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w\Google Drive\#money\btc\"/>
    </mc:Choice>
  </mc:AlternateContent>
  <xr:revisionPtr revIDLastSave="0" documentId="13_ncr:1_{5754A403-2290-4649-A38C-144BFE8DF506}" xr6:coauthVersionLast="45" xr6:coauthVersionMax="45" xr10:uidLastSave="{00000000-0000-0000-0000-000000000000}"/>
  <bookViews>
    <workbookView xWindow="-38520" yWindow="-120" windowWidth="38640" windowHeight="21240" xr2:uid="{277A348C-ACE1-4796-B9F8-31CA2503D495}"/>
  </bookViews>
  <sheets>
    <sheet name="data 2012+" sheetId="3" r:id="rId1"/>
    <sheet name="plot 2012+" sheetId="4" r:id="rId2"/>
    <sheet name="data (old)" sheetId="1" r:id="rId3"/>
    <sheet name="plot (old)" sheetId="2" r:id="rId4"/>
  </sheets>
  <definedNames>
    <definedName name="_xlnm.Print_Area" localSheetId="0">Data[#All]</definedName>
    <definedName name="solver_adj" localSheetId="2" hidden="1">'data (old)'!$M$3</definedName>
    <definedName name="solver_adj" localSheetId="0" hidden="1">'data 2012+'!$O$3</definedName>
    <definedName name="solver_cvg" localSheetId="2" hidden="1">0.0001</definedName>
    <definedName name="solver_cvg" localSheetId="0" hidden="1">0.0001</definedName>
    <definedName name="solver_drv" localSheetId="2" hidden="1">1</definedName>
    <definedName name="solver_drv" localSheetId="0" hidden="1">1</definedName>
    <definedName name="solver_eng" localSheetId="2" hidden="1">1</definedName>
    <definedName name="solver_eng" localSheetId="0" hidden="1">1</definedName>
    <definedName name="solver_est" localSheetId="2" hidden="1">1</definedName>
    <definedName name="solver_est" localSheetId="0" hidden="1">1</definedName>
    <definedName name="solver_itr" localSheetId="2" hidden="1">1000</definedName>
    <definedName name="solver_itr" localSheetId="0" hidden="1">1000</definedName>
    <definedName name="solver_mip" localSheetId="2" hidden="1">2147483647</definedName>
    <definedName name="solver_mip" localSheetId="0" hidden="1">2147483647</definedName>
    <definedName name="solver_mni" localSheetId="2" hidden="1">30</definedName>
    <definedName name="solver_mni" localSheetId="0" hidden="1">30</definedName>
    <definedName name="solver_mrt" localSheetId="2" hidden="1">0.075</definedName>
    <definedName name="solver_mrt" localSheetId="0" hidden="1">0.075</definedName>
    <definedName name="solver_msl" localSheetId="2" hidden="1">2</definedName>
    <definedName name="solver_msl" localSheetId="0" hidden="1">2</definedName>
    <definedName name="solver_neg" localSheetId="2" hidden="1">1</definedName>
    <definedName name="solver_neg" localSheetId="0" hidden="1">1</definedName>
    <definedName name="solver_nod" localSheetId="2" hidden="1">2147483647</definedName>
    <definedName name="solver_nod" localSheetId="0" hidden="1">2147483647</definedName>
    <definedName name="solver_num" localSheetId="2" hidden="1">0</definedName>
    <definedName name="solver_num" localSheetId="0" hidden="1">0</definedName>
    <definedName name="solver_nwt" localSheetId="2" hidden="1">1</definedName>
    <definedName name="solver_nwt" localSheetId="0" hidden="1">1</definedName>
    <definedName name="solver_opt" localSheetId="2" hidden="1">'data (old)'!$U$5</definedName>
    <definedName name="solver_opt" localSheetId="0" hidden="1">'data 2012+'!$AC$4</definedName>
    <definedName name="solver_pre" localSheetId="2" hidden="1">0.000001</definedName>
    <definedName name="solver_pre" localSheetId="0" hidden="1">0.000001</definedName>
    <definedName name="solver_rbv" localSheetId="2" hidden="1">2</definedName>
    <definedName name="solver_rbv" localSheetId="0" hidden="1">2</definedName>
    <definedName name="solver_rlx" localSheetId="2" hidden="1">2</definedName>
    <definedName name="solver_rlx" localSheetId="0" hidden="1">2</definedName>
    <definedName name="solver_rsd" localSheetId="2" hidden="1">0</definedName>
    <definedName name="solver_rsd" localSheetId="0" hidden="1">0</definedName>
    <definedName name="solver_scl" localSheetId="2" hidden="1">1</definedName>
    <definedName name="solver_scl" localSheetId="0" hidden="1">1</definedName>
    <definedName name="solver_sho" localSheetId="2" hidden="1">1</definedName>
    <definedName name="solver_sho" localSheetId="0" hidden="1">1</definedName>
    <definedName name="solver_ssz" localSheetId="2" hidden="1">100</definedName>
    <definedName name="solver_ssz" localSheetId="0" hidden="1">100</definedName>
    <definedName name="solver_tim" localSheetId="2" hidden="1">2147483647</definedName>
    <definedName name="solver_tim" localSheetId="0" hidden="1">2147483647</definedName>
    <definedName name="solver_tol" localSheetId="2" hidden="1">0.01</definedName>
    <definedName name="solver_tol" localSheetId="0" hidden="1">0.01</definedName>
    <definedName name="solver_typ" localSheetId="2" hidden="1">3</definedName>
    <definedName name="solver_typ" localSheetId="0" hidden="1">3</definedName>
    <definedName name="solver_val" localSheetId="2" hidden="1">1</definedName>
    <definedName name="solver_val" localSheetId="0" hidden="1">1</definedName>
    <definedName name="solver_ver" localSheetId="2" hidden="1">3</definedName>
    <definedName name="solver_ver" localSheetId="0" hidden="1">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2" i="3" l="1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L48" i="3" s="1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Z189" i="3" s="1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L259" i="3" s="1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L299" i="3" s="1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11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AB28" i="3" s="1"/>
  <c r="F29" i="3"/>
  <c r="AB29" i="3" s="1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AB44" i="3" s="1"/>
  <c r="F45" i="3"/>
  <c r="AB45" i="3" s="1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H60" i="3" s="1"/>
  <c r="F61" i="3"/>
  <c r="H61" i="3" s="1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H76" i="3" s="1"/>
  <c r="F77" i="3"/>
  <c r="H77" i="3" s="1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AB92" i="3" s="1"/>
  <c r="F93" i="3"/>
  <c r="H93" i="3" s="1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AB108" i="3" s="1"/>
  <c r="F109" i="3"/>
  <c r="AB109" i="3" s="1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H124" i="3" s="1"/>
  <c r="F125" i="3"/>
  <c r="H125" i="3" s="1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AB140" i="3" s="1"/>
  <c r="F141" i="3"/>
  <c r="AB141" i="3" s="1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H156" i="3" s="1"/>
  <c r="F157" i="3"/>
  <c r="AB157" i="3" s="1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AB172" i="3" s="1"/>
  <c r="F173" i="3"/>
  <c r="AB173" i="3" s="1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H188" i="3" s="1"/>
  <c r="F189" i="3"/>
  <c r="H189" i="3" s="1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H204" i="3" s="1"/>
  <c r="F205" i="3"/>
  <c r="H205" i="3" s="1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AB220" i="3" s="1"/>
  <c r="F221" i="3"/>
  <c r="H221" i="3" s="1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AB236" i="3" s="1"/>
  <c r="F237" i="3"/>
  <c r="H237" i="3" s="1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AB252" i="3" s="1"/>
  <c r="F253" i="3"/>
  <c r="AB253" i="3" s="1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H268" i="3" s="1"/>
  <c r="F269" i="3"/>
  <c r="AB269" i="3" s="1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H284" i="3" s="1"/>
  <c r="F285" i="3"/>
  <c r="H285" i="3" s="1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AB300" i="3" s="1"/>
  <c r="F301" i="3"/>
  <c r="AB301" i="3" s="1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H316" i="3" s="1"/>
  <c r="F317" i="3"/>
  <c r="H317" i="3" s="1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13" i="3"/>
  <c r="F12" i="3"/>
  <c r="F11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H17" i="3"/>
  <c r="H19" i="3"/>
  <c r="AB22" i="3"/>
  <c r="H25" i="3"/>
  <c r="H35" i="3"/>
  <c r="H37" i="3"/>
  <c r="AB38" i="3"/>
  <c r="H41" i="3"/>
  <c r="H42" i="3"/>
  <c r="H51" i="3"/>
  <c r="AB54" i="3"/>
  <c r="H57" i="3"/>
  <c r="AB70" i="3"/>
  <c r="H71" i="3"/>
  <c r="H73" i="3"/>
  <c r="H78" i="3"/>
  <c r="H83" i="3"/>
  <c r="AB86" i="3"/>
  <c r="H88" i="3"/>
  <c r="H89" i="3"/>
  <c r="H95" i="3"/>
  <c r="H99" i="3"/>
  <c r="AB102" i="3"/>
  <c r="H103" i="3"/>
  <c r="H105" i="3"/>
  <c r="H110" i="3"/>
  <c r="H112" i="3"/>
  <c r="AB118" i="3"/>
  <c r="H120" i="3"/>
  <c r="H121" i="3"/>
  <c r="H122" i="3"/>
  <c r="H127" i="3"/>
  <c r="H131" i="3"/>
  <c r="AB134" i="3"/>
  <c r="H137" i="3"/>
  <c r="H144" i="3"/>
  <c r="H147" i="3"/>
  <c r="H150" i="3"/>
  <c r="H153" i="3"/>
  <c r="H154" i="3"/>
  <c r="AB166" i="3"/>
  <c r="H179" i="3"/>
  <c r="AB182" i="3"/>
  <c r="H185" i="3"/>
  <c r="H190" i="3"/>
  <c r="H195" i="3"/>
  <c r="AB198" i="3"/>
  <c r="H201" i="3"/>
  <c r="H207" i="3"/>
  <c r="H211" i="3"/>
  <c r="AB214" i="3"/>
  <c r="H215" i="3"/>
  <c r="H222" i="3"/>
  <c r="H227" i="3"/>
  <c r="AB230" i="3"/>
  <c r="H232" i="3"/>
  <c r="H233" i="3"/>
  <c r="H239" i="3"/>
  <c r="H243" i="3"/>
  <c r="AB246" i="3"/>
  <c r="H247" i="3"/>
  <c r="H249" i="3"/>
  <c r="H259" i="3"/>
  <c r="AB262" i="3"/>
  <c r="H264" i="3"/>
  <c r="H266" i="3"/>
  <c r="H275" i="3"/>
  <c r="AB278" i="3"/>
  <c r="H281" i="3"/>
  <c r="H291" i="3"/>
  <c r="AB294" i="3"/>
  <c r="H297" i="3"/>
  <c r="H298" i="3"/>
  <c r="H307" i="3"/>
  <c r="AB310" i="3"/>
  <c r="H313" i="3"/>
  <c r="H11" i="3"/>
  <c r="H12" i="3"/>
  <c r="H13" i="3"/>
  <c r="H14" i="3"/>
  <c r="H15" i="3"/>
  <c r="H16" i="3"/>
  <c r="H20" i="3"/>
  <c r="H21" i="3"/>
  <c r="H23" i="3"/>
  <c r="H24" i="3"/>
  <c r="H26" i="3"/>
  <c r="H27" i="3"/>
  <c r="H30" i="3"/>
  <c r="H31" i="3"/>
  <c r="H32" i="3"/>
  <c r="H33" i="3"/>
  <c r="H36" i="3"/>
  <c r="H39" i="3"/>
  <c r="H40" i="3"/>
  <c r="H43" i="3"/>
  <c r="H45" i="3"/>
  <c r="H46" i="3"/>
  <c r="H47" i="3"/>
  <c r="H48" i="3"/>
  <c r="H49" i="3"/>
  <c r="H52" i="3"/>
  <c r="H53" i="3"/>
  <c r="H55" i="3"/>
  <c r="H56" i="3"/>
  <c r="H58" i="3"/>
  <c r="H59" i="3"/>
  <c r="H62" i="3"/>
  <c r="H63" i="3"/>
  <c r="H64" i="3"/>
  <c r="H65" i="3"/>
  <c r="H67" i="3"/>
  <c r="H68" i="3"/>
  <c r="H69" i="3"/>
  <c r="H72" i="3"/>
  <c r="H74" i="3"/>
  <c r="H75" i="3"/>
  <c r="H79" i="3"/>
  <c r="H80" i="3"/>
  <c r="H81" i="3"/>
  <c r="H84" i="3"/>
  <c r="H85" i="3"/>
  <c r="H87" i="3"/>
  <c r="H90" i="3"/>
  <c r="H91" i="3"/>
  <c r="H92" i="3"/>
  <c r="H94" i="3"/>
  <c r="H96" i="3"/>
  <c r="H97" i="3"/>
  <c r="H100" i="3"/>
  <c r="H101" i="3"/>
  <c r="H104" i="3"/>
  <c r="H106" i="3"/>
  <c r="H107" i="3"/>
  <c r="H111" i="3"/>
  <c r="H113" i="3"/>
  <c r="H115" i="3"/>
  <c r="H116" i="3"/>
  <c r="H117" i="3"/>
  <c r="H119" i="3"/>
  <c r="H123" i="3"/>
  <c r="H126" i="3"/>
  <c r="H128" i="3"/>
  <c r="H129" i="3"/>
  <c r="H132" i="3"/>
  <c r="H133" i="3"/>
  <c r="H135" i="3"/>
  <c r="H136" i="3"/>
  <c r="H138" i="3"/>
  <c r="H139" i="3"/>
  <c r="H142" i="3"/>
  <c r="H143" i="3"/>
  <c r="H145" i="3"/>
  <c r="H148" i="3"/>
  <c r="H149" i="3"/>
  <c r="H151" i="3"/>
  <c r="H152" i="3"/>
  <c r="H155" i="3"/>
  <c r="H158" i="3"/>
  <c r="H159" i="3"/>
  <c r="H160" i="3"/>
  <c r="H161" i="3"/>
  <c r="H163" i="3"/>
  <c r="H164" i="3"/>
  <c r="H165" i="3"/>
  <c r="H167" i="3"/>
  <c r="H168" i="3"/>
  <c r="H169" i="3"/>
  <c r="H170" i="3"/>
  <c r="H171" i="3"/>
  <c r="H174" i="3"/>
  <c r="H175" i="3"/>
  <c r="H176" i="3"/>
  <c r="H177" i="3"/>
  <c r="H180" i="3"/>
  <c r="H181" i="3"/>
  <c r="H183" i="3"/>
  <c r="H184" i="3"/>
  <c r="H186" i="3"/>
  <c r="H187" i="3"/>
  <c r="H191" i="3"/>
  <c r="H192" i="3"/>
  <c r="H193" i="3"/>
  <c r="H196" i="3"/>
  <c r="H197" i="3"/>
  <c r="H199" i="3"/>
  <c r="H200" i="3"/>
  <c r="H202" i="3"/>
  <c r="H203" i="3"/>
  <c r="H206" i="3"/>
  <c r="H208" i="3"/>
  <c r="H209" i="3"/>
  <c r="H212" i="3"/>
  <c r="H213" i="3"/>
  <c r="H216" i="3"/>
  <c r="H217" i="3"/>
  <c r="H218" i="3"/>
  <c r="H219" i="3"/>
  <c r="H223" i="3"/>
  <c r="H224" i="3"/>
  <c r="H225" i="3"/>
  <c r="H228" i="3"/>
  <c r="H229" i="3"/>
  <c r="H231" i="3"/>
  <c r="H234" i="3"/>
  <c r="H235" i="3"/>
  <c r="H236" i="3"/>
  <c r="H238" i="3"/>
  <c r="H240" i="3"/>
  <c r="H241" i="3"/>
  <c r="H244" i="3"/>
  <c r="H245" i="3"/>
  <c r="H248" i="3"/>
  <c r="H250" i="3"/>
  <c r="H251" i="3"/>
  <c r="H254" i="3"/>
  <c r="H255" i="3"/>
  <c r="H256" i="3"/>
  <c r="H257" i="3"/>
  <c r="H260" i="3"/>
  <c r="H261" i="3"/>
  <c r="H263" i="3"/>
  <c r="H265" i="3"/>
  <c r="H267" i="3"/>
  <c r="H270" i="3"/>
  <c r="H271" i="3"/>
  <c r="H272" i="3"/>
  <c r="H273" i="3"/>
  <c r="H276" i="3"/>
  <c r="H277" i="3"/>
  <c r="H279" i="3"/>
  <c r="H280" i="3"/>
  <c r="H282" i="3"/>
  <c r="H283" i="3"/>
  <c r="H286" i="3"/>
  <c r="H287" i="3"/>
  <c r="H288" i="3"/>
  <c r="H289" i="3"/>
  <c r="H292" i="3"/>
  <c r="H293" i="3"/>
  <c r="H295" i="3"/>
  <c r="H296" i="3"/>
  <c r="H299" i="3"/>
  <c r="H302" i="3"/>
  <c r="H303" i="3"/>
  <c r="H304" i="3"/>
  <c r="H305" i="3"/>
  <c r="H308" i="3"/>
  <c r="H309" i="3"/>
  <c r="H311" i="3"/>
  <c r="H312" i="3"/>
  <c r="H314" i="3"/>
  <c r="H315" i="3"/>
  <c r="H318" i="3"/>
  <c r="H319" i="3"/>
  <c r="H320" i="3"/>
  <c r="H321" i="3"/>
  <c r="H323" i="3"/>
  <c r="H324" i="3"/>
  <c r="Z290" i="3"/>
  <c r="N11" i="3"/>
  <c r="AB11" i="3"/>
  <c r="AB12" i="3"/>
  <c r="AB13" i="3"/>
  <c r="AB14" i="3"/>
  <c r="AB15" i="3"/>
  <c r="AB16" i="3"/>
  <c r="AB17" i="3"/>
  <c r="AB19" i="3"/>
  <c r="AB20" i="3"/>
  <c r="AB21" i="3"/>
  <c r="AB23" i="3"/>
  <c r="AB24" i="3"/>
  <c r="AB25" i="3"/>
  <c r="AB26" i="3"/>
  <c r="AB27" i="3"/>
  <c r="AB30" i="3"/>
  <c r="AB31" i="3"/>
  <c r="AB32" i="3"/>
  <c r="AB33" i="3"/>
  <c r="AB35" i="3"/>
  <c r="AB36" i="3"/>
  <c r="AB37" i="3"/>
  <c r="AB39" i="3"/>
  <c r="AB40" i="3"/>
  <c r="AB41" i="3"/>
  <c r="AB42" i="3"/>
  <c r="AB43" i="3"/>
  <c r="AB46" i="3"/>
  <c r="AB47" i="3"/>
  <c r="AB48" i="3"/>
  <c r="AB49" i="3"/>
  <c r="AB51" i="3"/>
  <c r="AB52" i="3"/>
  <c r="AB53" i="3"/>
  <c r="AB55" i="3"/>
  <c r="AB56" i="3"/>
  <c r="AB57" i="3"/>
  <c r="AB58" i="3"/>
  <c r="AB59" i="3"/>
  <c r="AB60" i="3"/>
  <c r="AB61" i="3"/>
  <c r="AB62" i="3"/>
  <c r="AB63" i="3"/>
  <c r="AB64" i="3"/>
  <c r="AB65" i="3"/>
  <c r="AB67" i="3"/>
  <c r="AB68" i="3"/>
  <c r="AB69" i="3"/>
  <c r="AB71" i="3"/>
  <c r="AB72" i="3"/>
  <c r="AB73" i="3"/>
  <c r="AB74" i="3"/>
  <c r="AB75" i="3"/>
  <c r="AB78" i="3"/>
  <c r="AB79" i="3"/>
  <c r="AB80" i="3"/>
  <c r="AB81" i="3"/>
  <c r="AB83" i="3"/>
  <c r="AB84" i="3"/>
  <c r="AB85" i="3"/>
  <c r="AB87" i="3"/>
  <c r="AB88" i="3"/>
  <c r="AB89" i="3"/>
  <c r="AB90" i="3"/>
  <c r="AB91" i="3"/>
  <c r="AB94" i="3"/>
  <c r="AB95" i="3"/>
  <c r="AB96" i="3"/>
  <c r="AB97" i="3"/>
  <c r="AB99" i="3"/>
  <c r="AB100" i="3"/>
  <c r="AB101" i="3"/>
  <c r="AB103" i="3"/>
  <c r="AB104" i="3"/>
  <c r="AB105" i="3"/>
  <c r="AB106" i="3"/>
  <c r="AB107" i="3"/>
  <c r="AB110" i="3"/>
  <c r="AB111" i="3"/>
  <c r="AB112" i="3"/>
  <c r="AB113" i="3"/>
  <c r="AB115" i="3"/>
  <c r="AB116" i="3"/>
  <c r="AB117" i="3"/>
  <c r="AB119" i="3"/>
  <c r="AB120" i="3"/>
  <c r="AB121" i="3"/>
  <c r="AB122" i="3"/>
  <c r="AB123" i="3"/>
  <c r="AB126" i="3"/>
  <c r="AB127" i="3"/>
  <c r="AB128" i="3"/>
  <c r="AB129" i="3"/>
  <c r="AB131" i="3"/>
  <c r="AB132" i="3"/>
  <c r="AB133" i="3"/>
  <c r="AB135" i="3"/>
  <c r="AB136" i="3"/>
  <c r="AB137" i="3"/>
  <c r="AB138" i="3"/>
  <c r="AB139" i="3"/>
  <c r="AB142" i="3"/>
  <c r="AB143" i="3"/>
  <c r="AB144" i="3"/>
  <c r="AB145" i="3"/>
  <c r="AB147" i="3"/>
  <c r="AB148" i="3"/>
  <c r="AB149" i="3"/>
  <c r="AB151" i="3"/>
  <c r="AB152" i="3"/>
  <c r="AB153" i="3"/>
  <c r="AB154" i="3"/>
  <c r="AB155" i="3"/>
  <c r="AB158" i="3"/>
  <c r="AB159" i="3"/>
  <c r="AB160" i="3"/>
  <c r="AB161" i="3"/>
  <c r="AB163" i="3"/>
  <c r="AB164" i="3"/>
  <c r="AB165" i="3"/>
  <c r="AB167" i="3"/>
  <c r="AB168" i="3"/>
  <c r="AB169" i="3"/>
  <c r="AB170" i="3"/>
  <c r="AB171" i="3"/>
  <c r="AB174" i="3"/>
  <c r="AB175" i="3"/>
  <c r="AB176" i="3"/>
  <c r="AB177" i="3"/>
  <c r="AB179" i="3"/>
  <c r="AB180" i="3"/>
  <c r="AB181" i="3"/>
  <c r="AB183" i="3"/>
  <c r="AB184" i="3"/>
  <c r="AB185" i="3"/>
  <c r="AB186" i="3"/>
  <c r="AB187" i="3"/>
  <c r="AB188" i="3"/>
  <c r="AB189" i="3"/>
  <c r="AB190" i="3"/>
  <c r="AB191" i="3"/>
  <c r="AB192" i="3"/>
  <c r="AB193" i="3"/>
  <c r="AB195" i="3"/>
  <c r="AB196" i="3"/>
  <c r="AB197" i="3"/>
  <c r="AB199" i="3"/>
  <c r="AB200" i="3"/>
  <c r="AB201" i="3"/>
  <c r="AB202" i="3"/>
  <c r="AB203" i="3"/>
  <c r="AB206" i="3"/>
  <c r="AB207" i="3"/>
  <c r="AB208" i="3"/>
  <c r="AB209" i="3"/>
  <c r="AB211" i="3"/>
  <c r="AB212" i="3"/>
  <c r="AB213" i="3"/>
  <c r="AB215" i="3"/>
  <c r="AB216" i="3"/>
  <c r="AB217" i="3"/>
  <c r="AB218" i="3"/>
  <c r="AB219" i="3"/>
  <c r="AB222" i="3"/>
  <c r="AB223" i="3"/>
  <c r="AB224" i="3"/>
  <c r="AB225" i="3"/>
  <c r="AB227" i="3"/>
  <c r="AB228" i="3"/>
  <c r="AB229" i="3"/>
  <c r="AB231" i="3"/>
  <c r="AB232" i="3"/>
  <c r="AB233" i="3"/>
  <c r="AB234" i="3"/>
  <c r="AB235" i="3"/>
  <c r="AB238" i="3"/>
  <c r="AB239" i="3"/>
  <c r="AB240" i="3"/>
  <c r="AB241" i="3"/>
  <c r="AB243" i="3"/>
  <c r="AB244" i="3"/>
  <c r="AB245" i="3"/>
  <c r="AB247" i="3"/>
  <c r="AB248" i="3"/>
  <c r="AB249" i="3"/>
  <c r="AB250" i="3"/>
  <c r="AB251" i="3"/>
  <c r="AB254" i="3"/>
  <c r="AB255" i="3"/>
  <c r="AB256" i="3"/>
  <c r="AB257" i="3"/>
  <c r="AB259" i="3"/>
  <c r="AB260" i="3"/>
  <c r="AB261" i="3"/>
  <c r="AB263" i="3"/>
  <c r="AB264" i="3"/>
  <c r="AB265" i="3"/>
  <c r="AB266" i="3"/>
  <c r="AB267" i="3"/>
  <c r="AB270" i="3"/>
  <c r="AB271" i="3"/>
  <c r="AB272" i="3"/>
  <c r="AB273" i="3"/>
  <c r="AB275" i="3"/>
  <c r="AB276" i="3"/>
  <c r="AB277" i="3"/>
  <c r="AB279" i="3"/>
  <c r="AB280" i="3"/>
  <c r="AB281" i="3"/>
  <c r="AB282" i="3"/>
  <c r="AB283" i="3"/>
  <c r="AB286" i="3"/>
  <c r="AB287" i="3"/>
  <c r="AB288" i="3"/>
  <c r="AB289" i="3"/>
  <c r="AB291" i="3"/>
  <c r="AB292" i="3"/>
  <c r="AB293" i="3"/>
  <c r="AB295" i="3"/>
  <c r="AB296" i="3"/>
  <c r="AB297" i="3"/>
  <c r="AB298" i="3"/>
  <c r="AB299" i="3"/>
  <c r="AB302" i="3"/>
  <c r="AB303" i="3"/>
  <c r="AB304" i="3"/>
  <c r="AB305" i="3"/>
  <c r="AB307" i="3"/>
  <c r="AB308" i="3"/>
  <c r="AB309" i="3"/>
  <c r="AB311" i="3"/>
  <c r="AB312" i="3"/>
  <c r="AB313" i="3"/>
  <c r="AB314" i="3"/>
  <c r="AB315" i="3"/>
  <c r="AB316" i="3"/>
  <c r="AB317" i="3"/>
  <c r="AB318" i="3"/>
  <c r="AB319" i="3"/>
  <c r="AB320" i="3"/>
  <c r="AB321" i="3"/>
  <c r="AB323" i="3"/>
  <c r="AB324" i="3"/>
  <c r="L64" i="3" l="1"/>
  <c r="Z64" i="3"/>
  <c r="L320" i="3"/>
  <c r="Z320" i="3"/>
  <c r="Z263" i="3"/>
  <c r="L237" i="3"/>
  <c r="L147" i="3"/>
  <c r="L62" i="3"/>
  <c r="L214" i="3"/>
  <c r="L285" i="3"/>
  <c r="Z59" i="3"/>
  <c r="L183" i="3"/>
  <c r="Z152" i="3"/>
  <c r="L130" i="3"/>
  <c r="L197" i="3"/>
  <c r="Z72" i="3"/>
  <c r="L41" i="3"/>
  <c r="L184" i="3"/>
  <c r="L107" i="3"/>
  <c r="L22" i="3"/>
  <c r="Z181" i="3"/>
  <c r="Z106" i="3"/>
  <c r="Z27" i="3"/>
  <c r="L240" i="3"/>
  <c r="Z171" i="3"/>
  <c r="L15" i="3"/>
  <c r="L247" i="3"/>
  <c r="Z23" i="3"/>
  <c r="L158" i="3"/>
  <c r="Z11" i="3"/>
  <c r="Z322" i="3"/>
  <c r="Z317" i="3"/>
  <c r="H140" i="3"/>
  <c r="AB205" i="3"/>
  <c r="AB204" i="3"/>
  <c r="AB76" i="3"/>
  <c r="AB77" i="3"/>
  <c r="AB221" i="3"/>
  <c r="AB93" i="3"/>
  <c r="H301" i="3"/>
  <c r="H253" i="3"/>
  <c r="H109" i="3"/>
  <c r="AB237" i="3"/>
  <c r="H252" i="3"/>
  <c r="H108" i="3"/>
  <c r="AB125" i="3"/>
  <c r="H157" i="3"/>
  <c r="AB124" i="3"/>
  <c r="H29" i="3"/>
  <c r="H141" i="3"/>
  <c r="H269" i="3"/>
  <c r="H220" i="3"/>
  <c r="H173" i="3"/>
  <c r="H28" i="3"/>
  <c r="H300" i="3"/>
  <c r="AB268" i="3"/>
  <c r="H172" i="3"/>
  <c r="AB285" i="3"/>
  <c r="AB284" i="3"/>
  <c r="AB156" i="3"/>
  <c r="H44" i="3"/>
  <c r="L274" i="3"/>
  <c r="Z274" i="3"/>
  <c r="Z215" i="3"/>
  <c r="L215" i="3"/>
  <c r="L181" i="3"/>
  <c r="L310" i="3"/>
  <c r="Z310" i="3"/>
  <c r="L68" i="3"/>
  <c r="Z68" i="3"/>
  <c r="L166" i="3"/>
  <c r="Z166" i="3"/>
  <c r="L99" i="3"/>
  <c r="Z99" i="3"/>
  <c r="L238" i="3"/>
  <c r="Z238" i="3"/>
  <c r="L171" i="3"/>
  <c r="L93" i="3"/>
  <c r="Z93" i="3"/>
  <c r="L43" i="3"/>
  <c r="Z43" i="3"/>
  <c r="L27" i="3"/>
  <c r="L302" i="3"/>
  <c r="Z302" i="3"/>
  <c r="L222" i="3"/>
  <c r="Z222" i="3"/>
  <c r="Z155" i="3"/>
  <c r="L155" i="3"/>
  <c r="L317" i="3"/>
  <c r="Z221" i="3"/>
  <c r="L221" i="3"/>
  <c r="L139" i="3"/>
  <c r="Z139" i="3"/>
  <c r="L13" i="3"/>
  <c r="Z13" i="3"/>
  <c r="L203" i="3"/>
  <c r="Z203" i="3"/>
  <c r="Z126" i="3"/>
  <c r="L126" i="3"/>
  <c r="Z251" i="3"/>
  <c r="L251" i="3"/>
  <c r="Z173" i="3"/>
  <c r="L173" i="3"/>
  <c r="Z283" i="3"/>
  <c r="L283" i="3"/>
  <c r="Z267" i="3"/>
  <c r="L267" i="3"/>
  <c r="L235" i="3"/>
  <c r="Z235" i="3"/>
  <c r="L59" i="3"/>
  <c r="Z264" i="3"/>
  <c r="L264" i="3"/>
  <c r="Z216" i="3"/>
  <c r="L216" i="3"/>
  <c r="L132" i="3"/>
  <c r="Z132" i="3"/>
  <c r="L40" i="3"/>
  <c r="Z40" i="3"/>
  <c r="Z15" i="3"/>
  <c r="Z269" i="3"/>
  <c r="L269" i="3"/>
  <c r="Z219" i="3"/>
  <c r="L219" i="3"/>
  <c r="L109" i="3"/>
  <c r="Z109" i="3"/>
  <c r="L233" i="3"/>
  <c r="Z233" i="3"/>
  <c r="L296" i="3"/>
  <c r="Z296" i="3"/>
  <c r="Z190" i="3"/>
  <c r="L190" i="3"/>
  <c r="Z154" i="3"/>
  <c r="L154" i="3"/>
  <c r="Z247" i="3"/>
  <c r="L150" i="3"/>
  <c r="Z150" i="3"/>
  <c r="L131" i="3"/>
  <c r="Z131" i="3"/>
  <c r="L115" i="3"/>
  <c r="Z115" i="3"/>
  <c r="L103" i="3"/>
  <c r="Z103" i="3"/>
  <c r="Z87" i="3"/>
  <c r="L87" i="3"/>
  <c r="Z70" i="3"/>
  <c r="L70" i="3"/>
  <c r="L51" i="3"/>
  <c r="Z51" i="3"/>
  <c r="Z35" i="3"/>
  <c r="L35" i="3"/>
  <c r="L23" i="3"/>
  <c r="Z183" i="3"/>
  <c r="Z236" i="3"/>
  <c r="L128" i="3"/>
  <c r="L21" i="3"/>
  <c r="L313" i="3"/>
  <c r="Z22" i="3"/>
  <c r="L263" i="3"/>
  <c r="L295" i="3"/>
  <c r="Z237" i="3"/>
  <c r="L72" i="3"/>
  <c r="L152" i="3"/>
  <c r="AB150" i="3"/>
  <c r="L106" i="3"/>
  <c r="L162" i="3"/>
  <c r="L290" i="3"/>
  <c r="L86" i="3"/>
  <c r="Z304" i="3"/>
  <c r="L272" i="3"/>
  <c r="L208" i="3"/>
  <c r="Z287" i="3"/>
  <c r="H166" i="3"/>
  <c r="Z130" i="3"/>
  <c r="Z78" i="3"/>
  <c r="Z48" i="3"/>
  <c r="L253" i="3"/>
  <c r="L141" i="3"/>
  <c r="L316" i="3"/>
  <c r="L300" i="3"/>
  <c r="L284" i="3"/>
  <c r="L268" i="3"/>
  <c r="L252" i="3"/>
  <c r="Z220" i="3"/>
  <c r="Z204" i="3"/>
  <c r="L188" i="3"/>
  <c r="Z172" i="3"/>
  <c r="Z140" i="3"/>
  <c r="Z124" i="3"/>
  <c r="L76" i="3"/>
  <c r="L60" i="3"/>
  <c r="Z44" i="3"/>
  <c r="L28" i="3"/>
  <c r="L12" i="3"/>
  <c r="L315" i="3"/>
  <c r="Z187" i="3"/>
  <c r="L123" i="3"/>
  <c r="L297" i="3"/>
  <c r="Z297" i="3"/>
  <c r="Z281" i="3"/>
  <c r="L281" i="3"/>
  <c r="Z265" i="3"/>
  <c r="L265" i="3"/>
  <c r="Z185" i="3"/>
  <c r="L185" i="3"/>
  <c r="L169" i="3"/>
  <c r="Z169" i="3"/>
  <c r="Z153" i="3"/>
  <c r="L153" i="3"/>
  <c r="Z105" i="3"/>
  <c r="L105" i="3"/>
  <c r="Z57" i="3"/>
  <c r="L57" i="3"/>
  <c r="L25" i="3"/>
  <c r="Z25" i="3"/>
  <c r="L102" i="3"/>
  <c r="Z102" i="3"/>
  <c r="L165" i="3"/>
  <c r="Z165" i="3"/>
  <c r="L37" i="3"/>
  <c r="Z37" i="3"/>
  <c r="L84" i="3"/>
  <c r="Z84" i="3"/>
  <c r="L178" i="3"/>
  <c r="Z178" i="3"/>
  <c r="Z162" i="3"/>
  <c r="L256" i="3"/>
  <c r="Z256" i="3"/>
  <c r="Z208" i="3"/>
  <c r="L144" i="3"/>
  <c r="Z144" i="3"/>
  <c r="L16" i="3"/>
  <c r="Z16" i="3"/>
  <c r="L303" i="3"/>
  <c r="Z303" i="3"/>
  <c r="Z318" i="3"/>
  <c r="L318" i="3"/>
  <c r="L14" i="3"/>
  <c r="Z14" i="3"/>
  <c r="L125" i="3"/>
  <c r="Z125" i="3"/>
  <c r="L205" i="3"/>
  <c r="Z205" i="3"/>
  <c r="Z268" i="3"/>
  <c r="L204" i="3"/>
  <c r="Z156" i="3"/>
  <c r="L156" i="3"/>
  <c r="L108" i="3"/>
  <c r="Z108" i="3"/>
  <c r="L92" i="3"/>
  <c r="Z92" i="3"/>
  <c r="Z76" i="3"/>
  <c r="L44" i="3"/>
  <c r="Z315" i="3"/>
  <c r="Z123" i="3"/>
  <c r="L322" i="3"/>
  <c r="L172" i="3"/>
  <c r="H182" i="3"/>
  <c r="Z214" i="3"/>
  <c r="H198" i="3"/>
  <c r="H214" i="3"/>
  <c r="Z259" i="3"/>
  <c r="Z147" i="3"/>
  <c r="H230" i="3"/>
  <c r="H246" i="3"/>
  <c r="H262" i="3"/>
  <c r="Z128" i="3"/>
  <c r="L189" i="3"/>
  <c r="H278" i="3"/>
  <c r="H22" i="3"/>
  <c r="H294" i="3"/>
  <c r="H38" i="3"/>
  <c r="Z62" i="3"/>
  <c r="L236" i="3"/>
  <c r="H310" i="3"/>
  <c r="H54" i="3"/>
  <c r="H70" i="3"/>
  <c r="H86" i="3"/>
  <c r="Z299" i="3"/>
  <c r="Z107" i="3"/>
  <c r="H102" i="3"/>
  <c r="H118" i="3"/>
  <c r="Z41" i="3"/>
  <c r="H134" i="3"/>
  <c r="H178" i="3"/>
  <c r="AB178" i="3"/>
  <c r="H226" i="3"/>
  <c r="AB226" i="3"/>
  <c r="H18" i="3"/>
  <c r="AB18" i="3"/>
  <c r="H274" i="3"/>
  <c r="AB274" i="3"/>
  <c r="H82" i="3"/>
  <c r="AB82" i="3"/>
  <c r="H194" i="3"/>
  <c r="AB194" i="3"/>
  <c r="H210" i="3"/>
  <c r="AB210" i="3"/>
  <c r="H114" i="3"/>
  <c r="AB114" i="3"/>
  <c r="H258" i="3"/>
  <c r="AB258" i="3"/>
  <c r="H290" i="3"/>
  <c r="AB290" i="3"/>
  <c r="H34" i="3"/>
  <c r="AB34" i="3"/>
  <c r="H306" i="3"/>
  <c r="H66" i="3"/>
  <c r="AB66" i="3"/>
  <c r="H242" i="3"/>
  <c r="AB242" i="3"/>
  <c r="H50" i="3"/>
  <c r="AB50" i="3"/>
  <c r="H162" i="3"/>
  <c r="AB162" i="3"/>
  <c r="H322" i="3"/>
  <c r="H98" i="3"/>
  <c r="AB98" i="3"/>
  <c r="H130" i="3"/>
  <c r="AB130" i="3"/>
  <c r="AB322" i="3"/>
  <c r="AB306" i="3"/>
  <c r="H146" i="3"/>
  <c r="AB146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H326" i="3"/>
  <c r="H327" i="3"/>
  <c r="AB329" i="3"/>
  <c r="H330" i="3"/>
  <c r="H332" i="3"/>
  <c r="H333" i="3"/>
  <c r="H334" i="3"/>
  <c r="H335" i="3"/>
  <c r="H328" i="3"/>
  <c r="H329" i="3"/>
  <c r="H331" i="3"/>
  <c r="H337" i="3"/>
  <c r="AB327" i="3"/>
  <c r="AB328" i="3"/>
  <c r="AB332" i="3"/>
  <c r="AB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H338" i="3"/>
  <c r="H339" i="3"/>
  <c r="AB340" i="3"/>
  <c r="H341" i="3"/>
  <c r="AB342" i="3"/>
  <c r="H343" i="3"/>
  <c r="H344" i="3"/>
  <c r="AB345" i="3"/>
  <c r="H347" i="3"/>
  <c r="H349" i="3"/>
  <c r="H351" i="3"/>
  <c r="H352" i="3"/>
  <c r="AB354" i="3"/>
  <c r="H355" i="3"/>
  <c r="H356" i="3"/>
  <c r="H357" i="3"/>
  <c r="H342" i="3"/>
  <c r="H346" i="3"/>
  <c r="H348" i="3"/>
  <c r="H350" i="3"/>
  <c r="H354" i="3"/>
  <c r="AB338" i="3"/>
  <c r="AB339" i="3"/>
  <c r="AB341" i="3"/>
  <c r="AB343" i="3"/>
  <c r="AB344" i="3"/>
  <c r="AB346" i="3"/>
  <c r="AB347" i="3"/>
  <c r="AB348" i="3"/>
  <c r="AB349" i="3"/>
  <c r="AB350" i="3"/>
  <c r="AB351" i="3"/>
  <c r="AB352" i="3"/>
  <c r="AB356" i="3"/>
  <c r="AB357" i="3"/>
  <c r="L101" i="3" l="1"/>
  <c r="Z101" i="3"/>
  <c r="L187" i="3"/>
  <c r="Z252" i="3"/>
  <c r="Z240" i="3"/>
  <c r="L45" i="3"/>
  <c r="Z45" i="3"/>
  <c r="Z158" i="3"/>
  <c r="Z197" i="3"/>
  <c r="Z253" i="3"/>
  <c r="L124" i="3"/>
  <c r="Z285" i="3"/>
  <c r="L11" i="3"/>
  <c r="L140" i="3"/>
  <c r="L319" i="3"/>
  <c r="Z319" i="3"/>
  <c r="L324" i="3"/>
  <c r="Z324" i="3"/>
  <c r="Z184" i="3"/>
  <c r="Z321" i="3"/>
  <c r="L321" i="3"/>
  <c r="Z67" i="3"/>
  <c r="L67" i="3"/>
  <c r="L69" i="3"/>
  <c r="Z69" i="3"/>
  <c r="L78" i="3"/>
  <c r="Z272" i="3"/>
  <c r="Z295" i="3"/>
  <c r="L242" i="3"/>
  <c r="Z242" i="3"/>
  <c r="L47" i="3"/>
  <c r="Z47" i="3"/>
  <c r="Z32" i="3"/>
  <c r="L32" i="3"/>
  <c r="L81" i="3"/>
  <c r="Z81" i="3"/>
  <c r="L137" i="3"/>
  <c r="Z137" i="3"/>
  <c r="L138" i="3"/>
  <c r="Z138" i="3"/>
  <c r="L38" i="3"/>
  <c r="Z38" i="3"/>
  <c r="L91" i="3"/>
  <c r="Z91" i="3"/>
  <c r="L119" i="3"/>
  <c r="Z119" i="3"/>
  <c r="L96" i="3"/>
  <c r="Z96" i="3"/>
  <c r="Z46" i="3"/>
  <c r="L46" i="3"/>
  <c r="L31" i="3"/>
  <c r="Z31" i="3"/>
  <c r="L89" i="3"/>
  <c r="Z89" i="3"/>
  <c r="L29" i="3"/>
  <c r="Z29" i="3"/>
  <c r="L79" i="3"/>
  <c r="Z79" i="3"/>
  <c r="Z30" i="3"/>
  <c r="L30" i="3"/>
  <c r="Z113" i="3"/>
  <c r="L113" i="3"/>
  <c r="L275" i="3"/>
  <c r="Z275" i="3"/>
  <c r="Z34" i="3"/>
  <c r="L34" i="3"/>
  <c r="L198" i="3"/>
  <c r="Z198" i="3"/>
  <c r="L117" i="3"/>
  <c r="Z117" i="3"/>
  <c r="L142" i="3"/>
  <c r="Z142" i="3"/>
  <c r="L201" i="3"/>
  <c r="Z201" i="3"/>
  <c r="L94" i="3"/>
  <c r="Z94" i="3"/>
  <c r="L149" i="3"/>
  <c r="Z149" i="3"/>
  <c r="L20" i="3"/>
  <c r="Z20" i="3"/>
  <c r="L100" i="3"/>
  <c r="Z100" i="3"/>
  <c r="L309" i="3"/>
  <c r="Z309" i="3"/>
  <c r="Z146" i="3"/>
  <c r="L146" i="3"/>
  <c r="L304" i="3"/>
  <c r="L54" i="3"/>
  <c r="Z54" i="3"/>
  <c r="L95" i="3"/>
  <c r="Z95" i="3"/>
  <c r="L55" i="3"/>
  <c r="Z55" i="3"/>
  <c r="L112" i="3"/>
  <c r="Z112" i="3"/>
  <c r="L129" i="3"/>
  <c r="Z129" i="3"/>
  <c r="L307" i="3"/>
  <c r="Z307" i="3"/>
  <c r="L50" i="3"/>
  <c r="Z50" i="3"/>
  <c r="L224" i="3"/>
  <c r="Z224" i="3"/>
  <c r="L168" i="3"/>
  <c r="Z168" i="3"/>
  <c r="L170" i="3"/>
  <c r="Z170" i="3"/>
  <c r="L232" i="3"/>
  <c r="Z232" i="3"/>
  <c r="L120" i="3"/>
  <c r="Z120" i="3"/>
  <c r="Z174" i="3"/>
  <c r="L174" i="3"/>
  <c r="L206" i="3"/>
  <c r="Z206" i="3"/>
  <c r="L49" i="3"/>
  <c r="Z49" i="3"/>
  <c r="L217" i="3"/>
  <c r="Z217" i="3"/>
  <c r="L97" i="3"/>
  <c r="Z97" i="3"/>
  <c r="L24" i="3"/>
  <c r="Z24" i="3"/>
  <c r="L80" i="3"/>
  <c r="Z80" i="3"/>
  <c r="Z111" i="3"/>
  <c r="L111" i="3"/>
  <c r="L85" i="3"/>
  <c r="Z85" i="3"/>
  <c r="L136" i="3"/>
  <c r="Z136" i="3"/>
  <c r="Z145" i="3"/>
  <c r="L145" i="3"/>
  <c r="Z66" i="3"/>
  <c r="L66" i="3"/>
  <c r="Z250" i="3"/>
  <c r="L250" i="3"/>
  <c r="L199" i="3"/>
  <c r="Z199" i="3"/>
  <c r="L200" i="3"/>
  <c r="Z200" i="3"/>
  <c r="L258" i="3"/>
  <c r="Z258" i="3"/>
  <c r="L202" i="3"/>
  <c r="Z202" i="3"/>
  <c r="L234" i="3"/>
  <c r="Z234" i="3"/>
  <c r="L261" i="3"/>
  <c r="Z261" i="3"/>
  <c r="L151" i="3"/>
  <c r="Z151" i="3"/>
  <c r="L271" i="3"/>
  <c r="Z271" i="3"/>
  <c r="L298" i="3"/>
  <c r="Z298" i="3"/>
  <c r="L118" i="3"/>
  <c r="Z118" i="3"/>
  <c r="Z284" i="3"/>
  <c r="Z300" i="3"/>
  <c r="L52" i="3"/>
  <c r="Z52" i="3"/>
  <c r="L134" i="3"/>
  <c r="Z134" i="3"/>
  <c r="Z127" i="3"/>
  <c r="L127" i="3"/>
  <c r="L110" i="3"/>
  <c r="Z110" i="3"/>
  <c r="L163" i="3"/>
  <c r="Z163" i="3"/>
  <c r="L161" i="3"/>
  <c r="Z161" i="3"/>
  <c r="L82" i="3"/>
  <c r="Z82" i="3"/>
  <c r="L278" i="3"/>
  <c r="Z278" i="3"/>
  <c r="L226" i="3"/>
  <c r="Z226" i="3"/>
  <c r="L148" i="3"/>
  <c r="Z148" i="3"/>
  <c r="L230" i="3"/>
  <c r="Z230" i="3"/>
  <c r="L282" i="3"/>
  <c r="Z282" i="3"/>
  <c r="L260" i="3"/>
  <c r="Z260" i="3"/>
  <c r="Z286" i="3"/>
  <c r="L286" i="3"/>
  <c r="L182" i="3"/>
  <c r="Z182" i="3"/>
  <c r="Z65" i="3"/>
  <c r="L65" i="3"/>
  <c r="L248" i="3"/>
  <c r="Z248" i="3"/>
  <c r="Z12" i="3"/>
  <c r="Z313" i="3"/>
  <c r="L73" i="3"/>
  <c r="Z73" i="3"/>
  <c r="Z28" i="3"/>
  <c r="L287" i="3"/>
  <c r="L294" i="3"/>
  <c r="Z294" i="3"/>
  <c r="Z75" i="3"/>
  <c r="L75" i="3"/>
  <c r="L218" i="3"/>
  <c r="Z218" i="3"/>
  <c r="L143" i="3"/>
  <c r="Z143" i="3"/>
  <c r="L135" i="3"/>
  <c r="Z135" i="3"/>
  <c r="L194" i="3"/>
  <c r="Z194" i="3"/>
  <c r="L177" i="3"/>
  <c r="Z177" i="3"/>
  <c r="L98" i="3"/>
  <c r="Z98" i="3"/>
  <c r="L279" i="3"/>
  <c r="Z279" i="3"/>
  <c r="L164" i="3"/>
  <c r="Z164" i="3"/>
  <c r="L254" i="3"/>
  <c r="Z254" i="3"/>
  <c r="Z314" i="3"/>
  <c r="L314" i="3"/>
  <c r="L121" i="3"/>
  <c r="Z121" i="3"/>
  <c r="L213" i="3"/>
  <c r="Z213" i="3"/>
  <c r="L157" i="3"/>
  <c r="Z157" i="3"/>
  <c r="L88" i="3"/>
  <c r="Z88" i="3"/>
  <c r="Z116" i="3"/>
  <c r="L116" i="3"/>
  <c r="L167" i="3"/>
  <c r="Z167" i="3"/>
  <c r="Z316" i="3"/>
  <c r="Z104" i="3"/>
  <c r="L104" i="3"/>
  <c r="L243" i="3"/>
  <c r="Z243" i="3"/>
  <c r="L159" i="3"/>
  <c r="Z159" i="3"/>
  <c r="Z160" i="3"/>
  <c r="L160" i="3"/>
  <c r="Z193" i="3"/>
  <c r="L193" i="3"/>
  <c r="Z26" i="3"/>
  <c r="L26" i="3"/>
  <c r="Z114" i="3"/>
  <c r="L114" i="3"/>
  <c r="Z311" i="3"/>
  <c r="L311" i="3"/>
  <c r="L180" i="3"/>
  <c r="Z180" i="3"/>
  <c r="L280" i="3"/>
  <c r="Z280" i="3"/>
  <c r="L19" i="3"/>
  <c r="Z19" i="3"/>
  <c r="L196" i="3"/>
  <c r="Z196" i="3"/>
  <c r="L312" i="3"/>
  <c r="Z312" i="3"/>
  <c r="L262" i="3"/>
  <c r="Z262" i="3"/>
  <c r="L291" i="3"/>
  <c r="Z291" i="3"/>
  <c r="L18" i="3"/>
  <c r="Z18" i="3"/>
  <c r="L186" i="3"/>
  <c r="Z186" i="3"/>
  <c r="L192" i="3"/>
  <c r="Z192" i="3"/>
  <c r="Z188" i="3"/>
  <c r="L266" i="3"/>
  <c r="Z266" i="3"/>
  <c r="L191" i="3"/>
  <c r="Z191" i="3"/>
  <c r="Z246" i="3"/>
  <c r="L246" i="3"/>
  <c r="L225" i="3"/>
  <c r="Z225" i="3"/>
  <c r="Z74" i="3"/>
  <c r="L74" i="3"/>
  <c r="L83" i="3"/>
  <c r="Z83" i="3"/>
  <c r="L90" i="3"/>
  <c r="Z90" i="3"/>
  <c r="L212" i="3"/>
  <c r="Z212" i="3"/>
  <c r="L58" i="3"/>
  <c r="Z58" i="3"/>
  <c r="Z288" i="3"/>
  <c r="L288" i="3"/>
  <c r="L39" i="3"/>
  <c r="Z39" i="3"/>
  <c r="L122" i="3"/>
  <c r="Z122" i="3"/>
  <c r="L175" i="3"/>
  <c r="Z175" i="3"/>
  <c r="Z60" i="3"/>
  <c r="Z141" i="3"/>
  <c r="L207" i="3"/>
  <c r="Z207" i="3"/>
  <c r="L270" i="3"/>
  <c r="Z270" i="3"/>
  <c r="L241" i="3"/>
  <c r="Z241" i="3"/>
  <c r="L210" i="3"/>
  <c r="Z210" i="3"/>
  <c r="L179" i="3"/>
  <c r="Z179" i="3"/>
  <c r="L228" i="3"/>
  <c r="Z228" i="3"/>
  <c r="L42" i="3"/>
  <c r="Z42" i="3"/>
  <c r="L229" i="3"/>
  <c r="Z229" i="3"/>
  <c r="L249" i="3"/>
  <c r="Z249" i="3"/>
  <c r="L308" i="3"/>
  <c r="Z308" i="3"/>
  <c r="L323" i="3"/>
  <c r="Z323" i="3"/>
  <c r="L56" i="3"/>
  <c r="Z56" i="3"/>
  <c r="Z21" i="3"/>
  <c r="Z209" i="3"/>
  <c r="L209" i="3"/>
  <c r="L53" i="3"/>
  <c r="Z53" i="3"/>
  <c r="L223" i="3"/>
  <c r="Z223" i="3"/>
  <c r="L301" i="3"/>
  <c r="Z301" i="3"/>
  <c r="L176" i="3"/>
  <c r="Z176" i="3"/>
  <c r="L257" i="3"/>
  <c r="Z257" i="3"/>
  <c r="L306" i="3"/>
  <c r="Z306" i="3"/>
  <c r="L195" i="3"/>
  <c r="Z195" i="3"/>
  <c r="L244" i="3"/>
  <c r="Z244" i="3"/>
  <c r="L245" i="3"/>
  <c r="Z245" i="3"/>
  <c r="L273" i="3"/>
  <c r="Z273" i="3"/>
  <c r="Z36" i="3"/>
  <c r="L36" i="3"/>
  <c r="L211" i="3"/>
  <c r="Z211" i="3"/>
  <c r="L276" i="3"/>
  <c r="Z276" i="3"/>
  <c r="L277" i="3"/>
  <c r="Z277" i="3"/>
  <c r="L305" i="3"/>
  <c r="Z305" i="3"/>
  <c r="L63" i="3"/>
  <c r="Z63" i="3"/>
  <c r="L71" i="3"/>
  <c r="Z71" i="3"/>
  <c r="L220" i="3"/>
  <c r="L77" i="3"/>
  <c r="Z77" i="3"/>
  <c r="L239" i="3"/>
  <c r="Z239" i="3"/>
  <c r="L17" i="3"/>
  <c r="Z17" i="3"/>
  <c r="Z86" i="3"/>
  <c r="L133" i="3"/>
  <c r="Z133" i="3"/>
  <c r="L255" i="3"/>
  <c r="Z255" i="3"/>
  <c r="Z33" i="3"/>
  <c r="L33" i="3"/>
  <c r="Z289" i="3"/>
  <c r="L289" i="3"/>
  <c r="L61" i="3"/>
  <c r="Z61" i="3"/>
  <c r="L227" i="3"/>
  <c r="Z227" i="3"/>
  <c r="L292" i="3"/>
  <c r="Z292" i="3"/>
  <c r="L293" i="3"/>
  <c r="Z293" i="3"/>
  <c r="L231" i="3"/>
  <c r="Z231" i="3"/>
  <c r="AB336" i="3"/>
  <c r="H340" i="3"/>
  <c r="AB335" i="3"/>
  <c r="H336" i="3"/>
  <c r="AB355" i="3"/>
  <c r="H325" i="3"/>
  <c r="H353" i="3"/>
  <c r="H345" i="3"/>
  <c r="AB330" i="3"/>
  <c r="AB353" i="3"/>
  <c r="AB334" i="3"/>
  <c r="AB326" i="3"/>
  <c r="AB333" i="3"/>
  <c r="AB325" i="3"/>
  <c r="AB331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AB359" i="3"/>
  <c r="H360" i="3"/>
  <c r="H361" i="3"/>
  <c r="H363" i="3"/>
  <c r="H364" i="3"/>
  <c r="H365" i="3"/>
  <c r="H367" i="3"/>
  <c r="H368" i="3"/>
  <c r="H371" i="3"/>
  <c r="AB372" i="3"/>
  <c r="H373" i="3"/>
  <c r="H374" i="3"/>
  <c r="AB375" i="3"/>
  <c r="AB376" i="3"/>
  <c r="H379" i="3"/>
  <c r="H380" i="3"/>
  <c r="H381" i="3"/>
  <c r="H358" i="3"/>
  <c r="H369" i="3"/>
  <c r="H372" i="3"/>
  <c r="H377" i="3"/>
  <c r="AB360" i="3"/>
  <c r="AB361" i="3"/>
  <c r="AB364" i="3"/>
  <c r="AB367" i="3"/>
  <c r="AB369" i="3"/>
  <c r="AB377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H382" i="3"/>
  <c r="AB383" i="3"/>
  <c r="H384" i="3"/>
  <c r="H386" i="3"/>
  <c r="AB387" i="3"/>
  <c r="AB388" i="3"/>
  <c r="AB389" i="3"/>
  <c r="H390" i="3"/>
  <c r="H391" i="3"/>
  <c r="H392" i="3"/>
  <c r="H394" i="3"/>
  <c r="H395" i="3"/>
  <c r="H396" i="3"/>
  <c r="AB397" i="3"/>
  <c r="H398" i="3"/>
  <c r="AB399" i="3"/>
  <c r="H400" i="3"/>
  <c r="AB403" i="3"/>
  <c r="H404" i="3"/>
  <c r="AB405" i="3"/>
  <c r="AB406" i="3"/>
  <c r="H410" i="3"/>
  <c r="AB411" i="3"/>
  <c r="H383" i="3"/>
  <c r="H402" i="3"/>
  <c r="H407" i="3"/>
  <c r="H408" i="3"/>
  <c r="AB384" i="3"/>
  <c r="AB386" i="3"/>
  <c r="AB392" i="3"/>
  <c r="AB400" i="3"/>
  <c r="AB402" i="3"/>
  <c r="AB407" i="3"/>
  <c r="AB408" i="3"/>
  <c r="AB410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H412" i="3"/>
  <c r="H413" i="3"/>
  <c r="H414" i="3"/>
  <c r="AB415" i="3"/>
  <c r="AB416" i="3"/>
  <c r="AB417" i="3"/>
  <c r="H418" i="3"/>
  <c r="H419" i="3"/>
  <c r="H420" i="3"/>
  <c r="H421" i="3"/>
  <c r="H422" i="3"/>
  <c r="AB423" i="3"/>
  <c r="AB424" i="3"/>
  <c r="AB425" i="3"/>
  <c r="H426" i="3"/>
  <c r="AB427" i="3"/>
  <c r="H428" i="3"/>
  <c r="H429" i="3"/>
  <c r="H430" i="3"/>
  <c r="AB431" i="3"/>
  <c r="AB432" i="3"/>
  <c r="AB433" i="3"/>
  <c r="H434" i="3"/>
  <c r="AB436" i="3"/>
  <c r="H437" i="3"/>
  <c r="AB438" i="3"/>
  <c r="AB439" i="3"/>
  <c r="H440" i="3"/>
  <c r="AB441" i="3"/>
  <c r="H435" i="3"/>
  <c r="H438" i="3"/>
  <c r="AB418" i="3"/>
  <c r="AB421" i="3"/>
  <c r="AB422" i="3"/>
  <c r="AB426" i="3"/>
  <c r="AB428" i="3"/>
  <c r="AB434" i="3"/>
  <c r="AB435" i="3"/>
  <c r="D442" i="3"/>
  <c r="D443" i="3"/>
  <c r="H443" i="3"/>
  <c r="AB440" i="3" l="1"/>
  <c r="AB366" i="3"/>
  <c r="AB430" i="3"/>
  <c r="AB363" i="3"/>
  <c r="AB394" i="3"/>
  <c r="AB358" i="3"/>
  <c r="AB380" i="3"/>
  <c r="H366" i="3"/>
  <c r="AB374" i="3"/>
  <c r="AB371" i="3"/>
  <c r="H359" i="3"/>
  <c r="AB419" i="3"/>
  <c r="H427" i="3"/>
  <c r="AB404" i="3"/>
  <c r="AB391" i="3"/>
  <c r="AB429" i="3"/>
  <c r="AB414" i="3"/>
  <c r="H399" i="3"/>
  <c r="H376" i="3"/>
  <c r="AB413" i="3"/>
  <c r="AB368" i="3"/>
  <c r="AB390" i="3"/>
  <c r="AB398" i="3"/>
  <c r="H411" i="3"/>
  <c r="AB396" i="3"/>
  <c r="AB437" i="3"/>
  <c r="AB412" i="3"/>
  <c r="H436" i="3"/>
  <c r="AB420" i="3"/>
  <c r="H406" i="3"/>
  <c r="H388" i="3"/>
  <c r="AB365" i="3"/>
  <c r="AB395" i="3"/>
  <c r="H425" i="3"/>
  <c r="H375" i="3"/>
  <c r="H432" i="3"/>
  <c r="H424" i="3"/>
  <c r="H416" i="3"/>
  <c r="AB382" i="3"/>
  <c r="H389" i="3"/>
  <c r="AB373" i="3"/>
  <c r="H441" i="3"/>
  <c r="H439" i="3"/>
  <c r="H431" i="3"/>
  <c r="H423" i="3"/>
  <c r="H415" i="3"/>
  <c r="H397" i="3"/>
  <c r="AB381" i="3"/>
  <c r="H417" i="3"/>
  <c r="H405" i="3"/>
  <c r="H387" i="3"/>
  <c r="H433" i="3"/>
  <c r="AB379" i="3"/>
  <c r="H403" i="3"/>
  <c r="AB378" i="3"/>
  <c r="AB370" i="3"/>
  <c r="AB362" i="3"/>
  <c r="H378" i="3"/>
  <c r="H370" i="3"/>
  <c r="H362" i="3"/>
  <c r="AB409" i="3"/>
  <c r="AB401" i="3"/>
  <c r="AB393" i="3"/>
  <c r="AB385" i="3"/>
  <c r="H409" i="3"/>
  <c r="H401" i="3"/>
  <c r="H393" i="3"/>
  <c r="H385" i="3"/>
  <c r="AB442" i="3"/>
  <c r="H442" i="3"/>
  <c r="AB443" i="3"/>
  <c r="D444" i="3"/>
  <c r="D445" i="3"/>
  <c r="D446" i="3"/>
  <c r="D447" i="3"/>
  <c r="D448" i="3"/>
  <c r="D449" i="3"/>
  <c r="AB445" i="3"/>
  <c r="H448" i="3"/>
  <c r="H449" i="3"/>
  <c r="D450" i="3"/>
  <c r="D451" i="3"/>
  <c r="D452" i="3"/>
  <c r="D453" i="3"/>
  <c r="D454" i="3"/>
  <c r="D455" i="3"/>
  <c r="D456" i="3"/>
  <c r="D457" i="3"/>
  <c r="D458" i="3"/>
  <c r="D459" i="3"/>
  <c r="D460" i="3"/>
  <c r="H452" i="3"/>
  <c r="H453" i="3"/>
  <c r="AB454" i="3"/>
  <c r="H455" i="3"/>
  <c r="AB456" i="3"/>
  <c r="AB457" i="3"/>
  <c r="H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AB461" i="3"/>
  <c r="AB462" i="3"/>
  <c r="AB463" i="3"/>
  <c r="AB464" i="3"/>
  <c r="H465" i="3"/>
  <c r="H466" i="3"/>
  <c r="H467" i="3"/>
  <c r="H468" i="3"/>
  <c r="AB469" i="3"/>
  <c r="H471" i="3"/>
  <c r="H472" i="3"/>
  <c r="H473" i="3"/>
  <c r="H474" i="3"/>
  <c r="H475" i="3"/>
  <c r="AB476" i="3"/>
  <c r="D477" i="3"/>
  <c r="D478" i="3"/>
  <c r="D479" i="3"/>
  <c r="D480" i="3"/>
  <c r="D481" i="3"/>
  <c r="D482" i="3"/>
  <c r="D483" i="3"/>
  <c r="D484" i="3"/>
  <c r="AB477" i="3"/>
  <c r="AB478" i="3"/>
  <c r="H479" i="3"/>
  <c r="AB480" i="3"/>
  <c r="AB481" i="3"/>
  <c r="AB482" i="3"/>
  <c r="AB483" i="3"/>
  <c r="H484" i="3"/>
  <c r="H477" i="3"/>
  <c r="D485" i="3"/>
  <c r="D486" i="3"/>
  <c r="D487" i="3"/>
  <c r="D488" i="3"/>
  <c r="H485" i="3"/>
  <c r="H486" i="3"/>
  <c r="H487" i="3"/>
  <c r="AB488" i="3"/>
  <c r="D489" i="3"/>
  <c r="D490" i="3"/>
  <c r="H489" i="3"/>
  <c r="H490" i="3"/>
  <c r="D491" i="3"/>
  <c r="D492" i="3"/>
  <c r="AB492" i="3"/>
  <c r="AB444" i="3" l="1"/>
  <c r="H444" i="3"/>
  <c r="H478" i="3"/>
  <c r="H445" i="3"/>
  <c r="AB475" i="3"/>
  <c r="AB448" i="3"/>
  <c r="H476" i="3"/>
  <c r="AB474" i="3"/>
  <c r="AB467" i="3"/>
  <c r="AB484" i="3"/>
  <c r="AB466" i="3"/>
  <c r="H492" i="3"/>
  <c r="H464" i="3"/>
  <c r="H482" i="3"/>
  <c r="AB468" i="3"/>
  <c r="AB460" i="3"/>
  <c r="AB479" i="3"/>
  <c r="AB453" i="3"/>
  <c r="H457" i="3"/>
  <c r="AB452" i="3"/>
  <c r="AB472" i="3"/>
  <c r="H456" i="3"/>
  <c r="AB489" i="3"/>
  <c r="AB471" i="3"/>
  <c r="H463" i="3"/>
  <c r="H481" i="3"/>
  <c r="AB487" i="3"/>
  <c r="H480" i="3"/>
  <c r="AB473" i="3"/>
  <c r="AB465" i="3"/>
  <c r="H469" i="3"/>
  <c r="H461" i="3"/>
  <c r="H454" i="3"/>
  <c r="AB449" i="3"/>
  <c r="AB447" i="3"/>
  <c r="AB470" i="3"/>
  <c r="AB446" i="3"/>
  <c r="H447" i="3"/>
  <c r="H488" i="3"/>
  <c r="H446" i="3"/>
  <c r="AB455" i="3"/>
  <c r="H470" i="3"/>
  <c r="H462" i="3"/>
  <c r="AB458" i="3"/>
  <c r="AB450" i="3"/>
  <c r="H459" i="3"/>
  <c r="H451" i="3"/>
  <c r="AB451" i="3"/>
  <c r="H458" i="3"/>
  <c r="H450" i="3"/>
  <c r="AB459" i="3"/>
  <c r="H483" i="3"/>
  <c r="AB486" i="3"/>
  <c r="AB485" i="3"/>
  <c r="AB490" i="3"/>
  <c r="AB491" i="3"/>
  <c r="H491" i="3"/>
  <c r="Q3" i="3"/>
  <c r="O3" i="3"/>
  <c r="T18" i="3" l="1"/>
  <c r="T34" i="3"/>
  <c r="T50" i="3"/>
  <c r="T66" i="3"/>
  <c r="T82" i="3"/>
  <c r="T98" i="3"/>
  <c r="T114" i="3"/>
  <c r="T130" i="3"/>
  <c r="T146" i="3"/>
  <c r="T162" i="3"/>
  <c r="T178" i="3"/>
  <c r="T194" i="3"/>
  <c r="T210" i="3"/>
  <c r="T226" i="3"/>
  <c r="T242" i="3"/>
  <c r="T20" i="3"/>
  <c r="T36" i="3"/>
  <c r="T52" i="3"/>
  <c r="T68" i="3"/>
  <c r="T84" i="3"/>
  <c r="T100" i="3"/>
  <c r="T116" i="3"/>
  <c r="T132" i="3"/>
  <c r="T148" i="3"/>
  <c r="T164" i="3"/>
  <c r="T180" i="3"/>
  <c r="T196" i="3"/>
  <c r="T212" i="3"/>
  <c r="T228" i="3"/>
  <c r="T244" i="3"/>
  <c r="T260" i="3"/>
  <c r="T276" i="3"/>
  <c r="T292" i="3"/>
  <c r="T308" i="3"/>
  <c r="T324" i="3"/>
  <c r="T13" i="3"/>
  <c r="T31" i="3"/>
  <c r="T49" i="3"/>
  <c r="T69" i="3"/>
  <c r="T87" i="3"/>
  <c r="T105" i="3"/>
  <c r="T123" i="3"/>
  <c r="T141" i="3"/>
  <c r="T159" i="3"/>
  <c r="T177" i="3"/>
  <c r="T197" i="3"/>
  <c r="T215" i="3"/>
  <c r="T233" i="3"/>
  <c r="T251" i="3"/>
  <c r="T268" i="3"/>
  <c r="T285" i="3"/>
  <c r="T302" i="3"/>
  <c r="T319" i="3"/>
  <c r="T14" i="3"/>
  <c r="T32" i="3"/>
  <c r="T51" i="3"/>
  <c r="T70" i="3"/>
  <c r="T88" i="3"/>
  <c r="T106" i="3"/>
  <c r="T124" i="3"/>
  <c r="T142" i="3"/>
  <c r="T160" i="3"/>
  <c r="T179" i="3"/>
  <c r="T198" i="3"/>
  <c r="T216" i="3"/>
  <c r="T234" i="3"/>
  <c r="T252" i="3"/>
  <c r="T269" i="3"/>
  <c r="T286" i="3"/>
  <c r="T303" i="3"/>
  <c r="T320" i="3"/>
  <c r="T15" i="3"/>
  <c r="T33" i="3"/>
  <c r="T53" i="3"/>
  <c r="T71" i="3"/>
  <c r="T89" i="3"/>
  <c r="T107" i="3"/>
  <c r="U107" i="3" s="1"/>
  <c r="V107" i="3" s="1"/>
  <c r="T125" i="3"/>
  <c r="T143" i="3"/>
  <c r="T161" i="3"/>
  <c r="T181" i="3"/>
  <c r="T199" i="3"/>
  <c r="T217" i="3"/>
  <c r="T235" i="3"/>
  <c r="T253" i="3"/>
  <c r="T270" i="3"/>
  <c r="T287" i="3"/>
  <c r="T304" i="3"/>
  <c r="T321" i="3"/>
  <c r="T17" i="3"/>
  <c r="T37" i="3"/>
  <c r="T55" i="3"/>
  <c r="T73" i="3"/>
  <c r="U73" i="3" s="1"/>
  <c r="V73" i="3" s="1"/>
  <c r="T91" i="3"/>
  <c r="T109" i="3"/>
  <c r="T127" i="3"/>
  <c r="T145" i="3"/>
  <c r="T165" i="3"/>
  <c r="T183" i="3"/>
  <c r="T201" i="3"/>
  <c r="T219" i="3"/>
  <c r="T237" i="3"/>
  <c r="T255" i="3"/>
  <c r="T272" i="3"/>
  <c r="T289" i="3"/>
  <c r="T306" i="3"/>
  <c r="T323" i="3"/>
  <c r="T19" i="3"/>
  <c r="T38" i="3"/>
  <c r="U38" i="3" s="1"/>
  <c r="V38" i="3" s="1"/>
  <c r="T56" i="3"/>
  <c r="T74" i="3"/>
  <c r="T92" i="3"/>
  <c r="T110" i="3"/>
  <c r="T128" i="3"/>
  <c r="T147" i="3"/>
  <c r="T166" i="3"/>
  <c r="T184" i="3"/>
  <c r="T202" i="3"/>
  <c r="T220" i="3"/>
  <c r="T238" i="3"/>
  <c r="T256" i="3"/>
  <c r="T273" i="3"/>
  <c r="T290" i="3"/>
  <c r="T307" i="3"/>
  <c r="T21" i="3"/>
  <c r="U21" i="3" s="1"/>
  <c r="V21" i="3" s="1"/>
  <c r="T39" i="3"/>
  <c r="T57" i="3"/>
  <c r="T75" i="3"/>
  <c r="T93" i="3"/>
  <c r="T111" i="3"/>
  <c r="T129" i="3"/>
  <c r="T149" i="3"/>
  <c r="T167" i="3"/>
  <c r="T185" i="3"/>
  <c r="T203" i="3"/>
  <c r="T221" i="3"/>
  <c r="T239" i="3"/>
  <c r="T257" i="3"/>
  <c r="T274" i="3"/>
  <c r="T291" i="3"/>
  <c r="T309" i="3"/>
  <c r="T22" i="3"/>
  <c r="T40" i="3"/>
  <c r="T58" i="3"/>
  <c r="T76" i="3"/>
  <c r="T94" i="3"/>
  <c r="T112" i="3"/>
  <c r="T131" i="3"/>
  <c r="T150" i="3"/>
  <c r="T168" i="3"/>
  <c r="T186" i="3"/>
  <c r="T204" i="3"/>
  <c r="T222" i="3"/>
  <c r="T240" i="3"/>
  <c r="T258" i="3"/>
  <c r="T275" i="3"/>
  <c r="T293" i="3"/>
  <c r="U293" i="3" s="1"/>
  <c r="V293" i="3" s="1"/>
  <c r="T310" i="3"/>
  <c r="T23" i="3"/>
  <c r="T41" i="3"/>
  <c r="T59" i="3"/>
  <c r="T77" i="3"/>
  <c r="T95" i="3"/>
  <c r="T113" i="3"/>
  <c r="T133" i="3"/>
  <c r="T151" i="3"/>
  <c r="T169" i="3"/>
  <c r="T187" i="3"/>
  <c r="T205" i="3"/>
  <c r="T223" i="3"/>
  <c r="T241" i="3"/>
  <c r="T259" i="3"/>
  <c r="T277" i="3"/>
  <c r="U277" i="3" s="1"/>
  <c r="V277" i="3" s="1"/>
  <c r="T294" i="3"/>
  <c r="T311" i="3"/>
  <c r="T24" i="3"/>
  <c r="T42" i="3"/>
  <c r="T60" i="3"/>
  <c r="T78" i="3"/>
  <c r="T96" i="3"/>
  <c r="T115" i="3"/>
  <c r="T134" i="3"/>
  <c r="T152" i="3"/>
  <c r="T170" i="3"/>
  <c r="T188" i="3"/>
  <c r="T206" i="3"/>
  <c r="T224" i="3"/>
  <c r="T243" i="3"/>
  <c r="T261" i="3"/>
  <c r="U261" i="3" s="1"/>
  <c r="V261" i="3" s="1"/>
  <c r="T278" i="3"/>
  <c r="T295" i="3"/>
  <c r="T312" i="3"/>
  <c r="T25" i="3"/>
  <c r="T43" i="3"/>
  <c r="T61" i="3"/>
  <c r="T79" i="3"/>
  <c r="T97" i="3"/>
  <c r="T117" i="3"/>
  <c r="T135" i="3"/>
  <c r="T153" i="3"/>
  <c r="T171" i="3"/>
  <c r="T189" i="3"/>
  <c r="T207" i="3"/>
  <c r="T225" i="3"/>
  <c r="T245" i="3"/>
  <c r="U245" i="3" s="1"/>
  <c r="V245" i="3" s="1"/>
  <c r="T262" i="3"/>
  <c r="T279" i="3"/>
  <c r="T296" i="3"/>
  <c r="T313" i="3"/>
  <c r="T26" i="3"/>
  <c r="T44" i="3"/>
  <c r="T62" i="3"/>
  <c r="T80" i="3"/>
  <c r="T99" i="3"/>
  <c r="T118" i="3"/>
  <c r="T136" i="3"/>
  <c r="T154" i="3"/>
  <c r="T172" i="3"/>
  <c r="T190" i="3"/>
  <c r="T208" i="3"/>
  <c r="T227" i="3"/>
  <c r="T246" i="3"/>
  <c r="T263" i="3"/>
  <c r="T280" i="3"/>
  <c r="T297" i="3"/>
  <c r="T314" i="3"/>
  <c r="T27" i="3"/>
  <c r="T45" i="3"/>
  <c r="T63" i="3"/>
  <c r="T81" i="3"/>
  <c r="T101" i="3"/>
  <c r="T119" i="3"/>
  <c r="T137" i="3"/>
  <c r="T155" i="3"/>
  <c r="T173" i="3"/>
  <c r="T191" i="3"/>
  <c r="T209" i="3"/>
  <c r="T229" i="3"/>
  <c r="T247" i="3"/>
  <c r="T264" i="3"/>
  <c r="T281" i="3"/>
  <c r="T298" i="3"/>
  <c r="T315" i="3"/>
  <c r="T28" i="3"/>
  <c r="T46" i="3"/>
  <c r="T64" i="3"/>
  <c r="T83" i="3"/>
  <c r="T102" i="3"/>
  <c r="T120" i="3"/>
  <c r="T138" i="3"/>
  <c r="T156" i="3"/>
  <c r="T174" i="3"/>
  <c r="T192" i="3"/>
  <c r="T211" i="3"/>
  <c r="T230" i="3"/>
  <c r="T248" i="3"/>
  <c r="T265" i="3"/>
  <c r="T282" i="3"/>
  <c r="T299" i="3"/>
  <c r="T316" i="3"/>
  <c r="T90" i="3"/>
  <c r="T193" i="3"/>
  <c r="T284" i="3"/>
  <c r="T103" i="3"/>
  <c r="T195" i="3"/>
  <c r="T288" i="3"/>
  <c r="T11" i="3"/>
  <c r="T104" i="3"/>
  <c r="T200" i="3"/>
  <c r="U200" i="3" s="1"/>
  <c r="V200" i="3" s="1"/>
  <c r="T300" i="3"/>
  <c r="T12" i="3"/>
  <c r="T108" i="3"/>
  <c r="U108" i="3" s="1"/>
  <c r="V108" i="3" s="1"/>
  <c r="T213" i="3"/>
  <c r="T301" i="3"/>
  <c r="T16" i="3"/>
  <c r="T121" i="3"/>
  <c r="T214" i="3"/>
  <c r="T305" i="3"/>
  <c r="T29" i="3"/>
  <c r="T122" i="3"/>
  <c r="T218" i="3"/>
  <c r="T317" i="3"/>
  <c r="T30" i="3"/>
  <c r="T126" i="3"/>
  <c r="T231" i="3"/>
  <c r="U231" i="3" s="1"/>
  <c r="V231" i="3" s="1"/>
  <c r="T318" i="3"/>
  <c r="T35" i="3"/>
  <c r="T139" i="3"/>
  <c r="T232" i="3"/>
  <c r="T322" i="3"/>
  <c r="T47" i="3"/>
  <c r="T140" i="3"/>
  <c r="T236" i="3"/>
  <c r="T48" i="3"/>
  <c r="T144" i="3"/>
  <c r="T249" i="3"/>
  <c r="T54" i="3"/>
  <c r="T157" i="3"/>
  <c r="T250" i="3"/>
  <c r="T65" i="3"/>
  <c r="T158" i="3"/>
  <c r="U158" i="3" s="1"/>
  <c r="V158" i="3" s="1"/>
  <c r="T254" i="3"/>
  <c r="T67" i="3"/>
  <c r="T163" i="3"/>
  <c r="T266" i="3"/>
  <c r="T72" i="3"/>
  <c r="T175" i="3"/>
  <c r="T267" i="3"/>
  <c r="T85" i="3"/>
  <c r="T176" i="3"/>
  <c r="T271" i="3"/>
  <c r="T86" i="3"/>
  <c r="T182" i="3"/>
  <c r="T283" i="3"/>
  <c r="T326" i="3"/>
  <c r="T334" i="3"/>
  <c r="T327" i="3"/>
  <c r="T335" i="3"/>
  <c r="T328" i="3"/>
  <c r="T336" i="3"/>
  <c r="T325" i="3"/>
  <c r="T329" i="3"/>
  <c r="T337" i="3"/>
  <c r="T331" i="3"/>
  <c r="T330" i="3"/>
  <c r="T332" i="3"/>
  <c r="T333" i="3"/>
  <c r="T338" i="3"/>
  <c r="T346" i="3"/>
  <c r="T354" i="3"/>
  <c r="T339" i="3"/>
  <c r="T347" i="3"/>
  <c r="T355" i="3"/>
  <c r="T340" i="3"/>
  <c r="T348" i="3"/>
  <c r="T356" i="3"/>
  <c r="T341" i="3"/>
  <c r="T349" i="3"/>
  <c r="T357" i="3"/>
  <c r="T343" i="3"/>
  <c r="T342" i="3"/>
  <c r="T350" i="3"/>
  <c r="T351" i="3"/>
  <c r="T345" i="3"/>
  <c r="T353" i="3"/>
  <c r="T344" i="3"/>
  <c r="T352" i="3"/>
  <c r="T365" i="3"/>
  <c r="T373" i="3"/>
  <c r="T381" i="3"/>
  <c r="T358" i="3"/>
  <c r="T366" i="3"/>
  <c r="T374" i="3"/>
  <c r="T372" i="3"/>
  <c r="T359" i="3"/>
  <c r="T367" i="3"/>
  <c r="T375" i="3"/>
  <c r="T360" i="3"/>
  <c r="T368" i="3"/>
  <c r="T376" i="3"/>
  <c r="T361" i="3"/>
  <c r="T369" i="3"/>
  <c r="T377" i="3"/>
  <c r="T362" i="3"/>
  <c r="T370" i="3"/>
  <c r="T378" i="3"/>
  <c r="T364" i="3"/>
  <c r="T363" i="3"/>
  <c r="T371" i="3"/>
  <c r="T379" i="3"/>
  <c r="T380" i="3"/>
  <c r="T382" i="3"/>
  <c r="T390" i="3"/>
  <c r="T398" i="3"/>
  <c r="T406" i="3"/>
  <c r="T383" i="3"/>
  <c r="T391" i="3"/>
  <c r="T399" i="3"/>
  <c r="T407" i="3"/>
  <c r="T389" i="3"/>
  <c r="T384" i="3"/>
  <c r="T392" i="3"/>
  <c r="T400" i="3"/>
  <c r="T408" i="3"/>
  <c r="T385" i="3"/>
  <c r="T393" i="3"/>
  <c r="T401" i="3"/>
  <c r="T409" i="3"/>
  <c r="T386" i="3"/>
  <c r="T394" i="3"/>
  <c r="T402" i="3"/>
  <c r="T410" i="3"/>
  <c r="T397" i="3"/>
  <c r="T387" i="3"/>
  <c r="T395" i="3"/>
  <c r="T403" i="3"/>
  <c r="T411" i="3"/>
  <c r="T405" i="3"/>
  <c r="T388" i="3"/>
  <c r="T396" i="3"/>
  <c r="T404" i="3"/>
  <c r="T412" i="3"/>
  <c r="T420" i="3"/>
  <c r="T428" i="3"/>
  <c r="T436" i="3"/>
  <c r="T413" i="3"/>
  <c r="T421" i="3"/>
  <c r="T429" i="3"/>
  <c r="T437" i="3"/>
  <c r="T414" i="3"/>
  <c r="T422" i="3"/>
  <c r="T430" i="3"/>
  <c r="T438" i="3"/>
  <c r="T415" i="3"/>
  <c r="T423" i="3"/>
  <c r="T431" i="3"/>
  <c r="T439" i="3"/>
  <c r="T416" i="3"/>
  <c r="T424" i="3"/>
  <c r="T432" i="3"/>
  <c r="T440" i="3"/>
  <c r="T417" i="3"/>
  <c r="T425" i="3"/>
  <c r="T433" i="3"/>
  <c r="T441" i="3"/>
  <c r="T418" i="3"/>
  <c r="T426" i="3"/>
  <c r="T434" i="3"/>
  <c r="T419" i="3"/>
  <c r="T427" i="3"/>
  <c r="T435" i="3"/>
  <c r="T443" i="3"/>
  <c r="T442" i="3"/>
  <c r="T447" i="3"/>
  <c r="T448" i="3"/>
  <c r="T449" i="3"/>
  <c r="T445" i="3"/>
  <c r="T444" i="3"/>
  <c r="T446" i="3"/>
  <c r="T450" i="3"/>
  <c r="T458" i="3"/>
  <c r="T451" i="3"/>
  <c r="T459" i="3"/>
  <c r="T452" i="3"/>
  <c r="T460" i="3"/>
  <c r="T456" i="3"/>
  <c r="T457" i="3"/>
  <c r="T453" i="3"/>
  <c r="T454" i="3"/>
  <c r="T455" i="3"/>
  <c r="T461" i="3"/>
  <c r="T469" i="3"/>
  <c r="T462" i="3"/>
  <c r="T470" i="3"/>
  <c r="T463" i="3"/>
  <c r="T471" i="3"/>
  <c r="T464" i="3"/>
  <c r="T472" i="3"/>
  <c r="T467" i="3"/>
  <c r="T465" i="3"/>
  <c r="T473" i="3"/>
  <c r="T466" i="3"/>
  <c r="T474" i="3"/>
  <c r="T468" i="3"/>
  <c r="T476" i="3"/>
  <c r="T475" i="3"/>
  <c r="T477" i="3"/>
  <c r="T482" i="3"/>
  <c r="T478" i="3"/>
  <c r="T479" i="3"/>
  <c r="T483" i="3"/>
  <c r="T480" i="3"/>
  <c r="T481" i="3"/>
  <c r="T484" i="3"/>
  <c r="T487" i="3"/>
  <c r="T488" i="3"/>
  <c r="T486" i="3"/>
  <c r="T485" i="3"/>
  <c r="T491" i="3"/>
  <c r="T489" i="3"/>
  <c r="T490" i="3"/>
  <c r="T492" i="3"/>
  <c r="Q2" i="3"/>
  <c r="Q1" i="3"/>
  <c r="O2" i="3"/>
  <c r="O1" i="3"/>
  <c r="U65" i="3" l="1"/>
  <c r="V65" i="3" s="1"/>
  <c r="U126" i="3"/>
  <c r="V126" i="3" s="1"/>
  <c r="U104" i="3"/>
  <c r="V104" i="3" s="1"/>
  <c r="U174" i="3"/>
  <c r="V174" i="3" s="1"/>
  <c r="U191" i="3"/>
  <c r="V191" i="3" s="1"/>
  <c r="U208" i="3"/>
  <c r="V208" i="3" s="1"/>
  <c r="U225" i="3"/>
  <c r="V225" i="3" s="1"/>
  <c r="U243" i="3"/>
  <c r="V243" i="3" s="1"/>
  <c r="U259" i="3"/>
  <c r="V259" i="3" s="1"/>
  <c r="U275" i="3"/>
  <c r="V275" i="3" s="1"/>
  <c r="U291" i="3"/>
  <c r="V291" i="3" s="1"/>
  <c r="U307" i="3"/>
  <c r="V307" i="3" s="1"/>
  <c r="U19" i="3"/>
  <c r="V19" i="3" s="1"/>
  <c r="U55" i="3"/>
  <c r="V55" i="3" s="1"/>
  <c r="U89" i="3"/>
  <c r="V89" i="3" s="1"/>
  <c r="U124" i="3"/>
  <c r="V124" i="3" s="1"/>
  <c r="U159" i="3"/>
  <c r="V159" i="3" s="1"/>
  <c r="U212" i="3"/>
  <c r="V212" i="3" s="1"/>
  <c r="U194" i="3"/>
  <c r="V194" i="3" s="1"/>
  <c r="U250" i="3"/>
  <c r="V250" i="3" s="1"/>
  <c r="U30" i="3"/>
  <c r="V30" i="3" s="1"/>
  <c r="U156" i="3"/>
  <c r="V156" i="3" s="1"/>
  <c r="U173" i="3"/>
  <c r="V173" i="3" s="1"/>
  <c r="U190" i="3"/>
  <c r="V190" i="3" s="1"/>
  <c r="U207" i="3"/>
  <c r="V207" i="3" s="1"/>
  <c r="U224" i="3"/>
  <c r="V224" i="3" s="1"/>
  <c r="U241" i="3"/>
  <c r="V241" i="3" s="1"/>
  <c r="U258" i="3"/>
  <c r="V258" i="3" s="1"/>
  <c r="U274" i="3"/>
  <c r="V274" i="3" s="1"/>
  <c r="U290" i="3"/>
  <c r="V290" i="3" s="1"/>
  <c r="U323" i="3"/>
  <c r="V323" i="3" s="1"/>
  <c r="U37" i="3"/>
  <c r="V37" i="3" s="1"/>
  <c r="U71" i="3"/>
  <c r="V71" i="3" s="1"/>
  <c r="U106" i="3"/>
  <c r="V106" i="3" s="1"/>
  <c r="U141" i="3"/>
  <c r="V141" i="3" s="1"/>
  <c r="U196" i="3"/>
  <c r="V196" i="3" s="1"/>
  <c r="U178" i="3"/>
  <c r="V178" i="3" s="1"/>
  <c r="U142" i="3"/>
  <c r="V142" i="3" s="1"/>
  <c r="U228" i="3"/>
  <c r="V228" i="3" s="1"/>
  <c r="U283" i="3"/>
  <c r="V283" i="3" s="1"/>
  <c r="U157" i="3"/>
  <c r="V157" i="3" s="1"/>
  <c r="U317" i="3"/>
  <c r="V317" i="3" s="1"/>
  <c r="U288" i="3"/>
  <c r="V288" i="3" s="1"/>
  <c r="U138" i="3"/>
  <c r="V138" i="3" s="1"/>
  <c r="U155" i="3"/>
  <c r="V155" i="3" s="1"/>
  <c r="U172" i="3"/>
  <c r="V172" i="3" s="1"/>
  <c r="U189" i="3"/>
  <c r="V189" i="3" s="1"/>
  <c r="U206" i="3"/>
  <c r="V206" i="3" s="1"/>
  <c r="U223" i="3"/>
  <c r="V223" i="3" s="1"/>
  <c r="U240" i="3"/>
  <c r="V240" i="3" s="1"/>
  <c r="U257" i="3"/>
  <c r="V257" i="3" s="1"/>
  <c r="U273" i="3"/>
  <c r="V273" i="3" s="1"/>
  <c r="U306" i="3"/>
  <c r="V306" i="3" s="1"/>
  <c r="U17" i="3"/>
  <c r="V17" i="3" s="1"/>
  <c r="U53" i="3"/>
  <c r="V53" i="3" s="1"/>
  <c r="U88" i="3"/>
  <c r="V88" i="3" s="1"/>
  <c r="U123" i="3"/>
  <c r="V123" i="3" s="1"/>
  <c r="U180" i="3"/>
  <c r="V180" i="3" s="1"/>
  <c r="U162" i="3"/>
  <c r="V162" i="3" s="1"/>
  <c r="U182" i="3"/>
  <c r="V182" i="3" s="1"/>
  <c r="U218" i="3"/>
  <c r="V218" i="3" s="1"/>
  <c r="U120" i="3"/>
  <c r="V120" i="3" s="1"/>
  <c r="U154" i="3"/>
  <c r="V154" i="3" s="1"/>
  <c r="U188" i="3"/>
  <c r="V188" i="3" s="1"/>
  <c r="U222" i="3"/>
  <c r="V222" i="3" s="1"/>
  <c r="U239" i="3"/>
  <c r="V239" i="3" s="1"/>
  <c r="U256" i="3"/>
  <c r="V256" i="3" s="1"/>
  <c r="U289" i="3"/>
  <c r="V289" i="3" s="1"/>
  <c r="U321" i="3"/>
  <c r="V321" i="3" s="1"/>
  <c r="U33" i="3"/>
  <c r="V33" i="3" s="1"/>
  <c r="U70" i="3"/>
  <c r="V70" i="3" s="1"/>
  <c r="U105" i="3"/>
  <c r="V105" i="3" s="1"/>
  <c r="U164" i="3"/>
  <c r="V164" i="3" s="1"/>
  <c r="U146" i="3"/>
  <c r="V146" i="3" s="1"/>
  <c r="U54" i="3"/>
  <c r="V54" i="3" s="1"/>
  <c r="U195" i="3"/>
  <c r="V195" i="3" s="1"/>
  <c r="U137" i="3"/>
  <c r="V137" i="3" s="1"/>
  <c r="U171" i="3"/>
  <c r="V171" i="3" s="1"/>
  <c r="U205" i="3"/>
  <c r="V205" i="3" s="1"/>
  <c r="U86" i="3"/>
  <c r="V86" i="3" s="1"/>
  <c r="U249" i="3"/>
  <c r="V249" i="3" s="1"/>
  <c r="U122" i="3"/>
  <c r="V122" i="3" s="1"/>
  <c r="U103" i="3"/>
  <c r="V103" i="3" s="1"/>
  <c r="U102" i="3"/>
  <c r="V102" i="3" s="1"/>
  <c r="U119" i="3"/>
  <c r="V119" i="3" s="1"/>
  <c r="U136" i="3"/>
  <c r="V136" i="3" s="1"/>
  <c r="U153" i="3"/>
  <c r="V153" i="3" s="1"/>
  <c r="U170" i="3"/>
  <c r="V170" i="3" s="1"/>
  <c r="U187" i="3"/>
  <c r="V187" i="3" s="1"/>
  <c r="U204" i="3"/>
  <c r="V204" i="3" s="1"/>
  <c r="U221" i="3"/>
  <c r="V221" i="3" s="1"/>
  <c r="U238" i="3"/>
  <c r="V238" i="3" s="1"/>
  <c r="U272" i="3"/>
  <c r="V272" i="3" s="1"/>
  <c r="U304" i="3"/>
  <c r="V304" i="3" s="1"/>
  <c r="U15" i="3"/>
  <c r="V15" i="3" s="1"/>
  <c r="U51" i="3"/>
  <c r="V51" i="3" s="1"/>
  <c r="U87" i="3"/>
  <c r="V87" i="3" s="1"/>
  <c r="U148" i="3"/>
  <c r="V148" i="3" s="1"/>
  <c r="U130" i="3"/>
  <c r="V130" i="3" s="1"/>
  <c r="U192" i="3"/>
  <c r="V192" i="3" s="1"/>
  <c r="U210" i="3"/>
  <c r="V210" i="3" s="1"/>
  <c r="U271" i="3"/>
  <c r="V271" i="3" s="1"/>
  <c r="U144" i="3"/>
  <c r="V144" i="3" s="1"/>
  <c r="U29" i="3"/>
  <c r="V29" i="3" s="1"/>
  <c r="U284" i="3"/>
  <c r="V284" i="3" s="1"/>
  <c r="U83" i="3"/>
  <c r="V83" i="3" s="1"/>
  <c r="U101" i="3"/>
  <c r="V101" i="3" s="1"/>
  <c r="U118" i="3"/>
  <c r="V118" i="3" s="1"/>
  <c r="U135" i="3"/>
  <c r="V135" i="3" s="1"/>
  <c r="U152" i="3"/>
  <c r="V152" i="3" s="1"/>
  <c r="U169" i="3"/>
  <c r="V169" i="3" s="1"/>
  <c r="U186" i="3"/>
  <c r="V186" i="3" s="1"/>
  <c r="U203" i="3"/>
  <c r="V203" i="3" s="1"/>
  <c r="U220" i="3"/>
  <c r="V220" i="3" s="1"/>
  <c r="U255" i="3"/>
  <c r="V255" i="3" s="1"/>
  <c r="U287" i="3"/>
  <c r="V287" i="3" s="1"/>
  <c r="U320" i="3"/>
  <c r="V320" i="3" s="1"/>
  <c r="U32" i="3"/>
  <c r="V32" i="3" s="1"/>
  <c r="U69" i="3"/>
  <c r="V69" i="3" s="1"/>
  <c r="U132" i="3"/>
  <c r="V132" i="3" s="1"/>
  <c r="U114" i="3"/>
  <c r="V114" i="3" s="1"/>
  <c r="U177" i="3"/>
  <c r="V177" i="3" s="1"/>
  <c r="U176" i="3"/>
  <c r="V176" i="3" s="1"/>
  <c r="U48" i="3"/>
  <c r="V48" i="3" s="1"/>
  <c r="U305" i="3"/>
  <c r="V305" i="3" s="1"/>
  <c r="U193" i="3"/>
  <c r="V193" i="3" s="1"/>
  <c r="U64" i="3"/>
  <c r="V64" i="3" s="1"/>
  <c r="U81" i="3"/>
  <c r="V81" i="3" s="1"/>
  <c r="U99" i="3"/>
  <c r="V99" i="3" s="1"/>
  <c r="U117" i="3"/>
  <c r="V117" i="3" s="1"/>
  <c r="U134" i="3"/>
  <c r="V134" i="3" s="1"/>
  <c r="U151" i="3"/>
  <c r="V151" i="3" s="1"/>
  <c r="U168" i="3"/>
  <c r="V168" i="3" s="1"/>
  <c r="U185" i="3"/>
  <c r="V185" i="3" s="1"/>
  <c r="U202" i="3"/>
  <c r="V202" i="3" s="1"/>
  <c r="U237" i="3"/>
  <c r="V237" i="3" s="1"/>
  <c r="U270" i="3"/>
  <c r="V270" i="3" s="1"/>
  <c r="U303" i="3"/>
  <c r="V303" i="3" s="1"/>
  <c r="U14" i="3"/>
  <c r="V14" i="3" s="1"/>
  <c r="U49" i="3"/>
  <c r="V49" i="3" s="1"/>
  <c r="U116" i="3"/>
  <c r="V116" i="3" s="1"/>
  <c r="U98" i="3"/>
  <c r="V98" i="3" s="1"/>
  <c r="U227" i="3"/>
  <c r="V227" i="3" s="1"/>
  <c r="U85" i="3"/>
  <c r="V85" i="3" s="1"/>
  <c r="U236" i="3"/>
  <c r="V236" i="3" s="1"/>
  <c r="U214" i="3"/>
  <c r="V214" i="3" s="1"/>
  <c r="U90" i="3"/>
  <c r="V90" i="3" s="1"/>
  <c r="U46" i="3"/>
  <c r="V46" i="3" s="1"/>
  <c r="U63" i="3"/>
  <c r="V63" i="3" s="1"/>
  <c r="U80" i="3"/>
  <c r="V80" i="3" s="1"/>
  <c r="U97" i="3"/>
  <c r="V97" i="3" s="1"/>
  <c r="U115" i="3"/>
  <c r="V115" i="3" s="1"/>
  <c r="U133" i="3"/>
  <c r="V133" i="3" s="1"/>
  <c r="U150" i="3"/>
  <c r="V150" i="3" s="1"/>
  <c r="U167" i="3"/>
  <c r="V167" i="3" s="1"/>
  <c r="U184" i="3"/>
  <c r="V184" i="3" s="1"/>
  <c r="U219" i="3"/>
  <c r="V219" i="3" s="1"/>
  <c r="U253" i="3"/>
  <c r="V253" i="3" s="1"/>
  <c r="U286" i="3"/>
  <c r="V286" i="3" s="1"/>
  <c r="U319" i="3"/>
  <c r="V319" i="3" s="1"/>
  <c r="U31" i="3"/>
  <c r="V31" i="3" s="1"/>
  <c r="U100" i="3"/>
  <c r="V100" i="3" s="1"/>
  <c r="U82" i="3"/>
  <c r="V82" i="3" s="1"/>
  <c r="U309" i="3"/>
  <c r="V309" i="3" s="1"/>
  <c r="U267" i="3"/>
  <c r="V267" i="3" s="1"/>
  <c r="U140" i="3"/>
  <c r="V140" i="3" s="1"/>
  <c r="U121" i="3"/>
  <c r="V121" i="3" s="1"/>
  <c r="U316" i="3"/>
  <c r="V316" i="3" s="1"/>
  <c r="U28" i="3"/>
  <c r="V28" i="3" s="1"/>
  <c r="U45" i="3"/>
  <c r="V45" i="3" s="1"/>
  <c r="U62" i="3"/>
  <c r="V62" i="3" s="1"/>
  <c r="U79" i="3"/>
  <c r="V79" i="3" s="1"/>
  <c r="U96" i="3"/>
  <c r="V96" i="3" s="1"/>
  <c r="U113" i="3"/>
  <c r="V113" i="3" s="1"/>
  <c r="U131" i="3"/>
  <c r="V131" i="3" s="1"/>
  <c r="U149" i="3"/>
  <c r="V149" i="3" s="1"/>
  <c r="U166" i="3"/>
  <c r="V166" i="3" s="1"/>
  <c r="U201" i="3"/>
  <c r="V201" i="3" s="1"/>
  <c r="U235" i="3"/>
  <c r="V235" i="3" s="1"/>
  <c r="U269" i="3"/>
  <c r="V269" i="3" s="1"/>
  <c r="U302" i="3"/>
  <c r="V302" i="3" s="1"/>
  <c r="U13" i="3"/>
  <c r="V13" i="3" s="1"/>
  <c r="U84" i="3"/>
  <c r="V84" i="3" s="1"/>
  <c r="U66" i="3"/>
  <c r="V66" i="3" s="1"/>
  <c r="U175" i="3"/>
  <c r="V175" i="3" s="1"/>
  <c r="U47" i="3"/>
  <c r="V47" i="3" s="1"/>
  <c r="U16" i="3"/>
  <c r="V16" i="3" s="1"/>
  <c r="U299" i="3"/>
  <c r="V299" i="3" s="1"/>
  <c r="U315" i="3"/>
  <c r="V315" i="3" s="1"/>
  <c r="U27" i="3"/>
  <c r="V27" i="3" s="1"/>
  <c r="U44" i="3"/>
  <c r="V44" i="3" s="1"/>
  <c r="U61" i="3"/>
  <c r="V61" i="3" s="1"/>
  <c r="U78" i="3"/>
  <c r="V78" i="3" s="1"/>
  <c r="U95" i="3"/>
  <c r="V95" i="3" s="1"/>
  <c r="U112" i="3"/>
  <c r="V112" i="3" s="1"/>
  <c r="U129" i="3"/>
  <c r="V129" i="3" s="1"/>
  <c r="U147" i="3"/>
  <c r="V147" i="3" s="1"/>
  <c r="U183" i="3"/>
  <c r="V183" i="3" s="1"/>
  <c r="U217" i="3"/>
  <c r="V217" i="3" s="1"/>
  <c r="U252" i="3"/>
  <c r="V252" i="3" s="1"/>
  <c r="U285" i="3"/>
  <c r="V285" i="3" s="1"/>
  <c r="U324" i="3"/>
  <c r="V324" i="3" s="1"/>
  <c r="U68" i="3"/>
  <c r="V68" i="3" s="1"/>
  <c r="U50" i="3"/>
  <c r="V50" i="3" s="1"/>
  <c r="U209" i="3"/>
  <c r="V209" i="3" s="1"/>
  <c r="U72" i="3"/>
  <c r="V72" i="3" s="1"/>
  <c r="U322" i="3"/>
  <c r="V322" i="3" s="1"/>
  <c r="U301" i="3"/>
  <c r="V301" i="3" s="1"/>
  <c r="U282" i="3"/>
  <c r="V282" i="3" s="1"/>
  <c r="U298" i="3"/>
  <c r="V298" i="3" s="1"/>
  <c r="U314" i="3"/>
  <c r="V314" i="3" s="1"/>
  <c r="U26" i="3"/>
  <c r="V26" i="3" s="1"/>
  <c r="U43" i="3"/>
  <c r="V43" i="3" s="1"/>
  <c r="U60" i="3"/>
  <c r="V60" i="3" s="1"/>
  <c r="U77" i="3"/>
  <c r="V77" i="3" s="1"/>
  <c r="U94" i="3"/>
  <c r="V94" i="3" s="1"/>
  <c r="U111" i="3"/>
  <c r="V111" i="3" s="1"/>
  <c r="U128" i="3"/>
  <c r="V128" i="3" s="1"/>
  <c r="U165" i="3"/>
  <c r="V165" i="3" s="1"/>
  <c r="U199" i="3"/>
  <c r="V199" i="3" s="1"/>
  <c r="U234" i="3"/>
  <c r="V234" i="3" s="1"/>
  <c r="U268" i="3"/>
  <c r="V268" i="3" s="1"/>
  <c r="U308" i="3"/>
  <c r="V308" i="3" s="1"/>
  <c r="U52" i="3"/>
  <c r="V52" i="3" s="1"/>
  <c r="U34" i="3"/>
  <c r="V34" i="3" s="1"/>
  <c r="U266" i="3"/>
  <c r="V266" i="3" s="1"/>
  <c r="U232" i="3"/>
  <c r="V232" i="3" s="1"/>
  <c r="U213" i="3"/>
  <c r="V213" i="3" s="1"/>
  <c r="U265" i="3"/>
  <c r="V265" i="3" s="1"/>
  <c r="U281" i="3"/>
  <c r="V281" i="3" s="1"/>
  <c r="U297" i="3"/>
  <c r="V297" i="3" s="1"/>
  <c r="U313" i="3"/>
  <c r="V313" i="3" s="1"/>
  <c r="U25" i="3"/>
  <c r="V25" i="3" s="1"/>
  <c r="U42" i="3"/>
  <c r="V42" i="3" s="1"/>
  <c r="U59" i="3"/>
  <c r="V59" i="3" s="1"/>
  <c r="U76" i="3"/>
  <c r="V76" i="3" s="1"/>
  <c r="U93" i="3"/>
  <c r="V93" i="3" s="1"/>
  <c r="U110" i="3"/>
  <c r="V110" i="3" s="1"/>
  <c r="U145" i="3"/>
  <c r="V145" i="3" s="1"/>
  <c r="U181" i="3"/>
  <c r="V181" i="3" s="1"/>
  <c r="U216" i="3"/>
  <c r="V216" i="3" s="1"/>
  <c r="U251" i="3"/>
  <c r="V251" i="3" s="1"/>
  <c r="U292" i="3"/>
  <c r="V292" i="3" s="1"/>
  <c r="U36" i="3"/>
  <c r="V36" i="3" s="1"/>
  <c r="U18" i="3"/>
  <c r="V18" i="3" s="1"/>
  <c r="U163" i="3"/>
  <c r="V163" i="3" s="1"/>
  <c r="U139" i="3"/>
  <c r="V139" i="3" s="1"/>
  <c r="U248" i="3"/>
  <c r="V248" i="3" s="1"/>
  <c r="U264" i="3"/>
  <c r="V264" i="3" s="1"/>
  <c r="U280" i="3"/>
  <c r="V280" i="3" s="1"/>
  <c r="U296" i="3"/>
  <c r="V296" i="3" s="1"/>
  <c r="U312" i="3"/>
  <c r="V312" i="3" s="1"/>
  <c r="U24" i="3"/>
  <c r="V24" i="3" s="1"/>
  <c r="U41" i="3"/>
  <c r="V41" i="3" s="1"/>
  <c r="U58" i="3"/>
  <c r="V58" i="3" s="1"/>
  <c r="U75" i="3"/>
  <c r="V75" i="3" s="1"/>
  <c r="U92" i="3"/>
  <c r="V92" i="3" s="1"/>
  <c r="U127" i="3"/>
  <c r="V127" i="3" s="1"/>
  <c r="U161" i="3"/>
  <c r="V161" i="3" s="1"/>
  <c r="U198" i="3"/>
  <c r="V198" i="3" s="1"/>
  <c r="U233" i="3"/>
  <c r="V233" i="3" s="1"/>
  <c r="U276" i="3"/>
  <c r="V276" i="3" s="1"/>
  <c r="U20" i="3"/>
  <c r="V20" i="3" s="1"/>
  <c r="U67" i="3"/>
  <c r="V67" i="3" s="1"/>
  <c r="U35" i="3"/>
  <c r="V35" i="3" s="1"/>
  <c r="U12" i="3"/>
  <c r="V12" i="3" s="1"/>
  <c r="U230" i="3"/>
  <c r="V230" i="3" s="1"/>
  <c r="U247" i="3"/>
  <c r="V247" i="3" s="1"/>
  <c r="U263" i="3"/>
  <c r="V263" i="3" s="1"/>
  <c r="U279" i="3"/>
  <c r="V279" i="3" s="1"/>
  <c r="U295" i="3"/>
  <c r="V295" i="3" s="1"/>
  <c r="U311" i="3"/>
  <c r="V311" i="3" s="1"/>
  <c r="U23" i="3"/>
  <c r="V23" i="3" s="1"/>
  <c r="U40" i="3"/>
  <c r="V40" i="3" s="1"/>
  <c r="U57" i="3"/>
  <c r="V57" i="3" s="1"/>
  <c r="U74" i="3"/>
  <c r="V74" i="3" s="1"/>
  <c r="U109" i="3"/>
  <c r="V109" i="3" s="1"/>
  <c r="U143" i="3"/>
  <c r="V143" i="3" s="1"/>
  <c r="U179" i="3"/>
  <c r="V179" i="3" s="1"/>
  <c r="U215" i="3"/>
  <c r="V215" i="3" s="1"/>
  <c r="U260" i="3"/>
  <c r="V260" i="3" s="1"/>
  <c r="U242" i="3"/>
  <c r="V242" i="3" s="1"/>
  <c r="U254" i="3"/>
  <c r="V254" i="3" s="1"/>
  <c r="U318" i="3"/>
  <c r="V318" i="3" s="1"/>
  <c r="U300" i="3"/>
  <c r="V300" i="3" s="1"/>
  <c r="U211" i="3"/>
  <c r="V211" i="3" s="1"/>
  <c r="U229" i="3"/>
  <c r="V229" i="3" s="1"/>
  <c r="U246" i="3"/>
  <c r="V246" i="3" s="1"/>
  <c r="U262" i="3"/>
  <c r="V262" i="3" s="1"/>
  <c r="U278" i="3"/>
  <c r="V278" i="3" s="1"/>
  <c r="U294" i="3"/>
  <c r="V294" i="3" s="1"/>
  <c r="U310" i="3"/>
  <c r="V310" i="3" s="1"/>
  <c r="U22" i="3"/>
  <c r="V22" i="3" s="1"/>
  <c r="U39" i="3"/>
  <c r="V39" i="3" s="1"/>
  <c r="U56" i="3"/>
  <c r="V56" i="3" s="1"/>
  <c r="U91" i="3"/>
  <c r="V91" i="3" s="1"/>
  <c r="U125" i="3"/>
  <c r="V125" i="3" s="1"/>
  <c r="U160" i="3"/>
  <c r="V160" i="3" s="1"/>
  <c r="U197" i="3"/>
  <c r="V197" i="3" s="1"/>
  <c r="U244" i="3"/>
  <c r="V244" i="3" s="1"/>
  <c r="U226" i="3"/>
  <c r="V226" i="3" s="1"/>
  <c r="U11" i="3"/>
  <c r="V11" i="3" s="1"/>
  <c r="U405" i="3"/>
  <c r="V405" i="3" s="1"/>
  <c r="U442" i="3"/>
  <c r="V442" i="3" s="1"/>
  <c r="U404" i="3"/>
  <c r="V404" i="3" s="1"/>
  <c r="U385" i="3"/>
  <c r="V385" i="3" s="1"/>
  <c r="U371" i="3"/>
  <c r="V371" i="3" s="1"/>
  <c r="U374" i="3"/>
  <c r="V374" i="3" s="1"/>
  <c r="U341" i="3"/>
  <c r="V341" i="3" s="1"/>
  <c r="U325" i="3"/>
  <c r="V325" i="3" s="1"/>
  <c r="U443" i="3"/>
  <c r="V443" i="3" s="1"/>
  <c r="U431" i="3"/>
  <c r="V431" i="3" s="1"/>
  <c r="U396" i="3"/>
  <c r="V396" i="3" s="1"/>
  <c r="U408" i="3"/>
  <c r="V408" i="3" s="1"/>
  <c r="U363" i="3"/>
  <c r="V363" i="3" s="1"/>
  <c r="U366" i="3"/>
  <c r="V366" i="3" s="1"/>
  <c r="U356" i="3"/>
  <c r="V356" i="3" s="1"/>
  <c r="U336" i="3"/>
  <c r="V336" i="3" s="1"/>
  <c r="U435" i="3"/>
  <c r="V435" i="3" s="1"/>
  <c r="U423" i="3"/>
  <c r="V423" i="3" s="1"/>
  <c r="U388" i="3"/>
  <c r="V388" i="3" s="1"/>
  <c r="U400" i="3"/>
  <c r="V400" i="3" s="1"/>
  <c r="U364" i="3"/>
  <c r="V364" i="3" s="1"/>
  <c r="U358" i="3"/>
  <c r="V358" i="3" s="1"/>
  <c r="U348" i="3"/>
  <c r="V348" i="3" s="1"/>
  <c r="U328" i="3"/>
  <c r="V328" i="3" s="1"/>
  <c r="U415" i="3"/>
  <c r="V415" i="3" s="1"/>
  <c r="U384" i="3"/>
  <c r="V384" i="3" s="1"/>
  <c r="U381" i="3"/>
  <c r="V381" i="3" s="1"/>
  <c r="U419" i="3"/>
  <c r="V419" i="3" s="1"/>
  <c r="U370" i="3"/>
  <c r="V370" i="3" s="1"/>
  <c r="U327" i="3"/>
  <c r="V327" i="3" s="1"/>
  <c r="U434" i="3"/>
  <c r="V434" i="3" s="1"/>
  <c r="U430" i="3"/>
  <c r="V430" i="3" s="1"/>
  <c r="U403" i="3"/>
  <c r="V403" i="3" s="1"/>
  <c r="U389" i="3"/>
  <c r="V389" i="3" s="1"/>
  <c r="U362" i="3"/>
  <c r="V362" i="3" s="1"/>
  <c r="U365" i="3"/>
  <c r="V365" i="3" s="1"/>
  <c r="U347" i="3"/>
  <c r="V347" i="3" s="1"/>
  <c r="U334" i="3"/>
  <c r="V334" i="3" s="1"/>
  <c r="U411" i="3"/>
  <c r="V411" i="3" s="1"/>
  <c r="U426" i="3"/>
  <c r="V426" i="3" s="1"/>
  <c r="U395" i="3"/>
  <c r="V395" i="3" s="1"/>
  <c r="U377" i="3"/>
  <c r="V377" i="3" s="1"/>
  <c r="U352" i="3"/>
  <c r="V352" i="3" s="1"/>
  <c r="U339" i="3"/>
  <c r="V339" i="3" s="1"/>
  <c r="U326" i="3"/>
  <c r="V326" i="3" s="1"/>
  <c r="U378" i="3"/>
  <c r="V378" i="3" s="1"/>
  <c r="U355" i="3"/>
  <c r="V355" i="3" s="1"/>
  <c r="U407" i="3"/>
  <c r="V407" i="3" s="1"/>
  <c r="U414" i="3"/>
  <c r="V414" i="3" s="1"/>
  <c r="U399" i="3"/>
  <c r="V399" i="3" s="1"/>
  <c r="U369" i="3"/>
  <c r="V369" i="3" s="1"/>
  <c r="U344" i="3"/>
  <c r="V344" i="3" s="1"/>
  <c r="U354" i="3"/>
  <c r="V354" i="3" s="1"/>
  <c r="U335" i="3"/>
  <c r="V335" i="3" s="1"/>
  <c r="U373" i="3"/>
  <c r="V373" i="3" s="1"/>
  <c r="U422" i="3"/>
  <c r="V422" i="3" s="1"/>
  <c r="U418" i="3"/>
  <c r="V418" i="3" s="1"/>
  <c r="U387" i="3"/>
  <c r="V387" i="3" s="1"/>
  <c r="U441" i="3"/>
  <c r="V441" i="3" s="1"/>
  <c r="U437" i="3"/>
  <c r="V437" i="3" s="1"/>
  <c r="U397" i="3"/>
  <c r="V397" i="3" s="1"/>
  <c r="U391" i="3"/>
  <c r="V391" i="3" s="1"/>
  <c r="U361" i="3"/>
  <c r="V361" i="3" s="1"/>
  <c r="U353" i="3"/>
  <c r="V353" i="3" s="1"/>
  <c r="U346" i="3"/>
  <c r="V346" i="3" s="1"/>
  <c r="U410" i="3"/>
  <c r="V410" i="3" s="1"/>
  <c r="U338" i="3"/>
  <c r="V338" i="3" s="1"/>
  <c r="U439" i="3"/>
  <c r="V439" i="3" s="1"/>
  <c r="U427" i="3"/>
  <c r="V427" i="3" s="1"/>
  <c r="U376" i="3"/>
  <c r="V376" i="3" s="1"/>
  <c r="U421" i="3"/>
  <c r="V421" i="3" s="1"/>
  <c r="U402" i="3"/>
  <c r="V402" i="3" s="1"/>
  <c r="U406" i="3"/>
  <c r="V406" i="3" s="1"/>
  <c r="U368" i="3"/>
  <c r="V368" i="3" s="1"/>
  <c r="U351" i="3"/>
  <c r="V351" i="3" s="1"/>
  <c r="U333" i="3"/>
  <c r="V333" i="3" s="1"/>
  <c r="U413" i="3"/>
  <c r="V413" i="3" s="1"/>
  <c r="U394" i="3"/>
  <c r="V394" i="3" s="1"/>
  <c r="U398" i="3"/>
  <c r="V398" i="3" s="1"/>
  <c r="U360" i="3"/>
  <c r="V360" i="3" s="1"/>
  <c r="U350" i="3"/>
  <c r="V350" i="3" s="1"/>
  <c r="U332" i="3"/>
  <c r="V332" i="3" s="1"/>
  <c r="U345" i="3"/>
  <c r="V345" i="3" s="1"/>
  <c r="U417" i="3"/>
  <c r="V417" i="3" s="1"/>
  <c r="U440" i="3"/>
  <c r="V440" i="3" s="1"/>
  <c r="U436" i="3"/>
  <c r="V436" i="3" s="1"/>
  <c r="U386" i="3"/>
  <c r="V386" i="3" s="1"/>
  <c r="U390" i="3"/>
  <c r="V390" i="3" s="1"/>
  <c r="U375" i="3"/>
  <c r="V375" i="3" s="1"/>
  <c r="U342" i="3"/>
  <c r="V342" i="3" s="1"/>
  <c r="U330" i="3"/>
  <c r="V330" i="3" s="1"/>
  <c r="U392" i="3"/>
  <c r="V392" i="3" s="1"/>
  <c r="U383" i="3"/>
  <c r="V383" i="3" s="1"/>
  <c r="U425" i="3"/>
  <c r="V425" i="3" s="1"/>
  <c r="U432" i="3"/>
  <c r="V432" i="3" s="1"/>
  <c r="U428" i="3"/>
  <c r="V428" i="3" s="1"/>
  <c r="U409" i="3"/>
  <c r="V409" i="3" s="1"/>
  <c r="U382" i="3"/>
  <c r="V382" i="3" s="1"/>
  <c r="U367" i="3"/>
  <c r="V367" i="3" s="1"/>
  <c r="U343" i="3"/>
  <c r="V343" i="3" s="1"/>
  <c r="U331" i="3"/>
  <c r="V331" i="3" s="1"/>
  <c r="U340" i="3"/>
  <c r="V340" i="3" s="1"/>
  <c r="U438" i="3"/>
  <c r="V438" i="3" s="1"/>
  <c r="U433" i="3"/>
  <c r="V433" i="3" s="1"/>
  <c r="U424" i="3"/>
  <c r="V424" i="3" s="1"/>
  <c r="U420" i="3"/>
  <c r="V420" i="3" s="1"/>
  <c r="U401" i="3"/>
  <c r="V401" i="3" s="1"/>
  <c r="U380" i="3"/>
  <c r="V380" i="3" s="1"/>
  <c r="U359" i="3"/>
  <c r="V359" i="3" s="1"/>
  <c r="U357" i="3"/>
  <c r="V357" i="3" s="1"/>
  <c r="U337" i="3"/>
  <c r="V337" i="3" s="1"/>
  <c r="U429" i="3"/>
  <c r="V429" i="3" s="1"/>
  <c r="U416" i="3"/>
  <c r="V416" i="3" s="1"/>
  <c r="U412" i="3"/>
  <c r="V412" i="3" s="1"/>
  <c r="U393" i="3"/>
  <c r="V393" i="3" s="1"/>
  <c r="U379" i="3"/>
  <c r="V379" i="3" s="1"/>
  <c r="U372" i="3"/>
  <c r="V372" i="3" s="1"/>
  <c r="U349" i="3"/>
  <c r="V349" i="3" s="1"/>
  <c r="U329" i="3"/>
  <c r="V329" i="3" s="1"/>
  <c r="U450" i="3"/>
  <c r="V450" i="3" s="1"/>
  <c r="U453" i="3"/>
  <c r="V453" i="3" s="1"/>
  <c r="U463" i="3"/>
  <c r="V463" i="3" s="1"/>
  <c r="U456" i="3"/>
  <c r="V456" i="3" s="1"/>
  <c r="U457" i="3"/>
  <c r="V457" i="3" s="1"/>
  <c r="U462" i="3"/>
  <c r="V462" i="3" s="1"/>
  <c r="U460" i="3"/>
  <c r="V460" i="3" s="1"/>
  <c r="U444" i="3"/>
  <c r="V444" i="3" s="1"/>
  <c r="U446" i="3"/>
  <c r="V446" i="3" s="1"/>
  <c r="U452" i="3"/>
  <c r="V452" i="3" s="1"/>
  <c r="U445" i="3"/>
  <c r="V445" i="3" s="1"/>
  <c r="U461" i="3"/>
  <c r="V461" i="3" s="1"/>
  <c r="U459" i="3"/>
  <c r="V459" i="3" s="1"/>
  <c r="U449" i="3"/>
  <c r="V449" i="3" s="1"/>
  <c r="U455" i="3"/>
  <c r="V455" i="3" s="1"/>
  <c r="U451" i="3"/>
  <c r="V451" i="3" s="1"/>
  <c r="U448" i="3"/>
  <c r="V448" i="3" s="1"/>
  <c r="U454" i="3"/>
  <c r="V454" i="3" s="1"/>
  <c r="U458" i="3"/>
  <c r="V458" i="3" s="1"/>
  <c r="U447" i="3"/>
  <c r="V447" i="3" s="1"/>
  <c r="Z3267" i="3"/>
  <c r="T3267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AB3248" i="3"/>
  <c r="D3248" i="3"/>
  <c r="D3247" i="3"/>
  <c r="D3246" i="3"/>
  <c r="AB3245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T3224" i="3"/>
  <c r="D3224" i="3"/>
  <c r="D3223" i="3"/>
  <c r="D3222" i="3"/>
  <c r="D3221" i="3"/>
  <c r="T3220" i="3"/>
  <c r="D3220" i="3"/>
  <c r="D3219" i="3"/>
  <c r="D3218" i="3"/>
  <c r="D3217" i="3"/>
  <c r="D3216" i="3"/>
  <c r="D3215" i="3"/>
  <c r="D3214" i="3"/>
  <c r="D3213" i="3"/>
  <c r="T3212" i="3"/>
  <c r="D3212" i="3"/>
  <c r="D3211" i="3"/>
  <c r="D3210" i="3"/>
  <c r="D3209" i="3"/>
  <c r="T3208" i="3"/>
  <c r="D3208" i="3"/>
  <c r="D3207" i="3"/>
  <c r="D3206" i="3"/>
  <c r="D3205" i="3"/>
  <c r="T3204" i="3"/>
  <c r="D3204" i="3"/>
  <c r="D3203" i="3"/>
  <c r="D3202" i="3"/>
  <c r="D3201" i="3"/>
  <c r="D3200" i="3"/>
  <c r="D3199" i="3"/>
  <c r="D3198" i="3"/>
  <c r="D3197" i="3"/>
  <c r="T3196" i="3"/>
  <c r="D3196" i="3"/>
  <c r="D3195" i="3"/>
  <c r="D3194" i="3"/>
  <c r="D3193" i="3"/>
  <c r="T3192" i="3"/>
  <c r="D3192" i="3"/>
  <c r="D3191" i="3"/>
  <c r="D3190" i="3"/>
  <c r="D3189" i="3"/>
  <c r="T3188" i="3"/>
  <c r="D3188" i="3"/>
  <c r="D3187" i="3"/>
  <c r="D3186" i="3"/>
  <c r="D3185" i="3"/>
  <c r="T3184" i="3"/>
  <c r="D3184" i="3"/>
  <c r="D3183" i="3"/>
  <c r="D3182" i="3"/>
  <c r="D3181" i="3"/>
  <c r="D3180" i="3"/>
  <c r="D3179" i="3"/>
  <c r="D3178" i="3"/>
  <c r="D3177" i="3"/>
  <c r="T3176" i="3"/>
  <c r="D3176" i="3"/>
  <c r="D3175" i="3"/>
  <c r="D3174" i="3"/>
  <c r="D3173" i="3"/>
  <c r="D3172" i="3"/>
  <c r="D3171" i="3"/>
  <c r="D3170" i="3"/>
  <c r="D3169" i="3"/>
  <c r="T3168" i="3"/>
  <c r="D3168" i="3"/>
  <c r="D3167" i="3"/>
  <c r="D3166" i="3"/>
  <c r="D3165" i="3"/>
  <c r="T3164" i="3"/>
  <c r="D3164" i="3"/>
  <c r="D3163" i="3"/>
  <c r="D3162" i="3"/>
  <c r="D3161" i="3"/>
  <c r="T3160" i="3"/>
  <c r="D3160" i="3"/>
  <c r="D3159" i="3"/>
  <c r="D3158" i="3"/>
  <c r="D3157" i="3"/>
  <c r="T3156" i="3"/>
  <c r="D3156" i="3"/>
  <c r="D3155" i="3"/>
  <c r="D3154" i="3"/>
  <c r="D3153" i="3"/>
  <c r="T3152" i="3"/>
  <c r="D3152" i="3"/>
  <c r="D3151" i="3"/>
  <c r="D3150" i="3"/>
  <c r="D3149" i="3"/>
  <c r="T3148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T3136" i="3"/>
  <c r="D3136" i="3"/>
  <c r="D3135" i="3"/>
  <c r="D3134" i="3"/>
  <c r="D3133" i="3"/>
  <c r="T3132" i="3"/>
  <c r="D3132" i="3"/>
  <c r="D3131" i="3"/>
  <c r="D3130" i="3"/>
  <c r="D3129" i="3"/>
  <c r="T3128" i="3"/>
  <c r="D3128" i="3"/>
  <c r="D3127" i="3"/>
  <c r="D3126" i="3"/>
  <c r="D3125" i="3"/>
  <c r="T3124" i="3"/>
  <c r="D3124" i="3"/>
  <c r="D3123" i="3"/>
  <c r="D3122" i="3"/>
  <c r="D3121" i="3"/>
  <c r="T3120" i="3"/>
  <c r="D3120" i="3"/>
  <c r="D3119" i="3"/>
  <c r="D3118" i="3"/>
  <c r="D3117" i="3"/>
  <c r="T3116" i="3"/>
  <c r="D3116" i="3"/>
  <c r="D3115" i="3"/>
  <c r="D3114" i="3"/>
  <c r="D3113" i="3"/>
  <c r="T3112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T3100" i="3"/>
  <c r="D3100" i="3"/>
  <c r="D3099" i="3"/>
  <c r="D3098" i="3"/>
  <c r="D3097" i="3"/>
  <c r="T3096" i="3"/>
  <c r="D3096" i="3"/>
  <c r="D3095" i="3"/>
  <c r="D3094" i="3"/>
  <c r="D3093" i="3"/>
  <c r="T3092" i="3"/>
  <c r="D3092" i="3"/>
  <c r="D3091" i="3"/>
  <c r="D3090" i="3"/>
  <c r="D3089" i="3"/>
  <c r="T3088" i="3"/>
  <c r="D3088" i="3"/>
  <c r="D3087" i="3"/>
  <c r="D3086" i="3"/>
  <c r="D3085" i="3"/>
  <c r="T3084" i="3"/>
  <c r="D3084" i="3"/>
  <c r="D3083" i="3"/>
  <c r="D3082" i="3"/>
  <c r="D3081" i="3"/>
  <c r="T3080" i="3"/>
  <c r="D3080" i="3"/>
  <c r="D3079" i="3"/>
  <c r="D3078" i="3"/>
  <c r="D3077" i="3"/>
  <c r="T3076" i="3"/>
  <c r="D3076" i="3"/>
  <c r="D3075" i="3"/>
  <c r="D3074" i="3"/>
  <c r="D3073" i="3"/>
  <c r="T3072" i="3"/>
  <c r="D3072" i="3"/>
  <c r="D3071" i="3"/>
  <c r="D3070" i="3"/>
  <c r="D3069" i="3"/>
  <c r="T3068" i="3"/>
  <c r="D3068" i="3"/>
  <c r="D3067" i="3"/>
  <c r="D3066" i="3"/>
  <c r="D3065" i="3"/>
  <c r="T3064" i="3"/>
  <c r="D3064" i="3"/>
  <c r="D3063" i="3"/>
  <c r="D3062" i="3"/>
  <c r="D3061" i="3"/>
  <c r="T3060" i="3"/>
  <c r="D3060" i="3"/>
  <c r="D3059" i="3"/>
  <c r="D3058" i="3"/>
  <c r="D3057" i="3"/>
  <c r="T3056" i="3"/>
  <c r="D3056" i="3"/>
  <c r="D3055" i="3"/>
  <c r="D3054" i="3"/>
  <c r="D3053" i="3"/>
  <c r="T3052" i="3"/>
  <c r="D3052" i="3"/>
  <c r="D3051" i="3"/>
  <c r="D3050" i="3"/>
  <c r="D3049" i="3"/>
  <c r="T3048" i="3"/>
  <c r="D3048" i="3"/>
  <c r="D3047" i="3"/>
  <c r="D3046" i="3"/>
  <c r="D3045" i="3"/>
  <c r="T3044" i="3"/>
  <c r="D3044" i="3"/>
  <c r="D3043" i="3"/>
  <c r="D3042" i="3"/>
  <c r="D3041" i="3"/>
  <c r="T3040" i="3"/>
  <c r="D3040" i="3"/>
  <c r="D3039" i="3"/>
  <c r="D3038" i="3"/>
  <c r="D3037" i="3"/>
  <c r="T3036" i="3"/>
  <c r="D3036" i="3"/>
  <c r="D3035" i="3"/>
  <c r="D3034" i="3"/>
  <c r="D3033" i="3"/>
  <c r="D3032" i="3"/>
  <c r="D3031" i="3"/>
  <c r="D3030" i="3"/>
  <c r="D3029" i="3"/>
  <c r="T3028" i="3"/>
  <c r="D3028" i="3"/>
  <c r="D3027" i="3"/>
  <c r="D3026" i="3"/>
  <c r="D3025" i="3"/>
  <c r="T3024" i="3"/>
  <c r="D3024" i="3"/>
  <c r="D3023" i="3"/>
  <c r="D3022" i="3"/>
  <c r="D3021" i="3"/>
  <c r="D3020" i="3"/>
  <c r="D3019" i="3"/>
  <c r="D3018" i="3"/>
  <c r="D3017" i="3"/>
  <c r="T3016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T2964" i="3"/>
  <c r="D2964" i="3"/>
  <c r="D2963" i="3"/>
  <c r="D2962" i="3"/>
  <c r="D2961" i="3"/>
  <c r="T2960" i="3"/>
  <c r="D2960" i="3"/>
  <c r="D2959" i="3"/>
  <c r="D2958" i="3"/>
  <c r="D2957" i="3"/>
  <c r="T2956" i="3"/>
  <c r="D2956" i="3"/>
  <c r="D2955" i="3"/>
  <c r="D2954" i="3"/>
  <c r="D2953" i="3"/>
  <c r="T2952" i="3"/>
  <c r="D2952" i="3"/>
  <c r="D2951" i="3"/>
  <c r="D2950" i="3"/>
  <c r="D2949" i="3"/>
  <c r="T2948" i="3"/>
  <c r="D2948" i="3"/>
  <c r="D2947" i="3"/>
  <c r="D2946" i="3"/>
  <c r="D2945" i="3"/>
  <c r="T2944" i="3"/>
  <c r="D2944" i="3"/>
  <c r="D2943" i="3"/>
  <c r="D2942" i="3"/>
  <c r="D2941" i="3"/>
  <c r="T2940" i="3"/>
  <c r="D2940" i="3"/>
  <c r="D2939" i="3"/>
  <c r="D2938" i="3"/>
  <c r="D2937" i="3"/>
  <c r="T2936" i="3"/>
  <c r="D2936" i="3"/>
  <c r="D2935" i="3"/>
  <c r="D2934" i="3"/>
  <c r="D2933" i="3"/>
  <c r="T2932" i="3"/>
  <c r="D2932" i="3"/>
  <c r="D2931" i="3"/>
  <c r="D2930" i="3"/>
  <c r="D2929" i="3"/>
  <c r="T2928" i="3"/>
  <c r="D2928" i="3"/>
  <c r="D2927" i="3"/>
  <c r="D2926" i="3"/>
  <c r="D2925" i="3"/>
  <c r="T2924" i="3"/>
  <c r="D2924" i="3"/>
  <c r="D2923" i="3"/>
  <c r="D2922" i="3"/>
  <c r="D2921" i="3"/>
  <c r="T2920" i="3"/>
  <c r="D2920" i="3"/>
  <c r="D2919" i="3"/>
  <c r="D2918" i="3"/>
  <c r="D2917" i="3"/>
  <c r="T2916" i="3"/>
  <c r="D2916" i="3"/>
  <c r="D2915" i="3"/>
  <c r="D2914" i="3"/>
  <c r="D2913" i="3"/>
  <c r="T2912" i="3"/>
  <c r="D2912" i="3"/>
  <c r="D2911" i="3"/>
  <c r="D2910" i="3"/>
  <c r="D2909" i="3"/>
  <c r="T2908" i="3"/>
  <c r="D2908" i="3"/>
  <c r="D2907" i="3"/>
  <c r="D2906" i="3"/>
  <c r="D2905" i="3"/>
  <c r="T2904" i="3"/>
  <c r="D2904" i="3"/>
  <c r="D2903" i="3"/>
  <c r="D2902" i="3"/>
  <c r="D2901" i="3"/>
  <c r="D2900" i="3"/>
  <c r="D2899" i="3"/>
  <c r="D2898" i="3"/>
  <c r="T2897" i="3"/>
  <c r="D2897" i="3"/>
  <c r="T2896" i="3"/>
  <c r="D2896" i="3"/>
  <c r="D2895" i="3"/>
  <c r="D2894" i="3"/>
  <c r="T2893" i="3"/>
  <c r="D2893" i="3"/>
  <c r="D2892" i="3"/>
  <c r="D2891" i="3"/>
  <c r="D2890" i="3"/>
  <c r="T2889" i="3"/>
  <c r="D2889" i="3"/>
  <c r="T2888" i="3"/>
  <c r="D2888" i="3"/>
  <c r="D2887" i="3"/>
  <c r="D2886" i="3"/>
  <c r="T2885" i="3"/>
  <c r="D2885" i="3"/>
  <c r="T2884" i="3"/>
  <c r="D2884" i="3"/>
  <c r="D2883" i="3"/>
  <c r="D2882" i="3"/>
  <c r="T2881" i="3"/>
  <c r="D2881" i="3"/>
  <c r="T2880" i="3"/>
  <c r="D2880" i="3"/>
  <c r="D2879" i="3"/>
  <c r="D2878" i="3"/>
  <c r="T2877" i="3"/>
  <c r="D2877" i="3"/>
  <c r="T2876" i="3"/>
  <c r="D2876" i="3"/>
  <c r="D2875" i="3"/>
  <c r="D2874" i="3"/>
  <c r="T2873" i="3"/>
  <c r="D2873" i="3"/>
  <c r="T2872" i="3"/>
  <c r="D2872" i="3"/>
  <c r="D2871" i="3"/>
  <c r="D2870" i="3"/>
  <c r="T2869" i="3"/>
  <c r="D2869" i="3"/>
  <c r="D2868" i="3"/>
  <c r="D2867" i="3"/>
  <c r="D2866" i="3"/>
  <c r="T2865" i="3"/>
  <c r="D2865" i="3"/>
  <c r="T2864" i="3"/>
  <c r="D2864" i="3"/>
  <c r="D2863" i="3"/>
  <c r="D2862" i="3"/>
  <c r="T2861" i="3"/>
  <c r="D2861" i="3"/>
  <c r="T2860" i="3"/>
  <c r="D2860" i="3"/>
  <c r="D2859" i="3"/>
  <c r="D2858" i="3"/>
  <c r="T2857" i="3"/>
  <c r="D2857" i="3"/>
  <c r="T2856" i="3"/>
  <c r="D2856" i="3"/>
  <c r="D2855" i="3"/>
  <c r="D2854" i="3"/>
  <c r="D2853" i="3"/>
  <c r="T2852" i="3"/>
  <c r="D2852" i="3"/>
  <c r="D2851" i="3"/>
  <c r="D2850" i="3"/>
  <c r="T2849" i="3"/>
  <c r="D2849" i="3"/>
  <c r="T2848" i="3"/>
  <c r="D2848" i="3"/>
  <c r="D2847" i="3"/>
  <c r="D2846" i="3"/>
  <c r="T2845" i="3"/>
  <c r="D2845" i="3"/>
  <c r="T2844" i="3"/>
  <c r="D2844" i="3"/>
  <c r="D2843" i="3"/>
  <c r="T2842" i="3"/>
  <c r="D2842" i="3"/>
  <c r="T2841" i="3"/>
  <c r="D2841" i="3"/>
  <c r="T2840" i="3"/>
  <c r="D2840" i="3"/>
  <c r="D2839" i="3"/>
  <c r="T2838" i="3"/>
  <c r="D2838" i="3"/>
  <c r="T2837" i="3"/>
  <c r="D2837" i="3"/>
  <c r="T2836" i="3"/>
  <c r="D2836" i="3"/>
  <c r="D2835" i="3"/>
  <c r="T2834" i="3"/>
  <c r="D2834" i="3"/>
  <c r="T2833" i="3"/>
  <c r="D2833" i="3"/>
  <c r="T2832" i="3"/>
  <c r="D2832" i="3"/>
  <c r="D2831" i="3"/>
  <c r="T2830" i="3"/>
  <c r="D2830" i="3"/>
  <c r="T2829" i="3"/>
  <c r="D2829" i="3"/>
  <c r="T2828" i="3"/>
  <c r="D2828" i="3"/>
  <c r="D2827" i="3"/>
  <c r="T2826" i="3"/>
  <c r="D2826" i="3"/>
  <c r="T2825" i="3"/>
  <c r="D2825" i="3"/>
  <c r="T2824" i="3"/>
  <c r="D2824" i="3"/>
  <c r="D2823" i="3"/>
  <c r="T2822" i="3"/>
  <c r="D2822" i="3"/>
  <c r="T2821" i="3"/>
  <c r="D2821" i="3"/>
  <c r="T2820" i="3"/>
  <c r="D2820" i="3"/>
  <c r="D2819" i="3"/>
  <c r="T2818" i="3"/>
  <c r="D2818" i="3"/>
  <c r="T2817" i="3"/>
  <c r="D2817" i="3"/>
  <c r="T2816" i="3"/>
  <c r="D2816" i="3"/>
  <c r="D2815" i="3"/>
  <c r="T2814" i="3"/>
  <c r="D2814" i="3"/>
  <c r="T2813" i="3"/>
  <c r="D2813" i="3"/>
  <c r="T2812" i="3"/>
  <c r="D2812" i="3"/>
  <c r="D2811" i="3"/>
  <c r="T2810" i="3"/>
  <c r="D2810" i="3"/>
  <c r="T2809" i="3"/>
  <c r="D2809" i="3"/>
  <c r="T2808" i="3"/>
  <c r="D2808" i="3"/>
  <c r="T2807" i="3"/>
  <c r="D2807" i="3"/>
  <c r="T2806" i="3"/>
  <c r="D2806" i="3"/>
  <c r="T2805" i="3"/>
  <c r="D2805" i="3"/>
  <c r="T2804" i="3"/>
  <c r="D2804" i="3"/>
  <c r="D2803" i="3"/>
  <c r="D2802" i="3"/>
  <c r="T2801" i="3"/>
  <c r="D2801" i="3"/>
  <c r="T2800" i="3"/>
  <c r="D2800" i="3"/>
  <c r="T2799" i="3"/>
  <c r="D2799" i="3"/>
  <c r="T2798" i="3"/>
  <c r="D2798" i="3"/>
  <c r="T2797" i="3"/>
  <c r="D2797" i="3"/>
  <c r="T2796" i="3"/>
  <c r="D2796" i="3"/>
  <c r="D2795" i="3"/>
  <c r="T2794" i="3"/>
  <c r="D2794" i="3"/>
  <c r="T2793" i="3"/>
  <c r="D2793" i="3"/>
  <c r="T2792" i="3"/>
  <c r="D2792" i="3"/>
  <c r="T2791" i="3"/>
  <c r="D2791" i="3"/>
  <c r="T2790" i="3"/>
  <c r="D2790" i="3"/>
  <c r="T2789" i="3"/>
  <c r="D2789" i="3"/>
  <c r="T2788" i="3"/>
  <c r="D2788" i="3"/>
  <c r="D2787" i="3"/>
  <c r="T2786" i="3"/>
  <c r="D2786" i="3"/>
  <c r="T2785" i="3"/>
  <c r="D2785" i="3"/>
  <c r="T2784" i="3"/>
  <c r="D2784" i="3"/>
  <c r="T2783" i="3"/>
  <c r="D2783" i="3"/>
  <c r="T2782" i="3"/>
  <c r="D2782" i="3"/>
  <c r="T2781" i="3"/>
  <c r="D2781" i="3"/>
  <c r="T2780" i="3"/>
  <c r="D2780" i="3"/>
  <c r="D2779" i="3"/>
  <c r="T2778" i="3"/>
  <c r="D2778" i="3"/>
  <c r="T2777" i="3"/>
  <c r="D2777" i="3"/>
  <c r="T2776" i="3"/>
  <c r="D2776" i="3"/>
  <c r="T2775" i="3"/>
  <c r="D2775" i="3"/>
  <c r="T2774" i="3"/>
  <c r="D2774" i="3"/>
  <c r="T2773" i="3"/>
  <c r="D2773" i="3"/>
  <c r="T2772" i="3"/>
  <c r="D2772" i="3"/>
  <c r="D2771" i="3"/>
  <c r="D2770" i="3"/>
  <c r="D2769" i="3"/>
  <c r="D2768" i="3"/>
  <c r="T2767" i="3"/>
  <c r="D2767" i="3"/>
  <c r="D2766" i="3"/>
  <c r="T2765" i="3"/>
  <c r="D2765" i="3"/>
  <c r="T2764" i="3"/>
  <c r="D2764" i="3"/>
  <c r="D2763" i="3"/>
  <c r="T2762" i="3"/>
  <c r="D2762" i="3"/>
  <c r="T2761" i="3"/>
  <c r="D2761" i="3"/>
  <c r="T2760" i="3"/>
  <c r="D2760" i="3"/>
  <c r="T2759" i="3"/>
  <c r="D2759" i="3"/>
  <c r="T2758" i="3"/>
  <c r="D2758" i="3"/>
  <c r="T2757" i="3"/>
  <c r="D2757" i="3"/>
  <c r="T2756" i="3"/>
  <c r="D2756" i="3"/>
  <c r="D2755" i="3"/>
  <c r="T2754" i="3"/>
  <c r="D2754" i="3"/>
  <c r="T2753" i="3"/>
  <c r="D2753" i="3"/>
  <c r="T2752" i="3"/>
  <c r="D2752" i="3"/>
  <c r="T2751" i="3"/>
  <c r="D2751" i="3"/>
  <c r="D2750" i="3"/>
  <c r="T2749" i="3"/>
  <c r="D2749" i="3"/>
  <c r="T2748" i="3"/>
  <c r="D2748" i="3"/>
  <c r="D2747" i="3"/>
  <c r="T2746" i="3"/>
  <c r="D2746" i="3"/>
  <c r="T2745" i="3"/>
  <c r="D2745" i="3"/>
  <c r="T2744" i="3"/>
  <c r="D2744" i="3"/>
  <c r="T2743" i="3"/>
  <c r="D2743" i="3"/>
  <c r="T2742" i="3"/>
  <c r="D2742" i="3"/>
  <c r="T2741" i="3"/>
  <c r="D2741" i="3"/>
  <c r="T2740" i="3"/>
  <c r="D2740" i="3"/>
  <c r="D2739" i="3"/>
  <c r="T2738" i="3"/>
  <c r="D2738" i="3"/>
  <c r="T2737" i="3"/>
  <c r="D2737" i="3"/>
  <c r="T2736" i="3"/>
  <c r="D2736" i="3"/>
  <c r="T2735" i="3"/>
  <c r="D2735" i="3"/>
  <c r="AB2734" i="3"/>
  <c r="D2734" i="3"/>
  <c r="T2733" i="3"/>
  <c r="D2733" i="3"/>
  <c r="T2732" i="3"/>
  <c r="D2732" i="3"/>
  <c r="D2731" i="3"/>
  <c r="D2730" i="3"/>
  <c r="T2729" i="3"/>
  <c r="D2729" i="3"/>
  <c r="D2728" i="3"/>
  <c r="D2727" i="3"/>
  <c r="T2726" i="3"/>
  <c r="D2726" i="3"/>
  <c r="T2725" i="3"/>
  <c r="D2725" i="3"/>
  <c r="T2724" i="3"/>
  <c r="D2724" i="3"/>
  <c r="D2723" i="3"/>
  <c r="T2722" i="3"/>
  <c r="D2722" i="3"/>
  <c r="T2721" i="3"/>
  <c r="D2721" i="3"/>
  <c r="T2720" i="3"/>
  <c r="D2720" i="3"/>
  <c r="D2719" i="3"/>
  <c r="T2718" i="3"/>
  <c r="D2718" i="3"/>
  <c r="T2717" i="3"/>
  <c r="D2717" i="3"/>
  <c r="T2716" i="3"/>
  <c r="D2716" i="3"/>
  <c r="D2715" i="3"/>
  <c r="T2714" i="3"/>
  <c r="D2714" i="3"/>
  <c r="T2713" i="3"/>
  <c r="D2713" i="3"/>
  <c r="T2712" i="3"/>
  <c r="D2712" i="3"/>
  <c r="D2711" i="3"/>
  <c r="T2710" i="3"/>
  <c r="D2710" i="3"/>
  <c r="T2709" i="3"/>
  <c r="D2709" i="3"/>
  <c r="T2708" i="3"/>
  <c r="D2708" i="3"/>
  <c r="D2707" i="3"/>
  <c r="T2706" i="3"/>
  <c r="D2706" i="3"/>
  <c r="T2705" i="3"/>
  <c r="D2705" i="3"/>
  <c r="T2704" i="3"/>
  <c r="D2704" i="3"/>
  <c r="D2703" i="3"/>
  <c r="T2702" i="3"/>
  <c r="D2702" i="3"/>
  <c r="T2701" i="3"/>
  <c r="D2701" i="3"/>
  <c r="D2700" i="3"/>
  <c r="T2699" i="3"/>
  <c r="D2699" i="3"/>
  <c r="D2698" i="3"/>
  <c r="D2697" i="3"/>
  <c r="T2696" i="3"/>
  <c r="D2696" i="3"/>
  <c r="D2695" i="3"/>
  <c r="T2694" i="3"/>
  <c r="D2694" i="3"/>
  <c r="T2693" i="3"/>
  <c r="D2693" i="3"/>
  <c r="D2692" i="3"/>
  <c r="T2691" i="3"/>
  <c r="D2691" i="3"/>
  <c r="T2690" i="3"/>
  <c r="D2690" i="3"/>
  <c r="D2689" i="3"/>
  <c r="D2688" i="3"/>
  <c r="T2687" i="3"/>
  <c r="D2687" i="3"/>
  <c r="T2686" i="3"/>
  <c r="D2686" i="3"/>
  <c r="T2685" i="3"/>
  <c r="D2685" i="3"/>
  <c r="T2684" i="3"/>
  <c r="D2684" i="3"/>
  <c r="D2683" i="3"/>
  <c r="T2682" i="3"/>
  <c r="D2682" i="3"/>
  <c r="T2681" i="3"/>
  <c r="D2681" i="3"/>
  <c r="D2680" i="3"/>
  <c r="T2679" i="3"/>
  <c r="D2679" i="3"/>
  <c r="T2678" i="3"/>
  <c r="D2678" i="3"/>
  <c r="T2677" i="3"/>
  <c r="D2677" i="3"/>
  <c r="T2676" i="3"/>
  <c r="D2676" i="3"/>
  <c r="D2675" i="3"/>
  <c r="T2674" i="3"/>
  <c r="D2674" i="3"/>
  <c r="T2673" i="3"/>
  <c r="D2673" i="3"/>
  <c r="D2672" i="3"/>
  <c r="T2671" i="3"/>
  <c r="D2671" i="3"/>
  <c r="T2670" i="3"/>
  <c r="D2670" i="3"/>
  <c r="T2669" i="3"/>
  <c r="D2669" i="3"/>
  <c r="D2668" i="3"/>
  <c r="T2667" i="3"/>
  <c r="D2667" i="3"/>
  <c r="T2666" i="3"/>
  <c r="D2666" i="3"/>
  <c r="T2665" i="3"/>
  <c r="D2665" i="3"/>
  <c r="D2664" i="3"/>
  <c r="T2663" i="3"/>
  <c r="D2663" i="3"/>
  <c r="T2662" i="3"/>
  <c r="D2662" i="3"/>
  <c r="T2661" i="3"/>
  <c r="D2661" i="3"/>
  <c r="T2660" i="3"/>
  <c r="D2660" i="3"/>
  <c r="T2659" i="3"/>
  <c r="D2659" i="3"/>
  <c r="T2658" i="3"/>
  <c r="D2658" i="3"/>
  <c r="T2657" i="3"/>
  <c r="D2657" i="3"/>
  <c r="D2656" i="3"/>
  <c r="T2655" i="3"/>
  <c r="D2655" i="3"/>
  <c r="T2654" i="3"/>
  <c r="D2654" i="3"/>
  <c r="T2653" i="3"/>
  <c r="D2653" i="3"/>
  <c r="T2652" i="3"/>
  <c r="D2652" i="3"/>
  <c r="T2651" i="3"/>
  <c r="D2651" i="3"/>
  <c r="T2650" i="3"/>
  <c r="D2650" i="3"/>
  <c r="T2649" i="3"/>
  <c r="D2649" i="3"/>
  <c r="D2648" i="3"/>
  <c r="D2647" i="3"/>
  <c r="T2646" i="3"/>
  <c r="D2646" i="3"/>
  <c r="T2645" i="3"/>
  <c r="D2645" i="3"/>
  <c r="T2644" i="3"/>
  <c r="D2644" i="3"/>
  <c r="T2643" i="3"/>
  <c r="D2643" i="3"/>
  <c r="T2642" i="3"/>
  <c r="D2642" i="3"/>
  <c r="T2641" i="3"/>
  <c r="D2641" i="3"/>
  <c r="D2640" i="3"/>
  <c r="T2639" i="3"/>
  <c r="D2639" i="3"/>
  <c r="T2638" i="3"/>
  <c r="D2638" i="3"/>
  <c r="T2637" i="3"/>
  <c r="D2637" i="3"/>
  <c r="T2636" i="3"/>
  <c r="D2636" i="3"/>
  <c r="T2635" i="3"/>
  <c r="D2635" i="3"/>
  <c r="T2634" i="3"/>
  <c r="D2634" i="3"/>
  <c r="T2633" i="3"/>
  <c r="D2633" i="3"/>
  <c r="D2632" i="3"/>
  <c r="T2631" i="3"/>
  <c r="D2631" i="3"/>
  <c r="T2630" i="3"/>
  <c r="D2630" i="3"/>
  <c r="T2629" i="3"/>
  <c r="D2629" i="3"/>
  <c r="T2628" i="3"/>
  <c r="D2628" i="3"/>
  <c r="T2627" i="3"/>
  <c r="D2627" i="3"/>
  <c r="T2626" i="3"/>
  <c r="D2626" i="3"/>
  <c r="T2625" i="3"/>
  <c r="D2625" i="3"/>
  <c r="D2624" i="3"/>
  <c r="D2623" i="3"/>
  <c r="T2622" i="3"/>
  <c r="D2622" i="3"/>
  <c r="D2621" i="3"/>
  <c r="T2620" i="3"/>
  <c r="D2620" i="3"/>
  <c r="T2619" i="3"/>
  <c r="D2619" i="3"/>
  <c r="D2618" i="3"/>
  <c r="T2617" i="3"/>
  <c r="D2617" i="3"/>
  <c r="D2616" i="3"/>
  <c r="T2615" i="3"/>
  <c r="D2615" i="3"/>
  <c r="T2614" i="3"/>
  <c r="D2614" i="3"/>
  <c r="T2613" i="3"/>
  <c r="D2613" i="3"/>
  <c r="T2612" i="3"/>
  <c r="D2612" i="3"/>
  <c r="T2611" i="3"/>
  <c r="D2611" i="3"/>
  <c r="D2610" i="3"/>
  <c r="T2609" i="3"/>
  <c r="D2609" i="3"/>
  <c r="D2608" i="3"/>
  <c r="T2607" i="3"/>
  <c r="D2607" i="3"/>
  <c r="T2606" i="3"/>
  <c r="D2606" i="3"/>
  <c r="D2605" i="3"/>
  <c r="T2604" i="3"/>
  <c r="D2604" i="3"/>
  <c r="T2603" i="3"/>
  <c r="D2603" i="3"/>
  <c r="D2602" i="3"/>
  <c r="T2601" i="3"/>
  <c r="D2601" i="3"/>
  <c r="D2600" i="3"/>
  <c r="T2599" i="3"/>
  <c r="D2599" i="3"/>
  <c r="T2598" i="3"/>
  <c r="D2598" i="3"/>
  <c r="D2597" i="3"/>
  <c r="T2596" i="3"/>
  <c r="D2596" i="3"/>
  <c r="T2595" i="3"/>
  <c r="D2595" i="3"/>
  <c r="D2594" i="3"/>
  <c r="T2593" i="3"/>
  <c r="D2593" i="3"/>
  <c r="D2592" i="3"/>
  <c r="T2591" i="3"/>
  <c r="D2591" i="3"/>
  <c r="D2590" i="3"/>
  <c r="T2589" i="3"/>
  <c r="D2589" i="3"/>
  <c r="T2588" i="3"/>
  <c r="D2588" i="3"/>
  <c r="D2587" i="3"/>
  <c r="D2586" i="3"/>
  <c r="T2585" i="3"/>
  <c r="D2585" i="3"/>
  <c r="D2584" i="3"/>
  <c r="D2583" i="3"/>
  <c r="D2582" i="3"/>
  <c r="T2581" i="3"/>
  <c r="D2581" i="3"/>
  <c r="T2580" i="3"/>
  <c r="D2580" i="3"/>
  <c r="T2579" i="3"/>
  <c r="D2579" i="3"/>
  <c r="D2578" i="3"/>
  <c r="T2577" i="3"/>
  <c r="D2577" i="3"/>
  <c r="D2576" i="3"/>
  <c r="T2575" i="3"/>
  <c r="D2575" i="3"/>
  <c r="D2574" i="3"/>
  <c r="T2573" i="3"/>
  <c r="D2573" i="3"/>
  <c r="T2572" i="3"/>
  <c r="D2572" i="3"/>
  <c r="T2571" i="3"/>
  <c r="D2571" i="3"/>
  <c r="D2570" i="3"/>
  <c r="D2569" i="3"/>
  <c r="D2568" i="3"/>
  <c r="T2567" i="3"/>
  <c r="D2567" i="3"/>
  <c r="D2566" i="3"/>
  <c r="T2565" i="3"/>
  <c r="D2565" i="3"/>
  <c r="D2564" i="3"/>
  <c r="T2563" i="3"/>
  <c r="D2563" i="3"/>
  <c r="D2562" i="3"/>
  <c r="T2561" i="3"/>
  <c r="D2561" i="3"/>
  <c r="T2560" i="3"/>
  <c r="D2560" i="3"/>
  <c r="D2559" i="3"/>
  <c r="T2558" i="3"/>
  <c r="D2558" i="3"/>
  <c r="D2557" i="3"/>
  <c r="T2556" i="3"/>
  <c r="D2556" i="3"/>
  <c r="T2555" i="3"/>
  <c r="D2555" i="3"/>
  <c r="D2554" i="3"/>
  <c r="T2553" i="3"/>
  <c r="D2553" i="3"/>
  <c r="T2552" i="3"/>
  <c r="D2552" i="3"/>
  <c r="D2551" i="3"/>
  <c r="T2550" i="3"/>
  <c r="D2550" i="3"/>
  <c r="T2549" i="3"/>
  <c r="D2549" i="3"/>
  <c r="T2548" i="3"/>
  <c r="D2548" i="3"/>
  <c r="T2547" i="3"/>
  <c r="D2547" i="3"/>
  <c r="T2546" i="3"/>
  <c r="D2546" i="3"/>
  <c r="T2545" i="3"/>
  <c r="D2545" i="3"/>
  <c r="T2544" i="3"/>
  <c r="D2544" i="3"/>
  <c r="D2543" i="3"/>
  <c r="T2542" i="3"/>
  <c r="D2542" i="3"/>
  <c r="T2541" i="3"/>
  <c r="D2541" i="3"/>
  <c r="T2540" i="3"/>
  <c r="D2540" i="3"/>
  <c r="T2539" i="3"/>
  <c r="D2539" i="3"/>
  <c r="T2538" i="3"/>
  <c r="D2538" i="3"/>
  <c r="T2537" i="3"/>
  <c r="D2537" i="3"/>
  <c r="T2536" i="3"/>
  <c r="D2536" i="3"/>
  <c r="D2535" i="3"/>
  <c r="T2534" i="3"/>
  <c r="D2534" i="3"/>
  <c r="T2533" i="3"/>
  <c r="D2533" i="3"/>
  <c r="T2532" i="3"/>
  <c r="D2532" i="3"/>
  <c r="T2531" i="3"/>
  <c r="D2531" i="3"/>
  <c r="T2530" i="3"/>
  <c r="D2530" i="3"/>
  <c r="T2529" i="3"/>
  <c r="D2529" i="3"/>
  <c r="T2528" i="3"/>
  <c r="D2528" i="3"/>
  <c r="D2527" i="3"/>
  <c r="T2526" i="3"/>
  <c r="D2526" i="3"/>
  <c r="T2525" i="3"/>
  <c r="D2525" i="3"/>
  <c r="T2524" i="3"/>
  <c r="D2524" i="3"/>
  <c r="T2523" i="3"/>
  <c r="D2523" i="3"/>
  <c r="D2522" i="3"/>
  <c r="T2521" i="3"/>
  <c r="D2521" i="3"/>
  <c r="T2520" i="3"/>
  <c r="D2520" i="3"/>
  <c r="D2519" i="3"/>
  <c r="T2518" i="3"/>
  <c r="D2518" i="3"/>
  <c r="T2517" i="3"/>
  <c r="D2517" i="3"/>
  <c r="T2516" i="3"/>
  <c r="D2516" i="3"/>
  <c r="T2515" i="3"/>
  <c r="D2515" i="3"/>
  <c r="T2514" i="3"/>
  <c r="D2514" i="3"/>
  <c r="T2513" i="3"/>
  <c r="D2513" i="3"/>
  <c r="T2512" i="3"/>
  <c r="D2512" i="3"/>
  <c r="D2511" i="3"/>
  <c r="T2510" i="3"/>
  <c r="D2510" i="3"/>
  <c r="T2509" i="3"/>
  <c r="D2509" i="3"/>
  <c r="T2508" i="3"/>
  <c r="D2508" i="3"/>
  <c r="T2507" i="3"/>
  <c r="D2507" i="3"/>
  <c r="T2506" i="3"/>
  <c r="D2506" i="3"/>
  <c r="T2505" i="3"/>
  <c r="D2505" i="3"/>
  <c r="T2504" i="3"/>
  <c r="D2504" i="3"/>
  <c r="D2503" i="3"/>
  <c r="T2502" i="3"/>
  <c r="D2502" i="3"/>
  <c r="T2501" i="3"/>
  <c r="D2501" i="3"/>
  <c r="T2500" i="3"/>
  <c r="D2500" i="3"/>
  <c r="T2499" i="3"/>
  <c r="D2499" i="3"/>
  <c r="AB2498" i="3"/>
  <c r="D2498" i="3"/>
  <c r="T2497" i="3"/>
  <c r="D2497" i="3"/>
  <c r="T2496" i="3"/>
  <c r="D2496" i="3"/>
  <c r="D2495" i="3"/>
  <c r="T2494" i="3"/>
  <c r="D2494" i="3"/>
  <c r="T2493" i="3"/>
  <c r="D2493" i="3"/>
  <c r="T2492" i="3"/>
  <c r="D2492" i="3"/>
  <c r="T2491" i="3"/>
  <c r="D2491" i="3"/>
  <c r="T2490" i="3"/>
  <c r="D2490" i="3"/>
  <c r="T2489" i="3"/>
  <c r="D2489" i="3"/>
  <c r="D2488" i="3"/>
  <c r="D2487" i="3"/>
  <c r="T2486" i="3"/>
  <c r="D2486" i="3"/>
  <c r="T2485" i="3"/>
  <c r="D2485" i="3"/>
  <c r="T2484" i="3"/>
  <c r="D2484" i="3"/>
  <c r="D2483" i="3"/>
  <c r="T2482" i="3"/>
  <c r="D2482" i="3"/>
  <c r="T2481" i="3"/>
  <c r="D2481" i="3"/>
  <c r="T2480" i="3"/>
  <c r="D2480" i="3"/>
  <c r="D2479" i="3"/>
  <c r="T2478" i="3"/>
  <c r="D2478" i="3"/>
  <c r="T2477" i="3"/>
  <c r="D2477" i="3"/>
  <c r="AB2476" i="3"/>
  <c r="D2476" i="3"/>
  <c r="T2475" i="3"/>
  <c r="D2475" i="3"/>
  <c r="T2474" i="3"/>
  <c r="D2474" i="3"/>
  <c r="T2473" i="3"/>
  <c r="D2473" i="3"/>
  <c r="T2472" i="3"/>
  <c r="D2472" i="3"/>
  <c r="D2471" i="3"/>
  <c r="T2470" i="3"/>
  <c r="D2470" i="3"/>
  <c r="T2469" i="3"/>
  <c r="D2469" i="3"/>
  <c r="T2468" i="3"/>
  <c r="D2468" i="3"/>
  <c r="T2467" i="3"/>
  <c r="D2467" i="3"/>
  <c r="T2466" i="3"/>
  <c r="D2466" i="3"/>
  <c r="T2465" i="3"/>
  <c r="D2465" i="3"/>
  <c r="D2464" i="3"/>
  <c r="D2463" i="3"/>
  <c r="T2462" i="3"/>
  <c r="D2462" i="3"/>
  <c r="T2461" i="3"/>
  <c r="D2461" i="3"/>
  <c r="T2460" i="3"/>
  <c r="D2460" i="3"/>
  <c r="T2459" i="3"/>
  <c r="D2459" i="3"/>
  <c r="D2458" i="3"/>
  <c r="T2457" i="3"/>
  <c r="D2457" i="3"/>
  <c r="T2456" i="3"/>
  <c r="D2456" i="3"/>
  <c r="D2455" i="3"/>
  <c r="T2454" i="3"/>
  <c r="D2454" i="3"/>
  <c r="T2453" i="3"/>
  <c r="D2453" i="3"/>
  <c r="D2452" i="3"/>
  <c r="T2451" i="3"/>
  <c r="D2451" i="3"/>
  <c r="T2450" i="3"/>
  <c r="D2450" i="3"/>
  <c r="T2449" i="3"/>
  <c r="D2449" i="3"/>
  <c r="T2448" i="3"/>
  <c r="D2448" i="3"/>
  <c r="D2447" i="3"/>
  <c r="T2446" i="3"/>
  <c r="D2446" i="3"/>
  <c r="T2445" i="3"/>
  <c r="D2445" i="3"/>
  <c r="T2444" i="3"/>
  <c r="D2444" i="3"/>
  <c r="T2443" i="3"/>
  <c r="D2443" i="3"/>
  <c r="T2442" i="3"/>
  <c r="D2442" i="3"/>
  <c r="T2441" i="3"/>
  <c r="D2441" i="3"/>
  <c r="D2440" i="3"/>
  <c r="D2439" i="3"/>
  <c r="T2438" i="3"/>
  <c r="D2438" i="3"/>
  <c r="T2437" i="3"/>
  <c r="D2437" i="3"/>
  <c r="T2436" i="3"/>
  <c r="D2436" i="3"/>
  <c r="T2435" i="3"/>
  <c r="D2435" i="3"/>
  <c r="T2434" i="3"/>
  <c r="D2434" i="3"/>
  <c r="T2433" i="3"/>
  <c r="D2433" i="3"/>
  <c r="T2432" i="3"/>
  <c r="D2432" i="3"/>
  <c r="D2431" i="3"/>
  <c r="T2430" i="3"/>
  <c r="D2430" i="3"/>
  <c r="T2429" i="3"/>
  <c r="D2429" i="3"/>
  <c r="T2428" i="3"/>
  <c r="D2428" i="3"/>
  <c r="T2427" i="3"/>
  <c r="D2427" i="3"/>
  <c r="T2426" i="3"/>
  <c r="D2426" i="3"/>
  <c r="T2425" i="3"/>
  <c r="D2425" i="3"/>
  <c r="T2424" i="3"/>
  <c r="D2424" i="3"/>
  <c r="D2423" i="3"/>
  <c r="T2422" i="3"/>
  <c r="D2422" i="3"/>
  <c r="T2421" i="3"/>
  <c r="D2421" i="3"/>
  <c r="T2420" i="3"/>
  <c r="D2420" i="3"/>
  <c r="T2419" i="3"/>
  <c r="D2419" i="3"/>
  <c r="T2418" i="3"/>
  <c r="D2418" i="3"/>
  <c r="T2417" i="3"/>
  <c r="D2417" i="3"/>
  <c r="T2416" i="3"/>
  <c r="D2416" i="3"/>
  <c r="D2415" i="3"/>
  <c r="D2414" i="3"/>
  <c r="D2413" i="3"/>
  <c r="T2412" i="3"/>
  <c r="D2412" i="3"/>
  <c r="D2411" i="3"/>
  <c r="T2410" i="3"/>
  <c r="D2410" i="3"/>
  <c r="T2409" i="3"/>
  <c r="D2409" i="3"/>
  <c r="T2408" i="3"/>
  <c r="D2408" i="3"/>
  <c r="D2407" i="3"/>
  <c r="T2406" i="3"/>
  <c r="D2406" i="3"/>
  <c r="D2405" i="3"/>
  <c r="T2404" i="3"/>
  <c r="D2404" i="3"/>
  <c r="D2403" i="3"/>
  <c r="T2402" i="3"/>
  <c r="D2402" i="3"/>
  <c r="T2401" i="3"/>
  <c r="D2401" i="3"/>
  <c r="D2400" i="3"/>
  <c r="T2399" i="3"/>
  <c r="D2399" i="3"/>
  <c r="D2398" i="3"/>
  <c r="T2397" i="3"/>
  <c r="D2397" i="3"/>
  <c r="T2396" i="3"/>
  <c r="D2396" i="3"/>
  <c r="D2395" i="3"/>
  <c r="T2394" i="3"/>
  <c r="D2394" i="3"/>
  <c r="T2393" i="3"/>
  <c r="D2393" i="3"/>
  <c r="D2392" i="3"/>
  <c r="T2391" i="3"/>
  <c r="D2391" i="3"/>
  <c r="D2390" i="3"/>
  <c r="T2389" i="3"/>
  <c r="D2389" i="3"/>
  <c r="T2388" i="3"/>
  <c r="D2388" i="3"/>
  <c r="T2387" i="3"/>
  <c r="D2387" i="3"/>
  <c r="T2386" i="3"/>
  <c r="D2386" i="3"/>
  <c r="T2385" i="3"/>
  <c r="D2385" i="3"/>
  <c r="D2384" i="3"/>
  <c r="T2383" i="3"/>
  <c r="D2383" i="3"/>
  <c r="D2382" i="3"/>
  <c r="T2381" i="3"/>
  <c r="D2381" i="3"/>
  <c r="T2380" i="3"/>
  <c r="D2380" i="3"/>
  <c r="D2379" i="3"/>
  <c r="T2378" i="3"/>
  <c r="D2378" i="3"/>
  <c r="T2377" i="3"/>
  <c r="D2377" i="3"/>
  <c r="D2376" i="3"/>
  <c r="T2375" i="3"/>
  <c r="D2375" i="3"/>
  <c r="D2374" i="3"/>
  <c r="T2373" i="3"/>
  <c r="D2373" i="3"/>
  <c r="T2372" i="3"/>
  <c r="D2372" i="3"/>
  <c r="T2371" i="3"/>
  <c r="D2371" i="3"/>
  <c r="T2370" i="3"/>
  <c r="D2370" i="3"/>
  <c r="T2369" i="3"/>
  <c r="D2369" i="3"/>
  <c r="D2368" i="3"/>
  <c r="T2367" i="3"/>
  <c r="D2367" i="3"/>
  <c r="D2366" i="3"/>
  <c r="T2365" i="3"/>
  <c r="D2365" i="3"/>
  <c r="T2364" i="3"/>
  <c r="D2364" i="3"/>
  <c r="T2363" i="3"/>
  <c r="D2363" i="3"/>
  <c r="T2362" i="3"/>
  <c r="D2362" i="3"/>
  <c r="T2361" i="3"/>
  <c r="D2361" i="3"/>
  <c r="D2360" i="3"/>
  <c r="T2359" i="3"/>
  <c r="D2359" i="3"/>
  <c r="D2358" i="3"/>
  <c r="T2357" i="3"/>
  <c r="D2357" i="3"/>
  <c r="T2356" i="3"/>
  <c r="D2356" i="3"/>
  <c r="T2355" i="3"/>
  <c r="D2355" i="3"/>
  <c r="T2354" i="3"/>
  <c r="D2354" i="3"/>
  <c r="T2353" i="3"/>
  <c r="D2353" i="3"/>
  <c r="D2352" i="3"/>
  <c r="T2351" i="3"/>
  <c r="D2351" i="3"/>
  <c r="D2350" i="3"/>
  <c r="T2349" i="3"/>
  <c r="D2349" i="3"/>
  <c r="T2348" i="3"/>
  <c r="D2348" i="3"/>
  <c r="T2347" i="3"/>
  <c r="D2347" i="3"/>
  <c r="T2346" i="3"/>
  <c r="D2346" i="3"/>
  <c r="T2345" i="3"/>
  <c r="D2345" i="3"/>
  <c r="D2344" i="3"/>
  <c r="T2343" i="3"/>
  <c r="D2343" i="3"/>
  <c r="D2342" i="3"/>
  <c r="T2341" i="3"/>
  <c r="D2341" i="3"/>
  <c r="T2340" i="3"/>
  <c r="D2340" i="3"/>
  <c r="AB2339" i="3"/>
  <c r="D2339" i="3"/>
  <c r="T2338" i="3"/>
  <c r="D2338" i="3"/>
  <c r="T2337" i="3"/>
  <c r="D2337" i="3"/>
  <c r="D2336" i="3"/>
  <c r="T2335" i="3"/>
  <c r="D2335" i="3"/>
  <c r="D2334" i="3"/>
  <c r="T2333" i="3"/>
  <c r="D2333" i="3"/>
  <c r="T2332" i="3"/>
  <c r="D2332" i="3"/>
  <c r="T2331" i="3"/>
  <c r="D2331" i="3"/>
  <c r="T2330" i="3"/>
  <c r="D2330" i="3"/>
  <c r="T2329" i="3"/>
  <c r="D2329" i="3"/>
  <c r="D2328" i="3"/>
  <c r="T2327" i="3"/>
  <c r="D2327" i="3"/>
  <c r="D2326" i="3"/>
  <c r="T2325" i="3"/>
  <c r="D2325" i="3"/>
  <c r="T2324" i="3"/>
  <c r="D2324" i="3"/>
  <c r="T2323" i="3"/>
  <c r="D2323" i="3"/>
  <c r="T2322" i="3"/>
  <c r="D2322" i="3"/>
  <c r="T2321" i="3"/>
  <c r="D2321" i="3"/>
  <c r="D2320" i="3"/>
  <c r="T2319" i="3"/>
  <c r="D2319" i="3"/>
  <c r="D2318" i="3"/>
  <c r="T2317" i="3"/>
  <c r="D2317" i="3"/>
  <c r="T2316" i="3"/>
  <c r="D2316" i="3"/>
  <c r="T2315" i="3"/>
  <c r="D2315" i="3"/>
  <c r="T2314" i="3"/>
  <c r="D2314" i="3"/>
  <c r="T2313" i="3"/>
  <c r="D2313" i="3"/>
  <c r="D2312" i="3"/>
  <c r="T2311" i="3"/>
  <c r="D2311" i="3"/>
  <c r="D2310" i="3"/>
  <c r="T2309" i="3"/>
  <c r="D2309" i="3"/>
  <c r="T2308" i="3"/>
  <c r="D2308" i="3"/>
  <c r="T2307" i="3"/>
  <c r="D2307" i="3"/>
  <c r="T2306" i="3"/>
  <c r="D2306" i="3"/>
  <c r="T2305" i="3"/>
  <c r="D2305" i="3"/>
  <c r="D2304" i="3"/>
  <c r="T2303" i="3"/>
  <c r="D2303" i="3"/>
  <c r="D2302" i="3"/>
  <c r="T2301" i="3"/>
  <c r="D2301" i="3"/>
  <c r="T2300" i="3"/>
  <c r="D2300" i="3"/>
  <c r="T2299" i="3"/>
  <c r="D2299" i="3"/>
  <c r="T2298" i="3"/>
  <c r="D2298" i="3"/>
  <c r="T2297" i="3"/>
  <c r="D2297" i="3"/>
  <c r="D2296" i="3"/>
  <c r="T2295" i="3"/>
  <c r="D2295" i="3"/>
  <c r="D2294" i="3"/>
  <c r="T2293" i="3"/>
  <c r="D2293" i="3"/>
  <c r="T2292" i="3"/>
  <c r="D2292" i="3"/>
  <c r="T2291" i="3"/>
  <c r="D2291" i="3"/>
  <c r="T2290" i="3"/>
  <c r="D2290" i="3"/>
  <c r="T2289" i="3"/>
  <c r="D2289" i="3"/>
  <c r="D2288" i="3"/>
  <c r="T2287" i="3"/>
  <c r="D2287" i="3"/>
  <c r="T2286" i="3"/>
  <c r="D2286" i="3"/>
  <c r="T2285" i="3"/>
  <c r="D2285" i="3"/>
  <c r="T2284" i="3"/>
  <c r="D2284" i="3"/>
  <c r="T2283" i="3"/>
  <c r="D2283" i="3"/>
  <c r="T2282" i="3"/>
  <c r="D2282" i="3"/>
  <c r="T2281" i="3"/>
  <c r="D2281" i="3"/>
  <c r="D2280" i="3"/>
  <c r="T2279" i="3"/>
  <c r="D2279" i="3"/>
  <c r="T2278" i="3"/>
  <c r="D2278" i="3"/>
  <c r="D2277" i="3"/>
  <c r="T2276" i="3"/>
  <c r="D2276" i="3"/>
  <c r="T2275" i="3"/>
  <c r="D2275" i="3"/>
  <c r="T2274" i="3"/>
  <c r="D2274" i="3"/>
  <c r="T2273" i="3"/>
  <c r="D2273" i="3"/>
  <c r="D2272" i="3"/>
  <c r="T2271" i="3"/>
  <c r="D2271" i="3"/>
  <c r="T2270" i="3"/>
  <c r="D2270" i="3"/>
  <c r="AB2269" i="3"/>
  <c r="D2269" i="3"/>
  <c r="T2268" i="3"/>
  <c r="D2268" i="3"/>
  <c r="T2267" i="3"/>
  <c r="D2267" i="3"/>
  <c r="T2266" i="3"/>
  <c r="D2266" i="3"/>
  <c r="T2265" i="3"/>
  <c r="D2265" i="3"/>
  <c r="D2264" i="3"/>
  <c r="T2263" i="3"/>
  <c r="D2263" i="3"/>
  <c r="T2262" i="3"/>
  <c r="D2262" i="3"/>
  <c r="T2261" i="3"/>
  <c r="D2261" i="3"/>
  <c r="T2260" i="3"/>
  <c r="D2260" i="3"/>
  <c r="T2259" i="3"/>
  <c r="D2259" i="3"/>
  <c r="T2258" i="3"/>
  <c r="D2258" i="3"/>
  <c r="T2257" i="3"/>
  <c r="D2257" i="3"/>
  <c r="D2256" i="3"/>
  <c r="T2255" i="3"/>
  <c r="D2255" i="3"/>
  <c r="T2254" i="3"/>
  <c r="D2254" i="3"/>
  <c r="T2253" i="3"/>
  <c r="D2253" i="3"/>
  <c r="T2252" i="3"/>
  <c r="D2252" i="3"/>
  <c r="T2251" i="3"/>
  <c r="D2251" i="3"/>
  <c r="T2250" i="3"/>
  <c r="D2250" i="3"/>
  <c r="T2249" i="3"/>
  <c r="D2249" i="3"/>
  <c r="D2248" i="3"/>
  <c r="T2247" i="3"/>
  <c r="D2247" i="3"/>
  <c r="T2246" i="3"/>
  <c r="D2246" i="3"/>
  <c r="D2245" i="3"/>
  <c r="T2244" i="3"/>
  <c r="D2244" i="3"/>
  <c r="T2243" i="3"/>
  <c r="D2243" i="3"/>
  <c r="T2242" i="3"/>
  <c r="D2242" i="3"/>
  <c r="T2241" i="3"/>
  <c r="D2241" i="3"/>
  <c r="D2240" i="3"/>
  <c r="T2239" i="3"/>
  <c r="D2239" i="3"/>
  <c r="T2238" i="3"/>
  <c r="D2238" i="3"/>
  <c r="D2237" i="3"/>
  <c r="T2236" i="3"/>
  <c r="D2236" i="3"/>
  <c r="D2235" i="3"/>
  <c r="D2234" i="3"/>
  <c r="T2233" i="3"/>
  <c r="D2233" i="3"/>
  <c r="D2232" i="3"/>
  <c r="T2231" i="3"/>
  <c r="D2231" i="3"/>
  <c r="T2230" i="3"/>
  <c r="D2230" i="3"/>
  <c r="T2229" i="3"/>
  <c r="D2229" i="3"/>
  <c r="T2228" i="3"/>
  <c r="D2228" i="3"/>
  <c r="T2227" i="3"/>
  <c r="D2227" i="3"/>
  <c r="D2226" i="3"/>
  <c r="T2225" i="3"/>
  <c r="D2225" i="3"/>
  <c r="D2224" i="3"/>
  <c r="T2223" i="3"/>
  <c r="D2223" i="3"/>
  <c r="T2222" i="3"/>
  <c r="D2222" i="3"/>
  <c r="T2221" i="3"/>
  <c r="D2221" i="3"/>
  <c r="T2220" i="3"/>
  <c r="D2220" i="3"/>
  <c r="D2219" i="3"/>
  <c r="D2218" i="3"/>
  <c r="D2217" i="3"/>
  <c r="D2216" i="3"/>
  <c r="T2215" i="3"/>
  <c r="D2215" i="3"/>
  <c r="D2214" i="3"/>
  <c r="T2213" i="3"/>
  <c r="D2213" i="3"/>
  <c r="T2212" i="3"/>
  <c r="D2212" i="3"/>
  <c r="T2211" i="3"/>
  <c r="D2211" i="3"/>
  <c r="D2210" i="3"/>
  <c r="D2209" i="3"/>
  <c r="D2208" i="3"/>
  <c r="T2207" i="3"/>
  <c r="D2207" i="3"/>
  <c r="D2206" i="3"/>
  <c r="T2205" i="3"/>
  <c r="D2205" i="3"/>
  <c r="T2204" i="3"/>
  <c r="D2204" i="3"/>
  <c r="T2203" i="3"/>
  <c r="D2203" i="3"/>
  <c r="D2202" i="3"/>
  <c r="D2201" i="3"/>
  <c r="D2200" i="3"/>
  <c r="T2199" i="3"/>
  <c r="D2199" i="3"/>
  <c r="D2198" i="3"/>
  <c r="T2197" i="3"/>
  <c r="D2197" i="3"/>
  <c r="T2196" i="3"/>
  <c r="D2196" i="3"/>
  <c r="D2195" i="3"/>
  <c r="D2194" i="3"/>
  <c r="T2193" i="3"/>
  <c r="D2193" i="3"/>
  <c r="D2192" i="3"/>
  <c r="T2191" i="3"/>
  <c r="D2191" i="3"/>
  <c r="D2190" i="3"/>
  <c r="T2189" i="3"/>
  <c r="D2189" i="3"/>
  <c r="T2188" i="3"/>
  <c r="D2188" i="3"/>
  <c r="D2187" i="3"/>
  <c r="T2186" i="3"/>
  <c r="D2186" i="3"/>
  <c r="D2185" i="3"/>
  <c r="D2184" i="3"/>
  <c r="T2183" i="3"/>
  <c r="D2183" i="3"/>
  <c r="T2182" i="3"/>
  <c r="D2182" i="3"/>
  <c r="T2181" i="3"/>
  <c r="D2181" i="3"/>
  <c r="D2180" i="3"/>
  <c r="D2179" i="3"/>
  <c r="T2178" i="3"/>
  <c r="D2178" i="3"/>
  <c r="D2177" i="3"/>
  <c r="T2176" i="3"/>
  <c r="D2176" i="3"/>
  <c r="T2175" i="3"/>
  <c r="D2175" i="3"/>
  <c r="T2174" i="3"/>
  <c r="D2174" i="3"/>
  <c r="T2173" i="3"/>
  <c r="D2173" i="3"/>
  <c r="T2172" i="3"/>
  <c r="D2172" i="3"/>
  <c r="D2171" i="3"/>
  <c r="T2170" i="3"/>
  <c r="D2170" i="3"/>
  <c r="D2169" i="3"/>
  <c r="T2168" i="3"/>
  <c r="D2168" i="3"/>
  <c r="T2167" i="3"/>
  <c r="D2167" i="3"/>
  <c r="D2166" i="3"/>
  <c r="T2165" i="3"/>
  <c r="D2165" i="3"/>
  <c r="T2164" i="3"/>
  <c r="D2164" i="3"/>
  <c r="D2163" i="3"/>
  <c r="T2162" i="3"/>
  <c r="D2162" i="3"/>
  <c r="D2161" i="3"/>
  <c r="T2160" i="3"/>
  <c r="D2160" i="3"/>
  <c r="T2159" i="3"/>
  <c r="D2159" i="3"/>
  <c r="T2158" i="3"/>
  <c r="D2158" i="3"/>
  <c r="T2157" i="3"/>
  <c r="D2157" i="3"/>
  <c r="T2156" i="3"/>
  <c r="D2156" i="3"/>
  <c r="D2155" i="3"/>
  <c r="T2154" i="3"/>
  <c r="D2154" i="3"/>
  <c r="D2153" i="3"/>
  <c r="D2152" i="3"/>
  <c r="T2151" i="3"/>
  <c r="D2151" i="3"/>
  <c r="D2150" i="3"/>
  <c r="T2149" i="3"/>
  <c r="D2149" i="3"/>
  <c r="T2148" i="3"/>
  <c r="D2148" i="3"/>
  <c r="D2147" i="3"/>
  <c r="T2146" i="3"/>
  <c r="D2146" i="3"/>
  <c r="D2145" i="3"/>
  <c r="T2144" i="3"/>
  <c r="D2144" i="3"/>
  <c r="D2143" i="3"/>
  <c r="T2142" i="3"/>
  <c r="D2142" i="3"/>
  <c r="T2141" i="3"/>
  <c r="D2141" i="3"/>
  <c r="T2140" i="3"/>
  <c r="D2140" i="3"/>
  <c r="D2139" i="3"/>
  <c r="T2138" i="3"/>
  <c r="D2138" i="3"/>
  <c r="D2137" i="3"/>
  <c r="T2136" i="3"/>
  <c r="D2136" i="3"/>
  <c r="T2135" i="3"/>
  <c r="D2135" i="3"/>
  <c r="T2134" i="3"/>
  <c r="D2134" i="3"/>
  <c r="T2133" i="3"/>
  <c r="D2133" i="3"/>
  <c r="D2132" i="3"/>
  <c r="D2131" i="3"/>
  <c r="T2130" i="3"/>
  <c r="D2130" i="3"/>
  <c r="D2129" i="3"/>
  <c r="T2128" i="3"/>
  <c r="D2128" i="3"/>
  <c r="T2127" i="3"/>
  <c r="D2127" i="3"/>
  <c r="D2126" i="3"/>
  <c r="T2125" i="3"/>
  <c r="D2125" i="3"/>
  <c r="T2124" i="3"/>
  <c r="D2124" i="3"/>
  <c r="D2123" i="3"/>
  <c r="T2122" i="3"/>
  <c r="D2122" i="3"/>
  <c r="D2121" i="3"/>
  <c r="D2120" i="3"/>
  <c r="T2119" i="3"/>
  <c r="D2119" i="3"/>
  <c r="T2118" i="3"/>
  <c r="D2118" i="3"/>
  <c r="T2117" i="3"/>
  <c r="D2117" i="3"/>
  <c r="T2116" i="3"/>
  <c r="D2116" i="3"/>
  <c r="D2115" i="3"/>
  <c r="T2114" i="3"/>
  <c r="D2114" i="3"/>
  <c r="D2113" i="3"/>
  <c r="T2112" i="3"/>
  <c r="D2112" i="3"/>
  <c r="T2111" i="3"/>
  <c r="D2111" i="3"/>
  <c r="T2110" i="3"/>
  <c r="D2110" i="3"/>
  <c r="T2109" i="3"/>
  <c r="D2109" i="3"/>
  <c r="T2108" i="3"/>
  <c r="D2108" i="3"/>
  <c r="D2107" i="3"/>
  <c r="T2106" i="3"/>
  <c r="D2106" i="3"/>
  <c r="D2105" i="3"/>
  <c r="T2104" i="3"/>
  <c r="D2104" i="3"/>
  <c r="T2103" i="3"/>
  <c r="D2103" i="3"/>
  <c r="D2102" i="3"/>
  <c r="T2101" i="3"/>
  <c r="D2101" i="3"/>
  <c r="T2100" i="3"/>
  <c r="D2100" i="3"/>
  <c r="D2099" i="3"/>
  <c r="T2098" i="3"/>
  <c r="D2098" i="3"/>
  <c r="D2097" i="3"/>
  <c r="D2096" i="3"/>
  <c r="T2095" i="3"/>
  <c r="D2095" i="3"/>
  <c r="T2094" i="3"/>
  <c r="D2094" i="3"/>
  <c r="T2093" i="3"/>
  <c r="D2093" i="3"/>
  <c r="T2092" i="3"/>
  <c r="D2092" i="3"/>
  <c r="D2091" i="3"/>
  <c r="T2090" i="3"/>
  <c r="D2090" i="3"/>
  <c r="D2089" i="3"/>
  <c r="T2088" i="3"/>
  <c r="D2088" i="3"/>
  <c r="T2087" i="3"/>
  <c r="D2087" i="3"/>
  <c r="T2086" i="3"/>
  <c r="D2086" i="3"/>
  <c r="T2085" i="3"/>
  <c r="D2085" i="3"/>
  <c r="T2084" i="3"/>
  <c r="D2084" i="3"/>
  <c r="D2083" i="3"/>
  <c r="T2082" i="3"/>
  <c r="D2082" i="3"/>
  <c r="D2081" i="3"/>
  <c r="T2080" i="3"/>
  <c r="D2080" i="3"/>
  <c r="T2079" i="3"/>
  <c r="D2079" i="3"/>
  <c r="T2078" i="3"/>
  <c r="D2078" i="3"/>
  <c r="T2077" i="3"/>
  <c r="D2077" i="3"/>
  <c r="T2076" i="3"/>
  <c r="D2076" i="3"/>
  <c r="D2075" i="3"/>
  <c r="T2074" i="3"/>
  <c r="D2074" i="3"/>
  <c r="D2073" i="3"/>
  <c r="D2072" i="3"/>
  <c r="T2071" i="3"/>
  <c r="D2071" i="3"/>
  <c r="D2070" i="3"/>
  <c r="T2069" i="3"/>
  <c r="D2069" i="3"/>
  <c r="T2068" i="3"/>
  <c r="D2068" i="3"/>
  <c r="D2067" i="3"/>
  <c r="T2066" i="3"/>
  <c r="D2066" i="3"/>
  <c r="D2065" i="3"/>
  <c r="T2064" i="3"/>
  <c r="D2064" i="3"/>
  <c r="T2063" i="3"/>
  <c r="D2063" i="3"/>
  <c r="D2062" i="3"/>
  <c r="T2061" i="3"/>
  <c r="D2061" i="3"/>
  <c r="T2060" i="3"/>
  <c r="D2060" i="3"/>
  <c r="D2059" i="3"/>
  <c r="T2058" i="3"/>
  <c r="D2058" i="3"/>
  <c r="T2057" i="3"/>
  <c r="D2057" i="3"/>
  <c r="T2056" i="3"/>
  <c r="D2056" i="3"/>
  <c r="T2055" i="3"/>
  <c r="D2055" i="3"/>
  <c r="T2054" i="3"/>
  <c r="D2054" i="3"/>
  <c r="T2053" i="3"/>
  <c r="D2053" i="3"/>
  <c r="T2052" i="3"/>
  <c r="D2052" i="3"/>
  <c r="D2051" i="3"/>
  <c r="T2050" i="3"/>
  <c r="D2050" i="3"/>
  <c r="T2049" i="3"/>
  <c r="D2049" i="3"/>
  <c r="T2048" i="3"/>
  <c r="D2048" i="3"/>
  <c r="D2047" i="3"/>
  <c r="T2046" i="3"/>
  <c r="D2046" i="3"/>
  <c r="T2045" i="3"/>
  <c r="D2045" i="3"/>
  <c r="T2044" i="3"/>
  <c r="D2044" i="3"/>
  <c r="D2043" i="3"/>
  <c r="T2042" i="3"/>
  <c r="D2042" i="3"/>
  <c r="T2041" i="3"/>
  <c r="D2041" i="3"/>
  <c r="T2040" i="3"/>
  <c r="D2040" i="3"/>
  <c r="T2039" i="3"/>
  <c r="D2039" i="3"/>
  <c r="T2038" i="3"/>
  <c r="D2038" i="3"/>
  <c r="T2037" i="3"/>
  <c r="D2037" i="3"/>
  <c r="T2036" i="3"/>
  <c r="D2036" i="3"/>
  <c r="D2035" i="3"/>
  <c r="D2034" i="3"/>
  <c r="D2033" i="3"/>
  <c r="T2032" i="3"/>
  <c r="D2032" i="3"/>
  <c r="D2031" i="3"/>
  <c r="T2030" i="3"/>
  <c r="D2030" i="3"/>
  <c r="T2029" i="3"/>
  <c r="D2029" i="3"/>
  <c r="D2028" i="3"/>
  <c r="D2027" i="3"/>
  <c r="T2026" i="3"/>
  <c r="D2026" i="3"/>
  <c r="T2025" i="3"/>
  <c r="D2025" i="3"/>
  <c r="T2024" i="3"/>
  <c r="D2024" i="3"/>
  <c r="T2023" i="3"/>
  <c r="D2023" i="3"/>
  <c r="T2022" i="3"/>
  <c r="D2022" i="3"/>
  <c r="T2021" i="3"/>
  <c r="D2021" i="3"/>
  <c r="D2020" i="3"/>
  <c r="D2019" i="3"/>
  <c r="T2018" i="3"/>
  <c r="D2018" i="3"/>
  <c r="T2017" i="3"/>
  <c r="D2017" i="3"/>
  <c r="T2016" i="3"/>
  <c r="D2016" i="3"/>
  <c r="T2015" i="3"/>
  <c r="D2015" i="3"/>
  <c r="T2014" i="3"/>
  <c r="D2014" i="3"/>
  <c r="T2013" i="3"/>
  <c r="D2013" i="3"/>
  <c r="D2012" i="3"/>
  <c r="D2011" i="3"/>
  <c r="T2010" i="3"/>
  <c r="D2010" i="3"/>
  <c r="T2009" i="3"/>
  <c r="D2009" i="3"/>
  <c r="T2008" i="3"/>
  <c r="D2008" i="3"/>
  <c r="T2007" i="3"/>
  <c r="D2007" i="3"/>
  <c r="D2006" i="3"/>
  <c r="T2005" i="3"/>
  <c r="D2005" i="3"/>
  <c r="D2004" i="3"/>
  <c r="D2003" i="3"/>
  <c r="T2002" i="3"/>
  <c r="D2002" i="3"/>
  <c r="T2001" i="3"/>
  <c r="D2001" i="3"/>
  <c r="T2000" i="3"/>
  <c r="D2000" i="3"/>
  <c r="T1999" i="3"/>
  <c r="D1999" i="3"/>
  <c r="T1998" i="3"/>
  <c r="D1998" i="3"/>
  <c r="T1997" i="3"/>
  <c r="D1997" i="3"/>
  <c r="D1996" i="3"/>
  <c r="D1995" i="3"/>
  <c r="T1994" i="3"/>
  <c r="D1994" i="3"/>
  <c r="T1993" i="3"/>
  <c r="D1993" i="3"/>
  <c r="T1992" i="3"/>
  <c r="D1992" i="3"/>
  <c r="T1991" i="3"/>
  <c r="D1991" i="3"/>
  <c r="T1990" i="3"/>
  <c r="D1990" i="3"/>
  <c r="T1989" i="3"/>
  <c r="D1989" i="3"/>
  <c r="D1988" i="3"/>
  <c r="D1987" i="3"/>
  <c r="T1986" i="3"/>
  <c r="D1986" i="3"/>
  <c r="T1985" i="3"/>
  <c r="D1985" i="3"/>
  <c r="T1984" i="3"/>
  <c r="D1984" i="3"/>
  <c r="T1983" i="3"/>
  <c r="D1983" i="3"/>
  <c r="T1982" i="3"/>
  <c r="D1982" i="3"/>
  <c r="T1981" i="3"/>
  <c r="D1981" i="3"/>
  <c r="D1980" i="3"/>
  <c r="D1979" i="3"/>
  <c r="T1978" i="3"/>
  <c r="D1978" i="3"/>
  <c r="T1977" i="3"/>
  <c r="D1977" i="3"/>
  <c r="T1976" i="3"/>
  <c r="D1976" i="3"/>
  <c r="T1975" i="3"/>
  <c r="D1975" i="3"/>
  <c r="T1974" i="3"/>
  <c r="D1974" i="3"/>
  <c r="T1973" i="3"/>
  <c r="D1973" i="3"/>
  <c r="D1972" i="3"/>
  <c r="D1971" i="3"/>
  <c r="T1970" i="3"/>
  <c r="D1970" i="3"/>
  <c r="D1969" i="3"/>
  <c r="T1968" i="3"/>
  <c r="D1968" i="3"/>
  <c r="D1967" i="3"/>
  <c r="D1966" i="3"/>
  <c r="T1965" i="3"/>
  <c r="D1965" i="3"/>
  <c r="D1964" i="3"/>
  <c r="D1963" i="3"/>
  <c r="T1962" i="3"/>
  <c r="D1962" i="3"/>
  <c r="T1961" i="3"/>
  <c r="D1961" i="3"/>
  <c r="T1960" i="3"/>
  <c r="D1960" i="3"/>
  <c r="T1959" i="3"/>
  <c r="D1959" i="3"/>
  <c r="T1958" i="3"/>
  <c r="D1958" i="3"/>
  <c r="T1957" i="3"/>
  <c r="D1957" i="3"/>
  <c r="D1956" i="3"/>
  <c r="D1955" i="3"/>
  <c r="T1954" i="3"/>
  <c r="D1954" i="3"/>
  <c r="T1953" i="3"/>
  <c r="D1953" i="3"/>
  <c r="T1952" i="3"/>
  <c r="D1952" i="3"/>
  <c r="T1951" i="3"/>
  <c r="D1951" i="3"/>
  <c r="D1950" i="3"/>
  <c r="T1949" i="3"/>
  <c r="D1949" i="3"/>
  <c r="D1948" i="3"/>
  <c r="D1947" i="3"/>
  <c r="T1946" i="3"/>
  <c r="D1946" i="3"/>
  <c r="D1945" i="3"/>
  <c r="D1944" i="3"/>
  <c r="T1943" i="3"/>
  <c r="D1943" i="3"/>
  <c r="T1942" i="3"/>
  <c r="D1942" i="3"/>
  <c r="T1941" i="3"/>
  <c r="D1941" i="3"/>
  <c r="D1940" i="3"/>
  <c r="D1939" i="3"/>
  <c r="D1938" i="3"/>
  <c r="T1937" i="3"/>
  <c r="D1937" i="3"/>
  <c r="T1936" i="3"/>
  <c r="D1936" i="3"/>
  <c r="D1935" i="3"/>
  <c r="T1934" i="3"/>
  <c r="D1934" i="3"/>
  <c r="T1933" i="3"/>
  <c r="D1933" i="3"/>
  <c r="D1932" i="3"/>
  <c r="D1931" i="3"/>
  <c r="T1930" i="3"/>
  <c r="D1930" i="3"/>
  <c r="T1929" i="3"/>
  <c r="D1929" i="3"/>
  <c r="D1928" i="3"/>
  <c r="T1927" i="3"/>
  <c r="D1927" i="3"/>
  <c r="T1926" i="3"/>
  <c r="D1926" i="3"/>
  <c r="D1925" i="3"/>
  <c r="D1924" i="3"/>
  <c r="D1923" i="3"/>
  <c r="T1922" i="3"/>
  <c r="D1922" i="3"/>
  <c r="T1921" i="3"/>
  <c r="D1921" i="3"/>
  <c r="D1920" i="3"/>
  <c r="D1919" i="3"/>
  <c r="T1918" i="3"/>
  <c r="D1918" i="3"/>
  <c r="D1917" i="3"/>
  <c r="T1916" i="3"/>
  <c r="D1916" i="3"/>
  <c r="T1915" i="3"/>
  <c r="D1915" i="3"/>
  <c r="T1914" i="3"/>
  <c r="D1914" i="3"/>
  <c r="T1913" i="3"/>
  <c r="D1913" i="3"/>
  <c r="D1912" i="3"/>
  <c r="T1911" i="3"/>
  <c r="D1911" i="3"/>
  <c r="D1910" i="3"/>
  <c r="T1909" i="3"/>
  <c r="D1909" i="3"/>
  <c r="T1908" i="3"/>
  <c r="D1908" i="3"/>
  <c r="T1907" i="3"/>
  <c r="D1907" i="3"/>
  <c r="T1906" i="3"/>
  <c r="D1906" i="3"/>
  <c r="T1905" i="3"/>
  <c r="D1905" i="3"/>
  <c r="T1904" i="3"/>
  <c r="D1904" i="3"/>
  <c r="T1903" i="3"/>
  <c r="D1903" i="3"/>
  <c r="T1902" i="3"/>
  <c r="D1902" i="3"/>
  <c r="T1901" i="3"/>
  <c r="D1901" i="3"/>
  <c r="T1900" i="3"/>
  <c r="D1900" i="3"/>
  <c r="T1899" i="3"/>
  <c r="D1899" i="3"/>
  <c r="T1898" i="3"/>
  <c r="D1898" i="3"/>
  <c r="T1897" i="3"/>
  <c r="D1897" i="3"/>
  <c r="T1896" i="3"/>
  <c r="D1896" i="3"/>
  <c r="T1895" i="3"/>
  <c r="D1895" i="3"/>
  <c r="D1894" i="3"/>
  <c r="T1893" i="3"/>
  <c r="D1893" i="3"/>
  <c r="D1892" i="3"/>
  <c r="T1891" i="3"/>
  <c r="D1891" i="3"/>
  <c r="T1890" i="3"/>
  <c r="D1890" i="3"/>
  <c r="T1889" i="3"/>
  <c r="D1889" i="3"/>
  <c r="D1888" i="3"/>
  <c r="T1887" i="3"/>
  <c r="D1887" i="3"/>
  <c r="T1886" i="3"/>
  <c r="D1886" i="3"/>
  <c r="T1885" i="3"/>
  <c r="D1885" i="3"/>
  <c r="D1884" i="3"/>
  <c r="T1883" i="3"/>
  <c r="D1883" i="3"/>
  <c r="T1882" i="3"/>
  <c r="D1882" i="3"/>
  <c r="T1881" i="3"/>
  <c r="D1881" i="3"/>
  <c r="D1880" i="3"/>
  <c r="D1879" i="3"/>
  <c r="D1878" i="3"/>
  <c r="T1877" i="3"/>
  <c r="D1877" i="3"/>
  <c r="D1876" i="3"/>
  <c r="T1875" i="3"/>
  <c r="D1875" i="3"/>
  <c r="T1874" i="3"/>
  <c r="D1874" i="3"/>
  <c r="T1873" i="3"/>
  <c r="D1873" i="3"/>
  <c r="T1872" i="3"/>
  <c r="D1872" i="3"/>
  <c r="T1871" i="3"/>
  <c r="D1871" i="3"/>
  <c r="T1870" i="3"/>
  <c r="D1870" i="3"/>
  <c r="T1869" i="3"/>
  <c r="D1869" i="3"/>
  <c r="D1868" i="3"/>
  <c r="T1867" i="3"/>
  <c r="D1867" i="3"/>
  <c r="T1866" i="3"/>
  <c r="D1866" i="3"/>
  <c r="T1865" i="3"/>
  <c r="D1865" i="3"/>
  <c r="T1864" i="3"/>
  <c r="D1864" i="3"/>
  <c r="D1863" i="3"/>
  <c r="T1862" i="3"/>
  <c r="D1862" i="3"/>
  <c r="T1861" i="3"/>
  <c r="D1861" i="3"/>
  <c r="D1860" i="3"/>
  <c r="T1859" i="3"/>
  <c r="D1859" i="3"/>
  <c r="T1858" i="3"/>
  <c r="D1858" i="3"/>
  <c r="T1857" i="3"/>
  <c r="D1857" i="3"/>
  <c r="D1856" i="3"/>
  <c r="T1855" i="3"/>
  <c r="D1855" i="3"/>
  <c r="T1854" i="3"/>
  <c r="D1854" i="3"/>
  <c r="T1853" i="3"/>
  <c r="D1853" i="3"/>
  <c r="D1852" i="3"/>
  <c r="T1851" i="3"/>
  <c r="D1851" i="3"/>
  <c r="T1850" i="3"/>
  <c r="D1850" i="3"/>
  <c r="T1849" i="3"/>
  <c r="D1849" i="3"/>
  <c r="T1848" i="3"/>
  <c r="D1848" i="3"/>
  <c r="T1847" i="3"/>
  <c r="D1847" i="3"/>
  <c r="T1846" i="3"/>
  <c r="D1846" i="3"/>
  <c r="T1845" i="3"/>
  <c r="D1845" i="3"/>
  <c r="D1844" i="3"/>
  <c r="T1843" i="3"/>
  <c r="D1843" i="3"/>
  <c r="T1842" i="3"/>
  <c r="D1842" i="3"/>
  <c r="D1841" i="3"/>
  <c r="T1840" i="3"/>
  <c r="D1840" i="3"/>
  <c r="T1839" i="3"/>
  <c r="D1839" i="3"/>
  <c r="T1838" i="3"/>
  <c r="D1838" i="3"/>
  <c r="T1837" i="3"/>
  <c r="D1837" i="3"/>
  <c r="D1836" i="3"/>
  <c r="T1835" i="3"/>
  <c r="D1835" i="3"/>
  <c r="T1834" i="3"/>
  <c r="D1834" i="3"/>
  <c r="T1833" i="3"/>
  <c r="D1833" i="3"/>
  <c r="D1832" i="3"/>
  <c r="D1831" i="3"/>
  <c r="T1830" i="3"/>
  <c r="D1830" i="3"/>
  <c r="T1829" i="3"/>
  <c r="D1829" i="3"/>
  <c r="D1828" i="3"/>
  <c r="T1827" i="3"/>
  <c r="D1827" i="3"/>
  <c r="T1826" i="3"/>
  <c r="D1826" i="3"/>
  <c r="T1825" i="3"/>
  <c r="D1825" i="3"/>
  <c r="T1824" i="3"/>
  <c r="D1824" i="3"/>
  <c r="D1823" i="3"/>
  <c r="T1822" i="3"/>
  <c r="D1822" i="3"/>
  <c r="T1821" i="3"/>
  <c r="D1821" i="3"/>
  <c r="D1820" i="3"/>
  <c r="T1819" i="3"/>
  <c r="D1819" i="3"/>
  <c r="T1818" i="3"/>
  <c r="D1818" i="3"/>
  <c r="T1817" i="3"/>
  <c r="D1817" i="3"/>
  <c r="T1816" i="3"/>
  <c r="D1816" i="3"/>
  <c r="T1815" i="3"/>
  <c r="D1815" i="3"/>
  <c r="D1814" i="3"/>
  <c r="T1813" i="3"/>
  <c r="D1813" i="3"/>
  <c r="D1812" i="3"/>
  <c r="T1811" i="3"/>
  <c r="D1811" i="3"/>
  <c r="T1810" i="3"/>
  <c r="D1810" i="3"/>
  <c r="T1809" i="3"/>
  <c r="D1809" i="3"/>
  <c r="T1808" i="3"/>
  <c r="D1808" i="3"/>
  <c r="T1807" i="3"/>
  <c r="D1807" i="3"/>
  <c r="T1806" i="3"/>
  <c r="D1806" i="3"/>
  <c r="T1805" i="3"/>
  <c r="D1805" i="3"/>
  <c r="D1804" i="3"/>
  <c r="T1803" i="3"/>
  <c r="D1803" i="3"/>
  <c r="T1802" i="3"/>
  <c r="D1802" i="3"/>
  <c r="T1801" i="3"/>
  <c r="D1801" i="3"/>
  <c r="T1800" i="3"/>
  <c r="D1800" i="3"/>
  <c r="D1799" i="3"/>
  <c r="T1798" i="3"/>
  <c r="D1798" i="3"/>
  <c r="T1797" i="3"/>
  <c r="D1797" i="3"/>
  <c r="D1796" i="3"/>
  <c r="T1795" i="3"/>
  <c r="D1795" i="3"/>
  <c r="T1794" i="3"/>
  <c r="D1794" i="3"/>
  <c r="T1793" i="3"/>
  <c r="D1793" i="3"/>
  <c r="D1792" i="3"/>
  <c r="T1791" i="3"/>
  <c r="D1791" i="3"/>
  <c r="T1790" i="3"/>
  <c r="D1790" i="3"/>
  <c r="T1789" i="3"/>
  <c r="D1789" i="3"/>
  <c r="D1788" i="3"/>
  <c r="T1787" i="3"/>
  <c r="D1787" i="3"/>
  <c r="T1786" i="3"/>
  <c r="D1786" i="3"/>
  <c r="T1785" i="3"/>
  <c r="D1785" i="3"/>
  <c r="T1784" i="3"/>
  <c r="D1784" i="3"/>
  <c r="T1783" i="3"/>
  <c r="D1783" i="3"/>
  <c r="T1782" i="3"/>
  <c r="D1782" i="3"/>
  <c r="T1781" i="3"/>
  <c r="D1781" i="3"/>
  <c r="D1780" i="3"/>
  <c r="T1779" i="3"/>
  <c r="D1779" i="3"/>
  <c r="T1778" i="3"/>
  <c r="D1778" i="3"/>
  <c r="T1777" i="3"/>
  <c r="D1777" i="3"/>
  <c r="T1776" i="3"/>
  <c r="D1776" i="3"/>
  <c r="T1775" i="3"/>
  <c r="D1775" i="3"/>
  <c r="D1774" i="3"/>
  <c r="T1773" i="3"/>
  <c r="D1773" i="3"/>
  <c r="D1772" i="3"/>
  <c r="T1771" i="3"/>
  <c r="D1771" i="3"/>
  <c r="T1770" i="3"/>
  <c r="D1770" i="3"/>
  <c r="T1769" i="3"/>
  <c r="D1769" i="3"/>
  <c r="T1768" i="3"/>
  <c r="D1768" i="3"/>
  <c r="T1767" i="3"/>
  <c r="D1767" i="3"/>
  <c r="T1766" i="3"/>
  <c r="D1766" i="3"/>
  <c r="T1765" i="3"/>
  <c r="D1765" i="3"/>
  <c r="D1764" i="3"/>
  <c r="T1763" i="3"/>
  <c r="D1763" i="3"/>
  <c r="T1762" i="3"/>
  <c r="D1762" i="3"/>
  <c r="T1761" i="3"/>
  <c r="D1761" i="3"/>
  <c r="T1760" i="3"/>
  <c r="D1760" i="3"/>
  <c r="T1759" i="3"/>
  <c r="D1759" i="3"/>
  <c r="T1758" i="3"/>
  <c r="D1758" i="3"/>
  <c r="T1757" i="3"/>
  <c r="D1757" i="3"/>
  <c r="D1756" i="3"/>
  <c r="T1755" i="3"/>
  <c r="D1755" i="3"/>
  <c r="T1754" i="3"/>
  <c r="D1754" i="3"/>
  <c r="T1753" i="3"/>
  <c r="D1753" i="3"/>
  <c r="T1752" i="3"/>
  <c r="D1752" i="3"/>
  <c r="T1751" i="3"/>
  <c r="D1751" i="3"/>
  <c r="T1750" i="3"/>
  <c r="D1750" i="3"/>
  <c r="D1749" i="3"/>
  <c r="D1748" i="3"/>
  <c r="T1747" i="3"/>
  <c r="D1747" i="3"/>
  <c r="T1746" i="3"/>
  <c r="D1746" i="3"/>
  <c r="T1745" i="3"/>
  <c r="D1745" i="3"/>
  <c r="D1744" i="3"/>
  <c r="T1743" i="3"/>
  <c r="D1743" i="3"/>
  <c r="T1742" i="3"/>
  <c r="D1742" i="3"/>
  <c r="D1741" i="3"/>
  <c r="D1740" i="3"/>
  <c r="T1739" i="3"/>
  <c r="D1739" i="3"/>
  <c r="T1738" i="3"/>
  <c r="D1738" i="3"/>
  <c r="T1737" i="3"/>
  <c r="D1737" i="3"/>
  <c r="T1736" i="3"/>
  <c r="D1736" i="3"/>
  <c r="T1735" i="3"/>
  <c r="D1735" i="3"/>
  <c r="T1734" i="3"/>
  <c r="D1734" i="3"/>
  <c r="D1733" i="3"/>
  <c r="D1732" i="3"/>
  <c r="T1731" i="3"/>
  <c r="D1731" i="3"/>
  <c r="T1730" i="3"/>
  <c r="D1730" i="3"/>
  <c r="T1729" i="3"/>
  <c r="D1729" i="3"/>
  <c r="T1728" i="3"/>
  <c r="D1728" i="3"/>
  <c r="D1727" i="3"/>
  <c r="AB1726" i="3"/>
  <c r="D1726" i="3"/>
  <c r="D1725" i="3"/>
  <c r="D1724" i="3"/>
  <c r="T1723" i="3"/>
  <c r="D1723" i="3"/>
  <c r="T1722" i="3"/>
  <c r="D1722" i="3"/>
  <c r="T1721" i="3"/>
  <c r="D1721" i="3"/>
  <c r="T1720" i="3"/>
  <c r="D1720" i="3"/>
  <c r="D1719" i="3"/>
  <c r="T1718" i="3"/>
  <c r="D1718" i="3"/>
  <c r="D1717" i="3"/>
  <c r="D1716" i="3"/>
  <c r="D1715" i="3"/>
  <c r="T1714" i="3"/>
  <c r="D1714" i="3"/>
  <c r="T1713" i="3"/>
  <c r="D1713" i="3"/>
  <c r="T1712" i="3"/>
  <c r="D1712" i="3"/>
  <c r="T1711" i="3"/>
  <c r="D1711" i="3"/>
  <c r="T1710" i="3"/>
  <c r="D1710" i="3"/>
  <c r="D1709" i="3"/>
  <c r="D1708" i="3"/>
  <c r="D1707" i="3"/>
  <c r="T1706" i="3"/>
  <c r="D1706" i="3"/>
  <c r="T1705" i="3"/>
  <c r="D1705" i="3"/>
  <c r="T1704" i="3"/>
  <c r="D1704" i="3"/>
  <c r="T1703" i="3"/>
  <c r="D1703" i="3"/>
  <c r="T1702" i="3"/>
  <c r="D1702" i="3"/>
  <c r="D1701" i="3"/>
  <c r="D1700" i="3"/>
  <c r="D1699" i="3"/>
  <c r="T1698" i="3"/>
  <c r="D1698" i="3"/>
  <c r="T1697" i="3"/>
  <c r="D1697" i="3"/>
  <c r="T1696" i="3"/>
  <c r="D1696" i="3"/>
  <c r="T1695" i="3"/>
  <c r="D1695" i="3"/>
  <c r="T1694" i="3"/>
  <c r="D1694" i="3"/>
  <c r="D1693" i="3"/>
  <c r="D1692" i="3"/>
  <c r="D1691" i="3"/>
  <c r="T1690" i="3"/>
  <c r="D1690" i="3"/>
  <c r="T1689" i="3"/>
  <c r="D1689" i="3"/>
  <c r="D1688" i="3"/>
  <c r="T1687" i="3"/>
  <c r="D1687" i="3"/>
  <c r="T1686" i="3"/>
  <c r="D1686" i="3"/>
  <c r="D1685" i="3"/>
  <c r="D1684" i="3"/>
  <c r="D1683" i="3"/>
  <c r="T1682" i="3"/>
  <c r="D1682" i="3"/>
  <c r="T1681" i="3"/>
  <c r="D1681" i="3"/>
  <c r="T1680" i="3"/>
  <c r="D1680" i="3"/>
  <c r="T1679" i="3"/>
  <c r="D1679" i="3"/>
  <c r="T1678" i="3"/>
  <c r="D1678" i="3"/>
  <c r="D1677" i="3"/>
  <c r="D1676" i="3"/>
  <c r="D1675" i="3"/>
  <c r="T1674" i="3"/>
  <c r="D1674" i="3"/>
  <c r="T1673" i="3"/>
  <c r="D1673" i="3"/>
  <c r="T1672" i="3"/>
  <c r="D1672" i="3"/>
  <c r="D1671" i="3"/>
  <c r="T1670" i="3"/>
  <c r="D1670" i="3"/>
  <c r="D1669" i="3"/>
  <c r="D1668" i="3"/>
  <c r="D1667" i="3"/>
  <c r="T1666" i="3"/>
  <c r="D1666" i="3"/>
  <c r="T1665" i="3"/>
  <c r="D1665" i="3"/>
  <c r="T1664" i="3"/>
  <c r="D1664" i="3"/>
  <c r="T1663" i="3"/>
  <c r="D1663" i="3"/>
  <c r="D1662" i="3"/>
  <c r="D1661" i="3"/>
  <c r="D1660" i="3"/>
  <c r="D1659" i="3"/>
  <c r="D1658" i="3"/>
  <c r="T1657" i="3"/>
  <c r="D1657" i="3"/>
  <c r="T1656" i="3"/>
  <c r="D1656" i="3"/>
  <c r="T1655" i="3"/>
  <c r="D1655" i="3"/>
  <c r="T1654" i="3"/>
  <c r="D1654" i="3"/>
  <c r="D1653" i="3"/>
  <c r="D1652" i="3"/>
  <c r="D1651" i="3"/>
  <c r="T1650" i="3"/>
  <c r="D1650" i="3"/>
  <c r="T1649" i="3"/>
  <c r="D1649" i="3"/>
  <c r="T1648" i="3"/>
  <c r="D1648" i="3"/>
  <c r="D1647" i="3"/>
  <c r="T1646" i="3"/>
  <c r="D1646" i="3"/>
  <c r="T1645" i="3"/>
  <c r="D1645" i="3"/>
  <c r="T1644" i="3"/>
  <c r="D1644" i="3"/>
  <c r="T1643" i="3"/>
  <c r="D1643" i="3"/>
  <c r="T1642" i="3"/>
  <c r="D1642" i="3"/>
  <c r="T1641" i="3"/>
  <c r="D1641" i="3"/>
  <c r="D1640" i="3"/>
  <c r="T1639" i="3"/>
  <c r="D1639" i="3"/>
  <c r="T1638" i="3"/>
  <c r="D1638" i="3"/>
  <c r="T1637" i="3"/>
  <c r="D1637" i="3"/>
  <c r="T1636" i="3"/>
  <c r="D1636" i="3"/>
  <c r="T1635" i="3"/>
  <c r="D1635" i="3"/>
  <c r="T1634" i="3"/>
  <c r="D1634" i="3"/>
  <c r="D1633" i="3"/>
  <c r="D1632" i="3"/>
  <c r="T1631" i="3"/>
  <c r="D1631" i="3"/>
  <c r="T1630" i="3"/>
  <c r="D1630" i="3"/>
  <c r="T1629" i="3"/>
  <c r="D1629" i="3"/>
  <c r="D1628" i="3"/>
  <c r="D1627" i="3"/>
  <c r="T1626" i="3"/>
  <c r="D1626" i="3"/>
  <c r="D1625" i="3"/>
  <c r="D1624" i="3"/>
  <c r="T1623" i="3"/>
  <c r="D1623" i="3"/>
  <c r="T1622" i="3"/>
  <c r="D1622" i="3"/>
  <c r="T1621" i="3"/>
  <c r="D1621" i="3"/>
  <c r="T1620" i="3"/>
  <c r="D1620" i="3"/>
  <c r="D1619" i="3"/>
  <c r="T1618" i="3"/>
  <c r="D1618" i="3"/>
  <c r="T1617" i="3"/>
  <c r="D1617" i="3"/>
  <c r="D1616" i="3"/>
  <c r="T1615" i="3"/>
  <c r="D1615" i="3"/>
  <c r="D1614" i="3"/>
  <c r="T1613" i="3"/>
  <c r="D1613" i="3"/>
  <c r="T1612" i="3"/>
  <c r="D1612" i="3"/>
  <c r="T1611" i="3"/>
  <c r="D1611" i="3"/>
  <c r="T1610" i="3"/>
  <c r="D1610" i="3"/>
  <c r="T1609" i="3"/>
  <c r="D1609" i="3"/>
  <c r="D1608" i="3"/>
  <c r="T1607" i="3"/>
  <c r="D1607" i="3"/>
  <c r="D1606" i="3"/>
  <c r="T1605" i="3"/>
  <c r="D1605" i="3"/>
  <c r="AB1604" i="3"/>
  <c r="D1604" i="3"/>
  <c r="D1603" i="3"/>
  <c r="T1602" i="3"/>
  <c r="D1602" i="3"/>
  <c r="T1601" i="3"/>
  <c r="D1601" i="3"/>
  <c r="D1600" i="3"/>
  <c r="T1599" i="3"/>
  <c r="D1599" i="3"/>
  <c r="D1598" i="3"/>
  <c r="T1597" i="3"/>
  <c r="D1597" i="3"/>
  <c r="T1596" i="3"/>
  <c r="D1596" i="3"/>
  <c r="T1595" i="3"/>
  <c r="D1595" i="3"/>
  <c r="T1594" i="3"/>
  <c r="D1594" i="3"/>
  <c r="T1593" i="3"/>
  <c r="D1593" i="3"/>
  <c r="D1592" i="3"/>
  <c r="T1591" i="3"/>
  <c r="D1591" i="3"/>
  <c r="D1590" i="3"/>
  <c r="T1589" i="3"/>
  <c r="D1589" i="3"/>
  <c r="T1588" i="3"/>
  <c r="D1588" i="3"/>
  <c r="T1587" i="3"/>
  <c r="D1587" i="3"/>
  <c r="T1586" i="3"/>
  <c r="D1586" i="3"/>
  <c r="T1585" i="3"/>
  <c r="D1585" i="3"/>
  <c r="D1584" i="3"/>
  <c r="T1583" i="3"/>
  <c r="D1583" i="3"/>
  <c r="D1582" i="3"/>
  <c r="T1581" i="3"/>
  <c r="D1581" i="3"/>
  <c r="T1580" i="3"/>
  <c r="D1580" i="3"/>
  <c r="T1579" i="3"/>
  <c r="D1579" i="3"/>
  <c r="T1578" i="3"/>
  <c r="D1578" i="3"/>
  <c r="T1577" i="3"/>
  <c r="D1577" i="3"/>
  <c r="D1576" i="3"/>
  <c r="T1575" i="3"/>
  <c r="D1575" i="3"/>
  <c r="D1574" i="3"/>
  <c r="T1573" i="3"/>
  <c r="D1573" i="3"/>
  <c r="T1572" i="3"/>
  <c r="D1572" i="3"/>
  <c r="T1571" i="3"/>
  <c r="D1571" i="3"/>
  <c r="T1570" i="3"/>
  <c r="D1570" i="3"/>
  <c r="T1569" i="3"/>
  <c r="D1569" i="3"/>
  <c r="D1568" i="3"/>
  <c r="T1567" i="3"/>
  <c r="D1567" i="3"/>
  <c r="D1566" i="3"/>
  <c r="T1565" i="3"/>
  <c r="D1565" i="3"/>
  <c r="T1564" i="3"/>
  <c r="D1564" i="3"/>
  <c r="T1563" i="3"/>
  <c r="D1563" i="3"/>
  <c r="T1562" i="3"/>
  <c r="D1562" i="3"/>
  <c r="T1561" i="3"/>
  <c r="D1561" i="3"/>
  <c r="D1560" i="3"/>
  <c r="T1559" i="3"/>
  <c r="D1559" i="3"/>
  <c r="D1558" i="3"/>
  <c r="T1557" i="3"/>
  <c r="D1557" i="3"/>
  <c r="T1556" i="3"/>
  <c r="D1556" i="3"/>
  <c r="T1555" i="3"/>
  <c r="D1555" i="3"/>
  <c r="T1554" i="3"/>
  <c r="D1554" i="3"/>
  <c r="T1553" i="3"/>
  <c r="D1553" i="3"/>
  <c r="D1552" i="3"/>
  <c r="T1551" i="3"/>
  <c r="D1551" i="3"/>
  <c r="D1550" i="3"/>
  <c r="D1549" i="3"/>
  <c r="T1548" i="3"/>
  <c r="D1548" i="3"/>
  <c r="T1547" i="3"/>
  <c r="D1547" i="3"/>
  <c r="T1546" i="3"/>
  <c r="D1546" i="3"/>
  <c r="T1545" i="3"/>
  <c r="D1545" i="3"/>
  <c r="D1544" i="3"/>
  <c r="T1543" i="3"/>
  <c r="D1543" i="3"/>
  <c r="D1542" i="3"/>
  <c r="T1541" i="3"/>
  <c r="D1541" i="3"/>
  <c r="T1540" i="3"/>
  <c r="D1540" i="3"/>
  <c r="T1539" i="3"/>
  <c r="D1539" i="3"/>
  <c r="T1538" i="3"/>
  <c r="D1538" i="3"/>
  <c r="D1537" i="3"/>
  <c r="D1536" i="3"/>
  <c r="T1535" i="3"/>
  <c r="D1535" i="3"/>
  <c r="D1534" i="3"/>
  <c r="T1533" i="3"/>
  <c r="D1533" i="3"/>
  <c r="T1532" i="3"/>
  <c r="D1532" i="3"/>
  <c r="T1531" i="3"/>
  <c r="D1531" i="3"/>
  <c r="T1530" i="3"/>
  <c r="D1530" i="3"/>
  <c r="T1529" i="3"/>
  <c r="D1529" i="3"/>
  <c r="D1528" i="3"/>
  <c r="T1527" i="3"/>
  <c r="D1527" i="3"/>
  <c r="D1526" i="3"/>
  <c r="T1525" i="3"/>
  <c r="D1525" i="3"/>
  <c r="T1524" i="3"/>
  <c r="D1524" i="3"/>
  <c r="T1523" i="3"/>
  <c r="D1523" i="3"/>
  <c r="T1522" i="3"/>
  <c r="D1522" i="3"/>
  <c r="T1521" i="3"/>
  <c r="D1521" i="3"/>
  <c r="D1520" i="3"/>
  <c r="T1519" i="3"/>
  <c r="D1519" i="3"/>
  <c r="D1518" i="3"/>
  <c r="T1517" i="3"/>
  <c r="D1517" i="3"/>
  <c r="T1516" i="3"/>
  <c r="D1516" i="3"/>
  <c r="T1515" i="3"/>
  <c r="D1515" i="3"/>
  <c r="D1514" i="3"/>
  <c r="T1513" i="3"/>
  <c r="D1513" i="3"/>
  <c r="D1512" i="3"/>
  <c r="T1511" i="3"/>
  <c r="D1511" i="3"/>
  <c r="D1510" i="3"/>
  <c r="T1509" i="3"/>
  <c r="D1509" i="3"/>
  <c r="T1508" i="3"/>
  <c r="D1508" i="3"/>
  <c r="T1507" i="3"/>
  <c r="D1507" i="3"/>
  <c r="D1506" i="3"/>
  <c r="T1505" i="3"/>
  <c r="D1505" i="3"/>
  <c r="D1504" i="3"/>
  <c r="T1503" i="3"/>
  <c r="D1503" i="3"/>
  <c r="D1502" i="3"/>
  <c r="T1501" i="3"/>
  <c r="D1501" i="3"/>
  <c r="T1500" i="3"/>
  <c r="D1500" i="3"/>
  <c r="T1499" i="3"/>
  <c r="D1499" i="3"/>
  <c r="D1498" i="3"/>
  <c r="T1497" i="3"/>
  <c r="D1497" i="3"/>
  <c r="D1496" i="3"/>
  <c r="T1495" i="3"/>
  <c r="D1495" i="3"/>
  <c r="D1494" i="3"/>
  <c r="T1493" i="3"/>
  <c r="D1493" i="3"/>
  <c r="T1492" i="3"/>
  <c r="D1492" i="3"/>
  <c r="T1491" i="3"/>
  <c r="D1491" i="3"/>
  <c r="D1490" i="3"/>
  <c r="T1489" i="3"/>
  <c r="D1489" i="3"/>
  <c r="D1488" i="3"/>
  <c r="T1487" i="3"/>
  <c r="D1487" i="3"/>
  <c r="D1486" i="3"/>
  <c r="D1485" i="3"/>
  <c r="T1484" i="3"/>
  <c r="D1484" i="3"/>
  <c r="T1483" i="3"/>
  <c r="D1483" i="3"/>
  <c r="D1482" i="3"/>
  <c r="T1481" i="3"/>
  <c r="D1481" i="3"/>
  <c r="D1480" i="3"/>
  <c r="T1479" i="3"/>
  <c r="D1479" i="3"/>
  <c r="D1478" i="3"/>
  <c r="T1477" i="3"/>
  <c r="D1477" i="3"/>
  <c r="T1476" i="3"/>
  <c r="D1476" i="3"/>
  <c r="T1475" i="3"/>
  <c r="D1475" i="3"/>
  <c r="D1474" i="3"/>
  <c r="T1473" i="3"/>
  <c r="D1473" i="3"/>
  <c r="D1472" i="3"/>
  <c r="T1471" i="3"/>
  <c r="D1471" i="3"/>
  <c r="D1470" i="3"/>
  <c r="T1469" i="3"/>
  <c r="D1469" i="3"/>
  <c r="T1468" i="3"/>
  <c r="D1468" i="3"/>
  <c r="T1467" i="3"/>
  <c r="D1467" i="3"/>
  <c r="D1466" i="3"/>
  <c r="T1465" i="3"/>
  <c r="D1465" i="3"/>
  <c r="D1464" i="3"/>
  <c r="T1463" i="3"/>
  <c r="D1463" i="3"/>
  <c r="D1462" i="3"/>
  <c r="T1461" i="3"/>
  <c r="D1461" i="3"/>
  <c r="T1460" i="3"/>
  <c r="D1460" i="3"/>
  <c r="T1459" i="3"/>
  <c r="D1459" i="3"/>
  <c r="D1458" i="3"/>
  <c r="T1457" i="3"/>
  <c r="D1457" i="3"/>
  <c r="D1456" i="3"/>
  <c r="D1455" i="3"/>
  <c r="D1454" i="3"/>
  <c r="D1453" i="3"/>
  <c r="T1452" i="3"/>
  <c r="D1452" i="3"/>
  <c r="T1451" i="3"/>
  <c r="D1451" i="3"/>
  <c r="D1450" i="3"/>
  <c r="T1449" i="3"/>
  <c r="D1449" i="3"/>
  <c r="D1448" i="3"/>
  <c r="T1447" i="3"/>
  <c r="D1447" i="3"/>
  <c r="D1446" i="3"/>
  <c r="T1445" i="3"/>
  <c r="D1445" i="3"/>
  <c r="T1444" i="3"/>
  <c r="D1444" i="3"/>
  <c r="T1443" i="3"/>
  <c r="D1443" i="3"/>
  <c r="D1442" i="3"/>
  <c r="T1441" i="3"/>
  <c r="D1441" i="3"/>
  <c r="D1440" i="3"/>
  <c r="T1439" i="3"/>
  <c r="D1439" i="3"/>
  <c r="D1438" i="3"/>
  <c r="T1437" i="3"/>
  <c r="D1437" i="3"/>
  <c r="T1436" i="3"/>
  <c r="D1436" i="3"/>
  <c r="T1435" i="3"/>
  <c r="D1435" i="3"/>
  <c r="D1434" i="3"/>
  <c r="T1433" i="3"/>
  <c r="D1433" i="3"/>
  <c r="D1432" i="3"/>
  <c r="T1431" i="3"/>
  <c r="D1431" i="3"/>
  <c r="D1430" i="3"/>
  <c r="T1429" i="3"/>
  <c r="D1429" i="3"/>
  <c r="T1428" i="3"/>
  <c r="D1428" i="3"/>
  <c r="T1427" i="3"/>
  <c r="D1427" i="3"/>
  <c r="D1426" i="3"/>
  <c r="T1425" i="3"/>
  <c r="D1425" i="3"/>
  <c r="D1424" i="3"/>
  <c r="D1423" i="3"/>
  <c r="D1422" i="3"/>
  <c r="D1421" i="3"/>
  <c r="D1420" i="3"/>
  <c r="T1419" i="3"/>
  <c r="D1419" i="3"/>
  <c r="D1418" i="3"/>
  <c r="T1417" i="3"/>
  <c r="D1417" i="3"/>
  <c r="D1416" i="3"/>
  <c r="T1415" i="3"/>
  <c r="D1415" i="3"/>
  <c r="D1414" i="3"/>
  <c r="T1413" i="3"/>
  <c r="D1413" i="3"/>
  <c r="T1412" i="3"/>
  <c r="D1412" i="3"/>
  <c r="D1411" i="3"/>
  <c r="D1410" i="3"/>
  <c r="T1409" i="3"/>
  <c r="D1409" i="3"/>
  <c r="D1408" i="3"/>
  <c r="T1407" i="3"/>
  <c r="D1407" i="3"/>
  <c r="D1406" i="3"/>
  <c r="T1405" i="3"/>
  <c r="D1405" i="3"/>
  <c r="T1404" i="3"/>
  <c r="D1404" i="3"/>
  <c r="T1403" i="3"/>
  <c r="D1403" i="3"/>
  <c r="D1402" i="3"/>
  <c r="T1401" i="3"/>
  <c r="D1401" i="3"/>
  <c r="D1400" i="3"/>
  <c r="T1399" i="3"/>
  <c r="D1399" i="3"/>
  <c r="D1398" i="3"/>
  <c r="T1397" i="3"/>
  <c r="D1397" i="3"/>
  <c r="T1396" i="3"/>
  <c r="D1396" i="3"/>
  <c r="T1395" i="3"/>
  <c r="D1395" i="3"/>
  <c r="D1394" i="3"/>
  <c r="T1393" i="3"/>
  <c r="D1393" i="3"/>
  <c r="D1392" i="3"/>
  <c r="T1391" i="3"/>
  <c r="D1391" i="3"/>
  <c r="D1390" i="3"/>
  <c r="T1389" i="3"/>
  <c r="D1389" i="3"/>
  <c r="D1388" i="3"/>
  <c r="T1387" i="3"/>
  <c r="D1387" i="3"/>
  <c r="D1386" i="3"/>
  <c r="D1385" i="3"/>
  <c r="T1384" i="3"/>
  <c r="D1384" i="3"/>
  <c r="T1383" i="3"/>
  <c r="D1383" i="3"/>
  <c r="D1382" i="3"/>
  <c r="D1381" i="3"/>
  <c r="T1380" i="3"/>
  <c r="D1380" i="3"/>
  <c r="T1379" i="3"/>
  <c r="D1379" i="3"/>
  <c r="D1378" i="3"/>
  <c r="D1377" i="3"/>
  <c r="T1376" i="3"/>
  <c r="D1376" i="3"/>
  <c r="T1375" i="3"/>
  <c r="D1375" i="3"/>
  <c r="D1374" i="3"/>
  <c r="D1373" i="3"/>
  <c r="T1372" i="3"/>
  <c r="D1372" i="3"/>
  <c r="T1371" i="3"/>
  <c r="D1371" i="3"/>
  <c r="D1370" i="3"/>
  <c r="D1369" i="3"/>
  <c r="T1368" i="3"/>
  <c r="D1368" i="3"/>
  <c r="T1367" i="3"/>
  <c r="D1367" i="3"/>
  <c r="D1366" i="3"/>
  <c r="D1365" i="3"/>
  <c r="D1364" i="3"/>
  <c r="T1363" i="3"/>
  <c r="D1363" i="3"/>
  <c r="T1362" i="3"/>
  <c r="D1362" i="3"/>
  <c r="T1361" i="3"/>
  <c r="D1361" i="3"/>
  <c r="D1360" i="3"/>
  <c r="D1359" i="3"/>
  <c r="T1358" i="3"/>
  <c r="D1358" i="3"/>
  <c r="T1357" i="3"/>
  <c r="D1357" i="3"/>
  <c r="T1356" i="3"/>
  <c r="D1356" i="3"/>
  <c r="AB1355" i="3"/>
  <c r="D1355" i="3"/>
  <c r="T1354" i="3"/>
  <c r="D1354" i="3"/>
  <c r="D1353" i="3"/>
  <c r="D1352" i="3"/>
  <c r="T1351" i="3"/>
  <c r="D1351" i="3"/>
  <c r="T1350" i="3"/>
  <c r="D1350" i="3"/>
  <c r="T1349" i="3"/>
  <c r="D1349" i="3"/>
  <c r="D1348" i="3"/>
  <c r="D1347" i="3"/>
  <c r="D1346" i="3"/>
  <c r="D1345" i="3"/>
  <c r="D1344" i="3"/>
  <c r="T1343" i="3"/>
  <c r="D1343" i="3"/>
  <c r="T1342" i="3"/>
  <c r="D1342" i="3"/>
  <c r="T1341" i="3"/>
  <c r="D1341" i="3"/>
  <c r="T1340" i="3"/>
  <c r="D1340" i="3"/>
  <c r="T1339" i="3"/>
  <c r="D1339" i="3"/>
  <c r="T1338" i="3"/>
  <c r="D1338" i="3"/>
  <c r="D1337" i="3"/>
  <c r="D1336" i="3"/>
  <c r="T1335" i="3"/>
  <c r="D1335" i="3"/>
  <c r="T1334" i="3"/>
  <c r="D1334" i="3"/>
  <c r="T1333" i="3"/>
  <c r="D1333" i="3"/>
  <c r="T1332" i="3"/>
  <c r="D1332" i="3"/>
  <c r="T1331" i="3"/>
  <c r="D1331" i="3"/>
  <c r="D1330" i="3"/>
  <c r="D1329" i="3"/>
  <c r="D1328" i="3"/>
  <c r="T1327" i="3"/>
  <c r="D1327" i="3"/>
  <c r="T1326" i="3"/>
  <c r="D1326" i="3"/>
  <c r="T1325" i="3"/>
  <c r="D1325" i="3"/>
  <c r="T1324" i="3"/>
  <c r="D1324" i="3"/>
  <c r="T1323" i="3"/>
  <c r="D1323" i="3"/>
  <c r="T1322" i="3"/>
  <c r="D1322" i="3"/>
  <c r="D1321" i="3"/>
  <c r="D1320" i="3"/>
  <c r="T1319" i="3"/>
  <c r="D1319" i="3"/>
  <c r="T1318" i="3"/>
  <c r="D1318" i="3"/>
  <c r="T1317" i="3"/>
  <c r="D1317" i="3"/>
  <c r="T1316" i="3"/>
  <c r="D1316" i="3"/>
  <c r="D1315" i="3"/>
  <c r="T1314" i="3"/>
  <c r="D1314" i="3"/>
  <c r="D1313" i="3"/>
  <c r="D1312" i="3"/>
  <c r="T1311" i="3"/>
  <c r="D1311" i="3"/>
  <c r="D1310" i="3"/>
  <c r="T1309" i="3"/>
  <c r="D1309" i="3"/>
  <c r="T1308" i="3"/>
  <c r="D1308" i="3"/>
  <c r="T1307" i="3"/>
  <c r="D1307" i="3"/>
  <c r="T1306" i="3"/>
  <c r="D1306" i="3"/>
  <c r="D1305" i="3"/>
  <c r="D1304" i="3"/>
  <c r="T1303" i="3"/>
  <c r="D1303" i="3"/>
  <c r="D1302" i="3"/>
  <c r="T1301" i="3"/>
  <c r="D1301" i="3"/>
  <c r="T1300" i="3"/>
  <c r="D1300" i="3"/>
  <c r="D1299" i="3"/>
  <c r="T1298" i="3"/>
  <c r="D1298" i="3"/>
  <c r="D1297" i="3"/>
  <c r="D1296" i="3"/>
  <c r="T1295" i="3"/>
  <c r="D1295" i="3"/>
  <c r="T1294" i="3"/>
  <c r="D1294" i="3"/>
  <c r="T1293" i="3"/>
  <c r="D1293" i="3"/>
  <c r="T1292" i="3"/>
  <c r="D1292" i="3"/>
  <c r="T1291" i="3"/>
  <c r="D1291" i="3"/>
  <c r="T1290" i="3"/>
  <c r="D1290" i="3"/>
  <c r="D1289" i="3"/>
  <c r="D1288" i="3"/>
  <c r="D1287" i="3"/>
  <c r="T1286" i="3"/>
  <c r="D1286" i="3"/>
  <c r="T1285" i="3"/>
  <c r="D1285" i="3"/>
  <c r="D1284" i="3"/>
  <c r="T1283" i="3"/>
  <c r="D1283" i="3"/>
  <c r="T1282" i="3"/>
  <c r="D1282" i="3"/>
  <c r="D1281" i="3"/>
  <c r="D1280" i="3"/>
  <c r="T1279" i="3"/>
  <c r="D1279" i="3"/>
  <c r="T1278" i="3"/>
  <c r="D1278" i="3"/>
  <c r="T1277" i="3"/>
  <c r="D1277" i="3"/>
  <c r="T1276" i="3"/>
  <c r="D1276" i="3"/>
  <c r="D1275" i="3"/>
  <c r="D1274" i="3"/>
  <c r="D1273" i="3"/>
  <c r="D1272" i="3"/>
  <c r="D1271" i="3"/>
  <c r="T1270" i="3"/>
  <c r="D1270" i="3"/>
  <c r="T1269" i="3"/>
  <c r="D1269" i="3"/>
  <c r="T1268" i="3"/>
  <c r="D1268" i="3"/>
  <c r="T1267" i="3"/>
  <c r="D1267" i="3"/>
  <c r="T1266" i="3"/>
  <c r="D1266" i="3"/>
  <c r="D1265" i="3"/>
  <c r="D1264" i="3"/>
  <c r="T1263" i="3"/>
  <c r="D1263" i="3"/>
  <c r="T1262" i="3"/>
  <c r="D1262" i="3"/>
  <c r="T1261" i="3"/>
  <c r="D1261" i="3"/>
  <c r="D1260" i="3"/>
  <c r="D1259" i="3"/>
  <c r="T1258" i="3"/>
  <c r="D1258" i="3"/>
  <c r="D1257" i="3"/>
  <c r="D1256" i="3"/>
  <c r="T1255" i="3"/>
  <c r="D1255" i="3"/>
  <c r="T1254" i="3"/>
  <c r="D1254" i="3"/>
  <c r="T1253" i="3"/>
  <c r="D1253" i="3"/>
  <c r="T1252" i="3"/>
  <c r="D1252" i="3"/>
  <c r="D1251" i="3"/>
  <c r="T1250" i="3"/>
  <c r="D1250" i="3"/>
  <c r="D1249" i="3"/>
  <c r="D1248" i="3"/>
  <c r="T1247" i="3"/>
  <c r="D1247" i="3"/>
  <c r="T1246" i="3"/>
  <c r="D1246" i="3"/>
  <c r="T1245" i="3"/>
  <c r="D1245" i="3"/>
  <c r="T1244" i="3"/>
  <c r="D1244" i="3"/>
  <c r="D1243" i="3"/>
  <c r="T1242" i="3"/>
  <c r="D1242" i="3"/>
  <c r="D1241" i="3"/>
  <c r="D1240" i="3"/>
  <c r="T1239" i="3"/>
  <c r="D1239" i="3"/>
  <c r="T1238" i="3"/>
  <c r="D1238" i="3"/>
  <c r="T1237" i="3"/>
  <c r="D1237" i="3"/>
  <c r="T1236" i="3"/>
  <c r="D1236" i="3"/>
  <c r="T1235" i="3"/>
  <c r="D1235" i="3"/>
  <c r="T1234" i="3"/>
  <c r="D1234" i="3"/>
  <c r="D1233" i="3"/>
  <c r="D1232" i="3"/>
  <c r="T1231" i="3"/>
  <c r="D1231" i="3"/>
  <c r="D1230" i="3"/>
  <c r="T1229" i="3"/>
  <c r="D1229" i="3"/>
  <c r="T1228" i="3"/>
  <c r="D1228" i="3"/>
  <c r="D1227" i="3"/>
  <c r="T1226" i="3"/>
  <c r="D1226" i="3"/>
  <c r="D1225" i="3"/>
  <c r="D1224" i="3"/>
  <c r="T1223" i="3"/>
  <c r="D1223" i="3"/>
  <c r="T1222" i="3"/>
  <c r="D1222" i="3"/>
  <c r="T1221" i="3"/>
  <c r="D1221" i="3"/>
  <c r="T1220" i="3"/>
  <c r="D1220" i="3"/>
  <c r="T1219" i="3"/>
  <c r="D1219" i="3"/>
  <c r="T1218" i="3"/>
  <c r="D1218" i="3"/>
  <c r="D1217" i="3"/>
  <c r="D1216" i="3"/>
  <c r="T1215" i="3"/>
  <c r="D1215" i="3"/>
  <c r="T1214" i="3"/>
  <c r="D1214" i="3"/>
  <c r="T1213" i="3"/>
  <c r="D1213" i="3"/>
  <c r="T1212" i="3"/>
  <c r="D1212" i="3"/>
  <c r="D1211" i="3"/>
  <c r="T1210" i="3"/>
  <c r="D1210" i="3"/>
  <c r="D1209" i="3"/>
  <c r="D1208" i="3"/>
  <c r="T1207" i="3"/>
  <c r="D1207" i="3"/>
  <c r="D1206" i="3"/>
  <c r="T1205" i="3"/>
  <c r="D1205" i="3"/>
  <c r="T1204" i="3"/>
  <c r="D1204" i="3"/>
  <c r="T1203" i="3"/>
  <c r="D1203" i="3"/>
  <c r="T1202" i="3"/>
  <c r="D1202" i="3"/>
  <c r="D1201" i="3"/>
  <c r="T1200" i="3"/>
  <c r="D1200" i="3"/>
  <c r="T1199" i="3"/>
  <c r="D1199" i="3"/>
  <c r="T1198" i="3"/>
  <c r="D1198" i="3"/>
  <c r="D1197" i="3"/>
  <c r="T1196" i="3"/>
  <c r="D1196" i="3"/>
  <c r="T1195" i="3"/>
  <c r="D1195" i="3"/>
  <c r="T1194" i="3"/>
  <c r="D1194" i="3"/>
  <c r="D1193" i="3"/>
  <c r="T1192" i="3"/>
  <c r="D1192" i="3"/>
  <c r="T1191" i="3"/>
  <c r="D1191" i="3"/>
  <c r="T1190" i="3"/>
  <c r="D1190" i="3"/>
  <c r="D1189" i="3"/>
  <c r="T1188" i="3"/>
  <c r="D1188" i="3"/>
  <c r="T1187" i="3"/>
  <c r="D1187" i="3"/>
  <c r="T1186" i="3"/>
  <c r="D1186" i="3"/>
  <c r="D1185" i="3"/>
  <c r="T1184" i="3"/>
  <c r="D1184" i="3"/>
  <c r="T1183" i="3"/>
  <c r="D1183" i="3"/>
  <c r="T1182" i="3"/>
  <c r="D1182" i="3"/>
  <c r="D1181" i="3"/>
  <c r="T1180" i="3"/>
  <c r="D1180" i="3"/>
  <c r="D1179" i="3"/>
  <c r="T1178" i="3"/>
  <c r="D1178" i="3"/>
  <c r="D1177" i="3"/>
  <c r="D1176" i="3"/>
  <c r="T1175" i="3"/>
  <c r="D1175" i="3"/>
  <c r="D1174" i="3"/>
  <c r="D1173" i="3"/>
  <c r="D1172" i="3"/>
  <c r="D1171" i="3"/>
  <c r="T1170" i="3"/>
  <c r="D1170" i="3"/>
  <c r="D1169" i="3"/>
  <c r="T1168" i="3"/>
  <c r="D1168" i="3"/>
  <c r="T1167" i="3"/>
  <c r="D1167" i="3"/>
  <c r="T1166" i="3"/>
  <c r="D1166" i="3"/>
  <c r="D1165" i="3"/>
  <c r="T1164" i="3"/>
  <c r="D1164" i="3"/>
  <c r="D1163" i="3"/>
  <c r="T1162" i="3"/>
  <c r="D1162" i="3"/>
  <c r="D1161" i="3"/>
  <c r="T1160" i="3"/>
  <c r="D1160" i="3"/>
  <c r="D1159" i="3"/>
  <c r="T1158" i="3"/>
  <c r="D1158" i="3"/>
  <c r="D1157" i="3"/>
  <c r="T1156" i="3"/>
  <c r="D1156" i="3"/>
  <c r="T1155" i="3"/>
  <c r="D1155" i="3"/>
  <c r="T1154" i="3"/>
  <c r="D1154" i="3"/>
  <c r="D1153" i="3"/>
  <c r="T1152" i="3"/>
  <c r="D1152" i="3"/>
  <c r="T1151" i="3"/>
  <c r="D1151" i="3"/>
  <c r="T1150" i="3"/>
  <c r="D1150" i="3"/>
  <c r="D1149" i="3"/>
  <c r="T1148" i="3"/>
  <c r="D1148" i="3"/>
  <c r="T1147" i="3"/>
  <c r="D1147" i="3"/>
  <c r="T1146" i="3"/>
  <c r="D1146" i="3"/>
  <c r="D1145" i="3"/>
  <c r="D1144" i="3"/>
  <c r="T1143" i="3"/>
  <c r="D1143" i="3"/>
  <c r="T1142" i="3"/>
  <c r="D1142" i="3"/>
  <c r="D1141" i="3"/>
  <c r="D1140" i="3"/>
  <c r="T1139" i="3"/>
  <c r="D1139" i="3"/>
  <c r="T1138" i="3"/>
  <c r="D1138" i="3"/>
  <c r="D1137" i="3"/>
  <c r="D1136" i="3"/>
  <c r="T1135" i="3"/>
  <c r="D1135" i="3"/>
  <c r="T1134" i="3"/>
  <c r="D1134" i="3"/>
  <c r="D1133" i="3"/>
  <c r="T1132" i="3"/>
  <c r="D1132" i="3"/>
  <c r="T1131" i="3"/>
  <c r="D1131" i="3"/>
  <c r="D1130" i="3"/>
  <c r="D1129" i="3"/>
  <c r="D1128" i="3"/>
  <c r="T1127" i="3"/>
  <c r="D1127" i="3"/>
  <c r="T1126" i="3"/>
  <c r="D1126" i="3"/>
  <c r="D1125" i="3"/>
  <c r="D1124" i="3"/>
  <c r="T1123" i="3"/>
  <c r="D1123" i="3"/>
  <c r="T1122" i="3"/>
  <c r="D1122" i="3"/>
  <c r="D1121" i="3"/>
  <c r="D1120" i="3"/>
  <c r="T1119" i="3"/>
  <c r="D1119" i="3"/>
  <c r="T1118" i="3"/>
  <c r="D1118" i="3"/>
  <c r="D1117" i="3"/>
  <c r="T1116" i="3"/>
  <c r="D1116" i="3"/>
  <c r="T1115" i="3"/>
  <c r="D1115" i="3"/>
  <c r="T1114" i="3"/>
  <c r="D1114" i="3"/>
  <c r="D1113" i="3"/>
  <c r="D1112" i="3"/>
  <c r="T1111" i="3"/>
  <c r="D1111" i="3"/>
  <c r="T1110" i="3"/>
  <c r="D1110" i="3"/>
  <c r="D1109" i="3"/>
  <c r="T1108" i="3"/>
  <c r="D1108" i="3"/>
  <c r="T1107" i="3"/>
  <c r="D1107" i="3"/>
  <c r="D1106" i="3"/>
  <c r="T1105" i="3"/>
  <c r="D1105" i="3"/>
  <c r="T1104" i="3"/>
  <c r="D1104" i="3"/>
  <c r="T1103" i="3"/>
  <c r="D1103" i="3"/>
  <c r="T1102" i="3"/>
  <c r="D1102" i="3"/>
  <c r="T1101" i="3"/>
  <c r="D1101" i="3"/>
  <c r="D1100" i="3"/>
  <c r="T1099" i="3"/>
  <c r="D1099" i="3"/>
  <c r="D1098" i="3"/>
  <c r="T1097" i="3"/>
  <c r="D1097" i="3"/>
  <c r="T1096" i="3"/>
  <c r="D1096" i="3"/>
  <c r="T1095" i="3"/>
  <c r="D1095" i="3"/>
  <c r="T1094" i="3"/>
  <c r="D1094" i="3"/>
  <c r="T1093" i="3"/>
  <c r="D1093" i="3"/>
  <c r="D1092" i="3"/>
  <c r="T1091" i="3"/>
  <c r="D1091" i="3"/>
  <c r="T1090" i="3"/>
  <c r="D1090" i="3"/>
  <c r="T1089" i="3"/>
  <c r="D1089" i="3"/>
  <c r="T1088" i="3"/>
  <c r="D1088" i="3"/>
  <c r="T1087" i="3"/>
  <c r="D1087" i="3"/>
  <c r="T1086" i="3"/>
  <c r="D1086" i="3"/>
  <c r="T1085" i="3"/>
  <c r="D1085" i="3"/>
  <c r="D1084" i="3"/>
  <c r="T1083" i="3"/>
  <c r="D1083" i="3"/>
  <c r="T1082" i="3"/>
  <c r="D1082" i="3"/>
  <c r="T1081" i="3"/>
  <c r="D1081" i="3"/>
  <c r="T1080" i="3"/>
  <c r="D1080" i="3"/>
  <c r="T1079" i="3"/>
  <c r="D1079" i="3"/>
  <c r="T1078" i="3"/>
  <c r="D1078" i="3"/>
  <c r="T1077" i="3"/>
  <c r="D1077" i="3"/>
  <c r="D1076" i="3"/>
  <c r="T1075" i="3"/>
  <c r="D1075" i="3"/>
  <c r="T1074" i="3"/>
  <c r="D1074" i="3"/>
  <c r="AB1073" i="3"/>
  <c r="D1073" i="3"/>
  <c r="T1072" i="3"/>
  <c r="D1072" i="3"/>
  <c r="T1071" i="3"/>
  <c r="D1071" i="3"/>
  <c r="T1070" i="3"/>
  <c r="D1070" i="3"/>
  <c r="T1069" i="3"/>
  <c r="D1069" i="3"/>
  <c r="D1068" i="3"/>
  <c r="T1067" i="3"/>
  <c r="D1067" i="3"/>
  <c r="T1066" i="3"/>
  <c r="D1066" i="3"/>
  <c r="T1065" i="3"/>
  <c r="D1065" i="3"/>
  <c r="T1064" i="3"/>
  <c r="D1064" i="3"/>
  <c r="T1063" i="3"/>
  <c r="D1063" i="3"/>
  <c r="T1062" i="3"/>
  <c r="D1062" i="3"/>
  <c r="T1061" i="3"/>
  <c r="D1061" i="3"/>
  <c r="D1060" i="3"/>
  <c r="T1059" i="3"/>
  <c r="D1059" i="3"/>
  <c r="T1058" i="3"/>
  <c r="D1058" i="3"/>
  <c r="T1057" i="3"/>
  <c r="D1057" i="3"/>
  <c r="T1056" i="3"/>
  <c r="D1056" i="3"/>
  <c r="T1055" i="3"/>
  <c r="D1055" i="3"/>
  <c r="T1054" i="3"/>
  <c r="D1054" i="3"/>
  <c r="T1053" i="3"/>
  <c r="D1053" i="3"/>
  <c r="D1052" i="3"/>
  <c r="T1051" i="3"/>
  <c r="D1051" i="3"/>
  <c r="T1050" i="3"/>
  <c r="D1050" i="3"/>
  <c r="T1049" i="3"/>
  <c r="D1049" i="3"/>
  <c r="T1048" i="3"/>
  <c r="D1048" i="3"/>
  <c r="T1047" i="3"/>
  <c r="D1047" i="3"/>
  <c r="T1046" i="3"/>
  <c r="D1046" i="3"/>
  <c r="T1045" i="3"/>
  <c r="D1045" i="3"/>
  <c r="D1044" i="3"/>
  <c r="T1043" i="3"/>
  <c r="D1043" i="3"/>
  <c r="T1042" i="3"/>
  <c r="D1042" i="3"/>
  <c r="T1041" i="3"/>
  <c r="D1041" i="3"/>
  <c r="T1040" i="3"/>
  <c r="D1040" i="3"/>
  <c r="T1039" i="3"/>
  <c r="D1039" i="3"/>
  <c r="T1038" i="3"/>
  <c r="D1038" i="3"/>
  <c r="T1037" i="3"/>
  <c r="D1037" i="3"/>
  <c r="D1036" i="3"/>
  <c r="T1035" i="3"/>
  <c r="D1035" i="3"/>
  <c r="T1034" i="3"/>
  <c r="D1034" i="3"/>
  <c r="T1033" i="3"/>
  <c r="D1033" i="3"/>
  <c r="T1032" i="3"/>
  <c r="D1032" i="3"/>
  <c r="D1031" i="3"/>
  <c r="T1030" i="3"/>
  <c r="D1030" i="3"/>
  <c r="T1029" i="3"/>
  <c r="D1029" i="3"/>
  <c r="D1028" i="3"/>
  <c r="T1027" i="3"/>
  <c r="D1027" i="3"/>
  <c r="T1026" i="3"/>
  <c r="D1026" i="3"/>
  <c r="T1025" i="3"/>
  <c r="D1025" i="3"/>
  <c r="T1024" i="3"/>
  <c r="D1024" i="3"/>
  <c r="T1023" i="3"/>
  <c r="D1023" i="3"/>
  <c r="T1022" i="3"/>
  <c r="D1022" i="3"/>
  <c r="T1021" i="3"/>
  <c r="D1021" i="3"/>
  <c r="D1020" i="3"/>
  <c r="T1019" i="3"/>
  <c r="D1019" i="3"/>
  <c r="T1018" i="3"/>
  <c r="D1018" i="3"/>
  <c r="T1017" i="3"/>
  <c r="D1017" i="3"/>
  <c r="T1016" i="3"/>
  <c r="D1016" i="3"/>
  <c r="T1015" i="3"/>
  <c r="D1015" i="3"/>
  <c r="T1014" i="3"/>
  <c r="D1014" i="3"/>
  <c r="T1013" i="3"/>
  <c r="D1013" i="3"/>
  <c r="D1012" i="3"/>
  <c r="D1011" i="3"/>
  <c r="T1010" i="3"/>
  <c r="D1010" i="3"/>
  <c r="T1009" i="3"/>
  <c r="D1009" i="3"/>
  <c r="T1008" i="3"/>
  <c r="D1008" i="3"/>
  <c r="D1007" i="3"/>
  <c r="T1006" i="3"/>
  <c r="D1006" i="3"/>
  <c r="T1005" i="3"/>
  <c r="D1005" i="3"/>
  <c r="D1004" i="3"/>
  <c r="T1003" i="3"/>
  <c r="D1003" i="3"/>
  <c r="T1002" i="3"/>
  <c r="D1002" i="3"/>
  <c r="T1001" i="3"/>
  <c r="D1001" i="3"/>
  <c r="T1000" i="3"/>
  <c r="D1000" i="3"/>
  <c r="T999" i="3"/>
  <c r="D999" i="3"/>
  <c r="T998" i="3"/>
  <c r="D998" i="3"/>
  <c r="T997" i="3"/>
  <c r="D997" i="3"/>
  <c r="D996" i="3"/>
  <c r="T995" i="3"/>
  <c r="D995" i="3"/>
  <c r="T994" i="3"/>
  <c r="D994" i="3"/>
  <c r="T993" i="3"/>
  <c r="D993" i="3"/>
  <c r="T992" i="3"/>
  <c r="D992" i="3"/>
  <c r="T991" i="3"/>
  <c r="D991" i="3"/>
  <c r="T990" i="3"/>
  <c r="D990" i="3"/>
  <c r="T989" i="3"/>
  <c r="D989" i="3"/>
  <c r="D988" i="3"/>
  <c r="T987" i="3"/>
  <c r="D987" i="3"/>
  <c r="T986" i="3"/>
  <c r="D986" i="3"/>
  <c r="T985" i="3"/>
  <c r="D985" i="3"/>
  <c r="T984" i="3"/>
  <c r="D984" i="3"/>
  <c r="D983" i="3"/>
  <c r="T982" i="3"/>
  <c r="D982" i="3"/>
  <c r="D981" i="3"/>
  <c r="D980" i="3"/>
  <c r="T979" i="3"/>
  <c r="D979" i="3"/>
  <c r="T978" i="3"/>
  <c r="D978" i="3"/>
  <c r="T977" i="3"/>
  <c r="D977" i="3"/>
  <c r="T976" i="3"/>
  <c r="D976" i="3"/>
  <c r="T975" i="3"/>
  <c r="D975" i="3"/>
  <c r="T974" i="3"/>
  <c r="D974" i="3"/>
  <c r="T973" i="3"/>
  <c r="D973" i="3"/>
  <c r="D972" i="3"/>
  <c r="T971" i="3"/>
  <c r="D971" i="3"/>
  <c r="T970" i="3"/>
  <c r="D970" i="3"/>
  <c r="T969" i="3"/>
  <c r="D969" i="3"/>
  <c r="T968" i="3"/>
  <c r="D968" i="3"/>
  <c r="T967" i="3"/>
  <c r="D967" i="3"/>
  <c r="T966" i="3"/>
  <c r="D966" i="3"/>
  <c r="T965" i="3"/>
  <c r="D965" i="3"/>
  <c r="D964" i="3"/>
  <c r="T963" i="3"/>
  <c r="D963" i="3"/>
  <c r="D962" i="3"/>
  <c r="T961" i="3"/>
  <c r="D961" i="3"/>
  <c r="T960" i="3"/>
  <c r="D960" i="3"/>
  <c r="D959" i="3"/>
  <c r="T958" i="3"/>
  <c r="D958" i="3"/>
  <c r="T957" i="3"/>
  <c r="D957" i="3"/>
  <c r="D956" i="3"/>
  <c r="T955" i="3"/>
  <c r="D955" i="3"/>
  <c r="T954" i="3"/>
  <c r="D954" i="3"/>
  <c r="T953" i="3"/>
  <c r="D953" i="3"/>
  <c r="D952" i="3"/>
  <c r="D951" i="3"/>
  <c r="T950" i="3"/>
  <c r="D950" i="3"/>
  <c r="T949" i="3"/>
  <c r="D949" i="3"/>
  <c r="D948" i="3"/>
  <c r="D947" i="3"/>
  <c r="T946" i="3"/>
  <c r="D946" i="3"/>
  <c r="T945" i="3"/>
  <c r="D945" i="3"/>
  <c r="D944" i="3"/>
  <c r="T943" i="3"/>
  <c r="D943" i="3"/>
  <c r="T942" i="3"/>
  <c r="D942" i="3"/>
  <c r="D941" i="3"/>
  <c r="D940" i="3"/>
  <c r="T939" i="3"/>
  <c r="D939" i="3"/>
  <c r="T938" i="3"/>
  <c r="D938" i="3"/>
  <c r="T937" i="3"/>
  <c r="D937" i="3"/>
  <c r="D936" i="3"/>
  <c r="T935" i="3"/>
  <c r="D935" i="3"/>
  <c r="T934" i="3"/>
  <c r="D934" i="3"/>
  <c r="T933" i="3"/>
  <c r="D933" i="3"/>
  <c r="D932" i="3"/>
  <c r="T931" i="3"/>
  <c r="D931" i="3"/>
  <c r="T930" i="3"/>
  <c r="D930" i="3"/>
  <c r="T929" i="3"/>
  <c r="D929" i="3"/>
  <c r="D928" i="3"/>
  <c r="T927" i="3"/>
  <c r="D927" i="3"/>
  <c r="T926" i="3"/>
  <c r="D926" i="3"/>
  <c r="T925" i="3"/>
  <c r="D925" i="3"/>
  <c r="D924" i="3"/>
  <c r="T923" i="3"/>
  <c r="D923" i="3"/>
  <c r="T922" i="3"/>
  <c r="D922" i="3"/>
  <c r="T921" i="3"/>
  <c r="D921" i="3"/>
  <c r="D920" i="3"/>
  <c r="T919" i="3"/>
  <c r="D919" i="3"/>
  <c r="T918" i="3"/>
  <c r="D918" i="3"/>
  <c r="T917" i="3"/>
  <c r="D917" i="3"/>
  <c r="D916" i="3"/>
  <c r="T915" i="3"/>
  <c r="D915" i="3"/>
  <c r="T914" i="3"/>
  <c r="D914" i="3"/>
  <c r="T913" i="3"/>
  <c r="D913" i="3"/>
  <c r="D912" i="3"/>
  <c r="T911" i="3"/>
  <c r="D911" i="3"/>
  <c r="T910" i="3"/>
  <c r="D910" i="3"/>
  <c r="T909" i="3"/>
  <c r="D909" i="3"/>
  <c r="D908" i="3"/>
  <c r="T907" i="3"/>
  <c r="D907" i="3"/>
  <c r="T906" i="3"/>
  <c r="D906" i="3"/>
  <c r="T905" i="3"/>
  <c r="D905" i="3"/>
  <c r="D904" i="3"/>
  <c r="T903" i="3"/>
  <c r="D903" i="3"/>
  <c r="T902" i="3"/>
  <c r="D902" i="3"/>
  <c r="T901" i="3"/>
  <c r="D901" i="3"/>
  <c r="D900" i="3"/>
  <c r="T899" i="3"/>
  <c r="D899" i="3"/>
  <c r="T898" i="3"/>
  <c r="D898" i="3"/>
  <c r="T897" i="3"/>
  <c r="D897" i="3"/>
  <c r="D896" i="3"/>
  <c r="T895" i="3"/>
  <c r="D895" i="3"/>
  <c r="T894" i="3"/>
  <c r="D894" i="3"/>
  <c r="T893" i="3"/>
  <c r="D893" i="3"/>
  <c r="D892" i="3"/>
  <c r="T891" i="3"/>
  <c r="D891" i="3"/>
  <c r="T890" i="3"/>
  <c r="D890" i="3"/>
  <c r="T889" i="3"/>
  <c r="D889" i="3"/>
  <c r="D888" i="3"/>
  <c r="T887" i="3"/>
  <c r="D887" i="3"/>
  <c r="T886" i="3"/>
  <c r="D886" i="3"/>
  <c r="T885" i="3"/>
  <c r="D885" i="3"/>
  <c r="T884" i="3"/>
  <c r="D884" i="3"/>
  <c r="T883" i="3"/>
  <c r="D883" i="3"/>
  <c r="T882" i="3"/>
  <c r="D882" i="3"/>
  <c r="T881" i="3"/>
  <c r="D881" i="3"/>
  <c r="D880" i="3"/>
  <c r="T879" i="3"/>
  <c r="D879" i="3"/>
  <c r="T878" i="3"/>
  <c r="D878" i="3"/>
  <c r="T877" i="3"/>
  <c r="D877" i="3"/>
  <c r="T876" i="3"/>
  <c r="D876" i="3"/>
  <c r="T875" i="3"/>
  <c r="D875" i="3"/>
  <c r="T874" i="3"/>
  <c r="D874" i="3"/>
  <c r="T873" i="3"/>
  <c r="D873" i="3"/>
  <c r="D872" i="3"/>
  <c r="T871" i="3"/>
  <c r="D871" i="3"/>
  <c r="T870" i="3"/>
  <c r="D870" i="3"/>
  <c r="T869" i="3"/>
  <c r="D869" i="3"/>
  <c r="T868" i="3"/>
  <c r="D868" i="3"/>
  <c r="T867" i="3"/>
  <c r="D867" i="3"/>
  <c r="T866" i="3"/>
  <c r="D866" i="3"/>
  <c r="T865" i="3"/>
  <c r="D865" i="3"/>
  <c r="D864" i="3"/>
  <c r="T863" i="3"/>
  <c r="D863" i="3"/>
  <c r="T862" i="3"/>
  <c r="D862" i="3"/>
  <c r="T861" i="3"/>
  <c r="D861" i="3"/>
  <c r="T860" i="3"/>
  <c r="D860" i="3"/>
  <c r="T859" i="3"/>
  <c r="D859" i="3"/>
  <c r="T858" i="3"/>
  <c r="D858" i="3"/>
  <c r="T857" i="3"/>
  <c r="D857" i="3"/>
  <c r="D856" i="3"/>
  <c r="T855" i="3"/>
  <c r="D855" i="3"/>
  <c r="T854" i="3"/>
  <c r="D854" i="3"/>
  <c r="T853" i="3"/>
  <c r="D853" i="3"/>
  <c r="D852" i="3"/>
  <c r="T851" i="3"/>
  <c r="D851" i="3"/>
  <c r="T850" i="3"/>
  <c r="D850" i="3"/>
  <c r="T849" i="3"/>
  <c r="D849" i="3"/>
  <c r="D848" i="3"/>
  <c r="T847" i="3"/>
  <c r="D847" i="3"/>
  <c r="T846" i="3"/>
  <c r="D846" i="3"/>
  <c r="T845" i="3"/>
  <c r="D845" i="3"/>
  <c r="T844" i="3"/>
  <c r="D844" i="3"/>
  <c r="T843" i="3"/>
  <c r="D843" i="3"/>
  <c r="T842" i="3"/>
  <c r="D842" i="3"/>
  <c r="T841" i="3"/>
  <c r="D841" i="3"/>
  <c r="D840" i="3"/>
  <c r="T839" i="3"/>
  <c r="D839" i="3"/>
  <c r="T838" i="3"/>
  <c r="D838" i="3"/>
  <c r="T837" i="3"/>
  <c r="D837" i="3"/>
  <c r="T836" i="3"/>
  <c r="D836" i="3"/>
  <c r="T835" i="3"/>
  <c r="D835" i="3"/>
  <c r="T834" i="3"/>
  <c r="D834" i="3"/>
  <c r="T833" i="3"/>
  <c r="D833" i="3"/>
  <c r="D832" i="3"/>
  <c r="T831" i="3"/>
  <c r="D831" i="3"/>
  <c r="T830" i="3"/>
  <c r="D830" i="3"/>
  <c r="T829" i="3"/>
  <c r="D829" i="3"/>
  <c r="T828" i="3"/>
  <c r="D828" i="3"/>
  <c r="T827" i="3"/>
  <c r="D827" i="3"/>
  <c r="T826" i="3"/>
  <c r="D826" i="3"/>
  <c r="T825" i="3"/>
  <c r="D825" i="3"/>
  <c r="D824" i="3"/>
  <c r="T823" i="3"/>
  <c r="D823" i="3"/>
  <c r="T822" i="3"/>
  <c r="D822" i="3"/>
  <c r="T821" i="3"/>
  <c r="D821" i="3"/>
  <c r="D820" i="3"/>
  <c r="T819" i="3"/>
  <c r="D819" i="3"/>
  <c r="T818" i="3"/>
  <c r="D818" i="3"/>
  <c r="T817" i="3"/>
  <c r="D817" i="3"/>
  <c r="D816" i="3"/>
  <c r="T815" i="3"/>
  <c r="D815" i="3"/>
  <c r="T814" i="3"/>
  <c r="D814" i="3"/>
  <c r="T813" i="3"/>
  <c r="D813" i="3"/>
  <c r="T812" i="3"/>
  <c r="D812" i="3"/>
  <c r="T811" i="3"/>
  <c r="D811" i="3"/>
  <c r="T810" i="3"/>
  <c r="D810" i="3"/>
  <c r="T809" i="3"/>
  <c r="D809" i="3"/>
  <c r="D808" i="3"/>
  <c r="T807" i="3"/>
  <c r="D807" i="3"/>
  <c r="T806" i="3"/>
  <c r="D806" i="3"/>
  <c r="T805" i="3"/>
  <c r="D805" i="3"/>
  <c r="T804" i="3"/>
  <c r="D804" i="3"/>
  <c r="T803" i="3"/>
  <c r="D803" i="3"/>
  <c r="T802" i="3"/>
  <c r="D802" i="3"/>
  <c r="T801" i="3"/>
  <c r="D801" i="3"/>
  <c r="D800" i="3"/>
  <c r="T799" i="3"/>
  <c r="D799" i="3"/>
  <c r="T798" i="3"/>
  <c r="D798" i="3"/>
  <c r="T797" i="3"/>
  <c r="D797" i="3"/>
  <c r="T796" i="3"/>
  <c r="D796" i="3"/>
  <c r="T795" i="3"/>
  <c r="D795" i="3"/>
  <c r="T794" i="3"/>
  <c r="D794" i="3"/>
  <c r="T793" i="3"/>
  <c r="D793" i="3"/>
  <c r="D792" i="3"/>
  <c r="T791" i="3"/>
  <c r="D791" i="3"/>
  <c r="T790" i="3"/>
  <c r="D790" i="3"/>
  <c r="T789" i="3"/>
  <c r="D789" i="3"/>
  <c r="T788" i="3"/>
  <c r="D788" i="3"/>
  <c r="T787" i="3"/>
  <c r="D787" i="3"/>
  <c r="T786" i="3"/>
  <c r="D786" i="3"/>
  <c r="T785" i="3"/>
  <c r="D785" i="3"/>
  <c r="D784" i="3"/>
  <c r="T783" i="3"/>
  <c r="D783" i="3"/>
  <c r="T782" i="3"/>
  <c r="D782" i="3"/>
  <c r="T781" i="3"/>
  <c r="D781" i="3"/>
  <c r="T780" i="3"/>
  <c r="D780" i="3"/>
  <c r="T779" i="3"/>
  <c r="D779" i="3"/>
  <c r="T778" i="3"/>
  <c r="D778" i="3"/>
  <c r="T777" i="3"/>
  <c r="D777" i="3"/>
  <c r="D776" i="3"/>
  <c r="D775" i="3"/>
  <c r="T774" i="3"/>
  <c r="D774" i="3"/>
  <c r="T773" i="3"/>
  <c r="D773" i="3"/>
  <c r="T772" i="3"/>
  <c r="D772" i="3"/>
  <c r="T771" i="3"/>
  <c r="D771" i="3"/>
  <c r="T770" i="3"/>
  <c r="D770" i="3"/>
  <c r="AB769" i="3"/>
  <c r="D769" i="3"/>
  <c r="D768" i="3"/>
  <c r="T767" i="3"/>
  <c r="D767" i="3"/>
  <c r="T766" i="3"/>
  <c r="D766" i="3"/>
  <c r="T765" i="3"/>
  <c r="D765" i="3"/>
  <c r="T764" i="3"/>
  <c r="D764" i="3"/>
  <c r="T763" i="3"/>
  <c r="D763" i="3"/>
  <c r="T762" i="3"/>
  <c r="D762" i="3"/>
  <c r="T761" i="3"/>
  <c r="D761" i="3"/>
  <c r="T760" i="3"/>
  <c r="D760" i="3"/>
  <c r="T759" i="3"/>
  <c r="D759" i="3"/>
  <c r="D758" i="3"/>
  <c r="D757" i="3"/>
  <c r="T756" i="3"/>
  <c r="D756" i="3"/>
  <c r="T755" i="3"/>
  <c r="D755" i="3"/>
  <c r="T754" i="3"/>
  <c r="D754" i="3"/>
  <c r="T753" i="3"/>
  <c r="D753" i="3"/>
  <c r="D752" i="3"/>
  <c r="T751" i="3"/>
  <c r="D751" i="3"/>
  <c r="D750" i="3"/>
  <c r="D749" i="3"/>
  <c r="T748" i="3"/>
  <c r="D748" i="3"/>
  <c r="T747" i="3"/>
  <c r="D747" i="3"/>
  <c r="T746" i="3"/>
  <c r="D746" i="3"/>
  <c r="D745" i="3"/>
  <c r="D744" i="3"/>
  <c r="T743" i="3"/>
  <c r="D743" i="3"/>
  <c r="D742" i="3"/>
  <c r="D741" i="3"/>
  <c r="T740" i="3"/>
  <c r="D740" i="3"/>
  <c r="T739" i="3"/>
  <c r="D739" i="3"/>
  <c r="T738" i="3"/>
  <c r="D738" i="3"/>
  <c r="T737" i="3"/>
  <c r="D737" i="3"/>
  <c r="T736" i="3"/>
  <c r="D736" i="3"/>
  <c r="D735" i="3"/>
  <c r="D734" i="3"/>
  <c r="D733" i="3"/>
  <c r="T732" i="3"/>
  <c r="D732" i="3"/>
  <c r="T731" i="3"/>
  <c r="D731" i="3"/>
  <c r="T730" i="3"/>
  <c r="D730" i="3"/>
  <c r="T729" i="3"/>
  <c r="D729" i="3"/>
  <c r="T728" i="3"/>
  <c r="D728" i="3"/>
  <c r="T727" i="3"/>
  <c r="D727" i="3"/>
  <c r="D726" i="3"/>
  <c r="D725" i="3"/>
  <c r="T724" i="3"/>
  <c r="D724" i="3"/>
  <c r="T723" i="3"/>
  <c r="D723" i="3"/>
  <c r="T722" i="3"/>
  <c r="D722" i="3"/>
  <c r="T721" i="3"/>
  <c r="D721" i="3"/>
  <c r="D720" i="3"/>
  <c r="T719" i="3"/>
  <c r="D719" i="3"/>
  <c r="D718" i="3"/>
  <c r="D717" i="3"/>
  <c r="T716" i="3"/>
  <c r="D716" i="3"/>
  <c r="T715" i="3"/>
  <c r="D715" i="3"/>
  <c r="T714" i="3"/>
  <c r="D714" i="3"/>
  <c r="T713" i="3"/>
  <c r="D713" i="3"/>
  <c r="T712" i="3"/>
  <c r="D712" i="3"/>
  <c r="D711" i="3"/>
  <c r="D710" i="3"/>
  <c r="D709" i="3"/>
  <c r="T708" i="3"/>
  <c r="D708" i="3"/>
  <c r="T707" i="3"/>
  <c r="D707" i="3"/>
  <c r="T706" i="3"/>
  <c r="D706" i="3"/>
  <c r="D705" i="3"/>
  <c r="T704" i="3"/>
  <c r="D704" i="3"/>
  <c r="T703" i="3"/>
  <c r="D703" i="3"/>
  <c r="D702" i="3"/>
  <c r="D701" i="3"/>
  <c r="T700" i="3"/>
  <c r="D700" i="3"/>
  <c r="T699" i="3"/>
  <c r="D699" i="3"/>
  <c r="T698" i="3"/>
  <c r="D698" i="3"/>
  <c r="T697" i="3"/>
  <c r="D697" i="3"/>
  <c r="T696" i="3"/>
  <c r="D696" i="3"/>
  <c r="T695" i="3"/>
  <c r="D695" i="3"/>
  <c r="D694" i="3"/>
  <c r="D693" i="3"/>
  <c r="D692" i="3"/>
  <c r="T691" i="3"/>
  <c r="D691" i="3"/>
  <c r="T690" i="3"/>
  <c r="D690" i="3"/>
  <c r="T689" i="3"/>
  <c r="D689" i="3"/>
  <c r="T688" i="3"/>
  <c r="D688" i="3"/>
  <c r="T687" i="3"/>
  <c r="D687" i="3"/>
  <c r="D686" i="3"/>
  <c r="D685" i="3"/>
  <c r="D684" i="3"/>
  <c r="T683" i="3"/>
  <c r="D683" i="3"/>
  <c r="T682" i="3"/>
  <c r="D682" i="3"/>
  <c r="T681" i="3"/>
  <c r="D681" i="3"/>
  <c r="T680" i="3"/>
  <c r="D680" i="3"/>
  <c r="T679" i="3"/>
  <c r="D679" i="3"/>
  <c r="D678" i="3"/>
  <c r="D677" i="3"/>
  <c r="D676" i="3"/>
  <c r="T675" i="3"/>
  <c r="D675" i="3"/>
  <c r="T674" i="3"/>
  <c r="D674" i="3"/>
  <c r="T673" i="3"/>
  <c r="D673" i="3"/>
  <c r="T672" i="3"/>
  <c r="D672" i="3"/>
  <c r="T671" i="3"/>
  <c r="D671" i="3"/>
  <c r="D670" i="3"/>
  <c r="D669" i="3"/>
  <c r="D668" i="3"/>
  <c r="T667" i="3"/>
  <c r="D667" i="3"/>
  <c r="T666" i="3"/>
  <c r="D666" i="3"/>
  <c r="T665" i="3"/>
  <c r="D665" i="3"/>
  <c r="T664" i="3"/>
  <c r="D664" i="3"/>
  <c r="T663" i="3"/>
  <c r="D663" i="3"/>
  <c r="D662" i="3"/>
  <c r="D661" i="3"/>
  <c r="T660" i="3"/>
  <c r="D660" i="3"/>
  <c r="T659" i="3"/>
  <c r="D659" i="3"/>
  <c r="T658" i="3"/>
  <c r="D658" i="3"/>
  <c r="D657" i="3"/>
  <c r="D656" i="3"/>
  <c r="T655" i="3"/>
  <c r="D655" i="3"/>
  <c r="D654" i="3"/>
  <c r="D653" i="3"/>
  <c r="D652" i="3"/>
  <c r="T651" i="3"/>
  <c r="D651" i="3"/>
  <c r="T650" i="3"/>
  <c r="D650" i="3"/>
  <c r="D649" i="3"/>
  <c r="D648" i="3"/>
  <c r="T647" i="3"/>
  <c r="D647" i="3"/>
  <c r="D646" i="3"/>
  <c r="D645" i="3"/>
  <c r="T644" i="3"/>
  <c r="D644" i="3"/>
  <c r="D643" i="3"/>
  <c r="T642" i="3"/>
  <c r="D642" i="3"/>
  <c r="D641" i="3"/>
  <c r="D640" i="3"/>
  <c r="T639" i="3"/>
  <c r="D639" i="3"/>
  <c r="D638" i="3"/>
  <c r="D637" i="3"/>
  <c r="T636" i="3"/>
  <c r="D636" i="3"/>
  <c r="D635" i="3"/>
  <c r="T634" i="3"/>
  <c r="D634" i="3"/>
  <c r="D633" i="3"/>
  <c r="D632" i="3"/>
  <c r="T631" i="3"/>
  <c r="D631" i="3"/>
  <c r="D630" i="3"/>
  <c r="T629" i="3"/>
  <c r="D629" i="3"/>
  <c r="T628" i="3"/>
  <c r="D628" i="3"/>
  <c r="T627" i="3"/>
  <c r="D627" i="3"/>
  <c r="D626" i="3"/>
  <c r="T625" i="3"/>
  <c r="D625" i="3"/>
  <c r="D624" i="3"/>
  <c r="T623" i="3"/>
  <c r="D623" i="3"/>
  <c r="D622" i="3"/>
  <c r="T621" i="3"/>
  <c r="D621" i="3"/>
  <c r="T620" i="3"/>
  <c r="D620" i="3"/>
  <c r="T619" i="3"/>
  <c r="D619" i="3"/>
  <c r="D618" i="3"/>
  <c r="T617" i="3"/>
  <c r="D617" i="3"/>
  <c r="D616" i="3"/>
  <c r="T615" i="3"/>
  <c r="D615" i="3"/>
  <c r="D614" i="3"/>
  <c r="T613" i="3"/>
  <c r="D613" i="3"/>
  <c r="T612" i="3"/>
  <c r="D612" i="3"/>
  <c r="T611" i="3"/>
  <c r="D611" i="3"/>
  <c r="D610" i="3"/>
  <c r="T609" i="3"/>
  <c r="D609" i="3"/>
  <c r="D608" i="3"/>
  <c r="T607" i="3"/>
  <c r="D607" i="3"/>
  <c r="D606" i="3"/>
  <c r="T605" i="3"/>
  <c r="D605" i="3"/>
  <c r="D604" i="3"/>
  <c r="D603" i="3"/>
  <c r="T602" i="3"/>
  <c r="D602" i="3"/>
  <c r="T601" i="3"/>
  <c r="D601" i="3"/>
  <c r="T600" i="3"/>
  <c r="D600" i="3"/>
  <c r="T599" i="3"/>
  <c r="D599" i="3"/>
  <c r="D598" i="3"/>
  <c r="T597" i="3"/>
  <c r="D597" i="3"/>
  <c r="T596" i="3"/>
  <c r="D596" i="3"/>
  <c r="D595" i="3"/>
  <c r="T594" i="3"/>
  <c r="D594" i="3"/>
  <c r="T593" i="3"/>
  <c r="D593" i="3"/>
  <c r="D592" i="3"/>
  <c r="T591" i="3"/>
  <c r="D591" i="3"/>
  <c r="T590" i="3"/>
  <c r="D590" i="3"/>
  <c r="T589" i="3"/>
  <c r="D589" i="3"/>
  <c r="T588" i="3"/>
  <c r="D588" i="3"/>
  <c r="D587" i="3"/>
  <c r="T586" i="3"/>
  <c r="D586" i="3"/>
  <c r="T585" i="3"/>
  <c r="D585" i="3"/>
  <c r="T584" i="3"/>
  <c r="D584" i="3"/>
  <c r="T583" i="3"/>
  <c r="D583" i="3"/>
  <c r="T582" i="3"/>
  <c r="D582" i="3"/>
  <c r="T581" i="3"/>
  <c r="D581" i="3"/>
  <c r="T580" i="3"/>
  <c r="D580" i="3"/>
  <c r="D579" i="3"/>
  <c r="T578" i="3"/>
  <c r="D578" i="3"/>
  <c r="T577" i="3"/>
  <c r="D577" i="3"/>
  <c r="T576" i="3"/>
  <c r="D576" i="3"/>
  <c r="T575" i="3"/>
  <c r="D575" i="3"/>
  <c r="D574" i="3"/>
  <c r="T573" i="3"/>
  <c r="D573" i="3"/>
  <c r="T572" i="3"/>
  <c r="D572" i="3"/>
  <c r="D571" i="3"/>
  <c r="T570" i="3"/>
  <c r="D570" i="3"/>
  <c r="T569" i="3"/>
  <c r="D569" i="3"/>
  <c r="T568" i="3"/>
  <c r="D568" i="3"/>
  <c r="T567" i="3"/>
  <c r="D567" i="3"/>
  <c r="T566" i="3"/>
  <c r="D566" i="3"/>
  <c r="T565" i="3"/>
  <c r="D565" i="3"/>
  <c r="T564" i="3"/>
  <c r="D564" i="3"/>
  <c r="D563" i="3"/>
  <c r="T562" i="3"/>
  <c r="D562" i="3"/>
  <c r="T561" i="3"/>
  <c r="D561" i="3"/>
  <c r="T560" i="3"/>
  <c r="D560" i="3"/>
  <c r="T559" i="3"/>
  <c r="D559" i="3"/>
  <c r="T558" i="3"/>
  <c r="D558" i="3"/>
  <c r="T557" i="3"/>
  <c r="D557" i="3"/>
  <c r="T556" i="3"/>
  <c r="D556" i="3"/>
  <c r="D555" i="3"/>
  <c r="T554" i="3"/>
  <c r="D554" i="3"/>
  <c r="T553" i="3"/>
  <c r="D553" i="3"/>
  <c r="T552" i="3"/>
  <c r="D552" i="3"/>
  <c r="T551" i="3"/>
  <c r="D551" i="3"/>
  <c r="D550" i="3"/>
  <c r="T549" i="3"/>
  <c r="D549" i="3"/>
  <c r="T548" i="3"/>
  <c r="D548" i="3"/>
  <c r="D547" i="3"/>
  <c r="D546" i="3"/>
  <c r="D545" i="3"/>
  <c r="T544" i="3"/>
  <c r="D544" i="3"/>
  <c r="T543" i="3"/>
  <c r="D543" i="3"/>
  <c r="T542" i="3"/>
  <c r="D542" i="3"/>
  <c r="T541" i="3"/>
  <c r="D541" i="3"/>
  <c r="T540" i="3"/>
  <c r="D540" i="3"/>
  <c r="D539" i="3"/>
  <c r="T538" i="3"/>
  <c r="D538" i="3"/>
  <c r="T537" i="3"/>
  <c r="D537" i="3"/>
  <c r="T536" i="3"/>
  <c r="D536" i="3"/>
  <c r="T535" i="3"/>
  <c r="D535" i="3"/>
  <c r="D534" i="3"/>
  <c r="T533" i="3"/>
  <c r="D533" i="3"/>
  <c r="T532" i="3"/>
  <c r="D532" i="3"/>
  <c r="D531" i="3"/>
  <c r="T530" i="3"/>
  <c r="D530" i="3"/>
  <c r="T529" i="3"/>
  <c r="D529" i="3"/>
  <c r="D528" i="3"/>
  <c r="T527" i="3"/>
  <c r="D527" i="3"/>
  <c r="T526" i="3"/>
  <c r="D526" i="3"/>
  <c r="T525" i="3"/>
  <c r="D525" i="3"/>
  <c r="T524" i="3"/>
  <c r="D524" i="3"/>
  <c r="D523" i="3"/>
  <c r="T522" i="3"/>
  <c r="D522" i="3"/>
  <c r="T521" i="3"/>
  <c r="D521" i="3"/>
  <c r="T520" i="3"/>
  <c r="D520" i="3"/>
  <c r="T519" i="3"/>
  <c r="D519" i="3"/>
  <c r="T518" i="3"/>
  <c r="D518" i="3"/>
  <c r="T517" i="3"/>
  <c r="D517" i="3"/>
  <c r="T516" i="3"/>
  <c r="D516" i="3"/>
  <c r="D515" i="3"/>
  <c r="D514" i="3"/>
  <c r="T513" i="3"/>
  <c r="D513" i="3"/>
  <c r="T512" i="3"/>
  <c r="D512" i="3"/>
  <c r="T511" i="3"/>
  <c r="D511" i="3"/>
  <c r="T510" i="3"/>
  <c r="D510" i="3"/>
  <c r="T509" i="3"/>
  <c r="D509" i="3"/>
  <c r="T508" i="3"/>
  <c r="D508" i="3"/>
  <c r="D507" i="3"/>
  <c r="T506" i="3"/>
  <c r="D506" i="3"/>
  <c r="T505" i="3"/>
  <c r="D505" i="3"/>
  <c r="T504" i="3"/>
  <c r="D504" i="3"/>
  <c r="T503" i="3"/>
  <c r="D503" i="3"/>
  <c r="T502" i="3"/>
  <c r="D502" i="3"/>
  <c r="T501" i="3"/>
  <c r="D501" i="3"/>
  <c r="T500" i="3"/>
  <c r="D500" i="3"/>
  <c r="D499" i="3"/>
  <c r="T498" i="3"/>
  <c r="D498" i="3"/>
  <c r="T497" i="3"/>
  <c r="D497" i="3"/>
  <c r="T496" i="3"/>
  <c r="D496" i="3"/>
  <c r="T495" i="3"/>
  <c r="D495" i="3"/>
  <c r="T494" i="3"/>
  <c r="D494" i="3"/>
  <c r="D493" i="3"/>
  <c r="AA2" i="3"/>
  <c r="S2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K3316" i="1" s="1"/>
  <c r="N3316" i="1" s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Y31" i="3" l="1"/>
  <c r="Y131" i="3"/>
  <c r="Y125" i="3"/>
  <c r="Y127" i="3"/>
  <c r="Y107" i="3"/>
  <c r="Y184" i="3"/>
  <c r="Y28" i="3"/>
  <c r="Y29" i="3"/>
  <c r="Y137" i="3"/>
  <c r="Y205" i="3"/>
  <c r="Y115" i="3"/>
  <c r="Y289" i="3"/>
  <c r="Y302" i="3"/>
  <c r="Y189" i="3"/>
  <c r="Y167" i="3"/>
  <c r="Y259" i="3"/>
  <c r="Y27" i="3"/>
  <c r="Y306" i="3"/>
  <c r="Y69" i="3"/>
  <c r="Y255" i="3"/>
  <c r="Y202" i="3"/>
  <c r="Y22" i="3"/>
  <c r="Y77" i="3"/>
  <c r="Y92" i="3"/>
  <c r="Y71" i="3"/>
  <c r="Y21" i="3"/>
  <c r="Y179" i="3"/>
  <c r="Y83" i="3"/>
  <c r="Y285" i="3"/>
  <c r="Y182" i="3"/>
  <c r="Y106" i="3"/>
  <c r="Y288" i="3"/>
  <c r="Y117" i="3"/>
  <c r="Y221" i="3"/>
  <c r="Y25" i="3"/>
  <c r="Y323" i="3"/>
  <c r="Y164" i="3"/>
  <c r="Y222" i="3"/>
  <c r="Y235" i="3"/>
  <c r="Y200" i="3"/>
  <c r="Y283" i="3"/>
  <c r="Y148" i="3"/>
  <c r="Y209" i="3"/>
  <c r="Y267" i="3"/>
  <c r="Y293" i="3"/>
  <c r="Y218" i="3"/>
  <c r="Y122" i="3"/>
  <c r="Y274" i="3"/>
  <c r="Y43" i="3"/>
  <c r="Y124" i="3"/>
  <c r="Y256" i="3"/>
  <c r="Y50" i="3"/>
  <c r="Y286" i="3"/>
  <c r="Y301" i="3"/>
  <c r="Y113" i="3"/>
  <c r="Y217" i="3"/>
  <c r="Y213" i="3"/>
  <c r="Y265" i="3"/>
  <c r="Y215" i="3"/>
  <c r="Y242" i="3"/>
  <c r="Y24" i="3"/>
  <c r="Y63" i="3"/>
  <c r="Y180" i="3"/>
  <c r="Y176" i="3"/>
  <c r="Y156" i="3"/>
  <c r="Y36" i="3"/>
  <c r="Y159" i="3"/>
  <c r="Y314" i="3"/>
  <c r="Y15" i="3"/>
  <c r="Y39" i="3"/>
  <c r="Y291" i="3"/>
  <c r="Y103" i="3"/>
  <c r="Y280" i="3"/>
  <c r="Y220" i="3"/>
  <c r="Y309" i="3"/>
  <c r="Y234" i="3"/>
  <c r="Y49" i="3"/>
  <c r="Y275" i="3"/>
  <c r="Y197" i="3"/>
  <c r="Y169" i="3"/>
  <c r="Y73" i="3"/>
  <c r="Y295" i="3"/>
  <c r="Y207" i="3"/>
  <c r="Y41" i="3"/>
  <c r="Y82" i="3"/>
  <c r="Y57" i="3"/>
  <c r="Y129" i="3"/>
  <c r="Y121" i="3"/>
  <c r="Y47" i="3"/>
  <c r="Y18" i="3"/>
  <c r="Y271" i="3"/>
  <c r="Y143" i="3"/>
  <c r="Y227" i="3"/>
  <c r="Y14" i="3"/>
  <c r="Y245" i="3"/>
  <c r="Y61" i="3"/>
  <c r="Y65" i="3"/>
  <c r="Y93" i="3"/>
  <c r="Y55" i="3"/>
  <c r="Y108" i="3"/>
  <c r="Y168" i="3"/>
  <c r="Y58" i="3"/>
  <c r="Y292" i="3"/>
  <c r="Y59" i="3"/>
  <c r="Y130" i="3"/>
  <c r="Y54" i="3"/>
  <c r="Y263" i="3"/>
  <c r="Y112" i="3"/>
  <c r="Y190" i="3"/>
  <c r="Y79" i="3"/>
  <c r="Y261" i="3"/>
  <c r="Y279" i="3"/>
  <c r="Y225" i="3"/>
  <c r="Y120" i="3"/>
  <c r="Y91" i="3"/>
  <c r="Y219" i="3"/>
  <c r="Y38" i="3"/>
  <c r="Y277" i="3"/>
  <c r="Y230" i="3"/>
  <c r="Y246" i="3"/>
  <c r="Y160" i="3"/>
  <c r="Y60" i="3"/>
  <c r="Y287" i="3"/>
  <c r="Y96" i="3"/>
  <c r="Y201" i="3"/>
  <c r="Y320" i="3"/>
  <c r="Y308" i="3"/>
  <c r="Y170" i="3"/>
  <c r="Y118" i="3"/>
  <c r="Y276" i="3"/>
  <c r="Y260" i="3"/>
  <c r="Y23" i="3"/>
  <c r="Y258" i="3"/>
  <c r="Y272" i="3"/>
  <c r="Y216" i="3"/>
  <c r="Y254" i="3"/>
  <c r="Y104" i="3"/>
  <c r="Y114" i="3"/>
  <c r="Y20" i="3"/>
  <c r="Y177" i="3"/>
  <c r="Y66" i="3"/>
  <c r="Y70" i="3"/>
  <c r="Y316" i="3"/>
  <c r="Y16" i="3"/>
  <c r="Y253" i="3"/>
  <c r="Y132" i="3"/>
  <c r="Y211" i="3"/>
  <c r="Y76" i="3"/>
  <c r="Y282" i="3"/>
  <c r="Y19" i="3"/>
  <c r="Y133" i="3"/>
  <c r="Y101" i="3"/>
  <c r="Y186" i="3"/>
  <c r="Y290" i="3"/>
  <c r="Y105" i="3"/>
  <c r="Y119" i="3"/>
  <c r="Y141" i="3"/>
  <c r="Y173" i="3"/>
  <c r="Y11" i="3"/>
  <c r="Y74" i="3"/>
  <c r="Y52" i="3"/>
  <c r="Y249" i="3"/>
  <c r="Y30" i="3"/>
  <c r="Y204" i="3"/>
  <c r="Y165" i="3"/>
  <c r="Y294" i="3"/>
  <c r="Y26" i="3"/>
  <c r="Y199" i="3"/>
  <c r="Y214" i="3"/>
  <c r="Y53" i="3"/>
  <c r="Y281" i="3"/>
  <c r="Y210" i="3"/>
  <c r="Y228" i="3"/>
  <c r="Y35" i="3"/>
  <c r="Y48" i="3"/>
  <c r="Y97" i="3"/>
  <c r="Y150" i="3"/>
  <c r="Y238" i="3"/>
  <c r="Y311" i="3"/>
  <c r="Y134" i="3"/>
  <c r="Y37" i="3"/>
  <c r="Y296" i="3"/>
  <c r="Y322" i="3"/>
  <c r="Y78" i="3"/>
  <c r="Y128" i="3"/>
  <c r="Y51" i="3"/>
  <c r="Y284" i="3"/>
  <c r="Y321" i="3"/>
  <c r="Y40" i="3"/>
  <c r="Y278" i="3"/>
  <c r="Y139" i="3"/>
  <c r="Y264" i="3"/>
  <c r="Y175" i="3"/>
  <c r="Y151" i="3"/>
  <c r="Y273" i="3"/>
  <c r="Y88" i="3"/>
  <c r="Y248" i="3"/>
  <c r="Y155" i="3"/>
  <c r="Y229" i="3"/>
  <c r="Y45" i="3"/>
  <c r="Y94" i="3"/>
  <c r="Y250" i="3"/>
  <c r="Y310" i="3"/>
  <c r="Y146" i="3"/>
  <c r="Y231" i="3"/>
  <c r="Y99" i="3"/>
  <c r="Y232" i="3"/>
  <c r="Y89" i="3"/>
  <c r="Y116" i="3"/>
  <c r="Y100" i="3"/>
  <c r="Y239" i="3"/>
  <c r="Y188" i="3"/>
  <c r="Y64" i="3"/>
  <c r="Y90" i="3"/>
  <c r="Y198" i="3"/>
  <c r="Y270" i="3"/>
  <c r="Y62" i="3"/>
  <c r="Y111" i="3"/>
  <c r="Y67" i="3"/>
  <c r="Y226" i="3"/>
  <c r="Y123" i="3"/>
  <c r="Y162" i="3"/>
  <c r="Y196" i="3"/>
  <c r="Y257" i="3"/>
  <c r="Y13" i="3"/>
  <c r="Y299" i="3"/>
  <c r="Y84" i="3"/>
  <c r="Y324" i="3"/>
  <c r="Y85" i="3"/>
  <c r="Y32" i="3"/>
  <c r="Y46" i="3"/>
  <c r="Y140" i="3"/>
  <c r="Y98" i="3"/>
  <c r="Y305" i="3"/>
  <c r="Y203" i="3"/>
  <c r="Y300" i="3"/>
  <c r="Y158" i="3"/>
  <c r="Y136" i="3"/>
  <c r="Y102" i="3"/>
  <c r="Y12" i="3"/>
  <c r="Y86" i="3"/>
  <c r="Y269" i="3"/>
  <c r="Y95" i="3"/>
  <c r="Y224" i="3"/>
  <c r="Y208" i="3"/>
  <c r="Y178" i="3"/>
  <c r="Y268" i="3"/>
  <c r="Y72" i="3"/>
  <c r="Y212" i="3"/>
  <c r="Y193" i="3"/>
  <c r="Y317" i="3"/>
  <c r="Y181" i="3"/>
  <c r="Y153" i="3"/>
  <c r="Y154" i="3"/>
  <c r="Y195" i="3"/>
  <c r="Y304" i="3"/>
  <c r="Y241" i="3"/>
  <c r="Y266" i="3"/>
  <c r="Y237" i="3"/>
  <c r="Y75" i="3"/>
  <c r="Y303" i="3"/>
  <c r="Y194" i="3"/>
  <c r="Y187" i="3"/>
  <c r="Y318" i="3"/>
  <c r="Y244" i="3"/>
  <c r="Y144" i="3"/>
  <c r="Y138" i="3"/>
  <c r="Y191" i="3"/>
  <c r="Y152" i="3"/>
  <c r="Y251" i="3"/>
  <c r="Y233" i="3"/>
  <c r="Y42" i="3"/>
  <c r="Y172" i="3"/>
  <c r="Y174" i="3"/>
  <c r="Y243" i="3"/>
  <c r="Y166" i="3"/>
  <c r="Y262" i="3"/>
  <c r="Y236" i="3"/>
  <c r="Y147" i="3"/>
  <c r="Y313" i="3"/>
  <c r="Y33" i="3"/>
  <c r="Y110" i="3"/>
  <c r="Y247" i="3"/>
  <c r="Y81" i="3"/>
  <c r="Y319" i="3"/>
  <c r="Y192" i="3"/>
  <c r="Y87" i="3"/>
  <c r="Y298" i="3"/>
  <c r="Y149" i="3"/>
  <c r="Y252" i="3"/>
  <c r="Y315" i="3"/>
  <c r="Y171" i="3"/>
  <c r="Y44" i="3"/>
  <c r="Y161" i="3"/>
  <c r="Y157" i="3"/>
  <c r="Y142" i="3"/>
  <c r="Y17" i="3"/>
  <c r="Y297" i="3"/>
  <c r="Y223" i="3"/>
  <c r="Y185" i="3"/>
  <c r="Y307" i="3"/>
  <c r="Y126" i="3"/>
  <c r="Y206" i="3"/>
  <c r="Y240" i="3"/>
  <c r="Y145" i="3"/>
  <c r="Y135" i="3"/>
  <c r="Y68" i="3"/>
  <c r="Y163" i="3"/>
  <c r="Y80" i="3"/>
  <c r="Y109" i="3"/>
  <c r="Y56" i="3"/>
  <c r="Y34" i="3"/>
  <c r="Y312" i="3"/>
  <c r="Y183" i="3"/>
  <c r="AA36" i="3"/>
  <c r="AA52" i="3"/>
  <c r="Y326" i="3"/>
  <c r="Y346" i="3"/>
  <c r="Y328" i="3"/>
  <c r="Y332" i="3"/>
  <c r="Y325" i="3"/>
  <c r="Y344" i="3"/>
  <c r="Y354" i="3"/>
  <c r="Y327" i="3"/>
  <c r="Y352" i="3"/>
  <c r="Y330" i="3"/>
  <c r="Y329" i="3"/>
  <c r="Y343" i="3"/>
  <c r="Y350" i="3"/>
  <c r="Y337" i="3"/>
  <c r="Y333" i="3"/>
  <c r="Y338" i="3"/>
  <c r="Y345" i="3"/>
  <c r="Y347" i="3"/>
  <c r="Y336" i="3"/>
  <c r="Y342" i="3"/>
  <c r="Y351" i="3"/>
  <c r="Y339" i="3"/>
  <c r="Y341" i="3"/>
  <c r="Y355" i="3"/>
  <c r="Y349" i="3"/>
  <c r="Y331" i="3"/>
  <c r="Y348" i="3"/>
  <c r="Y334" i="3"/>
  <c r="Y353" i="3"/>
  <c r="Y340" i="3"/>
  <c r="T546" i="3"/>
  <c r="Y356" i="3"/>
  <c r="T545" i="3"/>
  <c r="Y335" i="3"/>
  <c r="Y357" i="3"/>
  <c r="Y376" i="3"/>
  <c r="Y381" i="3"/>
  <c r="Y373" i="3"/>
  <c r="Y370" i="3"/>
  <c r="Y412" i="3"/>
  <c r="Y409" i="3"/>
  <c r="Y399" i="3"/>
  <c r="Y388" i="3"/>
  <c r="Y427" i="3"/>
  <c r="Y430" i="3"/>
  <c r="Y429" i="3"/>
  <c r="Y440" i="3"/>
  <c r="Y377" i="3"/>
  <c r="Y374" i="3"/>
  <c r="Y378" i="3"/>
  <c r="Y403" i="3"/>
  <c r="Y404" i="3"/>
  <c r="Y434" i="3"/>
  <c r="Y406" i="3"/>
  <c r="Y362" i="3"/>
  <c r="Y364" i="3"/>
  <c r="Y375" i="3"/>
  <c r="Y392" i="3"/>
  <c r="Y395" i="3"/>
  <c r="Y397" i="3"/>
  <c r="Y424" i="3"/>
  <c r="Y415" i="3"/>
  <c r="Y418" i="3"/>
  <c r="Y436" i="3"/>
  <c r="Y358" i="3"/>
  <c r="Y365" i="3"/>
  <c r="Y360" i="3"/>
  <c r="Y393" i="3"/>
  <c r="Y387" i="3"/>
  <c r="Y390" i="3"/>
  <c r="Y416" i="3"/>
  <c r="Y359" i="3"/>
  <c r="Y366" i="3"/>
  <c r="Y368" i="3"/>
  <c r="Y394" i="3"/>
  <c r="Y411" i="3"/>
  <c r="Y391" i="3"/>
  <c r="Y407" i="3"/>
  <c r="Y422" i="3"/>
  <c r="Y431" i="3"/>
  <c r="Y441" i="3"/>
  <c r="Y417" i="3"/>
  <c r="Y372" i="3"/>
  <c r="Y398" i="3"/>
  <c r="Y420" i="3"/>
  <c r="Y428" i="3"/>
  <c r="Y443" i="3"/>
  <c r="Y423" i="3"/>
  <c r="Y402" i="3"/>
  <c r="Y367" i="3"/>
  <c r="Y369" i="3"/>
  <c r="Y400" i="3"/>
  <c r="Y410" i="3"/>
  <c r="Y384" i="3"/>
  <c r="Y382" i="3"/>
  <c r="Y437" i="3"/>
  <c r="Y439" i="3"/>
  <c r="Y438" i="3"/>
  <c r="Y414" i="3"/>
  <c r="Y396" i="3"/>
  <c r="Y405" i="3"/>
  <c r="Y433" i="3"/>
  <c r="Y435" i="3"/>
  <c r="Y426" i="3"/>
  <c r="Y425" i="3"/>
  <c r="Y379" i="3"/>
  <c r="Y371" i="3"/>
  <c r="Y363" i="3"/>
  <c r="Y401" i="3"/>
  <c r="Y383" i="3"/>
  <c r="Y389" i="3"/>
  <c r="Y386" i="3"/>
  <c r="Y442" i="3"/>
  <c r="Y432" i="3"/>
  <c r="Y421" i="3"/>
  <c r="Y380" i="3"/>
  <c r="Y361" i="3"/>
  <c r="Y408" i="3"/>
  <c r="Y419" i="3"/>
  <c r="Y385" i="3"/>
  <c r="Y413" i="3"/>
  <c r="Y492" i="3"/>
  <c r="Y485" i="3"/>
  <c r="Y488" i="3"/>
  <c r="Y461" i="3"/>
  <c r="Y458" i="3"/>
  <c r="Y491" i="3"/>
  <c r="Y470" i="3"/>
  <c r="Y444" i="3"/>
  <c r="Y473" i="3"/>
  <c r="Y472" i="3"/>
  <c r="Y448" i="3"/>
  <c r="Y487" i="3"/>
  <c r="Y462" i="3"/>
  <c r="Y465" i="3"/>
  <c r="Y484" i="3"/>
  <c r="Y486" i="3"/>
  <c r="Y452" i="3"/>
  <c r="Y464" i="3"/>
  <c r="Y480" i="3"/>
  <c r="Y457" i="3"/>
  <c r="Y479" i="3"/>
  <c r="Y451" i="3"/>
  <c r="Y471" i="3"/>
  <c r="Y483" i="3"/>
  <c r="Y481" i="3"/>
  <c r="Y447" i="3"/>
  <c r="Y489" i="3"/>
  <c r="Y455" i="3"/>
  <c r="Y467" i="3"/>
  <c r="Y446" i="3"/>
  <c r="Y450" i="3"/>
  <c r="Y454" i="3"/>
  <c r="Y468" i="3"/>
  <c r="Y478" i="3"/>
  <c r="Y453" i="3"/>
  <c r="Y490" i="3"/>
  <c r="Y449" i="3"/>
  <c r="Y475" i="3"/>
  <c r="Y469" i="3"/>
  <c r="Y460" i="3"/>
  <c r="Y456" i="3"/>
  <c r="Y459" i="3"/>
  <c r="Y474" i="3"/>
  <c r="Y463" i="3"/>
  <c r="Y482" i="3"/>
  <c r="Y466" i="3"/>
  <c r="Y476" i="3"/>
  <c r="Y445" i="3"/>
  <c r="Y477" i="3"/>
  <c r="S5" i="1"/>
  <c r="U3267" i="3"/>
  <c r="V3267" i="3" s="1"/>
  <c r="H3267" i="3"/>
  <c r="R3267" i="3" s="1"/>
  <c r="H507" i="3"/>
  <c r="T507" i="3"/>
  <c r="H515" i="3"/>
  <c r="T515" i="3"/>
  <c r="H523" i="3"/>
  <c r="T523" i="3"/>
  <c r="H1113" i="3"/>
  <c r="T1113" i="3"/>
  <c r="H1129" i="3"/>
  <c r="T1129" i="3"/>
  <c r="H1145" i="3"/>
  <c r="T1145" i="3"/>
  <c r="H1169" i="3"/>
  <c r="T1169" i="3"/>
  <c r="H1185" i="3"/>
  <c r="T1185" i="3"/>
  <c r="H1201" i="3"/>
  <c r="T1201" i="3"/>
  <c r="H1217" i="3"/>
  <c r="T1217" i="3"/>
  <c r="H1233" i="3"/>
  <c r="T1233" i="3"/>
  <c r="H1249" i="3"/>
  <c r="T1249" i="3"/>
  <c r="H1257" i="3"/>
  <c r="T1257" i="3"/>
  <c r="H1281" i="3"/>
  <c r="T1281" i="3"/>
  <c r="H1305" i="3"/>
  <c r="T1305" i="3"/>
  <c r="H1733" i="3"/>
  <c r="T1733" i="3"/>
  <c r="H1741" i="3"/>
  <c r="T1741" i="3"/>
  <c r="H1749" i="3"/>
  <c r="T1749" i="3"/>
  <c r="H2096" i="3"/>
  <c r="T2096" i="3"/>
  <c r="H2107" i="3"/>
  <c r="T2107" i="3"/>
  <c r="H2147" i="3"/>
  <c r="T2147" i="3"/>
  <c r="H2610" i="3"/>
  <c r="T2610" i="3"/>
  <c r="H2618" i="3"/>
  <c r="T2618" i="3"/>
  <c r="H2730" i="3"/>
  <c r="T2730" i="3"/>
  <c r="H2976" i="3"/>
  <c r="T2976" i="3"/>
  <c r="H3008" i="3"/>
  <c r="T3008" i="3"/>
  <c r="H3032" i="3"/>
  <c r="T3032" i="3"/>
  <c r="H3104" i="3"/>
  <c r="T3104" i="3"/>
  <c r="H3216" i="3"/>
  <c r="T3216" i="3"/>
  <c r="AB3257" i="3"/>
  <c r="T3257" i="3"/>
  <c r="H592" i="3"/>
  <c r="T592" i="3"/>
  <c r="H624" i="3"/>
  <c r="T624" i="3"/>
  <c r="H632" i="3"/>
  <c r="T632" i="3"/>
  <c r="H1385" i="3"/>
  <c r="T1385" i="3"/>
  <c r="H1537" i="3"/>
  <c r="T1537" i="3"/>
  <c r="H534" i="3"/>
  <c r="T534" i="3"/>
  <c r="H550" i="3"/>
  <c r="T550" i="3"/>
  <c r="H574" i="3"/>
  <c r="T574" i="3"/>
  <c r="H598" i="3"/>
  <c r="T598" i="3"/>
  <c r="H606" i="3"/>
  <c r="T606" i="3"/>
  <c r="H614" i="3"/>
  <c r="T614" i="3"/>
  <c r="H622" i="3"/>
  <c r="T622" i="3"/>
  <c r="H630" i="3"/>
  <c r="T630" i="3"/>
  <c r="H638" i="3"/>
  <c r="T638" i="3"/>
  <c r="H646" i="3"/>
  <c r="T646" i="3"/>
  <c r="H654" i="3"/>
  <c r="T654" i="3"/>
  <c r="H662" i="3"/>
  <c r="T662" i="3"/>
  <c r="H670" i="3"/>
  <c r="T670" i="3"/>
  <c r="H678" i="3"/>
  <c r="T678" i="3"/>
  <c r="H686" i="3"/>
  <c r="T686" i="3"/>
  <c r="H694" i="3"/>
  <c r="T694" i="3"/>
  <c r="H702" i="3"/>
  <c r="T702" i="3"/>
  <c r="H710" i="3"/>
  <c r="T710" i="3"/>
  <c r="H718" i="3"/>
  <c r="T718" i="3"/>
  <c r="H726" i="3"/>
  <c r="T726" i="3"/>
  <c r="H734" i="3"/>
  <c r="T734" i="3"/>
  <c r="H742" i="3"/>
  <c r="T742" i="3"/>
  <c r="H750" i="3"/>
  <c r="T750" i="3"/>
  <c r="H758" i="3"/>
  <c r="T758" i="3"/>
  <c r="H1073" i="3"/>
  <c r="T1073" i="3"/>
  <c r="H1076" i="3"/>
  <c r="T1076" i="3"/>
  <c r="H1084" i="3"/>
  <c r="T1084" i="3"/>
  <c r="H1092" i="3"/>
  <c r="T1092" i="3"/>
  <c r="H1100" i="3"/>
  <c r="T1100" i="3"/>
  <c r="H1124" i="3"/>
  <c r="T1124" i="3"/>
  <c r="H1140" i="3"/>
  <c r="T1140" i="3"/>
  <c r="H1172" i="3"/>
  <c r="T1172" i="3"/>
  <c r="H1260" i="3"/>
  <c r="T1260" i="3"/>
  <c r="H1284" i="3"/>
  <c r="T1284" i="3"/>
  <c r="H1348" i="3"/>
  <c r="T1348" i="3"/>
  <c r="H1359" i="3"/>
  <c r="T1359" i="3"/>
  <c r="H1423" i="3"/>
  <c r="T1423" i="3"/>
  <c r="H1455" i="3"/>
  <c r="T1455" i="3"/>
  <c r="H1653" i="3"/>
  <c r="T1653" i="3"/>
  <c r="H1661" i="3"/>
  <c r="T1661" i="3"/>
  <c r="H1669" i="3"/>
  <c r="T1669" i="3"/>
  <c r="H1677" i="3"/>
  <c r="T1677" i="3"/>
  <c r="H1685" i="3"/>
  <c r="T1685" i="3"/>
  <c r="H1693" i="3"/>
  <c r="T1693" i="3"/>
  <c r="H1701" i="3"/>
  <c r="T1701" i="3"/>
  <c r="H1709" i="3"/>
  <c r="T1709" i="3"/>
  <c r="H1717" i="3"/>
  <c r="T1717" i="3"/>
  <c r="H1725" i="3"/>
  <c r="T1725" i="3"/>
  <c r="H1744" i="3"/>
  <c r="T1744" i="3"/>
  <c r="H1792" i="3"/>
  <c r="T1792" i="3"/>
  <c r="H1832" i="3"/>
  <c r="T1832" i="3"/>
  <c r="H1856" i="3"/>
  <c r="T1856" i="3"/>
  <c r="H1880" i="3"/>
  <c r="T1880" i="3"/>
  <c r="H1888" i="3"/>
  <c r="T1888" i="3"/>
  <c r="H1912" i="3"/>
  <c r="T1912" i="3"/>
  <c r="H1920" i="3"/>
  <c r="T1920" i="3"/>
  <c r="H1928" i="3"/>
  <c r="T1928" i="3"/>
  <c r="H1944" i="3"/>
  <c r="T1944" i="3"/>
  <c r="H2051" i="3"/>
  <c r="T2051" i="3"/>
  <c r="H2059" i="3"/>
  <c r="T2059" i="3"/>
  <c r="H2067" i="3"/>
  <c r="T2067" i="3"/>
  <c r="H2075" i="3"/>
  <c r="T2075" i="3"/>
  <c r="H2083" i="3"/>
  <c r="T2083" i="3"/>
  <c r="H2091" i="3"/>
  <c r="T2091" i="3"/>
  <c r="H2102" i="3"/>
  <c r="T2102" i="3"/>
  <c r="H2126" i="3"/>
  <c r="T2126" i="3"/>
  <c r="H2150" i="3"/>
  <c r="T2150" i="3"/>
  <c r="H2153" i="3"/>
  <c r="T2153" i="3"/>
  <c r="H2161" i="3"/>
  <c r="T2161" i="3"/>
  <c r="H2169" i="3"/>
  <c r="T2169" i="3"/>
  <c r="H2177" i="3"/>
  <c r="T2177" i="3"/>
  <c r="H2185" i="3"/>
  <c r="T2185" i="3"/>
  <c r="H2201" i="3"/>
  <c r="T2201" i="3"/>
  <c r="H2209" i="3"/>
  <c r="T2209" i="3"/>
  <c r="H2217" i="3"/>
  <c r="T2217" i="3"/>
  <c r="H2407" i="3"/>
  <c r="T2407" i="3"/>
  <c r="H2415" i="3"/>
  <c r="T2415" i="3"/>
  <c r="H2423" i="3"/>
  <c r="T2423" i="3"/>
  <c r="H2431" i="3"/>
  <c r="T2431" i="3"/>
  <c r="H2439" i="3"/>
  <c r="T2439" i="3"/>
  <c r="H2447" i="3"/>
  <c r="T2447" i="3"/>
  <c r="H2455" i="3"/>
  <c r="T2455" i="3"/>
  <c r="H2463" i="3"/>
  <c r="T2463" i="3"/>
  <c r="H2471" i="3"/>
  <c r="T2471" i="3"/>
  <c r="H2498" i="3"/>
  <c r="T2498" i="3"/>
  <c r="H2557" i="3"/>
  <c r="T2557" i="3"/>
  <c r="H2597" i="3"/>
  <c r="T2597" i="3"/>
  <c r="H2605" i="3"/>
  <c r="T2605" i="3"/>
  <c r="H2621" i="3"/>
  <c r="T2621" i="3"/>
  <c r="H2768" i="3"/>
  <c r="T2768" i="3"/>
  <c r="H2771" i="3"/>
  <c r="T2771" i="3"/>
  <c r="H2779" i="3"/>
  <c r="T2779" i="3"/>
  <c r="H2787" i="3"/>
  <c r="T2787" i="3"/>
  <c r="H2795" i="3"/>
  <c r="T2795" i="3"/>
  <c r="H2803" i="3"/>
  <c r="T2803" i="3"/>
  <c r="H2811" i="3"/>
  <c r="T2811" i="3"/>
  <c r="H2819" i="3"/>
  <c r="T2819" i="3"/>
  <c r="H2827" i="3"/>
  <c r="T2827" i="3"/>
  <c r="H2835" i="3"/>
  <c r="T2835" i="3"/>
  <c r="H2843" i="3"/>
  <c r="T2843" i="3"/>
  <c r="AB2851" i="3"/>
  <c r="T2851" i="3"/>
  <c r="AB2859" i="3"/>
  <c r="T2859" i="3"/>
  <c r="AB2867" i="3"/>
  <c r="T2867" i="3"/>
  <c r="AB2875" i="3"/>
  <c r="T2875" i="3"/>
  <c r="H2883" i="3"/>
  <c r="T2883" i="3"/>
  <c r="AB2891" i="3"/>
  <c r="T2891" i="3"/>
  <c r="AB2899" i="3"/>
  <c r="T2899" i="3"/>
  <c r="AB2907" i="3"/>
  <c r="T2907" i="3"/>
  <c r="AB2915" i="3"/>
  <c r="T2915" i="3"/>
  <c r="AB2923" i="3"/>
  <c r="T2923" i="3"/>
  <c r="AB2931" i="3"/>
  <c r="T2931" i="3"/>
  <c r="H2939" i="3"/>
  <c r="T2939" i="3"/>
  <c r="AB2947" i="3"/>
  <c r="T2947" i="3"/>
  <c r="AB2955" i="3"/>
  <c r="T2955" i="3"/>
  <c r="AB2963" i="3"/>
  <c r="T2963" i="3"/>
  <c r="AB2971" i="3"/>
  <c r="T2971" i="3"/>
  <c r="AB2979" i="3"/>
  <c r="T2979" i="3"/>
  <c r="AB2987" i="3"/>
  <c r="T2987" i="3"/>
  <c r="AB2995" i="3"/>
  <c r="T2995" i="3"/>
  <c r="AB3003" i="3"/>
  <c r="T3003" i="3"/>
  <c r="AB3011" i="3"/>
  <c r="T3011" i="3"/>
  <c r="H3019" i="3"/>
  <c r="T3019" i="3"/>
  <c r="H3027" i="3"/>
  <c r="T3027" i="3"/>
  <c r="H3035" i="3"/>
  <c r="T3035" i="3"/>
  <c r="H3043" i="3"/>
  <c r="T3043" i="3"/>
  <c r="H3051" i="3"/>
  <c r="T3051" i="3"/>
  <c r="H3059" i="3"/>
  <c r="T3059" i="3"/>
  <c r="H3067" i="3"/>
  <c r="T3067" i="3"/>
  <c r="H3075" i="3"/>
  <c r="T3075" i="3"/>
  <c r="H3083" i="3"/>
  <c r="T3083" i="3"/>
  <c r="H3091" i="3"/>
  <c r="T3091" i="3"/>
  <c r="AB3099" i="3"/>
  <c r="T3099" i="3"/>
  <c r="AB3107" i="3"/>
  <c r="T3107" i="3"/>
  <c r="H3115" i="3"/>
  <c r="T3115" i="3"/>
  <c r="AB3123" i="3"/>
  <c r="T3123" i="3"/>
  <c r="AB3131" i="3"/>
  <c r="T3131" i="3"/>
  <c r="AB3139" i="3"/>
  <c r="T3139" i="3"/>
  <c r="AB3147" i="3"/>
  <c r="T3147" i="3"/>
  <c r="AB3155" i="3"/>
  <c r="T3155" i="3"/>
  <c r="AB3163" i="3"/>
  <c r="T3163" i="3"/>
  <c r="AB3171" i="3"/>
  <c r="T3171" i="3"/>
  <c r="AB3179" i="3"/>
  <c r="T3179" i="3"/>
  <c r="AB3187" i="3"/>
  <c r="T3187" i="3"/>
  <c r="AB3195" i="3"/>
  <c r="T3195" i="3"/>
  <c r="H3203" i="3"/>
  <c r="T3203" i="3"/>
  <c r="AB3211" i="3"/>
  <c r="T3211" i="3"/>
  <c r="AB3222" i="3"/>
  <c r="T3222" i="3"/>
  <c r="AB3230" i="3"/>
  <c r="T3230" i="3"/>
  <c r="AB3238" i="3"/>
  <c r="T3238" i="3"/>
  <c r="AB3252" i="3"/>
  <c r="T3252" i="3"/>
  <c r="AB3260" i="3"/>
  <c r="T3260" i="3"/>
  <c r="AB3265" i="3"/>
  <c r="T3265" i="3"/>
  <c r="H1938" i="3"/>
  <c r="T1938" i="3"/>
  <c r="H2034" i="3"/>
  <c r="T2034" i="3"/>
  <c r="H2120" i="3"/>
  <c r="T2120" i="3"/>
  <c r="H2152" i="3"/>
  <c r="T2152" i="3"/>
  <c r="H2155" i="3"/>
  <c r="T2155" i="3"/>
  <c r="H2163" i="3"/>
  <c r="T2163" i="3"/>
  <c r="H2171" i="3"/>
  <c r="T2171" i="3"/>
  <c r="H2179" i="3"/>
  <c r="T2179" i="3"/>
  <c r="H2187" i="3"/>
  <c r="T2187" i="3"/>
  <c r="H2195" i="3"/>
  <c r="T2195" i="3"/>
  <c r="H2219" i="3"/>
  <c r="T2219" i="3"/>
  <c r="H2235" i="3"/>
  <c r="T2235" i="3"/>
  <c r="H2294" i="3"/>
  <c r="T2294" i="3"/>
  <c r="H2302" i="3"/>
  <c r="T2302" i="3"/>
  <c r="H2310" i="3"/>
  <c r="T2310" i="3"/>
  <c r="H2318" i="3"/>
  <c r="T2318" i="3"/>
  <c r="H2326" i="3"/>
  <c r="T2326" i="3"/>
  <c r="H2334" i="3"/>
  <c r="T2334" i="3"/>
  <c r="H2503" i="3"/>
  <c r="T2503" i="3"/>
  <c r="H2511" i="3"/>
  <c r="T2511" i="3"/>
  <c r="H2519" i="3"/>
  <c r="T2519" i="3"/>
  <c r="H2527" i="3"/>
  <c r="T2527" i="3"/>
  <c r="H2535" i="3"/>
  <c r="T2535" i="3"/>
  <c r="H2543" i="3"/>
  <c r="T2543" i="3"/>
  <c r="H2551" i="3"/>
  <c r="T2551" i="3"/>
  <c r="H2559" i="3"/>
  <c r="T2559" i="3"/>
  <c r="H2583" i="3"/>
  <c r="T2583" i="3"/>
  <c r="H2623" i="3"/>
  <c r="T2623" i="3"/>
  <c r="H2647" i="3"/>
  <c r="T2647" i="3"/>
  <c r="H2695" i="3"/>
  <c r="T2695" i="3"/>
  <c r="H2703" i="3"/>
  <c r="T2703" i="3"/>
  <c r="H2711" i="3"/>
  <c r="T2711" i="3"/>
  <c r="H2719" i="3"/>
  <c r="T2719" i="3"/>
  <c r="H2727" i="3"/>
  <c r="T2727" i="3"/>
  <c r="H2770" i="3"/>
  <c r="T2770" i="3"/>
  <c r="H2853" i="3"/>
  <c r="T2853" i="3"/>
  <c r="AB2901" i="3"/>
  <c r="T2901" i="3"/>
  <c r="AB2909" i="3"/>
  <c r="T2909" i="3"/>
  <c r="AB2917" i="3"/>
  <c r="T2917" i="3"/>
  <c r="AB2925" i="3"/>
  <c r="T2925" i="3"/>
  <c r="AB2933" i="3"/>
  <c r="T2933" i="3"/>
  <c r="AB2941" i="3"/>
  <c r="T2941" i="3"/>
  <c r="AB2949" i="3"/>
  <c r="T2949" i="3"/>
  <c r="AB2957" i="3"/>
  <c r="T2957" i="3"/>
  <c r="AB2965" i="3"/>
  <c r="T2965" i="3"/>
  <c r="H2973" i="3"/>
  <c r="T2973" i="3"/>
  <c r="H2981" i="3"/>
  <c r="T2981" i="3"/>
  <c r="H2989" i="3"/>
  <c r="T2989" i="3"/>
  <c r="H2997" i="3"/>
  <c r="T2997" i="3"/>
  <c r="H3005" i="3"/>
  <c r="T3005" i="3"/>
  <c r="H3013" i="3"/>
  <c r="T3013" i="3"/>
  <c r="H3021" i="3"/>
  <c r="T3021" i="3"/>
  <c r="AB3029" i="3"/>
  <c r="T3029" i="3"/>
  <c r="AB3037" i="3"/>
  <c r="T3037" i="3"/>
  <c r="AB3045" i="3"/>
  <c r="T3045" i="3"/>
  <c r="AB3053" i="3"/>
  <c r="T3053" i="3"/>
  <c r="AB3061" i="3"/>
  <c r="T3061" i="3"/>
  <c r="AB3069" i="3"/>
  <c r="T3069" i="3"/>
  <c r="AB3077" i="3"/>
  <c r="T3077" i="3"/>
  <c r="AB3085" i="3"/>
  <c r="T3085" i="3"/>
  <c r="AB3093" i="3"/>
  <c r="T3093" i="3"/>
  <c r="H3101" i="3"/>
  <c r="T3101" i="3"/>
  <c r="AB3109" i="3"/>
  <c r="T3109" i="3"/>
  <c r="AB3117" i="3"/>
  <c r="T3117" i="3"/>
  <c r="H3125" i="3"/>
  <c r="T3125" i="3"/>
  <c r="H3133" i="3"/>
  <c r="T3133" i="3"/>
  <c r="H3141" i="3"/>
  <c r="T3141" i="3"/>
  <c r="H3149" i="3"/>
  <c r="T3149" i="3"/>
  <c r="H3157" i="3"/>
  <c r="T3157" i="3"/>
  <c r="H3165" i="3"/>
  <c r="T3165" i="3"/>
  <c r="H3173" i="3"/>
  <c r="T3173" i="3"/>
  <c r="H3181" i="3"/>
  <c r="T3181" i="3"/>
  <c r="H3189" i="3"/>
  <c r="T3189" i="3"/>
  <c r="H3197" i="3"/>
  <c r="T3197" i="3"/>
  <c r="H3205" i="3"/>
  <c r="T3205" i="3"/>
  <c r="H3213" i="3"/>
  <c r="T3213" i="3"/>
  <c r="AB3232" i="3"/>
  <c r="T3232" i="3"/>
  <c r="AB3240" i="3"/>
  <c r="T3240" i="3"/>
  <c r="AB3254" i="3"/>
  <c r="T3254" i="3"/>
  <c r="AB3262" i="3"/>
  <c r="T3262" i="3"/>
  <c r="H1121" i="3"/>
  <c r="T1121" i="3"/>
  <c r="H1137" i="3"/>
  <c r="T1137" i="3"/>
  <c r="H1153" i="3"/>
  <c r="T1153" i="3"/>
  <c r="H1177" i="3"/>
  <c r="T1177" i="3"/>
  <c r="H1193" i="3"/>
  <c r="T1193" i="3"/>
  <c r="H1209" i="3"/>
  <c r="T1209" i="3"/>
  <c r="H1225" i="3"/>
  <c r="T1225" i="3"/>
  <c r="H1241" i="3"/>
  <c r="T1241" i="3"/>
  <c r="H1297" i="3"/>
  <c r="T1297" i="3"/>
  <c r="H1313" i="3"/>
  <c r="T1313" i="3"/>
  <c r="H1321" i="3"/>
  <c r="T1321" i="3"/>
  <c r="H1329" i="3"/>
  <c r="T1329" i="3"/>
  <c r="H1337" i="3"/>
  <c r="T1337" i="3"/>
  <c r="H1345" i="3"/>
  <c r="T1345" i="3"/>
  <c r="H1353" i="3"/>
  <c r="T1353" i="3"/>
  <c r="H1420" i="3"/>
  <c r="T1420" i="3"/>
  <c r="H2123" i="3"/>
  <c r="T2123" i="3"/>
  <c r="H2190" i="3"/>
  <c r="T2190" i="3"/>
  <c r="H2214" i="3"/>
  <c r="T2214" i="3"/>
  <c r="H2487" i="3"/>
  <c r="T2487" i="3"/>
  <c r="H2602" i="3"/>
  <c r="T2602" i="3"/>
  <c r="H3235" i="3"/>
  <c r="T3235" i="3"/>
  <c r="H3243" i="3"/>
  <c r="T3243" i="3"/>
  <c r="H3246" i="3"/>
  <c r="T3246" i="3"/>
  <c r="H1206" i="3"/>
  <c r="T1206" i="3"/>
  <c r="AB493" i="3"/>
  <c r="T493" i="3"/>
  <c r="H637" i="3"/>
  <c r="T637" i="3"/>
  <c r="H645" i="3"/>
  <c r="T645" i="3"/>
  <c r="H653" i="3"/>
  <c r="T653" i="3"/>
  <c r="H661" i="3"/>
  <c r="T661" i="3"/>
  <c r="H669" i="3"/>
  <c r="T669" i="3"/>
  <c r="H677" i="3"/>
  <c r="T677" i="3"/>
  <c r="H685" i="3"/>
  <c r="T685" i="3"/>
  <c r="H693" i="3"/>
  <c r="T693" i="3"/>
  <c r="H701" i="3"/>
  <c r="T701" i="3"/>
  <c r="H709" i="3"/>
  <c r="T709" i="3"/>
  <c r="H717" i="3"/>
  <c r="T717" i="3"/>
  <c r="H725" i="3"/>
  <c r="T725" i="3"/>
  <c r="H733" i="3"/>
  <c r="T733" i="3"/>
  <c r="H741" i="3"/>
  <c r="T741" i="3"/>
  <c r="H749" i="3"/>
  <c r="T749" i="3"/>
  <c r="H757" i="3"/>
  <c r="T757" i="3"/>
  <c r="H776" i="3"/>
  <c r="T776" i="3"/>
  <c r="H784" i="3"/>
  <c r="T784" i="3"/>
  <c r="H792" i="3"/>
  <c r="T792" i="3"/>
  <c r="H800" i="3"/>
  <c r="T800" i="3"/>
  <c r="H808" i="3"/>
  <c r="T808" i="3"/>
  <c r="H816" i="3"/>
  <c r="T816" i="3"/>
  <c r="H824" i="3"/>
  <c r="T824" i="3"/>
  <c r="H832" i="3"/>
  <c r="T832" i="3"/>
  <c r="H840" i="3"/>
  <c r="T840" i="3"/>
  <c r="H848" i="3"/>
  <c r="T848" i="3"/>
  <c r="H856" i="3"/>
  <c r="T856" i="3"/>
  <c r="H864" i="3"/>
  <c r="T864" i="3"/>
  <c r="H872" i="3"/>
  <c r="T872" i="3"/>
  <c r="H880" i="3"/>
  <c r="T880" i="3"/>
  <c r="H888" i="3"/>
  <c r="T888" i="3"/>
  <c r="H896" i="3"/>
  <c r="T896" i="3"/>
  <c r="H904" i="3"/>
  <c r="T904" i="3"/>
  <c r="H912" i="3"/>
  <c r="T912" i="3"/>
  <c r="H920" i="3"/>
  <c r="T920" i="3"/>
  <c r="H928" i="3"/>
  <c r="T928" i="3"/>
  <c r="H936" i="3"/>
  <c r="T936" i="3"/>
  <c r="H944" i="3"/>
  <c r="T944" i="3"/>
  <c r="H952" i="3"/>
  <c r="T952" i="3"/>
  <c r="H1163" i="3"/>
  <c r="T1163" i="3"/>
  <c r="H1171" i="3"/>
  <c r="T1171" i="3"/>
  <c r="H1179" i="3"/>
  <c r="T1179" i="3"/>
  <c r="H1211" i="3"/>
  <c r="T1211" i="3"/>
  <c r="H1227" i="3"/>
  <c r="T1227" i="3"/>
  <c r="H1243" i="3"/>
  <c r="T1243" i="3"/>
  <c r="H1251" i="3"/>
  <c r="T1251" i="3"/>
  <c r="H1259" i="3"/>
  <c r="T1259" i="3"/>
  <c r="H1275" i="3"/>
  <c r="T1275" i="3"/>
  <c r="H1299" i="3"/>
  <c r="T1299" i="3"/>
  <c r="H1315" i="3"/>
  <c r="T1315" i="3"/>
  <c r="H1347" i="3"/>
  <c r="T1347" i="3"/>
  <c r="H1355" i="3"/>
  <c r="T1355" i="3"/>
  <c r="H1366" i="3"/>
  <c r="T1366" i="3"/>
  <c r="H1374" i="3"/>
  <c r="T1374" i="3"/>
  <c r="H1382" i="3"/>
  <c r="T1382" i="3"/>
  <c r="H1390" i="3"/>
  <c r="T1390" i="3"/>
  <c r="H1398" i="3"/>
  <c r="T1398" i="3"/>
  <c r="H1406" i="3"/>
  <c r="T1406" i="3"/>
  <c r="H1414" i="3"/>
  <c r="T1414" i="3"/>
  <c r="H1422" i="3"/>
  <c r="T1422" i="3"/>
  <c r="H1430" i="3"/>
  <c r="T1430" i="3"/>
  <c r="H1438" i="3"/>
  <c r="T1438" i="3"/>
  <c r="H1446" i="3"/>
  <c r="T1446" i="3"/>
  <c r="H1454" i="3"/>
  <c r="T1454" i="3"/>
  <c r="H1462" i="3"/>
  <c r="T1462" i="3"/>
  <c r="H1470" i="3"/>
  <c r="T1470" i="3"/>
  <c r="H1478" i="3"/>
  <c r="T1478" i="3"/>
  <c r="H1486" i="3"/>
  <c r="T1486" i="3"/>
  <c r="H1494" i="3"/>
  <c r="T1494" i="3"/>
  <c r="H1502" i="3"/>
  <c r="T1502" i="3"/>
  <c r="H1510" i="3"/>
  <c r="T1510" i="3"/>
  <c r="H1518" i="3"/>
  <c r="T1518" i="3"/>
  <c r="H1526" i="3"/>
  <c r="T1526" i="3"/>
  <c r="H1534" i="3"/>
  <c r="T1534" i="3"/>
  <c r="H1542" i="3"/>
  <c r="T1542" i="3"/>
  <c r="H1550" i="3"/>
  <c r="T1550" i="3"/>
  <c r="H1558" i="3"/>
  <c r="T1558" i="3"/>
  <c r="H1566" i="3"/>
  <c r="T1566" i="3"/>
  <c r="H1574" i="3"/>
  <c r="T1574" i="3"/>
  <c r="H1582" i="3"/>
  <c r="T1582" i="3"/>
  <c r="H1590" i="3"/>
  <c r="T1590" i="3"/>
  <c r="H1598" i="3"/>
  <c r="T1598" i="3"/>
  <c r="H1625" i="3"/>
  <c r="T1625" i="3"/>
  <c r="H1633" i="3"/>
  <c r="T1633" i="3"/>
  <c r="H1652" i="3"/>
  <c r="T1652" i="3"/>
  <c r="H1660" i="3"/>
  <c r="T1660" i="3"/>
  <c r="H1668" i="3"/>
  <c r="T1668" i="3"/>
  <c r="H1676" i="3"/>
  <c r="T1676" i="3"/>
  <c r="H1684" i="3"/>
  <c r="T1684" i="3"/>
  <c r="H1692" i="3"/>
  <c r="T1692" i="3"/>
  <c r="H1700" i="3"/>
  <c r="T1700" i="3"/>
  <c r="H1708" i="3"/>
  <c r="T1708" i="3"/>
  <c r="H1716" i="3"/>
  <c r="T1716" i="3"/>
  <c r="H1724" i="3"/>
  <c r="T1724" i="3"/>
  <c r="H1727" i="3"/>
  <c r="T1727" i="3"/>
  <c r="H1799" i="3"/>
  <c r="T1799" i="3"/>
  <c r="H1823" i="3"/>
  <c r="T1823" i="3"/>
  <c r="H1831" i="3"/>
  <c r="T1831" i="3"/>
  <c r="H1863" i="3"/>
  <c r="T1863" i="3"/>
  <c r="H1879" i="3"/>
  <c r="T1879" i="3"/>
  <c r="H1919" i="3"/>
  <c r="T1919" i="3"/>
  <c r="H1935" i="3"/>
  <c r="T1935" i="3"/>
  <c r="H1967" i="3"/>
  <c r="T1967" i="3"/>
  <c r="H2031" i="3"/>
  <c r="T2031" i="3"/>
  <c r="H2047" i="3"/>
  <c r="T2047" i="3"/>
  <c r="H2184" i="3"/>
  <c r="T2184" i="3"/>
  <c r="H2192" i="3"/>
  <c r="T2192" i="3"/>
  <c r="H2200" i="3"/>
  <c r="T2200" i="3"/>
  <c r="H2208" i="3"/>
  <c r="T2208" i="3"/>
  <c r="H2216" i="3"/>
  <c r="T2216" i="3"/>
  <c r="H2224" i="3"/>
  <c r="T2224" i="3"/>
  <c r="H2232" i="3"/>
  <c r="T2232" i="3"/>
  <c r="H2240" i="3"/>
  <c r="T2240" i="3"/>
  <c r="H2248" i="3"/>
  <c r="T2248" i="3"/>
  <c r="H2256" i="3"/>
  <c r="T2256" i="3"/>
  <c r="H2264" i="3"/>
  <c r="T2264" i="3"/>
  <c r="H2339" i="3"/>
  <c r="T2339" i="3"/>
  <c r="H2342" i="3"/>
  <c r="T2342" i="3"/>
  <c r="H2350" i="3"/>
  <c r="T2350" i="3"/>
  <c r="H2358" i="3"/>
  <c r="T2358" i="3"/>
  <c r="H2366" i="3"/>
  <c r="T2366" i="3"/>
  <c r="H2374" i="3"/>
  <c r="T2374" i="3"/>
  <c r="H2382" i="3"/>
  <c r="T2382" i="3"/>
  <c r="H2390" i="3"/>
  <c r="T2390" i="3"/>
  <c r="H2398" i="3"/>
  <c r="T2398" i="3"/>
  <c r="H2414" i="3"/>
  <c r="T2414" i="3"/>
  <c r="H2564" i="3"/>
  <c r="T2564" i="3"/>
  <c r="H2668" i="3"/>
  <c r="T2668" i="3"/>
  <c r="H2692" i="3"/>
  <c r="T2692" i="3"/>
  <c r="H2700" i="3"/>
  <c r="T2700" i="3"/>
  <c r="H2802" i="3"/>
  <c r="T2802" i="3"/>
  <c r="AB2850" i="3"/>
  <c r="T2850" i="3"/>
  <c r="AB2858" i="3"/>
  <c r="T2858" i="3"/>
  <c r="AB2866" i="3"/>
  <c r="T2866" i="3"/>
  <c r="AB2874" i="3"/>
  <c r="T2874" i="3"/>
  <c r="AB2882" i="3"/>
  <c r="T2882" i="3"/>
  <c r="H2890" i="3"/>
  <c r="T2890" i="3"/>
  <c r="AB2898" i="3"/>
  <c r="T2898" i="3"/>
  <c r="AB2906" i="3"/>
  <c r="T2906" i="3"/>
  <c r="AB2914" i="3"/>
  <c r="T2914" i="3"/>
  <c r="AB2922" i="3"/>
  <c r="T2922" i="3"/>
  <c r="AB2930" i="3"/>
  <c r="T2930" i="3"/>
  <c r="AB2938" i="3"/>
  <c r="T2938" i="3"/>
  <c r="AB2946" i="3"/>
  <c r="T2946" i="3"/>
  <c r="AB2954" i="3"/>
  <c r="T2954" i="3"/>
  <c r="AB2962" i="3"/>
  <c r="T2962" i="3"/>
  <c r="AB2970" i="3"/>
  <c r="T2970" i="3"/>
  <c r="AB2978" i="3"/>
  <c r="T2978" i="3"/>
  <c r="AB2986" i="3"/>
  <c r="T2986" i="3"/>
  <c r="H2994" i="3"/>
  <c r="T2994" i="3"/>
  <c r="AB3002" i="3"/>
  <c r="T3002" i="3"/>
  <c r="AB3010" i="3"/>
  <c r="T3010" i="3"/>
  <c r="H3018" i="3"/>
  <c r="T3018" i="3"/>
  <c r="AB3026" i="3"/>
  <c r="T3026" i="3"/>
  <c r="AB3034" i="3"/>
  <c r="T3034" i="3"/>
  <c r="AB3042" i="3"/>
  <c r="T3042" i="3"/>
  <c r="AB3050" i="3"/>
  <c r="T3050" i="3"/>
  <c r="AB3058" i="3"/>
  <c r="T3058" i="3"/>
  <c r="AB3066" i="3"/>
  <c r="T3066" i="3"/>
  <c r="AB3074" i="3"/>
  <c r="T3074" i="3"/>
  <c r="H3082" i="3"/>
  <c r="T3082" i="3"/>
  <c r="AB3090" i="3"/>
  <c r="T3090" i="3"/>
  <c r="AB3098" i="3"/>
  <c r="T3098" i="3"/>
  <c r="H3106" i="3"/>
  <c r="T3106" i="3"/>
  <c r="H3114" i="3"/>
  <c r="T3114" i="3"/>
  <c r="H3122" i="3"/>
  <c r="T3122" i="3"/>
  <c r="AB3130" i="3"/>
  <c r="T3130" i="3"/>
  <c r="AB3138" i="3"/>
  <c r="T3138" i="3"/>
  <c r="AB3146" i="3"/>
  <c r="T3146" i="3"/>
  <c r="AB3154" i="3"/>
  <c r="T3154" i="3"/>
  <c r="AB3162" i="3"/>
  <c r="T3162" i="3"/>
  <c r="AB3170" i="3"/>
  <c r="T3170" i="3"/>
  <c r="AB3178" i="3"/>
  <c r="T3178" i="3"/>
  <c r="AB3186" i="3"/>
  <c r="T3186" i="3"/>
  <c r="AB3194" i="3"/>
  <c r="T3194" i="3"/>
  <c r="H3202" i="3"/>
  <c r="T3202" i="3"/>
  <c r="AB3210" i="3"/>
  <c r="T3210" i="3"/>
  <c r="AB3221" i="3"/>
  <c r="T3221" i="3"/>
  <c r="AB3229" i="3"/>
  <c r="T3229" i="3"/>
  <c r="AB3237" i="3"/>
  <c r="T3237" i="3"/>
  <c r="H3245" i="3"/>
  <c r="T3245" i="3"/>
  <c r="H3248" i="3"/>
  <c r="T3248" i="3"/>
  <c r="H3251" i="3"/>
  <c r="T3251" i="3"/>
  <c r="H3259" i="3"/>
  <c r="T3259" i="3"/>
  <c r="H1265" i="3"/>
  <c r="T1265" i="3"/>
  <c r="H1289" i="3"/>
  <c r="T1289" i="3"/>
  <c r="H1388" i="3"/>
  <c r="T1388" i="3"/>
  <c r="H2115" i="3"/>
  <c r="T2115" i="3"/>
  <c r="H2131" i="3"/>
  <c r="T2131" i="3"/>
  <c r="H2522" i="3"/>
  <c r="T2522" i="3"/>
  <c r="H2554" i="3"/>
  <c r="T2554" i="3"/>
  <c r="H2562" i="3"/>
  <c r="T2562" i="3"/>
  <c r="H2570" i="3"/>
  <c r="T2570" i="3"/>
  <c r="H2586" i="3"/>
  <c r="T2586" i="3"/>
  <c r="H2594" i="3"/>
  <c r="T2594" i="3"/>
  <c r="H2984" i="3"/>
  <c r="T2984" i="3"/>
  <c r="H3000" i="3"/>
  <c r="T3000" i="3"/>
  <c r="H3144" i="3"/>
  <c r="T3144" i="3"/>
  <c r="AB3249" i="3"/>
  <c r="T3249" i="3"/>
  <c r="H608" i="3"/>
  <c r="T608" i="3"/>
  <c r="H616" i="3"/>
  <c r="T616" i="3"/>
  <c r="H744" i="3"/>
  <c r="T744" i="3"/>
  <c r="H752" i="3"/>
  <c r="T752" i="3"/>
  <c r="H768" i="3"/>
  <c r="T768" i="3"/>
  <c r="H1174" i="3"/>
  <c r="T1174" i="3"/>
  <c r="H1647" i="3"/>
  <c r="T1647" i="3"/>
  <c r="H1671" i="3"/>
  <c r="T1671" i="3"/>
  <c r="H514" i="3"/>
  <c r="T514" i="3"/>
  <c r="H610" i="3"/>
  <c r="T610" i="3"/>
  <c r="H618" i="3"/>
  <c r="T618" i="3"/>
  <c r="H626" i="3"/>
  <c r="T626" i="3"/>
  <c r="H941" i="3"/>
  <c r="T941" i="3"/>
  <c r="H981" i="3"/>
  <c r="T981" i="3"/>
  <c r="H1112" i="3"/>
  <c r="T1112" i="3"/>
  <c r="H1120" i="3"/>
  <c r="T1120" i="3"/>
  <c r="H1128" i="3"/>
  <c r="T1128" i="3"/>
  <c r="H1136" i="3"/>
  <c r="T1136" i="3"/>
  <c r="H1144" i="3"/>
  <c r="T1144" i="3"/>
  <c r="H1176" i="3"/>
  <c r="T1176" i="3"/>
  <c r="H1208" i="3"/>
  <c r="T1208" i="3"/>
  <c r="H1216" i="3"/>
  <c r="T1216" i="3"/>
  <c r="H1224" i="3"/>
  <c r="T1224" i="3"/>
  <c r="H1232" i="3"/>
  <c r="T1232" i="3"/>
  <c r="H1240" i="3"/>
  <c r="T1240" i="3"/>
  <c r="H1248" i="3"/>
  <c r="T1248" i="3"/>
  <c r="H1256" i="3"/>
  <c r="T1256" i="3"/>
  <c r="H1264" i="3"/>
  <c r="T1264" i="3"/>
  <c r="H1272" i="3"/>
  <c r="T1272" i="3"/>
  <c r="H1280" i="3"/>
  <c r="T1280" i="3"/>
  <c r="H1288" i="3"/>
  <c r="T1288" i="3"/>
  <c r="H1296" i="3"/>
  <c r="T1296" i="3"/>
  <c r="H1304" i="3"/>
  <c r="T1304" i="3"/>
  <c r="H1312" i="3"/>
  <c r="T1312" i="3"/>
  <c r="H1320" i="3"/>
  <c r="T1320" i="3"/>
  <c r="H1328" i="3"/>
  <c r="T1328" i="3"/>
  <c r="H1336" i="3"/>
  <c r="T1336" i="3"/>
  <c r="H1344" i="3"/>
  <c r="T1344" i="3"/>
  <c r="H1352" i="3"/>
  <c r="T1352" i="3"/>
  <c r="H1411" i="3"/>
  <c r="T1411" i="3"/>
  <c r="H1603" i="3"/>
  <c r="T1603" i="3"/>
  <c r="H1606" i="3"/>
  <c r="T1606" i="3"/>
  <c r="H1614" i="3"/>
  <c r="T1614" i="3"/>
  <c r="H1732" i="3"/>
  <c r="T1732" i="3"/>
  <c r="H1740" i="3"/>
  <c r="T1740" i="3"/>
  <c r="H1748" i="3"/>
  <c r="T1748" i="3"/>
  <c r="H1756" i="3"/>
  <c r="T1756" i="3"/>
  <c r="H1764" i="3"/>
  <c r="T1764" i="3"/>
  <c r="H1772" i="3"/>
  <c r="T1772" i="3"/>
  <c r="H1780" i="3"/>
  <c r="T1780" i="3"/>
  <c r="H1788" i="3"/>
  <c r="T1788" i="3"/>
  <c r="H1796" i="3"/>
  <c r="T1796" i="3"/>
  <c r="H1804" i="3"/>
  <c r="T1804" i="3"/>
  <c r="H1812" i="3"/>
  <c r="T1812" i="3"/>
  <c r="H1820" i="3"/>
  <c r="T1820" i="3"/>
  <c r="H1828" i="3"/>
  <c r="T1828" i="3"/>
  <c r="H1836" i="3"/>
  <c r="T1836" i="3"/>
  <c r="H1844" i="3"/>
  <c r="T1844" i="3"/>
  <c r="H1852" i="3"/>
  <c r="T1852" i="3"/>
  <c r="H1860" i="3"/>
  <c r="T1860" i="3"/>
  <c r="H1868" i="3"/>
  <c r="T1868" i="3"/>
  <c r="H1876" i="3"/>
  <c r="T1876" i="3"/>
  <c r="H1884" i="3"/>
  <c r="T1884" i="3"/>
  <c r="H1892" i="3"/>
  <c r="T1892" i="3"/>
  <c r="H1924" i="3"/>
  <c r="T1924" i="3"/>
  <c r="H1932" i="3"/>
  <c r="T1932" i="3"/>
  <c r="H1940" i="3"/>
  <c r="T1940" i="3"/>
  <c r="H1948" i="3"/>
  <c r="T1948" i="3"/>
  <c r="H1956" i="3"/>
  <c r="T1956" i="3"/>
  <c r="H1964" i="3"/>
  <c r="T1964" i="3"/>
  <c r="H1972" i="3"/>
  <c r="T1972" i="3"/>
  <c r="H1980" i="3"/>
  <c r="T1980" i="3"/>
  <c r="H1988" i="3"/>
  <c r="T1988" i="3"/>
  <c r="H1996" i="3"/>
  <c r="T1996" i="3"/>
  <c r="H2004" i="3"/>
  <c r="T2004" i="3"/>
  <c r="H2012" i="3"/>
  <c r="T2012" i="3"/>
  <c r="H2020" i="3"/>
  <c r="T2020" i="3"/>
  <c r="H2028" i="3"/>
  <c r="T2028" i="3"/>
  <c r="AB2096" i="3"/>
  <c r="H2237" i="3"/>
  <c r="T2237" i="3"/>
  <c r="H2245" i="3"/>
  <c r="T2245" i="3"/>
  <c r="H2269" i="3"/>
  <c r="T2269" i="3"/>
  <c r="H2272" i="3"/>
  <c r="T2272" i="3"/>
  <c r="H2280" i="3"/>
  <c r="T2280" i="3"/>
  <c r="H2288" i="3"/>
  <c r="T2288" i="3"/>
  <c r="H2296" i="3"/>
  <c r="T2296" i="3"/>
  <c r="H2304" i="3"/>
  <c r="T2304" i="3"/>
  <c r="H2312" i="3"/>
  <c r="T2312" i="3"/>
  <c r="H2320" i="3"/>
  <c r="T2320" i="3"/>
  <c r="H2328" i="3"/>
  <c r="T2328" i="3"/>
  <c r="H2336" i="3"/>
  <c r="T2336" i="3"/>
  <c r="H2379" i="3"/>
  <c r="T2379" i="3"/>
  <c r="H2395" i="3"/>
  <c r="T2395" i="3"/>
  <c r="H2403" i="3"/>
  <c r="T2403" i="3"/>
  <c r="H2411" i="3"/>
  <c r="T2411" i="3"/>
  <c r="H2569" i="3"/>
  <c r="T2569" i="3"/>
  <c r="H2689" i="3"/>
  <c r="T2689" i="3"/>
  <c r="H2697" i="3"/>
  <c r="T2697" i="3"/>
  <c r="AB2815" i="3"/>
  <c r="T2815" i="3"/>
  <c r="AB2823" i="3"/>
  <c r="T2823" i="3"/>
  <c r="AB2831" i="3"/>
  <c r="T2831" i="3"/>
  <c r="AB2839" i="3"/>
  <c r="T2839" i="3"/>
  <c r="H2847" i="3"/>
  <c r="T2847" i="3"/>
  <c r="H2855" i="3"/>
  <c r="T2855" i="3"/>
  <c r="H2863" i="3"/>
  <c r="T2863" i="3"/>
  <c r="H2871" i="3"/>
  <c r="T2871" i="3"/>
  <c r="H2879" i="3"/>
  <c r="T2879" i="3"/>
  <c r="H2887" i="3"/>
  <c r="T2887" i="3"/>
  <c r="H2895" i="3"/>
  <c r="T2895" i="3"/>
  <c r="H2903" i="3"/>
  <c r="T2903" i="3"/>
  <c r="H2911" i="3"/>
  <c r="T2911" i="3"/>
  <c r="H2919" i="3"/>
  <c r="T2919" i="3"/>
  <c r="H2927" i="3"/>
  <c r="T2927" i="3"/>
  <c r="H2935" i="3"/>
  <c r="T2935" i="3"/>
  <c r="H2943" i="3"/>
  <c r="T2943" i="3"/>
  <c r="H2951" i="3"/>
  <c r="T2951" i="3"/>
  <c r="H2959" i="3"/>
  <c r="T2959" i="3"/>
  <c r="H2967" i="3"/>
  <c r="T2967" i="3"/>
  <c r="AB2975" i="3"/>
  <c r="T2975" i="3"/>
  <c r="H2983" i="3"/>
  <c r="T2983" i="3"/>
  <c r="AB2991" i="3"/>
  <c r="T2991" i="3"/>
  <c r="AB2999" i="3"/>
  <c r="T2999" i="3"/>
  <c r="AB3007" i="3"/>
  <c r="T3007" i="3"/>
  <c r="H3015" i="3"/>
  <c r="T3015" i="3"/>
  <c r="AB3023" i="3"/>
  <c r="T3023" i="3"/>
  <c r="AB3031" i="3"/>
  <c r="T3031" i="3"/>
  <c r="AB3039" i="3"/>
  <c r="T3039" i="3"/>
  <c r="AB3047" i="3"/>
  <c r="T3047" i="3"/>
  <c r="AB3055" i="3"/>
  <c r="T3055" i="3"/>
  <c r="AB3063" i="3"/>
  <c r="T3063" i="3"/>
  <c r="AB3071" i="3"/>
  <c r="T3071" i="3"/>
  <c r="AB3079" i="3"/>
  <c r="T3079" i="3"/>
  <c r="AB3087" i="3"/>
  <c r="T3087" i="3"/>
  <c r="AB3095" i="3"/>
  <c r="T3095" i="3"/>
  <c r="AB3103" i="3"/>
  <c r="T3103" i="3"/>
  <c r="AB3111" i="3"/>
  <c r="T3111" i="3"/>
  <c r="AB3119" i="3"/>
  <c r="T3119" i="3"/>
  <c r="AB3127" i="3"/>
  <c r="T3127" i="3"/>
  <c r="AB3135" i="3"/>
  <c r="T3135" i="3"/>
  <c r="AB3143" i="3"/>
  <c r="T3143" i="3"/>
  <c r="AB3151" i="3"/>
  <c r="T3151" i="3"/>
  <c r="AB3159" i="3"/>
  <c r="T3159" i="3"/>
  <c r="AB3167" i="3"/>
  <c r="T3167" i="3"/>
  <c r="AB3175" i="3"/>
  <c r="T3175" i="3"/>
  <c r="AB3183" i="3"/>
  <c r="T3183" i="3"/>
  <c r="AB3191" i="3"/>
  <c r="T3191" i="3"/>
  <c r="AB3199" i="3"/>
  <c r="T3199" i="3"/>
  <c r="AB3207" i="3"/>
  <c r="T3207" i="3"/>
  <c r="AB3215" i="3"/>
  <c r="T3215" i="3"/>
  <c r="AB3216" i="3"/>
  <c r="AB3218" i="3"/>
  <c r="T3218" i="3"/>
  <c r="AB3226" i="3"/>
  <c r="T3226" i="3"/>
  <c r="H3234" i="3"/>
  <c r="T3234" i="3"/>
  <c r="AB3242" i="3"/>
  <c r="T3242" i="3"/>
  <c r="H3256" i="3"/>
  <c r="T3256" i="3"/>
  <c r="H3264" i="3"/>
  <c r="T3264" i="3"/>
  <c r="H531" i="3"/>
  <c r="T531" i="3"/>
  <c r="H539" i="3"/>
  <c r="T539" i="3"/>
  <c r="H563" i="3"/>
  <c r="T563" i="3"/>
  <c r="H1273" i="3"/>
  <c r="T1273" i="3"/>
  <c r="H1604" i="3"/>
  <c r="T1604" i="3"/>
  <c r="H1917" i="3"/>
  <c r="T1917" i="3"/>
  <c r="H1925" i="3"/>
  <c r="T1925" i="3"/>
  <c r="H2072" i="3"/>
  <c r="T2072" i="3"/>
  <c r="H2099" i="3"/>
  <c r="T2099" i="3"/>
  <c r="H2139" i="3"/>
  <c r="T2139" i="3"/>
  <c r="H2166" i="3"/>
  <c r="T2166" i="3"/>
  <c r="H2198" i="3"/>
  <c r="T2198" i="3"/>
  <c r="H2206" i="3"/>
  <c r="T2206" i="3"/>
  <c r="H2968" i="3"/>
  <c r="T2968" i="3"/>
  <c r="H2992" i="3"/>
  <c r="T2992" i="3"/>
  <c r="H640" i="3"/>
  <c r="T640" i="3"/>
  <c r="H648" i="3"/>
  <c r="T648" i="3"/>
  <c r="H947" i="3"/>
  <c r="T947" i="3"/>
  <c r="H1011" i="3"/>
  <c r="T1011" i="3"/>
  <c r="H1302" i="3"/>
  <c r="T1302" i="3"/>
  <c r="H1377" i="3"/>
  <c r="T1377" i="3"/>
  <c r="H711" i="3"/>
  <c r="T711" i="3"/>
  <c r="H735" i="3"/>
  <c r="T735" i="3"/>
  <c r="H962" i="3"/>
  <c r="T962" i="3"/>
  <c r="H1109" i="3"/>
  <c r="T1109" i="3"/>
  <c r="H1117" i="3"/>
  <c r="T1117" i="3"/>
  <c r="H1125" i="3"/>
  <c r="T1125" i="3"/>
  <c r="H1133" i="3"/>
  <c r="T1133" i="3"/>
  <c r="H1141" i="3"/>
  <c r="T1141" i="3"/>
  <c r="H1149" i="3"/>
  <c r="T1149" i="3"/>
  <c r="H1157" i="3"/>
  <c r="T1157" i="3"/>
  <c r="H1165" i="3"/>
  <c r="T1165" i="3"/>
  <c r="H1173" i="3"/>
  <c r="T1173" i="3"/>
  <c r="H1181" i="3"/>
  <c r="T1181" i="3"/>
  <c r="H1189" i="3"/>
  <c r="T1189" i="3"/>
  <c r="H1197" i="3"/>
  <c r="T1197" i="3"/>
  <c r="H1360" i="3"/>
  <c r="T1360" i="3"/>
  <c r="H1392" i="3"/>
  <c r="T1392" i="3"/>
  <c r="H1400" i="3"/>
  <c r="T1400" i="3"/>
  <c r="H1408" i="3"/>
  <c r="T1408" i="3"/>
  <c r="H1416" i="3"/>
  <c r="T1416" i="3"/>
  <c r="H1424" i="3"/>
  <c r="T1424" i="3"/>
  <c r="H1432" i="3"/>
  <c r="T1432" i="3"/>
  <c r="H1440" i="3"/>
  <c r="T1440" i="3"/>
  <c r="H1448" i="3"/>
  <c r="T1448" i="3"/>
  <c r="H1456" i="3"/>
  <c r="T1456" i="3"/>
  <c r="H1464" i="3"/>
  <c r="T1464" i="3"/>
  <c r="H1472" i="3"/>
  <c r="T1472" i="3"/>
  <c r="H1480" i="3"/>
  <c r="T1480" i="3"/>
  <c r="H1488" i="3"/>
  <c r="T1488" i="3"/>
  <c r="H1496" i="3"/>
  <c r="T1496" i="3"/>
  <c r="H1504" i="3"/>
  <c r="T1504" i="3"/>
  <c r="H1512" i="3"/>
  <c r="T1512" i="3"/>
  <c r="H1520" i="3"/>
  <c r="T1520" i="3"/>
  <c r="H1528" i="3"/>
  <c r="T1528" i="3"/>
  <c r="H1536" i="3"/>
  <c r="T1536" i="3"/>
  <c r="H1544" i="3"/>
  <c r="T1544" i="3"/>
  <c r="H1552" i="3"/>
  <c r="T1552" i="3"/>
  <c r="H1560" i="3"/>
  <c r="T1560" i="3"/>
  <c r="H1568" i="3"/>
  <c r="T1568" i="3"/>
  <c r="H1576" i="3"/>
  <c r="T1576" i="3"/>
  <c r="H1584" i="3"/>
  <c r="T1584" i="3"/>
  <c r="H1592" i="3"/>
  <c r="T1592" i="3"/>
  <c r="H1600" i="3"/>
  <c r="T1600" i="3"/>
  <c r="H1619" i="3"/>
  <c r="T1619" i="3"/>
  <c r="H1627" i="3"/>
  <c r="T1627" i="3"/>
  <c r="H1662" i="3"/>
  <c r="T1662" i="3"/>
  <c r="H1726" i="3"/>
  <c r="T1726" i="3"/>
  <c r="H1841" i="3"/>
  <c r="T1841" i="3"/>
  <c r="H1945" i="3"/>
  <c r="T1945" i="3"/>
  <c r="H1969" i="3"/>
  <c r="T1969" i="3"/>
  <c r="H2033" i="3"/>
  <c r="T2033" i="3"/>
  <c r="H2143" i="3"/>
  <c r="T2143" i="3"/>
  <c r="AB2152" i="3"/>
  <c r="H2194" i="3"/>
  <c r="T2194" i="3"/>
  <c r="H2202" i="3"/>
  <c r="T2202" i="3"/>
  <c r="H2210" i="3"/>
  <c r="T2210" i="3"/>
  <c r="H2218" i="3"/>
  <c r="T2218" i="3"/>
  <c r="H2226" i="3"/>
  <c r="T2226" i="3"/>
  <c r="H2234" i="3"/>
  <c r="T2234" i="3"/>
  <c r="H2277" i="3"/>
  <c r="T2277" i="3"/>
  <c r="H2344" i="3"/>
  <c r="T2344" i="3"/>
  <c r="H2352" i="3"/>
  <c r="T2352" i="3"/>
  <c r="H2360" i="3"/>
  <c r="T2360" i="3"/>
  <c r="H2368" i="3"/>
  <c r="T2368" i="3"/>
  <c r="H2376" i="3"/>
  <c r="T2376" i="3"/>
  <c r="H2384" i="3"/>
  <c r="T2384" i="3"/>
  <c r="H2392" i="3"/>
  <c r="T2392" i="3"/>
  <c r="H2400" i="3"/>
  <c r="T2400" i="3"/>
  <c r="H2440" i="3"/>
  <c r="T2440" i="3"/>
  <c r="H2464" i="3"/>
  <c r="T2464" i="3"/>
  <c r="H2483" i="3"/>
  <c r="T2483" i="3"/>
  <c r="H2566" i="3"/>
  <c r="T2566" i="3"/>
  <c r="H2574" i="3"/>
  <c r="T2574" i="3"/>
  <c r="H2582" i="3"/>
  <c r="T2582" i="3"/>
  <c r="H2590" i="3"/>
  <c r="T2590" i="3"/>
  <c r="H2734" i="3"/>
  <c r="T2734" i="3"/>
  <c r="H2769" i="3"/>
  <c r="T2769" i="3"/>
  <c r="AB2770" i="3"/>
  <c r="H2868" i="3"/>
  <c r="T2868" i="3"/>
  <c r="H2892" i="3"/>
  <c r="T2892" i="3"/>
  <c r="H2900" i="3"/>
  <c r="T2900" i="3"/>
  <c r="H2972" i="3"/>
  <c r="T2972" i="3"/>
  <c r="H2980" i="3"/>
  <c r="T2980" i="3"/>
  <c r="H2988" i="3"/>
  <c r="T2988" i="3"/>
  <c r="H2996" i="3"/>
  <c r="T2996" i="3"/>
  <c r="H3004" i="3"/>
  <c r="T3004" i="3"/>
  <c r="H3012" i="3"/>
  <c r="T3012" i="3"/>
  <c r="H3020" i="3"/>
  <c r="T3020" i="3"/>
  <c r="H3108" i="3"/>
  <c r="T3108" i="3"/>
  <c r="H3140" i="3"/>
  <c r="T3140" i="3"/>
  <c r="H3172" i="3"/>
  <c r="T3172" i="3"/>
  <c r="H3180" i="3"/>
  <c r="T3180" i="3"/>
  <c r="H3223" i="3"/>
  <c r="T3223" i="3"/>
  <c r="H3231" i="3"/>
  <c r="T3231" i="3"/>
  <c r="H3239" i="3"/>
  <c r="T3239" i="3"/>
  <c r="AB3253" i="3"/>
  <c r="T3253" i="3"/>
  <c r="AB3261" i="3"/>
  <c r="T3261" i="3"/>
  <c r="H587" i="3"/>
  <c r="T587" i="3"/>
  <c r="H595" i="3"/>
  <c r="T595" i="3"/>
  <c r="H603" i="3"/>
  <c r="T603" i="3"/>
  <c r="H635" i="3"/>
  <c r="T635" i="3"/>
  <c r="H1161" i="3"/>
  <c r="T1161" i="3"/>
  <c r="H2479" i="3"/>
  <c r="T2479" i="3"/>
  <c r="H2495" i="3"/>
  <c r="T2495" i="3"/>
  <c r="H2578" i="3"/>
  <c r="T2578" i="3"/>
  <c r="H3200" i="3"/>
  <c r="T3200" i="3"/>
  <c r="H3219" i="3"/>
  <c r="T3219" i="3"/>
  <c r="H3227" i="3"/>
  <c r="T3227" i="3"/>
  <c r="H656" i="3"/>
  <c r="T656" i="3"/>
  <c r="H1230" i="3"/>
  <c r="T1230" i="3"/>
  <c r="H1310" i="3"/>
  <c r="T1310" i="3"/>
  <c r="H1628" i="3"/>
  <c r="T1628" i="3"/>
  <c r="H1719" i="3"/>
  <c r="T1719" i="3"/>
  <c r="H604" i="3"/>
  <c r="T604" i="3"/>
  <c r="H652" i="3"/>
  <c r="T652" i="3"/>
  <c r="H668" i="3"/>
  <c r="T668" i="3"/>
  <c r="H676" i="3"/>
  <c r="T676" i="3"/>
  <c r="H684" i="3"/>
  <c r="T684" i="3"/>
  <c r="H692" i="3"/>
  <c r="T692" i="3"/>
  <c r="H775" i="3"/>
  <c r="T775" i="3"/>
  <c r="H951" i="3"/>
  <c r="T951" i="3"/>
  <c r="H959" i="3"/>
  <c r="T959" i="3"/>
  <c r="H983" i="3"/>
  <c r="T983" i="3"/>
  <c r="H1007" i="3"/>
  <c r="T1007" i="3"/>
  <c r="H1031" i="3"/>
  <c r="T1031" i="3"/>
  <c r="H1098" i="3"/>
  <c r="T1098" i="3"/>
  <c r="H1106" i="3"/>
  <c r="T1106" i="3"/>
  <c r="H1130" i="3"/>
  <c r="T1130" i="3"/>
  <c r="H1274" i="3"/>
  <c r="T1274" i="3"/>
  <c r="H1330" i="3"/>
  <c r="T1330" i="3"/>
  <c r="H1346" i="3"/>
  <c r="T1346" i="3"/>
  <c r="H1365" i="3"/>
  <c r="T1365" i="3"/>
  <c r="H1373" i="3"/>
  <c r="T1373" i="3"/>
  <c r="H1381" i="3"/>
  <c r="T1381" i="3"/>
  <c r="H1421" i="3"/>
  <c r="T1421" i="3"/>
  <c r="H1453" i="3"/>
  <c r="T1453" i="3"/>
  <c r="H1485" i="3"/>
  <c r="T1485" i="3"/>
  <c r="H1549" i="3"/>
  <c r="T1549" i="3"/>
  <c r="H1608" i="3"/>
  <c r="T1608" i="3"/>
  <c r="H1616" i="3"/>
  <c r="T1616" i="3"/>
  <c r="H1624" i="3"/>
  <c r="T1624" i="3"/>
  <c r="H1632" i="3"/>
  <c r="T1632" i="3"/>
  <c r="AB1633" i="3"/>
  <c r="H1651" i="3"/>
  <c r="T1651" i="3"/>
  <c r="H1659" i="3"/>
  <c r="T1659" i="3"/>
  <c r="H1667" i="3"/>
  <c r="T1667" i="3"/>
  <c r="H1675" i="3"/>
  <c r="T1675" i="3"/>
  <c r="H1683" i="3"/>
  <c r="T1683" i="3"/>
  <c r="H1691" i="3"/>
  <c r="T1691" i="3"/>
  <c r="H1699" i="3"/>
  <c r="T1699" i="3"/>
  <c r="H1707" i="3"/>
  <c r="T1707" i="3"/>
  <c r="H1715" i="3"/>
  <c r="T1715" i="3"/>
  <c r="H1774" i="3"/>
  <c r="T1774" i="3"/>
  <c r="H1814" i="3"/>
  <c r="T1814" i="3"/>
  <c r="H1878" i="3"/>
  <c r="T1878" i="3"/>
  <c r="H1894" i="3"/>
  <c r="T1894" i="3"/>
  <c r="H1910" i="3"/>
  <c r="T1910" i="3"/>
  <c r="H1950" i="3"/>
  <c r="T1950" i="3"/>
  <c r="H1966" i="3"/>
  <c r="T1966" i="3"/>
  <c r="H2006" i="3"/>
  <c r="T2006" i="3"/>
  <c r="AB2047" i="3"/>
  <c r="H2065" i="3"/>
  <c r="T2065" i="3"/>
  <c r="H2073" i="3"/>
  <c r="T2073" i="3"/>
  <c r="H2081" i="3"/>
  <c r="T2081" i="3"/>
  <c r="H2089" i="3"/>
  <c r="T2089" i="3"/>
  <c r="H2132" i="3"/>
  <c r="T2132" i="3"/>
  <c r="H2405" i="3"/>
  <c r="T2405" i="3"/>
  <c r="H2413" i="3"/>
  <c r="T2413" i="3"/>
  <c r="H2488" i="3"/>
  <c r="T2488" i="3"/>
  <c r="H2587" i="3"/>
  <c r="T2587" i="3"/>
  <c r="H2675" i="3"/>
  <c r="T2675" i="3"/>
  <c r="H2683" i="3"/>
  <c r="T2683" i="3"/>
  <c r="H2707" i="3"/>
  <c r="T2707" i="3"/>
  <c r="H2715" i="3"/>
  <c r="T2715" i="3"/>
  <c r="H2723" i="3"/>
  <c r="T2723" i="3"/>
  <c r="H2731" i="3"/>
  <c r="T2731" i="3"/>
  <c r="H2750" i="3"/>
  <c r="T2750" i="3"/>
  <c r="H2766" i="3"/>
  <c r="T2766" i="3"/>
  <c r="AB2905" i="3"/>
  <c r="T2905" i="3"/>
  <c r="AB2913" i="3"/>
  <c r="T2913" i="3"/>
  <c r="AB2921" i="3"/>
  <c r="T2921" i="3"/>
  <c r="AB2929" i="3"/>
  <c r="T2929" i="3"/>
  <c r="AB2937" i="3"/>
  <c r="T2937" i="3"/>
  <c r="AB2945" i="3"/>
  <c r="T2945" i="3"/>
  <c r="AB2953" i="3"/>
  <c r="T2953" i="3"/>
  <c r="AB2961" i="3"/>
  <c r="T2961" i="3"/>
  <c r="AB2969" i="3"/>
  <c r="T2969" i="3"/>
  <c r="AB2977" i="3"/>
  <c r="T2977" i="3"/>
  <c r="AB2985" i="3"/>
  <c r="T2985" i="3"/>
  <c r="AB2993" i="3"/>
  <c r="T2993" i="3"/>
  <c r="H3001" i="3"/>
  <c r="T3001" i="3"/>
  <c r="AB3009" i="3"/>
  <c r="T3009" i="3"/>
  <c r="AB3017" i="3"/>
  <c r="T3017" i="3"/>
  <c r="AB3025" i="3"/>
  <c r="T3025" i="3"/>
  <c r="AB3033" i="3"/>
  <c r="T3033" i="3"/>
  <c r="AB3041" i="3"/>
  <c r="T3041" i="3"/>
  <c r="AB3049" i="3"/>
  <c r="T3049" i="3"/>
  <c r="AB3057" i="3"/>
  <c r="T3057" i="3"/>
  <c r="AB3065" i="3"/>
  <c r="T3065" i="3"/>
  <c r="AB3073" i="3"/>
  <c r="T3073" i="3"/>
  <c r="AB3081" i="3"/>
  <c r="T3081" i="3"/>
  <c r="H3089" i="3"/>
  <c r="T3089" i="3"/>
  <c r="AB3097" i="3"/>
  <c r="T3097" i="3"/>
  <c r="AB3105" i="3"/>
  <c r="T3105" i="3"/>
  <c r="AB3113" i="3"/>
  <c r="T3113" i="3"/>
  <c r="H3121" i="3"/>
  <c r="T3121" i="3"/>
  <c r="H3129" i="3"/>
  <c r="T3129" i="3"/>
  <c r="H3137" i="3"/>
  <c r="T3137" i="3"/>
  <c r="H3145" i="3"/>
  <c r="T3145" i="3"/>
  <c r="H3153" i="3"/>
  <c r="T3153" i="3"/>
  <c r="H3161" i="3"/>
  <c r="T3161" i="3"/>
  <c r="H3169" i="3"/>
  <c r="T3169" i="3"/>
  <c r="AB3177" i="3"/>
  <c r="T3177" i="3"/>
  <c r="AB3185" i="3"/>
  <c r="T3185" i="3"/>
  <c r="AB3193" i="3"/>
  <c r="T3193" i="3"/>
  <c r="AB3201" i="3"/>
  <c r="T3201" i="3"/>
  <c r="AB3209" i="3"/>
  <c r="T3209" i="3"/>
  <c r="AB3228" i="3"/>
  <c r="T3228" i="3"/>
  <c r="AB3236" i="3"/>
  <c r="T3236" i="3"/>
  <c r="AB3244" i="3"/>
  <c r="T3244" i="3"/>
  <c r="H3247" i="3"/>
  <c r="T3247" i="3"/>
  <c r="H3250" i="3"/>
  <c r="T3250" i="3"/>
  <c r="AB3258" i="3"/>
  <c r="T3258" i="3"/>
  <c r="H3266" i="3"/>
  <c r="T3266" i="3"/>
  <c r="H499" i="3"/>
  <c r="T499" i="3"/>
  <c r="H547" i="3"/>
  <c r="T547" i="3"/>
  <c r="H555" i="3"/>
  <c r="T555" i="3"/>
  <c r="H571" i="3"/>
  <c r="T571" i="3"/>
  <c r="H579" i="3"/>
  <c r="T579" i="3"/>
  <c r="H643" i="3"/>
  <c r="T643" i="3"/>
  <c r="H1364" i="3"/>
  <c r="T1364" i="3"/>
  <c r="H1658" i="3"/>
  <c r="T1658" i="3"/>
  <c r="H2452" i="3"/>
  <c r="T2452" i="3"/>
  <c r="H2476" i="3"/>
  <c r="T2476" i="3"/>
  <c r="H2698" i="3"/>
  <c r="T2698" i="3"/>
  <c r="H528" i="3"/>
  <c r="T528" i="3"/>
  <c r="H720" i="3"/>
  <c r="T720" i="3"/>
  <c r="H1369" i="3"/>
  <c r="T1369" i="3"/>
  <c r="H633" i="3"/>
  <c r="T633" i="3"/>
  <c r="H641" i="3"/>
  <c r="T641" i="3"/>
  <c r="H649" i="3"/>
  <c r="T649" i="3"/>
  <c r="H657" i="3"/>
  <c r="T657" i="3"/>
  <c r="H705" i="3"/>
  <c r="T705" i="3"/>
  <c r="H745" i="3"/>
  <c r="T745" i="3"/>
  <c r="H769" i="3"/>
  <c r="T769" i="3"/>
  <c r="H820" i="3"/>
  <c r="T820" i="3"/>
  <c r="H852" i="3"/>
  <c r="T852" i="3"/>
  <c r="H892" i="3"/>
  <c r="T892" i="3"/>
  <c r="H900" i="3"/>
  <c r="T900" i="3"/>
  <c r="H908" i="3"/>
  <c r="T908" i="3"/>
  <c r="H916" i="3"/>
  <c r="T916" i="3"/>
  <c r="H924" i="3"/>
  <c r="T924" i="3"/>
  <c r="H932" i="3"/>
  <c r="T932" i="3"/>
  <c r="H940" i="3"/>
  <c r="T940" i="3"/>
  <c r="H948" i="3"/>
  <c r="T948" i="3"/>
  <c r="H956" i="3"/>
  <c r="T956" i="3"/>
  <c r="H964" i="3"/>
  <c r="T964" i="3"/>
  <c r="H972" i="3"/>
  <c r="T972" i="3"/>
  <c r="H980" i="3"/>
  <c r="T980" i="3"/>
  <c r="H988" i="3"/>
  <c r="T988" i="3"/>
  <c r="H996" i="3"/>
  <c r="T996" i="3"/>
  <c r="H1004" i="3"/>
  <c r="T1004" i="3"/>
  <c r="H1012" i="3"/>
  <c r="T1012" i="3"/>
  <c r="H1020" i="3"/>
  <c r="T1020" i="3"/>
  <c r="H1028" i="3"/>
  <c r="T1028" i="3"/>
  <c r="H1036" i="3"/>
  <c r="T1036" i="3"/>
  <c r="H1044" i="3"/>
  <c r="T1044" i="3"/>
  <c r="H1052" i="3"/>
  <c r="T1052" i="3"/>
  <c r="H1060" i="3"/>
  <c r="T1060" i="3"/>
  <c r="H1068" i="3"/>
  <c r="T1068" i="3"/>
  <c r="H1159" i="3"/>
  <c r="T1159" i="3"/>
  <c r="H1271" i="3"/>
  <c r="T1271" i="3"/>
  <c r="H1287" i="3"/>
  <c r="T1287" i="3"/>
  <c r="H1370" i="3"/>
  <c r="T1370" i="3"/>
  <c r="H1378" i="3"/>
  <c r="T1378" i="3"/>
  <c r="H1386" i="3"/>
  <c r="T1386" i="3"/>
  <c r="H1394" i="3"/>
  <c r="T1394" i="3"/>
  <c r="H1402" i="3"/>
  <c r="T1402" i="3"/>
  <c r="H1410" i="3"/>
  <c r="T1410" i="3"/>
  <c r="H1418" i="3"/>
  <c r="T1418" i="3"/>
  <c r="H1426" i="3"/>
  <c r="T1426" i="3"/>
  <c r="H1434" i="3"/>
  <c r="T1434" i="3"/>
  <c r="H1442" i="3"/>
  <c r="T1442" i="3"/>
  <c r="H1450" i="3"/>
  <c r="T1450" i="3"/>
  <c r="H1458" i="3"/>
  <c r="T1458" i="3"/>
  <c r="H1466" i="3"/>
  <c r="T1466" i="3"/>
  <c r="H1474" i="3"/>
  <c r="T1474" i="3"/>
  <c r="H1482" i="3"/>
  <c r="T1482" i="3"/>
  <c r="H1490" i="3"/>
  <c r="T1490" i="3"/>
  <c r="H1498" i="3"/>
  <c r="T1498" i="3"/>
  <c r="H1506" i="3"/>
  <c r="T1506" i="3"/>
  <c r="H1514" i="3"/>
  <c r="T1514" i="3"/>
  <c r="H1640" i="3"/>
  <c r="T1640" i="3"/>
  <c r="H1688" i="3"/>
  <c r="T1688" i="3"/>
  <c r="H1923" i="3"/>
  <c r="T1923" i="3"/>
  <c r="H1931" i="3"/>
  <c r="T1931" i="3"/>
  <c r="H1939" i="3"/>
  <c r="T1939" i="3"/>
  <c r="H1947" i="3"/>
  <c r="T1947" i="3"/>
  <c r="H1955" i="3"/>
  <c r="T1955" i="3"/>
  <c r="H1963" i="3"/>
  <c r="T1963" i="3"/>
  <c r="H1971" i="3"/>
  <c r="T1971" i="3"/>
  <c r="H1979" i="3"/>
  <c r="T1979" i="3"/>
  <c r="H1987" i="3"/>
  <c r="T1987" i="3"/>
  <c r="H1995" i="3"/>
  <c r="T1995" i="3"/>
  <c r="H2003" i="3"/>
  <c r="T2003" i="3"/>
  <c r="H2011" i="3"/>
  <c r="T2011" i="3"/>
  <c r="H2019" i="3"/>
  <c r="T2019" i="3"/>
  <c r="H2027" i="3"/>
  <c r="T2027" i="3"/>
  <c r="H2035" i="3"/>
  <c r="T2035" i="3"/>
  <c r="H2043" i="3"/>
  <c r="T2043" i="3"/>
  <c r="H2062" i="3"/>
  <c r="T2062" i="3"/>
  <c r="H2070" i="3"/>
  <c r="T2070" i="3"/>
  <c r="H2097" i="3"/>
  <c r="T2097" i="3"/>
  <c r="H2105" i="3"/>
  <c r="T2105" i="3"/>
  <c r="H2113" i="3"/>
  <c r="T2113" i="3"/>
  <c r="H2121" i="3"/>
  <c r="T2121" i="3"/>
  <c r="H2129" i="3"/>
  <c r="T2129" i="3"/>
  <c r="H2137" i="3"/>
  <c r="T2137" i="3"/>
  <c r="H2145" i="3"/>
  <c r="T2145" i="3"/>
  <c r="H2180" i="3"/>
  <c r="T2180" i="3"/>
  <c r="H2458" i="3"/>
  <c r="T2458" i="3"/>
  <c r="H2568" i="3"/>
  <c r="T2568" i="3"/>
  <c r="H2576" i="3"/>
  <c r="T2576" i="3"/>
  <c r="H2584" i="3"/>
  <c r="T2584" i="3"/>
  <c r="H2592" i="3"/>
  <c r="T2592" i="3"/>
  <c r="H2600" i="3"/>
  <c r="T2600" i="3"/>
  <c r="H2608" i="3"/>
  <c r="T2608" i="3"/>
  <c r="H2616" i="3"/>
  <c r="T2616" i="3"/>
  <c r="H2624" i="3"/>
  <c r="T2624" i="3"/>
  <c r="H2632" i="3"/>
  <c r="T2632" i="3"/>
  <c r="H2640" i="3"/>
  <c r="T2640" i="3"/>
  <c r="H2648" i="3"/>
  <c r="T2648" i="3"/>
  <c r="H2656" i="3"/>
  <c r="T2656" i="3"/>
  <c r="H2664" i="3"/>
  <c r="T2664" i="3"/>
  <c r="H2672" i="3"/>
  <c r="T2672" i="3"/>
  <c r="H2680" i="3"/>
  <c r="T2680" i="3"/>
  <c r="H2688" i="3"/>
  <c r="T2688" i="3"/>
  <c r="H2728" i="3"/>
  <c r="T2728" i="3"/>
  <c r="H2739" i="3"/>
  <c r="T2739" i="3"/>
  <c r="H2747" i="3"/>
  <c r="T2747" i="3"/>
  <c r="H2755" i="3"/>
  <c r="T2755" i="3"/>
  <c r="H2763" i="3"/>
  <c r="T2763" i="3"/>
  <c r="AB2846" i="3"/>
  <c r="T2846" i="3"/>
  <c r="H2854" i="3"/>
  <c r="T2854" i="3"/>
  <c r="H2862" i="3"/>
  <c r="T2862" i="3"/>
  <c r="H2870" i="3"/>
  <c r="T2870" i="3"/>
  <c r="H2878" i="3"/>
  <c r="T2878" i="3"/>
  <c r="H2886" i="3"/>
  <c r="T2886" i="3"/>
  <c r="AB2894" i="3"/>
  <c r="T2894" i="3"/>
  <c r="AB2902" i="3"/>
  <c r="T2902" i="3"/>
  <c r="AB2910" i="3"/>
  <c r="T2910" i="3"/>
  <c r="AB2918" i="3"/>
  <c r="T2918" i="3"/>
  <c r="AB2926" i="3"/>
  <c r="T2926" i="3"/>
  <c r="AB2934" i="3"/>
  <c r="T2934" i="3"/>
  <c r="AB2942" i="3"/>
  <c r="T2942" i="3"/>
  <c r="AB2950" i="3"/>
  <c r="T2950" i="3"/>
  <c r="AB2958" i="3"/>
  <c r="T2958" i="3"/>
  <c r="AB2966" i="3"/>
  <c r="T2966" i="3"/>
  <c r="AB2974" i="3"/>
  <c r="T2974" i="3"/>
  <c r="AB2982" i="3"/>
  <c r="T2982" i="3"/>
  <c r="AB2990" i="3"/>
  <c r="T2990" i="3"/>
  <c r="AB2998" i="3"/>
  <c r="T2998" i="3"/>
  <c r="AB3006" i="3"/>
  <c r="T3006" i="3"/>
  <c r="AB3014" i="3"/>
  <c r="T3014" i="3"/>
  <c r="H3022" i="3"/>
  <c r="T3022" i="3"/>
  <c r="H3030" i="3"/>
  <c r="T3030" i="3"/>
  <c r="H3038" i="3"/>
  <c r="T3038" i="3"/>
  <c r="H3046" i="3"/>
  <c r="T3046" i="3"/>
  <c r="AB3054" i="3"/>
  <c r="T3054" i="3"/>
  <c r="AB3062" i="3"/>
  <c r="T3062" i="3"/>
  <c r="AB3070" i="3"/>
  <c r="T3070" i="3"/>
  <c r="AB3078" i="3"/>
  <c r="T3078" i="3"/>
  <c r="AB3086" i="3"/>
  <c r="T3086" i="3"/>
  <c r="AB3094" i="3"/>
  <c r="T3094" i="3"/>
  <c r="H3102" i="3"/>
  <c r="T3102" i="3"/>
  <c r="H3110" i="3"/>
  <c r="T3110" i="3"/>
  <c r="AB3118" i="3"/>
  <c r="T3118" i="3"/>
  <c r="AB3126" i="3"/>
  <c r="T3126" i="3"/>
  <c r="AB3134" i="3"/>
  <c r="T3134" i="3"/>
  <c r="AB3142" i="3"/>
  <c r="T3142" i="3"/>
  <c r="AB3150" i="3"/>
  <c r="T3150" i="3"/>
  <c r="AB3158" i="3"/>
  <c r="T3158" i="3"/>
  <c r="AB3166" i="3"/>
  <c r="T3166" i="3"/>
  <c r="AB3174" i="3"/>
  <c r="T3174" i="3"/>
  <c r="AB3182" i="3"/>
  <c r="T3182" i="3"/>
  <c r="AB3190" i="3"/>
  <c r="T3190" i="3"/>
  <c r="H3198" i="3"/>
  <c r="T3198" i="3"/>
  <c r="AB3206" i="3"/>
  <c r="T3206" i="3"/>
  <c r="AB3214" i="3"/>
  <c r="T3214" i="3"/>
  <c r="AB3217" i="3"/>
  <c r="T3217" i="3"/>
  <c r="AB3225" i="3"/>
  <c r="T3225" i="3"/>
  <c r="H3233" i="3"/>
  <c r="T3233" i="3"/>
  <c r="AB3241" i="3"/>
  <c r="T3241" i="3"/>
  <c r="H3255" i="3"/>
  <c r="T3255" i="3"/>
  <c r="H3263" i="3"/>
  <c r="T3263" i="3"/>
  <c r="H3221" i="3"/>
  <c r="H3236" i="3"/>
  <c r="AA3267" i="3"/>
  <c r="H3217" i="3"/>
  <c r="AB711" i="3"/>
  <c r="AB1284" i="3"/>
  <c r="AB1287" i="3"/>
  <c r="AB1346" i="3"/>
  <c r="AB1832" i="3"/>
  <c r="AB1950" i="3"/>
  <c r="AB2277" i="3"/>
  <c r="AB2395" i="3"/>
  <c r="AB2583" i="3"/>
  <c r="AB2766" i="3"/>
  <c r="AB2769" i="3"/>
  <c r="AB3104" i="3"/>
  <c r="H3210" i="3"/>
  <c r="AB735" i="3"/>
  <c r="AB941" i="3"/>
  <c r="AB1171" i="3"/>
  <c r="AB1174" i="3"/>
  <c r="AB1625" i="3"/>
  <c r="AB1628" i="3"/>
  <c r="AB1944" i="3"/>
  <c r="AB2623" i="3"/>
  <c r="AB3015" i="3"/>
  <c r="AB3018" i="3"/>
  <c r="AB3200" i="3"/>
  <c r="AB3203" i="3"/>
  <c r="AB3233" i="3"/>
  <c r="L3267" i="3"/>
  <c r="S3267" i="3" s="1"/>
  <c r="AB574" i="3"/>
  <c r="AB2464" i="3"/>
  <c r="AB2730" i="3"/>
  <c r="AB3001" i="3"/>
  <c r="AB1549" i="3"/>
  <c r="AB1364" i="3"/>
  <c r="AB1455" i="3"/>
  <c r="AB2689" i="3"/>
  <c r="AB500" i="3"/>
  <c r="H500" i="3"/>
  <c r="AB508" i="3"/>
  <c r="H508" i="3"/>
  <c r="AB519" i="3"/>
  <c r="H519" i="3"/>
  <c r="AB527" i="3"/>
  <c r="H527" i="3"/>
  <c r="AB528" i="3"/>
  <c r="AB530" i="3"/>
  <c r="H530" i="3"/>
  <c r="AB538" i="3"/>
  <c r="H538" i="3"/>
  <c r="AB546" i="3"/>
  <c r="H546" i="3"/>
  <c r="AB554" i="3"/>
  <c r="H554" i="3"/>
  <c r="AB562" i="3"/>
  <c r="H562" i="3"/>
  <c r="AB570" i="3"/>
  <c r="H570" i="3"/>
  <c r="AB581" i="3"/>
  <c r="H581" i="3"/>
  <c r="AB589" i="3"/>
  <c r="H589" i="3"/>
  <c r="AB597" i="3"/>
  <c r="H597" i="3"/>
  <c r="AB605" i="3"/>
  <c r="H605" i="3"/>
  <c r="AB613" i="3"/>
  <c r="H613" i="3"/>
  <c r="AB621" i="3"/>
  <c r="H621" i="3"/>
  <c r="AB629" i="3"/>
  <c r="H629" i="3"/>
  <c r="AB664" i="3"/>
  <c r="H664" i="3"/>
  <c r="AB672" i="3"/>
  <c r="H672" i="3"/>
  <c r="AB680" i="3"/>
  <c r="H680" i="3"/>
  <c r="AB688" i="3"/>
  <c r="H688" i="3"/>
  <c r="AB696" i="3"/>
  <c r="H696" i="3"/>
  <c r="AB704" i="3"/>
  <c r="H704" i="3"/>
  <c r="AB715" i="3"/>
  <c r="H715" i="3"/>
  <c r="AB723" i="3"/>
  <c r="H723" i="3"/>
  <c r="AB731" i="3"/>
  <c r="H731" i="3"/>
  <c r="AB766" i="3"/>
  <c r="H766" i="3"/>
  <c r="AB780" i="3"/>
  <c r="H780" i="3"/>
  <c r="AB788" i="3"/>
  <c r="H788" i="3"/>
  <c r="AB796" i="3"/>
  <c r="H796" i="3"/>
  <c r="AB804" i="3"/>
  <c r="H804" i="3"/>
  <c r="AB812" i="3"/>
  <c r="H812" i="3"/>
  <c r="AB828" i="3"/>
  <c r="H828" i="3"/>
  <c r="AB836" i="3"/>
  <c r="H836" i="3"/>
  <c r="AB844" i="3"/>
  <c r="H844" i="3"/>
  <c r="AB860" i="3"/>
  <c r="H860" i="3"/>
  <c r="AB868" i="3"/>
  <c r="H868" i="3"/>
  <c r="AB876" i="3"/>
  <c r="H876" i="3"/>
  <c r="AB884" i="3"/>
  <c r="H884" i="3"/>
  <c r="AB943" i="3"/>
  <c r="H943" i="3"/>
  <c r="AB967" i="3"/>
  <c r="H967" i="3"/>
  <c r="AB975" i="3"/>
  <c r="H975" i="3"/>
  <c r="AB991" i="3"/>
  <c r="H991" i="3"/>
  <c r="AB999" i="3"/>
  <c r="H999" i="3"/>
  <c r="AB1018" i="3"/>
  <c r="H1018" i="3"/>
  <c r="AB1026" i="3"/>
  <c r="H1026" i="3"/>
  <c r="AB1034" i="3"/>
  <c r="H1034" i="3"/>
  <c r="AB1042" i="3"/>
  <c r="H1042" i="3"/>
  <c r="AB1050" i="3"/>
  <c r="H1050" i="3"/>
  <c r="AB1058" i="3"/>
  <c r="H1058" i="3"/>
  <c r="AB1066" i="3"/>
  <c r="H1066" i="3"/>
  <c r="AB1077" i="3"/>
  <c r="H1077" i="3"/>
  <c r="AB1085" i="3"/>
  <c r="H1085" i="3"/>
  <c r="AB1093" i="3"/>
  <c r="H1093" i="3"/>
  <c r="AB1101" i="3"/>
  <c r="H1101" i="3"/>
  <c r="AB1152" i="3"/>
  <c r="H1152" i="3"/>
  <c r="AB1160" i="3"/>
  <c r="H1160" i="3"/>
  <c r="AB1168" i="3"/>
  <c r="H1168" i="3"/>
  <c r="AB1182" i="3"/>
  <c r="H1182" i="3"/>
  <c r="AB1190" i="3"/>
  <c r="H1190" i="3"/>
  <c r="AB1198" i="3"/>
  <c r="H1198" i="3"/>
  <c r="AB1236" i="3"/>
  <c r="H1236" i="3"/>
  <c r="AB1244" i="3"/>
  <c r="H1244" i="3"/>
  <c r="AB1252" i="3"/>
  <c r="H1252" i="3"/>
  <c r="AB1263" i="3"/>
  <c r="H1263" i="3"/>
  <c r="AB1277" i="3"/>
  <c r="H1277" i="3"/>
  <c r="AB1291" i="3"/>
  <c r="H1291" i="3"/>
  <c r="AB1316" i="3"/>
  <c r="H1316" i="3"/>
  <c r="AB1324" i="3"/>
  <c r="H1324" i="3"/>
  <c r="AB1335" i="3"/>
  <c r="H1335" i="3"/>
  <c r="AB1343" i="3"/>
  <c r="H1343" i="3"/>
  <c r="AB1354" i="3"/>
  <c r="H1354" i="3"/>
  <c r="AB1357" i="3"/>
  <c r="H1357" i="3"/>
  <c r="AB1371" i="3"/>
  <c r="H1371" i="3"/>
  <c r="AB1379" i="3"/>
  <c r="H1379" i="3"/>
  <c r="AB1387" i="3"/>
  <c r="H1387" i="3"/>
  <c r="AB1395" i="3"/>
  <c r="H1395" i="3"/>
  <c r="AB1403" i="3"/>
  <c r="H1403" i="3"/>
  <c r="AB1428" i="3"/>
  <c r="H1428" i="3"/>
  <c r="AB1436" i="3"/>
  <c r="H1436" i="3"/>
  <c r="AB1444" i="3"/>
  <c r="H1444" i="3"/>
  <c r="AB1452" i="3"/>
  <c r="H1452" i="3"/>
  <c r="AB1463" i="3"/>
  <c r="H1463" i="3"/>
  <c r="AB1471" i="3"/>
  <c r="H1471" i="3"/>
  <c r="AB1479" i="3"/>
  <c r="H1479" i="3"/>
  <c r="AB1630" i="3"/>
  <c r="H1630" i="3"/>
  <c r="AB1641" i="3"/>
  <c r="H1641" i="3"/>
  <c r="AB1649" i="3"/>
  <c r="H1649" i="3"/>
  <c r="AB1657" i="3"/>
  <c r="H1657" i="3"/>
  <c r="AB1665" i="3"/>
  <c r="H1665" i="3"/>
  <c r="AB1673" i="3"/>
  <c r="H1673" i="3"/>
  <c r="AB1697" i="3"/>
  <c r="H1697" i="3"/>
  <c r="AB1705" i="3"/>
  <c r="H1705" i="3"/>
  <c r="AB1713" i="3"/>
  <c r="H1713" i="3"/>
  <c r="AB1721" i="3"/>
  <c r="H1721" i="3"/>
  <c r="AB497" i="3"/>
  <c r="H497" i="3"/>
  <c r="AB505" i="3"/>
  <c r="H505" i="3"/>
  <c r="AB513" i="3"/>
  <c r="H513" i="3"/>
  <c r="AB514" i="3"/>
  <c r="AB516" i="3"/>
  <c r="H516" i="3"/>
  <c r="AB524" i="3"/>
  <c r="H524" i="3"/>
  <c r="AB535" i="3"/>
  <c r="H535" i="3"/>
  <c r="AB543" i="3"/>
  <c r="H543" i="3"/>
  <c r="AB551" i="3"/>
  <c r="H551" i="3"/>
  <c r="AB559" i="3"/>
  <c r="H559" i="3"/>
  <c r="AB567" i="3"/>
  <c r="H567" i="3"/>
  <c r="AB578" i="3"/>
  <c r="H578" i="3"/>
  <c r="AB586" i="3"/>
  <c r="H586" i="3"/>
  <c r="AB594" i="3"/>
  <c r="H594" i="3"/>
  <c r="AB602" i="3"/>
  <c r="H602" i="3"/>
  <c r="AB634" i="3"/>
  <c r="H634" i="3"/>
  <c r="AB642" i="3"/>
  <c r="H642" i="3"/>
  <c r="AB643" i="3"/>
  <c r="AB712" i="3"/>
  <c r="H712" i="3"/>
  <c r="AB728" i="3"/>
  <c r="H728" i="3"/>
  <c r="AB739" i="3"/>
  <c r="H739" i="3"/>
  <c r="AB747" i="3"/>
  <c r="H747" i="3"/>
  <c r="AB755" i="3"/>
  <c r="H755" i="3"/>
  <c r="AB763" i="3"/>
  <c r="H763" i="3"/>
  <c r="AB774" i="3"/>
  <c r="H774" i="3"/>
  <c r="AB775" i="3"/>
  <c r="AB777" i="3"/>
  <c r="H777" i="3"/>
  <c r="AB785" i="3"/>
  <c r="H785" i="3"/>
  <c r="AB793" i="3"/>
  <c r="H793" i="3"/>
  <c r="AB801" i="3"/>
  <c r="H801" i="3"/>
  <c r="AB809" i="3"/>
  <c r="H809" i="3"/>
  <c r="AB817" i="3"/>
  <c r="H817" i="3"/>
  <c r="AB825" i="3"/>
  <c r="H825" i="3"/>
  <c r="AB833" i="3"/>
  <c r="H833" i="3"/>
  <c r="AB841" i="3"/>
  <c r="H841" i="3"/>
  <c r="AB849" i="3"/>
  <c r="H849" i="3"/>
  <c r="AB857" i="3"/>
  <c r="H857" i="3"/>
  <c r="AB865" i="3"/>
  <c r="H865" i="3"/>
  <c r="AB873" i="3"/>
  <c r="H873" i="3"/>
  <c r="AB881" i="3"/>
  <c r="H881" i="3"/>
  <c r="AB889" i="3"/>
  <c r="H889" i="3"/>
  <c r="AB897" i="3"/>
  <c r="H897" i="3"/>
  <c r="AB905" i="3"/>
  <c r="H905" i="3"/>
  <c r="AB913" i="3"/>
  <c r="H913" i="3"/>
  <c r="AB921" i="3"/>
  <c r="H921" i="3"/>
  <c r="AB929" i="3"/>
  <c r="H929" i="3"/>
  <c r="AB937" i="3"/>
  <c r="H937" i="3"/>
  <c r="AB1015" i="3"/>
  <c r="H1015" i="3"/>
  <c r="AB1023" i="3"/>
  <c r="H1023" i="3"/>
  <c r="AB1039" i="3"/>
  <c r="H1039" i="3"/>
  <c r="AB1047" i="3"/>
  <c r="H1047" i="3"/>
  <c r="AB1055" i="3"/>
  <c r="H1055" i="3"/>
  <c r="AB1063" i="3"/>
  <c r="H1063" i="3"/>
  <c r="AB1071" i="3"/>
  <c r="H1071" i="3"/>
  <c r="AB1074" i="3"/>
  <c r="H1074" i="3"/>
  <c r="AB1082" i="3"/>
  <c r="H1082" i="3"/>
  <c r="AB1090" i="3"/>
  <c r="H1090" i="3"/>
  <c r="AB1114" i="3"/>
  <c r="H1114" i="3"/>
  <c r="AB1122" i="3"/>
  <c r="H1122" i="3"/>
  <c r="AB1187" i="3"/>
  <c r="H1187" i="3"/>
  <c r="AB1195" i="3"/>
  <c r="H1195" i="3"/>
  <c r="AB1203" i="3"/>
  <c r="H1203" i="3"/>
  <c r="AB1214" i="3"/>
  <c r="H1214" i="3"/>
  <c r="AB1222" i="3"/>
  <c r="H1222" i="3"/>
  <c r="AB1268" i="3"/>
  <c r="H1268" i="3"/>
  <c r="AB1282" i="3"/>
  <c r="H1282" i="3"/>
  <c r="AB1285" i="3"/>
  <c r="H1285" i="3"/>
  <c r="AB1330" i="3"/>
  <c r="AB1332" i="3"/>
  <c r="H1332" i="3"/>
  <c r="AB1340" i="3"/>
  <c r="H1340" i="3"/>
  <c r="AB1351" i="3"/>
  <c r="H1351" i="3"/>
  <c r="AB1368" i="3"/>
  <c r="H1368" i="3"/>
  <c r="AB1376" i="3"/>
  <c r="H1376" i="3"/>
  <c r="AB1384" i="3"/>
  <c r="H1384" i="3"/>
  <c r="AB1419" i="3"/>
  <c r="H1419" i="3"/>
  <c r="AB1420" i="3"/>
  <c r="AB1423" i="3"/>
  <c r="AB1425" i="3"/>
  <c r="H1425" i="3"/>
  <c r="AB1433" i="3"/>
  <c r="H1433" i="3"/>
  <c r="AB1441" i="3"/>
  <c r="H1441" i="3"/>
  <c r="AB1449" i="3"/>
  <c r="H1449" i="3"/>
  <c r="AB1460" i="3"/>
  <c r="H1460" i="3"/>
  <c r="AB1468" i="3"/>
  <c r="H1468" i="3"/>
  <c r="AB1476" i="3"/>
  <c r="H1476" i="3"/>
  <c r="AB1484" i="3"/>
  <c r="H1484" i="3"/>
  <c r="AB1485" i="3"/>
  <c r="AB1487" i="3"/>
  <c r="H1487" i="3"/>
  <c r="AB1495" i="3"/>
  <c r="H1495" i="3"/>
  <c r="AB1503" i="3"/>
  <c r="H1503" i="3"/>
  <c r="AB1511" i="3"/>
  <c r="H1511" i="3"/>
  <c r="AB1519" i="3"/>
  <c r="H1519" i="3"/>
  <c r="AB1527" i="3"/>
  <c r="H1527" i="3"/>
  <c r="AB1535" i="3"/>
  <c r="H1535" i="3"/>
  <c r="AB1543" i="3"/>
  <c r="H1543" i="3"/>
  <c r="AB1554" i="3"/>
  <c r="H1554" i="3"/>
  <c r="AB1562" i="3"/>
  <c r="H1562" i="3"/>
  <c r="AB1570" i="3"/>
  <c r="H1570" i="3"/>
  <c r="AB1578" i="3"/>
  <c r="H1578" i="3"/>
  <c r="AB1586" i="3"/>
  <c r="H1586" i="3"/>
  <c r="AB1594" i="3"/>
  <c r="H1594" i="3"/>
  <c r="AB1602" i="3"/>
  <c r="H1602" i="3"/>
  <c r="AB1605" i="3"/>
  <c r="H1605" i="3"/>
  <c r="H1613" i="3"/>
  <c r="AB1613" i="3"/>
  <c r="AB1621" i="3"/>
  <c r="H1621" i="3"/>
  <c r="AB1638" i="3"/>
  <c r="H1638" i="3"/>
  <c r="AB1646" i="3"/>
  <c r="H1646" i="3"/>
  <c r="AB1654" i="3"/>
  <c r="H1654" i="3"/>
  <c r="AB1670" i="3"/>
  <c r="H1670" i="3"/>
  <c r="AB1678" i="3"/>
  <c r="H1678" i="3"/>
  <c r="AB1686" i="3"/>
  <c r="H1686" i="3"/>
  <c r="H1694" i="3"/>
  <c r="AB1694" i="3"/>
  <c r="AB494" i="3"/>
  <c r="H494" i="3"/>
  <c r="AB502" i="3"/>
  <c r="H502" i="3"/>
  <c r="AB510" i="3"/>
  <c r="H510" i="3"/>
  <c r="AB521" i="3"/>
  <c r="H521" i="3"/>
  <c r="AB532" i="3"/>
  <c r="H532" i="3"/>
  <c r="AB540" i="3"/>
  <c r="H540" i="3"/>
  <c r="AB548" i="3"/>
  <c r="H548" i="3"/>
  <c r="AB556" i="3"/>
  <c r="H556" i="3"/>
  <c r="AB564" i="3"/>
  <c r="H564" i="3"/>
  <c r="AB572" i="3"/>
  <c r="H572" i="3"/>
  <c r="AB575" i="3"/>
  <c r="H575" i="3"/>
  <c r="AB583" i="3"/>
  <c r="H583" i="3"/>
  <c r="AB591" i="3"/>
  <c r="H591" i="3"/>
  <c r="AB599" i="3"/>
  <c r="H599" i="3"/>
  <c r="AB607" i="3"/>
  <c r="H607" i="3"/>
  <c r="AB615" i="3"/>
  <c r="H615" i="3"/>
  <c r="AB623" i="3"/>
  <c r="H623" i="3"/>
  <c r="AB631" i="3"/>
  <c r="H631" i="3"/>
  <c r="AB639" i="3"/>
  <c r="H639" i="3"/>
  <c r="AB650" i="3"/>
  <c r="H650" i="3"/>
  <c r="AB658" i="3"/>
  <c r="H658" i="3"/>
  <c r="AB666" i="3"/>
  <c r="H666" i="3"/>
  <c r="AB674" i="3"/>
  <c r="H674" i="3"/>
  <c r="AB682" i="3"/>
  <c r="H682" i="3"/>
  <c r="AB690" i="3"/>
  <c r="H690" i="3"/>
  <c r="AB698" i="3"/>
  <c r="H698" i="3"/>
  <c r="AB706" i="3"/>
  <c r="H706" i="3"/>
  <c r="AB736" i="3"/>
  <c r="H736" i="3"/>
  <c r="AB760" i="3"/>
  <c r="H760" i="3"/>
  <c r="AB771" i="3"/>
  <c r="H771" i="3"/>
  <c r="AB782" i="3"/>
  <c r="H782" i="3"/>
  <c r="AB790" i="3"/>
  <c r="H790" i="3"/>
  <c r="AB798" i="3"/>
  <c r="H798" i="3"/>
  <c r="AB806" i="3"/>
  <c r="H806" i="3"/>
  <c r="AB814" i="3"/>
  <c r="H814" i="3"/>
  <c r="AB822" i="3"/>
  <c r="H822" i="3"/>
  <c r="AB830" i="3"/>
  <c r="H830" i="3"/>
  <c r="AB838" i="3"/>
  <c r="H838" i="3"/>
  <c r="AB846" i="3"/>
  <c r="H846" i="3"/>
  <c r="AB854" i="3"/>
  <c r="H854" i="3"/>
  <c r="AB862" i="3"/>
  <c r="H862" i="3"/>
  <c r="AB870" i="3"/>
  <c r="H870" i="3"/>
  <c r="AB878" i="3"/>
  <c r="H878" i="3"/>
  <c r="AB886" i="3"/>
  <c r="H886" i="3"/>
  <c r="AB894" i="3"/>
  <c r="H894" i="3"/>
  <c r="AB902" i="3"/>
  <c r="H902" i="3"/>
  <c r="AB910" i="3"/>
  <c r="H910" i="3"/>
  <c r="AB918" i="3"/>
  <c r="H918" i="3"/>
  <c r="AB926" i="3"/>
  <c r="H926" i="3"/>
  <c r="AB934" i="3"/>
  <c r="H934" i="3"/>
  <c r="AB945" i="3"/>
  <c r="H945" i="3"/>
  <c r="AB953" i="3"/>
  <c r="H953" i="3"/>
  <c r="AB961" i="3"/>
  <c r="H961" i="3"/>
  <c r="AB969" i="3"/>
  <c r="H969" i="3"/>
  <c r="AB977" i="3"/>
  <c r="H977" i="3"/>
  <c r="AB985" i="3"/>
  <c r="H985" i="3"/>
  <c r="AB993" i="3"/>
  <c r="H993" i="3"/>
  <c r="AB1001" i="3"/>
  <c r="H1001" i="3"/>
  <c r="AB1009" i="3"/>
  <c r="H1009" i="3"/>
  <c r="AB1079" i="3"/>
  <c r="H1079" i="3"/>
  <c r="AB1087" i="3"/>
  <c r="H1087" i="3"/>
  <c r="AB1095" i="3"/>
  <c r="H1095" i="3"/>
  <c r="AB1103" i="3"/>
  <c r="H1103" i="3"/>
  <c r="AB1111" i="3"/>
  <c r="H1111" i="3"/>
  <c r="AB1119" i="3"/>
  <c r="H1119" i="3"/>
  <c r="AB1127" i="3"/>
  <c r="H1127" i="3"/>
  <c r="AB1138" i="3"/>
  <c r="H1138" i="3"/>
  <c r="AB1146" i="3"/>
  <c r="H1146" i="3"/>
  <c r="AB1154" i="3"/>
  <c r="H1154" i="3"/>
  <c r="AB1162" i="3"/>
  <c r="H1162" i="3"/>
  <c r="AB1170" i="3"/>
  <c r="H1170" i="3"/>
  <c r="AB1184" i="3"/>
  <c r="H1184" i="3"/>
  <c r="AB1192" i="3"/>
  <c r="H1192" i="3"/>
  <c r="AB1200" i="3"/>
  <c r="H1200" i="3"/>
  <c r="AB1219" i="3"/>
  <c r="H1219" i="3"/>
  <c r="AB1238" i="3"/>
  <c r="H1238" i="3"/>
  <c r="AB1246" i="3"/>
  <c r="H1246" i="3"/>
  <c r="AB1254" i="3"/>
  <c r="H1254" i="3"/>
  <c r="AB1279" i="3"/>
  <c r="H1279" i="3"/>
  <c r="AB1293" i="3"/>
  <c r="H1293" i="3"/>
  <c r="AB1307" i="3"/>
  <c r="H1307" i="3"/>
  <c r="AB1318" i="3"/>
  <c r="H1318" i="3"/>
  <c r="AB1326" i="3"/>
  <c r="H1326" i="3"/>
  <c r="AB1362" i="3"/>
  <c r="H1362" i="3"/>
  <c r="AB1389" i="3"/>
  <c r="H1389" i="3"/>
  <c r="AB1397" i="3"/>
  <c r="H1397" i="3"/>
  <c r="AB1405" i="3"/>
  <c r="H1405" i="3"/>
  <c r="AB1457" i="3"/>
  <c r="H1457" i="3"/>
  <c r="AB1465" i="3"/>
  <c r="H1465" i="3"/>
  <c r="AB1473" i="3"/>
  <c r="H1473" i="3"/>
  <c r="AB1481" i="3"/>
  <c r="H1481" i="3"/>
  <c r="AB1492" i="3"/>
  <c r="H1492" i="3"/>
  <c r="AB1500" i="3"/>
  <c r="H1500" i="3"/>
  <c r="AB1508" i="3"/>
  <c r="H1508" i="3"/>
  <c r="AB1516" i="3"/>
  <c r="H1516" i="3"/>
  <c r="AB1524" i="3"/>
  <c r="H1524" i="3"/>
  <c r="AB1532" i="3"/>
  <c r="H1532" i="3"/>
  <c r="AB1540" i="3"/>
  <c r="H1540" i="3"/>
  <c r="AB1548" i="3"/>
  <c r="H1548" i="3"/>
  <c r="AB1551" i="3"/>
  <c r="H1551" i="3"/>
  <c r="AB1559" i="3"/>
  <c r="H1559" i="3"/>
  <c r="AB1567" i="3"/>
  <c r="H1567" i="3"/>
  <c r="AB1575" i="3"/>
  <c r="H1575" i="3"/>
  <c r="AB1583" i="3"/>
  <c r="H1583" i="3"/>
  <c r="AB1591" i="3"/>
  <c r="H1591" i="3"/>
  <c r="AB1599" i="3"/>
  <c r="H1599" i="3"/>
  <c r="AB1610" i="3"/>
  <c r="H1610" i="3"/>
  <c r="AB1618" i="3"/>
  <c r="H1618" i="3"/>
  <c r="AB1635" i="3"/>
  <c r="H1635" i="3"/>
  <c r="AB1782" i="3"/>
  <c r="H1782" i="3"/>
  <c r="AB1790" i="3"/>
  <c r="H1790" i="3"/>
  <c r="AB518" i="3"/>
  <c r="H518" i="3"/>
  <c r="AB526" i="3"/>
  <c r="H526" i="3"/>
  <c r="AB529" i="3"/>
  <c r="H529" i="3"/>
  <c r="AB537" i="3"/>
  <c r="H537" i="3"/>
  <c r="AB545" i="3"/>
  <c r="H545" i="3"/>
  <c r="AB553" i="3"/>
  <c r="H553" i="3"/>
  <c r="AB561" i="3"/>
  <c r="H561" i="3"/>
  <c r="AB569" i="3"/>
  <c r="H569" i="3"/>
  <c r="AB580" i="3"/>
  <c r="H580" i="3"/>
  <c r="AB588" i="3"/>
  <c r="H588" i="3"/>
  <c r="AB596" i="3"/>
  <c r="H596" i="3"/>
  <c r="AB612" i="3"/>
  <c r="H612" i="3"/>
  <c r="AB620" i="3"/>
  <c r="H620" i="3"/>
  <c r="AB628" i="3"/>
  <c r="H628" i="3"/>
  <c r="AB636" i="3"/>
  <c r="H636" i="3"/>
  <c r="AB647" i="3"/>
  <c r="H647" i="3"/>
  <c r="AB655" i="3"/>
  <c r="H655" i="3"/>
  <c r="AB663" i="3"/>
  <c r="H663" i="3"/>
  <c r="AB671" i="3"/>
  <c r="H671" i="3"/>
  <c r="AB679" i="3"/>
  <c r="H679" i="3"/>
  <c r="AB687" i="3"/>
  <c r="H687" i="3"/>
  <c r="AB695" i="3"/>
  <c r="H695" i="3"/>
  <c r="AB703" i="3"/>
  <c r="H703" i="3"/>
  <c r="AB714" i="3"/>
  <c r="H714" i="3"/>
  <c r="AB722" i="3"/>
  <c r="H722" i="3"/>
  <c r="AB730" i="3"/>
  <c r="H730" i="3"/>
  <c r="AB765" i="3"/>
  <c r="H765" i="3"/>
  <c r="AB779" i="3"/>
  <c r="H779" i="3"/>
  <c r="AB787" i="3"/>
  <c r="H787" i="3"/>
  <c r="AB795" i="3"/>
  <c r="H795" i="3"/>
  <c r="AB803" i="3"/>
  <c r="H803" i="3"/>
  <c r="AB811" i="3"/>
  <c r="H811" i="3"/>
  <c r="AB819" i="3"/>
  <c r="H819" i="3"/>
  <c r="AB827" i="3"/>
  <c r="H827" i="3"/>
  <c r="AB835" i="3"/>
  <c r="H835" i="3"/>
  <c r="AB843" i="3"/>
  <c r="H843" i="3"/>
  <c r="AB851" i="3"/>
  <c r="H851" i="3"/>
  <c r="AB859" i="3"/>
  <c r="H859" i="3"/>
  <c r="AB867" i="3"/>
  <c r="H867" i="3"/>
  <c r="AB875" i="3"/>
  <c r="H875" i="3"/>
  <c r="AB883" i="3"/>
  <c r="H883" i="3"/>
  <c r="AB891" i="3"/>
  <c r="H891" i="3"/>
  <c r="AB899" i="3"/>
  <c r="H899" i="3"/>
  <c r="AB907" i="3"/>
  <c r="H907" i="3"/>
  <c r="AB915" i="3"/>
  <c r="H915" i="3"/>
  <c r="AB923" i="3"/>
  <c r="H923" i="3"/>
  <c r="AB931" i="3"/>
  <c r="H931" i="3"/>
  <c r="AB939" i="3"/>
  <c r="H939" i="3"/>
  <c r="AB942" i="3"/>
  <c r="H942" i="3"/>
  <c r="AB950" i="3"/>
  <c r="H950" i="3"/>
  <c r="AB958" i="3"/>
  <c r="H958" i="3"/>
  <c r="AB966" i="3"/>
  <c r="H966" i="3"/>
  <c r="AB974" i="3"/>
  <c r="H974" i="3"/>
  <c r="AB982" i="3"/>
  <c r="H982" i="3"/>
  <c r="AB990" i="3"/>
  <c r="H990" i="3"/>
  <c r="AB998" i="3"/>
  <c r="H998" i="3"/>
  <c r="AB1006" i="3"/>
  <c r="H1006" i="3"/>
  <c r="AB1017" i="3"/>
  <c r="H1017" i="3"/>
  <c r="AB1025" i="3"/>
  <c r="H1025" i="3"/>
  <c r="AB1033" i="3"/>
  <c r="H1033" i="3"/>
  <c r="AB1041" i="3"/>
  <c r="H1041" i="3"/>
  <c r="AB1049" i="3"/>
  <c r="H1049" i="3"/>
  <c r="AB1057" i="3"/>
  <c r="H1057" i="3"/>
  <c r="AB1065" i="3"/>
  <c r="H1065" i="3"/>
  <c r="AB1108" i="3"/>
  <c r="H1108" i="3"/>
  <c r="AB1116" i="3"/>
  <c r="H1116" i="3"/>
  <c r="AB1135" i="3"/>
  <c r="H1135" i="3"/>
  <c r="AB1143" i="3"/>
  <c r="H1143" i="3"/>
  <c r="AB1151" i="3"/>
  <c r="H1151" i="3"/>
  <c r="AB1167" i="3"/>
  <c r="H1167" i="3"/>
  <c r="AB1205" i="3"/>
  <c r="H1205" i="3"/>
  <c r="AB1206" i="3"/>
  <c r="AB1235" i="3"/>
  <c r="H1235" i="3"/>
  <c r="AB1260" i="3"/>
  <c r="AB1262" i="3"/>
  <c r="H1262" i="3"/>
  <c r="AB1270" i="3"/>
  <c r="H1270" i="3"/>
  <c r="AB1271" i="3"/>
  <c r="AB1274" i="3"/>
  <c r="AB1276" i="3"/>
  <c r="H1276" i="3"/>
  <c r="AB1290" i="3"/>
  <c r="H1290" i="3"/>
  <c r="AB1298" i="3"/>
  <c r="H1298" i="3"/>
  <c r="AB1299" i="3"/>
  <c r="AB1301" i="3"/>
  <c r="H1301" i="3"/>
  <c r="AB1302" i="3"/>
  <c r="AB1323" i="3"/>
  <c r="H1323" i="3"/>
  <c r="AB1334" i="3"/>
  <c r="H1334" i="3"/>
  <c r="AB1342" i="3"/>
  <c r="H1342" i="3"/>
  <c r="AB1356" i="3"/>
  <c r="H1356" i="3"/>
  <c r="AB1411" i="3"/>
  <c r="AB1413" i="3"/>
  <c r="H1413" i="3"/>
  <c r="AB1427" i="3"/>
  <c r="H1427" i="3"/>
  <c r="AB1435" i="3"/>
  <c r="H1435" i="3"/>
  <c r="AB1443" i="3"/>
  <c r="H1443" i="3"/>
  <c r="AB1451" i="3"/>
  <c r="H1451" i="3"/>
  <c r="AB1489" i="3"/>
  <c r="H1489" i="3"/>
  <c r="AB1497" i="3"/>
  <c r="H1497" i="3"/>
  <c r="AB1505" i="3"/>
  <c r="H1505" i="3"/>
  <c r="AB1513" i="3"/>
  <c r="H1513" i="3"/>
  <c r="AB1521" i="3"/>
  <c r="H1521" i="3"/>
  <c r="AB1529" i="3"/>
  <c r="H1529" i="3"/>
  <c r="AB1545" i="3"/>
  <c r="H1545" i="3"/>
  <c r="AB1556" i="3"/>
  <c r="H1556" i="3"/>
  <c r="AB1564" i="3"/>
  <c r="H1564" i="3"/>
  <c r="AB1572" i="3"/>
  <c r="H1572" i="3"/>
  <c r="AB1580" i="3"/>
  <c r="H1580" i="3"/>
  <c r="AB1588" i="3"/>
  <c r="H1588" i="3"/>
  <c r="AB1596" i="3"/>
  <c r="H1596" i="3"/>
  <c r="AB1607" i="3"/>
  <c r="H1607" i="3"/>
  <c r="AB1763" i="3"/>
  <c r="H1763" i="3"/>
  <c r="AB1771" i="3"/>
  <c r="H1771" i="3"/>
  <c r="AB496" i="3"/>
  <c r="H496" i="3"/>
  <c r="AB504" i="3"/>
  <c r="H504" i="3"/>
  <c r="AB512" i="3"/>
  <c r="H512" i="3"/>
  <c r="AB542" i="3"/>
  <c r="H542" i="3"/>
  <c r="AB558" i="3"/>
  <c r="H558" i="3"/>
  <c r="AB566" i="3"/>
  <c r="H566" i="3"/>
  <c r="AB577" i="3"/>
  <c r="H577" i="3"/>
  <c r="AB585" i="3"/>
  <c r="H585" i="3"/>
  <c r="AB593" i="3"/>
  <c r="H593" i="3"/>
  <c r="AB601" i="3"/>
  <c r="H601" i="3"/>
  <c r="AB609" i="3"/>
  <c r="H609" i="3"/>
  <c r="AB617" i="3"/>
  <c r="H617" i="3"/>
  <c r="AB625" i="3"/>
  <c r="H625" i="3"/>
  <c r="AB644" i="3"/>
  <c r="H644" i="3"/>
  <c r="AB660" i="3"/>
  <c r="H660" i="3"/>
  <c r="AB700" i="3"/>
  <c r="H700" i="3"/>
  <c r="AB708" i="3"/>
  <c r="H708" i="3"/>
  <c r="AB719" i="3"/>
  <c r="H719" i="3"/>
  <c r="AB727" i="3"/>
  <c r="H727" i="3"/>
  <c r="AB738" i="3"/>
  <c r="H738" i="3"/>
  <c r="AB746" i="3"/>
  <c r="H746" i="3"/>
  <c r="AB754" i="3"/>
  <c r="H754" i="3"/>
  <c r="AB762" i="3"/>
  <c r="H762" i="3"/>
  <c r="AB773" i="3"/>
  <c r="H773" i="3"/>
  <c r="AB955" i="3"/>
  <c r="H955" i="3"/>
  <c r="AB963" i="3"/>
  <c r="H963" i="3"/>
  <c r="AB971" i="3"/>
  <c r="H971" i="3"/>
  <c r="AB979" i="3"/>
  <c r="H979" i="3"/>
  <c r="AB987" i="3"/>
  <c r="H987" i="3"/>
  <c r="AB995" i="3"/>
  <c r="H995" i="3"/>
  <c r="AB1003" i="3"/>
  <c r="H1003" i="3"/>
  <c r="AB1014" i="3"/>
  <c r="H1014" i="3"/>
  <c r="AB1022" i="3"/>
  <c r="H1022" i="3"/>
  <c r="AB1030" i="3"/>
  <c r="H1030" i="3"/>
  <c r="AB1038" i="3"/>
  <c r="H1038" i="3"/>
  <c r="AB1046" i="3"/>
  <c r="H1046" i="3"/>
  <c r="AB1054" i="3"/>
  <c r="H1054" i="3"/>
  <c r="AB1062" i="3"/>
  <c r="H1062" i="3"/>
  <c r="AB1070" i="3"/>
  <c r="H1070" i="3"/>
  <c r="AB1081" i="3"/>
  <c r="H1081" i="3"/>
  <c r="AB1089" i="3"/>
  <c r="H1089" i="3"/>
  <c r="AB1097" i="3"/>
  <c r="H1097" i="3"/>
  <c r="AB1105" i="3"/>
  <c r="H1105" i="3"/>
  <c r="AB1130" i="3"/>
  <c r="AB1132" i="3"/>
  <c r="H1132" i="3"/>
  <c r="AB1148" i="3"/>
  <c r="H1148" i="3"/>
  <c r="AB1156" i="3"/>
  <c r="H1156" i="3"/>
  <c r="AB1164" i="3"/>
  <c r="H1164" i="3"/>
  <c r="AB1178" i="3"/>
  <c r="H1178" i="3"/>
  <c r="AB1186" i="3"/>
  <c r="H1186" i="3"/>
  <c r="AB1194" i="3"/>
  <c r="H1194" i="3"/>
  <c r="AB1202" i="3"/>
  <c r="H1202" i="3"/>
  <c r="AB1213" i="3"/>
  <c r="H1213" i="3"/>
  <c r="AB1221" i="3"/>
  <c r="H1221" i="3"/>
  <c r="AB1229" i="3"/>
  <c r="H1229" i="3"/>
  <c r="AB1230" i="3"/>
  <c r="AB1267" i="3"/>
  <c r="H1267" i="3"/>
  <c r="AB1295" i="3"/>
  <c r="H1295" i="3"/>
  <c r="AB1309" i="3"/>
  <c r="H1309" i="3"/>
  <c r="AB1310" i="3"/>
  <c r="AB1331" i="3"/>
  <c r="H1331" i="3"/>
  <c r="AB1339" i="3"/>
  <c r="H1339" i="3"/>
  <c r="AB1350" i="3"/>
  <c r="H1350" i="3"/>
  <c r="AB1367" i="3"/>
  <c r="H1367" i="3"/>
  <c r="AB1375" i="3"/>
  <c r="H1375" i="3"/>
  <c r="AB1383" i="3"/>
  <c r="H1383" i="3"/>
  <c r="AB1391" i="3"/>
  <c r="H1391" i="3"/>
  <c r="AB1399" i="3"/>
  <c r="H1399" i="3"/>
  <c r="AB1407" i="3"/>
  <c r="H1407" i="3"/>
  <c r="AB1459" i="3"/>
  <c r="H1459" i="3"/>
  <c r="AB1467" i="3"/>
  <c r="H1467" i="3"/>
  <c r="AB1475" i="3"/>
  <c r="H1475" i="3"/>
  <c r="AB1483" i="3"/>
  <c r="H1483" i="3"/>
  <c r="AB1620" i="3"/>
  <c r="H1620" i="3"/>
  <c r="AB1637" i="3"/>
  <c r="H1637" i="3"/>
  <c r="AB1645" i="3"/>
  <c r="H1645" i="3"/>
  <c r="AB1728" i="3"/>
  <c r="H1728" i="3"/>
  <c r="AB1736" i="3"/>
  <c r="H1736" i="3"/>
  <c r="AB1752" i="3"/>
  <c r="H1752" i="3"/>
  <c r="H1760" i="3"/>
  <c r="AB1760" i="3"/>
  <c r="H493" i="3"/>
  <c r="AB501" i="3"/>
  <c r="H501" i="3"/>
  <c r="AB509" i="3"/>
  <c r="H509" i="3"/>
  <c r="AB520" i="3"/>
  <c r="H520" i="3"/>
  <c r="AB582" i="3"/>
  <c r="H582" i="3"/>
  <c r="AB590" i="3"/>
  <c r="H590" i="3"/>
  <c r="AB665" i="3"/>
  <c r="H665" i="3"/>
  <c r="AB673" i="3"/>
  <c r="H673" i="3"/>
  <c r="AB681" i="3"/>
  <c r="H681" i="3"/>
  <c r="AB689" i="3"/>
  <c r="H689" i="3"/>
  <c r="AB697" i="3"/>
  <c r="H697" i="3"/>
  <c r="AB716" i="3"/>
  <c r="H716" i="3"/>
  <c r="AB724" i="3"/>
  <c r="H724" i="3"/>
  <c r="AB732" i="3"/>
  <c r="H732" i="3"/>
  <c r="AB743" i="3"/>
  <c r="H743" i="3"/>
  <c r="AB751" i="3"/>
  <c r="H751" i="3"/>
  <c r="AB759" i="3"/>
  <c r="H759" i="3"/>
  <c r="AB767" i="3"/>
  <c r="H767" i="3"/>
  <c r="AB770" i="3"/>
  <c r="H770" i="3"/>
  <c r="AB781" i="3"/>
  <c r="H781" i="3"/>
  <c r="AB789" i="3"/>
  <c r="H789" i="3"/>
  <c r="AB797" i="3"/>
  <c r="H797" i="3"/>
  <c r="AB805" i="3"/>
  <c r="H805" i="3"/>
  <c r="AB813" i="3"/>
  <c r="H813" i="3"/>
  <c r="AB821" i="3"/>
  <c r="H821" i="3"/>
  <c r="AB829" i="3"/>
  <c r="H829" i="3"/>
  <c r="AB837" i="3"/>
  <c r="H837" i="3"/>
  <c r="AB845" i="3"/>
  <c r="H845" i="3"/>
  <c r="AB853" i="3"/>
  <c r="H853" i="3"/>
  <c r="AB861" i="3"/>
  <c r="H861" i="3"/>
  <c r="AB869" i="3"/>
  <c r="H869" i="3"/>
  <c r="AB877" i="3"/>
  <c r="H877" i="3"/>
  <c r="AB885" i="3"/>
  <c r="H885" i="3"/>
  <c r="AB893" i="3"/>
  <c r="H893" i="3"/>
  <c r="AB901" i="3"/>
  <c r="H901" i="3"/>
  <c r="AB909" i="3"/>
  <c r="H909" i="3"/>
  <c r="AB917" i="3"/>
  <c r="H917" i="3"/>
  <c r="AB925" i="3"/>
  <c r="H925" i="3"/>
  <c r="AB933" i="3"/>
  <c r="H933" i="3"/>
  <c r="AB960" i="3"/>
  <c r="H960" i="3"/>
  <c r="AB968" i="3"/>
  <c r="H968" i="3"/>
  <c r="AB976" i="3"/>
  <c r="H976" i="3"/>
  <c r="AB984" i="3"/>
  <c r="H984" i="3"/>
  <c r="AB992" i="3"/>
  <c r="H992" i="3"/>
  <c r="AB1000" i="3"/>
  <c r="H1000" i="3"/>
  <c r="AB1008" i="3"/>
  <c r="H1008" i="3"/>
  <c r="AB1019" i="3"/>
  <c r="H1019" i="3"/>
  <c r="AB1027" i="3"/>
  <c r="H1027" i="3"/>
  <c r="AB1035" i="3"/>
  <c r="H1035" i="3"/>
  <c r="AB1043" i="3"/>
  <c r="H1043" i="3"/>
  <c r="AB1051" i="3"/>
  <c r="H1051" i="3"/>
  <c r="AB1059" i="3"/>
  <c r="H1059" i="3"/>
  <c r="AB1067" i="3"/>
  <c r="H1067" i="3"/>
  <c r="AB1078" i="3"/>
  <c r="H1078" i="3"/>
  <c r="AB1086" i="3"/>
  <c r="H1086" i="3"/>
  <c r="AB1094" i="3"/>
  <c r="H1094" i="3"/>
  <c r="AB1102" i="3"/>
  <c r="H1102" i="3"/>
  <c r="AB1110" i="3"/>
  <c r="H1110" i="3"/>
  <c r="AB1118" i="3"/>
  <c r="H1118" i="3"/>
  <c r="AB1126" i="3"/>
  <c r="H1126" i="3"/>
  <c r="AB1175" i="3"/>
  <c r="H1175" i="3"/>
  <c r="AB1183" i="3"/>
  <c r="H1183" i="3"/>
  <c r="AB1191" i="3"/>
  <c r="H1191" i="3"/>
  <c r="AB1199" i="3"/>
  <c r="H1199" i="3"/>
  <c r="AB1210" i="3"/>
  <c r="H1210" i="3"/>
  <c r="AB1218" i="3"/>
  <c r="H1218" i="3"/>
  <c r="AB1226" i="3"/>
  <c r="H1226" i="3"/>
  <c r="AB1237" i="3"/>
  <c r="H1237" i="3"/>
  <c r="AB1245" i="3"/>
  <c r="H1245" i="3"/>
  <c r="AB1253" i="3"/>
  <c r="H1253" i="3"/>
  <c r="AB1278" i="3"/>
  <c r="H1278" i="3"/>
  <c r="AB1292" i="3"/>
  <c r="H1292" i="3"/>
  <c r="AB1306" i="3"/>
  <c r="H1306" i="3"/>
  <c r="AB1317" i="3"/>
  <c r="H1317" i="3"/>
  <c r="AB1325" i="3"/>
  <c r="H1325" i="3"/>
  <c r="AB1358" i="3"/>
  <c r="H1358" i="3"/>
  <c r="AB1359" i="3"/>
  <c r="AB1361" i="3"/>
  <c r="H1361" i="3"/>
  <c r="AB1372" i="3"/>
  <c r="H1372" i="3"/>
  <c r="AB1380" i="3"/>
  <c r="H1380" i="3"/>
  <c r="AB1396" i="3"/>
  <c r="H1396" i="3"/>
  <c r="AB1404" i="3"/>
  <c r="H1404" i="3"/>
  <c r="AB1415" i="3"/>
  <c r="H1415" i="3"/>
  <c r="AB1429" i="3"/>
  <c r="H1429" i="3"/>
  <c r="AB1437" i="3"/>
  <c r="H1437" i="3"/>
  <c r="AB1445" i="3"/>
  <c r="H1445" i="3"/>
  <c r="AB1491" i="3"/>
  <c r="H1491" i="3"/>
  <c r="AB1499" i="3"/>
  <c r="H1499" i="3"/>
  <c r="AB1507" i="3"/>
  <c r="H1507" i="3"/>
  <c r="AB1515" i="3"/>
  <c r="H1515" i="3"/>
  <c r="AB1523" i="3"/>
  <c r="H1523" i="3"/>
  <c r="AB1531" i="3"/>
  <c r="H1531" i="3"/>
  <c r="AB1539" i="3"/>
  <c r="H1539" i="3"/>
  <c r="AB1547" i="3"/>
  <c r="H1547" i="3"/>
  <c r="AB1609" i="3"/>
  <c r="H1609" i="3"/>
  <c r="AB1617" i="3"/>
  <c r="H1617" i="3"/>
  <c r="AB1631" i="3"/>
  <c r="H1631" i="3"/>
  <c r="AB1634" i="3"/>
  <c r="H1634" i="3"/>
  <c r="AB1642" i="3"/>
  <c r="H1642" i="3"/>
  <c r="AB1650" i="3"/>
  <c r="H1650" i="3"/>
  <c r="AB1666" i="3"/>
  <c r="H1666" i="3"/>
  <c r="AB1674" i="3"/>
  <c r="H1674" i="3"/>
  <c r="AB1682" i="3"/>
  <c r="H1682" i="3"/>
  <c r="AB1690" i="3"/>
  <c r="H1690" i="3"/>
  <c r="AB498" i="3"/>
  <c r="H498" i="3"/>
  <c r="AB506" i="3"/>
  <c r="H506" i="3"/>
  <c r="AB517" i="3"/>
  <c r="H517" i="3"/>
  <c r="AB525" i="3"/>
  <c r="H525" i="3"/>
  <c r="AB536" i="3"/>
  <c r="H536" i="3"/>
  <c r="AB544" i="3"/>
  <c r="H544" i="3"/>
  <c r="AB552" i="3"/>
  <c r="H552" i="3"/>
  <c r="AB560" i="3"/>
  <c r="H560" i="3"/>
  <c r="AB568" i="3"/>
  <c r="H568" i="3"/>
  <c r="AB611" i="3"/>
  <c r="H611" i="3"/>
  <c r="AB619" i="3"/>
  <c r="H619" i="3"/>
  <c r="AB627" i="3"/>
  <c r="H627" i="3"/>
  <c r="AB713" i="3"/>
  <c r="H713" i="3"/>
  <c r="AB721" i="3"/>
  <c r="H721" i="3"/>
  <c r="AB729" i="3"/>
  <c r="H729" i="3"/>
  <c r="AB740" i="3"/>
  <c r="H740" i="3"/>
  <c r="AB748" i="3"/>
  <c r="H748" i="3"/>
  <c r="AB756" i="3"/>
  <c r="H756" i="3"/>
  <c r="AB764" i="3"/>
  <c r="H764" i="3"/>
  <c r="AB778" i="3"/>
  <c r="H778" i="3"/>
  <c r="AB786" i="3"/>
  <c r="H786" i="3"/>
  <c r="AB794" i="3"/>
  <c r="H794" i="3"/>
  <c r="AB802" i="3"/>
  <c r="H802" i="3"/>
  <c r="AB810" i="3"/>
  <c r="H810" i="3"/>
  <c r="AB818" i="3"/>
  <c r="H818" i="3"/>
  <c r="AB826" i="3"/>
  <c r="H826" i="3"/>
  <c r="AB834" i="3"/>
  <c r="H834" i="3"/>
  <c r="AB842" i="3"/>
  <c r="H842" i="3"/>
  <c r="AB850" i="3"/>
  <c r="H850" i="3"/>
  <c r="AB858" i="3"/>
  <c r="H858" i="3"/>
  <c r="AB866" i="3"/>
  <c r="H866" i="3"/>
  <c r="AB874" i="3"/>
  <c r="H874" i="3"/>
  <c r="AB882" i="3"/>
  <c r="H882" i="3"/>
  <c r="AB890" i="3"/>
  <c r="H890" i="3"/>
  <c r="AB898" i="3"/>
  <c r="H898" i="3"/>
  <c r="AB906" i="3"/>
  <c r="H906" i="3"/>
  <c r="AB914" i="3"/>
  <c r="H914" i="3"/>
  <c r="AB922" i="3"/>
  <c r="H922" i="3"/>
  <c r="AB930" i="3"/>
  <c r="H930" i="3"/>
  <c r="AB938" i="3"/>
  <c r="H938" i="3"/>
  <c r="AB949" i="3"/>
  <c r="H949" i="3"/>
  <c r="AB957" i="3"/>
  <c r="H957" i="3"/>
  <c r="AB965" i="3"/>
  <c r="H965" i="3"/>
  <c r="AB973" i="3"/>
  <c r="H973" i="3"/>
  <c r="AB989" i="3"/>
  <c r="H989" i="3"/>
  <c r="AB997" i="3"/>
  <c r="H997" i="3"/>
  <c r="AB1005" i="3"/>
  <c r="H1005" i="3"/>
  <c r="AB1016" i="3"/>
  <c r="H1016" i="3"/>
  <c r="AB1024" i="3"/>
  <c r="H1024" i="3"/>
  <c r="AB1032" i="3"/>
  <c r="H1032" i="3"/>
  <c r="AB1040" i="3"/>
  <c r="H1040" i="3"/>
  <c r="AB1048" i="3"/>
  <c r="H1048" i="3"/>
  <c r="AB1056" i="3"/>
  <c r="H1056" i="3"/>
  <c r="AB1064" i="3"/>
  <c r="H1064" i="3"/>
  <c r="AB1072" i="3"/>
  <c r="H1072" i="3"/>
  <c r="AB1075" i="3"/>
  <c r="H1075" i="3"/>
  <c r="AB1083" i="3"/>
  <c r="H1083" i="3"/>
  <c r="AB1091" i="3"/>
  <c r="H1091" i="3"/>
  <c r="AB1099" i="3"/>
  <c r="H1099" i="3"/>
  <c r="AB1107" i="3"/>
  <c r="H1107" i="3"/>
  <c r="AB1115" i="3"/>
  <c r="H1115" i="3"/>
  <c r="AB1123" i="3"/>
  <c r="H1123" i="3"/>
  <c r="AB1134" i="3"/>
  <c r="H1134" i="3"/>
  <c r="AB1142" i="3"/>
  <c r="H1142" i="3"/>
  <c r="AB1150" i="3"/>
  <c r="H1150" i="3"/>
  <c r="AB1158" i="3"/>
  <c r="H1158" i="3"/>
  <c r="AB1166" i="3"/>
  <c r="H1166" i="3"/>
  <c r="AB1180" i="3"/>
  <c r="H1180" i="3"/>
  <c r="AB1188" i="3"/>
  <c r="H1188" i="3"/>
  <c r="AB1196" i="3"/>
  <c r="H1196" i="3"/>
  <c r="AB1204" i="3"/>
  <c r="H1204" i="3"/>
  <c r="AB1207" i="3"/>
  <c r="H1207" i="3"/>
  <c r="AB1215" i="3"/>
  <c r="H1215" i="3"/>
  <c r="AB1223" i="3"/>
  <c r="H1223" i="3"/>
  <c r="AB1234" i="3"/>
  <c r="H1234" i="3"/>
  <c r="AB1242" i="3"/>
  <c r="H1242" i="3"/>
  <c r="AB1250" i="3"/>
  <c r="H1250" i="3"/>
  <c r="AB1258" i="3"/>
  <c r="H1258" i="3"/>
  <c r="AB1261" i="3"/>
  <c r="H1261" i="3"/>
  <c r="AB1269" i="3"/>
  <c r="H1269" i="3"/>
  <c r="AB1283" i="3"/>
  <c r="H1283" i="3"/>
  <c r="AB1286" i="3"/>
  <c r="H1286" i="3"/>
  <c r="AB1300" i="3"/>
  <c r="H1300" i="3"/>
  <c r="AB1303" i="3"/>
  <c r="H1303" i="3"/>
  <c r="AB1314" i="3"/>
  <c r="H1314" i="3"/>
  <c r="AB1322" i="3"/>
  <c r="H1322" i="3"/>
  <c r="AB1333" i="3"/>
  <c r="H1333" i="3"/>
  <c r="AB1341" i="3"/>
  <c r="H1341" i="3"/>
  <c r="AB1393" i="3"/>
  <c r="H1393" i="3"/>
  <c r="AB1401" i="3"/>
  <c r="H1401" i="3"/>
  <c r="AB1409" i="3"/>
  <c r="H1409" i="3"/>
  <c r="AB1412" i="3"/>
  <c r="H1412" i="3"/>
  <c r="AB1461" i="3"/>
  <c r="H1461" i="3"/>
  <c r="AB1469" i="3"/>
  <c r="H1469" i="3"/>
  <c r="AB1477" i="3"/>
  <c r="H1477" i="3"/>
  <c r="AB1555" i="3"/>
  <c r="H1555" i="3"/>
  <c r="AB1563" i="3"/>
  <c r="H1563" i="3"/>
  <c r="AB1571" i="3"/>
  <c r="H1571" i="3"/>
  <c r="AB1579" i="3"/>
  <c r="H1579" i="3"/>
  <c r="AB1587" i="3"/>
  <c r="H1587" i="3"/>
  <c r="AB1595" i="3"/>
  <c r="H1595" i="3"/>
  <c r="AB1622" i="3"/>
  <c r="H1622" i="3"/>
  <c r="AB1639" i="3"/>
  <c r="H1639" i="3"/>
  <c r="AB1778" i="3"/>
  <c r="H1778" i="3"/>
  <c r="AB1786" i="3"/>
  <c r="H1786" i="3"/>
  <c r="AB495" i="3"/>
  <c r="H495" i="3"/>
  <c r="AB503" i="3"/>
  <c r="H503" i="3"/>
  <c r="AB511" i="3"/>
  <c r="H511" i="3"/>
  <c r="AB522" i="3"/>
  <c r="H522" i="3"/>
  <c r="AB533" i="3"/>
  <c r="H533" i="3"/>
  <c r="AB541" i="3"/>
  <c r="H541" i="3"/>
  <c r="AB549" i="3"/>
  <c r="H549" i="3"/>
  <c r="AB557" i="3"/>
  <c r="H557" i="3"/>
  <c r="AB565" i="3"/>
  <c r="H565" i="3"/>
  <c r="AB573" i="3"/>
  <c r="H573" i="3"/>
  <c r="AB576" i="3"/>
  <c r="H576" i="3"/>
  <c r="AB584" i="3"/>
  <c r="H584" i="3"/>
  <c r="AB600" i="3"/>
  <c r="H600" i="3"/>
  <c r="AB651" i="3"/>
  <c r="H651" i="3"/>
  <c r="AB659" i="3"/>
  <c r="H659" i="3"/>
  <c r="AB667" i="3"/>
  <c r="H667" i="3"/>
  <c r="AB675" i="3"/>
  <c r="H675" i="3"/>
  <c r="AB683" i="3"/>
  <c r="H683" i="3"/>
  <c r="AB691" i="3"/>
  <c r="H691" i="3"/>
  <c r="AB699" i="3"/>
  <c r="H699" i="3"/>
  <c r="AB707" i="3"/>
  <c r="H707" i="3"/>
  <c r="AB737" i="3"/>
  <c r="H737" i="3"/>
  <c r="AB753" i="3"/>
  <c r="H753" i="3"/>
  <c r="AB761" i="3"/>
  <c r="H761" i="3"/>
  <c r="AB772" i="3"/>
  <c r="H772" i="3"/>
  <c r="AB783" i="3"/>
  <c r="H783" i="3"/>
  <c r="AB791" i="3"/>
  <c r="H791" i="3"/>
  <c r="AB799" i="3"/>
  <c r="H799" i="3"/>
  <c r="AB807" i="3"/>
  <c r="H807" i="3"/>
  <c r="AB815" i="3"/>
  <c r="H815" i="3"/>
  <c r="AB823" i="3"/>
  <c r="H823" i="3"/>
  <c r="AB831" i="3"/>
  <c r="H831" i="3"/>
  <c r="AB839" i="3"/>
  <c r="H839" i="3"/>
  <c r="AB847" i="3"/>
  <c r="H847" i="3"/>
  <c r="AB855" i="3"/>
  <c r="H855" i="3"/>
  <c r="AB863" i="3"/>
  <c r="H863" i="3"/>
  <c r="AB871" i="3"/>
  <c r="H871" i="3"/>
  <c r="AB879" i="3"/>
  <c r="H879" i="3"/>
  <c r="AB887" i="3"/>
  <c r="H887" i="3"/>
  <c r="AB895" i="3"/>
  <c r="H895" i="3"/>
  <c r="AB903" i="3"/>
  <c r="H903" i="3"/>
  <c r="AB911" i="3"/>
  <c r="H911" i="3"/>
  <c r="AB919" i="3"/>
  <c r="H919" i="3"/>
  <c r="AB927" i="3"/>
  <c r="H927" i="3"/>
  <c r="AB935" i="3"/>
  <c r="H935" i="3"/>
  <c r="AB946" i="3"/>
  <c r="H946" i="3"/>
  <c r="AB954" i="3"/>
  <c r="H954" i="3"/>
  <c r="AB970" i="3"/>
  <c r="H970" i="3"/>
  <c r="AB978" i="3"/>
  <c r="H978" i="3"/>
  <c r="AB986" i="3"/>
  <c r="H986" i="3"/>
  <c r="AB994" i="3"/>
  <c r="H994" i="3"/>
  <c r="AB1002" i="3"/>
  <c r="H1002" i="3"/>
  <c r="AB1010" i="3"/>
  <c r="H1010" i="3"/>
  <c r="AB1011" i="3"/>
  <c r="AB1013" i="3"/>
  <c r="H1013" i="3"/>
  <c r="AB1021" i="3"/>
  <c r="H1021" i="3"/>
  <c r="AB1029" i="3"/>
  <c r="H1029" i="3"/>
  <c r="AB1037" i="3"/>
  <c r="H1037" i="3"/>
  <c r="AB1045" i="3"/>
  <c r="H1045" i="3"/>
  <c r="AB1053" i="3"/>
  <c r="H1053" i="3"/>
  <c r="AB1061" i="3"/>
  <c r="H1061" i="3"/>
  <c r="AB1069" i="3"/>
  <c r="H1069" i="3"/>
  <c r="AB1080" i="3"/>
  <c r="H1080" i="3"/>
  <c r="AB1088" i="3"/>
  <c r="H1088" i="3"/>
  <c r="AB1096" i="3"/>
  <c r="H1096" i="3"/>
  <c r="AB1104" i="3"/>
  <c r="H1104" i="3"/>
  <c r="AB1131" i="3"/>
  <c r="H1131" i="3"/>
  <c r="AB1139" i="3"/>
  <c r="H1139" i="3"/>
  <c r="AB1147" i="3"/>
  <c r="H1147" i="3"/>
  <c r="AB1155" i="3"/>
  <c r="H1155" i="3"/>
  <c r="AB1212" i="3"/>
  <c r="H1212" i="3"/>
  <c r="AB1220" i="3"/>
  <c r="H1220" i="3"/>
  <c r="AB1228" i="3"/>
  <c r="H1228" i="3"/>
  <c r="AB1231" i="3"/>
  <c r="H1231" i="3"/>
  <c r="AB1239" i="3"/>
  <c r="H1239" i="3"/>
  <c r="AB1247" i="3"/>
  <c r="H1247" i="3"/>
  <c r="AB1255" i="3"/>
  <c r="H1255" i="3"/>
  <c r="AB1266" i="3"/>
  <c r="H1266" i="3"/>
  <c r="AB1294" i="3"/>
  <c r="H1294" i="3"/>
  <c r="AB1308" i="3"/>
  <c r="H1308" i="3"/>
  <c r="AB1311" i="3"/>
  <c r="H1311" i="3"/>
  <c r="AB1319" i="3"/>
  <c r="H1319" i="3"/>
  <c r="AB1327" i="3"/>
  <c r="H1327" i="3"/>
  <c r="AB1338" i="3"/>
  <c r="H1338" i="3"/>
  <c r="AB1349" i="3"/>
  <c r="H1349" i="3"/>
  <c r="AB1363" i="3"/>
  <c r="H1363" i="3"/>
  <c r="AB1417" i="3"/>
  <c r="H1417" i="3"/>
  <c r="AB1431" i="3"/>
  <c r="H1431" i="3"/>
  <c r="AB1439" i="3"/>
  <c r="H1439" i="3"/>
  <c r="AB1447" i="3"/>
  <c r="H1447" i="3"/>
  <c r="AB1493" i="3"/>
  <c r="H1493" i="3"/>
  <c r="AB1501" i="3"/>
  <c r="H1501" i="3"/>
  <c r="AB1509" i="3"/>
  <c r="H1509" i="3"/>
  <c r="AB1517" i="3"/>
  <c r="H1517" i="3"/>
  <c r="AB1525" i="3"/>
  <c r="H1525" i="3"/>
  <c r="AB1533" i="3"/>
  <c r="H1533" i="3"/>
  <c r="AB1541" i="3"/>
  <c r="H1541" i="3"/>
  <c r="AB1611" i="3"/>
  <c r="H1611" i="3"/>
  <c r="AB1767" i="3"/>
  <c r="H1767" i="3"/>
  <c r="AB1522" i="3"/>
  <c r="H1522" i="3"/>
  <c r="AB1530" i="3"/>
  <c r="H1530" i="3"/>
  <c r="AB1538" i="3"/>
  <c r="H1538" i="3"/>
  <c r="AB1546" i="3"/>
  <c r="H1546" i="3"/>
  <c r="AB1557" i="3"/>
  <c r="H1557" i="3"/>
  <c r="AB1565" i="3"/>
  <c r="H1565" i="3"/>
  <c r="AB1573" i="3"/>
  <c r="H1573" i="3"/>
  <c r="AB1581" i="3"/>
  <c r="H1581" i="3"/>
  <c r="AB1589" i="3"/>
  <c r="H1589" i="3"/>
  <c r="AB1597" i="3"/>
  <c r="H1597" i="3"/>
  <c r="AB1636" i="3"/>
  <c r="H1636" i="3"/>
  <c r="AB1644" i="3"/>
  <c r="H1644" i="3"/>
  <c r="AB1695" i="3"/>
  <c r="H1695" i="3"/>
  <c r="AB1703" i="3"/>
  <c r="H1703" i="3"/>
  <c r="AB1711" i="3"/>
  <c r="H1711" i="3"/>
  <c r="AB1730" i="3"/>
  <c r="H1730" i="3"/>
  <c r="AB1738" i="3"/>
  <c r="H1738" i="3"/>
  <c r="AB1746" i="3"/>
  <c r="H1746" i="3"/>
  <c r="AB1754" i="3"/>
  <c r="H1754" i="3"/>
  <c r="AB1765" i="3"/>
  <c r="H1765" i="3"/>
  <c r="AB1773" i="3"/>
  <c r="H1773" i="3"/>
  <c r="AB1774" i="3"/>
  <c r="AB1776" i="3"/>
  <c r="H1776" i="3"/>
  <c r="AB1784" i="3"/>
  <c r="H1784" i="3"/>
  <c r="AB1800" i="3"/>
  <c r="H1800" i="3"/>
  <c r="AB1808" i="3"/>
  <c r="H1808" i="3"/>
  <c r="AB1816" i="3"/>
  <c r="H1816" i="3"/>
  <c r="AB1824" i="3"/>
  <c r="H1824" i="3"/>
  <c r="AB1835" i="3"/>
  <c r="H1835" i="3"/>
  <c r="AB1843" i="3"/>
  <c r="H1843" i="3"/>
  <c r="AB1851" i="3"/>
  <c r="H1851" i="3"/>
  <c r="AB1859" i="3"/>
  <c r="H1859" i="3"/>
  <c r="AB1867" i="3"/>
  <c r="H1867" i="3"/>
  <c r="AB1875" i="3"/>
  <c r="H1875" i="3"/>
  <c r="AB1886" i="3"/>
  <c r="H1886" i="3"/>
  <c r="AB1902" i="3"/>
  <c r="H1902" i="3"/>
  <c r="AB1913" i="3"/>
  <c r="H1913" i="3"/>
  <c r="AB1921" i="3"/>
  <c r="H1921" i="3"/>
  <c r="AB1929" i="3"/>
  <c r="H1929" i="3"/>
  <c r="AB1937" i="3"/>
  <c r="H1937" i="3"/>
  <c r="AB1938" i="3"/>
  <c r="AB1954" i="3"/>
  <c r="H1954" i="3"/>
  <c r="AB1962" i="3"/>
  <c r="H1962" i="3"/>
  <c r="AB1973" i="3"/>
  <c r="H1973" i="3"/>
  <c r="AB1981" i="3"/>
  <c r="H1981" i="3"/>
  <c r="AB1989" i="3"/>
  <c r="H1989" i="3"/>
  <c r="AB1997" i="3"/>
  <c r="H1997" i="3"/>
  <c r="AB2005" i="3"/>
  <c r="H2005" i="3"/>
  <c r="AB2013" i="3"/>
  <c r="H2013" i="3"/>
  <c r="AB2021" i="3"/>
  <c r="H2021" i="3"/>
  <c r="AB2029" i="3"/>
  <c r="H2029" i="3"/>
  <c r="AB2032" i="3"/>
  <c r="H2032" i="3"/>
  <c r="AB2054" i="3"/>
  <c r="H2054" i="3"/>
  <c r="AB2100" i="3"/>
  <c r="H2100" i="3"/>
  <c r="AB2108" i="3"/>
  <c r="H2108" i="3"/>
  <c r="AB2116" i="3"/>
  <c r="H2116" i="3"/>
  <c r="AB2124" i="3"/>
  <c r="H2124" i="3"/>
  <c r="AB2140" i="3"/>
  <c r="H2140" i="3"/>
  <c r="AB2148" i="3"/>
  <c r="H2148" i="3"/>
  <c r="AB2159" i="3"/>
  <c r="H2159" i="3"/>
  <c r="AB2167" i="3"/>
  <c r="H2167" i="3"/>
  <c r="AB2175" i="3"/>
  <c r="H2175" i="3"/>
  <c r="AB2183" i="3"/>
  <c r="H2183" i="3"/>
  <c r="AB2191" i="3"/>
  <c r="H2191" i="3"/>
  <c r="AB2192" i="3"/>
  <c r="AB2195" i="3"/>
  <c r="AB2197" i="3"/>
  <c r="H2197" i="3"/>
  <c r="AB2205" i="3"/>
  <c r="H2205" i="3"/>
  <c r="AB2213" i="3"/>
  <c r="H2213" i="3"/>
  <c r="AB2243" i="3"/>
  <c r="H2243" i="3"/>
  <c r="AB2246" i="3"/>
  <c r="H2246" i="3"/>
  <c r="AB2254" i="3"/>
  <c r="H2254" i="3"/>
  <c r="AB2262" i="3"/>
  <c r="H2262" i="3"/>
  <c r="AB2273" i="3"/>
  <c r="H2273" i="3"/>
  <c r="AB2284" i="3"/>
  <c r="H2284" i="3"/>
  <c r="AB2292" i="3"/>
  <c r="H2292" i="3"/>
  <c r="AB2300" i="3"/>
  <c r="H2300" i="3"/>
  <c r="AB2308" i="3"/>
  <c r="H2308" i="3"/>
  <c r="AB2316" i="3"/>
  <c r="H2316" i="3"/>
  <c r="AB2324" i="3"/>
  <c r="H2324" i="3"/>
  <c r="AB2332" i="3"/>
  <c r="H2332" i="3"/>
  <c r="AB2343" i="3"/>
  <c r="H2343" i="3"/>
  <c r="AB2351" i="3"/>
  <c r="H2351" i="3"/>
  <c r="AB2359" i="3"/>
  <c r="H2359" i="3"/>
  <c r="AB2367" i="3"/>
  <c r="H2367" i="3"/>
  <c r="AB2375" i="3"/>
  <c r="H2375" i="3"/>
  <c r="AB2383" i="3"/>
  <c r="H2383" i="3"/>
  <c r="AB2391" i="3"/>
  <c r="H2391" i="3"/>
  <c r="AB2402" i="3"/>
  <c r="H2402" i="3"/>
  <c r="AB2410" i="3"/>
  <c r="H2410" i="3"/>
  <c r="AB2418" i="3"/>
  <c r="H2418" i="3"/>
  <c r="AB2426" i="3"/>
  <c r="H2426" i="3"/>
  <c r="AB2434" i="3"/>
  <c r="H2434" i="3"/>
  <c r="AB2445" i="3"/>
  <c r="H2445" i="3"/>
  <c r="AB2453" i="3"/>
  <c r="H2453" i="3"/>
  <c r="AB2461" i="3"/>
  <c r="H2461" i="3"/>
  <c r="AB2472" i="3"/>
  <c r="H2472" i="3"/>
  <c r="AB2491" i="3"/>
  <c r="H2491" i="3"/>
  <c r="AB2502" i="3"/>
  <c r="H2502" i="3"/>
  <c r="AB2510" i="3"/>
  <c r="H2510" i="3"/>
  <c r="AB2518" i="3"/>
  <c r="H2518" i="3"/>
  <c r="AB2526" i="3"/>
  <c r="H2526" i="3"/>
  <c r="AB2534" i="3"/>
  <c r="H2534" i="3"/>
  <c r="AB2542" i="3"/>
  <c r="H2542" i="3"/>
  <c r="AB2550" i="3"/>
  <c r="H2550" i="3"/>
  <c r="AB2561" i="3"/>
  <c r="H2561" i="3"/>
  <c r="AB2572" i="3"/>
  <c r="H2572" i="3"/>
  <c r="AB2580" i="3"/>
  <c r="H2580" i="3"/>
  <c r="AB2629" i="3"/>
  <c r="H2629" i="3"/>
  <c r="AB2637" i="3"/>
  <c r="H2637" i="3"/>
  <c r="AB2645" i="3"/>
  <c r="H2645" i="3"/>
  <c r="AB2691" i="3"/>
  <c r="H2691" i="3"/>
  <c r="AB2702" i="3"/>
  <c r="H2702" i="3"/>
  <c r="AB2710" i="3"/>
  <c r="H2710" i="3"/>
  <c r="AB2718" i="3"/>
  <c r="H2718" i="3"/>
  <c r="AB2726" i="3"/>
  <c r="H2726" i="3"/>
  <c r="AB2740" i="3"/>
  <c r="H2740" i="3"/>
  <c r="AB2748" i="3"/>
  <c r="H2748" i="3"/>
  <c r="AB2751" i="3"/>
  <c r="H2751" i="3"/>
  <c r="AB2759" i="3"/>
  <c r="H2759" i="3"/>
  <c r="AB2776" i="3"/>
  <c r="H2776" i="3"/>
  <c r="AB2784" i="3"/>
  <c r="H2784" i="3"/>
  <c r="AB2792" i="3"/>
  <c r="H2792" i="3"/>
  <c r="AB2800" i="3"/>
  <c r="H2800" i="3"/>
  <c r="AB2873" i="3"/>
  <c r="H2873" i="3"/>
  <c r="AB2876" i="3"/>
  <c r="H2876" i="3"/>
  <c r="AB2884" i="3"/>
  <c r="H2884" i="3"/>
  <c r="AB3016" i="3"/>
  <c r="H3016" i="3"/>
  <c r="AB3148" i="3"/>
  <c r="H3148" i="3"/>
  <c r="AB3156" i="3"/>
  <c r="H3156" i="3"/>
  <c r="AB3164" i="3"/>
  <c r="H3164" i="3"/>
  <c r="AB3188" i="3"/>
  <c r="H3188" i="3"/>
  <c r="AB3196" i="3"/>
  <c r="H3196" i="3"/>
  <c r="H3265" i="3"/>
  <c r="H3257" i="3"/>
  <c r="H3249" i="3"/>
  <c r="H3241" i="3"/>
  <c r="H3225" i="3"/>
  <c r="H3214" i="3"/>
  <c r="H3193" i="3"/>
  <c r="H3182" i="3"/>
  <c r="H3171" i="3"/>
  <c r="H3150" i="3"/>
  <c r="H3139" i="3"/>
  <c r="H3118" i="3"/>
  <c r="H3107" i="3"/>
  <c r="H3097" i="3"/>
  <c r="H3086" i="3"/>
  <c r="H3065" i="3"/>
  <c r="H3054" i="3"/>
  <c r="H3033" i="3"/>
  <c r="H3011" i="3"/>
  <c r="H2990" i="3"/>
  <c r="H2979" i="3"/>
  <c r="H2969" i="3"/>
  <c r="H2958" i="3"/>
  <c r="H2947" i="3"/>
  <c r="H2937" i="3"/>
  <c r="H2926" i="3"/>
  <c r="H2915" i="3"/>
  <c r="H2905" i="3"/>
  <c r="H2891" i="3"/>
  <c r="H2875" i="3"/>
  <c r="H2859" i="3"/>
  <c r="AB1681" i="3"/>
  <c r="H1681" i="3"/>
  <c r="AB1689" i="3"/>
  <c r="H1689" i="3"/>
  <c r="AB1735" i="3"/>
  <c r="H1735" i="3"/>
  <c r="AB1743" i="3"/>
  <c r="H1743" i="3"/>
  <c r="AB1751" i="3"/>
  <c r="H1751" i="3"/>
  <c r="AB1759" i="3"/>
  <c r="H1759" i="3"/>
  <c r="AB1762" i="3"/>
  <c r="H1762" i="3"/>
  <c r="AB1770" i="3"/>
  <c r="H1770" i="3"/>
  <c r="AB1781" i="3"/>
  <c r="H1781" i="3"/>
  <c r="AB1789" i="3"/>
  <c r="H1789" i="3"/>
  <c r="AB1797" i="3"/>
  <c r="H1797" i="3"/>
  <c r="AB1805" i="3"/>
  <c r="H1805" i="3"/>
  <c r="AB1813" i="3"/>
  <c r="H1813" i="3"/>
  <c r="AB1821" i="3"/>
  <c r="H1821" i="3"/>
  <c r="AB1829" i="3"/>
  <c r="H1829" i="3"/>
  <c r="AB1840" i="3"/>
  <c r="H1840" i="3"/>
  <c r="AB1848" i="3"/>
  <c r="H1848" i="3"/>
  <c r="AB1864" i="3"/>
  <c r="H1864" i="3"/>
  <c r="AB1872" i="3"/>
  <c r="H1872" i="3"/>
  <c r="AB1883" i="3"/>
  <c r="H1883" i="3"/>
  <c r="AB1891" i="3"/>
  <c r="H1891" i="3"/>
  <c r="AB1899" i="3"/>
  <c r="H1899" i="3"/>
  <c r="AB1907" i="3"/>
  <c r="H1907" i="3"/>
  <c r="AB1918" i="3"/>
  <c r="H1918" i="3"/>
  <c r="AB1926" i="3"/>
  <c r="H1926" i="3"/>
  <c r="AB1934" i="3"/>
  <c r="H1934" i="3"/>
  <c r="AB1951" i="3"/>
  <c r="H1951" i="3"/>
  <c r="AB1959" i="3"/>
  <c r="H1959" i="3"/>
  <c r="AB1970" i="3"/>
  <c r="H1970" i="3"/>
  <c r="AB1978" i="3"/>
  <c r="H1978" i="3"/>
  <c r="AB1986" i="3"/>
  <c r="H1986" i="3"/>
  <c r="AB1994" i="3"/>
  <c r="H1994" i="3"/>
  <c r="AB2002" i="3"/>
  <c r="H2002" i="3"/>
  <c r="AB2010" i="3"/>
  <c r="H2010" i="3"/>
  <c r="AB2018" i="3"/>
  <c r="H2018" i="3"/>
  <c r="AB2026" i="3"/>
  <c r="H2026" i="3"/>
  <c r="AB2040" i="3"/>
  <c r="H2040" i="3"/>
  <c r="AB2078" i="3"/>
  <c r="H2078" i="3"/>
  <c r="AB2086" i="3"/>
  <c r="H2086" i="3"/>
  <c r="AB2094" i="3"/>
  <c r="H2094" i="3"/>
  <c r="AB2156" i="3"/>
  <c r="H2156" i="3"/>
  <c r="AB2164" i="3"/>
  <c r="H2164" i="3"/>
  <c r="AB2172" i="3"/>
  <c r="H2172" i="3"/>
  <c r="AB2188" i="3"/>
  <c r="H2188" i="3"/>
  <c r="AB2219" i="3"/>
  <c r="AB2221" i="3"/>
  <c r="H2221" i="3"/>
  <c r="AB2229" i="3"/>
  <c r="H2229" i="3"/>
  <c r="AB2251" i="3"/>
  <c r="H2251" i="3"/>
  <c r="AB2259" i="3"/>
  <c r="H2259" i="3"/>
  <c r="AB2267" i="3"/>
  <c r="H2267" i="3"/>
  <c r="AB2270" i="3"/>
  <c r="H2270" i="3"/>
  <c r="AB2281" i="3"/>
  <c r="H2281" i="3"/>
  <c r="AB2289" i="3"/>
  <c r="H2289" i="3"/>
  <c r="AB2297" i="3"/>
  <c r="H2297" i="3"/>
  <c r="AB2305" i="3"/>
  <c r="H2305" i="3"/>
  <c r="AB2313" i="3"/>
  <c r="H2313" i="3"/>
  <c r="AB2321" i="3"/>
  <c r="H2321" i="3"/>
  <c r="AB2329" i="3"/>
  <c r="H2329" i="3"/>
  <c r="AB2337" i="3"/>
  <c r="H2337" i="3"/>
  <c r="AB2340" i="3"/>
  <c r="H2340" i="3"/>
  <c r="AB2348" i="3"/>
  <c r="H2348" i="3"/>
  <c r="AB2356" i="3"/>
  <c r="H2356" i="3"/>
  <c r="AB2364" i="3"/>
  <c r="H2364" i="3"/>
  <c r="AB2372" i="3"/>
  <c r="H2372" i="3"/>
  <c r="AB2380" i="3"/>
  <c r="H2380" i="3"/>
  <c r="AB2388" i="3"/>
  <c r="H2388" i="3"/>
  <c r="AB2399" i="3"/>
  <c r="H2399" i="3"/>
  <c r="AB2440" i="3"/>
  <c r="AB2442" i="3"/>
  <c r="H2442" i="3"/>
  <c r="AB2450" i="3"/>
  <c r="H2450" i="3"/>
  <c r="AB2469" i="3"/>
  <c r="H2469" i="3"/>
  <c r="AB2480" i="3"/>
  <c r="H2480" i="3"/>
  <c r="AB2496" i="3"/>
  <c r="H2496" i="3"/>
  <c r="AB2499" i="3"/>
  <c r="H2499" i="3"/>
  <c r="AB2507" i="3"/>
  <c r="H2507" i="3"/>
  <c r="AB2515" i="3"/>
  <c r="H2515" i="3"/>
  <c r="AB2523" i="3"/>
  <c r="H2523" i="3"/>
  <c r="AB2531" i="3"/>
  <c r="H2531" i="3"/>
  <c r="AB2539" i="3"/>
  <c r="H2539" i="3"/>
  <c r="AB2547" i="3"/>
  <c r="H2547" i="3"/>
  <c r="AB2558" i="3"/>
  <c r="H2558" i="3"/>
  <c r="AB2577" i="3"/>
  <c r="H2577" i="3"/>
  <c r="AB2591" i="3"/>
  <c r="H2591" i="3"/>
  <c r="AB2599" i="3"/>
  <c r="H2599" i="3"/>
  <c r="AB2607" i="3"/>
  <c r="H2607" i="3"/>
  <c r="AB2615" i="3"/>
  <c r="H2615" i="3"/>
  <c r="AB2626" i="3"/>
  <c r="H2626" i="3"/>
  <c r="AB2634" i="3"/>
  <c r="H2634" i="3"/>
  <c r="AB2642" i="3"/>
  <c r="H2642" i="3"/>
  <c r="AB2653" i="3"/>
  <c r="H2653" i="3"/>
  <c r="AB2661" i="3"/>
  <c r="H2661" i="3"/>
  <c r="AB2669" i="3"/>
  <c r="H2669" i="3"/>
  <c r="AB2677" i="3"/>
  <c r="H2677" i="3"/>
  <c r="AB2685" i="3"/>
  <c r="H2685" i="3"/>
  <c r="AB2696" i="3"/>
  <c r="H2696" i="3"/>
  <c r="AB2697" i="3"/>
  <c r="AB2699" i="3"/>
  <c r="H2699" i="3"/>
  <c r="AB2737" i="3"/>
  <c r="H2737" i="3"/>
  <c r="AB2745" i="3"/>
  <c r="H2745" i="3"/>
  <c r="AB2756" i="3"/>
  <c r="H2756" i="3"/>
  <c r="AB2764" i="3"/>
  <c r="H2764" i="3"/>
  <c r="AB2767" i="3"/>
  <c r="H2767" i="3"/>
  <c r="AB2773" i="3"/>
  <c r="H2773" i="3"/>
  <c r="AB2781" i="3"/>
  <c r="H2781" i="3"/>
  <c r="AB2789" i="3"/>
  <c r="H2789" i="3"/>
  <c r="AB2797" i="3"/>
  <c r="H2797" i="3"/>
  <c r="AB2808" i="3"/>
  <c r="H2808" i="3"/>
  <c r="AB2816" i="3"/>
  <c r="H2816" i="3"/>
  <c r="AB2824" i="3"/>
  <c r="H2824" i="3"/>
  <c r="AB2832" i="3"/>
  <c r="H2832" i="3"/>
  <c r="AB2840" i="3"/>
  <c r="H2840" i="3"/>
  <c r="AB2848" i="3"/>
  <c r="H2848" i="3"/>
  <c r="AB2856" i="3"/>
  <c r="H2856" i="3"/>
  <c r="AB2868" i="3"/>
  <c r="AB2881" i="3"/>
  <c r="H2881" i="3"/>
  <c r="AB2889" i="3"/>
  <c r="H2889" i="3"/>
  <c r="AB2897" i="3"/>
  <c r="H2897" i="3"/>
  <c r="AB2908" i="3"/>
  <c r="H2908" i="3"/>
  <c r="AB2916" i="3"/>
  <c r="H2916" i="3"/>
  <c r="AB2924" i="3"/>
  <c r="H2924" i="3"/>
  <c r="AB2932" i="3"/>
  <c r="H2932" i="3"/>
  <c r="AB2940" i="3"/>
  <c r="H2940" i="3"/>
  <c r="AB2948" i="3"/>
  <c r="H2948" i="3"/>
  <c r="AB2956" i="3"/>
  <c r="H2956" i="3"/>
  <c r="AB2964" i="3"/>
  <c r="H2964" i="3"/>
  <c r="AB3024" i="3"/>
  <c r="H3024" i="3"/>
  <c r="H3240" i="3"/>
  <c r="H3232" i="3"/>
  <c r="H3191" i="3"/>
  <c r="H3170" i="3"/>
  <c r="H3159" i="3"/>
  <c r="H3138" i="3"/>
  <c r="H3127" i="3"/>
  <c r="H3117" i="3"/>
  <c r="H3095" i="3"/>
  <c r="H3085" i="3"/>
  <c r="H3074" i="3"/>
  <c r="H3063" i="3"/>
  <c r="H3053" i="3"/>
  <c r="H3042" i="3"/>
  <c r="H3031" i="3"/>
  <c r="H3010" i="3"/>
  <c r="H2999" i="3"/>
  <c r="H2978" i="3"/>
  <c r="H2957" i="3"/>
  <c r="H2946" i="3"/>
  <c r="H2925" i="3"/>
  <c r="H2914" i="3"/>
  <c r="H2874" i="3"/>
  <c r="H2858" i="3"/>
  <c r="H2839" i="3"/>
  <c r="AB1794" i="3"/>
  <c r="H1794" i="3"/>
  <c r="AB1802" i="3"/>
  <c r="H1802" i="3"/>
  <c r="AB1810" i="3"/>
  <c r="H1810" i="3"/>
  <c r="AB1818" i="3"/>
  <c r="H1818" i="3"/>
  <c r="AB1826" i="3"/>
  <c r="H1826" i="3"/>
  <c r="AB1837" i="3"/>
  <c r="H1837" i="3"/>
  <c r="AB1845" i="3"/>
  <c r="H1845" i="3"/>
  <c r="AB1853" i="3"/>
  <c r="H1853" i="3"/>
  <c r="AB1861" i="3"/>
  <c r="H1861" i="3"/>
  <c r="AB1869" i="3"/>
  <c r="H1869" i="3"/>
  <c r="AB1877" i="3"/>
  <c r="H1877" i="3"/>
  <c r="AB1896" i="3"/>
  <c r="H1896" i="3"/>
  <c r="AB1904" i="3"/>
  <c r="H1904" i="3"/>
  <c r="AB1915" i="3"/>
  <c r="H1915" i="3"/>
  <c r="AB1942" i="3"/>
  <c r="H1942" i="3"/>
  <c r="AB1975" i="3"/>
  <c r="H1975" i="3"/>
  <c r="AB1983" i="3"/>
  <c r="H1983" i="3"/>
  <c r="AB1991" i="3"/>
  <c r="H1991" i="3"/>
  <c r="AB1999" i="3"/>
  <c r="H1999" i="3"/>
  <c r="AB2007" i="3"/>
  <c r="H2007" i="3"/>
  <c r="AB2015" i="3"/>
  <c r="H2015" i="3"/>
  <c r="AB2023" i="3"/>
  <c r="H2023" i="3"/>
  <c r="AB2037" i="3"/>
  <c r="H2037" i="3"/>
  <c r="AB2045" i="3"/>
  <c r="H2045" i="3"/>
  <c r="AB2048" i="3"/>
  <c r="H2048" i="3"/>
  <c r="AB2056" i="3"/>
  <c r="H2056" i="3"/>
  <c r="AB2064" i="3"/>
  <c r="H2064" i="3"/>
  <c r="AB2110" i="3"/>
  <c r="H2110" i="3"/>
  <c r="AB2118" i="3"/>
  <c r="H2118" i="3"/>
  <c r="AB2134" i="3"/>
  <c r="H2134" i="3"/>
  <c r="AB2142" i="3"/>
  <c r="H2142" i="3"/>
  <c r="AB2199" i="3"/>
  <c r="H2199" i="3"/>
  <c r="AB2207" i="3"/>
  <c r="H2207" i="3"/>
  <c r="AB2215" i="3"/>
  <c r="H2215" i="3"/>
  <c r="AB2275" i="3"/>
  <c r="H2275" i="3"/>
  <c r="AB2278" i="3"/>
  <c r="H2278" i="3"/>
  <c r="AB2286" i="3"/>
  <c r="H2286" i="3"/>
  <c r="AB2345" i="3"/>
  <c r="H2345" i="3"/>
  <c r="AB2353" i="3"/>
  <c r="H2353" i="3"/>
  <c r="AB2361" i="3"/>
  <c r="H2361" i="3"/>
  <c r="AB2369" i="3"/>
  <c r="H2369" i="3"/>
  <c r="AB2377" i="3"/>
  <c r="H2377" i="3"/>
  <c r="AB2385" i="3"/>
  <c r="H2385" i="3"/>
  <c r="AB2393" i="3"/>
  <c r="H2393" i="3"/>
  <c r="AB2396" i="3"/>
  <c r="H2396" i="3"/>
  <c r="AB2404" i="3"/>
  <c r="H2404" i="3"/>
  <c r="AB2412" i="3"/>
  <c r="H2412" i="3"/>
  <c r="AB2420" i="3"/>
  <c r="H2420" i="3"/>
  <c r="AB2428" i="3"/>
  <c r="H2428" i="3"/>
  <c r="AB2436" i="3"/>
  <c r="H2436" i="3"/>
  <c r="AB2466" i="3"/>
  <c r="H2466" i="3"/>
  <c r="AB2474" i="3"/>
  <c r="H2474" i="3"/>
  <c r="AB2477" i="3"/>
  <c r="H2477" i="3"/>
  <c r="AB2485" i="3"/>
  <c r="H2485" i="3"/>
  <c r="AB2493" i="3"/>
  <c r="H2493" i="3"/>
  <c r="AB2504" i="3"/>
  <c r="H2504" i="3"/>
  <c r="AB2512" i="3"/>
  <c r="H2512" i="3"/>
  <c r="AB2520" i="3"/>
  <c r="H2520" i="3"/>
  <c r="AB2528" i="3"/>
  <c r="H2528" i="3"/>
  <c r="AB2536" i="3"/>
  <c r="H2536" i="3"/>
  <c r="AB2544" i="3"/>
  <c r="H2544" i="3"/>
  <c r="AB2552" i="3"/>
  <c r="H2552" i="3"/>
  <c r="AB2555" i="3"/>
  <c r="H2555" i="3"/>
  <c r="AB2563" i="3"/>
  <c r="H2563" i="3"/>
  <c r="AB2585" i="3"/>
  <c r="H2585" i="3"/>
  <c r="AB2588" i="3"/>
  <c r="H2588" i="3"/>
  <c r="AB2596" i="3"/>
  <c r="H2596" i="3"/>
  <c r="AB2604" i="3"/>
  <c r="H2604" i="3"/>
  <c r="AB2612" i="3"/>
  <c r="H2612" i="3"/>
  <c r="AB2620" i="3"/>
  <c r="H2620" i="3"/>
  <c r="AB2631" i="3"/>
  <c r="H2631" i="3"/>
  <c r="AB2639" i="3"/>
  <c r="H2639" i="3"/>
  <c r="AB2650" i="3"/>
  <c r="H2650" i="3"/>
  <c r="AB2658" i="3"/>
  <c r="H2658" i="3"/>
  <c r="AB2666" i="3"/>
  <c r="H2666" i="3"/>
  <c r="AB2674" i="3"/>
  <c r="H2674" i="3"/>
  <c r="AB2682" i="3"/>
  <c r="H2682" i="3"/>
  <c r="AB2693" i="3"/>
  <c r="H2693" i="3"/>
  <c r="AB2704" i="3"/>
  <c r="H2704" i="3"/>
  <c r="AB2712" i="3"/>
  <c r="H2712" i="3"/>
  <c r="AB2720" i="3"/>
  <c r="H2720" i="3"/>
  <c r="AB2742" i="3"/>
  <c r="H2742" i="3"/>
  <c r="AB2753" i="3"/>
  <c r="H2753" i="3"/>
  <c r="AB2761" i="3"/>
  <c r="H2761" i="3"/>
  <c r="AB2778" i="3"/>
  <c r="H2778" i="3"/>
  <c r="AB2786" i="3"/>
  <c r="H2786" i="3"/>
  <c r="AB2794" i="3"/>
  <c r="H2794" i="3"/>
  <c r="AB2805" i="3"/>
  <c r="H2805" i="3"/>
  <c r="AB2813" i="3"/>
  <c r="H2813" i="3"/>
  <c r="AB2821" i="3"/>
  <c r="H2821" i="3"/>
  <c r="AB2829" i="3"/>
  <c r="H2829" i="3"/>
  <c r="AB2837" i="3"/>
  <c r="H2837" i="3"/>
  <c r="AB2845" i="3"/>
  <c r="H2845" i="3"/>
  <c r="AB2864" i="3"/>
  <c r="H2864" i="3"/>
  <c r="AB2994" i="3"/>
  <c r="AB3040" i="3"/>
  <c r="H3040" i="3"/>
  <c r="AB3048" i="3"/>
  <c r="H3048" i="3"/>
  <c r="AB3056" i="3"/>
  <c r="H3056" i="3"/>
  <c r="AB3064" i="3"/>
  <c r="H3064" i="3"/>
  <c r="AB3072" i="3"/>
  <c r="H3072" i="3"/>
  <c r="AB3080" i="3"/>
  <c r="H3080" i="3"/>
  <c r="AB3088" i="3"/>
  <c r="H3088" i="3"/>
  <c r="AB3096" i="3"/>
  <c r="H3096" i="3"/>
  <c r="AB3204" i="3"/>
  <c r="H3204" i="3"/>
  <c r="AB3212" i="3"/>
  <c r="H3212" i="3"/>
  <c r="H3222" i="3"/>
  <c r="H3211" i="3"/>
  <c r="H3201" i="3"/>
  <c r="H3190" i="3"/>
  <c r="H3179" i="3"/>
  <c r="H3158" i="3"/>
  <c r="H3147" i="3"/>
  <c r="H3126" i="3"/>
  <c r="H3105" i="3"/>
  <c r="H3094" i="3"/>
  <c r="H3073" i="3"/>
  <c r="H3062" i="3"/>
  <c r="H3041" i="3"/>
  <c r="H3009" i="3"/>
  <c r="H2998" i="3"/>
  <c r="H2987" i="3"/>
  <c r="H2977" i="3"/>
  <c r="H2966" i="3"/>
  <c r="H2955" i="3"/>
  <c r="H2945" i="3"/>
  <c r="H2934" i="3"/>
  <c r="H2923" i="3"/>
  <c r="H2913" i="3"/>
  <c r="H2902" i="3"/>
  <c r="AB1643" i="3"/>
  <c r="H1643" i="3"/>
  <c r="AB1702" i="3"/>
  <c r="H1702" i="3"/>
  <c r="AB1710" i="3"/>
  <c r="H1710" i="3"/>
  <c r="AB1718" i="3"/>
  <c r="H1718" i="3"/>
  <c r="AB1729" i="3"/>
  <c r="H1729" i="3"/>
  <c r="AB1737" i="3"/>
  <c r="H1737" i="3"/>
  <c r="AB1745" i="3"/>
  <c r="H1745" i="3"/>
  <c r="AB1753" i="3"/>
  <c r="H1753" i="3"/>
  <c r="AB1775" i="3"/>
  <c r="H1775" i="3"/>
  <c r="AB1783" i="3"/>
  <c r="H1783" i="3"/>
  <c r="AB1791" i="3"/>
  <c r="H1791" i="3"/>
  <c r="AB1807" i="3"/>
  <c r="H1807" i="3"/>
  <c r="AB1815" i="3"/>
  <c r="H1815" i="3"/>
  <c r="AB1834" i="3"/>
  <c r="H1834" i="3"/>
  <c r="AB1842" i="3"/>
  <c r="H1842" i="3"/>
  <c r="AB1850" i="3"/>
  <c r="H1850" i="3"/>
  <c r="AB1858" i="3"/>
  <c r="H1858" i="3"/>
  <c r="AB1866" i="3"/>
  <c r="H1866" i="3"/>
  <c r="AB1874" i="3"/>
  <c r="H1874" i="3"/>
  <c r="AB1885" i="3"/>
  <c r="H1885" i="3"/>
  <c r="AB1893" i="3"/>
  <c r="H1893" i="3"/>
  <c r="AB1901" i="3"/>
  <c r="H1901" i="3"/>
  <c r="AB1909" i="3"/>
  <c r="H1909" i="3"/>
  <c r="AB1936" i="3"/>
  <c r="H1936" i="3"/>
  <c r="AB1953" i="3"/>
  <c r="H1953" i="3"/>
  <c r="AB1961" i="3"/>
  <c r="H1961" i="3"/>
  <c r="AB2042" i="3"/>
  <c r="H2042" i="3"/>
  <c r="AB2053" i="3"/>
  <c r="H2053" i="3"/>
  <c r="AB2061" i="3"/>
  <c r="H2061" i="3"/>
  <c r="AB2069" i="3"/>
  <c r="H2069" i="3"/>
  <c r="AB2080" i="3"/>
  <c r="H2080" i="3"/>
  <c r="AB2088" i="3"/>
  <c r="H2088" i="3"/>
  <c r="AB2158" i="3"/>
  <c r="H2158" i="3"/>
  <c r="AB2174" i="3"/>
  <c r="H2174" i="3"/>
  <c r="AB2182" i="3"/>
  <c r="H2182" i="3"/>
  <c r="AB2193" i="3"/>
  <c r="H2193" i="3"/>
  <c r="AB2196" i="3"/>
  <c r="H2196" i="3"/>
  <c r="AB2204" i="3"/>
  <c r="H2204" i="3"/>
  <c r="AB2212" i="3"/>
  <c r="H2212" i="3"/>
  <c r="AB2223" i="3"/>
  <c r="H2223" i="3"/>
  <c r="AB2231" i="3"/>
  <c r="H2231" i="3"/>
  <c r="AB2242" i="3"/>
  <c r="H2242" i="3"/>
  <c r="AB2253" i="3"/>
  <c r="H2253" i="3"/>
  <c r="AB2261" i="3"/>
  <c r="H2261" i="3"/>
  <c r="AB2283" i="3"/>
  <c r="H2283" i="3"/>
  <c r="AB2291" i="3"/>
  <c r="H2291" i="3"/>
  <c r="AB2299" i="3"/>
  <c r="H2299" i="3"/>
  <c r="AB2307" i="3"/>
  <c r="H2307" i="3"/>
  <c r="AB2315" i="3"/>
  <c r="H2315" i="3"/>
  <c r="AB2323" i="3"/>
  <c r="H2323" i="3"/>
  <c r="AB2331" i="3"/>
  <c r="H2331" i="3"/>
  <c r="AB2401" i="3"/>
  <c r="H2401" i="3"/>
  <c r="AB2409" i="3"/>
  <c r="H2409" i="3"/>
  <c r="AB2417" i="3"/>
  <c r="H2417" i="3"/>
  <c r="AB2425" i="3"/>
  <c r="H2425" i="3"/>
  <c r="AB2433" i="3"/>
  <c r="H2433" i="3"/>
  <c r="AB2444" i="3"/>
  <c r="H2444" i="3"/>
  <c r="AB2460" i="3"/>
  <c r="H2460" i="3"/>
  <c r="AB2482" i="3"/>
  <c r="H2482" i="3"/>
  <c r="AB2490" i="3"/>
  <c r="H2490" i="3"/>
  <c r="AB2501" i="3"/>
  <c r="H2501" i="3"/>
  <c r="AB2509" i="3"/>
  <c r="H2509" i="3"/>
  <c r="AB2517" i="3"/>
  <c r="H2517" i="3"/>
  <c r="AB2525" i="3"/>
  <c r="H2525" i="3"/>
  <c r="AB2533" i="3"/>
  <c r="H2533" i="3"/>
  <c r="AB2541" i="3"/>
  <c r="H2541" i="3"/>
  <c r="AB2549" i="3"/>
  <c r="H2549" i="3"/>
  <c r="AB2560" i="3"/>
  <c r="H2560" i="3"/>
  <c r="AB2569" i="3"/>
  <c r="AB2571" i="3"/>
  <c r="H2571" i="3"/>
  <c r="AB2579" i="3"/>
  <c r="H2579" i="3"/>
  <c r="AB2593" i="3"/>
  <c r="H2593" i="3"/>
  <c r="AB2601" i="3"/>
  <c r="H2601" i="3"/>
  <c r="AB2609" i="3"/>
  <c r="H2609" i="3"/>
  <c r="AB2617" i="3"/>
  <c r="H2617" i="3"/>
  <c r="AB2628" i="3"/>
  <c r="H2628" i="3"/>
  <c r="AB2636" i="3"/>
  <c r="H2636" i="3"/>
  <c r="AB2644" i="3"/>
  <c r="H2644" i="3"/>
  <c r="AB2655" i="3"/>
  <c r="H2655" i="3"/>
  <c r="AB2663" i="3"/>
  <c r="H2663" i="3"/>
  <c r="AB2671" i="3"/>
  <c r="H2671" i="3"/>
  <c r="AB2679" i="3"/>
  <c r="H2679" i="3"/>
  <c r="AB2687" i="3"/>
  <c r="H2687" i="3"/>
  <c r="AB2690" i="3"/>
  <c r="H2690" i="3"/>
  <c r="AB2701" i="3"/>
  <c r="H2701" i="3"/>
  <c r="AB2709" i="3"/>
  <c r="H2709" i="3"/>
  <c r="AB2717" i="3"/>
  <c r="H2717" i="3"/>
  <c r="AB2725" i="3"/>
  <c r="H2725" i="3"/>
  <c r="AB2758" i="3"/>
  <c r="H2758" i="3"/>
  <c r="AB2775" i="3"/>
  <c r="H2775" i="3"/>
  <c r="AB2783" i="3"/>
  <c r="H2783" i="3"/>
  <c r="AB2791" i="3"/>
  <c r="H2791" i="3"/>
  <c r="AB2799" i="3"/>
  <c r="H2799" i="3"/>
  <c r="AB2810" i="3"/>
  <c r="H2810" i="3"/>
  <c r="AB2818" i="3"/>
  <c r="H2818" i="3"/>
  <c r="AB2826" i="3"/>
  <c r="H2826" i="3"/>
  <c r="AB2834" i="3"/>
  <c r="H2834" i="3"/>
  <c r="AB2842" i="3"/>
  <c r="H2842" i="3"/>
  <c r="AB2861" i="3"/>
  <c r="H2861" i="3"/>
  <c r="AB2872" i="3"/>
  <c r="H2872" i="3"/>
  <c r="AB3112" i="3"/>
  <c r="H3112" i="3"/>
  <c r="AB3120" i="3"/>
  <c r="H3120" i="3"/>
  <c r="AB3128" i="3"/>
  <c r="H3128" i="3"/>
  <c r="AB3136" i="3"/>
  <c r="H3136" i="3"/>
  <c r="AB3220" i="3"/>
  <c r="H3220" i="3"/>
  <c r="H3262" i="3"/>
  <c r="H3254" i="3"/>
  <c r="H3238" i="3"/>
  <c r="H3230" i="3"/>
  <c r="H3199" i="3"/>
  <c r="H3178" i="3"/>
  <c r="H3167" i="3"/>
  <c r="H3146" i="3"/>
  <c r="H3135" i="3"/>
  <c r="H3103" i="3"/>
  <c r="H3093" i="3"/>
  <c r="H3071" i="3"/>
  <c r="H3061" i="3"/>
  <c r="H3050" i="3"/>
  <c r="H3039" i="3"/>
  <c r="H3029" i="3"/>
  <c r="H3007" i="3"/>
  <c r="H2986" i="3"/>
  <c r="H2975" i="3"/>
  <c r="H2965" i="3"/>
  <c r="H2954" i="3"/>
  <c r="H2933" i="3"/>
  <c r="H2922" i="3"/>
  <c r="H2901" i="3"/>
  <c r="H2831" i="3"/>
  <c r="AB1553" i="3"/>
  <c r="H1553" i="3"/>
  <c r="AB1561" i="3"/>
  <c r="H1561" i="3"/>
  <c r="AB1569" i="3"/>
  <c r="H1569" i="3"/>
  <c r="AB1577" i="3"/>
  <c r="H1577" i="3"/>
  <c r="AB1585" i="3"/>
  <c r="H1585" i="3"/>
  <c r="AB1593" i="3"/>
  <c r="H1593" i="3"/>
  <c r="AB1601" i="3"/>
  <c r="H1601" i="3"/>
  <c r="AB1612" i="3"/>
  <c r="H1612" i="3"/>
  <c r="AB1615" i="3"/>
  <c r="H1615" i="3"/>
  <c r="AB1623" i="3"/>
  <c r="H1623" i="3"/>
  <c r="AB1626" i="3"/>
  <c r="H1626" i="3"/>
  <c r="AB1629" i="3"/>
  <c r="H1629" i="3"/>
  <c r="AB1648" i="3"/>
  <c r="H1648" i="3"/>
  <c r="AB1656" i="3"/>
  <c r="H1656" i="3"/>
  <c r="AB1664" i="3"/>
  <c r="H1664" i="3"/>
  <c r="AB1672" i="3"/>
  <c r="H1672" i="3"/>
  <c r="AB1680" i="3"/>
  <c r="H1680" i="3"/>
  <c r="AB1723" i="3"/>
  <c r="H1723" i="3"/>
  <c r="AB1734" i="3"/>
  <c r="H1734" i="3"/>
  <c r="AB1742" i="3"/>
  <c r="H1742" i="3"/>
  <c r="AB1750" i="3"/>
  <c r="H1750" i="3"/>
  <c r="AB1758" i="3"/>
  <c r="H1758" i="3"/>
  <c r="AB1761" i="3"/>
  <c r="H1761" i="3"/>
  <c r="AB1769" i="3"/>
  <c r="H1769" i="3"/>
  <c r="AB1839" i="3"/>
  <c r="H1839" i="3"/>
  <c r="AB1847" i="3"/>
  <c r="H1847" i="3"/>
  <c r="AB1855" i="3"/>
  <c r="H1855" i="3"/>
  <c r="AB1871" i="3"/>
  <c r="H1871" i="3"/>
  <c r="AB1880" i="3"/>
  <c r="AB1882" i="3"/>
  <c r="H1882" i="3"/>
  <c r="AB1890" i="3"/>
  <c r="H1890" i="3"/>
  <c r="AB1898" i="3"/>
  <c r="H1898" i="3"/>
  <c r="AB1906" i="3"/>
  <c r="H1906" i="3"/>
  <c r="AB1933" i="3"/>
  <c r="H1933" i="3"/>
  <c r="AB1958" i="3"/>
  <c r="H1958" i="3"/>
  <c r="AB1967" i="3"/>
  <c r="AB1977" i="3"/>
  <c r="H1977" i="3"/>
  <c r="AB1985" i="3"/>
  <c r="H1985" i="3"/>
  <c r="AB1993" i="3"/>
  <c r="H1993" i="3"/>
  <c r="AB2001" i="3"/>
  <c r="H2001" i="3"/>
  <c r="AB2009" i="3"/>
  <c r="H2009" i="3"/>
  <c r="AB2017" i="3"/>
  <c r="H2017" i="3"/>
  <c r="AB2025" i="3"/>
  <c r="H2025" i="3"/>
  <c r="AB2039" i="3"/>
  <c r="H2039" i="3"/>
  <c r="AB2050" i="3"/>
  <c r="H2050" i="3"/>
  <c r="AB2058" i="3"/>
  <c r="H2058" i="3"/>
  <c r="AB2066" i="3"/>
  <c r="H2066" i="3"/>
  <c r="AB2077" i="3"/>
  <c r="H2077" i="3"/>
  <c r="AB2085" i="3"/>
  <c r="H2085" i="3"/>
  <c r="AB2093" i="3"/>
  <c r="H2093" i="3"/>
  <c r="AB2104" i="3"/>
  <c r="H2104" i="3"/>
  <c r="AB2112" i="3"/>
  <c r="H2112" i="3"/>
  <c r="AB2128" i="3"/>
  <c r="H2128" i="3"/>
  <c r="AB2136" i="3"/>
  <c r="H2136" i="3"/>
  <c r="AB2144" i="3"/>
  <c r="H2144" i="3"/>
  <c r="AB2220" i="3"/>
  <c r="H2220" i="3"/>
  <c r="AB2228" i="3"/>
  <c r="H2228" i="3"/>
  <c r="AB2236" i="3"/>
  <c r="H2236" i="3"/>
  <c r="AB2237" i="3"/>
  <c r="AB2239" i="3"/>
  <c r="H2239" i="3"/>
  <c r="AB2250" i="3"/>
  <c r="H2250" i="3"/>
  <c r="AB2258" i="3"/>
  <c r="H2258" i="3"/>
  <c r="AB2266" i="3"/>
  <c r="H2266" i="3"/>
  <c r="AB2347" i="3"/>
  <c r="H2347" i="3"/>
  <c r="AB2355" i="3"/>
  <c r="H2355" i="3"/>
  <c r="AB2363" i="3"/>
  <c r="H2363" i="3"/>
  <c r="AB2371" i="3"/>
  <c r="H2371" i="3"/>
  <c r="AB2387" i="3"/>
  <c r="H2387" i="3"/>
  <c r="AB2406" i="3"/>
  <c r="H2406" i="3"/>
  <c r="AB2422" i="3"/>
  <c r="H2422" i="3"/>
  <c r="AB2430" i="3"/>
  <c r="H2430" i="3"/>
  <c r="AB2438" i="3"/>
  <c r="H2438" i="3"/>
  <c r="AB2441" i="3"/>
  <c r="H2441" i="3"/>
  <c r="AB2449" i="3"/>
  <c r="H2449" i="3"/>
  <c r="AB2457" i="3"/>
  <c r="H2457" i="3"/>
  <c r="AB2468" i="3"/>
  <c r="H2468" i="3"/>
  <c r="AB2506" i="3"/>
  <c r="H2506" i="3"/>
  <c r="AB2514" i="3"/>
  <c r="H2514" i="3"/>
  <c r="AB2530" i="3"/>
  <c r="H2530" i="3"/>
  <c r="AB2538" i="3"/>
  <c r="H2538" i="3"/>
  <c r="AB2546" i="3"/>
  <c r="H2546" i="3"/>
  <c r="AB2565" i="3"/>
  <c r="H2565" i="3"/>
  <c r="AB2598" i="3"/>
  <c r="H2598" i="3"/>
  <c r="AB2606" i="3"/>
  <c r="H2606" i="3"/>
  <c r="AB2614" i="3"/>
  <c r="H2614" i="3"/>
  <c r="AB2622" i="3"/>
  <c r="H2622" i="3"/>
  <c r="AB2625" i="3"/>
  <c r="H2625" i="3"/>
  <c r="AB2633" i="3"/>
  <c r="H2633" i="3"/>
  <c r="AB2641" i="3"/>
  <c r="H2641" i="3"/>
  <c r="AB2652" i="3"/>
  <c r="H2652" i="3"/>
  <c r="AB2660" i="3"/>
  <c r="H2660" i="3"/>
  <c r="AB2676" i="3"/>
  <c r="H2676" i="3"/>
  <c r="AB2684" i="3"/>
  <c r="H2684" i="3"/>
  <c r="AB2706" i="3"/>
  <c r="H2706" i="3"/>
  <c r="AB2714" i="3"/>
  <c r="H2714" i="3"/>
  <c r="AB2722" i="3"/>
  <c r="H2722" i="3"/>
  <c r="AB2733" i="3"/>
  <c r="H2733" i="3"/>
  <c r="AB2736" i="3"/>
  <c r="H2736" i="3"/>
  <c r="AB2744" i="3"/>
  <c r="H2744" i="3"/>
  <c r="AB2772" i="3"/>
  <c r="H2772" i="3"/>
  <c r="AB2780" i="3"/>
  <c r="H2780" i="3"/>
  <c r="AB2788" i="3"/>
  <c r="H2788" i="3"/>
  <c r="AB2796" i="3"/>
  <c r="H2796" i="3"/>
  <c r="AB2807" i="3"/>
  <c r="H2807" i="3"/>
  <c r="AB2869" i="3"/>
  <c r="H2869" i="3"/>
  <c r="AB2880" i="3"/>
  <c r="H2880" i="3"/>
  <c r="AB2888" i="3"/>
  <c r="H2888" i="3"/>
  <c r="AB2896" i="3"/>
  <c r="H2896" i="3"/>
  <c r="AB2904" i="3"/>
  <c r="H2904" i="3"/>
  <c r="AB3032" i="3"/>
  <c r="AB3152" i="3"/>
  <c r="H3152" i="3"/>
  <c r="AB3160" i="3"/>
  <c r="H3160" i="3"/>
  <c r="AB3168" i="3"/>
  <c r="H3168" i="3"/>
  <c r="AB3176" i="3"/>
  <c r="H3176" i="3"/>
  <c r="AB3184" i="3"/>
  <c r="H3184" i="3"/>
  <c r="AB3192" i="3"/>
  <c r="H3192" i="3"/>
  <c r="H3261" i="3"/>
  <c r="H3253" i="3"/>
  <c r="H3237" i="3"/>
  <c r="H3229" i="3"/>
  <c r="H3209" i="3"/>
  <c r="H3187" i="3"/>
  <c r="H3177" i="3"/>
  <c r="H3166" i="3"/>
  <c r="H3155" i="3"/>
  <c r="H3134" i="3"/>
  <c r="H3123" i="3"/>
  <c r="H3113" i="3"/>
  <c r="H3081" i="3"/>
  <c r="H3070" i="3"/>
  <c r="H3049" i="3"/>
  <c r="H3017" i="3"/>
  <c r="H3006" i="3"/>
  <c r="H2995" i="3"/>
  <c r="H2985" i="3"/>
  <c r="H2974" i="3"/>
  <c r="H2963" i="3"/>
  <c r="H2953" i="3"/>
  <c r="H2942" i="3"/>
  <c r="H2931" i="3"/>
  <c r="H2921" i="3"/>
  <c r="H2910" i="3"/>
  <c r="H2899" i="3"/>
  <c r="H2867" i="3"/>
  <c r="H2851" i="3"/>
  <c r="AB1696" i="3"/>
  <c r="H1696" i="3"/>
  <c r="AB1704" i="3"/>
  <c r="H1704" i="3"/>
  <c r="AB1712" i="3"/>
  <c r="H1712" i="3"/>
  <c r="AB1720" i="3"/>
  <c r="H1720" i="3"/>
  <c r="AB1731" i="3"/>
  <c r="H1731" i="3"/>
  <c r="AB1739" i="3"/>
  <c r="H1739" i="3"/>
  <c r="AB1747" i="3"/>
  <c r="H1747" i="3"/>
  <c r="AB1755" i="3"/>
  <c r="H1755" i="3"/>
  <c r="AB1766" i="3"/>
  <c r="H1766" i="3"/>
  <c r="AB1777" i="3"/>
  <c r="H1777" i="3"/>
  <c r="AB1785" i="3"/>
  <c r="H1785" i="3"/>
  <c r="AB1793" i="3"/>
  <c r="H1793" i="3"/>
  <c r="AB1801" i="3"/>
  <c r="H1801" i="3"/>
  <c r="AB1809" i="3"/>
  <c r="H1809" i="3"/>
  <c r="AB1817" i="3"/>
  <c r="H1817" i="3"/>
  <c r="AB1825" i="3"/>
  <c r="H1825" i="3"/>
  <c r="AB1887" i="3"/>
  <c r="H1887" i="3"/>
  <c r="AB1895" i="3"/>
  <c r="H1895" i="3"/>
  <c r="AB1903" i="3"/>
  <c r="H1903" i="3"/>
  <c r="AB1911" i="3"/>
  <c r="H1911" i="3"/>
  <c r="AB1912" i="3"/>
  <c r="AB1914" i="3"/>
  <c r="H1914" i="3"/>
  <c r="AB1922" i="3"/>
  <c r="H1922" i="3"/>
  <c r="AB1930" i="3"/>
  <c r="H1930" i="3"/>
  <c r="AB1941" i="3"/>
  <c r="H1941" i="3"/>
  <c r="AB1974" i="3"/>
  <c r="H1974" i="3"/>
  <c r="AB1982" i="3"/>
  <c r="H1982" i="3"/>
  <c r="AB1990" i="3"/>
  <c r="H1990" i="3"/>
  <c r="AB1998" i="3"/>
  <c r="H1998" i="3"/>
  <c r="AB2014" i="3"/>
  <c r="H2014" i="3"/>
  <c r="AB2022" i="3"/>
  <c r="H2022" i="3"/>
  <c r="AB2030" i="3"/>
  <c r="H2030" i="3"/>
  <c r="AB2031" i="3"/>
  <c r="AB2034" i="3"/>
  <c r="AB2036" i="3"/>
  <c r="H2036" i="3"/>
  <c r="AB2044" i="3"/>
  <c r="H2044" i="3"/>
  <c r="AB2055" i="3"/>
  <c r="H2055" i="3"/>
  <c r="AB2063" i="3"/>
  <c r="H2063" i="3"/>
  <c r="AB2071" i="3"/>
  <c r="H2071" i="3"/>
  <c r="AB2072" i="3"/>
  <c r="AB2074" i="3"/>
  <c r="H2074" i="3"/>
  <c r="AB2082" i="3"/>
  <c r="H2082" i="3"/>
  <c r="AB2090" i="3"/>
  <c r="H2090" i="3"/>
  <c r="AB2101" i="3"/>
  <c r="H2101" i="3"/>
  <c r="AB2109" i="3"/>
  <c r="H2109" i="3"/>
  <c r="AB2117" i="3"/>
  <c r="H2117" i="3"/>
  <c r="AB2125" i="3"/>
  <c r="H2125" i="3"/>
  <c r="AB2133" i="3"/>
  <c r="H2133" i="3"/>
  <c r="AB2141" i="3"/>
  <c r="H2141" i="3"/>
  <c r="AB2149" i="3"/>
  <c r="H2149" i="3"/>
  <c r="AB2160" i="3"/>
  <c r="H2160" i="3"/>
  <c r="AB2168" i="3"/>
  <c r="H2168" i="3"/>
  <c r="AB2176" i="3"/>
  <c r="H2176" i="3"/>
  <c r="AB2225" i="3"/>
  <c r="H2225" i="3"/>
  <c r="AB2233" i="3"/>
  <c r="H2233" i="3"/>
  <c r="AB2244" i="3"/>
  <c r="H2244" i="3"/>
  <c r="AB2245" i="3"/>
  <c r="AB2247" i="3"/>
  <c r="H2247" i="3"/>
  <c r="AB2255" i="3"/>
  <c r="H2255" i="3"/>
  <c r="AB2263" i="3"/>
  <c r="H2263" i="3"/>
  <c r="AB2274" i="3"/>
  <c r="H2274" i="3"/>
  <c r="AB2285" i="3"/>
  <c r="H2285" i="3"/>
  <c r="AB2293" i="3"/>
  <c r="H2293" i="3"/>
  <c r="AB2301" i="3"/>
  <c r="H2301" i="3"/>
  <c r="AB2309" i="3"/>
  <c r="H2309" i="3"/>
  <c r="AB2317" i="3"/>
  <c r="H2317" i="3"/>
  <c r="AB2325" i="3"/>
  <c r="H2325" i="3"/>
  <c r="AB2333" i="3"/>
  <c r="H2333" i="3"/>
  <c r="AB2419" i="3"/>
  <c r="H2419" i="3"/>
  <c r="AB2427" i="3"/>
  <c r="H2427" i="3"/>
  <c r="AB2435" i="3"/>
  <c r="H2435" i="3"/>
  <c r="AB2446" i="3"/>
  <c r="H2446" i="3"/>
  <c r="AB2454" i="3"/>
  <c r="H2454" i="3"/>
  <c r="AB2462" i="3"/>
  <c r="H2462" i="3"/>
  <c r="AB2465" i="3"/>
  <c r="H2465" i="3"/>
  <c r="AB2473" i="3"/>
  <c r="H2473" i="3"/>
  <c r="AB2484" i="3"/>
  <c r="H2484" i="3"/>
  <c r="AB2492" i="3"/>
  <c r="H2492" i="3"/>
  <c r="AB2573" i="3"/>
  <c r="H2573" i="3"/>
  <c r="AB2581" i="3"/>
  <c r="H2581" i="3"/>
  <c r="AB2595" i="3"/>
  <c r="H2595" i="3"/>
  <c r="AB2603" i="3"/>
  <c r="H2603" i="3"/>
  <c r="AB2611" i="3"/>
  <c r="H2611" i="3"/>
  <c r="AB2619" i="3"/>
  <c r="H2619" i="3"/>
  <c r="AB2630" i="3"/>
  <c r="H2630" i="3"/>
  <c r="AB2638" i="3"/>
  <c r="H2638" i="3"/>
  <c r="AB2646" i="3"/>
  <c r="H2646" i="3"/>
  <c r="AB2647" i="3"/>
  <c r="AB2649" i="3"/>
  <c r="H2649" i="3"/>
  <c r="AB2657" i="3"/>
  <c r="H2657" i="3"/>
  <c r="AB2665" i="3"/>
  <c r="H2665" i="3"/>
  <c r="AB2673" i="3"/>
  <c r="H2673" i="3"/>
  <c r="AB2681" i="3"/>
  <c r="H2681" i="3"/>
  <c r="AB2741" i="3"/>
  <c r="H2741" i="3"/>
  <c r="AB2749" i="3"/>
  <c r="H2749" i="3"/>
  <c r="AB2750" i="3"/>
  <c r="AB2752" i="3"/>
  <c r="H2752" i="3"/>
  <c r="AB2760" i="3"/>
  <c r="H2760" i="3"/>
  <c r="AB2777" i="3"/>
  <c r="H2777" i="3"/>
  <c r="AB2785" i="3"/>
  <c r="H2785" i="3"/>
  <c r="AB2793" i="3"/>
  <c r="H2793" i="3"/>
  <c r="AB2801" i="3"/>
  <c r="H2801" i="3"/>
  <c r="AB2802" i="3"/>
  <c r="AB2804" i="3"/>
  <c r="H2804" i="3"/>
  <c r="AB2812" i="3"/>
  <c r="H2812" i="3"/>
  <c r="AB2820" i="3"/>
  <c r="H2820" i="3"/>
  <c r="AB2828" i="3"/>
  <c r="H2828" i="3"/>
  <c r="AB2836" i="3"/>
  <c r="H2836" i="3"/>
  <c r="AB2844" i="3"/>
  <c r="H2844" i="3"/>
  <c r="AB2852" i="3"/>
  <c r="H2852" i="3"/>
  <c r="AB2877" i="3"/>
  <c r="H2877" i="3"/>
  <c r="AB2885" i="3"/>
  <c r="H2885" i="3"/>
  <c r="AB2893" i="3"/>
  <c r="H2893" i="3"/>
  <c r="AB2912" i="3"/>
  <c r="H2912" i="3"/>
  <c r="AB2920" i="3"/>
  <c r="H2920" i="3"/>
  <c r="AB2928" i="3"/>
  <c r="H2928" i="3"/>
  <c r="AB2936" i="3"/>
  <c r="H2936" i="3"/>
  <c r="AB2944" i="3"/>
  <c r="H2944" i="3"/>
  <c r="AB2952" i="3"/>
  <c r="H2952" i="3"/>
  <c r="AB2960" i="3"/>
  <c r="H2960" i="3"/>
  <c r="AB3028" i="3"/>
  <c r="H3028" i="3"/>
  <c r="H3260" i="3"/>
  <c r="H3252" i="3"/>
  <c r="H3244" i="3"/>
  <c r="H3228" i="3"/>
  <c r="H3218" i="3"/>
  <c r="H3207" i="3"/>
  <c r="H3186" i="3"/>
  <c r="H3175" i="3"/>
  <c r="H3154" i="3"/>
  <c r="H3143" i="3"/>
  <c r="H3111" i="3"/>
  <c r="H3090" i="3"/>
  <c r="H3079" i="3"/>
  <c r="H3069" i="3"/>
  <c r="H3058" i="3"/>
  <c r="H3047" i="3"/>
  <c r="H3037" i="3"/>
  <c r="H3026" i="3"/>
  <c r="H2962" i="3"/>
  <c r="H2941" i="3"/>
  <c r="H2930" i="3"/>
  <c r="H2909" i="3"/>
  <c r="H2898" i="3"/>
  <c r="H2882" i="3"/>
  <c r="H2866" i="3"/>
  <c r="H2850" i="3"/>
  <c r="H2823" i="3"/>
  <c r="AB1798" i="3"/>
  <c r="H1798" i="3"/>
  <c r="AB1806" i="3"/>
  <c r="H1806" i="3"/>
  <c r="AB1822" i="3"/>
  <c r="H1822" i="3"/>
  <c r="AB1830" i="3"/>
  <c r="H1830" i="3"/>
  <c r="AB1833" i="3"/>
  <c r="H1833" i="3"/>
  <c r="AB1849" i="3"/>
  <c r="H1849" i="3"/>
  <c r="AB1857" i="3"/>
  <c r="H1857" i="3"/>
  <c r="AB1865" i="3"/>
  <c r="H1865" i="3"/>
  <c r="AB1873" i="3"/>
  <c r="H1873" i="3"/>
  <c r="AB1900" i="3"/>
  <c r="H1900" i="3"/>
  <c r="AB1908" i="3"/>
  <c r="H1908" i="3"/>
  <c r="AB1927" i="3"/>
  <c r="H1927" i="3"/>
  <c r="AB1949" i="3"/>
  <c r="H1949" i="3"/>
  <c r="AB1952" i="3"/>
  <c r="H1952" i="3"/>
  <c r="AB1960" i="3"/>
  <c r="H1960" i="3"/>
  <c r="AB2041" i="3"/>
  <c r="H2041" i="3"/>
  <c r="AB2052" i="3"/>
  <c r="H2052" i="3"/>
  <c r="AB2060" i="3"/>
  <c r="H2060" i="3"/>
  <c r="AB2068" i="3"/>
  <c r="H2068" i="3"/>
  <c r="AB2079" i="3"/>
  <c r="H2079" i="3"/>
  <c r="AB2087" i="3"/>
  <c r="H2087" i="3"/>
  <c r="AB2095" i="3"/>
  <c r="H2095" i="3"/>
  <c r="AB2098" i="3"/>
  <c r="H2098" i="3"/>
  <c r="AB2106" i="3"/>
  <c r="H2106" i="3"/>
  <c r="AB2114" i="3"/>
  <c r="H2114" i="3"/>
  <c r="AB2122" i="3"/>
  <c r="H2122" i="3"/>
  <c r="AB2130" i="3"/>
  <c r="H2130" i="3"/>
  <c r="AB2138" i="3"/>
  <c r="H2138" i="3"/>
  <c r="AB2146" i="3"/>
  <c r="H2146" i="3"/>
  <c r="AB2157" i="3"/>
  <c r="H2157" i="3"/>
  <c r="AB2165" i="3"/>
  <c r="H2165" i="3"/>
  <c r="AB2173" i="3"/>
  <c r="H2173" i="3"/>
  <c r="AB2181" i="3"/>
  <c r="H2181" i="3"/>
  <c r="AB2189" i="3"/>
  <c r="H2189" i="3"/>
  <c r="AB2203" i="3"/>
  <c r="H2203" i="3"/>
  <c r="AB2211" i="3"/>
  <c r="H2211" i="3"/>
  <c r="AB2222" i="3"/>
  <c r="H2222" i="3"/>
  <c r="AB2230" i="3"/>
  <c r="H2230" i="3"/>
  <c r="AB2241" i="3"/>
  <c r="H2241" i="3"/>
  <c r="AB2252" i="3"/>
  <c r="H2252" i="3"/>
  <c r="AB2260" i="3"/>
  <c r="H2260" i="3"/>
  <c r="AB2268" i="3"/>
  <c r="H2268" i="3"/>
  <c r="AB2271" i="3"/>
  <c r="H2271" i="3"/>
  <c r="AB2282" i="3"/>
  <c r="H2282" i="3"/>
  <c r="AB2290" i="3"/>
  <c r="H2290" i="3"/>
  <c r="AB2298" i="3"/>
  <c r="H2298" i="3"/>
  <c r="AB2306" i="3"/>
  <c r="H2306" i="3"/>
  <c r="AB2314" i="3"/>
  <c r="H2314" i="3"/>
  <c r="AB2322" i="3"/>
  <c r="H2322" i="3"/>
  <c r="AB2330" i="3"/>
  <c r="H2330" i="3"/>
  <c r="AB2338" i="3"/>
  <c r="H2338" i="3"/>
  <c r="AB2341" i="3"/>
  <c r="H2341" i="3"/>
  <c r="AB2349" i="3"/>
  <c r="H2349" i="3"/>
  <c r="AB2357" i="3"/>
  <c r="H2357" i="3"/>
  <c r="AB2365" i="3"/>
  <c r="H2365" i="3"/>
  <c r="AB2373" i="3"/>
  <c r="H2373" i="3"/>
  <c r="AB2381" i="3"/>
  <c r="H2381" i="3"/>
  <c r="AB2389" i="3"/>
  <c r="H2389" i="3"/>
  <c r="AB2408" i="3"/>
  <c r="H2408" i="3"/>
  <c r="AB2416" i="3"/>
  <c r="H2416" i="3"/>
  <c r="AB2424" i="3"/>
  <c r="H2424" i="3"/>
  <c r="AB2432" i="3"/>
  <c r="H2432" i="3"/>
  <c r="AB2443" i="3"/>
  <c r="H2443" i="3"/>
  <c r="AB2451" i="3"/>
  <c r="H2451" i="3"/>
  <c r="AB2459" i="3"/>
  <c r="H2459" i="3"/>
  <c r="AB2470" i="3"/>
  <c r="H2470" i="3"/>
  <c r="AB2481" i="3"/>
  <c r="H2481" i="3"/>
  <c r="AB2489" i="3"/>
  <c r="H2489" i="3"/>
  <c r="AB2497" i="3"/>
  <c r="H2497" i="3"/>
  <c r="AB2500" i="3"/>
  <c r="H2500" i="3"/>
  <c r="AB2508" i="3"/>
  <c r="H2508" i="3"/>
  <c r="AB2516" i="3"/>
  <c r="H2516" i="3"/>
  <c r="AB2524" i="3"/>
  <c r="H2524" i="3"/>
  <c r="AB2532" i="3"/>
  <c r="H2532" i="3"/>
  <c r="AB2540" i="3"/>
  <c r="H2540" i="3"/>
  <c r="AB2548" i="3"/>
  <c r="H2548" i="3"/>
  <c r="AB2567" i="3"/>
  <c r="H2567" i="3"/>
  <c r="AB2627" i="3"/>
  <c r="H2627" i="3"/>
  <c r="AB2635" i="3"/>
  <c r="H2635" i="3"/>
  <c r="AB2643" i="3"/>
  <c r="H2643" i="3"/>
  <c r="AB2654" i="3"/>
  <c r="H2654" i="3"/>
  <c r="AB2662" i="3"/>
  <c r="H2662" i="3"/>
  <c r="AB2670" i="3"/>
  <c r="H2670" i="3"/>
  <c r="AB2678" i="3"/>
  <c r="H2678" i="3"/>
  <c r="AB2686" i="3"/>
  <c r="H2686" i="3"/>
  <c r="AB2708" i="3"/>
  <c r="H2708" i="3"/>
  <c r="AB2716" i="3"/>
  <c r="H2716" i="3"/>
  <c r="AB2724" i="3"/>
  <c r="H2724" i="3"/>
  <c r="AB2738" i="3"/>
  <c r="H2738" i="3"/>
  <c r="AB2746" i="3"/>
  <c r="H2746" i="3"/>
  <c r="AB2757" i="3"/>
  <c r="H2757" i="3"/>
  <c r="AB2765" i="3"/>
  <c r="H2765" i="3"/>
  <c r="AB2774" i="3"/>
  <c r="H2774" i="3"/>
  <c r="AB2782" i="3"/>
  <c r="H2782" i="3"/>
  <c r="AB2790" i="3"/>
  <c r="H2790" i="3"/>
  <c r="AB2798" i="3"/>
  <c r="H2798" i="3"/>
  <c r="AB2809" i="3"/>
  <c r="H2809" i="3"/>
  <c r="AB2817" i="3"/>
  <c r="H2817" i="3"/>
  <c r="AB2825" i="3"/>
  <c r="H2825" i="3"/>
  <c r="AB2833" i="3"/>
  <c r="H2833" i="3"/>
  <c r="AB2841" i="3"/>
  <c r="H2841" i="3"/>
  <c r="AB2849" i="3"/>
  <c r="H2849" i="3"/>
  <c r="AB2857" i="3"/>
  <c r="H2857" i="3"/>
  <c r="AB2860" i="3"/>
  <c r="H2860" i="3"/>
  <c r="AB3036" i="3"/>
  <c r="H3036" i="3"/>
  <c r="AB3044" i="3"/>
  <c r="H3044" i="3"/>
  <c r="AB3052" i="3"/>
  <c r="H3052" i="3"/>
  <c r="AB3060" i="3"/>
  <c r="H3060" i="3"/>
  <c r="AB3068" i="3"/>
  <c r="H3068" i="3"/>
  <c r="AB3076" i="3"/>
  <c r="H3076" i="3"/>
  <c r="AB3084" i="3"/>
  <c r="H3084" i="3"/>
  <c r="AB3092" i="3"/>
  <c r="H3092" i="3"/>
  <c r="AB3100" i="3"/>
  <c r="H3100" i="3"/>
  <c r="AB3144" i="3"/>
  <c r="AB3208" i="3"/>
  <c r="H3208" i="3"/>
  <c r="H3206" i="3"/>
  <c r="H3195" i="3"/>
  <c r="H3185" i="3"/>
  <c r="H3174" i="3"/>
  <c r="H3163" i="3"/>
  <c r="H3142" i="3"/>
  <c r="H3131" i="3"/>
  <c r="H3099" i="3"/>
  <c r="H3078" i="3"/>
  <c r="H3057" i="3"/>
  <c r="H3025" i="3"/>
  <c r="H3014" i="3"/>
  <c r="H3003" i="3"/>
  <c r="H2993" i="3"/>
  <c r="H2982" i="3"/>
  <c r="H2971" i="3"/>
  <c r="H2961" i="3"/>
  <c r="H2950" i="3"/>
  <c r="H2929" i="3"/>
  <c r="H2918" i="3"/>
  <c r="H2907" i="3"/>
  <c r="AB1655" i="3"/>
  <c r="H1655" i="3"/>
  <c r="AB1663" i="3"/>
  <c r="H1663" i="3"/>
  <c r="AB1679" i="3"/>
  <c r="H1679" i="3"/>
  <c r="AB1687" i="3"/>
  <c r="H1687" i="3"/>
  <c r="AB1698" i="3"/>
  <c r="H1698" i="3"/>
  <c r="AB1706" i="3"/>
  <c r="H1706" i="3"/>
  <c r="AB1714" i="3"/>
  <c r="H1714" i="3"/>
  <c r="AB1722" i="3"/>
  <c r="H1722" i="3"/>
  <c r="AB1757" i="3"/>
  <c r="H1757" i="3"/>
  <c r="AB1768" i="3"/>
  <c r="H1768" i="3"/>
  <c r="AB1779" i="3"/>
  <c r="H1779" i="3"/>
  <c r="AB1787" i="3"/>
  <c r="H1787" i="3"/>
  <c r="AB1795" i="3"/>
  <c r="H1795" i="3"/>
  <c r="AB1803" i="3"/>
  <c r="H1803" i="3"/>
  <c r="AB1811" i="3"/>
  <c r="H1811" i="3"/>
  <c r="AB1819" i="3"/>
  <c r="H1819" i="3"/>
  <c r="AB1827" i="3"/>
  <c r="H1827" i="3"/>
  <c r="AB1838" i="3"/>
  <c r="H1838" i="3"/>
  <c r="AB1846" i="3"/>
  <c r="H1846" i="3"/>
  <c r="AB1854" i="3"/>
  <c r="H1854" i="3"/>
  <c r="AB1862" i="3"/>
  <c r="H1862" i="3"/>
  <c r="AB1870" i="3"/>
  <c r="H1870" i="3"/>
  <c r="AB1881" i="3"/>
  <c r="H1881" i="3"/>
  <c r="AB1889" i="3"/>
  <c r="H1889" i="3"/>
  <c r="AB1897" i="3"/>
  <c r="H1897" i="3"/>
  <c r="AB1905" i="3"/>
  <c r="H1905" i="3"/>
  <c r="AB1916" i="3"/>
  <c r="H1916" i="3"/>
  <c r="AB1943" i="3"/>
  <c r="H1943" i="3"/>
  <c r="AB1946" i="3"/>
  <c r="H1946" i="3"/>
  <c r="AB1957" i="3"/>
  <c r="H1957" i="3"/>
  <c r="AB1965" i="3"/>
  <c r="H1965" i="3"/>
  <c r="AB1968" i="3"/>
  <c r="H1968" i="3"/>
  <c r="AB1976" i="3"/>
  <c r="H1976" i="3"/>
  <c r="AB1984" i="3"/>
  <c r="H1984" i="3"/>
  <c r="AB1992" i="3"/>
  <c r="H1992" i="3"/>
  <c r="AB2000" i="3"/>
  <c r="H2000" i="3"/>
  <c r="AB2008" i="3"/>
  <c r="H2008" i="3"/>
  <c r="AB2016" i="3"/>
  <c r="H2016" i="3"/>
  <c r="AB2024" i="3"/>
  <c r="H2024" i="3"/>
  <c r="AB2038" i="3"/>
  <c r="H2038" i="3"/>
  <c r="AB2046" i="3"/>
  <c r="H2046" i="3"/>
  <c r="AB2049" i="3"/>
  <c r="H2049" i="3"/>
  <c r="AB2057" i="3"/>
  <c r="H2057" i="3"/>
  <c r="AB2076" i="3"/>
  <c r="H2076" i="3"/>
  <c r="AB2084" i="3"/>
  <c r="H2084" i="3"/>
  <c r="AB2092" i="3"/>
  <c r="H2092" i="3"/>
  <c r="AB2103" i="3"/>
  <c r="H2103" i="3"/>
  <c r="AB2111" i="3"/>
  <c r="H2111" i="3"/>
  <c r="AB2119" i="3"/>
  <c r="H2119" i="3"/>
  <c r="AB2127" i="3"/>
  <c r="H2127" i="3"/>
  <c r="AB2135" i="3"/>
  <c r="H2135" i="3"/>
  <c r="AB2151" i="3"/>
  <c r="H2151" i="3"/>
  <c r="AB2154" i="3"/>
  <c r="H2154" i="3"/>
  <c r="AB2162" i="3"/>
  <c r="H2162" i="3"/>
  <c r="AB2170" i="3"/>
  <c r="H2170" i="3"/>
  <c r="AB2178" i="3"/>
  <c r="H2178" i="3"/>
  <c r="AB2186" i="3"/>
  <c r="H2186" i="3"/>
  <c r="AB2227" i="3"/>
  <c r="H2227" i="3"/>
  <c r="AB2238" i="3"/>
  <c r="H2238" i="3"/>
  <c r="AB2249" i="3"/>
  <c r="H2249" i="3"/>
  <c r="AB2257" i="3"/>
  <c r="H2257" i="3"/>
  <c r="AB2265" i="3"/>
  <c r="H2265" i="3"/>
  <c r="AB2276" i="3"/>
  <c r="H2276" i="3"/>
  <c r="AB2279" i="3"/>
  <c r="H2279" i="3"/>
  <c r="AB2287" i="3"/>
  <c r="H2287" i="3"/>
  <c r="AB2295" i="3"/>
  <c r="H2295" i="3"/>
  <c r="AB2303" i="3"/>
  <c r="H2303" i="3"/>
  <c r="AB2311" i="3"/>
  <c r="H2311" i="3"/>
  <c r="AB2319" i="3"/>
  <c r="H2319" i="3"/>
  <c r="AB2327" i="3"/>
  <c r="H2327" i="3"/>
  <c r="AB2335" i="3"/>
  <c r="H2335" i="3"/>
  <c r="AB2346" i="3"/>
  <c r="H2346" i="3"/>
  <c r="AB2354" i="3"/>
  <c r="H2354" i="3"/>
  <c r="AB2362" i="3"/>
  <c r="H2362" i="3"/>
  <c r="AB2370" i="3"/>
  <c r="H2370" i="3"/>
  <c r="AB2378" i="3"/>
  <c r="H2378" i="3"/>
  <c r="AB2386" i="3"/>
  <c r="H2386" i="3"/>
  <c r="AB2394" i="3"/>
  <c r="H2394" i="3"/>
  <c r="AB2397" i="3"/>
  <c r="H2397" i="3"/>
  <c r="AB2421" i="3"/>
  <c r="H2421" i="3"/>
  <c r="AB2429" i="3"/>
  <c r="H2429" i="3"/>
  <c r="AB2437" i="3"/>
  <c r="H2437" i="3"/>
  <c r="AB2448" i="3"/>
  <c r="H2448" i="3"/>
  <c r="AB2456" i="3"/>
  <c r="H2456" i="3"/>
  <c r="AB2467" i="3"/>
  <c r="H2467" i="3"/>
  <c r="AB2475" i="3"/>
  <c r="H2475" i="3"/>
  <c r="AB2478" i="3"/>
  <c r="H2478" i="3"/>
  <c r="AB2486" i="3"/>
  <c r="H2486" i="3"/>
  <c r="AB2494" i="3"/>
  <c r="H2494" i="3"/>
  <c r="AB2505" i="3"/>
  <c r="H2505" i="3"/>
  <c r="AB2513" i="3"/>
  <c r="H2513" i="3"/>
  <c r="AB2521" i="3"/>
  <c r="H2521" i="3"/>
  <c r="AB2529" i="3"/>
  <c r="H2529" i="3"/>
  <c r="AB2537" i="3"/>
  <c r="H2537" i="3"/>
  <c r="AB2545" i="3"/>
  <c r="H2545" i="3"/>
  <c r="AB2553" i="3"/>
  <c r="H2553" i="3"/>
  <c r="AB2554" i="3"/>
  <c r="AB2556" i="3"/>
  <c r="H2556" i="3"/>
  <c r="AB2575" i="3"/>
  <c r="H2575" i="3"/>
  <c r="AB2587" i="3"/>
  <c r="AB2589" i="3"/>
  <c r="H2589" i="3"/>
  <c r="AB2613" i="3"/>
  <c r="H2613" i="3"/>
  <c r="AB2651" i="3"/>
  <c r="H2651" i="3"/>
  <c r="AB2659" i="3"/>
  <c r="H2659" i="3"/>
  <c r="AB2667" i="3"/>
  <c r="H2667" i="3"/>
  <c r="AB2694" i="3"/>
  <c r="H2694" i="3"/>
  <c r="AB2705" i="3"/>
  <c r="H2705" i="3"/>
  <c r="AB2713" i="3"/>
  <c r="H2713" i="3"/>
  <c r="AB2721" i="3"/>
  <c r="H2721" i="3"/>
  <c r="AB2729" i="3"/>
  <c r="H2729" i="3"/>
  <c r="AB2732" i="3"/>
  <c r="H2732" i="3"/>
  <c r="AB2735" i="3"/>
  <c r="H2735" i="3"/>
  <c r="AB2743" i="3"/>
  <c r="H2743" i="3"/>
  <c r="AB2754" i="3"/>
  <c r="H2754" i="3"/>
  <c r="AB2762" i="3"/>
  <c r="H2762" i="3"/>
  <c r="AB2806" i="3"/>
  <c r="H2806" i="3"/>
  <c r="AB2814" i="3"/>
  <c r="H2814" i="3"/>
  <c r="AB2822" i="3"/>
  <c r="H2822" i="3"/>
  <c r="AB2830" i="3"/>
  <c r="H2830" i="3"/>
  <c r="AB2838" i="3"/>
  <c r="H2838" i="3"/>
  <c r="AB2865" i="3"/>
  <c r="H2865" i="3"/>
  <c r="AB3116" i="3"/>
  <c r="H3116" i="3"/>
  <c r="AB3124" i="3"/>
  <c r="H3124" i="3"/>
  <c r="AB3132" i="3"/>
  <c r="H3132" i="3"/>
  <c r="AB3224" i="3"/>
  <c r="H3224" i="3"/>
  <c r="H3258" i="3"/>
  <c r="H3242" i="3"/>
  <c r="H3226" i="3"/>
  <c r="H3215" i="3"/>
  <c r="H3194" i="3"/>
  <c r="H3183" i="3"/>
  <c r="H3162" i="3"/>
  <c r="H3151" i="3"/>
  <c r="H3130" i="3"/>
  <c r="H3119" i="3"/>
  <c r="H3109" i="3"/>
  <c r="H3098" i="3"/>
  <c r="H3087" i="3"/>
  <c r="H3077" i="3"/>
  <c r="H3066" i="3"/>
  <c r="H3055" i="3"/>
  <c r="H3045" i="3"/>
  <c r="H3034" i="3"/>
  <c r="H3023" i="3"/>
  <c r="H3002" i="3"/>
  <c r="H2991" i="3"/>
  <c r="H2970" i="3"/>
  <c r="H2949" i="3"/>
  <c r="H2938" i="3"/>
  <c r="H2917" i="3"/>
  <c r="H2906" i="3"/>
  <c r="H2894" i="3"/>
  <c r="H2846" i="3"/>
  <c r="H2815" i="3"/>
  <c r="Y3168" i="3"/>
  <c r="Y2317" i="3"/>
  <c r="Y2695" i="3"/>
  <c r="Y538" i="3"/>
  <c r="Y3152" i="3"/>
  <c r="Y1116" i="3"/>
  <c r="Y596" i="3"/>
  <c r="Y3041" i="3"/>
  <c r="Y691" i="3"/>
  <c r="Y1172" i="3"/>
  <c r="AB2483" i="3"/>
  <c r="Y2482" i="3"/>
  <c r="Y500" i="3"/>
  <c r="Y524" i="3"/>
  <c r="Y556" i="3"/>
  <c r="Y1252" i="3"/>
  <c r="Y548" i="3"/>
  <c r="Y673" i="3"/>
  <c r="AB1919" i="3"/>
  <c r="Y1912" i="3"/>
  <c r="AA3" i="3"/>
  <c r="AB592" i="3"/>
  <c r="Y602" i="3"/>
  <c r="AB604" i="3"/>
  <c r="AB705" i="3"/>
  <c r="AB1453" i="3"/>
  <c r="Y1453" i="3"/>
  <c r="Y1823" i="3"/>
  <c r="Y540" i="3"/>
  <c r="AB635" i="3"/>
  <c r="AB1814" i="3"/>
  <c r="Y1807" i="3"/>
  <c r="AB1007" i="3"/>
  <c r="Y1639" i="3"/>
  <c r="Y1879" i="3"/>
  <c r="Y1887" i="3"/>
  <c r="Y2070" i="3"/>
  <c r="Y2593" i="3"/>
  <c r="Y2677" i="3"/>
  <c r="Y3237" i="3"/>
  <c r="Y1609" i="3"/>
  <c r="Y1625" i="3"/>
  <c r="Y1848" i="3"/>
  <c r="AB1879" i="3"/>
  <c r="AB1966" i="3"/>
  <c r="AB2070" i="3"/>
  <c r="Y2184" i="3"/>
  <c r="Y2235" i="3"/>
  <c r="Y2979" i="3"/>
  <c r="Y1831" i="3"/>
  <c r="Y1998" i="3"/>
  <c r="Y2007" i="3"/>
  <c r="Y2054" i="3"/>
  <c r="Y1631" i="3"/>
  <c r="Y2190" i="3"/>
  <c r="Y2554" i="3"/>
  <c r="Y1815" i="3"/>
  <c r="Y2032" i="3"/>
  <c r="Y2126" i="3"/>
  <c r="AB2235" i="3"/>
  <c r="Y1521" i="3"/>
  <c r="Y1658" i="3"/>
  <c r="AB1831" i="3"/>
  <c r="AB1140" i="3"/>
  <c r="Y1135" i="3"/>
  <c r="Y1127" i="3"/>
  <c r="AB2" i="3"/>
  <c r="Y516" i="3"/>
  <c r="Y530" i="3"/>
  <c r="Y580" i="3"/>
  <c r="Y594" i="3"/>
  <c r="Y616" i="3"/>
  <c r="Y649" i="3"/>
  <c r="Y652" i="3"/>
  <c r="Y656" i="3"/>
  <c r="AB852" i="3"/>
  <c r="Y851" i="3"/>
  <c r="AB962" i="3"/>
  <c r="Y962" i="3"/>
  <c r="AB1124" i="3"/>
  <c r="Y1122" i="3"/>
  <c r="AB1421" i="3"/>
  <c r="Y1417" i="3"/>
  <c r="AB1945" i="3"/>
  <c r="Y1943" i="3"/>
  <c r="Y747" i="3"/>
  <c r="Y1097" i="3"/>
  <c r="AB1098" i="3"/>
  <c r="Y522" i="3"/>
  <c r="Y572" i="3"/>
  <c r="Y586" i="3"/>
  <c r="Y675" i="3"/>
  <c r="Y883" i="3"/>
  <c r="Y1029" i="3"/>
  <c r="AB1031" i="3"/>
  <c r="Y1105" i="3"/>
  <c r="AB1106" i="3"/>
  <c r="AB1159" i="3"/>
  <c r="Y1155" i="3"/>
  <c r="Y514" i="3"/>
  <c r="AB550" i="3"/>
  <c r="Y578" i="3"/>
  <c r="Y621" i="3"/>
  <c r="Y633" i="3"/>
  <c r="Y641" i="3"/>
  <c r="Y644" i="3"/>
  <c r="Y681" i="3"/>
  <c r="Y811" i="3"/>
  <c r="Y873" i="3"/>
  <c r="Y875" i="3"/>
  <c r="Y986" i="3"/>
  <c r="Y1114" i="3"/>
  <c r="Y1601" i="3"/>
  <c r="AB1603" i="3"/>
  <c r="AB820" i="3"/>
  <c r="Y819" i="3"/>
  <c r="Y570" i="3"/>
  <c r="Y608" i="3"/>
  <c r="Y712" i="3"/>
  <c r="Y715" i="3"/>
  <c r="Y737" i="3"/>
  <c r="AB745" i="3"/>
  <c r="Y841" i="3"/>
  <c r="Y843" i="3"/>
  <c r="Y978" i="3"/>
  <c r="Y1055" i="3"/>
  <c r="Y1087" i="3"/>
  <c r="Y1119" i="3"/>
  <c r="AB534" i="3"/>
  <c r="AB598" i="3"/>
  <c r="Y629" i="3"/>
  <c r="Y640" i="3"/>
  <c r="AB652" i="3"/>
  <c r="Y665" i="3"/>
  <c r="Y683" i="3"/>
  <c r="Y771" i="3"/>
  <c r="Y795" i="3"/>
  <c r="Y827" i="3"/>
  <c r="Y859" i="3"/>
  <c r="AB1275" i="3"/>
  <c r="Y498" i="3"/>
  <c r="Y554" i="3"/>
  <c r="Y613" i="3"/>
  <c r="Y624" i="3"/>
  <c r="Y689" i="3"/>
  <c r="Y719" i="3"/>
  <c r="Z2" i="3"/>
  <c r="Y546" i="3"/>
  <c r="Y631" i="3"/>
  <c r="Y657" i="3"/>
  <c r="Y660" i="3"/>
  <c r="Y667" i="3"/>
  <c r="Y954" i="3"/>
  <c r="Y975" i="3"/>
  <c r="AB981" i="3"/>
  <c r="Y906" i="3"/>
  <c r="AB947" i="3"/>
  <c r="Y1095" i="3"/>
  <c r="Y1103" i="3"/>
  <c r="Y1108" i="3"/>
  <c r="Y1112" i="3"/>
  <c r="Y1144" i="3"/>
  <c r="Y1176" i="3"/>
  <c r="Y779" i="3"/>
  <c r="Y1128" i="3"/>
  <c r="Y1136" i="3"/>
  <c r="AB1348" i="3"/>
  <c r="Y1348" i="3"/>
  <c r="Y803" i="3"/>
  <c r="Y833" i="3"/>
  <c r="Y865" i="3"/>
  <c r="Y890" i="3"/>
  <c r="Y946" i="3"/>
  <c r="Y949" i="3"/>
  <c r="Y991" i="3"/>
  <c r="Y1045" i="3"/>
  <c r="Y1049" i="3"/>
  <c r="Y1132" i="3"/>
  <c r="Y1143" i="3"/>
  <c r="Y1146" i="3"/>
  <c r="AB1537" i="3"/>
  <c r="Y1537" i="3"/>
  <c r="Y898" i="3"/>
  <c r="Y914" i="3"/>
  <c r="Y930" i="3"/>
  <c r="Y970" i="3"/>
  <c r="Y1206" i="3"/>
  <c r="Y1314" i="3"/>
  <c r="AB1315" i="3"/>
  <c r="AB1878" i="3"/>
  <c r="Y1871" i="3"/>
  <c r="Y825" i="3"/>
  <c r="Y857" i="3"/>
  <c r="Y1220" i="3"/>
  <c r="Y1308" i="3"/>
  <c r="Y997" i="3"/>
  <c r="Y1437" i="3"/>
  <c r="Y1473" i="3"/>
  <c r="AB1719" i="3"/>
  <c r="Y1695" i="3"/>
  <c r="Y817" i="3"/>
  <c r="Y835" i="3"/>
  <c r="Y849" i="3"/>
  <c r="Y867" i="3"/>
  <c r="Y881" i="3"/>
  <c r="Y938" i="3"/>
  <c r="Y1039" i="3"/>
  <c r="Y1101" i="3"/>
  <c r="Y1184" i="3"/>
  <c r="Y1276" i="3"/>
  <c r="Y1617" i="3"/>
  <c r="Y1513" i="3"/>
  <c r="AB1863" i="3"/>
  <c r="Y1863" i="3"/>
  <c r="AB2605" i="3"/>
  <c r="Y2605" i="3"/>
  <c r="AB2683" i="3"/>
  <c r="Y1246" i="3"/>
  <c r="Y1365" i="3"/>
  <c r="Y1385" i="3"/>
  <c r="Y1471" i="3"/>
  <c r="AB1792" i="3"/>
  <c r="Y1791" i="3"/>
  <c r="AB1969" i="3"/>
  <c r="Y1975" i="3"/>
  <c r="AB2180" i="3"/>
  <c r="Y2158" i="3"/>
  <c r="Y2174" i="3"/>
  <c r="Y1192" i="3"/>
  <c r="Y1226" i="3"/>
  <c r="Y1346" i="3"/>
  <c r="Y1387" i="3"/>
  <c r="Y1569" i="3"/>
  <c r="Y1654" i="3"/>
  <c r="Y1935" i="3"/>
  <c r="Y2022" i="3"/>
  <c r="Y2102" i="3"/>
  <c r="AB2102" i="3"/>
  <c r="Y1162" i="3"/>
  <c r="Y1188" i="3"/>
  <c r="Y1200" i="3"/>
  <c r="Y1298" i="3"/>
  <c r="Y1356" i="3"/>
  <c r="Y1379" i="3"/>
  <c r="Y1389" i="3"/>
  <c r="AB1619" i="3"/>
  <c r="AB1627" i="3"/>
  <c r="AB1744" i="3"/>
  <c r="Y1743" i="3"/>
  <c r="Y1744" i="3"/>
  <c r="AB1894" i="3"/>
  <c r="Y1894" i="3"/>
  <c r="Y1920" i="3"/>
  <c r="Y1922" i="3"/>
  <c r="Y1196" i="3"/>
  <c r="Y1214" i="3"/>
  <c r="AB1251" i="3"/>
  <c r="Y1354" i="3"/>
  <c r="Y1377" i="3"/>
  <c r="Y1501" i="3"/>
  <c r="Y1650" i="3"/>
  <c r="AB1841" i="3"/>
  <c r="Y1839" i="3"/>
  <c r="AB1856" i="3"/>
  <c r="Y1855" i="3"/>
  <c r="AB2488" i="3"/>
  <c r="Y2466" i="3"/>
  <c r="AB1347" i="3"/>
  <c r="Y1355" i="3"/>
  <c r="Y1363" i="3"/>
  <c r="Y1633" i="3"/>
  <c r="Y1686" i="3"/>
  <c r="Y1679" i="3"/>
  <c r="AB1688" i="3"/>
  <c r="AB1799" i="3"/>
  <c r="Y1799" i="3"/>
  <c r="AB2006" i="3"/>
  <c r="Y1180" i="3"/>
  <c r="Y1371" i="3"/>
  <c r="Y1413" i="3"/>
  <c r="Y1449" i="3"/>
  <c r="Y1942" i="3"/>
  <c r="AB2062" i="3"/>
  <c r="AB2132" i="3"/>
  <c r="Y2110" i="3"/>
  <c r="Y1792" i="3"/>
  <c r="Y1856" i="3"/>
  <c r="AB1888" i="3"/>
  <c r="Y1904" i="3"/>
  <c r="AB1910" i="3"/>
  <c r="Y1951" i="3"/>
  <c r="Y2086" i="3"/>
  <c r="Y2108" i="3"/>
  <c r="Y2389" i="3"/>
  <c r="AB1658" i="3"/>
  <c r="AB1662" i="3"/>
  <c r="Y1678" i="3"/>
  <c r="Y1720" i="3"/>
  <c r="AB1727" i="3"/>
  <c r="Y1767" i="3"/>
  <c r="AB1823" i="3"/>
  <c r="AB1920" i="3"/>
  <c r="AB1935" i="3"/>
  <c r="AB2120" i="3"/>
  <c r="Y2118" i="3"/>
  <c r="AB2150" i="3"/>
  <c r="Y2150" i="3"/>
  <c r="AB2668" i="3"/>
  <c r="Y1832" i="3"/>
  <c r="Y2355" i="3"/>
  <c r="Y2510" i="3"/>
  <c r="Y1680" i="3"/>
  <c r="Y1783" i="3"/>
  <c r="Y1824" i="3"/>
  <c r="Y1847" i="3"/>
  <c r="Y2029" i="3"/>
  <c r="Y2134" i="3"/>
  <c r="AB2143" i="3"/>
  <c r="Y2142" i="3"/>
  <c r="AB2557" i="3"/>
  <c r="Y2546" i="3"/>
  <c r="Y1880" i="3"/>
  <c r="Y1888" i="3"/>
  <c r="Y1959" i="3"/>
  <c r="Y2038" i="3"/>
  <c r="AB2379" i="3"/>
  <c r="Y1666" i="3"/>
  <c r="Y1752" i="3"/>
  <c r="Y1808" i="3"/>
  <c r="Y1872" i="3"/>
  <c r="Y1983" i="3"/>
  <c r="Y2168" i="3"/>
  <c r="AB2184" i="3"/>
  <c r="Y2182" i="3"/>
  <c r="AB1671" i="3"/>
  <c r="Y1896" i="3"/>
  <c r="Y1928" i="3"/>
  <c r="Y2120" i="3"/>
  <c r="AB2166" i="3"/>
  <c r="Y2166" i="3"/>
  <c r="Y2450" i="3"/>
  <c r="AB2452" i="3"/>
  <c r="Y2128" i="3"/>
  <c r="Y2156" i="3"/>
  <c r="Y2204" i="3"/>
  <c r="Y2205" i="3"/>
  <c r="Y2227" i="3"/>
  <c r="Y2371" i="3"/>
  <c r="Y2413" i="3"/>
  <c r="Y2699" i="3"/>
  <c r="AB2728" i="3"/>
  <c r="Y2112" i="3"/>
  <c r="AB2126" i="3"/>
  <c r="Y2140" i="3"/>
  <c r="Y2176" i="3"/>
  <c r="AB2190" i="3"/>
  <c r="Y2243" i="3"/>
  <c r="Y2405" i="3"/>
  <c r="Y2514" i="3"/>
  <c r="Y2526" i="3"/>
  <c r="Y2581" i="3"/>
  <c r="AB2698" i="3"/>
  <c r="Y2890" i="3"/>
  <c r="AB2890" i="3"/>
  <c r="Y3072" i="3"/>
  <c r="Y2349" i="3"/>
  <c r="AB2458" i="3"/>
  <c r="Y2458" i="3"/>
  <c r="AB3198" i="3"/>
  <c r="Y3192" i="3"/>
  <c r="Y2124" i="3"/>
  <c r="Y2160" i="3"/>
  <c r="Y2196" i="3"/>
  <c r="Y2197" i="3"/>
  <c r="Y2212" i="3"/>
  <c r="Y2213" i="3"/>
  <c r="Y2395" i="3"/>
  <c r="AB2413" i="3"/>
  <c r="Y2468" i="3"/>
  <c r="Y2530" i="3"/>
  <c r="Y2661" i="3"/>
  <c r="Y3049" i="3"/>
  <c r="Y2116" i="3"/>
  <c r="Y2152" i="3"/>
  <c r="Y2180" i="3"/>
  <c r="Y2434" i="3"/>
  <c r="Y2474" i="3"/>
  <c r="Y2490" i="3"/>
  <c r="Y2506" i="3"/>
  <c r="Y2563" i="3"/>
  <c r="Y2691" i="3"/>
  <c r="AB2768" i="3"/>
  <c r="Y2766" i="3"/>
  <c r="Y3171" i="3"/>
  <c r="AB3172" i="3"/>
  <c r="AB3180" i="3"/>
  <c r="Y2172" i="3"/>
  <c r="Y2424" i="3"/>
  <c r="AB2597" i="3"/>
  <c r="AB2621" i="3"/>
  <c r="Y2619" i="3"/>
  <c r="Y2651" i="3"/>
  <c r="Y2669" i="3"/>
  <c r="Y2100" i="3"/>
  <c r="Y2164" i="3"/>
  <c r="Y2291" i="3"/>
  <c r="Y2373" i="3"/>
  <c r="Y2498" i="3"/>
  <c r="AB2522" i="3"/>
  <c r="Y2522" i="3"/>
  <c r="Y2538" i="3"/>
  <c r="Y2621" i="3"/>
  <c r="Y2627" i="3"/>
  <c r="AB2675" i="3"/>
  <c r="Y2675" i="3"/>
  <c r="Y2922" i="3"/>
  <c r="AB2983" i="3"/>
  <c r="AB3089" i="3"/>
  <c r="Y3104" i="3"/>
  <c r="AB3122" i="3"/>
  <c r="Y3119" i="3"/>
  <c r="Y2500" i="3"/>
  <c r="AB2695" i="3"/>
  <c r="Y3056" i="3"/>
  <c r="Y3065" i="3"/>
  <c r="AB3256" i="3"/>
  <c r="Y3253" i="3"/>
  <c r="Y2565" i="3"/>
  <c r="Y2734" i="3"/>
  <c r="AB2847" i="3"/>
  <c r="AB2883" i="3"/>
  <c r="Y2891" i="3"/>
  <c r="Y2898" i="3"/>
  <c r="Y2946" i="3"/>
  <c r="Y2484" i="3"/>
  <c r="Y2698" i="3"/>
  <c r="Y2849" i="3"/>
  <c r="Y2858" i="3"/>
  <c r="AB2939" i="3"/>
  <c r="Y2938" i="3"/>
  <c r="Y2954" i="3"/>
  <c r="Y3097" i="3"/>
  <c r="Y3262" i="3"/>
  <c r="AB3264" i="3"/>
  <c r="Y2476" i="3"/>
  <c r="Y2540" i="3"/>
  <c r="Y2611" i="3"/>
  <c r="Y2718" i="3"/>
  <c r="Y2914" i="3"/>
  <c r="Y2929" i="3"/>
  <c r="Y2971" i="3"/>
  <c r="Y3030" i="3"/>
  <c r="AB3030" i="3"/>
  <c r="AB3082" i="3"/>
  <c r="Y3081" i="3"/>
  <c r="AB3115" i="3"/>
  <c r="Y3112" i="3"/>
  <c r="AB3202" i="3"/>
  <c r="Y3200" i="3"/>
  <c r="Y2534" i="3"/>
  <c r="Y2567" i="3"/>
  <c r="Y2685" i="3"/>
  <c r="Y2830" i="3"/>
  <c r="Y2968" i="3"/>
  <c r="Y3208" i="3"/>
  <c r="Y3245" i="3"/>
  <c r="Y2930" i="3"/>
  <c r="Y2945" i="3"/>
  <c r="Y2962" i="3"/>
  <c r="Y2987" i="3"/>
  <c r="Y3000" i="3"/>
  <c r="Y3080" i="3"/>
  <c r="Y3101" i="3"/>
  <c r="Y3218" i="3"/>
  <c r="Y3022" i="3"/>
  <c r="Y3048" i="3"/>
  <c r="Y3109" i="3"/>
  <c r="Y3136" i="3"/>
  <c r="Y3139" i="3"/>
  <c r="Y3204" i="3"/>
  <c r="Y3211" i="3"/>
  <c r="Y2906" i="3"/>
  <c r="Y3001" i="3"/>
  <c r="Y3040" i="3"/>
  <c r="Y3105" i="3"/>
  <c r="Y3156" i="3"/>
  <c r="Y3196" i="3"/>
  <c r="Y3203" i="3"/>
  <c r="Y2953" i="3"/>
  <c r="Y2977" i="3"/>
  <c r="Y3038" i="3"/>
  <c r="Y3113" i="3"/>
  <c r="Y3261" i="3"/>
  <c r="Y3025" i="3"/>
  <c r="Y3088" i="3"/>
  <c r="AB3101" i="3"/>
  <c r="Y3108" i="3"/>
  <c r="AB3140" i="3"/>
  <c r="Y3187" i="3"/>
  <c r="AA4" i="3"/>
  <c r="Y648" i="3"/>
  <c r="AB741" i="3"/>
  <c r="AB742" i="3"/>
  <c r="AB752" i="3"/>
  <c r="AB816" i="3"/>
  <c r="AB499" i="3"/>
  <c r="AB507" i="3"/>
  <c r="AB515" i="3"/>
  <c r="AB523" i="3"/>
  <c r="AB531" i="3"/>
  <c r="AB539" i="3"/>
  <c r="AB547" i="3"/>
  <c r="AB555" i="3"/>
  <c r="AB563" i="3"/>
  <c r="AB571" i="3"/>
  <c r="AB579" i="3"/>
  <c r="AB587" i="3"/>
  <c r="AB595" i="3"/>
  <c r="AB603" i="3"/>
  <c r="AB632" i="3"/>
  <c r="AB640" i="3"/>
  <c r="AB648" i="3"/>
  <c r="AB656" i="3"/>
  <c r="AB749" i="3"/>
  <c r="AB750" i="3"/>
  <c r="AB610" i="3"/>
  <c r="AB618" i="3"/>
  <c r="AB626" i="3"/>
  <c r="AB757" i="3"/>
  <c r="AB758" i="3"/>
  <c r="AB768" i="3"/>
  <c r="AB792" i="3"/>
  <c r="Y588" i="3"/>
  <c r="Y604" i="3"/>
  <c r="AB608" i="3"/>
  <c r="AB616" i="3"/>
  <c r="AB624" i="3"/>
  <c r="AB633" i="3"/>
  <c r="AB641" i="3"/>
  <c r="AB649" i="3"/>
  <c r="AB657" i="3"/>
  <c r="AB701" i="3"/>
  <c r="AB702" i="3"/>
  <c r="AB637" i="3"/>
  <c r="AB645" i="3"/>
  <c r="AB653" i="3"/>
  <c r="AB661" i="3"/>
  <c r="AB709" i="3"/>
  <c r="AB710" i="3"/>
  <c r="AB720" i="3"/>
  <c r="AB776" i="3"/>
  <c r="AB800" i="3"/>
  <c r="AB630" i="3"/>
  <c r="AB638" i="3"/>
  <c r="AB646" i="3"/>
  <c r="AB654" i="3"/>
  <c r="AB662" i="3"/>
  <c r="AB668" i="3"/>
  <c r="AB669" i="3"/>
  <c r="AB676" i="3"/>
  <c r="AB677" i="3"/>
  <c r="AB684" i="3"/>
  <c r="AB685" i="3"/>
  <c r="AB692" i="3"/>
  <c r="AB693" i="3"/>
  <c r="AB717" i="3"/>
  <c r="AB718" i="3"/>
  <c r="Y744" i="3"/>
  <c r="AB606" i="3"/>
  <c r="AB614" i="3"/>
  <c r="AB622" i="3"/>
  <c r="AB670" i="3"/>
  <c r="AB678" i="3"/>
  <c r="AB686" i="3"/>
  <c r="AB694" i="3"/>
  <c r="Y705" i="3"/>
  <c r="AB725" i="3"/>
  <c r="AB726" i="3"/>
  <c r="AB808" i="3"/>
  <c r="AB733" i="3"/>
  <c r="AB734" i="3"/>
  <c r="AB744" i="3"/>
  <c r="AB784" i="3"/>
  <c r="Y1007" i="3"/>
  <c r="AB1036" i="3"/>
  <c r="Y1071" i="3"/>
  <c r="AB1076" i="3"/>
  <c r="AB1092" i="3"/>
  <c r="Y1268" i="3"/>
  <c r="AB824" i="3"/>
  <c r="AB832" i="3"/>
  <c r="AB840" i="3"/>
  <c r="AB848" i="3"/>
  <c r="AB856" i="3"/>
  <c r="AB864" i="3"/>
  <c r="AB872" i="3"/>
  <c r="AB880" i="3"/>
  <c r="AB888" i="3"/>
  <c r="AB972" i="3"/>
  <c r="AB996" i="3"/>
  <c r="AB1060" i="3"/>
  <c r="AB896" i="3"/>
  <c r="AB904" i="3"/>
  <c r="AB912" i="3"/>
  <c r="AB920" i="3"/>
  <c r="AB928" i="3"/>
  <c r="AB936" i="3"/>
  <c r="AB944" i="3"/>
  <c r="AB1020" i="3"/>
  <c r="Y1120" i="3"/>
  <c r="AB1044" i="3"/>
  <c r="AB951" i="3"/>
  <c r="AB956" i="3"/>
  <c r="AB980" i="3"/>
  <c r="AB1004" i="3"/>
  <c r="AB1068" i="3"/>
  <c r="AB1084" i="3"/>
  <c r="AB1100" i="3"/>
  <c r="AB1028" i="3"/>
  <c r="Y1238" i="3"/>
  <c r="AB892" i="3"/>
  <c r="AB900" i="3"/>
  <c r="AB908" i="3"/>
  <c r="AB916" i="3"/>
  <c r="AB924" i="3"/>
  <c r="AB932" i="3"/>
  <c r="AB940" i="3"/>
  <c r="AB948" i="3"/>
  <c r="AB964" i="3"/>
  <c r="AB988" i="3"/>
  <c r="AB1052" i="3"/>
  <c r="Y1324" i="3"/>
  <c r="AB952" i="3"/>
  <c r="AB959" i="3"/>
  <c r="AB983" i="3"/>
  <c r="AB1012" i="3"/>
  <c r="AB1112" i="3"/>
  <c r="AB1120" i="3"/>
  <c r="AB1128" i="3"/>
  <c r="AB1136" i="3"/>
  <c r="AB1144" i="3"/>
  <c r="AB1211" i="3"/>
  <c r="AB1243" i="3"/>
  <c r="AB1296" i="3"/>
  <c r="Y1315" i="3"/>
  <c r="AB1321" i="3"/>
  <c r="AB1153" i="3"/>
  <c r="AB1172" i="3"/>
  <c r="AB1176" i="3"/>
  <c r="AB1208" i="3"/>
  <c r="AB1209" i="3"/>
  <c r="AB1240" i="3"/>
  <c r="AB1241" i="3"/>
  <c r="AB1281" i="3"/>
  <c r="AB1320" i="3"/>
  <c r="AB1157" i="3"/>
  <c r="AB1161" i="3"/>
  <c r="Y1174" i="3"/>
  <c r="AB1280" i="3"/>
  <c r="AB1305" i="3"/>
  <c r="AB1337" i="3"/>
  <c r="AB1113" i="3"/>
  <c r="AB1121" i="3"/>
  <c r="AB1129" i="3"/>
  <c r="AB1137" i="3"/>
  <c r="Y1138" i="3"/>
  <c r="AB1145" i="3"/>
  <c r="AB1165" i="3"/>
  <c r="AB1169" i="3"/>
  <c r="AB1216" i="3"/>
  <c r="AB1217" i="3"/>
  <c r="AB1248" i="3"/>
  <c r="AB1249" i="3"/>
  <c r="AB1304" i="3"/>
  <c r="AB1329" i="3"/>
  <c r="AB1353" i="3"/>
  <c r="AB1173" i="3"/>
  <c r="AB1177" i="3"/>
  <c r="AB1227" i="3"/>
  <c r="AB1259" i="3"/>
  <c r="AB1289" i="3"/>
  <c r="AB1328" i="3"/>
  <c r="AB1163" i="3"/>
  <c r="AB1181" i="3"/>
  <c r="AB1185" i="3"/>
  <c r="AB1224" i="3"/>
  <c r="AB1225" i="3"/>
  <c r="AB1256" i="3"/>
  <c r="AB1257" i="3"/>
  <c r="AB1288" i="3"/>
  <c r="AB1313" i="3"/>
  <c r="AB1189" i="3"/>
  <c r="AB1193" i="3"/>
  <c r="AB1273" i="3"/>
  <c r="AB1312" i="3"/>
  <c r="AB1345" i="3"/>
  <c r="AB1109" i="3"/>
  <c r="AB1117" i="3"/>
  <c r="AB1125" i="3"/>
  <c r="AB1133" i="3"/>
  <c r="AB1141" i="3"/>
  <c r="AB1149" i="3"/>
  <c r="AB1179" i="3"/>
  <c r="AB1197" i="3"/>
  <c r="AB1201" i="3"/>
  <c r="AB1232" i="3"/>
  <c r="AB1233" i="3"/>
  <c r="AB1264" i="3"/>
  <c r="AB1265" i="3"/>
  <c r="AB1272" i="3"/>
  <c r="AB1297" i="3"/>
  <c r="Y1362" i="3"/>
  <c r="AB1410" i="3"/>
  <c r="AB1414" i="3"/>
  <c r="AB1416" i="3"/>
  <c r="AB1462" i="3"/>
  <c r="AB1474" i="3"/>
  <c r="AB1370" i="3"/>
  <c r="AB1378" i="3"/>
  <c r="AB1386" i="3"/>
  <c r="AB1418" i="3"/>
  <c r="AB1422" i="3"/>
  <c r="AB1434" i="3"/>
  <c r="Y1461" i="3"/>
  <c r="AB1486" i="3"/>
  <c r="AB1498" i="3"/>
  <c r="AB1526" i="3"/>
  <c r="AB1542" i="3"/>
  <c r="Y1553" i="3"/>
  <c r="AB1558" i="3"/>
  <c r="AB1574" i="3"/>
  <c r="Y1585" i="3"/>
  <c r="AB1590" i="3"/>
  <c r="AB1606" i="3"/>
  <c r="AB1336" i="3"/>
  <c r="AB1344" i="3"/>
  <c r="AB1352" i="3"/>
  <c r="AB1360" i="3"/>
  <c r="AB1365" i="3"/>
  <c r="AB1373" i="3"/>
  <c r="AB1381" i="3"/>
  <c r="AB1446" i="3"/>
  <c r="AB1458" i="3"/>
  <c r="AB1510" i="3"/>
  <c r="Y1623" i="3"/>
  <c r="AB1470" i="3"/>
  <c r="AB1482" i="3"/>
  <c r="Y1670" i="3"/>
  <c r="AB1388" i="3"/>
  <c r="AB1430" i="3"/>
  <c r="AB1442" i="3"/>
  <c r="AB1494" i="3"/>
  <c r="AB1506" i="3"/>
  <c r="AB1366" i="3"/>
  <c r="AB1374" i="3"/>
  <c r="AB1382" i="3"/>
  <c r="AB1390" i="3"/>
  <c r="AB1392" i="3"/>
  <c r="AB1454" i="3"/>
  <c r="AB1466" i="3"/>
  <c r="AB1518" i="3"/>
  <c r="AB1534" i="3"/>
  <c r="AB1550" i="3"/>
  <c r="AB1566" i="3"/>
  <c r="AB1582" i="3"/>
  <c r="AB1598" i="3"/>
  <c r="AB1614" i="3"/>
  <c r="AB1369" i="3"/>
  <c r="AB1377" i="3"/>
  <c r="AB1385" i="3"/>
  <c r="AB1394" i="3"/>
  <c r="AB1398" i="3"/>
  <c r="AB1400" i="3"/>
  <c r="AB1426" i="3"/>
  <c r="AB1478" i="3"/>
  <c r="AB1490" i="3"/>
  <c r="Y1736" i="3"/>
  <c r="AB1402" i="3"/>
  <c r="AB1406" i="3"/>
  <c r="AB1408" i="3"/>
  <c r="AB1438" i="3"/>
  <c r="AB1450" i="3"/>
  <c r="AB1502" i="3"/>
  <c r="AB1514" i="3"/>
  <c r="AB1707" i="3"/>
  <c r="AB1708" i="3"/>
  <c r="AB1709" i="3"/>
  <c r="AB1733" i="3"/>
  <c r="AB1764" i="3"/>
  <c r="Y1784" i="3"/>
  <c r="AB1424" i="3"/>
  <c r="AB1432" i="3"/>
  <c r="AB1440" i="3"/>
  <c r="AB1448" i="3"/>
  <c r="AB1456" i="3"/>
  <c r="AB1464" i="3"/>
  <c r="AB1472" i="3"/>
  <c r="AB1480" i="3"/>
  <c r="AB1488" i="3"/>
  <c r="AB1496" i="3"/>
  <c r="AB1504" i="3"/>
  <c r="AB1512" i="3"/>
  <c r="AB1520" i="3"/>
  <c r="AB1528" i="3"/>
  <c r="AB1536" i="3"/>
  <c r="AB1544" i="3"/>
  <c r="AB1552" i="3"/>
  <c r="AB1560" i="3"/>
  <c r="AB1568" i="3"/>
  <c r="AB1576" i="3"/>
  <c r="AB1584" i="3"/>
  <c r="AB1592" i="3"/>
  <c r="AB1600" i="3"/>
  <c r="AB1608" i="3"/>
  <c r="AB1616" i="3"/>
  <c r="AB1624" i="3"/>
  <c r="AB1632" i="3"/>
  <c r="AB1640" i="3"/>
  <c r="AB1715" i="3"/>
  <c r="AB1716" i="3"/>
  <c r="AB1717" i="3"/>
  <c r="Y1727" i="3"/>
  <c r="AB1732" i="3"/>
  <c r="AB1741" i="3"/>
  <c r="Y1641" i="3"/>
  <c r="AB1651" i="3"/>
  <c r="AB1652" i="3"/>
  <c r="AB1659" i="3"/>
  <c r="AB1660" i="3"/>
  <c r="Y1662" i="3"/>
  <c r="AB1740" i="3"/>
  <c r="AB1772" i="3"/>
  <c r="AB1647" i="3"/>
  <c r="AB1653" i="3"/>
  <c r="AB1661" i="3"/>
  <c r="AB1667" i="3"/>
  <c r="AB1668" i="3"/>
  <c r="AB1675" i="3"/>
  <c r="AB1676" i="3"/>
  <c r="AB1677" i="3"/>
  <c r="AB1749" i="3"/>
  <c r="AB1669" i="3"/>
  <c r="AB1683" i="3"/>
  <c r="AB1684" i="3"/>
  <c r="AB1685" i="3"/>
  <c r="AB1748" i="3"/>
  <c r="AB1756" i="3"/>
  <c r="AB1691" i="3"/>
  <c r="AB1692" i="3"/>
  <c r="AB1693" i="3"/>
  <c r="AB1725" i="3"/>
  <c r="AB1780" i="3"/>
  <c r="AB1699" i="3"/>
  <c r="AB1700" i="3"/>
  <c r="AB1701" i="3"/>
  <c r="AB1724" i="3"/>
  <c r="AB1924" i="3"/>
  <c r="AB1925" i="3"/>
  <c r="Y1927" i="3"/>
  <c r="AB1939" i="3"/>
  <c r="AB1971" i="3"/>
  <c r="AB2003" i="3"/>
  <c r="AB2012" i="3"/>
  <c r="Y2023" i="3"/>
  <c r="Y2088" i="3"/>
  <c r="AB2099" i="3"/>
  <c r="Y2259" i="3"/>
  <c r="Y1902" i="3"/>
  <c r="AB1948" i="3"/>
  <c r="AB1980" i="3"/>
  <c r="AB2011" i="3"/>
  <c r="AB2020" i="3"/>
  <c r="AB2051" i="3"/>
  <c r="Y2136" i="3"/>
  <c r="AB1788" i="3"/>
  <c r="AB1796" i="3"/>
  <c r="AB1804" i="3"/>
  <c r="AB1812" i="3"/>
  <c r="AB1820" i="3"/>
  <c r="AB1828" i="3"/>
  <c r="AB1836" i="3"/>
  <c r="AB1844" i="3"/>
  <c r="AB1852" i="3"/>
  <c r="AB1860" i="3"/>
  <c r="AB1868" i="3"/>
  <c r="AB1876" i="3"/>
  <c r="AB1884" i="3"/>
  <c r="AB1892" i="3"/>
  <c r="AB1928" i="3"/>
  <c r="AB1947" i="3"/>
  <c r="AB1979" i="3"/>
  <c r="AB2019" i="3"/>
  <c r="AB2028" i="3"/>
  <c r="AB2083" i="3"/>
  <c r="Y2323" i="3"/>
  <c r="AB1956" i="3"/>
  <c r="AB1988" i="3"/>
  <c r="AB2027" i="3"/>
  <c r="AB2059" i="3"/>
  <c r="Y2148" i="3"/>
  <c r="AB1923" i="3"/>
  <c r="AB1955" i="3"/>
  <c r="Y1967" i="3"/>
  <c r="AB1987" i="3"/>
  <c r="AB2067" i="3"/>
  <c r="AB1931" i="3"/>
  <c r="AB1932" i="3"/>
  <c r="AB1964" i="3"/>
  <c r="AB1996" i="3"/>
  <c r="AB2035" i="3"/>
  <c r="AB2091" i="3"/>
  <c r="Y2104" i="3"/>
  <c r="Y2132" i="3"/>
  <c r="AB1963" i="3"/>
  <c r="AB1995" i="3"/>
  <c r="AB1917" i="3"/>
  <c r="AB1940" i="3"/>
  <c r="Y1966" i="3"/>
  <c r="AB1972" i="3"/>
  <c r="AB2004" i="3"/>
  <c r="AB2043" i="3"/>
  <c r="AB2075" i="3"/>
  <c r="AB2033" i="3"/>
  <c r="AB2065" i="3"/>
  <c r="AB2073" i="3"/>
  <c r="AB2081" i="3"/>
  <c r="AB2089" i="3"/>
  <c r="AB2097" i="3"/>
  <c r="AB2105" i="3"/>
  <c r="AB2113" i="3"/>
  <c r="AB2121" i="3"/>
  <c r="AB2129" i="3"/>
  <c r="AB2137" i="3"/>
  <c r="AB2145" i="3"/>
  <c r="AB2153" i="3"/>
  <c r="AB2161" i="3"/>
  <c r="AB2169" i="3"/>
  <c r="AB2177" i="3"/>
  <c r="AB2185" i="3"/>
  <c r="AB2200" i="3"/>
  <c r="AB2201" i="3"/>
  <c r="AB2208" i="3"/>
  <c r="AB2209" i="3"/>
  <c r="AB2216" i="3"/>
  <c r="AB2217" i="3"/>
  <c r="AB2226" i="3"/>
  <c r="AB2234" i="3"/>
  <c r="AB2240" i="3"/>
  <c r="AB2272" i="3"/>
  <c r="AB2304" i="3"/>
  <c r="AB2336" i="3"/>
  <c r="AB2368" i="3"/>
  <c r="AB2107" i="3"/>
  <c r="AB2115" i="3"/>
  <c r="AB2123" i="3"/>
  <c r="AB2131" i="3"/>
  <c r="AB2139" i="3"/>
  <c r="AB2147" i="3"/>
  <c r="AB2155" i="3"/>
  <c r="AB2163" i="3"/>
  <c r="AB2171" i="3"/>
  <c r="AB2179" i="3"/>
  <c r="AB2187" i="3"/>
  <c r="AB2224" i="3"/>
  <c r="AB2392" i="3"/>
  <c r="AB2194" i="3"/>
  <c r="AB2202" i="3"/>
  <c r="AB2210" i="3"/>
  <c r="AB2218" i="3"/>
  <c r="AB2232" i="3"/>
  <c r="AB2248" i="3"/>
  <c r="AB2280" i="3"/>
  <c r="AB2312" i="3"/>
  <c r="AB2344" i="3"/>
  <c r="AB2376" i="3"/>
  <c r="AB2407" i="3"/>
  <c r="AB2431" i="3"/>
  <c r="AB2256" i="3"/>
  <c r="AB2288" i="3"/>
  <c r="AB2320" i="3"/>
  <c r="AB2352" i="3"/>
  <c r="AB2198" i="3"/>
  <c r="AB2206" i="3"/>
  <c r="AB2214" i="3"/>
  <c r="AB2264" i="3"/>
  <c r="AB2296" i="3"/>
  <c r="AB2328" i="3"/>
  <c r="AB2360" i="3"/>
  <c r="Y2379" i="3"/>
  <c r="AB2384" i="3"/>
  <c r="AB2400" i="3"/>
  <c r="AB2294" i="3"/>
  <c r="AB2302" i="3"/>
  <c r="AB2310" i="3"/>
  <c r="AB2318" i="3"/>
  <c r="AB2326" i="3"/>
  <c r="AB2334" i="3"/>
  <c r="AB2342" i="3"/>
  <c r="AB2350" i="3"/>
  <c r="AB2358" i="3"/>
  <c r="AB2366" i="3"/>
  <c r="AB2374" i="3"/>
  <c r="AB2382" i="3"/>
  <c r="AB2390" i="3"/>
  <c r="AB2398" i="3"/>
  <c r="Y2452" i="3"/>
  <c r="Y2516" i="3"/>
  <c r="AB2405" i="3"/>
  <c r="AB2423" i="3"/>
  <c r="AB2439" i="3"/>
  <c r="AB2403" i="3"/>
  <c r="AB2411" i="3"/>
  <c r="AB2414" i="3"/>
  <c r="AB2415" i="3"/>
  <c r="AB2447" i="3"/>
  <c r="Y2460" i="3"/>
  <c r="Y2603" i="3"/>
  <c r="AB2562" i="3"/>
  <c r="AB2578" i="3"/>
  <c r="AB2582" i="3"/>
  <c r="AB2584" i="3"/>
  <c r="Y2597" i="3"/>
  <c r="AB2618" i="3"/>
  <c r="AB2656" i="3"/>
  <c r="Y2798" i="3"/>
  <c r="AB2586" i="3"/>
  <c r="AB2590" i="3"/>
  <c r="AB2592" i="3"/>
  <c r="AB2616" i="3"/>
  <c r="AB2564" i="3"/>
  <c r="AB2594" i="3"/>
  <c r="Y2595" i="3"/>
  <c r="AB2640" i="3"/>
  <c r="AB2455" i="3"/>
  <c r="AB2463" i="3"/>
  <c r="AB2471" i="3"/>
  <c r="AB2479" i="3"/>
  <c r="AB2487" i="3"/>
  <c r="AB2495" i="3"/>
  <c r="AB2503" i="3"/>
  <c r="AB2511" i="3"/>
  <c r="AB2519" i="3"/>
  <c r="AB2527" i="3"/>
  <c r="AB2535" i="3"/>
  <c r="AB2543" i="3"/>
  <c r="AB2551" i="3"/>
  <c r="AB2559" i="3"/>
  <c r="AB2624" i="3"/>
  <c r="AB2566" i="3"/>
  <c r="AB2602" i="3"/>
  <c r="Y2659" i="3"/>
  <c r="AB2600" i="3"/>
  <c r="AB2648" i="3"/>
  <c r="AB2568" i="3"/>
  <c r="AB2610" i="3"/>
  <c r="AB2570" i="3"/>
  <c r="AB2574" i="3"/>
  <c r="AB2576" i="3"/>
  <c r="AB2608" i="3"/>
  <c r="AB2632" i="3"/>
  <c r="AB2779" i="3"/>
  <c r="AB2843" i="3"/>
  <c r="Y2683" i="3"/>
  <c r="Y2697" i="3"/>
  <c r="AB2719" i="3"/>
  <c r="AB2739" i="3"/>
  <c r="AB2803" i="3"/>
  <c r="AB2707" i="3"/>
  <c r="AB2763" i="3"/>
  <c r="AB2827" i="3"/>
  <c r="AB2727" i="3"/>
  <c r="AB2787" i="3"/>
  <c r="AB2715" i="3"/>
  <c r="Y2726" i="3"/>
  <c r="AB2747" i="3"/>
  <c r="AB2811" i="3"/>
  <c r="AB2664" i="3"/>
  <c r="AB2672" i="3"/>
  <c r="AB2680" i="3"/>
  <c r="AB2688" i="3"/>
  <c r="AB2703" i="3"/>
  <c r="AB2771" i="3"/>
  <c r="AB2835" i="3"/>
  <c r="AB2700" i="3"/>
  <c r="AB2723" i="3"/>
  <c r="AB2731" i="3"/>
  <c r="AB2795" i="3"/>
  <c r="AB2692" i="3"/>
  <c r="AB2711" i="3"/>
  <c r="AB2755" i="3"/>
  <c r="AB2819" i="3"/>
  <c r="Y2976" i="3"/>
  <c r="Y2993" i="3"/>
  <c r="Y3009" i="3"/>
  <c r="AB2863" i="3"/>
  <c r="AB2927" i="3"/>
  <c r="Y2882" i="3"/>
  <c r="AB2887" i="3"/>
  <c r="AB2871" i="3"/>
  <c r="Y3008" i="3"/>
  <c r="AB2895" i="3"/>
  <c r="Y2961" i="3"/>
  <c r="Y2985" i="3"/>
  <c r="AB2903" i="3"/>
  <c r="Y3014" i="3"/>
  <c r="AB2855" i="3"/>
  <c r="AB2879" i="3"/>
  <c r="AB2911" i="3"/>
  <c r="Y2969" i="3"/>
  <c r="AB2854" i="3"/>
  <c r="AB2919" i="3"/>
  <c r="Y2984" i="3"/>
  <c r="AB2853" i="3"/>
  <c r="AB3019" i="3"/>
  <c r="AB3035" i="3"/>
  <c r="Y3064" i="3"/>
  <c r="Y3124" i="3"/>
  <c r="AB2935" i="3"/>
  <c r="AB2943" i="3"/>
  <c r="AB2951" i="3"/>
  <c r="AB2959" i="3"/>
  <c r="AB2967" i="3"/>
  <c r="AB2972" i="3"/>
  <c r="AB2980" i="3"/>
  <c r="AB2988" i="3"/>
  <c r="AB2996" i="3"/>
  <c r="AB3004" i="3"/>
  <c r="AB3012" i="3"/>
  <c r="AB3020" i="3"/>
  <c r="AB2892" i="3"/>
  <c r="AB2900" i="3"/>
  <c r="AB3021" i="3"/>
  <c r="AB3022" i="3"/>
  <c r="AB3038" i="3"/>
  <c r="AB3046" i="3"/>
  <c r="AB2973" i="3"/>
  <c r="AB2981" i="3"/>
  <c r="AB2989" i="3"/>
  <c r="AB2997" i="3"/>
  <c r="AB3005" i="3"/>
  <c r="AB3013" i="3"/>
  <c r="AB2862" i="3"/>
  <c r="AB2870" i="3"/>
  <c r="AB2878" i="3"/>
  <c r="AB2886" i="3"/>
  <c r="AB2968" i="3"/>
  <c r="AB2976" i="3"/>
  <c r="AB2984" i="3"/>
  <c r="AB2992" i="3"/>
  <c r="AB3000" i="3"/>
  <c r="AB3008" i="3"/>
  <c r="AB3027" i="3"/>
  <c r="AB3157" i="3"/>
  <c r="AB3181" i="3"/>
  <c r="Y3073" i="3"/>
  <c r="AB3108" i="3"/>
  <c r="AB3125" i="3"/>
  <c r="AB3145" i="3"/>
  <c r="Y3176" i="3"/>
  <c r="AB3133" i="3"/>
  <c r="Y3144" i="3"/>
  <c r="AB3165" i="3"/>
  <c r="Y3212" i="3"/>
  <c r="AB3153" i="3"/>
  <c r="AB3189" i="3"/>
  <c r="AB3141" i="3"/>
  <c r="AB3173" i="3"/>
  <c r="Y3184" i="3"/>
  <c r="AB3121" i="3"/>
  <c r="AB3161" i="3"/>
  <c r="AB3043" i="3"/>
  <c r="AB3051" i="3"/>
  <c r="AB3059" i="3"/>
  <c r="AB3067" i="3"/>
  <c r="AB3075" i="3"/>
  <c r="AB3083" i="3"/>
  <c r="AB3091" i="3"/>
  <c r="AB3129" i="3"/>
  <c r="AB3149" i="3"/>
  <c r="AB3102" i="3"/>
  <c r="AB3106" i="3"/>
  <c r="AB3110" i="3"/>
  <c r="AB3114" i="3"/>
  <c r="AB3137" i="3"/>
  <c r="AB3169" i="3"/>
  <c r="AB3243" i="3"/>
  <c r="Y3230" i="3"/>
  <c r="AB3231" i="3"/>
  <c r="AB3197" i="3"/>
  <c r="AB3205" i="3"/>
  <c r="AB3213" i="3"/>
  <c r="AB3219" i="3"/>
  <c r="AB3246" i="3"/>
  <c r="AB3251" i="3"/>
  <c r="AB3234" i="3"/>
  <c r="AB3239" i="3"/>
  <c r="AB3259" i="3"/>
  <c r="AB3266" i="3"/>
  <c r="AB3227" i="3"/>
  <c r="AB3263" i="3"/>
  <c r="AB3247" i="3"/>
  <c r="AB3235" i="3"/>
  <c r="AB3267" i="3"/>
  <c r="AB3223" i="3"/>
  <c r="AB3250" i="3"/>
  <c r="AB3255" i="3"/>
  <c r="S3" i="1"/>
  <c r="K3308" i="1"/>
  <c r="N3308" i="1" s="1"/>
  <c r="K3300" i="1"/>
  <c r="N3300" i="1" s="1"/>
  <c r="K3268" i="1"/>
  <c r="N3268" i="1" s="1"/>
  <c r="K3180" i="1"/>
  <c r="N3180" i="1" s="1"/>
  <c r="K3148" i="1"/>
  <c r="N3148" i="1" s="1"/>
  <c r="K3036" i="1"/>
  <c r="N3036" i="1" s="1"/>
  <c r="K3004" i="1"/>
  <c r="N3004" i="1" s="1"/>
  <c r="K2996" i="1"/>
  <c r="N2996" i="1" s="1"/>
  <c r="K2948" i="1"/>
  <c r="N2948" i="1" s="1"/>
  <c r="K2916" i="1"/>
  <c r="N2916" i="1" s="1"/>
  <c r="K2884" i="1"/>
  <c r="N2884" i="1" s="1"/>
  <c r="K2852" i="1"/>
  <c r="N2852" i="1" s="1"/>
  <c r="K2820" i="1"/>
  <c r="N2820" i="1" s="1"/>
  <c r="K2788" i="1"/>
  <c r="N2788" i="1" s="1"/>
  <c r="K2732" i="1"/>
  <c r="N2732" i="1" s="1"/>
  <c r="K2724" i="1"/>
  <c r="N2724" i="1" s="1"/>
  <c r="K2284" i="1"/>
  <c r="N2284" i="1" s="1"/>
  <c r="K2276" i="1"/>
  <c r="N2276" i="1" s="1"/>
  <c r="K1436" i="1"/>
  <c r="N1436" i="1" s="1"/>
  <c r="K3292" i="1"/>
  <c r="N3292" i="1" s="1"/>
  <c r="K3260" i="1"/>
  <c r="N3260" i="1" s="1"/>
  <c r="K3212" i="1"/>
  <c r="N3212" i="1" s="1"/>
  <c r="K3156" i="1"/>
  <c r="N3156" i="1" s="1"/>
  <c r="K3116" i="1"/>
  <c r="N3116" i="1" s="1"/>
  <c r="K3084" i="1"/>
  <c r="N3084" i="1" s="1"/>
  <c r="K3044" i="1"/>
  <c r="N3044" i="1" s="1"/>
  <c r="K2940" i="1"/>
  <c r="N2940" i="1" s="1"/>
  <c r="K2908" i="1"/>
  <c r="N2908" i="1" s="1"/>
  <c r="K2860" i="1"/>
  <c r="N2860" i="1" s="1"/>
  <c r="K2836" i="1"/>
  <c r="N2836" i="1" s="1"/>
  <c r="K2988" i="1"/>
  <c r="N2988" i="1" s="1"/>
  <c r="K2980" i="1"/>
  <c r="N2980" i="1" s="1"/>
  <c r="K3284" i="1"/>
  <c r="N3284" i="1" s="1"/>
  <c r="K3244" i="1"/>
  <c r="N3244" i="1" s="1"/>
  <c r="K3228" i="1"/>
  <c r="N3228" i="1" s="1"/>
  <c r="K3196" i="1"/>
  <c r="N3196" i="1" s="1"/>
  <c r="K3172" i="1"/>
  <c r="N3172" i="1" s="1"/>
  <c r="K3140" i="1"/>
  <c r="N3140" i="1" s="1"/>
  <c r="K3100" i="1"/>
  <c r="N3100" i="1" s="1"/>
  <c r="K3076" i="1"/>
  <c r="N3076" i="1" s="1"/>
  <c r="K3052" i="1"/>
  <c r="N3052" i="1" s="1"/>
  <c r="K3012" i="1"/>
  <c r="N3012" i="1" s="1"/>
  <c r="K2964" i="1"/>
  <c r="N2964" i="1" s="1"/>
  <c r="K2924" i="1"/>
  <c r="N2924" i="1" s="1"/>
  <c r="K2892" i="1"/>
  <c r="N2892" i="1" s="1"/>
  <c r="K2868" i="1"/>
  <c r="N2868" i="1" s="1"/>
  <c r="K2828" i="1"/>
  <c r="N2828" i="1" s="1"/>
  <c r="K2796" i="1"/>
  <c r="N2796" i="1" s="1"/>
  <c r="K2780" i="1"/>
  <c r="N2780" i="1" s="1"/>
  <c r="K2756" i="1"/>
  <c r="N2756" i="1" s="1"/>
  <c r="K2748" i="1"/>
  <c r="N2748" i="1" s="1"/>
  <c r="K2708" i="1"/>
  <c r="N2708" i="1" s="1"/>
  <c r="K2700" i="1"/>
  <c r="N2700" i="1" s="1"/>
  <c r="K2684" i="1"/>
  <c r="N2684" i="1" s="1"/>
  <c r="K2660" i="1"/>
  <c r="N2660" i="1" s="1"/>
  <c r="K2652" i="1"/>
  <c r="N2652" i="1" s="1"/>
  <c r="K2628" i="1"/>
  <c r="N2628" i="1" s="1"/>
  <c r="K2620" i="1"/>
  <c r="N2620" i="1" s="1"/>
  <c r="K2596" i="1"/>
  <c r="N2596" i="1" s="1"/>
  <c r="K2580" i="1"/>
  <c r="N2580" i="1" s="1"/>
  <c r="K2564" i="1"/>
  <c r="N2564" i="1" s="1"/>
  <c r="K2548" i="1"/>
  <c r="N2548" i="1" s="1"/>
  <c r="K2532" i="1"/>
  <c r="N2532" i="1" s="1"/>
  <c r="K2516" i="1"/>
  <c r="N2516" i="1" s="1"/>
  <c r="K2500" i="1"/>
  <c r="N2500" i="1" s="1"/>
  <c r="K2492" i="1"/>
  <c r="N2492" i="1" s="1"/>
  <c r="K2476" i="1"/>
  <c r="N2476" i="1" s="1"/>
  <c r="K2460" i="1"/>
  <c r="N2460" i="1" s="1"/>
  <c r="K2436" i="1"/>
  <c r="N2436" i="1" s="1"/>
  <c r="K2420" i="1"/>
  <c r="N2420" i="1" s="1"/>
  <c r="K2412" i="1"/>
  <c r="N2412" i="1" s="1"/>
  <c r="K2396" i="1"/>
  <c r="N2396" i="1" s="1"/>
  <c r="K2372" i="1"/>
  <c r="N2372" i="1" s="1"/>
  <c r="K2364" i="1"/>
  <c r="N2364" i="1" s="1"/>
  <c r="K2340" i="1"/>
  <c r="N2340" i="1" s="1"/>
  <c r="K2332" i="1"/>
  <c r="N2332" i="1" s="1"/>
  <c r="K2308" i="1"/>
  <c r="N2308" i="1" s="1"/>
  <c r="K2300" i="1"/>
  <c r="N2300" i="1" s="1"/>
  <c r="K2260" i="1"/>
  <c r="N2260" i="1" s="1"/>
  <c r="K2244" i="1"/>
  <c r="N2244" i="1" s="1"/>
  <c r="K2236" i="1"/>
  <c r="N2236" i="1" s="1"/>
  <c r="K2212" i="1"/>
  <c r="N2212" i="1" s="1"/>
  <c r="K2204" i="1"/>
  <c r="N2204" i="1" s="1"/>
  <c r="K2180" i="1"/>
  <c r="N2180" i="1" s="1"/>
  <c r="K2164" i="1"/>
  <c r="N2164" i="1" s="1"/>
  <c r="K2148" i="1"/>
  <c r="N2148" i="1" s="1"/>
  <c r="K2140" i="1"/>
  <c r="N2140" i="1" s="1"/>
  <c r="K2124" i="1"/>
  <c r="N2124" i="1" s="1"/>
  <c r="K2108" i="1"/>
  <c r="N2108" i="1" s="1"/>
  <c r="K2084" i="1"/>
  <c r="N2084" i="1" s="1"/>
  <c r="K2068" i="1"/>
  <c r="N2068" i="1" s="1"/>
  <c r="K2060" i="1"/>
  <c r="N2060" i="1" s="1"/>
  <c r="K2036" i="1"/>
  <c r="N2036" i="1" s="1"/>
  <c r="K2028" i="1"/>
  <c r="N2028" i="1" s="1"/>
  <c r="K2012" i="1"/>
  <c r="N2012" i="1" s="1"/>
  <c r="K1988" i="1"/>
  <c r="N1988" i="1" s="1"/>
  <c r="K1980" i="1"/>
  <c r="N1980" i="1" s="1"/>
  <c r="K1956" i="1"/>
  <c r="N1956" i="1" s="1"/>
  <c r="K1948" i="1"/>
  <c r="N1948" i="1" s="1"/>
  <c r="K1924" i="1"/>
  <c r="N1924" i="1" s="1"/>
  <c r="K1916" i="1"/>
  <c r="N1916" i="1" s="1"/>
  <c r="K1900" i="1"/>
  <c r="N1900" i="1" s="1"/>
  <c r="K1876" i="1"/>
  <c r="N1876" i="1" s="1"/>
  <c r="K1868" i="1"/>
  <c r="N1868" i="1" s="1"/>
  <c r="K1852" i="1"/>
  <c r="N1852" i="1" s="1"/>
  <c r="K1828" i="1"/>
  <c r="N1828" i="1" s="1"/>
  <c r="K1820" i="1"/>
  <c r="N1820" i="1" s="1"/>
  <c r="K1804" i="1"/>
  <c r="N1804" i="1" s="1"/>
  <c r="K1788" i="1"/>
  <c r="N1788" i="1" s="1"/>
  <c r="K1764" i="1"/>
  <c r="N1764" i="1" s="1"/>
  <c r="K1748" i="1"/>
  <c r="N1748" i="1" s="1"/>
  <c r="K1740" i="1"/>
  <c r="N1740" i="1" s="1"/>
  <c r="K1724" i="1"/>
  <c r="N1724" i="1" s="1"/>
  <c r="K1716" i="1"/>
  <c r="N1716" i="1" s="1"/>
  <c r="K1700" i="1"/>
  <c r="N1700" i="1" s="1"/>
  <c r="K1692" i="1"/>
  <c r="N1692" i="1" s="1"/>
  <c r="K1684" i="1"/>
  <c r="N1684" i="1" s="1"/>
  <c r="K1676" i="1"/>
  <c r="N1676" i="1" s="1"/>
  <c r="K1668" i="1"/>
  <c r="N1668" i="1" s="1"/>
  <c r="K1660" i="1"/>
  <c r="N1660" i="1" s="1"/>
  <c r="K1652" i="1"/>
  <c r="N1652" i="1" s="1"/>
  <c r="K1644" i="1"/>
  <c r="N1644" i="1" s="1"/>
  <c r="K1636" i="1"/>
  <c r="N1636" i="1" s="1"/>
  <c r="K1628" i="1"/>
  <c r="N1628" i="1" s="1"/>
  <c r="K1620" i="1"/>
  <c r="N1620" i="1" s="1"/>
  <c r="K1612" i="1"/>
  <c r="N1612" i="1" s="1"/>
  <c r="K1604" i="1"/>
  <c r="N1604" i="1" s="1"/>
  <c r="K1596" i="1"/>
  <c r="N1596" i="1" s="1"/>
  <c r="K1588" i="1"/>
  <c r="N1588" i="1" s="1"/>
  <c r="K1580" i="1"/>
  <c r="N1580" i="1" s="1"/>
  <c r="K1572" i="1"/>
  <c r="N1572" i="1" s="1"/>
  <c r="K1564" i="1"/>
  <c r="N1564" i="1" s="1"/>
  <c r="K1556" i="1"/>
  <c r="N1556" i="1" s="1"/>
  <c r="K1548" i="1"/>
  <c r="N1548" i="1" s="1"/>
  <c r="K1540" i="1"/>
  <c r="N1540" i="1" s="1"/>
  <c r="K1532" i="1"/>
  <c r="N1532" i="1" s="1"/>
  <c r="K1524" i="1"/>
  <c r="N1524" i="1" s="1"/>
  <c r="K1516" i="1"/>
  <c r="N1516" i="1" s="1"/>
  <c r="K1508" i="1"/>
  <c r="N1508" i="1" s="1"/>
  <c r="K1500" i="1"/>
  <c r="N1500" i="1" s="1"/>
  <c r="K1492" i="1"/>
  <c r="N1492" i="1" s="1"/>
  <c r="K1484" i="1"/>
  <c r="N1484" i="1" s="1"/>
  <c r="K1476" i="1"/>
  <c r="N1476" i="1" s="1"/>
  <c r="K1468" i="1"/>
  <c r="N1468" i="1" s="1"/>
  <c r="K1460" i="1"/>
  <c r="N1460" i="1" s="1"/>
  <c r="K1452" i="1"/>
  <c r="N1452" i="1" s="1"/>
  <c r="K1444" i="1"/>
  <c r="N1444" i="1" s="1"/>
  <c r="K1428" i="1"/>
  <c r="N1428" i="1" s="1"/>
  <c r="K1420" i="1"/>
  <c r="N1420" i="1" s="1"/>
  <c r="K1412" i="1"/>
  <c r="N1412" i="1" s="1"/>
  <c r="K1404" i="1"/>
  <c r="N1404" i="1" s="1"/>
  <c r="K1396" i="1"/>
  <c r="N1396" i="1" s="1"/>
  <c r="K1388" i="1"/>
  <c r="N1388" i="1" s="1"/>
  <c r="K1380" i="1"/>
  <c r="N1380" i="1" s="1"/>
  <c r="K1372" i="1"/>
  <c r="N1372" i="1" s="1"/>
  <c r="K1364" i="1"/>
  <c r="N1364" i="1" s="1"/>
  <c r="K1356" i="1"/>
  <c r="N1356" i="1" s="1"/>
  <c r="K1348" i="1"/>
  <c r="N1348" i="1" s="1"/>
  <c r="K1340" i="1"/>
  <c r="N1340" i="1" s="1"/>
  <c r="K1332" i="1"/>
  <c r="N1332" i="1" s="1"/>
  <c r="K1324" i="1"/>
  <c r="N1324" i="1" s="1"/>
  <c r="K1316" i="1"/>
  <c r="N1316" i="1" s="1"/>
  <c r="K1308" i="1"/>
  <c r="N1308" i="1" s="1"/>
  <c r="K1300" i="1"/>
  <c r="N1300" i="1" s="1"/>
  <c r="K1292" i="1"/>
  <c r="N1292" i="1" s="1"/>
  <c r="K1284" i="1"/>
  <c r="N1284" i="1" s="1"/>
  <c r="K1276" i="1"/>
  <c r="N1276" i="1" s="1"/>
  <c r="K1268" i="1"/>
  <c r="N1268" i="1" s="1"/>
  <c r="K1260" i="1"/>
  <c r="N1260" i="1" s="1"/>
  <c r="K1252" i="1"/>
  <c r="N1252" i="1" s="1"/>
  <c r="K1244" i="1"/>
  <c r="N1244" i="1" s="1"/>
  <c r="K1236" i="1"/>
  <c r="N1236" i="1" s="1"/>
  <c r="K1228" i="1"/>
  <c r="N1228" i="1" s="1"/>
  <c r="K1220" i="1"/>
  <c r="N1220" i="1" s="1"/>
  <c r="K1212" i="1"/>
  <c r="N1212" i="1" s="1"/>
  <c r="K1204" i="1"/>
  <c r="N1204" i="1" s="1"/>
  <c r="K1196" i="1"/>
  <c r="N1196" i="1" s="1"/>
  <c r="K1188" i="1"/>
  <c r="N1188" i="1" s="1"/>
  <c r="K1180" i="1"/>
  <c r="N1180" i="1" s="1"/>
  <c r="K1172" i="1"/>
  <c r="N1172" i="1" s="1"/>
  <c r="K1164" i="1"/>
  <c r="N1164" i="1" s="1"/>
  <c r="K1156" i="1"/>
  <c r="N1156" i="1" s="1"/>
  <c r="K1148" i="1"/>
  <c r="N1148" i="1" s="1"/>
  <c r="K1140" i="1"/>
  <c r="N1140" i="1" s="1"/>
  <c r="K1132" i="1"/>
  <c r="N1132" i="1" s="1"/>
  <c r="K1124" i="1"/>
  <c r="N1124" i="1" s="1"/>
  <c r="K1116" i="1"/>
  <c r="N1116" i="1" s="1"/>
  <c r="K1108" i="1"/>
  <c r="N1108" i="1" s="1"/>
  <c r="K1100" i="1"/>
  <c r="N1100" i="1" s="1"/>
  <c r="K1092" i="1"/>
  <c r="N1092" i="1" s="1"/>
  <c r="K1084" i="1"/>
  <c r="N1084" i="1" s="1"/>
  <c r="K1076" i="1"/>
  <c r="N1076" i="1" s="1"/>
  <c r="K1068" i="1"/>
  <c r="N1068" i="1" s="1"/>
  <c r="K1060" i="1"/>
  <c r="N1060" i="1" s="1"/>
  <c r="K3276" i="1"/>
  <c r="N3276" i="1" s="1"/>
  <c r="K3252" i="1"/>
  <c r="N3252" i="1" s="1"/>
  <c r="K3220" i="1"/>
  <c r="N3220" i="1" s="1"/>
  <c r="K3204" i="1"/>
  <c r="N3204" i="1" s="1"/>
  <c r="K3164" i="1"/>
  <c r="N3164" i="1" s="1"/>
  <c r="K3132" i="1"/>
  <c r="N3132" i="1" s="1"/>
  <c r="K3108" i="1"/>
  <c r="N3108" i="1" s="1"/>
  <c r="K3068" i="1"/>
  <c r="N3068" i="1" s="1"/>
  <c r="K3028" i="1"/>
  <c r="N3028" i="1" s="1"/>
  <c r="K2956" i="1"/>
  <c r="N2956" i="1" s="1"/>
  <c r="K2876" i="1"/>
  <c r="N2876" i="1" s="1"/>
  <c r="K2804" i="1"/>
  <c r="N2804" i="1" s="1"/>
  <c r="K2772" i="1"/>
  <c r="N2772" i="1" s="1"/>
  <c r="K2764" i="1"/>
  <c r="N2764" i="1" s="1"/>
  <c r="K2740" i="1"/>
  <c r="N2740" i="1" s="1"/>
  <c r="K2716" i="1"/>
  <c r="N2716" i="1" s="1"/>
  <c r="K2692" i="1"/>
  <c r="N2692" i="1" s="1"/>
  <c r="K2676" i="1"/>
  <c r="N2676" i="1" s="1"/>
  <c r="K2668" i="1"/>
  <c r="N2668" i="1" s="1"/>
  <c r="K2644" i="1"/>
  <c r="N2644" i="1" s="1"/>
  <c r="K2636" i="1"/>
  <c r="N2636" i="1" s="1"/>
  <c r="K2612" i="1"/>
  <c r="N2612" i="1" s="1"/>
  <c r="K2604" i="1"/>
  <c r="N2604" i="1" s="1"/>
  <c r="K2588" i="1"/>
  <c r="N2588" i="1" s="1"/>
  <c r="K2572" i="1"/>
  <c r="N2572" i="1" s="1"/>
  <c r="K2556" i="1"/>
  <c r="N2556" i="1" s="1"/>
  <c r="K2540" i="1"/>
  <c r="N2540" i="1" s="1"/>
  <c r="K2524" i="1"/>
  <c r="N2524" i="1" s="1"/>
  <c r="K2508" i="1"/>
  <c r="N2508" i="1" s="1"/>
  <c r="K2484" i="1"/>
  <c r="N2484" i="1" s="1"/>
  <c r="K2468" i="1"/>
  <c r="N2468" i="1" s="1"/>
  <c r="K2452" i="1"/>
  <c r="N2452" i="1" s="1"/>
  <c r="K2444" i="1"/>
  <c r="N2444" i="1" s="1"/>
  <c r="K2428" i="1"/>
  <c r="N2428" i="1" s="1"/>
  <c r="K2404" i="1"/>
  <c r="N2404" i="1" s="1"/>
  <c r="K2388" i="1"/>
  <c r="N2388" i="1" s="1"/>
  <c r="K2380" i="1"/>
  <c r="N2380" i="1" s="1"/>
  <c r="K2356" i="1"/>
  <c r="N2356" i="1" s="1"/>
  <c r="K2348" i="1"/>
  <c r="N2348" i="1" s="1"/>
  <c r="K2324" i="1"/>
  <c r="N2324" i="1" s="1"/>
  <c r="K2316" i="1"/>
  <c r="N2316" i="1" s="1"/>
  <c r="K2292" i="1"/>
  <c r="N2292" i="1" s="1"/>
  <c r="K2268" i="1"/>
  <c r="N2268" i="1" s="1"/>
  <c r="K2252" i="1"/>
  <c r="N2252" i="1" s="1"/>
  <c r="K2228" i="1"/>
  <c r="N2228" i="1" s="1"/>
  <c r="K2220" i="1"/>
  <c r="N2220" i="1" s="1"/>
  <c r="K2196" i="1"/>
  <c r="N2196" i="1" s="1"/>
  <c r="K2188" i="1"/>
  <c r="N2188" i="1" s="1"/>
  <c r="K2172" i="1"/>
  <c r="N2172" i="1" s="1"/>
  <c r="K2156" i="1"/>
  <c r="N2156" i="1" s="1"/>
  <c r="K2132" i="1"/>
  <c r="N2132" i="1" s="1"/>
  <c r="K2116" i="1"/>
  <c r="N2116" i="1" s="1"/>
  <c r="K2100" i="1"/>
  <c r="N2100" i="1" s="1"/>
  <c r="K2092" i="1"/>
  <c r="N2092" i="1" s="1"/>
  <c r="K2076" i="1"/>
  <c r="N2076" i="1" s="1"/>
  <c r="K2052" i="1"/>
  <c r="N2052" i="1" s="1"/>
  <c r="K2044" i="1"/>
  <c r="N2044" i="1" s="1"/>
  <c r="K2020" i="1"/>
  <c r="N2020" i="1" s="1"/>
  <c r="K2004" i="1"/>
  <c r="N2004" i="1" s="1"/>
  <c r="K1996" i="1"/>
  <c r="N1996" i="1" s="1"/>
  <c r="K1972" i="1"/>
  <c r="N1972" i="1" s="1"/>
  <c r="K1964" i="1"/>
  <c r="N1964" i="1" s="1"/>
  <c r="K1940" i="1"/>
  <c r="N1940" i="1" s="1"/>
  <c r="K1932" i="1"/>
  <c r="N1932" i="1" s="1"/>
  <c r="K1908" i="1"/>
  <c r="N1908" i="1" s="1"/>
  <c r="K1892" i="1"/>
  <c r="N1892" i="1" s="1"/>
  <c r="K1884" i="1"/>
  <c r="N1884" i="1" s="1"/>
  <c r="K1860" i="1"/>
  <c r="N1860" i="1" s="1"/>
  <c r="K1844" i="1"/>
  <c r="N1844" i="1" s="1"/>
  <c r="K1836" i="1"/>
  <c r="N1836" i="1" s="1"/>
  <c r="K1812" i="1"/>
  <c r="N1812" i="1" s="1"/>
  <c r="K1796" i="1"/>
  <c r="N1796" i="1" s="1"/>
  <c r="K1780" i="1"/>
  <c r="N1780" i="1" s="1"/>
  <c r="K1772" i="1"/>
  <c r="N1772" i="1" s="1"/>
  <c r="K1756" i="1"/>
  <c r="N1756" i="1" s="1"/>
  <c r="K1732" i="1"/>
  <c r="N1732" i="1" s="1"/>
  <c r="K1708" i="1"/>
  <c r="N1708" i="1" s="1"/>
  <c r="K3236" i="1"/>
  <c r="N3236" i="1" s="1"/>
  <c r="K3188" i="1"/>
  <c r="N3188" i="1" s="1"/>
  <c r="K3124" i="1"/>
  <c r="N3124" i="1" s="1"/>
  <c r="K3092" i="1"/>
  <c r="N3092" i="1" s="1"/>
  <c r="K3060" i="1"/>
  <c r="N3060" i="1" s="1"/>
  <c r="K3020" i="1"/>
  <c r="N3020" i="1" s="1"/>
  <c r="K2972" i="1"/>
  <c r="N2972" i="1" s="1"/>
  <c r="K2932" i="1"/>
  <c r="N2932" i="1" s="1"/>
  <c r="K2900" i="1"/>
  <c r="N2900" i="1" s="1"/>
  <c r="K2844" i="1"/>
  <c r="N2844" i="1" s="1"/>
  <c r="K2812" i="1"/>
  <c r="N2812" i="1" s="1"/>
  <c r="K3309" i="1"/>
  <c r="N3309" i="1" s="1"/>
  <c r="K3301" i="1"/>
  <c r="N3301" i="1" s="1"/>
  <c r="K3293" i="1"/>
  <c r="N3293" i="1" s="1"/>
  <c r="K3285" i="1"/>
  <c r="N3285" i="1" s="1"/>
  <c r="K3277" i="1"/>
  <c r="N3277" i="1" s="1"/>
  <c r="K3269" i="1"/>
  <c r="N3269" i="1" s="1"/>
  <c r="K3261" i="1"/>
  <c r="N3261" i="1" s="1"/>
  <c r="K3253" i="1"/>
  <c r="N3253" i="1" s="1"/>
  <c r="K3245" i="1"/>
  <c r="N3245" i="1" s="1"/>
  <c r="K3237" i="1"/>
  <c r="N3237" i="1" s="1"/>
  <c r="K3229" i="1"/>
  <c r="N3229" i="1" s="1"/>
  <c r="K3221" i="1"/>
  <c r="N3221" i="1" s="1"/>
  <c r="K3213" i="1"/>
  <c r="N3213" i="1" s="1"/>
  <c r="K3205" i="1"/>
  <c r="N3205" i="1" s="1"/>
  <c r="K3197" i="1"/>
  <c r="N3197" i="1" s="1"/>
  <c r="K3189" i="1"/>
  <c r="N3189" i="1" s="1"/>
  <c r="K3181" i="1"/>
  <c r="N3181" i="1" s="1"/>
  <c r="K3173" i="1"/>
  <c r="N3173" i="1" s="1"/>
  <c r="K3165" i="1"/>
  <c r="N3165" i="1" s="1"/>
  <c r="K3157" i="1"/>
  <c r="N3157" i="1" s="1"/>
  <c r="K3149" i="1"/>
  <c r="N3149" i="1" s="1"/>
  <c r="K3141" i="1"/>
  <c r="N3141" i="1" s="1"/>
  <c r="K3133" i="1"/>
  <c r="N3133" i="1" s="1"/>
  <c r="K3125" i="1"/>
  <c r="N3125" i="1" s="1"/>
  <c r="K3117" i="1"/>
  <c r="N3117" i="1" s="1"/>
  <c r="K3109" i="1"/>
  <c r="N3109" i="1" s="1"/>
  <c r="K3101" i="1"/>
  <c r="N3101" i="1" s="1"/>
  <c r="K3093" i="1"/>
  <c r="N3093" i="1" s="1"/>
  <c r="K3085" i="1"/>
  <c r="N3085" i="1" s="1"/>
  <c r="K3077" i="1"/>
  <c r="N3077" i="1" s="1"/>
  <c r="K3069" i="1"/>
  <c r="N3069" i="1" s="1"/>
  <c r="K3061" i="1"/>
  <c r="N3061" i="1" s="1"/>
  <c r="K3053" i="1"/>
  <c r="N3053" i="1" s="1"/>
  <c r="K3045" i="1"/>
  <c r="N3045" i="1" s="1"/>
  <c r="K3037" i="1"/>
  <c r="N3037" i="1" s="1"/>
  <c r="K3029" i="1"/>
  <c r="N3029" i="1" s="1"/>
  <c r="K3021" i="1"/>
  <c r="N3021" i="1" s="1"/>
  <c r="K3013" i="1"/>
  <c r="N3013" i="1" s="1"/>
  <c r="K3005" i="1"/>
  <c r="N3005" i="1" s="1"/>
  <c r="K2997" i="1"/>
  <c r="N2997" i="1" s="1"/>
  <c r="K2989" i="1"/>
  <c r="N2989" i="1" s="1"/>
  <c r="K2981" i="1"/>
  <c r="N2981" i="1" s="1"/>
  <c r="K2973" i="1"/>
  <c r="N2973" i="1" s="1"/>
  <c r="K2965" i="1"/>
  <c r="N2965" i="1" s="1"/>
  <c r="K2957" i="1"/>
  <c r="N2957" i="1" s="1"/>
  <c r="K2949" i="1"/>
  <c r="N2949" i="1" s="1"/>
  <c r="K2941" i="1"/>
  <c r="N2941" i="1" s="1"/>
  <c r="K2933" i="1"/>
  <c r="N2933" i="1" s="1"/>
  <c r="K2925" i="1"/>
  <c r="N2925" i="1" s="1"/>
  <c r="K2917" i="1"/>
  <c r="N2917" i="1" s="1"/>
  <c r="K2909" i="1"/>
  <c r="N2909" i="1" s="1"/>
  <c r="K2901" i="1"/>
  <c r="N2901" i="1" s="1"/>
  <c r="K2893" i="1"/>
  <c r="N2893" i="1" s="1"/>
  <c r="K2885" i="1"/>
  <c r="N2885" i="1" s="1"/>
  <c r="K2877" i="1"/>
  <c r="N2877" i="1" s="1"/>
  <c r="K2869" i="1"/>
  <c r="N2869" i="1" s="1"/>
  <c r="K2861" i="1"/>
  <c r="N2861" i="1" s="1"/>
  <c r="K2853" i="1"/>
  <c r="N2853" i="1" s="1"/>
  <c r="K2845" i="1"/>
  <c r="N2845" i="1" s="1"/>
  <c r="K2837" i="1"/>
  <c r="N2837" i="1" s="1"/>
  <c r="K2829" i="1"/>
  <c r="N2829" i="1" s="1"/>
  <c r="K2821" i="1"/>
  <c r="N2821" i="1" s="1"/>
  <c r="K2813" i="1"/>
  <c r="N2813" i="1" s="1"/>
  <c r="K2805" i="1"/>
  <c r="N2805" i="1" s="1"/>
  <c r="K2797" i="1"/>
  <c r="N2797" i="1" s="1"/>
  <c r="K2789" i="1"/>
  <c r="N2789" i="1" s="1"/>
  <c r="K2781" i="1"/>
  <c r="N2781" i="1" s="1"/>
  <c r="K2773" i="1"/>
  <c r="N2773" i="1" s="1"/>
  <c r="K2765" i="1"/>
  <c r="N2765" i="1" s="1"/>
  <c r="K2757" i="1"/>
  <c r="N2757" i="1" s="1"/>
  <c r="K2749" i="1"/>
  <c r="N2749" i="1" s="1"/>
  <c r="K2741" i="1"/>
  <c r="N2741" i="1" s="1"/>
  <c r="K2733" i="1"/>
  <c r="N2733" i="1" s="1"/>
  <c r="K2725" i="1"/>
  <c r="N2725" i="1" s="1"/>
  <c r="K2717" i="1"/>
  <c r="N2717" i="1" s="1"/>
  <c r="K2709" i="1"/>
  <c r="N2709" i="1" s="1"/>
  <c r="K2701" i="1"/>
  <c r="N2701" i="1" s="1"/>
  <c r="K2693" i="1"/>
  <c r="N2693" i="1" s="1"/>
  <c r="K2685" i="1"/>
  <c r="N2685" i="1" s="1"/>
  <c r="K2677" i="1"/>
  <c r="N2677" i="1" s="1"/>
  <c r="K2669" i="1"/>
  <c r="N2669" i="1" s="1"/>
  <c r="K2661" i="1"/>
  <c r="N2661" i="1" s="1"/>
  <c r="K2653" i="1"/>
  <c r="N2653" i="1" s="1"/>
  <c r="K2645" i="1"/>
  <c r="N2645" i="1" s="1"/>
  <c r="K2637" i="1"/>
  <c r="N2637" i="1" s="1"/>
  <c r="K2629" i="1"/>
  <c r="N2629" i="1" s="1"/>
  <c r="K2621" i="1"/>
  <c r="N2621" i="1" s="1"/>
  <c r="K2613" i="1"/>
  <c r="N2613" i="1" s="1"/>
  <c r="K2605" i="1"/>
  <c r="N2605" i="1" s="1"/>
  <c r="K2597" i="1"/>
  <c r="N2597" i="1" s="1"/>
  <c r="K2589" i="1"/>
  <c r="N2589" i="1" s="1"/>
  <c r="K2581" i="1"/>
  <c r="N2581" i="1" s="1"/>
  <c r="K2573" i="1"/>
  <c r="N2573" i="1" s="1"/>
  <c r="K2565" i="1"/>
  <c r="N2565" i="1" s="1"/>
  <c r="K2557" i="1"/>
  <c r="N2557" i="1" s="1"/>
  <c r="K2549" i="1"/>
  <c r="N2549" i="1" s="1"/>
  <c r="K2541" i="1"/>
  <c r="N2541" i="1" s="1"/>
  <c r="K2533" i="1"/>
  <c r="N2533" i="1" s="1"/>
  <c r="K2525" i="1"/>
  <c r="N2525" i="1" s="1"/>
  <c r="K2517" i="1"/>
  <c r="N2517" i="1" s="1"/>
  <c r="K2509" i="1"/>
  <c r="N2509" i="1" s="1"/>
  <c r="K2501" i="1"/>
  <c r="N2501" i="1" s="1"/>
  <c r="K2493" i="1"/>
  <c r="N2493" i="1" s="1"/>
  <c r="K2485" i="1"/>
  <c r="N2485" i="1" s="1"/>
  <c r="K2477" i="1"/>
  <c r="N2477" i="1" s="1"/>
  <c r="K2469" i="1"/>
  <c r="N2469" i="1" s="1"/>
  <c r="K2461" i="1"/>
  <c r="N2461" i="1" s="1"/>
  <c r="K2453" i="1"/>
  <c r="N2453" i="1" s="1"/>
  <c r="K2445" i="1"/>
  <c r="N2445" i="1" s="1"/>
  <c r="K2437" i="1"/>
  <c r="N2437" i="1" s="1"/>
  <c r="K2429" i="1"/>
  <c r="N2429" i="1" s="1"/>
  <c r="K2421" i="1"/>
  <c r="N2421" i="1" s="1"/>
  <c r="K2413" i="1"/>
  <c r="N2413" i="1" s="1"/>
  <c r="K2405" i="1"/>
  <c r="N2405" i="1" s="1"/>
  <c r="K2397" i="1"/>
  <c r="N2397" i="1" s="1"/>
  <c r="K2389" i="1"/>
  <c r="N2389" i="1" s="1"/>
  <c r="K2381" i="1"/>
  <c r="N2381" i="1" s="1"/>
  <c r="K2373" i="1"/>
  <c r="N2373" i="1" s="1"/>
  <c r="K2365" i="1"/>
  <c r="N2365" i="1" s="1"/>
  <c r="K2357" i="1"/>
  <c r="N2357" i="1" s="1"/>
  <c r="K2349" i="1"/>
  <c r="N2349" i="1" s="1"/>
  <c r="K2341" i="1"/>
  <c r="N2341" i="1" s="1"/>
  <c r="K2333" i="1"/>
  <c r="N2333" i="1" s="1"/>
  <c r="K2325" i="1"/>
  <c r="N2325" i="1" s="1"/>
  <c r="K2317" i="1"/>
  <c r="N2317" i="1" s="1"/>
  <c r="K2309" i="1"/>
  <c r="N2309" i="1" s="1"/>
  <c r="K2301" i="1"/>
  <c r="N2301" i="1" s="1"/>
  <c r="K2293" i="1"/>
  <c r="N2293" i="1" s="1"/>
  <c r="K2285" i="1"/>
  <c r="N2285" i="1" s="1"/>
  <c r="K2277" i="1"/>
  <c r="N2277" i="1" s="1"/>
  <c r="K2269" i="1"/>
  <c r="N2269" i="1" s="1"/>
  <c r="K2261" i="1"/>
  <c r="N2261" i="1" s="1"/>
  <c r="K2253" i="1"/>
  <c r="N2253" i="1" s="1"/>
  <c r="K2245" i="1"/>
  <c r="N2245" i="1" s="1"/>
  <c r="K2237" i="1"/>
  <c r="N2237" i="1" s="1"/>
  <c r="K2229" i="1"/>
  <c r="N2229" i="1" s="1"/>
  <c r="K2221" i="1"/>
  <c r="N2221" i="1" s="1"/>
  <c r="K2213" i="1"/>
  <c r="N2213" i="1" s="1"/>
  <c r="K2205" i="1"/>
  <c r="N2205" i="1" s="1"/>
  <c r="K2197" i="1"/>
  <c r="N2197" i="1" s="1"/>
  <c r="K2189" i="1"/>
  <c r="N2189" i="1" s="1"/>
  <c r="K2181" i="1"/>
  <c r="N2181" i="1" s="1"/>
  <c r="K2173" i="1"/>
  <c r="N2173" i="1" s="1"/>
  <c r="K2165" i="1"/>
  <c r="N2165" i="1" s="1"/>
  <c r="K2157" i="1"/>
  <c r="N2157" i="1" s="1"/>
  <c r="K2149" i="1"/>
  <c r="N2149" i="1" s="1"/>
  <c r="K2141" i="1"/>
  <c r="N2141" i="1" s="1"/>
  <c r="K2133" i="1"/>
  <c r="N2133" i="1" s="1"/>
  <c r="K2125" i="1"/>
  <c r="N2125" i="1" s="1"/>
  <c r="K2117" i="1"/>
  <c r="N2117" i="1" s="1"/>
  <c r="K2109" i="1"/>
  <c r="N2109" i="1" s="1"/>
  <c r="K2101" i="1"/>
  <c r="N2101" i="1" s="1"/>
  <c r="K2093" i="1"/>
  <c r="N2093" i="1" s="1"/>
  <c r="K2085" i="1"/>
  <c r="N2085" i="1" s="1"/>
  <c r="K2077" i="1"/>
  <c r="N2077" i="1" s="1"/>
  <c r="K2069" i="1"/>
  <c r="N2069" i="1" s="1"/>
  <c r="K2061" i="1"/>
  <c r="N2061" i="1" s="1"/>
  <c r="K2053" i="1"/>
  <c r="N2053" i="1" s="1"/>
  <c r="K2045" i="1"/>
  <c r="N2045" i="1" s="1"/>
  <c r="K2037" i="1"/>
  <c r="N2037" i="1" s="1"/>
  <c r="K2029" i="1"/>
  <c r="N2029" i="1" s="1"/>
  <c r="K2021" i="1"/>
  <c r="N2021" i="1" s="1"/>
  <c r="K2013" i="1"/>
  <c r="N2013" i="1" s="1"/>
  <c r="K2005" i="1"/>
  <c r="N2005" i="1" s="1"/>
  <c r="K1997" i="1"/>
  <c r="N1997" i="1" s="1"/>
  <c r="K1989" i="1"/>
  <c r="N1989" i="1" s="1"/>
  <c r="K1981" i="1"/>
  <c r="N1981" i="1" s="1"/>
  <c r="K1973" i="1"/>
  <c r="N1973" i="1" s="1"/>
  <c r="K1965" i="1"/>
  <c r="N1965" i="1" s="1"/>
  <c r="K1957" i="1"/>
  <c r="N1957" i="1" s="1"/>
  <c r="K1949" i="1"/>
  <c r="N1949" i="1" s="1"/>
  <c r="K1941" i="1"/>
  <c r="N1941" i="1" s="1"/>
  <c r="K1933" i="1"/>
  <c r="N1933" i="1" s="1"/>
  <c r="K1925" i="1"/>
  <c r="N1925" i="1" s="1"/>
  <c r="K1917" i="1"/>
  <c r="N1917" i="1" s="1"/>
  <c r="K1909" i="1"/>
  <c r="N1909" i="1" s="1"/>
  <c r="K1901" i="1"/>
  <c r="N1901" i="1" s="1"/>
  <c r="K1893" i="1"/>
  <c r="N1893" i="1" s="1"/>
  <c r="K1885" i="1"/>
  <c r="N1885" i="1" s="1"/>
  <c r="K1877" i="1"/>
  <c r="N1877" i="1" s="1"/>
  <c r="K1869" i="1"/>
  <c r="N1869" i="1" s="1"/>
  <c r="K1861" i="1"/>
  <c r="N1861" i="1" s="1"/>
  <c r="K1853" i="1"/>
  <c r="N1853" i="1" s="1"/>
  <c r="K1845" i="1"/>
  <c r="N1845" i="1" s="1"/>
  <c r="K1837" i="1"/>
  <c r="N1837" i="1" s="1"/>
  <c r="K1829" i="1"/>
  <c r="N1829" i="1" s="1"/>
  <c r="K1821" i="1"/>
  <c r="N1821" i="1" s="1"/>
  <c r="K1813" i="1"/>
  <c r="N1813" i="1" s="1"/>
  <c r="K1805" i="1"/>
  <c r="N1805" i="1" s="1"/>
  <c r="K1797" i="1"/>
  <c r="N1797" i="1" s="1"/>
  <c r="K1789" i="1"/>
  <c r="N1789" i="1" s="1"/>
  <c r="K1781" i="1"/>
  <c r="N1781" i="1" s="1"/>
  <c r="K1773" i="1"/>
  <c r="N1773" i="1" s="1"/>
  <c r="K1765" i="1"/>
  <c r="N1765" i="1" s="1"/>
  <c r="K1757" i="1"/>
  <c r="N1757" i="1" s="1"/>
  <c r="K1749" i="1"/>
  <c r="N1749" i="1" s="1"/>
  <c r="K1741" i="1"/>
  <c r="N1741" i="1" s="1"/>
  <c r="K1733" i="1"/>
  <c r="N1733" i="1" s="1"/>
  <c r="K1725" i="1"/>
  <c r="N1725" i="1" s="1"/>
  <c r="K1717" i="1"/>
  <c r="N1717" i="1" s="1"/>
  <c r="K1709" i="1"/>
  <c r="N1709" i="1" s="1"/>
  <c r="K1701" i="1"/>
  <c r="N1701" i="1" s="1"/>
  <c r="K1693" i="1"/>
  <c r="N1693" i="1" s="1"/>
  <c r="K1685" i="1"/>
  <c r="N1685" i="1" s="1"/>
  <c r="K1677" i="1"/>
  <c r="N1677" i="1" s="1"/>
  <c r="K1669" i="1"/>
  <c r="N1669" i="1" s="1"/>
  <c r="K1661" i="1"/>
  <c r="N1661" i="1" s="1"/>
  <c r="K1653" i="1"/>
  <c r="N1653" i="1" s="1"/>
  <c r="K1645" i="1"/>
  <c r="N1645" i="1" s="1"/>
  <c r="K1637" i="1"/>
  <c r="N1637" i="1" s="1"/>
  <c r="K1629" i="1"/>
  <c r="N1629" i="1" s="1"/>
  <c r="K1621" i="1"/>
  <c r="N1621" i="1" s="1"/>
  <c r="K1613" i="1"/>
  <c r="N1613" i="1" s="1"/>
  <c r="K1605" i="1"/>
  <c r="N1605" i="1" s="1"/>
  <c r="K1597" i="1"/>
  <c r="N1597" i="1" s="1"/>
  <c r="K1589" i="1"/>
  <c r="N1589" i="1" s="1"/>
  <c r="K1581" i="1"/>
  <c r="N1581" i="1" s="1"/>
  <c r="K1573" i="1"/>
  <c r="N1573" i="1" s="1"/>
  <c r="K1565" i="1"/>
  <c r="N1565" i="1" s="1"/>
  <c r="K1557" i="1"/>
  <c r="N1557" i="1" s="1"/>
  <c r="K1549" i="1"/>
  <c r="N1549" i="1" s="1"/>
  <c r="K1541" i="1"/>
  <c r="N1541" i="1" s="1"/>
  <c r="K1533" i="1"/>
  <c r="N1533" i="1" s="1"/>
  <c r="K1525" i="1"/>
  <c r="N1525" i="1" s="1"/>
  <c r="K1517" i="1"/>
  <c r="N1517" i="1" s="1"/>
  <c r="K1509" i="1"/>
  <c r="N1509" i="1" s="1"/>
  <c r="K1501" i="1"/>
  <c r="N1501" i="1" s="1"/>
  <c r="K1493" i="1"/>
  <c r="N1493" i="1" s="1"/>
  <c r="K1485" i="1"/>
  <c r="N1485" i="1" s="1"/>
  <c r="K1477" i="1"/>
  <c r="N1477" i="1" s="1"/>
  <c r="K1469" i="1"/>
  <c r="N1469" i="1" s="1"/>
  <c r="K1461" i="1"/>
  <c r="N1461" i="1" s="1"/>
  <c r="K1453" i="1"/>
  <c r="N1453" i="1" s="1"/>
  <c r="K1445" i="1"/>
  <c r="N1445" i="1" s="1"/>
  <c r="K1437" i="1"/>
  <c r="N1437" i="1" s="1"/>
  <c r="K1429" i="1"/>
  <c r="N1429" i="1" s="1"/>
  <c r="K1421" i="1"/>
  <c r="N1421" i="1" s="1"/>
  <c r="K1413" i="1"/>
  <c r="N1413" i="1" s="1"/>
  <c r="K1405" i="1"/>
  <c r="N1405" i="1" s="1"/>
  <c r="K1397" i="1"/>
  <c r="N1397" i="1" s="1"/>
  <c r="K1389" i="1"/>
  <c r="N138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3315" i="1"/>
  <c r="N3315" i="1" s="1"/>
  <c r="K3307" i="1"/>
  <c r="N3307" i="1" s="1"/>
  <c r="K3299" i="1"/>
  <c r="N3299" i="1" s="1"/>
  <c r="K3291" i="1"/>
  <c r="N3291" i="1" s="1"/>
  <c r="K3283" i="1"/>
  <c r="N3283" i="1" s="1"/>
  <c r="K3275" i="1"/>
  <c r="N3275" i="1" s="1"/>
  <c r="K3267" i="1"/>
  <c r="N3267" i="1" s="1"/>
  <c r="K3259" i="1"/>
  <c r="N3259" i="1" s="1"/>
  <c r="K3251" i="1"/>
  <c r="N3251" i="1" s="1"/>
  <c r="K3243" i="1"/>
  <c r="N3243" i="1" s="1"/>
  <c r="K3235" i="1"/>
  <c r="N3235" i="1" s="1"/>
  <c r="K3227" i="1"/>
  <c r="N3227" i="1" s="1"/>
  <c r="K3219" i="1"/>
  <c r="N3219" i="1" s="1"/>
  <c r="K3211" i="1"/>
  <c r="N3211" i="1" s="1"/>
  <c r="K3203" i="1"/>
  <c r="N3203" i="1" s="1"/>
  <c r="K3195" i="1"/>
  <c r="N3195" i="1" s="1"/>
  <c r="K3187" i="1"/>
  <c r="N3187" i="1" s="1"/>
  <c r="K3179" i="1"/>
  <c r="N3179" i="1" s="1"/>
  <c r="K3171" i="1"/>
  <c r="N3171" i="1" s="1"/>
  <c r="K3163" i="1"/>
  <c r="N3163" i="1" s="1"/>
  <c r="K3155" i="1"/>
  <c r="N3155" i="1" s="1"/>
  <c r="K3147" i="1"/>
  <c r="N3147" i="1" s="1"/>
  <c r="K3139" i="1"/>
  <c r="N3139" i="1" s="1"/>
  <c r="K3131" i="1"/>
  <c r="N3131" i="1" s="1"/>
  <c r="K3123" i="1"/>
  <c r="N3123" i="1" s="1"/>
  <c r="K3115" i="1"/>
  <c r="N3115" i="1" s="1"/>
  <c r="K3107" i="1"/>
  <c r="N3107" i="1" s="1"/>
  <c r="K3099" i="1"/>
  <c r="N3099" i="1" s="1"/>
  <c r="K3091" i="1"/>
  <c r="N3091" i="1" s="1"/>
  <c r="K3083" i="1"/>
  <c r="N3083" i="1" s="1"/>
  <c r="K3075" i="1"/>
  <c r="N3075" i="1" s="1"/>
  <c r="K3067" i="1"/>
  <c r="N3067" i="1" s="1"/>
  <c r="K3059" i="1"/>
  <c r="N3059" i="1" s="1"/>
  <c r="K3051" i="1"/>
  <c r="N3051" i="1" s="1"/>
  <c r="K3043" i="1"/>
  <c r="N3043" i="1" s="1"/>
  <c r="K3035" i="1"/>
  <c r="N3035" i="1" s="1"/>
  <c r="K3027" i="1"/>
  <c r="N3027" i="1" s="1"/>
  <c r="K3019" i="1"/>
  <c r="N3019" i="1" s="1"/>
  <c r="K3011" i="1"/>
  <c r="N3011" i="1" s="1"/>
  <c r="K3003" i="1"/>
  <c r="N3003" i="1" s="1"/>
  <c r="K2995" i="1"/>
  <c r="N2995" i="1" s="1"/>
  <c r="K2987" i="1"/>
  <c r="N2987" i="1" s="1"/>
  <c r="K2979" i="1"/>
  <c r="N2979" i="1" s="1"/>
  <c r="K2971" i="1"/>
  <c r="N2971" i="1" s="1"/>
  <c r="K2963" i="1"/>
  <c r="N2963" i="1" s="1"/>
  <c r="K2955" i="1"/>
  <c r="N2955" i="1" s="1"/>
  <c r="K2947" i="1"/>
  <c r="N2947" i="1" s="1"/>
  <c r="K2939" i="1"/>
  <c r="N2939" i="1" s="1"/>
  <c r="K2931" i="1"/>
  <c r="N2931" i="1" s="1"/>
  <c r="K2923" i="1"/>
  <c r="N2923" i="1" s="1"/>
  <c r="K2915" i="1"/>
  <c r="N2915" i="1" s="1"/>
  <c r="K2907" i="1"/>
  <c r="N2907" i="1" s="1"/>
  <c r="K2899" i="1"/>
  <c r="N2899" i="1" s="1"/>
  <c r="K2891" i="1"/>
  <c r="N2891" i="1" s="1"/>
  <c r="K2883" i="1"/>
  <c r="N2883" i="1" s="1"/>
  <c r="K2875" i="1"/>
  <c r="N2875" i="1" s="1"/>
  <c r="K2867" i="1"/>
  <c r="N2867" i="1" s="1"/>
  <c r="K2859" i="1"/>
  <c r="N2859" i="1" s="1"/>
  <c r="K2851" i="1"/>
  <c r="N2851" i="1" s="1"/>
  <c r="K2843" i="1"/>
  <c r="N2843" i="1" s="1"/>
  <c r="K2835" i="1"/>
  <c r="N2835" i="1" s="1"/>
  <c r="K2827" i="1"/>
  <c r="N2827" i="1" s="1"/>
  <c r="K2819" i="1"/>
  <c r="N2819" i="1" s="1"/>
  <c r="K2811" i="1"/>
  <c r="N2811" i="1" s="1"/>
  <c r="K2803" i="1"/>
  <c r="N2803" i="1" s="1"/>
  <c r="K2795" i="1"/>
  <c r="N2795" i="1" s="1"/>
  <c r="K2787" i="1"/>
  <c r="N2787" i="1" s="1"/>
  <c r="K2779" i="1"/>
  <c r="N2779" i="1" s="1"/>
  <c r="K2771" i="1"/>
  <c r="N2771" i="1" s="1"/>
  <c r="K2763" i="1"/>
  <c r="N2763" i="1" s="1"/>
  <c r="K2755" i="1"/>
  <c r="N2755" i="1" s="1"/>
  <c r="K2747" i="1"/>
  <c r="N2747" i="1" s="1"/>
  <c r="K2739" i="1"/>
  <c r="N2739" i="1" s="1"/>
  <c r="K2731" i="1"/>
  <c r="N2731" i="1" s="1"/>
  <c r="K2723" i="1"/>
  <c r="N2723" i="1" s="1"/>
  <c r="K2715" i="1"/>
  <c r="N2715" i="1" s="1"/>
  <c r="K2707" i="1"/>
  <c r="N2707" i="1" s="1"/>
  <c r="K2699" i="1"/>
  <c r="N2699" i="1" s="1"/>
  <c r="K2691" i="1"/>
  <c r="N2691" i="1" s="1"/>
  <c r="K2683" i="1"/>
  <c r="N2683" i="1" s="1"/>
  <c r="K2675" i="1"/>
  <c r="N2675" i="1" s="1"/>
  <c r="K2667" i="1"/>
  <c r="N2667" i="1" s="1"/>
  <c r="K2659" i="1"/>
  <c r="N2659" i="1" s="1"/>
  <c r="K2651" i="1"/>
  <c r="N2651" i="1" s="1"/>
  <c r="K2643" i="1"/>
  <c r="N2643" i="1" s="1"/>
  <c r="K2635" i="1"/>
  <c r="N2635" i="1" s="1"/>
  <c r="K2627" i="1"/>
  <c r="N2627" i="1" s="1"/>
  <c r="K2619" i="1"/>
  <c r="N2619" i="1" s="1"/>
  <c r="K2611" i="1"/>
  <c r="N2611" i="1" s="1"/>
  <c r="K2603" i="1"/>
  <c r="N2603" i="1" s="1"/>
  <c r="K2595" i="1"/>
  <c r="N2595" i="1" s="1"/>
  <c r="K2587" i="1"/>
  <c r="N2587" i="1" s="1"/>
  <c r="K2579" i="1"/>
  <c r="N2579" i="1" s="1"/>
  <c r="K2571" i="1"/>
  <c r="N2571" i="1" s="1"/>
  <c r="K2563" i="1"/>
  <c r="N2563" i="1" s="1"/>
  <c r="K2555" i="1"/>
  <c r="N2555" i="1" s="1"/>
  <c r="K2547" i="1"/>
  <c r="N2547" i="1" s="1"/>
  <c r="K2539" i="1"/>
  <c r="N2539" i="1" s="1"/>
  <c r="K2531" i="1"/>
  <c r="N2531" i="1" s="1"/>
  <c r="K2523" i="1"/>
  <c r="N2523" i="1" s="1"/>
  <c r="K2515" i="1"/>
  <c r="N2515" i="1" s="1"/>
  <c r="K2507" i="1"/>
  <c r="N2507" i="1" s="1"/>
  <c r="K2499" i="1"/>
  <c r="N2499" i="1" s="1"/>
  <c r="K2491" i="1"/>
  <c r="N2491" i="1" s="1"/>
  <c r="K2483" i="1"/>
  <c r="N2483" i="1" s="1"/>
  <c r="K2475" i="1"/>
  <c r="N2475" i="1" s="1"/>
  <c r="K2467" i="1"/>
  <c r="N2467" i="1" s="1"/>
  <c r="K2459" i="1"/>
  <c r="N2459" i="1" s="1"/>
  <c r="K2451" i="1"/>
  <c r="N2451" i="1" s="1"/>
  <c r="K2443" i="1"/>
  <c r="N2443" i="1" s="1"/>
  <c r="K2435" i="1"/>
  <c r="N2435" i="1" s="1"/>
  <c r="K2427" i="1"/>
  <c r="N2427" i="1" s="1"/>
  <c r="K2419" i="1"/>
  <c r="N2419" i="1" s="1"/>
  <c r="K2411" i="1"/>
  <c r="N2411" i="1" s="1"/>
  <c r="K2403" i="1"/>
  <c r="N2403" i="1" s="1"/>
  <c r="K2395" i="1"/>
  <c r="N2395" i="1" s="1"/>
  <c r="K2387" i="1"/>
  <c r="N2387" i="1" s="1"/>
  <c r="K2379" i="1"/>
  <c r="N2379" i="1" s="1"/>
  <c r="K2371" i="1"/>
  <c r="N2371" i="1" s="1"/>
  <c r="K2363" i="1"/>
  <c r="N2363" i="1" s="1"/>
  <c r="K2355" i="1"/>
  <c r="N2355" i="1" s="1"/>
  <c r="K2347" i="1"/>
  <c r="N2347" i="1" s="1"/>
  <c r="K2339" i="1"/>
  <c r="N2339" i="1" s="1"/>
  <c r="K2331" i="1"/>
  <c r="N2331" i="1" s="1"/>
  <c r="K2323" i="1"/>
  <c r="N2323" i="1" s="1"/>
  <c r="K2315" i="1"/>
  <c r="N2315" i="1" s="1"/>
  <c r="K2307" i="1"/>
  <c r="N2307" i="1" s="1"/>
  <c r="K2299" i="1"/>
  <c r="N2299" i="1" s="1"/>
  <c r="K2291" i="1"/>
  <c r="N2291" i="1" s="1"/>
  <c r="K2283" i="1"/>
  <c r="N2283" i="1" s="1"/>
  <c r="K2275" i="1"/>
  <c r="N2275" i="1" s="1"/>
  <c r="K2267" i="1"/>
  <c r="N2267" i="1" s="1"/>
  <c r="K2259" i="1"/>
  <c r="N2259" i="1" s="1"/>
  <c r="K2251" i="1"/>
  <c r="N2251" i="1" s="1"/>
  <c r="K2243" i="1"/>
  <c r="N2243" i="1" s="1"/>
  <c r="K2235" i="1"/>
  <c r="N2235" i="1" s="1"/>
  <c r="K2227" i="1"/>
  <c r="N2227" i="1" s="1"/>
  <c r="K2219" i="1"/>
  <c r="N2219" i="1" s="1"/>
  <c r="K2211" i="1"/>
  <c r="N2211" i="1" s="1"/>
  <c r="K2203" i="1"/>
  <c r="N2203" i="1" s="1"/>
  <c r="K2195" i="1"/>
  <c r="N2195" i="1" s="1"/>
  <c r="K2187" i="1"/>
  <c r="N2187" i="1" s="1"/>
  <c r="K2179" i="1"/>
  <c r="N2179" i="1" s="1"/>
  <c r="K2171" i="1"/>
  <c r="N2171" i="1" s="1"/>
  <c r="K2163" i="1"/>
  <c r="N2163" i="1" s="1"/>
  <c r="K2155" i="1"/>
  <c r="N2155" i="1" s="1"/>
  <c r="K2147" i="1"/>
  <c r="N2147" i="1" s="1"/>
  <c r="K2139" i="1"/>
  <c r="N2139" i="1" s="1"/>
  <c r="K2131" i="1"/>
  <c r="N2131" i="1" s="1"/>
  <c r="K2123" i="1"/>
  <c r="N2123" i="1" s="1"/>
  <c r="K2115" i="1"/>
  <c r="N2115" i="1" s="1"/>
  <c r="K2107" i="1"/>
  <c r="N2107" i="1" s="1"/>
  <c r="K2099" i="1"/>
  <c r="N2099" i="1" s="1"/>
  <c r="K2091" i="1"/>
  <c r="N2091" i="1" s="1"/>
  <c r="K2083" i="1"/>
  <c r="N2083" i="1" s="1"/>
  <c r="K2075" i="1"/>
  <c r="N2075" i="1" s="1"/>
  <c r="K2067" i="1"/>
  <c r="N2067" i="1" s="1"/>
  <c r="K2059" i="1"/>
  <c r="N2059" i="1" s="1"/>
  <c r="K2051" i="1"/>
  <c r="N2051" i="1" s="1"/>
  <c r="K2043" i="1"/>
  <c r="N2043" i="1" s="1"/>
  <c r="K2035" i="1"/>
  <c r="N2035" i="1" s="1"/>
  <c r="K2027" i="1"/>
  <c r="N2027" i="1" s="1"/>
  <c r="K2019" i="1"/>
  <c r="N2019" i="1" s="1"/>
  <c r="K2011" i="1"/>
  <c r="N2011" i="1" s="1"/>
  <c r="K2003" i="1"/>
  <c r="N2003" i="1" s="1"/>
  <c r="K1995" i="1"/>
  <c r="N1995" i="1" s="1"/>
  <c r="K1987" i="1"/>
  <c r="N1987" i="1" s="1"/>
  <c r="K1979" i="1"/>
  <c r="N1979" i="1" s="1"/>
  <c r="K1971" i="1"/>
  <c r="N1971" i="1" s="1"/>
  <c r="K1963" i="1"/>
  <c r="N1963" i="1" s="1"/>
  <c r="K1955" i="1"/>
  <c r="N1955" i="1" s="1"/>
  <c r="K1947" i="1"/>
  <c r="N1947" i="1" s="1"/>
  <c r="K1939" i="1"/>
  <c r="N1939" i="1" s="1"/>
  <c r="K1931" i="1"/>
  <c r="N1931" i="1" s="1"/>
  <c r="K1923" i="1"/>
  <c r="N1923" i="1" s="1"/>
  <c r="K1915" i="1"/>
  <c r="N1915" i="1" s="1"/>
  <c r="K1907" i="1"/>
  <c r="N1907" i="1" s="1"/>
  <c r="K1899" i="1"/>
  <c r="N1899" i="1" s="1"/>
  <c r="K1891" i="1"/>
  <c r="N1891" i="1" s="1"/>
  <c r="K1883" i="1"/>
  <c r="N1883" i="1" s="1"/>
  <c r="K1875" i="1"/>
  <c r="N1875" i="1" s="1"/>
  <c r="K1867" i="1"/>
  <c r="N1867" i="1" s="1"/>
  <c r="K1859" i="1"/>
  <c r="N1859" i="1" s="1"/>
  <c r="K1851" i="1"/>
  <c r="N1851" i="1" s="1"/>
  <c r="K1843" i="1"/>
  <c r="N1843" i="1" s="1"/>
  <c r="K1835" i="1"/>
  <c r="N1835" i="1" s="1"/>
  <c r="K1827" i="1"/>
  <c r="N1827" i="1" s="1"/>
  <c r="K1819" i="1"/>
  <c r="N1819" i="1" s="1"/>
  <c r="K1811" i="1"/>
  <c r="N1811" i="1" s="1"/>
  <c r="K1803" i="1"/>
  <c r="N1803" i="1" s="1"/>
  <c r="K3314" i="1"/>
  <c r="N3314" i="1" s="1"/>
  <c r="K3306" i="1"/>
  <c r="N3306" i="1" s="1"/>
  <c r="K3298" i="1"/>
  <c r="N3298" i="1" s="1"/>
  <c r="K3290" i="1"/>
  <c r="N3290" i="1" s="1"/>
  <c r="K3282" i="1"/>
  <c r="N3282" i="1" s="1"/>
  <c r="K3274" i="1"/>
  <c r="N3274" i="1" s="1"/>
  <c r="K3266" i="1"/>
  <c r="N3266" i="1" s="1"/>
  <c r="K3258" i="1"/>
  <c r="N3258" i="1" s="1"/>
  <c r="K3250" i="1"/>
  <c r="N3250" i="1" s="1"/>
  <c r="K3242" i="1"/>
  <c r="N3242" i="1" s="1"/>
  <c r="K3234" i="1"/>
  <c r="N3234" i="1" s="1"/>
  <c r="K3226" i="1"/>
  <c r="N3226" i="1" s="1"/>
  <c r="K3218" i="1"/>
  <c r="N3218" i="1" s="1"/>
  <c r="K3210" i="1"/>
  <c r="N3210" i="1" s="1"/>
  <c r="K3202" i="1"/>
  <c r="N3202" i="1" s="1"/>
  <c r="K3194" i="1"/>
  <c r="N3194" i="1" s="1"/>
  <c r="K3186" i="1"/>
  <c r="N3186" i="1" s="1"/>
  <c r="K3178" i="1"/>
  <c r="N3178" i="1" s="1"/>
  <c r="K3170" i="1"/>
  <c r="N3170" i="1" s="1"/>
  <c r="K3162" i="1"/>
  <c r="N3162" i="1" s="1"/>
  <c r="K3154" i="1"/>
  <c r="N3154" i="1" s="1"/>
  <c r="K3146" i="1"/>
  <c r="N3146" i="1" s="1"/>
  <c r="K3138" i="1"/>
  <c r="N3138" i="1" s="1"/>
  <c r="K3130" i="1"/>
  <c r="N3130" i="1" s="1"/>
  <c r="K3122" i="1"/>
  <c r="N3122" i="1" s="1"/>
  <c r="K3114" i="1"/>
  <c r="N3114" i="1" s="1"/>
  <c r="K3106" i="1"/>
  <c r="N3106" i="1" s="1"/>
  <c r="K3098" i="1"/>
  <c r="N3098" i="1" s="1"/>
  <c r="K3090" i="1"/>
  <c r="N3090" i="1" s="1"/>
  <c r="K3082" i="1"/>
  <c r="N3082" i="1" s="1"/>
  <c r="K3074" i="1"/>
  <c r="N3074" i="1" s="1"/>
  <c r="K3066" i="1"/>
  <c r="N3066" i="1" s="1"/>
  <c r="K3058" i="1"/>
  <c r="N3058" i="1" s="1"/>
  <c r="K3050" i="1"/>
  <c r="N3050" i="1" s="1"/>
  <c r="K3042" i="1"/>
  <c r="N3042" i="1" s="1"/>
  <c r="K3034" i="1"/>
  <c r="N3034" i="1" s="1"/>
  <c r="K3026" i="1"/>
  <c r="N3026" i="1" s="1"/>
  <c r="K3018" i="1"/>
  <c r="N3018" i="1" s="1"/>
  <c r="K3010" i="1"/>
  <c r="N3010" i="1" s="1"/>
  <c r="K3002" i="1"/>
  <c r="N3002" i="1" s="1"/>
  <c r="K2994" i="1"/>
  <c r="N2994" i="1" s="1"/>
  <c r="K2986" i="1"/>
  <c r="N2986" i="1" s="1"/>
  <c r="K2978" i="1"/>
  <c r="N2978" i="1" s="1"/>
  <c r="K2970" i="1"/>
  <c r="N2970" i="1" s="1"/>
  <c r="K2962" i="1"/>
  <c r="N2962" i="1" s="1"/>
  <c r="K2954" i="1"/>
  <c r="N2954" i="1" s="1"/>
  <c r="K2946" i="1"/>
  <c r="N2946" i="1" s="1"/>
  <c r="K2938" i="1"/>
  <c r="N2938" i="1" s="1"/>
  <c r="K2930" i="1"/>
  <c r="N2930" i="1" s="1"/>
  <c r="K2922" i="1"/>
  <c r="N2922" i="1" s="1"/>
  <c r="K2914" i="1"/>
  <c r="N2914" i="1" s="1"/>
  <c r="K2906" i="1"/>
  <c r="N2906" i="1" s="1"/>
  <c r="K2898" i="1"/>
  <c r="N2898" i="1" s="1"/>
  <c r="K2890" i="1"/>
  <c r="N2890" i="1" s="1"/>
  <c r="K2882" i="1"/>
  <c r="N2882" i="1" s="1"/>
  <c r="K2874" i="1"/>
  <c r="N2874" i="1" s="1"/>
  <c r="K2866" i="1"/>
  <c r="N2866" i="1" s="1"/>
  <c r="K2858" i="1"/>
  <c r="N2858" i="1" s="1"/>
  <c r="K2850" i="1"/>
  <c r="N2850" i="1" s="1"/>
  <c r="K2842" i="1"/>
  <c r="N2842" i="1" s="1"/>
  <c r="K2834" i="1"/>
  <c r="N2834" i="1" s="1"/>
  <c r="K2826" i="1"/>
  <c r="N2826" i="1" s="1"/>
  <c r="K2818" i="1"/>
  <c r="N2818" i="1" s="1"/>
  <c r="K2810" i="1"/>
  <c r="N2810" i="1" s="1"/>
  <c r="K2802" i="1"/>
  <c r="N2802" i="1" s="1"/>
  <c r="K2794" i="1"/>
  <c r="N2794" i="1" s="1"/>
  <c r="K2786" i="1"/>
  <c r="N2786" i="1" s="1"/>
  <c r="K2778" i="1"/>
  <c r="N2778" i="1" s="1"/>
  <c r="K2770" i="1"/>
  <c r="N2770" i="1" s="1"/>
  <c r="K2762" i="1"/>
  <c r="N2762" i="1" s="1"/>
  <c r="K2754" i="1"/>
  <c r="N2754" i="1" s="1"/>
  <c r="K2746" i="1"/>
  <c r="N2746" i="1" s="1"/>
  <c r="K2738" i="1"/>
  <c r="N2738" i="1" s="1"/>
  <c r="K2730" i="1"/>
  <c r="N2730" i="1" s="1"/>
  <c r="K2722" i="1"/>
  <c r="N2722" i="1" s="1"/>
  <c r="K2714" i="1"/>
  <c r="N2714" i="1" s="1"/>
  <c r="K2706" i="1"/>
  <c r="N2706" i="1" s="1"/>
  <c r="K2698" i="1"/>
  <c r="N2698" i="1" s="1"/>
  <c r="K2690" i="1"/>
  <c r="N2690" i="1" s="1"/>
  <c r="K2682" i="1"/>
  <c r="N2682" i="1" s="1"/>
  <c r="K2674" i="1"/>
  <c r="N2674" i="1" s="1"/>
  <c r="K2666" i="1"/>
  <c r="N2666" i="1" s="1"/>
  <c r="K2658" i="1"/>
  <c r="N2658" i="1" s="1"/>
  <c r="K2650" i="1"/>
  <c r="N2650" i="1" s="1"/>
  <c r="K2642" i="1"/>
  <c r="N2642" i="1" s="1"/>
  <c r="K2634" i="1"/>
  <c r="N2634" i="1" s="1"/>
  <c r="K2626" i="1"/>
  <c r="N2626" i="1" s="1"/>
  <c r="K2618" i="1"/>
  <c r="N2618" i="1" s="1"/>
  <c r="K2610" i="1"/>
  <c r="N2610" i="1" s="1"/>
  <c r="K2602" i="1"/>
  <c r="N2602" i="1" s="1"/>
  <c r="K2594" i="1"/>
  <c r="N2594" i="1" s="1"/>
  <c r="K2586" i="1"/>
  <c r="N2586" i="1" s="1"/>
  <c r="K2578" i="1"/>
  <c r="N2578" i="1" s="1"/>
  <c r="K2570" i="1"/>
  <c r="N2570" i="1" s="1"/>
  <c r="K2562" i="1"/>
  <c r="N2562" i="1" s="1"/>
  <c r="K2554" i="1"/>
  <c r="N2554" i="1" s="1"/>
  <c r="K2546" i="1"/>
  <c r="N2546" i="1" s="1"/>
  <c r="K2538" i="1"/>
  <c r="N2538" i="1" s="1"/>
  <c r="K2530" i="1"/>
  <c r="N2530" i="1" s="1"/>
  <c r="K2522" i="1"/>
  <c r="N2522" i="1" s="1"/>
  <c r="K2514" i="1"/>
  <c r="N2514" i="1" s="1"/>
  <c r="K2506" i="1"/>
  <c r="N2506" i="1" s="1"/>
  <c r="K2498" i="1"/>
  <c r="N2498" i="1" s="1"/>
  <c r="K2490" i="1"/>
  <c r="N2490" i="1" s="1"/>
  <c r="K2482" i="1"/>
  <c r="N2482" i="1" s="1"/>
  <c r="K2474" i="1"/>
  <c r="N2474" i="1" s="1"/>
  <c r="K2466" i="1"/>
  <c r="N2466" i="1" s="1"/>
  <c r="K2458" i="1"/>
  <c r="N2458" i="1" s="1"/>
  <c r="K2450" i="1"/>
  <c r="N2450" i="1" s="1"/>
  <c r="K2442" i="1"/>
  <c r="N2442" i="1" s="1"/>
  <c r="K2434" i="1"/>
  <c r="N2434" i="1" s="1"/>
  <c r="K2426" i="1"/>
  <c r="N2426" i="1" s="1"/>
  <c r="K2418" i="1"/>
  <c r="N2418" i="1" s="1"/>
  <c r="K2410" i="1"/>
  <c r="N2410" i="1" s="1"/>
  <c r="K2402" i="1"/>
  <c r="N2402" i="1" s="1"/>
  <c r="K2394" i="1"/>
  <c r="N2394" i="1" s="1"/>
  <c r="K2386" i="1"/>
  <c r="N2386" i="1" s="1"/>
  <c r="K2378" i="1"/>
  <c r="N2378" i="1" s="1"/>
  <c r="K2370" i="1"/>
  <c r="N2370" i="1" s="1"/>
  <c r="K2362" i="1"/>
  <c r="N2362" i="1" s="1"/>
  <c r="K2354" i="1"/>
  <c r="N2354" i="1" s="1"/>
  <c r="K2346" i="1"/>
  <c r="N2346" i="1" s="1"/>
  <c r="K2338" i="1"/>
  <c r="N2338" i="1" s="1"/>
  <c r="K2330" i="1"/>
  <c r="N2330" i="1" s="1"/>
  <c r="K2322" i="1"/>
  <c r="N2322" i="1" s="1"/>
  <c r="K2314" i="1"/>
  <c r="N2314" i="1" s="1"/>
  <c r="K2306" i="1"/>
  <c r="N2306" i="1" s="1"/>
  <c r="K2298" i="1"/>
  <c r="N2298" i="1" s="1"/>
  <c r="K2290" i="1"/>
  <c r="N2290" i="1" s="1"/>
  <c r="K2282" i="1"/>
  <c r="N2282" i="1" s="1"/>
  <c r="K2274" i="1"/>
  <c r="N2274" i="1" s="1"/>
  <c r="K2266" i="1"/>
  <c r="N2266" i="1" s="1"/>
  <c r="K2258" i="1"/>
  <c r="N2258" i="1" s="1"/>
  <c r="K2250" i="1"/>
  <c r="N2250" i="1" s="1"/>
  <c r="K2242" i="1"/>
  <c r="N2242" i="1" s="1"/>
  <c r="K2234" i="1"/>
  <c r="N2234" i="1" s="1"/>
  <c r="K2226" i="1"/>
  <c r="N2226" i="1" s="1"/>
  <c r="K2218" i="1"/>
  <c r="N2218" i="1" s="1"/>
  <c r="K2210" i="1"/>
  <c r="N2210" i="1" s="1"/>
  <c r="K2202" i="1"/>
  <c r="N2202" i="1" s="1"/>
  <c r="K2194" i="1"/>
  <c r="N2194" i="1" s="1"/>
  <c r="K2186" i="1"/>
  <c r="N2186" i="1" s="1"/>
  <c r="K2178" i="1"/>
  <c r="N2178" i="1" s="1"/>
  <c r="K2170" i="1"/>
  <c r="N2170" i="1" s="1"/>
  <c r="K2162" i="1"/>
  <c r="N2162" i="1" s="1"/>
  <c r="K2154" i="1"/>
  <c r="N2154" i="1" s="1"/>
  <c r="K2146" i="1"/>
  <c r="N2146" i="1" s="1"/>
  <c r="K2138" i="1"/>
  <c r="N2138" i="1" s="1"/>
  <c r="K2130" i="1"/>
  <c r="N2130" i="1" s="1"/>
  <c r="K2122" i="1"/>
  <c r="N2122" i="1" s="1"/>
  <c r="K2114" i="1"/>
  <c r="N2114" i="1" s="1"/>
  <c r="K2106" i="1"/>
  <c r="N2106" i="1" s="1"/>
  <c r="K2098" i="1"/>
  <c r="N2098" i="1" s="1"/>
  <c r="K2090" i="1"/>
  <c r="N2090" i="1" s="1"/>
  <c r="K2082" i="1"/>
  <c r="N2082" i="1" s="1"/>
  <c r="K2074" i="1"/>
  <c r="N2074" i="1" s="1"/>
  <c r="K2066" i="1"/>
  <c r="N2066" i="1" s="1"/>
  <c r="K2058" i="1"/>
  <c r="N2058" i="1" s="1"/>
  <c r="K2050" i="1"/>
  <c r="N2050" i="1" s="1"/>
  <c r="K2042" i="1"/>
  <c r="N2042" i="1" s="1"/>
  <c r="K2034" i="1"/>
  <c r="N2034" i="1" s="1"/>
  <c r="K2026" i="1"/>
  <c r="N2026" i="1" s="1"/>
  <c r="K2018" i="1"/>
  <c r="N2018" i="1" s="1"/>
  <c r="K2010" i="1"/>
  <c r="N2010" i="1" s="1"/>
  <c r="K2002" i="1"/>
  <c r="N2002" i="1" s="1"/>
  <c r="K1994" i="1"/>
  <c r="N1994" i="1" s="1"/>
  <c r="K1986" i="1"/>
  <c r="N1986" i="1" s="1"/>
  <c r="K1978" i="1"/>
  <c r="N1978" i="1" s="1"/>
  <c r="K1970" i="1"/>
  <c r="N1970" i="1" s="1"/>
  <c r="K1962" i="1"/>
  <c r="N1962" i="1" s="1"/>
  <c r="K1954" i="1"/>
  <c r="N1954" i="1" s="1"/>
  <c r="K1946" i="1"/>
  <c r="N1946" i="1" s="1"/>
  <c r="K1938" i="1"/>
  <c r="N1938" i="1" s="1"/>
  <c r="K1930" i="1"/>
  <c r="N1930" i="1" s="1"/>
  <c r="K1922" i="1"/>
  <c r="N1922" i="1" s="1"/>
  <c r="K1914" i="1"/>
  <c r="N1914" i="1" s="1"/>
  <c r="K1906" i="1"/>
  <c r="N1906" i="1" s="1"/>
  <c r="K1898" i="1"/>
  <c r="N1898" i="1" s="1"/>
  <c r="K1890" i="1"/>
  <c r="N1890" i="1" s="1"/>
  <c r="K1882" i="1"/>
  <c r="N1882" i="1" s="1"/>
  <c r="K1874" i="1"/>
  <c r="N1874" i="1" s="1"/>
  <c r="K1866" i="1"/>
  <c r="N1866" i="1" s="1"/>
  <c r="K1858" i="1"/>
  <c r="N1858" i="1" s="1"/>
  <c r="K1850" i="1"/>
  <c r="N1850" i="1" s="1"/>
  <c r="K1842" i="1"/>
  <c r="N1842" i="1" s="1"/>
  <c r="K1834" i="1"/>
  <c r="N1834" i="1" s="1"/>
  <c r="K1826" i="1"/>
  <c r="N1826" i="1" s="1"/>
  <c r="K1818" i="1"/>
  <c r="N1818" i="1" s="1"/>
  <c r="K1810" i="1"/>
  <c r="N1810" i="1" s="1"/>
  <c r="K1802" i="1"/>
  <c r="N1802" i="1" s="1"/>
  <c r="K1794" i="1"/>
  <c r="N1794" i="1" s="1"/>
  <c r="K1786" i="1"/>
  <c r="N1786" i="1" s="1"/>
  <c r="K1778" i="1"/>
  <c r="N1778" i="1" s="1"/>
  <c r="K1770" i="1"/>
  <c r="N1770" i="1" s="1"/>
  <c r="K1762" i="1"/>
  <c r="N1762" i="1" s="1"/>
  <c r="K1754" i="1"/>
  <c r="N1754" i="1" s="1"/>
  <c r="K1746" i="1"/>
  <c r="N1746" i="1" s="1"/>
  <c r="K1738" i="1"/>
  <c r="N1738" i="1" s="1"/>
  <c r="K1730" i="1"/>
  <c r="N1730" i="1" s="1"/>
  <c r="K1722" i="1"/>
  <c r="N1722" i="1" s="1"/>
  <c r="K1714" i="1"/>
  <c r="N1714" i="1" s="1"/>
  <c r="K1706" i="1"/>
  <c r="N1706" i="1" s="1"/>
  <c r="K1698" i="1"/>
  <c r="N1698" i="1" s="1"/>
  <c r="K1690" i="1"/>
  <c r="N1690" i="1" s="1"/>
  <c r="K1682" i="1"/>
  <c r="N1682" i="1" s="1"/>
  <c r="K1674" i="1"/>
  <c r="N1674" i="1" s="1"/>
  <c r="K1666" i="1"/>
  <c r="N1666" i="1" s="1"/>
  <c r="K1658" i="1"/>
  <c r="N1658" i="1" s="1"/>
  <c r="K1650" i="1"/>
  <c r="N1650" i="1" s="1"/>
  <c r="K1642" i="1"/>
  <c r="N1642" i="1" s="1"/>
  <c r="K1634" i="1"/>
  <c r="N1634" i="1" s="1"/>
  <c r="K1626" i="1"/>
  <c r="N1626" i="1" s="1"/>
  <c r="K1618" i="1"/>
  <c r="N1618" i="1" s="1"/>
  <c r="K1610" i="1"/>
  <c r="N1610" i="1" s="1"/>
  <c r="K1602" i="1"/>
  <c r="N1602" i="1" s="1"/>
  <c r="K1594" i="1"/>
  <c r="N1594" i="1" s="1"/>
  <c r="K1586" i="1"/>
  <c r="N1586" i="1" s="1"/>
  <c r="K1578" i="1"/>
  <c r="N1578" i="1" s="1"/>
  <c r="K1570" i="1"/>
  <c r="N1570" i="1" s="1"/>
  <c r="K1562" i="1"/>
  <c r="N1562" i="1" s="1"/>
  <c r="K1554" i="1"/>
  <c r="N1554" i="1" s="1"/>
  <c r="K1546" i="1"/>
  <c r="N1546" i="1" s="1"/>
  <c r="K1538" i="1"/>
  <c r="N1538" i="1" s="1"/>
  <c r="K1530" i="1"/>
  <c r="N1530" i="1" s="1"/>
  <c r="K1522" i="1"/>
  <c r="N1522" i="1" s="1"/>
  <c r="K1514" i="1"/>
  <c r="N1514" i="1" s="1"/>
  <c r="K1506" i="1"/>
  <c r="N1506" i="1" s="1"/>
  <c r="K1498" i="1"/>
  <c r="N1498" i="1" s="1"/>
  <c r="K1490" i="1"/>
  <c r="N1490" i="1" s="1"/>
  <c r="K1482" i="1"/>
  <c r="N1482" i="1" s="1"/>
  <c r="K1474" i="1"/>
  <c r="N1474" i="1" s="1"/>
  <c r="K1466" i="1"/>
  <c r="N1466" i="1" s="1"/>
  <c r="K1458" i="1"/>
  <c r="N1458" i="1" s="1"/>
  <c r="K1450" i="1"/>
  <c r="N1450" i="1" s="1"/>
  <c r="K1442" i="1"/>
  <c r="N1442" i="1" s="1"/>
  <c r="K1434" i="1"/>
  <c r="N1434" i="1" s="1"/>
  <c r="K1426" i="1"/>
  <c r="N1426" i="1" s="1"/>
  <c r="K1418" i="1"/>
  <c r="N1418" i="1" s="1"/>
  <c r="K1410" i="1"/>
  <c r="N1410" i="1" s="1"/>
  <c r="K1402" i="1"/>
  <c r="N1402" i="1" s="1"/>
  <c r="K1394" i="1"/>
  <c r="N1394" i="1" s="1"/>
  <c r="K1386" i="1"/>
  <c r="N1386" i="1" s="1"/>
  <c r="K1378" i="1"/>
  <c r="N1378" i="1" s="1"/>
  <c r="K1370" i="1"/>
  <c r="N1370" i="1" s="1"/>
  <c r="K1362" i="1"/>
  <c r="N1362" i="1" s="1"/>
  <c r="K1354" i="1"/>
  <c r="N1354" i="1" s="1"/>
  <c r="K1346" i="1"/>
  <c r="N1346" i="1" s="1"/>
  <c r="K1338" i="1"/>
  <c r="N1338" i="1" s="1"/>
  <c r="K1330" i="1"/>
  <c r="N1330" i="1" s="1"/>
  <c r="K1322" i="1"/>
  <c r="N1322" i="1" s="1"/>
  <c r="K1314" i="1"/>
  <c r="N1314" i="1" s="1"/>
  <c r="K1306" i="1"/>
  <c r="N1306" i="1" s="1"/>
  <c r="K1298" i="1"/>
  <c r="N1298" i="1" s="1"/>
  <c r="K1290" i="1"/>
  <c r="N1290" i="1" s="1"/>
  <c r="K1282" i="1"/>
  <c r="N1282" i="1" s="1"/>
  <c r="K1274" i="1"/>
  <c r="N1274" i="1" s="1"/>
  <c r="K1266" i="1"/>
  <c r="N1266" i="1" s="1"/>
  <c r="K1258" i="1"/>
  <c r="N1258" i="1" s="1"/>
  <c r="K1250" i="1"/>
  <c r="N1250" i="1" s="1"/>
  <c r="K1242" i="1"/>
  <c r="N1242" i="1" s="1"/>
  <c r="K1234" i="1"/>
  <c r="N1234" i="1" s="1"/>
  <c r="K1226" i="1"/>
  <c r="N1226" i="1" s="1"/>
  <c r="K1218" i="1"/>
  <c r="N1218" i="1" s="1"/>
  <c r="K1210" i="1"/>
  <c r="N1210" i="1" s="1"/>
  <c r="K1202" i="1"/>
  <c r="N1202" i="1" s="1"/>
  <c r="K1194" i="1"/>
  <c r="N1194" i="1" s="1"/>
  <c r="K1186" i="1"/>
  <c r="N1186" i="1" s="1"/>
  <c r="K1178" i="1"/>
  <c r="N1178" i="1" s="1"/>
  <c r="K1170" i="1"/>
  <c r="N1170" i="1" s="1"/>
  <c r="K1162" i="1"/>
  <c r="N1162" i="1" s="1"/>
  <c r="K1154" i="1"/>
  <c r="N1154" i="1" s="1"/>
  <c r="K1146" i="1"/>
  <c r="N1146" i="1" s="1"/>
  <c r="K1138" i="1"/>
  <c r="N1138" i="1" s="1"/>
  <c r="K1130" i="1"/>
  <c r="N1130" i="1" s="1"/>
  <c r="K1122" i="1"/>
  <c r="N1122" i="1" s="1"/>
  <c r="K1114" i="1"/>
  <c r="N1114" i="1" s="1"/>
  <c r="K1106" i="1"/>
  <c r="N1106" i="1" s="1"/>
  <c r="K1098" i="1"/>
  <c r="N1098" i="1" s="1"/>
  <c r="K1090" i="1"/>
  <c r="N1090" i="1" s="1"/>
  <c r="K1082" i="1"/>
  <c r="N1082" i="1" s="1"/>
  <c r="K1074" i="1"/>
  <c r="N1074" i="1" s="1"/>
  <c r="K1066" i="1"/>
  <c r="N1066" i="1" s="1"/>
  <c r="K1058" i="1"/>
  <c r="N1058" i="1" s="1"/>
  <c r="K1050" i="1"/>
  <c r="N1050" i="1" s="1"/>
  <c r="K1042" i="1"/>
  <c r="N1042" i="1" s="1"/>
  <c r="K1034" i="1"/>
  <c r="N1034" i="1" s="1"/>
  <c r="K1026" i="1"/>
  <c r="N1026" i="1" s="1"/>
  <c r="K1018" i="1"/>
  <c r="N1018" i="1" s="1"/>
  <c r="K1010" i="1"/>
  <c r="N1010" i="1" s="1"/>
  <c r="K1002" i="1"/>
  <c r="N1002" i="1" s="1"/>
  <c r="K994" i="1"/>
  <c r="N994" i="1" s="1"/>
  <c r="K986" i="1"/>
  <c r="N986" i="1" s="1"/>
  <c r="K978" i="1"/>
  <c r="N978" i="1" s="1"/>
  <c r="K970" i="1"/>
  <c r="N970" i="1" s="1"/>
  <c r="K962" i="1"/>
  <c r="N962" i="1" s="1"/>
  <c r="K954" i="1"/>
  <c r="N954" i="1" s="1"/>
  <c r="K946" i="1"/>
  <c r="N946" i="1" s="1"/>
  <c r="K938" i="1"/>
  <c r="N938" i="1" s="1"/>
  <c r="K930" i="1"/>
  <c r="N930" i="1" s="1"/>
  <c r="K922" i="1"/>
  <c r="N922" i="1" s="1"/>
  <c r="K914" i="1"/>
  <c r="N914" i="1" s="1"/>
  <c r="K906" i="1"/>
  <c r="N906" i="1" s="1"/>
  <c r="K898" i="1"/>
  <c r="N898" i="1" s="1"/>
  <c r="K890" i="1"/>
  <c r="N890" i="1" s="1"/>
  <c r="K882" i="1"/>
  <c r="N882" i="1" s="1"/>
  <c r="K874" i="1"/>
  <c r="N874" i="1" s="1"/>
  <c r="K866" i="1"/>
  <c r="N866" i="1" s="1"/>
  <c r="K858" i="1"/>
  <c r="N858" i="1" s="1"/>
  <c r="K850" i="1"/>
  <c r="N850" i="1" s="1"/>
  <c r="K842" i="1"/>
  <c r="N842" i="1" s="1"/>
  <c r="K834" i="1"/>
  <c r="N834" i="1" s="1"/>
  <c r="K826" i="1"/>
  <c r="N826" i="1" s="1"/>
  <c r="K818" i="1"/>
  <c r="N818" i="1" s="1"/>
  <c r="K810" i="1"/>
  <c r="N810" i="1" s="1"/>
  <c r="K802" i="1"/>
  <c r="N802" i="1" s="1"/>
  <c r="K794" i="1"/>
  <c r="N794" i="1" s="1"/>
  <c r="K786" i="1"/>
  <c r="N786" i="1" s="1"/>
  <c r="K778" i="1"/>
  <c r="N778" i="1" s="1"/>
  <c r="K770" i="1"/>
  <c r="N770" i="1" s="1"/>
  <c r="K762" i="1"/>
  <c r="N762" i="1" s="1"/>
  <c r="K754" i="1"/>
  <c r="N754" i="1" s="1"/>
  <c r="K746" i="1"/>
  <c r="N746" i="1" s="1"/>
  <c r="K738" i="1"/>
  <c r="N738" i="1" s="1"/>
  <c r="K730" i="1"/>
  <c r="N730" i="1" s="1"/>
  <c r="K722" i="1"/>
  <c r="N722" i="1" s="1"/>
  <c r="K714" i="1"/>
  <c r="N714" i="1" s="1"/>
  <c r="K706" i="1"/>
  <c r="N706" i="1" s="1"/>
  <c r="K698" i="1"/>
  <c r="N698" i="1" s="1"/>
  <c r="K690" i="1"/>
  <c r="N690" i="1" s="1"/>
  <c r="K682" i="1"/>
  <c r="N682" i="1" s="1"/>
  <c r="K674" i="1"/>
  <c r="N674" i="1" s="1"/>
  <c r="K666" i="1"/>
  <c r="N666" i="1" s="1"/>
  <c r="K658" i="1"/>
  <c r="N658" i="1" s="1"/>
  <c r="K650" i="1"/>
  <c r="N650" i="1" s="1"/>
  <c r="K642" i="1"/>
  <c r="N642" i="1" s="1"/>
  <c r="K634" i="1"/>
  <c r="N634" i="1" s="1"/>
  <c r="K626" i="1"/>
  <c r="N626" i="1" s="1"/>
  <c r="K618" i="1"/>
  <c r="N618" i="1" s="1"/>
  <c r="K610" i="1"/>
  <c r="N610" i="1" s="1"/>
  <c r="K602" i="1"/>
  <c r="N602" i="1" s="1"/>
  <c r="K594" i="1"/>
  <c r="N594" i="1" s="1"/>
  <c r="K586" i="1"/>
  <c r="N586" i="1" s="1"/>
  <c r="K578" i="1"/>
  <c r="N578" i="1" s="1"/>
  <c r="K570" i="1"/>
  <c r="N570" i="1" s="1"/>
  <c r="K562" i="1"/>
  <c r="N562" i="1" s="1"/>
  <c r="K554" i="1"/>
  <c r="N554" i="1" s="1"/>
  <c r="K546" i="1"/>
  <c r="N546" i="1" s="1"/>
  <c r="K538" i="1"/>
  <c r="N538" i="1" s="1"/>
  <c r="K530" i="1"/>
  <c r="N530" i="1" s="1"/>
  <c r="K522" i="1"/>
  <c r="N522" i="1" s="1"/>
  <c r="K514" i="1"/>
  <c r="N514" i="1" s="1"/>
  <c r="K506" i="1"/>
  <c r="N506" i="1" s="1"/>
  <c r="K498" i="1"/>
  <c r="N498" i="1" s="1"/>
  <c r="K490" i="1"/>
  <c r="N490" i="1" s="1"/>
  <c r="K482" i="1"/>
  <c r="N482" i="1" s="1"/>
  <c r="K474" i="1"/>
  <c r="N474" i="1" s="1"/>
  <c r="K466" i="1"/>
  <c r="N466" i="1" s="1"/>
  <c r="K458" i="1"/>
  <c r="N458" i="1" s="1"/>
  <c r="K450" i="1"/>
  <c r="N450" i="1" s="1"/>
  <c r="K442" i="1"/>
  <c r="N442" i="1" s="1"/>
  <c r="K434" i="1"/>
  <c r="N434" i="1" s="1"/>
  <c r="K426" i="1"/>
  <c r="N426" i="1" s="1"/>
  <c r="K418" i="1"/>
  <c r="N418" i="1" s="1"/>
  <c r="K410" i="1"/>
  <c r="N410" i="1" s="1"/>
  <c r="K402" i="1"/>
  <c r="N402" i="1" s="1"/>
  <c r="K394" i="1"/>
  <c r="N394" i="1" s="1"/>
  <c r="K386" i="1"/>
  <c r="N386" i="1" s="1"/>
  <c r="K378" i="1"/>
  <c r="N378" i="1" s="1"/>
  <c r="K370" i="1"/>
  <c r="N370" i="1" s="1"/>
  <c r="K362" i="1"/>
  <c r="N362" i="1" s="1"/>
  <c r="K354" i="1"/>
  <c r="N354" i="1" s="1"/>
  <c r="K346" i="1"/>
  <c r="N346" i="1" s="1"/>
  <c r="K338" i="1"/>
  <c r="N338" i="1" s="1"/>
  <c r="K330" i="1"/>
  <c r="N330" i="1" s="1"/>
  <c r="K322" i="1"/>
  <c r="N322" i="1" s="1"/>
  <c r="K314" i="1"/>
  <c r="N314" i="1" s="1"/>
  <c r="K306" i="1"/>
  <c r="N306" i="1" s="1"/>
  <c r="K298" i="1"/>
  <c r="N298" i="1" s="1"/>
  <c r="K290" i="1"/>
  <c r="N290" i="1" s="1"/>
  <c r="K282" i="1"/>
  <c r="N282" i="1" s="1"/>
  <c r="K274" i="1"/>
  <c r="N274" i="1" s="1"/>
  <c r="K266" i="1"/>
  <c r="N266" i="1" s="1"/>
  <c r="K258" i="1"/>
  <c r="N258" i="1" s="1"/>
  <c r="K250" i="1"/>
  <c r="N250" i="1" s="1"/>
  <c r="K242" i="1"/>
  <c r="N242" i="1" s="1"/>
  <c r="K234" i="1"/>
  <c r="N234" i="1" s="1"/>
  <c r="K226" i="1"/>
  <c r="N226" i="1" s="1"/>
  <c r="K218" i="1"/>
  <c r="N218" i="1" s="1"/>
  <c r="K210" i="1"/>
  <c r="N210" i="1" s="1"/>
  <c r="K202" i="1"/>
  <c r="N202" i="1" s="1"/>
  <c r="K194" i="1"/>
  <c r="N194" i="1" s="1"/>
  <c r="K186" i="1"/>
  <c r="N186" i="1" s="1"/>
  <c r="K178" i="1"/>
  <c r="N178" i="1" s="1"/>
  <c r="K170" i="1"/>
  <c r="N170" i="1" s="1"/>
  <c r="K162" i="1"/>
  <c r="N162" i="1" s="1"/>
  <c r="K154" i="1"/>
  <c r="N154" i="1" s="1"/>
  <c r="K146" i="1"/>
  <c r="N146" i="1" s="1"/>
  <c r="K138" i="1"/>
  <c r="N138" i="1" s="1"/>
  <c r="K130" i="1"/>
  <c r="N130" i="1" s="1"/>
  <c r="K122" i="1"/>
  <c r="N122" i="1" s="1"/>
  <c r="K114" i="1"/>
  <c r="N114" i="1" s="1"/>
  <c r="K106" i="1"/>
  <c r="N106" i="1" s="1"/>
  <c r="K98" i="1"/>
  <c r="N98" i="1" s="1"/>
  <c r="K90" i="1"/>
  <c r="N90" i="1" s="1"/>
  <c r="K82" i="1"/>
  <c r="N82" i="1" s="1"/>
  <c r="K74" i="1"/>
  <c r="N74" i="1" s="1"/>
  <c r="K66" i="1"/>
  <c r="N66" i="1" s="1"/>
  <c r="K58" i="1"/>
  <c r="N58" i="1" s="1"/>
  <c r="K50" i="1"/>
  <c r="N50" i="1" s="1"/>
  <c r="K42" i="1"/>
  <c r="N42" i="1" s="1"/>
  <c r="K34" i="1"/>
  <c r="N34" i="1" s="1"/>
  <c r="K26" i="1"/>
  <c r="N26" i="1" s="1"/>
  <c r="K18" i="1"/>
  <c r="N18" i="1" s="1"/>
  <c r="K10" i="1"/>
  <c r="N10" i="1" s="1"/>
  <c r="K3313" i="1"/>
  <c r="N3313" i="1" s="1"/>
  <c r="K3305" i="1"/>
  <c r="N3305" i="1" s="1"/>
  <c r="K3297" i="1"/>
  <c r="N3297" i="1" s="1"/>
  <c r="K3289" i="1"/>
  <c r="N3289" i="1" s="1"/>
  <c r="K3281" i="1"/>
  <c r="N3281" i="1" s="1"/>
  <c r="K3273" i="1"/>
  <c r="N3273" i="1" s="1"/>
  <c r="K3265" i="1"/>
  <c r="N3265" i="1" s="1"/>
  <c r="K3257" i="1"/>
  <c r="N3257" i="1" s="1"/>
  <c r="K3249" i="1"/>
  <c r="N3249" i="1" s="1"/>
  <c r="K3241" i="1"/>
  <c r="N3241" i="1" s="1"/>
  <c r="K3233" i="1"/>
  <c r="N3233" i="1" s="1"/>
  <c r="K3225" i="1"/>
  <c r="N3225" i="1" s="1"/>
  <c r="K3217" i="1"/>
  <c r="N3217" i="1" s="1"/>
  <c r="K3209" i="1"/>
  <c r="N3209" i="1" s="1"/>
  <c r="K3201" i="1"/>
  <c r="N3201" i="1" s="1"/>
  <c r="K3193" i="1"/>
  <c r="N3193" i="1" s="1"/>
  <c r="K3185" i="1"/>
  <c r="N3185" i="1" s="1"/>
  <c r="K3177" i="1"/>
  <c r="N3177" i="1" s="1"/>
  <c r="K3169" i="1"/>
  <c r="N3169" i="1" s="1"/>
  <c r="K3161" i="1"/>
  <c r="N3161" i="1" s="1"/>
  <c r="K3153" i="1"/>
  <c r="N3153" i="1" s="1"/>
  <c r="K3145" i="1"/>
  <c r="N3145" i="1" s="1"/>
  <c r="K3137" i="1"/>
  <c r="N3137" i="1" s="1"/>
  <c r="K3129" i="1"/>
  <c r="N3129" i="1" s="1"/>
  <c r="K3121" i="1"/>
  <c r="N3121" i="1" s="1"/>
  <c r="K3113" i="1"/>
  <c r="N3113" i="1" s="1"/>
  <c r="K3105" i="1"/>
  <c r="N3105" i="1" s="1"/>
  <c r="K3097" i="1"/>
  <c r="N3097" i="1" s="1"/>
  <c r="K3089" i="1"/>
  <c r="N3089" i="1" s="1"/>
  <c r="K3081" i="1"/>
  <c r="N3081" i="1" s="1"/>
  <c r="K3073" i="1"/>
  <c r="N3073" i="1" s="1"/>
  <c r="K3065" i="1"/>
  <c r="N3065" i="1" s="1"/>
  <c r="K3057" i="1"/>
  <c r="N3057" i="1" s="1"/>
  <c r="K3049" i="1"/>
  <c r="N3049" i="1" s="1"/>
  <c r="K3041" i="1"/>
  <c r="N3041" i="1" s="1"/>
  <c r="K3033" i="1"/>
  <c r="N3033" i="1" s="1"/>
  <c r="K3025" i="1"/>
  <c r="N3025" i="1" s="1"/>
  <c r="K3017" i="1"/>
  <c r="N3017" i="1" s="1"/>
  <c r="K3009" i="1"/>
  <c r="N3009" i="1" s="1"/>
  <c r="K3001" i="1"/>
  <c r="N3001" i="1" s="1"/>
  <c r="K2993" i="1"/>
  <c r="N2993" i="1" s="1"/>
  <c r="K2985" i="1"/>
  <c r="N2985" i="1" s="1"/>
  <c r="K2977" i="1"/>
  <c r="N2977" i="1" s="1"/>
  <c r="K2969" i="1"/>
  <c r="N2969" i="1" s="1"/>
  <c r="K2961" i="1"/>
  <c r="N2961" i="1" s="1"/>
  <c r="K2953" i="1"/>
  <c r="N2953" i="1" s="1"/>
  <c r="K2945" i="1"/>
  <c r="N2945" i="1" s="1"/>
  <c r="K2937" i="1"/>
  <c r="N2937" i="1" s="1"/>
  <c r="K2929" i="1"/>
  <c r="N2929" i="1" s="1"/>
  <c r="K2921" i="1"/>
  <c r="N2921" i="1" s="1"/>
  <c r="K2913" i="1"/>
  <c r="N2913" i="1" s="1"/>
  <c r="K2905" i="1"/>
  <c r="N2905" i="1" s="1"/>
  <c r="K2897" i="1"/>
  <c r="N2897" i="1" s="1"/>
  <c r="K2889" i="1"/>
  <c r="N2889" i="1" s="1"/>
  <c r="K2881" i="1"/>
  <c r="N2881" i="1" s="1"/>
  <c r="K2873" i="1"/>
  <c r="N2873" i="1" s="1"/>
  <c r="K2865" i="1"/>
  <c r="N2865" i="1" s="1"/>
  <c r="K2857" i="1"/>
  <c r="N2857" i="1" s="1"/>
  <c r="K2849" i="1"/>
  <c r="N2849" i="1" s="1"/>
  <c r="K2841" i="1"/>
  <c r="N2841" i="1" s="1"/>
  <c r="K2833" i="1"/>
  <c r="N2833" i="1" s="1"/>
  <c r="K2825" i="1"/>
  <c r="N2825" i="1" s="1"/>
  <c r="K2817" i="1"/>
  <c r="N2817" i="1" s="1"/>
  <c r="K2809" i="1"/>
  <c r="N2809" i="1" s="1"/>
  <c r="K2801" i="1"/>
  <c r="N2801" i="1" s="1"/>
  <c r="K2793" i="1"/>
  <c r="N2793" i="1" s="1"/>
  <c r="K2785" i="1"/>
  <c r="N2785" i="1" s="1"/>
  <c r="K2777" i="1"/>
  <c r="N2777" i="1" s="1"/>
  <c r="K2769" i="1"/>
  <c r="N2769" i="1" s="1"/>
  <c r="K2761" i="1"/>
  <c r="N2761" i="1" s="1"/>
  <c r="K2753" i="1"/>
  <c r="N2753" i="1" s="1"/>
  <c r="K2745" i="1"/>
  <c r="N2745" i="1" s="1"/>
  <c r="K2737" i="1"/>
  <c r="N2737" i="1" s="1"/>
  <c r="K2729" i="1"/>
  <c r="N2729" i="1" s="1"/>
  <c r="K2721" i="1"/>
  <c r="N2721" i="1" s="1"/>
  <c r="K2713" i="1"/>
  <c r="N2713" i="1" s="1"/>
  <c r="K2705" i="1"/>
  <c r="N2705" i="1" s="1"/>
  <c r="K2697" i="1"/>
  <c r="N2697" i="1" s="1"/>
  <c r="K2689" i="1"/>
  <c r="N2689" i="1" s="1"/>
  <c r="K2681" i="1"/>
  <c r="N2681" i="1" s="1"/>
  <c r="K2673" i="1"/>
  <c r="N2673" i="1" s="1"/>
  <c r="K2665" i="1"/>
  <c r="N2665" i="1" s="1"/>
  <c r="K2657" i="1"/>
  <c r="N2657" i="1" s="1"/>
  <c r="K2649" i="1"/>
  <c r="N2649" i="1" s="1"/>
  <c r="K2641" i="1"/>
  <c r="N2641" i="1" s="1"/>
  <c r="K2633" i="1"/>
  <c r="N2633" i="1" s="1"/>
  <c r="K2625" i="1"/>
  <c r="N2625" i="1" s="1"/>
  <c r="K2617" i="1"/>
  <c r="N2617" i="1" s="1"/>
  <c r="K2609" i="1"/>
  <c r="N2609" i="1" s="1"/>
  <c r="K2601" i="1"/>
  <c r="N2601" i="1" s="1"/>
  <c r="K2593" i="1"/>
  <c r="N2593" i="1" s="1"/>
  <c r="K2585" i="1"/>
  <c r="N2585" i="1" s="1"/>
  <c r="K2577" i="1"/>
  <c r="N2577" i="1" s="1"/>
  <c r="K2569" i="1"/>
  <c r="N2569" i="1" s="1"/>
  <c r="K2561" i="1"/>
  <c r="N2561" i="1" s="1"/>
  <c r="K2553" i="1"/>
  <c r="N2553" i="1" s="1"/>
  <c r="K2545" i="1"/>
  <c r="N2545" i="1" s="1"/>
  <c r="K2537" i="1"/>
  <c r="N2537" i="1" s="1"/>
  <c r="K2529" i="1"/>
  <c r="N2529" i="1" s="1"/>
  <c r="K2521" i="1"/>
  <c r="N2521" i="1" s="1"/>
  <c r="K2513" i="1"/>
  <c r="N2513" i="1" s="1"/>
  <c r="K2505" i="1"/>
  <c r="N2505" i="1" s="1"/>
  <c r="K2497" i="1"/>
  <c r="N2497" i="1" s="1"/>
  <c r="K2489" i="1"/>
  <c r="N2489" i="1" s="1"/>
  <c r="K2481" i="1"/>
  <c r="N2481" i="1" s="1"/>
  <c r="K2473" i="1"/>
  <c r="N2473" i="1" s="1"/>
  <c r="K2465" i="1"/>
  <c r="N2465" i="1" s="1"/>
  <c r="K2457" i="1"/>
  <c r="N2457" i="1" s="1"/>
  <c r="K2449" i="1"/>
  <c r="N2449" i="1" s="1"/>
  <c r="K2441" i="1"/>
  <c r="N2441" i="1" s="1"/>
  <c r="K2433" i="1"/>
  <c r="N2433" i="1" s="1"/>
  <c r="K2425" i="1"/>
  <c r="N2425" i="1" s="1"/>
  <c r="K2417" i="1"/>
  <c r="N2417" i="1" s="1"/>
  <c r="K2409" i="1"/>
  <c r="N2409" i="1" s="1"/>
  <c r="K2401" i="1"/>
  <c r="N2401" i="1" s="1"/>
  <c r="K2393" i="1"/>
  <c r="N2393" i="1" s="1"/>
  <c r="K2385" i="1"/>
  <c r="N2385" i="1" s="1"/>
  <c r="K2377" i="1"/>
  <c r="N2377" i="1" s="1"/>
  <c r="K2369" i="1"/>
  <c r="N2369" i="1" s="1"/>
  <c r="K2361" i="1"/>
  <c r="N2361" i="1" s="1"/>
  <c r="K2353" i="1"/>
  <c r="N2353" i="1" s="1"/>
  <c r="K2345" i="1"/>
  <c r="N2345" i="1" s="1"/>
  <c r="K2337" i="1"/>
  <c r="N2337" i="1" s="1"/>
  <c r="K2329" i="1"/>
  <c r="N2329" i="1" s="1"/>
  <c r="K2321" i="1"/>
  <c r="N2321" i="1" s="1"/>
  <c r="K2313" i="1"/>
  <c r="N2313" i="1" s="1"/>
  <c r="K2305" i="1"/>
  <c r="N2305" i="1" s="1"/>
  <c r="K2297" i="1"/>
  <c r="N2297" i="1" s="1"/>
  <c r="K2289" i="1"/>
  <c r="N2289" i="1" s="1"/>
  <c r="K2281" i="1"/>
  <c r="N2281" i="1" s="1"/>
  <c r="K2273" i="1"/>
  <c r="N2273" i="1" s="1"/>
  <c r="K2265" i="1"/>
  <c r="N2265" i="1" s="1"/>
  <c r="K2257" i="1"/>
  <c r="N2257" i="1" s="1"/>
  <c r="K2249" i="1"/>
  <c r="N2249" i="1" s="1"/>
  <c r="K2241" i="1"/>
  <c r="N2241" i="1" s="1"/>
  <c r="K2233" i="1"/>
  <c r="N2233" i="1" s="1"/>
  <c r="K2225" i="1"/>
  <c r="N2225" i="1" s="1"/>
  <c r="K2217" i="1"/>
  <c r="N2217" i="1" s="1"/>
  <c r="K2209" i="1"/>
  <c r="N2209" i="1" s="1"/>
  <c r="K2201" i="1"/>
  <c r="N2201" i="1" s="1"/>
  <c r="K2193" i="1"/>
  <c r="N2193" i="1" s="1"/>
  <c r="K2185" i="1"/>
  <c r="N2185" i="1" s="1"/>
  <c r="K2177" i="1"/>
  <c r="N2177" i="1" s="1"/>
  <c r="K2169" i="1"/>
  <c r="N2169" i="1" s="1"/>
  <c r="K2161" i="1"/>
  <c r="N2161" i="1" s="1"/>
  <c r="K2153" i="1"/>
  <c r="N2153" i="1" s="1"/>
  <c r="K2145" i="1"/>
  <c r="N2145" i="1" s="1"/>
  <c r="K2137" i="1"/>
  <c r="N2137" i="1" s="1"/>
  <c r="K2129" i="1"/>
  <c r="N2129" i="1" s="1"/>
  <c r="K2121" i="1"/>
  <c r="N2121" i="1" s="1"/>
  <c r="K2113" i="1"/>
  <c r="N2113" i="1" s="1"/>
  <c r="K2105" i="1"/>
  <c r="N2105" i="1" s="1"/>
  <c r="K2097" i="1"/>
  <c r="N2097" i="1" s="1"/>
  <c r="K2089" i="1"/>
  <c r="N2089" i="1" s="1"/>
  <c r="K2081" i="1"/>
  <c r="N2081" i="1" s="1"/>
  <c r="K2073" i="1"/>
  <c r="N2073" i="1" s="1"/>
  <c r="K2065" i="1"/>
  <c r="N2065" i="1" s="1"/>
  <c r="K2057" i="1"/>
  <c r="N2057" i="1" s="1"/>
  <c r="K2049" i="1"/>
  <c r="N2049" i="1" s="1"/>
  <c r="K2041" i="1"/>
  <c r="N2041" i="1" s="1"/>
  <c r="K2033" i="1"/>
  <c r="N2033" i="1" s="1"/>
  <c r="K2025" i="1"/>
  <c r="N2025" i="1" s="1"/>
  <c r="K2017" i="1"/>
  <c r="N2017" i="1" s="1"/>
  <c r="K2009" i="1"/>
  <c r="N2009" i="1" s="1"/>
  <c r="K2001" i="1"/>
  <c r="N2001" i="1" s="1"/>
  <c r="K1993" i="1"/>
  <c r="N1993" i="1" s="1"/>
  <c r="K1985" i="1"/>
  <c r="N1985" i="1" s="1"/>
  <c r="K1977" i="1"/>
  <c r="N1977" i="1" s="1"/>
  <c r="K1969" i="1"/>
  <c r="N1969" i="1" s="1"/>
  <c r="K1961" i="1"/>
  <c r="N1961" i="1" s="1"/>
  <c r="K1953" i="1"/>
  <c r="N1953" i="1" s="1"/>
  <c r="K1945" i="1"/>
  <c r="N1945" i="1" s="1"/>
  <c r="K1937" i="1"/>
  <c r="N1937" i="1" s="1"/>
  <c r="K1929" i="1"/>
  <c r="N1929" i="1" s="1"/>
  <c r="K1921" i="1"/>
  <c r="N1921" i="1" s="1"/>
  <c r="K1913" i="1"/>
  <c r="N1913" i="1" s="1"/>
  <c r="K1905" i="1"/>
  <c r="N1905" i="1" s="1"/>
  <c r="K1897" i="1"/>
  <c r="N1897" i="1" s="1"/>
  <c r="K1889" i="1"/>
  <c r="N1889" i="1" s="1"/>
  <c r="K1881" i="1"/>
  <c r="N1881" i="1" s="1"/>
  <c r="K1873" i="1"/>
  <c r="N1873" i="1" s="1"/>
  <c r="K1865" i="1"/>
  <c r="N1865" i="1" s="1"/>
  <c r="K1857" i="1"/>
  <c r="N1857" i="1" s="1"/>
  <c r="K1849" i="1"/>
  <c r="N1849" i="1" s="1"/>
  <c r="K1841" i="1"/>
  <c r="N1841" i="1" s="1"/>
  <c r="K1833" i="1"/>
  <c r="N1833" i="1" s="1"/>
  <c r="K1825" i="1"/>
  <c r="N1825" i="1" s="1"/>
  <c r="K1817" i="1"/>
  <c r="N1817" i="1" s="1"/>
  <c r="K1809" i="1"/>
  <c r="N1809" i="1" s="1"/>
  <c r="K1801" i="1"/>
  <c r="N1801" i="1" s="1"/>
  <c r="K1793" i="1"/>
  <c r="N1793" i="1" s="1"/>
  <c r="K1785" i="1"/>
  <c r="N1785" i="1" s="1"/>
  <c r="K1777" i="1"/>
  <c r="N1777" i="1" s="1"/>
  <c r="K1769" i="1"/>
  <c r="N1769" i="1" s="1"/>
  <c r="K1761" i="1"/>
  <c r="N1761" i="1" s="1"/>
  <c r="K1753" i="1"/>
  <c r="N1753" i="1" s="1"/>
  <c r="K1745" i="1"/>
  <c r="N1745" i="1" s="1"/>
  <c r="K1737" i="1"/>
  <c r="N1737" i="1" s="1"/>
  <c r="K1729" i="1"/>
  <c r="N1729" i="1" s="1"/>
  <c r="K1721" i="1"/>
  <c r="N1721" i="1" s="1"/>
  <c r="K1713" i="1"/>
  <c r="N1713" i="1" s="1"/>
  <c r="K1705" i="1"/>
  <c r="N1705" i="1" s="1"/>
  <c r="K1697" i="1"/>
  <c r="N1697" i="1" s="1"/>
  <c r="K1689" i="1"/>
  <c r="N1689" i="1" s="1"/>
  <c r="K1681" i="1"/>
  <c r="N1681" i="1" s="1"/>
  <c r="K1673" i="1"/>
  <c r="N1673" i="1" s="1"/>
  <c r="K1665" i="1"/>
  <c r="N1665" i="1" s="1"/>
  <c r="K1657" i="1"/>
  <c r="N1657" i="1" s="1"/>
  <c r="K1649" i="1"/>
  <c r="N1649" i="1" s="1"/>
  <c r="K1641" i="1"/>
  <c r="N1641" i="1" s="1"/>
  <c r="K1633" i="1"/>
  <c r="N1633" i="1" s="1"/>
  <c r="K1625" i="1"/>
  <c r="N1625" i="1" s="1"/>
  <c r="K1617" i="1"/>
  <c r="N1617" i="1" s="1"/>
  <c r="K1609" i="1"/>
  <c r="N1609" i="1" s="1"/>
  <c r="K1601" i="1"/>
  <c r="N1601" i="1" s="1"/>
  <c r="K1593" i="1"/>
  <c r="N1593" i="1" s="1"/>
  <c r="K1585" i="1"/>
  <c r="N1585" i="1" s="1"/>
  <c r="K1577" i="1"/>
  <c r="N1577" i="1" s="1"/>
  <c r="K1569" i="1"/>
  <c r="N1569" i="1" s="1"/>
  <c r="K1561" i="1"/>
  <c r="N1561" i="1" s="1"/>
  <c r="K1553" i="1"/>
  <c r="N1553" i="1" s="1"/>
  <c r="K1545" i="1"/>
  <c r="N1545" i="1" s="1"/>
  <c r="K1537" i="1"/>
  <c r="N1537" i="1" s="1"/>
  <c r="K1529" i="1"/>
  <c r="N1529" i="1" s="1"/>
  <c r="K1521" i="1"/>
  <c r="N1521" i="1" s="1"/>
  <c r="K1513" i="1"/>
  <c r="N1513" i="1" s="1"/>
  <c r="K1505" i="1"/>
  <c r="N1505" i="1" s="1"/>
  <c r="K1497" i="1"/>
  <c r="N1497" i="1" s="1"/>
  <c r="K1489" i="1"/>
  <c r="N1489" i="1" s="1"/>
  <c r="K1481" i="1"/>
  <c r="N1481" i="1" s="1"/>
  <c r="K1473" i="1"/>
  <c r="N1473" i="1" s="1"/>
  <c r="K1465" i="1"/>
  <c r="N1465" i="1" s="1"/>
  <c r="K1457" i="1"/>
  <c r="N1457" i="1" s="1"/>
  <c r="K1449" i="1"/>
  <c r="N1449" i="1" s="1"/>
  <c r="K1441" i="1"/>
  <c r="N1441" i="1" s="1"/>
  <c r="K1433" i="1"/>
  <c r="N1433" i="1" s="1"/>
  <c r="K1425" i="1"/>
  <c r="N1425" i="1" s="1"/>
  <c r="K1417" i="1"/>
  <c r="N1417" i="1" s="1"/>
  <c r="K1409" i="1"/>
  <c r="N1409" i="1" s="1"/>
  <c r="K1401" i="1"/>
  <c r="N1401" i="1" s="1"/>
  <c r="K1393" i="1"/>
  <c r="N1393" i="1" s="1"/>
  <c r="K1385" i="1"/>
  <c r="N1385" i="1" s="1"/>
  <c r="K1377" i="1"/>
  <c r="N1377" i="1" s="1"/>
  <c r="K1369" i="1"/>
  <c r="N1369" i="1" s="1"/>
  <c r="K1361" i="1"/>
  <c r="N1361" i="1" s="1"/>
  <c r="K1353" i="1"/>
  <c r="N1353" i="1" s="1"/>
  <c r="K1345" i="1"/>
  <c r="N1345" i="1" s="1"/>
  <c r="K1337" i="1"/>
  <c r="N1337" i="1" s="1"/>
  <c r="K1329" i="1"/>
  <c r="N1329" i="1" s="1"/>
  <c r="K1321" i="1"/>
  <c r="N1321" i="1" s="1"/>
  <c r="K1313" i="1"/>
  <c r="N1313" i="1" s="1"/>
  <c r="K1305" i="1"/>
  <c r="N1305" i="1" s="1"/>
  <c r="K1297" i="1"/>
  <c r="N1297" i="1" s="1"/>
  <c r="K1289" i="1"/>
  <c r="N1289" i="1" s="1"/>
  <c r="K1281" i="1"/>
  <c r="N1281" i="1" s="1"/>
  <c r="K1273" i="1"/>
  <c r="N1273" i="1" s="1"/>
  <c r="K1265" i="1"/>
  <c r="N1265" i="1" s="1"/>
  <c r="K1257" i="1"/>
  <c r="N1257" i="1" s="1"/>
  <c r="K1249" i="1"/>
  <c r="N1249" i="1" s="1"/>
  <c r="K1241" i="1"/>
  <c r="N1241" i="1" s="1"/>
  <c r="K1233" i="1"/>
  <c r="N1233" i="1" s="1"/>
  <c r="K1225" i="1"/>
  <c r="N1225" i="1" s="1"/>
  <c r="K1217" i="1"/>
  <c r="N1217" i="1" s="1"/>
  <c r="K1209" i="1"/>
  <c r="N1209" i="1" s="1"/>
  <c r="K1201" i="1"/>
  <c r="N1201" i="1" s="1"/>
  <c r="K1193" i="1"/>
  <c r="N1193" i="1" s="1"/>
  <c r="K1185" i="1"/>
  <c r="N1185" i="1" s="1"/>
  <c r="K1177" i="1"/>
  <c r="N1177" i="1" s="1"/>
  <c r="K1169" i="1"/>
  <c r="N1169" i="1" s="1"/>
  <c r="K1161" i="1"/>
  <c r="N1161" i="1" s="1"/>
  <c r="K1153" i="1"/>
  <c r="N1153" i="1" s="1"/>
  <c r="K1145" i="1"/>
  <c r="N1145" i="1" s="1"/>
  <c r="K1137" i="1"/>
  <c r="N1137" i="1" s="1"/>
  <c r="K1129" i="1"/>
  <c r="N1129" i="1" s="1"/>
  <c r="K1121" i="1"/>
  <c r="N1121" i="1" s="1"/>
  <c r="K1113" i="1"/>
  <c r="N1113" i="1" s="1"/>
  <c r="K1105" i="1"/>
  <c r="N1105" i="1" s="1"/>
  <c r="K1097" i="1"/>
  <c r="N1097" i="1" s="1"/>
  <c r="K1089" i="1"/>
  <c r="N1089" i="1" s="1"/>
  <c r="K1081" i="1"/>
  <c r="N1081" i="1" s="1"/>
  <c r="K1073" i="1"/>
  <c r="N1073" i="1" s="1"/>
  <c r="K1065" i="1"/>
  <c r="N1065" i="1" s="1"/>
  <c r="K1057" i="1"/>
  <c r="N1057" i="1" s="1"/>
  <c r="K1049" i="1"/>
  <c r="N1049" i="1" s="1"/>
  <c r="K1041" i="1"/>
  <c r="N1041" i="1" s="1"/>
  <c r="K1033" i="1"/>
  <c r="N1033" i="1" s="1"/>
  <c r="K1025" i="1"/>
  <c r="N1025" i="1" s="1"/>
  <c r="K1017" i="1"/>
  <c r="N1017" i="1" s="1"/>
  <c r="K1009" i="1"/>
  <c r="N1009" i="1" s="1"/>
  <c r="K1001" i="1"/>
  <c r="N1001" i="1" s="1"/>
  <c r="K993" i="1"/>
  <c r="N993" i="1" s="1"/>
  <c r="K985" i="1"/>
  <c r="N985" i="1" s="1"/>
  <c r="K977" i="1"/>
  <c r="N977" i="1" s="1"/>
  <c r="K969" i="1"/>
  <c r="N969" i="1" s="1"/>
  <c r="K961" i="1"/>
  <c r="N961" i="1" s="1"/>
  <c r="K953" i="1"/>
  <c r="N953" i="1" s="1"/>
  <c r="K945" i="1"/>
  <c r="N945" i="1" s="1"/>
  <c r="K937" i="1"/>
  <c r="N937" i="1" s="1"/>
  <c r="K929" i="1"/>
  <c r="N929" i="1" s="1"/>
  <c r="K921" i="1"/>
  <c r="N921" i="1" s="1"/>
  <c r="K913" i="1"/>
  <c r="N913" i="1" s="1"/>
  <c r="K905" i="1"/>
  <c r="N905" i="1" s="1"/>
  <c r="K897" i="1"/>
  <c r="N897" i="1" s="1"/>
  <c r="K889" i="1"/>
  <c r="N889" i="1" s="1"/>
  <c r="K881" i="1"/>
  <c r="N881" i="1" s="1"/>
  <c r="K873" i="1"/>
  <c r="N873" i="1" s="1"/>
  <c r="K865" i="1"/>
  <c r="N865" i="1" s="1"/>
  <c r="K857" i="1"/>
  <c r="N857" i="1" s="1"/>
  <c r="K849" i="1"/>
  <c r="N849" i="1" s="1"/>
  <c r="K841" i="1"/>
  <c r="N841" i="1" s="1"/>
  <c r="K833" i="1"/>
  <c r="N833" i="1" s="1"/>
  <c r="K825" i="1"/>
  <c r="N825" i="1" s="1"/>
  <c r="K817" i="1"/>
  <c r="N817" i="1" s="1"/>
  <c r="K809" i="1"/>
  <c r="N809" i="1" s="1"/>
  <c r="K801" i="1"/>
  <c r="N801" i="1" s="1"/>
  <c r="K793" i="1"/>
  <c r="N793" i="1" s="1"/>
  <c r="K785" i="1"/>
  <c r="N785" i="1" s="1"/>
  <c r="K777" i="1"/>
  <c r="N777" i="1" s="1"/>
  <c r="K769" i="1"/>
  <c r="N769" i="1" s="1"/>
  <c r="K761" i="1"/>
  <c r="N761" i="1" s="1"/>
  <c r="K753" i="1"/>
  <c r="N753" i="1" s="1"/>
  <c r="K745" i="1"/>
  <c r="N745" i="1" s="1"/>
  <c r="K737" i="1"/>
  <c r="N737" i="1" s="1"/>
  <c r="K729" i="1"/>
  <c r="N729" i="1" s="1"/>
  <c r="K721" i="1"/>
  <c r="N721" i="1" s="1"/>
  <c r="K713" i="1"/>
  <c r="N713" i="1" s="1"/>
  <c r="K705" i="1"/>
  <c r="N705" i="1" s="1"/>
  <c r="K697" i="1"/>
  <c r="N697" i="1" s="1"/>
  <c r="K689" i="1"/>
  <c r="N689" i="1" s="1"/>
  <c r="K681" i="1"/>
  <c r="N681" i="1" s="1"/>
  <c r="K673" i="1"/>
  <c r="N673" i="1" s="1"/>
  <c r="K665" i="1"/>
  <c r="N665" i="1" s="1"/>
  <c r="K657" i="1"/>
  <c r="N657" i="1" s="1"/>
  <c r="K649" i="1"/>
  <c r="N649" i="1" s="1"/>
  <c r="K3312" i="1"/>
  <c r="N3312" i="1" s="1"/>
  <c r="K3304" i="1"/>
  <c r="N3304" i="1" s="1"/>
  <c r="K3296" i="1"/>
  <c r="N3296" i="1" s="1"/>
  <c r="K3288" i="1"/>
  <c r="N3288" i="1" s="1"/>
  <c r="K3280" i="1"/>
  <c r="N3280" i="1" s="1"/>
  <c r="K3272" i="1"/>
  <c r="N3272" i="1" s="1"/>
  <c r="K3264" i="1"/>
  <c r="N3264" i="1" s="1"/>
  <c r="K3256" i="1"/>
  <c r="N3256" i="1" s="1"/>
  <c r="K3248" i="1"/>
  <c r="N3248" i="1" s="1"/>
  <c r="K3240" i="1"/>
  <c r="N3240" i="1" s="1"/>
  <c r="K3232" i="1"/>
  <c r="N3232" i="1" s="1"/>
  <c r="K3224" i="1"/>
  <c r="N3224" i="1" s="1"/>
  <c r="K3216" i="1"/>
  <c r="N3216" i="1" s="1"/>
  <c r="K3208" i="1"/>
  <c r="N3208" i="1" s="1"/>
  <c r="K3200" i="1"/>
  <c r="N3200" i="1" s="1"/>
  <c r="K3192" i="1"/>
  <c r="N3192" i="1" s="1"/>
  <c r="K3184" i="1"/>
  <c r="N3184" i="1" s="1"/>
  <c r="K3176" i="1"/>
  <c r="N3176" i="1" s="1"/>
  <c r="K3168" i="1"/>
  <c r="N3168" i="1" s="1"/>
  <c r="K3160" i="1"/>
  <c r="N3160" i="1" s="1"/>
  <c r="K3152" i="1"/>
  <c r="N3152" i="1" s="1"/>
  <c r="K3144" i="1"/>
  <c r="N3144" i="1" s="1"/>
  <c r="K3136" i="1"/>
  <c r="N3136" i="1" s="1"/>
  <c r="K3128" i="1"/>
  <c r="N3128" i="1" s="1"/>
  <c r="K3120" i="1"/>
  <c r="N3120" i="1" s="1"/>
  <c r="K3112" i="1"/>
  <c r="N3112" i="1" s="1"/>
  <c r="K3104" i="1"/>
  <c r="N3104" i="1" s="1"/>
  <c r="K3096" i="1"/>
  <c r="N3096" i="1" s="1"/>
  <c r="K3088" i="1"/>
  <c r="N3088" i="1" s="1"/>
  <c r="K3080" i="1"/>
  <c r="N3080" i="1" s="1"/>
  <c r="K3072" i="1"/>
  <c r="N3072" i="1" s="1"/>
  <c r="K3064" i="1"/>
  <c r="N3064" i="1" s="1"/>
  <c r="K3056" i="1"/>
  <c r="N3056" i="1" s="1"/>
  <c r="K3048" i="1"/>
  <c r="N3048" i="1" s="1"/>
  <c r="K3040" i="1"/>
  <c r="N3040" i="1" s="1"/>
  <c r="K3032" i="1"/>
  <c r="N3032" i="1" s="1"/>
  <c r="K3024" i="1"/>
  <c r="N3024" i="1" s="1"/>
  <c r="K3016" i="1"/>
  <c r="N3016" i="1" s="1"/>
  <c r="K3008" i="1"/>
  <c r="N3008" i="1" s="1"/>
  <c r="K3000" i="1"/>
  <c r="N3000" i="1" s="1"/>
  <c r="K2992" i="1"/>
  <c r="N2992" i="1" s="1"/>
  <c r="K2984" i="1"/>
  <c r="N2984" i="1" s="1"/>
  <c r="K2976" i="1"/>
  <c r="N2976" i="1" s="1"/>
  <c r="K2968" i="1"/>
  <c r="N2968" i="1" s="1"/>
  <c r="K2960" i="1"/>
  <c r="N2960" i="1" s="1"/>
  <c r="K2952" i="1"/>
  <c r="N2952" i="1" s="1"/>
  <c r="K2944" i="1"/>
  <c r="N2944" i="1" s="1"/>
  <c r="K2936" i="1"/>
  <c r="N2936" i="1" s="1"/>
  <c r="K2928" i="1"/>
  <c r="N2928" i="1" s="1"/>
  <c r="K2920" i="1"/>
  <c r="N2920" i="1" s="1"/>
  <c r="K2912" i="1"/>
  <c r="N2912" i="1" s="1"/>
  <c r="K2904" i="1"/>
  <c r="N2904" i="1" s="1"/>
  <c r="K2896" i="1"/>
  <c r="N2896" i="1" s="1"/>
  <c r="K2888" i="1"/>
  <c r="N2888" i="1" s="1"/>
  <c r="K2880" i="1"/>
  <c r="N2880" i="1" s="1"/>
  <c r="K2872" i="1"/>
  <c r="N2872" i="1" s="1"/>
  <c r="K2864" i="1"/>
  <c r="N2864" i="1" s="1"/>
  <c r="K2856" i="1"/>
  <c r="N2856" i="1" s="1"/>
  <c r="K2848" i="1"/>
  <c r="N2848" i="1" s="1"/>
  <c r="K2840" i="1"/>
  <c r="N2840" i="1" s="1"/>
  <c r="K2832" i="1"/>
  <c r="N2832" i="1" s="1"/>
  <c r="K2824" i="1"/>
  <c r="N2824" i="1" s="1"/>
  <c r="K2816" i="1"/>
  <c r="N2816" i="1" s="1"/>
  <c r="K2808" i="1"/>
  <c r="N2808" i="1" s="1"/>
  <c r="K2800" i="1"/>
  <c r="N2800" i="1" s="1"/>
  <c r="K2792" i="1"/>
  <c r="N2792" i="1" s="1"/>
  <c r="K2784" i="1"/>
  <c r="N2784" i="1" s="1"/>
  <c r="K2776" i="1"/>
  <c r="N2776" i="1" s="1"/>
  <c r="K2768" i="1"/>
  <c r="N2768" i="1" s="1"/>
  <c r="K2760" i="1"/>
  <c r="N2760" i="1" s="1"/>
  <c r="K2752" i="1"/>
  <c r="N2752" i="1" s="1"/>
  <c r="K2744" i="1"/>
  <c r="N2744" i="1" s="1"/>
  <c r="K2736" i="1"/>
  <c r="N2736" i="1" s="1"/>
  <c r="K2728" i="1"/>
  <c r="N2728" i="1" s="1"/>
  <c r="K2720" i="1"/>
  <c r="N2720" i="1" s="1"/>
  <c r="K2712" i="1"/>
  <c r="N2712" i="1" s="1"/>
  <c r="K2704" i="1"/>
  <c r="N2704" i="1" s="1"/>
  <c r="K2696" i="1"/>
  <c r="N2696" i="1" s="1"/>
  <c r="K2688" i="1"/>
  <c r="N2688" i="1" s="1"/>
  <c r="K2680" i="1"/>
  <c r="N2680" i="1" s="1"/>
  <c r="K2672" i="1"/>
  <c r="N2672" i="1" s="1"/>
  <c r="K2664" i="1"/>
  <c r="N2664" i="1" s="1"/>
  <c r="K2656" i="1"/>
  <c r="N2656" i="1" s="1"/>
  <c r="K2648" i="1"/>
  <c r="N2648" i="1" s="1"/>
  <c r="K2640" i="1"/>
  <c r="N2640" i="1" s="1"/>
  <c r="K2632" i="1"/>
  <c r="N2632" i="1" s="1"/>
  <c r="K2624" i="1"/>
  <c r="N2624" i="1" s="1"/>
  <c r="K2616" i="1"/>
  <c r="N2616" i="1" s="1"/>
  <c r="K2608" i="1"/>
  <c r="N2608" i="1" s="1"/>
  <c r="K2600" i="1"/>
  <c r="N2600" i="1" s="1"/>
  <c r="K2592" i="1"/>
  <c r="N2592" i="1" s="1"/>
  <c r="K2584" i="1"/>
  <c r="N2584" i="1" s="1"/>
  <c r="K2576" i="1"/>
  <c r="N2576" i="1" s="1"/>
  <c r="K2568" i="1"/>
  <c r="N2568" i="1" s="1"/>
  <c r="K2560" i="1"/>
  <c r="N2560" i="1" s="1"/>
  <c r="K2552" i="1"/>
  <c r="N2552" i="1" s="1"/>
  <c r="K2544" i="1"/>
  <c r="N2544" i="1" s="1"/>
  <c r="K2536" i="1"/>
  <c r="N2536" i="1" s="1"/>
  <c r="K2528" i="1"/>
  <c r="N2528" i="1" s="1"/>
  <c r="K2520" i="1"/>
  <c r="N2520" i="1" s="1"/>
  <c r="K2512" i="1"/>
  <c r="N2512" i="1" s="1"/>
  <c r="K2504" i="1"/>
  <c r="N2504" i="1" s="1"/>
  <c r="K2496" i="1"/>
  <c r="N2496" i="1" s="1"/>
  <c r="K2488" i="1"/>
  <c r="N2488" i="1" s="1"/>
  <c r="K2480" i="1"/>
  <c r="N2480" i="1" s="1"/>
  <c r="K2472" i="1"/>
  <c r="N2472" i="1" s="1"/>
  <c r="K2464" i="1"/>
  <c r="N2464" i="1" s="1"/>
  <c r="K2456" i="1"/>
  <c r="N2456" i="1" s="1"/>
  <c r="K2448" i="1"/>
  <c r="N2448" i="1" s="1"/>
  <c r="K2440" i="1"/>
  <c r="N2440" i="1" s="1"/>
  <c r="K2432" i="1"/>
  <c r="N2432" i="1" s="1"/>
  <c r="K2424" i="1"/>
  <c r="N2424" i="1" s="1"/>
  <c r="K2416" i="1"/>
  <c r="N2416" i="1" s="1"/>
  <c r="K2408" i="1"/>
  <c r="N2408" i="1" s="1"/>
  <c r="K2400" i="1"/>
  <c r="N2400" i="1" s="1"/>
  <c r="K2392" i="1"/>
  <c r="N2392" i="1" s="1"/>
  <c r="K2384" i="1"/>
  <c r="N2384" i="1" s="1"/>
  <c r="K2376" i="1"/>
  <c r="N2376" i="1" s="1"/>
  <c r="K2368" i="1"/>
  <c r="N2368" i="1" s="1"/>
  <c r="K2360" i="1"/>
  <c r="N2360" i="1" s="1"/>
  <c r="K2352" i="1"/>
  <c r="N2352" i="1" s="1"/>
  <c r="K2344" i="1"/>
  <c r="N2344" i="1" s="1"/>
  <c r="K2336" i="1"/>
  <c r="N2336" i="1" s="1"/>
  <c r="K2328" i="1"/>
  <c r="N2328" i="1" s="1"/>
  <c r="K2320" i="1"/>
  <c r="N2320" i="1" s="1"/>
  <c r="K2312" i="1"/>
  <c r="N2312" i="1" s="1"/>
  <c r="K2304" i="1"/>
  <c r="N2304" i="1" s="1"/>
  <c r="K2296" i="1"/>
  <c r="N2296" i="1" s="1"/>
  <c r="K2288" i="1"/>
  <c r="N2288" i="1" s="1"/>
  <c r="K2280" i="1"/>
  <c r="N2280" i="1" s="1"/>
  <c r="K2272" i="1"/>
  <c r="N2272" i="1" s="1"/>
  <c r="K2264" i="1"/>
  <c r="N2264" i="1" s="1"/>
  <c r="K2256" i="1"/>
  <c r="N2256" i="1" s="1"/>
  <c r="K2248" i="1"/>
  <c r="N2248" i="1" s="1"/>
  <c r="K2240" i="1"/>
  <c r="N2240" i="1" s="1"/>
  <c r="K2232" i="1"/>
  <c r="N2232" i="1" s="1"/>
  <c r="K2224" i="1"/>
  <c r="N2224" i="1" s="1"/>
  <c r="K2216" i="1"/>
  <c r="N2216" i="1" s="1"/>
  <c r="K2208" i="1"/>
  <c r="N2208" i="1" s="1"/>
  <c r="K2200" i="1"/>
  <c r="N2200" i="1" s="1"/>
  <c r="K2192" i="1"/>
  <c r="N2192" i="1" s="1"/>
  <c r="K2184" i="1"/>
  <c r="N2184" i="1" s="1"/>
  <c r="K2176" i="1"/>
  <c r="N2176" i="1" s="1"/>
  <c r="K2168" i="1"/>
  <c r="N2168" i="1" s="1"/>
  <c r="K2160" i="1"/>
  <c r="N2160" i="1" s="1"/>
  <c r="K2152" i="1"/>
  <c r="N2152" i="1" s="1"/>
  <c r="K2144" i="1"/>
  <c r="N2144" i="1" s="1"/>
  <c r="K2136" i="1"/>
  <c r="N2136" i="1" s="1"/>
  <c r="K2128" i="1"/>
  <c r="N2128" i="1" s="1"/>
  <c r="K2120" i="1"/>
  <c r="N2120" i="1" s="1"/>
  <c r="K2112" i="1"/>
  <c r="N2112" i="1" s="1"/>
  <c r="K2104" i="1"/>
  <c r="N2104" i="1" s="1"/>
  <c r="K2096" i="1"/>
  <c r="N2096" i="1" s="1"/>
  <c r="K2088" i="1"/>
  <c r="N2088" i="1" s="1"/>
  <c r="K2080" i="1"/>
  <c r="N2080" i="1" s="1"/>
  <c r="K2072" i="1"/>
  <c r="N2072" i="1" s="1"/>
  <c r="K2064" i="1"/>
  <c r="N2064" i="1" s="1"/>
  <c r="K2056" i="1"/>
  <c r="N2056" i="1" s="1"/>
  <c r="K2048" i="1"/>
  <c r="N2048" i="1" s="1"/>
  <c r="K2040" i="1"/>
  <c r="N2040" i="1" s="1"/>
  <c r="K2032" i="1"/>
  <c r="N2032" i="1" s="1"/>
  <c r="K2024" i="1"/>
  <c r="N2024" i="1" s="1"/>
  <c r="K2016" i="1"/>
  <c r="N2016" i="1" s="1"/>
  <c r="K2008" i="1"/>
  <c r="N2008" i="1" s="1"/>
  <c r="K2000" i="1"/>
  <c r="N2000" i="1" s="1"/>
  <c r="K1992" i="1"/>
  <c r="N1992" i="1" s="1"/>
  <c r="K1984" i="1"/>
  <c r="N1984" i="1" s="1"/>
  <c r="K1976" i="1"/>
  <c r="N1976" i="1" s="1"/>
  <c r="K1968" i="1"/>
  <c r="N1968" i="1" s="1"/>
  <c r="K1960" i="1"/>
  <c r="N1960" i="1" s="1"/>
  <c r="K1952" i="1"/>
  <c r="N1952" i="1" s="1"/>
  <c r="K1944" i="1"/>
  <c r="N1944" i="1" s="1"/>
  <c r="K1936" i="1"/>
  <c r="N1936" i="1" s="1"/>
  <c r="K1928" i="1"/>
  <c r="N1928" i="1" s="1"/>
  <c r="K1920" i="1"/>
  <c r="N1920" i="1" s="1"/>
  <c r="K1912" i="1"/>
  <c r="N1912" i="1" s="1"/>
  <c r="K1904" i="1"/>
  <c r="N1904" i="1" s="1"/>
  <c r="K1896" i="1"/>
  <c r="N1896" i="1" s="1"/>
  <c r="K1888" i="1"/>
  <c r="N1888" i="1" s="1"/>
  <c r="K1880" i="1"/>
  <c r="N1880" i="1" s="1"/>
  <c r="K1872" i="1"/>
  <c r="N1872" i="1" s="1"/>
  <c r="K1864" i="1"/>
  <c r="N1864" i="1" s="1"/>
  <c r="K1856" i="1"/>
  <c r="N1856" i="1" s="1"/>
  <c r="K1848" i="1"/>
  <c r="N1848" i="1" s="1"/>
  <c r="K1840" i="1"/>
  <c r="N1840" i="1" s="1"/>
  <c r="K1832" i="1"/>
  <c r="N1832" i="1" s="1"/>
  <c r="K1824" i="1"/>
  <c r="N1824" i="1" s="1"/>
  <c r="K1816" i="1"/>
  <c r="N1816" i="1" s="1"/>
  <c r="K1808" i="1"/>
  <c r="N1808" i="1" s="1"/>
  <c r="K1800" i="1"/>
  <c r="N1800" i="1" s="1"/>
  <c r="K1792" i="1"/>
  <c r="N1792" i="1" s="1"/>
  <c r="K1784" i="1"/>
  <c r="N1784" i="1" s="1"/>
  <c r="K1776" i="1"/>
  <c r="N1776" i="1" s="1"/>
  <c r="K1768" i="1"/>
  <c r="N1768" i="1" s="1"/>
  <c r="K1760" i="1"/>
  <c r="N1760" i="1" s="1"/>
  <c r="K1752" i="1"/>
  <c r="N1752" i="1" s="1"/>
  <c r="K1744" i="1"/>
  <c r="N1744" i="1" s="1"/>
  <c r="K1736" i="1"/>
  <c r="N1736" i="1" s="1"/>
  <c r="K1728" i="1"/>
  <c r="N1728" i="1" s="1"/>
  <c r="K1720" i="1"/>
  <c r="N1720" i="1" s="1"/>
  <c r="K1712" i="1"/>
  <c r="N1712" i="1" s="1"/>
  <c r="K1704" i="1"/>
  <c r="N1704" i="1" s="1"/>
  <c r="K1696" i="1"/>
  <c r="N1696" i="1" s="1"/>
  <c r="K1688" i="1"/>
  <c r="N1688" i="1" s="1"/>
  <c r="K1680" i="1"/>
  <c r="N1680" i="1" s="1"/>
  <c r="K1672" i="1"/>
  <c r="N1672" i="1" s="1"/>
  <c r="K1664" i="1"/>
  <c r="N1664" i="1" s="1"/>
  <c r="K1656" i="1"/>
  <c r="N1656" i="1" s="1"/>
  <c r="K1648" i="1"/>
  <c r="N1648" i="1" s="1"/>
  <c r="K1640" i="1"/>
  <c r="N1640" i="1" s="1"/>
  <c r="K1632" i="1"/>
  <c r="N1632" i="1" s="1"/>
  <c r="K1624" i="1"/>
  <c r="N1624" i="1" s="1"/>
  <c r="K1616" i="1"/>
  <c r="N1616" i="1" s="1"/>
  <c r="K1608" i="1"/>
  <c r="N1608" i="1" s="1"/>
  <c r="K1600" i="1"/>
  <c r="N1600" i="1" s="1"/>
  <c r="K1592" i="1"/>
  <c r="N1592" i="1" s="1"/>
  <c r="K1584" i="1"/>
  <c r="N1584" i="1" s="1"/>
  <c r="K1576" i="1"/>
  <c r="N1576" i="1" s="1"/>
  <c r="K1568" i="1"/>
  <c r="N1568" i="1" s="1"/>
  <c r="K1560" i="1"/>
  <c r="N1560" i="1" s="1"/>
  <c r="K1552" i="1"/>
  <c r="N1552" i="1" s="1"/>
  <c r="K1544" i="1"/>
  <c r="N1544" i="1" s="1"/>
  <c r="K1536" i="1"/>
  <c r="N1536" i="1" s="1"/>
  <c r="K1528" i="1"/>
  <c r="N1528" i="1" s="1"/>
  <c r="K1520" i="1"/>
  <c r="N1520" i="1" s="1"/>
  <c r="K1512" i="1"/>
  <c r="N1512" i="1" s="1"/>
  <c r="K1504" i="1"/>
  <c r="N1504" i="1" s="1"/>
  <c r="K1496" i="1"/>
  <c r="N1496" i="1" s="1"/>
  <c r="K1488" i="1"/>
  <c r="N1488" i="1" s="1"/>
  <c r="K1480" i="1"/>
  <c r="N1480" i="1" s="1"/>
  <c r="K1472" i="1"/>
  <c r="N1472" i="1" s="1"/>
  <c r="K1464" i="1"/>
  <c r="N1464" i="1" s="1"/>
  <c r="K1456" i="1"/>
  <c r="N1456" i="1" s="1"/>
  <c r="K1448" i="1"/>
  <c r="N1448" i="1" s="1"/>
  <c r="K1440" i="1"/>
  <c r="N1440" i="1" s="1"/>
  <c r="K1432" i="1"/>
  <c r="N1432" i="1" s="1"/>
  <c r="K1424" i="1"/>
  <c r="N1424" i="1" s="1"/>
  <c r="K1416" i="1"/>
  <c r="N1416" i="1" s="1"/>
  <c r="K1408" i="1"/>
  <c r="N1408" i="1" s="1"/>
  <c r="K1400" i="1"/>
  <c r="N1400" i="1" s="1"/>
  <c r="K1392" i="1"/>
  <c r="N1392" i="1" s="1"/>
  <c r="K1384" i="1"/>
  <c r="N1384" i="1" s="1"/>
  <c r="K1376" i="1"/>
  <c r="N1376" i="1" s="1"/>
  <c r="K1368" i="1"/>
  <c r="N1368" i="1" s="1"/>
  <c r="K1360" i="1"/>
  <c r="N1360" i="1" s="1"/>
  <c r="K1352" i="1"/>
  <c r="N1352" i="1" s="1"/>
  <c r="K1344" i="1"/>
  <c r="N1344" i="1" s="1"/>
  <c r="K1336" i="1"/>
  <c r="N1336" i="1" s="1"/>
  <c r="K1328" i="1"/>
  <c r="N1328" i="1" s="1"/>
  <c r="K1320" i="1"/>
  <c r="N1320" i="1" s="1"/>
  <c r="K1312" i="1"/>
  <c r="N1312" i="1" s="1"/>
  <c r="K1304" i="1"/>
  <c r="N1304" i="1" s="1"/>
  <c r="K1296" i="1"/>
  <c r="N1296" i="1" s="1"/>
  <c r="K1288" i="1"/>
  <c r="N1288" i="1" s="1"/>
  <c r="K1280" i="1"/>
  <c r="N1280" i="1" s="1"/>
  <c r="K3311" i="1"/>
  <c r="N3311" i="1" s="1"/>
  <c r="K3303" i="1"/>
  <c r="N3303" i="1" s="1"/>
  <c r="K3295" i="1"/>
  <c r="N3295" i="1" s="1"/>
  <c r="K3287" i="1"/>
  <c r="N3287" i="1" s="1"/>
  <c r="K3279" i="1"/>
  <c r="N3279" i="1" s="1"/>
  <c r="K3271" i="1"/>
  <c r="N3271" i="1" s="1"/>
  <c r="K3263" i="1"/>
  <c r="N3263" i="1" s="1"/>
  <c r="K3255" i="1"/>
  <c r="N3255" i="1" s="1"/>
  <c r="K3247" i="1"/>
  <c r="N3247" i="1" s="1"/>
  <c r="K3239" i="1"/>
  <c r="N3239" i="1" s="1"/>
  <c r="K3231" i="1"/>
  <c r="N3231" i="1" s="1"/>
  <c r="K3223" i="1"/>
  <c r="N3223" i="1" s="1"/>
  <c r="K3215" i="1"/>
  <c r="N3215" i="1" s="1"/>
  <c r="K3207" i="1"/>
  <c r="N3207" i="1" s="1"/>
  <c r="K3199" i="1"/>
  <c r="N3199" i="1" s="1"/>
  <c r="K3191" i="1"/>
  <c r="N3191" i="1" s="1"/>
  <c r="K3183" i="1"/>
  <c r="N3183" i="1" s="1"/>
  <c r="K3175" i="1"/>
  <c r="N3175" i="1" s="1"/>
  <c r="K3167" i="1"/>
  <c r="N3167" i="1" s="1"/>
  <c r="K3159" i="1"/>
  <c r="N3159" i="1" s="1"/>
  <c r="K3151" i="1"/>
  <c r="N3151" i="1" s="1"/>
  <c r="K3143" i="1"/>
  <c r="N3143" i="1" s="1"/>
  <c r="K3135" i="1"/>
  <c r="N3135" i="1" s="1"/>
  <c r="K3127" i="1"/>
  <c r="N3127" i="1" s="1"/>
  <c r="K3119" i="1"/>
  <c r="N3119" i="1" s="1"/>
  <c r="K3111" i="1"/>
  <c r="N3111" i="1" s="1"/>
  <c r="K3103" i="1"/>
  <c r="N3103" i="1" s="1"/>
  <c r="K3095" i="1"/>
  <c r="N3095" i="1" s="1"/>
  <c r="K3087" i="1"/>
  <c r="N3087" i="1" s="1"/>
  <c r="K3079" i="1"/>
  <c r="N3079" i="1" s="1"/>
  <c r="K3071" i="1"/>
  <c r="N3071" i="1" s="1"/>
  <c r="K3063" i="1"/>
  <c r="N3063" i="1" s="1"/>
  <c r="K3055" i="1"/>
  <c r="N3055" i="1" s="1"/>
  <c r="K3047" i="1"/>
  <c r="N3047" i="1" s="1"/>
  <c r="K3039" i="1"/>
  <c r="N3039" i="1" s="1"/>
  <c r="K3031" i="1"/>
  <c r="N3031" i="1" s="1"/>
  <c r="K3023" i="1"/>
  <c r="N3023" i="1" s="1"/>
  <c r="K3015" i="1"/>
  <c r="N3015" i="1" s="1"/>
  <c r="K3007" i="1"/>
  <c r="N3007" i="1" s="1"/>
  <c r="K2999" i="1"/>
  <c r="N2999" i="1" s="1"/>
  <c r="K2991" i="1"/>
  <c r="N2991" i="1" s="1"/>
  <c r="K2983" i="1"/>
  <c r="N2983" i="1" s="1"/>
  <c r="K2975" i="1"/>
  <c r="N2975" i="1" s="1"/>
  <c r="K2967" i="1"/>
  <c r="N2967" i="1" s="1"/>
  <c r="K2959" i="1"/>
  <c r="N2959" i="1" s="1"/>
  <c r="K2951" i="1"/>
  <c r="N2951" i="1" s="1"/>
  <c r="K2943" i="1"/>
  <c r="N2943" i="1" s="1"/>
  <c r="K2935" i="1"/>
  <c r="N2935" i="1" s="1"/>
  <c r="K2927" i="1"/>
  <c r="N2927" i="1" s="1"/>
  <c r="K2919" i="1"/>
  <c r="N2919" i="1" s="1"/>
  <c r="K2911" i="1"/>
  <c r="N2911" i="1" s="1"/>
  <c r="K2903" i="1"/>
  <c r="N2903" i="1" s="1"/>
  <c r="K2895" i="1"/>
  <c r="N2895" i="1" s="1"/>
  <c r="K2887" i="1"/>
  <c r="N2887" i="1" s="1"/>
  <c r="K2879" i="1"/>
  <c r="N2879" i="1" s="1"/>
  <c r="K2871" i="1"/>
  <c r="N2871" i="1" s="1"/>
  <c r="K2863" i="1"/>
  <c r="N2863" i="1" s="1"/>
  <c r="K2855" i="1"/>
  <c r="N2855" i="1" s="1"/>
  <c r="K2847" i="1"/>
  <c r="N2847" i="1" s="1"/>
  <c r="K2839" i="1"/>
  <c r="N2839" i="1" s="1"/>
  <c r="K2831" i="1"/>
  <c r="N2831" i="1" s="1"/>
  <c r="K2823" i="1"/>
  <c r="N2823" i="1" s="1"/>
  <c r="K2815" i="1"/>
  <c r="N2815" i="1" s="1"/>
  <c r="K2807" i="1"/>
  <c r="N2807" i="1" s="1"/>
  <c r="K2799" i="1"/>
  <c r="N2799" i="1" s="1"/>
  <c r="K2791" i="1"/>
  <c r="N2791" i="1" s="1"/>
  <c r="K2783" i="1"/>
  <c r="N2783" i="1" s="1"/>
  <c r="K2775" i="1"/>
  <c r="N2775" i="1" s="1"/>
  <c r="K2767" i="1"/>
  <c r="N2767" i="1" s="1"/>
  <c r="K2759" i="1"/>
  <c r="N2759" i="1" s="1"/>
  <c r="K2751" i="1"/>
  <c r="N2751" i="1" s="1"/>
  <c r="K2743" i="1"/>
  <c r="N2743" i="1" s="1"/>
  <c r="K2735" i="1"/>
  <c r="N2735" i="1" s="1"/>
  <c r="K2727" i="1"/>
  <c r="N2727" i="1" s="1"/>
  <c r="K2719" i="1"/>
  <c r="N2719" i="1" s="1"/>
  <c r="K2711" i="1"/>
  <c r="N2711" i="1" s="1"/>
  <c r="K2703" i="1"/>
  <c r="N2703" i="1" s="1"/>
  <c r="K2695" i="1"/>
  <c r="N2695" i="1" s="1"/>
  <c r="K2687" i="1"/>
  <c r="N2687" i="1" s="1"/>
  <c r="K2679" i="1"/>
  <c r="N2679" i="1" s="1"/>
  <c r="K2671" i="1"/>
  <c r="N2671" i="1" s="1"/>
  <c r="K2663" i="1"/>
  <c r="N2663" i="1" s="1"/>
  <c r="K2655" i="1"/>
  <c r="N2655" i="1" s="1"/>
  <c r="K2647" i="1"/>
  <c r="N2647" i="1" s="1"/>
  <c r="K2639" i="1"/>
  <c r="N2639" i="1" s="1"/>
  <c r="K2631" i="1"/>
  <c r="N2631" i="1" s="1"/>
  <c r="K2623" i="1"/>
  <c r="N2623" i="1" s="1"/>
  <c r="K2615" i="1"/>
  <c r="N2615" i="1" s="1"/>
  <c r="K2607" i="1"/>
  <c r="N2607" i="1" s="1"/>
  <c r="K2599" i="1"/>
  <c r="N2599" i="1" s="1"/>
  <c r="K2591" i="1"/>
  <c r="N2591" i="1" s="1"/>
  <c r="K2583" i="1"/>
  <c r="N2583" i="1" s="1"/>
  <c r="K2575" i="1"/>
  <c r="N2575" i="1" s="1"/>
  <c r="K2567" i="1"/>
  <c r="N2567" i="1" s="1"/>
  <c r="K2559" i="1"/>
  <c r="N2559" i="1" s="1"/>
  <c r="K2551" i="1"/>
  <c r="N2551" i="1" s="1"/>
  <c r="K2543" i="1"/>
  <c r="N2543" i="1" s="1"/>
  <c r="K2535" i="1"/>
  <c r="N2535" i="1" s="1"/>
  <c r="K2527" i="1"/>
  <c r="N2527" i="1" s="1"/>
  <c r="K2519" i="1"/>
  <c r="N2519" i="1" s="1"/>
  <c r="K2511" i="1"/>
  <c r="N2511" i="1" s="1"/>
  <c r="K2503" i="1"/>
  <c r="N2503" i="1" s="1"/>
  <c r="K2495" i="1"/>
  <c r="N2495" i="1" s="1"/>
  <c r="K2487" i="1"/>
  <c r="N2487" i="1" s="1"/>
  <c r="K2479" i="1"/>
  <c r="N2479" i="1" s="1"/>
  <c r="K2471" i="1"/>
  <c r="N2471" i="1" s="1"/>
  <c r="K2463" i="1"/>
  <c r="N2463" i="1" s="1"/>
  <c r="K2455" i="1"/>
  <c r="N2455" i="1" s="1"/>
  <c r="K2447" i="1"/>
  <c r="N2447" i="1" s="1"/>
  <c r="K2439" i="1"/>
  <c r="N2439" i="1" s="1"/>
  <c r="K2431" i="1"/>
  <c r="N2431" i="1" s="1"/>
  <c r="K2423" i="1"/>
  <c r="N2423" i="1" s="1"/>
  <c r="K2415" i="1"/>
  <c r="N2415" i="1" s="1"/>
  <c r="K2407" i="1"/>
  <c r="N2407" i="1" s="1"/>
  <c r="K2399" i="1"/>
  <c r="N2399" i="1" s="1"/>
  <c r="K2391" i="1"/>
  <c r="N2391" i="1" s="1"/>
  <c r="K2383" i="1"/>
  <c r="N2383" i="1" s="1"/>
  <c r="K2375" i="1"/>
  <c r="N2375" i="1" s="1"/>
  <c r="K2367" i="1"/>
  <c r="N2367" i="1" s="1"/>
  <c r="K2359" i="1"/>
  <c r="N2359" i="1" s="1"/>
  <c r="K2351" i="1"/>
  <c r="N2351" i="1" s="1"/>
  <c r="K2343" i="1"/>
  <c r="N2343" i="1" s="1"/>
  <c r="K2335" i="1"/>
  <c r="N2335" i="1" s="1"/>
  <c r="K2327" i="1"/>
  <c r="N2327" i="1" s="1"/>
  <c r="K2319" i="1"/>
  <c r="N2319" i="1" s="1"/>
  <c r="K2311" i="1"/>
  <c r="N2311" i="1" s="1"/>
  <c r="K2303" i="1"/>
  <c r="N2303" i="1" s="1"/>
  <c r="K2295" i="1"/>
  <c r="N2295" i="1" s="1"/>
  <c r="K2287" i="1"/>
  <c r="N2287" i="1" s="1"/>
  <c r="K2279" i="1"/>
  <c r="N2279" i="1" s="1"/>
  <c r="K2271" i="1"/>
  <c r="N2271" i="1" s="1"/>
  <c r="K2263" i="1"/>
  <c r="N2263" i="1" s="1"/>
  <c r="K2255" i="1"/>
  <c r="N2255" i="1" s="1"/>
  <c r="K2247" i="1"/>
  <c r="N2247" i="1" s="1"/>
  <c r="K2239" i="1"/>
  <c r="N2239" i="1" s="1"/>
  <c r="K2231" i="1"/>
  <c r="N2231" i="1" s="1"/>
  <c r="K2223" i="1"/>
  <c r="N2223" i="1" s="1"/>
  <c r="K2215" i="1"/>
  <c r="N2215" i="1" s="1"/>
  <c r="K2207" i="1"/>
  <c r="N2207" i="1" s="1"/>
  <c r="K2199" i="1"/>
  <c r="N2199" i="1" s="1"/>
  <c r="K2191" i="1"/>
  <c r="N2191" i="1" s="1"/>
  <c r="K2183" i="1"/>
  <c r="N2183" i="1" s="1"/>
  <c r="K2175" i="1"/>
  <c r="N2175" i="1" s="1"/>
  <c r="K2167" i="1"/>
  <c r="N2167" i="1" s="1"/>
  <c r="K2159" i="1"/>
  <c r="N2159" i="1" s="1"/>
  <c r="K2151" i="1"/>
  <c r="N2151" i="1" s="1"/>
  <c r="K2143" i="1"/>
  <c r="N2143" i="1" s="1"/>
  <c r="K2135" i="1"/>
  <c r="N2135" i="1" s="1"/>
  <c r="K2127" i="1"/>
  <c r="N2127" i="1" s="1"/>
  <c r="K2119" i="1"/>
  <c r="N2119" i="1" s="1"/>
  <c r="K2111" i="1"/>
  <c r="N2111" i="1" s="1"/>
  <c r="K2103" i="1"/>
  <c r="N2103" i="1" s="1"/>
  <c r="K2095" i="1"/>
  <c r="N2095" i="1" s="1"/>
  <c r="K2087" i="1"/>
  <c r="N2087" i="1" s="1"/>
  <c r="K2079" i="1"/>
  <c r="N2079" i="1" s="1"/>
  <c r="K2071" i="1"/>
  <c r="N2071" i="1" s="1"/>
  <c r="K2063" i="1"/>
  <c r="N2063" i="1" s="1"/>
  <c r="K2055" i="1"/>
  <c r="N2055" i="1" s="1"/>
  <c r="K2047" i="1"/>
  <c r="N2047" i="1" s="1"/>
  <c r="K2039" i="1"/>
  <c r="N2039" i="1" s="1"/>
  <c r="K2031" i="1"/>
  <c r="N2031" i="1" s="1"/>
  <c r="K2023" i="1"/>
  <c r="N2023" i="1" s="1"/>
  <c r="K2015" i="1"/>
  <c r="N2015" i="1" s="1"/>
  <c r="K2007" i="1"/>
  <c r="N2007" i="1" s="1"/>
  <c r="K1999" i="1"/>
  <c r="N1999" i="1" s="1"/>
  <c r="K1991" i="1"/>
  <c r="N1991" i="1" s="1"/>
  <c r="K1983" i="1"/>
  <c r="N1983" i="1" s="1"/>
  <c r="K1975" i="1"/>
  <c r="N1975" i="1" s="1"/>
  <c r="K1967" i="1"/>
  <c r="N1967" i="1" s="1"/>
  <c r="K1959" i="1"/>
  <c r="N1959" i="1" s="1"/>
  <c r="K1951" i="1"/>
  <c r="N1951" i="1" s="1"/>
  <c r="K1943" i="1"/>
  <c r="N1943" i="1" s="1"/>
  <c r="K1935" i="1"/>
  <c r="N1935" i="1" s="1"/>
  <c r="K1927" i="1"/>
  <c r="N1927" i="1" s="1"/>
  <c r="K1919" i="1"/>
  <c r="N1919" i="1" s="1"/>
  <c r="K1911" i="1"/>
  <c r="N1911" i="1" s="1"/>
  <c r="K1903" i="1"/>
  <c r="N1903" i="1" s="1"/>
  <c r="K1895" i="1"/>
  <c r="N1895" i="1" s="1"/>
  <c r="K1887" i="1"/>
  <c r="N1887" i="1" s="1"/>
  <c r="K1879" i="1"/>
  <c r="N1879" i="1" s="1"/>
  <c r="K1871" i="1"/>
  <c r="N1871" i="1" s="1"/>
  <c r="K1863" i="1"/>
  <c r="N1863" i="1" s="1"/>
  <c r="K1855" i="1"/>
  <c r="N1855" i="1" s="1"/>
  <c r="K1847" i="1"/>
  <c r="N1847" i="1" s="1"/>
  <c r="K1839" i="1"/>
  <c r="N1839" i="1" s="1"/>
  <c r="K1831" i="1"/>
  <c r="N1831" i="1" s="1"/>
  <c r="K1823" i="1"/>
  <c r="N1823" i="1" s="1"/>
  <c r="K1815" i="1"/>
  <c r="N1815" i="1" s="1"/>
  <c r="K1807" i="1"/>
  <c r="N1807" i="1" s="1"/>
  <c r="K1799" i="1"/>
  <c r="N1799" i="1" s="1"/>
  <c r="K3310" i="1"/>
  <c r="N3310" i="1" s="1"/>
  <c r="K3302" i="1"/>
  <c r="N3302" i="1" s="1"/>
  <c r="K3294" i="1"/>
  <c r="N3294" i="1" s="1"/>
  <c r="K3286" i="1"/>
  <c r="N3286" i="1" s="1"/>
  <c r="K3278" i="1"/>
  <c r="N3278" i="1" s="1"/>
  <c r="K3270" i="1"/>
  <c r="N3270" i="1" s="1"/>
  <c r="K3262" i="1"/>
  <c r="N3262" i="1" s="1"/>
  <c r="K3254" i="1"/>
  <c r="N3254" i="1" s="1"/>
  <c r="K3246" i="1"/>
  <c r="N3246" i="1" s="1"/>
  <c r="K3238" i="1"/>
  <c r="N3238" i="1" s="1"/>
  <c r="K3230" i="1"/>
  <c r="N3230" i="1" s="1"/>
  <c r="K3222" i="1"/>
  <c r="N3222" i="1" s="1"/>
  <c r="K3214" i="1"/>
  <c r="N3214" i="1" s="1"/>
  <c r="K3206" i="1"/>
  <c r="N3206" i="1" s="1"/>
  <c r="K3198" i="1"/>
  <c r="N3198" i="1" s="1"/>
  <c r="K3190" i="1"/>
  <c r="N3190" i="1" s="1"/>
  <c r="K3182" i="1"/>
  <c r="N3182" i="1" s="1"/>
  <c r="K3174" i="1"/>
  <c r="N3174" i="1" s="1"/>
  <c r="K3166" i="1"/>
  <c r="N3166" i="1" s="1"/>
  <c r="K3158" i="1"/>
  <c r="N3158" i="1" s="1"/>
  <c r="K3150" i="1"/>
  <c r="N3150" i="1" s="1"/>
  <c r="K3142" i="1"/>
  <c r="N3142" i="1" s="1"/>
  <c r="K3134" i="1"/>
  <c r="N3134" i="1" s="1"/>
  <c r="K3126" i="1"/>
  <c r="N3126" i="1" s="1"/>
  <c r="K3118" i="1"/>
  <c r="N3118" i="1" s="1"/>
  <c r="K3110" i="1"/>
  <c r="N3110" i="1" s="1"/>
  <c r="K3102" i="1"/>
  <c r="N3102" i="1" s="1"/>
  <c r="K3094" i="1"/>
  <c r="N3094" i="1" s="1"/>
  <c r="K3086" i="1"/>
  <c r="N3086" i="1" s="1"/>
  <c r="K3078" i="1"/>
  <c r="N3078" i="1" s="1"/>
  <c r="K3070" i="1"/>
  <c r="N3070" i="1" s="1"/>
  <c r="K3062" i="1"/>
  <c r="N3062" i="1" s="1"/>
  <c r="K3054" i="1"/>
  <c r="N3054" i="1" s="1"/>
  <c r="K3046" i="1"/>
  <c r="N3046" i="1" s="1"/>
  <c r="K3038" i="1"/>
  <c r="N3038" i="1" s="1"/>
  <c r="K3030" i="1"/>
  <c r="N3030" i="1" s="1"/>
  <c r="K3022" i="1"/>
  <c r="N3022" i="1" s="1"/>
  <c r="K3014" i="1"/>
  <c r="N3014" i="1" s="1"/>
  <c r="K3006" i="1"/>
  <c r="N3006" i="1" s="1"/>
  <c r="K2998" i="1"/>
  <c r="N2998" i="1" s="1"/>
  <c r="K2990" i="1"/>
  <c r="N2990" i="1" s="1"/>
  <c r="K2982" i="1"/>
  <c r="N2982" i="1" s="1"/>
  <c r="K2974" i="1"/>
  <c r="N2974" i="1" s="1"/>
  <c r="K2966" i="1"/>
  <c r="N2966" i="1" s="1"/>
  <c r="K2958" i="1"/>
  <c r="N2958" i="1" s="1"/>
  <c r="K2950" i="1"/>
  <c r="N2950" i="1" s="1"/>
  <c r="K2942" i="1"/>
  <c r="N2942" i="1" s="1"/>
  <c r="K2934" i="1"/>
  <c r="N2934" i="1" s="1"/>
  <c r="K2926" i="1"/>
  <c r="N2926" i="1" s="1"/>
  <c r="K2918" i="1"/>
  <c r="N2918" i="1" s="1"/>
  <c r="K2910" i="1"/>
  <c r="N2910" i="1" s="1"/>
  <c r="K2902" i="1"/>
  <c r="N2902" i="1" s="1"/>
  <c r="K2894" i="1"/>
  <c r="N2894" i="1" s="1"/>
  <c r="K2886" i="1"/>
  <c r="N2886" i="1" s="1"/>
  <c r="K2878" i="1"/>
  <c r="N2878" i="1" s="1"/>
  <c r="K2870" i="1"/>
  <c r="N2870" i="1" s="1"/>
  <c r="K2862" i="1"/>
  <c r="N2862" i="1" s="1"/>
  <c r="K2854" i="1"/>
  <c r="N2854" i="1" s="1"/>
  <c r="K2846" i="1"/>
  <c r="N2846" i="1" s="1"/>
  <c r="K2838" i="1"/>
  <c r="N2838" i="1" s="1"/>
  <c r="K2830" i="1"/>
  <c r="N2830" i="1" s="1"/>
  <c r="K2822" i="1"/>
  <c r="N2822" i="1" s="1"/>
  <c r="K2814" i="1"/>
  <c r="N2814" i="1" s="1"/>
  <c r="K2806" i="1"/>
  <c r="N2806" i="1" s="1"/>
  <c r="K2798" i="1"/>
  <c r="N2798" i="1" s="1"/>
  <c r="K2790" i="1"/>
  <c r="N2790" i="1" s="1"/>
  <c r="K2782" i="1"/>
  <c r="N2782" i="1" s="1"/>
  <c r="K2774" i="1"/>
  <c r="N2774" i="1" s="1"/>
  <c r="K2766" i="1"/>
  <c r="N2766" i="1" s="1"/>
  <c r="K2758" i="1"/>
  <c r="N2758" i="1" s="1"/>
  <c r="K2750" i="1"/>
  <c r="N2750" i="1" s="1"/>
  <c r="K2742" i="1"/>
  <c r="N2742" i="1" s="1"/>
  <c r="K2734" i="1"/>
  <c r="N2734" i="1" s="1"/>
  <c r="K2726" i="1"/>
  <c r="N2726" i="1" s="1"/>
  <c r="K2718" i="1"/>
  <c r="N2718" i="1" s="1"/>
  <c r="K2710" i="1"/>
  <c r="N2710" i="1" s="1"/>
  <c r="K2702" i="1"/>
  <c r="N2702" i="1" s="1"/>
  <c r="K2694" i="1"/>
  <c r="N2694" i="1" s="1"/>
  <c r="K2686" i="1"/>
  <c r="N2686" i="1" s="1"/>
  <c r="K2678" i="1"/>
  <c r="N2678" i="1" s="1"/>
  <c r="K2670" i="1"/>
  <c r="N2670" i="1" s="1"/>
  <c r="K2662" i="1"/>
  <c r="N2662" i="1" s="1"/>
  <c r="K2654" i="1"/>
  <c r="N2654" i="1" s="1"/>
  <c r="K2646" i="1"/>
  <c r="N2646" i="1" s="1"/>
  <c r="K2638" i="1"/>
  <c r="N2638" i="1" s="1"/>
  <c r="K2630" i="1"/>
  <c r="N2630" i="1" s="1"/>
  <c r="K2622" i="1"/>
  <c r="N2622" i="1" s="1"/>
  <c r="K2614" i="1"/>
  <c r="N2614" i="1" s="1"/>
  <c r="K2606" i="1"/>
  <c r="N2606" i="1" s="1"/>
  <c r="K2598" i="1"/>
  <c r="N2598" i="1" s="1"/>
  <c r="K2590" i="1"/>
  <c r="N2590" i="1" s="1"/>
  <c r="K2582" i="1"/>
  <c r="N2582" i="1" s="1"/>
  <c r="K2574" i="1"/>
  <c r="N2574" i="1" s="1"/>
  <c r="K2566" i="1"/>
  <c r="N2566" i="1" s="1"/>
  <c r="K2558" i="1"/>
  <c r="N2558" i="1" s="1"/>
  <c r="K2550" i="1"/>
  <c r="N2550" i="1" s="1"/>
  <c r="K2542" i="1"/>
  <c r="N2542" i="1" s="1"/>
  <c r="K2534" i="1"/>
  <c r="N2534" i="1" s="1"/>
  <c r="K2526" i="1"/>
  <c r="N2526" i="1" s="1"/>
  <c r="K2518" i="1"/>
  <c r="N2518" i="1" s="1"/>
  <c r="K2510" i="1"/>
  <c r="N2510" i="1" s="1"/>
  <c r="K2502" i="1"/>
  <c r="N2502" i="1" s="1"/>
  <c r="K2494" i="1"/>
  <c r="N2494" i="1" s="1"/>
  <c r="K2486" i="1"/>
  <c r="N2486" i="1" s="1"/>
  <c r="K2478" i="1"/>
  <c r="N2478" i="1" s="1"/>
  <c r="K2470" i="1"/>
  <c r="N2470" i="1" s="1"/>
  <c r="K2462" i="1"/>
  <c r="N2462" i="1" s="1"/>
  <c r="K2454" i="1"/>
  <c r="N2454" i="1" s="1"/>
  <c r="K2446" i="1"/>
  <c r="N2446" i="1" s="1"/>
  <c r="K2438" i="1"/>
  <c r="N2438" i="1" s="1"/>
  <c r="K2430" i="1"/>
  <c r="N2430" i="1" s="1"/>
  <c r="K2422" i="1"/>
  <c r="N2422" i="1" s="1"/>
  <c r="K2414" i="1"/>
  <c r="N2414" i="1" s="1"/>
  <c r="K2406" i="1"/>
  <c r="N2406" i="1" s="1"/>
  <c r="K2398" i="1"/>
  <c r="N2398" i="1" s="1"/>
  <c r="K2390" i="1"/>
  <c r="N2390" i="1" s="1"/>
  <c r="K2382" i="1"/>
  <c r="N2382" i="1" s="1"/>
  <c r="K2374" i="1"/>
  <c r="N2374" i="1" s="1"/>
  <c r="K2366" i="1"/>
  <c r="N2366" i="1" s="1"/>
  <c r="K2358" i="1"/>
  <c r="N2358" i="1" s="1"/>
  <c r="K2350" i="1"/>
  <c r="N2350" i="1" s="1"/>
  <c r="K2342" i="1"/>
  <c r="N2342" i="1" s="1"/>
  <c r="K2334" i="1"/>
  <c r="N2334" i="1" s="1"/>
  <c r="K2326" i="1"/>
  <c r="N2326" i="1" s="1"/>
  <c r="K2318" i="1"/>
  <c r="N2318" i="1" s="1"/>
  <c r="K2310" i="1"/>
  <c r="N2310" i="1" s="1"/>
  <c r="K2302" i="1"/>
  <c r="N2302" i="1" s="1"/>
  <c r="K2294" i="1"/>
  <c r="N2294" i="1" s="1"/>
  <c r="K2286" i="1"/>
  <c r="N2286" i="1" s="1"/>
  <c r="K2278" i="1"/>
  <c r="N2278" i="1" s="1"/>
  <c r="K2270" i="1"/>
  <c r="N2270" i="1" s="1"/>
  <c r="K2262" i="1"/>
  <c r="N2262" i="1" s="1"/>
  <c r="K2254" i="1"/>
  <c r="N2254" i="1" s="1"/>
  <c r="K2246" i="1"/>
  <c r="N2246" i="1" s="1"/>
  <c r="K2238" i="1"/>
  <c r="N2238" i="1" s="1"/>
  <c r="K2230" i="1"/>
  <c r="N2230" i="1" s="1"/>
  <c r="K2222" i="1"/>
  <c r="N2222" i="1" s="1"/>
  <c r="K2214" i="1"/>
  <c r="N2214" i="1" s="1"/>
  <c r="K2206" i="1"/>
  <c r="N2206" i="1" s="1"/>
  <c r="K2198" i="1"/>
  <c r="N2198" i="1" s="1"/>
  <c r="K2190" i="1"/>
  <c r="N2190" i="1" s="1"/>
  <c r="K2182" i="1"/>
  <c r="N2182" i="1" s="1"/>
  <c r="K2174" i="1"/>
  <c r="N2174" i="1" s="1"/>
  <c r="K2166" i="1"/>
  <c r="N2166" i="1" s="1"/>
  <c r="K2158" i="1"/>
  <c r="N2158" i="1" s="1"/>
  <c r="K2150" i="1"/>
  <c r="N2150" i="1" s="1"/>
  <c r="K2142" i="1"/>
  <c r="N2142" i="1" s="1"/>
  <c r="K2134" i="1"/>
  <c r="N2134" i="1" s="1"/>
  <c r="K2126" i="1"/>
  <c r="N2126" i="1" s="1"/>
  <c r="K2118" i="1"/>
  <c r="N2118" i="1" s="1"/>
  <c r="K2110" i="1"/>
  <c r="N2110" i="1" s="1"/>
  <c r="K2102" i="1"/>
  <c r="N2102" i="1" s="1"/>
  <c r="K2094" i="1"/>
  <c r="N2094" i="1" s="1"/>
  <c r="K2086" i="1"/>
  <c r="N2086" i="1" s="1"/>
  <c r="K2078" i="1"/>
  <c r="N2078" i="1" s="1"/>
  <c r="K2070" i="1"/>
  <c r="N2070" i="1" s="1"/>
  <c r="K2062" i="1"/>
  <c r="N2062" i="1" s="1"/>
  <c r="K2054" i="1"/>
  <c r="N2054" i="1" s="1"/>
  <c r="K2046" i="1"/>
  <c r="N2046" i="1" s="1"/>
  <c r="K2038" i="1"/>
  <c r="N2038" i="1" s="1"/>
  <c r="K2030" i="1"/>
  <c r="N2030" i="1" s="1"/>
  <c r="K2022" i="1"/>
  <c r="N2022" i="1" s="1"/>
  <c r="K2014" i="1"/>
  <c r="N2014" i="1" s="1"/>
  <c r="K2006" i="1"/>
  <c r="N2006" i="1" s="1"/>
  <c r="K1998" i="1"/>
  <c r="N1998" i="1" s="1"/>
  <c r="K1990" i="1"/>
  <c r="N1990" i="1" s="1"/>
  <c r="K1982" i="1"/>
  <c r="N1982" i="1" s="1"/>
  <c r="K1974" i="1"/>
  <c r="N1974" i="1" s="1"/>
  <c r="K1966" i="1"/>
  <c r="N1966" i="1" s="1"/>
  <c r="K1958" i="1"/>
  <c r="N1958" i="1" s="1"/>
  <c r="K1950" i="1"/>
  <c r="N1950" i="1" s="1"/>
  <c r="K1942" i="1"/>
  <c r="N1942" i="1" s="1"/>
  <c r="K1934" i="1"/>
  <c r="N1934" i="1" s="1"/>
  <c r="K1926" i="1"/>
  <c r="N1926" i="1" s="1"/>
  <c r="K1918" i="1"/>
  <c r="N1918" i="1" s="1"/>
  <c r="K1910" i="1"/>
  <c r="N1910" i="1" s="1"/>
  <c r="K1902" i="1"/>
  <c r="N1902" i="1" s="1"/>
  <c r="K1894" i="1"/>
  <c r="N1894" i="1" s="1"/>
  <c r="K1886" i="1"/>
  <c r="N1886" i="1" s="1"/>
  <c r="K1878" i="1"/>
  <c r="N1878" i="1" s="1"/>
  <c r="K1870" i="1"/>
  <c r="N1870" i="1" s="1"/>
  <c r="K1862" i="1"/>
  <c r="N1862" i="1" s="1"/>
  <c r="K1854" i="1"/>
  <c r="N1854" i="1" s="1"/>
  <c r="K1846" i="1"/>
  <c r="N1846" i="1" s="1"/>
  <c r="K1838" i="1"/>
  <c r="N1838" i="1" s="1"/>
  <c r="K1830" i="1"/>
  <c r="N1830" i="1" s="1"/>
  <c r="K1822" i="1"/>
  <c r="N1822" i="1" s="1"/>
  <c r="K1814" i="1"/>
  <c r="N1814" i="1" s="1"/>
  <c r="K1806" i="1"/>
  <c r="N1806" i="1" s="1"/>
  <c r="K1798" i="1"/>
  <c r="N1798" i="1" s="1"/>
  <c r="K1790" i="1"/>
  <c r="N1790" i="1" s="1"/>
  <c r="K1782" i="1"/>
  <c r="N1782" i="1" s="1"/>
  <c r="K1774" i="1"/>
  <c r="N1774" i="1" s="1"/>
  <c r="K1766" i="1"/>
  <c r="N1766" i="1" s="1"/>
  <c r="K1758" i="1"/>
  <c r="N1758" i="1" s="1"/>
  <c r="K1750" i="1"/>
  <c r="N1750" i="1" s="1"/>
  <c r="K1742" i="1"/>
  <c r="N1742" i="1" s="1"/>
  <c r="K1734" i="1"/>
  <c r="N1734" i="1" s="1"/>
  <c r="K1726" i="1"/>
  <c r="N1726" i="1" s="1"/>
  <c r="K1718" i="1"/>
  <c r="N1718" i="1" s="1"/>
  <c r="K1710" i="1"/>
  <c r="N1710" i="1" s="1"/>
  <c r="K1702" i="1"/>
  <c r="N1702" i="1" s="1"/>
  <c r="K1694" i="1"/>
  <c r="N1694" i="1" s="1"/>
  <c r="K1686" i="1"/>
  <c r="N1686" i="1" s="1"/>
  <c r="K1678" i="1"/>
  <c r="N1678" i="1" s="1"/>
  <c r="K1795" i="1"/>
  <c r="N1795" i="1" s="1"/>
  <c r="K1787" i="1"/>
  <c r="N1787" i="1" s="1"/>
  <c r="K1779" i="1"/>
  <c r="N1779" i="1" s="1"/>
  <c r="K1771" i="1"/>
  <c r="N1771" i="1" s="1"/>
  <c r="K1763" i="1"/>
  <c r="N1763" i="1" s="1"/>
  <c r="K1755" i="1"/>
  <c r="N1755" i="1" s="1"/>
  <c r="K1747" i="1"/>
  <c r="N1747" i="1" s="1"/>
  <c r="K1739" i="1"/>
  <c r="N1739" i="1" s="1"/>
  <c r="K1731" i="1"/>
  <c r="N1731" i="1" s="1"/>
  <c r="K1723" i="1"/>
  <c r="N1723" i="1" s="1"/>
  <c r="K1715" i="1"/>
  <c r="N1715" i="1" s="1"/>
  <c r="K1707" i="1"/>
  <c r="N1707" i="1" s="1"/>
  <c r="K1699" i="1"/>
  <c r="N1699" i="1" s="1"/>
  <c r="K1691" i="1"/>
  <c r="N1691" i="1" s="1"/>
  <c r="K1683" i="1"/>
  <c r="N1683" i="1" s="1"/>
  <c r="K1675" i="1"/>
  <c r="N1675" i="1" s="1"/>
  <c r="K1667" i="1"/>
  <c r="N1667" i="1" s="1"/>
  <c r="K1659" i="1"/>
  <c r="N1659" i="1" s="1"/>
  <c r="K1651" i="1"/>
  <c r="N1651" i="1" s="1"/>
  <c r="K1643" i="1"/>
  <c r="N1643" i="1" s="1"/>
  <c r="K1635" i="1"/>
  <c r="N1635" i="1" s="1"/>
  <c r="K1627" i="1"/>
  <c r="N1627" i="1" s="1"/>
  <c r="K1619" i="1"/>
  <c r="N1619" i="1" s="1"/>
  <c r="K1611" i="1"/>
  <c r="N1611" i="1" s="1"/>
  <c r="K1603" i="1"/>
  <c r="N1603" i="1" s="1"/>
  <c r="K1595" i="1"/>
  <c r="N1595" i="1" s="1"/>
  <c r="K1587" i="1"/>
  <c r="N1587" i="1" s="1"/>
  <c r="K1579" i="1"/>
  <c r="N1579" i="1" s="1"/>
  <c r="K1571" i="1"/>
  <c r="N1571" i="1" s="1"/>
  <c r="K1563" i="1"/>
  <c r="N1563" i="1" s="1"/>
  <c r="K1555" i="1"/>
  <c r="N1555" i="1" s="1"/>
  <c r="K1547" i="1"/>
  <c r="N1547" i="1" s="1"/>
  <c r="K1539" i="1"/>
  <c r="N1539" i="1" s="1"/>
  <c r="K1531" i="1"/>
  <c r="N1531" i="1" s="1"/>
  <c r="K1523" i="1"/>
  <c r="N1523" i="1" s="1"/>
  <c r="K1515" i="1"/>
  <c r="N1515" i="1" s="1"/>
  <c r="K1507" i="1"/>
  <c r="N1507" i="1" s="1"/>
  <c r="K1499" i="1"/>
  <c r="N1499" i="1" s="1"/>
  <c r="K1491" i="1"/>
  <c r="N1491" i="1" s="1"/>
  <c r="K1483" i="1"/>
  <c r="N1483" i="1" s="1"/>
  <c r="K1475" i="1"/>
  <c r="N1475" i="1" s="1"/>
  <c r="K1467" i="1"/>
  <c r="N1467" i="1" s="1"/>
  <c r="K1459" i="1"/>
  <c r="N1459" i="1" s="1"/>
  <c r="K1451" i="1"/>
  <c r="N1451" i="1" s="1"/>
  <c r="K1443" i="1"/>
  <c r="N1443" i="1" s="1"/>
  <c r="K1435" i="1"/>
  <c r="N1435" i="1" s="1"/>
  <c r="K1427" i="1"/>
  <c r="N1427" i="1" s="1"/>
  <c r="K1419" i="1"/>
  <c r="N1419" i="1" s="1"/>
  <c r="K1411" i="1"/>
  <c r="N1411" i="1" s="1"/>
  <c r="K1403" i="1"/>
  <c r="N1403" i="1" s="1"/>
  <c r="K1395" i="1"/>
  <c r="N1395" i="1" s="1"/>
  <c r="K1387" i="1"/>
  <c r="N1387" i="1" s="1"/>
  <c r="K1379" i="1"/>
  <c r="N1379" i="1" s="1"/>
  <c r="K1371" i="1"/>
  <c r="N1371" i="1" s="1"/>
  <c r="K1363" i="1"/>
  <c r="N1363" i="1" s="1"/>
  <c r="K1355" i="1"/>
  <c r="N1355" i="1" s="1"/>
  <c r="K1347" i="1"/>
  <c r="N1347" i="1" s="1"/>
  <c r="K1339" i="1"/>
  <c r="N1339" i="1" s="1"/>
  <c r="K1331" i="1"/>
  <c r="N1331" i="1" s="1"/>
  <c r="K1323" i="1"/>
  <c r="N1323" i="1" s="1"/>
  <c r="K1315" i="1"/>
  <c r="N1315" i="1" s="1"/>
  <c r="K1307" i="1"/>
  <c r="N1307" i="1" s="1"/>
  <c r="K1299" i="1"/>
  <c r="N1299" i="1" s="1"/>
  <c r="K1291" i="1"/>
  <c r="N1291" i="1" s="1"/>
  <c r="K1283" i="1"/>
  <c r="N1283" i="1" s="1"/>
  <c r="K1275" i="1"/>
  <c r="N1275" i="1" s="1"/>
  <c r="K1267" i="1"/>
  <c r="N1267" i="1" s="1"/>
  <c r="K1259" i="1"/>
  <c r="N1259" i="1" s="1"/>
  <c r="K1251" i="1"/>
  <c r="N1251" i="1" s="1"/>
  <c r="K1243" i="1"/>
  <c r="N1243" i="1" s="1"/>
  <c r="K1235" i="1"/>
  <c r="N1235" i="1" s="1"/>
  <c r="K1227" i="1"/>
  <c r="N1227" i="1" s="1"/>
  <c r="K1219" i="1"/>
  <c r="N1219" i="1" s="1"/>
  <c r="K1211" i="1"/>
  <c r="N1211" i="1" s="1"/>
  <c r="K1203" i="1"/>
  <c r="N1203" i="1" s="1"/>
  <c r="K1195" i="1"/>
  <c r="N1195" i="1" s="1"/>
  <c r="K1187" i="1"/>
  <c r="N1187" i="1" s="1"/>
  <c r="K1179" i="1"/>
  <c r="N1179" i="1" s="1"/>
  <c r="K1171" i="1"/>
  <c r="N1171" i="1" s="1"/>
  <c r="K1163" i="1"/>
  <c r="N1163" i="1" s="1"/>
  <c r="K1155" i="1"/>
  <c r="N1155" i="1" s="1"/>
  <c r="K1147" i="1"/>
  <c r="N1147" i="1" s="1"/>
  <c r="K1139" i="1"/>
  <c r="N1139" i="1" s="1"/>
  <c r="K1131" i="1"/>
  <c r="N1131" i="1" s="1"/>
  <c r="K1123" i="1"/>
  <c r="N1123" i="1" s="1"/>
  <c r="K1115" i="1"/>
  <c r="N1115" i="1" s="1"/>
  <c r="K1107" i="1"/>
  <c r="N1107" i="1" s="1"/>
  <c r="K1099" i="1"/>
  <c r="N1099" i="1" s="1"/>
  <c r="K1091" i="1"/>
  <c r="N1091" i="1" s="1"/>
  <c r="K1083" i="1"/>
  <c r="N1083" i="1" s="1"/>
  <c r="K1075" i="1"/>
  <c r="N1075" i="1" s="1"/>
  <c r="K1067" i="1"/>
  <c r="N1067" i="1" s="1"/>
  <c r="K1059" i="1"/>
  <c r="N1059" i="1" s="1"/>
  <c r="K1051" i="1"/>
  <c r="N1051" i="1" s="1"/>
  <c r="K1043" i="1"/>
  <c r="N1043" i="1" s="1"/>
  <c r="K1035" i="1"/>
  <c r="N1035" i="1" s="1"/>
  <c r="K1027" i="1"/>
  <c r="N1027" i="1" s="1"/>
  <c r="K1019" i="1"/>
  <c r="N1019" i="1" s="1"/>
  <c r="K1011" i="1"/>
  <c r="N1011" i="1" s="1"/>
  <c r="K1003" i="1"/>
  <c r="N1003" i="1" s="1"/>
  <c r="K995" i="1"/>
  <c r="N995" i="1" s="1"/>
  <c r="K987" i="1"/>
  <c r="N987" i="1" s="1"/>
  <c r="K979" i="1"/>
  <c r="N979" i="1" s="1"/>
  <c r="K971" i="1"/>
  <c r="N971" i="1" s="1"/>
  <c r="K963" i="1"/>
  <c r="N963" i="1" s="1"/>
  <c r="K955" i="1"/>
  <c r="N955" i="1" s="1"/>
  <c r="K947" i="1"/>
  <c r="N947" i="1" s="1"/>
  <c r="K939" i="1"/>
  <c r="N939" i="1" s="1"/>
  <c r="K931" i="1"/>
  <c r="N931" i="1" s="1"/>
  <c r="K923" i="1"/>
  <c r="N923" i="1" s="1"/>
  <c r="K915" i="1"/>
  <c r="N915" i="1" s="1"/>
  <c r="K907" i="1"/>
  <c r="N907" i="1" s="1"/>
  <c r="K899" i="1"/>
  <c r="N899" i="1" s="1"/>
  <c r="K891" i="1"/>
  <c r="N891" i="1" s="1"/>
  <c r="K883" i="1"/>
  <c r="N883" i="1" s="1"/>
  <c r="K875" i="1"/>
  <c r="N875" i="1" s="1"/>
  <c r="K867" i="1"/>
  <c r="N867" i="1" s="1"/>
  <c r="K859" i="1"/>
  <c r="N859" i="1" s="1"/>
  <c r="K851" i="1"/>
  <c r="N851" i="1" s="1"/>
  <c r="K843" i="1"/>
  <c r="N843" i="1" s="1"/>
  <c r="K835" i="1"/>
  <c r="N835" i="1" s="1"/>
  <c r="K827" i="1"/>
  <c r="N827" i="1" s="1"/>
  <c r="K819" i="1"/>
  <c r="N819" i="1" s="1"/>
  <c r="K811" i="1"/>
  <c r="N811" i="1" s="1"/>
  <c r="K803" i="1"/>
  <c r="N803" i="1" s="1"/>
  <c r="K795" i="1"/>
  <c r="N795" i="1" s="1"/>
  <c r="K787" i="1"/>
  <c r="N787" i="1" s="1"/>
  <c r="K779" i="1"/>
  <c r="N779" i="1" s="1"/>
  <c r="K771" i="1"/>
  <c r="N771" i="1" s="1"/>
  <c r="K763" i="1"/>
  <c r="N763" i="1" s="1"/>
  <c r="K755" i="1"/>
  <c r="N755" i="1" s="1"/>
  <c r="K747" i="1"/>
  <c r="N747" i="1" s="1"/>
  <c r="K739" i="1"/>
  <c r="N739" i="1" s="1"/>
  <c r="K731" i="1"/>
  <c r="N731" i="1" s="1"/>
  <c r="K723" i="1"/>
  <c r="N723" i="1" s="1"/>
  <c r="K715" i="1"/>
  <c r="N715" i="1" s="1"/>
  <c r="K707" i="1"/>
  <c r="N707" i="1" s="1"/>
  <c r="K699" i="1"/>
  <c r="N699" i="1" s="1"/>
  <c r="K691" i="1"/>
  <c r="N691" i="1" s="1"/>
  <c r="K683" i="1"/>
  <c r="N683" i="1" s="1"/>
  <c r="K675" i="1"/>
  <c r="N675" i="1" s="1"/>
  <c r="K667" i="1"/>
  <c r="N667" i="1" s="1"/>
  <c r="K659" i="1"/>
  <c r="N659" i="1" s="1"/>
  <c r="K651" i="1"/>
  <c r="N651" i="1" s="1"/>
  <c r="K643" i="1"/>
  <c r="N643" i="1" s="1"/>
  <c r="K635" i="1"/>
  <c r="N635" i="1" s="1"/>
  <c r="K627" i="1"/>
  <c r="N627" i="1" s="1"/>
  <c r="K619" i="1"/>
  <c r="N619" i="1" s="1"/>
  <c r="K611" i="1"/>
  <c r="N611" i="1" s="1"/>
  <c r="K603" i="1"/>
  <c r="N603" i="1" s="1"/>
  <c r="K595" i="1"/>
  <c r="N595" i="1" s="1"/>
  <c r="K587" i="1"/>
  <c r="N587" i="1" s="1"/>
  <c r="K579" i="1"/>
  <c r="N579" i="1" s="1"/>
  <c r="K571" i="1"/>
  <c r="N571" i="1" s="1"/>
  <c r="K563" i="1"/>
  <c r="N563" i="1" s="1"/>
  <c r="K555" i="1"/>
  <c r="N555" i="1" s="1"/>
  <c r="K547" i="1"/>
  <c r="N547" i="1" s="1"/>
  <c r="K539" i="1"/>
  <c r="N539" i="1" s="1"/>
  <c r="K531" i="1"/>
  <c r="N531" i="1" s="1"/>
  <c r="K523" i="1"/>
  <c r="N523" i="1" s="1"/>
  <c r="K515" i="1"/>
  <c r="N515" i="1" s="1"/>
  <c r="K507" i="1"/>
  <c r="N507" i="1" s="1"/>
  <c r="K499" i="1"/>
  <c r="N499" i="1" s="1"/>
  <c r="K491" i="1"/>
  <c r="N491" i="1" s="1"/>
  <c r="K483" i="1"/>
  <c r="N483" i="1" s="1"/>
  <c r="K475" i="1"/>
  <c r="N475" i="1" s="1"/>
  <c r="K467" i="1"/>
  <c r="N467" i="1" s="1"/>
  <c r="K459" i="1"/>
  <c r="N459" i="1" s="1"/>
  <c r="K451" i="1"/>
  <c r="N451" i="1" s="1"/>
  <c r="K443" i="1"/>
  <c r="N443" i="1" s="1"/>
  <c r="K435" i="1"/>
  <c r="N435" i="1" s="1"/>
  <c r="K427" i="1"/>
  <c r="N427" i="1" s="1"/>
  <c r="K419" i="1"/>
  <c r="N419" i="1" s="1"/>
  <c r="K411" i="1"/>
  <c r="N411" i="1" s="1"/>
  <c r="K403" i="1"/>
  <c r="N403" i="1" s="1"/>
  <c r="K395" i="1"/>
  <c r="N395" i="1" s="1"/>
  <c r="K387" i="1"/>
  <c r="N387" i="1" s="1"/>
  <c r="K379" i="1"/>
  <c r="N379" i="1" s="1"/>
  <c r="K371" i="1"/>
  <c r="N371" i="1" s="1"/>
  <c r="K363" i="1"/>
  <c r="N363" i="1" s="1"/>
  <c r="K355" i="1"/>
  <c r="N355" i="1" s="1"/>
  <c r="K347" i="1"/>
  <c r="N347" i="1" s="1"/>
  <c r="K339" i="1"/>
  <c r="N339" i="1" s="1"/>
  <c r="K331" i="1"/>
  <c r="N331" i="1" s="1"/>
  <c r="K323" i="1"/>
  <c r="N323" i="1" s="1"/>
  <c r="K315" i="1"/>
  <c r="N315" i="1" s="1"/>
  <c r="K307" i="1"/>
  <c r="N307" i="1" s="1"/>
  <c r="K299" i="1"/>
  <c r="N299" i="1" s="1"/>
  <c r="K291" i="1"/>
  <c r="N291" i="1" s="1"/>
  <c r="K283" i="1"/>
  <c r="N283" i="1" s="1"/>
  <c r="K275" i="1"/>
  <c r="N275" i="1" s="1"/>
  <c r="K267" i="1"/>
  <c r="N267" i="1" s="1"/>
  <c r="K259" i="1"/>
  <c r="N259" i="1" s="1"/>
  <c r="K251" i="1"/>
  <c r="N251" i="1" s="1"/>
  <c r="K243" i="1"/>
  <c r="N243" i="1" s="1"/>
  <c r="K235" i="1"/>
  <c r="N235" i="1" s="1"/>
  <c r="K227" i="1"/>
  <c r="N227" i="1" s="1"/>
  <c r="K219" i="1"/>
  <c r="N219" i="1" s="1"/>
  <c r="K211" i="1"/>
  <c r="N211" i="1" s="1"/>
  <c r="K203" i="1"/>
  <c r="N203" i="1" s="1"/>
  <c r="K195" i="1"/>
  <c r="N195" i="1" s="1"/>
  <c r="K187" i="1"/>
  <c r="N187" i="1" s="1"/>
  <c r="K179" i="1"/>
  <c r="N179" i="1" s="1"/>
  <c r="K171" i="1"/>
  <c r="N171" i="1" s="1"/>
  <c r="K163" i="1"/>
  <c r="N163" i="1" s="1"/>
  <c r="K155" i="1"/>
  <c r="N155" i="1" s="1"/>
  <c r="K147" i="1"/>
  <c r="N147" i="1" s="1"/>
  <c r="K139" i="1"/>
  <c r="N139" i="1" s="1"/>
  <c r="K131" i="1"/>
  <c r="N131" i="1" s="1"/>
  <c r="K123" i="1"/>
  <c r="N123" i="1" s="1"/>
  <c r="K115" i="1"/>
  <c r="N115" i="1" s="1"/>
  <c r="K107" i="1"/>
  <c r="N107" i="1" s="1"/>
  <c r="K99" i="1"/>
  <c r="N99" i="1" s="1"/>
  <c r="K91" i="1"/>
  <c r="N91" i="1" s="1"/>
  <c r="K83" i="1"/>
  <c r="N83" i="1" s="1"/>
  <c r="K75" i="1"/>
  <c r="N75" i="1" s="1"/>
  <c r="K67" i="1"/>
  <c r="N67" i="1" s="1"/>
  <c r="K59" i="1"/>
  <c r="N59" i="1" s="1"/>
  <c r="K51" i="1"/>
  <c r="N51" i="1" s="1"/>
  <c r="K43" i="1"/>
  <c r="N43" i="1" s="1"/>
  <c r="K35" i="1"/>
  <c r="N35" i="1" s="1"/>
  <c r="K27" i="1"/>
  <c r="N27" i="1" s="1"/>
  <c r="K19" i="1"/>
  <c r="N19" i="1" s="1"/>
  <c r="K11" i="1"/>
  <c r="N11" i="1" s="1"/>
  <c r="K641" i="1"/>
  <c r="N641" i="1" s="1"/>
  <c r="K633" i="1"/>
  <c r="N633" i="1" s="1"/>
  <c r="K625" i="1"/>
  <c r="N625" i="1" s="1"/>
  <c r="K617" i="1"/>
  <c r="N617" i="1" s="1"/>
  <c r="K609" i="1"/>
  <c r="N609" i="1" s="1"/>
  <c r="K601" i="1"/>
  <c r="N601" i="1" s="1"/>
  <c r="K593" i="1"/>
  <c r="N593" i="1" s="1"/>
  <c r="K585" i="1"/>
  <c r="N585" i="1" s="1"/>
  <c r="K577" i="1"/>
  <c r="N577" i="1" s="1"/>
  <c r="K569" i="1"/>
  <c r="N569" i="1" s="1"/>
  <c r="K561" i="1"/>
  <c r="N561" i="1" s="1"/>
  <c r="K553" i="1"/>
  <c r="N553" i="1" s="1"/>
  <c r="K545" i="1"/>
  <c r="N545" i="1" s="1"/>
  <c r="K537" i="1"/>
  <c r="N537" i="1" s="1"/>
  <c r="K529" i="1"/>
  <c r="N529" i="1" s="1"/>
  <c r="K521" i="1"/>
  <c r="N521" i="1" s="1"/>
  <c r="K513" i="1"/>
  <c r="N513" i="1" s="1"/>
  <c r="K505" i="1"/>
  <c r="N505" i="1" s="1"/>
  <c r="K497" i="1"/>
  <c r="N497" i="1" s="1"/>
  <c r="K489" i="1"/>
  <c r="N489" i="1" s="1"/>
  <c r="K481" i="1"/>
  <c r="N481" i="1" s="1"/>
  <c r="K473" i="1"/>
  <c r="N473" i="1" s="1"/>
  <c r="K465" i="1"/>
  <c r="N465" i="1" s="1"/>
  <c r="K457" i="1"/>
  <c r="N457" i="1" s="1"/>
  <c r="K449" i="1"/>
  <c r="N449" i="1" s="1"/>
  <c r="K441" i="1"/>
  <c r="N441" i="1" s="1"/>
  <c r="K433" i="1"/>
  <c r="N433" i="1" s="1"/>
  <c r="K425" i="1"/>
  <c r="N425" i="1" s="1"/>
  <c r="K417" i="1"/>
  <c r="N417" i="1" s="1"/>
  <c r="K409" i="1"/>
  <c r="N409" i="1" s="1"/>
  <c r="K401" i="1"/>
  <c r="N401" i="1" s="1"/>
  <c r="K393" i="1"/>
  <c r="N393" i="1" s="1"/>
  <c r="K385" i="1"/>
  <c r="N385" i="1" s="1"/>
  <c r="K377" i="1"/>
  <c r="N377" i="1" s="1"/>
  <c r="K369" i="1"/>
  <c r="N369" i="1" s="1"/>
  <c r="K361" i="1"/>
  <c r="N361" i="1" s="1"/>
  <c r="K353" i="1"/>
  <c r="N353" i="1" s="1"/>
  <c r="K345" i="1"/>
  <c r="N345" i="1" s="1"/>
  <c r="K337" i="1"/>
  <c r="N337" i="1" s="1"/>
  <c r="K329" i="1"/>
  <c r="N329" i="1" s="1"/>
  <c r="K321" i="1"/>
  <c r="N321" i="1" s="1"/>
  <c r="K313" i="1"/>
  <c r="N313" i="1" s="1"/>
  <c r="K305" i="1"/>
  <c r="N305" i="1" s="1"/>
  <c r="K297" i="1"/>
  <c r="N297" i="1" s="1"/>
  <c r="K289" i="1"/>
  <c r="N289" i="1" s="1"/>
  <c r="K281" i="1"/>
  <c r="N281" i="1" s="1"/>
  <c r="K273" i="1"/>
  <c r="N273" i="1" s="1"/>
  <c r="K265" i="1"/>
  <c r="N265" i="1" s="1"/>
  <c r="K257" i="1"/>
  <c r="N257" i="1" s="1"/>
  <c r="K249" i="1"/>
  <c r="N249" i="1" s="1"/>
  <c r="K241" i="1"/>
  <c r="N241" i="1" s="1"/>
  <c r="K233" i="1"/>
  <c r="N233" i="1" s="1"/>
  <c r="K225" i="1"/>
  <c r="N225" i="1" s="1"/>
  <c r="K217" i="1"/>
  <c r="N217" i="1" s="1"/>
  <c r="K209" i="1"/>
  <c r="N209" i="1" s="1"/>
  <c r="K201" i="1"/>
  <c r="N201" i="1" s="1"/>
  <c r="K193" i="1"/>
  <c r="N193" i="1" s="1"/>
  <c r="K185" i="1"/>
  <c r="N185" i="1" s="1"/>
  <c r="K177" i="1"/>
  <c r="N177" i="1" s="1"/>
  <c r="K169" i="1"/>
  <c r="N169" i="1" s="1"/>
  <c r="K161" i="1"/>
  <c r="N161" i="1" s="1"/>
  <c r="K153" i="1"/>
  <c r="N153" i="1" s="1"/>
  <c r="K145" i="1"/>
  <c r="N145" i="1" s="1"/>
  <c r="K137" i="1"/>
  <c r="N137" i="1" s="1"/>
  <c r="K129" i="1"/>
  <c r="N129" i="1" s="1"/>
  <c r="K121" i="1"/>
  <c r="N121" i="1" s="1"/>
  <c r="K113" i="1"/>
  <c r="N113" i="1" s="1"/>
  <c r="K105" i="1"/>
  <c r="N105" i="1" s="1"/>
  <c r="K97" i="1"/>
  <c r="N97" i="1" s="1"/>
  <c r="K89" i="1"/>
  <c r="N89" i="1" s="1"/>
  <c r="K81" i="1"/>
  <c r="N81" i="1" s="1"/>
  <c r="K73" i="1"/>
  <c r="N73" i="1" s="1"/>
  <c r="K65" i="1"/>
  <c r="N65" i="1" s="1"/>
  <c r="K57" i="1"/>
  <c r="N57" i="1" s="1"/>
  <c r="K49" i="1"/>
  <c r="N49" i="1" s="1"/>
  <c r="K41" i="1"/>
  <c r="N41" i="1" s="1"/>
  <c r="K33" i="1"/>
  <c r="N33" i="1" s="1"/>
  <c r="K25" i="1"/>
  <c r="N25" i="1" s="1"/>
  <c r="K17" i="1"/>
  <c r="N17" i="1" s="1"/>
  <c r="K1272" i="1"/>
  <c r="N1272" i="1" s="1"/>
  <c r="K1264" i="1"/>
  <c r="N1264" i="1" s="1"/>
  <c r="K1256" i="1"/>
  <c r="N1256" i="1" s="1"/>
  <c r="K1248" i="1"/>
  <c r="N1248" i="1" s="1"/>
  <c r="K1240" i="1"/>
  <c r="N1240" i="1" s="1"/>
  <c r="K1232" i="1"/>
  <c r="N1232" i="1" s="1"/>
  <c r="K1224" i="1"/>
  <c r="N1224" i="1" s="1"/>
  <c r="K1216" i="1"/>
  <c r="N1216" i="1" s="1"/>
  <c r="K1208" i="1"/>
  <c r="N1208" i="1" s="1"/>
  <c r="K1200" i="1"/>
  <c r="N1200" i="1" s="1"/>
  <c r="K1192" i="1"/>
  <c r="N1192" i="1" s="1"/>
  <c r="K1184" i="1"/>
  <c r="N1184" i="1" s="1"/>
  <c r="K1176" i="1"/>
  <c r="N1176" i="1" s="1"/>
  <c r="K1168" i="1"/>
  <c r="N1168" i="1" s="1"/>
  <c r="K1160" i="1"/>
  <c r="N1160" i="1" s="1"/>
  <c r="K1152" i="1"/>
  <c r="N1152" i="1" s="1"/>
  <c r="K1144" i="1"/>
  <c r="N1144" i="1" s="1"/>
  <c r="K1136" i="1"/>
  <c r="N1136" i="1" s="1"/>
  <c r="K1128" i="1"/>
  <c r="N1128" i="1" s="1"/>
  <c r="K1120" i="1"/>
  <c r="N1120" i="1" s="1"/>
  <c r="K1112" i="1"/>
  <c r="N1112" i="1" s="1"/>
  <c r="K1104" i="1"/>
  <c r="N1104" i="1" s="1"/>
  <c r="K1096" i="1"/>
  <c r="N1096" i="1" s="1"/>
  <c r="K1088" i="1"/>
  <c r="N1088" i="1" s="1"/>
  <c r="K1080" i="1"/>
  <c r="N1080" i="1" s="1"/>
  <c r="K1072" i="1"/>
  <c r="N1072" i="1" s="1"/>
  <c r="K1064" i="1"/>
  <c r="N1064" i="1" s="1"/>
  <c r="K1056" i="1"/>
  <c r="N1056" i="1" s="1"/>
  <c r="K1048" i="1"/>
  <c r="N1048" i="1" s="1"/>
  <c r="K1040" i="1"/>
  <c r="N1040" i="1" s="1"/>
  <c r="K1032" i="1"/>
  <c r="N1032" i="1" s="1"/>
  <c r="K1024" i="1"/>
  <c r="N1024" i="1" s="1"/>
  <c r="K1016" i="1"/>
  <c r="N1016" i="1" s="1"/>
  <c r="K1008" i="1"/>
  <c r="N1008" i="1" s="1"/>
  <c r="K1000" i="1"/>
  <c r="N1000" i="1" s="1"/>
  <c r="K992" i="1"/>
  <c r="N992" i="1" s="1"/>
  <c r="K984" i="1"/>
  <c r="N984" i="1" s="1"/>
  <c r="K976" i="1"/>
  <c r="N976" i="1" s="1"/>
  <c r="K968" i="1"/>
  <c r="N968" i="1" s="1"/>
  <c r="K960" i="1"/>
  <c r="N960" i="1" s="1"/>
  <c r="K952" i="1"/>
  <c r="N952" i="1" s="1"/>
  <c r="K944" i="1"/>
  <c r="N944" i="1" s="1"/>
  <c r="K936" i="1"/>
  <c r="N936" i="1" s="1"/>
  <c r="K928" i="1"/>
  <c r="N928" i="1" s="1"/>
  <c r="K920" i="1"/>
  <c r="N920" i="1" s="1"/>
  <c r="K912" i="1"/>
  <c r="N912" i="1" s="1"/>
  <c r="K904" i="1"/>
  <c r="N904" i="1" s="1"/>
  <c r="K896" i="1"/>
  <c r="N896" i="1" s="1"/>
  <c r="K888" i="1"/>
  <c r="N888" i="1" s="1"/>
  <c r="K880" i="1"/>
  <c r="N880" i="1" s="1"/>
  <c r="K872" i="1"/>
  <c r="N872" i="1" s="1"/>
  <c r="K864" i="1"/>
  <c r="N864" i="1" s="1"/>
  <c r="K856" i="1"/>
  <c r="N856" i="1" s="1"/>
  <c r="K848" i="1"/>
  <c r="N848" i="1" s="1"/>
  <c r="K840" i="1"/>
  <c r="N840" i="1" s="1"/>
  <c r="K832" i="1"/>
  <c r="N832" i="1" s="1"/>
  <c r="K824" i="1"/>
  <c r="N824" i="1" s="1"/>
  <c r="K816" i="1"/>
  <c r="N816" i="1" s="1"/>
  <c r="K808" i="1"/>
  <c r="N808" i="1" s="1"/>
  <c r="K800" i="1"/>
  <c r="N800" i="1" s="1"/>
  <c r="K792" i="1"/>
  <c r="N792" i="1" s="1"/>
  <c r="K784" i="1"/>
  <c r="N784" i="1" s="1"/>
  <c r="K776" i="1"/>
  <c r="N776" i="1" s="1"/>
  <c r="K768" i="1"/>
  <c r="N768" i="1" s="1"/>
  <c r="K760" i="1"/>
  <c r="N760" i="1" s="1"/>
  <c r="K752" i="1"/>
  <c r="N752" i="1" s="1"/>
  <c r="K744" i="1"/>
  <c r="N744" i="1" s="1"/>
  <c r="K736" i="1"/>
  <c r="N736" i="1" s="1"/>
  <c r="K728" i="1"/>
  <c r="N728" i="1" s="1"/>
  <c r="K720" i="1"/>
  <c r="N720" i="1" s="1"/>
  <c r="K712" i="1"/>
  <c r="N712" i="1" s="1"/>
  <c r="K704" i="1"/>
  <c r="N704" i="1" s="1"/>
  <c r="K696" i="1"/>
  <c r="N696" i="1" s="1"/>
  <c r="K688" i="1"/>
  <c r="N688" i="1" s="1"/>
  <c r="K680" i="1"/>
  <c r="N680" i="1" s="1"/>
  <c r="K672" i="1"/>
  <c r="N672" i="1" s="1"/>
  <c r="K664" i="1"/>
  <c r="N664" i="1" s="1"/>
  <c r="K656" i="1"/>
  <c r="N656" i="1" s="1"/>
  <c r="K648" i="1"/>
  <c r="N648" i="1" s="1"/>
  <c r="K640" i="1"/>
  <c r="N640" i="1" s="1"/>
  <c r="K632" i="1"/>
  <c r="N632" i="1" s="1"/>
  <c r="K624" i="1"/>
  <c r="N624" i="1" s="1"/>
  <c r="K616" i="1"/>
  <c r="N616" i="1" s="1"/>
  <c r="K608" i="1"/>
  <c r="N608" i="1" s="1"/>
  <c r="K600" i="1"/>
  <c r="N600" i="1" s="1"/>
  <c r="K592" i="1"/>
  <c r="N592" i="1" s="1"/>
  <c r="K584" i="1"/>
  <c r="N584" i="1" s="1"/>
  <c r="K576" i="1"/>
  <c r="N576" i="1" s="1"/>
  <c r="K568" i="1"/>
  <c r="N568" i="1" s="1"/>
  <c r="K560" i="1"/>
  <c r="N560" i="1" s="1"/>
  <c r="K552" i="1"/>
  <c r="N552" i="1" s="1"/>
  <c r="K544" i="1"/>
  <c r="N544" i="1" s="1"/>
  <c r="K536" i="1"/>
  <c r="N536" i="1" s="1"/>
  <c r="K528" i="1"/>
  <c r="N528" i="1" s="1"/>
  <c r="K520" i="1"/>
  <c r="N520" i="1" s="1"/>
  <c r="K512" i="1"/>
  <c r="N512" i="1" s="1"/>
  <c r="K504" i="1"/>
  <c r="N504" i="1" s="1"/>
  <c r="K496" i="1"/>
  <c r="N496" i="1" s="1"/>
  <c r="K488" i="1"/>
  <c r="N488" i="1" s="1"/>
  <c r="K480" i="1"/>
  <c r="N480" i="1" s="1"/>
  <c r="K472" i="1"/>
  <c r="N472" i="1" s="1"/>
  <c r="K464" i="1"/>
  <c r="N464" i="1" s="1"/>
  <c r="K456" i="1"/>
  <c r="N456" i="1" s="1"/>
  <c r="K448" i="1"/>
  <c r="N448" i="1" s="1"/>
  <c r="K440" i="1"/>
  <c r="N440" i="1" s="1"/>
  <c r="K432" i="1"/>
  <c r="N432" i="1" s="1"/>
  <c r="K424" i="1"/>
  <c r="N424" i="1" s="1"/>
  <c r="K416" i="1"/>
  <c r="N416" i="1" s="1"/>
  <c r="K408" i="1"/>
  <c r="N408" i="1" s="1"/>
  <c r="K400" i="1"/>
  <c r="N400" i="1" s="1"/>
  <c r="K392" i="1"/>
  <c r="N392" i="1" s="1"/>
  <c r="K384" i="1"/>
  <c r="N384" i="1" s="1"/>
  <c r="K376" i="1"/>
  <c r="N376" i="1" s="1"/>
  <c r="K368" i="1"/>
  <c r="N368" i="1" s="1"/>
  <c r="K360" i="1"/>
  <c r="N360" i="1" s="1"/>
  <c r="K352" i="1"/>
  <c r="N352" i="1" s="1"/>
  <c r="K344" i="1"/>
  <c r="N344" i="1" s="1"/>
  <c r="K336" i="1"/>
  <c r="N336" i="1" s="1"/>
  <c r="K328" i="1"/>
  <c r="N328" i="1" s="1"/>
  <c r="K320" i="1"/>
  <c r="N320" i="1" s="1"/>
  <c r="K312" i="1"/>
  <c r="N312" i="1" s="1"/>
  <c r="K304" i="1"/>
  <c r="N304" i="1" s="1"/>
  <c r="K296" i="1"/>
  <c r="N296" i="1" s="1"/>
  <c r="K288" i="1"/>
  <c r="N288" i="1" s="1"/>
  <c r="K280" i="1"/>
  <c r="N280" i="1" s="1"/>
  <c r="K272" i="1"/>
  <c r="N272" i="1" s="1"/>
  <c r="K264" i="1"/>
  <c r="N264" i="1" s="1"/>
  <c r="K256" i="1"/>
  <c r="N256" i="1" s="1"/>
  <c r="K248" i="1"/>
  <c r="N248" i="1" s="1"/>
  <c r="K240" i="1"/>
  <c r="N240" i="1" s="1"/>
  <c r="K232" i="1"/>
  <c r="N232" i="1" s="1"/>
  <c r="K224" i="1"/>
  <c r="N224" i="1" s="1"/>
  <c r="K216" i="1"/>
  <c r="N216" i="1" s="1"/>
  <c r="K208" i="1"/>
  <c r="N208" i="1" s="1"/>
  <c r="K200" i="1"/>
  <c r="N200" i="1" s="1"/>
  <c r="K192" i="1"/>
  <c r="N192" i="1" s="1"/>
  <c r="K184" i="1"/>
  <c r="N184" i="1" s="1"/>
  <c r="K176" i="1"/>
  <c r="N176" i="1" s="1"/>
  <c r="K168" i="1"/>
  <c r="N168" i="1" s="1"/>
  <c r="K160" i="1"/>
  <c r="N160" i="1" s="1"/>
  <c r="K152" i="1"/>
  <c r="N152" i="1" s="1"/>
  <c r="K144" i="1"/>
  <c r="N144" i="1" s="1"/>
  <c r="K136" i="1"/>
  <c r="N136" i="1" s="1"/>
  <c r="K128" i="1"/>
  <c r="N128" i="1" s="1"/>
  <c r="K120" i="1"/>
  <c r="N120" i="1" s="1"/>
  <c r="K112" i="1"/>
  <c r="N112" i="1" s="1"/>
  <c r="K104" i="1"/>
  <c r="N104" i="1" s="1"/>
  <c r="K96" i="1"/>
  <c r="N96" i="1" s="1"/>
  <c r="K88" i="1"/>
  <c r="N88" i="1" s="1"/>
  <c r="K80" i="1"/>
  <c r="N80" i="1" s="1"/>
  <c r="K72" i="1"/>
  <c r="N72" i="1" s="1"/>
  <c r="K64" i="1"/>
  <c r="N64" i="1" s="1"/>
  <c r="K56" i="1"/>
  <c r="N56" i="1" s="1"/>
  <c r="K48" i="1"/>
  <c r="N48" i="1" s="1"/>
  <c r="K40" i="1"/>
  <c r="N40" i="1" s="1"/>
  <c r="K32" i="1"/>
  <c r="N32" i="1" s="1"/>
  <c r="K24" i="1"/>
  <c r="N24" i="1" s="1"/>
  <c r="K16" i="1"/>
  <c r="N16" i="1" s="1"/>
  <c r="K1791" i="1"/>
  <c r="N1791" i="1" s="1"/>
  <c r="K1783" i="1"/>
  <c r="N1783" i="1" s="1"/>
  <c r="K1775" i="1"/>
  <c r="N1775" i="1" s="1"/>
  <c r="K1767" i="1"/>
  <c r="N1767" i="1" s="1"/>
  <c r="K1759" i="1"/>
  <c r="N1759" i="1" s="1"/>
  <c r="K1751" i="1"/>
  <c r="N1751" i="1" s="1"/>
  <c r="K1743" i="1"/>
  <c r="N1743" i="1" s="1"/>
  <c r="K1735" i="1"/>
  <c r="N1735" i="1" s="1"/>
  <c r="K1727" i="1"/>
  <c r="N1727" i="1" s="1"/>
  <c r="K1719" i="1"/>
  <c r="N1719" i="1" s="1"/>
  <c r="K1711" i="1"/>
  <c r="N1711" i="1" s="1"/>
  <c r="K1703" i="1"/>
  <c r="N1703" i="1" s="1"/>
  <c r="K1695" i="1"/>
  <c r="N1695" i="1" s="1"/>
  <c r="K1687" i="1"/>
  <c r="N1687" i="1" s="1"/>
  <c r="K1679" i="1"/>
  <c r="N1679" i="1" s="1"/>
  <c r="K1671" i="1"/>
  <c r="N1671" i="1" s="1"/>
  <c r="K1663" i="1"/>
  <c r="N1663" i="1" s="1"/>
  <c r="K1655" i="1"/>
  <c r="N1655" i="1" s="1"/>
  <c r="K1647" i="1"/>
  <c r="N1647" i="1" s="1"/>
  <c r="K1639" i="1"/>
  <c r="N1639" i="1" s="1"/>
  <c r="K1631" i="1"/>
  <c r="N1631" i="1" s="1"/>
  <c r="K1623" i="1"/>
  <c r="N1623" i="1" s="1"/>
  <c r="K1615" i="1"/>
  <c r="N1615" i="1" s="1"/>
  <c r="K1607" i="1"/>
  <c r="N1607" i="1" s="1"/>
  <c r="K1599" i="1"/>
  <c r="N1599" i="1" s="1"/>
  <c r="K1591" i="1"/>
  <c r="N1591" i="1" s="1"/>
  <c r="K1583" i="1"/>
  <c r="N1583" i="1" s="1"/>
  <c r="K1575" i="1"/>
  <c r="N1575" i="1" s="1"/>
  <c r="K1567" i="1"/>
  <c r="N1567" i="1" s="1"/>
  <c r="K1559" i="1"/>
  <c r="N1559" i="1" s="1"/>
  <c r="K1551" i="1"/>
  <c r="N1551" i="1" s="1"/>
  <c r="K1543" i="1"/>
  <c r="N1543" i="1" s="1"/>
  <c r="K1535" i="1"/>
  <c r="N1535" i="1" s="1"/>
  <c r="K1527" i="1"/>
  <c r="N1527" i="1" s="1"/>
  <c r="K1519" i="1"/>
  <c r="N1519" i="1" s="1"/>
  <c r="K1511" i="1"/>
  <c r="N1511" i="1" s="1"/>
  <c r="K1503" i="1"/>
  <c r="N1503" i="1" s="1"/>
  <c r="K1495" i="1"/>
  <c r="N1495" i="1" s="1"/>
  <c r="K1487" i="1"/>
  <c r="N1487" i="1" s="1"/>
  <c r="K1479" i="1"/>
  <c r="N1479" i="1" s="1"/>
  <c r="K1471" i="1"/>
  <c r="N1471" i="1" s="1"/>
  <c r="K1463" i="1"/>
  <c r="N1463" i="1" s="1"/>
  <c r="K1455" i="1"/>
  <c r="N1455" i="1" s="1"/>
  <c r="K1447" i="1"/>
  <c r="N1447" i="1" s="1"/>
  <c r="K1439" i="1"/>
  <c r="N1439" i="1" s="1"/>
  <c r="K1431" i="1"/>
  <c r="N1431" i="1" s="1"/>
  <c r="K1423" i="1"/>
  <c r="N1423" i="1" s="1"/>
  <c r="K1415" i="1"/>
  <c r="N1415" i="1" s="1"/>
  <c r="K1407" i="1"/>
  <c r="N1407" i="1" s="1"/>
  <c r="K1399" i="1"/>
  <c r="N1399" i="1" s="1"/>
  <c r="K1391" i="1"/>
  <c r="N1391" i="1" s="1"/>
  <c r="K1383" i="1"/>
  <c r="N1383" i="1" s="1"/>
  <c r="K1375" i="1"/>
  <c r="N1375" i="1" s="1"/>
  <c r="K1367" i="1"/>
  <c r="N1367" i="1" s="1"/>
  <c r="K1359" i="1"/>
  <c r="N1359" i="1" s="1"/>
  <c r="K1351" i="1"/>
  <c r="N1351" i="1" s="1"/>
  <c r="K1343" i="1"/>
  <c r="N1343" i="1" s="1"/>
  <c r="K1335" i="1"/>
  <c r="N1335" i="1" s="1"/>
  <c r="K1327" i="1"/>
  <c r="N1327" i="1" s="1"/>
  <c r="K1319" i="1"/>
  <c r="N1319" i="1" s="1"/>
  <c r="K1311" i="1"/>
  <c r="N1311" i="1" s="1"/>
  <c r="K1303" i="1"/>
  <c r="N1303" i="1" s="1"/>
  <c r="K1295" i="1"/>
  <c r="N1295" i="1" s="1"/>
  <c r="K1287" i="1"/>
  <c r="N1287" i="1" s="1"/>
  <c r="K1279" i="1"/>
  <c r="N1279" i="1" s="1"/>
  <c r="K1271" i="1"/>
  <c r="N1271" i="1" s="1"/>
  <c r="K1263" i="1"/>
  <c r="N1263" i="1" s="1"/>
  <c r="K1255" i="1"/>
  <c r="N1255" i="1" s="1"/>
  <c r="K1247" i="1"/>
  <c r="N1247" i="1" s="1"/>
  <c r="K1239" i="1"/>
  <c r="N1239" i="1" s="1"/>
  <c r="K1231" i="1"/>
  <c r="N1231" i="1" s="1"/>
  <c r="K1223" i="1"/>
  <c r="N1223" i="1" s="1"/>
  <c r="K1215" i="1"/>
  <c r="N1215" i="1" s="1"/>
  <c r="K1207" i="1"/>
  <c r="N1207" i="1" s="1"/>
  <c r="K1199" i="1"/>
  <c r="N1199" i="1" s="1"/>
  <c r="K1191" i="1"/>
  <c r="N1191" i="1" s="1"/>
  <c r="K1183" i="1"/>
  <c r="N1183" i="1" s="1"/>
  <c r="K1175" i="1"/>
  <c r="N1175" i="1" s="1"/>
  <c r="K1167" i="1"/>
  <c r="N1167" i="1" s="1"/>
  <c r="K1159" i="1"/>
  <c r="N1159" i="1" s="1"/>
  <c r="K1151" i="1"/>
  <c r="N1151" i="1" s="1"/>
  <c r="K1143" i="1"/>
  <c r="N1143" i="1" s="1"/>
  <c r="K1135" i="1"/>
  <c r="N1135" i="1" s="1"/>
  <c r="K1127" i="1"/>
  <c r="N1127" i="1" s="1"/>
  <c r="K1119" i="1"/>
  <c r="N1119" i="1" s="1"/>
  <c r="K1111" i="1"/>
  <c r="N1111" i="1" s="1"/>
  <c r="K1103" i="1"/>
  <c r="N1103" i="1" s="1"/>
  <c r="K1095" i="1"/>
  <c r="N1095" i="1" s="1"/>
  <c r="K1087" i="1"/>
  <c r="N1087" i="1" s="1"/>
  <c r="K1079" i="1"/>
  <c r="N1079" i="1" s="1"/>
  <c r="K1071" i="1"/>
  <c r="N1071" i="1" s="1"/>
  <c r="K1063" i="1"/>
  <c r="N1063" i="1" s="1"/>
  <c r="K1055" i="1"/>
  <c r="N1055" i="1" s="1"/>
  <c r="K1047" i="1"/>
  <c r="N1047" i="1" s="1"/>
  <c r="K1039" i="1"/>
  <c r="N1039" i="1" s="1"/>
  <c r="K1031" i="1"/>
  <c r="N1031" i="1" s="1"/>
  <c r="K1023" i="1"/>
  <c r="N1023" i="1" s="1"/>
  <c r="K1015" i="1"/>
  <c r="N1015" i="1" s="1"/>
  <c r="K1007" i="1"/>
  <c r="N1007" i="1" s="1"/>
  <c r="K999" i="1"/>
  <c r="N999" i="1" s="1"/>
  <c r="K991" i="1"/>
  <c r="N991" i="1" s="1"/>
  <c r="K983" i="1"/>
  <c r="N983" i="1" s="1"/>
  <c r="K975" i="1"/>
  <c r="N975" i="1" s="1"/>
  <c r="K967" i="1"/>
  <c r="N967" i="1" s="1"/>
  <c r="K959" i="1"/>
  <c r="N959" i="1" s="1"/>
  <c r="K951" i="1"/>
  <c r="N951" i="1" s="1"/>
  <c r="K943" i="1"/>
  <c r="N943" i="1" s="1"/>
  <c r="K935" i="1"/>
  <c r="N935" i="1" s="1"/>
  <c r="K927" i="1"/>
  <c r="N927" i="1" s="1"/>
  <c r="K919" i="1"/>
  <c r="N919" i="1" s="1"/>
  <c r="K911" i="1"/>
  <c r="N911" i="1" s="1"/>
  <c r="K903" i="1"/>
  <c r="N903" i="1" s="1"/>
  <c r="K895" i="1"/>
  <c r="N895" i="1" s="1"/>
  <c r="K887" i="1"/>
  <c r="N887" i="1" s="1"/>
  <c r="K879" i="1"/>
  <c r="N879" i="1" s="1"/>
  <c r="K871" i="1"/>
  <c r="N871" i="1" s="1"/>
  <c r="K863" i="1"/>
  <c r="N863" i="1" s="1"/>
  <c r="K855" i="1"/>
  <c r="N855" i="1" s="1"/>
  <c r="K847" i="1"/>
  <c r="N847" i="1" s="1"/>
  <c r="K839" i="1"/>
  <c r="N839" i="1" s="1"/>
  <c r="K831" i="1"/>
  <c r="N831" i="1" s="1"/>
  <c r="K823" i="1"/>
  <c r="N823" i="1" s="1"/>
  <c r="K815" i="1"/>
  <c r="N815" i="1" s="1"/>
  <c r="K807" i="1"/>
  <c r="N807" i="1" s="1"/>
  <c r="K799" i="1"/>
  <c r="N799" i="1" s="1"/>
  <c r="K791" i="1"/>
  <c r="N791" i="1" s="1"/>
  <c r="K783" i="1"/>
  <c r="N783" i="1" s="1"/>
  <c r="K775" i="1"/>
  <c r="N775" i="1" s="1"/>
  <c r="K767" i="1"/>
  <c r="N767" i="1" s="1"/>
  <c r="K759" i="1"/>
  <c r="N759" i="1" s="1"/>
  <c r="K751" i="1"/>
  <c r="N751" i="1" s="1"/>
  <c r="K743" i="1"/>
  <c r="N743" i="1" s="1"/>
  <c r="K735" i="1"/>
  <c r="N735" i="1" s="1"/>
  <c r="K727" i="1"/>
  <c r="N727" i="1" s="1"/>
  <c r="K719" i="1"/>
  <c r="N719" i="1" s="1"/>
  <c r="K711" i="1"/>
  <c r="N711" i="1" s="1"/>
  <c r="K703" i="1"/>
  <c r="N703" i="1" s="1"/>
  <c r="K695" i="1"/>
  <c r="N695" i="1" s="1"/>
  <c r="K687" i="1"/>
  <c r="N687" i="1" s="1"/>
  <c r="K679" i="1"/>
  <c r="N679" i="1" s="1"/>
  <c r="K671" i="1"/>
  <c r="N671" i="1" s="1"/>
  <c r="K663" i="1"/>
  <c r="N663" i="1" s="1"/>
  <c r="K655" i="1"/>
  <c r="N655" i="1" s="1"/>
  <c r="K647" i="1"/>
  <c r="N647" i="1" s="1"/>
  <c r="K639" i="1"/>
  <c r="N639" i="1" s="1"/>
  <c r="K631" i="1"/>
  <c r="N631" i="1" s="1"/>
  <c r="K623" i="1"/>
  <c r="N623" i="1" s="1"/>
  <c r="K615" i="1"/>
  <c r="N615" i="1" s="1"/>
  <c r="K607" i="1"/>
  <c r="N607" i="1" s="1"/>
  <c r="K599" i="1"/>
  <c r="N599" i="1" s="1"/>
  <c r="K591" i="1"/>
  <c r="N591" i="1" s="1"/>
  <c r="K583" i="1"/>
  <c r="N583" i="1" s="1"/>
  <c r="K575" i="1"/>
  <c r="N575" i="1" s="1"/>
  <c r="K567" i="1"/>
  <c r="N567" i="1" s="1"/>
  <c r="K559" i="1"/>
  <c r="N559" i="1" s="1"/>
  <c r="K551" i="1"/>
  <c r="N551" i="1" s="1"/>
  <c r="K543" i="1"/>
  <c r="N543" i="1" s="1"/>
  <c r="K535" i="1"/>
  <c r="N535" i="1" s="1"/>
  <c r="K527" i="1"/>
  <c r="N527" i="1" s="1"/>
  <c r="K519" i="1"/>
  <c r="N519" i="1" s="1"/>
  <c r="K511" i="1"/>
  <c r="N511" i="1" s="1"/>
  <c r="K503" i="1"/>
  <c r="N503" i="1" s="1"/>
  <c r="K495" i="1"/>
  <c r="N495" i="1" s="1"/>
  <c r="K487" i="1"/>
  <c r="N487" i="1" s="1"/>
  <c r="K479" i="1"/>
  <c r="N479" i="1" s="1"/>
  <c r="K471" i="1"/>
  <c r="N471" i="1" s="1"/>
  <c r="K463" i="1"/>
  <c r="N463" i="1" s="1"/>
  <c r="K455" i="1"/>
  <c r="N455" i="1" s="1"/>
  <c r="K447" i="1"/>
  <c r="N447" i="1" s="1"/>
  <c r="K439" i="1"/>
  <c r="N439" i="1" s="1"/>
  <c r="K431" i="1"/>
  <c r="N431" i="1" s="1"/>
  <c r="K423" i="1"/>
  <c r="N423" i="1" s="1"/>
  <c r="K415" i="1"/>
  <c r="N415" i="1" s="1"/>
  <c r="K407" i="1"/>
  <c r="N407" i="1" s="1"/>
  <c r="K399" i="1"/>
  <c r="N399" i="1" s="1"/>
  <c r="K391" i="1"/>
  <c r="N391" i="1" s="1"/>
  <c r="K383" i="1"/>
  <c r="N383" i="1" s="1"/>
  <c r="K375" i="1"/>
  <c r="N375" i="1" s="1"/>
  <c r="K367" i="1"/>
  <c r="N367" i="1" s="1"/>
  <c r="K359" i="1"/>
  <c r="N359" i="1" s="1"/>
  <c r="K351" i="1"/>
  <c r="N351" i="1" s="1"/>
  <c r="K343" i="1"/>
  <c r="N343" i="1" s="1"/>
  <c r="K335" i="1"/>
  <c r="N335" i="1" s="1"/>
  <c r="K327" i="1"/>
  <c r="N327" i="1" s="1"/>
  <c r="K319" i="1"/>
  <c r="N319" i="1" s="1"/>
  <c r="K311" i="1"/>
  <c r="N311" i="1" s="1"/>
  <c r="K303" i="1"/>
  <c r="N303" i="1" s="1"/>
  <c r="K295" i="1"/>
  <c r="N295" i="1" s="1"/>
  <c r="K287" i="1"/>
  <c r="N287" i="1" s="1"/>
  <c r="K279" i="1"/>
  <c r="N279" i="1" s="1"/>
  <c r="K271" i="1"/>
  <c r="N271" i="1" s="1"/>
  <c r="K263" i="1"/>
  <c r="N263" i="1" s="1"/>
  <c r="K255" i="1"/>
  <c r="N255" i="1" s="1"/>
  <c r="K247" i="1"/>
  <c r="N247" i="1" s="1"/>
  <c r="K239" i="1"/>
  <c r="N239" i="1" s="1"/>
  <c r="K231" i="1"/>
  <c r="N231" i="1" s="1"/>
  <c r="K223" i="1"/>
  <c r="N223" i="1" s="1"/>
  <c r="K215" i="1"/>
  <c r="N215" i="1" s="1"/>
  <c r="K207" i="1"/>
  <c r="N207" i="1" s="1"/>
  <c r="K199" i="1"/>
  <c r="N199" i="1" s="1"/>
  <c r="K191" i="1"/>
  <c r="N191" i="1" s="1"/>
  <c r="K183" i="1"/>
  <c r="N183" i="1" s="1"/>
  <c r="K175" i="1"/>
  <c r="N175" i="1" s="1"/>
  <c r="K167" i="1"/>
  <c r="N167" i="1" s="1"/>
  <c r="K159" i="1"/>
  <c r="N159" i="1" s="1"/>
  <c r="K151" i="1"/>
  <c r="N151" i="1" s="1"/>
  <c r="K143" i="1"/>
  <c r="N143" i="1" s="1"/>
  <c r="K135" i="1"/>
  <c r="N135" i="1" s="1"/>
  <c r="K127" i="1"/>
  <c r="N127" i="1" s="1"/>
  <c r="K119" i="1"/>
  <c r="N119" i="1" s="1"/>
  <c r="K111" i="1"/>
  <c r="N111" i="1" s="1"/>
  <c r="K103" i="1"/>
  <c r="N103" i="1" s="1"/>
  <c r="K95" i="1"/>
  <c r="N95" i="1" s="1"/>
  <c r="K87" i="1"/>
  <c r="N87" i="1" s="1"/>
  <c r="K79" i="1"/>
  <c r="N79" i="1" s="1"/>
  <c r="K71" i="1"/>
  <c r="N71" i="1" s="1"/>
  <c r="K63" i="1"/>
  <c r="N63" i="1" s="1"/>
  <c r="K55" i="1"/>
  <c r="N55" i="1" s="1"/>
  <c r="K47" i="1"/>
  <c r="N47" i="1" s="1"/>
  <c r="K39" i="1"/>
  <c r="N39" i="1" s="1"/>
  <c r="K31" i="1"/>
  <c r="N31" i="1" s="1"/>
  <c r="K23" i="1"/>
  <c r="N23" i="1" s="1"/>
  <c r="K15" i="1"/>
  <c r="N15" i="1" s="1"/>
  <c r="K1670" i="1"/>
  <c r="N1670" i="1" s="1"/>
  <c r="K1662" i="1"/>
  <c r="N1662" i="1" s="1"/>
  <c r="K1654" i="1"/>
  <c r="N1654" i="1" s="1"/>
  <c r="K1646" i="1"/>
  <c r="N1646" i="1" s="1"/>
  <c r="K1638" i="1"/>
  <c r="N1638" i="1" s="1"/>
  <c r="K1630" i="1"/>
  <c r="N1630" i="1" s="1"/>
  <c r="K1622" i="1"/>
  <c r="N1622" i="1" s="1"/>
  <c r="K1614" i="1"/>
  <c r="N1614" i="1" s="1"/>
  <c r="K1606" i="1"/>
  <c r="N1606" i="1" s="1"/>
  <c r="K1598" i="1"/>
  <c r="N1598" i="1" s="1"/>
  <c r="K1590" i="1"/>
  <c r="N1590" i="1" s="1"/>
  <c r="K1582" i="1"/>
  <c r="N1582" i="1" s="1"/>
  <c r="K1574" i="1"/>
  <c r="N1574" i="1" s="1"/>
  <c r="K1566" i="1"/>
  <c r="N1566" i="1" s="1"/>
  <c r="K1558" i="1"/>
  <c r="N1558" i="1" s="1"/>
  <c r="K1550" i="1"/>
  <c r="N1550" i="1" s="1"/>
  <c r="K1542" i="1"/>
  <c r="N1542" i="1" s="1"/>
  <c r="K1534" i="1"/>
  <c r="N1534" i="1" s="1"/>
  <c r="K1526" i="1"/>
  <c r="N1526" i="1" s="1"/>
  <c r="K1518" i="1"/>
  <c r="N1518" i="1" s="1"/>
  <c r="K1510" i="1"/>
  <c r="N1510" i="1" s="1"/>
  <c r="K1502" i="1"/>
  <c r="N1502" i="1" s="1"/>
  <c r="K1494" i="1"/>
  <c r="N1494" i="1" s="1"/>
  <c r="K1486" i="1"/>
  <c r="N1486" i="1" s="1"/>
  <c r="K1478" i="1"/>
  <c r="N1478" i="1" s="1"/>
  <c r="K1470" i="1"/>
  <c r="N1470" i="1" s="1"/>
  <c r="K1462" i="1"/>
  <c r="N1462" i="1" s="1"/>
  <c r="K1454" i="1"/>
  <c r="N1454" i="1" s="1"/>
  <c r="K1446" i="1"/>
  <c r="N1446" i="1" s="1"/>
  <c r="K1438" i="1"/>
  <c r="N1438" i="1" s="1"/>
  <c r="K1430" i="1"/>
  <c r="N1430" i="1" s="1"/>
  <c r="K1422" i="1"/>
  <c r="N1422" i="1" s="1"/>
  <c r="K1414" i="1"/>
  <c r="N1414" i="1" s="1"/>
  <c r="K1406" i="1"/>
  <c r="N1406" i="1" s="1"/>
  <c r="K1398" i="1"/>
  <c r="N1398" i="1" s="1"/>
  <c r="K1390" i="1"/>
  <c r="N1390" i="1" s="1"/>
  <c r="K1382" i="1"/>
  <c r="N1382" i="1" s="1"/>
  <c r="K1374" i="1"/>
  <c r="N1374" i="1" s="1"/>
  <c r="K1366" i="1"/>
  <c r="N1366" i="1" s="1"/>
  <c r="K1358" i="1"/>
  <c r="N1358" i="1" s="1"/>
  <c r="K1350" i="1"/>
  <c r="N1350" i="1" s="1"/>
  <c r="K1342" i="1"/>
  <c r="N1342" i="1" s="1"/>
  <c r="K1334" i="1"/>
  <c r="N1334" i="1" s="1"/>
  <c r="K1326" i="1"/>
  <c r="N1326" i="1" s="1"/>
  <c r="K1318" i="1"/>
  <c r="N1318" i="1" s="1"/>
  <c r="K1310" i="1"/>
  <c r="N1310" i="1" s="1"/>
  <c r="K1302" i="1"/>
  <c r="N1302" i="1" s="1"/>
  <c r="K1294" i="1"/>
  <c r="N1294" i="1" s="1"/>
  <c r="K1286" i="1"/>
  <c r="N1286" i="1" s="1"/>
  <c r="K1278" i="1"/>
  <c r="N1278" i="1" s="1"/>
  <c r="K1270" i="1"/>
  <c r="N1270" i="1" s="1"/>
  <c r="K1262" i="1"/>
  <c r="N1262" i="1" s="1"/>
  <c r="K1254" i="1"/>
  <c r="N1254" i="1" s="1"/>
  <c r="K1246" i="1"/>
  <c r="N1246" i="1" s="1"/>
  <c r="K1238" i="1"/>
  <c r="N1238" i="1" s="1"/>
  <c r="K1230" i="1"/>
  <c r="N1230" i="1" s="1"/>
  <c r="K1222" i="1"/>
  <c r="N1222" i="1" s="1"/>
  <c r="K1214" i="1"/>
  <c r="N1214" i="1" s="1"/>
  <c r="K1206" i="1"/>
  <c r="N1206" i="1" s="1"/>
  <c r="K1198" i="1"/>
  <c r="N1198" i="1" s="1"/>
  <c r="K1190" i="1"/>
  <c r="N1190" i="1" s="1"/>
  <c r="K1182" i="1"/>
  <c r="N1182" i="1" s="1"/>
  <c r="K1174" i="1"/>
  <c r="N1174" i="1" s="1"/>
  <c r="K1166" i="1"/>
  <c r="N1166" i="1" s="1"/>
  <c r="K1158" i="1"/>
  <c r="N1158" i="1" s="1"/>
  <c r="K1150" i="1"/>
  <c r="N1150" i="1" s="1"/>
  <c r="K1142" i="1"/>
  <c r="N1142" i="1" s="1"/>
  <c r="K1134" i="1"/>
  <c r="N1134" i="1" s="1"/>
  <c r="K1126" i="1"/>
  <c r="N1126" i="1" s="1"/>
  <c r="K1118" i="1"/>
  <c r="N1118" i="1" s="1"/>
  <c r="K1110" i="1"/>
  <c r="N1110" i="1" s="1"/>
  <c r="K1102" i="1"/>
  <c r="N1102" i="1" s="1"/>
  <c r="K1094" i="1"/>
  <c r="N1094" i="1" s="1"/>
  <c r="K1086" i="1"/>
  <c r="N1086" i="1" s="1"/>
  <c r="K1078" i="1"/>
  <c r="N1078" i="1" s="1"/>
  <c r="K1070" i="1"/>
  <c r="N1070" i="1" s="1"/>
  <c r="K1062" i="1"/>
  <c r="N1062" i="1" s="1"/>
  <c r="K1054" i="1"/>
  <c r="N1054" i="1" s="1"/>
  <c r="K1046" i="1"/>
  <c r="N1046" i="1" s="1"/>
  <c r="K1038" i="1"/>
  <c r="N1038" i="1" s="1"/>
  <c r="K1030" i="1"/>
  <c r="N1030" i="1" s="1"/>
  <c r="K1022" i="1"/>
  <c r="N1022" i="1" s="1"/>
  <c r="K1014" i="1"/>
  <c r="N1014" i="1" s="1"/>
  <c r="K1006" i="1"/>
  <c r="N1006" i="1" s="1"/>
  <c r="K998" i="1"/>
  <c r="N998" i="1" s="1"/>
  <c r="K990" i="1"/>
  <c r="N990" i="1" s="1"/>
  <c r="K982" i="1"/>
  <c r="N982" i="1" s="1"/>
  <c r="K974" i="1"/>
  <c r="N974" i="1" s="1"/>
  <c r="K966" i="1"/>
  <c r="N966" i="1" s="1"/>
  <c r="K958" i="1"/>
  <c r="N958" i="1" s="1"/>
  <c r="K950" i="1"/>
  <c r="N950" i="1" s="1"/>
  <c r="K942" i="1"/>
  <c r="N942" i="1" s="1"/>
  <c r="K934" i="1"/>
  <c r="N934" i="1" s="1"/>
  <c r="K926" i="1"/>
  <c r="N926" i="1" s="1"/>
  <c r="K918" i="1"/>
  <c r="N918" i="1" s="1"/>
  <c r="K910" i="1"/>
  <c r="N910" i="1" s="1"/>
  <c r="K902" i="1"/>
  <c r="N902" i="1" s="1"/>
  <c r="K894" i="1"/>
  <c r="N894" i="1" s="1"/>
  <c r="K886" i="1"/>
  <c r="N886" i="1" s="1"/>
  <c r="K878" i="1"/>
  <c r="N878" i="1" s="1"/>
  <c r="K870" i="1"/>
  <c r="N870" i="1" s="1"/>
  <c r="K862" i="1"/>
  <c r="N862" i="1" s="1"/>
  <c r="K854" i="1"/>
  <c r="N854" i="1" s="1"/>
  <c r="K846" i="1"/>
  <c r="N846" i="1" s="1"/>
  <c r="K838" i="1"/>
  <c r="N838" i="1" s="1"/>
  <c r="K830" i="1"/>
  <c r="N830" i="1" s="1"/>
  <c r="K822" i="1"/>
  <c r="N822" i="1" s="1"/>
  <c r="K814" i="1"/>
  <c r="N814" i="1" s="1"/>
  <c r="K806" i="1"/>
  <c r="N806" i="1" s="1"/>
  <c r="K798" i="1"/>
  <c r="N798" i="1" s="1"/>
  <c r="K790" i="1"/>
  <c r="N790" i="1" s="1"/>
  <c r="K782" i="1"/>
  <c r="N782" i="1" s="1"/>
  <c r="K774" i="1"/>
  <c r="N774" i="1" s="1"/>
  <c r="K766" i="1"/>
  <c r="N766" i="1" s="1"/>
  <c r="K758" i="1"/>
  <c r="N758" i="1" s="1"/>
  <c r="K750" i="1"/>
  <c r="N750" i="1" s="1"/>
  <c r="K742" i="1"/>
  <c r="N742" i="1" s="1"/>
  <c r="K734" i="1"/>
  <c r="N734" i="1" s="1"/>
  <c r="K726" i="1"/>
  <c r="N726" i="1" s="1"/>
  <c r="K718" i="1"/>
  <c r="N718" i="1" s="1"/>
  <c r="K710" i="1"/>
  <c r="N710" i="1" s="1"/>
  <c r="K702" i="1"/>
  <c r="N702" i="1" s="1"/>
  <c r="K694" i="1"/>
  <c r="N694" i="1" s="1"/>
  <c r="K686" i="1"/>
  <c r="N686" i="1" s="1"/>
  <c r="K678" i="1"/>
  <c r="N678" i="1" s="1"/>
  <c r="K670" i="1"/>
  <c r="N670" i="1" s="1"/>
  <c r="K662" i="1"/>
  <c r="N662" i="1" s="1"/>
  <c r="K654" i="1"/>
  <c r="N654" i="1" s="1"/>
  <c r="K646" i="1"/>
  <c r="N646" i="1" s="1"/>
  <c r="K638" i="1"/>
  <c r="N638" i="1" s="1"/>
  <c r="K630" i="1"/>
  <c r="N630" i="1" s="1"/>
  <c r="K622" i="1"/>
  <c r="N622" i="1" s="1"/>
  <c r="K614" i="1"/>
  <c r="N614" i="1" s="1"/>
  <c r="K606" i="1"/>
  <c r="N606" i="1" s="1"/>
  <c r="K598" i="1"/>
  <c r="N598" i="1" s="1"/>
  <c r="K590" i="1"/>
  <c r="N590" i="1" s="1"/>
  <c r="K582" i="1"/>
  <c r="N582" i="1" s="1"/>
  <c r="K574" i="1"/>
  <c r="N574" i="1" s="1"/>
  <c r="K566" i="1"/>
  <c r="N566" i="1" s="1"/>
  <c r="K558" i="1"/>
  <c r="N558" i="1" s="1"/>
  <c r="K550" i="1"/>
  <c r="N550" i="1" s="1"/>
  <c r="K542" i="1"/>
  <c r="N542" i="1" s="1"/>
  <c r="K534" i="1"/>
  <c r="N534" i="1" s="1"/>
  <c r="K526" i="1"/>
  <c r="N526" i="1" s="1"/>
  <c r="K518" i="1"/>
  <c r="N518" i="1" s="1"/>
  <c r="K510" i="1"/>
  <c r="N510" i="1" s="1"/>
  <c r="K502" i="1"/>
  <c r="N502" i="1" s="1"/>
  <c r="K494" i="1"/>
  <c r="N494" i="1" s="1"/>
  <c r="K486" i="1"/>
  <c r="N486" i="1" s="1"/>
  <c r="K478" i="1"/>
  <c r="N478" i="1" s="1"/>
  <c r="K470" i="1"/>
  <c r="N470" i="1" s="1"/>
  <c r="K462" i="1"/>
  <c r="N462" i="1" s="1"/>
  <c r="K454" i="1"/>
  <c r="N454" i="1" s="1"/>
  <c r="K446" i="1"/>
  <c r="N446" i="1" s="1"/>
  <c r="K438" i="1"/>
  <c r="N438" i="1" s="1"/>
  <c r="K430" i="1"/>
  <c r="N430" i="1" s="1"/>
  <c r="K422" i="1"/>
  <c r="N422" i="1" s="1"/>
  <c r="K414" i="1"/>
  <c r="N414" i="1" s="1"/>
  <c r="K406" i="1"/>
  <c r="N406" i="1" s="1"/>
  <c r="K398" i="1"/>
  <c r="N398" i="1" s="1"/>
  <c r="K390" i="1"/>
  <c r="N390" i="1" s="1"/>
  <c r="K382" i="1"/>
  <c r="N382" i="1" s="1"/>
  <c r="K374" i="1"/>
  <c r="N374" i="1" s="1"/>
  <c r="K366" i="1"/>
  <c r="N366" i="1" s="1"/>
  <c r="K358" i="1"/>
  <c r="N358" i="1" s="1"/>
  <c r="K350" i="1"/>
  <c r="N350" i="1" s="1"/>
  <c r="K342" i="1"/>
  <c r="N342" i="1" s="1"/>
  <c r="K334" i="1"/>
  <c r="N334" i="1" s="1"/>
  <c r="K326" i="1"/>
  <c r="N326" i="1" s="1"/>
  <c r="K318" i="1"/>
  <c r="N318" i="1" s="1"/>
  <c r="K310" i="1"/>
  <c r="N310" i="1" s="1"/>
  <c r="K302" i="1"/>
  <c r="N302" i="1" s="1"/>
  <c r="K294" i="1"/>
  <c r="N294" i="1" s="1"/>
  <c r="K286" i="1"/>
  <c r="N286" i="1" s="1"/>
  <c r="K278" i="1"/>
  <c r="N278" i="1" s="1"/>
  <c r="K270" i="1"/>
  <c r="N270" i="1" s="1"/>
  <c r="K262" i="1"/>
  <c r="N262" i="1" s="1"/>
  <c r="K254" i="1"/>
  <c r="N254" i="1" s="1"/>
  <c r="K246" i="1"/>
  <c r="N246" i="1" s="1"/>
  <c r="K238" i="1"/>
  <c r="N238" i="1" s="1"/>
  <c r="K230" i="1"/>
  <c r="N230" i="1" s="1"/>
  <c r="K222" i="1"/>
  <c r="N222" i="1" s="1"/>
  <c r="K214" i="1"/>
  <c r="N214" i="1" s="1"/>
  <c r="K206" i="1"/>
  <c r="N206" i="1" s="1"/>
  <c r="K198" i="1"/>
  <c r="N198" i="1" s="1"/>
  <c r="K190" i="1"/>
  <c r="N190" i="1" s="1"/>
  <c r="K182" i="1"/>
  <c r="N182" i="1" s="1"/>
  <c r="K174" i="1"/>
  <c r="N174" i="1" s="1"/>
  <c r="K166" i="1"/>
  <c r="N166" i="1" s="1"/>
  <c r="K158" i="1"/>
  <c r="N158" i="1" s="1"/>
  <c r="K150" i="1"/>
  <c r="N150" i="1" s="1"/>
  <c r="K142" i="1"/>
  <c r="N142" i="1" s="1"/>
  <c r="K134" i="1"/>
  <c r="N134" i="1" s="1"/>
  <c r="K126" i="1"/>
  <c r="N126" i="1" s="1"/>
  <c r="K118" i="1"/>
  <c r="N118" i="1" s="1"/>
  <c r="K110" i="1"/>
  <c r="N110" i="1" s="1"/>
  <c r="K102" i="1"/>
  <c r="N102" i="1" s="1"/>
  <c r="K94" i="1"/>
  <c r="N94" i="1" s="1"/>
  <c r="K86" i="1"/>
  <c r="N86" i="1" s="1"/>
  <c r="K78" i="1"/>
  <c r="N78" i="1" s="1"/>
  <c r="K70" i="1"/>
  <c r="N70" i="1" s="1"/>
  <c r="K62" i="1"/>
  <c r="N62" i="1" s="1"/>
  <c r="K54" i="1"/>
  <c r="N54" i="1" s="1"/>
  <c r="K46" i="1"/>
  <c r="N46" i="1" s="1"/>
  <c r="K38" i="1"/>
  <c r="N38" i="1" s="1"/>
  <c r="K30" i="1"/>
  <c r="N30" i="1" s="1"/>
  <c r="K22" i="1"/>
  <c r="N22" i="1" s="1"/>
  <c r="K14" i="1"/>
  <c r="N14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K1221" i="1"/>
  <c r="N1221" i="1" s="1"/>
  <c r="K1213" i="1"/>
  <c r="N1213" i="1" s="1"/>
  <c r="K1205" i="1"/>
  <c r="N1205" i="1" s="1"/>
  <c r="K1197" i="1"/>
  <c r="N1197" i="1" s="1"/>
  <c r="K1189" i="1"/>
  <c r="N1189" i="1" s="1"/>
  <c r="K1181" i="1"/>
  <c r="N1181" i="1" s="1"/>
  <c r="K1173" i="1"/>
  <c r="N1173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K1029" i="1"/>
  <c r="N1029" i="1" s="1"/>
  <c r="K1021" i="1"/>
  <c r="N1021" i="1" s="1"/>
  <c r="K1013" i="1"/>
  <c r="N1013" i="1" s="1"/>
  <c r="K1005" i="1"/>
  <c r="N1005" i="1" s="1"/>
  <c r="K997" i="1"/>
  <c r="N997" i="1" s="1"/>
  <c r="K989" i="1"/>
  <c r="N989" i="1" s="1"/>
  <c r="K981" i="1"/>
  <c r="N981" i="1" s="1"/>
  <c r="K973" i="1"/>
  <c r="N973" i="1" s="1"/>
  <c r="K965" i="1"/>
  <c r="N965" i="1" s="1"/>
  <c r="K957" i="1"/>
  <c r="N957" i="1" s="1"/>
  <c r="K949" i="1"/>
  <c r="N949" i="1" s="1"/>
  <c r="K941" i="1"/>
  <c r="N941" i="1" s="1"/>
  <c r="K933" i="1"/>
  <c r="N933" i="1" s="1"/>
  <c r="K925" i="1"/>
  <c r="N925" i="1" s="1"/>
  <c r="K917" i="1"/>
  <c r="N917" i="1" s="1"/>
  <c r="K909" i="1"/>
  <c r="N909" i="1" s="1"/>
  <c r="K901" i="1"/>
  <c r="N901" i="1" s="1"/>
  <c r="K893" i="1"/>
  <c r="N893" i="1" s="1"/>
  <c r="K885" i="1"/>
  <c r="N885" i="1" s="1"/>
  <c r="K877" i="1"/>
  <c r="N877" i="1" s="1"/>
  <c r="K869" i="1"/>
  <c r="N869" i="1" s="1"/>
  <c r="K861" i="1"/>
  <c r="N861" i="1" s="1"/>
  <c r="K853" i="1"/>
  <c r="N853" i="1" s="1"/>
  <c r="K845" i="1"/>
  <c r="N845" i="1" s="1"/>
  <c r="K837" i="1"/>
  <c r="N837" i="1" s="1"/>
  <c r="K829" i="1"/>
  <c r="N829" i="1" s="1"/>
  <c r="K821" i="1"/>
  <c r="N821" i="1" s="1"/>
  <c r="K813" i="1"/>
  <c r="N813" i="1" s="1"/>
  <c r="K805" i="1"/>
  <c r="N805" i="1" s="1"/>
  <c r="K797" i="1"/>
  <c r="N797" i="1" s="1"/>
  <c r="K789" i="1"/>
  <c r="N789" i="1" s="1"/>
  <c r="K781" i="1"/>
  <c r="N781" i="1" s="1"/>
  <c r="K773" i="1"/>
  <c r="N773" i="1" s="1"/>
  <c r="K765" i="1"/>
  <c r="N765" i="1" s="1"/>
  <c r="K757" i="1"/>
  <c r="N757" i="1" s="1"/>
  <c r="K749" i="1"/>
  <c r="N749" i="1" s="1"/>
  <c r="K741" i="1"/>
  <c r="N741" i="1" s="1"/>
  <c r="K733" i="1"/>
  <c r="N733" i="1" s="1"/>
  <c r="K725" i="1"/>
  <c r="N725" i="1" s="1"/>
  <c r="K717" i="1"/>
  <c r="N717" i="1" s="1"/>
  <c r="K709" i="1"/>
  <c r="N709" i="1" s="1"/>
  <c r="K701" i="1"/>
  <c r="N701" i="1" s="1"/>
  <c r="K693" i="1"/>
  <c r="N693" i="1" s="1"/>
  <c r="K685" i="1"/>
  <c r="N685" i="1" s="1"/>
  <c r="K677" i="1"/>
  <c r="N677" i="1" s="1"/>
  <c r="K669" i="1"/>
  <c r="N669" i="1" s="1"/>
  <c r="K661" i="1"/>
  <c r="N661" i="1" s="1"/>
  <c r="K653" i="1"/>
  <c r="N653" i="1" s="1"/>
  <c r="K645" i="1"/>
  <c r="N645" i="1" s="1"/>
  <c r="K637" i="1"/>
  <c r="N637" i="1" s="1"/>
  <c r="K629" i="1"/>
  <c r="N629" i="1" s="1"/>
  <c r="K621" i="1"/>
  <c r="N621" i="1" s="1"/>
  <c r="K613" i="1"/>
  <c r="N613" i="1" s="1"/>
  <c r="K605" i="1"/>
  <c r="N605" i="1" s="1"/>
  <c r="K597" i="1"/>
  <c r="N597" i="1" s="1"/>
  <c r="K589" i="1"/>
  <c r="N589" i="1" s="1"/>
  <c r="K581" i="1"/>
  <c r="N581" i="1" s="1"/>
  <c r="K573" i="1"/>
  <c r="N573" i="1" s="1"/>
  <c r="K565" i="1"/>
  <c r="N565" i="1" s="1"/>
  <c r="K557" i="1"/>
  <c r="N557" i="1" s="1"/>
  <c r="K549" i="1"/>
  <c r="N549" i="1" s="1"/>
  <c r="K541" i="1"/>
  <c r="N541" i="1" s="1"/>
  <c r="K533" i="1"/>
  <c r="N533" i="1" s="1"/>
  <c r="K525" i="1"/>
  <c r="N525" i="1" s="1"/>
  <c r="K517" i="1"/>
  <c r="N517" i="1" s="1"/>
  <c r="K509" i="1"/>
  <c r="N509" i="1" s="1"/>
  <c r="K501" i="1"/>
  <c r="N501" i="1" s="1"/>
  <c r="K493" i="1"/>
  <c r="N493" i="1" s="1"/>
  <c r="K485" i="1"/>
  <c r="N485" i="1" s="1"/>
  <c r="K477" i="1"/>
  <c r="N477" i="1" s="1"/>
  <c r="K469" i="1"/>
  <c r="N469" i="1" s="1"/>
  <c r="K461" i="1"/>
  <c r="N461" i="1" s="1"/>
  <c r="K453" i="1"/>
  <c r="N453" i="1" s="1"/>
  <c r="K445" i="1"/>
  <c r="N445" i="1" s="1"/>
  <c r="K437" i="1"/>
  <c r="N437" i="1" s="1"/>
  <c r="K429" i="1"/>
  <c r="N429" i="1" s="1"/>
  <c r="K421" i="1"/>
  <c r="N421" i="1" s="1"/>
  <c r="K413" i="1"/>
  <c r="N413" i="1" s="1"/>
  <c r="K405" i="1"/>
  <c r="N405" i="1" s="1"/>
  <c r="K397" i="1"/>
  <c r="N397" i="1" s="1"/>
  <c r="K389" i="1"/>
  <c r="N389" i="1" s="1"/>
  <c r="K381" i="1"/>
  <c r="N381" i="1" s="1"/>
  <c r="K373" i="1"/>
  <c r="N373" i="1" s="1"/>
  <c r="K365" i="1"/>
  <c r="N365" i="1" s="1"/>
  <c r="K357" i="1"/>
  <c r="N357" i="1" s="1"/>
  <c r="K349" i="1"/>
  <c r="N349" i="1" s="1"/>
  <c r="K341" i="1"/>
  <c r="N341" i="1" s="1"/>
  <c r="K333" i="1"/>
  <c r="N333" i="1" s="1"/>
  <c r="K325" i="1"/>
  <c r="N325" i="1" s="1"/>
  <c r="K317" i="1"/>
  <c r="N317" i="1" s="1"/>
  <c r="K309" i="1"/>
  <c r="N309" i="1" s="1"/>
  <c r="K301" i="1"/>
  <c r="N301" i="1" s="1"/>
  <c r="K293" i="1"/>
  <c r="N293" i="1" s="1"/>
  <c r="K285" i="1"/>
  <c r="N285" i="1" s="1"/>
  <c r="K277" i="1"/>
  <c r="N277" i="1" s="1"/>
  <c r="K269" i="1"/>
  <c r="N269" i="1" s="1"/>
  <c r="K261" i="1"/>
  <c r="N261" i="1" s="1"/>
  <c r="K253" i="1"/>
  <c r="N253" i="1" s="1"/>
  <c r="K245" i="1"/>
  <c r="N245" i="1" s="1"/>
  <c r="K237" i="1"/>
  <c r="N237" i="1" s="1"/>
  <c r="K229" i="1"/>
  <c r="N229" i="1" s="1"/>
  <c r="K221" i="1"/>
  <c r="N221" i="1" s="1"/>
  <c r="K213" i="1"/>
  <c r="N213" i="1" s="1"/>
  <c r="K205" i="1"/>
  <c r="N205" i="1" s="1"/>
  <c r="K197" i="1"/>
  <c r="N197" i="1" s="1"/>
  <c r="K189" i="1"/>
  <c r="N189" i="1" s="1"/>
  <c r="K181" i="1"/>
  <c r="N181" i="1" s="1"/>
  <c r="K173" i="1"/>
  <c r="N173" i="1" s="1"/>
  <c r="K165" i="1"/>
  <c r="N165" i="1" s="1"/>
  <c r="K157" i="1"/>
  <c r="N157" i="1" s="1"/>
  <c r="K149" i="1"/>
  <c r="N149" i="1" s="1"/>
  <c r="K141" i="1"/>
  <c r="N141" i="1" s="1"/>
  <c r="K133" i="1"/>
  <c r="N133" i="1" s="1"/>
  <c r="K125" i="1"/>
  <c r="N125" i="1" s="1"/>
  <c r="K117" i="1"/>
  <c r="N117" i="1" s="1"/>
  <c r="K109" i="1"/>
  <c r="N109" i="1" s="1"/>
  <c r="K101" i="1"/>
  <c r="N101" i="1" s="1"/>
  <c r="K93" i="1"/>
  <c r="N93" i="1" s="1"/>
  <c r="K85" i="1"/>
  <c r="N85" i="1" s="1"/>
  <c r="K77" i="1"/>
  <c r="N77" i="1" s="1"/>
  <c r="K69" i="1"/>
  <c r="N69" i="1" s="1"/>
  <c r="K61" i="1"/>
  <c r="N61" i="1" s="1"/>
  <c r="K53" i="1"/>
  <c r="N53" i="1" s="1"/>
  <c r="K45" i="1"/>
  <c r="N45" i="1" s="1"/>
  <c r="K37" i="1"/>
  <c r="N37" i="1" s="1"/>
  <c r="K29" i="1"/>
  <c r="N29" i="1" s="1"/>
  <c r="K21" i="1"/>
  <c r="N21" i="1" s="1"/>
  <c r="K13" i="1"/>
  <c r="N13" i="1" s="1"/>
  <c r="K1052" i="1"/>
  <c r="N1052" i="1" s="1"/>
  <c r="K1044" i="1"/>
  <c r="N1044" i="1" s="1"/>
  <c r="K1036" i="1"/>
  <c r="N1036" i="1" s="1"/>
  <c r="K1028" i="1"/>
  <c r="N1028" i="1" s="1"/>
  <c r="K1020" i="1"/>
  <c r="N1020" i="1" s="1"/>
  <c r="K1012" i="1"/>
  <c r="N1012" i="1" s="1"/>
  <c r="K1004" i="1"/>
  <c r="N1004" i="1" s="1"/>
  <c r="K996" i="1"/>
  <c r="N996" i="1" s="1"/>
  <c r="K988" i="1"/>
  <c r="N988" i="1" s="1"/>
  <c r="K980" i="1"/>
  <c r="N980" i="1" s="1"/>
  <c r="K972" i="1"/>
  <c r="N972" i="1" s="1"/>
  <c r="K964" i="1"/>
  <c r="N964" i="1" s="1"/>
  <c r="K956" i="1"/>
  <c r="N956" i="1" s="1"/>
  <c r="K948" i="1"/>
  <c r="N948" i="1" s="1"/>
  <c r="K940" i="1"/>
  <c r="N940" i="1" s="1"/>
  <c r="K932" i="1"/>
  <c r="N932" i="1" s="1"/>
  <c r="K924" i="1"/>
  <c r="N924" i="1" s="1"/>
  <c r="K916" i="1"/>
  <c r="N916" i="1" s="1"/>
  <c r="K908" i="1"/>
  <c r="N908" i="1" s="1"/>
  <c r="K900" i="1"/>
  <c r="N900" i="1" s="1"/>
  <c r="K892" i="1"/>
  <c r="N892" i="1" s="1"/>
  <c r="K884" i="1"/>
  <c r="N884" i="1" s="1"/>
  <c r="K876" i="1"/>
  <c r="N876" i="1" s="1"/>
  <c r="K868" i="1"/>
  <c r="N868" i="1" s="1"/>
  <c r="K860" i="1"/>
  <c r="N860" i="1" s="1"/>
  <c r="K852" i="1"/>
  <c r="N852" i="1" s="1"/>
  <c r="K844" i="1"/>
  <c r="N844" i="1" s="1"/>
  <c r="K836" i="1"/>
  <c r="N836" i="1" s="1"/>
  <c r="K828" i="1"/>
  <c r="N828" i="1" s="1"/>
  <c r="K820" i="1"/>
  <c r="N820" i="1" s="1"/>
  <c r="K812" i="1"/>
  <c r="N812" i="1" s="1"/>
  <c r="K804" i="1"/>
  <c r="N804" i="1" s="1"/>
  <c r="K796" i="1"/>
  <c r="N796" i="1" s="1"/>
  <c r="K788" i="1"/>
  <c r="N788" i="1" s="1"/>
  <c r="K780" i="1"/>
  <c r="N780" i="1" s="1"/>
  <c r="K772" i="1"/>
  <c r="N772" i="1" s="1"/>
  <c r="K764" i="1"/>
  <c r="N764" i="1" s="1"/>
  <c r="K756" i="1"/>
  <c r="N756" i="1" s="1"/>
  <c r="K748" i="1"/>
  <c r="N748" i="1" s="1"/>
  <c r="K740" i="1"/>
  <c r="N740" i="1" s="1"/>
  <c r="K732" i="1"/>
  <c r="N732" i="1" s="1"/>
  <c r="K724" i="1"/>
  <c r="N724" i="1" s="1"/>
  <c r="K716" i="1"/>
  <c r="N716" i="1" s="1"/>
  <c r="K708" i="1"/>
  <c r="N708" i="1" s="1"/>
  <c r="K700" i="1"/>
  <c r="N700" i="1" s="1"/>
  <c r="K692" i="1"/>
  <c r="N692" i="1" s="1"/>
  <c r="K684" i="1"/>
  <c r="N684" i="1" s="1"/>
  <c r="K676" i="1"/>
  <c r="N676" i="1" s="1"/>
  <c r="K668" i="1"/>
  <c r="N668" i="1" s="1"/>
  <c r="K660" i="1"/>
  <c r="N660" i="1" s="1"/>
  <c r="K652" i="1"/>
  <c r="N652" i="1" s="1"/>
  <c r="K644" i="1"/>
  <c r="N644" i="1" s="1"/>
  <c r="K636" i="1"/>
  <c r="N636" i="1" s="1"/>
  <c r="K628" i="1"/>
  <c r="N628" i="1" s="1"/>
  <c r="K620" i="1"/>
  <c r="N620" i="1" s="1"/>
  <c r="K612" i="1"/>
  <c r="N612" i="1" s="1"/>
  <c r="K604" i="1"/>
  <c r="N604" i="1" s="1"/>
  <c r="K596" i="1"/>
  <c r="N596" i="1" s="1"/>
  <c r="K588" i="1"/>
  <c r="N588" i="1" s="1"/>
  <c r="K580" i="1"/>
  <c r="N580" i="1" s="1"/>
  <c r="K572" i="1"/>
  <c r="N572" i="1" s="1"/>
  <c r="K564" i="1"/>
  <c r="N564" i="1" s="1"/>
  <c r="K556" i="1"/>
  <c r="N556" i="1" s="1"/>
  <c r="K548" i="1"/>
  <c r="N548" i="1" s="1"/>
  <c r="K540" i="1"/>
  <c r="N540" i="1" s="1"/>
  <c r="K532" i="1"/>
  <c r="N532" i="1" s="1"/>
  <c r="K524" i="1"/>
  <c r="N524" i="1" s="1"/>
  <c r="K516" i="1"/>
  <c r="N516" i="1" s="1"/>
  <c r="K508" i="1"/>
  <c r="N508" i="1" s="1"/>
  <c r="K500" i="1"/>
  <c r="N500" i="1" s="1"/>
  <c r="K492" i="1"/>
  <c r="N492" i="1" s="1"/>
  <c r="K484" i="1"/>
  <c r="N484" i="1" s="1"/>
  <c r="K476" i="1"/>
  <c r="N476" i="1" s="1"/>
  <c r="K468" i="1"/>
  <c r="N468" i="1" s="1"/>
  <c r="K460" i="1"/>
  <c r="N460" i="1" s="1"/>
  <c r="K452" i="1"/>
  <c r="N452" i="1" s="1"/>
  <c r="K444" i="1"/>
  <c r="N444" i="1" s="1"/>
  <c r="K436" i="1"/>
  <c r="N436" i="1" s="1"/>
  <c r="K428" i="1"/>
  <c r="N428" i="1" s="1"/>
  <c r="K420" i="1"/>
  <c r="N420" i="1" s="1"/>
  <c r="K412" i="1"/>
  <c r="N412" i="1" s="1"/>
  <c r="K404" i="1"/>
  <c r="N404" i="1" s="1"/>
  <c r="K396" i="1"/>
  <c r="N396" i="1" s="1"/>
  <c r="K388" i="1"/>
  <c r="N388" i="1" s="1"/>
  <c r="K380" i="1"/>
  <c r="N380" i="1" s="1"/>
  <c r="K372" i="1"/>
  <c r="N372" i="1" s="1"/>
  <c r="K364" i="1"/>
  <c r="N364" i="1" s="1"/>
  <c r="K356" i="1"/>
  <c r="N356" i="1" s="1"/>
  <c r="K348" i="1"/>
  <c r="N348" i="1" s="1"/>
  <c r="K340" i="1"/>
  <c r="N340" i="1" s="1"/>
  <c r="K332" i="1"/>
  <c r="N332" i="1" s="1"/>
  <c r="K324" i="1"/>
  <c r="N324" i="1" s="1"/>
  <c r="K316" i="1"/>
  <c r="N316" i="1" s="1"/>
  <c r="K308" i="1"/>
  <c r="N308" i="1" s="1"/>
  <c r="K300" i="1"/>
  <c r="N300" i="1" s="1"/>
  <c r="K292" i="1"/>
  <c r="N292" i="1" s="1"/>
  <c r="K284" i="1"/>
  <c r="N284" i="1" s="1"/>
  <c r="K276" i="1"/>
  <c r="N276" i="1" s="1"/>
  <c r="K268" i="1"/>
  <c r="N268" i="1" s="1"/>
  <c r="K260" i="1"/>
  <c r="N260" i="1" s="1"/>
  <c r="K252" i="1"/>
  <c r="N252" i="1" s="1"/>
  <c r="K244" i="1"/>
  <c r="N244" i="1" s="1"/>
  <c r="K236" i="1"/>
  <c r="N236" i="1" s="1"/>
  <c r="K228" i="1"/>
  <c r="N228" i="1" s="1"/>
  <c r="K220" i="1"/>
  <c r="N220" i="1" s="1"/>
  <c r="K212" i="1"/>
  <c r="N212" i="1" s="1"/>
  <c r="K204" i="1"/>
  <c r="N204" i="1" s="1"/>
  <c r="K196" i="1"/>
  <c r="N196" i="1" s="1"/>
  <c r="K188" i="1"/>
  <c r="N188" i="1" s="1"/>
  <c r="K180" i="1"/>
  <c r="N180" i="1" s="1"/>
  <c r="K172" i="1"/>
  <c r="N172" i="1" s="1"/>
  <c r="K164" i="1"/>
  <c r="N164" i="1" s="1"/>
  <c r="K156" i="1"/>
  <c r="N156" i="1" s="1"/>
  <c r="K148" i="1"/>
  <c r="N148" i="1" s="1"/>
  <c r="K140" i="1"/>
  <c r="N140" i="1" s="1"/>
  <c r="K132" i="1"/>
  <c r="N132" i="1" s="1"/>
  <c r="K124" i="1"/>
  <c r="N124" i="1" s="1"/>
  <c r="K116" i="1"/>
  <c r="N116" i="1" s="1"/>
  <c r="K108" i="1"/>
  <c r="N108" i="1" s="1"/>
  <c r="K100" i="1"/>
  <c r="N100" i="1" s="1"/>
  <c r="K92" i="1"/>
  <c r="N92" i="1" s="1"/>
  <c r="K84" i="1"/>
  <c r="N84" i="1" s="1"/>
  <c r="K76" i="1"/>
  <c r="N76" i="1" s="1"/>
  <c r="K68" i="1"/>
  <c r="N68" i="1" s="1"/>
  <c r="K60" i="1"/>
  <c r="N60" i="1" s="1"/>
  <c r="K52" i="1"/>
  <c r="N52" i="1" s="1"/>
  <c r="K44" i="1"/>
  <c r="N44" i="1" s="1"/>
  <c r="K36" i="1"/>
  <c r="N36" i="1" s="1"/>
  <c r="K28" i="1"/>
  <c r="N28" i="1" s="1"/>
  <c r="K20" i="1"/>
  <c r="N20" i="1" s="1"/>
  <c r="K12" i="1"/>
  <c r="N12" i="1" s="1"/>
  <c r="R35" i="3" l="1"/>
  <c r="R243" i="3"/>
  <c r="R131" i="3"/>
  <c r="R40" i="3"/>
  <c r="R14" i="3"/>
  <c r="R69" i="3"/>
  <c r="R73" i="3"/>
  <c r="R41" i="3"/>
  <c r="R64" i="3"/>
  <c r="R235" i="3"/>
  <c r="R245" i="3"/>
  <c r="R195" i="3"/>
  <c r="R290" i="3"/>
  <c r="R279" i="3"/>
  <c r="R238" i="3"/>
  <c r="R120" i="3"/>
  <c r="R91" i="3"/>
  <c r="R75" i="3"/>
  <c r="R68" i="3"/>
  <c r="R107" i="3"/>
  <c r="R300" i="3"/>
  <c r="R241" i="3"/>
  <c r="R25" i="3"/>
  <c r="R318" i="3"/>
  <c r="R138" i="3"/>
  <c r="R236" i="3"/>
  <c r="R12" i="3"/>
  <c r="R28" i="3"/>
  <c r="R87" i="3"/>
  <c r="R124" i="3"/>
  <c r="R250" i="3"/>
  <c r="R289" i="3"/>
  <c r="R310" i="3"/>
  <c r="R85" i="3"/>
  <c r="R272" i="3"/>
  <c r="R55" i="3"/>
  <c r="R66" i="3"/>
  <c r="R171" i="3"/>
  <c r="R261" i="3"/>
  <c r="R153" i="3"/>
  <c r="R26" i="3"/>
  <c r="R265" i="3"/>
  <c r="R314" i="3"/>
  <c r="R108" i="3"/>
  <c r="R145" i="3"/>
  <c r="R17" i="3"/>
  <c r="R54" i="3"/>
  <c r="R16" i="3"/>
  <c r="R253" i="3"/>
  <c r="R32" i="3"/>
  <c r="R294" i="3"/>
  <c r="R27" i="3"/>
  <c r="R119" i="3"/>
  <c r="R161" i="3"/>
  <c r="R315" i="3"/>
  <c r="R74" i="3"/>
  <c r="R169" i="3"/>
  <c r="R270" i="3"/>
  <c r="R43" i="3"/>
  <c r="R38" i="3"/>
  <c r="R121" i="3"/>
  <c r="R198" i="3"/>
  <c r="R207" i="3"/>
  <c r="R319" i="3"/>
  <c r="R89" i="3"/>
  <c r="R163" i="3"/>
  <c r="R101" i="3"/>
  <c r="R24" i="3"/>
  <c r="R324" i="3"/>
  <c r="R110" i="3"/>
  <c r="R146" i="3"/>
  <c r="R232" i="3"/>
  <c r="R179" i="3"/>
  <c r="R18" i="3"/>
  <c r="R274" i="3"/>
  <c r="R53" i="3"/>
  <c r="R182" i="3"/>
  <c r="R313" i="3"/>
  <c r="R184" i="3"/>
  <c r="R80" i="3"/>
  <c r="R81" i="3"/>
  <c r="R287" i="3"/>
  <c r="R189" i="3"/>
  <c r="R144" i="3"/>
  <c r="R47" i="3"/>
  <c r="R224" i="3"/>
  <c r="R48" i="3"/>
  <c r="R67" i="3"/>
  <c r="R197" i="3"/>
  <c r="R148" i="3"/>
  <c r="R96" i="3"/>
  <c r="R237" i="3"/>
  <c r="R60" i="3"/>
  <c r="R178" i="3"/>
  <c r="R187" i="3"/>
  <c r="R65" i="3"/>
  <c r="R278" i="3"/>
  <c r="R132" i="3"/>
  <c r="R209" i="3"/>
  <c r="R277" i="3"/>
  <c r="R123" i="3"/>
  <c r="R168" i="3"/>
  <c r="R142" i="3"/>
  <c r="R239" i="3"/>
  <c r="R21" i="3"/>
  <c r="R267" i="3"/>
  <c r="R15" i="3"/>
  <c r="R252" i="3"/>
  <c r="R166" i="3"/>
  <c r="R61" i="3"/>
  <c r="R181" i="3"/>
  <c r="R106" i="3"/>
  <c r="R170" i="3"/>
  <c r="R212" i="3"/>
  <c r="R20" i="3"/>
  <c r="R247" i="3"/>
  <c r="R49" i="3"/>
  <c r="R154" i="3"/>
  <c r="R249" i="3"/>
  <c r="R11" i="3"/>
  <c r="R191" i="3"/>
  <c r="R304" i="3"/>
  <c r="R248" i="3"/>
  <c r="R273" i="3"/>
  <c r="R29" i="3"/>
  <c r="R173" i="3"/>
  <c r="R162" i="3"/>
  <c r="R104" i="3"/>
  <c r="R137" i="3"/>
  <c r="R112" i="3"/>
  <c r="R78" i="3"/>
  <c r="R105" i="3"/>
  <c r="R57" i="3"/>
  <c r="R34" i="3"/>
  <c r="R72" i="3"/>
  <c r="R118" i="3"/>
  <c r="R159" i="3"/>
  <c r="R269" i="3"/>
  <c r="R215" i="3"/>
  <c r="R206" i="3"/>
  <c r="R129" i="3"/>
  <c r="R213" i="3"/>
  <c r="R246" i="3"/>
  <c r="R211" i="3"/>
  <c r="R140" i="3"/>
  <c r="R223" i="3"/>
  <c r="R117" i="3"/>
  <c r="R208" i="3"/>
  <c r="R221" i="3"/>
  <c r="R309" i="3"/>
  <c r="R196" i="3"/>
  <c r="R152" i="3"/>
  <c r="R70" i="3"/>
  <c r="R90" i="3"/>
  <c r="R130" i="3"/>
  <c r="R233" i="3"/>
  <c r="R308" i="3"/>
  <c r="R201" i="3"/>
  <c r="R22" i="3"/>
  <c r="R79" i="3"/>
  <c r="R271" i="3"/>
  <c r="R175" i="3"/>
  <c r="R83" i="3"/>
  <c r="R93" i="3"/>
  <c r="R92" i="3"/>
  <c r="R113" i="3"/>
  <c r="R125" i="3"/>
  <c r="R242" i="3"/>
  <c r="R52" i="3"/>
  <c r="R183" i="3"/>
  <c r="R177" i="3"/>
  <c r="R95" i="3"/>
  <c r="R134" i="3"/>
  <c r="R63" i="3"/>
  <c r="R317" i="3"/>
  <c r="R133" i="3"/>
  <c r="R76" i="3"/>
  <c r="R222" i="3"/>
  <c r="R165" i="3"/>
  <c r="R86" i="3"/>
  <c r="R116" i="3"/>
  <c r="R302" i="3"/>
  <c r="R257" i="3"/>
  <c r="R42" i="3"/>
  <c r="R103" i="3"/>
  <c r="R180" i="3"/>
  <c r="R226" i="3"/>
  <c r="R292" i="3"/>
  <c r="R88" i="3"/>
  <c r="R58" i="3"/>
  <c r="R282" i="3"/>
  <c r="R268" i="3"/>
  <c r="R99" i="3"/>
  <c r="R312" i="3"/>
  <c r="R214" i="3"/>
  <c r="R56" i="3"/>
  <c r="R320" i="3"/>
  <c r="R44" i="3"/>
  <c r="R46" i="3"/>
  <c r="R50" i="3"/>
  <c r="R291" i="3"/>
  <c r="R122" i="3"/>
  <c r="R234" i="3"/>
  <c r="R147" i="3"/>
  <c r="R33" i="3"/>
  <c r="R156" i="3"/>
  <c r="R303" i="3"/>
  <c r="R295" i="3"/>
  <c r="R298" i="3"/>
  <c r="R109" i="3"/>
  <c r="R316" i="3"/>
  <c r="R115" i="3"/>
  <c r="R297" i="3"/>
  <c r="R244" i="3"/>
  <c r="R186" i="3"/>
  <c r="R321" i="3"/>
  <c r="R126" i="3"/>
  <c r="R284" i="3"/>
  <c r="R193" i="3"/>
  <c r="R240" i="3"/>
  <c r="R192" i="3"/>
  <c r="R219" i="3"/>
  <c r="R251" i="3"/>
  <c r="R176" i="3"/>
  <c r="R155" i="3"/>
  <c r="R230" i="3"/>
  <c r="R306" i="3"/>
  <c r="R216" i="3"/>
  <c r="R98" i="3"/>
  <c r="R307" i="3"/>
  <c r="R210" i="3"/>
  <c r="R225" i="3"/>
  <c r="R199" i="3"/>
  <c r="R157" i="3"/>
  <c r="R97" i="3"/>
  <c r="R188" i="3"/>
  <c r="R84" i="3"/>
  <c r="R31" i="3"/>
  <c r="R305" i="3"/>
  <c r="R311" i="3"/>
  <c r="R228" i="3"/>
  <c r="R19" i="3"/>
  <c r="R59" i="3"/>
  <c r="R23" i="3"/>
  <c r="R45" i="3"/>
  <c r="R167" i="3"/>
  <c r="R255" i="3"/>
  <c r="R111" i="3"/>
  <c r="R254" i="3"/>
  <c r="R229" i="3"/>
  <c r="R143" i="3"/>
  <c r="R227" i="3"/>
  <c r="R286" i="3"/>
  <c r="R276" i="3"/>
  <c r="R158" i="3"/>
  <c r="R296" i="3"/>
  <c r="R127" i="3"/>
  <c r="R259" i="3"/>
  <c r="R51" i="3"/>
  <c r="R128" i="3"/>
  <c r="R203" i="3"/>
  <c r="R202" i="3"/>
  <c r="R37" i="3"/>
  <c r="R136" i="3"/>
  <c r="R114" i="3"/>
  <c r="R288" i="3"/>
  <c r="R260" i="3"/>
  <c r="R190" i="3"/>
  <c r="R266" i="3"/>
  <c r="R71" i="3"/>
  <c r="R281" i="3"/>
  <c r="R139" i="3"/>
  <c r="R194" i="3"/>
  <c r="R275" i="3"/>
  <c r="R218" i="3"/>
  <c r="R149" i="3"/>
  <c r="R283" i="3"/>
  <c r="R174" i="3"/>
  <c r="R258" i="3"/>
  <c r="R185" i="3"/>
  <c r="R220" i="3"/>
  <c r="R280" i="3"/>
  <c r="R204" i="3"/>
  <c r="R160" i="3"/>
  <c r="R102" i="3"/>
  <c r="R172" i="3"/>
  <c r="R264" i="3"/>
  <c r="R36" i="3"/>
  <c r="R150" i="3"/>
  <c r="R82" i="3"/>
  <c r="R263" i="3"/>
  <c r="R262" i="3"/>
  <c r="R323" i="3"/>
  <c r="R293" i="3"/>
  <c r="R200" i="3"/>
  <c r="R285" i="3"/>
  <c r="R77" i="3"/>
  <c r="R94" i="3"/>
  <c r="R141" i="3"/>
  <c r="R231" i="3"/>
  <c r="R301" i="3"/>
  <c r="R217" i="3"/>
  <c r="R256" i="3"/>
  <c r="R322" i="3"/>
  <c r="R62" i="3"/>
  <c r="R13" i="3"/>
  <c r="R39" i="3"/>
  <c r="R151" i="3"/>
  <c r="R135" i="3"/>
  <c r="R164" i="3"/>
  <c r="R299" i="3"/>
  <c r="R205" i="3"/>
  <c r="R100" i="3"/>
  <c r="R30" i="3"/>
  <c r="L356" i="3"/>
  <c r="Z356" i="3"/>
  <c r="Z344" i="3"/>
  <c r="L344" i="3"/>
  <c r="L336" i="3"/>
  <c r="Z336" i="3"/>
  <c r="L355" i="3"/>
  <c r="Z355" i="3"/>
  <c r="Z351" i="3"/>
  <c r="L351" i="3"/>
  <c r="L330" i="3"/>
  <c r="Z330" i="3"/>
  <c r="L328" i="3"/>
  <c r="Z328" i="3"/>
  <c r="L338" i="3"/>
  <c r="Z338" i="3"/>
  <c r="L354" i="3"/>
  <c r="Z354" i="3"/>
  <c r="L339" i="3"/>
  <c r="Z339" i="3"/>
  <c r="L337" i="3"/>
  <c r="Z337" i="3"/>
  <c r="Z331" i="3"/>
  <c r="L331" i="3"/>
  <c r="L346" i="3"/>
  <c r="Z346" i="3"/>
  <c r="Z333" i="3"/>
  <c r="L333" i="3"/>
  <c r="L335" i="3"/>
  <c r="Z335" i="3"/>
  <c r="Z352" i="3"/>
  <c r="L352" i="3"/>
  <c r="Z343" i="3"/>
  <c r="L343" i="3"/>
  <c r="Z345" i="3"/>
  <c r="L345" i="3"/>
  <c r="Z332" i="3"/>
  <c r="L332" i="3"/>
  <c r="L341" i="3"/>
  <c r="Z341" i="3"/>
  <c r="L326" i="3"/>
  <c r="Z326" i="3"/>
  <c r="Z353" i="3"/>
  <c r="L353" i="3"/>
  <c r="L347" i="3"/>
  <c r="Z347" i="3"/>
  <c r="L342" i="3"/>
  <c r="Z342" i="3"/>
  <c r="L348" i="3"/>
  <c r="Z348" i="3"/>
  <c r="L340" i="3"/>
  <c r="Z340" i="3"/>
  <c r="L350" i="3"/>
  <c r="Z350" i="3"/>
  <c r="L334" i="3"/>
  <c r="Z334" i="3"/>
  <c r="L357" i="3"/>
  <c r="Z357" i="3"/>
  <c r="L329" i="3"/>
  <c r="Z329" i="3"/>
  <c r="L349" i="3"/>
  <c r="Z349" i="3"/>
  <c r="Z327" i="3"/>
  <c r="L327" i="3"/>
  <c r="L325" i="3"/>
  <c r="Z325" i="3"/>
  <c r="AA45" i="3"/>
  <c r="AA242" i="3"/>
  <c r="AA92" i="3"/>
  <c r="AA286" i="3"/>
  <c r="AA169" i="3"/>
  <c r="AA48" i="3"/>
  <c r="AA19" i="3"/>
  <c r="AA226" i="3"/>
  <c r="AA181" i="3"/>
  <c r="AA18" i="3"/>
  <c r="AA25" i="3"/>
  <c r="AA17" i="3"/>
  <c r="AA100" i="3"/>
  <c r="AA298" i="3"/>
  <c r="AA57" i="3"/>
  <c r="AA317" i="3"/>
  <c r="AA174" i="3"/>
  <c r="AA321" i="3"/>
  <c r="AA59" i="3"/>
  <c r="AA189" i="3"/>
  <c r="AA93" i="3"/>
  <c r="AA46" i="3"/>
  <c r="AA180" i="3"/>
  <c r="AA35" i="3"/>
  <c r="AA219" i="3"/>
  <c r="AA108" i="3"/>
  <c r="AA34" i="3"/>
  <c r="R334" i="3"/>
  <c r="R329" i="3"/>
  <c r="R347" i="3"/>
  <c r="R331" i="3"/>
  <c r="R335" i="3"/>
  <c r="R344" i="3"/>
  <c r="R349" i="3"/>
  <c r="R348" i="3"/>
  <c r="R325" i="3"/>
  <c r="R340" i="3"/>
  <c r="R345" i="3"/>
  <c r="R351" i="3"/>
  <c r="R354" i="3"/>
  <c r="R343" i="3"/>
  <c r="R346" i="3"/>
  <c r="R339" i="3"/>
  <c r="R333" i="3"/>
  <c r="R352" i="3"/>
  <c r="R338" i="3"/>
  <c r="R328" i="3"/>
  <c r="R332" i="3"/>
  <c r="R353" i="3"/>
  <c r="R326" i="3"/>
  <c r="R327" i="3"/>
  <c r="R337" i="3"/>
  <c r="R330" i="3"/>
  <c r="R356" i="3"/>
  <c r="R342" i="3"/>
  <c r="R341" i="3"/>
  <c r="R336" i="3"/>
  <c r="R350" i="3"/>
  <c r="R357" i="3"/>
  <c r="AA319" i="3"/>
  <c r="AA210" i="3"/>
  <c r="AA165" i="3"/>
  <c r="AA271" i="3"/>
  <c r="AA122" i="3"/>
  <c r="AA26" i="3"/>
  <c r="AA29" i="3"/>
  <c r="AA15" i="3"/>
  <c r="AA28" i="3"/>
  <c r="AA47" i="3"/>
  <c r="AA13" i="3"/>
  <c r="AA58" i="3"/>
  <c r="AA216" i="3"/>
  <c r="AA49" i="3"/>
  <c r="AA14" i="3"/>
  <c r="AA24" i="3"/>
  <c r="AA85" i="3"/>
  <c r="AA64" i="3"/>
  <c r="AA288" i="3"/>
  <c r="AA106" i="3"/>
  <c r="AA84" i="3"/>
  <c r="AA207" i="3"/>
  <c r="AA194" i="3"/>
  <c r="AA149" i="3"/>
  <c r="AA295" i="3"/>
  <c r="AA72" i="3"/>
  <c r="AA261" i="3"/>
  <c r="AA287" i="3"/>
  <c r="AA74" i="3"/>
  <c r="AA313" i="3"/>
  <c r="AA200" i="3"/>
  <c r="AA265" i="3"/>
  <c r="AA236" i="3"/>
  <c r="AA203" i="3"/>
  <c r="AA132" i="3"/>
  <c r="AA143" i="3"/>
  <c r="AA263" i="3"/>
  <c r="AA277" i="3"/>
  <c r="AA160" i="3"/>
  <c r="AA217" i="3"/>
  <c r="AA191" i="3"/>
  <c r="AA178" i="3"/>
  <c r="AA53" i="3"/>
  <c r="AA318" i="3"/>
  <c r="AA303" i="3"/>
  <c r="AA202" i="3"/>
  <c r="AA11" i="3"/>
  <c r="AA101" i="3"/>
  <c r="AA312" i="3"/>
  <c r="AA127" i="3"/>
  <c r="AA270" i="3"/>
  <c r="AA249" i="3"/>
  <c r="AA247" i="3"/>
  <c r="AA123" i="3"/>
  <c r="AA12" i="3"/>
  <c r="AA65" i="3"/>
  <c r="AA251" i="3"/>
  <c r="AA323" i="3"/>
  <c r="AA201" i="3"/>
  <c r="AA79" i="3"/>
  <c r="AA162" i="3"/>
  <c r="AA37" i="3"/>
  <c r="AA30" i="3"/>
  <c r="AA316" i="3"/>
  <c r="AA115" i="3"/>
  <c r="AA260" i="3"/>
  <c r="AA138" i="3"/>
  <c r="AA272" i="3"/>
  <c r="AA142" i="3"/>
  <c r="AA97" i="3"/>
  <c r="AA301" i="3"/>
  <c r="AA239" i="3"/>
  <c r="AA231" i="3"/>
  <c r="AA66" i="3"/>
  <c r="AA305" i="3"/>
  <c r="AA307" i="3"/>
  <c r="AA310" i="3"/>
  <c r="AA89" i="3"/>
  <c r="AA63" i="3"/>
  <c r="AA130" i="3"/>
  <c r="AA320" i="3"/>
  <c r="AA159" i="3"/>
  <c r="AA237" i="3"/>
  <c r="AA131" i="3"/>
  <c r="AA228" i="3"/>
  <c r="AA234" i="3"/>
  <c r="AA95" i="3"/>
  <c r="AA170" i="3"/>
  <c r="AA40" i="3"/>
  <c r="AA266" i="3"/>
  <c r="AA119" i="3"/>
  <c r="AA246" i="3"/>
  <c r="AA278" i="3"/>
  <c r="AA31" i="3"/>
  <c r="AA44" i="3"/>
  <c r="AA289" i="3"/>
  <c r="AA268" i="3"/>
  <c r="AA291" i="3"/>
  <c r="AA198" i="3"/>
  <c r="AA73" i="3"/>
  <c r="AA114" i="3"/>
  <c r="AA280" i="3"/>
  <c r="AA190" i="3"/>
  <c r="AA206" i="3"/>
  <c r="AA136" i="3"/>
  <c r="AA168" i="3"/>
  <c r="AA81" i="3"/>
  <c r="AA126" i="3"/>
  <c r="AA125" i="3"/>
  <c r="AA80" i="3"/>
  <c r="AA105" i="3"/>
  <c r="AA144" i="3"/>
  <c r="AA262" i="3"/>
  <c r="AA41" i="3"/>
  <c r="AA229" i="3"/>
  <c r="AA62" i="3"/>
  <c r="AA78" i="3"/>
  <c r="AA273" i="3"/>
  <c r="AA94" i="3"/>
  <c r="AA275" i="3"/>
  <c r="AA182" i="3"/>
  <c r="AA98" i="3"/>
  <c r="AA248" i="3"/>
  <c r="AA166" i="3"/>
  <c r="AA77" i="3"/>
  <c r="AA176" i="3"/>
  <c r="AA22" i="3"/>
  <c r="AA137" i="3"/>
  <c r="AA124" i="3"/>
  <c r="AA172" i="3"/>
  <c r="AA264" i="3"/>
  <c r="AA103" i="3"/>
  <c r="AA240" i="3"/>
  <c r="AA224" i="3"/>
  <c r="AA324" i="3"/>
  <c r="AA256" i="3"/>
  <c r="AA222" i="3"/>
  <c r="AA257" i="3"/>
  <c r="AA150" i="3"/>
  <c r="AA311" i="3"/>
  <c r="AA259" i="3"/>
  <c r="AA102" i="3"/>
  <c r="AA82" i="3"/>
  <c r="AA120" i="3"/>
  <c r="AA110" i="3"/>
  <c r="AA185" i="3"/>
  <c r="AA283" i="3"/>
  <c r="AA87" i="3"/>
  <c r="AA167" i="3"/>
  <c r="AA233" i="3"/>
  <c r="AA109" i="3"/>
  <c r="AA56" i="3"/>
  <c r="AA238" i="3"/>
  <c r="AA38" i="3"/>
  <c r="AA20" i="3"/>
  <c r="AA211" i="3"/>
  <c r="AA214" i="3"/>
  <c r="AA250" i="3"/>
  <c r="AA23" i="3"/>
  <c r="AA209" i="3"/>
  <c r="AA199" i="3"/>
  <c r="AA195" i="3"/>
  <c r="AA86" i="3"/>
  <c r="AA50" i="3"/>
  <c r="AA111" i="3"/>
  <c r="AA315" i="3"/>
  <c r="AA213" i="3"/>
  <c r="AA285" i="3"/>
  <c r="AA175" i="3"/>
  <c r="AA300" i="3"/>
  <c r="AA68" i="3"/>
  <c r="AA118" i="3"/>
  <c r="AA16" i="3"/>
  <c r="AA129" i="3"/>
  <c r="AA302" i="3"/>
  <c r="AA173" i="3"/>
  <c r="AA128" i="3"/>
  <c r="AA197" i="3"/>
  <c r="AA193" i="3"/>
  <c r="AA60" i="3"/>
  <c r="R355" i="3"/>
  <c r="AA183" i="3"/>
  <c r="AA179" i="3"/>
  <c r="AA70" i="3"/>
  <c r="AA322" i="3"/>
  <c r="AA27" i="3"/>
  <c r="AA117" i="3"/>
  <c r="AA135" i="3"/>
  <c r="AA83" i="3"/>
  <c r="AA157" i="3"/>
  <c r="AA155" i="3"/>
  <c r="AA218" i="3"/>
  <c r="AA121" i="3"/>
  <c r="AA243" i="3"/>
  <c r="AA314" i="3"/>
  <c r="AA153" i="3"/>
  <c r="AA299" i="3"/>
  <c r="AA245" i="3"/>
  <c r="AA296" i="3"/>
  <c r="AA177" i="3"/>
  <c r="AA71" i="3"/>
  <c r="AA163" i="3"/>
  <c r="AA54" i="3"/>
  <c r="AA306" i="3"/>
  <c r="AA269" i="3"/>
  <c r="AA76" i="3"/>
  <c r="AA145" i="3"/>
  <c r="AA32" i="3"/>
  <c r="AA88" i="3"/>
  <c r="AA297" i="3"/>
  <c r="AA244" i="3"/>
  <c r="AA152" i="3"/>
  <c r="AA113" i="3"/>
  <c r="AA116" i="3"/>
  <c r="AA171" i="3"/>
  <c r="AA254" i="3"/>
  <c r="AA281" i="3"/>
  <c r="AA232" i="3"/>
  <c r="AA33" i="3"/>
  <c r="AA161" i="3"/>
  <c r="AA55" i="3"/>
  <c r="AA147" i="3"/>
  <c r="AA252" i="3"/>
  <c r="AA290" i="3"/>
  <c r="AA205" i="3"/>
  <c r="AA282" i="3"/>
  <c r="AA212" i="3"/>
  <c r="AA104" i="3"/>
  <c r="AA146" i="3"/>
  <c r="AA223" i="3"/>
  <c r="AA148" i="3"/>
  <c r="AA134" i="3"/>
  <c r="AA158" i="3"/>
  <c r="AA220" i="3"/>
  <c r="AA284" i="3"/>
  <c r="AA304" i="3"/>
  <c r="AA230" i="3"/>
  <c r="AA255" i="3"/>
  <c r="AA235" i="3"/>
  <c r="AA39" i="3"/>
  <c r="AA192" i="3"/>
  <c r="AA67" i="3"/>
  <c r="AA140" i="3"/>
  <c r="AA274" i="3"/>
  <c r="AA309" i="3"/>
  <c r="AA227" i="3"/>
  <c r="AA221" i="3"/>
  <c r="AA225" i="3"/>
  <c r="AA294" i="3"/>
  <c r="AA156" i="3"/>
  <c r="AA139" i="3"/>
  <c r="AA267" i="3"/>
  <c r="AA42" i="3"/>
  <c r="AA112" i="3"/>
  <c r="AA196" i="3"/>
  <c r="AA188" i="3"/>
  <c r="AA43" i="3"/>
  <c r="AA154" i="3"/>
  <c r="AA215" i="3"/>
  <c r="AA61" i="3"/>
  <c r="AA107" i="3"/>
  <c r="AA276" i="3"/>
  <c r="AA292" i="3"/>
  <c r="AA186" i="3"/>
  <c r="AA308" i="3"/>
  <c r="AA96" i="3"/>
  <c r="AA51" i="3"/>
  <c r="AA258" i="3"/>
  <c r="AA293" i="3"/>
  <c r="AA21" i="3"/>
  <c r="AA208" i="3"/>
  <c r="AA141" i="3"/>
  <c r="AA90" i="3"/>
  <c r="AA279" i="3"/>
  <c r="AA69" i="3"/>
  <c r="AA253" i="3"/>
  <c r="AA241" i="3"/>
  <c r="AA151" i="3"/>
  <c r="AA204" i="3"/>
  <c r="AA187" i="3"/>
  <c r="AA75" i="3"/>
  <c r="AA184" i="3"/>
  <c r="AA99" i="3"/>
  <c r="AA133" i="3"/>
  <c r="AA91" i="3"/>
  <c r="AA164" i="3"/>
  <c r="L369" i="3"/>
  <c r="Z369" i="3"/>
  <c r="L381" i="3"/>
  <c r="Z381" i="3"/>
  <c r="Z375" i="3"/>
  <c r="L375" i="3"/>
  <c r="Z393" i="3"/>
  <c r="L393" i="3"/>
  <c r="L418" i="3"/>
  <c r="Z418" i="3"/>
  <c r="Z419" i="3"/>
  <c r="L419" i="3"/>
  <c r="L423" i="3"/>
  <c r="Z423" i="3"/>
  <c r="L442" i="3"/>
  <c r="Z442" i="3"/>
  <c r="Z378" i="3"/>
  <c r="L378" i="3"/>
  <c r="L388" i="3"/>
  <c r="Z388" i="3"/>
  <c r="L370" i="3"/>
  <c r="Z370" i="3"/>
  <c r="L435" i="3"/>
  <c r="Z435" i="3"/>
  <c r="L368" i="3"/>
  <c r="Z368" i="3"/>
  <c r="L414" i="3"/>
  <c r="Z414" i="3"/>
  <c r="L385" i="3"/>
  <c r="Z385" i="3"/>
  <c r="L397" i="3"/>
  <c r="Z397" i="3"/>
  <c r="Z367" i="3"/>
  <c r="L367" i="3"/>
  <c r="L389" i="3"/>
  <c r="Z389" i="3"/>
  <c r="L430" i="3"/>
  <c r="Z430" i="3"/>
  <c r="Z425" i="3"/>
  <c r="L425" i="3"/>
  <c r="Z403" i="3"/>
  <c r="L403" i="3"/>
  <c r="L359" i="3"/>
  <c r="Z359" i="3"/>
  <c r="L372" i="3"/>
  <c r="Z372" i="3"/>
  <c r="L374" i="3"/>
  <c r="Z374" i="3"/>
  <c r="L400" i="3"/>
  <c r="Z400" i="3"/>
  <c r="L431" i="3"/>
  <c r="Z431" i="3"/>
  <c r="Z382" i="3"/>
  <c r="L382" i="3"/>
  <c r="L432" i="3"/>
  <c r="Z432" i="3"/>
  <c r="L439" i="3"/>
  <c r="Z439" i="3"/>
  <c r="L417" i="3"/>
  <c r="Z417" i="3"/>
  <c r="Z366" i="3"/>
  <c r="L366" i="3"/>
  <c r="L437" i="3"/>
  <c r="Z437" i="3"/>
  <c r="L358" i="3"/>
  <c r="Z358" i="3"/>
  <c r="L360" i="3"/>
  <c r="Z360" i="3"/>
  <c r="Z406" i="3"/>
  <c r="L406" i="3"/>
  <c r="Z401" i="3"/>
  <c r="L401" i="3"/>
  <c r="L371" i="3"/>
  <c r="Z371" i="3"/>
  <c r="L440" i="3"/>
  <c r="Z440" i="3"/>
  <c r="L436" i="3"/>
  <c r="Z436" i="3"/>
  <c r="Z422" i="3"/>
  <c r="L422" i="3"/>
  <c r="L364" i="3"/>
  <c r="Z364" i="3"/>
  <c r="Z377" i="3"/>
  <c r="L377" i="3"/>
  <c r="Z407" i="3"/>
  <c r="L407" i="3"/>
  <c r="L386" i="3"/>
  <c r="Z386" i="3"/>
  <c r="L383" i="3"/>
  <c r="Z383" i="3"/>
  <c r="Z380" i="3"/>
  <c r="L380" i="3"/>
  <c r="L438" i="3"/>
  <c r="Z438" i="3"/>
  <c r="Z411" i="3"/>
  <c r="L411" i="3"/>
  <c r="Z433" i="3"/>
  <c r="L433" i="3"/>
  <c r="Z391" i="3"/>
  <c r="L391" i="3"/>
  <c r="L373" i="3"/>
  <c r="Z373" i="3"/>
  <c r="Z394" i="3"/>
  <c r="L394" i="3"/>
  <c r="L399" i="3"/>
  <c r="Z399" i="3"/>
  <c r="Z441" i="3"/>
  <c r="L441" i="3"/>
  <c r="L365" i="3"/>
  <c r="Z365" i="3"/>
  <c r="Z429" i="3"/>
  <c r="L429" i="3"/>
  <c r="L398" i="3"/>
  <c r="Z398" i="3"/>
  <c r="Z363" i="3"/>
  <c r="L363" i="3"/>
  <c r="L402" i="3"/>
  <c r="Z402" i="3"/>
  <c r="Z428" i="3"/>
  <c r="L428" i="3"/>
  <c r="L390" i="3"/>
  <c r="Z390" i="3"/>
  <c r="L384" i="3"/>
  <c r="Z384" i="3"/>
  <c r="L420" i="3"/>
  <c r="Z420" i="3"/>
  <c r="Z427" i="3"/>
  <c r="L427" i="3"/>
  <c r="Z409" i="3"/>
  <c r="L409" i="3"/>
  <c r="Z405" i="3"/>
  <c r="L405" i="3"/>
  <c r="Z376" i="3"/>
  <c r="L376" i="3"/>
  <c r="L434" i="3"/>
  <c r="Z434" i="3"/>
  <c r="Z395" i="3"/>
  <c r="L395" i="3"/>
  <c r="L426" i="3"/>
  <c r="Z426" i="3"/>
  <c r="L412" i="3"/>
  <c r="Z412" i="3"/>
  <c r="L415" i="3"/>
  <c r="Z415" i="3"/>
  <c r="Z379" i="3"/>
  <c r="L379" i="3"/>
  <c r="L404" i="3"/>
  <c r="Z404" i="3"/>
  <c r="L413" i="3"/>
  <c r="Z413" i="3"/>
  <c r="L362" i="3"/>
  <c r="Z362" i="3"/>
  <c r="Z421" i="3"/>
  <c r="L421" i="3"/>
  <c r="Z410" i="3"/>
  <c r="L410" i="3"/>
  <c r="Z408" i="3"/>
  <c r="L408" i="3"/>
  <c r="Z387" i="3"/>
  <c r="L387" i="3"/>
  <c r="L361" i="3"/>
  <c r="Z361" i="3"/>
  <c r="L416" i="3"/>
  <c r="Z416" i="3"/>
  <c r="L396" i="3"/>
  <c r="Z396" i="3"/>
  <c r="Z424" i="3"/>
  <c r="L424" i="3"/>
  <c r="L392" i="3"/>
  <c r="Z392" i="3"/>
  <c r="AA332" i="3"/>
  <c r="AA331" i="3"/>
  <c r="AA337" i="3"/>
  <c r="AA336" i="3"/>
  <c r="AA442" i="3"/>
  <c r="AA335" i="3"/>
  <c r="AA325" i="3"/>
  <c r="AA327" i="3"/>
  <c r="AA329" i="3"/>
  <c r="AA328" i="3"/>
  <c r="AA334" i="3"/>
  <c r="AA330" i="3"/>
  <c r="AA333" i="3"/>
  <c r="AA326" i="3"/>
  <c r="AA342" i="3"/>
  <c r="AA357" i="3"/>
  <c r="AA351" i="3"/>
  <c r="AA349" i="3"/>
  <c r="AA341" i="3"/>
  <c r="AA356" i="3"/>
  <c r="AA343" i="3"/>
  <c r="AA352" i="3"/>
  <c r="AA344" i="3"/>
  <c r="AA354" i="3"/>
  <c r="AA353" i="3"/>
  <c r="R392" i="3"/>
  <c r="R379" i="3"/>
  <c r="R369" i="3"/>
  <c r="R417" i="3"/>
  <c r="R414" i="3"/>
  <c r="R422" i="3"/>
  <c r="R429" i="3"/>
  <c r="R426" i="3"/>
  <c r="R415" i="3"/>
  <c r="R377" i="3"/>
  <c r="R371" i="3"/>
  <c r="R425" i="3"/>
  <c r="R408" i="3"/>
  <c r="R442" i="3"/>
  <c r="R360" i="3"/>
  <c r="R394" i="3"/>
  <c r="R400" i="3"/>
  <c r="R358" i="3"/>
  <c r="R399" i="3"/>
  <c r="R430" i="3"/>
  <c r="R362" i="3"/>
  <c r="R375" i="3"/>
  <c r="R380" i="3"/>
  <c r="R372" i="3"/>
  <c r="R370" i="3"/>
  <c r="R403" i="3"/>
  <c r="R395" i="3"/>
  <c r="R366" i="3"/>
  <c r="R424" i="3"/>
  <c r="R419" i="3"/>
  <c r="R384" i="3"/>
  <c r="R436" i="3"/>
  <c r="R393" i="3"/>
  <c r="R378" i="3"/>
  <c r="R388" i="3"/>
  <c r="R365" i="3"/>
  <c r="R420" i="3"/>
  <c r="R368" i="3"/>
  <c r="R421" i="3"/>
  <c r="R398" i="3"/>
  <c r="R374" i="3"/>
  <c r="R438" i="3"/>
  <c r="R401" i="3"/>
  <c r="R389" i="3"/>
  <c r="R397" i="3"/>
  <c r="R396" i="3"/>
  <c r="R413" i="3"/>
  <c r="R440" i="3"/>
  <c r="R361" i="3"/>
  <c r="R427" i="3"/>
  <c r="R386" i="3"/>
  <c r="R373" i="3"/>
  <c r="R434" i="3"/>
  <c r="R435" i="3"/>
  <c r="R359" i="3"/>
  <c r="R407" i="3"/>
  <c r="R437" i="3"/>
  <c r="R404" i="3"/>
  <c r="R423" i="3"/>
  <c r="R431" i="3"/>
  <c r="R432" i="3"/>
  <c r="R381" i="3"/>
  <c r="R412" i="3"/>
  <c r="R439" i="3"/>
  <c r="R391" i="3"/>
  <c r="R410" i="3"/>
  <c r="R390" i="3"/>
  <c r="R376" i="3"/>
  <c r="R409" i="3"/>
  <c r="R433" i="3"/>
  <c r="R387" i="3"/>
  <c r="R405" i="3"/>
  <c r="R428" i="3"/>
  <c r="R364" i="3"/>
  <c r="R367" i="3"/>
  <c r="R383" i="3"/>
  <c r="R418" i="3"/>
  <c r="R416" i="3"/>
  <c r="R385" i="3"/>
  <c r="R406" i="3"/>
  <c r="R411" i="3"/>
  <c r="R402" i="3"/>
  <c r="R382" i="3"/>
  <c r="R363" i="3"/>
  <c r="R441" i="3"/>
  <c r="AA339" i="3"/>
  <c r="AA340" i="3"/>
  <c r="AA348" i="3"/>
  <c r="AA350" i="3"/>
  <c r="AA345" i="3"/>
  <c r="AA355" i="3"/>
  <c r="AA347" i="3"/>
  <c r="AA338" i="3"/>
  <c r="AA346" i="3"/>
  <c r="L443" i="3"/>
  <c r="Z443" i="3"/>
  <c r="AA373" i="3"/>
  <c r="AA371" i="3"/>
  <c r="AA362" i="3"/>
  <c r="AA367" i="3"/>
  <c r="AA372" i="3"/>
  <c r="AA358" i="3"/>
  <c r="AA366" i="3"/>
  <c r="AA381" i="3"/>
  <c r="AA374" i="3"/>
  <c r="AA375" i="3"/>
  <c r="AA377" i="3"/>
  <c r="AA368" i="3"/>
  <c r="AA378" i="3"/>
  <c r="AA365" i="3"/>
  <c r="AA380" i="3"/>
  <c r="AA376" i="3"/>
  <c r="AA359" i="3"/>
  <c r="AA363" i="3"/>
  <c r="AA379" i="3"/>
  <c r="AA369" i="3"/>
  <c r="AA360" i="3"/>
  <c r="AA370" i="3"/>
  <c r="AA364" i="3"/>
  <c r="AA361" i="3"/>
  <c r="AA388" i="3"/>
  <c r="AA394" i="3"/>
  <c r="AA391" i="3"/>
  <c r="AA404" i="3"/>
  <c r="AA402" i="3"/>
  <c r="AA386" i="3"/>
  <c r="AA411" i="3"/>
  <c r="AA398" i="3"/>
  <c r="AA395" i="3"/>
  <c r="AA407" i="3"/>
  <c r="AA397" i="3"/>
  <c r="AA401" i="3"/>
  <c r="AA384" i="3"/>
  <c r="AA390" i="3"/>
  <c r="AA385" i="3"/>
  <c r="AA389" i="3"/>
  <c r="AA406" i="3"/>
  <c r="AA405" i="3"/>
  <c r="AA393" i="3"/>
  <c r="AA410" i="3"/>
  <c r="AA399" i="3"/>
  <c r="AA382" i="3"/>
  <c r="AA396" i="3"/>
  <c r="AA400" i="3"/>
  <c r="AA409" i="3"/>
  <c r="AA408" i="3"/>
  <c r="AA387" i="3"/>
  <c r="AA392" i="3"/>
  <c r="AA403" i="3"/>
  <c r="AA383" i="3"/>
  <c r="AA427" i="3"/>
  <c r="AA415" i="3"/>
  <c r="AA428" i="3"/>
  <c r="AA440" i="3"/>
  <c r="AA417" i="3"/>
  <c r="AA421" i="3"/>
  <c r="AA422" i="3"/>
  <c r="AA412" i="3"/>
  <c r="AA434" i="3"/>
  <c r="AA414" i="3"/>
  <c r="AA431" i="3"/>
  <c r="AA423" i="3"/>
  <c r="AA419" i="3"/>
  <c r="AA420" i="3"/>
  <c r="AA429" i="3"/>
  <c r="AA432" i="3"/>
  <c r="AA439" i="3"/>
  <c r="AA413" i="3"/>
  <c r="AA426" i="3"/>
  <c r="AA433" i="3"/>
  <c r="AA424" i="3"/>
  <c r="AA435" i="3"/>
  <c r="AA418" i="3"/>
  <c r="AA425" i="3"/>
  <c r="AA430" i="3"/>
  <c r="AA441" i="3"/>
  <c r="AA416" i="3"/>
  <c r="AA436" i="3"/>
  <c r="AA438" i="3"/>
  <c r="AA437" i="3"/>
  <c r="R443" i="3"/>
  <c r="AA443" i="3"/>
  <c r="U489" i="3"/>
  <c r="V489" i="3" s="1"/>
  <c r="U491" i="3"/>
  <c r="V491" i="3" s="1"/>
  <c r="U471" i="3"/>
  <c r="V471" i="3" s="1"/>
  <c r="U468" i="3"/>
  <c r="V468" i="3" s="1"/>
  <c r="U480" i="3"/>
  <c r="V480" i="3" s="1"/>
  <c r="U490" i="3"/>
  <c r="V490" i="3" s="1"/>
  <c r="U483" i="3"/>
  <c r="V483" i="3" s="1"/>
  <c r="U492" i="3"/>
  <c r="V492" i="3" s="1"/>
  <c r="U481" i="3"/>
  <c r="V481" i="3" s="1"/>
  <c r="U485" i="3"/>
  <c r="V485" i="3" s="1"/>
  <c r="U486" i="3"/>
  <c r="V486" i="3" s="1"/>
  <c r="U488" i="3"/>
  <c r="V488" i="3" s="1"/>
  <c r="U474" i="3"/>
  <c r="V474" i="3" s="1"/>
  <c r="U484" i="3"/>
  <c r="V484" i="3" s="1"/>
  <c r="U476" i="3"/>
  <c r="V476" i="3" s="1"/>
  <c r="U479" i="3"/>
  <c r="V479" i="3" s="1"/>
  <c r="U478" i="3"/>
  <c r="V478" i="3" s="1"/>
  <c r="U482" i="3"/>
  <c r="V482" i="3" s="1"/>
  <c r="U487" i="3"/>
  <c r="V487" i="3" s="1"/>
  <c r="U475" i="3"/>
  <c r="V475" i="3" s="1"/>
  <c r="U464" i="3"/>
  <c r="V464" i="3" s="1"/>
  <c r="U466" i="3"/>
  <c r="V466" i="3" s="1"/>
  <c r="U473" i="3"/>
  <c r="V473" i="3" s="1"/>
  <c r="U465" i="3"/>
  <c r="V465" i="3" s="1"/>
  <c r="U477" i="3"/>
  <c r="V477" i="3" s="1"/>
  <c r="U472" i="3"/>
  <c r="V472" i="3" s="1"/>
  <c r="U470" i="3"/>
  <c r="V470" i="3" s="1"/>
  <c r="U469" i="3"/>
  <c r="V469" i="3" s="1"/>
  <c r="U467" i="3"/>
  <c r="V467" i="3" s="1"/>
  <c r="Z460" i="3"/>
  <c r="L460" i="3"/>
  <c r="Z452" i="3"/>
  <c r="L452" i="3"/>
  <c r="L474" i="3"/>
  <c r="Z474" i="3"/>
  <c r="L484" i="3"/>
  <c r="Z484" i="3"/>
  <c r="Z481" i="3"/>
  <c r="L481" i="3"/>
  <c r="Z459" i="3"/>
  <c r="L459" i="3"/>
  <c r="R490" i="3"/>
  <c r="R478" i="3"/>
  <c r="R452" i="3"/>
  <c r="R479" i="3"/>
  <c r="R447" i="3"/>
  <c r="R482" i="3"/>
  <c r="R481" i="3"/>
  <c r="R477" i="3"/>
  <c r="R480" i="3"/>
  <c r="R444" i="3"/>
  <c r="R453" i="3"/>
  <c r="R487" i="3"/>
  <c r="R456" i="3"/>
  <c r="R454" i="3"/>
  <c r="R485" i="3"/>
  <c r="R475" i="3"/>
  <c r="R468" i="3"/>
  <c r="R489" i="3"/>
  <c r="R473" i="3"/>
  <c r="R445" i="3"/>
  <c r="R461" i="3"/>
  <c r="R488" i="3"/>
  <c r="R451" i="3"/>
  <c r="R460" i="3"/>
  <c r="R466" i="3"/>
  <c r="R463" i="3"/>
  <c r="R470" i="3"/>
  <c r="R472" i="3"/>
  <c r="R476" i="3"/>
  <c r="R467" i="3"/>
  <c r="R483" i="3"/>
  <c r="R450" i="3"/>
  <c r="R492" i="3"/>
  <c r="R458" i="3"/>
  <c r="R459" i="3"/>
  <c r="R455" i="3"/>
  <c r="R486" i="3"/>
  <c r="R462" i="3"/>
  <c r="R484" i="3"/>
  <c r="R457" i="3"/>
  <c r="R469" i="3"/>
  <c r="R491" i="3"/>
  <c r="R448" i="3"/>
  <c r="R449" i="3"/>
  <c r="R471" i="3"/>
  <c r="R474" i="3"/>
  <c r="R465" i="3"/>
  <c r="R464" i="3"/>
  <c r="R446" i="3"/>
  <c r="L491" i="3"/>
  <c r="Z491" i="3"/>
  <c r="Z444" i="3"/>
  <c r="L444" i="3"/>
  <c r="L463" i="3"/>
  <c r="Z463" i="3"/>
  <c r="L461" i="3"/>
  <c r="Z461" i="3"/>
  <c r="Z450" i="3"/>
  <c r="L450" i="3"/>
  <c r="Z449" i="3"/>
  <c r="L449" i="3"/>
  <c r="Z479" i="3"/>
  <c r="L479" i="3"/>
  <c r="Z446" i="3"/>
  <c r="L446" i="3"/>
  <c r="L477" i="3"/>
  <c r="Z477" i="3"/>
  <c r="Z488" i="3"/>
  <c r="L488" i="3"/>
  <c r="Z462" i="3"/>
  <c r="L462" i="3"/>
  <c r="Z478" i="3"/>
  <c r="L478" i="3"/>
  <c r="Z455" i="3"/>
  <c r="L455" i="3"/>
  <c r="Z467" i="3"/>
  <c r="L467" i="3"/>
  <c r="L489" i="3"/>
  <c r="Z489" i="3"/>
  <c r="L465" i="3"/>
  <c r="Z465" i="3"/>
  <c r="L466" i="3"/>
  <c r="Z466" i="3"/>
  <c r="Z445" i="3"/>
  <c r="L445" i="3"/>
  <c r="L456" i="3"/>
  <c r="Z456" i="3"/>
  <c r="L475" i="3"/>
  <c r="Z475" i="3"/>
  <c r="Z451" i="3"/>
  <c r="L451" i="3"/>
  <c r="Z448" i="3"/>
  <c r="L448" i="3"/>
  <c r="Z485" i="3"/>
  <c r="L485" i="3"/>
  <c r="L470" i="3"/>
  <c r="Z470" i="3"/>
  <c r="L492" i="3"/>
  <c r="Z492" i="3"/>
  <c r="Z468" i="3"/>
  <c r="L468" i="3"/>
  <c r="Z473" i="3"/>
  <c r="L473" i="3"/>
  <c r="Z453" i="3"/>
  <c r="L453" i="3"/>
  <c r="L482" i="3"/>
  <c r="Z482" i="3"/>
  <c r="Z454" i="3"/>
  <c r="L454" i="3"/>
  <c r="L471" i="3"/>
  <c r="Z471" i="3"/>
  <c r="L483" i="3"/>
  <c r="Z483" i="3"/>
  <c r="L469" i="3"/>
  <c r="Z469" i="3"/>
  <c r="Z457" i="3"/>
  <c r="L457" i="3"/>
  <c r="L480" i="3"/>
  <c r="Z480" i="3"/>
  <c r="Z458" i="3"/>
  <c r="L458" i="3"/>
  <c r="L472" i="3"/>
  <c r="Z472" i="3"/>
  <c r="Z486" i="3"/>
  <c r="L486" i="3"/>
  <c r="Z464" i="3"/>
  <c r="L464" i="3"/>
  <c r="L447" i="3"/>
  <c r="Z447" i="3"/>
  <c r="Z490" i="3"/>
  <c r="L490" i="3"/>
  <c r="Z476" i="3"/>
  <c r="L476" i="3"/>
  <c r="L487" i="3"/>
  <c r="Z487" i="3"/>
  <c r="AA447" i="3"/>
  <c r="AA445" i="3"/>
  <c r="AA446" i="3"/>
  <c r="AA449" i="3"/>
  <c r="AA444" i="3"/>
  <c r="AA448" i="3"/>
  <c r="AA455" i="3"/>
  <c r="AA456" i="3"/>
  <c r="AA453" i="3"/>
  <c r="AA450" i="3"/>
  <c r="AA452" i="3"/>
  <c r="AA459" i="3"/>
  <c r="AA458" i="3"/>
  <c r="AA454" i="3"/>
  <c r="AA451" i="3"/>
  <c r="R3264" i="3"/>
  <c r="AA460" i="3"/>
  <c r="AA457" i="3"/>
  <c r="AA473" i="3"/>
  <c r="AA475" i="3"/>
  <c r="AA476" i="3"/>
  <c r="AA474" i="3"/>
  <c r="AA464" i="3"/>
  <c r="AA469" i="3"/>
  <c r="AA462" i="3"/>
  <c r="AA463" i="3"/>
  <c r="AA465" i="3"/>
  <c r="AA467" i="3"/>
  <c r="AA472" i="3"/>
  <c r="AA471" i="3"/>
  <c r="AA466" i="3"/>
  <c r="AA468" i="3"/>
  <c r="AA470" i="3"/>
  <c r="AA461" i="3"/>
  <c r="AA478" i="3"/>
  <c r="AA480" i="3"/>
  <c r="AA482" i="3"/>
  <c r="AA483" i="3"/>
  <c r="AA484" i="3"/>
  <c r="AA479" i="3"/>
  <c r="AA477" i="3"/>
  <c r="AA481" i="3"/>
  <c r="AA488" i="3"/>
  <c r="AA487" i="3"/>
  <c r="R3266" i="3"/>
  <c r="AA486" i="3"/>
  <c r="R3263" i="3"/>
  <c r="AA485" i="3"/>
  <c r="AA490" i="3"/>
  <c r="AA489" i="3"/>
  <c r="AA491" i="3"/>
  <c r="R3265" i="3"/>
  <c r="AA492" i="3"/>
  <c r="U3241" i="3"/>
  <c r="V3241" i="3" s="1"/>
  <c r="U769" i="3"/>
  <c r="V769" i="3" s="1"/>
  <c r="U2488" i="3"/>
  <c r="V2488" i="3" s="1"/>
  <c r="U3263" i="3"/>
  <c r="V3263" i="3" s="1"/>
  <c r="U3255" i="3"/>
  <c r="V3255" i="3" s="1"/>
  <c r="U3266" i="3"/>
  <c r="V3266" i="3" s="1"/>
  <c r="U3244" i="3"/>
  <c r="V3244" i="3" s="1"/>
  <c r="U3239" i="3"/>
  <c r="V3239" i="3" s="1"/>
  <c r="U3256" i="3"/>
  <c r="U3245" i="3"/>
  <c r="V3245" i="3" s="1"/>
  <c r="U3243" i="3"/>
  <c r="V3243" i="3" s="1"/>
  <c r="U3254" i="3"/>
  <c r="V3254" i="3" s="1"/>
  <c r="U3260" i="3"/>
  <c r="V3260" i="3" s="1"/>
  <c r="U3257" i="3"/>
  <c r="V3257" i="3" s="1"/>
  <c r="U3258" i="3"/>
  <c r="V3258" i="3" s="1"/>
  <c r="U3242" i="3"/>
  <c r="V3242" i="3" s="1"/>
  <c r="U3259" i="3"/>
  <c r="V3259" i="3" s="1"/>
  <c r="U3202" i="3"/>
  <c r="V3202" i="3" s="1"/>
  <c r="U3240" i="3"/>
  <c r="V3240" i="3" s="1"/>
  <c r="U3252" i="3"/>
  <c r="V3252" i="3" s="1"/>
  <c r="U3250" i="3"/>
  <c r="V3250" i="3" s="1"/>
  <c r="U3261" i="3"/>
  <c r="V3261" i="3" s="1"/>
  <c r="U3249" i="3"/>
  <c r="V3249" i="3" s="1"/>
  <c r="U3251" i="3"/>
  <c r="V3251" i="3" s="1"/>
  <c r="U3247" i="3"/>
  <c r="V3247" i="3" s="1"/>
  <c r="U3253" i="3"/>
  <c r="V3253" i="3" s="1"/>
  <c r="U3264" i="3"/>
  <c r="V3264" i="3" s="1"/>
  <c r="U3248" i="3"/>
  <c r="V3248" i="3" s="1"/>
  <c r="U3246" i="3"/>
  <c r="U3262" i="3"/>
  <c r="V3262" i="3" s="1"/>
  <c r="U3265" i="3"/>
  <c r="V3265" i="3" s="1"/>
  <c r="X3267" i="3"/>
  <c r="W3267" i="3"/>
  <c r="U2769" i="3"/>
  <c r="V2769" i="3" s="1"/>
  <c r="U657" i="3"/>
  <c r="V657" i="3" s="1"/>
  <c r="U2202" i="3"/>
  <c r="V2202" i="3" s="1"/>
  <c r="U2770" i="3"/>
  <c r="V2770" i="3" s="1"/>
  <c r="U745" i="3"/>
  <c r="V745" i="3" s="1"/>
  <c r="U1378" i="3"/>
  <c r="V1378" i="3" s="1"/>
  <c r="U2698" i="3"/>
  <c r="V2698" i="3" s="1"/>
  <c r="U1274" i="3"/>
  <c r="V1274" i="3" s="1"/>
  <c r="U3233" i="3"/>
  <c r="V3233" i="3" s="1"/>
  <c r="U2180" i="3"/>
  <c r="V2180" i="3" s="1"/>
  <c r="U641" i="3"/>
  <c r="V641" i="3" s="1"/>
  <c r="U3166" i="3"/>
  <c r="V3166" i="3" s="1"/>
  <c r="U3134" i="3"/>
  <c r="V3134" i="3" s="1"/>
  <c r="U3102" i="3"/>
  <c r="V3102" i="3" s="1"/>
  <c r="U3070" i="3"/>
  <c r="V3070" i="3" s="1"/>
  <c r="U3038" i="3"/>
  <c r="V3038" i="3" s="1"/>
  <c r="U3006" i="3"/>
  <c r="V3006" i="3" s="1"/>
  <c r="U2974" i="3"/>
  <c r="V2974" i="3" s="1"/>
  <c r="U2942" i="3"/>
  <c r="V2942" i="3" s="1"/>
  <c r="U2910" i="3"/>
  <c r="V2910" i="3" s="1"/>
  <c r="U1173" i="3"/>
  <c r="V1173" i="3" s="1"/>
  <c r="U2518" i="3"/>
  <c r="V2518" i="3" s="1"/>
  <c r="U3214" i="3"/>
  <c r="V3214" i="3" s="1"/>
  <c r="U3182" i="3"/>
  <c r="V3182" i="3" s="1"/>
  <c r="U3150" i="3"/>
  <c r="V3150" i="3" s="1"/>
  <c r="U3118" i="3"/>
  <c r="V3118" i="3" s="1"/>
  <c r="U3086" i="3"/>
  <c r="V3086" i="3" s="1"/>
  <c r="U3054" i="3"/>
  <c r="V3054" i="3" s="1"/>
  <c r="U3022" i="3"/>
  <c r="V3022" i="3" s="1"/>
  <c r="U2990" i="3"/>
  <c r="V2990" i="3" s="1"/>
  <c r="U2958" i="3"/>
  <c r="V2958" i="3" s="1"/>
  <c r="U2926" i="3"/>
  <c r="V2926" i="3" s="1"/>
  <c r="U2894" i="3"/>
  <c r="V2894" i="3" s="1"/>
  <c r="U2893" i="3"/>
  <c r="V2893" i="3" s="1"/>
  <c r="U2862" i="3"/>
  <c r="V2862" i="3" s="1"/>
  <c r="U2861" i="3"/>
  <c r="V2861" i="3" s="1"/>
  <c r="U2860" i="3"/>
  <c r="V2860" i="3" s="1"/>
  <c r="U2755" i="3"/>
  <c r="V2755" i="3" s="1"/>
  <c r="U2753" i="3"/>
  <c r="V2753" i="3" s="1"/>
  <c r="U2751" i="3"/>
  <c r="V2751" i="3" s="1"/>
  <c r="U2754" i="3"/>
  <c r="V2754" i="3" s="1"/>
  <c r="U2752" i="3"/>
  <c r="V2752" i="3" s="1"/>
  <c r="U2688" i="3"/>
  <c r="V2688" i="3" s="1"/>
  <c r="U2686" i="3"/>
  <c r="V2686" i="3" s="1"/>
  <c r="U2685" i="3"/>
  <c r="V2685" i="3" s="1"/>
  <c r="U2684" i="3"/>
  <c r="V2684" i="3" s="1"/>
  <c r="U2687" i="3"/>
  <c r="V2687" i="3" s="1"/>
  <c r="U2656" i="3"/>
  <c r="V2656" i="3" s="1"/>
  <c r="U2654" i="3"/>
  <c r="V2654" i="3" s="1"/>
  <c r="U2649" i="3"/>
  <c r="V2649" i="3" s="1"/>
  <c r="U2650" i="3"/>
  <c r="V2650" i="3" s="1"/>
  <c r="U2653" i="3"/>
  <c r="V2653" i="3" s="1"/>
  <c r="U2651" i="3"/>
  <c r="V2651" i="3" s="1"/>
  <c r="U2652" i="3"/>
  <c r="V2652" i="3" s="1"/>
  <c r="U2655" i="3"/>
  <c r="V2655" i="3" s="1"/>
  <c r="U2624" i="3"/>
  <c r="V2624" i="3" s="1"/>
  <c r="U2592" i="3"/>
  <c r="V2592" i="3" s="1"/>
  <c r="U2591" i="3"/>
  <c r="V2591" i="3" s="1"/>
  <c r="U2458" i="3"/>
  <c r="V2458" i="3" s="1"/>
  <c r="U2456" i="3"/>
  <c r="V2456" i="3" s="1"/>
  <c r="U2457" i="3"/>
  <c r="V2457" i="3" s="1"/>
  <c r="U2129" i="3"/>
  <c r="V2129" i="3" s="1"/>
  <c r="U2127" i="3"/>
  <c r="V2127" i="3" s="1"/>
  <c r="U2128" i="3"/>
  <c r="V2128" i="3" s="1"/>
  <c r="U2097" i="3"/>
  <c r="V2097" i="3" s="1"/>
  <c r="U2035" i="3"/>
  <c r="V2035" i="3" s="1"/>
  <c r="U2003" i="3"/>
  <c r="V2003" i="3" s="1"/>
  <c r="U1999" i="3"/>
  <c r="V1999" i="3" s="1"/>
  <c r="U1998" i="3"/>
  <c r="V1998" i="3" s="1"/>
  <c r="U2001" i="3"/>
  <c r="V2001" i="3" s="1"/>
  <c r="U2002" i="3"/>
  <c r="V2002" i="3" s="1"/>
  <c r="U2000" i="3"/>
  <c r="V2000" i="3" s="1"/>
  <c r="U1997" i="3"/>
  <c r="V1997" i="3" s="1"/>
  <c r="U1971" i="3"/>
  <c r="V1971" i="3" s="1"/>
  <c r="U1970" i="3"/>
  <c r="V1970" i="3" s="1"/>
  <c r="U1939" i="3"/>
  <c r="V1939" i="3" s="1"/>
  <c r="U1640" i="3"/>
  <c r="V1640" i="3" s="1"/>
  <c r="U1639" i="3"/>
  <c r="V1639" i="3" s="1"/>
  <c r="U1634" i="3"/>
  <c r="V1634" i="3" s="1"/>
  <c r="U1635" i="3"/>
  <c r="V1635" i="3" s="1"/>
  <c r="U1637" i="3"/>
  <c r="V1637" i="3" s="1"/>
  <c r="U1638" i="3"/>
  <c r="V1638" i="3" s="1"/>
  <c r="U1636" i="3"/>
  <c r="V1636" i="3" s="1"/>
  <c r="U1490" i="3"/>
  <c r="V1490" i="3" s="1"/>
  <c r="U1489" i="3"/>
  <c r="V1489" i="3" s="1"/>
  <c r="U1458" i="3"/>
  <c r="V1458" i="3" s="1"/>
  <c r="U1457" i="3"/>
  <c r="V1457" i="3" s="1"/>
  <c r="U1426" i="3"/>
  <c r="V1426" i="3" s="1"/>
  <c r="U1425" i="3"/>
  <c r="V1425" i="3" s="1"/>
  <c r="U1394" i="3"/>
  <c r="V1394" i="3" s="1"/>
  <c r="U1393" i="3"/>
  <c r="V1393" i="3" s="1"/>
  <c r="U1287" i="3"/>
  <c r="V1287" i="3" s="1"/>
  <c r="U1286" i="3"/>
  <c r="V1286" i="3" s="1"/>
  <c r="U1285" i="3"/>
  <c r="V1285" i="3" s="1"/>
  <c r="U1060" i="3"/>
  <c r="V1060" i="3" s="1"/>
  <c r="U1057" i="3"/>
  <c r="V1057" i="3" s="1"/>
  <c r="U1056" i="3"/>
  <c r="V1056" i="3" s="1"/>
  <c r="U1054" i="3"/>
  <c r="V1054" i="3" s="1"/>
  <c r="U1055" i="3"/>
  <c r="V1055" i="3" s="1"/>
  <c r="U1059" i="3"/>
  <c r="V1059" i="3" s="1"/>
  <c r="U1058" i="3"/>
  <c r="V1058" i="3" s="1"/>
  <c r="U1053" i="3"/>
  <c r="V1053" i="3" s="1"/>
  <c r="U1028" i="3"/>
  <c r="V1028" i="3" s="1"/>
  <c r="U1025" i="3"/>
  <c r="V1025" i="3" s="1"/>
  <c r="U1024" i="3"/>
  <c r="V1024" i="3" s="1"/>
  <c r="U1022" i="3"/>
  <c r="V1022" i="3" s="1"/>
  <c r="U1023" i="3"/>
  <c r="V1023" i="3" s="1"/>
  <c r="U1027" i="3"/>
  <c r="V1027" i="3" s="1"/>
  <c r="U1021" i="3"/>
  <c r="V1021" i="3" s="1"/>
  <c r="U1026" i="3"/>
  <c r="V1026" i="3" s="1"/>
  <c r="U996" i="3"/>
  <c r="V996" i="3" s="1"/>
  <c r="U993" i="3"/>
  <c r="V993" i="3" s="1"/>
  <c r="U992" i="3"/>
  <c r="V992" i="3" s="1"/>
  <c r="U990" i="3"/>
  <c r="V990" i="3" s="1"/>
  <c r="U994" i="3"/>
  <c r="V994" i="3" s="1"/>
  <c r="U991" i="3"/>
  <c r="V991" i="3" s="1"/>
  <c r="U989" i="3"/>
  <c r="V989" i="3" s="1"/>
  <c r="U995" i="3"/>
  <c r="V995" i="3" s="1"/>
  <c r="U964" i="3"/>
  <c r="V964" i="3" s="1"/>
  <c r="U963" i="3"/>
  <c r="V963" i="3" s="1"/>
  <c r="U932" i="3"/>
  <c r="V932" i="3" s="1"/>
  <c r="U929" i="3"/>
  <c r="V929" i="3" s="1"/>
  <c r="U931" i="3"/>
  <c r="V931" i="3" s="1"/>
  <c r="U930" i="3"/>
  <c r="V930" i="3" s="1"/>
  <c r="U900" i="3"/>
  <c r="V900" i="3" s="1"/>
  <c r="U897" i="3"/>
  <c r="V897" i="3" s="1"/>
  <c r="U899" i="3"/>
  <c r="V899" i="3" s="1"/>
  <c r="U898" i="3"/>
  <c r="V898" i="3" s="1"/>
  <c r="U649" i="3"/>
  <c r="V649" i="3" s="1"/>
  <c r="U720" i="3"/>
  <c r="V720" i="3" s="1"/>
  <c r="U719" i="3"/>
  <c r="V719" i="3" s="1"/>
  <c r="U2452" i="3"/>
  <c r="V2452" i="3" s="1"/>
  <c r="U2449" i="3"/>
  <c r="V2449" i="3" s="1"/>
  <c r="U2451" i="3"/>
  <c r="V2451" i="3" s="1"/>
  <c r="U2448" i="3"/>
  <c r="V2448" i="3" s="1"/>
  <c r="U2450" i="3"/>
  <c r="V2450" i="3" s="1"/>
  <c r="U579" i="3"/>
  <c r="V579" i="3" s="1"/>
  <c r="U577" i="3"/>
  <c r="V577" i="3" s="1"/>
  <c r="U578" i="3"/>
  <c r="V578" i="3" s="1"/>
  <c r="U576" i="3"/>
  <c r="V576" i="3" s="1"/>
  <c r="U575" i="3"/>
  <c r="V575" i="3" s="1"/>
  <c r="U499" i="3"/>
  <c r="V499" i="3" s="1"/>
  <c r="U496" i="3"/>
  <c r="V496" i="3" s="1"/>
  <c r="U494" i="3"/>
  <c r="V494" i="3" s="1"/>
  <c r="U495" i="3"/>
  <c r="V495" i="3" s="1"/>
  <c r="U497" i="3"/>
  <c r="V497" i="3" s="1"/>
  <c r="U498" i="3"/>
  <c r="V498" i="3" s="1"/>
  <c r="U3209" i="3"/>
  <c r="V3209" i="3" s="1"/>
  <c r="U3208" i="3"/>
  <c r="V3208" i="3" s="1"/>
  <c r="U3177" i="3"/>
  <c r="V3177" i="3" s="1"/>
  <c r="U3176" i="3"/>
  <c r="V3176" i="3" s="1"/>
  <c r="U3145" i="3"/>
  <c r="V3145" i="3" s="1"/>
  <c r="U3113" i="3"/>
  <c r="V3113" i="3" s="1"/>
  <c r="U3112" i="3"/>
  <c r="V3112" i="3" s="1"/>
  <c r="U3081" i="3"/>
  <c r="V3081" i="3" s="1"/>
  <c r="U3080" i="3"/>
  <c r="V3080" i="3" s="1"/>
  <c r="U3049" i="3"/>
  <c r="V3049" i="3" s="1"/>
  <c r="U3048" i="3"/>
  <c r="V3048" i="3" s="1"/>
  <c r="U3017" i="3"/>
  <c r="V3017" i="3" s="1"/>
  <c r="U3016" i="3"/>
  <c r="V3016" i="3" s="1"/>
  <c r="U2985" i="3"/>
  <c r="V2985" i="3" s="1"/>
  <c r="U2953" i="3"/>
  <c r="V2953" i="3" s="1"/>
  <c r="U2952" i="3"/>
  <c r="V2952" i="3" s="1"/>
  <c r="U2921" i="3"/>
  <c r="V2921" i="3" s="1"/>
  <c r="U2920" i="3"/>
  <c r="V2920" i="3" s="1"/>
  <c r="U2750" i="3"/>
  <c r="V2750" i="3" s="1"/>
  <c r="U2748" i="3"/>
  <c r="V2748" i="3" s="1"/>
  <c r="U2749" i="3"/>
  <c r="V2749" i="3" s="1"/>
  <c r="U2707" i="3"/>
  <c r="V2707" i="3" s="1"/>
  <c r="U2704" i="3"/>
  <c r="V2704" i="3" s="1"/>
  <c r="U2705" i="3"/>
  <c r="V2705" i="3" s="1"/>
  <c r="U2706" i="3"/>
  <c r="V2706" i="3" s="1"/>
  <c r="U2089" i="3"/>
  <c r="V2089" i="3" s="1"/>
  <c r="U2084" i="3"/>
  <c r="V2084" i="3" s="1"/>
  <c r="U2086" i="3"/>
  <c r="V2086" i="3" s="1"/>
  <c r="U2088" i="3"/>
  <c r="V2088" i="3" s="1"/>
  <c r="U2085" i="3"/>
  <c r="V2085" i="3" s="1"/>
  <c r="U2087" i="3"/>
  <c r="V2087" i="3" s="1"/>
  <c r="U1616" i="3"/>
  <c r="V1616" i="3" s="1"/>
  <c r="U1615" i="3"/>
  <c r="V1615" i="3" s="1"/>
  <c r="U1453" i="3"/>
  <c r="V1453" i="3" s="1"/>
  <c r="U1452" i="3"/>
  <c r="V1452" i="3" s="1"/>
  <c r="U1451" i="3"/>
  <c r="V1451" i="3" s="1"/>
  <c r="U1365" i="3"/>
  <c r="V1365" i="3" s="1"/>
  <c r="U1130" i="3"/>
  <c r="V1130" i="3" s="1"/>
  <c r="U1007" i="3"/>
  <c r="V1007" i="3" s="1"/>
  <c r="U1006" i="3"/>
  <c r="V1006" i="3" s="1"/>
  <c r="U1005" i="3"/>
  <c r="V1005" i="3" s="1"/>
  <c r="U775" i="3"/>
  <c r="V775" i="3" s="1"/>
  <c r="U771" i="3"/>
  <c r="V771" i="3" s="1"/>
  <c r="U774" i="3"/>
  <c r="V774" i="3" s="1"/>
  <c r="U772" i="3"/>
  <c r="V772" i="3" s="1"/>
  <c r="U770" i="3"/>
  <c r="V770" i="3" s="1"/>
  <c r="U773" i="3"/>
  <c r="V773" i="3" s="1"/>
  <c r="U668" i="3"/>
  <c r="V668" i="3" s="1"/>
  <c r="U664" i="3"/>
  <c r="V664" i="3" s="1"/>
  <c r="U667" i="3"/>
  <c r="V667" i="3" s="1"/>
  <c r="U665" i="3"/>
  <c r="V665" i="3" s="1"/>
  <c r="U663" i="3"/>
  <c r="V663" i="3" s="1"/>
  <c r="U666" i="3"/>
  <c r="V666" i="3" s="1"/>
  <c r="U1628" i="3"/>
  <c r="V1628" i="3" s="1"/>
  <c r="U3227" i="3"/>
  <c r="V3227" i="3" s="1"/>
  <c r="U2495" i="3"/>
  <c r="V2495" i="3" s="1"/>
  <c r="U2492" i="3"/>
  <c r="V2492" i="3" s="1"/>
  <c r="U2490" i="3"/>
  <c r="V2490" i="3" s="1"/>
  <c r="U2489" i="3"/>
  <c r="V2489" i="3" s="1"/>
  <c r="U2494" i="3"/>
  <c r="V2494" i="3" s="1"/>
  <c r="U2491" i="3"/>
  <c r="V2491" i="3" s="1"/>
  <c r="U2493" i="3"/>
  <c r="V2493" i="3" s="1"/>
  <c r="U603" i="3"/>
  <c r="V603" i="3" s="1"/>
  <c r="U601" i="3"/>
  <c r="V601" i="3" s="1"/>
  <c r="U600" i="3"/>
  <c r="V600" i="3" s="1"/>
  <c r="U602" i="3"/>
  <c r="V602" i="3" s="1"/>
  <c r="U599" i="3"/>
  <c r="V599" i="3" s="1"/>
  <c r="U3180" i="3"/>
  <c r="V3180" i="3" s="1"/>
  <c r="U3020" i="3"/>
  <c r="V3020" i="3" s="1"/>
  <c r="U2988" i="3"/>
  <c r="V2988" i="3" s="1"/>
  <c r="U2892" i="3"/>
  <c r="V2892" i="3" s="1"/>
  <c r="U2033" i="3"/>
  <c r="V2033" i="3" s="1"/>
  <c r="U2032" i="3"/>
  <c r="V2032" i="3" s="1"/>
  <c r="U1726" i="3"/>
  <c r="V1726" i="3" s="1"/>
  <c r="U1600" i="3"/>
  <c r="V1600" i="3" s="1"/>
  <c r="U1599" i="3"/>
  <c r="V1599" i="3" s="1"/>
  <c r="U1568" i="3"/>
  <c r="V1568" i="3" s="1"/>
  <c r="U1567" i="3"/>
  <c r="V1567" i="3" s="1"/>
  <c r="U1536" i="3"/>
  <c r="V1536" i="3" s="1"/>
  <c r="U1535" i="3"/>
  <c r="V1535" i="3" s="1"/>
  <c r="U1504" i="3"/>
  <c r="V1504" i="3" s="1"/>
  <c r="U1503" i="3"/>
  <c r="V1503" i="3" s="1"/>
  <c r="U1472" i="3"/>
  <c r="V1472" i="3" s="1"/>
  <c r="U1471" i="3"/>
  <c r="V1471" i="3" s="1"/>
  <c r="U1440" i="3"/>
  <c r="V1440" i="3" s="1"/>
  <c r="U1439" i="3"/>
  <c r="V1439" i="3" s="1"/>
  <c r="U1408" i="3"/>
  <c r="V1408" i="3" s="1"/>
  <c r="U1407" i="3"/>
  <c r="V1407" i="3" s="1"/>
  <c r="U1197" i="3"/>
  <c r="V1197" i="3" s="1"/>
  <c r="U1195" i="3"/>
  <c r="V1195" i="3" s="1"/>
  <c r="U1196" i="3"/>
  <c r="V1196" i="3" s="1"/>
  <c r="U1194" i="3"/>
  <c r="V1194" i="3" s="1"/>
  <c r="U1165" i="3"/>
  <c r="V1165" i="3" s="1"/>
  <c r="U1164" i="3"/>
  <c r="V1164" i="3" s="1"/>
  <c r="U1133" i="3"/>
  <c r="V1133" i="3" s="1"/>
  <c r="U1131" i="3"/>
  <c r="V1131" i="3" s="1"/>
  <c r="U1132" i="3"/>
  <c r="V1132" i="3" s="1"/>
  <c r="U962" i="3"/>
  <c r="V962" i="3" s="1"/>
  <c r="U961" i="3"/>
  <c r="V961" i="3" s="1"/>
  <c r="U960" i="3"/>
  <c r="V960" i="3" s="1"/>
  <c r="U1302" i="3"/>
  <c r="V1302" i="3" s="1"/>
  <c r="U1300" i="3"/>
  <c r="V1300" i="3" s="1"/>
  <c r="U1301" i="3"/>
  <c r="V1301" i="3" s="1"/>
  <c r="U640" i="3"/>
  <c r="V640" i="3" s="1"/>
  <c r="U639" i="3"/>
  <c r="V639" i="3" s="1"/>
  <c r="U2198" i="3"/>
  <c r="V2198" i="3" s="1"/>
  <c r="U2196" i="3"/>
  <c r="V2196" i="3" s="1"/>
  <c r="U2197" i="3"/>
  <c r="V2197" i="3" s="1"/>
  <c r="U2072" i="3"/>
  <c r="V2072" i="3" s="1"/>
  <c r="U2071" i="3"/>
  <c r="V2071" i="3" s="1"/>
  <c r="U1273" i="3"/>
  <c r="V1273" i="3" s="1"/>
  <c r="U3226" i="3"/>
  <c r="V3226" i="3" s="1"/>
  <c r="U2004" i="3"/>
  <c r="V2004" i="3" s="1"/>
  <c r="U1972" i="3"/>
  <c r="V1972" i="3" s="1"/>
  <c r="U1940" i="3"/>
  <c r="V1940" i="3" s="1"/>
  <c r="U1884" i="3"/>
  <c r="V1884" i="3" s="1"/>
  <c r="U1881" i="3"/>
  <c r="V1881" i="3" s="1"/>
  <c r="U1882" i="3"/>
  <c r="V1882" i="3" s="1"/>
  <c r="U1883" i="3"/>
  <c r="V1883" i="3" s="1"/>
  <c r="U1852" i="3"/>
  <c r="V1852" i="3" s="1"/>
  <c r="U1846" i="3"/>
  <c r="V1846" i="3" s="1"/>
  <c r="U1849" i="3"/>
  <c r="V1849" i="3" s="1"/>
  <c r="U1848" i="3"/>
  <c r="V1848" i="3" s="1"/>
  <c r="U1847" i="3"/>
  <c r="V1847" i="3" s="1"/>
  <c r="U1850" i="3"/>
  <c r="V1850" i="3" s="1"/>
  <c r="U1851" i="3"/>
  <c r="V1851" i="3" s="1"/>
  <c r="U1845" i="3"/>
  <c r="V1845" i="3" s="1"/>
  <c r="U1820" i="3"/>
  <c r="V1820" i="3" s="1"/>
  <c r="U1817" i="3"/>
  <c r="V1817" i="3" s="1"/>
  <c r="U1816" i="3"/>
  <c r="V1816" i="3" s="1"/>
  <c r="U1818" i="3"/>
  <c r="V1818" i="3" s="1"/>
  <c r="U1819" i="3"/>
  <c r="V1819" i="3" s="1"/>
  <c r="U1815" i="3"/>
  <c r="V1815" i="3" s="1"/>
  <c r="U1788" i="3"/>
  <c r="V1788" i="3" s="1"/>
  <c r="U1781" i="3"/>
  <c r="V1781" i="3" s="1"/>
  <c r="U1784" i="3"/>
  <c r="V1784" i="3" s="1"/>
  <c r="U1785" i="3"/>
  <c r="V1785" i="3" s="1"/>
  <c r="U1786" i="3"/>
  <c r="V1786" i="3" s="1"/>
  <c r="U1783" i="3"/>
  <c r="V1783" i="3" s="1"/>
  <c r="U1787" i="3"/>
  <c r="V1787" i="3" s="1"/>
  <c r="U1782" i="3"/>
  <c r="V1782" i="3" s="1"/>
  <c r="U1756" i="3"/>
  <c r="V1756" i="3" s="1"/>
  <c r="U1753" i="3"/>
  <c r="V1753" i="3" s="1"/>
  <c r="U1752" i="3"/>
  <c r="V1752" i="3" s="1"/>
  <c r="U1754" i="3"/>
  <c r="V1754" i="3" s="1"/>
  <c r="U1755" i="3"/>
  <c r="V1755" i="3" s="1"/>
  <c r="U1751" i="3"/>
  <c r="V1751" i="3" s="1"/>
  <c r="U1750" i="3"/>
  <c r="V1750" i="3" s="1"/>
  <c r="U1614" i="3"/>
  <c r="V1614" i="3" s="1"/>
  <c r="U1610" i="3"/>
  <c r="V1610" i="3" s="1"/>
  <c r="U1612" i="3"/>
  <c r="V1612" i="3" s="1"/>
  <c r="U1609" i="3"/>
  <c r="V1609" i="3" s="1"/>
  <c r="U1613" i="3"/>
  <c r="V1613" i="3" s="1"/>
  <c r="U1611" i="3"/>
  <c r="V1611" i="3" s="1"/>
  <c r="U1352" i="3"/>
  <c r="V1352" i="3" s="1"/>
  <c r="U1351" i="3"/>
  <c r="V1351" i="3" s="1"/>
  <c r="U1349" i="3"/>
  <c r="V1349" i="3" s="1"/>
  <c r="U1350" i="3"/>
  <c r="V1350" i="3" s="1"/>
  <c r="U1320" i="3"/>
  <c r="V1320" i="3" s="1"/>
  <c r="U1316" i="3"/>
  <c r="V1316" i="3" s="1"/>
  <c r="U1319" i="3"/>
  <c r="V1319" i="3" s="1"/>
  <c r="U1317" i="3"/>
  <c r="V1317" i="3" s="1"/>
  <c r="U1318" i="3"/>
  <c r="V1318" i="3" s="1"/>
  <c r="U1288" i="3"/>
  <c r="V1288" i="3" s="1"/>
  <c r="U1256" i="3"/>
  <c r="V1256" i="3" s="1"/>
  <c r="U1255" i="3"/>
  <c r="V1255" i="3" s="1"/>
  <c r="U1252" i="3"/>
  <c r="V1252" i="3" s="1"/>
  <c r="U1254" i="3"/>
  <c r="V1254" i="3" s="1"/>
  <c r="U1253" i="3"/>
  <c r="V1253" i="3" s="1"/>
  <c r="U1224" i="3"/>
  <c r="V1224" i="3" s="1"/>
  <c r="U1223" i="3"/>
  <c r="V1223" i="3" s="1"/>
  <c r="U1220" i="3"/>
  <c r="V1220" i="3" s="1"/>
  <c r="U1218" i="3"/>
  <c r="V1218" i="3" s="1"/>
  <c r="U1222" i="3"/>
  <c r="V1222" i="3" s="1"/>
  <c r="U1221" i="3"/>
  <c r="V1221" i="3" s="1"/>
  <c r="U1219" i="3"/>
  <c r="V1219" i="3" s="1"/>
  <c r="U1144" i="3"/>
  <c r="V1144" i="3" s="1"/>
  <c r="U1142" i="3"/>
  <c r="V1142" i="3" s="1"/>
  <c r="U1143" i="3"/>
  <c r="V1143" i="3" s="1"/>
  <c r="U1112" i="3"/>
  <c r="V1112" i="3" s="1"/>
  <c r="U1110" i="3"/>
  <c r="V1110" i="3" s="1"/>
  <c r="U1111" i="3"/>
  <c r="V1111" i="3" s="1"/>
  <c r="U618" i="3"/>
  <c r="V618" i="3" s="1"/>
  <c r="U617" i="3"/>
  <c r="V617" i="3" s="1"/>
  <c r="U1647" i="3"/>
  <c r="V1647" i="3" s="1"/>
  <c r="U1642" i="3"/>
  <c r="V1642" i="3" s="1"/>
  <c r="U1644" i="3"/>
  <c r="V1644" i="3" s="1"/>
  <c r="U1641" i="3"/>
  <c r="V1641" i="3" s="1"/>
  <c r="U1643" i="3"/>
  <c r="V1643" i="3" s="1"/>
  <c r="U1645" i="3"/>
  <c r="V1645" i="3" s="1"/>
  <c r="U1646" i="3"/>
  <c r="V1646" i="3" s="1"/>
  <c r="U744" i="3"/>
  <c r="V744" i="3" s="1"/>
  <c r="U743" i="3"/>
  <c r="V743" i="3" s="1"/>
  <c r="U3144" i="3"/>
  <c r="V3144" i="3" s="1"/>
  <c r="U2586" i="3"/>
  <c r="V2586" i="3" s="1"/>
  <c r="U2585" i="3"/>
  <c r="V2585" i="3" s="1"/>
  <c r="U2522" i="3"/>
  <c r="V2522" i="3" s="1"/>
  <c r="U2521" i="3"/>
  <c r="V2521" i="3" s="1"/>
  <c r="U2520" i="3"/>
  <c r="V2520" i="3" s="1"/>
  <c r="U1289" i="3"/>
  <c r="V1289" i="3" s="1"/>
  <c r="U3221" i="3"/>
  <c r="V3221" i="3" s="1"/>
  <c r="U3220" i="3"/>
  <c r="V3220" i="3" s="1"/>
  <c r="U3186" i="3"/>
  <c r="V3186" i="3" s="1"/>
  <c r="U3154" i="3"/>
  <c r="V3154" i="3" s="1"/>
  <c r="U3122" i="3"/>
  <c r="V3122" i="3" s="1"/>
  <c r="U3090" i="3"/>
  <c r="V3090" i="3" s="1"/>
  <c r="U3058" i="3"/>
  <c r="V3058" i="3" s="1"/>
  <c r="U3026" i="3"/>
  <c r="V3026" i="3" s="1"/>
  <c r="U2994" i="3"/>
  <c r="V2994" i="3" s="1"/>
  <c r="U2962" i="3"/>
  <c r="V2962" i="3" s="1"/>
  <c r="U2930" i="3"/>
  <c r="V2930" i="3" s="1"/>
  <c r="U2898" i="3"/>
  <c r="V2898" i="3" s="1"/>
  <c r="U2896" i="3"/>
  <c r="V2896" i="3" s="1"/>
  <c r="U2897" i="3"/>
  <c r="V2897" i="3" s="1"/>
  <c r="U2866" i="3"/>
  <c r="V2866" i="3" s="1"/>
  <c r="U2864" i="3"/>
  <c r="V2864" i="3" s="1"/>
  <c r="U2865" i="3"/>
  <c r="V2865" i="3" s="1"/>
  <c r="U2700" i="3"/>
  <c r="V2700" i="3" s="1"/>
  <c r="U2699" i="3"/>
  <c r="V2699" i="3" s="1"/>
  <c r="U2414" i="3"/>
  <c r="V2414" i="3" s="1"/>
  <c r="U2374" i="3"/>
  <c r="V2374" i="3" s="1"/>
  <c r="U2372" i="3"/>
  <c r="V2372" i="3" s="1"/>
  <c r="U2373" i="3"/>
  <c r="V2373" i="3" s="1"/>
  <c r="U2370" i="3"/>
  <c r="V2370" i="3" s="1"/>
  <c r="U2369" i="3"/>
  <c r="V2369" i="3" s="1"/>
  <c r="U2371" i="3"/>
  <c r="V2371" i="3" s="1"/>
  <c r="U2342" i="3"/>
  <c r="V2342" i="3" s="1"/>
  <c r="U2341" i="3"/>
  <c r="V2341" i="3" s="1"/>
  <c r="U2340" i="3"/>
  <c r="V2340" i="3" s="1"/>
  <c r="U2248" i="3"/>
  <c r="V2248" i="3" s="1"/>
  <c r="U2246" i="3"/>
  <c r="V2246" i="3" s="1"/>
  <c r="U2247" i="3"/>
  <c r="V2247" i="3" s="1"/>
  <c r="U2216" i="3"/>
  <c r="V2216" i="3" s="1"/>
  <c r="U2215" i="3"/>
  <c r="V2215" i="3" s="1"/>
  <c r="U2184" i="3"/>
  <c r="V2184" i="3" s="1"/>
  <c r="U2183" i="3"/>
  <c r="V2183" i="3" s="1"/>
  <c r="U2182" i="3"/>
  <c r="V2182" i="3" s="1"/>
  <c r="U2181" i="3"/>
  <c r="V2181" i="3" s="1"/>
  <c r="U1935" i="3"/>
  <c r="V1935" i="3" s="1"/>
  <c r="U1934" i="3"/>
  <c r="V1934" i="3" s="1"/>
  <c r="U1933" i="3"/>
  <c r="V1933" i="3" s="1"/>
  <c r="U1831" i="3"/>
  <c r="V1831" i="3" s="1"/>
  <c r="U1830" i="3"/>
  <c r="V1830" i="3" s="1"/>
  <c r="U1829" i="3"/>
  <c r="V1829" i="3" s="1"/>
  <c r="U1724" i="3"/>
  <c r="V1724" i="3" s="1"/>
  <c r="U1721" i="3"/>
  <c r="V1721" i="3" s="1"/>
  <c r="U1720" i="3"/>
  <c r="V1720" i="3" s="1"/>
  <c r="U1723" i="3"/>
  <c r="V1723" i="3" s="1"/>
  <c r="U1722" i="3"/>
  <c r="V1722" i="3" s="1"/>
  <c r="U1692" i="3"/>
  <c r="V1692" i="3" s="1"/>
  <c r="U1660" i="3"/>
  <c r="V1660" i="3" s="1"/>
  <c r="U1598" i="3"/>
  <c r="V1598" i="3" s="1"/>
  <c r="U1596" i="3"/>
  <c r="V1596" i="3" s="1"/>
  <c r="U1594" i="3"/>
  <c r="V1594" i="3" s="1"/>
  <c r="U1595" i="3"/>
  <c r="V1595" i="3" s="1"/>
  <c r="U1593" i="3"/>
  <c r="V1593" i="3" s="1"/>
  <c r="U1597" i="3"/>
  <c r="V1597" i="3" s="1"/>
  <c r="U1566" i="3"/>
  <c r="V1566" i="3" s="1"/>
  <c r="U1564" i="3"/>
  <c r="V1564" i="3" s="1"/>
  <c r="U1562" i="3"/>
  <c r="V1562" i="3" s="1"/>
  <c r="U1563" i="3"/>
  <c r="V1563" i="3" s="1"/>
  <c r="U1565" i="3"/>
  <c r="V1565" i="3" s="1"/>
  <c r="U1561" i="3"/>
  <c r="V1561" i="3" s="1"/>
  <c r="U1534" i="3"/>
  <c r="V1534" i="3" s="1"/>
  <c r="U1532" i="3"/>
  <c r="V1532" i="3" s="1"/>
  <c r="U1530" i="3"/>
  <c r="V1530" i="3" s="1"/>
  <c r="U1533" i="3"/>
  <c r="V1533" i="3" s="1"/>
  <c r="U1531" i="3"/>
  <c r="V1531" i="3" s="1"/>
  <c r="U1529" i="3"/>
  <c r="V1529" i="3" s="1"/>
  <c r="U1502" i="3"/>
  <c r="V1502" i="3" s="1"/>
  <c r="U1500" i="3"/>
  <c r="V1500" i="3" s="1"/>
  <c r="U1501" i="3"/>
  <c r="V1501" i="3" s="1"/>
  <c r="U1499" i="3"/>
  <c r="V1499" i="3" s="1"/>
  <c r="U1470" i="3"/>
  <c r="V1470" i="3" s="1"/>
  <c r="U1468" i="3"/>
  <c r="V1468" i="3" s="1"/>
  <c r="U1467" i="3"/>
  <c r="V1467" i="3" s="1"/>
  <c r="U1469" i="3"/>
  <c r="V1469" i="3" s="1"/>
  <c r="U1438" i="3"/>
  <c r="V1438" i="3" s="1"/>
  <c r="U1436" i="3"/>
  <c r="V1436" i="3" s="1"/>
  <c r="U1435" i="3"/>
  <c r="V1435" i="3" s="1"/>
  <c r="U1437" i="3"/>
  <c r="V1437" i="3" s="1"/>
  <c r="U1406" i="3"/>
  <c r="V1406" i="3" s="1"/>
  <c r="U1404" i="3"/>
  <c r="V1404" i="3" s="1"/>
  <c r="U1403" i="3"/>
  <c r="V1403" i="3" s="1"/>
  <c r="U1405" i="3"/>
  <c r="V1405" i="3" s="1"/>
  <c r="U1374" i="3"/>
  <c r="V1374" i="3" s="1"/>
  <c r="U1315" i="3"/>
  <c r="V1315" i="3" s="1"/>
  <c r="U1314" i="3"/>
  <c r="V1314" i="3" s="1"/>
  <c r="U1251" i="3"/>
  <c r="V1251" i="3" s="1"/>
  <c r="U1250" i="3"/>
  <c r="V1250" i="3" s="1"/>
  <c r="U1179" i="3"/>
  <c r="V1179" i="3" s="1"/>
  <c r="U1178" i="3"/>
  <c r="V1178" i="3" s="1"/>
  <c r="U944" i="3"/>
  <c r="V944" i="3" s="1"/>
  <c r="U943" i="3"/>
  <c r="V943" i="3" s="1"/>
  <c r="U942" i="3"/>
  <c r="V942" i="3" s="1"/>
  <c r="U912" i="3"/>
  <c r="V912" i="3" s="1"/>
  <c r="U909" i="3"/>
  <c r="V909" i="3" s="1"/>
  <c r="U911" i="3"/>
  <c r="V911" i="3" s="1"/>
  <c r="U910" i="3"/>
  <c r="V910" i="3" s="1"/>
  <c r="U880" i="3"/>
  <c r="V880" i="3" s="1"/>
  <c r="U877" i="3"/>
  <c r="V877" i="3" s="1"/>
  <c r="U876" i="3"/>
  <c r="V876" i="3" s="1"/>
  <c r="U873" i="3"/>
  <c r="V873" i="3" s="1"/>
  <c r="U875" i="3"/>
  <c r="V875" i="3" s="1"/>
  <c r="U879" i="3"/>
  <c r="V879" i="3" s="1"/>
  <c r="U878" i="3"/>
  <c r="V878" i="3" s="1"/>
  <c r="U874" i="3"/>
  <c r="V874" i="3" s="1"/>
  <c r="U848" i="3"/>
  <c r="V848" i="3" s="1"/>
  <c r="U845" i="3"/>
  <c r="V845" i="3" s="1"/>
  <c r="U841" i="3"/>
  <c r="V841" i="3" s="1"/>
  <c r="U843" i="3"/>
  <c r="V843" i="3" s="1"/>
  <c r="U844" i="3"/>
  <c r="V844" i="3" s="1"/>
  <c r="U847" i="3"/>
  <c r="V847" i="3" s="1"/>
  <c r="U846" i="3"/>
  <c r="V846" i="3" s="1"/>
  <c r="U842" i="3"/>
  <c r="V842" i="3" s="1"/>
  <c r="U816" i="3"/>
  <c r="V816" i="3" s="1"/>
  <c r="U812" i="3"/>
  <c r="V812" i="3" s="1"/>
  <c r="U813" i="3"/>
  <c r="V813" i="3" s="1"/>
  <c r="U809" i="3"/>
  <c r="V809" i="3" s="1"/>
  <c r="U811" i="3"/>
  <c r="V811" i="3" s="1"/>
  <c r="U815" i="3"/>
  <c r="V815" i="3" s="1"/>
  <c r="U814" i="3"/>
  <c r="V814" i="3" s="1"/>
  <c r="U810" i="3"/>
  <c r="V810" i="3" s="1"/>
  <c r="U784" i="3"/>
  <c r="V784" i="3" s="1"/>
  <c r="U780" i="3"/>
  <c r="V780" i="3" s="1"/>
  <c r="U781" i="3"/>
  <c r="V781" i="3" s="1"/>
  <c r="U777" i="3"/>
  <c r="V777" i="3" s="1"/>
  <c r="U779" i="3"/>
  <c r="V779" i="3" s="1"/>
  <c r="U783" i="3"/>
  <c r="V783" i="3" s="1"/>
  <c r="U782" i="3"/>
  <c r="V782" i="3" s="1"/>
  <c r="U778" i="3"/>
  <c r="V778" i="3" s="1"/>
  <c r="U741" i="3"/>
  <c r="V741" i="3" s="1"/>
  <c r="U736" i="3"/>
  <c r="V736" i="3" s="1"/>
  <c r="U740" i="3"/>
  <c r="V740" i="3" s="1"/>
  <c r="U737" i="3"/>
  <c r="V737" i="3" s="1"/>
  <c r="U739" i="3"/>
  <c r="V739" i="3" s="1"/>
  <c r="U738" i="3"/>
  <c r="V738" i="3" s="1"/>
  <c r="U709" i="3"/>
  <c r="V709" i="3" s="1"/>
  <c r="U708" i="3"/>
  <c r="V708" i="3" s="1"/>
  <c r="U707" i="3"/>
  <c r="V707" i="3" s="1"/>
  <c r="U706" i="3"/>
  <c r="V706" i="3" s="1"/>
  <c r="U677" i="3"/>
  <c r="V677" i="3" s="1"/>
  <c r="U645" i="3"/>
  <c r="V645" i="3" s="1"/>
  <c r="U644" i="3"/>
  <c r="V644" i="3" s="1"/>
  <c r="V3246" i="3"/>
  <c r="U2487" i="3"/>
  <c r="V2487" i="3" s="1"/>
  <c r="U2484" i="3"/>
  <c r="V2484" i="3" s="1"/>
  <c r="U2486" i="3"/>
  <c r="V2486" i="3" s="1"/>
  <c r="U2485" i="3"/>
  <c r="V2485" i="3" s="1"/>
  <c r="U1420" i="3"/>
  <c r="V1420" i="3" s="1"/>
  <c r="U1419" i="3"/>
  <c r="V1419" i="3" s="1"/>
  <c r="U1329" i="3"/>
  <c r="V1329" i="3" s="1"/>
  <c r="U1241" i="3"/>
  <c r="V1241" i="3" s="1"/>
  <c r="U1177" i="3"/>
  <c r="V1177" i="3" s="1"/>
  <c r="U3213" i="3"/>
  <c r="V3213" i="3" s="1"/>
  <c r="U3212" i="3"/>
  <c r="V3212" i="3" s="1"/>
  <c r="U3181" i="3"/>
  <c r="V3181" i="3" s="1"/>
  <c r="U3149" i="3"/>
  <c r="V3149" i="3" s="1"/>
  <c r="U3148" i="3"/>
  <c r="V3148" i="3" s="1"/>
  <c r="U3117" i="3"/>
  <c r="V3117" i="3" s="1"/>
  <c r="U3116" i="3"/>
  <c r="V3116" i="3" s="1"/>
  <c r="U3085" i="3"/>
  <c r="V3085" i="3" s="1"/>
  <c r="U3084" i="3"/>
  <c r="V3084" i="3" s="1"/>
  <c r="U3053" i="3"/>
  <c r="V3053" i="3" s="1"/>
  <c r="U3052" i="3"/>
  <c r="V3052" i="3" s="1"/>
  <c r="U3021" i="3"/>
  <c r="V3021" i="3" s="1"/>
  <c r="U2989" i="3"/>
  <c r="V2989" i="3" s="1"/>
  <c r="U2957" i="3"/>
  <c r="V2957" i="3" s="1"/>
  <c r="U2956" i="3"/>
  <c r="V2956" i="3" s="1"/>
  <c r="U2925" i="3"/>
  <c r="V2925" i="3" s="1"/>
  <c r="U2924" i="3"/>
  <c r="V2924" i="3" s="1"/>
  <c r="U2853" i="3"/>
  <c r="V2853" i="3" s="1"/>
  <c r="U2852" i="3"/>
  <c r="V2852" i="3" s="1"/>
  <c r="U2711" i="3"/>
  <c r="V2711" i="3" s="1"/>
  <c r="U2708" i="3"/>
  <c r="V2708" i="3" s="1"/>
  <c r="U2709" i="3"/>
  <c r="V2709" i="3" s="1"/>
  <c r="U2710" i="3"/>
  <c r="V2710" i="3" s="1"/>
  <c r="U2623" i="3"/>
  <c r="V2623" i="3" s="1"/>
  <c r="U2622" i="3"/>
  <c r="V2622" i="3" s="1"/>
  <c r="U2538" i="3"/>
  <c r="V2538" i="3" s="1"/>
  <c r="U2807" i="3"/>
  <c r="V2807" i="3" s="1"/>
  <c r="U2778" i="3"/>
  <c r="V2778" i="3" s="1"/>
  <c r="U2467" i="3"/>
  <c r="V2467" i="3" s="1"/>
  <c r="U2437" i="3"/>
  <c r="V2437" i="3" s="1"/>
  <c r="U2093" i="3"/>
  <c r="V2093" i="3" s="1"/>
  <c r="U2006" i="3"/>
  <c r="V2006" i="3" s="1"/>
  <c r="U2005" i="3"/>
  <c r="V2005" i="3" s="1"/>
  <c r="U1894" i="3"/>
  <c r="V1894" i="3" s="1"/>
  <c r="U1893" i="3"/>
  <c r="V1893" i="3" s="1"/>
  <c r="U1715" i="3"/>
  <c r="V1715" i="3" s="1"/>
  <c r="U1713" i="3"/>
  <c r="V1713" i="3" s="1"/>
  <c r="U1712" i="3"/>
  <c r="V1712" i="3" s="1"/>
  <c r="U1714" i="3"/>
  <c r="V1714" i="3" s="1"/>
  <c r="U1711" i="3"/>
  <c r="V1711" i="3" s="1"/>
  <c r="U1710" i="3"/>
  <c r="V1710" i="3" s="1"/>
  <c r="U1683" i="3"/>
  <c r="V1683" i="3" s="1"/>
  <c r="U1682" i="3"/>
  <c r="V1682" i="3" s="1"/>
  <c r="U1681" i="3"/>
  <c r="V1681" i="3" s="1"/>
  <c r="U1680" i="3"/>
  <c r="V1680" i="3" s="1"/>
  <c r="U1678" i="3"/>
  <c r="V1678" i="3" s="1"/>
  <c r="U1679" i="3"/>
  <c r="V1679" i="3" s="1"/>
  <c r="U1651" i="3"/>
  <c r="V1651" i="3" s="1"/>
  <c r="U1650" i="3"/>
  <c r="V1650" i="3" s="1"/>
  <c r="U1649" i="3"/>
  <c r="V1649" i="3" s="1"/>
  <c r="U1648" i="3"/>
  <c r="V1648" i="3" s="1"/>
  <c r="U2590" i="3"/>
  <c r="V2590" i="3" s="1"/>
  <c r="U2588" i="3"/>
  <c r="V2588" i="3" s="1"/>
  <c r="U2589" i="3"/>
  <c r="V2589" i="3" s="1"/>
  <c r="U2483" i="3"/>
  <c r="V2483" i="3" s="1"/>
  <c r="U2481" i="3"/>
  <c r="V2481" i="3" s="1"/>
  <c r="U2480" i="3"/>
  <c r="V2480" i="3" s="1"/>
  <c r="U2482" i="3"/>
  <c r="V2482" i="3" s="1"/>
  <c r="U2392" i="3"/>
  <c r="V2392" i="3" s="1"/>
  <c r="U2391" i="3"/>
  <c r="V2391" i="3" s="1"/>
  <c r="U2360" i="3"/>
  <c r="V2360" i="3" s="1"/>
  <c r="U2359" i="3"/>
  <c r="V2359" i="3" s="1"/>
  <c r="U2234" i="3"/>
  <c r="V2234" i="3" s="1"/>
  <c r="U2233" i="3"/>
  <c r="V2233" i="3" s="1"/>
  <c r="U3199" i="3"/>
  <c r="V3199" i="3" s="1"/>
  <c r="U3167" i="3"/>
  <c r="V3167" i="3" s="1"/>
  <c r="U3135" i="3"/>
  <c r="V3135" i="3" s="1"/>
  <c r="U3103" i="3"/>
  <c r="V3103" i="3" s="1"/>
  <c r="U3071" i="3"/>
  <c r="V3071" i="3" s="1"/>
  <c r="U3039" i="3"/>
  <c r="V3039" i="3" s="1"/>
  <c r="U3007" i="3"/>
  <c r="V3007" i="3" s="1"/>
  <c r="U2975" i="3"/>
  <c r="V2975" i="3" s="1"/>
  <c r="U2943" i="3"/>
  <c r="V2943" i="3" s="1"/>
  <c r="U2911" i="3"/>
  <c r="V2911" i="3" s="1"/>
  <c r="U2879" i="3"/>
  <c r="V2879" i="3" s="1"/>
  <c r="U2847" i="3"/>
  <c r="V2847" i="3" s="1"/>
  <c r="U2815" i="3"/>
  <c r="V2815" i="3" s="1"/>
  <c r="U2812" i="3"/>
  <c r="V2812" i="3" s="1"/>
  <c r="U2813" i="3"/>
  <c r="V2813" i="3" s="1"/>
  <c r="U2814" i="3"/>
  <c r="V2814" i="3" s="1"/>
  <c r="U2411" i="3"/>
  <c r="V2411" i="3" s="1"/>
  <c r="U2408" i="3"/>
  <c r="V2408" i="3" s="1"/>
  <c r="U2410" i="3"/>
  <c r="V2410" i="3" s="1"/>
  <c r="U2409" i="3"/>
  <c r="V2409" i="3" s="1"/>
  <c r="U2336" i="3"/>
  <c r="V2336" i="3" s="1"/>
  <c r="U2335" i="3"/>
  <c r="V2335" i="3" s="1"/>
  <c r="U2304" i="3"/>
  <c r="V2304" i="3" s="1"/>
  <c r="U2303" i="3"/>
  <c r="V2303" i="3" s="1"/>
  <c r="U2272" i="3"/>
  <c r="V2272" i="3" s="1"/>
  <c r="U2270" i="3"/>
  <c r="V2270" i="3" s="1"/>
  <c r="U2271" i="3"/>
  <c r="V2271" i="3" s="1"/>
  <c r="U3206" i="3"/>
  <c r="V3206" i="3" s="1"/>
  <c r="U3174" i="3"/>
  <c r="V3174" i="3" s="1"/>
  <c r="U3142" i="3"/>
  <c r="V3142" i="3" s="1"/>
  <c r="U3110" i="3"/>
  <c r="V3110" i="3" s="1"/>
  <c r="U3078" i="3"/>
  <c r="V3078" i="3" s="1"/>
  <c r="U3046" i="3"/>
  <c r="V3046" i="3" s="1"/>
  <c r="U3014" i="3"/>
  <c r="V3014" i="3" s="1"/>
  <c r="U2982" i="3"/>
  <c r="V2982" i="3" s="1"/>
  <c r="U2950" i="3"/>
  <c r="V2950" i="3" s="1"/>
  <c r="U2918" i="3"/>
  <c r="V2918" i="3" s="1"/>
  <c r="U2886" i="3"/>
  <c r="V2886" i="3" s="1"/>
  <c r="U2884" i="3"/>
  <c r="V2884" i="3" s="1"/>
  <c r="U2885" i="3"/>
  <c r="V2885" i="3" s="1"/>
  <c r="U2854" i="3"/>
  <c r="V2854" i="3" s="1"/>
  <c r="U2747" i="3"/>
  <c r="V2747" i="3" s="1"/>
  <c r="U2746" i="3"/>
  <c r="V2746" i="3" s="1"/>
  <c r="U2740" i="3"/>
  <c r="V2740" i="3" s="1"/>
  <c r="U2741" i="3"/>
  <c r="V2741" i="3" s="1"/>
  <c r="U2744" i="3"/>
  <c r="V2744" i="3" s="1"/>
  <c r="U2742" i="3"/>
  <c r="V2742" i="3" s="1"/>
  <c r="U2745" i="3"/>
  <c r="V2745" i="3" s="1"/>
  <c r="U2743" i="3"/>
  <c r="V2743" i="3" s="1"/>
  <c r="U2680" i="3"/>
  <c r="V2680" i="3" s="1"/>
  <c r="U2677" i="3"/>
  <c r="V2677" i="3" s="1"/>
  <c r="U2676" i="3"/>
  <c r="V2676" i="3" s="1"/>
  <c r="U2679" i="3"/>
  <c r="V2679" i="3" s="1"/>
  <c r="U2678" i="3"/>
  <c r="V2678" i="3" s="1"/>
  <c r="U2648" i="3"/>
  <c r="V2648" i="3" s="1"/>
  <c r="U2616" i="3"/>
  <c r="V2616" i="3" s="1"/>
  <c r="U2615" i="3"/>
  <c r="V2615" i="3" s="1"/>
  <c r="U2611" i="3"/>
  <c r="V2611" i="3" s="1"/>
  <c r="U2613" i="3"/>
  <c r="V2613" i="3" s="1"/>
  <c r="U2612" i="3"/>
  <c r="V2612" i="3" s="1"/>
  <c r="U2614" i="3"/>
  <c r="V2614" i="3" s="1"/>
  <c r="U2584" i="3"/>
  <c r="V2584" i="3" s="1"/>
  <c r="U2121" i="3"/>
  <c r="V2121" i="3" s="1"/>
  <c r="U2070" i="3"/>
  <c r="V2070" i="3" s="1"/>
  <c r="U2068" i="3"/>
  <c r="V2068" i="3" s="1"/>
  <c r="U2069" i="3"/>
  <c r="V2069" i="3" s="1"/>
  <c r="U2027" i="3"/>
  <c r="V2027" i="3" s="1"/>
  <c r="U2022" i="3"/>
  <c r="V2022" i="3" s="1"/>
  <c r="U2023" i="3"/>
  <c r="V2023" i="3" s="1"/>
  <c r="U2025" i="3"/>
  <c r="V2025" i="3" s="1"/>
  <c r="U2026" i="3"/>
  <c r="V2026" i="3" s="1"/>
  <c r="U2024" i="3"/>
  <c r="V2024" i="3" s="1"/>
  <c r="U2021" i="3"/>
  <c r="V2021" i="3" s="1"/>
  <c r="U1995" i="3"/>
  <c r="V1995" i="3" s="1"/>
  <c r="U1990" i="3"/>
  <c r="V1990" i="3" s="1"/>
  <c r="U1991" i="3"/>
  <c r="V1991" i="3" s="1"/>
  <c r="U1993" i="3"/>
  <c r="V1993" i="3" s="1"/>
  <c r="U1994" i="3"/>
  <c r="V1994" i="3" s="1"/>
  <c r="U1992" i="3"/>
  <c r="V1992" i="3" s="1"/>
  <c r="U1989" i="3"/>
  <c r="V1989" i="3" s="1"/>
  <c r="U1963" i="3"/>
  <c r="V1963" i="3" s="1"/>
  <c r="U1958" i="3"/>
  <c r="V1958" i="3" s="1"/>
  <c r="U1959" i="3"/>
  <c r="V1959" i="3" s="1"/>
  <c r="U1961" i="3"/>
  <c r="V1961" i="3" s="1"/>
  <c r="U1962" i="3"/>
  <c r="V1962" i="3" s="1"/>
  <c r="U1960" i="3"/>
  <c r="V1960" i="3" s="1"/>
  <c r="U1957" i="3"/>
  <c r="V1957" i="3" s="1"/>
  <c r="U1931" i="3"/>
  <c r="V1931" i="3" s="1"/>
  <c r="U1929" i="3"/>
  <c r="V1929" i="3" s="1"/>
  <c r="U1930" i="3"/>
  <c r="V1930" i="3" s="1"/>
  <c r="U1514" i="3"/>
  <c r="V1514" i="3" s="1"/>
  <c r="U1513" i="3"/>
  <c r="V1513" i="3" s="1"/>
  <c r="U1482" i="3"/>
  <c r="V1482" i="3" s="1"/>
  <c r="U1481" i="3"/>
  <c r="V1481" i="3" s="1"/>
  <c r="U1450" i="3"/>
  <c r="V1450" i="3" s="1"/>
  <c r="U1449" i="3"/>
  <c r="V1449" i="3" s="1"/>
  <c r="U1418" i="3"/>
  <c r="V1418" i="3" s="1"/>
  <c r="U1417" i="3"/>
  <c r="V1417" i="3" s="1"/>
  <c r="U1386" i="3"/>
  <c r="V1386" i="3" s="1"/>
  <c r="U1271" i="3"/>
  <c r="V1271" i="3" s="1"/>
  <c r="U1268" i="3"/>
  <c r="V1268" i="3" s="1"/>
  <c r="U1266" i="3"/>
  <c r="V1266" i="3" s="1"/>
  <c r="U1267" i="3"/>
  <c r="V1267" i="3" s="1"/>
  <c r="U1270" i="3"/>
  <c r="V1270" i="3" s="1"/>
  <c r="U1269" i="3"/>
  <c r="V1269" i="3" s="1"/>
  <c r="U1052" i="3"/>
  <c r="V1052" i="3" s="1"/>
  <c r="U1046" i="3"/>
  <c r="V1046" i="3" s="1"/>
  <c r="U1047" i="3"/>
  <c r="V1047" i="3" s="1"/>
  <c r="U1045" i="3"/>
  <c r="V1045" i="3" s="1"/>
  <c r="U1051" i="3"/>
  <c r="V1051" i="3" s="1"/>
  <c r="U1049" i="3"/>
  <c r="V1049" i="3" s="1"/>
  <c r="U1048" i="3"/>
  <c r="V1048" i="3" s="1"/>
  <c r="U1050" i="3"/>
  <c r="V1050" i="3" s="1"/>
  <c r="U1020" i="3"/>
  <c r="V1020" i="3" s="1"/>
  <c r="U1014" i="3"/>
  <c r="V1014" i="3" s="1"/>
  <c r="U1013" i="3"/>
  <c r="V1013" i="3" s="1"/>
  <c r="U1015" i="3"/>
  <c r="V1015" i="3" s="1"/>
  <c r="U1019" i="3"/>
  <c r="V1019" i="3" s="1"/>
  <c r="U1017" i="3"/>
  <c r="V1017" i="3" s="1"/>
  <c r="U1016" i="3"/>
  <c r="V1016" i="3" s="1"/>
  <c r="U1018" i="3"/>
  <c r="V1018" i="3" s="1"/>
  <c r="U988" i="3"/>
  <c r="V988" i="3" s="1"/>
  <c r="U985" i="3"/>
  <c r="V985" i="3" s="1"/>
  <c r="U984" i="3"/>
  <c r="V984" i="3" s="1"/>
  <c r="U987" i="3"/>
  <c r="V987" i="3" s="1"/>
  <c r="U986" i="3"/>
  <c r="V986" i="3" s="1"/>
  <c r="U956" i="3"/>
  <c r="V956" i="3" s="1"/>
  <c r="U954" i="3"/>
  <c r="V954" i="3" s="1"/>
  <c r="U953" i="3"/>
  <c r="V953" i="3" s="1"/>
  <c r="U955" i="3"/>
  <c r="V955" i="3" s="1"/>
  <c r="U924" i="3"/>
  <c r="V924" i="3" s="1"/>
  <c r="U922" i="3"/>
  <c r="V922" i="3" s="1"/>
  <c r="U921" i="3"/>
  <c r="V921" i="3" s="1"/>
  <c r="U923" i="3"/>
  <c r="V923" i="3" s="1"/>
  <c r="U892" i="3"/>
  <c r="V892" i="3" s="1"/>
  <c r="U890" i="3"/>
  <c r="V890" i="3" s="1"/>
  <c r="U889" i="3"/>
  <c r="V889" i="3" s="1"/>
  <c r="U891" i="3"/>
  <c r="V891" i="3" s="1"/>
  <c r="U528" i="3"/>
  <c r="V528" i="3" s="1"/>
  <c r="U527" i="3"/>
  <c r="V527" i="3" s="1"/>
  <c r="U525" i="3"/>
  <c r="V525" i="3" s="1"/>
  <c r="U524" i="3"/>
  <c r="V524" i="3" s="1"/>
  <c r="U526" i="3"/>
  <c r="V526" i="3" s="1"/>
  <c r="U1658" i="3"/>
  <c r="V1658" i="3" s="1"/>
  <c r="U1654" i="3"/>
  <c r="V1654" i="3" s="1"/>
  <c r="U1657" i="3"/>
  <c r="V1657" i="3" s="1"/>
  <c r="U1656" i="3"/>
  <c r="V1656" i="3" s="1"/>
  <c r="U1655" i="3"/>
  <c r="V1655" i="3" s="1"/>
  <c r="U571" i="3"/>
  <c r="V571" i="3" s="1"/>
  <c r="U569" i="3"/>
  <c r="V569" i="3" s="1"/>
  <c r="U570" i="3"/>
  <c r="V570" i="3" s="1"/>
  <c r="U568" i="3"/>
  <c r="V568" i="3" s="1"/>
  <c r="U567" i="3"/>
  <c r="V567" i="3" s="1"/>
  <c r="U566" i="3"/>
  <c r="V566" i="3" s="1"/>
  <c r="U565" i="3"/>
  <c r="V565" i="3" s="1"/>
  <c r="U564" i="3"/>
  <c r="V564" i="3" s="1"/>
  <c r="U3201" i="3"/>
  <c r="V3201" i="3" s="1"/>
  <c r="U3169" i="3"/>
  <c r="V3169" i="3" s="1"/>
  <c r="U3168" i="3"/>
  <c r="V3168" i="3" s="1"/>
  <c r="U3137" i="3"/>
  <c r="V3137" i="3" s="1"/>
  <c r="U3136" i="3"/>
  <c r="V3136" i="3" s="1"/>
  <c r="U3105" i="3"/>
  <c r="V3105" i="3" s="1"/>
  <c r="U3073" i="3"/>
  <c r="V3073" i="3" s="1"/>
  <c r="U3072" i="3"/>
  <c r="V3072" i="3" s="1"/>
  <c r="U3041" i="3"/>
  <c r="V3041" i="3" s="1"/>
  <c r="U3040" i="3"/>
  <c r="V3040" i="3" s="1"/>
  <c r="U3009" i="3"/>
  <c r="V3009" i="3" s="1"/>
  <c r="U2977" i="3"/>
  <c r="V2977" i="3" s="1"/>
  <c r="U2945" i="3"/>
  <c r="V2945" i="3" s="1"/>
  <c r="U2944" i="3"/>
  <c r="V2944" i="3" s="1"/>
  <c r="U2913" i="3"/>
  <c r="V2913" i="3" s="1"/>
  <c r="U2912" i="3"/>
  <c r="V2912" i="3" s="1"/>
  <c r="U2731" i="3"/>
  <c r="V2731" i="3" s="1"/>
  <c r="U2683" i="3"/>
  <c r="V2683" i="3" s="1"/>
  <c r="U2681" i="3"/>
  <c r="V2681" i="3" s="1"/>
  <c r="U2682" i="3"/>
  <c r="V2682" i="3" s="1"/>
  <c r="U2413" i="3"/>
  <c r="V2413" i="3" s="1"/>
  <c r="U2412" i="3"/>
  <c r="V2412" i="3" s="1"/>
  <c r="U2081" i="3"/>
  <c r="V2081" i="3" s="1"/>
  <c r="U2076" i="3"/>
  <c r="V2076" i="3" s="1"/>
  <c r="U2078" i="3"/>
  <c r="V2078" i="3" s="1"/>
  <c r="U2080" i="3"/>
  <c r="V2080" i="3" s="1"/>
  <c r="U2077" i="3"/>
  <c r="V2077" i="3" s="1"/>
  <c r="U2079" i="3"/>
  <c r="V2079" i="3" s="1"/>
  <c r="U1608" i="3"/>
  <c r="V1608" i="3" s="1"/>
  <c r="U1607" i="3"/>
  <c r="V1607" i="3" s="1"/>
  <c r="U1421" i="3"/>
  <c r="V1421" i="3" s="1"/>
  <c r="U1346" i="3"/>
  <c r="V1346" i="3" s="1"/>
  <c r="U1106" i="3"/>
  <c r="V1106" i="3" s="1"/>
  <c r="U1102" i="3"/>
  <c r="V1102" i="3" s="1"/>
  <c r="U1103" i="3"/>
  <c r="V1103" i="3" s="1"/>
  <c r="U1101" i="3"/>
  <c r="V1101" i="3" s="1"/>
  <c r="U1104" i="3"/>
  <c r="V1104" i="3" s="1"/>
  <c r="U1105" i="3"/>
  <c r="V1105" i="3" s="1"/>
  <c r="U983" i="3"/>
  <c r="V983" i="3" s="1"/>
  <c r="U982" i="3"/>
  <c r="V982" i="3" s="1"/>
  <c r="U692" i="3"/>
  <c r="V692" i="3" s="1"/>
  <c r="U691" i="3"/>
  <c r="V691" i="3" s="1"/>
  <c r="U689" i="3"/>
  <c r="V689" i="3" s="1"/>
  <c r="U687" i="3"/>
  <c r="V687" i="3" s="1"/>
  <c r="U690" i="3"/>
  <c r="V690" i="3" s="1"/>
  <c r="U688" i="3"/>
  <c r="V688" i="3" s="1"/>
  <c r="U652" i="3"/>
  <c r="V652" i="3" s="1"/>
  <c r="U650" i="3"/>
  <c r="V650" i="3" s="1"/>
  <c r="U651" i="3"/>
  <c r="V651" i="3" s="1"/>
  <c r="U1310" i="3"/>
  <c r="V1310" i="3" s="1"/>
  <c r="U1307" i="3"/>
  <c r="V1307" i="3" s="1"/>
  <c r="U1308" i="3"/>
  <c r="V1308" i="3" s="1"/>
  <c r="U1309" i="3"/>
  <c r="V1309" i="3" s="1"/>
  <c r="U1306" i="3"/>
  <c r="V1306" i="3" s="1"/>
  <c r="U3219" i="3"/>
  <c r="V3219" i="3" s="1"/>
  <c r="U2479" i="3"/>
  <c r="V2479" i="3" s="1"/>
  <c r="U2477" i="3"/>
  <c r="V2477" i="3" s="1"/>
  <c r="U2478" i="3"/>
  <c r="V2478" i="3" s="1"/>
  <c r="U595" i="3"/>
  <c r="V595" i="3" s="1"/>
  <c r="U594" i="3"/>
  <c r="V594" i="3" s="1"/>
  <c r="U593" i="3"/>
  <c r="V593" i="3" s="1"/>
  <c r="U3172" i="3"/>
  <c r="V3172" i="3" s="1"/>
  <c r="U3012" i="3"/>
  <c r="V3012" i="3" s="1"/>
  <c r="U2980" i="3"/>
  <c r="V2980" i="3" s="1"/>
  <c r="U2868" i="3"/>
  <c r="V2868" i="3" s="1"/>
  <c r="U1969" i="3"/>
  <c r="V1969" i="3" s="1"/>
  <c r="U1968" i="3"/>
  <c r="V1968" i="3" s="1"/>
  <c r="U1662" i="3"/>
  <c r="V1662" i="3" s="1"/>
  <c r="U1592" i="3"/>
  <c r="V1592" i="3" s="1"/>
  <c r="U1591" i="3"/>
  <c r="V1591" i="3" s="1"/>
  <c r="U1560" i="3"/>
  <c r="V1560" i="3" s="1"/>
  <c r="U1559" i="3"/>
  <c r="V1559" i="3" s="1"/>
  <c r="U1528" i="3"/>
  <c r="V1528" i="3" s="1"/>
  <c r="U1527" i="3"/>
  <c r="V1527" i="3" s="1"/>
  <c r="U1496" i="3"/>
  <c r="V1496" i="3" s="1"/>
  <c r="U1495" i="3"/>
  <c r="V1495" i="3" s="1"/>
  <c r="U1464" i="3"/>
  <c r="V1464" i="3" s="1"/>
  <c r="U1463" i="3"/>
  <c r="V1463" i="3" s="1"/>
  <c r="U1432" i="3"/>
  <c r="V1432" i="3" s="1"/>
  <c r="U1431" i="3"/>
  <c r="V1431" i="3" s="1"/>
  <c r="U1400" i="3"/>
  <c r="V1400" i="3" s="1"/>
  <c r="U1399" i="3"/>
  <c r="V1399" i="3" s="1"/>
  <c r="U1189" i="3"/>
  <c r="V1189" i="3" s="1"/>
  <c r="U1188" i="3"/>
  <c r="V1188" i="3" s="1"/>
  <c r="U1186" i="3"/>
  <c r="V1186" i="3" s="1"/>
  <c r="U1187" i="3"/>
  <c r="V1187" i="3" s="1"/>
  <c r="U1157" i="3"/>
  <c r="V1157" i="3" s="1"/>
  <c r="U1155" i="3"/>
  <c r="V1155" i="3" s="1"/>
  <c r="U1154" i="3"/>
  <c r="V1154" i="3" s="1"/>
  <c r="U1156" i="3"/>
  <c r="V1156" i="3" s="1"/>
  <c r="U1125" i="3"/>
  <c r="V1125" i="3" s="1"/>
  <c r="U735" i="3"/>
  <c r="V735" i="3" s="1"/>
  <c r="U1011" i="3"/>
  <c r="V1011" i="3" s="1"/>
  <c r="U1009" i="3"/>
  <c r="V1009" i="3" s="1"/>
  <c r="U1008" i="3"/>
  <c r="V1008" i="3" s="1"/>
  <c r="U1010" i="3"/>
  <c r="V1010" i="3" s="1"/>
  <c r="U2992" i="3"/>
  <c r="V2992" i="3" s="1"/>
  <c r="U2166" i="3"/>
  <c r="V2166" i="3" s="1"/>
  <c r="U2164" i="3"/>
  <c r="V2164" i="3" s="1"/>
  <c r="U2165" i="3"/>
  <c r="V2165" i="3" s="1"/>
  <c r="U1925" i="3"/>
  <c r="V1925" i="3" s="1"/>
  <c r="U563" i="3"/>
  <c r="V563" i="3" s="1"/>
  <c r="U559" i="3"/>
  <c r="V559" i="3" s="1"/>
  <c r="U558" i="3"/>
  <c r="V558" i="3" s="1"/>
  <c r="U557" i="3"/>
  <c r="V557" i="3" s="1"/>
  <c r="U556" i="3"/>
  <c r="V556" i="3" s="1"/>
  <c r="U562" i="3"/>
  <c r="V562" i="3" s="1"/>
  <c r="U560" i="3"/>
  <c r="V560" i="3" s="1"/>
  <c r="U561" i="3"/>
  <c r="V561" i="3" s="1"/>
  <c r="V3256" i="3"/>
  <c r="U3218" i="3"/>
  <c r="V3218" i="3" s="1"/>
  <c r="U2028" i="3"/>
  <c r="V2028" i="3" s="1"/>
  <c r="U1996" i="3"/>
  <c r="V1996" i="3" s="1"/>
  <c r="U1964" i="3"/>
  <c r="V1964" i="3" s="1"/>
  <c r="U1932" i="3"/>
  <c r="V1932" i="3" s="1"/>
  <c r="U1876" i="3"/>
  <c r="V1876" i="3" s="1"/>
  <c r="U1870" i="3"/>
  <c r="V1870" i="3" s="1"/>
  <c r="U1871" i="3"/>
  <c r="V1871" i="3" s="1"/>
  <c r="U1875" i="3"/>
  <c r="V1875" i="3" s="1"/>
  <c r="U1869" i="3"/>
  <c r="V1869" i="3" s="1"/>
  <c r="U1872" i="3"/>
  <c r="V1872" i="3" s="1"/>
  <c r="U1873" i="3"/>
  <c r="V1873" i="3" s="1"/>
  <c r="U1874" i="3"/>
  <c r="V1874" i="3" s="1"/>
  <c r="U1844" i="3"/>
  <c r="V1844" i="3" s="1"/>
  <c r="U1843" i="3"/>
  <c r="V1843" i="3" s="1"/>
  <c r="U1842" i="3"/>
  <c r="V1842" i="3" s="1"/>
  <c r="U1812" i="3"/>
  <c r="V1812" i="3" s="1"/>
  <c r="U1806" i="3"/>
  <c r="V1806" i="3" s="1"/>
  <c r="U1811" i="3"/>
  <c r="V1811" i="3" s="1"/>
  <c r="U1808" i="3"/>
  <c r="V1808" i="3" s="1"/>
  <c r="U1807" i="3"/>
  <c r="V1807" i="3" s="1"/>
  <c r="U1805" i="3"/>
  <c r="V1805" i="3" s="1"/>
  <c r="U1809" i="3"/>
  <c r="V1809" i="3" s="1"/>
  <c r="U1810" i="3"/>
  <c r="V1810" i="3" s="1"/>
  <c r="U1780" i="3"/>
  <c r="V1780" i="3" s="1"/>
  <c r="U1776" i="3"/>
  <c r="V1776" i="3" s="1"/>
  <c r="U1775" i="3"/>
  <c r="V1775" i="3" s="1"/>
  <c r="U1779" i="3"/>
  <c r="V1779" i="3" s="1"/>
  <c r="U1777" i="3"/>
  <c r="V1777" i="3" s="1"/>
  <c r="U1778" i="3"/>
  <c r="V1778" i="3" s="1"/>
  <c r="U1748" i="3"/>
  <c r="V1748" i="3" s="1"/>
  <c r="U1745" i="3"/>
  <c r="V1745" i="3" s="1"/>
  <c r="U1746" i="3"/>
  <c r="V1746" i="3" s="1"/>
  <c r="U1747" i="3"/>
  <c r="V1747" i="3" s="1"/>
  <c r="U1606" i="3"/>
  <c r="V1606" i="3" s="1"/>
  <c r="U1605" i="3"/>
  <c r="V1605" i="3" s="1"/>
  <c r="U1344" i="3"/>
  <c r="V1344" i="3" s="1"/>
  <c r="U1343" i="3"/>
  <c r="V1343" i="3" s="1"/>
  <c r="U1339" i="3"/>
  <c r="V1339" i="3" s="1"/>
  <c r="U1340" i="3"/>
  <c r="V1340" i="3" s="1"/>
  <c r="U1338" i="3"/>
  <c r="V1338" i="3" s="1"/>
  <c r="U1342" i="3"/>
  <c r="V1342" i="3" s="1"/>
  <c r="U1341" i="3"/>
  <c r="V1341" i="3" s="1"/>
  <c r="U1312" i="3"/>
  <c r="V1312" i="3" s="1"/>
  <c r="U1311" i="3"/>
  <c r="V1311" i="3" s="1"/>
  <c r="U1280" i="3"/>
  <c r="V1280" i="3" s="1"/>
  <c r="U1276" i="3"/>
  <c r="V1276" i="3" s="1"/>
  <c r="U1279" i="3"/>
  <c r="V1279" i="3" s="1"/>
  <c r="U1278" i="3"/>
  <c r="V1278" i="3" s="1"/>
  <c r="U1277" i="3"/>
  <c r="V1277" i="3" s="1"/>
  <c r="U1248" i="3"/>
  <c r="V1248" i="3" s="1"/>
  <c r="U1244" i="3"/>
  <c r="V1244" i="3" s="1"/>
  <c r="U1247" i="3"/>
  <c r="V1247" i="3" s="1"/>
  <c r="U1246" i="3"/>
  <c r="V1246" i="3" s="1"/>
  <c r="U1245" i="3"/>
  <c r="V1245" i="3" s="1"/>
  <c r="U1216" i="3"/>
  <c r="V1216" i="3" s="1"/>
  <c r="U1212" i="3"/>
  <c r="V1212" i="3" s="1"/>
  <c r="U1215" i="3"/>
  <c r="V1215" i="3" s="1"/>
  <c r="U1214" i="3"/>
  <c r="V1214" i="3" s="1"/>
  <c r="U1213" i="3"/>
  <c r="V1213" i="3" s="1"/>
  <c r="U1136" i="3"/>
  <c r="V1136" i="3" s="1"/>
  <c r="U1134" i="3"/>
  <c r="V1134" i="3" s="1"/>
  <c r="U1135" i="3"/>
  <c r="V1135" i="3" s="1"/>
  <c r="U981" i="3"/>
  <c r="V981" i="3" s="1"/>
  <c r="U610" i="3"/>
  <c r="V610" i="3" s="1"/>
  <c r="U609" i="3"/>
  <c r="V609" i="3" s="1"/>
  <c r="U1174" i="3"/>
  <c r="V1174" i="3" s="1"/>
  <c r="U616" i="3"/>
  <c r="V616" i="3" s="1"/>
  <c r="U615" i="3"/>
  <c r="V615" i="3" s="1"/>
  <c r="U3000" i="3"/>
  <c r="V3000" i="3" s="1"/>
  <c r="U2570" i="3"/>
  <c r="V2570" i="3" s="1"/>
  <c r="U2131" i="3"/>
  <c r="V2131" i="3" s="1"/>
  <c r="U2130" i="3"/>
  <c r="V2130" i="3" s="1"/>
  <c r="U1265" i="3"/>
  <c r="V1265" i="3" s="1"/>
  <c r="U3210" i="3"/>
  <c r="V3210" i="3" s="1"/>
  <c r="U3178" i="3"/>
  <c r="V3178" i="3" s="1"/>
  <c r="U3146" i="3"/>
  <c r="V3146" i="3" s="1"/>
  <c r="U3114" i="3"/>
  <c r="V3114" i="3" s="1"/>
  <c r="U3082" i="3"/>
  <c r="V3082" i="3" s="1"/>
  <c r="U3050" i="3"/>
  <c r="V3050" i="3" s="1"/>
  <c r="U3018" i="3"/>
  <c r="V3018" i="3" s="1"/>
  <c r="U2986" i="3"/>
  <c r="V2986" i="3" s="1"/>
  <c r="U2954" i="3"/>
  <c r="V2954" i="3" s="1"/>
  <c r="U2922" i="3"/>
  <c r="V2922" i="3" s="1"/>
  <c r="U2890" i="3"/>
  <c r="V2890" i="3" s="1"/>
  <c r="U2889" i="3"/>
  <c r="V2889" i="3" s="1"/>
  <c r="U2888" i="3"/>
  <c r="V2888" i="3" s="1"/>
  <c r="U2858" i="3"/>
  <c r="V2858" i="3" s="1"/>
  <c r="U2857" i="3"/>
  <c r="V2857" i="3" s="1"/>
  <c r="U2856" i="3"/>
  <c r="V2856" i="3" s="1"/>
  <c r="U2692" i="3"/>
  <c r="V2692" i="3" s="1"/>
  <c r="U2691" i="3"/>
  <c r="V2691" i="3" s="1"/>
  <c r="U2690" i="3"/>
  <c r="V2690" i="3" s="1"/>
  <c r="U2398" i="3"/>
  <c r="V2398" i="3" s="1"/>
  <c r="U2396" i="3"/>
  <c r="V2396" i="3" s="1"/>
  <c r="U2397" i="3"/>
  <c r="V2397" i="3" s="1"/>
  <c r="U2366" i="3"/>
  <c r="V2366" i="3" s="1"/>
  <c r="U2364" i="3"/>
  <c r="V2364" i="3" s="1"/>
  <c r="U2362" i="3"/>
  <c r="V2362" i="3" s="1"/>
  <c r="U2361" i="3"/>
  <c r="V2361" i="3" s="1"/>
  <c r="U2363" i="3"/>
  <c r="V2363" i="3" s="1"/>
  <c r="U2365" i="3"/>
  <c r="V2365" i="3" s="1"/>
  <c r="U2339" i="3"/>
  <c r="V2339" i="3" s="1"/>
  <c r="U2338" i="3"/>
  <c r="V2338" i="3" s="1"/>
  <c r="U2337" i="3"/>
  <c r="V2337" i="3" s="1"/>
  <c r="U2240" i="3"/>
  <c r="V2240" i="3" s="1"/>
  <c r="U2238" i="3"/>
  <c r="V2238" i="3" s="1"/>
  <c r="U2239" i="3"/>
  <c r="V2239" i="3" s="1"/>
  <c r="U2208" i="3"/>
  <c r="V2208" i="3" s="1"/>
  <c r="U2207" i="3"/>
  <c r="V2207" i="3" s="1"/>
  <c r="U2047" i="3"/>
  <c r="V2047" i="3" s="1"/>
  <c r="U2046" i="3"/>
  <c r="V2046" i="3" s="1"/>
  <c r="U2045" i="3"/>
  <c r="V2045" i="3" s="1"/>
  <c r="U2044" i="3"/>
  <c r="V2044" i="3" s="1"/>
  <c r="U1919" i="3"/>
  <c r="V1919" i="3" s="1"/>
  <c r="U1918" i="3"/>
  <c r="V1918" i="3" s="1"/>
  <c r="U1823" i="3"/>
  <c r="V1823" i="3" s="1"/>
  <c r="U1822" i="3"/>
  <c r="V1822" i="3" s="1"/>
  <c r="U1821" i="3"/>
  <c r="V1821" i="3" s="1"/>
  <c r="U1716" i="3"/>
  <c r="V1716" i="3" s="1"/>
  <c r="U1684" i="3"/>
  <c r="V1684" i="3" s="1"/>
  <c r="U1652" i="3"/>
  <c r="V1652" i="3" s="1"/>
  <c r="U1590" i="3"/>
  <c r="V1590" i="3" s="1"/>
  <c r="U1588" i="3"/>
  <c r="V1588" i="3" s="1"/>
  <c r="U1586" i="3"/>
  <c r="V1586" i="3" s="1"/>
  <c r="U1585" i="3"/>
  <c r="V1585" i="3" s="1"/>
  <c r="U1587" i="3"/>
  <c r="V1587" i="3" s="1"/>
  <c r="U1589" i="3"/>
  <c r="V1589" i="3" s="1"/>
  <c r="U1558" i="3"/>
  <c r="V1558" i="3" s="1"/>
  <c r="U1556" i="3"/>
  <c r="V1556" i="3" s="1"/>
  <c r="U1554" i="3"/>
  <c r="V1554" i="3" s="1"/>
  <c r="U1553" i="3"/>
  <c r="V1553" i="3" s="1"/>
  <c r="U1555" i="3"/>
  <c r="V1555" i="3" s="1"/>
  <c r="U1557" i="3"/>
  <c r="V1557" i="3" s="1"/>
  <c r="U1526" i="3"/>
  <c r="V1526" i="3" s="1"/>
  <c r="U1524" i="3"/>
  <c r="V1524" i="3" s="1"/>
  <c r="U1522" i="3"/>
  <c r="V1522" i="3" s="1"/>
  <c r="U1521" i="3"/>
  <c r="V1521" i="3" s="1"/>
  <c r="U1525" i="3"/>
  <c r="V1525" i="3" s="1"/>
  <c r="U1523" i="3"/>
  <c r="V1523" i="3" s="1"/>
  <c r="U1494" i="3"/>
  <c r="V1494" i="3" s="1"/>
  <c r="U1492" i="3"/>
  <c r="V1492" i="3" s="1"/>
  <c r="U1491" i="3"/>
  <c r="V1491" i="3" s="1"/>
  <c r="U1493" i="3"/>
  <c r="V1493" i="3" s="1"/>
  <c r="U1462" i="3"/>
  <c r="V1462" i="3" s="1"/>
  <c r="U1460" i="3"/>
  <c r="V1460" i="3" s="1"/>
  <c r="U1461" i="3"/>
  <c r="V1461" i="3" s="1"/>
  <c r="U1459" i="3"/>
  <c r="V1459" i="3" s="1"/>
  <c r="U1430" i="3"/>
  <c r="V1430" i="3" s="1"/>
  <c r="U1428" i="3"/>
  <c r="V1428" i="3" s="1"/>
  <c r="U1429" i="3"/>
  <c r="V1429" i="3" s="1"/>
  <c r="U1427" i="3"/>
  <c r="V1427" i="3" s="1"/>
  <c r="U1398" i="3"/>
  <c r="V1398" i="3" s="1"/>
  <c r="U1396" i="3"/>
  <c r="V1396" i="3" s="1"/>
  <c r="U1395" i="3"/>
  <c r="V1395" i="3" s="1"/>
  <c r="U1397" i="3"/>
  <c r="V1397" i="3" s="1"/>
  <c r="U1366" i="3"/>
  <c r="V1366" i="3" s="1"/>
  <c r="U1299" i="3"/>
  <c r="V1299" i="3" s="1"/>
  <c r="U1298" i="3"/>
  <c r="V1298" i="3" s="1"/>
  <c r="U1243" i="3"/>
  <c r="V1243" i="3" s="1"/>
  <c r="U1242" i="3"/>
  <c r="V1242" i="3" s="1"/>
  <c r="U1171" i="3"/>
  <c r="V1171" i="3" s="1"/>
  <c r="U1170" i="3"/>
  <c r="V1170" i="3" s="1"/>
  <c r="U936" i="3"/>
  <c r="V936" i="3" s="1"/>
  <c r="U935" i="3"/>
  <c r="V935" i="3" s="1"/>
  <c r="U934" i="3"/>
  <c r="V934" i="3" s="1"/>
  <c r="U933" i="3"/>
  <c r="V933" i="3" s="1"/>
  <c r="U904" i="3"/>
  <c r="V904" i="3" s="1"/>
  <c r="U903" i="3"/>
  <c r="V903" i="3" s="1"/>
  <c r="U902" i="3"/>
  <c r="V902" i="3" s="1"/>
  <c r="U901" i="3"/>
  <c r="V901" i="3" s="1"/>
  <c r="U872" i="3"/>
  <c r="V872" i="3" s="1"/>
  <c r="U868" i="3"/>
  <c r="V868" i="3" s="1"/>
  <c r="U865" i="3"/>
  <c r="V865" i="3" s="1"/>
  <c r="U867" i="3"/>
  <c r="V867" i="3" s="1"/>
  <c r="U871" i="3"/>
  <c r="V871" i="3" s="1"/>
  <c r="U870" i="3"/>
  <c r="V870" i="3" s="1"/>
  <c r="U866" i="3"/>
  <c r="V866" i="3" s="1"/>
  <c r="U869" i="3"/>
  <c r="V869" i="3" s="1"/>
  <c r="U840" i="3"/>
  <c r="V840" i="3" s="1"/>
  <c r="U833" i="3"/>
  <c r="V833" i="3" s="1"/>
  <c r="U835" i="3"/>
  <c r="V835" i="3" s="1"/>
  <c r="U836" i="3"/>
  <c r="V836" i="3" s="1"/>
  <c r="U839" i="3"/>
  <c r="V839" i="3" s="1"/>
  <c r="U838" i="3"/>
  <c r="V838" i="3" s="1"/>
  <c r="U834" i="3"/>
  <c r="V834" i="3" s="1"/>
  <c r="U837" i="3"/>
  <c r="V837" i="3" s="1"/>
  <c r="U808" i="3"/>
  <c r="V808" i="3" s="1"/>
  <c r="U801" i="3"/>
  <c r="V801" i="3" s="1"/>
  <c r="U803" i="3"/>
  <c r="V803" i="3" s="1"/>
  <c r="U807" i="3"/>
  <c r="V807" i="3" s="1"/>
  <c r="U806" i="3"/>
  <c r="V806" i="3" s="1"/>
  <c r="U804" i="3"/>
  <c r="V804" i="3" s="1"/>
  <c r="U802" i="3"/>
  <c r="V802" i="3" s="1"/>
  <c r="U805" i="3"/>
  <c r="V805" i="3" s="1"/>
  <c r="U776" i="3"/>
  <c r="V776" i="3" s="1"/>
  <c r="U733" i="3"/>
  <c r="V733" i="3" s="1"/>
  <c r="U728" i="3"/>
  <c r="V728" i="3" s="1"/>
  <c r="U732" i="3"/>
  <c r="V732" i="3" s="1"/>
  <c r="U729" i="3"/>
  <c r="V729" i="3" s="1"/>
  <c r="U731" i="3"/>
  <c r="V731" i="3" s="1"/>
  <c r="U730" i="3"/>
  <c r="V730" i="3" s="1"/>
  <c r="U727" i="3"/>
  <c r="V727" i="3" s="1"/>
  <c r="U701" i="3"/>
  <c r="V701" i="3" s="1"/>
  <c r="U700" i="3"/>
  <c r="V700" i="3" s="1"/>
  <c r="U696" i="3"/>
  <c r="V696" i="3" s="1"/>
  <c r="U699" i="3"/>
  <c r="V699" i="3" s="1"/>
  <c r="U697" i="3"/>
  <c r="V697" i="3" s="1"/>
  <c r="U695" i="3"/>
  <c r="V695" i="3" s="1"/>
  <c r="U698" i="3"/>
  <c r="V698" i="3" s="1"/>
  <c r="U669" i="3"/>
  <c r="V669" i="3" s="1"/>
  <c r="U637" i="3"/>
  <c r="V637" i="3" s="1"/>
  <c r="U636" i="3"/>
  <c r="V636" i="3" s="1"/>
  <c r="U2214" i="3"/>
  <c r="V2214" i="3" s="1"/>
  <c r="U2211" i="3"/>
  <c r="V2211" i="3" s="1"/>
  <c r="U2213" i="3"/>
  <c r="V2213" i="3" s="1"/>
  <c r="U2212" i="3"/>
  <c r="V2212" i="3" s="1"/>
  <c r="U1353" i="3"/>
  <c r="V1353" i="3" s="1"/>
  <c r="U1321" i="3"/>
  <c r="V1321" i="3" s="1"/>
  <c r="U1225" i="3"/>
  <c r="V1225" i="3" s="1"/>
  <c r="U1153" i="3"/>
  <c r="V1153" i="3" s="1"/>
  <c r="U1151" i="3"/>
  <c r="V1151" i="3" s="1"/>
  <c r="U1150" i="3"/>
  <c r="V1150" i="3" s="1"/>
  <c r="U1152" i="3"/>
  <c r="V1152" i="3" s="1"/>
  <c r="U3205" i="3"/>
  <c r="V3205" i="3" s="1"/>
  <c r="U3204" i="3"/>
  <c r="V3204" i="3" s="1"/>
  <c r="U3173" i="3"/>
  <c r="V3173" i="3" s="1"/>
  <c r="U3141" i="3"/>
  <c r="V3141" i="3" s="1"/>
  <c r="U2701" i="3"/>
  <c r="V2701" i="3" s="1"/>
  <c r="U2530" i="3"/>
  <c r="V2530" i="3" s="1"/>
  <c r="U2500" i="3"/>
  <c r="V2500" i="3" s="1"/>
  <c r="U2307" i="3"/>
  <c r="V2307" i="3" s="1"/>
  <c r="U2170" i="3"/>
  <c r="V2170" i="3" s="1"/>
  <c r="U2119" i="3"/>
  <c r="V2119" i="3" s="1"/>
  <c r="U2595" i="3"/>
  <c r="V2595" i="3" s="1"/>
  <c r="U2461" i="3"/>
  <c r="V2461" i="3" s="1"/>
  <c r="U2429" i="3"/>
  <c r="V2429" i="3" s="1"/>
  <c r="U2175" i="3"/>
  <c r="V2175" i="3" s="1"/>
  <c r="U2149" i="3"/>
  <c r="V2149" i="3" s="1"/>
  <c r="U2049" i="3"/>
  <c r="V2049" i="3" s="1"/>
  <c r="U2609" i="3"/>
  <c r="V2609" i="3" s="1"/>
  <c r="U1966" i="3"/>
  <c r="V1966" i="3" s="1"/>
  <c r="U1965" i="3"/>
  <c r="V1965" i="3" s="1"/>
  <c r="U1878" i="3"/>
  <c r="V1878" i="3" s="1"/>
  <c r="U1877" i="3"/>
  <c r="V1877" i="3" s="1"/>
  <c r="U1707" i="3"/>
  <c r="V1707" i="3" s="1"/>
  <c r="U1705" i="3"/>
  <c r="V1705" i="3" s="1"/>
  <c r="U1706" i="3"/>
  <c r="V1706" i="3" s="1"/>
  <c r="U1702" i="3"/>
  <c r="V1702" i="3" s="1"/>
  <c r="U1704" i="3"/>
  <c r="V1704" i="3" s="1"/>
  <c r="U1703" i="3"/>
  <c r="V1703" i="3" s="1"/>
  <c r="U1675" i="3"/>
  <c r="V1675" i="3" s="1"/>
  <c r="U1673" i="3"/>
  <c r="V1673" i="3" s="1"/>
  <c r="U1672" i="3"/>
  <c r="V1672" i="3" s="1"/>
  <c r="U1674" i="3"/>
  <c r="V1674" i="3" s="1"/>
  <c r="U2582" i="3"/>
  <c r="V2582" i="3" s="1"/>
  <c r="U2579" i="3"/>
  <c r="V2579" i="3" s="1"/>
  <c r="U2580" i="3"/>
  <c r="V2580" i="3" s="1"/>
  <c r="U2581" i="3"/>
  <c r="V2581" i="3" s="1"/>
  <c r="U2464" i="3"/>
  <c r="V2464" i="3" s="1"/>
  <c r="U2384" i="3"/>
  <c r="V2384" i="3" s="1"/>
  <c r="U2383" i="3"/>
  <c r="V2383" i="3" s="1"/>
  <c r="U2352" i="3"/>
  <c r="V2352" i="3" s="1"/>
  <c r="U2351" i="3"/>
  <c r="V2351" i="3" s="1"/>
  <c r="U2226" i="3"/>
  <c r="V2226" i="3" s="1"/>
  <c r="U2225" i="3"/>
  <c r="V2225" i="3" s="1"/>
  <c r="U2194" i="3"/>
  <c r="V2194" i="3" s="1"/>
  <c r="U2193" i="3"/>
  <c r="V2193" i="3" s="1"/>
  <c r="U3191" i="3"/>
  <c r="V3191" i="3" s="1"/>
  <c r="U3159" i="3"/>
  <c r="V3159" i="3" s="1"/>
  <c r="U3127" i="3"/>
  <c r="V3127" i="3" s="1"/>
  <c r="U3095" i="3"/>
  <c r="V3095" i="3" s="1"/>
  <c r="U3063" i="3"/>
  <c r="V3063" i="3" s="1"/>
  <c r="U3031" i="3"/>
  <c r="V3031" i="3" s="1"/>
  <c r="U2999" i="3"/>
  <c r="V2999" i="3" s="1"/>
  <c r="U2967" i="3"/>
  <c r="V2967" i="3" s="1"/>
  <c r="U2935" i="3"/>
  <c r="V2935" i="3" s="1"/>
  <c r="U2903" i="3"/>
  <c r="V2903" i="3" s="1"/>
  <c r="U2871" i="3"/>
  <c r="V2871" i="3" s="1"/>
  <c r="U2839" i="3"/>
  <c r="V2839" i="3" s="1"/>
  <c r="U2836" i="3"/>
  <c r="V2836" i="3" s="1"/>
  <c r="U2837" i="3"/>
  <c r="V2837" i="3" s="1"/>
  <c r="U2838" i="3"/>
  <c r="V2838" i="3" s="1"/>
  <c r="U2697" i="3"/>
  <c r="V2697" i="3" s="1"/>
  <c r="U2696" i="3"/>
  <c r="V2696" i="3" s="1"/>
  <c r="U2403" i="3"/>
  <c r="V2403" i="3" s="1"/>
  <c r="U2402" i="3"/>
  <c r="V2402" i="3" s="1"/>
  <c r="U2401" i="3"/>
  <c r="V2401" i="3" s="1"/>
  <c r="U2328" i="3"/>
  <c r="V2328" i="3" s="1"/>
  <c r="U2327" i="3"/>
  <c r="V2327" i="3" s="1"/>
  <c r="U2296" i="3"/>
  <c r="V2296" i="3" s="1"/>
  <c r="U2295" i="3"/>
  <c r="V2295" i="3" s="1"/>
  <c r="U2269" i="3"/>
  <c r="V2269" i="3" s="1"/>
  <c r="U2268" i="3"/>
  <c r="V2268" i="3" s="1"/>
  <c r="U2266" i="3"/>
  <c r="V2266" i="3" s="1"/>
  <c r="U2265" i="3"/>
  <c r="V2265" i="3" s="1"/>
  <c r="U2267" i="3"/>
  <c r="V2267" i="3" s="1"/>
  <c r="U3225" i="3"/>
  <c r="V3225" i="3" s="1"/>
  <c r="U3224" i="3"/>
  <c r="V3224" i="3" s="1"/>
  <c r="U3198" i="3"/>
  <c r="V3198" i="3" s="1"/>
  <c r="U2878" i="3"/>
  <c r="V2878" i="3" s="1"/>
  <c r="U2876" i="3"/>
  <c r="V2876" i="3" s="1"/>
  <c r="U2877" i="3"/>
  <c r="V2877" i="3" s="1"/>
  <c r="U2846" i="3"/>
  <c r="V2846" i="3" s="1"/>
  <c r="U2844" i="3"/>
  <c r="V2844" i="3" s="1"/>
  <c r="U2845" i="3"/>
  <c r="V2845" i="3" s="1"/>
  <c r="U2739" i="3"/>
  <c r="V2739" i="3" s="1"/>
  <c r="U2736" i="3"/>
  <c r="V2736" i="3" s="1"/>
  <c r="U2737" i="3"/>
  <c r="V2737" i="3" s="1"/>
  <c r="U2735" i="3"/>
  <c r="V2735" i="3" s="1"/>
  <c r="U2738" i="3"/>
  <c r="V2738" i="3" s="1"/>
  <c r="U2672" i="3"/>
  <c r="V2672" i="3" s="1"/>
  <c r="U2671" i="3"/>
  <c r="V2671" i="3" s="1"/>
  <c r="U2670" i="3"/>
  <c r="V2670" i="3" s="1"/>
  <c r="U2669" i="3"/>
  <c r="V2669" i="3" s="1"/>
  <c r="U2640" i="3"/>
  <c r="V2640" i="3" s="1"/>
  <c r="U2639" i="3"/>
  <c r="V2639" i="3" s="1"/>
  <c r="U2635" i="3"/>
  <c r="V2635" i="3" s="1"/>
  <c r="U2636" i="3"/>
  <c r="V2636" i="3" s="1"/>
  <c r="U2638" i="3"/>
  <c r="V2638" i="3" s="1"/>
  <c r="U2633" i="3"/>
  <c r="V2633" i="3" s="1"/>
  <c r="U2634" i="3"/>
  <c r="V2634" i="3" s="1"/>
  <c r="U2637" i="3"/>
  <c r="V2637" i="3" s="1"/>
  <c r="U2608" i="3"/>
  <c r="V2608" i="3" s="1"/>
  <c r="U2607" i="3"/>
  <c r="V2607" i="3" s="1"/>
  <c r="U2606" i="3"/>
  <c r="V2606" i="3" s="1"/>
  <c r="U2576" i="3"/>
  <c r="V2576" i="3" s="1"/>
  <c r="U2575" i="3"/>
  <c r="V2575" i="3" s="1"/>
  <c r="U2145" i="3"/>
  <c r="V2145" i="3" s="1"/>
  <c r="U2144" i="3"/>
  <c r="V2144" i="3" s="1"/>
  <c r="U2113" i="3"/>
  <c r="V2113" i="3" s="1"/>
  <c r="U2108" i="3"/>
  <c r="V2108" i="3" s="1"/>
  <c r="U2110" i="3"/>
  <c r="V2110" i="3" s="1"/>
  <c r="U2112" i="3"/>
  <c r="V2112" i="3" s="1"/>
  <c r="U2109" i="3"/>
  <c r="V2109" i="3" s="1"/>
  <c r="U2111" i="3"/>
  <c r="V2111" i="3" s="1"/>
  <c r="U2062" i="3"/>
  <c r="V2062" i="3" s="1"/>
  <c r="U2060" i="3"/>
  <c r="V2060" i="3" s="1"/>
  <c r="U2061" i="3"/>
  <c r="V2061" i="3" s="1"/>
  <c r="U2019" i="3"/>
  <c r="V2019" i="3" s="1"/>
  <c r="U2014" i="3"/>
  <c r="V2014" i="3" s="1"/>
  <c r="U2017" i="3"/>
  <c r="V2017" i="3" s="1"/>
  <c r="U2018" i="3"/>
  <c r="V2018" i="3" s="1"/>
  <c r="U2015" i="3"/>
  <c r="V2015" i="3" s="1"/>
  <c r="U2016" i="3"/>
  <c r="V2016" i="3" s="1"/>
  <c r="U2013" i="3"/>
  <c r="V2013" i="3" s="1"/>
  <c r="U1987" i="3"/>
  <c r="V1987" i="3" s="1"/>
  <c r="U1982" i="3"/>
  <c r="V1982" i="3" s="1"/>
  <c r="U1985" i="3"/>
  <c r="V1985" i="3" s="1"/>
  <c r="U1986" i="3"/>
  <c r="V1986" i="3" s="1"/>
  <c r="U1984" i="3"/>
  <c r="V1984" i="3" s="1"/>
  <c r="U1981" i="3"/>
  <c r="V1981" i="3" s="1"/>
  <c r="U1983" i="3"/>
  <c r="V1983" i="3" s="1"/>
  <c r="U1955" i="3"/>
  <c r="V1955" i="3" s="1"/>
  <c r="U1951" i="3"/>
  <c r="V1951" i="3" s="1"/>
  <c r="U1953" i="3"/>
  <c r="V1953" i="3" s="1"/>
  <c r="U1954" i="3"/>
  <c r="V1954" i="3" s="1"/>
  <c r="U1952" i="3"/>
  <c r="V1952" i="3" s="1"/>
  <c r="U1923" i="3"/>
  <c r="V1923" i="3" s="1"/>
  <c r="U1921" i="3"/>
  <c r="V1921" i="3" s="1"/>
  <c r="U1922" i="3"/>
  <c r="V1922" i="3" s="1"/>
  <c r="U1506" i="3"/>
  <c r="V1506" i="3" s="1"/>
  <c r="U1505" i="3"/>
  <c r="V1505" i="3" s="1"/>
  <c r="U1474" i="3"/>
  <c r="V1474" i="3" s="1"/>
  <c r="U1473" i="3"/>
  <c r="V1473" i="3" s="1"/>
  <c r="U1442" i="3"/>
  <c r="V1442" i="3" s="1"/>
  <c r="U1441" i="3"/>
  <c r="V1441" i="3" s="1"/>
  <c r="U1410" i="3"/>
  <c r="V1410" i="3" s="1"/>
  <c r="U1409" i="3"/>
  <c r="V1409" i="3" s="1"/>
  <c r="U1159" i="3"/>
  <c r="V1159" i="3" s="1"/>
  <c r="U1158" i="3"/>
  <c r="V1158" i="3" s="1"/>
  <c r="U1044" i="3"/>
  <c r="V1044" i="3" s="1"/>
  <c r="U1039" i="3"/>
  <c r="V1039" i="3" s="1"/>
  <c r="U1043" i="3"/>
  <c r="V1043" i="3" s="1"/>
  <c r="U1041" i="3"/>
  <c r="V1041" i="3" s="1"/>
  <c r="U1040" i="3"/>
  <c r="V1040" i="3" s="1"/>
  <c r="U1038" i="3"/>
  <c r="V1038" i="3" s="1"/>
  <c r="U1042" i="3"/>
  <c r="V1042" i="3" s="1"/>
  <c r="U1037" i="3"/>
  <c r="V1037" i="3" s="1"/>
  <c r="U1012" i="3"/>
  <c r="V1012" i="3" s="1"/>
  <c r="U980" i="3"/>
  <c r="V980" i="3" s="1"/>
  <c r="U973" i="3"/>
  <c r="V973" i="3" s="1"/>
  <c r="U975" i="3"/>
  <c r="V975" i="3" s="1"/>
  <c r="U979" i="3"/>
  <c r="V979" i="3" s="1"/>
  <c r="U977" i="3"/>
  <c r="V977" i="3" s="1"/>
  <c r="U976" i="3"/>
  <c r="V976" i="3" s="1"/>
  <c r="U974" i="3"/>
  <c r="V974" i="3" s="1"/>
  <c r="U978" i="3"/>
  <c r="V978" i="3" s="1"/>
  <c r="U948" i="3"/>
  <c r="V948" i="3" s="1"/>
  <c r="U916" i="3"/>
  <c r="V916" i="3" s="1"/>
  <c r="U914" i="3"/>
  <c r="V914" i="3" s="1"/>
  <c r="U913" i="3"/>
  <c r="V913" i="3" s="1"/>
  <c r="U915" i="3"/>
  <c r="V915" i="3" s="1"/>
  <c r="U852" i="3"/>
  <c r="V852" i="3" s="1"/>
  <c r="U850" i="3"/>
  <c r="V850" i="3" s="1"/>
  <c r="U849" i="3"/>
  <c r="V849" i="3" s="1"/>
  <c r="U851" i="3"/>
  <c r="V851" i="3" s="1"/>
  <c r="U705" i="3"/>
  <c r="V705" i="3" s="1"/>
  <c r="U704" i="3"/>
  <c r="V704" i="3" s="1"/>
  <c r="U703" i="3"/>
  <c r="V703" i="3" s="1"/>
  <c r="U633" i="3"/>
  <c r="V633" i="3" s="1"/>
  <c r="U1364" i="3"/>
  <c r="V1364" i="3" s="1"/>
  <c r="U1361" i="3"/>
  <c r="V1361" i="3" s="1"/>
  <c r="U1362" i="3"/>
  <c r="V1362" i="3" s="1"/>
  <c r="U1363" i="3"/>
  <c r="V1363" i="3" s="1"/>
  <c r="U555" i="3"/>
  <c r="V555" i="3" s="1"/>
  <c r="U553" i="3"/>
  <c r="V553" i="3" s="1"/>
  <c r="U554" i="3"/>
  <c r="V554" i="3" s="1"/>
  <c r="U551" i="3"/>
  <c r="V551" i="3" s="1"/>
  <c r="U552" i="3"/>
  <c r="V552" i="3" s="1"/>
  <c r="U3236" i="3"/>
  <c r="V3236" i="3" s="1"/>
  <c r="U3193" i="3"/>
  <c r="V3193" i="3" s="1"/>
  <c r="U3192" i="3"/>
  <c r="V3192" i="3" s="1"/>
  <c r="U3161" i="3"/>
  <c r="V3161" i="3" s="1"/>
  <c r="U3160" i="3"/>
  <c r="V3160" i="3" s="1"/>
  <c r="U3129" i="3"/>
  <c r="V3129" i="3" s="1"/>
  <c r="U3128" i="3"/>
  <c r="V3128" i="3" s="1"/>
  <c r="U3097" i="3"/>
  <c r="V3097" i="3" s="1"/>
  <c r="U3096" i="3"/>
  <c r="V3096" i="3" s="1"/>
  <c r="U3065" i="3"/>
  <c r="V3065" i="3" s="1"/>
  <c r="U3064" i="3"/>
  <c r="V3064" i="3" s="1"/>
  <c r="U3033" i="3"/>
  <c r="V3033" i="3" s="1"/>
  <c r="U3001" i="3"/>
  <c r="V3001" i="3" s="1"/>
  <c r="U2969" i="3"/>
  <c r="V2969" i="3" s="1"/>
  <c r="U2937" i="3"/>
  <c r="V2937" i="3" s="1"/>
  <c r="U2936" i="3"/>
  <c r="V2936" i="3" s="1"/>
  <c r="U2905" i="3"/>
  <c r="V2905" i="3" s="1"/>
  <c r="U2904" i="3"/>
  <c r="V2904" i="3" s="1"/>
  <c r="U2723" i="3"/>
  <c r="V2723" i="3" s="1"/>
  <c r="U2721" i="3"/>
  <c r="V2721" i="3" s="1"/>
  <c r="U2722" i="3"/>
  <c r="V2722" i="3" s="1"/>
  <c r="U2720" i="3"/>
  <c r="V2720" i="3" s="1"/>
  <c r="U2675" i="3"/>
  <c r="V2675" i="3" s="1"/>
  <c r="U2674" i="3"/>
  <c r="V2674" i="3" s="1"/>
  <c r="U2673" i="3"/>
  <c r="V2673" i="3" s="1"/>
  <c r="U2405" i="3"/>
  <c r="V2405" i="3" s="1"/>
  <c r="U2404" i="3"/>
  <c r="V2404" i="3" s="1"/>
  <c r="U2073" i="3"/>
  <c r="V2073" i="3" s="1"/>
  <c r="U1632" i="3"/>
  <c r="V1632" i="3" s="1"/>
  <c r="U1631" i="3"/>
  <c r="V1631" i="3" s="1"/>
  <c r="U1630" i="3"/>
  <c r="V1630" i="3" s="1"/>
  <c r="U1629" i="3"/>
  <c r="V1629" i="3" s="1"/>
  <c r="U1549" i="3"/>
  <c r="V1549" i="3" s="1"/>
  <c r="U1546" i="3"/>
  <c r="V1546" i="3" s="1"/>
  <c r="U1545" i="3"/>
  <c r="V1545" i="3" s="1"/>
  <c r="U1548" i="3"/>
  <c r="V1548" i="3" s="1"/>
  <c r="U1547" i="3"/>
  <c r="V1547" i="3" s="1"/>
  <c r="U1381" i="3"/>
  <c r="V1381" i="3" s="1"/>
  <c r="U1380" i="3"/>
  <c r="V1380" i="3" s="1"/>
  <c r="U1379" i="3"/>
  <c r="V1379" i="3" s="1"/>
  <c r="U1330" i="3"/>
  <c r="V1330" i="3" s="1"/>
  <c r="U1098" i="3"/>
  <c r="V1098" i="3" s="1"/>
  <c r="U1095" i="3"/>
  <c r="V1095" i="3" s="1"/>
  <c r="U1094" i="3"/>
  <c r="V1094" i="3" s="1"/>
  <c r="U1096" i="3"/>
  <c r="V1096" i="3" s="1"/>
  <c r="U1097" i="3"/>
  <c r="V1097" i="3" s="1"/>
  <c r="U1093" i="3"/>
  <c r="V1093" i="3" s="1"/>
  <c r="U959" i="3"/>
  <c r="V959" i="3" s="1"/>
  <c r="U958" i="3"/>
  <c r="V958" i="3" s="1"/>
  <c r="U957" i="3"/>
  <c r="V957" i="3" s="1"/>
  <c r="U684" i="3"/>
  <c r="V684" i="3" s="1"/>
  <c r="U681" i="3"/>
  <c r="V681" i="3" s="1"/>
  <c r="U682" i="3"/>
  <c r="V682" i="3" s="1"/>
  <c r="U683" i="3"/>
  <c r="V683" i="3" s="1"/>
  <c r="U679" i="3"/>
  <c r="V679" i="3" s="1"/>
  <c r="U680" i="3"/>
  <c r="V680" i="3" s="1"/>
  <c r="U604" i="3"/>
  <c r="V604" i="3" s="1"/>
  <c r="U1230" i="3"/>
  <c r="V1230" i="3" s="1"/>
  <c r="U1228" i="3"/>
  <c r="V1228" i="3" s="1"/>
  <c r="U1229" i="3"/>
  <c r="V1229" i="3" s="1"/>
  <c r="U3200" i="3"/>
  <c r="V3200" i="3" s="1"/>
  <c r="U1161" i="3"/>
  <c r="V1161" i="3" s="1"/>
  <c r="U1160" i="3"/>
  <c r="V1160" i="3" s="1"/>
  <c r="U587" i="3"/>
  <c r="V587" i="3" s="1"/>
  <c r="U581" i="3"/>
  <c r="V581" i="3" s="1"/>
  <c r="U580" i="3"/>
  <c r="V580" i="3" s="1"/>
  <c r="U585" i="3"/>
  <c r="V585" i="3" s="1"/>
  <c r="U586" i="3"/>
  <c r="V586" i="3" s="1"/>
  <c r="U583" i="3"/>
  <c r="V583" i="3" s="1"/>
  <c r="U582" i="3"/>
  <c r="V582" i="3" s="1"/>
  <c r="U584" i="3"/>
  <c r="V584" i="3" s="1"/>
  <c r="U3231" i="3"/>
  <c r="V3231" i="3" s="1"/>
  <c r="U3140" i="3"/>
  <c r="V3140" i="3" s="1"/>
  <c r="U3004" i="3"/>
  <c r="V3004" i="3" s="1"/>
  <c r="U2972" i="3"/>
  <c r="V2972" i="3" s="1"/>
  <c r="U1945" i="3"/>
  <c r="V1945" i="3" s="1"/>
  <c r="U1627" i="3"/>
  <c r="V1627" i="3" s="1"/>
  <c r="U1626" i="3"/>
  <c r="V1626" i="3" s="1"/>
  <c r="U1584" i="3"/>
  <c r="V1584" i="3" s="1"/>
  <c r="U1583" i="3"/>
  <c r="V1583" i="3" s="1"/>
  <c r="U1552" i="3"/>
  <c r="V1552" i="3" s="1"/>
  <c r="U1551" i="3"/>
  <c r="V1551" i="3" s="1"/>
  <c r="U1520" i="3"/>
  <c r="V1520" i="3" s="1"/>
  <c r="U1519" i="3"/>
  <c r="V1519" i="3" s="1"/>
  <c r="U1488" i="3"/>
  <c r="V1488" i="3" s="1"/>
  <c r="U1487" i="3"/>
  <c r="V1487" i="3" s="1"/>
  <c r="U1456" i="3"/>
  <c r="V1456" i="3" s="1"/>
  <c r="U1424" i="3"/>
  <c r="V1424" i="3" s="1"/>
  <c r="U1392" i="3"/>
  <c r="V1392" i="3" s="1"/>
  <c r="U1391" i="3"/>
  <c r="V1391" i="3" s="1"/>
  <c r="U1181" i="3"/>
  <c r="V1181" i="3" s="1"/>
  <c r="U1180" i="3"/>
  <c r="V1180" i="3" s="1"/>
  <c r="U1149" i="3"/>
  <c r="V1149" i="3" s="1"/>
  <c r="U1146" i="3"/>
  <c r="V1146" i="3" s="1"/>
  <c r="U1148" i="3"/>
  <c r="V1148" i="3" s="1"/>
  <c r="U1147" i="3"/>
  <c r="V1147" i="3" s="1"/>
  <c r="U1117" i="3"/>
  <c r="V1117" i="3" s="1"/>
  <c r="U1114" i="3"/>
  <c r="V1114" i="3" s="1"/>
  <c r="U1116" i="3"/>
  <c r="V1116" i="3" s="1"/>
  <c r="U1115" i="3"/>
  <c r="V1115" i="3" s="1"/>
  <c r="U711" i="3"/>
  <c r="V711" i="3" s="1"/>
  <c r="U947" i="3"/>
  <c r="V947" i="3" s="1"/>
  <c r="U946" i="3"/>
  <c r="V946" i="3" s="1"/>
  <c r="U945" i="3"/>
  <c r="V945" i="3" s="1"/>
  <c r="U2968" i="3"/>
  <c r="V2968" i="3" s="1"/>
  <c r="U2139" i="3"/>
  <c r="V2139" i="3" s="1"/>
  <c r="U2138" i="3"/>
  <c r="V2138" i="3" s="1"/>
  <c r="U1917" i="3"/>
  <c r="V1917" i="3" s="1"/>
  <c r="U1916" i="3"/>
  <c r="V1916" i="3" s="1"/>
  <c r="U1913" i="3"/>
  <c r="V1913" i="3" s="1"/>
  <c r="U1914" i="3"/>
  <c r="V1914" i="3" s="1"/>
  <c r="U1915" i="3"/>
  <c r="V1915" i="3" s="1"/>
  <c r="U539" i="3"/>
  <c r="V539" i="3" s="1"/>
  <c r="U537" i="3"/>
  <c r="V537" i="3" s="1"/>
  <c r="U538" i="3"/>
  <c r="V538" i="3" s="1"/>
  <c r="U536" i="3"/>
  <c r="V536" i="3" s="1"/>
  <c r="U535" i="3"/>
  <c r="V535" i="3" s="1"/>
  <c r="U2020" i="3"/>
  <c r="V2020" i="3" s="1"/>
  <c r="U1988" i="3"/>
  <c r="V1988" i="3" s="1"/>
  <c r="U1956" i="3"/>
  <c r="V1956" i="3" s="1"/>
  <c r="U1924" i="3"/>
  <c r="V1924" i="3" s="1"/>
  <c r="U1868" i="3"/>
  <c r="V1868" i="3" s="1"/>
  <c r="U1864" i="3"/>
  <c r="V1864" i="3" s="1"/>
  <c r="U1865" i="3"/>
  <c r="V1865" i="3" s="1"/>
  <c r="U1866" i="3"/>
  <c r="V1866" i="3" s="1"/>
  <c r="U1867" i="3"/>
  <c r="V1867" i="3" s="1"/>
  <c r="U1836" i="3"/>
  <c r="V1836" i="3" s="1"/>
  <c r="U1833" i="3"/>
  <c r="V1833" i="3" s="1"/>
  <c r="U1834" i="3"/>
  <c r="V1834" i="3" s="1"/>
  <c r="U1835" i="3"/>
  <c r="V1835" i="3" s="1"/>
  <c r="U1804" i="3"/>
  <c r="V1804" i="3" s="1"/>
  <c r="U1800" i="3"/>
  <c r="V1800" i="3" s="1"/>
  <c r="U1801" i="3"/>
  <c r="V1801" i="3" s="1"/>
  <c r="U1802" i="3"/>
  <c r="V1802" i="3" s="1"/>
  <c r="U1803" i="3"/>
  <c r="V1803" i="3" s="1"/>
  <c r="U1772" i="3"/>
  <c r="V1772" i="3" s="1"/>
  <c r="U1770" i="3"/>
  <c r="V1770" i="3" s="1"/>
  <c r="U1769" i="3"/>
  <c r="V1769" i="3" s="1"/>
  <c r="U1768" i="3"/>
  <c r="V1768" i="3" s="1"/>
  <c r="U1766" i="3"/>
  <c r="V1766" i="3" s="1"/>
  <c r="U1767" i="3"/>
  <c r="V1767" i="3" s="1"/>
  <c r="U1765" i="3"/>
  <c r="V1765" i="3" s="1"/>
  <c r="U1771" i="3"/>
  <c r="V1771" i="3" s="1"/>
  <c r="U1740" i="3"/>
  <c r="V1740" i="3" s="1"/>
  <c r="U1737" i="3"/>
  <c r="V1737" i="3" s="1"/>
  <c r="U1738" i="3"/>
  <c r="V1738" i="3" s="1"/>
  <c r="U1734" i="3"/>
  <c r="V1734" i="3" s="1"/>
  <c r="U1735" i="3"/>
  <c r="V1735" i="3" s="1"/>
  <c r="U1736" i="3"/>
  <c r="V1736" i="3" s="1"/>
  <c r="U1739" i="3"/>
  <c r="V1739" i="3" s="1"/>
  <c r="U1603" i="3"/>
  <c r="V1603" i="3" s="1"/>
  <c r="U1601" i="3"/>
  <c r="V1601" i="3" s="1"/>
  <c r="U1602" i="3"/>
  <c r="V1602" i="3" s="1"/>
  <c r="U1336" i="3"/>
  <c r="V1336" i="3" s="1"/>
  <c r="U1335" i="3"/>
  <c r="V1335" i="3" s="1"/>
  <c r="U1331" i="3"/>
  <c r="V1331" i="3" s="1"/>
  <c r="U1332" i="3"/>
  <c r="V1332" i="3" s="1"/>
  <c r="U1334" i="3"/>
  <c r="V1334" i="3" s="1"/>
  <c r="U1333" i="3"/>
  <c r="V1333" i="3" s="1"/>
  <c r="U1304" i="3"/>
  <c r="V1304" i="3" s="1"/>
  <c r="U1303" i="3"/>
  <c r="V1303" i="3" s="1"/>
  <c r="U1272" i="3"/>
  <c r="V1272" i="3" s="1"/>
  <c r="U1240" i="3"/>
  <c r="V1240" i="3" s="1"/>
  <c r="U1235" i="3"/>
  <c r="V1235" i="3" s="1"/>
  <c r="U1239" i="3"/>
  <c r="V1239" i="3" s="1"/>
  <c r="U1234" i="3"/>
  <c r="V1234" i="3" s="1"/>
  <c r="U1238" i="3"/>
  <c r="V1238" i="3" s="1"/>
  <c r="U1236" i="3"/>
  <c r="V1236" i="3" s="1"/>
  <c r="U1237" i="3"/>
  <c r="V1237" i="3" s="1"/>
  <c r="U1208" i="3"/>
  <c r="V1208" i="3" s="1"/>
  <c r="U1207" i="3"/>
  <c r="V1207" i="3" s="1"/>
  <c r="U1128" i="3"/>
  <c r="V1128" i="3" s="1"/>
  <c r="U1127" i="3"/>
  <c r="V1127" i="3" s="1"/>
  <c r="U1126" i="3"/>
  <c r="V1126" i="3" s="1"/>
  <c r="U941" i="3"/>
  <c r="V941" i="3" s="1"/>
  <c r="U514" i="3"/>
  <c r="V514" i="3" s="1"/>
  <c r="U508" i="3"/>
  <c r="V508" i="3" s="1"/>
  <c r="U510" i="3"/>
  <c r="V510" i="3" s="1"/>
  <c r="U513" i="3"/>
  <c r="V513" i="3" s="1"/>
  <c r="U512" i="3"/>
  <c r="V512" i="3" s="1"/>
  <c r="U509" i="3"/>
  <c r="V509" i="3" s="1"/>
  <c r="U511" i="3"/>
  <c r="V511" i="3" s="1"/>
  <c r="U768" i="3"/>
  <c r="V768" i="3" s="1"/>
  <c r="U766" i="3"/>
  <c r="V766" i="3" s="1"/>
  <c r="U761" i="3"/>
  <c r="V761" i="3" s="1"/>
  <c r="U764" i="3"/>
  <c r="V764" i="3" s="1"/>
  <c r="U763" i="3"/>
  <c r="V763" i="3" s="1"/>
  <c r="U759" i="3"/>
  <c r="V759" i="3" s="1"/>
  <c r="U767" i="3"/>
  <c r="V767" i="3" s="1"/>
  <c r="U760" i="3"/>
  <c r="V760" i="3" s="1"/>
  <c r="U765" i="3"/>
  <c r="V765" i="3" s="1"/>
  <c r="U762" i="3"/>
  <c r="V762" i="3" s="1"/>
  <c r="U608" i="3"/>
  <c r="V608" i="3" s="1"/>
  <c r="U607" i="3"/>
  <c r="V607" i="3" s="1"/>
  <c r="U2984" i="3"/>
  <c r="V2984" i="3" s="1"/>
  <c r="U2562" i="3"/>
  <c r="V2562" i="3" s="1"/>
  <c r="U2561" i="3"/>
  <c r="V2561" i="3" s="1"/>
  <c r="U2560" i="3"/>
  <c r="V2560" i="3" s="1"/>
  <c r="U2115" i="3"/>
  <c r="V2115" i="3" s="1"/>
  <c r="U2114" i="3"/>
  <c r="V2114" i="3" s="1"/>
  <c r="U3237" i="3"/>
  <c r="V3237" i="3" s="1"/>
  <c r="U3170" i="3"/>
  <c r="V3170" i="3" s="1"/>
  <c r="U3138" i="3"/>
  <c r="V3138" i="3" s="1"/>
  <c r="U3106" i="3"/>
  <c r="V3106" i="3" s="1"/>
  <c r="U3074" i="3"/>
  <c r="V3074" i="3" s="1"/>
  <c r="U3042" i="3"/>
  <c r="V3042" i="3" s="1"/>
  <c r="U3010" i="3"/>
  <c r="V3010" i="3" s="1"/>
  <c r="U2978" i="3"/>
  <c r="V2978" i="3" s="1"/>
  <c r="U2946" i="3"/>
  <c r="V2946" i="3" s="1"/>
  <c r="U2914" i="3"/>
  <c r="V2914" i="3" s="1"/>
  <c r="U2882" i="3"/>
  <c r="V2882" i="3" s="1"/>
  <c r="U2881" i="3"/>
  <c r="V2881" i="3" s="1"/>
  <c r="U2880" i="3"/>
  <c r="V2880" i="3" s="1"/>
  <c r="U2850" i="3"/>
  <c r="V2850" i="3" s="1"/>
  <c r="U2849" i="3"/>
  <c r="V2849" i="3" s="1"/>
  <c r="U2848" i="3"/>
  <c r="V2848" i="3" s="1"/>
  <c r="U2668" i="3"/>
  <c r="V2668" i="3" s="1"/>
  <c r="U2667" i="3"/>
  <c r="V2667" i="3" s="1"/>
  <c r="U2665" i="3"/>
  <c r="V2665" i="3" s="1"/>
  <c r="U2666" i="3"/>
  <c r="V2666" i="3" s="1"/>
  <c r="U2390" i="3"/>
  <c r="V2390" i="3" s="1"/>
  <c r="U2388" i="3"/>
  <c r="V2388" i="3" s="1"/>
  <c r="U2385" i="3"/>
  <c r="V2385" i="3" s="1"/>
  <c r="U2389" i="3"/>
  <c r="V2389" i="3" s="1"/>
  <c r="U2387" i="3"/>
  <c r="V2387" i="3" s="1"/>
  <c r="U2386" i="3"/>
  <c r="V2386" i="3" s="1"/>
  <c r="U2358" i="3"/>
  <c r="V2358" i="3" s="1"/>
  <c r="U2356" i="3"/>
  <c r="V2356" i="3" s="1"/>
  <c r="U2353" i="3"/>
  <c r="V2353" i="3" s="1"/>
  <c r="U2355" i="3"/>
  <c r="V2355" i="3" s="1"/>
  <c r="U2357" i="3"/>
  <c r="V2357" i="3" s="1"/>
  <c r="U2354" i="3"/>
  <c r="V2354" i="3" s="1"/>
  <c r="U2264" i="3"/>
  <c r="V2264" i="3" s="1"/>
  <c r="U2260" i="3"/>
  <c r="V2260" i="3" s="1"/>
  <c r="U2262" i="3"/>
  <c r="V2262" i="3" s="1"/>
  <c r="U2257" i="3"/>
  <c r="V2257" i="3" s="1"/>
  <c r="U2263" i="3"/>
  <c r="V2263" i="3" s="1"/>
  <c r="U2259" i="3"/>
  <c r="V2259" i="3" s="1"/>
  <c r="U2261" i="3"/>
  <c r="V2261" i="3" s="1"/>
  <c r="U2258" i="3"/>
  <c r="V2258" i="3" s="1"/>
  <c r="U2232" i="3"/>
  <c r="V2232" i="3" s="1"/>
  <c r="U2228" i="3"/>
  <c r="V2228" i="3" s="1"/>
  <c r="U2230" i="3"/>
  <c r="V2230" i="3" s="1"/>
  <c r="U2229" i="3"/>
  <c r="V2229" i="3" s="1"/>
  <c r="U2231" i="3"/>
  <c r="V2231" i="3" s="1"/>
  <c r="U2227" i="3"/>
  <c r="V2227" i="3" s="1"/>
  <c r="U2200" i="3"/>
  <c r="V2200" i="3" s="1"/>
  <c r="U2199" i="3"/>
  <c r="V2199" i="3" s="1"/>
  <c r="U2031" i="3"/>
  <c r="V2031" i="3" s="1"/>
  <c r="U2030" i="3"/>
  <c r="V2030" i="3" s="1"/>
  <c r="U2029" i="3"/>
  <c r="V2029" i="3" s="1"/>
  <c r="U1879" i="3"/>
  <c r="V1879" i="3" s="1"/>
  <c r="U1799" i="3"/>
  <c r="V1799" i="3" s="1"/>
  <c r="U1798" i="3"/>
  <c r="V1798" i="3" s="1"/>
  <c r="U1797" i="3"/>
  <c r="V1797" i="3" s="1"/>
  <c r="U1708" i="3"/>
  <c r="V1708" i="3" s="1"/>
  <c r="U1676" i="3"/>
  <c r="V1676" i="3" s="1"/>
  <c r="U1633" i="3"/>
  <c r="V1633" i="3" s="1"/>
  <c r="U1582" i="3"/>
  <c r="V1582" i="3" s="1"/>
  <c r="U1578" i="3"/>
  <c r="V1578" i="3" s="1"/>
  <c r="U1577" i="3"/>
  <c r="V1577" i="3" s="1"/>
  <c r="U1581" i="3"/>
  <c r="V1581" i="3" s="1"/>
  <c r="U1580" i="3"/>
  <c r="V1580" i="3" s="1"/>
  <c r="U1579" i="3"/>
  <c r="V1579" i="3" s="1"/>
  <c r="U1550" i="3"/>
  <c r="V1550" i="3" s="1"/>
  <c r="U1518" i="3"/>
  <c r="V1518" i="3" s="1"/>
  <c r="U1516" i="3"/>
  <c r="V1516" i="3" s="1"/>
  <c r="U1517" i="3"/>
  <c r="V1517" i="3" s="1"/>
  <c r="U1515" i="3"/>
  <c r="V1515" i="3" s="1"/>
  <c r="U1486" i="3"/>
  <c r="V1486" i="3" s="1"/>
  <c r="U1454" i="3"/>
  <c r="V1454" i="3" s="1"/>
  <c r="U1422" i="3"/>
  <c r="V1422" i="3" s="1"/>
  <c r="U1390" i="3"/>
  <c r="V1390" i="3" s="1"/>
  <c r="U1389" i="3"/>
  <c r="V1389" i="3" s="1"/>
  <c r="U1355" i="3"/>
  <c r="V1355" i="3" s="1"/>
  <c r="U1354" i="3"/>
  <c r="V1354" i="3" s="1"/>
  <c r="U1275" i="3"/>
  <c r="V1275" i="3" s="1"/>
  <c r="U1227" i="3"/>
  <c r="V1227" i="3" s="1"/>
  <c r="U1226" i="3"/>
  <c r="V1226" i="3" s="1"/>
  <c r="U1163" i="3"/>
  <c r="V1163" i="3" s="1"/>
  <c r="U1162" i="3"/>
  <c r="V1162" i="3" s="1"/>
  <c r="U928" i="3"/>
  <c r="V928" i="3" s="1"/>
  <c r="U927" i="3"/>
  <c r="V927" i="3" s="1"/>
  <c r="U926" i="3"/>
  <c r="V926" i="3" s="1"/>
  <c r="U925" i="3"/>
  <c r="V925" i="3" s="1"/>
  <c r="U896" i="3"/>
  <c r="V896" i="3" s="1"/>
  <c r="U895" i="3"/>
  <c r="V895" i="3" s="1"/>
  <c r="U894" i="3"/>
  <c r="V894" i="3" s="1"/>
  <c r="U893" i="3"/>
  <c r="V893" i="3" s="1"/>
  <c r="U864" i="3"/>
  <c r="V864" i="3" s="1"/>
  <c r="U863" i="3"/>
  <c r="V863" i="3" s="1"/>
  <c r="U862" i="3"/>
  <c r="V862" i="3" s="1"/>
  <c r="U858" i="3"/>
  <c r="V858" i="3" s="1"/>
  <c r="U860" i="3"/>
  <c r="V860" i="3" s="1"/>
  <c r="U857" i="3"/>
  <c r="V857" i="3" s="1"/>
  <c r="U859" i="3"/>
  <c r="V859" i="3" s="1"/>
  <c r="U861" i="3"/>
  <c r="V861" i="3" s="1"/>
  <c r="U832" i="3"/>
  <c r="V832" i="3" s="1"/>
  <c r="U831" i="3"/>
  <c r="V831" i="3" s="1"/>
  <c r="U830" i="3"/>
  <c r="V830" i="3" s="1"/>
  <c r="U828" i="3"/>
  <c r="V828" i="3" s="1"/>
  <c r="U826" i="3"/>
  <c r="V826" i="3" s="1"/>
  <c r="U825" i="3"/>
  <c r="V825" i="3" s="1"/>
  <c r="U827" i="3"/>
  <c r="V827" i="3" s="1"/>
  <c r="U829" i="3"/>
  <c r="V829" i="3" s="1"/>
  <c r="U800" i="3"/>
  <c r="V800" i="3" s="1"/>
  <c r="U799" i="3"/>
  <c r="V799" i="3" s="1"/>
  <c r="U798" i="3"/>
  <c r="V798" i="3" s="1"/>
  <c r="U796" i="3"/>
  <c r="V796" i="3" s="1"/>
  <c r="U794" i="3"/>
  <c r="V794" i="3" s="1"/>
  <c r="U793" i="3"/>
  <c r="V793" i="3" s="1"/>
  <c r="U795" i="3"/>
  <c r="V795" i="3" s="1"/>
  <c r="U797" i="3"/>
  <c r="V797" i="3" s="1"/>
  <c r="U757" i="3"/>
  <c r="V757" i="3" s="1"/>
  <c r="U753" i="3"/>
  <c r="V753" i="3" s="1"/>
  <c r="U756" i="3"/>
  <c r="V756" i="3" s="1"/>
  <c r="U755" i="3"/>
  <c r="V755" i="3" s="1"/>
  <c r="U754" i="3"/>
  <c r="V754" i="3" s="1"/>
  <c r="U725" i="3"/>
  <c r="V725" i="3" s="1"/>
  <c r="U724" i="3"/>
  <c r="V724" i="3" s="1"/>
  <c r="U721" i="3"/>
  <c r="V721" i="3" s="1"/>
  <c r="U723" i="3"/>
  <c r="V723" i="3" s="1"/>
  <c r="U722" i="3"/>
  <c r="V722" i="3" s="1"/>
  <c r="U693" i="3"/>
  <c r="V693" i="3" s="1"/>
  <c r="U661" i="3"/>
  <c r="V661" i="3" s="1"/>
  <c r="U659" i="3"/>
  <c r="V659" i="3" s="1"/>
  <c r="U660" i="3"/>
  <c r="V660" i="3" s="1"/>
  <c r="U658" i="3"/>
  <c r="V658" i="3" s="1"/>
  <c r="U493" i="3"/>
  <c r="V493" i="3" s="1"/>
  <c r="U3235" i="3"/>
  <c r="V3235" i="3" s="1"/>
  <c r="U2190" i="3"/>
  <c r="V2190" i="3" s="1"/>
  <c r="U2188" i="3"/>
  <c r="V2188" i="3" s="1"/>
  <c r="U2189" i="3"/>
  <c r="V2189" i="3" s="1"/>
  <c r="U1345" i="3"/>
  <c r="V1345" i="3" s="1"/>
  <c r="U1313" i="3"/>
  <c r="V1313" i="3" s="1"/>
  <c r="U1209" i="3"/>
  <c r="V1209" i="3" s="1"/>
  <c r="U1137" i="3"/>
  <c r="V1137" i="3" s="1"/>
  <c r="U3197" i="3"/>
  <c r="V3197" i="3" s="1"/>
  <c r="U3196" i="3"/>
  <c r="V3196" i="3" s="1"/>
  <c r="U3165" i="3"/>
  <c r="V3165" i="3" s="1"/>
  <c r="U3164" i="3"/>
  <c r="V3164" i="3" s="1"/>
  <c r="U3133" i="3"/>
  <c r="V3133" i="3" s="1"/>
  <c r="U3132" i="3"/>
  <c r="V3132" i="3" s="1"/>
  <c r="U3101" i="3"/>
  <c r="V3101" i="3" s="1"/>
  <c r="U3100" i="3"/>
  <c r="V3100" i="3" s="1"/>
  <c r="U3069" i="3"/>
  <c r="V3069" i="3" s="1"/>
  <c r="U3068" i="3"/>
  <c r="V3068" i="3" s="1"/>
  <c r="U3037" i="3"/>
  <c r="V3037" i="3" s="1"/>
  <c r="U3036" i="3"/>
  <c r="V3036" i="3" s="1"/>
  <c r="U3005" i="3"/>
  <c r="V3005" i="3" s="1"/>
  <c r="U2973" i="3"/>
  <c r="V2973" i="3" s="1"/>
  <c r="U2941" i="3"/>
  <c r="V2941" i="3" s="1"/>
  <c r="U2940" i="3"/>
  <c r="V2940" i="3" s="1"/>
  <c r="U2909" i="3"/>
  <c r="V2909" i="3" s="1"/>
  <c r="U2908" i="3"/>
  <c r="V2908" i="3" s="1"/>
  <c r="U2727" i="3"/>
  <c r="V2727" i="3" s="1"/>
  <c r="U2726" i="3"/>
  <c r="V2726" i="3" s="1"/>
  <c r="U2724" i="3"/>
  <c r="V2724" i="3" s="1"/>
  <c r="U2725" i="3"/>
  <c r="V2725" i="3" s="1"/>
  <c r="U2695" i="3"/>
  <c r="V2695" i="3" s="1"/>
  <c r="U2694" i="3"/>
  <c r="V2694" i="3" s="1"/>
  <c r="U2693" i="3"/>
  <c r="V2693" i="3" s="1"/>
  <c r="U2559" i="3"/>
  <c r="V2559" i="3" s="1"/>
  <c r="U2558" i="3"/>
  <c r="V2558" i="3" s="1"/>
  <c r="U2527" i="3"/>
  <c r="V2527" i="3" s="1"/>
  <c r="U2523" i="3"/>
  <c r="V2523" i="3" s="1"/>
  <c r="U2525" i="3"/>
  <c r="V2525" i="3" s="1"/>
  <c r="U2526" i="3"/>
  <c r="V2526" i="3" s="1"/>
  <c r="U2524" i="3"/>
  <c r="V2524" i="3" s="1"/>
  <c r="U2331" i="3"/>
  <c r="V2331" i="3" s="1"/>
  <c r="U2299" i="3"/>
  <c r="V2299" i="3" s="1"/>
  <c r="U2162" i="3"/>
  <c r="V2162" i="3" s="1"/>
  <c r="U2824" i="3"/>
  <c r="V2824" i="3" s="1"/>
  <c r="U2794" i="3"/>
  <c r="V2794" i="3" s="1"/>
  <c r="U2767" i="3"/>
  <c r="V2767" i="3" s="1"/>
  <c r="U2555" i="3"/>
  <c r="V2555" i="3" s="1"/>
  <c r="U2453" i="3"/>
  <c r="V2453" i="3" s="1"/>
  <c r="U2421" i="3"/>
  <c r="V2421" i="3" s="1"/>
  <c r="U2167" i="3"/>
  <c r="V2167" i="3" s="1"/>
  <c r="U2125" i="3"/>
  <c r="V2125" i="3" s="1"/>
  <c r="U2074" i="3"/>
  <c r="V2074" i="3" s="1"/>
  <c r="U1886" i="3"/>
  <c r="V1886" i="3" s="1"/>
  <c r="U1950" i="3"/>
  <c r="V1950" i="3" s="1"/>
  <c r="U1949" i="3"/>
  <c r="V1949" i="3" s="1"/>
  <c r="U1814" i="3"/>
  <c r="V1814" i="3" s="1"/>
  <c r="U1813" i="3"/>
  <c r="V1813" i="3" s="1"/>
  <c r="U1699" i="3"/>
  <c r="V1699" i="3" s="1"/>
  <c r="U1698" i="3"/>
  <c r="V1698" i="3" s="1"/>
  <c r="U1694" i="3"/>
  <c r="V1694" i="3" s="1"/>
  <c r="U1695" i="3"/>
  <c r="V1695" i="3" s="1"/>
  <c r="U1697" i="3"/>
  <c r="V1697" i="3" s="1"/>
  <c r="U1696" i="3"/>
  <c r="V1696" i="3" s="1"/>
  <c r="U1667" i="3"/>
  <c r="V1667" i="3" s="1"/>
  <c r="U1664" i="3"/>
  <c r="V1664" i="3" s="1"/>
  <c r="U1666" i="3"/>
  <c r="V1666" i="3" s="1"/>
  <c r="U1663" i="3"/>
  <c r="V1663" i="3" s="1"/>
  <c r="U1665" i="3"/>
  <c r="V1665" i="3" s="1"/>
  <c r="U2574" i="3"/>
  <c r="V2574" i="3" s="1"/>
  <c r="U2571" i="3"/>
  <c r="V2571" i="3" s="1"/>
  <c r="U2572" i="3"/>
  <c r="V2572" i="3" s="1"/>
  <c r="U2573" i="3"/>
  <c r="V2573" i="3" s="1"/>
  <c r="U2440" i="3"/>
  <c r="V2440" i="3" s="1"/>
  <c r="U2376" i="3"/>
  <c r="V2376" i="3" s="1"/>
  <c r="U2375" i="3"/>
  <c r="V2375" i="3" s="1"/>
  <c r="U2344" i="3"/>
  <c r="V2344" i="3" s="1"/>
  <c r="U2343" i="3"/>
  <c r="V2343" i="3" s="1"/>
  <c r="U2218" i="3"/>
  <c r="V2218" i="3" s="1"/>
  <c r="U3215" i="3"/>
  <c r="V3215" i="3" s="1"/>
  <c r="U3183" i="3"/>
  <c r="V3183" i="3" s="1"/>
  <c r="U3151" i="3"/>
  <c r="V3151" i="3" s="1"/>
  <c r="U3119" i="3"/>
  <c r="V3119" i="3" s="1"/>
  <c r="U3087" i="3"/>
  <c r="V3087" i="3" s="1"/>
  <c r="U3055" i="3"/>
  <c r="V3055" i="3" s="1"/>
  <c r="U3023" i="3"/>
  <c r="V3023" i="3" s="1"/>
  <c r="U2991" i="3"/>
  <c r="V2991" i="3" s="1"/>
  <c r="U2959" i="3"/>
  <c r="V2959" i="3" s="1"/>
  <c r="U2927" i="3"/>
  <c r="V2927" i="3" s="1"/>
  <c r="U2895" i="3"/>
  <c r="V2895" i="3" s="1"/>
  <c r="U2863" i="3"/>
  <c r="V2863" i="3" s="1"/>
  <c r="U2831" i="3"/>
  <c r="V2831" i="3" s="1"/>
  <c r="U2830" i="3"/>
  <c r="V2830" i="3" s="1"/>
  <c r="U2828" i="3"/>
  <c r="V2828" i="3" s="1"/>
  <c r="U2829" i="3"/>
  <c r="V2829" i="3" s="1"/>
  <c r="U2689" i="3"/>
  <c r="V2689" i="3" s="1"/>
  <c r="U2395" i="3"/>
  <c r="V2395" i="3" s="1"/>
  <c r="U2394" i="3"/>
  <c r="V2394" i="3" s="1"/>
  <c r="U2393" i="3"/>
  <c r="V2393" i="3" s="1"/>
  <c r="U2320" i="3"/>
  <c r="V2320" i="3" s="1"/>
  <c r="U2319" i="3"/>
  <c r="V2319" i="3" s="1"/>
  <c r="U2288" i="3"/>
  <c r="V2288" i="3" s="1"/>
  <c r="U2284" i="3"/>
  <c r="V2284" i="3" s="1"/>
  <c r="U2286" i="3"/>
  <c r="V2286" i="3" s="1"/>
  <c r="U2283" i="3"/>
  <c r="V2283" i="3" s="1"/>
  <c r="U2285" i="3"/>
  <c r="V2285" i="3" s="1"/>
  <c r="U2282" i="3"/>
  <c r="V2282" i="3" s="1"/>
  <c r="U2281" i="3"/>
  <c r="V2281" i="3" s="1"/>
  <c r="U2287" i="3"/>
  <c r="V2287" i="3" s="1"/>
  <c r="U2245" i="3"/>
  <c r="V2245" i="3" s="1"/>
  <c r="U2244" i="3"/>
  <c r="V2244" i="3" s="1"/>
  <c r="U2242" i="3"/>
  <c r="V2242" i="3" s="1"/>
  <c r="U2241" i="3"/>
  <c r="V2241" i="3" s="1"/>
  <c r="U2243" i="3"/>
  <c r="V2243" i="3" s="1"/>
  <c r="U3217" i="3"/>
  <c r="V3217" i="3" s="1"/>
  <c r="U3190" i="3"/>
  <c r="V3190" i="3" s="1"/>
  <c r="U3158" i="3"/>
  <c r="V3158" i="3" s="1"/>
  <c r="U3126" i="3"/>
  <c r="V3126" i="3" s="1"/>
  <c r="U3094" i="3"/>
  <c r="V3094" i="3" s="1"/>
  <c r="U3062" i="3"/>
  <c r="V3062" i="3" s="1"/>
  <c r="U3030" i="3"/>
  <c r="V3030" i="3" s="1"/>
  <c r="U2998" i="3"/>
  <c r="V2998" i="3" s="1"/>
  <c r="U2966" i="3"/>
  <c r="V2966" i="3" s="1"/>
  <c r="U2934" i="3"/>
  <c r="V2934" i="3" s="1"/>
  <c r="U2902" i="3"/>
  <c r="V2902" i="3" s="1"/>
  <c r="U2870" i="3"/>
  <c r="V2870" i="3" s="1"/>
  <c r="U2869" i="3"/>
  <c r="V2869" i="3" s="1"/>
  <c r="U2763" i="3"/>
  <c r="V2763" i="3" s="1"/>
  <c r="U2758" i="3"/>
  <c r="V2758" i="3" s="1"/>
  <c r="U2761" i="3"/>
  <c r="V2761" i="3" s="1"/>
  <c r="U2759" i="3"/>
  <c r="V2759" i="3" s="1"/>
  <c r="U2762" i="3"/>
  <c r="V2762" i="3" s="1"/>
  <c r="U2756" i="3"/>
  <c r="V2756" i="3" s="1"/>
  <c r="U2757" i="3"/>
  <c r="V2757" i="3" s="1"/>
  <c r="U2760" i="3"/>
  <c r="V2760" i="3" s="1"/>
  <c r="U2728" i="3"/>
  <c r="V2728" i="3" s="1"/>
  <c r="U2664" i="3"/>
  <c r="V2664" i="3" s="1"/>
  <c r="U2663" i="3"/>
  <c r="V2663" i="3" s="1"/>
  <c r="U2662" i="3"/>
  <c r="V2662" i="3" s="1"/>
  <c r="U2657" i="3"/>
  <c r="V2657" i="3" s="1"/>
  <c r="U2658" i="3"/>
  <c r="V2658" i="3" s="1"/>
  <c r="U2661" i="3"/>
  <c r="V2661" i="3" s="1"/>
  <c r="U2659" i="3"/>
  <c r="V2659" i="3" s="1"/>
  <c r="U2660" i="3"/>
  <c r="V2660" i="3" s="1"/>
  <c r="U2632" i="3"/>
  <c r="V2632" i="3" s="1"/>
  <c r="U2631" i="3"/>
  <c r="V2631" i="3" s="1"/>
  <c r="U2630" i="3"/>
  <c r="V2630" i="3" s="1"/>
  <c r="U2625" i="3"/>
  <c r="V2625" i="3" s="1"/>
  <c r="U2626" i="3"/>
  <c r="V2626" i="3" s="1"/>
  <c r="U2629" i="3"/>
  <c r="V2629" i="3" s="1"/>
  <c r="U2627" i="3"/>
  <c r="V2627" i="3" s="1"/>
  <c r="U2628" i="3"/>
  <c r="V2628" i="3" s="1"/>
  <c r="U2600" i="3"/>
  <c r="V2600" i="3" s="1"/>
  <c r="U2599" i="3"/>
  <c r="V2599" i="3" s="1"/>
  <c r="U2598" i="3"/>
  <c r="V2598" i="3" s="1"/>
  <c r="U2596" i="3"/>
  <c r="V2596" i="3" s="1"/>
  <c r="U2568" i="3"/>
  <c r="V2568" i="3" s="1"/>
  <c r="U2567" i="3"/>
  <c r="V2567" i="3" s="1"/>
  <c r="U2137" i="3"/>
  <c r="V2137" i="3" s="1"/>
  <c r="U2134" i="3"/>
  <c r="V2134" i="3" s="1"/>
  <c r="U2135" i="3"/>
  <c r="V2135" i="3" s="1"/>
  <c r="U2133" i="3"/>
  <c r="V2133" i="3" s="1"/>
  <c r="U2136" i="3"/>
  <c r="V2136" i="3" s="1"/>
  <c r="U2105" i="3"/>
  <c r="V2105" i="3" s="1"/>
  <c r="U2103" i="3"/>
  <c r="V2103" i="3" s="1"/>
  <c r="U2104" i="3"/>
  <c r="V2104" i="3" s="1"/>
  <c r="U2043" i="3"/>
  <c r="V2043" i="3" s="1"/>
  <c r="U2036" i="3"/>
  <c r="V2036" i="3" s="1"/>
  <c r="U2040" i="3"/>
  <c r="V2040" i="3" s="1"/>
  <c r="U2037" i="3"/>
  <c r="V2037" i="3" s="1"/>
  <c r="U2041" i="3"/>
  <c r="V2041" i="3" s="1"/>
  <c r="U2038" i="3"/>
  <c r="V2038" i="3" s="1"/>
  <c r="U2039" i="3"/>
  <c r="V2039" i="3" s="1"/>
  <c r="U2042" i="3"/>
  <c r="V2042" i="3" s="1"/>
  <c r="U2011" i="3"/>
  <c r="V2011" i="3" s="1"/>
  <c r="U2010" i="3"/>
  <c r="V2010" i="3" s="1"/>
  <c r="U2008" i="3"/>
  <c r="V2008" i="3" s="1"/>
  <c r="U2007" i="3"/>
  <c r="V2007" i="3" s="1"/>
  <c r="U2009" i="3"/>
  <c r="V2009" i="3" s="1"/>
  <c r="U1979" i="3"/>
  <c r="V1979" i="3" s="1"/>
  <c r="U1974" i="3"/>
  <c r="V1974" i="3" s="1"/>
  <c r="U1978" i="3"/>
  <c r="V1978" i="3" s="1"/>
  <c r="U1976" i="3"/>
  <c r="V1976" i="3" s="1"/>
  <c r="U1973" i="3"/>
  <c r="V1973" i="3" s="1"/>
  <c r="U1975" i="3"/>
  <c r="V1975" i="3" s="1"/>
  <c r="U1977" i="3"/>
  <c r="V1977" i="3" s="1"/>
  <c r="U1947" i="3"/>
  <c r="V1947" i="3" s="1"/>
  <c r="U1946" i="3"/>
  <c r="V1946" i="3" s="1"/>
  <c r="U1688" i="3"/>
  <c r="V1688" i="3" s="1"/>
  <c r="U1686" i="3"/>
  <c r="V1686" i="3" s="1"/>
  <c r="U1687" i="3"/>
  <c r="V1687" i="3" s="1"/>
  <c r="U1498" i="3"/>
  <c r="V1498" i="3" s="1"/>
  <c r="U1497" i="3"/>
  <c r="V1497" i="3" s="1"/>
  <c r="U1466" i="3"/>
  <c r="V1466" i="3" s="1"/>
  <c r="U1465" i="3"/>
  <c r="V1465" i="3" s="1"/>
  <c r="U1434" i="3"/>
  <c r="V1434" i="3" s="1"/>
  <c r="U1433" i="3"/>
  <c r="V1433" i="3" s="1"/>
  <c r="U1402" i="3"/>
  <c r="V1402" i="3" s="1"/>
  <c r="U1401" i="3"/>
  <c r="V1401" i="3" s="1"/>
  <c r="U1370" i="3"/>
  <c r="V1370" i="3" s="1"/>
  <c r="U1068" i="3"/>
  <c r="V1068" i="3" s="1"/>
  <c r="U1067" i="3"/>
  <c r="V1067" i="3" s="1"/>
  <c r="U1065" i="3"/>
  <c r="V1065" i="3" s="1"/>
  <c r="U1064" i="3"/>
  <c r="V1064" i="3" s="1"/>
  <c r="U1062" i="3"/>
  <c r="V1062" i="3" s="1"/>
  <c r="U1066" i="3"/>
  <c r="V1066" i="3" s="1"/>
  <c r="U1061" i="3"/>
  <c r="V1061" i="3" s="1"/>
  <c r="U1063" i="3"/>
  <c r="V1063" i="3" s="1"/>
  <c r="U1036" i="3"/>
  <c r="V1036" i="3" s="1"/>
  <c r="U1035" i="3"/>
  <c r="V1035" i="3" s="1"/>
  <c r="U1033" i="3"/>
  <c r="V1033" i="3" s="1"/>
  <c r="U1032" i="3"/>
  <c r="V1032" i="3" s="1"/>
  <c r="U1034" i="3"/>
  <c r="V1034" i="3" s="1"/>
  <c r="U1004" i="3"/>
  <c r="V1004" i="3" s="1"/>
  <c r="U999" i="3"/>
  <c r="V999" i="3" s="1"/>
  <c r="U1003" i="3"/>
  <c r="V1003" i="3" s="1"/>
  <c r="U1001" i="3"/>
  <c r="V1001" i="3" s="1"/>
  <c r="U1000" i="3"/>
  <c r="V1000" i="3" s="1"/>
  <c r="U998" i="3"/>
  <c r="V998" i="3" s="1"/>
  <c r="U1002" i="3"/>
  <c r="V1002" i="3" s="1"/>
  <c r="U997" i="3"/>
  <c r="V997" i="3" s="1"/>
  <c r="U972" i="3"/>
  <c r="V972" i="3" s="1"/>
  <c r="U967" i="3"/>
  <c r="V967" i="3" s="1"/>
  <c r="U971" i="3"/>
  <c r="V971" i="3" s="1"/>
  <c r="U969" i="3"/>
  <c r="V969" i="3" s="1"/>
  <c r="U968" i="3"/>
  <c r="V968" i="3" s="1"/>
  <c r="U966" i="3"/>
  <c r="V966" i="3" s="1"/>
  <c r="U965" i="3"/>
  <c r="V965" i="3" s="1"/>
  <c r="U970" i="3"/>
  <c r="V970" i="3" s="1"/>
  <c r="U940" i="3"/>
  <c r="V940" i="3" s="1"/>
  <c r="U937" i="3"/>
  <c r="V937" i="3" s="1"/>
  <c r="U939" i="3"/>
  <c r="V939" i="3" s="1"/>
  <c r="U938" i="3"/>
  <c r="V938" i="3" s="1"/>
  <c r="U908" i="3"/>
  <c r="V908" i="3" s="1"/>
  <c r="U905" i="3"/>
  <c r="V905" i="3" s="1"/>
  <c r="U907" i="3"/>
  <c r="V907" i="3" s="1"/>
  <c r="U906" i="3"/>
  <c r="V906" i="3" s="1"/>
  <c r="U820" i="3"/>
  <c r="V820" i="3" s="1"/>
  <c r="U818" i="3"/>
  <c r="V818" i="3" s="1"/>
  <c r="U817" i="3"/>
  <c r="V817" i="3" s="1"/>
  <c r="U819" i="3"/>
  <c r="V819" i="3" s="1"/>
  <c r="U1369" i="3"/>
  <c r="V1369" i="3" s="1"/>
  <c r="U1367" i="3"/>
  <c r="V1367" i="3" s="1"/>
  <c r="U1368" i="3"/>
  <c r="V1368" i="3" s="1"/>
  <c r="U2476" i="3"/>
  <c r="V2476" i="3" s="1"/>
  <c r="U2475" i="3"/>
  <c r="V2475" i="3" s="1"/>
  <c r="U2472" i="3"/>
  <c r="V2472" i="3" s="1"/>
  <c r="U2474" i="3"/>
  <c r="V2474" i="3" s="1"/>
  <c r="U2473" i="3"/>
  <c r="V2473" i="3" s="1"/>
  <c r="U643" i="3"/>
  <c r="V643" i="3" s="1"/>
  <c r="U642" i="3"/>
  <c r="V642" i="3" s="1"/>
  <c r="U547" i="3"/>
  <c r="V547" i="3" s="1"/>
  <c r="U540" i="3"/>
  <c r="V540" i="3" s="1"/>
  <c r="U545" i="3"/>
  <c r="V545" i="3" s="1"/>
  <c r="U546" i="3"/>
  <c r="V546" i="3" s="1"/>
  <c r="U544" i="3"/>
  <c r="V544" i="3" s="1"/>
  <c r="U543" i="3"/>
  <c r="V543" i="3" s="1"/>
  <c r="U542" i="3"/>
  <c r="V542" i="3" s="1"/>
  <c r="U541" i="3"/>
  <c r="V541" i="3" s="1"/>
  <c r="U3228" i="3"/>
  <c r="V3228" i="3" s="1"/>
  <c r="U3185" i="3"/>
  <c r="V3185" i="3" s="1"/>
  <c r="U3184" i="3"/>
  <c r="V3184" i="3" s="1"/>
  <c r="U3153" i="3"/>
  <c r="V3153" i="3" s="1"/>
  <c r="U3152" i="3"/>
  <c r="V3152" i="3" s="1"/>
  <c r="U3121" i="3"/>
  <c r="V3121" i="3" s="1"/>
  <c r="U3120" i="3"/>
  <c r="V3120" i="3" s="1"/>
  <c r="U3089" i="3"/>
  <c r="V3089" i="3" s="1"/>
  <c r="U3088" i="3"/>
  <c r="V3088" i="3" s="1"/>
  <c r="U3057" i="3"/>
  <c r="V3057" i="3" s="1"/>
  <c r="U3056" i="3"/>
  <c r="V3056" i="3" s="1"/>
  <c r="U3025" i="3"/>
  <c r="V3025" i="3" s="1"/>
  <c r="U3024" i="3"/>
  <c r="V3024" i="3" s="1"/>
  <c r="U2993" i="3"/>
  <c r="V2993" i="3" s="1"/>
  <c r="U2961" i="3"/>
  <c r="V2961" i="3" s="1"/>
  <c r="U2960" i="3"/>
  <c r="V2960" i="3" s="1"/>
  <c r="U2929" i="3"/>
  <c r="V2929" i="3" s="1"/>
  <c r="U2928" i="3"/>
  <c r="V2928" i="3" s="1"/>
  <c r="U2766" i="3"/>
  <c r="V2766" i="3" s="1"/>
  <c r="U2764" i="3"/>
  <c r="V2764" i="3" s="1"/>
  <c r="U2765" i="3"/>
  <c r="V2765" i="3" s="1"/>
  <c r="U2715" i="3"/>
  <c r="V2715" i="3" s="1"/>
  <c r="U2714" i="3"/>
  <c r="V2714" i="3" s="1"/>
  <c r="U2712" i="3"/>
  <c r="V2712" i="3" s="1"/>
  <c r="U2713" i="3"/>
  <c r="V2713" i="3" s="1"/>
  <c r="U2587" i="3"/>
  <c r="V2587" i="3" s="1"/>
  <c r="U2132" i="3"/>
  <c r="V2132" i="3" s="1"/>
  <c r="U2065" i="3"/>
  <c r="V2065" i="3" s="1"/>
  <c r="U2063" i="3"/>
  <c r="V2063" i="3" s="1"/>
  <c r="U2064" i="3"/>
  <c r="V2064" i="3" s="1"/>
  <c r="U1624" i="3"/>
  <c r="V1624" i="3" s="1"/>
  <c r="U1623" i="3"/>
  <c r="V1623" i="3" s="1"/>
  <c r="U1622" i="3"/>
  <c r="V1622" i="3" s="1"/>
  <c r="U1620" i="3"/>
  <c r="V1620" i="3" s="1"/>
  <c r="U1621" i="3"/>
  <c r="V1621" i="3" s="1"/>
  <c r="U1485" i="3"/>
  <c r="V1485" i="3" s="1"/>
  <c r="U1484" i="3"/>
  <c r="V1484" i="3" s="1"/>
  <c r="U1483" i="3"/>
  <c r="V1483" i="3" s="1"/>
  <c r="U1373" i="3"/>
  <c r="V1373" i="3" s="1"/>
  <c r="U1372" i="3"/>
  <c r="V1372" i="3" s="1"/>
  <c r="U1371" i="3"/>
  <c r="V1371" i="3" s="1"/>
  <c r="U1031" i="3"/>
  <c r="V1031" i="3" s="1"/>
  <c r="U1030" i="3"/>
  <c r="V1030" i="3" s="1"/>
  <c r="U1029" i="3"/>
  <c r="V1029" i="3" s="1"/>
  <c r="U951" i="3"/>
  <c r="V951" i="3" s="1"/>
  <c r="U950" i="3"/>
  <c r="V950" i="3" s="1"/>
  <c r="U949" i="3"/>
  <c r="V949" i="3" s="1"/>
  <c r="U676" i="3"/>
  <c r="V676" i="3" s="1"/>
  <c r="U672" i="3"/>
  <c r="V672" i="3" s="1"/>
  <c r="U675" i="3"/>
  <c r="V675" i="3" s="1"/>
  <c r="U671" i="3"/>
  <c r="V671" i="3" s="1"/>
  <c r="U674" i="3"/>
  <c r="V674" i="3" s="1"/>
  <c r="U673" i="3"/>
  <c r="V673" i="3" s="1"/>
  <c r="U1719" i="3"/>
  <c r="V1719" i="3" s="1"/>
  <c r="U1718" i="3"/>
  <c r="V1718" i="3" s="1"/>
  <c r="U656" i="3"/>
  <c r="V656" i="3" s="1"/>
  <c r="U655" i="3"/>
  <c r="V655" i="3" s="1"/>
  <c r="U2578" i="3"/>
  <c r="V2578" i="3" s="1"/>
  <c r="U2577" i="3"/>
  <c r="V2577" i="3" s="1"/>
  <c r="U635" i="3"/>
  <c r="V635" i="3" s="1"/>
  <c r="U634" i="3"/>
  <c r="V634" i="3" s="1"/>
  <c r="U3223" i="3"/>
  <c r="V3223" i="3" s="1"/>
  <c r="U3108" i="3"/>
  <c r="V3108" i="3" s="1"/>
  <c r="U2996" i="3"/>
  <c r="V2996" i="3" s="1"/>
  <c r="U2900" i="3"/>
  <c r="V2900" i="3" s="1"/>
  <c r="U2143" i="3"/>
  <c r="V2143" i="3" s="1"/>
  <c r="U2142" i="3"/>
  <c r="V2142" i="3" s="1"/>
  <c r="U2140" i="3"/>
  <c r="V2140" i="3" s="1"/>
  <c r="U2141" i="3"/>
  <c r="V2141" i="3" s="1"/>
  <c r="U1841" i="3"/>
  <c r="V1841" i="3" s="1"/>
  <c r="U1838" i="3"/>
  <c r="V1838" i="3" s="1"/>
  <c r="U1839" i="3"/>
  <c r="V1839" i="3" s="1"/>
  <c r="U1837" i="3"/>
  <c r="V1837" i="3" s="1"/>
  <c r="U1840" i="3"/>
  <c r="V1840" i="3" s="1"/>
  <c r="U1619" i="3"/>
  <c r="V1619" i="3" s="1"/>
  <c r="U1618" i="3"/>
  <c r="V1618" i="3" s="1"/>
  <c r="U1617" i="3"/>
  <c r="V1617" i="3" s="1"/>
  <c r="U1576" i="3"/>
  <c r="V1576" i="3" s="1"/>
  <c r="U1575" i="3"/>
  <c r="V1575" i="3" s="1"/>
  <c r="U1544" i="3"/>
  <c r="V1544" i="3" s="1"/>
  <c r="U1543" i="3"/>
  <c r="V1543" i="3" s="1"/>
  <c r="U1512" i="3"/>
  <c r="V1512" i="3" s="1"/>
  <c r="U1511" i="3"/>
  <c r="V1511" i="3" s="1"/>
  <c r="U1480" i="3"/>
  <c r="V1480" i="3" s="1"/>
  <c r="U1479" i="3"/>
  <c r="V1479" i="3" s="1"/>
  <c r="U1448" i="3"/>
  <c r="V1448" i="3" s="1"/>
  <c r="U1447" i="3"/>
  <c r="V1447" i="3" s="1"/>
  <c r="U1416" i="3"/>
  <c r="V1416" i="3" s="1"/>
  <c r="U1415" i="3"/>
  <c r="V1415" i="3" s="1"/>
  <c r="U1360" i="3"/>
  <c r="V1360" i="3" s="1"/>
  <c r="U1141" i="3"/>
  <c r="V1141" i="3" s="1"/>
  <c r="U1109" i="3"/>
  <c r="V1109" i="3" s="1"/>
  <c r="U1108" i="3"/>
  <c r="V1108" i="3" s="1"/>
  <c r="U1107" i="3"/>
  <c r="V1107" i="3" s="1"/>
  <c r="U1377" i="3"/>
  <c r="V1377" i="3" s="1"/>
  <c r="U1375" i="3"/>
  <c r="V1375" i="3" s="1"/>
  <c r="U1376" i="3"/>
  <c r="V1376" i="3" s="1"/>
  <c r="U648" i="3"/>
  <c r="V648" i="3" s="1"/>
  <c r="U647" i="3"/>
  <c r="V647" i="3" s="1"/>
  <c r="U2206" i="3"/>
  <c r="V2206" i="3" s="1"/>
  <c r="U2204" i="3"/>
  <c r="V2204" i="3" s="1"/>
  <c r="U2205" i="3"/>
  <c r="V2205" i="3" s="1"/>
  <c r="U2203" i="3"/>
  <c r="V2203" i="3" s="1"/>
  <c r="U2099" i="3"/>
  <c r="V2099" i="3" s="1"/>
  <c r="U2098" i="3"/>
  <c r="V2098" i="3" s="1"/>
  <c r="U1604" i="3"/>
  <c r="V1604" i="3" s="1"/>
  <c r="U531" i="3"/>
  <c r="V531" i="3" s="1"/>
  <c r="U530" i="3"/>
  <c r="V530" i="3" s="1"/>
  <c r="U529" i="3"/>
  <c r="V529" i="3" s="1"/>
  <c r="U3234" i="3"/>
  <c r="V3234" i="3" s="1"/>
  <c r="U2012" i="3"/>
  <c r="V2012" i="3" s="1"/>
  <c r="U1980" i="3"/>
  <c r="V1980" i="3" s="1"/>
  <c r="U1948" i="3"/>
  <c r="V1948" i="3" s="1"/>
  <c r="U1892" i="3"/>
  <c r="V1892" i="3" s="1"/>
  <c r="U1889" i="3"/>
  <c r="V1889" i="3" s="1"/>
  <c r="U1890" i="3"/>
  <c r="V1890" i="3" s="1"/>
  <c r="U1891" i="3"/>
  <c r="V1891" i="3" s="1"/>
  <c r="U1860" i="3"/>
  <c r="V1860" i="3" s="1"/>
  <c r="U1857" i="3"/>
  <c r="V1857" i="3" s="1"/>
  <c r="U1858" i="3"/>
  <c r="V1858" i="3" s="1"/>
  <c r="U1859" i="3"/>
  <c r="V1859" i="3" s="1"/>
  <c r="U1828" i="3"/>
  <c r="V1828" i="3" s="1"/>
  <c r="U1825" i="3"/>
  <c r="V1825" i="3" s="1"/>
  <c r="U1824" i="3"/>
  <c r="V1824" i="3" s="1"/>
  <c r="U1826" i="3"/>
  <c r="V1826" i="3" s="1"/>
  <c r="U1827" i="3"/>
  <c r="V1827" i="3" s="1"/>
  <c r="U1796" i="3"/>
  <c r="V1796" i="3" s="1"/>
  <c r="U1793" i="3"/>
  <c r="V1793" i="3" s="1"/>
  <c r="U1794" i="3"/>
  <c r="V1794" i="3" s="1"/>
  <c r="U1795" i="3"/>
  <c r="V1795" i="3" s="1"/>
  <c r="U1764" i="3"/>
  <c r="V1764" i="3" s="1"/>
  <c r="U1758" i="3"/>
  <c r="V1758" i="3" s="1"/>
  <c r="U1759" i="3"/>
  <c r="V1759" i="3" s="1"/>
  <c r="U1762" i="3"/>
  <c r="V1762" i="3" s="1"/>
  <c r="U1760" i="3"/>
  <c r="V1760" i="3" s="1"/>
  <c r="U1763" i="3"/>
  <c r="V1763" i="3" s="1"/>
  <c r="U1757" i="3"/>
  <c r="V1757" i="3" s="1"/>
  <c r="U1761" i="3"/>
  <c r="V1761" i="3" s="1"/>
  <c r="U1732" i="3"/>
  <c r="V1732" i="3" s="1"/>
  <c r="U1730" i="3"/>
  <c r="V1730" i="3" s="1"/>
  <c r="U1728" i="3"/>
  <c r="V1728" i="3" s="1"/>
  <c r="U1731" i="3"/>
  <c r="V1731" i="3" s="1"/>
  <c r="U1729" i="3"/>
  <c r="V1729" i="3" s="1"/>
  <c r="U1411" i="3"/>
  <c r="V1411" i="3" s="1"/>
  <c r="U1328" i="3"/>
  <c r="V1328" i="3" s="1"/>
  <c r="U1327" i="3"/>
  <c r="V1327" i="3" s="1"/>
  <c r="U1323" i="3"/>
  <c r="V1323" i="3" s="1"/>
  <c r="U1324" i="3"/>
  <c r="V1324" i="3" s="1"/>
  <c r="U1326" i="3"/>
  <c r="V1326" i="3" s="1"/>
  <c r="U1325" i="3"/>
  <c r="V1325" i="3" s="1"/>
  <c r="U1322" i="3"/>
  <c r="V1322" i="3" s="1"/>
  <c r="U1296" i="3"/>
  <c r="V1296" i="3" s="1"/>
  <c r="U1295" i="3"/>
  <c r="V1295" i="3" s="1"/>
  <c r="U1292" i="3"/>
  <c r="V1292" i="3" s="1"/>
  <c r="U1291" i="3"/>
  <c r="V1291" i="3" s="1"/>
  <c r="U1294" i="3"/>
  <c r="V1294" i="3" s="1"/>
  <c r="U1293" i="3"/>
  <c r="V1293" i="3" s="1"/>
  <c r="U1290" i="3"/>
  <c r="V1290" i="3" s="1"/>
  <c r="U1264" i="3"/>
  <c r="V1264" i="3" s="1"/>
  <c r="U1263" i="3"/>
  <c r="V1263" i="3" s="1"/>
  <c r="U1262" i="3"/>
  <c r="V1262" i="3" s="1"/>
  <c r="U1261" i="3"/>
  <c r="V1261" i="3" s="1"/>
  <c r="U1232" i="3"/>
  <c r="V1232" i="3" s="1"/>
  <c r="U1231" i="3"/>
  <c r="V1231" i="3" s="1"/>
  <c r="U1176" i="3"/>
  <c r="V1176" i="3" s="1"/>
  <c r="U1175" i="3"/>
  <c r="V1175" i="3" s="1"/>
  <c r="U1120" i="3"/>
  <c r="V1120" i="3" s="1"/>
  <c r="U1119" i="3"/>
  <c r="V1119" i="3" s="1"/>
  <c r="U1118" i="3"/>
  <c r="V1118" i="3" s="1"/>
  <c r="U626" i="3"/>
  <c r="V626" i="3" s="1"/>
  <c r="U625" i="3"/>
  <c r="V625" i="3" s="1"/>
  <c r="U1671" i="3"/>
  <c r="V1671" i="3" s="1"/>
  <c r="U1670" i="3"/>
  <c r="V1670" i="3" s="1"/>
  <c r="U752" i="3"/>
  <c r="V752" i="3" s="1"/>
  <c r="U751" i="3"/>
  <c r="V751" i="3" s="1"/>
  <c r="U2594" i="3"/>
  <c r="V2594" i="3" s="1"/>
  <c r="U2593" i="3"/>
  <c r="V2593" i="3" s="1"/>
  <c r="U2554" i="3"/>
  <c r="V2554" i="3" s="1"/>
  <c r="U2553" i="3"/>
  <c r="V2553" i="3" s="1"/>
  <c r="U2552" i="3"/>
  <c r="V2552" i="3" s="1"/>
  <c r="U1388" i="3"/>
  <c r="V1388" i="3" s="1"/>
  <c r="U1387" i="3"/>
  <c r="V1387" i="3" s="1"/>
  <c r="U3229" i="3"/>
  <c r="V3229" i="3" s="1"/>
  <c r="U3194" i="3"/>
  <c r="V3194" i="3" s="1"/>
  <c r="U3162" i="3"/>
  <c r="V3162" i="3" s="1"/>
  <c r="U3130" i="3"/>
  <c r="V3130" i="3" s="1"/>
  <c r="U3098" i="3"/>
  <c r="V3098" i="3" s="1"/>
  <c r="U3066" i="3"/>
  <c r="V3066" i="3" s="1"/>
  <c r="U3034" i="3"/>
  <c r="V3034" i="3" s="1"/>
  <c r="U3002" i="3"/>
  <c r="V3002" i="3" s="1"/>
  <c r="U2970" i="3"/>
  <c r="V2970" i="3" s="1"/>
  <c r="U2938" i="3"/>
  <c r="V2938" i="3" s="1"/>
  <c r="U2906" i="3"/>
  <c r="V2906" i="3" s="1"/>
  <c r="U2874" i="3"/>
  <c r="V2874" i="3" s="1"/>
  <c r="U2872" i="3"/>
  <c r="V2872" i="3" s="1"/>
  <c r="U2873" i="3"/>
  <c r="V2873" i="3" s="1"/>
  <c r="U2802" i="3"/>
  <c r="V2802" i="3" s="1"/>
  <c r="U2800" i="3"/>
  <c r="V2800" i="3" s="1"/>
  <c r="U2798" i="3"/>
  <c r="V2798" i="3" s="1"/>
  <c r="U2801" i="3"/>
  <c r="V2801" i="3" s="1"/>
  <c r="U2799" i="3"/>
  <c r="V2799" i="3" s="1"/>
  <c r="U2796" i="3"/>
  <c r="V2796" i="3" s="1"/>
  <c r="U2797" i="3"/>
  <c r="V2797" i="3" s="1"/>
  <c r="U2564" i="3"/>
  <c r="V2564" i="3" s="1"/>
  <c r="U2563" i="3"/>
  <c r="V2563" i="3" s="1"/>
  <c r="U2382" i="3"/>
  <c r="V2382" i="3" s="1"/>
  <c r="U2380" i="3"/>
  <c r="V2380" i="3" s="1"/>
  <c r="U2381" i="3"/>
  <c r="V2381" i="3" s="1"/>
  <c r="U2350" i="3"/>
  <c r="V2350" i="3" s="1"/>
  <c r="U2348" i="3"/>
  <c r="V2348" i="3" s="1"/>
  <c r="U2347" i="3"/>
  <c r="V2347" i="3" s="1"/>
  <c r="U2349" i="3"/>
  <c r="V2349" i="3" s="1"/>
  <c r="U2346" i="3"/>
  <c r="V2346" i="3" s="1"/>
  <c r="U2345" i="3"/>
  <c r="V2345" i="3" s="1"/>
  <c r="U2256" i="3"/>
  <c r="V2256" i="3" s="1"/>
  <c r="U2252" i="3"/>
  <c r="V2252" i="3" s="1"/>
  <c r="U2254" i="3"/>
  <c r="V2254" i="3" s="1"/>
  <c r="U2255" i="3"/>
  <c r="V2255" i="3" s="1"/>
  <c r="U2251" i="3"/>
  <c r="V2251" i="3" s="1"/>
  <c r="U2253" i="3"/>
  <c r="V2253" i="3" s="1"/>
  <c r="U2250" i="3"/>
  <c r="V2250" i="3" s="1"/>
  <c r="U2249" i="3"/>
  <c r="V2249" i="3" s="1"/>
  <c r="U2224" i="3"/>
  <c r="V2224" i="3" s="1"/>
  <c r="U2220" i="3"/>
  <c r="V2220" i="3" s="1"/>
  <c r="U2222" i="3"/>
  <c r="V2222" i="3" s="1"/>
  <c r="U2223" i="3"/>
  <c r="V2223" i="3" s="1"/>
  <c r="U2221" i="3"/>
  <c r="V2221" i="3" s="1"/>
  <c r="U2192" i="3"/>
  <c r="V2192" i="3" s="1"/>
  <c r="U2191" i="3"/>
  <c r="V2191" i="3" s="1"/>
  <c r="U1967" i="3"/>
  <c r="V1967" i="3" s="1"/>
  <c r="U1863" i="3"/>
  <c r="V1863" i="3" s="1"/>
  <c r="U1862" i="3"/>
  <c r="V1862" i="3" s="1"/>
  <c r="U1861" i="3"/>
  <c r="V1861" i="3" s="1"/>
  <c r="U1727" i="3"/>
  <c r="V1727" i="3" s="1"/>
  <c r="U1700" i="3"/>
  <c r="V1700" i="3" s="1"/>
  <c r="U1668" i="3"/>
  <c r="V1668" i="3" s="1"/>
  <c r="U1625" i="3"/>
  <c r="V1625" i="3" s="1"/>
  <c r="U1574" i="3"/>
  <c r="V1574" i="3" s="1"/>
  <c r="U1572" i="3"/>
  <c r="V1572" i="3" s="1"/>
  <c r="U1569" i="3"/>
  <c r="V1569" i="3" s="1"/>
  <c r="U1573" i="3"/>
  <c r="V1573" i="3" s="1"/>
  <c r="U1571" i="3"/>
  <c r="V1571" i="3" s="1"/>
  <c r="U1570" i="3"/>
  <c r="V1570" i="3" s="1"/>
  <c r="U1542" i="3"/>
  <c r="V1542" i="3" s="1"/>
  <c r="U1540" i="3"/>
  <c r="V1540" i="3" s="1"/>
  <c r="U1538" i="3"/>
  <c r="V1538" i="3" s="1"/>
  <c r="U1539" i="3"/>
  <c r="V1539" i="3" s="1"/>
  <c r="U1541" i="3"/>
  <c r="V1541" i="3" s="1"/>
  <c r="U1510" i="3"/>
  <c r="V1510" i="3" s="1"/>
  <c r="U1508" i="3"/>
  <c r="V1508" i="3" s="1"/>
  <c r="U1507" i="3"/>
  <c r="V1507" i="3" s="1"/>
  <c r="U1509" i="3"/>
  <c r="V1509" i="3" s="1"/>
  <c r="U1478" i="3"/>
  <c r="V1478" i="3" s="1"/>
  <c r="U1476" i="3"/>
  <c r="V1476" i="3" s="1"/>
  <c r="U1475" i="3"/>
  <c r="V1475" i="3" s="1"/>
  <c r="U1477" i="3"/>
  <c r="V1477" i="3" s="1"/>
  <c r="U1446" i="3"/>
  <c r="V1446" i="3" s="1"/>
  <c r="U1444" i="3"/>
  <c r="V1444" i="3" s="1"/>
  <c r="U1443" i="3"/>
  <c r="V1443" i="3" s="1"/>
  <c r="U1445" i="3"/>
  <c r="V1445" i="3" s="1"/>
  <c r="U1414" i="3"/>
  <c r="V1414" i="3" s="1"/>
  <c r="U1412" i="3"/>
  <c r="V1412" i="3" s="1"/>
  <c r="U1413" i="3"/>
  <c r="V1413" i="3" s="1"/>
  <c r="U1382" i="3"/>
  <c r="V1382" i="3" s="1"/>
  <c r="U1347" i="3"/>
  <c r="V1347" i="3" s="1"/>
  <c r="U1259" i="3"/>
  <c r="V1259" i="3" s="1"/>
  <c r="U1258" i="3"/>
  <c r="V1258" i="3" s="1"/>
  <c r="U1211" i="3"/>
  <c r="V1211" i="3" s="1"/>
  <c r="U1210" i="3"/>
  <c r="V1210" i="3" s="1"/>
  <c r="U952" i="3"/>
  <c r="V952" i="3" s="1"/>
  <c r="U920" i="3"/>
  <c r="V920" i="3" s="1"/>
  <c r="U918" i="3"/>
  <c r="V918" i="3" s="1"/>
  <c r="U919" i="3"/>
  <c r="V919" i="3" s="1"/>
  <c r="U917" i="3"/>
  <c r="V917" i="3" s="1"/>
  <c r="U888" i="3"/>
  <c r="V888" i="3" s="1"/>
  <c r="U886" i="3"/>
  <c r="V886" i="3" s="1"/>
  <c r="U882" i="3"/>
  <c r="V882" i="3" s="1"/>
  <c r="U884" i="3"/>
  <c r="V884" i="3" s="1"/>
  <c r="U881" i="3"/>
  <c r="V881" i="3" s="1"/>
  <c r="U883" i="3"/>
  <c r="V883" i="3" s="1"/>
  <c r="U887" i="3"/>
  <c r="V887" i="3" s="1"/>
  <c r="U885" i="3"/>
  <c r="V885" i="3" s="1"/>
  <c r="U856" i="3"/>
  <c r="V856" i="3" s="1"/>
  <c r="U854" i="3"/>
  <c r="V854" i="3" s="1"/>
  <c r="U855" i="3"/>
  <c r="V855" i="3" s="1"/>
  <c r="U853" i="3"/>
  <c r="V853" i="3" s="1"/>
  <c r="U824" i="3"/>
  <c r="V824" i="3" s="1"/>
  <c r="U822" i="3"/>
  <c r="V822" i="3" s="1"/>
  <c r="U823" i="3"/>
  <c r="V823" i="3" s="1"/>
  <c r="U821" i="3"/>
  <c r="V821" i="3" s="1"/>
  <c r="U792" i="3"/>
  <c r="V792" i="3" s="1"/>
  <c r="U790" i="3"/>
  <c r="V790" i="3" s="1"/>
  <c r="U788" i="3"/>
  <c r="V788" i="3" s="1"/>
  <c r="U786" i="3"/>
  <c r="V786" i="3" s="1"/>
  <c r="U785" i="3"/>
  <c r="V785" i="3" s="1"/>
  <c r="U787" i="3"/>
  <c r="V787" i="3" s="1"/>
  <c r="U791" i="3"/>
  <c r="V791" i="3" s="1"/>
  <c r="U789" i="3"/>
  <c r="V789" i="3" s="1"/>
  <c r="U749" i="3"/>
  <c r="V749" i="3" s="1"/>
  <c r="U746" i="3"/>
  <c r="V746" i="3" s="1"/>
  <c r="U747" i="3"/>
  <c r="V747" i="3" s="1"/>
  <c r="U748" i="3"/>
  <c r="V748" i="3" s="1"/>
  <c r="U717" i="3"/>
  <c r="V717" i="3" s="1"/>
  <c r="U714" i="3"/>
  <c r="V714" i="3" s="1"/>
  <c r="U713" i="3"/>
  <c r="V713" i="3" s="1"/>
  <c r="U715" i="3"/>
  <c r="V715" i="3" s="1"/>
  <c r="U716" i="3"/>
  <c r="V716" i="3" s="1"/>
  <c r="U712" i="3"/>
  <c r="V712" i="3" s="1"/>
  <c r="U685" i="3"/>
  <c r="V685" i="3" s="1"/>
  <c r="U653" i="3"/>
  <c r="V653" i="3" s="1"/>
  <c r="U1206" i="3"/>
  <c r="V1206" i="3" s="1"/>
  <c r="U1203" i="3"/>
  <c r="V1203" i="3" s="1"/>
  <c r="U1202" i="3"/>
  <c r="V1202" i="3" s="1"/>
  <c r="U1204" i="3"/>
  <c r="V1204" i="3" s="1"/>
  <c r="U1205" i="3"/>
  <c r="V1205" i="3" s="1"/>
  <c r="U2602" i="3"/>
  <c r="V2602" i="3" s="1"/>
  <c r="U2601" i="3"/>
  <c r="V2601" i="3" s="1"/>
  <c r="U2123" i="3"/>
  <c r="V2123" i="3" s="1"/>
  <c r="U2122" i="3"/>
  <c r="V2122" i="3" s="1"/>
  <c r="U1337" i="3"/>
  <c r="V1337" i="3" s="1"/>
  <c r="U1297" i="3"/>
  <c r="V1297" i="3" s="1"/>
  <c r="U1193" i="3"/>
  <c r="V1193" i="3" s="1"/>
  <c r="U1191" i="3"/>
  <c r="V1191" i="3" s="1"/>
  <c r="U1190" i="3"/>
  <c r="V1190" i="3" s="1"/>
  <c r="U1192" i="3"/>
  <c r="V1192" i="3" s="1"/>
  <c r="U1121" i="3"/>
  <c r="V1121" i="3" s="1"/>
  <c r="U3232" i="3"/>
  <c r="V3232" i="3" s="1"/>
  <c r="U3189" i="3"/>
  <c r="V3189" i="3" s="1"/>
  <c r="U3188" i="3"/>
  <c r="V3188" i="3" s="1"/>
  <c r="U3157" i="3"/>
  <c r="V3157" i="3" s="1"/>
  <c r="U3156" i="3"/>
  <c r="V3156" i="3" s="1"/>
  <c r="U3125" i="3"/>
  <c r="V3125" i="3" s="1"/>
  <c r="U3092" i="3"/>
  <c r="V3092" i="3" s="1"/>
  <c r="U3060" i="3"/>
  <c r="V3060" i="3" s="1"/>
  <c r="U3028" i="3"/>
  <c r="V3028" i="3" s="1"/>
  <c r="U2964" i="3"/>
  <c r="V2964" i="3" s="1"/>
  <c r="U2932" i="3"/>
  <c r="V2932" i="3" s="1"/>
  <c r="U2716" i="3"/>
  <c r="V2716" i="3" s="1"/>
  <c r="U2645" i="3"/>
  <c r="V2645" i="3" s="1"/>
  <c r="U2546" i="3"/>
  <c r="V2546" i="3" s="1"/>
  <c r="U2323" i="3"/>
  <c r="V2323" i="3" s="1"/>
  <c r="U2291" i="3"/>
  <c r="V2291" i="3" s="1"/>
  <c r="U2186" i="3"/>
  <c r="V2186" i="3" s="1"/>
  <c r="U2154" i="3"/>
  <c r="V2154" i="3" s="1"/>
  <c r="U1937" i="3"/>
  <c r="V1937" i="3" s="1"/>
  <c r="U2816" i="3"/>
  <c r="V2816" i="3" s="1"/>
  <c r="U2786" i="3"/>
  <c r="V2786" i="3" s="1"/>
  <c r="U2619" i="3"/>
  <c r="V2619" i="3" s="1"/>
  <c r="U2497" i="3"/>
  <c r="V2497" i="3" s="1"/>
  <c r="U2445" i="3"/>
  <c r="V2445" i="3" s="1"/>
  <c r="U2160" i="3"/>
  <c r="V2160" i="3" s="1"/>
  <c r="U2101" i="3"/>
  <c r="V2101" i="3" s="1"/>
  <c r="U2066" i="3"/>
  <c r="V2066" i="3" s="1"/>
  <c r="U1927" i="3"/>
  <c r="V1927" i="3" s="1"/>
  <c r="U1743" i="3"/>
  <c r="V1743" i="3" s="1"/>
  <c r="U2729" i="3"/>
  <c r="V2729" i="3" s="1"/>
  <c r="U2106" i="3"/>
  <c r="V2106" i="3" s="1"/>
  <c r="U1910" i="3"/>
  <c r="V1910" i="3" s="1"/>
  <c r="U1900" i="3"/>
  <c r="V1900" i="3" s="1"/>
  <c r="U1902" i="3"/>
  <c r="V1902" i="3" s="1"/>
  <c r="U1903" i="3"/>
  <c r="V1903" i="3" s="1"/>
  <c r="U1908" i="3"/>
  <c r="V1908" i="3" s="1"/>
  <c r="U1895" i="3"/>
  <c r="V1895" i="3" s="1"/>
  <c r="U1907" i="3"/>
  <c r="V1907" i="3" s="1"/>
  <c r="U1896" i="3"/>
  <c r="V1896" i="3" s="1"/>
  <c r="U1901" i="3"/>
  <c r="V1901" i="3" s="1"/>
  <c r="U1904" i="3"/>
  <c r="V1904" i="3" s="1"/>
  <c r="U1909" i="3"/>
  <c r="V1909" i="3" s="1"/>
  <c r="U1897" i="3"/>
  <c r="V1897" i="3" s="1"/>
  <c r="U1898" i="3"/>
  <c r="V1898" i="3" s="1"/>
  <c r="U1905" i="3"/>
  <c r="V1905" i="3" s="1"/>
  <c r="U1899" i="3"/>
  <c r="V1899" i="3" s="1"/>
  <c r="U1906" i="3"/>
  <c r="V1906" i="3" s="1"/>
  <c r="U1774" i="3"/>
  <c r="V1774" i="3" s="1"/>
  <c r="U1773" i="3"/>
  <c r="V1773" i="3" s="1"/>
  <c r="U1691" i="3"/>
  <c r="V1691" i="3" s="1"/>
  <c r="U1690" i="3"/>
  <c r="V1690" i="3" s="1"/>
  <c r="U1689" i="3"/>
  <c r="V1689" i="3" s="1"/>
  <c r="U1659" i="3"/>
  <c r="V1659" i="3" s="1"/>
  <c r="U2734" i="3"/>
  <c r="V2734" i="3" s="1"/>
  <c r="U2732" i="3"/>
  <c r="V2732" i="3" s="1"/>
  <c r="U2733" i="3"/>
  <c r="V2733" i="3" s="1"/>
  <c r="U2566" i="3"/>
  <c r="V2566" i="3" s="1"/>
  <c r="U2565" i="3"/>
  <c r="V2565" i="3" s="1"/>
  <c r="U2400" i="3"/>
  <c r="V2400" i="3" s="1"/>
  <c r="U2399" i="3"/>
  <c r="V2399" i="3" s="1"/>
  <c r="U2368" i="3"/>
  <c r="V2368" i="3" s="1"/>
  <c r="U2367" i="3"/>
  <c r="V2367" i="3" s="1"/>
  <c r="U2277" i="3"/>
  <c r="V2277" i="3" s="1"/>
  <c r="U2276" i="3"/>
  <c r="V2276" i="3" s="1"/>
  <c r="U2274" i="3"/>
  <c r="V2274" i="3" s="1"/>
  <c r="U2273" i="3"/>
  <c r="V2273" i="3" s="1"/>
  <c r="U2275" i="3"/>
  <c r="V2275" i="3" s="1"/>
  <c r="U2210" i="3"/>
  <c r="V2210" i="3" s="1"/>
  <c r="U3207" i="3"/>
  <c r="V3207" i="3" s="1"/>
  <c r="U3175" i="3"/>
  <c r="V3175" i="3" s="1"/>
  <c r="U3143" i="3"/>
  <c r="V3143" i="3" s="1"/>
  <c r="U3111" i="3"/>
  <c r="V3111" i="3" s="1"/>
  <c r="U3079" i="3"/>
  <c r="V3079" i="3" s="1"/>
  <c r="U3047" i="3"/>
  <c r="V3047" i="3" s="1"/>
  <c r="U3015" i="3"/>
  <c r="V3015" i="3" s="1"/>
  <c r="U2983" i="3"/>
  <c r="V2983" i="3" s="1"/>
  <c r="U2951" i="3"/>
  <c r="V2951" i="3" s="1"/>
  <c r="U2919" i="3"/>
  <c r="V2919" i="3" s="1"/>
  <c r="U2887" i="3"/>
  <c r="V2887" i="3" s="1"/>
  <c r="U2855" i="3"/>
  <c r="V2855" i="3" s="1"/>
  <c r="U2823" i="3"/>
  <c r="V2823" i="3" s="1"/>
  <c r="U2820" i="3"/>
  <c r="V2820" i="3" s="1"/>
  <c r="U2821" i="3"/>
  <c r="V2821" i="3" s="1"/>
  <c r="U2822" i="3"/>
  <c r="V2822" i="3" s="1"/>
  <c r="U2569" i="3"/>
  <c r="V2569" i="3" s="1"/>
  <c r="U2379" i="3"/>
  <c r="V2379" i="3" s="1"/>
  <c r="U2378" i="3"/>
  <c r="V2378" i="3" s="1"/>
  <c r="U2377" i="3"/>
  <c r="V2377" i="3" s="1"/>
  <c r="U2312" i="3"/>
  <c r="V2312" i="3" s="1"/>
  <c r="U2311" i="3"/>
  <c r="V2311" i="3" s="1"/>
  <c r="U2280" i="3"/>
  <c r="V2280" i="3" s="1"/>
  <c r="U2278" i="3"/>
  <c r="V2278" i="3" s="1"/>
  <c r="U2279" i="3"/>
  <c r="V2279" i="3" s="1"/>
  <c r="U2237" i="3"/>
  <c r="V2237" i="3" s="1"/>
  <c r="U2236" i="3"/>
  <c r="V2236" i="3" s="1"/>
  <c r="U2775" i="3"/>
  <c r="V2775" i="3" s="1"/>
  <c r="U2790" i="3"/>
  <c r="V2790" i="3" s="1"/>
  <c r="U2435" i="3"/>
  <c r="V2435" i="3" s="1"/>
  <c r="U2418" i="3"/>
  <c r="V2418" i="3" s="1"/>
  <c r="U2322" i="3"/>
  <c r="V2322" i="3" s="1"/>
  <c r="U2290" i="3"/>
  <c r="V2290" i="3" s="1"/>
  <c r="U2333" i="3"/>
  <c r="V2333" i="3" s="1"/>
  <c r="U2301" i="3"/>
  <c r="V2301" i="3" s="1"/>
  <c r="U2157" i="3"/>
  <c r="V2157" i="3" s="1"/>
  <c r="U2416" i="3"/>
  <c r="V2416" i="3" s="1"/>
  <c r="U2176" i="3"/>
  <c r="V2176" i="3" s="1"/>
  <c r="U2641" i="3"/>
  <c r="V2641" i="3" s="1"/>
  <c r="U2446" i="3"/>
  <c r="V2446" i="3" s="1"/>
  <c r="U1926" i="3"/>
  <c r="V1926" i="3" s="1"/>
  <c r="U2543" i="3"/>
  <c r="V2543" i="3" s="1"/>
  <c r="U2511" i="3"/>
  <c r="V2511" i="3" s="1"/>
  <c r="U2318" i="3"/>
  <c r="V2318" i="3" s="1"/>
  <c r="U2316" i="3"/>
  <c r="V2316" i="3" s="1"/>
  <c r="U2235" i="3"/>
  <c r="V2235" i="3" s="1"/>
  <c r="U2179" i="3"/>
  <c r="V2179" i="3" s="1"/>
  <c r="U2152" i="3"/>
  <c r="V2152" i="3" s="1"/>
  <c r="U2151" i="3"/>
  <c r="V2151" i="3" s="1"/>
  <c r="U3230" i="3"/>
  <c r="V3230" i="3" s="1"/>
  <c r="U3195" i="3"/>
  <c r="V3195" i="3" s="1"/>
  <c r="U3163" i="3"/>
  <c r="V3163" i="3" s="1"/>
  <c r="U3131" i="3"/>
  <c r="V3131" i="3" s="1"/>
  <c r="U3099" i="3"/>
  <c r="V3099" i="3" s="1"/>
  <c r="U3067" i="3"/>
  <c r="V3067" i="3" s="1"/>
  <c r="U3035" i="3"/>
  <c r="V3035" i="3" s="1"/>
  <c r="U3003" i="3"/>
  <c r="V3003" i="3" s="1"/>
  <c r="U2971" i="3"/>
  <c r="V2971" i="3" s="1"/>
  <c r="U2939" i="3"/>
  <c r="V2939" i="3" s="1"/>
  <c r="U2907" i="3"/>
  <c r="V2907" i="3" s="1"/>
  <c r="U2875" i="3"/>
  <c r="V2875" i="3" s="1"/>
  <c r="U2843" i="3"/>
  <c r="V2843" i="3" s="1"/>
  <c r="U2811" i="3"/>
  <c r="V2811" i="3" s="1"/>
  <c r="U2779" i="3"/>
  <c r="V2779" i="3" s="1"/>
  <c r="U2605" i="3"/>
  <c r="V2605" i="3" s="1"/>
  <c r="U2471" i="3"/>
  <c r="V2471" i="3" s="1"/>
  <c r="U2439" i="3"/>
  <c r="V2439" i="3" s="1"/>
  <c r="U2407" i="3"/>
  <c r="V2407" i="3" s="1"/>
  <c r="U2185" i="3"/>
  <c r="V2185" i="3" s="1"/>
  <c r="U2153" i="3"/>
  <c r="V2153" i="3" s="1"/>
  <c r="U2091" i="3"/>
  <c r="V2091" i="3" s="1"/>
  <c r="U2059" i="3"/>
  <c r="V2059" i="3" s="1"/>
  <c r="U2052" i="3"/>
  <c r="V2052" i="3" s="1"/>
  <c r="U2054" i="3"/>
  <c r="V2054" i="3" s="1"/>
  <c r="U1920" i="3"/>
  <c r="V1920" i="3" s="1"/>
  <c r="U1856" i="3"/>
  <c r="V1856" i="3" s="1"/>
  <c r="U1725" i="3"/>
  <c r="V1725" i="3" s="1"/>
  <c r="U1693" i="3"/>
  <c r="V1693" i="3" s="1"/>
  <c r="U1661" i="3"/>
  <c r="V1661" i="3" s="1"/>
  <c r="U1359" i="3"/>
  <c r="V1359" i="3" s="1"/>
  <c r="U1356" i="3"/>
  <c r="V1356" i="3" s="1"/>
  <c r="U1358" i="3"/>
  <c r="V1358" i="3" s="1"/>
  <c r="U1357" i="3"/>
  <c r="V1357" i="3" s="1"/>
  <c r="U1172" i="3"/>
  <c r="V1172" i="3" s="1"/>
  <c r="U1092" i="3"/>
  <c r="V1092" i="3" s="1"/>
  <c r="U1087" i="3"/>
  <c r="V1087" i="3" s="1"/>
  <c r="U1091" i="3"/>
  <c r="V1091" i="3" s="1"/>
  <c r="U1089" i="3"/>
  <c r="V1089" i="3" s="1"/>
  <c r="U1086" i="3"/>
  <c r="V1086" i="3" s="1"/>
  <c r="U1088" i="3"/>
  <c r="V1088" i="3" s="1"/>
  <c r="U1085" i="3"/>
  <c r="V1085" i="3" s="1"/>
  <c r="U1090" i="3"/>
  <c r="V1090" i="3" s="1"/>
  <c r="U758" i="3"/>
  <c r="V758" i="3" s="1"/>
  <c r="U726" i="3"/>
  <c r="V726" i="3" s="1"/>
  <c r="U694" i="3"/>
  <c r="V694" i="3" s="1"/>
  <c r="U662" i="3"/>
  <c r="V662" i="3" s="1"/>
  <c r="U630" i="3"/>
  <c r="V630" i="3" s="1"/>
  <c r="U627" i="3"/>
  <c r="V627" i="3" s="1"/>
  <c r="U628" i="3"/>
  <c r="V628" i="3" s="1"/>
  <c r="U629" i="3"/>
  <c r="V629" i="3" s="1"/>
  <c r="U598" i="3"/>
  <c r="V598" i="3" s="1"/>
  <c r="U597" i="3"/>
  <c r="V597" i="3" s="1"/>
  <c r="U596" i="3"/>
  <c r="V596" i="3" s="1"/>
  <c r="U1537" i="3"/>
  <c r="V1537" i="3" s="1"/>
  <c r="U592" i="3"/>
  <c r="V592" i="3" s="1"/>
  <c r="U591" i="3"/>
  <c r="V591" i="3" s="1"/>
  <c r="U590" i="3"/>
  <c r="V590" i="3" s="1"/>
  <c r="U589" i="3"/>
  <c r="V589" i="3" s="1"/>
  <c r="U588" i="3"/>
  <c r="V588" i="3" s="1"/>
  <c r="U3032" i="3"/>
  <c r="V3032" i="3" s="1"/>
  <c r="U2618" i="3"/>
  <c r="V2618" i="3" s="1"/>
  <c r="U2096" i="3"/>
  <c r="V2096" i="3" s="1"/>
  <c r="U2092" i="3"/>
  <c r="V2092" i="3" s="1"/>
  <c r="U2094" i="3"/>
  <c r="V2094" i="3" s="1"/>
  <c r="U2095" i="3"/>
  <c r="V2095" i="3" s="1"/>
  <c r="U1305" i="3"/>
  <c r="V1305" i="3" s="1"/>
  <c r="U1233" i="3"/>
  <c r="V1233" i="3" s="1"/>
  <c r="U1169" i="3"/>
  <c r="V1169" i="3" s="1"/>
  <c r="U1166" i="3"/>
  <c r="V1166" i="3" s="1"/>
  <c r="U1167" i="3"/>
  <c r="V1167" i="3" s="1"/>
  <c r="U1168" i="3"/>
  <c r="V1168" i="3" s="1"/>
  <c r="U523" i="3"/>
  <c r="V523" i="3" s="1"/>
  <c r="U517" i="3"/>
  <c r="V517" i="3" s="1"/>
  <c r="U516" i="3"/>
  <c r="V516" i="3" s="1"/>
  <c r="U518" i="3"/>
  <c r="V518" i="3" s="1"/>
  <c r="U519" i="3"/>
  <c r="V519" i="3" s="1"/>
  <c r="U521" i="3"/>
  <c r="V521" i="3" s="1"/>
  <c r="U522" i="3"/>
  <c r="V522" i="3" s="1"/>
  <c r="U520" i="3"/>
  <c r="V520" i="3" s="1"/>
  <c r="U2556" i="3"/>
  <c r="V2556" i="3" s="1"/>
  <c r="U2842" i="3"/>
  <c r="V2842" i="3" s="1"/>
  <c r="U2810" i="3"/>
  <c r="V2810" i="3" s="1"/>
  <c r="U2792" i="3"/>
  <c r="V2792" i="3" s="1"/>
  <c r="U2528" i="3"/>
  <c r="V2528" i="3" s="1"/>
  <c r="U2646" i="3"/>
  <c r="V2646" i="3" s="1"/>
  <c r="U2534" i="3"/>
  <c r="V2534" i="3" s="1"/>
  <c r="U2502" i="3"/>
  <c r="V2502" i="3" s="1"/>
  <c r="U2517" i="3"/>
  <c r="V2517" i="3" s="1"/>
  <c r="U2515" i="3"/>
  <c r="V2515" i="3" s="1"/>
  <c r="U2841" i="3"/>
  <c r="V2841" i="3" s="1"/>
  <c r="U2809" i="3"/>
  <c r="V2809" i="3" s="1"/>
  <c r="U2777" i="3"/>
  <c r="V2777" i="3" s="1"/>
  <c r="U2537" i="3"/>
  <c r="V2537" i="3" s="1"/>
  <c r="U2505" i="3"/>
  <c r="V2505" i="3" s="1"/>
  <c r="U2406" i="3"/>
  <c r="V2406" i="3" s="1"/>
  <c r="U2441" i="3"/>
  <c r="V2441" i="3" s="1"/>
  <c r="U2313" i="3"/>
  <c r="V2313" i="3" s="1"/>
  <c r="U1887" i="3"/>
  <c r="V1887" i="3" s="1"/>
  <c r="U3124" i="3"/>
  <c r="V3124" i="3" s="1"/>
  <c r="U2620" i="3"/>
  <c r="V2620" i="3" s="1"/>
  <c r="U2789" i="3"/>
  <c r="V2789" i="3" s="1"/>
  <c r="U2549" i="3"/>
  <c r="V2549" i="3" s="1"/>
  <c r="U2782" i="3"/>
  <c r="V2782" i="3" s="1"/>
  <c r="U2459" i="3"/>
  <c r="V2459" i="3" s="1"/>
  <c r="U2427" i="3"/>
  <c r="V2427" i="3" s="1"/>
  <c r="U2442" i="3"/>
  <c r="V2442" i="3" s="1"/>
  <c r="U2314" i="3"/>
  <c r="V2314" i="3" s="1"/>
  <c r="U2325" i="3"/>
  <c r="V2325" i="3" s="1"/>
  <c r="U2293" i="3"/>
  <c r="V2293" i="3" s="1"/>
  <c r="U2117" i="3"/>
  <c r="V2117" i="3" s="1"/>
  <c r="U2053" i="3"/>
  <c r="V2053" i="3" s="1"/>
  <c r="U1885" i="3"/>
  <c r="V1885" i="3" s="1"/>
  <c r="U1853" i="3"/>
  <c r="V1853" i="3" s="1"/>
  <c r="U2168" i="3"/>
  <c r="V2168" i="3" s="1"/>
  <c r="U2056" i="3"/>
  <c r="V2056" i="3" s="1"/>
  <c r="U2470" i="3"/>
  <c r="V2470" i="3" s="1"/>
  <c r="U2438" i="3"/>
  <c r="V2438" i="3" s="1"/>
  <c r="U2468" i="3"/>
  <c r="V2468" i="3" s="1"/>
  <c r="U3109" i="3"/>
  <c r="V3109" i="3" s="1"/>
  <c r="U3077" i="3"/>
  <c r="V3077" i="3" s="1"/>
  <c r="U3045" i="3"/>
  <c r="V3045" i="3" s="1"/>
  <c r="U3013" i="3"/>
  <c r="V3013" i="3" s="1"/>
  <c r="U2981" i="3"/>
  <c r="V2981" i="3" s="1"/>
  <c r="U2949" i="3"/>
  <c r="V2949" i="3" s="1"/>
  <c r="U2917" i="3"/>
  <c r="V2917" i="3" s="1"/>
  <c r="U2703" i="3"/>
  <c r="V2703" i="3" s="1"/>
  <c r="U2583" i="3"/>
  <c r="V2583" i="3" s="1"/>
  <c r="U2535" i="3"/>
  <c r="V2535" i="3" s="1"/>
  <c r="U2503" i="3"/>
  <c r="V2503" i="3" s="1"/>
  <c r="U2310" i="3"/>
  <c r="V2310" i="3" s="1"/>
  <c r="U2219" i="3"/>
  <c r="V2219" i="3" s="1"/>
  <c r="U2171" i="3"/>
  <c r="V2171" i="3" s="1"/>
  <c r="U2120" i="3"/>
  <c r="V2120" i="3" s="1"/>
  <c r="U2118" i="3"/>
  <c r="V2118" i="3" s="1"/>
  <c r="U2116" i="3"/>
  <c r="V2116" i="3" s="1"/>
  <c r="U3222" i="3"/>
  <c r="V3222" i="3" s="1"/>
  <c r="U3187" i="3"/>
  <c r="V3187" i="3" s="1"/>
  <c r="U3155" i="3"/>
  <c r="V3155" i="3" s="1"/>
  <c r="U3123" i="3"/>
  <c r="V3123" i="3" s="1"/>
  <c r="U3091" i="3"/>
  <c r="V3091" i="3" s="1"/>
  <c r="U3059" i="3"/>
  <c r="V3059" i="3" s="1"/>
  <c r="U3027" i="3"/>
  <c r="V3027" i="3" s="1"/>
  <c r="U2995" i="3"/>
  <c r="V2995" i="3" s="1"/>
  <c r="U2963" i="3"/>
  <c r="V2963" i="3" s="1"/>
  <c r="U2931" i="3"/>
  <c r="V2931" i="3" s="1"/>
  <c r="U2899" i="3"/>
  <c r="V2899" i="3" s="1"/>
  <c r="U2867" i="3"/>
  <c r="V2867" i="3" s="1"/>
  <c r="U2835" i="3"/>
  <c r="V2835" i="3" s="1"/>
  <c r="U2803" i="3"/>
  <c r="V2803" i="3" s="1"/>
  <c r="U2771" i="3"/>
  <c r="V2771" i="3" s="1"/>
  <c r="U2597" i="3"/>
  <c r="V2597" i="3" s="1"/>
  <c r="U2463" i="3"/>
  <c r="V2463" i="3" s="1"/>
  <c r="U2460" i="3"/>
  <c r="V2460" i="3" s="1"/>
  <c r="U2431" i="3"/>
  <c r="V2431" i="3" s="1"/>
  <c r="U2428" i="3"/>
  <c r="V2428" i="3" s="1"/>
  <c r="U2217" i="3"/>
  <c r="V2217" i="3" s="1"/>
  <c r="U2177" i="3"/>
  <c r="V2177" i="3" s="1"/>
  <c r="U2174" i="3"/>
  <c r="V2174" i="3" s="1"/>
  <c r="U2150" i="3"/>
  <c r="V2150" i="3" s="1"/>
  <c r="U2148" i="3"/>
  <c r="V2148" i="3" s="1"/>
  <c r="U2083" i="3"/>
  <c r="V2083" i="3" s="1"/>
  <c r="U2051" i="3"/>
  <c r="V2051" i="3" s="1"/>
  <c r="U1912" i="3"/>
  <c r="V1912" i="3" s="1"/>
  <c r="U1832" i="3"/>
  <c r="V1832" i="3" s="1"/>
  <c r="U1717" i="3"/>
  <c r="V1717" i="3" s="1"/>
  <c r="U1685" i="3"/>
  <c r="V1685" i="3" s="1"/>
  <c r="U1653" i="3"/>
  <c r="V1653" i="3" s="1"/>
  <c r="U1348" i="3"/>
  <c r="V1348" i="3" s="1"/>
  <c r="U1140" i="3"/>
  <c r="V1140" i="3" s="1"/>
  <c r="U1138" i="3"/>
  <c r="V1138" i="3" s="1"/>
  <c r="U1139" i="3"/>
  <c r="V1139" i="3" s="1"/>
  <c r="U1084" i="3"/>
  <c r="V1084" i="3" s="1"/>
  <c r="U1081" i="3"/>
  <c r="V1081" i="3" s="1"/>
  <c r="U1078" i="3"/>
  <c r="V1078" i="3" s="1"/>
  <c r="U1080" i="3"/>
  <c r="V1080" i="3" s="1"/>
  <c r="U1082" i="3"/>
  <c r="V1082" i="3" s="1"/>
  <c r="U1083" i="3"/>
  <c r="V1083" i="3" s="1"/>
  <c r="U1079" i="3"/>
  <c r="V1079" i="3" s="1"/>
  <c r="U1077" i="3"/>
  <c r="V1077" i="3" s="1"/>
  <c r="U750" i="3"/>
  <c r="V750" i="3" s="1"/>
  <c r="U718" i="3"/>
  <c r="V718" i="3" s="1"/>
  <c r="U686" i="3"/>
  <c r="V686" i="3" s="1"/>
  <c r="U654" i="3"/>
  <c r="V654" i="3" s="1"/>
  <c r="U622" i="3"/>
  <c r="V622" i="3" s="1"/>
  <c r="U619" i="3"/>
  <c r="V619" i="3" s="1"/>
  <c r="U620" i="3"/>
  <c r="V620" i="3" s="1"/>
  <c r="U621" i="3"/>
  <c r="V621" i="3" s="1"/>
  <c r="U574" i="3"/>
  <c r="V574" i="3" s="1"/>
  <c r="U572" i="3"/>
  <c r="V572" i="3" s="1"/>
  <c r="U573" i="3"/>
  <c r="V573" i="3" s="1"/>
  <c r="U1385" i="3"/>
  <c r="V1385" i="3" s="1"/>
  <c r="U1383" i="3"/>
  <c r="V1383" i="3" s="1"/>
  <c r="U1384" i="3"/>
  <c r="V1384" i="3" s="1"/>
  <c r="U3008" i="3"/>
  <c r="V3008" i="3" s="1"/>
  <c r="U2610" i="3"/>
  <c r="V2610" i="3" s="1"/>
  <c r="U1749" i="3"/>
  <c r="V1749" i="3" s="1"/>
  <c r="U1281" i="3"/>
  <c r="V1281" i="3" s="1"/>
  <c r="U1217" i="3"/>
  <c r="V1217" i="3" s="1"/>
  <c r="U1145" i="3"/>
  <c r="V1145" i="3" s="1"/>
  <c r="U515" i="3"/>
  <c r="V515" i="3" s="1"/>
  <c r="U2788" i="3"/>
  <c r="V2788" i="3" s="1"/>
  <c r="U2548" i="3"/>
  <c r="V2548" i="3" s="1"/>
  <c r="U2516" i="3"/>
  <c r="V2516" i="3" s="1"/>
  <c r="U2834" i="3"/>
  <c r="V2834" i="3" s="1"/>
  <c r="U2784" i="3"/>
  <c r="V2784" i="3" s="1"/>
  <c r="U2702" i="3"/>
  <c r="V2702" i="3" s="1"/>
  <c r="U2541" i="3"/>
  <c r="V2541" i="3" s="1"/>
  <c r="U2509" i="3"/>
  <c r="V2509" i="3" s="1"/>
  <c r="U2507" i="3"/>
  <c r="V2507" i="3" s="1"/>
  <c r="U2833" i="3"/>
  <c r="V2833" i="3" s="1"/>
  <c r="U2529" i="3"/>
  <c r="V2529" i="3" s="1"/>
  <c r="U2465" i="3"/>
  <c r="V2465" i="3" s="1"/>
  <c r="U2433" i="3"/>
  <c r="V2433" i="3" s="1"/>
  <c r="U2305" i="3"/>
  <c r="V2305" i="3" s="1"/>
  <c r="U2159" i="3"/>
  <c r="V2159" i="3" s="1"/>
  <c r="U1854" i="3"/>
  <c r="V1854" i="3" s="1"/>
  <c r="U2436" i="3"/>
  <c r="V2436" i="3" s="1"/>
  <c r="U2308" i="3"/>
  <c r="V2308" i="3" s="1"/>
  <c r="U2644" i="3"/>
  <c r="V2644" i="3" s="1"/>
  <c r="U2791" i="3"/>
  <c r="V2791" i="3" s="1"/>
  <c r="U2781" i="3"/>
  <c r="V2781" i="3" s="1"/>
  <c r="U2717" i="3"/>
  <c r="V2717" i="3" s="1"/>
  <c r="U2547" i="3"/>
  <c r="V2547" i="3" s="1"/>
  <c r="U2806" i="3"/>
  <c r="V2806" i="3" s="1"/>
  <c r="U2774" i="3"/>
  <c r="V2774" i="3" s="1"/>
  <c r="U2419" i="3"/>
  <c r="V2419" i="3" s="1"/>
  <c r="U2434" i="3"/>
  <c r="V2434" i="3" s="1"/>
  <c r="U2306" i="3"/>
  <c r="V2306" i="3" s="1"/>
  <c r="U2090" i="3"/>
  <c r="V2090" i="3" s="1"/>
  <c r="U2058" i="3"/>
  <c r="V2058" i="3" s="1"/>
  <c r="U2317" i="3"/>
  <c r="V2317" i="3" s="1"/>
  <c r="U2173" i="3"/>
  <c r="V2173" i="3" s="1"/>
  <c r="U2432" i="3"/>
  <c r="V2432" i="3" s="1"/>
  <c r="U2048" i="3"/>
  <c r="V2048" i="3" s="1"/>
  <c r="U2462" i="3"/>
  <c r="V2462" i="3" s="1"/>
  <c r="U2430" i="3"/>
  <c r="V2430" i="3" s="1"/>
  <c r="U1855" i="3"/>
  <c r="V1855" i="3" s="1"/>
  <c r="U2172" i="3"/>
  <c r="V2172" i="3" s="1"/>
  <c r="U2334" i="3"/>
  <c r="V2334" i="3" s="1"/>
  <c r="U2332" i="3"/>
  <c r="V2332" i="3" s="1"/>
  <c r="U2302" i="3"/>
  <c r="V2302" i="3" s="1"/>
  <c r="U2300" i="3"/>
  <c r="V2300" i="3" s="1"/>
  <c r="U2195" i="3"/>
  <c r="V2195" i="3" s="1"/>
  <c r="U2163" i="3"/>
  <c r="V2163" i="3" s="1"/>
  <c r="U2034" i="3"/>
  <c r="V2034" i="3" s="1"/>
  <c r="U3211" i="3"/>
  <c r="V3211" i="3" s="1"/>
  <c r="U3179" i="3"/>
  <c r="V3179" i="3" s="1"/>
  <c r="U3147" i="3"/>
  <c r="V3147" i="3" s="1"/>
  <c r="U3115" i="3"/>
  <c r="V3115" i="3" s="1"/>
  <c r="U3083" i="3"/>
  <c r="V3083" i="3" s="1"/>
  <c r="U3051" i="3"/>
  <c r="V3051" i="3" s="1"/>
  <c r="U3019" i="3"/>
  <c r="V3019" i="3" s="1"/>
  <c r="U2987" i="3"/>
  <c r="V2987" i="3" s="1"/>
  <c r="U2955" i="3"/>
  <c r="V2955" i="3" s="1"/>
  <c r="U2923" i="3"/>
  <c r="V2923" i="3" s="1"/>
  <c r="U2891" i="3"/>
  <c r="V2891" i="3" s="1"/>
  <c r="U2859" i="3"/>
  <c r="V2859" i="3" s="1"/>
  <c r="U2827" i="3"/>
  <c r="V2827" i="3" s="1"/>
  <c r="U2795" i="3"/>
  <c r="V2795" i="3" s="1"/>
  <c r="U2768" i="3"/>
  <c r="V2768" i="3" s="1"/>
  <c r="U2557" i="3"/>
  <c r="V2557" i="3" s="1"/>
  <c r="U2455" i="3"/>
  <c r="V2455" i="3" s="1"/>
  <c r="U2423" i="3"/>
  <c r="V2423" i="3" s="1"/>
  <c r="U2420" i="3"/>
  <c r="V2420" i="3" s="1"/>
  <c r="U2209" i="3"/>
  <c r="V2209" i="3" s="1"/>
  <c r="U2169" i="3"/>
  <c r="V2169" i="3" s="1"/>
  <c r="U2126" i="3"/>
  <c r="V2126" i="3" s="1"/>
  <c r="U2124" i="3"/>
  <c r="V2124" i="3" s="1"/>
  <c r="U2075" i="3"/>
  <c r="V2075" i="3" s="1"/>
  <c r="U1944" i="3"/>
  <c r="V1944" i="3" s="1"/>
  <c r="U1942" i="3"/>
  <c r="V1942" i="3" s="1"/>
  <c r="U1943" i="3"/>
  <c r="V1943" i="3" s="1"/>
  <c r="U1888" i="3"/>
  <c r="V1888" i="3" s="1"/>
  <c r="U1792" i="3"/>
  <c r="V1792" i="3" s="1"/>
  <c r="U1790" i="3"/>
  <c r="V1790" i="3" s="1"/>
  <c r="U1791" i="3"/>
  <c r="V1791" i="3" s="1"/>
  <c r="U1709" i="3"/>
  <c r="V1709" i="3" s="1"/>
  <c r="U1677" i="3"/>
  <c r="V1677" i="3" s="1"/>
  <c r="U1455" i="3"/>
  <c r="V1455" i="3" s="1"/>
  <c r="U1284" i="3"/>
  <c r="V1284" i="3" s="1"/>
  <c r="U1283" i="3"/>
  <c r="V1283" i="3" s="1"/>
  <c r="U1282" i="3"/>
  <c r="V1282" i="3" s="1"/>
  <c r="U1124" i="3"/>
  <c r="V1124" i="3" s="1"/>
  <c r="U1123" i="3"/>
  <c r="V1123" i="3" s="1"/>
  <c r="U1122" i="3"/>
  <c r="V1122" i="3" s="1"/>
  <c r="U1076" i="3"/>
  <c r="V1076" i="3" s="1"/>
  <c r="U1074" i="3"/>
  <c r="V1074" i="3" s="1"/>
  <c r="U1075" i="3"/>
  <c r="V1075" i="3" s="1"/>
  <c r="U742" i="3"/>
  <c r="V742" i="3" s="1"/>
  <c r="U710" i="3"/>
  <c r="V710" i="3" s="1"/>
  <c r="U678" i="3"/>
  <c r="V678" i="3" s="1"/>
  <c r="U646" i="3"/>
  <c r="V646" i="3" s="1"/>
  <c r="U614" i="3"/>
  <c r="V614" i="3" s="1"/>
  <c r="U612" i="3"/>
  <c r="V612" i="3" s="1"/>
  <c r="U613" i="3"/>
  <c r="V613" i="3" s="1"/>
  <c r="U611" i="3"/>
  <c r="V611" i="3" s="1"/>
  <c r="U550" i="3"/>
  <c r="V550" i="3" s="1"/>
  <c r="U549" i="3"/>
  <c r="V549" i="3" s="1"/>
  <c r="U548" i="3"/>
  <c r="V548" i="3" s="1"/>
  <c r="U632" i="3"/>
  <c r="V632" i="3" s="1"/>
  <c r="U631" i="3"/>
  <c r="V631" i="3" s="1"/>
  <c r="U3216" i="3"/>
  <c r="V3216" i="3" s="1"/>
  <c r="U2976" i="3"/>
  <c r="V2976" i="3" s="1"/>
  <c r="U2147" i="3"/>
  <c r="V2147" i="3" s="1"/>
  <c r="U1741" i="3"/>
  <c r="V1741" i="3" s="1"/>
  <c r="U1257" i="3"/>
  <c r="V1257" i="3" s="1"/>
  <c r="U1201" i="3"/>
  <c r="V1201" i="3" s="1"/>
  <c r="U1199" i="3"/>
  <c r="V1199" i="3" s="1"/>
  <c r="U1198" i="3"/>
  <c r="V1198" i="3" s="1"/>
  <c r="U1200" i="3"/>
  <c r="V1200" i="3" s="1"/>
  <c r="U1129" i="3"/>
  <c r="V1129" i="3" s="1"/>
  <c r="U507" i="3"/>
  <c r="V507" i="3" s="1"/>
  <c r="U505" i="3"/>
  <c r="V505" i="3" s="1"/>
  <c r="U503" i="3"/>
  <c r="V503" i="3" s="1"/>
  <c r="U506" i="3"/>
  <c r="V506" i="3" s="1"/>
  <c r="U504" i="3"/>
  <c r="V504" i="3" s="1"/>
  <c r="U501" i="3"/>
  <c r="V501" i="3" s="1"/>
  <c r="U502" i="3"/>
  <c r="V502" i="3" s="1"/>
  <c r="U500" i="3"/>
  <c r="V500" i="3" s="1"/>
  <c r="U3076" i="3"/>
  <c r="V3076" i="3" s="1"/>
  <c r="U3044" i="3"/>
  <c r="V3044" i="3" s="1"/>
  <c r="U2780" i="3"/>
  <c r="V2780" i="3" s="1"/>
  <c r="U2540" i="3"/>
  <c r="V2540" i="3" s="1"/>
  <c r="U2508" i="3"/>
  <c r="V2508" i="3" s="1"/>
  <c r="U2826" i="3"/>
  <c r="V2826" i="3" s="1"/>
  <c r="U2514" i="3"/>
  <c r="V2514" i="3" s="1"/>
  <c r="U2840" i="3"/>
  <c r="V2840" i="3" s="1"/>
  <c r="U2808" i="3"/>
  <c r="V2808" i="3" s="1"/>
  <c r="U2776" i="3"/>
  <c r="V2776" i="3" s="1"/>
  <c r="U2544" i="3"/>
  <c r="V2544" i="3" s="1"/>
  <c r="U2512" i="3"/>
  <c r="V2512" i="3" s="1"/>
  <c r="U2643" i="3"/>
  <c r="V2643" i="3" s="1"/>
  <c r="U2550" i="3"/>
  <c r="V2550" i="3" s="1"/>
  <c r="U2533" i="3"/>
  <c r="V2533" i="3" s="1"/>
  <c r="U2501" i="3"/>
  <c r="V2501" i="3" s="1"/>
  <c r="U2466" i="3"/>
  <c r="V2466" i="3" s="1"/>
  <c r="U2531" i="3"/>
  <c r="V2531" i="3" s="1"/>
  <c r="U2499" i="3"/>
  <c r="V2499" i="3" s="1"/>
  <c r="U2825" i="3"/>
  <c r="V2825" i="3" s="1"/>
  <c r="U2793" i="3"/>
  <c r="V2793" i="3" s="1"/>
  <c r="U2425" i="3"/>
  <c r="V2425" i="3" s="1"/>
  <c r="U2329" i="3"/>
  <c r="V2329" i="3" s="1"/>
  <c r="U2297" i="3"/>
  <c r="V2297" i="3" s="1"/>
  <c r="U1911" i="3"/>
  <c r="V1911" i="3" s="1"/>
  <c r="U1789" i="3"/>
  <c r="V1789" i="3" s="1"/>
  <c r="U2948" i="3"/>
  <c r="V2948" i="3" s="1"/>
  <c r="U2916" i="3"/>
  <c r="V2916" i="3" s="1"/>
  <c r="U2604" i="3"/>
  <c r="V2604" i="3" s="1"/>
  <c r="U2783" i="3"/>
  <c r="V2783" i="3" s="1"/>
  <c r="U2805" i="3"/>
  <c r="V2805" i="3" s="1"/>
  <c r="U2773" i="3"/>
  <c r="V2773" i="3" s="1"/>
  <c r="U2539" i="3"/>
  <c r="V2539" i="3" s="1"/>
  <c r="U2443" i="3"/>
  <c r="V2443" i="3" s="1"/>
  <c r="U2426" i="3"/>
  <c r="V2426" i="3" s="1"/>
  <c r="U2330" i="3"/>
  <c r="V2330" i="3" s="1"/>
  <c r="U2298" i="3"/>
  <c r="V2298" i="3" s="1"/>
  <c r="U2178" i="3"/>
  <c r="V2178" i="3" s="1"/>
  <c r="U2146" i="3"/>
  <c r="V2146" i="3" s="1"/>
  <c r="U2082" i="3"/>
  <c r="V2082" i="3" s="1"/>
  <c r="U2050" i="3"/>
  <c r="V2050" i="3" s="1"/>
  <c r="U2309" i="3"/>
  <c r="V2309" i="3" s="1"/>
  <c r="U1941" i="3"/>
  <c r="V1941" i="3" s="1"/>
  <c r="U2424" i="3"/>
  <c r="V2424" i="3" s="1"/>
  <c r="U2315" i="3"/>
  <c r="V2315" i="3" s="1"/>
  <c r="U2617" i="3"/>
  <c r="V2617" i="3" s="1"/>
  <c r="U2454" i="3"/>
  <c r="V2454" i="3" s="1"/>
  <c r="U2422" i="3"/>
  <c r="V2422" i="3" s="1"/>
  <c r="U2057" i="3"/>
  <c r="V2057" i="3" s="1"/>
  <c r="U2055" i="3"/>
  <c r="V2055" i="3" s="1"/>
  <c r="U3093" i="3"/>
  <c r="V3093" i="3" s="1"/>
  <c r="U3061" i="3"/>
  <c r="V3061" i="3" s="1"/>
  <c r="U3029" i="3"/>
  <c r="V3029" i="3" s="1"/>
  <c r="U2997" i="3"/>
  <c r="V2997" i="3" s="1"/>
  <c r="U2965" i="3"/>
  <c r="V2965" i="3" s="1"/>
  <c r="U2933" i="3"/>
  <c r="V2933" i="3" s="1"/>
  <c r="U2901" i="3"/>
  <c r="V2901" i="3" s="1"/>
  <c r="U2719" i="3"/>
  <c r="V2719" i="3" s="1"/>
  <c r="U2647" i="3"/>
  <c r="V2647" i="3" s="1"/>
  <c r="U2551" i="3"/>
  <c r="V2551" i="3" s="1"/>
  <c r="U2519" i="3"/>
  <c r="V2519" i="3" s="1"/>
  <c r="U2326" i="3"/>
  <c r="V2326" i="3" s="1"/>
  <c r="U2324" i="3"/>
  <c r="V2324" i="3" s="1"/>
  <c r="U2294" i="3"/>
  <c r="V2294" i="3" s="1"/>
  <c r="U2292" i="3"/>
  <c r="V2292" i="3" s="1"/>
  <c r="U2187" i="3"/>
  <c r="V2187" i="3" s="1"/>
  <c r="U2155" i="3"/>
  <c r="V2155" i="3" s="1"/>
  <c r="U1938" i="3"/>
  <c r="V1938" i="3" s="1"/>
  <c r="U3238" i="3"/>
  <c r="V3238" i="3" s="1"/>
  <c r="U3203" i="3"/>
  <c r="V3203" i="3" s="1"/>
  <c r="U3171" i="3"/>
  <c r="V3171" i="3" s="1"/>
  <c r="U3139" i="3"/>
  <c r="V3139" i="3" s="1"/>
  <c r="U3107" i="3"/>
  <c r="V3107" i="3" s="1"/>
  <c r="U3075" i="3"/>
  <c r="V3075" i="3" s="1"/>
  <c r="U3043" i="3"/>
  <c r="V3043" i="3" s="1"/>
  <c r="U3011" i="3"/>
  <c r="V3011" i="3" s="1"/>
  <c r="U2979" i="3"/>
  <c r="V2979" i="3" s="1"/>
  <c r="U2947" i="3"/>
  <c r="V2947" i="3" s="1"/>
  <c r="U2915" i="3"/>
  <c r="V2915" i="3" s="1"/>
  <c r="U2883" i="3"/>
  <c r="V2883" i="3" s="1"/>
  <c r="U2851" i="3"/>
  <c r="V2851" i="3" s="1"/>
  <c r="U2819" i="3"/>
  <c r="V2819" i="3" s="1"/>
  <c r="U2787" i="3"/>
  <c r="V2787" i="3" s="1"/>
  <c r="U2621" i="3"/>
  <c r="V2621" i="3" s="1"/>
  <c r="U2498" i="3"/>
  <c r="V2498" i="3" s="1"/>
  <c r="U2447" i="3"/>
  <c r="V2447" i="3" s="1"/>
  <c r="U2444" i="3"/>
  <c r="V2444" i="3" s="1"/>
  <c r="U2415" i="3"/>
  <c r="V2415" i="3" s="1"/>
  <c r="U2201" i="3"/>
  <c r="V2201" i="3" s="1"/>
  <c r="U2161" i="3"/>
  <c r="V2161" i="3" s="1"/>
  <c r="U2158" i="3"/>
  <c r="V2158" i="3" s="1"/>
  <c r="U2156" i="3"/>
  <c r="V2156" i="3" s="1"/>
  <c r="U2102" i="3"/>
  <c r="V2102" i="3" s="1"/>
  <c r="U2100" i="3"/>
  <c r="V2100" i="3" s="1"/>
  <c r="U2067" i="3"/>
  <c r="V2067" i="3" s="1"/>
  <c r="U1928" i="3"/>
  <c r="V1928" i="3" s="1"/>
  <c r="U1880" i="3"/>
  <c r="V1880" i="3" s="1"/>
  <c r="U1744" i="3"/>
  <c r="V1744" i="3" s="1"/>
  <c r="U1742" i="3"/>
  <c r="V1742" i="3" s="1"/>
  <c r="U1701" i="3"/>
  <c r="V1701" i="3" s="1"/>
  <c r="U1669" i="3"/>
  <c r="V1669" i="3" s="1"/>
  <c r="U1423" i="3"/>
  <c r="V1423" i="3" s="1"/>
  <c r="U1260" i="3"/>
  <c r="V1260" i="3" s="1"/>
  <c r="U1100" i="3"/>
  <c r="V1100" i="3" s="1"/>
  <c r="U1099" i="3"/>
  <c r="V1099" i="3" s="1"/>
  <c r="U1073" i="3"/>
  <c r="V1073" i="3" s="1"/>
  <c r="U1071" i="3"/>
  <c r="V1071" i="3" s="1"/>
  <c r="U1072" i="3"/>
  <c r="V1072" i="3" s="1"/>
  <c r="U1070" i="3"/>
  <c r="V1070" i="3" s="1"/>
  <c r="U1069" i="3"/>
  <c r="V1069" i="3" s="1"/>
  <c r="U734" i="3"/>
  <c r="V734" i="3" s="1"/>
  <c r="U702" i="3"/>
  <c r="V702" i="3" s="1"/>
  <c r="U670" i="3"/>
  <c r="V670" i="3" s="1"/>
  <c r="U638" i="3"/>
  <c r="V638" i="3" s="1"/>
  <c r="U606" i="3"/>
  <c r="V606" i="3" s="1"/>
  <c r="U605" i="3"/>
  <c r="V605" i="3" s="1"/>
  <c r="U534" i="3"/>
  <c r="V534" i="3" s="1"/>
  <c r="U533" i="3"/>
  <c r="V533" i="3" s="1"/>
  <c r="U532" i="3"/>
  <c r="V532" i="3" s="1"/>
  <c r="U624" i="3"/>
  <c r="V624" i="3" s="1"/>
  <c r="U623" i="3"/>
  <c r="V623" i="3" s="1"/>
  <c r="U3104" i="3"/>
  <c r="V3104" i="3" s="1"/>
  <c r="U2730" i="3"/>
  <c r="V2730" i="3" s="1"/>
  <c r="U2107" i="3"/>
  <c r="V2107" i="3" s="1"/>
  <c r="U1733" i="3"/>
  <c r="V1733" i="3" s="1"/>
  <c r="U1249" i="3"/>
  <c r="V1249" i="3" s="1"/>
  <c r="U1185" i="3"/>
  <c r="V1185" i="3" s="1"/>
  <c r="U1182" i="3"/>
  <c r="V1182" i="3" s="1"/>
  <c r="U1183" i="3"/>
  <c r="V1183" i="3" s="1"/>
  <c r="U1184" i="3"/>
  <c r="V1184" i="3" s="1"/>
  <c r="U1113" i="3"/>
  <c r="V1113" i="3" s="1"/>
  <c r="U2804" i="3"/>
  <c r="V2804" i="3" s="1"/>
  <c r="U2772" i="3"/>
  <c r="V2772" i="3" s="1"/>
  <c r="U2532" i="3"/>
  <c r="V2532" i="3" s="1"/>
  <c r="U2818" i="3"/>
  <c r="V2818" i="3" s="1"/>
  <c r="U2642" i="3"/>
  <c r="V2642" i="3" s="1"/>
  <c r="U2506" i="3"/>
  <c r="V2506" i="3" s="1"/>
  <c r="U2832" i="3"/>
  <c r="V2832" i="3" s="1"/>
  <c r="U2536" i="3"/>
  <c r="V2536" i="3" s="1"/>
  <c r="U2504" i="3"/>
  <c r="V2504" i="3" s="1"/>
  <c r="U2469" i="3"/>
  <c r="V2469" i="3" s="1"/>
  <c r="U2603" i="3"/>
  <c r="V2603" i="3" s="1"/>
  <c r="U2718" i="3"/>
  <c r="V2718" i="3" s="1"/>
  <c r="U2542" i="3"/>
  <c r="V2542" i="3" s="1"/>
  <c r="U2510" i="3"/>
  <c r="V2510" i="3" s="1"/>
  <c r="U2496" i="3"/>
  <c r="V2496" i="3" s="1"/>
  <c r="U1936" i="3"/>
  <c r="V1936" i="3" s="1"/>
  <c r="U2817" i="3"/>
  <c r="V2817" i="3" s="1"/>
  <c r="U2785" i="3"/>
  <c r="V2785" i="3" s="1"/>
  <c r="U2545" i="3"/>
  <c r="V2545" i="3" s="1"/>
  <c r="U2513" i="3"/>
  <c r="V2513" i="3" s="1"/>
  <c r="U2417" i="3"/>
  <c r="V2417" i="3" s="1"/>
  <c r="U2321" i="3"/>
  <c r="V2321" i="3" s="1"/>
  <c r="U2289" i="3"/>
  <c r="V2289" i="3" s="1"/>
  <c r="R2909" i="3"/>
  <c r="R2993" i="3"/>
  <c r="R3142" i="3"/>
  <c r="R3207" i="3"/>
  <c r="R3080" i="3"/>
  <c r="R2622" i="3"/>
  <c r="R2022" i="3"/>
  <c r="R1869" i="3"/>
  <c r="R1837" i="3"/>
  <c r="R1337" i="3"/>
  <c r="R1084" i="3"/>
  <c r="R2452" i="3"/>
  <c r="R1954" i="3"/>
  <c r="R1298" i="3"/>
  <c r="R1133" i="3"/>
  <c r="R1046" i="3"/>
  <c r="R898" i="3"/>
  <c r="R876" i="3"/>
  <c r="R845" i="3"/>
  <c r="R811" i="3"/>
  <c r="R673" i="3"/>
  <c r="AA3151" i="3"/>
  <c r="AA3165" i="3"/>
  <c r="Z2986" i="3"/>
  <c r="L2986" i="3"/>
  <c r="Z2884" i="3"/>
  <c r="L2884" i="3"/>
  <c r="Z2955" i="3"/>
  <c r="L2955" i="3"/>
  <c r="Z2879" i="3"/>
  <c r="L2879" i="3"/>
  <c r="AA2850" i="3"/>
  <c r="Z2820" i="3"/>
  <c r="L2820" i="3"/>
  <c r="Z2714" i="3"/>
  <c r="L2714" i="3"/>
  <c r="AA2748" i="3"/>
  <c r="AA2735" i="3"/>
  <c r="AA3261" i="3"/>
  <c r="AA3244" i="3"/>
  <c r="Z3266" i="3"/>
  <c r="L3266" i="3"/>
  <c r="S3266" i="3" s="1"/>
  <c r="Z3253" i="3"/>
  <c r="L3253" i="3"/>
  <c r="AA3251" i="3"/>
  <c r="Z3263" i="3"/>
  <c r="L3263" i="3"/>
  <c r="Z3245" i="3"/>
  <c r="L3245" i="3"/>
  <c r="AA3216" i="3"/>
  <c r="Z3197" i="3"/>
  <c r="L3197" i="3"/>
  <c r="AA3243" i="3"/>
  <c r="AA3228" i="3"/>
  <c r="Z3244" i="3"/>
  <c r="L3244" i="3"/>
  <c r="AA3223" i="3"/>
  <c r="AA3209" i="3"/>
  <c r="AA3246" i="3"/>
  <c r="Z3222" i="3"/>
  <c r="L3222" i="3"/>
  <c r="AA3193" i="3"/>
  <c r="AA3152" i="3"/>
  <c r="AA3130" i="3"/>
  <c r="Z3117" i="3"/>
  <c r="L3117" i="3"/>
  <c r="AA3104" i="3"/>
  <c r="AA3171" i="3"/>
  <c r="Z3159" i="3"/>
  <c r="L3159" i="3"/>
  <c r="Z3140" i="3"/>
  <c r="L3140" i="3"/>
  <c r="AA3163" i="3"/>
  <c r="AA3133" i="3"/>
  <c r="AA3175" i="3"/>
  <c r="Z3124" i="3"/>
  <c r="L3124" i="3"/>
  <c r="Z3173" i="3"/>
  <c r="L3173" i="3"/>
  <c r="AA3148" i="3"/>
  <c r="AA3126" i="3"/>
  <c r="AA3067" i="3"/>
  <c r="Z3045" i="3"/>
  <c r="L3045" i="3"/>
  <c r="AA3176" i="3"/>
  <c r="Z3114" i="3"/>
  <c r="L3114" i="3"/>
  <c r="Z3102" i="3"/>
  <c r="L3102" i="3"/>
  <c r="AA3129" i="3"/>
  <c r="Z3105" i="3"/>
  <c r="L3105" i="3"/>
  <c r="Z3010" i="3"/>
  <c r="L3010" i="3"/>
  <c r="Z2991" i="3"/>
  <c r="L2991" i="3"/>
  <c r="AA3033" i="3"/>
  <c r="AA2993" i="3"/>
  <c r="AA2880" i="3"/>
  <c r="Z2858" i="3"/>
  <c r="L2858" i="3"/>
  <c r="AA3023" i="3"/>
  <c r="Z3006" i="3"/>
  <c r="L3006" i="3"/>
  <c r="Z2990" i="3"/>
  <c r="L2990" i="3"/>
  <c r="Z2974" i="3"/>
  <c r="L2974" i="3"/>
  <c r="AA3002" i="3"/>
  <c r="AA2981" i="3"/>
  <c r="AA2937" i="3"/>
  <c r="Z2915" i="3"/>
  <c r="L2915" i="3"/>
  <c r="Z2927" i="3"/>
  <c r="L2927" i="3"/>
  <c r="AA2912" i="3"/>
  <c r="AA2869" i="3"/>
  <c r="Z2885" i="3"/>
  <c r="L2885" i="3"/>
  <c r="Z2919" i="3"/>
  <c r="L2919" i="3"/>
  <c r="AA2895" i="3"/>
  <c r="Z2911" i="3"/>
  <c r="L2911" i="3"/>
  <c r="AA2892" i="3"/>
  <c r="AA2851" i="3"/>
  <c r="AA2888" i="3"/>
  <c r="AA2859" i="3"/>
  <c r="Z2932" i="3"/>
  <c r="L2932" i="3"/>
  <c r="Z2893" i="3"/>
  <c r="L2893" i="3"/>
  <c r="AA2809" i="3"/>
  <c r="Z2787" i="3"/>
  <c r="L2787" i="3"/>
  <c r="AA2761" i="3"/>
  <c r="Z2739" i="3"/>
  <c r="L2739" i="3"/>
  <c r="AA2899" i="3"/>
  <c r="Z2857" i="3"/>
  <c r="L2857" i="3"/>
  <c r="Z2829" i="3"/>
  <c r="L2829" i="3"/>
  <c r="Z2809" i="3"/>
  <c r="L2809" i="3"/>
  <c r="AA2771" i="3"/>
  <c r="AA2701" i="3"/>
  <c r="Z2849" i="3"/>
  <c r="L2849" i="3"/>
  <c r="AA2772" i="3"/>
  <c r="AA2715" i="3"/>
  <c r="Z2699" i="3"/>
  <c r="L2699" i="3"/>
  <c r="AA2805" i="3"/>
  <c r="Z2772" i="3"/>
  <c r="L2772" i="3"/>
  <c r="AA2752" i="3"/>
  <c r="AA2727" i="3"/>
  <c r="Z2725" i="3"/>
  <c r="L2725" i="3"/>
  <c r="Z2839" i="3"/>
  <c r="L2839" i="3"/>
  <c r="AA2803" i="3"/>
  <c r="AA2777" i="3"/>
  <c r="AA2759" i="3"/>
  <c r="Z2703" i="3"/>
  <c r="L2703" i="3"/>
  <c r="AA2799" i="3"/>
  <c r="AA2734" i="3"/>
  <c r="AA2669" i="3"/>
  <c r="Z2647" i="3"/>
  <c r="L2647" i="3"/>
  <c r="Z2814" i="3"/>
  <c r="L2814" i="3"/>
  <c r="Z2793" i="3"/>
  <c r="L2793" i="3"/>
  <c r="Z2754" i="3"/>
  <c r="L2754" i="3"/>
  <c r="Z2729" i="3"/>
  <c r="L2729" i="3"/>
  <c r="Z2698" i="3"/>
  <c r="L2698" i="3"/>
  <c r="AA2813" i="3"/>
  <c r="AA2760" i="3"/>
  <c r="AA2723" i="3"/>
  <c r="Z2677" i="3"/>
  <c r="L2677" i="3"/>
  <c r="AA2658" i="3"/>
  <c r="Z2628" i="3"/>
  <c r="L2628" i="3"/>
  <c r="Z2635" i="3"/>
  <c r="L2635" i="3"/>
  <c r="Z2603" i="3"/>
  <c r="L2603" i="3"/>
  <c r="Z2602" i="3"/>
  <c r="L2602" i="3"/>
  <c r="AA2650" i="3"/>
  <c r="Z2604" i="3"/>
  <c r="L2604" i="3"/>
  <c r="Z2522" i="3"/>
  <c r="L2522" i="3"/>
  <c r="AA2488" i="3"/>
  <c r="AA2633" i="3"/>
  <c r="AA2590" i="3"/>
  <c r="AA2569" i="3"/>
  <c r="Z2615" i="3"/>
  <c r="L2615" i="3"/>
  <c r="Z2589" i="3"/>
  <c r="L2589" i="3"/>
  <c r="AA2652" i="3"/>
  <c r="Z2581" i="3"/>
  <c r="L2581" i="3"/>
  <c r="Z2571" i="3"/>
  <c r="L2571" i="3"/>
  <c r="Z2547" i="3"/>
  <c r="L2547" i="3"/>
  <c r="AA2505" i="3"/>
  <c r="Z2483" i="3"/>
  <c r="L2483" i="3"/>
  <c r="AA2625" i="3"/>
  <c r="Z2609" i="3"/>
  <c r="L2609" i="3"/>
  <c r="Z2573" i="3"/>
  <c r="L2573" i="3"/>
  <c r="Z2558" i="3"/>
  <c r="L2558" i="3"/>
  <c r="AA2516" i="3"/>
  <c r="Z2494" i="3"/>
  <c r="L2494" i="3"/>
  <c r="AA2452" i="3"/>
  <c r="AA2435" i="3"/>
  <c r="AA2426" i="3"/>
  <c r="Z2256" i="3"/>
  <c r="L2256" i="3"/>
  <c r="Z2434" i="3"/>
  <c r="L2434" i="3"/>
  <c r="Z2388" i="3"/>
  <c r="L2388" i="3"/>
  <c r="Z2372" i="3"/>
  <c r="L2372" i="3"/>
  <c r="Z2356" i="3"/>
  <c r="L2356" i="3"/>
  <c r="Z2340" i="3"/>
  <c r="L2340" i="3"/>
  <c r="Z2324" i="3"/>
  <c r="L2324" i="3"/>
  <c r="Z2308" i="3"/>
  <c r="L2308" i="3"/>
  <c r="Z2229" i="3"/>
  <c r="L2229" i="3"/>
  <c r="Z2390" i="3"/>
  <c r="L2390" i="3"/>
  <c r="Z2365" i="3"/>
  <c r="L2365" i="3"/>
  <c r="Z2343" i="3"/>
  <c r="L2343" i="3"/>
  <c r="AA2312" i="3"/>
  <c r="AA2293" i="3"/>
  <c r="AA2271" i="3"/>
  <c r="AA2251" i="3"/>
  <c r="AA2233" i="3"/>
  <c r="AA2217" i="3"/>
  <c r="Z2192" i="3"/>
  <c r="L2192" i="3"/>
  <c r="AA2150" i="3"/>
  <c r="Z2128" i="3"/>
  <c r="L2128" i="3"/>
  <c r="Z2358" i="3"/>
  <c r="L2358" i="3"/>
  <c r="AA2327" i="3"/>
  <c r="AA2299" i="3"/>
  <c r="AA2273" i="3"/>
  <c r="Z2261" i="3"/>
  <c r="L2261" i="3"/>
  <c r="AA2235" i="3"/>
  <c r="Z2394" i="3"/>
  <c r="L2394" i="3"/>
  <c r="Z2307" i="3"/>
  <c r="L2307" i="3"/>
  <c r="Z2404" i="3"/>
  <c r="L2404" i="3"/>
  <c r="AA2373" i="3"/>
  <c r="Z2350" i="3"/>
  <c r="L2350" i="3"/>
  <c r="Z2304" i="3"/>
  <c r="L2304" i="3"/>
  <c r="Z2282" i="3"/>
  <c r="L2282" i="3"/>
  <c r="Z2254" i="3"/>
  <c r="L2254" i="3"/>
  <c r="Z2227" i="3"/>
  <c r="L2227" i="3"/>
  <c r="AA2197" i="3"/>
  <c r="Z2407" i="3"/>
  <c r="L2407" i="3"/>
  <c r="Z2374" i="3"/>
  <c r="L2374" i="3"/>
  <c r="Z2335" i="3"/>
  <c r="L2335" i="3"/>
  <c r="AA2288" i="3"/>
  <c r="Z2246" i="3"/>
  <c r="L2246" i="3"/>
  <c r="AA2220" i="3"/>
  <c r="Z2053" i="3"/>
  <c r="L2053" i="3"/>
  <c r="Z2033" i="3"/>
  <c r="L2033" i="3"/>
  <c r="AA1985" i="3"/>
  <c r="Z1962" i="3"/>
  <c r="L1962" i="3"/>
  <c r="Z1932" i="3"/>
  <c r="L1932" i="3"/>
  <c r="Z2080" i="3"/>
  <c r="L2080" i="3"/>
  <c r="AA1999" i="3"/>
  <c r="Z1982" i="3"/>
  <c r="L1982" i="3"/>
  <c r="AA1934" i="3"/>
  <c r="Z2058" i="3"/>
  <c r="L2058" i="3"/>
  <c r="AA2019" i="3"/>
  <c r="Z1987" i="3"/>
  <c r="L1987" i="3"/>
  <c r="AA1957" i="3"/>
  <c r="Z1920" i="3"/>
  <c r="L1920" i="3"/>
  <c r="Z2090" i="3"/>
  <c r="L2090" i="3"/>
  <c r="AA2030" i="3"/>
  <c r="AA1958" i="3"/>
  <c r="AA1858" i="3"/>
  <c r="Z1103" i="3"/>
  <c r="L1103" i="3"/>
  <c r="Z1087" i="3"/>
  <c r="L1087" i="3"/>
  <c r="AA1048" i="3"/>
  <c r="Z1000" i="3"/>
  <c r="L1000" i="3"/>
  <c r="Z978" i="3"/>
  <c r="L978" i="3"/>
  <c r="AA953" i="3"/>
  <c r="Z1040" i="3"/>
  <c r="L1040" i="3"/>
  <c r="AA937" i="3"/>
  <c r="AA898" i="3"/>
  <c r="AA885" i="3"/>
  <c r="Z1004" i="3"/>
  <c r="L1004" i="3"/>
  <c r="AA983" i="3"/>
  <c r="Z967" i="3"/>
  <c r="L967" i="3"/>
  <c r="AA936" i="3"/>
  <c r="AA904" i="3"/>
  <c r="AA1075" i="3"/>
  <c r="Z1057" i="3"/>
  <c r="L1057" i="3"/>
  <c r="AA2784" i="3"/>
  <c r="Z2750" i="3"/>
  <c r="L2750" i="3"/>
  <c r="Z2720" i="3"/>
  <c r="L2720" i="3"/>
  <c r="AA2815" i="3"/>
  <c r="AA2756" i="3"/>
  <c r="Z2722" i="3"/>
  <c r="L2722" i="3"/>
  <c r="AA2695" i="3"/>
  <c r="AA2675" i="3"/>
  <c r="AA2648" i="3"/>
  <c r="AA2621" i="3"/>
  <c r="AA2600" i="3"/>
  <c r="Z2621" i="3"/>
  <c r="L2621" i="3"/>
  <c r="Z2601" i="3"/>
  <c r="L2601" i="3"/>
  <c r="AA2659" i="3"/>
  <c r="Z2623" i="3"/>
  <c r="L2623" i="3"/>
  <c r="AA2564" i="3"/>
  <c r="AA2520" i="3"/>
  <c r="Z2482" i="3"/>
  <c r="L2482" i="3"/>
  <c r="AA2616" i="3"/>
  <c r="AA2587" i="3"/>
  <c r="Z2564" i="3"/>
  <c r="L2564" i="3"/>
  <c r="Z2549" i="3"/>
  <c r="L2549" i="3"/>
  <c r="Z2533" i="3"/>
  <c r="L2533" i="3"/>
  <c r="Z2517" i="3"/>
  <c r="L2517" i="3"/>
  <c r="Z2501" i="3"/>
  <c r="L2501" i="3"/>
  <c r="Z2485" i="3"/>
  <c r="L2485" i="3"/>
  <c r="Z2469" i="3"/>
  <c r="L2469" i="3"/>
  <c r="Z2453" i="3"/>
  <c r="L2453" i="3"/>
  <c r="Z2616" i="3"/>
  <c r="L2616" i="3"/>
  <c r="Z2590" i="3"/>
  <c r="L2590" i="3"/>
  <c r="AA2649" i="3"/>
  <c r="Z2582" i="3"/>
  <c r="L2582" i="3"/>
  <c r="AA2570" i="3"/>
  <c r="AA2545" i="3"/>
  <c r="Z2523" i="3"/>
  <c r="L2523" i="3"/>
  <c r="AA2481" i="3"/>
  <c r="Z2459" i="3"/>
  <c r="L2459" i="3"/>
  <c r="Z2607" i="3"/>
  <c r="L2607" i="3"/>
  <c r="Z2574" i="3"/>
  <c r="L2574" i="3"/>
  <c r="AA2556" i="3"/>
  <c r="Z2534" i="3"/>
  <c r="L2534" i="3"/>
  <c r="AA2492" i="3"/>
  <c r="Z2470" i="3"/>
  <c r="L2470" i="3"/>
  <c r="AA2432" i="3"/>
  <c r="Z2413" i="3"/>
  <c r="L2413" i="3"/>
  <c r="Z2444" i="3"/>
  <c r="L2444" i="3"/>
  <c r="Z2424" i="3"/>
  <c r="L2424" i="3"/>
  <c r="AA2417" i="3"/>
  <c r="Z2441" i="3"/>
  <c r="L2441" i="3"/>
  <c r="Z2430" i="3"/>
  <c r="L2430" i="3"/>
  <c r="AA2403" i="3"/>
  <c r="AA2386" i="3"/>
  <c r="AA2370" i="3"/>
  <c r="AA2354" i="3"/>
  <c r="AA2338" i="3"/>
  <c r="AA2322" i="3"/>
  <c r="AA2306" i="3"/>
  <c r="Z2226" i="3"/>
  <c r="L2226" i="3"/>
  <c r="Z2389" i="3"/>
  <c r="L2389" i="3"/>
  <c r="Z2362" i="3"/>
  <c r="L2362" i="3"/>
  <c r="AA2339" i="3"/>
  <c r="Z2288" i="3"/>
  <c r="L2288" i="3"/>
  <c r="Z2270" i="3"/>
  <c r="L2270" i="3"/>
  <c r="AA2248" i="3"/>
  <c r="AA2223" i="3"/>
  <c r="AA2210" i="3"/>
  <c r="AA2190" i="3"/>
  <c r="Z2168" i="3"/>
  <c r="L2168" i="3"/>
  <c r="AA2126" i="3"/>
  <c r="Z2104" i="3"/>
  <c r="L2104" i="3"/>
  <c r="Z2357" i="3"/>
  <c r="L2357" i="3"/>
  <c r="Z2326" i="3"/>
  <c r="L2326" i="3"/>
  <c r="AA2295" i="3"/>
  <c r="AA2272" i="3"/>
  <c r="Z2258" i="3"/>
  <c r="L2258" i="3"/>
  <c r="Z2233" i="3"/>
  <c r="L2233" i="3"/>
  <c r="Z2201" i="3"/>
  <c r="L2201" i="3"/>
  <c r="Z2391" i="3"/>
  <c r="L2391" i="3"/>
  <c r="AA2353" i="3"/>
  <c r="AA2321" i="3"/>
  <c r="AA2208" i="3"/>
  <c r="Z2399" i="3"/>
  <c r="L2399" i="3"/>
  <c r="AA2388" i="3"/>
  <c r="Z2368" i="3"/>
  <c r="L2368" i="3"/>
  <c r="Z2349" i="3"/>
  <c r="L2349" i="3"/>
  <c r="AA2323" i="3"/>
  <c r="AA2300" i="3"/>
  <c r="AA2277" i="3"/>
  <c r="Z2251" i="3"/>
  <c r="L2251" i="3"/>
  <c r="AA2226" i="3"/>
  <c r="Z2193" i="3"/>
  <c r="L2193" i="3"/>
  <c r="Z2177" i="3"/>
  <c r="L2177" i="3"/>
  <c r="Z2161" i="3"/>
  <c r="L2161" i="3"/>
  <c r="Z2145" i="3"/>
  <c r="L2145" i="3"/>
  <c r="Z2129" i="3"/>
  <c r="L2129" i="3"/>
  <c r="Z2113" i="3"/>
  <c r="L2113" i="3"/>
  <c r="Z2408" i="3"/>
  <c r="L2408" i="3"/>
  <c r="AA2228" i="3"/>
  <c r="Z2373" i="3"/>
  <c r="L2373" i="3"/>
  <c r="AA2324" i="3"/>
  <c r="Z2278" i="3"/>
  <c r="L2278" i="3"/>
  <c r="Z2243" i="3"/>
  <c r="L2243" i="3"/>
  <c r="AA2219" i="3"/>
  <c r="Z2198" i="3"/>
  <c r="L2198" i="3"/>
  <c r="Z2183" i="3"/>
  <c r="L2183" i="3"/>
  <c r="Z2167" i="3"/>
  <c r="L2167" i="3"/>
  <c r="Z2151" i="3"/>
  <c r="L2151" i="3"/>
  <c r="Z2135" i="3"/>
  <c r="L2135" i="3"/>
  <c r="Z2119" i="3"/>
  <c r="L2119" i="3"/>
  <c r="Z2103" i="3"/>
  <c r="L2103" i="3"/>
  <c r="Z2087" i="3"/>
  <c r="L2087" i="3"/>
  <c r="Z2071" i="3"/>
  <c r="L2071" i="3"/>
  <c r="AA2053" i="3"/>
  <c r="Z2032" i="3"/>
  <c r="L2032" i="3"/>
  <c r="Z1975" i="3"/>
  <c r="L1975" i="3"/>
  <c r="AA1955" i="3"/>
  <c r="AA1930" i="3"/>
  <c r="Z2074" i="3"/>
  <c r="L2074" i="3"/>
  <c r="AA1996" i="3"/>
  <c r="Z1984" i="3"/>
  <c r="L1984" i="3"/>
  <c r="Z1929" i="3"/>
  <c r="L1929" i="3"/>
  <c r="Z2054" i="3"/>
  <c r="L2054" i="3"/>
  <c r="AA2018" i="3"/>
  <c r="Z1986" i="3"/>
  <c r="L1986" i="3"/>
  <c r="Z1956" i="3"/>
  <c r="L1956" i="3"/>
  <c r="AA1918" i="3"/>
  <c r="Z2017" i="3"/>
  <c r="L2017" i="3"/>
  <c r="Z1876" i="3"/>
  <c r="L1876" i="3"/>
  <c r="AA1834" i="3"/>
  <c r="Z1812" i="3"/>
  <c r="L1812" i="3"/>
  <c r="Z2072" i="3"/>
  <c r="L2072" i="3"/>
  <c r="Z2055" i="3"/>
  <c r="L2055" i="3"/>
  <c r="Z2031" i="3"/>
  <c r="L2031" i="3"/>
  <c r="AA2021" i="3"/>
  <c r="AA2001" i="3"/>
  <c r="AA1970" i="3"/>
  <c r="AA1939" i="3"/>
  <c r="Z1743" i="3"/>
  <c r="L1743" i="3"/>
  <c r="Z2078" i="3"/>
  <c r="L2078" i="3"/>
  <c r="AA2043" i="3"/>
  <c r="AA2022" i="3"/>
  <c r="Z2001" i="3"/>
  <c r="L2001" i="3"/>
  <c r="Z1981" i="3"/>
  <c r="L1981" i="3"/>
  <c r="AA1960" i="3"/>
  <c r="AA1923" i="3"/>
  <c r="Z2089" i="3"/>
  <c r="L2089" i="3"/>
  <c r="AA2014" i="3"/>
  <c r="Z2002" i="3"/>
  <c r="L2002" i="3"/>
  <c r="Z1970" i="3"/>
  <c r="L1970" i="3"/>
  <c r="Z1939" i="3"/>
  <c r="L1939" i="3"/>
  <c r="AA2071" i="3"/>
  <c r="AA2057" i="3"/>
  <c r="Z2005" i="3"/>
  <c r="L2005" i="3"/>
  <c r="AA1984" i="3"/>
  <c r="AA1940" i="3"/>
  <c r="AA1910" i="3"/>
  <c r="Z1888" i="3"/>
  <c r="L1888" i="3"/>
  <c r="AA1846" i="3"/>
  <c r="Z1824" i="3"/>
  <c r="L1824" i="3"/>
  <c r="AA1782" i="3"/>
  <c r="Z1760" i="3"/>
  <c r="L1760" i="3"/>
  <c r="Z1770" i="3"/>
  <c r="L1770" i="3"/>
  <c r="Z1737" i="3"/>
  <c r="L1737" i="3"/>
  <c r="Z1689" i="3"/>
  <c r="L1689" i="3"/>
  <c r="AA1675" i="3"/>
  <c r="Z1786" i="3"/>
  <c r="L1786" i="3"/>
  <c r="Z1738" i="3"/>
  <c r="L1738" i="3"/>
  <c r="Z1682" i="3"/>
  <c r="L1682" i="3"/>
  <c r="Z1652" i="3"/>
  <c r="L1652" i="3"/>
  <c r="AA1632" i="3"/>
  <c r="AA1768" i="3"/>
  <c r="Z1718" i="3"/>
  <c r="L1718" i="3"/>
  <c r="Z1763" i="3"/>
  <c r="L1763" i="3"/>
  <c r="Z1724" i="3"/>
  <c r="L1724" i="3"/>
  <c r="AA1714" i="3"/>
  <c r="Z1778" i="3"/>
  <c r="L1778" i="3"/>
  <c r="AA1730" i="3"/>
  <c r="AA1654" i="3"/>
  <c r="AA1633" i="3"/>
  <c r="Z1769" i="3"/>
  <c r="L1769" i="3"/>
  <c r="Z1705" i="3"/>
  <c r="L1705" i="3"/>
  <c r="AA1686" i="3"/>
  <c r="AA1636" i="3"/>
  <c r="AA1620" i="3"/>
  <c r="AA1604" i="3"/>
  <c r="AA1588" i="3"/>
  <c r="AA1572" i="3"/>
  <c r="AA1556" i="3"/>
  <c r="AA1540" i="3"/>
  <c r="AA1524" i="3"/>
  <c r="AA1508" i="3"/>
  <c r="AA1492" i="3"/>
  <c r="AA1476" i="3"/>
  <c r="AA1460" i="3"/>
  <c r="AA1444" i="3"/>
  <c r="AA1428" i="3"/>
  <c r="Z1697" i="3"/>
  <c r="L1697" i="3"/>
  <c r="AA1678" i="3"/>
  <c r="Z1641" i="3"/>
  <c r="L1641" i="3"/>
  <c r="AA1566" i="3"/>
  <c r="Z1515" i="3"/>
  <c r="L1515" i="3"/>
  <c r="AA1469" i="3"/>
  <c r="Z1394" i="3"/>
  <c r="L1394" i="3"/>
  <c r="AA1503" i="3"/>
  <c r="Z1449" i="3"/>
  <c r="L1449" i="3"/>
  <c r="AA1430" i="3"/>
  <c r="Z1391" i="3"/>
  <c r="L1391" i="3"/>
  <c r="Z1567" i="3"/>
  <c r="L1567" i="3"/>
  <c r="AA1560" i="3"/>
  <c r="AA1541" i="3"/>
  <c r="AA1527" i="3"/>
  <c r="Z1480" i="3"/>
  <c r="L1480" i="3"/>
  <c r="Z1425" i="3"/>
  <c r="L1425" i="3"/>
  <c r="Z1586" i="3"/>
  <c r="L1586" i="3"/>
  <c r="Z1554" i="3"/>
  <c r="L1554" i="3"/>
  <c r="Z1522" i="3"/>
  <c r="L1522" i="3"/>
  <c r="Z1456" i="3"/>
  <c r="L1456" i="3"/>
  <c r="AA1383" i="3"/>
  <c r="AA1606" i="3"/>
  <c r="AA1542" i="3"/>
  <c r="Z1506" i="3"/>
  <c r="L1506" i="3"/>
  <c r="AA1483" i="3"/>
  <c r="Z1444" i="3"/>
  <c r="L1444" i="3"/>
  <c r="AA1419" i="3"/>
  <c r="Z1481" i="3"/>
  <c r="L1481" i="3"/>
  <c r="Z1411" i="3"/>
  <c r="L1411" i="3"/>
  <c r="Z1350" i="3"/>
  <c r="L1350" i="3"/>
  <c r="Z1334" i="3"/>
  <c r="L1334" i="3"/>
  <c r="AA1599" i="3"/>
  <c r="AA1552" i="3"/>
  <c r="AA1535" i="3"/>
  <c r="AA1512" i="3"/>
  <c r="AA1450" i="3"/>
  <c r="Z1612" i="3"/>
  <c r="L1612" i="3"/>
  <c r="Z1580" i="3"/>
  <c r="L1580" i="3"/>
  <c r="Z1548" i="3"/>
  <c r="L1548" i="3"/>
  <c r="Z1498" i="3"/>
  <c r="L1498" i="3"/>
  <c r="AA1475" i="3"/>
  <c r="Z1437" i="3"/>
  <c r="L1437" i="3"/>
  <c r="AA1426" i="3"/>
  <c r="Z1402" i="3"/>
  <c r="L1402" i="3"/>
  <c r="AA1391" i="3"/>
  <c r="AA1354" i="3"/>
  <c r="Z1332" i="3"/>
  <c r="L1332" i="3"/>
  <c r="AA1341" i="3"/>
  <c r="AA1316" i="3"/>
  <c r="Z1272" i="3"/>
  <c r="L1272" i="3"/>
  <c r="AA1250" i="3"/>
  <c r="AA1211" i="3"/>
  <c r="Z1151" i="3"/>
  <c r="L1151" i="3"/>
  <c r="Z1284" i="3"/>
  <c r="L1284" i="3"/>
  <c r="Z1324" i="3"/>
  <c r="L1324" i="3"/>
  <c r="AA1235" i="3"/>
  <c r="Z1217" i="3"/>
  <c r="L1217" i="3"/>
  <c r="AA1183" i="3"/>
  <c r="Z1165" i="3"/>
  <c r="L1165" i="3"/>
  <c r="AA1147" i="3"/>
  <c r="AA1131" i="3"/>
  <c r="AA1107" i="3"/>
  <c r="AA1307" i="3"/>
  <c r="Z1247" i="3"/>
  <c r="L1247" i="3"/>
  <c r="Z1216" i="3"/>
  <c r="L1216" i="3"/>
  <c r="Z1195" i="3"/>
  <c r="L1195" i="3"/>
  <c r="Z1168" i="3"/>
  <c r="L1168" i="3"/>
  <c r="Z1134" i="3"/>
  <c r="L1134" i="3"/>
  <c r="AA1321" i="3"/>
  <c r="Z1279" i="3"/>
  <c r="L1279" i="3"/>
  <c r="AA1228" i="3"/>
  <c r="Z1209" i="3"/>
  <c r="L1209" i="3"/>
  <c r="AA1171" i="3"/>
  <c r="Z1153" i="3"/>
  <c r="L1153" i="3"/>
  <c r="Z1115" i="3"/>
  <c r="L1115" i="3"/>
  <c r="Z1337" i="3"/>
  <c r="L1337" i="3"/>
  <c r="Z1321" i="3"/>
  <c r="L1321" i="3"/>
  <c r="AA1272" i="3"/>
  <c r="Z1240" i="3"/>
  <c r="L1240" i="3"/>
  <c r="AA1196" i="3"/>
  <c r="AA1166" i="3"/>
  <c r="AA1114" i="3"/>
  <c r="Z1320" i="3"/>
  <c r="L1320" i="3"/>
  <c r="AA1298" i="3"/>
  <c r="AA1262" i="3"/>
  <c r="AA1219" i="3"/>
  <c r="AA1325" i="3"/>
  <c r="Z1299" i="3"/>
  <c r="L1299" i="3"/>
  <c r="AA1287" i="3"/>
  <c r="Z1269" i="3"/>
  <c r="L1269" i="3"/>
  <c r="AA1257" i="3"/>
  <c r="Z1230" i="3"/>
  <c r="L1230" i="3"/>
  <c r="Z785" i="3"/>
  <c r="L785" i="3"/>
  <c r="Z761" i="3"/>
  <c r="L761" i="3"/>
  <c r="Z725" i="3"/>
  <c r="L725" i="3"/>
  <c r="AA700" i="3"/>
  <c r="AA667" i="3"/>
  <c r="AA772" i="3"/>
  <c r="Z3246" i="3"/>
  <c r="L3246" i="3"/>
  <c r="AA3195" i="3"/>
  <c r="Z3175" i="3"/>
  <c r="L3175" i="3"/>
  <c r="AA3137" i="3"/>
  <c r="AA3147" i="3"/>
  <c r="AA2914" i="3"/>
  <c r="AA2910" i="3"/>
  <c r="Z2887" i="3"/>
  <c r="L2887" i="3"/>
  <c r="AA2800" i="3"/>
  <c r="AA2807" i="3"/>
  <c r="Z2726" i="3"/>
  <c r="L2726" i="3"/>
  <c r="Z2802" i="3"/>
  <c r="L2802" i="3"/>
  <c r="Z2813" i="3"/>
  <c r="L2813" i="3"/>
  <c r="Z3241" i="3"/>
  <c r="L3241" i="3"/>
  <c r="AA3245" i="3"/>
  <c r="Z3227" i="3"/>
  <c r="L3227" i="3"/>
  <c r="Z3233" i="3"/>
  <c r="L3233" i="3"/>
  <c r="AA3231" i="3"/>
  <c r="Z3213" i="3"/>
  <c r="L3213" i="3"/>
  <c r="Z3225" i="3"/>
  <c r="L3225" i="3"/>
  <c r="AA3255" i="3"/>
  <c r="AA3240" i="3"/>
  <c r="AA3217" i="3"/>
  <c r="Z3125" i="3"/>
  <c r="L3125" i="3"/>
  <c r="Z3172" i="3"/>
  <c r="L3172" i="3"/>
  <c r="Z3150" i="3"/>
  <c r="L3150" i="3"/>
  <c r="AA3132" i="3"/>
  <c r="AA3111" i="3"/>
  <c r="AA3087" i="3"/>
  <c r="AA3071" i="3"/>
  <c r="AA3055" i="3"/>
  <c r="AA3166" i="3"/>
  <c r="Z3144" i="3"/>
  <c r="L3144" i="3"/>
  <c r="Z3166" i="3"/>
  <c r="L3166" i="3"/>
  <c r="Z3115" i="3"/>
  <c r="L3115" i="3"/>
  <c r="AA3083" i="3"/>
  <c r="Z3061" i="3"/>
  <c r="L3061" i="3"/>
  <c r="AA3169" i="3"/>
  <c r="Z3136" i="3"/>
  <c r="L3136" i="3"/>
  <c r="Z3080" i="3"/>
  <c r="L3080" i="3"/>
  <c r="Z3064" i="3"/>
  <c r="L3064" i="3"/>
  <c r="AA3046" i="3"/>
  <c r="AA3170" i="3"/>
  <c r="AA3149" i="3"/>
  <c r="AA3127" i="3"/>
  <c r="Z3101" i="3"/>
  <c r="L3101" i="3"/>
  <c r="AA3021" i="3"/>
  <c r="Z3007" i="3"/>
  <c r="L3007" i="3"/>
  <c r="Z2873" i="3"/>
  <c r="L2873" i="3"/>
  <c r="AA3014" i="3"/>
  <c r="AA2882" i="3"/>
  <c r="AA2866" i="3"/>
  <c r="Z3029" i="3"/>
  <c r="L3029" i="3"/>
  <c r="Z3001" i="3"/>
  <c r="L3001" i="3"/>
  <c r="Z2969" i="3"/>
  <c r="L2969" i="3"/>
  <c r="Z2898" i="3"/>
  <c r="L2898" i="3"/>
  <c r="Z2874" i="3"/>
  <c r="L2874" i="3"/>
  <c r="Z2957" i="3"/>
  <c r="L2957" i="3"/>
  <c r="Z2941" i="3"/>
  <c r="L2941" i="3"/>
  <c r="AA3035" i="3"/>
  <c r="Z3024" i="3"/>
  <c r="L3024" i="3"/>
  <c r="Z3018" i="3"/>
  <c r="L3018" i="3"/>
  <c r="AA2997" i="3"/>
  <c r="AA2953" i="3"/>
  <c r="Z2931" i="3"/>
  <c r="L2931" i="3"/>
  <c r="Z2924" i="3"/>
  <c r="L2924" i="3"/>
  <c r="Z2899" i="3"/>
  <c r="L2899" i="3"/>
  <c r="AA2860" i="3"/>
  <c r="Z2908" i="3"/>
  <c r="L2908" i="3"/>
  <c r="AA2913" i="3"/>
  <c r="Z2909" i="3"/>
  <c r="L2909" i="3"/>
  <c r="Z2877" i="3"/>
  <c r="L2877" i="3"/>
  <c r="Z2851" i="3"/>
  <c r="L2851" i="3"/>
  <c r="AA2915" i="3"/>
  <c r="Z2883" i="3"/>
  <c r="L2883" i="3"/>
  <c r="AA2825" i="3"/>
  <c r="Z2803" i="3"/>
  <c r="L2803" i="3"/>
  <c r="Z2755" i="3"/>
  <c r="L2755" i="3"/>
  <c r="AA2890" i="3"/>
  <c r="AA2796" i="3"/>
  <c r="Z2766" i="3"/>
  <c r="L2766" i="3"/>
  <c r="Z2745" i="3"/>
  <c r="L2745" i="3"/>
  <c r="Z2721" i="3"/>
  <c r="L2721" i="3"/>
  <c r="Z2702" i="3"/>
  <c r="L2702" i="3"/>
  <c r="AA2836" i="3"/>
  <c r="AA2765" i="3"/>
  <c r="AA2706" i="3"/>
  <c r="AA2689" i="3"/>
  <c r="Z2824" i="3"/>
  <c r="L2824" i="3"/>
  <c r="AA2718" i="3"/>
  <c r="Z2678" i="3"/>
  <c r="L2678" i="3"/>
  <c r="Z2662" i="3"/>
  <c r="L2662" i="3"/>
  <c r="Z2800" i="3"/>
  <c r="L2800" i="3"/>
  <c r="AA2832" i="3"/>
  <c r="Z2798" i="3"/>
  <c r="L2798" i="3"/>
  <c r="Z2775" i="3"/>
  <c r="L2775" i="3"/>
  <c r="AA2739" i="3"/>
  <c r="AA2717" i="3"/>
  <c r="AA2698" i="3"/>
  <c r="Z2842" i="3"/>
  <c r="L2842" i="3"/>
  <c r="Z2815" i="3"/>
  <c r="L2815" i="3"/>
  <c r="Z2778" i="3"/>
  <c r="L2778" i="3"/>
  <c r="Z2751" i="3"/>
  <c r="L2751" i="3"/>
  <c r="Z2715" i="3"/>
  <c r="L2715" i="3"/>
  <c r="AA2685" i="3"/>
  <c r="Z2663" i="3"/>
  <c r="L2663" i="3"/>
  <c r="AA2838" i="3"/>
  <c r="AA2780" i="3"/>
  <c r="Z2749" i="3"/>
  <c r="L2749" i="3"/>
  <c r="Z2832" i="3"/>
  <c r="L2832" i="3"/>
  <c r="AA2810" i="3"/>
  <c r="AA2750" i="3"/>
  <c r="AA2712" i="3"/>
  <c r="AA2638" i="3"/>
  <c r="AA2622" i="3"/>
  <c r="AA2643" i="3"/>
  <c r="Z2622" i="3"/>
  <c r="L2622" i="3"/>
  <c r="Z2599" i="3"/>
  <c r="L2599" i="3"/>
  <c r="AA2660" i="3"/>
  <c r="Z2624" i="3"/>
  <c r="L2624" i="3"/>
  <c r="AA2560" i="3"/>
  <c r="Z2514" i="3"/>
  <c r="L2514" i="3"/>
  <c r="Z2474" i="3"/>
  <c r="L2474" i="3"/>
  <c r="Z2629" i="3"/>
  <c r="L2629" i="3"/>
  <c r="AA2605" i="3"/>
  <c r="AA2588" i="3"/>
  <c r="Z2563" i="3"/>
  <c r="L2563" i="3"/>
  <c r="AA2547" i="3"/>
  <c r="AA2531" i="3"/>
  <c r="AA2515" i="3"/>
  <c r="AA2499" i="3"/>
  <c r="AA2483" i="3"/>
  <c r="AA2467" i="3"/>
  <c r="AA2451" i="3"/>
  <c r="Z2605" i="3"/>
  <c r="L2605" i="3"/>
  <c r="AA2579" i="3"/>
  <c r="Z2580" i="3"/>
  <c r="L2580" i="3"/>
  <c r="AA2567" i="3"/>
  <c r="AA2521" i="3"/>
  <c r="Z2499" i="3"/>
  <c r="L2499" i="3"/>
  <c r="AA2457" i="3"/>
  <c r="Z2620" i="3"/>
  <c r="L2620" i="3"/>
  <c r="Z2608" i="3"/>
  <c r="L2608" i="3"/>
  <c r="Z2572" i="3"/>
  <c r="L2572" i="3"/>
  <c r="AA2532" i="3"/>
  <c r="Z2510" i="3"/>
  <c r="L2510" i="3"/>
  <c r="AA2468" i="3"/>
  <c r="AA2444" i="3"/>
  <c r="Z2427" i="3"/>
  <c r="L2427" i="3"/>
  <c r="Z2440" i="3"/>
  <c r="L2440" i="3"/>
  <c r="Z2423" i="3"/>
  <c r="L2423" i="3"/>
  <c r="AA2416" i="3"/>
  <c r="Z2431" i="3"/>
  <c r="L2431" i="3"/>
  <c r="AA2441" i="3"/>
  <c r="AA2422" i="3"/>
  <c r="Z2204" i="3"/>
  <c r="L2204" i="3"/>
  <c r="Z2386" i="3"/>
  <c r="L2386" i="3"/>
  <c r="Z2359" i="3"/>
  <c r="L2359" i="3"/>
  <c r="AA2335" i="3"/>
  <c r="AA2307" i="3"/>
  <c r="AA2284" i="3"/>
  <c r="Z2267" i="3"/>
  <c r="L2267" i="3"/>
  <c r="Z2222" i="3"/>
  <c r="L2222" i="3"/>
  <c r="AA2209" i="3"/>
  <c r="AA2166" i="3"/>
  <c r="Z2144" i="3"/>
  <c r="L2144" i="3"/>
  <c r="AA2102" i="3"/>
  <c r="Z2354" i="3"/>
  <c r="L2354" i="3"/>
  <c r="Z2322" i="3"/>
  <c r="L2322" i="3"/>
  <c r="Z2294" i="3"/>
  <c r="L2294" i="3"/>
  <c r="AA2253" i="3"/>
  <c r="Z2232" i="3"/>
  <c r="L2232" i="3"/>
  <c r="Z2392" i="3"/>
  <c r="L2392" i="3"/>
  <c r="AA2350" i="3"/>
  <c r="AA2318" i="3"/>
  <c r="AA2290" i="3"/>
  <c r="Z2276" i="3"/>
  <c r="L2276" i="3"/>
  <c r="Z2224" i="3"/>
  <c r="L2224" i="3"/>
  <c r="AA2207" i="3"/>
  <c r="Z2403" i="3"/>
  <c r="L2403" i="3"/>
  <c r="AA2387" i="3"/>
  <c r="AA2364" i="3"/>
  <c r="Z2346" i="3"/>
  <c r="L2346" i="3"/>
  <c r="AA2319" i="3"/>
  <c r="AA2296" i="3"/>
  <c r="Z2272" i="3"/>
  <c r="L2272" i="3"/>
  <c r="Z2253" i="3"/>
  <c r="L2253" i="3"/>
  <c r="AA2191" i="3"/>
  <c r="AA2175" i="3"/>
  <c r="AA2159" i="3"/>
  <c r="AA2143" i="3"/>
  <c r="AA2127" i="3"/>
  <c r="AA2111" i="3"/>
  <c r="Z2409" i="3"/>
  <c r="L2409" i="3"/>
  <c r="AA2227" i="3"/>
  <c r="Z2370" i="3"/>
  <c r="L2370" i="3"/>
  <c r="AA2320" i="3"/>
  <c r="Z2275" i="3"/>
  <c r="L2275" i="3"/>
  <c r="Z2245" i="3"/>
  <c r="L2245" i="3"/>
  <c r="Z2197" i="3"/>
  <c r="L2197" i="3"/>
  <c r="AA2181" i="3"/>
  <c r="AA2165" i="3"/>
  <c r="AA2149" i="3"/>
  <c r="AA2133" i="3"/>
  <c r="AA2117" i="3"/>
  <c r="AA2101" i="3"/>
  <c r="AA2085" i="3"/>
  <c r="AA2069" i="3"/>
  <c r="Z2044" i="3"/>
  <c r="L2044" i="3"/>
  <c r="AA2016" i="3"/>
  <c r="AA1997" i="3"/>
  <c r="AA1954" i="3"/>
  <c r="AA1929" i="3"/>
  <c r="AA2063" i="3"/>
  <c r="AA1998" i="3"/>
  <c r="Z1953" i="3"/>
  <c r="L1953" i="3"/>
  <c r="Z1928" i="3"/>
  <c r="L1928" i="3"/>
  <c r="AA2050" i="3"/>
  <c r="AA2017" i="3"/>
  <c r="AA1979" i="3"/>
  <c r="Z1955" i="3"/>
  <c r="L1955" i="3"/>
  <c r="Z1915" i="3"/>
  <c r="L1915" i="3"/>
  <c r="Z2016" i="3"/>
  <c r="L2016" i="3"/>
  <c r="Z1977" i="3"/>
  <c r="L1977" i="3"/>
  <c r="AA1874" i="3"/>
  <c r="Z1852" i="3"/>
  <c r="L1852" i="3"/>
  <c r="AA1810" i="3"/>
  <c r="Z1788" i="3"/>
  <c r="L1788" i="3"/>
  <c r="Z2093" i="3"/>
  <c r="L2093" i="3"/>
  <c r="Z2066" i="3"/>
  <c r="L2066" i="3"/>
  <c r="Z2050" i="3"/>
  <c r="L2050" i="3"/>
  <c r="Z2030" i="3"/>
  <c r="L2030" i="3"/>
  <c r="Z2019" i="3"/>
  <c r="L2019" i="3"/>
  <c r="Z1991" i="3"/>
  <c r="L1991" i="3"/>
  <c r="AA1969" i="3"/>
  <c r="AA1938" i="3"/>
  <c r="Z2021" i="3"/>
  <c r="L2021" i="3"/>
  <c r="Z1998" i="3"/>
  <c r="L1998" i="3"/>
  <c r="AA1917" i="3"/>
  <c r="Z2088" i="3"/>
  <c r="L2088" i="3"/>
  <c r="Z2013" i="3"/>
  <c r="L2013" i="3"/>
  <c r="AA1994" i="3"/>
  <c r="AA1962" i="3"/>
  <c r="Z1938" i="3"/>
  <c r="L1938" i="3"/>
  <c r="Z1901" i="3"/>
  <c r="L1901" i="3"/>
  <c r="AA2070" i="3"/>
  <c r="AA2048" i="3"/>
  <c r="Z2015" i="3"/>
  <c r="L2015" i="3"/>
  <c r="AA1942" i="3"/>
  <c r="AA1886" i="3"/>
  <c r="Z1864" i="3"/>
  <c r="L1864" i="3"/>
  <c r="AA1822" i="3"/>
  <c r="Z1800" i="3"/>
  <c r="L1800" i="3"/>
  <c r="AA1758" i="3"/>
  <c r="Z1736" i="3"/>
  <c r="L1736" i="3"/>
  <c r="Z1764" i="3"/>
  <c r="L1764" i="3"/>
  <c r="Z1726" i="3"/>
  <c r="L1726" i="3"/>
  <c r="AA1661" i="3"/>
  <c r="Z1680" i="3"/>
  <c r="L1680" i="3"/>
  <c r="Z1780" i="3"/>
  <c r="L1780" i="3"/>
  <c r="Z1732" i="3"/>
  <c r="L1732" i="3"/>
  <c r="Z1675" i="3"/>
  <c r="L1675" i="3"/>
  <c r="AA1650" i="3"/>
  <c r="AA1762" i="3"/>
  <c r="AA1712" i="3"/>
  <c r="Z1659" i="3"/>
  <c r="L1659" i="3"/>
  <c r="Z1783" i="3"/>
  <c r="L1783" i="3"/>
  <c r="AA1759" i="3"/>
  <c r="AA1723" i="3"/>
  <c r="AA1713" i="3"/>
  <c r="Z1671" i="3"/>
  <c r="L1671" i="3"/>
  <c r="Z1772" i="3"/>
  <c r="L1772" i="3"/>
  <c r="AA1735" i="3"/>
  <c r="AA1706" i="3"/>
  <c r="Z1665" i="3"/>
  <c r="L1665" i="3"/>
  <c r="AA1649" i="3"/>
  <c r="AA1765" i="3"/>
  <c r="AA1685" i="3"/>
  <c r="Z1647" i="3"/>
  <c r="L1647" i="3"/>
  <c r="AA1728" i="3"/>
  <c r="AA1677" i="3"/>
  <c r="AA1639" i="3"/>
  <c r="Z1617" i="3"/>
  <c r="L1617" i="3"/>
  <c r="Z1560" i="3"/>
  <c r="L1560" i="3"/>
  <c r="AA1463" i="3"/>
  <c r="AA1392" i="3"/>
  <c r="AA1504" i="3"/>
  <c r="Z1450" i="3"/>
  <c r="L1450" i="3"/>
  <c r="AA1427" i="3"/>
  <c r="AA1097" i="3"/>
  <c r="AA1081" i="3"/>
  <c r="Z1065" i="3"/>
  <c r="L1065" i="3"/>
  <c r="AA1043" i="3"/>
  <c r="Z998" i="3"/>
  <c r="L998" i="3"/>
  <c r="AA967" i="3"/>
  <c r="Z954" i="3"/>
  <c r="L954" i="3"/>
  <c r="AA1023" i="3"/>
  <c r="AA921" i="3"/>
  <c r="AA1058" i="3"/>
  <c r="AA998" i="3"/>
  <c r="AA981" i="3"/>
  <c r="AA959" i="3"/>
  <c r="AA928" i="3"/>
  <c r="AA896" i="3"/>
  <c r="AA1095" i="3"/>
  <c r="Z1058" i="3"/>
  <c r="L1058" i="3"/>
  <c r="Z992" i="3"/>
  <c r="L992" i="3"/>
  <c r="Z958" i="3"/>
  <c r="L958" i="3"/>
  <c r="Z944" i="3"/>
  <c r="L944" i="3"/>
  <c r="Z920" i="3"/>
  <c r="L920" i="3"/>
  <c r="AA867" i="3"/>
  <c r="Z845" i="3"/>
  <c r="L845" i="3"/>
  <c r="Z1095" i="3"/>
  <c r="L1095" i="3"/>
  <c r="Z1079" i="3"/>
  <c r="L1079" i="3"/>
  <c r="Z1055" i="3"/>
  <c r="L1055" i="3"/>
  <c r="Z1033" i="3"/>
  <c r="L1033" i="3"/>
  <c r="AA972" i="3"/>
  <c r="Z911" i="3"/>
  <c r="L911" i="3"/>
  <c r="Z1086" i="3"/>
  <c r="L1086" i="3"/>
  <c r="AA1045" i="3"/>
  <c r="AA991" i="3"/>
  <c r="Z973" i="3"/>
  <c r="L973" i="3"/>
  <c r="AA893" i="3"/>
  <c r="AA849" i="3"/>
  <c r="Z1046" i="3"/>
  <c r="L1046" i="3"/>
  <c r="Z1019" i="3"/>
  <c r="L1019" i="3"/>
  <c r="AA938" i="3"/>
  <c r="Z918" i="3"/>
  <c r="L918" i="3"/>
  <c r="AA1103" i="3"/>
  <c r="AA1087" i="3"/>
  <c r="AA1071" i="3"/>
  <c r="AA3222" i="3"/>
  <c r="AA3150" i="3"/>
  <c r="Z3119" i="3"/>
  <c r="L3119" i="3"/>
  <c r="Z3123" i="3"/>
  <c r="L3123" i="3"/>
  <c r="AA3043" i="3"/>
  <c r="Z3026" i="3"/>
  <c r="L3026" i="3"/>
  <c r="AA2930" i="3"/>
  <c r="AA2922" i="3"/>
  <c r="Z2719" i="3"/>
  <c r="L2719" i="3"/>
  <c r="Z2776" i="3"/>
  <c r="L2776" i="3"/>
  <c r="Z2705" i="3"/>
  <c r="L2705" i="3"/>
  <c r="AA2843" i="3"/>
  <c r="AA2779" i="3"/>
  <c r="AA2844" i="3"/>
  <c r="Z3234" i="3"/>
  <c r="L3234" i="3"/>
  <c r="AA3224" i="3"/>
  <c r="Z3226" i="3"/>
  <c r="L3226" i="3"/>
  <c r="AA3230" i="3"/>
  <c r="AA3211" i="3"/>
  <c r="Z3189" i="3"/>
  <c r="L3189" i="3"/>
  <c r="Z3258" i="3"/>
  <c r="L3258" i="3"/>
  <c r="AA3254" i="3"/>
  <c r="Z3203" i="3"/>
  <c r="L3203" i="3"/>
  <c r="AA3264" i="3"/>
  <c r="Z3170" i="3"/>
  <c r="L3170" i="3"/>
  <c r="Z3147" i="3"/>
  <c r="L3147" i="3"/>
  <c r="Z3127" i="3"/>
  <c r="L3127" i="3"/>
  <c r="AA3112" i="3"/>
  <c r="Z3169" i="3"/>
  <c r="L3169" i="3"/>
  <c r="Z3130" i="3"/>
  <c r="L3130" i="3"/>
  <c r="AA3108" i="3"/>
  <c r="AA3185" i="3"/>
  <c r="Z3149" i="3"/>
  <c r="L3149" i="3"/>
  <c r="AA3136" i="3"/>
  <c r="Z3100" i="3"/>
  <c r="L3100" i="3"/>
  <c r="Z3141" i="3"/>
  <c r="L3141" i="3"/>
  <c r="Z3107" i="3"/>
  <c r="L3107" i="3"/>
  <c r="AA3059" i="3"/>
  <c r="Z3037" i="3"/>
  <c r="L3037" i="3"/>
  <c r="Z3168" i="3"/>
  <c r="L3168" i="3"/>
  <c r="Z3126" i="3"/>
  <c r="L3126" i="3"/>
  <c r="Z3110" i="3"/>
  <c r="L3110" i="3"/>
  <c r="Z3096" i="3"/>
  <c r="L3096" i="3"/>
  <c r="AA3078" i="3"/>
  <c r="AA3062" i="3"/>
  <c r="Z3165" i="3"/>
  <c r="L3165" i="3"/>
  <c r="Z3148" i="3"/>
  <c r="L3148" i="3"/>
  <c r="Z3016" i="3"/>
  <c r="L3016" i="3"/>
  <c r="Z3002" i="3"/>
  <c r="L3002" i="3"/>
  <c r="Z2983" i="3"/>
  <c r="L2983" i="3"/>
  <c r="Z2865" i="3"/>
  <c r="L2865" i="3"/>
  <c r="Z3033" i="3"/>
  <c r="L3033" i="3"/>
  <c r="Z2967" i="3"/>
  <c r="L2967" i="3"/>
  <c r="AA2896" i="3"/>
  <c r="AA2872" i="3"/>
  <c r="AA3037" i="3"/>
  <c r="Z3019" i="3"/>
  <c r="L3019" i="3"/>
  <c r="AA3000" i="3"/>
  <c r="AA2984" i="3"/>
  <c r="AA2968" i="3"/>
  <c r="AA2955" i="3"/>
  <c r="AA2939" i="3"/>
  <c r="AA3039" i="3"/>
  <c r="Z3025" i="3"/>
  <c r="L3025" i="3"/>
  <c r="AA2973" i="3"/>
  <c r="AA2929" i="3"/>
  <c r="Z2920" i="3"/>
  <c r="L2920" i="3"/>
  <c r="Z2894" i="3"/>
  <c r="L2894" i="3"/>
  <c r="AA2865" i="3"/>
  <c r="Z2904" i="3"/>
  <c r="L2904" i="3"/>
  <c r="AA2867" i="3"/>
  <c r="Z2926" i="3"/>
  <c r="L2926" i="3"/>
  <c r="Z2900" i="3"/>
  <c r="L2900" i="3"/>
  <c r="AA2879" i="3"/>
  <c r="Z2903" i="3"/>
  <c r="L2903" i="3"/>
  <c r="Z2871" i="3"/>
  <c r="L2871" i="3"/>
  <c r="AA2909" i="3"/>
  <c r="AA2883" i="3"/>
  <c r="AA2871" i="3"/>
  <c r="Z2843" i="3"/>
  <c r="L2843" i="3"/>
  <c r="AA2801" i="3"/>
  <c r="Z2779" i="3"/>
  <c r="L2779" i="3"/>
  <c r="AA2753" i="3"/>
  <c r="Z2731" i="3"/>
  <c r="L2731" i="3"/>
  <c r="AA2924" i="3"/>
  <c r="AA2889" i="3"/>
  <c r="AA2790" i="3"/>
  <c r="Z2765" i="3"/>
  <c r="L2765" i="3"/>
  <c r="AA2741" i="3"/>
  <c r="Z2712" i="3"/>
  <c r="L2712" i="3"/>
  <c r="AA2830" i="3"/>
  <c r="AA2767" i="3"/>
  <c r="Z2724" i="3"/>
  <c r="L2724" i="3"/>
  <c r="AA2704" i="3"/>
  <c r="Z2846" i="3"/>
  <c r="L2846" i="3"/>
  <c r="Z2823" i="3"/>
  <c r="L2823" i="3"/>
  <c r="AA2802" i="3"/>
  <c r="AA2742" i="3"/>
  <c r="AA2716" i="3"/>
  <c r="Z2693" i="3"/>
  <c r="L2693" i="3"/>
  <c r="AA2676" i="3"/>
  <c r="AA2846" i="3"/>
  <c r="Z2799" i="3"/>
  <c r="L2799" i="3"/>
  <c r="Z2736" i="3"/>
  <c r="L2736" i="3"/>
  <c r="AA2828" i="3"/>
  <c r="Z2797" i="3"/>
  <c r="L2797" i="3"/>
  <c r="Z2777" i="3"/>
  <c r="L2777" i="3"/>
  <c r="Z2738" i="3"/>
  <c r="L2738" i="3"/>
  <c r="AA2719" i="3"/>
  <c r="AA2696" i="3"/>
  <c r="Z2838" i="3"/>
  <c r="L2838" i="3"/>
  <c r="Z2817" i="3"/>
  <c r="L2817" i="3"/>
  <c r="Z2774" i="3"/>
  <c r="L2774" i="3"/>
  <c r="Z2753" i="3"/>
  <c r="L2753" i="3"/>
  <c r="Z2717" i="3"/>
  <c r="L2717" i="3"/>
  <c r="AA2661" i="3"/>
  <c r="Z2639" i="3"/>
  <c r="L2639" i="3"/>
  <c r="AA2837" i="3"/>
  <c r="AA2774" i="3"/>
  <c r="Z2743" i="3"/>
  <c r="L2743" i="3"/>
  <c r="Z2831" i="3"/>
  <c r="L2831" i="3"/>
  <c r="AA2795" i="3"/>
  <c r="AA2751" i="3"/>
  <c r="Z2707" i="3"/>
  <c r="L2707" i="3"/>
  <c r="AA2691" i="3"/>
  <c r="Z2669" i="3"/>
  <c r="L2669" i="3"/>
  <c r="Z2633" i="3"/>
  <c r="L2633" i="3"/>
  <c r="AA2611" i="3"/>
  <c r="AA2644" i="3"/>
  <c r="Z2612" i="3"/>
  <c r="L2612" i="3"/>
  <c r="Z2600" i="3"/>
  <c r="L2600" i="3"/>
  <c r="Z2644" i="3"/>
  <c r="L2644" i="3"/>
  <c r="AA2657" i="3"/>
  <c r="AA2617" i="3"/>
  <c r="Z2538" i="3"/>
  <c r="L2538" i="3"/>
  <c r="AA2512" i="3"/>
  <c r="Z2630" i="3"/>
  <c r="L2630" i="3"/>
  <c r="AA2606" i="3"/>
  <c r="Z2587" i="3"/>
  <c r="L2587" i="3"/>
  <c r="Z2641" i="3"/>
  <c r="L2641" i="3"/>
  <c r="Z2606" i="3"/>
  <c r="L2606" i="3"/>
  <c r="AA2580" i="3"/>
  <c r="Z2645" i="3"/>
  <c r="L2645" i="3"/>
  <c r="AA2597" i="3"/>
  <c r="Z2578" i="3"/>
  <c r="L2578" i="3"/>
  <c r="AA2561" i="3"/>
  <c r="Z2539" i="3"/>
  <c r="L2539" i="3"/>
  <c r="AA2497" i="3"/>
  <c r="Z2475" i="3"/>
  <c r="L2475" i="3"/>
  <c r="Z2652" i="3"/>
  <c r="L2652" i="3"/>
  <c r="Z2597" i="3"/>
  <c r="L2597" i="3"/>
  <c r="Z2570" i="3"/>
  <c r="L2570" i="3"/>
  <c r="Z2550" i="3"/>
  <c r="L2550" i="3"/>
  <c r="AA2508" i="3"/>
  <c r="Z2486" i="3"/>
  <c r="L2486" i="3"/>
  <c r="Z2429" i="3"/>
  <c r="L2429" i="3"/>
  <c r="Z2443" i="3"/>
  <c r="L2443" i="3"/>
  <c r="AA2427" i="3"/>
  <c r="AA2443" i="3"/>
  <c r="AA2421" i="3"/>
  <c r="AA2222" i="3"/>
  <c r="AA2203" i="3"/>
  <c r="Z2383" i="3"/>
  <c r="L2383" i="3"/>
  <c r="Z2352" i="3"/>
  <c r="L2352" i="3"/>
  <c r="Z2334" i="3"/>
  <c r="L2334" i="3"/>
  <c r="AA2303" i="3"/>
  <c r="AA2281" i="3"/>
  <c r="Z2266" i="3"/>
  <c r="L2266" i="3"/>
  <c r="Z2247" i="3"/>
  <c r="L2247" i="3"/>
  <c r="Z2221" i="3"/>
  <c r="L2221" i="3"/>
  <c r="AA2202" i="3"/>
  <c r="AA2225" i="3"/>
  <c r="Z2184" i="3"/>
  <c r="L2184" i="3"/>
  <c r="AA2142" i="3"/>
  <c r="Z2120" i="3"/>
  <c r="L2120" i="3"/>
  <c r="AA2349" i="3"/>
  <c r="AA2317" i="3"/>
  <c r="Z2291" i="3"/>
  <c r="L2291" i="3"/>
  <c r="Z2271" i="3"/>
  <c r="L2271" i="3"/>
  <c r="AA2244" i="3"/>
  <c r="Z2223" i="3"/>
  <c r="L2223" i="3"/>
  <c r="AA2193" i="3"/>
  <c r="Z2382" i="3"/>
  <c r="L2382" i="3"/>
  <c r="Z2345" i="3"/>
  <c r="L2345" i="3"/>
  <c r="Z2313" i="3"/>
  <c r="L2313" i="3"/>
  <c r="AA2286" i="3"/>
  <c r="AA2258" i="3"/>
  <c r="Z2244" i="3"/>
  <c r="L2244" i="3"/>
  <c r="AA2384" i="3"/>
  <c r="AA2360" i="3"/>
  <c r="AA2341" i="3"/>
  <c r="Z2318" i="3"/>
  <c r="L2318" i="3"/>
  <c r="AA2268" i="3"/>
  <c r="Z2250" i="3"/>
  <c r="L2250" i="3"/>
  <c r="AA2224" i="3"/>
  <c r="Z2367" i="3"/>
  <c r="L2367" i="3"/>
  <c r="Z2310" i="3"/>
  <c r="L2310" i="3"/>
  <c r="Z2274" i="3"/>
  <c r="L2274" i="3"/>
  <c r="Z2242" i="3"/>
  <c r="L2242" i="3"/>
  <c r="Z2206" i="3"/>
  <c r="L2206" i="3"/>
  <c r="AA2196" i="3"/>
  <c r="Z2070" i="3"/>
  <c r="L2070" i="3"/>
  <c r="Z1996" i="3"/>
  <c r="L1996" i="3"/>
  <c r="AA1953" i="3"/>
  <c r="AA1928" i="3"/>
  <c r="AA2087" i="3"/>
  <c r="AA2062" i="3"/>
  <c r="AA1967" i="3"/>
  <c r="Z1950" i="3"/>
  <c r="L1950" i="3"/>
  <c r="Z2086" i="3"/>
  <c r="L2086" i="3"/>
  <c r="Z2049" i="3"/>
  <c r="L2049" i="3"/>
  <c r="Z1999" i="3"/>
  <c r="L1999" i="3"/>
  <c r="AA1978" i="3"/>
  <c r="Z1954" i="3"/>
  <c r="L1954" i="3"/>
  <c r="AA1991" i="3"/>
  <c r="Z1974" i="3"/>
  <c r="L1974" i="3"/>
  <c r="AA1850" i="3"/>
  <c r="Z1828" i="3"/>
  <c r="L1828" i="3"/>
  <c r="AA1786" i="3"/>
  <c r="Z2083" i="3"/>
  <c r="L2083" i="3"/>
  <c r="AA2068" i="3"/>
  <c r="Z2046" i="3"/>
  <c r="L2046" i="3"/>
  <c r="Z2029" i="3"/>
  <c r="L2029" i="3"/>
  <c r="Z2018" i="3"/>
  <c r="L2018" i="3"/>
  <c r="Z1959" i="3"/>
  <c r="L1959" i="3"/>
  <c r="AA1937" i="3"/>
  <c r="Z1735" i="3"/>
  <c r="L1735" i="3"/>
  <c r="AA2089" i="3"/>
  <c r="Z2069" i="3"/>
  <c r="L2069" i="3"/>
  <c r="AA2032" i="3"/>
  <c r="Z2000" i="3"/>
  <c r="L2000" i="3"/>
  <c r="AA1951" i="3"/>
  <c r="Z1937" i="3"/>
  <c r="L1937" i="3"/>
  <c r="Z1882" i="3"/>
  <c r="L1882" i="3"/>
  <c r="Z1866" i="3"/>
  <c r="L1866" i="3"/>
  <c r="Z1850" i="3"/>
  <c r="L1850" i="3"/>
  <c r="Z1834" i="3"/>
  <c r="L1834" i="3"/>
  <c r="Z1818" i="3"/>
  <c r="L1818" i="3"/>
  <c r="Z1802" i="3"/>
  <c r="L1802" i="3"/>
  <c r="Z2082" i="3"/>
  <c r="L2082" i="3"/>
  <c r="AA1993" i="3"/>
  <c r="AA1961" i="3"/>
  <c r="AA2064" i="3"/>
  <c r="AA2044" i="3"/>
  <c r="Z2014" i="3"/>
  <c r="L2014" i="3"/>
  <c r="AA1975" i="3"/>
  <c r="Z1961" i="3"/>
  <c r="L1961" i="3"/>
  <c r="Z1941" i="3"/>
  <c r="L1941" i="3"/>
  <c r="Z1904" i="3"/>
  <c r="L1904" i="3"/>
  <c r="AA1862" i="3"/>
  <c r="Z1840" i="3"/>
  <c r="L1840" i="3"/>
  <c r="AA1798" i="3"/>
  <c r="Z1776" i="3"/>
  <c r="L1776" i="3"/>
  <c r="AA1734" i="3"/>
  <c r="Z1785" i="3"/>
  <c r="L1785" i="3"/>
  <c r="Z1766" i="3"/>
  <c r="L1766" i="3"/>
  <c r="AA1660" i="3"/>
  <c r="Z1679" i="3"/>
  <c r="L1679" i="3"/>
  <c r="Z1782" i="3"/>
  <c r="L1782" i="3"/>
  <c r="Z1750" i="3"/>
  <c r="L1750" i="3"/>
  <c r="AA1731" i="3"/>
  <c r="AA1672" i="3"/>
  <c r="Z1626" i="3"/>
  <c r="L1626" i="3"/>
  <c r="AA1764" i="3"/>
  <c r="AA1744" i="3"/>
  <c r="AA1710" i="3"/>
  <c r="AA1656" i="3"/>
  <c r="AA1779" i="3"/>
  <c r="Z1753" i="3"/>
  <c r="L1753" i="3"/>
  <c r="Z1720" i="3"/>
  <c r="L1720" i="3"/>
  <c r="Z1710" i="3"/>
  <c r="L1710" i="3"/>
  <c r="Z1673" i="3"/>
  <c r="L1673" i="3"/>
  <c r="Z1774" i="3"/>
  <c r="L1774" i="3"/>
  <c r="AA1724" i="3"/>
  <c r="AA1705" i="3"/>
  <c r="AA1663" i="3"/>
  <c r="Z1648" i="3"/>
  <c r="L1648" i="3"/>
  <c r="Z1627" i="3"/>
  <c r="L1627" i="3"/>
  <c r="AA1760" i="3"/>
  <c r="AA1687" i="3"/>
  <c r="Z1649" i="3"/>
  <c r="L1649" i="3"/>
  <c r="AA1722" i="3"/>
  <c r="Z1692" i="3"/>
  <c r="L1692" i="3"/>
  <c r="AA1679" i="3"/>
  <c r="AA1615" i="3"/>
  <c r="AA1550" i="3"/>
  <c r="AA1481" i="3"/>
  <c r="AA1464" i="3"/>
  <c r="Z1439" i="3"/>
  <c r="L1439" i="3"/>
  <c r="AA1390" i="3"/>
  <c r="AA1506" i="3"/>
  <c r="Z1452" i="3"/>
  <c r="L1452" i="3"/>
  <c r="Z1427" i="3"/>
  <c r="L1427" i="3"/>
  <c r="Z1389" i="3"/>
  <c r="L1389" i="3"/>
  <c r="AA1609" i="3"/>
  <c r="AA1587" i="3"/>
  <c r="AA1577" i="3"/>
  <c r="Z1535" i="3"/>
  <c r="L1535" i="3"/>
  <c r="AA1528" i="3"/>
  <c r="Z1490" i="3"/>
  <c r="L1490" i="3"/>
  <c r="AA1467" i="3"/>
  <c r="Z1428" i="3"/>
  <c r="L1428" i="3"/>
  <c r="Z1388" i="3"/>
  <c r="L1388" i="3"/>
  <c r="Z1373" i="3"/>
  <c r="L1373" i="3"/>
  <c r="Z1601" i="3"/>
  <c r="L1601" i="3"/>
  <c r="Z1569" i="3"/>
  <c r="L1569" i="3"/>
  <c r="Z1537" i="3"/>
  <c r="L1537" i="3"/>
  <c r="AA1510" i="3"/>
  <c r="Z1466" i="3"/>
  <c r="L1466" i="3"/>
  <c r="AA1443" i="3"/>
  <c r="AA1590" i="3"/>
  <c r="AA1526" i="3"/>
  <c r="AA1501" i="3"/>
  <c r="AA1431" i="3"/>
  <c r="AA1416" i="3"/>
  <c r="Z1484" i="3"/>
  <c r="L1484" i="3"/>
  <c r="Z1447" i="3"/>
  <c r="L1447" i="3"/>
  <c r="Z1409" i="3"/>
  <c r="L1409" i="3"/>
  <c r="AA1600" i="3"/>
  <c r="AA1583" i="3"/>
  <c r="AA1536" i="3"/>
  <c r="AA1519" i="3"/>
  <c r="Z1413" i="3"/>
  <c r="L1413" i="3"/>
  <c r="Z1595" i="3"/>
  <c r="L1595" i="3"/>
  <c r="Z1563" i="3"/>
  <c r="L1563" i="3"/>
  <c r="Z1531" i="3"/>
  <c r="L1531" i="3"/>
  <c r="AA1493" i="3"/>
  <c r="Z1433" i="3"/>
  <c r="L1433" i="3"/>
  <c r="AA1398" i="3"/>
  <c r="Z1348" i="3"/>
  <c r="L1348" i="3"/>
  <c r="Z1313" i="3"/>
  <c r="L1313" i="3"/>
  <c r="AA1243" i="3"/>
  <c r="Z1226" i="3"/>
  <c r="L1226" i="3"/>
  <c r="AA1177" i="3"/>
  <c r="Z1285" i="3"/>
  <c r="L1285" i="3"/>
  <c r="Z1221" i="3"/>
  <c r="L1221" i="3"/>
  <c r="Z1325" i="3"/>
  <c r="L1325" i="3"/>
  <c r="AA1203" i="3"/>
  <c r="Z1162" i="3"/>
  <c r="L1162" i="3"/>
  <c r="AA1144" i="3"/>
  <c r="AA1123" i="3"/>
  <c r="Z1303" i="3"/>
  <c r="L1303" i="3"/>
  <c r="Z1245" i="3"/>
  <c r="L1245" i="3"/>
  <c r="Z1214" i="3"/>
  <c r="L1214" i="3"/>
  <c r="AA1182" i="3"/>
  <c r="Z1161" i="3"/>
  <c r="L1161" i="3"/>
  <c r="Z1341" i="3"/>
  <c r="L1341" i="3"/>
  <c r="Z1307" i="3"/>
  <c r="L1307" i="3"/>
  <c r="AA1295" i="3"/>
  <c r="Z1278" i="3"/>
  <c r="L1278" i="3"/>
  <c r="AA1205" i="3"/>
  <c r="Z1316" i="3"/>
  <c r="L1316" i="3"/>
  <c r="Z1282" i="3"/>
  <c r="L1282" i="3"/>
  <c r="Z1267" i="3"/>
  <c r="L1267" i="3"/>
  <c r="Z1238" i="3"/>
  <c r="L1238" i="3"/>
  <c r="Z1207" i="3"/>
  <c r="L1207" i="3"/>
  <c r="AA1163" i="3"/>
  <c r="AA1109" i="3"/>
  <c r="AA1299" i="3"/>
  <c r="AA1258" i="3"/>
  <c r="AA1193" i="3"/>
  <c r="Z1149" i="3"/>
  <c r="L1149" i="3"/>
  <c r="Z1296" i="3"/>
  <c r="L1296" i="3"/>
  <c r="AA1274" i="3"/>
  <c r="Z1264" i="3"/>
  <c r="L1264" i="3"/>
  <c r="AA1255" i="3"/>
  <c r="Z1200" i="3"/>
  <c r="L1200" i="3"/>
  <c r="AA1170" i="3"/>
  <c r="AA3260" i="3"/>
  <c r="Z3262" i="3"/>
  <c r="L3262" i="3"/>
  <c r="AA3221" i="3"/>
  <c r="AA3173" i="3"/>
  <c r="Z3057" i="3"/>
  <c r="L3057" i="3"/>
  <c r="AA3145" i="3"/>
  <c r="AA2990" i="3"/>
  <c r="AA2878" i="3"/>
  <c r="Z2853" i="3"/>
  <c r="L2853" i="3"/>
  <c r="AA2737" i="3"/>
  <c r="Z2744" i="3"/>
  <c r="L2744" i="3"/>
  <c r="AA2840" i="3"/>
  <c r="Z2841" i="3"/>
  <c r="L2841" i="3"/>
  <c r="AA2645" i="3"/>
  <c r="AA3233" i="3"/>
  <c r="AA3263" i="3"/>
  <c r="AA3239" i="3"/>
  <c r="AA3225" i="3"/>
  <c r="Z3260" i="3"/>
  <c r="L3260" i="3"/>
  <c r="AA3187" i="3"/>
  <c r="Z3237" i="3"/>
  <c r="L3237" i="3"/>
  <c r="Z3218" i="3"/>
  <c r="L3218" i="3"/>
  <c r="AA3201" i="3"/>
  <c r="Z3254" i="3"/>
  <c r="L3254" i="3"/>
  <c r="Z3235" i="3"/>
  <c r="L3235" i="3"/>
  <c r="AA3215" i="3"/>
  <c r="Z3138" i="3"/>
  <c r="L3138" i="3"/>
  <c r="AA3121" i="3"/>
  <c r="Z3187" i="3"/>
  <c r="L3187" i="3"/>
  <c r="AA3164" i="3"/>
  <c r="AA3184" i="3"/>
  <c r="Z3151" i="3"/>
  <c r="L3151" i="3"/>
  <c r="Z3163" i="3"/>
  <c r="L3163" i="3"/>
  <c r="AA3134" i="3"/>
  <c r="Z3143" i="3"/>
  <c r="L3143" i="3"/>
  <c r="Z3077" i="3"/>
  <c r="L3077" i="3"/>
  <c r="AA3191" i="3"/>
  <c r="AA3158" i="3"/>
  <c r="AA3094" i="3"/>
  <c r="Z3040" i="3"/>
  <c r="L3040" i="3"/>
  <c r="Z3167" i="3"/>
  <c r="L3167" i="3"/>
  <c r="Z3145" i="3"/>
  <c r="L3145" i="3"/>
  <c r="AA3117" i="3"/>
  <c r="AA3041" i="3"/>
  <c r="AA3030" i="3"/>
  <c r="AA3020" i="3"/>
  <c r="Z2978" i="3"/>
  <c r="L2978" i="3"/>
  <c r="AA2863" i="3"/>
  <c r="AA3009" i="3"/>
  <c r="Z3030" i="3"/>
  <c r="L3030" i="3"/>
  <c r="Z3012" i="3"/>
  <c r="L3012" i="3"/>
  <c r="AA2998" i="3"/>
  <c r="Z2985" i="3"/>
  <c r="L2985" i="3"/>
  <c r="Z3036" i="3"/>
  <c r="L3036" i="3"/>
  <c r="Z2998" i="3"/>
  <c r="L2998" i="3"/>
  <c r="Z2982" i="3"/>
  <c r="L2982" i="3"/>
  <c r="AA3036" i="3"/>
  <c r="AA3010" i="3"/>
  <c r="AA2994" i="3"/>
  <c r="AA2970" i="3"/>
  <c r="Z2947" i="3"/>
  <c r="L2947" i="3"/>
  <c r="Z2891" i="3"/>
  <c r="L2891" i="3"/>
  <c r="Z2890" i="3"/>
  <c r="L2890" i="3"/>
  <c r="Z2856" i="3"/>
  <c r="L2856" i="3"/>
  <c r="AA2861" i="3"/>
  <c r="Z2922" i="3"/>
  <c r="L2922" i="3"/>
  <c r="Z2896" i="3"/>
  <c r="L2896" i="3"/>
  <c r="AA2881" i="3"/>
  <c r="AA2906" i="3"/>
  <c r="AA2877" i="3"/>
  <c r="AA2919" i="3"/>
  <c r="AA2873" i="3"/>
  <c r="AA2841" i="3"/>
  <c r="Z2819" i="3"/>
  <c r="L2819" i="3"/>
  <c r="Z2771" i="3"/>
  <c r="L2771" i="3"/>
  <c r="AA2729" i="3"/>
  <c r="AA2920" i="3"/>
  <c r="AA2884" i="3"/>
  <c r="AA2789" i="3"/>
  <c r="Z2756" i="3"/>
  <c r="L2756" i="3"/>
  <c r="AA2736" i="3"/>
  <c r="AA2829" i="3"/>
  <c r="Z2784" i="3"/>
  <c r="L2784" i="3"/>
  <c r="Z2845" i="3"/>
  <c r="L2845" i="3"/>
  <c r="Z2825" i="3"/>
  <c r="L2825" i="3"/>
  <c r="AA2787" i="3"/>
  <c r="AA2743" i="3"/>
  <c r="AA2845" i="3"/>
  <c r="Z2801" i="3"/>
  <c r="L2801" i="3"/>
  <c r="Z2735" i="3"/>
  <c r="L2735" i="3"/>
  <c r="AA2705" i="3"/>
  <c r="AA2822" i="3"/>
  <c r="AA2768" i="3"/>
  <c r="Z2734" i="3"/>
  <c r="L2734" i="3"/>
  <c r="Z2718" i="3"/>
  <c r="L2718" i="3"/>
  <c r="Z2837" i="3"/>
  <c r="L2837" i="3"/>
  <c r="AA2808" i="3"/>
  <c r="Z2773" i="3"/>
  <c r="L2773" i="3"/>
  <c r="AA2749" i="3"/>
  <c r="Z2679" i="3"/>
  <c r="L2679" i="3"/>
  <c r="AA2637" i="3"/>
  <c r="AA2839" i="3"/>
  <c r="AA2773" i="3"/>
  <c r="Z2833" i="3"/>
  <c r="L2833" i="3"/>
  <c r="Z2794" i="3"/>
  <c r="L2794" i="3"/>
  <c r="AA2746" i="3"/>
  <c r="Z2709" i="3"/>
  <c r="L2709" i="3"/>
  <c r="AA2667" i="3"/>
  <c r="AA2612" i="3"/>
  <c r="Z2568" i="3"/>
  <c r="L2568" i="3"/>
  <c r="AA2641" i="3"/>
  <c r="AA2613" i="3"/>
  <c r="AA2563" i="3"/>
  <c r="AA2615" i="3"/>
  <c r="Z2595" i="3"/>
  <c r="L2595" i="3"/>
  <c r="AA2536" i="3"/>
  <c r="Z2650" i="3"/>
  <c r="L2650" i="3"/>
  <c r="Z2627" i="3"/>
  <c r="L2627" i="3"/>
  <c r="AA2595" i="3"/>
  <c r="AA2586" i="3"/>
  <c r="Z2646" i="3"/>
  <c r="L2646" i="3"/>
  <c r="AA2598" i="3"/>
  <c r="AA2576" i="3"/>
  <c r="AA2537" i="3"/>
  <c r="Z2515" i="3"/>
  <c r="L2515" i="3"/>
  <c r="AA2473" i="3"/>
  <c r="Z2451" i="3"/>
  <c r="L2451" i="3"/>
  <c r="Z2642" i="3"/>
  <c r="L2642" i="3"/>
  <c r="Z2598" i="3"/>
  <c r="L2598" i="3"/>
  <c r="AA2568" i="3"/>
  <c r="AA2548" i="3"/>
  <c r="Z2526" i="3"/>
  <c r="L2526" i="3"/>
  <c r="AA2484" i="3"/>
  <c r="Z2462" i="3"/>
  <c r="L2462" i="3"/>
  <c r="AA2436" i="3"/>
  <c r="Z2420" i="3"/>
  <c r="L2420" i="3"/>
  <c r="Z2426" i="3"/>
  <c r="L2426" i="3"/>
  <c r="Z2405" i="3"/>
  <c r="L2405" i="3"/>
  <c r="AA2407" i="3"/>
  <c r="Z2445" i="3"/>
  <c r="L2445" i="3"/>
  <c r="AA2406" i="3"/>
  <c r="AA2424" i="3"/>
  <c r="AA2440" i="3"/>
  <c r="Z2396" i="3"/>
  <c r="L2396" i="3"/>
  <c r="Z2380" i="3"/>
  <c r="L2380" i="3"/>
  <c r="Z2364" i="3"/>
  <c r="L2364" i="3"/>
  <c r="Z2348" i="3"/>
  <c r="L2348" i="3"/>
  <c r="Z2332" i="3"/>
  <c r="L2332" i="3"/>
  <c r="Z2316" i="3"/>
  <c r="L2316" i="3"/>
  <c r="Z2300" i="3"/>
  <c r="L2300" i="3"/>
  <c r="AA2380" i="3"/>
  <c r="Z2379" i="3"/>
  <c r="L2379" i="3"/>
  <c r="AA2348" i="3"/>
  <c r="Z2330" i="3"/>
  <c r="L2330" i="3"/>
  <c r="Z2302" i="3"/>
  <c r="L2302" i="3"/>
  <c r="AA2280" i="3"/>
  <c r="AA2261" i="3"/>
  <c r="AA2239" i="3"/>
  <c r="AA2201" i="3"/>
  <c r="Z2218" i="3"/>
  <c r="L2218" i="3"/>
  <c r="AA2182" i="3"/>
  <c r="Z2160" i="3"/>
  <c r="L2160" i="3"/>
  <c r="AA2118" i="3"/>
  <c r="AA2372" i="3"/>
  <c r="AA2340" i="3"/>
  <c r="AA2308" i="3"/>
  <c r="Z2290" i="3"/>
  <c r="L2290" i="3"/>
  <c r="AA2267" i="3"/>
  <c r="AA2241" i="3"/>
  <c r="Z2412" i="3"/>
  <c r="L2412" i="3"/>
  <c r="Z2381" i="3"/>
  <c r="L2381" i="3"/>
  <c r="Z2285" i="3"/>
  <c r="L2285" i="3"/>
  <c r="AA2254" i="3"/>
  <c r="Z2235" i="3"/>
  <c r="L2235" i="3"/>
  <c r="AA2381" i="3"/>
  <c r="AA2357" i="3"/>
  <c r="Z2336" i="3"/>
  <c r="L2336" i="3"/>
  <c r="Z2317" i="3"/>
  <c r="L2317" i="3"/>
  <c r="AA2291" i="3"/>
  <c r="AA2265" i="3"/>
  <c r="AA2245" i="3"/>
  <c r="Z2401" i="3"/>
  <c r="L2401" i="3"/>
  <c r="Z3228" i="3"/>
  <c r="L3228" i="3"/>
  <c r="Z3243" i="3"/>
  <c r="L3243" i="3"/>
  <c r="Z3089" i="3"/>
  <c r="L3089" i="3"/>
  <c r="AA3168" i="3"/>
  <c r="Z3085" i="3"/>
  <c r="L3085" i="3"/>
  <c r="Z3048" i="3"/>
  <c r="L3048" i="3"/>
  <c r="Z3021" i="3"/>
  <c r="L3021" i="3"/>
  <c r="Z3015" i="3"/>
  <c r="L3015" i="3"/>
  <c r="AA2978" i="3"/>
  <c r="AA3259" i="3"/>
  <c r="AA3238" i="3"/>
  <c r="Z3221" i="3"/>
  <c r="L3221" i="3"/>
  <c r="Z3240" i="3"/>
  <c r="L3240" i="3"/>
  <c r="Z3251" i="3"/>
  <c r="L3251" i="3"/>
  <c r="Z3205" i="3"/>
  <c r="L3205" i="3"/>
  <c r="Z3230" i="3"/>
  <c r="L3230" i="3"/>
  <c r="AA3253" i="3"/>
  <c r="AA3232" i="3"/>
  <c r="Z3120" i="3"/>
  <c r="L3120" i="3"/>
  <c r="Z3186" i="3"/>
  <c r="L3186" i="3"/>
  <c r="AA3162" i="3"/>
  <c r="Z3097" i="3"/>
  <c r="L3097" i="3"/>
  <c r="Z3081" i="3"/>
  <c r="L3081" i="3"/>
  <c r="Z3065" i="3"/>
  <c r="L3065" i="3"/>
  <c r="Z3049" i="3"/>
  <c r="L3049" i="3"/>
  <c r="Z3154" i="3"/>
  <c r="L3154" i="3"/>
  <c r="Z3134" i="3"/>
  <c r="L3134" i="3"/>
  <c r="AA3075" i="3"/>
  <c r="Z3053" i="3"/>
  <c r="L3053" i="3"/>
  <c r="AA3186" i="3"/>
  <c r="Z3155" i="3"/>
  <c r="L3155" i="3"/>
  <c r="Z3106" i="3"/>
  <c r="L3106" i="3"/>
  <c r="Z3056" i="3"/>
  <c r="L3056" i="3"/>
  <c r="AA3159" i="3"/>
  <c r="AA3138" i="3"/>
  <c r="Z3113" i="3"/>
  <c r="L3113" i="3"/>
  <c r="AA3040" i="3"/>
  <c r="AA3027" i="3"/>
  <c r="Z2999" i="3"/>
  <c r="L2999" i="3"/>
  <c r="Z2876" i="3"/>
  <c r="L2876" i="3"/>
  <c r="Z2860" i="3"/>
  <c r="L2860" i="3"/>
  <c r="AA3032" i="3"/>
  <c r="Z3009" i="3"/>
  <c r="L3009" i="3"/>
  <c r="Z2914" i="3"/>
  <c r="L2914" i="3"/>
  <c r="Z2866" i="3"/>
  <c r="L2866" i="3"/>
  <c r="Z3035" i="3"/>
  <c r="L3035" i="3"/>
  <c r="AA2945" i="3"/>
  <c r="Z2923" i="3"/>
  <c r="L2923" i="3"/>
  <c r="AA2886" i="3"/>
  <c r="AA2891" i="3"/>
  <c r="Z2861" i="3"/>
  <c r="L2861" i="3"/>
  <c r="AA2931" i="3"/>
  <c r="Z2921" i="3"/>
  <c r="L2921" i="3"/>
  <c r="AA2876" i="3"/>
  <c r="AA2905" i="3"/>
  <c r="Z2901" i="3"/>
  <c r="L2901" i="3"/>
  <c r="AA2907" i="3"/>
  <c r="Z2862" i="3"/>
  <c r="L2862" i="3"/>
  <c r="AA2817" i="3"/>
  <c r="Z2795" i="3"/>
  <c r="L2795" i="3"/>
  <c r="AA2769" i="3"/>
  <c r="Z2747" i="3"/>
  <c r="L2747" i="3"/>
  <c r="AA2911" i="3"/>
  <c r="AA2835" i="3"/>
  <c r="AA2791" i="3"/>
  <c r="AA2732" i="3"/>
  <c r="AA2831" i="3"/>
  <c r="Z2783" i="3"/>
  <c r="L2783" i="3"/>
  <c r="AA2762" i="3"/>
  <c r="Z2701" i="3"/>
  <c r="L2701" i="3"/>
  <c r="Z2836" i="3"/>
  <c r="L2836" i="3"/>
  <c r="AA2816" i="3"/>
  <c r="Z2786" i="3"/>
  <c r="L2786" i="3"/>
  <c r="Z2760" i="3"/>
  <c r="L2760" i="3"/>
  <c r="Z2711" i="3"/>
  <c r="L2711" i="3"/>
  <c r="AA2847" i="3"/>
  <c r="AA2782" i="3"/>
  <c r="Z2737" i="3"/>
  <c r="L2737" i="3"/>
  <c r="AA2707" i="3"/>
  <c r="AA2821" i="3"/>
  <c r="AA2764" i="3"/>
  <c r="Z2733" i="3"/>
  <c r="L2733" i="3"/>
  <c r="AA2710" i="3"/>
  <c r="AA2804" i="3"/>
  <c r="AA2744" i="3"/>
  <c r="AA2677" i="3"/>
  <c r="Z2655" i="3"/>
  <c r="L2655" i="3"/>
  <c r="AA2775" i="3"/>
  <c r="AA2709" i="3"/>
  <c r="Z2844" i="3"/>
  <c r="L2844" i="3"/>
  <c r="AA2824" i="3"/>
  <c r="Z2790" i="3"/>
  <c r="L2790" i="3"/>
  <c r="Z2768" i="3"/>
  <c r="L2768" i="3"/>
  <c r="AA2731" i="3"/>
  <c r="Z2700" i="3"/>
  <c r="L2700" i="3"/>
  <c r="Z2685" i="3"/>
  <c r="L2685" i="3"/>
  <c r="Z2610" i="3"/>
  <c r="L2610" i="3"/>
  <c r="Z2567" i="3"/>
  <c r="L2567" i="3"/>
  <c r="AA2614" i="3"/>
  <c r="Z2653" i="3"/>
  <c r="L2653" i="3"/>
  <c r="Z2613" i="3"/>
  <c r="L2613" i="3"/>
  <c r="AA2594" i="3"/>
  <c r="Z2506" i="3"/>
  <c r="L2506" i="3"/>
  <c r="Z2640" i="3"/>
  <c r="L2640" i="3"/>
  <c r="AA2626" i="3"/>
  <c r="AA2596" i="3"/>
  <c r="Z2585" i="3"/>
  <c r="L2585" i="3"/>
  <c r="Z2557" i="3"/>
  <c r="L2557" i="3"/>
  <c r="Z2541" i="3"/>
  <c r="L2541" i="3"/>
  <c r="Z2525" i="3"/>
  <c r="L2525" i="3"/>
  <c r="Z2509" i="3"/>
  <c r="L2509" i="3"/>
  <c r="Z2493" i="3"/>
  <c r="L2493" i="3"/>
  <c r="Z2477" i="3"/>
  <c r="L2477" i="3"/>
  <c r="Z2461" i="3"/>
  <c r="L2461" i="3"/>
  <c r="Z2643" i="3"/>
  <c r="L2643" i="3"/>
  <c r="AA2574" i="3"/>
  <c r="Z2555" i="3"/>
  <c r="L2555" i="3"/>
  <c r="AA2513" i="3"/>
  <c r="Z2491" i="3"/>
  <c r="L2491" i="3"/>
  <c r="AA2449" i="3"/>
  <c r="Z2632" i="3"/>
  <c r="L2632" i="3"/>
  <c r="AA2524" i="3"/>
  <c r="Z2502" i="3"/>
  <c r="L2502" i="3"/>
  <c r="AA2460" i="3"/>
  <c r="Z2421" i="3"/>
  <c r="L2421" i="3"/>
  <c r="Z2442" i="3"/>
  <c r="L2442" i="3"/>
  <c r="AA2419" i="3"/>
  <c r="AA2394" i="3"/>
  <c r="AA2378" i="3"/>
  <c r="AA2362" i="3"/>
  <c r="AA2346" i="3"/>
  <c r="AA2330" i="3"/>
  <c r="AA2314" i="3"/>
  <c r="AA2298" i="3"/>
  <c r="AA2379" i="3"/>
  <c r="AA2396" i="3"/>
  <c r="AA2371" i="3"/>
  <c r="AA2347" i="3"/>
  <c r="Z2327" i="3"/>
  <c r="L2327" i="3"/>
  <c r="Z2301" i="3"/>
  <c r="L2301" i="3"/>
  <c r="Z2255" i="3"/>
  <c r="L2255" i="3"/>
  <c r="Z2238" i="3"/>
  <c r="L2238" i="3"/>
  <c r="AA2194" i="3"/>
  <c r="Z2210" i="3"/>
  <c r="L2210" i="3"/>
  <c r="AA2158" i="3"/>
  <c r="Z2136" i="3"/>
  <c r="L2136" i="3"/>
  <c r="AA2368" i="3"/>
  <c r="AA2336" i="3"/>
  <c r="AA2304" i="3"/>
  <c r="Z2287" i="3"/>
  <c r="L2287" i="3"/>
  <c r="AA2263" i="3"/>
  <c r="AA2243" i="3"/>
  <c r="Z2217" i="3"/>
  <c r="L2217" i="3"/>
  <c r="Z2411" i="3"/>
  <c r="L2411" i="3"/>
  <c r="Z2378" i="3"/>
  <c r="L2378" i="3"/>
  <c r="Z2281" i="3"/>
  <c r="L2281" i="3"/>
  <c r="Z2249" i="3"/>
  <c r="L2249" i="3"/>
  <c r="AA2234" i="3"/>
  <c r="AA2216" i="3"/>
  <c r="AA2200" i="3"/>
  <c r="AA2332" i="3"/>
  <c r="Z2314" i="3"/>
  <c r="L2314" i="3"/>
  <c r="AA2287" i="3"/>
  <c r="AA2264" i="3"/>
  <c r="Z2240" i="3"/>
  <c r="L2240" i="3"/>
  <c r="Z2185" i="3"/>
  <c r="L2185" i="3"/>
  <c r="Z2169" i="3"/>
  <c r="L2169" i="3"/>
  <c r="Z2153" i="3"/>
  <c r="L2153" i="3"/>
  <c r="Z2137" i="3"/>
  <c r="L2137" i="3"/>
  <c r="Z2121" i="3"/>
  <c r="L2121" i="3"/>
  <c r="Z2105" i="3"/>
  <c r="L2105" i="3"/>
  <c r="Z2400" i="3"/>
  <c r="L2400" i="3"/>
  <c r="AA2352" i="3"/>
  <c r="Z2306" i="3"/>
  <c r="L2306" i="3"/>
  <c r="AA2257" i="3"/>
  <c r="Z2214" i="3"/>
  <c r="L2214" i="3"/>
  <c r="AA2204" i="3"/>
  <c r="Z2191" i="3"/>
  <c r="L2191" i="3"/>
  <c r="Z2175" i="3"/>
  <c r="L2175" i="3"/>
  <c r="Z2159" i="3"/>
  <c r="L2159" i="3"/>
  <c r="Z2143" i="3"/>
  <c r="L2143" i="3"/>
  <c r="Z2127" i="3"/>
  <c r="L2127" i="3"/>
  <c r="Z2111" i="3"/>
  <c r="L2111" i="3"/>
  <c r="Z2095" i="3"/>
  <c r="L2095" i="3"/>
  <c r="Z2079" i="3"/>
  <c r="L2079" i="3"/>
  <c r="Z2063" i="3"/>
  <c r="L2063" i="3"/>
  <c r="AA2081" i="3"/>
  <c r="AA2058" i="3"/>
  <c r="Z2007" i="3"/>
  <c r="L2007" i="3"/>
  <c r="Z1994" i="3"/>
  <c r="L1994" i="3"/>
  <c r="AA1965" i="3"/>
  <c r="AA2080" i="3"/>
  <c r="AA2049" i="3"/>
  <c r="AA1966" i="3"/>
  <c r="Z2077" i="3"/>
  <c r="L2077" i="3"/>
  <c r="Z2045" i="3"/>
  <c r="L2045" i="3"/>
  <c r="AA2025" i="3"/>
  <c r="Z1967" i="3"/>
  <c r="L1967" i="3"/>
  <c r="AA1946" i="3"/>
  <c r="Z1930" i="3"/>
  <c r="L1930" i="3"/>
  <c r="AA2054" i="3"/>
  <c r="AA1990" i="3"/>
  <c r="Z1945" i="3"/>
  <c r="L1945" i="3"/>
  <c r="AA1866" i="3"/>
  <c r="Z1844" i="3"/>
  <c r="L1844" i="3"/>
  <c r="AA1802" i="3"/>
  <c r="AA2078" i="3"/>
  <c r="Z2041" i="3"/>
  <c r="L2041" i="3"/>
  <c r="Z2009" i="3"/>
  <c r="L2009" i="3"/>
  <c r="AA1981" i="3"/>
  <c r="AA2052" i="3"/>
  <c r="AA1950" i="3"/>
  <c r="Z1936" i="3"/>
  <c r="L1936" i="3"/>
  <c r="AA2095" i="3"/>
  <c r="AA2075" i="3"/>
  <c r="Z2022" i="3"/>
  <c r="L2022" i="3"/>
  <c r="Z1916" i="3"/>
  <c r="L1916" i="3"/>
  <c r="Z1893" i="3"/>
  <c r="L1893" i="3"/>
  <c r="Z2094" i="3"/>
  <c r="L2094" i="3"/>
  <c r="AA2066" i="3"/>
  <c r="AA2038" i="3"/>
  <c r="AA1974" i="3"/>
  <c r="Z1960" i="3"/>
  <c r="L1960" i="3"/>
  <c r="Z1923" i="3"/>
  <c r="L1923" i="3"/>
  <c r="AA1878" i="3"/>
  <c r="Z1856" i="3"/>
  <c r="L1856" i="3"/>
  <c r="AA1814" i="3"/>
  <c r="Z1792" i="3"/>
  <c r="L1792" i="3"/>
  <c r="AA1750" i="3"/>
  <c r="Z1728" i="3"/>
  <c r="L1728" i="3"/>
  <c r="AA1776" i="3"/>
  <c r="Z1747" i="3"/>
  <c r="L1747" i="3"/>
  <c r="Z1684" i="3"/>
  <c r="L1684" i="3"/>
  <c r="Z1646" i="3"/>
  <c r="L1646" i="3"/>
  <c r="Z1767" i="3"/>
  <c r="L1767" i="3"/>
  <c r="AA1718" i="3"/>
  <c r="Z1642" i="3"/>
  <c r="L1642" i="3"/>
  <c r="Z1756" i="3"/>
  <c r="L1756" i="3"/>
  <c r="AA1743" i="3"/>
  <c r="AA1711" i="3"/>
  <c r="Z3238" i="3"/>
  <c r="L3238" i="3"/>
  <c r="Z3257" i="3"/>
  <c r="L3257" i="3"/>
  <c r="AA3192" i="3"/>
  <c r="Z3137" i="3"/>
  <c r="L3137" i="3"/>
  <c r="Z3041" i="3"/>
  <c r="L3041" i="3"/>
  <c r="AA3113" i="3"/>
  <c r="Z3128" i="3"/>
  <c r="L3128" i="3"/>
  <c r="Z3032" i="3"/>
  <c r="L3032" i="3"/>
  <c r="AA2856" i="3"/>
  <c r="AA3038" i="3"/>
  <c r="AA2887" i="3"/>
  <c r="AA2852" i="3"/>
  <c r="Z2827" i="3"/>
  <c r="L2827" i="3"/>
  <c r="AA2893" i="3"/>
  <c r="AA2703" i="3"/>
  <c r="Z2697" i="3"/>
  <c r="L2697" i="3"/>
  <c r="Z2687" i="3"/>
  <c r="L2687" i="3"/>
  <c r="Z3248" i="3"/>
  <c r="L3248" i="3"/>
  <c r="AA3227" i="3"/>
  <c r="AA3258" i="3"/>
  <c r="Z3217" i="3"/>
  <c r="L3217" i="3"/>
  <c r="Z3239" i="3"/>
  <c r="L3239" i="3"/>
  <c r="AA3219" i="3"/>
  <c r="AA3248" i="3"/>
  <c r="AA3203" i="3"/>
  <c r="Z3181" i="3"/>
  <c r="L3181" i="3"/>
  <c r="Z3232" i="3"/>
  <c r="L3232" i="3"/>
  <c r="AA3229" i="3"/>
  <c r="AA3119" i="3"/>
  <c r="AA3183" i="3"/>
  <c r="AA3139" i="3"/>
  <c r="AA3095" i="3"/>
  <c r="AA3079" i="3"/>
  <c r="AA3063" i="3"/>
  <c r="AA3047" i="3"/>
  <c r="Z3179" i="3"/>
  <c r="L3179" i="3"/>
  <c r="AA3123" i="3"/>
  <c r="AA3155" i="3"/>
  <c r="Z3093" i="3"/>
  <c r="L3093" i="3"/>
  <c r="AA3051" i="3"/>
  <c r="AA3182" i="3"/>
  <c r="AA3105" i="3"/>
  <c r="Z3088" i="3"/>
  <c r="L3088" i="3"/>
  <c r="Z3072" i="3"/>
  <c r="L3072" i="3"/>
  <c r="AA3054" i="3"/>
  <c r="Z3185" i="3"/>
  <c r="L3185" i="3"/>
  <c r="Z3133" i="3"/>
  <c r="L3133" i="3"/>
  <c r="AA3029" i="3"/>
  <c r="AA3031" i="3"/>
  <c r="AA3016" i="3"/>
  <c r="Z2994" i="3"/>
  <c r="L2994" i="3"/>
  <c r="Z2975" i="3"/>
  <c r="L2975" i="3"/>
  <c r="AA3001" i="3"/>
  <c r="Z2892" i="3"/>
  <c r="L2892" i="3"/>
  <c r="AA2874" i="3"/>
  <c r="AA2858" i="3"/>
  <c r="Z3020" i="3"/>
  <c r="L3020" i="3"/>
  <c r="AA2864" i="3"/>
  <c r="AA3025" i="3"/>
  <c r="Z2965" i="3"/>
  <c r="L2965" i="3"/>
  <c r="Z2949" i="3"/>
  <c r="L2949" i="3"/>
  <c r="AA3005" i="3"/>
  <c r="AA2986" i="3"/>
  <c r="Z2963" i="3"/>
  <c r="L2963" i="3"/>
  <c r="AA2921" i="3"/>
  <c r="Z2878" i="3"/>
  <c r="L2878" i="3"/>
  <c r="AA2885" i="3"/>
  <c r="Z2854" i="3"/>
  <c r="L2854" i="3"/>
  <c r="AA2925" i="3"/>
  <c r="AA2855" i="3"/>
  <c r="AA2918" i="3"/>
  <c r="Z2870" i="3"/>
  <c r="L2870" i="3"/>
  <c r="AA2923" i="3"/>
  <c r="Z2895" i="3"/>
  <c r="L2895" i="3"/>
  <c r="AA2901" i="3"/>
  <c r="Z2835" i="3"/>
  <c r="L2835" i="3"/>
  <c r="AA2793" i="3"/>
  <c r="AA2745" i="3"/>
  <c r="Z2907" i="3"/>
  <c r="L2907" i="3"/>
  <c r="Z2869" i="3"/>
  <c r="L2869" i="3"/>
  <c r="Z2834" i="3"/>
  <c r="L2834" i="3"/>
  <c r="Z2808" i="3"/>
  <c r="L2808" i="3"/>
  <c r="AA2726" i="3"/>
  <c r="Z2848" i="3"/>
  <c r="L2848" i="3"/>
  <c r="AA2826" i="3"/>
  <c r="Z2785" i="3"/>
  <c r="L2785" i="3"/>
  <c r="Z2732" i="3"/>
  <c r="L2732" i="3"/>
  <c r="AA2812" i="3"/>
  <c r="Z2782" i="3"/>
  <c r="L2782" i="3"/>
  <c r="Z2759" i="3"/>
  <c r="L2759" i="3"/>
  <c r="AA2738" i="3"/>
  <c r="Z2713" i="3"/>
  <c r="L2713" i="3"/>
  <c r="Z2686" i="3"/>
  <c r="L2686" i="3"/>
  <c r="Z2670" i="3"/>
  <c r="L2670" i="3"/>
  <c r="AA2781" i="3"/>
  <c r="AA2823" i="3"/>
  <c r="AA2758" i="3"/>
  <c r="Z2728" i="3"/>
  <c r="L2728" i="3"/>
  <c r="AA2708" i="3"/>
  <c r="AA2798" i="3"/>
  <c r="AA2740" i="3"/>
  <c r="AA2653" i="3"/>
  <c r="Z2631" i="3"/>
  <c r="L2631" i="3"/>
  <c r="AA2819" i="3"/>
  <c r="Z2792" i="3"/>
  <c r="L2792" i="3"/>
  <c r="AA2711" i="3"/>
  <c r="AA2820" i="3"/>
  <c r="Z2789" i="3"/>
  <c r="L2789" i="3"/>
  <c r="Z2767" i="3"/>
  <c r="L2767" i="3"/>
  <c r="Z2730" i="3"/>
  <c r="L2730" i="3"/>
  <c r="AA2699" i="3"/>
  <c r="AA2683" i="3"/>
  <c r="Z2661" i="3"/>
  <c r="L2661" i="3"/>
  <c r="AA2565" i="3"/>
  <c r="Z2637" i="3"/>
  <c r="L2637" i="3"/>
  <c r="AA2566" i="3"/>
  <c r="AA2603" i="3"/>
  <c r="Z2654" i="3"/>
  <c r="L2654" i="3"/>
  <c r="Z2614" i="3"/>
  <c r="L2614" i="3"/>
  <c r="AA2577" i="3"/>
  <c r="Z2530" i="3"/>
  <c r="L2530" i="3"/>
  <c r="Z2498" i="3"/>
  <c r="L2498" i="3"/>
  <c r="AA2635" i="3"/>
  <c r="Z2594" i="3"/>
  <c r="L2594" i="3"/>
  <c r="AA2583" i="3"/>
  <c r="AA2555" i="3"/>
  <c r="AA2539" i="3"/>
  <c r="AA2523" i="3"/>
  <c r="AA2507" i="3"/>
  <c r="AA2491" i="3"/>
  <c r="AA2475" i="3"/>
  <c r="AA2459" i="3"/>
  <c r="AA2619" i="3"/>
  <c r="Z2584" i="3"/>
  <c r="L2584" i="3"/>
  <c r="AA2571" i="3"/>
  <c r="AA2553" i="3"/>
  <c r="Z2531" i="3"/>
  <c r="L2531" i="3"/>
  <c r="AA2489" i="3"/>
  <c r="Z2467" i="3"/>
  <c r="L2467" i="3"/>
  <c r="AA2627" i="3"/>
  <c r="Z2542" i="3"/>
  <c r="L2542" i="3"/>
  <c r="AA2500" i="3"/>
  <c r="Z2478" i="3"/>
  <c r="L2478" i="3"/>
  <c r="Z2418" i="3"/>
  <c r="L2418" i="3"/>
  <c r="Z2439" i="3"/>
  <c r="L2439" i="3"/>
  <c r="Z2264" i="3"/>
  <c r="L2264" i="3"/>
  <c r="AA2418" i="3"/>
  <c r="Z2435" i="3"/>
  <c r="L2435" i="3"/>
  <c r="AA2411" i="3"/>
  <c r="AA2376" i="3"/>
  <c r="Z2212" i="3"/>
  <c r="L2212" i="3"/>
  <c r="Z2196" i="3"/>
  <c r="L2196" i="3"/>
  <c r="AA2395" i="3"/>
  <c r="AA2367" i="3"/>
  <c r="AA2344" i="3"/>
  <c r="Z2320" i="3"/>
  <c r="L2320" i="3"/>
  <c r="Z2298" i="3"/>
  <c r="L2298" i="3"/>
  <c r="Z2279" i="3"/>
  <c r="L2279" i="3"/>
  <c r="AA2252" i="3"/>
  <c r="Z2237" i="3"/>
  <c r="L2237" i="3"/>
  <c r="Z2219" i="3"/>
  <c r="L2219" i="3"/>
  <c r="Z2202" i="3"/>
  <c r="L2202" i="3"/>
  <c r="Z2176" i="3"/>
  <c r="L2176" i="3"/>
  <c r="AA2134" i="3"/>
  <c r="Z2112" i="3"/>
  <c r="L2112" i="3"/>
  <c r="Z2402" i="3"/>
  <c r="L2402" i="3"/>
  <c r="AA2365" i="3"/>
  <c r="AA2285" i="3"/>
  <c r="Z2262" i="3"/>
  <c r="L2262" i="3"/>
  <c r="AA2240" i="3"/>
  <c r="Z2398" i="3"/>
  <c r="L2398" i="3"/>
  <c r="Z2375" i="3"/>
  <c r="L2375" i="3"/>
  <c r="AA2215" i="3"/>
  <c r="AA2199" i="3"/>
  <c r="AA2355" i="3"/>
  <c r="AA2328" i="3"/>
  <c r="Z2311" i="3"/>
  <c r="L2311" i="3"/>
  <c r="Z2286" i="3"/>
  <c r="L2286" i="3"/>
  <c r="AA2236" i="3"/>
  <c r="AA2183" i="3"/>
  <c r="AA2167" i="3"/>
  <c r="AA2151" i="3"/>
  <c r="AA2135" i="3"/>
  <c r="AA2119" i="3"/>
  <c r="AA2103" i="3"/>
  <c r="Z2384" i="3"/>
  <c r="L2384" i="3"/>
  <c r="Z2342" i="3"/>
  <c r="L2342" i="3"/>
  <c r="AA2292" i="3"/>
  <c r="AA2259" i="3"/>
  <c r="Z2213" i="3"/>
  <c r="L2213" i="3"/>
  <c r="AA2189" i="3"/>
  <c r="AA2173" i="3"/>
  <c r="AA2157" i="3"/>
  <c r="AA2141" i="3"/>
  <c r="AA2125" i="3"/>
  <c r="AA2109" i="3"/>
  <c r="AA2093" i="3"/>
  <c r="AA2077" i="3"/>
  <c r="Z2076" i="3"/>
  <c r="L2076" i="3"/>
  <c r="Z2057" i="3"/>
  <c r="L2057" i="3"/>
  <c r="Z2006" i="3"/>
  <c r="L2006" i="3"/>
  <c r="AA1987" i="3"/>
  <c r="Z1964" i="3"/>
  <c r="L1964" i="3"/>
  <c r="AA1922" i="3"/>
  <c r="AA1935" i="3"/>
  <c r="Z2092" i="3"/>
  <c r="L2092" i="3"/>
  <c r="Z2067" i="3"/>
  <c r="L2067" i="3"/>
  <c r="AA2045" i="3"/>
  <c r="Z2025" i="3"/>
  <c r="L2025" i="3"/>
  <c r="AA1989" i="3"/>
  <c r="AA3250" i="3"/>
  <c r="AA3242" i="3"/>
  <c r="Z3073" i="3"/>
  <c r="L3073" i="3"/>
  <c r="AA3146" i="3"/>
  <c r="Z3022" i="3"/>
  <c r="L3022" i="3"/>
  <c r="Z2881" i="3"/>
  <c r="L2881" i="3"/>
  <c r="Z2868" i="3"/>
  <c r="L2868" i="3"/>
  <c r="Z3034" i="3"/>
  <c r="L3034" i="3"/>
  <c r="AA2903" i="3"/>
  <c r="Z2886" i="3"/>
  <c r="L2886" i="3"/>
  <c r="AA2785" i="3"/>
  <c r="Z2770" i="3"/>
  <c r="L2770" i="3"/>
  <c r="AA2766" i="3"/>
  <c r="Z2816" i="3"/>
  <c r="L2816" i="3"/>
  <c r="Z2752" i="3"/>
  <c r="L2752" i="3"/>
  <c r="AA3265" i="3"/>
  <c r="Z3247" i="3"/>
  <c r="L3247" i="3"/>
  <c r="AA3226" i="3"/>
  <c r="AA3256" i="3"/>
  <c r="AA3236" i="3"/>
  <c r="Z3219" i="3"/>
  <c r="L3219" i="3"/>
  <c r="AA3179" i="3"/>
  <c r="Z3250" i="3"/>
  <c r="L3250" i="3"/>
  <c r="Z3231" i="3"/>
  <c r="L3231" i="3"/>
  <c r="Z3211" i="3"/>
  <c r="L3211" i="3"/>
  <c r="Z3195" i="3"/>
  <c r="L3195" i="3"/>
  <c r="AA3247" i="3"/>
  <c r="Z3229" i="3"/>
  <c r="L3229" i="3"/>
  <c r="AA3161" i="3"/>
  <c r="AA3118" i="3"/>
  <c r="AA3178" i="3"/>
  <c r="Z3157" i="3"/>
  <c r="L3157" i="3"/>
  <c r="AA3141" i="3"/>
  <c r="AA3122" i="3"/>
  <c r="Z3129" i="3"/>
  <c r="L3129" i="3"/>
  <c r="AA3131" i="3"/>
  <c r="Z3178" i="3"/>
  <c r="L3178" i="3"/>
  <c r="AA3125" i="3"/>
  <c r="AA3181" i="3"/>
  <c r="AA3157" i="3"/>
  <c r="AA3091" i="3"/>
  <c r="Z3069" i="3"/>
  <c r="L3069" i="3"/>
  <c r="AA3177" i="3"/>
  <c r="AA3120" i="3"/>
  <c r="AA3086" i="3"/>
  <c r="AA3070" i="3"/>
  <c r="Z3135" i="3"/>
  <c r="L3135" i="3"/>
  <c r="Z3109" i="3"/>
  <c r="L3109" i="3"/>
  <c r="Z3027" i="3"/>
  <c r="L3027" i="3"/>
  <c r="AA3028" i="3"/>
  <c r="AA3015" i="3"/>
  <c r="Z2970" i="3"/>
  <c r="L2970" i="3"/>
  <c r="AA3034" i="3"/>
  <c r="AA3019" i="3"/>
  <c r="AA3006" i="3"/>
  <c r="Z2993" i="3"/>
  <c r="L2993" i="3"/>
  <c r="Z2977" i="3"/>
  <c r="L2977" i="3"/>
  <c r="Z2906" i="3"/>
  <c r="L2906" i="3"/>
  <c r="Z2882" i="3"/>
  <c r="L2882" i="3"/>
  <c r="AA3022" i="3"/>
  <c r="AA3008" i="3"/>
  <c r="AA2992" i="3"/>
  <c r="AA2976" i="3"/>
  <c r="AA2963" i="3"/>
  <c r="AA2947" i="3"/>
  <c r="AA2961" i="3"/>
  <c r="Z2939" i="3"/>
  <c r="L2939" i="3"/>
  <c r="Z2933" i="3"/>
  <c r="L2933" i="3"/>
  <c r="AA2916" i="3"/>
  <c r="AA2875" i="3"/>
  <c r="Z2925" i="3"/>
  <c r="L2925" i="3"/>
  <c r="AA2900" i="3"/>
  <c r="AA2857" i="3"/>
  <c r="Z2917" i="3"/>
  <c r="L2917" i="3"/>
  <c r="Z2867" i="3"/>
  <c r="L2867" i="3"/>
  <c r="AA2917" i="3"/>
  <c r="Z2889" i="3"/>
  <c r="L2889" i="3"/>
  <c r="Z2897" i="3"/>
  <c r="L2897" i="3"/>
  <c r="AA2833" i="3"/>
  <c r="Z2811" i="3"/>
  <c r="L2811" i="3"/>
  <c r="Z2763" i="3"/>
  <c r="L2763" i="3"/>
  <c r="Z2902" i="3"/>
  <c r="L2902" i="3"/>
  <c r="Z2863" i="3"/>
  <c r="L2863" i="3"/>
  <c r="Z2830" i="3"/>
  <c r="L2830" i="3"/>
  <c r="Z2807" i="3"/>
  <c r="L2807" i="3"/>
  <c r="AA2786" i="3"/>
  <c r="AA2724" i="3"/>
  <c r="AA2700" i="3"/>
  <c r="Z2847" i="3"/>
  <c r="L2847" i="3"/>
  <c r="Z2796" i="3"/>
  <c r="L2796" i="3"/>
  <c r="AA2776" i="3"/>
  <c r="AA2713" i="3"/>
  <c r="AA2806" i="3"/>
  <c r="Z2781" i="3"/>
  <c r="L2781" i="3"/>
  <c r="Z2761" i="3"/>
  <c r="L2761" i="3"/>
  <c r="AA2725" i="3"/>
  <c r="Z2704" i="3"/>
  <c r="L2704" i="3"/>
  <c r="AA2684" i="3"/>
  <c r="AA2668" i="3"/>
  <c r="AA2783" i="3"/>
  <c r="Z2723" i="3"/>
  <c r="L2723" i="3"/>
  <c r="Z2840" i="3"/>
  <c r="L2840" i="3"/>
  <c r="AA2757" i="3"/>
  <c r="AA2797" i="3"/>
  <c r="Z2694" i="3"/>
  <c r="L2694" i="3"/>
  <c r="Z2671" i="3"/>
  <c r="L2671" i="3"/>
  <c r="AA2629" i="3"/>
  <c r="Z2818" i="3"/>
  <c r="L2818" i="3"/>
  <c r="Z2791" i="3"/>
  <c r="L2791" i="3"/>
  <c r="AA2755" i="3"/>
  <c r="Z2727" i="3"/>
  <c r="L2727" i="3"/>
  <c r="Z2710" i="3"/>
  <c r="L2710" i="3"/>
  <c r="AA2814" i="3"/>
  <c r="Z2780" i="3"/>
  <c r="L2780" i="3"/>
  <c r="Z2769" i="3"/>
  <c r="L2769" i="3"/>
  <c r="AA2721" i="3"/>
  <c r="AA2697" i="3"/>
  <c r="Z2638" i="3"/>
  <c r="L2638" i="3"/>
  <c r="AA2604" i="3"/>
  <c r="Z2651" i="3"/>
  <c r="L2651" i="3"/>
  <c r="Z2490" i="3"/>
  <c r="L2490" i="3"/>
  <c r="AA2636" i="3"/>
  <c r="AA2592" i="3"/>
  <c r="AA2581" i="3"/>
  <c r="AA2651" i="3"/>
  <c r="AA2620" i="3"/>
  <c r="Z2583" i="3"/>
  <c r="L2583" i="3"/>
  <c r="AA2572" i="3"/>
  <c r="AA2529" i="3"/>
  <c r="Z2507" i="3"/>
  <c r="L2507" i="3"/>
  <c r="AA2465" i="3"/>
  <c r="AA2628" i="3"/>
  <c r="AA2610" i="3"/>
  <c r="Z2576" i="3"/>
  <c r="L2576" i="3"/>
  <c r="AA2540" i="3"/>
  <c r="Z2518" i="3"/>
  <c r="L2518" i="3"/>
  <c r="AA2476" i="3"/>
  <c r="Z2454" i="3"/>
  <c r="L2454" i="3"/>
  <c r="AA2433" i="3"/>
  <c r="AA2393" i="3"/>
  <c r="Z2437" i="3"/>
  <c r="L2437" i="3"/>
  <c r="Z2385" i="3"/>
  <c r="L2385" i="3"/>
  <c r="Z2230" i="3"/>
  <c r="L2230" i="3"/>
  <c r="AA2211" i="3"/>
  <c r="AA2195" i="3"/>
  <c r="AA2389" i="3"/>
  <c r="Z2366" i="3"/>
  <c r="L2366" i="3"/>
  <c r="AA2316" i="3"/>
  <c r="Z2295" i="3"/>
  <c r="L2295" i="3"/>
  <c r="AA2275" i="3"/>
  <c r="AA2249" i="3"/>
  <c r="Z2234" i="3"/>
  <c r="L2234" i="3"/>
  <c r="AA2218" i="3"/>
  <c r="Z2395" i="3"/>
  <c r="L2395" i="3"/>
  <c r="Z2194" i="3"/>
  <c r="L2194" i="3"/>
  <c r="AA2174" i="3"/>
  <c r="Z2152" i="3"/>
  <c r="L2152" i="3"/>
  <c r="AA2110" i="3"/>
  <c r="Z2377" i="3"/>
  <c r="L2377" i="3"/>
  <c r="AA2363" i="3"/>
  <c r="AA2331" i="3"/>
  <c r="Z2303" i="3"/>
  <c r="L2303" i="3"/>
  <c r="AA2276" i="3"/>
  <c r="Z2259" i="3"/>
  <c r="L2259" i="3"/>
  <c r="Z2239" i="3"/>
  <c r="L2239" i="3"/>
  <c r="Z2209" i="3"/>
  <c r="L2209" i="3"/>
  <c r="Z2397" i="3"/>
  <c r="L2397" i="3"/>
  <c r="Z2371" i="3"/>
  <c r="L2371" i="3"/>
  <c r="Z2339" i="3"/>
  <c r="L2339" i="3"/>
  <c r="AA2377" i="3"/>
  <c r="AA2351" i="3"/>
  <c r="AA2325" i="3"/>
  <c r="AA2309" i="3"/>
  <c r="Z2283" i="3"/>
  <c r="L2283" i="3"/>
  <c r="AA2255" i="3"/>
  <c r="AA2232" i="3"/>
  <c r="AA2375" i="3"/>
  <c r="Z2338" i="3"/>
  <c r="L2338" i="3"/>
  <c r="AA2289" i="3"/>
  <c r="AA2256" i="3"/>
  <c r="AA2221" i="3"/>
  <c r="AA2212" i="3"/>
  <c r="Z2056" i="3"/>
  <c r="L2056" i="3"/>
  <c r="Z2039" i="3"/>
  <c r="L2039" i="3"/>
  <c r="AA1986" i="3"/>
  <c r="Z1963" i="3"/>
  <c r="L1963" i="3"/>
  <c r="AA1933" i="3"/>
  <c r="AA1921" i="3"/>
  <c r="Z2081" i="3"/>
  <c r="L2081" i="3"/>
  <c r="Z1985" i="3"/>
  <c r="L1985" i="3"/>
  <c r="AA1932" i="3"/>
  <c r="Z2062" i="3"/>
  <c r="L2062" i="3"/>
  <c r="Z2036" i="3"/>
  <c r="L2036" i="3"/>
  <c r="Z2024" i="3"/>
  <c r="L2024" i="3"/>
  <c r="Z1988" i="3"/>
  <c r="L1988" i="3"/>
  <c r="Z1935" i="3"/>
  <c r="L1935" i="3"/>
  <c r="Z1922" i="3"/>
  <c r="L1922" i="3"/>
  <c r="Z2096" i="3"/>
  <c r="L2096" i="3"/>
  <c r="AA2031" i="3"/>
  <c r="AA1956" i="3"/>
  <c r="Z1944" i="3"/>
  <c r="L1944" i="3"/>
  <c r="AA1882" i="3"/>
  <c r="Z1860" i="3"/>
  <c r="L1860" i="3"/>
  <c r="AA1818" i="3"/>
  <c r="Z1796" i="3"/>
  <c r="L1796" i="3"/>
  <c r="Z2037" i="3"/>
  <c r="L2037" i="3"/>
  <c r="AA2003" i="3"/>
  <c r="Z1978" i="3"/>
  <c r="L1978" i="3"/>
  <c r="Z1947" i="3"/>
  <c r="L1947" i="3"/>
  <c r="Z1836" i="3"/>
  <c r="L1836" i="3"/>
  <c r="AA1794" i="3"/>
  <c r="Z2073" i="3"/>
  <c r="L2073" i="3"/>
  <c r="AA2037" i="3"/>
  <c r="AA2002" i="3"/>
  <c r="AA1971" i="3"/>
  <c r="Z1946" i="3"/>
  <c r="L1946" i="3"/>
  <c r="AA2046" i="3"/>
  <c r="AA2023" i="3"/>
  <c r="Z2010" i="3"/>
  <c r="L2010" i="3"/>
  <c r="AA1982" i="3"/>
  <c r="Z1968" i="3"/>
  <c r="L1968" i="3"/>
  <c r="Z1924" i="3"/>
  <c r="L1924" i="3"/>
  <c r="AA1888" i="3"/>
  <c r="AA1872" i="3"/>
  <c r="AA1856" i="3"/>
  <c r="AA1840" i="3"/>
  <c r="AA1824" i="3"/>
  <c r="AA1808" i="3"/>
  <c r="AA1792" i="3"/>
  <c r="AA2015" i="3"/>
  <c r="Z2003" i="3"/>
  <c r="L2003" i="3"/>
  <c r="Z1971" i="3"/>
  <c r="L1971" i="3"/>
  <c r="AA1941" i="3"/>
  <c r="Z2075" i="3"/>
  <c r="L2075" i="3"/>
  <c r="Z2061" i="3"/>
  <c r="L2061" i="3"/>
  <c r="AA2024" i="3"/>
  <c r="AA2006" i="3"/>
  <c r="Z1992" i="3"/>
  <c r="L1992" i="3"/>
  <c r="AA1943" i="3"/>
  <c r="Z1912" i="3"/>
  <c r="L1912" i="3"/>
  <c r="AA1870" i="3"/>
  <c r="Z1848" i="3"/>
  <c r="L1848" i="3"/>
  <c r="AA1806" i="3"/>
  <c r="Z1784" i="3"/>
  <c r="L1784" i="3"/>
  <c r="AA1742" i="3"/>
  <c r="AA1739" i="3"/>
  <c r="Z1687" i="3"/>
  <c r="L1687" i="3"/>
  <c r="Z1678" i="3"/>
  <c r="L1678" i="3"/>
  <c r="AA1741" i="3"/>
  <c r="AA1716" i="3"/>
  <c r="AA1658" i="3"/>
  <c r="Z1634" i="3"/>
  <c r="L1634" i="3"/>
  <c r="AA1773" i="3"/>
  <c r="AA1721" i="3"/>
  <c r="AA1673" i="3"/>
  <c r="Z1645" i="3"/>
  <c r="L1645" i="3"/>
  <c r="Z1730" i="3"/>
  <c r="L1730" i="3"/>
  <c r="Z1716" i="3"/>
  <c r="L1716" i="3"/>
  <c r="AA1700" i="3"/>
  <c r="AA1736" i="3"/>
  <c r="AA1655" i="3"/>
  <c r="Z1635" i="3"/>
  <c r="L1635" i="3"/>
  <c r="AA1775" i="3"/>
  <c r="Z1748" i="3"/>
  <c r="L1748" i="3"/>
  <c r="Z1703" i="3"/>
  <c r="L1703" i="3"/>
  <c r="AA1688" i="3"/>
  <c r="Z1663" i="3"/>
  <c r="L1663" i="3"/>
  <c r="Z1638" i="3"/>
  <c r="L1638" i="3"/>
  <c r="Z1622" i="3"/>
  <c r="L1622" i="3"/>
  <c r="Z1606" i="3"/>
  <c r="L1606" i="3"/>
  <c r="Z1590" i="3"/>
  <c r="L1590" i="3"/>
  <c r="Z1574" i="3"/>
  <c r="L1574" i="3"/>
  <c r="Z1558" i="3"/>
  <c r="L1558" i="3"/>
  <c r="Z1542" i="3"/>
  <c r="L1542" i="3"/>
  <c r="Z1526" i="3"/>
  <c r="L1526" i="3"/>
  <c r="Z1510" i="3"/>
  <c r="L1510" i="3"/>
  <c r="Z1494" i="3"/>
  <c r="L1494" i="3"/>
  <c r="Z1478" i="3"/>
  <c r="L1478" i="3"/>
  <c r="Z1462" i="3"/>
  <c r="L1462" i="3"/>
  <c r="Z1446" i="3"/>
  <c r="L1446" i="3"/>
  <c r="Z1430" i="3"/>
  <c r="L1430" i="3"/>
  <c r="Z1695" i="3"/>
  <c r="L1695" i="3"/>
  <c r="AA1680" i="3"/>
  <c r="AA1623" i="3"/>
  <c r="Z1576" i="3"/>
  <c r="L1576" i="3"/>
  <c r="AA1515" i="3"/>
  <c r="Z1476" i="3"/>
  <c r="L1476" i="3"/>
  <c r="Z1451" i="3"/>
  <c r="L1451" i="3"/>
  <c r="Z1396" i="3"/>
  <c r="L1396" i="3"/>
  <c r="AA1509" i="3"/>
  <c r="Z1453" i="3"/>
  <c r="L1453" i="3"/>
  <c r="Z1440" i="3"/>
  <c r="L1440" i="3"/>
  <c r="Z1392" i="3"/>
  <c r="L1392" i="3"/>
  <c r="Z1371" i="3"/>
  <c r="L1371" i="3"/>
  <c r="AA1594" i="3"/>
  <c r="AA1571" i="3"/>
  <c r="AA1561" i="3"/>
  <c r="Z1519" i="3"/>
  <c r="L1519" i="3"/>
  <c r="Z1493" i="3"/>
  <c r="L1493" i="3"/>
  <c r="AA1482" i="3"/>
  <c r="Z1376" i="3"/>
  <c r="L1376" i="3"/>
  <c r="AA1363" i="3"/>
  <c r="Z1587" i="3"/>
  <c r="L1587" i="3"/>
  <c r="Z1555" i="3"/>
  <c r="L1555" i="3"/>
  <c r="Z1523" i="3"/>
  <c r="L1523" i="3"/>
  <c r="Z1495" i="3"/>
  <c r="L1495" i="3"/>
  <c r="Z1469" i="3"/>
  <c r="L1469" i="3"/>
  <c r="AA1458" i="3"/>
  <c r="Z1552" i="3"/>
  <c r="L1552" i="3"/>
  <c r="Z1505" i="3"/>
  <c r="L1505" i="3"/>
  <c r="AA1486" i="3"/>
  <c r="Z1442" i="3"/>
  <c r="L1442" i="3"/>
  <c r="AA1420" i="3"/>
  <c r="AA1401" i="3"/>
  <c r="Z1511" i="3"/>
  <c r="L1511" i="3"/>
  <c r="Z1459" i="3"/>
  <c r="L1459" i="3"/>
  <c r="AA1411" i="3"/>
  <c r="Z1367" i="3"/>
  <c r="L1367" i="3"/>
  <c r="AA1570" i="3"/>
  <c r="AA1553" i="3"/>
  <c r="AA1511" i="3"/>
  <c r="AA1448" i="3"/>
  <c r="Z1610" i="3"/>
  <c r="L1610" i="3"/>
  <c r="Z1578" i="3"/>
  <c r="L1578" i="3"/>
  <c r="Z1546" i="3"/>
  <c r="L1546" i="3"/>
  <c r="Z1497" i="3"/>
  <c r="L1497" i="3"/>
  <c r="AA1478" i="3"/>
  <c r="AA1424" i="3"/>
  <c r="Z1404" i="3"/>
  <c r="L1404" i="3"/>
  <c r="Z1393" i="3"/>
  <c r="L1393" i="3"/>
  <c r="AA1374" i="3"/>
  <c r="Z1356" i="3"/>
  <c r="L1356" i="3"/>
  <c r="AA1335" i="3"/>
  <c r="AA1314" i="3"/>
  <c r="AA1301" i="3"/>
  <c r="Z1274" i="3"/>
  <c r="L1274" i="3"/>
  <c r="AA1253" i="3"/>
  <c r="AA1212" i="3"/>
  <c r="Z1185" i="3"/>
  <c r="L1185" i="3"/>
  <c r="Z1155" i="3"/>
  <c r="L1155" i="3"/>
  <c r="Z1111" i="3"/>
  <c r="L1111" i="3"/>
  <c r="AA1291" i="3"/>
  <c r="Z1253" i="3"/>
  <c r="L1253" i="3"/>
  <c r="Z1327" i="3"/>
  <c r="L1327" i="3"/>
  <c r="AA1236" i="3"/>
  <c r="Z1328" i="3"/>
  <c r="L1328" i="3"/>
  <c r="AA1308" i="3"/>
  <c r="Z1248" i="3"/>
  <c r="L1248" i="3"/>
  <c r="Z1142" i="3"/>
  <c r="L1142" i="3"/>
  <c r="AA1349" i="3"/>
  <c r="Z1281" i="3"/>
  <c r="L1281" i="3"/>
  <c r="AA1237" i="3"/>
  <c r="AA1174" i="3"/>
  <c r="Z1156" i="3"/>
  <c r="L1156" i="3"/>
  <c r="AA1323" i="3"/>
  <c r="AA1197" i="3"/>
  <c r="AA1141" i="3"/>
  <c r="Z1323" i="3"/>
  <c r="L1323" i="3"/>
  <c r="AA1285" i="3"/>
  <c r="Z1265" i="3"/>
  <c r="L1265" i="3"/>
  <c r="AA1220" i="3"/>
  <c r="Z1201" i="3"/>
  <c r="L1201" i="3"/>
  <c r="AA1178" i="3"/>
  <c r="Z1109" i="3"/>
  <c r="L1109" i="3"/>
  <c r="Z1052" i="3"/>
  <c r="L1052" i="3"/>
  <c r="Z996" i="3"/>
  <c r="L996" i="3"/>
  <c r="Z1339" i="3"/>
  <c r="L1339" i="3"/>
  <c r="AA1310" i="3"/>
  <c r="AA1288" i="3"/>
  <c r="Z1270" i="3"/>
  <c r="L1270" i="3"/>
  <c r="Z1259" i="3"/>
  <c r="L1259" i="3"/>
  <c r="Z1231" i="3"/>
  <c r="L1231" i="3"/>
  <c r="Z1220" i="3"/>
  <c r="L1220" i="3"/>
  <c r="AA1181" i="3"/>
  <c r="Z1114" i="3"/>
  <c r="L1114" i="3"/>
  <c r="Z1091" i="3"/>
  <c r="L1091" i="3"/>
  <c r="Z1071" i="3"/>
  <c r="L1071" i="3"/>
  <c r="AA1046" i="3"/>
  <c r="Z1013" i="3"/>
  <c r="L1013" i="3"/>
  <c r="Z1001" i="3"/>
  <c r="L1001" i="3"/>
  <c r="Z977" i="3"/>
  <c r="L977" i="3"/>
  <c r="Z949" i="3"/>
  <c r="L949" i="3"/>
  <c r="Z908" i="3"/>
  <c r="L908" i="3"/>
  <c r="AA1084" i="3"/>
  <c r="Z1041" i="3"/>
  <c r="L1041" i="3"/>
  <c r="AA1004" i="3"/>
  <c r="AA913" i="3"/>
  <c r="Z887" i="3"/>
  <c r="L887" i="3"/>
  <c r="AA1064" i="3"/>
  <c r="Z1014" i="3"/>
  <c r="L1014" i="3"/>
  <c r="Z987" i="3"/>
  <c r="L987" i="3"/>
  <c r="AA970" i="3"/>
  <c r="Z938" i="3"/>
  <c r="L938" i="3"/>
  <c r="Z906" i="3"/>
  <c r="L906" i="3"/>
  <c r="AA1090" i="3"/>
  <c r="AA1057" i="3"/>
  <c r="AA1020" i="3"/>
  <c r="Z969" i="3"/>
  <c r="L969" i="3"/>
  <c r="Z929" i="3"/>
  <c r="L929" i="3"/>
  <c r="AA903" i="3"/>
  <c r="AA875" i="3"/>
  <c r="Z853" i="3"/>
  <c r="L853" i="3"/>
  <c r="Z1090" i="3"/>
  <c r="L1090" i="3"/>
  <c r="Z1074" i="3"/>
  <c r="L1074" i="3"/>
  <c r="Z1039" i="3"/>
  <c r="L1039" i="3"/>
  <c r="AA1015" i="3"/>
  <c r="Z983" i="3"/>
  <c r="L983" i="3"/>
  <c r="Z927" i="3"/>
  <c r="L927" i="3"/>
  <c r="Z1102" i="3"/>
  <c r="L1102" i="3"/>
  <c r="AA1054" i="3"/>
  <c r="Z1008" i="3"/>
  <c r="L1008" i="3"/>
  <c r="AA975" i="3"/>
  <c r="Z835" i="3"/>
  <c r="L835" i="3"/>
  <c r="AA785" i="3"/>
  <c r="Z1049" i="3"/>
  <c r="L1049" i="3"/>
  <c r="Z971" i="3"/>
  <c r="L971" i="3"/>
  <c r="Z926" i="3"/>
  <c r="L926" i="3"/>
  <c r="Z886" i="3"/>
  <c r="L886" i="3"/>
  <c r="Z870" i="3"/>
  <c r="L870" i="3"/>
  <c r="Z854" i="3"/>
  <c r="L854" i="3"/>
  <c r="Z838" i="3"/>
  <c r="L838" i="3"/>
  <c r="Z822" i="3"/>
  <c r="L822" i="3"/>
  <c r="AA1007" i="3"/>
  <c r="Z804" i="3"/>
  <c r="L804" i="3"/>
  <c r="Z780" i="3"/>
  <c r="L780" i="3"/>
  <c r="Z716" i="3"/>
  <c r="L716" i="3"/>
  <c r="AA706" i="3"/>
  <c r="Z677" i="3"/>
  <c r="L677" i="3"/>
  <c r="Z790" i="3"/>
  <c r="L790" i="3"/>
  <c r="Z765" i="3"/>
  <c r="L765" i="3"/>
  <c r="AA810" i="3"/>
  <c r="Z762" i="3"/>
  <c r="L762" i="3"/>
  <c r="AA751" i="3"/>
  <c r="Z699" i="3"/>
  <c r="L699" i="3"/>
  <c r="AA690" i="3"/>
  <c r="Z681" i="3"/>
  <c r="L681" i="3"/>
  <c r="AA768" i="3"/>
  <c r="AA750" i="3"/>
  <c r="Z698" i="3"/>
  <c r="L698" i="3"/>
  <c r="AA679" i="3"/>
  <c r="AA647" i="3"/>
  <c r="Z636" i="3"/>
  <c r="L636" i="3"/>
  <c r="AA617" i="3"/>
  <c r="AA788" i="3"/>
  <c r="AA769" i="3"/>
  <c r="AA742" i="3"/>
  <c r="Z664" i="3"/>
  <c r="L664" i="3"/>
  <c r="AA805" i="3"/>
  <c r="Z788" i="3"/>
  <c r="L788" i="3"/>
  <c r="AA734" i="3"/>
  <c r="Z628" i="3"/>
  <c r="L628" i="3"/>
  <c r="Z612" i="3"/>
  <c r="L612" i="3"/>
  <c r="AA572" i="3"/>
  <c r="Z550" i="3"/>
  <c r="L550" i="3"/>
  <c r="AA508" i="3"/>
  <c r="AA798" i="3"/>
  <c r="Z730" i="3"/>
  <c r="L730" i="3"/>
  <c r="Z713" i="3"/>
  <c r="L713" i="3"/>
  <c r="AA658" i="3"/>
  <c r="Z635" i="3"/>
  <c r="L635" i="3"/>
  <c r="AA619" i="3"/>
  <c r="AA808" i="3"/>
  <c r="Z784" i="3"/>
  <c r="L784" i="3"/>
  <c r="Z770" i="3"/>
  <c r="L770" i="3"/>
  <c r="Z733" i="3"/>
  <c r="L733" i="3"/>
  <c r="AA692" i="3"/>
  <c r="Z670" i="3"/>
  <c r="L670" i="3"/>
  <c r="AA645" i="3"/>
  <c r="AA594" i="3"/>
  <c r="Z572" i="3"/>
  <c r="L572" i="3"/>
  <c r="AA530" i="3"/>
  <c r="Z508" i="3"/>
  <c r="L508" i="3"/>
  <c r="AA3200" i="3"/>
  <c r="Z3076" i="3"/>
  <c r="L3076" i="3"/>
  <c r="Z3013" i="3"/>
  <c r="L3013" i="3"/>
  <c r="AA2956" i="3"/>
  <c r="Z3204" i="3"/>
  <c r="L3204" i="3"/>
  <c r="Z3118" i="3"/>
  <c r="L3118" i="3"/>
  <c r="AA3066" i="3"/>
  <c r="AA2996" i="3"/>
  <c r="Z2945" i="3"/>
  <c r="L2945" i="3"/>
  <c r="AA3213" i="3"/>
  <c r="AA3110" i="3"/>
  <c r="Z3066" i="3"/>
  <c r="L3066" i="3"/>
  <c r="Z2972" i="3"/>
  <c r="L2972" i="3"/>
  <c r="Z2918" i="3"/>
  <c r="L2918" i="3"/>
  <c r="AA3206" i="3"/>
  <c r="Z3059" i="3"/>
  <c r="L3059" i="3"/>
  <c r="AA3235" i="3"/>
  <c r="Z3176" i="3"/>
  <c r="L3176" i="3"/>
  <c r="Z3261" i="3"/>
  <c r="L3261" i="3"/>
  <c r="AA3174" i="3"/>
  <c r="AA3011" i="3"/>
  <c r="Z2966" i="3"/>
  <c r="L2966" i="3"/>
  <c r="Z2937" i="3"/>
  <c r="L2937" i="3"/>
  <c r="Z3255" i="3"/>
  <c r="L3255" i="3"/>
  <c r="AA3172" i="3"/>
  <c r="AA3042" i="3"/>
  <c r="AA2951" i="3"/>
  <c r="Z2692" i="3"/>
  <c r="L2692" i="3"/>
  <c r="Z2575" i="3"/>
  <c r="L2575" i="3"/>
  <c r="AA3249" i="3"/>
  <c r="Z3039" i="3"/>
  <c r="L3039" i="3"/>
  <c r="AA2969" i="3"/>
  <c r="Z2740" i="3"/>
  <c r="L2740" i="3"/>
  <c r="Z2674" i="3"/>
  <c r="L2674" i="3"/>
  <c r="AA2559" i="3"/>
  <c r="Z2487" i="3"/>
  <c r="L2487" i="3"/>
  <c r="AA2811" i="3"/>
  <c r="Z2648" i="3"/>
  <c r="L2648" i="3"/>
  <c r="AA2469" i="3"/>
  <c r="Z3083" i="3"/>
  <c r="L3083" i="3"/>
  <c r="AA2940" i="3"/>
  <c r="Z2683" i="3"/>
  <c r="L2683" i="3"/>
  <c r="Z3209" i="3"/>
  <c r="L3209" i="3"/>
  <c r="Z2940" i="3"/>
  <c r="L2940" i="3"/>
  <c r="Z2696" i="3"/>
  <c r="L2696" i="3"/>
  <c r="AA2582" i="3"/>
  <c r="Z2438" i="3"/>
  <c r="L2438" i="3"/>
  <c r="AA2982" i="3"/>
  <c r="Z2764" i="3"/>
  <c r="L2764" i="3"/>
  <c r="Z2519" i="3"/>
  <c r="L2519" i="3"/>
  <c r="AA2437" i="3"/>
  <c r="AA2294" i="3"/>
  <c r="Z2179" i="3"/>
  <c r="L2179" i="3"/>
  <c r="AA2123" i="3"/>
  <c r="AA2944" i="3"/>
  <c r="AA2688" i="3"/>
  <c r="Z2508" i="3"/>
  <c r="L2508" i="3"/>
  <c r="AA2448" i="3"/>
  <c r="AA2345" i="3"/>
  <c r="AA2214" i="3"/>
  <c r="Z2146" i="3"/>
  <c r="L2146" i="3"/>
  <c r="Z2944" i="3"/>
  <c r="L2944" i="3"/>
  <c r="Z2591" i="3"/>
  <c r="L2591" i="3"/>
  <c r="AA2458" i="3"/>
  <c r="Z2268" i="3"/>
  <c r="L2268" i="3"/>
  <c r="AA2172" i="3"/>
  <c r="Z2131" i="3"/>
  <c r="L2131" i="3"/>
  <c r="Z2748" i="3"/>
  <c r="L2748" i="3"/>
  <c r="Z2536" i="3"/>
  <c r="L2536" i="3"/>
  <c r="AA2404" i="3"/>
  <c r="AA2237" i="3"/>
  <c r="AA2180" i="3"/>
  <c r="Z2139" i="3"/>
  <c r="L2139" i="3"/>
  <c r="AA2679" i="3"/>
  <c r="AA2557" i="3"/>
  <c r="Z2455" i="3"/>
  <c r="L2455" i="3"/>
  <c r="Z3224" i="3"/>
  <c r="L3224" i="3"/>
  <c r="Z2689" i="3"/>
  <c r="L2689" i="3"/>
  <c r="AA2514" i="3"/>
  <c r="Z2428" i="3"/>
  <c r="L2428" i="3"/>
  <c r="AA2369" i="3"/>
  <c r="AA2206" i="3"/>
  <c r="Z2155" i="3"/>
  <c r="L2155" i="3"/>
  <c r="AA2096" i="3"/>
  <c r="Z2684" i="3"/>
  <c r="L2684" i="3"/>
  <c r="AA2415" i="3"/>
  <c r="Z2325" i="3"/>
  <c r="L2325" i="3"/>
  <c r="Z2216" i="3"/>
  <c r="L2216" i="3"/>
  <c r="Z2174" i="3"/>
  <c r="L2174" i="3"/>
  <c r="AA2112" i="3"/>
  <c r="Z2180" i="3"/>
  <c r="L2180" i="3"/>
  <c r="Z2100" i="3"/>
  <c r="L2100" i="3"/>
  <c r="AA1805" i="3"/>
  <c r="Z2500" i="3"/>
  <c r="L2500" i="3"/>
  <c r="AA2107" i="3"/>
  <c r="AA1893" i="3"/>
  <c r="Z1835" i="3"/>
  <c r="L1835" i="3"/>
  <c r="Z1742" i="3"/>
  <c r="L1742" i="3"/>
  <c r="AA2343" i="3"/>
  <c r="AA1944" i="3"/>
  <c r="Z1881" i="3"/>
  <c r="L1881" i="3"/>
  <c r="AA1698" i="3"/>
  <c r="AA2446" i="3"/>
  <c r="AA2283" i="3"/>
  <c r="Z1906" i="3"/>
  <c r="L1906" i="3"/>
  <c r="Z1787" i="3"/>
  <c r="L1787" i="3"/>
  <c r="Z1640" i="3"/>
  <c r="L1640" i="3"/>
  <c r="Z2116" i="3"/>
  <c r="L2116" i="3"/>
  <c r="AA1899" i="3"/>
  <c r="AA1841" i="3"/>
  <c r="AA1788" i="3"/>
  <c r="Z3090" i="3"/>
  <c r="L3090" i="3"/>
  <c r="AA2315" i="3"/>
  <c r="AA2041" i="3"/>
  <c r="Z1895" i="3"/>
  <c r="L1895" i="3"/>
  <c r="AA1785" i="3"/>
  <c r="Z1662" i="3"/>
  <c r="L1662" i="3"/>
  <c r="AA2399" i="3"/>
  <c r="Z2156" i="3"/>
  <c r="L2156" i="3"/>
  <c r="AA2090" i="3"/>
  <c r="Z1891" i="3"/>
  <c r="L1891" i="3"/>
  <c r="Z1857" i="3"/>
  <c r="L1857" i="3"/>
  <c r="Z2068" i="3"/>
  <c r="L2068" i="3"/>
  <c r="Z1653" i="3"/>
  <c r="L1653" i="3"/>
  <c r="Z1383" i="3"/>
  <c r="L1383" i="3"/>
  <c r="AA1214" i="3"/>
  <c r="AA1630" i="3"/>
  <c r="AA1384" i="3"/>
  <c r="AA2092" i="3"/>
  <c r="AA1638" i="3"/>
  <c r="Z1407" i="3"/>
  <c r="L1407" i="3"/>
  <c r="AA1334" i="3"/>
  <c r="Z1181" i="3"/>
  <c r="L1181" i="3"/>
  <c r="AA1579" i="3"/>
  <c r="AA1353" i="3"/>
  <c r="AA1266" i="3"/>
  <c r="AA1180" i="3"/>
  <c r="AA1789" i="3"/>
  <c r="AA1372" i="3"/>
  <c r="Z1315" i="3"/>
  <c r="L1315" i="3"/>
  <c r="AA1209" i="3"/>
  <c r="Z1875" i="3"/>
  <c r="L1875" i="3"/>
  <c r="Z1745" i="3"/>
  <c r="L1745" i="3"/>
  <c r="Z1382" i="3"/>
  <c r="L1382" i="3"/>
  <c r="Z1676" i="3"/>
  <c r="L1676" i="3"/>
  <c r="AA1595" i="3"/>
  <c r="Z1401" i="3"/>
  <c r="L1401" i="3"/>
  <c r="Z1194" i="3"/>
  <c r="L1194" i="3"/>
  <c r="AA1135" i="3"/>
  <c r="AA1041" i="3"/>
  <c r="AA861" i="3"/>
  <c r="AA829" i="3"/>
  <c r="AA735" i="3"/>
  <c r="AA1399" i="3"/>
  <c r="Z1112" i="3"/>
  <c r="L1112" i="3"/>
  <c r="Z990" i="3"/>
  <c r="L990" i="3"/>
  <c r="Z871" i="3"/>
  <c r="L871" i="3"/>
  <c r="Z818" i="3"/>
  <c r="L818" i="3"/>
  <c r="AA1143" i="3"/>
  <c r="AA1011" i="3"/>
  <c r="AA872" i="3"/>
  <c r="Z1435" i="3"/>
  <c r="L1435" i="3"/>
  <c r="Z1210" i="3"/>
  <c r="L1210" i="3"/>
  <c r="AA1051" i="3"/>
  <c r="AA942" i="3"/>
  <c r="Z883" i="3"/>
  <c r="L883" i="3"/>
  <c r="Z815" i="3"/>
  <c r="L815" i="3"/>
  <c r="AA1611" i="3"/>
  <c r="AA1345" i="3"/>
  <c r="AA997" i="3"/>
  <c r="AA816" i="3"/>
  <c r="AA1457" i="3"/>
  <c r="AA1249" i="3"/>
  <c r="AA1108" i="3"/>
  <c r="AA956" i="3"/>
  <c r="AA892" i="3"/>
  <c r="Z834" i="3"/>
  <c r="L834" i="3"/>
  <c r="AA725" i="3"/>
  <c r="Z1607" i="3"/>
  <c r="L1607" i="3"/>
  <c r="Z1377" i="3"/>
  <c r="L1377" i="3"/>
  <c r="AA1210" i="3"/>
  <c r="Z1124" i="3"/>
  <c r="L1124" i="3"/>
  <c r="Z1031" i="3"/>
  <c r="L1031" i="3"/>
  <c r="Z860" i="3"/>
  <c r="L860" i="3"/>
  <c r="AA888" i="3"/>
  <c r="Z708" i="3"/>
  <c r="L708" i="3"/>
  <c r="Z654" i="3"/>
  <c r="L654" i="3"/>
  <c r="Z584" i="3"/>
  <c r="L584" i="3"/>
  <c r="AA533" i="3"/>
  <c r="AA1207" i="3"/>
  <c r="Z865" i="3"/>
  <c r="L865" i="3"/>
  <c r="AA601" i="3"/>
  <c r="AA541" i="3"/>
  <c r="AA821" i="3"/>
  <c r="Z662" i="3"/>
  <c r="L662" i="3"/>
  <c r="Z608" i="3"/>
  <c r="L608" i="3"/>
  <c r="Z507" i="3"/>
  <c r="L507" i="3"/>
  <c r="Z1022" i="3"/>
  <c r="L1022" i="3"/>
  <c r="AA557" i="3"/>
  <c r="Z1118" i="3"/>
  <c r="L1118" i="3"/>
  <c r="AA565" i="3"/>
  <c r="Z523" i="3"/>
  <c r="L523" i="3"/>
  <c r="Z968" i="3"/>
  <c r="L968" i="3"/>
  <c r="Z722" i="3"/>
  <c r="L722" i="3"/>
  <c r="Z616" i="3"/>
  <c r="L616" i="3"/>
  <c r="AA569" i="3"/>
  <c r="AA509" i="3"/>
  <c r="AA951" i="3"/>
  <c r="Z676" i="3"/>
  <c r="L676" i="3"/>
  <c r="Z603" i="3"/>
  <c r="L603" i="3"/>
  <c r="AA547" i="3"/>
  <c r="Z509" i="3"/>
  <c r="L509" i="3"/>
  <c r="AA993" i="3"/>
  <c r="Z970" i="3"/>
  <c r="L970" i="3"/>
  <c r="Z928" i="3"/>
  <c r="L928" i="3"/>
  <c r="Z896" i="3"/>
  <c r="L896" i="3"/>
  <c r="AA851" i="3"/>
  <c r="Z829" i="3"/>
  <c r="L829" i="3"/>
  <c r="AA1101" i="3"/>
  <c r="AA1085" i="3"/>
  <c r="AA1069" i="3"/>
  <c r="AA1014" i="3"/>
  <c r="AA926" i="3"/>
  <c r="AA1092" i="3"/>
  <c r="AA1056" i="3"/>
  <c r="Z1010" i="3"/>
  <c r="L1010" i="3"/>
  <c r="AA976" i="3"/>
  <c r="AA952" i="3"/>
  <c r="AA933" i="3"/>
  <c r="AA917" i="3"/>
  <c r="Z1092" i="3"/>
  <c r="L1092" i="3"/>
  <c r="Z1048" i="3"/>
  <c r="L1048" i="3"/>
  <c r="AA1026" i="3"/>
  <c r="Z942" i="3"/>
  <c r="L942" i="3"/>
  <c r="Z925" i="3"/>
  <c r="L925" i="3"/>
  <c r="Z902" i="3"/>
  <c r="L902" i="3"/>
  <c r="AA884" i="3"/>
  <c r="AA868" i="3"/>
  <c r="AA852" i="3"/>
  <c r="AA836" i="3"/>
  <c r="AA1006" i="3"/>
  <c r="Z795" i="3"/>
  <c r="L795" i="3"/>
  <c r="Z771" i="3"/>
  <c r="L771" i="3"/>
  <c r="Z715" i="3"/>
  <c r="L715" i="3"/>
  <c r="AA704" i="3"/>
  <c r="AA675" i="3"/>
  <c r="Z789" i="3"/>
  <c r="L789" i="3"/>
  <c r="AA801" i="3"/>
  <c r="AA748" i="3"/>
  <c r="AA698" i="3"/>
  <c r="Z689" i="3"/>
  <c r="L689" i="3"/>
  <c r="AA610" i="3"/>
  <c r="Z814" i="3"/>
  <c r="L814" i="3"/>
  <c r="AA792" i="3"/>
  <c r="AA747" i="3"/>
  <c r="AA696" i="3"/>
  <c r="Z674" i="3"/>
  <c r="L674" i="3"/>
  <c r="Z660" i="3"/>
  <c r="L660" i="3"/>
  <c r="Z632" i="3"/>
  <c r="L632" i="3"/>
  <c r="AA612" i="3"/>
  <c r="AA787" i="3"/>
  <c r="Z768" i="3"/>
  <c r="L768" i="3"/>
  <c r="Z751" i="3"/>
  <c r="L751" i="3"/>
  <c r="AA741" i="3"/>
  <c r="Z806" i="3"/>
  <c r="L806" i="3"/>
  <c r="Z778" i="3"/>
  <c r="L778" i="3"/>
  <c r="AA733" i="3"/>
  <c r="AA713" i="3"/>
  <c r="Z671" i="3"/>
  <c r="L671" i="3"/>
  <c r="Z590" i="3"/>
  <c r="L590" i="3"/>
  <c r="AA548" i="3"/>
  <c r="Z526" i="3"/>
  <c r="L526" i="3"/>
  <c r="AA794" i="3"/>
  <c r="AA634" i="3"/>
  <c r="Z601" i="3"/>
  <c r="L601" i="3"/>
  <c r="Z585" i="3"/>
  <c r="L585" i="3"/>
  <c r="Z569" i="3"/>
  <c r="L569" i="3"/>
  <c r="Z553" i="3"/>
  <c r="L553" i="3"/>
  <c r="Z537" i="3"/>
  <c r="L537" i="3"/>
  <c r="Z521" i="3"/>
  <c r="L521" i="3"/>
  <c r="Z505" i="3"/>
  <c r="L505" i="3"/>
  <c r="AA804" i="3"/>
  <c r="AA780" i="3"/>
  <c r="AA761" i="3"/>
  <c r="AA668" i="3"/>
  <c r="AA654" i="3"/>
  <c r="Z614" i="3"/>
  <c r="L614" i="3"/>
  <c r="AA570" i="3"/>
  <c r="Z548" i="3"/>
  <c r="L548" i="3"/>
  <c r="AA506" i="3"/>
  <c r="AA3197" i="3"/>
  <c r="Z3139" i="3"/>
  <c r="L3139" i="3"/>
  <c r="AA3073" i="3"/>
  <c r="Z3011" i="3"/>
  <c r="L3011" i="3"/>
  <c r="Z2935" i="3"/>
  <c r="L2935" i="3"/>
  <c r="AA3262" i="3"/>
  <c r="AA3116" i="3"/>
  <c r="Z3058" i="3"/>
  <c r="L3058" i="3"/>
  <c r="Z2989" i="3"/>
  <c r="L2989" i="3"/>
  <c r="AA2933" i="3"/>
  <c r="Z3212" i="3"/>
  <c r="L3212" i="3"/>
  <c r="AA3106" i="3"/>
  <c r="Z3051" i="3"/>
  <c r="L3051" i="3"/>
  <c r="Z2971" i="3"/>
  <c r="L2971" i="3"/>
  <c r="Z3131" i="3"/>
  <c r="L3131" i="3"/>
  <c r="AA3052" i="3"/>
  <c r="AA2987" i="3"/>
  <c r="Z3161" i="3"/>
  <c r="L3161" i="3"/>
  <c r="AA3252" i="3"/>
  <c r="Z3160" i="3"/>
  <c r="L3160" i="3"/>
  <c r="AA3072" i="3"/>
  <c r="AA2999" i="3"/>
  <c r="AA2957" i="3"/>
  <c r="AA3156" i="3"/>
  <c r="AA3024" i="3"/>
  <c r="AA2942" i="3"/>
  <c r="Z3112" i="3"/>
  <c r="L3112" i="3"/>
  <c r="Z2954" i="3"/>
  <c r="L2954" i="3"/>
  <c r="AA2747" i="3"/>
  <c r="Z2667" i="3"/>
  <c r="L2667" i="3"/>
  <c r="Z2551" i="3"/>
  <c r="L2551" i="3"/>
  <c r="AA3093" i="3"/>
  <c r="Z2634" i="3"/>
  <c r="L2634" i="3"/>
  <c r="AA2533" i="3"/>
  <c r="Z2465" i="3"/>
  <c r="L2465" i="3"/>
  <c r="Z3071" i="3"/>
  <c r="L3071" i="3"/>
  <c r="AA2665" i="3"/>
  <c r="AA3204" i="3"/>
  <c r="Z2930" i="3"/>
  <c r="L2930" i="3"/>
  <c r="Z2556" i="3"/>
  <c r="L2556" i="3"/>
  <c r="AA2485" i="3"/>
  <c r="Z2436" i="3"/>
  <c r="L2436" i="3"/>
  <c r="AA2983" i="3"/>
  <c r="Z2561" i="3"/>
  <c r="L2561" i="3"/>
  <c r="AA2509" i="3"/>
  <c r="AA2428" i="3"/>
  <c r="AA2278" i="3"/>
  <c r="Z2118" i="3"/>
  <c r="L2118" i="3"/>
  <c r="Z2496" i="3"/>
  <c r="L2496" i="3"/>
  <c r="AA2434" i="3"/>
  <c r="AA2333" i="3"/>
  <c r="AA2198" i="3"/>
  <c r="AA2926" i="3"/>
  <c r="Z2688" i="3"/>
  <c r="L2688" i="3"/>
  <c r="Z2503" i="3"/>
  <c r="L2503" i="3"/>
  <c r="Z2265" i="3"/>
  <c r="L2265" i="3"/>
  <c r="AA2169" i="3"/>
  <c r="Z2225" i="3"/>
  <c r="L2225" i="3"/>
  <c r="AA2177" i="3"/>
  <c r="AA3053" i="3"/>
  <c r="AA2680" i="3"/>
  <c r="AA2554" i="3"/>
  <c r="Z2446" i="3"/>
  <c r="L2446" i="3"/>
  <c r="Z2344" i="3"/>
  <c r="L2344" i="3"/>
  <c r="Z3223" i="3"/>
  <c r="L3223" i="3"/>
  <c r="Z2680" i="3"/>
  <c r="L2680" i="3"/>
  <c r="AA2412" i="3"/>
  <c r="Z2360" i="3"/>
  <c r="L2360" i="3"/>
  <c r="AA2099" i="3"/>
  <c r="AA2663" i="3"/>
  <c r="Z2489" i="3"/>
  <c r="L2489" i="3"/>
  <c r="AA2305" i="3"/>
  <c r="AA2213" i="3"/>
  <c r="Z2171" i="3"/>
  <c r="L2171" i="3"/>
  <c r="AA2115" i="3"/>
  <c r="Z2181" i="3"/>
  <c r="L2181" i="3"/>
  <c r="Z2099" i="3"/>
  <c r="L2099" i="3"/>
  <c r="Z1905" i="3"/>
  <c r="L1905" i="3"/>
  <c r="Z1865" i="3"/>
  <c r="L1865" i="3"/>
  <c r="AA2494" i="3"/>
  <c r="AA2170" i="3"/>
  <c r="AA2100" i="3"/>
  <c r="AA1881" i="3"/>
  <c r="AA1828" i="3"/>
  <c r="AA1729" i="3"/>
  <c r="AA2104" i="3"/>
  <c r="Z1925" i="3"/>
  <c r="L1925" i="3"/>
  <c r="Z1854" i="3"/>
  <c r="L1854" i="3"/>
  <c r="Z1817" i="3"/>
  <c r="L1817" i="3"/>
  <c r="Z1690" i="3"/>
  <c r="L1690" i="3"/>
  <c r="AA2413" i="3"/>
  <c r="Z2280" i="3"/>
  <c r="L2280" i="3"/>
  <c r="AA1903" i="3"/>
  <c r="AA1833" i="3"/>
  <c r="AA1771" i="3"/>
  <c r="Z2117" i="3"/>
  <c r="L2117" i="3"/>
  <c r="Z1898" i="3"/>
  <c r="L1898" i="3"/>
  <c r="AA1837" i="3"/>
  <c r="Z1761" i="3"/>
  <c r="L1761" i="3"/>
  <c r="Z2312" i="3"/>
  <c r="L2312" i="3"/>
  <c r="Z2012" i="3"/>
  <c r="L2012" i="3"/>
  <c r="Z1878" i="3"/>
  <c r="L1878" i="3"/>
  <c r="Z1841" i="3"/>
  <c r="L1841" i="3"/>
  <c r="AA2402" i="3"/>
  <c r="Z2163" i="3"/>
  <c r="L2163" i="3"/>
  <c r="AA2074" i="3"/>
  <c r="Z1931" i="3"/>
  <c r="L1931" i="3"/>
  <c r="Z1830" i="3"/>
  <c r="L1830" i="3"/>
  <c r="Z1793" i="3"/>
  <c r="L1793" i="3"/>
  <c r="Z1380" i="3"/>
  <c r="L1380" i="3"/>
  <c r="AA1198" i="3"/>
  <c r="AA1626" i="3"/>
  <c r="AA1381" i="3"/>
  <c r="AA1931" i="3"/>
  <c r="Z1629" i="3"/>
  <c r="L1629" i="3"/>
  <c r="AA1402" i="3"/>
  <c r="Z1557" i="3"/>
  <c r="L1557" i="3"/>
  <c r="Z1338" i="3"/>
  <c r="L1338" i="3"/>
  <c r="AA1246" i="3"/>
  <c r="Z1174" i="3"/>
  <c r="L1174" i="3"/>
  <c r="Z2028" i="3"/>
  <c r="L2028" i="3"/>
  <c r="AA1666" i="3"/>
  <c r="AA1369" i="3"/>
  <c r="AA1297" i="3"/>
  <c r="AA1201" i="3"/>
  <c r="AA1819" i="3"/>
  <c r="Z1375" i="3"/>
  <c r="L1375" i="3"/>
  <c r="Z1188" i="3"/>
  <c r="L1188" i="3"/>
  <c r="AA2098" i="3"/>
  <c r="Z1661" i="3"/>
  <c r="L1661" i="3"/>
  <c r="Z1573" i="3"/>
  <c r="L1573" i="3"/>
  <c r="Z1369" i="3"/>
  <c r="L1369" i="3"/>
  <c r="Z1189" i="3"/>
  <c r="L1189" i="3"/>
  <c r="AA1127" i="3"/>
  <c r="AA1027" i="3"/>
  <c r="Z736" i="3"/>
  <c r="L736" i="3"/>
  <c r="Z1108" i="3"/>
  <c r="L1108" i="3"/>
  <c r="AA932" i="3"/>
  <c r="Z875" i="3"/>
  <c r="L875" i="3"/>
  <c r="Z811" i="3"/>
  <c r="L811" i="3"/>
  <c r="AA1132" i="3"/>
  <c r="AA1013" i="3"/>
  <c r="AA865" i="3"/>
  <c r="AA826" i="3"/>
  <c r="Z1423" i="3"/>
  <c r="L1423" i="3"/>
  <c r="Z1054" i="3"/>
  <c r="L1054" i="3"/>
  <c r="Z876" i="3"/>
  <c r="L876" i="3"/>
  <c r="Z819" i="3"/>
  <c r="L819" i="3"/>
  <c r="Z1581" i="3"/>
  <c r="L1581" i="3"/>
  <c r="AA1098" i="3"/>
  <c r="AA988" i="3"/>
  <c r="AA866" i="3"/>
  <c r="AA1435" i="3"/>
  <c r="AA1240" i="3"/>
  <c r="Z1068" i="3"/>
  <c r="L1068" i="3"/>
  <c r="AA950" i="3"/>
  <c r="Z884" i="3"/>
  <c r="L884" i="3"/>
  <c r="Z823" i="3"/>
  <c r="L823" i="3"/>
  <c r="AA715" i="3"/>
  <c r="Z1390" i="3"/>
  <c r="L1390" i="3"/>
  <c r="AA1607" i="3"/>
  <c r="AA1589" i="3"/>
  <c r="AA1575" i="3"/>
  <c r="AA1562" i="3"/>
  <c r="AA1539" i="3"/>
  <c r="AA1529" i="3"/>
  <c r="Z1489" i="3"/>
  <c r="L1489" i="3"/>
  <c r="AA1470" i="3"/>
  <c r="Z1426" i="3"/>
  <c r="L1426" i="3"/>
  <c r="Z1357" i="3"/>
  <c r="L1357" i="3"/>
  <c r="Z1588" i="3"/>
  <c r="L1588" i="3"/>
  <c r="Z1556" i="3"/>
  <c r="L1556" i="3"/>
  <c r="Z1524" i="3"/>
  <c r="L1524" i="3"/>
  <c r="Z1465" i="3"/>
  <c r="L1465" i="3"/>
  <c r="AA1446" i="3"/>
  <c r="AA1378" i="3"/>
  <c r="Z1600" i="3"/>
  <c r="L1600" i="3"/>
  <c r="Z1536" i="3"/>
  <c r="L1536" i="3"/>
  <c r="Z1508" i="3"/>
  <c r="L1508" i="3"/>
  <c r="Z1483" i="3"/>
  <c r="L1483" i="3"/>
  <c r="AA1437" i="3"/>
  <c r="Z1419" i="3"/>
  <c r="L1419" i="3"/>
  <c r="Z1482" i="3"/>
  <c r="L1482" i="3"/>
  <c r="Z1421" i="3"/>
  <c r="L1421" i="3"/>
  <c r="AA1410" i="3"/>
  <c r="AA1364" i="3"/>
  <c r="AA1348" i="3"/>
  <c r="AA1601" i="3"/>
  <c r="AA1554" i="3"/>
  <c r="AA1537" i="3"/>
  <c r="AA1514" i="3"/>
  <c r="Z1414" i="3"/>
  <c r="L1414" i="3"/>
  <c r="Z1593" i="3"/>
  <c r="L1593" i="3"/>
  <c r="Z1561" i="3"/>
  <c r="L1561" i="3"/>
  <c r="Z1529" i="3"/>
  <c r="L1529" i="3"/>
  <c r="Z1500" i="3"/>
  <c r="L1500" i="3"/>
  <c r="Z1424" i="3"/>
  <c r="L1424" i="3"/>
  <c r="AA1400" i="3"/>
  <c r="AA1389" i="3"/>
  <c r="AA1371" i="3"/>
  <c r="AA1315" i="3"/>
  <c r="AA1244" i="3"/>
  <c r="Z1127" i="3"/>
  <c r="L1127" i="3"/>
  <c r="Z1286" i="3"/>
  <c r="L1286" i="3"/>
  <c r="Z1222" i="3"/>
  <c r="L1222" i="3"/>
  <c r="Z1326" i="3"/>
  <c r="L1326" i="3"/>
  <c r="AA1204" i="3"/>
  <c r="Z1145" i="3"/>
  <c r="L1145" i="3"/>
  <c r="AA1128" i="3"/>
  <c r="Z1305" i="3"/>
  <c r="L1305" i="3"/>
  <c r="Z1246" i="3"/>
  <c r="L1246" i="3"/>
  <c r="Z1215" i="3"/>
  <c r="L1215" i="3"/>
  <c r="Z1191" i="3"/>
  <c r="L1191" i="3"/>
  <c r="Z1164" i="3"/>
  <c r="L1164" i="3"/>
  <c r="AA1105" i="3"/>
  <c r="AA1318" i="3"/>
  <c r="AA1296" i="3"/>
  <c r="Z1276" i="3"/>
  <c r="L1276" i="3"/>
  <c r="AA1227" i="3"/>
  <c r="AA1206" i="3"/>
  <c r="Z1147" i="3"/>
  <c r="L1147" i="3"/>
  <c r="Z1131" i="3"/>
  <c r="L1131" i="3"/>
  <c r="Z1343" i="3"/>
  <c r="L1343" i="3"/>
  <c r="Z1319" i="3"/>
  <c r="L1319" i="3"/>
  <c r="Z1283" i="3"/>
  <c r="L1283" i="3"/>
  <c r="AA1271" i="3"/>
  <c r="Z1239" i="3"/>
  <c r="L1239" i="3"/>
  <c r="Z1208" i="3"/>
  <c r="L1208" i="3"/>
  <c r="Z1152" i="3"/>
  <c r="L1152" i="3"/>
  <c r="AA1138" i="3"/>
  <c r="AA1125" i="3"/>
  <c r="AA1300" i="3"/>
  <c r="AA1261" i="3"/>
  <c r="Z1197" i="3"/>
  <c r="L1197" i="3"/>
  <c r="Z988" i="3"/>
  <c r="L988" i="3"/>
  <c r="Z1298" i="3"/>
  <c r="L1298" i="3"/>
  <c r="AA1256" i="3"/>
  <c r="Z1229" i="3"/>
  <c r="L1229" i="3"/>
  <c r="Z1138" i="3"/>
  <c r="L1138" i="3"/>
  <c r="AA1065" i="3"/>
  <c r="Z1002" i="3"/>
  <c r="L1002" i="3"/>
  <c r="Z953" i="3"/>
  <c r="L953" i="3"/>
  <c r="Z900" i="3"/>
  <c r="L900" i="3"/>
  <c r="AA1068" i="3"/>
  <c r="Z1042" i="3"/>
  <c r="L1042" i="3"/>
  <c r="AA922" i="3"/>
  <c r="AA897" i="3"/>
  <c r="AA1059" i="3"/>
  <c r="Z1023" i="3"/>
  <c r="L1023" i="3"/>
  <c r="AA999" i="3"/>
  <c r="AA984" i="3"/>
  <c r="Z930" i="3"/>
  <c r="L930" i="3"/>
  <c r="Z898" i="3"/>
  <c r="L898" i="3"/>
  <c r="AA1074" i="3"/>
  <c r="Z1056" i="3"/>
  <c r="L1056" i="3"/>
  <c r="Z1005" i="3"/>
  <c r="L1005" i="3"/>
  <c r="Z993" i="3"/>
  <c r="L993" i="3"/>
  <c r="Z945" i="3"/>
  <c r="L945" i="3"/>
  <c r="AA927" i="3"/>
  <c r="AA895" i="3"/>
  <c r="Z869" i="3"/>
  <c r="L869" i="3"/>
  <c r="AA827" i="3"/>
  <c r="Z1099" i="3"/>
  <c r="L1099" i="3"/>
  <c r="Z1083" i="3"/>
  <c r="L1083" i="3"/>
  <c r="AA1060" i="3"/>
  <c r="AA1033" i="3"/>
  <c r="AA1016" i="3"/>
  <c r="AA974" i="3"/>
  <c r="Z919" i="3"/>
  <c r="L919" i="3"/>
  <c r="AA1050" i="3"/>
  <c r="Z1006" i="3"/>
  <c r="L1006" i="3"/>
  <c r="AA973" i="3"/>
  <c r="AA947" i="3"/>
  <c r="AA931" i="3"/>
  <c r="Z895" i="3"/>
  <c r="L895" i="3"/>
  <c r="Z851" i="3"/>
  <c r="L851" i="3"/>
  <c r="Z779" i="3"/>
  <c r="L779" i="3"/>
  <c r="Z1050" i="3"/>
  <c r="L1050" i="3"/>
  <c r="AA1021" i="3"/>
  <c r="Z991" i="3"/>
  <c r="L991" i="3"/>
  <c r="Z941" i="3"/>
  <c r="L941" i="3"/>
  <c r="Z901" i="3"/>
  <c r="L901" i="3"/>
  <c r="AA1008" i="3"/>
  <c r="AA790" i="3"/>
  <c r="AA766" i="3"/>
  <c r="Z714" i="3"/>
  <c r="L714" i="3"/>
  <c r="AA703" i="3"/>
  <c r="Z669" i="3"/>
  <c r="L669" i="3"/>
  <c r="Z783" i="3"/>
  <c r="L783" i="3"/>
  <c r="Z800" i="3"/>
  <c r="L800" i="3"/>
  <c r="Z760" i="3"/>
  <c r="L760" i="3"/>
  <c r="Z745" i="3"/>
  <c r="L745" i="3"/>
  <c r="Z709" i="3"/>
  <c r="L709" i="3"/>
  <c r="Z697" i="3"/>
  <c r="L697" i="3"/>
  <c r="AA607" i="3"/>
  <c r="Z813" i="3"/>
  <c r="L813" i="3"/>
  <c r="AA782" i="3"/>
  <c r="Z758" i="3"/>
  <c r="L758" i="3"/>
  <c r="AA746" i="3"/>
  <c r="AA695" i="3"/>
  <c r="AA672" i="3"/>
  <c r="Z656" i="3"/>
  <c r="L656" i="3"/>
  <c r="AA631" i="3"/>
  <c r="Z610" i="3"/>
  <c r="L610" i="3"/>
  <c r="AA781" i="3"/>
  <c r="AA764" i="3"/>
  <c r="Z750" i="3"/>
  <c r="L750" i="3"/>
  <c r="AA739" i="3"/>
  <c r="Z805" i="3"/>
  <c r="L805" i="3"/>
  <c r="Z749" i="3"/>
  <c r="L749" i="3"/>
  <c r="AA731" i="3"/>
  <c r="AA588" i="3"/>
  <c r="Z566" i="3"/>
  <c r="L566" i="3"/>
  <c r="AA524" i="3"/>
  <c r="Z502" i="3"/>
  <c r="L502" i="3"/>
  <c r="AA784" i="3"/>
  <c r="Z741" i="3"/>
  <c r="L741" i="3"/>
  <c r="Z728" i="3"/>
  <c r="L728" i="3"/>
  <c r="AA705" i="3"/>
  <c r="Z651" i="3"/>
  <c r="L651" i="3"/>
  <c r="AA614" i="3"/>
  <c r="AA599" i="3"/>
  <c r="AA583" i="3"/>
  <c r="AA567" i="3"/>
  <c r="AA551" i="3"/>
  <c r="AA535" i="3"/>
  <c r="AA519" i="3"/>
  <c r="AA503" i="3"/>
  <c r="AA803" i="3"/>
  <c r="AA779" i="3"/>
  <c r="Z686" i="3"/>
  <c r="L686" i="3"/>
  <c r="AA653" i="3"/>
  <c r="Z642" i="3"/>
  <c r="L642" i="3"/>
  <c r="Z588" i="3"/>
  <c r="L588" i="3"/>
  <c r="AA546" i="3"/>
  <c r="Z524" i="3"/>
  <c r="L524" i="3"/>
  <c r="Z3196" i="3"/>
  <c r="L3196" i="3"/>
  <c r="Z3062" i="3"/>
  <c r="L3062" i="3"/>
  <c r="Z2996" i="3"/>
  <c r="L2996" i="3"/>
  <c r="Z2938" i="3"/>
  <c r="L2938" i="3"/>
  <c r="AA3257" i="3"/>
  <c r="AA3190" i="3"/>
  <c r="AA3114" i="3"/>
  <c r="Z3043" i="3"/>
  <c r="L3043" i="3"/>
  <c r="AA2935" i="3"/>
  <c r="AA3044" i="3"/>
  <c r="Z2850" i="3"/>
  <c r="L2850" i="3"/>
  <c r="AA3202" i="3"/>
  <c r="Z2980" i="3"/>
  <c r="L2980" i="3"/>
  <c r="Z3152" i="3"/>
  <c r="L3152" i="3"/>
  <c r="AA3207" i="3"/>
  <c r="AA3135" i="3"/>
  <c r="Z3068" i="3"/>
  <c r="L3068" i="3"/>
  <c r="AA2927" i="3"/>
  <c r="AA3212" i="3"/>
  <c r="Z3132" i="3"/>
  <c r="L3132" i="3"/>
  <c r="AA3018" i="3"/>
  <c r="AA2897" i="3"/>
  <c r="Z2821" i="3"/>
  <c r="L2821" i="3"/>
  <c r="AA2674" i="3"/>
  <c r="AA2562" i="3"/>
  <c r="Z3103" i="3"/>
  <c r="L3103" i="3"/>
  <c r="AA2936" i="3"/>
  <c r="AA2733" i="3"/>
  <c r="AA2634" i="3"/>
  <c r="Z2468" i="3"/>
  <c r="L2468" i="3"/>
  <c r="Z3206" i="3"/>
  <c r="L3206" i="3"/>
  <c r="AA3077" i="3"/>
  <c r="AA2624" i="3"/>
  <c r="Z2529" i="3"/>
  <c r="L2529" i="3"/>
  <c r="Z3256" i="3"/>
  <c r="L3256" i="3"/>
  <c r="Z3052" i="3"/>
  <c r="L3052" i="3"/>
  <c r="AA2898" i="3"/>
  <c r="Z2757" i="3"/>
  <c r="L2757" i="3"/>
  <c r="AA2664" i="3"/>
  <c r="Z2548" i="3"/>
  <c r="L2548" i="3"/>
  <c r="AA3180" i="3"/>
  <c r="AA3056" i="3"/>
  <c r="AA2902" i="3"/>
  <c r="AA2673" i="3"/>
  <c r="AA2549" i="3"/>
  <c r="Z2481" i="3"/>
  <c r="L2481" i="3"/>
  <c r="AA3234" i="3"/>
  <c r="Z3075" i="3"/>
  <c r="L3075" i="3"/>
  <c r="AA3188" i="3"/>
  <c r="Z2681" i="3"/>
  <c r="L2681" i="3"/>
  <c r="AA2544" i="3"/>
  <c r="AA2506" i="3"/>
  <c r="Z2415" i="3"/>
  <c r="L2415" i="3"/>
  <c r="Z2263" i="3"/>
  <c r="L2263" i="3"/>
  <c r="AA2156" i="3"/>
  <c r="Z2115" i="3"/>
  <c r="L2115" i="3"/>
  <c r="Z2928" i="3"/>
  <c r="L2928" i="3"/>
  <c r="AA2573" i="3"/>
  <c r="Z2492" i="3"/>
  <c r="L2492" i="3"/>
  <c r="Z2315" i="3"/>
  <c r="L2315" i="3"/>
  <c r="Z2190" i="3"/>
  <c r="L2190" i="3"/>
  <c r="AA2128" i="3"/>
  <c r="AA2827" i="3"/>
  <c r="Z2676" i="3"/>
  <c r="L2676" i="3"/>
  <c r="Z2552" i="3"/>
  <c r="L2552" i="3"/>
  <c r="AA2490" i="3"/>
  <c r="AA2431" i="3"/>
  <c r="Z2252" i="3"/>
  <c r="L2252" i="3"/>
  <c r="Z2165" i="3"/>
  <c r="L2165" i="3"/>
  <c r="AA2692" i="3"/>
  <c r="AA2527" i="3"/>
  <c r="AA2385" i="3"/>
  <c r="Z2173" i="3"/>
  <c r="L2173" i="3"/>
  <c r="AA2116" i="3"/>
  <c r="AA3057" i="3"/>
  <c r="AA2671" i="3"/>
  <c r="Z2527" i="3"/>
  <c r="L2527" i="3"/>
  <c r="AA2445" i="3"/>
  <c r="AA2302" i="3"/>
  <c r="AA2501" i="3"/>
  <c r="Z2406" i="3"/>
  <c r="L2406" i="3"/>
  <c r="Z2341" i="3"/>
  <c r="L2341" i="3"/>
  <c r="Z2189" i="3"/>
  <c r="L2189" i="3"/>
  <c r="AA2132" i="3"/>
  <c r="Z3249" i="3"/>
  <c r="L3249" i="3"/>
  <c r="AA2654" i="3"/>
  <c r="AA2480" i="3"/>
  <c r="AA2409" i="3"/>
  <c r="Z2296" i="3"/>
  <c r="L2296" i="3"/>
  <c r="Z2110" i="3"/>
  <c r="L2110" i="3"/>
  <c r="Z2172" i="3"/>
  <c r="L2172" i="3"/>
  <c r="AA2097" i="3"/>
  <c r="AA1901" i="3"/>
  <c r="Z1838" i="3"/>
  <c r="L1838" i="3"/>
  <c r="Z1801" i="3"/>
  <c r="L1801" i="3"/>
  <c r="AA2498" i="3"/>
  <c r="AA2034" i="3"/>
  <c r="AA1877" i="3"/>
  <c r="AA1817" i="3"/>
  <c r="Z1683" i="3"/>
  <c r="L1683" i="3"/>
  <c r="Z2052" i="3"/>
  <c r="L2052" i="3"/>
  <c r="Z1914" i="3"/>
  <c r="L1914" i="3"/>
  <c r="AA1855" i="3"/>
  <c r="Z1790" i="3"/>
  <c r="L1790" i="3"/>
  <c r="Z2708" i="3"/>
  <c r="L2708" i="3"/>
  <c r="AA2414" i="3"/>
  <c r="Z2199" i="3"/>
  <c r="L2199" i="3"/>
  <c r="AA2114" i="3"/>
  <c r="Z1889" i="3"/>
  <c r="L1889" i="3"/>
  <c r="AA1829" i="3"/>
  <c r="Z2369" i="3"/>
  <c r="L2369" i="3"/>
  <c r="AA2105" i="3"/>
  <c r="AA1976" i="3"/>
  <c r="AA1895" i="3"/>
  <c r="AA1751" i="3"/>
  <c r="Z2215" i="3"/>
  <c r="L2215" i="3"/>
  <c r="Z1940" i="3"/>
  <c r="L1940" i="3"/>
  <c r="AA1879" i="3"/>
  <c r="Z1771" i="3"/>
  <c r="L1771" i="3"/>
  <c r="Z2150" i="3"/>
  <c r="L2150" i="3"/>
  <c r="Z1919" i="3"/>
  <c r="L1919" i="3"/>
  <c r="Z1887" i="3"/>
  <c r="L1887" i="3"/>
  <c r="AA1831" i="3"/>
  <c r="Z1765" i="3"/>
  <c r="L1765" i="3"/>
  <c r="AA1563" i="3"/>
  <c r="AA1194" i="3"/>
  <c r="AA1891" i="3"/>
  <c r="AA1622" i="3"/>
  <c r="AA1360" i="3"/>
  <c r="Z1312" i="3"/>
  <c r="L1312" i="3"/>
  <c r="AA1900" i="3"/>
  <c r="Z1822" i="3"/>
  <c r="L1822" i="3"/>
  <c r="Z1621" i="3"/>
  <c r="L1621" i="3"/>
  <c r="Z1250" i="3"/>
  <c r="L1250" i="3"/>
  <c r="AA1645" i="3"/>
  <c r="Z1517" i="3"/>
  <c r="L1517" i="3"/>
  <c r="Z1378" i="3"/>
  <c r="L1378" i="3"/>
  <c r="AA1347" i="3"/>
  <c r="AA1217" i="3"/>
  <c r="AA1164" i="3"/>
  <c r="Z1361" i="3"/>
  <c r="L1361" i="3"/>
  <c r="Z1288" i="3"/>
  <c r="L1288" i="3"/>
  <c r="AA1811" i="3"/>
  <c r="AA1547" i="3"/>
  <c r="Z1372" i="3"/>
  <c r="L1372" i="3"/>
  <c r="AA1184" i="3"/>
  <c r="AA2108" i="3"/>
  <c r="AA1635" i="3"/>
  <c r="Z1533" i="3"/>
  <c r="L1533" i="3"/>
  <c r="AA1309" i="3"/>
  <c r="Z1120" i="3"/>
  <c r="L1120" i="3"/>
  <c r="Z997" i="3"/>
  <c r="L997" i="3"/>
  <c r="AA864" i="3"/>
  <c r="AA832" i="3"/>
  <c r="AA1344" i="3"/>
  <c r="Z1075" i="3"/>
  <c r="L1075" i="3"/>
  <c r="Z921" i="3"/>
  <c r="L921" i="3"/>
  <c r="Z868" i="3"/>
  <c r="L868" i="3"/>
  <c r="Z723" i="3"/>
  <c r="L723" i="3"/>
  <c r="Z1291" i="3"/>
  <c r="L1291" i="3"/>
  <c r="AA1111" i="3"/>
  <c r="AA954" i="3"/>
  <c r="AA822" i="3"/>
  <c r="AA1373" i="3"/>
  <c r="Z1198" i="3"/>
  <c r="L1198" i="3"/>
  <c r="Z1044" i="3"/>
  <c r="L1044" i="3"/>
  <c r="Z872" i="3"/>
  <c r="L872" i="3"/>
  <c r="Z812" i="3"/>
  <c r="L812" i="3"/>
  <c r="Z1157" i="3"/>
  <c r="L1157" i="3"/>
  <c r="Z1094" i="3"/>
  <c r="L1094" i="3"/>
  <c r="AA862" i="3"/>
  <c r="Z802" i="3"/>
  <c r="L802" i="3"/>
  <c r="Z1403" i="3"/>
  <c r="L1403" i="3"/>
  <c r="Z1224" i="3"/>
  <c r="L1224" i="3"/>
  <c r="Z1059" i="3"/>
  <c r="L1059" i="3"/>
  <c r="AA949" i="3"/>
  <c r="Z880" i="3"/>
  <c r="L880" i="3"/>
  <c r="Z827" i="3"/>
  <c r="L827" i="3"/>
  <c r="Z707" i="3"/>
  <c r="L707" i="3"/>
  <c r="Z1559" i="3"/>
  <c r="L1559" i="3"/>
  <c r="AA1317" i="3"/>
  <c r="AA1186" i="3"/>
  <c r="Z982" i="3"/>
  <c r="L982" i="3"/>
  <c r="Z842" i="3"/>
  <c r="L842" i="3"/>
  <c r="AA1099" i="3"/>
  <c r="AA856" i="3"/>
  <c r="Z692" i="3"/>
  <c r="L692" i="3"/>
  <c r="AA563" i="3"/>
  <c r="Z525" i="3"/>
  <c r="L525" i="3"/>
  <c r="Z1012" i="3"/>
  <c r="L1012" i="3"/>
  <c r="Z833" i="3"/>
  <c r="L833" i="3"/>
  <c r="AA665" i="3"/>
  <c r="Z592" i="3"/>
  <c r="L592" i="3"/>
  <c r="Z533" i="3"/>
  <c r="L533" i="3"/>
  <c r="Z796" i="3"/>
  <c r="L796" i="3"/>
  <c r="AA758" i="3"/>
  <c r="AA626" i="3"/>
  <c r="Z807" i="3"/>
  <c r="L807" i="3"/>
  <c r="Z777" i="3"/>
  <c r="L777" i="3"/>
  <c r="Z756" i="3"/>
  <c r="L756" i="3"/>
  <c r="AA744" i="3"/>
  <c r="Z690" i="3"/>
  <c r="L690" i="3"/>
  <c r="AA671" i="3"/>
  <c r="AA655" i="3"/>
  <c r="Z644" i="3"/>
  <c r="L644" i="3"/>
  <c r="AA628" i="3"/>
  <c r="AA609" i="3"/>
  <c r="AA763" i="3"/>
  <c r="Z748" i="3"/>
  <c r="L748" i="3"/>
  <c r="AA738" i="3"/>
  <c r="Z799" i="3"/>
  <c r="L799" i="3"/>
  <c r="Z743" i="3"/>
  <c r="L743" i="3"/>
  <c r="AA730" i="3"/>
  <c r="Z695" i="3"/>
  <c r="L695" i="3"/>
  <c r="Z663" i="3"/>
  <c r="L663" i="3"/>
  <c r="Z625" i="3"/>
  <c r="L625" i="3"/>
  <c r="Z609" i="3"/>
  <c r="L609" i="3"/>
  <c r="AA564" i="3"/>
  <c r="Z542" i="3"/>
  <c r="L542" i="3"/>
  <c r="AA500" i="3"/>
  <c r="AA774" i="3"/>
  <c r="AA726" i="3"/>
  <c r="AA694" i="3"/>
  <c r="AA650" i="3"/>
  <c r="AA797" i="3"/>
  <c r="AA773" i="3"/>
  <c r="AA718" i="3"/>
  <c r="AA684" i="3"/>
  <c r="AA662" i="3"/>
  <c r="AA641" i="3"/>
  <c r="Z606" i="3"/>
  <c r="L606" i="3"/>
  <c r="AA586" i="3"/>
  <c r="Z564" i="3"/>
  <c r="L564" i="3"/>
  <c r="AA522" i="3"/>
  <c r="Z500" i="3"/>
  <c r="L500" i="3"/>
  <c r="AA3058" i="3"/>
  <c r="Z2995" i="3"/>
  <c r="L2995" i="3"/>
  <c r="Z2934" i="3"/>
  <c r="L2934" i="3"/>
  <c r="Z3242" i="3"/>
  <c r="L3242" i="3"/>
  <c r="Z3177" i="3"/>
  <c r="L3177" i="3"/>
  <c r="AA2971" i="3"/>
  <c r="AA2928" i="3"/>
  <c r="AA3198" i="3"/>
  <c r="AA3096" i="3"/>
  <c r="AA2964" i="3"/>
  <c r="Z3193" i="3"/>
  <c r="L3193" i="3"/>
  <c r="AA3102" i="3"/>
  <c r="Z2979" i="3"/>
  <c r="L2979" i="3"/>
  <c r="AA3214" i="3"/>
  <c r="Z3207" i="3"/>
  <c r="L3207" i="3"/>
  <c r="AA3128" i="3"/>
  <c r="AA3065" i="3"/>
  <c r="AA2995" i="3"/>
  <c r="AA2959" i="3"/>
  <c r="Z2910" i="3"/>
  <c r="L2910" i="3"/>
  <c r="AA3109" i="3"/>
  <c r="Z3003" i="3"/>
  <c r="L3003" i="3"/>
  <c r="Z2872" i="3"/>
  <c r="L2872" i="3"/>
  <c r="Z2810" i="3"/>
  <c r="L2810" i="3"/>
  <c r="AA2670" i="3"/>
  <c r="AA2552" i="3"/>
  <c r="Z3182" i="3"/>
  <c r="L3182" i="3"/>
  <c r="Z3087" i="3"/>
  <c r="L3087" i="3"/>
  <c r="Z3014" i="3"/>
  <c r="L3014" i="3"/>
  <c r="AA2525" i="3"/>
  <c r="AA2461" i="3"/>
  <c r="AA3199" i="3"/>
  <c r="AA3068" i="3"/>
  <c r="Z2929" i="3"/>
  <c r="L2929" i="3"/>
  <c r="AA2690" i="3"/>
  <c r="AA2608" i="3"/>
  <c r="Z2524" i="3"/>
  <c r="L2524" i="3"/>
  <c r="Z3252" i="3"/>
  <c r="L3252" i="3"/>
  <c r="AA3049" i="3"/>
  <c r="Z2660" i="3"/>
  <c r="L2660" i="3"/>
  <c r="AA2541" i="3"/>
  <c r="Z3174" i="3"/>
  <c r="L3174" i="3"/>
  <c r="Z3046" i="3"/>
  <c r="L3046" i="3"/>
  <c r="AA2904" i="3"/>
  <c r="AA2672" i="3"/>
  <c r="Z2545" i="3"/>
  <c r="L2545" i="3"/>
  <c r="Z2476" i="3"/>
  <c r="L2476" i="3"/>
  <c r="Z3180" i="3"/>
  <c r="L3180" i="3"/>
  <c r="AA3061" i="3"/>
  <c r="Z3111" i="3"/>
  <c r="L3111" i="3"/>
  <c r="AA2242" i="3"/>
  <c r="AA2153" i="3"/>
  <c r="Z2804" i="3"/>
  <c r="L2804" i="3"/>
  <c r="Z2544" i="3"/>
  <c r="L2544" i="3"/>
  <c r="AA2487" i="3"/>
  <c r="AA2423" i="3"/>
  <c r="Z2299" i="3"/>
  <c r="L2299" i="3"/>
  <c r="Z2187" i="3"/>
  <c r="L2187" i="3"/>
  <c r="AA2131" i="3"/>
  <c r="Z3047" i="3"/>
  <c r="L3047" i="3"/>
  <c r="Z2812" i="3"/>
  <c r="L2812" i="3"/>
  <c r="Z2673" i="3"/>
  <c r="L2673" i="3"/>
  <c r="Z2553" i="3"/>
  <c r="L2553" i="3"/>
  <c r="AA2366" i="3"/>
  <c r="Z2236" i="3"/>
  <c r="L2236" i="3"/>
  <c r="Z2154" i="3"/>
  <c r="L2154" i="3"/>
  <c r="AA3045" i="3"/>
  <c r="Z2355" i="3"/>
  <c r="L2355" i="3"/>
  <c r="Z2162" i="3"/>
  <c r="L2162" i="3"/>
  <c r="AA2113" i="3"/>
  <c r="Z2960" i="3"/>
  <c r="L2960" i="3"/>
  <c r="AA2662" i="3"/>
  <c r="AA2511" i="3"/>
  <c r="AA2442" i="3"/>
  <c r="AA2270" i="3"/>
  <c r="Z2560" i="3"/>
  <c r="L2560" i="3"/>
  <c r="AA2479" i="3"/>
  <c r="AA2337" i="3"/>
  <c r="Z2178" i="3"/>
  <c r="L2178" i="3"/>
  <c r="AA2129" i="3"/>
  <c r="Z2913" i="3"/>
  <c r="L2913" i="3"/>
  <c r="AA2618" i="3"/>
  <c r="AA2477" i="3"/>
  <c r="Z2293" i="3"/>
  <c r="L2293" i="3"/>
  <c r="AA2148" i="3"/>
  <c r="Z2107" i="3"/>
  <c r="L2107" i="3"/>
  <c r="AA2067" i="3"/>
  <c r="AA1897" i="3"/>
  <c r="AA1839" i="3"/>
  <c r="Z1759" i="3"/>
  <c r="L1759" i="3"/>
  <c r="AA2374" i="3"/>
  <c r="AA2154" i="3"/>
  <c r="Z2042" i="3"/>
  <c r="L2042" i="3"/>
  <c r="AA1813" i="3"/>
  <c r="Z1672" i="3"/>
  <c r="L1672" i="3"/>
  <c r="AA1911" i="3"/>
  <c r="Z1847" i="3"/>
  <c r="L1847" i="3"/>
  <c r="AA1791" i="3"/>
  <c r="AA2639" i="3"/>
  <c r="AA2420" i="3"/>
  <c r="Z2188" i="3"/>
  <c r="L2188" i="3"/>
  <c r="Z1862" i="3"/>
  <c r="L1862" i="3"/>
  <c r="AA1767" i="3"/>
  <c r="Z2059" i="3"/>
  <c r="L2059" i="3"/>
  <c r="AA1926" i="3"/>
  <c r="Z1870" i="3"/>
  <c r="L1870" i="3"/>
  <c r="Z1833" i="3"/>
  <c r="L1833" i="3"/>
  <c r="Z1722" i="3"/>
  <c r="L1722" i="3"/>
  <c r="AA2647" i="3"/>
  <c r="Z1871" i="3"/>
  <c r="L1871" i="3"/>
  <c r="Z1814" i="3"/>
  <c r="L1814" i="3"/>
  <c r="Z1654" i="3"/>
  <c r="L1654" i="3"/>
  <c r="Z2353" i="3"/>
  <c r="L2353" i="3"/>
  <c r="Z2148" i="3"/>
  <c r="L2148" i="3"/>
  <c r="AA2076" i="3"/>
  <c r="Z1913" i="3"/>
  <c r="L1913" i="3"/>
  <c r="Z1883" i="3"/>
  <c r="L1883" i="3"/>
  <c r="Z1823" i="3"/>
  <c r="L1823" i="3"/>
  <c r="AA1769" i="3"/>
  <c r="Z1541" i="3"/>
  <c r="L1541" i="3"/>
  <c r="Z1370" i="3"/>
  <c r="L1370" i="3"/>
  <c r="Z1193" i="3"/>
  <c r="L1193" i="3"/>
  <c r="AA1890" i="3"/>
  <c r="AA1618" i="3"/>
  <c r="Z1297" i="3"/>
  <c r="L1297" i="3"/>
  <c r="AA1898" i="3"/>
  <c r="AA1803" i="3"/>
  <c r="AA1614" i="3"/>
  <c r="Z1374" i="3"/>
  <c r="L1374" i="3"/>
  <c r="Z1644" i="3"/>
  <c r="L1644" i="3"/>
  <c r="AA1489" i="3"/>
  <c r="AA1368" i="3"/>
  <c r="AA1342" i="3"/>
  <c r="AA1213" i="3"/>
  <c r="AA1642" i="3"/>
  <c r="Z1353" i="3"/>
  <c r="L1353" i="3"/>
  <c r="Z1255" i="3"/>
  <c r="L1255" i="3"/>
  <c r="AA1175" i="3"/>
  <c r="Z2035" i="3"/>
  <c r="L2035" i="3"/>
  <c r="AA1795" i="3"/>
  <c r="Z1525" i="3"/>
  <c r="L1525" i="3"/>
  <c r="AA1165" i="3"/>
  <c r="Z1869" i="3"/>
  <c r="L1869" i="3"/>
  <c r="Z1632" i="3"/>
  <c r="L1632" i="3"/>
  <c r="Z1166" i="3"/>
  <c r="L1166" i="3"/>
  <c r="Z1116" i="3"/>
  <c r="L1116" i="3"/>
  <c r="AA857" i="3"/>
  <c r="AA825" i="3"/>
  <c r="Z1322" i="3"/>
  <c r="L1322" i="3"/>
  <c r="Z1070" i="3"/>
  <c r="L1070" i="3"/>
  <c r="AA916" i="3"/>
  <c r="Z864" i="3"/>
  <c r="L864" i="3"/>
  <c r="AA1867" i="3"/>
  <c r="AA1231" i="3"/>
  <c r="Z1078" i="3"/>
  <c r="L1078" i="3"/>
  <c r="AA948" i="3"/>
  <c r="AA858" i="3"/>
  <c r="AA799" i="3"/>
  <c r="AA1336" i="3"/>
  <c r="Z1178" i="3"/>
  <c r="L1178" i="3"/>
  <c r="Z995" i="3"/>
  <c r="L995" i="3"/>
  <c r="AA907" i="3"/>
  <c r="Z858" i="3"/>
  <c r="L858" i="3"/>
  <c r="AA783" i="3"/>
  <c r="AA845" i="3"/>
  <c r="AA776" i="3"/>
  <c r="AA1352" i="3"/>
  <c r="Z1212" i="3"/>
  <c r="L1212" i="3"/>
  <c r="Z1047" i="3"/>
  <c r="L1047" i="3"/>
  <c r="Z932" i="3"/>
  <c r="L932" i="3"/>
  <c r="Z866" i="3"/>
  <c r="L866" i="3"/>
  <c r="Z820" i="3"/>
  <c r="L820" i="3"/>
  <c r="AA2410" i="3"/>
  <c r="AA1533" i="3"/>
  <c r="Z1314" i="3"/>
  <c r="L1314" i="3"/>
  <c r="Z976" i="3"/>
  <c r="L976" i="3"/>
  <c r="AA899" i="3"/>
  <c r="Z831" i="3"/>
  <c r="L831" i="3"/>
  <c r="Z1045" i="3"/>
  <c r="L1045" i="3"/>
  <c r="AA824" i="3"/>
  <c r="AA689" i="3"/>
  <c r="Z624" i="3"/>
  <c r="L624" i="3"/>
  <c r="AA558" i="3"/>
  <c r="Z520" i="3"/>
  <c r="L520" i="3"/>
  <c r="AA979" i="3"/>
  <c r="Z753" i="3"/>
  <c r="L753" i="3"/>
  <c r="AA644" i="3"/>
  <c r="AA571" i="3"/>
  <c r="Z528" i="3"/>
  <c r="L528" i="3"/>
  <c r="AA1150" i="3"/>
  <c r="Z541" i="3"/>
  <c r="L541" i="3"/>
  <c r="AA1142" i="3"/>
  <c r="AA587" i="3"/>
  <c r="Z544" i="3"/>
  <c r="L544" i="3"/>
  <c r="AA1121" i="3"/>
  <c r="Z889" i="3"/>
  <c r="L889" i="3"/>
  <c r="AA595" i="3"/>
  <c r="Z557" i="3"/>
  <c r="L557" i="3"/>
  <c r="Z501" i="3"/>
  <c r="L501" i="3"/>
  <c r="AA881" i="3"/>
  <c r="Z595" i="3"/>
  <c r="L595" i="3"/>
  <c r="AA539" i="3"/>
  <c r="AA581" i="3"/>
  <c r="Z535" i="3"/>
  <c r="L535" i="3"/>
  <c r="R2422" i="3"/>
  <c r="R2171" i="3"/>
  <c r="R1533" i="3"/>
  <c r="R1009" i="3"/>
  <c r="R1017" i="3"/>
  <c r="R494" i="3"/>
  <c r="AA2356" i="3"/>
  <c r="Z2309" i="3"/>
  <c r="L2309" i="3"/>
  <c r="AA2260" i="3"/>
  <c r="Z2228" i="3"/>
  <c r="L2228" i="3"/>
  <c r="Z2205" i="3"/>
  <c r="L2205" i="3"/>
  <c r="AA2091" i="3"/>
  <c r="Z1995" i="3"/>
  <c r="L1995" i="3"/>
  <c r="Z1943" i="3"/>
  <c r="L1943" i="3"/>
  <c r="AA1927" i="3"/>
  <c r="AA2086" i="3"/>
  <c r="AA2059" i="3"/>
  <c r="AA1964" i="3"/>
  <c r="Z1952" i="3"/>
  <c r="L1952" i="3"/>
  <c r="Z2048" i="3"/>
  <c r="L2048" i="3"/>
  <c r="AA2028" i="3"/>
  <c r="AA1977" i="3"/>
  <c r="AA1947" i="3"/>
  <c r="AA2055" i="3"/>
  <c r="AA1988" i="3"/>
  <c r="Z1976" i="3"/>
  <c r="L1976" i="3"/>
  <c r="AA1914" i="3"/>
  <c r="Z1868" i="3"/>
  <c r="L1868" i="3"/>
  <c r="AA1826" i="3"/>
  <c r="Z1804" i="3"/>
  <c r="L1804" i="3"/>
  <c r="AA2079" i="3"/>
  <c r="Z2060" i="3"/>
  <c r="L2060" i="3"/>
  <c r="AA2042" i="3"/>
  <c r="Z2027" i="3"/>
  <c r="L2027" i="3"/>
  <c r="AA2012" i="3"/>
  <c r="AA1925" i="3"/>
  <c r="AA1733" i="3"/>
  <c r="Z2084" i="3"/>
  <c r="L2084" i="3"/>
  <c r="AA2056" i="3"/>
  <c r="AA1992" i="3"/>
  <c r="AA1948" i="3"/>
  <c r="Z1934" i="3"/>
  <c r="L1934" i="3"/>
  <c r="AA1880" i="3"/>
  <c r="AA1864" i="3"/>
  <c r="AA1848" i="3"/>
  <c r="AA1832" i="3"/>
  <c r="AA1816" i="3"/>
  <c r="AA1800" i="3"/>
  <c r="AA2084" i="3"/>
  <c r="Z2023" i="3"/>
  <c r="L2023" i="3"/>
  <c r="Z1983" i="3"/>
  <c r="L1983" i="3"/>
  <c r="Z1951" i="3"/>
  <c r="L1951" i="3"/>
  <c r="Z1917" i="3"/>
  <c r="L1917" i="3"/>
  <c r="AA2039" i="3"/>
  <c r="AA1972" i="3"/>
  <c r="Z1958" i="3"/>
  <c r="L1958" i="3"/>
  <c r="AA1902" i="3"/>
  <c r="Z1880" i="3"/>
  <c r="L1880" i="3"/>
  <c r="AA1838" i="3"/>
  <c r="Z1816" i="3"/>
  <c r="L1816" i="3"/>
  <c r="AA1774" i="3"/>
  <c r="Z1752" i="3"/>
  <c r="L1752" i="3"/>
  <c r="AA1781" i="3"/>
  <c r="AA1761" i="3"/>
  <c r="Z1698" i="3"/>
  <c r="L1698" i="3"/>
  <c r="Z1685" i="3"/>
  <c r="L1685" i="3"/>
  <c r="AA1652" i="3"/>
  <c r="Z1681" i="3"/>
  <c r="L1681" i="3"/>
  <c r="AA1777" i="3"/>
  <c r="AA1720" i="3"/>
  <c r="AA1624" i="3"/>
  <c r="Z1762" i="3"/>
  <c r="L1762" i="3"/>
  <c r="AA1738" i="3"/>
  <c r="AA1709" i="3"/>
  <c r="Z1773" i="3"/>
  <c r="L1773" i="3"/>
  <c r="Z1719" i="3"/>
  <c r="L1719" i="3"/>
  <c r="AA1707" i="3"/>
  <c r="AA1671" i="3"/>
  <c r="AA1745" i="3"/>
  <c r="AA1701" i="3"/>
  <c r="AA1662" i="3"/>
  <c r="AA1625" i="3"/>
  <c r="AA1754" i="3"/>
  <c r="Z1714" i="3"/>
  <c r="L1714" i="3"/>
  <c r="Z1701" i="3"/>
  <c r="L1701" i="3"/>
  <c r="AA1684" i="3"/>
  <c r="AA1647" i="3"/>
  <c r="Z1630" i="3"/>
  <c r="L1630" i="3"/>
  <c r="Z1614" i="3"/>
  <c r="L1614" i="3"/>
  <c r="Z1598" i="3"/>
  <c r="L1598" i="3"/>
  <c r="Z1582" i="3"/>
  <c r="L1582" i="3"/>
  <c r="Z1566" i="3"/>
  <c r="L1566" i="3"/>
  <c r="Z1550" i="3"/>
  <c r="L1550" i="3"/>
  <c r="Z1534" i="3"/>
  <c r="L1534" i="3"/>
  <c r="Z1518" i="3"/>
  <c r="L1518" i="3"/>
  <c r="Z1502" i="3"/>
  <c r="L1502" i="3"/>
  <c r="Z1486" i="3"/>
  <c r="L1486" i="3"/>
  <c r="Z1470" i="3"/>
  <c r="L1470" i="3"/>
  <c r="Z1454" i="3"/>
  <c r="L1454" i="3"/>
  <c r="Z1438" i="3"/>
  <c r="L1438" i="3"/>
  <c r="Z1422" i="3"/>
  <c r="L1422" i="3"/>
  <c r="Z1755" i="3"/>
  <c r="L1755" i="3"/>
  <c r="AA1727" i="3"/>
  <c r="Z1706" i="3"/>
  <c r="L1706" i="3"/>
  <c r="AA1690" i="3"/>
  <c r="AA1676" i="3"/>
  <c r="Z1633" i="3"/>
  <c r="L1633" i="3"/>
  <c r="Z1608" i="3"/>
  <c r="L1608" i="3"/>
  <c r="Z1544" i="3"/>
  <c r="L1544" i="3"/>
  <c r="Z1503" i="3"/>
  <c r="L1503" i="3"/>
  <c r="Z1477" i="3"/>
  <c r="L1477" i="3"/>
  <c r="AA1466" i="3"/>
  <c r="Z1400" i="3"/>
  <c r="L1400" i="3"/>
  <c r="AA1387" i="3"/>
  <c r="Z1504" i="3"/>
  <c r="L1504" i="3"/>
  <c r="AA1445" i="3"/>
  <c r="AA1388" i="3"/>
  <c r="AA1608" i="3"/>
  <c r="Z1583" i="3"/>
  <c r="L1583" i="3"/>
  <c r="AA1576" i="3"/>
  <c r="AA1557" i="3"/>
  <c r="AA1543" i="3"/>
  <c r="AA1530" i="3"/>
  <c r="Z1492" i="3"/>
  <c r="L1492" i="3"/>
  <c r="Z1467" i="3"/>
  <c r="L1467" i="3"/>
  <c r="AA1421" i="3"/>
  <c r="Z1384" i="3"/>
  <c r="L1384" i="3"/>
  <c r="Z1368" i="3"/>
  <c r="L1368" i="3"/>
  <c r="Z1603" i="3"/>
  <c r="L1603" i="3"/>
  <c r="Z1571" i="3"/>
  <c r="L1571" i="3"/>
  <c r="Z1539" i="3"/>
  <c r="L1539" i="3"/>
  <c r="AA1507" i="3"/>
  <c r="Z1468" i="3"/>
  <c r="L1468" i="3"/>
  <c r="Z1443" i="3"/>
  <c r="L1443" i="3"/>
  <c r="AA1409" i="3"/>
  <c r="AA1375" i="3"/>
  <c r="Z1584" i="3"/>
  <c r="L1584" i="3"/>
  <c r="Z1520" i="3"/>
  <c r="L1520" i="3"/>
  <c r="AA1495" i="3"/>
  <c r="AA1449" i="3"/>
  <c r="AA1432" i="3"/>
  <c r="AA1418" i="3"/>
  <c r="AA1477" i="3"/>
  <c r="Z1418" i="3"/>
  <c r="L1418" i="3"/>
  <c r="AA1405" i="3"/>
  <c r="AA1602" i="3"/>
  <c r="AA1585" i="3"/>
  <c r="AA1538" i="3"/>
  <c r="AA1521" i="3"/>
  <c r="Z1457" i="3"/>
  <c r="L1457" i="3"/>
  <c r="Z1410" i="3"/>
  <c r="L1410" i="3"/>
  <c r="Z1594" i="3"/>
  <c r="L1594" i="3"/>
  <c r="Z1562" i="3"/>
  <c r="L1562" i="3"/>
  <c r="Z1530" i="3"/>
  <c r="L1530" i="3"/>
  <c r="AA1487" i="3"/>
  <c r="Z1434" i="3"/>
  <c r="L1434" i="3"/>
  <c r="AA1396" i="3"/>
  <c r="AA1382" i="3"/>
  <c r="AA1366" i="3"/>
  <c r="AA1346" i="3"/>
  <c r="Z1333" i="3"/>
  <c r="L1333" i="3"/>
  <c r="Z1311" i="3"/>
  <c r="L1311" i="3"/>
  <c r="Z1225" i="3"/>
  <c r="L1225" i="3"/>
  <c r="AA1199" i="3"/>
  <c r="AA1173" i="3"/>
  <c r="Z1143" i="3"/>
  <c r="L1143" i="3"/>
  <c r="AA1330" i="3"/>
  <c r="AA1279" i="3"/>
  <c r="Z1199" i="3"/>
  <c r="L1199" i="3"/>
  <c r="Z1176" i="3"/>
  <c r="L1176" i="3"/>
  <c r="AA1161" i="3"/>
  <c r="AA1120" i="3"/>
  <c r="Z1347" i="3"/>
  <c r="L1347" i="3"/>
  <c r="Z1300" i="3"/>
  <c r="L1300" i="3"/>
  <c r="AA1281" i="3"/>
  <c r="Z1213" i="3"/>
  <c r="L1213" i="3"/>
  <c r="AA1179" i="3"/>
  <c r="Z1336" i="3"/>
  <c r="L1336" i="3"/>
  <c r="Z1306" i="3"/>
  <c r="L1306" i="3"/>
  <c r="Z1277" i="3"/>
  <c r="L1277" i="3"/>
  <c r="AA1167" i="3"/>
  <c r="Z1318" i="3"/>
  <c r="L1318" i="3"/>
  <c r="Z1280" i="3"/>
  <c r="L1280" i="3"/>
  <c r="AA1265" i="3"/>
  <c r="Z1237" i="3"/>
  <c r="L1237" i="3"/>
  <c r="Z1206" i="3"/>
  <c r="L1206" i="3"/>
  <c r="AA1149" i="3"/>
  <c r="AA1122" i="3"/>
  <c r="Z1295" i="3"/>
  <c r="L1295" i="3"/>
  <c r="AA1273" i="3"/>
  <c r="AA1252" i="3"/>
  <c r="Z1233" i="3"/>
  <c r="L1233" i="3"/>
  <c r="AA1189" i="3"/>
  <c r="Z1171" i="3"/>
  <c r="L1171" i="3"/>
  <c r="Z1141" i="3"/>
  <c r="L1141" i="3"/>
  <c r="AA1276" i="3"/>
  <c r="Z1263" i="3"/>
  <c r="L1263" i="3"/>
  <c r="Z1252" i="3"/>
  <c r="L1252" i="3"/>
  <c r="Z1227" i="3"/>
  <c r="L1227" i="3"/>
  <c r="Z1196" i="3"/>
  <c r="L1196" i="3"/>
  <c r="Z1130" i="3"/>
  <c r="L1130" i="3"/>
  <c r="Z1097" i="3"/>
  <c r="L1097" i="3"/>
  <c r="Z1081" i="3"/>
  <c r="L1081" i="3"/>
  <c r="Z1064" i="3"/>
  <c r="L1064" i="3"/>
  <c r="AA1042" i="3"/>
  <c r="AA989" i="3"/>
  <c r="AA968" i="3"/>
  <c r="Z924" i="3"/>
  <c r="L924" i="3"/>
  <c r="AA1022" i="3"/>
  <c r="AA982" i="3"/>
  <c r="AA906" i="3"/>
  <c r="Z1100" i="3"/>
  <c r="L1100" i="3"/>
  <c r="Z1051" i="3"/>
  <c r="L1051" i="3"/>
  <c r="AA1017" i="3"/>
  <c r="AA1000" i="3"/>
  <c r="Z981" i="3"/>
  <c r="L981" i="3"/>
  <c r="AA960" i="3"/>
  <c r="Z922" i="3"/>
  <c r="L922" i="3"/>
  <c r="Z1105" i="3"/>
  <c r="L1105" i="3"/>
  <c r="AA1094" i="3"/>
  <c r="AA1039" i="3"/>
  <c r="Z994" i="3"/>
  <c r="L994" i="3"/>
  <c r="Z956" i="3"/>
  <c r="L956" i="3"/>
  <c r="AA943" i="3"/>
  <c r="AA919" i="3"/>
  <c r="Z885" i="3"/>
  <c r="L885" i="3"/>
  <c r="AA843" i="3"/>
  <c r="Z821" i="3"/>
  <c r="L821" i="3"/>
  <c r="Z1032" i="3"/>
  <c r="L1032" i="3"/>
  <c r="AA1010" i="3"/>
  <c r="Z959" i="3"/>
  <c r="L959" i="3"/>
  <c r="AA910" i="3"/>
  <c r="AA1076" i="3"/>
  <c r="Z1043" i="3"/>
  <c r="L1043" i="3"/>
  <c r="Z1015" i="3"/>
  <c r="L1015" i="3"/>
  <c r="AA990" i="3"/>
  <c r="Z972" i="3"/>
  <c r="L972" i="3"/>
  <c r="AA909" i="3"/>
  <c r="AA889" i="3"/>
  <c r="Z1036" i="3"/>
  <c r="L1036" i="3"/>
  <c r="AA1012" i="3"/>
  <c r="AA985" i="3"/>
  <c r="AA961" i="3"/>
  <c r="Z917" i="3"/>
  <c r="L917" i="3"/>
  <c r="Z894" i="3"/>
  <c r="L894" i="3"/>
  <c r="Z878" i="3"/>
  <c r="L878" i="3"/>
  <c r="Z862" i="3"/>
  <c r="L862" i="3"/>
  <c r="Z846" i="3"/>
  <c r="L846" i="3"/>
  <c r="Z830" i="3"/>
  <c r="L830" i="3"/>
  <c r="AA1102" i="3"/>
  <c r="AA1086" i="3"/>
  <c r="AA1070" i="3"/>
  <c r="AA753" i="3"/>
  <c r="Z712" i="3"/>
  <c r="L712" i="3"/>
  <c r="Z693" i="3"/>
  <c r="L693" i="3"/>
  <c r="Z657" i="3"/>
  <c r="L657" i="3"/>
  <c r="AA796" i="3"/>
  <c r="AA771" i="3"/>
  <c r="AA496" i="3"/>
  <c r="Z786" i="3"/>
  <c r="L786" i="3"/>
  <c r="AA757" i="3"/>
  <c r="AA737" i="3"/>
  <c r="Z667" i="3"/>
  <c r="L667" i="3"/>
  <c r="AA623" i="3"/>
  <c r="Z801" i="3"/>
  <c r="L801" i="3"/>
  <c r="Z755" i="3"/>
  <c r="L755" i="3"/>
  <c r="AA743" i="3"/>
  <c r="AA688" i="3"/>
  <c r="Z666" i="3"/>
  <c r="L666" i="3"/>
  <c r="Z640" i="3"/>
  <c r="L640" i="3"/>
  <c r="Z626" i="3"/>
  <c r="L626" i="3"/>
  <c r="AA806" i="3"/>
  <c r="Z782" i="3"/>
  <c r="L782" i="3"/>
  <c r="Z747" i="3"/>
  <c r="L747" i="3"/>
  <c r="AA736" i="3"/>
  <c r="Z696" i="3"/>
  <c r="L696" i="3"/>
  <c r="Z742" i="3"/>
  <c r="L742" i="3"/>
  <c r="AA728" i="3"/>
  <c r="Z655" i="3"/>
  <c r="L655" i="3"/>
  <c r="Z620" i="3"/>
  <c r="L620" i="3"/>
  <c r="AA604" i="3"/>
  <c r="Z582" i="3"/>
  <c r="L582" i="3"/>
  <c r="AA540" i="3"/>
  <c r="Z518" i="3"/>
  <c r="L518" i="3"/>
  <c r="AA770" i="3"/>
  <c r="AA723" i="3"/>
  <c r="AA686" i="3"/>
  <c r="AA627" i="3"/>
  <c r="AA611" i="3"/>
  <c r="Z798" i="3"/>
  <c r="L798" i="3"/>
  <c r="AA775" i="3"/>
  <c r="AA717" i="3"/>
  <c r="AA661" i="3"/>
  <c r="Z650" i="3"/>
  <c r="L650" i="3"/>
  <c r="AA638" i="3"/>
  <c r="Z604" i="3"/>
  <c r="L604" i="3"/>
  <c r="AA562" i="3"/>
  <c r="Z540" i="3"/>
  <c r="L540" i="3"/>
  <c r="AA498" i="3"/>
  <c r="Z3220" i="3"/>
  <c r="L3220" i="3"/>
  <c r="Z3164" i="3"/>
  <c r="L3164" i="3"/>
  <c r="Z3099" i="3"/>
  <c r="L3099" i="3"/>
  <c r="Z3050" i="3"/>
  <c r="L3050" i="3"/>
  <c r="AA2991" i="3"/>
  <c r="AA2894" i="3"/>
  <c r="Z3236" i="3"/>
  <c r="L3236" i="3"/>
  <c r="AA3167" i="3"/>
  <c r="AA3088" i="3"/>
  <c r="AA3026" i="3"/>
  <c r="AA2960" i="3"/>
  <c r="AA2834" i="3"/>
  <c r="Z3092" i="3"/>
  <c r="L3092" i="3"/>
  <c r="Z3031" i="3"/>
  <c r="L3031" i="3"/>
  <c r="Z2943" i="3"/>
  <c r="L2943" i="3"/>
  <c r="Z2826" i="3"/>
  <c r="L2826" i="3"/>
  <c r="Z3162" i="3"/>
  <c r="L3162" i="3"/>
  <c r="AA3097" i="3"/>
  <c r="AA3007" i="3"/>
  <c r="AA2975" i="3"/>
  <c r="Z3094" i="3"/>
  <c r="L3094" i="3"/>
  <c r="Z3202" i="3"/>
  <c r="L3202" i="3"/>
  <c r="Z3108" i="3"/>
  <c r="L3108" i="3"/>
  <c r="Z3054" i="3"/>
  <c r="L3054" i="3"/>
  <c r="AA2952" i="3"/>
  <c r="AA2908" i="3"/>
  <c r="Z3198" i="3"/>
  <c r="L3198" i="3"/>
  <c r="AA3100" i="3"/>
  <c r="AA2853" i="3"/>
  <c r="Z2788" i="3"/>
  <c r="L2788" i="3"/>
  <c r="Z2666" i="3"/>
  <c r="L2666" i="3"/>
  <c r="AA2551" i="3"/>
  <c r="Z3004" i="3"/>
  <c r="L3004" i="3"/>
  <c r="AA2720" i="3"/>
  <c r="Z2593" i="3"/>
  <c r="L2593" i="3"/>
  <c r="Z2521" i="3"/>
  <c r="L2521" i="3"/>
  <c r="Z2457" i="3"/>
  <c r="L2457" i="3"/>
  <c r="Z3158" i="3"/>
  <c r="L3158" i="3"/>
  <c r="Z3008" i="3"/>
  <c r="L3008" i="3"/>
  <c r="Z2905" i="3"/>
  <c r="L2905" i="3"/>
  <c r="AA2686" i="3"/>
  <c r="AA2601" i="3"/>
  <c r="AA2504" i="3"/>
  <c r="Z3191" i="3"/>
  <c r="L3191" i="3"/>
  <c r="AA2980" i="3"/>
  <c r="AA2728" i="3"/>
  <c r="Z2656" i="3"/>
  <c r="L2656" i="3"/>
  <c r="Z2537" i="3"/>
  <c r="L2537" i="3"/>
  <c r="Z3122" i="3"/>
  <c r="L3122" i="3"/>
  <c r="AA2977" i="3"/>
  <c r="AA2848" i="3"/>
  <c r="Z2668" i="3"/>
  <c r="L2668" i="3"/>
  <c r="Z2540" i="3"/>
  <c r="L2540" i="3"/>
  <c r="AA2474" i="3"/>
  <c r="AA3060" i="3"/>
  <c r="Z3055" i="3"/>
  <c r="L3055" i="3"/>
  <c r="Z2535" i="3"/>
  <c r="L2535" i="3"/>
  <c r="AA2493" i="3"/>
  <c r="Z2331" i="3"/>
  <c r="L2331" i="3"/>
  <c r="AA2229" i="3"/>
  <c r="Z2149" i="3"/>
  <c r="L2149" i="3"/>
  <c r="AA2792" i="3"/>
  <c r="AA2538" i="3"/>
  <c r="Z2480" i="3"/>
  <c r="L2480" i="3"/>
  <c r="Z2410" i="3"/>
  <c r="L2410" i="3"/>
  <c r="Z2284" i="3"/>
  <c r="L2284" i="3"/>
  <c r="Z2126" i="3"/>
  <c r="L2126" i="3"/>
  <c r="Z3044" i="3"/>
  <c r="L3044" i="3"/>
  <c r="Z2658" i="3"/>
  <c r="L2658" i="3"/>
  <c r="AA2542" i="3"/>
  <c r="AA2478" i="3"/>
  <c r="AA2334" i="3"/>
  <c r="AA2230" i="3"/>
  <c r="Z2958" i="3"/>
  <c r="L2958" i="3"/>
  <c r="Z2619" i="3"/>
  <c r="L2619" i="3"/>
  <c r="Z2458" i="3"/>
  <c r="L2458" i="3"/>
  <c r="AA2313" i="3"/>
  <c r="Z2208" i="3"/>
  <c r="L2208" i="3"/>
  <c r="Z2109" i="3"/>
  <c r="L2109" i="3"/>
  <c r="Z2961" i="3"/>
  <c r="L2961" i="3"/>
  <c r="AA2623" i="3"/>
  <c r="Z2497" i="3"/>
  <c r="L2497" i="3"/>
  <c r="Z2422" i="3"/>
  <c r="L2422" i="3"/>
  <c r="Z2269" i="3"/>
  <c r="L2269" i="3"/>
  <c r="Z2554" i="3"/>
  <c r="L2554" i="3"/>
  <c r="Z2472" i="3"/>
  <c r="L2472" i="3"/>
  <c r="AA2401" i="3"/>
  <c r="Z2323" i="3"/>
  <c r="L2323" i="3"/>
  <c r="AA2794" i="3"/>
  <c r="Z2569" i="3"/>
  <c r="L2569" i="3"/>
  <c r="Z2473" i="3"/>
  <c r="L2473" i="3"/>
  <c r="Z2363" i="3"/>
  <c r="L2363" i="3"/>
  <c r="Z2277" i="3"/>
  <c r="L2277" i="3"/>
  <c r="Z2200" i="3"/>
  <c r="L2200" i="3"/>
  <c r="AA2145" i="3"/>
  <c r="Z2520" i="3"/>
  <c r="L2520" i="3"/>
  <c r="AA2036" i="3"/>
  <c r="Z1831" i="3"/>
  <c r="L1831" i="3"/>
  <c r="Z2351" i="3"/>
  <c r="L2351" i="3"/>
  <c r="AA2155" i="3"/>
  <c r="AA2009" i="3"/>
  <c r="Z1873" i="3"/>
  <c r="L1873" i="3"/>
  <c r="AA2040" i="3"/>
  <c r="Z1843" i="3"/>
  <c r="L1843" i="3"/>
  <c r="AA1757" i="3"/>
  <c r="Z2419" i="3"/>
  <c r="L2419" i="3"/>
  <c r="AA2162" i="3"/>
  <c r="Z2026" i="3"/>
  <c r="L2026" i="3"/>
  <c r="AA1863" i="3"/>
  <c r="Z1825" i="3"/>
  <c r="L1825" i="3"/>
  <c r="AA2358" i="3"/>
  <c r="Z2034" i="3"/>
  <c r="L2034" i="3"/>
  <c r="AA1915" i="3"/>
  <c r="AA1871" i="3"/>
  <c r="Z1806" i="3"/>
  <c r="L1806" i="3"/>
  <c r="AA1715" i="3"/>
  <c r="AA2666" i="3"/>
  <c r="Z1867" i="3"/>
  <c r="L1867" i="3"/>
  <c r="AA1815" i="3"/>
  <c r="AA2687" i="3"/>
  <c r="AA2342" i="3"/>
  <c r="Z2133" i="3"/>
  <c r="L2133" i="3"/>
  <c r="Z2038" i="3"/>
  <c r="L2038" i="3"/>
  <c r="AA1876" i="3"/>
  <c r="Z1819" i="3"/>
  <c r="L1819" i="3"/>
  <c r="AA1667" i="3"/>
  <c r="Z1811" i="3"/>
  <c r="L1811" i="3"/>
  <c r="Z1363" i="3"/>
  <c r="L1363" i="3"/>
  <c r="Z1184" i="3"/>
  <c r="L1184" i="3"/>
  <c r="Z1885" i="3"/>
  <c r="L1885" i="3"/>
  <c r="Z1589" i="3"/>
  <c r="L1589" i="3"/>
  <c r="Z1359" i="3"/>
  <c r="L1359" i="3"/>
  <c r="AA1883" i="3"/>
  <c r="Z1797" i="3"/>
  <c r="L1797" i="3"/>
  <c r="Z1597" i="3"/>
  <c r="L1597" i="3"/>
  <c r="Z1362" i="3"/>
  <c r="L1362" i="3"/>
  <c r="AA1247" i="3"/>
  <c r="AA1459" i="3"/>
  <c r="AA1365" i="3"/>
  <c r="Z1335" i="3"/>
  <c r="L1335" i="3"/>
  <c r="AA1202" i="3"/>
  <c r="AA1146" i="3"/>
  <c r="AA1868" i="3"/>
  <c r="Z1251" i="3"/>
  <c r="L1251" i="3"/>
  <c r="AA1172" i="3"/>
  <c r="AA1502" i="3"/>
  <c r="Z1360" i="3"/>
  <c r="L1360" i="3"/>
  <c r="AA1151" i="3"/>
  <c r="AA1627" i="3"/>
  <c r="Z1512" i="3"/>
  <c r="L1512" i="3"/>
  <c r="Z1244" i="3"/>
  <c r="L1244" i="3"/>
  <c r="AA1154" i="3"/>
  <c r="AA1605" i="3"/>
  <c r="AA1277" i="3"/>
  <c r="AA1066" i="3"/>
  <c r="Z905" i="3"/>
  <c r="L905" i="3"/>
  <c r="Z850" i="3"/>
  <c r="L850" i="3"/>
  <c r="Z1543" i="3"/>
  <c r="L1543" i="3"/>
  <c r="Z1721" i="3"/>
  <c r="L1721" i="3"/>
  <c r="AA1704" i="3"/>
  <c r="AA1665" i="3"/>
  <c r="Z1658" i="3"/>
  <c r="L1658" i="3"/>
  <c r="AA1784" i="3"/>
  <c r="Z1712" i="3"/>
  <c r="L1712" i="3"/>
  <c r="AA1694" i="3"/>
  <c r="Z1655" i="3"/>
  <c r="L1655" i="3"/>
  <c r="Z1643" i="3"/>
  <c r="L1643" i="3"/>
  <c r="AA1756" i="3"/>
  <c r="Z1700" i="3"/>
  <c r="L1700" i="3"/>
  <c r="AA1644" i="3"/>
  <c r="AA1628" i="3"/>
  <c r="AA1612" i="3"/>
  <c r="AA1596" i="3"/>
  <c r="AA1580" i="3"/>
  <c r="AA1564" i="3"/>
  <c r="AA1548" i="3"/>
  <c r="AA1532" i="3"/>
  <c r="AA1516" i="3"/>
  <c r="AA1500" i="3"/>
  <c r="AA1484" i="3"/>
  <c r="AA1468" i="3"/>
  <c r="AA1452" i="3"/>
  <c r="AA1436" i="3"/>
  <c r="AA1748" i="3"/>
  <c r="AA1689" i="3"/>
  <c r="AA1669" i="3"/>
  <c r="AA1631" i="3"/>
  <c r="AA1598" i="3"/>
  <c r="AA1534" i="3"/>
  <c r="Z1464" i="3"/>
  <c r="L1464" i="3"/>
  <c r="Z1399" i="3"/>
  <c r="L1399" i="3"/>
  <c r="Z1513" i="3"/>
  <c r="L1513" i="3"/>
  <c r="AA1494" i="3"/>
  <c r="AA1439" i="3"/>
  <c r="AA1610" i="3"/>
  <c r="AA1591" i="3"/>
  <c r="AA1578" i="3"/>
  <c r="AA1555" i="3"/>
  <c r="AA1545" i="3"/>
  <c r="AA1485" i="3"/>
  <c r="AA1417" i="3"/>
  <c r="Z1602" i="3"/>
  <c r="L1602" i="3"/>
  <c r="Z1570" i="3"/>
  <c r="L1570" i="3"/>
  <c r="Z1538" i="3"/>
  <c r="L1538" i="3"/>
  <c r="Z1507" i="3"/>
  <c r="L1507" i="3"/>
  <c r="AA1461" i="3"/>
  <c r="AA1370" i="3"/>
  <c r="AA1574" i="3"/>
  <c r="AA1513" i="3"/>
  <c r="AA1496" i="3"/>
  <c r="Z1471" i="3"/>
  <c r="L1471" i="3"/>
  <c r="Z1445" i="3"/>
  <c r="L1445" i="3"/>
  <c r="AA1434" i="3"/>
  <c r="Z1417" i="3"/>
  <c r="L1417" i="3"/>
  <c r="AA1471" i="3"/>
  <c r="Z1420" i="3"/>
  <c r="L1420" i="3"/>
  <c r="AA1393" i="3"/>
  <c r="Z1358" i="3"/>
  <c r="L1358" i="3"/>
  <c r="Z1342" i="3"/>
  <c r="L1342" i="3"/>
  <c r="AA1584" i="3"/>
  <c r="AA1567" i="3"/>
  <c r="AA1520" i="3"/>
  <c r="Z1458" i="3"/>
  <c r="L1458" i="3"/>
  <c r="Z1412" i="3"/>
  <c r="L1412" i="3"/>
  <c r="Z1596" i="3"/>
  <c r="L1596" i="3"/>
  <c r="Z1564" i="3"/>
  <c r="L1564" i="3"/>
  <c r="Z1532" i="3"/>
  <c r="L1532" i="3"/>
  <c r="AA1488" i="3"/>
  <c r="Z1436" i="3"/>
  <c r="L1436" i="3"/>
  <c r="Z1408" i="3"/>
  <c r="L1408" i="3"/>
  <c r="AA1395" i="3"/>
  <c r="Z1364" i="3"/>
  <c r="L1364" i="3"/>
  <c r="AA1328" i="3"/>
  <c r="Z1308" i="3"/>
  <c r="L1308" i="3"/>
  <c r="AA1289" i="3"/>
  <c r="Z1258" i="3"/>
  <c r="L1258" i="3"/>
  <c r="AA1222" i="3"/>
  <c r="Z1119" i="3"/>
  <c r="L1119" i="3"/>
  <c r="Z1345" i="3"/>
  <c r="L1345" i="3"/>
  <c r="AA1332" i="3"/>
  <c r="AA1190" i="3"/>
  <c r="Z1172" i="3"/>
  <c r="L1172" i="3"/>
  <c r="AA1157" i="3"/>
  <c r="AA1139" i="3"/>
  <c r="AA1320" i="3"/>
  <c r="Z1302" i="3"/>
  <c r="L1302" i="3"/>
  <c r="AA1278" i="3"/>
  <c r="Z1243" i="3"/>
  <c r="L1243" i="3"/>
  <c r="Z1154" i="3"/>
  <c r="L1154" i="3"/>
  <c r="Z1304" i="3"/>
  <c r="L1304" i="3"/>
  <c r="AA1282" i="3"/>
  <c r="AA1269" i="3"/>
  <c r="Z1123" i="3"/>
  <c r="L1123" i="3"/>
  <c r="Z1107" i="3"/>
  <c r="L1107" i="3"/>
  <c r="Z1317" i="3"/>
  <c r="L1317" i="3"/>
  <c r="AA1264" i="3"/>
  <c r="Z1205" i="3"/>
  <c r="L1205" i="3"/>
  <c r="Z1179" i="3"/>
  <c r="L1179" i="3"/>
  <c r="AA1133" i="3"/>
  <c r="Z1292" i="3"/>
  <c r="L1292" i="3"/>
  <c r="AA1270" i="3"/>
  <c r="AA1251" i="3"/>
  <c r="AA1230" i="3"/>
  <c r="Z1167" i="3"/>
  <c r="L1167" i="3"/>
  <c r="Z1133" i="3"/>
  <c r="L1133" i="3"/>
  <c r="AA1275" i="3"/>
  <c r="Z1262" i="3"/>
  <c r="L1262" i="3"/>
  <c r="AA1225" i="3"/>
  <c r="Z1163" i="3"/>
  <c r="L1163" i="3"/>
  <c r="Z1096" i="3"/>
  <c r="L1096" i="3"/>
  <c r="Z1080" i="3"/>
  <c r="L1080" i="3"/>
  <c r="Z1066" i="3"/>
  <c r="L1066" i="3"/>
  <c r="AA1037" i="3"/>
  <c r="Z1007" i="3"/>
  <c r="L1007" i="3"/>
  <c r="AA965" i="3"/>
  <c r="AA1024" i="3"/>
  <c r="AA980" i="3"/>
  <c r="AA945" i="3"/>
  <c r="AA930" i="3"/>
  <c r="AA905" i="3"/>
  <c r="Z1084" i="3"/>
  <c r="L1084" i="3"/>
  <c r="AA1044" i="3"/>
  <c r="Z1017" i="3"/>
  <c r="L1017" i="3"/>
  <c r="Z980" i="3"/>
  <c r="L980" i="3"/>
  <c r="Z957" i="3"/>
  <c r="L957" i="3"/>
  <c r="AA920" i="3"/>
  <c r="Z1104" i="3"/>
  <c r="L1104" i="3"/>
  <c r="AA1096" i="3"/>
  <c r="AA1079" i="3"/>
  <c r="AA1038" i="3"/>
  <c r="Z955" i="3"/>
  <c r="L955" i="3"/>
  <c r="Z937" i="3"/>
  <c r="L937" i="3"/>
  <c r="Z912" i="3"/>
  <c r="L912" i="3"/>
  <c r="AA883" i="3"/>
  <c r="Z861" i="3"/>
  <c r="L861" i="3"/>
  <c r="AA1089" i="3"/>
  <c r="AA1073" i="3"/>
  <c r="Z1034" i="3"/>
  <c r="L1034" i="3"/>
  <c r="AA1005" i="3"/>
  <c r="Z903" i="3"/>
  <c r="L903" i="3"/>
  <c r="AA1036" i="3"/>
  <c r="AA992" i="3"/>
  <c r="AA941" i="3"/>
  <c r="AA925" i="3"/>
  <c r="Z843" i="3"/>
  <c r="L843" i="3"/>
  <c r="Z763" i="3"/>
  <c r="L763" i="3"/>
  <c r="AA1031" i="3"/>
  <c r="Z985" i="3"/>
  <c r="L985" i="3"/>
  <c r="Z961" i="3"/>
  <c r="L961" i="3"/>
  <c r="Z934" i="3"/>
  <c r="L934" i="3"/>
  <c r="Z893" i="3"/>
  <c r="L893" i="3"/>
  <c r="AA876" i="3"/>
  <c r="AA860" i="3"/>
  <c r="AA844" i="3"/>
  <c r="AA828" i="3"/>
  <c r="AA1104" i="3"/>
  <c r="AA1088" i="3"/>
  <c r="AA1072" i="3"/>
  <c r="Z1025" i="3"/>
  <c r="L1025" i="3"/>
  <c r="AA818" i="3"/>
  <c r="AA710" i="3"/>
  <c r="AA691" i="3"/>
  <c r="Z649" i="3"/>
  <c r="L649" i="3"/>
  <c r="AA795" i="3"/>
  <c r="AA765" i="3"/>
  <c r="AA777" i="3"/>
  <c r="AA755" i="3"/>
  <c r="Z703" i="3"/>
  <c r="L703" i="3"/>
  <c r="Z675" i="3"/>
  <c r="L675" i="3"/>
  <c r="AA666" i="3"/>
  <c r="AA820" i="3"/>
  <c r="Z754" i="3"/>
  <c r="L754" i="3"/>
  <c r="AA740" i="3"/>
  <c r="AA687" i="3"/>
  <c r="AA664" i="3"/>
  <c r="AA639" i="3"/>
  <c r="AA625" i="3"/>
  <c r="AA802" i="3"/>
  <c r="Z781" i="3"/>
  <c r="L781" i="3"/>
  <c r="Z746" i="3"/>
  <c r="L746" i="3"/>
  <c r="AA732" i="3"/>
  <c r="Z688" i="3"/>
  <c r="L688" i="3"/>
  <c r="Z764" i="3"/>
  <c r="L764" i="3"/>
  <c r="Z740" i="3"/>
  <c r="L740" i="3"/>
  <c r="AA727" i="3"/>
  <c r="Z687" i="3"/>
  <c r="L687" i="3"/>
  <c r="Z647" i="3"/>
  <c r="L647" i="3"/>
  <c r="AA580" i="3"/>
  <c r="Z558" i="3"/>
  <c r="L558" i="3"/>
  <c r="AA516" i="3"/>
  <c r="Z494" i="3"/>
  <c r="L494" i="3"/>
  <c r="Z734" i="3"/>
  <c r="L734" i="3"/>
  <c r="AA722" i="3"/>
  <c r="AA678" i="3"/>
  <c r="Z643" i="3"/>
  <c r="L643" i="3"/>
  <c r="Z593" i="3"/>
  <c r="L593" i="3"/>
  <c r="Z577" i="3"/>
  <c r="L577" i="3"/>
  <c r="Z561" i="3"/>
  <c r="L561" i="3"/>
  <c r="Z545" i="3"/>
  <c r="L545" i="3"/>
  <c r="Z529" i="3"/>
  <c r="L529" i="3"/>
  <c r="Z513" i="3"/>
  <c r="L513" i="3"/>
  <c r="Z497" i="3"/>
  <c r="L497" i="3"/>
  <c r="Z797" i="3"/>
  <c r="L797" i="3"/>
  <c r="Z774" i="3"/>
  <c r="L774" i="3"/>
  <c r="Z705" i="3"/>
  <c r="L705" i="3"/>
  <c r="Z678" i="3"/>
  <c r="L678" i="3"/>
  <c r="AA649" i="3"/>
  <c r="AA637" i="3"/>
  <c r="AA602" i="3"/>
  <c r="Z580" i="3"/>
  <c r="L580" i="3"/>
  <c r="AA538" i="3"/>
  <c r="Z516" i="3"/>
  <c r="L516" i="3"/>
  <c r="Z3215" i="3"/>
  <c r="L3215" i="3"/>
  <c r="AA3160" i="3"/>
  <c r="AA3092" i="3"/>
  <c r="Z2981" i="3"/>
  <c r="L2981" i="3"/>
  <c r="Z2875" i="3"/>
  <c r="L2875" i="3"/>
  <c r="AA3220" i="3"/>
  <c r="Z3153" i="3"/>
  <c r="L3153" i="3"/>
  <c r="Z3084" i="3"/>
  <c r="L3084" i="3"/>
  <c r="Z2806" i="3"/>
  <c r="L2806" i="3"/>
  <c r="AA3194" i="3"/>
  <c r="AA3089" i="3"/>
  <c r="Z2946" i="3"/>
  <c r="L2946" i="3"/>
  <c r="Z3086" i="3"/>
  <c r="L3086" i="3"/>
  <c r="AA2972" i="3"/>
  <c r="AA3210" i="3"/>
  <c r="AA3090" i="3"/>
  <c r="Z3200" i="3"/>
  <c r="L3200" i="3"/>
  <c r="Z3104" i="3"/>
  <c r="L3104" i="3"/>
  <c r="AA3050" i="3"/>
  <c r="AA2985" i="3"/>
  <c r="AA2870" i="3"/>
  <c r="Z3199" i="3"/>
  <c r="L3199" i="3"/>
  <c r="AA3103" i="3"/>
  <c r="AA2966" i="3"/>
  <c r="AA2854" i="3"/>
  <c r="AA2763" i="3"/>
  <c r="Z2659" i="3"/>
  <c r="L2659" i="3"/>
  <c r="Z2543" i="3"/>
  <c r="L2543" i="3"/>
  <c r="Z3156" i="3"/>
  <c r="L3156" i="3"/>
  <c r="Z2997" i="3"/>
  <c r="L2997" i="3"/>
  <c r="Z2855" i="3"/>
  <c r="L2855" i="3"/>
  <c r="AA2702" i="3"/>
  <c r="Z2596" i="3"/>
  <c r="L2596" i="3"/>
  <c r="Z2516" i="3"/>
  <c r="L2516" i="3"/>
  <c r="Z2450" i="3"/>
  <c r="L2450" i="3"/>
  <c r="AA3142" i="3"/>
  <c r="AA3004" i="3"/>
  <c r="Z2682" i="3"/>
  <c r="L2682" i="3"/>
  <c r="Z2592" i="3"/>
  <c r="L2592" i="3"/>
  <c r="AA2503" i="3"/>
  <c r="Z3116" i="3"/>
  <c r="L3116" i="3"/>
  <c r="AA2949" i="3"/>
  <c r="AA2693" i="3"/>
  <c r="AA2642" i="3"/>
  <c r="Z3259" i="3"/>
  <c r="L3259" i="3"/>
  <c r="Z3121" i="3"/>
  <c r="L3121" i="3"/>
  <c r="Z2664" i="3"/>
  <c r="L2664" i="3"/>
  <c r="AA2522" i="3"/>
  <c r="AA2456" i="3"/>
  <c r="AA3017" i="3"/>
  <c r="Z2672" i="3"/>
  <c r="L2672" i="3"/>
  <c r="AA2526" i="3"/>
  <c r="Z2319" i="3"/>
  <c r="L2319" i="3"/>
  <c r="AA2184" i="3"/>
  <c r="Z2138" i="3"/>
  <c r="L2138" i="3"/>
  <c r="AA2083" i="3"/>
  <c r="AA2770" i="3"/>
  <c r="AA2609" i="3"/>
  <c r="AA2530" i="3"/>
  <c r="AA2471" i="3"/>
  <c r="Z2387" i="3"/>
  <c r="L2387" i="3"/>
  <c r="AA2164" i="3"/>
  <c r="Z2123" i="3"/>
  <c r="L2123" i="3"/>
  <c r="Z3038" i="3"/>
  <c r="L3038" i="3"/>
  <c r="AA2655" i="3"/>
  <c r="Z2532" i="3"/>
  <c r="L2532" i="3"/>
  <c r="AA2472" i="3"/>
  <c r="Z2333" i="3"/>
  <c r="L2333" i="3"/>
  <c r="Z2220" i="3"/>
  <c r="L2220" i="3"/>
  <c r="AA2136" i="3"/>
  <c r="Z2950" i="3"/>
  <c r="L2950" i="3"/>
  <c r="Z2448" i="3"/>
  <c r="L2448" i="3"/>
  <c r="AA2297" i="3"/>
  <c r="AA2205" i="3"/>
  <c r="AA2144" i="3"/>
  <c r="Z2098" i="3"/>
  <c r="L2098" i="3"/>
  <c r="AA2948" i="3"/>
  <c r="AA2602" i="3"/>
  <c r="AA2482" i="3"/>
  <c r="AA2408" i="3"/>
  <c r="AA2266" i="3"/>
  <c r="Z2716" i="3"/>
  <c r="L2716" i="3"/>
  <c r="AA2546" i="3"/>
  <c r="Z2466" i="3"/>
  <c r="L2466" i="3"/>
  <c r="AA2398" i="3"/>
  <c r="Z2292" i="3"/>
  <c r="L2292" i="3"/>
  <c r="AA2160" i="3"/>
  <c r="Z2125" i="3"/>
  <c r="L2125" i="3"/>
  <c r="Z2546" i="3"/>
  <c r="L2546" i="3"/>
  <c r="AA2464" i="3"/>
  <c r="Z2347" i="3"/>
  <c r="L2347" i="3"/>
  <c r="AA2274" i="3"/>
  <c r="AA2192" i="3"/>
  <c r="Z2141" i="3"/>
  <c r="L2141" i="3"/>
  <c r="Z2020" i="3"/>
  <c r="L2020" i="3"/>
  <c r="AA1884" i="3"/>
  <c r="Z1827" i="3"/>
  <c r="L1827" i="3"/>
  <c r="Z1734" i="3"/>
  <c r="L1734" i="3"/>
  <c r="Z2305" i="3"/>
  <c r="L2305" i="3"/>
  <c r="AA2146" i="3"/>
  <c r="Z1846" i="3"/>
  <c r="L1846" i="3"/>
  <c r="Z1809" i="3"/>
  <c r="L1809" i="3"/>
  <c r="AA2383" i="3"/>
  <c r="AA1995" i="3"/>
  <c r="AA1889" i="3"/>
  <c r="AA1836" i="3"/>
  <c r="Z1739" i="3"/>
  <c r="L1739" i="3"/>
  <c r="Z2416" i="3"/>
  <c r="L2416" i="3"/>
  <c r="AA2152" i="3"/>
  <c r="Z1980" i="3"/>
  <c r="L1980" i="3"/>
  <c r="Z1855" i="3"/>
  <c r="L1855" i="3"/>
  <c r="Z1798" i="3"/>
  <c r="L1798" i="3"/>
  <c r="AA1670" i="3"/>
  <c r="Z2289" i="3"/>
  <c r="L2289" i="3"/>
  <c r="AA1912" i="3"/>
  <c r="Z1863" i="3"/>
  <c r="L1863" i="3"/>
  <c r="AA1807" i="3"/>
  <c r="AA1691" i="3"/>
  <c r="Z1918" i="3"/>
  <c r="L1918" i="3"/>
  <c r="AA1860" i="3"/>
  <c r="Z1807" i="3"/>
  <c r="L1807" i="3"/>
  <c r="Z1693" i="3"/>
  <c r="L1693" i="3"/>
  <c r="AA2681" i="3"/>
  <c r="Z2273" i="3"/>
  <c r="L2273" i="3"/>
  <c r="Z2124" i="3"/>
  <c r="L2124" i="3"/>
  <c r="AA2029" i="3"/>
  <c r="AA1909" i="3"/>
  <c r="AA1865" i="3"/>
  <c r="AA1812" i="3"/>
  <c r="Z1637" i="3"/>
  <c r="L1637" i="3"/>
  <c r="Z1709" i="3"/>
  <c r="L1709" i="3"/>
  <c r="AA1425" i="3"/>
  <c r="AA1358" i="3"/>
  <c r="Z1877" i="3"/>
  <c r="L1877" i="3"/>
  <c r="Z1677" i="3"/>
  <c r="L1677" i="3"/>
  <c r="Z1549" i="3"/>
  <c r="L1549" i="3"/>
  <c r="AA1355" i="3"/>
  <c r="AA1875" i="3"/>
  <c r="AA1531" i="3"/>
  <c r="Z1242" i="3"/>
  <c r="L1242" i="3"/>
  <c r="AA1441" i="3"/>
  <c r="AA1361" i="3"/>
  <c r="Z1146" i="3"/>
  <c r="L1146" i="3"/>
  <c r="Z1821" i="3"/>
  <c r="L1821" i="3"/>
  <c r="Z1565" i="3"/>
  <c r="L1565" i="3"/>
  <c r="AA1162" i="3"/>
  <c r="Z1352" i="3"/>
  <c r="L1352" i="3"/>
  <c r="Z1624" i="3"/>
  <c r="L1624" i="3"/>
  <c r="AA1241" i="3"/>
  <c r="AA1148" i="3"/>
  <c r="Z1077" i="3"/>
  <c r="L1077" i="3"/>
  <c r="AA882" i="3"/>
  <c r="AA850" i="3"/>
  <c r="AA814" i="3"/>
  <c r="AA1029" i="3"/>
  <c r="AA900" i="3"/>
  <c r="Z839" i="3"/>
  <c r="L839" i="3"/>
  <c r="AA1465" i="3"/>
  <c r="Z1063" i="3"/>
  <c r="L1063" i="3"/>
  <c r="AA894" i="3"/>
  <c r="AA837" i="3"/>
  <c r="AA1124" i="3"/>
  <c r="Z975" i="3"/>
  <c r="L975" i="3"/>
  <c r="AA891" i="3"/>
  <c r="Z844" i="3"/>
  <c r="L844" i="3"/>
  <c r="AA1892" i="3"/>
  <c r="AA1397" i="3"/>
  <c r="AA1140" i="3"/>
  <c r="Z1038" i="3"/>
  <c r="L1038" i="3"/>
  <c r="AA877" i="3"/>
  <c r="Z717" i="3"/>
  <c r="L717" i="3"/>
  <c r="AA1018" i="3"/>
  <c r="Z913" i="3"/>
  <c r="L913" i="3"/>
  <c r="Z859" i="3"/>
  <c r="L859" i="3"/>
  <c r="AA2429" i="3"/>
  <c r="Z1487" i="3"/>
  <c r="L1487" i="3"/>
  <c r="Z1287" i="3"/>
  <c r="L1287" i="3"/>
  <c r="AA964" i="3"/>
  <c r="Z874" i="3"/>
  <c r="L874" i="3"/>
  <c r="Z824" i="3"/>
  <c r="L824" i="3"/>
  <c r="AA597" i="3"/>
  <c r="Z551" i="3"/>
  <c r="L551" i="3"/>
  <c r="AA502" i="3"/>
  <c r="Z948" i="3"/>
  <c r="L948" i="3"/>
  <c r="Z563" i="3"/>
  <c r="L563" i="3"/>
  <c r="Z503" i="3"/>
  <c r="L503" i="3"/>
  <c r="Z1053" i="3"/>
  <c r="L1053" i="3"/>
  <c r="AA693" i="3"/>
  <c r="AA633" i="3"/>
  <c r="AA574" i="3"/>
  <c r="AA759" i="3"/>
  <c r="AA681" i="3"/>
  <c r="Z579" i="3"/>
  <c r="L579" i="3"/>
  <c r="AA518" i="3"/>
  <c r="Z1101" i="3"/>
  <c r="L1101" i="3"/>
  <c r="Z587" i="3"/>
  <c r="L587" i="3"/>
  <c r="AA1195" i="3"/>
  <c r="Z1069" i="3"/>
  <c r="L1069" i="3"/>
  <c r="Z849" i="3"/>
  <c r="L849" i="3"/>
  <c r="Z638" i="3"/>
  <c r="L638" i="3"/>
  <c r="Z531" i="3"/>
  <c r="L531" i="3"/>
  <c r="AA1216" i="3"/>
  <c r="AA800" i="3"/>
  <c r="Z646" i="3"/>
  <c r="L646" i="3"/>
  <c r="AA577" i="3"/>
  <c r="AA517" i="3"/>
  <c r="AA2988" i="3"/>
  <c r="AA2247" i="3"/>
  <c r="Z1366" i="3"/>
  <c r="L1366" i="3"/>
  <c r="Z1926" i="3"/>
  <c r="L1926" i="3"/>
  <c r="AA2965" i="3"/>
  <c r="Z2337" i="3"/>
  <c r="L2337" i="3"/>
  <c r="Z1837" i="3"/>
  <c r="L1837" i="3"/>
  <c r="Z3060" i="3"/>
  <c r="L3060" i="3"/>
  <c r="AA2462" i="3"/>
  <c r="AA1916" i="3"/>
  <c r="AA1629" i="3"/>
  <c r="AA2575" i="3"/>
  <c r="AA2011" i="3"/>
  <c r="Z1829" i="3"/>
  <c r="L1829" i="3"/>
  <c r="AA2528" i="3"/>
  <c r="AA2026" i="3"/>
  <c r="AA3076" i="3"/>
  <c r="Z1997" i="3"/>
  <c r="L1997" i="3"/>
  <c r="AA1699" i="3"/>
  <c r="AA576" i="3"/>
  <c r="AA1304" i="3"/>
  <c r="Z586" i="3"/>
  <c r="L586" i="3"/>
  <c r="Z1126" i="3"/>
  <c r="L1126" i="3"/>
  <c r="AA648" i="3"/>
  <c r="Z2425" i="3"/>
  <c r="L2425" i="3"/>
  <c r="Z989" i="3"/>
  <c r="L989" i="3"/>
  <c r="AA589" i="3"/>
  <c r="AA1303" i="3"/>
  <c r="AA708" i="3"/>
  <c r="AA592" i="3"/>
  <c r="Z1965" i="3"/>
  <c r="L1965" i="3"/>
  <c r="AA714" i="3"/>
  <c r="Z1853" i="3"/>
  <c r="L1853" i="3"/>
  <c r="Z578" i="3"/>
  <c r="L578" i="3"/>
  <c r="Z1129" i="3"/>
  <c r="L1129" i="3"/>
  <c r="AA659" i="3"/>
  <c r="Z554" i="3"/>
  <c r="L554" i="3"/>
  <c r="AA1945" i="3"/>
  <c r="Z1927" i="3"/>
  <c r="L1927" i="3"/>
  <c r="Z2097" i="3"/>
  <c r="L2097" i="3"/>
  <c r="AA2051" i="3"/>
  <c r="AA1959" i="3"/>
  <c r="Z1942" i="3"/>
  <c r="L1942" i="3"/>
  <c r="Z1884" i="3"/>
  <c r="L1884" i="3"/>
  <c r="AA1842" i="3"/>
  <c r="Z1820" i="3"/>
  <c r="L1820" i="3"/>
  <c r="AA2072" i="3"/>
  <c r="Z2040" i="3"/>
  <c r="L2040" i="3"/>
  <c r="Z2008" i="3"/>
  <c r="L2008" i="3"/>
  <c r="Z1979" i="3"/>
  <c r="L1979" i="3"/>
  <c r="AA1949" i="3"/>
  <c r="Z1751" i="3"/>
  <c r="L1751" i="3"/>
  <c r="Z1727" i="3"/>
  <c r="L1727" i="3"/>
  <c r="Z2051" i="3"/>
  <c r="L2051" i="3"/>
  <c r="AA2013" i="3"/>
  <c r="AA1983" i="3"/>
  <c r="Z1969" i="3"/>
  <c r="L1969" i="3"/>
  <c r="Z1949" i="3"/>
  <c r="L1949" i="3"/>
  <c r="AA2094" i="3"/>
  <c r="AA2065" i="3"/>
  <c r="AA2005" i="3"/>
  <c r="Z2065" i="3"/>
  <c r="L2065" i="3"/>
  <c r="AA2035" i="3"/>
  <c r="AA2007" i="3"/>
  <c r="Z1993" i="3"/>
  <c r="L1993" i="3"/>
  <c r="Z1973" i="3"/>
  <c r="L1973" i="3"/>
  <c r="AA1952" i="3"/>
  <c r="Z1896" i="3"/>
  <c r="L1896" i="3"/>
  <c r="AA1854" i="3"/>
  <c r="Z1832" i="3"/>
  <c r="L1832" i="3"/>
  <c r="AA1790" i="3"/>
  <c r="Z1768" i="3"/>
  <c r="L1768" i="3"/>
  <c r="AA1726" i="3"/>
  <c r="AA1770" i="3"/>
  <c r="Z1746" i="3"/>
  <c r="L1746" i="3"/>
  <c r="Z1691" i="3"/>
  <c r="L1691" i="3"/>
  <c r="AA1682" i="3"/>
  <c r="AA1752" i="3"/>
  <c r="AA1763" i="3"/>
  <c r="AA1717" i="3"/>
  <c r="Z1667" i="3"/>
  <c r="L1667" i="3"/>
  <c r="AA1640" i="3"/>
  <c r="Z1618" i="3"/>
  <c r="L1618" i="3"/>
  <c r="AA1783" i="3"/>
  <c r="Z1758" i="3"/>
  <c r="L1758" i="3"/>
  <c r="Z1741" i="3"/>
  <c r="L1741" i="3"/>
  <c r="AA1708" i="3"/>
  <c r="Z1666" i="3"/>
  <c r="L1666" i="3"/>
  <c r="Z1651" i="3"/>
  <c r="L1651" i="3"/>
  <c r="AA1702" i="3"/>
  <c r="Z1664" i="3"/>
  <c r="L1664" i="3"/>
  <c r="AA1657" i="3"/>
  <c r="Z1650" i="3"/>
  <c r="L1650" i="3"/>
  <c r="AA1778" i="3"/>
  <c r="Z1711" i="3"/>
  <c r="L1711" i="3"/>
  <c r="AA1693" i="3"/>
  <c r="Z1657" i="3"/>
  <c r="L1657" i="3"/>
  <c r="AA1641" i="3"/>
  <c r="Z1619" i="3"/>
  <c r="L1619" i="3"/>
  <c r="Z1707" i="3"/>
  <c r="L1707" i="3"/>
  <c r="AA1697" i="3"/>
  <c r="AA1737" i="3"/>
  <c r="Z1699" i="3"/>
  <c r="L1699" i="3"/>
  <c r="Z1686" i="3"/>
  <c r="L1686" i="3"/>
  <c r="AA1668" i="3"/>
  <c r="Z1592" i="3"/>
  <c r="L1592" i="3"/>
  <c r="Z1528" i="3"/>
  <c r="L1528" i="3"/>
  <c r="Z1473" i="3"/>
  <c r="L1473" i="3"/>
  <c r="AA1454" i="3"/>
  <c r="Z1398" i="3"/>
  <c r="L1398" i="3"/>
  <c r="Z1514" i="3"/>
  <c r="L1514" i="3"/>
  <c r="AA1491" i="3"/>
  <c r="AA1440" i="3"/>
  <c r="Z1379" i="3"/>
  <c r="L1379" i="3"/>
  <c r="AA1593" i="3"/>
  <c r="Z1551" i="3"/>
  <c r="L1551" i="3"/>
  <c r="AA1544" i="3"/>
  <c r="AA1525" i="3"/>
  <c r="AA1479" i="3"/>
  <c r="AA1433" i="3"/>
  <c r="Z1604" i="3"/>
  <c r="L1604" i="3"/>
  <c r="Z1572" i="3"/>
  <c r="L1572" i="3"/>
  <c r="Z1540" i="3"/>
  <c r="L1540" i="3"/>
  <c r="AA1455" i="3"/>
  <c r="Z1568" i="3"/>
  <c r="L1568" i="3"/>
  <c r="Z1509" i="3"/>
  <c r="L1509" i="3"/>
  <c r="AA1498" i="3"/>
  <c r="Z1432" i="3"/>
  <c r="L1432" i="3"/>
  <c r="AA1415" i="3"/>
  <c r="AA1472" i="3"/>
  <c r="AA1414" i="3"/>
  <c r="AA1356" i="3"/>
  <c r="AA1340" i="3"/>
  <c r="AA1586" i="3"/>
  <c r="AA1569" i="3"/>
  <c r="AA1522" i="3"/>
  <c r="Z1460" i="3"/>
  <c r="L1460" i="3"/>
  <c r="AA1404" i="3"/>
  <c r="Z1609" i="3"/>
  <c r="L1609" i="3"/>
  <c r="Z1577" i="3"/>
  <c r="L1577" i="3"/>
  <c r="Z1545" i="3"/>
  <c r="L1545" i="3"/>
  <c r="AA1490" i="3"/>
  <c r="AA1429" i="3"/>
  <c r="Z1406" i="3"/>
  <c r="L1406" i="3"/>
  <c r="Z1395" i="3"/>
  <c r="L1395" i="3"/>
  <c r="AA1379" i="3"/>
  <c r="AA1362" i="3"/>
  <c r="Z1340" i="3"/>
  <c r="L1340" i="3"/>
  <c r="Z1349" i="3"/>
  <c r="L1349" i="3"/>
  <c r="AA1327" i="3"/>
  <c r="Z1310" i="3"/>
  <c r="L1310" i="3"/>
  <c r="AA1286" i="3"/>
  <c r="Z1257" i="3"/>
  <c r="L1257" i="3"/>
  <c r="AA1221" i="3"/>
  <c r="Z1351" i="3"/>
  <c r="L1351" i="3"/>
  <c r="AA1290" i="3"/>
  <c r="AA1331" i="3"/>
  <c r="AA1305" i="3"/>
  <c r="AA1268" i="3"/>
  <c r="AA1187" i="3"/>
  <c r="Z1169" i="3"/>
  <c r="L1169" i="3"/>
  <c r="AA1156" i="3"/>
  <c r="Z1137" i="3"/>
  <c r="L1137" i="3"/>
  <c r="AA1115" i="3"/>
  <c r="Z1331" i="3"/>
  <c r="L1331" i="3"/>
  <c r="AA1319" i="3"/>
  <c r="Z1301" i="3"/>
  <c r="L1301" i="3"/>
  <c r="Z1236" i="3"/>
  <c r="L1236" i="3"/>
  <c r="Z1211" i="3"/>
  <c r="L1211" i="3"/>
  <c r="AA1153" i="3"/>
  <c r="AA1284" i="3"/>
  <c r="AA1260" i="3"/>
  <c r="Z1241" i="3"/>
  <c r="L1241" i="3"/>
  <c r="Z1187" i="3"/>
  <c r="L1187" i="3"/>
  <c r="Z1139" i="3"/>
  <c r="L1139" i="3"/>
  <c r="AA1322" i="3"/>
  <c r="AA1263" i="3"/>
  <c r="Z1235" i="3"/>
  <c r="L1235" i="3"/>
  <c r="Z1175" i="3"/>
  <c r="L1175" i="3"/>
  <c r="AA1159" i="3"/>
  <c r="AA1312" i="3"/>
  <c r="Z1294" i="3"/>
  <c r="L1294" i="3"/>
  <c r="AA1229" i="3"/>
  <c r="Z1182" i="3"/>
  <c r="L1182" i="3"/>
  <c r="Z1125" i="3"/>
  <c r="L1125" i="3"/>
  <c r="Z1273" i="3"/>
  <c r="L1273" i="3"/>
  <c r="Z1261" i="3"/>
  <c r="L1261" i="3"/>
  <c r="AA1224" i="3"/>
  <c r="Z1186" i="3"/>
  <c r="L1186" i="3"/>
  <c r="Z1122" i="3"/>
  <c r="L1122" i="3"/>
  <c r="Z1098" i="3"/>
  <c r="L1098" i="3"/>
  <c r="Z1082" i="3"/>
  <c r="L1082" i="3"/>
  <c r="AA1053" i="3"/>
  <c r="Z1035" i="3"/>
  <c r="L1035" i="3"/>
  <c r="Z965" i="3"/>
  <c r="L965" i="3"/>
  <c r="Z916" i="3"/>
  <c r="L916" i="3"/>
  <c r="AA1100" i="3"/>
  <c r="Z964" i="3"/>
  <c r="L964" i="3"/>
  <c r="AA929" i="3"/>
  <c r="AA890" i="3"/>
  <c r="AA1063" i="3"/>
  <c r="Z1016" i="3"/>
  <c r="L1016" i="3"/>
  <c r="AA995" i="3"/>
  <c r="Z946" i="3"/>
  <c r="L946" i="3"/>
  <c r="Z914" i="3"/>
  <c r="L914" i="3"/>
  <c r="Z1106" i="3"/>
  <c r="L1106" i="3"/>
  <c r="AA1078" i="3"/>
  <c r="AA1040" i="3"/>
  <c r="Z936" i="3"/>
  <c r="L936" i="3"/>
  <c r="AA911" i="3"/>
  <c r="AA859" i="3"/>
  <c r="Z837" i="3"/>
  <c r="L837" i="3"/>
  <c r="Z1089" i="3"/>
  <c r="L1089" i="3"/>
  <c r="Z1073" i="3"/>
  <c r="L1073" i="3"/>
  <c r="Z1030" i="3"/>
  <c r="L1030" i="3"/>
  <c r="Z1003" i="3"/>
  <c r="L1003" i="3"/>
  <c r="Z943" i="3"/>
  <c r="L943" i="3"/>
  <c r="AA1061" i="3"/>
  <c r="AA1009" i="3"/>
  <c r="AA986" i="3"/>
  <c r="AA963" i="3"/>
  <c r="AA939" i="3"/>
  <c r="AA923" i="3"/>
  <c r="AA841" i="3"/>
  <c r="AA1030" i="3"/>
  <c r="Z986" i="3"/>
  <c r="L986" i="3"/>
  <c r="Z962" i="3"/>
  <c r="L962" i="3"/>
  <c r="Z933" i="3"/>
  <c r="L933" i="3"/>
  <c r="Z910" i="3"/>
  <c r="L910" i="3"/>
  <c r="Z1024" i="3"/>
  <c r="L1024" i="3"/>
  <c r="AA809" i="3"/>
  <c r="Z719" i="3"/>
  <c r="L719" i="3"/>
  <c r="AA709" i="3"/>
  <c r="Z685" i="3"/>
  <c r="L685" i="3"/>
  <c r="Z641" i="3"/>
  <c r="L641" i="3"/>
  <c r="AA504" i="3"/>
  <c r="AA789" i="3"/>
  <c r="Z776" i="3"/>
  <c r="L776" i="3"/>
  <c r="AA754" i="3"/>
  <c r="Z702" i="3"/>
  <c r="L702" i="3"/>
  <c r="Z683" i="3"/>
  <c r="L683" i="3"/>
  <c r="AA674" i="3"/>
  <c r="Z665" i="3"/>
  <c r="L665" i="3"/>
  <c r="AA618" i="3"/>
  <c r="AA819" i="3"/>
  <c r="Z737" i="3"/>
  <c r="L737" i="3"/>
  <c r="Z701" i="3"/>
  <c r="L701" i="3"/>
  <c r="Z682" i="3"/>
  <c r="L682" i="3"/>
  <c r="AA663" i="3"/>
  <c r="Z652" i="3"/>
  <c r="L652" i="3"/>
  <c r="AA620" i="3"/>
  <c r="AA793" i="3"/>
  <c r="Z775" i="3"/>
  <c r="L775" i="3"/>
  <c r="Z757" i="3"/>
  <c r="L757" i="3"/>
  <c r="Z729" i="3"/>
  <c r="L729" i="3"/>
  <c r="Z680" i="3"/>
  <c r="L680" i="3"/>
  <c r="AA812" i="3"/>
  <c r="Z739" i="3"/>
  <c r="L739" i="3"/>
  <c r="AA724" i="3"/>
  <c r="Z639" i="3"/>
  <c r="L639" i="3"/>
  <c r="Z598" i="3"/>
  <c r="L598" i="3"/>
  <c r="AA556" i="3"/>
  <c r="Z534" i="3"/>
  <c r="L534" i="3"/>
  <c r="Z732" i="3"/>
  <c r="L732" i="3"/>
  <c r="AA720" i="3"/>
  <c r="AA670" i="3"/>
  <c r="AA642" i="3"/>
  <c r="AA622" i="3"/>
  <c r="AA606" i="3"/>
  <c r="AA591" i="3"/>
  <c r="AA575" i="3"/>
  <c r="AA559" i="3"/>
  <c r="AA543" i="3"/>
  <c r="AA527" i="3"/>
  <c r="AA511" i="3"/>
  <c r="AA495" i="3"/>
  <c r="Z791" i="3"/>
  <c r="L791" i="3"/>
  <c r="Z773" i="3"/>
  <c r="L773" i="3"/>
  <c r="AA676" i="3"/>
  <c r="Z658" i="3"/>
  <c r="L658" i="3"/>
  <c r="Z634" i="3"/>
  <c r="L634" i="3"/>
  <c r="AA578" i="3"/>
  <c r="Z556" i="3"/>
  <c r="L556" i="3"/>
  <c r="AA514" i="3"/>
  <c r="Z3210" i="3"/>
  <c r="L3210" i="3"/>
  <c r="AA3154" i="3"/>
  <c r="Z3017" i="3"/>
  <c r="L3017" i="3"/>
  <c r="Z2828" i="3"/>
  <c r="L2828" i="3"/>
  <c r="AA3208" i="3"/>
  <c r="Z3146" i="3"/>
  <c r="L3146" i="3"/>
  <c r="AA3081" i="3"/>
  <c r="AA3012" i="3"/>
  <c r="Z2956" i="3"/>
  <c r="L2956" i="3"/>
  <c r="AA3237" i="3"/>
  <c r="Z3171" i="3"/>
  <c r="L3171" i="3"/>
  <c r="Z3078" i="3"/>
  <c r="L3078" i="3"/>
  <c r="Z2942" i="3"/>
  <c r="L2942" i="3"/>
  <c r="Z3216" i="3"/>
  <c r="L3216" i="3"/>
  <c r="AA3140" i="3"/>
  <c r="AA3082" i="3"/>
  <c r="AA3003" i="3"/>
  <c r="Z2964" i="3"/>
  <c r="L2964" i="3"/>
  <c r="Z3201" i="3"/>
  <c r="L3201" i="3"/>
  <c r="Z3082" i="3"/>
  <c r="L3082" i="3"/>
  <c r="AA3189" i="3"/>
  <c r="Z3091" i="3"/>
  <c r="L3091" i="3"/>
  <c r="Z3042" i="3"/>
  <c r="L3042" i="3"/>
  <c r="Z2948" i="3"/>
  <c r="L2948" i="3"/>
  <c r="Z2859" i="3"/>
  <c r="L2859" i="3"/>
  <c r="Z3190" i="3"/>
  <c r="L3190" i="3"/>
  <c r="AA3085" i="3"/>
  <c r="Z2959" i="3"/>
  <c r="L2959" i="3"/>
  <c r="Z2852" i="3"/>
  <c r="L2852" i="3"/>
  <c r="Z2746" i="3"/>
  <c r="L2746" i="3"/>
  <c r="AA2631" i="3"/>
  <c r="AA3124" i="3"/>
  <c r="AA2818" i="3"/>
  <c r="AA2682" i="3"/>
  <c r="AA2584" i="3"/>
  <c r="AA2496" i="3"/>
  <c r="AA2450" i="3"/>
  <c r="AA2868" i="3"/>
  <c r="Z2675" i="3"/>
  <c r="L2675" i="3"/>
  <c r="Z2566" i="3"/>
  <c r="L2566" i="3"/>
  <c r="Z2495" i="3"/>
  <c r="L2495" i="3"/>
  <c r="AA3098" i="3"/>
  <c r="Z2864" i="3"/>
  <c r="L2864" i="3"/>
  <c r="Z2691" i="3"/>
  <c r="L2691" i="3"/>
  <c r="Z2588" i="3"/>
  <c r="L2588" i="3"/>
  <c r="Z3098" i="3"/>
  <c r="L3098" i="3"/>
  <c r="Z2952" i="3"/>
  <c r="L2952" i="3"/>
  <c r="AA2788" i="3"/>
  <c r="AA2632" i="3"/>
  <c r="AA2519" i="3"/>
  <c r="AA2455" i="3"/>
  <c r="AA3107" i="3"/>
  <c r="Z2636" i="3"/>
  <c r="L2636" i="3"/>
  <c r="AA2454" i="3"/>
  <c r="AA2310" i="3"/>
  <c r="AA2187" i="3"/>
  <c r="Z2988" i="3"/>
  <c r="L2988" i="3"/>
  <c r="AA2714" i="3"/>
  <c r="AA2607" i="3"/>
  <c r="Z2464" i="3"/>
  <c r="L2464" i="3"/>
  <c r="AA2382" i="3"/>
  <c r="AA2262" i="3"/>
  <c r="AA2161" i="3"/>
  <c r="AA2958" i="3"/>
  <c r="Z2762" i="3"/>
  <c r="L2762" i="3"/>
  <c r="AA2646" i="3"/>
  <c r="AA2517" i="3"/>
  <c r="AA2329" i="3"/>
  <c r="Z2203" i="3"/>
  <c r="L2203" i="3"/>
  <c r="AA2139" i="3"/>
  <c r="Z2880" i="3"/>
  <c r="L2880" i="3"/>
  <c r="AA2589" i="3"/>
  <c r="Z2417" i="3"/>
  <c r="L2417" i="3"/>
  <c r="AA2282" i="3"/>
  <c r="AA2147" i="3"/>
  <c r="Z3214" i="3"/>
  <c r="L3214" i="3"/>
  <c r="Z2912" i="3"/>
  <c r="L2912" i="3"/>
  <c r="AA2390" i="3"/>
  <c r="AA2250" i="3"/>
  <c r="AA2543" i="3"/>
  <c r="AA2392" i="3"/>
  <c r="AA2163" i="3"/>
  <c r="Z2114" i="3"/>
  <c r="L2114" i="3"/>
  <c r="AA2534" i="3"/>
  <c r="Z2463" i="3"/>
  <c r="L2463" i="3"/>
  <c r="Z2248" i="3"/>
  <c r="L2248" i="3"/>
  <c r="AA2176" i="3"/>
  <c r="Z2130" i="3"/>
  <c r="L2130" i="3"/>
  <c r="AA2122" i="3"/>
  <c r="AA1963" i="3"/>
  <c r="AA1873" i="3"/>
  <c r="AA1820" i="3"/>
  <c r="Z2195" i="3"/>
  <c r="L2195" i="3"/>
  <c r="AA2124" i="3"/>
  <c r="Z1948" i="3"/>
  <c r="L1948" i="3"/>
  <c r="AA1847" i="3"/>
  <c r="Z1779" i="3"/>
  <c r="L1779" i="3"/>
  <c r="AA1968" i="3"/>
  <c r="AA1885" i="3"/>
  <c r="AA1825" i="3"/>
  <c r="Z1729" i="3"/>
  <c r="L1729" i="3"/>
  <c r="Z2504" i="3"/>
  <c r="L2504" i="3"/>
  <c r="Z2297" i="3"/>
  <c r="L2297" i="3"/>
  <c r="Z1911" i="3"/>
  <c r="L1911" i="3"/>
  <c r="Z1851" i="3"/>
  <c r="L1851" i="3"/>
  <c r="AA1799" i="3"/>
  <c r="AA2171" i="3"/>
  <c r="AA2020" i="3"/>
  <c r="Z1907" i="3"/>
  <c r="L1907" i="3"/>
  <c r="Z1859" i="3"/>
  <c r="L1859" i="3"/>
  <c r="Z1799" i="3"/>
  <c r="L1799" i="3"/>
  <c r="Z1670" i="3"/>
  <c r="L1670" i="3"/>
  <c r="AA2438" i="3"/>
  <c r="AA1904" i="3"/>
  <c r="AA1849" i="3"/>
  <c r="Z1803" i="3"/>
  <c r="L1803" i="3"/>
  <c r="Z2449" i="3"/>
  <c r="L2449" i="3"/>
  <c r="Z2231" i="3"/>
  <c r="L2231" i="3"/>
  <c r="Z1972" i="3"/>
  <c r="L1972" i="3"/>
  <c r="AA1905" i="3"/>
  <c r="AA1861" i="3"/>
  <c r="AA1801" i="3"/>
  <c r="Z1708" i="3"/>
  <c r="L1708" i="3"/>
  <c r="Z1355" i="3"/>
  <c r="L1355" i="3"/>
  <c r="AA1155" i="3"/>
  <c r="Z1879" i="3"/>
  <c r="L1879" i="3"/>
  <c r="AA1634" i="3"/>
  <c r="AA1499" i="3"/>
  <c r="Z2456" i="3"/>
  <c r="L2456" i="3"/>
  <c r="AA1651" i="3"/>
  <c r="Z1613" i="3"/>
  <c r="L1613" i="3"/>
  <c r="Z1416" i="3"/>
  <c r="L1416" i="3"/>
  <c r="AA1192" i="3"/>
  <c r="Z1148" i="3"/>
  <c r="L1148" i="3"/>
  <c r="Z1813" i="3"/>
  <c r="L1813" i="3"/>
  <c r="Z1472" i="3"/>
  <c r="L1472" i="3"/>
  <c r="AA1339" i="3"/>
  <c r="Z1234" i="3"/>
  <c r="L1234" i="3"/>
  <c r="AA1160" i="3"/>
  <c r="Z1789" i="3"/>
  <c r="L1789" i="3"/>
  <c r="AA1385" i="3"/>
  <c r="AA1333" i="3"/>
  <c r="AA1793" i="3"/>
  <c r="AA1619" i="3"/>
  <c r="AA1581" i="3"/>
  <c r="Z1223" i="3"/>
  <c r="L1223" i="3"/>
  <c r="AA1145" i="3"/>
  <c r="Z1067" i="3"/>
  <c r="L1067" i="3"/>
  <c r="AA878" i="3"/>
  <c r="AA846" i="3"/>
  <c r="Z769" i="3"/>
  <c r="L769" i="3"/>
  <c r="Z1144" i="3"/>
  <c r="L1144" i="3"/>
  <c r="AA987" i="3"/>
  <c r="Z892" i="3"/>
  <c r="L892" i="3"/>
  <c r="AA1749" i="3"/>
  <c r="AA1725" i="3"/>
  <c r="AA2047" i="3"/>
  <c r="Z2011" i="3"/>
  <c r="L2011" i="3"/>
  <c r="AA1980" i="3"/>
  <c r="Z1966" i="3"/>
  <c r="L1966" i="3"/>
  <c r="Z1890" i="3"/>
  <c r="L1890" i="3"/>
  <c r="Z1874" i="3"/>
  <c r="L1874" i="3"/>
  <c r="Z1858" i="3"/>
  <c r="L1858" i="3"/>
  <c r="Z1842" i="3"/>
  <c r="L1842" i="3"/>
  <c r="Z1826" i="3"/>
  <c r="L1826" i="3"/>
  <c r="Z1810" i="3"/>
  <c r="L1810" i="3"/>
  <c r="Z1794" i="3"/>
  <c r="L1794" i="3"/>
  <c r="AA2088" i="3"/>
  <c r="AA2061" i="3"/>
  <c r="Z2004" i="3"/>
  <c r="L2004" i="3"/>
  <c r="AA1973" i="3"/>
  <c r="Z1909" i="3"/>
  <c r="L1909" i="3"/>
  <c r="Z2085" i="3"/>
  <c r="L2085" i="3"/>
  <c r="Z2064" i="3"/>
  <c r="L2064" i="3"/>
  <c r="AA2033" i="3"/>
  <c r="AA2004" i="3"/>
  <c r="Z1990" i="3"/>
  <c r="L1990" i="3"/>
  <c r="AA1894" i="3"/>
  <c r="Z1872" i="3"/>
  <c r="L1872" i="3"/>
  <c r="AA1830" i="3"/>
  <c r="Z1808" i="3"/>
  <c r="L1808" i="3"/>
  <c r="AA1766" i="3"/>
  <c r="Z1744" i="3"/>
  <c r="L1744" i="3"/>
  <c r="AA1772" i="3"/>
  <c r="Z1740" i="3"/>
  <c r="L1740" i="3"/>
  <c r="Z1688" i="3"/>
  <c r="L1688" i="3"/>
  <c r="AA1681" i="3"/>
  <c r="AA1746" i="3"/>
  <c r="Z1757" i="3"/>
  <c r="L1757" i="3"/>
  <c r="AA1719" i="3"/>
  <c r="Z1660" i="3"/>
  <c r="L1660" i="3"/>
  <c r="AA1616" i="3"/>
  <c r="Z1777" i="3"/>
  <c r="L1777" i="3"/>
  <c r="AA1753" i="3"/>
  <c r="AA1732" i="3"/>
  <c r="Z1674" i="3"/>
  <c r="L1674" i="3"/>
  <c r="AA1664" i="3"/>
  <c r="Z1731" i="3"/>
  <c r="L1731" i="3"/>
  <c r="Z1717" i="3"/>
  <c r="L1717" i="3"/>
  <c r="AA1703" i="3"/>
  <c r="Z1656" i="3"/>
  <c r="L1656" i="3"/>
  <c r="AA1648" i="3"/>
  <c r="AA1780" i="3"/>
  <c r="Z1713" i="3"/>
  <c r="L1713" i="3"/>
  <c r="AA1695" i="3"/>
  <c r="AA1653" i="3"/>
  <c r="AA1617" i="3"/>
  <c r="Z1754" i="3"/>
  <c r="L1754" i="3"/>
  <c r="Z1704" i="3"/>
  <c r="L1704" i="3"/>
  <c r="Z1694" i="3"/>
  <c r="L1694" i="3"/>
  <c r="Z1775" i="3"/>
  <c r="L1775" i="3"/>
  <c r="Z1696" i="3"/>
  <c r="L1696" i="3"/>
  <c r="AA1683" i="3"/>
  <c r="Z1625" i="3"/>
  <c r="L1625" i="3"/>
  <c r="AA1582" i="3"/>
  <c r="AA1518" i="3"/>
  <c r="Z1474" i="3"/>
  <c r="L1474" i="3"/>
  <c r="AA1451" i="3"/>
  <c r="Z1397" i="3"/>
  <c r="L1397" i="3"/>
  <c r="Z1516" i="3"/>
  <c r="L1516" i="3"/>
  <c r="Z1491" i="3"/>
  <c r="L1491" i="3"/>
  <c r="AA1442" i="3"/>
  <c r="Z1599" i="3"/>
  <c r="L1599" i="3"/>
  <c r="AA1592" i="3"/>
  <c r="AA1573" i="3"/>
  <c r="AA1559" i="3"/>
  <c r="AA1546" i="3"/>
  <c r="AA1523" i="3"/>
  <c r="AA1497" i="3"/>
  <c r="AA1480" i="3"/>
  <c r="Z1455" i="3"/>
  <c r="L1455" i="3"/>
  <c r="Z1429" i="3"/>
  <c r="L1429" i="3"/>
  <c r="Z1381" i="3"/>
  <c r="L1381" i="3"/>
  <c r="Z1365" i="3"/>
  <c r="L1365" i="3"/>
  <c r="Z1585" i="3"/>
  <c r="L1585" i="3"/>
  <c r="Z1553" i="3"/>
  <c r="L1553" i="3"/>
  <c r="Z1521" i="3"/>
  <c r="L1521" i="3"/>
  <c r="AA1473" i="3"/>
  <c r="AA1456" i="3"/>
  <c r="Z1431" i="3"/>
  <c r="L1431" i="3"/>
  <c r="AA1386" i="3"/>
  <c r="AA1367" i="3"/>
  <c r="AA1558" i="3"/>
  <c r="Z1496" i="3"/>
  <c r="L1496" i="3"/>
  <c r="Z1441" i="3"/>
  <c r="L1441" i="3"/>
  <c r="AA1422" i="3"/>
  <c r="AA1413" i="3"/>
  <c r="Z1485" i="3"/>
  <c r="L1485" i="3"/>
  <c r="AA1474" i="3"/>
  <c r="AA1412" i="3"/>
  <c r="AA1568" i="3"/>
  <c r="AA1551" i="3"/>
  <c r="AA1447" i="3"/>
  <c r="AA1403" i="3"/>
  <c r="Z1611" i="3"/>
  <c r="L1611" i="3"/>
  <c r="Z1579" i="3"/>
  <c r="L1579" i="3"/>
  <c r="Z1547" i="3"/>
  <c r="L1547" i="3"/>
  <c r="Z1501" i="3"/>
  <c r="L1501" i="3"/>
  <c r="Z1488" i="3"/>
  <c r="L1488" i="3"/>
  <c r="AA1423" i="3"/>
  <c r="Z1405" i="3"/>
  <c r="L1405" i="3"/>
  <c r="AA1394" i="3"/>
  <c r="AA1338" i="3"/>
  <c r="Z1344" i="3"/>
  <c r="L1344" i="3"/>
  <c r="Z1309" i="3"/>
  <c r="L1309" i="3"/>
  <c r="Z1275" i="3"/>
  <c r="L1275" i="3"/>
  <c r="AA1254" i="3"/>
  <c r="AA1218" i="3"/>
  <c r="Z1192" i="3"/>
  <c r="L1192" i="3"/>
  <c r="Z1135" i="3"/>
  <c r="L1135" i="3"/>
  <c r="AA1292" i="3"/>
  <c r="Z1254" i="3"/>
  <c r="L1254" i="3"/>
  <c r="Z1329" i="3"/>
  <c r="L1329" i="3"/>
  <c r="AA1302" i="3"/>
  <c r="AA1267" i="3"/>
  <c r="Z1249" i="3"/>
  <c r="L1249" i="3"/>
  <c r="AA1168" i="3"/>
  <c r="AA1136" i="3"/>
  <c r="AA1112" i="3"/>
  <c r="Z1330" i="3"/>
  <c r="L1330" i="3"/>
  <c r="AA1306" i="3"/>
  <c r="AA1293" i="3"/>
  <c r="Z1204" i="3"/>
  <c r="L1204" i="3"/>
  <c r="Z1150" i="3"/>
  <c r="L1150" i="3"/>
  <c r="AA1343" i="3"/>
  <c r="AA1283" i="3"/>
  <c r="AA1259" i="3"/>
  <c r="AA1238" i="3"/>
  <c r="Z1183" i="3"/>
  <c r="L1183" i="3"/>
  <c r="Z1160" i="3"/>
  <c r="L1160" i="3"/>
  <c r="AA1324" i="3"/>
  <c r="Z1260" i="3"/>
  <c r="L1260" i="3"/>
  <c r="Z1228" i="3"/>
  <c r="L1228" i="3"/>
  <c r="Z1203" i="3"/>
  <c r="L1203" i="3"/>
  <c r="AA1130" i="3"/>
  <c r="AA1117" i="3"/>
  <c r="AA1311" i="3"/>
  <c r="Z1293" i="3"/>
  <c r="L1293" i="3"/>
  <c r="Z1266" i="3"/>
  <c r="L1266" i="3"/>
  <c r="AA1226" i="3"/>
  <c r="AA1158" i="3"/>
  <c r="Z1117" i="3"/>
  <c r="L1117" i="3"/>
  <c r="AA1313" i="3"/>
  <c r="Z1271" i="3"/>
  <c r="L1271" i="3"/>
  <c r="Z1232" i="3"/>
  <c r="L1232" i="3"/>
  <c r="AA1223" i="3"/>
  <c r="AA1185" i="3"/>
  <c r="Z1159" i="3"/>
  <c r="L1159" i="3"/>
  <c r="AA1093" i="3"/>
  <c r="AA1077" i="3"/>
  <c r="AA1047" i="3"/>
  <c r="AA1028" i="3"/>
  <c r="AA1001" i="3"/>
  <c r="AA977" i="3"/>
  <c r="Z950" i="3"/>
  <c r="L950" i="3"/>
  <c r="Z1011" i="3"/>
  <c r="L1011" i="3"/>
  <c r="Z963" i="3"/>
  <c r="L963" i="3"/>
  <c r="AA914" i="3"/>
  <c r="AA1062" i="3"/>
  <c r="Z1018" i="3"/>
  <c r="L1018" i="3"/>
  <c r="AA994" i="3"/>
  <c r="AA971" i="3"/>
  <c r="AA944" i="3"/>
  <c r="AA912" i="3"/>
  <c r="AA1091" i="3"/>
  <c r="AA1080" i="3"/>
  <c r="Z1027" i="3"/>
  <c r="L1027" i="3"/>
  <c r="Z999" i="3"/>
  <c r="L999" i="3"/>
  <c r="AA935" i="3"/>
  <c r="Z904" i="3"/>
  <c r="L904" i="3"/>
  <c r="Z877" i="3"/>
  <c r="L877" i="3"/>
  <c r="AA835" i="3"/>
  <c r="Z1088" i="3"/>
  <c r="L1088" i="3"/>
  <c r="Z1072" i="3"/>
  <c r="L1072" i="3"/>
  <c r="Z1020" i="3"/>
  <c r="L1020" i="3"/>
  <c r="AA996" i="3"/>
  <c r="Z935" i="3"/>
  <c r="L935" i="3"/>
  <c r="AA1055" i="3"/>
  <c r="Z1021" i="3"/>
  <c r="L1021" i="3"/>
  <c r="Z1009" i="3"/>
  <c r="L1009" i="3"/>
  <c r="AA962" i="3"/>
  <c r="AA901" i="3"/>
  <c r="Z787" i="3"/>
  <c r="L787" i="3"/>
  <c r="AA1049" i="3"/>
  <c r="AA1032" i="3"/>
  <c r="Z974" i="3"/>
  <c r="L974" i="3"/>
  <c r="AA946" i="3"/>
  <c r="Z909" i="3"/>
  <c r="L909" i="3"/>
  <c r="Z1026" i="3"/>
  <c r="L1026" i="3"/>
  <c r="Z808" i="3"/>
  <c r="L808" i="3"/>
  <c r="Z718" i="3"/>
  <c r="L718" i="3"/>
  <c r="AA707" i="3"/>
  <c r="AA683" i="3"/>
  <c r="Z633" i="3"/>
  <c r="L633" i="3"/>
  <c r="Z766" i="3"/>
  <c r="L766" i="3"/>
  <c r="Z772" i="3"/>
  <c r="L772" i="3"/>
  <c r="AA752" i="3"/>
  <c r="Z700" i="3"/>
  <c r="L700" i="3"/>
  <c r="Z691" i="3"/>
  <c r="L691" i="3"/>
  <c r="AA682" i="3"/>
  <c r="Z673" i="3"/>
  <c r="L673" i="3"/>
  <c r="AA615" i="3"/>
  <c r="AA813" i="3"/>
  <c r="Z752" i="3"/>
  <c r="L752" i="3"/>
  <c r="AA729" i="3"/>
  <c r="AA680" i="3"/>
  <c r="Z648" i="3"/>
  <c r="L648" i="3"/>
  <c r="Z618" i="3"/>
  <c r="L618" i="3"/>
  <c r="Z792" i="3"/>
  <c r="L792" i="3"/>
  <c r="AA778" i="3"/>
  <c r="Z744" i="3"/>
  <c r="L744" i="3"/>
  <c r="AA721" i="3"/>
  <c r="Z672" i="3"/>
  <c r="L672" i="3"/>
  <c r="AA811" i="3"/>
  <c r="Z738" i="3"/>
  <c r="L738" i="3"/>
  <c r="Z721" i="3"/>
  <c r="L721" i="3"/>
  <c r="Z679" i="3"/>
  <c r="L679" i="3"/>
  <c r="Z631" i="3"/>
  <c r="L631" i="3"/>
  <c r="Z617" i="3"/>
  <c r="L617" i="3"/>
  <c r="AA596" i="3"/>
  <c r="Z574" i="3"/>
  <c r="L574" i="3"/>
  <c r="AA532" i="3"/>
  <c r="Z510" i="3"/>
  <c r="L510" i="3"/>
  <c r="Z803" i="3"/>
  <c r="L803" i="3"/>
  <c r="Z731" i="3"/>
  <c r="L731" i="3"/>
  <c r="AA716" i="3"/>
  <c r="Z659" i="3"/>
  <c r="L659" i="3"/>
  <c r="Z794" i="3"/>
  <c r="L794" i="3"/>
  <c r="Z767" i="3"/>
  <c r="L767" i="3"/>
  <c r="Z694" i="3"/>
  <c r="L694" i="3"/>
  <c r="AA657" i="3"/>
  <c r="AA646" i="3"/>
  <c r="Z622" i="3"/>
  <c r="L622" i="3"/>
  <c r="Z596" i="3"/>
  <c r="L596" i="3"/>
  <c r="AA554" i="3"/>
  <c r="Z532" i="3"/>
  <c r="L532" i="3"/>
  <c r="Z3208" i="3"/>
  <c r="L3208" i="3"/>
  <c r="AA3144" i="3"/>
  <c r="AA3080" i="3"/>
  <c r="AA3013" i="3"/>
  <c r="AA2967" i="3"/>
  <c r="Z2822" i="3"/>
  <c r="L2822" i="3"/>
  <c r="AA3205" i="3"/>
  <c r="AA3143" i="3"/>
  <c r="Z3070" i="3"/>
  <c r="L3070" i="3"/>
  <c r="Z3005" i="3"/>
  <c r="L3005" i="3"/>
  <c r="AA2946" i="3"/>
  <c r="AA3218" i="3"/>
  <c r="AA3074" i="3"/>
  <c r="AA2979" i="3"/>
  <c r="AA2932" i="3"/>
  <c r="Z3074" i="3"/>
  <c r="L3074" i="3"/>
  <c r="AA2989" i="3"/>
  <c r="AA2954" i="3"/>
  <c r="Z3183" i="3"/>
  <c r="L3183" i="3"/>
  <c r="Z3067" i="3"/>
  <c r="L3067" i="3"/>
  <c r="Z3188" i="3"/>
  <c r="L3188" i="3"/>
  <c r="AA3084" i="3"/>
  <c r="Z3028" i="3"/>
  <c r="L3028" i="3"/>
  <c r="Z2973" i="3"/>
  <c r="L2973" i="3"/>
  <c r="AA2938" i="3"/>
  <c r="Z2805" i="3"/>
  <c r="L2805" i="3"/>
  <c r="Z3184" i="3"/>
  <c r="L3184" i="3"/>
  <c r="AA3048" i="3"/>
  <c r="Z2962" i="3"/>
  <c r="L2962" i="3"/>
  <c r="AA2842" i="3"/>
  <c r="Z2706" i="3"/>
  <c r="L2706" i="3"/>
  <c r="Z2618" i="3"/>
  <c r="L2618" i="3"/>
  <c r="Z3264" i="3"/>
  <c r="L3264" i="3"/>
  <c r="AA2754" i="3"/>
  <c r="AA2678" i="3"/>
  <c r="Z2562" i="3"/>
  <c r="L2562" i="3"/>
  <c r="AA2495" i="3"/>
  <c r="AA2439" i="3"/>
  <c r="AA3101" i="3"/>
  <c r="Z2951" i="3"/>
  <c r="L2951" i="3"/>
  <c r="AA2656" i="3"/>
  <c r="Z2559" i="3"/>
  <c r="L2559" i="3"/>
  <c r="Z3079" i="3"/>
  <c r="L3079" i="3"/>
  <c r="AA2943" i="3"/>
  <c r="AA2849" i="3"/>
  <c r="Z2690" i="3"/>
  <c r="L2690" i="3"/>
  <c r="AA2578" i="3"/>
  <c r="AA2941" i="3"/>
  <c r="Z2741" i="3"/>
  <c r="L2741" i="3"/>
  <c r="Z2611" i="3"/>
  <c r="L2611" i="3"/>
  <c r="Z2511" i="3"/>
  <c r="L2511" i="3"/>
  <c r="Z2447" i="3"/>
  <c r="L2447" i="3"/>
  <c r="Z2987" i="3"/>
  <c r="L2987" i="3"/>
  <c r="AA2447" i="3"/>
  <c r="Z2182" i="3"/>
  <c r="L2182" i="3"/>
  <c r="AA2120" i="3"/>
  <c r="AA2934" i="3"/>
  <c r="AA2694" i="3"/>
  <c r="AA2510" i="3"/>
  <c r="Z2460" i="3"/>
  <c r="L2460" i="3"/>
  <c r="AA2361" i="3"/>
  <c r="AA2246" i="3"/>
  <c r="Z2157" i="3"/>
  <c r="L2157" i="3"/>
  <c r="AA2950" i="3"/>
  <c r="Z2742" i="3"/>
  <c r="L2742" i="3"/>
  <c r="AA2640" i="3"/>
  <c r="Z2513" i="3"/>
  <c r="L2513" i="3"/>
  <c r="Z2471" i="3"/>
  <c r="L2471" i="3"/>
  <c r="AA2301" i="3"/>
  <c r="Z2134" i="3"/>
  <c r="L2134" i="3"/>
  <c r="AA2778" i="3"/>
  <c r="AA2585" i="3"/>
  <c r="AA2269" i="3"/>
  <c r="Z2142" i="3"/>
  <c r="L2142" i="3"/>
  <c r="AA2862" i="3"/>
  <c r="AA2593" i="3"/>
  <c r="Z2376" i="3"/>
  <c r="L2376" i="3"/>
  <c r="AA2188" i="3"/>
  <c r="Z2452" i="3"/>
  <c r="L2452" i="3"/>
  <c r="AA2359" i="3"/>
  <c r="AA2238" i="3"/>
  <c r="Z2158" i="3"/>
  <c r="L2158" i="3"/>
  <c r="AA2535" i="3"/>
  <c r="Z2433" i="3"/>
  <c r="L2433" i="3"/>
  <c r="AA2326" i="3"/>
  <c r="AA2179" i="3"/>
  <c r="AA2405" i="3"/>
  <c r="AA1936" i="3"/>
  <c r="AA1869" i="3"/>
  <c r="AA1809" i="3"/>
  <c r="Z2488" i="3"/>
  <c r="L2488" i="3"/>
  <c r="Z2106" i="3"/>
  <c r="L2106" i="3"/>
  <c r="Z1897" i="3"/>
  <c r="L1897" i="3"/>
  <c r="Z1839" i="3"/>
  <c r="L1839" i="3"/>
  <c r="AA1821" i="3"/>
  <c r="Z1715" i="3"/>
  <c r="L1715" i="3"/>
  <c r="Z2505" i="3"/>
  <c r="L2505" i="3"/>
  <c r="AA2279" i="3"/>
  <c r="AA1907" i="3"/>
  <c r="AA1844" i="3"/>
  <c r="Z1791" i="3"/>
  <c r="L1791" i="3"/>
  <c r="AA1643" i="3"/>
  <c r="Z2132" i="3"/>
  <c r="L2132" i="3"/>
  <c r="AA2000" i="3"/>
  <c r="Z1903" i="3"/>
  <c r="L1903" i="3"/>
  <c r="AA1852" i="3"/>
  <c r="Z1795" i="3"/>
  <c r="L1795" i="3"/>
  <c r="Z3063" i="3"/>
  <c r="L3063" i="3"/>
  <c r="AA2311" i="3"/>
  <c r="AA2073" i="3"/>
  <c r="Z1899" i="3"/>
  <c r="L1899" i="3"/>
  <c r="AA1845" i="3"/>
  <c r="AA1796" i="3"/>
  <c r="Z1669" i="3"/>
  <c r="L1669" i="3"/>
  <c r="Z2432" i="3"/>
  <c r="L2432" i="3"/>
  <c r="AA2178" i="3"/>
  <c r="Z2102" i="3"/>
  <c r="L2102" i="3"/>
  <c r="AA1797" i="3"/>
  <c r="Z1723" i="3"/>
  <c r="L1723" i="3"/>
  <c r="Z1387" i="3"/>
  <c r="L1387" i="3"/>
  <c r="AA1280" i="3"/>
  <c r="AA1152" i="3"/>
  <c r="Z1805" i="3"/>
  <c r="L1805" i="3"/>
  <c r="AA1438" i="3"/>
  <c r="AA1351" i="3"/>
  <c r="Z2479" i="3"/>
  <c r="L2479" i="3"/>
  <c r="Z1448" i="3"/>
  <c r="L1448" i="3"/>
  <c r="AA1350" i="3"/>
  <c r="Z1605" i="3"/>
  <c r="L1605" i="3"/>
  <c r="AA1406" i="3"/>
  <c r="AA1357" i="3"/>
  <c r="Z1289" i="3"/>
  <c r="L1289" i="3"/>
  <c r="Z1815" i="3"/>
  <c r="L1815" i="3"/>
  <c r="AA1329" i="3"/>
  <c r="AA2400" i="3"/>
  <c r="AA1887" i="3"/>
  <c r="Z1733" i="3"/>
  <c r="L1733" i="3"/>
  <c r="Z1268" i="3"/>
  <c r="L1268" i="3"/>
  <c r="AA1787" i="3"/>
  <c r="Z1616" i="3"/>
  <c r="L1616" i="3"/>
  <c r="AA1407" i="3"/>
  <c r="Z1202" i="3"/>
  <c r="L1202" i="3"/>
  <c r="Z1140" i="3"/>
  <c r="L1140" i="3"/>
  <c r="AA871" i="3"/>
  <c r="AA839" i="3"/>
  <c r="AA749" i="3"/>
  <c r="AA1119" i="3"/>
  <c r="Z882" i="3"/>
  <c r="L882" i="3"/>
  <c r="Z832" i="3"/>
  <c r="L832" i="3"/>
  <c r="AA1453" i="3"/>
  <c r="AA1176" i="3"/>
  <c r="AA1025" i="3"/>
  <c r="AA869" i="3"/>
  <c r="AA833" i="3"/>
  <c r="AA1462" i="3"/>
  <c r="AA1082" i="3"/>
  <c r="Z952" i="3"/>
  <c r="L952" i="3"/>
  <c r="Z879" i="3"/>
  <c r="L879" i="3"/>
  <c r="Z826" i="3"/>
  <c r="L826" i="3"/>
  <c r="Z1615" i="3"/>
  <c r="L1615" i="3"/>
  <c r="AA1376" i="3"/>
  <c r="AA1116" i="3"/>
  <c r="AA873" i="3"/>
  <c r="AA830" i="3"/>
  <c r="AA1565" i="3"/>
  <c r="AA1248" i="3"/>
  <c r="Z966" i="3"/>
  <c r="L966" i="3"/>
  <c r="Z897" i="3"/>
  <c r="L897" i="3"/>
  <c r="Z848" i="3"/>
  <c r="L848" i="3"/>
  <c r="Z759" i="3"/>
  <c r="L759" i="3"/>
  <c r="AA2121" i="3"/>
  <c r="AA1380" i="3"/>
  <c r="Z1219" i="3"/>
  <c r="L1219" i="3"/>
  <c r="Z1128" i="3"/>
  <c r="L1128" i="3"/>
  <c r="Z1029" i="3"/>
  <c r="L1029" i="3"/>
  <c r="Z867" i="3"/>
  <c r="L867" i="3"/>
  <c r="AA719" i="3"/>
  <c r="AA902" i="3"/>
  <c r="AA711" i="3"/>
  <c r="Z589" i="3"/>
  <c r="L589" i="3"/>
  <c r="AA544" i="3"/>
  <c r="AA1233" i="3"/>
  <c r="Z1061" i="3"/>
  <c r="L1061" i="3"/>
  <c r="Z940" i="3"/>
  <c r="L940" i="3"/>
  <c r="AA854" i="3"/>
  <c r="AA762" i="3"/>
  <c r="AA1326" i="3"/>
  <c r="Z847" i="3"/>
  <c r="L847" i="3"/>
  <c r="Z724" i="3"/>
  <c r="L724" i="3"/>
  <c r="Z1461" i="3"/>
  <c r="L1461" i="3"/>
  <c r="AA848" i="3"/>
  <c r="AA745" i="3"/>
  <c r="Z1190" i="3"/>
  <c r="L1190" i="3"/>
  <c r="Z1028" i="3"/>
  <c r="L1028" i="3"/>
  <c r="AA924" i="3"/>
  <c r="Z855" i="3"/>
  <c r="L855" i="3"/>
  <c r="Z816" i="3"/>
  <c r="L816" i="3"/>
  <c r="AA2425" i="3"/>
  <c r="AA1517" i="3"/>
  <c r="Z1290" i="3"/>
  <c r="L1290" i="3"/>
  <c r="Z1173" i="3"/>
  <c r="L1173" i="3"/>
  <c r="AA969" i="3"/>
  <c r="Z888" i="3"/>
  <c r="L888" i="3"/>
  <c r="Z828" i="3"/>
  <c r="L828" i="3"/>
  <c r="Z809" i="3"/>
  <c r="L809" i="3"/>
  <c r="AA677" i="3"/>
  <c r="Z607" i="3"/>
  <c r="L607" i="3"/>
  <c r="Z555" i="3"/>
  <c r="L555" i="3"/>
  <c r="Z506" i="3"/>
  <c r="L506" i="3"/>
  <c r="Z951" i="3"/>
  <c r="L951" i="3"/>
  <c r="Z735" i="3"/>
  <c r="L735" i="3"/>
  <c r="AA635" i="3"/>
  <c r="AA566" i="3"/>
  <c r="AA507" i="3"/>
  <c r="AA1126" i="3"/>
  <c r="Z706" i="3"/>
  <c r="L706" i="3"/>
  <c r="Z637" i="3"/>
  <c r="L637" i="3"/>
  <c r="AA579" i="3"/>
  <c r="Z536" i="3"/>
  <c r="L536" i="3"/>
  <c r="Z684" i="3"/>
  <c r="L684" i="3"/>
  <c r="AA582" i="3"/>
  <c r="AA523" i="3"/>
  <c r="AA651" i="3"/>
  <c r="AA590" i="3"/>
  <c r="Z552" i="3"/>
  <c r="L552" i="3"/>
  <c r="Z496" i="3"/>
  <c r="L496" i="3"/>
  <c r="Z1085" i="3"/>
  <c r="L1085" i="3"/>
  <c r="AA855" i="3"/>
  <c r="AA660" i="3"/>
  <c r="Z591" i="3"/>
  <c r="L591" i="3"/>
  <c r="AA534" i="3"/>
  <c r="AA1215" i="3"/>
  <c r="Z817" i="3"/>
  <c r="L817" i="3"/>
  <c r="Z2992" i="3"/>
  <c r="L2992" i="3"/>
  <c r="AA2430" i="3"/>
  <c r="AA2060" i="3"/>
  <c r="AA2010" i="3"/>
  <c r="AA1659" i="3"/>
  <c r="AA2974" i="3"/>
  <c r="Z2393" i="3"/>
  <c r="L2393" i="3"/>
  <c r="Z1849" i="3"/>
  <c r="L1849" i="3"/>
  <c r="AA3069" i="3"/>
  <c r="Z2484" i="3"/>
  <c r="L2484" i="3"/>
  <c r="Z1921" i="3"/>
  <c r="L1921" i="3"/>
  <c r="Z1639" i="3"/>
  <c r="L1639" i="3"/>
  <c r="Z2968" i="3"/>
  <c r="L2968" i="3"/>
  <c r="Z2758" i="3"/>
  <c r="L2758" i="3"/>
  <c r="AA2027" i="3"/>
  <c r="Z2043" i="3"/>
  <c r="L2043" i="3"/>
  <c r="AA1851" i="3"/>
  <c r="AA1859" i="3"/>
  <c r="AA756" i="3"/>
  <c r="Z1180" i="3"/>
  <c r="L1180" i="3"/>
  <c r="Z653" i="3"/>
  <c r="L653" i="3"/>
  <c r="Z514" i="3"/>
  <c r="L514" i="3"/>
  <c r="AA870" i="3"/>
  <c r="Z1354" i="3"/>
  <c r="L1354" i="3"/>
  <c r="Z907" i="3"/>
  <c r="L907" i="3"/>
  <c r="AA608" i="3"/>
  <c r="Z2241" i="3"/>
  <c r="L2241" i="3"/>
  <c r="AA1035" i="3"/>
  <c r="Z1845" i="3"/>
  <c r="L1845" i="3"/>
  <c r="Z581" i="3"/>
  <c r="L581" i="3"/>
  <c r="AA1637" i="3"/>
  <c r="AA621" i="3"/>
  <c r="AA767" i="3"/>
  <c r="Z915" i="3"/>
  <c r="L915" i="3"/>
  <c r="AA584" i="3"/>
  <c r="R1725" i="3"/>
  <c r="R859" i="3"/>
  <c r="R689" i="3"/>
  <c r="R1385" i="3"/>
  <c r="R1201" i="3"/>
  <c r="R946" i="3"/>
  <c r="R782" i="3"/>
  <c r="R1274" i="3"/>
  <c r="R620" i="3"/>
  <c r="R1142" i="3"/>
  <c r="R1586" i="3"/>
  <c r="R1090" i="3"/>
  <c r="R621" i="3"/>
  <c r="R667" i="3"/>
  <c r="R613" i="3"/>
  <c r="Z836" i="3"/>
  <c r="L836" i="3"/>
  <c r="AA1208" i="3"/>
  <c r="Z1060" i="3"/>
  <c r="L1060" i="3"/>
  <c r="AA886" i="3"/>
  <c r="AA840" i="3"/>
  <c r="AA1106" i="3"/>
  <c r="Z960" i="3"/>
  <c r="L960" i="3"/>
  <c r="Z890" i="3"/>
  <c r="L890" i="3"/>
  <c r="Z840" i="3"/>
  <c r="L840" i="3"/>
  <c r="AA1896" i="3"/>
  <c r="Z1385" i="3"/>
  <c r="L1385" i="3"/>
  <c r="AA1034" i="3"/>
  <c r="AA880" i="3"/>
  <c r="AA834" i="3"/>
  <c r="AA712" i="3"/>
  <c r="Z1256" i="3"/>
  <c r="L1256" i="3"/>
  <c r="AA1129" i="3"/>
  <c r="Z979" i="3"/>
  <c r="L979" i="3"/>
  <c r="AA908" i="3"/>
  <c r="Z852" i="3"/>
  <c r="L852" i="3"/>
  <c r="AA786" i="3"/>
  <c r="AA2106" i="3"/>
  <c r="Z1386" i="3"/>
  <c r="L1386" i="3"/>
  <c r="AA1232" i="3"/>
  <c r="Z1136" i="3"/>
  <c r="L1136" i="3"/>
  <c r="Z1062" i="3"/>
  <c r="L1062" i="3"/>
  <c r="AA957" i="3"/>
  <c r="Z863" i="3"/>
  <c r="L863" i="3"/>
  <c r="Z810" i="3"/>
  <c r="L810" i="3"/>
  <c r="Z720" i="3"/>
  <c r="L720" i="3"/>
  <c r="AA593" i="3"/>
  <c r="Z499" i="3"/>
  <c r="L499" i="3"/>
  <c r="Z891" i="3"/>
  <c r="L891" i="3"/>
  <c r="Z711" i="3"/>
  <c r="L711" i="3"/>
  <c r="Z559" i="3"/>
  <c r="L559" i="3"/>
  <c r="AA853" i="3"/>
  <c r="Z571" i="3"/>
  <c r="L571" i="3"/>
  <c r="AA515" i="3"/>
  <c r="AA760" i="3"/>
  <c r="AA669" i="3"/>
  <c r="Z575" i="3"/>
  <c r="L575" i="3"/>
  <c r="Z515" i="3"/>
  <c r="L515" i="3"/>
  <c r="AA847" i="3"/>
  <c r="Z583" i="3"/>
  <c r="L583" i="3"/>
  <c r="AA531" i="3"/>
  <c r="AA815" i="3"/>
  <c r="Z630" i="3"/>
  <c r="L630" i="3"/>
  <c r="AA573" i="3"/>
  <c r="Z527" i="3"/>
  <c r="L527" i="3"/>
  <c r="AA1137" i="3"/>
  <c r="AA955" i="3"/>
  <c r="AA791" i="3"/>
  <c r="Z623" i="3"/>
  <c r="L623" i="3"/>
  <c r="Z573" i="3"/>
  <c r="L573" i="3"/>
  <c r="Z2953" i="3"/>
  <c r="L2953" i="3"/>
  <c r="Z2166" i="3"/>
  <c r="L2166" i="3"/>
  <c r="Z1894" i="3"/>
  <c r="L1894" i="3"/>
  <c r="Z2528" i="3"/>
  <c r="L2528" i="3"/>
  <c r="AA1906" i="3"/>
  <c r="Z1623" i="3"/>
  <c r="L1623" i="3"/>
  <c r="AA2962" i="3"/>
  <c r="Z2328" i="3"/>
  <c r="L2328" i="3"/>
  <c r="AA1755" i="3"/>
  <c r="AA2730" i="3"/>
  <c r="AA2453" i="3"/>
  <c r="AA1908" i="3"/>
  <c r="Z1591" i="3"/>
  <c r="L1591" i="3"/>
  <c r="AA2550" i="3"/>
  <c r="AA1823" i="3"/>
  <c r="Z2329" i="3"/>
  <c r="L2329" i="3"/>
  <c r="Z1933" i="3"/>
  <c r="L1933" i="3"/>
  <c r="AA1613" i="3"/>
  <c r="Z2984" i="3"/>
  <c r="L2984" i="3"/>
  <c r="AA1646" i="3"/>
  <c r="AA555" i="3"/>
  <c r="AA1239" i="3"/>
  <c r="AA585" i="3"/>
  <c r="Z1113" i="3"/>
  <c r="L1113" i="3"/>
  <c r="AA629" i="3"/>
  <c r="Z2361" i="3"/>
  <c r="L2361" i="3"/>
  <c r="Z984" i="3"/>
  <c r="L984" i="3"/>
  <c r="Z704" i="3"/>
  <c r="L704" i="3"/>
  <c r="Z547" i="3"/>
  <c r="L547" i="3"/>
  <c r="Z1170" i="3"/>
  <c r="L1170" i="3"/>
  <c r="Z576" i="3"/>
  <c r="L576" i="3"/>
  <c r="Z1631" i="3"/>
  <c r="L1631" i="3"/>
  <c r="Z621" i="3"/>
  <c r="L621" i="3"/>
  <c r="AA528" i="3"/>
  <c r="AA2466" i="3"/>
  <c r="AA536" i="3"/>
  <c r="Z627" i="3"/>
  <c r="L627" i="3"/>
  <c r="Z2976" i="3"/>
  <c r="L2976" i="3"/>
  <c r="Z495" i="3"/>
  <c r="L495" i="3"/>
  <c r="AA874" i="3"/>
  <c r="AA702" i="3"/>
  <c r="AA605" i="3"/>
  <c r="AA493" i="3"/>
  <c r="Z611" i="3"/>
  <c r="L611" i="3"/>
  <c r="Z567" i="3"/>
  <c r="L567" i="3"/>
  <c r="AA510" i="3"/>
  <c r="AA652" i="3"/>
  <c r="Z511" i="3"/>
  <c r="L511" i="3"/>
  <c r="AA1003" i="3"/>
  <c r="Z825" i="3"/>
  <c r="L825" i="3"/>
  <c r="AA526" i="3"/>
  <c r="AA817" i="3"/>
  <c r="Z619" i="3"/>
  <c r="L619" i="3"/>
  <c r="AA1134" i="3"/>
  <c r="AA958" i="3"/>
  <c r="Z710" i="3"/>
  <c r="L710" i="3"/>
  <c r="Z568" i="3"/>
  <c r="L568" i="3"/>
  <c r="AA513" i="3"/>
  <c r="Z2916" i="3"/>
  <c r="L2916" i="3"/>
  <c r="Z2164" i="3"/>
  <c r="L2164" i="3"/>
  <c r="Z1900" i="3"/>
  <c r="L1900" i="3"/>
  <c r="Z1620" i="3"/>
  <c r="L1620" i="3"/>
  <c r="Z2649" i="3"/>
  <c r="L2649" i="3"/>
  <c r="AA1740" i="3"/>
  <c r="AA2722" i="3"/>
  <c r="AA2231" i="3"/>
  <c r="Z1861" i="3"/>
  <c r="L1861" i="3"/>
  <c r="Z1527" i="3"/>
  <c r="L1527" i="3"/>
  <c r="Z2260" i="3"/>
  <c r="L2260" i="3"/>
  <c r="AA1919" i="3"/>
  <c r="AA1747" i="3"/>
  <c r="Z2170" i="3"/>
  <c r="L2170" i="3"/>
  <c r="AA1924" i="3"/>
  <c r="Z1957" i="3"/>
  <c r="L1957" i="3"/>
  <c r="Z1463" i="3"/>
  <c r="L1463" i="3"/>
  <c r="AA552" i="3"/>
  <c r="AA1234" i="3"/>
  <c r="AA1067" i="3"/>
  <c r="Z594" i="3"/>
  <c r="L594" i="3"/>
  <c r="AA2168" i="3"/>
  <c r="AA978" i="3"/>
  <c r="Z661" i="3"/>
  <c r="L661" i="3"/>
  <c r="AA512" i="3"/>
  <c r="Z1121" i="3"/>
  <c r="L1121" i="3"/>
  <c r="AA636" i="3"/>
  <c r="AA616" i="3"/>
  <c r="Z857" i="3"/>
  <c r="L857" i="3"/>
  <c r="Z512" i="3"/>
  <c r="L512" i="3"/>
  <c r="Z498" i="3"/>
  <c r="L498" i="3"/>
  <c r="AA2463" i="3"/>
  <c r="Z3265" i="3"/>
  <c r="L3265" i="3"/>
  <c r="AA600" i="3"/>
  <c r="Z3023" i="3"/>
  <c r="L3023" i="3"/>
  <c r="AA3241" i="3"/>
  <c r="Z2888" i="3"/>
  <c r="L2888" i="3"/>
  <c r="AA2140" i="3"/>
  <c r="AA1696" i="3"/>
  <c r="Z2186" i="3"/>
  <c r="L2186" i="3"/>
  <c r="AA1843" i="3"/>
  <c r="AA1549" i="3"/>
  <c r="AA2591" i="3"/>
  <c r="AA2185" i="3"/>
  <c r="Z2695" i="3"/>
  <c r="L2695" i="3"/>
  <c r="AA1835" i="3"/>
  <c r="Z1479" i="3"/>
  <c r="L1479" i="3"/>
  <c r="Z1910" i="3"/>
  <c r="L1910" i="3"/>
  <c r="Z1749" i="3"/>
  <c r="L1749" i="3"/>
  <c r="AA2137" i="3"/>
  <c r="Z1575" i="3"/>
  <c r="L1575" i="3"/>
  <c r="AA1920" i="3"/>
  <c r="Z1628" i="3"/>
  <c r="L1628" i="3"/>
  <c r="AA1294" i="3"/>
  <c r="Z546" i="3"/>
  <c r="L546" i="3"/>
  <c r="Z939" i="3"/>
  <c r="L939" i="3"/>
  <c r="Z923" i="3"/>
  <c r="L923" i="3"/>
  <c r="AA568" i="3"/>
  <c r="AA966" i="3"/>
  <c r="Z645" i="3"/>
  <c r="L645" i="3"/>
  <c r="Z1076" i="3"/>
  <c r="L1076" i="3"/>
  <c r="Z522" i="3"/>
  <c r="L522" i="3"/>
  <c r="Z1218" i="3"/>
  <c r="L1218" i="3"/>
  <c r="Z613" i="3"/>
  <c r="L613" i="3"/>
  <c r="AA2470" i="3"/>
  <c r="AA823" i="3"/>
  <c r="AA3115" i="3"/>
  <c r="AA1169" i="3"/>
  <c r="AA1621" i="3"/>
  <c r="AA525" i="3"/>
  <c r="Z2665" i="3"/>
  <c r="L2665" i="3"/>
  <c r="Z2577" i="3"/>
  <c r="L2577" i="3"/>
  <c r="Z562" i="3"/>
  <c r="L562" i="3"/>
  <c r="AA1603" i="3"/>
  <c r="Z1346" i="3"/>
  <c r="L1346" i="3"/>
  <c r="AA1191" i="3"/>
  <c r="AA1113" i="3"/>
  <c r="AA1002" i="3"/>
  <c r="AA915" i="3"/>
  <c r="Z856" i="3"/>
  <c r="L856" i="3"/>
  <c r="Z1110" i="3"/>
  <c r="L1110" i="3"/>
  <c r="Z873" i="3"/>
  <c r="L873" i="3"/>
  <c r="Z570" i="3"/>
  <c r="L570" i="3"/>
  <c r="AA529" i="3"/>
  <c r="AA1188" i="3"/>
  <c r="AA842" i="3"/>
  <c r="Z668" i="3"/>
  <c r="L668" i="3"/>
  <c r="Z597" i="3"/>
  <c r="L597" i="3"/>
  <c r="AA537" i="3"/>
  <c r="Z605" i="3"/>
  <c r="L605" i="3"/>
  <c r="AA549" i="3"/>
  <c r="Z493" i="3"/>
  <c r="L493" i="3"/>
  <c r="Z727" i="3"/>
  <c r="L727" i="3"/>
  <c r="Z615" i="3"/>
  <c r="L615" i="3"/>
  <c r="AA553" i="3"/>
  <c r="AA501" i="3"/>
  <c r="Z1132" i="3"/>
  <c r="L1132" i="3"/>
  <c r="AA807" i="3"/>
  <c r="AA630" i="3"/>
  <c r="Z519" i="3"/>
  <c r="L519" i="3"/>
  <c r="AA697" i="3"/>
  <c r="AA603" i="3"/>
  <c r="Z565" i="3"/>
  <c r="L565" i="3"/>
  <c r="Z881" i="3"/>
  <c r="L881" i="3"/>
  <c r="AA673" i="3"/>
  <c r="Z599" i="3"/>
  <c r="L599" i="3"/>
  <c r="AA542" i="3"/>
  <c r="Z504" i="3"/>
  <c r="L504" i="3"/>
  <c r="AA3196" i="3"/>
  <c r="Z2617" i="3"/>
  <c r="L2617" i="3"/>
  <c r="AA2138" i="3"/>
  <c r="Z2147" i="3"/>
  <c r="L2147" i="3"/>
  <c r="Z1475" i="3"/>
  <c r="L1475" i="3"/>
  <c r="Z2586" i="3"/>
  <c r="L2586" i="3"/>
  <c r="AA2130" i="3"/>
  <c r="Z1702" i="3"/>
  <c r="L1702" i="3"/>
  <c r="AA2630" i="3"/>
  <c r="AA2008" i="3"/>
  <c r="Z3194" i="3"/>
  <c r="L3194" i="3"/>
  <c r="Z2211" i="3"/>
  <c r="L2211" i="3"/>
  <c r="Z1902" i="3"/>
  <c r="L1902" i="3"/>
  <c r="Z1636" i="3"/>
  <c r="L1636" i="3"/>
  <c r="Z2108" i="3"/>
  <c r="L2108" i="3"/>
  <c r="Z1892" i="3"/>
  <c r="L1892" i="3"/>
  <c r="AA1505" i="3"/>
  <c r="Z2579" i="3"/>
  <c r="L2579" i="3"/>
  <c r="Z543" i="3"/>
  <c r="L543" i="3"/>
  <c r="AA838" i="3"/>
  <c r="AA520" i="3"/>
  <c r="AA863" i="3"/>
  <c r="AA560" i="3"/>
  <c r="AA940" i="3"/>
  <c r="Z629" i="3"/>
  <c r="L629" i="3"/>
  <c r="AA2486" i="3"/>
  <c r="AA1052" i="3"/>
  <c r="AA521" i="3"/>
  <c r="Z1158" i="3"/>
  <c r="L1158" i="3"/>
  <c r="AA2397" i="3"/>
  <c r="Z726" i="3"/>
  <c r="L726" i="3"/>
  <c r="AA1110" i="3"/>
  <c r="AA1359" i="3"/>
  <c r="Z2936" i="3"/>
  <c r="L2936" i="3"/>
  <c r="Z2626" i="3"/>
  <c r="L2626" i="3"/>
  <c r="Z2657" i="3"/>
  <c r="L2657" i="3"/>
  <c r="AA1200" i="3"/>
  <c r="AA643" i="3"/>
  <c r="Z600" i="3"/>
  <c r="L600" i="3"/>
  <c r="AA545" i="3"/>
  <c r="AA1337" i="3"/>
  <c r="Z947" i="3"/>
  <c r="L947" i="3"/>
  <c r="Z549" i="3"/>
  <c r="L549" i="3"/>
  <c r="AA497" i="3"/>
  <c r="AA1118" i="3"/>
  <c r="AA934" i="3"/>
  <c r="AA699" i="3"/>
  <c r="AA561" i="3"/>
  <c r="AA879" i="3"/>
  <c r="AA685" i="3"/>
  <c r="AA598" i="3"/>
  <c r="Z560" i="3"/>
  <c r="L560" i="3"/>
  <c r="AA505" i="3"/>
  <c r="Z539" i="3"/>
  <c r="L539" i="3"/>
  <c r="AA494" i="3"/>
  <c r="Z3142" i="3"/>
  <c r="L3142" i="3"/>
  <c r="AA2599" i="3"/>
  <c r="Z2122" i="3"/>
  <c r="L2122" i="3"/>
  <c r="Z1725" i="3"/>
  <c r="L1725" i="3"/>
  <c r="AA3153" i="3"/>
  <c r="Z1989" i="3"/>
  <c r="L1989" i="3"/>
  <c r="Z2512" i="3"/>
  <c r="L2512" i="3"/>
  <c r="AA1804" i="3"/>
  <c r="Z3192" i="3"/>
  <c r="L3192" i="3"/>
  <c r="Z1886" i="3"/>
  <c r="L1886" i="3"/>
  <c r="Z1499" i="3"/>
  <c r="L1499" i="3"/>
  <c r="AA1853" i="3"/>
  <c r="AA3064" i="3"/>
  <c r="Z1415" i="3"/>
  <c r="L1415" i="3"/>
  <c r="Z899" i="3"/>
  <c r="L899" i="3"/>
  <c r="AA499" i="3"/>
  <c r="Z793" i="3"/>
  <c r="L793" i="3"/>
  <c r="AA1245" i="3"/>
  <c r="Z841" i="3"/>
  <c r="L841" i="3"/>
  <c r="Z538" i="3"/>
  <c r="L538" i="3"/>
  <c r="AA918" i="3"/>
  <c r="AA1019" i="3"/>
  <c r="AA624" i="3"/>
  <c r="Z2414" i="3"/>
  <c r="L2414" i="3"/>
  <c r="Z1093" i="3"/>
  <c r="L1093" i="3"/>
  <c r="AA550" i="3"/>
  <c r="AA2391" i="3"/>
  <c r="AA2558" i="3"/>
  <c r="AA640" i="3"/>
  <c r="AA1827" i="3"/>
  <c r="Z1908" i="3"/>
  <c r="L1908" i="3"/>
  <c r="Z2321" i="3"/>
  <c r="L2321" i="3"/>
  <c r="AA3266" i="3"/>
  <c r="AA3099" i="3"/>
  <c r="Z2565" i="3"/>
  <c r="L2565" i="3"/>
  <c r="Z2101" i="3"/>
  <c r="L2101" i="3"/>
  <c r="AA1597" i="3"/>
  <c r="Z1668" i="3"/>
  <c r="L1668" i="3"/>
  <c r="Z3000" i="3"/>
  <c r="L3000" i="3"/>
  <c r="AA2518" i="3"/>
  <c r="AA1913" i="3"/>
  <c r="AA1408" i="3"/>
  <c r="AA2502" i="3"/>
  <c r="Z1781" i="3"/>
  <c r="L1781" i="3"/>
  <c r="AA2082" i="3"/>
  <c r="Z3095" i="3"/>
  <c r="L3095" i="3"/>
  <c r="Z2091" i="3"/>
  <c r="L2091" i="3"/>
  <c r="AA1692" i="3"/>
  <c r="Z2625" i="3"/>
  <c r="L2625" i="3"/>
  <c r="Z2047" i="3"/>
  <c r="L2047" i="3"/>
  <c r="AA1857" i="3"/>
  <c r="Z2207" i="3"/>
  <c r="L2207" i="3"/>
  <c r="AA831" i="3"/>
  <c r="AA701" i="3"/>
  <c r="AA1242" i="3"/>
  <c r="AA656" i="3"/>
  <c r="Z517" i="3"/>
  <c r="L517" i="3"/>
  <c r="Z1037" i="3"/>
  <c r="L1037" i="3"/>
  <c r="AA887" i="3"/>
  <c r="Z931" i="3"/>
  <c r="L931" i="3"/>
  <c r="AA613" i="3"/>
  <c r="Z2257" i="3"/>
  <c r="L2257" i="3"/>
  <c r="AA1083" i="3"/>
  <c r="Z530" i="3"/>
  <c r="L530" i="3"/>
  <c r="Z2140" i="3"/>
  <c r="L2140" i="3"/>
  <c r="Z602" i="3"/>
  <c r="L602" i="3"/>
  <c r="AA1674" i="3"/>
  <c r="AA632" i="3"/>
  <c r="AA2186" i="3"/>
  <c r="AA1377" i="3"/>
  <c r="Z1177" i="3"/>
  <c r="L1177" i="3"/>
  <c r="R762" i="3"/>
  <c r="R505" i="3"/>
  <c r="R873" i="3"/>
  <c r="R1141" i="3"/>
  <c r="R2326" i="3"/>
  <c r="R497" i="3"/>
  <c r="R681" i="3"/>
  <c r="R1515" i="3"/>
  <c r="R570" i="3"/>
  <c r="R1099" i="3"/>
  <c r="R884" i="3"/>
  <c r="R3006" i="3"/>
  <c r="R702" i="3"/>
  <c r="R628" i="3"/>
  <c r="R578" i="3"/>
  <c r="R851" i="3"/>
  <c r="R1578" i="3"/>
  <c r="R1266" i="3"/>
  <c r="R1290" i="3"/>
  <c r="R754" i="3"/>
  <c r="R1100" i="3"/>
  <c r="R1131" i="3"/>
  <c r="R1193" i="3"/>
  <c r="R825" i="3"/>
  <c r="R1421" i="3"/>
  <c r="R1531" i="3"/>
  <c r="R1882" i="3"/>
  <c r="R837" i="3"/>
  <c r="R909" i="3"/>
  <c r="R3130" i="3"/>
  <c r="R3129" i="3"/>
  <c r="R3126" i="3"/>
  <c r="R2928" i="3"/>
  <c r="R2926" i="3"/>
  <c r="R2836" i="3"/>
  <c r="R2835" i="3"/>
  <c r="R2833" i="3"/>
  <c r="R2662" i="3"/>
  <c r="R2665" i="3"/>
  <c r="R2225" i="3"/>
  <c r="R2222" i="3"/>
  <c r="R2115" i="3"/>
  <c r="R2117" i="3"/>
  <c r="R1908" i="3"/>
  <c r="R1911" i="3"/>
  <c r="R1910" i="3"/>
  <c r="R1907" i="3"/>
  <c r="R1909" i="3"/>
  <c r="R1793" i="3"/>
  <c r="R1791" i="3"/>
  <c r="R1792" i="3"/>
  <c r="R1790" i="3"/>
  <c r="R1789" i="3"/>
  <c r="R1716" i="3"/>
  <c r="R1712" i="3"/>
  <c r="R1720" i="3"/>
  <c r="R1711" i="3"/>
  <c r="R1718" i="3"/>
  <c r="R1719" i="3"/>
  <c r="R1705" i="3"/>
  <c r="R1701" i="3"/>
  <c r="R1699" i="3"/>
  <c r="R1713" i="3"/>
  <c r="R1702" i="3"/>
  <c r="R1715" i="3"/>
  <c r="R1697" i="3"/>
  <c r="R1707" i="3"/>
  <c r="R1717" i="3"/>
  <c r="R1698" i="3"/>
  <c r="R1709" i="3"/>
  <c r="R1710" i="3"/>
  <c r="R1714" i="3"/>
  <c r="R1706" i="3"/>
  <c r="R2850" i="3"/>
  <c r="R2849" i="3"/>
  <c r="R2962" i="3"/>
  <c r="R2963" i="3"/>
  <c r="R2734" i="3"/>
  <c r="R2646" i="3"/>
  <c r="R2560" i="3"/>
  <c r="R2563" i="3"/>
  <c r="R2562" i="3"/>
  <c r="R2555" i="3"/>
  <c r="R2554" i="3"/>
  <c r="R2561" i="3"/>
  <c r="R2558" i="3"/>
  <c r="R2250" i="3"/>
  <c r="R2257" i="3"/>
  <c r="R2254" i="3"/>
  <c r="R2253" i="3"/>
  <c r="R3070" i="3"/>
  <c r="R3127" i="3"/>
  <c r="R1810" i="3"/>
  <c r="R3041" i="3"/>
  <c r="R3042" i="3"/>
  <c r="R3038" i="3"/>
  <c r="R3245" i="3"/>
  <c r="R3258" i="3"/>
  <c r="R3257" i="3"/>
  <c r="R2957" i="3"/>
  <c r="R2958" i="3"/>
  <c r="R2797" i="3"/>
  <c r="R2793" i="3"/>
  <c r="R2803" i="3"/>
  <c r="R2798" i="3"/>
  <c r="R2794" i="3"/>
  <c r="R2804" i="3"/>
  <c r="R2746" i="3"/>
  <c r="R2745" i="3"/>
  <c r="R2147" i="3"/>
  <c r="R2149" i="3"/>
  <c r="R2080" i="3"/>
  <c r="R2082" i="3"/>
  <c r="R2081" i="3"/>
  <c r="R1823" i="3"/>
  <c r="R1824" i="3"/>
  <c r="R1825" i="3"/>
  <c r="R1822" i="3"/>
  <c r="R1748" i="3"/>
  <c r="R1744" i="3"/>
  <c r="R1751" i="3"/>
  <c r="R1745" i="3"/>
  <c r="R1743" i="3"/>
  <c r="R1750" i="3"/>
  <c r="R1749" i="3"/>
  <c r="R1753" i="3"/>
  <c r="R1754" i="3"/>
  <c r="R1746" i="3"/>
  <c r="R1741" i="3"/>
  <c r="R2869" i="3"/>
  <c r="R2875" i="3"/>
  <c r="R2873" i="3"/>
  <c r="R2877" i="3"/>
  <c r="R2868" i="3"/>
  <c r="R2874" i="3"/>
  <c r="R2871" i="3"/>
  <c r="R2876" i="3"/>
  <c r="R2872" i="3"/>
  <c r="R2880" i="3"/>
  <c r="R2878" i="3"/>
  <c r="R2870" i="3"/>
  <c r="R2509" i="3"/>
  <c r="R2513" i="3"/>
  <c r="R2510" i="3"/>
  <c r="R2445" i="3"/>
  <c r="R2446" i="3"/>
  <c r="R2449" i="3"/>
  <c r="R2358" i="3"/>
  <c r="R2362" i="3"/>
  <c r="R2361" i="3"/>
  <c r="R1905" i="3"/>
  <c r="R1902" i="3"/>
  <c r="R1901" i="3"/>
  <c r="R1906" i="3"/>
  <c r="R1898" i="3"/>
  <c r="R2986" i="3"/>
  <c r="R2984" i="3"/>
  <c r="R2982" i="3"/>
  <c r="R2985" i="3"/>
  <c r="R2952" i="3"/>
  <c r="R2953" i="3"/>
  <c r="R2954" i="3"/>
  <c r="R2950" i="3"/>
  <c r="R2350" i="3"/>
  <c r="R1082" i="3"/>
  <c r="R619" i="3"/>
  <c r="R812" i="3"/>
  <c r="R3102" i="3"/>
  <c r="R3250" i="3"/>
  <c r="R3253" i="3"/>
  <c r="R3252" i="3"/>
  <c r="R3254" i="3"/>
  <c r="R3120" i="3"/>
  <c r="R2810" i="3"/>
  <c r="R2775" i="3"/>
  <c r="R2707" i="3"/>
  <c r="R2708" i="3"/>
  <c r="R2673" i="3"/>
  <c r="R2675" i="3"/>
  <c r="R2674" i="3"/>
  <c r="R2676" i="3"/>
  <c r="R2670" i="3"/>
  <c r="R2669" i="3"/>
  <c r="R2678" i="3"/>
  <c r="R2644" i="3"/>
  <c r="R2641" i="3"/>
  <c r="R2605" i="3"/>
  <c r="R2606" i="3"/>
  <c r="R2571" i="3"/>
  <c r="R2570" i="3"/>
  <c r="R2569" i="3"/>
  <c r="R2568" i="3"/>
  <c r="R3188" i="3"/>
  <c r="R3185" i="3"/>
  <c r="R3184" i="3"/>
  <c r="R3181" i="3"/>
  <c r="R3178" i="3"/>
  <c r="R3177" i="3"/>
  <c r="R3190" i="3"/>
  <c r="R3182" i="3"/>
  <c r="R3194" i="3"/>
  <c r="R3193" i="3"/>
  <c r="R3195" i="3"/>
  <c r="R3198" i="3"/>
  <c r="R2858" i="3"/>
  <c r="R2862" i="3"/>
  <c r="R2861" i="3"/>
  <c r="R2817" i="3"/>
  <c r="R2782" i="3"/>
  <c r="R2785" i="3"/>
  <c r="R2786" i="3"/>
  <c r="R2740" i="3"/>
  <c r="R2739" i="3"/>
  <c r="R2688" i="3"/>
  <c r="R2691" i="3"/>
  <c r="R2689" i="3"/>
  <c r="R2657" i="3"/>
  <c r="R2658" i="3"/>
  <c r="R2656" i="3"/>
  <c r="R2610" i="3"/>
  <c r="R2611" i="3"/>
  <c r="R2618" i="3"/>
  <c r="R2617" i="3"/>
  <c r="R2614" i="3"/>
  <c r="R2580" i="3"/>
  <c r="R2583" i="3"/>
  <c r="R2584" i="3"/>
  <c r="R2585" i="3"/>
  <c r="R2577" i="3"/>
  <c r="R2587" i="3"/>
  <c r="R2586" i="3"/>
  <c r="R2574" i="3"/>
  <c r="R2582" i="3"/>
  <c r="R2576" i="3"/>
  <c r="R2578" i="3"/>
  <c r="R2541" i="3"/>
  <c r="R2547" i="3"/>
  <c r="R2546" i="3"/>
  <c r="R2551" i="3"/>
  <c r="R2548" i="3"/>
  <c r="R2552" i="3"/>
  <c r="R2550" i="3"/>
  <c r="R2542" i="3"/>
  <c r="R2545" i="3"/>
  <c r="R2516" i="3"/>
  <c r="R2519" i="3"/>
  <c r="R2518" i="3"/>
  <c r="R2484" i="3"/>
  <c r="R2481" i="3"/>
  <c r="R2478" i="3"/>
  <c r="R2473" i="3"/>
  <c r="R2432" i="3"/>
  <c r="R2435" i="3"/>
  <c r="R2430" i="3"/>
  <c r="R2433" i="3"/>
  <c r="R2402" i="3"/>
  <c r="R2403" i="3"/>
  <c r="R2400" i="3"/>
  <c r="R2401" i="3"/>
  <c r="R2371" i="3"/>
  <c r="R2368" i="3"/>
  <c r="R2374" i="3"/>
  <c r="R2366" i="3"/>
  <c r="R2377" i="3"/>
  <c r="R2369" i="3"/>
  <c r="R2339" i="3"/>
  <c r="R2342" i="3"/>
  <c r="R2341" i="3"/>
  <c r="R2345" i="3"/>
  <c r="R2208" i="3"/>
  <c r="R2211" i="3"/>
  <c r="R2202" i="3"/>
  <c r="R2201" i="3"/>
  <c r="R2209" i="3"/>
  <c r="R2198" i="3"/>
  <c r="R2213" i="3"/>
  <c r="R2205" i="3"/>
  <c r="R2206" i="3"/>
  <c r="R2210" i="3"/>
  <c r="R2214" i="3"/>
  <c r="R2129" i="3"/>
  <c r="R2132" i="3"/>
  <c r="R2134" i="3"/>
  <c r="R2056" i="3"/>
  <c r="R1915" i="3"/>
  <c r="R1914" i="3"/>
  <c r="R1801" i="3"/>
  <c r="R2925" i="3"/>
  <c r="R3053" i="3"/>
  <c r="R3048" i="3"/>
  <c r="R3049" i="3"/>
  <c r="R3159" i="3"/>
  <c r="R3152" i="3"/>
  <c r="R3156" i="3"/>
  <c r="R3155" i="3"/>
  <c r="R3154" i="3"/>
  <c r="R3158" i="3"/>
  <c r="R3153" i="3"/>
  <c r="R2846" i="3"/>
  <c r="R2753" i="3"/>
  <c r="R2398" i="3"/>
  <c r="R2385" i="3"/>
  <c r="R2388" i="3"/>
  <c r="R2390" i="3"/>
  <c r="R2336" i="3"/>
  <c r="R2330" i="3"/>
  <c r="R2334" i="3"/>
  <c r="R2329" i="3"/>
  <c r="R2337" i="3"/>
  <c r="R2325" i="3"/>
  <c r="R2333" i="3"/>
  <c r="R2304" i="3"/>
  <c r="R2302" i="3"/>
  <c r="R2293" i="3"/>
  <c r="R2305" i="3"/>
  <c r="R2297" i="3"/>
  <c r="R2301" i="3"/>
  <c r="R2266" i="3"/>
  <c r="R2270" i="3"/>
  <c r="R2262" i="3"/>
  <c r="R2269" i="3"/>
  <c r="R2229" i="3"/>
  <c r="R2891" i="3"/>
  <c r="R2898" i="3"/>
  <c r="R2899" i="3"/>
  <c r="R2893" i="3"/>
  <c r="R2905" i="3"/>
  <c r="R2903" i="3"/>
  <c r="R2900" i="3"/>
  <c r="R2896" i="3"/>
  <c r="R2897" i="3"/>
  <c r="R2894" i="3"/>
  <c r="R2890" i="3"/>
  <c r="R2902" i="3"/>
  <c r="R2904" i="3"/>
  <c r="R2989" i="3"/>
  <c r="R2990" i="3"/>
  <c r="R3117" i="3"/>
  <c r="R3114" i="3"/>
  <c r="R3118" i="3"/>
  <c r="R3234" i="3"/>
  <c r="R3241" i="3"/>
  <c r="R3233" i="3"/>
  <c r="R3230" i="3"/>
  <c r="R3232" i="3"/>
  <c r="R2883" i="3"/>
  <c r="R2881" i="3"/>
  <c r="R2882" i="3"/>
  <c r="R2792" i="3"/>
  <c r="R2750" i="3"/>
  <c r="R2713" i="3"/>
  <c r="R2718" i="3"/>
  <c r="R2710" i="3"/>
  <c r="R2711" i="3"/>
  <c r="R2534" i="3"/>
  <c r="R2502" i="3"/>
  <c r="R2410" i="3"/>
  <c r="R2413" i="3"/>
  <c r="R2418" i="3"/>
  <c r="R2414" i="3"/>
  <c r="R2417" i="3"/>
  <c r="R2382" i="3"/>
  <c r="R2242" i="3"/>
  <c r="R2243" i="3"/>
  <c r="R2235" i="3"/>
  <c r="R2234" i="3"/>
  <c r="R2238" i="3"/>
  <c r="R2233" i="3"/>
  <c r="R2237" i="3"/>
  <c r="R2241" i="3"/>
  <c r="R2245" i="3"/>
  <c r="R2197" i="3"/>
  <c r="R2167" i="3"/>
  <c r="R2168" i="3"/>
  <c r="R2166" i="3"/>
  <c r="R2169" i="3"/>
  <c r="R2174" i="3"/>
  <c r="R2170" i="3"/>
  <c r="R2173" i="3"/>
  <c r="R2165" i="3"/>
  <c r="R2138" i="3"/>
  <c r="R2137" i="3"/>
  <c r="R2135" i="3"/>
  <c r="R2099" i="3"/>
  <c r="R2100" i="3"/>
  <c r="R2097" i="3"/>
  <c r="R2098" i="3"/>
  <c r="R2094" i="3"/>
  <c r="R2089" i="3"/>
  <c r="R2019" i="3"/>
  <c r="R2018" i="3"/>
  <c r="R2021" i="3"/>
  <c r="R2014" i="3"/>
  <c r="R2013" i="3"/>
  <c r="R2017" i="3"/>
  <c r="R1987" i="3"/>
  <c r="R1982" i="3"/>
  <c r="R1989" i="3"/>
  <c r="R1985" i="3"/>
  <c r="R1986" i="3"/>
  <c r="R1981" i="3"/>
  <c r="R1771" i="3"/>
  <c r="R1773" i="3"/>
  <c r="R1770" i="3"/>
  <c r="R1731" i="3"/>
  <c r="R1735" i="3"/>
  <c r="R1736" i="3"/>
  <c r="R1733" i="3"/>
  <c r="R1737" i="3"/>
  <c r="R1730" i="3"/>
  <c r="R1734" i="3"/>
  <c r="R1738" i="3"/>
  <c r="R1695" i="3"/>
  <c r="R1588" i="3"/>
  <c r="R1589" i="3"/>
  <c r="R1556" i="3"/>
  <c r="R1557" i="3"/>
  <c r="R1520" i="3"/>
  <c r="R1521" i="3"/>
  <c r="R1522" i="3"/>
  <c r="R1532" i="3"/>
  <c r="R1501" i="3"/>
  <c r="R1500" i="3"/>
  <c r="R1430" i="3"/>
  <c r="R1431" i="3"/>
  <c r="R1334" i="3"/>
  <c r="R1335" i="3"/>
  <c r="R1336" i="3"/>
  <c r="R1338" i="3"/>
  <c r="R1330" i="3"/>
  <c r="R1332" i="3"/>
  <c r="R1308" i="3"/>
  <c r="R1304" i="3"/>
  <c r="R1307" i="3"/>
  <c r="R1305" i="3"/>
  <c r="R1297" i="3"/>
  <c r="R1306" i="3"/>
  <c r="R1247" i="3"/>
  <c r="R1246" i="3"/>
  <c r="R1245" i="3"/>
  <c r="R1208" i="3"/>
  <c r="R1215" i="3"/>
  <c r="R1214" i="3"/>
  <c r="R1213" i="3"/>
  <c r="R1220" i="3"/>
  <c r="R1216" i="3"/>
  <c r="R1212" i="3"/>
  <c r="R1217" i="3"/>
  <c r="R1128" i="3"/>
  <c r="R1135" i="3"/>
  <c r="R1127" i="3"/>
  <c r="R1136" i="3"/>
  <c r="R1134" i="3"/>
  <c r="R1130" i="3"/>
  <c r="R1132" i="3"/>
  <c r="R1139" i="3"/>
  <c r="R1087" i="3"/>
  <c r="R1086" i="3"/>
  <c r="R1080" i="3"/>
  <c r="R1083" i="3"/>
  <c r="R1085" i="3"/>
  <c r="R1051" i="3"/>
  <c r="R1053" i="3"/>
  <c r="R1052" i="3"/>
  <c r="R1049" i="3"/>
  <c r="R1050" i="3"/>
  <c r="R1021" i="3"/>
  <c r="R1020" i="3"/>
  <c r="R1019" i="3"/>
  <c r="R1358" i="3"/>
  <c r="R1357" i="3"/>
  <c r="R1292" i="3"/>
  <c r="R1237" i="3"/>
  <c r="R1236" i="3"/>
  <c r="R1233" i="3"/>
  <c r="R1199" i="3"/>
  <c r="R1198" i="3"/>
  <c r="R1197" i="3"/>
  <c r="R1112" i="3"/>
  <c r="R1120" i="3"/>
  <c r="R1126" i="3"/>
  <c r="R1118" i="3"/>
  <c r="R1123" i="3"/>
  <c r="R1117" i="3"/>
  <c r="R1124" i="3"/>
  <c r="R1115" i="3"/>
  <c r="R1116" i="3"/>
  <c r="R1119" i="3"/>
  <c r="R1121" i="3"/>
  <c r="R1122" i="3"/>
  <c r="R1113" i="3"/>
  <c r="R1114" i="3"/>
  <c r="R1094" i="3"/>
  <c r="R1092" i="3"/>
  <c r="R1093" i="3"/>
  <c r="R1056" i="3"/>
  <c r="R1055" i="3"/>
  <c r="R1054" i="3"/>
  <c r="R1057" i="3"/>
  <c r="R1058" i="3"/>
  <c r="R1059" i="3"/>
  <c r="R1024" i="3"/>
  <c r="R1027" i="3"/>
  <c r="R1025" i="3"/>
  <c r="R992" i="3"/>
  <c r="R960" i="3"/>
  <c r="R955" i="3"/>
  <c r="R959" i="3"/>
  <c r="R957" i="3"/>
  <c r="R956" i="3"/>
  <c r="R958" i="3"/>
  <c r="R907" i="3"/>
  <c r="R899" i="3"/>
  <c r="R908" i="3"/>
  <c r="R897" i="3"/>
  <c r="R877" i="3"/>
  <c r="R858" i="3"/>
  <c r="R875" i="3"/>
  <c r="R780" i="3"/>
  <c r="R781" i="3"/>
  <c r="R773" i="3"/>
  <c r="R778" i="3"/>
  <c r="R769" i="3"/>
  <c r="R751" i="3"/>
  <c r="R743" i="3"/>
  <c r="R744" i="3"/>
  <c r="R742" i="3"/>
  <c r="R747" i="3"/>
  <c r="R746" i="3"/>
  <c r="R750" i="3"/>
  <c r="R748" i="3"/>
  <c r="R749" i="3"/>
  <c r="R712" i="3"/>
  <c r="R711" i="3"/>
  <c r="R710" i="3"/>
  <c r="R708" i="3"/>
  <c r="R715" i="3"/>
  <c r="R713" i="3"/>
  <c r="R707" i="3"/>
  <c r="R714" i="3"/>
  <c r="R705" i="3"/>
  <c r="R520" i="3"/>
  <c r="R519" i="3"/>
  <c r="R1645" i="3"/>
  <c r="R1643" i="3"/>
  <c r="R1642" i="3"/>
  <c r="R1468" i="3"/>
  <c r="R1464" i="3"/>
  <c r="R1472" i="3"/>
  <c r="R1465" i="3"/>
  <c r="R1471" i="3"/>
  <c r="R1470" i="3"/>
  <c r="R1475" i="3"/>
  <c r="R1473" i="3"/>
  <c r="R1467" i="3"/>
  <c r="R1474" i="3"/>
  <c r="R1466" i="3"/>
  <c r="R1384" i="3"/>
  <c r="R1391" i="3"/>
  <c r="R1383" i="3"/>
  <c r="R1398" i="3"/>
  <c r="R1392" i="3"/>
  <c r="R1382" i="3"/>
  <c r="R1399" i="3"/>
  <c r="R1390" i="3"/>
  <c r="R1388" i="3"/>
  <c r="R1397" i="3"/>
  <c r="R1396" i="3"/>
  <c r="R1389" i="3"/>
  <c r="R1381" i="3"/>
  <c r="R1367" i="3"/>
  <c r="R1364" i="3"/>
  <c r="R1363" i="3"/>
  <c r="R1365" i="3"/>
  <c r="R1366" i="3"/>
  <c r="R1224" i="3"/>
  <c r="R1223" i="3"/>
  <c r="R1222" i="3"/>
  <c r="R1227" i="3"/>
  <c r="R1228" i="3"/>
  <c r="R1225" i="3"/>
  <c r="R1226" i="3"/>
  <c r="R1192" i="3"/>
  <c r="R1191" i="3"/>
  <c r="R1190" i="3"/>
  <c r="R1188" i="3"/>
  <c r="R1187" i="3"/>
  <c r="R1194" i="3"/>
  <c r="R1185" i="3"/>
  <c r="R1186" i="3"/>
  <c r="R1189" i="3"/>
  <c r="R1152" i="3"/>
  <c r="R1155" i="3"/>
  <c r="R1156" i="3"/>
  <c r="R1153" i="3"/>
  <c r="R1352" i="3"/>
  <c r="R1344" i="3"/>
  <c r="R1356" i="3"/>
  <c r="R1347" i="3"/>
  <c r="R1350" i="3"/>
  <c r="R1351" i="3"/>
  <c r="R1346" i="3"/>
  <c r="R1355" i="3"/>
  <c r="R1354" i="3"/>
  <c r="R1348" i="3"/>
  <c r="R1353" i="3"/>
  <c r="R1345" i="3"/>
  <c r="R1272" i="3"/>
  <c r="R1271" i="3"/>
  <c r="R1276" i="3"/>
  <c r="R1270" i="3"/>
  <c r="R1275" i="3"/>
  <c r="R1151" i="3"/>
  <c r="R1150" i="3"/>
  <c r="R1149" i="3"/>
  <c r="R1148" i="3"/>
  <c r="R1147" i="3"/>
  <c r="R1105" i="3"/>
  <c r="R1108" i="3"/>
  <c r="R1040" i="3"/>
  <c r="R1039" i="3"/>
  <c r="R1038" i="3"/>
  <c r="R1035" i="3"/>
  <c r="R1036" i="3"/>
  <c r="R1041" i="3"/>
  <c r="R1000" i="3"/>
  <c r="R999" i="3"/>
  <c r="R1006" i="3"/>
  <c r="R998" i="3"/>
  <c r="R996" i="3"/>
  <c r="R1005" i="3"/>
  <c r="R1002" i="3"/>
  <c r="R997" i="3"/>
  <c r="R974" i="3"/>
  <c r="R973" i="3"/>
  <c r="R961" i="3"/>
  <c r="R940" i="3"/>
  <c r="R922" i="3"/>
  <c r="R942" i="3"/>
  <c r="R912" i="3"/>
  <c r="R911" i="3"/>
  <c r="R915" i="3"/>
  <c r="R913" i="3"/>
  <c r="R914" i="3"/>
  <c r="R879" i="3"/>
  <c r="R880" i="3"/>
  <c r="R878" i="3"/>
  <c r="R883" i="3"/>
  <c r="R848" i="3"/>
  <c r="R847" i="3"/>
  <c r="R846" i="3"/>
  <c r="R849" i="3"/>
  <c r="R850" i="3"/>
  <c r="R815" i="3"/>
  <c r="R816" i="3"/>
  <c r="R819" i="3"/>
  <c r="R784" i="3"/>
  <c r="R783" i="3"/>
  <c r="R785" i="3"/>
  <c r="R786" i="3"/>
  <c r="R787" i="3"/>
  <c r="R720" i="3"/>
  <c r="R721" i="3"/>
  <c r="R722" i="3"/>
  <c r="R718" i="3"/>
  <c r="R687" i="3"/>
  <c r="R685" i="3"/>
  <c r="R684" i="3"/>
  <c r="R655" i="3"/>
  <c r="R654" i="3"/>
  <c r="R651" i="3"/>
  <c r="R653" i="3"/>
  <c r="R652" i="3"/>
  <c r="R616" i="3"/>
  <c r="R618" i="3"/>
  <c r="R580" i="3"/>
  <c r="R579" i="3"/>
  <c r="R528" i="3"/>
  <c r="R543" i="3"/>
  <c r="R536" i="3"/>
  <c r="R535" i="3"/>
  <c r="R527" i="3"/>
  <c r="R541" i="3"/>
  <c r="R544" i="3"/>
  <c r="R542" i="3"/>
  <c r="R533" i="3"/>
  <c r="R540" i="3"/>
  <c r="R531" i="3"/>
  <c r="R545" i="3"/>
  <c r="R537" i="3"/>
  <c r="R534" i="3"/>
  <c r="R538" i="3"/>
  <c r="R529" i="3"/>
  <c r="R526" i="3"/>
  <c r="R530" i="3"/>
  <c r="R522" i="3"/>
  <c r="R518" i="3"/>
  <c r="R516" i="3"/>
  <c r="R511" i="3"/>
  <c r="R500" i="3"/>
  <c r="R515" i="3"/>
  <c r="R513" i="3"/>
  <c r="R1613" i="3"/>
  <c r="R1618" i="3"/>
  <c r="R1583" i="3"/>
  <c r="R1580" i="3"/>
  <c r="R1582" i="3"/>
  <c r="R1579" i="3"/>
  <c r="R1581" i="3"/>
  <c r="R1543" i="3"/>
  <c r="R1548" i="3"/>
  <c r="R1536" i="3"/>
  <c r="R1551" i="3"/>
  <c r="R1545" i="3"/>
  <c r="R1544" i="3"/>
  <c r="R1550" i="3"/>
  <c r="R1537" i="3"/>
  <c r="R1541" i="3"/>
  <c r="R1539" i="3"/>
  <c r="R1535" i="3"/>
  <c r="R1549" i="3"/>
  <c r="R1538" i="3"/>
  <c r="R1534" i="3"/>
  <c r="R1546" i="3"/>
  <c r="R1524" i="3"/>
  <c r="R1523" i="3"/>
  <c r="R1492" i="3"/>
  <c r="R1488" i="3"/>
  <c r="R1491" i="3"/>
  <c r="R1489" i="3"/>
  <c r="R1452" i="3"/>
  <c r="R1448" i="3"/>
  <c r="R1436" i="3"/>
  <c r="R1456" i="3"/>
  <c r="R1455" i="3"/>
  <c r="R1440" i="3"/>
  <c r="R1447" i="3"/>
  <c r="R1444" i="3"/>
  <c r="R1439" i="3"/>
  <c r="R1445" i="3"/>
  <c r="R1443" i="3"/>
  <c r="R1457" i="3"/>
  <c r="R1449" i="3"/>
  <c r="R1438" i="3"/>
  <c r="R1454" i="3"/>
  <c r="R1446" i="3"/>
  <c r="R1437" i="3"/>
  <c r="R1442" i="3"/>
  <c r="R1453" i="3"/>
  <c r="R1441" i="3"/>
  <c r="R1450" i="3"/>
  <c r="R1451" i="3"/>
  <c r="R1434" i="3"/>
  <c r="R1360" i="3"/>
  <c r="R1359" i="3"/>
  <c r="R1362" i="3"/>
  <c r="R1361" i="3"/>
  <c r="R1293" i="3"/>
  <c r="R1238" i="3"/>
  <c r="R1184" i="3"/>
  <c r="R1183" i="3"/>
  <c r="R1144" i="3"/>
  <c r="R1143" i="3"/>
  <c r="R1140" i="3"/>
  <c r="R1111" i="3"/>
  <c r="R1110" i="3"/>
  <c r="R1109" i="3"/>
  <c r="R1079" i="3"/>
  <c r="R1078" i="3"/>
  <c r="R1077" i="3"/>
  <c r="R976" i="3"/>
  <c r="R983" i="3"/>
  <c r="R984" i="3"/>
  <c r="R975" i="3"/>
  <c r="R979" i="3"/>
  <c r="R981" i="3"/>
  <c r="R985" i="3"/>
  <c r="R977" i="3"/>
  <c r="R978" i="3"/>
  <c r="R952" i="3"/>
  <c r="R943" i="3"/>
  <c r="R944" i="3"/>
  <c r="R951" i="3"/>
  <c r="R948" i="3"/>
  <c r="R950" i="3"/>
  <c r="R949" i="3"/>
  <c r="R917" i="3"/>
  <c r="R916" i="3"/>
  <c r="R918" i="3"/>
  <c r="R885" i="3"/>
  <c r="R853" i="3"/>
  <c r="R854" i="3"/>
  <c r="R852" i="3"/>
  <c r="R822" i="3"/>
  <c r="R820" i="3"/>
  <c r="R789" i="3"/>
  <c r="R728" i="3"/>
  <c r="R735" i="3"/>
  <c r="R727" i="3"/>
  <c r="R736" i="3"/>
  <c r="R733" i="3"/>
  <c r="R734" i="3"/>
  <c r="R725" i="3"/>
  <c r="R732" i="3"/>
  <c r="R731" i="3"/>
  <c r="R729" i="3"/>
  <c r="R723" i="3"/>
  <c r="R730" i="3"/>
  <c r="R726" i="3"/>
  <c r="R679" i="3"/>
  <c r="R680" i="3"/>
  <c r="R678" i="3"/>
  <c r="R675" i="3"/>
  <c r="R682" i="3"/>
  <c r="R674" i="3"/>
  <c r="R677" i="3"/>
  <c r="R676" i="3"/>
  <c r="R647" i="3"/>
  <c r="R648" i="3"/>
  <c r="R646" i="3"/>
  <c r="R638" i="3"/>
  <c r="R643" i="3"/>
  <c r="R649" i="3"/>
  <c r="R645" i="3"/>
  <c r="R650" i="3"/>
  <c r="R641" i="3"/>
  <c r="R615" i="3"/>
  <c r="R614" i="3"/>
  <c r="R583" i="3"/>
  <c r="R582" i="3"/>
  <c r="R551" i="3"/>
  <c r="R552" i="3"/>
  <c r="R550" i="3"/>
  <c r="R554" i="3"/>
  <c r="R521" i="3"/>
  <c r="R1652" i="3"/>
  <c r="R1654" i="3"/>
  <c r="R1653" i="3"/>
  <c r="R1651" i="3"/>
  <c r="R1585" i="3"/>
  <c r="R1584" i="3"/>
  <c r="R1552" i="3"/>
  <c r="R1553" i="3"/>
  <c r="R1554" i="3"/>
  <c r="R1516" i="3"/>
  <c r="R1512" i="3"/>
  <c r="R1519" i="3"/>
  <c r="R1508" i="3"/>
  <c r="R1511" i="3"/>
  <c r="R1503" i="3"/>
  <c r="R1505" i="3"/>
  <c r="R1510" i="3"/>
  <c r="R1509" i="3"/>
  <c r="R1507" i="3"/>
  <c r="R1502" i="3"/>
  <c r="R1504" i="3"/>
  <c r="R1513" i="3"/>
  <c r="R1518" i="3"/>
  <c r="R1517" i="3"/>
  <c r="R1506" i="3"/>
  <c r="R1514" i="3"/>
  <c r="R1484" i="3"/>
  <c r="R1480" i="3"/>
  <c r="R1479" i="3"/>
  <c r="R1481" i="3"/>
  <c r="R1486" i="3"/>
  <c r="R1487" i="3"/>
  <c r="R1477" i="3"/>
  <c r="R1476" i="3"/>
  <c r="R1483" i="3"/>
  <c r="R1256" i="3"/>
  <c r="R1263" i="3"/>
  <c r="R1255" i="3"/>
  <c r="R1264" i="3"/>
  <c r="R1248" i="3"/>
  <c r="R1262" i="3"/>
  <c r="R1254" i="3"/>
  <c r="R1267" i="3"/>
  <c r="R1252" i="3"/>
  <c r="R1259" i="3"/>
  <c r="R1268" i="3"/>
  <c r="R1258" i="3"/>
  <c r="R1249" i="3"/>
  <c r="R1260" i="3"/>
  <c r="R1250" i="3"/>
  <c r="R1251" i="3"/>
  <c r="R1261" i="3"/>
  <c r="R1195" i="3"/>
  <c r="R1089" i="3"/>
  <c r="R1063" i="3"/>
  <c r="R1061" i="3"/>
  <c r="R1023" i="3"/>
  <c r="R1022" i="3"/>
  <c r="R920" i="3"/>
  <c r="R921" i="3"/>
  <c r="R888" i="3"/>
  <c r="R856" i="3"/>
  <c r="R857" i="3"/>
  <c r="R824" i="3"/>
  <c r="R792" i="3"/>
  <c r="R793" i="3"/>
  <c r="R632" i="3"/>
  <c r="R631" i="3"/>
  <c r="R630" i="3"/>
  <c r="R565" i="3"/>
  <c r="R577" i="3"/>
  <c r="R1721" i="3"/>
  <c r="R1673" i="3"/>
  <c r="R1640" i="3"/>
  <c r="R1639" i="3"/>
  <c r="R1633" i="3"/>
  <c r="R1641" i="3"/>
  <c r="R1637" i="3"/>
  <c r="R1635" i="3"/>
  <c r="R1632" i="3"/>
  <c r="R1631" i="3"/>
  <c r="R1638" i="3"/>
  <c r="R1630" i="3"/>
  <c r="R1634" i="3"/>
  <c r="R1462" i="3"/>
  <c r="R1463" i="3"/>
  <c r="R1461" i="3"/>
  <c r="R1428" i="3"/>
  <c r="R1427" i="3"/>
  <c r="R1425" i="3"/>
  <c r="R1426" i="3"/>
  <c r="R1418" i="3"/>
  <c r="R1379" i="3"/>
  <c r="R1378" i="3"/>
  <c r="R1377" i="3"/>
  <c r="R1369" i="3"/>
  <c r="R1343" i="3"/>
  <c r="R1342" i="3"/>
  <c r="R1280" i="3"/>
  <c r="R1279" i="3"/>
  <c r="R1288" i="3"/>
  <c r="R1287" i="3"/>
  <c r="R1283" i="3"/>
  <c r="R1286" i="3"/>
  <c r="R1277" i="3"/>
  <c r="R1278" i="3"/>
  <c r="R1291" i="3"/>
  <c r="R1285" i="3"/>
  <c r="R1289" i="3"/>
  <c r="R1281" i="3"/>
  <c r="R1244" i="3"/>
  <c r="R1242" i="3"/>
  <c r="R1182" i="3"/>
  <c r="R1181" i="3"/>
  <c r="R1163" i="3"/>
  <c r="R1178" i="3"/>
  <c r="R1169" i="3"/>
  <c r="R1101" i="3"/>
  <c r="R1098" i="3"/>
  <c r="R1064" i="3"/>
  <c r="R1066" i="3"/>
  <c r="R1031" i="3"/>
  <c r="R1032" i="3"/>
  <c r="R1033" i="3"/>
  <c r="R1034" i="3"/>
  <c r="R991" i="3"/>
  <c r="R989" i="3"/>
  <c r="R990" i="3"/>
  <c r="R988" i="3"/>
  <c r="R986" i="3"/>
  <c r="R844" i="3"/>
  <c r="R842" i="3"/>
  <c r="R833" i="3"/>
  <c r="R800" i="3"/>
  <c r="R799" i="3"/>
  <c r="R797" i="3"/>
  <c r="R798" i="3"/>
  <c r="R796" i="3"/>
  <c r="R803" i="3"/>
  <c r="R801" i="3"/>
  <c r="R802" i="3"/>
  <c r="R794" i="3"/>
  <c r="R795" i="3"/>
  <c r="R760" i="3"/>
  <c r="R759" i="3"/>
  <c r="R763" i="3"/>
  <c r="R765" i="3"/>
  <c r="R766" i="3"/>
  <c r="R758" i="3"/>
  <c r="R764" i="3"/>
  <c r="R756" i="3"/>
  <c r="R757" i="3"/>
  <c r="R696" i="3"/>
  <c r="R704" i="3"/>
  <c r="R695" i="3"/>
  <c r="R703" i="3"/>
  <c r="R699" i="3"/>
  <c r="R701" i="3"/>
  <c r="R693" i="3"/>
  <c r="R692" i="3"/>
  <c r="R671" i="3"/>
  <c r="R672" i="3"/>
  <c r="R664" i="3"/>
  <c r="R663" i="3"/>
  <c r="R669" i="3"/>
  <c r="R670" i="3"/>
  <c r="R661" i="3"/>
  <c r="R668" i="3"/>
  <c r="R662" i="3"/>
  <c r="R665" i="3"/>
  <c r="R666" i="3"/>
  <c r="R657" i="3"/>
  <c r="R660" i="3"/>
  <c r="R607" i="3"/>
  <c r="R608" i="3"/>
  <c r="R605" i="3"/>
  <c r="R606" i="3"/>
  <c r="R604" i="3"/>
  <c r="R612" i="3"/>
  <c r="R609" i="3"/>
  <c r="R610" i="3"/>
  <c r="R588" i="3"/>
  <c r="R602" i="3"/>
  <c r="R593" i="3"/>
  <c r="R586" i="3"/>
  <c r="R581" i="3"/>
  <c r="R546" i="3"/>
  <c r="R553" i="3"/>
  <c r="R697" i="3"/>
  <c r="R881" i="3"/>
  <c r="R1065" i="3"/>
  <c r="R1209" i="3"/>
  <c r="R1393" i="3"/>
  <c r="R626" i="3"/>
  <c r="R770" i="3"/>
  <c r="R954" i="3"/>
  <c r="R1138" i="3"/>
  <c r="R1282" i="3"/>
  <c r="R683" i="3"/>
  <c r="R923" i="3"/>
  <c r="R636" i="3"/>
  <c r="R1172" i="3"/>
  <c r="R629" i="3"/>
  <c r="R933" i="3"/>
  <c r="R1221" i="3"/>
  <c r="R502" i="3"/>
  <c r="R790" i="3"/>
  <c r="R1370" i="3"/>
  <c r="R1610" i="3"/>
  <c r="R1211" i="3"/>
  <c r="R1547" i="3"/>
  <c r="R1478" i="3"/>
  <c r="R2742" i="3"/>
  <c r="R2933" i="3"/>
  <c r="R2932" i="3"/>
  <c r="R2937" i="3"/>
  <c r="R2931" i="3"/>
  <c r="R2938" i="3"/>
  <c r="R2934" i="3"/>
  <c r="R3055" i="3"/>
  <c r="R3054" i="3"/>
  <c r="R3125" i="3"/>
  <c r="R3145" i="3"/>
  <c r="R3147" i="3"/>
  <c r="R3146" i="3"/>
  <c r="R3150" i="3"/>
  <c r="R3149" i="3"/>
  <c r="R3224" i="3"/>
  <c r="R3220" i="3"/>
  <c r="R3222" i="3"/>
  <c r="R2859" i="3"/>
  <c r="R2865" i="3"/>
  <c r="R2811" i="3"/>
  <c r="R2814" i="3"/>
  <c r="R2741" i="3"/>
  <c r="R2719" i="3"/>
  <c r="R2721" i="3"/>
  <c r="R2720" i="3"/>
  <c r="R2655" i="3"/>
  <c r="R2666" i="3"/>
  <c r="R2588" i="3"/>
  <c r="R2549" i="3"/>
  <c r="R2553" i="3"/>
  <c r="R2511" i="3"/>
  <c r="R2521" i="3"/>
  <c r="R2485" i="3"/>
  <c r="R2486" i="3"/>
  <c r="R2447" i="3"/>
  <c r="R2455" i="3"/>
  <c r="R2454" i="3"/>
  <c r="R2421" i="3"/>
  <c r="R2419" i="3"/>
  <c r="R2420" i="3"/>
  <c r="R2375" i="3"/>
  <c r="R2378" i="3"/>
  <c r="R2343" i="3"/>
  <c r="R2346" i="3"/>
  <c r="R2311" i="3"/>
  <c r="R2306" i="3"/>
  <c r="R2307" i="3"/>
  <c r="R2310" i="3"/>
  <c r="R2309" i="3"/>
  <c r="R2279" i="3"/>
  <c r="R2275" i="3"/>
  <c r="R2278" i="3"/>
  <c r="R2272" i="3"/>
  <c r="R2274" i="3"/>
  <c r="R2277" i="3"/>
  <c r="R2273" i="3"/>
  <c r="R2249" i="3"/>
  <c r="R2175" i="3"/>
  <c r="R2178" i="3"/>
  <c r="R2177" i="3"/>
  <c r="R2176" i="3"/>
  <c r="R2140" i="3"/>
  <c r="R2150" i="3"/>
  <c r="R2111" i="3"/>
  <c r="R2106" i="3"/>
  <c r="R2102" i="3"/>
  <c r="R2110" i="3"/>
  <c r="R2105" i="3"/>
  <c r="R2101" i="3"/>
  <c r="R2076" i="3"/>
  <c r="R2074" i="3"/>
  <c r="R2071" i="3"/>
  <c r="R2073" i="3"/>
  <c r="R2065" i="3"/>
  <c r="R2062" i="3"/>
  <c r="R2069" i="3"/>
  <c r="R2070" i="3"/>
  <c r="R2034" i="3"/>
  <c r="R2036" i="3"/>
  <c r="R2035" i="3"/>
  <c r="R2038" i="3"/>
  <c r="R2033" i="3"/>
  <c r="R2037" i="3"/>
  <c r="R1999" i="3"/>
  <c r="R2000" i="3"/>
  <c r="R1993" i="3"/>
  <c r="R1998" i="3"/>
  <c r="R1994" i="3"/>
  <c r="R1968" i="3"/>
  <c r="R1961" i="3"/>
  <c r="R1957" i="3"/>
  <c r="R1958" i="3"/>
  <c r="R1966" i="3"/>
  <c r="R1962" i="3"/>
  <c r="R1965" i="3"/>
  <c r="R1935" i="3"/>
  <c r="R1943" i="3"/>
  <c r="R1940" i="3"/>
  <c r="R1936" i="3"/>
  <c r="R1937" i="3"/>
  <c r="R1942" i="3"/>
  <c r="R1941" i="3"/>
  <c r="R1938" i="3"/>
  <c r="R1887" i="3"/>
  <c r="R1879" i="3"/>
  <c r="R1888" i="3"/>
  <c r="R1875" i="3"/>
  <c r="R1876" i="3"/>
  <c r="R1885" i="3"/>
  <c r="R1877" i="3"/>
  <c r="R1881" i="3"/>
  <c r="R1886" i="3"/>
  <c r="R1878" i="3"/>
  <c r="R1874" i="3"/>
  <c r="R1889" i="3"/>
  <c r="R1840" i="3"/>
  <c r="R1844" i="3"/>
  <c r="R1843" i="3"/>
  <c r="R1846" i="3"/>
  <c r="R1854" i="3"/>
  <c r="R1838" i="3"/>
  <c r="R1841" i="3"/>
  <c r="R1850" i="3"/>
  <c r="R1849" i="3"/>
  <c r="R1845" i="3"/>
  <c r="R1842" i="3"/>
  <c r="R1853" i="3"/>
  <c r="R1804" i="3"/>
  <c r="R1817" i="3"/>
  <c r="R1818" i="3"/>
  <c r="R1772" i="3"/>
  <c r="R1779" i="3"/>
  <c r="R1784" i="3"/>
  <c r="R1782" i="3"/>
  <c r="R1783" i="3"/>
  <c r="R1780" i="3"/>
  <c r="R1785" i="3"/>
  <c r="R1781" i="3"/>
  <c r="R1786" i="3"/>
  <c r="R1708" i="3"/>
  <c r="R1722" i="3"/>
  <c r="R1668" i="3"/>
  <c r="R1680" i="3"/>
  <c r="R1676" i="3"/>
  <c r="R1684" i="3"/>
  <c r="R1681" i="3"/>
  <c r="R1678" i="3"/>
  <c r="R1686" i="3"/>
  <c r="R1687" i="3"/>
  <c r="R1685" i="3"/>
  <c r="R1683" i="3"/>
  <c r="R1677" i="3"/>
  <c r="R1675" i="3"/>
  <c r="R1674" i="3"/>
  <c r="R2892" i="3"/>
  <c r="R2906" i="3"/>
  <c r="R2907" i="3"/>
  <c r="R3003" i="3"/>
  <c r="R2998" i="3"/>
  <c r="R3160" i="3"/>
  <c r="R3163" i="3"/>
  <c r="R3162" i="3"/>
  <c r="R3161" i="3"/>
  <c r="R3100" i="3"/>
  <c r="R3061" i="3"/>
  <c r="R3066" i="3"/>
  <c r="R3065" i="3"/>
  <c r="R3036" i="3"/>
  <c r="R3028" i="3"/>
  <c r="R3031" i="3"/>
  <c r="R3025" i="3"/>
  <c r="R3033" i="3"/>
  <c r="R3016" i="3"/>
  <c r="R3018" i="3"/>
  <c r="R3027" i="3"/>
  <c r="R3017" i="3"/>
  <c r="R3026" i="3"/>
  <c r="R3021" i="3"/>
  <c r="R3014" i="3"/>
  <c r="R3030" i="3"/>
  <c r="R3022" i="3"/>
  <c r="R2831" i="3"/>
  <c r="R2839" i="3"/>
  <c r="R2838" i="3"/>
  <c r="R1990" i="3"/>
  <c r="R1978" i="3"/>
  <c r="R1834" i="3"/>
  <c r="R993" i="3"/>
  <c r="R549" i="3"/>
  <c r="R1269" i="3"/>
  <c r="R524" i="3"/>
  <c r="R1499" i="3"/>
  <c r="R566" i="3"/>
  <c r="R561" i="3"/>
  <c r="R745" i="3"/>
  <c r="R889" i="3"/>
  <c r="R1073" i="3"/>
  <c r="R1257" i="3"/>
  <c r="R1401" i="3"/>
  <c r="R634" i="3"/>
  <c r="R818" i="3"/>
  <c r="R962" i="3"/>
  <c r="R1146" i="3"/>
  <c r="R539" i="3"/>
  <c r="R691" i="3"/>
  <c r="R939" i="3"/>
  <c r="R700" i="3"/>
  <c r="R892" i="3"/>
  <c r="R1196" i="3"/>
  <c r="R709" i="3"/>
  <c r="R941" i="3"/>
  <c r="R1229" i="3"/>
  <c r="R574" i="3"/>
  <c r="R814" i="3"/>
  <c r="R1386" i="3"/>
  <c r="R1682" i="3"/>
  <c r="R1219" i="3"/>
  <c r="R1723" i="3"/>
  <c r="R1542" i="3"/>
  <c r="R1679" i="3"/>
  <c r="R569" i="3"/>
  <c r="R753" i="3"/>
  <c r="R937" i="3"/>
  <c r="R1081" i="3"/>
  <c r="R1265" i="3"/>
  <c r="R498" i="3"/>
  <c r="R642" i="3"/>
  <c r="R826" i="3"/>
  <c r="R1010" i="3"/>
  <c r="R1154" i="3"/>
  <c r="R547" i="3"/>
  <c r="R755" i="3"/>
  <c r="R947" i="3"/>
  <c r="R716" i="3"/>
  <c r="R972" i="3"/>
  <c r="R1204" i="3"/>
  <c r="R717" i="3"/>
  <c r="R1013" i="3"/>
  <c r="R1253" i="3"/>
  <c r="R590" i="3"/>
  <c r="R886" i="3"/>
  <c r="R1394" i="3"/>
  <c r="R1690" i="3"/>
  <c r="R987" i="3"/>
  <c r="R1243" i="3"/>
  <c r="R1284" i="3"/>
  <c r="R1997" i="3"/>
  <c r="R1566" i="3"/>
  <c r="R512" i="3"/>
  <c r="R617" i="3"/>
  <c r="R761" i="3"/>
  <c r="R945" i="3"/>
  <c r="R1129" i="3"/>
  <c r="R1273" i="3"/>
  <c r="R506" i="3"/>
  <c r="R690" i="3"/>
  <c r="R834" i="3"/>
  <c r="R1018" i="3"/>
  <c r="R1202" i="3"/>
  <c r="R555" i="3"/>
  <c r="R771" i="3"/>
  <c r="R532" i="3"/>
  <c r="R724" i="3"/>
  <c r="R980" i="3"/>
  <c r="R501" i="3"/>
  <c r="R741" i="3"/>
  <c r="R1029" i="3"/>
  <c r="R1325" i="3"/>
  <c r="R598" i="3"/>
  <c r="R894" i="3"/>
  <c r="R1482" i="3"/>
  <c r="R995" i="3"/>
  <c r="R1339" i="3"/>
  <c r="R1316" i="3"/>
  <c r="R2093" i="3"/>
  <c r="R1088" i="3"/>
  <c r="R625" i="3"/>
  <c r="R809" i="3"/>
  <c r="R953" i="3"/>
  <c r="R1137" i="3"/>
  <c r="R1321" i="3"/>
  <c r="R514" i="3"/>
  <c r="R698" i="3"/>
  <c r="R882" i="3"/>
  <c r="R1026" i="3"/>
  <c r="R1210" i="3"/>
  <c r="R603" i="3"/>
  <c r="R779" i="3"/>
  <c r="R548" i="3"/>
  <c r="R788" i="3"/>
  <c r="R1004" i="3"/>
  <c r="R517" i="3"/>
  <c r="R813" i="3"/>
  <c r="R1037" i="3"/>
  <c r="R1333" i="3"/>
  <c r="R686" i="3"/>
  <c r="R910" i="3"/>
  <c r="R1490" i="3"/>
  <c r="R1778" i="3"/>
  <c r="R1003" i="3"/>
  <c r="R1387" i="3"/>
  <c r="R1469" i="3"/>
  <c r="R2109" i="3"/>
  <c r="R2246" i="3"/>
  <c r="R633" i="3"/>
  <c r="R817" i="3"/>
  <c r="R1001" i="3"/>
  <c r="R1145" i="3"/>
  <c r="R1329" i="3"/>
  <c r="R562" i="3"/>
  <c r="R706" i="3"/>
  <c r="R890" i="3"/>
  <c r="R1074" i="3"/>
  <c r="R1218" i="3"/>
  <c r="R611" i="3"/>
  <c r="R843" i="3"/>
  <c r="R556" i="3"/>
  <c r="R804" i="3"/>
  <c r="R1076" i="3"/>
  <c r="R525" i="3"/>
  <c r="R821" i="3"/>
  <c r="R1125" i="3"/>
  <c r="R1349" i="3"/>
  <c r="R694" i="3"/>
  <c r="R982" i="3"/>
  <c r="R1498" i="3"/>
  <c r="R1802" i="3"/>
  <c r="R1091" i="3"/>
  <c r="R1395" i="3"/>
  <c r="R1485" i="3"/>
  <c r="R1030" i="3"/>
  <c r="R1657" i="3"/>
  <c r="R2805" i="3"/>
  <c r="R2806" i="3"/>
  <c r="R2809" i="3"/>
  <c r="R2767" i="3"/>
  <c r="R2772" i="3"/>
  <c r="R2765" i="3"/>
  <c r="R2770" i="3"/>
  <c r="R2769" i="3"/>
  <c r="R2771" i="3"/>
  <c r="R2774" i="3"/>
  <c r="R2766" i="3"/>
  <c r="R2758" i="3"/>
  <c r="R2736" i="3"/>
  <c r="R2677" i="3"/>
  <c r="R2682" i="3"/>
  <c r="R2681" i="3"/>
  <c r="R2686" i="3"/>
  <c r="R2653" i="3"/>
  <c r="R2654" i="3"/>
  <c r="R2567" i="3"/>
  <c r="R2566" i="3"/>
  <c r="R2495" i="3"/>
  <c r="R2496" i="3"/>
  <c r="R2494" i="3"/>
  <c r="R2497" i="3"/>
  <c r="R2457" i="3"/>
  <c r="R2381" i="3"/>
  <c r="R2349" i="3"/>
  <c r="R2319" i="3"/>
  <c r="R2321" i="3"/>
  <c r="R2318" i="3"/>
  <c r="R2287" i="3"/>
  <c r="R2290" i="3"/>
  <c r="R2286" i="3"/>
  <c r="R2289" i="3"/>
  <c r="R2255" i="3"/>
  <c r="R2260" i="3"/>
  <c r="R2207" i="3"/>
  <c r="R2218" i="3"/>
  <c r="R2221" i="3"/>
  <c r="R2217" i="3"/>
  <c r="R2180" i="3"/>
  <c r="R2179" i="3"/>
  <c r="R2181" i="3"/>
  <c r="R2146" i="3"/>
  <c r="R2144" i="3"/>
  <c r="R2141" i="3"/>
  <c r="R2145" i="3"/>
  <c r="R2142" i="3"/>
  <c r="R2114" i="3"/>
  <c r="R2112" i="3"/>
  <c r="R2113" i="3"/>
  <c r="R2079" i="3"/>
  <c r="R2086" i="3"/>
  <c r="R2052" i="3"/>
  <c r="R2051" i="3"/>
  <c r="R1945" i="3"/>
  <c r="R1949" i="3"/>
  <c r="R1871" i="3"/>
  <c r="R1873" i="3"/>
  <c r="R1872" i="3"/>
  <c r="R1827" i="3"/>
  <c r="R1833" i="3"/>
  <c r="R1829" i="3"/>
  <c r="R1830" i="3"/>
  <c r="R1826" i="3"/>
  <c r="R1796" i="3"/>
  <c r="R1795" i="3"/>
  <c r="R1797" i="3"/>
  <c r="R1794" i="3"/>
  <c r="R2911" i="3"/>
  <c r="R2930" i="3"/>
  <c r="R2929" i="3"/>
  <c r="R3079" i="3"/>
  <c r="R3078" i="3"/>
  <c r="R3218" i="3"/>
  <c r="R3217" i="3"/>
  <c r="R3216" i="3"/>
  <c r="R3214" i="3"/>
  <c r="R2777" i="3"/>
  <c r="R2634" i="3"/>
  <c r="R2630" i="3"/>
  <c r="R2638" i="3"/>
  <c r="R2600" i="3"/>
  <c r="R2592" i="3"/>
  <c r="R2602" i="3"/>
  <c r="R2603" i="3"/>
  <c r="R2594" i="3"/>
  <c r="R2598" i="3"/>
  <c r="R2593" i="3"/>
  <c r="R2595" i="3"/>
  <c r="R2601" i="3"/>
  <c r="R2490" i="3"/>
  <c r="R2489" i="3"/>
  <c r="R2461" i="3"/>
  <c r="R2462" i="3"/>
  <c r="R2426" i="3"/>
  <c r="R2425" i="3"/>
  <c r="R2317" i="3"/>
  <c r="R2285" i="3"/>
  <c r="R2247" i="3"/>
  <c r="R2055" i="3"/>
  <c r="R2053" i="3"/>
  <c r="R2054" i="3"/>
  <c r="R2026" i="3"/>
  <c r="R2030" i="3"/>
  <c r="R2025" i="3"/>
  <c r="R2029" i="3"/>
  <c r="R1927" i="3"/>
  <c r="R1920" i="3"/>
  <c r="R1923" i="3"/>
  <c r="R1929" i="3"/>
  <c r="R1921" i="3"/>
  <c r="R1926" i="3"/>
  <c r="R1918" i="3"/>
  <c r="R1925" i="3"/>
  <c r="R1917" i="3"/>
  <c r="R1922" i="3"/>
  <c r="R2866" i="3"/>
  <c r="R2867" i="3"/>
  <c r="R2973" i="3"/>
  <c r="R2972" i="3"/>
  <c r="R2970" i="3"/>
  <c r="R2968" i="3"/>
  <c r="R2969" i="3"/>
  <c r="R2974" i="3"/>
  <c r="R2971" i="3"/>
  <c r="R3110" i="3"/>
  <c r="R3105" i="3"/>
  <c r="R3229" i="3"/>
  <c r="R3228" i="3"/>
  <c r="R3227" i="3"/>
  <c r="R3225" i="3"/>
  <c r="R3226" i="3"/>
  <c r="R3171" i="3"/>
  <c r="R3172" i="3"/>
  <c r="R3174" i="3"/>
  <c r="R3176" i="3"/>
  <c r="R2228" i="3"/>
  <c r="R2128" i="3"/>
  <c r="R2121" i="3"/>
  <c r="R2126" i="3"/>
  <c r="R2118" i="3"/>
  <c r="R2083" i="3"/>
  <c r="R2085" i="3"/>
  <c r="R2050" i="3"/>
  <c r="R2049" i="3"/>
  <c r="R2041" i="3"/>
  <c r="R2045" i="3"/>
  <c r="R2004" i="3"/>
  <c r="R2002" i="3"/>
  <c r="R2007" i="3"/>
  <c r="R2009" i="3"/>
  <c r="R2001" i="3"/>
  <c r="R2006" i="3"/>
  <c r="R2005" i="3"/>
  <c r="R1972" i="3"/>
  <c r="R1971" i="3"/>
  <c r="R1974" i="3"/>
  <c r="R1969" i="3"/>
  <c r="R1973" i="3"/>
  <c r="R1870" i="3"/>
  <c r="R1769" i="3"/>
  <c r="R1766" i="3"/>
  <c r="R1765" i="3"/>
  <c r="R1761" i="3"/>
  <c r="R1762" i="3"/>
  <c r="R1742" i="3"/>
  <c r="R1671" i="3"/>
  <c r="R1655" i="3"/>
  <c r="R1672" i="3"/>
  <c r="R1664" i="3"/>
  <c r="R1670" i="3"/>
  <c r="R1662" i="3"/>
  <c r="R1669" i="3"/>
  <c r="R1667" i="3"/>
  <c r="R1666" i="3"/>
  <c r="R1658" i="3"/>
  <c r="R1628" i="3"/>
  <c r="R1620" i="3"/>
  <c r="R1624" i="3"/>
  <c r="R1623" i="3"/>
  <c r="R1625" i="3"/>
  <c r="R1629" i="3"/>
  <c r="R1627" i="3"/>
  <c r="R1621" i="3"/>
  <c r="R1619" i="3"/>
  <c r="R1622" i="3"/>
  <c r="R1612" i="3"/>
  <c r="R1608" i="3"/>
  <c r="R1609" i="3"/>
  <c r="R1576" i="3"/>
  <c r="R1575" i="3"/>
  <c r="R1573" i="3"/>
  <c r="R1574" i="3"/>
  <c r="R1577" i="3"/>
  <c r="R2822" i="3"/>
  <c r="R2830" i="3"/>
  <c r="R3131" i="3"/>
  <c r="R3134" i="3"/>
  <c r="R3261" i="3"/>
  <c r="R3262" i="3"/>
  <c r="R2531" i="3"/>
  <c r="R2528" i="3"/>
  <c r="R2526" i="3"/>
  <c r="R2529" i="3"/>
  <c r="R2499" i="3"/>
  <c r="R2443" i="3"/>
  <c r="R2438" i="3"/>
  <c r="R2441" i="3"/>
  <c r="R2406" i="3"/>
  <c r="R2409" i="3"/>
  <c r="R2314" i="3"/>
  <c r="R2313" i="3"/>
  <c r="R2282" i="3"/>
  <c r="R2231" i="3"/>
  <c r="R2230" i="3"/>
  <c r="R2196" i="3"/>
  <c r="R2192" i="3"/>
  <c r="R2187" i="3"/>
  <c r="R2186" i="3"/>
  <c r="R2193" i="3"/>
  <c r="R2185" i="3"/>
  <c r="R2190" i="3"/>
  <c r="R2182" i="3"/>
  <c r="R2189" i="3"/>
  <c r="R2154" i="3"/>
  <c r="R2157" i="3"/>
  <c r="R2153" i="3"/>
  <c r="R2158" i="3"/>
  <c r="R2059" i="3"/>
  <c r="R2057" i="3"/>
  <c r="R2061" i="3"/>
  <c r="R1952" i="3"/>
  <c r="R1953" i="3"/>
  <c r="R1950" i="3"/>
  <c r="R1891" i="3"/>
  <c r="R1893" i="3"/>
  <c r="R1890" i="3"/>
  <c r="R1857" i="3"/>
  <c r="R1856" i="3"/>
  <c r="R1858" i="3"/>
  <c r="R1812" i="3"/>
  <c r="R1808" i="3"/>
  <c r="R1809" i="3"/>
  <c r="R1815" i="3"/>
  <c r="R1807" i="3"/>
  <c r="R1806" i="3"/>
  <c r="R1813" i="3"/>
  <c r="R1814" i="3"/>
  <c r="R1805" i="3"/>
  <c r="R1775" i="3"/>
  <c r="R1774" i="3"/>
  <c r="R1724" i="3"/>
  <c r="R1727" i="3"/>
  <c r="R1728" i="3"/>
  <c r="R1729" i="3"/>
  <c r="R1726" i="3"/>
  <c r="R2965" i="3"/>
  <c r="R2964" i="3"/>
  <c r="R2966" i="3"/>
  <c r="R3091" i="3"/>
  <c r="R3089" i="3"/>
  <c r="R3094" i="3"/>
  <c r="R3092" i="3"/>
  <c r="R3210" i="3"/>
  <c r="R3086" i="3"/>
  <c r="R2945" i="3"/>
  <c r="R2946" i="3"/>
  <c r="R2942" i="3"/>
  <c r="R3059" i="3"/>
  <c r="R3058" i="3"/>
  <c r="R3060" i="3"/>
  <c r="R3062" i="3"/>
  <c r="R3057" i="3"/>
  <c r="R3170" i="3"/>
  <c r="R3168" i="3"/>
  <c r="R3169" i="3"/>
  <c r="R3166" i="3"/>
  <c r="R2920" i="3"/>
  <c r="R2921" i="3"/>
  <c r="R2922" i="3"/>
  <c r="R2918" i="3"/>
  <c r="R2888" i="3"/>
  <c r="R2889" i="3"/>
  <c r="R2886" i="3"/>
  <c r="R2694" i="3"/>
  <c r="R2659" i="3"/>
  <c r="R2624" i="3"/>
  <c r="R2625" i="3"/>
  <c r="R2590" i="3"/>
  <c r="R2538" i="3"/>
  <c r="R2537" i="3"/>
  <c r="R2506" i="3"/>
  <c r="R2464" i="3"/>
  <c r="R2465" i="3"/>
  <c r="R2467" i="3"/>
  <c r="R2163" i="3"/>
  <c r="R2164" i="3"/>
  <c r="R2077" i="3"/>
  <c r="R2078" i="3"/>
  <c r="R2010" i="3"/>
  <c r="R1934" i="3"/>
  <c r="R1933" i="3"/>
  <c r="R1897" i="3"/>
  <c r="R1894" i="3"/>
  <c r="R1859" i="3"/>
  <c r="R1861" i="3"/>
  <c r="R1862" i="3"/>
  <c r="R1821" i="3"/>
  <c r="R1759" i="3"/>
  <c r="R1758" i="3"/>
  <c r="R1757" i="3"/>
  <c r="R1689" i="3"/>
  <c r="R2914" i="3"/>
  <c r="R2913" i="3"/>
  <c r="R2910" i="3"/>
  <c r="R3011" i="3"/>
  <c r="R3010" i="3"/>
  <c r="R3137" i="3"/>
  <c r="R3138" i="3"/>
  <c r="R3242" i="3"/>
  <c r="R3248" i="3"/>
  <c r="R3249" i="3"/>
  <c r="R3246" i="3"/>
  <c r="R1912" i="3"/>
  <c r="R1913" i="3"/>
  <c r="R1865" i="3"/>
  <c r="R1799" i="3"/>
  <c r="R1800" i="3"/>
  <c r="R919" i="3"/>
  <c r="R887" i="3"/>
  <c r="R855" i="3"/>
  <c r="R823" i="3"/>
  <c r="R791" i="3"/>
  <c r="R752" i="3"/>
  <c r="R688" i="3"/>
  <c r="R656" i="3"/>
  <c r="R568" i="3"/>
  <c r="R575" i="3"/>
  <c r="R567" i="3"/>
  <c r="R576" i="3"/>
  <c r="R573" i="3"/>
  <c r="R509" i="3"/>
  <c r="R1777" i="3"/>
  <c r="R1776" i="3"/>
  <c r="R1587" i="3"/>
  <c r="R1555" i="3"/>
  <c r="R1400" i="3"/>
  <c r="R1408" i="3"/>
  <c r="R1407" i="3"/>
  <c r="R1406" i="3"/>
  <c r="R1404" i="3"/>
  <c r="R1411" i="3"/>
  <c r="R1410" i="3"/>
  <c r="R1402" i="3"/>
  <c r="R1405" i="3"/>
  <c r="R1340" i="3"/>
  <c r="R1341" i="3"/>
  <c r="R1302" i="3"/>
  <c r="R1303" i="3"/>
  <c r="R1239" i="3"/>
  <c r="R1240" i="3"/>
  <c r="R1200" i="3"/>
  <c r="R1207" i="3"/>
  <c r="R1206" i="3"/>
  <c r="R1168" i="3"/>
  <c r="R1176" i="3"/>
  <c r="R1167" i="3"/>
  <c r="R1159" i="3"/>
  <c r="R1171" i="3"/>
  <c r="R1160" i="3"/>
  <c r="R1166" i="3"/>
  <c r="R1175" i="3"/>
  <c r="R1173" i="3"/>
  <c r="R1180" i="3"/>
  <c r="R1104" i="3"/>
  <c r="R1103" i="3"/>
  <c r="R1107" i="3"/>
  <c r="R1102" i="3"/>
  <c r="R1071" i="3"/>
  <c r="R1072" i="3"/>
  <c r="R1070" i="3"/>
  <c r="R1048" i="3"/>
  <c r="R1043" i="3"/>
  <c r="R1047" i="3"/>
  <c r="R1045" i="3"/>
  <c r="R1007" i="3"/>
  <c r="R1016" i="3"/>
  <c r="R1008" i="3"/>
  <c r="R1015" i="3"/>
  <c r="R1011" i="3"/>
  <c r="R968" i="3"/>
  <c r="R967" i="3"/>
  <c r="R966" i="3"/>
  <c r="R964" i="3"/>
  <c r="R935" i="3"/>
  <c r="R928" i="3"/>
  <c r="R927" i="3"/>
  <c r="R936" i="3"/>
  <c r="R934" i="3"/>
  <c r="R925" i="3"/>
  <c r="R932" i="3"/>
  <c r="R926" i="3"/>
  <c r="R924" i="3"/>
  <c r="R931" i="3"/>
  <c r="R904" i="3"/>
  <c r="R896" i="3"/>
  <c r="R903" i="3"/>
  <c r="R895" i="3"/>
  <c r="R891" i="3"/>
  <c r="R902" i="3"/>
  <c r="R893" i="3"/>
  <c r="R900" i="3"/>
  <c r="R871" i="3"/>
  <c r="R872" i="3"/>
  <c r="R864" i="3"/>
  <c r="R863" i="3"/>
  <c r="R870" i="3"/>
  <c r="R861" i="3"/>
  <c r="R862" i="3"/>
  <c r="R860" i="3"/>
  <c r="R867" i="3"/>
  <c r="R832" i="3"/>
  <c r="R831" i="3"/>
  <c r="R840" i="3"/>
  <c r="R839" i="3"/>
  <c r="R827" i="3"/>
  <c r="R838" i="3"/>
  <c r="R829" i="3"/>
  <c r="R836" i="3"/>
  <c r="R807" i="3"/>
  <c r="R808" i="3"/>
  <c r="R806" i="3"/>
  <c r="R767" i="3"/>
  <c r="R776" i="3"/>
  <c r="R775" i="3"/>
  <c r="R768" i="3"/>
  <c r="R774" i="3"/>
  <c r="R772" i="3"/>
  <c r="R739" i="3"/>
  <c r="R623" i="3"/>
  <c r="R624" i="3"/>
  <c r="R559" i="3"/>
  <c r="R560" i="3"/>
  <c r="R1647" i="3"/>
  <c r="R1648" i="3"/>
  <c r="R1649" i="3"/>
  <c r="R1646" i="3"/>
  <c r="R1616" i="3"/>
  <c r="R1615" i="3"/>
  <c r="R1614" i="3"/>
  <c r="R1617" i="3"/>
  <c r="R1530" i="3"/>
  <c r="R1429" i="3"/>
  <c r="R1380" i="3"/>
  <c r="R1760" i="3"/>
  <c r="R1309" i="3"/>
  <c r="R1096" i="3"/>
  <c r="R1062" i="3"/>
  <c r="R1060" i="3"/>
  <c r="R1028" i="3"/>
  <c r="R719" i="3"/>
  <c r="R639" i="3"/>
  <c r="R640" i="3"/>
  <c r="R637" i="3"/>
  <c r="R644" i="3"/>
  <c r="R592" i="3"/>
  <c r="R591" i="3"/>
  <c r="R600" i="3"/>
  <c r="R584" i="3"/>
  <c r="R599" i="3"/>
  <c r="R597" i="3"/>
  <c r="R493" i="3"/>
  <c r="R504" i="3"/>
  <c r="R495" i="3"/>
  <c r="R496" i="3"/>
  <c r="R503" i="3"/>
  <c r="R1596" i="3"/>
  <c r="R1607" i="3"/>
  <c r="R1592" i="3"/>
  <c r="R1590" i="3"/>
  <c r="R1599" i="3"/>
  <c r="R1600" i="3"/>
  <c r="R1598" i="3"/>
  <c r="R1593" i="3"/>
  <c r="R1605" i="3"/>
  <c r="R1603" i="3"/>
  <c r="R1606" i="3"/>
  <c r="R1602" i="3"/>
  <c r="R1594" i="3"/>
  <c r="R1591" i="3"/>
  <c r="R1601" i="3"/>
  <c r="R1564" i="3"/>
  <c r="R1568" i="3"/>
  <c r="R1560" i="3"/>
  <c r="R1572" i="3"/>
  <c r="R1559" i="3"/>
  <c r="R1569" i="3"/>
  <c r="R1571" i="3"/>
  <c r="R1565" i="3"/>
  <c r="R1563" i="3"/>
  <c r="R1558" i="3"/>
  <c r="R1561" i="3"/>
  <c r="R1567" i="3"/>
  <c r="R1570" i="3"/>
  <c r="R1528" i="3"/>
  <c r="R1527" i="3"/>
  <c r="R1526" i="3"/>
  <c r="R1529" i="3"/>
  <c r="R1525" i="3"/>
  <c r="R1495" i="3"/>
  <c r="R1494" i="3"/>
  <c r="R1493" i="3"/>
  <c r="R1496" i="3"/>
  <c r="R1497" i="3"/>
  <c r="R1432" i="3"/>
  <c r="R1296" i="3"/>
  <c r="R1294" i="3"/>
  <c r="R1300" i="3"/>
  <c r="R1299" i="3"/>
  <c r="R1295" i="3"/>
  <c r="R1301" i="3"/>
  <c r="R1232" i="3"/>
  <c r="R1231" i="3"/>
  <c r="R1235" i="3"/>
  <c r="R1230" i="3"/>
  <c r="R1693" i="3"/>
  <c r="R1691" i="3"/>
  <c r="R1694" i="3"/>
  <c r="R1460" i="3"/>
  <c r="R1459" i="3"/>
  <c r="R1424" i="3"/>
  <c r="R1416" i="3"/>
  <c r="R1423" i="3"/>
  <c r="R1415" i="3"/>
  <c r="R1422" i="3"/>
  <c r="R1414" i="3"/>
  <c r="R1420" i="3"/>
  <c r="R1419" i="3"/>
  <c r="R1368" i="3"/>
  <c r="R1372" i="3"/>
  <c r="R1375" i="3"/>
  <c r="R1376" i="3"/>
  <c r="R1371" i="3"/>
  <c r="R1373" i="3"/>
  <c r="R1374" i="3"/>
  <c r="R1320" i="3"/>
  <c r="R1312" i="3"/>
  <c r="R1327" i="3"/>
  <c r="R1319" i="3"/>
  <c r="R1328" i="3"/>
  <c r="R1311" i="3"/>
  <c r="R1315" i="3"/>
  <c r="R1326" i="3"/>
  <c r="R1318" i="3"/>
  <c r="R1324" i="3"/>
  <c r="R1323" i="3"/>
  <c r="R1314" i="3"/>
  <c r="R1409" i="3"/>
  <c r="R906" i="3"/>
  <c r="R970" i="3"/>
  <c r="R1162" i="3"/>
  <c r="R499" i="3"/>
  <c r="R563" i="3"/>
  <c r="R627" i="3"/>
  <c r="R963" i="3"/>
  <c r="R564" i="3"/>
  <c r="R740" i="3"/>
  <c r="R1012" i="3"/>
  <c r="R1157" i="3"/>
  <c r="R510" i="3"/>
  <c r="R622" i="3"/>
  <c r="R1930" i="3"/>
  <c r="R1403" i="3"/>
  <c r="R1595" i="3"/>
  <c r="R2125" i="3"/>
  <c r="R1158" i="3"/>
  <c r="R1665" i="3"/>
  <c r="R585" i="3"/>
  <c r="R777" i="3"/>
  <c r="R841" i="3"/>
  <c r="R905" i="3"/>
  <c r="R969" i="3"/>
  <c r="R1097" i="3"/>
  <c r="R1161" i="3"/>
  <c r="R1417" i="3"/>
  <c r="R594" i="3"/>
  <c r="R658" i="3"/>
  <c r="R1042" i="3"/>
  <c r="R1106" i="3"/>
  <c r="R1170" i="3"/>
  <c r="R1234" i="3"/>
  <c r="R507" i="3"/>
  <c r="R571" i="3"/>
  <c r="R635" i="3"/>
  <c r="R971" i="3"/>
  <c r="R572" i="3"/>
  <c r="R828" i="3"/>
  <c r="R557" i="3"/>
  <c r="R869" i="3"/>
  <c r="R965" i="3"/>
  <c r="R1069" i="3"/>
  <c r="R1165" i="3"/>
  <c r="R830" i="3"/>
  <c r="R1322" i="3"/>
  <c r="R1626" i="3"/>
  <c r="R1946" i="3"/>
  <c r="R1435" i="3"/>
  <c r="R1611" i="3"/>
  <c r="R1597" i="3"/>
  <c r="R1174" i="3"/>
  <c r="R3009" i="3"/>
  <c r="R1798" i="3"/>
  <c r="R1977" i="3"/>
  <c r="R601" i="3"/>
  <c r="R1177" i="3"/>
  <c r="R1241" i="3"/>
  <c r="R1433" i="3"/>
  <c r="R738" i="3"/>
  <c r="R866" i="3"/>
  <c r="R930" i="3"/>
  <c r="R994" i="3"/>
  <c r="R523" i="3"/>
  <c r="R587" i="3"/>
  <c r="R508" i="3"/>
  <c r="R596" i="3"/>
  <c r="R1044" i="3"/>
  <c r="R558" i="3"/>
  <c r="R1650" i="3"/>
  <c r="R1866" i="3"/>
  <c r="R1970" i="3"/>
  <c r="R1067" i="3"/>
  <c r="R1179" i="3"/>
  <c r="R1659" i="3"/>
  <c r="R1412" i="3"/>
  <c r="R1661" i="3"/>
  <c r="R1310" i="3"/>
  <c r="R1095" i="3"/>
  <c r="R737" i="3"/>
  <c r="R865" i="3"/>
  <c r="R929" i="3"/>
  <c r="R1313" i="3"/>
  <c r="R810" i="3"/>
  <c r="R874" i="3"/>
  <c r="R938" i="3"/>
  <c r="R595" i="3"/>
  <c r="R659" i="3"/>
  <c r="R835" i="3"/>
  <c r="R868" i="3"/>
  <c r="R1068" i="3"/>
  <c r="R1164" i="3"/>
  <c r="R589" i="3"/>
  <c r="R805" i="3"/>
  <c r="R901" i="3"/>
  <c r="R1205" i="3"/>
  <c r="R1317" i="3"/>
  <c r="R1413" i="3"/>
  <c r="R1458" i="3"/>
  <c r="R1562" i="3"/>
  <c r="R1075" i="3"/>
  <c r="R1203" i="3"/>
  <c r="R1331" i="3"/>
  <c r="R1014" i="3"/>
  <c r="R2046" i="3"/>
  <c r="R2281" i="3"/>
  <c r="R2844" i="3"/>
  <c r="R2975" i="3"/>
  <c r="R2995" i="3"/>
  <c r="R3002" i="3"/>
  <c r="R2996" i="3"/>
  <c r="R3096" i="3"/>
  <c r="R3095" i="3"/>
  <c r="R3097" i="3"/>
  <c r="R3215" i="3"/>
  <c r="R3122" i="3"/>
  <c r="R3121" i="3"/>
  <c r="R3124" i="3"/>
  <c r="R2760" i="3"/>
  <c r="R2705" i="3"/>
  <c r="R2649" i="3"/>
  <c r="R2505" i="3"/>
  <c r="R2474" i="3"/>
  <c r="R2393" i="3"/>
  <c r="R2353" i="3"/>
  <c r="R2294" i="3"/>
  <c r="R2265" i="3"/>
  <c r="R2162" i="3"/>
  <c r="R2042" i="3"/>
  <c r="R2016" i="3"/>
  <c r="R1763" i="3"/>
  <c r="R1696" i="3"/>
  <c r="R1663" i="3"/>
  <c r="R2857" i="3"/>
  <c r="R2161" i="3"/>
  <c r="R1768" i="3"/>
  <c r="R2291" i="3"/>
  <c r="R2702" i="3"/>
  <c r="R2802" i="3"/>
  <c r="R2826" i="3"/>
  <c r="R2738" i="3"/>
  <c r="R2761" i="3"/>
  <c r="R2762" i="3"/>
  <c r="R2725" i="3"/>
  <c r="R2730" i="3"/>
  <c r="R2729" i="3"/>
  <c r="R2726" i="3"/>
  <c r="R2696" i="3"/>
  <c r="R2698" i="3"/>
  <c r="R2697" i="3"/>
  <c r="R2639" i="3"/>
  <c r="R2647" i="3"/>
  <c r="R2527" i="3"/>
  <c r="R2504" i="3"/>
  <c r="R2475" i="3"/>
  <c r="R2470" i="3"/>
  <c r="R2411" i="3"/>
  <c r="R2376" i="3"/>
  <c r="R2386" i="3"/>
  <c r="R2391" i="3"/>
  <c r="R2357" i="3"/>
  <c r="R2355" i="3"/>
  <c r="R2356" i="3"/>
  <c r="R2354" i="3"/>
  <c r="R2312" i="3"/>
  <c r="R2327" i="3"/>
  <c r="R2324" i="3"/>
  <c r="R2283" i="3"/>
  <c r="R2292" i="3"/>
  <c r="R2248" i="3"/>
  <c r="R2263" i="3"/>
  <c r="R2204" i="3"/>
  <c r="R2227" i="3"/>
  <c r="R2226" i="3"/>
  <c r="R2155" i="3"/>
  <c r="R2120" i="3"/>
  <c r="R2122" i="3"/>
  <c r="R2091" i="3"/>
  <c r="R2090" i="3"/>
  <c r="R2027" i="3"/>
  <c r="R2048" i="3"/>
  <c r="R2015" i="3"/>
  <c r="R1963" i="3"/>
  <c r="R1984" i="3"/>
  <c r="R1951" i="3"/>
  <c r="R1955" i="3"/>
  <c r="R1899" i="3"/>
  <c r="R1864" i="3"/>
  <c r="R1835" i="3"/>
  <c r="R1788" i="3"/>
  <c r="R1756" i="3"/>
  <c r="R1767" i="3"/>
  <c r="R1692" i="3"/>
  <c r="R1704" i="3"/>
  <c r="R1703" i="3"/>
  <c r="R1660" i="3"/>
  <c r="R1656" i="3"/>
  <c r="R2939" i="3"/>
  <c r="R3067" i="3"/>
  <c r="R3203" i="3"/>
  <c r="R3084" i="3"/>
  <c r="R3082" i="3"/>
  <c r="R3039" i="3"/>
  <c r="R3050" i="3"/>
  <c r="R3046" i="3"/>
  <c r="R2847" i="3"/>
  <c r="R2856" i="3"/>
  <c r="R2854" i="3"/>
  <c r="R2816" i="3"/>
  <c r="R2824" i="3"/>
  <c r="R2825" i="3"/>
  <c r="R2627" i="3"/>
  <c r="R2477" i="3"/>
  <c r="R2442" i="3"/>
  <c r="R2240" i="3"/>
  <c r="R2199" i="3"/>
  <c r="R3259" i="3"/>
  <c r="R2612" i="3"/>
  <c r="R2573" i="3"/>
  <c r="R2967" i="3"/>
  <c r="R2733" i="3"/>
  <c r="R2633" i="3"/>
  <c r="R2895" i="3"/>
  <c r="R3023" i="3"/>
  <c r="R3119" i="3"/>
  <c r="R3239" i="3"/>
  <c r="R3103" i="3"/>
  <c r="R2820" i="3"/>
  <c r="R2692" i="3"/>
  <c r="R2607" i="3"/>
  <c r="R2525" i="3"/>
  <c r="R2183" i="3"/>
  <c r="R2119" i="3"/>
  <c r="R2781" i="3"/>
  <c r="R2948" i="3"/>
  <c r="R2783" i="3"/>
  <c r="R2756" i="3"/>
  <c r="R2716" i="3"/>
  <c r="R2667" i="3"/>
  <c r="R2632" i="3"/>
  <c r="R2539" i="3"/>
  <c r="R2508" i="3"/>
  <c r="R2480" i="3"/>
  <c r="R2440" i="3"/>
  <c r="R2399" i="3"/>
  <c r="R2364" i="3"/>
  <c r="R2335" i="3"/>
  <c r="R2296" i="3"/>
  <c r="R2271" i="3"/>
  <c r="R2232" i="3"/>
  <c r="R2184" i="3"/>
  <c r="R2130" i="3"/>
  <c r="R2096" i="3"/>
  <c r="R2058" i="3"/>
  <c r="R1959" i="3"/>
  <c r="R1855" i="3"/>
  <c r="R1820" i="3"/>
  <c r="R2864" i="3"/>
  <c r="R3024" i="3"/>
  <c r="R3255" i="3"/>
  <c r="R2791" i="3"/>
  <c r="R2747" i="3"/>
  <c r="R2591" i="3"/>
  <c r="R2575" i="3"/>
  <c r="R2463" i="3"/>
  <c r="R2444" i="3"/>
  <c r="R2332" i="3"/>
  <c r="R2300" i="3"/>
  <c r="R2261" i="3"/>
  <c r="R2032" i="3"/>
  <c r="R2012" i="3"/>
  <c r="R2908" i="3"/>
  <c r="R3015" i="3"/>
  <c r="R3164" i="3"/>
  <c r="R3167" i="3"/>
  <c r="R3157" i="3"/>
  <c r="R2143" i="3"/>
  <c r="R2063" i="3"/>
  <c r="R1991" i="3"/>
  <c r="R1839" i="3"/>
  <c r="R1732" i="3"/>
  <c r="R1604" i="3"/>
  <c r="R1540" i="3"/>
  <c r="R2951" i="3"/>
  <c r="R3199" i="3"/>
  <c r="R3204" i="3"/>
  <c r="R2068" i="3"/>
  <c r="R2887" i="3"/>
  <c r="R3101" i="3"/>
  <c r="R2483" i="3"/>
  <c r="R2064" i="3"/>
  <c r="R2256" i="3"/>
  <c r="R2320" i="3"/>
  <c r="R2384" i="3"/>
  <c r="R2448" i="3"/>
  <c r="R2512" i="3"/>
  <c r="R2640" i="3"/>
  <c r="R2704" i="3"/>
  <c r="R2776" i="3"/>
  <c r="R2840" i="3"/>
  <c r="R3032" i="3"/>
  <c r="R3104" i="3"/>
  <c r="R2338" i="3"/>
  <c r="R2755" i="3"/>
  <c r="R2819" i="3"/>
  <c r="R2947" i="3"/>
  <c r="R3075" i="3"/>
  <c r="R3211" i="3"/>
  <c r="R1636" i="3"/>
  <c r="R1700" i="3"/>
  <c r="R1764" i="3"/>
  <c r="R1828" i="3"/>
  <c r="R1892" i="3"/>
  <c r="R1956" i="3"/>
  <c r="R2020" i="3"/>
  <c r="R2084" i="3"/>
  <c r="R2148" i="3"/>
  <c r="R2212" i="3"/>
  <c r="R2276" i="3"/>
  <c r="R2340" i="3"/>
  <c r="R2404" i="3"/>
  <c r="R2468" i="3"/>
  <c r="R2532" i="3"/>
  <c r="R2596" i="3"/>
  <c r="R2660" i="3"/>
  <c r="R2724" i="3"/>
  <c r="R2788" i="3"/>
  <c r="R2852" i="3"/>
  <c r="R2916" i="3"/>
  <c r="R2980" i="3"/>
  <c r="R3044" i="3"/>
  <c r="R3108" i="3"/>
  <c r="R3236" i="3"/>
  <c r="R2365" i="3"/>
  <c r="R2429" i="3"/>
  <c r="R2493" i="3"/>
  <c r="R2557" i="3"/>
  <c r="R2621" i="3"/>
  <c r="R2685" i="3"/>
  <c r="R2749" i="3"/>
  <c r="R2813" i="3"/>
  <c r="R2941" i="3"/>
  <c r="R3005" i="3"/>
  <c r="R3069" i="3"/>
  <c r="R3133" i="3"/>
  <c r="R3197" i="3"/>
  <c r="R1831" i="3"/>
  <c r="R1895" i="3"/>
  <c r="R2023" i="3"/>
  <c r="R2087" i="3"/>
  <c r="R2151" i="3"/>
  <c r="R2215" i="3"/>
  <c r="R2407" i="3"/>
  <c r="R2471" i="3"/>
  <c r="R2535" i="3"/>
  <c r="R2599" i="3"/>
  <c r="R2663" i="3"/>
  <c r="R2727" i="3"/>
  <c r="R2855" i="3"/>
  <c r="R2919" i="3"/>
  <c r="R2983" i="3"/>
  <c r="R3047" i="3"/>
  <c r="R3111" i="3"/>
  <c r="R3175" i="3"/>
  <c r="R3223" i="3"/>
  <c r="R2744" i="3"/>
  <c r="R2841" i="3"/>
  <c r="R2977" i="3"/>
  <c r="R3113" i="3"/>
  <c r="R2298" i="3"/>
  <c r="R2370" i="3"/>
  <c r="R2434" i="3"/>
  <c r="R2498" i="3"/>
  <c r="R2626" i="3"/>
  <c r="R2690" i="3"/>
  <c r="R2754" i="3"/>
  <c r="R2818" i="3"/>
  <c r="R3074" i="3"/>
  <c r="R3202" i="3"/>
  <c r="R1787" i="3"/>
  <c r="R1851" i="3"/>
  <c r="R1979" i="3"/>
  <c r="R2043" i="3"/>
  <c r="R2107" i="3"/>
  <c r="R2299" i="3"/>
  <c r="R2363" i="3"/>
  <c r="R2427" i="3"/>
  <c r="R2491" i="3"/>
  <c r="R2619" i="3"/>
  <c r="R2683" i="3"/>
  <c r="R1880" i="3"/>
  <c r="R1944" i="3"/>
  <c r="R2008" i="3"/>
  <c r="R2072" i="3"/>
  <c r="R2136" i="3"/>
  <c r="R2200" i="3"/>
  <c r="R2264" i="3"/>
  <c r="R2328" i="3"/>
  <c r="R2392" i="3"/>
  <c r="R2456" i="3"/>
  <c r="R2520" i="3"/>
  <c r="R2648" i="3"/>
  <c r="R2712" i="3"/>
  <c r="R2784" i="3"/>
  <c r="R2848" i="3"/>
  <c r="R2912" i="3"/>
  <c r="R2976" i="3"/>
  <c r="R3040" i="3"/>
  <c r="R3112" i="3"/>
  <c r="R3240" i="3"/>
  <c r="R2699" i="3"/>
  <c r="R2763" i="3"/>
  <c r="R2827" i="3"/>
  <c r="R2955" i="3"/>
  <c r="R3019" i="3"/>
  <c r="R3083" i="3"/>
  <c r="R3219" i="3"/>
  <c r="R1644" i="3"/>
  <c r="R1836" i="3"/>
  <c r="R1900" i="3"/>
  <c r="R1964" i="3"/>
  <c r="R2028" i="3"/>
  <c r="R2092" i="3"/>
  <c r="R2156" i="3"/>
  <c r="R2220" i="3"/>
  <c r="R2284" i="3"/>
  <c r="R2348" i="3"/>
  <c r="R2412" i="3"/>
  <c r="R2476" i="3"/>
  <c r="R2540" i="3"/>
  <c r="R2604" i="3"/>
  <c r="R2668" i="3"/>
  <c r="R2732" i="3"/>
  <c r="R2796" i="3"/>
  <c r="R2860" i="3"/>
  <c r="R2924" i="3"/>
  <c r="R2988" i="3"/>
  <c r="R3052" i="3"/>
  <c r="R3116" i="3"/>
  <c r="R3180" i="3"/>
  <c r="R3244" i="3"/>
  <c r="R2373" i="3"/>
  <c r="R2437" i="3"/>
  <c r="R2501" i="3"/>
  <c r="R2565" i="3"/>
  <c r="R2629" i="3"/>
  <c r="R2693" i="3"/>
  <c r="R2757" i="3"/>
  <c r="R2821" i="3"/>
  <c r="R2885" i="3"/>
  <c r="R2949" i="3"/>
  <c r="R3013" i="3"/>
  <c r="R3077" i="3"/>
  <c r="R3141" i="3"/>
  <c r="R3205" i="3"/>
  <c r="R1903" i="3"/>
  <c r="R1967" i="3"/>
  <c r="R2031" i="3"/>
  <c r="R2095" i="3"/>
  <c r="R2159" i="3"/>
  <c r="R2223" i="3"/>
  <c r="R2351" i="3"/>
  <c r="R2415" i="3"/>
  <c r="R2479" i="3"/>
  <c r="R2543" i="3"/>
  <c r="R2671" i="3"/>
  <c r="R2735" i="3"/>
  <c r="R2799" i="3"/>
  <c r="R2863" i="3"/>
  <c r="R2927" i="3"/>
  <c r="R2991" i="3"/>
  <c r="R3183" i="3"/>
  <c r="R3231" i="3"/>
  <c r="R3088" i="3"/>
  <c r="R2637" i="3"/>
  <c r="R2701" i="3"/>
  <c r="R2829" i="3"/>
  <c r="R3085" i="3"/>
  <c r="R3213" i="3"/>
  <c r="R1847" i="3"/>
  <c r="R1975" i="3"/>
  <c r="R2039" i="3"/>
  <c r="R2103" i="3"/>
  <c r="R2295" i="3"/>
  <c r="R2359" i="3"/>
  <c r="R2423" i="3"/>
  <c r="R2487" i="3"/>
  <c r="R2615" i="3"/>
  <c r="R2679" i="3"/>
  <c r="R2743" i="3"/>
  <c r="R2807" i="3"/>
  <c r="R2935" i="3"/>
  <c r="R2999" i="3"/>
  <c r="R3063" i="3"/>
  <c r="R3238" i="3"/>
  <c r="R2450" i="3"/>
  <c r="R2514" i="3"/>
  <c r="R2642" i="3"/>
  <c r="R2706" i="3"/>
  <c r="R2834" i="3"/>
  <c r="R3090" i="3"/>
  <c r="R1739" i="3"/>
  <c r="R1803" i="3"/>
  <c r="R1867" i="3"/>
  <c r="R1931" i="3"/>
  <c r="R1995" i="3"/>
  <c r="R2123" i="3"/>
  <c r="R2251" i="3"/>
  <c r="R2315" i="3"/>
  <c r="R2379" i="3"/>
  <c r="R2507" i="3"/>
  <c r="R2635" i="3"/>
  <c r="R1832" i="3"/>
  <c r="R1896" i="3"/>
  <c r="R1960" i="3"/>
  <c r="R2024" i="3"/>
  <c r="R2088" i="3"/>
  <c r="R2152" i="3"/>
  <c r="R2216" i="3"/>
  <c r="R2280" i="3"/>
  <c r="R2344" i="3"/>
  <c r="R2408" i="3"/>
  <c r="R2472" i="3"/>
  <c r="R2536" i="3"/>
  <c r="R2664" i="3"/>
  <c r="R2728" i="3"/>
  <c r="R2800" i="3"/>
  <c r="R2992" i="3"/>
  <c r="R3056" i="3"/>
  <c r="R3128" i="3"/>
  <c r="R3192" i="3"/>
  <c r="R3256" i="3"/>
  <c r="R2715" i="3"/>
  <c r="R2779" i="3"/>
  <c r="R2843" i="3"/>
  <c r="R3035" i="3"/>
  <c r="R3107" i="3"/>
  <c r="R3235" i="3"/>
  <c r="R1852" i="3"/>
  <c r="R1916" i="3"/>
  <c r="R1980" i="3"/>
  <c r="R2044" i="3"/>
  <c r="R2108" i="3"/>
  <c r="R2172" i="3"/>
  <c r="R2236" i="3"/>
  <c r="R2428" i="3"/>
  <c r="R2492" i="3"/>
  <c r="R2556" i="3"/>
  <c r="R2620" i="3"/>
  <c r="R2684" i="3"/>
  <c r="R2748" i="3"/>
  <c r="R2812" i="3"/>
  <c r="R2940" i="3"/>
  <c r="R3004" i="3"/>
  <c r="R3068" i="3"/>
  <c r="R3132" i="3"/>
  <c r="R3196" i="3"/>
  <c r="R3260" i="3"/>
  <c r="R2389" i="3"/>
  <c r="R2453" i="3"/>
  <c r="R2517" i="3"/>
  <c r="R2581" i="3"/>
  <c r="R2645" i="3"/>
  <c r="R2709" i="3"/>
  <c r="R2773" i="3"/>
  <c r="R2837" i="3"/>
  <c r="R2901" i="3"/>
  <c r="R3029" i="3"/>
  <c r="R3093" i="3"/>
  <c r="R3221" i="3"/>
  <c r="R1919" i="3"/>
  <c r="R1983" i="3"/>
  <c r="R2047" i="3"/>
  <c r="R2239" i="3"/>
  <c r="R2303" i="3"/>
  <c r="R2367" i="3"/>
  <c r="R2431" i="3"/>
  <c r="R2559" i="3"/>
  <c r="R2623" i="3"/>
  <c r="R2687" i="3"/>
  <c r="R2751" i="3"/>
  <c r="R2815" i="3"/>
  <c r="R2879" i="3"/>
  <c r="R2943" i="3"/>
  <c r="R3007" i="3"/>
  <c r="R3071" i="3"/>
  <c r="R3135" i="3"/>
  <c r="R3206" i="3"/>
  <c r="R3099" i="3"/>
  <c r="R1688" i="3"/>
  <c r="R1752" i="3"/>
  <c r="R1816" i="3"/>
  <c r="R2609" i="3"/>
  <c r="R2737" i="3"/>
  <c r="R2801" i="3"/>
  <c r="R3001" i="3"/>
  <c r="R3073" i="3"/>
  <c r="R3201" i="3"/>
  <c r="R2066" i="3"/>
  <c r="R2194" i="3"/>
  <c r="R2258" i="3"/>
  <c r="R2322" i="3"/>
  <c r="R2394" i="3"/>
  <c r="R2458" i="3"/>
  <c r="R2522" i="3"/>
  <c r="R2650" i="3"/>
  <c r="R2714" i="3"/>
  <c r="R2778" i="3"/>
  <c r="R2842" i="3"/>
  <c r="R3034" i="3"/>
  <c r="R3098" i="3"/>
  <c r="R1747" i="3"/>
  <c r="R1811" i="3"/>
  <c r="R1939" i="3"/>
  <c r="R2003" i="3"/>
  <c r="R2067" i="3"/>
  <c r="R2131" i="3"/>
  <c r="R2195" i="3"/>
  <c r="R2259" i="3"/>
  <c r="R2323" i="3"/>
  <c r="R2387" i="3"/>
  <c r="R2451" i="3"/>
  <c r="R2515" i="3"/>
  <c r="R2579" i="3"/>
  <c r="R2643" i="3"/>
  <c r="R1904" i="3"/>
  <c r="R2160" i="3"/>
  <c r="R2224" i="3"/>
  <c r="R2288" i="3"/>
  <c r="R2352" i="3"/>
  <c r="R2416" i="3"/>
  <c r="R2544" i="3"/>
  <c r="R2608" i="3"/>
  <c r="R2672" i="3"/>
  <c r="R2808" i="3"/>
  <c r="R2936" i="3"/>
  <c r="R3000" i="3"/>
  <c r="R3064" i="3"/>
  <c r="R3136" i="3"/>
  <c r="R3200" i="3"/>
  <c r="R2790" i="3"/>
  <c r="R2723" i="3"/>
  <c r="R2787" i="3"/>
  <c r="R2851" i="3"/>
  <c r="R2915" i="3"/>
  <c r="R2979" i="3"/>
  <c r="R3043" i="3"/>
  <c r="R3115" i="3"/>
  <c r="R3179" i="3"/>
  <c r="R3243" i="3"/>
  <c r="R1860" i="3"/>
  <c r="R1924" i="3"/>
  <c r="R1988" i="3"/>
  <c r="R2116" i="3"/>
  <c r="R2244" i="3"/>
  <c r="R2308" i="3"/>
  <c r="R2372" i="3"/>
  <c r="R2436" i="3"/>
  <c r="R2500" i="3"/>
  <c r="R2564" i="3"/>
  <c r="R2628" i="3"/>
  <c r="R2884" i="3"/>
  <c r="R3012" i="3"/>
  <c r="R3076" i="3"/>
  <c r="R3140" i="3"/>
  <c r="R2133" i="3"/>
  <c r="R2397" i="3"/>
  <c r="R2589" i="3"/>
  <c r="R2717" i="3"/>
  <c r="R2845" i="3"/>
  <c r="R3037" i="3"/>
  <c r="R3165" i="3"/>
  <c r="R1863" i="3"/>
  <c r="R2439" i="3"/>
  <c r="R2503" i="3"/>
  <c r="R2631" i="3"/>
  <c r="R2695" i="3"/>
  <c r="R2759" i="3"/>
  <c r="R2823" i="3"/>
  <c r="R3143" i="3"/>
  <c r="R3191" i="3"/>
  <c r="R3247" i="3"/>
  <c r="R3081" i="3"/>
  <c r="R3209" i="3"/>
  <c r="R2466" i="3"/>
  <c r="R2530" i="3"/>
  <c r="R2722" i="3"/>
  <c r="R2978" i="3"/>
  <c r="R3106" i="3"/>
  <c r="R1755" i="3"/>
  <c r="R1819" i="3"/>
  <c r="R1883" i="3"/>
  <c r="R1947" i="3"/>
  <c r="R2011" i="3"/>
  <c r="R2075" i="3"/>
  <c r="R2139" i="3"/>
  <c r="R2203" i="3"/>
  <c r="R2267" i="3"/>
  <c r="R2331" i="3"/>
  <c r="R2395" i="3"/>
  <c r="R2459" i="3"/>
  <c r="R2523" i="3"/>
  <c r="R2651" i="3"/>
  <c r="R1848" i="3"/>
  <c r="R1976" i="3"/>
  <c r="R2040" i="3"/>
  <c r="R2104" i="3"/>
  <c r="R2360" i="3"/>
  <c r="R2424" i="3"/>
  <c r="R2488" i="3"/>
  <c r="R2616" i="3"/>
  <c r="R2680" i="3"/>
  <c r="R2752" i="3"/>
  <c r="R2944" i="3"/>
  <c r="R3008" i="3"/>
  <c r="R3072" i="3"/>
  <c r="R3144" i="3"/>
  <c r="R3208" i="3"/>
  <c r="R2961" i="3"/>
  <c r="R2731" i="3"/>
  <c r="R2795" i="3"/>
  <c r="R2923" i="3"/>
  <c r="R2987" i="3"/>
  <c r="R3051" i="3"/>
  <c r="R3123" i="3"/>
  <c r="R3187" i="3"/>
  <c r="R3251" i="3"/>
  <c r="R1740" i="3"/>
  <c r="R1868" i="3"/>
  <c r="R1932" i="3"/>
  <c r="R1996" i="3"/>
  <c r="R2060" i="3"/>
  <c r="R2124" i="3"/>
  <c r="R2188" i="3"/>
  <c r="R2252" i="3"/>
  <c r="R2316" i="3"/>
  <c r="R2380" i="3"/>
  <c r="R2572" i="3"/>
  <c r="R2636" i="3"/>
  <c r="R2700" i="3"/>
  <c r="R2764" i="3"/>
  <c r="R2828" i="3"/>
  <c r="R2956" i="3"/>
  <c r="R3020" i="3"/>
  <c r="R3148" i="3"/>
  <c r="R3212" i="3"/>
  <c r="R2405" i="3"/>
  <c r="R2469" i="3"/>
  <c r="R2533" i="3"/>
  <c r="R2597" i="3"/>
  <c r="R2661" i="3"/>
  <c r="R2789" i="3"/>
  <c r="R2853" i="3"/>
  <c r="R2917" i="3"/>
  <c r="R2981" i="3"/>
  <c r="R3045" i="3"/>
  <c r="R3109" i="3"/>
  <c r="R3173" i="3"/>
  <c r="R3237" i="3"/>
  <c r="R2127" i="3"/>
  <c r="R2191" i="3"/>
  <c r="R2383" i="3"/>
  <c r="R2703" i="3"/>
  <c r="R2959" i="3"/>
  <c r="R3087" i="3"/>
  <c r="R3151" i="3"/>
  <c r="R2482" i="3"/>
  <c r="R2994" i="3"/>
  <c r="R3186" i="3"/>
  <c r="R2219" i="3"/>
  <c r="R2347" i="3"/>
  <c r="R1928" i="3"/>
  <c r="R1992" i="3"/>
  <c r="R2768" i="3"/>
  <c r="R2832" i="3"/>
  <c r="R2960" i="3"/>
  <c r="R3139" i="3"/>
  <c r="R1884" i="3"/>
  <c r="R1948" i="3"/>
  <c r="R2268" i="3"/>
  <c r="R2396" i="3"/>
  <c r="R2460" i="3"/>
  <c r="R2524" i="3"/>
  <c r="R2652" i="3"/>
  <c r="R2780" i="3"/>
  <c r="R2613" i="3"/>
  <c r="R2997" i="3"/>
  <c r="R3189" i="3"/>
  <c r="AC2" i="3"/>
  <c r="Y1934" i="3"/>
  <c r="Y1419" i="3"/>
  <c r="Y635" i="3"/>
  <c r="Y922" i="3"/>
  <c r="Y636" i="3"/>
  <c r="Y2548" i="3"/>
  <c r="Y2492" i="3"/>
  <c r="Y1999" i="3"/>
  <c r="Y2992" i="3"/>
  <c r="Y2846" i="3"/>
  <c r="Y2006" i="3"/>
  <c r="Y1864" i="3"/>
  <c r="Y1728" i="3"/>
  <c r="Y1816" i="3"/>
  <c r="Y1840" i="3"/>
  <c r="Y1275" i="3"/>
  <c r="Y1130" i="3"/>
  <c r="Y532" i="3"/>
  <c r="Y3089" i="3"/>
  <c r="Y3057" i="3"/>
  <c r="Y1910" i="3"/>
  <c r="Y1151" i="3"/>
  <c r="Y1111" i="3"/>
  <c r="Y562" i="3"/>
  <c r="Y506" i="3"/>
  <c r="Y721" i="3"/>
  <c r="Y2062" i="3"/>
  <c r="Y947" i="3"/>
  <c r="Y2814" i="3"/>
  <c r="Y1800" i="3"/>
  <c r="Y1124" i="3"/>
  <c r="Y1369" i="3"/>
  <c r="Y1284" i="3"/>
  <c r="Y3195" i="3"/>
  <c r="Y2782" i="3"/>
  <c r="Y2667" i="3"/>
  <c r="Y2556" i="3"/>
  <c r="Y1648" i="3"/>
  <c r="Y1258" i="3"/>
  <c r="Y2710" i="3"/>
  <c r="Y2144" i="3"/>
  <c r="Y1991" i="3"/>
  <c r="Y625" i="3"/>
  <c r="Y3233" i="3"/>
  <c r="Y2937" i="3"/>
  <c r="Y2750" i="3"/>
  <c r="Y2589" i="3"/>
  <c r="Y1607" i="3"/>
  <c r="Y1647" i="3"/>
  <c r="Y1615" i="3"/>
  <c r="Y508" i="3"/>
  <c r="Y639" i="3"/>
  <c r="Y1974" i="3"/>
  <c r="Y1655" i="3"/>
  <c r="Y564" i="3"/>
  <c r="Y3248" i="3"/>
  <c r="Y3179" i="3"/>
  <c r="Y1106" i="3"/>
  <c r="Y2845" i="3"/>
  <c r="Y1316" i="3"/>
  <c r="Y1351" i="3"/>
  <c r="Y697" i="3"/>
  <c r="Y2983" i="3"/>
  <c r="Y2975" i="3"/>
  <c r="Y751" i="3"/>
  <c r="Y3217" i="3"/>
  <c r="Y3096" i="3"/>
  <c r="Y3254" i="3"/>
  <c r="Y3206" i="3"/>
  <c r="Y3142" i="3"/>
  <c r="Y3266" i="3"/>
  <c r="Y3241" i="3"/>
  <c r="Y3177" i="3"/>
  <c r="Y3221" i="3"/>
  <c r="Y3227" i="3"/>
  <c r="Y3207" i="3"/>
  <c r="Y3260" i="3"/>
  <c r="Y3239" i="3"/>
  <c r="Y3154" i="3"/>
  <c r="Y3256" i="3"/>
  <c r="Y3197" i="3"/>
  <c r="Y3242" i="3"/>
  <c r="Y3216" i="3"/>
  <c r="Y3128" i="3"/>
  <c r="Y3114" i="3"/>
  <c r="Y3102" i="3"/>
  <c r="Y3078" i="3"/>
  <c r="Y3153" i="3"/>
  <c r="Y3068" i="3"/>
  <c r="Y3165" i="3"/>
  <c r="Y3039" i="3"/>
  <c r="Y3145" i="3"/>
  <c r="Y3123" i="3"/>
  <c r="Y3093" i="3"/>
  <c r="Y3029" i="3"/>
  <c r="Y2920" i="3"/>
  <c r="Y2856" i="3"/>
  <c r="Y2915" i="3"/>
  <c r="Y3002" i="3"/>
  <c r="Y2958" i="3"/>
  <c r="Y2894" i="3"/>
  <c r="Y2999" i="3"/>
  <c r="Y2956" i="3"/>
  <c r="Y2860" i="3"/>
  <c r="Y3015" i="3"/>
  <c r="Y2943" i="3"/>
  <c r="Y3034" i="3"/>
  <c r="Y3019" i="3"/>
  <c r="Y2925" i="3"/>
  <c r="Y2828" i="3"/>
  <c r="Y2764" i="3"/>
  <c r="Y2859" i="3"/>
  <c r="Y2815" i="3"/>
  <c r="Y2751" i="3"/>
  <c r="Y2857" i="3"/>
  <c r="Y2829" i="3"/>
  <c r="Y2840" i="3"/>
  <c r="Y2776" i="3"/>
  <c r="Y2712" i="3"/>
  <c r="Y2817" i="3"/>
  <c r="Y2692" i="3"/>
  <c r="Y2642" i="3"/>
  <c r="Y2793" i="3"/>
  <c r="Y2729" i="3"/>
  <c r="Y2835" i="3"/>
  <c r="Y2701" i="3"/>
  <c r="Y2713" i="3"/>
  <c r="Y2822" i="3"/>
  <c r="Y2725" i="3"/>
  <c r="Y2706" i="3"/>
  <c r="Y2678" i="3"/>
  <c r="Y2614" i="3"/>
  <c r="Y2705" i="3"/>
  <c r="Y2657" i="3"/>
  <c r="Y2803" i="3"/>
  <c r="Y2738" i="3"/>
  <c r="Y2636" i="3"/>
  <c r="Y2572" i="3"/>
  <c r="Y2779" i="3"/>
  <c r="Y2694" i="3"/>
  <c r="Y2671" i="3"/>
  <c r="Y2629" i="3"/>
  <c r="Y2608" i="3"/>
  <c r="Y2573" i="3"/>
  <c r="Y2555" i="3"/>
  <c r="Y2491" i="3"/>
  <c r="Y2427" i="3"/>
  <c r="Y2502" i="3"/>
  <c r="Y2438" i="3"/>
  <c r="Y2645" i="3"/>
  <c r="Y2600" i="3"/>
  <c r="Y2521" i="3"/>
  <c r="Y2457" i="3"/>
  <c r="Y2519" i="3"/>
  <c r="Y2455" i="3"/>
  <c r="Y2637" i="3"/>
  <c r="Y2549" i="3"/>
  <c r="Y2485" i="3"/>
  <c r="Y2582" i="3"/>
  <c r="Y2512" i="3"/>
  <c r="Y2448" i="3"/>
  <c r="Y2345" i="3"/>
  <c r="Y2273" i="3"/>
  <c r="Y2327" i="3"/>
  <c r="Y2239" i="3"/>
  <c r="Y2362" i="3"/>
  <c r="Y2298" i="3"/>
  <c r="Y2250" i="3"/>
  <c r="Y2410" i="3"/>
  <c r="Y2238" i="3"/>
  <c r="Y2060" i="3"/>
  <c r="Y2315" i="3"/>
  <c r="Y2167" i="3"/>
  <c r="Y2103" i="3"/>
  <c r="Y2316" i="3"/>
  <c r="Y2253" i="3"/>
  <c r="Y2170" i="3"/>
  <c r="Y2106" i="3"/>
  <c r="Y2376" i="3"/>
  <c r="Y2203" i="3"/>
  <c r="Y2157" i="3"/>
  <c r="Y2093" i="3"/>
  <c r="Y2021" i="3"/>
  <c r="Y1957" i="3"/>
  <c r="Y2357" i="3"/>
  <c r="Y2325" i="3"/>
  <c r="Y2277" i="3"/>
  <c r="Y2245" i="3"/>
  <c r="Y2231" i="3"/>
  <c r="Y2385" i="3"/>
  <c r="Y2331" i="3"/>
  <c r="Y2131" i="3"/>
  <c r="Y2332" i="3"/>
  <c r="Y2193" i="3"/>
  <c r="Y2177" i="3"/>
  <c r="Y2161" i="3"/>
  <c r="Y2145" i="3"/>
  <c r="Y2129" i="3"/>
  <c r="Y2113" i="3"/>
  <c r="Y2097" i="3"/>
  <c r="Y2081" i="3"/>
  <c r="Y2065" i="3"/>
  <c r="Y2017" i="3"/>
  <c r="Y1953" i="3"/>
  <c r="Y2074" i="3"/>
  <c r="Y1917" i="3"/>
  <c r="Y1869" i="3"/>
  <c r="Y1805" i="3"/>
  <c r="Y1960" i="3"/>
  <c r="Y2080" i="3"/>
  <c r="Y1996" i="3"/>
  <c r="Y1930" i="3"/>
  <c r="Y1899" i="3"/>
  <c r="Y1835" i="3"/>
  <c r="Y1771" i="3"/>
  <c r="Y1986" i="3"/>
  <c r="Y1862" i="3"/>
  <c r="Y1798" i="3"/>
  <c r="Y1897" i="3"/>
  <c r="Y1841" i="3"/>
  <c r="Y1777" i="3"/>
  <c r="Y1737" i="3"/>
  <c r="Y1705" i="3"/>
  <c r="Y2019" i="3"/>
  <c r="Y1908" i="3"/>
  <c r="Y1884" i="3"/>
  <c r="Y1820" i="3"/>
  <c r="Y2094" i="3"/>
  <c r="Y2051" i="3"/>
  <c r="Y1911" i="3"/>
  <c r="Y2002" i="3"/>
  <c r="Y1898" i="3"/>
  <c r="Y1834" i="3"/>
  <c r="Y1770" i="3"/>
  <c r="Y1699" i="3"/>
  <c r="Y1688" i="3"/>
  <c r="Y1776" i="3"/>
  <c r="Y1683" i="3"/>
  <c r="Y1636" i="3"/>
  <c r="Y1749" i="3"/>
  <c r="Y1676" i="3"/>
  <c r="Y1668" i="3"/>
  <c r="Y1768" i="3"/>
  <c r="Y1660" i="3"/>
  <c r="Y1554" i="3"/>
  <c r="Y1629" i="3"/>
  <c r="Y1514" i="3"/>
  <c r="Y1487" i="3"/>
  <c r="Y1408" i="3"/>
  <c r="Y1591" i="3"/>
  <c r="Y1463" i="3"/>
  <c r="Y1394" i="3"/>
  <c r="Y1596" i="3"/>
  <c r="Y1563" i="3"/>
  <c r="Y1550" i="3"/>
  <c r="Y1516" i="3"/>
  <c r="Y1454" i="3"/>
  <c r="Y1492" i="3"/>
  <c r="Y1430" i="3"/>
  <c r="Y1381" i="3"/>
  <c r="Y1309" i="3"/>
  <c r="Y1245" i="3"/>
  <c r="Y1599" i="3"/>
  <c r="Y1508" i="3"/>
  <c r="Y1352" i="3"/>
  <c r="Y1336" i="3"/>
  <c r="Y1603" i="3"/>
  <c r="Y1572" i="3"/>
  <c r="Y1525" i="3"/>
  <c r="Y1484" i="3"/>
  <c r="Y1386" i="3"/>
  <c r="Y1447" i="3"/>
  <c r="Y1414" i="3"/>
  <c r="Y1375" i="3"/>
  <c r="Y1358" i="3"/>
  <c r="Y1338" i="3"/>
  <c r="Y1297" i="3"/>
  <c r="Y1272" i="3"/>
  <c r="Y1262" i="3"/>
  <c r="Y1125" i="3"/>
  <c r="Y1339" i="3"/>
  <c r="Y1288" i="3"/>
  <c r="Y1328" i="3"/>
  <c r="Y1289" i="3"/>
  <c r="Y1329" i="3"/>
  <c r="Y1304" i="3"/>
  <c r="Y1215" i="3"/>
  <c r="Y1104" i="3"/>
  <c r="Y1040" i="3"/>
  <c r="Y976" i="3"/>
  <c r="Y1187" i="3"/>
  <c r="Y1186" i="3"/>
  <c r="Y1070" i="3"/>
  <c r="Y1014" i="3"/>
  <c r="Y966" i="3"/>
  <c r="Y902" i="3"/>
  <c r="Y1296" i="3"/>
  <c r="Y1190" i="3"/>
  <c r="Y1025" i="3"/>
  <c r="Y913" i="3"/>
  <c r="Y1069" i="3"/>
  <c r="Y1011" i="3"/>
  <c r="Y941" i="3"/>
  <c r="Y901" i="3"/>
  <c r="Y846" i="3"/>
  <c r="Y782" i="3"/>
  <c r="Y907" i="3"/>
  <c r="Y892" i="3"/>
  <c r="Y1063" i="3"/>
  <c r="Y844" i="3"/>
  <c r="Y780" i="3"/>
  <c r="Y716" i="3"/>
  <c r="Y1099" i="3"/>
  <c r="Y887" i="3"/>
  <c r="Y823" i="3"/>
  <c r="Y882" i="3"/>
  <c r="Y818" i="3"/>
  <c r="Y754" i="3"/>
  <c r="Y690" i="3"/>
  <c r="Y1089" i="3"/>
  <c r="Y1020" i="3"/>
  <c r="Y896" i="3"/>
  <c r="Y861" i="3"/>
  <c r="Y1009" i="3"/>
  <c r="Y911" i="3"/>
  <c r="Y840" i="3"/>
  <c r="Y545" i="3"/>
  <c r="Y704" i="3"/>
  <c r="Y684" i="3"/>
  <c r="Y599" i="3"/>
  <c r="Y535" i="3"/>
  <c r="Y776" i="3"/>
  <c r="Y653" i="3"/>
  <c r="Y605" i="3"/>
  <c r="Y573" i="3"/>
  <c r="Y541" i="3"/>
  <c r="Y509" i="3"/>
  <c r="Y552" i="3"/>
  <c r="Y736" i="3"/>
  <c r="Y595" i="3"/>
  <c r="Y579" i="3"/>
  <c r="Y563" i="3"/>
  <c r="Y547" i="3"/>
  <c r="Y531" i="3"/>
  <c r="Y515" i="3"/>
  <c r="Y499" i="3"/>
  <c r="Y815" i="3"/>
  <c r="Y695" i="3"/>
  <c r="Y647" i="3"/>
  <c r="Y582" i="3"/>
  <c r="Y518" i="3"/>
  <c r="Y3238" i="3"/>
  <c r="Y3229" i="3"/>
  <c r="Y3198" i="3"/>
  <c r="Y3134" i="3"/>
  <c r="Y3220" i="3"/>
  <c r="Y3183" i="3"/>
  <c r="Y3210" i="3"/>
  <c r="Y3146" i="3"/>
  <c r="Y3148" i="3"/>
  <c r="Y3140" i="3"/>
  <c r="Y3070" i="3"/>
  <c r="Y3060" i="3"/>
  <c r="Y3079" i="3"/>
  <c r="Y3103" i="3"/>
  <c r="Y3085" i="3"/>
  <c r="Y2912" i="3"/>
  <c r="Y3026" i="3"/>
  <c r="Y2907" i="3"/>
  <c r="Y2950" i="3"/>
  <c r="Y2948" i="3"/>
  <c r="Y3012" i="3"/>
  <c r="Y2996" i="3"/>
  <c r="Y2980" i="3"/>
  <c r="Y2967" i="3"/>
  <c r="Y3031" i="3"/>
  <c r="Y3006" i="3"/>
  <c r="Y2990" i="3"/>
  <c r="Y2965" i="3"/>
  <c r="Y2885" i="3"/>
  <c r="Y2874" i="3"/>
  <c r="Y2895" i="3"/>
  <c r="Y2820" i="3"/>
  <c r="Y2756" i="3"/>
  <c r="Y2807" i="3"/>
  <c r="Y2743" i="3"/>
  <c r="Y2927" i="3"/>
  <c r="Y2805" i="3"/>
  <c r="Y2757" i="3"/>
  <c r="Y2832" i="3"/>
  <c r="Y2768" i="3"/>
  <c r="Y2704" i="3"/>
  <c r="Y2819" i="3"/>
  <c r="Y2709" i="3"/>
  <c r="Y2634" i="3"/>
  <c r="Y2795" i="3"/>
  <c r="Y2731" i="3"/>
  <c r="Y2770" i="3"/>
  <c r="Y2703" i="3"/>
  <c r="Y2680" i="3"/>
  <c r="Y2664" i="3"/>
  <c r="Y2715" i="3"/>
  <c r="Y2727" i="3"/>
  <c r="Y2670" i="3"/>
  <c r="Y2606" i="3"/>
  <c r="Y2826" i="3"/>
  <c r="Y2762" i="3"/>
  <c r="Y2707" i="3"/>
  <c r="Y2633" i="3"/>
  <c r="Y2838" i="3"/>
  <c r="Y2739" i="3"/>
  <c r="Y2676" i="3"/>
  <c r="Y2628" i="3"/>
  <c r="Y2571" i="3"/>
  <c r="Y2547" i="3"/>
  <c r="Y2483" i="3"/>
  <c r="Y2419" i="3"/>
  <c r="Y2568" i="3"/>
  <c r="Y2494" i="3"/>
  <c r="Y2430" i="3"/>
  <c r="Y2513" i="3"/>
  <c r="Y2449" i="3"/>
  <c r="Y2613" i="3"/>
  <c r="Y2566" i="3"/>
  <c r="Y2524" i="3"/>
  <c r="Y2623" i="3"/>
  <c r="Y2543" i="3"/>
  <c r="Y2479" i="3"/>
  <c r="Y2594" i="3"/>
  <c r="Y2564" i="3"/>
  <c r="Y2615" i="3"/>
  <c r="Y2590" i="3"/>
  <c r="Y2525" i="3"/>
  <c r="Y2461" i="3"/>
  <c r="Y2552" i="3"/>
  <c r="Y2488" i="3"/>
  <c r="Y2444" i="3"/>
  <c r="Y2337" i="3"/>
  <c r="Y2265" i="3"/>
  <c r="Y2415" i="3"/>
  <c r="Y2403" i="3"/>
  <c r="Y2319" i="3"/>
  <c r="Y2215" i="3"/>
  <c r="Y2354" i="3"/>
  <c r="Y2290" i="3"/>
  <c r="Y2242" i="3"/>
  <c r="Y2409" i="3"/>
  <c r="Y2390" i="3"/>
  <c r="Y2374" i="3"/>
  <c r="Y2358" i="3"/>
  <c r="Y2342" i="3"/>
  <c r="Y2326" i="3"/>
  <c r="Y2310" i="3"/>
  <c r="Y2294" i="3"/>
  <c r="Y2230" i="3"/>
  <c r="Y2399" i="3"/>
  <c r="Y2356" i="3"/>
  <c r="Y2292" i="3"/>
  <c r="Y2229" i="3"/>
  <c r="Y2052" i="3"/>
  <c r="Y2251" i="3"/>
  <c r="Y2159" i="3"/>
  <c r="Y2095" i="3"/>
  <c r="Y2365" i="3"/>
  <c r="Y2301" i="3"/>
  <c r="Y2255" i="3"/>
  <c r="Y2146" i="3"/>
  <c r="Y2428" i="3"/>
  <c r="Y2149" i="3"/>
  <c r="Y2085" i="3"/>
  <c r="Y2013" i="3"/>
  <c r="Y1949" i="3"/>
  <c r="Y2293" i="3"/>
  <c r="Y2276" i="3"/>
  <c r="Y2247" i="3"/>
  <c r="Y2228" i="3"/>
  <c r="Y2192" i="3"/>
  <c r="Y2155" i="3"/>
  <c r="Y2368" i="3"/>
  <c r="Y2329" i="3"/>
  <c r="Y2269" i="3"/>
  <c r="Y2234" i="3"/>
  <c r="Y2226" i="3"/>
  <c r="Y2009" i="3"/>
  <c r="Y1945" i="3"/>
  <c r="Y2068" i="3"/>
  <c r="Y1972" i="3"/>
  <c r="Y1861" i="3"/>
  <c r="Y1797" i="3"/>
  <c r="Y1962" i="3"/>
  <c r="Y1891" i="3"/>
  <c r="Y1827" i="3"/>
  <c r="Y1763" i="3"/>
  <c r="Y1955" i="3"/>
  <c r="Y1838" i="3"/>
  <c r="Y1988" i="3"/>
  <c r="Y1833" i="3"/>
  <c r="Y1769" i="3"/>
  <c r="Y1697" i="3"/>
  <c r="Y2031" i="3"/>
  <c r="Y1976" i="3"/>
  <c r="Y1900" i="3"/>
  <c r="Y1844" i="3"/>
  <c r="Y2099" i="3"/>
  <c r="Y1936" i="3"/>
  <c r="Y1874" i="3"/>
  <c r="Y1810" i="3"/>
  <c r="Y1746" i="3"/>
  <c r="Y1724" i="3"/>
  <c r="Y1687" i="3"/>
  <c r="Y1692" i="3"/>
  <c r="Y1756" i="3"/>
  <c r="Y1404" i="3"/>
  <c r="Y1642" i="3"/>
  <c r="Y1610" i="3"/>
  <c r="Y1546" i="3"/>
  <c r="Y1732" i="3"/>
  <c r="Y1714" i="3"/>
  <c r="Y1656" i="3"/>
  <c r="Y1735" i="3"/>
  <c r="Y1708" i="3"/>
  <c r="Y1663" i="3"/>
  <c r="Y1635" i="3"/>
  <c r="Y1401" i="3"/>
  <c r="Y1575" i="3"/>
  <c r="Y1490" i="3"/>
  <c r="Y1400" i="3"/>
  <c r="Y1598" i="3"/>
  <c r="Y1565" i="3"/>
  <c r="Y1561" i="3"/>
  <c r="Y1518" i="3"/>
  <c r="Y1494" i="3"/>
  <c r="Y1376" i="3"/>
  <c r="Y1457" i="3"/>
  <c r="Y1373" i="3"/>
  <c r="Y1301" i="3"/>
  <c r="Y1237" i="3"/>
  <c r="Y1583" i="3"/>
  <c r="Y1510" i="3"/>
  <c r="Y1421" i="3"/>
  <c r="Y1605" i="3"/>
  <c r="Y1574" i="3"/>
  <c r="Y1555" i="3"/>
  <c r="Y1524" i="3"/>
  <c r="Y1486" i="3"/>
  <c r="Y1420" i="3"/>
  <c r="Y1334" i="3"/>
  <c r="Y1259" i="3"/>
  <c r="Y1233" i="3"/>
  <c r="Y1345" i="3"/>
  <c r="Y1256" i="3"/>
  <c r="Y1225" i="3"/>
  <c r="Y1181" i="3"/>
  <c r="Y1249" i="3"/>
  <c r="Y1211" i="3"/>
  <c r="Y1137" i="3"/>
  <c r="Y1121" i="3"/>
  <c r="Y1096" i="3"/>
  <c r="Y1032" i="3"/>
  <c r="Y968" i="3"/>
  <c r="Y1330" i="3"/>
  <c r="Y1278" i="3"/>
  <c r="Y1183" i="3"/>
  <c r="Y1161" i="3"/>
  <c r="Y1150" i="3"/>
  <c r="Y1123" i="3"/>
  <c r="Y1110" i="3"/>
  <c r="Y1267" i="3"/>
  <c r="Y1241" i="3"/>
  <c r="Y1207" i="3"/>
  <c r="Y1160" i="3"/>
  <c r="Y1062" i="3"/>
  <c r="Y1006" i="3"/>
  <c r="Y958" i="3"/>
  <c r="Y894" i="3"/>
  <c r="Y1234" i="3"/>
  <c r="Y1001" i="3"/>
  <c r="Y905" i="3"/>
  <c r="Y1085" i="3"/>
  <c r="Y1047" i="3"/>
  <c r="Y1010" i="3"/>
  <c r="Y973" i="3"/>
  <c r="Y933" i="3"/>
  <c r="Y838" i="3"/>
  <c r="Y774" i="3"/>
  <c r="Y1023" i="3"/>
  <c r="Y931" i="3"/>
  <c r="Y916" i="3"/>
  <c r="Y967" i="3"/>
  <c r="Y836" i="3"/>
  <c r="Y772" i="3"/>
  <c r="Y708" i="3"/>
  <c r="Y1098" i="3"/>
  <c r="Y1061" i="3"/>
  <c r="Y979" i="3"/>
  <c r="Y863" i="3"/>
  <c r="Y874" i="3"/>
  <c r="Y810" i="3"/>
  <c r="Y746" i="3"/>
  <c r="Y682" i="3"/>
  <c r="Y853" i="3"/>
  <c r="Y829" i="3"/>
  <c r="Y781" i="3"/>
  <c r="Y1053" i="3"/>
  <c r="Y995" i="3"/>
  <c r="Y864" i="3"/>
  <c r="Y1091" i="3"/>
  <c r="Y733" i="3"/>
  <c r="Y601" i="3"/>
  <c r="Y537" i="3"/>
  <c r="Y725" i="3"/>
  <c r="Y678" i="3"/>
  <c r="Y606" i="3"/>
  <c r="Y718" i="3"/>
  <c r="Y692" i="3"/>
  <c r="Y591" i="3"/>
  <c r="Y527" i="3"/>
  <c r="Y800" i="3"/>
  <c r="Y703" i="3"/>
  <c r="Y787" i="3"/>
  <c r="Y701" i="3"/>
  <c r="Y768" i="3"/>
  <c r="Y672" i="3"/>
  <c r="Y592" i="3"/>
  <c r="Y528" i="3"/>
  <c r="Y750" i="3"/>
  <c r="Y623" i="3"/>
  <c r="Y607" i="3"/>
  <c r="Y809" i="3"/>
  <c r="Y735" i="3"/>
  <c r="Y671" i="3"/>
  <c r="Y558" i="3"/>
  <c r="Y494" i="3"/>
  <c r="Y3100" i="3"/>
  <c r="Y2904" i="3"/>
  <c r="Y2942" i="3"/>
  <c r="Y2997" i="3"/>
  <c r="Y2877" i="3"/>
  <c r="Y2748" i="3"/>
  <c r="Y2850" i="3"/>
  <c r="Y2824" i="3"/>
  <c r="Y2711" i="3"/>
  <c r="Y2758" i="3"/>
  <c r="Y2662" i="3"/>
  <c r="Y2687" i="3"/>
  <c r="Y2539" i="3"/>
  <c r="Y2486" i="3"/>
  <c r="Y2624" i="3"/>
  <c r="Y2503" i="3"/>
  <c r="Y2501" i="3"/>
  <c r="Y2617" i="3"/>
  <c r="Y2528" i="3"/>
  <c r="Y2440" i="3"/>
  <c r="Y2321" i="3"/>
  <c r="Y2408" i="3"/>
  <c r="Y2393" i="3"/>
  <c r="Y2087" i="3"/>
  <c r="Y2252" i="3"/>
  <c r="Y2186" i="3"/>
  <c r="Y2375" i="3"/>
  <c r="Y2077" i="3"/>
  <c r="Y1941" i="3"/>
  <c r="Y2056" i="3"/>
  <c r="Y2001" i="3"/>
  <c r="Y1937" i="3"/>
  <c r="Y2043" i="3"/>
  <c r="Y1916" i="3"/>
  <c r="Y1853" i="3"/>
  <c r="Y1883" i="3"/>
  <c r="Y1755" i="3"/>
  <c r="Y1878" i="3"/>
  <c r="Y1814" i="3"/>
  <c r="Y1956" i="3"/>
  <c r="Y1889" i="3"/>
  <c r="Y2083" i="3"/>
  <c r="Y2030" i="3"/>
  <c r="Y1990" i="3"/>
  <c r="Y1804" i="3"/>
  <c r="Y2050" i="3"/>
  <c r="Y1971" i="3"/>
  <c r="Y1938" i="3"/>
  <c r="Y1850" i="3"/>
  <c r="Y1722" i="3"/>
  <c r="Y1685" i="3"/>
  <c r="Y1396" i="3"/>
  <c r="Y1674" i="3"/>
  <c r="Y1657" i="3"/>
  <c r="Y1602" i="3"/>
  <c r="Y1538" i="3"/>
  <c r="Y1718" i="3"/>
  <c r="Y1704" i="3"/>
  <c r="Y1764" i="3"/>
  <c r="Y1733" i="3"/>
  <c r="Y1435" i="3"/>
  <c r="Y1407" i="3"/>
  <c r="Y1559" i="3"/>
  <c r="Y1393" i="3"/>
  <c r="Y1611" i="3"/>
  <c r="Y1564" i="3"/>
  <c r="Y1531" i="3"/>
  <c r="Y1441" i="3"/>
  <c r="Y1482" i="3"/>
  <c r="Y1455" i="3"/>
  <c r="Y1357" i="3"/>
  <c r="Y1293" i="3"/>
  <c r="Y1229" i="3"/>
  <c r="Y1567" i="3"/>
  <c r="Y1443" i="3"/>
  <c r="Y1604" i="3"/>
  <c r="Y1557" i="3"/>
  <c r="Y1526" i="3"/>
  <c r="Y1422" i="3"/>
  <c r="Y1378" i="3"/>
  <c r="Y1474" i="3"/>
  <c r="Y1411" i="3"/>
  <c r="Y1372" i="3"/>
  <c r="Y1271" i="3"/>
  <c r="Y1197" i="3"/>
  <c r="Y1170" i="3"/>
  <c r="Y1141" i="3"/>
  <c r="Y1287" i="3"/>
  <c r="Y1327" i="3"/>
  <c r="Y1244" i="3"/>
  <c r="Y1158" i="3"/>
  <c r="Y1303" i="3"/>
  <c r="Y1088" i="3"/>
  <c r="Y1024" i="3"/>
  <c r="Y960" i="3"/>
  <c r="Y1307" i="3"/>
  <c r="Y1280" i="3"/>
  <c r="Y1236" i="3"/>
  <c r="Y1134" i="3"/>
  <c r="Y1306" i="3"/>
  <c r="Y1203" i="3"/>
  <c r="Y1179" i="3"/>
  <c r="Y1054" i="3"/>
  <c r="Y998" i="3"/>
  <c r="Y950" i="3"/>
  <c r="Y1343" i="3"/>
  <c r="Y1295" i="3"/>
  <c r="Y1260" i="3"/>
  <c r="Y993" i="3"/>
  <c r="Y897" i="3"/>
  <c r="Y1012" i="3"/>
  <c r="Y925" i="3"/>
  <c r="Y893" i="3"/>
  <c r="Y830" i="3"/>
  <c r="Y766" i="3"/>
  <c r="Y891" i="3"/>
  <c r="Y1021" i="3"/>
  <c r="Y828" i="3"/>
  <c r="Y764" i="3"/>
  <c r="Y700" i="3"/>
  <c r="Y1100" i="3"/>
  <c r="Y1079" i="3"/>
  <c r="Y980" i="3"/>
  <c r="Y839" i="3"/>
  <c r="Y1037" i="3"/>
  <c r="Y983" i="3"/>
  <c r="Y866" i="3"/>
  <c r="Y802" i="3"/>
  <c r="Y738" i="3"/>
  <c r="Y674" i="3"/>
  <c r="Y912" i="3"/>
  <c r="Y821" i="3"/>
  <c r="Y994" i="3"/>
  <c r="Y927" i="3"/>
  <c r="Y888" i="3"/>
  <c r="Y824" i="3"/>
  <c r="Y1090" i="3"/>
  <c r="Y1075" i="3"/>
  <c r="Y593" i="3"/>
  <c r="Y529" i="3"/>
  <c r="Y638" i="3"/>
  <c r="Y619" i="3"/>
  <c r="Y583" i="3"/>
  <c r="Y519" i="3"/>
  <c r="Y775" i="3"/>
  <c r="Y753" i="3"/>
  <c r="Y637" i="3"/>
  <c r="Y763" i="3"/>
  <c r="Y597" i="3"/>
  <c r="Y565" i="3"/>
  <c r="Y533" i="3"/>
  <c r="Y501" i="3"/>
  <c r="Y626" i="3"/>
  <c r="Y610" i="3"/>
  <c r="Y568" i="3"/>
  <c r="Y504" i="3"/>
  <c r="Y655" i="3"/>
  <c r="Y598" i="3"/>
  <c r="Y534" i="3"/>
  <c r="Y3190" i="3"/>
  <c r="Y3259" i="3"/>
  <c r="Y3062" i="3"/>
  <c r="Y2963" i="3"/>
  <c r="Y2876" i="3"/>
  <c r="Y2735" i="3"/>
  <c r="Y2733" i="3"/>
  <c r="Y2875" i="3"/>
  <c r="Y2760" i="3"/>
  <c r="Y2754" i="3"/>
  <c r="Y2690" i="3"/>
  <c r="Y2769" i="3"/>
  <c r="Y2810" i="3"/>
  <c r="Y2598" i="3"/>
  <c r="Y2620" i="3"/>
  <c r="Y2773" i="3"/>
  <c r="Y2475" i="3"/>
  <c r="Y2609" i="3"/>
  <c r="Y2422" i="3"/>
  <c r="Y2505" i="3"/>
  <c r="Y2257" i="3"/>
  <c r="Y2207" i="3"/>
  <c r="Y2346" i="3"/>
  <c r="Y2402" i="3"/>
  <c r="Y2404" i="3"/>
  <c r="Y2222" i="3"/>
  <c r="Y2341" i="3"/>
  <c r="Y2151" i="3"/>
  <c r="Y2288" i="3"/>
  <c r="Y2141" i="3"/>
  <c r="Y2005" i="3"/>
  <c r="Y2224" i="3"/>
  <c r="Y2179" i="3"/>
  <c r="Y2115" i="3"/>
  <c r="Y2268" i="3"/>
  <c r="Y2057" i="3"/>
  <c r="Y2015" i="3"/>
  <c r="Y1789" i="3"/>
  <c r="Y1995" i="3"/>
  <c r="Y1964" i="3"/>
  <c r="Y1819" i="3"/>
  <c r="Y1825" i="3"/>
  <c r="Y1761" i="3"/>
  <c r="Y2018" i="3"/>
  <c r="Y1978" i="3"/>
  <c r="Y1868" i="3"/>
  <c r="Y1950" i="3"/>
  <c r="Y1914" i="3"/>
  <c r="Y1786" i="3"/>
  <c r="Y1665" i="3"/>
  <c r="Y1652" i="3"/>
  <c r="Y1645" i="3"/>
  <c r="Y1715" i="3"/>
  <c r="Y3182" i="3"/>
  <c r="Y3118" i="3"/>
  <c r="Y3235" i="3"/>
  <c r="Y3244" i="3"/>
  <c r="Y3199" i="3"/>
  <c r="Y3194" i="3"/>
  <c r="Y3130" i="3"/>
  <c r="Y3236" i="3"/>
  <c r="Y3205" i="3"/>
  <c r="Y3249" i="3"/>
  <c r="Y3228" i="3"/>
  <c r="Y3107" i="3"/>
  <c r="Y3167" i="3"/>
  <c r="Y3110" i="3"/>
  <c r="Y3127" i="3"/>
  <c r="Y3099" i="3"/>
  <c r="Y3083" i="3"/>
  <c r="Y3067" i="3"/>
  <c r="Y3051" i="3"/>
  <c r="Y3121" i="3"/>
  <c r="Y3054" i="3"/>
  <c r="Y3116" i="3"/>
  <c r="Y3044" i="3"/>
  <c r="Y3095" i="3"/>
  <c r="Y3098" i="3"/>
  <c r="Y3082" i="3"/>
  <c r="Y3066" i="3"/>
  <c r="Y3050" i="3"/>
  <c r="Y3157" i="3"/>
  <c r="Y3069" i="3"/>
  <c r="Y2960" i="3"/>
  <c r="Y2896" i="3"/>
  <c r="Y2955" i="3"/>
  <c r="Y2934" i="3"/>
  <c r="Y2886" i="3"/>
  <c r="Y2870" i="3"/>
  <c r="Y3007" i="3"/>
  <c r="Y3033" i="3"/>
  <c r="Y2932" i="3"/>
  <c r="Y2951" i="3"/>
  <c r="Y3003" i="3"/>
  <c r="Y2982" i="3"/>
  <c r="Y2917" i="3"/>
  <c r="Y2869" i="3"/>
  <c r="Y2867" i="3"/>
  <c r="Y2889" i="3"/>
  <c r="Y2804" i="3"/>
  <c r="Y2740" i="3"/>
  <c r="Y2791" i="3"/>
  <c r="Y2887" i="3"/>
  <c r="Y2921" i="3"/>
  <c r="Y2821" i="3"/>
  <c r="Y2816" i="3"/>
  <c r="Y2752" i="3"/>
  <c r="Y2790" i="3"/>
  <c r="Y2753" i="3"/>
  <c r="Y2682" i="3"/>
  <c r="Y2771" i="3"/>
  <c r="Y2809" i="3"/>
  <c r="Y2654" i="3"/>
  <c r="Y2827" i="3"/>
  <c r="Y2763" i="3"/>
  <c r="Y2737" i="3"/>
  <c r="Y2649" i="3"/>
  <c r="Y2668" i="3"/>
  <c r="Y2612" i="3"/>
  <c r="Y2663" i="3"/>
  <c r="Y2575" i="3"/>
  <c r="Y2531" i="3"/>
  <c r="Y2467" i="3"/>
  <c r="Y2610" i="3"/>
  <c r="Y2478" i="3"/>
  <c r="Y2561" i="3"/>
  <c r="Y2497" i="3"/>
  <c r="Y2433" i="3"/>
  <c r="Y2601" i="3"/>
  <c r="Y2527" i="3"/>
  <c r="Y2463" i="3"/>
  <c r="Y2587" i="3"/>
  <c r="Y2541" i="3"/>
  <c r="Y2477" i="3"/>
  <c r="Y2655" i="3"/>
  <c r="Y2618" i="3"/>
  <c r="Y2578" i="3"/>
  <c r="Y2504" i="3"/>
  <c r="Y2313" i="3"/>
  <c r="Y2249" i="3"/>
  <c r="Y2414" i="3"/>
  <c r="Y2367" i="3"/>
  <c r="Y2295" i="3"/>
  <c r="Y2199" i="3"/>
  <c r="Y2439" i="3"/>
  <c r="Y2338" i="3"/>
  <c r="Y2274" i="3"/>
  <c r="Y2423" i="3"/>
  <c r="Y2397" i="3"/>
  <c r="Y2278" i="3"/>
  <c r="Y2328" i="3"/>
  <c r="Y2214" i="3"/>
  <c r="Y2198" i="3"/>
  <c r="Y2036" i="3"/>
  <c r="Y2221" i="3"/>
  <c r="Y2143" i="3"/>
  <c r="Y2079" i="3"/>
  <c r="Y2162" i="3"/>
  <c r="Y2426" i="3"/>
  <c r="Y2406" i="3"/>
  <c r="Y2372" i="3"/>
  <c r="Y2133" i="3"/>
  <c r="Y2069" i="3"/>
  <c r="Y1997" i="3"/>
  <c r="Y1933" i="3"/>
  <c r="Y2218" i="3"/>
  <c r="Y2202" i="3"/>
  <c r="Y2048" i="3"/>
  <c r="Y2396" i="3"/>
  <c r="Y2299" i="3"/>
  <c r="Y2139" i="3"/>
  <c r="Y2364" i="3"/>
  <c r="Y2240" i="3"/>
  <c r="Y2200" i="3"/>
  <c r="Y2049" i="3"/>
  <c r="Y1993" i="3"/>
  <c r="Y1929" i="3"/>
  <c r="Y2064" i="3"/>
  <c r="Y2014" i="3"/>
  <c r="Y1909" i="3"/>
  <c r="Y1845" i="3"/>
  <c r="Y1781" i="3"/>
  <c r="Y2091" i="3"/>
  <c r="Y1875" i="3"/>
  <c r="Y1811" i="3"/>
  <c r="Y1747" i="3"/>
  <c r="Y1952" i="3"/>
  <c r="Y1854" i="3"/>
  <c r="Y1790" i="3"/>
  <c r="Y2059" i="3"/>
  <c r="Y2027" i="3"/>
  <c r="Y1919" i="3"/>
  <c r="Y1881" i="3"/>
  <c r="Y1817" i="3"/>
  <c r="Y1753" i="3"/>
  <c r="Y1729" i="3"/>
  <c r="Y2028" i="3"/>
  <c r="Y1892" i="3"/>
  <c r="Y1828" i="3"/>
  <c r="Y2047" i="3"/>
  <c r="Y2011" i="3"/>
  <c r="Y1903" i="3"/>
  <c r="Y2098" i="3"/>
  <c r="Y1890" i="3"/>
  <c r="Y1826" i="3"/>
  <c r="Y1762" i="3"/>
  <c r="Y1701" i="3"/>
  <c r="Y1694" i="3"/>
  <c r="Y1690" i="3"/>
  <c r="Y1750" i="3"/>
  <c r="Y1628" i="3"/>
  <c r="Y1673" i="3"/>
  <c r="Y1667" i="3"/>
  <c r="Y1653" i="3"/>
  <c r="Y1659" i="3"/>
  <c r="Y1634" i="3"/>
  <c r="Y1594" i="3"/>
  <c r="Y1530" i="3"/>
  <c r="Y1621" i="3"/>
  <c r="Y1726" i="3"/>
  <c r="Y1703" i="3"/>
  <c r="Y1632" i="3"/>
  <c r="Y1616" i="3"/>
  <c r="Y1600" i="3"/>
  <c r="Y1584" i="3"/>
  <c r="Y1568" i="3"/>
  <c r="Y1552" i="3"/>
  <c r="Y1536" i="3"/>
  <c r="Y1520" i="3"/>
  <c r="Y1504" i="3"/>
  <c r="Y1488" i="3"/>
  <c r="Y1472" i="3"/>
  <c r="Y1456" i="3"/>
  <c r="Y1440" i="3"/>
  <c r="Y1424" i="3"/>
  <c r="Y1706" i="3"/>
  <c r="Y1499" i="3"/>
  <c r="Y1477" i="3"/>
  <c r="Y1436" i="3"/>
  <c r="Y1406" i="3"/>
  <c r="Y1361" i="3"/>
  <c r="Y1543" i="3"/>
  <c r="Y1475" i="3"/>
  <c r="Y1399" i="3"/>
  <c r="Y1613" i="3"/>
  <c r="Y1579" i="3"/>
  <c r="Y1566" i="3"/>
  <c r="Y1533" i="3"/>
  <c r="Y1529" i="3"/>
  <c r="Y1505" i="3"/>
  <c r="Y1466" i="3"/>
  <c r="Y1439" i="3"/>
  <c r="Y1382" i="3"/>
  <c r="Y1366" i="3"/>
  <c r="Y1481" i="3"/>
  <c r="Y1442" i="3"/>
  <c r="Y1388" i="3"/>
  <c r="Y1349" i="3"/>
  <c r="Y1285" i="3"/>
  <c r="Y1221" i="3"/>
  <c r="Y1551" i="3"/>
  <c r="Y1497" i="3"/>
  <c r="Y1444" i="3"/>
  <c r="Y1360" i="3"/>
  <c r="Y1606" i="3"/>
  <c r="Y1587" i="3"/>
  <c r="Y1556" i="3"/>
  <c r="Y1410" i="3"/>
  <c r="Y1350" i="3"/>
  <c r="Y1265" i="3"/>
  <c r="Y1232" i="3"/>
  <c r="Y1163" i="3"/>
  <c r="Y1117" i="3"/>
  <c r="Y1310" i="3"/>
  <c r="Y1313" i="3"/>
  <c r="Y1255" i="3"/>
  <c r="Y1224" i="3"/>
  <c r="Y1140" i="3"/>
  <c r="Y1335" i="3"/>
  <c r="Y1212" i="3"/>
  <c r="Y1177" i="3"/>
  <c r="Y1347" i="3"/>
  <c r="Y1248" i="3"/>
  <c r="Y1169" i="3"/>
  <c r="Y1080" i="3"/>
  <c r="Y1016" i="3"/>
  <c r="Y1305" i="3"/>
  <c r="Y1204" i="3"/>
  <c r="Y1147" i="3"/>
  <c r="Y1107" i="3"/>
  <c r="Y1283" i="3"/>
  <c r="Y1240" i="3"/>
  <c r="Y1156" i="3"/>
  <c r="Y942" i="3"/>
  <c r="Y1152" i="3"/>
  <c r="Y953" i="3"/>
  <c r="Y952" i="3"/>
  <c r="Y886" i="3"/>
  <c r="Y822" i="3"/>
  <c r="Y1081" i="3"/>
  <c r="Y963" i="3"/>
  <c r="Y940" i="3"/>
  <c r="Y915" i="3"/>
  <c r="Y900" i="3"/>
  <c r="Y884" i="3"/>
  <c r="Y820" i="3"/>
  <c r="Y756" i="3"/>
  <c r="Y1083" i="3"/>
  <c r="Y1017" i="3"/>
  <c r="Y955" i="3"/>
  <c r="Y879" i="3"/>
  <c r="Y858" i="3"/>
  <c r="Y794" i="3"/>
  <c r="Y730" i="3"/>
  <c r="Y666" i="3"/>
  <c r="Y1073" i="3"/>
  <c r="Y1013" i="3"/>
  <c r="Y944" i="3"/>
  <c r="Y928" i="3"/>
  <c r="Y813" i="3"/>
  <c r="Y773" i="3"/>
  <c r="Y1031" i="3"/>
  <c r="Y996" i="3"/>
  <c r="Y943" i="3"/>
  <c r="Y903" i="3"/>
  <c r="Y848" i="3"/>
  <c r="Y1092" i="3"/>
  <c r="Y1074" i="3"/>
  <c r="Y727" i="3"/>
  <c r="Y585" i="3"/>
  <c r="Y521" i="3"/>
  <c r="Y670" i="3"/>
  <c r="Y717" i="3"/>
  <c r="Y662" i="3"/>
  <c r="Y575" i="3"/>
  <c r="Y511" i="3"/>
  <c r="Y799" i="3"/>
  <c r="Y769" i="3"/>
  <c r="Y699" i="3"/>
  <c r="Y661" i="3"/>
  <c r="Y759" i="3"/>
  <c r="Y792" i="3"/>
  <c r="Y767" i="3"/>
  <c r="Y696" i="3"/>
  <c r="Y664" i="3"/>
  <c r="Y544" i="3"/>
  <c r="Y749" i="3"/>
  <c r="Y620" i="3"/>
  <c r="Y731" i="3"/>
  <c r="Y687" i="3"/>
  <c r="Y643" i="3"/>
  <c r="Y574" i="3"/>
  <c r="Y510" i="3"/>
  <c r="Y3138" i="3"/>
  <c r="Y3163" i="3"/>
  <c r="Y3055" i="3"/>
  <c r="Y2940" i="3"/>
  <c r="Y2812" i="3"/>
  <c r="Y2799" i="3"/>
  <c r="Y2781" i="3"/>
  <c r="Y2626" i="3"/>
  <c r="Y2806" i="3"/>
  <c r="Y2745" i="3"/>
  <c r="Y2825" i="3"/>
  <c r="Y2761" i="3"/>
  <c r="Y2673" i="3"/>
  <c r="Y2774" i="3"/>
  <c r="Y2570" i="3"/>
  <c r="Y2441" i="3"/>
  <c r="Y2616" i="3"/>
  <c r="Y2579" i="3"/>
  <c r="Y2303" i="3"/>
  <c r="Y2437" i="3"/>
  <c r="Y2282" i="3"/>
  <c r="Y2286" i="3"/>
  <c r="Y2264" i="3"/>
  <c r="Y2044" i="3"/>
  <c r="Y2352" i="3"/>
  <c r="Y2122" i="3"/>
  <c r="Y2401" i="3"/>
  <c r="Y2275" i="3"/>
  <c r="Y2195" i="3"/>
  <c r="Y2244" i="3"/>
  <c r="Y3223" i="3"/>
  <c r="Y3174" i="3"/>
  <c r="Y3252" i="3"/>
  <c r="Y3209" i="3"/>
  <c r="Y3232" i="3"/>
  <c r="Y3175" i="3"/>
  <c r="Y3258" i="3"/>
  <c r="Y3186" i="3"/>
  <c r="Y3122" i="3"/>
  <c r="Y3251" i="3"/>
  <c r="Y3169" i="3"/>
  <c r="Y3135" i="3"/>
  <c r="Y3147" i="3"/>
  <c r="Y3129" i="3"/>
  <c r="Y3173" i="3"/>
  <c r="Y3141" i="3"/>
  <c r="Y3189" i="3"/>
  <c r="Y3164" i="3"/>
  <c r="Y3036" i="3"/>
  <c r="Y3133" i="3"/>
  <c r="Y3071" i="3"/>
  <c r="Y3111" i="3"/>
  <c r="Y3181" i="3"/>
  <c r="Y3061" i="3"/>
  <c r="Y2952" i="3"/>
  <c r="Y2888" i="3"/>
  <c r="Y3024" i="3"/>
  <c r="Y2947" i="3"/>
  <c r="Y2986" i="3"/>
  <c r="Y2926" i="3"/>
  <c r="Y2924" i="3"/>
  <c r="Y3032" i="3"/>
  <c r="Y2957" i="3"/>
  <c r="Y2861" i="3"/>
  <c r="Y2919" i="3"/>
  <c r="Y2911" i="3"/>
  <c r="Y2796" i="3"/>
  <c r="Y2732" i="3"/>
  <c r="Y2847" i="3"/>
  <c r="Y2783" i="3"/>
  <c r="Y2797" i="3"/>
  <c r="Y2749" i="3"/>
  <c r="Y2808" i="3"/>
  <c r="Y2744" i="3"/>
  <c r="Y2755" i="3"/>
  <c r="Y2674" i="3"/>
  <c r="Y2721" i="3"/>
  <c r="Y2702" i="3"/>
  <c r="Y2714" i="3"/>
  <c r="Y2811" i="3"/>
  <c r="Y2646" i="3"/>
  <c r="Y2689" i="3"/>
  <c r="Y2625" i="3"/>
  <c r="Y2604" i="3"/>
  <c r="Y2842" i="3"/>
  <c r="Y2576" i="3"/>
  <c r="Y2569" i="3"/>
  <c r="Y2523" i="3"/>
  <c r="Y2459" i="3"/>
  <c r="Y2558" i="3"/>
  <c r="Y2470" i="3"/>
  <c r="Y2553" i="3"/>
  <c r="Y2489" i="3"/>
  <c r="Y2425" i="3"/>
  <c r="Y2602" i="3"/>
  <c r="Y2635" i="3"/>
  <c r="Y2551" i="3"/>
  <c r="Y2487" i="3"/>
  <c r="Y2586" i="3"/>
  <c r="Y2517" i="3"/>
  <c r="Y2453" i="3"/>
  <c r="Y2656" i="3"/>
  <c r="Y2562" i="3"/>
  <c r="Y2544" i="3"/>
  <c r="Y2480" i="3"/>
  <c r="Y2377" i="3"/>
  <c r="Y2305" i="3"/>
  <c r="Y2241" i="3"/>
  <c r="Y2359" i="3"/>
  <c r="Y2287" i="3"/>
  <c r="Y2394" i="3"/>
  <c r="Y2330" i="3"/>
  <c r="Y2266" i="3"/>
  <c r="Y2270" i="3"/>
  <c r="Y2384" i="3"/>
  <c r="Y2261" i="3"/>
  <c r="Y2283" i="3"/>
  <c r="Y2220" i="3"/>
  <c r="Y2135" i="3"/>
  <c r="Y2071" i="3"/>
  <c r="Y2348" i="3"/>
  <c r="Y2285" i="3"/>
  <c r="Y2138" i="3"/>
  <c r="Y2421" i="3"/>
  <c r="Y2407" i="3"/>
  <c r="Y2219" i="3"/>
  <c r="Y2189" i="3"/>
  <c r="Y2125" i="3"/>
  <c r="Y2061" i="3"/>
  <c r="Y1989" i="3"/>
  <c r="Y2344" i="3"/>
  <c r="Y2312" i="3"/>
  <c r="Y2040" i="3"/>
  <c r="Y2392" i="3"/>
  <c r="Y2223" i="3"/>
  <c r="Y2163" i="3"/>
  <c r="Y2304" i="3"/>
  <c r="Y2185" i="3"/>
  <c r="Y2169" i="3"/>
  <c r="Y2153" i="3"/>
  <c r="Y2137" i="3"/>
  <c r="Y2121" i="3"/>
  <c r="Y2105" i="3"/>
  <c r="Y2089" i="3"/>
  <c r="Y2073" i="3"/>
  <c r="Y2041" i="3"/>
  <c r="Y1985" i="3"/>
  <c r="Y1921" i="3"/>
  <c r="Y2042" i="3"/>
  <c r="Y1940" i="3"/>
  <c r="Y1901" i="3"/>
  <c r="Y1837" i="3"/>
  <c r="Y1773" i="3"/>
  <c r="Y1992" i="3"/>
  <c r="Y2035" i="3"/>
  <c r="Y1932" i="3"/>
  <c r="Y1867" i="3"/>
  <c r="Y1803" i="3"/>
  <c r="Y1739" i="3"/>
  <c r="Y2067" i="3"/>
  <c r="Y1954" i="3"/>
  <c r="Y1830" i="3"/>
  <c r="Y1913" i="3"/>
  <c r="Y1873" i="3"/>
  <c r="Y1809" i="3"/>
  <c r="Y2082" i="3"/>
  <c r="Y1947" i="3"/>
  <c r="Y1926" i="3"/>
  <c r="Y1852" i="3"/>
  <c r="Y1788" i="3"/>
  <c r="Y2092" i="3"/>
  <c r="Y1968" i="3"/>
  <c r="Y1925" i="3"/>
  <c r="Y1866" i="3"/>
  <c r="Y1802" i="3"/>
  <c r="Y1738" i="3"/>
  <c r="Y1638" i="3"/>
  <c r="Y1689" i="3"/>
  <c r="Y1684" i="3"/>
  <c r="Y1646" i="3"/>
  <c r="Y1675" i="3"/>
  <c r="Y1740" i="3"/>
  <c r="Y1649" i="3"/>
  <c r="Y1586" i="3"/>
  <c r="Y1522" i="3"/>
  <c r="Y1741" i="3"/>
  <c r="Y1758" i="3"/>
  <c r="Y1707" i="3"/>
  <c r="Y1696" i="3"/>
  <c r="Y1627" i="3"/>
  <c r="Y1500" i="3"/>
  <c r="Y1438" i="3"/>
  <c r="Y1527" i="3"/>
  <c r="Y1476" i="3"/>
  <c r="Y1398" i="3"/>
  <c r="Y1612" i="3"/>
  <c r="Y1581" i="3"/>
  <c r="Y1577" i="3"/>
  <c r="Y1532" i="3"/>
  <c r="Y1503" i="3"/>
  <c r="Y1392" i="3"/>
  <c r="Y1506" i="3"/>
  <c r="Y1479" i="3"/>
  <c r="Y1368" i="3"/>
  <c r="Y1341" i="3"/>
  <c r="Y1277" i="3"/>
  <c r="Y1213" i="3"/>
  <c r="Y1535" i="3"/>
  <c r="Y1495" i="3"/>
  <c r="Y1446" i="3"/>
  <c r="Y1344" i="3"/>
  <c r="Y1589" i="3"/>
  <c r="Y1558" i="3"/>
  <c r="Y1539" i="3"/>
  <c r="Y1370" i="3"/>
  <c r="Y1459" i="3"/>
  <c r="Y1416" i="3"/>
  <c r="Y1383" i="3"/>
  <c r="Y1367" i="3"/>
  <c r="Y1322" i="3"/>
  <c r="Y1159" i="3"/>
  <c r="Y1312" i="3"/>
  <c r="Y1274" i="3"/>
  <c r="Y1254" i="3"/>
  <c r="Y1353" i="3"/>
  <c r="Y1217" i="3"/>
  <c r="Y1072" i="3"/>
  <c r="Y1008" i="3"/>
  <c r="Y1279" i="3"/>
  <c r="Y1157" i="3"/>
  <c r="Y1131" i="3"/>
  <c r="Y1118" i="3"/>
  <c r="Y1318" i="3"/>
  <c r="Y1281" i="3"/>
  <c r="Y1198" i="3"/>
  <c r="Y1153" i="3"/>
  <c r="Y1102" i="3"/>
  <c r="Y1046" i="3"/>
  <c r="Y990" i="3"/>
  <c r="Y934" i="3"/>
  <c r="Y1178" i="3"/>
  <c r="Y945" i="3"/>
  <c r="Y985" i="3"/>
  <c r="Y917" i="3"/>
  <c r="Y878" i="3"/>
  <c r="Y814" i="3"/>
  <c r="Y987" i="3"/>
  <c r="Y964" i="3"/>
  <c r="Y924" i="3"/>
  <c r="Y889" i="3"/>
  <c r="Y999" i="3"/>
  <c r="Y876" i="3"/>
  <c r="Y812" i="3"/>
  <c r="Y748" i="3"/>
  <c r="Y1082" i="3"/>
  <c r="Y956" i="3"/>
  <c r="Y855" i="3"/>
  <c r="Y1015" i="3"/>
  <c r="Y850" i="3"/>
  <c r="Y786" i="3"/>
  <c r="Y722" i="3"/>
  <c r="Y658" i="3"/>
  <c r="Y1033" i="3"/>
  <c r="Y969" i="3"/>
  <c r="Y845" i="3"/>
  <c r="Y805" i="3"/>
  <c r="Y765" i="3"/>
  <c r="Y971" i="3"/>
  <c r="Y872" i="3"/>
  <c r="Y1076" i="3"/>
  <c r="Y784" i="3"/>
  <c r="Y713" i="3"/>
  <c r="Y577" i="3"/>
  <c r="Y513" i="3"/>
  <c r="Y808" i="3"/>
  <c r="Y669" i="3"/>
  <c r="Y567" i="3"/>
  <c r="Y503" i="3"/>
  <c r="Y793" i="3"/>
  <c r="Y745" i="3"/>
  <c r="Y632" i="3"/>
  <c r="Y589" i="3"/>
  <c r="Y557" i="3"/>
  <c r="Y525" i="3"/>
  <c r="AB3" i="3"/>
  <c r="Y493" i="3"/>
  <c r="Z3" i="3"/>
  <c r="Y584" i="3"/>
  <c r="Y520" i="3"/>
  <c r="Y603" i="3"/>
  <c r="Y587" i="3"/>
  <c r="Y571" i="3"/>
  <c r="Y555" i="3"/>
  <c r="Y539" i="3"/>
  <c r="Y523" i="3"/>
  <c r="Y507" i="3"/>
  <c r="Y728" i="3"/>
  <c r="Y663" i="3"/>
  <c r="Y617" i="3"/>
  <c r="Y550" i="3"/>
  <c r="Y3131" i="3"/>
  <c r="Y3149" i="3"/>
  <c r="Y3077" i="3"/>
  <c r="Y3027" i="3"/>
  <c r="Y2981" i="3"/>
  <c r="Y2941" i="3"/>
  <c r="Y2855" i="3"/>
  <c r="Y2464" i="3"/>
  <c r="Y3240" i="3"/>
  <c r="Y3166" i="3"/>
  <c r="Y3234" i="3"/>
  <c r="Y3201" i="3"/>
  <c r="Y3247" i="3"/>
  <c r="Y3215" i="3"/>
  <c r="Y3178" i="3"/>
  <c r="Y3231" i="3"/>
  <c r="Y3137" i="3"/>
  <c r="Y3106" i="3"/>
  <c r="Y3160" i="3"/>
  <c r="Y3172" i="3"/>
  <c r="Y3117" i="3"/>
  <c r="Y3092" i="3"/>
  <c r="Y3028" i="3"/>
  <c r="Y3047" i="3"/>
  <c r="Y3155" i="3"/>
  <c r="Y3053" i="3"/>
  <c r="Y2944" i="3"/>
  <c r="Y2880" i="3"/>
  <c r="Y2939" i="3"/>
  <c r="Y2978" i="3"/>
  <c r="Y2918" i="3"/>
  <c r="Y3016" i="3"/>
  <c r="Y3005" i="3"/>
  <c r="Y2991" i="3"/>
  <c r="Y2973" i="3"/>
  <c r="Y3021" i="3"/>
  <c r="Y2916" i="3"/>
  <c r="Y2868" i="3"/>
  <c r="Y3020" i="3"/>
  <c r="Y3004" i="3"/>
  <c r="Y2988" i="3"/>
  <c r="Y2972" i="3"/>
  <c r="Y2935" i="3"/>
  <c r="Y2998" i="3"/>
  <c r="Y2933" i="3"/>
  <c r="Y2909" i="3"/>
  <c r="Y2854" i="3"/>
  <c r="Y2879" i="3"/>
  <c r="Y2903" i="3"/>
  <c r="Y2788" i="3"/>
  <c r="Y2724" i="3"/>
  <c r="Y2871" i="3"/>
  <c r="Y2839" i="3"/>
  <c r="Y2775" i="3"/>
  <c r="Y2881" i="3"/>
  <c r="Y2837" i="3"/>
  <c r="Y2800" i="3"/>
  <c r="Y2736" i="3"/>
  <c r="Y2722" i="3"/>
  <c r="Y2666" i="3"/>
  <c r="Y2723" i="3"/>
  <c r="Y2742" i="3"/>
  <c r="Y2688" i="3"/>
  <c r="Y2672" i="3"/>
  <c r="Y2786" i="3"/>
  <c r="Y2638" i="3"/>
  <c r="Y2665" i="3"/>
  <c r="Y2660" i="3"/>
  <c r="Y2596" i="3"/>
  <c r="Y2841" i="3"/>
  <c r="Y2679" i="3"/>
  <c r="Y2631" i="3"/>
  <c r="Y2515" i="3"/>
  <c r="Y2451" i="3"/>
  <c r="Y2550" i="3"/>
  <c r="Y2462" i="3"/>
  <c r="Y2647" i="3"/>
  <c r="Y2545" i="3"/>
  <c r="Y2481" i="3"/>
  <c r="Y2417" i="3"/>
  <c r="Y2511" i="3"/>
  <c r="Y2639" i="3"/>
  <c r="Y2557" i="3"/>
  <c r="Y2493" i="3"/>
  <c r="Y2583" i="3"/>
  <c r="Y2577" i="3"/>
  <c r="Y2520" i="3"/>
  <c r="Y2456" i="3"/>
  <c r="Y2369" i="3"/>
  <c r="Y2297" i="3"/>
  <c r="Y2233" i="3"/>
  <c r="Y2351" i="3"/>
  <c r="Y2279" i="3"/>
  <c r="Y2436" i="3"/>
  <c r="Y2386" i="3"/>
  <c r="Y2322" i="3"/>
  <c r="Y2420" i="3"/>
  <c r="Y2398" i="3"/>
  <c r="Y2382" i="3"/>
  <c r="Y2366" i="3"/>
  <c r="Y2350" i="3"/>
  <c r="Y2334" i="3"/>
  <c r="Y2318" i="3"/>
  <c r="Y2302" i="3"/>
  <c r="Y2262" i="3"/>
  <c r="Y2324" i="3"/>
  <c r="Y2260" i="3"/>
  <c r="Y2191" i="3"/>
  <c r="Y2127" i="3"/>
  <c r="Y2063" i="3"/>
  <c r="Y2333" i="3"/>
  <c r="Y2284" i="3"/>
  <c r="Y2178" i="3"/>
  <c r="Y2114" i="3"/>
  <c r="Y2416" i="3"/>
  <c r="Y2181" i="3"/>
  <c r="Y2117" i="3"/>
  <c r="Y2053" i="3"/>
  <c r="Y1981" i="3"/>
  <c r="Y2024" i="3"/>
  <c r="Y2387" i="3"/>
  <c r="Y2363" i="3"/>
  <c r="Y2217" i="3"/>
  <c r="Y2187" i="3"/>
  <c r="Y2123" i="3"/>
  <c r="Y2237" i="3"/>
  <c r="Y2208" i="3"/>
  <c r="Y1977" i="3"/>
  <c r="Y2039" i="3"/>
  <c r="Y1923" i="3"/>
  <c r="Y1893" i="3"/>
  <c r="Y1829" i="3"/>
  <c r="Y1765" i="3"/>
  <c r="Y1994" i="3"/>
  <c r="Y2090" i="3"/>
  <c r="Y1859" i="3"/>
  <c r="Y1795" i="3"/>
  <c r="Y1731" i="3"/>
  <c r="Y1987" i="3"/>
  <c r="Y1915" i="3"/>
  <c r="Y1870" i="3"/>
  <c r="Y1806" i="3"/>
  <c r="Y2078" i="3"/>
  <c r="Y2058" i="3"/>
  <c r="Y2026" i="3"/>
  <c r="Y1865" i="3"/>
  <c r="Y1801" i="3"/>
  <c r="Y2076" i="3"/>
  <c r="Y1876" i="3"/>
  <c r="Y1812" i="3"/>
  <c r="Y2010" i="3"/>
  <c r="Y1918" i="3"/>
  <c r="Y2003" i="3"/>
  <c r="Y1982" i="3"/>
  <c r="Y1970" i="3"/>
  <c r="Y1906" i="3"/>
  <c r="Y1842" i="3"/>
  <c r="Y1778" i="3"/>
  <c r="Y1700" i="3"/>
  <c r="Y1630" i="3"/>
  <c r="Y1780" i="3"/>
  <c r="Y1725" i="3"/>
  <c r="Y1691" i="3"/>
  <c r="Y1748" i="3"/>
  <c r="Y1669" i="3"/>
  <c r="Y1644" i="3"/>
  <c r="Y1772" i="3"/>
  <c r="Y1651" i="3"/>
  <c r="Y1626" i="3"/>
  <c r="Y1578" i="3"/>
  <c r="Y1637" i="3"/>
  <c r="Y1717" i="3"/>
  <c r="Y1710" i="3"/>
  <c r="Y1760" i="3"/>
  <c r="Y1502" i="3"/>
  <c r="Y1405" i="3"/>
  <c r="Y1517" i="3"/>
  <c r="Y1478" i="3"/>
  <c r="Y1364" i="3"/>
  <c r="Y1614" i="3"/>
  <c r="Y1580" i="3"/>
  <c r="Y1547" i="3"/>
  <c r="Y1534" i="3"/>
  <c r="Y1467" i="3"/>
  <c r="Y1445" i="3"/>
  <c r="Y1333" i="3"/>
  <c r="Y1269" i="3"/>
  <c r="Y1205" i="3"/>
  <c r="Y1519" i="3"/>
  <c r="Y1588" i="3"/>
  <c r="Y1541" i="3"/>
  <c r="Y1498" i="3"/>
  <c r="Y1460" i="3"/>
  <c r="Y1409" i="3"/>
  <c r="Y1264" i="3"/>
  <c r="Y1231" i="3"/>
  <c r="Y1133" i="3"/>
  <c r="Y1193" i="3"/>
  <c r="Y1251" i="3"/>
  <c r="Y1223" i="3"/>
  <c r="Y1250" i="3"/>
  <c r="Y1173" i="3"/>
  <c r="Y1290" i="3"/>
  <c r="Y1247" i="3"/>
  <c r="Y1195" i="3"/>
  <c r="Y1145" i="3"/>
  <c r="Y1129" i="3"/>
  <c r="Y1113" i="3"/>
  <c r="Y1064" i="3"/>
  <c r="Y1000" i="3"/>
  <c r="Y1242" i="3"/>
  <c r="Y1168" i="3"/>
  <c r="Y1142" i="3"/>
  <c r="Y1320" i="3"/>
  <c r="Y1239" i="3"/>
  <c r="Y1209" i="3"/>
  <c r="Y1175" i="3"/>
  <c r="Y1094" i="3"/>
  <c r="Y1038" i="3"/>
  <c r="Y926" i="3"/>
  <c r="Y1323" i="3"/>
  <c r="Y1282" i="3"/>
  <c r="Y1266" i="3"/>
  <c r="Y1202" i="3"/>
  <c r="Y1171" i="3"/>
  <c r="Y1065" i="3"/>
  <c r="Y937" i="3"/>
  <c r="Y1005" i="3"/>
  <c r="Y951" i="3"/>
  <c r="Y870" i="3"/>
  <c r="Y806" i="3"/>
  <c r="Y1051" i="3"/>
  <c r="Y988" i="3"/>
  <c r="Y939" i="3"/>
  <c r="Y899" i="3"/>
  <c r="Y1027" i="3"/>
  <c r="Y977" i="3"/>
  <c r="Y868" i="3"/>
  <c r="Y804" i="3"/>
  <c r="Y740" i="3"/>
  <c r="Y1084" i="3"/>
  <c r="Y1067" i="3"/>
  <c r="Y1003" i="3"/>
  <c r="Y831" i="3"/>
  <c r="Y1093" i="3"/>
  <c r="Y1077" i="3"/>
  <c r="Y1043" i="3"/>
  <c r="Y842" i="3"/>
  <c r="Y778" i="3"/>
  <c r="Y714" i="3"/>
  <c r="Y650" i="3"/>
  <c r="Y981" i="3"/>
  <c r="Y904" i="3"/>
  <c r="Y885" i="3"/>
  <c r="Y797" i="3"/>
  <c r="Y1059" i="3"/>
  <c r="Y972" i="3"/>
  <c r="Y919" i="3"/>
  <c r="Y832" i="3"/>
  <c r="Y1035" i="3"/>
  <c r="Y723" i="3"/>
  <c r="Y569" i="3"/>
  <c r="Y505" i="3"/>
  <c r="Y694" i="3"/>
  <c r="Y622" i="3"/>
  <c r="Y761" i="3"/>
  <c r="Y711" i="3"/>
  <c r="Y677" i="3"/>
  <c r="Y654" i="3"/>
  <c r="Y630" i="3"/>
  <c r="Y611" i="3"/>
  <c r="Y559" i="3"/>
  <c r="Y495" i="3"/>
  <c r="Y760" i="3"/>
  <c r="Y710" i="3"/>
  <c r="Y645" i="3"/>
  <c r="Y755" i="3"/>
  <c r="Y791" i="3"/>
  <c r="Y758" i="3"/>
  <c r="Y688" i="3"/>
  <c r="Y560" i="3"/>
  <c r="Y496" i="3"/>
  <c r="Y743" i="3"/>
  <c r="Y729" i="3"/>
  <c r="Y615" i="3"/>
  <c r="Y742" i="3"/>
  <c r="Y651" i="3"/>
  <c r="Y590" i="3"/>
  <c r="Y526" i="3"/>
  <c r="Y3126" i="3"/>
  <c r="Y3052" i="3"/>
  <c r="Y2994" i="3"/>
  <c r="Y2900" i="3"/>
  <c r="Y3158" i="3"/>
  <c r="Y3267" i="3"/>
  <c r="Y3265" i="3"/>
  <c r="Y3250" i="3"/>
  <c r="Y3213" i="3"/>
  <c r="Y3243" i="3"/>
  <c r="Y3159" i="3"/>
  <c r="Y3188" i="3"/>
  <c r="Y3132" i="3"/>
  <c r="Y3125" i="3"/>
  <c r="Y2931" i="3"/>
  <c r="Y3010" i="3"/>
  <c r="Y2910" i="3"/>
  <c r="Y2959" i="3"/>
  <c r="Y2901" i="3"/>
  <c r="Y2913" i="3"/>
  <c r="Y2844" i="3"/>
  <c r="Y2716" i="3"/>
  <c r="Y2831" i="3"/>
  <c r="Y2863" i="3"/>
  <c r="Y2765" i="3"/>
  <c r="Y2792" i="3"/>
  <c r="Y2658" i="3"/>
  <c r="Y2700" i="3"/>
  <c r="Y2746" i="3"/>
  <c r="Y2785" i="3"/>
  <c r="Y2693" i="3"/>
  <c r="Y2630" i="3"/>
  <c r="Y2641" i="3"/>
  <c r="Y2802" i="3"/>
  <c r="Y2717" i="3"/>
  <c r="Y2652" i="3"/>
  <c r="Y2588" i="3"/>
  <c r="Y2843" i="3"/>
  <c r="Y2778" i="3"/>
  <c r="Y2696" i="3"/>
  <c r="Y2632" i="3"/>
  <c r="Y2574" i="3"/>
  <c r="Y2507" i="3"/>
  <c r="Y2443" i="3"/>
  <c r="Y2542" i="3"/>
  <c r="Y2454" i="3"/>
  <c r="Y2648" i="3"/>
  <c r="Y2537" i="3"/>
  <c r="Y2473" i="3"/>
  <c r="Y2508" i="3"/>
  <c r="Y2535" i="3"/>
  <c r="Y2471" i="3"/>
  <c r="Y2640" i="3"/>
  <c r="Y2591" i="3"/>
  <c r="Y2585" i="3"/>
  <c r="Y2533" i="3"/>
  <c r="Y2469" i="3"/>
  <c r="Y2653" i="3"/>
  <c r="Y2584" i="3"/>
  <c r="Y2560" i="3"/>
  <c r="Y2496" i="3"/>
  <c r="Y2445" i="3"/>
  <c r="Y2361" i="3"/>
  <c r="Y2289" i="3"/>
  <c r="Y2225" i="3"/>
  <c r="Y2411" i="3"/>
  <c r="Y2343" i="3"/>
  <c r="Y2271" i="3"/>
  <c r="Y2432" i="3"/>
  <c r="Y2378" i="3"/>
  <c r="Y2314" i="3"/>
  <c r="Y2258" i="3"/>
  <c r="Y2418" i="3"/>
  <c r="Y2254" i="3"/>
  <c r="Y2383" i="3"/>
  <c r="Y2309" i="3"/>
  <c r="Y2347" i="3"/>
  <c r="Y2183" i="3"/>
  <c r="Y2119" i="3"/>
  <c r="Y2320" i="3"/>
  <c r="Y2256" i="3"/>
  <c r="Y2154" i="3"/>
  <c r="Y2429" i="3"/>
  <c r="Y2339" i="3"/>
  <c r="Y2307" i="3"/>
  <c r="Y2211" i="3"/>
  <c r="Y2173" i="3"/>
  <c r="Y2109" i="3"/>
  <c r="Y2045" i="3"/>
  <c r="Y1973" i="3"/>
  <c r="Y2340" i="3"/>
  <c r="Y2311" i="3"/>
  <c r="Y2280" i="3"/>
  <c r="Y2248" i="3"/>
  <c r="Y2232" i="3"/>
  <c r="Y2016" i="3"/>
  <c r="Y2391" i="3"/>
  <c r="Y2381" i="3"/>
  <c r="Y2267" i="3"/>
  <c r="Y2209" i="3"/>
  <c r="Y2147" i="3"/>
  <c r="Y2336" i="3"/>
  <c r="Y2300" i="3"/>
  <c r="Y2236" i="3"/>
  <c r="Y2033" i="3"/>
  <c r="Y1969" i="3"/>
  <c r="Y2075" i="3"/>
  <c r="Y2004" i="3"/>
  <c r="Y1885" i="3"/>
  <c r="Y1821" i="3"/>
  <c r="Y1757" i="3"/>
  <c r="Y1963" i="3"/>
  <c r="Y2084" i="3"/>
  <c r="Y2034" i="3"/>
  <c r="Y1931" i="3"/>
  <c r="Y1851" i="3"/>
  <c r="Y1787" i="3"/>
  <c r="Y1723" i="3"/>
  <c r="Y2066" i="3"/>
  <c r="Y1846" i="3"/>
  <c r="Y1782" i="3"/>
  <c r="Y2055" i="3"/>
  <c r="Y1905" i="3"/>
  <c r="Y1857" i="3"/>
  <c r="Y1793" i="3"/>
  <c r="Y1745" i="3"/>
  <c r="Y1721" i="3"/>
  <c r="Y1944" i="3"/>
  <c r="Y1836" i="3"/>
  <c r="Y2020" i="3"/>
  <c r="Y1980" i="3"/>
  <c r="Y1895" i="3"/>
  <c r="Y1924" i="3"/>
  <c r="Y1882" i="3"/>
  <c r="Y1818" i="3"/>
  <c r="Y1754" i="3"/>
  <c r="Y1775" i="3"/>
  <c r="Y1622" i="3"/>
  <c r="Y1682" i="3"/>
  <c r="Y1620" i="3"/>
  <c r="Y1677" i="3"/>
  <c r="Y1734" i="3"/>
  <c r="Y1719" i="3"/>
  <c r="Y1570" i="3"/>
  <c r="Y1712" i="3"/>
  <c r="Y1759" i="3"/>
  <c r="Y1671" i="3"/>
  <c r="Y1643" i="3"/>
  <c r="Y1425" i="3"/>
  <c r="Y1403" i="3"/>
  <c r="Y1397" i="3"/>
  <c r="Y1595" i="3"/>
  <c r="Y1582" i="3"/>
  <c r="Y1549" i="3"/>
  <c r="Y1545" i="3"/>
  <c r="Y1451" i="3"/>
  <c r="Y1429" i="3"/>
  <c r="Y1391" i="3"/>
  <c r="Y1427" i="3"/>
  <c r="Y1384" i="3"/>
  <c r="Y1509" i="3"/>
  <c r="Y1468" i="3"/>
  <c r="Y1325" i="3"/>
  <c r="Y1261" i="3"/>
  <c r="Y1485" i="3"/>
  <c r="Y1433" i="3"/>
  <c r="Y1590" i="3"/>
  <c r="Y1571" i="3"/>
  <c r="Y1540" i="3"/>
  <c r="Y1418" i="3"/>
  <c r="Y1511" i="3"/>
  <c r="Y1462" i="3"/>
  <c r="Y1415" i="3"/>
  <c r="Y1380" i="3"/>
  <c r="Y1342" i="3"/>
  <c r="Y1300" i="3"/>
  <c r="Y1230" i="3"/>
  <c r="Y1182" i="3"/>
  <c r="Y1109" i="3"/>
  <c r="Y1311" i="3"/>
  <c r="Y1222" i="3"/>
  <c r="Y1185" i="3"/>
  <c r="Y1154" i="3"/>
  <c r="Y1292" i="3"/>
  <c r="Y1218" i="3"/>
  <c r="Y1199" i="3"/>
  <c r="Y1332" i="3"/>
  <c r="Y1243" i="3"/>
  <c r="Y1216" i="3"/>
  <c r="Y1191" i="3"/>
  <c r="Y1165" i="3"/>
  <c r="Y1056" i="3"/>
  <c r="Y992" i="3"/>
  <c r="Y1210" i="3"/>
  <c r="Y1115" i="3"/>
  <c r="Y1235" i="3"/>
  <c r="Y1086" i="3"/>
  <c r="Y1030" i="3"/>
  <c r="Y982" i="3"/>
  <c r="Y918" i="3"/>
  <c r="Y1321" i="3"/>
  <c r="Y1228" i="3"/>
  <c r="Y1057" i="3"/>
  <c r="Y929" i="3"/>
  <c r="Y961" i="3"/>
  <c r="Y909" i="3"/>
  <c r="Y862" i="3"/>
  <c r="Y798" i="3"/>
  <c r="Y1050" i="3"/>
  <c r="Y948" i="3"/>
  <c r="Y923" i="3"/>
  <c r="Y908" i="3"/>
  <c r="Y1026" i="3"/>
  <c r="Y860" i="3"/>
  <c r="Y796" i="3"/>
  <c r="Y732" i="3"/>
  <c r="Y1066" i="3"/>
  <c r="Y1002" i="3"/>
  <c r="Y965" i="3"/>
  <c r="Y871" i="3"/>
  <c r="Y1042" i="3"/>
  <c r="Y959" i="3"/>
  <c r="Y834" i="3"/>
  <c r="Y770" i="3"/>
  <c r="Y706" i="3"/>
  <c r="Y642" i="3"/>
  <c r="Y1019" i="3"/>
  <c r="Y877" i="3"/>
  <c r="Y789" i="3"/>
  <c r="Y1058" i="3"/>
  <c r="Y989" i="3"/>
  <c r="Y895" i="3"/>
  <c r="Y856" i="3"/>
  <c r="Y1034" i="3"/>
  <c r="Y783" i="3"/>
  <c r="Y720" i="3"/>
  <c r="Y561" i="3"/>
  <c r="Y497" i="3"/>
  <c r="Y807" i="3"/>
  <c r="Y685" i="3"/>
  <c r="Y668" i="3"/>
  <c r="Y551" i="3"/>
  <c r="Y752" i="3"/>
  <c r="Y581" i="3"/>
  <c r="Y549" i="3"/>
  <c r="Y517" i="3"/>
  <c r="Y785" i="3"/>
  <c r="Y618" i="3"/>
  <c r="Y600" i="3"/>
  <c r="Y536" i="3"/>
  <c r="Y816" i="3"/>
  <c r="Y679" i="3"/>
  <c r="Y609" i="3"/>
  <c r="Y566" i="3"/>
  <c r="Y502" i="3"/>
  <c r="Y3226" i="3"/>
  <c r="Y3202" i="3"/>
  <c r="Y3219" i="3"/>
  <c r="Y3035" i="3"/>
  <c r="Y3255" i="3"/>
  <c r="Y3222" i="3"/>
  <c r="Y3193" i="3"/>
  <c r="Y3263" i="3"/>
  <c r="Y3191" i="3"/>
  <c r="Y3170" i="3"/>
  <c r="Y3094" i="3"/>
  <c r="Y3084" i="3"/>
  <c r="Y3087" i="3"/>
  <c r="Y3180" i="3"/>
  <c r="Y3045" i="3"/>
  <c r="Y2936" i="3"/>
  <c r="Y2872" i="3"/>
  <c r="Y3017" i="3"/>
  <c r="Y2970" i="3"/>
  <c r="Y2892" i="3"/>
  <c r="Y2974" i="3"/>
  <c r="Y2853" i="3"/>
  <c r="Y2905" i="3"/>
  <c r="Y2866" i="3"/>
  <c r="Y2883" i="3"/>
  <c r="Y2780" i="3"/>
  <c r="Y2767" i="3"/>
  <c r="Y2813" i="3"/>
  <c r="Y2852" i="3"/>
  <c r="Y2728" i="3"/>
  <c r="Y2834" i="3"/>
  <c r="Y3214" i="3"/>
  <c r="Y3150" i="3"/>
  <c r="Y3185" i="3"/>
  <c r="Y3264" i="3"/>
  <c r="Y3246" i="3"/>
  <c r="Y3224" i="3"/>
  <c r="Y3162" i="3"/>
  <c r="Y3257" i="3"/>
  <c r="Y3225" i="3"/>
  <c r="Y3120" i="3"/>
  <c r="Y3091" i="3"/>
  <c r="Y3075" i="3"/>
  <c r="Y3059" i="3"/>
  <c r="Y3043" i="3"/>
  <c r="Y3161" i="3"/>
  <c r="Y3086" i="3"/>
  <c r="Y3151" i="3"/>
  <c r="Y3076" i="3"/>
  <c r="Y3115" i="3"/>
  <c r="Y3063" i="3"/>
  <c r="Y3143" i="3"/>
  <c r="Y3090" i="3"/>
  <c r="Y3074" i="3"/>
  <c r="Y3058" i="3"/>
  <c r="Y3042" i="3"/>
  <c r="Y3037" i="3"/>
  <c r="Y3023" i="3"/>
  <c r="Y2928" i="3"/>
  <c r="Y2864" i="3"/>
  <c r="Y2923" i="3"/>
  <c r="Y2966" i="3"/>
  <c r="Y2902" i="3"/>
  <c r="Y2878" i="3"/>
  <c r="Y2862" i="3"/>
  <c r="Y3013" i="3"/>
  <c r="Y2989" i="3"/>
  <c r="Y3046" i="3"/>
  <c r="Y2964" i="3"/>
  <c r="Y2908" i="3"/>
  <c r="Y2884" i="3"/>
  <c r="Y3018" i="3"/>
  <c r="Y3011" i="3"/>
  <c r="Y2995" i="3"/>
  <c r="Y2949" i="3"/>
  <c r="Y2893" i="3"/>
  <c r="Y2851" i="3"/>
  <c r="Y2873" i="3"/>
  <c r="Y2897" i="3"/>
  <c r="Y2836" i="3"/>
  <c r="Y2772" i="3"/>
  <c r="Y2708" i="3"/>
  <c r="Y2899" i="3"/>
  <c r="Y2865" i="3"/>
  <c r="Y2823" i="3"/>
  <c r="Y2759" i="3"/>
  <c r="Y2789" i="3"/>
  <c r="Y2741" i="3"/>
  <c r="Y2848" i="3"/>
  <c r="Y2784" i="3"/>
  <c r="Y2720" i="3"/>
  <c r="Y2818" i="3"/>
  <c r="Y2650" i="3"/>
  <c r="Y2794" i="3"/>
  <c r="Y2730" i="3"/>
  <c r="Y2833" i="3"/>
  <c r="Y2747" i="3"/>
  <c r="Y2787" i="3"/>
  <c r="Y2686" i="3"/>
  <c r="Y2622" i="3"/>
  <c r="Y2681" i="3"/>
  <c r="Y2801" i="3"/>
  <c r="Y2719" i="3"/>
  <c r="Y2684" i="3"/>
  <c r="Y2644" i="3"/>
  <c r="Y2580" i="3"/>
  <c r="Y2777" i="3"/>
  <c r="Y2607" i="3"/>
  <c r="Y2499" i="3"/>
  <c r="Y2435" i="3"/>
  <c r="Y2643" i="3"/>
  <c r="Y2518" i="3"/>
  <c r="Y2446" i="3"/>
  <c r="Y2599" i="3"/>
  <c r="Y2529" i="3"/>
  <c r="Y2465" i="3"/>
  <c r="Y2532" i="3"/>
  <c r="Y2559" i="3"/>
  <c r="Y2495" i="3"/>
  <c r="Y2592" i="3"/>
  <c r="Y2509" i="3"/>
  <c r="Y2536" i="3"/>
  <c r="Y2472" i="3"/>
  <c r="Y2447" i="3"/>
  <c r="Y2353" i="3"/>
  <c r="Y2281" i="3"/>
  <c r="Y2335" i="3"/>
  <c r="Y2263" i="3"/>
  <c r="Y2370" i="3"/>
  <c r="Y2306" i="3"/>
  <c r="Y2442" i="3"/>
  <c r="Y2412" i="3"/>
  <c r="Y2246" i="3"/>
  <c r="Y2400" i="3"/>
  <c r="Y2380" i="3"/>
  <c r="Y2360" i="3"/>
  <c r="Y2296" i="3"/>
  <c r="Y2206" i="3"/>
  <c r="Y2188" i="3"/>
  <c r="Y2175" i="3"/>
  <c r="Y2111" i="3"/>
  <c r="Y2130" i="3"/>
  <c r="Y2431" i="3"/>
  <c r="Y2165" i="3"/>
  <c r="Y2101" i="3"/>
  <c r="Y2037" i="3"/>
  <c r="Y1965" i="3"/>
  <c r="Y2308" i="3"/>
  <c r="Y2210" i="3"/>
  <c r="Y2194" i="3"/>
  <c r="Y2008" i="3"/>
  <c r="Y2388" i="3"/>
  <c r="Y2201" i="3"/>
  <c r="Y2171" i="3"/>
  <c r="Y2107" i="3"/>
  <c r="Y2272" i="3"/>
  <c r="Y2216" i="3"/>
  <c r="Y2025" i="3"/>
  <c r="Y1961" i="3"/>
  <c r="Y1877" i="3"/>
  <c r="Y1813" i="3"/>
  <c r="Y1907" i="3"/>
  <c r="Y1843" i="3"/>
  <c r="Y1779" i="3"/>
  <c r="Y1984" i="3"/>
  <c r="Y1886" i="3"/>
  <c r="Y1822" i="3"/>
  <c r="Y2096" i="3"/>
  <c r="Y1849" i="3"/>
  <c r="Y1785" i="3"/>
  <c r="Y1713" i="3"/>
  <c r="Y2072" i="3"/>
  <c r="Y2046" i="3"/>
  <c r="Y1979" i="3"/>
  <c r="Y1958" i="3"/>
  <c r="Y1946" i="3"/>
  <c r="Y1860" i="3"/>
  <c r="Y1796" i="3"/>
  <c r="Y1948" i="3"/>
  <c r="Y2012" i="3"/>
  <c r="Y2000" i="3"/>
  <c r="Y1939" i="3"/>
  <c r="Y1858" i="3"/>
  <c r="Y1794" i="3"/>
  <c r="Y1730" i="3"/>
  <c r="Y1698" i="3"/>
  <c r="Y1774" i="3"/>
  <c r="Y1693" i="3"/>
  <c r="Y1742" i="3"/>
  <c r="Y1681" i="3"/>
  <c r="Y1751" i="3"/>
  <c r="Y1661" i="3"/>
  <c r="Y1766" i="3"/>
  <c r="Y1618" i="3"/>
  <c r="Y1562" i="3"/>
  <c r="Y1711" i="3"/>
  <c r="Y1672" i="3"/>
  <c r="Y1716" i="3"/>
  <c r="Y1664" i="3"/>
  <c r="Y1640" i="3"/>
  <c r="Y1624" i="3"/>
  <c r="Y1608" i="3"/>
  <c r="Y1592" i="3"/>
  <c r="Y1576" i="3"/>
  <c r="Y1560" i="3"/>
  <c r="Y1544" i="3"/>
  <c r="Y1528" i="3"/>
  <c r="Y1512" i="3"/>
  <c r="Y1496" i="3"/>
  <c r="Y1480" i="3"/>
  <c r="Y1464" i="3"/>
  <c r="Y1448" i="3"/>
  <c r="Y1432" i="3"/>
  <c r="Y1709" i="3"/>
  <c r="Y1702" i="3"/>
  <c r="Y1619" i="3"/>
  <c r="Y1489" i="3"/>
  <c r="Y1450" i="3"/>
  <c r="Y1423" i="3"/>
  <c r="Y1402" i="3"/>
  <c r="Y1465" i="3"/>
  <c r="Y1426" i="3"/>
  <c r="Y1395" i="3"/>
  <c r="Y1597" i="3"/>
  <c r="Y1593" i="3"/>
  <c r="Y1548" i="3"/>
  <c r="Y1515" i="3"/>
  <c r="Y1493" i="3"/>
  <c r="Y1452" i="3"/>
  <c r="Y1390" i="3"/>
  <c r="Y1374" i="3"/>
  <c r="Y1359" i="3"/>
  <c r="Y1491" i="3"/>
  <c r="Y1469" i="3"/>
  <c r="Y1428" i="3"/>
  <c r="Y1470" i="3"/>
  <c r="Y1317" i="3"/>
  <c r="Y1253" i="3"/>
  <c r="Y1507" i="3"/>
  <c r="Y1458" i="3"/>
  <c r="Y1431" i="3"/>
  <c r="Y1573" i="3"/>
  <c r="Y1542" i="3"/>
  <c r="Y1523" i="3"/>
  <c r="Y1483" i="3"/>
  <c r="Y1434" i="3"/>
  <c r="Y1412" i="3"/>
  <c r="Y1340" i="3"/>
  <c r="Y1299" i="3"/>
  <c r="Y1270" i="3"/>
  <c r="Y1263" i="3"/>
  <c r="Y1227" i="3"/>
  <c r="Y1201" i="3"/>
  <c r="Y1149" i="3"/>
  <c r="Y1273" i="3"/>
  <c r="Y1189" i="3"/>
  <c r="Y1286" i="3"/>
  <c r="Y1257" i="3"/>
  <c r="Y1219" i="3"/>
  <c r="Y1166" i="3"/>
  <c r="Y1148" i="3"/>
  <c r="Y1326" i="3"/>
  <c r="Y1291" i="3"/>
  <c r="Y1331" i="3"/>
  <c r="Y1302" i="3"/>
  <c r="Y1048" i="3"/>
  <c r="Y984" i="3"/>
  <c r="Y1337" i="3"/>
  <c r="Y1194" i="3"/>
  <c r="Y1164" i="3"/>
  <c r="Y1139" i="3"/>
  <c r="Y1126" i="3"/>
  <c r="Y1319" i="3"/>
  <c r="Y1208" i="3"/>
  <c r="Y1078" i="3"/>
  <c r="Y1022" i="3"/>
  <c r="Y974" i="3"/>
  <c r="Y910" i="3"/>
  <c r="Y1294" i="3"/>
  <c r="Y1167" i="3"/>
  <c r="Y1041" i="3"/>
  <c r="Y921" i="3"/>
  <c r="Y854" i="3"/>
  <c r="Y790" i="3"/>
  <c r="Y1052" i="3"/>
  <c r="Y932" i="3"/>
  <c r="Y1028" i="3"/>
  <c r="Y852" i="3"/>
  <c r="Y788" i="3"/>
  <c r="Y724" i="3"/>
  <c r="Y1068" i="3"/>
  <c r="Y1004" i="3"/>
  <c r="Y847" i="3"/>
  <c r="Y1044" i="3"/>
  <c r="Y826" i="3"/>
  <c r="Y762" i="3"/>
  <c r="Y698" i="3"/>
  <c r="Y634" i="3"/>
  <c r="Y1018" i="3"/>
  <c r="Y957" i="3"/>
  <c r="Y936" i="3"/>
  <c r="Y920" i="3"/>
  <c r="Y869" i="3"/>
  <c r="Y837" i="3"/>
  <c r="Y1060" i="3"/>
  <c r="Y935" i="3"/>
  <c r="Y880" i="3"/>
  <c r="Y1036" i="3"/>
  <c r="Y777" i="3"/>
  <c r="Y734" i="3"/>
  <c r="Y553" i="3"/>
  <c r="Y801" i="3"/>
  <c r="Y726" i="3"/>
  <c r="Y686" i="3"/>
  <c r="Y614" i="3"/>
  <c r="Y707" i="3"/>
  <c r="Y693" i="3"/>
  <c r="Y676" i="3"/>
  <c r="Y646" i="3"/>
  <c r="Y627" i="3"/>
  <c r="Y543" i="3"/>
  <c r="Y709" i="3"/>
  <c r="Y702" i="3"/>
  <c r="Y757" i="3"/>
  <c r="Y680" i="3"/>
  <c r="Y576" i="3"/>
  <c r="Y512" i="3"/>
  <c r="Y739" i="3"/>
  <c r="Y628" i="3"/>
  <c r="Y612" i="3"/>
  <c r="Y741" i="3"/>
  <c r="Y659" i="3"/>
  <c r="Y542" i="3"/>
  <c r="S318" i="3" l="1"/>
  <c r="S103" i="3"/>
  <c r="S141" i="3"/>
  <c r="S149" i="3"/>
  <c r="S16" i="3"/>
  <c r="S275" i="3"/>
  <c r="S209" i="3"/>
  <c r="S295" i="3"/>
  <c r="S24" i="3"/>
  <c r="S90" i="3"/>
  <c r="S53" i="3"/>
  <c r="S55" i="3"/>
  <c r="S254" i="3"/>
  <c r="S169" i="3"/>
  <c r="S71" i="3"/>
  <c r="S131" i="3"/>
  <c r="X131" i="3" s="1"/>
  <c r="S204" i="3"/>
  <c r="S28" i="3"/>
  <c r="S87" i="3"/>
  <c r="S17" i="3"/>
  <c r="S147" i="3"/>
  <c r="S123" i="3"/>
  <c r="S27" i="3"/>
  <c r="S89" i="3"/>
  <c r="S33" i="3"/>
  <c r="S32" i="3"/>
  <c r="S18" i="3"/>
  <c r="S229" i="3"/>
  <c r="S49" i="3"/>
  <c r="S266" i="3"/>
  <c r="S175" i="3"/>
  <c r="S108" i="3"/>
  <c r="X108" i="3" s="1"/>
  <c r="S143" i="3"/>
  <c r="S153" i="3"/>
  <c r="S37" i="3"/>
  <c r="S144" i="3"/>
  <c r="S126" i="3"/>
  <c r="S22" i="3"/>
  <c r="S106" i="3"/>
  <c r="S273" i="3"/>
  <c r="S214" i="3"/>
  <c r="S300" i="3"/>
  <c r="S86" i="3"/>
  <c r="S96" i="3"/>
  <c r="S77" i="3"/>
  <c r="S69" i="3"/>
  <c r="S280" i="3"/>
  <c r="S212" i="3"/>
  <c r="X212" i="3" s="1"/>
  <c r="S48" i="3"/>
  <c r="S152" i="3"/>
  <c r="S235" i="3"/>
  <c r="S283" i="3"/>
  <c r="S65" i="3"/>
  <c r="S74" i="3"/>
  <c r="S122" i="3"/>
  <c r="S93" i="3"/>
  <c r="S192" i="3"/>
  <c r="S44" i="3"/>
  <c r="S127" i="3"/>
  <c r="S289" i="3"/>
  <c r="S85" i="3"/>
  <c r="S304" i="3"/>
  <c r="S257" i="3"/>
  <c r="S247" i="3"/>
  <c r="X247" i="3" s="1"/>
  <c r="S107" i="3"/>
  <c r="S78" i="3"/>
  <c r="S102" i="3"/>
  <c r="S293" i="3"/>
  <c r="S314" i="3"/>
  <c r="S185" i="3"/>
  <c r="S166" i="3"/>
  <c r="S180" i="3"/>
  <c r="S222" i="3"/>
  <c r="S142" i="3"/>
  <c r="S64" i="3"/>
  <c r="S317" i="3"/>
  <c r="S288" i="3"/>
  <c r="S184" i="3"/>
  <c r="S262" i="3"/>
  <c r="S173" i="3"/>
  <c r="X173" i="3" s="1"/>
  <c r="S139" i="3"/>
  <c r="S253" i="3"/>
  <c r="S50" i="3"/>
  <c r="S255" i="3"/>
  <c r="S148" i="3"/>
  <c r="S101" i="3"/>
  <c r="S215" i="3"/>
  <c r="S223" i="3"/>
  <c r="S244" i="3"/>
  <c r="S270" i="3"/>
  <c r="S287" i="3"/>
  <c r="S305" i="3"/>
  <c r="S91" i="3"/>
  <c r="S88" i="3"/>
  <c r="S36" i="3"/>
  <c r="S242" i="3"/>
  <c r="X242" i="3" s="1"/>
  <c r="S145" i="3"/>
  <c r="S104" i="3"/>
  <c r="S190" i="3"/>
  <c r="S136" i="3"/>
  <c r="S251" i="3"/>
  <c r="S256" i="3"/>
  <c r="S97" i="3"/>
  <c r="S322" i="3"/>
  <c r="S25" i="3"/>
  <c r="S41" i="3"/>
  <c r="S183" i="3"/>
  <c r="S231" i="3"/>
  <c r="S125" i="3"/>
  <c r="S236" i="3"/>
  <c r="S312" i="3"/>
  <c r="S286" i="3"/>
  <c r="X286" i="3" s="1"/>
  <c r="S211" i="3"/>
  <c r="S47" i="3"/>
  <c r="S135" i="3"/>
  <c r="S308" i="3"/>
  <c r="S11" i="3"/>
  <c r="X11" i="3" s="1"/>
  <c r="S132" i="3"/>
  <c r="S274" i="3"/>
  <c r="S114" i="3"/>
  <c r="S54" i="3"/>
  <c r="S26" i="3"/>
  <c r="S61" i="3"/>
  <c r="S174" i="3"/>
  <c r="S245" i="3"/>
  <c r="S34" i="3"/>
  <c r="S302" i="3"/>
  <c r="S57" i="3"/>
  <c r="X57" i="3" s="1"/>
  <c r="S60" i="3"/>
  <c r="S277" i="3"/>
  <c r="S241" i="3"/>
  <c r="S39" i="3"/>
  <c r="S194" i="3"/>
  <c r="S118" i="3"/>
  <c r="S240" i="3"/>
  <c r="S56" i="3"/>
  <c r="S298" i="3"/>
  <c r="S291" i="3"/>
  <c r="S129" i="3"/>
  <c r="S267" i="3"/>
  <c r="S282" i="3"/>
  <c r="S68" i="3"/>
  <c r="S29" i="3"/>
  <c r="S154" i="3"/>
  <c r="X154" i="3" s="1"/>
  <c r="S165" i="3"/>
  <c r="S316" i="3"/>
  <c r="S301" i="3"/>
  <c r="S137" i="3"/>
  <c r="S81" i="3"/>
  <c r="S265" i="3"/>
  <c r="S189" i="3"/>
  <c r="S315" i="3"/>
  <c r="S187" i="3"/>
  <c r="S105" i="3"/>
  <c r="S112" i="3"/>
  <c r="S207" i="3"/>
  <c r="S191" i="3"/>
  <c r="S170" i="3"/>
  <c r="S311" i="3"/>
  <c r="S31" i="3"/>
  <c r="X31" i="3" s="1"/>
  <c r="S38" i="3"/>
  <c r="S163" i="3"/>
  <c r="S164" i="3"/>
  <c r="S138" i="3"/>
  <c r="S279" i="3"/>
  <c r="S239" i="3"/>
  <c r="S20" i="3"/>
  <c r="S84" i="3"/>
  <c r="S188" i="3"/>
  <c r="S119" i="3"/>
  <c r="S197" i="3"/>
  <c r="S155" i="3"/>
  <c r="S167" i="3"/>
  <c r="S121" i="3"/>
  <c r="S140" i="3"/>
  <c r="S146" i="3"/>
  <c r="X146" i="3" s="1"/>
  <c r="S310" i="3"/>
  <c r="S160" i="3"/>
  <c r="S30" i="3"/>
  <c r="S243" i="3"/>
  <c r="S15" i="3"/>
  <c r="S285" i="3"/>
  <c r="S271" i="3"/>
  <c r="S218" i="3"/>
  <c r="S150" i="3"/>
  <c r="S230" i="3"/>
  <c r="S237" i="3"/>
  <c r="S198" i="3"/>
  <c r="S249" i="3"/>
  <c r="S252" i="3"/>
  <c r="S309" i="3"/>
  <c r="S23" i="3"/>
  <c r="X23" i="3" s="1"/>
  <c r="S268" i="3"/>
  <c r="S272" i="3"/>
  <c r="S73" i="3"/>
  <c r="S177" i="3"/>
  <c r="S182" i="3"/>
  <c r="S201" i="3"/>
  <c r="S196" i="3"/>
  <c r="S263" i="3"/>
  <c r="S321" i="3"/>
  <c r="S248" i="3"/>
  <c r="S133" i="3"/>
  <c r="S92" i="3"/>
  <c r="S51" i="3"/>
  <c r="S202" i="3"/>
  <c r="S130" i="3"/>
  <c r="S110" i="3"/>
  <c r="X110" i="3" s="1"/>
  <c r="S172" i="3"/>
  <c r="S21" i="3"/>
  <c r="S186" i="3"/>
  <c r="S221" i="3"/>
  <c r="S176" i="3"/>
  <c r="S59" i="3"/>
  <c r="S323" i="3"/>
  <c r="S216" i="3"/>
  <c r="S294" i="3"/>
  <c r="S278" i="3"/>
  <c r="S67" i="3"/>
  <c r="S159" i="3"/>
  <c r="S203" i="3"/>
  <c r="S320" i="3"/>
  <c r="S260" i="3"/>
  <c r="S228" i="3"/>
  <c r="W228" i="3" s="1"/>
  <c r="S200" i="3"/>
  <c r="S168" i="3"/>
  <c r="S128" i="3"/>
  <c r="S213" i="3"/>
  <c r="S43" i="3"/>
  <c r="S210" i="3"/>
  <c r="S284" i="3"/>
  <c r="S219" i="3"/>
  <c r="S66" i="3"/>
  <c r="S171" i="3"/>
  <c r="S158" i="3"/>
  <c r="W158" i="3" s="1"/>
  <c r="S226" i="3"/>
  <c r="S109" i="3"/>
  <c r="S151" i="3"/>
  <c r="S12" i="3"/>
  <c r="S156" i="3"/>
  <c r="X156" i="3" s="1"/>
  <c r="S292" i="3"/>
  <c r="S319" i="3"/>
  <c r="X319" i="3" s="1"/>
  <c r="S259" i="3"/>
  <c r="S124" i="3"/>
  <c r="S181" i="3"/>
  <c r="S95" i="3"/>
  <c r="S100" i="3"/>
  <c r="S217" i="3"/>
  <c r="S258" i="3"/>
  <c r="S58" i="3"/>
  <c r="S208" i="3"/>
  <c r="S193" i="3"/>
  <c r="S195" i="3"/>
  <c r="S80" i="3"/>
  <c r="S115" i="3"/>
  <c r="S14" i="3"/>
  <c r="W14" i="3" s="1"/>
  <c r="S134" i="3"/>
  <c r="S70" i="3"/>
  <c r="S250" i="3"/>
  <c r="S98" i="3"/>
  <c r="S82" i="3"/>
  <c r="S220" i="3"/>
  <c r="S313" i="3"/>
  <c r="S161" i="3"/>
  <c r="S269" i="3"/>
  <c r="S113" i="3"/>
  <c r="S79" i="3"/>
  <c r="X79" i="3" s="1"/>
  <c r="S117" i="3"/>
  <c r="S179" i="3"/>
  <c r="S206" i="3"/>
  <c r="S225" i="3"/>
  <c r="S246" i="3"/>
  <c r="X246" i="3" s="1"/>
  <c r="S205" i="3"/>
  <c r="S233" i="3"/>
  <c r="X233" i="3" s="1"/>
  <c r="S303" i="3"/>
  <c r="S162" i="3"/>
  <c r="S99" i="3"/>
  <c r="S297" i="3"/>
  <c r="S199" i="3"/>
  <c r="S232" i="3"/>
  <c r="S276" i="3"/>
  <c r="S52" i="3"/>
  <c r="S306" i="3"/>
  <c r="S116" i="3"/>
  <c r="S234" i="3"/>
  <c r="S83" i="3"/>
  <c r="S296" i="3"/>
  <c r="X296" i="3" s="1"/>
  <c r="S35" i="3"/>
  <c r="X35" i="3" s="1"/>
  <c r="S46" i="3"/>
  <c r="S63" i="3"/>
  <c r="X63" i="3" s="1"/>
  <c r="S224" i="3"/>
  <c r="S264" i="3"/>
  <c r="S111" i="3"/>
  <c r="S75" i="3"/>
  <c r="S157" i="3"/>
  <c r="S238" i="3"/>
  <c r="S324" i="3"/>
  <c r="S307" i="3"/>
  <c r="S120" i="3"/>
  <c r="W120" i="3" s="1"/>
  <c r="S76" i="3"/>
  <c r="S94" i="3"/>
  <c r="S261" i="3"/>
  <c r="S42" i="3"/>
  <c r="S13" i="3"/>
  <c r="X13" i="3" s="1"/>
  <c r="S290" i="3"/>
  <c r="S19" i="3"/>
  <c r="X19" i="3" s="1"/>
  <c r="S227" i="3"/>
  <c r="X227" i="3" s="1"/>
  <c r="S40" i="3"/>
  <c r="S45" i="3"/>
  <c r="S62" i="3"/>
  <c r="S281" i="3"/>
  <c r="W281" i="3" s="1"/>
  <c r="S178" i="3"/>
  <c r="S72" i="3"/>
  <c r="S299" i="3"/>
  <c r="X322" i="3"/>
  <c r="W322" i="3"/>
  <c r="X36" i="3"/>
  <c r="W36" i="3"/>
  <c r="X139" i="3"/>
  <c r="W139" i="3"/>
  <c r="AC139" i="3" s="1"/>
  <c r="X311" i="3"/>
  <c r="W311" i="3"/>
  <c r="X176" i="3"/>
  <c r="W176" i="3"/>
  <c r="X295" i="3"/>
  <c r="W295" i="3"/>
  <c r="X268" i="3"/>
  <c r="W268" i="3"/>
  <c r="X133" i="3"/>
  <c r="W133" i="3"/>
  <c r="AC133" i="3" s="1"/>
  <c r="X211" i="3"/>
  <c r="W211" i="3"/>
  <c r="X104" i="3"/>
  <c r="W104" i="3"/>
  <c r="X106" i="3"/>
  <c r="W106" i="3"/>
  <c r="X65" i="3"/>
  <c r="W65" i="3"/>
  <c r="X80" i="3"/>
  <c r="W80" i="3"/>
  <c r="AC80" i="3" s="1"/>
  <c r="X16" i="3"/>
  <c r="W16" i="3"/>
  <c r="AC16" i="3" s="1"/>
  <c r="X289" i="3"/>
  <c r="W289" i="3"/>
  <c r="X256" i="3"/>
  <c r="W256" i="3"/>
  <c r="AC256" i="3" s="1"/>
  <c r="X264" i="3"/>
  <c r="W264" i="3"/>
  <c r="X281" i="3"/>
  <c r="X158" i="3"/>
  <c r="X305" i="3"/>
  <c r="W305" i="3"/>
  <c r="X251" i="3"/>
  <c r="W251" i="3"/>
  <c r="AC251" i="3" s="1"/>
  <c r="X303" i="3"/>
  <c r="W303" i="3"/>
  <c r="X282" i="3"/>
  <c r="W282" i="3"/>
  <c r="X317" i="3"/>
  <c r="W317" i="3"/>
  <c r="AC317" i="3" s="1"/>
  <c r="W22" i="3"/>
  <c r="X22" i="3"/>
  <c r="X162" i="3"/>
  <c r="W162" i="3"/>
  <c r="X181" i="3"/>
  <c r="W181" i="3"/>
  <c r="X187" i="3"/>
  <c r="W187" i="3"/>
  <c r="AC187" i="3" s="1"/>
  <c r="X184" i="3"/>
  <c r="W184" i="3"/>
  <c r="X207" i="3"/>
  <c r="W207" i="3"/>
  <c r="AC207" i="3" s="1"/>
  <c r="X54" i="3"/>
  <c r="W54" i="3"/>
  <c r="AC54" i="3" s="1"/>
  <c r="X250" i="3"/>
  <c r="W250" i="3"/>
  <c r="AC250" i="3" s="1"/>
  <c r="X238" i="3"/>
  <c r="W238" i="3"/>
  <c r="X217" i="3"/>
  <c r="W217" i="3"/>
  <c r="X172" i="3"/>
  <c r="W172" i="3"/>
  <c r="X71" i="3"/>
  <c r="W71" i="3"/>
  <c r="AC71" i="3" s="1"/>
  <c r="X276" i="3"/>
  <c r="W276" i="3"/>
  <c r="X219" i="3"/>
  <c r="W219" i="3"/>
  <c r="X58" i="3"/>
  <c r="W58" i="3"/>
  <c r="AC58" i="3" s="1"/>
  <c r="X201" i="3"/>
  <c r="W201" i="3"/>
  <c r="AC201" i="3" s="1"/>
  <c r="X213" i="3"/>
  <c r="W213" i="3"/>
  <c r="X61" i="3"/>
  <c r="W61" i="3"/>
  <c r="X178" i="3"/>
  <c r="W178" i="3"/>
  <c r="AC178" i="3" s="1"/>
  <c r="X313" i="3"/>
  <c r="W313" i="3"/>
  <c r="W198" i="3"/>
  <c r="X198" i="3"/>
  <c r="X17" i="3"/>
  <c r="W17" i="3"/>
  <c r="X124" i="3"/>
  <c r="W124" i="3"/>
  <c r="AC124" i="3" s="1"/>
  <c r="X279" i="3"/>
  <c r="W279" i="3"/>
  <c r="AC279" i="3" s="1"/>
  <c r="X301" i="3"/>
  <c r="W301" i="3"/>
  <c r="X102" i="3"/>
  <c r="W102" i="3"/>
  <c r="X266" i="3"/>
  <c r="W266" i="3"/>
  <c r="AC266" i="3" s="1"/>
  <c r="X84" i="3"/>
  <c r="W84" i="3"/>
  <c r="X192" i="3"/>
  <c r="W192" i="3"/>
  <c r="AC192" i="3" s="1"/>
  <c r="X33" i="3"/>
  <c r="W33" i="3"/>
  <c r="X88" i="3"/>
  <c r="W88" i="3"/>
  <c r="AC88" i="3" s="1"/>
  <c r="X134" i="3"/>
  <c r="W134" i="3"/>
  <c r="AC134" i="3" s="1"/>
  <c r="X308" i="3"/>
  <c r="W308" i="3"/>
  <c r="AC308" i="3" s="1"/>
  <c r="X129" i="3"/>
  <c r="W129" i="3"/>
  <c r="X29" i="3"/>
  <c r="W29" i="3"/>
  <c r="AC29" i="3" s="1"/>
  <c r="X166" i="3"/>
  <c r="W166" i="3"/>
  <c r="W60" i="3"/>
  <c r="X60" i="3"/>
  <c r="X182" i="3"/>
  <c r="W182" i="3"/>
  <c r="X121" i="3"/>
  <c r="W121" i="3"/>
  <c r="AC121" i="3" s="1"/>
  <c r="X145" i="3"/>
  <c r="W145" i="3"/>
  <c r="AC145" i="3" s="1"/>
  <c r="X87" i="3"/>
  <c r="W87" i="3"/>
  <c r="AC87" i="3" s="1"/>
  <c r="X290" i="3"/>
  <c r="W290" i="3"/>
  <c r="X231" i="3"/>
  <c r="W231" i="3"/>
  <c r="AC231" i="3" s="1"/>
  <c r="X160" i="3"/>
  <c r="W160" i="3"/>
  <c r="X190" i="3"/>
  <c r="W190" i="3"/>
  <c r="AC190" i="3" s="1"/>
  <c r="W227" i="3"/>
  <c r="X188" i="3"/>
  <c r="W188" i="3"/>
  <c r="X240" i="3"/>
  <c r="W240" i="3"/>
  <c r="X147" i="3"/>
  <c r="W147" i="3"/>
  <c r="X292" i="3"/>
  <c r="W292" i="3"/>
  <c r="X95" i="3"/>
  <c r="W95" i="3"/>
  <c r="W233" i="3"/>
  <c r="X206" i="3"/>
  <c r="W206" i="3"/>
  <c r="X273" i="3"/>
  <c r="W273" i="3"/>
  <c r="AC273" i="3" s="1"/>
  <c r="X252" i="3"/>
  <c r="W252" i="3"/>
  <c r="X237" i="3"/>
  <c r="W237" i="3"/>
  <c r="AC237" i="3" s="1"/>
  <c r="X53" i="3"/>
  <c r="W53" i="3"/>
  <c r="AC53" i="3" s="1"/>
  <c r="X38" i="3"/>
  <c r="W38" i="3"/>
  <c r="AC38" i="3" s="1"/>
  <c r="X28" i="3"/>
  <c r="W28" i="3"/>
  <c r="X195" i="3"/>
  <c r="W195" i="3"/>
  <c r="AC195" i="3" s="1"/>
  <c r="X141" i="3"/>
  <c r="W141" i="3"/>
  <c r="AC141" i="3" s="1"/>
  <c r="X204" i="3"/>
  <c r="W204" i="3"/>
  <c r="AC204" i="3" s="1"/>
  <c r="X260" i="3"/>
  <c r="W260" i="3"/>
  <c r="X143" i="3"/>
  <c r="W143" i="3"/>
  <c r="AC143" i="3" s="1"/>
  <c r="X97" i="3"/>
  <c r="W97" i="3"/>
  <c r="AC97" i="3" s="1"/>
  <c r="X193" i="3"/>
  <c r="W193" i="3"/>
  <c r="AC193" i="3" s="1"/>
  <c r="X234" i="3"/>
  <c r="W234" i="3"/>
  <c r="X226" i="3"/>
  <c r="W226" i="3"/>
  <c r="AC226" i="3" s="1"/>
  <c r="X177" i="3"/>
  <c r="W177" i="3"/>
  <c r="AC177" i="3" s="1"/>
  <c r="X130" i="3"/>
  <c r="W130" i="3"/>
  <c r="AC130" i="3" s="1"/>
  <c r="X215" i="3"/>
  <c r="W215" i="3"/>
  <c r="X248" i="3"/>
  <c r="W248" i="3"/>
  <c r="AC248" i="3" s="1"/>
  <c r="X15" i="3"/>
  <c r="W15" i="3"/>
  <c r="AC15" i="3" s="1"/>
  <c r="X96" i="3"/>
  <c r="W96" i="3"/>
  <c r="AC96" i="3" s="1"/>
  <c r="W274" i="3"/>
  <c r="X274" i="3"/>
  <c r="W43" i="3"/>
  <c r="X43" i="3"/>
  <c r="X314" i="3"/>
  <c r="W314" i="3"/>
  <c r="AC314" i="3" s="1"/>
  <c r="X12" i="3"/>
  <c r="W12" i="3"/>
  <c r="AC12" i="3" s="1"/>
  <c r="W245" i="3"/>
  <c r="X245" i="3"/>
  <c r="X30" i="3"/>
  <c r="W30" i="3"/>
  <c r="AC30" i="3" s="1"/>
  <c r="X94" i="3"/>
  <c r="W94" i="3"/>
  <c r="AC94" i="3" s="1"/>
  <c r="X280" i="3"/>
  <c r="W280" i="3"/>
  <c r="AC280" i="3" s="1"/>
  <c r="X288" i="3"/>
  <c r="W288" i="3"/>
  <c r="X229" i="3"/>
  <c r="W229" i="3"/>
  <c r="AC229" i="3" s="1"/>
  <c r="X157" i="3"/>
  <c r="W157" i="3"/>
  <c r="AC157" i="3" s="1"/>
  <c r="X284" i="3"/>
  <c r="W284" i="3"/>
  <c r="AC284" i="3" s="1"/>
  <c r="X122" i="3"/>
  <c r="W122" i="3"/>
  <c r="X180" i="3"/>
  <c r="W180" i="3"/>
  <c r="AC180" i="3" s="1"/>
  <c r="X183" i="3"/>
  <c r="W183" i="3"/>
  <c r="AC183" i="3" s="1"/>
  <c r="X90" i="3"/>
  <c r="W90" i="3"/>
  <c r="AC90" i="3" s="1"/>
  <c r="W269" i="3"/>
  <c r="X269" i="3"/>
  <c r="X304" i="3"/>
  <c r="W304" i="3"/>
  <c r="AC304" i="3" s="1"/>
  <c r="X267" i="3"/>
  <c r="W267" i="3"/>
  <c r="AC267" i="3" s="1"/>
  <c r="X148" i="3"/>
  <c r="W148" i="3"/>
  <c r="AC148" i="3" s="1"/>
  <c r="X18" i="3"/>
  <c r="W18" i="3"/>
  <c r="X270" i="3"/>
  <c r="W270" i="3"/>
  <c r="AC270" i="3" s="1"/>
  <c r="X265" i="3"/>
  <c r="W265" i="3"/>
  <c r="AC265" i="3" s="1"/>
  <c r="X236" i="3"/>
  <c r="W236" i="3"/>
  <c r="AC236" i="3" s="1"/>
  <c r="X235" i="3"/>
  <c r="W235" i="3"/>
  <c r="X100" i="3"/>
  <c r="W100" i="3"/>
  <c r="AC100" i="3" s="1"/>
  <c r="X77" i="3"/>
  <c r="W77" i="3"/>
  <c r="AC77" i="3" s="1"/>
  <c r="X220" i="3"/>
  <c r="W220" i="3"/>
  <c r="AC220" i="3" s="1"/>
  <c r="X114" i="3"/>
  <c r="W114" i="3"/>
  <c r="X254" i="3"/>
  <c r="W254" i="3"/>
  <c r="AC254" i="3" s="1"/>
  <c r="W199" i="3"/>
  <c r="X199" i="3"/>
  <c r="X126" i="3"/>
  <c r="W126" i="3"/>
  <c r="AC126" i="3" s="1"/>
  <c r="X291" i="3"/>
  <c r="W291" i="3"/>
  <c r="X103" i="3"/>
  <c r="W103" i="3"/>
  <c r="AC103" i="3" s="1"/>
  <c r="W52" i="3"/>
  <c r="X52" i="3"/>
  <c r="X70" i="3"/>
  <c r="W70" i="3"/>
  <c r="AC70" i="3" s="1"/>
  <c r="X159" i="3"/>
  <c r="W159" i="3"/>
  <c r="AC159" i="3" s="1"/>
  <c r="X191" i="3"/>
  <c r="W191" i="3"/>
  <c r="AC191" i="3" s="1"/>
  <c r="X21" i="3"/>
  <c r="W21" i="3"/>
  <c r="AC21" i="3" s="1"/>
  <c r="X197" i="3"/>
  <c r="W197" i="3"/>
  <c r="AC197" i="3" s="1"/>
  <c r="X179" i="3"/>
  <c r="W179" i="3"/>
  <c r="X169" i="3"/>
  <c r="W169" i="3"/>
  <c r="AC169" i="3" s="1"/>
  <c r="X26" i="3"/>
  <c r="W26" i="3"/>
  <c r="AC26" i="3" s="1"/>
  <c r="X138" i="3"/>
  <c r="W138" i="3"/>
  <c r="AC138" i="3" s="1"/>
  <c r="X64" i="3"/>
  <c r="W64" i="3"/>
  <c r="AC64" i="3" s="1"/>
  <c r="X205" i="3"/>
  <c r="W205" i="3"/>
  <c r="AC205" i="3" s="1"/>
  <c r="X285" i="3"/>
  <c r="W285" i="3"/>
  <c r="AC285" i="3" s="1"/>
  <c r="X185" i="3"/>
  <c r="W185" i="3"/>
  <c r="AC185" i="3" s="1"/>
  <c r="X136" i="3"/>
  <c r="W136" i="3"/>
  <c r="X111" i="3"/>
  <c r="W111" i="3"/>
  <c r="AC111" i="3" s="1"/>
  <c r="X225" i="3"/>
  <c r="W225" i="3"/>
  <c r="AC225" i="3" s="1"/>
  <c r="X321" i="3"/>
  <c r="W321" i="3"/>
  <c r="AC321" i="3" s="1"/>
  <c r="X50" i="3"/>
  <c r="W50" i="3"/>
  <c r="AC50" i="3" s="1"/>
  <c r="X42" i="3"/>
  <c r="W42" i="3"/>
  <c r="AC42" i="3" s="1"/>
  <c r="X152" i="3"/>
  <c r="W152" i="3"/>
  <c r="AC152" i="3" s="1"/>
  <c r="X118" i="3"/>
  <c r="W118" i="3"/>
  <c r="AC118" i="3" s="1"/>
  <c r="X239" i="3"/>
  <c r="W239" i="3"/>
  <c r="X67" i="3"/>
  <c r="W67" i="3"/>
  <c r="AC67" i="3" s="1"/>
  <c r="X232" i="3"/>
  <c r="W232" i="3"/>
  <c r="AC232" i="3" s="1"/>
  <c r="X74" i="3"/>
  <c r="W74" i="3"/>
  <c r="AC74" i="3" s="1"/>
  <c r="X153" i="3"/>
  <c r="W153" i="3"/>
  <c r="AC153" i="3" s="1"/>
  <c r="X318" i="3"/>
  <c r="W318" i="3"/>
  <c r="AC318" i="3" s="1"/>
  <c r="X41" i="3"/>
  <c r="W41" i="3"/>
  <c r="AC41" i="3" s="1"/>
  <c r="X299" i="3"/>
  <c r="W299" i="3"/>
  <c r="AC299" i="3" s="1"/>
  <c r="W200" i="3"/>
  <c r="X200" i="3"/>
  <c r="X258" i="3"/>
  <c r="W258" i="3"/>
  <c r="AC258" i="3" s="1"/>
  <c r="X37" i="3"/>
  <c r="W37" i="3"/>
  <c r="AC37" i="3" s="1"/>
  <c r="X255" i="3"/>
  <c r="W255" i="3"/>
  <c r="AC255" i="3" s="1"/>
  <c r="X210" i="3"/>
  <c r="W210" i="3"/>
  <c r="AC210" i="3" s="1"/>
  <c r="X186" i="3"/>
  <c r="W186" i="3"/>
  <c r="AC186" i="3" s="1"/>
  <c r="X46" i="3"/>
  <c r="W46" i="3"/>
  <c r="AC46" i="3" s="1"/>
  <c r="X257" i="3"/>
  <c r="W257" i="3"/>
  <c r="AC257" i="3" s="1"/>
  <c r="X125" i="3"/>
  <c r="W125" i="3"/>
  <c r="X196" i="3"/>
  <c r="W196" i="3"/>
  <c r="AC196" i="3" s="1"/>
  <c r="X72" i="3"/>
  <c r="W72" i="3"/>
  <c r="AC72" i="3" s="1"/>
  <c r="X249" i="3"/>
  <c r="W249" i="3"/>
  <c r="AC249" i="3" s="1"/>
  <c r="X142" i="3"/>
  <c r="W142" i="3"/>
  <c r="AC142" i="3" s="1"/>
  <c r="X48" i="3"/>
  <c r="W48" i="3"/>
  <c r="AC48" i="3" s="1"/>
  <c r="X315" i="3"/>
  <c r="W315" i="3"/>
  <c r="AC315" i="3" s="1"/>
  <c r="X261" i="3"/>
  <c r="W261" i="3"/>
  <c r="AC261" i="3" s="1"/>
  <c r="X25" i="3"/>
  <c r="W25" i="3"/>
  <c r="X73" i="3"/>
  <c r="W73" i="3"/>
  <c r="AC73" i="3" s="1"/>
  <c r="X164" i="3"/>
  <c r="W164" i="3"/>
  <c r="AC164" i="3" s="1"/>
  <c r="X293" i="3"/>
  <c r="W293" i="3"/>
  <c r="AC293" i="3" s="1"/>
  <c r="X174" i="3"/>
  <c r="W174" i="3"/>
  <c r="AC174" i="3" s="1"/>
  <c r="X202" i="3"/>
  <c r="W202" i="3"/>
  <c r="AC202" i="3" s="1"/>
  <c r="X167" i="3"/>
  <c r="W167" i="3"/>
  <c r="AC167" i="3" s="1"/>
  <c r="X307" i="3"/>
  <c r="W307" i="3"/>
  <c r="AC307" i="3" s="1"/>
  <c r="X244" i="3"/>
  <c r="W244" i="3"/>
  <c r="X44" i="3"/>
  <c r="W44" i="3"/>
  <c r="AC44" i="3" s="1"/>
  <c r="X302" i="3"/>
  <c r="W302" i="3"/>
  <c r="AC302" i="3" s="1"/>
  <c r="X113" i="3"/>
  <c r="W113" i="3"/>
  <c r="AC113" i="3" s="1"/>
  <c r="X309" i="3"/>
  <c r="W309" i="3"/>
  <c r="AC309" i="3" s="1"/>
  <c r="X34" i="3"/>
  <c r="W34" i="3"/>
  <c r="AC34" i="3" s="1"/>
  <c r="X168" i="3"/>
  <c r="W168" i="3"/>
  <c r="AC168" i="3" s="1"/>
  <c r="X224" i="3"/>
  <c r="W224" i="3"/>
  <c r="AC224" i="3" s="1"/>
  <c r="X161" i="3"/>
  <c r="W161" i="3"/>
  <c r="X171" i="3"/>
  <c r="W171" i="3"/>
  <c r="AC171" i="3" s="1"/>
  <c r="X241" i="3"/>
  <c r="W241" i="3"/>
  <c r="AC241" i="3" s="1"/>
  <c r="W69" i="3"/>
  <c r="X69" i="3"/>
  <c r="W135" i="3"/>
  <c r="X135" i="3"/>
  <c r="X323" i="3"/>
  <c r="W323" i="3"/>
  <c r="AC323" i="3" s="1"/>
  <c r="X283" i="3"/>
  <c r="W283" i="3"/>
  <c r="AC283" i="3" s="1"/>
  <c r="X203" i="3"/>
  <c r="W203" i="3"/>
  <c r="AC203" i="3" s="1"/>
  <c r="X45" i="3"/>
  <c r="W45" i="3"/>
  <c r="X98" i="3"/>
  <c r="W98" i="3"/>
  <c r="AC98" i="3" s="1"/>
  <c r="X297" i="3"/>
  <c r="W297" i="3"/>
  <c r="AC297" i="3" s="1"/>
  <c r="X320" i="3"/>
  <c r="W320" i="3"/>
  <c r="AC320" i="3" s="1"/>
  <c r="X116" i="3"/>
  <c r="W116" i="3"/>
  <c r="AC116" i="3" s="1"/>
  <c r="X92" i="3"/>
  <c r="W92" i="3"/>
  <c r="AC92" i="3" s="1"/>
  <c r="X221" i="3"/>
  <c r="W221" i="3"/>
  <c r="AC221" i="3" s="1"/>
  <c r="X49" i="3"/>
  <c r="W49" i="3"/>
  <c r="AC49" i="3" s="1"/>
  <c r="X123" i="3"/>
  <c r="W123" i="3"/>
  <c r="X47" i="3"/>
  <c r="W47" i="3"/>
  <c r="AC47" i="3" s="1"/>
  <c r="X324" i="3"/>
  <c r="W324" i="3"/>
  <c r="AC324" i="3" s="1"/>
  <c r="X119" i="3"/>
  <c r="W119" i="3"/>
  <c r="AC119" i="3" s="1"/>
  <c r="X66" i="3"/>
  <c r="W66" i="3"/>
  <c r="AC66" i="3" s="1"/>
  <c r="X300" i="3"/>
  <c r="W300" i="3"/>
  <c r="AC300" i="3" s="1"/>
  <c r="W151" i="3"/>
  <c r="X151" i="3"/>
  <c r="X262" i="3"/>
  <c r="W262" i="3"/>
  <c r="AC262" i="3" s="1"/>
  <c r="X149" i="3"/>
  <c r="W149" i="3"/>
  <c r="X128" i="3"/>
  <c r="W128" i="3"/>
  <c r="AC128" i="3" s="1"/>
  <c r="X216" i="3"/>
  <c r="W216" i="3"/>
  <c r="AC216" i="3" s="1"/>
  <c r="X115" i="3"/>
  <c r="W115" i="3"/>
  <c r="AC115" i="3" s="1"/>
  <c r="X56" i="3"/>
  <c r="W56" i="3"/>
  <c r="AC56" i="3" s="1"/>
  <c r="X86" i="3"/>
  <c r="W86" i="3"/>
  <c r="AC86" i="3" s="1"/>
  <c r="X93" i="3"/>
  <c r="W93" i="3"/>
  <c r="AC93" i="3" s="1"/>
  <c r="X208" i="3"/>
  <c r="W208" i="3"/>
  <c r="AC208" i="3" s="1"/>
  <c r="X105" i="3"/>
  <c r="W105" i="3"/>
  <c r="X277" i="3"/>
  <c r="W277" i="3"/>
  <c r="AC277" i="3" s="1"/>
  <c r="X144" i="3"/>
  <c r="W144" i="3"/>
  <c r="AC144" i="3" s="1"/>
  <c r="W24" i="3"/>
  <c r="X24" i="3"/>
  <c r="X27" i="3"/>
  <c r="W27" i="3"/>
  <c r="AC27" i="3" s="1"/>
  <c r="X55" i="3"/>
  <c r="W55" i="3"/>
  <c r="AC55" i="3" s="1"/>
  <c r="X107" i="3"/>
  <c r="W107" i="3"/>
  <c r="AC107" i="3" s="1"/>
  <c r="X40" i="3"/>
  <c r="W40" i="3"/>
  <c r="AC40" i="3" s="1"/>
  <c r="X39" i="3"/>
  <c r="W39" i="3"/>
  <c r="X263" i="3"/>
  <c r="W263" i="3"/>
  <c r="AC263" i="3" s="1"/>
  <c r="X218" i="3"/>
  <c r="W218" i="3"/>
  <c r="AC218" i="3" s="1"/>
  <c r="X51" i="3"/>
  <c r="W51" i="3"/>
  <c r="AC51" i="3" s="1"/>
  <c r="X59" i="3"/>
  <c r="W59" i="3"/>
  <c r="AC59" i="3" s="1"/>
  <c r="X306" i="3"/>
  <c r="W306" i="3"/>
  <c r="AC306" i="3" s="1"/>
  <c r="X316" i="3"/>
  <c r="W316" i="3"/>
  <c r="AC316" i="3" s="1"/>
  <c r="X214" i="3"/>
  <c r="W214" i="3"/>
  <c r="AC214" i="3" s="1"/>
  <c r="X165" i="3"/>
  <c r="W165" i="3"/>
  <c r="X83" i="3"/>
  <c r="W83" i="3"/>
  <c r="AC83" i="3" s="1"/>
  <c r="X117" i="3"/>
  <c r="W117" i="3"/>
  <c r="AC117" i="3" s="1"/>
  <c r="X78" i="3"/>
  <c r="W78" i="3"/>
  <c r="AC78" i="3" s="1"/>
  <c r="X20" i="3"/>
  <c r="W20" i="3"/>
  <c r="AC20" i="3" s="1"/>
  <c r="X209" i="3"/>
  <c r="W209" i="3"/>
  <c r="AC209" i="3" s="1"/>
  <c r="X189" i="3"/>
  <c r="W189" i="3"/>
  <c r="AC189" i="3" s="1"/>
  <c r="X101" i="3"/>
  <c r="W101" i="3"/>
  <c r="AC101" i="3" s="1"/>
  <c r="X294" i="3"/>
  <c r="W294" i="3"/>
  <c r="X272" i="3"/>
  <c r="W272" i="3"/>
  <c r="AC272" i="3" s="1"/>
  <c r="X68" i="3"/>
  <c r="W68" i="3"/>
  <c r="AC68" i="3" s="1"/>
  <c r="X82" i="3"/>
  <c r="W82" i="3"/>
  <c r="X275" i="3"/>
  <c r="W275" i="3"/>
  <c r="X259" i="3"/>
  <c r="W259" i="3"/>
  <c r="W19" i="3"/>
  <c r="X230" i="3"/>
  <c r="W230" i="3"/>
  <c r="X109" i="3"/>
  <c r="W109" i="3"/>
  <c r="X312" i="3"/>
  <c r="W312" i="3"/>
  <c r="X222" i="3"/>
  <c r="W222" i="3"/>
  <c r="X175" i="3"/>
  <c r="W175" i="3"/>
  <c r="X223" i="3"/>
  <c r="W223" i="3"/>
  <c r="X112" i="3"/>
  <c r="W112" i="3"/>
  <c r="X132" i="3"/>
  <c r="W132" i="3"/>
  <c r="X287" i="3"/>
  <c r="W287" i="3"/>
  <c r="X163" i="3"/>
  <c r="W163" i="3"/>
  <c r="W32" i="3"/>
  <c r="X32" i="3"/>
  <c r="X85" i="3"/>
  <c r="W85" i="3"/>
  <c r="X75" i="3"/>
  <c r="W75" i="3"/>
  <c r="X243" i="3"/>
  <c r="W243" i="3"/>
  <c r="X62" i="3"/>
  <c r="W62" i="3"/>
  <c r="X150" i="3"/>
  <c r="W150" i="3"/>
  <c r="X194" i="3"/>
  <c r="W194" i="3"/>
  <c r="X127" i="3"/>
  <c r="W127" i="3"/>
  <c r="X155" i="3"/>
  <c r="W155" i="3"/>
  <c r="X298" i="3"/>
  <c r="W298" i="3"/>
  <c r="X99" i="3"/>
  <c r="W99" i="3"/>
  <c r="X76" i="3"/>
  <c r="W76" i="3"/>
  <c r="X271" i="3"/>
  <c r="W271" i="3"/>
  <c r="X140" i="3"/>
  <c r="W140" i="3"/>
  <c r="X137" i="3"/>
  <c r="W137" i="3"/>
  <c r="X170" i="3"/>
  <c r="W170" i="3"/>
  <c r="X278" i="3"/>
  <c r="W278" i="3"/>
  <c r="X81" i="3"/>
  <c r="W81" i="3"/>
  <c r="X89" i="3"/>
  <c r="W89" i="3"/>
  <c r="X253" i="3"/>
  <c r="W253" i="3"/>
  <c r="X310" i="3"/>
  <c r="W310" i="3"/>
  <c r="X91" i="3"/>
  <c r="W91" i="3"/>
  <c r="S356" i="3"/>
  <c r="X356" i="3" s="1"/>
  <c r="S355" i="3"/>
  <c r="W355" i="3" s="1"/>
  <c r="S357" i="3"/>
  <c r="X357" i="3" s="1"/>
  <c r="S354" i="3"/>
  <c r="X354" i="3" s="1"/>
  <c r="S351" i="3"/>
  <c r="X351" i="3" s="1"/>
  <c r="S353" i="3"/>
  <c r="W353" i="3" s="1"/>
  <c r="S352" i="3"/>
  <c r="W352" i="3" s="1"/>
  <c r="S331" i="3"/>
  <c r="W331" i="3" s="1"/>
  <c r="S332" i="3"/>
  <c r="X332" i="3" s="1"/>
  <c r="S328" i="3"/>
  <c r="X328" i="3" s="1"/>
  <c r="S336" i="3"/>
  <c r="W336" i="3" s="1"/>
  <c r="S327" i="3"/>
  <c r="W327" i="3" s="1"/>
  <c r="S338" i="3"/>
  <c r="W338" i="3" s="1"/>
  <c r="S348" i="3"/>
  <c r="X348" i="3" s="1"/>
  <c r="S326" i="3"/>
  <c r="X326" i="3" s="1"/>
  <c r="S340" i="3"/>
  <c r="X340" i="3" s="1"/>
  <c r="S343" i="3"/>
  <c r="W343" i="3" s="1"/>
  <c r="S335" i="3"/>
  <c r="X335" i="3" s="1"/>
  <c r="S347" i="3"/>
  <c r="X347" i="3" s="1"/>
  <c r="S341" i="3"/>
  <c r="X341" i="3" s="1"/>
  <c r="S337" i="3"/>
  <c r="X337" i="3" s="1"/>
  <c r="S350" i="3"/>
  <c r="X350" i="3" s="1"/>
  <c r="S334" i="3"/>
  <c r="X334" i="3" s="1"/>
  <c r="S345" i="3"/>
  <c r="X345" i="3" s="1"/>
  <c r="S342" i="3"/>
  <c r="W342" i="3" s="1"/>
  <c r="S339" i="3"/>
  <c r="X339" i="3" s="1"/>
  <c r="S333" i="3"/>
  <c r="X333" i="3" s="1"/>
  <c r="S325" i="3"/>
  <c r="X325" i="3" s="1"/>
  <c r="S344" i="3"/>
  <c r="X344" i="3" s="1"/>
  <c r="S349" i="3"/>
  <c r="X349" i="3" s="1"/>
  <c r="S346" i="3"/>
  <c r="X346" i="3" s="1"/>
  <c r="S330" i="3"/>
  <c r="X330" i="3" s="1"/>
  <c r="S329" i="3"/>
  <c r="X329" i="3" s="1"/>
  <c r="S442" i="3"/>
  <c r="X442" i="3" s="1"/>
  <c r="S429" i="3"/>
  <c r="X429" i="3" s="1"/>
  <c r="S440" i="3"/>
  <c r="W440" i="3" s="1"/>
  <c r="S439" i="3"/>
  <c r="X439" i="3" s="1"/>
  <c r="S428" i="3"/>
  <c r="X428" i="3" s="1"/>
  <c r="S422" i="3"/>
  <c r="X422" i="3" s="1"/>
  <c r="S434" i="3"/>
  <c r="W434" i="3" s="1"/>
  <c r="S438" i="3"/>
  <c r="X438" i="3" s="1"/>
  <c r="S427" i="3"/>
  <c r="W427" i="3" s="1"/>
  <c r="S423" i="3"/>
  <c r="W423" i="3" s="1"/>
  <c r="S436" i="3"/>
  <c r="X436" i="3" s="1"/>
  <c r="S426" i="3"/>
  <c r="X426" i="3" s="1"/>
  <c r="S425" i="3"/>
  <c r="W425" i="3" s="1"/>
  <c r="S433" i="3"/>
  <c r="X433" i="3" s="1"/>
  <c r="S418" i="3"/>
  <c r="X418" i="3" s="1"/>
  <c r="S437" i="3"/>
  <c r="W437" i="3" s="1"/>
  <c r="S430" i="3"/>
  <c r="X430" i="3" s="1"/>
  <c r="S431" i="3"/>
  <c r="W431" i="3" s="1"/>
  <c r="S441" i="3"/>
  <c r="W441" i="3" s="1"/>
  <c r="S432" i="3"/>
  <c r="X432" i="3" s="1"/>
  <c r="S435" i="3"/>
  <c r="X435" i="3" s="1"/>
  <c r="S366" i="3"/>
  <c r="W366" i="3" s="1"/>
  <c r="S421" i="3"/>
  <c r="X421" i="3" s="1"/>
  <c r="S382" i="3"/>
  <c r="X382" i="3" s="1"/>
  <c r="S380" i="3"/>
  <c r="W380" i="3" s="1"/>
  <c r="S397" i="3"/>
  <c r="X397" i="3" s="1"/>
  <c r="S359" i="3"/>
  <c r="X359" i="3" s="1"/>
  <c r="S389" i="3"/>
  <c r="X389" i="3" s="1"/>
  <c r="S381" i="3"/>
  <c r="X381" i="3" s="1"/>
  <c r="S361" i="3"/>
  <c r="X361" i="3" s="1"/>
  <c r="S374" i="3"/>
  <c r="X374" i="3" s="1"/>
  <c r="S395" i="3"/>
  <c r="X395" i="3" s="1"/>
  <c r="S417" i="3"/>
  <c r="W417" i="3" s="1"/>
  <c r="S369" i="3"/>
  <c r="X369" i="3" s="1"/>
  <c r="S371" i="3"/>
  <c r="X371" i="3" s="1"/>
  <c r="S408" i="3"/>
  <c r="W408" i="3" s="1"/>
  <c r="S379" i="3"/>
  <c r="X379" i="3" s="1"/>
  <c r="S377" i="3"/>
  <c r="X377" i="3" s="1"/>
  <c r="S414" i="3"/>
  <c r="X414" i="3" s="1"/>
  <c r="S390" i="3"/>
  <c r="X390" i="3" s="1"/>
  <c r="S424" i="3"/>
  <c r="X424" i="3" s="1"/>
  <c r="S386" i="3"/>
  <c r="W386" i="3" s="1"/>
  <c r="S407" i="3"/>
  <c r="W407" i="3" s="1"/>
  <c r="S375" i="3"/>
  <c r="X375" i="3" s="1"/>
  <c r="S396" i="3"/>
  <c r="W396" i="3" s="1"/>
  <c r="S392" i="3"/>
  <c r="X392" i="3" s="1"/>
  <c r="S409" i="3"/>
  <c r="X409" i="3" s="1"/>
  <c r="S399" i="3"/>
  <c r="W399" i="3" s="1"/>
  <c r="S360" i="3"/>
  <c r="W360" i="3" s="1"/>
  <c r="S368" i="3"/>
  <c r="W368" i="3" s="1"/>
  <c r="S406" i="3"/>
  <c r="W406" i="3" s="1"/>
  <c r="S383" i="3"/>
  <c r="W383" i="3" s="1"/>
  <c r="S420" i="3"/>
  <c r="X420" i="3" s="1"/>
  <c r="S410" i="3"/>
  <c r="W410" i="3" s="1"/>
  <c r="S385" i="3"/>
  <c r="W385" i="3" s="1"/>
  <c r="S394" i="3"/>
  <c r="X394" i="3" s="1"/>
  <c r="S388" i="3"/>
  <c r="W388" i="3" s="1"/>
  <c r="S405" i="3"/>
  <c r="X405" i="3" s="1"/>
  <c r="S391" i="3"/>
  <c r="W391" i="3" s="1"/>
  <c r="S413" i="3"/>
  <c r="W413" i="3" s="1"/>
  <c r="S365" i="3"/>
  <c r="W365" i="3" s="1"/>
  <c r="S416" i="3"/>
  <c r="X416" i="3" s="1"/>
  <c r="S393" i="3"/>
  <c r="X393" i="3" s="1"/>
  <c r="S398" i="3"/>
  <c r="W398" i="3" s="1"/>
  <c r="S400" i="3"/>
  <c r="X400" i="3" s="1"/>
  <c r="S384" i="3"/>
  <c r="X384" i="3" s="1"/>
  <c r="S401" i="3"/>
  <c r="W401" i="3" s="1"/>
  <c r="S411" i="3"/>
  <c r="W411" i="3" s="1"/>
  <c r="S376" i="3"/>
  <c r="X376" i="3" s="1"/>
  <c r="S412" i="3"/>
  <c r="W412" i="3" s="1"/>
  <c r="S373" i="3"/>
  <c r="W373" i="3" s="1"/>
  <c r="S404" i="3"/>
  <c r="X404" i="3" s="1"/>
  <c r="S364" i="3"/>
  <c r="X364" i="3" s="1"/>
  <c r="S378" i="3"/>
  <c r="X378" i="3" s="1"/>
  <c r="S370" i="3"/>
  <c r="W370" i="3" s="1"/>
  <c r="S367" i="3"/>
  <c r="X367" i="3" s="1"/>
  <c r="S419" i="3"/>
  <c r="X419" i="3" s="1"/>
  <c r="S403" i="3"/>
  <c r="X403" i="3" s="1"/>
  <c r="S387" i="3"/>
  <c r="X387" i="3" s="1"/>
  <c r="S363" i="3"/>
  <c r="X363" i="3" s="1"/>
  <c r="S372" i="3"/>
  <c r="W372" i="3" s="1"/>
  <c r="S358" i="3"/>
  <c r="X358" i="3" s="1"/>
  <c r="S362" i="3"/>
  <c r="W362" i="3" s="1"/>
  <c r="S402" i="3"/>
  <c r="W402" i="3" s="1"/>
  <c r="S415" i="3"/>
  <c r="X415" i="3" s="1"/>
  <c r="W432" i="3"/>
  <c r="X434" i="3"/>
  <c r="X408" i="3"/>
  <c r="X423" i="3"/>
  <c r="X386" i="3"/>
  <c r="X427" i="3"/>
  <c r="W377" i="3"/>
  <c r="S443" i="3"/>
  <c r="X443" i="3" s="1"/>
  <c r="S458" i="3"/>
  <c r="W458" i="3" s="1"/>
  <c r="S453" i="3"/>
  <c r="W453" i="3" s="1"/>
  <c r="S455" i="3"/>
  <c r="X455" i="3" s="1"/>
  <c r="S450" i="3"/>
  <c r="W450" i="3" s="1"/>
  <c r="S447" i="3"/>
  <c r="X447" i="3" s="1"/>
  <c r="S483" i="3"/>
  <c r="W483" i="3" s="1"/>
  <c r="S470" i="3"/>
  <c r="X470" i="3" s="1"/>
  <c r="S475" i="3"/>
  <c r="X475" i="3" s="1"/>
  <c r="S466" i="3"/>
  <c r="W466" i="3" s="1"/>
  <c r="S477" i="3"/>
  <c r="W477" i="3" s="1"/>
  <c r="S491" i="3"/>
  <c r="W491" i="3" s="1"/>
  <c r="S484" i="3"/>
  <c r="W484" i="3" s="1"/>
  <c r="S464" i="3"/>
  <c r="X464" i="3" s="1"/>
  <c r="S473" i="3"/>
  <c r="W473" i="3" s="1"/>
  <c r="S485" i="3"/>
  <c r="X485" i="3" s="1"/>
  <c r="S478" i="3"/>
  <c r="X478" i="3" s="1"/>
  <c r="S446" i="3"/>
  <c r="W446" i="3" s="1"/>
  <c r="S487" i="3"/>
  <c r="X487" i="3" s="1"/>
  <c r="S480" i="3"/>
  <c r="W480" i="3" s="1"/>
  <c r="S471" i="3"/>
  <c r="W471" i="3" s="1"/>
  <c r="S456" i="3"/>
  <c r="X456" i="3" s="1"/>
  <c r="S465" i="3"/>
  <c r="X465" i="3" s="1"/>
  <c r="S461" i="3"/>
  <c r="W461" i="3" s="1"/>
  <c r="S474" i="3"/>
  <c r="X474" i="3" s="1"/>
  <c r="S476" i="3"/>
  <c r="X476" i="3" s="1"/>
  <c r="S486" i="3"/>
  <c r="W486" i="3" s="1"/>
  <c r="S457" i="3"/>
  <c r="W457" i="3" s="1"/>
  <c r="S454" i="3"/>
  <c r="W454" i="3" s="1"/>
  <c r="S468" i="3"/>
  <c r="X468" i="3" s="1"/>
  <c r="S448" i="3"/>
  <c r="X448" i="3" s="1"/>
  <c r="S445" i="3"/>
  <c r="W445" i="3" s="1"/>
  <c r="S462" i="3"/>
  <c r="X462" i="3" s="1"/>
  <c r="S479" i="3"/>
  <c r="W479" i="3" s="1"/>
  <c r="S459" i="3"/>
  <c r="W459" i="3" s="1"/>
  <c r="S452" i="3"/>
  <c r="W452" i="3" s="1"/>
  <c r="S489" i="3"/>
  <c r="X489" i="3" s="1"/>
  <c r="S463" i="3"/>
  <c r="X463" i="3" s="1"/>
  <c r="S490" i="3"/>
  <c r="X490" i="3" s="1"/>
  <c r="S451" i="3"/>
  <c r="X451" i="3" s="1"/>
  <c r="S467" i="3"/>
  <c r="X467" i="3" s="1"/>
  <c r="S488" i="3"/>
  <c r="W488" i="3" s="1"/>
  <c r="S449" i="3"/>
  <c r="X449" i="3" s="1"/>
  <c r="S444" i="3"/>
  <c r="X444" i="3" s="1"/>
  <c r="S481" i="3"/>
  <c r="W481" i="3" s="1"/>
  <c r="S460" i="3"/>
  <c r="W460" i="3" s="1"/>
  <c r="S472" i="3"/>
  <c r="W472" i="3" s="1"/>
  <c r="S469" i="3"/>
  <c r="X469" i="3" s="1"/>
  <c r="S482" i="3"/>
  <c r="X482" i="3" s="1"/>
  <c r="S492" i="3"/>
  <c r="W492" i="3" s="1"/>
  <c r="AB4" i="3"/>
  <c r="W3266" i="3"/>
  <c r="X3266" i="3"/>
  <c r="S3265" i="3"/>
  <c r="Z4" i="3"/>
  <c r="S2211" i="3"/>
  <c r="X2211" i="3" s="1"/>
  <c r="S2361" i="3"/>
  <c r="S2140" i="3"/>
  <c r="S793" i="3"/>
  <c r="X793" i="3" s="1"/>
  <c r="S3142" i="3"/>
  <c r="X3142" i="3" s="1"/>
  <c r="S1957" i="3"/>
  <c r="X1957" i="3" s="1"/>
  <c r="S2047" i="3"/>
  <c r="X2047" i="3" s="1"/>
  <c r="S3095" i="3"/>
  <c r="X3095" i="3" s="1"/>
  <c r="S1668" i="3"/>
  <c r="S1415" i="3"/>
  <c r="S1989" i="3"/>
  <c r="X1989" i="3" s="1"/>
  <c r="S727" i="3"/>
  <c r="S1749" i="3"/>
  <c r="S2695" i="3"/>
  <c r="S2888" i="3"/>
  <c r="X2888" i="3" s="1"/>
  <c r="S2758" i="3"/>
  <c r="S2432" i="3"/>
  <c r="S2706" i="3"/>
  <c r="S530" i="3"/>
  <c r="S931" i="3"/>
  <c r="S2207" i="3"/>
  <c r="S1781" i="3"/>
  <c r="S2101" i="3"/>
  <c r="X2101" i="3" s="1"/>
  <c r="S2321" i="3"/>
  <c r="S2414" i="3"/>
  <c r="X2414" i="3" s="1"/>
  <c r="S538" i="3"/>
  <c r="S1725" i="3"/>
  <c r="S549" i="3"/>
  <c r="S2626" i="3"/>
  <c r="X2626" i="3" s="1"/>
  <c r="S726" i="3"/>
  <c r="S3194" i="3"/>
  <c r="S668" i="3"/>
  <c r="X668" i="3" s="1"/>
  <c r="S570" i="3"/>
  <c r="X570" i="3" s="1"/>
  <c r="S1346" i="3"/>
  <c r="X1346" i="3" s="1"/>
  <c r="S2665" i="3"/>
  <c r="X2665" i="3" s="1"/>
  <c r="S1218" i="3"/>
  <c r="X1218" i="3" s="1"/>
  <c r="S1575" i="3"/>
  <c r="S3023" i="3"/>
  <c r="X3023" i="3" s="1"/>
  <c r="S2260" i="3"/>
  <c r="S2805" i="3"/>
  <c r="S2822" i="3"/>
  <c r="S2004" i="3"/>
  <c r="X2004" i="3" s="1"/>
  <c r="S3098" i="3"/>
  <c r="S3216" i="3"/>
  <c r="S1177" i="3"/>
  <c r="X1177" i="3" s="1"/>
  <c r="S2565" i="3"/>
  <c r="W2565" i="3" s="1"/>
  <c r="S1908" i="3"/>
  <c r="S841" i="3"/>
  <c r="X841" i="3" s="1"/>
  <c r="S899" i="3"/>
  <c r="X899" i="3" s="1"/>
  <c r="S1499" i="3"/>
  <c r="X1499" i="3" s="1"/>
  <c r="S2512" i="3"/>
  <c r="S2579" i="3"/>
  <c r="X2579" i="3" s="1"/>
  <c r="S1636" i="3"/>
  <c r="S2586" i="3"/>
  <c r="X2586" i="3" s="1"/>
  <c r="S1527" i="3"/>
  <c r="S2329" i="3"/>
  <c r="S2528" i="3"/>
  <c r="S1990" i="3"/>
  <c r="S2852" i="3"/>
  <c r="X2852" i="3" s="1"/>
  <c r="S3210" i="3"/>
  <c r="S2091" i="3"/>
  <c r="S3000" i="3"/>
  <c r="S947" i="3"/>
  <c r="S2936" i="3"/>
  <c r="S2742" i="3"/>
  <c r="X2742" i="3" s="1"/>
  <c r="S2942" i="3"/>
  <c r="X2942" i="3" s="1"/>
  <c r="S955" i="3"/>
  <c r="S1530" i="3"/>
  <c r="X1530" i="3" s="1"/>
  <c r="S602" i="3"/>
  <c r="X602" i="3" s="1"/>
  <c r="S2257" i="3"/>
  <c r="S1037" i="3"/>
  <c r="X1037" i="3" s="1"/>
  <c r="S629" i="3"/>
  <c r="S3063" i="3"/>
  <c r="X3063" i="3" s="1"/>
  <c r="S2433" i="3"/>
  <c r="S752" i="3"/>
  <c r="S1271" i="3"/>
  <c r="X1271" i="3" s="1"/>
  <c r="S1003" i="3"/>
  <c r="S1432" i="3"/>
  <c r="X1432" i="3" s="1"/>
  <c r="S2516" i="3"/>
  <c r="X2516" i="3" s="1"/>
  <c r="S3158" i="3"/>
  <c r="S2788" i="3"/>
  <c r="S3031" i="3"/>
  <c r="X3031" i="3" s="1"/>
  <c r="S1295" i="3"/>
  <c r="S2625" i="3"/>
  <c r="S1093" i="3"/>
  <c r="S3192" i="3"/>
  <c r="X3192" i="3" s="1"/>
  <c r="S560" i="3"/>
  <c r="X560" i="3" s="1"/>
  <c r="S2657" i="3"/>
  <c r="S2147" i="3"/>
  <c r="S1910" i="3"/>
  <c r="S1795" i="3"/>
  <c r="S1813" i="3"/>
  <c r="S1038" i="3"/>
  <c r="X1038" i="3" s="1"/>
  <c r="S2277" i="3"/>
  <c r="S1365" i="3"/>
  <c r="X1365" i="3" s="1"/>
  <c r="S1223" i="3"/>
  <c r="X1223" i="3" s="1"/>
  <c r="S1273" i="3"/>
  <c r="X1273" i="3" s="1"/>
  <c r="S2617" i="3"/>
  <c r="X2617" i="3" s="1"/>
  <c r="S599" i="3"/>
  <c r="X599" i="3" s="1"/>
  <c r="S1076" i="3"/>
  <c r="S923" i="3"/>
  <c r="X923" i="3" s="1"/>
  <c r="S1628" i="3"/>
  <c r="X1628" i="3" s="1"/>
  <c r="S710" i="3"/>
  <c r="S567" i="3"/>
  <c r="S1696" i="3"/>
  <c r="S1754" i="3"/>
  <c r="X1754" i="3" s="1"/>
  <c r="S1713" i="3"/>
  <c r="X1713" i="3" s="1"/>
  <c r="S2588" i="3"/>
  <c r="X2588" i="3" s="1"/>
  <c r="S2495" i="3"/>
  <c r="W2495" i="3" s="1"/>
  <c r="S2859" i="3"/>
  <c r="S2956" i="3"/>
  <c r="X2956" i="3" s="1"/>
  <c r="S634" i="3"/>
  <c r="S754" i="3"/>
  <c r="W754" i="3" s="1"/>
  <c r="S1133" i="3"/>
  <c r="W1133" i="3" s="1"/>
  <c r="S1457" i="3"/>
  <c r="X1457" i="3" s="1"/>
  <c r="S1520" i="3"/>
  <c r="X1520" i="3" s="1"/>
  <c r="S1443" i="3"/>
  <c r="S1158" i="3"/>
  <c r="S615" i="3"/>
  <c r="X615" i="3" s="1"/>
  <c r="S605" i="3"/>
  <c r="S661" i="3"/>
  <c r="X661" i="3" s="1"/>
  <c r="S1620" i="3"/>
  <c r="S2916" i="3"/>
  <c r="S511" i="3"/>
  <c r="S1173" i="3"/>
  <c r="X1173" i="3" s="1"/>
  <c r="S816" i="3"/>
  <c r="S1190" i="3"/>
  <c r="S724" i="3"/>
  <c r="S2611" i="3"/>
  <c r="S1473" i="3"/>
  <c r="X1473" i="3" s="1"/>
  <c r="S1686" i="3"/>
  <c r="S1758" i="3"/>
  <c r="S1667" i="3"/>
  <c r="S2425" i="3"/>
  <c r="S3202" i="3"/>
  <c r="S3164" i="3"/>
  <c r="S1971" i="3"/>
  <c r="X1971" i="3" s="1"/>
  <c r="S600" i="3"/>
  <c r="S1902" i="3"/>
  <c r="S1475" i="3"/>
  <c r="S2577" i="3"/>
  <c r="S613" i="3"/>
  <c r="S645" i="3"/>
  <c r="X645" i="3" s="1"/>
  <c r="S939" i="3"/>
  <c r="S2186" i="3"/>
  <c r="S498" i="3"/>
  <c r="S611" i="3"/>
  <c r="S1072" i="3"/>
  <c r="S904" i="3"/>
  <c r="X904" i="3" s="1"/>
  <c r="S1135" i="3"/>
  <c r="S2130" i="3"/>
  <c r="X2130" i="3" s="1"/>
  <c r="S1035" i="3"/>
  <c r="S1122" i="3"/>
  <c r="W1122" i="3" s="1"/>
  <c r="S545" i="3"/>
  <c r="W545" i="3" s="1"/>
  <c r="S643" i="3"/>
  <c r="S494" i="3"/>
  <c r="X494" i="3" s="1"/>
  <c r="S647" i="3"/>
  <c r="W647" i="3" s="1"/>
  <c r="S764" i="3"/>
  <c r="S1066" i="3"/>
  <c r="X1066" i="3" s="1"/>
  <c r="S1258" i="3"/>
  <c r="S1364" i="3"/>
  <c r="X1364" i="3" s="1"/>
  <c r="S1347" i="3"/>
  <c r="S1199" i="3"/>
  <c r="X1199" i="3" s="1"/>
  <c r="S517" i="3"/>
  <c r="S2122" i="3"/>
  <c r="S539" i="3"/>
  <c r="S1132" i="3"/>
  <c r="X1132" i="3" s="1"/>
  <c r="S873" i="3"/>
  <c r="X873" i="3" s="1"/>
  <c r="S1900" i="3"/>
  <c r="S2976" i="3"/>
  <c r="S1170" i="3"/>
  <c r="S1921" i="3"/>
  <c r="X1921" i="3" s="1"/>
  <c r="S2393" i="3"/>
  <c r="S914" i="3"/>
  <c r="X914" i="3" s="1"/>
  <c r="S2040" i="3"/>
  <c r="S861" i="3"/>
  <c r="S1104" i="3"/>
  <c r="S1017" i="3"/>
  <c r="X1017" i="3" s="1"/>
  <c r="S821" i="3"/>
  <c r="S1892" i="3"/>
  <c r="S1702" i="3"/>
  <c r="X1702" i="3" s="1"/>
  <c r="S504" i="3"/>
  <c r="S881" i="3"/>
  <c r="S562" i="3"/>
  <c r="S546" i="3"/>
  <c r="S1479" i="3"/>
  <c r="S512" i="3"/>
  <c r="S583" i="3"/>
  <c r="X583" i="3" s="1"/>
  <c r="S1183" i="3"/>
  <c r="S1613" i="3"/>
  <c r="X1613" i="3" s="1"/>
  <c r="S1708" i="3"/>
  <c r="S1972" i="3"/>
  <c r="X1972" i="3" s="1"/>
  <c r="S729" i="3"/>
  <c r="X729" i="3" s="1"/>
  <c r="S701" i="3"/>
  <c r="S837" i="3"/>
  <c r="X837" i="3" s="1"/>
  <c r="S1331" i="3"/>
  <c r="S1169" i="3"/>
  <c r="S2682" i="3"/>
  <c r="S2997" i="3"/>
  <c r="S1886" i="3"/>
  <c r="S543" i="3"/>
  <c r="S519" i="3"/>
  <c r="S493" i="3"/>
  <c r="W493" i="3" s="1"/>
  <c r="S1110" i="3"/>
  <c r="X1110" i="3" s="1"/>
  <c r="S1121" i="3"/>
  <c r="S2170" i="3"/>
  <c r="X2170" i="3" s="1"/>
  <c r="S825" i="3"/>
  <c r="S627" i="3"/>
  <c r="X627" i="3" s="1"/>
  <c r="S621" i="3"/>
  <c r="S547" i="3"/>
  <c r="S1933" i="3"/>
  <c r="X1933" i="3" s="1"/>
  <c r="S892" i="3"/>
  <c r="X892" i="3" s="1"/>
  <c r="S844" i="3"/>
  <c r="X844" i="3" s="1"/>
  <c r="S839" i="3"/>
  <c r="X839" i="3" s="1"/>
  <c r="S2387" i="3"/>
  <c r="S2319" i="3"/>
  <c r="S2108" i="3"/>
  <c r="S522" i="3"/>
  <c r="S857" i="3"/>
  <c r="S568" i="3"/>
  <c r="S619" i="3"/>
  <c r="S1899" i="3"/>
  <c r="X1899" i="3" s="1"/>
  <c r="S2132" i="3"/>
  <c r="S772" i="3"/>
  <c r="X772" i="3" s="1"/>
  <c r="S1159" i="3"/>
  <c r="S1777" i="3"/>
  <c r="S1757" i="3"/>
  <c r="X1757" i="3" s="1"/>
  <c r="S1740" i="3"/>
  <c r="S1808" i="3"/>
  <c r="X1808" i="3" s="1"/>
  <c r="S2085" i="3"/>
  <c r="X2085" i="3" s="1"/>
  <c r="S1179" i="3"/>
  <c r="S1107" i="3"/>
  <c r="X1107" i="3" s="1"/>
  <c r="S1597" i="3"/>
  <c r="X1597" i="3" s="1"/>
  <c r="S1589" i="3"/>
  <c r="X1589" i="3" s="1"/>
  <c r="S1811" i="3"/>
  <c r="X1811" i="3" s="1"/>
  <c r="S565" i="3"/>
  <c r="S597" i="3"/>
  <c r="X597" i="3" s="1"/>
  <c r="S856" i="3"/>
  <c r="S594" i="3"/>
  <c r="S1463" i="3"/>
  <c r="X1463" i="3" s="1"/>
  <c r="S1861" i="3"/>
  <c r="S2649" i="3"/>
  <c r="X2649" i="3" s="1"/>
  <c r="S2164" i="3"/>
  <c r="S1845" i="3"/>
  <c r="W1845" i="3" s="1"/>
  <c r="S907" i="3"/>
  <c r="S1604" i="3"/>
  <c r="S587" i="3"/>
  <c r="S1464" i="3"/>
  <c r="X1464" i="3" s="1"/>
  <c r="S1655" i="3"/>
  <c r="X1655" i="3" s="1"/>
  <c r="S747" i="3"/>
  <c r="X747" i="3" s="1"/>
  <c r="S640" i="3"/>
  <c r="X640" i="3" s="1"/>
  <c r="S1881" i="3"/>
  <c r="X1881" i="3" s="1"/>
  <c r="S1835" i="3"/>
  <c r="S1623" i="3"/>
  <c r="S2166" i="3"/>
  <c r="S575" i="3"/>
  <c r="X575" i="3" s="1"/>
  <c r="S571" i="3"/>
  <c r="X571" i="3" s="1"/>
  <c r="S891" i="3"/>
  <c r="X891" i="3" s="1"/>
  <c r="S810" i="3"/>
  <c r="X810" i="3" s="1"/>
  <c r="S1136" i="3"/>
  <c r="S840" i="3"/>
  <c r="S514" i="3"/>
  <c r="S637" i="3"/>
  <c r="X637" i="3" s="1"/>
  <c r="S506" i="3"/>
  <c r="S809" i="3"/>
  <c r="X809" i="3" s="1"/>
  <c r="S1128" i="3"/>
  <c r="S759" i="3"/>
  <c r="S879" i="3"/>
  <c r="X879" i="3" s="1"/>
  <c r="S1202" i="3"/>
  <c r="S1268" i="3"/>
  <c r="X1268" i="3" s="1"/>
  <c r="S1805" i="3"/>
  <c r="S1723" i="3"/>
  <c r="X1723" i="3" s="1"/>
  <c r="S2106" i="3"/>
  <c r="S3079" i="3"/>
  <c r="S3184" i="3"/>
  <c r="S3028" i="3"/>
  <c r="S3183" i="3"/>
  <c r="S659" i="3"/>
  <c r="S510" i="3"/>
  <c r="S617" i="3"/>
  <c r="X617" i="3" s="1"/>
  <c r="S738" i="3"/>
  <c r="X738" i="3" s="1"/>
  <c r="S618" i="3"/>
  <c r="X618" i="3" s="1"/>
  <c r="S808" i="3"/>
  <c r="S974" i="3"/>
  <c r="S1027" i="3"/>
  <c r="X1027" i="3" s="1"/>
  <c r="S1011" i="3"/>
  <c r="S1228" i="3"/>
  <c r="X1228" i="3" s="1"/>
  <c r="S1579" i="3"/>
  <c r="S1455" i="3"/>
  <c r="S1599" i="3"/>
  <c r="X1599" i="3" s="1"/>
  <c r="S1516" i="3"/>
  <c r="S1656" i="3"/>
  <c r="X1656" i="3" s="1"/>
  <c r="S1810" i="3"/>
  <c r="X1810" i="3" s="1"/>
  <c r="S1874" i="3"/>
  <c r="W1874" i="3" s="1"/>
  <c r="S2011" i="3"/>
  <c r="S1670" i="3"/>
  <c r="X1670" i="3" s="1"/>
  <c r="S1911" i="3"/>
  <c r="S2912" i="3"/>
  <c r="X2912" i="3" s="1"/>
  <c r="S2417" i="3"/>
  <c r="S2203" i="3"/>
  <c r="S2762" i="3"/>
  <c r="S2988" i="3"/>
  <c r="X2988" i="3" s="1"/>
  <c r="S2636" i="3"/>
  <c r="X2636" i="3" s="1"/>
  <c r="S773" i="3"/>
  <c r="X773" i="3" s="1"/>
  <c r="S933" i="3"/>
  <c r="X933" i="3" s="1"/>
  <c r="S1175" i="3"/>
  <c r="S1139" i="3"/>
  <c r="S1211" i="3"/>
  <c r="X1211" i="3" s="1"/>
  <c r="S1310" i="3"/>
  <c r="X1310" i="3" s="1"/>
  <c r="S1609" i="3"/>
  <c r="X1609" i="3" s="1"/>
  <c r="S1707" i="3"/>
  <c r="X1707" i="3" s="1"/>
  <c r="S1651" i="3"/>
  <c r="S1832" i="3"/>
  <c r="S1973" i="3"/>
  <c r="X1973" i="3" s="1"/>
  <c r="S2065" i="3"/>
  <c r="S1751" i="3"/>
  <c r="X1751" i="3" s="1"/>
  <c r="S554" i="3"/>
  <c r="X554" i="3" s="1"/>
  <c r="S1853" i="3"/>
  <c r="W1853" i="3" s="1"/>
  <c r="S638" i="3"/>
  <c r="S563" i="3"/>
  <c r="X563" i="3" s="1"/>
  <c r="S1287" i="3"/>
  <c r="S913" i="3"/>
  <c r="X913" i="3" s="1"/>
  <c r="S1549" i="3"/>
  <c r="S2273" i="3"/>
  <c r="S1863" i="3"/>
  <c r="S1798" i="3"/>
  <c r="X1798" i="3" s="1"/>
  <c r="S2416" i="3"/>
  <c r="S2546" i="3"/>
  <c r="S2220" i="3"/>
  <c r="X2220" i="3" s="1"/>
  <c r="S3121" i="3"/>
  <c r="S2659" i="3"/>
  <c r="S3153" i="3"/>
  <c r="W3153" i="3" s="1"/>
  <c r="S797" i="3"/>
  <c r="S746" i="3"/>
  <c r="S675" i="3"/>
  <c r="S1025" i="3"/>
  <c r="X1025" i="3" s="1"/>
  <c r="S893" i="3"/>
  <c r="S1163" i="3"/>
  <c r="X1163" i="3" s="1"/>
  <c r="S1507" i="3"/>
  <c r="S1721" i="3"/>
  <c r="X1721" i="3" s="1"/>
  <c r="S1244" i="3"/>
  <c r="S1360" i="3"/>
  <c r="S798" i="3"/>
  <c r="S667" i="3"/>
  <c r="X667" i="3" s="1"/>
  <c r="S786" i="3"/>
  <c r="W786" i="3" s="1"/>
  <c r="S1051" i="3"/>
  <c r="X1051" i="3" s="1"/>
  <c r="S1143" i="3"/>
  <c r="X1143" i="3" s="1"/>
  <c r="S1583" i="3"/>
  <c r="S1504" i="3"/>
  <c r="X1504" i="3" s="1"/>
  <c r="S1477" i="3"/>
  <c r="S1633" i="3"/>
  <c r="X1633" i="3" s="1"/>
  <c r="S1454" i="3"/>
  <c r="S1518" i="3"/>
  <c r="S1582" i="3"/>
  <c r="W1582" i="3" s="1"/>
  <c r="S995" i="3"/>
  <c r="X995" i="3" s="1"/>
  <c r="S1322" i="3"/>
  <c r="S3152" i="3"/>
  <c r="S3062" i="3"/>
  <c r="X3062" i="3" s="1"/>
  <c r="S588" i="3"/>
  <c r="S1208" i="3"/>
  <c r="S1319" i="3"/>
  <c r="X1319" i="3" s="1"/>
  <c r="S1215" i="3"/>
  <c r="X1215" i="3" s="1"/>
  <c r="S1145" i="3"/>
  <c r="S1426" i="3"/>
  <c r="X1426" i="3" s="1"/>
  <c r="S884" i="3"/>
  <c r="S1581" i="3"/>
  <c r="S1423" i="3"/>
  <c r="S1108" i="3"/>
  <c r="S1189" i="3"/>
  <c r="S2028" i="3"/>
  <c r="X2028" i="3" s="1"/>
  <c r="S1557" i="3"/>
  <c r="X1557" i="3" s="1"/>
  <c r="S2667" i="3"/>
  <c r="S2209" i="3"/>
  <c r="S2303" i="3"/>
  <c r="S1591" i="3"/>
  <c r="X1591" i="3" s="1"/>
  <c r="S2953" i="3"/>
  <c r="S630" i="3"/>
  <c r="S499" i="3"/>
  <c r="X499" i="3" s="1"/>
  <c r="S863" i="3"/>
  <c r="S852" i="3"/>
  <c r="S1256" i="3"/>
  <c r="S890" i="3"/>
  <c r="X890" i="3" s="1"/>
  <c r="S836" i="3"/>
  <c r="X836" i="3" s="1"/>
  <c r="S653" i="3"/>
  <c r="S684" i="3"/>
  <c r="X684" i="3" s="1"/>
  <c r="S706" i="3"/>
  <c r="X706" i="3" s="1"/>
  <c r="S555" i="3"/>
  <c r="X555" i="3" s="1"/>
  <c r="S1219" i="3"/>
  <c r="X1219" i="3" s="1"/>
  <c r="S848" i="3"/>
  <c r="X848" i="3" s="1"/>
  <c r="S952" i="3"/>
  <c r="X952" i="3" s="1"/>
  <c r="S832" i="3"/>
  <c r="S1733" i="3"/>
  <c r="S1815" i="3"/>
  <c r="X1815" i="3" s="1"/>
  <c r="S2479" i="3"/>
  <c r="X2479" i="3" s="1"/>
  <c r="S2488" i="3"/>
  <c r="S2452" i="3"/>
  <c r="X2452" i="3" s="1"/>
  <c r="S2690" i="3"/>
  <c r="S2559" i="3"/>
  <c r="S3005" i="3"/>
  <c r="X3005" i="3" s="1"/>
  <c r="S596" i="3"/>
  <c r="S694" i="3"/>
  <c r="S631" i="3"/>
  <c r="X631" i="3" s="1"/>
  <c r="S744" i="3"/>
  <c r="X744" i="3" s="1"/>
  <c r="S1026" i="3"/>
  <c r="X1026" i="3" s="1"/>
  <c r="S935" i="3"/>
  <c r="X935" i="3" s="1"/>
  <c r="S950" i="3"/>
  <c r="S1260" i="3"/>
  <c r="S1329" i="3"/>
  <c r="X1329" i="3" s="1"/>
  <c r="S1488" i="3"/>
  <c r="X1488" i="3" s="1"/>
  <c r="S1611" i="3"/>
  <c r="X1611" i="3" s="1"/>
  <c r="S1441" i="3"/>
  <c r="X1441" i="3" s="1"/>
  <c r="S1397" i="3"/>
  <c r="S1826" i="3"/>
  <c r="S1890" i="3"/>
  <c r="S1799" i="3"/>
  <c r="S2297" i="3"/>
  <c r="S1948" i="3"/>
  <c r="S3214" i="3"/>
  <c r="X3214" i="3" s="1"/>
  <c r="S2464" i="3"/>
  <c r="X2464" i="3" s="1"/>
  <c r="S791" i="3"/>
  <c r="S739" i="3"/>
  <c r="X739" i="3" s="1"/>
  <c r="S702" i="3"/>
  <c r="S962" i="3"/>
  <c r="X962" i="3" s="1"/>
  <c r="S1294" i="3"/>
  <c r="S1235" i="3"/>
  <c r="S1236" i="3"/>
  <c r="S1514" i="3"/>
  <c r="S1666" i="3"/>
  <c r="S1993" i="3"/>
  <c r="X1993" i="3" s="1"/>
  <c r="S1884" i="3"/>
  <c r="X1884" i="3" s="1"/>
  <c r="S2097" i="3"/>
  <c r="X2097" i="3" s="1"/>
  <c r="S849" i="3"/>
  <c r="S948" i="3"/>
  <c r="X948" i="3" s="1"/>
  <c r="S824" i="3"/>
  <c r="S1487" i="3"/>
  <c r="S1677" i="3"/>
  <c r="S1709" i="3"/>
  <c r="S1918" i="3"/>
  <c r="S1855" i="3"/>
  <c r="S2125" i="3"/>
  <c r="S2466" i="3"/>
  <c r="S2098" i="3"/>
  <c r="S2448" i="3"/>
  <c r="X2448" i="3" s="1"/>
  <c r="S2333" i="3"/>
  <c r="S3259" i="3"/>
  <c r="S3199" i="3"/>
  <c r="S3104" i="3"/>
  <c r="S580" i="3"/>
  <c r="X580" i="3" s="1"/>
  <c r="S678" i="3"/>
  <c r="S781" i="3"/>
  <c r="S934" i="3"/>
  <c r="S1304" i="3"/>
  <c r="W1304" i="3" s="1"/>
  <c r="S1302" i="3"/>
  <c r="S1172" i="3"/>
  <c r="S1345" i="3"/>
  <c r="S1412" i="3"/>
  <c r="S1420" i="3"/>
  <c r="S1445" i="3"/>
  <c r="S1538" i="3"/>
  <c r="S1658" i="3"/>
  <c r="X1658" i="3" s="1"/>
  <c r="S1543" i="3"/>
  <c r="S1512" i="3"/>
  <c r="S2038" i="3"/>
  <c r="S2034" i="3"/>
  <c r="W2034" i="3" s="1"/>
  <c r="S2026" i="3"/>
  <c r="X2026" i="3" s="1"/>
  <c r="S1843" i="3"/>
  <c r="S2554" i="3"/>
  <c r="X2554" i="3" s="1"/>
  <c r="S2658" i="3"/>
  <c r="S2410" i="3"/>
  <c r="X2410" i="3" s="1"/>
  <c r="S2149" i="3"/>
  <c r="X2149" i="3" s="1"/>
  <c r="S2535" i="3"/>
  <c r="S693" i="3"/>
  <c r="W693" i="3" s="1"/>
  <c r="S862" i="3"/>
  <c r="S1571" i="3"/>
  <c r="S1952" i="3"/>
  <c r="X1952" i="3" s="1"/>
  <c r="S2309" i="3"/>
  <c r="S889" i="3"/>
  <c r="S756" i="3"/>
  <c r="S1889" i="3"/>
  <c r="X1889" i="3" s="1"/>
  <c r="S2708" i="3"/>
  <c r="W2708" i="3" s="1"/>
  <c r="S2052" i="3"/>
  <c r="S2296" i="3"/>
  <c r="X2296" i="3" s="1"/>
  <c r="S3249" i="3"/>
  <c r="S2406" i="3"/>
  <c r="X2406" i="3" s="1"/>
  <c r="S2527" i="3"/>
  <c r="S2173" i="3"/>
  <c r="S2165" i="3"/>
  <c r="S2552" i="3"/>
  <c r="W2552" i="3" s="1"/>
  <c r="S2190" i="3"/>
  <c r="S2928" i="3"/>
  <c r="S2415" i="3"/>
  <c r="X2415" i="3" s="1"/>
  <c r="S1483" i="3"/>
  <c r="W1483" i="3" s="1"/>
  <c r="S1556" i="3"/>
  <c r="X1556" i="3" s="1"/>
  <c r="S1041" i="3"/>
  <c r="X1041" i="3" s="1"/>
  <c r="S1497" i="3"/>
  <c r="S2092" i="3"/>
  <c r="S1756" i="3"/>
  <c r="S1631" i="3"/>
  <c r="X1631" i="3" s="1"/>
  <c r="S704" i="3"/>
  <c r="X704" i="3" s="1"/>
  <c r="S1113" i="3"/>
  <c r="S1354" i="3"/>
  <c r="S2484" i="3"/>
  <c r="X2484" i="3" s="1"/>
  <c r="S1085" i="3"/>
  <c r="S828" i="3"/>
  <c r="X828" i="3" s="1"/>
  <c r="S1290" i="3"/>
  <c r="X1290" i="3" s="1"/>
  <c r="S855" i="3"/>
  <c r="S847" i="3"/>
  <c r="X847" i="3" s="1"/>
  <c r="S940" i="3"/>
  <c r="S589" i="3"/>
  <c r="S867" i="3"/>
  <c r="X867" i="3" s="1"/>
  <c r="S1605" i="3"/>
  <c r="S1669" i="3"/>
  <c r="S2471" i="3"/>
  <c r="S2987" i="3"/>
  <c r="S2741" i="3"/>
  <c r="X2741" i="3" s="1"/>
  <c r="S648" i="3"/>
  <c r="X648" i="3" s="1"/>
  <c r="S691" i="3"/>
  <c r="X691" i="3" s="1"/>
  <c r="S1088" i="3"/>
  <c r="S1150" i="3"/>
  <c r="X1150" i="3" s="1"/>
  <c r="S1192" i="3"/>
  <c r="S1275" i="3"/>
  <c r="S1521" i="3"/>
  <c r="X1521" i="3" s="1"/>
  <c r="S1381" i="3"/>
  <c r="X1381" i="3" s="1"/>
  <c r="S1775" i="3"/>
  <c r="X1775" i="3" s="1"/>
  <c r="S1674" i="3"/>
  <c r="X1674" i="3" s="1"/>
  <c r="S1909" i="3"/>
  <c r="S1234" i="3"/>
  <c r="S1148" i="3"/>
  <c r="S1879" i="3"/>
  <c r="X1879" i="3" s="1"/>
  <c r="S2231" i="3"/>
  <c r="S2691" i="3"/>
  <c r="S2566" i="3"/>
  <c r="S2959" i="3"/>
  <c r="S2948" i="3"/>
  <c r="S3082" i="3"/>
  <c r="X3082" i="3" s="1"/>
  <c r="S3078" i="3"/>
  <c r="X3078" i="3" s="1"/>
  <c r="S2828" i="3"/>
  <c r="S658" i="3"/>
  <c r="S598" i="3"/>
  <c r="S757" i="3"/>
  <c r="S652" i="3"/>
  <c r="X652" i="3" s="1"/>
  <c r="S737" i="3"/>
  <c r="X737" i="3" s="1"/>
  <c r="S665" i="3"/>
  <c r="X665" i="3" s="1"/>
  <c r="S719" i="3"/>
  <c r="X719" i="3" s="1"/>
  <c r="S1030" i="3"/>
  <c r="S946" i="3"/>
  <c r="S1186" i="3"/>
  <c r="S1187" i="3"/>
  <c r="X1187" i="3" s="1"/>
  <c r="S1379" i="3"/>
  <c r="S1528" i="3"/>
  <c r="X1528" i="3" s="1"/>
  <c r="S1699" i="3"/>
  <c r="S1619" i="3"/>
  <c r="S1711" i="3"/>
  <c r="S1664" i="3"/>
  <c r="S1691" i="3"/>
  <c r="S1949" i="3"/>
  <c r="S2051" i="3"/>
  <c r="X2051" i="3" s="1"/>
  <c r="S3060" i="3"/>
  <c r="X3060" i="3" s="1"/>
  <c r="S1926" i="3"/>
  <c r="S1101" i="3"/>
  <c r="S1624" i="3"/>
  <c r="X1624" i="3" s="1"/>
  <c r="S1565" i="3"/>
  <c r="S1739" i="3"/>
  <c r="S2305" i="3"/>
  <c r="S2020" i="3"/>
  <c r="S3038" i="3"/>
  <c r="X3038" i="3" s="1"/>
  <c r="S3116" i="3"/>
  <c r="X3116" i="3" s="1"/>
  <c r="S2596" i="3"/>
  <c r="S497" i="3"/>
  <c r="X497" i="3" s="1"/>
  <c r="S561" i="3"/>
  <c r="S687" i="3"/>
  <c r="S703" i="3"/>
  <c r="X703" i="3" s="1"/>
  <c r="S763" i="3"/>
  <c r="S1034" i="3"/>
  <c r="X1034" i="3" s="1"/>
  <c r="S1080" i="3"/>
  <c r="X1080" i="3" s="1"/>
  <c r="S1167" i="3"/>
  <c r="S1205" i="3"/>
  <c r="S1123" i="3"/>
  <c r="X1123" i="3" s="1"/>
  <c r="S1532" i="3"/>
  <c r="X1532" i="3" s="1"/>
  <c r="S1700" i="3"/>
  <c r="S1797" i="3"/>
  <c r="S1885" i="3"/>
  <c r="X1885" i="3" s="1"/>
  <c r="S2520" i="3"/>
  <c r="S2363" i="3"/>
  <c r="X2363" i="3" s="1"/>
  <c r="S782" i="3"/>
  <c r="X782" i="3" s="1"/>
  <c r="S666" i="3"/>
  <c r="X666" i="3" s="1"/>
  <c r="S924" i="3"/>
  <c r="S500" i="3"/>
  <c r="S606" i="3"/>
  <c r="S2360" i="3"/>
  <c r="X2360" i="3" s="1"/>
  <c r="S2344" i="3"/>
  <c r="S2265" i="3"/>
  <c r="X2265" i="3" s="1"/>
  <c r="S508" i="3"/>
  <c r="S770" i="3"/>
  <c r="X770" i="3" s="1"/>
  <c r="S635" i="3"/>
  <c r="S1687" i="3"/>
  <c r="S1307" i="3"/>
  <c r="X1307" i="3" s="1"/>
  <c r="S1214" i="3"/>
  <c r="X1214" i="3" s="1"/>
  <c r="S1433" i="3"/>
  <c r="W1433" i="3" s="1"/>
  <c r="S1086" i="3"/>
  <c r="S1055" i="3"/>
  <c r="W1055" i="3" s="1"/>
  <c r="S992" i="3"/>
  <c r="X992" i="3" s="1"/>
  <c r="S2328" i="3"/>
  <c r="S573" i="3"/>
  <c r="S559" i="3"/>
  <c r="X559" i="3" s="1"/>
  <c r="S1386" i="3"/>
  <c r="S1385" i="3"/>
  <c r="W1385" i="3" s="1"/>
  <c r="S960" i="3"/>
  <c r="X960" i="3" s="1"/>
  <c r="S1180" i="3"/>
  <c r="X1180" i="3" s="1"/>
  <c r="S536" i="3"/>
  <c r="X536" i="3" s="1"/>
  <c r="S735" i="3"/>
  <c r="S607" i="3"/>
  <c r="W607" i="3" s="1"/>
  <c r="S897" i="3"/>
  <c r="X897" i="3" s="1"/>
  <c r="S1615" i="3"/>
  <c r="S882" i="3"/>
  <c r="S1616" i="3"/>
  <c r="S1839" i="3"/>
  <c r="S2158" i="3"/>
  <c r="S2460" i="3"/>
  <c r="S3264" i="3"/>
  <c r="S2962" i="3"/>
  <c r="X2962" i="3" s="1"/>
  <c r="S3188" i="3"/>
  <c r="S3070" i="3"/>
  <c r="X3070" i="3" s="1"/>
  <c r="S3208" i="3"/>
  <c r="X3208" i="3" s="1"/>
  <c r="S622" i="3"/>
  <c r="S767" i="3"/>
  <c r="S731" i="3"/>
  <c r="X731" i="3" s="1"/>
  <c r="S574" i="3"/>
  <c r="S679" i="3"/>
  <c r="X679" i="3" s="1"/>
  <c r="S909" i="3"/>
  <c r="X909" i="3" s="1"/>
  <c r="S1009" i="3"/>
  <c r="X1009" i="3" s="1"/>
  <c r="S1266" i="3"/>
  <c r="X1266" i="3" s="1"/>
  <c r="S1330" i="3"/>
  <c r="X1330" i="3" s="1"/>
  <c r="S1249" i="3"/>
  <c r="S1254" i="3"/>
  <c r="X1254" i="3" s="1"/>
  <c r="S1501" i="3"/>
  <c r="X1501" i="3" s="1"/>
  <c r="S1485" i="3"/>
  <c r="S1496" i="3"/>
  <c r="S1431" i="3"/>
  <c r="X1431" i="3" s="1"/>
  <c r="S1717" i="3"/>
  <c r="S1842" i="3"/>
  <c r="X1842" i="3" s="1"/>
  <c r="S1966" i="3"/>
  <c r="S1859" i="3"/>
  <c r="S2504" i="3"/>
  <c r="S2114" i="3"/>
  <c r="S2880" i="3"/>
  <c r="S732" i="3"/>
  <c r="X732" i="3" s="1"/>
  <c r="S986" i="3"/>
  <c r="X986" i="3" s="1"/>
  <c r="S916" i="3"/>
  <c r="W916" i="3" s="1"/>
  <c r="S1125" i="3"/>
  <c r="X1125" i="3" s="1"/>
  <c r="S1257" i="3"/>
  <c r="S1349" i="3"/>
  <c r="X1349" i="3" s="1"/>
  <c r="S1395" i="3"/>
  <c r="S1545" i="3"/>
  <c r="X1545" i="3" s="1"/>
  <c r="S1398" i="3"/>
  <c r="X1398" i="3" s="1"/>
  <c r="S1768" i="3"/>
  <c r="S1896" i="3"/>
  <c r="X1896" i="3" s="1"/>
  <c r="S1979" i="3"/>
  <c r="X1979" i="3" s="1"/>
  <c r="S1942" i="3"/>
  <c r="S1927" i="3"/>
  <c r="S1129" i="3"/>
  <c r="S1965" i="3"/>
  <c r="S1069" i="3"/>
  <c r="X1069" i="3" s="1"/>
  <c r="S1053" i="3"/>
  <c r="X1053" i="3" s="1"/>
  <c r="S874" i="3"/>
  <c r="X874" i="3" s="1"/>
  <c r="S1877" i="3"/>
  <c r="X1877" i="3" s="1"/>
  <c r="S1637" i="3"/>
  <c r="X1637" i="3" s="1"/>
  <c r="S1693" i="3"/>
  <c r="S2289" i="3"/>
  <c r="S1980" i="3"/>
  <c r="S2347" i="3"/>
  <c r="S2950" i="3"/>
  <c r="X2950" i="3" s="1"/>
  <c r="S3156" i="3"/>
  <c r="S3200" i="3"/>
  <c r="X3200" i="3" s="1"/>
  <c r="S3086" i="3"/>
  <c r="X3086" i="3" s="1"/>
  <c r="S2806" i="3"/>
  <c r="S2875" i="3"/>
  <c r="S3215" i="3"/>
  <c r="S705" i="3"/>
  <c r="X705" i="3" s="1"/>
  <c r="S688" i="3"/>
  <c r="S961" i="3"/>
  <c r="X961" i="3" s="1"/>
  <c r="S1292" i="3"/>
  <c r="S1154" i="3"/>
  <c r="X1154" i="3" s="1"/>
  <c r="S1119" i="3"/>
  <c r="S1458" i="3"/>
  <c r="X1458" i="3" s="1"/>
  <c r="S1342" i="3"/>
  <c r="X1342" i="3" s="1"/>
  <c r="S1471" i="3"/>
  <c r="X1471" i="3" s="1"/>
  <c r="S1570" i="3"/>
  <c r="S850" i="3"/>
  <c r="X850" i="3" s="1"/>
  <c r="S2133" i="3"/>
  <c r="S1867" i="3"/>
  <c r="S1806" i="3"/>
  <c r="X1806" i="3" s="1"/>
  <c r="S518" i="3"/>
  <c r="S620" i="3"/>
  <c r="S801" i="3"/>
  <c r="X801" i="3" s="1"/>
  <c r="S1105" i="3"/>
  <c r="W1105" i="3" s="1"/>
  <c r="S2023" i="3"/>
  <c r="X2023" i="3" s="1"/>
  <c r="S1934" i="3"/>
  <c r="X1934" i="3" s="1"/>
  <c r="S2084" i="3"/>
  <c r="X2084" i="3" s="1"/>
  <c r="S1833" i="3"/>
  <c r="X1833" i="3" s="1"/>
  <c r="S1672" i="3"/>
  <c r="X1672" i="3" s="1"/>
  <c r="S2178" i="3"/>
  <c r="S799" i="3"/>
  <c r="S901" i="3"/>
  <c r="X901" i="3" s="1"/>
  <c r="S1050" i="3"/>
  <c r="S945" i="3"/>
  <c r="S1931" i="3"/>
  <c r="S968" i="3"/>
  <c r="S662" i="3"/>
  <c r="S865" i="3"/>
  <c r="S654" i="3"/>
  <c r="S1031" i="3"/>
  <c r="S1607" i="3"/>
  <c r="S815" i="3"/>
  <c r="X815" i="3" s="1"/>
  <c r="S1210" i="3"/>
  <c r="S1112" i="3"/>
  <c r="X1112" i="3" s="1"/>
  <c r="S1401" i="3"/>
  <c r="S927" i="3"/>
  <c r="X927" i="3" s="1"/>
  <c r="S1074" i="3"/>
  <c r="S1635" i="3"/>
  <c r="X1635" i="3" s="1"/>
  <c r="S1716" i="3"/>
  <c r="X1716" i="3" s="1"/>
  <c r="S2868" i="3"/>
  <c r="X2868" i="3" s="1"/>
  <c r="S3073" i="3"/>
  <c r="X3073" i="3" s="1"/>
  <c r="S495" i="3"/>
  <c r="X495" i="3" s="1"/>
  <c r="S576" i="3"/>
  <c r="S984" i="3"/>
  <c r="X984" i="3" s="1"/>
  <c r="S2984" i="3"/>
  <c r="S2241" i="3"/>
  <c r="S2968" i="3"/>
  <c r="W2968" i="3" s="1"/>
  <c r="S2992" i="3"/>
  <c r="X2992" i="3" s="1"/>
  <c r="S591" i="3"/>
  <c r="S496" i="3"/>
  <c r="X496" i="3" s="1"/>
  <c r="S888" i="3"/>
  <c r="S1061" i="3"/>
  <c r="S1289" i="3"/>
  <c r="X1289" i="3" s="1"/>
  <c r="S2102" i="3"/>
  <c r="S1903" i="3"/>
  <c r="S1791" i="3"/>
  <c r="S2505" i="3"/>
  <c r="S2513" i="3"/>
  <c r="S2447" i="3"/>
  <c r="S700" i="3"/>
  <c r="X700" i="3" s="1"/>
  <c r="S766" i="3"/>
  <c r="S718" i="3"/>
  <c r="S1117" i="3"/>
  <c r="S1204" i="3"/>
  <c r="S1309" i="3"/>
  <c r="S1405" i="3"/>
  <c r="S1553" i="3"/>
  <c r="X1553" i="3" s="1"/>
  <c r="S1625" i="3"/>
  <c r="X1625" i="3" s="1"/>
  <c r="S1694" i="3"/>
  <c r="S1660" i="3"/>
  <c r="S1744" i="3"/>
  <c r="S1872" i="3"/>
  <c r="X1872" i="3" s="1"/>
  <c r="S1144" i="3"/>
  <c r="X1144" i="3" s="1"/>
  <c r="S1067" i="3"/>
  <c r="S2456" i="3"/>
  <c r="S2449" i="3"/>
  <c r="S2248" i="3"/>
  <c r="X2248" i="3" s="1"/>
  <c r="S2952" i="3"/>
  <c r="S2864" i="3"/>
  <c r="X2864" i="3" s="1"/>
  <c r="S2675" i="3"/>
  <c r="S3042" i="3"/>
  <c r="S3201" i="3"/>
  <c r="X3201" i="3" s="1"/>
  <c r="S3171" i="3"/>
  <c r="S3017" i="3"/>
  <c r="X3017" i="3" s="1"/>
  <c r="S556" i="3"/>
  <c r="X556" i="3" s="1"/>
  <c r="S775" i="3"/>
  <c r="X775" i="3" s="1"/>
  <c r="S641" i="3"/>
  <c r="X641" i="3" s="1"/>
  <c r="S1073" i="3"/>
  <c r="S1082" i="3"/>
  <c r="S1301" i="3"/>
  <c r="S1137" i="3"/>
  <c r="S1460" i="3"/>
  <c r="X1460" i="3" s="1"/>
  <c r="S1509" i="3"/>
  <c r="S1540" i="3"/>
  <c r="S1592" i="3"/>
  <c r="S1618" i="3"/>
  <c r="X1618" i="3" s="1"/>
  <c r="S1969" i="3"/>
  <c r="X1969" i="3" s="1"/>
  <c r="S1126" i="3"/>
  <c r="S1837" i="3"/>
  <c r="X1837" i="3" s="1"/>
  <c r="S1366" i="3"/>
  <c r="S717" i="3"/>
  <c r="S975" i="3"/>
  <c r="X975" i="3" s="1"/>
  <c r="S1063" i="3"/>
  <c r="S1077" i="3"/>
  <c r="X1077" i="3" s="1"/>
  <c r="S1821" i="3"/>
  <c r="X1821" i="3" s="1"/>
  <c r="S1809" i="3"/>
  <c r="S1734" i="3"/>
  <c r="S2123" i="3"/>
  <c r="S2138" i="3"/>
  <c r="S2672" i="3"/>
  <c r="X2672" i="3" s="1"/>
  <c r="S513" i="3"/>
  <c r="X513" i="3" s="1"/>
  <c r="S577" i="3"/>
  <c r="W577" i="3" s="1"/>
  <c r="S558" i="3"/>
  <c r="X558" i="3" s="1"/>
  <c r="S843" i="3"/>
  <c r="X843" i="3" s="1"/>
  <c r="S912" i="3"/>
  <c r="X912" i="3" s="1"/>
  <c r="S957" i="3"/>
  <c r="X957" i="3" s="1"/>
  <c r="S1084" i="3"/>
  <c r="S1007" i="3"/>
  <c r="S1096" i="3"/>
  <c r="X1096" i="3" s="1"/>
  <c r="S1262" i="3"/>
  <c r="S1308" i="3"/>
  <c r="X1308" i="3" s="1"/>
  <c r="S1408" i="3"/>
  <c r="X1408" i="3" s="1"/>
  <c r="S1564" i="3"/>
  <c r="X1564" i="3" s="1"/>
  <c r="S1513" i="3"/>
  <c r="X1513" i="3" s="1"/>
  <c r="S1712" i="3"/>
  <c r="X1712" i="3" s="1"/>
  <c r="S1184" i="3"/>
  <c r="S1819" i="3"/>
  <c r="X1819" i="3" s="1"/>
  <c r="S2473" i="3"/>
  <c r="S3055" i="3"/>
  <c r="S2668" i="3"/>
  <c r="S2537" i="3"/>
  <c r="S3191" i="3"/>
  <c r="X3191" i="3" s="1"/>
  <c r="S2905" i="3"/>
  <c r="S2521" i="3"/>
  <c r="S3054" i="3"/>
  <c r="S2826" i="3"/>
  <c r="S3050" i="3"/>
  <c r="X3050" i="3" s="1"/>
  <c r="S1141" i="3"/>
  <c r="S1280" i="3"/>
  <c r="S1434" i="3"/>
  <c r="W1434" i="3" s="1"/>
  <c r="S1594" i="3"/>
  <c r="S3039" i="3"/>
  <c r="X3039" i="3" s="1"/>
  <c r="S1576" i="3"/>
  <c r="X1576" i="3" s="1"/>
  <c r="S1985" i="3"/>
  <c r="X1985" i="3" s="1"/>
  <c r="S1963" i="3"/>
  <c r="X1963" i="3" s="1"/>
  <c r="S2518" i="3"/>
  <c r="S2710" i="3"/>
  <c r="X2710" i="3" s="1"/>
  <c r="S2818" i="3"/>
  <c r="S1894" i="3"/>
  <c r="S623" i="3"/>
  <c r="S527" i="3"/>
  <c r="X527" i="3" s="1"/>
  <c r="S515" i="3"/>
  <c r="X515" i="3" s="1"/>
  <c r="S711" i="3"/>
  <c r="X711" i="3" s="1"/>
  <c r="S720" i="3"/>
  <c r="X720" i="3" s="1"/>
  <c r="S1062" i="3"/>
  <c r="S979" i="3"/>
  <c r="X979" i="3" s="1"/>
  <c r="S1060" i="3"/>
  <c r="X1060" i="3" s="1"/>
  <c r="S2043" i="3"/>
  <c r="X2043" i="3" s="1"/>
  <c r="S951" i="3"/>
  <c r="S1029" i="3"/>
  <c r="S966" i="3"/>
  <c r="X966" i="3" s="1"/>
  <c r="S826" i="3"/>
  <c r="S1140" i="3"/>
  <c r="S1387" i="3"/>
  <c r="S1897" i="3"/>
  <c r="X1897" i="3" s="1"/>
  <c r="S2142" i="3"/>
  <c r="S2157" i="3"/>
  <c r="S2182" i="3"/>
  <c r="X2182" i="3" s="1"/>
  <c r="S2951" i="3"/>
  <c r="S2562" i="3"/>
  <c r="X2562" i="3" s="1"/>
  <c r="S2618" i="3"/>
  <c r="S2973" i="3"/>
  <c r="S3067" i="3"/>
  <c r="S3074" i="3"/>
  <c r="S532" i="3"/>
  <c r="X532" i="3" s="1"/>
  <c r="S794" i="3"/>
  <c r="S803" i="3"/>
  <c r="S721" i="3"/>
  <c r="W721" i="3" s="1"/>
  <c r="S672" i="3"/>
  <c r="S792" i="3"/>
  <c r="S787" i="3"/>
  <c r="W787" i="3" s="1"/>
  <c r="S1021" i="3"/>
  <c r="S1020" i="3"/>
  <c r="X1020" i="3" s="1"/>
  <c r="S999" i="3"/>
  <c r="S1018" i="3"/>
  <c r="X1018" i="3" s="1"/>
  <c r="S963" i="3"/>
  <c r="X963" i="3" s="1"/>
  <c r="S1293" i="3"/>
  <c r="S1203" i="3"/>
  <c r="S1547" i="3"/>
  <c r="X1547" i="3" s="1"/>
  <c r="S1429" i="3"/>
  <c r="X1429" i="3" s="1"/>
  <c r="S1491" i="3"/>
  <c r="X1491" i="3" s="1"/>
  <c r="S1731" i="3"/>
  <c r="X1731" i="3" s="1"/>
  <c r="S1794" i="3"/>
  <c r="S1858" i="3"/>
  <c r="S1789" i="3"/>
  <c r="S1907" i="3"/>
  <c r="S1851" i="3"/>
  <c r="X1851" i="3" s="1"/>
  <c r="S1729" i="3"/>
  <c r="S1779" i="3"/>
  <c r="S2195" i="3"/>
  <c r="S639" i="3"/>
  <c r="X639" i="3" s="1"/>
  <c r="S910" i="3"/>
  <c r="X910" i="3" s="1"/>
  <c r="S965" i="3"/>
  <c r="S1182" i="3"/>
  <c r="S1241" i="3"/>
  <c r="X1241" i="3" s="1"/>
  <c r="S1351" i="3"/>
  <c r="X1351" i="3" s="1"/>
  <c r="S1340" i="3"/>
  <c r="X1340" i="3" s="1"/>
  <c r="S1406" i="3"/>
  <c r="X1406" i="3" s="1"/>
  <c r="S1577" i="3"/>
  <c r="X1577" i="3" s="1"/>
  <c r="S1551" i="3"/>
  <c r="X1551" i="3" s="1"/>
  <c r="S1746" i="3"/>
  <c r="X1746" i="3" s="1"/>
  <c r="S1727" i="3"/>
  <c r="S2008" i="3"/>
  <c r="S1820" i="3"/>
  <c r="X1820" i="3" s="1"/>
  <c r="S578" i="3"/>
  <c r="X578" i="3" s="1"/>
  <c r="S531" i="3"/>
  <c r="S503" i="3"/>
  <c r="S551" i="3"/>
  <c r="S859" i="3"/>
  <c r="S1352" i="3"/>
  <c r="X1352" i="3" s="1"/>
  <c r="S2124" i="3"/>
  <c r="X2124" i="3" s="1"/>
  <c r="S1807" i="3"/>
  <c r="X1807" i="3" s="1"/>
  <c r="S2141" i="3"/>
  <c r="S2292" i="3"/>
  <c r="S2716" i="3"/>
  <c r="S2532" i="3"/>
  <c r="S2664" i="3"/>
  <c r="S2543" i="3"/>
  <c r="X2543" i="3" s="1"/>
  <c r="S2946" i="3"/>
  <c r="S3084" i="3"/>
  <c r="X3084" i="3" s="1"/>
  <c r="S2981" i="3"/>
  <c r="S516" i="3"/>
  <c r="X516" i="3" s="1"/>
  <c r="S774" i="3"/>
  <c r="X774" i="3" s="1"/>
  <c r="S649" i="3"/>
  <c r="X649" i="3" s="1"/>
  <c r="S985" i="3"/>
  <c r="S1243" i="3"/>
  <c r="X1243" i="3" s="1"/>
  <c r="S1358" i="3"/>
  <c r="S1417" i="3"/>
  <c r="S1602" i="3"/>
  <c r="S905" i="3"/>
  <c r="S1251" i="3"/>
  <c r="X1251" i="3" s="1"/>
  <c r="S1335" i="3"/>
  <c r="S1825" i="3"/>
  <c r="S2419" i="3"/>
  <c r="S1873" i="3"/>
  <c r="S1831" i="3"/>
  <c r="X1831" i="3" s="1"/>
  <c r="S2422" i="3"/>
  <c r="W2422" i="3" s="1"/>
  <c r="S2109" i="3"/>
  <c r="X2109" i="3" s="1"/>
  <c r="S2619" i="3"/>
  <c r="X2619" i="3" s="1"/>
  <c r="S2126" i="3"/>
  <c r="S2331" i="3"/>
  <c r="S1719" i="3"/>
  <c r="S1762" i="3"/>
  <c r="S1917" i="3"/>
  <c r="S1193" i="3"/>
  <c r="S1823" i="3"/>
  <c r="S2148" i="3"/>
  <c r="S671" i="3"/>
  <c r="S870" i="3"/>
  <c r="X870" i="3" s="1"/>
  <c r="S1049" i="3"/>
  <c r="X1049" i="3" s="1"/>
  <c r="S2338" i="3"/>
  <c r="X2338" i="3" s="1"/>
  <c r="S2795" i="3"/>
  <c r="S2901" i="3"/>
  <c r="S915" i="3"/>
  <c r="S581" i="3"/>
  <c r="X581" i="3" s="1"/>
  <c r="S1639" i="3"/>
  <c r="X1639" i="3" s="1"/>
  <c r="S1849" i="3"/>
  <c r="X1849" i="3" s="1"/>
  <c r="S817" i="3"/>
  <c r="S552" i="3"/>
  <c r="S1028" i="3"/>
  <c r="X1028" i="3" s="1"/>
  <c r="S1461" i="3"/>
  <c r="X1461" i="3" s="1"/>
  <c r="S1448" i="3"/>
  <c r="S1715" i="3"/>
  <c r="X1715" i="3" s="1"/>
  <c r="S2376" i="3"/>
  <c r="S2134" i="3"/>
  <c r="S2511" i="3"/>
  <c r="S673" i="3"/>
  <c r="S633" i="3"/>
  <c r="X633" i="3" s="1"/>
  <c r="S877" i="3"/>
  <c r="X877" i="3" s="1"/>
  <c r="S1232" i="3"/>
  <c r="S1160" i="3"/>
  <c r="S1344" i="3"/>
  <c r="S1585" i="3"/>
  <c r="S1474" i="3"/>
  <c r="S1704" i="3"/>
  <c r="S1688" i="3"/>
  <c r="S2064" i="3"/>
  <c r="S769" i="3"/>
  <c r="S1472" i="3"/>
  <c r="X1472" i="3" s="1"/>
  <c r="S1416" i="3"/>
  <c r="W1416" i="3" s="1"/>
  <c r="S1355" i="3"/>
  <c r="S1803" i="3"/>
  <c r="X1803" i="3" s="1"/>
  <c r="S2463" i="3"/>
  <c r="S2746" i="3"/>
  <c r="X2746" i="3" s="1"/>
  <c r="S3190" i="3"/>
  <c r="X3190" i="3" s="1"/>
  <c r="S3091" i="3"/>
  <c r="X3091" i="3" s="1"/>
  <c r="S2964" i="3"/>
  <c r="S3146" i="3"/>
  <c r="X3146" i="3" s="1"/>
  <c r="S534" i="3"/>
  <c r="S680" i="3"/>
  <c r="S682" i="3"/>
  <c r="X682" i="3" s="1"/>
  <c r="S683" i="3"/>
  <c r="X683" i="3" s="1"/>
  <c r="S776" i="3"/>
  <c r="X776" i="3" s="1"/>
  <c r="S685" i="3"/>
  <c r="S1024" i="3"/>
  <c r="X1024" i="3" s="1"/>
  <c r="S943" i="3"/>
  <c r="X943" i="3" s="1"/>
  <c r="S1089" i="3"/>
  <c r="S936" i="3"/>
  <c r="S1106" i="3"/>
  <c r="X1106" i="3" s="1"/>
  <c r="S1016" i="3"/>
  <c r="X1016" i="3" s="1"/>
  <c r="S964" i="3"/>
  <c r="X964" i="3" s="1"/>
  <c r="S1098" i="3"/>
  <c r="X1098" i="3" s="1"/>
  <c r="S1261" i="3"/>
  <c r="X1261" i="3" s="1"/>
  <c r="S1568" i="3"/>
  <c r="S1572" i="3"/>
  <c r="S1657" i="3"/>
  <c r="S1650" i="3"/>
  <c r="S1741" i="3"/>
  <c r="X1741" i="3" s="1"/>
  <c r="S989" i="3"/>
  <c r="S586" i="3"/>
  <c r="X586" i="3" s="1"/>
  <c r="S1997" i="3"/>
  <c r="X1997" i="3" s="1"/>
  <c r="S1829" i="3"/>
  <c r="X1829" i="3" s="1"/>
  <c r="S2337" i="3"/>
  <c r="X2337" i="3" s="1"/>
  <c r="S646" i="3"/>
  <c r="S579" i="3"/>
  <c r="X579" i="3" s="1"/>
  <c r="S1146" i="3"/>
  <c r="X1146" i="3" s="1"/>
  <c r="S1242" i="3"/>
  <c r="X1242" i="3" s="1"/>
  <c r="S1846" i="3"/>
  <c r="X1846" i="3" s="1"/>
  <c r="S1827" i="3"/>
  <c r="S2592" i="3"/>
  <c r="X2592" i="3" s="1"/>
  <c r="S2450" i="3"/>
  <c r="W2450" i="3" s="1"/>
  <c r="S2855" i="3"/>
  <c r="S529" i="3"/>
  <c r="S593" i="3"/>
  <c r="X593" i="3" s="1"/>
  <c r="S734" i="3"/>
  <c r="S740" i="3"/>
  <c r="X740" i="3" s="1"/>
  <c r="S903" i="3"/>
  <c r="X903" i="3" s="1"/>
  <c r="S937" i="3"/>
  <c r="X937" i="3" s="1"/>
  <c r="S980" i="3"/>
  <c r="X980" i="3" s="1"/>
  <c r="S1317" i="3"/>
  <c r="X1317" i="3" s="1"/>
  <c r="S1436" i="3"/>
  <c r="X1436" i="3" s="1"/>
  <c r="S1596" i="3"/>
  <c r="X1596" i="3" s="1"/>
  <c r="S1399" i="3"/>
  <c r="S1643" i="3"/>
  <c r="S1362" i="3"/>
  <c r="S1359" i="3"/>
  <c r="S1363" i="3"/>
  <c r="X1363" i="3" s="1"/>
  <c r="S2200" i="3"/>
  <c r="X2200" i="3" s="1"/>
  <c r="S2569" i="3"/>
  <c r="S626" i="3"/>
  <c r="S1097" i="3"/>
  <c r="S1252" i="3"/>
  <c r="X1252" i="3" s="1"/>
  <c r="S1681" i="3"/>
  <c r="X1681" i="3" s="1"/>
  <c r="S533" i="3"/>
  <c r="S1012" i="3"/>
  <c r="S827" i="3"/>
  <c r="S1224" i="3"/>
  <c r="X1224" i="3" s="1"/>
  <c r="S1094" i="3"/>
  <c r="X1094" i="3" s="1"/>
  <c r="S1044" i="3"/>
  <c r="S868" i="3"/>
  <c r="S502" i="3"/>
  <c r="S2944" i="3"/>
  <c r="X2944" i="3" s="1"/>
  <c r="S1281" i="3"/>
  <c r="W1281" i="3" s="1"/>
  <c r="S1459" i="3"/>
  <c r="X1459" i="3" s="1"/>
  <c r="S1442" i="3"/>
  <c r="X1442" i="3" s="1"/>
  <c r="S1555" i="3"/>
  <c r="S1922" i="3"/>
  <c r="X1922" i="3" s="1"/>
  <c r="S2366" i="3"/>
  <c r="X2366" i="3" s="1"/>
  <c r="S2230" i="3"/>
  <c r="S1901" i="3"/>
  <c r="S2013" i="3"/>
  <c r="S2472" i="3"/>
  <c r="S2497" i="3"/>
  <c r="S2208" i="3"/>
  <c r="S2958" i="3"/>
  <c r="X2958" i="3" s="1"/>
  <c r="S2284" i="3"/>
  <c r="W2284" i="3" s="1"/>
  <c r="S2656" i="3"/>
  <c r="X2656" i="3" s="1"/>
  <c r="S3008" i="3"/>
  <c r="S2593" i="3"/>
  <c r="S2666" i="3"/>
  <c r="S3198" i="3"/>
  <c r="S3108" i="3"/>
  <c r="S2943" i="3"/>
  <c r="S3236" i="3"/>
  <c r="X3236" i="3" s="1"/>
  <c r="S3099" i="3"/>
  <c r="S540" i="3"/>
  <c r="S650" i="3"/>
  <c r="X650" i="3" s="1"/>
  <c r="S655" i="3"/>
  <c r="S712" i="3"/>
  <c r="X712" i="3" s="1"/>
  <c r="S878" i="3"/>
  <c r="X878" i="3" s="1"/>
  <c r="S1015" i="3"/>
  <c r="X1015" i="3" s="1"/>
  <c r="S959" i="3"/>
  <c r="X959" i="3" s="1"/>
  <c r="S956" i="3"/>
  <c r="X956" i="3" s="1"/>
  <c r="S1130" i="3"/>
  <c r="X1130" i="3" s="1"/>
  <c r="S1263" i="3"/>
  <c r="S1206" i="3"/>
  <c r="S1318" i="3"/>
  <c r="X1318" i="3" s="1"/>
  <c r="S1277" i="3"/>
  <c r="X1277" i="3" s="1"/>
  <c r="S1213" i="3"/>
  <c r="X1213" i="3" s="1"/>
  <c r="S1311" i="3"/>
  <c r="X1311" i="3" s="1"/>
  <c r="S1603" i="3"/>
  <c r="S1467" i="3"/>
  <c r="S1503" i="3"/>
  <c r="X1503" i="3" s="1"/>
  <c r="S1755" i="3"/>
  <c r="X1755" i="3" s="1"/>
  <c r="S1470" i="3"/>
  <c r="X1470" i="3" s="1"/>
  <c r="S1534" i="3"/>
  <c r="X1534" i="3" s="1"/>
  <c r="S1598" i="3"/>
  <c r="S1958" i="3"/>
  <c r="S1951" i="3"/>
  <c r="X1951" i="3" s="1"/>
  <c r="S1943" i="3"/>
  <c r="S528" i="3"/>
  <c r="S1047" i="3"/>
  <c r="X1047" i="3" s="1"/>
  <c r="S1116" i="3"/>
  <c r="S1644" i="3"/>
  <c r="X1644" i="3" s="1"/>
  <c r="S1814" i="3"/>
  <c r="X1814" i="3" s="1"/>
  <c r="S2355" i="3"/>
  <c r="S3047" i="3"/>
  <c r="S3180" i="3"/>
  <c r="X3180" i="3" s="1"/>
  <c r="S2660" i="3"/>
  <c r="S3087" i="3"/>
  <c r="X3087" i="3" s="1"/>
  <c r="S2810" i="3"/>
  <c r="S2910" i="3"/>
  <c r="S3242" i="3"/>
  <c r="S542" i="3"/>
  <c r="S663" i="3"/>
  <c r="X663" i="3" s="1"/>
  <c r="S1765" i="3"/>
  <c r="S2150" i="3"/>
  <c r="S1940" i="3"/>
  <c r="X1940" i="3" s="1"/>
  <c r="S2468" i="3"/>
  <c r="S3103" i="3"/>
  <c r="X3103" i="3" s="1"/>
  <c r="S758" i="3"/>
  <c r="S760" i="3"/>
  <c r="S1298" i="3"/>
  <c r="X1298" i="3" s="1"/>
  <c r="S1529" i="3"/>
  <c r="S1421" i="3"/>
  <c r="X1421" i="3" s="1"/>
  <c r="S2312" i="3"/>
  <c r="S2117" i="3"/>
  <c r="S2280" i="3"/>
  <c r="S1854" i="3"/>
  <c r="S2181" i="3"/>
  <c r="S2496" i="3"/>
  <c r="S3112" i="3"/>
  <c r="X3112" i="3" s="1"/>
  <c r="S3131" i="3"/>
  <c r="S3212" i="3"/>
  <c r="S548" i="3"/>
  <c r="S505" i="3"/>
  <c r="S569" i="3"/>
  <c r="X569" i="3" s="1"/>
  <c r="S778" i="3"/>
  <c r="S751" i="3"/>
  <c r="X751" i="3" s="1"/>
  <c r="S632" i="3"/>
  <c r="S795" i="3"/>
  <c r="S942" i="3"/>
  <c r="X942" i="3" s="1"/>
  <c r="S928" i="3"/>
  <c r="S1382" i="3"/>
  <c r="S1315" i="3"/>
  <c r="X1315" i="3" s="1"/>
  <c r="S1383" i="3"/>
  <c r="S1891" i="3"/>
  <c r="S1662" i="3"/>
  <c r="S1906" i="3"/>
  <c r="S2500" i="3"/>
  <c r="X2500" i="3" s="1"/>
  <c r="S2689" i="3"/>
  <c r="S2438" i="3"/>
  <c r="S3209" i="3"/>
  <c r="S2692" i="3"/>
  <c r="S3255" i="3"/>
  <c r="S3059" i="3"/>
  <c r="S3066" i="3"/>
  <c r="S788" i="3"/>
  <c r="S938" i="3"/>
  <c r="S1270" i="3"/>
  <c r="S996" i="3"/>
  <c r="X996" i="3" s="1"/>
  <c r="S1201" i="3"/>
  <c r="S1323" i="3"/>
  <c r="S1393" i="3"/>
  <c r="X1393" i="3" s="1"/>
  <c r="S1392" i="3"/>
  <c r="S1396" i="3"/>
  <c r="X1396" i="3" s="1"/>
  <c r="S1478" i="3"/>
  <c r="S1542" i="3"/>
  <c r="X1542" i="3" s="1"/>
  <c r="S1606" i="3"/>
  <c r="X1606" i="3" s="1"/>
  <c r="S1784" i="3"/>
  <c r="X1784" i="3" s="1"/>
  <c r="S1912" i="3"/>
  <c r="S1968" i="3"/>
  <c r="X1968" i="3" s="1"/>
  <c r="S1947" i="3"/>
  <c r="X1947" i="3" s="1"/>
  <c r="S1796" i="3"/>
  <c r="S1944" i="3"/>
  <c r="X1944" i="3" s="1"/>
  <c r="S2024" i="3"/>
  <c r="X2024" i="3" s="1"/>
  <c r="S2651" i="3"/>
  <c r="S2723" i="3"/>
  <c r="X2723" i="3" s="1"/>
  <c r="S2704" i="3"/>
  <c r="S2847" i="3"/>
  <c r="X2847" i="3" s="1"/>
  <c r="S2807" i="3"/>
  <c r="S2763" i="3"/>
  <c r="S2977" i="3"/>
  <c r="S3195" i="3"/>
  <c r="W3195" i="3" s="1"/>
  <c r="S2752" i="3"/>
  <c r="X2752" i="3" s="1"/>
  <c r="S1964" i="3"/>
  <c r="X1964" i="3" s="1"/>
  <c r="S2076" i="3"/>
  <c r="X2076" i="3" s="1"/>
  <c r="S2435" i="3"/>
  <c r="S2594" i="3"/>
  <c r="S2378" i="3"/>
  <c r="S1950" i="3"/>
  <c r="S2221" i="3"/>
  <c r="S2924" i="3"/>
  <c r="X2924" i="3" s="1"/>
  <c r="S3018" i="3"/>
  <c r="X3018" i="3" s="1"/>
  <c r="S2957" i="3"/>
  <c r="X2957" i="3" s="1"/>
  <c r="S3175" i="3"/>
  <c r="X3175" i="3" s="1"/>
  <c r="S1216" i="3"/>
  <c r="X1216" i="3" s="1"/>
  <c r="S1217" i="3"/>
  <c r="S1981" i="3"/>
  <c r="X1981" i="3" s="1"/>
  <c r="S2078" i="3"/>
  <c r="X2078" i="3" s="1"/>
  <c r="S2072" i="3"/>
  <c r="X2072" i="3" s="1"/>
  <c r="S2571" i="3"/>
  <c r="S2615" i="3"/>
  <c r="X2615" i="3" s="1"/>
  <c r="S2021" i="3"/>
  <c r="S2019" i="3"/>
  <c r="S2093" i="3"/>
  <c r="X2093" i="3" s="1"/>
  <c r="S1786" i="3"/>
  <c r="X1786" i="3" s="1"/>
  <c r="S2192" i="3"/>
  <c r="S2365" i="3"/>
  <c r="S2324" i="3"/>
  <c r="S2388" i="3"/>
  <c r="S3140" i="3"/>
  <c r="S3117" i="3"/>
  <c r="X3117" i="3" s="1"/>
  <c r="S3222" i="3"/>
  <c r="S3244" i="3"/>
  <c r="X3244" i="3" s="1"/>
  <c r="S3253" i="3"/>
  <c r="X3253" i="3" s="1"/>
  <c r="S2986" i="3"/>
  <c r="X2986" i="3" s="1"/>
  <c r="S582" i="3"/>
  <c r="S830" i="3"/>
  <c r="S894" i="3"/>
  <c r="S1043" i="3"/>
  <c r="X1043" i="3" s="1"/>
  <c r="S885" i="3"/>
  <c r="S994" i="3"/>
  <c r="X994" i="3" s="1"/>
  <c r="S1064" i="3"/>
  <c r="S1196" i="3"/>
  <c r="X1196" i="3" s="1"/>
  <c r="S1237" i="3"/>
  <c r="S1306" i="3"/>
  <c r="X1306" i="3" s="1"/>
  <c r="S1333" i="3"/>
  <c r="X1333" i="3" s="1"/>
  <c r="S1368" i="3"/>
  <c r="X1368" i="3" s="1"/>
  <c r="S1492" i="3"/>
  <c r="S1400" i="3"/>
  <c r="X1400" i="3" s="1"/>
  <c r="S1544" i="3"/>
  <c r="X1544" i="3" s="1"/>
  <c r="S1422" i="3"/>
  <c r="S1486" i="3"/>
  <c r="S1550" i="3"/>
  <c r="S1614" i="3"/>
  <c r="S1701" i="3"/>
  <c r="S1685" i="3"/>
  <c r="S1983" i="3"/>
  <c r="S1995" i="3"/>
  <c r="X1995" i="3" s="1"/>
  <c r="S2228" i="3"/>
  <c r="S520" i="3"/>
  <c r="X520" i="3" s="1"/>
  <c r="S976" i="3"/>
  <c r="X976" i="3" s="1"/>
  <c r="S820" i="3"/>
  <c r="S1212" i="3"/>
  <c r="X1212" i="3" s="1"/>
  <c r="S1166" i="3"/>
  <c r="S1525" i="3"/>
  <c r="S1255" i="3"/>
  <c r="S1871" i="3"/>
  <c r="X1871" i="3" s="1"/>
  <c r="S2960" i="3"/>
  <c r="S2553" i="3"/>
  <c r="S2476" i="3"/>
  <c r="S3046" i="3"/>
  <c r="X3046" i="3" s="1"/>
  <c r="S3182" i="3"/>
  <c r="X3182" i="3" s="1"/>
  <c r="S2872" i="3"/>
  <c r="S3207" i="3"/>
  <c r="S3193" i="3"/>
  <c r="X3193" i="3" s="1"/>
  <c r="S2934" i="3"/>
  <c r="S695" i="3"/>
  <c r="X695" i="3" s="1"/>
  <c r="S1288" i="3"/>
  <c r="S1250" i="3"/>
  <c r="X1250" i="3" s="1"/>
  <c r="S1312" i="3"/>
  <c r="X1312" i="3" s="1"/>
  <c r="S2215" i="3"/>
  <c r="X2215" i="3" s="1"/>
  <c r="S610" i="3"/>
  <c r="X610" i="3" s="1"/>
  <c r="S697" i="3"/>
  <c r="X697" i="3" s="1"/>
  <c r="S800" i="3"/>
  <c r="S900" i="3"/>
  <c r="X900" i="3" s="1"/>
  <c r="S1138" i="3"/>
  <c r="S988" i="3"/>
  <c r="S1222" i="3"/>
  <c r="X1222" i="3" s="1"/>
  <c r="S1561" i="3"/>
  <c r="X1561" i="3" s="1"/>
  <c r="S1380" i="3"/>
  <c r="X1380" i="3" s="1"/>
  <c r="S1841" i="3"/>
  <c r="S1761" i="3"/>
  <c r="S1925" i="3"/>
  <c r="S1865" i="3"/>
  <c r="S2489" i="3"/>
  <c r="X2489" i="3" s="1"/>
  <c r="S2118" i="3"/>
  <c r="S2561" i="3"/>
  <c r="S3161" i="3"/>
  <c r="X3161" i="3" s="1"/>
  <c r="S2971" i="3"/>
  <c r="S3139" i="3"/>
  <c r="S521" i="3"/>
  <c r="X521" i="3" s="1"/>
  <c r="S585" i="3"/>
  <c r="X585" i="3" s="1"/>
  <c r="S806" i="3"/>
  <c r="X806" i="3" s="1"/>
  <c r="S768" i="3"/>
  <c r="S660" i="3"/>
  <c r="S689" i="3"/>
  <c r="X689" i="3" s="1"/>
  <c r="S1010" i="3"/>
  <c r="X1010" i="3" s="1"/>
  <c r="S829" i="3"/>
  <c r="X829" i="3" s="1"/>
  <c r="S1745" i="3"/>
  <c r="X1745" i="3" s="1"/>
  <c r="S1653" i="3"/>
  <c r="S3090" i="3"/>
  <c r="X3090" i="3" s="1"/>
  <c r="S2116" i="3"/>
  <c r="S2174" i="3"/>
  <c r="X2174" i="3" s="1"/>
  <c r="S2684" i="3"/>
  <c r="X2684" i="3" s="1"/>
  <c r="S3224" i="3"/>
  <c r="S2519" i="3"/>
  <c r="S2683" i="3"/>
  <c r="X2683" i="3" s="1"/>
  <c r="S2648" i="3"/>
  <c r="X2648" i="3" s="1"/>
  <c r="S2937" i="3"/>
  <c r="X2937" i="3" s="1"/>
  <c r="S3261" i="3"/>
  <c r="S3013" i="3"/>
  <c r="S612" i="3"/>
  <c r="S699" i="3"/>
  <c r="X699" i="3" s="1"/>
  <c r="S887" i="3"/>
  <c r="S977" i="3"/>
  <c r="X977" i="3" s="1"/>
  <c r="S1071" i="3"/>
  <c r="S1220" i="3"/>
  <c r="X1220" i="3" s="1"/>
  <c r="S1052" i="3"/>
  <c r="S1248" i="3"/>
  <c r="X1248" i="3" s="1"/>
  <c r="S1111" i="3"/>
  <c r="S1404" i="3"/>
  <c r="X1404" i="3" s="1"/>
  <c r="S1440" i="3"/>
  <c r="X1440" i="3" s="1"/>
  <c r="S1451" i="3"/>
  <c r="X1451" i="3" s="1"/>
  <c r="S1430" i="3"/>
  <c r="S1494" i="3"/>
  <c r="X1494" i="3" s="1"/>
  <c r="S1558" i="3"/>
  <c r="X1558" i="3" s="1"/>
  <c r="S1622" i="3"/>
  <c r="S1703" i="3"/>
  <c r="X1703" i="3" s="1"/>
  <c r="S1946" i="3"/>
  <c r="S2073" i="3"/>
  <c r="X2073" i="3" s="1"/>
  <c r="S1978" i="3"/>
  <c r="S2036" i="3"/>
  <c r="S2830" i="3"/>
  <c r="S2811" i="3"/>
  <c r="X2811" i="3" s="1"/>
  <c r="S2933" i="3"/>
  <c r="S2993" i="3"/>
  <c r="S3069" i="3"/>
  <c r="X3069" i="3" s="1"/>
  <c r="S3129" i="3"/>
  <c r="S2213" i="3"/>
  <c r="X2213" i="3" s="1"/>
  <c r="S2384" i="3"/>
  <c r="X2384" i="3" s="1"/>
  <c r="S2286" i="3"/>
  <c r="X2286" i="3" s="1"/>
  <c r="S2402" i="3"/>
  <c r="X2402" i="3" s="1"/>
  <c r="S2202" i="3"/>
  <c r="X2202" i="3" s="1"/>
  <c r="S2279" i="3"/>
  <c r="S2700" i="3"/>
  <c r="X2700" i="3" s="1"/>
  <c r="S3015" i="3"/>
  <c r="S2401" i="3"/>
  <c r="X2401" i="3" s="1"/>
  <c r="S1238" i="3"/>
  <c r="S1452" i="3"/>
  <c r="X1452" i="3" s="1"/>
  <c r="S2082" i="3"/>
  <c r="W2082" i="3" s="1"/>
  <c r="S1850" i="3"/>
  <c r="S2313" i="3"/>
  <c r="S2223" i="3"/>
  <c r="S2184" i="3"/>
  <c r="X2184" i="3" s="1"/>
  <c r="S1019" i="3"/>
  <c r="X1019" i="3" s="1"/>
  <c r="S2824" i="3"/>
  <c r="S1337" i="3"/>
  <c r="S1481" i="3"/>
  <c r="X1481" i="3" s="1"/>
  <c r="S2857" i="3"/>
  <c r="X2857" i="3" s="1"/>
  <c r="S2787" i="3"/>
  <c r="S2911" i="3"/>
  <c r="X2911" i="3" s="1"/>
  <c r="S922" i="3"/>
  <c r="X922" i="3" s="1"/>
  <c r="S1233" i="3"/>
  <c r="S1562" i="3"/>
  <c r="X1562" i="3" s="1"/>
  <c r="S1752" i="3"/>
  <c r="X1752" i="3" s="1"/>
  <c r="S1880" i="3"/>
  <c r="S2060" i="3"/>
  <c r="X2060" i="3" s="1"/>
  <c r="S1868" i="3"/>
  <c r="S2048" i="3"/>
  <c r="S501" i="3"/>
  <c r="S541" i="3"/>
  <c r="S1178" i="3"/>
  <c r="S864" i="3"/>
  <c r="S1374" i="3"/>
  <c r="S1297" i="3"/>
  <c r="S1370" i="3"/>
  <c r="S1883" i="3"/>
  <c r="X1883" i="3" s="1"/>
  <c r="S2353" i="3"/>
  <c r="S1870" i="3"/>
  <c r="X1870" i="3" s="1"/>
  <c r="S1862" i="3"/>
  <c r="S1759" i="3"/>
  <c r="S2107" i="3"/>
  <c r="S777" i="3"/>
  <c r="X777" i="3" s="1"/>
  <c r="S592" i="3"/>
  <c r="W592" i="3" s="1"/>
  <c r="S525" i="3"/>
  <c r="X525" i="3" s="1"/>
  <c r="S880" i="3"/>
  <c r="X880" i="3" s="1"/>
  <c r="S1403" i="3"/>
  <c r="X1403" i="3" s="1"/>
  <c r="S1157" i="3"/>
  <c r="X1157" i="3" s="1"/>
  <c r="S1198" i="3"/>
  <c r="S921" i="3"/>
  <c r="X921" i="3" s="1"/>
  <c r="S1533" i="3"/>
  <c r="S1372" i="3"/>
  <c r="S1771" i="3"/>
  <c r="S1790" i="3"/>
  <c r="S1683" i="3"/>
  <c r="S2252" i="3"/>
  <c r="S2676" i="3"/>
  <c r="X2676" i="3" s="1"/>
  <c r="S2315" i="3"/>
  <c r="S2115" i="3"/>
  <c r="X2115" i="3" s="1"/>
  <c r="S3075" i="3"/>
  <c r="S2548" i="3"/>
  <c r="S3052" i="3"/>
  <c r="S3068" i="3"/>
  <c r="S2980" i="3"/>
  <c r="X2980" i="3" s="1"/>
  <c r="S3196" i="3"/>
  <c r="S642" i="3"/>
  <c r="X642" i="3" s="1"/>
  <c r="S728" i="3"/>
  <c r="X728" i="3" s="1"/>
  <c r="S714" i="3"/>
  <c r="S941" i="3"/>
  <c r="X941" i="3" s="1"/>
  <c r="S779" i="3"/>
  <c r="X779" i="3" s="1"/>
  <c r="S919" i="3"/>
  <c r="S869" i="3"/>
  <c r="W869" i="3" s="1"/>
  <c r="S993" i="3"/>
  <c r="X993" i="3" s="1"/>
  <c r="S1239" i="3"/>
  <c r="S1343" i="3"/>
  <c r="X1343" i="3" s="1"/>
  <c r="S1246" i="3"/>
  <c r="S1482" i="3"/>
  <c r="X1482" i="3" s="1"/>
  <c r="S1508" i="3"/>
  <c r="S1588" i="3"/>
  <c r="S1390" i="3"/>
  <c r="S819" i="3"/>
  <c r="S811" i="3"/>
  <c r="X811" i="3" s="1"/>
  <c r="S736" i="3"/>
  <c r="S1369" i="3"/>
  <c r="S1188" i="3"/>
  <c r="X1188" i="3" s="1"/>
  <c r="S1174" i="3"/>
  <c r="X1174" i="3" s="1"/>
  <c r="S2446" i="3"/>
  <c r="S2503" i="3"/>
  <c r="S2556" i="3"/>
  <c r="S2634" i="3"/>
  <c r="X2634" i="3" s="1"/>
  <c r="S526" i="3"/>
  <c r="X526" i="3" s="1"/>
  <c r="S715" i="3"/>
  <c r="S970" i="3"/>
  <c r="S603" i="3"/>
  <c r="S523" i="3"/>
  <c r="S1022" i="3"/>
  <c r="X1022" i="3" s="1"/>
  <c r="S708" i="3"/>
  <c r="S1124" i="3"/>
  <c r="S883" i="3"/>
  <c r="S1435" i="3"/>
  <c r="X1435" i="3" s="1"/>
  <c r="S818" i="3"/>
  <c r="S1407" i="3"/>
  <c r="S2139" i="3"/>
  <c r="S2536" i="3"/>
  <c r="S2268" i="3"/>
  <c r="X2268" i="3" s="1"/>
  <c r="S2146" i="3"/>
  <c r="S2508" i="3"/>
  <c r="S2674" i="3"/>
  <c r="S670" i="3"/>
  <c r="S784" i="3"/>
  <c r="X784" i="3" s="1"/>
  <c r="S765" i="3"/>
  <c r="S716" i="3"/>
  <c r="S822" i="3"/>
  <c r="X822" i="3" s="1"/>
  <c r="S886" i="3"/>
  <c r="S1008" i="3"/>
  <c r="X1008" i="3" s="1"/>
  <c r="S983" i="3"/>
  <c r="X983" i="3" s="1"/>
  <c r="S1090" i="3"/>
  <c r="S929" i="3"/>
  <c r="X929" i="3" s="1"/>
  <c r="S1156" i="3"/>
  <c r="X1156" i="3" s="1"/>
  <c r="S1327" i="3"/>
  <c r="S1546" i="3"/>
  <c r="X1546" i="3" s="1"/>
  <c r="S1511" i="3"/>
  <c r="S1469" i="3"/>
  <c r="X1469" i="3" s="1"/>
  <c r="S1587" i="3"/>
  <c r="X1587" i="3" s="1"/>
  <c r="S1493" i="3"/>
  <c r="X1493" i="3" s="1"/>
  <c r="S1730" i="3"/>
  <c r="X1730" i="3" s="1"/>
  <c r="S2061" i="3"/>
  <c r="S2003" i="3"/>
  <c r="X2003" i="3" s="1"/>
  <c r="S1935" i="3"/>
  <c r="X1935" i="3" s="1"/>
  <c r="S2081" i="3"/>
  <c r="X2081" i="3" s="1"/>
  <c r="S2339" i="3"/>
  <c r="X2339" i="3" s="1"/>
  <c r="S2239" i="3"/>
  <c r="X2239" i="3" s="1"/>
  <c r="S2152" i="3"/>
  <c r="S2395" i="3"/>
  <c r="S2385" i="3"/>
  <c r="X2385" i="3" s="1"/>
  <c r="S2583" i="3"/>
  <c r="S2769" i="3"/>
  <c r="X2769" i="3" s="1"/>
  <c r="S2727" i="3"/>
  <c r="S3027" i="3"/>
  <c r="X3027" i="3" s="1"/>
  <c r="S3219" i="3"/>
  <c r="X3219" i="3" s="1"/>
  <c r="S2886" i="3"/>
  <c r="X2886" i="3" s="1"/>
  <c r="S2881" i="3"/>
  <c r="S2025" i="3"/>
  <c r="W2025" i="3" s="1"/>
  <c r="S2907" i="3"/>
  <c r="X2907" i="3" s="1"/>
  <c r="S2963" i="3"/>
  <c r="X2963" i="3" s="1"/>
  <c r="S3155" i="3"/>
  <c r="S3134" i="3"/>
  <c r="S3036" i="3"/>
  <c r="S3130" i="3"/>
  <c r="S3147" i="3"/>
  <c r="S1780" i="3"/>
  <c r="X1780" i="3" s="1"/>
  <c r="S1764" i="3"/>
  <c r="S3064" i="3"/>
  <c r="X3064" i="3" s="1"/>
  <c r="S3061" i="3"/>
  <c r="S3144" i="3"/>
  <c r="X3144" i="3" s="1"/>
  <c r="S3172" i="3"/>
  <c r="X3172" i="3" s="1"/>
  <c r="S1763" i="3"/>
  <c r="S2104" i="3"/>
  <c r="S2288" i="3"/>
  <c r="S3114" i="3"/>
  <c r="S2351" i="3"/>
  <c r="X2351" i="3" s="1"/>
  <c r="S2323" i="3"/>
  <c r="S2269" i="3"/>
  <c r="X2269" i="3" s="1"/>
  <c r="S2961" i="3"/>
  <c r="X2961" i="3" s="1"/>
  <c r="S2458" i="3"/>
  <c r="S3044" i="3"/>
  <c r="S2480" i="3"/>
  <c r="X2480" i="3" s="1"/>
  <c r="S2540" i="3"/>
  <c r="S3122" i="3"/>
  <c r="S2457" i="3"/>
  <c r="X2457" i="3" s="1"/>
  <c r="S3004" i="3"/>
  <c r="X3004" i="3" s="1"/>
  <c r="S3094" i="3"/>
  <c r="S3162" i="3"/>
  <c r="S3092" i="3"/>
  <c r="S3220" i="3"/>
  <c r="X3220" i="3" s="1"/>
  <c r="S604" i="3"/>
  <c r="S742" i="3"/>
  <c r="S755" i="3"/>
  <c r="S657" i="3"/>
  <c r="X657" i="3" s="1"/>
  <c r="S846" i="3"/>
  <c r="X846" i="3" s="1"/>
  <c r="S917" i="3"/>
  <c r="S1036" i="3"/>
  <c r="X1036" i="3" s="1"/>
  <c r="S972" i="3"/>
  <c r="S1032" i="3"/>
  <c r="S1081" i="3"/>
  <c r="S1227" i="3"/>
  <c r="W1227" i="3" s="1"/>
  <c r="S1336" i="3"/>
  <c r="X1336" i="3" s="1"/>
  <c r="S1300" i="3"/>
  <c r="S1176" i="3"/>
  <c r="S1225" i="3"/>
  <c r="S1539" i="3"/>
  <c r="S1384" i="3"/>
  <c r="S1608" i="3"/>
  <c r="S1706" i="3"/>
  <c r="X1706" i="3" s="1"/>
  <c r="S1438" i="3"/>
  <c r="S1502" i="3"/>
  <c r="X1502" i="3" s="1"/>
  <c r="S1566" i="3"/>
  <c r="X1566" i="3" s="1"/>
  <c r="S1630" i="3"/>
  <c r="S1714" i="3"/>
  <c r="X1714" i="3" s="1"/>
  <c r="S1698" i="3"/>
  <c r="X1698" i="3" s="1"/>
  <c r="S1045" i="3"/>
  <c r="X1045" i="3" s="1"/>
  <c r="S1314" i="3"/>
  <c r="X1314" i="3" s="1"/>
  <c r="S866" i="3"/>
  <c r="X866" i="3" s="1"/>
  <c r="S1632" i="3"/>
  <c r="X1632" i="3" s="1"/>
  <c r="S1353" i="3"/>
  <c r="S2154" i="3"/>
  <c r="S2673" i="3"/>
  <c r="S2187" i="3"/>
  <c r="S2544" i="3"/>
  <c r="X2544" i="3" s="1"/>
  <c r="S3111" i="3"/>
  <c r="X3111" i="3" s="1"/>
  <c r="S2545" i="3"/>
  <c r="S3174" i="3"/>
  <c r="X3174" i="3" s="1"/>
  <c r="S3252" i="3"/>
  <c r="S2929" i="3"/>
  <c r="X2929" i="3" s="1"/>
  <c r="S3003" i="3"/>
  <c r="S2995" i="3"/>
  <c r="S609" i="3"/>
  <c r="X609" i="3" s="1"/>
  <c r="S1361" i="3"/>
  <c r="S1378" i="3"/>
  <c r="S1621" i="3"/>
  <c r="X1621" i="3" s="1"/>
  <c r="S1887" i="3"/>
  <c r="S750" i="3"/>
  <c r="S813" i="3"/>
  <c r="S709" i="3"/>
  <c r="X709" i="3" s="1"/>
  <c r="S898" i="3"/>
  <c r="W898" i="3" s="1"/>
  <c r="S1023" i="3"/>
  <c r="S953" i="3"/>
  <c r="S1229" i="3"/>
  <c r="X1229" i="3" s="1"/>
  <c r="S1286" i="3"/>
  <c r="S1424" i="3"/>
  <c r="S1593" i="3"/>
  <c r="X1593" i="3" s="1"/>
  <c r="S1793" i="3"/>
  <c r="W1793" i="3" s="1"/>
  <c r="S1878" i="3"/>
  <c r="S1690" i="3"/>
  <c r="S1905" i="3"/>
  <c r="W1905" i="3" s="1"/>
  <c r="S2171" i="3"/>
  <c r="S3051" i="3"/>
  <c r="S2989" i="3"/>
  <c r="X2989" i="3" s="1"/>
  <c r="S2935" i="3"/>
  <c r="X2935" i="3" s="1"/>
  <c r="S614" i="3"/>
  <c r="S537" i="3"/>
  <c r="S601" i="3"/>
  <c r="X601" i="3" s="1"/>
  <c r="S674" i="3"/>
  <c r="X674" i="3" s="1"/>
  <c r="S814" i="3"/>
  <c r="X814" i="3" s="1"/>
  <c r="S789" i="3"/>
  <c r="S902" i="3"/>
  <c r="X902" i="3" s="1"/>
  <c r="S1875" i="3"/>
  <c r="X1875" i="3" s="1"/>
  <c r="S2068" i="3"/>
  <c r="S2156" i="3"/>
  <c r="S1895" i="3"/>
  <c r="S1640" i="3"/>
  <c r="X1640" i="3" s="1"/>
  <c r="S2100" i="3"/>
  <c r="S2216" i="3"/>
  <c r="X2216" i="3" s="1"/>
  <c r="S2428" i="3"/>
  <c r="S2455" i="3"/>
  <c r="S2179" i="3"/>
  <c r="S2764" i="3"/>
  <c r="S2696" i="3"/>
  <c r="X2696" i="3" s="1"/>
  <c r="S2966" i="3"/>
  <c r="X2966" i="3" s="1"/>
  <c r="S3176" i="3"/>
  <c r="X3176" i="3" s="1"/>
  <c r="S2918" i="3"/>
  <c r="X2918" i="3" s="1"/>
  <c r="S3118" i="3"/>
  <c r="X3118" i="3" s="1"/>
  <c r="S3076" i="3"/>
  <c r="S628" i="3"/>
  <c r="S987" i="3"/>
  <c r="X987" i="3" s="1"/>
  <c r="S1001" i="3"/>
  <c r="S1091" i="3"/>
  <c r="S1231" i="3"/>
  <c r="S1109" i="3"/>
  <c r="S1265" i="3"/>
  <c r="X1265" i="3" s="1"/>
  <c r="S1155" i="3"/>
  <c r="X1155" i="3" s="1"/>
  <c r="S1274" i="3"/>
  <c r="X1274" i="3" s="1"/>
  <c r="S1356" i="3"/>
  <c r="X1356" i="3" s="1"/>
  <c r="S1453" i="3"/>
  <c r="X1453" i="3" s="1"/>
  <c r="S1476" i="3"/>
  <c r="S1446" i="3"/>
  <c r="W1446" i="3" s="1"/>
  <c r="S1510" i="3"/>
  <c r="S1574" i="3"/>
  <c r="S1638" i="3"/>
  <c r="X1638" i="3" s="1"/>
  <c r="S1848" i="3"/>
  <c r="X1848" i="3" s="1"/>
  <c r="S2010" i="3"/>
  <c r="S1860" i="3"/>
  <c r="X1860" i="3" s="1"/>
  <c r="S2062" i="3"/>
  <c r="X2062" i="3" s="1"/>
  <c r="S2761" i="3"/>
  <c r="S2863" i="3"/>
  <c r="S2867" i="3"/>
  <c r="S2925" i="3"/>
  <c r="X2925" i="3" s="1"/>
  <c r="S2939" i="3"/>
  <c r="S2882" i="3"/>
  <c r="S3229" i="3"/>
  <c r="S3247" i="3"/>
  <c r="X3247" i="3" s="1"/>
  <c r="S2006" i="3"/>
  <c r="X2006" i="3" s="1"/>
  <c r="S2311" i="3"/>
  <c r="X2311" i="3" s="1"/>
  <c r="S2262" i="3"/>
  <c r="S2112" i="3"/>
  <c r="X2112" i="3" s="1"/>
  <c r="S2219" i="3"/>
  <c r="S2298" i="3"/>
  <c r="S2584" i="3"/>
  <c r="X2584" i="3" s="1"/>
  <c r="S2007" i="3"/>
  <c r="X2007" i="3" s="1"/>
  <c r="S2079" i="3"/>
  <c r="X2079" i="3" s="1"/>
  <c r="S2143" i="3"/>
  <c r="S2316" i="3"/>
  <c r="S2380" i="3"/>
  <c r="S2426" i="3"/>
  <c r="S2598" i="3"/>
  <c r="W2598" i="3" s="1"/>
  <c r="S2515" i="3"/>
  <c r="S1537" i="3"/>
  <c r="S1388" i="3"/>
  <c r="X1388" i="3" s="1"/>
  <c r="S2900" i="3"/>
  <c r="S2715" i="3"/>
  <c r="S2842" i="3"/>
  <c r="X2842" i="3" s="1"/>
  <c r="S2775" i="3"/>
  <c r="S2898" i="3"/>
  <c r="S1332" i="3"/>
  <c r="X1332" i="3" s="1"/>
  <c r="S1548" i="3"/>
  <c r="X1548" i="3" s="1"/>
  <c r="S535" i="3"/>
  <c r="X535" i="3" s="1"/>
  <c r="S557" i="3"/>
  <c r="X557" i="3" s="1"/>
  <c r="S544" i="3"/>
  <c r="S858" i="3"/>
  <c r="S1078" i="3"/>
  <c r="S1541" i="3"/>
  <c r="S1913" i="3"/>
  <c r="S1654" i="3"/>
  <c r="X1654" i="3" s="1"/>
  <c r="S2188" i="3"/>
  <c r="W2188" i="3" s="1"/>
  <c r="S1847" i="3"/>
  <c r="X1847" i="3" s="1"/>
  <c r="S2042" i="3"/>
  <c r="S2913" i="3"/>
  <c r="X2913" i="3" s="1"/>
  <c r="S564" i="3"/>
  <c r="X564" i="3" s="1"/>
  <c r="S690" i="3"/>
  <c r="X690" i="3" s="1"/>
  <c r="S807" i="3"/>
  <c r="X807" i="3" s="1"/>
  <c r="S796" i="3"/>
  <c r="S842" i="3"/>
  <c r="S1559" i="3"/>
  <c r="X1559" i="3" s="1"/>
  <c r="S802" i="3"/>
  <c r="X802" i="3" s="1"/>
  <c r="S812" i="3"/>
  <c r="X812" i="3" s="1"/>
  <c r="S1291" i="3"/>
  <c r="S1075" i="3"/>
  <c r="X1075" i="3" s="1"/>
  <c r="S997" i="3"/>
  <c r="S2369" i="3"/>
  <c r="X2369" i="3" s="1"/>
  <c r="S2199" i="3"/>
  <c r="S1801" i="3"/>
  <c r="S2172" i="3"/>
  <c r="X2172" i="3" s="1"/>
  <c r="S2189" i="3"/>
  <c r="S2492" i="3"/>
  <c r="X2492" i="3" s="1"/>
  <c r="S3256" i="3"/>
  <c r="X3256" i="3" s="1"/>
  <c r="S3132" i="3"/>
  <c r="X3132" i="3" s="1"/>
  <c r="S3043" i="3"/>
  <c r="X3043" i="3" s="1"/>
  <c r="S2938" i="3"/>
  <c r="S524" i="3"/>
  <c r="X524" i="3" s="1"/>
  <c r="S741" i="3"/>
  <c r="S566" i="3"/>
  <c r="X566" i="3" s="1"/>
  <c r="S749" i="3"/>
  <c r="W749" i="3" s="1"/>
  <c r="S783" i="3"/>
  <c r="X783" i="3" s="1"/>
  <c r="S991" i="3"/>
  <c r="S851" i="3"/>
  <c r="X851" i="3" s="1"/>
  <c r="S1083" i="3"/>
  <c r="S1005" i="3"/>
  <c r="X1005" i="3" s="1"/>
  <c r="S1197" i="3"/>
  <c r="X1197" i="3" s="1"/>
  <c r="S1131" i="3"/>
  <c r="S1276" i="3"/>
  <c r="S1164" i="3"/>
  <c r="X1164" i="3" s="1"/>
  <c r="S1305" i="3"/>
  <c r="S1419" i="3"/>
  <c r="X1419" i="3" s="1"/>
  <c r="S1536" i="3"/>
  <c r="S1465" i="3"/>
  <c r="S1357" i="3"/>
  <c r="S1489" i="3"/>
  <c r="S1068" i="3"/>
  <c r="S876" i="3"/>
  <c r="S875" i="3"/>
  <c r="X875" i="3" s="1"/>
  <c r="S1573" i="3"/>
  <c r="X1573" i="3" s="1"/>
  <c r="S1375" i="3"/>
  <c r="S1629" i="3"/>
  <c r="X1629" i="3" s="1"/>
  <c r="S2163" i="3"/>
  <c r="S2680" i="3"/>
  <c r="X2680" i="3" s="1"/>
  <c r="S2225" i="3"/>
  <c r="S2688" i="3"/>
  <c r="S3071" i="3"/>
  <c r="X3071" i="3" s="1"/>
  <c r="S2954" i="3"/>
  <c r="X2954" i="3" s="1"/>
  <c r="S1048" i="3"/>
  <c r="S676" i="3"/>
  <c r="W676" i="3" s="1"/>
  <c r="S616" i="3"/>
  <c r="X616" i="3" s="1"/>
  <c r="S507" i="3"/>
  <c r="S834" i="3"/>
  <c r="X834" i="3" s="1"/>
  <c r="S871" i="3"/>
  <c r="X871" i="3" s="1"/>
  <c r="S1676" i="3"/>
  <c r="S2748" i="3"/>
  <c r="X2748" i="3" s="1"/>
  <c r="S2740" i="3"/>
  <c r="X2740" i="3" s="1"/>
  <c r="S572" i="3"/>
  <c r="S713" i="3"/>
  <c r="X713" i="3" s="1"/>
  <c r="S664" i="3"/>
  <c r="S790" i="3"/>
  <c r="S780" i="3"/>
  <c r="S838" i="3"/>
  <c r="X838" i="3" s="1"/>
  <c r="S926" i="3"/>
  <c r="S835" i="3"/>
  <c r="S853" i="3"/>
  <c r="S908" i="3"/>
  <c r="S1578" i="3"/>
  <c r="S1367" i="3"/>
  <c r="S1505" i="3"/>
  <c r="S1495" i="3"/>
  <c r="S1519" i="3"/>
  <c r="X1519" i="3" s="1"/>
  <c r="S1748" i="3"/>
  <c r="X1748" i="3" s="1"/>
  <c r="S1645" i="3"/>
  <c r="X1645" i="3" s="1"/>
  <c r="S1992" i="3"/>
  <c r="X1992" i="3" s="1"/>
  <c r="S2075" i="3"/>
  <c r="S1924" i="3"/>
  <c r="X1924" i="3" s="1"/>
  <c r="S2039" i="3"/>
  <c r="S2371" i="3"/>
  <c r="X2371" i="3" s="1"/>
  <c r="S2259" i="3"/>
  <c r="S2295" i="3"/>
  <c r="S2437" i="3"/>
  <c r="X2437" i="3" s="1"/>
  <c r="S2454" i="3"/>
  <c r="S2576" i="3"/>
  <c r="X2576" i="3" s="1"/>
  <c r="S2507" i="3"/>
  <c r="S2638" i="3"/>
  <c r="X2638" i="3" s="1"/>
  <c r="S2780" i="3"/>
  <c r="S2671" i="3"/>
  <c r="X2671" i="3" s="1"/>
  <c r="S3109" i="3"/>
  <c r="X3109" i="3" s="1"/>
  <c r="S3178" i="3"/>
  <c r="S2728" i="3"/>
  <c r="S2670" i="3"/>
  <c r="S2759" i="3"/>
  <c r="S2994" i="3"/>
  <c r="X2994" i="3" s="1"/>
  <c r="S3133" i="3"/>
  <c r="S3088" i="3"/>
  <c r="S3093" i="3"/>
  <c r="S2743" i="3"/>
  <c r="S2817" i="3"/>
  <c r="S2738" i="3"/>
  <c r="X2738" i="3" s="1"/>
  <c r="S2245" i="3"/>
  <c r="X2245" i="3" s="1"/>
  <c r="S2253" i="3"/>
  <c r="X2253" i="3" s="1"/>
  <c r="S2346" i="3"/>
  <c r="S2222" i="3"/>
  <c r="S2750" i="3"/>
  <c r="X2750" i="3" s="1"/>
  <c r="S1004" i="3"/>
  <c r="S753" i="3"/>
  <c r="S624" i="3"/>
  <c r="S831" i="3"/>
  <c r="S932" i="3"/>
  <c r="X932" i="3" s="1"/>
  <c r="S1869" i="3"/>
  <c r="X1869" i="3" s="1"/>
  <c r="S2035" i="3"/>
  <c r="X2035" i="3" s="1"/>
  <c r="S2162" i="3"/>
  <c r="S2236" i="3"/>
  <c r="S2812" i="3"/>
  <c r="X2812" i="3" s="1"/>
  <c r="S2299" i="3"/>
  <c r="S2804" i="3"/>
  <c r="S2524" i="3"/>
  <c r="S3014" i="3"/>
  <c r="S2979" i="3"/>
  <c r="X2979" i="3" s="1"/>
  <c r="S3177" i="3"/>
  <c r="X3177" i="3" s="1"/>
  <c r="S625" i="3"/>
  <c r="S743" i="3"/>
  <c r="X743" i="3" s="1"/>
  <c r="S1517" i="3"/>
  <c r="S1822" i="3"/>
  <c r="S1919" i="3"/>
  <c r="W1919" i="3" s="1"/>
  <c r="S3206" i="3"/>
  <c r="X3206" i="3" s="1"/>
  <c r="S745" i="3"/>
  <c r="X745" i="3" s="1"/>
  <c r="S930" i="3"/>
  <c r="S1042" i="3"/>
  <c r="S1002" i="3"/>
  <c r="S1500" i="3"/>
  <c r="X1500" i="3" s="1"/>
  <c r="S1414" i="3"/>
  <c r="S1830" i="3"/>
  <c r="X1830" i="3" s="1"/>
  <c r="S2012" i="3"/>
  <c r="X2012" i="3" s="1"/>
  <c r="S1898" i="3"/>
  <c r="S1817" i="3"/>
  <c r="X1817" i="3" s="1"/>
  <c r="S2099" i="3"/>
  <c r="S2930" i="3"/>
  <c r="S3160" i="3"/>
  <c r="X3160" i="3" s="1"/>
  <c r="S3058" i="3"/>
  <c r="X3058" i="3" s="1"/>
  <c r="S3011" i="3"/>
  <c r="S553" i="3"/>
  <c r="X553" i="3" s="1"/>
  <c r="S771" i="3"/>
  <c r="X771" i="3" s="1"/>
  <c r="S925" i="3"/>
  <c r="X925" i="3" s="1"/>
  <c r="S896" i="3"/>
  <c r="S1857" i="3"/>
  <c r="S1787" i="3"/>
  <c r="S2180" i="3"/>
  <c r="X2180" i="3" s="1"/>
  <c r="S2325" i="3"/>
  <c r="S2155" i="3"/>
  <c r="S2940" i="3"/>
  <c r="W2940" i="3" s="1"/>
  <c r="S3083" i="3"/>
  <c r="S2575" i="3"/>
  <c r="X2575" i="3" s="1"/>
  <c r="S2972" i="3"/>
  <c r="X2972" i="3" s="1"/>
  <c r="S2945" i="3"/>
  <c r="S3204" i="3"/>
  <c r="S550" i="3"/>
  <c r="S698" i="3"/>
  <c r="X698" i="3" s="1"/>
  <c r="S681" i="3"/>
  <c r="X681" i="3" s="1"/>
  <c r="S969" i="3"/>
  <c r="S906" i="3"/>
  <c r="S1014" i="3"/>
  <c r="S1013" i="3"/>
  <c r="X1013" i="3" s="1"/>
  <c r="S1114" i="3"/>
  <c r="X1114" i="3" s="1"/>
  <c r="S1259" i="3"/>
  <c r="X1259" i="3" s="1"/>
  <c r="S1339" i="3"/>
  <c r="S1328" i="3"/>
  <c r="S1253" i="3"/>
  <c r="X1253" i="3" s="1"/>
  <c r="S1185" i="3"/>
  <c r="S1371" i="3"/>
  <c r="S1462" i="3"/>
  <c r="X1462" i="3" s="1"/>
  <c r="S1526" i="3"/>
  <c r="X1526" i="3" s="1"/>
  <c r="S1590" i="3"/>
  <c r="X1590" i="3" s="1"/>
  <c r="S1663" i="3"/>
  <c r="S1634" i="3"/>
  <c r="W1634" i="3" s="1"/>
  <c r="S1836" i="3"/>
  <c r="S2037" i="3"/>
  <c r="S1988" i="3"/>
  <c r="S2283" i="3"/>
  <c r="S2490" i="3"/>
  <c r="X2490" i="3" s="1"/>
  <c r="S2840" i="3"/>
  <c r="X2840" i="3" s="1"/>
  <c r="S2781" i="3"/>
  <c r="X2781" i="3" s="1"/>
  <c r="S2897" i="3"/>
  <c r="W2897" i="3" s="1"/>
  <c r="S2917" i="3"/>
  <c r="S2906" i="3"/>
  <c r="S2057" i="3"/>
  <c r="S2439" i="3"/>
  <c r="X2439" i="3" s="1"/>
  <c r="S2542" i="3"/>
  <c r="S2661" i="3"/>
  <c r="X2661" i="3" s="1"/>
  <c r="S2767" i="3"/>
  <c r="S2285" i="3"/>
  <c r="S2218" i="3"/>
  <c r="X2218" i="3" s="1"/>
  <c r="S2379" i="3"/>
  <c r="X2379" i="3" s="1"/>
  <c r="S3187" i="3"/>
  <c r="X3187" i="3" s="1"/>
  <c r="S3235" i="3"/>
  <c r="S3237" i="3"/>
  <c r="S2841" i="3"/>
  <c r="S2853" i="3"/>
  <c r="S1627" i="3"/>
  <c r="X1627" i="3" s="1"/>
  <c r="S1720" i="3"/>
  <c r="X1720" i="3" s="1"/>
  <c r="S1679" i="3"/>
  <c r="X1679" i="3" s="1"/>
  <c r="S2486" i="3"/>
  <c r="X2486" i="3" s="1"/>
  <c r="S2597" i="3"/>
  <c r="S2539" i="3"/>
  <c r="X2539" i="3" s="1"/>
  <c r="S2645" i="3"/>
  <c r="S2719" i="3"/>
  <c r="S2608" i="3"/>
  <c r="X2608" i="3" s="1"/>
  <c r="S761" i="3"/>
  <c r="X761" i="3" s="1"/>
  <c r="S1391" i="3"/>
  <c r="X1391" i="3" s="1"/>
  <c r="S2616" i="3"/>
  <c r="X2616" i="3" s="1"/>
  <c r="S2501" i="3"/>
  <c r="S2564" i="3"/>
  <c r="X2564" i="3" s="1"/>
  <c r="S696" i="3"/>
  <c r="S981" i="3"/>
  <c r="X981" i="3" s="1"/>
  <c r="S1100" i="3"/>
  <c r="S1171" i="3"/>
  <c r="X1171" i="3" s="1"/>
  <c r="S1410" i="3"/>
  <c r="X1410" i="3" s="1"/>
  <c r="S1418" i="3"/>
  <c r="X1418" i="3" s="1"/>
  <c r="S1584" i="3"/>
  <c r="X1584" i="3" s="1"/>
  <c r="S1468" i="3"/>
  <c r="S1773" i="3"/>
  <c r="S1816" i="3"/>
  <c r="X1816" i="3" s="1"/>
  <c r="S2027" i="3"/>
  <c r="S1804" i="3"/>
  <c r="S1976" i="3"/>
  <c r="S2205" i="3"/>
  <c r="S595" i="3"/>
  <c r="S1070" i="3"/>
  <c r="S1722" i="3"/>
  <c r="X1722" i="3" s="1"/>
  <c r="S2059" i="3"/>
  <c r="S2293" i="3"/>
  <c r="S2560" i="3"/>
  <c r="S748" i="3"/>
  <c r="S644" i="3"/>
  <c r="X644" i="3" s="1"/>
  <c r="S833" i="3"/>
  <c r="S692" i="3"/>
  <c r="X692" i="3" s="1"/>
  <c r="S982" i="3"/>
  <c r="X982" i="3" s="1"/>
  <c r="S707" i="3"/>
  <c r="S1059" i="3"/>
  <c r="S872" i="3"/>
  <c r="X872" i="3" s="1"/>
  <c r="S723" i="3"/>
  <c r="X723" i="3" s="1"/>
  <c r="S1120" i="3"/>
  <c r="S1914" i="3"/>
  <c r="S1838" i="3"/>
  <c r="S2110" i="3"/>
  <c r="X2110" i="3" s="1"/>
  <c r="S2341" i="3"/>
  <c r="S2263" i="3"/>
  <c r="X2263" i="3" s="1"/>
  <c r="S2681" i="3"/>
  <c r="S2481" i="3"/>
  <c r="X2481" i="3" s="1"/>
  <c r="S2757" i="3"/>
  <c r="S2529" i="3"/>
  <c r="S2821" i="3"/>
  <c r="S2850" i="3"/>
  <c r="S2996" i="3"/>
  <c r="S686" i="3"/>
  <c r="X686" i="3" s="1"/>
  <c r="S651" i="3"/>
  <c r="X651" i="3" s="1"/>
  <c r="S805" i="3"/>
  <c r="X805" i="3" s="1"/>
  <c r="S656" i="3"/>
  <c r="S669" i="3"/>
  <c r="X669" i="3" s="1"/>
  <c r="S895" i="3"/>
  <c r="X895" i="3" s="1"/>
  <c r="S1006" i="3"/>
  <c r="S1099" i="3"/>
  <c r="S1056" i="3"/>
  <c r="X1056" i="3" s="1"/>
  <c r="S1152" i="3"/>
  <c r="X1152" i="3" s="1"/>
  <c r="S1283" i="3"/>
  <c r="S1147" i="3"/>
  <c r="X1147" i="3" s="1"/>
  <c r="S1191" i="3"/>
  <c r="S1326" i="3"/>
  <c r="S1127" i="3"/>
  <c r="S1600" i="3"/>
  <c r="X1600" i="3" s="1"/>
  <c r="S1524" i="3"/>
  <c r="X1524" i="3" s="1"/>
  <c r="S823" i="3"/>
  <c r="S1054" i="3"/>
  <c r="X1054" i="3" s="1"/>
  <c r="S1661" i="3"/>
  <c r="S1338" i="3"/>
  <c r="X1338" i="3" s="1"/>
  <c r="S3223" i="3"/>
  <c r="S2436" i="3"/>
  <c r="S2465" i="3"/>
  <c r="S2551" i="3"/>
  <c r="S590" i="3"/>
  <c r="S1092" i="3"/>
  <c r="X1092" i="3" s="1"/>
  <c r="S509" i="3"/>
  <c r="S722" i="3"/>
  <c r="S1118" i="3"/>
  <c r="S608" i="3"/>
  <c r="S584" i="3"/>
  <c r="S860" i="3"/>
  <c r="S1377" i="3"/>
  <c r="S990" i="3"/>
  <c r="X990" i="3" s="1"/>
  <c r="S1194" i="3"/>
  <c r="X1194" i="3" s="1"/>
  <c r="S1181" i="3"/>
  <c r="X1181" i="3" s="1"/>
  <c r="S1742" i="3"/>
  <c r="S2131" i="3"/>
  <c r="X2131" i="3" s="1"/>
  <c r="S2591" i="3"/>
  <c r="X2591" i="3" s="1"/>
  <c r="S2487" i="3"/>
  <c r="X2487" i="3" s="1"/>
  <c r="S733" i="3"/>
  <c r="S730" i="3"/>
  <c r="X730" i="3" s="1"/>
  <c r="S636" i="3"/>
  <c r="S762" i="3"/>
  <c r="X762" i="3" s="1"/>
  <c r="S677" i="3"/>
  <c r="S804" i="3"/>
  <c r="X804" i="3" s="1"/>
  <c r="S854" i="3"/>
  <c r="X854" i="3" s="1"/>
  <c r="S971" i="3"/>
  <c r="S1102" i="3"/>
  <c r="X1102" i="3" s="1"/>
  <c r="S1039" i="3"/>
  <c r="X1039" i="3" s="1"/>
  <c r="S949" i="3"/>
  <c r="S1142" i="3"/>
  <c r="X1142" i="3" s="1"/>
  <c r="S1610" i="3"/>
  <c r="W1610" i="3" s="1"/>
  <c r="S1552" i="3"/>
  <c r="S1523" i="3"/>
  <c r="S1376" i="3"/>
  <c r="W1376" i="3" s="1"/>
  <c r="S1695" i="3"/>
  <c r="S1678" i="3"/>
  <c r="X1678" i="3" s="1"/>
  <c r="S2096" i="3"/>
  <c r="S2056" i="3"/>
  <c r="S2397" i="3"/>
  <c r="X2397" i="3" s="1"/>
  <c r="S2377" i="3"/>
  <c r="S2194" i="3"/>
  <c r="X2194" i="3" s="1"/>
  <c r="S2234" i="3"/>
  <c r="X2234" i="3" s="1"/>
  <c r="S3250" i="3"/>
  <c r="S2770" i="3"/>
  <c r="X2770" i="3" s="1"/>
  <c r="S3034" i="3"/>
  <c r="S2067" i="3"/>
  <c r="S1767" i="3"/>
  <c r="S2845" i="3"/>
  <c r="S954" i="3"/>
  <c r="S1065" i="3"/>
  <c r="S1659" i="3"/>
  <c r="S1915" i="3"/>
  <c r="X1915" i="3" s="1"/>
  <c r="S1737" i="3"/>
  <c r="S1824" i="3"/>
  <c r="S1986" i="3"/>
  <c r="X1986" i="3" s="1"/>
  <c r="S2335" i="3"/>
  <c r="X2335" i="3" s="1"/>
  <c r="S2264" i="3"/>
  <c r="S2478" i="3"/>
  <c r="X2478" i="3" s="1"/>
  <c r="S2732" i="3"/>
  <c r="S2854" i="3"/>
  <c r="S2949" i="3"/>
  <c r="S3217" i="3"/>
  <c r="S2687" i="3"/>
  <c r="X2687" i="3" s="1"/>
  <c r="S2827" i="3"/>
  <c r="S3041" i="3"/>
  <c r="X3041" i="3" s="1"/>
  <c r="S3238" i="3"/>
  <c r="S1747" i="3"/>
  <c r="X1747" i="3" s="1"/>
  <c r="S1792" i="3"/>
  <c r="S1923" i="3"/>
  <c r="X1923" i="3" s="1"/>
  <c r="S1916" i="3"/>
  <c r="X1916" i="3" s="1"/>
  <c r="S2009" i="3"/>
  <c r="S1844" i="3"/>
  <c r="X1844" i="3" s="1"/>
  <c r="S2121" i="3"/>
  <c r="X2121" i="3" s="1"/>
  <c r="S2185" i="3"/>
  <c r="S2314" i="3"/>
  <c r="S2210" i="3"/>
  <c r="X2210" i="3" s="1"/>
  <c r="S2301" i="3"/>
  <c r="X2301" i="3" s="1"/>
  <c r="S2509" i="3"/>
  <c r="S2585" i="3"/>
  <c r="X2585" i="3" s="1"/>
  <c r="S2506" i="3"/>
  <c r="S2783" i="3"/>
  <c r="S2921" i="3"/>
  <c r="X2921" i="3" s="1"/>
  <c r="S3035" i="3"/>
  <c r="S2999" i="3"/>
  <c r="S3065" i="3"/>
  <c r="X3065" i="3" s="1"/>
  <c r="S3186" i="3"/>
  <c r="S3205" i="3"/>
  <c r="S2627" i="3"/>
  <c r="S2568" i="3"/>
  <c r="S2718" i="3"/>
  <c r="S2947" i="3"/>
  <c r="S3012" i="3"/>
  <c r="X3012" i="3" s="1"/>
  <c r="S2978" i="3"/>
  <c r="S3077" i="3"/>
  <c r="S3262" i="3"/>
  <c r="S1149" i="3"/>
  <c r="X1149" i="3" s="1"/>
  <c r="S1285" i="3"/>
  <c r="X1285" i="3" s="1"/>
  <c r="S1563" i="3"/>
  <c r="S1490" i="3"/>
  <c r="X1490" i="3" s="1"/>
  <c r="S1439" i="3"/>
  <c r="S1766" i="3"/>
  <c r="S1941" i="3"/>
  <c r="S2069" i="3"/>
  <c r="S1959" i="3"/>
  <c r="X1959" i="3" s="1"/>
  <c r="S2070" i="3"/>
  <c r="S2274" i="3"/>
  <c r="X2274" i="3" s="1"/>
  <c r="S2587" i="3"/>
  <c r="S2538" i="3"/>
  <c r="X2538" i="3" s="1"/>
  <c r="S2644" i="3"/>
  <c r="S2707" i="3"/>
  <c r="X2707" i="3" s="1"/>
  <c r="S2724" i="3"/>
  <c r="S3033" i="3"/>
  <c r="X3033" i="3" s="1"/>
  <c r="S3002" i="3"/>
  <c r="S3126" i="3"/>
  <c r="S3107" i="3"/>
  <c r="S3149" i="3"/>
  <c r="X3149" i="3" s="1"/>
  <c r="S3026" i="3"/>
  <c r="X3026" i="3" s="1"/>
  <c r="S3119" i="3"/>
  <c r="S2423" i="3"/>
  <c r="X2423" i="3" s="1"/>
  <c r="S2629" i="3"/>
  <c r="S2624" i="3"/>
  <c r="X2624" i="3" s="1"/>
  <c r="S2800" i="3"/>
  <c r="S2745" i="3"/>
  <c r="S2755" i="3"/>
  <c r="X2755" i="3" s="1"/>
  <c r="S3213" i="3"/>
  <c r="S2726" i="3"/>
  <c r="S1284" i="3"/>
  <c r="S1586" i="3"/>
  <c r="X1586" i="3" s="1"/>
  <c r="S1705" i="3"/>
  <c r="X1705" i="3" s="1"/>
  <c r="S1929" i="3"/>
  <c r="S2103" i="3"/>
  <c r="S2167" i="3"/>
  <c r="S2243" i="3"/>
  <c r="S2145" i="3"/>
  <c r="S2399" i="3"/>
  <c r="S2391" i="3"/>
  <c r="X2391" i="3" s="1"/>
  <c r="S2459" i="3"/>
  <c r="S2722" i="3"/>
  <c r="X2722" i="3" s="1"/>
  <c r="S1000" i="3"/>
  <c r="S2090" i="3"/>
  <c r="S2407" i="3"/>
  <c r="S2282" i="3"/>
  <c r="S2404" i="3"/>
  <c r="X2404" i="3" s="1"/>
  <c r="S2729" i="3"/>
  <c r="S2647" i="3"/>
  <c r="S2699" i="3"/>
  <c r="X2699" i="3" s="1"/>
  <c r="S2885" i="3"/>
  <c r="S2915" i="3"/>
  <c r="X2915" i="3" s="1"/>
  <c r="S3010" i="3"/>
  <c r="S3124" i="3"/>
  <c r="X3124" i="3" s="1"/>
  <c r="S2889" i="3"/>
  <c r="S3135" i="3"/>
  <c r="S3231" i="3"/>
  <c r="X3231" i="3" s="1"/>
  <c r="S3022" i="3"/>
  <c r="S2467" i="3"/>
  <c r="X2467" i="3" s="1"/>
  <c r="S2792" i="3"/>
  <c r="S2785" i="3"/>
  <c r="S2965" i="3"/>
  <c r="S2697" i="3"/>
  <c r="X2697" i="3" s="1"/>
  <c r="S3032" i="3"/>
  <c r="S3137" i="3"/>
  <c r="X3137" i="3" s="1"/>
  <c r="S2022" i="3"/>
  <c r="X2022" i="3" s="1"/>
  <c r="S2041" i="3"/>
  <c r="S1930" i="3"/>
  <c r="X1930" i="3" s="1"/>
  <c r="S2137" i="3"/>
  <c r="S2240" i="3"/>
  <c r="X2240" i="3" s="1"/>
  <c r="S2327" i="3"/>
  <c r="S2421" i="3"/>
  <c r="S2461" i="3"/>
  <c r="S2525" i="3"/>
  <c r="W2525" i="3" s="1"/>
  <c r="S2655" i="3"/>
  <c r="W2655" i="3" s="1"/>
  <c r="S2711" i="3"/>
  <c r="X2711" i="3" s="1"/>
  <c r="S2836" i="3"/>
  <c r="S2866" i="3"/>
  <c r="X2866" i="3" s="1"/>
  <c r="S3081" i="3"/>
  <c r="S2646" i="3"/>
  <c r="S2650" i="3"/>
  <c r="X2650" i="3" s="1"/>
  <c r="S2773" i="3"/>
  <c r="S2734" i="3"/>
  <c r="S2735" i="3"/>
  <c r="X2735" i="3" s="1"/>
  <c r="S2756" i="3"/>
  <c r="S2856" i="3"/>
  <c r="X2856" i="3" s="1"/>
  <c r="S3030" i="3"/>
  <c r="S3143" i="3"/>
  <c r="S3151" i="3"/>
  <c r="X3151" i="3" s="1"/>
  <c r="S3057" i="3"/>
  <c r="X3057" i="3" s="1"/>
  <c r="S1264" i="3"/>
  <c r="S1313" i="3"/>
  <c r="S1595" i="3"/>
  <c r="X1595" i="3" s="1"/>
  <c r="S1409" i="3"/>
  <c r="S1649" i="3"/>
  <c r="X1649" i="3" s="1"/>
  <c r="S1785" i="3"/>
  <c r="X1785" i="3" s="1"/>
  <c r="S1840" i="3"/>
  <c r="S1961" i="3"/>
  <c r="X1961" i="3" s="1"/>
  <c r="S2018" i="3"/>
  <c r="X2018" i="3" s="1"/>
  <c r="S2083" i="3"/>
  <c r="S1974" i="3"/>
  <c r="S2310" i="3"/>
  <c r="S2600" i="3"/>
  <c r="S2633" i="3"/>
  <c r="X2633" i="3" s="1"/>
  <c r="S2736" i="3"/>
  <c r="S2693" i="3"/>
  <c r="S2823" i="3"/>
  <c r="S3016" i="3"/>
  <c r="X3016" i="3" s="1"/>
  <c r="S3168" i="3"/>
  <c r="X3168" i="3" s="1"/>
  <c r="S3141" i="3"/>
  <c r="S973" i="3"/>
  <c r="X973" i="3" s="1"/>
  <c r="S2015" i="3"/>
  <c r="X2015" i="3" s="1"/>
  <c r="S2440" i="3"/>
  <c r="S2510" i="3"/>
  <c r="W2510" i="3" s="1"/>
  <c r="S2605" i="3"/>
  <c r="X2605" i="3" s="1"/>
  <c r="S2563" i="3"/>
  <c r="S2474" i="3"/>
  <c r="X2474" i="3" s="1"/>
  <c r="S2662" i="3"/>
  <c r="S2766" i="3"/>
  <c r="S2803" i="3"/>
  <c r="S3007" i="3"/>
  <c r="X3007" i="3" s="1"/>
  <c r="S3241" i="3"/>
  <c r="X3241" i="3" s="1"/>
  <c r="S1209" i="3"/>
  <c r="S1334" i="3"/>
  <c r="W1334" i="3" s="1"/>
  <c r="S1506" i="3"/>
  <c r="X1506" i="3" s="1"/>
  <c r="S1456" i="3"/>
  <c r="S1425" i="3"/>
  <c r="X1425" i="3" s="1"/>
  <c r="S1394" i="3"/>
  <c r="X1394" i="3" s="1"/>
  <c r="S1641" i="3"/>
  <c r="S1769" i="3"/>
  <c r="S1778" i="3"/>
  <c r="S1652" i="3"/>
  <c r="X1652" i="3" s="1"/>
  <c r="S2017" i="3"/>
  <c r="X2017" i="3" s="1"/>
  <c r="S1984" i="3"/>
  <c r="X1984" i="3" s="1"/>
  <c r="S2119" i="3"/>
  <c r="X2119" i="3" s="1"/>
  <c r="S2183" i="3"/>
  <c r="X2183" i="3" s="1"/>
  <c r="S2278" i="3"/>
  <c r="S2408" i="3"/>
  <c r="S2161" i="3"/>
  <c r="S2251" i="3"/>
  <c r="S2349" i="3"/>
  <c r="S2201" i="3"/>
  <c r="X2201" i="3" s="1"/>
  <c r="S2226" i="3"/>
  <c r="S2582" i="3"/>
  <c r="X2582" i="3" s="1"/>
  <c r="S2601" i="3"/>
  <c r="S1040" i="3"/>
  <c r="X1040" i="3" s="1"/>
  <c r="S1920" i="3"/>
  <c r="S2058" i="3"/>
  <c r="S2304" i="3"/>
  <c r="X2304" i="3" s="1"/>
  <c r="S2261" i="3"/>
  <c r="S2358" i="3"/>
  <c r="W2358" i="3" s="1"/>
  <c r="S2558" i="3"/>
  <c r="X2558" i="3" s="1"/>
  <c r="S2628" i="3"/>
  <c r="S2754" i="3"/>
  <c r="X2754" i="3" s="1"/>
  <c r="S2703" i="3"/>
  <c r="S2839" i="3"/>
  <c r="X2839" i="3" s="1"/>
  <c r="S3105" i="3"/>
  <c r="S2614" i="3"/>
  <c r="X2614" i="3" s="1"/>
  <c r="S2637" i="3"/>
  <c r="S2789" i="3"/>
  <c r="S2686" i="3"/>
  <c r="X2686" i="3" s="1"/>
  <c r="S2782" i="3"/>
  <c r="S2808" i="3"/>
  <c r="S2895" i="3"/>
  <c r="S2892" i="3"/>
  <c r="S3185" i="3"/>
  <c r="S1642" i="3"/>
  <c r="X1642" i="3" s="1"/>
  <c r="S1960" i="3"/>
  <c r="X1960" i="3" s="1"/>
  <c r="S2045" i="3"/>
  <c r="X2045" i="3" s="1"/>
  <c r="S2095" i="3"/>
  <c r="S2159" i="3"/>
  <c r="S2214" i="3"/>
  <c r="X2214" i="3" s="1"/>
  <c r="S2400" i="3"/>
  <c r="S2249" i="3"/>
  <c r="S2411" i="3"/>
  <c r="X2411" i="3" s="1"/>
  <c r="S2287" i="3"/>
  <c r="W2287" i="3" s="1"/>
  <c r="S2632" i="3"/>
  <c r="X2632" i="3" s="1"/>
  <c r="S2555" i="3"/>
  <c r="S2567" i="3"/>
  <c r="W2567" i="3" s="1"/>
  <c r="S2844" i="3"/>
  <c r="S2860" i="3"/>
  <c r="X2860" i="3" s="1"/>
  <c r="S3154" i="3"/>
  <c r="S3120" i="3"/>
  <c r="S3230" i="3"/>
  <c r="S3251" i="3"/>
  <c r="S3021" i="3"/>
  <c r="X3021" i="3" s="1"/>
  <c r="S3089" i="3"/>
  <c r="S2317" i="3"/>
  <c r="S2381" i="3"/>
  <c r="S2290" i="3"/>
  <c r="X2290" i="3" s="1"/>
  <c r="S2302" i="3"/>
  <c r="S2332" i="3"/>
  <c r="S2396" i="3"/>
  <c r="X2396" i="3" s="1"/>
  <c r="S2445" i="3"/>
  <c r="S2420" i="3"/>
  <c r="S2526" i="3"/>
  <c r="X2526" i="3" s="1"/>
  <c r="S2642" i="3"/>
  <c r="S2794" i="3"/>
  <c r="X2794" i="3" s="1"/>
  <c r="S2784" i="3"/>
  <c r="X2784" i="3" s="1"/>
  <c r="S3145" i="3"/>
  <c r="X3145" i="3" s="1"/>
  <c r="S3254" i="3"/>
  <c r="X3254" i="3" s="1"/>
  <c r="S1267" i="3"/>
  <c r="X1267" i="3" s="1"/>
  <c r="S1341" i="3"/>
  <c r="X1341" i="3" s="1"/>
  <c r="S1245" i="3"/>
  <c r="S1569" i="3"/>
  <c r="S1428" i="3"/>
  <c r="S1648" i="3"/>
  <c r="S1774" i="3"/>
  <c r="S1753" i="3"/>
  <c r="X1753" i="3" s="1"/>
  <c r="S1802" i="3"/>
  <c r="S1866" i="3"/>
  <c r="S1999" i="3"/>
  <c r="X1999" i="3" s="1"/>
  <c r="S2318" i="3"/>
  <c r="S2244" i="3"/>
  <c r="S2345" i="3"/>
  <c r="S2247" i="3"/>
  <c r="X2247" i="3" s="1"/>
  <c r="S2334" i="3"/>
  <c r="S2443" i="3"/>
  <c r="S2652" i="3"/>
  <c r="X2652" i="3" s="1"/>
  <c r="S2717" i="3"/>
  <c r="S2838" i="3"/>
  <c r="S2777" i="3"/>
  <c r="S2765" i="3"/>
  <c r="S2731" i="3"/>
  <c r="X2731" i="3" s="1"/>
  <c r="S2843" i="3"/>
  <c r="S2871" i="3"/>
  <c r="X2871" i="3" s="1"/>
  <c r="S2926" i="3"/>
  <c r="X2926" i="3" s="1"/>
  <c r="S3019" i="3"/>
  <c r="S3169" i="3"/>
  <c r="X3169" i="3" s="1"/>
  <c r="S3170" i="3"/>
  <c r="S3234" i="3"/>
  <c r="S1046" i="3"/>
  <c r="X1046" i="3" s="1"/>
  <c r="S911" i="3"/>
  <c r="X911" i="3" s="1"/>
  <c r="S1079" i="3"/>
  <c r="S920" i="3"/>
  <c r="S1058" i="3"/>
  <c r="X1058" i="3" s="1"/>
  <c r="S1450" i="3"/>
  <c r="X1450" i="3" s="1"/>
  <c r="S1680" i="3"/>
  <c r="X1680" i="3" s="1"/>
  <c r="S1736" i="3"/>
  <c r="W1736" i="3" s="1"/>
  <c r="S1864" i="3"/>
  <c r="S1938" i="3"/>
  <c r="S2088" i="3"/>
  <c r="X2088" i="3" s="1"/>
  <c r="S2030" i="3"/>
  <c r="S1788" i="3"/>
  <c r="S1955" i="3"/>
  <c r="S1928" i="3"/>
  <c r="S2044" i="3"/>
  <c r="X2044" i="3" s="1"/>
  <c r="S2275" i="3"/>
  <c r="S2409" i="3"/>
  <c r="X2409" i="3" s="1"/>
  <c r="S2272" i="3"/>
  <c r="S2224" i="3"/>
  <c r="S2294" i="3"/>
  <c r="S2144" i="3"/>
  <c r="S2267" i="3"/>
  <c r="X2267" i="3" s="1"/>
  <c r="S2359" i="3"/>
  <c r="X2359" i="3" s="1"/>
  <c r="S2620" i="3"/>
  <c r="S2751" i="3"/>
  <c r="X2751" i="3" s="1"/>
  <c r="S2798" i="3"/>
  <c r="X2798" i="3" s="1"/>
  <c r="S2851" i="3"/>
  <c r="S2908" i="3"/>
  <c r="S2931" i="3"/>
  <c r="S3024" i="3"/>
  <c r="X3024" i="3" s="1"/>
  <c r="S2969" i="3"/>
  <c r="X2969" i="3" s="1"/>
  <c r="S3080" i="3"/>
  <c r="S785" i="3"/>
  <c r="S1269" i="3"/>
  <c r="S1320" i="3"/>
  <c r="S1240" i="3"/>
  <c r="S1115" i="3"/>
  <c r="S1134" i="3"/>
  <c r="X1134" i="3" s="1"/>
  <c r="S1247" i="3"/>
  <c r="S1272" i="3"/>
  <c r="S1437" i="3"/>
  <c r="X1437" i="3" s="1"/>
  <c r="S1580" i="3"/>
  <c r="S1770" i="3"/>
  <c r="W1770" i="3" s="1"/>
  <c r="S1939" i="3"/>
  <c r="S2001" i="3"/>
  <c r="X2001" i="3" s="1"/>
  <c r="S1743" i="3"/>
  <c r="S1812" i="3"/>
  <c r="X1812" i="3" s="1"/>
  <c r="S2424" i="3"/>
  <c r="S2470" i="3"/>
  <c r="X2470" i="3" s="1"/>
  <c r="S2574" i="3"/>
  <c r="S2453" i="3"/>
  <c r="S2517" i="3"/>
  <c r="S2080" i="3"/>
  <c r="X2080" i="3" s="1"/>
  <c r="S2374" i="3"/>
  <c r="S2390" i="3"/>
  <c r="X2390" i="3" s="1"/>
  <c r="S2340" i="3"/>
  <c r="S2434" i="3"/>
  <c r="S2483" i="3"/>
  <c r="X2483" i="3" s="1"/>
  <c r="S2581" i="3"/>
  <c r="S2602" i="3"/>
  <c r="S2974" i="3"/>
  <c r="X2974" i="3" s="1"/>
  <c r="S2858" i="3"/>
  <c r="X2858" i="3" s="1"/>
  <c r="S3159" i="3"/>
  <c r="X3159" i="3" s="1"/>
  <c r="S3245" i="3"/>
  <c r="X3245" i="3" s="1"/>
  <c r="S2879" i="3"/>
  <c r="S3232" i="3"/>
  <c r="X3232" i="3" s="1"/>
  <c r="S3128" i="3"/>
  <c r="S1646" i="3"/>
  <c r="S1728" i="3"/>
  <c r="S1856" i="3"/>
  <c r="S2094" i="3"/>
  <c r="S1945" i="3"/>
  <c r="X1945" i="3" s="1"/>
  <c r="S2153" i="3"/>
  <c r="S2136" i="3"/>
  <c r="X2136" i="3" s="1"/>
  <c r="S2238" i="3"/>
  <c r="X2238" i="3" s="1"/>
  <c r="S2477" i="3"/>
  <c r="X2477" i="3" s="1"/>
  <c r="S2541" i="3"/>
  <c r="X2541" i="3" s="1"/>
  <c r="S2613" i="3"/>
  <c r="S2733" i="3"/>
  <c r="S2737" i="3"/>
  <c r="X2737" i="3" s="1"/>
  <c r="S2760" i="3"/>
  <c r="S2701" i="3"/>
  <c r="X2701" i="3" s="1"/>
  <c r="S2923" i="3"/>
  <c r="S2914" i="3"/>
  <c r="S3056" i="3"/>
  <c r="S3097" i="3"/>
  <c r="X3097" i="3" s="1"/>
  <c r="S2801" i="3"/>
  <c r="S2771" i="3"/>
  <c r="S2896" i="3"/>
  <c r="X2896" i="3" s="1"/>
  <c r="S2890" i="3"/>
  <c r="S2985" i="3"/>
  <c r="X2985" i="3" s="1"/>
  <c r="S1325" i="3"/>
  <c r="S1348" i="3"/>
  <c r="S1447" i="3"/>
  <c r="S1535" i="3"/>
  <c r="X1535" i="3" s="1"/>
  <c r="S2000" i="3"/>
  <c r="X2000" i="3" s="1"/>
  <c r="S1735" i="3"/>
  <c r="S2029" i="3"/>
  <c r="S2206" i="3"/>
  <c r="S2367" i="3"/>
  <c r="S2630" i="3"/>
  <c r="X2630" i="3" s="1"/>
  <c r="S2612" i="3"/>
  <c r="X2612" i="3" s="1"/>
  <c r="S2669" i="3"/>
  <c r="X2669" i="3" s="1"/>
  <c r="S2799" i="3"/>
  <c r="S2846" i="3"/>
  <c r="X2846" i="3" s="1"/>
  <c r="S2967" i="3"/>
  <c r="S2865" i="3"/>
  <c r="X2865" i="3" s="1"/>
  <c r="S3148" i="3"/>
  <c r="X3148" i="3" s="1"/>
  <c r="S3096" i="3"/>
  <c r="S3037" i="3"/>
  <c r="X3037" i="3" s="1"/>
  <c r="S3100" i="3"/>
  <c r="S2705" i="3"/>
  <c r="X2705" i="3" s="1"/>
  <c r="S918" i="3"/>
  <c r="S1772" i="3"/>
  <c r="S1675" i="3"/>
  <c r="W1675" i="3" s="1"/>
  <c r="S1977" i="3"/>
  <c r="S2431" i="3"/>
  <c r="S2427" i="3"/>
  <c r="S2514" i="3"/>
  <c r="S2599" i="3"/>
  <c r="S2678" i="3"/>
  <c r="X2678" i="3" s="1"/>
  <c r="S2702" i="3"/>
  <c r="S3233" i="3"/>
  <c r="X3233" i="3" s="1"/>
  <c r="S2813" i="3"/>
  <c r="X2813" i="3" s="1"/>
  <c r="S1151" i="3"/>
  <c r="X1151" i="3" s="1"/>
  <c r="S1350" i="3"/>
  <c r="S1522" i="3"/>
  <c r="X1522" i="3" s="1"/>
  <c r="S1480" i="3"/>
  <c r="S1567" i="3"/>
  <c r="S1718" i="3"/>
  <c r="X1718" i="3" s="1"/>
  <c r="S1682" i="3"/>
  <c r="X1682" i="3" s="1"/>
  <c r="S2089" i="3"/>
  <c r="X2089" i="3" s="1"/>
  <c r="S2071" i="3"/>
  <c r="X2071" i="3" s="1"/>
  <c r="S2135" i="3"/>
  <c r="S2198" i="3"/>
  <c r="X2198" i="3" s="1"/>
  <c r="S2113" i="3"/>
  <c r="X2113" i="3" s="1"/>
  <c r="S2177" i="3"/>
  <c r="S2368" i="3"/>
  <c r="S2233" i="3"/>
  <c r="S2326" i="3"/>
  <c r="S2523" i="3"/>
  <c r="S2621" i="3"/>
  <c r="S1087" i="3"/>
  <c r="S2033" i="3"/>
  <c r="S2227" i="3"/>
  <c r="S2350" i="3"/>
  <c r="S2307" i="3"/>
  <c r="X2307" i="3" s="1"/>
  <c r="S2573" i="3"/>
  <c r="S2522" i="3"/>
  <c r="X2522" i="3" s="1"/>
  <c r="S2793" i="3"/>
  <c r="S2725" i="3"/>
  <c r="S2772" i="3"/>
  <c r="S2375" i="3"/>
  <c r="S2237" i="3"/>
  <c r="W2237" i="3" s="1"/>
  <c r="S2320" i="3"/>
  <c r="X2320" i="3" s="1"/>
  <c r="S2196" i="3"/>
  <c r="X2196" i="3" s="1"/>
  <c r="S2498" i="3"/>
  <c r="S2654" i="3"/>
  <c r="X2654" i="3" s="1"/>
  <c r="S2713" i="3"/>
  <c r="S2834" i="3"/>
  <c r="S2878" i="3"/>
  <c r="X2878" i="3" s="1"/>
  <c r="S3020" i="3"/>
  <c r="X3020" i="3" s="1"/>
  <c r="S2077" i="3"/>
  <c r="X2077" i="3" s="1"/>
  <c r="S2111" i="3"/>
  <c r="X2111" i="3" s="1"/>
  <c r="S2175" i="3"/>
  <c r="X2175" i="3" s="1"/>
  <c r="S2281" i="3"/>
  <c r="S2217" i="3"/>
  <c r="S2610" i="3"/>
  <c r="S2768" i="3"/>
  <c r="S2747" i="3"/>
  <c r="S2862" i="3"/>
  <c r="S2861" i="3"/>
  <c r="S2876" i="3"/>
  <c r="X2876" i="3" s="1"/>
  <c r="S3053" i="3"/>
  <c r="X3053" i="3" s="1"/>
  <c r="S3240" i="3"/>
  <c r="S3048" i="3"/>
  <c r="X3048" i="3" s="1"/>
  <c r="S3243" i="3"/>
  <c r="S2336" i="3"/>
  <c r="W2336" i="3" s="1"/>
  <c r="S2235" i="3"/>
  <c r="S2412" i="3"/>
  <c r="S2160" i="3"/>
  <c r="S2330" i="3"/>
  <c r="S2348" i="3"/>
  <c r="S2451" i="3"/>
  <c r="X2451" i="3" s="1"/>
  <c r="S2833" i="3"/>
  <c r="S2982" i="3"/>
  <c r="S3167" i="3"/>
  <c r="S3138" i="3"/>
  <c r="S3260" i="3"/>
  <c r="S2744" i="3"/>
  <c r="X2744" i="3" s="1"/>
  <c r="S1282" i="3"/>
  <c r="S1278" i="3"/>
  <c r="X1278" i="3" s="1"/>
  <c r="S1161" i="3"/>
  <c r="S1162" i="3"/>
  <c r="S1413" i="3"/>
  <c r="X1413" i="3" s="1"/>
  <c r="S1466" i="3"/>
  <c r="S1601" i="3"/>
  <c r="S1389" i="3"/>
  <c r="S1692" i="3"/>
  <c r="X1692" i="3" s="1"/>
  <c r="S1673" i="3"/>
  <c r="X1673" i="3" s="1"/>
  <c r="S1750" i="3"/>
  <c r="X1750" i="3" s="1"/>
  <c r="S1818" i="3"/>
  <c r="X1818" i="3" s="1"/>
  <c r="S1882" i="3"/>
  <c r="S2049" i="3"/>
  <c r="X2049" i="3" s="1"/>
  <c r="S2382" i="3"/>
  <c r="X2382" i="3" s="1"/>
  <c r="S2271" i="3"/>
  <c r="S2120" i="3"/>
  <c r="S2266" i="3"/>
  <c r="X2266" i="3" s="1"/>
  <c r="S2352" i="3"/>
  <c r="X2352" i="3" s="1"/>
  <c r="S2550" i="3"/>
  <c r="S2475" i="3"/>
  <c r="S2578" i="3"/>
  <c r="S2606" i="3"/>
  <c r="X2606" i="3" s="1"/>
  <c r="S2753" i="3"/>
  <c r="X2753" i="3" s="1"/>
  <c r="S2797" i="3"/>
  <c r="W2797" i="3" s="1"/>
  <c r="S2903" i="3"/>
  <c r="X2903" i="3" s="1"/>
  <c r="S2894" i="3"/>
  <c r="X2894" i="3" s="1"/>
  <c r="S3025" i="3"/>
  <c r="S3258" i="3"/>
  <c r="S1095" i="3"/>
  <c r="X1095" i="3" s="1"/>
  <c r="S944" i="3"/>
  <c r="S998" i="3"/>
  <c r="S1560" i="3"/>
  <c r="X1560" i="3" s="1"/>
  <c r="S1647" i="3"/>
  <c r="X1647" i="3" s="1"/>
  <c r="S2050" i="3"/>
  <c r="S1953" i="3"/>
  <c r="S2197" i="3"/>
  <c r="X2197" i="3" s="1"/>
  <c r="S2276" i="3"/>
  <c r="S2392" i="3"/>
  <c r="S2322" i="3"/>
  <c r="S2386" i="3"/>
  <c r="S2580" i="3"/>
  <c r="X2580" i="3" s="1"/>
  <c r="S2832" i="3"/>
  <c r="S2663" i="3"/>
  <c r="S2778" i="3"/>
  <c r="X2778" i="3" s="1"/>
  <c r="S2877" i="3"/>
  <c r="X2877" i="3" s="1"/>
  <c r="S3001" i="3"/>
  <c r="X3001" i="3" s="1"/>
  <c r="S3136" i="3"/>
  <c r="S3115" i="3"/>
  <c r="S3125" i="3"/>
  <c r="X3125" i="3" s="1"/>
  <c r="S1168" i="3"/>
  <c r="S1165" i="3"/>
  <c r="X1165" i="3" s="1"/>
  <c r="S1612" i="3"/>
  <c r="S1444" i="3"/>
  <c r="S1449" i="3"/>
  <c r="X1449" i="3" s="1"/>
  <c r="S1760" i="3"/>
  <c r="S1888" i="3"/>
  <c r="S2005" i="3"/>
  <c r="X2005" i="3" s="1"/>
  <c r="S1970" i="3"/>
  <c r="X1970" i="3" s="1"/>
  <c r="S2031" i="3"/>
  <c r="S1975" i="3"/>
  <c r="S2168" i="3"/>
  <c r="S2362" i="3"/>
  <c r="W2362" i="3" s="1"/>
  <c r="S2430" i="3"/>
  <c r="X2430" i="3" s="1"/>
  <c r="S2444" i="3"/>
  <c r="S2607" i="3"/>
  <c r="W2607" i="3" s="1"/>
  <c r="S2469" i="3"/>
  <c r="S2533" i="3"/>
  <c r="X2533" i="3" s="1"/>
  <c r="S2623" i="3"/>
  <c r="S1057" i="3"/>
  <c r="X1057" i="3" s="1"/>
  <c r="S967" i="3"/>
  <c r="S1932" i="3"/>
  <c r="X1932" i="3" s="1"/>
  <c r="S2246" i="3"/>
  <c r="X2246" i="3" s="1"/>
  <c r="S2128" i="3"/>
  <c r="X2128" i="3" s="1"/>
  <c r="S2229" i="3"/>
  <c r="S2356" i="3"/>
  <c r="S2256" i="3"/>
  <c r="S2603" i="3"/>
  <c r="S2809" i="3"/>
  <c r="S2739" i="3"/>
  <c r="S2893" i="3"/>
  <c r="X2893" i="3" s="1"/>
  <c r="S2919" i="3"/>
  <c r="S2990" i="3"/>
  <c r="X2990" i="3" s="1"/>
  <c r="S3263" i="3"/>
  <c r="X3263" i="3" s="1"/>
  <c r="S2714" i="3"/>
  <c r="S2955" i="3"/>
  <c r="S2418" i="3"/>
  <c r="S2531" i="3"/>
  <c r="S2631" i="3"/>
  <c r="S2848" i="3"/>
  <c r="X2848" i="3" s="1"/>
  <c r="S3181" i="3"/>
  <c r="S3239" i="3"/>
  <c r="S3248" i="3"/>
  <c r="X3248" i="3" s="1"/>
  <c r="S3257" i="3"/>
  <c r="S1684" i="3"/>
  <c r="X1684" i="3" s="1"/>
  <c r="S1893" i="3"/>
  <c r="S1967" i="3"/>
  <c r="S2105" i="3"/>
  <c r="S2169" i="3"/>
  <c r="X2169" i="3" s="1"/>
  <c r="S2255" i="3"/>
  <c r="S2502" i="3"/>
  <c r="S2493" i="3"/>
  <c r="X2493" i="3" s="1"/>
  <c r="S2557" i="3"/>
  <c r="S2640" i="3"/>
  <c r="S2653" i="3"/>
  <c r="S2786" i="3"/>
  <c r="S3113" i="3"/>
  <c r="X3113" i="3" s="1"/>
  <c r="S3106" i="3"/>
  <c r="S3049" i="3"/>
  <c r="X3049" i="3" s="1"/>
  <c r="S2595" i="3"/>
  <c r="S2679" i="3"/>
  <c r="X2679" i="3" s="1"/>
  <c r="S2837" i="3"/>
  <c r="S2819" i="3"/>
  <c r="S2922" i="3"/>
  <c r="X2922" i="3" s="1"/>
  <c r="S2891" i="3"/>
  <c r="S1200" i="3"/>
  <c r="S1296" i="3"/>
  <c r="S1303" i="3"/>
  <c r="X1303" i="3" s="1"/>
  <c r="S1221" i="3"/>
  <c r="S1226" i="3"/>
  <c r="S1531" i="3"/>
  <c r="S1484" i="3"/>
  <c r="S1776" i="3"/>
  <c r="X1776" i="3" s="1"/>
  <c r="S1904" i="3"/>
  <c r="S2046" i="3"/>
  <c r="X2046" i="3" s="1"/>
  <c r="S1828" i="3"/>
  <c r="S1996" i="3"/>
  <c r="X1996" i="3" s="1"/>
  <c r="S2242" i="3"/>
  <c r="S2429" i="3"/>
  <c r="X2429" i="3" s="1"/>
  <c r="S2983" i="3"/>
  <c r="S3165" i="3"/>
  <c r="S3110" i="3"/>
  <c r="X3110" i="3" s="1"/>
  <c r="S3226" i="3"/>
  <c r="X3226" i="3" s="1"/>
  <c r="S2776" i="3"/>
  <c r="S3123" i="3"/>
  <c r="S1665" i="3"/>
  <c r="S2016" i="3"/>
  <c r="S2572" i="3"/>
  <c r="S2622" i="3"/>
  <c r="S2721" i="3"/>
  <c r="X2721" i="3" s="1"/>
  <c r="S2883" i="3"/>
  <c r="S3225" i="3"/>
  <c r="X3225" i="3" s="1"/>
  <c r="S3227" i="3"/>
  <c r="X3227" i="3" s="1"/>
  <c r="S2802" i="3"/>
  <c r="S2887" i="3"/>
  <c r="S1153" i="3"/>
  <c r="X1153" i="3" s="1"/>
  <c r="S1324" i="3"/>
  <c r="S1554" i="3"/>
  <c r="X1554" i="3" s="1"/>
  <c r="S1515" i="3"/>
  <c r="S1697" i="3"/>
  <c r="S1738" i="3"/>
  <c r="S2054" i="3"/>
  <c r="S2074" i="3"/>
  <c r="X2074" i="3" s="1"/>
  <c r="S2087" i="3"/>
  <c r="X2087" i="3" s="1"/>
  <c r="S2151" i="3"/>
  <c r="S2373" i="3"/>
  <c r="X2373" i="3" s="1"/>
  <c r="S2129" i="3"/>
  <c r="X2129" i="3" s="1"/>
  <c r="S2193" i="3"/>
  <c r="S2258" i="3"/>
  <c r="S2357" i="3"/>
  <c r="S978" i="3"/>
  <c r="X978" i="3" s="1"/>
  <c r="S1103" i="3"/>
  <c r="S1987" i="3"/>
  <c r="S2053" i="3"/>
  <c r="S2254" i="3"/>
  <c r="S2394" i="3"/>
  <c r="S2494" i="3"/>
  <c r="X2494" i="3" s="1"/>
  <c r="S2677" i="3"/>
  <c r="S2698" i="3"/>
  <c r="X2698" i="3" s="1"/>
  <c r="S2814" i="3"/>
  <c r="X2814" i="3" s="1"/>
  <c r="S2849" i="3"/>
  <c r="W2849" i="3" s="1"/>
  <c r="S2927" i="3"/>
  <c r="S2991" i="3"/>
  <c r="S3045" i="3"/>
  <c r="S3173" i="3"/>
  <c r="X3173" i="3" s="1"/>
  <c r="S2791" i="3"/>
  <c r="S2694" i="3"/>
  <c r="S2796" i="3"/>
  <c r="X2796" i="3" s="1"/>
  <c r="S2902" i="3"/>
  <c r="S2970" i="3"/>
  <c r="S3157" i="3"/>
  <c r="X3157" i="3" s="1"/>
  <c r="S3211" i="3"/>
  <c r="S2816" i="3"/>
  <c r="S2342" i="3"/>
  <c r="S2398" i="3"/>
  <c r="X2398" i="3" s="1"/>
  <c r="S2176" i="3"/>
  <c r="S2212" i="3"/>
  <c r="X2212" i="3" s="1"/>
  <c r="S2530" i="3"/>
  <c r="X2530" i="3" s="1"/>
  <c r="S2730" i="3"/>
  <c r="S2869" i="3"/>
  <c r="S2835" i="3"/>
  <c r="S2870" i="3"/>
  <c r="S2975" i="3"/>
  <c r="X2975" i="3" s="1"/>
  <c r="S3072" i="3"/>
  <c r="X3072" i="3" s="1"/>
  <c r="S3179" i="3"/>
  <c r="S1936" i="3"/>
  <c r="S1994" i="3"/>
  <c r="X1994" i="3" s="1"/>
  <c r="S2063" i="3"/>
  <c r="S2127" i="3"/>
  <c r="X2127" i="3" s="1"/>
  <c r="S2191" i="3"/>
  <c r="S2306" i="3"/>
  <c r="S2442" i="3"/>
  <c r="S2491" i="3"/>
  <c r="X2491" i="3" s="1"/>
  <c r="S2643" i="3"/>
  <c r="X2643" i="3" s="1"/>
  <c r="S2685" i="3"/>
  <c r="S2790" i="3"/>
  <c r="S3009" i="3"/>
  <c r="S3221" i="3"/>
  <c r="X3221" i="3" s="1"/>
  <c r="S3085" i="3"/>
  <c r="X3085" i="3" s="1"/>
  <c r="S3228" i="3"/>
  <c r="S2300" i="3"/>
  <c r="X2300" i="3" s="1"/>
  <c r="S2364" i="3"/>
  <c r="X2364" i="3" s="1"/>
  <c r="S2405" i="3"/>
  <c r="X2405" i="3" s="1"/>
  <c r="S2462" i="3"/>
  <c r="S2709" i="3"/>
  <c r="X2709" i="3" s="1"/>
  <c r="S2825" i="3"/>
  <c r="S2998" i="3"/>
  <c r="S3040" i="3"/>
  <c r="X3040" i="3" s="1"/>
  <c r="S3163" i="3"/>
  <c r="S3218" i="3"/>
  <c r="X3218" i="3" s="1"/>
  <c r="S1207" i="3"/>
  <c r="S1316" i="3"/>
  <c r="X1316" i="3" s="1"/>
  <c r="S1373" i="3"/>
  <c r="S1427" i="3"/>
  <c r="X1427" i="3" s="1"/>
  <c r="S1710" i="3"/>
  <c r="S1626" i="3"/>
  <c r="X1626" i="3" s="1"/>
  <c r="S1782" i="3"/>
  <c r="S2014" i="3"/>
  <c r="X2014" i="3" s="1"/>
  <c r="S1834" i="3"/>
  <c r="S1937" i="3"/>
  <c r="S1954" i="3"/>
  <c r="X1954" i="3" s="1"/>
  <c r="S2086" i="3"/>
  <c r="X2086" i="3" s="1"/>
  <c r="S2250" i="3"/>
  <c r="S2291" i="3"/>
  <c r="S2383" i="3"/>
  <c r="X2383" i="3" s="1"/>
  <c r="S2570" i="3"/>
  <c r="X2570" i="3" s="1"/>
  <c r="S2641" i="3"/>
  <c r="X2641" i="3" s="1"/>
  <c r="S2831" i="3"/>
  <c r="S2639" i="3"/>
  <c r="X2639" i="3" s="1"/>
  <c r="S2774" i="3"/>
  <c r="X2774" i="3" s="1"/>
  <c r="S2712" i="3"/>
  <c r="S2779" i="3"/>
  <c r="S2904" i="3"/>
  <c r="X2904" i="3" s="1"/>
  <c r="S2920" i="3"/>
  <c r="X2920" i="3" s="1"/>
  <c r="S3127" i="3"/>
  <c r="X3127" i="3" s="1"/>
  <c r="S3203" i="3"/>
  <c r="S3189" i="3"/>
  <c r="S1033" i="3"/>
  <c r="X1033" i="3" s="1"/>
  <c r="S845" i="3"/>
  <c r="S958" i="3"/>
  <c r="S1617" i="3"/>
  <c r="S1671" i="3"/>
  <c r="S1783" i="3"/>
  <c r="X1783" i="3" s="1"/>
  <c r="S1732" i="3"/>
  <c r="S1726" i="3"/>
  <c r="X1726" i="3" s="1"/>
  <c r="S1800" i="3"/>
  <c r="X1800" i="3" s="1"/>
  <c r="S1998" i="3"/>
  <c r="S1991" i="3"/>
  <c r="X1991" i="3" s="1"/>
  <c r="S2066" i="3"/>
  <c r="S1852" i="3"/>
  <c r="X1852" i="3" s="1"/>
  <c r="S2370" i="3"/>
  <c r="X2370" i="3" s="1"/>
  <c r="S2403" i="3"/>
  <c r="X2403" i="3" s="1"/>
  <c r="S2232" i="3"/>
  <c r="X2232" i="3" s="1"/>
  <c r="S2354" i="3"/>
  <c r="S2204" i="3"/>
  <c r="S2499" i="3"/>
  <c r="S2749" i="3"/>
  <c r="X2749" i="3" s="1"/>
  <c r="S2815" i="3"/>
  <c r="X2815" i="3" s="1"/>
  <c r="S2909" i="3"/>
  <c r="S2899" i="3"/>
  <c r="S2941" i="3"/>
  <c r="S2874" i="3"/>
  <c r="S3029" i="3"/>
  <c r="X3029" i="3" s="1"/>
  <c r="S2873" i="3"/>
  <c r="S3101" i="3"/>
  <c r="S3166" i="3"/>
  <c r="X3166" i="3" s="1"/>
  <c r="S3150" i="3"/>
  <c r="X3150" i="3" s="1"/>
  <c r="S3246" i="3"/>
  <c r="X3246" i="3" s="1"/>
  <c r="S725" i="3"/>
  <c r="S1230" i="3"/>
  <c r="X1230" i="3" s="1"/>
  <c r="S1299" i="3"/>
  <c r="X1299" i="3" s="1"/>
  <c r="S1321" i="3"/>
  <c r="S1279" i="3"/>
  <c r="X1279" i="3" s="1"/>
  <c r="S1195" i="3"/>
  <c r="X1195" i="3" s="1"/>
  <c r="S1402" i="3"/>
  <c r="S1498" i="3"/>
  <c r="S1411" i="3"/>
  <c r="X1411" i="3" s="1"/>
  <c r="S1724" i="3"/>
  <c r="S1689" i="3"/>
  <c r="S2002" i="3"/>
  <c r="X2002" i="3" s="1"/>
  <c r="S2055" i="3"/>
  <c r="X2055" i="3" s="1"/>
  <c r="S1876" i="3"/>
  <c r="S1956" i="3"/>
  <c r="S2032" i="3"/>
  <c r="X2032" i="3" s="1"/>
  <c r="S2270" i="3"/>
  <c r="X2270" i="3" s="1"/>
  <c r="S2389" i="3"/>
  <c r="S2441" i="3"/>
  <c r="S2413" i="3"/>
  <c r="W2413" i="3" s="1"/>
  <c r="S2534" i="3"/>
  <c r="S2590" i="3"/>
  <c r="X2590" i="3" s="1"/>
  <c r="S2485" i="3"/>
  <c r="S2549" i="3"/>
  <c r="S2482" i="3"/>
  <c r="S2720" i="3"/>
  <c r="W2720" i="3" s="1"/>
  <c r="S1982" i="3"/>
  <c r="X1982" i="3" s="1"/>
  <c r="S1962" i="3"/>
  <c r="X1962" i="3" s="1"/>
  <c r="S2343" i="3"/>
  <c r="W2343" i="3" s="1"/>
  <c r="S2308" i="3"/>
  <c r="S2372" i="3"/>
  <c r="S2609" i="3"/>
  <c r="S2547" i="3"/>
  <c r="S2589" i="3"/>
  <c r="X2589" i="3" s="1"/>
  <c r="S2604" i="3"/>
  <c r="X2604" i="3" s="1"/>
  <c r="S2635" i="3"/>
  <c r="X2635" i="3" s="1"/>
  <c r="S2829" i="3"/>
  <c r="S2932" i="3"/>
  <c r="S3006" i="3"/>
  <c r="X3006" i="3" s="1"/>
  <c r="S3102" i="3"/>
  <c r="X3102" i="3" s="1"/>
  <c r="S3197" i="3"/>
  <c r="S2820" i="3"/>
  <c r="S2884" i="3"/>
  <c r="X2884" i="3" s="1"/>
  <c r="AC3" i="3"/>
  <c r="AC211" i="3" l="1"/>
  <c r="AC127" i="3"/>
  <c r="AC163" i="3"/>
  <c r="AC109" i="3"/>
  <c r="AC295" i="3"/>
  <c r="AC194" i="3"/>
  <c r="AC287" i="3"/>
  <c r="AC230" i="3"/>
  <c r="W79" i="3"/>
  <c r="X366" i="3"/>
  <c r="AC150" i="3"/>
  <c r="AC132" i="3"/>
  <c r="X120" i="3"/>
  <c r="AC120" i="3" s="1"/>
  <c r="AC62" i="3"/>
  <c r="AC112" i="3"/>
  <c r="W397" i="3"/>
  <c r="AC397" i="3" s="1"/>
  <c r="AC243" i="3"/>
  <c r="AC223" i="3"/>
  <c r="AC281" i="3"/>
  <c r="AC75" i="3"/>
  <c r="AC175" i="3"/>
  <c r="AC305" i="3"/>
  <c r="AC85" i="3"/>
  <c r="AC222" i="3"/>
  <c r="AC312" i="3"/>
  <c r="AC294" i="3"/>
  <c r="AC165" i="3"/>
  <c r="AC39" i="3"/>
  <c r="AC105" i="3"/>
  <c r="AC149" i="3"/>
  <c r="AC123" i="3"/>
  <c r="AC45" i="3"/>
  <c r="AC161" i="3"/>
  <c r="AC244" i="3"/>
  <c r="AC25" i="3"/>
  <c r="AC125" i="3"/>
  <c r="AC239" i="3"/>
  <c r="AC136" i="3"/>
  <c r="AC179" i="3"/>
  <c r="AC291" i="3"/>
  <c r="AC235" i="3"/>
  <c r="AC288" i="3"/>
  <c r="AC234" i="3"/>
  <c r="AC28" i="3"/>
  <c r="AC290" i="3"/>
  <c r="AC129" i="3"/>
  <c r="AC102" i="3"/>
  <c r="AC61" i="3"/>
  <c r="W296" i="3"/>
  <c r="W424" i="3"/>
  <c r="AC424" i="3" s="1"/>
  <c r="AC310" i="3"/>
  <c r="AC271" i="3"/>
  <c r="AC259" i="3"/>
  <c r="AC240" i="3"/>
  <c r="W369" i="3"/>
  <c r="AC253" i="3"/>
  <c r="AC76" i="3"/>
  <c r="AC275" i="3"/>
  <c r="AC188" i="3"/>
  <c r="AC282" i="3"/>
  <c r="AC114" i="3"/>
  <c r="AC18" i="3"/>
  <c r="AC122" i="3"/>
  <c r="AC215" i="3"/>
  <c r="AC260" i="3"/>
  <c r="AC252" i="3"/>
  <c r="AC182" i="3"/>
  <c r="AC33" i="3"/>
  <c r="AC17" i="3"/>
  <c r="AC219" i="3"/>
  <c r="AC322" i="3"/>
  <c r="AC89" i="3"/>
  <c r="AC99" i="3"/>
  <c r="AC82" i="3"/>
  <c r="W31" i="3"/>
  <c r="AC81" i="3"/>
  <c r="AC298" i="3"/>
  <c r="W13" i="3"/>
  <c r="AC206" i="3"/>
  <c r="AC160" i="3"/>
  <c r="AC166" i="3"/>
  <c r="AC84" i="3"/>
  <c r="AC313" i="3"/>
  <c r="AC278" i="3"/>
  <c r="AC155" i="3"/>
  <c r="AC170" i="3"/>
  <c r="X228" i="3"/>
  <c r="AC95" i="3"/>
  <c r="AC172" i="3"/>
  <c r="AC181" i="3"/>
  <c r="AC65" i="3"/>
  <c r="AC176" i="3"/>
  <c r="W403" i="3"/>
  <c r="AC403" i="3" s="1"/>
  <c r="AC137" i="3"/>
  <c r="AC292" i="3"/>
  <c r="AC217" i="3"/>
  <c r="AC162" i="3"/>
  <c r="AC106" i="3"/>
  <c r="AC311" i="3"/>
  <c r="AC213" i="3"/>
  <c r="X410" i="3"/>
  <c r="AC91" i="3"/>
  <c r="AC140" i="3"/>
  <c r="AC147" i="3"/>
  <c r="AC238" i="3"/>
  <c r="AC264" i="3"/>
  <c r="AC104" i="3"/>
  <c r="W11" i="3"/>
  <c r="AC11" i="3" s="1"/>
  <c r="AC31" i="3"/>
  <c r="AC13" i="3"/>
  <c r="W35" i="3"/>
  <c r="AC35" i="3" s="1"/>
  <c r="W131" i="3"/>
  <c r="AC131" i="3" s="1"/>
  <c r="X14" i="3"/>
  <c r="AC14" i="3" s="1"/>
  <c r="W57" i="3"/>
  <c r="AC57" i="3" s="1"/>
  <c r="W110" i="3"/>
  <c r="AC110" i="3" s="1"/>
  <c r="AC301" i="3"/>
  <c r="W173" i="3"/>
  <c r="AC173" i="3" s="1"/>
  <c r="AC276" i="3"/>
  <c r="AC184" i="3"/>
  <c r="AC303" i="3"/>
  <c r="AC289" i="3"/>
  <c r="AC79" i="3"/>
  <c r="W358" i="3"/>
  <c r="AC358" i="3" s="1"/>
  <c r="X417" i="3"/>
  <c r="AC227" i="3"/>
  <c r="W319" i="3"/>
  <c r="AC319" i="3" s="1"/>
  <c r="AC268" i="3"/>
  <c r="W430" i="3"/>
  <c r="AC430" i="3" s="1"/>
  <c r="X441" i="3"/>
  <c r="AC441" i="3" s="1"/>
  <c r="X355" i="3"/>
  <c r="X327" i="3"/>
  <c r="AC327" i="3" s="1"/>
  <c r="W212" i="3"/>
  <c r="AC212" i="3" s="1"/>
  <c r="AC19" i="3"/>
  <c r="W247" i="3"/>
  <c r="AC247" i="3" s="1"/>
  <c r="W23" i="3"/>
  <c r="AC23" i="3" s="1"/>
  <c r="W154" i="3"/>
  <c r="AC154" i="3" s="1"/>
  <c r="W63" i="3"/>
  <c r="AC63" i="3" s="1"/>
  <c r="W146" i="3"/>
  <c r="AC146" i="3" s="1"/>
  <c r="AC233" i="3"/>
  <c r="W246" i="3"/>
  <c r="AC246" i="3" s="1"/>
  <c r="W108" i="3"/>
  <c r="AC108" i="3" s="1"/>
  <c r="W286" i="3"/>
  <c r="AC286" i="3" s="1"/>
  <c r="W156" i="3"/>
  <c r="AC156" i="3" s="1"/>
  <c r="W242" i="3"/>
  <c r="AC242" i="3" s="1"/>
  <c r="AC296" i="3"/>
  <c r="AC200" i="3"/>
  <c r="AC52" i="3"/>
  <c r="AC135" i="3"/>
  <c r="AC43" i="3"/>
  <c r="AC60" i="3"/>
  <c r="AC158" i="3"/>
  <c r="AC69" i="3"/>
  <c r="AC269" i="3"/>
  <c r="AC274" i="3"/>
  <c r="AC198" i="3"/>
  <c r="AC22" i="3"/>
  <c r="AC199" i="3"/>
  <c r="AC228" i="3"/>
  <c r="AC32" i="3"/>
  <c r="AC151" i="3"/>
  <c r="AC36" i="3"/>
  <c r="AC24" i="3"/>
  <c r="AC245" i="3"/>
  <c r="W340" i="3"/>
  <c r="AC340" i="3" s="1"/>
  <c r="X343" i="3"/>
  <c r="AC343" i="3" s="1"/>
  <c r="W325" i="3"/>
  <c r="AC325" i="3" s="1"/>
  <c r="X402" i="3"/>
  <c r="AC402" i="3" s="1"/>
  <c r="W371" i="3"/>
  <c r="AC371" i="3" s="1"/>
  <c r="X353" i="3"/>
  <c r="AC353" i="3" s="1"/>
  <c r="W389" i="3"/>
  <c r="AC389" i="3" s="1"/>
  <c r="X352" i="3"/>
  <c r="AC352" i="3" s="1"/>
  <c r="X401" i="3"/>
  <c r="X431" i="3"/>
  <c r="AC431" i="3" s="1"/>
  <c r="W418" i="3"/>
  <c r="AC418" i="3" s="1"/>
  <c r="W337" i="3"/>
  <c r="AC337" i="3" s="1"/>
  <c r="X336" i="3"/>
  <c r="AC336" i="3" s="1"/>
  <c r="W335" i="3"/>
  <c r="AC335" i="3" s="1"/>
  <c r="X383" i="3"/>
  <c r="AC383" i="3" s="1"/>
  <c r="W330" i="3"/>
  <c r="AC330" i="3" s="1"/>
  <c r="W334" i="3"/>
  <c r="AC334" i="3" s="1"/>
  <c r="W367" i="3"/>
  <c r="AC367" i="3" s="1"/>
  <c r="W354" i="3"/>
  <c r="AC354" i="3" s="1"/>
  <c r="X331" i="3"/>
  <c r="AC331" i="3" s="1"/>
  <c r="W332" i="3"/>
  <c r="AC332" i="3" s="1"/>
  <c r="W333" i="3"/>
  <c r="AC333" i="3" s="1"/>
  <c r="W348" i="3"/>
  <c r="AC348" i="3" s="1"/>
  <c r="W341" i="3"/>
  <c r="AC341" i="3" s="1"/>
  <c r="W328" i="3"/>
  <c r="AC328" i="3" s="1"/>
  <c r="AC408" i="3"/>
  <c r="W339" i="3"/>
  <c r="AC339" i="3" s="1"/>
  <c r="AC355" i="3"/>
  <c r="W346" i="3"/>
  <c r="AC346" i="3" s="1"/>
  <c r="W349" i="3"/>
  <c r="AC349" i="3" s="1"/>
  <c r="W357" i="3"/>
  <c r="AC357" i="3" s="1"/>
  <c r="W420" i="3"/>
  <c r="AC420" i="3" s="1"/>
  <c r="W345" i="3"/>
  <c r="AC345" i="3" s="1"/>
  <c r="W350" i="3"/>
  <c r="AC350" i="3" s="1"/>
  <c r="W347" i="3"/>
  <c r="AC347" i="3" s="1"/>
  <c r="W326" i="3"/>
  <c r="AC326" i="3" s="1"/>
  <c r="W351" i="3"/>
  <c r="AC351" i="3" s="1"/>
  <c r="W356" i="3"/>
  <c r="AC356" i="3" s="1"/>
  <c r="X338" i="3"/>
  <c r="AC338" i="3" s="1"/>
  <c r="X342" i="3"/>
  <c r="AC342" i="3" s="1"/>
  <c r="W344" i="3"/>
  <c r="AC344" i="3" s="1"/>
  <c r="W329" i="3"/>
  <c r="AC329" i="3" s="1"/>
  <c r="X365" i="3"/>
  <c r="AC365" i="3" s="1"/>
  <c r="W442" i="3"/>
  <c r="AC442" i="3" s="1"/>
  <c r="W364" i="3"/>
  <c r="AC364" i="3" s="1"/>
  <c r="AC423" i="3"/>
  <c r="W378" i="3"/>
  <c r="AC378" i="3" s="1"/>
  <c r="X388" i="3"/>
  <c r="AC388" i="3" s="1"/>
  <c r="W390" i="3"/>
  <c r="AC390" i="3" s="1"/>
  <c r="X385" i="3"/>
  <c r="AC385" i="3" s="1"/>
  <c r="AC401" i="3"/>
  <c r="W376" i="3"/>
  <c r="AC376" i="3" s="1"/>
  <c r="W404" i="3"/>
  <c r="AC404" i="3" s="1"/>
  <c r="W395" i="3"/>
  <c r="AC395" i="3" s="1"/>
  <c r="W414" i="3"/>
  <c r="AC414" i="3" s="1"/>
  <c r="X360" i="3"/>
  <c r="AC360" i="3" s="1"/>
  <c r="X413" i="3"/>
  <c r="AC413" i="3" s="1"/>
  <c r="X370" i="3"/>
  <c r="AC370" i="3" s="1"/>
  <c r="X437" i="3"/>
  <c r="AC437" i="3" s="1"/>
  <c r="W438" i="3"/>
  <c r="AC438" i="3" s="1"/>
  <c r="W363" i="3"/>
  <c r="AC363" i="3" s="1"/>
  <c r="AC432" i="3"/>
  <c r="W416" i="3"/>
  <c r="AC416" i="3" s="1"/>
  <c r="X373" i="3"/>
  <c r="AC373" i="3" s="1"/>
  <c r="W409" i="3"/>
  <c r="AC409" i="3" s="1"/>
  <c r="X372" i="3"/>
  <c r="AC372" i="3" s="1"/>
  <c r="AC427" i="3"/>
  <c r="X399" i="3"/>
  <c r="AC399" i="3" s="1"/>
  <c r="AC386" i="3"/>
  <c r="W382" i="3"/>
  <c r="AC382" i="3" s="1"/>
  <c r="X407" i="3"/>
  <c r="AC407" i="3" s="1"/>
  <c r="X396" i="3"/>
  <c r="AC396" i="3" s="1"/>
  <c r="AC377" i="3"/>
  <c r="AC417" i="3"/>
  <c r="X380" i="3"/>
  <c r="AC380" i="3" s="1"/>
  <c r="W359" i="3"/>
  <c r="AC359" i="3" s="1"/>
  <c r="W436" i="3"/>
  <c r="AC436" i="3" s="1"/>
  <c r="W439" i="3"/>
  <c r="AC439" i="3" s="1"/>
  <c r="W392" i="3"/>
  <c r="AC392" i="3" s="1"/>
  <c r="W393" i="3"/>
  <c r="AC393" i="3" s="1"/>
  <c r="X391" i="3"/>
  <c r="AC391" i="3" s="1"/>
  <c r="X425" i="3"/>
  <c r="AC425" i="3" s="1"/>
  <c r="W375" i="3"/>
  <c r="AC375" i="3" s="1"/>
  <c r="W435" i="3"/>
  <c r="AC435" i="3" s="1"/>
  <c r="W384" i="3"/>
  <c r="AC384" i="3" s="1"/>
  <c r="X412" i="3"/>
  <c r="AC412" i="3" s="1"/>
  <c r="W426" i="3"/>
  <c r="AC426" i="3" s="1"/>
  <c r="X398" i="3"/>
  <c r="AC398" i="3" s="1"/>
  <c r="W405" i="3"/>
  <c r="AC405" i="3" s="1"/>
  <c r="W415" i="3"/>
  <c r="AC415" i="3" s="1"/>
  <c r="W374" i="3"/>
  <c r="AC374" i="3" s="1"/>
  <c r="W428" i="3"/>
  <c r="AC428" i="3" s="1"/>
  <c r="X362" i="3"/>
  <c r="AC362" i="3" s="1"/>
  <c r="AC434" i="3"/>
  <c r="W419" i="3"/>
  <c r="AC419" i="3" s="1"/>
  <c r="W381" i="3"/>
  <c r="AC381" i="3" s="1"/>
  <c r="W429" i="3"/>
  <c r="AC429" i="3" s="1"/>
  <c r="W421" i="3"/>
  <c r="AC421" i="3" s="1"/>
  <c r="W387" i="3"/>
  <c r="AC387" i="3" s="1"/>
  <c r="W394" i="3"/>
  <c r="AC394" i="3" s="1"/>
  <c r="X440" i="3"/>
  <c r="AC440" i="3" s="1"/>
  <c r="X406" i="3"/>
  <c r="AC406" i="3" s="1"/>
  <c r="W400" i="3"/>
  <c r="AC400" i="3" s="1"/>
  <c r="W361" i="3"/>
  <c r="AC361" i="3" s="1"/>
  <c r="X411" i="3"/>
  <c r="AC411" i="3" s="1"/>
  <c r="W379" i="3"/>
  <c r="AC379" i="3" s="1"/>
  <c r="AC410" i="3"/>
  <c r="AC369" i="3"/>
  <c r="AC366" i="3"/>
  <c r="W422" i="3"/>
  <c r="AC422" i="3" s="1"/>
  <c r="X368" i="3"/>
  <c r="AC368" i="3" s="1"/>
  <c r="W433" i="3"/>
  <c r="AC433" i="3" s="1"/>
  <c r="W443" i="3"/>
  <c r="AC443" i="3" s="1"/>
  <c r="AC4" i="3"/>
  <c r="W456" i="3"/>
  <c r="AC456" i="3" s="1"/>
  <c r="X450" i="3"/>
  <c r="AC450" i="3" s="1"/>
  <c r="W487" i="3"/>
  <c r="AC487" i="3" s="1"/>
  <c r="X466" i="3"/>
  <c r="AC466" i="3" s="1"/>
  <c r="W485" i="3"/>
  <c r="AC485" i="3" s="1"/>
  <c r="W476" i="3"/>
  <c r="AC476" i="3" s="1"/>
  <c r="W455" i="3"/>
  <c r="AC455" i="3" s="1"/>
  <c r="X461" i="3"/>
  <c r="AC461" i="3" s="1"/>
  <c r="X458" i="3"/>
  <c r="AC458" i="3" s="1"/>
  <c r="X486" i="3"/>
  <c r="AC486" i="3" s="1"/>
  <c r="X445" i="3"/>
  <c r="AC445" i="3" s="1"/>
  <c r="W474" i="3"/>
  <c r="AC474" i="3" s="1"/>
  <c r="W478" i="3"/>
  <c r="AC478" i="3" s="1"/>
  <c r="W464" i="3"/>
  <c r="AC464" i="3" s="1"/>
  <c r="W447" i="3"/>
  <c r="AC447" i="3" s="1"/>
  <c r="W475" i="3"/>
  <c r="AC475" i="3" s="1"/>
  <c r="X473" i="3"/>
  <c r="AC473" i="3" s="1"/>
  <c r="X472" i="3"/>
  <c r="AC472" i="3" s="1"/>
  <c r="X454" i="3"/>
  <c r="AC454" i="3" s="1"/>
  <c r="X483" i="3"/>
  <c r="AC483" i="3" s="1"/>
  <c r="W482" i="3"/>
  <c r="AC482" i="3" s="1"/>
  <c r="X488" i="3"/>
  <c r="AC488" i="3" s="1"/>
  <c r="W468" i="3"/>
  <c r="AC468" i="3" s="1"/>
  <c r="X480" i="3"/>
  <c r="AC480" i="3" s="1"/>
  <c r="W470" i="3"/>
  <c r="AC470" i="3" s="1"/>
  <c r="W449" i="3"/>
  <c r="AC449" i="3" s="1"/>
  <c r="X477" i="3"/>
  <c r="AC477" i="3" s="1"/>
  <c r="X492" i="3"/>
  <c r="AC492" i="3" s="1"/>
  <c r="X452" i="3"/>
  <c r="AC452" i="3" s="1"/>
  <c r="X459" i="3"/>
  <c r="AC459" i="3" s="1"/>
  <c r="X460" i="3"/>
  <c r="AC460" i="3" s="1"/>
  <c r="X446" i="3"/>
  <c r="AC446" i="3" s="1"/>
  <c r="W489" i="3"/>
  <c r="AC489" i="3" s="1"/>
  <c r="W451" i="3"/>
  <c r="AC451" i="3" s="1"/>
  <c r="W463" i="3"/>
  <c r="AC463" i="3" s="1"/>
  <c r="W465" i="3"/>
  <c r="AC465" i="3" s="1"/>
  <c r="X479" i="3"/>
  <c r="AC479" i="3" s="1"/>
  <c r="X471" i="3"/>
  <c r="AC471" i="3" s="1"/>
  <c r="X481" i="3"/>
  <c r="AC481" i="3" s="1"/>
  <c r="W462" i="3"/>
  <c r="AC462" i="3" s="1"/>
  <c r="X484" i="3"/>
  <c r="AC484" i="3" s="1"/>
  <c r="X457" i="3"/>
  <c r="AC457" i="3" s="1"/>
  <c r="X453" i="3"/>
  <c r="AC453" i="3" s="1"/>
  <c r="X491" i="3"/>
  <c r="AC491" i="3" s="1"/>
  <c r="W448" i="3"/>
  <c r="AC448" i="3" s="1"/>
  <c r="W444" i="3"/>
  <c r="AC444" i="3" s="1"/>
  <c r="W469" i="3"/>
  <c r="AC469" i="3" s="1"/>
  <c r="W467" i="3"/>
  <c r="AC467" i="3" s="1"/>
  <c r="W490" i="3"/>
  <c r="AC490" i="3" s="1"/>
  <c r="W1271" i="3"/>
  <c r="W494" i="3"/>
  <c r="W2579" i="3"/>
  <c r="W3049" i="3"/>
  <c r="W1591" i="3"/>
  <c r="W3214" i="3"/>
  <c r="W3174" i="3"/>
  <c r="W2112" i="3"/>
  <c r="W1722" i="3"/>
  <c r="W2576" i="3"/>
  <c r="W1143" i="3"/>
  <c r="W1174" i="3"/>
  <c r="W1112" i="3"/>
  <c r="W1881" i="3"/>
  <c r="W668" i="3"/>
  <c r="W1718" i="3"/>
  <c r="W2746" i="3"/>
  <c r="W648" i="3"/>
  <c r="X2708" i="3"/>
  <c r="X2797" i="3"/>
  <c r="W1784" i="3"/>
  <c r="W1810" i="3"/>
  <c r="W1457" i="3"/>
  <c r="W1482" i="3"/>
  <c r="W684" i="3"/>
  <c r="W847" i="3"/>
  <c r="W914" i="3"/>
  <c r="W1831" i="3"/>
  <c r="W1556" i="3"/>
  <c r="W874" i="3"/>
  <c r="W1829" i="3"/>
  <c r="W2896" i="3"/>
  <c r="W2253" i="3"/>
  <c r="W2697" i="3"/>
  <c r="W2051" i="3"/>
  <c r="X545" i="3"/>
  <c r="W1289" i="3"/>
  <c r="W1429" i="3"/>
  <c r="W3177" i="3"/>
  <c r="W3244" i="3"/>
  <c r="W3006" i="3"/>
  <c r="W2709" i="3"/>
  <c r="W1094" i="3"/>
  <c r="W878" i="3"/>
  <c r="W802" i="3"/>
  <c r="W2814" i="3"/>
  <c r="W2924" i="3"/>
  <c r="W1343" i="3"/>
  <c r="W3175" i="3"/>
  <c r="W2794" i="3"/>
  <c r="W1814" i="3"/>
  <c r="X1675" i="3"/>
  <c r="W777" i="3"/>
  <c r="W2214" i="3"/>
  <c r="W1817" i="3"/>
  <c r="W3012" i="3"/>
  <c r="W1635" i="3"/>
  <c r="W2335" i="3"/>
  <c r="W2180" i="3"/>
  <c r="W2956" i="3"/>
  <c r="W1547" i="3"/>
  <c r="W1658" i="3"/>
  <c r="W1018" i="3"/>
  <c r="W700" i="3"/>
  <c r="W3109" i="3"/>
  <c r="W2382" i="3"/>
  <c r="W713" i="3"/>
  <c r="X1634" i="3"/>
  <c r="W1715" i="3"/>
  <c r="W2935" i="3"/>
  <c r="W743" i="3"/>
  <c r="W1812" i="3"/>
  <c r="W1960" i="3"/>
  <c r="W1997" i="3"/>
  <c r="W1992" i="3"/>
  <c r="W711" i="3"/>
  <c r="W1964" i="3"/>
  <c r="W1807" i="3"/>
  <c r="W1037" i="3"/>
  <c r="W1123" i="3"/>
  <c r="W1944" i="3"/>
  <c r="W1036" i="3"/>
  <c r="X577" i="3"/>
  <c r="X592" i="3"/>
  <c r="W2950" i="3"/>
  <c r="W2014" i="3"/>
  <c r="W1593" i="3"/>
  <c r="W3050" i="3"/>
  <c r="W2494" i="3"/>
  <c r="W2477" i="3"/>
  <c r="W579" i="3"/>
  <c r="W526" i="3"/>
  <c r="W2752" i="3"/>
  <c r="W1554" i="3"/>
  <c r="W776" i="3"/>
  <c r="W1803" i="3"/>
  <c r="W2457" i="3"/>
  <c r="W2661" i="3"/>
  <c r="W2811" i="3"/>
  <c r="X2897" i="3"/>
  <c r="W2990" i="3"/>
  <c r="W1363" i="3"/>
  <c r="W811" i="3"/>
  <c r="W1493" i="3"/>
  <c r="W1849" i="3"/>
  <c r="W1869" i="3"/>
  <c r="W666" i="3"/>
  <c r="W1310" i="3"/>
  <c r="W1022" i="3"/>
  <c r="W1506" i="3"/>
  <c r="W828" i="3"/>
  <c r="W1535" i="3"/>
  <c r="W2274" i="3"/>
  <c r="W762" i="3"/>
  <c r="X754" i="3"/>
  <c r="X2450" i="3"/>
  <c r="W1285" i="3"/>
  <c r="W3073" i="3"/>
  <c r="W1230" i="3"/>
  <c r="W2467" i="3"/>
  <c r="W697" i="3"/>
  <c r="W1642" i="3"/>
  <c r="W1265" i="3"/>
  <c r="W1940" i="3"/>
  <c r="W1996" i="3"/>
  <c r="W1165" i="3"/>
  <c r="W578" i="3"/>
  <c r="W1173" i="3"/>
  <c r="W2630" i="3"/>
  <c r="W1721" i="3"/>
  <c r="W513" i="3"/>
  <c r="W1080" i="3"/>
  <c r="X1610" i="3"/>
  <c r="X2284" i="3"/>
  <c r="X1200" i="3"/>
  <c r="W1200" i="3"/>
  <c r="X2531" i="3"/>
  <c r="W2531" i="3"/>
  <c r="X1975" i="3"/>
  <c r="W1975" i="3"/>
  <c r="W1953" i="3"/>
  <c r="X1953" i="3"/>
  <c r="X3258" i="3"/>
  <c r="W3258" i="3"/>
  <c r="X1162" i="3"/>
  <c r="W1162" i="3"/>
  <c r="W1087" i="3"/>
  <c r="X1087" i="3"/>
  <c r="X1325" i="3"/>
  <c r="W1325" i="3"/>
  <c r="X2094" i="3"/>
  <c r="W2094" i="3"/>
  <c r="X2777" i="3"/>
  <c r="W2777" i="3"/>
  <c r="X2892" i="3"/>
  <c r="W2892" i="3"/>
  <c r="X1300" i="3"/>
  <c r="W1300" i="3"/>
  <c r="X1925" i="3"/>
  <c r="W1925" i="3"/>
  <c r="X2594" i="3"/>
  <c r="W2594" i="3"/>
  <c r="X3099" i="3"/>
  <c r="W3099" i="3"/>
  <c r="W2569" i="3"/>
  <c r="X2569" i="3"/>
  <c r="W1280" i="3"/>
  <c r="X1280" i="3"/>
  <c r="X1660" i="3"/>
  <c r="W1660" i="3"/>
  <c r="X2460" i="3"/>
  <c r="W2460" i="3"/>
  <c r="X598" i="3"/>
  <c r="W598" i="3"/>
  <c r="X1234" i="3"/>
  <c r="W1234" i="3"/>
  <c r="X2928" i="3"/>
  <c r="W2928" i="3"/>
  <c r="X1571" i="3"/>
  <c r="W1571" i="3"/>
  <c r="X1538" i="3"/>
  <c r="W1538" i="3"/>
  <c r="W2098" i="3"/>
  <c r="X2098" i="3"/>
  <c r="W950" i="3"/>
  <c r="X950" i="3"/>
  <c r="X2303" i="3"/>
  <c r="W2303" i="3"/>
  <c r="X1516" i="3"/>
  <c r="W1516" i="3"/>
  <c r="W759" i="3"/>
  <c r="X759" i="3"/>
  <c r="X1179" i="3"/>
  <c r="W1179" i="3"/>
  <c r="X547" i="3"/>
  <c r="W547" i="3"/>
  <c r="X1169" i="3"/>
  <c r="W1169" i="3"/>
  <c r="X539" i="3"/>
  <c r="W539" i="3"/>
  <c r="X643" i="3"/>
  <c r="W643" i="3"/>
  <c r="X2186" i="3"/>
  <c r="W2186" i="3"/>
  <c r="X3164" i="3"/>
  <c r="W3164" i="3"/>
  <c r="X724" i="3"/>
  <c r="W724" i="3"/>
  <c r="X2936" i="3"/>
  <c r="W2936" i="3"/>
  <c r="X2329" i="3"/>
  <c r="W2329" i="3"/>
  <c r="X1908" i="3"/>
  <c r="W1908" i="3"/>
  <c r="X2260" i="3"/>
  <c r="W2260" i="3"/>
  <c r="X726" i="3"/>
  <c r="W726" i="3"/>
  <c r="W2032" i="3"/>
  <c r="W569" i="3"/>
  <c r="W1522" i="3"/>
  <c r="W2352" i="3"/>
  <c r="W2813" i="3"/>
  <c r="W2582" i="3"/>
  <c r="W979" i="3"/>
  <c r="W977" i="3"/>
  <c r="W891" i="3"/>
  <c r="W1748" i="3"/>
  <c r="W1924" i="3"/>
  <c r="W2290" i="3"/>
  <c r="X2308" i="3"/>
  <c r="W2308" i="3"/>
  <c r="X1956" i="3"/>
  <c r="W1956" i="3"/>
  <c r="X2899" i="3"/>
  <c r="W2899" i="3"/>
  <c r="X2499" i="3"/>
  <c r="W2499" i="3"/>
  <c r="X1732" i="3"/>
  <c r="W1732" i="3"/>
  <c r="X3203" i="3"/>
  <c r="W3203" i="3"/>
  <c r="X1373" i="3"/>
  <c r="W1373" i="3"/>
  <c r="X2825" i="3"/>
  <c r="W2825" i="3"/>
  <c r="X2442" i="3"/>
  <c r="W2442" i="3"/>
  <c r="X2835" i="3"/>
  <c r="W2835" i="3"/>
  <c r="X2816" i="3"/>
  <c r="W2816" i="3"/>
  <c r="X2053" i="3"/>
  <c r="W2053" i="3"/>
  <c r="X1531" i="3"/>
  <c r="W1531" i="3"/>
  <c r="X2595" i="3"/>
  <c r="W2595" i="3"/>
  <c r="X2557" i="3"/>
  <c r="W2557" i="3"/>
  <c r="X2105" i="3"/>
  <c r="W2105" i="3"/>
  <c r="X3239" i="3"/>
  <c r="W3239" i="3"/>
  <c r="X2418" i="3"/>
  <c r="W2418" i="3"/>
  <c r="X2356" i="3"/>
  <c r="W2356" i="3"/>
  <c r="X967" i="3"/>
  <c r="W967" i="3"/>
  <c r="X1760" i="3"/>
  <c r="W1760" i="3"/>
  <c r="X2386" i="3"/>
  <c r="W2386" i="3"/>
  <c r="X998" i="3"/>
  <c r="W998" i="3"/>
  <c r="W1882" i="3"/>
  <c r="X1882" i="3"/>
  <c r="X1161" i="3"/>
  <c r="W1161" i="3"/>
  <c r="X3138" i="3"/>
  <c r="W3138" i="3"/>
  <c r="W2330" i="3"/>
  <c r="X2330" i="3"/>
  <c r="X3243" i="3"/>
  <c r="W3243" i="3"/>
  <c r="X2747" i="3"/>
  <c r="W2747" i="3"/>
  <c r="W2834" i="3"/>
  <c r="X2834" i="3"/>
  <c r="X2890" i="3"/>
  <c r="W2890" i="3"/>
  <c r="X2914" i="3"/>
  <c r="W2914" i="3"/>
  <c r="X1856" i="3"/>
  <c r="W1856" i="3"/>
  <c r="W2434" i="3"/>
  <c r="X2434" i="3"/>
  <c r="X2424" i="3"/>
  <c r="W2424" i="3"/>
  <c r="X1247" i="3"/>
  <c r="W1247" i="3"/>
  <c r="X2931" i="3"/>
  <c r="W2931" i="3"/>
  <c r="X2838" i="3"/>
  <c r="W2838" i="3"/>
  <c r="X2443" i="3"/>
  <c r="W2443" i="3"/>
  <c r="X2244" i="3"/>
  <c r="W2244" i="3"/>
  <c r="X1428" i="3"/>
  <c r="W1428" i="3"/>
  <c r="W2420" i="3"/>
  <c r="X2420" i="3"/>
  <c r="X2381" i="3"/>
  <c r="W2381" i="3"/>
  <c r="X3154" i="3"/>
  <c r="W3154" i="3"/>
  <c r="X2400" i="3"/>
  <c r="W2400" i="3"/>
  <c r="X2789" i="3"/>
  <c r="W2789" i="3"/>
  <c r="X3105" i="3"/>
  <c r="W3105" i="3"/>
  <c r="X2349" i="3"/>
  <c r="W2349" i="3"/>
  <c r="X1641" i="3"/>
  <c r="W1641" i="3"/>
  <c r="W1209" i="3"/>
  <c r="X1209" i="3"/>
  <c r="X2766" i="3"/>
  <c r="W2766" i="3"/>
  <c r="X1840" i="3"/>
  <c r="W1840" i="3"/>
  <c r="W3030" i="3"/>
  <c r="X3030" i="3"/>
  <c r="X2647" i="3"/>
  <c r="W2647" i="3"/>
  <c r="W2282" i="3"/>
  <c r="X2282" i="3"/>
  <c r="X2629" i="3"/>
  <c r="W2629" i="3"/>
  <c r="X3126" i="3"/>
  <c r="W3126" i="3"/>
  <c r="W2096" i="3"/>
  <c r="X2096" i="3"/>
  <c r="X860" i="3"/>
  <c r="W860" i="3"/>
  <c r="X1006" i="3"/>
  <c r="W1006" i="3"/>
  <c r="X707" i="3"/>
  <c r="W707" i="3"/>
  <c r="X2501" i="3"/>
  <c r="W2501" i="3"/>
  <c r="X2645" i="3"/>
  <c r="W2645" i="3"/>
  <c r="X2767" i="3"/>
  <c r="W2767" i="3"/>
  <c r="X624" i="3"/>
  <c r="W624" i="3"/>
  <c r="W2743" i="3"/>
  <c r="X2743" i="3"/>
  <c r="X2670" i="3"/>
  <c r="W2670" i="3"/>
  <c r="X2507" i="3"/>
  <c r="W2507" i="3"/>
  <c r="W1578" i="3"/>
  <c r="X1578" i="3"/>
  <c r="W664" i="3"/>
  <c r="X664" i="3"/>
  <c r="X1048" i="3"/>
  <c r="W1048" i="3"/>
  <c r="X1489" i="3"/>
  <c r="W1489" i="3"/>
  <c r="X1276" i="3"/>
  <c r="W1276" i="3"/>
  <c r="X741" i="3"/>
  <c r="W741" i="3"/>
  <c r="X1801" i="3"/>
  <c r="W1801" i="3"/>
  <c r="X2042" i="3"/>
  <c r="W2042" i="3"/>
  <c r="X2898" i="3"/>
  <c r="W2898" i="3"/>
  <c r="X3229" i="3"/>
  <c r="W3229" i="3"/>
  <c r="X2863" i="3"/>
  <c r="W2863" i="3"/>
  <c r="X1091" i="3"/>
  <c r="W1091" i="3"/>
  <c r="X3076" i="3"/>
  <c r="W3076" i="3"/>
  <c r="X2187" i="3"/>
  <c r="W2187" i="3"/>
  <c r="X1630" i="3"/>
  <c r="W1630" i="3"/>
  <c r="X1384" i="3"/>
  <c r="W1384" i="3"/>
  <c r="X742" i="3"/>
  <c r="W742" i="3"/>
  <c r="X3092" i="3"/>
  <c r="W3092" i="3"/>
  <c r="X1763" i="3"/>
  <c r="W1763" i="3"/>
  <c r="X1764" i="3"/>
  <c r="W1764" i="3"/>
  <c r="X3036" i="3"/>
  <c r="W3036" i="3"/>
  <c r="X1511" i="3"/>
  <c r="W1511" i="3"/>
  <c r="W2536" i="3"/>
  <c r="X2536" i="3"/>
  <c r="X708" i="3"/>
  <c r="W708" i="3"/>
  <c r="X1369" i="3"/>
  <c r="W1369" i="3"/>
  <c r="X2315" i="3"/>
  <c r="W2315" i="3"/>
  <c r="X1372" i="3"/>
  <c r="W1372" i="3"/>
  <c r="X1374" i="3"/>
  <c r="W1374" i="3"/>
  <c r="X2048" i="3"/>
  <c r="W2048" i="3"/>
  <c r="X3129" i="3"/>
  <c r="W3129" i="3"/>
  <c r="X2036" i="3"/>
  <c r="W2036" i="3"/>
  <c r="X887" i="3"/>
  <c r="W887" i="3"/>
  <c r="X2116" i="3"/>
  <c r="W2116" i="3"/>
  <c r="X3139" i="3"/>
  <c r="W3139" i="3"/>
  <c r="X2561" i="3"/>
  <c r="W2561" i="3"/>
  <c r="X2553" i="3"/>
  <c r="W2553" i="3"/>
  <c r="W1166" i="3"/>
  <c r="X1166" i="3"/>
  <c r="W1701" i="3"/>
  <c r="X1701" i="3"/>
  <c r="X2324" i="3"/>
  <c r="W2324" i="3"/>
  <c r="X2021" i="3"/>
  <c r="W2021" i="3"/>
  <c r="X2651" i="3"/>
  <c r="W2651" i="3"/>
  <c r="X3209" i="3"/>
  <c r="W3209" i="3"/>
  <c r="X505" i="3"/>
  <c r="W505" i="3"/>
  <c r="X1116" i="3"/>
  <c r="W1116" i="3"/>
  <c r="X1598" i="3"/>
  <c r="W1598" i="3"/>
  <c r="X1467" i="3"/>
  <c r="W1467" i="3"/>
  <c r="X3008" i="3"/>
  <c r="W3008" i="3"/>
  <c r="X2208" i="3"/>
  <c r="W2208" i="3"/>
  <c r="X827" i="3"/>
  <c r="W827" i="3"/>
  <c r="X529" i="3"/>
  <c r="W529" i="3"/>
  <c r="W1827" i="3"/>
  <c r="X1827" i="3"/>
  <c r="X1650" i="3"/>
  <c r="W1650" i="3"/>
  <c r="X936" i="3"/>
  <c r="W936" i="3"/>
  <c r="X2964" i="3"/>
  <c r="W2964" i="3"/>
  <c r="X2463" i="3"/>
  <c r="W2463" i="3"/>
  <c r="X671" i="3"/>
  <c r="W671" i="3"/>
  <c r="X2946" i="3"/>
  <c r="W2946" i="3"/>
  <c r="X859" i="3"/>
  <c r="W859" i="3"/>
  <c r="X1182" i="3"/>
  <c r="W1182" i="3"/>
  <c r="X999" i="3"/>
  <c r="W999" i="3"/>
  <c r="X3074" i="3"/>
  <c r="W3074" i="3"/>
  <c r="X1894" i="3"/>
  <c r="W1894" i="3"/>
  <c r="X2826" i="3"/>
  <c r="W2826" i="3"/>
  <c r="X2537" i="3"/>
  <c r="W2537" i="3"/>
  <c r="X1084" i="3"/>
  <c r="W1084" i="3"/>
  <c r="X1540" i="3"/>
  <c r="W1540" i="3"/>
  <c r="X2449" i="3"/>
  <c r="W2449" i="3"/>
  <c r="W766" i="3"/>
  <c r="X766" i="3"/>
  <c r="X2505" i="3"/>
  <c r="W2505" i="3"/>
  <c r="W1061" i="3"/>
  <c r="X1061" i="3"/>
  <c r="X2984" i="3"/>
  <c r="W2984" i="3"/>
  <c r="X1401" i="3"/>
  <c r="W1401" i="3"/>
  <c r="X1607" i="3"/>
  <c r="W1607" i="3"/>
  <c r="X1050" i="3"/>
  <c r="W1050" i="3"/>
  <c r="W3156" i="3"/>
  <c r="X3156" i="3"/>
  <c r="X1965" i="3"/>
  <c r="W1965" i="3"/>
  <c r="X1257" i="3"/>
  <c r="W1257" i="3"/>
  <c r="W2880" i="3"/>
  <c r="X2880" i="3"/>
  <c r="X1859" i="3"/>
  <c r="W1859" i="3"/>
  <c r="X1249" i="3"/>
  <c r="W1249" i="3"/>
  <c r="X767" i="3"/>
  <c r="W767" i="3"/>
  <c r="X2158" i="3"/>
  <c r="W2158" i="3"/>
  <c r="W606" i="3"/>
  <c r="X606" i="3"/>
  <c r="X1565" i="3"/>
  <c r="W1565" i="3"/>
  <c r="W1101" i="3"/>
  <c r="X1101" i="3"/>
  <c r="X1699" i="3"/>
  <c r="W1699" i="3"/>
  <c r="X658" i="3"/>
  <c r="W658" i="3"/>
  <c r="X2959" i="3"/>
  <c r="W2959" i="3"/>
  <c r="X2987" i="3"/>
  <c r="W2987" i="3"/>
  <c r="W1669" i="3"/>
  <c r="X1669" i="3"/>
  <c r="X855" i="3"/>
  <c r="W855" i="3"/>
  <c r="W2190" i="3"/>
  <c r="X2190" i="3"/>
  <c r="X1843" i="3"/>
  <c r="W1843" i="3"/>
  <c r="X3104" i="3"/>
  <c r="W3104" i="3"/>
  <c r="X849" i="3"/>
  <c r="W849" i="3"/>
  <c r="X2297" i="3"/>
  <c r="W2297" i="3"/>
  <c r="X1397" i="3"/>
  <c r="W1397" i="3"/>
  <c r="X2209" i="3"/>
  <c r="W2209" i="3"/>
  <c r="X1189" i="3"/>
  <c r="W1189" i="3"/>
  <c r="X1322" i="3"/>
  <c r="W1322" i="3"/>
  <c r="W798" i="3"/>
  <c r="X798" i="3"/>
  <c r="X1287" i="3"/>
  <c r="W1287" i="3"/>
  <c r="X1651" i="3"/>
  <c r="W1651" i="3"/>
  <c r="W1911" i="3"/>
  <c r="X1911" i="3"/>
  <c r="X3079" i="3"/>
  <c r="W3079" i="3"/>
  <c r="W1128" i="3"/>
  <c r="X1128" i="3"/>
  <c r="W907" i="3"/>
  <c r="X907" i="3"/>
  <c r="X565" i="3"/>
  <c r="W565" i="3"/>
  <c r="X1159" i="3"/>
  <c r="W1159" i="3"/>
  <c r="X621" i="3"/>
  <c r="W621" i="3"/>
  <c r="X1331" i="3"/>
  <c r="W1331" i="3"/>
  <c r="W1708" i="3"/>
  <c r="X1708" i="3"/>
  <c r="X504" i="3"/>
  <c r="W504" i="3"/>
  <c r="X2040" i="3"/>
  <c r="W2040" i="3"/>
  <c r="X2976" i="3"/>
  <c r="W2976" i="3"/>
  <c r="X2122" i="3"/>
  <c r="W2122" i="3"/>
  <c r="W1072" i="3"/>
  <c r="X1072" i="3"/>
  <c r="X1902" i="3"/>
  <c r="W1902" i="3"/>
  <c r="X1686" i="3"/>
  <c r="W1686" i="3"/>
  <c r="W1190" i="3"/>
  <c r="X1190" i="3"/>
  <c r="X1158" i="3"/>
  <c r="W1158" i="3"/>
  <c r="X710" i="3"/>
  <c r="W710" i="3"/>
  <c r="X2788" i="3"/>
  <c r="W2788" i="3"/>
  <c r="X629" i="3"/>
  <c r="W629" i="3"/>
  <c r="X947" i="3"/>
  <c r="W947" i="3"/>
  <c r="X1990" i="3"/>
  <c r="W1990" i="3"/>
  <c r="X1527" i="3"/>
  <c r="W1527" i="3"/>
  <c r="X2822" i="3"/>
  <c r="W2822" i="3"/>
  <c r="X2321" i="3"/>
  <c r="W2321" i="3"/>
  <c r="X530" i="3"/>
  <c r="W530" i="3"/>
  <c r="X2695" i="3"/>
  <c r="W2695" i="3"/>
  <c r="W2755" i="3"/>
  <c r="W1053" i="3"/>
  <c r="W2920" i="3"/>
  <c r="W1504" i="3"/>
  <c r="W1752" i="3"/>
  <c r="W3058" i="3"/>
  <c r="W1500" i="3"/>
  <c r="W737" i="3"/>
  <c r="W1681" i="3"/>
  <c r="W2740" i="3"/>
  <c r="W1047" i="3"/>
  <c r="W2913" i="3"/>
  <c r="W1463" i="3"/>
  <c r="W1745" i="3"/>
  <c r="W2396" i="3"/>
  <c r="W1298" i="3"/>
  <c r="W1151" i="3"/>
  <c r="W2696" i="3"/>
  <c r="W1985" i="3"/>
  <c r="W3193" i="3"/>
  <c r="W580" i="3"/>
  <c r="W2958" i="3"/>
  <c r="W1060" i="3"/>
  <c r="W3048" i="3"/>
  <c r="W1726" i="3"/>
  <c r="W1785" i="3"/>
  <c r="W3248" i="3"/>
  <c r="W1534" i="3"/>
  <c r="W779" i="3"/>
  <c r="W1713" i="3"/>
  <c r="W2918" i="3"/>
  <c r="W1268" i="3"/>
  <c r="W3072" i="3"/>
  <c r="W1560" i="3"/>
  <c r="W1780" i="3"/>
  <c r="W2858" i="3"/>
  <c r="W1427" i="3"/>
  <c r="W2211" i="3"/>
  <c r="W2903" i="3"/>
  <c r="W2017" i="3"/>
  <c r="W555" i="3"/>
  <c r="W1228" i="3"/>
  <c r="W3182" i="3"/>
  <c r="W1426" i="3"/>
  <c r="W3176" i="3"/>
  <c r="W3253" i="3"/>
  <c r="W1816" i="3"/>
  <c r="W3144" i="3"/>
  <c r="W1597" i="3"/>
  <c r="W815" i="3"/>
  <c r="W2437" i="3"/>
  <c r="W3142" i="3"/>
  <c r="W1481" i="3"/>
  <c r="W3201" i="3"/>
  <c r="W2980" i="3"/>
  <c r="W1806" i="3"/>
  <c r="W3018" i="3"/>
  <c r="W1462" i="3"/>
  <c r="W695" i="3"/>
  <c r="W3127" i="3"/>
  <c r="W2109" i="3"/>
  <c r="W704" i="3"/>
  <c r="W681" i="3"/>
  <c r="W2974" i="3"/>
  <c r="W1637" i="3"/>
  <c r="W495" i="3"/>
  <c r="W2491" i="3"/>
  <c r="W1848" i="3"/>
  <c r="W1644" i="3"/>
  <c r="W1692" i="3"/>
  <c r="W846" i="3"/>
  <c r="W2710" i="3"/>
  <c r="W2304" i="3"/>
  <c r="W1957" i="3"/>
  <c r="W570" i="3"/>
  <c r="W2478" i="3"/>
  <c r="W1872" i="3"/>
  <c r="W3245" i="3"/>
  <c r="W1521" i="3"/>
  <c r="W730" i="3"/>
  <c r="W2351" i="3"/>
  <c r="W2575" i="3"/>
  <c r="W913" i="3"/>
  <c r="W1096" i="3"/>
  <c r="W1916" i="3"/>
  <c r="W2649" i="3"/>
  <c r="W990" i="3"/>
  <c r="W2085" i="3"/>
  <c r="W2072" i="3"/>
  <c r="W2585" i="3"/>
  <c r="W810" i="3"/>
  <c r="W3078" i="3"/>
  <c r="W3168" i="3"/>
  <c r="W1808" i="3"/>
  <c r="W1461" i="3"/>
  <c r="W3063" i="3"/>
  <c r="W633" i="3"/>
  <c r="W3086" i="3"/>
  <c r="W3112" i="3"/>
  <c r="W1815" i="3"/>
  <c r="W1562" i="3"/>
  <c r="W2005" i="3"/>
  <c r="W1654" i="3"/>
  <c r="W1311" i="3"/>
  <c r="W637" i="3"/>
  <c r="W976" i="3"/>
  <c r="W2686" i="3"/>
  <c r="W601" i="3"/>
  <c r="W2182" i="3"/>
  <c r="W1649" i="3"/>
  <c r="W566" i="3"/>
  <c r="W1134" i="3"/>
  <c r="W3173" i="3"/>
  <c r="W850" i="3"/>
  <c r="W1333" i="3"/>
  <c r="W661" i="3"/>
  <c r="W2136" i="3"/>
  <c r="W1576" i="3"/>
  <c r="W1542" i="3"/>
  <c r="W2379" i="3"/>
  <c r="W3027" i="3"/>
  <c r="W1199" i="3"/>
  <c r="W1640" i="3"/>
  <c r="W640" i="3"/>
  <c r="W1502" i="3"/>
  <c r="W1959" i="3"/>
  <c r="W2570" i="3"/>
  <c r="W2608" i="3"/>
  <c r="W1303" i="3"/>
  <c r="W3023" i="3"/>
  <c r="W952" i="3"/>
  <c r="W2533" i="3"/>
  <c r="W1066" i="3"/>
  <c r="W2907" i="3"/>
  <c r="W2232" i="3"/>
  <c r="W1261" i="3"/>
  <c r="W2774" i="3"/>
  <c r="W3062" i="3"/>
  <c r="W1897" i="3"/>
  <c r="W1146" i="3"/>
  <c r="W3024" i="3"/>
  <c r="W521" i="3"/>
  <c r="W1798" i="3"/>
  <c r="W751" i="3"/>
  <c r="W2172" i="3"/>
  <c r="X2552" i="3"/>
  <c r="X1434" i="3"/>
  <c r="W532" i="3"/>
  <c r="X1334" i="3"/>
  <c r="X693" i="3"/>
  <c r="X2358" i="3"/>
  <c r="X2413" i="3"/>
  <c r="W2430" i="3"/>
  <c r="X1853" i="3"/>
  <c r="X2567" i="3"/>
  <c r="X2372" i="3"/>
  <c r="W2372" i="3"/>
  <c r="X2250" i="3"/>
  <c r="W2250" i="3"/>
  <c r="X3009" i="3"/>
  <c r="W3009" i="3"/>
  <c r="X2970" i="3"/>
  <c r="W2970" i="3"/>
  <c r="W2833" i="3"/>
  <c r="X2833" i="3"/>
  <c r="X2135" i="3"/>
  <c r="W2135" i="3"/>
  <c r="X2345" i="3"/>
  <c r="W2345" i="3"/>
  <c r="X2726" i="3"/>
  <c r="W2726" i="3"/>
  <c r="X1042" i="3"/>
  <c r="W1042" i="3"/>
  <c r="X2346" i="3"/>
  <c r="W2346" i="3"/>
  <c r="X2225" i="3"/>
  <c r="W2225" i="3"/>
  <c r="X1541" i="3"/>
  <c r="W1541" i="3"/>
  <c r="X2104" i="3"/>
  <c r="W2104" i="3"/>
  <c r="X2061" i="3"/>
  <c r="W2061" i="3"/>
  <c r="X970" i="3"/>
  <c r="W970" i="3"/>
  <c r="W1759" i="3"/>
  <c r="X1759" i="3"/>
  <c r="X2019" i="3"/>
  <c r="W2019" i="3"/>
  <c r="X1796" i="3"/>
  <c r="W1796" i="3"/>
  <c r="X826" i="3"/>
  <c r="W826" i="3"/>
  <c r="X2818" i="3"/>
  <c r="W2818" i="3"/>
  <c r="W1067" i="3"/>
  <c r="X1067" i="3"/>
  <c r="X591" i="3"/>
  <c r="W591" i="3"/>
  <c r="W3188" i="3"/>
  <c r="X3188" i="3"/>
  <c r="X1616" i="3"/>
  <c r="W1616" i="3"/>
  <c r="X635" i="3"/>
  <c r="W635" i="3"/>
  <c r="X1619" i="3"/>
  <c r="W1619" i="3"/>
  <c r="X2948" i="3"/>
  <c r="W2948" i="3"/>
  <c r="X2535" i="3"/>
  <c r="W2535" i="3"/>
  <c r="X1302" i="3"/>
  <c r="W1302" i="3"/>
  <c r="X791" i="3"/>
  <c r="W791" i="3"/>
  <c r="W1208" i="3"/>
  <c r="X1208" i="3"/>
  <c r="X1477" i="3"/>
  <c r="W1477" i="3"/>
  <c r="W3121" i="3"/>
  <c r="X3121" i="3"/>
  <c r="X1579" i="3"/>
  <c r="W1579" i="3"/>
  <c r="X1011" i="3"/>
  <c r="W1011" i="3"/>
  <c r="X1805" i="3"/>
  <c r="W1805" i="3"/>
  <c r="X514" i="3"/>
  <c r="W514" i="3"/>
  <c r="X1835" i="3"/>
  <c r="W1835" i="3"/>
  <c r="X594" i="3"/>
  <c r="W594" i="3"/>
  <c r="X881" i="3"/>
  <c r="W881" i="3"/>
  <c r="X1475" i="3"/>
  <c r="W1475" i="3"/>
  <c r="X1758" i="3"/>
  <c r="W1758" i="3"/>
  <c r="X1003" i="3"/>
  <c r="W1003" i="3"/>
  <c r="X1636" i="3"/>
  <c r="W1636" i="3"/>
  <c r="X931" i="3"/>
  <c r="W931" i="3"/>
  <c r="W1561" i="3"/>
  <c r="W2888" i="3"/>
  <c r="W599" i="3"/>
  <c r="W3159" i="3"/>
  <c r="W705" i="3"/>
  <c r="W731" i="3"/>
  <c r="W2638" i="3"/>
  <c r="W2707" i="3"/>
  <c r="W3166" i="3"/>
  <c r="W2538" i="3"/>
  <c r="W2055" i="3"/>
  <c r="W2012" i="3"/>
  <c r="X2441" i="3"/>
  <c r="W2441" i="3"/>
  <c r="X1876" i="3"/>
  <c r="W1876" i="3"/>
  <c r="X725" i="3"/>
  <c r="W725" i="3"/>
  <c r="X2909" i="3"/>
  <c r="W2909" i="3"/>
  <c r="X2204" i="3"/>
  <c r="W2204" i="3"/>
  <c r="X2831" i="3"/>
  <c r="W2831" i="3"/>
  <c r="X3228" i="3"/>
  <c r="W3228" i="3"/>
  <c r="X2063" i="3"/>
  <c r="W2063" i="3"/>
  <c r="X2869" i="3"/>
  <c r="W2869" i="3"/>
  <c r="X2902" i="3"/>
  <c r="W2902" i="3"/>
  <c r="X3045" i="3"/>
  <c r="W3045" i="3"/>
  <c r="X1987" i="3"/>
  <c r="W1987" i="3"/>
  <c r="X2357" i="3"/>
  <c r="W2357" i="3"/>
  <c r="X2819" i="3"/>
  <c r="W2819" i="3"/>
  <c r="X1967" i="3"/>
  <c r="W1967" i="3"/>
  <c r="X3181" i="3"/>
  <c r="W3181" i="3"/>
  <c r="W2739" i="3"/>
  <c r="X2739" i="3"/>
  <c r="W2229" i="3"/>
  <c r="X2229" i="3"/>
  <c r="X2444" i="3"/>
  <c r="W2444" i="3"/>
  <c r="X2031" i="3"/>
  <c r="W2031" i="3"/>
  <c r="W2120" i="3"/>
  <c r="X2120" i="3"/>
  <c r="W2498" i="3"/>
  <c r="X2498" i="3"/>
  <c r="W2375" i="3"/>
  <c r="X2375" i="3"/>
  <c r="W2368" i="3"/>
  <c r="X2368" i="3"/>
  <c r="X1350" i="3"/>
  <c r="W1350" i="3"/>
  <c r="X1772" i="3"/>
  <c r="W1772" i="3"/>
  <c r="W3100" i="3"/>
  <c r="X3100" i="3"/>
  <c r="X2799" i="3"/>
  <c r="W2799" i="3"/>
  <c r="X2029" i="3"/>
  <c r="W2029" i="3"/>
  <c r="X2923" i="3"/>
  <c r="W2923" i="3"/>
  <c r="X2613" i="3"/>
  <c r="W2613" i="3"/>
  <c r="W1728" i="3"/>
  <c r="X1728" i="3"/>
  <c r="X2340" i="3"/>
  <c r="W2340" i="3"/>
  <c r="X2908" i="3"/>
  <c r="W2908" i="3"/>
  <c r="X2224" i="3"/>
  <c r="W2224" i="3"/>
  <c r="W1938" i="3"/>
  <c r="X1938" i="3"/>
  <c r="X2717" i="3"/>
  <c r="W2717" i="3"/>
  <c r="X2318" i="3"/>
  <c r="W2318" i="3"/>
  <c r="X1569" i="3"/>
  <c r="W1569" i="3"/>
  <c r="X2445" i="3"/>
  <c r="W2445" i="3"/>
  <c r="X2317" i="3"/>
  <c r="W2317" i="3"/>
  <c r="X2555" i="3"/>
  <c r="W2555" i="3"/>
  <c r="X2895" i="3"/>
  <c r="W2895" i="3"/>
  <c r="X2601" i="3"/>
  <c r="W2601" i="3"/>
  <c r="X2251" i="3"/>
  <c r="W2251" i="3"/>
  <c r="X2440" i="3"/>
  <c r="W2440" i="3"/>
  <c r="X2310" i="3"/>
  <c r="W2310" i="3"/>
  <c r="X1313" i="3"/>
  <c r="W1313" i="3"/>
  <c r="X2734" i="3"/>
  <c r="W2734" i="3"/>
  <c r="X3010" i="3"/>
  <c r="W3010" i="3"/>
  <c r="X2729" i="3"/>
  <c r="W2729" i="3"/>
  <c r="X2407" i="3"/>
  <c r="W2407" i="3"/>
  <c r="X2459" i="3"/>
  <c r="W2459" i="3"/>
  <c r="X2243" i="3"/>
  <c r="W2243" i="3"/>
  <c r="X3213" i="3"/>
  <c r="W3213" i="3"/>
  <c r="W2644" i="3"/>
  <c r="X2644" i="3"/>
  <c r="X2069" i="3"/>
  <c r="W2069" i="3"/>
  <c r="X3262" i="3"/>
  <c r="W3262" i="3"/>
  <c r="X2568" i="3"/>
  <c r="W2568" i="3"/>
  <c r="X2999" i="3"/>
  <c r="W2999" i="3"/>
  <c r="X2314" i="3"/>
  <c r="W2314" i="3"/>
  <c r="X3217" i="3"/>
  <c r="W3217" i="3"/>
  <c r="X1767" i="3"/>
  <c r="W1767" i="3"/>
  <c r="X3250" i="3"/>
  <c r="W3250" i="3"/>
  <c r="X1695" i="3"/>
  <c r="W1695" i="3"/>
  <c r="X971" i="3"/>
  <c r="W971" i="3"/>
  <c r="X584" i="3"/>
  <c r="W584" i="3"/>
  <c r="X3223" i="3"/>
  <c r="W3223" i="3"/>
  <c r="W1283" i="3"/>
  <c r="X1283" i="3"/>
  <c r="X2821" i="3"/>
  <c r="W2821" i="3"/>
  <c r="X1838" i="3"/>
  <c r="W1838" i="3"/>
  <c r="X1120" i="3"/>
  <c r="W1120" i="3"/>
  <c r="X2059" i="3"/>
  <c r="W2059" i="3"/>
  <c r="X2917" i="3"/>
  <c r="W2917" i="3"/>
  <c r="X2283" i="3"/>
  <c r="W2283" i="3"/>
  <c r="X1371" i="3"/>
  <c r="W1371" i="3"/>
  <c r="X1339" i="3"/>
  <c r="W1339" i="3"/>
  <c r="X1857" i="3"/>
  <c r="W1857" i="3"/>
  <c r="X2099" i="3"/>
  <c r="W2099" i="3"/>
  <c r="X930" i="3"/>
  <c r="W930" i="3"/>
  <c r="X625" i="3"/>
  <c r="W625" i="3"/>
  <c r="W2804" i="3"/>
  <c r="X2804" i="3"/>
  <c r="X753" i="3"/>
  <c r="W753" i="3"/>
  <c r="W2728" i="3"/>
  <c r="X2728" i="3"/>
  <c r="X2259" i="3"/>
  <c r="W2259" i="3"/>
  <c r="X835" i="3"/>
  <c r="W835" i="3"/>
  <c r="X1357" i="3"/>
  <c r="W1357" i="3"/>
  <c r="X1131" i="3"/>
  <c r="W1131" i="3"/>
  <c r="X997" i="3"/>
  <c r="W997" i="3"/>
  <c r="X842" i="3"/>
  <c r="W842" i="3"/>
  <c r="X2775" i="3"/>
  <c r="W2775" i="3"/>
  <c r="X2426" i="3"/>
  <c r="W2426" i="3"/>
  <c r="X1001" i="3"/>
  <c r="W1001" i="3"/>
  <c r="W2100" i="3"/>
  <c r="X2100" i="3"/>
  <c r="X789" i="3"/>
  <c r="W789" i="3"/>
  <c r="W614" i="3"/>
  <c r="X614" i="3"/>
  <c r="X1690" i="3"/>
  <c r="W1690" i="3"/>
  <c r="X1424" i="3"/>
  <c r="W1424" i="3"/>
  <c r="W2673" i="3"/>
  <c r="X2673" i="3"/>
  <c r="X1539" i="3"/>
  <c r="W1539" i="3"/>
  <c r="X972" i="3"/>
  <c r="W972" i="3"/>
  <c r="X3162" i="3"/>
  <c r="W3162" i="3"/>
  <c r="X3122" i="3"/>
  <c r="W3122" i="3"/>
  <c r="W2323" i="3"/>
  <c r="X2323" i="3"/>
  <c r="X3134" i="3"/>
  <c r="W3134" i="3"/>
  <c r="W2727" i="3"/>
  <c r="X2727" i="3"/>
  <c r="X2139" i="3"/>
  <c r="W2139" i="3"/>
  <c r="X818" i="3"/>
  <c r="W818" i="3"/>
  <c r="X715" i="3"/>
  <c r="W715" i="3"/>
  <c r="X2446" i="3"/>
  <c r="W2446" i="3"/>
  <c r="X736" i="3"/>
  <c r="W736" i="3"/>
  <c r="X919" i="3"/>
  <c r="W919" i="3"/>
  <c r="X1533" i="3"/>
  <c r="W1533" i="3"/>
  <c r="X864" i="3"/>
  <c r="W864" i="3"/>
  <c r="X3015" i="3"/>
  <c r="W3015" i="3"/>
  <c r="X2519" i="3"/>
  <c r="W2519" i="3"/>
  <c r="X660" i="3"/>
  <c r="W660" i="3"/>
  <c r="X2118" i="3"/>
  <c r="W2118" i="3"/>
  <c r="X2934" i="3"/>
  <c r="W2934" i="3"/>
  <c r="X1614" i="3"/>
  <c r="W1614" i="3"/>
  <c r="X1492" i="3"/>
  <c r="W1492" i="3"/>
  <c r="X885" i="3"/>
  <c r="W885" i="3"/>
  <c r="W2365" i="3"/>
  <c r="X2365" i="3"/>
  <c r="X2977" i="3"/>
  <c r="W2977" i="3"/>
  <c r="X2438" i="3"/>
  <c r="W2438" i="3"/>
  <c r="X795" i="3"/>
  <c r="W795" i="3"/>
  <c r="X1854" i="3"/>
  <c r="W1854" i="3"/>
  <c r="W760" i="3"/>
  <c r="X760" i="3"/>
  <c r="X2150" i="3"/>
  <c r="W2150" i="3"/>
  <c r="X3242" i="3"/>
  <c r="W3242" i="3"/>
  <c r="X2355" i="3"/>
  <c r="W2355" i="3"/>
  <c r="W1943" i="3"/>
  <c r="X1943" i="3"/>
  <c r="X1603" i="3"/>
  <c r="W1603" i="3"/>
  <c r="X2497" i="3"/>
  <c r="W2497" i="3"/>
  <c r="X2855" i="3"/>
  <c r="W2855" i="3"/>
  <c r="X1657" i="3"/>
  <c r="W1657" i="3"/>
  <c r="W1089" i="3"/>
  <c r="X1089" i="3"/>
  <c r="X1344" i="3"/>
  <c r="W1344" i="3"/>
  <c r="X673" i="3"/>
  <c r="W673" i="3"/>
  <c r="W2331" i="3"/>
  <c r="X2331" i="3"/>
  <c r="X1417" i="3"/>
  <c r="W1417" i="3"/>
  <c r="W965" i="3"/>
  <c r="X965" i="3"/>
  <c r="W2195" i="3"/>
  <c r="X2195" i="3"/>
  <c r="X1858" i="3"/>
  <c r="W1858" i="3"/>
  <c r="X1203" i="3"/>
  <c r="W1203" i="3"/>
  <c r="W803" i="3"/>
  <c r="X803" i="3"/>
  <c r="X3067" i="3"/>
  <c r="W3067" i="3"/>
  <c r="X1062" i="3"/>
  <c r="W1062" i="3"/>
  <c r="X2668" i="3"/>
  <c r="W2668" i="3"/>
  <c r="X1366" i="3"/>
  <c r="W1366" i="3"/>
  <c r="X1509" i="3"/>
  <c r="W1509" i="3"/>
  <c r="X1082" i="3"/>
  <c r="W1082" i="3"/>
  <c r="X1204" i="3"/>
  <c r="W1204" i="3"/>
  <c r="W1791" i="3"/>
  <c r="X1791" i="3"/>
  <c r="W1031" i="3"/>
  <c r="X1031" i="3"/>
  <c r="X1931" i="3"/>
  <c r="W1931" i="3"/>
  <c r="X3215" i="3"/>
  <c r="W3215" i="3"/>
  <c r="X2347" i="3"/>
  <c r="W2347" i="3"/>
  <c r="X1129" i="3"/>
  <c r="W1129" i="3"/>
  <c r="X1768" i="3"/>
  <c r="W1768" i="3"/>
  <c r="W622" i="3"/>
  <c r="X622" i="3"/>
  <c r="X882" i="3"/>
  <c r="W882" i="3"/>
  <c r="X735" i="3"/>
  <c r="W735" i="3"/>
  <c r="W500" i="3"/>
  <c r="X500" i="3"/>
  <c r="X2520" i="3"/>
  <c r="W2520" i="3"/>
  <c r="X1205" i="3"/>
  <c r="W1205" i="3"/>
  <c r="X561" i="3"/>
  <c r="W561" i="3"/>
  <c r="X1949" i="3"/>
  <c r="W1949" i="3"/>
  <c r="X1186" i="3"/>
  <c r="W1186" i="3"/>
  <c r="X1275" i="3"/>
  <c r="W1275" i="3"/>
  <c r="X1088" i="3"/>
  <c r="W1088" i="3"/>
  <c r="X1354" i="3"/>
  <c r="W1354" i="3"/>
  <c r="X1512" i="3"/>
  <c r="W1512" i="3"/>
  <c r="X1445" i="3"/>
  <c r="W1445" i="3"/>
  <c r="X781" i="3"/>
  <c r="W781" i="3"/>
  <c r="X3199" i="3"/>
  <c r="W3199" i="3"/>
  <c r="X2466" i="3"/>
  <c r="W2466" i="3"/>
  <c r="X1709" i="3"/>
  <c r="W1709" i="3"/>
  <c r="X832" i="3"/>
  <c r="W832" i="3"/>
  <c r="X630" i="3"/>
  <c r="W630" i="3"/>
  <c r="W1108" i="3"/>
  <c r="X1108" i="3"/>
  <c r="W588" i="3"/>
  <c r="X588" i="3"/>
  <c r="W1583" i="3"/>
  <c r="X1583" i="3"/>
  <c r="W1507" i="3"/>
  <c r="X1507" i="3"/>
  <c r="X1863" i="3"/>
  <c r="W1863" i="3"/>
  <c r="X2762" i="3"/>
  <c r="W2762" i="3"/>
  <c r="X840" i="3"/>
  <c r="W840" i="3"/>
  <c r="W619" i="3"/>
  <c r="X619" i="3"/>
  <c r="X1886" i="3"/>
  <c r="W1886" i="3"/>
  <c r="X512" i="3"/>
  <c r="W512" i="3"/>
  <c r="X939" i="3"/>
  <c r="W939" i="3"/>
  <c r="X600" i="3"/>
  <c r="W600" i="3"/>
  <c r="X816" i="3"/>
  <c r="W816" i="3"/>
  <c r="X1813" i="3"/>
  <c r="W1813" i="3"/>
  <c r="X2657" i="3"/>
  <c r="W2657" i="3"/>
  <c r="X2625" i="3"/>
  <c r="W2625" i="3"/>
  <c r="X3158" i="3"/>
  <c r="W3158" i="3"/>
  <c r="X2805" i="3"/>
  <c r="W2805" i="3"/>
  <c r="W549" i="3"/>
  <c r="X549" i="3"/>
  <c r="W1749" i="3"/>
  <c r="X1749" i="3"/>
  <c r="W2684" i="3"/>
  <c r="W1026" i="3"/>
  <c r="W2089" i="3"/>
  <c r="W1197" i="3"/>
  <c r="W1609" i="3"/>
  <c r="W2866" i="3"/>
  <c r="W1436" i="3"/>
  <c r="W645" i="3"/>
  <c r="W2590" i="3"/>
  <c r="W2676" i="3"/>
  <c r="W1013" i="3"/>
  <c r="W2081" i="3"/>
  <c r="W1187" i="3"/>
  <c r="W1340" i="3"/>
  <c r="W2339" i="3"/>
  <c r="W933" i="3"/>
  <c r="W2701" i="3"/>
  <c r="W2269" i="3"/>
  <c r="W1954" i="3"/>
  <c r="W3065" i="3"/>
  <c r="W3004" i="3"/>
  <c r="W2753" i="3"/>
  <c r="W1028" i="3"/>
  <c r="W2750" i="3"/>
  <c r="W1503" i="3"/>
  <c r="W1754" i="3"/>
  <c r="W3026" i="3"/>
  <c r="W1501" i="3"/>
  <c r="W739" i="3"/>
  <c r="W1680" i="3"/>
  <c r="W2741" i="3"/>
  <c r="W1045" i="3"/>
  <c r="W2912" i="3"/>
  <c r="W1432" i="3"/>
  <c r="W1746" i="3"/>
  <c r="W2397" i="3"/>
  <c r="W1243" i="3"/>
  <c r="W1150" i="3"/>
  <c r="W2403" i="3"/>
  <c r="W1986" i="3"/>
  <c r="W3192" i="3"/>
  <c r="W585" i="3"/>
  <c r="W2926" i="3"/>
  <c r="W1057" i="3"/>
  <c r="W3017" i="3"/>
  <c r="W1600" i="3"/>
  <c r="W1786" i="3"/>
  <c r="W3221" i="3"/>
  <c r="W1532" i="3"/>
  <c r="W783" i="3"/>
  <c r="W1712" i="3"/>
  <c r="W2886" i="3"/>
  <c r="W1266" i="3"/>
  <c r="W3041" i="3"/>
  <c r="W1559" i="3"/>
  <c r="W1776" i="3"/>
  <c r="W2857" i="3"/>
  <c r="W1398" i="3"/>
  <c r="W2213" i="3"/>
  <c r="W2871" i="3"/>
  <c r="W2018" i="3"/>
  <c r="W553" i="3"/>
  <c r="W1229" i="3"/>
  <c r="W3150" i="3"/>
  <c r="W1425" i="3"/>
  <c r="W3145" i="3"/>
  <c r="W3180" i="3"/>
  <c r="W1818" i="3"/>
  <c r="W2586" i="3"/>
  <c r="W1566" i="3"/>
  <c r="W814" i="3"/>
  <c r="W2093" i="3"/>
  <c r="W3110" i="3"/>
  <c r="W1450" i="3"/>
  <c r="W3169" i="3"/>
  <c r="W2868" i="3"/>
  <c r="W1811" i="3"/>
  <c r="W2986" i="3"/>
  <c r="W1460" i="3"/>
  <c r="W698" i="3"/>
  <c r="W3095" i="3"/>
  <c r="W2111" i="3"/>
  <c r="W703" i="3"/>
  <c r="W682" i="3"/>
  <c r="W535" i="3"/>
  <c r="W2591" i="3"/>
  <c r="W929" i="3"/>
  <c r="W1130" i="3"/>
  <c r="W1884" i="3"/>
  <c r="W2699" i="3"/>
  <c r="W2484" i="3"/>
  <c r="W2616" i="3"/>
  <c r="W2077" i="3"/>
  <c r="W1312" i="3"/>
  <c r="W901" i="3"/>
  <c r="W2267" i="3"/>
  <c r="W2969" i="3"/>
  <c r="W2650" i="3"/>
  <c r="W2087" i="3"/>
  <c r="W1349" i="3"/>
  <c r="W1403" i="3"/>
  <c r="W2480" i="3"/>
  <c r="W3137" i="3"/>
  <c r="W615" i="3"/>
  <c r="W2119" i="3"/>
  <c r="W1364" i="3"/>
  <c r="W1999" i="3"/>
  <c r="W1408" i="3"/>
  <c r="W1596" i="3"/>
  <c r="W2911" i="3"/>
  <c r="W3146" i="3"/>
  <c r="W1703" i="3"/>
  <c r="W3097" i="3"/>
  <c r="W941" i="3"/>
  <c r="W3037" i="3"/>
  <c r="W1947" i="3"/>
  <c r="W1107" i="3"/>
  <c r="W1211" i="3"/>
  <c r="W2543" i="3"/>
  <c r="W2174" i="3"/>
  <c r="W2643" i="3"/>
  <c r="W1058" i="3"/>
  <c r="W1883" i="3"/>
  <c r="W943" i="3"/>
  <c r="W1046" i="3"/>
  <c r="W2398" i="3"/>
  <c r="W1982" i="3"/>
  <c r="W761" i="3"/>
  <c r="W2245" i="3"/>
  <c r="W3060" i="3"/>
  <c r="W2915" i="3"/>
  <c r="W3057" i="3"/>
  <c r="W516" i="3"/>
  <c r="W829" i="3"/>
  <c r="W2220" i="3"/>
  <c r="W1075" i="3"/>
  <c r="W1973" i="3"/>
  <c r="W2641" i="3"/>
  <c r="W1332" i="3"/>
  <c r="W1618" i="3"/>
  <c r="W3091" i="3"/>
  <c r="W1625" i="3"/>
  <c r="W631" i="3"/>
  <c r="X2336" i="3"/>
  <c r="X676" i="3"/>
  <c r="X2422" i="3"/>
  <c r="X1122" i="3"/>
  <c r="X2655" i="3"/>
  <c r="X1227" i="3"/>
  <c r="X1133" i="3"/>
  <c r="X898" i="3"/>
  <c r="X2495" i="3"/>
  <c r="X2565" i="3"/>
  <c r="X2598" i="3"/>
  <c r="X2025" i="3"/>
  <c r="X2256" i="3"/>
  <c r="W2256" i="3"/>
  <c r="X2862" i="3"/>
  <c r="W2862" i="3"/>
  <c r="X2725" i="3"/>
  <c r="W2725" i="3"/>
  <c r="X2733" i="3"/>
  <c r="W2733" i="3"/>
  <c r="X1079" i="3"/>
  <c r="W1079" i="3"/>
  <c r="X3081" i="3"/>
  <c r="W3081" i="3"/>
  <c r="W1377" i="3"/>
  <c r="X1377" i="3"/>
  <c r="X1023" i="3"/>
  <c r="W1023" i="3"/>
  <c r="X755" i="3"/>
  <c r="W755" i="3"/>
  <c r="W3068" i="3"/>
  <c r="X3068" i="3"/>
  <c r="W3013" i="3"/>
  <c r="X3013" i="3"/>
  <c r="W528" i="3"/>
  <c r="X528" i="3"/>
  <c r="X2593" i="3"/>
  <c r="W2593" i="3"/>
  <c r="X2532" i="3"/>
  <c r="W2532" i="3"/>
  <c r="X1671" i="3"/>
  <c r="W1671" i="3"/>
  <c r="X2677" i="3"/>
  <c r="W2677" i="3"/>
  <c r="X3123" i="3"/>
  <c r="W3123" i="3"/>
  <c r="X2786" i="3"/>
  <c r="W2786" i="3"/>
  <c r="W2768" i="3"/>
  <c r="X2768" i="3"/>
  <c r="X2793" i="3"/>
  <c r="W2793" i="3"/>
  <c r="X1735" i="3"/>
  <c r="W1735" i="3"/>
  <c r="X1864" i="3"/>
  <c r="W1864" i="3"/>
  <c r="X2161" i="3"/>
  <c r="W2161" i="3"/>
  <c r="X2222" i="3"/>
  <c r="W2222" i="3"/>
  <c r="X1465" i="3"/>
  <c r="W1465" i="3"/>
  <c r="X2143" i="3"/>
  <c r="W2143" i="3"/>
  <c r="X2298" i="3"/>
  <c r="W2298" i="3"/>
  <c r="X2882" i="3"/>
  <c r="W2882" i="3"/>
  <c r="X1574" i="3"/>
  <c r="W1574" i="3"/>
  <c r="X1887" i="3"/>
  <c r="W1887" i="3"/>
  <c r="X2995" i="3"/>
  <c r="W2995" i="3"/>
  <c r="X2154" i="3"/>
  <c r="W2154" i="3"/>
  <c r="X3094" i="3"/>
  <c r="W3094" i="3"/>
  <c r="W2540" i="3"/>
  <c r="X2540" i="3"/>
  <c r="X3147" i="3"/>
  <c r="W3147" i="3"/>
  <c r="X3155" i="3"/>
  <c r="W3155" i="3"/>
  <c r="W2881" i="3"/>
  <c r="X2881" i="3"/>
  <c r="X2395" i="3"/>
  <c r="W2395" i="3"/>
  <c r="X1327" i="3"/>
  <c r="W1327" i="3"/>
  <c r="X886" i="3"/>
  <c r="W886" i="3"/>
  <c r="W670" i="3"/>
  <c r="X670" i="3"/>
  <c r="X1588" i="3"/>
  <c r="W1588" i="3"/>
  <c r="X3052" i="3"/>
  <c r="W3052" i="3"/>
  <c r="X2252" i="3"/>
  <c r="W2252" i="3"/>
  <c r="X1683" i="3"/>
  <c r="W1683" i="3"/>
  <c r="X1862" i="3"/>
  <c r="W1862" i="3"/>
  <c r="X1868" i="3"/>
  <c r="W1868" i="3"/>
  <c r="X1337" i="3"/>
  <c r="W1337" i="3"/>
  <c r="X2223" i="3"/>
  <c r="W2223" i="3"/>
  <c r="X768" i="3"/>
  <c r="W768" i="3"/>
  <c r="X1761" i="3"/>
  <c r="W1761" i="3"/>
  <c r="X2960" i="3"/>
  <c r="W2960" i="3"/>
  <c r="X820" i="3"/>
  <c r="W820" i="3"/>
  <c r="X1550" i="3"/>
  <c r="W1550" i="3"/>
  <c r="W2571" i="3"/>
  <c r="X2571" i="3"/>
  <c r="X2435" i="3"/>
  <c r="W2435" i="3"/>
  <c r="X2763" i="3"/>
  <c r="W2763" i="3"/>
  <c r="X1478" i="3"/>
  <c r="W1478" i="3"/>
  <c r="X3066" i="3"/>
  <c r="W3066" i="3"/>
  <c r="X1906" i="3"/>
  <c r="W1906" i="3"/>
  <c r="X1382" i="3"/>
  <c r="W1382" i="3"/>
  <c r="X548" i="3"/>
  <c r="W548" i="3"/>
  <c r="X2280" i="3"/>
  <c r="W2280" i="3"/>
  <c r="X1529" i="3"/>
  <c r="W1529" i="3"/>
  <c r="X758" i="3"/>
  <c r="W758" i="3"/>
  <c r="W1765" i="3"/>
  <c r="X1765" i="3"/>
  <c r="X2660" i="3"/>
  <c r="W2660" i="3"/>
  <c r="X655" i="3"/>
  <c r="W655" i="3"/>
  <c r="X2943" i="3"/>
  <c r="W2943" i="3"/>
  <c r="X2472" i="3"/>
  <c r="W2472" i="3"/>
  <c r="X1097" i="3"/>
  <c r="W1097" i="3"/>
  <c r="X680" i="3"/>
  <c r="W680" i="3"/>
  <c r="X769" i="3"/>
  <c r="W769" i="3"/>
  <c r="X1873" i="3"/>
  <c r="W1873" i="3"/>
  <c r="X1358" i="3"/>
  <c r="W1358" i="3"/>
  <c r="X551" i="3"/>
  <c r="W551" i="3"/>
  <c r="X1779" i="3"/>
  <c r="W1779" i="3"/>
  <c r="X1794" i="3"/>
  <c r="W1794" i="3"/>
  <c r="X1293" i="3"/>
  <c r="W1293" i="3"/>
  <c r="X1021" i="3"/>
  <c r="W1021" i="3"/>
  <c r="W794" i="3"/>
  <c r="X794" i="3"/>
  <c r="X2973" i="3"/>
  <c r="W2973" i="3"/>
  <c r="X2157" i="3"/>
  <c r="W2157" i="3"/>
  <c r="X1141" i="3"/>
  <c r="W1141" i="3"/>
  <c r="X3054" i="3"/>
  <c r="W3054" i="3"/>
  <c r="X3055" i="3"/>
  <c r="W3055" i="3"/>
  <c r="X2138" i="3"/>
  <c r="W2138" i="3"/>
  <c r="X2675" i="3"/>
  <c r="W2675" i="3"/>
  <c r="X1694" i="3"/>
  <c r="W1694" i="3"/>
  <c r="X1903" i="3"/>
  <c r="W1903" i="3"/>
  <c r="X654" i="3"/>
  <c r="W654" i="3"/>
  <c r="X799" i="3"/>
  <c r="W799" i="3"/>
  <c r="X1867" i="3"/>
  <c r="W1867" i="3"/>
  <c r="X1119" i="3"/>
  <c r="W1119" i="3"/>
  <c r="W2875" i="3"/>
  <c r="X2875" i="3"/>
  <c r="X1980" i="3"/>
  <c r="W1980" i="3"/>
  <c r="X1927" i="3"/>
  <c r="W1927" i="3"/>
  <c r="X1966" i="3"/>
  <c r="W1966" i="3"/>
  <c r="X3264" i="3"/>
  <c r="W3264" i="3"/>
  <c r="W573" i="3"/>
  <c r="X573" i="3"/>
  <c r="X1086" i="3"/>
  <c r="W1086" i="3"/>
  <c r="X508" i="3"/>
  <c r="W508" i="3"/>
  <c r="W1167" i="3"/>
  <c r="X1167" i="3"/>
  <c r="W2020" i="3"/>
  <c r="X2020" i="3"/>
  <c r="W1926" i="3"/>
  <c r="X1926" i="3"/>
  <c r="X1691" i="3"/>
  <c r="W1691" i="3"/>
  <c r="X1379" i="3"/>
  <c r="W1379" i="3"/>
  <c r="X2828" i="3"/>
  <c r="W2828" i="3"/>
  <c r="X2231" i="3"/>
  <c r="W2231" i="3"/>
  <c r="X1192" i="3"/>
  <c r="W1192" i="3"/>
  <c r="X2471" i="3"/>
  <c r="W2471" i="3"/>
  <c r="X1605" i="3"/>
  <c r="W1605" i="3"/>
  <c r="X1756" i="3"/>
  <c r="W1756" i="3"/>
  <c r="X2165" i="3"/>
  <c r="W2165" i="3"/>
  <c r="X2052" i="3"/>
  <c r="W2052" i="3"/>
  <c r="X889" i="3"/>
  <c r="W889" i="3"/>
  <c r="X862" i="3"/>
  <c r="W862" i="3"/>
  <c r="W2658" i="3"/>
  <c r="X2658" i="3"/>
  <c r="X1420" i="3"/>
  <c r="W1420" i="3"/>
  <c r="W678" i="3"/>
  <c r="X678" i="3"/>
  <c r="X2125" i="3"/>
  <c r="W2125" i="3"/>
  <c r="X1677" i="3"/>
  <c r="W1677" i="3"/>
  <c r="W1666" i="3"/>
  <c r="X1666" i="3"/>
  <c r="X702" i="3"/>
  <c r="W702" i="3"/>
  <c r="X1799" i="3"/>
  <c r="W1799" i="3"/>
  <c r="X694" i="3"/>
  <c r="W694" i="3"/>
  <c r="W2488" i="3"/>
  <c r="X2488" i="3"/>
  <c r="X1256" i="3"/>
  <c r="W1256" i="3"/>
  <c r="X2667" i="3"/>
  <c r="W2667" i="3"/>
  <c r="X1145" i="3"/>
  <c r="W1145" i="3"/>
  <c r="W1360" i="3"/>
  <c r="X1360" i="3"/>
  <c r="X675" i="3"/>
  <c r="W675" i="3"/>
  <c r="X2203" i="3"/>
  <c r="W2203" i="3"/>
  <c r="X1455" i="3"/>
  <c r="W1455" i="3"/>
  <c r="X1202" i="3"/>
  <c r="W1202" i="3"/>
  <c r="W506" i="3"/>
  <c r="X506" i="3"/>
  <c r="W856" i="3"/>
  <c r="X856" i="3"/>
  <c r="X568" i="3"/>
  <c r="W568" i="3"/>
  <c r="X2108" i="3"/>
  <c r="W2108" i="3"/>
  <c r="X825" i="3"/>
  <c r="W825" i="3"/>
  <c r="X1892" i="3"/>
  <c r="W1892" i="3"/>
  <c r="X1104" i="3"/>
  <c r="W1104" i="3"/>
  <c r="X2393" i="3"/>
  <c r="W2393" i="3"/>
  <c r="X517" i="3"/>
  <c r="W517" i="3"/>
  <c r="W1258" i="3"/>
  <c r="X1258" i="3"/>
  <c r="W1035" i="3"/>
  <c r="X1035" i="3"/>
  <c r="X3202" i="3"/>
  <c r="W3202" i="3"/>
  <c r="X1795" i="3"/>
  <c r="W1795" i="3"/>
  <c r="X752" i="3"/>
  <c r="W752" i="3"/>
  <c r="X955" i="3"/>
  <c r="W955" i="3"/>
  <c r="X3000" i="3"/>
  <c r="W3000" i="3"/>
  <c r="X2512" i="3"/>
  <c r="W2512" i="3"/>
  <c r="X1725" i="3"/>
  <c r="W1725" i="3"/>
  <c r="X727" i="3"/>
  <c r="W727" i="3"/>
  <c r="W2652" i="3"/>
  <c r="W995" i="3"/>
  <c r="W1453" i="3"/>
  <c r="W1132" i="3"/>
  <c r="W1316" i="3"/>
  <c r="W2373" i="3"/>
  <c r="W1315" i="3"/>
  <c r="W1419" i="3"/>
  <c r="W2391" i="3"/>
  <c r="W2612" i="3"/>
  <c r="W984" i="3"/>
  <c r="W1421" i="3"/>
  <c r="W1009" i="3"/>
  <c r="W1279" i="3"/>
  <c r="W2047" i="3"/>
  <c r="W867" i="3"/>
  <c r="W2429" i="3"/>
  <c r="W2878" i="3"/>
  <c r="W1473" i="3"/>
  <c r="W2904" i="3"/>
  <c r="W1551" i="3"/>
  <c r="W2687" i="3"/>
  <c r="W996" i="3"/>
  <c r="W2084" i="3"/>
  <c r="W1195" i="3"/>
  <c r="W1613" i="3"/>
  <c r="W2864" i="3"/>
  <c r="W1435" i="3"/>
  <c r="W644" i="3"/>
  <c r="W2588" i="3"/>
  <c r="W2679" i="3"/>
  <c r="W1015" i="3"/>
  <c r="W2076" i="3"/>
  <c r="W1157" i="3"/>
  <c r="W1338" i="3"/>
  <c r="W2338" i="3"/>
  <c r="W904" i="3"/>
  <c r="W2530" i="3"/>
  <c r="W2268" i="3"/>
  <c r="W1952" i="3"/>
  <c r="W3064" i="3"/>
  <c r="W2972" i="3"/>
  <c r="W2751" i="3"/>
  <c r="W1025" i="3"/>
  <c r="W2748" i="3"/>
  <c r="W1472" i="3"/>
  <c r="W1755" i="3"/>
  <c r="W2994" i="3"/>
  <c r="W1499" i="3"/>
  <c r="W738" i="3"/>
  <c r="W1678" i="3"/>
  <c r="W2744" i="3"/>
  <c r="W1051" i="3"/>
  <c r="W2731" i="3"/>
  <c r="W1431" i="3"/>
  <c r="W1747" i="3"/>
  <c r="W2366" i="3"/>
  <c r="W1242" i="3"/>
  <c r="W1152" i="3"/>
  <c r="W2402" i="3"/>
  <c r="W1984" i="3"/>
  <c r="W3161" i="3"/>
  <c r="W586" i="3"/>
  <c r="W2894" i="3"/>
  <c r="W1056" i="3"/>
  <c r="W3016" i="3"/>
  <c r="W1599" i="3"/>
  <c r="W1783" i="3"/>
  <c r="W3220" i="3"/>
  <c r="W1530" i="3"/>
  <c r="W782" i="3"/>
  <c r="W1714" i="3"/>
  <c r="W2884" i="3"/>
  <c r="W1267" i="3"/>
  <c r="W3040" i="3"/>
  <c r="W1528" i="3"/>
  <c r="W1775" i="3"/>
  <c r="W2856" i="3"/>
  <c r="W1396" i="3"/>
  <c r="W2212" i="3"/>
  <c r="W2839" i="3"/>
  <c r="W2015" i="3"/>
  <c r="W554" i="3"/>
  <c r="W3200" i="3"/>
  <c r="W2202" i="3"/>
  <c r="W2035" i="3"/>
  <c r="W720" i="3"/>
  <c r="W770" i="3"/>
  <c r="W1847" i="3"/>
  <c r="W2184" i="3"/>
  <c r="W3085" i="3"/>
  <c r="W2024" i="3"/>
  <c r="W689" i="3"/>
  <c r="W1213" i="3"/>
  <c r="W837" i="3"/>
  <c r="W2671" i="3"/>
  <c r="W1631" i="3"/>
  <c r="W2003" i="3"/>
  <c r="W773" i="3"/>
  <c r="W1218" i="3"/>
  <c r="W880" i="3"/>
  <c r="W2411" i="3"/>
  <c r="W2079" i="3"/>
  <c r="W2922" i="3"/>
  <c r="W2580" i="3"/>
  <c r="W2937" i="3"/>
  <c r="W1490" i="3"/>
  <c r="W1273" i="3"/>
  <c r="W1469" i="3"/>
  <c r="W2270" i="3"/>
  <c r="W690" i="3"/>
  <c r="W2363" i="3"/>
  <c r="W2194" i="3"/>
  <c r="W1629" i="3"/>
  <c r="W2115" i="3"/>
  <c r="W2558" i="3"/>
  <c r="W1033" i="3"/>
  <c r="W1860" i="3"/>
  <c r="W854" i="3"/>
  <c r="W2605" i="3"/>
  <c r="W686" i="3"/>
  <c r="W2604" i="3"/>
  <c r="W900" i="3"/>
  <c r="W1753" i="3"/>
  <c r="W841" i="3"/>
  <c r="W1656" i="3"/>
  <c r="W1557" i="3"/>
  <c r="W978" i="3"/>
  <c r="W2385" i="3"/>
  <c r="W2626" i="3"/>
  <c r="W3111" i="3"/>
  <c r="W1336" i="3"/>
  <c r="W1837" i="3"/>
  <c r="W3187" i="3"/>
  <c r="W2526" i="3"/>
  <c r="W822" i="3"/>
  <c r="W2539" i="3"/>
  <c r="W2474" i="3"/>
  <c r="W597" i="3"/>
  <c r="W2665" i="3"/>
  <c r="W1730" i="3"/>
  <c r="W2516" i="3"/>
  <c r="W2074" i="3"/>
  <c r="W747" i="3"/>
  <c r="W2617" i="3"/>
  <c r="X2237" i="3"/>
  <c r="X1874" i="3"/>
  <c r="X1582" i="3"/>
  <c r="X1770" i="3"/>
  <c r="X2362" i="3"/>
  <c r="X1483" i="3"/>
  <c r="X869" i="3"/>
  <c r="X1433" i="3"/>
  <c r="X2829" i="3"/>
  <c r="W2829" i="3"/>
  <c r="X1782" i="3"/>
  <c r="W1782" i="3"/>
  <c r="X3120" i="3"/>
  <c r="W3120" i="3"/>
  <c r="X2947" i="3"/>
  <c r="W2947" i="3"/>
  <c r="X748" i="3"/>
  <c r="W748" i="3"/>
  <c r="X1231" i="3"/>
  <c r="W1231" i="3"/>
  <c r="X2503" i="3"/>
  <c r="W2503" i="3"/>
  <c r="X501" i="3"/>
  <c r="W501" i="3"/>
  <c r="W2279" i="3"/>
  <c r="X2279" i="3"/>
  <c r="W1111" i="3"/>
  <c r="X1111" i="3"/>
  <c r="X1525" i="3"/>
  <c r="W1525" i="3"/>
  <c r="X542" i="3"/>
  <c r="W542" i="3"/>
  <c r="W2230" i="3"/>
  <c r="X2230" i="3"/>
  <c r="W718" i="3"/>
  <c r="X718" i="3"/>
  <c r="X1689" i="3"/>
  <c r="W1689" i="3"/>
  <c r="X2258" i="3"/>
  <c r="W2258" i="3"/>
  <c r="W2883" i="3"/>
  <c r="X2883" i="3"/>
  <c r="X1904" i="3"/>
  <c r="W1904" i="3"/>
  <c r="W2502" i="3"/>
  <c r="X2502" i="3"/>
  <c r="X2217" i="3"/>
  <c r="W2217" i="3"/>
  <c r="X2153" i="3"/>
  <c r="W2153" i="3"/>
  <c r="X1743" i="3"/>
  <c r="W1743" i="3"/>
  <c r="X3234" i="3"/>
  <c r="W3234" i="3"/>
  <c r="X2159" i="3"/>
  <c r="W2159" i="3"/>
  <c r="X2637" i="3"/>
  <c r="W2637" i="3"/>
  <c r="X2662" i="3"/>
  <c r="W2662" i="3"/>
  <c r="X2773" i="3"/>
  <c r="W2773" i="3"/>
  <c r="X2889" i="3"/>
  <c r="W2889" i="3"/>
  <c r="X1941" i="3"/>
  <c r="W1941" i="3"/>
  <c r="W3035" i="3"/>
  <c r="X3035" i="3"/>
  <c r="X2185" i="3"/>
  <c r="W2185" i="3"/>
  <c r="W1659" i="3"/>
  <c r="X1659" i="3"/>
  <c r="W733" i="3"/>
  <c r="X733" i="3"/>
  <c r="X590" i="3"/>
  <c r="W590" i="3"/>
  <c r="X2529" i="3"/>
  <c r="W2529" i="3"/>
  <c r="X1976" i="3"/>
  <c r="W1976" i="3"/>
  <c r="X2597" i="3"/>
  <c r="W2597" i="3"/>
  <c r="W1414" i="3"/>
  <c r="X1414" i="3"/>
  <c r="X2299" i="3"/>
  <c r="W2299" i="3"/>
  <c r="X3178" i="3"/>
  <c r="W3178" i="3"/>
  <c r="X2075" i="3"/>
  <c r="W2075" i="3"/>
  <c r="X813" i="3"/>
  <c r="W813" i="3"/>
  <c r="X2482" i="3"/>
  <c r="W2482" i="3"/>
  <c r="X1724" i="3"/>
  <c r="W1724" i="3"/>
  <c r="X2873" i="3"/>
  <c r="W2873" i="3"/>
  <c r="X1937" i="3"/>
  <c r="W1937" i="3"/>
  <c r="X1103" i="3"/>
  <c r="W1103" i="3"/>
  <c r="X2983" i="3"/>
  <c r="W2983" i="3"/>
  <c r="X1221" i="3"/>
  <c r="W1221" i="3"/>
  <c r="X3257" i="3"/>
  <c r="W3257" i="3"/>
  <c r="X2955" i="3"/>
  <c r="W2955" i="3"/>
  <c r="X2603" i="3"/>
  <c r="W2603" i="3"/>
  <c r="X1168" i="3"/>
  <c r="W1168" i="3"/>
  <c r="X2663" i="3"/>
  <c r="W2663" i="3"/>
  <c r="X2322" i="3"/>
  <c r="W2322" i="3"/>
  <c r="X944" i="3"/>
  <c r="W944" i="3"/>
  <c r="X2578" i="3"/>
  <c r="W2578" i="3"/>
  <c r="W1389" i="3"/>
  <c r="X1389" i="3"/>
  <c r="X2610" i="3"/>
  <c r="W2610" i="3"/>
  <c r="X2281" i="3"/>
  <c r="W2281" i="3"/>
  <c r="X2227" i="3"/>
  <c r="W2227" i="3"/>
  <c r="W2177" i="3"/>
  <c r="X2177" i="3"/>
  <c r="W3096" i="3"/>
  <c r="X3096" i="3"/>
  <c r="X1447" i="3"/>
  <c r="W1447" i="3"/>
  <c r="X2771" i="3"/>
  <c r="W2771" i="3"/>
  <c r="W1240" i="3"/>
  <c r="X1240" i="3"/>
  <c r="X3080" i="3"/>
  <c r="W3080" i="3"/>
  <c r="X2620" i="3"/>
  <c r="W2620" i="3"/>
  <c r="X2272" i="3"/>
  <c r="W2272" i="3"/>
  <c r="X1928" i="3"/>
  <c r="W1928" i="3"/>
  <c r="X1774" i="3"/>
  <c r="W1774" i="3"/>
  <c r="X2332" i="3"/>
  <c r="W2332" i="3"/>
  <c r="X2095" i="3"/>
  <c r="W2095" i="3"/>
  <c r="W2808" i="3"/>
  <c r="X2808" i="3"/>
  <c r="X1920" i="3"/>
  <c r="W1920" i="3"/>
  <c r="X2408" i="3"/>
  <c r="W2408" i="3"/>
  <c r="X1769" i="3"/>
  <c r="W1769" i="3"/>
  <c r="X2693" i="3"/>
  <c r="W2693" i="3"/>
  <c r="X1974" i="3"/>
  <c r="W1974" i="3"/>
  <c r="W1264" i="3"/>
  <c r="X1264" i="3"/>
  <c r="X3032" i="3"/>
  <c r="W3032" i="3"/>
  <c r="X2885" i="3"/>
  <c r="W2885" i="3"/>
  <c r="X2090" i="3"/>
  <c r="W2090" i="3"/>
  <c r="X2103" i="3"/>
  <c r="W2103" i="3"/>
  <c r="X2745" i="3"/>
  <c r="W2745" i="3"/>
  <c r="X3119" i="3"/>
  <c r="W3119" i="3"/>
  <c r="X2587" i="3"/>
  <c r="W2587" i="3"/>
  <c r="X1563" i="3"/>
  <c r="W1563" i="3"/>
  <c r="X3077" i="3"/>
  <c r="W3077" i="3"/>
  <c r="X2627" i="3"/>
  <c r="W2627" i="3"/>
  <c r="W2264" i="3"/>
  <c r="X2264" i="3"/>
  <c r="W1737" i="3"/>
  <c r="X1737" i="3"/>
  <c r="X1742" i="3"/>
  <c r="W1742" i="3"/>
  <c r="W608" i="3"/>
  <c r="X608" i="3"/>
  <c r="X2551" i="3"/>
  <c r="W2551" i="3"/>
  <c r="X1127" i="3"/>
  <c r="W1127" i="3"/>
  <c r="X2757" i="3"/>
  <c r="W2757" i="3"/>
  <c r="X1914" i="3"/>
  <c r="W1914" i="3"/>
  <c r="X833" i="3"/>
  <c r="W833" i="3"/>
  <c r="X1804" i="3"/>
  <c r="W1804" i="3"/>
  <c r="X1773" i="3"/>
  <c r="W1773" i="3"/>
  <c r="X696" i="3"/>
  <c r="W696" i="3"/>
  <c r="X2841" i="3"/>
  <c r="W2841" i="3"/>
  <c r="X1988" i="3"/>
  <c r="W1988" i="3"/>
  <c r="W550" i="3"/>
  <c r="X550" i="3"/>
  <c r="X3083" i="3"/>
  <c r="W3083" i="3"/>
  <c r="X2325" i="3"/>
  <c r="W2325" i="3"/>
  <c r="X3014" i="3"/>
  <c r="W3014" i="3"/>
  <c r="X3088" i="3"/>
  <c r="W3088" i="3"/>
  <c r="X1495" i="3"/>
  <c r="W1495" i="3"/>
  <c r="X507" i="3"/>
  <c r="W507" i="3"/>
  <c r="X876" i="3"/>
  <c r="W876" i="3"/>
  <c r="X1536" i="3"/>
  <c r="W1536" i="3"/>
  <c r="W991" i="3"/>
  <c r="X991" i="3"/>
  <c r="X2938" i="3"/>
  <c r="W2938" i="3"/>
  <c r="X2199" i="3"/>
  <c r="W2199" i="3"/>
  <c r="X1291" i="3"/>
  <c r="W1291" i="3"/>
  <c r="X1078" i="3"/>
  <c r="W1078" i="3"/>
  <c r="X2715" i="3"/>
  <c r="W2715" i="3"/>
  <c r="X2380" i="3"/>
  <c r="W2380" i="3"/>
  <c r="X2219" i="3"/>
  <c r="W2219" i="3"/>
  <c r="W2761" i="3"/>
  <c r="X2761" i="3"/>
  <c r="X1510" i="3"/>
  <c r="W1510" i="3"/>
  <c r="X2764" i="3"/>
  <c r="W2764" i="3"/>
  <c r="X1286" i="3"/>
  <c r="W1286" i="3"/>
  <c r="X3252" i="3"/>
  <c r="W3252" i="3"/>
  <c r="X1438" i="3"/>
  <c r="W1438" i="3"/>
  <c r="X917" i="3"/>
  <c r="W917" i="3"/>
  <c r="X3130" i="3"/>
  <c r="W3130" i="3"/>
  <c r="X2583" i="3"/>
  <c r="W2583" i="3"/>
  <c r="X2152" i="3"/>
  <c r="W2152" i="3"/>
  <c r="X883" i="3"/>
  <c r="W883" i="3"/>
  <c r="X1239" i="3"/>
  <c r="W1239" i="3"/>
  <c r="W3196" i="3"/>
  <c r="X3196" i="3"/>
  <c r="X2548" i="3"/>
  <c r="W2548" i="3"/>
  <c r="X1790" i="3"/>
  <c r="W1790" i="3"/>
  <c r="X1178" i="3"/>
  <c r="W1178" i="3"/>
  <c r="X2313" i="3"/>
  <c r="W2313" i="3"/>
  <c r="X2830" i="3"/>
  <c r="W2830" i="3"/>
  <c r="X1978" i="3"/>
  <c r="W1978" i="3"/>
  <c r="X1622" i="3"/>
  <c r="W1622" i="3"/>
  <c r="X1052" i="3"/>
  <c r="W1052" i="3"/>
  <c r="X3261" i="3"/>
  <c r="W3261" i="3"/>
  <c r="X3224" i="3"/>
  <c r="W3224" i="3"/>
  <c r="X2971" i="3"/>
  <c r="W2971" i="3"/>
  <c r="X1841" i="3"/>
  <c r="W1841" i="3"/>
  <c r="X988" i="3"/>
  <c r="W988" i="3"/>
  <c r="X1983" i="3"/>
  <c r="W1983" i="3"/>
  <c r="X1486" i="3"/>
  <c r="W1486" i="3"/>
  <c r="X1237" i="3"/>
  <c r="W1237" i="3"/>
  <c r="X582" i="3"/>
  <c r="W582" i="3"/>
  <c r="X2192" i="3"/>
  <c r="W2192" i="3"/>
  <c r="W2221" i="3"/>
  <c r="X2221" i="3"/>
  <c r="X2807" i="3"/>
  <c r="W2807" i="3"/>
  <c r="X938" i="3"/>
  <c r="W938" i="3"/>
  <c r="X3059" i="3"/>
  <c r="W3059" i="3"/>
  <c r="X928" i="3"/>
  <c r="W928" i="3"/>
  <c r="X2117" i="3"/>
  <c r="W2117" i="3"/>
  <c r="X1206" i="3"/>
  <c r="W1206" i="3"/>
  <c r="X868" i="3"/>
  <c r="W868" i="3"/>
  <c r="X1012" i="3"/>
  <c r="W1012" i="3"/>
  <c r="X1359" i="3"/>
  <c r="W1359" i="3"/>
  <c r="X989" i="3"/>
  <c r="W989" i="3"/>
  <c r="W534" i="3"/>
  <c r="X534" i="3"/>
  <c r="X1704" i="3"/>
  <c r="W1704" i="3"/>
  <c r="X1160" i="3"/>
  <c r="W1160" i="3"/>
  <c r="X2511" i="3"/>
  <c r="W2511" i="3"/>
  <c r="X1448" i="3"/>
  <c r="W1448" i="3"/>
  <c r="X2148" i="3"/>
  <c r="W2148" i="3"/>
  <c r="W1917" i="3"/>
  <c r="X1917" i="3"/>
  <c r="W2126" i="3"/>
  <c r="X2126" i="3"/>
  <c r="W2419" i="3"/>
  <c r="X2419" i="3"/>
  <c r="X905" i="3"/>
  <c r="W905" i="3"/>
  <c r="W985" i="3"/>
  <c r="X985" i="3"/>
  <c r="X2716" i="3"/>
  <c r="W2716" i="3"/>
  <c r="X503" i="3"/>
  <c r="W503" i="3"/>
  <c r="X1729" i="3"/>
  <c r="W1729" i="3"/>
  <c r="X2142" i="3"/>
  <c r="W2142" i="3"/>
  <c r="X1140" i="3"/>
  <c r="W1140" i="3"/>
  <c r="X1029" i="3"/>
  <c r="W1029" i="3"/>
  <c r="X2473" i="3"/>
  <c r="W2473" i="3"/>
  <c r="X1063" i="3"/>
  <c r="W1063" i="3"/>
  <c r="X3171" i="3"/>
  <c r="W3171" i="3"/>
  <c r="X2456" i="3"/>
  <c r="W2456" i="3"/>
  <c r="W576" i="3"/>
  <c r="X576" i="3"/>
  <c r="X865" i="3"/>
  <c r="W865" i="3"/>
  <c r="X945" i="3"/>
  <c r="W945" i="3"/>
  <c r="W2178" i="3"/>
  <c r="X2178" i="3"/>
  <c r="X620" i="3"/>
  <c r="W620" i="3"/>
  <c r="X2133" i="3"/>
  <c r="W2133" i="3"/>
  <c r="X2806" i="3"/>
  <c r="W2806" i="3"/>
  <c r="X2289" i="3"/>
  <c r="W2289" i="3"/>
  <c r="X1942" i="3"/>
  <c r="W1942" i="3"/>
  <c r="X2114" i="3"/>
  <c r="W2114" i="3"/>
  <c r="X1496" i="3"/>
  <c r="W1496" i="3"/>
  <c r="X1839" i="3"/>
  <c r="W1839" i="3"/>
  <c r="X1386" i="3"/>
  <c r="W1386" i="3"/>
  <c r="X2328" i="3"/>
  <c r="W2328" i="3"/>
  <c r="X763" i="3"/>
  <c r="W763" i="3"/>
  <c r="X2596" i="3"/>
  <c r="W2596" i="3"/>
  <c r="X2305" i="3"/>
  <c r="W2305" i="3"/>
  <c r="X2566" i="3"/>
  <c r="W2566" i="3"/>
  <c r="W2092" i="3"/>
  <c r="X2092" i="3"/>
  <c r="X2173" i="3"/>
  <c r="W2173" i="3"/>
  <c r="X1543" i="3"/>
  <c r="W1543" i="3"/>
  <c r="X3259" i="3"/>
  <c r="W3259" i="3"/>
  <c r="X1514" i="3"/>
  <c r="W1514" i="3"/>
  <c r="X1236" i="3"/>
  <c r="W1236" i="3"/>
  <c r="X596" i="3"/>
  <c r="W596" i="3"/>
  <c r="X2559" i="3"/>
  <c r="W2559" i="3"/>
  <c r="W852" i="3"/>
  <c r="X852" i="3"/>
  <c r="X2953" i="3"/>
  <c r="W2953" i="3"/>
  <c r="W1423" i="3"/>
  <c r="X1423" i="3"/>
  <c r="X1518" i="3"/>
  <c r="W1518" i="3"/>
  <c r="X1244" i="3"/>
  <c r="W1244" i="3"/>
  <c r="X2273" i="3"/>
  <c r="W2273" i="3"/>
  <c r="X1139" i="3"/>
  <c r="W1139" i="3"/>
  <c r="X2417" i="3"/>
  <c r="W2417" i="3"/>
  <c r="X2011" i="3"/>
  <c r="W2011" i="3"/>
  <c r="X510" i="3"/>
  <c r="W510" i="3"/>
  <c r="X3183" i="3"/>
  <c r="W3183" i="3"/>
  <c r="W2164" i="3"/>
  <c r="X2164" i="3"/>
  <c r="X1740" i="3"/>
  <c r="W1740" i="3"/>
  <c r="X857" i="3"/>
  <c r="W857" i="3"/>
  <c r="X2319" i="3"/>
  <c r="W2319" i="3"/>
  <c r="W701" i="3"/>
  <c r="X701" i="3"/>
  <c r="X861" i="3"/>
  <c r="W861" i="3"/>
  <c r="X1900" i="3"/>
  <c r="W1900" i="3"/>
  <c r="X611" i="3"/>
  <c r="W611" i="3"/>
  <c r="X613" i="3"/>
  <c r="W613" i="3"/>
  <c r="W511" i="3"/>
  <c r="X511" i="3"/>
  <c r="W605" i="3"/>
  <c r="X605" i="3"/>
  <c r="X634" i="3"/>
  <c r="W634" i="3"/>
  <c r="X2091" i="3"/>
  <c r="W2091" i="3"/>
  <c r="X1575" i="3"/>
  <c r="W1575" i="3"/>
  <c r="X1781" i="3"/>
  <c r="W1781" i="3"/>
  <c r="X2706" i="3"/>
  <c r="W2706" i="3"/>
  <c r="X1415" i="3"/>
  <c r="W1415" i="3"/>
  <c r="X2140" i="3"/>
  <c r="W2140" i="3"/>
  <c r="X3265" i="3"/>
  <c r="W3265" i="3"/>
  <c r="W2129" i="3"/>
  <c r="W897" i="3"/>
  <c r="W775" i="3"/>
  <c r="W639" i="3"/>
  <c r="W1254" i="3"/>
  <c r="W2246" i="3"/>
  <c r="W942" i="3"/>
  <c r="W3149" i="3"/>
  <c r="W3103" i="3"/>
  <c r="W2022" i="3"/>
  <c r="W922" i="3"/>
  <c r="W983" i="3"/>
  <c r="W563" i="3"/>
  <c r="W1216" i="3"/>
  <c r="W1821" i="3"/>
  <c r="W836" i="3"/>
  <c r="W1877" i="3"/>
  <c r="W2737" i="3"/>
  <c r="W1039" i="3"/>
  <c r="W2405" i="3"/>
  <c r="W1391" i="3"/>
  <c r="W964" i="3"/>
  <c r="W1452" i="3"/>
  <c r="W962" i="3"/>
  <c r="W1319" i="3"/>
  <c r="W2370" i="3"/>
  <c r="W1314" i="3"/>
  <c r="W1329" i="3"/>
  <c r="W2360" i="3"/>
  <c r="W2614" i="3"/>
  <c r="W987" i="3"/>
  <c r="W1346" i="3"/>
  <c r="W1008" i="3"/>
  <c r="W1278" i="3"/>
  <c r="W2046" i="3"/>
  <c r="W871" i="3"/>
  <c r="W2175" i="3"/>
  <c r="W2876" i="3"/>
  <c r="W1442" i="3"/>
  <c r="W2723" i="3"/>
  <c r="W1520" i="3"/>
  <c r="W2656" i="3"/>
  <c r="W993" i="3"/>
  <c r="W2086" i="3"/>
  <c r="W1196" i="3"/>
  <c r="W1611" i="3"/>
  <c r="W2865" i="3"/>
  <c r="W1437" i="3"/>
  <c r="W3246" i="3"/>
  <c r="W2589" i="3"/>
  <c r="W2678" i="3"/>
  <c r="W1019" i="3"/>
  <c r="W2078" i="3"/>
  <c r="W1155" i="3"/>
  <c r="W1342" i="3"/>
  <c r="W2337" i="3"/>
  <c r="W903" i="3"/>
  <c r="W2500" i="3"/>
  <c r="W2266" i="3"/>
  <c r="W1923" i="3"/>
  <c r="W3033" i="3"/>
  <c r="W1945" i="3"/>
  <c r="W2754" i="3"/>
  <c r="W1024" i="3"/>
  <c r="W2749" i="3"/>
  <c r="W1471" i="3"/>
  <c r="W1751" i="3"/>
  <c r="W2962" i="3"/>
  <c r="W1470" i="3"/>
  <c r="W709" i="3"/>
  <c r="W1679" i="3"/>
  <c r="W2742" i="3"/>
  <c r="W1049" i="3"/>
  <c r="W2683" i="3"/>
  <c r="W1400" i="3"/>
  <c r="W1606" i="3"/>
  <c r="W2364" i="3"/>
  <c r="W1171" i="3"/>
  <c r="W3254" i="3"/>
  <c r="W2401" i="3"/>
  <c r="W1981" i="3"/>
  <c r="W3160" i="3"/>
  <c r="W583" i="3"/>
  <c r="W641" i="3"/>
  <c r="W1971" i="3"/>
  <c r="W1628" i="3"/>
  <c r="W1819" i="3"/>
  <c r="W1830" i="3"/>
  <c r="W2925" i="3"/>
  <c r="W1989" i="3"/>
  <c r="W1307" i="3"/>
  <c r="W616" i="3"/>
  <c r="W805" i="3"/>
  <c r="W2633" i="3"/>
  <c r="W1381" i="3"/>
  <c r="W1970" i="3"/>
  <c r="W3227" i="3"/>
  <c r="W1110" i="3"/>
  <c r="W848" i="3"/>
  <c r="W3046" i="3"/>
  <c r="W1308" i="3"/>
  <c r="W2239" i="3"/>
  <c r="W3031" i="3"/>
  <c r="W1380" i="3"/>
  <c r="W1027" i="3"/>
  <c r="W1851" i="3"/>
  <c r="W877" i="3"/>
  <c r="W2680" i="3"/>
  <c r="W593" i="3"/>
  <c r="W1586" i="3"/>
  <c r="W2296" i="3"/>
  <c r="W959" i="3"/>
  <c r="W2390" i="3"/>
  <c r="W1698" i="3"/>
  <c r="W966" i="3"/>
  <c r="W1731" i="3"/>
  <c r="W712" i="3"/>
  <c r="W1356" i="3"/>
  <c r="W2784" i="3"/>
  <c r="W3029" i="3"/>
  <c r="W575" i="3"/>
  <c r="W1252" i="3"/>
  <c r="W740" i="3"/>
  <c r="W2944" i="3"/>
  <c r="W1299" i="3"/>
  <c r="W3236" i="3"/>
  <c r="W2200" i="3"/>
  <c r="W1034" i="3"/>
  <c r="W2439" i="3"/>
  <c r="W2848" i="3"/>
  <c r="W1757" i="3"/>
  <c r="W515" i="3"/>
  <c r="W2286" i="3"/>
  <c r="W2101" i="3"/>
  <c r="W1800" i="3"/>
  <c r="W674" i="3"/>
  <c r="W2470" i="3"/>
  <c r="W927" i="3"/>
  <c r="W2796" i="3"/>
  <c r="W2169" i="3"/>
  <c r="W3190" i="3"/>
  <c r="W1896" i="3"/>
  <c r="W1069" i="3"/>
  <c r="X1304" i="3"/>
  <c r="X1281" i="3"/>
  <c r="X1105" i="3"/>
  <c r="W2415" i="3"/>
  <c r="X749" i="3"/>
  <c r="X2034" i="3"/>
  <c r="X1416" i="3"/>
  <c r="X2525" i="3"/>
  <c r="X2940" i="3"/>
  <c r="X1919" i="3"/>
  <c r="X2191" i="3"/>
  <c r="W2191" i="3"/>
  <c r="X2254" i="3"/>
  <c r="W2254" i="3"/>
  <c r="X1665" i="3"/>
  <c r="W1665" i="3"/>
  <c r="X2348" i="3"/>
  <c r="W2348" i="3"/>
  <c r="X2514" i="3"/>
  <c r="W2514" i="3"/>
  <c r="X2294" i="3"/>
  <c r="W2294" i="3"/>
  <c r="X2249" i="3"/>
  <c r="W2249" i="3"/>
  <c r="X2827" i="3"/>
  <c r="W2827" i="3"/>
  <c r="X509" i="3"/>
  <c r="W509" i="3"/>
  <c r="X2205" i="3"/>
  <c r="W2205" i="3"/>
  <c r="X2719" i="3"/>
  <c r="W2719" i="3"/>
  <c r="X831" i="3"/>
  <c r="W831" i="3"/>
  <c r="X1383" i="3"/>
  <c r="W1383" i="3"/>
  <c r="W1719" i="3"/>
  <c r="X1719" i="3"/>
  <c r="X623" i="3"/>
  <c r="W623" i="3"/>
  <c r="X2416" i="3"/>
  <c r="W2416" i="3"/>
  <c r="X3101" i="3"/>
  <c r="W3101" i="3"/>
  <c r="X2066" i="3"/>
  <c r="W2066" i="3"/>
  <c r="W2779" i="3"/>
  <c r="X2779" i="3"/>
  <c r="X3165" i="3"/>
  <c r="W3165" i="3"/>
  <c r="X2809" i="3"/>
  <c r="W2809" i="3"/>
  <c r="X2160" i="3"/>
  <c r="W2160" i="3"/>
  <c r="X2713" i="3"/>
  <c r="W2713" i="3"/>
  <c r="W2350" i="3"/>
  <c r="X2350" i="3"/>
  <c r="W1580" i="3"/>
  <c r="X1580" i="3"/>
  <c r="X2334" i="3"/>
  <c r="W2334" i="3"/>
  <c r="X3089" i="3"/>
  <c r="W3089" i="3"/>
  <c r="X2628" i="3"/>
  <c r="W2628" i="3"/>
  <c r="X1778" i="3"/>
  <c r="W1778" i="3"/>
  <c r="X2823" i="3"/>
  <c r="W2823" i="3"/>
  <c r="X2137" i="3"/>
  <c r="W2137" i="3"/>
  <c r="X2965" i="3"/>
  <c r="W2965" i="3"/>
  <c r="X2167" i="3"/>
  <c r="W2167" i="3"/>
  <c r="X3002" i="3"/>
  <c r="W3002" i="3"/>
  <c r="X2506" i="3"/>
  <c r="W2506" i="3"/>
  <c r="X1792" i="3"/>
  <c r="W1792" i="3"/>
  <c r="X1824" i="3"/>
  <c r="W1824" i="3"/>
  <c r="X2377" i="3"/>
  <c r="W2377" i="3"/>
  <c r="W2560" i="3"/>
  <c r="X2560" i="3"/>
  <c r="X2853" i="3"/>
  <c r="W2853" i="3"/>
  <c r="W2542" i="3"/>
  <c r="X2542" i="3"/>
  <c r="X2155" i="3"/>
  <c r="W2155" i="3"/>
  <c r="X3093" i="3"/>
  <c r="W3093" i="3"/>
  <c r="X2454" i="3"/>
  <c r="W2454" i="3"/>
  <c r="W926" i="3"/>
  <c r="X926" i="3"/>
  <c r="W2163" i="3"/>
  <c r="X2163" i="3"/>
  <c r="X845" i="3"/>
  <c r="W845" i="3"/>
  <c r="X2291" i="3"/>
  <c r="W2291" i="3"/>
  <c r="X2547" i="3"/>
  <c r="W2547" i="3"/>
  <c r="X2549" i="3"/>
  <c r="W2549" i="3"/>
  <c r="X2389" i="3"/>
  <c r="W2389" i="3"/>
  <c r="X1321" i="3"/>
  <c r="W1321" i="3"/>
  <c r="X2354" i="3"/>
  <c r="W2354" i="3"/>
  <c r="X1998" i="3"/>
  <c r="W1998" i="3"/>
  <c r="W1617" i="3"/>
  <c r="X1617" i="3"/>
  <c r="X2712" i="3"/>
  <c r="W2712" i="3"/>
  <c r="X1834" i="3"/>
  <c r="W1834" i="3"/>
  <c r="W3163" i="3"/>
  <c r="X3163" i="3"/>
  <c r="W2462" i="3"/>
  <c r="X2462" i="3"/>
  <c r="X2790" i="3"/>
  <c r="W2790" i="3"/>
  <c r="W1936" i="3"/>
  <c r="X1936" i="3"/>
  <c r="X2342" i="3"/>
  <c r="W2342" i="3"/>
  <c r="X2694" i="3"/>
  <c r="W2694" i="3"/>
  <c r="X2927" i="3"/>
  <c r="W2927" i="3"/>
  <c r="X1324" i="3"/>
  <c r="W1324" i="3"/>
  <c r="X2776" i="3"/>
  <c r="W2776" i="3"/>
  <c r="X2242" i="3"/>
  <c r="W2242" i="3"/>
  <c r="W3106" i="3"/>
  <c r="X3106" i="3"/>
  <c r="X2255" i="3"/>
  <c r="W2255" i="3"/>
  <c r="X2714" i="3"/>
  <c r="W2714" i="3"/>
  <c r="X1444" i="3"/>
  <c r="W1444" i="3"/>
  <c r="X2832" i="3"/>
  <c r="W2832" i="3"/>
  <c r="X2392" i="3"/>
  <c r="W2392" i="3"/>
  <c r="X3025" i="3"/>
  <c r="W3025" i="3"/>
  <c r="X2475" i="3"/>
  <c r="W2475" i="3"/>
  <c r="X1601" i="3"/>
  <c r="W1601" i="3"/>
  <c r="X2982" i="3"/>
  <c r="W2982" i="3"/>
  <c r="X2412" i="3"/>
  <c r="W2412" i="3"/>
  <c r="X2033" i="3"/>
  <c r="W2033" i="3"/>
  <c r="X2621" i="3"/>
  <c r="W2621" i="3"/>
  <c r="X2702" i="3"/>
  <c r="W2702" i="3"/>
  <c r="X2427" i="3"/>
  <c r="W2427" i="3"/>
  <c r="W918" i="3"/>
  <c r="X918" i="3"/>
  <c r="X3128" i="3"/>
  <c r="W3128" i="3"/>
  <c r="X2879" i="3"/>
  <c r="W2879" i="3"/>
  <c r="W2602" i="3"/>
  <c r="X2602" i="3"/>
  <c r="X2517" i="3"/>
  <c r="W2517" i="3"/>
  <c r="W1939" i="3"/>
  <c r="X1939" i="3"/>
  <c r="X1320" i="3"/>
  <c r="W1320" i="3"/>
  <c r="X1955" i="3"/>
  <c r="W1955" i="3"/>
  <c r="X3170" i="3"/>
  <c r="W3170" i="3"/>
  <c r="X2843" i="3"/>
  <c r="W2843" i="3"/>
  <c r="X1648" i="3"/>
  <c r="W1648" i="3"/>
  <c r="W2302" i="3"/>
  <c r="X2302" i="3"/>
  <c r="X2782" i="3"/>
  <c r="W2782" i="3"/>
  <c r="X2226" i="3"/>
  <c r="W2226" i="3"/>
  <c r="X2278" i="3"/>
  <c r="W2278" i="3"/>
  <c r="X1456" i="3"/>
  <c r="W1456" i="3"/>
  <c r="X2736" i="3"/>
  <c r="W2736" i="3"/>
  <c r="X2083" i="3"/>
  <c r="W2083" i="3"/>
  <c r="X2836" i="3"/>
  <c r="W2836" i="3"/>
  <c r="X2461" i="3"/>
  <c r="W2461" i="3"/>
  <c r="X3135" i="3"/>
  <c r="W3135" i="3"/>
  <c r="W1000" i="3"/>
  <c r="X1000" i="3"/>
  <c r="X2399" i="3"/>
  <c r="W2399" i="3"/>
  <c r="X1929" i="3"/>
  <c r="W1929" i="3"/>
  <c r="X1284" i="3"/>
  <c r="W1284" i="3"/>
  <c r="X2724" i="3"/>
  <c r="W2724" i="3"/>
  <c r="X1766" i="3"/>
  <c r="W1766" i="3"/>
  <c r="W2978" i="3"/>
  <c r="X2978" i="3"/>
  <c r="X2783" i="3"/>
  <c r="W2783" i="3"/>
  <c r="X2509" i="3"/>
  <c r="W2509" i="3"/>
  <c r="X3238" i="3"/>
  <c r="W3238" i="3"/>
  <c r="X2949" i="3"/>
  <c r="W2949" i="3"/>
  <c r="W1065" i="3"/>
  <c r="X1065" i="3"/>
  <c r="X2067" i="3"/>
  <c r="W2067" i="3"/>
  <c r="X1523" i="3"/>
  <c r="W1523" i="3"/>
  <c r="X949" i="3"/>
  <c r="W949" i="3"/>
  <c r="X677" i="3"/>
  <c r="W677" i="3"/>
  <c r="X1118" i="3"/>
  <c r="W1118" i="3"/>
  <c r="X2465" i="3"/>
  <c r="W2465" i="3"/>
  <c r="X1326" i="3"/>
  <c r="W1326" i="3"/>
  <c r="X2996" i="3"/>
  <c r="W2996" i="3"/>
  <c r="W2293" i="3"/>
  <c r="X2293" i="3"/>
  <c r="W2027" i="3"/>
  <c r="X2027" i="3"/>
  <c r="X1663" i="3"/>
  <c r="W1663" i="3"/>
  <c r="X1185" i="3"/>
  <c r="W1185" i="3"/>
  <c r="X3204" i="3"/>
  <c r="W3204" i="3"/>
  <c r="X2930" i="3"/>
  <c r="W2930" i="3"/>
  <c r="X2236" i="3"/>
  <c r="W2236" i="3"/>
  <c r="X1004" i="3"/>
  <c r="W1004" i="3"/>
  <c r="X3133" i="3"/>
  <c r="W3133" i="3"/>
  <c r="X2039" i="3"/>
  <c r="W2039" i="3"/>
  <c r="W1505" i="3"/>
  <c r="X1505" i="3"/>
  <c r="X780" i="3"/>
  <c r="W780" i="3"/>
  <c r="W572" i="3"/>
  <c r="X572" i="3"/>
  <c r="X796" i="3"/>
  <c r="W796" i="3"/>
  <c r="X2316" i="3"/>
  <c r="W2316" i="3"/>
  <c r="X2939" i="3"/>
  <c r="W2939" i="3"/>
  <c r="X2179" i="3"/>
  <c r="W2179" i="3"/>
  <c r="W1895" i="3"/>
  <c r="X1895" i="3"/>
  <c r="W1878" i="3"/>
  <c r="X1878" i="3"/>
  <c r="X750" i="3"/>
  <c r="W750" i="3"/>
  <c r="X1081" i="3"/>
  <c r="W1081" i="3"/>
  <c r="X604" i="3"/>
  <c r="W604" i="3"/>
  <c r="X3044" i="3"/>
  <c r="W3044" i="3"/>
  <c r="X3114" i="3"/>
  <c r="W3114" i="3"/>
  <c r="W3061" i="3"/>
  <c r="X3061" i="3"/>
  <c r="X716" i="3"/>
  <c r="W716" i="3"/>
  <c r="X2674" i="3"/>
  <c r="W2674" i="3"/>
  <c r="X523" i="3"/>
  <c r="W523" i="3"/>
  <c r="X819" i="3"/>
  <c r="W819" i="3"/>
  <c r="X1508" i="3"/>
  <c r="W1508" i="3"/>
  <c r="X2353" i="3"/>
  <c r="W2353" i="3"/>
  <c r="X1238" i="3"/>
  <c r="W1238" i="3"/>
  <c r="W2993" i="3"/>
  <c r="X2993" i="3"/>
  <c r="X1653" i="3"/>
  <c r="W1653" i="3"/>
  <c r="X1138" i="3"/>
  <c r="W1138" i="3"/>
  <c r="W3207" i="3"/>
  <c r="X3207" i="3"/>
  <c r="X2476" i="3"/>
  <c r="W2476" i="3"/>
  <c r="X1422" i="3"/>
  <c r="W1422" i="3"/>
  <c r="X3222" i="3"/>
  <c r="W3222" i="3"/>
  <c r="W2378" i="3"/>
  <c r="X2378" i="3"/>
  <c r="X1912" i="3"/>
  <c r="W1912" i="3"/>
  <c r="W1392" i="3"/>
  <c r="X1392" i="3"/>
  <c r="X1323" i="3"/>
  <c r="W1323" i="3"/>
  <c r="X632" i="3"/>
  <c r="W632" i="3"/>
  <c r="W2496" i="3"/>
  <c r="X2496" i="3"/>
  <c r="X2312" i="3"/>
  <c r="W2312" i="3"/>
  <c r="X1958" i="3"/>
  <c r="W1958" i="3"/>
  <c r="X1263" i="3"/>
  <c r="W1263" i="3"/>
  <c r="X3108" i="3"/>
  <c r="W3108" i="3"/>
  <c r="X1555" i="3"/>
  <c r="W1555" i="3"/>
  <c r="X533" i="3"/>
  <c r="W533" i="3"/>
  <c r="X1362" i="3"/>
  <c r="W1362" i="3"/>
  <c r="X1399" i="3"/>
  <c r="W1399" i="3"/>
  <c r="X646" i="3"/>
  <c r="W646" i="3"/>
  <c r="X1572" i="3"/>
  <c r="W1572" i="3"/>
  <c r="X1355" i="3"/>
  <c r="W1355" i="3"/>
  <c r="X2064" i="3"/>
  <c r="W2064" i="3"/>
  <c r="X2134" i="3"/>
  <c r="W2134" i="3"/>
  <c r="X552" i="3"/>
  <c r="W552" i="3"/>
  <c r="W915" i="3"/>
  <c r="X915" i="3"/>
  <c r="W1823" i="3"/>
  <c r="X1823" i="3"/>
  <c r="X1825" i="3"/>
  <c r="W1825" i="3"/>
  <c r="W2292" i="3"/>
  <c r="X2292" i="3"/>
  <c r="X2008" i="3"/>
  <c r="W2008" i="3"/>
  <c r="X2618" i="3"/>
  <c r="W2618" i="3"/>
  <c r="X2518" i="3"/>
  <c r="W2518" i="3"/>
  <c r="X2123" i="3"/>
  <c r="W2123" i="3"/>
  <c r="X2952" i="3"/>
  <c r="W2952" i="3"/>
  <c r="W1117" i="3"/>
  <c r="X1117" i="3"/>
  <c r="W2102" i="3"/>
  <c r="X2102" i="3"/>
  <c r="W2241" i="3"/>
  <c r="X2241" i="3"/>
  <c r="X1210" i="3"/>
  <c r="W1210" i="3"/>
  <c r="X662" i="3"/>
  <c r="W662" i="3"/>
  <c r="W518" i="3"/>
  <c r="X518" i="3"/>
  <c r="X1570" i="3"/>
  <c r="W1570" i="3"/>
  <c r="X1485" i="3"/>
  <c r="W1485" i="3"/>
  <c r="X1615" i="3"/>
  <c r="W1615" i="3"/>
  <c r="X1797" i="3"/>
  <c r="W1797" i="3"/>
  <c r="W946" i="3"/>
  <c r="X946" i="3"/>
  <c r="X2691" i="3"/>
  <c r="W2691" i="3"/>
  <c r="X1909" i="3"/>
  <c r="W1909" i="3"/>
  <c r="X589" i="3"/>
  <c r="W589" i="3"/>
  <c r="X1085" i="3"/>
  <c r="W1085" i="3"/>
  <c r="X2527" i="3"/>
  <c r="W2527" i="3"/>
  <c r="W2309" i="3"/>
  <c r="X2309" i="3"/>
  <c r="X1412" i="3"/>
  <c r="W1412" i="3"/>
  <c r="X934" i="3"/>
  <c r="W934" i="3"/>
  <c r="X1855" i="3"/>
  <c r="W1855" i="3"/>
  <c r="X1487" i="3"/>
  <c r="W1487" i="3"/>
  <c r="X1890" i="3"/>
  <c r="W1890" i="3"/>
  <c r="X1260" i="3"/>
  <c r="W1260" i="3"/>
  <c r="X2690" i="3"/>
  <c r="W2690" i="3"/>
  <c r="X1581" i="3"/>
  <c r="W1581" i="3"/>
  <c r="X1454" i="3"/>
  <c r="W1454" i="3"/>
  <c r="X746" i="3"/>
  <c r="W746" i="3"/>
  <c r="X638" i="3"/>
  <c r="W638" i="3"/>
  <c r="W2065" i="3"/>
  <c r="X2065" i="3"/>
  <c r="X1175" i="3"/>
  <c r="W1175" i="3"/>
  <c r="X659" i="3"/>
  <c r="W659" i="3"/>
  <c r="X3028" i="3"/>
  <c r="W3028" i="3"/>
  <c r="X2166" i="3"/>
  <c r="W2166" i="3"/>
  <c r="W2387" i="3"/>
  <c r="X2387" i="3"/>
  <c r="X2997" i="3"/>
  <c r="W2997" i="3"/>
  <c r="W1183" i="3"/>
  <c r="X1183" i="3"/>
  <c r="X1479" i="3"/>
  <c r="W1479" i="3"/>
  <c r="X1347" i="3"/>
  <c r="W1347" i="3"/>
  <c r="X764" i="3"/>
  <c r="W764" i="3"/>
  <c r="X2425" i="3"/>
  <c r="W2425" i="3"/>
  <c r="X2611" i="3"/>
  <c r="W2611" i="3"/>
  <c r="X2916" i="3"/>
  <c r="W2916" i="3"/>
  <c r="X1696" i="3"/>
  <c r="W1696" i="3"/>
  <c r="X2277" i="3"/>
  <c r="W2277" i="3"/>
  <c r="X1910" i="3"/>
  <c r="W1910" i="3"/>
  <c r="X1295" i="3"/>
  <c r="W1295" i="3"/>
  <c r="W2433" i="3"/>
  <c r="X2433" i="3"/>
  <c r="W2698" i="3"/>
  <c r="W2001" i="3"/>
  <c r="W2451" i="3"/>
  <c r="W667" i="3"/>
  <c r="W3226" i="3"/>
  <c r="W1219" i="3"/>
  <c r="W1935" i="3"/>
  <c r="W873" i="3"/>
  <c r="W3021" i="3"/>
  <c r="W2847" i="3"/>
  <c r="W1991" i="3"/>
  <c r="W527" i="3"/>
  <c r="W652" i="3"/>
  <c r="W3256" i="3"/>
  <c r="W981" i="3"/>
  <c r="W1587" i="3"/>
  <c r="W807" i="3"/>
  <c r="W1673" i="3"/>
  <c r="W2639" i="3"/>
  <c r="W980" i="3"/>
  <c r="W1546" i="3"/>
  <c r="W3263" i="3"/>
  <c r="W2127" i="3"/>
  <c r="W899" i="3"/>
  <c r="W771" i="3"/>
  <c r="W2198" i="3"/>
  <c r="W1253" i="3"/>
  <c r="W2247" i="3"/>
  <c r="W912" i="3"/>
  <c r="W3148" i="3"/>
  <c r="W3071" i="3"/>
  <c r="W2023" i="3"/>
  <c r="W921" i="3"/>
  <c r="W982" i="3"/>
  <c r="W559" i="3"/>
  <c r="W1212" i="3"/>
  <c r="W1716" i="3"/>
  <c r="W839" i="3"/>
  <c r="W1707" i="3"/>
  <c r="W2735" i="3"/>
  <c r="W1043" i="3"/>
  <c r="W2404" i="3"/>
  <c r="W1181" i="3"/>
  <c r="W2624" i="3"/>
  <c r="W963" i="3"/>
  <c r="W1451" i="3"/>
  <c r="W961" i="3"/>
  <c r="W1317" i="3"/>
  <c r="W2369" i="3"/>
  <c r="W1251" i="3"/>
  <c r="W1241" i="3"/>
  <c r="W2359" i="3"/>
  <c r="W2584" i="3"/>
  <c r="W986" i="3"/>
  <c r="W1106" i="3"/>
  <c r="W1010" i="3"/>
  <c r="W1277" i="3"/>
  <c r="W2045" i="3"/>
  <c r="W870" i="3"/>
  <c r="W2149" i="3"/>
  <c r="W2877" i="3"/>
  <c r="W1441" i="3"/>
  <c r="W2721" i="3"/>
  <c r="W1519" i="3"/>
  <c r="W2654" i="3"/>
  <c r="W992" i="3"/>
  <c r="W2088" i="3"/>
  <c r="W1194" i="3"/>
  <c r="W1352" i="3"/>
  <c r="W2700" i="3"/>
  <c r="W1406" i="3"/>
  <c r="W2487" i="3"/>
  <c r="W2483" i="3"/>
  <c r="W2648" i="3"/>
  <c r="W1017" i="3"/>
  <c r="W2080" i="3"/>
  <c r="W1154" i="3"/>
  <c r="W1341" i="3"/>
  <c r="W2240" i="3"/>
  <c r="W902" i="3"/>
  <c r="W2307" i="3"/>
  <c r="W2265" i="3"/>
  <c r="W1921" i="3"/>
  <c r="W3001" i="3"/>
  <c r="W1627" i="3"/>
  <c r="W2942" i="3"/>
  <c r="W1638" i="3"/>
  <c r="W497" i="3"/>
  <c r="W2493" i="3"/>
  <c r="W1750" i="3"/>
  <c r="W1564" i="3"/>
  <c r="W2006" i="3"/>
  <c r="W1449" i="3"/>
  <c r="W1969" i="3"/>
  <c r="W2954" i="3"/>
  <c r="W669" i="3"/>
  <c r="W2062" i="3"/>
  <c r="W683" i="3"/>
  <c r="W1393" i="3"/>
  <c r="W2988" i="3"/>
  <c r="W2522" i="3"/>
  <c r="W784" i="3"/>
  <c r="W2615" i="3"/>
  <c r="W1968" i="3"/>
  <c r="W1553" i="3"/>
  <c r="W3225" i="3"/>
  <c r="W679" i="3"/>
  <c r="W2452" i="3"/>
  <c r="W812" i="3"/>
  <c r="W1995" i="3"/>
  <c r="W1188" i="3"/>
  <c r="W1494" i="3"/>
  <c r="W2669" i="3"/>
  <c r="W3231" i="3"/>
  <c r="W2263" i="3"/>
  <c r="W3087" i="3"/>
  <c r="W642" i="3"/>
  <c r="W1290" i="3"/>
  <c r="W3125" i="3"/>
  <c r="W2781" i="3"/>
  <c r="W2979" i="3"/>
  <c r="W2921" i="3"/>
  <c r="W618" i="3"/>
  <c r="W2852" i="3"/>
  <c r="W1306" i="3"/>
  <c r="W728" i="3"/>
  <c r="W1330" i="3"/>
  <c r="W895" i="3"/>
  <c r="W2929" i="3"/>
  <c r="W2842" i="3"/>
  <c r="W1163" i="3"/>
  <c r="W2798" i="3"/>
  <c r="W2423" i="3"/>
  <c r="W2043" i="3"/>
  <c r="W2311" i="3"/>
  <c r="W2562" i="3"/>
  <c r="W1889" i="3"/>
  <c r="W1077" i="3"/>
  <c r="W3069" i="3"/>
  <c r="W1259" i="3"/>
  <c r="W2544" i="3"/>
  <c r="W1979" i="3"/>
  <c r="W2301" i="3"/>
  <c r="X1385" i="3"/>
  <c r="X1055" i="3"/>
  <c r="X607" i="3"/>
  <c r="X786" i="3"/>
  <c r="X787" i="3"/>
  <c r="W1879" i="3"/>
  <c r="X1905" i="3"/>
  <c r="X2607" i="3"/>
  <c r="X2534" i="3"/>
  <c r="W2534" i="3"/>
  <c r="X3179" i="3"/>
  <c r="W3179" i="3"/>
  <c r="W2640" i="3"/>
  <c r="X2640" i="3"/>
  <c r="X2233" i="3"/>
  <c r="W2233" i="3"/>
  <c r="X2261" i="3"/>
  <c r="W2261" i="3"/>
  <c r="X2803" i="3"/>
  <c r="W2803" i="3"/>
  <c r="X3143" i="3"/>
  <c r="W3143" i="3"/>
  <c r="X1059" i="3"/>
  <c r="W1059" i="3"/>
  <c r="X2759" i="3"/>
  <c r="W2759" i="3"/>
  <c r="X1390" i="3"/>
  <c r="W1390" i="3"/>
  <c r="X1297" i="3"/>
  <c r="W1297" i="3"/>
  <c r="W1850" i="3"/>
  <c r="X1850" i="3"/>
  <c r="W800" i="3"/>
  <c r="X800" i="3"/>
  <c r="X2228" i="3"/>
  <c r="W2228" i="3"/>
  <c r="X2388" i="3"/>
  <c r="W2388" i="3"/>
  <c r="X1270" i="3"/>
  <c r="W1270" i="3"/>
  <c r="X3047" i="3"/>
  <c r="W3047" i="3"/>
  <c r="X1335" i="3"/>
  <c r="W1335" i="3"/>
  <c r="X1789" i="3"/>
  <c r="W1789" i="3"/>
  <c r="X1387" i="3"/>
  <c r="W1387" i="3"/>
  <c r="X1309" i="3"/>
  <c r="W1309" i="3"/>
  <c r="X2820" i="3"/>
  <c r="W2820" i="3"/>
  <c r="X1710" i="3"/>
  <c r="W1710" i="3"/>
  <c r="X3211" i="3"/>
  <c r="W3211" i="3"/>
  <c r="X2151" i="3"/>
  <c r="W2151" i="3"/>
  <c r="X2572" i="3"/>
  <c r="W2572" i="3"/>
  <c r="X1226" i="3"/>
  <c r="W1226" i="3"/>
  <c r="X2623" i="3"/>
  <c r="W2623" i="3"/>
  <c r="X2271" i="3"/>
  <c r="W2271" i="3"/>
  <c r="X3167" i="3"/>
  <c r="W3167" i="3"/>
  <c r="W1115" i="3"/>
  <c r="X1115" i="3"/>
  <c r="X2058" i="3"/>
  <c r="W2058" i="3"/>
  <c r="X3197" i="3"/>
  <c r="W3197" i="3"/>
  <c r="X2932" i="3"/>
  <c r="W2932" i="3"/>
  <c r="X2609" i="3"/>
  <c r="W2609" i="3"/>
  <c r="W2485" i="3"/>
  <c r="X2485" i="3"/>
  <c r="X1498" i="3"/>
  <c r="W1498" i="3"/>
  <c r="X2874" i="3"/>
  <c r="W2874" i="3"/>
  <c r="X1207" i="3"/>
  <c r="W1207" i="3"/>
  <c r="X2685" i="3"/>
  <c r="W2685" i="3"/>
  <c r="X2791" i="3"/>
  <c r="W2791" i="3"/>
  <c r="X2394" i="3"/>
  <c r="W2394" i="3"/>
  <c r="X2054" i="3"/>
  <c r="W2054" i="3"/>
  <c r="W1697" i="3"/>
  <c r="X1697" i="3"/>
  <c r="X2622" i="3"/>
  <c r="W2622" i="3"/>
  <c r="X2016" i="3"/>
  <c r="W2016" i="3"/>
  <c r="X2837" i="3"/>
  <c r="W2837" i="3"/>
  <c r="W2631" i="3"/>
  <c r="X2631" i="3"/>
  <c r="X2469" i="3"/>
  <c r="W2469" i="3"/>
  <c r="X1612" i="3"/>
  <c r="W1612" i="3"/>
  <c r="X3115" i="3"/>
  <c r="W3115" i="3"/>
  <c r="X2276" i="3"/>
  <c r="W2276" i="3"/>
  <c r="W2550" i="3"/>
  <c r="X2550" i="3"/>
  <c r="X1466" i="3"/>
  <c r="W1466" i="3"/>
  <c r="X2235" i="3"/>
  <c r="W2235" i="3"/>
  <c r="X2523" i="3"/>
  <c r="W2523" i="3"/>
  <c r="X1567" i="3"/>
  <c r="W1567" i="3"/>
  <c r="X2431" i="3"/>
  <c r="W2431" i="3"/>
  <c r="X2367" i="3"/>
  <c r="W2367" i="3"/>
  <c r="X2801" i="3"/>
  <c r="W2801" i="3"/>
  <c r="X2760" i="3"/>
  <c r="W2760" i="3"/>
  <c r="X2374" i="3"/>
  <c r="W2374" i="3"/>
  <c r="W2453" i="3"/>
  <c r="X2453" i="3"/>
  <c r="X1272" i="3"/>
  <c r="W1272" i="3"/>
  <c r="X1269" i="3"/>
  <c r="W1269" i="3"/>
  <c r="X1788" i="3"/>
  <c r="W1788" i="3"/>
  <c r="X1866" i="3"/>
  <c r="W1866" i="3"/>
  <c r="X1245" i="3"/>
  <c r="W1245" i="3"/>
  <c r="X3251" i="3"/>
  <c r="W3251" i="3"/>
  <c r="W3185" i="3"/>
  <c r="X3185" i="3"/>
  <c r="X2563" i="3"/>
  <c r="W2563" i="3"/>
  <c r="X3141" i="3"/>
  <c r="W3141" i="3"/>
  <c r="X2421" i="3"/>
  <c r="W2421" i="3"/>
  <c r="X2041" i="3"/>
  <c r="W2041" i="3"/>
  <c r="X2785" i="3"/>
  <c r="W2785" i="3"/>
  <c r="X3022" i="3"/>
  <c r="W3022" i="3"/>
  <c r="X2800" i="3"/>
  <c r="W2800" i="3"/>
  <c r="X2070" i="3"/>
  <c r="W2070" i="3"/>
  <c r="X3205" i="3"/>
  <c r="W3205" i="3"/>
  <c r="X2854" i="3"/>
  <c r="W2854" i="3"/>
  <c r="X954" i="3"/>
  <c r="W954" i="3"/>
  <c r="W1552" i="3"/>
  <c r="X1552" i="3"/>
  <c r="W722" i="3"/>
  <c r="X722" i="3"/>
  <c r="X2436" i="3"/>
  <c r="W2436" i="3"/>
  <c r="X823" i="3"/>
  <c r="W823" i="3"/>
  <c r="X656" i="3"/>
  <c r="W656" i="3"/>
  <c r="X595" i="3"/>
  <c r="W595" i="3"/>
  <c r="X1468" i="3"/>
  <c r="W1468" i="3"/>
  <c r="X1100" i="3"/>
  <c r="W1100" i="3"/>
  <c r="X3237" i="3"/>
  <c r="W3237" i="3"/>
  <c r="X2285" i="3"/>
  <c r="W2285" i="3"/>
  <c r="X2906" i="3"/>
  <c r="W2906" i="3"/>
  <c r="W2037" i="3"/>
  <c r="X2037" i="3"/>
  <c r="X1014" i="3"/>
  <c r="W1014" i="3"/>
  <c r="X2945" i="3"/>
  <c r="W2945" i="3"/>
  <c r="X1787" i="3"/>
  <c r="W1787" i="3"/>
  <c r="X896" i="3"/>
  <c r="W896" i="3"/>
  <c r="X1822" i="3"/>
  <c r="W1822" i="3"/>
  <c r="X2524" i="3"/>
  <c r="W2524" i="3"/>
  <c r="X2162" i="3"/>
  <c r="W2162" i="3"/>
  <c r="X2295" i="3"/>
  <c r="W2295" i="3"/>
  <c r="W908" i="3"/>
  <c r="X908" i="3"/>
  <c r="X790" i="3"/>
  <c r="W790" i="3"/>
  <c r="X1068" i="3"/>
  <c r="W1068" i="3"/>
  <c r="X2189" i="3"/>
  <c r="W2189" i="3"/>
  <c r="X858" i="3"/>
  <c r="W858" i="3"/>
  <c r="W1537" i="3"/>
  <c r="X1537" i="3"/>
  <c r="X2262" i="3"/>
  <c r="W2262" i="3"/>
  <c r="X2010" i="3"/>
  <c r="W2010" i="3"/>
  <c r="X1476" i="3"/>
  <c r="W1476" i="3"/>
  <c r="X1109" i="3"/>
  <c r="W1109" i="3"/>
  <c r="W2455" i="3"/>
  <c r="X2455" i="3"/>
  <c r="X2156" i="3"/>
  <c r="W2156" i="3"/>
  <c r="W3051" i="3"/>
  <c r="X3051" i="3"/>
  <c r="W2171" i="3"/>
  <c r="X2171" i="3"/>
  <c r="W1378" i="3"/>
  <c r="X1378" i="3"/>
  <c r="X2545" i="3"/>
  <c r="W2545" i="3"/>
  <c r="X1608" i="3"/>
  <c r="W1608" i="3"/>
  <c r="X1225" i="3"/>
  <c r="W1225" i="3"/>
  <c r="X2288" i="3"/>
  <c r="W2288" i="3"/>
  <c r="X765" i="3"/>
  <c r="W765" i="3"/>
  <c r="X2508" i="3"/>
  <c r="W2508" i="3"/>
  <c r="X1407" i="3"/>
  <c r="W1407" i="3"/>
  <c r="X714" i="3"/>
  <c r="W714" i="3"/>
  <c r="X3075" i="3"/>
  <c r="W3075" i="3"/>
  <c r="X1198" i="3"/>
  <c r="W1198" i="3"/>
  <c r="X541" i="3"/>
  <c r="W541" i="3"/>
  <c r="X2787" i="3"/>
  <c r="W2787" i="3"/>
  <c r="X2824" i="3"/>
  <c r="W2824" i="3"/>
  <c r="X1946" i="3"/>
  <c r="W1946" i="3"/>
  <c r="X612" i="3"/>
  <c r="W612" i="3"/>
  <c r="X1865" i="3"/>
  <c r="W1865" i="3"/>
  <c r="X1288" i="3"/>
  <c r="W1288" i="3"/>
  <c r="X1685" i="3"/>
  <c r="W1685" i="3"/>
  <c r="X894" i="3"/>
  <c r="W894" i="3"/>
  <c r="X1217" i="3"/>
  <c r="W1217" i="3"/>
  <c r="X1950" i="3"/>
  <c r="W1950" i="3"/>
  <c r="W1201" i="3"/>
  <c r="X1201" i="3"/>
  <c r="X3255" i="3"/>
  <c r="W3255" i="3"/>
  <c r="X2689" i="3"/>
  <c r="W2689" i="3"/>
  <c r="X1662" i="3"/>
  <c r="W1662" i="3"/>
  <c r="X3212" i="3"/>
  <c r="W3212" i="3"/>
  <c r="X2910" i="3"/>
  <c r="W2910" i="3"/>
  <c r="W3198" i="3"/>
  <c r="X3198" i="3"/>
  <c r="X2013" i="3"/>
  <c r="W2013" i="3"/>
  <c r="X1044" i="3"/>
  <c r="W1044" i="3"/>
  <c r="X626" i="3"/>
  <c r="W626" i="3"/>
  <c r="X1568" i="3"/>
  <c r="W1568" i="3"/>
  <c r="X685" i="3"/>
  <c r="W685" i="3"/>
  <c r="X1474" i="3"/>
  <c r="W1474" i="3"/>
  <c r="X1232" i="3"/>
  <c r="W1232" i="3"/>
  <c r="W2376" i="3"/>
  <c r="X2376" i="3"/>
  <c r="X2901" i="3"/>
  <c r="W2901" i="3"/>
  <c r="W1193" i="3"/>
  <c r="X1193" i="3"/>
  <c r="X1727" i="3"/>
  <c r="W1727" i="3"/>
  <c r="X1907" i="3"/>
  <c r="W1907" i="3"/>
  <c r="X792" i="3"/>
  <c r="W792" i="3"/>
  <c r="X951" i="3"/>
  <c r="W951" i="3"/>
  <c r="X1594" i="3"/>
  <c r="W1594" i="3"/>
  <c r="X2521" i="3"/>
  <c r="W2521" i="3"/>
  <c r="X1262" i="3"/>
  <c r="W1262" i="3"/>
  <c r="X1734" i="3"/>
  <c r="W1734" i="3"/>
  <c r="X1137" i="3"/>
  <c r="W1137" i="3"/>
  <c r="X1744" i="3"/>
  <c r="W1744" i="3"/>
  <c r="X2447" i="3"/>
  <c r="W2447" i="3"/>
  <c r="X888" i="3"/>
  <c r="W888" i="3"/>
  <c r="X1074" i="3"/>
  <c r="W1074" i="3"/>
  <c r="X1693" i="3"/>
  <c r="W1693" i="3"/>
  <c r="X1717" i="3"/>
  <c r="W1717" i="3"/>
  <c r="X2344" i="3"/>
  <c r="W2344" i="3"/>
  <c r="X924" i="3"/>
  <c r="W924" i="3"/>
  <c r="W1739" i="3"/>
  <c r="X1739" i="3"/>
  <c r="X1664" i="3"/>
  <c r="W1664" i="3"/>
  <c r="X940" i="3"/>
  <c r="W940" i="3"/>
  <c r="X2038" i="3"/>
  <c r="W2038" i="3"/>
  <c r="X1345" i="3"/>
  <c r="W1345" i="3"/>
  <c r="X2333" i="3"/>
  <c r="W2333" i="3"/>
  <c r="X824" i="3"/>
  <c r="W824" i="3"/>
  <c r="X1235" i="3"/>
  <c r="W1235" i="3"/>
  <c r="X1826" i="3"/>
  <c r="W1826" i="3"/>
  <c r="X653" i="3"/>
  <c r="W653" i="3"/>
  <c r="X863" i="3"/>
  <c r="W863" i="3"/>
  <c r="X3152" i="3"/>
  <c r="W3152" i="3"/>
  <c r="X797" i="3"/>
  <c r="W797" i="3"/>
  <c r="W974" i="3"/>
  <c r="X974" i="3"/>
  <c r="X3184" i="3"/>
  <c r="W3184" i="3"/>
  <c r="W2106" i="3"/>
  <c r="X2106" i="3"/>
  <c r="X1136" i="3"/>
  <c r="W1136" i="3"/>
  <c r="X1623" i="3"/>
  <c r="W1623" i="3"/>
  <c r="X587" i="3"/>
  <c r="W587" i="3"/>
  <c r="X1861" i="3"/>
  <c r="W1861" i="3"/>
  <c r="X1777" i="3"/>
  <c r="W1777" i="3"/>
  <c r="W2132" i="3"/>
  <c r="X2132" i="3"/>
  <c r="X519" i="3"/>
  <c r="W519" i="3"/>
  <c r="X2682" i="3"/>
  <c r="W2682" i="3"/>
  <c r="X546" i="3"/>
  <c r="W546" i="3"/>
  <c r="X821" i="3"/>
  <c r="W821" i="3"/>
  <c r="W498" i="3"/>
  <c r="X498" i="3"/>
  <c r="X2577" i="3"/>
  <c r="W2577" i="3"/>
  <c r="X1620" i="3"/>
  <c r="W1620" i="3"/>
  <c r="X1076" i="3"/>
  <c r="W1076" i="3"/>
  <c r="X3216" i="3"/>
  <c r="W3216" i="3"/>
  <c r="X3194" i="3"/>
  <c r="W3194" i="3"/>
  <c r="X538" i="3"/>
  <c r="W538" i="3"/>
  <c r="X2207" i="3"/>
  <c r="W2207" i="3"/>
  <c r="X2432" i="3"/>
  <c r="W2432" i="3"/>
  <c r="X2361" i="3"/>
  <c r="W2361" i="3"/>
  <c r="W3070" i="3"/>
  <c r="W1639" i="3"/>
  <c r="W499" i="3"/>
  <c r="W2490" i="3"/>
  <c r="W1852" i="3"/>
  <c r="W617" i="3"/>
  <c r="W1720" i="3"/>
  <c r="W843" i="3"/>
  <c r="W2711" i="3"/>
  <c r="W2409" i="3"/>
  <c r="W1961" i="3"/>
  <c r="W1655" i="3"/>
  <c r="W3219" i="3"/>
  <c r="W1871" i="3"/>
  <c r="W2131" i="3"/>
  <c r="W1526" i="3"/>
  <c r="W732" i="3"/>
  <c r="W2384" i="3"/>
  <c r="W948" i="3"/>
  <c r="W1098" i="3"/>
  <c r="W1274" i="3"/>
  <c r="W2002" i="3"/>
  <c r="W2448" i="3"/>
  <c r="W665" i="3"/>
  <c r="W2004" i="3"/>
  <c r="W1144" i="3"/>
  <c r="W1934" i="3"/>
  <c r="W875" i="3"/>
  <c r="W2989" i="3"/>
  <c r="W2815" i="3"/>
  <c r="W1993" i="3"/>
  <c r="W525" i="3"/>
  <c r="W650" i="3"/>
  <c r="W3218" i="3"/>
  <c r="W610" i="3"/>
  <c r="W1589" i="3"/>
  <c r="W806" i="3"/>
  <c r="W1672" i="3"/>
  <c r="W2635" i="3"/>
  <c r="W973" i="3"/>
  <c r="W1545" i="3"/>
  <c r="W2769" i="3"/>
  <c r="W2128" i="3"/>
  <c r="W774" i="3"/>
  <c r="W2196" i="3"/>
  <c r="W1224" i="3"/>
  <c r="W2216" i="3"/>
  <c r="W909" i="3"/>
  <c r="W3117" i="3"/>
  <c r="W3039" i="3"/>
  <c r="W923" i="3"/>
  <c r="W692" i="3"/>
  <c r="W558" i="3"/>
  <c r="W1215" i="3"/>
  <c r="W1684" i="3"/>
  <c r="W838" i="3"/>
  <c r="W1705" i="3"/>
  <c r="W2738" i="3"/>
  <c r="W1041" i="3"/>
  <c r="W2073" i="3"/>
  <c r="W1180" i="3"/>
  <c r="W2592" i="3"/>
  <c r="W932" i="3"/>
  <c r="W1365" i="3"/>
  <c r="W960" i="3"/>
  <c r="W1318" i="3"/>
  <c r="W2371" i="3"/>
  <c r="W1250" i="3"/>
  <c r="W1177" i="3"/>
  <c r="W2234" i="3"/>
  <c r="W2121" i="3"/>
  <c r="W956" i="3"/>
  <c r="W1102" i="3"/>
  <c r="W2992" i="3"/>
  <c r="W1248" i="3"/>
  <c r="W2044" i="3"/>
  <c r="W866" i="3"/>
  <c r="W2049" i="3"/>
  <c r="W2846" i="3"/>
  <c r="W1410" i="3"/>
  <c r="W2722" i="3"/>
  <c r="W1488" i="3"/>
  <c r="W3118" i="3"/>
  <c r="W1394" i="3"/>
  <c r="W3113" i="3"/>
  <c r="W3020" i="3"/>
  <c r="W1351" i="3"/>
  <c r="W1404" i="3"/>
  <c r="W2481" i="3"/>
  <c r="W1016" i="3"/>
  <c r="W1156" i="3"/>
  <c r="W2238" i="3"/>
  <c r="W2170" i="3"/>
  <c r="W1922" i="3"/>
  <c r="W1626" i="3"/>
  <c r="W994" i="3"/>
  <c r="W1164" i="3"/>
  <c r="W2414" i="3"/>
  <c r="W2486" i="3"/>
  <c r="W1963" i="3"/>
  <c r="W1125" i="3"/>
  <c r="W1459" i="3"/>
  <c r="W2634" i="3"/>
  <c r="W1584" i="3"/>
  <c r="W3247" i="3"/>
  <c r="W1222" i="3"/>
  <c r="W706" i="3"/>
  <c r="W1930" i="3"/>
  <c r="W560" i="3"/>
  <c r="W935" i="3"/>
  <c r="W2113" i="3"/>
  <c r="W1147" i="3"/>
  <c r="W1577" i="3"/>
  <c r="W2320" i="3"/>
  <c r="W2961" i="3"/>
  <c r="W1388" i="3"/>
  <c r="W2619" i="3"/>
  <c r="W520" i="3"/>
  <c r="W3102" i="3"/>
  <c r="W1005" i="3"/>
  <c r="W3090" i="3"/>
  <c r="W1682" i="3"/>
  <c r="W1464" i="3"/>
  <c r="W1153" i="3"/>
  <c r="W581" i="3"/>
  <c r="W793" i="3"/>
  <c r="W1544" i="3"/>
  <c r="W2963" i="3"/>
  <c r="W3132" i="3"/>
  <c r="W1413" i="3"/>
  <c r="W2840" i="3"/>
  <c r="W937" i="3"/>
  <c r="W1092" i="3"/>
  <c r="W1633" i="3"/>
  <c r="W2554" i="3"/>
  <c r="W2300" i="3"/>
  <c r="W3151" i="3"/>
  <c r="W3157" i="3"/>
  <c r="W3043" i="3"/>
  <c r="W1368" i="3"/>
  <c r="W627" i="3"/>
  <c r="X1793" i="3"/>
  <c r="X2720" i="3"/>
  <c r="X1446" i="3"/>
  <c r="X2849" i="3"/>
  <c r="X2343" i="3"/>
  <c r="X916" i="3"/>
  <c r="W2007" i="3"/>
  <c r="X1736" i="3"/>
  <c r="X2287" i="3"/>
  <c r="X2510" i="3"/>
  <c r="X3189" i="3"/>
  <c r="W3189" i="3"/>
  <c r="X2998" i="3"/>
  <c r="W2998" i="3"/>
  <c r="X2870" i="3"/>
  <c r="W2870" i="3"/>
  <c r="X2802" i="3"/>
  <c r="W2802" i="3"/>
  <c r="X1888" i="3"/>
  <c r="W1888" i="3"/>
  <c r="X2600" i="3"/>
  <c r="W2600" i="3"/>
  <c r="X2145" i="3"/>
  <c r="W2145" i="3"/>
  <c r="X3107" i="3"/>
  <c r="W3107" i="3"/>
  <c r="X2845" i="3"/>
  <c r="W2845" i="3"/>
  <c r="W1070" i="3"/>
  <c r="X1070" i="3"/>
  <c r="X969" i="3"/>
  <c r="W969" i="3"/>
  <c r="W1083" i="3"/>
  <c r="X1083" i="3"/>
  <c r="W2900" i="3"/>
  <c r="X2900" i="3"/>
  <c r="W537" i="3"/>
  <c r="X537" i="3"/>
  <c r="X3003" i="3"/>
  <c r="W3003" i="3"/>
  <c r="X1032" i="3"/>
  <c r="W1032" i="3"/>
  <c r="X1124" i="3"/>
  <c r="W1124" i="3"/>
  <c r="X1246" i="3"/>
  <c r="W1246" i="3"/>
  <c r="W1233" i="3"/>
  <c r="X1233" i="3"/>
  <c r="W2933" i="3"/>
  <c r="X2933" i="3"/>
  <c r="W2468" i="3"/>
  <c r="X2468" i="3"/>
  <c r="W1688" i="3"/>
  <c r="X1688" i="3"/>
  <c r="X1007" i="3"/>
  <c r="W1007" i="3"/>
  <c r="X958" i="3"/>
  <c r="W958" i="3"/>
  <c r="X2991" i="3"/>
  <c r="W2991" i="3"/>
  <c r="X2050" i="3"/>
  <c r="W2050" i="3"/>
  <c r="X1282" i="3"/>
  <c r="W1282" i="3"/>
  <c r="X3240" i="3"/>
  <c r="W3240" i="3"/>
  <c r="X1646" i="3"/>
  <c r="W1646" i="3"/>
  <c r="X2851" i="3"/>
  <c r="W2851" i="3"/>
  <c r="X1402" i="3"/>
  <c r="W1402" i="3"/>
  <c r="X2941" i="3"/>
  <c r="W2941" i="3"/>
  <c r="X2306" i="3"/>
  <c r="W2306" i="3"/>
  <c r="X2730" i="3"/>
  <c r="W2730" i="3"/>
  <c r="X2176" i="3"/>
  <c r="W2176" i="3"/>
  <c r="X2193" i="3"/>
  <c r="W2193" i="3"/>
  <c r="X1738" i="3"/>
  <c r="W1738" i="3"/>
  <c r="X1515" i="3"/>
  <c r="W1515" i="3"/>
  <c r="X2887" i="3"/>
  <c r="W2887" i="3"/>
  <c r="X1828" i="3"/>
  <c r="W1828" i="3"/>
  <c r="X1484" i="3"/>
  <c r="W1484" i="3"/>
  <c r="X1296" i="3"/>
  <c r="W1296" i="3"/>
  <c r="X2891" i="3"/>
  <c r="W2891" i="3"/>
  <c r="X2653" i="3"/>
  <c r="W2653" i="3"/>
  <c r="X1893" i="3"/>
  <c r="W1893" i="3"/>
  <c r="X2919" i="3"/>
  <c r="W2919" i="3"/>
  <c r="X2168" i="3"/>
  <c r="W2168" i="3"/>
  <c r="X3136" i="3"/>
  <c r="W3136" i="3"/>
  <c r="X3260" i="3"/>
  <c r="W3260" i="3"/>
  <c r="X2861" i="3"/>
  <c r="W2861" i="3"/>
  <c r="W2772" i="3"/>
  <c r="X2772" i="3"/>
  <c r="X2573" i="3"/>
  <c r="W2573" i="3"/>
  <c r="X2326" i="3"/>
  <c r="W2326" i="3"/>
  <c r="X1480" i="3"/>
  <c r="W1480" i="3"/>
  <c r="X2599" i="3"/>
  <c r="W2599" i="3"/>
  <c r="W1977" i="3"/>
  <c r="X1977" i="3"/>
  <c r="X2967" i="3"/>
  <c r="W2967" i="3"/>
  <c r="X2206" i="3"/>
  <c r="W2206" i="3"/>
  <c r="X1348" i="3"/>
  <c r="W1348" i="3"/>
  <c r="X3056" i="3"/>
  <c r="W3056" i="3"/>
  <c r="X2581" i="3"/>
  <c r="W2581" i="3"/>
  <c r="X2574" i="3"/>
  <c r="W2574" i="3"/>
  <c r="X785" i="3"/>
  <c r="W785" i="3"/>
  <c r="X2144" i="3"/>
  <c r="W2144" i="3"/>
  <c r="X2275" i="3"/>
  <c r="W2275" i="3"/>
  <c r="X2030" i="3"/>
  <c r="W2030" i="3"/>
  <c r="X920" i="3"/>
  <c r="W920" i="3"/>
  <c r="X3019" i="3"/>
  <c r="W3019" i="3"/>
  <c r="X2765" i="3"/>
  <c r="W2765" i="3"/>
  <c r="W1802" i="3"/>
  <c r="X1802" i="3"/>
  <c r="W2642" i="3"/>
  <c r="X2642" i="3"/>
  <c r="X3230" i="3"/>
  <c r="W3230" i="3"/>
  <c r="X2844" i="3"/>
  <c r="W2844" i="3"/>
  <c r="W2703" i="3"/>
  <c r="X2703" i="3"/>
  <c r="X1409" i="3"/>
  <c r="W1409" i="3"/>
  <c r="W2756" i="3"/>
  <c r="X2756" i="3"/>
  <c r="X2646" i="3"/>
  <c r="W2646" i="3"/>
  <c r="X2327" i="3"/>
  <c r="W2327" i="3"/>
  <c r="X2792" i="3"/>
  <c r="W2792" i="3"/>
  <c r="X1439" i="3"/>
  <c r="W1439" i="3"/>
  <c r="X2718" i="3"/>
  <c r="W2718" i="3"/>
  <c r="X3186" i="3"/>
  <c r="W3186" i="3"/>
  <c r="W2009" i="3"/>
  <c r="X2009" i="3"/>
  <c r="X2732" i="3"/>
  <c r="W2732" i="3"/>
  <c r="X3034" i="3"/>
  <c r="W3034" i="3"/>
  <c r="X2056" i="3"/>
  <c r="W2056" i="3"/>
  <c r="X636" i="3"/>
  <c r="W636" i="3"/>
  <c r="X1661" i="3"/>
  <c r="W1661" i="3"/>
  <c r="X1191" i="3"/>
  <c r="W1191" i="3"/>
  <c r="X1099" i="3"/>
  <c r="W1099" i="3"/>
  <c r="X2850" i="3"/>
  <c r="W2850" i="3"/>
  <c r="X2681" i="3"/>
  <c r="W2681" i="3"/>
  <c r="X2341" i="3"/>
  <c r="W2341" i="3"/>
  <c r="X3235" i="3"/>
  <c r="W3235" i="3"/>
  <c r="X2057" i="3"/>
  <c r="W2057" i="3"/>
  <c r="X1836" i="3"/>
  <c r="W1836" i="3"/>
  <c r="X1328" i="3"/>
  <c r="W1328" i="3"/>
  <c r="X906" i="3"/>
  <c r="W906" i="3"/>
  <c r="W3011" i="3"/>
  <c r="X3011" i="3"/>
  <c r="X1898" i="3"/>
  <c r="W1898" i="3"/>
  <c r="W1002" i="3"/>
  <c r="X1002" i="3"/>
  <c r="W1517" i="3"/>
  <c r="X1517" i="3"/>
  <c r="X2817" i="3"/>
  <c r="W2817" i="3"/>
  <c r="X2780" i="3"/>
  <c r="W2780" i="3"/>
  <c r="X1367" i="3"/>
  <c r="W1367" i="3"/>
  <c r="X853" i="3"/>
  <c r="W853" i="3"/>
  <c r="X1676" i="3"/>
  <c r="W1676" i="3"/>
  <c r="X2688" i="3"/>
  <c r="W2688" i="3"/>
  <c r="X1375" i="3"/>
  <c r="W1375" i="3"/>
  <c r="W1305" i="3"/>
  <c r="X1305" i="3"/>
  <c r="X1913" i="3"/>
  <c r="W1913" i="3"/>
  <c r="X544" i="3"/>
  <c r="W544" i="3"/>
  <c r="X2515" i="3"/>
  <c r="W2515" i="3"/>
  <c r="X2867" i="3"/>
  <c r="W2867" i="3"/>
  <c r="X628" i="3"/>
  <c r="W628" i="3"/>
  <c r="X2428" i="3"/>
  <c r="W2428" i="3"/>
  <c r="X2068" i="3"/>
  <c r="W2068" i="3"/>
  <c r="X953" i="3"/>
  <c r="W953" i="3"/>
  <c r="X1361" i="3"/>
  <c r="W1361" i="3"/>
  <c r="X1353" i="3"/>
  <c r="W1353" i="3"/>
  <c r="X1176" i="3"/>
  <c r="W1176" i="3"/>
  <c r="X2458" i="3"/>
  <c r="W2458" i="3"/>
  <c r="W1090" i="3"/>
  <c r="X1090" i="3"/>
  <c r="X2146" i="3"/>
  <c r="W2146" i="3"/>
  <c r="X603" i="3"/>
  <c r="W603" i="3"/>
  <c r="X2556" i="3"/>
  <c r="W2556" i="3"/>
  <c r="X1771" i="3"/>
  <c r="W1771" i="3"/>
  <c r="W2107" i="3"/>
  <c r="X2107" i="3"/>
  <c r="X1370" i="3"/>
  <c r="W1370" i="3"/>
  <c r="W1880" i="3"/>
  <c r="X1880" i="3"/>
  <c r="X1430" i="3"/>
  <c r="W1430" i="3"/>
  <c r="W1071" i="3"/>
  <c r="X1071" i="3"/>
  <c r="W2872" i="3"/>
  <c r="X2872" i="3"/>
  <c r="X1255" i="3"/>
  <c r="W1255" i="3"/>
  <c r="X1064" i="3"/>
  <c r="W1064" i="3"/>
  <c r="X830" i="3"/>
  <c r="W830" i="3"/>
  <c r="X3140" i="3"/>
  <c r="W3140" i="3"/>
  <c r="X2704" i="3"/>
  <c r="W2704" i="3"/>
  <c r="W788" i="3"/>
  <c r="X788" i="3"/>
  <c r="X2692" i="3"/>
  <c r="W2692" i="3"/>
  <c r="W1891" i="3"/>
  <c r="X1891" i="3"/>
  <c r="X778" i="3"/>
  <c r="W778" i="3"/>
  <c r="X3131" i="3"/>
  <c r="W3131" i="3"/>
  <c r="X2181" i="3"/>
  <c r="W2181" i="3"/>
  <c r="X2810" i="3"/>
  <c r="W2810" i="3"/>
  <c r="X540" i="3"/>
  <c r="W540" i="3"/>
  <c r="W2666" i="3"/>
  <c r="X2666" i="3"/>
  <c r="X1901" i="3"/>
  <c r="W1901" i="3"/>
  <c r="W502" i="3"/>
  <c r="X502" i="3"/>
  <c r="W1643" i="3"/>
  <c r="X1643" i="3"/>
  <c r="W734" i="3"/>
  <c r="X734" i="3"/>
  <c r="X1585" i="3"/>
  <c r="W1585" i="3"/>
  <c r="X817" i="3"/>
  <c r="W817" i="3"/>
  <c r="W2795" i="3"/>
  <c r="X2795" i="3"/>
  <c r="X1762" i="3"/>
  <c r="W1762" i="3"/>
  <c r="X1602" i="3"/>
  <c r="W1602" i="3"/>
  <c r="X2981" i="3"/>
  <c r="W2981" i="3"/>
  <c r="X2664" i="3"/>
  <c r="W2664" i="3"/>
  <c r="W2141" i="3"/>
  <c r="X2141" i="3"/>
  <c r="X531" i="3"/>
  <c r="W531" i="3"/>
  <c r="X672" i="3"/>
  <c r="W672" i="3"/>
  <c r="X2951" i="3"/>
  <c r="W2951" i="3"/>
  <c r="X2905" i="3"/>
  <c r="W2905" i="3"/>
  <c r="X1184" i="3"/>
  <c r="W1184" i="3"/>
  <c r="X1809" i="3"/>
  <c r="W1809" i="3"/>
  <c r="X717" i="3"/>
  <c r="W717" i="3"/>
  <c r="W1126" i="3"/>
  <c r="X1126" i="3"/>
  <c r="X1592" i="3"/>
  <c r="W1592" i="3"/>
  <c r="X1301" i="3"/>
  <c r="W1301" i="3"/>
  <c r="X1073" i="3"/>
  <c r="W1073" i="3"/>
  <c r="X3042" i="3"/>
  <c r="W3042" i="3"/>
  <c r="X1405" i="3"/>
  <c r="W1405" i="3"/>
  <c r="X2513" i="3"/>
  <c r="W2513" i="3"/>
  <c r="X968" i="3"/>
  <c r="W968" i="3"/>
  <c r="X1292" i="3"/>
  <c r="W1292" i="3"/>
  <c r="X688" i="3"/>
  <c r="W688" i="3"/>
  <c r="X1395" i="3"/>
  <c r="W1395" i="3"/>
  <c r="W2504" i="3"/>
  <c r="X2504" i="3"/>
  <c r="X574" i="3"/>
  <c r="W574" i="3"/>
  <c r="X1687" i="3"/>
  <c r="W1687" i="3"/>
  <c r="X1700" i="3"/>
  <c r="W1700" i="3"/>
  <c r="X687" i="3"/>
  <c r="W687" i="3"/>
  <c r="X1711" i="3"/>
  <c r="W1711" i="3"/>
  <c r="X1030" i="3"/>
  <c r="W1030" i="3"/>
  <c r="X757" i="3"/>
  <c r="W757" i="3"/>
  <c r="X1148" i="3"/>
  <c r="W1148" i="3"/>
  <c r="W1113" i="3"/>
  <c r="X1113" i="3"/>
  <c r="X1497" i="3"/>
  <c r="W1497" i="3"/>
  <c r="X3249" i="3"/>
  <c r="W3249" i="3"/>
  <c r="X756" i="3"/>
  <c r="W756" i="3"/>
  <c r="X1172" i="3"/>
  <c r="W1172" i="3"/>
  <c r="X1918" i="3"/>
  <c r="W1918" i="3"/>
  <c r="X1294" i="3"/>
  <c r="W1294" i="3"/>
  <c r="X1948" i="3"/>
  <c r="W1948" i="3"/>
  <c r="X1733" i="3"/>
  <c r="W1733" i="3"/>
  <c r="X884" i="3"/>
  <c r="W884" i="3"/>
  <c r="X893" i="3"/>
  <c r="W893" i="3"/>
  <c r="W2659" i="3"/>
  <c r="X2659" i="3"/>
  <c r="X2546" i="3"/>
  <c r="W2546" i="3"/>
  <c r="W1549" i="3"/>
  <c r="X1549" i="3"/>
  <c r="X1832" i="3"/>
  <c r="W1832" i="3"/>
  <c r="X808" i="3"/>
  <c r="W808" i="3"/>
  <c r="X1604" i="3"/>
  <c r="W1604" i="3"/>
  <c r="W522" i="3"/>
  <c r="X522" i="3"/>
  <c r="X1121" i="3"/>
  <c r="W1121" i="3"/>
  <c r="X543" i="3"/>
  <c r="W543" i="3"/>
  <c r="X562" i="3"/>
  <c r="W562" i="3"/>
  <c r="X1170" i="3"/>
  <c r="W1170" i="3"/>
  <c r="W1135" i="3"/>
  <c r="X1135" i="3"/>
  <c r="X1667" i="3"/>
  <c r="W1667" i="3"/>
  <c r="W1443" i="3"/>
  <c r="X1443" i="3"/>
  <c r="X2859" i="3"/>
  <c r="W2859" i="3"/>
  <c r="X567" i="3"/>
  <c r="W567" i="3"/>
  <c r="X2147" i="3"/>
  <c r="W2147" i="3"/>
  <c r="X1093" i="3"/>
  <c r="W1093" i="3"/>
  <c r="X2257" i="3"/>
  <c r="W2257" i="3"/>
  <c r="X3210" i="3"/>
  <c r="W3210" i="3"/>
  <c r="X2528" i="3"/>
  <c r="W2528" i="3"/>
  <c r="X3098" i="3"/>
  <c r="W3098" i="3"/>
  <c r="X2758" i="3"/>
  <c r="W2758" i="3"/>
  <c r="X1668" i="3"/>
  <c r="W1668" i="3"/>
  <c r="W3241" i="3"/>
  <c r="W1458" i="3"/>
  <c r="W3208" i="3"/>
  <c r="W602" i="3"/>
  <c r="W1820" i="3"/>
  <c r="W744" i="3"/>
  <c r="W1595" i="3"/>
  <c r="W809" i="3"/>
  <c r="W2778" i="3"/>
  <c r="W3206" i="3"/>
  <c r="W1513" i="3"/>
  <c r="W564" i="3"/>
  <c r="W3172" i="3"/>
  <c r="W1842" i="3"/>
  <c r="W3082" i="3"/>
  <c r="W1491" i="3"/>
  <c r="W699" i="3"/>
  <c r="W3191" i="3"/>
  <c r="W2110" i="3"/>
  <c r="W851" i="3"/>
  <c r="W957" i="3"/>
  <c r="W3038" i="3"/>
  <c r="W496" i="3"/>
  <c r="W2489" i="3"/>
  <c r="W1846" i="3"/>
  <c r="W1647" i="3"/>
  <c r="W1723" i="3"/>
  <c r="W844" i="3"/>
  <c r="W1962" i="3"/>
  <c r="W571" i="3"/>
  <c r="W2479" i="3"/>
  <c r="W1875" i="3"/>
  <c r="W2130" i="3"/>
  <c r="W1524" i="3"/>
  <c r="W729" i="3"/>
  <c r="W2383" i="3"/>
  <c r="W2606" i="3"/>
  <c r="W1095" i="3"/>
  <c r="W3233" i="3"/>
  <c r="W2000" i="3"/>
  <c r="W663" i="3"/>
  <c r="W1972" i="3"/>
  <c r="W1142" i="3"/>
  <c r="W1933" i="3"/>
  <c r="W879" i="3"/>
  <c r="W2957" i="3"/>
  <c r="W2812" i="3"/>
  <c r="W1994" i="3"/>
  <c r="W524" i="3"/>
  <c r="W651" i="3"/>
  <c r="W2028" i="3"/>
  <c r="W609" i="3"/>
  <c r="W1558" i="3"/>
  <c r="W804" i="3"/>
  <c r="W1674" i="3"/>
  <c r="W2636" i="3"/>
  <c r="W975" i="3"/>
  <c r="W1548" i="3"/>
  <c r="W657" i="3"/>
  <c r="W2097" i="3"/>
  <c r="W649" i="3"/>
  <c r="W772" i="3"/>
  <c r="W2197" i="3"/>
  <c r="W1223" i="3"/>
  <c r="W2215" i="3"/>
  <c r="W911" i="3"/>
  <c r="W3116" i="3"/>
  <c r="W3007" i="3"/>
  <c r="W2026" i="3"/>
  <c r="W892" i="3"/>
  <c r="W691" i="3"/>
  <c r="W557" i="3"/>
  <c r="W1214" i="3"/>
  <c r="W1652" i="3"/>
  <c r="W834" i="3"/>
  <c r="W1706" i="3"/>
  <c r="W2672" i="3"/>
  <c r="W1040" i="3"/>
  <c r="W1632" i="3"/>
  <c r="W1149" i="3"/>
  <c r="W2893" i="3"/>
  <c r="W1054" i="3"/>
  <c r="W2985" i="3"/>
  <c r="W1440" i="3"/>
  <c r="W1220" i="3"/>
  <c r="W910" i="3"/>
  <c r="W2975" i="3"/>
  <c r="W890" i="3"/>
  <c r="W556" i="3"/>
  <c r="W1590" i="3"/>
  <c r="W1702" i="3"/>
  <c r="W1038" i="3"/>
  <c r="W2770" i="3"/>
  <c r="W719" i="3"/>
  <c r="W2071" i="3"/>
  <c r="W2183" i="3"/>
  <c r="W3084" i="3"/>
  <c r="W1418" i="3"/>
  <c r="W1932" i="3"/>
  <c r="W872" i="3"/>
  <c r="W2060" i="3"/>
  <c r="W745" i="3"/>
  <c r="W2705" i="3"/>
  <c r="W1645" i="3"/>
  <c r="W3053" i="3"/>
  <c r="W1020" i="3"/>
  <c r="W1844" i="3"/>
  <c r="W801" i="3"/>
  <c r="W1951" i="3"/>
  <c r="W1915" i="3"/>
  <c r="W925" i="3"/>
  <c r="W2966" i="3"/>
  <c r="W1624" i="3"/>
  <c r="W2564" i="3"/>
  <c r="W1899" i="3"/>
  <c r="W2406" i="3"/>
  <c r="W2124" i="3"/>
  <c r="W2860" i="3"/>
  <c r="W2492" i="3"/>
  <c r="W2248" i="3"/>
  <c r="W2410" i="3"/>
  <c r="W1870" i="3"/>
  <c r="W2464" i="3"/>
  <c r="W1114" i="3"/>
  <c r="W3005" i="3"/>
  <c r="W1411" i="3"/>
  <c r="W2541" i="3"/>
  <c r="W2218" i="3"/>
  <c r="W3232" i="3"/>
  <c r="W536" i="3"/>
  <c r="W1621" i="3"/>
  <c r="W3124" i="3"/>
  <c r="W723" i="3"/>
  <c r="W1573" i="3"/>
  <c r="W1741" i="3"/>
  <c r="W2632" i="3"/>
  <c r="W2210" i="3"/>
  <c r="W1833" i="3"/>
  <c r="W1885" i="3"/>
  <c r="X2082" i="3"/>
  <c r="X3153" i="3"/>
  <c r="X647" i="3"/>
  <c r="X3195" i="3"/>
  <c r="W2201" i="3"/>
  <c r="X1845" i="3"/>
  <c r="W1670" i="3"/>
  <c r="X721" i="3"/>
  <c r="X2188" i="3"/>
  <c r="X1376" i="3"/>
  <c r="X493" i="3"/>
  <c r="X2968" i="3"/>
  <c r="H3316" i="1"/>
  <c r="I3316" i="1" s="1"/>
  <c r="M3316" i="1" s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T2" i="1" l="1"/>
  <c r="R2" i="1"/>
  <c r="I12" i="1"/>
  <c r="M12" i="1" s="1"/>
  <c r="I20" i="1"/>
  <c r="M20" i="1" s="1"/>
  <c r="I28" i="1"/>
  <c r="M28" i="1" s="1"/>
  <c r="I36" i="1"/>
  <c r="M36" i="1" s="1"/>
  <c r="I44" i="1"/>
  <c r="M44" i="1" s="1"/>
  <c r="I52" i="1"/>
  <c r="M52" i="1" s="1"/>
  <c r="I60" i="1"/>
  <c r="M60" i="1" s="1"/>
  <c r="I68" i="1"/>
  <c r="M68" i="1" s="1"/>
  <c r="I140" i="1"/>
  <c r="M140" i="1" s="1"/>
  <c r="I148" i="1"/>
  <c r="M148" i="1" s="1"/>
  <c r="I156" i="1"/>
  <c r="M156" i="1" s="1"/>
  <c r="I164" i="1"/>
  <c r="M164" i="1" s="1"/>
  <c r="I172" i="1"/>
  <c r="M172" i="1" s="1"/>
  <c r="I188" i="1"/>
  <c r="M188" i="1" s="1"/>
  <c r="I196" i="1"/>
  <c r="M196" i="1" s="1"/>
  <c r="I204" i="1"/>
  <c r="M204" i="1" s="1"/>
  <c r="I236" i="1"/>
  <c r="M236" i="1" s="1"/>
  <c r="I244" i="1"/>
  <c r="M244" i="1" s="1"/>
  <c r="I252" i="1"/>
  <c r="M252" i="1" s="1"/>
  <c r="I260" i="1"/>
  <c r="M260" i="1" s="1"/>
  <c r="I268" i="1"/>
  <c r="M268" i="1" s="1"/>
  <c r="I300" i="1"/>
  <c r="M300" i="1" s="1"/>
  <c r="I308" i="1"/>
  <c r="M308" i="1" s="1"/>
  <c r="I316" i="1"/>
  <c r="M316" i="1" s="1"/>
  <c r="I324" i="1"/>
  <c r="M324" i="1" s="1"/>
  <c r="I332" i="1"/>
  <c r="M332" i="1" s="1"/>
  <c r="I340" i="1"/>
  <c r="M340" i="1" s="1"/>
  <c r="I348" i="1"/>
  <c r="M348" i="1" s="1"/>
  <c r="I356" i="1"/>
  <c r="M356" i="1" s="1"/>
  <c r="I364" i="1"/>
  <c r="M364" i="1" s="1"/>
  <c r="I372" i="1"/>
  <c r="M372" i="1" s="1"/>
  <c r="I380" i="1"/>
  <c r="M380" i="1" s="1"/>
  <c r="I388" i="1"/>
  <c r="M388" i="1" s="1"/>
  <c r="I396" i="1"/>
  <c r="M396" i="1" s="1"/>
  <c r="I404" i="1"/>
  <c r="M404" i="1" s="1"/>
  <c r="I412" i="1"/>
  <c r="M412" i="1" s="1"/>
  <c r="I420" i="1"/>
  <c r="M420" i="1" s="1"/>
  <c r="I428" i="1"/>
  <c r="M428" i="1" s="1"/>
  <c r="I436" i="1"/>
  <c r="M436" i="1" s="1"/>
  <c r="I444" i="1"/>
  <c r="M444" i="1" s="1"/>
  <c r="I452" i="1"/>
  <c r="M452" i="1" s="1"/>
  <c r="I460" i="1"/>
  <c r="M460" i="1" s="1"/>
  <c r="I468" i="1"/>
  <c r="M468" i="1" s="1"/>
  <c r="I476" i="1"/>
  <c r="M476" i="1" s="1"/>
  <c r="I484" i="1"/>
  <c r="M484" i="1" s="1"/>
  <c r="I492" i="1"/>
  <c r="M492" i="1" s="1"/>
  <c r="I500" i="1"/>
  <c r="M500" i="1" s="1"/>
  <c r="I508" i="1"/>
  <c r="M508" i="1" s="1"/>
  <c r="I516" i="1"/>
  <c r="M516" i="1" s="1"/>
  <c r="I524" i="1"/>
  <c r="M524" i="1" s="1"/>
  <c r="I532" i="1"/>
  <c r="M532" i="1" s="1"/>
  <c r="I540" i="1"/>
  <c r="M540" i="1" s="1"/>
  <c r="I548" i="1"/>
  <c r="M548" i="1" s="1"/>
  <c r="I556" i="1"/>
  <c r="M556" i="1" s="1"/>
  <c r="I564" i="1"/>
  <c r="M564" i="1" s="1"/>
  <c r="I572" i="1"/>
  <c r="M572" i="1" s="1"/>
  <c r="I580" i="1"/>
  <c r="M580" i="1" s="1"/>
  <c r="I620" i="1"/>
  <c r="M620" i="1" s="1"/>
  <c r="I628" i="1"/>
  <c r="M628" i="1" s="1"/>
  <c r="I644" i="1"/>
  <c r="M644" i="1" s="1"/>
  <c r="I652" i="1"/>
  <c r="M652" i="1" s="1"/>
  <c r="I660" i="1"/>
  <c r="M660" i="1" s="1"/>
  <c r="I668" i="1"/>
  <c r="M668" i="1" s="1"/>
  <c r="I676" i="1"/>
  <c r="M676" i="1" s="1"/>
  <c r="I684" i="1"/>
  <c r="M684" i="1" s="1"/>
  <c r="I692" i="1"/>
  <c r="M692" i="1" s="1"/>
  <c r="I700" i="1"/>
  <c r="M700" i="1" s="1"/>
  <c r="I708" i="1"/>
  <c r="M708" i="1" s="1"/>
  <c r="I716" i="1"/>
  <c r="M716" i="1" s="1"/>
  <c r="I732" i="1"/>
  <c r="M732" i="1" s="1"/>
  <c r="I740" i="1"/>
  <c r="M740" i="1" s="1"/>
  <c r="I748" i="1"/>
  <c r="M748" i="1" s="1"/>
  <c r="I756" i="1"/>
  <c r="M756" i="1" s="1"/>
  <c r="I764" i="1"/>
  <c r="M764" i="1" s="1"/>
  <c r="I772" i="1"/>
  <c r="M772" i="1" s="1"/>
  <c r="I780" i="1"/>
  <c r="M780" i="1" s="1"/>
  <c r="I788" i="1"/>
  <c r="M788" i="1" s="1"/>
  <c r="I796" i="1"/>
  <c r="M796" i="1" s="1"/>
  <c r="I804" i="1"/>
  <c r="M804" i="1" s="1"/>
  <c r="I812" i="1"/>
  <c r="M812" i="1" s="1"/>
  <c r="I820" i="1"/>
  <c r="M820" i="1" s="1"/>
  <c r="I828" i="1"/>
  <c r="M828" i="1" s="1"/>
  <c r="I836" i="1"/>
  <c r="M836" i="1" s="1"/>
  <c r="I868" i="1"/>
  <c r="M868" i="1" s="1"/>
  <c r="I876" i="1"/>
  <c r="M876" i="1" s="1"/>
  <c r="I884" i="1"/>
  <c r="M884" i="1" s="1"/>
  <c r="I892" i="1"/>
  <c r="M892" i="1" s="1"/>
  <c r="I900" i="1"/>
  <c r="M900" i="1" s="1"/>
  <c r="I908" i="1"/>
  <c r="M908" i="1" s="1"/>
  <c r="I916" i="1"/>
  <c r="M916" i="1" s="1"/>
  <c r="I924" i="1"/>
  <c r="M924" i="1" s="1"/>
  <c r="I932" i="1"/>
  <c r="M932" i="1" s="1"/>
  <c r="I940" i="1"/>
  <c r="M940" i="1" s="1"/>
  <c r="I948" i="1"/>
  <c r="M948" i="1" s="1"/>
  <c r="I956" i="1"/>
  <c r="M956" i="1" s="1"/>
  <c r="I964" i="1"/>
  <c r="M964" i="1" s="1"/>
  <c r="I972" i="1"/>
  <c r="M972" i="1" s="1"/>
  <c r="I988" i="1"/>
  <c r="M988" i="1" s="1"/>
  <c r="I996" i="1"/>
  <c r="M996" i="1" s="1"/>
  <c r="I1028" i="1"/>
  <c r="M1028" i="1" s="1"/>
  <c r="I1052" i="1"/>
  <c r="M1052" i="1" s="1"/>
  <c r="I1060" i="1"/>
  <c r="M1060" i="1" s="1"/>
  <c r="I1068" i="1"/>
  <c r="M1068" i="1" s="1"/>
  <c r="I1076" i="1"/>
  <c r="M1076" i="1" s="1"/>
  <c r="I1084" i="1"/>
  <c r="M1084" i="1" s="1"/>
  <c r="I1092" i="1"/>
  <c r="M1092" i="1" s="1"/>
  <c r="I1100" i="1"/>
  <c r="M1100" i="1" s="1"/>
  <c r="I1108" i="1"/>
  <c r="M1108" i="1" s="1"/>
  <c r="I1124" i="1"/>
  <c r="M1124" i="1" s="1"/>
  <c r="I1132" i="1"/>
  <c r="M1132" i="1" s="1"/>
  <c r="I1156" i="1"/>
  <c r="M1156" i="1" s="1"/>
  <c r="I1164" i="1"/>
  <c r="M1164" i="1" s="1"/>
  <c r="I1172" i="1"/>
  <c r="M1172" i="1" s="1"/>
  <c r="I1180" i="1"/>
  <c r="M1180" i="1" s="1"/>
  <c r="I1188" i="1"/>
  <c r="M1188" i="1" s="1"/>
  <c r="I1196" i="1"/>
  <c r="M1196" i="1" s="1"/>
  <c r="I1204" i="1"/>
  <c r="M1204" i="1" s="1"/>
  <c r="I1212" i="1"/>
  <c r="M1212" i="1" s="1"/>
  <c r="I1220" i="1"/>
  <c r="M1220" i="1" s="1"/>
  <c r="I1252" i="1"/>
  <c r="M1252" i="1" s="1"/>
  <c r="I1260" i="1"/>
  <c r="M1260" i="1" s="1"/>
  <c r="I1268" i="1"/>
  <c r="M1268" i="1" s="1"/>
  <c r="I1276" i="1"/>
  <c r="M1276" i="1" s="1"/>
  <c r="I1284" i="1"/>
  <c r="M1284" i="1" s="1"/>
  <c r="I1292" i="1"/>
  <c r="M1292" i="1" s="1"/>
  <c r="I1324" i="1"/>
  <c r="M1324" i="1" s="1"/>
  <c r="I1340" i="1"/>
  <c r="M1340" i="1" s="1"/>
  <c r="I1348" i="1"/>
  <c r="M1348" i="1" s="1"/>
  <c r="I1356" i="1"/>
  <c r="M1356" i="1" s="1"/>
  <c r="I1364" i="1"/>
  <c r="M1364" i="1" s="1"/>
  <c r="I1372" i="1"/>
  <c r="M1372" i="1" s="1"/>
  <c r="I1380" i="1"/>
  <c r="M1380" i="1" s="1"/>
  <c r="I1388" i="1"/>
  <c r="M1388" i="1" s="1"/>
  <c r="I1396" i="1"/>
  <c r="M1396" i="1" s="1"/>
  <c r="I1404" i="1"/>
  <c r="M1404" i="1" s="1"/>
  <c r="I1412" i="1"/>
  <c r="M1412" i="1" s="1"/>
  <c r="I1420" i="1"/>
  <c r="M1420" i="1" s="1"/>
  <c r="I1428" i="1"/>
  <c r="M1428" i="1" s="1"/>
  <c r="I1436" i="1"/>
  <c r="M1436" i="1" s="1"/>
  <c r="I1468" i="1"/>
  <c r="M1468" i="1" s="1"/>
  <c r="I1476" i="1"/>
  <c r="M1476" i="1" s="1"/>
  <c r="I1484" i="1"/>
  <c r="M1484" i="1" s="1"/>
  <c r="I1492" i="1"/>
  <c r="M1492" i="1" s="1"/>
  <c r="I1500" i="1"/>
  <c r="M1500" i="1" s="1"/>
  <c r="I1508" i="1"/>
  <c r="M1508" i="1" s="1"/>
  <c r="I1516" i="1"/>
  <c r="M1516" i="1" s="1"/>
  <c r="I1524" i="1"/>
  <c r="M1524" i="1" s="1"/>
  <c r="I1532" i="1"/>
  <c r="M1532" i="1" s="1"/>
  <c r="I1540" i="1"/>
  <c r="M1540" i="1" s="1"/>
  <c r="I1548" i="1"/>
  <c r="M1548" i="1" s="1"/>
  <c r="I1556" i="1"/>
  <c r="M1556" i="1" s="1"/>
  <c r="I1564" i="1"/>
  <c r="M1564" i="1" s="1"/>
  <c r="I1572" i="1"/>
  <c r="M1572" i="1" s="1"/>
  <c r="I1580" i="1"/>
  <c r="M1580" i="1" s="1"/>
  <c r="I100" i="1"/>
  <c r="M100" i="1" s="1"/>
  <c r="I76" i="1"/>
  <c r="M76" i="1" s="1"/>
  <c r="I92" i="1"/>
  <c r="M92" i="1" s="1"/>
  <c r="I84" i="1"/>
  <c r="M84" i="1" s="1"/>
  <c r="I108" i="1"/>
  <c r="M108" i="1" s="1"/>
  <c r="I1588" i="1"/>
  <c r="M1588" i="1" s="1"/>
  <c r="I1596" i="1"/>
  <c r="M1596" i="1" s="1"/>
  <c r="I1604" i="1"/>
  <c r="M1604" i="1" s="1"/>
  <c r="I1612" i="1"/>
  <c r="M1612" i="1" s="1"/>
  <c r="I1620" i="1"/>
  <c r="M1620" i="1" s="1"/>
  <c r="I1628" i="1"/>
  <c r="M1628" i="1" s="1"/>
  <c r="I1636" i="1"/>
  <c r="M1636" i="1" s="1"/>
  <c r="I1644" i="1"/>
  <c r="M1644" i="1" s="1"/>
  <c r="I1652" i="1"/>
  <c r="M1652" i="1" s="1"/>
  <c r="I1660" i="1"/>
  <c r="M1660" i="1" s="1"/>
  <c r="I1692" i="1"/>
  <c r="M1692" i="1" s="1"/>
  <c r="I1700" i="1"/>
  <c r="M1700" i="1" s="1"/>
  <c r="I1708" i="1"/>
  <c r="M1708" i="1" s="1"/>
  <c r="I1716" i="1"/>
  <c r="M1716" i="1" s="1"/>
  <c r="I1724" i="1"/>
  <c r="M1724" i="1" s="1"/>
  <c r="I1732" i="1"/>
  <c r="M1732" i="1" s="1"/>
  <c r="I1740" i="1"/>
  <c r="M1740" i="1" s="1"/>
  <c r="I1748" i="1"/>
  <c r="M1748" i="1" s="1"/>
  <c r="I1756" i="1"/>
  <c r="M1756" i="1" s="1"/>
  <c r="I1788" i="1"/>
  <c r="M1788" i="1" s="1"/>
  <c r="I1804" i="1"/>
  <c r="M1804" i="1" s="1"/>
  <c r="I1812" i="1"/>
  <c r="M1812" i="1" s="1"/>
  <c r="I1820" i="1"/>
  <c r="M1820" i="1" s="1"/>
  <c r="I1828" i="1"/>
  <c r="M1828" i="1" s="1"/>
  <c r="I1836" i="1"/>
  <c r="M1836" i="1" s="1"/>
  <c r="I1844" i="1"/>
  <c r="M1844" i="1" s="1"/>
  <c r="I1852" i="1"/>
  <c r="M1852" i="1" s="1"/>
  <c r="I1860" i="1"/>
  <c r="M1860" i="1" s="1"/>
  <c r="I1868" i="1"/>
  <c r="M1868" i="1" s="1"/>
  <c r="I1876" i="1"/>
  <c r="M1876" i="1" s="1"/>
  <c r="I1884" i="1"/>
  <c r="M1884" i="1" s="1"/>
  <c r="I1892" i="1"/>
  <c r="M1892" i="1" s="1"/>
  <c r="I1900" i="1"/>
  <c r="M1900" i="1" s="1"/>
  <c r="I1908" i="1"/>
  <c r="M1908" i="1" s="1"/>
  <c r="I1916" i="1"/>
  <c r="M1916" i="1" s="1"/>
  <c r="I1924" i="1"/>
  <c r="M1924" i="1" s="1"/>
  <c r="I1932" i="1"/>
  <c r="M1932" i="1" s="1"/>
  <c r="I1948" i="1"/>
  <c r="M1948" i="1" s="1"/>
  <c r="I1956" i="1"/>
  <c r="M1956" i="1" s="1"/>
  <c r="I1964" i="1"/>
  <c r="M1964" i="1" s="1"/>
  <c r="I1972" i="1"/>
  <c r="M1972" i="1" s="1"/>
  <c r="I1980" i="1"/>
  <c r="M1980" i="1" s="1"/>
  <c r="I1988" i="1"/>
  <c r="M1988" i="1" s="1"/>
  <c r="I1996" i="1"/>
  <c r="M1996" i="1" s="1"/>
  <c r="I2004" i="1"/>
  <c r="M2004" i="1" s="1"/>
  <c r="I2012" i="1"/>
  <c r="M2012" i="1" s="1"/>
  <c r="I2020" i="1"/>
  <c r="M2020" i="1" s="1"/>
  <c r="I2028" i="1"/>
  <c r="M2028" i="1" s="1"/>
  <c r="I2036" i="1"/>
  <c r="M2036" i="1" s="1"/>
  <c r="I2044" i="1"/>
  <c r="M2044" i="1" s="1"/>
  <c r="I2052" i="1"/>
  <c r="M2052" i="1" s="1"/>
  <c r="I2060" i="1"/>
  <c r="M2060" i="1" s="1"/>
  <c r="I2068" i="1"/>
  <c r="M2068" i="1" s="1"/>
  <c r="I2076" i="1"/>
  <c r="M2076" i="1" s="1"/>
  <c r="I2108" i="1"/>
  <c r="M2108" i="1" s="1"/>
  <c r="I2116" i="1"/>
  <c r="M2116" i="1" s="1"/>
  <c r="I2124" i="1"/>
  <c r="M2124" i="1" s="1"/>
  <c r="I2156" i="1"/>
  <c r="M2156" i="1" s="1"/>
  <c r="I2164" i="1"/>
  <c r="M2164" i="1" s="1"/>
  <c r="I2172" i="1"/>
  <c r="M2172" i="1" s="1"/>
  <c r="I2180" i="1"/>
  <c r="M2180" i="1" s="1"/>
  <c r="I2188" i="1"/>
  <c r="M2188" i="1" s="1"/>
  <c r="I2196" i="1"/>
  <c r="M2196" i="1" s="1"/>
  <c r="I2204" i="1"/>
  <c r="M2204" i="1" s="1"/>
  <c r="I2212" i="1"/>
  <c r="M2212" i="1" s="1"/>
  <c r="I2220" i="1"/>
  <c r="M2220" i="1" s="1"/>
  <c r="I2228" i="1"/>
  <c r="M2228" i="1" s="1"/>
  <c r="I2236" i="1"/>
  <c r="M2236" i="1" s="1"/>
  <c r="I2244" i="1"/>
  <c r="M2244" i="1" s="1"/>
  <c r="I2252" i="1"/>
  <c r="M2252" i="1" s="1"/>
  <c r="I2260" i="1"/>
  <c r="M2260" i="1" s="1"/>
  <c r="I2268" i="1"/>
  <c r="M2268" i="1" s="1"/>
  <c r="I2276" i="1"/>
  <c r="M2276" i="1" s="1"/>
  <c r="I2284" i="1"/>
  <c r="M2284" i="1" s="1"/>
  <c r="I2292" i="1"/>
  <c r="M2292" i="1" s="1"/>
  <c r="I2300" i="1"/>
  <c r="M2300" i="1" s="1"/>
  <c r="I2308" i="1"/>
  <c r="M2308" i="1" s="1"/>
  <c r="I2316" i="1"/>
  <c r="M2316" i="1" s="1"/>
  <c r="I2324" i="1"/>
  <c r="M2324" i="1" s="1"/>
  <c r="I2332" i="1"/>
  <c r="M2332" i="1" s="1"/>
  <c r="I2340" i="1"/>
  <c r="M2340" i="1" s="1"/>
  <c r="I2348" i="1"/>
  <c r="M2348" i="1" s="1"/>
  <c r="I2356" i="1"/>
  <c r="M2356" i="1" s="1"/>
  <c r="I2364" i="1"/>
  <c r="M2364" i="1" s="1"/>
  <c r="I2372" i="1"/>
  <c r="M2372" i="1" s="1"/>
  <c r="I1452" i="1"/>
  <c r="M1452" i="1" s="1"/>
  <c r="I1676" i="1"/>
  <c r="M1676" i="1" s="1"/>
  <c r="I1764" i="1"/>
  <c r="M1764" i="1" s="1"/>
  <c r="I1772" i="1"/>
  <c r="M1772" i="1" s="1"/>
  <c r="I1780" i="1"/>
  <c r="M1780" i="1" s="1"/>
  <c r="I2388" i="1"/>
  <c r="M2388" i="1" s="1"/>
  <c r="I2396" i="1"/>
  <c r="M2396" i="1" s="1"/>
  <c r="I2404" i="1"/>
  <c r="M2404" i="1" s="1"/>
  <c r="I2412" i="1"/>
  <c r="M2412" i="1" s="1"/>
  <c r="I2420" i="1"/>
  <c r="M2420" i="1" s="1"/>
  <c r="I2428" i="1"/>
  <c r="M2428" i="1" s="1"/>
  <c r="I2436" i="1"/>
  <c r="M2436" i="1" s="1"/>
  <c r="I2444" i="1"/>
  <c r="M2444" i="1" s="1"/>
  <c r="I1140" i="1"/>
  <c r="M1140" i="1" s="1"/>
  <c r="I1668" i="1"/>
  <c r="M1668" i="1" s="1"/>
  <c r="I1684" i="1"/>
  <c r="M1684" i="1" s="1"/>
  <c r="I1796" i="1"/>
  <c r="M1796" i="1" s="1"/>
  <c r="I1148" i="1"/>
  <c r="M1148" i="1" s="1"/>
  <c r="I1444" i="1"/>
  <c r="M1444" i="1" s="1"/>
  <c r="I1460" i="1"/>
  <c r="M1460" i="1" s="1"/>
  <c r="I724" i="1"/>
  <c r="M724" i="1" s="1"/>
  <c r="I980" i="1"/>
  <c r="M980" i="1" s="1"/>
  <c r="I2452" i="1"/>
  <c r="M2452" i="1" s="1"/>
  <c r="I2468" i="1"/>
  <c r="M2468" i="1" s="1"/>
  <c r="I2476" i="1"/>
  <c r="M2476" i="1" s="1"/>
  <c r="I2484" i="1"/>
  <c r="M2484" i="1" s="1"/>
  <c r="I2492" i="1"/>
  <c r="M2492" i="1" s="1"/>
  <c r="I2500" i="1"/>
  <c r="M2500" i="1" s="1"/>
  <c r="I2508" i="1"/>
  <c r="M2508" i="1" s="1"/>
  <c r="I2516" i="1"/>
  <c r="M2516" i="1" s="1"/>
  <c r="I2524" i="1"/>
  <c r="M2524" i="1" s="1"/>
  <c r="I2532" i="1"/>
  <c r="M2532" i="1" s="1"/>
  <c r="I2540" i="1"/>
  <c r="M2540" i="1" s="1"/>
  <c r="I2548" i="1"/>
  <c r="M2548" i="1" s="1"/>
  <c r="I2556" i="1"/>
  <c r="M2556" i="1" s="1"/>
  <c r="I2564" i="1"/>
  <c r="M2564" i="1" s="1"/>
  <c r="I2572" i="1"/>
  <c r="M2572" i="1" s="1"/>
  <c r="I2580" i="1"/>
  <c r="M2580" i="1" s="1"/>
  <c r="I2588" i="1"/>
  <c r="M2588" i="1" s="1"/>
  <c r="I2596" i="1"/>
  <c r="M2596" i="1" s="1"/>
  <c r="I2604" i="1"/>
  <c r="M2604" i="1" s="1"/>
  <c r="I2612" i="1"/>
  <c r="M2612" i="1" s="1"/>
  <c r="I2620" i="1"/>
  <c r="M2620" i="1" s="1"/>
  <c r="I2628" i="1"/>
  <c r="M2628" i="1" s="1"/>
  <c r="I2636" i="1"/>
  <c r="M2636" i="1" s="1"/>
  <c r="I2644" i="1"/>
  <c r="M2644" i="1" s="1"/>
  <c r="I2652" i="1"/>
  <c r="M2652" i="1" s="1"/>
  <c r="I2660" i="1"/>
  <c r="M2660" i="1" s="1"/>
  <c r="I2668" i="1"/>
  <c r="M2668" i="1" s="1"/>
  <c r="I2676" i="1"/>
  <c r="M2676" i="1" s="1"/>
  <c r="I2684" i="1"/>
  <c r="M2684" i="1" s="1"/>
  <c r="I2692" i="1"/>
  <c r="M2692" i="1" s="1"/>
  <c r="I2700" i="1"/>
  <c r="M2700" i="1" s="1"/>
  <c r="I2708" i="1"/>
  <c r="M2708" i="1" s="1"/>
  <c r="I2716" i="1"/>
  <c r="M2716" i="1" s="1"/>
  <c r="I2724" i="1"/>
  <c r="M2724" i="1" s="1"/>
  <c r="I2732" i="1"/>
  <c r="M2732" i="1" s="1"/>
  <c r="I2740" i="1"/>
  <c r="M2740" i="1" s="1"/>
  <c r="I2748" i="1"/>
  <c r="M2748" i="1" s="1"/>
  <c r="I2764" i="1"/>
  <c r="M2764" i="1" s="1"/>
  <c r="I2772" i="1"/>
  <c r="M2772" i="1" s="1"/>
  <c r="I2828" i="1"/>
  <c r="M2828" i="1" s="1"/>
  <c r="I2836" i="1"/>
  <c r="M2836" i="1" s="1"/>
  <c r="I2844" i="1"/>
  <c r="M2844" i="1" s="1"/>
  <c r="I2852" i="1"/>
  <c r="M2852" i="1" s="1"/>
  <c r="I2868" i="1"/>
  <c r="M2868" i="1" s="1"/>
  <c r="I2900" i="1"/>
  <c r="M2900" i="1" s="1"/>
  <c r="I2908" i="1"/>
  <c r="M2908" i="1" s="1"/>
  <c r="I2916" i="1"/>
  <c r="M2916" i="1" s="1"/>
  <c r="I2924" i="1"/>
  <c r="M2924" i="1" s="1"/>
  <c r="I2932" i="1"/>
  <c r="M2932" i="1" s="1"/>
  <c r="I2940" i="1"/>
  <c r="M2940" i="1" s="1"/>
  <c r="I2948" i="1"/>
  <c r="M2948" i="1" s="1"/>
  <c r="I2956" i="1"/>
  <c r="M2956" i="1" s="1"/>
  <c r="I2964" i="1"/>
  <c r="M2964" i="1" s="1"/>
  <c r="I2972" i="1"/>
  <c r="M2972" i="1" s="1"/>
  <c r="I3004" i="1"/>
  <c r="M3004" i="1" s="1"/>
  <c r="I3012" i="1"/>
  <c r="M3012" i="1" s="1"/>
  <c r="I3020" i="1"/>
  <c r="M3020" i="1" s="1"/>
  <c r="I3028" i="1"/>
  <c r="M3028" i="1" s="1"/>
  <c r="I3036" i="1"/>
  <c r="M3036" i="1" s="1"/>
  <c r="I3044" i="1"/>
  <c r="M3044" i="1" s="1"/>
  <c r="I3052" i="1"/>
  <c r="M3052" i="1" s="1"/>
  <c r="I3060" i="1"/>
  <c r="M3060" i="1" s="1"/>
  <c r="I3068" i="1"/>
  <c r="M3068" i="1" s="1"/>
  <c r="I3076" i="1"/>
  <c r="M3076" i="1" s="1"/>
  <c r="I3084" i="1"/>
  <c r="M3084" i="1" s="1"/>
  <c r="I3092" i="1"/>
  <c r="M3092" i="1" s="1"/>
  <c r="I3100" i="1"/>
  <c r="M3100" i="1" s="1"/>
  <c r="I3108" i="1"/>
  <c r="M3108" i="1" s="1"/>
  <c r="I3116" i="1"/>
  <c r="M3116" i="1" s="1"/>
  <c r="I3124" i="1"/>
  <c r="M3124" i="1" s="1"/>
  <c r="I3132" i="1"/>
  <c r="M3132" i="1" s="1"/>
  <c r="I3140" i="1"/>
  <c r="M3140" i="1" s="1"/>
  <c r="I3148" i="1"/>
  <c r="M3148" i="1" s="1"/>
  <c r="I3156" i="1"/>
  <c r="M3156" i="1" s="1"/>
  <c r="I3164" i="1"/>
  <c r="M3164" i="1" s="1"/>
  <c r="I3172" i="1"/>
  <c r="M3172" i="1" s="1"/>
  <c r="I3180" i="1"/>
  <c r="M3180" i="1" s="1"/>
  <c r="I3212" i="1"/>
  <c r="M3212" i="1" s="1"/>
  <c r="I3228" i="1"/>
  <c r="M3228" i="1" s="1"/>
  <c r="I3244" i="1"/>
  <c r="M3244" i="1" s="1"/>
  <c r="I3252" i="1"/>
  <c r="M3252" i="1" s="1"/>
  <c r="I3260" i="1"/>
  <c r="M3260" i="1" s="1"/>
  <c r="I3268" i="1"/>
  <c r="M3268" i="1" s="1"/>
  <c r="I3276" i="1"/>
  <c r="M3276" i="1" s="1"/>
  <c r="I3308" i="1"/>
  <c r="M3308" i="1" s="1"/>
  <c r="I852" i="1"/>
  <c r="M852" i="1" s="1"/>
  <c r="I1012" i="1"/>
  <c r="M1012" i="1" s="1"/>
  <c r="I1044" i="1"/>
  <c r="M1044" i="1" s="1"/>
  <c r="I1116" i="1"/>
  <c r="M1116" i="1" s="1"/>
  <c r="I1228" i="1"/>
  <c r="M1228" i="1" s="1"/>
  <c r="I1236" i="1"/>
  <c r="M1236" i="1" s="1"/>
  <c r="I1244" i="1"/>
  <c r="M1244" i="1" s="1"/>
  <c r="I1308" i="1"/>
  <c r="M1308" i="1" s="1"/>
  <c r="I1332" i="1"/>
  <c r="M1332" i="1" s="1"/>
  <c r="I596" i="1"/>
  <c r="M596" i="1" s="1"/>
  <c r="I636" i="1"/>
  <c r="M636" i="1" s="1"/>
  <c r="I860" i="1"/>
  <c r="M860" i="1" s="1"/>
  <c r="I1004" i="1"/>
  <c r="M1004" i="1" s="1"/>
  <c r="I1036" i="1"/>
  <c r="M1036" i="1" s="1"/>
  <c r="I588" i="1"/>
  <c r="M588" i="1" s="1"/>
  <c r="I1020" i="1"/>
  <c r="M1020" i="1" s="1"/>
  <c r="I844" i="1"/>
  <c r="M844" i="1" s="1"/>
  <c r="O10" i="1"/>
  <c r="I612" i="1"/>
  <c r="M612" i="1" s="1"/>
  <c r="I124" i="1"/>
  <c r="M124" i="1" s="1"/>
  <c r="I132" i="1"/>
  <c r="M132" i="1" s="1"/>
  <c r="I3284" i="1"/>
  <c r="M3284" i="1" s="1"/>
  <c r="I3300" i="1"/>
  <c r="M3300" i="1" s="1"/>
  <c r="I3292" i="1"/>
  <c r="M3292" i="1" s="1"/>
  <c r="I116" i="1"/>
  <c r="M116" i="1" s="1"/>
  <c r="I2380" i="1"/>
  <c r="M2380" i="1" s="1"/>
  <c r="I2756" i="1"/>
  <c r="M2756" i="1" s="1"/>
  <c r="I2860" i="1"/>
  <c r="M2860" i="1" s="1"/>
  <c r="O3247" i="1"/>
  <c r="G3247" i="1"/>
  <c r="O3175" i="1"/>
  <c r="G3175" i="1"/>
  <c r="O3111" i="1"/>
  <c r="G3111" i="1"/>
  <c r="O3047" i="1"/>
  <c r="G3047" i="1"/>
  <c r="O2991" i="1"/>
  <c r="G2991" i="1"/>
  <c r="O2935" i="1"/>
  <c r="G2935" i="1"/>
  <c r="O2887" i="1"/>
  <c r="G2887" i="1"/>
  <c r="O2839" i="1"/>
  <c r="G2839" i="1"/>
  <c r="O2783" i="1"/>
  <c r="G2783" i="1"/>
  <c r="O2719" i="1"/>
  <c r="G2719" i="1"/>
  <c r="O2655" i="1"/>
  <c r="G2655" i="1"/>
  <c r="O2583" i="1"/>
  <c r="G2583" i="1"/>
  <c r="O2519" i="1"/>
  <c r="G2519" i="1"/>
  <c r="O2447" i="1"/>
  <c r="G2447" i="1"/>
  <c r="O2375" i="1"/>
  <c r="G2375" i="1"/>
  <c r="O2311" i="1"/>
  <c r="G2311" i="1"/>
  <c r="O2231" i="1"/>
  <c r="G2231" i="1"/>
  <c r="O2159" i="1"/>
  <c r="G2159" i="1"/>
  <c r="O2087" i="1"/>
  <c r="G2087" i="1"/>
  <c r="O2015" i="1"/>
  <c r="G2015" i="1"/>
  <c r="O1951" i="1"/>
  <c r="G1951" i="1"/>
  <c r="O1903" i="1"/>
  <c r="G1903" i="1"/>
  <c r="O1847" i="1"/>
  <c r="G1847" i="1"/>
  <c r="O1807" i="1"/>
  <c r="G1807" i="1"/>
  <c r="O1767" i="1"/>
  <c r="G1767" i="1"/>
  <c r="O1727" i="1"/>
  <c r="G1727" i="1"/>
  <c r="O1679" i="1"/>
  <c r="G1679" i="1"/>
  <c r="O1655" i="1"/>
  <c r="G1655" i="1"/>
  <c r="O1623" i="1"/>
  <c r="G1623" i="1"/>
  <c r="O1583" i="1"/>
  <c r="G1583" i="1"/>
  <c r="O1551" i="1"/>
  <c r="G1551" i="1"/>
  <c r="O1511" i="1"/>
  <c r="G1511" i="1"/>
  <c r="O1463" i="1"/>
  <c r="G1463" i="1"/>
  <c r="O1407" i="1"/>
  <c r="G1407" i="1"/>
  <c r="O1335" i="1"/>
  <c r="G1335" i="1"/>
  <c r="O1287" i="1"/>
  <c r="G1287" i="1"/>
  <c r="O1247" i="1"/>
  <c r="G1247" i="1"/>
  <c r="O1207" i="1"/>
  <c r="G1207" i="1"/>
  <c r="O1167" i="1"/>
  <c r="G1167" i="1"/>
  <c r="O1135" i="1"/>
  <c r="G1135" i="1"/>
  <c r="O1095" i="1"/>
  <c r="G1095" i="1"/>
  <c r="O1063" i="1"/>
  <c r="G1063" i="1"/>
  <c r="O1023" i="1"/>
  <c r="G1023" i="1"/>
  <c r="O975" i="1"/>
  <c r="G975" i="1"/>
  <c r="O927" i="1"/>
  <c r="G927" i="1"/>
  <c r="O879" i="1"/>
  <c r="G879" i="1"/>
  <c r="O847" i="1"/>
  <c r="G847" i="1"/>
  <c r="O791" i="1"/>
  <c r="G791" i="1"/>
  <c r="O759" i="1"/>
  <c r="G759" i="1"/>
  <c r="O687" i="1"/>
  <c r="G687" i="1"/>
  <c r="O663" i="1"/>
  <c r="G663" i="1"/>
  <c r="O623" i="1"/>
  <c r="G623" i="1"/>
  <c r="O575" i="1"/>
  <c r="G575" i="1"/>
  <c r="O535" i="1"/>
  <c r="G535" i="1"/>
  <c r="O495" i="1"/>
  <c r="G495" i="1"/>
  <c r="O463" i="1"/>
  <c r="G463" i="1"/>
  <c r="O431" i="1"/>
  <c r="G431" i="1"/>
  <c r="O399" i="1"/>
  <c r="G399" i="1"/>
  <c r="O367" i="1"/>
  <c r="G367" i="1"/>
  <c r="O327" i="1"/>
  <c r="G327" i="1"/>
  <c r="O295" i="1"/>
  <c r="G295" i="1"/>
  <c r="O263" i="1"/>
  <c r="G263" i="1"/>
  <c r="O231" i="1"/>
  <c r="G231" i="1"/>
  <c r="O191" i="1"/>
  <c r="G191" i="1"/>
  <c r="O159" i="1"/>
  <c r="G159" i="1"/>
  <c r="O135" i="1"/>
  <c r="G135" i="1"/>
  <c r="O111" i="1"/>
  <c r="G111" i="1"/>
  <c r="O95" i="1"/>
  <c r="G95" i="1"/>
  <c r="O71" i="1"/>
  <c r="G71" i="1"/>
  <c r="O47" i="1"/>
  <c r="G47" i="1"/>
  <c r="O31" i="1"/>
  <c r="G31" i="1"/>
  <c r="O23" i="1"/>
  <c r="G23" i="1"/>
  <c r="O15" i="1"/>
  <c r="G15" i="1"/>
  <c r="I220" i="1"/>
  <c r="M220" i="1" s="1"/>
  <c r="I292" i="1"/>
  <c r="M292" i="1" s="1"/>
  <c r="I2780" i="1"/>
  <c r="M2780" i="1" s="1"/>
  <c r="I2876" i="1"/>
  <c r="M2876" i="1" s="1"/>
  <c r="I2996" i="1"/>
  <c r="M2996" i="1" s="1"/>
  <c r="O3301" i="1"/>
  <c r="G3301" i="1"/>
  <c r="O3229" i="1"/>
  <c r="G3229" i="1"/>
  <c r="O3157" i="1"/>
  <c r="G3157" i="1"/>
  <c r="O3093" i="1"/>
  <c r="G3093" i="1"/>
  <c r="O3037" i="1"/>
  <c r="G3037" i="1"/>
  <c r="O2989" i="1"/>
  <c r="G2989" i="1"/>
  <c r="O2933" i="1"/>
  <c r="G2933" i="1"/>
  <c r="O2885" i="1"/>
  <c r="G2885" i="1"/>
  <c r="O2829" i="1"/>
  <c r="G2829" i="1"/>
  <c r="O2765" i="1"/>
  <c r="G2765" i="1"/>
  <c r="O2685" i="1"/>
  <c r="G2685" i="1"/>
  <c r="O2605" i="1"/>
  <c r="G2605" i="1"/>
  <c r="O2517" i="1"/>
  <c r="G2517" i="1"/>
  <c r="O2445" i="1"/>
  <c r="G2445" i="1"/>
  <c r="O2389" i="1"/>
  <c r="G2389" i="1"/>
  <c r="O2325" i="1"/>
  <c r="G2325" i="1"/>
  <c r="O2245" i="1"/>
  <c r="G2245" i="1"/>
  <c r="O2165" i="1"/>
  <c r="G2165" i="1"/>
  <c r="O2093" i="1"/>
  <c r="G2093" i="1"/>
  <c r="O2005" i="1"/>
  <c r="G2005" i="1"/>
  <c r="O1933" i="1"/>
  <c r="G1933" i="1"/>
  <c r="O1877" i="1"/>
  <c r="G1877" i="1"/>
  <c r="O1829" i="1"/>
  <c r="G1829" i="1"/>
  <c r="O1773" i="1"/>
  <c r="G1773" i="1"/>
  <c r="O1701" i="1"/>
  <c r="G1701" i="1"/>
  <c r="O1565" i="1"/>
  <c r="G1565" i="1"/>
  <c r="O1285" i="1"/>
  <c r="G1285" i="1"/>
  <c r="O469" i="1"/>
  <c r="G469" i="1"/>
  <c r="O3298" i="1"/>
  <c r="G3298" i="1"/>
  <c r="O3274" i="1"/>
  <c r="G3274" i="1"/>
  <c r="O3258" i="1"/>
  <c r="G3258" i="1"/>
  <c r="O3234" i="1"/>
  <c r="G3234" i="1"/>
  <c r="O3218" i="1"/>
  <c r="G3218" i="1"/>
  <c r="O3194" i="1"/>
  <c r="G3194" i="1"/>
  <c r="O3170" i="1"/>
  <c r="G3170" i="1"/>
  <c r="O3146" i="1"/>
  <c r="G3146" i="1"/>
  <c r="O3114" i="1"/>
  <c r="G3114" i="1"/>
  <c r="O3058" i="1"/>
  <c r="G3058" i="1"/>
  <c r="O2890" i="1"/>
  <c r="G2890" i="1"/>
  <c r="O3193" i="1"/>
  <c r="G3193" i="1"/>
  <c r="O2945" i="1"/>
  <c r="G2945" i="1"/>
  <c r="O2929" i="1"/>
  <c r="G2929" i="1"/>
  <c r="O2913" i="1"/>
  <c r="G2913" i="1"/>
  <c r="O2889" i="1"/>
  <c r="G2889" i="1"/>
  <c r="O2857" i="1"/>
  <c r="G2857" i="1"/>
  <c r="O2825" i="1"/>
  <c r="G2825" i="1"/>
  <c r="O2697" i="1"/>
  <c r="G2697" i="1"/>
  <c r="O3312" i="1"/>
  <c r="G3312" i="1"/>
  <c r="O3304" i="1"/>
  <c r="G3304" i="1"/>
  <c r="O3296" i="1"/>
  <c r="G3296" i="1"/>
  <c r="O3288" i="1"/>
  <c r="G3288" i="1"/>
  <c r="O3280" i="1"/>
  <c r="G3280" i="1"/>
  <c r="O3272" i="1"/>
  <c r="G3272" i="1"/>
  <c r="O3264" i="1"/>
  <c r="G3264" i="1"/>
  <c r="O3256" i="1"/>
  <c r="G3256" i="1"/>
  <c r="O3248" i="1"/>
  <c r="G3248" i="1"/>
  <c r="O3240" i="1"/>
  <c r="G3240" i="1"/>
  <c r="O3232" i="1"/>
  <c r="G3232" i="1"/>
  <c r="O3224" i="1"/>
  <c r="G3224" i="1"/>
  <c r="O3216" i="1"/>
  <c r="G3216" i="1"/>
  <c r="O3208" i="1"/>
  <c r="G3208" i="1"/>
  <c r="O3200" i="1"/>
  <c r="G3200" i="1"/>
  <c r="O3192" i="1"/>
  <c r="G3192" i="1"/>
  <c r="O3184" i="1"/>
  <c r="G3184" i="1"/>
  <c r="O3176" i="1"/>
  <c r="G3176" i="1"/>
  <c r="O3168" i="1"/>
  <c r="G3168" i="1"/>
  <c r="O3160" i="1"/>
  <c r="G3160" i="1"/>
  <c r="O3152" i="1"/>
  <c r="G3152" i="1"/>
  <c r="O3144" i="1"/>
  <c r="G3144" i="1"/>
  <c r="O3136" i="1"/>
  <c r="G3136" i="1"/>
  <c r="O3128" i="1"/>
  <c r="G3128" i="1"/>
  <c r="O3120" i="1"/>
  <c r="G3120" i="1"/>
  <c r="O3112" i="1"/>
  <c r="G3112" i="1"/>
  <c r="O3104" i="1"/>
  <c r="G3104" i="1"/>
  <c r="O3096" i="1"/>
  <c r="G3096" i="1"/>
  <c r="O3088" i="1"/>
  <c r="G3088" i="1"/>
  <c r="O3080" i="1"/>
  <c r="G3080" i="1"/>
  <c r="O3072" i="1"/>
  <c r="G3072" i="1"/>
  <c r="O3064" i="1"/>
  <c r="G3064" i="1"/>
  <c r="O3056" i="1"/>
  <c r="G3056" i="1"/>
  <c r="O3048" i="1"/>
  <c r="G3048" i="1"/>
  <c r="O3040" i="1"/>
  <c r="G3040" i="1"/>
  <c r="O3032" i="1"/>
  <c r="G3032" i="1"/>
  <c r="O3024" i="1"/>
  <c r="G3024" i="1"/>
  <c r="O3016" i="1"/>
  <c r="G3016" i="1"/>
  <c r="O3008" i="1"/>
  <c r="G3008" i="1"/>
  <c r="O3000" i="1"/>
  <c r="G3000" i="1"/>
  <c r="O2992" i="1"/>
  <c r="G2992" i="1"/>
  <c r="O2984" i="1"/>
  <c r="G2984" i="1"/>
  <c r="O2976" i="1"/>
  <c r="G2976" i="1"/>
  <c r="O2968" i="1"/>
  <c r="G2968" i="1"/>
  <c r="O2960" i="1"/>
  <c r="G2960" i="1"/>
  <c r="O2952" i="1"/>
  <c r="G2952" i="1"/>
  <c r="O2944" i="1"/>
  <c r="G2944" i="1"/>
  <c r="O2936" i="1"/>
  <c r="G2936" i="1"/>
  <c r="O2928" i="1"/>
  <c r="G2928" i="1"/>
  <c r="O2920" i="1"/>
  <c r="G2920" i="1"/>
  <c r="O2912" i="1"/>
  <c r="G2912" i="1"/>
  <c r="O2904" i="1"/>
  <c r="G2904" i="1"/>
  <c r="O2896" i="1"/>
  <c r="G2896" i="1"/>
  <c r="O2888" i="1"/>
  <c r="G2888" i="1"/>
  <c r="O2880" i="1"/>
  <c r="G2880" i="1"/>
  <c r="O2872" i="1"/>
  <c r="G2872" i="1"/>
  <c r="O2864" i="1"/>
  <c r="G2864" i="1"/>
  <c r="O2856" i="1"/>
  <c r="G2856" i="1"/>
  <c r="O2848" i="1"/>
  <c r="G2848" i="1"/>
  <c r="O2840" i="1"/>
  <c r="G2840" i="1"/>
  <c r="O2832" i="1"/>
  <c r="G2832" i="1"/>
  <c r="O2824" i="1"/>
  <c r="G2824" i="1"/>
  <c r="O2816" i="1"/>
  <c r="G2816" i="1"/>
  <c r="O2808" i="1"/>
  <c r="G2808" i="1"/>
  <c r="O2800" i="1"/>
  <c r="G2800" i="1"/>
  <c r="O2792" i="1"/>
  <c r="G2792" i="1"/>
  <c r="O2784" i="1"/>
  <c r="G2784" i="1"/>
  <c r="O2776" i="1"/>
  <c r="G2776" i="1"/>
  <c r="O2768" i="1"/>
  <c r="G2768" i="1"/>
  <c r="O2760" i="1"/>
  <c r="G2760" i="1"/>
  <c r="O2752" i="1"/>
  <c r="G2752" i="1"/>
  <c r="O2744" i="1"/>
  <c r="G2744" i="1"/>
  <c r="O2736" i="1"/>
  <c r="G2736" i="1"/>
  <c r="O2728" i="1"/>
  <c r="G2728" i="1"/>
  <c r="O2720" i="1"/>
  <c r="G2720" i="1"/>
  <c r="O2712" i="1"/>
  <c r="G2712" i="1"/>
  <c r="O2704" i="1"/>
  <c r="G2704" i="1"/>
  <c r="O2696" i="1"/>
  <c r="G2696" i="1"/>
  <c r="O2688" i="1"/>
  <c r="G2688" i="1"/>
  <c r="O2680" i="1"/>
  <c r="G2680" i="1"/>
  <c r="O2672" i="1"/>
  <c r="G2672" i="1"/>
  <c r="O2664" i="1"/>
  <c r="G2664" i="1"/>
  <c r="O2656" i="1"/>
  <c r="G2656" i="1"/>
  <c r="O2648" i="1"/>
  <c r="G2648" i="1"/>
  <c r="O2640" i="1"/>
  <c r="G2640" i="1"/>
  <c r="O2632" i="1"/>
  <c r="G2632" i="1"/>
  <c r="O2624" i="1"/>
  <c r="G2624" i="1"/>
  <c r="O2616" i="1"/>
  <c r="G2616" i="1"/>
  <c r="O2608" i="1"/>
  <c r="G2608" i="1"/>
  <c r="O2600" i="1"/>
  <c r="G2600" i="1"/>
  <c r="O2592" i="1"/>
  <c r="G2592" i="1"/>
  <c r="O2584" i="1"/>
  <c r="G2584" i="1"/>
  <c r="O2576" i="1"/>
  <c r="G2576" i="1"/>
  <c r="O2568" i="1"/>
  <c r="G2568" i="1"/>
  <c r="O2560" i="1"/>
  <c r="G2560" i="1"/>
  <c r="O2552" i="1"/>
  <c r="G2552" i="1"/>
  <c r="O2544" i="1"/>
  <c r="G2544" i="1"/>
  <c r="O2536" i="1"/>
  <c r="G2536" i="1"/>
  <c r="O2528" i="1"/>
  <c r="G2528" i="1"/>
  <c r="O2520" i="1"/>
  <c r="G2520" i="1"/>
  <c r="O2512" i="1"/>
  <c r="G2512" i="1"/>
  <c r="O2504" i="1"/>
  <c r="G2504" i="1"/>
  <c r="O2496" i="1"/>
  <c r="G2496" i="1"/>
  <c r="O2488" i="1"/>
  <c r="G2488" i="1"/>
  <c r="O2480" i="1"/>
  <c r="G2480" i="1"/>
  <c r="O2472" i="1"/>
  <c r="G2472" i="1"/>
  <c r="O2464" i="1"/>
  <c r="G2464" i="1"/>
  <c r="O2456" i="1"/>
  <c r="G2456" i="1"/>
  <c r="O2448" i="1"/>
  <c r="G2448" i="1"/>
  <c r="O2440" i="1"/>
  <c r="G2440" i="1"/>
  <c r="O2432" i="1"/>
  <c r="G2432" i="1"/>
  <c r="O2424" i="1"/>
  <c r="G2424" i="1"/>
  <c r="O2416" i="1"/>
  <c r="G2416" i="1"/>
  <c r="O2408" i="1"/>
  <c r="G2408" i="1"/>
  <c r="O2400" i="1"/>
  <c r="G2400" i="1"/>
  <c r="O2392" i="1"/>
  <c r="G2392" i="1"/>
  <c r="O2384" i="1"/>
  <c r="G2384" i="1"/>
  <c r="O2376" i="1"/>
  <c r="G2376" i="1"/>
  <c r="O2368" i="1"/>
  <c r="G2368" i="1"/>
  <c r="O2360" i="1"/>
  <c r="G2360" i="1"/>
  <c r="O2352" i="1"/>
  <c r="G2352" i="1"/>
  <c r="O2344" i="1"/>
  <c r="G2344" i="1"/>
  <c r="O2336" i="1"/>
  <c r="G2336" i="1"/>
  <c r="O2328" i="1"/>
  <c r="G2328" i="1"/>
  <c r="O2320" i="1"/>
  <c r="G2320" i="1"/>
  <c r="O2312" i="1"/>
  <c r="G2312" i="1"/>
  <c r="O2304" i="1"/>
  <c r="G2304" i="1"/>
  <c r="O2296" i="1"/>
  <c r="G2296" i="1"/>
  <c r="O2288" i="1"/>
  <c r="G2288" i="1"/>
  <c r="O2280" i="1"/>
  <c r="G2280" i="1"/>
  <c r="O2272" i="1"/>
  <c r="G2272" i="1"/>
  <c r="O2264" i="1"/>
  <c r="G2264" i="1"/>
  <c r="O2256" i="1"/>
  <c r="G2256" i="1"/>
  <c r="O2248" i="1"/>
  <c r="G2248" i="1"/>
  <c r="O2240" i="1"/>
  <c r="G2240" i="1"/>
  <c r="O2232" i="1"/>
  <c r="G2232" i="1"/>
  <c r="O2224" i="1"/>
  <c r="G2224" i="1"/>
  <c r="O2216" i="1"/>
  <c r="G2216" i="1"/>
  <c r="O2208" i="1"/>
  <c r="G2208" i="1"/>
  <c r="O2200" i="1"/>
  <c r="G2200" i="1"/>
  <c r="O2192" i="1"/>
  <c r="G2192" i="1"/>
  <c r="O2184" i="1"/>
  <c r="G2184" i="1"/>
  <c r="O2176" i="1"/>
  <c r="G2176" i="1"/>
  <c r="O2168" i="1"/>
  <c r="G2168" i="1"/>
  <c r="O2160" i="1"/>
  <c r="G2160" i="1"/>
  <c r="O2152" i="1"/>
  <c r="G2152" i="1"/>
  <c r="O2144" i="1"/>
  <c r="G2144" i="1"/>
  <c r="O2136" i="1"/>
  <c r="G2136" i="1"/>
  <c r="O2128" i="1"/>
  <c r="G2128" i="1"/>
  <c r="O2120" i="1"/>
  <c r="G2120" i="1"/>
  <c r="O2112" i="1"/>
  <c r="G2112" i="1"/>
  <c r="O2104" i="1"/>
  <c r="G2104" i="1"/>
  <c r="O2096" i="1"/>
  <c r="G2096" i="1"/>
  <c r="O2088" i="1"/>
  <c r="G2088" i="1"/>
  <c r="O2080" i="1"/>
  <c r="G2080" i="1"/>
  <c r="O2072" i="1"/>
  <c r="G2072" i="1"/>
  <c r="O2064" i="1"/>
  <c r="G2064" i="1"/>
  <c r="O2056" i="1"/>
  <c r="G2056" i="1"/>
  <c r="O2048" i="1"/>
  <c r="G2048" i="1"/>
  <c r="O2040" i="1"/>
  <c r="G2040" i="1"/>
  <c r="O2032" i="1"/>
  <c r="G2032" i="1"/>
  <c r="O2024" i="1"/>
  <c r="G2024" i="1"/>
  <c r="O2016" i="1"/>
  <c r="G2016" i="1"/>
  <c r="O2008" i="1"/>
  <c r="G2008" i="1"/>
  <c r="O2000" i="1"/>
  <c r="G2000" i="1"/>
  <c r="O1992" i="1"/>
  <c r="G1992" i="1"/>
  <c r="O1984" i="1"/>
  <c r="G1984" i="1"/>
  <c r="O1976" i="1"/>
  <c r="G1976" i="1"/>
  <c r="O1968" i="1"/>
  <c r="G1968" i="1"/>
  <c r="O1960" i="1"/>
  <c r="G1960" i="1"/>
  <c r="O1952" i="1"/>
  <c r="G1952" i="1"/>
  <c r="O1944" i="1"/>
  <c r="G1944" i="1"/>
  <c r="O1936" i="1"/>
  <c r="G1936" i="1"/>
  <c r="O1928" i="1"/>
  <c r="G1928" i="1"/>
  <c r="O1920" i="1"/>
  <c r="G1920" i="1"/>
  <c r="O1912" i="1"/>
  <c r="G1912" i="1"/>
  <c r="O1904" i="1"/>
  <c r="G1904" i="1"/>
  <c r="O1896" i="1"/>
  <c r="G1896" i="1"/>
  <c r="O1888" i="1"/>
  <c r="G1888" i="1"/>
  <c r="O1880" i="1"/>
  <c r="G1880" i="1"/>
  <c r="O1872" i="1"/>
  <c r="G1872" i="1"/>
  <c r="O1864" i="1"/>
  <c r="G1864" i="1"/>
  <c r="O1856" i="1"/>
  <c r="G1856" i="1"/>
  <c r="O1848" i="1"/>
  <c r="G1848" i="1"/>
  <c r="O1840" i="1"/>
  <c r="G1840" i="1"/>
  <c r="O1832" i="1"/>
  <c r="G1832" i="1"/>
  <c r="O1824" i="1"/>
  <c r="G1824" i="1"/>
  <c r="O1816" i="1"/>
  <c r="G1816" i="1"/>
  <c r="O1808" i="1"/>
  <c r="G1808" i="1"/>
  <c r="O1800" i="1"/>
  <c r="G1800" i="1"/>
  <c r="O1792" i="1"/>
  <c r="G1792" i="1"/>
  <c r="O1784" i="1"/>
  <c r="G1784" i="1"/>
  <c r="O1776" i="1"/>
  <c r="G1776" i="1"/>
  <c r="O1768" i="1"/>
  <c r="G1768" i="1"/>
  <c r="O1760" i="1"/>
  <c r="G1760" i="1"/>
  <c r="O1752" i="1"/>
  <c r="G1752" i="1"/>
  <c r="O1744" i="1"/>
  <c r="G1744" i="1"/>
  <c r="O1736" i="1"/>
  <c r="G1736" i="1"/>
  <c r="O1728" i="1"/>
  <c r="G1728" i="1"/>
  <c r="O1720" i="1"/>
  <c r="G1720" i="1"/>
  <c r="O1712" i="1"/>
  <c r="G1712" i="1"/>
  <c r="O1704" i="1"/>
  <c r="G1704" i="1"/>
  <c r="O1696" i="1"/>
  <c r="G1696" i="1"/>
  <c r="O1688" i="1"/>
  <c r="G1688" i="1"/>
  <c r="O1680" i="1"/>
  <c r="G1680" i="1"/>
  <c r="O1672" i="1"/>
  <c r="G1672" i="1"/>
  <c r="O1664" i="1"/>
  <c r="G1664" i="1"/>
  <c r="O1656" i="1"/>
  <c r="G1656" i="1"/>
  <c r="O1648" i="1"/>
  <c r="G1648" i="1"/>
  <c r="O1640" i="1"/>
  <c r="G1640" i="1"/>
  <c r="O1632" i="1"/>
  <c r="G1632" i="1"/>
  <c r="O1624" i="1"/>
  <c r="G1624" i="1"/>
  <c r="O1616" i="1"/>
  <c r="G1616" i="1"/>
  <c r="O1608" i="1"/>
  <c r="G1608" i="1"/>
  <c r="O1600" i="1"/>
  <c r="G1600" i="1"/>
  <c r="O1592" i="1"/>
  <c r="G1592" i="1"/>
  <c r="O1584" i="1"/>
  <c r="G1584" i="1"/>
  <c r="O1576" i="1"/>
  <c r="G1576" i="1"/>
  <c r="O1568" i="1"/>
  <c r="G1568" i="1"/>
  <c r="O1560" i="1"/>
  <c r="G1560" i="1"/>
  <c r="O1552" i="1"/>
  <c r="G1552" i="1"/>
  <c r="O1544" i="1"/>
  <c r="G1544" i="1"/>
  <c r="O1536" i="1"/>
  <c r="G1536" i="1"/>
  <c r="O1528" i="1"/>
  <c r="G1528" i="1"/>
  <c r="O1520" i="1"/>
  <c r="G1520" i="1"/>
  <c r="O1512" i="1"/>
  <c r="G1512" i="1"/>
  <c r="O1504" i="1"/>
  <c r="G1504" i="1"/>
  <c r="O1496" i="1"/>
  <c r="G1496" i="1"/>
  <c r="O1488" i="1"/>
  <c r="G1488" i="1"/>
  <c r="O1480" i="1"/>
  <c r="G1480" i="1"/>
  <c r="O1472" i="1"/>
  <c r="G1472" i="1"/>
  <c r="O1464" i="1"/>
  <c r="G1464" i="1"/>
  <c r="O1456" i="1"/>
  <c r="G1456" i="1"/>
  <c r="O1448" i="1"/>
  <c r="G1448" i="1"/>
  <c r="O1440" i="1"/>
  <c r="G1440" i="1"/>
  <c r="O1432" i="1"/>
  <c r="G1432" i="1"/>
  <c r="O1424" i="1"/>
  <c r="G1424" i="1"/>
  <c r="O1416" i="1"/>
  <c r="G1416" i="1"/>
  <c r="O1408" i="1"/>
  <c r="G1408" i="1"/>
  <c r="O1400" i="1"/>
  <c r="G1400" i="1"/>
  <c r="O1392" i="1"/>
  <c r="G1392" i="1"/>
  <c r="O1384" i="1"/>
  <c r="G1384" i="1"/>
  <c r="O1376" i="1"/>
  <c r="G1376" i="1"/>
  <c r="O1368" i="1"/>
  <c r="G1368" i="1"/>
  <c r="O1360" i="1"/>
  <c r="G1360" i="1"/>
  <c r="O1352" i="1"/>
  <c r="G1352" i="1"/>
  <c r="O1344" i="1"/>
  <c r="G1344" i="1"/>
  <c r="O1336" i="1"/>
  <c r="G1336" i="1"/>
  <c r="O1328" i="1"/>
  <c r="G1328" i="1"/>
  <c r="O1320" i="1"/>
  <c r="G1320" i="1"/>
  <c r="O1312" i="1"/>
  <c r="G1312" i="1"/>
  <c r="O1304" i="1"/>
  <c r="G1304" i="1"/>
  <c r="O1296" i="1"/>
  <c r="G1296" i="1"/>
  <c r="O1288" i="1"/>
  <c r="G1288" i="1"/>
  <c r="O1280" i="1"/>
  <c r="G1280" i="1"/>
  <c r="O1272" i="1"/>
  <c r="G1272" i="1"/>
  <c r="O1264" i="1"/>
  <c r="G1264" i="1"/>
  <c r="O1256" i="1"/>
  <c r="G1256" i="1"/>
  <c r="O1248" i="1"/>
  <c r="G1248" i="1"/>
  <c r="O1240" i="1"/>
  <c r="G1240" i="1"/>
  <c r="O1232" i="1"/>
  <c r="G1232" i="1"/>
  <c r="O1224" i="1"/>
  <c r="G1224" i="1"/>
  <c r="O1216" i="1"/>
  <c r="G1216" i="1"/>
  <c r="O1208" i="1"/>
  <c r="G1208" i="1"/>
  <c r="O1200" i="1"/>
  <c r="G1200" i="1"/>
  <c r="O1192" i="1"/>
  <c r="G1192" i="1"/>
  <c r="O1184" i="1"/>
  <c r="G1184" i="1"/>
  <c r="O1176" i="1"/>
  <c r="G1176" i="1"/>
  <c r="O1168" i="1"/>
  <c r="G1168" i="1"/>
  <c r="O1160" i="1"/>
  <c r="G1160" i="1"/>
  <c r="O1152" i="1"/>
  <c r="G1152" i="1"/>
  <c r="O1144" i="1"/>
  <c r="G1144" i="1"/>
  <c r="O1136" i="1"/>
  <c r="G1136" i="1"/>
  <c r="O1128" i="1"/>
  <c r="G1128" i="1"/>
  <c r="O1120" i="1"/>
  <c r="G1120" i="1"/>
  <c r="O1112" i="1"/>
  <c r="G1112" i="1"/>
  <c r="O1104" i="1"/>
  <c r="G1104" i="1"/>
  <c r="O1096" i="1"/>
  <c r="G1096" i="1"/>
  <c r="O1088" i="1"/>
  <c r="G1088" i="1"/>
  <c r="O1080" i="1"/>
  <c r="G1080" i="1"/>
  <c r="O1072" i="1"/>
  <c r="G1072" i="1"/>
  <c r="O1064" i="1"/>
  <c r="G1064" i="1"/>
  <c r="O1056" i="1"/>
  <c r="G1056" i="1"/>
  <c r="O1048" i="1"/>
  <c r="G1048" i="1"/>
  <c r="O1040" i="1"/>
  <c r="G1040" i="1"/>
  <c r="O1032" i="1"/>
  <c r="G1032" i="1"/>
  <c r="O1024" i="1"/>
  <c r="G1024" i="1"/>
  <c r="O1016" i="1"/>
  <c r="G1016" i="1"/>
  <c r="O1008" i="1"/>
  <c r="G1008" i="1"/>
  <c r="O1000" i="1"/>
  <c r="G1000" i="1"/>
  <c r="O992" i="1"/>
  <c r="G992" i="1"/>
  <c r="O984" i="1"/>
  <c r="G984" i="1"/>
  <c r="O976" i="1"/>
  <c r="G976" i="1"/>
  <c r="O968" i="1"/>
  <c r="G968" i="1"/>
  <c r="O960" i="1"/>
  <c r="G960" i="1"/>
  <c r="O952" i="1"/>
  <c r="G952" i="1"/>
  <c r="O944" i="1"/>
  <c r="G944" i="1"/>
  <c r="O936" i="1"/>
  <c r="G936" i="1"/>
  <c r="O928" i="1"/>
  <c r="G928" i="1"/>
  <c r="O920" i="1"/>
  <c r="G920" i="1"/>
  <c r="O912" i="1"/>
  <c r="G912" i="1"/>
  <c r="O904" i="1"/>
  <c r="G904" i="1"/>
  <c r="O896" i="1"/>
  <c r="G896" i="1"/>
  <c r="O888" i="1"/>
  <c r="G888" i="1"/>
  <c r="O880" i="1"/>
  <c r="G880" i="1"/>
  <c r="O872" i="1"/>
  <c r="G872" i="1"/>
  <c r="O864" i="1"/>
  <c r="G864" i="1"/>
  <c r="O856" i="1"/>
  <c r="G856" i="1"/>
  <c r="O848" i="1"/>
  <c r="G848" i="1"/>
  <c r="O840" i="1"/>
  <c r="G840" i="1"/>
  <c r="O832" i="1"/>
  <c r="G832" i="1"/>
  <c r="O824" i="1"/>
  <c r="G824" i="1"/>
  <c r="O816" i="1"/>
  <c r="G816" i="1"/>
  <c r="O808" i="1"/>
  <c r="G808" i="1"/>
  <c r="O800" i="1"/>
  <c r="G800" i="1"/>
  <c r="O792" i="1"/>
  <c r="G792" i="1"/>
  <c r="O784" i="1"/>
  <c r="G784" i="1"/>
  <c r="O776" i="1"/>
  <c r="G776" i="1"/>
  <c r="O768" i="1"/>
  <c r="G768" i="1"/>
  <c r="O760" i="1"/>
  <c r="G760" i="1"/>
  <c r="O752" i="1"/>
  <c r="G752" i="1"/>
  <c r="O744" i="1"/>
  <c r="G744" i="1"/>
  <c r="O736" i="1"/>
  <c r="G736" i="1"/>
  <c r="O728" i="1"/>
  <c r="G728" i="1"/>
  <c r="O720" i="1"/>
  <c r="G720" i="1"/>
  <c r="O712" i="1"/>
  <c r="G712" i="1"/>
  <c r="O704" i="1"/>
  <c r="G704" i="1"/>
  <c r="O696" i="1"/>
  <c r="G696" i="1"/>
  <c r="O688" i="1"/>
  <c r="G688" i="1"/>
  <c r="O680" i="1"/>
  <c r="G680" i="1"/>
  <c r="O672" i="1"/>
  <c r="G672" i="1"/>
  <c r="O664" i="1"/>
  <c r="G664" i="1"/>
  <c r="O656" i="1"/>
  <c r="G656" i="1"/>
  <c r="O648" i="1"/>
  <c r="G648" i="1"/>
  <c r="O640" i="1"/>
  <c r="G640" i="1"/>
  <c r="O632" i="1"/>
  <c r="G632" i="1"/>
  <c r="O624" i="1"/>
  <c r="G624" i="1"/>
  <c r="O616" i="1"/>
  <c r="G616" i="1"/>
  <c r="O608" i="1"/>
  <c r="G608" i="1"/>
  <c r="O600" i="1"/>
  <c r="G600" i="1"/>
  <c r="O592" i="1"/>
  <c r="G592" i="1"/>
  <c r="O584" i="1"/>
  <c r="G584" i="1"/>
  <c r="O576" i="1"/>
  <c r="G576" i="1"/>
  <c r="O568" i="1"/>
  <c r="G568" i="1"/>
  <c r="O560" i="1"/>
  <c r="G560" i="1"/>
  <c r="O552" i="1"/>
  <c r="G552" i="1"/>
  <c r="O544" i="1"/>
  <c r="G544" i="1"/>
  <c r="O536" i="1"/>
  <c r="G536" i="1"/>
  <c r="O528" i="1"/>
  <c r="G528" i="1"/>
  <c r="O520" i="1"/>
  <c r="G520" i="1"/>
  <c r="O512" i="1"/>
  <c r="G512" i="1"/>
  <c r="O504" i="1"/>
  <c r="G504" i="1"/>
  <c r="O496" i="1"/>
  <c r="G496" i="1"/>
  <c r="O488" i="1"/>
  <c r="G488" i="1"/>
  <c r="O480" i="1"/>
  <c r="G480" i="1"/>
  <c r="O472" i="1"/>
  <c r="G472" i="1"/>
  <c r="O464" i="1"/>
  <c r="G464" i="1"/>
  <c r="O456" i="1"/>
  <c r="G456" i="1"/>
  <c r="O448" i="1"/>
  <c r="G448" i="1"/>
  <c r="O440" i="1"/>
  <c r="G440" i="1"/>
  <c r="O432" i="1"/>
  <c r="G432" i="1"/>
  <c r="O424" i="1"/>
  <c r="G424" i="1"/>
  <c r="O416" i="1"/>
  <c r="G416" i="1"/>
  <c r="O408" i="1"/>
  <c r="G408" i="1"/>
  <c r="O400" i="1"/>
  <c r="G400" i="1"/>
  <c r="O392" i="1"/>
  <c r="G392" i="1"/>
  <c r="O384" i="1"/>
  <c r="G384" i="1"/>
  <c r="O376" i="1"/>
  <c r="G376" i="1"/>
  <c r="O368" i="1"/>
  <c r="G368" i="1"/>
  <c r="O360" i="1"/>
  <c r="G360" i="1"/>
  <c r="O352" i="1"/>
  <c r="G352" i="1"/>
  <c r="O344" i="1"/>
  <c r="G344" i="1"/>
  <c r="O336" i="1"/>
  <c r="G336" i="1"/>
  <c r="O328" i="1"/>
  <c r="G328" i="1"/>
  <c r="O320" i="1"/>
  <c r="G320" i="1"/>
  <c r="O312" i="1"/>
  <c r="G312" i="1"/>
  <c r="O304" i="1"/>
  <c r="G304" i="1"/>
  <c r="O296" i="1"/>
  <c r="G296" i="1"/>
  <c r="O288" i="1"/>
  <c r="G288" i="1"/>
  <c r="O280" i="1"/>
  <c r="G280" i="1"/>
  <c r="O272" i="1"/>
  <c r="G272" i="1"/>
  <c r="O264" i="1"/>
  <c r="G264" i="1"/>
  <c r="O256" i="1"/>
  <c r="G256" i="1"/>
  <c r="O248" i="1"/>
  <c r="G248" i="1"/>
  <c r="O240" i="1"/>
  <c r="G240" i="1"/>
  <c r="O232" i="1"/>
  <c r="G232" i="1"/>
  <c r="O224" i="1"/>
  <c r="G224" i="1"/>
  <c r="O216" i="1"/>
  <c r="G216" i="1"/>
  <c r="O208" i="1"/>
  <c r="G208" i="1"/>
  <c r="O200" i="1"/>
  <c r="G200" i="1"/>
  <c r="O192" i="1"/>
  <c r="G192" i="1"/>
  <c r="O184" i="1"/>
  <c r="G184" i="1"/>
  <c r="O176" i="1"/>
  <c r="G176" i="1"/>
  <c r="O168" i="1"/>
  <c r="G168" i="1"/>
  <c r="O160" i="1"/>
  <c r="G160" i="1"/>
  <c r="O152" i="1"/>
  <c r="G152" i="1"/>
  <c r="O144" i="1"/>
  <c r="G144" i="1"/>
  <c r="O136" i="1"/>
  <c r="G136" i="1"/>
  <c r="O128" i="1"/>
  <c r="G128" i="1"/>
  <c r="O120" i="1"/>
  <c r="G120" i="1"/>
  <c r="O112" i="1"/>
  <c r="G112" i="1"/>
  <c r="O104" i="1"/>
  <c r="G104" i="1"/>
  <c r="O96" i="1"/>
  <c r="G96" i="1"/>
  <c r="O88" i="1"/>
  <c r="G88" i="1"/>
  <c r="O80" i="1"/>
  <c r="G80" i="1"/>
  <c r="O72" i="1"/>
  <c r="G72" i="1"/>
  <c r="O64" i="1"/>
  <c r="G64" i="1"/>
  <c r="O56" i="1"/>
  <c r="G56" i="1"/>
  <c r="O48" i="1"/>
  <c r="G48" i="1"/>
  <c r="O40" i="1"/>
  <c r="G40" i="1"/>
  <c r="O32" i="1"/>
  <c r="G32" i="1"/>
  <c r="O24" i="1"/>
  <c r="G24" i="1"/>
  <c r="O16" i="1"/>
  <c r="G16" i="1"/>
  <c r="I11" i="1"/>
  <c r="M11" i="1" s="1"/>
  <c r="I19" i="1"/>
  <c r="M19" i="1" s="1"/>
  <c r="I27" i="1"/>
  <c r="M27" i="1" s="1"/>
  <c r="I35" i="1"/>
  <c r="M35" i="1" s="1"/>
  <c r="I43" i="1"/>
  <c r="M43" i="1" s="1"/>
  <c r="I51" i="1"/>
  <c r="M51" i="1" s="1"/>
  <c r="I59" i="1"/>
  <c r="M59" i="1" s="1"/>
  <c r="I67" i="1"/>
  <c r="M67" i="1" s="1"/>
  <c r="I75" i="1"/>
  <c r="M75" i="1" s="1"/>
  <c r="I83" i="1"/>
  <c r="M83" i="1" s="1"/>
  <c r="I91" i="1"/>
  <c r="M91" i="1" s="1"/>
  <c r="I99" i="1"/>
  <c r="M99" i="1" s="1"/>
  <c r="I107" i="1"/>
  <c r="M107" i="1" s="1"/>
  <c r="I115" i="1"/>
  <c r="M115" i="1" s="1"/>
  <c r="I123" i="1"/>
  <c r="M123" i="1" s="1"/>
  <c r="I131" i="1"/>
  <c r="M131" i="1" s="1"/>
  <c r="I139" i="1"/>
  <c r="M139" i="1" s="1"/>
  <c r="I147" i="1"/>
  <c r="M147" i="1" s="1"/>
  <c r="I155" i="1"/>
  <c r="M155" i="1" s="1"/>
  <c r="I163" i="1"/>
  <c r="M163" i="1" s="1"/>
  <c r="I171" i="1"/>
  <c r="M171" i="1" s="1"/>
  <c r="I179" i="1"/>
  <c r="M179" i="1" s="1"/>
  <c r="I187" i="1"/>
  <c r="M187" i="1" s="1"/>
  <c r="I195" i="1"/>
  <c r="M195" i="1" s="1"/>
  <c r="I203" i="1"/>
  <c r="M203" i="1" s="1"/>
  <c r="I211" i="1"/>
  <c r="M211" i="1" s="1"/>
  <c r="I219" i="1"/>
  <c r="M219" i="1" s="1"/>
  <c r="I227" i="1"/>
  <c r="M227" i="1" s="1"/>
  <c r="I235" i="1"/>
  <c r="M235" i="1" s="1"/>
  <c r="I243" i="1"/>
  <c r="M243" i="1" s="1"/>
  <c r="I251" i="1"/>
  <c r="M251" i="1" s="1"/>
  <c r="I259" i="1"/>
  <c r="M259" i="1" s="1"/>
  <c r="I267" i="1"/>
  <c r="M267" i="1" s="1"/>
  <c r="I275" i="1"/>
  <c r="M275" i="1" s="1"/>
  <c r="I283" i="1"/>
  <c r="M283" i="1" s="1"/>
  <c r="I291" i="1"/>
  <c r="M291" i="1" s="1"/>
  <c r="I299" i="1"/>
  <c r="M299" i="1" s="1"/>
  <c r="I307" i="1"/>
  <c r="M307" i="1" s="1"/>
  <c r="I315" i="1"/>
  <c r="M315" i="1" s="1"/>
  <c r="I323" i="1"/>
  <c r="M323" i="1" s="1"/>
  <c r="I331" i="1"/>
  <c r="M331" i="1" s="1"/>
  <c r="I339" i="1"/>
  <c r="M339" i="1" s="1"/>
  <c r="I347" i="1"/>
  <c r="M347" i="1" s="1"/>
  <c r="I355" i="1"/>
  <c r="M355" i="1" s="1"/>
  <c r="I363" i="1"/>
  <c r="M363" i="1" s="1"/>
  <c r="I371" i="1"/>
  <c r="M371" i="1" s="1"/>
  <c r="I379" i="1"/>
  <c r="M379" i="1" s="1"/>
  <c r="I387" i="1"/>
  <c r="M387" i="1" s="1"/>
  <c r="I395" i="1"/>
  <c r="M395" i="1" s="1"/>
  <c r="I403" i="1"/>
  <c r="M403" i="1" s="1"/>
  <c r="I411" i="1"/>
  <c r="M411" i="1" s="1"/>
  <c r="I419" i="1"/>
  <c r="M419" i="1" s="1"/>
  <c r="I427" i="1"/>
  <c r="M427" i="1" s="1"/>
  <c r="I435" i="1"/>
  <c r="M435" i="1" s="1"/>
  <c r="I443" i="1"/>
  <c r="M443" i="1" s="1"/>
  <c r="I451" i="1"/>
  <c r="M451" i="1" s="1"/>
  <c r="I459" i="1"/>
  <c r="M459" i="1" s="1"/>
  <c r="I467" i="1"/>
  <c r="M467" i="1" s="1"/>
  <c r="I475" i="1"/>
  <c r="M475" i="1" s="1"/>
  <c r="I483" i="1"/>
  <c r="M483" i="1" s="1"/>
  <c r="I491" i="1"/>
  <c r="M491" i="1" s="1"/>
  <c r="I499" i="1"/>
  <c r="M499" i="1" s="1"/>
  <c r="I507" i="1"/>
  <c r="M507" i="1" s="1"/>
  <c r="I515" i="1"/>
  <c r="M515" i="1" s="1"/>
  <c r="I523" i="1"/>
  <c r="M523" i="1" s="1"/>
  <c r="I531" i="1"/>
  <c r="M531" i="1" s="1"/>
  <c r="I539" i="1"/>
  <c r="M539" i="1" s="1"/>
  <c r="I547" i="1"/>
  <c r="M547" i="1" s="1"/>
  <c r="I555" i="1"/>
  <c r="M555" i="1" s="1"/>
  <c r="I563" i="1"/>
  <c r="M563" i="1" s="1"/>
  <c r="I571" i="1"/>
  <c r="M571" i="1" s="1"/>
  <c r="I579" i="1"/>
  <c r="M579" i="1" s="1"/>
  <c r="I587" i="1"/>
  <c r="M587" i="1" s="1"/>
  <c r="I595" i="1"/>
  <c r="M595" i="1" s="1"/>
  <c r="I603" i="1"/>
  <c r="M603" i="1" s="1"/>
  <c r="I611" i="1"/>
  <c r="M611" i="1" s="1"/>
  <c r="I619" i="1"/>
  <c r="M619" i="1" s="1"/>
  <c r="I627" i="1"/>
  <c r="M627" i="1" s="1"/>
  <c r="I635" i="1"/>
  <c r="M635" i="1" s="1"/>
  <c r="I643" i="1"/>
  <c r="M643" i="1" s="1"/>
  <c r="I651" i="1"/>
  <c r="M651" i="1" s="1"/>
  <c r="I659" i="1"/>
  <c r="M659" i="1" s="1"/>
  <c r="I667" i="1"/>
  <c r="M667" i="1" s="1"/>
  <c r="I675" i="1"/>
  <c r="M675" i="1" s="1"/>
  <c r="I683" i="1"/>
  <c r="M683" i="1" s="1"/>
  <c r="I691" i="1"/>
  <c r="M691" i="1" s="1"/>
  <c r="I699" i="1"/>
  <c r="M699" i="1" s="1"/>
  <c r="I707" i="1"/>
  <c r="M707" i="1" s="1"/>
  <c r="I715" i="1"/>
  <c r="M715" i="1" s="1"/>
  <c r="I723" i="1"/>
  <c r="M723" i="1" s="1"/>
  <c r="I731" i="1"/>
  <c r="M731" i="1" s="1"/>
  <c r="I739" i="1"/>
  <c r="M739" i="1" s="1"/>
  <c r="I747" i="1"/>
  <c r="M747" i="1" s="1"/>
  <c r="I755" i="1"/>
  <c r="M755" i="1" s="1"/>
  <c r="I763" i="1"/>
  <c r="M763" i="1" s="1"/>
  <c r="I771" i="1"/>
  <c r="M771" i="1" s="1"/>
  <c r="I779" i="1"/>
  <c r="M779" i="1" s="1"/>
  <c r="I787" i="1"/>
  <c r="M787" i="1" s="1"/>
  <c r="I795" i="1"/>
  <c r="M795" i="1" s="1"/>
  <c r="I803" i="1"/>
  <c r="M803" i="1" s="1"/>
  <c r="I811" i="1"/>
  <c r="M811" i="1" s="1"/>
  <c r="I819" i="1"/>
  <c r="M819" i="1" s="1"/>
  <c r="I827" i="1"/>
  <c r="M827" i="1" s="1"/>
  <c r="I835" i="1"/>
  <c r="M835" i="1" s="1"/>
  <c r="I843" i="1"/>
  <c r="M843" i="1" s="1"/>
  <c r="I851" i="1"/>
  <c r="M851" i="1" s="1"/>
  <c r="I859" i="1"/>
  <c r="M859" i="1" s="1"/>
  <c r="I867" i="1"/>
  <c r="M867" i="1" s="1"/>
  <c r="I875" i="1"/>
  <c r="M875" i="1" s="1"/>
  <c r="I883" i="1"/>
  <c r="M883" i="1" s="1"/>
  <c r="I891" i="1"/>
  <c r="M891" i="1" s="1"/>
  <c r="I899" i="1"/>
  <c r="M899" i="1" s="1"/>
  <c r="I907" i="1"/>
  <c r="M907" i="1" s="1"/>
  <c r="I915" i="1"/>
  <c r="M915" i="1" s="1"/>
  <c r="I923" i="1"/>
  <c r="M923" i="1" s="1"/>
  <c r="I931" i="1"/>
  <c r="M931" i="1" s="1"/>
  <c r="I939" i="1"/>
  <c r="M939" i="1" s="1"/>
  <c r="I947" i="1"/>
  <c r="M947" i="1" s="1"/>
  <c r="I955" i="1"/>
  <c r="M955" i="1" s="1"/>
  <c r="I963" i="1"/>
  <c r="M963" i="1" s="1"/>
  <c r="I971" i="1"/>
  <c r="M971" i="1" s="1"/>
  <c r="I979" i="1"/>
  <c r="M979" i="1" s="1"/>
  <c r="I987" i="1"/>
  <c r="M987" i="1" s="1"/>
  <c r="I995" i="1"/>
  <c r="M995" i="1" s="1"/>
  <c r="I1003" i="1"/>
  <c r="M1003" i="1" s="1"/>
  <c r="I1011" i="1"/>
  <c r="M1011" i="1" s="1"/>
  <c r="I1019" i="1"/>
  <c r="M1019" i="1" s="1"/>
  <c r="I1027" i="1"/>
  <c r="M1027" i="1" s="1"/>
  <c r="I1035" i="1"/>
  <c r="M1035" i="1" s="1"/>
  <c r="I1043" i="1"/>
  <c r="M1043" i="1" s="1"/>
  <c r="I1051" i="1"/>
  <c r="M1051" i="1" s="1"/>
  <c r="I1059" i="1"/>
  <c r="M1059" i="1" s="1"/>
  <c r="I1067" i="1"/>
  <c r="M1067" i="1" s="1"/>
  <c r="I1075" i="1"/>
  <c r="M1075" i="1" s="1"/>
  <c r="I1083" i="1"/>
  <c r="M1083" i="1" s="1"/>
  <c r="I1091" i="1"/>
  <c r="M1091" i="1" s="1"/>
  <c r="I1099" i="1"/>
  <c r="M1099" i="1" s="1"/>
  <c r="I1107" i="1"/>
  <c r="M1107" i="1" s="1"/>
  <c r="I1115" i="1"/>
  <c r="M1115" i="1" s="1"/>
  <c r="I1123" i="1"/>
  <c r="M1123" i="1" s="1"/>
  <c r="I1131" i="1"/>
  <c r="M1131" i="1" s="1"/>
  <c r="I1139" i="1"/>
  <c r="M1139" i="1" s="1"/>
  <c r="I1147" i="1"/>
  <c r="M1147" i="1" s="1"/>
  <c r="I1155" i="1"/>
  <c r="M1155" i="1" s="1"/>
  <c r="I1163" i="1"/>
  <c r="M1163" i="1" s="1"/>
  <c r="I1171" i="1"/>
  <c r="M1171" i="1" s="1"/>
  <c r="I1179" i="1"/>
  <c r="M1179" i="1" s="1"/>
  <c r="I1187" i="1"/>
  <c r="M1187" i="1" s="1"/>
  <c r="I1195" i="1"/>
  <c r="M1195" i="1" s="1"/>
  <c r="I1203" i="1"/>
  <c r="M1203" i="1" s="1"/>
  <c r="I1211" i="1"/>
  <c r="M1211" i="1" s="1"/>
  <c r="I1219" i="1"/>
  <c r="M1219" i="1" s="1"/>
  <c r="I1227" i="1"/>
  <c r="M1227" i="1" s="1"/>
  <c r="I1235" i="1"/>
  <c r="M1235" i="1" s="1"/>
  <c r="I1243" i="1"/>
  <c r="M1243" i="1" s="1"/>
  <c r="I1251" i="1"/>
  <c r="M1251" i="1" s="1"/>
  <c r="I1259" i="1"/>
  <c r="M1259" i="1" s="1"/>
  <c r="I1267" i="1"/>
  <c r="M1267" i="1" s="1"/>
  <c r="I1275" i="1"/>
  <c r="M1275" i="1" s="1"/>
  <c r="I1283" i="1"/>
  <c r="M1283" i="1" s="1"/>
  <c r="I1291" i="1"/>
  <c r="M1291" i="1" s="1"/>
  <c r="I1299" i="1"/>
  <c r="M1299" i="1" s="1"/>
  <c r="I1307" i="1"/>
  <c r="M1307" i="1" s="1"/>
  <c r="I1315" i="1"/>
  <c r="M1315" i="1" s="1"/>
  <c r="I1323" i="1"/>
  <c r="M1323" i="1" s="1"/>
  <c r="I1331" i="1"/>
  <c r="M1331" i="1" s="1"/>
  <c r="I1339" i="1"/>
  <c r="M1339" i="1" s="1"/>
  <c r="I1347" i="1"/>
  <c r="M1347" i="1" s="1"/>
  <c r="I1355" i="1"/>
  <c r="M1355" i="1" s="1"/>
  <c r="I1363" i="1"/>
  <c r="M1363" i="1" s="1"/>
  <c r="I1371" i="1"/>
  <c r="M1371" i="1" s="1"/>
  <c r="I1379" i="1"/>
  <c r="M1379" i="1" s="1"/>
  <c r="I1387" i="1"/>
  <c r="M1387" i="1" s="1"/>
  <c r="I1395" i="1"/>
  <c r="M1395" i="1" s="1"/>
  <c r="I1403" i="1"/>
  <c r="M1403" i="1" s="1"/>
  <c r="I1411" i="1"/>
  <c r="M1411" i="1" s="1"/>
  <c r="I1419" i="1"/>
  <c r="M1419" i="1" s="1"/>
  <c r="I1427" i="1"/>
  <c r="M1427" i="1" s="1"/>
  <c r="I1435" i="1"/>
  <c r="M1435" i="1" s="1"/>
  <c r="I1443" i="1"/>
  <c r="M1443" i="1" s="1"/>
  <c r="I1451" i="1"/>
  <c r="M1451" i="1" s="1"/>
  <c r="I1459" i="1"/>
  <c r="M1459" i="1" s="1"/>
  <c r="I1467" i="1"/>
  <c r="M1467" i="1" s="1"/>
  <c r="I1475" i="1"/>
  <c r="M1475" i="1" s="1"/>
  <c r="I1483" i="1"/>
  <c r="M1483" i="1" s="1"/>
  <c r="I1491" i="1"/>
  <c r="M1491" i="1" s="1"/>
  <c r="I1499" i="1"/>
  <c r="M1499" i="1" s="1"/>
  <c r="I1507" i="1"/>
  <c r="M1507" i="1" s="1"/>
  <c r="I1515" i="1"/>
  <c r="M1515" i="1" s="1"/>
  <c r="I1523" i="1"/>
  <c r="M1523" i="1" s="1"/>
  <c r="I1531" i="1"/>
  <c r="M1531" i="1" s="1"/>
  <c r="I1539" i="1"/>
  <c r="M1539" i="1" s="1"/>
  <c r="I1547" i="1"/>
  <c r="M1547" i="1" s="1"/>
  <c r="I1555" i="1"/>
  <c r="M1555" i="1" s="1"/>
  <c r="I1563" i="1"/>
  <c r="M1563" i="1" s="1"/>
  <c r="I1571" i="1"/>
  <c r="M1571" i="1" s="1"/>
  <c r="I1579" i="1"/>
  <c r="M1579" i="1" s="1"/>
  <c r="I1587" i="1"/>
  <c r="M1587" i="1" s="1"/>
  <c r="I1595" i="1"/>
  <c r="M1595" i="1" s="1"/>
  <c r="I1603" i="1"/>
  <c r="M1603" i="1" s="1"/>
  <c r="I1611" i="1"/>
  <c r="M1611" i="1" s="1"/>
  <c r="I1619" i="1"/>
  <c r="M1619" i="1" s="1"/>
  <c r="I1627" i="1"/>
  <c r="M1627" i="1" s="1"/>
  <c r="I1635" i="1"/>
  <c r="M1635" i="1" s="1"/>
  <c r="I1643" i="1"/>
  <c r="M1643" i="1" s="1"/>
  <c r="I1651" i="1"/>
  <c r="M1651" i="1" s="1"/>
  <c r="I1659" i="1"/>
  <c r="M1659" i="1" s="1"/>
  <c r="I1667" i="1"/>
  <c r="M1667" i="1" s="1"/>
  <c r="I1675" i="1"/>
  <c r="M1675" i="1" s="1"/>
  <c r="I1683" i="1"/>
  <c r="M1683" i="1" s="1"/>
  <c r="I1691" i="1"/>
  <c r="M1691" i="1" s="1"/>
  <c r="I1699" i="1"/>
  <c r="M1699" i="1" s="1"/>
  <c r="I1707" i="1"/>
  <c r="M1707" i="1" s="1"/>
  <c r="I1715" i="1"/>
  <c r="M1715" i="1" s="1"/>
  <c r="I1723" i="1"/>
  <c r="M1723" i="1" s="1"/>
  <c r="I1731" i="1"/>
  <c r="M1731" i="1" s="1"/>
  <c r="I1739" i="1"/>
  <c r="M1739" i="1" s="1"/>
  <c r="I1747" i="1"/>
  <c r="M1747" i="1" s="1"/>
  <c r="I1755" i="1"/>
  <c r="M1755" i="1" s="1"/>
  <c r="I1763" i="1"/>
  <c r="M1763" i="1" s="1"/>
  <c r="I1771" i="1"/>
  <c r="M1771" i="1" s="1"/>
  <c r="I1779" i="1"/>
  <c r="M1779" i="1" s="1"/>
  <c r="I1787" i="1"/>
  <c r="M1787" i="1" s="1"/>
  <c r="I1795" i="1"/>
  <c r="M1795" i="1" s="1"/>
  <c r="I1803" i="1"/>
  <c r="M1803" i="1" s="1"/>
  <c r="I1811" i="1"/>
  <c r="M1811" i="1" s="1"/>
  <c r="I1819" i="1"/>
  <c r="M1819" i="1" s="1"/>
  <c r="I1827" i="1"/>
  <c r="M1827" i="1" s="1"/>
  <c r="I1835" i="1"/>
  <c r="M1835" i="1" s="1"/>
  <c r="I1843" i="1"/>
  <c r="M1843" i="1" s="1"/>
  <c r="I1851" i="1"/>
  <c r="M1851" i="1" s="1"/>
  <c r="I1859" i="1"/>
  <c r="M1859" i="1" s="1"/>
  <c r="I1867" i="1"/>
  <c r="M1867" i="1" s="1"/>
  <c r="I1875" i="1"/>
  <c r="M1875" i="1" s="1"/>
  <c r="I1883" i="1"/>
  <c r="M1883" i="1" s="1"/>
  <c r="I1891" i="1"/>
  <c r="M1891" i="1" s="1"/>
  <c r="I1899" i="1"/>
  <c r="M1899" i="1" s="1"/>
  <c r="I1907" i="1"/>
  <c r="M1907" i="1" s="1"/>
  <c r="I1915" i="1"/>
  <c r="M1915" i="1" s="1"/>
  <c r="I1923" i="1"/>
  <c r="M1923" i="1" s="1"/>
  <c r="I1931" i="1"/>
  <c r="M1931" i="1" s="1"/>
  <c r="I1939" i="1"/>
  <c r="M1939" i="1" s="1"/>
  <c r="I1947" i="1"/>
  <c r="M1947" i="1" s="1"/>
  <c r="I1955" i="1"/>
  <c r="M1955" i="1" s="1"/>
  <c r="I1963" i="1"/>
  <c r="M1963" i="1" s="1"/>
  <c r="I1971" i="1"/>
  <c r="M1971" i="1" s="1"/>
  <c r="I1979" i="1"/>
  <c r="M1979" i="1" s="1"/>
  <c r="I1987" i="1"/>
  <c r="M1987" i="1" s="1"/>
  <c r="I1995" i="1"/>
  <c r="M1995" i="1" s="1"/>
  <c r="I2003" i="1"/>
  <c r="M2003" i="1" s="1"/>
  <c r="I2011" i="1"/>
  <c r="M2011" i="1" s="1"/>
  <c r="I2019" i="1"/>
  <c r="M2019" i="1" s="1"/>
  <c r="I2027" i="1"/>
  <c r="M2027" i="1" s="1"/>
  <c r="I2035" i="1"/>
  <c r="M2035" i="1" s="1"/>
  <c r="I2043" i="1"/>
  <c r="M2043" i="1" s="1"/>
  <c r="I2051" i="1"/>
  <c r="M2051" i="1" s="1"/>
  <c r="I2059" i="1"/>
  <c r="M2059" i="1" s="1"/>
  <c r="I2067" i="1"/>
  <c r="M2067" i="1" s="1"/>
  <c r="I2075" i="1"/>
  <c r="M2075" i="1" s="1"/>
  <c r="I2083" i="1"/>
  <c r="M2083" i="1" s="1"/>
  <c r="I2091" i="1"/>
  <c r="M2091" i="1" s="1"/>
  <c r="I2099" i="1"/>
  <c r="M2099" i="1" s="1"/>
  <c r="I2107" i="1"/>
  <c r="M2107" i="1" s="1"/>
  <c r="I2115" i="1"/>
  <c r="M2115" i="1" s="1"/>
  <c r="I2123" i="1"/>
  <c r="M2123" i="1" s="1"/>
  <c r="I2131" i="1"/>
  <c r="M2131" i="1" s="1"/>
  <c r="I2139" i="1"/>
  <c r="M2139" i="1" s="1"/>
  <c r="I2147" i="1"/>
  <c r="M2147" i="1" s="1"/>
  <c r="I2155" i="1"/>
  <c r="M2155" i="1" s="1"/>
  <c r="I2163" i="1"/>
  <c r="M2163" i="1" s="1"/>
  <c r="I2171" i="1"/>
  <c r="M2171" i="1" s="1"/>
  <c r="I2179" i="1"/>
  <c r="M2179" i="1" s="1"/>
  <c r="I2187" i="1"/>
  <c r="M2187" i="1" s="1"/>
  <c r="I2195" i="1"/>
  <c r="M2195" i="1" s="1"/>
  <c r="I2203" i="1"/>
  <c r="M2203" i="1" s="1"/>
  <c r="I2211" i="1"/>
  <c r="M2211" i="1" s="1"/>
  <c r="I2219" i="1"/>
  <c r="M2219" i="1" s="1"/>
  <c r="I2227" i="1"/>
  <c r="M2227" i="1" s="1"/>
  <c r="I2235" i="1"/>
  <c r="M2235" i="1" s="1"/>
  <c r="I2243" i="1"/>
  <c r="M2243" i="1" s="1"/>
  <c r="I2251" i="1"/>
  <c r="M2251" i="1" s="1"/>
  <c r="I2259" i="1"/>
  <c r="M2259" i="1" s="1"/>
  <c r="I2267" i="1"/>
  <c r="M2267" i="1" s="1"/>
  <c r="I2275" i="1"/>
  <c r="M2275" i="1" s="1"/>
  <c r="I2283" i="1"/>
  <c r="M2283" i="1" s="1"/>
  <c r="I2291" i="1"/>
  <c r="M2291" i="1" s="1"/>
  <c r="I2299" i="1"/>
  <c r="M2299" i="1" s="1"/>
  <c r="I2307" i="1"/>
  <c r="M2307" i="1" s="1"/>
  <c r="I2315" i="1"/>
  <c r="M2315" i="1" s="1"/>
  <c r="I2323" i="1"/>
  <c r="M2323" i="1" s="1"/>
  <c r="I2331" i="1"/>
  <c r="M2331" i="1" s="1"/>
  <c r="I2339" i="1"/>
  <c r="M2339" i="1" s="1"/>
  <c r="I2347" i="1"/>
  <c r="M2347" i="1" s="1"/>
  <c r="I2355" i="1"/>
  <c r="M2355" i="1" s="1"/>
  <c r="I2363" i="1"/>
  <c r="M2363" i="1" s="1"/>
  <c r="I2371" i="1"/>
  <c r="M2371" i="1" s="1"/>
  <c r="I2379" i="1"/>
  <c r="M2379" i="1" s="1"/>
  <c r="I2387" i="1"/>
  <c r="M2387" i="1" s="1"/>
  <c r="I2395" i="1"/>
  <c r="M2395" i="1" s="1"/>
  <c r="I2403" i="1"/>
  <c r="M2403" i="1" s="1"/>
  <c r="I2411" i="1"/>
  <c r="M2411" i="1" s="1"/>
  <c r="I2419" i="1"/>
  <c r="M2419" i="1" s="1"/>
  <c r="I2427" i="1"/>
  <c r="M2427" i="1" s="1"/>
  <c r="I2435" i="1"/>
  <c r="M2435" i="1" s="1"/>
  <c r="I2443" i="1"/>
  <c r="M2443" i="1" s="1"/>
  <c r="I2451" i="1"/>
  <c r="M2451" i="1" s="1"/>
  <c r="I2459" i="1"/>
  <c r="M2459" i="1" s="1"/>
  <c r="I2467" i="1"/>
  <c r="M2467" i="1" s="1"/>
  <c r="I2475" i="1"/>
  <c r="M2475" i="1" s="1"/>
  <c r="I2483" i="1"/>
  <c r="M2483" i="1" s="1"/>
  <c r="I2491" i="1"/>
  <c r="M2491" i="1" s="1"/>
  <c r="I2499" i="1"/>
  <c r="M2499" i="1" s="1"/>
  <c r="I2507" i="1"/>
  <c r="M2507" i="1" s="1"/>
  <c r="I2515" i="1"/>
  <c r="M2515" i="1" s="1"/>
  <c r="I2523" i="1"/>
  <c r="M2523" i="1" s="1"/>
  <c r="I2531" i="1"/>
  <c r="M2531" i="1" s="1"/>
  <c r="I2539" i="1"/>
  <c r="M2539" i="1" s="1"/>
  <c r="I2547" i="1"/>
  <c r="M2547" i="1" s="1"/>
  <c r="I2555" i="1"/>
  <c r="M2555" i="1" s="1"/>
  <c r="I2563" i="1"/>
  <c r="M2563" i="1" s="1"/>
  <c r="I2571" i="1"/>
  <c r="M2571" i="1" s="1"/>
  <c r="I2579" i="1"/>
  <c r="M2579" i="1" s="1"/>
  <c r="I2587" i="1"/>
  <c r="M2587" i="1" s="1"/>
  <c r="I2595" i="1"/>
  <c r="M2595" i="1" s="1"/>
  <c r="I2603" i="1"/>
  <c r="M2603" i="1" s="1"/>
  <c r="I2611" i="1"/>
  <c r="M2611" i="1" s="1"/>
  <c r="I2619" i="1"/>
  <c r="M2619" i="1" s="1"/>
  <c r="I2627" i="1"/>
  <c r="M2627" i="1" s="1"/>
  <c r="I2635" i="1"/>
  <c r="M2635" i="1" s="1"/>
  <c r="I2643" i="1"/>
  <c r="M2643" i="1" s="1"/>
  <c r="I2651" i="1"/>
  <c r="M2651" i="1" s="1"/>
  <c r="I2659" i="1"/>
  <c r="M2659" i="1" s="1"/>
  <c r="I2667" i="1"/>
  <c r="M2667" i="1" s="1"/>
  <c r="I2675" i="1"/>
  <c r="M2675" i="1" s="1"/>
  <c r="I2683" i="1"/>
  <c r="M2683" i="1" s="1"/>
  <c r="I2691" i="1"/>
  <c r="M2691" i="1" s="1"/>
  <c r="I2699" i="1"/>
  <c r="M2699" i="1" s="1"/>
  <c r="I2707" i="1"/>
  <c r="M2707" i="1" s="1"/>
  <c r="I2715" i="1"/>
  <c r="M2715" i="1" s="1"/>
  <c r="I2723" i="1"/>
  <c r="M2723" i="1" s="1"/>
  <c r="I2731" i="1"/>
  <c r="M2731" i="1" s="1"/>
  <c r="I2739" i="1"/>
  <c r="M2739" i="1" s="1"/>
  <c r="I2747" i="1"/>
  <c r="M2747" i="1" s="1"/>
  <c r="I2755" i="1"/>
  <c r="M2755" i="1" s="1"/>
  <c r="I2763" i="1"/>
  <c r="M2763" i="1" s="1"/>
  <c r="I2771" i="1"/>
  <c r="M2771" i="1" s="1"/>
  <c r="I2779" i="1"/>
  <c r="M2779" i="1" s="1"/>
  <c r="I2787" i="1"/>
  <c r="M2787" i="1" s="1"/>
  <c r="I2795" i="1"/>
  <c r="M2795" i="1" s="1"/>
  <c r="I2803" i="1"/>
  <c r="M2803" i="1" s="1"/>
  <c r="I2811" i="1"/>
  <c r="M2811" i="1" s="1"/>
  <c r="I2819" i="1"/>
  <c r="M2819" i="1" s="1"/>
  <c r="I2827" i="1"/>
  <c r="M2827" i="1" s="1"/>
  <c r="I2835" i="1"/>
  <c r="M2835" i="1" s="1"/>
  <c r="I2843" i="1"/>
  <c r="M2843" i="1" s="1"/>
  <c r="I2851" i="1"/>
  <c r="M2851" i="1" s="1"/>
  <c r="I2859" i="1"/>
  <c r="M2859" i="1" s="1"/>
  <c r="I2867" i="1"/>
  <c r="M2867" i="1" s="1"/>
  <c r="I2875" i="1"/>
  <c r="M2875" i="1" s="1"/>
  <c r="I2883" i="1"/>
  <c r="M2883" i="1" s="1"/>
  <c r="I2891" i="1"/>
  <c r="M2891" i="1" s="1"/>
  <c r="I2899" i="1"/>
  <c r="M2899" i="1" s="1"/>
  <c r="I2907" i="1"/>
  <c r="M2907" i="1" s="1"/>
  <c r="I2915" i="1"/>
  <c r="M2915" i="1" s="1"/>
  <c r="I2923" i="1"/>
  <c r="M2923" i="1" s="1"/>
  <c r="I2931" i="1"/>
  <c r="M2931" i="1" s="1"/>
  <c r="I2939" i="1"/>
  <c r="M2939" i="1" s="1"/>
  <c r="I2947" i="1"/>
  <c r="M2947" i="1" s="1"/>
  <c r="I2955" i="1"/>
  <c r="M2955" i="1" s="1"/>
  <c r="I2963" i="1"/>
  <c r="M2963" i="1" s="1"/>
  <c r="I2971" i="1"/>
  <c r="M2971" i="1" s="1"/>
  <c r="I2979" i="1"/>
  <c r="M2979" i="1" s="1"/>
  <c r="I2987" i="1"/>
  <c r="M2987" i="1" s="1"/>
  <c r="I2995" i="1"/>
  <c r="M2995" i="1" s="1"/>
  <c r="I3003" i="1"/>
  <c r="M3003" i="1" s="1"/>
  <c r="I3011" i="1"/>
  <c r="M3011" i="1" s="1"/>
  <c r="I3019" i="1"/>
  <c r="M3019" i="1" s="1"/>
  <c r="I3027" i="1"/>
  <c r="M3027" i="1" s="1"/>
  <c r="I3035" i="1"/>
  <c r="M3035" i="1" s="1"/>
  <c r="I3043" i="1"/>
  <c r="M3043" i="1" s="1"/>
  <c r="I3051" i="1"/>
  <c r="M3051" i="1" s="1"/>
  <c r="I3059" i="1"/>
  <c r="M3059" i="1" s="1"/>
  <c r="I3067" i="1"/>
  <c r="M3067" i="1" s="1"/>
  <c r="I3075" i="1"/>
  <c r="M3075" i="1" s="1"/>
  <c r="I3083" i="1"/>
  <c r="M3083" i="1" s="1"/>
  <c r="I3091" i="1"/>
  <c r="M3091" i="1" s="1"/>
  <c r="I3099" i="1"/>
  <c r="M3099" i="1" s="1"/>
  <c r="I3107" i="1"/>
  <c r="M3107" i="1" s="1"/>
  <c r="I3115" i="1"/>
  <c r="M3115" i="1" s="1"/>
  <c r="I3123" i="1"/>
  <c r="M3123" i="1" s="1"/>
  <c r="I3131" i="1"/>
  <c r="M3131" i="1" s="1"/>
  <c r="I3139" i="1"/>
  <c r="M3139" i="1" s="1"/>
  <c r="I3147" i="1"/>
  <c r="M3147" i="1" s="1"/>
  <c r="I3155" i="1"/>
  <c r="M3155" i="1" s="1"/>
  <c r="I3163" i="1"/>
  <c r="M3163" i="1" s="1"/>
  <c r="I3171" i="1"/>
  <c r="M3171" i="1" s="1"/>
  <c r="I3179" i="1"/>
  <c r="M3179" i="1" s="1"/>
  <c r="I3187" i="1"/>
  <c r="M3187" i="1" s="1"/>
  <c r="I3195" i="1"/>
  <c r="M3195" i="1" s="1"/>
  <c r="I3203" i="1"/>
  <c r="M3203" i="1" s="1"/>
  <c r="I3211" i="1"/>
  <c r="M3211" i="1" s="1"/>
  <c r="I3219" i="1"/>
  <c r="M3219" i="1" s="1"/>
  <c r="I3227" i="1"/>
  <c r="M3227" i="1" s="1"/>
  <c r="I3235" i="1"/>
  <c r="M3235" i="1" s="1"/>
  <c r="I3243" i="1"/>
  <c r="M3243" i="1" s="1"/>
  <c r="I3251" i="1"/>
  <c r="M3251" i="1" s="1"/>
  <c r="I3259" i="1"/>
  <c r="M3259" i="1" s="1"/>
  <c r="I3267" i="1"/>
  <c r="M3267" i="1" s="1"/>
  <c r="I3275" i="1"/>
  <c r="M3275" i="1" s="1"/>
  <c r="I3283" i="1"/>
  <c r="M3283" i="1" s="1"/>
  <c r="I3291" i="1"/>
  <c r="M3291" i="1" s="1"/>
  <c r="I3299" i="1"/>
  <c r="M3299" i="1" s="1"/>
  <c r="I3307" i="1"/>
  <c r="M3307" i="1" s="1"/>
  <c r="I3315" i="1"/>
  <c r="M3315" i="1" s="1"/>
  <c r="O3287" i="1"/>
  <c r="G3287" i="1"/>
  <c r="O3143" i="1"/>
  <c r="G3143" i="1"/>
  <c r="O2983" i="1"/>
  <c r="G2983" i="1"/>
  <c r="O2807" i="1"/>
  <c r="G2807" i="1"/>
  <c r="O2639" i="1"/>
  <c r="G2639" i="1"/>
  <c r="O2511" i="1"/>
  <c r="G2511" i="1"/>
  <c r="O2391" i="1"/>
  <c r="G2391" i="1"/>
  <c r="O2279" i="1"/>
  <c r="G2279" i="1"/>
  <c r="O2199" i="1"/>
  <c r="G2199" i="1"/>
  <c r="O2111" i="1"/>
  <c r="G2111" i="1"/>
  <c r="O2039" i="1"/>
  <c r="G2039" i="1"/>
  <c r="O1983" i="1"/>
  <c r="G1983" i="1"/>
  <c r="O1919" i="1"/>
  <c r="G1919" i="1"/>
  <c r="O1871" i="1"/>
  <c r="G1871" i="1"/>
  <c r="O1815" i="1"/>
  <c r="G1815" i="1"/>
  <c r="O1775" i="1"/>
  <c r="G1775" i="1"/>
  <c r="O1735" i="1"/>
  <c r="G1735" i="1"/>
  <c r="O1695" i="1"/>
  <c r="G1695" i="1"/>
  <c r="O1647" i="1"/>
  <c r="G1647" i="1"/>
  <c r="O1599" i="1"/>
  <c r="G1599" i="1"/>
  <c r="O1543" i="1"/>
  <c r="G1543" i="1"/>
  <c r="O1487" i="1"/>
  <c r="G1487" i="1"/>
  <c r="O1439" i="1"/>
  <c r="G1439" i="1"/>
  <c r="O1367" i="1"/>
  <c r="G1367" i="1"/>
  <c r="O1303" i="1"/>
  <c r="G1303" i="1"/>
  <c r="O1239" i="1"/>
  <c r="G1239" i="1"/>
  <c r="O1199" i="1"/>
  <c r="G1199" i="1"/>
  <c r="O1127" i="1"/>
  <c r="G1127" i="1"/>
  <c r="O1055" i="1"/>
  <c r="G1055" i="1"/>
  <c r="O967" i="1"/>
  <c r="G967" i="1"/>
  <c r="O815" i="1"/>
  <c r="G815" i="1"/>
  <c r="O743" i="1"/>
  <c r="G743" i="1"/>
  <c r="O647" i="1"/>
  <c r="G647" i="1"/>
  <c r="O527" i="1"/>
  <c r="G527" i="1"/>
  <c r="O343" i="1"/>
  <c r="G343" i="1"/>
  <c r="I2148" i="1"/>
  <c r="M2148" i="1" s="1"/>
  <c r="I3188" i="1"/>
  <c r="M3188" i="1" s="1"/>
  <c r="I3196" i="1"/>
  <c r="M3196" i="1" s="1"/>
  <c r="I3204" i="1"/>
  <c r="M3204" i="1" s="1"/>
  <c r="I3220" i="1"/>
  <c r="M3220" i="1" s="1"/>
  <c r="O3310" i="1"/>
  <c r="G3310" i="1"/>
  <c r="O3302" i="1"/>
  <c r="G3302" i="1"/>
  <c r="O3294" i="1"/>
  <c r="G3294" i="1"/>
  <c r="O3286" i="1"/>
  <c r="G3286" i="1"/>
  <c r="O3278" i="1"/>
  <c r="G3278" i="1"/>
  <c r="O3270" i="1"/>
  <c r="G3270" i="1"/>
  <c r="O3262" i="1"/>
  <c r="G3262" i="1"/>
  <c r="O3254" i="1"/>
  <c r="G3254" i="1"/>
  <c r="O3246" i="1"/>
  <c r="G3246" i="1"/>
  <c r="O3238" i="1"/>
  <c r="G3238" i="1"/>
  <c r="O3230" i="1"/>
  <c r="G3230" i="1"/>
  <c r="O3222" i="1"/>
  <c r="G3222" i="1"/>
  <c r="O3214" i="1"/>
  <c r="G3214" i="1"/>
  <c r="O3206" i="1"/>
  <c r="G3206" i="1"/>
  <c r="O3198" i="1"/>
  <c r="G3198" i="1"/>
  <c r="O3190" i="1"/>
  <c r="G3190" i="1"/>
  <c r="O3182" i="1"/>
  <c r="G3182" i="1"/>
  <c r="O3174" i="1"/>
  <c r="G3174" i="1"/>
  <c r="O3166" i="1"/>
  <c r="G3166" i="1"/>
  <c r="O3158" i="1"/>
  <c r="G3158" i="1"/>
  <c r="O3150" i="1"/>
  <c r="G3150" i="1"/>
  <c r="O3142" i="1"/>
  <c r="G3142" i="1"/>
  <c r="O3134" i="1"/>
  <c r="G3134" i="1"/>
  <c r="O3126" i="1"/>
  <c r="G3126" i="1"/>
  <c r="O3118" i="1"/>
  <c r="G3118" i="1"/>
  <c r="O3110" i="1"/>
  <c r="G3110" i="1"/>
  <c r="O3102" i="1"/>
  <c r="G3102" i="1"/>
  <c r="O3094" i="1"/>
  <c r="G3094" i="1"/>
  <c r="O3086" i="1"/>
  <c r="G3086" i="1"/>
  <c r="O3078" i="1"/>
  <c r="G3078" i="1"/>
  <c r="O3070" i="1"/>
  <c r="G3070" i="1"/>
  <c r="O3062" i="1"/>
  <c r="G3062" i="1"/>
  <c r="O3054" i="1"/>
  <c r="G3054" i="1"/>
  <c r="O3046" i="1"/>
  <c r="G3046" i="1"/>
  <c r="O3038" i="1"/>
  <c r="G3038" i="1"/>
  <c r="O3030" i="1"/>
  <c r="G3030" i="1"/>
  <c r="O3022" i="1"/>
  <c r="G3022" i="1"/>
  <c r="O3014" i="1"/>
  <c r="G3014" i="1"/>
  <c r="O3006" i="1"/>
  <c r="G3006" i="1"/>
  <c r="O2998" i="1"/>
  <c r="G2998" i="1"/>
  <c r="O2990" i="1"/>
  <c r="G2990" i="1"/>
  <c r="O2982" i="1"/>
  <c r="G2982" i="1"/>
  <c r="O2974" i="1"/>
  <c r="G2974" i="1"/>
  <c r="O2966" i="1"/>
  <c r="G2966" i="1"/>
  <c r="O2958" i="1"/>
  <c r="G2958" i="1"/>
  <c r="O2950" i="1"/>
  <c r="G2950" i="1"/>
  <c r="O2942" i="1"/>
  <c r="G2942" i="1"/>
  <c r="O2934" i="1"/>
  <c r="G2934" i="1"/>
  <c r="O2926" i="1"/>
  <c r="G2926" i="1"/>
  <c r="O2918" i="1"/>
  <c r="G2918" i="1"/>
  <c r="O2910" i="1"/>
  <c r="G2910" i="1"/>
  <c r="O2902" i="1"/>
  <c r="G2902" i="1"/>
  <c r="O2894" i="1"/>
  <c r="G2894" i="1"/>
  <c r="O2886" i="1"/>
  <c r="G2886" i="1"/>
  <c r="O2878" i="1"/>
  <c r="G2878" i="1"/>
  <c r="O2870" i="1"/>
  <c r="G2870" i="1"/>
  <c r="O2862" i="1"/>
  <c r="G2862" i="1"/>
  <c r="O2854" i="1"/>
  <c r="G2854" i="1"/>
  <c r="O2846" i="1"/>
  <c r="G2846" i="1"/>
  <c r="O2838" i="1"/>
  <c r="G2838" i="1"/>
  <c r="O2830" i="1"/>
  <c r="G2830" i="1"/>
  <c r="O2822" i="1"/>
  <c r="G2822" i="1"/>
  <c r="O2814" i="1"/>
  <c r="G2814" i="1"/>
  <c r="O2806" i="1"/>
  <c r="G2806" i="1"/>
  <c r="O2798" i="1"/>
  <c r="G2798" i="1"/>
  <c r="O2790" i="1"/>
  <c r="G2790" i="1"/>
  <c r="O2782" i="1"/>
  <c r="G2782" i="1"/>
  <c r="O2774" i="1"/>
  <c r="G2774" i="1"/>
  <c r="O2766" i="1"/>
  <c r="G2766" i="1"/>
  <c r="O2758" i="1"/>
  <c r="G2758" i="1"/>
  <c r="O2750" i="1"/>
  <c r="G2750" i="1"/>
  <c r="O2742" i="1"/>
  <c r="G2742" i="1"/>
  <c r="O2734" i="1"/>
  <c r="G2734" i="1"/>
  <c r="O2726" i="1"/>
  <c r="G2726" i="1"/>
  <c r="O2718" i="1"/>
  <c r="G2718" i="1"/>
  <c r="O2710" i="1"/>
  <c r="G2710" i="1"/>
  <c r="O2702" i="1"/>
  <c r="G2702" i="1"/>
  <c r="O2694" i="1"/>
  <c r="G2694" i="1"/>
  <c r="O2686" i="1"/>
  <c r="G2686" i="1"/>
  <c r="O2678" i="1"/>
  <c r="G2678" i="1"/>
  <c r="O2670" i="1"/>
  <c r="G2670" i="1"/>
  <c r="O2662" i="1"/>
  <c r="G2662" i="1"/>
  <c r="O2654" i="1"/>
  <c r="G2654" i="1"/>
  <c r="O2646" i="1"/>
  <c r="G2646" i="1"/>
  <c r="O2638" i="1"/>
  <c r="G2638" i="1"/>
  <c r="O2630" i="1"/>
  <c r="G2630" i="1"/>
  <c r="O2622" i="1"/>
  <c r="G2622" i="1"/>
  <c r="O2614" i="1"/>
  <c r="G2614" i="1"/>
  <c r="O2606" i="1"/>
  <c r="G2606" i="1"/>
  <c r="O2598" i="1"/>
  <c r="G2598" i="1"/>
  <c r="O2590" i="1"/>
  <c r="G2590" i="1"/>
  <c r="O2582" i="1"/>
  <c r="G2582" i="1"/>
  <c r="O2574" i="1"/>
  <c r="G2574" i="1"/>
  <c r="O2566" i="1"/>
  <c r="G2566" i="1"/>
  <c r="O2558" i="1"/>
  <c r="G2558" i="1"/>
  <c r="O2550" i="1"/>
  <c r="G2550" i="1"/>
  <c r="O2542" i="1"/>
  <c r="G2542" i="1"/>
  <c r="O2534" i="1"/>
  <c r="G2534" i="1"/>
  <c r="O2526" i="1"/>
  <c r="G2526" i="1"/>
  <c r="O2518" i="1"/>
  <c r="G2518" i="1"/>
  <c r="O2510" i="1"/>
  <c r="G2510" i="1"/>
  <c r="O2502" i="1"/>
  <c r="G2502" i="1"/>
  <c r="O2494" i="1"/>
  <c r="G2494" i="1"/>
  <c r="O2486" i="1"/>
  <c r="G2486" i="1"/>
  <c r="O2478" i="1"/>
  <c r="G2478" i="1"/>
  <c r="O2470" i="1"/>
  <c r="G2470" i="1"/>
  <c r="O2462" i="1"/>
  <c r="G2462" i="1"/>
  <c r="O2454" i="1"/>
  <c r="G2454" i="1"/>
  <c r="O2446" i="1"/>
  <c r="G2446" i="1"/>
  <c r="O2438" i="1"/>
  <c r="G2438" i="1"/>
  <c r="O2430" i="1"/>
  <c r="G2430" i="1"/>
  <c r="O2422" i="1"/>
  <c r="G2422" i="1"/>
  <c r="O2414" i="1"/>
  <c r="G2414" i="1"/>
  <c r="O2406" i="1"/>
  <c r="G2406" i="1"/>
  <c r="O2398" i="1"/>
  <c r="G2398" i="1"/>
  <c r="O2390" i="1"/>
  <c r="G2390" i="1"/>
  <c r="O2382" i="1"/>
  <c r="G2382" i="1"/>
  <c r="O2374" i="1"/>
  <c r="G2374" i="1"/>
  <c r="O2366" i="1"/>
  <c r="G2366" i="1"/>
  <c r="O2358" i="1"/>
  <c r="G2358" i="1"/>
  <c r="O2350" i="1"/>
  <c r="G2350" i="1"/>
  <c r="O2342" i="1"/>
  <c r="G2342" i="1"/>
  <c r="O2334" i="1"/>
  <c r="G2334" i="1"/>
  <c r="O2326" i="1"/>
  <c r="G2326" i="1"/>
  <c r="O2318" i="1"/>
  <c r="G2318" i="1"/>
  <c r="O2310" i="1"/>
  <c r="G2310" i="1"/>
  <c r="O2302" i="1"/>
  <c r="G2302" i="1"/>
  <c r="O2294" i="1"/>
  <c r="G2294" i="1"/>
  <c r="O2286" i="1"/>
  <c r="G2286" i="1"/>
  <c r="O2278" i="1"/>
  <c r="G2278" i="1"/>
  <c r="O2270" i="1"/>
  <c r="G2270" i="1"/>
  <c r="O2262" i="1"/>
  <c r="G2262" i="1"/>
  <c r="O2254" i="1"/>
  <c r="G2254" i="1"/>
  <c r="O2246" i="1"/>
  <c r="G2246" i="1"/>
  <c r="O2238" i="1"/>
  <c r="G2238" i="1"/>
  <c r="O2230" i="1"/>
  <c r="G2230" i="1"/>
  <c r="O2222" i="1"/>
  <c r="G2222" i="1"/>
  <c r="O2214" i="1"/>
  <c r="G2214" i="1"/>
  <c r="O2206" i="1"/>
  <c r="G2206" i="1"/>
  <c r="O2198" i="1"/>
  <c r="G2198" i="1"/>
  <c r="O2190" i="1"/>
  <c r="G2190" i="1"/>
  <c r="O2182" i="1"/>
  <c r="G2182" i="1"/>
  <c r="O2174" i="1"/>
  <c r="G2174" i="1"/>
  <c r="O2166" i="1"/>
  <c r="G2166" i="1"/>
  <c r="O2158" i="1"/>
  <c r="G2158" i="1"/>
  <c r="O2150" i="1"/>
  <c r="G2150" i="1"/>
  <c r="O2142" i="1"/>
  <c r="G2142" i="1"/>
  <c r="O2134" i="1"/>
  <c r="G2134" i="1"/>
  <c r="O2126" i="1"/>
  <c r="G2126" i="1"/>
  <c r="O2118" i="1"/>
  <c r="G2118" i="1"/>
  <c r="O2110" i="1"/>
  <c r="G2110" i="1"/>
  <c r="O2102" i="1"/>
  <c r="G2102" i="1"/>
  <c r="O2094" i="1"/>
  <c r="G2094" i="1"/>
  <c r="O2086" i="1"/>
  <c r="G2086" i="1"/>
  <c r="O2078" i="1"/>
  <c r="G2078" i="1"/>
  <c r="O2070" i="1"/>
  <c r="G2070" i="1"/>
  <c r="O2062" i="1"/>
  <c r="G2062" i="1"/>
  <c r="O2054" i="1"/>
  <c r="G2054" i="1"/>
  <c r="O2046" i="1"/>
  <c r="G2046" i="1"/>
  <c r="O2038" i="1"/>
  <c r="G2038" i="1"/>
  <c r="O2030" i="1"/>
  <c r="G2030" i="1"/>
  <c r="O2022" i="1"/>
  <c r="G2022" i="1"/>
  <c r="O2014" i="1"/>
  <c r="G2014" i="1"/>
  <c r="O2006" i="1"/>
  <c r="G2006" i="1"/>
  <c r="O1998" i="1"/>
  <c r="G1998" i="1"/>
  <c r="O1990" i="1"/>
  <c r="G1990" i="1"/>
  <c r="O1982" i="1"/>
  <c r="G1982" i="1"/>
  <c r="O1974" i="1"/>
  <c r="G1974" i="1"/>
  <c r="O1966" i="1"/>
  <c r="G1966" i="1"/>
  <c r="O1958" i="1"/>
  <c r="G1958" i="1"/>
  <c r="O1950" i="1"/>
  <c r="G1950" i="1"/>
  <c r="O1942" i="1"/>
  <c r="G1942" i="1"/>
  <c r="O1934" i="1"/>
  <c r="G1934" i="1"/>
  <c r="O1926" i="1"/>
  <c r="G1926" i="1"/>
  <c r="O1918" i="1"/>
  <c r="G1918" i="1"/>
  <c r="O1910" i="1"/>
  <c r="G1910" i="1"/>
  <c r="O1902" i="1"/>
  <c r="G1902" i="1"/>
  <c r="O1894" i="1"/>
  <c r="G1894" i="1"/>
  <c r="O1886" i="1"/>
  <c r="G1886" i="1"/>
  <c r="O1878" i="1"/>
  <c r="G1878" i="1"/>
  <c r="O1870" i="1"/>
  <c r="G1870" i="1"/>
  <c r="O1862" i="1"/>
  <c r="G1862" i="1"/>
  <c r="O1854" i="1"/>
  <c r="G1854" i="1"/>
  <c r="O1846" i="1"/>
  <c r="G1846" i="1"/>
  <c r="O1838" i="1"/>
  <c r="G1838" i="1"/>
  <c r="O1830" i="1"/>
  <c r="G1830" i="1"/>
  <c r="O1822" i="1"/>
  <c r="G1822" i="1"/>
  <c r="O1814" i="1"/>
  <c r="G1814" i="1"/>
  <c r="O1806" i="1"/>
  <c r="G1806" i="1"/>
  <c r="O1798" i="1"/>
  <c r="G1798" i="1"/>
  <c r="O1790" i="1"/>
  <c r="G1790" i="1"/>
  <c r="O1782" i="1"/>
  <c r="G1782" i="1"/>
  <c r="O1774" i="1"/>
  <c r="G1774" i="1"/>
  <c r="O1766" i="1"/>
  <c r="G1766" i="1"/>
  <c r="O1758" i="1"/>
  <c r="G1758" i="1"/>
  <c r="O1750" i="1"/>
  <c r="G1750" i="1"/>
  <c r="O1742" i="1"/>
  <c r="G1742" i="1"/>
  <c r="O1734" i="1"/>
  <c r="G1734" i="1"/>
  <c r="O1726" i="1"/>
  <c r="G1726" i="1"/>
  <c r="O1718" i="1"/>
  <c r="G1718" i="1"/>
  <c r="O1710" i="1"/>
  <c r="G1710" i="1"/>
  <c r="O1702" i="1"/>
  <c r="G1702" i="1"/>
  <c r="O1694" i="1"/>
  <c r="G1694" i="1"/>
  <c r="O1686" i="1"/>
  <c r="G1686" i="1"/>
  <c r="O1678" i="1"/>
  <c r="G1678" i="1"/>
  <c r="O1670" i="1"/>
  <c r="G1670" i="1"/>
  <c r="O1662" i="1"/>
  <c r="G1662" i="1"/>
  <c r="O1654" i="1"/>
  <c r="G1654" i="1"/>
  <c r="O1646" i="1"/>
  <c r="G1646" i="1"/>
  <c r="O1638" i="1"/>
  <c r="G1638" i="1"/>
  <c r="O1630" i="1"/>
  <c r="G1630" i="1"/>
  <c r="O1622" i="1"/>
  <c r="G1622" i="1"/>
  <c r="O1614" i="1"/>
  <c r="G1614" i="1"/>
  <c r="O1606" i="1"/>
  <c r="G1606" i="1"/>
  <c r="O1598" i="1"/>
  <c r="G1598" i="1"/>
  <c r="O1590" i="1"/>
  <c r="G1590" i="1"/>
  <c r="O1582" i="1"/>
  <c r="G1582" i="1"/>
  <c r="O1574" i="1"/>
  <c r="G1574" i="1"/>
  <c r="O1566" i="1"/>
  <c r="G1566" i="1"/>
  <c r="O1558" i="1"/>
  <c r="G1558" i="1"/>
  <c r="O1550" i="1"/>
  <c r="G1550" i="1"/>
  <c r="O1542" i="1"/>
  <c r="G1542" i="1"/>
  <c r="O1534" i="1"/>
  <c r="G1534" i="1"/>
  <c r="O1526" i="1"/>
  <c r="G1526" i="1"/>
  <c r="O1518" i="1"/>
  <c r="G1518" i="1"/>
  <c r="O1510" i="1"/>
  <c r="G1510" i="1"/>
  <c r="O1502" i="1"/>
  <c r="G1502" i="1"/>
  <c r="O1494" i="1"/>
  <c r="G1494" i="1"/>
  <c r="O1486" i="1"/>
  <c r="G1486" i="1"/>
  <c r="O1478" i="1"/>
  <c r="G1478" i="1"/>
  <c r="O1470" i="1"/>
  <c r="G1470" i="1"/>
  <c r="O1462" i="1"/>
  <c r="G1462" i="1"/>
  <c r="O1454" i="1"/>
  <c r="G1454" i="1"/>
  <c r="O1446" i="1"/>
  <c r="G1446" i="1"/>
  <c r="O1438" i="1"/>
  <c r="G1438" i="1"/>
  <c r="O1430" i="1"/>
  <c r="G1430" i="1"/>
  <c r="O1422" i="1"/>
  <c r="G1422" i="1"/>
  <c r="O1414" i="1"/>
  <c r="G1414" i="1"/>
  <c r="O1406" i="1"/>
  <c r="G1406" i="1"/>
  <c r="O1398" i="1"/>
  <c r="G1398" i="1"/>
  <c r="O1390" i="1"/>
  <c r="G1390" i="1"/>
  <c r="O1382" i="1"/>
  <c r="G1382" i="1"/>
  <c r="O1374" i="1"/>
  <c r="G1374" i="1"/>
  <c r="O1366" i="1"/>
  <c r="G1366" i="1"/>
  <c r="O1358" i="1"/>
  <c r="G1358" i="1"/>
  <c r="O1350" i="1"/>
  <c r="G1350" i="1"/>
  <c r="O1342" i="1"/>
  <c r="G1342" i="1"/>
  <c r="O1334" i="1"/>
  <c r="G1334" i="1"/>
  <c r="O1326" i="1"/>
  <c r="G1326" i="1"/>
  <c r="O1318" i="1"/>
  <c r="G1318" i="1"/>
  <c r="O1310" i="1"/>
  <c r="G1310" i="1"/>
  <c r="O1302" i="1"/>
  <c r="G1302" i="1"/>
  <c r="O1294" i="1"/>
  <c r="G1294" i="1"/>
  <c r="O1286" i="1"/>
  <c r="G1286" i="1"/>
  <c r="O1278" i="1"/>
  <c r="G1278" i="1"/>
  <c r="O1270" i="1"/>
  <c r="G1270" i="1"/>
  <c r="O1262" i="1"/>
  <c r="G1262" i="1"/>
  <c r="O1254" i="1"/>
  <c r="G1254" i="1"/>
  <c r="O1246" i="1"/>
  <c r="G1246" i="1"/>
  <c r="O1238" i="1"/>
  <c r="G1238" i="1"/>
  <c r="O1230" i="1"/>
  <c r="G1230" i="1"/>
  <c r="O1222" i="1"/>
  <c r="G1222" i="1"/>
  <c r="O1214" i="1"/>
  <c r="G1214" i="1"/>
  <c r="O1206" i="1"/>
  <c r="G1206" i="1"/>
  <c r="O1198" i="1"/>
  <c r="G1198" i="1"/>
  <c r="O1190" i="1"/>
  <c r="G1190" i="1"/>
  <c r="O1182" i="1"/>
  <c r="G1182" i="1"/>
  <c r="O1174" i="1"/>
  <c r="G1174" i="1"/>
  <c r="O1166" i="1"/>
  <c r="G1166" i="1"/>
  <c r="O1158" i="1"/>
  <c r="G1158" i="1"/>
  <c r="O1150" i="1"/>
  <c r="G1150" i="1"/>
  <c r="O1142" i="1"/>
  <c r="G1142" i="1"/>
  <c r="O1134" i="1"/>
  <c r="G1134" i="1"/>
  <c r="O1126" i="1"/>
  <c r="G1126" i="1"/>
  <c r="O1118" i="1"/>
  <c r="G1118" i="1"/>
  <c r="O1110" i="1"/>
  <c r="G1110" i="1"/>
  <c r="O1102" i="1"/>
  <c r="G1102" i="1"/>
  <c r="O1094" i="1"/>
  <c r="G1094" i="1"/>
  <c r="O1086" i="1"/>
  <c r="G1086" i="1"/>
  <c r="O1078" i="1"/>
  <c r="G1078" i="1"/>
  <c r="O1070" i="1"/>
  <c r="G1070" i="1"/>
  <c r="O1062" i="1"/>
  <c r="G1062" i="1"/>
  <c r="O1054" i="1"/>
  <c r="G1054" i="1"/>
  <c r="O1046" i="1"/>
  <c r="G1046" i="1"/>
  <c r="O1038" i="1"/>
  <c r="G1038" i="1"/>
  <c r="O1030" i="1"/>
  <c r="G1030" i="1"/>
  <c r="O1022" i="1"/>
  <c r="G1022" i="1"/>
  <c r="O1014" i="1"/>
  <c r="G1014" i="1"/>
  <c r="O1006" i="1"/>
  <c r="G1006" i="1"/>
  <c r="O998" i="1"/>
  <c r="G998" i="1"/>
  <c r="O990" i="1"/>
  <c r="G990" i="1"/>
  <c r="O982" i="1"/>
  <c r="G982" i="1"/>
  <c r="O974" i="1"/>
  <c r="G974" i="1"/>
  <c r="O966" i="1"/>
  <c r="G966" i="1"/>
  <c r="O958" i="1"/>
  <c r="G958" i="1"/>
  <c r="O950" i="1"/>
  <c r="G950" i="1"/>
  <c r="O942" i="1"/>
  <c r="G942" i="1"/>
  <c r="O934" i="1"/>
  <c r="G934" i="1"/>
  <c r="O926" i="1"/>
  <c r="G926" i="1"/>
  <c r="O918" i="1"/>
  <c r="G918" i="1"/>
  <c r="O910" i="1"/>
  <c r="G910" i="1"/>
  <c r="O902" i="1"/>
  <c r="G902" i="1"/>
  <c r="O894" i="1"/>
  <c r="G894" i="1"/>
  <c r="O886" i="1"/>
  <c r="G886" i="1"/>
  <c r="O878" i="1"/>
  <c r="G878" i="1"/>
  <c r="O870" i="1"/>
  <c r="G870" i="1"/>
  <c r="O862" i="1"/>
  <c r="G862" i="1"/>
  <c r="O854" i="1"/>
  <c r="G854" i="1"/>
  <c r="O846" i="1"/>
  <c r="G846" i="1"/>
  <c r="O838" i="1"/>
  <c r="G838" i="1"/>
  <c r="O830" i="1"/>
  <c r="G830" i="1"/>
  <c r="O822" i="1"/>
  <c r="G822" i="1"/>
  <c r="O814" i="1"/>
  <c r="G814" i="1"/>
  <c r="O806" i="1"/>
  <c r="G806" i="1"/>
  <c r="O798" i="1"/>
  <c r="G798" i="1"/>
  <c r="O790" i="1"/>
  <c r="G790" i="1"/>
  <c r="O782" i="1"/>
  <c r="G782" i="1"/>
  <c r="O774" i="1"/>
  <c r="G774" i="1"/>
  <c r="O766" i="1"/>
  <c r="G766" i="1"/>
  <c r="O758" i="1"/>
  <c r="G758" i="1"/>
  <c r="O750" i="1"/>
  <c r="G750" i="1"/>
  <c r="O742" i="1"/>
  <c r="G742" i="1"/>
  <c r="O734" i="1"/>
  <c r="G734" i="1"/>
  <c r="O726" i="1"/>
  <c r="G726" i="1"/>
  <c r="O718" i="1"/>
  <c r="G718" i="1"/>
  <c r="O710" i="1"/>
  <c r="G710" i="1"/>
  <c r="O702" i="1"/>
  <c r="G702" i="1"/>
  <c r="O694" i="1"/>
  <c r="G694" i="1"/>
  <c r="O686" i="1"/>
  <c r="G686" i="1"/>
  <c r="O678" i="1"/>
  <c r="G678" i="1"/>
  <c r="O670" i="1"/>
  <c r="G670" i="1"/>
  <c r="O662" i="1"/>
  <c r="G662" i="1"/>
  <c r="O654" i="1"/>
  <c r="G654" i="1"/>
  <c r="O646" i="1"/>
  <c r="G646" i="1"/>
  <c r="O638" i="1"/>
  <c r="G638" i="1"/>
  <c r="O630" i="1"/>
  <c r="G630" i="1"/>
  <c r="O622" i="1"/>
  <c r="G622" i="1"/>
  <c r="O614" i="1"/>
  <c r="G614" i="1"/>
  <c r="O606" i="1"/>
  <c r="G606" i="1"/>
  <c r="O598" i="1"/>
  <c r="G598" i="1"/>
  <c r="O590" i="1"/>
  <c r="G590" i="1"/>
  <c r="O582" i="1"/>
  <c r="G582" i="1"/>
  <c r="O574" i="1"/>
  <c r="G574" i="1"/>
  <c r="O566" i="1"/>
  <c r="G566" i="1"/>
  <c r="O558" i="1"/>
  <c r="G558" i="1"/>
  <c r="O550" i="1"/>
  <c r="G550" i="1"/>
  <c r="O542" i="1"/>
  <c r="G542" i="1"/>
  <c r="O534" i="1"/>
  <c r="G534" i="1"/>
  <c r="O526" i="1"/>
  <c r="G526" i="1"/>
  <c r="O518" i="1"/>
  <c r="G518" i="1"/>
  <c r="O510" i="1"/>
  <c r="G510" i="1"/>
  <c r="O502" i="1"/>
  <c r="G502" i="1"/>
  <c r="O494" i="1"/>
  <c r="G494" i="1"/>
  <c r="O486" i="1"/>
  <c r="G486" i="1"/>
  <c r="O478" i="1"/>
  <c r="G478" i="1"/>
  <c r="O470" i="1"/>
  <c r="G470" i="1"/>
  <c r="O462" i="1"/>
  <c r="G462" i="1"/>
  <c r="O454" i="1"/>
  <c r="G454" i="1"/>
  <c r="O446" i="1"/>
  <c r="G446" i="1"/>
  <c r="O438" i="1"/>
  <c r="G438" i="1"/>
  <c r="O430" i="1"/>
  <c r="G430" i="1"/>
  <c r="O422" i="1"/>
  <c r="G422" i="1"/>
  <c r="O414" i="1"/>
  <c r="G414" i="1"/>
  <c r="O406" i="1"/>
  <c r="G406" i="1"/>
  <c r="O398" i="1"/>
  <c r="G398" i="1"/>
  <c r="O390" i="1"/>
  <c r="G390" i="1"/>
  <c r="O382" i="1"/>
  <c r="G382" i="1"/>
  <c r="O374" i="1"/>
  <c r="G374" i="1"/>
  <c r="O366" i="1"/>
  <c r="G366" i="1"/>
  <c r="O358" i="1"/>
  <c r="G358" i="1"/>
  <c r="O350" i="1"/>
  <c r="G350" i="1"/>
  <c r="O342" i="1"/>
  <c r="G342" i="1"/>
  <c r="O334" i="1"/>
  <c r="G334" i="1"/>
  <c r="O326" i="1"/>
  <c r="G326" i="1"/>
  <c r="O318" i="1"/>
  <c r="G318" i="1"/>
  <c r="O310" i="1"/>
  <c r="G310" i="1"/>
  <c r="O302" i="1"/>
  <c r="G302" i="1"/>
  <c r="O294" i="1"/>
  <c r="G294" i="1"/>
  <c r="O286" i="1"/>
  <c r="G286" i="1"/>
  <c r="O278" i="1"/>
  <c r="G278" i="1"/>
  <c r="O270" i="1"/>
  <c r="G270" i="1"/>
  <c r="O262" i="1"/>
  <c r="G262" i="1"/>
  <c r="O254" i="1"/>
  <c r="G254" i="1"/>
  <c r="O246" i="1"/>
  <c r="G246" i="1"/>
  <c r="O238" i="1"/>
  <c r="G238" i="1"/>
  <c r="O230" i="1"/>
  <c r="G230" i="1"/>
  <c r="O222" i="1"/>
  <c r="G222" i="1"/>
  <c r="O214" i="1"/>
  <c r="G214" i="1"/>
  <c r="O206" i="1"/>
  <c r="G206" i="1"/>
  <c r="O198" i="1"/>
  <c r="G198" i="1"/>
  <c r="O190" i="1"/>
  <c r="G190" i="1"/>
  <c r="O182" i="1"/>
  <c r="G182" i="1"/>
  <c r="O174" i="1"/>
  <c r="G174" i="1"/>
  <c r="O166" i="1"/>
  <c r="G166" i="1"/>
  <c r="O158" i="1"/>
  <c r="G158" i="1"/>
  <c r="O150" i="1"/>
  <c r="G150" i="1"/>
  <c r="O142" i="1"/>
  <c r="G142" i="1"/>
  <c r="O134" i="1"/>
  <c r="G134" i="1"/>
  <c r="O126" i="1"/>
  <c r="G126" i="1"/>
  <c r="O118" i="1"/>
  <c r="G118" i="1"/>
  <c r="O110" i="1"/>
  <c r="G110" i="1"/>
  <c r="O102" i="1"/>
  <c r="G102" i="1"/>
  <c r="O94" i="1"/>
  <c r="G94" i="1"/>
  <c r="O86" i="1"/>
  <c r="G86" i="1"/>
  <c r="O78" i="1"/>
  <c r="G78" i="1"/>
  <c r="O70" i="1"/>
  <c r="G70" i="1"/>
  <c r="O62" i="1"/>
  <c r="G62" i="1"/>
  <c r="O54" i="1"/>
  <c r="G54" i="1"/>
  <c r="O46" i="1"/>
  <c r="G46" i="1"/>
  <c r="O38" i="1"/>
  <c r="G38" i="1"/>
  <c r="O30" i="1"/>
  <c r="G30" i="1"/>
  <c r="O22" i="1"/>
  <c r="G22" i="1"/>
  <c r="O14" i="1"/>
  <c r="G14" i="1"/>
  <c r="I13" i="1"/>
  <c r="M13" i="1" s="1"/>
  <c r="I21" i="1"/>
  <c r="M21" i="1" s="1"/>
  <c r="I29" i="1"/>
  <c r="M29" i="1" s="1"/>
  <c r="I37" i="1"/>
  <c r="M37" i="1" s="1"/>
  <c r="I45" i="1"/>
  <c r="M45" i="1" s="1"/>
  <c r="I53" i="1"/>
  <c r="M53" i="1" s="1"/>
  <c r="I61" i="1"/>
  <c r="M61" i="1" s="1"/>
  <c r="I69" i="1"/>
  <c r="M69" i="1" s="1"/>
  <c r="I77" i="1"/>
  <c r="M77" i="1" s="1"/>
  <c r="I85" i="1"/>
  <c r="M85" i="1" s="1"/>
  <c r="I93" i="1"/>
  <c r="M93" i="1" s="1"/>
  <c r="I101" i="1"/>
  <c r="M101" i="1" s="1"/>
  <c r="I109" i="1"/>
  <c r="M109" i="1" s="1"/>
  <c r="I117" i="1"/>
  <c r="M117" i="1" s="1"/>
  <c r="I125" i="1"/>
  <c r="M125" i="1" s="1"/>
  <c r="I133" i="1"/>
  <c r="M133" i="1" s="1"/>
  <c r="I141" i="1"/>
  <c r="M141" i="1" s="1"/>
  <c r="I149" i="1"/>
  <c r="M149" i="1" s="1"/>
  <c r="I157" i="1"/>
  <c r="M157" i="1" s="1"/>
  <c r="I165" i="1"/>
  <c r="M165" i="1" s="1"/>
  <c r="I173" i="1"/>
  <c r="M173" i="1" s="1"/>
  <c r="I181" i="1"/>
  <c r="M181" i="1" s="1"/>
  <c r="I189" i="1"/>
  <c r="M189" i="1" s="1"/>
  <c r="I197" i="1"/>
  <c r="M197" i="1" s="1"/>
  <c r="I205" i="1"/>
  <c r="M205" i="1" s="1"/>
  <c r="I213" i="1"/>
  <c r="M213" i="1" s="1"/>
  <c r="I221" i="1"/>
  <c r="M221" i="1" s="1"/>
  <c r="I229" i="1"/>
  <c r="M229" i="1" s="1"/>
  <c r="I237" i="1"/>
  <c r="M237" i="1" s="1"/>
  <c r="I245" i="1"/>
  <c r="M245" i="1" s="1"/>
  <c r="I253" i="1"/>
  <c r="M253" i="1" s="1"/>
  <c r="I261" i="1"/>
  <c r="M261" i="1" s="1"/>
  <c r="I269" i="1"/>
  <c r="M269" i="1" s="1"/>
  <c r="I277" i="1"/>
  <c r="M277" i="1" s="1"/>
  <c r="I285" i="1"/>
  <c r="M285" i="1" s="1"/>
  <c r="I293" i="1"/>
  <c r="M293" i="1" s="1"/>
  <c r="I301" i="1"/>
  <c r="M301" i="1" s="1"/>
  <c r="I309" i="1"/>
  <c r="M309" i="1" s="1"/>
  <c r="I317" i="1"/>
  <c r="M317" i="1" s="1"/>
  <c r="I325" i="1"/>
  <c r="M325" i="1" s="1"/>
  <c r="I333" i="1"/>
  <c r="M333" i="1" s="1"/>
  <c r="I341" i="1"/>
  <c r="M341" i="1" s="1"/>
  <c r="I349" i="1"/>
  <c r="M349" i="1" s="1"/>
  <c r="I357" i="1"/>
  <c r="M357" i="1" s="1"/>
  <c r="I365" i="1"/>
  <c r="M365" i="1" s="1"/>
  <c r="I373" i="1"/>
  <c r="M373" i="1" s="1"/>
  <c r="I381" i="1"/>
  <c r="M381" i="1" s="1"/>
  <c r="I389" i="1"/>
  <c r="M389" i="1" s="1"/>
  <c r="I397" i="1"/>
  <c r="M397" i="1" s="1"/>
  <c r="I405" i="1"/>
  <c r="M405" i="1" s="1"/>
  <c r="I413" i="1"/>
  <c r="M413" i="1" s="1"/>
  <c r="I421" i="1"/>
  <c r="M421" i="1" s="1"/>
  <c r="I429" i="1"/>
  <c r="M429" i="1" s="1"/>
  <c r="I437" i="1"/>
  <c r="M437" i="1" s="1"/>
  <c r="I445" i="1"/>
  <c r="M445" i="1" s="1"/>
  <c r="I453" i="1"/>
  <c r="M453" i="1" s="1"/>
  <c r="I461" i="1"/>
  <c r="M461" i="1" s="1"/>
  <c r="I469" i="1"/>
  <c r="M469" i="1" s="1"/>
  <c r="I477" i="1"/>
  <c r="M477" i="1" s="1"/>
  <c r="I485" i="1"/>
  <c r="M485" i="1" s="1"/>
  <c r="I493" i="1"/>
  <c r="M493" i="1" s="1"/>
  <c r="I501" i="1"/>
  <c r="M501" i="1" s="1"/>
  <c r="I509" i="1"/>
  <c r="M509" i="1" s="1"/>
  <c r="I517" i="1"/>
  <c r="M517" i="1" s="1"/>
  <c r="I525" i="1"/>
  <c r="M525" i="1" s="1"/>
  <c r="I533" i="1"/>
  <c r="M533" i="1" s="1"/>
  <c r="I541" i="1"/>
  <c r="M541" i="1" s="1"/>
  <c r="I549" i="1"/>
  <c r="M549" i="1" s="1"/>
  <c r="I557" i="1"/>
  <c r="M557" i="1" s="1"/>
  <c r="I565" i="1"/>
  <c r="M565" i="1" s="1"/>
  <c r="I573" i="1"/>
  <c r="M573" i="1" s="1"/>
  <c r="I581" i="1"/>
  <c r="M581" i="1" s="1"/>
  <c r="I589" i="1"/>
  <c r="M589" i="1" s="1"/>
  <c r="I597" i="1"/>
  <c r="M597" i="1" s="1"/>
  <c r="I605" i="1"/>
  <c r="M605" i="1" s="1"/>
  <c r="I613" i="1"/>
  <c r="M613" i="1" s="1"/>
  <c r="I621" i="1"/>
  <c r="M621" i="1" s="1"/>
  <c r="I629" i="1"/>
  <c r="M629" i="1" s="1"/>
  <c r="I637" i="1"/>
  <c r="M637" i="1" s="1"/>
  <c r="I645" i="1"/>
  <c r="M645" i="1" s="1"/>
  <c r="I653" i="1"/>
  <c r="M653" i="1" s="1"/>
  <c r="I661" i="1"/>
  <c r="M661" i="1" s="1"/>
  <c r="I669" i="1"/>
  <c r="M669" i="1" s="1"/>
  <c r="I677" i="1"/>
  <c r="M677" i="1" s="1"/>
  <c r="I685" i="1"/>
  <c r="M685" i="1" s="1"/>
  <c r="I693" i="1"/>
  <c r="M693" i="1" s="1"/>
  <c r="I701" i="1"/>
  <c r="M701" i="1" s="1"/>
  <c r="I709" i="1"/>
  <c r="M709" i="1" s="1"/>
  <c r="I717" i="1"/>
  <c r="M717" i="1" s="1"/>
  <c r="I725" i="1"/>
  <c r="M725" i="1" s="1"/>
  <c r="I733" i="1"/>
  <c r="M733" i="1" s="1"/>
  <c r="I741" i="1"/>
  <c r="M741" i="1" s="1"/>
  <c r="I749" i="1"/>
  <c r="M749" i="1" s="1"/>
  <c r="I757" i="1"/>
  <c r="M757" i="1" s="1"/>
  <c r="I765" i="1"/>
  <c r="M765" i="1" s="1"/>
  <c r="I773" i="1"/>
  <c r="M773" i="1" s="1"/>
  <c r="I781" i="1"/>
  <c r="M781" i="1" s="1"/>
  <c r="I789" i="1"/>
  <c r="M789" i="1" s="1"/>
  <c r="I797" i="1"/>
  <c r="M797" i="1" s="1"/>
  <c r="I805" i="1"/>
  <c r="M805" i="1" s="1"/>
  <c r="I813" i="1"/>
  <c r="M813" i="1" s="1"/>
  <c r="I821" i="1"/>
  <c r="M821" i="1" s="1"/>
  <c r="I829" i="1"/>
  <c r="M829" i="1" s="1"/>
  <c r="I837" i="1"/>
  <c r="M837" i="1" s="1"/>
  <c r="I845" i="1"/>
  <c r="M845" i="1" s="1"/>
  <c r="I853" i="1"/>
  <c r="M853" i="1" s="1"/>
  <c r="I861" i="1"/>
  <c r="M861" i="1" s="1"/>
  <c r="I869" i="1"/>
  <c r="M869" i="1" s="1"/>
  <c r="I877" i="1"/>
  <c r="M877" i="1" s="1"/>
  <c r="I885" i="1"/>
  <c r="M885" i="1" s="1"/>
  <c r="I893" i="1"/>
  <c r="M893" i="1" s="1"/>
  <c r="I901" i="1"/>
  <c r="M901" i="1" s="1"/>
  <c r="I909" i="1"/>
  <c r="M909" i="1" s="1"/>
  <c r="I917" i="1"/>
  <c r="M917" i="1" s="1"/>
  <c r="I925" i="1"/>
  <c r="M925" i="1" s="1"/>
  <c r="I933" i="1"/>
  <c r="M933" i="1" s="1"/>
  <c r="I941" i="1"/>
  <c r="M941" i="1" s="1"/>
  <c r="I949" i="1"/>
  <c r="M949" i="1" s="1"/>
  <c r="I957" i="1"/>
  <c r="M957" i="1" s="1"/>
  <c r="I965" i="1"/>
  <c r="M965" i="1" s="1"/>
  <c r="I973" i="1"/>
  <c r="M973" i="1" s="1"/>
  <c r="I981" i="1"/>
  <c r="M981" i="1" s="1"/>
  <c r="I989" i="1"/>
  <c r="M989" i="1" s="1"/>
  <c r="I997" i="1"/>
  <c r="M997" i="1" s="1"/>
  <c r="I1005" i="1"/>
  <c r="M1005" i="1" s="1"/>
  <c r="I1013" i="1"/>
  <c r="M1013" i="1" s="1"/>
  <c r="I1021" i="1"/>
  <c r="M1021" i="1" s="1"/>
  <c r="I1029" i="1"/>
  <c r="M1029" i="1" s="1"/>
  <c r="I1037" i="1"/>
  <c r="M1037" i="1" s="1"/>
  <c r="I1045" i="1"/>
  <c r="M1045" i="1" s="1"/>
  <c r="I1053" i="1"/>
  <c r="M1053" i="1" s="1"/>
  <c r="I1061" i="1"/>
  <c r="M1061" i="1" s="1"/>
  <c r="I1069" i="1"/>
  <c r="M1069" i="1" s="1"/>
  <c r="I1077" i="1"/>
  <c r="M1077" i="1" s="1"/>
  <c r="I1085" i="1"/>
  <c r="M1085" i="1" s="1"/>
  <c r="I1093" i="1"/>
  <c r="M1093" i="1" s="1"/>
  <c r="I1101" i="1"/>
  <c r="M1101" i="1" s="1"/>
  <c r="I1109" i="1"/>
  <c r="M1109" i="1" s="1"/>
  <c r="I1117" i="1"/>
  <c r="M1117" i="1" s="1"/>
  <c r="I1125" i="1"/>
  <c r="M1125" i="1" s="1"/>
  <c r="I1133" i="1"/>
  <c r="M1133" i="1" s="1"/>
  <c r="I1141" i="1"/>
  <c r="M1141" i="1" s="1"/>
  <c r="I1149" i="1"/>
  <c r="M1149" i="1" s="1"/>
  <c r="I1157" i="1"/>
  <c r="M1157" i="1" s="1"/>
  <c r="I1165" i="1"/>
  <c r="M1165" i="1" s="1"/>
  <c r="I1173" i="1"/>
  <c r="M1173" i="1" s="1"/>
  <c r="I1181" i="1"/>
  <c r="M1181" i="1" s="1"/>
  <c r="I1189" i="1"/>
  <c r="M1189" i="1" s="1"/>
  <c r="I1197" i="1"/>
  <c r="M1197" i="1" s="1"/>
  <c r="I1205" i="1"/>
  <c r="M1205" i="1" s="1"/>
  <c r="I1213" i="1"/>
  <c r="M1213" i="1" s="1"/>
  <c r="I1221" i="1"/>
  <c r="M1221" i="1" s="1"/>
  <c r="I1229" i="1"/>
  <c r="M1229" i="1" s="1"/>
  <c r="I1237" i="1"/>
  <c r="M1237" i="1" s="1"/>
  <c r="I1245" i="1"/>
  <c r="M1245" i="1" s="1"/>
  <c r="I1253" i="1"/>
  <c r="M1253" i="1" s="1"/>
  <c r="I1261" i="1"/>
  <c r="M1261" i="1" s="1"/>
  <c r="I1269" i="1"/>
  <c r="M1269" i="1" s="1"/>
  <c r="I1277" i="1"/>
  <c r="M1277" i="1" s="1"/>
  <c r="I1285" i="1"/>
  <c r="M1285" i="1" s="1"/>
  <c r="I1293" i="1"/>
  <c r="M1293" i="1" s="1"/>
  <c r="I1301" i="1"/>
  <c r="M1301" i="1" s="1"/>
  <c r="I1309" i="1"/>
  <c r="M1309" i="1" s="1"/>
  <c r="I1317" i="1"/>
  <c r="M1317" i="1" s="1"/>
  <c r="I1325" i="1"/>
  <c r="M1325" i="1" s="1"/>
  <c r="I1333" i="1"/>
  <c r="M1333" i="1" s="1"/>
  <c r="I1341" i="1"/>
  <c r="M1341" i="1" s="1"/>
  <c r="I1349" i="1"/>
  <c r="M1349" i="1" s="1"/>
  <c r="I1357" i="1"/>
  <c r="M1357" i="1" s="1"/>
  <c r="I1365" i="1"/>
  <c r="M1365" i="1" s="1"/>
  <c r="I1373" i="1"/>
  <c r="M1373" i="1" s="1"/>
  <c r="I1381" i="1"/>
  <c r="M1381" i="1" s="1"/>
  <c r="I1389" i="1"/>
  <c r="M1389" i="1" s="1"/>
  <c r="I1397" i="1"/>
  <c r="M1397" i="1" s="1"/>
  <c r="I1405" i="1"/>
  <c r="M1405" i="1" s="1"/>
  <c r="I1413" i="1"/>
  <c r="M1413" i="1" s="1"/>
  <c r="I1421" i="1"/>
  <c r="M1421" i="1" s="1"/>
  <c r="I1429" i="1"/>
  <c r="M1429" i="1" s="1"/>
  <c r="I1437" i="1"/>
  <c r="M1437" i="1" s="1"/>
  <c r="I1445" i="1"/>
  <c r="M1445" i="1" s="1"/>
  <c r="I1453" i="1"/>
  <c r="M1453" i="1" s="1"/>
  <c r="I1461" i="1"/>
  <c r="M1461" i="1" s="1"/>
  <c r="I1469" i="1"/>
  <c r="M1469" i="1" s="1"/>
  <c r="I1477" i="1"/>
  <c r="M1477" i="1" s="1"/>
  <c r="I1485" i="1"/>
  <c r="M1485" i="1" s="1"/>
  <c r="I1493" i="1"/>
  <c r="M1493" i="1" s="1"/>
  <c r="I1501" i="1"/>
  <c r="M1501" i="1" s="1"/>
  <c r="I1509" i="1"/>
  <c r="M1509" i="1" s="1"/>
  <c r="I1517" i="1"/>
  <c r="M1517" i="1" s="1"/>
  <c r="I1525" i="1"/>
  <c r="M1525" i="1" s="1"/>
  <c r="I1533" i="1"/>
  <c r="M1533" i="1" s="1"/>
  <c r="I1541" i="1"/>
  <c r="M1541" i="1" s="1"/>
  <c r="I1549" i="1"/>
  <c r="M1549" i="1" s="1"/>
  <c r="I1557" i="1"/>
  <c r="M1557" i="1" s="1"/>
  <c r="I1565" i="1"/>
  <c r="M1565" i="1" s="1"/>
  <c r="I1573" i="1"/>
  <c r="M1573" i="1" s="1"/>
  <c r="I1581" i="1"/>
  <c r="M1581" i="1" s="1"/>
  <c r="I1589" i="1"/>
  <c r="M1589" i="1" s="1"/>
  <c r="I1597" i="1"/>
  <c r="M1597" i="1" s="1"/>
  <c r="I1605" i="1"/>
  <c r="M1605" i="1" s="1"/>
  <c r="I1613" i="1"/>
  <c r="M1613" i="1" s="1"/>
  <c r="I1621" i="1"/>
  <c r="M1621" i="1" s="1"/>
  <c r="I1629" i="1"/>
  <c r="M1629" i="1" s="1"/>
  <c r="I1637" i="1"/>
  <c r="M1637" i="1" s="1"/>
  <c r="I1645" i="1"/>
  <c r="M1645" i="1" s="1"/>
  <c r="I1653" i="1"/>
  <c r="M1653" i="1" s="1"/>
  <c r="I1661" i="1"/>
  <c r="M1661" i="1" s="1"/>
  <c r="I1669" i="1"/>
  <c r="M1669" i="1" s="1"/>
  <c r="I1677" i="1"/>
  <c r="M1677" i="1" s="1"/>
  <c r="I1685" i="1"/>
  <c r="M1685" i="1" s="1"/>
  <c r="I1693" i="1"/>
  <c r="M1693" i="1" s="1"/>
  <c r="I1701" i="1"/>
  <c r="M1701" i="1" s="1"/>
  <c r="I1709" i="1"/>
  <c r="M1709" i="1" s="1"/>
  <c r="I1717" i="1"/>
  <c r="M1717" i="1" s="1"/>
  <c r="I1725" i="1"/>
  <c r="M1725" i="1" s="1"/>
  <c r="I1733" i="1"/>
  <c r="M1733" i="1" s="1"/>
  <c r="I1741" i="1"/>
  <c r="M1741" i="1" s="1"/>
  <c r="I1749" i="1"/>
  <c r="M1749" i="1" s="1"/>
  <c r="I1757" i="1"/>
  <c r="M1757" i="1" s="1"/>
  <c r="I1765" i="1"/>
  <c r="M1765" i="1" s="1"/>
  <c r="I1773" i="1"/>
  <c r="M1773" i="1" s="1"/>
  <c r="I1781" i="1"/>
  <c r="M1781" i="1" s="1"/>
  <c r="I1789" i="1"/>
  <c r="M1789" i="1" s="1"/>
  <c r="I1797" i="1"/>
  <c r="M1797" i="1" s="1"/>
  <c r="I1805" i="1"/>
  <c r="M1805" i="1" s="1"/>
  <c r="I1813" i="1"/>
  <c r="M1813" i="1" s="1"/>
  <c r="I1821" i="1"/>
  <c r="M1821" i="1" s="1"/>
  <c r="I1829" i="1"/>
  <c r="M1829" i="1" s="1"/>
  <c r="I1837" i="1"/>
  <c r="M1837" i="1" s="1"/>
  <c r="I1845" i="1"/>
  <c r="M1845" i="1" s="1"/>
  <c r="I1853" i="1"/>
  <c r="M1853" i="1" s="1"/>
  <c r="I1861" i="1"/>
  <c r="M1861" i="1" s="1"/>
  <c r="I1869" i="1"/>
  <c r="M1869" i="1" s="1"/>
  <c r="I1877" i="1"/>
  <c r="M1877" i="1" s="1"/>
  <c r="I1885" i="1"/>
  <c r="M1885" i="1" s="1"/>
  <c r="I1893" i="1"/>
  <c r="M1893" i="1" s="1"/>
  <c r="I1901" i="1"/>
  <c r="M1901" i="1" s="1"/>
  <c r="I1909" i="1"/>
  <c r="M1909" i="1" s="1"/>
  <c r="I1917" i="1"/>
  <c r="M1917" i="1" s="1"/>
  <c r="I1925" i="1"/>
  <c r="M1925" i="1" s="1"/>
  <c r="I1933" i="1"/>
  <c r="M1933" i="1" s="1"/>
  <c r="I1941" i="1"/>
  <c r="M1941" i="1" s="1"/>
  <c r="I1949" i="1"/>
  <c r="M1949" i="1" s="1"/>
  <c r="I1957" i="1"/>
  <c r="M1957" i="1" s="1"/>
  <c r="I1965" i="1"/>
  <c r="M1965" i="1" s="1"/>
  <c r="I1973" i="1"/>
  <c r="M1973" i="1" s="1"/>
  <c r="I1981" i="1"/>
  <c r="M1981" i="1" s="1"/>
  <c r="I1989" i="1"/>
  <c r="M1989" i="1" s="1"/>
  <c r="I1997" i="1"/>
  <c r="M1997" i="1" s="1"/>
  <c r="I2005" i="1"/>
  <c r="M2005" i="1" s="1"/>
  <c r="I2013" i="1"/>
  <c r="M2013" i="1" s="1"/>
  <c r="I2021" i="1"/>
  <c r="M2021" i="1" s="1"/>
  <c r="I2029" i="1"/>
  <c r="M2029" i="1" s="1"/>
  <c r="I2037" i="1"/>
  <c r="M2037" i="1" s="1"/>
  <c r="I2045" i="1"/>
  <c r="M2045" i="1" s="1"/>
  <c r="I2053" i="1"/>
  <c r="M2053" i="1" s="1"/>
  <c r="I2061" i="1"/>
  <c r="M2061" i="1" s="1"/>
  <c r="I2069" i="1"/>
  <c r="M2069" i="1" s="1"/>
  <c r="I2077" i="1"/>
  <c r="M2077" i="1" s="1"/>
  <c r="I2085" i="1"/>
  <c r="M2085" i="1" s="1"/>
  <c r="I2093" i="1"/>
  <c r="M2093" i="1" s="1"/>
  <c r="I2101" i="1"/>
  <c r="M2101" i="1" s="1"/>
  <c r="I2109" i="1"/>
  <c r="M2109" i="1" s="1"/>
  <c r="I2117" i="1"/>
  <c r="M2117" i="1" s="1"/>
  <c r="I2125" i="1"/>
  <c r="M2125" i="1" s="1"/>
  <c r="I2133" i="1"/>
  <c r="M2133" i="1" s="1"/>
  <c r="I2141" i="1"/>
  <c r="M2141" i="1" s="1"/>
  <c r="I2149" i="1"/>
  <c r="M2149" i="1" s="1"/>
  <c r="I2157" i="1"/>
  <c r="M2157" i="1" s="1"/>
  <c r="I2165" i="1"/>
  <c r="M2165" i="1" s="1"/>
  <c r="I2173" i="1"/>
  <c r="M2173" i="1" s="1"/>
  <c r="I2181" i="1"/>
  <c r="M2181" i="1" s="1"/>
  <c r="I2189" i="1"/>
  <c r="M2189" i="1" s="1"/>
  <c r="I2197" i="1"/>
  <c r="M2197" i="1" s="1"/>
  <c r="I2205" i="1"/>
  <c r="M2205" i="1" s="1"/>
  <c r="I2213" i="1"/>
  <c r="M2213" i="1" s="1"/>
  <c r="I2221" i="1"/>
  <c r="M2221" i="1" s="1"/>
  <c r="I2229" i="1"/>
  <c r="M2229" i="1" s="1"/>
  <c r="I2237" i="1"/>
  <c r="M2237" i="1" s="1"/>
  <c r="I2245" i="1"/>
  <c r="M2245" i="1" s="1"/>
  <c r="I2253" i="1"/>
  <c r="M2253" i="1" s="1"/>
  <c r="I2261" i="1"/>
  <c r="M2261" i="1" s="1"/>
  <c r="I2269" i="1"/>
  <c r="M2269" i="1" s="1"/>
  <c r="I2277" i="1"/>
  <c r="M2277" i="1" s="1"/>
  <c r="I2285" i="1"/>
  <c r="M2285" i="1" s="1"/>
  <c r="I2293" i="1"/>
  <c r="M2293" i="1" s="1"/>
  <c r="I2301" i="1"/>
  <c r="M2301" i="1" s="1"/>
  <c r="I2309" i="1"/>
  <c r="M2309" i="1" s="1"/>
  <c r="I2317" i="1"/>
  <c r="M2317" i="1" s="1"/>
  <c r="I2325" i="1"/>
  <c r="M2325" i="1" s="1"/>
  <c r="I2333" i="1"/>
  <c r="M2333" i="1" s="1"/>
  <c r="I2341" i="1"/>
  <c r="M2341" i="1" s="1"/>
  <c r="I2349" i="1"/>
  <c r="M2349" i="1" s="1"/>
  <c r="I2357" i="1"/>
  <c r="M2357" i="1" s="1"/>
  <c r="I2365" i="1"/>
  <c r="M2365" i="1" s="1"/>
  <c r="I2373" i="1"/>
  <c r="M2373" i="1" s="1"/>
  <c r="I2381" i="1"/>
  <c r="M2381" i="1" s="1"/>
  <c r="I2389" i="1"/>
  <c r="M2389" i="1" s="1"/>
  <c r="I2397" i="1"/>
  <c r="M2397" i="1" s="1"/>
  <c r="I2405" i="1"/>
  <c r="M2405" i="1" s="1"/>
  <c r="I2413" i="1"/>
  <c r="M2413" i="1" s="1"/>
  <c r="I2421" i="1"/>
  <c r="M2421" i="1" s="1"/>
  <c r="I2429" i="1"/>
  <c r="M2429" i="1" s="1"/>
  <c r="I2437" i="1"/>
  <c r="M2437" i="1" s="1"/>
  <c r="I2445" i="1"/>
  <c r="M2445" i="1" s="1"/>
  <c r="I2453" i="1"/>
  <c r="M2453" i="1" s="1"/>
  <c r="I2461" i="1"/>
  <c r="M2461" i="1" s="1"/>
  <c r="I2469" i="1"/>
  <c r="M2469" i="1" s="1"/>
  <c r="I2477" i="1"/>
  <c r="M2477" i="1" s="1"/>
  <c r="I2485" i="1"/>
  <c r="M2485" i="1" s="1"/>
  <c r="I2493" i="1"/>
  <c r="M2493" i="1" s="1"/>
  <c r="I2501" i="1"/>
  <c r="M2501" i="1" s="1"/>
  <c r="I2509" i="1"/>
  <c r="M2509" i="1" s="1"/>
  <c r="I2517" i="1"/>
  <c r="M2517" i="1" s="1"/>
  <c r="I2525" i="1"/>
  <c r="M2525" i="1" s="1"/>
  <c r="I2533" i="1"/>
  <c r="M2533" i="1" s="1"/>
  <c r="I2541" i="1"/>
  <c r="M2541" i="1" s="1"/>
  <c r="I2549" i="1"/>
  <c r="M2549" i="1" s="1"/>
  <c r="I2557" i="1"/>
  <c r="M2557" i="1" s="1"/>
  <c r="I2565" i="1"/>
  <c r="M2565" i="1" s="1"/>
  <c r="I2573" i="1"/>
  <c r="M2573" i="1" s="1"/>
  <c r="I2581" i="1"/>
  <c r="M2581" i="1" s="1"/>
  <c r="I2589" i="1"/>
  <c r="M2589" i="1" s="1"/>
  <c r="I2597" i="1"/>
  <c r="M2597" i="1" s="1"/>
  <c r="I2605" i="1"/>
  <c r="M2605" i="1" s="1"/>
  <c r="I2613" i="1"/>
  <c r="M2613" i="1" s="1"/>
  <c r="I2621" i="1"/>
  <c r="M2621" i="1" s="1"/>
  <c r="I2629" i="1"/>
  <c r="M2629" i="1" s="1"/>
  <c r="I2637" i="1"/>
  <c r="M2637" i="1" s="1"/>
  <c r="I2645" i="1"/>
  <c r="M2645" i="1" s="1"/>
  <c r="I2653" i="1"/>
  <c r="M2653" i="1" s="1"/>
  <c r="I2661" i="1"/>
  <c r="M2661" i="1" s="1"/>
  <c r="I2669" i="1"/>
  <c r="M2669" i="1" s="1"/>
  <c r="I2677" i="1"/>
  <c r="M2677" i="1" s="1"/>
  <c r="I2685" i="1"/>
  <c r="M2685" i="1" s="1"/>
  <c r="I2693" i="1"/>
  <c r="M2693" i="1" s="1"/>
  <c r="I2701" i="1"/>
  <c r="M2701" i="1" s="1"/>
  <c r="I2709" i="1"/>
  <c r="M2709" i="1" s="1"/>
  <c r="I2717" i="1"/>
  <c r="M2717" i="1" s="1"/>
  <c r="I2725" i="1"/>
  <c r="M2725" i="1" s="1"/>
  <c r="I2733" i="1"/>
  <c r="M2733" i="1" s="1"/>
  <c r="I2741" i="1"/>
  <c r="M2741" i="1" s="1"/>
  <c r="I2749" i="1"/>
  <c r="M2749" i="1" s="1"/>
  <c r="I2757" i="1"/>
  <c r="M2757" i="1" s="1"/>
  <c r="I2765" i="1"/>
  <c r="M2765" i="1" s="1"/>
  <c r="I2773" i="1"/>
  <c r="M2773" i="1" s="1"/>
  <c r="I2781" i="1"/>
  <c r="M2781" i="1" s="1"/>
  <c r="I2789" i="1"/>
  <c r="M2789" i="1" s="1"/>
  <c r="I2797" i="1"/>
  <c r="M2797" i="1" s="1"/>
  <c r="I2805" i="1"/>
  <c r="M2805" i="1" s="1"/>
  <c r="I2813" i="1"/>
  <c r="M2813" i="1" s="1"/>
  <c r="I2821" i="1"/>
  <c r="M2821" i="1" s="1"/>
  <c r="I2829" i="1"/>
  <c r="M2829" i="1" s="1"/>
  <c r="I2837" i="1"/>
  <c r="M2837" i="1" s="1"/>
  <c r="I2845" i="1"/>
  <c r="M2845" i="1" s="1"/>
  <c r="I2853" i="1"/>
  <c r="M2853" i="1" s="1"/>
  <c r="I2861" i="1"/>
  <c r="M2861" i="1" s="1"/>
  <c r="I2869" i="1"/>
  <c r="M2869" i="1" s="1"/>
  <c r="I2877" i="1"/>
  <c r="M2877" i="1" s="1"/>
  <c r="I2885" i="1"/>
  <c r="M2885" i="1" s="1"/>
  <c r="I2893" i="1"/>
  <c r="M2893" i="1" s="1"/>
  <c r="I2901" i="1"/>
  <c r="M2901" i="1" s="1"/>
  <c r="I2909" i="1"/>
  <c r="M2909" i="1" s="1"/>
  <c r="I2917" i="1"/>
  <c r="M2917" i="1" s="1"/>
  <c r="I2925" i="1"/>
  <c r="M2925" i="1" s="1"/>
  <c r="I2933" i="1"/>
  <c r="M2933" i="1" s="1"/>
  <c r="I2941" i="1"/>
  <c r="M2941" i="1" s="1"/>
  <c r="I2949" i="1"/>
  <c r="M2949" i="1" s="1"/>
  <c r="I2957" i="1"/>
  <c r="M2957" i="1" s="1"/>
  <c r="I2965" i="1"/>
  <c r="M2965" i="1" s="1"/>
  <c r="I2973" i="1"/>
  <c r="M2973" i="1" s="1"/>
  <c r="I2981" i="1"/>
  <c r="M2981" i="1" s="1"/>
  <c r="I2989" i="1"/>
  <c r="M2989" i="1" s="1"/>
  <c r="I2997" i="1"/>
  <c r="M2997" i="1" s="1"/>
  <c r="I3005" i="1"/>
  <c r="M3005" i="1" s="1"/>
  <c r="I3013" i="1"/>
  <c r="M3013" i="1" s="1"/>
  <c r="I3021" i="1"/>
  <c r="M3021" i="1" s="1"/>
  <c r="I3029" i="1"/>
  <c r="M3029" i="1" s="1"/>
  <c r="I3037" i="1"/>
  <c r="M3037" i="1" s="1"/>
  <c r="I3045" i="1"/>
  <c r="M3045" i="1" s="1"/>
  <c r="I3053" i="1"/>
  <c r="M3053" i="1" s="1"/>
  <c r="I3061" i="1"/>
  <c r="M3061" i="1" s="1"/>
  <c r="I3069" i="1"/>
  <c r="M3069" i="1" s="1"/>
  <c r="I3077" i="1"/>
  <c r="M3077" i="1" s="1"/>
  <c r="I3085" i="1"/>
  <c r="M3085" i="1" s="1"/>
  <c r="I3093" i="1"/>
  <c r="M3093" i="1" s="1"/>
  <c r="I3101" i="1"/>
  <c r="M3101" i="1" s="1"/>
  <c r="I3109" i="1"/>
  <c r="M3109" i="1" s="1"/>
  <c r="I3117" i="1"/>
  <c r="M3117" i="1" s="1"/>
  <c r="I3125" i="1"/>
  <c r="M3125" i="1" s="1"/>
  <c r="I3133" i="1"/>
  <c r="M3133" i="1" s="1"/>
  <c r="I3141" i="1"/>
  <c r="M3141" i="1" s="1"/>
  <c r="I3149" i="1"/>
  <c r="M3149" i="1" s="1"/>
  <c r="I3157" i="1"/>
  <c r="M3157" i="1" s="1"/>
  <c r="I3165" i="1"/>
  <c r="M3165" i="1" s="1"/>
  <c r="I3173" i="1"/>
  <c r="M3173" i="1" s="1"/>
  <c r="I3181" i="1"/>
  <c r="M3181" i="1" s="1"/>
  <c r="I3189" i="1"/>
  <c r="M3189" i="1" s="1"/>
  <c r="I3197" i="1"/>
  <c r="M3197" i="1" s="1"/>
  <c r="I3205" i="1"/>
  <c r="M3205" i="1" s="1"/>
  <c r="I3213" i="1"/>
  <c r="M3213" i="1" s="1"/>
  <c r="I3221" i="1"/>
  <c r="M3221" i="1" s="1"/>
  <c r="I3229" i="1"/>
  <c r="M3229" i="1" s="1"/>
  <c r="I3237" i="1"/>
  <c r="M3237" i="1" s="1"/>
  <c r="I3245" i="1"/>
  <c r="M3245" i="1" s="1"/>
  <c r="I3253" i="1"/>
  <c r="M3253" i="1" s="1"/>
  <c r="I3261" i="1"/>
  <c r="M3261" i="1" s="1"/>
  <c r="I3269" i="1"/>
  <c r="M3269" i="1" s="1"/>
  <c r="I3277" i="1"/>
  <c r="M3277" i="1" s="1"/>
  <c r="I3285" i="1"/>
  <c r="M3285" i="1" s="1"/>
  <c r="I3293" i="1"/>
  <c r="M3293" i="1" s="1"/>
  <c r="I3301" i="1"/>
  <c r="M3301" i="1" s="1"/>
  <c r="I3309" i="1"/>
  <c r="M3309" i="1" s="1"/>
  <c r="O3127" i="1"/>
  <c r="G3127" i="1"/>
  <c r="O3071" i="1"/>
  <c r="G3071" i="1"/>
  <c r="O3015" i="1"/>
  <c r="G3015" i="1"/>
  <c r="O2959" i="1"/>
  <c r="G2959" i="1"/>
  <c r="O2911" i="1"/>
  <c r="G2911" i="1"/>
  <c r="O2863" i="1"/>
  <c r="G2863" i="1"/>
  <c r="O2799" i="1"/>
  <c r="G2799" i="1"/>
  <c r="O2743" i="1"/>
  <c r="G2743" i="1"/>
  <c r="O2687" i="1"/>
  <c r="G2687" i="1"/>
  <c r="O2623" i="1"/>
  <c r="G2623" i="1"/>
  <c r="O2559" i="1"/>
  <c r="G2559" i="1"/>
  <c r="O2495" i="1"/>
  <c r="G2495" i="1"/>
  <c r="O2431" i="1"/>
  <c r="G2431" i="1"/>
  <c r="O2359" i="1"/>
  <c r="G2359" i="1"/>
  <c r="O2287" i="1"/>
  <c r="G2287" i="1"/>
  <c r="O2223" i="1"/>
  <c r="G2223" i="1"/>
  <c r="O2135" i="1"/>
  <c r="G2135" i="1"/>
  <c r="O2063" i="1"/>
  <c r="G2063" i="1"/>
  <c r="O1991" i="1"/>
  <c r="G1991" i="1"/>
  <c r="O1935" i="1"/>
  <c r="G1935" i="1"/>
  <c r="O1879" i="1"/>
  <c r="G1879" i="1"/>
  <c r="O1839" i="1"/>
  <c r="G1839" i="1"/>
  <c r="O1783" i="1"/>
  <c r="G1783" i="1"/>
  <c r="O1751" i="1"/>
  <c r="G1751" i="1"/>
  <c r="O1711" i="1"/>
  <c r="G1711" i="1"/>
  <c r="O1687" i="1"/>
  <c r="G1687" i="1"/>
  <c r="O1663" i="1"/>
  <c r="G1663" i="1"/>
  <c r="O1615" i="1"/>
  <c r="G1615" i="1"/>
  <c r="O1575" i="1"/>
  <c r="G1575" i="1"/>
  <c r="O1535" i="1"/>
  <c r="G1535" i="1"/>
  <c r="O1479" i="1"/>
  <c r="G1479" i="1"/>
  <c r="O1447" i="1"/>
  <c r="G1447" i="1"/>
  <c r="O1415" i="1"/>
  <c r="G1415" i="1"/>
  <c r="O1359" i="1"/>
  <c r="G1359" i="1"/>
  <c r="O1311" i="1"/>
  <c r="G1311" i="1"/>
  <c r="O1263" i="1"/>
  <c r="G1263" i="1"/>
  <c r="O1223" i="1"/>
  <c r="G1223" i="1"/>
  <c r="O1191" i="1"/>
  <c r="G1191" i="1"/>
  <c r="O1159" i="1"/>
  <c r="G1159" i="1"/>
  <c r="O1119" i="1"/>
  <c r="G1119" i="1"/>
  <c r="O1087" i="1"/>
  <c r="G1087" i="1"/>
  <c r="O1031" i="1"/>
  <c r="G1031" i="1"/>
  <c r="O983" i="1"/>
  <c r="G983" i="1"/>
  <c r="O943" i="1"/>
  <c r="G943" i="1"/>
  <c r="O903" i="1"/>
  <c r="G903" i="1"/>
  <c r="O871" i="1"/>
  <c r="G871" i="1"/>
  <c r="O831" i="1"/>
  <c r="G831" i="1"/>
  <c r="O783" i="1"/>
  <c r="G783" i="1"/>
  <c r="O711" i="1"/>
  <c r="G711" i="1"/>
  <c r="O655" i="1"/>
  <c r="G655" i="1"/>
  <c r="O615" i="1"/>
  <c r="G615" i="1"/>
  <c r="O583" i="1"/>
  <c r="G583" i="1"/>
  <c r="O519" i="1"/>
  <c r="G519" i="1"/>
  <c r="O487" i="1"/>
  <c r="G487" i="1"/>
  <c r="O455" i="1"/>
  <c r="G455" i="1"/>
  <c r="O423" i="1"/>
  <c r="G423" i="1"/>
  <c r="O391" i="1"/>
  <c r="G391" i="1"/>
  <c r="O359" i="1"/>
  <c r="G359" i="1"/>
  <c r="O319" i="1"/>
  <c r="G319" i="1"/>
  <c r="O287" i="1"/>
  <c r="G287" i="1"/>
  <c r="O247" i="1"/>
  <c r="G247" i="1"/>
  <c r="O223" i="1"/>
  <c r="G223" i="1"/>
  <c r="O199" i="1"/>
  <c r="G199" i="1"/>
  <c r="O183" i="1"/>
  <c r="G183" i="1"/>
  <c r="O151" i="1"/>
  <c r="G151" i="1"/>
  <c r="O119" i="1"/>
  <c r="G119" i="1"/>
  <c r="O103" i="1"/>
  <c r="G103" i="1"/>
  <c r="O87" i="1"/>
  <c r="G87" i="1"/>
  <c r="O55" i="1"/>
  <c r="G55" i="1"/>
  <c r="O39" i="1"/>
  <c r="G39" i="1"/>
  <c r="I284" i="1"/>
  <c r="M284" i="1" s="1"/>
  <c r="I2796" i="1"/>
  <c r="M2796" i="1" s="1"/>
  <c r="I2820" i="1"/>
  <c r="M2820" i="1" s="1"/>
  <c r="I2988" i="1"/>
  <c r="M2988" i="1" s="1"/>
  <c r="I3236" i="1"/>
  <c r="M3236" i="1" s="1"/>
  <c r="O3285" i="1"/>
  <c r="G3285" i="1"/>
  <c r="O3205" i="1"/>
  <c r="G3205" i="1"/>
  <c r="O3133" i="1"/>
  <c r="G3133" i="1"/>
  <c r="O3077" i="1"/>
  <c r="G3077" i="1"/>
  <c r="O3013" i="1"/>
  <c r="G3013" i="1"/>
  <c r="O2981" i="1"/>
  <c r="G2981" i="1"/>
  <c r="O2909" i="1"/>
  <c r="G2909" i="1"/>
  <c r="O2853" i="1"/>
  <c r="G2853" i="1"/>
  <c r="O2797" i="1"/>
  <c r="G2797" i="1"/>
  <c r="O2709" i="1"/>
  <c r="G2709" i="1"/>
  <c r="O2621" i="1"/>
  <c r="G2621" i="1"/>
  <c r="O2541" i="1"/>
  <c r="G2541" i="1"/>
  <c r="O2461" i="1"/>
  <c r="G2461" i="1"/>
  <c r="O2381" i="1"/>
  <c r="G2381" i="1"/>
  <c r="O2301" i="1"/>
  <c r="G2301" i="1"/>
  <c r="O2229" i="1"/>
  <c r="G2229" i="1"/>
  <c r="O2141" i="1"/>
  <c r="G2141" i="1"/>
  <c r="O2069" i="1"/>
  <c r="G2069" i="1"/>
  <c r="O1997" i="1"/>
  <c r="G1997" i="1"/>
  <c r="O1925" i="1"/>
  <c r="G1925" i="1"/>
  <c r="O1869" i="1"/>
  <c r="G1869" i="1"/>
  <c r="O1805" i="1"/>
  <c r="G1805" i="1"/>
  <c r="O1749" i="1"/>
  <c r="G1749" i="1"/>
  <c r="O1677" i="1"/>
  <c r="G1677" i="1"/>
  <c r="O1613" i="1"/>
  <c r="G1613" i="1"/>
  <c r="O1541" i="1"/>
  <c r="G1541" i="1"/>
  <c r="O1501" i="1"/>
  <c r="G1501" i="1"/>
  <c r="O1453" i="1"/>
  <c r="G1453" i="1"/>
  <c r="O1405" i="1"/>
  <c r="G1405" i="1"/>
  <c r="O1357" i="1"/>
  <c r="G1357" i="1"/>
  <c r="O1309" i="1"/>
  <c r="G1309" i="1"/>
  <c r="O1261" i="1"/>
  <c r="G1261" i="1"/>
  <c r="O1213" i="1"/>
  <c r="G1213" i="1"/>
  <c r="O1197" i="1"/>
  <c r="G1197" i="1"/>
  <c r="O1165" i="1"/>
  <c r="G1165" i="1"/>
  <c r="O1157" i="1"/>
  <c r="G1157" i="1"/>
  <c r="O1141" i="1"/>
  <c r="G1141" i="1"/>
  <c r="O1125" i="1"/>
  <c r="G1125" i="1"/>
  <c r="O1109" i="1"/>
  <c r="G1109" i="1"/>
  <c r="O1077" i="1"/>
  <c r="G1077" i="1"/>
  <c r="O1061" i="1"/>
  <c r="G1061" i="1"/>
  <c r="O1053" i="1"/>
  <c r="G1053" i="1"/>
  <c r="O1037" i="1"/>
  <c r="G1037" i="1"/>
  <c r="O1029" i="1"/>
  <c r="G1029" i="1"/>
  <c r="O1021" i="1"/>
  <c r="G1021" i="1"/>
  <c r="O1013" i="1"/>
  <c r="G1013" i="1"/>
  <c r="O1005" i="1"/>
  <c r="G1005" i="1"/>
  <c r="O997" i="1"/>
  <c r="G997" i="1"/>
  <c r="O989" i="1"/>
  <c r="G989" i="1"/>
  <c r="O981" i="1"/>
  <c r="G981" i="1"/>
  <c r="O973" i="1"/>
  <c r="G973" i="1"/>
  <c r="O957" i="1"/>
  <c r="G957" i="1"/>
  <c r="O949" i="1"/>
  <c r="G949" i="1"/>
  <c r="O933" i="1"/>
  <c r="G933" i="1"/>
  <c r="O917" i="1"/>
  <c r="G917" i="1"/>
  <c r="O901" i="1"/>
  <c r="G901" i="1"/>
  <c r="O885" i="1"/>
  <c r="G885" i="1"/>
  <c r="O869" i="1"/>
  <c r="G869" i="1"/>
  <c r="O853" i="1"/>
  <c r="G853" i="1"/>
  <c r="O845" i="1"/>
  <c r="G845" i="1"/>
  <c r="O829" i="1"/>
  <c r="G829" i="1"/>
  <c r="O813" i="1"/>
  <c r="G813" i="1"/>
  <c r="O805" i="1"/>
  <c r="G805" i="1"/>
  <c r="O789" i="1"/>
  <c r="G789" i="1"/>
  <c r="O773" i="1"/>
  <c r="G773" i="1"/>
  <c r="O757" i="1"/>
  <c r="G757" i="1"/>
  <c r="O741" i="1"/>
  <c r="G741" i="1"/>
  <c r="O733" i="1"/>
  <c r="G733" i="1"/>
  <c r="O725" i="1"/>
  <c r="G725" i="1"/>
  <c r="O709" i="1"/>
  <c r="G709" i="1"/>
  <c r="O701" i="1"/>
  <c r="G701" i="1"/>
  <c r="O685" i="1"/>
  <c r="G685" i="1"/>
  <c r="O677" i="1"/>
  <c r="G677" i="1"/>
  <c r="O661" i="1"/>
  <c r="G661" i="1"/>
  <c r="O645" i="1"/>
  <c r="G645" i="1"/>
  <c r="O629" i="1"/>
  <c r="G629" i="1"/>
  <c r="O613" i="1"/>
  <c r="G613" i="1"/>
  <c r="O597" i="1"/>
  <c r="G597" i="1"/>
  <c r="O581" i="1"/>
  <c r="G581" i="1"/>
  <c r="O565" i="1"/>
  <c r="G565" i="1"/>
  <c r="O549" i="1"/>
  <c r="G549" i="1"/>
  <c r="O541" i="1"/>
  <c r="G541" i="1"/>
  <c r="O525" i="1"/>
  <c r="G525" i="1"/>
  <c r="O517" i="1"/>
  <c r="G517" i="1"/>
  <c r="O509" i="1"/>
  <c r="G509" i="1"/>
  <c r="O493" i="1"/>
  <c r="G493" i="1"/>
  <c r="O485" i="1"/>
  <c r="G485" i="1"/>
  <c r="O477" i="1"/>
  <c r="G477" i="1"/>
  <c r="O445" i="1"/>
  <c r="G445" i="1"/>
  <c r="O437" i="1"/>
  <c r="G437" i="1"/>
  <c r="O429" i="1"/>
  <c r="G429" i="1"/>
  <c r="O421" i="1"/>
  <c r="G421" i="1"/>
  <c r="O413" i="1"/>
  <c r="G413" i="1"/>
  <c r="O397" i="1"/>
  <c r="G397" i="1"/>
  <c r="O373" i="1"/>
  <c r="G373" i="1"/>
  <c r="O357" i="1"/>
  <c r="G357" i="1"/>
  <c r="O341" i="1"/>
  <c r="G341" i="1"/>
  <c r="O317" i="1"/>
  <c r="G317" i="1"/>
  <c r="O301" i="1"/>
  <c r="G301" i="1"/>
  <c r="O285" i="1"/>
  <c r="G285" i="1"/>
  <c r="O261" i="1"/>
  <c r="G261" i="1"/>
  <c r="O237" i="1"/>
  <c r="G237" i="1"/>
  <c r="O221" i="1"/>
  <c r="G221" i="1"/>
  <c r="O213" i="1"/>
  <c r="G213" i="1"/>
  <c r="O205" i="1"/>
  <c r="G205" i="1"/>
  <c r="O189" i="1"/>
  <c r="G189" i="1"/>
  <c r="O181" i="1"/>
  <c r="G181" i="1"/>
  <c r="O173" i="1"/>
  <c r="G173" i="1"/>
  <c r="O165" i="1"/>
  <c r="G165" i="1"/>
  <c r="O157" i="1"/>
  <c r="G157" i="1"/>
  <c r="O149" i="1"/>
  <c r="G149" i="1"/>
  <c r="O141" i="1"/>
  <c r="G141" i="1"/>
  <c r="O133" i="1"/>
  <c r="G133" i="1"/>
  <c r="O125" i="1"/>
  <c r="G125" i="1"/>
  <c r="O117" i="1"/>
  <c r="G117" i="1"/>
  <c r="O109" i="1"/>
  <c r="G109" i="1"/>
  <c r="O101" i="1"/>
  <c r="G101" i="1"/>
  <c r="O93" i="1"/>
  <c r="G93" i="1"/>
  <c r="O77" i="1"/>
  <c r="G77" i="1"/>
  <c r="O69" i="1"/>
  <c r="G69" i="1"/>
  <c r="O61" i="1"/>
  <c r="G61" i="1"/>
  <c r="O53" i="1"/>
  <c r="G53" i="1"/>
  <c r="O45" i="1"/>
  <c r="G45" i="1"/>
  <c r="O37" i="1"/>
  <c r="G37" i="1"/>
  <c r="O29" i="1"/>
  <c r="G29" i="1"/>
  <c r="O21" i="1"/>
  <c r="G21" i="1"/>
  <c r="O13" i="1"/>
  <c r="G13" i="1"/>
  <c r="I14" i="1"/>
  <c r="M14" i="1" s="1"/>
  <c r="I22" i="1"/>
  <c r="M22" i="1" s="1"/>
  <c r="I30" i="1"/>
  <c r="M30" i="1" s="1"/>
  <c r="I38" i="1"/>
  <c r="M38" i="1" s="1"/>
  <c r="I46" i="1"/>
  <c r="M46" i="1" s="1"/>
  <c r="I54" i="1"/>
  <c r="M54" i="1" s="1"/>
  <c r="I62" i="1"/>
  <c r="M62" i="1" s="1"/>
  <c r="I70" i="1"/>
  <c r="M70" i="1" s="1"/>
  <c r="I78" i="1"/>
  <c r="M78" i="1" s="1"/>
  <c r="I86" i="1"/>
  <c r="M86" i="1" s="1"/>
  <c r="I94" i="1"/>
  <c r="M94" i="1" s="1"/>
  <c r="I102" i="1"/>
  <c r="M102" i="1" s="1"/>
  <c r="I110" i="1"/>
  <c r="M110" i="1" s="1"/>
  <c r="I118" i="1"/>
  <c r="M118" i="1" s="1"/>
  <c r="I126" i="1"/>
  <c r="M126" i="1" s="1"/>
  <c r="I134" i="1"/>
  <c r="M134" i="1" s="1"/>
  <c r="I142" i="1"/>
  <c r="M142" i="1" s="1"/>
  <c r="I150" i="1"/>
  <c r="M150" i="1" s="1"/>
  <c r="I158" i="1"/>
  <c r="M158" i="1" s="1"/>
  <c r="I166" i="1"/>
  <c r="M166" i="1" s="1"/>
  <c r="I174" i="1"/>
  <c r="M174" i="1" s="1"/>
  <c r="I182" i="1"/>
  <c r="M182" i="1" s="1"/>
  <c r="I190" i="1"/>
  <c r="M190" i="1" s="1"/>
  <c r="I198" i="1"/>
  <c r="M198" i="1" s="1"/>
  <c r="I206" i="1"/>
  <c r="M206" i="1" s="1"/>
  <c r="I214" i="1"/>
  <c r="M214" i="1" s="1"/>
  <c r="I222" i="1"/>
  <c r="M222" i="1" s="1"/>
  <c r="I238" i="1"/>
  <c r="M238" i="1" s="1"/>
  <c r="I246" i="1"/>
  <c r="M246" i="1" s="1"/>
  <c r="I254" i="1"/>
  <c r="M254" i="1" s="1"/>
  <c r="I262" i="1"/>
  <c r="M262" i="1" s="1"/>
  <c r="I270" i="1"/>
  <c r="M270" i="1" s="1"/>
  <c r="I278" i="1"/>
  <c r="M278" i="1" s="1"/>
  <c r="I286" i="1"/>
  <c r="M286" i="1" s="1"/>
  <c r="I294" i="1"/>
  <c r="M294" i="1" s="1"/>
  <c r="I302" i="1"/>
  <c r="M302" i="1" s="1"/>
  <c r="I310" i="1"/>
  <c r="M310" i="1" s="1"/>
  <c r="I318" i="1"/>
  <c r="M318" i="1" s="1"/>
  <c r="I326" i="1"/>
  <c r="M326" i="1" s="1"/>
  <c r="I334" i="1"/>
  <c r="M334" i="1" s="1"/>
  <c r="I342" i="1"/>
  <c r="M342" i="1" s="1"/>
  <c r="I350" i="1"/>
  <c r="M350" i="1" s="1"/>
  <c r="I358" i="1"/>
  <c r="M358" i="1" s="1"/>
  <c r="I366" i="1"/>
  <c r="M366" i="1" s="1"/>
  <c r="I374" i="1"/>
  <c r="M374" i="1" s="1"/>
  <c r="I382" i="1"/>
  <c r="M382" i="1" s="1"/>
  <c r="I390" i="1"/>
  <c r="M390" i="1" s="1"/>
  <c r="I398" i="1"/>
  <c r="M398" i="1" s="1"/>
  <c r="I406" i="1"/>
  <c r="M406" i="1" s="1"/>
  <c r="I414" i="1"/>
  <c r="M414" i="1" s="1"/>
  <c r="I422" i="1"/>
  <c r="M422" i="1" s="1"/>
  <c r="I430" i="1"/>
  <c r="M430" i="1" s="1"/>
  <c r="I438" i="1"/>
  <c r="M438" i="1" s="1"/>
  <c r="I446" i="1"/>
  <c r="M446" i="1" s="1"/>
  <c r="I454" i="1"/>
  <c r="M454" i="1" s="1"/>
  <c r="I462" i="1"/>
  <c r="M462" i="1" s="1"/>
  <c r="I470" i="1"/>
  <c r="M470" i="1" s="1"/>
  <c r="I478" i="1"/>
  <c r="M478" i="1" s="1"/>
  <c r="I486" i="1"/>
  <c r="M486" i="1" s="1"/>
  <c r="I494" i="1"/>
  <c r="M494" i="1" s="1"/>
  <c r="I502" i="1"/>
  <c r="M502" i="1" s="1"/>
  <c r="I510" i="1"/>
  <c r="M510" i="1" s="1"/>
  <c r="I518" i="1"/>
  <c r="M518" i="1" s="1"/>
  <c r="I526" i="1"/>
  <c r="M526" i="1" s="1"/>
  <c r="I534" i="1"/>
  <c r="M534" i="1" s="1"/>
  <c r="I542" i="1"/>
  <c r="M542" i="1" s="1"/>
  <c r="I550" i="1"/>
  <c r="M550" i="1" s="1"/>
  <c r="I558" i="1"/>
  <c r="M558" i="1" s="1"/>
  <c r="I566" i="1"/>
  <c r="M566" i="1" s="1"/>
  <c r="I574" i="1"/>
  <c r="M574" i="1" s="1"/>
  <c r="I582" i="1"/>
  <c r="M582" i="1" s="1"/>
  <c r="I590" i="1"/>
  <c r="M590" i="1" s="1"/>
  <c r="I598" i="1"/>
  <c r="M598" i="1" s="1"/>
  <c r="I606" i="1"/>
  <c r="M606" i="1" s="1"/>
  <c r="I614" i="1"/>
  <c r="M614" i="1" s="1"/>
  <c r="I622" i="1"/>
  <c r="M622" i="1" s="1"/>
  <c r="I630" i="1"/>
  <c r="M630" i="1" s="1"/>
  <c r="I638" i="1"/>
  <c r="M638" i="1" s="1"/>
  <c r="I646" i="1"/>
  <c r="M646" i="1" s="1"/>
  <c r="I654" i="1"/>
  <c r="M654" i="1" s="1"/>
  <c r="I662" i="1"/>
  <c r="M662" i="1" s="1"/>
  <c r="I670" i="1"/>
  <c r="M670" i="1" s="1"/>
  <c r="I678" i="1"/>
  <c r="M678" i="1" s="1"/>
  <c r="I686" i="1"/>
  <c r="M686" i="1" s="1"/>
  <c r="I694" i="1"/>
  <c r="M694" i="1" s="1"/>
  <c r="I702" i="1"/>
  <c r="M702" i="1" s="1"/>
  <c r="I710" i="1"/>
  <c r="M710" i="1" s="1"/>
  <c r="I718" i="1"/>
  <c r="M718" i="1" s="1"/>
  <c r="I726" i="1"/>
  <c r="M726" i="1" s="1"/>
  <c r="I734" i="1"/>
  <c r="M734" i="1" s="1"/>
  <c r="I742" i="1"/>
  <c r="M742" i="1" s="1"/>
  <c r="I750" i="1"/>
  <c r="M750" i="1" s="1"/>
  <c r="I758" i="1"/>
  <c r="M758" i="1" s="1"/>
  <c r="I766" i="1"/>
  <c r="M766" i="1" s="1"/>
  <c r="I774" i="1"/>
  <c r="M774" i="1" s="1"/>
  <c r="I782" i="1"/>
  <c r="M782" i="1" s="1"/>
  <c r="I790" i="1"/>
  <c r="M790" i="1" s="1"/>
  <c r="I798" i="1"/>
  <c r="M798" i="1" s="1"/>
  <c r="I806" i="1"/>
  <c r="M806" i="1" s="1"/>
  <c r="I814" i="1"/>
  <c r="M814" i="1" s="1"/>
  <c r="I822" i="1"/>
  <c r="M822" i="1" s="1"/>
  <c r="I830" i="1"/>
  <c r="M830" i="1" s="1"/>
  <c r="I838" i="1"/>
  <c r="M838" i="1" s="1"/>
  <c r="I846" i="1"/>
  <c r="M846" i="1" s="1"/>
  <c r="I854" i="1"/>
  <c r="M854" i="1" s="1"/>
  <c r="I862" i="1"/>
  <c r="M862" i="1" s="1"/>
  <c r="I870" i="1"/>
  <c r="M870" i="1" s="1"/>
  <c r="I878" i="1"/>
  <c r="M878" i="1" s="1"/>
  <c r="I886" i="1"/>
  <c r="M886" i="1" s="1"/>
  <c r="I894" i="1"/>
  <c r="M894" i="1" s="1"/>
  <c r="I902" i="1"/>
  <c r="M902" i="1" s="1"/>
  <c r="I910" i="1"/>
  <c r="M910" i="1" s="1"/>
  <c r="I918" i="1"/>
  <c r="M918" i="1" s="1"/>
  <c r="I926" i="1"/>
  <c r="M926" i="1" s="1"/>
  <c r="I934" i="1"/>
  <c r="M934" i="1" s="1"/>
  <c r="I942" i="1"/>
  <c r="M942" i="1" s="1"/>
  <c r="I950" i="1"/>
  <c r="M950" i="1" s="1"/>
  <c r="I958" i="1"/>
  <c r="M958" i="1" s="1"/>
  <c r="I966" i="1"/>
  <c r="M966" i="1" s="1"/>
  <c r="I974" i="1"/>
  <c r="M974" i="1" s="1"/>
  <c r="I982" i="1"/>
  <c r="M982" i="1" s="1"/>
  <c r="I990" i="1"/>
  <c r="M990" i="1" s="1"/>
  <c r="I998" i="1"/>
  <c r="M998" i="1" s="1"/>
  <c r="I1006" i="1"/>
  <c r="M1006" i="1" s="1"/>
  <c r="I1014" i="1"/>
  <c r="M1014" i="1" s="1"/>
  <c r="I1022" i="1"/>
  <c r="M1022" i="1" s="1"/>
  <c r="I1030" i="1"/>
  <c r="M1030" i="1" s="1"/>
  <c r="I1038" i="1"/>
  <c r="M1038" i="1" s="1"/>
  <c r="I1046" i="1"/>
  <c r="M1046" i="1" s="1"/>
  <c r="I1054" i="1"/>
  <c r="M1054" i="1" s="1"/>
  <c r="I1062" i="1"/>
  <c r="M1062" i="1" s="1"/>
  <c r="I1070" i="1"/>
  <c r="M1070" i="1" s="1"/>
  <c r="I1078" i="1"/>
  <c r="M1078" i="1" s="1"/>
  <c r="I1086" i="1"/>
  <c r="M1086" i="1" s="1"/>
  <c r="I1094" i="1"/>
  <c r="M1094" i="1" s="1"/>
  <c r="I1102" i="1"/>
  <c r="M1102" i="1" s="1"/>
  <c r="I1110" i="1"/>
  <c r="M1110" i="1" s="1"/>
  <c r="I1118" i="1"/>
  <c r="M1118" i="1" s="1"/>
  <c r="I1126" i="1"/>
  <c r="M1126" i="1" s="1"/>
  <c r="I1134" i="1"/>
  <c r="M1134" i="1" s="1"/>
  <c r="I1142" i="1"/>
  <c r="M1142" i="1" s="1"/>
  <c r="I1150" i="1"/>
  <c r="M1150" i="1" s="1"/>
  <c r="I1158" i="1"/>
  <c r="M1158" i="1" s="1"/>
  <c r="I1166" i="1"/>
  <c r="M1166" i="1" s="1"/>
  <c r="I1174" i="1"/>
  <c r="M1174" i="1" s="1"/>
  <c r="I1182" i="1"/>
  <c r="M1182" i="1" s="1"/>
  <c r="I1190" i="1"/>
  <c r="M1190" i="1" s="1"/>
  <c r="I1198" i="1"/>
  <c r="M1198" i="1" s="1"/>
  <c r="I1206" i="1"/>
  <c r="M1206" i="1" s="1"/>
  <c r="I1214" i="1"/>
  <c r="M1214" i="1" s="1"/>
  <c r="I1222" i="1"/>
  <c r="M1222" i="1" s="1"/>
  <c r="I1230" i="1"/>
  <c r="M1230" i="1" s="1"/>
  <c r="I1238" i="1"/>
  <c r="M1238" i="1" s="1"/>
  <c r="I1246" i="1"/>
  <c r="M1246" i="1" s="1"/>
  <c r="I1254" i="1"/>
  <c r="M1254" i="1" s="1"/>
  <c r="I1262" i="1"/>
  <c r="M1262" i="1" s="1"/>
  <c r="I1270" i="1"/>
  <c r="M1270" i="1" s="1"/>
  <c r="I1278" i="1"/>
  <c r="M1278" i="1" s="1"/>
  <c r="I1286" i="1"/>
  <c r="M1286" i="1" s="1"/>
  <c r="I1294" i="1"/>
  <c r="M1294" i="1" s="1"/>
  <c r="I1302" i="1"/>
  <c r="M1302" i="1" s="1"/>
  <c r="I1310" i="1"/>
  <c r="M1310" i="1" s="1"/>
  <c r="I1318" i="1"/>
  <c r="M1318" i="1" s="1"/>
  <c r="I1326" i="1"/>
  <c r="M1326" i="1" s="1"/>
  <c r="I1334" i="1"/>
  <c r="M1334" i="1" s="1"/>
  <c r="I1342" i="1"/>
  <c r="M1342" i="1" s="1"/>
  <c r="I1350" i="1"/>
  <c r="M1350" i="1" s="1"/>
  <c r="I1358" i="1"/>
  <c r="M1358" i="1" s="1"/>
  <c r="I1366" i="1"/>
  <c r="M1366" i="1" s="1"/>
  <c r="I1374" i="1"/>
  <c r="M1374" i="1" s="1"/>
  <c r="I1382" i="1"/>
  <c r="M1382" i="1" s="1"/>
  <c r="I1390" i="1"/>
  <c r="M1390" i="1" s="1"/>
  <c r="I1398" i="1"/>
  <c r="M1398" i="1" s="1"/>
  <c r="I1406" i="1"/>
  <c r="M1406" i="1" s="1"/>
  <c r="I1414" i="1"/>
  <c r="M1414" i="1" s="1"/>
  <c r="I1422" i="1"/>
  <c r="M1422" i="1" s="1"/>
  <c r="I1430" i="1"/>
  <c r="M1430" i="1" s="1"/>
  <c r="I1438" i="1"/>
  <c r="M1438" i="1" s="1"/>
  <c r="I1446" i="1"/>
  <c r="M1446" i="1" s="1"/>
  <c r="I1454" i="1"/>
  <c r="M1454" i="1" s="1"/>
  <c r="I1462" i="1"/>
  <c r="M1462" i="1" s="1"/>
  <c r="I1470" i="1"/>
  <c r="M1470" i="1" s="1"/>
  <c r="I1478" i="1"/>
  <c r="M1478" i="1" s="1"/>
  <c r="I1486" i="1"/>
  <c r="M1486" i="1" s="1"/>
  <c r="I1494" i="1"/>
  <c r="M1494" i="1" s="1"/>
  <c r="I1502" i="1"/>
  <c r="M1502" i="1" s="1"/>
  <c r="I1510" i="1"/>
  <c r="M1510" i="1" s="1"/>
  <c r="I1518" i="1"/>
  <c r="M1518" i="1" s="1"/>
  <c r="I1526" i="1"/>
  <c r="M1526" i="1" s="1"/>
  <c r="I1534" i="1"/>
  <c r="M1534" i="1" s="1"/>
  <c r="I1542" i="1"/>
  <c r="M1542" i="1" s="1"/>
  <c r="I1550" i="1"/>
  <c r="M1550" i="1" s="1"/>
  <c r="I1558" i="1"/>
  <c r="M1558" i="1" s="1"/>
  <c r="I1566" i="1"/>
  <c r="M1566" i="1" s="1"/>
  <c r="I1574" i="1"/>
  <c r="M1574" i="1" s="1"/>
  <c r="I1582" i="1"/>
  <c r="M1582" i="1" s="1"/>
  <c r="I1590" i="1"/>
  <c r="M1590" i="1" s="1"/>
  <c r="I1598" i="1"/>
  <c r="M1598" i="1" s="1"/>
  <c r="I1606" i="1"/>
  <c r="M1606" i="1" s="1"/>
  <c r="I1614" i="1"/>
  <c r="M1614" i="1" s="1"/>
  <c r="I1622" i="1"/>
  <c r="M1622" i="1" s="1"/>
  <c r="I1630" i="1"/>
  <c r="M1630" i="1" s="1"/>
  <c r="I1638" i="1"/>
  <c r="M1638" i="1" s="1"/>
  <c r="I1646" i="1"/>
  <c r="M1646" i="1" s="1"/>
  <c r="I1654" i="1"/>
  <c r="M1654" i="1" s="1"/>
  <c r="I1662" i="1"/>
  <c r="M1662" i="1" s="1"/>
  <c r="I1670" i="1"/>
  <c r="M1670" i="1" s="1"/>
  <c r="I1678" i="1"/>
  <c r="M1678" i="1" s="1"/>
  <c r="I1686" i="1"/>
  <c r="M1686" i="1" s="1"/>
  <c r="I1694" i="1"/>
  <c r="M1694" i="1" s="1"/>
  <c r="I1702" i="1"/>
  <c r="M1702" i="1" s="1"/>
  <c r="I1710" i="1"/>
  <c r="M1710" i="1" s="1"/>
  <c r="I1718" i="1"/>
  <c r="M1718" i="1" s="1"/>
  <c r="I1726" i="1"/>
  <c r="M1726" i="1" s="1"/>
  <c r="I1734" i="1"/>
  <c r="M1734" i="1" s="1"/>
  <c r="I1742" i="1"/>
  <c r="M1742" i="1" s="1"/>
  <c r="I1750" i="1"/>
  <c r="M1750" i="1" s="1"/>
  <c r="I1758" i="1"/>
  <c r="M1758" i="1" s="1"/>
  <c r="I1766" i="1"/>
  <c r="M1766" i="1" s="1"/>
  <c r="I1774" i="1"/>
  <c r="M1774" i="1" s="1"/>
  <c r="I1782" i="1"/>
  <c r="M1782" i="1" s="1"/>
  <c r="I1790" i="1"/>
  <c r="M1790" i="1" s="1"/>
  <c r="I1798" i="1"/>
  <c r="M1798" i="1" s="1"/>
  <c r="I1806" i="1"/>
  <c r="M1806" i="1" s="1"/>
  <c r="I1814" i="1"/>
  <c r="M1814" i="1" s="1"/>
  <c r="I1822" i="1"/>
  <c r="M1822" i="1" s="1"/>
  <c r="I1830" i="1"/>
  <c r="M1830" i="1" s="1"/>
  <c r="I1838" i="1"/>
  <c r="M1838" i="1" s="1"/>
  <c r="I1846" i="1"/>
  <c r="M1846" i="1" s="1"/>
  <c r="I1854" i="1"/>
  <c r="M1854" i="1" s="1"/>
  <c r="I1862" i="1"/>
  <c r="M1862" i="1" s="1"/>
  <c r="I1870" i="1"/>
  <c r="M1870" i="1" s="1"/>
  <c r="I1878" i="1"/>
  <c r="M1878" i="1" s="1"/>
  <c r="I1886" i="1"/>
  <c r="M1886" i="1" s="1"/>
  <c r="I1894" i="1"/>
  <c r="M1894" i="1" s="1"/>
  <c r="I1902" i="1"/>
  <c r="M1902" i="1" s="1"/>
  <c r="I1910" i="1"/>
  <c r="M1910" i="1" s="1"/>
  <c r="I1918" i="1"/>
  <c r="M1918" i="1" s="1"/>
  <c r="I1926" i="1"/>
  <c r="M1926" i="1" s="1"/>
  <c r="I1934" i="1"/>
  <c r="M1934" i="1" s="1"/>
  <c r="I1942" i="1"/>
  <c r="M1942" i="1" s="1"/>
  <c r="I1950" i="1"/>
  <c r="M1950" i="1" s="1"/>
  <c r="I1958" i="1"/>
  <c r="M1958" i="1" s="1"/>
  <c r="I1966" i="1"/>
  <c r="M1966" i="1" s="1"/>
  <c r="I1974" i="1"/>
  <c r="M1974" i="1" s="1"/>
  <c r="I1982" i="1"/>
  <c r="M1982" i="1" s="1"/>
  <c r="I1990" i="1"/>
  <c r="M1990" i="1" s="1"/>
  <c r="I1998" i="1"/>
  <c r="M1998" i="1" s="1"/>
  <c r="I2006" i="1"/>
  <c r="M2006" i="1" s="1"/>
  <c r="I2014" i="1"/>
  <c r="M2014" i="1" s="1"/>
  <c r="I2022" i="1"/>
  <c r="M2022" i="1" s="1"/>
  <c r="I2030" i="1"/>
  <c r="M2030" i="1" s="1"/>
  <c r="I2038" i="1"/>
  <c r="M2038" i="1" s="1"/>
  <c r="I2046" i="1"/>
  <c r="M2046" i="1" s="1"/>
  <c r="I2054" i="1"/>
  <c r="M2054" i="1" s="1"/>
  <c r="I2062" i="1"/>
  <c r="M2062" i="1" s="1"/>
  <c r="I2070" i="1"/>
  <c r="M2070" i="1" s="1"/>
  <c r="I2078" i="1"/>
  <c r="M2078" i="1" s="1"/>
  <c r="I2086" i="1"/>
  <c r="M2086" i="1" s="1"/>
  <c r="I2094" i="1"/>
  <c r="M2094" i="1" s="1"/>
  <c r="I2102" i="1"/>
  <c r="M2102" i="1" s="1"/>
  <c r="I2110" i="1"/>
  <c r="M2110" i="1" s="1"/>
  <c r="I2118" i="1"/>
  <c r="M2118" i="1" s="1"/>
  <c r="I2126" i="1"/>
  <c r="M2126" i="1" s="1"/>
  <c r="I2134" i="1"/>
  <c r="M2134" i="1" s="1"/>
  <c r="I2142" i="1"/>
  <c r="M2142" i="1" s="1"/>
  <c r="I2150" i="1"/>
  <c r="M2150" i="1" s="1"/>
  <c r="I2158" i="1"/>
  <c r="M2158" i="1" s="1"/>
  <c r="I2166" i="1"/>
  <c r="M2166" i="1" s="1"/>
  <c r="I2174" i="1"/>
  <c r="M2174" i="1" s="1"/>
  <c r="I2182" i="1"/>
  <c r="M2182" i="1" s="1"/>
  <c r="I2190" i="1"/>
  <c r="M2190" i="1" s="1"/>
  <c r="I2198" i="1"/>
  <c r="M2198" i="1" s="1"/>
  <c r="I2206" i="1"/>
  <c r="M2206" i="1" s="1"/>
  <c r="I2214" i="1"/>
  <c r="M2214" i="1" s="1"/>
  <c r="I2222" i="1"/>
  <c r="M2222" i="1" s="1"/>
  <c r="I2230" i="1"/>
  <c r="M2230" i="1" s="1"/>
  <c r="I2238" i="1"/>
  <c r="M2238" i="1" s="1"/>
  <c r="I2246" i="1"/>
  <c r="M2246" i="1" s="1"/>
  <c r="I2254" i="1"/>
  <c r="M2254" i="1" s="1"/>
  <c r="I2262" i="1"/>
  <c r="M2262" i="1" s="1"/>
  <c r="I2270" i="1"/>
  <c r="M2270" i="1" s="1"/>
  <c r="I2278" i="1"/>
  <c r="M2278" i="1" s="1"/>
  <c r="I2286" i="1"/>
  <c r="M2286" i="1" s="1"/>
  <c r="I2294" i="1"/>
  <c r="M2294" i="1" s="1"/>
  <c r="I2302" i="1"/>
  <c r="M2302" i="1" s="1"/>
  <c r="I2310" i="1"/>
  <c r="M2310" i="1" s="1"/>
  <c r="I2318" i="1"/>
  <c r="M2318" i="1" s="1"/>
  <c r="I2326" i="1"/>
  <c r="M2326" i="1" s="1"/>
  <c r="I2334" i="1"/>
  <c r="M2334" i="1" s="1"/>
  <c r="I2342" i="1"/>
  <c r="M2342" i="1" s="1"/>
  <c r="I2350" i="1"/>
  <c r="M2350" i="1" s="1"/>
  <c r="I2358" i="1"/>
  <c r="M2358" i="1" s="1"/>
  <c r="I2366" i="1"/>
  <c r="M2366" i="1" s="1"/>
  <c r="I2374" i="1"/>
  <c r="M2374" i="1" s="1"/>
  <c r="I2382" i="1"/>
  <c r="M2382" i="1" s="1"/>
  <c r="I2390" i="1"/>
  <c r="M2390" i="1" s="1"/>
  <c r="I2398" i="1"/>
  <c r="M2398" i="1" s="1"/>
  <c r="I2406" i="1"/>
  <c r="M2406" i="1" s="1"/>
  <c r="I2414" i="1"/>
  <c r="M2414" i="1" s="1"/>
  <c r="I2422" i="1"/>
  <c r="M2422" i="1" s="1"/>
  <c r="I2430" i="1"/>
  <c r="M2430" i="1" s="1"/>
  <c r="I2438" i="1"/>
  <c r="M2438" i="1" s="1"/>
  <c r="I2446" i="1"/>
  <c r="M2446" i="1" s="1"/>
  <c r="I2454" i="1"/>
  <c r="M2454" i="1" s="1"/>
  <c r="I2462" i="1"/>
  <c r="M2462" i="1" s="1"/>
  <c r="I2470" i="1"/>
  <c r="M2470" i="1" s="1"/>
  <c r="I2478" i="1"/>
  <c r="M2478" i="1" s="1"/>
  <c r="I2486" i="1"/>
  <c r="M2486" i="1" s="1"/>
  <c r="I2494" i="1"/>
  <c r="M2494" i="1" s="1"/>
  <c r="I2502" i="1"/>
  <c r="M2502" i="1" s="1"/>
  <c r="I2510" i="1"/>
  <c r="M2510" i="1" s="1"/>
  <c r="I2518" i="1"/>
  <c r="M2518" i="1" s="1"/>
  <c r="I2526" i="1"/>
  <c r="M2526" i="1" s="1"/>
  <c r="I2534" i="1"/>
  <c r="M2534" i="1" s="1"/>
  <c r="I2542" i="1"/>
  <c r="M2542" i="1" s="1"/>
  <c r="I2550" i="1"/>
  <c r="M2550" i="1" s="1"/>
  <c r="I2558" i="1"/>
  <c r="M2558" i="1" s="1"/>
  <c r="I2566" i="1"/>
  <c r="M2566" i="1" s="1"/>
  <c r="I2574" i="1"/>
  <c r="M2574" i="1" s="1"/>
  <c r="I2582" i="1"/>
  <c r="M2582" i="1" s="1"/>
  <c r="I2590" i="1"/>
  <c r="M2590" i="1" s="1"/>
  <c r="I2598" i="1"/>
  <c r="M2598" i="1" s="1"/>
  <c r="I2606" i="1"/>
  <c r="M2606" i="1" s="1"/>
  <c r="I2614" i="1"/>
  <c r="M2614" i="1" s="1"/>
  <c r="I2622" i="1"/>
  <c r="M2622" i="1" s="1"/>
  <c r="I2630" i="1"/>
  <c r="M2630" i="1" s="1"/>
  <c r="I2638" i="1"/>
  <c r="M2638" i="1" s="1"/>
  <c r="I2646" i="1"/>
  <c r="M2646" i="1" s="1"/>
  <c r="I2654" i="1"/>
  <c r="M2654" i="1" s="1"/>
  <c r="I2662" i="1"/>
  <c r="M2662" i="1" s="1"/>
  <c r="I2670" i="1"/>
  <c r="M2670" i="1" s="1"/>
  <c r="I2678" i="1"/>
  <c r="M2678" i="1" s="1"/>
  <c r="I2686" i="1"/>
  <c r="M2686" i="1" s="1"/>
  <c r="I2694" i="1"/>
  <c r="M2694" i="1" s="1"/>
  <c r="I2702" i="1"/>
  <c r="M2702" i="1" s="1"/>
  <c r="I2710" i="1"/>
  <c r="M2710" i="1" s="1"/>
  <c r="I2718" i="1"/>
  <c r="M2718" i="1" s="1"/>
  <c r="I2726" i="1"/>
  <c r="M2726" i="1" s="1"/>
  <c r="I2734" i="1"/>
  <c r="M2734" i="1" s="1"/>
  <c r="I2742" i="1"/>
  <c r="M2742" i="1" s="1"/>
  <c r="I2750" i="1"/>
  <c r="M2750" i="1" s="1"/>
  <c r="I2758" i="1"/>
  <c r="M2758" i="1" s="1"/>
  <c r="I2766" i="1"/>
  <c r="M2766" i="1" s="1"/>
  <c r="I2774" i="1"/>
  <c r="M2774" i="1" s="1"/>
  <c r="I2782" i="1"/>
  <c r="M2782" i="1" s="1"/>
  <c r="I2790" i="1"/>
  <c r="M2790" i="1" s="1"/>
  <c r="I2798" i="1"/>
  <c r="M2798" i="1" s="1"/>
  <c r="I2806" i="1"/>
  <c r="M2806" i="1" s="1"/>
  <c r="I2814" i="1"/>
  <c r="M2814" i="1" s="1"/>
  <c r="I2822" i="1"/>
  <c r="M2822" i="1" s="1"/>
  <c r="I2830" i="1"/>
  <c r="M2830" i="1" s="1"/>
  <c r="I2838" i="1"/>
  <c r="M2838" i="1" s="1"/>
  <c r="I2846" i="1"/>
  <c r="M2846" i="1" s="1"/>
  <c r="I2854" i="1"/>
  <c r="M2854" i="1" s="1"/>
  <c r="I2862" i="1"/>
  <c r="M2862" i="1" s="1"/>
  <c r="I2870" i="1"/>
  <c r="M2870" i="1" s="1"/>
  <c r="I2878" i="1"/>
  <c r="M2878" i="1" s="1"/>
  <c r="I2886" i="1"/>
  <c r="M2886" i="1" s="1"/>
  <c r="I2894" i="1"/>
  <c r="M2894" i="1" s="1"/>
  <c r="I2902" i="1"/>
  <c r="M2902" i="1" s="1"/>
  <c r="I2910" i="1"/>
  <c r="M2910" i="1" s="1"/>
  <c r="I2918" i="1"/>
  <c r="M2918" i="1" s="1"/>
  <c r="I2926" i="1"/>
  <c r="M2926" i="1" s="1"/>
  <c r="I2934" i="1"/>
  <c r="M2934" i="1" s="1"/>
  <c r="I2942" i="1"/>
  <c r="M2942" i="1" s="1"/>
  <c r="I2950" i="1"/>
  <c r="M2950" i="1" s="1"/>
  <c r="I2958" i="1"/>
  <c r="M2958" i="1" s="1"/>
  <c r="I2966" i="1"/>
  <c r="M2966" i="1" s="1"/>
  <c r="I2974" i="1"/>
  <c r="M2974" i="1" s="1"/>
  <c r="I2982" i="1"/>
  <c r="M2982" i="1" s="1"/>
  <c r="I2990" i="1"/>
  <c r="M2990" i="1" s="1"/>
  <c r="I2998" i="1"/>
  <c r="M2998" i="1" s="1"/>
  <c r="I3006" i="1"/>
  <c r="M3006" i="1" s="1"/>
  <c r="I3014" i="1"/>
  <c r="M3014" i="1" s="1"/>
  <c r="I3022" i="1"/>
  <c r="M3022" i="1" s="1"/>
  <c r="I3030" i="1"/>
  <c r="M3030" i="1" s="1"/>
  <c r="I3038" i="1"/>
  <c r="M3038" i="1" s="1"/>
  <c r="I3046" i="1"/>
  <c r="M3046" i="1" s="1"/>
  <c r="I3054" i="1"/>
  <c r="M3054" i="1" s="1"/>
  <c r="I3062" i="1"/>
  <c r="M3062" i="1" s="1"/>
  <c r="I3070" i="1"/>
  <c r="M3070" i="1" s="1"/>
  <c r="I3078" i="1"/>
  <c r="M3078" i="1" s="1"/>
  <c r="I3086" i="1"/>
  <c r="M3086" i="1" s="1"/>
  <c r="I3094" i="1"/>
  <c r="M3094" i="1" s="1"/>
  <c r="I3102" i="1"/>
  <c r="M3102" i="1" s="1"/>
  <c r="I3110" i="1"/>
  <c r="M3110" i="1" s="1"/>
  <c r="I3118" i="1"/>
  <c r="M3118" i="1" s="1"/>
  <c r="I3126" i="1"/>
  <c r="M3126" i="1" s="1"/>
  <c r="I3134" i="1"/>
  <c r="M3134" i="1" s="1"/>
  <c r="I3142" i="1"/>
  <c r="M3142" i="1" s="1"/>
  <c r="I3150" i="1"/>
  <c r="M3150" i="1" s="1"/>
  <c r="I3158" i="1"/>
  <c r="M3158" i="1" s="1"/>
  <c r="I3166" i="1"/>
  <c r="M3166" i="1" s="1"/>
  <c r="I3174" i="1"/>
  <c r="M3174" i="1" s="1"/>
  <c r="I3182" i="1"/>
  <c r="M3182" i="1" s="1"/>
  <c r="I3190" i="1"/>
  <c r="M3190" i="1" s="1"/>
  <c r="I3198" i="1"/>
  <c r="M3198" i="1" s="1"/>
  <c r="I3206" i="1"/>
  <c r="M3206" i="1" s="1"/>
  <c r="I3214" i="1"/>
  <c r="M3214" i="1" s="1"/>
  <c r="I3222" i="1"/>
  <c r="M3222" i="1" s="1"/>
  <c r="I3230" i="1"/>
  <c r="M3230" i="1" s="1"/>
  <c r="I3238" i="1"/>
  <c r="M3238" i="1" s="1"/>
  <c r="I3246" i="1"/>
  <c r="M3246" i="1" s="1"/>
  <c r="I3254" i="1"/>
  <c r="M3254" i="1" s="1"/>
  <c r="I3262" i="1"/>
  <c r="M3262" i="1" s="1"/>
  <c r="I3270" i="1"/>
  <c r="M3270" i="1" s="1"/>
  <c r="I3278" i="1"/>
  <c r="M3278" i="1" s="1"/>
  <c r="I3286" i="1"/>
  <c r="M3286" i="1" s="1"/>
  <c r="I3294" i="1"/>
  <c r="M3294" i="1" s="1"/>
  <c r="I3302" i="1"/>
  <c r="M3302" i="1" s="1"/>
  <c r="I3310" i="1"/>
  <c r="M3310" i="1" s="1"/>
  <c r="I2804" i="1"/>
  <c r="M2804" i="1" s="1"/>
  <c r="O3181" i="1"/>
  <c r="G3181" i="1"/>
  <c r="O3061" i="1"/>
  <c r="G3061" i="1"/>
  <c r="O2957" i="1"/>
  <c r="G2957" i="1"/>
  <c r="O2869" i="1"/>
  <c r="G2869" i="1"/>
  <c r="O2773" i="1"/>
  <c r="G2773" i="1"/>
  <c r="O2677" i="1"/>
  <c r="G2677" i="1"/>
  <c r="O2581" i="1"/>
  <c r="G2581" i="1"/>
  <c r="O2485" i="1"/>
  <c r="G2485" i="1"/>
  <c r="O2413" i="1"/>
  <c r="G2413" i="1"/>
  <c r="O2349" i="1"/>
  <c r="G2349" i="1"/>
  <c r="O2261" i="1"/>
  <c r="G2261" i="1"/>
  <c r="O2197" i="1"/>
  <c r="G2197" i="1"/>
  <c r="O2117" i="1"/>
  <c r="G2117" i="1"/>
  <c r="O2029" i="1"/>
  <c r="G2029" i="1"/>
  <c r="O1957" i="1"/>
  <c r="G1957" i="1"/>
  <c r="O1901" i="1"/>
  <c r="G1901" i="1"/>
  <c r="O1845" i="1"/>
  <c r="G1845" i="1"/>
  <c r="O1781" i="1"/>
  <c r="G1781" i="1"/>
  <c r="O1709" i="1"/>
  <c r="G1709" i="1"/>
  <c r="O1637" i="1"/>
  <c r="G1637" i="1"/>
  <c r="O1581" i="1"/>
  <c r="G1581" i="1"/>
  <c r="O1525" i="1"/>
  <c r="G1525" i="1"/>
  <c r="O1477" i="1"/>
  <c r="G1477" i="1"/>
  <c r="O1429" i="1"/>
  <c r="G1429" i="1"/>
  <c r="O1381" i="1"/>
  <c r="G1381" i="1"/>
  <c r="O1333" i="1"/>
  <c r="G1333" i="1"/>
  <c r="O1277" i="1"/>
  <c r="G1277" i="1"/>
  <c r="O1237" i="1"/>
  <c r="G1237" i="1"/>
  <c r="O1205" i="1"/>
  <c r="G1205" i="1"/>
  <c r="O1173" i="1"/>
  <c r="G1173" i="1"/>
  <c r="O1149" i="1"/>
  <c r="G1149" i="1"/>
  <c r="O1133" i="1"/>
  <c r="G1133" i="1"/>
  <c r="O1117" i="1"/>
  <c r="G1117" i="1"/>
  <c r="O1101" i="1"/>
  <c r="G1101" i="1"/>
  <c r="O1069" i="1"/>
  <c r="G1069" i="1"/>
  <c r="O1045" i="1"/>
  <c r="G1045" i="1"/>
  <c r="O965" i="1"/>
  <c r="G965" i="1"/>
  <c r="O941" i="1"/>
  <c r="G941" i="1"/>
  <c r="O925" i="1"/>
  <c r="G925" i="1"/>
  <c r="O909" i="1"/>
  <c r="G909" i="1"/>
  <c r="O893" i="1"/>
  <c r="G893" i="1"/>
  <c r="O877" i="1"/>
  <c r="G877" i="1"/>
  <c r="O861" i="1"/>
  <c r="G861" i="1"/>
  <c r="O837" i="1"/>
  <c r="G837" i="1"/>
  <c r="O821" i="1"/>
  <c r="G821" i="1"/>
  <c r="O797" i="1"/>
  <c r="G797" i="1"/>
  <c r="O781" i="1"/>
  <c r="G781" i="1"/>
  <c r="O765" i="1"/>
  <c r="G765" i="1"/>
  <c r="O749" i="1"/>
  <c r="G749" i="1"/>
  <c r="O717" i="1"/>
  <c r="G717" i="1"/>
  <c r="O693" i="1"/>
  <c r="G693" i="1"/>
  <c r="O669" i="1"/>
  <c r="G669" i="1"/>
  <c r="O653" i="1"/>
  <c r="G653" i="1"/>
  <c r="O637" i="1"/>
  <c r="G637" i="1"/>
  <c r="O621" i="1"/>
  <c r="G621" i="1"/>
  <c r="O605" i="1"/>
  <c r="G605" i="1"/>
  <c r="O589" i="1"/>
  <c r="G589" i="1"/>
  <c r="O573" i="1"/>
  <c r="G573" i="1"/>
  <c r="O557" i="1"/>
  <c r="G557" i="1"/>
  <c r="O533" i="1"/>
  <c r="G533" i="1"/>
  <c r="O501" i="1"/>
  <c r="G501" i="1"/>
  <c r="O405" i="1"/>
  <c r="G405" i="1"/>
  <c r="O389" i="1"/>
  <c r="G389" i="1"/>
  <c r="O381" i="1"/>
  <c r="G381" i="1"/>
  <c r="O365" i="1"/>
  <c r="G365" i="1"/>
  <c r="O349" i="1"/>
  <c r="G349" i="1"/>
  <c r="O333" i="1"/>
  <c r="G333" i="1"/>
  <c r="O325" i="1"/>
  <c r="G325" i="1"/>
  <c r="O309" i="1"/>
  <c r="G309" i="1"/>
  <c r="O293" i="1"/>
  <c r="G293" i="1"/>
  <c r="O277" i="1"/>
  <c r="G277" i="1"/>
  <c r="O269" i="1"/>
  <c r="G269" i="1"/>
  <c r="O253" i="1"/>
  <c r="G253" i="1"/>
  <c r="O245" i="1"/>
  <c r="G245" i="1"/>
  <c r="O229" i="1"/>
  <c r="G229" i="1"/>
  <c r="O197" i="1"/>
  <c r="G197" i="1"/>
  <c r="O85" i="1"/>
  <c r="G85" i="1"/>
  <c r="I230" i="1"/>
  <c r="M230" i="1" s="1"/>
  <c r="O3316" i="1"/>
  <c r="G3316" i="1"/>
  <c r="O3308" i="1"/>
  <c r="G3308" i="1"/>
  <c r="O3300" i="1"/>
  <c r="G3300" i="1"/>
  <c r="O3292" i="1"/>
  <c r="G3292" i="1"/>
  <c r="O3284" i="1"/>
  <c r="G3284" i="1"/>
  <c r="O3276" i="1"/>
  <c r="G3276" i="1"/>
  <c r="O3268" i="1"/>
  <c r="G3268" i="1"/>
  <c r="O3260" i="1"/>
  <c r="G3260" i="1"/>
  <c r="O3252" i="1"/>
  <c r="G3252" i="1"/>
  <c r="O3244" i="1"/>
  <c r="G3244" i="1"/>
  <c r="O3236" i="1"/>
  <c r="G3236" i="1"/>
  <c r="O3228" i="1"/>
  <c r="G3228" i="1"/>
  <c r="O3220" i="1"/>
  <c r="G3220" i="1"/>
  <c r="O3212" i="1"/>
  <c r="G3212" i="1"/>
  <c r="O3204" i="1"/>
  <c r="G3204" i="1"/>
  <c r="O3196" i="1"/>
  <c r="G3196" i="1"/>
  <c r="O3188" i="1"/>
  <c r="G3188" i="1"/>
  <c r="O3180" i="1"/>
  <c r="G3180" i="1"/>
  <c r="O3172" i="1"/>
  <c r="G3172" i="1"/>
  <c r="O3164" i="1"/>
  <c r="G3164" i="1"/>
  <c r="O3156" i="1"/>
  <c r="G3156" i="1"/>
  <c r="O3148" i="1"/>
  <c r="G3148" i="1"/>
  <c r="O3140" i="1"/>
  <c r="G3140" i="1"/>
  <c r="O3132" i="1"/>
  <c r="G3132" i="1"/>
  <c r="O3124" i="1"/>
  <c r="G3124" i="1"/>
  <c r="O3116" i="1"/>
  <c r="G3116" i="1"/>
  <c r="O3108" i="1"/>
  <c r="G3108" i="1"/>
  <c r="O3100" i="1"/>
  <c r="G3100" i="1"/>
  <c r="O3092" i="1"/>
  <c r="G3092" i="1"/>
  <c r="O3084" i="1"/>
  <c r="G3084" i="1"/>
  <c r="O3076" i="1"/>
  <c r="G3076" i="1"/>
  <c r="O3068" i="1"/>
  <c r="G3068" i="1"/>
  <c r="O3060" i="1"/>
  <c r="G3060" i="1"/>
  <c r="O3052" i="1"/>
  <c r="G3052" i="1"/>
  <c r="O3044" i="1"/>
  <c r="G3044" i="1"/>
  <c r="O3036" i="1"/>
  <c r="G3036" i="1"/>
  <c r="O3028" i="1"/>
  <c r="G3028" i="1"/>
  <c r="O3020" i="1"/>
  <c r="G3020" i="1"/>
  <c r="O3012" i="1"/>
  <c r="G3012" i="1"/>
  <c r="O3004" i="1"/>
  <c r="G3004" i="1"/>
  <c r="O2996" i="1"/>
  <c r="G2996" i="1"/>
  <c r="O2988" i="1"/>
  <c r="G2988" i="1"/>
  <c r="O2980" i="1"/>
  <c r="G2980" i="1"/>
  <c r="O2972" i="1"/>
  <c r="G2972" i="1"/>
  <c r="O2964" i="1"/>
  <c r="G2964" i="1"/>
  <c r="O2956" i="1"/>
  <c r="G2956" i="1"/>
  <c r="O2948" i="1"/>
  <c r="G2948" i="1"/>
  <c r="O2940" i="1"/>
  <c r="G2940" i="1"/>
  <c r="O2932" i="1"/>
  <c r="G2932" i="1"/>
  <c r="O2924" i="1"/>
  <c r="G2924" i="1"/>
  <c r="O2916" i="1"/>
  <c r="G2916" i="1"/>
  <c r="O2908" i="1"/>
  <c r="G2908" i="1"/>
  <c r="O2900" i="1"/>
  <c r="G2900" i="1"/>
  <c r="O2892" i="1"/>
  <c r="G2892" i="1"/>
  <c r="O2884" i="1"/>
  <c r="G2884" i="1"/>
  <c r="O2876" i="1"/>
  <c r="G2876" i="1"/>
  <c r="O2868" i="1"/>
  <c r="G2868" i="1"/>
  <c r="O2860" i="1"/>
  <c r="G2860" i="1"/>
  <c r="O2852" i="1"/>
  <c r="G2852" i="1"/>
  <c r="O2844" i="1"/>
  <c r="G2844" i="1"/>
  <c r="O2836" i="1"/>
  <c r="G2836" i="1"/>
  <c r="O2828" i="1"/>
  <c r="G2828" i="1"/>
  <c r="O2820" i="1"/>
  <c r="G2820" i="1"/>
  <c r="O2812" i="1"/>
  <c r="G2812" i="1"/>
  <c r="O2804" i="1"/>
  <c r="G2804" i="1"/>
  <c r="O2796" i="1"/>
  <c r="G2796" i="1"/>
  <c r="O2788" i="1"/>
  <c r="G2788" i="1"/>
  <c r="O2780" i="1"/>
  <c r="G2780" i="1"/>
  <c r="O2772" i="1"/>
  <c r="G2772" i="1"/>
  <c r="O2764" i="1"/>
  <c r="G2764" i="1"/>
  <c r="O2756" i="1"/>
  <c r="G2756" i="1"/>
  <c r="O2748" i="1"/>
  <c r="G2748" i="1"/>
  <c r="O2740" i="1"/>
  <c r="G2740" i="1"/>
  <c r="O2732" i="1"/>
  <c r="G2732" i="1"/>
  <c r="O2724" i="1"/>
  <c r="G2724" i="1"/>
  <c r="O2716" i="1"/>
  <c r="G2716" i="1"/>
  <c r="O2708" i="1"/>
  <c r="G2708" i="1"/>
  <c r="O2700" i="1"/>
  <c r="G2700" i="1"/>
  <c r="O2692" i="1"/>
  <c r="G2692" i="1"/>
  <c r="O2684" i="1"/>
  <c r="G2684" i="1"/>
  <c r="O2676" i="1"/>
  <c r="G2676" i="1"/>
  <c r="O2668" i="1"/>
  <c r="G2668" i="1"/>
  <c r="O2660" i="1"/>
  <c r="G2660" i="1"/>
  <c r="O2652" i="1"/>
  <c r="G2652" i="1"/>
  <c r="O2644" i="1"/>
  <c r="G2644" i="1"/>
  <c r="O2636" i="1"/>
  <c r="G2636" i="1"/>
  <c r="O2628" i="1"/>
  <c r="G2628" i="1"/>
  <c r="O2620" i="1"/>
  <c r="G2620" i="1"/>
  <c r="O2612" i="1"/>
  <c r="G2612" i="1"/>
  <c r="O2604" i="1"/>
  <c r="G2604" i="1"/>
  <c r="O2596" i="1"/>
  <c r="G2596" i="1"/>
  <c r="O2588" i="1"/>
  <c r="G2588" i="1"/>
  <c r="O2580" i="1"/>
  <c r="G2580" i="1"/>
  <c r="O2572" i="1"/>
  <c r="G2572" i="1"/>
  <c r="O2564" i="1"/>
  <c r="G2564" i="1"/>
  <c r="O2556" i="1"/>
  <c r="G2556" i="1"/>
  <c r="O2548" i="1"/>
  <c r="G2548" i="1"/>
  <c r="O2540" i="1"/>
  <c r="G2540" i="1"/>
  <c r="O2532" i="1"/>
  <c r="G2532" i="1"/>
  <c r="O2524" i="1"/>
  <c r="G2524" i="1"/>
  <c r="O2516" i="1"/>
  <c r="G2516" i="1"/>
  <c r="O2508" i="1"/>
  <c r="G2508" i="1"/>
  <c r="O2500" i="1"/>
  <c r="G2500" i="1"/>
  <c r="O2492" i="1"/>
  <c r="G2492" i="1"/>
  <c r="O2484" i="1"/>
  <c r="G2484" i="1"/>
  <c r="O2476" i="1"/>
  <c r="G2476" i="1"/>
  <c r="O2468" i="1"/>
  <c r="G2468" i="1"/>
  <c r="O2460" i="1"/>
  <c r="G2460" i="1"/>
  <c r="O2452" i="1"/>
  <c r="G2452" i="1"/>
  <c r="O2444" i="1"/>
  <c r="G2444" i="1"/>
  <c r="O2436" i="1"/>
  <c r="G2436" i="1"/>
  <c r="O2428" i="1"/>
  <c r="G2428" i="1"/>
  <c r="O2420" i="1"/>
  <c r="G2420" i="1"/>
  <c r="O2412" i="1"/>
  <c r="G2412" i="1"/>
  <c r="O2404" i="1"/>
  <c r="G2404" i="1"/>
  <c r="O2396" i="1"/>
  <c r="G2396" i="1"/>
  <c r="O2388" i="1"/>
  <c r="G2388" i="1"/>
  <c r="O2380" i="1"/>
  <c r="G2380" i="1"/>
  <c r="O2372" i="1"/>
  <c r="G2372" i="1"/>
  <c r="O2364" i="1"/>
  <c r="G2364" i="1"/>
  <c r="O2356" i="1"/>
  <c r="G2356" i="1"/>
  <c r="O2348" i="1"/>
  <c r="G2348" i="1"/>
  <c r="O2340" i="1"/>
  <c r="G2340" i="1"/>
  <c r="O2332" i="1"/>
  <c r="G2332" i="1"/>
  <c r="O2324" i="1"/>
  <c r="G2324" i="1"/>
  <c r="O2316" i="1"/>
  <c r="G2316" i="1"/>
  <c r="O2308" i="1"/>
  <c r="G2308" i="1"/>
  <c r="O2300" i="1"/>
  <c r="G2300" i="1"/>
  <c r="O2292" i="1"/>
  <c r="G2292" i="1"/>
  <c r="O2284" i="1"/>
  <c r="G2284" i="1"/>
  <c r="O2276" i="1"/>
  <c r="G2276" i="1"/>
  <c r="O2268" i="1"/>
  <c r="G2268" i="1"/>
  <c r="O2260" i="1"/>
  <c r="G2260" i="1"/>
  <c r="O2252" i="1"/>
  <c r="G2252" i="1"/>
  <c r="O2244" i="1"/>
  <c r="G2244" i="1"/>
  <c r="O2236" i="1"/>
  <c r="G2236" i="1"/>
  <c r="O2228" i="1"/>
  <c r="G2228" i="1"/>
  <c r="O2220" i="1"/>
  <c r="G2220" i="1"/>
  <c r="O2212" i="1"/>
  <c r="G2212" i="1"/>
  <c r="O2204" i="1"/>
  <c r="G2204" i="1"/>
  <c r="O2196" i="1"/>
  <c r="G2196" i="1"/>
  <c r="O2188" i="1"/>
  <c r="G2188" i="1"/>
  <c r="O2180" i="1"/>
  <c r="G2180" i="1"/>
  <c r="O2172" i="1"/>
  <c r="G2172" i="1"/>
  <c r="O2164" i="1"/>
  <c r="G2164" i="1"/>
  <c r="O2156" i="1"/>
  <c r="G2156" i="1"/>
  <c r="O2148" i="1"/>
  <c r="G2148" i="1"/>
  <c r="O2140" i="1"/>
  <c r="G2140" i="1"/>
  <c r="O2132" i="1"/>
  <c r="G2132" i="1"/>
  <c r="O2124" i="1"/>
  <c r="G2124" i="1"/>
  <c r="O2116" i="1"/>
  <c r="G2116" i="1"/>
  <c r="O2108" i="1"/>
  <c r="G2108" i="1"/>
  <c r="O2100" i="1"/>
  <c r="G2100" i="1"/>
  <c r="O2092" i="1"/>
  <c r="G2092" i="1"/>
  <c r="O2084" i="1"/>
  <c r="G2084" i="1"/>
  <c r="O2076" i="1"/>
  <c r="G2076" i="1"/>
  <c r="O2068" i="1"/>
  <c r="G2068" i="1"/>
  <c r="O2060" i="1"/>
  <c r="G2060" i="1"/>
  <c r="O2052" i="1"/>
  <c r="G2052" i="1"/>
  <c r="O2044" i="1"/>
  <c r="G2044" i="1"/>
  <c r="O2036" i="1"/>
  <c r="G2036" i="1"/>
  <c r="O2028" i="1"/>
  <c r="G2028" i="1"/>
  <c r="O2020" i="1"/>
  <c r="G2020" i="1"/>
  <c r="O2012" i="1"/>
  <c r="G2012" i="1"/>
  <c r="O2004" i="1"/>
  <c r="G2004" i="1"/>
  <c r="O1996" i="1"/>
  <c r="G1996" i="1"/>
  <c r="O1988" i="1"/>
  <c r="G1988" i="1"/>
  <c r="O1980" i="1"/>
  <c r="G1980" i="1"/>
  <c r="O1972" i="1"/>
  <c r="G1972" i="1"/>
  <c r="O1964" i="1"/>
  <c r="G1964" i="1"/>
  <c r="O1956" i="1"/>
  <c r="G1956" i="1"/>
  <c r="O1948" i="1"/>
  <c r="G1948" i="1"/>
  <c r="O1940" i="1"/>
  <c r="G1940" i="1"/>
  <c r="O1932" i="1"/>
  <c r="G1932" i="1"/>
  <c r="O1924" i="1"/>
  <c r="G1924" i="1"/>
  <c r="O1916" i="1"/>
  <c r="G1916" i="1"/>
  <c r="O1908" i="1"/>
  <c r="G1908" i="1"/>
  <c r="O1900" i="1"/>
  <c r="G1900" i="1"/>
  <c r="O1892" i="1"/>
  <c r="G1892" i="1"/>
  <c r="O1884" i="1"/>
  <c r="G1884" i="1"/>
  <c r="O1876" i="1"/>
  <c r="G1876" i="1"/>
  <c r="O1868" i="1"/>
  <c r="G1868" i="1"/>
  <c r="O1860" i="1"/>
  <c r="G1860" i="1"/>
  <c r="O1852" i="1"/>
  <c r="G1852" i="1"/>
  <c r="O1844" i="1"/>
  <c r="G1844" i="1"/>
  <c r="O1836" i="1"/>
  <c r="G1836" i="1"/>
  <c r="O1828" i="1"/>
  <c r="G1828" i="1"/>
  <c r="O1820" i="1"/>
  <c r="G1820" i="1"/>
  <c r="O1812" i="1"/>
  <c r="G1812" i="1"/>
  <c r="O1804" i="1"/>
  <c r="G1804" i="1"/>
  <c r="O1796" i="1"/>
  <c r="G1796" i="1"/>
  <c r="O1788" i="1"/>
  <c r="G1788" i="1"/>
  <c r="O1780" i="1"/>
  <c r="G1780" i="1"/>
  <c r="O1772" i="1"/>
  <c r="G1772" i="1"/>
  <c r="O1764" i="1"/>
  <c r="G1764" i="1"/>
  <c r="O1756" i="1"/>
  <c r="G1756" i="1"/>
  <c r="O1748" i="1"/>
  <c r="G1748" i="1"/>
  <c r="O1740" i="1"/>
  <c r="G1740" i="1"/>
  <c r="O1732" i="1"/>
  <c r="G1732" i="1"/>
  <c r="O1724" i="1"/>
  <c r="G1724" i="1"/>
  <c r="O1716" i="1"/>
  <c r="G1716" i="1"/>
  <c r="O1708" i="1"/>
  <c r="G1708" i="1"/>
  <c r="O1700" i="1"/>
  <c r="G1700" i="1"/>
  <c r="O1692" i="1"/>
  <c r="G1692" i="1"/>
  <c r="O1684" i="1"/>
  <c r="G1684" i="1"/>
  <c r="O1676" i="1"/>
  <c r="G1676" i="1"/>
  <c r="O1668" i="1"/>
  <c r="G1668" i="1"/>
  <c r="O1660" i="1"/>
  <c r="G1660" i="1"/>
  <c r="O1652" i="1"/>
  <c r="G1652" i="1"/>
  <c r="O1644" i="1"/>
  <c r="G1644" i="1"/>
  <c r="O1636" i="1"/>
  <c r="G1636" i="1"/>
  <c r="O1628" i="1"/>
  <c r="G1628" i="1"/>
  <c r="O1620" i="1"/>
  <c r="G1620" i="1"/>
  <c r="O1612" i="1"/>
  <c r="G1612" i="1"/>
  <c r="O1604" i="1"/>
  <c r="G1604" i="1"/>
  <c r="O1596" i="1"/>
  <c r="G1596" i="1"/>
  <c r="O1588" i="1"/>
  <c r="G1588" i="1"/>
  <c r="O1580" i="1"/>
  <c r="G1580" i="1"/>
  <c r="O1572" i="1"/>
  <c r="G1572" i="1"/>
  <c r="O1564" i="1"/>
  <c r="G1564" i="1"/>
  <c r="O1556" i="1"/>
  <c r="G1556" i="1"/>
  <c r="O1548" i="1"/>
  <c r="G1548" i="1"/>
  <c r="O1540" i="1"/>
  <c r="G1540" i="1"/>
  <c r="O1532" i="1"/>
  <c r="G1532" i="1"/>
  <c r="O1524" i="1"/>
  <c r="G1524" i="1"/>
  <c r="O1516" i="1"/>
  <c r="G1516" i="1"/>
  <c r="O1508" i="1"/>
  <c r="G1508" i="1"/>
  <c r="O1500" i="1"/>
  <c r="G1500" i="1"/>
  <c r="O1492" i="1"/>
  <c r="G1492" i="1"/>
  <c r="O1484" i="1"/>
  <c r="G1484" i="1"/>
  <c r="O1476" i="1"/>
  <c r="G1476" i="1"/>
  <c r="O1468" i="1"/>
  <c r="G1468" i="1"/>
  <c r="O1460" i="1"/>
  <c r="G1460" i="1"/>
  <c r="O1452" i="1"/>
  <c r="G1452" i="1"/>
  <c r="O1444" i="1"/>
  <c r="G1444" i="1"/>
  <c r="O1436" i="1"/>
  <c r="G1436" i="1"/>
  <c r="O1428" i="1"/>
  <c r="G1428" i="1"/>
  <c r="O1420" i="1"/>
  <c r="G1420" i="1"/>
  <c r="O1412" i="1"/>
  <c r="G1412" i="1"/>
  <c r="O1404" i="1"/>
  <c r="G1404" i="1"/>
  <c r="O1396" i="1"/>
  <c r="G1396" i="1"/>
  <c r="O1388" i="1"/>
  <c r="G1388" i="1"/>
  <c r="O1380" i="1"/>
  <c r="G1380" i="1"/>
  <c r="O1372" i="1"/>
  <c r="G1372" i="1"/>
  <c r="O1364" i="1"/>
  <c r="G1364" i="1"/>
  <c r="O1356" i="1"/>
  <c r="G1356" i="1"/>
  <c r="O1348" i="1"/>
  <c r="G1348" i="1"/>
  <c r="O1340" i="1"/>
  <c r="G1340" i="1"/>
  <c r="O1332" i="1"/>
  <c r="G1332" i="1"/>
  <c r="O1324" i="1"/>
  <c r="G1324" i="1"/>
  <c r="O1316" i="1"/>
  <c r="G1316" i="1"/>
  <c r="O1308" i="1"/>
  <c r="G1308" i="1"/>
  <c r="O1300" i="1"/>
  <c r="G1300" i="1"/>
  <c r="O1292" i="1"/>
  <c r="G1292" i="1"/>
  <c r="O1284" i="1"/>
  <c r="G1284" i="1"/>
  <c r="O1276" i="1"/>
  <c r="G1276" i="1"/>
  <c r="O1268" i="1"/>
  <c r="G1268" i="1"/>
  <c r="O1260" i="1"/>
  <c r="G1260" i="1"/>
  <c r="O1252" i="1"/>
  <c r="G1252" i="1"/>
  <c r="O1244" i="1"/>
  <c r="G1244" i="1"/>
  <c r="O1236" i="1"/>
  <c r="G1236" i="1"/>
  <c r="O1228" i="1"/>
  <c r="G1228" i="1"/>
  <c r="O1220" i="1"/>
  <c r="G1220" i="1"/>
  <c r="O1212" i="1"/>
  <c r="G1212" i="1"/>
  <c r="O1204" i="1"/>
  <c r="G1204" i="1"/>
  <c r="O1196" i="1"/>
  <c r="G1196" i="1"/>
  <c r="O1188" i="1"/>
  <c r="G1188" i="1"/>
  <c r="O1180" i="1"/>
  <c r="G1180" i="1"/>
  <c r="O1172" i="1"/>
  <c r="G1172" i="1"/>
  <c r="O1164" i="1"/>
  <c r="G1164" i="1"/>
  <c r="O1156" i="1"/>
  <c r="G1156" i="1"/>
  <c r="O1148" i="1"/>
  <c r="G1148" i="1"/>
  <c r="O1140" i="1"/>
  <c r="G1140" i="1"/>
  <c r="O1132" i="1"/>
  <c r="G1132" i="1"/>
  <c r="O1124" i="1"/>
  <c r="G1124" i="1"/>
  <c r="O1116" i="1"/>
  <c r="G1116" i="1"/>
  <c r="O1108" i="1"/>
  <c r="G1108" i="1"/>
  <c r="O1100" i="1"/>
  <c r="G1100" i="1"/>
  <c r="O1092" i="1"/>
  <c r="G1092" i="1"/>
  <c r="O1084" i="1"/>
  <c r="G1084" i="1"/>
  <c r="O1076" i="1"/>
  <c r="G1076" i="1"/>
  <c r="O1068" i="1"/>
  <c r="G1068" i="1"/>
  <c r="O1060" i="1"/>
  <c r="G1060" i="1"/>
  <c r="O1052" i="1"/>
  <c r="G1052" i="1"/>
  <c r="O1044" i="1"/>
  <c r="G1044" i="1"/>
  <c r="O1036" i="1"/>
  <c r="G1036" i="1"/>
  <c r="O1028" i="1"/>
  <c r="G1028" i="1"/>
  <c r="O1020" i="1"/>
  <c r="G1020" i="1"/>
  <c r="O1012" i="1"/>
  <c r="G1012" i="1"/>
  <c r="O1004" i="1"/>
  <c r="G1004" i="1"/>
  <c r="O996" i="1"/>
  <c r="G996" i="1"/>
  <c r="O988" i="1"/>
  <c r="G988" i="1"/>
  <c r="O980" i="1"/>
  <c r="G980" i="1"/>
  <c r="O972" i="1"/>
  <c r="G972" i="1"/>
  <c r="O964" i="1"/>
  <c r="G964" i="1"/>
  <c r="O956" i="1"/>
  <c r="G956" i="1"/>
  <c r="O948" i="1"/>
  <c r="G948" i="1"/>
  <c r="O940" i="1"/>
  <c r="G940" i="1"/>
  <c r="O932" i="1"/>
  <c r="G932" i="1"/>
  <c r="O924" i="1"/>
  <c r="G924" i="1"/>
  <c r="O916" i="1"/>
  <c r="G916" i="1"/>
  <c r="O908" i="1"/>
  <c r="G908" i="1"/>
  <c r="O900" i="1"/>
  <c r="G900" i="1"/>
  <c r="O892" i="1"/>
  <c r="G892" i="1"/>
  <c r="O884" i="1"/>
  <c r="G884" i="1"/>
  <c r="O876" i="1"/>
  <c r="G876" i="1"/>
  <c r="O868" i="1"/>
  <c r="G868" i="1"/>
  <c r="O860" i="1"/>
  <c r="G860" i="1"/>
  <c r="O852" i="1"/>
  <c r="G852" i="1"/>
  <c r="O844" i="1"/>
  <c r="G844" i="1"/>
  <c r="O836" i="1"/>
  <c r="G836" i="1"/>
  <c r="O828" i="1"/>
  <c r="G828" i="1"/>
  <c r="O820" i="1"/>
  <c r="G820" i="1"/>
  <c r="O812" i="1"/>
  <c r="G812" i="1"/>
  <c r="O804" i="1"/>
  <c r="G804" i="1"/>
  <c r="O796" i="1"/>
  <c r="G796" i="1"/>
  <c r="O788" i="1"/>
  <c r="G788" i="1"/>
  <c r="O780" i="1"/>
  <c r="G780" i="1"/>
  <c r="O772" i="1"/>
  <c r="G772" i="1"/>
  <c r="O764" i="1"/>
  <c r="G764" i="1"/>
  <c r="O756" i="1"/>
  <c r="G756" i="1"/>
  <c r="O748" i="1"/>
  <c r="G748" i="1"/>
  <c r="O740" i="1"/>
  <c r="G740" i="1"/>
  <c r="O732" i="1"/>
  <c r="G732" i="1"/>
  <c r="O724" i="1"/>
  <c r="G724" i="1"/>
  <c r="O716" i="1"/>
  <c r="G716" i="1"/>
  <c r="O708" i="1"/>
  <c r="G708" i="1"/>
  <c r="O700" i="1"/>
  <c r="G700" i="1"/>
  <c r="O692" i="1"/>
  <c r="G692" i="1"/>
  <c r="O684" i="1"/>
  <c r="G684" i="1"/>
  <c r="O676" i="1"/>
  <c r="G676" i="1"/>
  <c r="O668" i="1"/>
  <c r="G668" i="1"/>
  <c r="O660" i="1"/>
  <c r="G660" i="1"/>
  <c r="O652" i="1"/>
  <c r="G652" i="1"/>
  <c r="O644" i="1"/>
  <c r="G644" i="1"/>
  <c r="O636" i="1"/>
  <c r="G636" i="1"/>
  <c r="O628" i="1"/>
  <c r="G628" i="1"/>
  <c r="O620" i="1"/>
  <c r="G620" i="1"/>
  <c r="O612" i="1"/>
  <c r="G612" i="1"/>
  <c r="O604" i="1"/>
  <c r="G604" i="1"/>
  <c r="O596" i="1"/>
  <c r="G596" i="1"/>
  <c r="O588" i="1"/>
  <c r="G588" i="1"/>
  <c r="O580" i="1"/>
  <c r="G580" i="1"/>
  <c r="O572" i="1"/>
  <c r="G572" i="1"/>
  <c r="O564" i="1"/>
  <c r="G564" i="1"/>
  <c r="O556" i="1"/>
  <c r="G556" i="1"/>
  <c r="O548" i="1"/>
  <c r="G548" i="1"/>
  <c r="O540" i="1"/>
  <c r="G540" i="1"/>
  <c r="O532" i="1"/>
  <c r="G532" i="1"/>
  <c r="O524" i="1"/>
  <c r="G524" i="1"/>
  <c r="O516" i="1"/>
  <c r="G516" i="1"/>
  <c r="O508" i="1"/>
  <c r="G508" i="1"/>
  <c r="O500" i="1"/>
  <c r="G500" i="1"/>
  <c r="O492" i="1"/>
  <c r="G492" i="1"/>
  <c r="O484" i="1"/>
  <c r="G484" i="1"/>
  <c r="O476" i="1"/>
  <c r="G476" i="1"/>
  <c r="O468" i="1"/>
  <c r="G468" i="1"/>
  <c r="O460" i="1"/>
  <c r="G460" i="1"/>
  <c r="O452" i="1"/>
  <c r="G452" i="1"/>
  <c r="O444" i="1"/>
  <c r="G444" i="1"/>
  <c r="O436" i="1"/>
  <c r="G436" i="1"/>
  <c r="O428" i="1"/>
  <c r="G428" i="1"/>
  <c r="O420" i="1"/>
  <c r="G420" i="1"/>
  <c r="O412" i="1"/>
  <c r="G412" i="1"/>
  <c r="O404" i="1"/>
  <c r="G404" i="1"/>
  <c r="O396" i="1"/>
  <c r="G396" i="1"/>
  <c r="O388" i="1"/>
  <c r="G388" i="1"/>
  <c r="O380" i="1"/>
  <c r="G380" i="1"/>
  <c r="O372" i="1"/>
  <c r="G372" i="1"/>
  <c r="O364" i="1"/>
  <c r="G364" i="1"/>
  <c r="O356" i="1"/>
  <c r="G356" i="1"/>
  <c r="O348" i="1"/>
  <c r="G348" i="1"/>
  <c r="O340" i="1"/>
  <c r="G340" i="1"/>
  <c r="O332" i="1"/>
  <c r="G332" i="1"/>
  <c r="O324" i="1"/>
  <c r="G324" i="1"/>
  <c r="O316" i="1"/>
  <c r="G316" i="1"/>
  <c r="O308" i="1"/>
  <c r="G308" i="1"/>
  <c r="O300" i="1"/>
  <c r="G300" i="1"/>
  <c r="O292" i="1"/>
  <c r="G292" i="1"/>
  <c r="O284" i="1"/>
  <c r="G284" i="1"/>
  <c r="O276" i="1"/>
  <c r="G276" i="1"/>
  <c r="O268" i="1"/>
  <c r="G268" i="1"/>
  <c r="O260" i="1"/>
  <c r="G260" i="1"/>
  <c r="O252" i="1"/>
  <c r="G252" i="1"/>
  <c r="O244" i="1"/>
  <c r="G244" i="1"/>
  <c r="O236" i="1"/>
  <c r="G236" i="1"/>
  <c r="O228" i="1"/>
  <c r="G228" i="1"/>
  <c r="O220" i="1"/>
  <c r="G220" i="1"/>
  <c r="O212" i="1"/>
  <c r="G212" i="1"/>
  <c r="O204" i="1"/>
  <c r="G204" i="1"/>
  <c r="O196" i="1"/>
  <c r="G196" i="1"/>
  <c r="O188" i="1"/>
  <c r="G188" i="1"/>
  <c r="O180" i="1"/>
  <c r="G180" i="1"/>
  <c r="O172" i="1"/>
  <c r="G172" i="1"/>
  <c r="O164" i="1"/>
  <c r="G164" i="1"/>
  <c r="O156" i="1"/>
  <c r="G156" i="1"/>
  <c r="O148" i="1"/>
  <c r="G148" i="1"/>
  <c r="O140" i="1"/>
  <c r="G140" i="1"/>
  <c r="O132" i="1"/>
  <c r="G132" i="1"/>
  <c r="O124" i="1"/>
  <c r="G124" i="1"/>
  <c r="O116" i="1"/>
  <c r="G116" i="1"/>
  <c r="O108" i="1"/>
  <c r="G108" i="1"/>
  <c r="O100" i="1"/>
  <c r="G100" i="1"/>
  <c r="O92" i="1"/>
  <c r="G92" i="1"/>
  <c r="O84" i="1"/>
  <c r="G84" i="1"/>
  <c r="O76" i="1"/>
  <c r="G76" i="1"/>
  <c r="O68" i="1"/>
  <c r="G68" i="1"/>
  <c r="O60" i="1"/>
  <c r="G60" i="1"/>
  <c r="O52" i="1"/>
  <c r="G52" i="1"/>
  <c r="O44" i="1"/>
  <c r="G44" i="1"/>
  <c r="O36" i="1"/>
  <c r="G36" i="1"/>
  <c r="O28" i="1"/>
  <c r="G28" i="1"/>
  <c r="O20" i="1"/>
  <c r="G20" i="1"/>
  <c r="O12" i="1"/>
  <c r="G12" i="1"/>
  <c r="I15" i="1"/>
  <c r="M15" i="1" s="1"/>
  <c r="I23" i="1"/>
  <c r="M23" i="1" s="1"/>
  <c r="I31" i="1"/>
  <c r="M31" i="1" s="1"/>
  <c r="I39" i="1"/>
  <c r="M39" i="1" s="1"/>
  <c r="I47" i="1"/>
  <c r="M47" i="1" s="1"/>
  <c r="I55" i="1"/>
  <c r="M55" i="1" s="1"/>
  <c r="I63" i="1"/>
  <c r="M63" i="1" s="1"/>
  <c r="I71" i="1"/>
  <c r="M71" i="1" s="1"/>
  <c r="I79" i="1"/>
  <c r="M79" i="1" s="1"/>
  <c r="I87" i="1"/>
  <c r="M87" i="1" s="1"/>
  <c r="I95" i="1"/>
  <c r="M95" i="1" s="1"/>
  <c r="I103" i="1"/>
  <c r="M103" i="1" s="1"/>
  <c r="I111" i="1"/>
  <c r="M111" i="1" s="1"/>
  <c r="I119" i="1"/>
  <c r="M119" i="1" s="1"/>
  <c r="I127" i="1"/>
  <c r="M127" i="1" s="1"/>
  <c r="I135" i="1"/>
  <c r="M135" i="1" s="1"/>
  <c r="I143" i="1"/>
  <c r="M143" i="1" s="1"/>
  <c r="I151" i="1"/>
  <c r="M151" i="1" s="1"/>
  <c r="I159" i="1"/>
  <c r="M159" i="1" s="1"/>
  <c r="I167" i="1"/>
  <c r="M167" i="1" s="1"/>
  <c r="I175" i="1"/>
  <c r="M175" i="1" s="1"/>
  <c r="I183" i="1"/>
  <c r="M183" i="1" s="1"/>
  <c r="I191" i="1"/>
  <c r="M191" i="1" s="1"/>
  <c r="I199" i="1"/>
  <c r="M199" i="1" s="1"/>
  <c r="I207" i="1"/>
  <c r="M207" i="1" s="1"/>
  <c r="I215" i="1"/>
  <c r="M215" i="1" s="1"/>
  <c r="I223" i="1"/>
  <c r="M223" i="1" s="1"/>
  <c r="I231" i="1"/>
  <c r="M231" i="1" s="1"/>
  <c r="I239" i="1"/>
  <c r="M239" i="1" s="1"/>
  <c r="I247" i="1"/>
  <c r="M247" i="1" s="1"/>
  <c r="I255" i="1"/>
  <c r="M255" i="1" s="1"/>
  <c r="I263" i="1"/>
  <c r="M263" i="1" s="1"/>
  <c r="I271" i="1"/>
  <c r="M271" i="1" s="1"/>
  <c r="I279" i="1"/>
  <c r="M279" i="1" s="1"/>
  <c r="I287" i="1"/>
  <c r="M287" i="1" s="1"/>
  <c r="I295" i="1"/>
  <c r="M295" i="1" s="1"/>
  <c r="I303" i="1"/>
  <c r="M303" i="1" s="1"/>
  <c r="I311" i="1"/>
  <c r="M311" i="1" s="1"/>
  <c r="I319" i="1"/>
  <c r="M319" i="1" s="1"/>
  <c r="I327" i="1"/>
  <c r="M327" i="1" s="1"/>
  <c r="I335" i="1"/>
  <c r="M335" i="1" s="1"/>
  <c r="I343" i="1"/>
  <c r="M343" i="1" s="1"/>
  <c r="I351" i="1"/>
  <c r="M351" i="1" s="1"/>
  <c r="I359" i="1"/>
  <c r="M359" i="1" s="1"/>
  <c r="I367" i="1"/>
  <c r="M367" i="1" s="1"/>
  <c r="I375" i="1"/>
  <c r="M375" i="1" s="1"/>
  <c r="I383" i="1"/>
  <c r="M383" i="1" s="1"/>
  <c r="I391" i="1"/>
  <c r="M391" i="1" s="1"/>
  <c r="I399" i="1"/>
  <c r="M399" i="1" s="1"/>
  <c r="I407" i="1"/>
  <c r="M407" i="1" s="1"/>
  <c r="I415" i="1"/>
  <c r="M415" i="1" s="1"/>
  <c r="I423" i="1"/>
  <c r="M423" i="1" s="1"/>
  <c r="I431" i="1"/>
  <c r="M431" i="1" s="1"/>
  <c r="I439" i="1"/>
  <c r="M439" i="1" s="1"/>
  <c r="I447" i="1"/>
  <c r="M447" i="1" s="1"/>
  <c r="I455" i="1"/>
  <c r="M455" i="1" s="1"/>
  <c r="I463" i="1"/>
  <c r="M463" i="1" s="1"/>
  <c r="I471" i="1"/>
  <c r="M471" i="1" s="1"/>
  <c r="I479" i="1"/>
  <c r="M479" i="1" s="1"/>
  <c r="I487" i="1"/>
  <c r="M487" i="1" s="1"/>
  <c r="I495" i="1"/>
  <c r="M495" i="1" s="1"/>
  <c r="I503" i="1"/>
  <c r="M503" i="1" s="1"/>
  <c r="I511" i="1"/>
  <c r="M511" i="1" s="1"/>
  <c r="I519" i="1"/>
  <c r="M519" i="1" s="1"/>
  <c r="I527" i="1"/>
  <c r="M527" i="1" s="1"/>
  <c r="I535" i="1"/>
  <c r="M535" i="1" s="1"/>
  <c r="I543" i="1"/>
  <c r="M543" i="1" s="1"/>
  <c r="I551" i="1"/>
  <c r="M551" i="1" s="1"/>
  <c r="I559" i="1"/>
  <c r="M559" i="1" s="1"/>
  <c r="I567" i="1"/>
  <c r="M567" i="1" s="1"/>
  <c r="I575" i="1"/>
  <c r="M575" i="1" s="1"/>
  <c r="I583" i="1"/>
  <c r="M583" i="1" s="1"/>
  <c r="I591" i="1"/>
  <c r="M591" i="1" s="1"/>
  <c r="I599" i="1"/>
  <c r="M599" i="1" s="1"/>
  <c r="I607" i="1"/>
  <c r="M607" i="1" s="1"/>
  <c r="I615" i="1"/>
  <c r="M615" i="1" s="1"/>
  <c r="I623" i="1"/>
  <c r="M623" i="1" s="1"/>
  <c r="I631" i="1"/>
  <c r="M631" i="1" s="1"/>
  <c r="I639" i="1"/>
  <c r="M639" i="1" s="1"/>
  <c r="I647" i="1"/>
  <c r="M647" i="1" s="1"/>
  <c r="I655" i="1"/>
  <c r="M655" i="1" s="1"/>
  <c r="I663" i="1"/>
  <c r="M663" i="1" s="1"/>
  <c r="I671" i="1"/>
  <c r="M671" i="1" s="1"/>
  <c r="I679" i="1"/>
  <c r="M679" i="1" s="1"/>
  <c r="I687" i="1"/>
  <c r="M687" i="1" s="1"/>
  <c r="I695" i="1"/>
  <c r="M695" i="1" s="1"/>
  <c r="I703" i="1"/>
  <c r="M703" i="1" s="1"/>
  <c r="I711" i="1"/>
  <c r="M711" i="1" s="1"/>
  <c r="I719" i="1"/>
  <c r="M719" i="1" s="1"/>
  <c r="I727" i="1"/>
  <c r="M727" i="1" s="1"/>
  <c r="I735" i="1"/>
  <c r="M735" i="1" s="1"/>
  <c r="I743" i="1"/>
  <c r="M743" i="1" s="1"/>
  <c r="I751" i="1"/>
  <c r="M751" i="1" s="1"/>
  <c r="I759" i="1"/>
  <c r="M759" i="1" s="1"/>
  <c r="I767" i="1"/>
  <c r="M767" i="1" s="1"/>
  <c r="I775" i="1"/>
  <c r="M775" i="1" s="1"/>
  <c r="I783" i="1"/>
  <c r="M783" i="1" s="1"/>
  <c r="I791" i="1"/>
  <c r="M791" i="1" s="1"/>
  <c r="I799" i="1"/>
  <c r="M799" i="1" s="1"/>
  <c r="I807" i="1"/>
  <c r="M807" i="1" s="1"/>
  <c r="I815" i="1"/>
  <c r="M815" i="1" s="1"/>
  <c r="I823" i="1"/>
  <c r="M823" i="1" s="1"/>
  <c r="I831" i="1"/>
  <c r="M831" i="1" s="1"/>
  <c r="I839" i="1"/>
  <c r="M839" i="1" s="1"/>
  <c r="I847" i="1"/>
  <c r="M847" i="1" s="1"/>
  <c r="I855" i="1"/>
  <c r="M855" i="1" s="1"/>
  <c r="I863" i="1"/>
  <c r="M863" i="1" s="1"/>
  <c r="I871" i="1"/>
  <c r="M871" i="1" s="1"/>
  <c r="I879" i="1"/>
  <c r="M879" i="1" s="1"/>
  <c r="I887" i="1"/>
  <c r="M887" i="1" s="1"/>
  <c r="I895" i="1"/>
  <c r="M895" i="1" s="1"/>
  <c r="I903" i="1"/>
  <c r="M903" i="1" s="1"/>
  <c r="I911" i="1"/>
  <c r="M911" i="1" s="1"/>
  <c r="I919" i="1"/>
  <c r="M919" i="1" s="1"/>
  <c r="I927" i="1"/>
  <c r="M927" i="1" s="1"/>
  <c r="I935" i="1"/>
  <c r="M935" i="1" s="1"/>
  <c r="I943" i="1"/>
  <c r="M943" i="1" s="1"/>
  <c r="I951" i="1"/>
  <c r="M951" i="1" s="1"/>
  <c r="I959" i="1"/>
  <c r="M959" i="1" s="1"/>
  <c r="I967" i="1"/>
  <c r="M967" i="1" s="1"/>
  <c r="I975" i="1"/>
  <c r="M975" i="1" s="1"/>
  <c r="I983" i="1"/>
  <c r="M983" i="1" s="1"/>
  <c r="I991" i="1"/>
  <c r="M991" i="1" s="1"/>
  <c r="I999" i="1"/>
  <c r="M999" i="1" s="1"/>
  <c r="I1007" i="1"/>
  <c r="M1007" i="1" s="1"/>
  <c r="I1015" i="1"/>
  <c r="M1015" i="1" s="1"/>
  <c r="I1023" i="1"/>
  <c r="M1023" i="1" s="1"/>
  <c r="I1031" i="1"/>
  <c r="M1031" i="1" s="1"/>
  <c r="I1039" i="1"/>
  <c r="M1039" i="1" s="1"/>
  <c r="I1047" i="1"/>
  <c r="M1047" i="1" s="1"/>
  <c r="I1055" i="1"/>
  <c r="M1055" i="1" s="1"/>
  <c r="I1063" i="1"/>
  <c r="M1063" i="1" s="1"/>
  <c r="I1071" i="1"/>
  <c r="M1071" i="1" s="1"/>
  <c r="I1079" i="1"/>
  <c r="M1079" i="1" s="1"/>
  <c r="I1087" i="1"/>
  <c r="M1087" i="1" s="1"/>
  <c r="I1095" i="1"/>
  <c r="M1095" i="1" s="1"/>
  <c r="I1103" i="1"/>
  <c r="M1103" i="1" s="1"/>
  <c r="I1111" i="1"/>
  <c r="M1111" i="1" s="1"/>
  <c r="I1119" i="1"/>
  <c r="M1119" i="1" s="1"/>
  <c r="I1127" i="1"/>
  <c r="M1127" i="1" s="1"/>
  <c r="I1135" i="1"/>
  <c r="M1135" i="1" s="1"/>
  <c r="I1143" i="1"/>
  <c r="M1143" i="1" s="1"/>
  <c r="I1151" i="1"/>
  <c r="M1151" i="1" s="1"/>
  <c r="I1159" i="1"/>
  <c r="M1159" i="1" s="1"/>
  <c r="I1167" i="1"/>
  <c r="M1167" i="1" s="1"/>
  <c r="I1175" i="1"/>
  <c r="M1175" i="1" s="1"/>
  <c r="I1183" i="1"/>
  <c r="M1183" i="1" s="1"/>
  <c r="I1191" i="1"/>
  <c r="M1191" i="1" s="1"/>
  <c r="I1199" i="1"/>
  <c r="M1199" i="1" s="1"/>
  <c r="I1207" i="1"/>
  <c r="M1207" i="1" s="1"/>
  <c r="I1215" i="1"/>
  <c r="M1215" i="1" s="1"/>
  <c r="I1223" i="1"/>
  <c r="M1223" i="1" s="1"/>
  <c r="I1231" i="1"/>
  <c r="M1231" i="1" s="1"/>
  <c r="I1239" i="1"/>
  <c r="M1239" i="1" s="1"/>
  <c r="I1247" i="1"/>
  <c r="M1247" i="1" s="1"/>
  <c r="I1255" i="1"/>
  <c r="M1255" i="1" s="1"/>
  <c r="I1263" i="1"/>
  <c r="M1263" i="1" s="1"/>
  <c r="I1271" i="1"/>
  <c r="M1271" i="1" s="1"/>
  <c r="I1279" i="1"/>
  <c r="M1279" i="1" s="1"/>
  <c r="I1287" i="1"/>
  <c r="M1287" i="1" s="1"/>
  <c r="I1295" i="1"/>
  <c r="M1295" i="1" s="1"/>
  <c r="I1303" i="1"/>
  <c r="M1303" i="1" s="1"/>
  <c r="I1311" i="1"/>
  <c r="M1311" i="1" s="1"/>
  <c r="I1319" i="1"/>
  <c r="M1319" i="1" s="1"/>
  <c r="I1327" i="1"/>
  <c r="M1327" i="1" s="1"/>
  <c r="I1335" i="1"/>
  <c r="M1335" i="1" s="1"/>
  <c r="I1343" i="1"/>
  <c r="M1343" i="1" s="1"/>
  <c r="I1351" i="1"/>
  <c r="M1351" i="1" s="1"/>
  <c r="I1359" i="1"/>
  <c r="M1359" i="1" s="1"/>
  <c r="I1367" i="1"/>
  <c r="M1367" i="1" s="1"/>
  <c r="I1375" i="1"/>
  <c r="M1375" i="1" s="1"/>
  <c r="I1383" i="1"/>
  <c r="M1383" i="1" s="1"/>
  <c r="I1391" i="1"/>
  <c r="M1391" i="1" s="1"/>
  <c r="I1399" i="1"/>
  <c r="M1399" i="1" s="1"/>
  <c r="I1407" i="1"/>
  <c r="M1407" i="1" s="1"/>
  <c r="I1415" i="1"/>
  <c r="M1415" i="1" s="1"/>
  <c r="I1423" i="1"/>
  <c r="M1423" i="1" s="1"/>
  <c r="I1431" i="1"/>
  <c r="M1431" i="1" s="1"/>
  <c r="I1439" i="1"/>
  <c r="M1439" i="1" s="1"/>
  <c r="I1447" i="1"/>
  <c r="M1447" i="1" s="1"/>
  <c r="I1455" i="1"/>
  <c r="M1455" i="1" s="1"/>
  <c r="I1463" i="1"/>
  <c r="M1463" i="1" s="1"/>
  <c r="I1471" i="1"/>
  <c r="M1471" i="1" s="1"/>
  <c r="I1479" i="1"/>
  <c r="M1479" i="1" s="1"/>
  <c r="I1487" i="1"/>
  <c r="M1487" i="1" s="1"/>
  <c r="I1495" i="1"/>
  <c r="M1495" i="1" s="1"/>
  <c r="I1503" i="1"/>
  <c r="M1503" i="1" s="1"/>
  <c r="I1511" i="1"/>
  <c r="M1511" i="1" s="1"/>
  <c r="I1519" i="1"/>
  <c r="M1519" i="1" s="1"/>
  <c r="I1527" i="1"/>
  <c r="M1527" i="1" s="1"/>
  <c r="I1535" i="1"/>
  <c r="M1535" i="1" s="1"/>
  <c r="I1543" i="1"/>
  <c r="M1543" i="1" s="1"/>
  <c r="I1551" i="1"/>
  <c r="M1551" i="1" s="1"/>
  <c r="I1559" i="1"/>
  <c r="M1559" i="1" s="1"/>
  <c r="I1567" i="1"/>
  <c r="M1567" i="1" s="1"/>
  <c r="I1575" i="1"/>
  <c r="M1575" i="1" s="1"/>
  <c r="I1583" i="1"/>
  <c r="M1583" i="1" s="1"/>
  <c r="I1591" i="1"/>
  <c r="M1591" i="1" s="1"/>
  <c r="I1599" i="1"/>
  <c r="M1599" i="1" s="1"/>
  <c r="I1607" i="1"/>
  <c r="M1607" i="1" s="1"/>
  <c r="I1615" i="1"/>
  <c r="M1615" i="1" s="1"/>
  <c r="I1623" i="1"/>
  <c r="M1623" i="1" s="1"/>
  <c r="I1631" i="1"/>
  <c r="M1631" i="1" s="1"/>
  <c r="I1639" i="1"/>
  <c r="M1639" i="1" s="1"/>
  <c r="I1647" i="1"/>
  <c r="M1647" i="1" s="1"/>
  <c r="I1655" i="1"/>
  <c r="M1655" i="1" s="1"/>
  <c r="I1663" i="1"/>
  <c r="M1663" i="1" s="1"/>
  <c r="I1671" i="1"/>
  <c r="M1671" i="1" s="1"/>
  <c r="I1679" i="1"/>
  <c r="M1679" i="1" s="1"/>
  <c r="I1687" i="1"/>
  <c r="M1687" i="1" s="1"/>
  <c r="I1695" i="1"/>
  <c r="M1695" i="1" s="1"/>
  <c r="I1703" i="1"/>
  <c r="M1703" i="1" s="1"/>
  <c r="I1711" i="1"/>
  <c r="M1711" i="1" s="1"/>
  <c r="I1719" i="1"/>
  <c r="M1719" i="1" s="1"/>
  <c r="I1727" i="1"/>
  <c r="M1727" i="1" s="1"/>
  <c r="I1735" i="1"/>
  <c r="M1735" i="1" s="1"/>
  <c r="I1743" i="1"/>
  <c r="M1743" i="1" s="1"/>
  <c r="I1751" i="1"/>
  <c r="M1751" i="1" s="1"/>
  <c r="I1759" i="1"/>
  <c r="M1759" i="1" s="1"/>
  <c r="I1767" i="1"/>
  <c r="M1767" i="1" s="1"/>
  <c r="I1775" i="1"/>
  <c r="M1775" i="1" s="1"/>
  <c r="I1783" i="1"/>
  <c r="M1783" i="1" s="1"/>
  <c r="I1791" i="1"/>
  <c r="M1791" i="1" s="1"/>
  <c r="I1799" i="1"/>
  <c r="M1799" i="1" s="1"/>
  <c r="I1807" i="1"/>
  <c r="M1807" i="1" s="1"/>
  <c r="I1815" i="1"/>
  <c r="M1815" i="1" s="1"/>
  <c r="I1823" i="1"/>
  <c r="M1823" i="1" s="1"/>
  <c r="I1831" i="1"/>
  <c r="M1831" i="1" s="1"/>
  <c r="I1839" i="1"/>
  <c r="M1839" i="1" s="1"/>
  <c r="I1847" i="1"/>
  <c r="M1847" i="1" s="1"/>
  <c r="I1855" i="1"/>
  <c r="M1855" i="1" s="1"/>
  <c r="I1863" i="1"/>
  <c r="M1863" i="1" s="1"/>
  <c r="I1871" i="1"/>
  <c r="M1871" i="1" s="1"/>
  <c r="I1879" i="1"/>
  <c r="M1879" i="1" s="1"/>
  <c r="I1887" i="1"/>
  <c r="M1887" i="1" s="1"/>
  <c r="I1895" i="1"/>
  <c r="M1895" i="1" s="1"/>
  <c r="I1903" i="1"/>
  <c r="M1903" i="1" s="1"/>
  <c r="I1911" i="1"/>
  <c r="M1911" i="1" s="1"/>
  <c r="I1919" i="1"/>
  <c r="M1919" i="1" s="1"/>
  <c r="I1927" i="1"/>
  <c r="M1927" i="1" s="1"/>
  <c r="I1935" i="1"/>
  <c r="M1935" i="1" s="1"/>
  <c r="I1943" i="1"/>
  <c r="M1943" i="1" s="1"/>
  <c r="I1951" i="1"/>
  <c r="M1951" i="1" s="1"/>
  <c r="I1959" i="1"/>
  <c r="M1959" i="1" s="1"/>
  <c r="I1967" i="1"/>
  <c r="M1967" i="1" s="1"/>
  <c r="I1975" i="1"/>
  <c r="M1975" i="1" s="1"/>
  <c r="I1983" i="1"/>
  <c r="M1983" i="1" s="1"/>
  <c r="I1991" i="1"/>
  <c r="M1991" i="1" s="1"/>
  <c r="I1999" i="1"/>
  <c r="M1999" i="1" s="1"/>
  <c r="I2007" i="1"/>
  <c r="M2007" i="1" s="1"/>
  <c r="I2015" i="1"/>
  <c r="M2015" i="1" s="1"/>
  <c r="I2023" i="1"/>
  <c r="M2023" i="1" s="1"/>
  <c r="I2031" i="1"/>
  <c r="M2031" i="1" s="1"/>
  <c r="I2039" i="1"/>
  <c r="M2039" i="1" s="1"/>
  <c r="I2047" i="1"/>
  <c r="M2047" i="1" s="1"/>
  <c r="I2055" i="1"/>
  <c r="M2055" i="1" s="1"/>
  <c r="I2063" i="1"/>
  <c r="M2063" i="1" s="1"/>
  <c r="I2071" i="1"/>
  <c r="M2071" i="1" s="1"/>
  <c r="I2079" i="1"/>
  <c r="M2079" i="1" s="1"/>
  <c r="I2087" i="1"/>
  <c r="M2087" i="1" s="1"/>
  <c r="I2095" i="1"/>
  <c r="M2095" i="1" s="1"/>
  <c r="I2103" i="1"/>
  <c r="M2103" i="1" s="1"/>
  <c r="I2111" i="1"/>
  <c r="M2111" i="1" s="1"/>
  <c r="I2119" i="1"/>
  <c r="M2119" i="1" s="1"/>
  <c r="I2127" i="1"/>
  <c r="M2127" i="1" s="1"/>
  <c r="I2135" i="1"/>
  <c r="M2135" i="1" s="1"/>
  <c r="I2143" i="1"/>
  <c r="M2143" i="1" s="1"/>
  <c r="I2151" i="1"/>
  <c r="M2151" i="1" s="1"/>
  <c r="I2159" i="1"/>
  <c r="M2159" i="1" s="1"/>
  <c r="I2167" i="1"/>
  <c r="M2167" i="1" s="1"/>
  <c r="I2175" i="1"/>
  <c r="M2175" i="1" s="1"/>
  <c r="I2183" i="1"/>
  <c r="M2183" i="1" s="1"/>
  <c r="I2191" i="1"/>
  <c r="M2191" i="1" s="1"/>
  <c r="I2199" i="1"/>
  <c r="M2199" i="1" s="1"/>
  <c r="I2207" i="1"/>
  <c r="M2207" i="1" s="1"/>
  <c r="I2215" i="1"/>
  <c r="M2215" i="1" s="1"/>
  <c r="I2223" i="1"/>
  <c r="M2223" i="1" s="1"/>
  <c r="I2231" i="1"/>
  <c r="M2231" i="1" s="1"/>
  <c r="I2239" i="1"/>
  <c r="M2239" i="1" s="1"/>
  <c r="I2247" i="1"/>
  <c r="M2247" i="1" s="1"/>
  <c r="I2255" i="1"/>
  <c r="M2255" i="1" s="1"/>
  <c r="I2263" i="1"/>
  <c r="M2263" i="1" s="1"/>
  <c r="I2271" i="1"/>
  <c r="M2271" i="1" s="1"/>
  <c r="I2279" i="1"/>
  <c r="M2279" i="1" s="1"/>
  <c r="I2287" i="1"/>
  <c r="M2287" i="1" s="1"/>
  <c r="I2295" i="1"/>
  <c r="M2295" i="1" s="1"/>
  <c r="I2303" i="1"/>
  <c r="M2303" i="1" s="1"/>
  <c r="I2311" i="1"/>
  <c r="M2311" i="1" s="1"/>
  <c r="I2319" i="1"/>
  <c r="M2319" i="1" s="1"/>
  <c r="I2327" i="1"/>
  <c r="M2327" i="1" s="1"/>
  <c r="I2335" i="1"/>
  <c r="M2335" i="1" s="1"/>
  <c r="I2343" i="1"/>
  <c r="M2343" i="1" s="1"/>
  <c r="I2351" i="1"/>
  <c r="M2351" i="1" s="1"/>
  <c r="I2359" i="1"/>
  <c r="M2359" i="1" s="1"/>
  <c r="I2367" i="1"/>
  <c r="M2367" i="1" s="1"/>
  <c r="I2375" i="1"/>
  <c r="M2375" i="1" s="1"/>
  <c r="I2383" i="1"/>
  <c r="M2383" i="1" s="1"/>
  <c r="I2391" i="1"/>
  <c r="M2391" i="1" s="1"/>
  <c r="I2399" i="1"/>
  <c r="M2399" i="1" s="1"/>
  <c r="I2407" i="1"/>
  <c r="M2407" i="1" s="1"/>
  <c r="I2415" i="1"/>
  <c r="M2415" i="1" s="1"/>
  <c r="I2423" i="1"/>
  <c r="M2423" i="1" s="1"/>
  <c r="I2431" i="1"/>
  <c r="M2431" i="1" s="1"/>
  <c r="I2439" i="1"/>
  <c r="M2439" i="1" s="1"/>
  <c r="I2447" i="1"/>
  <c r="M2447" i="1" s="1"/>
  <c r="I2455" i="1"/>
  <c r="M2455" i="1" s="1"/>
  <c r="I2463" i="1"/>
  <c r="M2463" i="1" s="1"/>
  <c r="I2471" i="1"/>
  <c r="M2471" i="1" s="1"/>
  <c r="I2479" i="1"/>
  <c r="M2479" i="1" s="1"/>
  <c r="I2487" i="1"/>
  <c r="M2487" i="1" s="1"/>
  <c r="I2495" i="1"/>
  <c r="M2495" i="1" s="1"/>
  <c r="I2503" i="1"/>
  <c r="M2503" i="1" s="1"/>
  <c r="I2511" i="1"/>
  <c r="M2511" i="1" s="1"/>
  <c r="I2519" i="1"/>
  <c r="M2519" i="1" s="1"/>
  <c r="I2527" i="1"/>
  <c r="M2527" i="1" s="1"/>
  <c r="I2535" i="1"/>
  <c r="M2535" i="1" s="1"/>
  <c r="I2543" i="1"/>
  <c r="M2543" i="1" s="1"/>
  <c r="I2551" i="1"/>
  <c r="M2551" i="1" s="1"/>
  <c r="I2559" i="1"/>
  <c r="M2559" i="1" s="1"/>
  <c r="I2567" i="1"/>
  <c r="M2567" i="1" s="1"/>
  <c r="I2575" i="1"/>
  <c r="M2575" i="1" s="1"/>
  <c r="I2583" i="1"/>
  <c r="M2583" i="1" s="1"/>
  <c r="I2591" i="1"/>
  <c r="M2591" i="1" s="1"/>
  <c r="I2599" i="1"/>
  <c r="M2599" i="1" s="1"/>
  <c r="I2607" i="1"/>
  <c r="M2607" i="1" s="1"/>
  <c r="I2615" i="1"/>
  <c r="M2615" i="1" s="1"/>
  <c r="I2623" i="1"/>
  <c r="M2623" i="1" s="1"/>
  <c r="I2631" i="1"/>
  <c r="M2631" i="1" s="1"/>
  <c r="I2639" i="1"/>
  <c r="M2639" i="1" s="1"/>
  <c r="I2647" i="1"/>
  <c r="M2647" i="1" s="1"/>
  <c r="I2655" i="1"/>
  <c r="M2655" i="1" s="1"/>
  <c r="I2663" i="1"/>
  <c r="M2663" i="1" s="1"/>
  <c r="I2671" i="1"/>
  <c r="M2671" i="1" s="1"/>
  <c r="I2679" i="1"/>
  <c r="M2679" i="1" s="1"/>
  <c r="I2687" i="1"/>
  <c r="M2687" i="1" s="1"/>
  <c r="I2695" i="1"/>
  <c r="M2695" i="1" s="1"/>
  <c r="I2703" i="1"/>
  <c r="M2703" i="1" s="1"/>
  <c r="I2711" i="1"/>
  <c r="M2711" i="1" s="1"/>
  <c r="I2719" i="1"/>
  <c r="M2719" i="1" s="1"/>
  <c r="I2727" i="1"/>
  <c r="M2727" i="1" s="1"/>
  <c r="I2735" i="1"/>
  <c r="M2735" i="1" s="1"/>
  <c r="I2743" i="1"/>
  <c r="M2743" i="1" s="1"/>
  <c r="I2751" i="1"/>
  <c r="M2751" i="1" s="1"/>
  <c r="I2759" i="1"/>
  <c r="M2759" i="1" s="1"/>
  <c r="I2767" i="1"/>
  <c r="M2767" i="1" s="1"/>
  <c r="I2775" i="1"/>
  <c r="M2775" i="1" s="1"/>
  <c r="I2783" i="1"/>
  <c r="M2783" i="1" s="1"/>
  <c r="I2791" i="1"/>
  <c r="M2791" i="1" s="1"/>
  <c r="I2799" i="1"/>
  <c r="M2799" i="1" s="1"/>
  <c r="I2807" i="1"/>
  <c r="M2807" i="1" s="1"/>
  <c r="I2815" i="1"/>
  <c r="M2815" i="1" s="1"/>
  <c r="I2823" i="1"/>
  <c r="M2823" i="1" s="1"/>
  <c r="I2831" i="1"/>
  <c r="M2831" i="1" s="1"/>
  <c r="I2839" i="1"/>
  <c r="M2839" i="1" s="1"/>
  <c r="I2847" i="1"/>
  <c r="M2847" i="1" s="1"/>
  <c r="I2855" i="1"/>
  <c r="M2855" i="1" s="1"/>
  <c r="I2863" i="1"/>
  <c r="M2863" i="1" s="1"/>
  <c r="I2871" i="1"/>
  <c r="M2871" i="1" s="1"/>
  <c r="I2879" i="1"/>
  <c r="M2879" i="1" s="1"/>
  <c r="I2887" i="1"/>
  <c r="M2887" i="1" s="1"/>
  <c r="I2895" i="1"/>
  <c r="M2895" i="1" s="1"/>
  <c r="I2903" i="1"/>
  <c r="M2903" i="1" s="1"/>
  <c r="I2911" i="1"/>
  <c r="M2911" i="1" s="1"/>
  <c r="I2919" i="1"/>
  <c r="M2919" i="1" s="1"/>
  <c r="I2927" i="1"/>
  <c r="M2927" i="1" s="1"/>
  <c r="I2935" i="1"/>
  <c r="M2935" i="1" s="1"/>
  <c r="I2943" i="1"/>
  <c r="M2943" i="1" s="1"/>
  <c r="I2951" i="1"/>
  <c r="M2951" i="1" s="1"/>
  <c r="I2959" i="1"/>
  <c r="M2959" i="1" s="1"/>
  <c r="I2967" i="1"/>
  <c r="M2967" i="1" s="1"/>
  <c r="I2975" i="1"/>
  <c r="M2975" i="1" s="1"/>
  <c r="I2983" i="1"/>
  <c r="M2983" i="1" s="1"/>
  <c r="I2991" i="1"/>
  <c r="M2991" i="1" s="1"/>
  <c r="I2999" i="1"/>
  <c r="M2999" i="1" s="1"/>
  <c r="I3007" i="1"/>
  <c r="M3007" i="1" s="1"/>
  <c r="I3015" i="1"/>
  <c r="M3015" i="1" s="1"/>
  <c r="I3023" i="1"/>
  <c r="M3023" i="1" s="1"/>
  <c r="I3031" i="1"/>
  <c r="M3031" i="1" s="1"/>
  <c r="I3039" i="1"/>
  <c r="M3039" i="1" s="1"/>
  <c r="I3047" i="1"/>
  <c r="M3047" i="1" s="1"/>
  <c r="I3055" i="1"/>
  <c r="M3055" i="1" s="1"/>
  <c r="I3063" i="1"/>
  <c r="M3063" i="1" s="1"/>
  <c r="I3071" i="1"/>
  <c r="M3071" i="1" s="1"/>
  <c r="I3079" i="1"/>
  <c r="M3079" i="1" s="1"/>
  <c r="I3087" i="1"/>
  <c r="M3087" i="1" s="1"/>
  <c r="I3095" i="1"/>
  <c r="M3095" i="1" s="1"/>
  <c r="I3103" i="1"/>
  <c r="M3103" i="1" s="1"/>
  <c r="I3111" i="1"/>
  <c r="M3111" i="1" s="1"/>
  <c r="I3119" i="1"/>
  <c r="M3119" i="1" s="1"/>
  <c r="I3127" i="1"/>
  <c r="M3127" i="1" s="1"/>
  <c r="I3135" i="1"/>
  <c r="M3135" i="1" s="1"/>
  <c r="I3143" i="1"/>
  <c r="M3143" i="1" s="1"/>
  <c r="I3151" i="1"/>
  <c r="M3151" i="1" s="1"/>
  <c r="I3159" i="1"/>
  <c r="M3159" i="1" s="1"/>
  <c r="I3167" i="1"/>
  <c r="M3167" i="1" s="1"/>
  <c r="I3175" i="1"/>
  <c r="M3175" i="1" s="1"/>
  <c r="I3183" i="1"/>
  <c r="M3183" i="1" s="1"/>
  <c r="I3191" i="1"/>
  <c r="M3191" i="1" s="1"/>
  <c r="I3199" i="1"/>
  <c r="M3199" i="1" s="1"/>
  <c r="I3207" i="1"/>
  <c r="M3207" i="1" s="1"/>
  <c r="I3215" i="1"/>
  <c r="M3215" i="1" s="1"/>
  <c r="I3223" i="1"/>
  <c r="M3223" i="1" s="1"/>
  <c r="I3231" i="1"/>
  <c r="M3231" i="1" s="1"/>
  <c r="I3239" i="1"/>
  <c r="M3239" i="1" s="1"/>
  <c r="I3247" i="1"/>
  <c r="M3247" i="1" s="1"/>
  <c r="I3255" i="1"/>
  <c r="M3255" i="1" s="1"/>
  <c r="I3263" i="1"/>
  <c r="M3263" i="1" s="1"/>
  <c r="I3271" i="1"/>
  <c r="M3271" i="1" s="1"/>
  <c r="I3279" i="1"/>
  <c r="M3279" i="1" s="1"/>
  <c r="I3287" i="1"/>
  <c r="M3287" i="1" s="1"/>
  <c r="I3295" i="1"/>
  <c r="M3295" i="1" s="1"/>
  <c r="I3303" i="1"/>
  <c r="M3303" i="1" s="1"/>
  <c r="I3311" i="1"/>
  <c r="M3311" i="1" s="1"/>
  <c r="O3303" i="1"/>
  <c r="G3303" i="1"/>
  <c r="O3279" i="1"/>
  <c r="G3279" i="1"/>
  <c r="O3263" i="1"/>
  <c r="G3263" i="1"/>
  <c r="O3239" i="1"/>
  <c r="G3239" i="1"/>
  <c r="O3223" i="1"/>
  <c r="G3223" i="1"/>
  <c r="O3207" i="1"/>
  <c r="G3207" i="1"/>
  <c r="O3191" i="1"/>
  <c r="G3191" i="1"/>
  <c r="O3167" i="1"/>
  <c r="G3167" i="1"/>
  <c r="O3151" i="1"/>
  <c r="G3151" i="1"/>
  <c r="O3119" i="1"/>
  <c r="G3119" i="1"/>
  <c r="O3095" i="1"/>
  <c r="G3095" i="1"/>
  <c r="O3079" i="1"/>
  <c r="G3079" i="1"/>
  <c r="O3055" i="1"/>
  <c r="G3055" i="1"/>
  <c r="O3031" i="1"/>
  <c r="G3031" i="1"/>
  <c r="O3007" i="1"/>
  <c r="G3007" i="1"/>
  <c r="O2975" i="1"/>
  <c r="G2975" i="1"/>
  <c r="O2951" i="1"/>
  <c r="G2951" i="1"/>
  <c r="O2927" i="1"/>
  <c r="G2927" i="1"/>
  <c r="O2903" i="1"/>
  <c r="G2903" i="1"/>
  <c r="O2871" i="1"/>
  <c r="G2871" i="1"/>
  <c r="O2847" i="1"/>
  <c r="G2847" i="1"/>
  <c r="O2823" i="1"/>
  <c r="G2823" i="1"/>
  <c r="O2791" i="1"/>
  <c r="G2791" i="1"/>
  <c r="O2767" i="1"/>
  <c r="G2767" i="1"/>
  <c r="O2759" i="1"/>
  <c r="G2759" i="1"/>
  <c r="O2735" i="1"/>
  <c r="G2735" i="1"/>
  <c r="O2711" i="1"/>
  <c r="G2711" i="1"/>
  <c r="O2695" i="1"/>
  <c r="G2695" i="1"/>
  <c r="O2671" i="1"/>
  <c r="G2671" i="1"/>
  <c r="O2647" i="1"/>
  <c r="G2647" i="1"/>
  <c r="O2615" i="1"/>
  <c r="G2615" i="1"/>
  <c r="O2599" i="1"/>
  <c r="G2599" i="1"/>
  <c r="O2575" i="1"/>
  <c r="G2575" i="1"/>
  <c r="O2551" i="1"/>
  <c r="G2551" i="1"/>
  <c r="O2527" i="1"/>
  <c r="G2527" i="1"/>
  <c r="O2487" i="1"/>
  <c r="G2487" i="1"/>
  <c r="O2471" i="1"/>
  <c r="G2471" i="1"/>
  <c r="O2455" i="1"/>
  <c r="G2455" i="1"/>
  <c r="O2423" i="1"/>
  <c r="G2423" i="1"/>
  <c r="O2407" i="1"/>
  <c r="G2407" i="1"/>
  <c r="O2383" i="1"/>
  <c r="G2383" i="1"/>
  <c r="O2351" i="1"/>
  <c r="G2351" i="1"/>
  <c r="O2335" i="1"/>
  <c r="G2335" i="1"/>
  <c r="O2319" i="1"/>
  <c r="G2319" i="1"/>
  <c r="O2295" i="1"/>
  <c r="G2295" i="1"/>
  <c r="O2263" i="1"/>
  <c r="G2263" i="1"/>
  <c r="O2247" i="1"/>
  <c r="G2247" i="1"/>
  <c r="O2207" i="1"/>
  <c r="G2207" i="1"/>
  <c r="O2183" i="1"/>
  <c r="G2183" i="1"/>
  <c r="O2167" i="1"/>
  <c r="G2167" i="1"/>
  <c r="O2143" i="1"/>
  <c r="G2143" i="1"/>
  <c r="O2119" i="1"/>
  <c r="G2119" i="1"/>
  <c r="O2095" i="1"/>
  <c r="G2095" i="1"/>
  <c r="O2071" i="1"/>
  <c r="G2071" i="1"/>
  <c r="O2047" i="1"/>
  <c r="G2047" i="1"/>
  <c r="O2023" i="1"/>
  <c r="G2023" i="1"/>
  <c r="O1999" i="1"/>
  <c r="G1999" i="1"/>
  <c r="O1967" i="1"/>
  <c r="G1967" i="1"/>
  <c r="O1943" i="1"/>
  <c r="G1943" i="1"/>
  <c r="O1911" i="1"/>
  <c r="G1911" i="1"/>
  <c r="O1887" i="1"/>
  <c r="G1887" i="1"/>
  <c r="O1855" i="1"/>
  <c r="G1855" i="1"/>
  <c r="O1831" i="1"/>
  <c r="G1831" i="1"/>
  <c r="O1799" i="1"/>
  <c r="G1799" i="1"/>
  <c r="O1759" i="1"/>
  <c r="G1759" i="1"/>
  <c r="O1719" i="1"/>
  <c r="G1719" i="1"/>
  <c r="O1671" i="1"/>
  <c r="G1671" i="1"/>
  <c r="O1631" i="1"/>
  <c r="G1631" i="1"/>
  <c r="O1591" i="1"/>
  <c r="G1591" i="1"/>
  <c r="O1559" i="1"/>
  <c r="G1559" i="1"/>
  <c r="O1519" i="1"/>
  <c r="G1519" i="1"/>
  <c r="O1503" i="1"/>
  <c r="G1503" i="1"/>
  <c r="O1471" i="1"/>
  <c r="G1471" i="1"/>
  <c r="O1423" i="1"/>
  <c r="G1423" i="1"/>
  <c r="O1391" i="1"/>
  <c r="G1391" i="1"/>
  <c r="O1375" i="1"/>
  <c r="G1375" i="1"/>
  <c r="O1343" i="1"/>
  <c r="G1343" i="1"/>
  <c r="O1319" i="1"/>
  <c r="G1319" i="1"/>
  <c r="O1295" i="1"/>
  <c r="G1295" i="1"/>
  <c r="O1271" i="1"/>
  <c r="G1271" i="1"/>
  <c r="O1231" i="1"/>
  <c r="G1231" i="1"/>
  <c r="O1175" i="1"/>
  <c r="G1175" i="1"/>
  <c r="O1143" i="1"/>
  <c r="G1143" i="1"/>
  <c r="O1103" i="1"/>
  <c r="G1103" i="1"/>
  <c r="O1071" i="1"/>
  <c r="G1071" i="1"/>
  <c r="O1039" i="1"/>
  <c r="G1039" i="1"/>
  <c r="O1007" i="1"/>
  <c r="G1007" i="1"/>
  <c r="O991" i="1"/>
  <c r="G991" i="1"/>
  <c r="O951" i="1"/>
  <c r="G951" i="1"/>
  <c r="O919" i="1"/>
  <c r="G919" i="1"/>
  <c r="O895" i="1"/>
  <c r="G895" i="1"/>
  <c r="O863" i="1"/>
  <c r="G863" i="1"/>
  <c r="O839" i="1"/>
  <c r="G839" i="1"/>
  <c r="O799" i="1"/>
  <c r="G799" i="1"/>
  <c r="O775" i="1"/>
  <c r="G775" i="1"/>
  <c r="O751" i="1"/>
  <c r="G751" i="1"/>
  <c r="O727" i="1"/>
  <c r="G727" i="1"/>
  <c r="O703" i="1"/>
  <c r="G703" i="1"/>
  <c r="O679" i="1"/>
  <c r="G679" i="1"/>
  <c r="O639" i="1"/>
  <c r="G639" i="1"/>
  <c r="O607" i="1"/>
  <c r="G607" i="1"/>
  <c r="O591" i="1"/>
  <c r="G591" i="1"/>
  <c r="O567" i="1"/>
  <c r="G567" i="1"/>
  <c r="O551" i="1"/>
  <c r="G551" i="1"/>
  <c r="O511" i="1"/>
  <c r="G511" i="1"/>
  <c r="O479" i="1"/>
  <c r="G479" i="1"/>
  <c r="O447" i="1"/>
  <c r="G447" i="1"/>
  <c r="O415" i="1"/>
  <c r="G415" i="1"/>
  <c r="O383" i="1"/>
  <c r="G383" i="1"/>
  <c r="O351" i="1"/>
  <c r="G351" i="1"/>
  <c r="O311" i="1"/>
  <c r="G311" i="1"/>
  <c r="O279" i="1"/>
  <c r="G279" i="1"/>
  <c r="O239" i="1"/>
  <c r="G239" i="1"/>
  <c r="O207" i="1"/>
  <c r="G207" i="1"/>
  <c r="O167" i="1"/>
  <c r="G167" i="1"/>
  <c r="O127" i="1"/>
  <c r="G127" i="1"/>
  <c r="O63" i="1"/>
  <c r="G63" i="1"/>
  <c r="I180" i="1"/>
  <c r="M180" i="1" s="1"/>
  <c r="I212" i="1"/>
  <c r="M212" i="1" s="1"/>
  <c r="I276" i="1"/>
  <c r="M276" i="1" s="1"/>
  <c r="I1300" i="1"/>
  <c r="M1300" i="1" s="1"/>
  <c r="I2092" i="1"/>
  <c r="M2092" i="1" s="1"/>
  <c r="I2140" i="1"/>
  <c r="M2140" i="1" s="1"/>
  <c r="I2812" i="1"/>
  <c r="M2812" i="1" s="1"/>
  <c r="I2884" i="1"/>
  <c r="M2884" i="1" s="1"/>
  <c r="O3293" i="1"/>
  <c r="G3293" i="1"/>
  <c r="O3269" i="1"/>
  <c r="G3269" i="1"/>
  <c r="O3253" i="1"/>
  <c r="G3253" i="1"/>
  <c r="O3237" i="1"/>
  <c r="G3237" i="1"/>
  <c r="O3213" i="1"/>
  <c r="G3213" i="1"/>
  <c r="O3189" i="1"/>
  <c r="G3189" i="1"/>
  <c r="O3165" i="1"/>
  <c r="G3165" i="1"/>
  <c r="O3141" i="1"/>
  <c r="G3141" i="1"/>
  <c r="O3117" i="1"/>
  <c r="G3117" i="1"/>
  <c r="O3101" i="1"/>
  <c r="G3101" i="1"/>
  <c r="O3069" i="1"/>
  <c r="G3069" i="1"/>
  <c r="O3045" i="1"/>
  <c r="G3045" i="1"/>
  <c r="O3021" i="1"/>
  <c r="G3021" i="1"/>
  <c r="O3005" i="1"/>
  <c r="G3005" i="1"/>
  <c r="O2973" i="1"/>
  <c r="G2973" i="1"/>
  <c r="O2949" i="1"/>
  <c r="G2949" i="1"/>
  <c r="O2925" i="1"/>
  <c r="G2925" i="1"/>
  <c r="O2901" i="1"/>
  <c r="G2901" i="1"/>
  <c r="O2877" i="1"/>
  <c r="G2877" i="1"/>
  <c r="O2845" i="1"/>
  <c r="G2845" i="1"/>
  <c r="O2821" i="1"/>
  <c r="G2821" i="1"/>
  <c r="O2813" i="1"/>
  <c r="G2813" i="1"/>
  <c r="O2789" i="1"/>
  <c r="G2789" i="1"/>
  <c r="O2757" i="1"/>
  <c r="G2757" i="1"/>
  <c r="O2741" i="1"/>
  <c r="G2741" i="1"/>
  <c r="O2725" i="1"/>
  <c r="G2725" i="1"/>
  <c r="O2701" i="1"/>
  <c r="G2701" i="1"/>
  <c r="O2669" i="1"/>
  <c r="G2669" i="1"/>
  <c r="O2653" i="1"/>
  <c r="G2653" i="1"/>
  <c r="O2637" i="1"/>
  <c r="G2637" i="1"/>
  <c r="O2613" i="1"/>
  <c r="G2613" i="1"/>
  <c r="O2589" i="1"/>
  <c r="G2589" i="1"/>
  <c r="O2565" i="1"/>
  <c r="G2565" i="1"/>
  <c r="O2549" i="1"/>
  <c r="G2549" i="1"/>
  <c r="O2525" i="1"/>
  <c r="G2525" i="1"/>
  <c r="O2501" i="1"/>
  <c r="G2501" i="1"/>
  <c r="O2477" i="1"/>
  <c r="G2477" i="1"/>
  <c r="O2453" i="1"/>
  <c r="G2453" i="1"/>
  <c r="O2429" i="1"/>
  <c r="G2429" i="1"/>
  <c r="O2405" i="1"/>
  <c r="G2405" i="1"/>
  <c r="O2373" i="1"/>
  <c r="G2373" i="1"/>
  <c r="O2357" i="1"/>
  <c r="G2357" i="1"/>
  <c r="O2333" i="1"/>
  <c r="G2333" i="1"/>
  <c r="O2309" i="1"/>
  <c r="G2309" i="1"/>
  <c r="O2285" i="1"/>
  <c r="G2285" i="1"/>
  <c r="O2269" i="1"/>
  <c r="G2269" i="1"/>
  <c r="O2237" i="1"/>
  <c r="G2237" i="1"/>
  <c r="O2213" i="1"/>
  <c r="G2213" i="1"/>
  <c r="O2189" i="1"/>
  <c r="G2189" i="1"/>
  <c r="O2173" i="1"/>
  <c r="G2173" i="1"/>
  <c r="O2149" i="1"/>
  <c r="G2149" i="1"/>
  <c r="O2125" i="1"/>
  <c r="G2125" i="1"/>
  <c r="O2101" i="1"/>
  <c r="G2101" i="1"/>
  <c r="O2077" i="1"/>
  <c r="G2077" i="1"/>
  <c r="O2053" i="1"/>
  <c r="G2053" i="1"/>
  <c r="O2037" i="1"/>
  <c r="G2037" i="1"/>
  <c r="O2013" i="1"/>
  <c r="G2013" i="1"/>
  <c r="O1981" i="1"/>
  <c r="G1981" i="1"/>
  <c r="O1965" i="1"/>
  <c r="G1965" i="1"/>
  <c r="O1941" i="1"/>
  <c r="G1941" i="1"/>
  <c r="O1909" i="1"/>
  <c r="G1909" i="1"/>
  <c r="O1885" i="1"/>
  <c r="G1885" i="1"/>
  <c r="O1853" i="1"/>
  <c r="G1853" i="1"/>
  <c r="O1821" i="1"/>
  <c r="G1821" i="1"/>
  <c r="O1797" i="1"/>
  <c r="G1797" i="1"/>
  <c r="O1765" i="1"/>
  <c r="G1765" i="1"/>
  <c r="O1733" i="1"/>
  <c r="G1733" i="1"/>
  <c r="O1717" i="1"/>
  <c r="G1717" i="1"/>
  <c r="O1685" i="1"/>
  <c r="G1685" i="1"/>
  <c r="O1669" i="1"/>
  <c r="G1669" i="1"/>
  <c r="O1653" i="1"/>
  <c r="G1653" i="1"/>
  <c r="O1629" i="1"/>
  <c r="G1629" i="1"/>
  <c r="O1605" i="1"/>
  <c r="G1605" i="1"/>
  <c r="O1589" i="1"/>
  <c r="G1589" i="1"/>
  <c r="O1557" i="1"/>
  <c r="G1557" i="1"/>
  <c r="O1533" i="1"/>
  <c r="G1533" i="1"/>
  <c r="O1509" i="1"/>
  <c r="G1509" i="1"/>
  <c r="O1485" i="1"/>
  <c r="G1485" i="1"/>
  <c r="O1461" i="1"/>
  <c r="G1461" i="1"/>
  <c r="O1437" i="1"/>
  <c r="G1437" i="1"/>
  <c r="O1413" i="1"/>
  <c r="G1413" i="1"/>
  <c r="O1389" i="1"/>
  <c r="G1389" i="1"/>
  <c r="O1373" i="1"/>
  <c r="G1373" i="1"/>
  <c r="O1349" i="1"/>
  <c r="G1349" i="1"/>
  <c r="O1325" i="1"/>
  <c r="G1325" i="1"/>
  <c r="O1301" i="1"/>
  <c r="G1301" i="1"/>
  <c r="O1269" i="1"/>
  <c r="G1269" i="1"/>
  <c r="O1245" i="1"/>
  <c r="G1245" i="1"/>
  <c r="O1229" i="1"/>
  <c r="G1229" i="1"/>
  <c r="O1189" i="1"/>
  <c r="G1189" i="1"/>
  <c r="O1093" i="1"/>
  <c r="G1093" i="1"/>
  <c r="O453" i="1"/>
  <c r="G453" i="1"/>
  <c r="O3315" i="1"/>
  <c r="G3315" i="1"/>
  <c r="O3307" i="1"/>
  <c r="G3307" i="1"/>
  <c r="O3299" i="1"/>
  <c r="G3299" i="1"/>
  <c r="O3291" i="1"/>
  <c r="G3291" i="1"/>
  <c r="O3283" i="1"/>
  <c r="G3283" i="1"/>
  <c r="O3275" i="1"/>
  <c r="G3275" i="1"/>
  <c r="O3267" i="1"/>
  <c r="G3267" i="1"/>
  <c r="O3259" i="1"/>
  <c r="G3259" i="1"/>
  <c r="O3251" i="1"/>
  <c r="G3251" i="1"/>
  <c r="O3243" i="1"/>
  <c r="G3243" i="1"/>
  <c r="O3235" i="1"/>
  <c r="G3235" i="1"/>
  <c r="O3227" i="1"/>
  <c r="G3227" i="1"/>
  <c r="O3219" i="1"/>
  <c r="G3219" i="1"/>
  <c r="O3211" i="1"/>
  <c r="G3211" i="1"/>
  <c r="O3203" i="1"/>
  <c r="G3203" i="1"/>
  <c r="O3195" i="1"/>
  <c r="G3195" i="1"/>
  <c r="O3187" i="1"/>
  <c r="G3187" i="1"/>
  <c r="O3179" i="1"/>
  <c r="G3179" i="1"/>
  <c r="O3171" i="1"/>
  <c r="G3171" i="1"/>
  <c r="O3163" i="1"/>
  <c r="G3163" i="1"/>
  <c r="O3155" i="1"/>
  <c r="G3155" i="1"/>
  <c r="O3147" i="1"/>
  <c r="G3147" i="1"/>
  <c r="O3139" i="1"/>
  <c r="G3139" i="1"/>
  <c r="O3131" i="1"/>
  <c r="G3131" i="1"/>
  <c r="O3123" i="1"/>
  <c r="G3123" i="1"/>
  <c r="O3115" i="1"/>
  <c r="G3115" i="1"/>
  <c r="O3107" i="1"/>
  <c r="G3107" i="1"/>
  <c r="O3099" i="1"/>
  <c r="G3099" i="1"/>
  <c r="O3091" i="1"/>
  <c r="G3091" i="1"/>
  <c r="O3083" i="1"/>
  <c r="G3083" i="1"/>
  <c r="O3075" i="1"/>
  <c r="G3075" i="1"/>
  <c r="O3067" i="1"/>
  <c r="G3067" i="1"/>
  <c r="O3059" i="1"/>
  <c r="G3059" i="1"/>
  <c r="O3051" i="1"/>
  <c r="G3051" i="1"/>
  <c r="O3043" i="1"/>
  <c r="G3043" i="1"/>
  <c r="O3035" i="1"/>
  <c r="G3035" i="1"/>
  <c r="O3027" i="1"/>
  <c r="G3027" i="1"/>
  <c r="O3019" i="1"/>
  <c r="G3019" i="1"/>
  <c r="O3011" i="1"/>
  <c r="G3011" i="1"/>
  <c r="O3003" i="1"/>
  <c r="G3003" i="1"/>
  <c r="O2995" i="1"/>
  <c r="G2995" i="1"/>
  <c r="O2987" i="1"/>
  <c r="G2987" i="1"/>
  <c r="O2979" i="1"/>
  <c r="G2979" i="1"/>
  <c r="O2971" i="1"/>
  <c r="G2971" i="1"/>
  <c r="O2963" i="1"/>
  <c r="G2963" i="1"/>
  <c r="O2955" i="1"/>
  <c r="G2955" i="1"/>
  <c r="O2947" i="1"/>
  <c r="G2947" i="1"/>
  <c r="O2939" i="1"/>
  <c r="G2939" i="1"/>
  <c r="O2931" i="1"/>
  <c r="G2931" i="1"/>
  <c r="O2923" i="1"/>
  <c r="G2923" i="1"/>
  <c r="O2915" i="1"/>
  <c r="G2915" i="1"/>
  <c r="O2907" i="1"/>
  <c r="G2907" i="1"/>
  <c r="O2899" i="1"/>
  <c r="G2899" i="1"/>
  <c r="O2891" i="1"/>
  <c r="G2891" i="1"/>
  <c r="O2883" i="1"/>
  <c r="G2883" i="1"/>
  <c r="O2875" i="1"/>
  <c r="G2875" i="1"/>
  <c r="O2867" i="1"/>
  <c r="G2867" i="1"/>
  <c r="O2859" i="1"/>
  <c r="G2859" i="1"/>
  <c r="O2851" i="1"/>
  <c r="G2851" i="1"/>
  <c r="O2843" i="1"/>
  <c r="G2843" i="1"/>
  <c r="O2835" i="1"/>
  <c r="G2835" i="1"/>
  <c r="O2827" i="1"/>
  <c r="G2827" i="1"/>
  <c r="O2819" i="1"/>
  <c r="G2819" i="1"/>
  <c r="O2811" i="1"/>
  <c r="G2811" i="1"/>
  <c r="O2803" i="1"/>
  <c r="G2803" i="1"/>
  <c r="O2795" i="1"/>
  <c r="G2795" i="1"/>
  <c r="O2787" i="1"/>
  <c r="G2787" i="1"/>
  <c r="O2779" i="1"/>
  <c r="G2779" i="1"/>
  <c r="O2771" i="1"/>
  <c r="G2771" i="1"/>
  <c r="O2763" i="1"/>
  <c r="G2763" i="1"/>
  <c r="O2755" i="1"/>
  <c r="G2755" i="1"/>
  <c r="O2747" i="1"/>
  <c r="G2747" i="1"/>
  <c r="O2739" i="1"/>
  <c r="G2739" i="1"/>
  <c r="O2731" i="1"/>
  <c r="G2731" i="1"/>
  <c r="O2723" i="1"/>
  <c r="G2723" i="1"/>
  <c r="O2715" i="1"/>
  <c r="G2715" i="1"/>
  <c r="O2707" i="1"/>
  <c r="G2707" i="1"/>
  <c r="O2699" i="1"/>
  <c r="G2699" i="1"/>
  <c r="O2691" i="1"/>
  <c r="G2691" i="1"/>
  <c r="O2683" i="1"/>
  <c r="G2683" i="1"/>
  <c r="O2675" i="1"/>
  <c r="G2675" i="1"/>
  <c r="O2667" i="1"/>
  <c r="G2667" i="1"/>
  <c r="O2659" i="1"/>
  <c r="G2659" i="1"/>
  <c r="O2651" i="1"/>
  <c r="G2651" i="1"/>
  <c r="O2643" i="1"/>
  <c r="G2643" i="1"/>
  <c r="O2635" i="1"/>
  <c r="G2635" i="1"/>
  <c r="O2627" i="1"/>
  <c r="G2627" i="1"/>
  <c r="O2619" i="1"/>
  <c r="G2619" i="1"/>
  <c r="O2611" i="1"/>
  <c r="G2611" i="1"/>
  <c r="O2603" i="1"/>
  <c r="G2603" i="1"/>
  <c r="O2595" i="1"/>
  <c r="G2595" i="1"/>
  <c r="O2587" i="1"/>
  <c r="G2587" i="1"/>
  <c r="O2579" i="1"/>
  <c r="G2579" i="1"/>
  <c r="O2571" i="1"/>
  <c r="G2571" i="1"/>
  <c r="O2563" i="1"/>
  <c r="G2563" i="1"/>
  <c r="O2555" i="1"/>
  <c r="G2555" i="1"/>
  <c r="O2547" i="1"/>
  <c r="G2547" i="1"/>
  <c r="O2539" i="1"/>
  <c r="G2539" i="1"/>
  <c r="O2531" i="1"/>
  <c r="G2531" i="1"/>
  <c r="O2523" i="1"/>
  <c r="G2523" i="1"/>
  <c r="O2515" i="1"/>
  <c r="G2515" i="1"/>
  <c r="O2507" i="1"/>
  <c r="G2507" i="1"/>
  <c r="O2499" i="1"/>
  <c r="G2499" i="1"/>
  <c r="O2491" i="1"/>
  <c r="G2491" i="1"/>
  <c r="O2483" i="1"/>
  <c r="G2483" i="1"/>
  <c r="O2475" i="1"/>
  <c r="G2475" i="1"/>
  <c r="O2467" i="1"/>
  <c r="G2467" i="1"/>
  <c r="O2459" i="1"/>
  <c r="G2459" i="1"/>
  <c r="O2451" i="1"/>
  <c r="G2451" i="1"/>
  <c r="O2443" i="1"/>
  <c r="G2443" i="1"/>
  <c r="O2435" i="1"/>
  <c r="G2435" i="1"/>
  <c r="O2427" i="1"/>
  <c r="G2427" i="1"/>
  <c r="O2419" i="1"/>
  <c r="G2419" i="1"/>
  <c r="O2411" i="1"/>
  <c r="G2411" i="1"/>
  <c r="O2403" i="1"/>
  <c r="G2403" i="1"/>
  <c r="O2395" i="1"/>
  <c r="G2395" i="1"/>
  <c r="O2387" i="1"/>
  <c r="G2387" i="1"/>
  <c r="O2379" i="1"/>
  <c r="G2379" i="1"/>
  <c r="O2371" i="1"/>
  <c r="G2371" i="1"/>
  <c r="O2363" i="1"/>
  <c r="G2363" i="1"/>
  <c r="O2355" i="1"/>
  <c r="G2355" i="1"/>
  <c r="O2347" i="1"/>
  <c r="G2347" i="1"/>
  <c r="O2339" i="1"/>
  <c r="G2339" i="1"/>
  <c r="O2331" i="1"/>
  <c r="G2331" i="1"/>
  <c r="O2323" i="1"/>
  <c r="G2323" i="1"/>
  <c r="O2315" i="1"/>
  <c r="G2315" i="1"/>
  <c r="O2307" i="1"/>
  <c r="G2307" i="1"/>
  <c r="O2299" i="1"/>
  <c r="G2299" i="1"/>
  <c r="O2291" i="1"/>
  <c r="G2291" i="1"/>
  <c r="O2283" i="1"/>
  <c r="G2283" i="1"/>
  <c r="O2275" i="1"/>
  <c r="G2275" i="1"/>
  <c r="O2267" i="1"/>
  <c r="G2267" i="1"/>
  <c r="O2259" i="1"/>
  <c r="G2259" i="1"/>
  <c r="O2251" i="1"/>
  <c r="G2251" i="1"/>
  <c r="O2243" i="1"/>
  <c r="G2243" i="1"/>
  <c r="O2235" i="1"/>
  <c r="G2235" i="1"/>
  <c r="O2227" i="1"/>
  <c r="G2227" i="1"/>
  <c r="O2219" i="1"/>
  <c r="G2219" i="1"/>
  <c r="O2211" i="1"/>
  <c r="G2211" i="1"/>
  <c r="O2203" i="1"/>
  <c r="G2203" i="1"/>
  <c r="O2195" i="1"/>
  <c r="G2195" i="1"/>
  <c r="O2187" i="1"/>
  <c r="G2187" i="1"/>
  <c r="O2179" i="1"/>
  <c r="G2179" i="1"/>
  <c r="O2171" i="1"/>
  <c r="G2171" i="1"/>
  <c r="O2163" i="1"/>
  <c r="G2163" i="1"/>
  <c r="O2155" i="1"/>
  <c r="G2155" i="1"/>
  <c r="O2147" i="1"/>
  <c r="G2147" i="1"/>
  <c r="O2139" i="1"/>
  <c r="G2139" i="1"/>
  <c r="O2131" i="1"/>
  <c r="G2131" i="1"/>
  <c r="O2123" i="1"/>
  <c r="G2123" i="1"/>
  <c r="O2115" i="1"/>
  <c r="G2115" i="1"/>
  <c r="O2107" i="1"/>
  <c r="G2107" i="1"/>
  <c r="O2099" i="1"/>
  <c r="G2099" i="1"/>
  <c r="O2091" i="1"/>
  <c r="G2091" i="1"/>
  <c r="O2083" i="1"/>
  <c r="G2083" i="1"/>
  <c r="O2075" i="1"/>
  <c r="G2075" i="1"/>
  <c r="O2067" i="1"/>
  <c r="G2067" i="1"/>
  <c r="O2059" i="1"/>
  <c r="G2059" i="1"/>
  <c r="O2051" i="1"/>
  <c r="G2051" i="1"/>
  <c r="O2043" i="1"/>
  <c r="G2043" i="1"/>
  <c r="O2035" i="1"/>
  <c r="G2035" i="1"/>
  <c r="O2027" i="1"/>
  <c r="G2027" i="1"/>
  <c r="O2019" i="1"/>
  <c r="G2019" i="1"/>
  <c r="O2011" i="1"/>
  <c r="G2011" i="1"/>
  <c r="O2003" i="1"/>
  <c r="G2003" i="1"/>
  <c r="O1995" i="1"/>
  <c r="G1995" i="1"/>
  <c r="O1987" i="1"/>
  <c r="G1987" i="1"/>
  <c r="O1979" i="1"/>
  <c r="G1979" i="1"/>
  <c r="O1971" i="1"/>
  <c r="G1971" i="1"/>
  <c r="O1963" i="1"/>
  <c r="G1963" i="1"/>
  <c r="O1955" i="1"/>
  <c r="G1955" i="1"/>
  <c r="O1947" i="1"/>
  <c r="G1947" i="1"/>
  <c r="O1939" i="1"/>
  <c r="G1939" i="1"/>
  <c r="O1931" i="1"/>
  <c r="G1931" i="1"/>
  <c r="O1923" i="1"/>
  <c r="G1923" i="1"/>
  <c r="O1915" i="1"/>
  <c r="G1915" i="1"/>
  <c r="O1907" i="1"/>
  <c r="G1907" i="1"/>
  <c r="O1899" i="1"/>
  <c r="G1899" i="1"/>
  <c r="O1891" i="1"/>
  <c r="G1891" i="1"/>
  <c r="O1883" i="1"/>
  <c r="G1883" i="1"/>
  <c r="O1875" i="1"/>
  <c r="G1875" i="1"/>
  <c r="O1867" i="1"/>
  <c r="G1867" i="1"/>
  <c r="O1859" i="1"/>
  <c r="G1859" i="1"/>
  <c r="O1851" i="1"/>
  <c r="G1851" i="1"/>
  <c r="O1843" i="1"/>
  <c r="G1843" i="1"/>
  <c r="O1835" i="1"/>
  <c r="G1835" i="1"/>
  <c r="O1827" i="1"/>
  <c r="G1827" i="1"/>
  <c r="O1819" i="1"/>
  <c r="G1819" i="1"/>
  <c r="O1811" i="1"/>
  <c r="G1811" i="1"/>
  <c r="O1803" i="1"/>
  <c r="G1803" i="1"/>
  <c r="O1795" i="1"/>
  <c r="G1795" i="1"/>
  <c r="O1787" i="1"/>
  <c r="G1787" i="1"/>
  <c r="O1779" i="1"/>
  <c r="G1779" i="1"/>
  <c r="O1771" i="1"/>
  <c r="G1771" i="1"/>
  <c r="O1763" i="1"/>
  <c r="G1763" i="1"/>
  <c r="O1755" i="1"/>
  <c r="G1755" i="1"/>
  <c r="O1747" i="1"/>
  <c r="G1747" i="1"/>
  <c r="O1739" i="1"/>
  <c r="G1739" i="1"/>
  <c r="O1731" i="1"/>
  <c r="G1731" i="1"/>
  <c r="O1723" i="1"/>
  <c r="G1723" i="1"/>
  <c r="O1715" i="1"/>
  <c r="G1715" i="1"/>
  <c r="O1707" i="1"/>
  <c r="G1707" i="1"/>
  <c r="O1699" i="1"/>
  <c r="G1699" i="1"/>
  <c r="O1691" i="1"/>
  <c r="G1691" i="1"/>
  <c r="O1683" i="1"/>
  <c r="G1683" i="1"/>
  <c r="O1675" i="1"/>
  <c r="G1675" i="1"/>
  <c r="O1667" i="1"/>
  <c r="G1667" i="1"/>
  <c r="O1659" i="1"/>
  <c r="G1659" i="1"/>
  <c r="O1651" i="1"/>
  <c r="G1651" i="1"/>
  <c r="O1643" i="1"/>
  <c r="G1643" i="1"/>
  <c r="O1635" i="1"/>
  <c r="G1635" i="1"/>
  <c r="O1627" i="1"/>
  <c r="G1627" i="1"/>
  <c r="O1619" i="1"/>
  <c r="G1619" i="1"/>
  <c r="O1611" i="1"/>
  <c r="G1611" i="1"/>
  <c r="O1603" i="1"/>
  <c r="G1603" i="1"/>
  <c r="O1595" i="1"/>
  <c r="G1595" i="1"/>
  <c r="O1587" i="1"/>
  <c r="G1587" i="1"/>
  <c r="O1579" i="1"/>
  <c r="G1579" i="1"/>
  <c r="O1571" i="1"/>
  <c r="G1571" i="1"/>
  <c r="O1563" i="1"/>
  <c r="G1563" i="1"/>
  <c r="O1555" i="1"/>
  <c r="G1555" i="1"/>
  <c r="O1547" i="1"/>
  <c r="G1547" i="1"/>
  <c r="O1539" i="1"/>
  <c r="G1539" i="1"/>
  <c r="O1531" i="1"/>
  <c r="G1531" i="1"/>
  <c r="O1523" i="1"/>
  <c r="G1523" i="1"/>
  <c r="O1515" i="1"/>
  <c r="G1515" i="1"/>
  <c r="O1507" i="1"/>
  <c r="G1507" i="1"/>
  <c r="O1499" i="1"/>
  <c r="G1499" i="1"/>
  <c r="O1491" i="1"/>
  <c r="G1491" i="1"/>
  <c r="O1483" i="1"/>
  <c r="G1483" i="1"/>
  <c r="O1475" i="1"/>
  <c r="G1475" i="1"/>
  <c r="O1467" i="1"/>
  <c r="G1467" i="1"/>
  <c r="O1459" i="1"/>
  <c r="G1459" i="1"/>
  <c r="O1451" i="1"/>
  <c r="G1451" i="1"/>
  <c r="O1443" i="1"/>
  <c r="G1443" i="1"/>
  <c r="O1435" i="1"/>
  <c r="G1435" i="1"/>
  <c r="O1427" i="1"/>
  <c r="G1427" i="1"/>
  <c r="O1419" i="1"/>
  <c r="G1419" i="1"/>
  <c r="O1411" i="1"/>
  <c r="G1411" i="1"/>
  <c r="O1403" i="1"/>
  <c r="G1403" i="1"/>
  <c r="O1395" i="1"/>
  <c r="G1395" i="1"/>
  <c r="O1387" i="1"/>
  <c r="G1387" i="1"/>
  <c r="O1379" i="1"/>
  <c r="G1379" i="1"/>
  <c r="O1371" i="1"/>
  <c r="G1371" i="1"/>
  <c r="O1363" i="1"/>
  <c r="G1363" i="1"/>
  <c r="O1355" i="1"/>
  <c r="G1355" i="1"/>
  <c r="O1347" i="1"/>
  <c r="G1347" i="1"/>
  <c r="O1339" i="1"/>
  <c r="G1339" i="1"/>
  <c r="O1331" i="1"/>
  <c r="G1331" i="1"/>
  <c r="O1323" i="1"/>
  <c r="G1323" i="1"/>
  <c r="O1315" i="1"/>
  <c r="G1315" i="1"/>
  <c r="O1307" i="1"/>
  <c r="G1307" i="1"/>
  <c r="O1299" i="1"/>
  <c r="G1299" i="1"/>
  <c r="O1291" i="1"/>
  <c r="G1291" i="1"/>
  <c r="O1283" i="1"/>
  <c r="G1283" i="1"/>
  <c r="O1275" i="1"/>
  <c r="G1275" i="1"/>
  <c r="O1267" i="1"/>
  <c r="G1267" i="1"/>
  <c r="O1259" i="1"/>
  <c r="G1259" i="1"/>
  <c r="O1251" i="1"/>
  <c r="G1251" i="1"/>
  <c r="O1243" i="1"/>
  <c r="G1243" i="1"/>
  <c r="O1235" i="1"/>
  <c r="G1235" i="1"/>
  <c r="O1227" i="1"/>
  <c r="G1227" i="1"/>
  <c r="O1219" i="1"/>
  <c r="G1219" i="1"/>
  <c r="O1211" i="1"/>
  <c r="G1211" i="1"/>
  <c r="O1203" i="1"/>
  <c r="G1203" i="1"/>
  <c r="O1195" i="1"/>
  <c r="G1195" i="1"/>
  <c r="O1187" i="1"/>
  <c r="G1187" i="1"/>
  <c r="O1179" i="1"/>
  <c r="G1179" i="1"/>
  <c r="O1171" i="1"/>
  <c r="G1171" i="1"/>
  <c r="O1163" i="1"/>
  <c r="G1163" i="1"/>
  <c r="O1155" i="1"/>
  <c r="G1155" i="1"/>
  <c r="O1147" i="1"/>
  <c r="G1147" i="1"/>
  <c r="O1139" i="1"/>
  <c r="G1139" i="1"/>
  <c r="O1131" i="1"/>
  <c r="G1131" i="1"/>
  <c r="O1123" i="1"/>
  <c r="G1123" i="1"/>
  <c r="O1115" i="1"/>
  <c r="G1115" i="1"/>
  <c r="O1107" i="1"/>
  <c r="G1107" i="1"/>
  <c r="O1099" i="1"/>
  <c r="G1099" i="1"/>
  <c r="O1091" i="1"/>
  <c r="G1091" i="1"/>
  <c r="O1083" i="1"/>
  <c r="G1083" i="1"/>
  <c r="O1075" i="1"/>
  <c r="G1075" i="1"/>
  <c r="O1067" i="1"/>
  <c r="G1067" i="1"/>
  <c r="O1059" i="1"/>
  <c r="G1059" i="1"/>
  <c r="O1051" i="1"/>
  <c r="G1051" i="1"/>
  <c r="O1043" i="1"/>
  <c r="G1043" i="1"/>
  <c r="O1035" i="1"/>
  <c r="G1035" i="1"/>
  <c r="O1027" i="1"/>
  <c r="G1027" i="1"/>
  <c r="O1019" i="1"/>
  <c r="G1019" i="1"/>
  <c r="O1011" i="1"/>
  <c r="G1011" i="1"/>
  <c r="O1003" i="1"/>
  <c r="G1003" i="1"/>
  <c r="O995" i="1"/>
  <c r="G995" i="1"/>
  <c r="O987" i="1"/>
  <c r="G987" i="1"/>
  <c r="O979" i="1"/>
  <c r="G979" i="1"/>
  <c r="O971" i="1"/>
  <c r="G971" i="1"/>
  <c r="O963" i="1"/>
  <c r="G963" i="1"/>
  <c r="O955" i="1"/>
  <c r="G955" i="1"/>
  <c r="O947" i="1"/>
  <c r="G947" i="1"/>
  <c r="O939" i="1"/>
  <c r="G939" i="1"/>
  <c r="O931" i="1"/>
  <c r="G931" i="1"/>
  <c r="O923" i="1"/>
  <c r="G923" i="1"/>
  <c r="O915" i="1"/>
  <c r="G915" i="1"/>
  <c r="O907" i="1"/>
  <c r="G907" i="1"/>
  <c r="O899" i="1"/>
  <c r="G899" i="1"/>
  <c r="O891" i="1"/>
  <c r="G891" i="1"/>
  <c r="O883" i="1"/>
  <c r="G883" i="1"/>
  <c r="O875" i="1"/>
  <c r="G875" i="1"/>
  <c r="O867" i="1"/>
  <c r="G867" i="1"/>
  <c r="O859" i="1"/>
  <c r="G859" i="1"/>
  <c r="O851" i="1"/>
  <c r="G851" i="1"/>
  <c r="O843" i="1"/>
  <c r="G843" i="1"/>
  <c r="O835" i="1"/>
  <c r="G835" i="1"/>
  <c r="O827" i="1"/>
  <c r="G827" i="1"/>
  <c r="O819" i="1"/>
  <c r="G819" i="1"/>
  <c r="O811" i="1"/>
  <c r="G811" i="1"/>
  <c r="O803" i="1"/>
  <c r="G803" i="1"/>
  <c r="O795" i="1"/>
  <c r="G795" i="1"/>
  <c r="O787" i="1"/>
  <c r="G787" i="1"/>
  <c r="O779" i="1"/>
  <c r="G779" i="1"/>
  <c r="O771" i="1"/>
  <c r="G771" i="1"/>
  <c r="O763" i="1"/>
  <c r="G763" i="1"/>
  <c r="O755" i="1"/>
  <c r="G755" i="1"/>
  <c r="O747" i="1"/>
  <c r="G747" i="1"/>
  <c r="O739" i="1"/>
  <c r="G739" i="1"/>
  <c r="O731" i="1"/>
  <c r="G731" i="1"/>
  <c r="O723" i="1"/>
  <c r="G723" i="1"/>
  <c r="O715" i="1"/>
  <c r="G715" i="1"/>
  <c r="O707" i="1"/>
  <c r="G707" i="1"/>
  <c r="O699" i="1"/>
  <c r="G699" i="1"/>
  <c r="O691" i="1"/>
  <c r="G691" i="1"/>
  <c r="O683" i="1"/>
  <c r="G683" i="1"/>
  <c r="O675" i="1"/>
  <c r="G675" i="1"/>
  <c r="O667" i="1"/>
  <c r="G667" i="1"/>
  <c r="O659" i="1"/>
  <c r="G659" i="1"/>
  <c r="O651" i="1"/>
  <c r="G651" i="1"/>
  <c r="O643" i="1"/>
  <c r="G643" i="1"/>
  <c r="O635" i="1"/>
  <c r="G635" i="1"/>
  <c r="O627" i="1"/>
  <c r="G627" i="1"/>
  <c r="O619" i="1"/>
  <c r="G619" i="1"/>
  <c r="O611" i="1"/>
  <c r="G611" i="1"/>
  <c r="O603" i="1"/>
  <c r="G603" i="1"/>
  <c r="O595" i="1"/>
  <c r="G595" i="1"/>
  <c r="O587" i="1"/>
  <c r="G587" i="1"/>
  <c r="O579" i="1"/>
  <c r="G579" i="1"/>
  <c r="O571" i="1"/>
  <c r="G571" i="1"/>
  <c r="O563" i="1"/>
  <c r="G563" i="1"/>
  <c r="O555" i="1"/>
  <c r="G555" i="1"/>
  <c r="O547" i="1"/>
  <c r="G547" i="1"/>
  <c r="O539" i="1"/>
  <c r="G539" i="1"/>
  <c r="O531" i="1"/>
  <c r="G531" i="1"/>
  <c r="O523" i="1"/>
  <c r="G523" i="1"/>
  <c r="O515" i="1"/>
  <c r="G515" i="1"/>
  <c r="O507" i="1"/>
  <c r="G507" i="1"/>
  <c r="O499" i="1"/>
  <c r="G499" i="1"/>
  <c r="O491" i="1"/>
  <c r="G491" i="1"/>
  <c r="O483" i="1"/>
  <c r="G483" i="1"/>
  <c r="O475" i="1"/>
  <c r="G475" i="1"/>
  <c r="O467" i="1"/>
  <c r="G467" i="1"/>
  <c r="O459" i="1"/>
  <c r="G459" i="1"/>
  <c r="O451" i="1"/>
  <c r="G451" i="1"/>
  <c r="O443" i="1"/>
  <c r="G443" i="1"/>
  <c r="O435" i="1"/>
  <c r="G435" i="1"/>
  <c r="O427" i="1"/>
  <c r="G427" i="1"/>
  <c r="O419" i="1"/>
  <c r="G419" i="1"/>
  <c r="O411" i="1"/>
  <c r="G411" i="1"/>
  <c r="O403" i="1"/>
  <c r="G403" i="1"/>
  <c r="O395" i="1"/>
  <c r="G395" i="1"/>
  <c r="O387" i="1"/>
  <c r="G387" i="1"/>
  <c r="O379" i="1"/>
  <c r="G379" i="1"/>
  <c r="O371" i="1"/>
  <c r="G371" i="1"/>
  <c r="O363" i="1"/>
  <c r="G363" i="1"/>
  <c r="O355" i="1"/>
  <c r="G355" i="1"/>
  <c r="O347" i="1"/>
  <c r="G347" i="1"/>
  <c r="O339" i="1"/>
  <c r="G339" i="1"/>
  <c r="O331" i="1"/>
  <c r="G331" i="1"/>
  <c r="O323" i="1"/>
  <c r="G323" i="1"/>
  <c r="O315" i="1"/>
  <c r="G315" i="1"/>
  <c r="O307" i="1"/>
  <c r="G307" i="1"/>
  <c r="O299" i="1"/>
  <c r="G299" i="1"/>
  <c r="O291" i="1"/>
  <c r="G291" i="1"/>
  <c r="O283" i="1"/>
  <c r="G283" i="1"/>
  <c r="O275" i="1"/>
  <c r="G275" i="1"/>
  <c r="O267" i="1"/>
  <c r="G267" i="1"/>
  <c r="O259" i="1"/>
  <c r="G259" i="1"/>
  <c r="O251" i="1"/>
  <c r="G251" i="1"/>
  <c r="O243" i="1"/>
  <c r="G243" i="1"/>
  <c r="O235" i="1"/>
  <c r="G235" i="1"/>
  <c r="O227" i="1"/>
  <c r="G227" i="1"/>
  <c r="O219" i="1"/>
  <c r="G219" i="1"/>
  <c r="O211" i="1"/>
  <c r="G211" i="1"/>
  <c r="O203" i="1"/>
  <c r="G203" i="1"/>
  <c r="O195" i="1"/>
  <c r="G195" i="1"/>
  <c r="O187" i="1"/>
  <c r="G187" i="1"/>
  <c r="O179" i="1"/>
  <c r="G179" i="1"/>
  <c r="O171" i="1"/>
  <c r="G171" i="1"/>
  <c r="O163" i="1"/>
  <c r="G163" i="1"/>
  <c r="O155" i="1"/>
  <c r="G155" i="1"/>
  <c r="O147" i="1"/>
  <c r="G147" i="1"/>
  <c r="O139" i="1"/>
  <c r="G139" i="1"/>
  <c r="O131" i="1"/>
  <c r="G131" i="1"/>
  <c r="O123" i="1"/>
  <c r="G123" i="1"/>
  <c r="O115" i="1"/>
  <c r="G115" i="1"/>
  <c r="O107" i="1"/>
  <c r="G107" i="1"/>
  <c r="O99" i="1"/>
  <c r="G99" i="1"/>
  <c r="O91" i="1"/>
  <c r="G91" i="1"/>
  <c r="O83" i="1"/>
  <c r="G83" i="1"/>
  <c r="O75" i="1"/>
  <c r="G75" i="1"/>
  <c r="O67" i="1"/>
  <c r="G67" i="1"/>
  <c r="O59" i="1"/>
  <c r="G59" i="1"/>
  <c r="O51" i="1"/>
  <c r="G51" i="1"/>
  <c r="O43" i="1"/>
  <c r="G43" i="1"/>
  <c r="O35" i="1"/>
  <c r="G35" i="1"/>
  <c r="O27" i="1"/>
  <c r="G27" i="1"/>
  <c r="O19" i="1"/>
  <c r="G19" i="1"/>
  <c r="O11" i="1"/>
  <c r="G11" i="1"/>
  <c r="I16" i="1"/>
  <c r="M16" i="1" s="1"/>
  <c r="I24" i="1"/>
  <c r="M24" i="1" s="1"/>
  <c r="I32" i="1"/>
  <c r="M32" i="1" s="1"/>
  <c r="I40" i="1"/>
  <c r="M40" i="1" s="1"/>
  <c r="I48" i="1"/>
  <c r="M48" i="1" s="1"/>
  <c r="I56" i="1"/>
  <c r="M56" i="1" s="1"/>
  <c r="I64" i="1"/>
  <c r="M64" i="1" s="1"/>
  <c r="I72" i="1"/>
  <c r="M72" i="1" s="1"/>
  <c r="I80" i="1"/>
  <c r="M80" i="1" s="1"/>
  <c r="I88" i="1"/>
  <c r="M88" i="1" s="1"/>
  <c r="I96" i="1"/>
  <c r="M96" i="1" s="1"/>
  <c r="I104" i="1"/>
  <c r="M104" i="1" s="1"/>
  <c r="I112" i="1"/>
  <c r="M112" i="1" s="1"/>
  <c r="I120" i="1"/>
  <c r="M120" i="1" s="1"/>
  <c r="I128" i="1"/>
  <c r="M128" i="1" s="1"/>
  <c r="I136" i="1"/>
  <c r="M136" i="1" s="1"/>
  <c r="I144" i="1"/>
  <c r="M144" i="1" s="1"/>
  <c r="I152" i="1"/>
  <c r="M152" i="1" s="1"/>
  <c r="I160" i="1"/>
  <c r="M160" i="1" s="1"/>
  <c r="I168" i="1"/>
  <c r="M168" i="1" s="1"/>
  <c r="I176" i="1"/>
  <c r="M176" i="1" s="1"/>
  <c r="I184" i="1"/>
  <c r="M184" i="1" s="1"/>
  <c r="I192" i="1"/>
  <c r="M192" i="1" s="1"/>
  <c r="I200" i="1"/>
  <c r="M200" i="1" s="1"/>
  <c r="I208" i="1"/>
  <c r="M208" i="1" s="1"/>
  <c r="I216" i="1"/>
  <c r="M216" i="1" s="1"/>
  <c r="I224" i="1"/>
  <c r="M224" i="1" s="1"/>
  <c r="I232" i="1"/>
  <c r="M232" i="1" s="1"/>
  <c r="I240" i="1"/>
  <c r="M240" i="1" s="1"/>
  <c r="I248" i="1"/>
  <c r="M248" i="1" s="1"/>
  <c r="I256" i="1"/>
  <c r="M256" i="1" s="1"/>
  <c r="I264" i="1"/>
  <c r="M264" i="1" s="1"/>
  <c r="I272" i="1"/>
  <c r="M272" i="1" s="1"/>
  <c r="I280" i="1"/>
  <c r="M280" i="1" s="1"/>
  <c r="I288" i="1"/>
  <c r="M288" i="1" s="1"/>
  <c r="I296" i="1"/>
  <c r="M296" i="1" s="1"/>
  <c r="I304" i="1"/>
  <c r="M304" i="1" s="1"/>
  <c r="I312" i="1"/>
  <c r="M312" i="1" s="1"/>
  <c r="I320" i="1"/>
  <c r="M320" i="1" s="1"/>
  <c r="I328" i="1"/>
  <c r="M328" i="1" s="1"/>
  <c r="I336" i="1"/>
  <c r="M336" i="1" s="1"/>
  <c r="I344" i="1"/>
  <c r="M344" i="1" s="1"/>
  <c r="I352" i="1"/>
  <c r="M352" i="1" s="1"/>
  <c r="I360" i="1"/>
  <c r="M360" i="1" s="1"/>
  <c r="I368" i="1"/>
  <c r="M368" i="1" s="1"/>
  <c r="I376" i="1"/>
  <c r="M376" i="1" s="1"/>
  <c r="I384" i="1"/>
  <c r="M384" i="1" s="1"/>
  <c r="I392" i="1"/>
  <c r="M392" i="1" s="1"/>
  <c r="I400" i="1"/>
  <c r="M400" i="1" s="1"/>
  <c r="I408" i="1"/>
  <c r="M408" i="1" s="1"/>
  <c r="I416" i="1"/>
  <c r="M416" i="1" s="1"/>
  <c r="I424" i="1"/>
  <c r="M424" i="1" s="1"/>
  <c r="I432" i="1"/>
  <c r="M432" i="1" s="1"/>
  <c r="I440" i="1"/>
  <c r="M440" i="1" s="1"/>
  <c r="I448" i="1"/>
  <c r="M448" i="1" s="1"/>
  <c r="I456" i="1"/>
  <c r="M456" i="1" s="1"/>
  <c r="I464" i="1"/>
  <c r="M464" i="1" s="1"/>
  <c r="I472" i="1"/>
  <c r="M472" i="1" s="1"/>
  <c r="I480" i="1"/>
  <c r="M480" i="1" s="1"/>
  <c r="I488" i="1"/>
  <c r="M488" i="1" s="1"/>
  <c r="I496" i="1"/>
  <c r="M496" i="1" s="1"/>
  <c r="I504" i="1"/>
  <c r="M504" i="1" s="1"/>
  <c r="I512" i="1"/>
  <c r="M512" i="1" s="1"/>
  <c r="I520" i="1"/>
  <c r="M520" i="1" s="1"/>
  <c r="I528" i="1"/>
  <c r="M528" i="1" s="1"/>
  <c r="I536" i="1"/>
  <c r="M536" i="1" s="1"/>
  <c r="I544" i="1"/>
  <c r="M544" i="1" s="1"/>
  <c r="I552" i="1"/>
  <c r="M552" i="1" s="1"/>
  <c r="I560" i="1"/>
  <c r="M560" i="1" s="1"/>
  <c r="I568" i="1"/>
  <c r="M568" i="1" s="1"/>
  <c r="I576" i="1"/>
  <c r="M576" i="1" s="1"/>
  <c r="I584" i="1"/>
  <c r="M584" i="1" s="1"/>
  <c r="I592" i="1"/>
  <c r="M592" i="1" s="1"/>
  <c r="I600" i="1"/>
  <c r="M600" i="1" s="1"/>
  <c r="I608" i="1"/>
  <c r="M608" i="1" s="1"/>
  <c r="I616" i="1"/>
  <c r="M616" i="1" s="1"/>
  <c r="I624" i="1"/>
  <c r="M624" i="1" s="1"/>
  <c r="I632" i="1"/>
  <c r="M632" i="1" s="1"/>
  <c r="I640" i="1"/>
  <c r="M640" i="1" s="1"/>
  <c r="I648" i="1"/>
  <c r="M648" i="1" s="1"/>
  <c r="I656" i="1"/>
  <c r="M656" i="1" s="1"/>
  <c r="I664" i="1"/>
  <c r="M664" i="1" s="1"/>
  <c r="I672" i="1"/>
  <c r="M672" i="1" s="1"/>
  <c r="I680" i="1"/>
  <c r="M680" i="1" s="1"/>
  <c r="I688" i="1"/>
  <c r="M688" i="1" s="1"/>
  <c r="I696" i="1"/>
  <c r="M696" i="1" s="1"/>
  <c r="I704" i="1"/>
  <c r="M704" i="1" s="1"/>
  <c r="I712" i="1"/>
  <c r="M712" i="1" s="1"/>
  <c r="I720" i="1"/>
  <c r="M720" i="1" s="1"/>
  <c r="I728" i="1"/>
  <c r="M728" i="1" s="1"/>
  <c r="I736" i="1"/>
  <c r="M736" i="1" s="1"/>
  <c r="I744" i="1"/>
  <c r="M744" i="1" s="1"/>
  <c r="I752" i="1"/>
  <c r="M752" i="1" s="1"/>
  <c r="I760" i="1"/>
  <c r="M760" i="1" s="1"/>
  <c r="I768" i="1"/>
  <c r="M768" i="1" s="1"/>
  <c r="I776" i="1"/>
  <c r="M776" i="1" s="1"/>
  <c r="I784" i="1"/>
  <c r="M784" i="1" s="1"/>
  <c r="I792" i="1"/>
  <c r="M792" i="1" s="1"/>
  <c r="I800" i="1"/>
  <c r="M800" i="1" s="1"/>
  <c r="I808" i="1"/>
  <c r="M808" i="1" s="1"/>
  <c r="I816" i="1"/>
  <c r="M816" i="1" s="1"/>
  <c r="I824" i="1"/>
  <c r="M824" i="1" s="1"/>
  <c r="I832" i="1"/>
  <c r="M832" i="1" s="1"/>
  <c r="I840" i="1"/>
  <c r="M840" i="1" s="1"/>
  <c r="I848" i="1"/>
  <c r="M848" i="1" s="1"/>
  <c r="I856" i="1"/>
  <c r="M856" i="1" s="1"/>
  <c r="I864" i="1"/>
  <c r="M864" i="1" s="1"/>
  <c r="I872" i="1"/>
  <c r="M872" i="1" s="1"/>
  <c r="I880" i="1"/>
  <c r="M880" i="1" s="1"/>
  <c r="I888" i="1"/>
  <c r="M888" i="1" s="1"/>
  <c r="I896" i="1"/>
  <c r="M896" i="1" s="1"/>
  <c r="I904" i="1"/>
  <c r="M904" i="1" s="1"/>
  <c r="I912" i="1"/>
  <c r="M912" i="1" s="1"/>
  <c r="I920" i="1"/>
  <c r="M920" i="1" s="1"/>
  <c r="I928" i="1"/>
  <c r="M928" i="1" s="1"/>
  <c r="I936" i="1"/>
  <c r="M936" i="1" s="1"/>
  <c r="I944" i="1"/>
  <c r="M944" i="1" s="1"/>
  <c r="I952" i="1"/>
  <c r="M952" i="1" s="1"/>
  <c r="I960" i="1"/>
  <c r="M960" i="1" s="1"/>
  <c r="I968" i="1"/>
  <c r="M968" i="1" s="1"/>
  <c r="I976" i="1"/>
  <c r="M976" i="1" s="1"/>
  <c r="I984" i="1"/>
  <c r="M984" i="1" s="1"/>
  <c r="I992" i="1"/>
  <c r="M992" i="1" s="1"/>
  <c r="I1000" i="1"/>
  <c r="M1000" i="1" s="1"/>
  <c r="I1008" i="1"/>
  <c r="M1008" i="1" s="1"/>
  <c r="I1016" i="1"/>
  <c r="M1016" i="1" s="1"/>
  <c r="I1024" i="1"/>
  <c r="M1024" i="1" s="1"/>
  <c r="I1032" i="1"/>
  <c r="M1032" i="1" s="1"/>
  <c r="I1040" i="1"/>
  <c r="M1040" i="1" s="1"/>
  <c r="I1048" i="1"/>
  <c r="M1048" i="1" s="1"/>
  <c r="I1056" i="1"/>
  <c r="M1056" i="1" s="1"/>
  <c r="I1064" i="1"/>
  <c r="M1064" i="1" s="1"/>
  <c r="I1072" i="1"/>
  <c r="M1072" i="1" s="1"/>
  <c r="I1080" i="1"/>
  <c r="M1080" i="1" s="1"/>
  <c r="I1088" i="1"/>
  <c r="M1088" i="1" s="1"/>
  <c r="I1096" i="1"/>
  <c r="M1096" i="1" s="1"/>
  <c r="I1104" i="1"/>
  <c r="M1104" i="1" s="1"/>
  <c r="I1112" i="1"/>
  <c r="M1112" i="1" s="1"/>
  <c r="I1120" i="1"/>
  <c r="M1120" i="1" s="1"/>
  <c r="I1128" i="1"/>
  <c r="M1128" i="1" s="1"/>
  <c r="I1136" i="1"/>
  <c r="M1136" i="1" s="1"/>
  <c r="I1144" i="1"/>
  <c r="M1144" i="1" s="1"/>
  <c r="I1152" i="1"/>
  <c r="M1152" i="1" s="1"/>
  <c r="I1160" i="1"/>
  <c r="M1160" i="1" s="1"/>
  <c r="I1168" i="1"/>
  <c r="M1168" i="1" s="1"/>
  <c r="I1176" i="1"/>
  <c r="M1176" i="1" s="1"/>
  <c r="I1184" i="1"/>
  <c r="M1184" i="1" s="1"/>
  <c r="I1192" i="1"/>
  <c r="M1192" i="1" s="1"/>
  <c r="I1200" i="1"/>
  <c r="M1200" i="1" s="1"/>
  <c r="I1208" i="1"/>
  <c r="M1208" i="1" s="1"/>
  <c r="I1216" i="1"/>
  <c r="M1216" i="1" s="1"/>
  <c r="I1224" i="1"/>
  <c r="M1224" i="1" s="1"/>
  <c r="I1232" i="1"/>
  <c r="M1232" i="1" s="1"/>
  <c r="I1240" i="1"/>
  <c r="M1240" i="1" s="1"/>
  <c r="I1248" i="1"/>
  <c r="M1248" i="1" s="1"/>
  <c r="I1256" i="1"/>
  <c r="M1256" i="1" s="1"/>
  <c r="I1264" i="1"/>
  <c r="M1264" i="1" s="1"/>
  <c r="I1272" i="1"/>
  <c r="M1272" i="1" s="1"/>
  <c r="I1280" i="1"/>
  <c r="M1280" i="1" s="1"/>
  <c r="I1288" i="1"/>
  <c r="M1288" i="1" s="1"/>
  <c r="I1296" i="1"/>
  <c r="M1296" i="1" s="1"/>
  <c r="I1304" i="1"/>
  <c r="M1304" i="1" s="1"/>
  <c r="I1312" i="1"/>
  <c r="M1312" i="1" s="1"/>
  <c r="I1320" i="1"/>
  <c r="M1320" i="1" s="1"/>
  <c r="I1328" i="1"/>
  <c r="M1328" i="1" s="1"/>
  <c r="I1336" i="1"/>
  <c r="M1336" i="1" s="1"/>
  <c r="I1344" i="1"/>
  <c r="M1344" i="1" s="1"/>
  <c r="I1352" i="1"/>
  <c r="M1352" i="1" s="1"/>
  <c r="I1360" i="1"/>
  <c r="M1360" i="1" s="1"/>
  <c r="I1368" i="1"/>
  <c r="M1368" i="1" s="1"/>
  <c r="I1376" i="1"/>
  <c r="M1376" i="1" s="1"/>
  <c r="I1384" i="1"/>
  <c r="M1384" i="1" s="1"/>
  <c r="I1392" i="1"/>
  <c r="M1392" i="1" s="1"/>
  <c r="I1400" i="1"/>
  <c r="M1400" i="1" s="1"/>
  <c r="I1408" i="1"/>
  <c r="M1408" i="1" s="1"/>
  <c r="I1416" i="1"/>
  <c r="M1416" i="1" s="1"/>
  <c r="I1424" i="1"/>
  <c r="M1424" i="1" s="1"/>
  <c r="I1432" i="1"/>
  <c r="M1432" i="1" s="1"/>
  <c r="I1440" i="1"/>
  <c r="M1440" i="1" s="1"/>
  <c r="I1448" i="1"/>
  <c r="M1448" i="1" s="1"/>
  <c r="I1456" i="1"/>
  <c r="M1456" i="1" s="1"/>
  <c r="I1464" i="1"/>
  <c r="M1464" i="1" s="1"/>
  <c r="I1472" i="1"/>
  <c r="M1472" i="1" s="1"/>
  <c r="I1480" i="1"/>
  <c r="M1480" i="1" s="1"/>
  <c r="I1488" i="1"/>
  <c r="M1488" i="1" s="1"/>
  <c r="I1496" i="1"/>
  <c r="M1496" i="1" s="1"/>
  <c r="I1504" i="1"/>
  <c r="M1504" i="1" s="1"/>
  <c r="I1512" i="1"/>
  <c r="M1512" i="1" s="1"/>
  <c r="I1520" i="1"/>
  <c r="M1520" i="1" s="1"/>
  <c r="I1528" i="1"/>
  <c r="M1528" i="1" s="1"/>
  <c r="I1536" i="1"/>
  <c r="M1536" i="1" s="1"/>
  <c r="I1544" i="1"/>
  <c r="M1544" i="1" s="1"/>
  <c r="I1552" i="1"/>
  <c r="M1552" i="1" s="1"/>
  <c r="I1560" i="1"/>
  <c r="M1560" i="1" s="1"/>
  <c r="I1568" i="1"/>
  <c r="M1568" i="1" s="1"/>
  <c r="I1576" i="1"/>
  <c r="M1576" i="1" s="1"/>
  <c r="I1584" i="1"/>
  <c r="M1584" i="1" s="1"/>
  <c r="I1592" i="1"/>
  <c r="M1592" i="1" s="1"/>
  <c r="I1600" i="1"/>
  <c r="M1600" i="1" s="1"/>
  <c r="I1608" i="1"/>
  <c r="M1608" i="1" s="1"/>
  <c r="I1616" i="1"/>
  <c r="M1616" i="1" s="1"/>
  <c r="I1624" i="1"/>
  <c r="M1624" i="1" s="1"/>
  <c r="I1632" i="1"/>
  <c r="M1632" i="1" s="1"/>
  <c r="I1640" i="1"/>
  <c r="M1640" i="1" s="1"/>
  <c r="I1648" i="1"/>
  <c r="M1648" i="1" s="1"/>
  <c r="I1656" i="1"/>
  <c r="M1656" i="1" s="1"/>
  <c r="I1664" i="1"/>
  <c r="M1664" i="1" s="1"/>
  <c r="I1672" i="1"/>
  <c r="M1672" i="1" s="1"/>
  <c r="I1680" i="1"/>
  <c r="M1680" i="1" s="1"/>
  <c r="I1688" i="1"/>
  <c r="M1688" i="1" s="1"/>
  <c r="I1696" i="1"/>
  <c r="M1696" i="1" s="1"/>
  <c r="I1704" i="1"/>
  <c r="M1704" i="1" s="1"/>
  <c r="I1712" i="1"/>
  <c r="M1712" i="1" s="1"/>
  <c r="I1720" i="1"/>
  <c r="M1720" i="1" s="1"/>
  <c r="I1728" i="1"/>
  <c r="M1728" i="1" s="1"/>
  <c r="I1736" i="1"/>
  <c r="M1736" i="1" s="1"/>
  <c r="I1744" i="1"/>
  <c r="M1744" i="1" s="1"/>
  <c r="I1752" i="1"/>
  <c r="M1752" i="1" s="1"/>
  <c r="I1760" i="1"/>
  <c r="M1760" i="1" s="1"/>
  <c r="I1768" i="1"/>
  <c r="M1768" i="1" s="1"/>
  <c r="I1776" i="1"/>
  <c r="M1776" i="1" s="1"/>
  <c r="I1784" i="1"/>
  <c r="M1784" i="1" s="1"/>
  <c r="I1792" i="1"/>
  <c r="M1792" i="1" s="1"/>
  <c r="I1800" i="1"/>
  <c r="M1800" i="1" s="1"/>
  <c r="I1808" i="1"/>
  <c r="M1808" i="1" s="1"/>
  <c r="I1816" i="1"/>
  <c r="M1816" i="1" s="1"/>
  <c r="I1824" i="1"/>
  <c r="M1824" i="1" s="1"/>
  <c r="I1832" i="1"/>
  <c r="M1832" i="1" s="1"/>
  <c r="I1840" i="1"/>
  <c r="M1840" i="1" s="1"/>
  <c r="I1848" i="1"/>
  <c r="M1848" i="1" s="1"/>
  <c r="I1856" i="1"/>
  <c r="M1856" i="1" s="1"/>
  <c r="I1864" i="1"/>
  <c r="M1864" i="1" s="1"/>
  <c r="I1872" i="1"/>
  <c r="M1872" i="1" s="1"/>
  <c r="I1880" i="1"/>
  <c r="M1880" i="1" s="1"/>
  <c r="I1888" i="1"/>
  <c r="M1888" i="1" s="1"/>
  <c r="I1896" i="1"/>
  <c r="M1896" i="1" s="1"/>
  <c r="I1904" i="1"/>
  <c r="M1904" i="1" s="1"/>
  <c r="I1912" i="1"/>
  <c r="M1912" i="1" s="1"/>
  <c r="I1920" i="1"/>
  <c r="M1920" i="1" s="1"/>
  <c r="I1928" i="1"/>
  <c r="M1928" i="1" s="1"/>
  <c r="I1936" i="1"/>
  <c r="M1936" i="1" s="1"/>
  <c r="I1944" i="1"/>
  <c r="M1944" i="1" s="1"/>
  <c r="I1952" i="1"/>
  <c r="M1952" i="1" s="1"/>
  <c r="I1960" i="1"/>
  <c r="M1960" i="1" s="1"/>
  <c r="I1968" i="1"/>
  <c r="M1968" i="1" s="1"/>
  <c r="I1976" i="1"/>
  <c r="M1976" i="1" s="1"/>
  <c r="I1984" i="1"/>
  <c r="M1984" i="1" s="1"/>
  <c r="I1992" i="1"/>
  <c r="M1992" i="1" s="1"/>
  <c r="I2000" i="1"/>
  <c r="M2000" i="1" s="1"/>
  <c r="I2008" i="1"/>
  <c r="M2008" i="1" s="1"/>
  <c r="I2016" i="1"/>
  <c r="M2016" i="1" s="1"/>
  <c r="I2024" i="1"/>
  <c r="M2024" i="1" s="1"/>
  <c r="I2032" i="1"/>
  <c r="M2032" i="1" s="1"/>
  <c r="I2040" i="1"/>
  <c r="M2040" i="1" s="1"/>
  <c r="I2048" i="1"/>
  <c r="M2048" i="1" s="1"/>
  <c r="I2056" i="1"/>
  <c r="M2056" i="1" s="1"/>
  <c r="I2064" i="1"/>
  <c r="M2064" i="1" s="1"/>
  <c r="I2072" i="1"/>
  <c r="M2072" i="1" s="1"/>
  <c r="I2080" i="1"/>
  <c r="M2080" i="1" s="1"/>
  <c r="I2088" i="1"/>
  <c r="M2088" i="1" s="1"/>
  <c r="I2096" i="1"/>
  <c r="M2096" i="1" s="1"/>
  <c r="I2104" i="1"/>
  <c r="M2104" i="1" s="1"/>
  <c r="I2112" i="1"/>
  <c r="M2112" i="1" s="1"/>
  <c r="I2120" i="1"/>
  <c r="M2120" i="1" s="1"/>
  <c r="I2128" i="1"/>
  <c r="M2128" i="1" s="1"/>
  <c r="I2136" i="1"/>
  <c r="M2136" i="1" s="1"/>
  <c r="I2144" i="1"/>
  <c r="M2144" i="1" s="1"/>
  <c r="I2152" i="1"/>
  <c r="M2152" i="1" s="1"/>
  <c r="I2160" i="1"/>
  <c r="M2160" i="1" s="1"/>
  <c r="I2168" i="1"/>
  <c r="M2168" i="1" s="1"/>
  <c r="I2176" i="1"/>
  <c r="M2176" i="1" s="1"/>
  <c r="I2184" i="1"/>
  <c r="M2184" i="1" s="1"/>
  <c r="I2192" i="1"/>
  <c r="M2192" i="1" s="1"/>
  <c r="I2200" i="1"/>
  <c r="M2200" i="1" s="1"/>
  <c r="I2208" i="1"/>
  <c r="M2208" i="1" s="1"/>
  <c r="I2216" i="1"/>
  <c r="M2216" i="1" s="1"/>
  <c r="I2224" i="1"/>
  <c r="M2224" i="1" s="1"/>
  <c r="I2232" i="1"/>
  <c r="M2232" i="1" s="1"/>
  <c r="I2240" i="1"/>
  <c r="M2240" i="1" s="1"/>
  <c r="I2248" i="1"/>
  <c r="M2248" i="1" s="1"/>
  <c r="I2256" i="1"/>
  <c r="M2256" i="1" s="1"/>
  <c r="I2264" i="1"/>
  <c r="M2264" i="1" s="1"/>
  <c r="I2272" i="1"/>
  <c r="M2272" i="1" s="1"/>
  <c r="I2280" i="1"/>
  <c r="M2280" i="1" s="1"/>
  <c r="I2288" i="1"/>
  <c r="M2288" i="1" s="1"/>
  <c r="I2296" i="1"/>
  <c r="M2296" i="1" s="1"/>
  <c r="I2304" i="1"/>
  <c r="M2304" i="1" s="1"/>
  <c r="I2312" i="1"/>
  <c r="M2312" i="1" s="1"/>
  <c r="I2320" i="1"/>
  <c r="M2320" i="1" s="1"/>
  <c r="I2328" i="1"/>
  <c r="M2328" i="1" s="1"/>
  <c r="I2336" i="1"/>
  <c r="M2336" i="1" s="1"/>
  <c r="I2344" i="1"/>
  <c r="M2344" i="1" s="1"/>
  <c r="I2352" i="1"/>
  <c r="M2352" i="1" s="1"/>
  <c r="I2360" i="1"/>
  <c r="M2360" i="1" s="1"/>
  <c r="I2368" i="1"/>
  <c r="M2368" i="1" s="1"/>
  <c r="I2376" i="1"/>
  <c r="M2376" i="1" s="1"/>
  <c r="I2384" i="1"/>
  <c r="M2384" i="1" s="1"/>
  <c r="I2392" i="1"/>
  <c r="M2392" i="1" s="1"/>
  <c r="I2400" i="1"/>
  <c r="M2400" i="1" s="1"/>
  <c r="I2408" i="1"/>
  <c r="M2408" i="1" s="1"/>
  <c r="I2416" i="1"/>
  <c r="M2416" i="1" s="1"/>
  <c r="I2424" i="1"/>
  <c r="M2424" i="1" s="1"/>
  <c r="I2432" i="1"/>
  <c r="M2432" i="1" s="1"/>
  <c r="I2440" i="1"/>
  <c r="M2440" i="1" s="1"/>
  <c r="I2448" i="1"/>
  <c r="M2448" i="1" s="1"/>
  <c r="I2456" i="1"/>
  <c r="M2456" i="1" s="1"/>
  <c r="I2464" i="1"/>
  <c r="M2464" i="1" s="1"/>
  <c r="I2472" i="1"/>
  <c r="M2472" i="1" s="1"/>
  <c r="I2480" i="1"/>
  <c r="M2480" i="1" s="1"/>
  <c r="I2488" i="1"/>
  <c r="M2488" i="1" s="1"/>
  <c r="I2496" i="1"/>
  <c r="M2496" i="1" s="1"/>
  <c r="I2504" i="1"/>
  <c r="M2504" i="1" s="1"/>
  <c r="I2512" i="1"/>
  <c r="M2512" i="1" s="1"/>
  <c r="I2520" i="1"/>
  <c r="M2520" i="1" s="1"/>
  <c r="I2528" i="1"/>
  <c r="M2528" i="1" s="1"/>
  <c r="I2536" i="1"/>
  <c r="M2536" i="1" s="1"/>
  <c r="I2544" i="1"/>
  <c r="M2544" i="1" s="1"/>
  <c r="I2552" i="1"/>
  <c r="M2552" i="1" s="1"/>
  <c r="I2560" i="1"/>
  <c r="M2560" i="1" s="1"/>
  <c r="I2568" i="1"/>
  <c r="M2568" i="1" s="1"/>
  <c r="I2576" i="1"/>
  <c r="M2576" i="1" s="1"/>
  <c r="I2584" i="1"/>
  <c r="M2584" i="1" s="1"/>
  <c r="I2592" i="1"/>
  <c r="M2592" i="1" s="1"/>
  <c r="I2600" i="1"/>
  <c r="M2600" i="1" s="1"/>
  <c r="I2608" i="1"/>
  <c r="M2608" i="1" s="1"/>
  <c r="I2616" i="1"/>
  <c r="M2616" i="1" s="1"/>
  <c r="I2624" i="1"/>
  <c r="M2624" i="1" s="1"/>
  <c r="I2632" i="1"/>
  <c r="M2632" i="1" s="1"/>
  <c r="I2640" i="1"/>
  <c r="M2640" i="1" s="1"/>
  <c r="I2648" i="1"/>
  <c r="M2648" i="1" s="1"/>
  <c r="I2656" i="1"/>
  <c r="M2656" i="1" s="1"/>
  <c r="I2664" i="1"/>
  <c r="M2664" i="1" s="1"/>
  <c r="I2672" i="1"/>
  <c r="M2672" i="1" s="1"/>
  <c r="I2680" i="1"/>
  <c r="M2680" i="1" s="1"/>
  <c r="I2688" i="1"/>
  <c r="M2688" i="1" s="1"/>
  <c r="I2696" i="1"/>
  <c r="M2696" i="1" s="1"/>
  <c r="I2704" i="1"/>
  <c r="M2704" i="1" s="1"/>
  <c r="I2712" i="1"/>
  <c r="M2712" i="1" s="1"/>
  <c r="I2720" i="1"/>
  <c r="M2720" i="1" s="1"/>
  <c r="I2728" i="1"/>
  <c r="M2728" i="1" s="1"/>
  <c r="I2736" i="1"/>
  <c r="M2736" i="1" s="1"/>
  <c r="I2744" i="1"/>
  <c r="M2744" i="1" s="1"/>
  <c r="I2752" i="1"/>
  <c r="M2752" i="1" s="1"/>
  <c r="I2760" i="1"/>
  <c r="M2760" i="1" s="1"/>
  <c r="I2768" i="1"/>
  <c r="M2768" i="1" s="1"/>
  <c r="I2776" i="1"/>
  <c r="M2776" i="1" s="1"/>
  <c r="I2784" i="1"/>
  <c r="M2784" i="1" s="1"/>
  <c r="I2792" i="1"/>
  <c r="M2792" i="1" s="1"/>
  <c r="I2800" i="1"/>
  <c r="M2800" i="1" s="1"/>
  <c r="I2808" i="1"/>
  <c r="M2808" i="1" s="1"/>
  <c r="I2816" i="1"/>
  <c r="M2816" i="1" s="1"/>
  <c r="I2824" i="1"/>
  <c r="M2824" i="1" s="1"/>
  <c r="I2832" i="1"/>
  <c r="M2832" i="1" s="1"/>
  <c r="I2840" i="1"/>
  <c r="M2840" i="1" s="1"/>
  <c r="I2848" i="1"/>
  <c r="M2848" i="1" s="1"/>
  <c r="I2856" i="1"/>
  <c r="M2856" i="1" s="1"/>
  <c r="I2864" i="1"/>
  <c r="M2864" i="1" s="1"/>
  <c r="I2872" i="1"/>
  <c r="M2872" i="1" s="1"/>
  <c r="I2880" i="1"/>
  <c r="M2880" i="1" s="1"/>
  <c r="I2888" i="1"/>
  <c r="M2888" i="1" s="1"/>
  <c r="I2896" i="1"/>
  <c r="M2896" i="1" s="1"/>
  <c r="I2904" i="1"/>
  <c r="M2904" i="1" s="1"/>
  <c r="I2912" i="1"/>
  <c r="M2912" i="1" s="1"/>
  <c r="I2920" i="1"/>
  <c r="M2920" i="1" s="1"/>
  <c r="I2928" i="1"/>
  <c r="M2928" i="1" s="1"/>
  <c r="I2936" i="1"/>
  <c r="M2936" i="1" s="1"/>
  <c r="I2944" i="1"/>
  <c r="M2944" i="1" s="1"/>
  <c r="I2952" i="1"/>
  <c r="M2952" i="1" s="1"/>
  <c r="I2960" i="1"/>
  <c r="M2960" i="1" s="1"/>
  <c r="I2968" i="1"/>
  <c r="M2968" i="1" s="1"/>
  <c r="I2976" i="1"/>
  <c r="M2976" i="1" s="1"/>
  <c r="I2984" i="1"/>
  <c r="M2984" i="1" s="1"/>
  <c r="I2992" i="1"/>
  <c r="M2992" i="1" s="1"/>
  <c r="I3000" i="1"/>
  <c r="M3000" i="1" s="1"/>
  <c r="I3008" i="1"/>
  <c r="M3008" i="1" s="1"/>
  <c r="I3016" i="1"/>
  <c r="M3016" i="1" s="1"/>
  <c r="I3024" i="1"/>
  <c r="M3024" i="1" s="1"/>
  <c r="I3032" i="1"/>
  <c r="M3032" i="1" s="1"/>
  <c r="I3040" i="1"/>
  <c r="M3040" i="1" s="1"/>
  <c r="I3048" i="1"/>
  <c r="M3048" i="1" s="1"/>
  <c r="I3056" i="1"/>
  <c r="M3056" i="1" s="1"/>
  <c r="I3064" i="1"/>
  <c r="M3064" i="1" s="1"/>
  <c r="I3072" i="1"/>
  <c r="M3072" i="1" s="1"/>
  <c r="I3080" i="1"/>
  <c r="M3080" i="1" s="1"/>
  <c r="I3088" i="1"/>
  <c r="M3088" i="1" s="1"/>
  <c r="I3096" i="1"/>
  <c r="M3096" i="1" s="1"/>
  <c r="I3104" i="1"/>
  <c r="M3104" i="1" s="1"/>
  <c r="I3112" i="1"/>
  <c r="M3112" i="1" s="1"/>
  <c r="I3120" i="1"/>
  <c r="M3120" i="1" s="1"/>
  <c r="I3128" i="1"/>
  <c r="M3128" i="1" s="1"/>
  <c r="I3136" i="1"/>
  <c r="M3136" i="1" s="1"/>
  <c r="I3144" i="1"/>
  <c r="M3144" i="1" s="1"/>
  <c r="I3152" i="1"/>
  <c r="M3152" i="1" s="1"/>
  <c r="I3160" i="1"/>
  <c r="M3160" i="1" s="1"/>
  <c r="I3168" i="1"/>
  <c r="M3168" i="1" s="1"/>
  <c r="I3176" i="1"/>
  <c r="M3176" i="1" s="1"/>
  <c r="I3184" i="1"/>
  <c r="M3184" i="1" s="1"/>
  <c r="I3192" i="1"/>
  <c r="M3192" i="1" s="1"/>
  <c r="I3200" i="1"/>
  <c r="M3200" i="1" s="1"/>
  <c r="I3208" i="1"/>
  <c r="M3208" i="1" s="1"/>
  <c r="I3216" i="1"/>
  <c r="M3216" i="1" s="1"/>
  <c r="I3224" i="1"/>
  <c r="M3224" i="1" s="1"/>
  <c r="I3232" i="1"/>
  <c r="M3232" i="1" s="1"/>
  <c r="I3240" i="1"/>
  <c r="M3240" i="1" s="1"/>
  <c r="I3248" i="1"/>
  <c r="M3248" i="1" s="1"/>
  <c r="I3256" i="1"/>
  <c r="M3256" i="1" s="1"/>
  <c r="I3264" i="1"/>
  <c r="M3264" i="1" s="1"/>
  <c r="I3272" i="1"/>
  <c r="M3272" i="1" s="1"/>
  <c r="I3280" i="1"/>
  <c r="M3280" i="1" s="1"/>
  <c r="I3288" i="1"/>
  <c r="M3288" i="1" s="1"/>
  <c r="I3296" i="1"/>
  <c r="M3296" i="1" s="1"/>
  <c r="I3304" i="1"/>
  <c r="M3304" i="1" s="1"/>
  <c r="I3312" i="1"/>
  <c r="M3312" i="1" s="1"/>
  <c r="O3311" i="1"/>
  <c r="G3311" i="1"/>
  <c r="O3295" i="1"/>
  <c r="G3295" i="1"/>
  <c r="O3271" i="1"/>
  <c r="G3271" i="1"/>
  <c r="O3255" i="1"/>
  <c r="G3255" i="1"/>
  <c r="O3231" i="1"/>
  <c r="G3231" i="1"/>
  <c r="O3215" i="1"/>
  <c r="G3215" i="1"/>
  <c r="O3199" i="1"/>
  <c r="G3199" i="1"/>
  <c r="O3183" i="1"/>
  <c r="G3183" i="1"/>
  <c r="O3159" i="1"/>
  <c r="G3159" i="1"/>
  <c r="O3135" i="1"/>
  <c r="G3135" i="1"/>
  <c r="O3103" i="1"/>
  <c r="G3103" i="1"/>
  <c r="O3087" i="1"/>
  <c r="G3087" i="1"/>
  <c r="O3063" i="1"/>
  <c r="G3063" i="1"/>
  <c r="O3039" i="1"/>
  <c r="G3039" i="1"/>
  <c r="O3023" i="1"/>
  <c r="G3023" i="1"/>
  <c r="O2999" i="1"/>
  <c r="G2999" i="1"/>
  <c r="O2967" i="1"/>
  <c r="G2967" i="1"/>
  <c r="O2943" i="1"/>
  <c r="G2943" i="1"/>
  <c r="O2919" i="1"/>
  <c r="G2919" i="1"/>
  <c r="O2895" i="1"/>
  <c r="G2895" i="1"/>
  <c r="O2879" i="1"/>
  <c r="G2879" i="1"/>
  <c r="O2855" i="1"/>
  <c r="G2855" i="1"/>
  <c r="O2831" i="1"/>
  <c r="G2831" i="1"/>
  <c r="O2815" i="1"/>
  <c r="G2815" i="1"/>
  <c r="O2775" i="1"/>
  <c r="G2775" i="1"/>
  <c r="O2751" i="1"/>
  <c r="G2751" i="1"/>
  <c r="O2727" i="1"/>
  <c r="G2727" i="1"/>
  <c r="O2703" i="1"/>
  <c r="G2703" i="1"/>
  <c r="O2679" i="1"/>
  <c r="G2679" i="1"/>
  <c r="O2663" i="1"/>
  <c r="G2663" i="1"/>
  <c r="O2631" i="1"/>
  <c r="G2631" i="1"/>
  <c r="O2607" i="1"/>
  <c r="G2607" i="1"/>
  <c r="O2591" i="1"/>
  <c r="G2591" i="1"/>
  <c r="O2567" i="1"/>
  <c r="G2567" i="1"/>
  <c r="O2543" i="1"/>
  <c r="G2543" i="1"/>
  <c r="O2535" i="1"/>
  <c r="G2535" i="1"/>
  <c r="O2503" i="1"/>
  <c r="G2503" i="1"/>
  <c r="O2479" i="1"/>
  <c r="G2479" i="1"/>
  <c r="O2463" i="1"/>
  <c r="G2463" i="1"/>
  <c r="O2439" i="1"/>
  <c r="G2439" i="1"/>
  <c r="O2415" i="1"/>
  <c r="G2415" i="1"/>
  <c r="O2399" i="1"/>
  <c r="G2399" i="1"/>
  <c r="O2367" i="1"/>
  <c r="G2367" i="1"/>
  <c r="O2343" i="1"/>
  <c r="G2343" i="1"/>
  <c r="O2327" i="1"/>
  <c r="G2327" i="1"/>
  <c r="O2303" i="1"/>
  <c r="G2303" i="1"/>
  <c r="O2271" i="1"/>
  <c r="G2271" i="1"/>
  <c r="O2255" i="1"/>
  <c r="G2255" i="1"/>
  <c r="O2239" i="1"/>
  <c r="G2239" i="1"/>
  <c r="O2215" i="1"/>
  <c r="G2215" i="1"/>
  <c r="O2191" i="1"/>
  <c r="G2191" i="1"/>
  <c r="O2175" i="1"/>
  <c r="G2175" i="1"/>
  <c r="O2151" i="1"/>
  <c r="G2151" i="1"/>
  <c r="O2127" i="1"/>
  <c r="G2127" i="1"/>
  <c r="O2103" i="1"/>
  <c r="G2103" i="1"/>
  <c r="O2079" i="1"/>
  <c r="G2079" i="1"/>
  <c r="O2055" i="1"/>
  <c r="G2055" i="1"/>
  <c r="O2031" i="1"/>
  <c r="G2031" i="1"/>
  <c r="O2007" i="1"/>
  <c r="G2007" i="1"/>
  <c r="O1975" i="1"/>
  <c r="G1975" i="1"/>
  <c r="O1959" i="1"/>
  <c r="G1959" i="1"/>
  <c r="O1927" i="1"/>
  <c r="G1927" i="1"/>
  <c r="O1895" i="1"/>
  <c r="G1895" i="1"/>
  <c r="O1863" i="1"/>
  <c r="G1863" i="1"/>
  <c r="O1823" i="1"/>
  <c r="G1823" i="1"/>
  <c r="O1791" i="1"/>
  <c r="G1791" i="1"/>
  <c r="O1743" i="1"/>
  <c r="G1743" i="1"/>
  <c r="O1703" i="1"/>
  <c r="G1703" i="1"/>
  <c r="O1639" i="1"/>
  <c r="G1639" i="1"/>
  <c r="O1607" i="1"/>
  <c r="G1607" i="1"/>
  <c r="O1567" i="1"/>
  <c r="G1567" i="1"/>
  <c r="O1527" i="1"/>
  <c r="G1527" i="1"/>
  <c r="O1495" i="1"/>
  <c r="G1495" i="1"/>
  <c r="O1455" i="1"/>
  <c r="G1455" i="1"/>
  <c r="O1431" i="1"/>
  <c r="G1431" i="1"/>
  <c r="O1399" i="1"/>
  <c r="G1399" i="1"/>
  <c r="O1383" i="1"/>
  <c r="G1383" i="1"/>
  <c r="O1351" i="1"/>
  <c r="G1351" i="1"/>
  <c r="O1327" i="1"/>
  <c r="G1327" i="1"/>
  <c r="O1279" i="1"/>
  <c r="G1279" i="1"/>
  <c r="O1255" i="1"/>
  <c r="G1255" i="1"/>
  <c r="O1215" i="1"/>
  <c r="G1215" i="1"/>
  <c r="O1183" i="1"/>
  <c r="G1183" i="1"/>
  <c r="O1151" i="1"/>
  <c r="G1151" i="1"/>
  <c r="O1111" i="1"/>
  <c r="G1111" i="1"/>
  <c r="O1079" i="1"/>
  <c r="G1079" i="1"/>
  <c r="O1047" i="1"/>
  <c r="G1047" i="1"/>
  <c r="O1015" i="1"/>
  <c r="G1015" i="1"/>
  <c r="O999" i="1"/>
  <c r="G999" i="1"/>
  <c r="O959" i="1"/>
  <c r="G959" i="1"/>
  <c r="O935" i="1"/>
  <c r="G935" i="1"/>
  <c r="O911" i="1"/>
  <c r="G911" i="1"/>
  <c r="O887" i="1"/>
  <c r="G887" i="1"/>
  <c r="O855" i="1"/>
  <c r="G855" i="1"/>
  <c r="O823" i="1"/>
  <c r="G823" i="1"/>
  <c r="O807" i="1"/>
  <c r="G807" i="1"/>
  <c r="O767" i="1"/>
  <c r="G767" i="1"/>
  <c r="O735" i="1"/>
  <c r="G735" i="1"/>
  <c r="O719" i="1"/>
  <c r="G719" i="1"/>
  <c r="O695" i="1"/>
  <c r="G695" i="1"/>
  <c r="O671" i="1"/>
  <c r="G671" i="1"/>
  <c r="O631" i="1"/>
  <c r="G631" i="1"/>
  <c r="O599" i="1"/>
  <c r="G599" i="1"/>
  <c r="O559" i="1"/>
  <c r="G559" i="1"/>
  <c r="O543" i="1"/>
  <c r="G543" i="1"/>
  <c r="O503" i="1"/>
  <c r="G503" i="1"/>
  <c r="O471" i="1"/>
  <c r="G471" i="1"/>
  <c r="O439" i="1"/>
  <c r="G439" i="1"/>
  <c r="O407" i="1"/>
  <c r="G407" i="1"/>
  <c r="O375" i="1"/>
  <c r="G375" i="1"/>
  <c r="O335" i="1"/>
  <c r="G335" i="1"/>
  <c r="O303" i="1"/>
  <c r="G303" i="1"/>
  <c r="O271" i="1"/>
  <c r="G271" i="1"/>
  <c r="O255" i="1"/>
  <c r="G255" i="1"/>
  <c r="O215" i="1"/>
  <c r="G215" i="1"/>
  <c r="O175" i="1"/>
  <c r="G175" i="1"/>
  <c r="O143" i="1"/>
  <c r="G143" i="1"/>
  <c r="O79" i="1"/>
  <c r="G79" i="1"/>
  <c r="I228" i="1"/>
  <c r="M228" i="1" s="1"/>
  <c r="I604" i="1"/>
  <c r="M604" i="1" s="1"/>
  <c r="I1316" i="1"/>
  <c r="M1316" i="1" s="1"/>
  <c r="I1940" i="1"/>
  <c r="M1940" i="1" s="1"/>
  <c r="I2084" i="1"/>
  <c r="M2084" i="1" s="1"/>
  <c r="I2100" i="1"/>
  <c r="M2100" i="1" s="1"/>
  <c r="I2132" i="1"/>
  <c r="M2132" i="1" s="1"/>
  <c r="I2460" i="1"/>
  <c r="M2460" i="1" s="1"/>
  <c r="I2788" i="1"/>
  <c r="M2788" i="1" s="1"/>
  <c r="I2892" i="1"/>
  <c r="M2892" i="1" s="1"/>
  <c r="I2980" i="1"/>
  <c r="M2980" i="1" s="1"/>
  <c r="O3309" i="1"/>
  <c r="G3309" i="1"/>
  <c r="O3277" i="1"/>
  <c r="G3277" i="1"/>
  <c r="O3261" i="1"/>
  <c r="G3261" i="1"/>
  <c r="O3245" i="1"/>
  <c r="G3245" i="1"/>
  <c r="O3221" i="1"/>
  <c r="G3221" i="1"/>
  <c r="O3197" i="1"/>
  <c r="G3197" i="1"/>
  <c r="O3173" i="1"/>
  <c r="G3173" i="1"/>
  <c r="O3149" i="1"/>
  <c r="G3149" i="1"/>
  <c r="O3125" i="1"/>
  <c r="G3125" i="1"/>
  <c r="O3109" i="1"/>
  <c r="G3109" i="1"/>
  <c r="O3085" i="1"/>
  <c r="G3085" i="1"/>
  <c r="O3053" i="1"/>
  <c r="G3053" i="1"/>
  <c r="O3029" i="1"/>
  <c r="G3029" i="1"/>
  <c r="O2997" i="1"/>
  <c r="G2997" i="1"/>
  <c r="O2965" i="1"/>
  <c r="G2965" i="1"/>
  <c r="O2941" i="1"/>
  <c r="G2941" i="1"/>
  <c r="O2917" i="1"/>
  <c r="G2917" i="1"/>
  <c r="O2893" i="1"/>
  <c r="G2893" i="1"/>
  <c r="O2861" i="1"/>
  <c r="G2861" i="1"/>
  <c r="O2837" i="1"/>
  <c r="G2837" i="1"/>
  <c r="O2805" i="1"/>
  <c r="G2805" i="1"/>
  <c r="O2781" i="1"/>
  <c r="G2781" i="1"/>
  <c r="O2749" i="1"/>
  <c r="G2749" i="1"/>
  <c r="O2733" i="1"/>
  <c r="G2733" i="1"/>
  <c r="O2717" i="1"/>
  <c r="G2717" i="1"/>
  <c r="O2693" i="1"/>
  <c r="G2693" i="1"/>
  <c r="O2661" i="1"/>
  <c r="G2661" i="1"/>
  <c r="O2645" i="1"/>
  <c r="G2645" i="1"/>
  <c r="O2629" i="1"/>
  <c r="G2629" i="1"/>
  <c r="O2597" i="1"/>
  <c r="G2597" i="1"/>
  <c r="O2573" i="1"/>
  <c r="G2573" i="1"/>
  <c r="O2557" i="1"/>
  <c r="G2557" i="1"/>
  <c r="O2533" i="1"/>
  <c r="G2533" i="1"/>
  <c r="O2509" i="1"/>
  <c r="G2509" i="1"/>
  <c r="O2493" i="1"/>
  <c r="G2493" i="1"/>
  <c r="O2469" i="1"/>
  <c r="G2469" i="1"/>
  <c r="O2437" i="1"/>
  <c r="G2437" i="1"/>
  <c r="O2421" i="1"/>
  <c r="G2421" i="1"/>
  <c r="O2397" i="1"/>
  <c r="G2397" i="1"/>
  <c r="O2365" i="1"/>
  <c r="G2365" i="1"/>
  <c r="O2341" i="1"/>
  <c r="G2341" i="1"/>
  <c r="O2317" i="1"/>
  <c r="G2317" i="1"/>
  <c r="O2293" i="1"/>
  <c r="G2293" i="1"/>
  <c r="O2277" i="1"/>
  <c r="G2277" i="1"/>
  <c r="O2253" i="1"/>
  <c r="G2253" i="1"/>
  <c r="O2221" i="1"/>
  <c r="G2221" i="1"/>
  <c r="O2205" i="1"/>
  <c r="G2205" i="1"/>
  <c r="O2181" i="1"/>
  <c r="G2181" i="1"/>
  <c r="O2157" i="1"/>
  <c r="G2157" i="1"/>
  <c r="O2133" i="1"/>
  <c r="G2133" i="1"/>
  <c r="O2109" i="1"/>
  <c r="G2109" i="1"/>
  <c r="O2085" i="1"/>
  <c r="G2085" i="1"/>
  <c r="O2061" i="1"/>
  <c r="G2061" i="1"/>
  <c r="O2045" i="1"/>
  <c r="G2045" i="1"/>
  <c r="O2021" i="1"/>
  <c r="G2021" i="1"/>
  <c r="O1989" i="1"/>
  <c r="G1989" i="1"/>
  <c r="O1973" i="1"/>
  <c r="G1973" i="1"/>
  <c r="O1949" i="1"/>
  <c r="G1949" i="1"/>
  <c r="O1917" i="1"/>
  <c r="G1917" i="1"/>
  <c r="O1893" i="1"/>
  <c r="G1893" i="1"/>
  <c r="O1861" i="1"/>
  <c r="G1861" i="1"/>
  <c r="O1837" i="1"/>
  <c r="G1837" i="1"/>
  <c r="O1813" i="1"/>
  <c r="G1813" i="1"/>
  <c r="O1789" i="1"/>
  <c r="G1789" i="1"/>
  <c r="O1757" i="1"/>
  <c r="G1757" i="1"/>
  <c r="O1741" i="1"/>
  <c r="G1741" i="1"/>
  <c r="O1725" i="1"/>
  <c r="G1725" i="1"/>
  <c r="O1693" i="1"/>
  <c r="G1693" i="1"/>
  <c r="O1661" i="1"/>
  <c r="G1661" i="1"/>
  <c r="O1645" i="1"/>
  <c r="G1645" i="1"/>
  <c r="O1621" i="1"/>
  <c r="G1621" i="1"/>
  <c r="O1597" i="1"/>
  <c r="G1597" i="1"/>
  <c r="O1573" i="1"/>
  <c r="G1573" i="1"/>
  <c r="O1549" i="1"/>
  <c r="G1549" i="1"/>
  <c r="O1517" i="1"/>
  <c r="G1517" i="1"/>
  <c r="O1493" i="1"/>
  <c r="G1493" i="1"/>
  <c r="O1469" i="1"/>
  <c r="G1469" i="1"/>
  <c r="O1445" i="1"/>
  <c r="G1445" i="1"/>
  <c r="O1421" i="1"/>
  <c r="G1421" i="1"/>
  <c r="O1397" i="1"/>
  <c r="G1397" i="1"/>
  <c r="O1365" i="1"/>
  <c r="G1365" i="1"/>
  <c r="O1341" i="1"/>
  <c r="G1341" i="1"/>
  <c r="O1317" i="1"/>
  <c r="G1317" i="1"/>
  <c r="O1293" i="1"/>
  <c r="G1293" i="1"/>
  <c r="O1253" i="1"/>
  <c r="G1253" i="1"/>
  <c r="O1221" i="1"/>
  <c r="G1221" i="1"/>
  <c r="O1181" i="1"/>
  <c r="G1181" i="1"/>
  <c r="O1085" i="1"/>
  <c r="G1085" i="1"/>
  <c r="O461" i="1"/>
  <c r="G461" i="1"/>
  <c r="O3314" i="1"/>
  <c r="G3314" i="1"/>
  <c r="O3306" i="1"/>
  <c r="G3306" i="1"/>
  <c r="O3290" i="1"/>
  <c r="G3290" i="1"/>
  <c r="O3282" i="1"/>
  <c r="G3282" i="1"/>
  <c r="O3266" i="1"/>
  <c r="G3266" i="1"/>
  <c r="O3250" i="1"/>
  <c r="G3250" i="1"/>
  <c r="O3242" i="1"/>
  <c r="G3242" i="1"/>
  <c r="O3226" i="1"/>
  <c r="G3226" i="1"/>
  <c r="O3210" i="1"/>
  <c r="G3210" i="1"/>
  <c r="O3202" i="1"/>
  <c r="G3202" i="1"/>
  <c r="O3186" i="1"/>
  <c r="G3186" i="1"/>
  <c r="O3178" i="1"/>
  <c r="G3178" i="1"/>
  <c r="O3162" i="1"/>
  <c r="G3162" i="1"/>
  <c r="O3154" i="1"/>
  <c r="G3154" i="1"/>
  <c r="O3138" i="1"/>
  <c r="G3138" i="1"/>
  <c r="O3130" i="1"/>
  <c r="G3130" i="1"/>
  <c r="O3122" i="1"/>
  <c r="G3122" i="1"/>
  <c r="O3106" i="1"/>
  <c r="G3106" i="1"/>
  <c r="O3098" i="1"/>
  <c r="G3098" i="1"/>
  <c r="O3090" i="1"/>
  <c r="G3090" i="1"/>
  <c r="O3082" i="1"/>
  <c r="G3082" i="1"/>
  <c r="O3074" i="1"/>
  <c r="G3074" i="1"/>
  <c r="O3066" i="1"/>
  <c r="G3066" i="1"/>
  <c r="O3050" i="1"/>
  <c r="G3050" i="1"/>
  <c r="O3042" i="1"/>
  <c r="G3042" i="1"/>
  <c r="O3034" i="1"/>
  <c r="G3034" i="1"/>
  <c r="O3026" i="1"/>
  <c r="G3026" i="1"/>
  <c r="O3018" i="1"/>
  <c r="G3018" i="1"/>
  <c r="O3010" i="1"/>
  <c r="G3010" i="1"/>
  <c r="O3002" i="1"/>
  <c r="G3002" i="1"/>
  <c r="O2994" i="1"/>
  <c r="G2994" i="1"/>
  <c r="O2986" i="1"/>
  <c r="G2986" i="1"/>
  <c r="O2978" i="1"/>
  <c r="G2978" i="1"/>
  <c r="O2970" i="1"/>
  <c r="G2970" i="1"/>
  <c r="O2962" i="1"/>
  <c r="G2962" i="1"/>
  <c r="O2946" i="1"/>
  <c r="G2946" i="1"/>
  <c r="O2922" i="1"/>
  <c r="G2922" i="1"/>
  <c r="O2898" i="1"/>
  <c r="G2898" i="1"/>
  <c r="O2874" i="1"/>
  <c r="G2874" i="1"/>
  <c r="O2858" i="1"/>
  <c r="G2858" i="1"/>
  <c r="O2842" i="1"/>
  <c r="G2842" i="1"/>
  <c r="O2826" i="1"/>
  <c r="G2826" i="1"/>
  <c r="O2810" i="1"/>
  <c r="G2810" i="1"/>
  <c r="O2794" i="1"/>
  <c r="G2794" i="1"/>
  <c r="O2778" i="1"/>
  <c r="G2778" i="1"/>
  <c r="O2762" i="1"/>
  <c r="G2762" i="1"/>
  <c r="O2738" i="1"/>
  <c r="G2738" i="1"/>
  <c r="O2714" i="1"/>
  <c r="G2714" i="1"/>
  <c r="O2698" i="1"/>
  <c r="G2698" i="1"/>
  <c r="O2682" i="1"/>
  <c r="G2682" i="1"/>
  <c r="O2666" i="1"/>
  <c r="G2666" i="1"/>
  <c r="O2658" i="1"/>
  <c r="G2658" i="1"/>
  <c r="O2642" i="1"/>
  <c r="G2642" i="1"/>
  <c r="O2634" i="1"/>
  <c r="G2634" i="1"/>
  <c r="O2626" i="1"/>
  <c r="G2626" i="1"/>
  <c r="O2618" i="1"/>
  <c r="G2618" i="1"/>
  <c r="O2602" i="1"/>
  <c r="G2602" i="1"/>
  <c r="O2594" i="1"/>
  <c r="G2594" i="1"/>
  <c r="O2586" i="1"/>
  <c r="G2586" i="1"/>
  <c r="O2578" i="1"/>
  <c r="G2578" i="1"/>
  <c r="O2570" i="1"/>
  <c r="G2570" i="1"/>
  <c r="O2554" i="1"/>
  <c r="G2554" i="1"/>
  <c r="O2546" i="1"/>
  <c r="G2546" i="1"/>
  <c r="O2538" i="1"/>
  <c r="G2538" i="1"/>
  <c r="O2530" i="1"/>
  <c r="G2530" i="1"/>
  <c r="O2522" i="1"/>
  <c r="G2522" i="1"/>
  <c r="O2514" i="1"/>
  <c r="G2514" i="1"/>
  <c r="O2506" i="1"/>
  <c r="G2506" i="1"/>
  <c r="O2498" i="1"/>
  <c r="G2498" i="1"/>
  <c r="O2490" i="1"/>
  <c r="G2490" i="1"/>
  <c r="O2482" i="1"/>
  <c r="G2482" i="1"/>
  <c r="O2474" i="1"/>
  <c r="G2474" i="1"/>
  <c r="O2466" i="1"/>
  <c r="G2466" i="1"/>
  <c r="O2458" i="1"/>
  <c r="G2458" i="1"/>
  <c r="O2450" i="1"/>
  <c r="G2450" i="1"/>
  <c r="O2442" i="1"/>
  <c r="G2442" i="1"/>
  <c r="O2434" i="1"/>
  <c r="G2434" i="1"/>
  <c r="O2426" i="1"/>
  <c r="G2426" i="1"/>
  <c r="O2418" i="1"/>
  <c r="G2418" i="1"/>
  <c r="O2410" i="1"/>
  <c r="G2410" i="1"/>
  <c r="O2402" i="1"/>
  <c r="G2402" i="1"/>
  <c r="O2394" i="1"/>
  <c r="G2394" i="1"/>
  <c r="O2386" i="1"/>
  <c r="G2386" i="1"/>
  <c r="O2378" i="1"/>
  <c r="G2378" i="1"/>
  <c r="O2370" i="1"/>
  <c r="G2370" i="1"/>
  <c r="O2362" i="1"/>
  <c r="G2362" i="1"/>
  <c r="O2354" i="1"/>
  <c r="G2354" i="1"/>
  <c r="O2346" i="1"/>
  <c r="G2346" i="1"/>
  <c r="O2338" i="1"/>
  <c r="G2338" i="1"/>
  <c r="O2330" i="1"/>
  <c r="G2330" i="1"/>
  <c r="O2322" i="1"/>
  <c r="G2322" i="1"/>
  <c r="O2306" i="1"/>
  <c r="G2306" i="1"/>
  <c r="O2298" i="1"/>
  <c r="G2298" i="1"/>
  <c r="O2290" i="1"/>
  <c r="G2290" i="1"/>
  <c r="O2282" i="1"/>
  <c r="G2282" i="1"/>
  <c r="O2274" i="1"/>
  <c r="G2274" i="1"/>
  <c r="O2266" i="1"/>
  <c r="G2266" i="1"/>
  <c r="O2258" i="1"/>
  <c r="G2258" i="1"/>
  <c r="O2250" i="1"/>
  <c r="G2250" i="1"/>
  <c r="O2242" i="1"/>
  <c r="G2242" i="1"/>
  <c r="O2234" i="1"/>
  <c r="G2234" i="1"/>
  <c r="O2226" i="1"/>
  <c r="G2226" i="1"/>
  <c r="O2218" i="1"/>
  <c r="G2218" i="1"/>
  <c r="O2210" i="1"/>
  <c r="G2210" i="1"/>
  <c r="O2202" i="1"/>
  <c r="G2202" i="1"/>
  <c r="O2194" i="1"/>
  <c r="G2194" i="1"/>
  <c r="O2186" i="1"/>
  <c r="G2186" i="1"/>
  <c r="O2178" i="1"/>
  <c r="G2178" i="1"/>
  <c r="O2170" i="1"/>
  <c r="G2170" i="1"/>
  <c r="O2162" i="1"/>
  <c r="G2162" i="1"/>
  <c r="O2154" i="1"/>
  <c r="G2154" i="1"/>
  <c r="O2146" i="1"/>
  <c r="G2146" i="1"/>
  <c r="O2138" i="1"/>
  <c r="G2138" i="1"/>
  <c r="O2130" i="1"/>
  <c r="G2130" i="1"/>
  <c r="O2122" i="1"/>
  <c r="G2122" i="1"/>
  <c r="O2114" i="1"/>
  <c r="G2114" i="1"/>
  <c r="O2106" i="1"/>
  <c r="G2106" i="1"/>
  <c r="O2098" i="1"/>
  <c r="G2098" i="1"/>
  <c r="O2090" i="1"/>
  <c r="G2090" i="1"/>
  <c r="O2082" i="1"/>
  <c r="G2082" i="1"/>
  <c r="O2074" i="1"/>
  <c r="G2074" i="1"/>
  <c r="O2066" i="1"/>
  <c r="G2066" i="1"/>
  <c r="O2058" i="1"/>
  <c r="G2058" i="1"/>
  <c r="O2050" i="1"/>
  <c r="G2050" i="1"/>
  <c r="O2042" i="1"/>
  <c r="G2042" i="1"/>
  <c r="O2034" i="1"/>
  <c r="G2034" i="1"/>
  <c r="O2026" i="1"/>
  <c r="G2026" i="1"/>
  <c r="O2018" i="1"/>
  <c r="G2018" i="1"/>
  <c r="O2010" i="1"/>
  <c r="G2010" i="1"/>
  <c r="O2002" i="1"/>
  <c r="G2002" i="1"/>
  <c r="O1994" i="1"/>
  <c r="G1994" i="1"/>
  <c r="O1986" i="1"/>
  <c r="G1986" i="1"/>
  <c r="O1978" i="1"/>
  <c r="G1978" i="1"/>
  <c r="O1970" i="1"/>
  <c r="G1970" i="1"/>
  <c r="O1962" i="1"/>
  <c r="G1962" i="1"/>
  <c r="O1954" i="1"/>
  <c r="G1954" i="1"/>
  <c r="O1946" i="1"/>
  <c r="G1946" i="1"/>
  <c r="O1938" i="1"/>
  <c r="G1938" i="1"/>
  <c r="O1930" i="1"/>
  <c r="G1930" i="1"/>
  <c r="O1922" i="1"/>
  <c r="G1922" i="1"/>
  <c r="O1914" i="1"/>
  <c r="G1914" i="1"/>
  <c r="O1906" i="1"/>
  <c r="G1906" i="1"/>
  <c r="O1898" i="1"/>
  <c r="G1898" i="1"/>
  <c r="O1890" i="1"/>
  <c r="G1890" i="1"/>
  <c r="O1882" i="1"/>
  <c r="G1882" i="1"/>
  <c r="O1874" i="1"/>
  <c r="G1874" i="1"/>
  <c r="O1866" i="1"/>
  <c r="G1866" i="1"/>
  <c r="O1858" i="1"/>
  <c r="G1858" i="1"/>
  <c r="O1850" i="1"/>
  <c r="G1850" i="1"/>
  <c r="O1842" i="1"/>
  <c r="G1842" i="1"/>
  <c r="O1834" i="1"/>
  <c r="G1834" i="1"/>
  <c r="O1826" i="1"/>
  <c r="G1826" i="1"/>
  <c r="O1818" i="1"/>
  <c r="G1818" i="1"/>
  <c r="O1810" i="1"/>
  <c r="G1810" i="1"/>
  <c r="O1802" i="1"/>
  <c r="G1802" i="1"/>
  <c r="O1794" i="1"/>
  <c r="G1794" i="1"/>
  <c r="O1786" i="1"/>
  <c r="G1786" i="1"/>
  <c r="O1778" i="1"/>
  <c r="G1778" i="1"/>
  <c r="O1770" i="1"/>
  <c r="G1770" i="1"/>
  <c r="O1762" i="1"/>
  <c r="G1762" i="1"/>
  <c r="O1754" i="1"/>
  <c r="G1754" i="1"/>
  <c r="O1746" i="1"/>
  <c r="G1746" i="1"/>
  <c r="O1738" i="1"/>
  <c r="G1738" i="1"/>
  <c r="O1730" i="1"/>
  <c r="G1730" i="1"/>
  <c r="O1722" i="1"/>
  <c r="G1722" i="1"/>
  <c r="O1714" i="1"/>
  <c r="G1714" i="1"/>
  <c r="O1706" i="1"/>
  <c r="G1706" i="1"/>
  <c r="O1698" i="1"/>
  <c r="G1698" i="1"/>
  <c r="O1690" i="1"/>
  <c r="G1690" i="1"/>
  <c r="O1682" i="1"/>
  <c r="G1682" i="1"/>
  <c r="O1674" i="1"/>
  <c r="G1674" i="1"/>
  <c r="O1666" i="1"/>
  <c r="G1666" i="1"/>
  <c r="O1658" i="1"/>
  <c r="G1658" i="1"/>
  <c r="O1650" i="1"/>
  <c r="G1650" i="1"/>
  <c r="O1642" i="1"/>
  <c r="G1642" i="1"/>
  <c r="O1634" i="1"/>
  <c r="G1634" i="1"/>
  <c r="O1626" i="1"/>
  <c r="G1626" i="1"/>
  <c r="O1618" i="1"/>
  <c r="G1618" i="1"/>
  <c r="O1610" i="1"/>
  <c r="G1610" i="1"/>
  <c r="O1602" i="1"/>
  <c r="G1602" i="1"/>
  <c r="O1594" i="1"/>
  <c r="G1594" i="1"/>
  <c r="O1586" i="1"/>
  <c r="G1586" i="1"/>
  <c r="O1578" i="1"/>
  <c r="G1578" i="1"/>
  <c r="O1570" i="1"/>
  <c r="G1570" i="1"/>
  <c r="O1562" i="1"/>
  <c r="G1562" i="1"/>
  <c r="O1554" i="1"/>
  <c r="G1554" i="1"/>
  <c r="O1546" i="1"/>
  <c r="G1546" i="1"/>
  <c r="O1538" i="1"/>
  <c r="G1538" i="1"/>
  <c r="O1530" i="1"/>
  <c r="G1530" i="1"/>
  <c r="O1522" i="1"/>
  <c r="G1522" i="1"/>
  <c r="O1514" i="1"/>
  <c r="G1514" i="1"/>
  <c r="O1506" i="1"/>
  <c r="G1506" i="1"/>
  <c r="O1498" i="1"/>
  <c r="G1498" i="1"/>
  <c r="O1490" i="1"/>
  <c r="G1490" i="1"/>
  <c r="O1482" i="1"/>
  <c r="G1482" i="1"/>
  <c r="O1474" i="1"/>
  <c r="G1474" i="1"/>
  <c r="O1466" i="1"/>
  <c r="G1466" i="1"/>
  <c r="O1458" i="1"/>
  <c r="G1458" i="1"/>
  <c r="O1450" i="1"/>
  <c r="G1450" i="1"/>
  <c r="O1442" i="1"/>
  <c r="G1442" i="1"/>
  <c r="O1434" i="1"/>
  <c r="G1434" i="1"/>
  <c r="O1426" i="1"/>
  <c r="G1426" i="1"/>
  <c r="O1418" i="1"/>
  <c r="G1418" i="1"/>
  <c r="O1410" i="1"/>
  <c r="G1410" i="1"/>
  <c r="O1402" i="1"/>
  <c r="G1402" i="1"/>
  <c r="O1394" i="1"/>
  <c r="G1394" i="1"/>
  <c r="O1386" i="1"/>
  <c r="G1386" i="1"/>
  <c r="O1378" i="1"/>
  <c r="G1378" i="1"/>
  <c r="O1370" i="1"/>
  <c r="G1370" i="1"/>
  <c r="O1362" i="1"/>
  <c r="G1362" i="1"/>
  <c r="O1354" i="1"/>
  <c r="G1354" i="1"/>
  <c r="O1346" i="1"/>
  <c r="G1346" i="1"/>
  <c r="O1338" i="1"/>
  <c r="G1338" i="1"/>
  <c r="O1330" i="1"/>
  <c r="G1330" i="1"/>
  <c r="O1322" i="1"/>
  <c r="G1322" i="1"/>
  <c r="O1314" i="1"/>
  <c r="G1314" i="1"/>
  <c r="O1306" i="1"/>
  <c r="G1306" i="1"/>
  <c r="O1298" i="1"/>
  <c r="G1298" i="1"/>
  <c r="O1290" i="1"/>
  <c r="G1290" i="1"/>
  <c r="O1282" i="1"/>
  <c r="G1282" i="1"/>
  <c r="O1274" i="1"/>
  <c r="G1274" i="1"/>
  <c r="O1266" i="1"/>
  <c r="G1266" i="1"/>
  <c r="O1258" i="1"/>
  <c r="G1258" i="1"/>
  <c r="O1250" i="1"/>
  <c r="G1250" i="1"/>
  <c r="O1242" i="1"/>
  <c r="G1242" i="1"/>
  <c r="O1234" i="1"/>
  <c r="G1234" i="1"/>
  <c r="O1226" i="1"/>
  <c r="G1226" i="1"/>
  <c r="O1218" i="1"/>
  <c r="G1218" i="1"/>
  <c r="O1210" i="1"/>
  <c r="G1210" i="1"/>
  <c r="O1202" i="1"/>
  <c r="G1202" i="1"/>
  <c r="O1194" i="1"/>
  <c r="G1194" i="1"/>
  <c r="O1186" i="1"/>
  <c r="G1186" i="1"/>
  <c r="O1178" i="1"/>
  <c r="G1178" i="1"/>
  <c r="O1170" i="1"/>
  <c r="G1170" i="1"/>
  <c r="O1162" i="1"/>
  <c r="G1162" i="1"/>
  <c r="O1154" i="1"/>
  <c r="G1154" i="1"/>
  <c r="O1146" i="1"/>
  <c r="G1146" i="1"/>
  <c r="O1138" i="1"/>
  <c r="G1138" i="1"/>
  <c r="O1130" i="1"/>
  <c r="G1130" i="1"/>
  <c r="O1122" i="1"/>
  <c r="G1122" i="1"/>
  <c r="O1114" i="1"/>
  <c r="G1114" i="1"/>
  <c r="O1106" i="1"/>
  <c r="G1106" i="1"/>
  <c r="O1098" i="1"/>
  <c r="G1098" i="1"/>
  <c r="O1090" i="1"/>
  <c r="G1090" i="1"/>
  <c r="O1082" i="1"/>
  <c r="G1082" i="1"/>
  <c r="O1074" i="1"/>
  <c r="G1074" i="1"/>
  <c r="O1066" i="1"/>
  <c r="G1066" i="1"/>
  <c r="O1058" i="1"/>
  <c r="G1058" i="1"/>
  <c r="O1050" i="1"/>
  <c r="G1050" i="1"/>
  <c r="O1042" i="1"/>
  <c r="G1042" i="1"/>
  <c r="O1034" i="1"/>
  <c r="G1034" i="1"/>
  <c r="O1026" i="1"/>
  <c r="G1026" i="1"/>
  <c r="O1018" i="1"/>
  <c r="G1018" i="1"/>
  <c r="O1010" i="1"/>
  <c r="G1010" i="1"/>
  <c r="O1002" i="1"/>
  <c r="G1002" i="1"/>
  <c r="O994" i="1"/>
  <c r="G994" i="1"/>
  <c r="O986" i="1"/>
  <c r="G986" i="1"/>
  <c r="O978" i="1"/>
  <c r="G978" i="1"/>
  <c r="O970" i="1"/>
  <c r="G970" i="1"/>
  <c r="O962" i="1"/>
  <c r="G962" i="1"/>
  <c r="O954" i="1"/>
  <c r="G954" i="1"/>
  <c r="O946" i="1"/>
  <c r="G946" i="1"/>
  <c r="O938" i="1"/>
  <c r="G938" i="1"/>
  <c r="O930" i="1"/>
  <c r="G930" i="1"/>
  <c r="O922" i="1"/>
  <c r="G922" i="1"/>
  <c r="O914" i="1"/>
  <c r="G914" i="1"/>
  <c r="O906" i="1"/>
  <c r="G906" i="1"/>
  <c r="O898" i="1"/>
  <c r="G898" i="1"/>
  <c r="O890" i="1"/>
  <c r="G890" i="1"/>
  <c r="O882" i="1"/>
  <c r="G882" i="1"/>
  <c r="O874" i="1"/>
  <c r="G874" i="1"/>
  <c r="O866" i="1"/>
  <c r="G866" i="1"/>
  <c r="O858" i="1"/>
  <c r="G858" i="1"/>
  <c r="O850" i="1"/>
  <c r="G850" i="1"/>
  <c r="O842" i="1"/>
  <c r="G842" i="1"/>
  <c r="O834" i="1"/>
  <c r="G834" i="1"/>
  <c r="O826" i="1"/>
  <c r="G826" i="1"/>
  <c r="O818" i="1"/>
  <c r="G818" i="1"/>
  <c r="O810" i="1"/>
  <c r="G810" i="1"/>
  <c r="O802" i="1"/>
  <c r="G802" i="1"/>
  <c r="O794" i="1"/>
  <c r="G794" i="1"/>
  <c r="O786" i="1"/>
  <c r="G786" i="1"/>
  <c r="O778" i="1"/>
  <c r="G778" i="1"/>
  <c r="O770" i="1"/>
  <c r="G770" i="1"/>
  <c r="O762" i="1"/>
  <c r="G762" i="1"/>
  <c r="O754" i="1"/>
  <c r="G754" i="1"/>
  <c r="O746" i="1"/>
  <c r="G746" i="1"/>
  <c r="O738" i="1"/>
  <c r="G738" i="1"/>
  <c r="O730" i="1"/>
  <c r="G730" i="1"/>
  <c r="O722" i="1"/>
  <c r="G722" i="1"/>
  <c r="O714" i="1"/>
  <c r="G714" i="1"/>
  <c r="O706" i="1"/>
  <c r="G706" i="1"/>
  <c r="O698" i="1"/>
  <c r="G698" i="1"/>
  <c r="O690" i="1"/>
  <c r="G690" i="1"/>
  <c r="O682" i="1"/>
  <c r="G682" i="1"/>
  <c r="O674" i="1"/>
  <c r="G674" i="1"/>
  <c r="O666" i="1"/>
  <c r="G666" i="1"/>
  <c r="O658" i="1"/>
  <c r="G658" i="1"/>
  <c r="O650" i="1"/>
  <c r="G650" i="1"/>
  <c r="O642" i="1"/>
  <c r="G642" i="1"/>
  <c r="O634" i="1"/>
  <c r="G634" i="1"/>
  <c r="O626" i="1"/>
  <c r="G626" i="1"/>
  <c r="O618" i="1"/>
  <c r="G618" i="1"/>
  <c r="O610" i="1"/>
  <c r="G610" i="1"/>
  <c r="O602" i="1"/>
  <c r="G602" i="1"/>
  <c r="O594" i="1"/>
  <c r="G594" i="1"/>
  <c r="O586" i="1"/>
  <c r="G586" i="1"/>
  <c r="O578" i="1"/>
  <c r="G578" i="1"/>
  <c r="O570" i="1"/>
  <c r="G570" i="1"/>
  <c r="O562" i="1"/>
  <c r="G562" i="1"/>
  <c r="O554" i="1"/>
  <c r="G554" i="1"/>
  <c r="O546" i="1"/>
  <c r="G546" i="1"/>
  <c r="O538" i="1"/>
  <c r="G538" i="1"/>
  <c r="O530" i="1"/>
  <c r="G530" i="1"/>
  <c r="O522" i="1"/>
  <c r="G522" i="1"/>
  <c r="O514" i="1"/>
  <c r="G514" i="1"/>
  <c r="O506" i="1"/>
  <c r="G506" i="1"/>
  <c r="O498" i="1"/>
  <c r="G498" i="1"/>
  <c r="O490" i="1"/>
  <c r="G490" i="1"/>
  <c r="O482" i="1"/>
  <c r="G482" i="1"/>
  <c r="O474" i="1"/>
  <c r="G474" i="1"/>
  <c r="O466" i="1"/>
  <c r="G466" i="1"/>
  <c r="O458" i="1"/>
  <c r="G458" i="1"/>
  <c r="O450" i="1"/>
  <c r="G450" i="1"/>
  <c r="O442" i="1"/>
  <c r="G442" i="1"/>
  <c r="O434" i="1"/>
  <c r="G434" i="1"/>
  <c r="O426" i="1"/>
  <c r="G426" i="1"/>
  <c r="O418" i="1"/>
  <c r="G418" i="1"/>
  <c r="O410" i="1"/>
  <c r="G410" i="1"/>
  <c r="O402" i="1"/>
  <c r="G402" i="1"/>
  <c r="O394" i="1"/>
  <c r="G394" i="1"/>
  <c r="O386" i="1"/>
  <c r="G386" i="1"/>
  <c r="O378" i="1"/>
  <c r="G378" i="1"/>
  <c r="O370" i="1"/>
  <c r="G370" i="1"/>
  <c r="O362" i="1"/>
  <c r="G362" i="1"/>
  <c r="O354" i="1"/>
  <c r="G354" i="1"/>
  <c r="O346" i="1"/>
  <c r="G346" i="1"/>
  <c r="O338" i="1"/>
  <c r="G338" i="1"/>
  <c r="O330" i="1"/>
  <c r="G330" i="1"/>
  <c r="O322" i="1"/>
  <c r="G322" i="1"/>
  <c r="O314" i="1"/>
  <c r="G314" i="1"/>
  <c r="O306" i="1"/>
  <c r="G306" i="1"/>
  <c r="O298" i="1"/>
  <c r="G298" i="1"/>
  <c r="O290" i="1"/>
  <c r="G290" i="1"/>
  <c r="O282" i="1"/>
  <c r="G282" i="1"/>
  <c r="O274" i="1"/>
  <c r="G274" i="1"/>
  <c r="O266" i="1"/>
  <c r="G266" i="1"/>
  <c r="O258" i="1"/>
  <c r="G258" i="1"/>
  <c r="O250" i="1"/>
  <c r="G250" i="1"/>
  <c r="O242" i="1"/>
  <c r="G242" i="1"/>
  <c r="O234" i="1"/>
  <c r="G234" i="1"/>
  <c r="O226" i="1"/>
  <c r="G226" i="1"/>
  <c r="O218" i="1"/>
  <c r="G218" i="1"/>
  <c r="O210" i="1"/>
  <c r="G210" i="1"/>
  <c r="O202" i="1"/>
  <c r="G202" i="1"/>
  <c r="O194" i="1"/>
  <c r="G194" i="1"/>
  <c r="O186" i="1"/>
  <c r="G186" i="1"/>
  <c r="O178" i="1"/>
  <c r="G178" i="1"/>
  <c r="O170" i="1"/>
  <c r="G170" i="1"/>
  <c r="O162" i="1"/>
  <c r="G162" i="1"/>
  <c r="O154" i="1"/>
  <c r="G154" i="1"/>
  <c r="O146" i="1"/>
  <c r="G146" i="1"/>
  <c r="O138" i="1"/>
  <c r="G138" i="1"/>
  <c r="O130" i="1"/>
  <c r="G130" i="1"/>
  <c r="O122" i="1"/>
  <c r="G122" i="1"/>
  <c r="O114" i="1"/>
  <c r="G114" i="1"/>
  <c r="O106" i="1"/>
  <c r="G106" i="1"/>
  <c r="O98" i="1"/>
  <c r="G98" i="1"/>
  <c r="O90" i="1"/>
  <c r="G90" i="1"/>
  <c r="O82" i="1"/>
  <c r="G82" i="1"/>
  <c r="O74" i="1"/>
  <c r="G74" i="1"/>
  <c r="O66" i="1"/>
  <c r="G66" i="1"/>
  <c r="O58" i="1"/>
  <c r="G58" i="1"/>
  <c r="O50" i="1"/>
  <c r="G50" i="1"/>
  <c r="O42" i="1"/>
  <c r="G42" i="1"/>
  <c r="O34" i="1"/>
  <c r="G34" i="1"/>
  <c r="O26" i="1"/>
  <c r="G26" i="1"/>
  <c r="O18" i="1"/>
  <c r="G18" i="1"/>
  <c r="G10" i="1"/>
  <c r="I17" i="1"/>
  <c r="M17" i="1" s="1"/>
  <c r="I25" i="1"/>
  <c r="M25" i="1" s="1"/>
  <c r="I33" i="1"/>
  <c r="M33" i="1" s="1"/>
  <c r="I41" i="1"/>
  <c r="M41" i="1" s="1"/>
  <c r="I49" i="1"/>
  <c r="M49" i="1" s="1"/>
  <c r="I57" i="1"/>
  <c r="M57" i="1" s="1"/>
  <c r="I65" i="1"/>
  <c r="M65" i="1" s="1"/>
  <c r="I73" i="1"/>
  <c r="M73" i="1" s="1"/>
  <c r="I81" i="1"/>
  <c r="M81" i="1" s="1"/>
  <c r="I89" i="1"/>
  <c r="M89" i="1" s="1"/>
  <c r="I97" i="1"/>
  <c r="M97" i="1" s="1"/>
  <c r="I105" i="1"/>
  <c r="M105" i="1" s="1"/>
  <c r="I113" i="1"/>
  <c r="M113" i="1" s="1"/>
  <c r="I121" i="1"/>
  <c r="M121" i="1" s="1"/>
  <c r="I129" i="1"/>
  <c r="M129" i="1" s="1"/>
  <c r="I137" i="1"/>
  <c r="M137" i="1" s="1"/>
  <c r="I145" i="1"/>
  <c r="M145" i="1" s="1"/>
  <c r="I153" i="1"/>
  <c r="M153" i="1" s="1"/>
  <c r="I161" i="1"/>
  <c r="M161" i="1" s="1"/>
  <c r="I169" i="1"/>
  <c r="M169" i="1" s="1"/>
  <c r="I177" i="1"/>
  <c r="M177" i="1" s="1"/>
  <c r="I185" i="1"/>
  <c r="M185" i="1" s="1"/>
  <c r="I193" i="1"/>
  <c r="M193" i="1" s="1"/>
  <c r="I201" i="1"/>
  <c r="M201" i="1" s="1"/>
  <c r="I209" i="1"/>
  <c r="M209" i="1" s="1"/>
  <c r="I217" i="1"/>
  <c r="M217" i="1" s="1"/>
  <c r="I225" i="1"/>
  <c r="M225" i="1" s="1"/>
  <c r="I233" i="1"/>
  <c r="M233" i="1" s="1"/>
  <c r="I241" i="1"/>
  <c r="M241" i="1" s="1"/>
  <c r="I249" i="1"/>
  <c r="M249" i="1" s="1"/>
  <c r="I257" i="1"/>
  <c r="M257" i="1" s="1"/>
  <c r="I265" i="1"/>
  <c r="M265" i="1" s="1"/>
  <c r="I273" i="1"/>
  <c r="M273" i="1" s="1"/>
  <c r="I281" i="1"/>
  <c r="M281" i="1" s="1"/>
  <c r="I289" i="1"/>
  <c r="M289" i="1" s="1"/>
  <c r="I297" i="1"/>
  <c r="M297" i="1" s="1"/>
  <c r="I305" i="1"/>
  <c r="M305" i="1" s="1"/>
  <c r="I313" i="1"/>
  <c r="M313" i="1" s="1"/>
  <c r="I321" i="1"/>
  <c r="M321" i="1" s="1"/>
  <c r="I329" i="1"/>
  <c r="M329" i="1" s="1"/>
  <c r="I337" i="1"/>
  <c r="M337" i="1" s="1"/>
  <c r="I345" i="1"/>
  <c r="M345" i="1" s="1"/>
  <c r="I353" i="1"/>
  <c r="M353" i="1" s="1"/>
  <c r="I361" i="1"/>
  <c r="M361" i="1" s="1"/>
  <c r="I369" i="1"/>
  <c r="M369" i="1" s="1"/>
  <c r="I377" i="1"/>
  <c r="M377" i="1" s="1"/>
  <c r="I385" i="1"/>
  <c r="M385" i="1" s="1"/>
  <c r="I393" i="1"/>
  <c r="M393" i="1" s="1"/>
  <c r="I401" i="1"/>
  <c r="M401" i="1" s="1"/>
  <c r="I409" i="1"/>
  <c r="M409" i="1" s="1"/>
  <c r="I417" i="1"/>
  <c r="M417" i="1" s="1"/>
  <c r="I425" i="1"/>
  <c r="M425" i="1" s="1"/>
  <c r="I433" i="1"/>
  <c r="M433" i="1" s="1"/>
  <c r="I441" i="1"/>
  <c r="M441" i="1" s="1"/>
  <c r="I449" i="1"/>
  <c r="M449" i="1" s="1"/>
  <c r="I457" i="1"/>
  <c r="M457" i="1" s="1"/>
  <c r="I465" i="1"/>
  <c r="M465" i="1" s="1"/>
  <c r="I473" i="1"/>
  <c r="M473" i="1" s="1"/>
  <c r="I481" i="1"/>
  <c r="M481" i="1" s="1"/>
  <c r="I489" i="1"/>
  <c r="M489" i="1" s="1"/>
  <c r="I497" i="1"/>
  <c r="M497" i="1" s="1"/>
  <c r="I505" i="1"/>
  <c r="M505" i="1" s="1"/>
  <c r="I513" i="1"/>
  <c r="M513" i="1" s="1"/>
  <c r="I521" i="1"/>
  <c r="M521" i="1" s="1"/>
  <c r="I529" i="1"/>
  <c r="M529" i="1" s="1"/>
  <c r="I537" i="1"/>
  <c r="M537" i="1" s="1"/>
  <c r="I545" i="1"/>
  <c r="M545" i="1" s="1"/>
  <c r="I553" i="1"/>
  <c r="M553" i="1" s="1"/>
  <c r="I561" i="1"/>
  <c r="M561" i="1" s="1"/>
  <c r="I569" i="1"/>
  <c r="M569" i="1" s="1"/>
  <c r="I577" i="1"/>
  <c r="M577" i="1" s="1"/>
  <c r="I585" i="1"/>
  <c r="M585" i="1" s="1"/>
  <c r="I593" i="1"/>
  <c r="M593" i="1" s="1"/>
  <c r="I601" i="1"/>
  <c r="M601" i="1" s="1"/>
  <c r="I609" i="1"/>
  <c r="M609" i="1" s="1"/>
  <c r="I617" i="1"/>
  <c r="M617" i="1" s="1"/>
  <c r="I625" i="1"/>
  <c r="M625" i="1" s="1"/>
  <c r="I633" i="1"/>
  <c r="M633" i="1" s="1"/>
  <c r="I641" i="1"/>
  <c r="M641" i="1" s="1"/>
  <c r="I649" i="1"/>
  <c r="M649" i="1" s="1"/>
  <c r="I657" i="1"/>
  <c r="M657" i="1" s="1"/>
  <c r="I665" i="1"/>
  <c r="M665" i="1" s="1"/>
  <c r="I673" i="1"/>
  <c r="M673" i="1" s="1"/>
  <c r="I681" i="1"/>
  <c r="M681" i="1" s="1"/>
  <c r="I689" i="1"/>
  <c r="M689" i="1" s="1"/>
  <c r="I697" i="1"/>
  <c r="M697" i="1" s="1"/>
  <c r="I705" i="1"/>
  <c r="M705" i="1" s="1"/>
  <c r="I713" i="1"/>
  <c r="M713" i="1" s="1"/>
  <c r="I721" i="1"/>
  <c r="M721" i="1" s="1"/>
  <c r="I729" i="1"/>
  <c r="M729" i="1" s="1"/>
  <c r="I737" i="1"/>
  <c r="M737" i="1" s="1"/>
  <c r="I745" i="1"/>
  <c r="M745" i="1" s="1"/>
  <c r="I753" i="1"/>
  <c r="M753" i="1" s="1"/>
  <c r="I761" i="1"/>
  <c r="M761" i="1" s="1"/>
  <c r="I769" i="1"/>
  <c r="M769" i="1" s="1"/>
  <c r="I777" i="1"/>
  <c r="M777" i="1" s="1"/>
  <c r="I785" i="1"/>
  <c r="M785" i="1" s="1"/>
  <c r="I793" i="1"/>
  <c r="M793" i="1" s="1"/>
  <c r="I801" i="1"/>
  <c r="M801" i="1" s="1"/>
  <c r="I809" i="1"/>
  <c r="M809" i="1" s="1"/>
  <c r="I817" i="1"/>
  <c r="M817" i="1" s="1"/>
  <c r="I825" i="1"/>
  <c r="M825" i="1" s="1"/>
  <c r="I833" i="1"/>
  <c r="M833" i="1" s="1"/>
  <c r="I841" i="1"/>
  <c r="M841" i="1" s="1"/>
  <c r="I849" i="1"/>
  <c r="M849" i="1" s="1"/>
  <c r="I857" i="1"/>
  <c r="M857" i="1" s="1"/>
  <c r="I865" i="1"/>
  <c r="M865" i="1" s="1"/>
  <c r="I873" i="1"/>
  <c r="M873" i="1" s="1"/>
  <c r="I881" i="1"/>
  <c r="M881" i="1" s="1"/>
  <c r="I889" i="1"/>
  <c r="M889" i="1" s="1"/>
  <c r="I897" i="1"/>
  <c r="M897" i="1" s="1"/>
  <c r="I905" i="1"/>
  <c r="M905" i="1" s="1"/>
  <c r="I913" i="1"/>
  <c r="M913" i="1" s="1"/>
  <c r="I921" i="1"/>
  <c r="M921" i="1" s="1"/>
  <c r="I929" i="1"/>
  <c r="M929" i="1" s="1"/>
  <c r="I937" i="1"/>
  <c r="M937" i="1" s="1"/>
  <c r="I945" i="1"/>
  <c r="M945" i="1" s="1"/>
  <c r="I953" i="1"/>
  <c r="M953" i="1" s="1"/>
  <c r="I961" i="1"/>
  <c r="M961" i="1" s="1"/>
  <c r="I969" i="1"/>
  <c r="M969" i="1" s="1"/>
  <c r="I977" i="1"/>
  <c r="M977" i="1" s="1"/>
  <c r="I985" i="1"/>
  <c r="M985" i="1" s="1"/>
  <c r="I993" i="1"/>
  <c r="M993" i="1" s="1"/>
  <c r="I1001" i="1"/>
  <c r="M1001" i="1" s="1"/>
  <c r="I1009" i="1"/>
  <c r="M1009" i="1" s="1"/>
  <c r="I1017" i="1"/>
  <c r="M1017" i="1" s="1"/>
  <c r="I1025" i="1"/>
  <c r="M1025" i="1" s="1"/>
  <c r="I1033" i="1"/>
  <c r="M1033" i="1" s="1"/>
  <c r="I1041" i="1"/>
  <c r="M1041" i="1" s="1"/>
  <c r="I1049" i="1"/>
  <c r="M1049" i="1" s="1"/>
  <c r="I1057" i="1"/>
  <c r="M1057" i="1" s="1"/>
  <c r="I1065" i="1"/>
  <c r="M1065" i="1" s="1"/>
  <c r="I1073" i="1"/>
  <c r="M1073" i="1" s="1"/>
  <c r="I1081" i="1"/>
  <c r="M1081" i="1" s="1"/>
  <c r="I1089" i="1"/>
  <c r="M1089" i="1" s="1"/>
  <c r="I1097" i="1"/>
  <c r="M1097" i="1" s="1"/>
  <c r="I1105" i="1"/>
  <c r="M1105" i="1" s="1"/>
  <c r="I1113" i="1"/>
  <c r="M1113" i="1" s="1"/>
  <c r="I1121" i="1"/>
  <c r="M1121" i="1" s="1"/>
  <c r="I1129" i="1"/>
  <c r="M1129" i="1" s="1"/>
  <c r="I1137" i="1"/>
  <c r="M1137" i="1" s="1"/>
  <c r="I1145" i="1"/>
  <c r="M1145" i="1" s="1"/>
  <c r="I1153" i="1"/>
  <c r="M1153" i="1" s="1"/>
  <c r="I1161" i="1"/>
  <c r="M1161" i="1" s="1"/>
  <c r="I1169" i="1"/>
  <c r="M1169" i="1" s="1"/>
  <c r="I1177" i="1"/>
  <c r="M1177" i="1" s="1"/>
  <c r="I1185" i="1"/>
  <c r="M1185" i="1" s="1"/>
  <c r="I1193" i="1"/>
  <c r="M1193" i="1" s="1"/>
  <c r="I1201" i="1"/>
  <c r="M1201" i="1" s="1"/>
  <c r="I1209" i="1"/>
  <c r="M1209" i="1" s="1"/>
  <c r="I1217" i="1"/>
  <c r="M1217" i="1" s="1"/>
  <c r="I1225" i="1"/>
  <c r="M1225" i="1" s="1"/>
  <c r="I1233" i="1"/>
  <c r="M1233" i="1" s="1"/>
  <c r="I1241" i="1"/>
  <c r="M1241" i="1" s="1"/>
  <c r="I1249" i="1"/>
  <c r="M1249" i="1" s="1"/>
  <c r="I1257" i="1"/>
  <c r="M1257" i="1" s="1"/>
  <c r="I1265" i="1"/>
  <c r="M1265" i="1" s="1"/>
  <c r="I1273" i="1"/>
  <c r="M1273" i="1" s="1"/>
  <c r="I1281" i="1"/>
  <c r="M1281" i="1" s="1"/>
  <c r="I1289" i="1"/>
  <c r="M1289" i="1" s="1"/>
  <c r="I1297" i="1"/>
  <c r="M1297" i="1" s="1"/>
  <c r="I1305" i="1"/>
  <c r="M1305" i="1" s="1"/>
  <c r="I1313" i="1"/>
  <c r="M1313" i="1" s="1"/>
  <c r="I1321" i="1"/>
  <c r="M1321" i="1" s="1"/>
  <c r="I1329" i="1"/>
  <c r="M1329" i="1" s="1"/>
  <c r="I1337" i="1"/>
  <c r="M1337" i="1" s="1"/>
  <c r="I1345" i="1"/>
  <c r="M1345" i="1" s="1"/>
  <c r="I1353" i="1"/>
  <c r="M1353" i="1" s="1"/>
  <c r="I1361" i="1"/>
  <c r="M1361" i="1" s="1"/>
  <c r="I1369" i="1"/>
  <c r="M1369" i="1" s="1"/>
  <c r="I1377" i="1"/>
  <c r="M1377" i="1" s="1"/>
  <c r="I1385" i="1"/>
  <c r="M1385" i="1" s="1"/>
  <c r="I1393" i="1"/>
  <c r="M1393" i="1" s="1"/>
  <c r="I1401" i="1"/>
  <c r="M1401" i="1" s="1"/>
  <c r="I1409" i="1"/>
  <c r="M1409" i="1" s="1"/>
  <c r="I1417" i="1"/>
  <c r="M1417" i="1" s="1"/>
  <c r="I1425" i="1"/>
  <c r="M1425" i="1" s="1"/>
  <c r="I1433" i="1"/>
  <c r="M1433" i="1" s="1"/>
  <c r="I1441" i="1"/>
  <c r="M1441" i="1" s="1"/>
  <c r="I1449" i="1"/>
  <c r="M1449" i="1" s="1"/>
  <c r="I1457" i="1"/>
  <c r="M1457" i="1" s="1"/>
  <c r="I1465" i="1"/>
  <c r="M1465" i="1" s="1"/>
  <c r="I1473" i="1"/>
  <c r="M1473" i="1" s="1"/>
  <c r="I1481" i="1"/>
  <c r="M1481" i="1" s="1"/>
  <c r="I1489" i="1"/>
  <c r="M1489" i="1" s="1"/>
  <c r="I1497" i="1"/>
  <c r="M1497" i="1" s="1"/>
  <c r="I1505" i="1"/>
  <c r="M1505" i="1" s="1"/>
  <c r="I1513" i="1"/>
  <c r="M1513" i="1" s="1"/>
  <c r="I1521" i="1"/>
  <c r="M1521" i="1" s="1"/>
  <c r="I1529" i="1"/>
  <c r="M1529" i="1" s="1"/>
  <c r="I1537" i="1"/>
  <c r="M1537" i="1" s="1"/>
  <c r="I1545" i="1"/>
  <c r="M1545" i="1" s="1"/>
  <c r="I1553" i="1"/>
  <c r="M1553" i="1" s="1"/>
  <c r="I1561" i="1"/>
  <c r="M1561" i="1" s="1"/>
  <c r="I1569" i="1"/>
  <c r="M1569" i="1" s="1"/>
  <c r="I1577" i="1"/>
  <c r="M1577" i="1" s="1"/>
  <c r="I1585" i="1"/>
  <c r="M1585" i="1" s="1"/>
  <c r="I1593" i="1"/>
  <c r="M1593" i="1" s="1"/>
  <c r="I1601" i="1"/>
  <c r="M1601" i="1" s="1"/>
  <c r="I1609" i="1"/>
  <c r="M1609" i="1" s="1"/>
  <c r="I1617" i="1"/>
  <c r="M1617" i="1" s="1"/>
  <c r="I1625" i="1"/>
  <c r="M1625" i="1" s="1"/>
  <c r="I1633" i="1"/>
  <c r="M1633" i="1" s="1"/>
  <c r="I1641" i="1"/>
  <c r="M1641" i="1" s="1"/>
  <c r="I1649" i="1"/>
  <c r="M1649" i="1" s="1"/>
  <c r="I1657" i="1"/>
  <c r="M1657" i="1" s="1"/>
  <c r="I1665" i="1"/>
  <c r="M1665" i="1" s="1"/>
  <c r="I1673" i="1"/>
  <c r="M1673" i="1" s="1"/>
  <c r="I1681" i="1"/>
  <c r="M1681" i="1" s="1"/>
  <c r="I1689" i="1"/>
  <c r="M1689" i="1" s="1"/>
  <c r="I1697" i="1"/>
  <c r="M1697" i="1" s="1"/>
  <c r="I1705" i="1"/>
  <c r="M1705" i="1" s="1"/>
  <c r="I1713" i="1"/>
  <c r="M1713" i="1" s="1"/>
  <c r="I1721" i="1"/>
  <c r="M1721" i="1" s="1"/>
  <c r="I1729" i="1"/>
  <c r="M1729" i="1" s="1"/>
  <c r="I1737" i="1"/>
  <c r="M1737" i="1" s="1"/>
  <c r="I1745" i="1"/>
  <c r="M1745" i="1" s="1"/>
  <c r="I1753" i="1"/>
  <c r="M1753" i="1" s="1"/>
  <c r="I1761" i="1"/>
  <c r="M1761" i="1" s="1"/>
  <c r="I1769" i="1"/>
  <c r="M1769" i="1" s="1"/>
  <c r="I1777" i="1"/>
  <c r="M1777" i="1" s="1"/>
  <c r="I1785" i="1"/>
  <c r="M1785" i="1" s="1"/>
  <c r="I1793" i="1"/>
  <c r="M1793" i="1" s="1"/>
  <c r="I1801" i="1"/>
  <c r="M1801" i="1" s="1"/>
  <c r="I1809" i="1"/>
  <c r="M1809" i="1" s="1"/>
  <c r="I1817" i="1"/>
  <c r="M1817" i="1" s="1"/>
  <c r="I1825" i="1"/>
  <c r="M1825" i="1" s="1"/>
  <c r="I1833" i="1"/>
  <c r="M1833" i="1" s="1"/>
  <c r="I1841" i="1"/>
  <c r="M1841" i="1" s="1"/>
  <c r="I1849" i="1"/>
  <c r="M1849" i="1" s="1"/>
  <c r="I1857" i="1"/>
  <c r="M1857" i="1" s="1"/>
  <c r="I1865" i="1"/>
  <c r="M1865" i="1" s="1"/>
  <c r="I1873" i="1"/>
  <c r="M1873" i="1" s="1"/>
  <c r="I1881" i="1"/>
  <c r="M1881" i="1" s="1"/>
  <c r="I1889" i="1"/>
  <c r="M1889" i="1" s="1"/>
  <c r="I1897" i="1"/>
  <c r="M1897" i="1" s="1"/>
  <c r="I1905" i="1"/>
  <c r="M1905" i="1" s="1"/>
  <c r="I1913" i="1"/>
  <c r="M1913" i="1" s="1"/>
  <c r="I1921" i="1"/>
  <c r="M1921" i="1" s="1"/>
  <c r="I1929" i="1"/>
  <c r="M1929" i="1" s="1"/>
  <c r="I1937" i="1"/>
  <c r="M1937" i="1" s="1"/>
  <c r="I1945" i="1"/>
  <c r="M1945" i="1" s="1"/>
  <c r="I1953" i="1"/>
  <c r="M1953" i="1" s="1"/>
  <c r="I1961" i="1"/>
  <c r="M1961" i="1" s="1"/>
  <c r="I1969" i="1"/>
  <c r="M1969" i="1" s="1"/>
  <c r="I1977" i="1"/>
  <c r="M1977" i="1" s="1"/>
  <c r="I1985" i="1"/>
  <c r="M1985" i="1" s="1"/>
  <c r="I1993" i="1"/>
  <c r="M1993" i="1" s="1"/>
  <c r="I2001" i="1"/>
  <c r="M2001" i="1" s="1"/>
  <c r="I2009" i="1"/>
  <c r="M2009" i="1" s="1"/>
  <c r="I2017" i="1"/>
  <c r="M2017" i="1" s="1"/>
  <c r="I2025" i="1"/>
  <c r="M2025" i="1" s="1"/>
  <c r="I2033" i="1"/>
  <c r="M2033" i="1" s="1"/>
  <c r="I2041" i="1"/>
  <c r="M2041" i="1" s="1"/>
  <c r="I2049" i="1"/>
  <c r="M2049" i="1" s="1"/>
  <c r="I2057" i="1"/>
  <c r="M2057" i="1" s="1"/>
  <c r="I2065" i="1"/>
  <c r="M2065" i="1" s="1"/>
  <c r="I2073" i="1"/>
  <c r="M2073" i="1" s="1"/>
  <c r="I2081" i="1"/>
  <c r="M2081" i="1" s="1"/>
  <c r="I2089" i="1"/>
  <c r="M2089" i="1" s="1"/>
  <c r="I2097" i="1"/>
  <c r="M2097" i="1" s="1"/>
  <c r="I2105" i="1"/>
  <c r="M2105" i="1" s="1"/>
  <c r="I2113" i="1"/>
  <c r="M2113" i="1" s="1"/>
  <c r="I2121" i="1"/>
  <c r="M2121" i="1" s="1"/>
  <c r="I2129" i="1"/>
  <c r="M2129" i="1" s="1"/>
  <c r="I2137" i="1"/>
  <c r="M2137" i="1" s="1"/>
  <c r="I2145" i="1"/>
  <c r="M2145" i="1" s="1"/>
  <c r="I2153" i="1"/>
  <c r="M2153" i="1" s="1"/>
  <c r="I2161" i="1"/>
  <c r="M2161" i="1" s="1"/>
  <c r="I2169" i="1"/>
  <c r="M2169" i="1" s="1"/>
  <c r="I2177" i="1"/>
  <c r="M2177" i="1" s="1"/>
  <c r="I2185" i="1"/>
  <c r="M2185" i="1" s="1"/>
  <c r="I2193" i="1"/>
  <c r="M2193" i="1" s="1"/>
  <c r="I2201" i="1"/>
  <c r="M2201" i="1" s="1"/>
  <c r="I2209" i="1"/>
  <c r="M2209" i="1" s="1"/>
  <c r="I2217" i="1"/>
  <c r="M2217" i="1" s="1"/>
  <c r="I2225" i="1"/>
  <c r="M2225" i="1" s="1"/>
  <c r="I2233" i="1"/>
  <c r="M2233" i="1" s="1"/>
  <c r="I2241" i="1"/>
  <c r="M2241" i="1" s="1"/>
  <c r="I2249" i="1"/>
  <c r="M2249" i="1" s="1"/>
  <c r="I2257" i="1"/>
  <c r="M2257" i="1" s="1"/>
  <c r="I2265" i="1"/>
  <c r="M2265" i="1" s="1"/>
  <c r="I2273" i="1"/>
  <c r="M2273" i="1" s="1"/>
  <c r="I2281" i="1"/>
  <c r="M2281" i="1" s="1"/>
  <c r="I2289" i="1"/>
  <c r="M2289" i="1" s="1"/>
  <c r="I2297" i="1"/>
  <c r="M2297" i="1" s="1"/>
  <c r="I2305" i="1"/>
  <c r="M2305" i="1" s="1"/>
  <c r="I2313" i="1"/>
  <c r="M2313" i="1" s="1"/>
  <c r="I2321" i="1"/>
  <c r="M2321" i="1" s="1"/>
  <c r="I2329" i="1"/>
  <c r="M2329" i="1" s="1"/>
  <c r="I2337" i="1"/>
  <c r="M2337" i="1" s="1"/>
  <c r="I2345" i="1"/>
  <c r="M2345" i="1" s="1"/>
  <c r="I2353" i="1"/>
  <c r="M2353" i="1" s="1"/>
  <c r="I2361" i="1"/>
  <c r="M2361" i="1" s="1"/>
  <c r="I2369" i="1"/>
  <c r="M2369" i="1" s="1"/>
  <c r="I2377" i="1"/>
  <c r="M2377" i="1" s="1"/>
  <c r="I2385" i="1"/>
  <c r="M2385" i="1" s="1"/>
  <c r="I2393" i="1"/>
  <c r="M2393" i="1" s="1"/>
  <c r="I2401" i="1"/>
  <c r="M2401" i="1" s="1"/>
  <c r="I2409" i="1"/>
  <c r="M2409" i="1" s="1"/>
  <c r="I2417" i="1"/>
  <c r="M2417" i="1" s="1"/>
  <c r="I2425" i="1"/>
  <c r="M2425" i="1" s="1"/>
  <c r="I2433" i="1"/>
  <c r="M2433" i="1" s="1"/>
  <c r="I2441" i="1"/>
  <c r="M2441" i="1" s="1"/>
  <c r="I2449" i="1"/>
  <c r="M2449" i="1" s="1"/>
  <c r="I2457" i="1"/>
  <c r="M2457" i="1" s="1"/>
  <c r="I2465" i="1"/>
  <c r="M2465" i="1" s="1"/>
  <c r="I2473" i="1"/>
  <c r="M2473" i="1" s="1"/>
  <c r="I2481" i="1"/>
  <c r="M2481" i="1" s="1"/>
  <c r="I2489" i="1"/>
  <c r="M2489" i="1" s="1"/>
  <c r="I2497" i="1"/>
  <c r="M2497" i="1" s="1"/>
  <c r="I2505" i="1"/>
  <c r="M2505" i="1" s="1"/>
  <c r="I2513" i="1"/>
  <c r="M2513" i="1" s="1"/>
  <c r="I2521" i="1"/>
  <c r="M2521" i="1" s="1"/>
  <c r="I2529" i="1"/>
  <c r="M2529" i="1" s="1"/>
  <c r="I2537" i="1"/>
  <c r="M2537" i="1" s="1"/>
  <c r="I2545" i="1"/>
  <c r="M2545" i="1" s="1"/>
  <c r="I2553" i="1"/>
  <c r="M2553" i="1" s="1"/>
  <c r="I2561" i="1"/>
  <c r="M2561" i="1" s="1"/>
  <c r="I2569" i="1"/>
  <c r="M2569" i="1" s="1"/>
  <c r="I2577" i="1"/>
  <c r="M2577" i="1" s="1"/>
  <c r="I2585" i="1"/>
  <c r="M2585" i="1" s="1"/>
  <c r="I2593" i="1"/>
  <c r="M2593" i="1" s="1"/>
  <c r="I2601" i="1"/>
  <c r="M2601" i="1" s="1"/>
  <c r="I2609" i="1"/>
  <c r="M2609" i="1" s="1"/>
  <c r="I2617" i="1"/>
  <c r="M2617" i="1" s="1"/>
  <c r="I2625" i="1"/>
  <c r="M2625" i="1" s="1"/>
  <c r="I2633" i="1"/>
  <c r="M2633" i="1" s="1"/>
  <c r="I2641" i="1"/>
  <c r="M2641" i="1" s="1"/>
  <c r="I2649" i="1"/>
  <c r="M2649" i="1" s="1"/>
  <c r="I2657" i="1"/>
  <c r="M2657" i="1" s="1"/>
  <c r="I2665" i="1"/>
  <c r="M2665" i="1" s="1"/>
  <c r="I2673" i="1"/>
  <c r="M2673" i="1" s="1"/>
  <c r="I2681" i="1"/>
  <c r="M2681" i="1" s="1"/>
  <c r="I2689" i="1"/>
  <c r="M2689" i="1" s="1"/>
  <c r="I2697" i="1"/>
  <c r="M2697" i="1" s="1"/>
  <c r="I2705" i="1"/>
  <c r="M2705" i="1" s="1"/>
  <c r="I2713" i="1"/>
  <c r="M2713" i="1" s="1"/>
  <c r="I2721" i="1"/>
  <c r="M2721" i="1" s="1"/>
  <c r="I2729" i="1"/>
  <c r="M2729" i="1" s="1"/>
  <c r="I2737" i="1"/>
  <c r="M2737" i="1" s="1"/>
  <c r="I2745" i="1"/>
  <c r="M2745" i="1" s="1"/>
  <c r="I2753" i="1"/>
  <c r="M2753" i="1" s="1"/>
  <c r="I2761" i="1"/>
  <c r="M2761" i="1" s="1"/>
  <c r="I2769" i="1"/>
  <c r="M2769" i="1" s="1"/>
  <c r="I2777" i="1"/>
  <c r="M2777" i="1" s="1"/>
  <c r="I2785" i="1"/>
  <c r="M2785" i="1" s="1"/>
  <c r="I2793" i="1"/>
  <c r="M2793" i="1" s="1"/>
  <c r="I2801" i="1"/>
  <c r="M2801" i="1" s="1"/>
  <c r="I2809" i="1"/>
  <c r="M2809" i="1" s="1"/>
  <c r="I2817" i="1"/>
  <c r="M2817" i="1" s="1"/>
  <c r="I2825" i="1"/>
  <c r="M2825" i="1" s="1"/>
  <c r="I2833" i="1"/>
  <c r="M2833" i="1" s="1"/>
  <c r="I2841" i="1"/>
  <c r="M2841" i="1" s="1"/>
  <c r="I2849" i="1"/>
  <c r="M2849" i="1" s="1"/>
  <c r="I2857" i="1"/>
  <c r="M2857" i="1" s="1"/>
  <c r="I2865" i="1"/>
  <c r="M2865" i="1" s="1"/>
  <c r="I2873" i="1"/>
  <c r="M2873" i="1" s="1"/>
  <c r="I2881" i="1"/>
  <c r="M2881" i="1" s="1"/>
  <c r="I2889" i="1"/>
  <c r="M2889" i="1" s="1"/>
  <c r="I2897" i="1"/>
  <c r="M2897" i="1" s="1"/>
  <c r="I2905" i="1"/>
  <c r="M2905" i="1" s="1"/>
  <c r="I2913" i="1"/>
  <c r="M2913" i="1" s="1"/>
  <c r="I2921" i="1"/>
  <c r="M2921" i="1" s="1"/>
  <c r="I2929" i="1"/>
  <c r="M2929" i="1" s="1"/>
  <c r="I2937" i="1"/>
  <c r="M2937" i="1" s="1"/>
  <c r="I2945" i="1"/>
  <c r="M2945" i="1" s="1"/>
  <c r="I2953" i="1"/>
  <c r="M2953" i="1" s="1"/>
  <c r="I2961" i="1"/>
  <c r="M2961" i="1" s="1"/>
  <c r="I2969" i="1"/>
  <c r="M2969" i="1" s="1"/>
  <c r="I2977" i="1"/>
  <c r="M2977" i="1" s="1"/>
  <c r="I2985" i="1"/>
  <c r="M2985" i="1" s="1"/>
  <c r="I2993" i="1"/>
  <c r="M2993" i="1" s="1"/>
  <c r="I3001" i="1"/>
  <c r="M3001" i="1" s="1"/>
  <c r="I3009" i="1"/>
  <c r="M3009" i="1" s="1"/>
  <c r="I3017" i="1"/>
  <c r="M3017" i="1" s="1"/>
  <c r="I3025" i="1"/>
  <c r="M3025" i="1" s="1"/>
  <c r="I3033" i="1"/>
  <c r="M3033" i="1" s="1"/>
  <c r="I3041" i="1"/>
  <c r="M3041" i="1" s="1"/>
  <c r="I3049" i="1"/>
  <c r="M3049" i="1" s="1"/>
  <c r="I3057" i="1"/>
  <c r="M3057" i="1" s="1"/>
  <c r="I3065" i="1"/>
  <c r="M3065" i="1" s="1"/>
  <c r="I3073" i="1"/>
  <c r="M3073" i="1" s="1"/>
  <c r="I3081" i="1"/>
  <c r="M3081" i="1" s="1"/>
  <c r="I3089" i="1"/>
  <c r="M3089" i="1" s="1"/>
  <c r="I3097" i="1"/>
  <c r="M3097" i="1" s="1"/>
  <c r="I3105" i="1"/>
  <c r="M3105" i="1" s="1"/>
  <c r="I3113" i="1"/>
  <c r="M3113" i="1" s="1"/>
  <c r="I3121" i="1"/>
  <c r="M3121" i="1" s="1"/>
  <c r="I3129" i="1"/>
  <c r="M3129" i="1" s="1"/>
  <c r="I3137" i="1"/>
  <c r="M3137" i="1" s="1"/>
  <c r="I3145" i="1"/>
  <c r="M3145" i="1" s="1"/>
  <c r="I3153" i="1"/>
  <c r="M3153" i="1" s="1"/>
  <c r="I3161" i="1"/>
  <c r="M3161" i="1" s="1"/>
  <c r="I3169" i="1"/>
  <c r="M3169" i="1" s="1"/>
  <c r="I3177" i="1"/>
  <c r="M3177" i="1" s="1"/>
  <c r="I3185" i="1"/>
  <c r="M3185" i="1" s="1"/>
  <c r="I3193" i="1"/>
  <c r="M3193" i="1" s="1"/>
  <c r="I3201" i="1"/>
  <c r="M3201" i="1" s="1"/>
  <c r="I3209" i="1"/>
  <c r="M3209" i="1" s="1"/>
  <c r="I3217" i="1"/>
  <c r="M3217" i="1" s="1"/>
  <c r="I3225" i="1"/>
  <c r="M3225" i="1" s="1"/>
  <c r="I3233" i="1"/>
  <c r="M3233" i="1" s="1"/>
  <c r="I3241" i="1"/>
  <c r="M3241" i="1" s="1"/>
  <c r="I3249" i="1"/>
  <c r="M3249" i="1" s="1"/>
  <c r="I3257" i="1"/>
  <c r="M3257" i="1" s="1"/>
  <c r="I3265" i="1"/>
  <c r="M3265" i="1" s="1"/>
  <c r="I3273" i="1"/>
  <c r="M3273" i="1" s="1"/>
  <c r="I3281" i="1"/>
  <c r="M3281" i="1" s="1"/>
  <c r="I3289" i="1"/>
  <c r="M3289" i="1" s="1"/>
  <c r="I3297" i="1"/>
  <c r="M3297" i="1" s="1"/>
  <c r="I3305" i="1"/>
  <c r="M3305" i="1" s="1"/>
  <c r="I3313" i="1"/>
  <c r="M3313" i="1" s="1"/>
  <c r="O2954" i="1"/>
  <c r="G2954" i="1"/>
  <c r="O2938" i="1"/>
  <c r="G2938" i="1"/>
  <c r="O2930" i="1"/>
  <c r="G2930" i="1"/>
  <c r="O2914" i="1"/>
  <c r="G2914" i="1"/>
  <c r="O2906" i="1"/>
  <c r="G2906" i="1"/>
  <c r="O2882" i="1"/>
  <c r="G2882" i="1"/>
  <c r="O2866" i="1"/>
  <c r="G2866" i="1"/>
  <c r="O2850" i="1"/>
  <c r="G2850" i="1"/>
  <c r="O2834" i="1"/>
  <c r="G2834" i="1"/>
  <c r="O2818" i="1"/>
  <c r="G2818" i="1"/>
  <c r="O2802" i="1"/>
  <c r="G2802" i="1"/>
  <c r="O2786" i="1"/>
  <c r="G2786" i="1"/>
  <c r="O2770" i="1"/>
  <c r="G2770" i="1"/>
  <c r="O2754" i="1"/>
  <c r="G2754" i="1"/>
  <c r="O2746" i="1"/>
  <c r="G2746" i="1"/>
  <c r="O2730" i="1"/>
  <c r="G2730" i="1"/>
  <c r="O2722" i="1"/>
  <c r="G2722" i="1"/>
  <c r="O2706" i="1"/>
  <c r="G2706" i="1"/>
  <c r="O2690" i="1"/>
  <c r="G2690" i="1"/>
  <c r="O2674" i="1"/>
  <c r="G2674" i="1"/>
  <c r="O2650" i="1"/>
  <c r="G2650" i="1"/>
  <c r="O2610" i="1"/>
  <c r="G2610" i="1"/>
  <c r="O2562" i="1"/>
  <c r="G2562" i="1"/>
  <c r="O2314" i="1"/>
  <c r="G2314" i="1"/>
  <c r="O3313" i="1"/>
  <c r="G3313" i="1"/>
  <c r="O3305" i="1"/>
  <c r="G3305" i="1"/>
  <c r="O3297" i="1"/>
  <c r="G3297" i="1"/>
  <c r="O3289" i="1"/>
  <c r="G3289" i="1"/>
  <c r="O3281" i="1"/>
  <c r="G3281" i="1"/>
  <c r="O3273" i="1"/>
  <c r="G3273" i="1"/>
  <c r="O3265" i="1"/>
  <c r="G3265" i="1"/>
  <c r="O3257" i="1"/>
  <c r="G3257" i="1"/>
  <c r="O3249" i="1"/>
  <c r="G3249" i="1"/>
  <c r="O3241" i="1"/>
  <c r="G3241" i="1"/>
  <c r="O3233" i="1"/>
  <c r="G3233" i="1"/>
  <c r="O3225" i="1"/>
  <c r="G3225" i="1"/>
  <c r="O3217" i="1"/>
  <c r="G3217" i="1"/>
  <c r="O3209" i="1"/>
  <c r="G3209" i="1"/>
  <c r="O3201" i="1"/>
  <c r="G3201" i="1"/>
  <c r="O3185" i="1"/>
  <c r="G3185" i="1"/>
  <c r="O3177" i="1"/>
  <c r="G3177" i="1"/>
  <c r="O3169" i="1"/>
  <c r="G3169" i="1"/>
  <c r="O3161" i="1"/>
  <c r="G3161" i="1"/>
  <c r="O3153" i="1"/>
  <c r="G3153" i="1"/>
  <c r="O3145" i="1"/>
  <c r="G3145" i="1"/>
  <c r="O3137" i="1"/>
  <c r="G3137" i="1"/>
  <c r="O3129" i="1"/>
  <c r="G3129" i="1"/>
  <c r="O3121" i="1"/>
  <c r="G3121" i="1"/>
  <c r="O3113" i="1"/>
  <c r="G3113" i="1"/>
  <c r="O3105" i="1"/>
  <c r="G3105" i="1"/>
  <c r="O3097" i="1"/>
  <c r="G3097" i="1"/>
  <c r="O3089" i="1"/>
  <c r="G3089" i="1"/>
  <c r="O3081" i="1"/>
  <c r="G3081" i="1"/>
  <c r="O3073" i="1"/>
  <c r="G3073" i="1"/>
  <c r="O3065" i="1"/>
  <c r="G3065" i="1"/>
  <c r="O3057" i="1"/>
  <c r="G3057" i="1"/>
  <c r="O3049" i="1"/>
  <c r="G3049" i="1"/>
  <c r="O3041" i="1"/>
  <c r="G3041" i="1"/>
  <c r="O3033" i="1"/>
  <c r="G3033" i="1"/>
  <c r="O3025" i="1"/>
  <c r="G3025" i="1"/>
  <c r="O3017" i="1"/>
  <c r="G3017" i="1"/>
  <c r="O3009" i="1"/>
  <c r="G3009" i="1"/>
  <c r="O3001" i="1"/>
  <c r="G3001" i="1"/>
  <c r="O2993" i="1"/>
  <c r="G2993" i="1"/>
  <c r="O2985" i="1"/>
  <c r="G2985" i="1"/>
  <c r="O2977" i="1"/>
  <c r="G2977" i="1"/>
  <c r="O2969" i="1"/>
  <c r="G2969" i="1"/>
  <c r="O2961" i="1"/>
  <c r="G2961" i="1"/>
  <c r="O2953" i="1"/>
  <c r="G2953" i="1"/>
  <c r="O2937" i="1"/>
  <c r="G2937" i="1"/>
  <c r="O2921" i="1"/>
  <c r="G2921" i="1"/>
  <c r="O2905" i="1"/>
  <c r="G2905" i="1"/>
  <c r="O2897" i="1"/>
  <c r="G2897" i="1"/>
  <c r="O2881" i="1"/>
  <c r="G2881" i="1"/>
  <c r="O2873" i="1"/>
  <c r="G2873" i="1"/>
  <c r="O2865" i="1"/>
  <c r="G2865" i="1"/>
  <c r="O2849" i="1"/>
  <c r="G2849" i="1"/>
  <c r="O2841" i="1"/>
  <c r="G2841" i="1"/>
  <c r="O2833" i="1"/>
  <c r="G2833" i="1"/>
  <c r="O2817" i="1"/>
  <c r="G2817" i="1"/>
  <c r="O2809" i="1"/>
  <c r="G2809" i="1"/>
  <c r="O2801" i="1"/>
  <c r="G2801" i="1"/>
  <c r="O2793" i="1"/>
  <c r="G2793" i="1"/>
  <c r="O2785" i="1"/>
  <c r="G2785" i="1"/>
  <c r="O2777" i="1"/>
  <c r="G2777" i="1"/>
  <c r="O2769" i="1"/>
  <c r="G2769" i="1"/>
  <c r="O2761" i="1"/>
  <c r="G2761" i="1"/>
  <c r="O2753" i="1"/>
  <c r="G2753" i="1"/>
  <c r="O2745" i="1"/>
  <c r="G2745" i="1"/>
  <c r="O2737" i="1"/>
  <c r="G2737" i="1"/>
  <c r="O2729" i="1"/>
  <c r="G2729" i="1"/>
  <c r="O2721" i="1"/>
  <c r="G2721" i="1"/>
  <c r="O2713" i="1"/>
  <c r="G2713" i="1"/>
  <c r="O2705" i="1"/>
  <c r="G2705" i="1"/>
  <c r="O2689" i="1"/>
  <c r="G2689" i="1"/>
  <c r="O2681" i="1"/>
  <c r="G2681" i="1"/>
  <c r="O2673" i="1"/>
  <c r="G2673" i="1"/>
  <c r="O2665" i="1"/>
  <c r="G2665" i="1"/>
  <c r="O2657" i="1"/>
  <c r="G2657" i="1"/>
  <c r="O2649" i="1"/>
  <c r="G2649" i="1"/>
  <c r="O2641" i="1"/>
  <c r="G2641" i="1"/>
  <c r="O2633" i="1"/>
  <c r="G2633" i="1"/>
  <c r="O2625" i="1"/>
  <c r="G2625" i="1"/>
  <c r="O2617" i="1"/>
  <c r="G2617" i="1"/>
  <c r="O2609" i="1"/>
  <c r="G2609" i="1"/>
  <c r="O2601" i="1"/>
  <c r="G2601" i="1"/>
  <c r="O2593" i="1"/>
  <c r="G2593" i="1"/>
  <c r="O2585" i="1"/>
  <c r="G2585" i="1"/>
  <c r="O2577" i="1"/>
  <c r="G2577" i="1"/>
  <c r="O2569" i="1"/>
  <c r="G2569" i="1"/>
  <c r="O2561" i="1"/>
  <c r="G2561" i="1"/>
  <c r="O2553" i="1"/>
  <c r="G2553" i="1"/>
  <c r="O2545" i="1"/>
  <c r="G2545" i="1"/>
  <c r="O2537" i="1"/>
  <c r="G2537" i="1"/>
  <c r="O2529" i="1"/>
  <c r="G2529" i="1"/>
  <c r="O2521" i="1"/>
  <c r="G2521" i="1"/>
  <c r="O2513" i="1"/>
  <c r="G2513" i="1"/>
  <c r="O2505" i="1"/>
  <c r="G2505" i="1"/>
  <c r="O2497" i="1"/>
  <c r="G2497" i="1"/>
  <c r="O2489" i="1"/>
  <c r="G2489" i="1"/>
  <c r="O2481" i="1"/>
  <c r="G2481" i="1"/>
  <c r="O2473" i="1"/>
  <c r="G2473" i="1"/>
  <c r="O2465" i="1"/>
  <c r="G2465" i="1"/>
  <c r="O2457" i="1"/>
  <c r="G2457" i="1"/>
  <c r="O2449" i="1"/>
  <c r="G2449" i="1"/>
  <c r="O2441" i="1"/>
  <c r="G2441" i="1"/>
  <c r="O2433" i="1"/>
  <c r="G2433" i="1"/>
  <c r="O2425" i="1"/>
  <c r="G2425" i="1"/>
  <c r="O2417" i="1"/>
  <c r="G2417" i="1"/>
  <c r="O2409" i="1"/>
  <c r="G2409" i="1"/>
  <c r="O2401" i="1"/>
  <c r="G2401" i="1"/>
  <c r="O2393" i="1"/>
  <c r="G2393" i="1"/>
  <c r="O2385" i="1"/>
  <c r="G2385" i="1"/>
  <c r="O2377" i="1"/>
  <c r="G2377" i="1"/>
  <c r="O2369" i="1"/>
  <c r="G2369" i="1"/>
  <c r="O2361" i="1"/>
  <c r="G2361" i="1"/>
  <c r="O2353" i="1"/>
  <c r="G2353" i="1"/>
  <c r="O2345" i="1"/>
  <c r="G2345" i="1"/>
  <c r="O2337" i="1"/>
  <c r="G2337" i="1"/>
  <c r="O2329" i="1"/>
  <c r="G2329" i="1"/>
  <c r="O2321" i="1"/>
  <c r="G2321" i="1"/>
  <c r="O2313" i="1"/>
  <c r="G2313" i="1"/>
  <c r="O2305" i="1"/>
  <c r="G2305" i="1"/>
  <c r="O2297" i="1"/>
  <c r="G2297" i="1"/>
  <c r="O2289" i="1"/>
  <c r="G2289" i="1"/>
  <c r="O2281" i="1"/>
  <c r="G2281" i="1"/>
  <c r="O2273" i="1"/>
  <c r="G2273" i="1"/>
  <c r="O2265" i="1"/>
  <c r="G2265" i="1"/>
  <c r="O2257" i="1"/>
  <c r="G2257" i="1"/>
  <c r="O2249" i="1"/>
  <c r="G2249" i="1"/>
  <c r="O2241" i="1"/>
  <c r="G2241" i="1"/>
  <c r="O2233" i="1"/>
  <c r="G2233" i="1"/>
  <c r="O2225" i="1"/>
  <c r="G2225" i="1"/>
  <c r="O2217" i="1"/>
  <c r="G2217" i="1"/>
  <c r="O2209" i="1"/>
  <c r="G2209" i="1"/>
  <c r="O2201" i="1"/>
  <c r="G2201" i="1"/>
  <c r="O2193" i="1"/>
  <c r="G2193" i="1"/>
  <c r="O2185" i="1"/>
  <c r="G2185" i="1"/>
  <c r="O2177" i="1"/>
  <c r="G2177" i="1"/>
  <c r="O2169" i="1"/>
  <c r="G2169" i="1"/>
  <c r="O2161" i="1"/>
  <c r="G2161" i="1"/>
  <c r="O2153" i="1"/>
  <c r="G2153" i="1"/>
  <c r="O2145" i="1"/>
  <c r="G2145" i="1"/>
  <c r="O2137" i="1"/>
  <c r="G2137" i="1"/>
  <c r="O2129" i="1"/>
  <c r="G2129" i="1"/>
  <c r="O2121" i="1"/>
  <c r="G2121" i="1"/>
  <c r="O2113" i="1"/>
  <c r="G2113" i="1"/>
  <c r="O2105" i="1"/>
  <c r="G2105" i="1"/>
  <c r="O2097" i="1"/>
  <c r="G2097" i="1"/>
  <c r="O2089" i="1"/>
  <c r="G2089" i="1"/>
  <c r="O2081" i="1"/>
  <c r="G2081" i="1"/>
  <c r="O2073" i="1"/>
  <c r="G2073" i="1"/>
  <c r="O2065" i="1"/>
  <c r="G2065" i="1"/>
  <c r="O2057" i="1"/>
  <c r="G2057" i="1"/>
  <c r="O2049" i="1"/>
  <c r="G2049" i="1"/>
  <c r="O2041" i="1"/>
  <c r="G2041" i="1"/>
  <c r="O2033" i="1"/>
  <c r="G2033" i="1"/>
  <c r="O2025" i="1"/>
  <c r="G2025" i="1"/>
  <c r="O2017" i="1"/>
  <c r="G2017" i="1"/>
  <c r="O2009" i="1"/>
  <c r="G2009" i="1"/>
  <c r="O2001" i="1"/>
  <c r="G2001" i="1"/>
  <c r="O1993" i="1"/>
  <c r="G1993" i="1"/>
  <c r="O1985" i="1"/>
  <c r="G1985" i="1"/>
  <c r="O1977" i="1"/>
  <c r="G1977" i="1"/>
  <c r="O1969" i="1"/>
  <c r="G1969" i="1"/>
  <c r="O1961" i="1"/>
  <c r="G1961" i="1"/>
  <c r="O1953" i="1"/>
  <c r="G1953" i="1"/>
  <c r="O1945" i="1"/>
  <c r="G1945" i="1"/>
  <c r="O1937" i="1"/>
  <c r="G1937" i="1"/>
  <c r="O1929" i="1"/>
  <c r="G1929" i="1"/>
  <c r="O1921" i="1"/>
  <c r="G1921" i="1"/>
  <c r="O1913" i="1"/>
  <c r="G1913" i="1"/>
  <c r="O1905" i="1"/>
  <c r="G1905" i="1"/>
  <c r="O1897" i="1"/>
  <c r="G1897" i="1"/>
  <c r="O1889" i="1"/>
  <c r="G1889" i="1"/>
  <c r="O1881" i="1"/>
  <c r="G1881" i="1"/>
  <c r="O1873" i="1"/>
  <c r="G1873" i="1"/>
  <c r="O1865" i="1"/>
  <c r="G1865" i="1"/>
  <c r="O1857" i="1"/>
  <c r="G1857" i="1"/>
  <c r="O1849" i="1"/>
  <c r="G1849" i="1"/>
  <c r="O1841" i="1"/>
  <c r="G1841" i="1"/>
  <c r="O1833" i="1"/>
  <c r="G1833" i="1"/>
  <c r="O1825" i="1"/>
  <c r="G1825" i="1"/>
  <c r="O1817" i="1"/>
  <c r="G1817" i="1"/>
  <c r="O1809" i="1"/>
  <c r="G1809" i="1"/>
  <c r="O1801" i="1"/>
  <c r="G1801" i="1"/>
  <c r="O1793" i="1"/>
  <c r="G1793" i="1"/>
  <c r="O1785" i="1"/>
  <c r="G1785" i="1"/>
  <c r="O1777" i="1"/>
  <c r="G1777" i="1"/>
  <c r="O1769" i="1"/>
  <c r="G1769" i="1"/>
  <c r="O1761" i="1"/>
  <c r="G1761" i="1"/>
  <c r="O1753" i="1"/>
  <c r="G1753" i="1"/>
  <c r="O1745" i="1"/>
  <c r="G1745" i="1"/>
  <c r="O1737" i="1"/>
  <c r="G1737" i="1"/>
  <c r="O1729" i="1"/>
  <c r="G1729" i="1"/>
  <c r="O1721" i="1"/>
  <c r="G1721" i="1"/>
  <c r="O1713" i="1"/>
  <c r="G1713" i="1"/>
  <c r="O1705" i="1"/>
  <c r="G1705" i="1"/>
  <c r="O1697" i="1"/>
  <c r="G1697" i="1"/>
  <c r="O1689" i="1"/>
  <c r="G1689" i="1"/>
  <c r="O1681" i="1"/>
  <c r="G1681" i="1"/>
  <c r="O1673" i="1"/>
  <c r="G1673" i="1"/>
  <c r="O1665" i="1"/>
  <c r="G1665" i="1"/>
  <c r="O1657" i="1"/>
  <c r="G1657" i="1"/>
  <c r="O1649" i="1"/>
  <c r="G1649" i="1"/>
  <c r="O1641" i="1"/>
  <c r="G1641" i="1"/>
  <c r="O1633" i="1"/>
  <c r="G1633" i="1"/>
  <c r="O1625" i="1"/>
  <c r="G1625" i="1"/>
  <c r="O1617" i="1"/>
  <c r="G1617" i="1"/>
  <c r="O1609" i="1"/>
  <c r="G1609" i="1"/>
  <c r="O1601" i="1"/>
  <c r="G1601" i="1"/>
  <c r="O1593" i="1"/>
  <c r="G1593" i="1"/>
  <c r="O1585" i="1"/>
  <c r="G1585" i="1"/>
  <c r="O1577" i="1"/>
  <c r="G1577" i="1"/>
  <c r="O1569" i="1"/>
  <c r="G1569" i="1"/>
  <c r="O1561" i="1"/>
  <c r="G1561" i="1"/>
  <c r="O1553" i="1"/>
  <c r="G1553" i="1"/>
  <c r="O1545" i="1"/>
  <c r="G1545" i="1"/>
  <c r="O1537" i="1"/>
  <c r="G1537" i="1"/>
  <c r="O1529" i="1"/>
  <c r="G1529" i="1"/>
  <c r="O1521" i="1"/>
  <c r="G1521" i="1"/>
  <c r="O1513" i="1"/>
  <c r="G1513" i="1"/>
  <c r="O1505" i="1"/>
  <c r="G1505" i="1"/>
  <c r="O1497" i="1"/>
  <c r="G1497" i="1"/>
  <c r="O1489" i="1"/>
  <c r="G1489" i="1"/>
  <c r="O1481" i="1"/>
  <c r="G1481" i="1"/>
  <c r="O1473" i="1"/>
  <c r="G1473" i="1"/>
  <c r="O1465" i="1"/>
  <c r="G1465" i="1"/>
  <c r="O1457" i="1"/>
  <c r="G1457" i="1"/>
  <c r="O1449" i="1"/>
  <c r="G1449" i="1"/>
  <c r="O1441" i="1"/>
  <c r="G1441" i="1"/>
  <c r="O1433" i="1"/>
  <c r="G1433" i="1"/>
  <c r="O1425" i="1"/>
  <c r="G1425" i="1"/>
  <c r="O1417" i="1"/>
  <c r="G1417" i="1"/>
  <c r="O1409" i="1"/>
  <c r="G1409" i="1"/>
  <c r="O1401" i="1"/>
  <c r="G1401" i="1"/>
  <c r="O1393" i="1"/>
  <c r="G1393" i="1"/>
  <c r="O1385" i="1"/>
  <c r="G1385" i="1"/>
  <c r="O1377" i="1"/>
  <c r="G1377" i="1"/>
  <c r="O1369" i="1"/>
  <c r="G1369" i="1"/>
  <c r="O1361" i="1"/>
  <c r="G1361" i="1"/>
  <c r="O1353" i="1"/>
  <c r="G1353" i="1"/>
  <c r="O1345" i="1"/>
  <c r="G1345" i="1"/>
  <c r="O1337" i="1"/>
  <c r="G1337" i="1"/>
  <c r="O1329" i="1"/>
  <c r="G1329" i="1"/>
  <c r="O1321" i="1"/>
  <c r="G1321" i="1"/>
  <c r="O1313" i="1"/>
  <c r="G1313" i="1"/>
  <c r="O1305" i="1"/>
  <c r="G1305" i="1"/>
  <c r="O1297" i="1"/>
  <c r="G1297" i="1"/>
  <c r="O1289" i="1"/>
  <c r="G1289" i="1"/>
  <c r="O1281" i="1"/>
  <c r="G1281" i="1"/>
  <c r="O1273" i="1"/>
  <c r="G1273" i="1"/>
  <c r="O1265" i="1"/>
  <c r="G1265" i="1"/>
  <c r="O1257" i="1"/>
  <c r="G1257" i="1"/>
  <c r="O1249" i="1"/>
  <c r="G1249" i="1"/>
  <c r="O1241" i="1"/>
  <c r="G1241" i="1"/>
  <c r="O1233" i="1"/>
  <c r="G1233" i="1"/>
  <c r="O1225" i="1"/>
  <c r="G1225" i="1"/>
  <c r="O1217" i="1"/>
  <c r="G1217" i="1"/>
  <c r="O1209" i="1"/>
  <c r="G1209" i="1"/>
  <c r="O1201" i="1"/>
  <c r="G1201" i="1"/>
  <c r="O1193" i="1"/>
  <c r="G1193" i="1"/>
  <c r="O1185" i="1"/>
  <c r="G1185" i="1"/>
  <c r="O1177" i="1"/>
  <c r="G1177" i="1"/>
  <c r="O1169" i="1"/>
  <c r="G1169" i="1"/>
  <c r="O1161" i="1"/>
  <c r="G1161" i="1"/>
  <c r="O1153" i="1"/>
  <c r="G1153" i="1"/>
  <c r="O1145" i="1"/>
  <c r="G1145" i="1"/>
  <c r="O1137" i="1"/>
  <c r="G1137" i="1"/>
  <c r="O1129" i="1"/>
  <c r="G1129" i="1"/>
  <c r="O1121" i="1"/>
  <c r="G1121" i="1"/>
  <c r="O1113" i="1"/>
  <c r="G1113" i="1"/>
  <c r="O1105" i="1"/>
  <c r="G1105" i="1"/>
  <c r="O1097" i="1"/>
  <c r="G1097" i="1"/>
  <c r="O1089" i="1"/>
  <c r="G1089" i="1"/>
  <c r="O1081" i="1"/>
  <c r="G1081" i="1"/>
  <c r="O1073" i="1"/>
  <c r="G1073" i="1"/>
  <c r="O1065" i="1"/>
  <c r="G1065" i="1"/>
  <c r="O1057" i="1"/>
  <c r="G1057" i="1"/>
  <c r="O1049" i="1"/>
  <c r="G1049" i="1"/>
  <c r="O1041" i="1"/>
  <c r="G1041" i="1"/>
  <c r="O1033" i="1"/>
  <c r="G1033" i="1"/>
  <c r="O1025" i="1"/>
  <c r="G1025" i="1"/>
  <c r="O1017" i="1"/>
  <c r="G1017" i="1"/>
  <c r="O1009" i="1"/>
  <c r="G1009" i="1"/>
  <c r="O1001" i="1"/>
  <c r="G1001" i="1"/>
  <c r="O993" i="1"/>
  <c r="G993" i="1"/>
  <c r="O985" i="1"/>
  <c r="G985" i="1"/>
  <c r="O977" i="1"/>
  <c r="G977" i="1"/>
  <c r="O969" i="1"/>
  <c r="G969" i="1"/>
  <c r="O961" i="1"/>
  <c r="G961" i="1"/>
  <c r="O953" i="1"/>
  <c r="G953" i="1"/>
  <c r="O945" i="1"/>
  <c r="G945" i="1"/>
  <c r="O937" i="1"/>
  <c r="G937" i="1"/>
  <c r="O929" i="1"/>
  <c r="G929" i="1"/>
  <c r="O921" i="1"/>
  <c r="G921" i="1"/>
  <c r="O913" i="1"/>
  <c r="G913" i="1"/>
  <c r="O905" i="1"/>
  <c r="G905" i="1"/>
  <c r="O897" i="1"/>
  <c r="G897" i="1"/>
  <c r="O889" i="1"/>
  <c r="G889" i="1"/>
  <c r="O881" i="1"/>
  <c r="G881" i="1"/>
  <c r="O873" i="1"/>
  <c r="G873" i="1"/>
  <c r="O865" i="1"/>
  <c r="G865" i="1"/>
  <c r="O857" i="1"/>
  <c r="G857" i="1"/>
  <c r="O849" i="1"/>
  <c r="G849" i="1"/>
  <c r="O841" i="1"/>
  <c r="G841" i="1"/>
  <c r="O833" i="1"/>
  <c r="G833" i="1"/>
  <c r="O825" i="1"/>
  <c r="G825" i="1"/>
  <c r="O817" i="1"/>
  <c r="G817" i="1"/>
  <c r="O809" i="1"/>
  <c r="G809" i="1"/>
  <c r="O801" i="1"/>
  <c r="G801" i="1"/>
  <c r="O793" i="1"/>
  <c r="G793" i="1"/>
  <c r="O785" i="1"/>
  <c r="G785" i="1"/>
  <c r="O777" i="1"/>
  <c r="G777" i="1"/>
  <c r="O769" i="1"/>
  <c r="G769" i="1"/>
  <c r="O761" i="1"/>
  <c r="G761" i="1"/>
  <c r="O753" i="1"/>
  <c r="G753" i="1"/>
  <c r="O745" i="1"/>
  <c r="G745" i="1"/>
  <c r="O737" i="1"/>
  <c r="G737" i="1"/>
  <c r="O729" i="1"/>
  <c r="G729" i="1"/>
  <c r="O721" i="1"/>
  <c r="G721" i="1"/>
  <c r="O713" i="1"/>
  <c r="G713" i="1"/>
  <c r="O705" i="1"/>
  <c r="G705" i="1"/>
  <c r="O697" i="1"/>
  <c r="G697" i="1"/>
  <c r="O689" i="1"/>
  <c r="G689" i="1"/>
  <c r="O681" i="1"/>
  <c r="G681" i="1"/>
  <c r="O673" i="1"/>
  <c r="G673" i="1"/>
  <c r="O665" i="1"/>
  <c r="G665" i="1"/>
  <c r="O657" i="1"/>
  <c r="G657" i="1"/>
  <c r="O649" i="1"/>
  <c r="G649" i="1"/>
  <c r="O641" i="1"/>
  <c r="G641" i="1"/>
  <c r="O633" i="1"/>
  <c r="G633" i="1"/>
  <c r="O625" i="1"/>
  <c r="G625" i="1"/>
  <c r="O617" i="1"/>
  <c r="G617" i="1"/>
  <c r="O609" i="1"/>
  <c r="G609" i="1"/>
  <c r="O601" i="1"/>
  <c r="G601" i="1"/>
  <c r="O593" i="1"/>
  <c r="G593" i="1"/>
  <c r="O585" i="1"/>
  <c r="G585" i="1"/>
  <c r="O577" i="1"/>
  <c r="G577" i="1"/>
  <c r="O569" i="1"/>
  <c r="G569" i="1"/>
  <c r="O561" i="1"/>
  <c r="G561" i="1"/>
  <c r="O553" i="1"/>
  <c r="G553" i="1"/>
  <c r="O545" i="1"/>
  <c r="G545" i="1"/>
  <c r="O537" i="1"/>
  <c r="G537" i="1"/>
  <c r="O529" i="1"/>
  <c r="G529" i="1"/>
  <c r="O521" i="1"/>
  <c r="G521" i="1"/>
  <c r="O513" i="1"/>
  <c r="G513" i="1"/>
  <c r="O505" i="1"/>
  <c r="G505" i="1"/>
  <c r="O497" i="1"/>
  <c r="G497" i="1"/>
  <c r="O489" i="1"/>
  <c r="G489" i="1"/>
  <c r="O481" i="1"/>
  <c r="G481" i="1"/>
  <c r="O473" i="1"/>
  <c r="G473" i="1"/>
  <c r="O465" i="1"/>
  <c r="G465" i="1"/>
  <c r="O457" i="1"/>
  <c r="G457" i="1"/>
  <c r="O449" i="1"/>
  <c r="G449" i="1"/>
  <c r="O441" i="1"/>
  <c r="G441" i="1"/>
  <c r="O433" i="1"/>
  <c r="G433" i="1"/>
  <c r="O425" i="1"/>
  <c r="G425" i="1"/>
  <c r="O417" i="1"/>
  <c r="G417" i="1"/>
  <c r="O409" i="1"/>
  <c r="G409" i="1"/>
  <c r="O401" i="1"/>
  <c r="G401" i="1"/>
  <c r="O393" i="1"/>
  <c r="G393" i="1"/>
  <c r="O385" i="1"/>
  <c r="G385" i="1"/>
  <c r="O377" i="1"/>
  <c r="G377" i="1"/>
  <c r="O369" i="1"/>
  <c r="G369" i="1"/>
  <c r="O361" i="1"/>
  <c r="G361" i="1"/>
  <c r="O353" i="1"/>
  <c r="G353" i="1"/>
  <c r="O345" i="1"/>
  <c r="G345" i="1"/>
  <c r="O337" i="1"/>
  <c r="G337" i="1"/>
  <c r="O329" i="1"/>
  <c r="G329" i="1"/>
  <c r="O321" i="1"/>
  <c r="G321" i="1"/>
  <c r="O313" i="1"/>
  <c r="G313" i="1"/>
  <c r="O305" i="1"/>
  <c r="G305" i="1"/>
  <c r="O297" i="1"/>
  <c r="G297" i="1"/>
  <c r="O289" i="1"/>
  <c r="G289" i="1"/>
  <c r="O281" i="1"/>
  <c r="G281" i="1"/>
  <c r="O273" i="1"/>
  <c r="G273" i="1"/>
  <c r="O265" i="1"/>
  <c r="G265" i="1"/>
  <c r="O257" i="1"/>
  <c r="G257" i="1"/>
  <c r="O249" i="1"/>
  <c r="G249" i="1"/>
  <c r="O241" i="1"/>
  <c r="G241" i="1"/>
  <c r="O233" i="1"/>
  <c r="G233" i="1"/>
  <c r="O225" i="1"/>
  <c r="G225" i="1"/>
  <c r="O217" i="1"/>
  <c r="G217" i="1"/>
  <c r="O209" i="1"/>
  <c r="G209" i="1"/>
  <c r="O201" i="1"/>
  <c r="G201" i="1"/>
  <c r="O193" i="1"/>
  <c r="G193" i="1"/>
  <c r="O185" i="1"/>
  <c r="G185" i="1"/>
  <c r="O177" i="1"/>
  <c r="G177" i="1"/>
  <c r="O169" i="1"/>
  <c r="G169" i="1"/>
  <c r="O161" i="1"/>
  <c r="G161" i="1"/>
  <c r="O153" i="1"/>
  <c r="G153" i="1"/>
  <c r="O145" i="1"/>
  <c r="G145" i="1"/>
  <c r="O137" i="1"/>
  <c r="G137" i="1"/>
  <c r="O129" i="1"/>
  <c r="G129" i="1"/>
  <c r="O121" i="1"/>
  <c r="G121" i="1"/>
  <c r="O113" i="1"/>
  <c r="G113" i="1"/>
  <c r="O105" i="1"/>
  <c r="G105" i="1"/>
  <c r="O97" i="1"/>
  <c r="G97" i="1"/>
  <c r="O89" i="1"/>
  <c r="G89" i="1"/>
  <c r="O81" i="1"/>
  <c r="G81" i="1"/>
  <c r="O73" i="1"/>
  <c r="G73" i="1"/>
  <c r="O65" i="1"/>
  <c r="G65" i="1"/>
  <c r="O57" i="1"/>
  <c r="G57" i="1"/>
  <c r="O49" i="1"/>
  <c r="G49" i="1"/>
  <c r="O41" i="1"/>
  <c r="G41" i="1"/>
  <c r="O33" i="1"/>
  <c r="G33" i="1"/>
  <c r="O25" i="1"/>
  <c r="G25" i="1"/>
  <c r="O17" i="1"/>
  <c r="G17" i="1"/>
  <c r="I10" i="1"/>
  <c r="M10" i="1" s="1"/>
  <c r="I18" i="1"/>
  <c r="M18" i="1" s="1"/>
  <c r="I26" i="1"/>
  <c r="M26" i="1" s="1"/>
  <c r="I34" i="1"/>
  <c r="M34" i="1" s="1"/>
  <c r="I42" i="1"/>
  <c r="M42" i="1" s="1"/>
  <c r="I50" i="1"/>
  <c r="M50" i="1" s="1"/>
  <c r="I58" i="1"/>
  <c r="M58" i="1" s="1"/>
  <c r="I66" i="1"/>
  <c r="M66" i="1" s="1"/>
  <c r="I74" i="1"/>
  <c r="M74" i="1" s="1"/>
  <c r="I82" i="1"/>
  <c r="M82" i="1" s="1"/>
  <c r="I90" i="1"/>
  <c r="M90" i="1" s="1"/>
  <c r="I98" i="1"/>
  <c r="M98" i="1" s="1"/>
  <c r="I106" i="1"/>
  <c r="M106" i="1" s="1"/>
  <c r="I114" i="1"/>
  <c r="M114" i="1" s="1"/>
  <c r="I122" i="1"/>
  <c r="M122" i="1" s="1"/>
  <c r="I130" i="1"/>
  <c r="M130" i="1" s="1"/>
  <c r="I138" i="1"/>
  <c r="M138" i="1" s="1"/>
  <c r="I146" i="1"/>
  <c r="M146" i="1" s="1"/>
  <c r="I154" i="1"/>
  <c r="M154" i="1" s="1"/>
  <c r="I162" i="1"/>
  <c r="M162" i="1" s="1"/>
  <c r="I170" i="1"/>
  <c r="M170" i="1" s="1"/>
  <c r="I178" i="1"/>
  <c r="M178" i="1" s="1"/>
  <c r="I186" i="1"/>
  <c r="M186" i="1" s="1"/>
  <c r="I194" i="1"/>
  <c r="M194" i="1" s="1"/>
  <c r="I202" i="1"/>
  <c r="M202" i="1" s="1"/>
  <c r="I210" i="1"/>
  <c r="M210" i="1" s="1"/>
  <c r="I218" i="1"/>
  <c r="M218" i="1" s="1"/>
  <c r="I226" i="1"/>
  <c r="M226" i="1" s="1"/>
  <c r="I234" i="1"/>
  <c r="M234" i="1" s="1"/>
  <c r="I242" i="1"/>
  <c r="M242" i="1" s="1"/>
  <c r="I250" i="1"/>
  <c r="M250" i="1" s="1"/>
  <c r="I258" i="1"/>
  <c r="M258" i="1" s="1"/>
  <c r="I266" i="1"/>
  <c r="M266" i="1" s="1"/>
  <c r="I274" i="1"/>
  <c r="M274" i="1" s="1"/>
  <c r="I282" i="1"/>
  <c r="M282" i="1" s="1"/>
  <c r="I290" i="1"/>
  <c r="M290" i="1" s="1"/>
  <c r="I298" i="1"/>
  <c r="M298" i="1" s="1"/>
  <c r="I306" i="1"/>
  <c r="M306" i="1" s="1"/>
  <c r="I314" i="1"/>
  <c r="M314" i="1" s="1"/>
  <c r="I322" i="1"/>
  <c r="M322" i="1" s="1"/>
  <c r="I330" i="1"/>
  <c r="M330" i="1" s="1"/>
  <c r="I338" i="1"/>
  <c r="M338" i="1" s="1"/>
  <c r="I346" i="1"/>
  <c r="M346" i="1" s="1"/>
  <c r="I354" i="1"/>
  <c r="M354" i="1" s="1"/>
  <c r="I362" i="1"/>
  <c r="M362" i="1" s="1"/>
  <c r="I370" i="1"/>
  <c r="M370" i="1" s="1"/>
  <c r="I378" i="1"/>
  <c r="M378" i="1" s="1"/>
  <c r="I386" i="1"/>
  <c r="M386" i="1" s="1"/>
  <c r="I394" i="1"/>
  <c r="M394" i="1" s="1"/>
  <c r="I402" i="1"/>
  <c r="M402" i="1" s="1"/>
  <c r="I410" i="1"/>
  <c r="M410" i="1" s="1"/>
  <c r="I418" i="1"/>
  <c r="M418" i="1" s="1"/>
  <c r="I426" i="1"/>
  <c r="M426" i="1" s="1"/>
  <c r="I434" i="1"/>
  <c r="M434" i="1" s="1"/>
  <c r="I442" i="1"/>
  <c r="M442" i="1" s="1"/>
  <c r="I450" i="1"/>
  <c r="M450" i="1" s="1"/>
  <c r="I458" i="1"/>
  <c r="M458" i="1" s="1"/>
  <c r="I466" i="1"/>
  <c r="M466" i="1" s="1"/>
  <c r="I474" i="1"/>
  <c r="M474" i="1" s="1"/>
  <c r="I482" i="1"/>
  <c r="M482" i="1" s="1"/>
  <c r="I490" i="1"/>
  <c r="M490" i="1" s="1"/>
  <c r="I498" i="1"/>
  <c r="M498" i="1" s="1"/>
  <c r="I506" i="1"/>
  <c r="M506" i="1" s="1"/>
  <c r="I514" i="1"/>
  <c r="M514" i="1" s="1"/>
  <c r="I522" i="1"/>
  <c r="M522" i="1" s="1"/>
  <c r="I530" i="1"/>
  <c r="M530" i="1" s="1"/>
  <c r="I538" i="1"/>
  <c r="M538" i="1" s="1"/>
  <c r="I546" i="1"/>
  <c r="M546" i="1" s="1"/>
  <c r="I554" i="1"/>
  <c r="M554" i="1" s="1"/>
  <c r="I562" i="1"/>
  <c r="M562" i="1" s="1"/>
  <c r="I570" i="1"/>
  <c r="M570" i="1" s="1"/>
  <c r="I578" i="1"/>
  <c r="M578" i="1" s="1"/>
  <c r="I586" i="1"/>
  <c r="M586" i="1" s="1"/>
  <c r="I594" i="1"/>
  <c r="M594" i="1" s="1"/>
  <c r="I602" i="1"/>
  <c r="M602" i="1" s="1"/>
  <c r="I610" i="1"/>
  <c r="M610" i="1" s="1"/>
  <c r="I618" i="1"/>
  <c r="M618" i="1" s="1"/>
  <c r="I626" i="1"/>
  <c r="M626" i="1" s="1"/>
  <c r="I634" i="1"/>
  <c r="M634" i="1" s="1"/>
  <c r="I642" i="1"/>
  <c r="M642" i="1" s="1"/>
  <c r="I650" i="1"/>
  <c r="M650" i="1" s="1"/>
  <c r="I658" i="1"/>
  <c r="M658" i="1" s="1"/>
  <c r="I666" i="1"/>
  <c r="M666" i="1" s="1"/>
  <c r="I674" i="1"/>
  <c r="M674" i="1" s="1"/>
  <c r="I682" i="1"/>
  <c r="M682" i="1" s="1"/>
  <c r="I690" i="1"/>
  <c r="M690" i="1" s="1"/>
  <c r="I698" i="1"/>
  <c r="M698" i="1" s="1"/>
  <c r="I706" i="1"/>
  <c r="M706" i="1" s="1"/>
  <c r="I714" i="1"/>
  <c r="M714" i="1" s="1"/>
  <c r="I722" i="1"/>
  <c r="M722" i="1" s="1"/>
  <c r="I730" i="1"/>
  <c r="M730" i="1" s="1"/>
  <c r="I738" i="1"/>
  <c r="M738" i="1" s="1"/>
  <c r="I746" i="1"/>
  <c r="M746" i="1" s="1"/>
  <c r="I754" i="1"/>
  <c r="M754" i="1" s="1"/>
  <c r="I762" i="1"/>
  <c r="M762" i="1" s="1"/>
  <c r="I770" i="1"/>
  <c r="M770" i="1" s="1"/>
  <c r="I778" i="1"/>
  <c r="M778" i="1" s="1"/>
  <c r="I786" i="1"/>
  <c r="M786" i="1" s="1"/>
  <c r="I794" i="1"/>
  <c r="M794" i="1" s="1"/>
  <c r="I802" i="1"/>
  <c r="M802" i="1" s="1"/>
  <c r="I810" i="1"/>
  <c r="M810" i="1" s="1"/>
  <c r="I818" i="1"/>
  <c r="M818" i="1" s="1"/>
  <c r="I826" i="1"/>
  <c r="M826" i="1" s="1"/>
  <c r="I834" i="1"/>
  <c r="M834" i="1" s="1"/>
  <c r="I842" i="1"/>
  <c r="M842" i="1" s="1"/>
  <c r="I850" i="1"/>
  <c r="M850" i="1" s="1"/>
  <c r="I858" i="1"/>
  <c r="M858" i="1" s="1"/>
  <c r="I866" i="1"/>
  <c r="M866" i="1" s="1"/>
  <c r="I874" i="1"/>
  <c r="M874" i="1" s="1"/>
  <c r="I882" i="1"/>
  <c r="M882" i="1" s="1"/>
  <c r="I890" i="1"/>
  <c r="M890" i="1" s="1"/>
  <c r="I898" i="1"/>
  <c r="M898" i="1" s="1"/>
  <c r="I906" i="1"/>
  <c r="M906" i="1" s="1"/>
  <c r="I914" i="1"/>
  <c r="M914" i="1" s="1"/>
  <c r="I922" i="1"/>
  <c r="M922" i="1" s="1"/>
  <c r="I930" i="1"/>
  <c r="M930" i="1" s="1"/>
  <c r="I938" i="1"/>
  <c r="M938" i="1" s="1"/>
  <c r="I946" i="1"/>
  <c r="M946" i="1" s="1"/>
  <c r="I954" i="1"/>
  <c r="M954" i="1" s="1"/>
  <c r="I962" i="1"/>
  <c r="M962" i="1" s="1"/>
  <c r="I970" i="1"/>
  <c r="M970" i="1" s="1"/>
  <c r="I978" i="1"/>
  <c r="M978" i="1" s="1"/>
  <c r="I986" i="1"/>
  <c r="M986" i="1" s="1"/>
  <c r="I994" i="1"/>
  <c r="M994" i="1" s="1"/>
  <c r="I1002" i="1"/>
  <c r="M1002" i="1" s="1"/>
  <c r="I1010" i="1"/>
  <c r="M1010" i="1" s="1"/>
  <c r="I1018" i="1"/>
  <c r="M1018" i="1" s="1"/>
  <c r="I1026" i="1"/>
  <c r="M1026" i="1" s="1"/>
  <c r="I1034" i="1"/>
  <c r="M1034" i="1" s="1"/>
  <c r="I1042" i="1"/>
  <c r="M1042" i="1" s="1"/>
  <c r="I1050" i="1"/>
  <c r="M1050" i="1" s="1"/>
  <c r="I1058" i="1"/>
  <c r="M1058" i="1" s="1"/>
  <c r="I1066" i="1"/>
  <c r="M1066" i="1" s="1"/>
  <c r="I1074" i="1"/>
  <c r="M1074" i="1" s="1"/>
  <c r="I1082" i="1"/>
  <c r="M1082" i="1" s="1"/>
  <c r="I1090" i="1"/>
  <c r="M1090" i="1" s="1"/>
  <c r="I1098" i="1"/>
  <c r="M1098" i="1" s="1"/>
  <c r="I1106" i="1"/>
  <c r="M1106" i="1" s="1"/>
  <c r="I1114" i="1"/>
  <c r="M1114" i="1" s="1"/>
  <c r="I1122" i="1"/>
  <c r="M1122" i="1" s="1"/>
  <c r="I1130" i="1"/>
  <c r="M1130" i="1" s="1"/>
  <c r="I1138" i="1"/>
  <c r="M1138" i="1" s="1"/>
  <c r="I1146" i="1"/>
  <c r="M1146" i="1" s="1"/>
  <c r="I1154" i="1"/>
  <c r="M1154" i="1" s="1"/>
  <c r="I1162" i="1"/>
  <c r="M1162" i="1" s="1"/>
  <c r="I1170" i="1"/>
  <c r="M1170" i="1" s="1"/>
  <c r="I1178" i="1"/>
  <c r="M1178" i="1" s="1"/>
  <c r="I1186" i="1"/>
  <c r="M1186" i="1" s="1"/>
  <c r="I1194" i="1"/>
  <c r="M1194" i="1" s="1"/>
  <c r="I1202" i="1"/>
  <c r="M1202" i="1" s="1"/>
  <c r="I1210" i="1"/>
  <c r="M1210" i="1" s="1"/>
  <c r="I1218" i="1"/>
  <c r="M1218" i="1" s="1"/>
  <c r="I1226" i="1"/>
  <c r="M1226" i="1" s="1"/>
  <c r="I1234" i="1"/>
  <c r="M1234" i="1" s="1"/>
  <c r="I1242" i="1"/>
  <c r="M1242" i="1" s="1"/>
  <c r="I1250" i="1"/>
  <c r="M1250" i="1" s="1"/>
  <c r="I1258" i="1"/>
  <c r="M1258" i="1" s="1"/>
  <c r="I1266" i="1"/>
  <c r="M1266" i="1" s="1"/>
  <c r="I1274" i="1"/>
  <c r="M1274" i="1" s="1"/>
  <c r="I1282" i="1"/>
  <c r="M1282" i="1" s="1"/>
  <c r="I1290" i="1"/>
  <c r="M1290" i="1" s="1"/>
  <c r="I1298" i="1"/>
  <c r="M1298" i="1" s="1"/>
  <c r="I1306" i="1"/>
  <c r="M1306" i="1" s="1"/>
  <c r="I1314" i="1"/>
  <c r="M1314" i="1" s="1"/>
  <c r="I1322" i="1"/>
  <c r="M1322" i="1" s="1"/>
  <c r="I1330" i="1"/>
  <c r="M1330" i="1" s="1"/>
  <c r="I1338" i="1"/>
  <c r="M1338" i="1" s="1"/>
  <c r="I1346" i="1"/>
  <c r="M1346" i="1" s="1"/>
  <c r="I1354" i="1"/>
  <c r="M1354" i="1" s="1"/>
  <c r="I1362" i="1"/>
  <c r="M1362" i="1" s="1"/>
  <c r="I1370" i="1"/>
  <c r="M1370" i="1" s="1"/>
  <c r="I1378" i="1"/>
  <c r="M1378" i="1" s="1"/>
  <c r="I1386" i="1"/>
  <c r="M1386" i="1" s="1"/>
  <c r="I1394" i="1"/>
  <c r="M1394" i="1" s="1"/>
  <c r="I1402" i="1"/>
  <c r="M1402" i="1" s="1"/>
  <c r="I1410" i="1"/>
  <c r="M1410" i="1" s="1"/>
  <c r="I1418" i="1"/>
  <c r="M1418" i="1" s="1"/>
  <c r="I1426" i="1"/>
  <c r="M1426" i="1" s="1"/>
  <c r="I1434" i="1"/>
  <c r="M1434" i="1" s="1"/>
  <c r="I1442" i="1"/>
  <c r="M1442" i="1" s="1"/>
  <c r="I1450" i="1"/>
  <c r="M1450" i="1" s="1"/>
  <c r="I1458" i="1"/>
  <c r="M1458" i="1" s="1"/>
  <c r="I1466" i="1"/>
  <c r="M1466" i="1" s="1"/>
  <c r="I1474" i="1"/>
  <c r="M1474" i="1" s="1"/>
  <c r="I1482" i="1"/>
  <c r="M1482" i="1" s="1"/>
  <c r="I1490" i="1"/>
  <c r="M1490" i="1" s="1"/>
  <c r="I1498" i="1"/>
  <c r="M1498" i="1" s="1"/>
  <c r="I1506" i="1"/>
  <c r="M1506" i="1" s="1"/>
  <c r="I1514" i="1"/>
  <c r="M1514" i="1" s="1"/>
  <c r="I1522" i="1"/>
  <c r="M1522" i="1" s="1"/>
  <c r="I1530" i="1"/>
  <c r="M1530" i="1" s="1"/>
  <c r="I1538" i="1"/>
  <c r="M1538" i="1" s="1"/>
  <c r="I1546" i="1"/>
  <c r="M1546" i="1" s="1"/>
  <c r="I1554" i="1"/>
  <c r="M1554" i="1" s="1"/>
  <c r="I1562" i="1"/>
  <c r="M1562" i="1" s="1"/>
  <c r="I1570" i="1"/>
  <c r="M1570" i="1" s="1"/>
  <c r="I1578" i="1"/>
  <c r="M1578" i="1" s="1"/>
  <c r="I1586" i="1"/>
  <c r="M1586" i="1" s="1"/>
  <c r="I1594" i="1"/>
  <c r="M1594" i="1" s="1"/>
  <c r="I1602" i="1"/>
  <c r="M1602" i="1" s="1"/>
  <c r="I1610" i="1"/>
  <c r="M1610" i="1" s="1"/>
  <c r="I1618" i="1"/>
  <c r="M1618" i="1" s="1"/>
  <c r="I1626" i="1"/>
  <c r="M1626" i="1" s="1"/>
  <c r="I1634" i="1"/>
  <c r="M1634" i="1" s="1"/>
  <c r="I1642" i="1"/>
  <c r="M1642" i="1" s="1"/>
  <c r="I1650" i="1"/>
  <c r="M1650" i="1" s="1"/>
  <c r="I1658" i="1"/>
  <c r="M1658" i="1" s="1"/>
  <c r="I1666" i="1"/>
  <c r="M1666" i="1" s="1"/>
  <c r="I1674" i="1"/>
  <c r="M1674" i="1" s="1"/>
  <c r="I1682" i="1"/>
  <c r="M1682" i="1" s="1"/>
  <c r="I1690" i="1"/>
  <c r="M1690" i="1" s="1"/>
  <c r="I1698" i="1"/>
  <c r="M1698" i="1" s="1"/>
  <c r="I1706" i="1"/>
  <c r="M1706" i="1" s="1"/>
  <c r="I1714" i="1"/>
  <c r="M1714" i="1" s="1"/>
  <c r="I1722" i="1"/>
  <c r="M1722" i="1" s="1"/>
  <c r="I1730" i="1"/>
  <c r="M1730" i="1" s="1"/>
  <c r="I1738" i="1"/>
  <c r="M1738" i="1" s="1"/>
  <c r="I1746" i="1"/>
  <c r="M1746" i="1" s="1"/>
  <c r="I1754" i="1"/>
  <c r="M1754" i="1" s="1"/>
  <c r="I1762" i="1"/>
  <c r="M1762" i="1" s="1"/>
  <c r="I1770" i="1"/>
  <c r="M1770" i="1" s="1"/>
  <c r="I1778" i="1"/>
  <c r="M1778" i="1" s="1"/>
  <c r="I1786" i="1"/>
  <c r="M1786" i="1" s="1"/>
  <c r="I1794" i="1"/>
  <c r="M1794" i="1" s="1"/>
  <c r="I1802" i="1"/>
  <c r="M1802" i="1" s="1"/>
  <c r="I1810" i="1"/>
  <c r="M1810" i="1" s="1"/>
  <c r="I1818" i="1"/>
  <c r="M1818" i="1" s="1"/>
  <c r="I1826" i="1"/>
  <c r="M1826" i="1" s="1"/>
  <c r="I1834" i="1"/>
  <c r="M1834" i="1" s="1"/>
  <c r="I1842" i="1"/>
  <c r="M1842" i="1" s="1"/>
  <c r="I1850" i="1"/>
  <c r="M1850" i="1" s="1"/>
  <c r="I1858" i="1"/>
  <c r="M1858" i="1" s="1"/>
  <c r="I1866" i="1"/>
  <c r="M1866" i="1" s="1"/>
  <c r="I1874" i="1"/>
  <c r="M1874" i="1" s="1"/>
  <c r="I1882" i="1"/>
  <c r="M1882" i="1" s="1"/>
  <c r="I1890" i="1"/>
  <c r="M1890" i="1" s="1"/>
  <c r="I1898" i="1"/>
  <c r="M1898" i="1" s="1"/>
  <c r="I1906" i="1"/>
  <c r="M1906" i="1" s="1"/>
  <c r="I1914" i="1"/>
  <c r="M1914" i="1" s="1"/>
  <c r="I1922" i="1"/>
  <c r="M1922" i="1" s="1"/>
  <c r="I1930" i="1"/>
  <c r="M1930" i="1" s="1"/>
  <c r="I1938" i="1"/>
  <c r="M1938" i="1" s="1"/>
  <c r="I1946" i="1"/>
  <c r="M1946" i="1" s="1"/>
  <c r="I1954" i="1"/>
  <c r="M1954" i="1" s="1"/>
  <c r="I1962" i="1"/>
  <c r="M1962" i="1" s="1"/>
  <c r="I1970" i="1"/>
  <c r="M1970" i="1" s="1"/>
  <c r="I1978" i="1"/>
  <c r="M1978" i="1" s="1"/>
  <c r="I1986" i="1"/>
  <c r="M1986" i="1" s="1"/>
  <c r="I1994" i="1"/>
  <c r="M1994" i="1" s="1"/>
  <c r="I2002" i="1"/>
  <c r="M2002" i="1" s="1"/>
  <c r="I2010" i="1"/>
  <c r="M2010" i="1" s="1"/>
  <c r="I2018" i="1"/>
  <c r="M2018" i="1" s="1"/>
  <c r="I2026" i="1"/>
  <c r="M2026" i="1" s="1"/>
  <c r="I2034" i="1"/>
  <c r="M2034" i="1" s="1"/>
  <c r="I2042" i="1"/>
  <c r="M2042" i="1" s="1"/>
  <c r="I2050" i="1"/>
  <c r="M2050" i="1" s="1"/>
  <c r="I2058" i="1"/>
  <c r="M2058" i="1" s="1"/>
  <c r="I2066" i="1"/>
  <c r="M2066" i="1" s="1"/>
  <c r="I2074" i="1"/>
  <c r="M2074" i="1" s="1"/>
  <c r="I2082" i="1"/>
  <c r="M2082" i="1" s="1"/>
  <c r="I2090" i="1"/>
  <c r="M2090" i="1" s="1"/>
  <c r="I2098" i="1"/>
  <c r="M2098" i="1" s="1"/>
  <c r="I2106" i="1"/>
  <c r="M2106" i="1" s="1"/>
  <c r="I2114" i="1"/>
  <c r="M2114" i="1" s="1"/>
  <c r="I2122" i="1"/>
  <c r="M2122" i="1" s="1"/>
  <c r="I2130" i="1"/>
  <c r="M2130" i="1" s="1"/>
  <c r="I2138" i="1"/>
  <c r="M2138" i="1" s="1"/>
  <c r="I2146" i="1"/>
  <c r="M2146" i="1" s="1"/>
  <c r="I2154" i="1"/>
  <c r="M2154" i="1" s="1"/>
  <c r="I2162" i="1"/>
  <c r="M2162" i="1" s="1"/>
  <c r="I2170" i="1"/>
  <c r="M2170" i="1" s="1"/>
  <c r="I2178" i="1"/>
  <c r="M2178" i="1" s="1"/>
  <c r="I2186" i="1"/>
  <c r="M2186" i="1" s="1"/>
  <c r="I2194" i="1"/>
  <c r="M2194" i="1" s="1"/>
  <c r="I2202" i="1"/>
  <c r="M2202" i="1" s="1"/>
  <c r="I2210" i="1"/>
  <c r="M2210" i="1" s="1"/>
  <c r="I2218" i="1"/>
  <c r="M2218" i="1" s="1"/>
  <c r="I2226" i="1"/>
  <c r="M2226" i="1" s="1"/>
  <c r="I2234" i="1"/>
  <c r="M2234" i="1" s="1"/>
  <c r="I2242" i="1"/>
  <c r="M2242" i="1" s="1"/>
  <c r="I2250" i="1"/>
  <c r="M2250" i="1" s="1"/>
  <c r="I2258" i="1"/>
  <c r="M2258" i="1" s="1"/>
  <c r="I2266" i="1"/>
  <c r="M2266" i="1" s="1"/>
  <c r="I2274" i="1"/>
  <c r="M2274" i="1" s="1"/>
  <c r="I2282" i="1"/>
  <c r="M2282" i="1" s="1"/>
  <c r="I2290" i="1"/>
  <c r="M2290" i="1" s="1"/>
  <c r="I2298" i="1"/>
  <c r="M2298" i="1" s="1"/>
  <c r="I2306" i="1"/>
  <c r="M2306" i="1" s="1"/>
  <c r="I2314" i="1"/>
  <c r="M2314" i="1" s="1"/>
  <c r="I2322" i="1"/>
  <c r="M2322" i="1" s="1"/>
  <c r="I2330" i="1"/>
  <c r="M2330" i="1" s="1"/>
  <c r="I2338" i="1"/>
  <c r="M2338" i="1" s="1"/>
  <c r="I2346" i="1"/>
  <c r="M2346" i="1" s="1"/>
  <c r="I2354" i="1"/>
  <c r="M2354" i="1" s="1"/>
  <c r="I2362" i="1"/>
  <c r="M2362" i="1" s="1"/>
  <c r="I2370" i="1"/>
  <c r="M2370" i="1" s="1"/>
  <c r="I2378" i="1"/>
  <c r="M2378" i="1" s="1"/>
  <c r="I2386" i="1"/>
  <c r="M2386" i="1" s="1"/>
  <c r="I2394" i="1"/>
  <c r="M2394" i="1" s="1"/>
  <c r="I2402" i="1"/>
  <c r="M2402" i="1" s="1"/>
  <c r="I2410" i="1"/>
  <c r="M2410" i="1" s="1"/>
  <c r="I2418" i="1"/>
  <c r="M2418" i="1" s="1"/>
  <c r="I2426" i="1"/>
  <c r="M2426" i="1" s="1"/>
  <c r="I2434" i="1"/>
  <c r="M2434" i="1" s="1"/>
  <c r="I2442" i="1"/>
  <c r="M2442" i="1" s="1"/>
  <c r="I2450" i="1"/>
  <c r="M2450" i="1" s="1"/>
  <c r="I2458" i="1"/>
  <c r="M2458" i="1" s="1"/>
  <c r="I2466" i="1"/>
  <c r="M2466" i="1" s="1"/>
  <c r="I2474" i="1"/>
  <c r="M2474" i="1" s="1"/>
  <c r="I2482" i="1"/>
  <c r="M2482" i="1" s="1"/>
  <c r="I2490" i="1"/>
  <c r="M2490" i="1" s="1"/>
  <c r="I2498" i="1"/>
  <c r="M2498" i="1" s="1"/>
  <c r="I2506" i="1"/>
  <c r="M2506" i="1" s="1"/>
  <c r="I2514" i="1"/>
  <c r="M2514" i="1" s="1"/>
  <c r="I2522" i="1"/>
  <c r="M2522" i="1" s="1"/>
  <c r="I2530" i="1"/>
  <c r="M2530" i="1" s="1"/>
  <c r="I2538" i="1"/>
  <c r="M2538" i="1" s="1"/>
  <c r="I2546" i="1"/>
  <c r="M2546" i="1" s="1"/>
  <c r="I2554" i="1"/>
  <c r="M2554" i="1" s="1"/>
  <c r="I2562" i="1"/>
  <c r="M2562" i="1" s="1"/>
  <c r="I2570" i="1"/>
  <c r="M2570" i="1" s="1"/>
  <c r="I2578" i="1"/>
  <c r="M2578" i="1" s="1"/>
  <c r="I2586" i="1"/>
  <c r="M2586" i="1" s="1"/>
  <c r="I2594" i="1"/>
  <c r="M2594" i="1" s="1"/>
  <c r="I2602" i="1"/>
  <c r="M2602" i="1" s="1"/>
  <c r="I2610" i="1"/>
  <c r="M2610" i="1" s="1"/>
  <c r="I2618" i="1"/>
  <c r="M2618" i="1" s="1"/>
  <c r="I2626" i="1"/>
  <c r="M2626" i="1" s="1"/>
  <c r="I2634" i="1"/>
  <c r="M2634" i="1" s="1"/>
  <c r="I2642" i="1"/>
  <c r="M2642" i="1" s="1"/>
  <c r="I2650" i="1"/>
  <c r="M2650" i="1" s="1"/>
  <c r="I2658" i="1"/>
  <c r="M2658" i="1" s="1"/>
  <c r="I2666" i="1"/>
  <c r="M2666" i="1" s="1"/>
  <c r="I2674" i="1"/>
  <c r="M2674" i="1" s="1"/>
  <c r="I2682" i="1"/>
  <c r="M2682" i="1" s="1"/>
  <c r="I2690" i="1"/>
  <c r="M2690" i="1" s="1"/>
  <c r="I2698" i="1"/>
  <c r="M2698" i="1" s="1"/>
  <c r="I2706" i="1"/>
  <c r="M2706" i="1" s="1"/>
  <c r="I2714" i="1"/>
  <c r="M2714" i="1" s="1"/>
  <c r="I2722" i="1"/>
  <c r="M2722" i="1" s="1"/>
  <c r="I2730" i="1"/>
  <c r="M2730" i="1" s="1"/>
  <c r="I2738" i="1"/>
  <c r="M2738" i="1" s="1"/>
  <c r="I2746" i="1"/>
  <c r="M2746" i="1" s="1"/>
  <c r="I2754" i="1"/>
  <c r="M2754" i="1" s="1"/>
  <c r="I2762" i="1"/>
  <c r="M2762" i="1" s="1"/>
  <c r="I2770" i="1"/>
  <c r="M2770" i="1" s="1"/>
  <c r="I2778" i="1"/>
  <c r="M2778" i="1" s="1"/>
  <c r="I2786" i="1"/>
  <c r="M2786" i="1" s="1"/>
  <c r="I2794" i="1"/>
  <c r="M2794" i="1" s="1"/>
  <c r="I2802" i="1"/>
  <c r="M2802" i="1" s="1"/>
  <c r="I2810" i="1"/>
  <c r="M2810" i="1" s="1"/>
  <c r="I2818" i="1"/>
  <c r="M2818" i="1" s="1"/>
  <c r="I2826" i="1"/>
  <c r="M2826" i="1" s="1"/>
  <c r="I2834" i="1"/>
  <c r="M2834" i="1" s="1"/>
  <c r="I2842" i="1"/>
  <c r="M2842" i="1" s="1"/>
  <c r="I2850" i="1"/>
  <c r="M2850" i="1" s="1"/>
  <c r="I2858" i="1"/>
  <c r="M2858" i="1" s="1"/>
  <c r="I2866" i="1"/>
  <c r="M2866" i="1" s="1"/>
  <c r="I2874" i="1"/>
  <c r="M2874" i="1" s="1"/>
  <c r="I2882" i="1"/>
  <c r="M2882" i="1" s="1"/>
  <c r="I2890" i="1"/>
  <c r="M2890" i="1" s="1"/>
  <c r="I2898" i="1"/>
  <c r="M2898" i="1" s="1"/>
  <c r="I2906" i="1"/>
  <c r="M2906" i="1" s="1"/>
  <c r="I2914" i="1"/>
  <c r="M2914" i="1" s="1"/>
  <c r="I2922" i="1"/>
  <c r="M2922" i="1" s="1"/>
  <c r="I2930" i="1"/>
  <c r="M2930" i="1" s="1"/>
  <c r="I2938" i="1"/>
  <c r="M2938" i="1" s="1"/>
  <c r="I2946" i="1"/>
  <c r="M2946" i="1" s="1"/>
  <c r="I2954" i="1"/>
  <c r="M2954" i="1" s="1"/>
  <c r="I2962" i="1"/>
  <c r="M2962" i="1" s="1"/>
  <c r="I2970" i="1"/>
  <c r="M2970" i="1" s="1"/>
  <c r="I2978" i="1"/>
  <c r="M2978" i="1" s="1"/>
  <c r="I2986" i="1"/>
  <c r="M2986" i="1" s="1"/>
  <c r="I2994" i="1"/>
  <c r="M2994" i="1" s="1"/>
  <c r="I3002" i="1"/>
  <c r="M3002" i="1" s="1"/>
  <c r="I3010" i="1"/>
  <c r="M3010" i="1" s="1"/>
  <c r="I3018" i="1"/>
  <c r="M3018" i="1" s="1"/>
  <c r="I3026" i="1"/>
  <c r="M3026" i="1" s="1"/>
  <c r="I3034" i="1"/>
  <c r="M3034" i="1" s="1"/>
  <c r="I3042" i="1"/>
  <c r="M3042" i="1" s="1"/>
  <c r="I3050" i="1"/>
  <c r="M3050" i="1" s="1"/>
  <c r="I3058" i="1"/>
  <c r="M3058" i="1" s="1"/>
  <c r="I3066" i="1"/>
  <c r="M3066" i="1" s="1"/>
  <c r="I3074" i="1"/>
  <c r="M3074" i="1" s="1"/>
  <c r="I3082" i="1"/>
  <c r="M3082" i="1" s="1"/>
  <c r="I3090" i="1"/>
  <c r="M3090" i="1" s="1"/>
  <c r="I3098" i="1"/>
  <c r="M3098" i="1" s="1"/>
  <c r="I3106" i="1"/>
  <c r="M3106" i="1" s="1"/>
  <c r="I3114" i="1"/>
  <c r="M3114" i="1" s="1"/>
  <c r="I3122" i="1"/>
  <c r="M3122" i="1" s="1"/>
  <c r="I3130" i="1"/>
  <c r="M3130" i="1" s="1"/>
  <c r="I3138" i="1"/>
  <c r="M3138" i="1" s="1"/>
  <c r="I3146" i="1"/>
  <c r="M3146" i="1" s="1"/>
  <c r="I3154" i="1"/>
  <c r="M3154" i="1" s="1"/>
  <c r="I3162" i="1"/>
  <c r="M3162" i="1" s="1"/>
  <c r="I3170" i="1"/>
  <c r="M3170" i="1" s="1"/>
  <c r="I3178" i="1"/>
  <c r="M3178" i="1" s="1"/>
  <c r="I3186" i="1"/>
  <c r="M3186" i="1" s="1"/>
  <c r="I3194" i="1"/>
  <c r="M3194" i="1" s="1"/>
  <c r="I3202" i="1"/>
  <c r="M3202" i="1" s="1"/>
  <c r="I3210" i="1"/>
  <c r="M3210" i="1" s="1"/>
  <c r="I3218" i="1"/>
  <c r="M3218" i="1" s="1"/>
  <c r="I3226" i="1"/>
  <c r="M3226" i="1" s="1"/>
  <c r="I3234" i="1"/>
  <c r="M3234" i="1" s="1"/>
  <c r="I3242" i="1"/>
  <c r="M3242" i="1" s="1"/>
  <c r="I3250" i="1"/>
  <c r="M3250" i="1" s="1"/>
  <c r="I3258" i="1"/>
  <c r="M3258" i="1" s="1"/>
  <c r="I3266" i="1"/>
  <c r="M3266" i="1" s="1"/>
  <c r="I3274" i="1"/>
  <c r="M3274" i="1" s="1"/>
  <c r="I3282" i="1"/>
  <c r="M3282" i="1" s="1"/>
  <c r="I3290" i="1"/>
  <c r="M3290" i="1" s="1"/>
  <c r="I3298" i="1"/>
  <c r="M3298" i="1" s="1"/>
  <c r="I3306" i="1"/>
  <c r="M3306" i="1" s="1"/>
  <c r="I3314" i="1"/>
  <c r="M3314" i="1" s="1"/>
  <c r="U2" i="1" l="1"/>
  <c r="T3" i="1"/>
  <c r="R3" i="1"/>
  <c r="L41" i="1"/>
  <c r="P41" i="1"/>
  <c r="L73" i="1"/>
  <c r="P73" i="1"/>
  <c r="L105" i="1"/>
  <c r="P105" i="1"/>
  <c r="L137" i="1"/>
  <c r="P137" i="1"/>
  <c r="L169" i="1"/>
  <c r="P169" i="1"/>
  <c r="L201" i="1"/>
  <c r="P201" i="1"/>
  <c r="L233" i="1"/>
  <c r="P233" i="1"/>
  <c r="L265" i="1"/>
  <c r="P265" i="1"/>
  <c r="L297" i="1"/>
  <c r="P297" i="1"/>
  <c r="L329" i="1"/>
  <c r="P329" i="1"/>
  <c r="L361" i="1"/>
  <c r="P361" i="1"/>
  <c r="L393" i="1"/>
  <c r="P393" i="1"/>
  <c r="L425" i="1"/>
  <c r="P425" i="1"/>
  <c r="L457" i="1"/>
  <c r="P457" i="1"/>
  <c r="L489" i="1"/>
  <c r="P489" i="1"/>
  <c r="L521" i="1"/>
  <c r="P521" i="1"/>
  <c r="L553" i="1"/>
  <c r="P553" i="1"/>
  <c r="L585" i="1"/>
  <c r="P585" i="1"/>
  <c r="L617" i="1"/>
  <c r="P617" i="1"/>
  <c r="L649" i="1"/>
  <c r="P649" i="1"/>
  <c r="L681" i="1"/>
  <c r="P681" i="1"/>
  <c r="L713" i="1"/>
  <c r="P713" i="1"/>
  <c r="L745" i="1"/>
  <c r="P745" i="1"/>
  <c r="L777" i="1"/>
  <c r="P777" i="1"/>
  <c r="L809" i="1"/>
  <c r="P809" i="1"/>
  <c r="L841" i="1"/>
  <c r="P841" i="1"/>
  <c r="L873" i="1"/>
  <c r="P873" i="1"/>
  <c r="L905" i="1"/>
  <c r="P905" i="1"/>
  <c r="L937" i="1"/>
  <c r="P937" i="1"/>
  <c r="L969" i="1"/>
  <c r="P969" i="1"/>
  <c r="L1001" i="1"/>
  <c r="P1001" i="1"/>
  <c r="L1033" i="1"/>
  <c r="P1033" i="1"/>
  <c r="L1065" i="1"/>
  <c r="P1065" i="1"/>
  <c r="L1097" i="1"/>
  <c r="P1097" i="1"/>
  <c r="L1129" i="1"/>
  <c r="P1129" i="1"/>
  <c r="L1161" i="1"/>
  <c r="P1161" i="1"/>
  <c r="L1193" i="1"/>
  <c r="P1193" i="1"/>
  <c r="L1225" i="1"/>
  <c r="P1225" i="1"/>
  <c r="L1257" i="1"/>
  <c r="P1257" i="1"/>
  <c r="L1289" i="1"/>
  <c r="P1289" i="1"/>
  <c r="L1321" i="1"/>
  <c r="P1321" i="1"/>
  <c r="L1353" i="1"/>
  <c r="P1353" i="1"/>
  <c r="L1385" i="1"/>
  <c r="P1385" i="1"/>
  <c r="L1417" i="1"/>
  <c r="P1417" i="1"/>
  <c r="L1449" i="1"/>
  <c r="P1449" i="1"/>
  <c r="L1481" i="1"/>
  <c r="P1481" i="1"/>
  <c r="L1513" i="1"/>
  <c r="P1513" i="1"/>
  <c r="L1545" i="1"/>
  <c r="P1545" i="1"/>
  <c r="L1577" i="1"/>
  <c r="P1577" i="1"/>
  <c r="L1609" i="1"/>
  <c r="P1609" i="1"/>
  <c r="L1641" i="1"/>
  <c r="P1641" i="1"/>
  <c r="L1673" i="1"/>
  <c r="P1673" i="1"/>
  <c r="L1705" i="1"/>
  <c r="P1705" i="1"/>
  <c r="L1737" i="1"/>
  <c r="P1737" i="1"/>
  <c r="L1769" i="1"/>
  <c r="P1769" i="1"/>
  <c r="L1801" i="1"/>
  <c r="P1801" i="1"/>
  <c r="L1833" i="1"/>
  <c r="P1833" i="1"/>
  <c r="L1865" i="1"/>
  <c r="P1865" i="1"/>
  <c r="L1897" i="1"/>
  <c r="P1897" i="1"/>
  <c r="L1929" i="1"/>
  <c r="P1929" i="1"/>
  <c r="L1961" i="1"/>
  <c r="P1961" i="1"/>
  <c r="L1993" i="1"/>
  <c r="P1993" i="1"/>
  <c r="L2025" i="1"/>
  <c r="P2025" i="1"/>
  <c r="L2057" i="1"/>
  <c r="P2057" i="1"/>
  <c r="L2089" i="1"/>
  <c r="P2089" i="1"/>
  <c r="L2121" i="1"/>
  <c r="P2121" i="1"/>
  <c r="L2153" i="1"/>
  <c r="P2153" i="1"/>
  <c r="L2185" i="1"/>
  <c r="P2185" i="1"/>
  <c r="L2217" i="1"/>
  <c r="P2217" i="1"/>
  <c r="L2249" i="1"/>
  <c r="P2249" i="1"/>
  <c r="L2281" i="1"/>
  <c r="P2281" i="1"/>
  <c r="L2313" i="1"/>
  <c r="P2313" i="1"/>
  <c r="L2345" i="1"/>
  <c r="P2345" i="1"/>
  <c r="L2377" i="1"/>
  <c r="P2377" i="1"/>
  <c r="L2409" i="1"/>
  <c r="P2409" i="1"/>
  <c r="L2441" i="1"/>
  <c r="P2441" i="1"/>
  <c r="L2473" i="1"/>
  <c r="P2473" i="1"/>
  <c r="L2505" i="1"/>
  <c r="P2505" i="1"/>
  <c r="L2537" i="1"/>
  <c r="P2537" i="1"/>
  <c r="L2569" i="1"/>
  <c r="P2569" i="1"/>
  <c r="L2601" i="1"/>
  <c r="P2601" i="1"/>
  <c r="L2633" i="1"/>
  <c r="P2633" i="1"/>
  <c r="L2665" i="1"/>
  <c r="P2665" i="1"/>
  <c r="L2705" i="1"/>
  <c r="P2705" i="1"/>
  <c r="L2737" i="1"/>
  <c r="P2737" i="1"/>
  <c r="L2769" i="1"/>
  <c r="P2769" i="1"/>
  <c r="L2801" i="1"/>
  <c r="P2801" i="1"/>
  <c r="L2841" i="1"/>
  <c r="P2841" i="1"/>
  <c r="L2881" i="1"/>
  <c r="P2881" i="1"/>
  <c r="L2937" i="1"/>
  <c r="P2937" i="1"/>
  <c r="L2977" i="1"/>
  <c r="P2977" i="1"/>
  <c r="L3009" i="1"/>
  <c r="P3009" i="1"/>
  <c r="L3041" i="1"/>
  <c r="P3041" i="1"/>
  <c r="L3073" i="1"/>
  <c r="P3073" i="1"/>
  <c r="L3105" i="1"/>
  <c r="P3105" i="1"/>
  <c r="L3137" i="1"/>
  <c r="P3137" i="1"/>
  <c r="L3169" i="1"/>
  <c r="P3169" i="1"/>
  <c r="L3209" i="1"/>
  <c r="P3209" i="1"/>
  <c r="L3241" i="1"/>
  <c r="P3241" i="1"/>
  <c r="L3273" i="1"/>
  <c r="P3273" i="1"/>
  <c r="L3305" i="1"/>
  <c r="P3305" i="1"/>
  <c r="L2610" i="1"/>
  <c r="P2610" i="1"/>
  <c r="L2706" i="1"/>
  <c r="P2706" i="1"/>
  <c r="L2754" i="1"/>
  <c r="P2754" i="1"/>
  <c r="L2818" i="1"/>
  <c r="P2818" i="1"/>
  <c r="L2882" i="1"/>
  <c r="P2882" i="1"/>
  <c r="L2938" i="1"/>
  <c r="P2938" i="1"/>
  <c r="L42" i="1"/>
  <c r="P42" i="1"/>
  <c r="L74" i="1"/>
  <c r="P74" i="1"/>
  <c r="L106" i="1"/>
  <c r="P106" i="1"/>
  <c r="L138" i="1"/>
  <c r="P138" i="1"/>
  <c r="L170" i="1"/>
  <c r="P170" i="1"/>
  <c r="L202" i="1"/>
  <c r="P202" i="1"/>
  <c r="L234" i="1"/>
  <c r="P234" i="1"/>
  <c r="L266" i="1"/>
  <c r="P266" i="1"/>
  <c r="L298" i="1"/>
  <c r="P298" i="1"/>
  <c r="L330" i="1"/>
  <c r="P330" i="1"/>
  <c r="L362" i="1"/>
  <c r="P362" i="1"/>
  <c r="L394" i="1"/>
  <c r="P394" i="1"/>
  <c r="L426" i="1"/>
  <c r="P426" i="1"/>
  <c r="L458" i="1"/>
  <c r="P458" i="1"/>
  <c r="L490" i="1"/>
  <c r="P490" i="1"/>
  <c r="L522" i="1"/>
  <c r="P522" i="1"/>
  <c r="L554" i="1"/>
  <c r="P554" i="1"/>
  <c r="L586" i="1"/>
  <c r="P586" i="1"/>
  <c r="L618" i="1"/>
  <c r="P618" i="1"/>
  <c r="L650" i="1"/>
  <c r="P650" i="1"/>
  <c r="L682" i="1"/>
  <c r="P682" i="1"/>
  <c r="L714" i="1"/>
  <c r="P714" i="1"/>
  <c r="L746" i="1"/>
  <c r="P746" i="1"/>
  <c r="L778" i="1"/>
  <c r="P778" i="1"/>
  <c r="L810" i="1"/>
  <c r="P810" i="1"/>
  <c r="L842" i="1"/>
  <c r="P842" i="1"/>
  <c r="L874" i="1"/>
  <c r="P874" i="1"/>
  <c r="L906" i="1"/>
  <c r="P906" i="1"/>
  <c r="L938" i="1"/>
  <c r="P938" i="1"/>
  <c r="L970" i="1"/>
  <c r="P970" i="1"/>
  <c r="L1002" i="1"/>
  <c r="P1002" i="1"/>
  <c r="L1034" i="1"/>
  <c r="P1034" i="1"/>
  <c r="L1066" i="1"/>
  <c r="P1066" i="1"/>
  <c r="L1098" i="1"/>
  <c r="P1098" i="1"/>
  <c r="L1130" i="1"/>
  <c r="P1130" i="1"/>
  <c r="L1162" i="1"/>
  <c r="P1162" i="1"/>
  <c r="L1194" i="1"/>
  <c r="P1194" i="1"/>
  <c r="L1226" i="1"/>
  <c r="P1226" i="1"/>
  <c r="L1258" i="1"/>
  <c r="P1258" i="1"/>
  <c r="L1290" i="1"/>
  <c r="P1290" i="1"/>
  <c r="L1322" i="1"/>
  <c r="P1322" i="1"/>
  <c r="L1354" i="1"/>
  <c r="P1354" i="1"/>
  <c r="L1386" i="1"/>
  <c r="P1386" i="1"/>
  <c r="L1418" i="1"/>
  <c r="P1418" i="1"/>
  <c r="L1450" i="1"/>
  <c r="P1450" i="1"/>
  <c r="L1482" i="1"/>
  <c r="P1482" i="1"/>
  <c r="L1514" i="1"/>
  <c r="P1514" i="1"/>
  <c r="L1546" i="1"/>
  <c r="P1546" i="1"/>
  <c r="L1578" i="1"/>
  <c r="P1578" i="1"/>
  <c r="L1610" i="1"/>
  <c r="P1610" i="1"/>
  <c r="L1642" i="1"/>
  <c r="P1642" i="1"/>
  <c r="L1674" i="1"/>
  <c r="P1674" i="1"/>
  <c r="L1706" i="1"/>
  <c r="P1706" i="1"/>
  <c r="L1738" i="1"/>
  <c r="P1738" i="1"/>
  <c r="L1770" i="1"/>
  <c r="P1770" i="1"/>
  <c r="L1802" i="1"/>
  <c r="P1802" i="1"/>
  <c r="L1834" i="1"/>
  <c r="P1834" i="1"/>
  <c r="L1866" i="1"/>
  <c r="P1866" i="1"/>
  <c r="L1898" i="1"/>
  <c r="P1898" i="1"/>
  <c r="L1930" i="1"/>
  <c r="P1930" i="1"/>
  <c r="L1962" i="1"/>
  <c r="P1962" i="1"/>
  <c r="L1994" i="1"/>
  <c r="P1994" i="1"/>
  <c r="L2026" i="1"/>
  <c r="P2026" i="1"/>
  <c r="L2058" i="1"/>
  <c r="P2058" i="1"/>
  <c r="L2090" i="1"/>
  <c r="P2090" i="1"/>
  <c r="L2122" i="1"/>
  <c r="P2122" i="1"/>
  <c r="L2154" i="1"/>
  <c r="P2154" i="1"/>
  <c r="L2186" i="1"/>
  <c r="P2186" i="1"/>
  <c r="L2218" i="1"/>
  <c r="P2218" i="1"/>
  <c r="L2250" i="1"/>
  <c r="P2250" i="1"/>
  <c r="L2282" i="1"/>
  <c r="P2282" i="1"/>
  <c r="L2322" i="1"/>
  <c r="P2322" i="1"/>
  <c r="L2354" i="1"/>
  <c r="P2354" i="1"/>
  <c r="L2386" i="1"/>
  <c r="P2386" i="1"/>
  <c r="L2418" i="1"/>
  <c r="P2418" i="1"/>
  <c r="L2450" i="1"/>
  <c r="P2450" i="1"/>
  <c r="L2482" i="1"/>
  <c r="P2482" i="1"/>
  <c r="L2514" i="1"/>
  <c r="P2514" i="1"/>
  <c r="L2546" i="1"/>
  <c r="P2546" i="1"/>
  <c r="L2586" i="1"/>
  <c r="P2586" i="1"/>
  <c r="L2626" i="1"/>
  <c r="P2626" i="1"/>
  <c r="L2666" i="1"/>
  <c r="P2666" i="1"/>
  <c r="L2738" i="1"/>
  <c r="P2738" i="1"/>
  <c r="L2810" i="1"/>
  <c r="P2810" i="1"/>
  <c r="L2874" i="1"/>
  <c r="P2874" i="1"/>
  <c r="L2962" i="1"/>
  <c r="P2962" i="1"/>
  <c r="L2994" i="1"/>
  <c r="P2994" i="1"/>
  <c r="L3026" i="1"/>
  <c r="P3026" i="1"/>
  <c r="L3066" i="1"/>
  <c r="P3066" i="1"/>
  <c r="L3098" i="1"/>
  <c r="P3098" i="1"/>
  <c r="L3138" i="1"/>
  <c r="P3138" i="1"/>
  <c r="L3186" i="1"/>
  <c r="P3186" i="1"/>
  <c r="L3242" i="1"/>
  <c r="P3242" i="1"/>
  <c r="L3290" i="1"/>
  <c r="P3290" i="1"/>
  <c r="L1085" i="1"/>
  <c r="P1085" i="1"/>
  <c r="L1293" i="1"/>
  <c r="P1293" i="1"/>
  <c r="L1397" i="1"/>
  <c r="P1397" i="1"/>
  <c r="L1493" i="1"/>
  <c r="P1493" i="1"/>
  <c r="L1597" i="1"/>
  <c r="P1597" i="1"/>
  <c r="L1693" i="1"/>
  <c r="P1693" i="1"/>
  <c r="L1789" i="1"/>
  <c r="P1789" i="1"/>
  <c r="L1893" i="1"/>
  <c r="P1893" i="1"/>
  <c r="L1989" i="1"/>
  <c r="P1989" i="1"/>
  <c r="L2085" i="1"/>
  <c r="P2085" i="1"/>
  <c r="L2181" i="1"/>
  <c r="P2181" i="1"/>
  <c r="L2277" i="1"/>
  <c r="P2277" i="1"/>
  <c r="L2365" i="1"/>
  <c r="P2365" i="1"/>
  <c r="L2469" i="1"/>
  <c r="P2469" i="1"/>
  <c r="L2557" i="1"/>
  <c r="P2557" i="1"/>
  <c r="L2645" i="1"/>
  <c r="P2645" i="1"/>
  <c r="L2733" i="1"/>
  <c r="P2733" i="1"/>
  <c r="L2837" i="1"/>
  <c r="P2837" i="1"/>
  <c r="L2941" i="1"/>
  <c r="P2941" i="1"/>
  <c r="L3053" i="1"/>
  <c r="P3053" i="1"/>
  <c r="L3149" i="1"/>
  <c r="P3149" i="1"/>
  <c r="L3245" i="1"/>
  <c r="P3245" i="1"/>
  <c r="L27" i="1"/>
  <c r="P27" i="1"/>
  <c r="L59" i="1"/>
  <c r="P59" i="1"/>
  <c r="L91" i="1"/>
  <c r="P91" i="1"/>
  <c r="L10" i="1"/>
  <c r="P10" i="1"/>
  <c r="L1183" i="1"/>
  <c r="P1183" i="1"/>
  <c r="L2191" i="1"/>
  <c r="P2191" i="1"/>
  <c r="L2919" i="1"/>
  <c r="P2919" i="1"/>
  <c r="L20" i="1"/>
  <c r="P20" i="1"/>
  <c r="L52" i="1"/>
  <c r="P52" i="1"/>
  <c r="L84" i="1"/>
  <c r="P84" i="1"/>
  <c r="L116" i="1"/>
  <c r="P116" i="1"/>
  <c r="L148" i="1"/>
  <c r="P148" i="1"/>
  <c r="L180" i="1"/>
  <c r="P180" i="1"/>
  <c r="L212" i="1"/>
  <c r="P212" i="1"/>
  <c r="L244" i="1"/>
  <c r="P244" i="1"/>
  <c r="L276" i="1"/>
  <c r="P276" i="1"/>
  <c r="L308" i="1"/>
  <c r="P308" i="1"/>
  <c r="L340" i="1"/>
  <c r="P340" i="1"/>
  <c r="L372" i="1"/>
  <c r="P372" i="1"/>
  <c r="L404" i="1"/>
  <c r="P404" i="1"/>
  <c r="L436" i="1"/>
  <c r="P436" i="1"/>
  <c r="L468" i="1"/>
  <c r="P468" i="1"/>
  <c r="L500" i="1"/>
  <c r="P500" i="1"/>
  <c r="L532" i="1"/>
  <c r="P532" i="1"/>
  <c r="L564" i="1"/>
  <c r="P564" i="1"/>
  <c r="L596" i="1"/>
  <c r="P596" i="1"/>
  <c r="L628" i="1"/>
  <c r="P628" i="1"/>
  <c r="L660" i="1"/>
  <c r="P660" i="1"/>
  <c r="L692" i="1"/>
  <c r="P692" i="1"/>
  <c r="L724" i="1"/>
  <c r="P724" i="1"/>
  <c r="L756" i="1"/>
  <c r="P756" i="1"/>
  <c r="L788" i="1"/>
  <c r="P788" i="1"/>
  <c r="L820" i="1"/>
  <c r="P820" i="1"/>
  <c r="L852" i="1"/>
  <c r="P852" i="1"/>
  <c r="L884" i="1"/>
  <c r="P884" i="1"/>
  <c r="L916" i="1"/>
  <c r="P916" i="1"/>
  <c r="L948" i="1"/>
  <c r="P948" i="1"/>
  <c r="L980" i="1"/>
  <c r="P980" i="1"/>
  <c r="L1012" i="1"/>
  <c r="P1012" i="1"/>
  <c r="L1044" i="1"/>
  <c r="P1044" i="1"/>
  <c r="L1076" i="1"/>
  <c r="P1076" i="1"/>
  <c r="L1108" i="1"/>
  <c r="P1108" i="1"/>
  <c r="L1140" i="1"/>
  <c r="P1140" i="1"/>
  <c r="L1172" i="1"/>
  <c r="P1172" i="1"/>
  <c r="L1204" i="1"/>
  <c r="P1204" i="1"/>
  <c r="L1236" i="1"/>
  <c r="P1236" i="1"/>
  <c r="L1268" i="1"/>
  <c r="P1268" i="1"/>
  <c r="L1300" i="1"/>
  <c r="P1300" i="1"/>
  <c r="L1332" i="1"/>
  <c r="P1332" i="1"/>
  <c r="L1364" i="1"/>
  <c r="P1364" i="1"/>
  <c r="L1396" i="1"/>
  <c r="P1396" i="1"/>
  <c r="L1428" i="1"/>
  <c r="P1428" i="1"/>
  <c r="L1460" i="1"/>
  <c r="P1460" i="1"/>
  <c r="L1492" i="1"/>
  <c r="P1492" i="1"/>
  <c r="L1524" i="1"/>
  <c r="P1524" i="1"/>
  <c r="L1556" i="1"/>
  <c r="P1556" i="1"/>
  <c r="L1588" i="1"/>
  <c r="P1588" i="1"/>
  <c r="L1620" i="1"/>
  <c r="P1620" i="1"/>
  <c r="L1652" i="1"/>
  <c r="P1652" i="1"/>
  <c r="L1684" i="1"/>
  <c r="P1684" i="1"/>
  <c r="L1716" i="1"/>
  <c r="P1716" i="1"/>
  <c r="L1748" i="1"/>
  <c r="P1748" i="1"/>
  <c r="L1780" i="1"/>
  <c r="P1780" i="1"/>
  <c r="L1812" i="1"/>
  <c r="P1812" i="1"/>
  <c r="L1844" i="1"/>
  <c r="P1844" i="1"/>
  <c r="L1876" i="1"/>
  <c r="P1876" i="1"/>
  <c r="L1908" i="1"/>
  <c r="P1908" i="1"/>
  <c r="L1940" i="1"/>
  <c r="P1940" i="1"/>
  <c r="L1972" i="1"/>
  <c r="P1972" i="1"/>
  <c r="L2004" i="1"/>
  <c r="P2004" i="1"/>
  <c r="L2036" i="1"/>
  <c r="P2036" i="1"/>
  <c r="L2068" i="1"/>
  <c r="P2068" i="1"/>
  <c r="L2100" i="1"/>
  <c r="P2100" i="1"/>
  <c r="L2132" i="1"/>
  <c r="P2132" i="1"/>
  <c r="L2164" i="1"/>
  <c r="P2164" i="1"/>
  <c r="L2196" i="1"/>
  <c r="P2196" i="1"/>
  <c r="L2228" i="1"/>
  <c r="P2228" i="1"/>
  <c r="L2260" i="1"/>
  <c r="P2260" i="1"/>
  <c r="L2292" i="1"/>
  <c r="P2292" i="1"/>
  <c r="L2324" i="1"/>
  <c r="P2324" i="1"/>
  <c r="L2356" i="1"/>
  <c r="P2356" i="1"/>
  <c r="L2388" i="1"/>
  <c r="P2388" i="1"/>
  <c r="L2420" i="1"/>
  <c r="P2420" i="1"/>
  <c r="L2452" i="1"/>
  <c r="P2452" i="1"/>
  <c r="L2484" i="1"/>
  <c r="P2484" i="1"/>
  <c r="L2516" i="1"/>
  <c r="P2516" i="1"/>
  <c r="L2548" i="1"/>
  <c r="P2548" i="1"/>
  <c r="L2580" i="1"/>
  <c r="P2580" i="1"/>
  <c r="L2612" i="1"/>
  <c r="P2612" i="1"/>
  <c r="L2644" i="1"/>
  <c r="P2644" i="1"/>
  <c r="L2676" i="1"/>
  <c r="P2676" i="1"/>
  <c r="L2708" i="1"/>
  <c r="P2708" i="1"/>
  <c r="L2740" i="1"/>
  <c r="P2740" i="1"/>
  <c r="L2772" i="1"/>
  <c r="P2772" i="1"/>
  <c r="L2804" i="1"/>
  <c r="P2804" i="1"/>
  <c r="L2836" i="1"/>
  <c r="P2836" i="1"/>
  <c r="L2868" i="1"/>
  <c r="P2868" i="1"/>
  <c r="L2900" i="1"/>
  <c r="P2900" i="1"/>
  <c r="L2932" i="1"/>
  <c r="P2932" i="1"/>
  <c r="L2964" i="1"/>
  <c r="P2964" i="1"/>
  <c r="L2996" i="1"/>
  <c r="P2996" i="1"/>
  <c r="L3028" i="1"/>
  <c r="P3028" i="1"/>
  <c r="L3060" i="1"/>
  <c r="P3060" i="1"/>
  <c r="L3092" i="1"/>
  <c r="P3092" i="1"/>
  <c r="L3124" i="1"/>
  <c r="P3124" i="1"/>
  <c r="L3156" i="1"/>
  <c r="P3156" i="1"/>
  <c r="L3188" i="1"/>
  <c r="P3188" i="1"/>
  <c r="L3220" i="1"/>
  <c r="P3220" i="1"/>
  <c r="L3252" i="1"/>
  <c r="P3252" i="1"/>
  <c r="L3284" i="1"/>
  <c r="P3284" i="1"/>
  <c r="L3316" i="1"/>
  <c r="P3316" i="1"/>
  <c r="L719" i="1"/>
  <c r="P719" i="1"/>
  <c r="L1567" i="1"/>
  <c r="P1567" i="1"/>
  <c r="L2367" i="1"/>
  <c r="P2367" i="1"/>
  <c r="L3023" i="1"/>
  <c r="P3023" i="1"/>
  <c r="L145" i="1"/>
  <c r="P145" i="1"/>
  <c r="L337" i="1"/>
  <c r="P337" i="1"/>
  <c r="L529" i="1"/>
  <c r="P529" i="1"/>
  <c r="L785" i="1"/>
  <c r="P785" i="1"/>
  <c r="L1041" i="1"/>
  <c r="P1041" i="1"/>
  <c r="L1265" i="1"/>
  <c r="P1265" i="1"/>
  <c r="L1489" i="1"/>
  <c r="P1489" i="1"/>
  <c r="L1713" i="1"/>
  <c r="P1713" i="1"/>
  <c r="L2001" i="1"/>
  <c r="P2001" i="1"/>
  <c r="L2257" i="1"/>
  <c r="P2257" i="1"/>
  <c r="L2481" i="1"/>
  <c r="P2481" i="1"/>
  <c r="L2777" i="1"/>
  <c r="P2777" i="1"/>
  <c r="L3017" i="1"/>
  <c r="P3017" i="1"/>
  <c r="L3217" i="1"/>
  <c r="P3217" i="1"/>
  <c r="L2834" i="1"/>
  <c r="P2834" i="1"/>
  <c r="L2954" i="1"/>
  <c r="P2954" i="1"/>
  <c r="L50" i="1"/>
  <c r="P50" i="1"/>
  <c r="L114" i="1"/>
  <c r="P114" i="1"/>
  <c r="L178" i="1"/>
  <c r="P178" i="1"/>
  <c r="L210" i="1"/>
  <c r="P210" i="1"/>
  <c r="L274" i="1"/>
  <c r="P274" i="1"/>
  <c r="L338" i="1"/>
  <c r="P338" i="1"/>
  <c r="L402" i="1"/>
  <c r="P402" i="1"/>
  <c r="L466" i="1"/>
  <c r="P466" i="1"/>
  <c r="L530" i="1"/>
  <c r="P530" i="1"/>
  <c r="L594" i="1"/>
  <c r="P594" i="1"/>
  <c r="L658" i="1"/>
  <c r="P658" i="1"/>
  <c r="L722" i="1"/>
  <c r="P722" i="1"/>
  <c r="L786" i="1"/>
  <c r="P786" i="1"/>
  <c r="L850" i="1"/>
  <c r="P850" i="1"/>
  <c r="L914" i="1"/>
  <c r="P914" i="1"/>
  <c r="L978" i="1"/>
  <c r="P978" i="1"/>
  <c r="L1042" i="1"/>
  <c r="P1042" i="1"/>
  <c r="L1106" i="1"/>
  <c r="P1106" i="1"/>
  <c r="L1170" i="1"/>
  <c r="P1170" i="1"/>
  <c r="L1234" i="1"/>
  <c r="P1234" i="1"/>
  <c r="L1298" i="1"/>
  <c r="P1298" i="1"/>
  <c r="L1362" i="1"/>
  <c r="P1362" i="1"/>
  <c r="L1426" i="1"/>
  <c r="P1426" i="1"/>
  <c r="L1522" i="1"/>
  <c r="P1522" i="1"/>
  <c r="L1586" i="1"/>
  <c r="P1586" i="1"/>
  <c r="L1650" i="1"/>
  <c r="P1650" i="1"/>
  <c r="L1714" i="1"/>
  <c r="P1714" i="1"/>
  <c r="L1778" i="1"/>
  <c r="P1778" i="1"/>
  <c r="L1842" i="1"/>
  <c r="P1842" i="1"/>
  <c r="L1906" i="1"/>
  <c r="P1906" i="1"/>
  <c r="L1970" i="1"/>
  <c r="P1970" i="1"/>
  <c r="L2034" i="1"/>
  <c r="P2034" i="1"/>
  <c r="L2098" i="1"/>
  <c r="P2098" i="1"/>
  <c r="L2162" i="1"/>
  <c r="P2162" i="1"/>
  <c r="L2226" i="1"/>
  <c r="P2226" i="1"/>
  <c r="L2290" i="1"/>
  <c r="P2290" i="1"/>
  <c r="L2362" i="1"/>
  <c r="P2362" i="1"/>
  <c r="L2426" i="1"/>
  <c r="P2426" i="1"/>
  <c r="L2490" i="1"/>
  <c r="P2490" i="1"/>
  <c r="L2554" i="1"/>
  <c r="P2554" i="1"/>
  <c r="L2594" i="1"/>
  <c r="P2594" i="1"/>
  <c r="L2682" i="1"/>
  <c r="P2682" i="1"/>
  <c r="L2826" i="1"/>
  <c r="P2826" i="1"/>
  <c r="L2970" i="1"/>
  <c r="P2970" i="1"/>
  <c r="L3034" i="1"/>
  <c r="P3034" i="1"/>
  <c r="L3106" i="1"/>
  <c r="P3106" i="1"/>
  <c r="L3202" i="1"/>
  <c r="P3202" i="1"/>
  <c r="L3306" i="1"/>
  <c r="P3306" i="1"/>
  <c r="L1317" i="1"/>
  <c r="P1317" i="1"/>
  <c r="L1421" i="1"/>
  <c r="P1421" i="1"/>
  <c r="L1517" i="1"/>
  <c r="P1517" i="1"/>
  <c r="L1621" i="1"/>
  <c r="P1621" i="1"/>
  <c r="L1725" i="1"/>
  <c r="P1725" i="1"/>
  <c r="L1917" i="1"/>
  <c r="P1917" i="1"/>
  <c r="L2021" i="1"/>
  <c r="P2021" i="1"/>
  <c r="L2109" i="1"/>
  <c r="P2109" i="1"/>
  <c r="L2205" i="1"/>
  <c r="P2205" i="1"/>
  <c r="L2293" i="1"/>
  <c r="P2293" i="1"/>
  <c r="L2397" i="1"/>
  <c r="P2397" i="1"/>
  <c r="L2493" i="1"/>
  <c r="P2493" i="1"/>
  <c r="L2573" i="1"/>
  <c r="P2573" i="1"/>
  <c r="L2661" i="1"/>
  <c r="P2661" i="1"/>
  <c r="L2749" i="1"/>
  <c r="P2749" i="1"/>
  <c r="L2861" i="1"/>
  <c r="P2861" i="1"/>
  <c r="L2965" i="1"/>
  <c r="P2965" i="1"/>
  <c r="L3085" i="1"/>
  <c r="P3085" i="1"/>
  <c r="L3173" i="1"/>
  <c r="P3173" i="1"/>
  <c r="L3261" i="1"/>
  <c r="P3261" i="1"/>
  <c r="L35" i="1"/>
  <c r="P35" i="1"/>
  <c r="L67" i="1"/>
  <c r="P67" i="1"/>
  <c r="L99" i="1"/>
  <c r="P99" i="1"/>
  <c r="L131" i="1"/>
  <c r="P131" i="1"/>
  <c r="L163" i="1"/>
  <c r="P163" i="1"/>
  <c r="L195" i="1"/>
  <c r="P195" i="1"/>
  <c r="L227" i="1"/>
  <c r="P227" i="1"/>
  <c r="L259" i="1"/>
  <c r="P259" i="1"/>
  <c r="L291" i="1"/>
  <c r="P291" i="1"/>
  <c r="L323" i="1"/>
  <c r="P323" i="1"/>
  <c r="L355" i="1"/>
  <c r="P355" i="1"/>
  <c r="L387" i="1"/>
  <c r="P387" i="1"/>
  <c r="L419" i="1"/>
  <c r="P419" i="1"/>
  <c r="L451" i="1"/>
  <c r="P451" i="1"/>
  <c r="L483" i="1"/>
  <c r="P483" i="1"/>
  <c r="L515" i="1"/>
  <c r="P515" i="1"/>
  <c r="L547" i="1"/>
  <c r="P547" i="1"/>
  <c r="L579" i="1"/>
  <c r="P579" i="1"/>
  <c r="L611" i="1"/>
  <c r="P611" i="1"/>
  <c r="L643" i="1"/>
  <c r="P643" i="1"/>
  <c r="L675" i="1"/>
  <c r="P675" i="1"/>
  <c r="L707" i="1"/>
  <c r="P707" i="1"/>
  <c r="L739" i="1"/>
  <c r="P739" i="1"/>
  <c r="L771" i="1"/>
  <c r="P771" i="1"/>
  <c r="L803" i="1"/>
  <c r="P803" i="1"/>
  <c r="L835" i="1"/>
  <c r="P835" i="1"/>
  <c r="L867" i="1"/>
  <c r="P867" i="1"/>
  <c r="L899" i="1"/>
  <c r="P899" i="1"/>
  <c r="L931" i="1"/>
  <c r="P931" i="1"/>
  <c r="L963" i="1"/>
  <c r="P963" i="1"/>
  <c r="L995" i="1"/>
  <c r="P995" i="1"/>
  <c r="L1027" i="1"/>
  <c r="P1027" i="1"/>
  <c r="L1059" i="1"/>
  <c r="P1059" i="1"/>
  <c r="L1091" i="1"/>
  <c r="P1091" i="1"/>
  <c r="L1123" i="1"/>
  <c r="P1123" i="1"/>
  <c r="L1155" i="1"/>
  <c r="P1155" i="1"/>
  <c r="L1187" i="1"/>
  <c r="P1187" i="1"/>
  <c r="L1219" i="1"/>
  <c r="P1219" i="1"/>
  <c r="L1251" i="1"/>
  <c r="P1251" i="1"/>
  <c r="L1283" i="1"/>
  <c r="P1283" i="1"/>
  <c r="L1315" i="1"/>
  <c r="P1315" i="1"/>
  <c r="L1347" i="1"/>
  <c r="P1347" i="1"/>
  <c r="L1379" i="1"/>
  <c r="P1379" i="1"/>
  <c r="L1411" i="1"/>
  <c r="P1411" i="1"/>
  <c r="L1443" i="1"/>
  <c r="P1443" i="1"/>
  <c r="L1475" i="1"/>
  <c r="P1475" i="1"/>
  <c r="L1507" i="1"/>
  <c r="P1507" i="1"/>
  <c r="L1539" i="1"/>
  <c r="P1539" i="1"/>
  <c r="L1571" i="1"/>
  <c r="P1571" i="1"/>
  <c r="L1603" i="1"/>
  <c r="P1603" i="1"/>
  <c r="L1635" i="1"/>
  <c r="P1635" i="1"/>
  <c r="L1667" i="1"/>
  <c r="P1667" i="1"/>
  <c r="L1699" i="1"/>
  <c r="P1699" i="1"/>
  <c r="L1731" i="1"/>
  <c r="P1731" i="1"/>
  <c r="L1763" i="1"/>
  <c r="P1763" i="1"/>
  <c r="L1795" i="1"/>
  <c r="P1795" i="1"/>
  <c r="L1827" i="1"/>
  <c r="P1827" i="1"/>
  <c r="L1859" i="1"/>
  <c r="P1859" i="1"/>
  <c r="L1891" i="1"/>
  <c r="P1891" i="1"/>
  <c r="L1923" i="1"/>
  <c r="P1923" i="1"/>
  <c r="L1955" i="1"/>
  <c r="P1955" i="1"/>
  <c r="L599" i="1"/>
  <c r="P599" i="1"/>
  <c r="L1431" i="1"/>
  <c r="P1431" i="1"/>
  <c r="L2271" i="1"/>
  <c r="P2271" i="1"/>
  <c r="L2831" i="1"/>
  <c r="P2831" i="1"/>
  <c r="L3103" i="1"/>
  <c r="P3103" i="1"/>
  <c r="L81" i="1"/>
  <c r="P81" i="1"/>
  <c r="L241" i="1"/>
  <c r="P241" i="1"/>
  <c r="L433" i="1"/>
  <c r="P433" i="1"/>
  <c r="L625" i="1"/>
  <c r="P625" i="1"/>
  <c r="L817" i="1"/>
  <c r="P817" i="1"/>
  <c r="L977" i="1"/>
  <c r="P977" i="1"/>
  <c r="L1169" i="1"/>
  <c r="P1169" i="1"/>
  <c r="L1361" i="1"/>
  <c r="P1361" i="1"/>
  <c r="L1553" i="1"/>
  <c r="P1553" i="1"/>
  <c r="L1777" i="1"/>
  <c r="P1777" i="1"/>
  <c r="L1969" i="1"/>
  <c r="P1969" i="1"/>
  <c r="L2161" i="1"/>
  <c r="P2161" i="1"/>
  <c r="L2353" i="1"/>
  <c r="P2353" i="1"/>
  <c r="L2513" i="1"/>
  <c r="P2513" i="1"/>
  <c r="L2641" i="1"/>
  <c r="P2641" i="1"/>
  <c r="L2849" i="1"/>
  <c r="P2849" i="1"/>
  <c r="L3081" i="1"/>
  <c r="P3081" i="1"/>
  <c r="L3249" i="1"/>
  <c r="P3249" i="1"/>
  <c r="L2770" i="1"/>
  <c r="P2770" i="1"/>
  <c r="L2906" i="1"/>
  <c r="P2906" i="1"/>
  <c r="L18" i="1"/>
  <c r="P18" i="1"/>
  <c r="L82" i="1"/>
  <c r="P82" i="1"/>
  <c r="L146" i="1"/>
  <c r="P146" i="1"/>
  <c r="L242" i="1"/>
  <c r="P242" i="1"/>
  <c r="L306" i="1"/>
  <c r="P306" i="1"/>
  <c r="L370" i="1"/>
  <c r="P370" i="1"/>
  <c r="L434" i="1"/>
  <c r="P434" i="1"/>
  <c r="L498" i="1"/>
  <c r="P498" i="1"/>
  <c r="L562" i="1"/>
  <c r="P562" i="1"/>
  <c r="L626" i="1"/>
  <c r="P626" i="1"/>
  <c r="L690" i="1"/>
  <c r="P690" i="1"/>
  <c r="L754" i="1"/>
  <c r="P754" i="1"/>
  <c r="L818" i="1"/>
  <c r="P818" i="1"/>
  <c r="L882" i="1"/>
  <c r="P882" i="1"/>
  <c r="L946" i="1"/>
  <c r="P946" i="1"/>
  <c r="L1010" i="1"/>
  <c r="P1010" i="1"/>
  <c r="L1074" i="1"/>
  <c r="P1074" i="1"/>
  <c r="L1138" i="1"/>
  <c r="P1138" i="1"/>
  <c r="L1202" i="1"/>
  <c r="P1202" i="1"/>
  <c r="L1266" i="1"/>
  <c r="P1266" i="1"/>
  <c r="L1330" i="1"/>
  <c r="P1330" i="1"/>
  <c r="L1394" i="1"/>
  <c r="P1394" i="1"/>
  <c r="L1458" i="1"/>
  <c r="P1458" i="1"/>
  <c r="L1490" i="1"/>
  <c r="P1490" i="1"/>
  <c r="L1554" i="1"/>
  <c r="P1554" i="1"/>
  <c r="L1618" i="1"/>
  <c r="P1618" i="1"/>
  <c r="L1682" i="1"/>
  <c r="P1682" i="1"/>
  <c r="L1746" i="1"/>
  <c r="P1746" i="1"/>
  <c r="L1810" i="1"/>
  <c r="P1810" i="1"/>
  <c r="L1874" i="1"/>
  <c r="P1874" i="1"/>
  <c r="L1938" i="1"/>
  <c r="P1938" i="1"/>
  <c r="L2002" i="1"/>
  <c r="P2002" i="1"/>
  <c r="L2066" i="1"/>
  <c r="P2066" i="1"/>
  <c r="L2130" i="1"/>
  <c r="P2130" i="1"/>
  <c r="L2194" i="1"/>
  <c r="P2194" i="1"/>
  <c r="L2258" i="1"/>
  <c r="P2258" i="1"/>
  <c r="L2330" i="1"/>
  <c r="P2330" i="1"/>
  <c r="L2394" i="1"/>
  <c r="P2394" i="1"/>
  <c r="L2458" i="1"/>
  <c r="P2458" i="1"/>
  <c r="L2522" i="1"/>
  <c r="P2522" i="1"/>
  <c r="L2634" i="1"/>
  <c r="P2634" i="1"/>
  <c r="L2762" i="1"/>
  <c r="P2762" i="1"/>
  <c r="L2898" i="1"/>
  <c r="P2898" i="1"/>
  <c r="L3002" i="1"/>
  <c r="P3002" i="1"/>
  <c r="L3074" i="1"/>
  <c r="P3074" i="1"/>
  <c r="L3154" i="1"/>
  <c r="P3154" i="1"/>
  <c r="L3250" i="1"/>
  <c r="P3250" i="1"/>
  <c r="L1181" i="1"/>
  <c r="P1181" i="1"/>
  <c r="L1813" i="1"/>
  <c r="P1813" i="1"/>
  <c r="L215" i="1"/>
  <c r="P215" i="1"/>
  <c r="L935" i="1"/>
  <c r="P935" i="1"/>
  <c r="L1743" i="1"/>
  <c r="P1743" i="1"/>
  <c r="L2463" i="1"/>
  <c r="P2463" i="1"/>
  <c r="L3199" i="1"/>
  <c r="P3199" i="1"/>
  <c r="L49" i="1"/>
  <c r="P49" i="1"/>
  <c r="L209" i="1"/>
  <c r="P209" i="1"/>
  <c r="L401" i="1"/>
  <c r="P401" i="1"/>
  <c r="L593" i="1"/>
  <c r="P593" i="1"/>
  <c r="L753" i="1"/>
  <c r="P753" i="1"/>
  <c r="L945" i="1"/>
  <c r="P945" i="1"/>
  <c r="L1137" i="1"/>
  <c r="P1137" i="1"/>
  <c r="L1329" i="1"/>
  <c r="P1329" i="1"/>
  <c r="L1521" i="1"/>
  <c r="P1521" i="1"/>
  <c r="L1649" i="1"/>
  <c r="P1649" i="1"/>
  <c r="L1809" i="1"/>
  <c r="P1809" i="1"/>
  <c r="L1937" i="1"/>
  <c r="P1937" i="1"/>
  <c r="L2129" i="1"/>
  <c r="P2129" i="1"/>
  <c r="L2321" i="1"/>
  <c r="P2321" i="1"/>
  <c r="L2545" i="1"/>
  <c r="P2545" i="1"/>
  <c r="L2713" i="1"/>
  <c r="P2713" i="1"/>
  <c r="L2985" i="1"/>
  <c r="P2985" i="1"/>
  <c r="L3177" i="1"/>
  <c r="P3177" i="1"/>
  <c r="L2650" i="1"/>
  <c r="P2650" i="1"/>
  <c r="L57" i="1"/>
  <c r="P57" i="1"/>
  <c r="L185" i="1"/>
  <c r="P185" i="1"/>
  <c r="L313" i="1"/>
  <c r="P313" i="1"/>
  <c r="L473" i="1"/>
  <c r="P473" i="1"/>
  <c r="L601" i="1"/>
  <c r="P601" i="1"/>
  <c r="L729" i="1"/>
  <c r="P729" i="1"/>
  <c r="L857" i="1"/>
  <c r="P857" i="1"/>
  <c r="L985" i="1"/>
  <c r="P985" i="1"/>
  <c r="L1113" i="1"/>
  <c r="P1113" i="1"/>
  <c r="L1241" i="1"/>
  <c r="P1241" i="1"/>
  <c r="L1337" i="1"/>
  <c r="P1337" i="1"/>
  <c r="L1465" i="1"/>
  <c r="P1465" i="1"/>
  <c r="L1529" i="1"/>
  <c r="P1529" i="1"/>
  <c r="L1593" i="1"/>
  <c r="P1593" i="1"/>
  <c r="L1657" i="1"/>
  <c r="P1657" i="1"/>
  <c r="L1721" i="1"/>
  <c r="P1721" i="1"/>
  <c r="L1785" i="1"/>
  <c r="P1785" i="1"/>
  <c r="L1849" i="1"/>
  <c r="P1849" i="1"/>
  <c r="L1913" i="1"/>
  <c r="P1913" i="1"/>
  <c r="L1977" i="1"/>
  <c r="P1977" i="1"/>
  <c r="L2041" i="1"/>
  <c r="P2041" i="1"/>
  <c r="L2105" i="1"/>
  <c r="P2105" i="1"/>
  <c r="L2169" i="1"/>
  <c r="P2169" i="1"/>
  <c r="L2233" i="1"/>
  <c r="P2233" i="1"/>
  <c r="L2329" i="1"/>
  <c r="P2329" i="1"/>
  <c r="L2425" i="1"/>
  <c r="P2425" i="1"/>
  <c r="L2489" i="1"/>
  <c r="P2489" i="1"/>
  <c r="L2553" i="1"/>
  <c r="P2553" i="1"/>
  <c r="L2617" i="1"/>
  <c r="P2617" i="1"/>
  <c r="L2681" i="1"/>
  <c r="P2681" i="1"/>
  <c r="L2753" i="1"/>
  <c r="P2753" i="1"/>
  <c r="L2785" i="1"/>
  <c r="P2785" i="1"/>
  <c r="L2865" i="1"/>
  <c r="P2865" i="1"/>
  <c r="L2961" i="1"/>
  <c r="P2961" i="1"/>
  <c r="L2993" i="1"/>
  <c r="P2993" i="1"/>
  <c r="L3025" i="1"/>
  <c r="P3025" i="1"/>
  <c r="L3057" i="1"/>
  <c r="P3057" i="1"/>
  <c r="L3089" i="1"/>
  <c r="P3089" i="1"/>
  <c r="L3121" i="1"/>
  <c r="P3121" i="1"/>
  <c r="L3153" i="1"/>
  <c r="P3153" i="1"/>
  <c r="L3185" i="1"/>
  <c r="P3185" i="1"/>
  <c r="L3225" i="1"/>
  <c r="P3225" i="1"/>
  <c r="L3257" i="1"/>
  <c r="P3257" i="1"/>
  <c r="L3289" i="1"/>
  <c r="P3289" i="1"/>
  <c r="L2314" i="1"/>
  <c r="P2314" i="1"/>
  <c r="L2674" i="1"/>
  <c r="P2674" i="1"/>
  <c r="L2730" i="1"/>
  <c r="P2730" i="1"/>
  <c r="L2786" i="1"/>
  <c r="P2786" i="1"/>
  <c r="L2850" i="1"/>
  <c r="P2850" i="1"/>
  <c r="L2914" i="1"/>
  <c r="P2914" i="1"/>
  <c r="L26" i="1"/>
  <c r="P26" i="1"/>
  <c r="L58" i="1"/>
  <c r="P58" i="1"/>
  <c r="L90" i="1"/>
  <c r="P90" i="1"/>
  <c r="L122" i="1"/>
  <c r="P122" i="1"/>
  <c r="L154" i="1"/>
  <c r="P154" i="1"/>
  <c r="L186" i="1"/>
  <c r="P186" i="1"/>
  <c r="L218" i="1"/>
  <c r="P218" i="1"/>
  <c r="L250" i="1"/>
  <c r="P250" i="1"/>
  <c r="L282" i="1"/>
  <c r="P282" i="1"/>
  <c r="L314" i="1"/>
  <c r="P314" i="1"/>
  <c r="L346" i="1"/>
  <c r="P346" i="1"/>
  <c r="L378" i="1"/>
  <c r="P378" i="1"/>
  <c r="L410" i="1"/>
  <c r="P410" i="1"/>
  <c r="L442" i="1"/>
  <c r="P442" i="1"/>
  <c r="L474" i="1"/>
  <c r="P474" i="1"/>
  <c r="L506" i="1"/>
  <c r="P506" i="1"/>
  <c r="L538" i="1"/>
  <c r="P538" i="1"/>
  <c r="L570" i="1"/>
  <c r="P570" i="1"/>
  <c r="L602" i="1"/>
  <c r="P602" i="1"/>
  <c r="L634" i="1"/>
  <c r="P634" i="1"/>
  <c r="L666" i="1"/>
  <c r="P666" i="1"/>
  <c r="L698" i="1"/>
  <c r="P698" i="1"/>
  <c r="L730" i="1"/>
  <c r="P730" i="1"/>
  <c r="L762" i="1"/>
  <c r="P762" i="1"/>
  <c r="L794" i="1"/>
  <c r="P794" i="1"/>
  <c r="L826" i="1"/>
  <c r="P826" i="1"/>
  <c r="L858" i="1"/>
  <c r="P858" i="1"/>
  <c r="L890" i="1"/>
  <c r="P890" i="1"/>
  <c r="L922" i="1"/>
  <c r="P922" i="1"/>
  <c r="L954" i="1"/>
  <c r="P954" i="1"/>
  <c r="L986" i="1"/>
  <c r="P986" i="1"/>
  <c r="L1018" i="1"/>
  <c r="P1018" i="1"/>
  <c r="L1050" i="1"/>
  <c r="P1050" i="1"/>
  <c r="L1082" i="1"/>
  <c r="P1082" i="1"/>
  <c r="L1114" i="1"/>
  <c r="P1114" i="1"/>
  <c r="L1146" i="1"/>
  <c r="P1146" i="1"/>
  <c r="L1178" i="1"/>
  <c r="P1178" i="1"/>
  <c r="L1210" i="1"/>
  <c r="P1210" i="1"/>
  <c r="L1242" i="1"/>
  <c r="P1242" i="1"/>
  <c r="L1274" i="1"/>
  <c r="P1274" i="1"/>
  <c r="L1306" i="1"/>
  <c r="P1306" i="1"/>
  <c r="L1338" i="1"/>
  <c r="P1338" i="1"/>
  <c r="L1370" i="1"/>
  <c r="P1370" i="1"/>
  <c r="L1402" i="1"/>
  <c r="P1402" i="1"/>
  <c r="L1434" i="1"/>
  <c r="P1434" i="1"/>
  <c r="L1466" i="1"/>
  <c r="P1466" i="1"/>
  <c r="L1498" i="1"/>
  <c r="P1498" i="1"/>
  <c r="L1530" i="1"/>
  <c r="P1530" i="1"/>
  <c r="L1562" i="1"/>
  <c r="P1562" i="1"/>
  <c r="L1594" i="1"/>
  <c r="P1594" i="1"/>
  <c r="L1626" i="1"/>
  <c r="P1626" i="1"/>
  <c r="L1658" i="1"/>
  <c r="P1658" i="1"/>
  <c r="L1690" i="1"/>
  <c r="P1690" i="1"/>
  <c r="L1722" i="1"/>
  <c r="P1722" i="1"/>
  <c r="L1754" i="1"/>
  <c r="P1754" i="1"/>
  <c r="L1786" i="1"/>
  <c r="P1786" i="1"/>
  <c r="L1818" i="1"/>
  <c r="P1818" i="1"/>
  <c r="L1850" i="1"/>
  <c r="P1850" i="1"/>
  <c r="L1882" i="1"/>
  <c r="P1882" i="1"/>
  <c r="L1914" i="1"/>
  <c r="P1914" i="1"/>
  <c r="L1946" i="1"/>
  <c r="P1946" i="1"/>
  <c r="L1978" i="1"/>
  <c r="P1978" i="1"/>
  <c r="L2010" i="1"/>
  <c r="P2010" i="1"/>
  <c r="L2042" i="1"/>
  <c r="P2042" i="1"/>
  <c r="L2074" i="1"/>
  <c r="P2074" i="1"/>
  <c r="L2106" i="1"/>
  <c r="P2106" i="1"/>
  <c r="L335" i="1"/>
  <c r="P335" i="1"/>
  <c r="L1047" i="1"/>
  <c r="P1047" i="1"/>
  <c r="L1895" i="1"/>
  <c r="P1895" i="1"/>
  <c r="L2631" i="1"/>
  <c r="P2631" i="1"/>
  <c r="L3271" i="1"/>
  <c r="P3271" i="1"/>
  <c r="L177" i="1"/>
  <c r="P177" i="1"/>
  <c r="L369" i="1"/>
  <c r="P369" i="1"/>
  <c r="L561" i="1"/>
  <c r="P561" i="1"/>
  <c r="L721" i="1"/>
  <c r="P721" i="1"/>
  <c r="L913" i="1"/>
  <c r="P913" i="1"/>
  <c r="L1105" i="1"/>
  <c r="P1105" i="1"/>
  <c r="L1297" i="1"/>
  <c r="P1297" i="1"/>
  <c r="L1425" i="1"/>
  <c r="P1425" i="1"/>
  <c r="L1585" i="1"/>
  <c r="P1585" i="1"/>
  <c r="L1745" i="1"/>
  <c r="P1745" i="1"/>
  <c r="L1905" i="1"/>
  <c r="P1905" i="1"/>
  <c r="L2097" i="1"/>
  <c r="P2097" i="1"/>
  <c r="L2289" i="1"/>
  <c r="P2289" i="1"/>
  <c r="L2449" i="1"/>
  <c r="P2449" i="1"/>
  <c r="L2673" i="1"/>
  <c r="P2673" i="1"/>
  <c r="L2953" i="1"/>
  <c r="P2953" i="1"/>
  <c r="L3145" i="1"/>
  <c r="P3145" i="1"/>
  <c r="L2722" i="1"/>
  <c r="P2722" i="1"/>
  <c r="L89" i="1"/>
  <c r="P89" i="1"/>
  <c r="L217" i="1"/>
  <c r="P217" i="1"/>
  <c r="L377" i="1"/>
  <c r="P377" i="1"/>
  <c r="L505" i="1"/>
  <c r="P505" i="1"/>
  <c r="L633" i="1"/>
  <c r="P633" i="1"/>
  <c r="L761" i="1"/>
  <c r="P761" i="1"/>
  <c r="L889" i="1"/>
  <c r="P889" i="1"/>
  <c r="L1017" i="1"/>
  <c r="P1017" i="1"/>
  <c r="L1145" i="1"/>
  <c r="P1145" i="1"/>
  <c r="L1209" i="1"/>
  <c r="P1209" i="1"/>
  <c r="L1305" i="1"/>
  <c r="P1305" i="1"/>
  <c r="L1401" i="1"/>
  <c r="P1401" i="1"/>
  <c r="L1497" i="1"/>
  <c r="P1497" i="1"/>
  <c r="L1561" i="1"/>
  <c r="P1561" i="1"/>
  <c r="L1625" i="1"/>
  <c r="P1625" i="1"/>
  <c r="L1689" i="1"/>
  <c r="P1689" i="1"/>
  <c r="L1753" i="1"/>
  <c r="P1753" i="1"/>
  <c r="L1817" i="1"/>
  <c r="P1817" i="1"/>
  <c r="L1881" i="1"/>
  <c r="P1881" i="1"/>
  <c r="L1945" i="1"/>
  <c r="P1945" i="1"/>
  <c r="L2009" i="1"/>
  <c r="P2009" i="1"/>
  <c r="L2073" i="1"/>
  <c r="P2073" i="1"/>
  <c r="L2137" i="1"/>
  <c r="P2137" i="1"/>
  <c r="L2201" i="1"/>
  <c r="P2201" i="1"/>
  <c r="L2297" i="1"/>
  <c r="P2297" i="1"/>
  <c r="L2393" i="1"/>
  <c r="P2393" i="1"/>
  <c r="L2457" i="1"/>
  <c r="P2457" i="1"/>
  <c r="L2521" i="1"/>
  <c r="P2521" i="1"/>
  <c r="L2585" i="1"/>
  <c r="P2585" i="1"/>
  <c r="L2649" i="1"/>
  <c r="P2649" i="1"/>
  <c r="L2721" i="1"/>
  <c r="P2721" i="1"/>
  <c r="L2817" i="1"/>
  <c r="P2817" i="1"/>
  <c r="L2905" i="1"/>
  <c r="P2905" i="1"/>
  <c r="L823" i="1"/>
  <c r="P823" i="1"/>
  <c r="L2007" i="1"/>
  <c r="P2007" i="1"/>
  <c r="L2727" i="1"/>
  <c r="P2727" i="1"/>
  <c r="L17" i="1"/>
  <c r="P17" i="1"/>
  <c r="L273" i="1"/>
  <c r="P273" i="1"/>
  <c r="L497" i="1"/>
  <c r="P497" i="1"/>
  <c r="L689" i="1"/>
  <c r="P689" i="1"/>
  <c r="L881" i="1"/>
  <c r="P881" i="1"/>
  <c r="L1073" i="1"/>
  <c r="P1073" i="1"/>
  <c r="L1233" i="1"/>
  <c r="P1233" i="1"/>
  <c r="L1457" i="1"/>
  <c r="P1457" i="1"/>
  <c r="L1681" i="1"/>
  <c r="P1681" i="1"/>
  <c r="L1873" i="1"/>
  <c r="P1873" i="1"/>
  <c r="L2065" i="1"/>
  <c r="P2065" i="1"/>
  <c r="L2225" i="1"/>
  <c r="P2225" i="1"/>
  <c r="L2417" i="1"/>
  <c r="P2417" i="1"/>
  <c r="L2609" i="1"/>
  <c r="P2609" i="1"/>
  <c r="L2809" i="1"/>
  <c r="P2809" i="1"/>
  <c r="L3049" i="1"/>
  <c r="P3049" i="1"/>
  <c r="L3281" i="1"/>
  <c r="P3281" i="1"/>
  <c r="L153" i="1"/>
  <c r="P153" i="1"/>
  <c r="L281" i="1"/>
  <c r="P281" i="1"/>
  <c r="L409" i="1"/>
  <c r="P409" i="1"/>
  <c r="L569" i="1"/>
  <c r="P569" i="1"/>
  <c r="L697" i="1"/>
  <c r="P697" i="1"/>
  <c r="L825" i="1"/>
  <c r="P825" i="1"/>
  <c r="L953" i="1"/>
  <c r="P953" i="1"/>
  <c r="L1081" i="1"/>
  <c r="P1081" i="1"/>
  <c r="L1273" i="1"/>
  <c r="P1273" i="1"/>
  <c r="L1433" i="1"/>
  <c r="P1433" i="1"/>
  <c r="L2265" i="1"/>
  <c r="P2265" i="1"/>
  <c r="L65" i="1"/>
  <c r="P65" i="1"/>
  <c r="L129" i="1"/>
  <c r="P129" i="1"/>
  <c r="L193" i="1"/>
  <c r="P193" i="1"/>
  <c r="L257" i="1"/>
  <c r="P257" i="1"/>
  <c r="L321" i="1"/>
  <c r="P321" i="1"/>
  <c r="L417" i="1"/>
  <c r="P417" i="1"/>
  <c r="L481" i="1"/>
  <c r="P481" i="1"/>
  <c r="L545" i="1"/>
  <c r="P545" i="1"/>
  <c r="L609" i="1"/>
  <c r="P609" i="1"/>
  <c r="L673" i="1"/>
  <c r="P673" i="1"/>
  <c r="L769" i="1"/>
  <c r="P769" i="1"/>
  <c r="L833" i="1"/>
  <c r="P833" i="1"/>
  <c r="L897" i="1"/>
  <c r="P897" i="1"/>
  <c r="L961" i="1"/>
  <c r="P961" i="1"/>
  <c r="L1025" i="1"/>
  <c r="P1025" i="1"/>
  <c r="L1057" i="1"/>
  <c r="P1057" i="1"/>
  <c r="L1089" i="1"/>
  <c r="P1089" i="1"/>
  <c r="L1121" i="1"/>
  <c r="P1121" i="1"/>
  <c r="L1153" i="1"/>
  <c r="P1153" i="1"/>
  <c r="L1185" i="1"/>
  <c r="P1185" i="1"/>
  <c r="L1217" i="1"/>
  <c r="P1217" i="1"/>
  <c r="L1249" i="1"/>
  <c r="P1249" i="1"/>
  <c r="L1281" i="1"/>
  <c r="P1281" i="1"/>
  <c r="L1313" i="1"/>
  <c r="P1313" i="1"/>
  <c r="L1345" i="1"/>
  <c r="P1345" i="1"/>
  <c r="L1409" i="1"/>
  <c r="P1409" i="1"/>
  <c r="L1441" i="1"/>
  <c r="P1441" i="1"/>
  <c r="L1473" i="1"/>
  <c r="P1473" i="1"/>
  <c r="L1505" i="1"/>
  <c r="P1505" i="1"/>
  <c r="L1537" i="1"/>
  <c r="P1537" i="1"/>
  <c r="L1569" i="1"/>
  <c r="P1569" i="1"/>
  <c r="L1601" i="1"/>
  <c r="P1601" i="1"/>
  <c r="L1633" i="1"/>
  <c r="P1633" i="1"/>
  <c r="L1665" i="1"/>
  <c r="P1665" i="1"/>
  <c r="L1697" i="1"/>
  <c r="P1697" i="1"/>
  <c r="L1729" i="1"/>
  <c r="P1729" i="1"/>
  <c r="L1761" i="1"/>
  <c r="P1761" i="1"/>
  <c r="L1793" i="1"/>
  <c r="P1793" i="1"/>
  <c r="L1825" i="1"/>
  <c r="P1825" i="1"/>
  <c r="L1857" i="1"/>
  <c r="P1857" i="1"/>
  <c r="L1889" i="1"/>
  <c r="P1889" i="1"/>
  <c r="L1921" i="1"/>
  <c r="P1921" i="1"/>
  <c r="L1953" i="1"/>
  <c r="P1953" i="1"/>
  <c r="L1985" i="1"/>
  <c r="P1985" i="1"/>
  <c r="L2017" i="1"/>
  <c r="P2017" i="1"/>
  <c r="L2049" i="1"/>
  <c r="P2049" i="1"/>
  <c r="L2081" i="1"/>
  <c r="P2081" i="1"/>
  <c r="L2113" i="1"/>
  <c r="P2113" i="1"/>
  <c r="L2145" i="1"/>
  <c r="P2145" i="1"/>
  <c r="L2177" i="1"/>
  <c r="P2177" i="1"/>
  <c r="L2209" i="1"/>
  <c r="P2209" i="1"/>
  <c r="L2241" i="1"/>
  <c r="P2241" i="1"/>
  <c r="L2273" i="1"/>
  <c r="P2273" i="1"/>
  <c r="L2305" i="1"/>
  <c r="P2305" i="1"/>
  <c r="L2337" i="1"/>
  <c r="P2337" i="1"/>
  <c r="L2369" i="1"/>
  <c r="P2369" i="1"/>
  <c r="L2401" i="1"/>
  <c r="P2401" i="1"/>
  <c r="L2433" i="1"/>
  <c r="P2433" i="1"/>
  <c r="L2465" i="1"/>
  <c r="P2465" i="1"/>
  <c r="L2497" i="1"/>
  <c r="P2497" i="1"/>
  <c r="L2529" i="1"/>
  <c r="P2529" i="1"/>
  <c r="L2561" i="1"/>
  <c r="P2561" i="1"/>
  <c r="L2593" i="1"/>
  <c r="P2593" i="1"/>
  <c r="L2625" i="1"/>
  <c r="P2625" i="1"/>
  <c r="L2657" i="1"/>
  <c r="P2657" i="1"/>
  <c r="L2689" i="1"/>
  <c r="P2689" i="1"/>
  <c r="L2729" i="1"/>
  <c r="P2729" i="1"/>
  <c r="L2761" i="1"/>
  <c r="P2761" i="1"/>
  <c r="L2793" i="1"/>
  <c r="P2793" i="1"/>
  <c r="L2833" i="1"/>
  <c r="P2833" i="1"/>
  <c r="L2873" i="1"/>
  <c r="P2873" i="1"/>
  <c r="L2921" i="1"/>
  <c r="P2921" i="1"/>
  <c r="L2969" i="1"/>
  <c r="P2969" i="1"/>
  <c r="L3001" i="1"/>
  <c r="P3001" i="1"/>
  <c r="L3033" i="1"/>
  <c r="P3033" i="1"/>
  <c r="L3065" i="1"/>
  <c r="P3065" i="1"/>
  <c r="L3097" i="1"/>
  <c r="P3097" i="1"/>
  <c r="L3129" i="1"/>
  <c r="P3129" i="1"/>
  <c r="L3161" i="1"/>
  <c r="P3161" i="1"/>
  <c r="L3201" i="1"/>
  <c r="P3201" i="1"/>
  <c r="L3233" i="1"/>
  <c r="P3233" i="1"/>
  <c r="L3265" i="1"/>
  <c r="P3265" i="1"/>
  <c r="L3297" i="1"/>
  <c r="P3297" i="1"/>
  <c r="L2562" i="1"/>
  <c r="P2562" i="1"/>
  <c r="L2690" i="1"/>
  <c r="P2690" i="1"/>
  <c r="L2746" i="1"/>
  <c r="P2746" i="1"/>
  <c r="L2802" i="1"/>
  <c r="P2802" i="1"/>
  <c r="L2866" i="1"/>
  <c r="P2866" i="1"/>
  <c r="L2930" i="1"/>
  <c r="P2930" i="1"/>
  <c r="L471" i="1"/>
  <c r="P471" i="1"/>
  <c r="L1327" i="1"/>
  <c r="P1327" i="1"/>
  <c r="L2103" i="1"/>
  <c r="P2103" i="1"/>
  <c r="L2543" i="1"/>
  <c r="P2543" i="1"/>
  <c r="L113" i="1"/>
  <c r="P113" i="1"/>
  <c r="L305" i="1"/>
  <c r="P305" i="1"/>
  <c r="L465" i="1"/>
  <c r="P465" i="1"/>
  <c r="L657" i="1"/>
  <c r="P657" i="1"/>
  <c r="L849" i="1"/>
  <c r="P849" i="1"/>
  <c r="L1009" i="1"/>
  <c r="P1009" i="1"/>
  <c r="L1201" i="1"/>
  <c r="P1201" i="1"/>
  <c r="L1393" i="1"/>
  <c r="P1393" i="1"/>
  <c r="L1617" i="1"/>
  <c r="P1617" i="1"/>
  <c r="L1841" i="1"/>
  <c r="P1841" i="1"/>
  <c r="L2033" i="1"/>
  <c r="P2033" i="1"/>
  <c r="L2193" i="1"/>
  <c r="P2193" i="1"/>
  <c r="L2385" i="1"/>
  <c r="P2385" i="1"/>
  <c r="L2577" i="1"/>
  <c r="P2577" i="1"/>
  <c r="L2745" i="1"/>
  <c r="P2745" i="1"/>
  <c r="L2897" i="1"/>
  <c r="P2897" i="1"/>
  <c r="L3113" i="1"/>
  <c r="P3113" i="1"/>
  <c r="L3313" i="1"/>
  <c r="P3313" i="1"/>
  <c r="L25" i="1"/>
  <c r="P25" i="1"/>
  <c r="L121" i="1"/>
  <c r="P121" i="1"/>
  <c r="L249" i="1"/>
  <c r="P249" i="1"/>
  <c r="L345" i="1"/>
  <c r="P345" i="1"/>
  <c r="L441" i="1"/>
  <c r="P441" i="1"/>
  <c r="L537" i="1"/>
  <c r="P537" i="1"/>
  <c r="L665" i="1"/>
  <c r="P665" i="1"/>
  <c r="L793" i="1"/>
  <c r="P793" i="1"/>
  <c r="L921" i="1"/>
  <c r="P921" i="1"/>
  <c r="L1049" i="1"/>
  <c r="P1049" i="1"/>
  <c r="L1177" i="1"/>
  <c r="P1177" i="1"/>
  <c r="L1369" i="1"/>
  <c r="P1369" i="1"/>
  <c r="L2361" i="1"/>
  <c r="P2361" i="1"/>
  <c r="L33" i="1"/>
  <c r="P33" i="1"/>
  <c r="L97" i="1"/>
  <c r="P97" i="1"/>
  <c r="L161" i="1"/>
  <c r="P161" i="1"/>
  <c r="L225" i="1"/>
  <c r="P225" i="1"/>
  <c r="L289" i="1"/>
  <c r="P289" i="1"/>
  <c r="L353" i="1"/>
  <c r="P353" i="1"/>
  <c r="L385" i="1"/>
  <c r="P385" i="1"/>
  <c r="L449" i="1"/>
  <c r="P449" i="1"/>
  <c r="L513" i="1"/>
  <c r="P513" i="1"/>
  <c r="L577" i="1"/>
  <c r="P577" i="1"/>
  <c r="L641" i="1"/>
  <c r="P641" i="1"/>
  <c r="L705" i="1"/>
  <c r="P705" i="1"/>
  <c r="L737" i="1"/>
  <c r="P737" i="1"/>
  <c r="L801" i="1"/>
  <c r="P801" i="1"/>
  <c r="L865" i="1"/>
  <c r="P865" i="1"/>
  <c r="L929" i="1"/>
  <c r="P929" i="1"/>
  <c r="L993" i="1"/>
  <c r="P993" i="1"/>
  <c r="L1377" i="1"/>
  <c r="P1377" i="1"/>
  <c r="L123" i="1"/>
  <c r="P123" i="1"/>
  <c r="L155" i="1"/>
  <c r="P155" i="1"/>
  <c r="L187" i="1"/>
  <c r="P187" i="1"/>
  <c r="L219" i="1"/>
  <c r="P219" i="1"/>
  <c r="L251" i="1"/>
  <c r="P251" i="1"/>
  <c r="L283" i="1"/>
  <c r="P283" i="1"/>
  <c r="L315" i="1"/>
  <c r="P315" i="1"/>
  <c r="L347" i="1"/>
  <c r="P347" i="1"/>
  <c r="L379" i="1"/>
  <c r="P379" i="1"/>
  <c r="L411" i="1"/>
  <c r="P411" i="1"/>
  <c r="L443" i="1"/>
  <c r="P443" i="1"/>
  <c r="L475" i="1"/>
  <c r="P475" i="1"/>
  <c r="L507" i="1"/>
  <c r="P507" i="1"/>
  <c r="L539" i="1"/>
  <c r="P539" i="1"/>
  <c r="L571" i="1"/>
  <c r="P571" i="1"/>
  <c r="L603" i="1"/>
  <c r="P603" i="1"/>
  <c r="L635" i="1"/>
  <c r="P635" i="1"/>
  <c r="L667" i="1"/>
  <c r="P667" i="1"/>
  <c r="L699" i="1"/>
  <c r="P699" i="1"/>
  <c r="L731" i="1"/>
  <c r="P731" i="1"/>
  <c r="L763" i="1"/>
  <c r="P763" i="1"/>
  <c r="L795" i="1"/>
  <c r="P795" i="1"/>
  <c r="L827" i="1"/>
  <c r="P827" i="1"/>
  <c r="L859" i="1"/>
  <c r="P859" i="1"/>
  <c r="L891" i="1"/>
  <c r="P891" i="1"/>
  <c r="L923" i="1"/>
  <c r="P923" i="1"/>
  <c r="L955" i="1"/>
  <c r="P955" i="1"/>
  <c r="L987" i="1"/>
  <c r="P987" i="1"/>
  <c r="L1019" i="1"/>
  <c r="P1019" i="1"/>
  <c r="L1051" i="1"/>
  <c r="P1051" i="1"/>
  <c r="L1083" i="1"/>
  <c r="P1083" i="1"/>
  <c r="L1115" i="1"/>
  <c r="P1115" i="1"/>
  <c r="L1147" i="1"/>
  <c r="P1147" i="1"/>
  <c r="L1179" i="1"/>
  <c r="P1179" i="1"/>
  <c r="L1211" i="1"/>
  <c r="P1211" i="1"/>
  <c r="L1243" i="1"/>
  <c r="P1243" i="1"/>
  <c r="L1275" i="1"/>
  <c r="P1275" i="1"/>
  <c r="L1307" i="1"/>
  <c r="P1307" i="1"/>
  <c r="L1339" i="1"/>
  <c r="P1339" i="1"/>
  <c r="L1371" i="1"/>
  <c r="P1371" i="1"/>
  <c r="L1403" i="1"/>
  <c r="P1403" i="1"/>
  <c r="L1435" i="1"/>
  <c r="P1435" i="1"/>
  <c r="L1467" i="1"/>
  <c r="P1467" i="1"/>
  <c r="L1499" i="1"/>
  <c r="P1499" i="1"/>
  <c r="L1531" i="1"/>
  <c r="P1531" i="1"/>
  <c r="L1563" i="1"/>
  <c r="P1563" i="1"/>
  <c r="L1595" i="1"/>
  <c r="P1595" i="1"/>
  <c r="L1627" i="1"/>
  <c r="P1627" i="1"/>
  <c r="L1659" i="1"/>
  <c r="P1659" i="1"/>
  <c r="L1691" i="1"/>
  <c r="P1691" i="1"/>
  <c r="L1723" i="1"/>
  <c r="P1723" i="1"/>
  <c r="L1755" i="1"/>
  <c r="P1755" i="1"/>
  <c r="L1787" i="1"/>
  <c r="P1787" i="1"/>
  <c r="L1819" i="1"/>
  <c r="P1819" i="1"/>
  <c r="L1851" i="1"/>
  <c r="P1851" i="1"/>
  <c r="L1883" i="1"/>
  <c r="P1883" i="1"/>
  <c r="L1915" i="1"/>
  <c r="P1915" i="1"/>
  <c r="L1947" i="1"/>
  <c r="P1947" i="1"/>
  <c r="L1979" i="1"/>
  <c r="P1979" i="1"/>
  <c r="L2011" i="1"/>
  <c r="P2011" i="1"/>
  <c r="L2043" i="1"/>
  <c r="P2043" i="1"/>
  <c r="L2075" i="1"/>
  <c r="P2075" i="1"/>
  <c r="L2107" i="1"/>
  <c r="P2107" i="1"/>
  <c r="L2139" i="1"/>
  <c r="P2139" i="1"/>
  <c r="L2171" i="1"/>
  <c r="P2171" i="1"/>
  <c r="L2203" i="1"/>
  <c r="P2203" i="1"/>
  <c r="L2235" i="1"/>
  <c r="P2235" i="1"/>
  <c r="L2267" i="1"/>
  <c r="P2267" i="1"/>
  <c r="L2299" i="1"/>
  <c r="P2299" i="1"/>
  <c r="L2331" i="1"/>
  <c r="P2331" i="1"/>
  <c r="L2363" i="1"/>
  <c r="P2363" i="1"/>
  <c r="L2395" i="1"/>
  <c r="P2395" i="1"/>
  <c r="L2427" i="1"/>
  <c r="P2427" i="1"/>
  <c r="L2459" i="1"/>
  <c r="P2459" i="1"/>
  <c r="L2491" i="1"/>
  <c r="P2491" i="1"/>
  <c r="L2523" i="1"/>
  <c r="P2523" i="1"/>
  <c r="L2555" i="1"/>
  <c r="P2555" i="1"/>
  <c r="L2587" i="1"/>
  <c r="P2587" i="1"/>
  <c r="L2619" i="1"/>
  <c r="P2619" i="1"/>
  <c r="L2651" i="1"/>
  <c r="P2651" i="1"/>
  <c r="L2683" i="1"/>
  <c r="P2683" i="1"/>
  <c r="L2715" i="1"/>
  <c r="P2715" i="1"/>
  <c r="L2747" i="1"/>
  <c r="P2747" i="1"/>
  <c r="L2779" i="1"/>
  <c r="P2779" i="1"/>
  <c r="L2811" i="1"/>
  <c r="P2811" i="1"/>
  <c r="L2843" i="1"/>
  <c r="P2843" i="1"/>
  <c r="L2875" i="1"/>
  <c r="P2875" i="1"/>
  <c r="L2907" i="1"/>
  <c r="P2907" i="1"/>
  <c r="L2939" i="1"/>
  <c r="P2939" i="1"/>
  <c r="L2971" i="1"/>
  <c r="P2971" i="1"/>
  <c r="L3003" i="1"/>
  <c r="P3003" i="1"/>
  <c r="L3035" i="1"/>
  <c r="P3035" i="1"/>
  <c r="L3067" i="1"/>
  <c r="P3067" i="1"/>
  <c r="L3099" i="1"/>
  <c r="P3099" i="1"/>
  <c r="L3131" i="1"/>
  <c r="P3131" i="1"/>
  <c r="L3163" i="1"/>
  <c r="P3163" i="1"/>
  <c r="L3195" i="1"/>
  <c r="P3195" i="1"/>
  <c r="L3227" i="1"/>
  <c r="P3227" i="1"/>
  <c r="L3259" i="1"/>
  <c r="P3259" i="1"/>
  <c r="L3291" i="1"/>
  <c r="P3291" i="1"/>
  <c r="L453" i="1"/>
  <c r="P453" i="1"/>
  <c r="L1245" i="1"/>
  <c r="P1245" i="1"/>
  <c r="L1349" i="1"/>
  <c r="P1349" i="1"/>
  <c r="L1437" i="1"/>
  <c r="P1437" i="1"/>
  <c r="L1533" i="1"/>
  <c r="P1533" i="1"/>
  <c r="L1629" i="1"/>
  <c r="P1629" i="1"/>
  <c r="L1717" i="1"/>
  <c r="P1717" i="1"/>
  <c r="L1821" i="1"/>
  <c r="P1821" i="1"/>
  <c r="L1941" i="1"/>
  <c r="P1941" i="1"/>
  <c r="L2037" i="1"/>
  <c r="P2037" i="1"/>
  <c r="L2125" i="1"/>
  <c r="P2125" i="1"/>
  <c r="L2213" i="1"/>
  <c r="P2213" i="1"/>
  <c r="L2309" i="1"/>
  <c r="P2309" i="1"/>
  <c r="L2405" i="1"/>
  <c r="P2405" i="1"/>
  <c r="L2501" i="1"/>
  <c r="P2501" i="1"/>
  <c r="L2589" i="1"/>
  <c r="P2589" i="1"/>
  <c r="L2669" i="1"/>
  <c r="P2669" i="1"/>
  <c r="L2757" i="1"/>
  <c r="P2757" i="1"/>
  <c r="L2845" i="1"/>
  <c r="P2845" i="1"/>
  <c r="L2949" i="1"/>
  <c r="P2949" i="1"/>
  <c r="L3045" i="1"/>
  <c r="P3045" i="1"/>
  <c r="L3141" i="1"/>
  <c r="P3141" i="1"/>
  <c r="L3237" i="1"/>
  <c r="P3237" i="1"/>
  <c r="L63" i="1"/>
  <c r="P63" i="1"/>
  <c r="L239" i="1"/>
  <c r="P239" i="1"/>
  <c r="L383" i="1"/>
  <c r="P383" i="1"/>
  <c r="L511" i="1"/>
  <c r="P511" i="1"/>
  <c r="L607" i="1"/>
  <c r="P607" i="1"/>
  <c r="L727" i="1"/>
  <c r="P727" i="1"/>
  <c r="L839" i="1"/>
  <c r="P839" i="1"/>
  <c r="L951" i="1"/>
  <c r="P951" i="1"/>
  <c r="L1071" i="1"/>
  <c r="P1071" i="1"/>
  <c r="L1231" i="1"/>
  <c r="P1231" i="1"/>
  <c r="L1343" i="1"/>
  <c r="P1343" i="1"/>
  <c r="L1471" i="1"/>
  <c r="P1471" i="1"/>
  <c r="L1591" i="1"/>
  <c r="P1591" i="1"/>
  <c r="L1759" i="1"/>
  <c r="P1759" i="1"/>
  <c r="L1887" i="1"/>
  <c r="P1887" i="1"/>
  <c r="L1999" i="1"/>
  <c r="P1999" i="1"/>
  <c r="L2095" i="1"/>
  <c r="P2095" i="1"/>
  <c r="L2183" i="1"/>
  <c r="P2183" i="1"/>
  <c r="L2295" i="1"/>
  <c r="P2295" i="1"/>
  <c r="L2383" i="1"/>
  <c r="P2383" i="1"/>
  <c r="L2471" i="1"/>
  <c r="P2471" i="1"/>
  <c r="L2575" i="1"/>
  <c r="P2575" i="1"/>
  <c r="L2671" i="1"/>
  <c r="P2671" i="1"/>
  <c r="L2759" i="1"/>
  <c r="P2759" i="1"/>
  <c r="L2847" i="1"/>
  <c r="P2847" i="1"/>
  <c r="L2951" i="1"/>
  <c r="P2951" i="1"/>
  <c r="L3055" i="1"/>
  <c r="P3055" i="1"/>
  <c r="L3151" i="1"/>
  <c r="P3151" i="1"/>
  <c r="L3223" i="1"/>
  <c r="P3223" i="1"/>
  <c r="L3303" i="1"/>
  <c r="P3303" i="1"/>
  <c r="L229" i="1"/>
  <c r="P229" i="1"/>
  <c r="L277" i="1"/>
  <c r="P277" i="1"/>
  <c r="L333" i="1"/>
  <c r="P333" i="1"/>
  <c r="L389" i="1"/>
  <c r="P389" i="1"/>
  <c r="L557" i="1"/>
  <c r="P557" i="1"/>
  <c r="L621" i="1"/>
  <c r="P621" i="1"/>
  <c r="L693" i="1"/>
  <c r="P693" i="1"/>
  <c r="L781" i="1"/>
  <c r="P781" i="1"/>
  <c r="L861" i="1"/>
  <c r="P861" i="1"/>
  <c r="L925" i="1"/>
  <c r="P925" i="1"/>
  <c r="L1069" i="1"/>
  <c r="P1069" i="1"/>
  <c r="L1149" i="1"/>
  <c r="P1149" i="1"/>
  <c r="L1277" i="1"/>
  <c r="P1277" i="1"/>
  <c r="L1477" i="1"/>
  <c r="P1477" i="1"/>
  <c r="L1709" i="1"/>
  <c r="P1709" i="1"/>
  <c r="L1957" i="1"/>
  <c r="P1957" i="1"/>
  <c r="L2261" i="1"/>
  <c r="P2261" i="1"/>
  <c r="L2581" i="1"/>
  <c r="P2581" i="1"/>
  <c r="L2957" i="1"/>
  <c r="P2957" i="1"/>
  <c r="L55" i="1"/>
  <c r="P55" i="1"/>
  <c r="L151" i="1"/>
  <c r="P151" i="1"/>
  <c r="L247" i="1"/>
  <c r="P247" i="1"/>
  <c r="L391" i="1"/>
  <c r="P391" i="1"/>
  <c r="L519" i="1"/>
  <c r="P519" i="1"/>
  <c r="L711" i="1"/>
  <c r="P711" i="1"/>
  <c r="L903" i="1"/>
  <c r="P903" i="1"/>
  <c r="L1087" i="1"/>
  <c r="P1087" i="1"/>
  <c r="L1223" i="1"/>
  <c r="P1223" i="1"/>
  <c r="L1415" i="1"/>
  <c r="P1415" i="1"/>
  <c r="L1575" i="1"/>
  <c r="P1575" i="1"/>
  <c r="L1711" i="1"/>
  <c r="P1711" i="1"/>
  <c r="L1879" i="1"/>
  <c r="P1879" i="1"/>
  <c r="L2135" i="1"/>
  <c r="P2135" i="1"/>
  <c r="L2431" i="1"/>
  <c r="P2431" i="1"/>
  <c r="L2687" i="1"/>
  <c r="P2687" i="1"/>
  <c r="L2911" i="1"/>
  <c r="P2911" i="1"/>
  <c r="L3127" i="1"/>
  <c r="P3127" i="1"/>
  <c r="L527" i="1"/>
  <c r="P527" i="1"/>
  <c r="L967" i="1"/>
  <c r="P967" i="1"/>
  <c r="L1239" i="1"/>
  <c r="P1239" i="1"/>
  <c r="L1487" i="1"/>
  <c r="P1487" i="1"/>
  <c r="L1695" i="1"/>
  <c r="P1695" i="1"/>
  <c r="L1871" i="1"/>
  <c r="P1871" i="1"/>
  <c r="L2111" i="1"/>
  <c r="P2111" i="1"/>
  <c r="L2511" i="1"/>
  <c r="P2511" i="1"/>
  <c r="L3143" i="1"/>
  <c r="P3143" i="1"/>
  <c r="L40" i="1"/>
  <c r="P40" i="1"/>
  <c r="L72" i="1"/>
  <c r="P72" i="1"/>
  <c r="L104" i="1"/>
  <c r="P104" i="1"/>
  <c r="L136" i="1"/>
  <c r="P136" i="1"/>
  <c r="L168" i="1"/>
  <c r="P168" i="1"/>
  <c r="L200" i="1"/>
  <c r="P200" i="1"/>
  <c r="L232" i="1"/>
  <c r="P232" i="1"/>
  <c r="L264" i="1"/>
  <c r="P264" i="1"/>
  <c r="L296" i="1"/>
  <c r="P296" i="1"/>
  <c r="L328" i="1"/>
  <c r="P328" i="1"/>
  <c r="L360" i="1"/>
  <c r="P360" i="1"/>
  <c r="L392" i="1"/>
  <c r="P392" i="1"/>
  <c r="L424" i="1"/>
  <c r="P424" i="1"/>
  <c r="L456" i="1"/>
  <c r="P456" i="1"/>
  <c r="L488" i="1"/>
  <c r="P488" i="1"/>
  <c r="L520" i="1"/>
  <c r="P520" i="1"/>
  <c r="L552" i="1"/>
  <c r="P552" i="1"/>
  <c r="L584" i="1"/>
  <c r="P584" i="1"/>
  <c r="L616" i="1"/>
  <c r="P616" i="1"/>
  <c r="L648" i="1"/>
  <c r="P648" i="1"/>
  <c r="L680" i="1"/>
  <c r="P680" i="1"/>
  <c r="L712" i="1"/>
  <c r="P712" i="1"/>
  <c r="L744" i="1"/>
  <c r="P744" i="1"/>
  <c r="L776" i="1"/>
  <c r="P776" i="1"/>
  <c r="L808" i="1"/>
  <c r="P808" i="1"/>
  <c r="L840" i="1"/>
  <c r="P840" i="1"/>
  <c r="L872" i="1"/>
  <c r="P872" i="1"/>
  <c r="L904" i="1"/>
  <c r="P904" i="1"/>
  <c r="L936" i="1"/>
  <c r="P936" i="1"/>
  <c r="L968" i="1"/>
  <c r="P968" i="1"/>
  <c r="L1000" i="1"/>
  <c r="P1000" i="1"/>
  <c r="L1032" i="1"/>
  <c r="P1032" i="1"/>
  <c r="L1064" i="1"/>
  <c r="P1064" i="1"/>
  <c r="L1096" i="1"/>
  <c r="P1096" i="1"/>
  <c r="L1128" i="1"/>
  <c r="P1128" i="1"/>
  <c r="L1160" i="1"/>
  <c r="P1160" i="1"/>
  <c r="L1192" i="1"/>
  <c r="P1192" i="1"/>
  <c r="L1224" i="1"/>
  <c r="P1224" i="1"/>
  <c r="L1256" i="1"/>
  <c r="P1256" i="1"/>
  <c r="L1288" i="1"/>
  <c r="P1288" i="1"/>
  <c r="L1320" i="1"/>
  <c r="P1320" i="1"/>
  <c r="L1352" i="1"/>
  <c r="P1352" i="1"/>
  <c r="L1384" i="1"/>
  <c r="P1384" i="1"/>
  <c r="L1416" i="1"/>
  <c r="P1416" i="1"/>
  <c r="L1448" i="1"/>
  <c r="P1448" i="1"/>
  <c r="L1480" i="1"/>
  <c r="P1480" i="1"/>
  <c r="L1512" i="1"/>
  <c r="P1512" i="1"/>
  <c r="L1544" i="1"/>
  <c r="P1544" i="1"/>
  <c r="L1576" i="1"/>
  <c r="P1576" i="1"/>
  <c r="L1608" i="1"/>
  <c r="P1608" i="1"/>
  <c r="L1640" i="1"/>
  <c r="P1640" i="1"/>
  <c r="L1672" i="1"/>
  <c r="P1672" i="1"/>
  <c r="L1704" i="1"/>
  <c r="P1704" i="1"/>
  <c r="L1736" i="1"/>
  <c r="P1736" i="1"/>
  <c r="L1768" i="1"/>
  <c r="P1768" i="1"/>
  <c r="L1800" i="1"/>
  <c r="P1800" i="1"/>
  <c r="L1832" i="1"/>
  <c r="P1832" i="1"/>
  <c r="L1864" i="1"/>
  <c r="P1864" i="1"/>
  <c r="L1896" i="1"/>
  <c r="P1896" i="1"/>
  <c r="L1928" i="1"/>
  <c r="P1928" i="1"/>
  <c r="L1960" i="1"/>
  <c r="P1960" i="1"/>
  <c r="L1992" i="1"/>
  <c r="P1992" i="1"/>
  <c r="L2024" i="1"/>
  <c r="P2024" i="1"/>
  <c r="L2056" i="1"/>
  <c r="P2056" i="1"/>
  <c r="L2088" i="1"/>
  <c r="P2088" i="1"/>
  <c r="L2120" i="1"/>
  <c r="P2120" i="1"/>
  <c r="L2152" i="1"/>
  <c r="P2152" i="1"/>
  <c r="L2184" i="1"/>
  <c r="P2184" i="1"/>
  <c r="L2216" i="1"/>
  <c r="P2216" i="1"/>
  <c r="L2248" i="1"/>
  <c r="P2248" i="1"/>
  <c r="L2280" i="1"/>
  <c r="P2280" i="1"/>
  <c r="L2312" i="1"/>
  <c r="P2312" i="1"/>
  <c r="L2344" i="1"/>
  <c r="P2344" i="1"/>
  <c r="L2376" i="1"/>
  <c r="P2376" i="1"/>
  <c r="L2408" i="1"/>
  <c r="P2408" i="1"/>
  <c r="L2440" i="1"/>
  <c r="P2440" i="1"/>
  <c r="L2472" i="1"/>
  <c r="P2472" i="1"/>
  <c r="L2504" i="1"/>
  <c r="P2504" i="1"/>
  <c r="L2536" i="1"/>
  <c r="P2536" i="1"/>
  <c r="L2568" i="1"/>
  <c r="P2568" i="1"/>
  <c r="L2600" i="1"/>
  <c r="P2600" i="1"/>
  <c r="L2632" i="1"/>
  <c r="P2632" i="1"/>
  <c r="L2664" i="1"/>
  <c r="P2664" i="1"/>
  <c r="L2696" i="1"/>
  <c r="P2696" i="1"/>
  <c r="L2728" i="1"/>
  <c r="P2728" i="1"/>
  <c r="L2760" i="1"/>
  <c r="P2760" i="1"/>
  <c r="L2792" i="1"/>
  <c r="P2792" i="1"/>
  <c r="L2824" i="1"/>
  <c r="P2824" i="1"/>
  <c r="L2856" i="1"/>
  <c r="P2856" i="1"/>
  <c r="L2888" i="1"/>
  <c r="P2888" i="1"/>
  <c r="L2920" i="1"/>
  <c r="P2920" i="1"/>
  <c r="L2952" i="1"/>
  <c r="P2952" i="1"/>
  <c r="L2984" i="1"/>
  <c r="P2984" i="1"/>
  <c r="L3016" i="1"/>
  <c r="P3016" i="1"/>
  <c r="L3048" i="1"/>
  <c r="P3048" i="1"/>
  <c r="L3080" i="1"/>
  <c r="P3080" i="1"/>
  <c r="L3112" i="1"/>
  <c r="P3112" i="1"/>
  <c r="L3144" i="1"/>
  <c r="P3144" i="1"/>
  <c r="L3176" i="1"/>
  <c r="P3176" i="1"/>
  <c r="L3208" i="1"/>
  <c r="P3208" i="1"/>
  <c r="L3240" i="1"/>
  <c r="P3240" i="1"/>
  <c r="L3272" i="1"/>
  <c r="P3272" i="1"/>
  <c r="L3304" i="1"/>
  <c r="P3304" i="1"/>
  <c r="L2857" i="1"/>
  <c r="P2857" i="1"/>
  <c r="L2945" i="1"/>
  <c r="P2945" i="1"/>
  <c r="L3114" i="1"/>
  <c r="P3114" i="1"/>
  <c r="L3218" i="1"/>
  <c r="P3218" i="1"/>
  <c r="L3298" i="1"/>
  <c r="P3298" i="1"/>
  <c r="L1701" i="1"/>
  <c r="P1701" i="1"/>
  <c r="L1933" i="1"/>
  <c r="P1933" i="1"/>
  <c r="L2245" i="1"/>
  <c r="P2245" i="1"/>
  <c r="L2517" i="1"/>
  <c r="P2517" i="1"/>
  <c r="L2829" i="1"/>
  <c r="P2829" i="1"/>
  <c r="L3037" i="1"/>
  <c r="P3037" i="1"/>
  <c r="L3301" i="1"/>
  <c r="P3301" i="1"/>
  <c r="L37" i="1"/>
  <c r="P37" i="1"/>
  <c r="L69" i="1"/>
  <c r="P69" i="1"/>
  <c r="L109" i="1"/>
  <c r="P109" i="1"/>
  <c r="L141" i="1"/>
  <c r="P141" i="1"/>
  <c r="L173" i="1"/>
  <c r="P173" i="1"/>
  <c r="L213" i="1"/>
  <c r="P213" i="1"/>
  <c r="L285" i="1"/>
  <c r="P285" i="1"/>
  <c r="L357" i="1"/>
  <c r="P357" i="1"/>
  <c r="L421" i="1"/>
  <c r="P421" i="1"/>
  <c r="L477" i="1"/>
  <c r="P477" i="1"/>
  <c r="L517" i="1"/>
  <c r="P517" i="1"/>
  <c r="L565" i="1"/>
  <c r="P565" i="1"/>
  <c r="L629" i="1"/>
  <c r="P629" i="1"/>
  <c r="L685" i="1"/>
  <c r="P685" i="1"/>
  <c r="L733" i="1"/>
  <c r="P733" i="1"/>
  <c r="L789" i="1"/>
  <c r="P789" i="1"/>
  <c r="L845" i="1"/>
  <c r="P845" i="1"/>
  <c r="L901" i="1"/>
  <c r="P901" i="1"/>
  <c r="L957" i="1"/>
  <c r="P957" i="1"/>
  <c r="L997" i="1"/>
  <c r="P997" i="1"/>
  <c r="L1029" i="1"/>
  <c r="P1029" i="1"/>
  <c r="L1077" i="1"/>
  <c r="P1077" i="1"/>
  <c r="L1157" i="1"/>
  <c r="P1157" i="1"/>
  <c r="L1261" i="1"/>
  <c r="P1261" i="1"/>
  <c r="L1453" i="1"/>
  <c r="P1453" i="1"/>
  <c r="L1677" i="1"/>
  <c r="P1677" i="1"/>
  <c r="L1925" i="1"/>
  <c r="P1925" i="1"/>
  <c r="L2229" i="1"/>
  <c r="P2229" i="1"/>
  <c r="L2541" i="1"/>
  <c r="P2541" i="1"/>
  <c r="L2853" i="1"/>
  <c r="P2853" i="1"/>
  <c r="L3077" i="1"/>
  <c r="P3077" i="1"/>
  <c r="L22" i="1"/>
  <c r="P22" i="1"/>
  <c r="L54" i="1"/>
  <c r="P54" i="1"/>
  <c r="L86" i="1"/>
  <c r="P86" i="1"/>
  <c r="L118" i="1"/>
  <c r="P118" i="1"/>
  <c r="L150" i="1"/>
  <c r="P150" i="1"/>
  <c r="L182" i="1"/>
  <c r="P182" i="1"/>
  <c r="L214" i="1"/>
  <c r="P214" i="1"/>
  <c r="L246" i="1"/>
  <c r="P246" i="1"/>
  <c r="L278" i="1"/>
  <c r="P278" i="1"/>
  <c r="L310" i="1"/>
  <c r="P310" i="1"/>
  <c r="L342" i="1"/>
  <c r="P342" i="1"/>
  <c r="L374" i="1"/>
  <c r="P374" i="1"/>
  <c r="L406" i="1"/>
  <c r="P406" i="1"/>
  <c r="L438" i="1"/>
  <c r="P438" i="1"/>
  <c r="L470" i="1"/>
  <c r="P470" i="1"/>
  <c r="L502" i="1"/>
  <c r="P502" i="1"/>
  <c r="L534" i="1"/>
  <c r="P534" i="1"/>
  <c r="L566" i="1"/>
  <c r="P566" i="1"/>
  <c r="L598" i="1"/>
  <c r="P598" i="1"/>
  <c r="L630" i="1"/>
  <c r="P630" i="1"/>
  <c r="L662" i="1"/>
  <c r="P662" i="1"/>
  <c r="L694" i="1"/>
  <c r="P694" i="1"/>
  <c r="L726" i="1"/>
  <c r="P726" i="1"/>
  <c r="L758" i="1"/>
  <c r="P758" i="1"/>
  <c r="L790" i="1"/>
  <c r="P790" i="1"/>
  <c r="L822" i="1"/>
  <c r="P822" i="1"/>
  <c r="L854" i="1"/>
  <c r="P854" i="1"/>
  <c r="L886" i="1"/>
  <c r="P886" i="1"/>
  <c r="L918" i="1"/>
  <c r="P918" i="1"/>
  <c r="L950" i="1"/>
  <c r="P950" i="1"/>
  <c r="L982" i="1"/>
  <c r="P982" i="1"/>
  <c r="L1014" i="1"/>
  <c r="P1014" i="1"/>
  <c r="L1046" i="1"/>
  <c r="P1046" i="1"/>
  <c r="L1078" i="1"/>
  <c r="P1078" i="1"/>
  <c r="L1110" i="1"/>
  <c r="P1110" i="1"/>
  <c r="L1142" i="1"/>
  <c r="P1142" i="1"/>
  <c r="L1174" i="1"/>
  <c r="P1174" i="1"/>
  <c r="L1206" i="1"/>
  <c r="P1206" i="1"/>
  <c r="L1238" i="1"/>
  <c r="P1238" i="1"/>
  <c r="L1270" i="1"/>
  <c r="P1270" i="1"/>
  <c r="L1302" i="1"/>
  <c r="P1302" i="1"/>
  <c r="L1334" i="1"/>
  <c r="P1334" i="1"/>
  <c r="L1366" i="1"/>
  <c r="P1366" i="1"/>
  <c r="L1398" i="1"/>
  <c r="P1398" i="1"/>
  <c r="L1430" i="1"/>
  <c r="P1430" i="1"/>
  <c r="L1462" i="1"/>
  <c r="P1462" i="1"/>
  <c r="L1494" i="1"/>
  <c r="P1494" i="1"/>
  <c r="L1526" i="1"/>
  <c r="P1526" i="1"/>
  <c r="L1558" i="1"/>
  <c r="P1558" i="1"/>
  <c r="L1590" i="1"/>
  <c r="P1590" i="1"/>
  <c r="L1622" i="1"/>
  <c r="P1622" i="1"/>
  <c r="L1654" i="1"/>
  <c r="P1654" i="1"/>
  <c r="L1686" i="1"/>
  <c r="P1686" i="1"/>
  <c r="L1718" i="1"/>
  <c r="P1718" i="1"/>
  <c r="L1750" i="1"/>
  <c r="P1750" i="1"/>
  <c r="L1782" i="1"/>
  <c r="P1782" i="1"/>
  <c r="L1814" i="1"/>
  <c r="P1814" i="1"/>
  <c r="L1846" i="1"/>
  <c r="P1846" i="1"/>
  <c r="L1878" i="1"/>
  <c r="P1878" i="1"/>
  <c r="L1910" i="1"/>
  <c r="P1910" i="1"/>
  <c r="L1942" i="1"/>
  <c r="P1942" i="1"/>
  <c r="L1974" i="1"/>
  <c r="P1974" i="1"/>
  <c r="L2006" i="1"/>
  <c r="P2006" i="1"/>
  <c r="L2038" i="1"/>
  <c r="P2038" i="1"/>
  <c r="L2070" i="1"/>
  <c r="P2070" i="1"/>
  <c r="L2102" i="1"/>
  <c r="P2102" i="1"/>
  <c r="L2134" i="1"/>
  <c r="P2134" i="1"/>
  <c r="L2166" i="1"/>
  <c r="P2166" i="1"/>
  <c r="L2198" i="1"/>
  <c r="P2198" i="1"/>
  <c r="L2230" i="1"/>
  <c r="P2230" i="1"/>
  <c r="L2262" i="1"/>
  <c r="P2262" i="1"/>
  <c r="L2294" i="1"/>
  <c r="P2294" i="1"/>
  <c r="L2326" i="1"/>
  <c r="P2326" i="1"/>
  <c r="L2358" i="1"/>
  <c r="P2358" i="1"/>
  <c r="L2390" i="1"/>
  <c r="P2390" i="1"/>
  <c r="L2422" i="1"/>
  <c r="P2422" i="1"/>
  <c r="L2454" i="1"/>
  <c r="P2454" i="1"/>
  <c r="L2486" i="1"/>
  <c r="P2486" i="1"/>
  <c r="L2518" i="1"/>
  <c r="P2518" i="1"/>
  <c r="L2550" i="1"/>
  <c r="P2550" i="1"/>
  <c r="L2582" i="1"/>
  <c r="P2582" i="1"/>
  <c r="L2614" i="1"/>
  <c r="P2614" i="1"/>
  <c r="L2646" i="1"/>
  <c r="P2646" i="1"/>
  <c r="L2678" i="1"/>
  <c r="P2678" i="1"/>
  <c r="L2710" i="1"/>
  <c r="P2710" i="1"/>
  <c r="L2742" i="1"/>
  <c r="P2742" i="1"/>
  <c r="L2774" i="1"/>
  <c r="P2774" i="1"/>
  <c r="L2806" i="1"/>
  <c r="P2806" i="1"/>
  <c r="L2838" i="1"/>
  <c r="P2838" i="1"/>
  <c r="L2870" i="1"/>
  <c r="P2870" i="1"/>
  <c r="L2902" i="1"/>
  <c r="P2902" i="1"/>
  <c r="L2934" i="1"/>
  <c r="P2934" i="1"/>
  <c r="L2966" i="1"/>
  <c r="P2966" i="1"/>
  <c r="L2998" i="1"/>
  <c r="P2998" i="1"/>
  <c r="L3030" i="1"/>
  <c r="P3030" i="1"/>
  <c r="L3062" i="1"/>
  <c r="P3062" i="1"/>
  <c r="L3094" i="1"/>
  <c r="P3094" i="1"/>
  <c r="L3126" i="1"/>
  <c r="P3126" i="1"/>
  <c r="L3158" i="1"/>
  <c r="P3158" i="1"/>
  <c r="L3190" i="1"/>
  <c r="P3190" i="1"/>
  <c r="L3222" i="1"/>
  <c r="P3222" i="1"/>
  <c r="L3254" i="1"/>
  <c r="P3254" i="1"/>
  <c r="L3286" i="1"/>
  <c r="P3286" i="1"/>
  <c r="L23" i="1"/>
  <c r="P23" i="1"/>
  <c r="L95" i="1"/>
  <c r="P95" i="1"/>
  <c r="L191" i="1"/>
  <c r="P191" i="1"/>
  <c r="L327" i="1"/>
  <c r="P327" i="1"/>
  <c r="L463" i="1"/>
  <c r="P463" i="1"/>
  <c r="L623" i="1"/>
  <c r="P623" i="1"/>
  <c r="L791" i="1"/>
  <c r="P791" i="1"/>
  <c r="L975" i="1"/>
  <c r="P975" i="1"/>
  <c r="L1135" i="1"/>
  <c r="P1135" i="1"/>
  <c r="L1287" i="1"/>
  <c r="P1287" i="1"/>
  <c r="L1511" i="1"/>
  <c r="P1511" i="1"/>
  <c r="L1655" i="1"/>
  <c r="P1655" i="1"/>
  <c r="L1807" i="1"/>
  <c r="P1807" i="1"/>
  <c r="L2015" i="1"/>
  <c r="P2015" i="1"/>
  <c r="L2311" i="1"/>
  <c r="P2311" i="1"/>
  <c r="L2583" i="1"/>
  <c r="P2583" i="1"/>
  <c r="L2839" i="1"/>
  <c r="P2839" i="1"/>
  <c r="L3047" i="1"/>
  <c r="P3047" i="1"/>
  <c r="L1987" i="1"/>
  <c r="P1987" i="1"/>
  <c r="L2019" i="1"/>
  <c r="P2019" i="1"/>
  <c r="L2051" i="1"/>
  <c r="P2051" i="1"/>
  <c r="L2083" i="1"/>
  <c r="P2083" i="1"/>
  <c r="L2115" i="1"/>
  <c r="P2115" i="1"/>
  <c r="L2147" i="1"/>
  <c r="P2147" i="1"/>
  <c r="L2179" i="1"/>
  <c r="P2179" i="1"/>
  <c r="L2211" i="1"/>
  <c r="P2211" i="1"/>
  <c r="L2243" i="1"/>
  <c r="P2243" i="1"/>
  <c r="L2275" i="1"/>
  <c r="P2275" i="1"/>
  <c r="L2307" i="1"/>
  <c r="P2307" i="1"/>
  <c r="L2339" i="1"/>
  <c r="P2339" i="1"/>
  <c r="L2371" i="1"/>
  <c r="P2371" i="1"/>
  <c r="L2403" i="1"/>
  <c r="P2403" i="1"/>
  <c r="L2435" i="1"/>
  <c r="P2435" i="1"/>
  <c r="L2467" i="1"/>
  <c r="P2467" i="1"/>
  <c r="L2499" i="1"/>
  <c r="P2499" i="1"/>
  <c r="L2531" i="1"/>
  <c r="P2531" i="1"/>
  <c r="L2563" i="1"/>
  <c r="P2563" i="1"/>
  <c r="L2595" i="1"/>
  <c r="P2595" i="1"/>
  <c r="L2627" i="1"/>
  <c r="P2627" i="1"/>
  <c r="L2659" i="1"/>
  <c r="P2659" i="1"/>
  <c r="L2691" i="1"/>
  <c r="P2691" i="1"/>
  <c r="L2723" i="1"/>
  <c r="P2723" i="1"/>
  <c r="L2755" i="1"/>
  <c r="P2755" i="1"/>
  <c r="L2787" i="1"/>
  <c r="P2787" i="1"/>
  <c r="L2819" i="1"/>
  <c r="P2819" i="1"/>
  <c r="L2851" i="1"/>
  <c r="P2851" i="1"/>
  <c r="L2883" i="1"/>
  <c r="P2883" i="1"/>
  <c r="L2915" i="1"/>
  <c r="P2915" i="1"/>
  <c r="L2947" i="1"/>
  <c r="P2947" i="1"/>
  <c r="L2979" i="1"/>
  <c r="P2979" i="1"/>
  <c r="L3011" i="1"/>
  <c r="P3011" i="1"/>
  <c r="L3043" i="1"/>
  <c r="P3043" i="1"/>
  <c r="L3075" i="1"/>
  <c r="P3075" i="1"/>
  <c r="L3107" i="1"/>
  <c r="P3107" i="1"/>
  <c r="L3139" i="1"/>
  <c r="P3139" i="1"/>
  <c r="L3171" i="1"/>
  <c r="P3171" i="1"/>
  <c r="L3203" i="1"/>
  <c r="P3203" i="1"/>
  <c r="L3235" i="1"/>
  <c r="P3235" i="1"/>
  <c r="L3267" i="1"/>
  <c r="P3267" i="1"/>
  <c r="L3299" i="1"/>
  <c r="P3299" i="1"/>
  <c r="L1093" i="1"/>
  <c r="P1093" i="1"/>
  <c r="L1269" i="1"/>
  <c r="P1269" i="1"/>
  <c r="L1373" i="1"/>
  <c r="P1373" i="1"/>
  <c r="L1461" i="1"/>
  <c r="P1461" i="1"/>
  <c r="L1557" i="1"/>
  <c r="P1557" i="1"/>
  <c r="L1653" i="1"/>
  <c r="P1653" i="1"/>
  <c r="L1733" i="1"/>
  <c r="P1733" i="1"/>
  <c r="L1853" i="1"/>
  <c r="P1853" i="1"/>
  <c r="L1965" i="1"/>
  <c r="P1965" i="1"/>
  <c r="L2053" i="1"/>
  <c r="P2053" i="1"/>
  <c r="L2149" i="1"/>
  <c r="P2149" i="1"/>
  <c r="L2237" i="1"/>
  <c r="P2237" i="1"/>
  <c r="L2333" i="1"/>
  <c r="P2333" i="1"/>
  <c r="L2429" i="1"/>
  <c r="P2429" i="1"/>
  <c r="L2525" i="1"/>
  <c r="P2525" i="1"/>
  <c r="L2613" i="1"/>
  <c r="P2613" i="1"/>
  <c r="L2701" i="1"/>
  <c r="P2701" i="1"/>
  <c r="L2789" i="1"/>
  <c r="P2789" i="1"/>
  <c r="L2877" i="1"/>
  <c r="P2877" i="1"/>
  <c r="L2973" i="1"/>
  <c r="P2973" i="1"/>
  <c r="L3069" i="1"/>
  <c r="P3069" i="1"/>
  <c r="L3165" i="1"/>
  <c r="P3165" i="1"/>
  <c r="L3253" i="1"/>
  <c r="P3253" i="1"/>
  <c r="L127" i="1"/>
  <c r="P127" i="1"/>
  <c r="L279" i="1"/>
  <c r="P279" i="1"/>
  <c r="L415" i="1"/>
  <c r="P415" i="1"/>
  <c r="L551" i="1"/>
  <c r="P551" i="1"/>
  <c r="L639" i="1"/>
  <c r="P639" i="1"/>
  <c r="L751" i="1"/>
  <c r="P751" i="1"/>
  <c r="L863" i="1"/>
  <c r="P863" i="1"/>
  <c r="L991" i="1"/>
  <c r="P991" i="1"/>
  <c r="L1103" i="1"/>
  <c r="P1103" i="1"/>
  <c r="L1271" i="1"/>
  <c r="P1271" i="1"/>
  <c r="L1375" i="1"/>
  <c r="P1375" i="1"/>
  <c r="L1503" i="1"/>
  <c r="P1503" i="1"/>
  <c r="L1631" i="1"/>
  <c r="P1631" i="1"/>
  <c r="L1799" i="1"/>
  <c r="P1799" i="1"/>
  <c r="L1911" i="1"/>
  <c r="P1911" i="1"/>
  <c r="L2023" i="1"/>
  <c r="P2023" i="1"/>
  <c r="L2119" i="1"/>
  <c r="P2119" i="1"/>
  <c r="L2207" i="1"/>
  <c r="P2207" i="1"/>
  <c r="L2319" i="1"/>
  <c r="P2319" i="1"/>
  <c r="L2407" i="1"/>
  <c r="P2407" i="1"/>
  <c r="L2487" i="1"/>
  <c r="P2487" i="1"/>
  <c r="L2599" i="1"/>
  <c r="P2599" i="1"/>
  <c r="L2695" i="1"/>
  <c r="P2695" i="1"/>
  <c r="L2767" i="1"/>
  <c r="P2767" i="1"/>
  <c r="L2871" i="1"/>
  <c r="P2871" i="1"/>
  <c r="L2975" i="1"/>
  <c r="P2975" i="1"/>
  <c r="L3079" i="1"/>
  <c r="P3079" i="1"/>
  <c r="L3167" i="1"/>
  <c r="P3167" i="1"/>
  <c r="L3239" i="1"/>
  <c r="P3239" i="1"/>
  <c r="L245" i="1"/>
  <c r="P245" i="1"/>
  <c r="L293" i="1"/>
  <c r="P293" i="1"/>
  <c r="L349" i="1"/>
  <c r="P349" i="1"/>
  <c r="L405" i="1"/>
  <c r="P405" i="1"/>
  <c r="L573" i="1"/>
  <c r="P573" i="1"/>
  <c r="L637" i="1"/>
  <c r="P637" i="1"/>
  <c r="L717" i="1"/>
  <c r="P717" i="1"/>
  <c r="L797" i="1"/>
  <c r="P797" i="1"/>
  <c r="L877" i="1"/>
  <c r="P877" i="1"/>
  <c r="L941" i="1"/>
  <c r="P941" i="1"/>
  <c r="L1101" i="1"/>
  <c r="P1101" i="1"/>
  <c r="L1173" i="1"/>
  <c r="P1173" i="1"/>
  <c r="L1333" i="1"/>
  <c r="P1333" i="1"/>
  <c r="L1525" i="1"/>
  <c r="P1525" i="1"/>
  <c r="L1781" i="1"/>
  <c r="P1781" i="1"/>
  <c r="L2029" i="1"/>
  <c r="P2029" i="1"/>
  <c r="L2349" i="1"/>
  <c r="P2349" i="1"/>
  <c r="L2677" i="1"/>
  <c r="P2677" i="1"/>
  <c r="L3061" i="1"/>
  <c r="P3061" i="1"/>
  <c r="L87" i="1"/>
  <c r="P87" i="1"/>
  <c r="L183" i="1"/>
  <c r="P183" i="1"/>
  <c r="L287" i="1"/>
  <c r="P287" i="1"/>
  <c r="L423" i="1"/>
  <c r="P423" i="1"/>
  <c r="L583" i="1"/>
  <c r="P583" i="1"/>
  <c r="L783" i="1"/>
  <c r="P783" i="1"/>
  <c r="L943" i="1"/>
  <c r="P943" i="1"/>
  <c r="L1119" i="1"/>
  <c r="P1119" i="1"/>
  <c r="L1263" i="1"/>
  <c r="P1263" i="1"/>
  <c r="L1447" i="1"/>
  <c r="P1447" i="1"/>
  <c r="L1615" i="1"/>
  <c r="P1615" i="1"/>
  <c r="L1751" i="1"/>
  <c r="P1751" i="1"/>
  <c r="L1935" i="1"/>
  <c r="P1935" i="1"/>
  <c r="L2223" i="1"/>
  <c r="P2223" i="1"/>
  <c r="L2495" i="1"/>
  <c r="P2495" i="1"/>
  <c r="L2743" i="1"/>
  <c r="P2743" i="1"/>
  <c r="L2959" i="1"/>
  <c r="P2959" i="1"/>
  <c r="L647" i="1"/>
  <c r="P647" i="1"/>
  <c r="L1055" i="1"/>
  <c r="P1055" i="1"/>
  <c r="L1303" i="1"/>
  <c r="P1303" i="1"/>
  <c r="L1543" i="1"/>
  <c r="P1543" i="1"/>
  <c r="L1735" i="1"/>
  <c r="P1735" i="1"/>
  <c r="L1919" i="1"/>
  <c r="P1919" i="1"/>
  <c r="L2199" i="1"/>
  <c r="P2199" i="1"/>
  <c r="L2639" i="1"/>
  <c r="P2639" i="1"/>
  <c r="L3287" i="1"/>
  <c r="P3287" i="1"/>
  <c r="L16" i="1"/>
  <c r="P16" i="1"/>
  <c r="L48" i="1"/>
  <c r="P48" i="1"/>
  <c r="L80" i="1"/>
  <c r="P80" i="1"/>
  <c r="L112" i="1"/>
  <c r="P112" i="1"/>
  <c r="L144" i="1"/>
  <c r="P144" i="1"/>
  <c r="L176" i="1"/>
  <c r="P176" i="1"/>
  <c r="L208" i="1"/>
  <c r="P208" i="1"/>
  <c r="L240" i="1"/>
  <c r="P240" i="1"/>
  <c r="L272" i="1"/>
  <c r="P272" i="1"/>
  <c r="L304" i="1"/>
  <c r="P304" i="1"/>
  <c r="L336" i="1"/>
  <c r="P336" i="1"/>
  <c r="L368" i="1"/>
  <c r="P368" i="1"/>
  <c r="L400" i="1"/>
  <c r="P400" i="1"/>
  <c r="L432" i="1"/>
  <c r="P432" i="1"/>
  <c r="L464" i="1"/>
  <c r="P464" i="1"/>
  <c r="L496" i="1"/>
  <c r="P496" i="1"/>
  <c r="L528" i="1"/>
  <c r="P528" i="1"/>
  <c r="L560" i="1"/>
  <c r="P560" i="1"/>
  <c r="L592" i="1"/>
  <c r="P592" i="1"/>
  <c r="L624" i="1"/>
  <c r="P624" i="1"/>
  <c r="L656" i="1"/>
  <c r="P656" i="1"/>
  <c r="L688" i="1"/>
  <c r="P688" i="1"/>
  <c r="L720" i="1"/>
  <c r="P720" i="1"/>
  <c r="L752" i="1"/>
  <c r="P752" i="1"/>
  <c r="L784" i="1"/>
  <c r="P784" i="1"/>
  <c r="L816" i="1"/>
  <c r="P816" i="1"/>
  <c r="L848" i="1"/>
  <c r="P848" i="1"/>
  <c r="L880" i="1"/>
  <c r="P880" i="1"/>
  <c r="L912" i="1"/>
  <c r="P912" i="1"/>
  <c r="L944" i="1"/>
  <c r="P944" i="1"/>
  <c r="L976" i="1"/>
  <c r="P976" i="1"/>
  <c r="L1008" i="1"/>
  <c r="P1008" i="1"/>
  <c r="L1040" i="1"/>
  <c r="P1040" i="1"/>
  <c r="L1072" i="1"/>
  <c r="P1072" i="1"/>
  <c r="L1104" i="1"/>
  <c r="P1104" i="1"/>
  <c r="L1136" i="1"/>
  <c r="P1136" i="1"/>
  <c r="L1168" i="1"/>
  <c r="P1168" i="1"/>
  <c r="L1200" i="1"/>
  <c r="P1200" i="1"/>
  <c r="L1232" i="1"/>
  <c r="P1232" i="1"/>
  <c r="L1264" i="1"/>
  <c r="P1264" i="1"/>
  <c r="L1296" i="1"/>
  <c r="P1296" i="1"/>
  <c r="L1328" i="1"/>
  <c r="P1328" i="1"/>
  <c r="L1360" i="1"/>
  <c r="P1360" i="1"/>
  <c r="L1392" i="1"/>
  <c r="P1392" i="1"/>
  <c r="L1424" i="1"/>
  <c r="P1424" i="1"/>
  <c r="L1456" i="1"/>
  <c r="P1456" i="1"/>
  <c r="L1488" i="1"/>
  <c r="P1488" i="1"/>
  <c r="L1520" i="1"/>
  <c r="P1520" i="1"/>
  <c r="L1552" i="1"/>
  <c r="P1552" i="1"/>
  <c r="L1584" i="1"/>
  <c r="P1584" i="1"/>
  <c r="L1616" i="1"/>
  <c r="P1616" i="1"/>
  <c r="L1648" i="1"/>
  <c r="P1648" i="1"/>
  <c r="L1680" i="1"/>
  <c r="P1680" i="1"/>
  <c r="L1712" i="1"/>
  <c r="P1712" i="1"/>
  <c r="L1744" i="1"/>
  <c r="P1744" i="1"/>
  <c r="L1776" i="1"/>
  <c r="P1776" i="1"/>
  <c r="L1808" i="1"/>
  <c r="P1808" i="1"/>
  <c r="L1840" i="1"/>
  <c r="P1840" i="1"/>
  <c r="L1872" i="1"/>
  <c r="P1872" i="1"/>
  <c r="L1904" i="1"/>
  <c r="P1904" i="1"/>
  <c r="L1936" i="1"/>
  <c r="P1936" i="1"/>
  <c r="L1968" i="1"/>
  <c r="P1968" i="1"/>
  <c r="L2000" i="1"/>
  <c r="P2000" i="1"/>
  <c r="L2032" i="1"/>
  <c r="P2032" i="1"/>
  <c r="L2064" i="1"/>
  <c r="P2064" i="1"/>
  <c r="L2096" i="1"/>
  <c r="P2096" i="1"/>
  <c r="L2128" i="1"/>
  <c r="P2128" i="1"/>
  <c r="L2160" i="1"/>
  <c r="P2160" i="1"/>
  <c r="L2192" i="1"/>
  <c r="P2192" i="1"/>
  <c r="L2224" i="1"/>
  <c r="P2224" i="1"/>
  <c r="L2256" i="1"/>
  <c r="P2256" i="1"/>
  <c r="L2288" i="1"/>
  <c r="P2288" i="1"/>
  <c r="L2320" i="1"/>
  <c r="P2320" i="1"/>
  <c r="L2352" i="1"/>
  <c r="P2352" i="1"/>
  <c r="L2384" i="1"/>
  <c r="P2384" i="1"/>
  <c r="L2416" i="1"/>
  <c r="P2416" i="1"/>
  <c r="L2448" i="1"/>
  <c r="P2448" i="1"/>
  <c r="L2480" i="1"/>
  <c r="P2480" i="1"/>
  <c r="L2512" i="1"/>
  <c r="P2512" i="1"/>
  <c r="L2544" i="1"/>
  <c r="P2544" i="1"/>
  <c r="L2576" i="1"/>
  <c r="P2576" i="1"/>
  <c r="L2608" i="1"/>
  <c r="P2608" i="1"/>
  <c r="L2640" i="1"/>
  <c r="P2640" i="1"/>
  <c r="L2672" i="1"/>
  <c r="P2672" i="1"/>
  <c r="L2704" i="1"/>
  <c r="P2704" i="1"/>
  <c r="L2736" i="1"/>
  <c r="P2736" i="1"/>
  <c r="L2768" i="1"/>
  <c r="P2768" i="1"/>
  <c r="L2800" i="1"/>
  <c r="P2800" i="1"/>
  <c r="L2832" i="1"/>
  <c r="P2832" i="1"/>
  <c r="L2864" i="1"/>
  <c r="P2864" i="1"/>
  <c r="L2896" i="1"/>
  <c r="P2896" i="1"/>
  <c r="L2928" i="1"/>
  <c r="P2928" i="1"/>
  <c r="L2960" i="1"/>
  <c r="P2960" i="1"/>
  <c r="L2992" i="1"/>
  <c r="P2992" i="1"/>
  <c r="L3024" i="1"/>
  <c r="P3024" i="1"/>
  <c r="L3056" i="1"/>
  <c r="P3056" i="1"/>
  <c r="L3088" i="1"/>
  <c r="P3088" i="1"/>
  <c r="L3120" i="1"/>
  <c r="P3120" i="1"/>
  <c r="L3152" i="1"/>
  <c r="P3152" i="1"/>
  <c r="L3184" i="1"/>
  <c r="P3184" i="1"/>
  <c r="L3216" i="1"/>
  <c r="P3216" i="1"/>
  <c r="L3248" i="1"/>
  <c r="P3248" i="1"/>
  <c r="L3280" i="1"/>
  <c r="P3280" i="1"/>
  <c r="L3312" i="1"/>
  <c r="P3312" i="1"/>
  <c r="L2889" i="1"/>
  <c r="P2889" i="1"/>
  <c r="L3193" i="1"/>
  <c r="P3193" i="1"/>
  <c r="L3146" i="1"/>
  <c r="P3146" i="1"/>
  <c r="L3234" i="1"/>
  <c r="P3234" i="1"/>
  <c r="L469" i="1"/>
  <c r="P469" i="1"/>
  <c r="L1773" i="1"/>
  <c r="P1773" i="1"/>
  <c r="L2005" i="1"/>
  <c r="P2005" i="1"/>
  <c r="L2325" i="1"/>
  <c r="P2325" i="1"/>
  <c r="L2605" i="1"/>
  <c r="P2605" i="1"/>
  <c r="L2885" i="1"/>
  <c r="P2885" i="1"/>
  <c r="L3093" i="1"/>
  <c r="P3093" i="1"/>
  <c r="L79" i="1"/>
  <c r="P79" i="1"/>
  <c r="L255" i="1"/>
  <c r="P255" i="1"/>
  <c r="L375" i="1"/>
  <c r="P375" i="1"/>
  <c r="L503" i="1"/>
  <c r="P503" i="1"/>
  <c r="L631" i="1"/>
  <c r="P631" i="1"/>
  <c r="L735" i="1"/>
  <c r="P735" i="1"/>
  <c r="L855" i="1"/>
  <c r="P855" i="1"/>
  <c r="L959" i="1"/>
  <c r="P959" i="1"/>
  <c r="L1079" i="1"/>
  <c r="P1079" i="1"/>
  <c r="L1215" i="1"/>
  <c r="P1215" i="1"/>
  <c r="L1351" i="1"/>
  <c r="P1351" i="1"/>
  <c r="L1455" i="1"/>
  <c r="P1455" i="1"/>
  <c r="L1607" i="1"/>
  <c r="P1607" i="1"/>
  <c r="L1791" i="1"/>
  <c r="P1791" i="1"/>
  <c r="L1927" i="1"/>
  <c r="P1927" i="1"/>
  <c r="L2031" i="1"/>
  <c r="P2031" i="1"/>
  <c r="L2127" i="1"/>
  <c r="P2127" i="1"/>
  <c r="L2215" i="1"/>
  <c r="P2215" i="1"/>
  <c r="L2303" i="1"/>
  <c r="P2303" i="1"/>
  <c r="L2399" i="1"/>
  <c r="P2399" i="1"/>
  <c r="L2479" i="1"/>
  <c r="P2479" i="1"/>
  <c r="L2567" i="1"/>
  <c r="P2567" i="1"/>
  <c r="L2663" i="1"/>
  <c r="P2663" i="1"/>
  <c r="L2751" i="1"/>
  <c r="P2751" i="1"/>
  <c r="L2855" i="1"/>
  <c r="P2855" i="1"/>
  <c r="L2943" i="1"/>
  <c r="P2943" i="1"/>
  <c r="L3039" i="1"/>
  <c r="P3039" i="1"/>
  <c r="L3135" i="1"/>
  <c r="P3135" i="1"/>
  <c r="L3215" i="1"/>
  <c r="P3215" i="1"/>
  <c r="L3295" i="1"/>
  <c r="P3295" i="1"/>
  <c r="L28" i="1"/>
  <c r="P28" i="1"/>
  <c r="L60" i="1"/>
  <c r="P60" i="1"/>
  <c r="L92" i="1"/>
  <c r="P92" i="1"/>
  <c r="L124" i="1"/>
  <c r="P124" i="1"/>
  <c r="L156" i="1"/>
  <c r="P156" i="1"/>
  <c r="L188" i="1"/>
  <c r="P188" i="1"/>
  <c r="L220" i="1"/>
  <c r="P220" i="1"/>
  <c r="L252" i="1"/>
  <c r="P252" i="1"/>
  <c r="L284" i="1"/>
  <c r="P284" i="1"/>
  <c r="L316" i="1"/>
  <c r="P316" i="1"/>
  <c r="L348" i="1"/>
  <c r="P348" i="1"/>
  <c r="L380" i="1"/>
  <c r="P380" i="1"/>
  <c r="L412" i="1"/>
  <c r="P412" i="1"/>
  <c r="L444" i="1"/>
  <c r="P444" i="1"/>
  <c r="L476" i="1"/>
  <c r="P476" i="1"/>
  <c r="L508" i="1"/>
  <c r="P508" i="1"/>
  <c r="L540" i="1"/>
  <c r="P540" i="1"/>
  <c r="L572" i="1"/>
  <c r="P572" i="1"/>
  <c r="L604" i="1"/>
  <c r="P604" i="1"/>
  <c r="L636" i="1"/>
  <c r="P636" i="1"/>
  <c r="L668" i="1"/>
  <c r="P668" i="1"/>
  <c r="L700" i="1"/>
  <c r="P700" i="1"/>
  <c r="L732" i="1"/>
  <c r="P732" i="1"/>
  <c r="L764" i="1"/>
  <c r="P764" i="1"/>
  <c r="L796" i="1"/>
  <c r="P796" i="1"/>
  <c r="L828" i="1"/>
  <c r="P828" i="1"/>
  <c r="L860" i="1"/>
  <c r="P860" i="1"/>
  <c r="L892" i="1"/>
  <c r="P892" i="1"/>
  <c r="L924" i="1"/>
  <c r="P924" i="1"/>
  <c r="L956" i="1"/>
  <c r="P956" i="1"/>
  <c r="L988" i="1"/>
  <c r="P988" i="1"/>
  <c r="L1020" i="1"/>
  <c r="P1020" i="1"/>
  <c r="L1052" i="1"/>
  <c r="P1052" i="1"/>
  <c r="L1084" i="1"/>
  <c r="P1084" i="1"/>
  <c r="L1116" i="1"/>
  <c r="P1116" i="1"/>
  <c r="L1148" i="1"/>
  <c r="P1148" i="1"/>
  <c r="L1180" i="1"/>
  <c r="P1180" i="1"/>
  <c r="L1212" i="1"/>
  <c r="P1212" i="1"/>
  <c r="L1244" i="1"/>
  <c r="P1244" i="1"/>
  <c r="L1276" i="1"/>
  <c r="P1276" i="1"/>
  <c r="L1308" i="1"/>
  <c r="P1308" i="1"/>
  <c r="L1340" i="1"/>
  <c r="P1340" i="1"/>
  <c r="L1372" i="1"/>
  <c r="P1372" i="1"/>
  <c r="L1404" i="1"/>
  <c r="P1404" i="1"/>
  <c r="L1436" i="1"/>
  <c r="P1436" i="1"/>
  <c r="L1468" i="1"/>
  <c r="P1468" i="1"/>
  <c r="L1500" i="1"/>
  <c r="P1500" i="1"/>
  <c r="L1532" i="1"/>
  <c r="P1532" i="1"/>
  <c r="L1564" i="1"/>
  <c r="P1564" i="1"/>
  <c r="L1596" i="1"/>
  <c r="P1596" i="1"/>
  <c r="L1628" i="1"/>
  <c r="P1628" i="1"/>
  <c r="L1660" i="1"/>
  <c r="P1660" i="1"/>
  <c r="L1692" i="1"/>
  <c r="P1692" i="1"/>
  <c r="L1724" i="1"/>
  <c r="P1724" i="1"/>
  <c r="L1756" i="1"/>
  <c r="P1756" i="1"/>
  <c r="L1788" i="1"/>
  <c r="P1788" i="1"/>
  <c r="L1820" i="1"/>
  <c r="P1820" i="1"/>
  <c r="L1852" i="1"/>
  <c r="P1852" i="1"/>
  <c r="L1884" i="1"/>
  <c r="P1884" i="1"/>
  <c r="L1916" i="1"/>
  <c r="P1916" i="1"/>
  <c r="L1948" i="1"/>
  <c r="P1948" i="1"/>
  <c r="L1980" i="1"/>
  <c r="P1980" i="1"/>
  <c r="L2012" i="1"/>
  <c r="P2012" i="1"/>
  <c r="L2044" i="1"/>
  <c r="P2044" i="1"/>
  <c r="L2076" i="1"/>
  <c r="P2076" i="1"/>
  <c r="L2108" i="1"/>
  <c r="P2108" i="1"/>
  <c r="L2140" i="1"/>
  <c r="P2140" i="1"/>
  <c r="L2172" i="1"/>
  <c r="P2172" i="1"/>
  <c r="L2204" i="1"/>
  <c r="P2204" i="1"/>
  <c r="L2236" i="1"/>
  <c r="P2236" i="1"/>
  <c r="L2268" i="1"/>
  <c r="P2268" i="1"/>
  <c r="L2300" i="1"/>
  <c r="P2300" i="1"/>
  <c r="L2332" i="1"/>
  <c r="P2332" i="1"/>
  <c r="L2364" i="1"/>
  <c r="P2364" i="1"/>
  <c r="L2396" i="1"/>
  <c r="P2396" i="1"/>
  <c r="L2428" i="1"/>
  <c r="P2428" i="1"/>
  <c r="L2460" i="1"/>
  <c r="P2460" i="1"/>
  <c r="L2492" i="1"/>
  <c r="P2492" i="1"/>
  <c r="L2524" i="1"/>
  <c r="P2524" i="1"/>
  <c r="L2556" i="1"/>
  <c r="P2556" i="1"/>
  <c r="L2588" i="1"/>
  <c r="P2588" i="1"/>
  <c r="L2620" i="1"/>
  <c r="P2620" i="1"/>
  <c r="L2652" i="1"/>
  <c r="P2652" i="1"/>
  <c r="L2684" i="1"/>
  <c r="P2684" i="1"/>
  <c r="L2716" i="1"/>
  <c r="P2716" i="1"/>
  <c r="L2748" i="1"/>
  <c r="P2748" i="1"/>
  <c r="L2780" i="1"/>
  <c r="P2780" i="1"/>
  <c r="L2812" i="1"/>
  <c r="P2812" i="1"/>
  <c r="L2844" i="1"/>
  <c r="P2844" i="1"/>
  <c r="L2876" i="1"/>
  <c r="P2876" i="1"/>
  <c r="L2908" i="1"/>
  <c r="P2908" i="1"/>
  <c r="L2940" i="1"/>
  <c r="P2940" i="1"/>
  <c r="L2972" i="1"/>
  <c r="P2972" i="1"/>
  <c r="L3004" i="1"/>
  <c r="P3004" i="1"/>
  <c r="L3036" i="1"/>
  <c r="P3036" i="1"/>
  <c r="L3068" i="1"/>
  <c r="P3068" i="1"/>
  <c r="L3100" i="1"/>
  <c r="P3100" i="1"/>
  <c r="L3132" i="1"/>
  <c r="P3132" i="1"/>
  <c r="L3164" i="1"/>
  <c r="P3164" i="1"/>
  <c r="L3196" i="1"/>
  <c r="P3196" i="1"/>
  <c r="L3228" i="1"/>
  <c r="P3228" i="1"/>
  <c r="L3260" i="1"/>
  <c r="P3260" i="1"/>
  <c r="L3292" i="1"/>
  <c r="P3292" i="1"/>
  <c r="L13" i="1"/>
  <c r="P13" i="1"/>
  <c r="L45" i="1"/>
  <c r="P45" i="1"/>
  <c r="L77" i="1"/>
  <c r="P77" i="1"/>
  <c r="L117" i="1"/>
  <c r="P117" i="1"/>
  <c r="L149" i="1"/>
  <c r="P149" i="1"/>
  <c r="L181" i="1"/>
  <c r="P181" i="1"/>
  <c r="L221" i="1"/>
  <c r="P221" i="1"/>
  <c r="L301" i="1"/>
  <c r="P301" i="1"/>
  <c r="L373" i="1"/>
  <c r="P373" i="1"/>
  <c r="L429" i="1"/>
  <c r="P429" i="1"/>
  <c r="L485" i="1"/>
  <c r="P485" i="1"/>
  <c r="L525" i="1"/>
  <c r="P525" i="1"/>
  <c r="L581" i="1"/>
  <c r="P581" i="1"/>
  <c r="L645" i="1"/>
  <c r="P645" i="1"/>
  <c r="L701" i="1"/>
  <c r="P701" i="1"/>
  <c r="L741" i="1"/>
  <c r="P741" i="1"/>
  <c r="L805" i="1"/>
  <c r="P805" i="1"/>
  <c r="L853" i="1"/>
  <c r="P853" i="1"/>
  <c r="L917" i="1"/>
  <c r="P917" i="1"/>
  <c r="L973" i="1"/>
  <c r="P973" i="1"/>
  <c r="L1005" i="1"/>
  <c r="P1005" i="1"/>
  <c r="L1037" i="1"/>
  <c r="P1037" i="1"/>
  <c r="L1109" i="1"/>
  <c r="P1109" i="1"/>
  <c r="L1165" i="1"/>
  <c r="P1165" i="1"/>
  <c r="L1309" i="1"/>
  <c r="P1309" i="1"/>
  <c r="L1501" i="1"/>
  <c r="P1501" i="1"/>
  <c r="L1749" i="1"/>
  <c r="P1749" i="1"/>
  <c r="L1997" i="1"/>
  <c r="P1997" i="1"/>
  <c r="L2301" i="1"/>
  <c r="P2301" i="1"/>
  <c r="L2621" i="1"/>
  <c r="P2621" i="1"/>
  <c r="L2909" i="1"/>
  <c r="P2909" i="1"/>
  <c r="L3133" i="1"/>
  <c r="P3133" i="1"/>
  <c r="L30" i="1"/>
  <c r="P30" i="1"/>
  <c r="L62" i="1"/>
  <c r="P62" i="1"/>
  <c r="L94" i="1"/>
  <c r="P94" i="1"/>
  <c r="L126" i="1"/>
  <c r="P126" i="1"/>
  <c r="L158" i="1"/>
  <c r="P158" i="1"/>
  <c r="L190" i="1"/>
  <c r="P190" i="1"/>
  <c r="L222" i="1"/>
  <c r="P222" i="1"/>
  <c r="L254" i="1"/>
  <c r="P254" i="1"/>
  <c r="L286" i="1"/>
  <c r="P286" i="1"/>
  <c r="L318" i="1"/>
  <c r="P318" i="1"/>
  <c r="L350" i="1"/>
  <c r="P350" i="1"/>
  <c r="L382" i="1"/>
  <c r="P382" i="1"/>
  <c r="L414" i="1"/>
  <c r="P414" i="1"/>
  <c r="L446" i="1"/>
  <c r="P446" i="1"/>
  <c r="L478" i="1"/>
  <c r="P478" i="1"/>
  <c r="L510" i="1"/>
  <c r="P510" i="1"/>
  <c r="L542" i="1"/>
  <c r="P542" i="1"/>
  <c r="L574" i="1"/>
  <c r="P574" i="1"/>
  <c r="L606" i="1"/>
  <c r="P606" i="1"/>
  <c r="L638" i="1"/>
  <c r="P638" i="1"/>
  <c r="L670" i="1"/>
  <c r="P670" i="1"/>
  <c r="L702" i="1"/>
  <c r="P702" i="1"/>
  <c r="L734" i="1"/>
  <c r="P734" i="1"/>
  <c r="L766" i="1"/>
  <c r="P766" i="1"/>
  <c r="L798" i="1"/>
  <c r="P798" i="1"/>
  <c r="L830" i="1"/>
  <c r="P830" i="1"/>
  <c r="L862" i="1"/>
  <c r="P862" i="1"/>
  <c r="L894" i="1"/>
  <c r="P894" i="1"/>
  <c r="L926" i="1"/>
  <c r="P926" i="1"/>
  <c r="L958" i="1"/>
  <c r="P958" i="1"/>
  <c r="L990" i="1"/>
  <c r="P990" i="1"/>
  <c r="L1022" i="1"/>
  <c r="P1022" i="1"/>
  <c r="L1054" i="1"/>
  <c r="P1054" i="1"/>
  <c r="L1086" i="1"/>
  <c r="P1086" i="1"/>
  <c r="L1118" i="1"/>
  <c r="P1118" i="1"/>
  <c r="L1150" i="1"/>
  <c r="P1150" i="1"/>
  <c r="L1182" i="1"/>
  <c r="P1182" i="1"/>
  <c r="L1214" i="1"/>
  <c r="P1214" i="1"/>
  <c r="L1246" i="1"/>
  <c r="P1246" i="1"/>
  <c r="L1278" i="1"/>
  <c r="P1278" i="1"/>
  <c r="L1310" i="1"/>
  <c r="P1310" i="1"/>
  <c r="L1342" i="1"/>
  <c r="P1342" i="1"/>
  <c r="L1374" i="1"/>
  <c r="P1374" i="1"/>
  <c r="L1406" i="1"/>
  <c r="P1406" i="1"/>
  <c r="L1438" i="1"/>
  <c r="P1438" i="1"/>
  <c r="L1470" i="1"/>
  <c r="P1470" i="1"/>
  <c r="L1502" i="1"/>
  <c r="P1502" i="1"/>
  <c r="L1534" i="1"/>
  <c r="P1534" i="1"/>
  <c r="L1566" i="1"/>
  <c r="P1566" i="1"/>
  <c r="L1598" i="1"/>
  <c r="P1598" i="1"/>
  <c r="L1630" i="1"/>
  <c r="P1630" i="1"/>
  <c r="L1662" i="1"/>
  <c r="P1662" i="1"/>
  <c r="L1694" i="1"/>
  <c r="P1694" i="1"/>
  <c r="L1726" i="1"/>
  <c r="P1726" i="1"/>
  <c r="L1758" i="1"/>
  <c r="P1758" i="1"/>
  <c r="L1790" i="1"/>
  <c r="P1790" i="1"/>
  <c r="L1822" i="1"/>
  <c r="P1822" i="1"/>
  <c r="L1854" i="1"/>
  <c r="P1854" i="1"/>
  <c r="L1886" i="1"/>
  <c r="P1886" i="1"/>
  <c r="L1918" i="1"/>
  <c r="P1918" i="1"/>
  <c r="L1950" i="1"/>
  <c r="P1950" i="1"/>
  <c r="L1982" i="1"/>
  <c r="P1982" i="1"/>
  <c r="L2014" i="1"/>
  <c r="P2014" i="1"/>
  <c r="L2046" i="1"/>
  <c r="P2046" i="1"/>
  <c r="L2078" i="1"/>
  <c r="P2078" i="1"/>
  <c r="L2110" i="1"/>
  <c r="P2110" i="1"/>
  <c r="L2142" i="1"/>
  <c r="P2142" i="1"/>
  <c r="L2174" i="1"/>
  <c r="P2174" i="1"/>
  <c r="L2206" i="1"/>
  <c r="P2206" i="1"/>
  <c r="L2238" i="1"/>
  <c r="P2238" i="1"/>
  <c r="L2270" i="1"/>
  <c r="P2270" i="1"/>
  <c r="L2302" i="1"/>
  <c r="P2302" i="1"/>
  <c r="L2334" i="1"/>
  <c r="P2334" i="1"/>
  <c r="L2366" i="1"/>
  <c r="P2366" i="1"/>
  <c r="L2398" i="1"/>
  <c r="P2398" i="1"/>
  <c r="L2430" i="1"/>
  <c r="P2430" i="1"/>
  <c r="L2462" i="1"/>
  <c r="P2462" i="1"/>
  <c r="L2494" i="1"/>
  <c r="P2494" i="1"/>
  <c r="L2526" i="1"/>
  <c r="P2526" i="1"/>
  <c r="L2558" i="1"/>
  <c r="P2558" i="1"/>
  <c r="L2590" i="1"/>
  <c r="P2590" i="1"/>
  <c r="L2622" i="1"/>
  <c r="P2622" i="1"/>
  <c r="L2654" i="1"/>
  <c r="P2654" i="1"/>
  <c r="L2686" i="1"/>
  <c r="P2686" i="1"/>
  <c r="L2718" i="1"/>
  <c r="P2718" i="1"/>
  <c r="L2750" i="1"/>
  <c r="P2750" i="1"/>
  <c r="L2782" i="1"/>
  <c r="P2782" i="1"/>
  <c r="L2814" i="1"/>
  <c r="P2814" i="1"/>
  <c r="L2846" i="1"/>
  <c r="P2846" i="1"/>
  <c r="L2878" i="1"/>
  <c r="P2878" i="1"/>
  <c r="L2910" i="1"/>
  <c r="P2910" i="1"/>
  <c r="L2942" i="1"/>
  <c r="P2942" i="1"/>
  <c r="L2974" i="1"/>
  <c r="P2974" i="1"/>
  <c r="L3006" i="1"/>
  <c r="P3006" i="1"/>
  <c r="L3038" i="1"/>
  <c r="P3038" i="1"/>
  <c r="L3070" i="1"/>
  <c r="P3070" i="1"/>
  <c r="L3102" i="1"/>
  <c r="P3102" i="1"/>
  <c r="L3134" i="1"/>
  <c r="P3134" i="1"/>
  <c r="L3166" i="1"/>
  <c r="P3166" i="1"/>
  <c r="L3198" i="1"/>
  <c r="P3198" i="1"/>
  <c r="L3230" i="1"/>
  <c r="P3230" i="1"/>
  <c r="L3262" i="1"/>
  <c r="P3262" i="1"/>
  <c r="L3294" i="1"/>
  <c r="P3294" i="1"/>
  <c r="L31" i="1"/>
  <c r="P31" i="1"/>
  <c r="L111" i="1"/>
  <c r="P111" i="1"/>
  <c r="L231" i="1"/>
  <c r="P231" i="1"/>
  <c r="L367" i="1"/>
  <c r="P367" i="1"/>
  <c r="L495" i="1"/>
  <c r="P495" i="1"/>
  <c r="L663" i="1"/>
  <c r="P663" i="1"/>
  <c r="L847" i="1"/>
  <c r="P847" i="1"/>
  <c r="L1023" i="1"/>
  <c r="P1023" i="1"/>
  <c r="L1167" i="1"/>
  <c r="P1167" i="1"/>
  <c r="L1335" i="1"/>
  <c r="P1335" i="1"/>
  <c r="L1551" i="1"/>
  <c r="P1551" i="1"/>
  <c r="L1679" i="1"/>
  <c r="P1679" i="1"/>
  <c r="L1847" i="1"/>
  <c r="P1847" i="1"/>
  <c r="L2087" i="1"/>
  <c r="P2087" i="1"/>
  <c r="L2375" i="1"/>
  <c r="P2375" i="1"/>
  <c r="L2655" i="1"/>
  <c r="P2655" i="1"/>
  <c r="L2887" i="1"/>
  <c r="P2887" i="1"/>
  <c r="L3111" i="1"/>
  <c r="P3111" i="1"/>
  <c r="L2138" i="1"/>
  <c r="P2138" i="1"/>
  <c r="L2170" i="1"/>
  <c r="P2170" i="1"/>
  <c r="L2202" i="1"/>
  <c r="P2202" i="1"/>
  <c r="L2234" i="1"/>
  <c r="P2234" i="1"/>
  <c r="L2266" i="1"/>
  <c r="P2266" i="1"/>
  <c r="L2298" i="1"/>
  <c r="P2298" i="1"/>
  <c r="L2338" i="1"/>
  <c r="P2338" i="1"/>
  <c r="L2370" i="1"/>
  <c r="P2370" i="1"/>
  <c r="L2402" i="1"/>
  <c r="P2402" i="1"/>
  <c r="L2434" i="1"/>
  <c r="P2434" i="1"/>
  <c r="L2466" i="1"/>
  <c r="P2466" i="1"/>
  <c r="L2498" i="1"/>
  <c r="P2498" i="1"/>
  <c r="L2530" i="1"/>
  <c r="P2530" i="1"/>
  <c r="L2570" i="1"/>
  <c r="P2570" i="1"/>
  <c r="L2602" i="1"/>
  <c r="P2602" i="1"/>
  <c r="L2642" i="1"/>
  <c r="P2642" i="1"/>
  <c r="L2698" i="1"/>
  <c r="P2698" i="1"/>
  <c r="L2778" i="1"/>
  <c r="P2778" i="1"/>
  <c r="L2842" i="1"/>
  <c r="P2842" i="1"/>
  <c r="L2922" i="1"/>
  <c r="P2922" i="1"/>
  <c r="L2978" i="1"/>
  <c r="P2978" i="1"/>
  <c r="L3010" i="1"/>
  <c r="P3010" i="1"/>
  <c r="L3042" i="1"/>
  <c r="P3042" i="1"/>
  <c r="L3082" i="1"/>
  <c r="P3082" i="1"/>
  <c r="L3122" i="1"/>
  <c r="P3122" i="1"/>
  <c r="L3162" i="1"/>
  <c r="P3162" i="1"/>
  <c r="L3210" i="1"/>
  <c r="P3210" i="1"/>
  <c r="L3266" i="1"/>
  <c r="P3266" i="1"/>
  <c r="L3314" i="1"/>
  <c r="P3314" i="1"/>
  <c r="L1221" i="1"/>
  <c r="P1221" i="1"/>
  <c r="L1341" i="1"/>
  <c r="P1341" i="1"/>
  <c r="L1445" i="1"/>
  <c r="P1445" i="1"/>
  <c r="L1549" i="1"/>
  <c r="P1549" i="1"/>
  <c r="L1645" i="1"/>
  <c r="P1645" i="1"/>
  <c r="L1741" i="1"/>
  <c r="P1741" i="1"/>
  <c r="L1837" i="1"/>
  <c r="P1837" i="1"/>
  <c r="L1949" i="1"/>
  <c r="P1949" i="1"/>
  <c r="L2045" i="1"/>
  <c r="P2045" i="1"/>
  <c r="L2133" i="1"/>
  <c r="P2133" i="1"/>
  <c r="L2221" i="1"/>
  <c r="P2221" i="1"/>
  <c r="L2317" i="1"/>
  <c r="P2317" i="1"/>
  <c r="L2421" i="1"/>
  <c r="P2421" i="1"/>
  <c r="L2509" i="1"/>
  <c r="P2509" i="1"/>
  <c r="L2597" i="1"/>
  <c r="P2597" i="1"/>
  <c r="L2693" i="1"/>
  <c r="P2693" i="1"/>
  <c r="L2781" i="1"/>
  <c r="P2781" i="1"/>
  <c r="L2893" i="1"/>
  <c r="P2893" i="1"/>
  <c r="L2997" i="1"/>
  <c r="P2997" i="1"/>
  <c r="L3109" i="1"/>
  <c r="P3109" i="1"/>
  <c r="L3197" i="1"/>
  <c r="P3197" i="1"/>
  <c r="L3277" i="1"/>
  <c r="P3277" i="1"/>
  <c r="L11" i="1"/>
  <c r="P11" i="1"/>
  <c r="L43" i="1"/>
  <c r="P43" i="1"/>
  <c r="L75" i="1"/>
  <c r="P75" i="1"/>
  <c r="L107" i="1"/>
  <c r="P107" i="1"/>
  <c r="L139" i="1"/>
  <c r="P139" i="1"/>
  <c r="L171" i="1"/>
  <c r="P171" i="1"/>
  <c r="L203" i="1"/>
  <c r="P203" i="1"/>
  <c r="L235" i="1"/>
  <c r="P235" i="1"/>
  <c r="L267" i="1"/>
  <c r="P267" i="1"/>
  <c r="L299" i="1"/>
  <c r="P299" i="1"/>
  <c r="L331" i="1"/>
  <c r="P331" i="1"/>
  <c r="L363" i="1"/>
  <c r="P363" i="1"/>
  <c r="L395" i="1"/>
  <c r="P395" i="1"/>
  <c r="L427" i="1"/>
  <c r="P427" i="1"/>
  <c r="L459" i="1"/>
  <c r="P459" i="1"/>
  <c r="L491" i="1"/>
  <c r="P491" i="1"/>
  <c r="L523" i="1"/>
  <c r="P523" i="1"/>
  <c r="L555" i="1"/>
  <c r="P555" i="1"/>
  <c r="L587" i="1"/>
  <c r="P587" i="1"/>
  <c r="L619" i="1"/>
  <c r="P619" i="1"/>
  <c r="L651" i="1"/>
  <c r="P651" i="1"/>
  <c r="L683" i="1"/>
  <c r="P683" i="1"/>
  <c r="L715" i="1"/>
  <c r="P715" i="1"/>
  <c r="L747" i="1"/>
  <c r="P747" i="1"/>
  <c r="L779" i="1"/>
  <c r="P779" i="1"/>
  <c r="L811" i="1"/>
  <c r="P811" i="1"/>
  <c r="L843" i="1"/>
  <c r="P843" i="1"/>
  <c r="L875" i="1"/>
  <c r="P875" i="1"/>
  <c r="L907" i="1"/>
  <c r="P907" i="1"/>
  <c r="L939" i="1"/>
  <c r="P939" i="1"/>
  <c r="L971" i="1"/>
  <c r="P971" i="1"/>
  <c r="L1003" i="1"/>
  <c r="P1003" i="1"/>
  <c r="L1035" i="1"/>
  <c r="P1035" i="1"/>
  <c r="L1067" i="1"/>
  <c r="P1067" i="1"/>
  <c r="L1099" i="1"/>
  <c r="P1099" i="1"/>
  <c r="L1131" i="1"/>
  <c r="P1131" i="1"/>
  <c r="L1163" i="1"/>
  <c r="P1163" i="1"/>
  <c r="L1195" i="1"/>
  <c r="P1195" i="1"/>
  <c r="L1227" i="1"/>
  <c r="P1227" i="1"/>
  <c r="L1259" i="1"/>
  <c r="P1259" i="1"/>
  <c r="L1291" i="1"/>
  <c r="P1291" i="1"/>
  <c r="L1323" i="1"/>
  <c r="P1323" i="1"/>
  <c r="L1355" i="1"/>
  <c r="P1355" i="1"/>
  <c r="L1387" i="1"/>
  <c r="P1387" i="1"/>
  <c r="L1419" i="1"/>
  <c r="P1419" i="1"/>
  <c r="L1451" i="1"/>
  <c r="P1451" i="1"/>
  <c r="L1483" i="1"/>
  <c r="P1483" i="1"/>
  <c r="L1515" i="1"/>
  <c r="P1515" i="1"/>
  <c r="L1547" i="1"/>
  <c r="P1547" i="1"/>
  <c r="L1579" i="1"/>
  <c r="P1579" i="1"/>
  <c r="L1611" i="1"/>
  <c r="P1611" i="1"/>
  <c r="L1643" i="1"/>
  <c r="P1643" i="1"/>
  <c r="L1675" i="1"/>
  <c r="P1675" i="1"/>
  <c r="L1707" i="1"/>
  <c r="P1707" i="1"/>
  <c r="L1739" i="1"/>
  <c r="P1739" i="1"/>
  <c r="L1771" i="1"/>
  <c r="P1771" i="1"/>
  <c r="L1803" i="1"/>
  <c r="P1803" i="1"/>
  <c r="L1835" i="1"/>
  <c r="P1835" i="1"/>
  <c r="L1867" i="1"/>
  <c r="P1867" i="1"/>
  <c r="L1899" i="1"/>
  <c r="P1899" i="1"/>
  <c r="L1931" i="1"/>
  <c r="P1931" i="1"/>
  <c r="L1963" i="1"/>
  <c r="P1963" i="1"/>
  <c r="L1995" i="1"/>
  <c r="P1995" i="1"/>
  <c r="L2027" i="1"/>
  <c r="P2027" i="1"/>
  <c r="L2059" i="1"/>
  <c r="P2059" i="1"/>
  <c r="L2091" i="1"/>
  <c r="P2091" i="1"/>
  <c r="L2123" i="1"/>
  <c r="P2123" i="1"/>
  <c r="L2155" i="1"/>
  <c r="P2155" i="1"/>
  <c r="L2187" i="1"/>
  <c r="P2187" i="1"/>
  <c r="L2219" i="1"/>
  <c r="P2219" i="1"/>
  <c r="L2251" i="1"/>
  <c r="P2251" i="1"/>
  <c r="L2283" i="1"/>
  <c r="P2283" i="1"/>
  <c r="L2315" i="1"/>
  <c r="P2315" i="1"/>
  <c r="L2347" i="1"/>
  <c r="P2347" i="1"/>
  <c r="L2379" i="1"/>
  <c r="P2379" i="1"/>
  <c r="L2411" i="1"/>
  <c r="P2411" i="1"/>
  <c r="L2443" i="1"/>
  <c r="P2443" i="1"/>
  <c r="L2475" i="1"/>
  <c r="P2475" i="1"/>
  <c r="L2507" i="1"/>
  <c r="P2507" i="1"/>
  <c r="L2539" i="1"/>
  <c r="P2539" i="1"/>
  <c r="L2571" i="1"/>
  <c r="P2571" i="1"/>
  <c r="L2603" i="1"/>
  <c r="P2603" i="1"/>
  <c r="L2635" i="1"/>
  <c r="P2635" i="1"/>
  <c r="L2667" i="1"/>
  <c r="P2667" i="1"/>
  <c r="L2699" i="1"/>
  <c r="P2699" i="1"/>
  <c r="L2731" i="1"/>
  <c r="P2731" i="1"/>
  <c r="L2763" i="1"/>
  <c r="P2763" i="1"/>
  <c r="L2795" i="1"/>
  <c r="P2795" i="1"/>
  <c r="L2827" i="1"/>
  <c r="P2827" i="1"/>
  <c r="L2859" i="1"/>
  <c r="P2859" i="1"/>
  <c r="L2891" i="1"/>
  <c r="P2891" i="1"/>
  <c r="L2923" i="1"/>
  <c r="P2923" i="1"/>
  <c r="L2955" i="1"/>
  <c r="P2955" i="1"/>
  <c r="L2987" i="1"/>
  <c r="P2987" i="1"/>
  <c r="L3019" i="1"/>
  <c r="P3019" i="1"/>
  <c r="L3051" i="1"/>
  <c r="P3051" i="1"/>
  <c r="L3083" i="1"/>
  <c r="P3083" i="1"/>
  <c r="L3115" i="1"/>
  <c r="P3115" i="1"/>
  <c r="L3147" i="1"/>
  <c r="P3147" i="1"/>
  <c r="L3179" i="1"/>
  <c r="P3179" i="1"/>
  <c r="L3211" i="1"/>
  <c r="P3211" i="1"/>
  <c r="L3243" i="1"/>
  <c r="P3243" i="1"/>
  <c r="L3275" i="1"/>
  <c r="P3275" i="1"/>
  <c r="L3307" i="1"/>
  <c r="P3307" i="1"/>
  <c r="L1189" i="1"/>
  <c r="P1189" i="1"/>
  <c r="L1301" i="1"/>
  <c r="P1301" i="1"/>
  <c r="L1389" i="1"/>
  <c r="P1389" i="1"/>
  <c r="L1485" i="1"/>
  <c r="P1485" i="1"/>
  <c r="L1589" i="1"/>
  <c r="P1589" i="1"/>
  <c r="L1669" i="1"/>
  <c r="P1669" i="1"/>
  <c r="L1765" i="1"/>
  <c r="P1765" i="1"/>
  <c r="L1885" i="1"/>
  <c r="P1885" i="1"/>
  <c r="L1981" i="1"/>
  <c r="P1981" i="1"/>
  <c r="L2077" i="1"/>
  <c r="P2077" i="1"/>
  <c r="L2173" i="1"/>
  <c r="P2173" i="1"/>
  <c r="L2269" i="1"/>
  <c r="P2269" i="1"/>
  <c r="L2357" i="1"/>
  <c r="P2357" i="1"/>
  <c r="L2453" i="1"/>
  <c r="P2453" i="1"/>
  <c r="L2549" i="1"/>
  <c r="P2549" i="1"/>
  <c r="L2637" i="1"/>
  <c r="P2637" i="1"/>
  <c r="L2725" i="1"/>
  <c r="P2725" i="1"/>
  <c r="L2813" i="1"/>
  <c r="P2813" i="1"/>
  <c r="L2901" i="1"/>
  <c r="P2901" i="1"/>
  <c r="L3005" i="1"/>
  <c r="P3005" i="1"/>
  <c r="L3101" i="1"/>
  <c r="P3101" i="1"/>
  <c r="L3189" i="1"/>
  <c r="P3189" i="1"/>
  <c r="L3269" i="1"/>
  <c r="P3269" i="1"/>
  <c r="L167" i="1"/>
  <c r="P167" i="1"/>
  <c r="L311" i="1"/>
  <c r="P311" i="1"/>
  <c r="L447" i="1"/>
  <c r="P447" i="1"/>
  <c r="L567" i="1"/>
  <c r="P567" i="1"/>
  <c r="L679" i="1"/>
  <c r="P679" i="1"/>
  <c r="L775" i="1"/>
  <c r="P775" i="1"/>
  <c r="L895" i="1"/>
  <c r="P895" i="1"/>
  <c r="L1007" i="1"/>
  <c r="P1007" i="1"/>
  <c r="L1143" i="1"/>
  <c r="P1143" i="1"/>
  <c r="L1295" i="1"/>
  <c r="P1295" i="1"/>
  <c r="L1391" i="1"/>
  <c r="P1391" i="1"/>
  <c r="L1519" i="1"/>
  <c r="P1519" i="1"/>
  <c r="L1671" i="1"/>
  <c r="P1671" i="1"/>
  <c r="L1831" i="1"/>
  <c r="P1831" i="1"/>
  <c r="L1943" i="1"/>
  <c r="P1943" i="1"/>
  <c r="L2047" i="1"/>
  <c r="P2047" i="1"/>
  <c r="L2143" i="1"/>
  <c r="P2143" i="1"/>
  <c r="L2247" i="1"/>
  <c r="P2247" i="1"/>
  <c r="L2335" i="1"/>
  <c r="P2335" i="1"/>
  <c r="L2423" i="1"/>
  <c r="P2423" i="1"/>
  <c r="L2527" i="1"/>
  <c r="P2527" i="1"/>
  <c r="L2615" i="1"/>
  <c r="P2615" i="1"/>
  <c r="L2711" i="1"/>
  <c r="P2711" i="1"/>
  <c r="L2791" i="1"/>
  <c r="P2791" i="1"/>
  <c r="L2903" i="1"/>
  <c r="P2903" i="1"/>
  <c r="L3007" i="1"/>
  <c r="P3007" i="1"/>
  <c r="L3095" i="1"/>
  <c r="P3095" i="1"/>
  <c r="L3191" i="1"/>
  <c r="P3191" i="1"/>
  <c r="L3263" i="1"/>
  <c r="P3263" i="1"/>
  <c r="L85" i="1"/>
  <c r="P85" i="1"/>
  <c r="L253" i="1"/>
  <c r="P253" i="1"/>
  <c r="L309" i="1"/>
  <c r="P309" i="1"/>
  <c r="L365" i="1"/>
  <c r="P365" i="1"/>
  <c r="L501" i="1"/>
  <c r="P501" i="1"/>
  <c r="L589" i="1"/>
  <c r="P589" i="1"/>
  <c r="L653" i="1"/>
  <c r="P653" i="1"/>
  <c r="L749" i="1"/>
  <c r="P749" i="1"/>
  <c r="L821" i="1"/>
  <c r="P821" i="1"/>
  <c r="L893" i="1"/>
  <c r="P893" i="1"/>
  <c r="L965" i="1"/>
  <c r="P965" i="1"/>
  <c r="L1117" i="1"/>
  <c r="P1117" i="1"/>
  <c r="L1205" i="1"/>
  <c r="P1205" i="1"/>
  <c r="L1381" i="1"/>
  <c r="P1381" i="1"/>
  <c r="L1581" i="1"/>
  <c r="P1581" i="1"/>
  <c r="L1845" i="1"/>
  <c r="P1845" i="1"/>
  <c r="L2117" i="1"/>
  <c r="P2117" i="1"/>
  <c r="L2413" i="1"/>
  <c r="P2413" i="1"/>
  <c r="L2773" i="1"/>
  <c r="P2773" i="1"/>
  <c r="L3181" i="1"/>
  <c r="P3181" i="1"/>
  <c r="L103" i="1"/>
  <c r="P103" i="1"/>
  <c r="L199" i="1"/>
  <c r="P199" i="1"/>
  <c r="L319" i="1"/>
  <c r="P319" i="1"/>
  <c r="L455" i="1"/>
  <c r="P455" i="1"/>
  <c r="L615" i="1"/>
  <c r="P615" i="1"/>
  <c r="L831" i="1"/>
  <c r="P831" i="1"/>
  <c r="L983" i="1"/>
  <c r="P983" i="1"/>
  <c r="L1159" i="1"/>
  <c r="P1159" i="1"/>
  <c r="L1311" i="1"/>
  <c r="P1311" i="1"/>
  <c r="L1479" i="1"/>
  <c r="P1479" i="1"/>
  <c r="L1663" i="1"/>
  <c r="P1663" i="1"/>
  <c r="L1783" i="1"/>
  <c r="P1783" i="1"/>
  <c r="L1991" i="1"/>
  <c r="P1991" i="1"/>
  <c r="L2287" i="1"/>
  <c r="P2287" i="1"/>
  <c r="L2559" i="1"/>
  <c r="P2559" i="1"/>
  <c r="L2799" i="1"/>
  <c r="P2799" i="1"/>
  <c r="L3015" i="1"/>
  <c r="P3015" i="1"/>
  <c r="L743" i="1"/>
  <c r="P743" i="1"/>
  <c r="L1127" i="1"/>
  <c r="P1127" i="1"/>
  <c r="L1367" i="1"/>
  <c r="P1367" i="1"/>
  <c r="L1599" i="1"/>
  <c r="P1599" i="1"/>
  <c r="L1775" i="1"/>
  <c r="P1775" i="1"/>
  <c r="L1983" i="1"/>
  <c r="P1983" i="1"/>
  <c r="L2279" i="1"/>
  <c r="P2279" i="1"/>
  <c r="L2807" i="1"/>
  <c r="P2807" i="1"/>
  <c r="L24" i="1"/>
  <c r="P24" i="1"/>
  <c r="L56" i="1"/>
  <c r="P56" i="1"/>
  <c r="L88" i="1"/>
  <c r="P88" i="1"/>
  <c r="L120" i="1"/>
  <c r="P120" i="1"/>
  <c r="L152" i="1"/>
  <c r="P152" i="1"/>
  <c r="L184" i="1"/>
  <c r="P184" i="1"/>
  <c r="L216" i="1"/>
  <c r="P216" i="1"/>
  <c r="L248" i="1"/>
  <c r="P248" i="1"/>
  <c r="L280" i="1"/>
  <c r="P280" i="1"/>
  <c r="L312" i="1"/>
  <c r="P312" i="1"/>
  <c r="L344" i="1"/>
  <c r="P344" i="1"/>
  <c r="L376" i="1"/>
  <c r="P376" i="1"/>
  <c r="L408" i="1"/>
  <c r="P408" i="1"/>
  <c r="L440" i="1"/>
  <c r="P440" i="1"/>
  <c r="L472" i="1"/>
  <c r="P472" i="1"/>
  <c r="L504" i="1"/>
  <c r="P504" i="1"/>
  <c r="L536" i="1"/>
  <c r="P536" i="1"/>
  <c r="L568" i="1"/>
  <c r="P568" i="1"/>
  <c r="L600" i="1"/>
  <c r="P600" i="1"/>
  <c r="L632" i="1"/>
  <c r="P632" i="1"/>
  <c r="L664" i="1"/>
  <c r="P664" i="1"/>
  <c r="L696" i="1"/>
  <c r="P696" i="1"/>
  <c r="L728" i="1"/>
  <c r="P728" i="1"/>
  <c r="L760" i="1"/>
  <c r="P760" i="1"/>
  <c r="L792" i="1"/>
  <c r="P792" i="1"/>
  <c r="L824" i="1"/>
  <c r="P824" i="1"/>
  <c r="L856" i="1"/>
  <c r="P856" i="1"/>
  <c r="L888" i="1"/>
  <c r="P888" i="1"/>
  <c r="L920" i="1"/>
  <c r="P920" i="1"/>
  <c r="L952" i="1"/>
  <c r="P952" i="1"/>
  <c r="L984" i="1"/>
  <c r="P984" i="1"/>
  <c r="L1016" i="1"/>
  <c r="P1016" i="1"/>
  <c r="L1048" i="1"/>
  <c r="P1048" i="1"/>
  <c r="L1080" i="1"/>
  <c r="P1080" i="1"/>
  <c r="L1112" i="1"/>
  <c r="P1112" i="1"/>
  <c r="L1144" i="1"/>
  <c r="P1144" i="1"/>
  <c r="L1176" i="1"/>
  <c r="P1176" i="1"/>
  <c r="L1208" i="1"/>
  <c r="P1208" i="1"/>
  <c r="L1240" i="1"/>
  <c r="P1240" i="1"/>
  <c r="L1272" i="1"/>
  <c r="P1272" i="1"/>
  <c r="L1304" i="1"/>
  <c r="P1304" i="1"/>
  <c r="L1336" i="1"/>
  <c r="P1336" i="1"/>
  <c r="L1368" i="1"/>
  <c r="P1368" i="1"/>
  <c r="L1400" i="1"/>
  <c r="P1400" i="1"/>
  <c r="L1432" i="1"/>
  <c r="P1432" i="1"/>
  <c r="L1464" i="1"/>
  <c r="P1464" i="1"/>
  <c r="L1496" i="1"/>
  <c r="P1496" i="1"/>
  <c r="L1528" i="1"/>
  <c r="P1528" i="1"/>
  <c r="L1560" i="1"/>
  <c r="P1560" i="1"/>
  <c r="L1592" i="1"/>
  <c r="P1592" i="1"/>
  <c r="L1624" i="1"/>
  <c r="P1624" i="1"/>
  <c r="L1656" i="1"/>
  <c r="P1656" i="1"/>
  <c r="L1688" i="1"/>
  <c r="P1688" i="1"/>
  <c r="L1720" i="1"/>
  <c r="P1720" i="1"/>
  <c r="L1752" i="1"/>
  <c r="P1752" i="1"/>
  <c r="L1784" i="1"/>
  <c r="P1784" i="1"/>
  <c r="L1816" i="1"/>
  <c r="P1816" i="1"/>
  <c r="L1848" i="1"/>
  <c r="P1848" i="1"/>
  <c r="L1880" i="1"/>
  <c r="P1880" i="1"/>
  <c r="L1912" i="1"/>
  <c r="P1912" i="1"/>
  <c r="L1944" i="1"/>
  <c r="P1944" i="1"/>
  <c r="L1976" i="1"/>
  <c r="P1976" i="1"/>
  <c r="L2008" i="1"/>
  <c r="P2008" i="1"/>
  <c r="L2040" i="1"/>
  <c r="P2040" i="1"/>
  <c r="L2072" i="1"/>
  <c r="P2072" i="1"/>
  <c r="L2104" i="1"/>
  <c r="P2104" i="1"/>
  <c r="L2136" i="1"/>
  <c r="P2136" i="1"/>
  <c r="L2168" i="1"/>
  <c r="P2168" i="1"/>
  <c r="L2200" i="1"/>
  <c r="P2200" i="1"/>
  <c r="L2232" i="1"/>
  <c r="P2232" i="1"/>
  <c r="L2264" i="1"/>
  <c r="P2264" i="1"/>
  <c r="L2296" i="1"/>
  <c r="P2296" i="1"/>
  <c r="L2328" i="1"/>
  <c r="P2328" i="1"/>
  <c r="L2360" i="1"/>
  <c r="P2360" i="1"/>
  <c r="L2392" i="1"/>
  <c r="P2392" i="1"/>
  <c r="L2424" i="1"/>
  <c r="P2424" i="1"/>
  <c r="L2456" i="1"/>
  <c r="P2456" i="1"/>
  <c r="L2488" i="1"/>
  <c r="P2488" i="1"/>
  <c r="L2520" i="1"/>
  <c r="P2520" i="1"/>
  <c r="L2552" i="1"/>
  <c r="P2552" i="1"/>
  <c r="L2584" i="1"/>
  <c r="P2584" i="1"/>
  <c r="L2616" i="1"/>
  <c r="P2616" i="1"/>
  <c r="L2648" i="1"/>
  <c r="P2648" i="1"/>
  <c r="L2680" i="1"/>
  <c r="P2680" i="1"/>
  <c r="L2712" i="1"/>
  <c r="P2712" i="1"/>
  <c r="L2744" i="1"/>
  <c r="P2744" i="1"/>
  <c r="L2776" i="1"/>
  <c r="P2776" i="1"/>
  <c r="L2808" i="1"/>
  <c r="P2808" i="1"/>
  <c r="L2840" i="1"/>
  <c r="P2840" i="1"/>
  <c r="L2872" i="1"/>
  <c r="P2872" i="1"/>
  <c r="L2904" i="1"/>
  <c r="P2904" i="1"/>
  <c r="L2936" i="1"/>
  <c r="P2936" i="1"/>
  <c r="L2968" i="1"/>
  <c r="P2968" i="1"/>
  <c r="L3000" i="1"/>
  <c r="P3000" i="1"/>
  <c r="L3032" i="1"/>
  <c r="P3032" i="1"/>
  <c r="L3064" i="1"/>
  <c r="P3064" i="1"/>
  <c r="L3096" i="1"/>
  <c r="P3096" i="1"/>
  <c r="L3128" i="1"/>
  <c r="P3128" i="1"/>
  <c r="L3160" i="1"/>
  <c r="P3160" i="1"/>
  <c r="L3192" i="1"/>
  <c r="P3192" i="1"/>
  <c r="L3224" i="1"/>
  <c r="P3224" i="1"/>
  <c r="L3256" i="1"/>
  <c r="P3256" i="1"/>
  <c r="L3288" i="1"/>
  <c r="P3288" i="1"/>
  <c r="L2697" i="1"/>
  <c r="P2697" i="1"/>
  <c r="L2913" i="1"/>
  <c r="P2913" i="1"/>
  <c r="L2890" i="1"/>
  <c r="P2890" i="1"/>
  <c r="L3170" i="1"/>
  <c r="P3170" i="1"/>
  <c r="L3258" i="1"/>
  <c r="P3258" i="1"/>
  <c r="L1285" i="1"/>
  <c r="P1285" i="1"/>
  <c r="L1829" i="1"/>
  <c r="P1829" i="1"/>
  <c r="L2093" i="1"/>
  <c r="P2093" i="1"/>
  <c r="L2389" i="1"/>
  <c r="P2389" i="1"/>
  <c r="L2685" i="1"/>
  <c r="P2685" i="1"/>
  <c r="L2933" i="1"/>
  <c r="P2933" i="1"/>
  <c r="L3157" i="1"/>
  <c r="P3157" i="1"/>
  <c r="L143" i="1"/>
  <c r="P143" i="1"/>
  <c r="L271" i="1"/>
  <c r="P271" i="1"/>
  <c r="L407" i="1"/>
  <c r="P407" i="1"/>
  <c r="L543" i="1"/>
  <c r="P543" i="1"/>
  <c r="L671" i="1"/>
  <c r="P671" i="1"/>
  <c r="L767" i="1"/>
  <c r="P767" i="1"/>
  <c r="L887" i="1"/>
  <c r="P887" i="1"/>
  <c r="L999" i="1"/>
  <c r="P999" i="1"/>
  <c r="L1111" i="1"/>
  <c r="P1111" i="1"/>
  <c r="L1255" i="1"/>
  <c r="P1255" i="1"/>
  <c r="L1383" i="1"/>
  <c r="P1383" i="1"/>
  <c r="L1495" i="1"/>
  <c r="P1495" i="1"/>
  <c r="L1639" i="1"/>
  <c r="P1639" i="1"/>
  <c r="L1823" i="1"/>
  <c r="P1823" i="1"/>
  <c r="L1959" i="1"/>
  <c r="P1959" i="1"/>
  <c r="L2055" i="1"/>
  <c r="P2055" i="1"/>
  <c r="L2151" i="1"/>
  <c r="P2151" i="1"/>
  <c r="L2239" i="1"/>
  <c r="P2239" i="1"/>
  <c r="L2327" i="1"/>
  <c r="P2327" i="1"/>
  <c r="L2415" i="1"/>
  <c r="P2415" i="1"/>
  <c r="L2503" i="1"/>
  <c r="P2503" i="1"/>
  <c r="L2591" i="1"/>
  <c r="P2591" i="1"/>
  <c r="L2679" i="1"/>
  <c r="P2679" i="1"/>
  <c r="L2775" i="1"/>
  <c r="P2775" i="1"/>
  <c r="L2879" i="1"/>
  <c r="P2879" i="1"/>
  <c r="L2967" i="1"/>
  <c r="P2967" i="1"/>
  <c r="L3063" i="1"/>
  <c r="P3063" i="1"/>
  <c r="L3159" i="1"/>
  <c r="P3159" i="1"/>
  <c r="L3231" i="1"/>
  <c r="P3231" i="1"/>
  <c r="L3311" i="1"/>
  <c r="P3311" i="1"/>
  <c r="L36" i="1"/>
  <c r="P36" i="1"/>
  <c r="L68" i="1"/>
  <c r="P68" i="1"/>
  <c r="L100" i="1"/>
  <c r="P100" i="1"/>
  <c r="L132" i="1"/>
  <c r="P132" i="1"/>
  <c r="L164" i="1"/>
  <c r="P164" i="1"/>
  <c r="L196" i="1"/>
  <c r="P196" i="1"/>
  <c r="L228" i="1"/>
  <c r="P228" i="1"/>
  <c r="L260" i="1"/>
  <c r="P260" i="1"/>
  <c r="L292" i="1"/>
  <c r="P292" i="1"/>
  <c r="L324" i="1"/>
  <c r="P324" i="1"/>
  <c r="L356" i="1"/>
  <c r="P356" i="1"/>
  <c r="L388" i="1"/>
  <c r="P388" i="1"/>
  <c r="L420" i="1"/>
  <c r="P420" i="1"/>
  <c r="L452" i="1"/>
  <c r="P452" i="1"/>
  <c r="L484" i="1"/>
  <c r="P484" i="1"/>
  <c r="L516" i="1"/>
  <c r="P516" i="1"/>
  <c r="L548" i="1"/>
  <c r="P548" i="1"/>
  <c r="L580" i="1"/>
  <c r="P580" i="1"/>
  <c r="L612" i="1"/>
  <c r="P612" i="1"/>
  <c r="L644" i="1"/>
  <c r="P644" i="1"/>
  <c r="L676" i="1"/>
  <c r="P676" i="1"/>
  <c r="L708" i="1"/>
  <c r="P708" i="1"/>
  <c r="L740" i="1"/>
  <c r="P740" i="1"/>
  <c r="L772" i="1"/>
  <c r="P772" i="1"/>
  <c r="L804" i="1"/>
  <c r="P804" i="1"/>
  <c r="L836" i="1"/>
  <c r="P836" i="1"/>
  <c r="L868" i="1"/>
  <c r="P868" i="1"/>
  <c r="L900" i="1"/>
  <c r="P900" i="1"/>
  <c r="L932" i="1"/>
  <c r="P932" i="1"/>
  <c r="L964" i="1"/>
  <c r="P964" i="1"/>
  <c r="L996" i="1"/>
  <c r="P996" i="1"/>
  <c r="L1028" i="1"/>
  <c r="P1028" i="1"/>
  <c r="L1060" i="1"/>
  <c r="P1060" i="1"/>
  <c r="L1092" i="1"/>
  <c r="P1092" i="1"/>
  <c r="L1124" i="1"/>
  <c r="P1124" i="1"/>
  <c r="L1156" i="1"/>
  <c r="P1156" i="1"/>
  <c r="L1188" i="1"/>
  <c r="P1188" i="1"/>
  <c r="L1220" i="1"/>
  <c r="P1220" i="1"/>
  <c r="L1252" i="1"/>
  <c r="P1252" i="1"/>
  <c r="L1284" i="1"/>
  <c r="P1284" i="1"/>
  <c r="L1316" i="1"/>
  <c r="P1316" i="1"/>
  <c r="L1348" i="1"/>
  <c r="P1348" i="1"/>
  <c r="L1380" i="1"/>
  <c r="P1380" i="1"/>
  <c r="L1412" i="1"/>
  <c r="P1412" i="1"/>
  <c r="L1444" i="1"/>
  <c r="P1444" i="1"/>
  <c r="L1476" i="1"/>
  <c r="P1476" i="1"/>
  <c r="L1508" i="1"/>
  <c r="P1508" i="1"/>
  <c r="L1540" i="1"/>
  <c r="P1540" i="1"/>
  <c r="L1572" i="1"/>
  <c r="P1572" i="1"/>
  <c r="L1604" i="1"/>
  <c r="P1604" i="1"/>
  <c r="L1636" i="1"/>
  <c r="P1636" i="1"/>
  <c r="L1668" i="1"/>
  <c r="P1668" i="1"/>
  <c r="L1700" i="1"/>
  <c r="P1700" i="1"/>
  <c r="L1732" i="1"/>
  <c r="P1732" i="1"/>
  <c r="L1764" i="1"/>
  <c r="P1764" i="1"/>
  <c r="L1796" i="1"/>
  <c r="P1796" i="1"/>
  <c r="L1828" i="1"/>
  <c r="P1828" i="1"/>
  <c r="L1860" i="1"/>
  <c r="P1860" i="1"/>
  <c r="L1892" i="1"/>
  <c r="P1892" i="1"/>
  <c r="L1924" i="1"/>
  <c r="P1924" i="1"/>
  <c r="L1956" i="1"/>
  <c r="P1956" i="1"/>
  <c r="L1988" i="1"/>
  <c r="P1988" i="1"/>
  <c r="L2020" i="1"/>
  <c r="P2020" i="1"/>
  <c r="L2052" i="1"/>
  <c r="P2052" i="1"/>
  <c r="L2084" i="1"/>
  <c r="P2084" i="1"/>
  <c r="L2116" i="1"/>
  <c r="P2116" i="1"/>
  <c r="L2148" i="1"/>
  <c r="P2148" i="1"/>
  <c r="L2180" i="1"/>
  <c r="P2180" i="1"/>
  <c r="L2212" i="1"/>
  <c r="P2212" i="1"/>
  <c r="L2244" i="1"/>
  <c r="P2244" i="1"/>
  <c r="L2276" i="1"/>
  <c r="P2276" i="1"/>
  <c r="L2308" i="1"/>
  <c r="P2308" i="1"/>
  <c r="L2340" i="1"/>
  <c r="P2340" i="1"/>
  <c r="L2372" i="1"/>
  <c r="P2372" i="1"/>
  <c r="L2404" i="1"/>
  <c r="P2404" i="1"/>
  <c r="L2436" i="1"/>
  <c r="P2436" i="1"/>
  <c r="L2468" i="1"/>
  <c r="P2468" i="1"/>
  <c r="L2500" i="1"/>
  <c r="P2500" i="1"/>
  <c r="L2532" i="1"/>
  <c r="P2532" i="1"/>
  <c r="L2564" i="1"/>
  <c r="P2564" i="1"/>
  <c r="L2596" i="1"/>
  <c r="P2596" i="1"/>
  <c r="L2628" i="1"/>
  <c r="P2628" i="1"/>
  <c r="L2660" i="1"/>
  <c r="P2660" i="1"/>
  <c r="L2692" i="1"/>
  <c r="P2692" i="1"/>
  <c r="L2724" i="1"/>
  <c r="P2724" i="1"/>
  <c r="L2756" i="1"/>
  <c r="P2756" i="1"/>
  <c r="L2788" i="1"/>
  <c r="P2788" i="1"/>
  <c r="L2820" i="1"/>
  <c r="P2820" i="1"/>
  <c r="L2852" i="1"/>
  <c r="P2852" i="1"/>
  <c r="L2884" i="1"/>
  <c r="P2884" i="1"/>
  <c r="L2916" i="1"/>
  <c r="P2916" i="1"/>
  <c r="L2948" i="1"/>
  <c r="P2948" i="1"/>
  <c r="L2980" i="1"/>
  <c r="P2980" i="1"/>
  <c r="L3012" i="1"/>
  <c r="P3012" i="1"/>
  <c r="L3044" i="1"/>
  <c r="P3044" i="1"/>
  <c r="L3076" i="1"/>
  <c r="P3076" i="1"/>
  <c r="L3108" i="1"/>
  <c r="P3108" i="1"/>
  <c r="L3140" i="1"/>
  <c r="P3140" i="1"/>
  <c r="L3172" i="1"/>
  <c r="P3172" i="1"/>
  <c r="L3204" i="1"/>
  <c r="P3204" i="1"/>
  <c r="L3236" i="1"/>
  <c r="P3236" i="1"/>
  <c r="L3268" i="1"/>
  <c r="P3268" i="1"/>
  <c r="L3300" i="1"/>
  <c r="P3300" i="1"/>
  <c r="L21" i="1"/>
  <c r="P21" i="1"/>
  <c r="L53" i="1"/>
  <c r="P53" i="1"/>
  <c r="L93" i="1"/>
  <c r="P93" i="1"/>
  <c r="L125" i="1"/>
  <c r="P125" i="1"/>
  <c r="L157" i="1"/>
  <c r="P157" i="1"/>
  <c r="L189" i="1"/>
  <c r="P189" i="1"/>
  <c r="L237" i="1"/>
  <c r="P237" i="1"/>
  <c r="L317" i="1"/>
  <c r="P317" i="1"/>
  <c r="L397" i="1"/>
  <c r="P397" i="1"/>
  <c r="L437" i="1"/>
  <c r="P437" i="1"/>
  <c r="L493" i="1"/>
  <c r="P493" i="1"/>
  <c r="L541" i="1"/>
  <c r="P541" i="1"/>
  <c r="L597" i="1"/>
  <c r="P597" i="1"/>
  <c r="L661" i="1"/>
  <c r="P661" i="1"/>
  <c r="L709" i="1"/>
  <c r="P709" i="1"/>
  <c r="L757" i="1"/>
  <c r="P757" i="1"/>
  <c r="L813" i="1"/>
  <c r="P813" i="1"/>
  <c r="L869" i="1"/>
  <c r="P869" i="1"/>
  <c r="L933" i="1"/>
  <c r="P933" i="1"/>
  <c r="L981" i="1"/>
  <c r="P981" i="1"/>
  <c r="L1013" i="1"/>
  <c r="P1013" i="1"/>
  <c r="L1053" i="1"/>
  <c r="P1053" i="1"/>
  <c r="L1125" i="1"/>
  <c r="P1125" i="1"/>
  <c r="L1197" i="1"/>
  <c r="P1197" i="1"/>
  <c r="L1357" i="1"/>
  <c r="P1357" i="1"/>
  <c r="L1541" i="1"/>
  <c r="P1541" i="1"/>
  <c r="L1805" i="1"/>
  <c r="P1805" i="1"/>
  <c r="L2069" i="1"/>
  <c r="P2069" i="1"/>
  <c r="L2381" i="1"/>
  <c r="P2381" i="1"/>
  <c r="L2709" i="1"/>
  <c r="P2709" i="1"/>
  <c r="L2981" i="1"/>
  <c r="P2981" i="1"/>
  <c r="L3205" i="1"/>
  <c r="P3205" i="1"/>
  <c r="L38" i="1"/>
  <c r="P38" i="1"/>
  <c r="L70" i="1"/>
  <c r="P70" i="1"/>
  <c r="L102" i="1"/>
  <c r="P102" i="1"/>
  <c r="L134" i="1"/>
  <c r="P134" i="1"/>
  <c r="L166" i="1"/>
  <c r="P166" i="1"/>
  <c r="L198" i="1"/>
  <c r="P198" i="1"/>
  <c r="L230" i="1"/>
  <c r="P230" i="1"/>
  <c r="L262" i="1"/>
  <c r="P262" i="1"/>
  <c r="L294" i="1"/>
  <c r="P294" i="1"/>
  <c r="L326" i="1"/>
  <c r="P326" i="1"/>
  <c r="L358" i="1"/>
  <c r="P358" i="1"/>
  <c r="L390" i="1"/>
  <c r="P390" i="1"/>
  <c r="L422" i="1"/>
  <c r="P422" i="1"/>
  <c r="L454" i="1"/>
  <c r="P454" i="1"/>
  <c r="L486" i="1"/>
  <c r="P486" i="1"/>
  <c r="L518" i="1"/>
  <c r="P518" i="1"/>
  <c r="L550" i="1"/>
  <c r="P550" i="1"/>
  <c r="L582" i="1"/>
  <c r="P582" i="1"/>
  <c r="L614" i="1"/>
  <c r="P614" i="1"/>
  <c r="L646" i="1"/>
  <c r="P646" i="1"/>
  <c r="L678" i="1"/>
  <c r="P678" i="1"/>
  <c r="L710" i="1"/>
  <c r="P710" i="1"/>
  <c r="L742" i="1"/>
  <c r="P742" i="1"/>
  <c r="L774" i="1"/>
  <c r="P774" i="1"/>
  <c r="L806" i="1"/>
  <c r="P806" i="1"/>
  <c r="L838" i="1"/>
  <c r="P838" i="1"/>
  <c r="L870" i="1"/>
  <c r="P870" i="1"/>
  <c r="L902" i="1"/>
  <c r="P902" i="1"/>
  <c r="L934" i="1"/>
  <c r="P934" i="1"/>
  <c r="L966" i="1"/>
  <c r="P966" i="1"/>
  <c r="L998" i="1"/>
  <c r="P998" i="1"/>
  <c r="L1030" i="1"/>
  <c r="P1030" i="1"/>
  <c r="L1062" i="1"/>
  <c r="P1062" i="1"/>
  <c r="L1094" i="1"/>
  <c r="P1094" i="1"/>
  <c r="L1126" i="1"/>
  <c r="P1126" i="1"/>
  <c r="L1158" i="1"/>
  <c r="P1158" i="1"/>
  <c r="L1190" i="1"/>
  <c r="P1190" i="1"/>
  <c r="L1222" i="1"/>
  <c r="P1222" i="1"/>
  <c r="L1254" i="1"/>
  <c r="P1254" i="1"/>
  <c r="L1286" i="1"/>
  <c r="P1286" i="1"/>
  <c r="L1318" i="1"/>
  <c r="P1318" i="1"/>
  <c r="L1350" i="1"/>
  <c r="P1350" i="1"/>
  <c r="L1382" i="1"/>
  <c r="P1382" i="1"/>
  <c r="L1414" i="1"/>
  <c r="P1414" i="1"/>
  <c r="L1446" i="1"/>
  <c r="P1446" i="1"/>
  <c r="L1478" i="1"/>
  <c r="P1478" i="1"/>
  <c r="L1510" i="1"/>
  <c r="P1510" i="1"/>
  <c r="L1542" i="1"/>
  <c r="P1542" i="1"/>
  <c r="L1574" i="1"/>
  <c r="P1574" i="1"/>
  <c r="L1606" i="1"/>
  <c r="P1606" i="1"/>
  <c r="L1638" i="1"/>
  <c r="P1638" i="1"/>
  <c r="L1670" i="1"/>
  <c r="P1670" i="1"/>
  <c r="L1702" i="1"/>
  <c r="P1702" i="1"/>
  <c r="L1734" i="1"/>
  <c r="P1734" i="1"/>
  <c r="L1766" i="1"/>
  <c r="P1766" i="1"/>
  <c r="L1798" i="1"/>
  <c r="P1798" i="1"/>
  <c r="L1830" i="1"/>
  <c r="P1830" i="1"/>
  <c r="L1862" i="1"/>
  <c r="P1862" i="1"/>
  <c r="L1894" i="1"/>
  <c r="P1894" i="1"/>
  <c r="L1926" i="1"/>
  <c r="P1926" i="1"/>
  <c r="L1958" i="1"/>
  <c r="P1958" i="1"/>
  <c r="L1990" i="1"/>
  <c r="P1990" i="1"/>
  <c r="L2022" i="1"/>
  <c r="P2022" i="1"/>
  <c r="L2054" i="1"/>
  <c r="P2054" i="1"/>
  <c r="L2086" i="1"/>
  <c r="P2086" i="1"/>
  <c r="L2118" i="1"/>
  <c r="P2118" i="1"/>
  <c r="L2150" i="1"/>
  <c r="P2150" i="1"/>
  <c r="L2182" i="1"/>
  <c r="P2182" i="1"/>
  <c r="L2214" i="1"/>
  <c r="P2214" i="1"/>
  <c r="L2246" i="1"/>
  <c r="P2246" i="1"/>
  <c r="L2278" i="1"/>
  <c r="P2278" i="1"/>
  <c r="L2310" i="1"/>
  <c r="P2310" i="1"/>
  <c r="L2342" i="1"/>
  <c r="P2342" i="1"/>
  <c r="L2374" i="1"/>
  <c r="P2374" i="1"/>
  <c r="L2406" i="1"/>
  <c r="P2406" i="1"/>
  <c r="L2438" i="1"/>
  <c r="P2438" i="1"/>
  <c r="L2470" i="1"/>
  <c r="P2470" i="1"/>
  <c r="L2502" i="1"/>
  <c r="P2502" i="1"/>
  <c r="L2534" i="1"/>
  <c r="P2534" i="1"/>
  <c r="L2566" i="1"/>
  <c r="P2566" i="1"/>
  <c r="L2598" i="1"/>
  <c r="P2598" i="1"/>
  <c r="L2630" i="1"/>
  <c r="P2630" i="1"/>
  <c r="L2662" i="1"/>
  <c r="P2662" i="1"/>
  <c r="L2694" i="1"/>
  <c r="P2694" i="1"/>
  <c r="L2726" i="1"/>
  <c r="P2726" i="1"/>
  <c r="L2758" i="1"/>
  <c r="P2758" i="1"/>
  <c r="L2790" i="1"/>
  <c r="P2790" i="1"/>
  <c r="L2822" i="1"/>
  <c r="P2822" i="1"/>
  <c r="L2854" i="1"/>
  <c r="P2854" i="1"/>
  <c r="L2886" i="1"/>
  <c r="P2886" i="1"/>
  <c r="L2918" i="1"/>
  <c r="P2918" i="1"/>
  <c r="L2950" i="1"/>
  <c r="P2950" i="1"/>
  <c r="L2982" i="1"/>
  <c r="P2982" i="1"/>
  <c r="L3014" i="1"/>
  <c r="P3014" i="1"/>
  <c r="L3046" i="1"/>
  <c r="P3046" i="1"/>
  <c r="L3078" i="1"/>
  <c r="P3078" i="1"/>
  <c r="L3110" i="1"/>
  <c r="P3110" i="1"/>
  <c r="L3142" i="1"/>
  <c r="P3142" i="1"/>
  <c r="L3174" i="1"/>
  <c r="P3174" i="1"/>
  <c r="L3206" i="1"/>
  <c r="P3206" i="1"/>
  <c r="L3238" i="1"/>
  <c r="P3238" i="1"/>
  <c r="L3270" i="1"/>
  <c r="P3270" i="1"/>
  <c r="L3302" i="1"/>
  <c r="P3302" i="1"/>
  <c r="L47" i="1"/>
  <c r="P47" i="1"/>
  <c r="L135" i="1"/>
  <c r="P135" i="1"/>
  <c r="L263" i="1"/>
  <c r="P263" i="1"/>
  <c r="L399" i="1"/>
  <c r="P399" i="1"/>
  <c r="L535" i="1"/>
  <c r="P535" i="1"/>
  <c r="L687" i="1"/>
  <c r="P687" i="1"/>
  <c r="L879" i="1"/>
  <c r="P879" i="1"/>
  <c r="L1063" i="1"/>
  <c r="P1063" i="1"/>
  <c r="L1207" i="1"/>
  <c r="P1207" i="1"/>
  <c r="L1407" i="1"/>
  <c r="P1407" i="1"/>
  <c r="L1583" i="1"/>
  <c r="P1583" i="1"/>
  <c r="L1727" i="1"/>
  <c r="P1727" i="1"/>
  <c r="L1903" i="1"/>
  <c r="P1903" i="1"/>
  <c r="L2159" i="1"/>
  <c r="P2159" i="1"/>
  <c r="L2447" i="1"/>
  <c r="P2447" i="1"/>
  <c r="L2719" i="1"/>
  <c r="P2719" i="1"/>
  <c r="L2935" i="1"/>
  <c r="P2935" i="1"/>
  <c r="L3175" i="1"/>
  <c r="P3175" i="1"/>
  <c r="L34" i="1"/>
  <c r="P34" i="1"/>
  <c r="L66" i="1"/>
  <c r="P66" i="1"/>
  <c r="L98" i="1"/>
  <c r="P98" i="1"/>
  <c r="L130" i="1"/>
  <c r="P130" i="1"/>
  <c r="L162" i="1"/>
  <c r="P162" i="1"/>
  <c r="L194" i="1"/>
  <c r="P194" i="1"/>
  <c r="L226" i="1"/>
  <c r="P226" i="1"/>
  <c r="L258" i="1"/>
  <c r="P258" i="1"/>
  <c r="L290" i="1"/>
  <c r="P290" i="1"/>
  <c r="L322" i="1"/>
  <c r="P322" i="1"/>
  <c r="L354" i="1"/>
  <c r="P354" i="1"/>
  <c r="L386" i="1"/>
  <c r="P386" i="1"/>
  <c r="L418" i="1"/>
  <c r="P418" i="1"/>
  <c r="L450" i="1"/>
  <c r="P450" i="1"/>
  <c r="L482" i="1"/>
  <c r="P482" i="1"/>
  <c r="L514" i="1"/>
  <c r="P514" i="1"/>
  <c r="L546" i="1"/>
  <c r="P546" i="1"/>
  <c r="L578" i="1"/>
  <c r="P578" i="1"/>
  <c r="L610" i="1"/>
  <c r="P610" i="1"/>
  <c r="L642" i="1"/>
  <c r="P642" i="1"/>
  <c r="L674" i="1"/>
  <c r="P674" i="1"/>
  <c r="L706" i="1"/>
  <c r="P706" i="1"/>
  <c r="L738" i="1"/>
  <c r="P738" i="1"/>
  <c r="L770" i="1"/>
  <c r="P770" i="1"/>
  <c r="L802" i="1"/>
  <c r="P802" i="1"/>
  <c r="L834" i="1"/>
  <c r="P834" i="1"/>
  <c r="L866" i="1"/>
  <c r="P866" i="1"/>
  <c r="L898" i="1"/>
  <c r="P898" i="1"/>
  <c r="L930" i="1"/>
  <c r="P930" i="1"/>
  <c r="L962" i="1"/>
  <c r="P962" i="1"/>
  <c r="L994" i="1"/>
  <c r="P994" i="1"/>
  <c r="L1026" i="1"/>
  <c r="P1026" i="1"/>
  <c r="L1058" i="1"/>
  <c r="P1058" i="1"/>
  <c r="L1090" i="1"/>
  <c r="P1090" i="1"/>
  <c r="L1122" i="1"/>
  <c r="P1122" i="1"/>
  <c r="L1154" i="1"/>
  <c r="P1154" i="1"/>
  <c r="L1186" i="1"/>
  <c r="P1186" i="1"/>
  <c r="L1218" i="1"/>
  <c r="P1218" i="1"/>
  <c r="L1250" i="1"/>
  <c r="P1250" i="1"/>
  <c r="L1282" i="1"/>
  <c r="P1282" i="1"/>
  <c r="L1314" i="1"/>
  <c r="P1314" i="1"/>
  <c r="L1346" i="1"/>
  <c r="P1346" i="1"/>
  <c r="L1378" i="1"/>
  <c r="P1378" i="1"/>
  <c r="L1410" i="1"/>
  <c r="P1410" i="1"/>
  <c r="L1442" i="1"/>
  <c r="P1442" i="1"/>
  <c r="L1474" i="1"/>
  <c r="P1474" i="1"/>
  <c r="L1506" i="1"/>
  <c r="P1506" i="1"/>
  <c r="L1538" i="1"/>
  <c r="P1538" i="1"/>
  <c r="L1570" i="1"/>
  <c r="P1570" i="1"/>
  <c r="L1602" i="1"/>
  <c r="P1602" i="1"/>
  <c r="L1634" i="1"/>
  <c r="P1634" i="1"/>
  <c r="L1666" i="1"/>
  <c r="P1666" i="1"/>
  <c r="L1698" i="1"/>
  <c r="P1698" i="1"/>
  <c r="L1730" i="1"/>
  <c r="P1730" i="1"/>
  <c r="L1762" i="1"/>
  <c r="P1762" i="1"/>
  <c r="L1794" i="1"/>
  <c r="P1794" i="1"/>
  <c r="L1826" i="1"/>
  <c r="P1826" i="1"/>
  <c r="L1858" i="1"/>
  <c r="P1858" i="1"/>
  <c r="L1890" i="1"/>
  <c r="P1890" i="1"/>
  <c r="L1922" i="1"/>
  <c r="P1922" i="1"/>
  <c r="L1954" i="1"/>
  <c r="P1954" i="1"/>
  <c r="L1986" i="1"/>
  <c r="P1986" i="1"/>
  <c r="L2018" i="1"/>
  <c r="P2018" i="1"/>
  <c r="L2050" i="1"/>
  <c r="P2050" i="1"/>
  <c r="L2082" i="1"/>
  <c r="P2082" i="1"/>
  <c r="L2114" i="1"/>
  <c r="P2114" i="1"/>
  <c r="L2146" i="1"/>
  <c r="P2146" i="1"/>
  <c r="L2178" i="1"/>
  <c r="P2178" i="1"/>
  <c r="L2210" i="1"/>
  <c r="P2210" i="1"/>
  <c r="L2242" i="1"/>
  <c r="P2242" i="1"/>
  <c r="L2274" i="1"/>
  <c r="P2274" i="1"/>
  <c r="L2306" i="1"/>
  <c r="P2306" i="1"/>
  <c r="L2346" i="1"/>
  <c r="P2346" i="1"/>
  <c r="L2378" i="1"/>
  <c r="P2378" i="1"/>
  <c r="L2410" i="1"/>
  <c r="P2410" i="1"/>
  <c r="L2442" i="1"/>
  <c r="P2442" i="1"/>
  <c r="L2474" i="1"/>
  <c r="P2474" i="1"/>
  <c r="L2506" i="1"/>
  <c r="P2506" i="1"/>
  <c r="L2538" i="1"/>
  <c r="P2538" i="1"/>
  <c r="L2578" i="1"/>
  <c r="P2578" i="1"/>
  <c r="L2618" i="1"/>
  <c r="P2618" i="1"/>
  <c r="L2658" i="1"/>
  <c r="P2658" i="1"/>
  <c r="L2714" i="1"/>
  <c r="P2714" i="1"/>
  <c r="L2794" i="1"/>
  <c r="P2794" i="1"/>
  <c r="L2858" i="1"/>
  <c r="P2858" i="1"/>
  <c r="L2946" i="1"/>
  <c r="P2946" i="1"/>
  <c r="L2986" i="1"/>
  <c r="P2986" i="1"/>
  <c r="L3018" i="1"/>
  <c r="P3018" i="1"/>
  <c r="L3050" i="1"/>
  <c r="P3050" i="1"/>
  <c r="L3090" i="1"/>
  <c r="P3090" i="1"/>
  <c r="L3130" i="1"/>
  <c r="P3130" i="1"/>
  <c r="L3178" i="1"/>
  <c r="P3178" i="1"/>
  <c r="L3226" i="1"/>
  <c r="P3226" i="1"/>
  <c r="L3282" i="1"/>
  <c r="P3282" i="1"/>
  <c r="L461" i="1"/>
  <c r="P461" i="1"/>
  <c r="L1253" i="1"/>
  <c r="P1253" i="1"/>
  <c r="L1365" i="1"/>
  <c r="P1365" i="1"/>
  <c r="L1469" i="1"/>
  <c r="P1469" i="1"/>
  <c r="L1573" i="1"/>
  <c r="P1573" i="1"/>
  <c r="L1661" i="1"/>
  <c r="P1661" i="1"/>
  <c r="L1757" i="1"/>
  <c r="P1757" i="1"/>
  <c r="L1861" i="1"/>
  <c r="P1861" i="1"/>
  <c r="L1973" i="1"/>
  <c r="P1973" i="1"/>
  <c r="L2061" i="1"/>
  <c r="P2061" i="1"/>
  <c r="L2157" i="1"/>
  <c r="P2157" i="1"/>
  <c r="L2253" i="1"/>
  <c r="P2253" i="1"/>
  <c r="L2341" i="1"/>
  <c r="P2341" i="1"/>
  <c r="L2437" i="1"/>
  <c r="P2437" i="1"/>
  <c r="L2533" i="1"/>
  <c r="P2533" i="1"/>
  <c r="L2629" i="1"/>
  <c r="P2629" i="1"/>
  <c r="L2717" i="1"/>
  <c r="P2717" i="1"/>
  <c r="L2805" i="1"/>
  <c r="P2805" i="1"/>
  <c r="L2917" i="1"/>
  <c r="P2917" i="1"/>
  <c r="L3029" i="1"/>
  <c r="P3029" i="1"/>
  <c r="L3125" i="1"/>
  <c r="P3125" i="1"/>
  <c r="L3221" i="1"/>
  <c r="P3221" i="1"/>
  <c r="L3309" i="1"/>
  <c r="P3309" i="1"/>
  <c r="L19" i="1"/>
  <c r="P19" i="1"/>
  <c r="L51" i="1"/>
  <c r="P51" i="1"/>
  <c r="L83" i="1"/>
  <c r="P83" i="1"/>
  <c r="L115" i="1"/>
  <c r="P115" i="1"/>
  <c r="L147" i="1"/>
  <c r="P147" i="1"/>
  <c r="L179" i="1"/>
  <c r="P179" i="1"/>
  <c r="L211" i="1"/>
  <c r="P211" i="1"/>
  <c r="L243" i="1"/>
  <c r="P243" i="1"/>
  <c r="L275" i="1"/>
  <c r="P275" i="1"/>
  <c r="L307" i="1"/>
  <c r="P307" i="1"/>
  <c r="L339" i="1"/>
  <c r="P339" i="1"/>
  <c r="L371" i="1"/>
  <c r="P371" i="1"/>
  <c r="L403" i="1"/>
  <c r="P403" i="1"/>
  <c r="L435" i="1"/>
  <c r="P435" i="1"/>
  <c r="L467" i="1"/>
  <c r="P467" i="1"/>
  <c r="L499" i="1"/>
  <c r="P499" i="1"/>
  <c r="L531" i="1"/>
  <c r="P531" i="1"/>
  <c r="L563" i="1"/>
  <c r="P563" i="1"/>
  <c r="L595" i="1"/>
  <c r="P595" i="1"/>
  <c r="L627" i="1"/>
  <c r="P627" i="1"/>
  <c r="L659" i="1"/>
  <c r="P659" i="1"/>
  <c r="L691" i="1"/>
  <c r="P691" i="1"/>
  <c r="L723" i="1"/>
  <c r="P723" i="1"/>
  <c r="L755" i="1"/>
  <c r="P755" i="1"/>
  <c r="L787" i="1"/>
  <c r="P787" i="1"/>
  <c r="L819" i="1"/>
  <c r="P819" i="1"/>
  <c r="L851" i="1"/>
  <c r="P851" i="1"/>
  <c r="L883" i="1"/>
  <c r="P883" i="1"/>
  <c r="L915" i="1"/>
  <c r="P915" i="1"/>
  <c r="L947" i="1"/>
  <c r="P947" i="1"/>
  <c r="L979" i="1"/>
  <c r="P979" i="1"/>
  <c r="L1011" i="1"/>
  <c r="P1011" i="1"/>
  <c r="L1043" i="1"/>
  <c r="P1043" i="1"/>
  <c r="L1075" i="1"/>
  <c r="P1075" i="1"/>
  <c r="L1107" i="1"/>
  <c r="P1107" i="1"/>
  <c r="L1139" i="1"/>
  <c r="P1139" i="1"/>
  <c r="L1171" i="1"/>
  <c r="P1171" i="1"/>
  <c r="L1203" i="1"/>
  <c r="P1203" i="1"/>
  <c r="L1235" i="1"/>
  <c r="P1235" i="1"/>
  <c r="L1267" i="1"/>
  <c r="P1267" i="1"/>
  <c r="L1299" i="1"/>
  <c r="P1299" i="1"/>
  <c r="L1331" i="1"/>
  <c r="P1331" i="1"/>
  <c r="L1363" i="1"/>
  <c r="P1363" i="1"/>
  <c r="L1395" i="1"/>
  <c r="P1395" i="1"/>
  <c r="L1427" i="1"/>
  <c r="P1427" i="1"/>
  <c r="L1459" i="1"/>
  <c r="P1459" i="1"/>
  <c r="L1491" i="1"/>
  <c r="P1491" i="1"/>
  <c r="L1523" i="1"/>
  <c r="P1523" i="1"/>
  <c r="L1555" i="1"/>
  <c r="P1555" i="1"/>
  <c r="L1587" i="1"/>
  <c r="P1587" i="1"/>
  <c r="L1619" i="1"/>
  <c r="P1619" i="1"/>
  <c r="L1651" i="1"/>
  <c r="P1651" i="1"/>
  <c r="L1683" i="1"/>
  <c r="P1683" i="1"/>
  <c r="L1715" i="1"/>
  <c r="P1715" i="1"/>
  <c r="L1747" i="1"/>
  <c r="P1747" i="1"/>
  <c r="L1779" i="1"/>
  <c r="P1779" i="1"/>
  <c r="L1811" i="1"/>
  <c r="P1811" i="1"/>
  <c r="L1843" i="1"/>
  <c r="P1843" i="1"/>
  <c r="L1875" i="1"/>
  <c r="P1875" i="1"/>
  <c r="L1907" i="1"/>
  <c r="P1907" i="1"/>
  <c r="L1939" i="1"/>
  <c r="P1939" i="1"/>
  <c r="L1971" i="1"/>
  <c r="P1971" i="1"/>
  <c r="L2003" i="1"/>
  <c r="P2003" i="1"/>
  <c r="L2035" i="1"/>
  <c r="P2035" i="1"/>
  <c r="L2067" i="1"/>
  <c r="P2067" i="1"/>
  <c r="L2099" i="1"/>
  <c r="P2099" i="1"/>
  <c r="L2131" i="1"/>
  <c r="P2131" i="1"/>
  <c r="L2163" i="1"/>
  <c r="P2163" i="1"/>
  <c r="L2195" i="1"/>
  <c r="P2195" i="1"/>
  <c r="L2227" i="1"/>
  <c r="P2227" i="1"/>
  <c r="L2259" i="1"/>
  <c r="P2259" i="1"/>
  <c r="L2291" i="1"/>
  <c r="P2291" i="1"/>
  <c r="L2323" i="1"/>
  <c r="P2323" i="1"/>
  <c r="L2355" i="1"/>
  <c r="P2355" i="1"/>
  <c r="L2387" i="1"/>
  <c r="P2387" i="1"/>
  <c r="L2419" i="1"/>
  <c r="P2419" i="1"/>
  <c r="L2451" i="1"/>
  <c r="P2451" i="1"/>
  <c r="L2483" i="1"/>
  <c r="P2483" i="1"/>
  <c r="L2515" i="1"/>
  <c r="P2515" i="1"/>
  <c r="L2547" i="1"/>
  <c r="P2547" i="1"/>
  <c r="L2579" i="1"/>
  <c r="P2579" i="1"/>
  <c r="L2611" i="1"/>
  <c r="P2611" i="1"/>
  <c r="L2643" i="1"/>
  <c r="P2643" i="1"/>
  <c r="L2675" i="1"/>
  <c r="P2675" i="1"/>
  <c r="L2707" i="1"/>
  <c r="P2707" i="1"/>
  <c r="L2739" i="1"/>
  <c r="P2739" i="1"/>
  <c r="L2771" i="1"/>
  <c r="P2771" i="1"/>
  <c r="L2803" i="1"/>
  <c r="P2803" i="1"/>
  <c r="L2835" i="1"/>
  <c r="P2835" i="1"/>
  <c r="L2867" i="1"/>
  <c r="P2867" i="1"/>
  <c r="L2899" i="1"/>
  <c r="P2899" i="1"/>
  <c r="L2931" i="1"/>
  <c r="P2931" i="1"/>
  <c r="L2963" i="1"/>
  <c r="P2963" i="1"/>
  <c r="L2995" i="1"/>
  <c r="P2995" i="1"/>
  <c r="L3027" i="1"/>
  <c r="P3027" i="1"/>
  <c r="L3059" i="1"/>
  <c r="P3059" i="1"/>
  <c r="L3091" i="1"/>
  <c r="P3091" i="1"/>
  <c r="L3123" i="1"/>
  <c r="P3123" i="1"/>
  <c r="L3155" i="1"/>
  <c r="P3155" i="1"/>
  <c r="L3187" i="1"/>
  <c r="P3187" i="1"/>
  <c r="L3219" i="1"/>
  <c r="P3219" i="1"/>
  <c r="L3251" i="1"/>
  <c r="P3251" i="1"/>
  <c r="L3283" i="1"/>
  <c r="P3283" i="1"/>
  <c r="L3315" i="1"/>
  <c r="P3315" i="1"/>
  <c r="L1229" i="1"/>
  <c r="P1229" i="1"/>
  <c r="L1325" i="1"/>
  <c r="P1325" i="1"/>
  <c r="L1413" i="1"/>
  <c r="P1413" i="1"/>
  <c r="L1509" i="1"/>
  <c r="P1509" i="1"/>
  <c r="L1605" i="1"/>
  <c r="P1605" i="1"/>
  <c r="L1685" i="1"/>
  <c r="P1685" i="1"/>
  <c r="L1797" i="1"/>
  <c r="P1797" i="1"/>
  <c r="L1909" i="1"/>
  <c r="P1909" i="1"/>
  <c r="L2013" i="1"/>
  <c r="P2013" i="1"/>
  <c r="L2101" i="1"/>
  <c r="P2101" i="1"/>
  <c r="L2189" i="1"/>
  <c r="P2189" i="1"/>
  <c r="L2285" i="1"/>
  <c r="P2285" i="1"/>
  <c r="L2373" i="1"/>
  <c r="P2373" i="1"/>
  <c r="L2477" i="1"/>
  <c r="P2477" i="1"/>
  <c r="L2565" i="1"/>
  <c r="P2565" i="1"/>
  <c r="L2653" i="1"/>
  <c r="P2653" i="1"/>
  <c r="L2741" i="1"/>
  <c r="P2741" i="1"/>
  <c r="L2821" i="1"/>
  <c r="P2821" i="1"/>
  <c r="L2925" i="1"/>
  <c r="P2925" i="1"/>
  <c r="L3021" i="1"/>
  <c r="P3021" i="1"/>
  <c r="L3117" i="1"/>
  <c r="P3117" i="1"/>
  <c r="L3213" i="1"/>
  <c r="P3213" i="1"/>
  <c r="L3293" i="1"/>
  <c r="P3293" i="1"/>
  <c r="L207" i="1"/>
  <c r="P207" i="1"/>
  <c r="L351" i="1"/>
  <c r="P351" i="1"/>
  <c r="L479" i="1"/>
  <c r="P479" i="1"/>
  <c r="L591" i="1"/>
  <c r="P591" i="1"/>
  <c r="L703" i="1"/>
  <c r="P703" i="1"/>
  <c r="L799" i="1"/>
  <c r="P799" i="1"/>
  <c r="L919" i="1"/>
  <c r="P919" i="1"/>
  <c r="L1039" i="1"/>
  <c r="P1039" i="1"/>
  <c r="L1175" i="1"/>
  <c r="P1175" i="1"/>
  <c r="L1319" i="1"/>
  <c r="P1319" i="1"/>
  <c r="L1423" i="1"/>
  <c r="P1423" i="1"/>
  <c r="L1559" i="1"/>
  <c r="P1559" i="1"/>
  <c r="L1719" i="1"/>
  <c r="P1719" i="1"/>
  <c r="L1855" i="1"/>
  <c r="P1855" i="1"/>
  <c r="L1967" i="1"/>
  <c r="P1967" i="1"/>
  <c r="L2071" i="1"/>
  <c r="P2071" i="1"/>
  <c r="L2167" i="1"/>
  <c r="P2167" i="1"/>
  <c r="L2263" i="1"/>
  <c r="P2263" i="1"/>
  <c r="L2351" i="1"/>
  <c r="P2351" i="1"/>
  <c r="L2455" i="1"/>
  <c r="P2455" i="1"/>
  <c r="L2551" i="1"/>
  <c r="P2551" i="1"/>
  <c r="L2647" i="1"/>
  <c r="P2647" i="1"/>
  <c r="L2735" i="1"/>
  <c r="P2735" i="1"/>
  <c r="L2823" i="1"/>
  <c r="P2823" i="1"/>
  <c r="L2927" i="1"/>
  <c r="P2927" i="1"/>
  <c r="L3031" i="1"/>
  <c r="P3031" i="1"/>
  <c r="L3119" i="1"/>
  <c r="P3119" i="1"/>
  <c r="L3207" i="1"/>
  <c r="P3207" i="1"/>
  <c r="L3279" i="1"/>
  <c r="P3279" i="1"/>
  <c r="L197" i="1"/>
  <c r="P197" i="1"/>
  <c r="L269" i="1"/>
  <c r="P269" i="1"/>
  <c r="L325" i="1"/>
  <c r="P325" i="1"/>
  <c r="L381" i="1"/>
  <c r="P381" i="1"/>
  <c r="L533" i="1"/>
  <c r="P533" i="1"/>
  <c r="L605" i="1"/>
  <c r="P605" i="1"/>
  <c r="L669" i="1"/>
  <c r="P669" i="1"/>
  <c r="L765" i="1"/>
  <c r="P765" i="1"/>
  <c r="L837" i="1"/>
  <c r="P837" i="1"/>
  <c r="L909" i="1"/>
  <c r="P909" i="1"/>
  <c r="L1045" i="1"/>
  <c r="P1045" i="1"/>
  <c r="L1133" i="1"/>
  <c r="P1133" i="1"/>
  <c r="L1237" i="1"/>
  <c r="P1237" i="1"/>
  <c r="L1429" i="1"/>
  <c r="P1429" i="1"/>
  <c r="L1637" i="1"/>
  <c r="P1637" i="1"/>
  <c r="L1901" i="1"/>
  <c r="P1901" i="1"/>
  <c r="L2197" i="1"/>
  <c r="P2197" i="1"/>
  <c r="L2485" i="1"/>
  <c r="P2485" i="1"/>
  <c r="L2869" i="1"/>
  <c r="P2869" i="1"/>
  <c r="L39" i="1"/>
  <c r="P39" i="1"/>
  <c r="L119" i="1"/>
  <c r="P119" i="1"/>
  <c r="L223" i="1"/>
  <c r="P223" i="1"/>
  <c r="L359" i="1"/>
  <c r="P359" i="1"/>
  <c r="L487" i="1"/>
  <c r="P487" i="1"/>
  <c r="L655" i="1"/>
  <c r="P655" i="1"/>
  <c r="L871" i="1"/>
  <c r="P871" i="1"/>
  <c r="L1031" i="1"/>
  <c r="P1031" i="1"/>
  <c r="L1191" i="1"/>
  <c r="P1191" i="1"/>
  <c r="L1359" i="1"/>
  <c r="P1359" i="1"/>
  <c r="L1535" i="1"/>
  <c r="P1535" i="1"/>
  <c r="L1687" i="1"/>
  <c r="P1687" i="1"/>
  <c r="L1839" i="1"/>
  <c r="P1839" i="1"/>
  <c r="L2063" i="1"/>
  <c r="P2063" i="1"/>
  <c r="L2359" i="1"/>
  <c r="P2359" i="1"/>
  <c r="L2623" i="1"/>
  <c r="P2623" i="1"/>
  <c r="L2863" i="1"/>
  <c r="P2863" i="1"/>
  <c r="L3071" i="1"/>
  <c r="P3071" i="1"/>
  <c r="L343" i="1"/>
  <c r="P343" i="1"/>
  <c r="L815" i="1"/>
  <c r="P815" i="1"/>
  <c r="L1199" i="1"/>
  <c r="P1199" i="1"/>
  <c r="L1439" i="1"/>
  <c r="P1439" i="1"/>
  <c r="L1647" i="1"/>
  <c r="P1647" i="1"/>
  <c r="L1815" i="1"/>
  <c r="P1815" i="1"/>
  <c r="L2039" i="1"/>
  <c r="P2039" i="1"/>
  <c r="L2391" i="1"/>
  <c r="P2391" i="1"/>
  <c r="L2983" i="1"/>
  <c r="P2983" i="1"/>
  <c r="L32" i="1"/>
  <c r="P32" i="1"/>
  <c r="L64" i="1"/>
  <c r="P64" i="1"/>
  <c r="L96" i="1"/>
  <c r="P96" i="1"/>
  <c r="L128" i="1"/>
  <c r="P128" i="1"/>
  <c r="L160" i="1"/>
  <c r="P160" i="1"/>
  <c r="L192" i="1"/>
  <c r="P192" i="1"/>
  <c r="L224" i="1"/>
  <c r="P224" i="1"/>
  <c r="L256" i="1"/>
  <c r="P256" i="1"/>
  <c r="L288" i="1"/>
  <c r="P288" i="1"/>
  <c r="L320" i="1"/>
  <c r="P320" i="1"/>
  <c r="L352" i="1"/>
  <c r="P352" i="1"/>
  <c r="L384" i="1"/>
  <c r="P384" i="1"/>
  <c r="L416" i="1"/>
  <c r="P416" i="1"/>
  <c r="L448" i="1"/>
  <c r="P448" i="1"/>
  <c r="L480" i="1"/>
  <c r="P480" i="1"/>
  <c r="L512" i="1"/>
  <c r="P512" i="1"/>
  <c r="L544" i="1"/>
  <c r="P544" i="1"/>
  <c r="L576" i="1"/>
  <c r="P576" i="1"/>
  <c r="L608" i="1"/>
  <c r="P608" i="1"/>
  <c r="L640" i="1"/>
  <c r="P640" i="1"/>
  <c r="L672" i="1"/>
  <c r="P672" i="1"/>
  <c r="L704" i="1"/>
  <c r="P704" i="1"/>
  <c r="L736" i="1"/>
  <c r="P736" i="1"/>
  <c r="L768" i="1"/>
  <c r="P768" i="1"/>
  <c r="L800" i="1"/>
  <c r="P800" i="1"/>
  <c r="L832" i="1"/>
  <c r="P832" i="1"/>
  <c r="L864" i="1"/>
  <c r="P864" i="1"/>
  <c r="L896" i="1"/>
  <c r="P896" i="1"/>
  <c r="L928" i="1"/>
  <c r="P928" i="1"/>
  <c r="L960" i="1"/>
  <c r="P960" i="1"/>
  <c r="L992" i="1"/>
  <c r="P992" i="1"/>
  <c r="L1024" i="1"/>
  <c r="P1024" i="1"/>
  <c r="L1056" i="1"/>
  <c r="P1056" i="1"/>
  <c r="L1088" i="1"/>
  <c r="P1088" i="1"/>
  <c r="L1120" i="1"/>
  <c r="P1120" i="1"/>
  <c r="L1152" i="1"/>
  <c r="P1152" i="1"/>
  <c r="L1184" i="1"/>
  <c r="P1184" i="1"/>
  <c r="L1216" i="1"/>
  <c r="P1216" i="1"/>
  <c r="L1248" i="1"/>
  <c r="P1248" i="1"/>
  <c r="L1280" i="1"/>
  <c r="P1280" i="1"/>
  <c r="L1312" i="1"/>
  <c r="P1312" i="1"/>
  <c r="L1344" i="1"/>
  <c r="P1344" i="1"/>
  <c r="L1376" i="1"/>
  <c r="P1376" i="1"/>
  <c r="L1408" i="1"/>
  <c r="P1408" i="1"/>
  <c r="L1440" i="1"/>
  <c r="P1440" i="1"/>
  <c r="L1472" i="1"/>
  <c r="P1472" i="1"/>
  <c r="L1504" i="1"/>
  <c r="P1504" i="1"/>
  <c r="L1536" i="1"/>
  <c r="P1536" i="1"/>
  <c r="L1568" i="1"/>
  <c r="P1568" i="1"/>
  <c r="L1600" i="1"/>
  <c r="P1600" i="1"/>
  <c r="L1632" i="1"/>
  <c r="P1632" i="1"/>
  <c r="L1664" i="1"/>
  <c r="P1664" i="1"/>
  <c r="L1696" i="1"/>
  <c r="P1696" i="1"/>
  <c r="L1728" i="1"/>
  <c r="P1728" i="1"/>
  <c r="L1760" i="1"/>
  <c r="P1760" i="1"/>
  <c r="L1792" i="1"/>
  <c r="P1792" i="1"/>
  <c r="L1824" i="1"/>
  <c r="P1824" i="1"/>
  <c r="L1856" i="1"/>
  <c r="P1856" i="1"/>
  <c r="L1888" i="1"/>
  <c r="P1888" i="1"/>
  <c r="L1920" i="1"/>
  <c r="P1920" i="1"/>
  <c r="L1952" i="1"/>
  <c r="P1952" i="1"/>
  <c r="L1984" i="1"/>
  <c r="P1984" i="1"/>
  <c r="L2016" i="1"/>
  <c r="P2016" i="1"/>
  <c r="L2048" i="1"/>
  <c r="P2048" i="1"/>
  <c r="L2080" i="1"/>
  <c r="P2080" i="1"/>
  <c r="L2112" i="1"/>
  <c r="P2112" i="1"/>
  <c r="L2144" i="1"/>
  <c r="P2144" i="1"/>
  <c r="L2176" i="1"/>
  <c r="P2176" i="1"/>
  <c r="L2208" i="1"/>
  <c r="P2208" i="1"/>
  <c r="L2240" i="1"/>
  <c r="P2240" i="1"/>
  <c r="L2272" i="1"/>
  <c r="P2272" i="1"/>
  <c r="L2304" i="1"/>
  <c r="P2304" i="1"/>
  <c r="L2336" i="1"/>
  <c r="P2336" i="1"/>
  <c r="L2368" i="1"/>
  <c r="P2368" i="1"/>
  <c r="L2400" i="1"/>
  <c r="P2400" i="1"/>
  <c r="L2432" i="1"/>
  <c r="P2432" i="1"/>
  <c r="L2464" i="1"/>
  <c r="P2464" i="1"/>
  <c r="L2496" i="1"/>
  <c r="P2496" i="1"/>
  <c r="L2528" i="1"/>
  <c r="P2528" i="1"/>
  <c r="L2560" i="1"/>
  <c r="P2560" i="1"/>
  <c r="L2592" i="1"/>
  <c r="P2592" i="1"/>
  <c r="L2624" i="1"/>
  <c r="P2624" i="1"/>
  <c r="L2656" i="1"/>
  <c r="P2656" i="1"/>
  <c r="L2688" i="1"/>
  <c r="P2688" i="1"/>
  <c r="L2720" i="1"/>
  <c r="P2720" i="1"/>
  <c r="L2752" i="1"/>
  <c r="P2752" i="1"/>
  <c r="L2784" i="1"/>
  <c r="P2784" i="1"/>
  <c r="L2816" i="1"/>
  <c r="P2816" i="1"/>
  <c r="L2848" i="1"/>
  <c r="P2848" i="1"/>
  <c r="L2880" i="1"/>
  <c r="P2880" i="1"/>
  <c r="L2912" i="1"/>
  <c r="P2912" i="1"/>
  <c r="L2944" i="1"/>
  <c r="P2944" i="1"/>
  <c r="L2976" i="1"/>
  <c r="P2976" i="1"/>
  <c r="L3008" i="1"/>
  <c r="P3008" i="1"/>
  <c r="L3040" i="1"/>
  <c r="P3040" i="1"/>
  <c r="L3072" i="1"/>
  <c r="P3072" i="1"/>
  <c r="L3104" i="1"/>
  <c r="P3104" i="1"/>
  <c r="L3136" i="1"/>
  <c r="P3136" i="1"/>
  <c r="L3168" i="1"/>
  <c r="P3168" i="1"/>
  <c r="L3200" i="1"/>
  <c r="P3200" i="1"/>
  <c r="L3232" i="1"/>
  <c r="P3232" i="1"/>
  <c r="L3264" i="1"/>
  <c r="P3264" i="1"/>
  <c r="L3296" i="1"/>
  <c r="P3296" i="1"/>
  <c r="L2825" i="1"/>
  <c r="P2825" i="1"/>
  <c r="L2929" i="1"/>
  <c r="P2929" i="1"/>
  <c r="L3058" i="1"/>
  <c r="P3058" i="1"/>
  <c r="L3194" i="1"/>
  <c r="P3194" i="1"/>
  <c r="L3274" i="1"/>
  <c r="P3274" i="1"/>
  <c r="L1565" i="1"/>
  <c r="P1565" i="1"/>
  <c r="L1877" i="1"/>
  <c r="P1877" i="1"/>
  <c r="L2165" i="1"/>
  <c r="P2165" i="1"/>
  <c r="L2445" i="1"/>
  <c r="P2445" i="1"/>
  <c r="L2765" i="1"/>
  <c r="P2765" i="1"/>
  <c r="L2989" i="1"/>
  <c r="P2989" i="1"/>
  <c r="L3229" i="1"/>
  <c r="P3229" i="1"/>
  <c r="L175" i="1"/>
  <c r="P175" i="1"/>
  <c r="L303" i="1"/>
  <c r="P303" i="1"/>
  <c r="L439" i="1"/>
  <c r="P439" i="1"/>
  <c r="L559" i="1"/>
  <c r="P559" i="1"/>
  <c r="L695" i="1"/>
  <c r="P695" i="1"/>
  <c r="L807" i="1"/>
  <c r="P807" i="1"/>
  <c r="L911" i="1"/>
  <c r="P911" i="1"/>
  <c r="L1015" i="1"/>
  <c r="P1015" i="1"/>
  <c r="L1151" i="1"/>
  <c r="P1151" i="1"/>
  <c r="L1279" i="1"/>
  <c r="P1279" i="1"/>
  <c r="L1399" i="1"/>
  <c r="P1399" i="1"/>
  <c r="L1527" i="1"/>
  <c r="P1527" i="1"/>
  <c r="L1703" i="1"/>
  <c r="P1703" i="1"/>
  <c r="L1863" i="1"/>
  <c r="P1863" i="1"/>
  <c r="L1975" i="1"/>
  <c r="P1975" i="1"/>
  <c r="L2079" i="1"/>
  <c r="P2079" i="1"/>
  <c r="L2175" i="1"/>
  <c r="P2175" i="1"/>
  <c r="L2255" i="1"/>
  <c r="P2255" i="1"/>
  <c r="L2343" i="1"/>
  <c r="P2343" i="1"/>
  <c r="L2439" i="1"/>
  <c r="P2439" i="1"/>
  <c r="L2535" i="1"/>
  <c r="P2535" i="1"/>
  <c r="L2607" i="1"/>
  <c r="P2607" i="1"/>
  <c r="L2703" i="1"/>
  <c r="P2703" i="1"/>
  <c r="L2815" i="1"/>
  <c r="P2815" i="1"/>
  <c r="L2895" i="1"/>
  <c r="P2895" i="1"/>
  <c r="L2999" i="1"/>
  <c r="P2999" i="1"/>
  <c r="L3087" i="1"/>
  <c r="P3087" i="1"/>
  <c r="L3183" i="1"/>
  <c r="P3183" i="1"/>
  <c r="L3255" i="1"/>
  <c r="P3255" i="1"/>
  <c r="L12" i="1"/>
  <c r="P12" i="1"/>
  <c r="L44" i="1"/>
  <c r="P44" i="1"/>
  <c r="L76" i="1"/>
  <c r="P76" i="1"/>
  <c r="L108" i="1"/>
  <c r="P108" i="1"/>
  <c r="L140" i="1"/>
  <c r="P140" i="1"/>
  <c r="L172" i="1"/>
  <c r="P172" i="1"/>
  <c r="L204" i="1"/>
  <c r="P204" i="1"/>
  <c r="L236" i="1"/>
  <c r="P236" i="1"/>
  <c r="L268" i="1"/>
  <c r="P268" i="1"/>
  <c r="L300" i="1"/>
  <c r="P300" i="1"/>
  <c r="L332" i="1"/>
  <c r="P332" i="1"/>
  <c r="L364" i="1"/>
  <c r="P364" i="1"/>
  <c r="L396" i="1"/>
  <c r="P396" i="1"/>
  <c r="L428" i="1"/>
  <c r="P428" i="1"/>
  <c r="L460" i="1"/>
  <c r="P460" i="1"/>
  <c r="L492" i="1"/>
  <c r="P492" i="1"/>
  <c r="L524" i="1"/>
  <c r="P524" i="1"/>
  <c r="L556" i="1"/>
  <c r="P556" i="1"/>
  <c r="L588" i="1"/>
  <c r="P588" i="1"/>
  <c r="L620" i="1"/>
  <c r="P620" i="1"/>
  <c r="L652" i="1"/>
  <c r="P652" i="1"/>
  <c r="L684" i="1"/>
  <c r="P684" i="1"/>
  <c r="L716" i="1"/>
  <c r="P716" i="1"/>
  <c r="L748" i="1"/>
  <c r="P748" i="1"/>
  <c r="L780" i="1"/>
  <c r="P780" i="1"/>
  <c r="L812" i="1"/>
  <c r="P812" i="1"/>
  <c r="L844" i="1"/>
  <c r="P844" i="1"/>
  <c r="L876" i="1"/>
  <c r="P876" i="1"/>
  <c r="L908" i="1"/>
  <c r="P908" i="1"/>
  <c r="L940" i="1"/>
  <c r="P940" i="1"/>
  <c r="L972" i="1"/>
  <c r="P972" i="1"/>
  <c r="L1004" i="1"/>
  <c r="P1004" i="1"/>
  <c r="L1036" i="1"/>
  <c r="P1036" i="1"/>
  <c r="L1068" i="1"/>
  <c r="P1068" i="1"/>
  <c r="L1100" i="1"/>
  <c r="P1100" i="1"/>
  <c r="L1132" i="1"/>
  <c r="P1132" i="1"/>
  <c r="L1164" i="1"/>
  <c r="P1164" i="1"/>
  <c r="L1196" i="1"/>
  <c r="P1196" i="1"/>
  <c r="L1228" i="1"/>
  <c r="P1228" i="1"/>
  <c r="L1260" i="1"/>
  <c r="P1260" i="1"/>
  <c r="L1292" i="1"/>
  <c r="P1292" i="1"/>
  <c r="L1324" i="1"/>
  <c r="P1324" i="1"/>
  <c r="L1356" i="1"/>
  <c r="P1356" i="1"/>
  <c r="L1388" i="1"/>
  <c r="P1388" i="1"/>
  <c r="L1420" i="1"/>
  <c r="P1420" i="1"/>
  <c r="L1452" i="1"/>
  <c r="P1452" i="1"/>
  <c r="L1484" i="1"/>
  <c r="P1484" i="1"/>
  <c r="L1516" i="1"/>
  <c r="P1516" i="1"/>
  <c r="L1548" i="1"/>
  <c r="P1548" i="1"/>
  <c r="L1580" i="1"/>
  <c r="P1580" i="1"/>
  <c r="L1612" i="1"/>
  <c r="P1612" i="1"/>
  <c r="L1644" i="1"/>
  <c r="P1644" i="1"/>
  <c r="L1676" i="1"/>
  <c r="P1676" i="1"/>
  <c r="L1708" i="1"/>
  <c r="P1708" i="1"/>
  <c r="L1740" i="1"/>
  <c r="P1740" i="1"/>
  <c r="L1772" i="1"/>
  <c r="P1772" i="1"/>
  <c r="L1804" i="1"/>
  <c r="P1804" i="1"/>
  <c r="L1836" i="1"/>
  <c r="P1836" i="1"/>
  <c r="L1868" i="1"/>
  <c r="P1868" i="1"/>
  <c r="L1900" i="1"/>
  <c r="P1900" i="1"/>
  <c r="L1932" i="1"/>
  <c r="P1932" i="1"/>
  <c r="L1964" i="1"/>
  <c r="P1964" i="1"/>
  <c r="L1996" i="1"/>
  <c r="P1996" i="1"/>
  <c r="L2028" i="1"/>
  <c r="P2028" i="1"/>
  <c r="L2060" i="1"/>
  <c r="P2060" i="1"/>
  <c r="L2092" i="1"/>
  <c r="P2092" i="1"/>
  <c r="L2124" i="1"/>
  <c r="P2124" i="1"/>
  <c r="L2156" i="1"/>
  <c r="P2156" i="1"/>
  <c r="L2188" i="1"/>
  <c r="P2188" i="1"/>
  <c r="L2220" i="1"/>
  <c r="P2220" i="1"/>
  <c r="L2252" i="1"/>
  <c r="P2252" i="1"/>
  <c r="L2284" i="1"/>
  <c r="P2284" i="1"/>
  <c r="L2316" i="1"/>
  <c r="P2316" i="1"/>
  <c r="L2348" i="1"/>
  <c r="P2348" i="1"/>
  <c r="L2380" i="1"/>
  <c r="P2380" i="1"/>
  <c r="L2412" i="1"/>
  <c r="P2412" i="1"/>
  <c r="L2444" i="1"/>
  <c r="P2444" i="1"/>
  <c r="L2476" i="1"/>
  <c r="P2476" i="1"/>
  <c r="L2508" i="1"/>
  <c r="P2508" i="1"/>
  <c r="L2540" i="1"/>
  <c r="P2540" i="1"/>
  <c r="L2572" i="1"/>
  <c r="P2572" i="1"/>
  <c r="L2604" i="1"/>
  <c r="P2604" i="1"/>
  <c r="L2636" i="1"/>
  <c r="P2636" i="1"/>
  <c r="L2668" i="1"/>
  <c r="P2668" i="1"/>
  <c r="L2700" i="1"/>
  <c r="P2700" i="1"/>
  <c r="L2732" i="1"/>
  <c r="P2732" i="1"/>
  <c r="L2764" i="1"/>
  <c r="P2764" i="1"/>
  <c r="L2796" i="1"/>
  <c r="P2796" i="1"/>
  <c r="L2828" i="1"/>
  <c r="P2828" i="1"/>
  <c r="L2860" i="1"/>
  <c r="P2860" i="1"/>
  <c r="L2892" i="1"/>
  <c r="P2892" i="1"/>
  <c r="L2924" i="1"/>
  <c r="P2924" i="1"/>
  <c r="L2956" i="1"/>
  <c r="P2956" i="1"/>
  <c r="L2988" i="1"/>
  <c r="P2988" i="1"/>
  <c r="L3020" i="1"/>
  <c r="P3020" i="1"/>
  <c r="L3052" i="1"/>
  <c r="P3052" i="1"/>
  <c r="L3084" i="1"/>
  <c r="P3084" i="1"/>
  <c r="L3116" i="1"/>
  <c r="P3116" i="1"/>
  <c r="L3148" i="1"/>
  <c r="P3148" i="1"/>
  <c r="L3180" i="1"/>
  <c r="P3180" i="1"/>
  <c r="L3212" i="1"/>
  <c r="P3212" i="1"/>
  <c r="L3244" i="1"/>
  <c r="P3244" i="1"/>
  <c r="L3276" i="1"/>
  <c r="P3276" i="1"/>
  <c r="L3308" i="1"/>
  <c r="P3308" i="1"/>
  <c r="L29" i="1"/>
  <c r="P29" i="1"/>
  <c r="L61" i="1"/>
  <c r="P61" i="1"/>
  <c r="L101" i="1"/>
  <c r="P101" i="1"/>
  <c r="L133" i="1"/>
  <c r="P133" i="1"/>
  <c r="L165" i="1"/>
  <c r="P165" i="1"/>
  <c r="L205" i="1"/>
  <c r="P205" i="1"/>
  <c r="L261" i="1"/>
  <c r="P261" i="1"/>
  <c r="L341" i="1"/>
  <c r="P341" i="1"/>
  <c r="L413" i="1"/>
  <c r="P413" i="1"/>
  <c r="L445" i="1"/>
  <c r="P445" i="1"/>
  <c r="L509" i="1"/>
  <c r="P509" i="1"/>
  <c r="L549" i="1"/>
  <c r="P549" i="1"/>
  <c r="L613" i="1"/>
  <c r="P613" i="1"/>
  <c r="L677" i="1"/>
  <c r="P677" i="1"/>
  <c r="L725" i="1"/>
  <c r="P725" i="1"/>
  <c r="L773" i="1"/>
  <c r="P773" i="1"/>
  <c r="L829" i="1"/>
  <c r="P829" i="1"/>
  <c r="L885" i="1"/>
  <c r="P885" i="1"/>
  <c r="L949" i="1"/>
  <c r="P949" i="1"/>
  <c r="L989" i="1"/>
  <c r="P989" i="1"/>
  <c r="L1021" i="1"/>
  <c r="P1021" i="1"/>
  <c r="L1061" i="1"/>
  <c r="P1061" i="1"/>
  <c r="L1141" i="1"/>
  <c r="P1141" i="1"/>
  <c r="L1213" i="1"/>
  <c r="P1213" i="1"/>
  <c r="L1405" i="1"/>
  <c r="P1405" i="1"/>
  <c r="L1613" i="1"/>
  <c r="P1613" i="1"/>
  <c r="L1869" i="1"/>
  <c r="P1869" i="1"/>
  <c r="L2141" i="1"/>
  <c r="P2141" i="1"/>
  <c r="L2461" i="1"/>
  <c r="P2461" i="1"/>
  <c r="L2797" i="1"/>
  <c r="P2797" i="1"/>
  <c r="L3013" i="1"/>
  <c r="P3013" i="1"/>
  <c r="L3285" i="1"/>
  <c r="P3285" i="1"/>
  <c r="L14" i="1"/>
  <c r="P14" i="1"/>
  <c r="L46" i="1"/>
  <c r="P46" i="1"/>
  <c r="L78" i="1"/>
  <c r="P78" i="1"/>
  <c r="L110" i="1"/>
  <c r="P110" i="1"/>
  <c r="L142" i="1"/>
  <c r="P142" i="1"/>
  <c r="L174" i="1"/>
  <c r="P174" i="1"/>
  <c r="L206" i="1"/>
  <c r="P206" i="1"/>
  <c r="L238" i="1"/>
  <c r="P238" i="1"/>
  <c r="L270" i="1"/>
  <c r="P270" i="1"/>
  <c r="L302" i="1"/>
  <c r="P302" i="1"/>
  <c r="L334" i="1"/>
  <c r="P334" i="1"/>
  <c r="L366" i="1"/>
  <c r="P366" i="1"/>
  <c r="L398" i="1"/>
  <c r="P398" i="1"/>
  <c r="L430" i="1"/>
  <c r="P430" i="1"/>
  <c r="L462" i="1"/>
  <c r="P462" i="1"/>
  <c r="L494" i="1"/>
  <c r="P494" i="1"/>
  <c r="L526" i="1"/>
  <c r="P526" i="1"/>
  <c r="L558" i="1"/>
  <c r="P558" i="1"/>
  <c r="L590" i="1"/>
  <c r="P590" i="1"/>
  <c r="L622" i="1"/>
  <c r="P622" i="1"/>
  <c r="L654" i="1"/>
  <c r="P654" i="1"/>
  <c r="L686" i="1"/>
  <c r="P686" i="1"/>
  <c r="L718" i="1"/>
  <c r="P718" i="1"/>
  <c r="L750" i="1"/>
  <c r="P750" i="1"/>
  <c r="L782" i="1"/>
  <c r="P782" i="1"/>
  <c r="L814" i="1"/>
  <c r="P814" i="1"/>
  <c r="L846" i="1"/>
  <c r="P846" i="1"/>
  <c r="L878" i="1"/>
  <c r="P878" i="1"/>
  <c r="L910" i="1"/>
  <c r="P910" i="1"/>
  <c r="L942" i="1"/>
  <c r="P942" i="1"/>
  <c r="L974" i="1"/>
  <c r="P974" i="1"/>
  <c r="L1006" i="1"/>
  <c r="P1006" i="1"/>
  <c r="L1038" i="1"/>
  <c r="P1038" i="1"/>
  <c r="L1070" i="1"/>
  <c r="P1070" i="1"/>
  <c r="L1102" i="1"/>
  <c r="P1102" i="1"/>
  <c r="L1134" i="1"/>
  <c r="P1134" i="1"/>
  <c r="L1166" i="1"/>
  <c r="P1166" i="1"/>
  <c r="L1198" i="1"/>
  <c r="P1198" i="1"/>
  <c r="L1230" i="1"/>
  <c r="P1230" i="1"/>
  <c r="L1262" i="1"/>
  <c r="P1262" i="1"/>
  <c r="L1294" i="1"/>
  <c r="P1294" i="1"/>
  <c r="L1326" i="1"/>
  <c r="P1326" i="1"/>
  <c r="L1358" i="1"/>
  <c r="P1358" i="1"/>
  <c r="L1390" i="1"/>
  <c r="P1390" i="1"/>
  <c r="L1422" i="1"/>
  <c r="P1422" i="1"/>
  <c r="L1454" i="1"/>
  <c r="P1454" i="1"/>
  <c r="L1486" i="1"/>
  <c r="P1486" i="1"/>
  <c r="L1518" i="1"/>
  <c r="P1518" i="1"/>
  <c r="L1550" i="1"/>
  <c r="P1550" i="1"/>
  <c r="L1582" i="1"/>
  <c r="P1582" i="1"/>
  <c r="L1614" i="1"/>
  <c r="P1614" i="1"/>
  <c r="L1646" i="1"/>
  <c r="P1646" i="1"/>
  <c r="L1678" i="1"/>
  <c r="P1678" i="1"/>
  <c r="L1710" i="1"/>
  <c r="P1710" i="1"/>
  <c r="L1742" i="1"/>
  <c r="P1742" i="1"/>
  <c r="L1774" i="1"/>
  <c r="P1774" i="1"/>
  <c r="L1806" i="1"/>
  <c r="P1806" i="1"/>
  <c r="L1838" i="1"/>
  <c r="P1838" i="1"/>
  <c r="L1870" i="1"/>
  <c r="P1870" i="1"/>
  <c r="L1902" i="1"/>
  <c r="P1902" i="1"/>
  <c r="L1934" i="1"/>
  <c r="P1934" i="1"/>
  <c r="L1966" i="1"/>
  <c r="P1966" i="1"/>
  <c r="L1998" i="1"/>
  <c r="P1998" i="1"/>
  <c r="L2030" i="1"/>
  <c r="P2030" i="1"/>
  <c r="L2062" i="1"/>
  <c r="P2062" i="1"/>
  <c r="L2094" i="1"/>
  <c r="P2094" i="1"/>
  <c r="L2126" i="1"/>
  <c r="P2126" i="1"/>
  <c r="L2158" i="1"/>
  <c r="P2158" i="1"/>
  <c r="L2190" i="1"/>
  <c r="P2190" i="1"/>
  <c r="L2222" i="1"/>
  <c r="P2222" i="1"/>
  <c r="L2254" i="1"/>
  <c r="P2254" i="1"/>
  <c r="L2286" i="1"/>
  <c r="P2286" i="1"/>
  <c r="L2318" i="1"/>
  <c r="P2318" i="1"/>
  <c r="L2350" i="1"/>
  <c r="P2350" i="1"/>
  <c r="L2382" i="1"/>
  <c r="P2382" i="1"/>
  <c r="L2414" i="1"/>
  <c r="P2414" i="1"/>
  <c r="L2446" i="1"/>
  <c r="P2446" i="1"/>
  <c r="L2478" i="1"/>
  <c r="P2478" i="1"/>
  <c r="L2510" i="1"/>
  <c r="P2510" i="1"/>
  <c r="L2542" i="1"/>
  <c r="P2542" i="1"/>
  <c r="L2574" i="1"/>
  <c r="P2574" i="1"/>
  <c r="L2606" i="1"/>
  <c r="P2606" i="1"/>
  <c r="L2638" i="1"/>
  <c r="P2638" i="1"/>
  <c r="L2670" i="1"/>
  <c r="P2670" i="1"/>
  <c r="L2702" i="1"/>
  <c r="P2702" i="1"/>
  <c r="L2734" i="1"/>
  <c r="P2734" i="1"/>
  <c r="L2766" i="1"/>
  <c r="P2766" i="1"/>
  <c r="L2798" i="1"/>
  <c r="P2798" i="1"/>
  <c r="L2830" i="1"/>
  <c r="P2830" i="1"/>
  <c r="L2862" i="1"/>
  <c r="P2862" i="1"/>
  <c r="L2894" i="1"/>
  <c r="P2894" i="1"/>
  <c r="L2926" i="1"/>
  <c r="P2926" i="1"/>
  <c r="L2958" i="1"/>
  <c r="P2958" i="1"/>
  <c r="L2990" i="1"/>
  <c r="P2990" i="1"/>
  <c r="L3022" i="1"/>
  <c r="P3022" i="1"/>
  <c r="L3054" i="1"/>
  <c r="P3054" i="1"/>
  <c r="L3086" i="1"/>
  <c r="P3086" i="1"/>
  <c r="L3118" i="1"/>
  <c r="P3118" i="1"/>
  <c r="L3150" i="1"/>
  <c r="P3150" i="1"/>
  <c r="L3182" i="1"/>
  <c r="P3182" i="1"/>
  <c r="L3214" i="1"/>
  <c r="P3214" i="1"/>
  <c r="L3246" i="1"/>
  <c r="P3246" i="1"/>
  <c r="L3278" i="1"/>
  <c r="P3278" i="1"/>
  <c r="L3310" i="1"/>
  <c r="P3310" i="1"/>
  <c r="L15" i="1"/>
  <c r="P15" i="1"/>
  <c r="L71" i="1"/>
  <c r="P71" i="1"/>
  <c r="L159" i="1"/>
  <c r="P159" i="1"/>
  <c r="L295" i="1"/>
  <c r="P295" i="1"/>
  <c r="L431" i="1"/>
  <c r="P431" i="1"/>
  <c r="L575" i="1"/>
  <c r="P575" i="1"/>
  <c r="L759" i="1"/>
  <c r="P759" i="1"/>
  <c r="L927" i="1"/>
  <c r="P927" i="1"/>
  <c r="L1095" i="1"/>
  <c r="P1095" i="1"/>
  <c r="L1247" i="1"/>
  <c r="P1247" i="1"/>
  <c r="L1463" i="1"/>
  <c r="P1463" i="1"/>
  <c r="L1623" i="1"/>
  <c r="P1623" i="1"/>
  <c r="L1767" i="1"/>
  <c r="P1767" i="1"/>
  <c r="L1951" i="1"/>
  <c r="P1951" i="1"/>
  <c r="L2231" i="1"/>
  <c r="P2231" i="1"/>
  <c r="L2519" i="1"/>
  <c r="P2519" i="1"/>
  <c r="L2783" i="1"/>
  <c r="P2783" i="1"/>
  <c r="L2991" i="1"/>
  <c r="P2991" i="1"/>
  <c r="L3247" i="1"/>
  <c r="P3247" i="1"/>
  <c r="U3" i="1" l="1"/>
  <c r="T5" i="1"/>
  <c r="R5" i="1"/>
  <c r="U5" i="1" s="1"/>
  <c r="AC2404" i="3" l="1"/>
  <c r="AC1409" i="3"/>
  <c r="AC2983" i="3"/>
  <c r="AC1970" i="3"/>
  <c r="AC906" i="3"/>
  <c r="AC2298" i="3"/>
  <c r="AC2949" i="3"/>
  <c r="AC3211" i="3"/>
  <c r="AC1161" i="3"/>
  <c r="AC3107" i="3"/>
  <c r="AC2169" i="3"/>
  <c r="AC2808" i="3"/>
  <c r="AC2602" i="3"/>
  <c r="AC2991" i="3"/>
  <c r="AC2685" i="3"/>
  <c r="AC708" i="3"/>
  <c r="AC2486" i="3"/>
  <c r="AC1998" i="3"/>
  <c r="AC1299" i="3"/>
  <c r="AC2720" i="3"/>
  <c r="AC2107" i="3"/>
  <c r="AC3034" i="3"/>
  <c r="AC2620" i="3"/>
  <c r="AC2781" i="3"/>
  <c r="AC2913" i="3"/>
  <c r="AC1974" i="3"/>
  <c r="AC3136" i="3"/>
  <c r="AC2281" i="3"/>
  <c r="AC2967" i="3"/>
  <c r="AC2289" i="3"/>
  <c r="AC869" i="3"/>
  <c r="AC755" i="3"/>
  <c r="AC2621" i="3"/>
  <c r="AC2105" i="3"/>
  <c r="AC2348" i="3"/>
  <c r="AC2092" i="3"/>
  <c r="AC2367" i="3"/>
  <c r="AC2917" i="3"/>
  <c r="AC3002" i="3"/>
  <c r="AC1983" i="3"/>
  <c r="AC2434" i="3"/>
  <c r="AC1988" i="3"/>
  <c r="AC1752" i="3"/>
  <c r="AC564" i="3"/>
  <c r="AC3051" i="3"/>
  <c r="AC822" i="3"/>
  <c r="AC2456" i="3"/>
  <c r="AC2016" i="3"/>
  <c r="AC1495" i="3"/>
  <c r="AC2087" i="3"/>
  <c r="AC2487" i="3"/>
  <c r="AC1866" i="3"/>
  <c r="AC3056" i="3"/>
  <c r="AC1928" i="3"/>
  <c r="AC2819" i="3"/>
  <c r="AC1986" i="3"/>
  <c r="AC701" i="3"/>
  <c r="AC3113" i="3"/>
  <c r="AC2573" i="3"/>
  <c r="AC1321" i="3"/>
  <c r="AC3197" i="3"/>
  <c r="AC2300" i="3"/>
  <c r="AC2694" i="3"/>
  <c r="AC2501" i="3"/>
  <c r="AC2966" i="3"/>
  <c r="AC507" i="3"/>
  <c r="AC1979" i="3"/>
  <c r="AC1975" i="3"/>
  <c r="AC2631" i="3"/>
  <c r="AC3096" i="3"/>
  <c r="AC2408" i="3"/>
  <c r="AC3185" i="3"/>
  <c r="AC2142" i="3"/>
  <c r="AC1647" i="3"/>
  <c r="AC2396" i="3"/>
  <c r="AC2508" i="3"/>
  <c r="AC2340" i="3"/>
  <c r="AC3251" i="3"/>
  <c r="AC1724" i="3"/>
  <c r="AC1818" i="3"/>
  <c r="AC2920" i="3"/>
  <c r="AC2046" i="3"/>
  <c r="AC931" i="3"/>
  <c r="AC3265" i="3"/>
  <c r="AC2726" i="3"/>
  <c r="AC3115" i="3"/>
  <c r="AC2423" i="3"/>
  <c r="AC2850" i="3"/>
  <c r="AC1935" i="3"/>
  <c r="AC1291" i="3"/>
  <c r="AC2291" i="3"/>
  <c r="AC1068" i="3"/>
  <c r="AC3123" i="3"/>
  <c r="AC2567" i="3"/>
  <c r="AC2879" i="3"/>
  <c r="AC1984" i="3"/>
  <c r="AC2015" i="3"/>
  <c r="AC1042" i="3"/>
  <c r="AC1732" i="3"/>
  <c r="AC3143" i="3"/>
  <c r="AC2531" i="3"/>
  <c r="AC2045" i="3"/>
  <c r="AC2941" i="3"/>
  <c r="AC1839" i="3"/>
  <c r="AC3025" i="3"/>
  <c r="AC1661" i="3"/>
  <c r="AC2032" i="3"/>
  <c r="AC2907" i="3"/>
  <c r="AC2133" i="3"/>
  <c r="AC2424" i="3"/>
  <c r="AC2295" i="3"/>
  <c r="AC1207" i="3"/>
  <c r="AC3148" i="3"/>
  <c r="AC2343" i="3"/>
  <c r="AC3227" i="3"/>
  <c r="AC2738" i="3"/>
  <c r="AC1403" i="3"/>
  <c r="AC2176" i="3"/>
  <c r="AC3225" i="3"/>
  <c r="AC2469" i="3"/>
  <c r="AC2858" i="3"/>
  <c r="AC510" i="3"/>
  <c r="AC2012" i="3"/>
  <c r="AC2700" i="3"/>
  <c r="AC1841" i="3"/>
  <c r="AC2627" i="3"/>
  <c r="AC1924" i="3"/>
  <c r="AC2749" i="3"/>
  <c r="AC2095" i="3"/>
  <c r="AC2761" i="3"/>
  <c r="AC1760" i="3"/>
  <c r="AC595" i="3"/>
  <c r="AC2887" i="3"/>
  <c r="AC2437" i="3"/>
  <c r="AC2980" i="3"/>
  <c r="AC2760" i="3"/>
  <c r="AC2103" i="3"/>
  <c r="AC2011" i="3"/>
  <c r="AC2458" i="3"/>
  <c r="AC928" i="3"/>
  <c r="AC905" i="3"/>
  <c r="AC2829" i="3"/>
  <c r="AC2227" i="3"/>
  <c r="AC1284" i="3"/>
  <c r="AC1324" i="3"/>
  <c r="AC2687" i="3"/>
  <c r="AC1230" i="3"/>
  <c r="AC656" i="3"/>
  <c r="AC1535" i="3"/>
  <c r="AC833" i="3"/>
  <c r="AC3167" i="3"/>
  <c r="AC2945" i="3"/>
  <c r="AC2124" i="3"/>
  <c r="AC1282" i="3"/>
  <c r="AC790" i="3"/>
  <c r="AC938" i="3"/>
  <c r="AC1060" i="3"/>
  <c r="AC776" i="3"/>
  <c r="AC2703" i="3"/>
  <c r="AC2715" i="3"/>
  <c r="AC2863" i="3"/>
  <c r="AC1920" i="3"/>
  <c r="AC1917" i="3"/>
  <c r="AC2693" i="3"/>
  <c r="AC3111" i="3"/>
  <c r="AC2079" i="3"/>
  <c r="AC823" i="3"/>
  <c r="AC805" i="3"/>
  <c r="AC1503" i="3"/>
  <c r="AC526" i="3"/>
  <c r="AC2354" i="3"/>
  <c r="AC1373" i="3"/>
  <c r="AC1164" i="3"/>
  <c r="AC1402" i="3"/>
  <c r="AC2078" i="3"/>
  <c r="AC1977" i="3"/>
  <c r="AC2842" i="3"/>
  <c r="AC2643" i="3"/>
  <c r="AC818" i="3"/>
  <c r="AC2483" i="3"/>
  <c r="AC2265" i="3"/>
  <c r="AC1150" i="3"/>
  <c r="AC576" i="3"/>
  <c r="AC2276" i="3"/>
  <c r="AC3179" i="3"/>
  <c r="AC2623" i="3"/>
  <c r="AC2104" i="3"/>
  <c r="AC2557" i="3"/>
  <c r="AC2526" i="3"/>
  <c r="AC2088" i="3"/>
  <c r="AC1937" i="3"/>
  <c r="AC2470" i="3"/>
  <c r="AC3088" i="3"/>
  <c r="AC2759" i="3"/>
  <c r="AC1919" i="3"/>
  <c r="AC2153" i="3"/>
  <c r="AC594" i="3"/>
  <c r="AC2066" i="3"/>
  <c r="AC1755" i="3"/>
  <c r="AC3060" i="3"/>
  <c r="AC2477" i="3"/>
  <c r="AC1413" i="3"/>
  <c r="AC1440" i="3"/>
  <c r="AC2839" i="3"/>
  <c r="AC2503" i="3"/>
  <c r="AC2751" i="3"/>
  <c r="AC1018" i="3"/>
  <c r="AC2663" i="3"/>
  <c r="AC2592" i="3"/>
  <c r="AC3267" i="3"/>
  <c r="AC868" i="3"/>
  <c r="AC1774" i="3"/>
  <c r="AC2442" i="3"/>
  <c r="AC2352" i="3"/>
  <c r="AC1012" i="3"/>
  <c r="AC2148" i="3"/>
  <c r="AC2172" i="3"/>
  <c r="AC2261" i="3"/>
  <c r="AC1014" i="3"/>
  <c r="AC967" i="3"/>
  <c r="AC2591" i="3"/>
  <c r="AC3165" i="3"/>
  <c r="AC2515" i="3"/>
  <c r="AC1558" i="3"/>
  <c r="AC2010" i="3"/>
  <c r="AC2327" i="3"/>
  <c r="AC2757" i="3"/>
  <c r="AC509" i="3"/>
  <c r="AC1407" i="3"/>
  <c r="AC1992" i="3"/>
  <c r="AC1411" i="3"/>
  <c r="AC2947" i="3"/>
  <c r="AC1608" i="3"/>
  <c r="AC2791" i="3"/>
  <c r="AC2699" i="3"/>
  <c r="AC2867" i="3"/>
  <c r="AC1388" i="3"/>
  <c r="AC2429" i="3"/>
  <c r="AC2730" i="3"/>
  <c r="AC709" i="3"/>
  <c r="AC2258" i="3"/>
  <c r="AC2152" i="3"/>
  <c r="AC1776" i="3"/>
  <c r="AC3224" i="3"/>
  <c r="AC1740" i="3"/>
  <c r="AC1103" i="3"/>
  <c r="AC2191" i="3"/>
  <c r="AC1991" i="3"/>
  <c r="AC2815" i="3"/>
  <c r="AC2742" i="3"/>
  <c r="AC1951" i="3"/>
  <c r="AC2607" i="3"/>
  <c r="AC2639" i="3"/>
  <c r="AC2961" i="3"/>
  <c r="AC2633" i="3"/>
  <c r="AC3085" i="3"/>
  <c r="AC1261" i="3"/>
  <c r="AC2113" i="3"/>
  <c r="AC2249" i="3"/>
  <c r="AC3037" i="3"/>
  <c r="AC2332" i="3"/>
  <c r="AC2494" i="3"/>
  <c r="AC2733" i="3"/>
  <c r="AC2778" i="3"/>
  <c r="AC3218" i="3"/>
  <c r="AC2566" i="3"/>
  <c r="AC1160" i="3"/>
  <c r="AC892" i="3"/>
  <c r="AC1218" i="3"/>
  <c r="AC1079" i="3"/>
  <c r="AC2418" i="3"/>
  <c r="AC2267" i="3"/>
  <c r="AC1276" i="3"/>
  <c r="AC1071" i="3"/>
  <c r="AC1002" i="3"/>
  <c r="AC2003" i="3"/>
  <c r="AC2204" i="3"/>
  <c r="AC1880" i="3"/>
  <c r="AC2852" i="3"/>
  <c r="AC2766" i="3"/>
  <c r="AC2776" i="3"/>
  <c r="AC3157" i="3"/>
  <c r="AC3128" i="3"/>
  <c r="AC2968" i="3"/>
  <c r="AC1994" i="3"/>
  <c r="AC3040" i="3"/>
  <c r="AC2144" i="3"/>
  <c r="AC2126" i="3"/>
  <c r="AC3012" i="3"/>
  <c r="AC1377" i="3"/>
  <c r="AC861" i="3"/>
  <c r="AC3228" i="3"/>
  <c r="AC2154" i="3"/>
  <c r="AC2820" i="3"/>
  <c r="AC1673" i="3"/>
  <c r="AC1601" i="3"/>
  <c r="AC3266" i="3"/>
  <c r="AC1029" i="3"/>
  <c r="AC3045" i="3"/>
  <c r="AC2716" i="3"/>
  <c r="AC2885" i="3"/>
  <c r="AC2927" i="3"/>
  <c r="AC2270" i="3"/>
  <c r="AC2232" i="3"/>
  <c r="AC2634" i="3"/>
  <c r="AC2691" i="3"/>
  <c r="AC1045" i="3"/>
  <c r="AC2427" i="3"/>
  <c r="AC1053" i="3"/>
  <c r="AC1499" i="3"/>
  <c r="AC557" i="3"/>
  <c r="AC2901" i="3"/>
  <c r="AC2932" i="3"/>
  <c r="AC838" i="3"/>
  <c r="AC1804" i="3"/>
  <c r="AC3036" i="3"/>
  <c r="AC2764" i="3"/>
  <c r="AC3073" i="3"/>
  <c r="AC1629" i="3"/>
  <c r="AC2370" i="3"/>
  <c r="AC3077" i="3"/>
  <c r="AC2255" i="3"/>
  <c r="AC1996" i="3"/>
  <c r="AC587" i="3"/>
  <c r="AC2500" i="3"/>
  <c r="AC2744" i="3"/>
  <c r="AC3075" i="3"/>
  <c r="AC2412" i="3"/>
  <c r="AC1414" i="3"/>
  <c r="AC3243" i="3"/>
  <c r="AC3083" i="3"/>
  <c r="AC1239" i="3"/>
  <c r="AC2273" i="3"/>
  <c r="AC2475" i="3"/>
  <c r="AC1852" i="3"/>
  <c r="AC1272" i="3"/>
  <c r="AC1956" i="3"/>
  <c r="AC1626" i="3"/>
  <c r="AC3144" i="3"/>
  <c r="AC2063" i="3"/>
  <c r="AC2285" i="3"/>
  <c r="AC2219" i="3"/>
  <c r="AC1665" i="3"/>
  <c r="AC2086" i="3"/>
  <c r="AC2809" i="3"/>
  <c r="AC3028" i="3"/>
  <c r="AC802" i="3"/>
  <c r="AC2428" i="3"/>
  <c r="AC2288" i="3"/>
  <c r="AC1063" i="3"/>
  <c r="AC814" i="3"/>
  <c r="AC1600" i="3"/>
  <c r="AC2492" i="3"/>
  <c r="AC2774" i="3"/>
  <c r="AC2837" i="3"/>
  <c r="AC2409" i="3"/>
  <c r="AC1778" i="3"/>
  <c r="AC2068" i="3"/>
  <c r="AC2935" i="3"/>
  <c r="AC1685" i="3"/>
  <c r="AC1380" i="3"/>
  <c r="AC1384" i="3"/>
  <c r="AC2490" i="3"/>
  <c r="AC2530" i="3"/>
  <c r="AC1650" i="3"/>
  <c r="AC1820" i="3"/>
  <c r="AC2942" i="3"/>
  <c r="AC1091" i="3"/>
  <c r="AC3173" i="3"/>
  <c r="AC2077" i="3"/>
  <c r="AC2549" i="3"/>
  <c r="AC2460" i="3"/>
  <c r="AC1888" i="3"/>
  <c r="AC785" i="3"/>
  <c r="AC1245" i="3"/>
  <c r="AC1916" i="3"/>
  <c r="AC3262" i="3"/>
  <c r="AC3119" i="3"/>
  <c r="AC2394" i="3"/>
  <c r="AC3248" i="3"/>
  <c r="AC1563" i="3"/>
  <c r="AC2864" i="3"/>
  <c r="AC634" i="3"/>
  <c r="AC2193" i="3"/>
  <c r="AC2164" i="3"/>
  <c r="AC2589" i="3"/>
  <c r="AC3180" i="3"/>
  <c r="AC3020" i="3"/>
  <c r="AC2218" i="3"/>
  <c r="AC2661" i="3"/>
  <c r="AC1316" i="3"/>
  <c r="AC970" i="3"/>
  <c r="AC1489" i="3"/>
  <c r="AC1675" i="3"/>
  <c r="AC699" i="3"/>
  <c r="AC1371" i="3"/>
  <c r="AC2216" i="3"/>
  <c r="AC2848" i="3"/>
  <c r="AC2127" i="3"/>
  <c r="AC1893" i="3"/>
  <c r="AC2540" i="3"/>
  <c r="AC910" i="3"/>
  <c r="AC3163" i="3"/>
  <c r="AC590" i="3"/>
  <c r="AC1518" i="3"/>
  <c r="AC2455" i="3"/>
  <c r="AC2372" i="3"/>
  <c r="AC2743" i="3"/>
  <c r="AC3097" i="3"/>
  <c r="AC2982" i="3"/>
  <c r="AC1240" i="3"/>
  <c r="AC658" i="3"/>
  <c r="AC1588" i="3"/>
  <c r="AC2328" i="3"/>
  <c r="AC2768" i="3"/>
  <c r="AC2459" i="3"/>
  <c r="AC2800" i="3"/>
  <c r="AC2268" i="3"/>
  <c r="AC2697" i="3"/>
  <c r="AC1856" i="3"/>
  <c r="AC1932" i="3"/>
  <c r="AC2411" i="3"/>
  <c r="AC1565" i="3"/>
  <c r="AC1727" i="3"/>
  <c r="AC2698" i="3"/>
  <c r="AC2525" i="3"/>
  <c r="AC3220" i="3"/>
  <c r="AC2364" i="3"/>
  <c r="AC1417" i="3"/>
  <c r="AC1848" i="3"/>
  <c r="AC608" i="3"/>
  <c r="AC2131" i="3"/>
  <c r="AC3032" i="3"/>
  <c r="AC1285" i="3"/>
  <c r="AC1769" i="3"/>
  <c r="AC2712" i="3"/>
  <c r="AC1704" i="3"/>
  <c r="AC669" i="3"/>
  <c r="AC3215" i="3"/>
  <c r="AC2474" i="3"/>
  <c r="AC2731" i="3"/>
  <c r="AC1672" i="3"/>
  <c r="AC1904" i="3"/>
  <c r="AC1884" i="3"/>
  <c r="AC777" i="3"/>
  <c r="AC1616" i="3"/>
  <c r="AC3132" i="3"/>
  <c r="AC623" i="3"/>
  <c r="AC2608" i="3"/>
  <c r="AC2226" i="3"/>
  <c r="AC2384" i="3"/>
  <c r="AC3009" i="3"/>
  <c r="AC934" i="3"/>
  <c r="AC3106" i="3"/>
  <c r="AC3021" i="3"/>
  <c r="AC2214" i="3"/>
  <c r="AC2801" i="3"/>
  <c r="AC3011" i="3"/>
  <c r="AC2830" i="3"/>
  <c r="AC2790" i="3"/>
  <c r="AC944" i="3"/>
  <c r="AC2884" i="3"/>
  <c r="AC1921" i="3"/>
  <c r="AC1570" i="3"/>
  <c r="AC3183" i="3"/>
  <c r="AC2702" i="3"/>
  <c r="AC1288" i="3"/>
  <c r="AC1300" i="3"/>
  <c r="AC2886" i="3"/>
  <c r="AC2524" i="3"/>
  <c r="AC2121" i="3"/>
  <c r="AC3104" i="3"/>
  <c r="AC2704" i="3"/>
  <c r="AC1836" i="3"/>
  <c r="AC1177" i="3"/>
  <c r="AC1158" i="3"/>
  <c r="AC1081" i="3"/>
  <c r="AC3189" i="3"/>
  <c r="AC1066" i="3"/>
  <c r="AC860" i="3"/>
  <c r="AC2029" i="3"/>
  <c r="AC2392" i="3"/>
  <c r="AC1574" i="3"/>
  <c r="AC779" i="3"/>
  <c r="AC2415" i="3"/>
  <c r="AC3001" i="3"/>
  <c r="AC2439" i="3"/>
  <c r="AC3260" i="3"/>
  <c r="AC2838" i="3"/>
  <c r="AC3235" i="3"/>
  <c r="AC3169" i="3"/>
  <c r="AC2383" i="3"/>
  <c r="AC2030" i="3"/>
  <c r="AC657" i="3"/>
  <c r="AC2514" i="3"/>
  <c r="AC3239" i="3"/>
  <c r="AC2378" i="3"/>
  <c r="AC2090" i="3"/>
  <c r="AC1978" i="3"/>
  <c r="AC3053" i="3"/>
  <c r="AC1231" i="3"/>
  <c r="AC2444" i="3"/>
  <c r="AC2313" i="3"/>
  <c r="AC2523" i="3"/>
  <c r="AC2018" i="3"/>
  <c r="AC3093" i="3"/>
  <c r="AC2671" i="3"/>
  <c r="AC1056" i="3"/>
  <c r="AC2677" i="3"/>
  <c r="AC3068" i="3"/>
  <c r="AC2304" i="3"/>
  <c r="AC1200" i="3"/>
  <c r="AC2919" i="3"/>
  <c r="AC2240" i="3"/>
  <c r="AC3125" i="3"/>
  <c r="AC1175" i="3"/>
  <c r="AC826" i="3"/>
  <c r="AC2572" i="3"/>
  <c r="AC2727" i="3"/>
  <c r="AC1296" i="3"/>
  <c r="AC2397" i="3"/>
  <c r="AC3007" i="3"/>
  <c r="AC2679" i="3"/>
  <c r="AC3205" i="3"/>
  <c r="AC2642" i="3"/>
  <c r="AC1311" i="3"/>
  <c r="AC2039" i="3"/>
  <c r="AC2075" i="3"/>
  <c r="AC1174" i="3"/>
  <c r="AC2048" i="3"/>
  <c r="AC2635" i="3"/>
  <c r="AC2431" i="3"/>
  <c r="AC2244" i="3"/>
  <c r="AC1900" i="3"/>
  <c r="AC1021" i="3"/>
  <c r="AC1144" i="3"/>
  <c r="AC2944" i="3"/>
  <c r="AC2950" i="3"/>
  <c r="AC1294" i="3"/>
  <c r="AC1939" i="3"/>
  <c r="AC972" i="3"/>
  <c r="AC1747" i="3"/>
  <c r="AC2843" i="3"/>
  <c r="AC1423" i="3"/>
  <c r="AC1178" i="3"/>
  <c r="AC2834" i="3"/>
  <c r="AC2031" i="3"/>
  <c r="AC2831" i="3"/>
  <c r="AC2318" i="3"/>
  <c r="AC3196" i="3"/>
  <c r="AC2489" i="3"/>
  <c r="AC2735" i="3"/>
  <c r="AC2151" i="3"/>
  <c r="AC1070" i="3"/>
  <c r="AC2847" i="3"/>
  <c r="AC2420" i="3"/>
  <c r="AC2732" i="3"/>
  <c r="AC1931" i="3"/>
  <c r="AC821" i="3"/>
  <c r="AC1187" i="3"/>
  <c r="AC2722" i="3"/>
  <c r="AC1062" i="3"/>
  <c r="AC1525" i="3"/>
  <c r="AC1964" i="3"/>
  <c r="AC1953" i="3"/>
  <c r="AC3087" i="3"/>
  <c r="AC763" i="3"/>
  <c r="AC3231" i="3"/>
  <c r="AC1463" i="3"/>
  <c r="AC2606" i="3"/>
  <c r="AC2247" i="3"/>
  <c r="AC1779" i="3"/>
  <c r="AC2736" i="3"/>
  <c r="AC3255" i="3"/>
  <c r="AC1400" i="3"/>
  <c r="AC1419" i="3"/>
  <c r="AC2912" i="3"/>
  <c r="AC1159" i="3"/>
  <c r="AC1655" i="3"/>
  <c r="AC2956" i="3"/>
  <c r="AC1098" i="3"/>
  <c r="AC3244" i="3"/>
  <c r="AC733" i="3"/>
  <c r="AC2264" i="3"/>
  <c r="AC1095" i="3"/>
  <c r="AC1560" i="3"/>
  <c r="AC3259" i="3"/>
  <c r="AC560" i="3"/>
  <c r="AC2308" i="3"/>
  <c r="AC2386" i="3"/>
  <c r="AC2758" i="3"/>
  <c r="AC2390" i="3"/>
  <c r="AC3063" i="3"/>
  <c r="AC2389" i="3"/>
  <c r="AC2310" i="3"/>
  <c r="AC1496" i="3"/>
  <c r="AC1788" i="3"/>
  <c r="AC3263" i="3"/>
  <c r="AC1622" i="3"/>
  <c r="AC866" i="3"/>
  <c r="AC1376" i="3"/>
  <c r="AC2027" i="3"/>
  <c r="AC2405" i="3"/>
  <c r="AC3072" i="3"/>
  <c r="AC2894" i="3"/>
  <c r="AC1602" i="3"/>
  <c r="AC2655" i="3"/>
  <c r="AC2111" i="3"/>
  <c r="AC2491" i="3"/>
  <c r="AC2303" i="3"/>
  <c r="AC2974" i="3"/>
  <c r="AC2224" i="3"/>
  <c r="AC2747" i="3"/>
  <c r="AC1310" i="3"/>
  <c r="AC3238" i="3"/>
  <c r="AC1028" i="3"/>
  <c r="AC1323" i="3"/>
  <c r="AC1796" i="3"/>
  <c r="AC2650" i="3"/>
  <c r="AC863" i="3"/>
  <c r="AC2787" i="3"/>
  <c r="AC1800" i="3"/>
  <c r="AC2936" i="3"/>
  <c r="AC900" i="3"/>
  <c r="AC2955" i="3"/>
  <c r="AC2450" i="3"/>
  <c r="AC2979" i="3"/>
  <c r="AC2845" i="3"/>
  <c r="AC1683" i="3"/>
  <c r="AC2307" i="3"/>
  <c r="AC2773" i="3"/>
  <c r="AC1331" i="3"/>
  <c r="AC2701" i="3"/>
  <c r="AC2274" i="3"/>
  <c r="AC3170" i="3"/>
  <c r="AC2020" i="3"/>
  <c r="AC1146" i="3"/>
  <c r="AC2613" i="3"/>
  <c r="AC2529" i="3"/>
  <c r="AC639" i="3"/>
  <c r="AC2851" i="3"/>
  <c r="AC3008" i="3"/>
  <c r="AC1868" i="3"/>
  <c r="AC2771" i="3"/>
  <c r="AC768" i="3"/>
  <c r="AC3187" i="3"/>
  <c r="AC2581" i="3"/>
  <c r="AC2604" i="3"/>
  <c r="AC3221" i="3"/>
  <c r="AC2453" i="3"/>
  <c r="AC3019" i="3"/>
  <c r="AC1887" i="3"/>
  <c r="AC3109" i="3"/>
  <c r="AC1209" i="3"/>
  <c r="AC1786" i="3"/>
  <c r="AC1279" i="3"/>
  <c r="AC1386" i="3"/>
  <c r="AC566" i="3"/>
  <c r="AC1372" i="3"/>
  <c r="AC1267" i="3"/>
  <c r="AC696" i="3"/>
  <c r="AC3240" i="3"/>
  <c r="AC1410" i="3"/>
  <c r="AC1682" i="3"/>
  <c r="AC1811" i="3"/>
  <c r="AC2690" i="3"/>
  <c r="AC2162" i="3"/>
  <c r="AC1758" i="3"/>
  <c r="AC2436" i="3"/>
  <c r="AC562" i="3"/>
  <c r="AC2351" i="3"/>
  <c r="AC503" i="3"/>
  <c r="AC806" i="3"/>
  <c r="AC2994" i="3"/>
  <c r="AC1612" i="3"/>
  <c r="AC2822" i="3"/>
  <c r="AC569" i="3"/>
  <c r="AC2857" i="3"/>
  <c r="AC690" i="3"/>
  <c r="AC2596" i="3"/>
  <c r="AC956" i="3"/>
  <c r="AC1615" i="3"/>
  <c r="AC2559" i="3"/>
  <c r="AC3234" i="3"/>
  <c r="AC881" i="3"/>
  <c r="AC2786" i="3"/>
  <c r="AC2246" i="3"/>
  <c r="AC3024" i="3"/>
  <c r="AC716" i="3"/>
  <c r="AC1680" i="3"/>
  <c r="AC1125" i="3"/>
  <c r="AC3168" i="3"/>
  <c r="AC2695" i="3"/>
  <c r="AC2294" i="3"/>
  <c r="AC2106" i="3"/>
  <c r="AC3005" i="3"/>
  <c r="AC2647" i="3"/>
  <c r="AC2033" i="3"/>
  <c r="AC1787" i="3"/>
  <c r="AC2841" i="3"/>
  <c r="AC601" i="3"/>
  <c r="AC1851" i="3"/>
  <c r="AC1289" i="3"/>
  <c r="AC819" i="3"/>
  <c r="AC3124" i="3"/>
  <c r="AC1950" i="3"/>
  <c r="AC1861" i="3"/>
  <c r="AC1819" i="3"/>
  <c r="AC933" i="3"/>
  <c r="AC1351" i="3"/>
  <c r="AC501" i="3"/>
  <c r="AC2507" i="3"/>
  <c r="AC1971" i="3"/>
  <c r="AC1221" i="3"/>
  <c r="AC2977" i="3"/>
  <c r="AC2091" i="3"/>
  <c r="AC929" i="3"/>
  <c r="AC1995" i="3"/>
  <c r="AC3122" i="3"/>
  <c r="AC2373" i="3"/>
  <c r="AC2236" i="3"/>
  <c r="AC2853" i="3"/>
  <c r="AC1598" i="3"/>
  <c r="AC1206" i="3"/>
  <c r="AC2448" i="3"/>
  <c r="AC3204" i="3"/>
  <c r="AC1104" i="3"/>
  <c r="AC2856" i="3"/>
  <c r="AC3079" i="3"/>
  <c r="AC2597" i="3"/>
  <c r="AC871" i="3"/>
  <c r="AC2772" i="3"/>
  <c r="AC2123" i="3"/>
  <c r="AC1664" i="3"/>
  <c r="AC629" i="3"/>
  <c r="AC919" i="3"/>
  <c r="AC552" i="3"/>
  <c r="AC3145" i="3"/>
  <c r="AC1508" i="3"/>
  <c r="AC559" i="3"/>
  <c r="AC3230" i="3"/>
  <c r="AC808" i="3"/>
  <c r="AC2252" i="3"/>
  <c r="AC2493" i="3"/>
  <c r="AC2321" i="3"/>
  <c r="AC1666" i="3"/>
  <c r="AC1700" i="3"/>
  <c r="AC3223" i="3"/>
  <c r="AC1832" i="3"/>
  <c r="AC1481" i="3"/>
  <c r="AC1067" i="3"/>
  <c r="AC2926" i="3"/>
  <c r="AC2379" i="3"/>
  <c r="AC2504" i="3"/>
  <c r="AC2248" i="3"/>
  <c r="AC1607" i="3"/>
  <c r="AC2737" i="3"/>
  <c r="AC2823" i="3"/>
  <c r="AC974" i="3"/>
  <c r="AC2047" i="3"/>
  <c r="AC2472" i="3"/>
  <c r="AC2931" i="3"/>
  <c r="AC2556" i="3"/>
  <c r="AC2796" i="3"/>
  <c r="AC2067" i="3"/>
  <c r="AC1878" i="3"/>
  <c r="AC969" i="3"/>
  <c r="AC2128" i="3"/>
  <c r="AC2840" i="3"/>
  <c r="AC3029" i="3"/>
  <c r="AC1165" i="3"/>
  <c r="AC2948" i="3"/>
  <c r="AC1696" i="3"/>
  <c r="AC2183" i="3"/>
  <c r="AC2963" i="3"/>
  <c r="AC2832" i="3"/>
  <c r="AC2788" i="3"/>
  <c r="AC2619" i="3"/>
  <c r="AC2233" i="3"/>
  <c r="AC1102" i="3"/>
  <c r="AC637" i="3"/>
  <c r="AC1054" i="3"/>
  <c r="AC2816" i="3"/>
  <c r="AC3203" i="3"/>
  <c r="AC3064" i="3"/>
  <c r="AC1605" i="3"/>
  <c r="AC1328" i="3"/>
  <c r="AC764" i="3"/>
  <c r="AC2451" i="3"/>
  <c r="AC1322" i="3"/>
  <c r="AC2871" i="3"/>
  <c r="AC617" i="3"/>
  <c r="AC495" i="3"/>
  <c r="AC2827" i="3"/>
  <c r="AC1065" i="3"/>
  <c r="AC1768" i="3"/>
  <c r="AC3140" i="3"/>
  <c r="AC2161" i="3"/>
  <c r="AC1044" i="3"/>
  <c r="AC3126" i="3"/>
  <c r="AC889" i="3"/>
  <c r="AC915" i="3"/>
  <c r="AC2756" i="3"/>
  <c r="AC2344" i="3"/>
  <c r="AC2119" i="3"/>
  <c r="AC2256" i="3"/>
  <c r="AC1591" i="3"/>
  <c r="AC924" i="3"/>
  <c r="AC954" i="3"/>
  <c r="AC1641" i="3"/>
  <c r="AC1874" i="3"/>
  <c r="AC2981" i="3"/>
  <c r="AC2813" i="3"/>
  <c r="AC3103" i="3"/>
  <c r="AC2175" i="3"/>
  <c r="AC2071" i="3"/>
  <c r="AC2156" i="3"/>
  <c r="AC2537" i="3"/>
  <c r="AC1340" i="3"/>
  <c r="AC2480" i="3"/>
  <c r="AC2532" i="3"/>
  <c r="AC2116" i="3"/>
  <c r="AC2023" i="3"/>
  <c r="AC1860" i="3"/>
  <c r="AC2102" i="3"/>
  <c r="AC2055" i="3"/>
  <c r="AC902" i="3"/>
  <c r="AC2993" i="3"/>
  <c r="AC610" i="3"/>
  <c r="AC925" i="3"/>
  <c r="AC1155" i="3"/>
  <c r="AC2536" i="3"/>
  <c r="AC788" i="3"/>
  <c r="AC3201" i="3"/>
  <c r="AC2629" i="3"/>
  <c r="AC766" i="3"/>
  <c r="AC1814" i="3"/>
  <c r="AC1648" i="3"/>
  <c r="AC952" i="3"/>
  <c r="AC2889" i="3"/>
  <c r="AC758" i="3"/>
  <c r="AC1264" i="3"/>
  <c r="AC2718" i="3"/>
  <c r="AC2277" i="3"/>
  <c r="AC1846" i="3"/>
  <c r="AC2600" i="3"/>
  <c r="AC2159" i="3"/>
  <c r="AC2314" i="3"/>
  <c r="AC1138" i="3"/>
  <c r="AC2200" i="3"/>
  <c r="AC2601" i="3"/>
  <c r="AC2651" i="3"/>
  <c r="AC2199" i="3"/>
  <c r="AC2317" i="3"/>
  <c r="AC2952" i="3"/>
  <c r="AC2194" i="3"/>
  <c r="AC1611" i="3"/>
  <c r="AC985" i="3"/>
  <c r="AC1008" i="3"/>
  <c r="AC867" i="3"/>
  <c r="AC1433" i="3"/>
  <c r="AC2609" i="3"/>
  <c r="AC2725" i="3"/>
  <c r="AC1394" i="3"/>
  <c r="AC1572" i="3"/>
  <c r="AC1490" i="3"/>
  <c r="AC2780" i="3"/>
  <c r="AC2120" i="3"/>
  <c r="AC2041" i="3"/>
  <c r="AC1766" i="3"/>
  <c r="AC2959" i="3"/>
  <c r="AC930" i="3"/>
  <c r="AC686" i="3"/>
  <c r="AC496" i="3"/>
  <c r="AC2007" i="3"/>
  <c r="AC1529" i="3"/>
  <c r="AC895" i="3"/>
  <c r="AC3082" i="3"/>
  <c r="AC3226" i="3"/>
  <c r="AC2564" i="3"/>
  <c r="AC2184" i="3"/>
  <c r="AC1663" i="3"/>
  <c r="AC2795" i="3"/>
  <c r="AC2527" i="3"/>
  <c r="AC3035" i="3"/>
  <c r="AC567" i="3"/>
  <c r="AC2139" i="3"/>
  <c r="AC3237" i="3"/>
  <c r="AC1940" i="3"/>
  <c r="AC2709" i="3"/>
  <c r="AC1263" i="3"/>
  <c r="AC1617" i="3"/>
  <c r="AC2921" i="3"/>
  <c r="AC1424" i="3"/>
  <c r="AC2672" i="3"/>
  <c r="AC1872" i="3"/>
  <c r="AC1828" i="3"/>
  <c r="AC660" i="3"/>
  <c r="AC3084" i="3"/>
  <c r="AC741" i="3"/>
  <c r="AC1798" i="3"/>
  <c r="AC2084" i="3"/>
  <c r="AC3141" i="3"/>
  <c r="AC2692" i="3"/>
  <c r="AC1785" i="3"/>
  <c r="AC2895" i="3"/>
  <c r="AC1203" i="3"/>
  <c r="AC511" i="3"/>
  <c r="AC1599" i="3"/>
  <c r="AC2748" i="3"/>
  <c r="AC1516" i="3"/>
  <c r="AC2468" i="3"/>
  <c r="AC1914" i="3"/>
  <c r="AC2997" i="3"/>
  <c r="AC589" i="3"/>
  <c r="AC828" i="3"/>
  <c r="AC2669" i="3"/>
  <c r="AC1689" i="3"/>
  <c r="AC3247" i="3"/>
  <c r="AC2728" i="3"/>
  <c r="AC1080" i="3"/>
  <c r="AC865" i="3"/>
  <c r="AC2438" i="3"/>
  <c r="AC3174" i="3"/>
  <c r="AC2923" i="3"/>
  <c r="AC738" i="3"/>
  <c r="AC3067" i="3"/>
  <c r="AC1794" i="3"/>
  <c r="AC3074" i="3"/>
  <c r="AC568" i="3"/>
  <c r="AC1422" i="3"/>
  <c r="AC3027" i="3"/>
  <c r="AC1415" i="3"/>
  <c r="AC787" i="3"/>
  <c r="AC714" i="3"/>
  <c r="AC2724" i="3"/>
  <c r="AC1660" i="3"/>
  <c r="AC659" i="3"/>
  <c r="AC1395" i="3"/>
  <c r="AC1761" i="3"/>
  <c r="AC3175" i="3"/>
  <c r="AC2599" i="3"/>
  <c r="AC3162" i="3"/>
  <c r="AC1314" i="3"/>
  <c r="AC1961" i="3"/>
  <c r="AC2915" i="3"/>
  <c r="AC1510" i="3"/>
  <c r="AC888" i="3"/>
  <c r="AC2543" i="3"/>
  <c r="AC1235" i="3"/>
  <c r="AC883" i="3"/>
  <c r="AC3216" i="3"/>
  <c r="AC2376" i="3"/>
  <c r="AC1072" i="3"/>
  <c r="AC2512" i="3"/>
  <c r="AC2377" i="3"/>
  <c r="AC3044" i="3"/>
  <c r="AC3004" i="3"/>
  <c r="AC2610" i="3"/>
  <c r="AC694" i="3"/>
  <c r="AC2505" i="3"/>
  <c r="AC1693" i="3"/>
  <c r="AC1967" i="3"/>
  <c r="AC1684" i="3"/>
  <c r="AC2763" i="3"/>
  <c r="AC1129" i="3"/>
  <c r="AC1462" i="3"/>
  <c r="AC1692" i="3"/>
  <c r="AC1096" i="3"/>
  <c r="AC1026" i="3"/>
  <c r="AC2824" i="3"/>
  <c r="AC1036" i="3"/>
  <c r="AC2239" i="3"/>
  <c r="AC1317" i="3"/>
  <c r="AC2706" i="3"/>
  <c r="AC820" i="3"/>
  <c r="AC2910" i="3"/>
  <c r="AC839" i="3"/>
  <c r="AC2414" i="3"/>
  <c r="AC2215" i="3"/>
  <c r="AC2220" i="3"/>
  <c r="AC3242" i="3"/>
  <c r="AC3191" i="3"/>
  <c r="AC1555" i="3"/>
  <c r="AC1168" i="3"/>
  <c r="AC2528" i="3"/>
  <c r="AC655" i="3"/>
  <c r="AC1817" i="3"/>
  <c r="AC2612" i="3"/>
  <c r="AC2407" i="3"/>
  <c r="AC2399" i="3"/>
  <c r="AC3010" i="3"/>
  <c r="AC2506" i="3"/>
  <c r="AC2060" i="3"/>
  <c r="AC1863" i="3"/>
  <c r="AC1897" i="3"/>
  <c r="AC799" i="3"/>
  <c r="AC561" i="3"/>
  <c r="AC1862" i="3"/>
  <c r="AC2908" i="3"/>
  <c r="AC1894" i="3"/>
  <c r="AC1389" i="3"/>
  <c r="AC2940" i="3"/>
  <c r="AC1596" i="3"/>
  <c r="AC1265" i="3"/>
  <c r="AC3102" i="3"/>
  <c r="AC1767" i="3"/>
  <c r="AC1566" i="3"/>
  <c r="AC2987" i="3"/>
  <c r="AC604" i="3"/>
  <c r="AC2382" i="3"/>
  <c r="AC1313" i="3"/>
  <c r="AC1797" i="3"/>
  <c r="AC1922" i="3"/>
  <c r="AC2181" i="3"/>
  <c r="AC2632" i="3"/>
  <c r="AC3246" i="3"/>
  <c r="AC3232" i="3"/>
  <c r="AC641" i="3"/>
  <c r="AC2615" i="3"/>
  <c r="AC810" i="3"/>
  <c r="AC984" i="3"/>
  <c r="AC1447" i="3"/>
  <c r="AC797" i="3"/>
  <c r="AC1169" i="3"/>
  <c r="AC723" i="3"/>
  <c r="AC2440" i="3"/>
  <c r="AC2416" i="3"/>
  <c r="AC1438" i="3"/>
  <c r="AC2035" i="3"/>
  <c r="AC2996" i="3"/>
  <c r="AC3099" i="3"/>
  <c r="AC2044" i="3"/>
  <c r="AC1765" i="3"/>
  <c r="AC581" i="3"/>
  <c r="AC1926" i="3"/>
  <c r="AC817" i="3"/>
  <c r="AC1577" i="3"/>
  <c r="AC2674" i="3"/>
  <c r="AC1676" i="3"/>
  <c r="AC1954" i="3"/>
  <c r="AC727" i="3"/>
  <c r="AC1432" i="3"/>
  <c r="AC3219" i="3"/>
  <c r="AC1993" i="3"/>
  <c r="AC1211" i="3"/>
  <c r="AC1925" i="3"/>
  <c r="AC1706" i="3"/>
  <c r="AC897" i="3"/>
  <c r="AC1703" i="3"/>
  <c r="AC896" i="3"/>
  <c r="AC2583" i="3"/>
  <c r="AC1010" i="3"/>
  <c r="AC2085" i="3"/>
  <c r="AC1958" i="3"/>
  <c r="AC2212" i="3"/>
  <c r="AC3154" i="3"/>
  <c r="AC2349" i="3"/>
  <c r="AC2806" i="3"/>
  <c r="AC2319" i="3"/>
  <c r="AC3194" i="3"/>
  <c r="AC2755" i="3"/>
  <c r="AC1448" i="3"/>
  <c r="AC3052" i="3"/>
  <c r="AC528" i="3"/>
  <c r="AC508" i="3"/>
  <c r="AC1444" i="3"/>
  <c r="AC1089" i="3"/>
  <c r="AC2533" i="3"/>
  <c r="AC1670" i="3"/>
  <c r="AC2989" i="3"/>
  <c r="AC2024" i="3"/>
  <c r="AC674" i="3"/>
  <c r="AC647" i="3"/>
  <c r="AC572" i="3"/>
  <c r="AC1179" i="3"/>
  <c r="AC2187" i="3"/>
  <c r="AC2939" i="3"/>
  <c r="AC693" i="3"/>
  <c r="AC2683" i="3"/>
  <c r="AC1644" i="3"/>
  <c r="AC745" i="3"/>
  <c r="AC1634" i="3"/>
  <c r="AC815" i="3"/>
  <c r="AC2717" i="3"/>
  <c r="AC2818" i="3"/>
  <c r="AC1455" i="3"/>
  <c r="AC1151" i="3"/>
  <c r="AC1903" i="3"/>
  <c r="AC2185" i="3"/>
  <c r="AC1944" i="3"/>
  <c r="AC2826" i="3"/>
  <c r="AC1674" i="3"/>
  <c r="AC1266" i="3"/>
  <c r="AC1137" i="3"/>
  <c r="AC2855" i="3"/>
  <c r="AC803" i="3"/>
  <c r="AC2062" i="3"/>
  <c r="AC2188" i="3"/>
  <c r="AC2155" i="3"/>
  <c r="AC2594" i="3"/>
  <c r="AC518" i="3"/>
  <c r="AC2965" i="3"/>
  <c r="AC947" i="3"/>
  <c r="AC1942" i="3"/>
  <c r="AC3000" i="3"/>
  <c r="AC1465" i="3"/>
  <c r="AC1875" i="3"/>
  <c r="AC989" i="3"/>
  <c r="AC2178" i="3"/>
  <c r="AC2779" i="3"/>
  <c r="AC1624" i="3"/>
  <c r="AC1864" i="3"/>
  <c r="AC1074" i="3"/>
  <c r="AC2741" i="3"/>
  <c r="AC1255" i="3"/>
  <c r="AC3018" i="3"/>
  <c r="AC2043" i="3"/>
  <c r="AC2074" i="3"/>
  <c r="AC3193" i="3"/>
  <c r="AC3094" i="3"/>
  <c r="AC645" i="3"/>
  <c r="AC2186" i="3"/>
  <c r="AC1242" i="3"/>
  <c r="AC2637" i="3"/>
  <c r="AC801" i="3"/>
  <c r="AC2541" i="3"/>
  <c r="AC1662" i="3"/>
  <c r="AC2195" i="3"/>
  <c r="AC1238" i="3"/>
  <c r="AC2825" i="3"/>
  <c r="AC1319" i="3"/>
  <c r="AC1821" i="3"/>
  <c r="AC2662" i="3"/>
  <c r="AC729" i="3"/>
  <c r="AC1628" i="3"/>
  <c r="AC613" i="3"/>
  <c r="AC1536" i="3"/>
  <c r="AC2395" i="3"/>
  <c r="AC3178" i="3"/>
  <c r="AC978" i="3"/>
  <c r="AC1946" i="3"/>
  <c r="AC1145" i="3"/>
  <c r="AC1895" i="3"/>
  <c r="AC3139" i="3"/>
  <c r="AC2202" i="3"/>
  <c r="AC1723" i="3"/>
  <c r="AC1437" i="3"/>
  <c r="AC1625" i="3"/>
  <c r="AC1396" i="3"/>
  <c r="AC2479" i="3"/>
  <c r="AC2160" i="3"/>
  <c r="AC1491" i="3"/>
  <c r="AC1826" i="3"/>
  <c r="AC3152" i="3"/>
  <c r="AC2146" i="3"/>
  <c r="AC2721" i="3"/>
  <c r="AC2933" i="3"/>
  <c r="AC1614" i="3"/>
  <c r="AC3101" i="3"/>
  <c r="AC2640" i="3"/>
  <c r="AC740" i="3"/>
  <c r="AC1050" i="3"/>
  <c r="AC1097" i="3"/>
  <c r="AC772" i="3"/>
  <c r="AC2571" i="3"/>
  <c r="AC3199" i="3"/>
  <c r="AC2223" i="3"/>
  <c r="AC1816" i="3"/>
  <c r="AC2292" i="3"/>
  <c r="AC2812" i="3"/>
  <c r="AC1295" i="3"/>
  <c r="AC1441" i="3"/>
  <c r="AC1879" i="3"/>
  <c r="AC2134" i="3"/>
  <c r="AC1595" i="3"/>
  <c r="AC2767" i="3"/>
  <c r="AC2325" i="3"/>
  <c r="AC3076" i="3"/>
  <c r="AC834" i="3"/>
  <c r="AC1497" i="3"/>
  <c r="AC1620" i="3"/>
  <c r="AC1963" i="3"/>
  <c r="AC1320" i="3"/>
  <c r="AC2259" i="3"/>
  <c r="AC2312" i="3"/>
  <c r="AC2719" i="3"/>
  <c r="AC1258" i="3"/>
  <c r="AC580" i="3"/>
  <c r="AC782" i="3"/>
  <c r="AC3207" i="3"/>
  <c r="AC1966" i="3"/>
  <c r="AC2658" i="3"/>
  <c r="AC3091" i="3"/>
  <c r="AC1952" i="3"/>
  <c r="AC2064" i="3"/>
  <c r="AC2482" i="3"/>
  <c r="AC2058" i="3"/>
  <c r="AC2745" i="3"/>
  <c r="AC1636" i="3"/>
  <c r="AC1033" i="3"/>
  <c r="AC935" i="3"/>
  <c r="AC1459" i="3"/>
  <c r="AC702" i="3"/>
  <c r="AC807" i="3"/>
  <c r="AC2664" i="3"/>
  <c r="AC2580" i="3"/>
  <c r="AC1775" i="3"/>
  <c r="AC1656" i="3"/>
  <c r="AC1007" i="3"/>
  <c r="AC926" i="3"/>
  <c r="AC2969" i="3"/>
  <c r="AC2495" i="3"/>
  <c r="AC1152" i="3"/>
  <c r="AC874" i="3"/>
  <c r="AC2978" i="3"/>
  <c r="AC827" i="3"/>
  <c r="AC1338" i="3"/>
  <c r="AC2081" i="3"/>
  <c r="AC2930" i="3"/>
  <c r="AC1043" i="3"/>
  <c r="AC3241" i="3"/>
  <c r="AC2992" i="3"/>
  <c r="AC2792" i="3"/>
  <c r="AC676" i="3"/>
  <c r="AC1960" i="3"/>
  <c r="AC2794" i="3"/>
  <c r="AC835" i="3"/>
  <c r="AC2316" i="3"/>
  <c r="AC2660" i="3"/>
  <c r="AC2995" i="3"/>
  <c r="AC563" i="3"/>
  <c r="AC1078" i="3"/>
  <c r="AC1398" i="3"/>
  <c r="AC953" i="3"/>
  <c r="AC2309" i="3"/>
  <c r="AC688" i="3"/>
  <c r="AC2916" i="3"/>
  <c r="AC3160" i="3"/>
  <c r="AC2136" i="3"/>
  <c r="AC1156" i="3"/>
  <c r="AC837" i="3"/>
  <c r="AC2888" i="3"/>
  <c r="AC630" i="3"/>
  <c r="AC2648" i="3"/>
  <c r="AC2073" i="3"/>
  <c r="AC3054" i="3"/>
  <c r="AC1259" i="3"/>
  <c r="AC2678" i="3"/>
  <c r="AC2971" i="3"/>
  <c r="AC3147" i="3"/>
  <c r="AC1309" i="3"/>
  <c r="AC2072" i="3"/>
  <c r="AC795" i="3"/>
  <c r="AC2177" i="3"/>
  <c r="AC1205" i="3"/>
  <c r="AC852" i="3"/>
  <c r="AC2641" i="3"/>
  <c r="AC2096" i="3"/>
  <c r="AC2498" i="3"/>
  <c r="AC1326" i="3"/>
  <c r="AC1049" i="3"/>
  <c r="AC1592" i="3"/>
  <c r="AC1136" i="3"/>
  <c r="AC1522" i="3"/>
  <c r="AC1435" i="3"/>
  <c r="AC1606" i="3"/>
  <c r="AC1742" i="3"/>
  <c r="AC2461" i="3"/>
  <c r="AC1047" i="3"/>
  <c r="AC2471" i="3"/>
  <c r="AC3236" i="3"/>
  <c r="AC2988" i="3"/>
  <c r="AC2652" i="3"/>
  <c r="AC1827" i="3"/>
  <c r="AC2207" i="3"/>
  <c r="AC3261" i="3"/>
  <c r="AC3252" i="3"/>
  <c r="AC1855" i="3"/>
  <c r="AC1896" i="3"/>
  <c r="AC1540" i="3"/>
  <c r="AC2338" i="3"/>
  <c r="AC2953" i="3"/>
  <c r="AC1867" i="3"/>
  <c r="AC2937" i="3"/>
  <c r="AC672" i="3"/>
  <c r="AC1912" i="3"/>
  <c r="AC1891" i="3"/>
  <c r="AC761" i="3"/>
  <c r="AC1527" i="3"/>
  <c r="AC2350" i="3"/>
  <c r="AC2934" i="3"/>
  <c r="AC980" i="3"/>
  <c r="AC3081" i="3"/>
  <c r="AC3117" i="3"/>
  <c r="AC1711" i="3"/>
  <c r="AC1890" i="3"/>
  <c r="AC1681" i="3"/>
  <c r="AC3047" i="3"/>
  <c r="AC687" i="3"/>
  <c r="AC1865" i="3"/>
  <c r="AC1109" i="3"/>
  <c r="AC2231" i="3"/>
  <c r="AC1930" i="3"/>
  <c r="AC588" i="3"/>
  <c r="AC1260" i="3"/>
  <c r="AC2465" i="3"/>
  <c r="AC684" i="3"/>
  <c r="AC498" i="3"/>
  <c r="AC1835" i="3"/>
  <c r="AC2320" i="3"/>
  <c r="AC585" i="3"/>
  <c r="AC2302" i="3"/>
  <c r="AC2835" i="3"/>
  <c r="AC650" i="3"/>
  <c r="AC1477" i="3"/>
  <c r="AC1985" i="3"/>
  <c r="AC725" i="3"/>
  <c r="AC2478" i="3"/>
  <c r="AC2463" i="3"/>
  <c r="AC2355" i="3"/>
  <c r="AC2108" i="3"/>
  <c r="AC2417" i="3"/>
  <c r="AC955" i="3"/>
  <c r="AC1502" i="3"/>
  <c r="AC1725" i="3"/>
  <c r="AC2293" i="3"/>
  <c r="AC1327" i="3"/>
  <c r="AC1183" i="3"/>
  <c r="AC1269" i="3"/>
  <c r="AC2616" i="3"/>
  <c r="AC2122" i="3"/>
  <c r="AC523" i="3"/>
  <c r="AC1806" i="3"/>
  <c r="AC3013" i="3"/>
  <c r="AC1933" i="3"/>
  <c r="AC2022" i="3"/>
  <c r="AC2358" i="3"/>
  <c r="AC1746" i="3"/>
  <c r="AC2488" i="3"/>
  <c r="AC1449" i="3"/>
  <c r="AC3222" i="3"/>
  <c r="AC1085" i="3"/>
  <c r="AC887" i="3"/>
  <c r="AC1470" i="3"/>
  <c r="AC1184" i="3"/>
  <c r="AC1825" i="3"/>
  <c r="AC1842" i="3"/>
  <c r="AC1562" i="3"/>
  <c r="AC689" i="3"/>
  <c r="AC2925" i="3"/>
  <c r="AC849" i="3"/>
  <c r="AC556" i="3"/>
  <c r="AC3050" i="3"/>
  <c r="AC1232" i="3"/>
  <c r="AC1013" i="3"/>
  <c r="AC2836" i="3"/>
  <c r="AC1253" i="3"/>
  <c r="AC1485" i="3"/>
  <c r="AC1773" i="3"/>
  <c r="AC1024" i="3"/>
  <c r="AC525" i="3"/>
  <c r="AC597" i="3"/>
  <c r="AC2782" i="3"/>
  <c r="AC901" i="3"/>
  <c r="AC1694" i="3"/>
  <c r="AC2688" i="3"/>
  <c r="AC1452" i="3"/>
  <c r="AC2746" i="3"/>
  <c r="AC1303" i="3"/>
  <c r="AC2322" i="3"/>
  <c r="AC3192" i="3"/>
  <c r="AC1881" i="3"/>
  <c r="AC682" i="3"/>
  <c r="AC1871" i="3"/>
  <c r="AC1589" i="3"/>
  <c r="AC1237" i="3"/>
  <c r="AC968" i="3"/>
  <c r="AC1193" i="3"/>
  <c r="AC1751" i="3"/>
  <c r="AC1370" i="3"/>
  <c r="AC921" i="3"/>
  <c r="AC1999" i="3"/>
  <c r="AC856" i="3"/>
  <c r="AC1170" i="3"/>
  <c r="AC1359" i="3"/>
  <c r="AC1493" i="3"/>
  <c r="AC2143" i="3"/>
  <c r="AC2666" i="3"/>
  <c r="AC2201" i="3"/>
  <c r="AC2042" i="3"/>
  <c r="AC3164" i="3"/>
  <c r="AC1197" i="3"/>
  <c r="AC2861" i="3"/>
  <c r="AC847" i="3"/>
  <c r="AC783" i="3"/>
  <c r="AC1431" i="3"/>
  <c r="AC1976" i="3"/>
  <c r="AC2082" i="3"/>
  <c r="AC2357" i="3"/>
  <c r="AC2560" i="3"/>
  <c r="AC1325" i="3"/>
  <c r="AC1252" i="3"/>
  <c r="AC1101" i="3"/>
  <c r="AC1330" i="3"/>
  <c r="AC1709" i="3"/>
  <c r="AC493" i="3"/>
  <c r="AC971" i="3"/>
  <c r="AC2324" i="3"/>
  <c r="AC3043" i="3"/>
  <c r="AC1764" i="3"/>
  <c r="AC2028" i="3"/>
  <c r="AC1556" i="3"/>
  <c r="AC2280" i="3"/>
  <c r="AC605" i="3"/>
  <c r="AC2545" i="3"/>
  <c r="AC3214" i="3"/>
  <c r="AC1308" i="3"/>
  <c r="AC1597" i="3"/>
  <c r="AC1222" i="3"/>
  <c r="AC3159" i="3"/>
  <c r="AC611" i="3"/>
  <c r="AC804" i="3"/>
  <c r="AC666" i="3"/>
  <c r="AC1166" i="3"/>
  <c r="AC2946" i="3"/>
  <c r="AC1234" i="3"/>
  <c r="AC3137" i="3"/>
  <c r="AC626" i="3"/>
  <c r="AC1034" i="3"/>
  <c r="AC771" i="3"/>
  <c r="AC730" i="3"/>
  <c r="AC2714" i="3"/>
  <c r="AC1468" i="3"/>
  <c r="AC2784" i="3"/>
  <c r="AC1653" i="3"/>
  <c r="AC2165" i="3"/>
  <c r="AC2361" i="3"/>
  <c r="AC558" i="3"/>
  <c r="AC2729" i="3"/>
  <c r="AC1143" i="3"/>
  <c r="AC1192" i="3"/>
  <c r="AC2019" i="3"/>
  <c r="AC3070" i="3"/>
  <c r="AC2387" i="3"/>
  <c r="AC2522" i="3"/>
  <c r="AC648" i="3"/>
  <c r="AC1149" i="3"/>
  <c r="AC2670" i="3"/>
  <c r="AC1339" i="3"/>
  <c r="AC1247" i="3"/>
  <c r="AC680" i="3"/>
  <c r="AC2783" i="3"/>
  <c r="AC2008" i="3"/>
  <c r="AC2034" i="3"/>
  <c r="AC2614" i="3"/>
  <c r="AC2999" i="3"/>
  <c r="AC1869" i="3"/>
  <c r="AC620" i="3"/>
  <c r="AC1604" i="3"/>
  <c r="AC1199" i="3"/>
  <c r="AC2579" i="3"/>
  <c r="AC1547" i="3"/>
  <c r="AC3184" i="3"/>
  <c r="AC3014" i="3"/>
  <c r="AC3257" i="3"/>
  <c r="AC1688" i="3"/>
  <c r="AC3055" i="3"/>
  <c r="AC2137" i="3"/>
  <c r="AC1362" i="3"/>
  <c r="AC527" i="3"/>
  <c r="AC3210" i="3"/>
  <c r="AC2359" i="3"/>
  <c r="AC550" i="3"/>
  <c r="AC1412" i="3"/>
  <c r="AC1833" i="3"/>
  <c r="AC1729" i="3"/>
  <c r="AC1906" i="3"/>
  <c r="AC635" i="3"/>
  <c r="AC966" i="3"/>
  <c r="AC1899" i="3"/>
  <c r="AC1981" i="3"/>
  <c r="AC1532" i="3"/>
  <c r="AC2585" i="3"/>
  <c r="AC1678" i="3"/>
  <c r="AC662" i="3"/>
  <c r="AC3186" i="3"/>
  <c r="AC3057" i="3"/>
  <c r="AC1780" i="3"/>
  <c r="AC2964" i="3"/>
  <c r="AC514" i="3"/>
  <c r="AC2544" i="3"/>
  <c r="AC2305" i="3"/>
  <c r="AC1180" i="3"/>
  <c r="AC2646" i="3"/>
  <c r="AC1910" i="3"/>
  <c r="AC1790" i="3"/>
  <c r="AC1639" i="3"/>
  <c r="AC3133" i="3"/>
  <c r="AC1505" i="3"/>
  <c r="AC2241" i="3"/>
  <c r="AC1870" i="3"/>
  <c r="AC1229" i="3"/>
  <c r="AC3071" i="3"/>
  <c r="AC1902" i="3"/>
  <c r="AC948" i="3"/>
  <c r="AC1088" i="3"/>
  <c r="AC545" i="3"/>
  <c r="AC2553" i="3"/>
  <c r="AC529" i="3"/>
  <c r="AC2951" i="3"/>
  <c r="AC1972" i="3"/>
  <c r="AC1564" i="3"/>
  <c r="AC3006" i="3"/>
  <c r="AC3200" i="3"/>
  <c r="AC2112" i="3"/>
  <c r="AC1559" i="3"/>
  <c r="AC1220" i="3"/>
  <c r="AC1281" i="3"/>
  <c r="AC734" i="3"/>
  <c r="AC2906" i="3"/>
  <c r="AC2391" i="3"/>
  <c r="AC1241" i="3"/>
  <c r="AC824" i="3"/>
  <c r="AC841" i="3"/>
  <c r="AC2076" i="3"/>
  <c r="AC987" i="3"/>
  <c r="AC1731" i="3"/>
  <c r="AC519" i="3"/>
  <c r="AC1482" i="3"/>
  <c r="AC1934" i="3"/>
  <c r="AC2860" i="3"/>
  <c r="AC918" i="3"/>
  <c r="AC2037" i="3"/>
  <c r="AC3046" i="3"/>
  <c r="AC1286" i="3"/>
  <c r="AC2419" i="3"/>
  <c r="AC1163" i="3"/>
  <c r="AC793" i="3"/>
  <c r="AC2676" i="3"/>
  <c r="AC2109" i="3"/>
  <c r="AC1015" i="3"/>
  <c r="AC1274" i="3"/>
  <c r="AC673" i="3"/>
  <c r="AC986" i="3"/>
  <c r="AC726" i="3"/>
  <c r="AC2509" i="3"/>
  <c r="AC2765" i="3"/>
  <c r="AC2163" i="3"/>
  <c r="AC2575" i="3"/>
  <c r="AC1948" i="3"/>
  <c r="AC3078" i="3"/>
  <c r="AC1537" i="3"/>
  <c r="AC1658" i="3"/>
  <c r="AC1980" i="3"/>
  <c r="AC2667" i="3"/>
  <c r="AC3209" i="3"/>
  <c r="AC2849" i="3"/>
  <c r="AC1022" i="3"/>
  <c r="AC830" i="3"/>
  <c r="AC917" i="3"/>
  <c r="AC1479" i="3"/>
  <c r="AC3121" i="3"/>
  <c r="AC796" i="3"/>
  <c r="AC1847" i="3"/>
  <c r="AC1799" i="3"/>
  <c r="AC592" i="3"/>
  <c r="AC1358" i="3"/>
  <c r="AC2004" i="3"/>
  <c r="AC739" i="3"/>
  <c r="AC1582" i="3"/>
  <c r="AC2170" i="3"/>
  <c r="AC2036" i="3"/>
  <c r="AC1968" i="3"/>
  <c r="AC1590" i="3"/>
  <c r="AC1280" i="3"/>
  <c r="AC1519" i="3"/>
  <c r="AC976" i="3"/>
  <c r="AC2518" i="3"/>
  <c r="AC2125" i="3"/>
  <c r="AC2299" i="3"/>
  <c r="AC1603" i="3"/>
  <c r="AC927" i="3"/>
  <c r="AC2740" i="3"/>
  <c r="AC573" i="3"/>
  <c r="AC1227" i="3"/>
  <c r="AC646" i="3"/>
  <c r="AC2050" i="3"/>
  <c r="AC548" i="3"/>
  <c r="AC3100" i="3"/>
  <c r="AC2762" i="3"/>
  <c r="AC2665" i="3"/>
  <c r="AC2496" i="3"/>
  <c r="AC1343" i="3"/>
  <c r="AC2807" i="3"/>
  <c r="AC1487" i="3"/>
  <c r="AC1052" i="3"/>
  <c r="AC642" i="3"/>
  <c r="AC700" i="3"/>
  <c r="AC1941" i="3"/>
  <c r="AC1506" i="3"/>
  <c r="AC1450" i="3"/>
  <c r="AC2196" i="3"/>
  <c r="AC1578" i="3"/>
  <c r="AC2147" i="3"/>
  <c r="AC2938" i="3"/>
  <c r="AC1500" i="3"/>
  <c r="AC909" i="3"/>
  <c r="AC1083" i="3"/>
  <c r="AC2346" i="3"/>
  <c r="AC2189" i="3"/>
  <c r="AC3058" i="3"/>
  <c r="AC2821" i="3"/>
  <c r="AC2347" i="3"/>
  <c r="AC1809" i="3"/>
  <c r="AC2713" i="3"/>
  <c r="AC3015" i="3"/>
  <c r="AC2315" i="3"/>
  <c r="AC2645" i="3"/>
  <c r="AC3116" i="3"/>
  <c r="AC2628" i="3"/>
  <c r="AC3245" i="3"/>
  <c r="AC1710" i="3"/>
  <c r="AC533" i="3"/>
  <c r="AC894" i="3"/>
  <c r="AC3206" i="3"/>
  <c r="AC677" i="3"/>
  <c r="AC2943" i="3"/>
  <c r="AC2272" i="3"/>
  <c r="AC1739" i="3"/>
  <c r="AC1355" i="3"/>
  <c r="AC2577" i="3"/>
  <c r="AC3264" i="3"/>
  <c r="AC2065" i="3"/>
  <c r="AC2341" i="3"/>
  <c r="AC2369" i="3"/>
  <c r="AC2682" i="3"/>
  <c r="AC1130" i="3"/>
  <c r="AC846" i="3"/>
  <c r="AC2393" i="3"/>
  <c r="AC2000" i="3"/>
  <c r="AC997" i="3"/>
  <c r="AC946" i="3"/>
  <c r="AC1350" i="3"/>
  <c r="AC1969" i="3"/>
  <c r="AC653" i="3"/>
  <c r="AC1545" i="3"/>
  <c r="AC651" i="3"/>
  <c r="AC1374" i="3"/>
  <c r="AC2957" i="3"/>
  <c r="AC1854" i="3"/>
  <c r="AC1025" i="3"/>
  <c r="AC2283" i="3"/>
  <c r="AC3080" i="3"/>
  <c r="AC942" i="3"/>
  <c r="AC2197" i="3"/>
  <c r="AC505" i="3"/>
  <c r="AC549" i="3"/>
  <c r="AC1511" i="3"/>
  <c r="AC1256" i="3"/>
  <c r="AC1718" i="3"/>
  <c r="AC711" i="3"/>
  <c r="AC1831" i="3"/>
  <c r="AC1167" i="3"/>
  <c r="AC2130" i="3"/>
  <c r="AC602" i="3"/>
  <c r="AC995" i="3"/>
  <c r="AC1112" i="3"/>
  <c r="AC1822" i="3"/>
  <c r="AC2375" i="3"/>
  <c r="AC2485" i="3"/>
  <c r="AC1586" i="3"/>
  <c r="AC1375" i="3"/>
  <c r="AC1738" i="3"/>
  <c r="AC1635" i="3"/>
  <c r="AC2551" i="3"/>
  <c r="AC2235" i="3"/>
  <c r="AC3108" i="3"/>
  <c r="AC2083" i="3"/>
  <c r="AC2158" i="3"/>
  <c r="AC1301" i="3"/>
  <c r="AC1226" i="3"/>
  <c r="AC2535" i="3"/>
  <c r="AC2918" i="3"/>
  <c r="AC1517" i="3"/>
  <c r="AC697" i="3"/>
  <c r="AC1073" i="3"/>
  <c r="AC1153" i="3"/>
  <c r="AC2287" i="3"/>
  <c r="AC977" i="3"/>
  <c r="AC3022" i="3"/>
  <c r="AC3098" i="3"/>
  <c r="AC2484" i="3"/>
  <c r="AC1580" i="3"/>
  <c r="AC2754" i="3"/>
  <c r="AC534" i="3"/>
  <c r="AC2866" i="3"/>
  <c r="AC582" i="3"/>
  <c r="AC1132" i="3"/>
  <c r="AC2132" i="3"/>
  <c r="AC1513" i="3"/>
  <c r="AC1645" i="3"/>
  <c r="AC1654" i="3"/>
  <c r="AC2797" i="3"/>
  <c r="AC1347" i="3"/>
  <c r="AC596" i="3"/>
  <c r="AC1086" i="3"/>
  <c r="AC2874" i="3"/>
  <c r="AC988" i="3"/>
  <c r="AC964" i="3"/>
  <c r="AC2517" i="3"/>
  <c r="AC1391" i="3"/>
  <c r="AC2222" i="3"/>
  <c r="AC1171" i="3"/>
  <c r="AC1947" i="3"/>
  <c r="AC1210" i="3"/>
  <c r="AC862" i="3"/>
  <c r="AC536" i="3"/>
  <c r="AC845" i="3"/>
  <c r="AC1484" i="3"/>
  <c r="AC2286" i="3"/>
  <c r="AC1092" i="3"/>
  <c r="AC2333" i="3"/>
  <c r="AC616" i="3"/>
  <c r="AC2353" i="3"/>
  <c r="AC2900" i="3"/>
  <c r="AC857" i="3"/>
  <c r="AC1198" i="3"/>
  <c r="AC2590" i="3"/>
  <c r="AC3118" i="3"/>
  <c r="AC2025" i="3"/>
  <c r="AC1844" i="3"/>
  <c r="AC2278" i="3"/>
  <c r="AC3130" i="3"/>
  <c r="AC1360" i="3"/>
  <c r="AC3212" i="3"/>
  <c r="AC1552" i="3"/>
  <c r="AC728" i="3"/>
  <c r="AC2362" i="3"/>
  <c r="AC2973" i="3"/>
  <c r="AC1509" i="3"/>
  <c r="AC654" i="3"/>
  <c r="AC695" i="3"/>
  <c r="AC1305" i="3"/>
  <c r="AC1141" i="3"/>
  <c r="AC1892" i="3"/>
  <c r="AC1057" i="3"/>
  <c r="AC683" i="3"/>
  <c r="AC1228" i="3"/>
  <c r="AC2297" i="3"/>
  <c r="AC2924" i="3"/>
  <c r="AC1782" i="3"/>
  <c r="AC2513" i="3"/>
  <c r="AC1031" i="3"/>
  <c r="AC586" i="3"/>
  <c r="AC750" i="3"/>
  <c r="AC1716" i="3"/>
  <c r="AC1436" i="3"/>
  <c r="AC643" i="3"/>
  <c r="AC3229" i="3"/>
  <c r="AC668" i="3"/>
  <c r="AC940" i="3"/>
  <c r="AC949" i="3"/>
  <c r="AC2089" i="3"/>
  <c r="AC1907" i="3"/>
  <c r="AC1456" i="3"/>
  <c r="AC627" i="3"/>
  <c r="AC886" i="3"/>
  <c r="AC1118" i="3"/>
  <c r="AC2141" i="3"/>
  <c r="AC2296" i="3"/>
  <c r="AC2668" i="3"/>
  <c r="AC2425" i="3"/>
  <c r="AC1004" i="3"/>
  <c r="AC1392" i="3"/>
  <c r="AC2656" i="3"/>
  <c r="AC3039" i="3"/>
  <c r="AC2872" i="3"/>
  <c r="AC1119" i="3"/>
  <c r="AC1461" i="3"/>
  <c r="AC2548" i="3"/>
  <c r="AC504" i="3"/>
  <c r="AC2970" i="3"/>
  <c r="AC2891" i="3"/>
  <c r="AC1090" i="3"/>
  <c r="AC1399" i="3"/>
  <c r="AC1587" i="3"/>
  <c r="AC885" i="3"/>
  <c r="AC786" i="3"/>
  <c r="AC2546" i="3"/>
  <c r="AC724" i="3"/>
  <c r="AC2430" i="3"/>
  <c r="AC2336" i="3"/>
  <c r="AC1771" i="3"/>
  <c r="AC3023" i="3"/>
  <c r="AC829" i="3"/>
  <c r="AC1430" i="3"/>
  <c r="AC2171" i="3"/>
  <c r="AC1763" i="3"/>
  <c r="AC618" i="3"/>
  <c r="AC1913" i="3"/>
  <c r="AC945" i="3"/>
  <c r="AC1297" i="3"/>
  <c r="AC599" i="3"/>
  <c r="AC2101" i="3"/>
  <c r="AC994" i="3"/>
  <c r="AC1886" i="3"/>
  <c r="AC1687" i="3"/>
  <c r="AC2752" i="3"/>
  <c r="AC1834" i="3"/>
  <c r="AC615" i="3"/>
  <c r="AC742" i="3"/>
  <c r="AC3131" i="3"/>
  <c r="AC3135" i="3"/>
  <c r="AC1117" i="3"/>
  <c r="AC1936" i="3"/>
  <c r="AC1114" i="3"/>
  <c r="AC1623" i="3"/>
  <c r="AC781" i="3"/>
  <c r="AC851" i="3"/>
  <c r="AC1005" i="3"/>
  <c r="AC1697" i="3"/>
  <c r="AC2385" i="3"/>
  <c r="AC759" i="3"/>
  <c r="AC710" i="3"/>
  <c r="AC2005" i="3"/>
  <c r="AC703" i="3"/>
  <c r="AC3254" i="3"/>
  <c r="AC2166" i="3"/>
  <c r="AC1997" i="3"/>
  <c r="AC2689" i="3"/>
  <c r="AC1945" i="3"/>
  <c r="AC756" i="3"/>
  <c r="AC2080" i="3"/>
  <c r="AC520" i="3"/>
  <c r="AC1561" i="3"/>
  <c r="AC717" i="3"/>
  <c r="AC1048" i="3"/>
  <c r="AC752" i="3"/>
  <c r="AC2789" i="3"/>
  <c r="AC2110" i="3"/>
  <c r="AC3208" i="3"/>
  <c r="AC1823" i="3"/>
  <c r="AC3198" i="3"/>
  <c r="AC1610" i="3"/>
  <c r="AC1357" i="3"/>
  <c r="AC1488" i="3"/>
  <c r="AC1908" i="3"/>
  <c r="AC1041" i="3"/>
  <c r="AC2245" i="3"/>
  <c r="AC1454" i="3"/>
  <c r="AC890" i="3"/>
  <c r="AC2565" i="3"/>
  <c r="AC963" i="3"/>
  <c r="AC1446" i="3"/>
  <c r="AC1873" i="3"/>
  <c r="AC607" i="3"/>
  <c r="AC544" i="3"/>
  <c r="AC749" i="3"/>
  <c r="AC1016" i="3"/>
  <c r="AC2284" i="3"/>
  <c r="AC532" i="3"/>
  <c r="AC748" i="3"/>
  <c r="AC2558" i="3"/>
  <c r="AC2380" i="3"/>
  <c r="AC916" i="3"/>
  <c r="AC3062" i="3"/>
  <c r="AC1225" i="3"/>
  <c r="AC1575" i="3"/>
  <c r="AC1576" i="3"/>
  <c r="AC1943" i="3"/>
  <c r="AC1548" i="3"/>
  <c r="AC1283" i="3"/>
  <c r="AC1498" i="3"/>
  <c r="AC1957" i="3"/>
  <c r="AC554" i="3"/>
  <c r="AC1082" i="3"/>
  <c r="AC1116" i="3"/>
  <c r="AC836" i="3"/>
  <c r="AC1756" i="3"/>
  <c r="AC2179" i="3"/>
  <c r="AC2056" i="3"/>
  <c r="AC3249" i="3"/>
  <c r="AC1250" i="3"/>
  <c r="AC936" i="3"/>
  <c r="AC1959" i="3"/>
  <c r="AC2466" i="3"/>
  <c r="AC3090" i="3"/>
  <c r="AC2257" i="3"/>
  <c r="AC1185" i="3"/>
  <c r="AC2311" i="3"/>
  <c r="AC667" i="3"/>
  <c r="AC664" i="3"/>
  <c r="AC1955" i="3"/>
  <c r="AC3258" i="3"/>
  <c r="AC1630" i="3"/>
  <c r="AC1204" i="3"/>
  <c r="AC2421" i="3"/>
  <c r="AC591" i="3"/>
  <c r="AC670" i="3"/>
  <c r="AC1379" i="3"/>
  <c r="AC1106" i="3"/>
  <c r="AC2014" i="3"/>
  <c r="AC1584" i="3"/>
  <c r="AC3016" i="3"/>
  <c r="AC996" i="3"/>
  <c r="AC1307" i="3"/>
  <c r="AC1546" i="3"/>
  <c r="AC1573" i="3"/>
  <c r="AC2578" i="3"/>
  <c r="AC1420" i="3"/>
  <c r="AC1111" i="3"/>
  <c r="AC1369" i="3"/>
  <c r="AC760" i="3"/>
  <c r="AC2049" i="3"/>
  <c r="AC3069" i="3"/>
  <c r="AC1215" i="3"/>
  <c r="AC1201" i="3"/>
  <c r="AC2221" i="3"/>
  <c r="AC1157" i="3"/>
  <c r="AC2070" i="3"/>
  <c r="AC2211" i="3"/>
  <c r="AC907" i="3"/>
  <c r="AC625" i="3"/>
  <c r="AC1154" i="3"/>
  <c r="AC632" i="3"/>
  <c r="AC2168" i="3"/>
  <c r="AC2473" i="3"/>
  <c r="AC2680" i="3"/>
  <c r="AC2138" i="3"/>
  <c r="AC3161" i="3"/>
  <c r="AC3181" i="3"/>
  <c r="AC2402" i="3"/>
  <c r="AC2569" i="3"/>
  <c r="AC638" i="3"/>
  <c r="AC1030" i="3"/>
  <c r="AC774" i="3"/>
  <c r="AC3095" i="3"/>
  <c r="AC2360" i="3"/>
  <c r="AC1244" i="3"/>
  <c r="AC767" i="3"/>
  <c r="AC633" i="3"/>
  <c r="AC631" i="3"/>
  <c r="AC2251" i="3"/>
  <c r="AC2098" i="3"/>
  <c r="AC2570" i="3"/>
  <c r="AC1140" i="3"/>
  <c r="AC800" i="3"/>
  <c r="AC575" i="3"/>
  <c r="AC612" i="3"/>
  <c r="AC1781" i="3"/>
  <c r="AC521" i="3"/>
  <c r="AC2552" i="3"/>
  <c r="AC1838" i="3"/>
  <c r="AC3176" i="3"/>
  <c r="AC2002" i="3"/>
  <c r="AC1553" i="3"/>
  <c r="AC3202" i="3"/>
  <c r="AC957" i="3"/>
  <c r="AC1705" i="3"/>
  <c r="AC540" i="3"/>
  <c r="AC2180" i="3"/>
  <c r="AC2972" i="3"/>
  <c r="AC1127" i="3"/>
  <c r="AC1807" i="3"/>
  <c r="AC1434" i="3"/>
  <c r="AC1777" i="3"/>
  <c r="AC1344" i="3"/>
  <c r="AC932" i="3"/>
  <c r="AC3233" i="3"/>
  <c r="AC2865" i="3"/>
  <c r="AC922" i="3"/>
  <c r="AC3066" i="3"/>
  <c r="AC893" i="3"/>
  <c r="AC1567" i="3"/>
  <c r="AC2750" i="3"/>
  <c r="AC2269" i="3"/>
  <c r="AC1726" i="3"/>
  <c r="AC722" i="3"/>
  <c r="AC619" i="3"/>
  <c r="AC879" i="3"/>
  <c r="AC2649" i="3"/>
  <c r="AC2811" i="3"/>
  <c r="AC553" i="3"/>
  <c r="AC798" i="3"/>
  <c r="AC691" i="3"/>
  <c r="AC858" i="3"/>
  <c r="AC3092" i="3"/>
  <c r="AC998" i="3"/>
  <c r="AC2975" i="3"/>
  <c r="AC961" i="3"/>
  <c r="AC2013" i="3"/>
  <c r="AC1147" i="3"/>
  <c r="AC3033" i="3"/>
  <c r="AC513" i="3"/>
  <c r="AC762" i="3"/>
  <c r="AC1196" i="3"/>
  <c r="AC2093" i="3"/>
  <c r="AC1504" i="3"/>
  <c r="AC1715" i="3"/>
  <c r="AC1134" i="3"/>
  <c r="AC920" i="3"/>
  <c r="AC3171" i="3"/>
  <c r="AC2911" i="3"/>
  <c r="AC2769" i="3"/>
  <c r="AC2862" i="3"/>
  <c r="AC1889" i="3"/>
  <c r="AC959" i="3"/>
  <c r="AC506" i="3"/>
  <c r="AC712" i="3"/>
  <c r="AC1333" i="3"/>
  <c r="AC2365" i="3"/>
  <c r="AC2342" i="3"/>
  <c r="AC1304" i="3"/>
  <c r="AC769" i="3"/>
  <c r="AC2868" i="3"/>
  <c r="AC1631" i="3"/>
  <c r="AC2021" i="3"/>
  <c r="AC2198" i="3"/>
  <c r="AC1473" i="3"/>
  <c r="AC840" i="3"/>
  <c r="AC1055" i="3"/>
  <c r="AC1982" i="3"/>
  <c r="AC1356" i="3"/>
  <c r="AC2976" i="3"/>
  <c r="AC1113" i="3"/>
  <c r="AC1717" i="3"/>
  <c r="AC1405" i="3"/>
  <c r="AC880" i="3"/>
  <c r="AC512" i="3"/>
  <c r="AC1772" i="3"/>
  <c r="AC3026" i="3"/>
  <c r="AC2230" i="3"/>
  <c r="AC1526" i="3"/>
  <c r="AC1108" i="3"/>
  <c r="AC2904" i="3"/>
  <c r="AC2828" i="3"/>
  <c r="AC2368" i="3"/>
  <c r="AC993" i="3"/>
  <c r="AC844" i="3"/>
  <c r="AC704" i="3"/>
  <c r="AC719" i="3"/>
  <c r="AC3042" i="3"/>
  <c r="AC1728" i="3"/>
  <c r="AC720" i="3"/>
  <c r="AC2038" i="3"/>
  <c r="AC2017" i="3"/>
  <c r="AC3190" i="3"/>
  <c r="AC789" i="3"/>
  <c r="AC531" i="3"/>
  <c r="AC2510" i="3"/>
  <c r="AC2734" i="3"/>
  <c r="AC2242" i="3"/>
  <c r="AC3110" i="3"/>
  <c r="AC1190" i="3"/>
  <c r="AC2875" i="3"/>
  <c r="AC1363" i="3"/>
  <c r="AC1533" i="3"/>
  <c r="AC2593" i="3"/>
  <c r="AC2705" i="3"/>
  <c r="AC1613" i="3"/>
  <c r="AC707" i="3"/>
  <c r="AC2903" i="3"/>
  <c r="AC1748" i="3"/>
  <c r="AC681" i="3"/>
  <c r="AC3059" i="3"/>
  <c r="AC1531" i="3"/>
  <c r="AC1783" i="3"/>
  <c r="AC1507" i="3"/>
  <c r="AC2588" i="3"/>
  <c r="AC2229" i="3"/>
  <c r="AC2192" i="3"/>
  <c r="AC2225" i="3"/>
  <c r="AC2262" i="3"/>
  <c r="AC2051" i="3"/>
  <c r="AC2271" i="3"/>
  <c r="AC1176" i="3"/>
  <c r="AC598" i="3"/>
  <c r="AC1249" i="3"/>
  <c r="AC1754" i="3"/>
  <c r="AC537" i="3"/>
  <c r="AC811" i="3"/>
  <c r="AC1445" i="3"/>
  <c r="AC2217" i="3"/>
  <c r="AC1364" i="3"/>
  <c r="AC1815" i="3"/>
  <c r="AC3138" i="3"/>
  <c r="AC1354" i="3"/>
  <c r="AC1105" i="3"/>
  <c r="AC547" i="3"/>
  <c r="AC1594" i="3"/>
  <c r="AC2275" i="3"/>
  <c r="AC1793" i="3"/>
  <c r="AC1853" i="3"/>
  <c r="AC2516" i="3"/>
  <c r="AC1669" i="3"/>
  <c r="AC1038" i="3"/>
  <c r="AC2878" i="3"/>
  <c r="AC2624" i="3"/>
  <c r="AC1909" i="3"/>
  <c r="AC1122" i="3"/>
  <c r="AC1523" i="3"/>
  <c r="AC1722" i="3"/>
  <c r="AC1040" i="3"/>
  <c r="AC870" i="3"/>
  <c r="AC1753" i="3"/>
  <c r="AC2538" i="3"/>
  <c r="AC628" i="3"/>
  <c r="AC898" i="3"/>
  <c r="AC913" i="3"/>
  <c r="AC579" i="3"/>
  <c r="AC1189" i="3"/>
  <c r="AC621" i="3"/>
  <c r="AC1571" i="3"/>
  <c r="AC3114" i="3"/>
  <c r="AC1720" i="3"/>
  <c r="AC1188" i="3"/>
  <c r="AC1336" i="3"/>
  <c r="AC1659" i="3"/>
  <c r="AC3256" i="3"/>
  <c r="AC1406" i="3"/>
  <c r="AC2363" i="3"/>
  <c r="AC1236" i="3"/>
  <c r="AC2775" i="3"/>
  <c r="AC2929" i="3"/>
  <c r="AC2905" i="3"/>
  <c r="AC884" i="3"/>
  <c r="AC3166" i="3"/>
  <c r="AC1401" i="3"/>
  <c r="AC872" i="3"/>
  <c r="AC1011" i="3"/>
  <c r="AC1542" i="3"/>
  <c r="AC2006" i="3"/>
  <c r="AC754" i="3"/>
  <c r="AC2896" i="3"/>
  <c r="AC2094" i="3"/>
  <c r="AC1443" i="3"/>
  <c r="AC775" i="3"/>
  <c r="AC1759" i="3"/>
  <c r="AC2511" i="3"/>
  <c r="AC778" i="3"/>
  <c r="AC1521" i="3"/>
  <c r="AC2844" i="3"/>
  <c r="AC2708" i="3"/>
  <c r="AC2400" i="3"/>
  <c r="AC1923" i="3"/>
  <c r="AC2250" i="3"/>
  <c r="AC2433" i="3"/>
  <c r="AC2598" i="3"/>
  <c r="AC912" i="3"/>
  <c r="AC2335" i="3"/>
  <c r="AC1876" i="3"/>
  <c r="AC2457" i="3"/>
  <c r="AC1427" i="3"/>
  <c r="AC765" i="3"/>
  <c r="AC1186" i="3"/>
  <c r="AC515" i="3"/>
  <c r="AC2710" i="3"/>
  <c r="AC780" i="3"/>
  <c r="AC3065" i="3"/>
  <c r="AC853" i="3"/>
  <c r="AC732" i="3"/>
  <c r="AC1750" i="3"/>
  <c r="AC3129" i="3"/>
  <c r="AC649" i="3"/>
  <c r="AC1219" i="3"/>
  <c r="AC1671" i="3"/>
  <c r="AC692" i="3"/>
  <c r="AC1404" i="3"/>
  <c r="AC1191" i="3"/>
  <c r="AC2777" i="3"/>
  <c r="AC2206" i="3"/>
  <c r="AC3031" i="3"/>
  <c r="AC1652" i="3"/>
  <c r="AC2902" i="3"/>
  <c r="AC3182" i="3"/>
  <c r="AC2118" i="3"/>
  <c r="AC1212" i="3"/>
  <c r="AC1520" i="3"/>
  <c r="AC3003" i="3"/>
  <c r="AC2174" i="3"/>
  <c r="AC1733" i="3"/>
  <c r="AC2985" i="3"/>
  <c r="AC1329" i="3"/>
  <c r="AC1337" i="3"/>
  <c r="AC1133" i="3"/>
  <c r="AC753" i="3"/>
  <c r="AC1094" i="3"/>
  <c r="AC1813" i="3"/>
  <c r="AC1642" i="3"/>
  <c r="AC1467" i="3"/>
  <c r="AC2052" i="3"/>
  <c r="AC2497" i="3"/>
  <c r="AC2290" i="3"/>
  <c r="AC877" i="3"/>
  <c r="AC843" i="3"/>
  <c r="AC2707" i="3"/>
  <c r="AC2914" i="3"/>
  <c r="AC2892" i="3"/>
  <c r="AC2636" i="3"/>
  <c r="AC2331" i="3"/>
  <c r="AC1298" i="3"/>
  <c r="AC2998" i="3"/>
  <c r="AC1293" i="3"/>
  <c r="AC1905" i="3"/>
  <c r="AC1987" i="3"/>
  <c r="AC1712" i="3"/>
  <c r="AC1883" i="3"/>
  <c r="AC891" i="3"/>
  <c r="AC1273" i="3"/>
  <c r="AC2339" i="3"/>
  <c r="AC1421" i="3"/>
  <c r="AC1668" i="3"/>
  <c r="AC1213" i="3"/>
  <c r="AC1162" i="3"/>
  <c r="AC2603" i="3"/>
  <c r="AC1365" i="3"/>
  <c r="AC854" i="3"/>
  <c r="AC1989" i="3"/>
  <c r="AC2167" i="3"/>
  <c r="AC1501" i="3"/>
  <c r="AC2306" i="3"/>
  <c r="AC1539" i="3"/>
  <c r="AC911" i="3"/>
  <c r="AC600" i="3"/>
  <c r="AC2617" i="3"/>
  <c r="AC2209" i="3"/>
  <c r="AC2622" i="3"/>
  <c r="AC1621" i="3"/>
  <c r="AC661" i="3"/>
  <c r="AC671" i="3"/>
  <c r="AC500" i="3"/>
  <c r="AC574" i="3"/>
  <c r="AC3030" i="3"/>
  <c r="AC1735" i="3"/>
  <c r="AC1334" i="3"/>
  <c r="AC1182" i="3"/>
  <c r="AC1123" i="3"/>
  <c r="AC1699" i="3"/>
  <c r="AC1850" i="3"/>
  <c r="AC1618" i="3"/>
  <c r="AC2190" i="3"/>
  <c r="AC1990" i="3"/>
  <c r="AC593" i="3"/>
  <c r="AC2238" i="3"/>
  <c r="AC2898" i="3"/>
  <c r="AC1341" i="3"/>
  <c r="AC1270" i="3"/>
  <c r="AC1770" i="3"/>
  <c r="AC1217" i="3"/>
  <c r="AC1569" i="3"/>
  <c r="AC1457" i="3"/>
  <c r="AC2114" i="3"/>
  <c r="AC685" i="3"/>
  <c r="AC665" i="3"/>
  <c r="AC2476" i="3"/>
  <c r="AC1679" i="3"/>
  <c r="AC1051" i="3"/>
  <c r="AC2854" i="3"/>
  <c r="AC1214" i="3"/>
  <c r="AC1633" i="3"/>
  <c r="AC2542" i="3"/>
  <c r="AC1885" i="3"/>
  <c r="AC1194" i="3"/>
  <c r="AC3049" i="3"/>
  <c r="AC903" i="3"/>
  <c r="AC831" i="3"/>
  <c r="AC1691" i="3"/>
  <c r="AC1557" i="3"/>
  <c r="AC1843" i="3"/>
  <c r="AC1383" i="3"/>
  <c r="AC1268" i="3"/>
  <c r="AC1100" i="3"/>
  <c r="AC3195" i="3"/>
  <c r="AC962" i="3"/>
  <c r="AC1064" i="3"/>
  <c r="AC3250" i="3"/>
  <c r="AC3158" i="3"/>
  <c r="AC1000" i="3"/>
  <c r="AC792" i="3"/>
  <c r="AC876" i="3"/>
  <c r="AC652" i="3"/>
  <c r="AC923" i="3"/>
  <c r="AC2210" i="3"/>
  <c r="AC2814" i="3"/>
  <c r="AC546" i="3"/>
  <c r="AC1107" i="3"/>
  <c r="AC2859" i="3"/>
  <c r="AC1830" i="3"/>
  <c r="AC675" i="3"/>
  <c r="AC878" i="3"/>
  <c r="AC2040" i="3"/>
  <c r="AC2673" i="3"/>
  <c r="AC812" i="3"/>
  <c r="AC1115" i="3"/>
  <c r="AC1367" i="3"/>
  <c r="AC2069" i="3"/>
  <c r="AC816" i="3"/>
  <c r="AC1428" i="3"/>
  <c r="AC1368" i="3"/>
  <c r="AC2449" i="3"/>
  <c r="AC1480" i="3"/>
  <c r="AC1202" i="3"/>
  <c r="AC1792" i="3"/>
  <c r="AC1148" i="3"/>
  <c r="AC2445" i="3"/>
  <c r="AC603" i="3"/>
  <c r="AC975" i="3"/>
  <c r="AC2173" i="3"/>
  <c r="AC1121" i="3"/>
  <c r="AC541" i="3"/>
  <c r="AC1262" i="3"/>
  <c r="AC1808" i="3"/>
  <c r="AC1058" i="3"/>
  <c r="AC2519" i="3"/>
  <c r="AC1657" i="3"/>
  <c r="AC1458" i="3"/>
  <c r="AC736" i="3"/>
  <c r="AC914" i="3"/>
  <c r="AC1181" i="3"/>
  <c r="AC1640" i="3"/>
  <c r="AC1646" i="3"/>
  <c r="AC1789" i="3"/>
  <c r="AC1290" i="3"/>
  <c r="AC1745" i="3"/>
  <c r="AC2150" i="3"/>
  <c r="AC1069" i="3"/>
  <c r="AC663" i="3"/>
  <c r="AC1741" i="3"/>
  <c r="AC1472" i="3"/>
  <c r="AC2576" i="3"/>
  <c r="AC1543" i="3"/>
  <c r="AC609" i="3"/>
  <c r="AC2282" i="3"/>
  <c r="AC1962" i="3"/>
  <c r="AC1348" i="3"/>
  <c r="AC3038" i="3"/>
  <c r="AC570" i="3"/>
  <c r="AC1965" i="3"/>
  <c r="AC1643" i="3"/>
  <c r="AC2253" i="3"/>
  <c r="AC1757" i="3"/>
  <c r="AC1585" i="3"/>
  <c r="AC1698" i="3"/>
  <c r="AC2539" i="3"/>
  <c r="AC3151" i="3"/>
  <c r="AC1039" i="3"/>
  <c r="AC565" i="3"/>
  <c r="AC1346" i="3"/>
  <c r="AC1353" i="3"/>
  <c r="AC757" i="3"/>
  <c r="AC2753" i="3"/>
  <c r="AC735" i="3"/>
  <c r="AC1845" i="3"/>
  <c r="AC2009" i="3"/>
  <c r="AC2422" i="3"/>
  <c r="AC3120" i="3"/>
  <c r="AC2398" i="3"/>
  <c r="AC2499" i="3"/>
  <c r="AC1554" i="3"/>
  <c r="AC982" i="3"/>
  <c r="AC2657" i="3"/>
  <c r="AC3149" i="3"/>
  <c r="AC1032" i="3"/>
  <c r="AC3153" i="3"/>
  <c r="AC999" i="3"/>
  <c r="AC1126" i="3"/>
  <c r="AC784" i="3"/>
  <c r="AC2205" i="3"/>
  <c r="AC1898" i="3"/>
  <c r="AC1453" i="3"/>
  <c r="AC497" i="3"/>
  <c r="AC2426" i="3"/>
  <c r="AC1318" i="3"/>
  <c r="AC950" i="3"/>
  <c r="AC2568" i="3"/>
  <c r="AC3217" i="3"/>
  <c r="AC2462" i="3"/>
  <c r="AC2057" i="3"/>
  <c r="AC2100" i="3"/>
  <c r="AC1009" i="3"/>
  <c r="AC2337" i="3"/>
  <c r="AC1762" i="3"/>
  <c r="AC1478" i="3"/>
  <c r="AC1515" i="3"/>
  <c r="AC1275" i="3"/>
  <c r="AC1335" i="3"/>
  <c r="AC960" i="3"/>
  <c r="AC2521" i="3"/>
  <c r="AC1061" i="3"/>
  <c r="AC1695" i="3"/>
  <c r="AC2644" i="3"/>
  <c r="AC1690" i="3"/>
  <c r="AC939" i="3"/>
  <c r="AC1492" i="3"/>
  <c r="AC1938" i="3"/>
  <c r="AC770" i="3"/>
  <c r="AC2203" i="3"/>
  <c r="AC2605" i="3"/>
  <c r="AC1020" i="3"/>
  <c r="AC746" i="3"/>
  <c r="AC2883" i="3"/>
  <c r="AC873" i="3"/>
  <c r="AC1172" i="3"/>
  <c r="AC2374" i="3"/>
  <c r="AC2140" i="3"/>
  <c r="AC2681" i="3"/>
  <c r="AC2798" i="3"/>
  <c r="AC1858" i="3"/>
  <c r="AC1131" i="3"/>
  <c r="AC1713" i="3"/>
  <c r="AC2723" i="3"/>
  <c r="AC1027" i="3"/>
  <c r="AC1530" i="3"/>
  <c r="AC965" i="3"/>
  <c r="AC1077" i="3"/>
  <c r="AC2960" i="3"/>
  <c r="AC3105" i="3"/>
  <c r="AC1824" i="3"/>
  <c r="AC577" i="3"/>
  <c r="AC1514" i="3"/>
  <c r="AC979" i="3"/>
  <c r="AC1425" i="3"/>
  <c r="AC2371" i="3"/>
  <c r="AC1173" i="3"/>
  <c r="AC1829" i="3"/>
  <c r="AC2897" i="3"/>
  <c r="AC1737" i="3"/>
  <c r="AC555" i="3"/>
  <c r="AC1795" i="3"/>
  <c r="AC2301" i="3"/>
  <c r="AC2675" i="3"/>
  <c r="AC981" i="3"/>
  <c r="AC3177" i="3"/>
  <c r="AC1901" i="3"/>
  <c r="AC1927" i="3"/>
  <c r="AC1076" i="3"/>
  <c r="AC622" i="3"/>
  <c r="AC1460" i="3"/>
  <c r="AC3155" i="3"/>
  <c r="AC1581" i="3"/>
  <c r="AC1075" i="3"/>
  <c r="AC2810" i="3"/>
  <c r="AC499" i="3"/>
  <c r="AC1037" i="3"/>
  <c r="AC2881" i="3"/>
  <c r="AC3041" i="3"/>
  <c r="AC2234" i="3"/>
  <c r="AC2432" i="3"/>
  <c r="AC624" i="3"/>
  <c r="AC2684" i="3"/>
  <c r="AC1736" i="3"/>
  <c r="AC1538" i="3"/>
  <c r="AC2877" i="3"/>
  <c r="AC2097" i="3"/>
  <c r="AC1019" i="3"/>
  <c r="AC2899" i="3"/>
  <c r="AC1708" i="3"/>
  <c r="AC1345" i="3"/>
  <c r="AC2986" i="3"/>
  <c r="AC1223" i="3"/>
  <c r="AC2587" i="3"/>
  <c r="AC2406" i="3"/>
  <c r="AC813" i="3"/>
  <c r="AC1332" i="3"/>
  <c r="AC2876" i="3"/>
  <c r="AC2263" i="3"/>
  <c r="AC2001" i="3"/>
  <c r="AC517" i="3"/>
  <c r="AC2990" i="3"/>
  <c r="AC1583" i="3"/>
  <c r="AC1918" i="3"/>
  <c r="AC1271" i="3"/>
  <c r="AC2443" i="3"/>
  <c r="AC951" i="3"/>
  <c r="AC2452" i="3"/>
  <c r="AC1949" i="3"/>
  <c r="AC2323" i="3"/>
  <c r="AC992" i="3"/>
  <c r="AC2237" i="3"/>
  <c r="AC1730" i="3"/>
  <c r="AC2833" i="3"/>
  <c r="AC1378" i="3"/>
  <c r="AC2115" i="3"/>
  <c r="AC737" i="3"/>
  <c r="AC2561" i="3"/>
  <c r="AC1749" i="3"/>
  <c r="AC578" i="3"/>
  <c r="AC2135" i="3"/>
  <c r="AC2329" i="3"/>
  <c r="AC2366" i="3"/>
  <c r="AC751" i="3"/>
  <c r="AC2403" i="3"/>
  <c r="AC904" i="3"/>
  <c r="AC1110" i="3"/>
  <c r="AC1139" i="3"/>
  <c r="AC1208" i="3"/>
  <c r="AC2520" i="3"/>
  <c r="AC1805" i="3"/>
  <c r="AC1312" i="3"/>
  <c r="AC2618" i="3"/>
  <c r="AC1743" i="3"/>
  <c r="AC2266" i="3"/>
  <c r="AC1882" i="3"/>
  <c r="AC1802" i="3"/>
  <c r="AC864" i="3"/>
  <c r="AC2129" i="3"/>
  <c r="AC2149" i="3"/>
  <c r="AC2061" i="3"/>
  <c r="AC2653" i="3"/>
  <c r="AC958" i="3"/>
  <c r="AC614" i="3"/>
  <c r="AC2805" i="3"/>
  <c r="AC1544" i="3"/>
  <c r="AC983" i="3"/>
  <c r="AC2817" i="3"/>
  <c r="AC744" i="3"/>
  <c r="AC2481" i="3"/>
  <c r="AC524" i="3"/>
  <c r="AC2413" i="3"/>
  <c r="AC2555" i="3"/>
  <c r="AC1349" i="3"/>
  <c r="AC1744" i="3"/>
  <c r="AC522" i="3"/>
  <c r="AC1840" i="3"/>
  <c r="AC2550" i="3"/>
  <c r="AC2880" i="3"/>
  <c r="AC2554" i="3"/>
  <c r="AC678" i="3"/>
  <c r="AC1677" i="3"/>
  <c r="AC3172" i="3"/>
  <c r="AC1246" i="3"/>
  <c r="AC1390" i="3"/>
  <c r="AC1464" i="3"/>
  <c r="AC1046" i="3"/>
  <c r="AC1801" i="3"/>
  <c r="AC2574" i="3"/>
  <c r="AC636" i="3"/>
  <c r="AC2330" i="3"/>
  <c r="AC1277" i="3"/>
  <c r="AC855" i="3"/>
  <c r="AC1638" i="3"/>
  <c r="AC2984" i="3"/>
  <c r="AC2890" i="3"/>
  <c r="AC1579" i="3"/>
  <c r="AC2586" i="3"/>
  <c r="AC2626" i="3"/>
  <c r="AC535" i="3"/>
  <c r="AC1023" i="3"/>
  <c r="AC1609" i="3"/>
  <c r="AC848" i="3"/>
  <c r="AC1385" i="3"/>
  <c r="AC809" i="3"/>
  <c r="AC1686" i="3"/>
  <c r="AC2334" i="3"/>
  <c r="AC2356" i="3"/>
  <c r="AC721" i="3"/>
  <c r="AC2873" i="3"/>
  <c r="AC2182" i="3"/>
  <c r="AC1093" i="3"/>
  <c r="AC937" i="3"/>
  <c r="AC1812" i="3"/>
  <c r="AC882" i="3"/>
  <c r="AC3086" i="3"/>
  <c r="AC2026" i="3"/>
  <c r="AC1216" i="3"/>
  <c r="AC990" i="3"/>
  <c r="AC1911" i="3"/>
  <c r="AC1471" i="3"/>
  <c r="AC1387" i="3"/>
  <c r="AC3156" i="3"/>
  <c r="AC1667" i="3"/>
  <c r="AC1003" i="3"/>
  <c r="AC640" i="3"/>
  <c r="AC1006" i="3"/>
  <c r="AC1637" i="3"/>
  <c r="AC2625" i="3"/>
  <c r="AC1701" i="3"/>
  <c r="AC2446" i="3"/>
  <c r="AC1306" i="3"/>
  <c r="AC1142" i="3"/>
  <c r="AC1859" i="3"/>
  <c r="AC1528" i="3"/>
  <c r="AC584" i="3"/>
  <c r="AC1734" i="3"/>
  <c r="AC973" i="3"/>
  <c r="AC2909" i="3"/>
  <c r="AC842" i="3"/>
  <c r="AC2654" i="3"/>
  <c r="AC1549" i="3"/>
  <c r="AC606" i="3"/>
  <c r="AC1476" i="3"/>
  <c r="AC1254" i="3"/>
  <c r="AC516" i="3"/>
  <c r="AC2228" i="3"/>
  <c r="AC2279" i="3"/>
  <c r="AC1397" i="3"/>
  <c r="AC991" i="3"/>
  <c r="AC1224" i="3"/>
  <c r="AC1408" i="3"/>
  <c r="AC1382" i="3"/>
  <c r="AC1099" i="3"/>
  <c r="AC3188" i="3"/>
  <c r="AC2117" i="3"/>
  <c r="AC1524" i="3"/>
  <c r="AC1632" i="3"/>
  <c r="AC1534" i="3"/>
  <c r="AC1366" i="3"/>
  <c r="AC2410" i="3"/>
  <c r="AC2563" i="3"/>
  <c r="AC1302" i="3"/>
  <c r="AC1429" i="3"/>
  <c r="AC2584" i="3"/>
  <c r="AC2502" i="3"/>
  <c r="AC2208" i="3"/>
  <c r="AC1803" i="3"/>
  <c r="AC502" i="3"/>
  <c r="AC899" i="3"/>
  <c r="AC2870" i="3"/>
  <c r="AC3127" i="3"/>
  <c r="AC1973" i="3"/>
  <c r="AC3253" i="3"/>
  <c r="AC1619" i="3"/>
  <c r="AC1084" i="3"/>
  <c r="AC2053" i="3"/>
  <c r="AC1877" i="3"/>
  <c r="AC3142" i="3"/>
  <c r="AC3089" i="3"/>
  <c r="AC1342" i="3"/>
  <c r="AC543" i="3"/>
  <c r="AC1017" i="3"/>
  <c r="AC1120" i="3"/>
  <c r="AC1381" i="3"/>
  <c r="AC1651" i="3"/>
  <c r="AC2157" i="3"/>
  <c r="AC1248" i="3"/>
  <c r="AC1287" i="3"/>
  <c r="AC2962" i="3"/>
  <c r="AC1124" i="3"/>
  <c r="AC1486" i="3"/>
  <c r="AC1393" i="3"/>
  <c r="AC2696" i="3"/>
  <c r="AC2435" i="3"/>
  <c r="AC705" i="3"/>
  <c r="AC2059" i="3"/>
  <c r="AC794" i="3"/>
  <c r="AC1837" i="3"/>
  <c r="AC1087" i="3"/>
  <c r="AC1714" i="3"/>
  <c r="AC2388" i="3"/>
  <c r="AC2401" i="3"/>
  <c r="AC1442" i="3"/>
  <c r="AC1929" i="3"/>
  <c r="AC718" i="3"/>
  <c r="AC1475" i="3"/>
  <c r="AC2254" i="3"/>
  <c r="AC1426" i="3"/>
  <c r="AC2454" i="3"/>
  <c r="AC2099" i="3"/>
  <c r="AC3061" i="3"/>
  <c r="AC551" i="3"/>
  <c r="AC908" i="3"/>
  <c r="AC791" i="3"/>
  <c r="AC1035" i="3"/>
  <c r="AC1593" i="3"/>
  <c r="AC1627" i="3"/>
  <c r="AC2922" i="3"/>
  <c r="AC1469" i="3"/>
  <c r="AC943" i="3"/>
  <c r="AC1915" i="3"/>
  <c r="AC715" i="3"/>
  <c r="AC3112" i="3"/>
  <c r="AC1352" i="3"/>
  <c r="AC2582" i="3"/>
  <c r="AC2345" i="3"/>
  <c r="AC3146" i="3"/>
  <c r="AC747" i="3"/>
  <c r="AC1474" i="3"/>
  <c r="AC494" i="3"/>
  <c r="AC2260" i="3"/>
  <c r="AC731" i="3"/>
  <c r="AC2770" i="3"/>
  <c r="AC1195" i="3"/>
  <c r="AC1001" i="3"/>
  <c r="AC1243" i="3"/>
  <c r="AC773" i="3"/>
  <c r="AC2467" i="3"/>
  <c r="AC1702" i="3"/>
  <c r="AC3213" i="3"/>
  <c r="AC530" i="3"/>
  <c r="AC2799" i="3"/>
  <c r="AC679" i="3"/>
  <c r="AC1494" i="3"/>
  <c r="AC2802" i="3"/>
  <c r="AC1315" i="3"/>
  <c r="AC1278" i="3"/>
  <c r="AC1784" i="3"/>
  <c r="AC2793" i="3"/>
  <c r="AC2611" i="3"/>
  <c r="AC713" i="3"/>
  <c r="AC2638" i="3"/>
  <c r="AC2954" i="3"/>
  <c r="AC706" i="3"/>
  <c r="AC1849" i="3"/>
  <c r="AC2893" i="3"/>
  <c r="AC2882" i="3"/>
  <c r="AC2739" i="3"/>
  <c r="AC1707" i="3"/>
  <c r="AC2846" i="3"/>
  <c r="AC3150" i="3"/>
  <c r="AC2686" i="3"/>
  <c r="AC539" i="3"/>
  <c r="AC2547" i="3"/>
  <c r="AC2534" i="3"/>
  <c r="AC1233" i="3"/>
  <c r="AC2928" i="3"/>
  <c r="AC583" i="3"/>
  <c r="AC1550" i="3"/>
  <c r="AC1466" i="3"/>
  <c r="AC2630" i="3"/>
  <c r="AC2659" i="3"/>
  <c r="AC1649" i="3"/>
  <c r="AC825" i="3"/>
  <c r="AC644" i="3"/>
  <c r="AC1483" i="3"/>
  <c r="AC2804" i="3"/>
  <c r="AC941" i="3"/>
  <c r="AC1857" i="3"/>
  <c r="AC2958" i="3"/>
  <c r="AC1541" i="3"/>
  <c r="AC3017" i="3"/>
  <c r="AC1361" i="3"/>
  <c r="AC571" i="3"/>
  <c r="AC2595" i="3"/>
  <c r="AC859" i="3"/>
  <c r="AC1416" i="3"/>
  <c r="AC1128" i="3"/>
  <c r="AC1251" i="3"/>
  <c r="AC2145" i="3"/>
  <c r="AC2326" i="3"/>
  <c r="AC3048" i="3"/>
  <c r="AC875" i="3"/>
  <c r="AC2213" i="3"/>
  <c r="AC2562" i="3"/>
  <c r="AC542" i="3"/>
  <c r="AC2869" i="3"/>
  <c r="AC1059" i="3"/>
  <c r="AC3134" i="3"/>
  <c r="AC1551" i="3"/>
  <c r="AC1721" i="3"/>
  <c r="AC1719" i="3"/>
  <c r="AC1292" i="3"/>
  <c r="AC743" i="3"/>
  <c r="AC1791" i="3"/>
  <c r="AC1418" i="3"/>
  <c r="AC2381" i="3"/>
  <c r="AC1568" i="3"/>
  <c r="AC698" i="3"/>
  <c r="AC832" i="3"/>
  <c r="AC1439" i="3"/>
  <c r="AC2447" i="3"/>
  <c r="AC1512" i="3"/>
  <c r="AC1135" i="3"/>
  <c r="AC2785" i="3"/>
  <c r="AC538" i="3"/>
  <c r="AC1451" i="3"/>
  <c r="AC1810" i="3"/>
  <c r="AC2054" i="3"/>
  <c r="AC2464" i="3"/>
  <c r="AC850" i="3"/>
  <c r="AC2711" i="3"/>
  <c r="AC2243" i="3"/>
  <c r="AC2441" i="3"/>
  <c r="AC2803" i="3"/>
  <c r="AC125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Eric Wyluda</author>
  </authors>
  <commentList>
    <comment ref="B9" authorId="0" shapeId="0" xr:uid="{57183309-4256-4083-976C-2F8DE13E292E}">
      <text>
        <r>
          <rPr>
            <b/>
            <sz val="9"/>
            <color indexed="81"/>
            <rFont val="Tahoma"/>
            <family val="2"/>
          </rPr>
          <t>Eric Wyluda:</t>
        </r>
        <r>
          <rPr>
            <sz val="9"/>
            <color indexed="81"/>
            <rFont val="Tahoma"/>
            <family val="2"/>
          </rPr>
          <t xml:space="preserve">
network value (market cap)
'CapMrktCurUSD'</t>
        </r>
      </text>
    </comment>
    <comment ref="E9" authorId="0" shapeId="0" xr:uid="{0A77D5F4-1D38-48D9-923B-BBA4A5DFEA2E}">
      <text>
        <r>
          <rPr>
            <b/>
            <sz val="9"/>
            <color indexed="81"/>
            <rFont val="Tahoma"/>
            <family val="2"/>
          </rPr>
          <t>Eric Wyluda:</t>
        </r>
        <r>
          <rPr>
            <sz val="9"/>
            <color indexed="81"/>
            <rFont val="Tahoma"/>
            <family val="2"/>
          </rPr>
          <t xml:space="preserve">
daily active addresses
'AdrActCnt'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Eric Wyluda</author>
  </authors>
  <commentList>
    <comment ref="B9" authorId="0" shapeId="0" xr:uid="{A83F881E-9601-451C-B6C2-64B66CEA582E}">
      <text>
        <r>
          <rPr>
            <b/>
            <sz val="9"/>
            <color indexed="81"/>
            <rFont val="Tahoma"/>
            <family val="2"/>
          </rPr>
          <t>Eric Wyluda:</t>
        </r>
        <r>
          <rPr>
            <sz val="9"/>
            <color indexed="81"/>
            <rFont val="Tahoma"/>
            <family val="2"/>
          </rPr>
          <t xml:space="preserve">
network value (market cap)</t>
        </r>
      </text>
    </comment>
    <comment ref="E9" authorId="0" shapeId="0" xr:uid="{DC2B7FC4-5A96-478E-BB48-01061091C0D6}">
      <text>
        <r>
          <rPr>
            <b/>
            <sz val="9"/>
            <color indexed="81"/>
            <rFont val="Tahoma"/>
            <family val="2"/>
          </rPr>
          <t>Eric Wyluda:</t>
        </r>
        <r>
          <rPr>
            <sz val="9"/>
            <color indexed="81"/>
            <rFont val="Tahoma"/>
            <family val="2"/>
          </rPr>
          <t xml:space="preserve">
daily active addresses</t>
        </r>
      </text>
    </comment>
  </commentList>
</comments>
</file>

<file path=xl/sharedStrings.xml><?xml version="1.0" encoding="utf-8"?>
<sst xmlns="http://schemas.openxmlformats.org/spreadsheetml/2006/main" count="87" uniqueCount="73">
  <si>
    <t>NV</t>
  </si>
  <si>
    <t>log (NV)</t>
  </si>
  <si>
    <r>
      <t>a</t>
    </r>
    <r>
      <rPr>
        <vertAlign val="sub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= </t>
    </r>
  </si>
  <si>
    <r>
      <t>a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= </t>
    </r>
  </si>
  <si>
    <r>
      <t>b</t>
    </r>
    <r>
      <rPr>
        <vertAlign val="sub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= </t>
    </r>
  </si>
  <si>
    <r>
      <t>b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= </t>
    </r>
  </si>
  <si>
    <t>date</t>
  </si>
  <si>
    <t>NVM</t>
  </si>
  <si>
    <t xml:space="preserve">c = </t>
  </si>
  <si>
    <t>NVM calc</t>
  </si>
  <si>
    <t>NV_MA</t>
  </si>
  <si>
    <t>corr</t>
  </si>
  <si>
    <t>cov</t>
  </si>
  <si>
    <t>std NV</t>
  </si>
  <si>
    <t>std Mc</t>
  </si>
  <si>
    <t>daily</t>
  </si>
  <si>
    <t>30 ma</t>
  </si>
  <si>
    <r>
      <t>PMR</t>
    </r>
    <r>
      <rPr>
        <vertAlign val="subscript"/>
        <sz val="10"/>
        <color theme="1"/>
        <rFont val="Calibri"/>
        <family val="2"/>
        <scheme val="minor"/>
      </rPr>
      <t>n^2</t>
    </r>
  </si>
  <si>
    <r>
      <t>PMR</t>
    </r>
    <r>
      <rPr>
        <vertAlign val="subscript"/>
        <sz val="10"/>
        <color theme="1"/>
        <rFont val="Calibri"/>
        <family val="2"/>
        <scheme val="minor"/>
      </rPr>
      <t>n*ln(n)</t>
    </r>
  </si>
  <si>
    <r>
      <t>PMR</t>
    </r>
    <r>
      <rPr>
        <vertAlign val="subscript"/>
        <sz val="10"/>
        <color theme="1"/>
        <rFont val="Calibri"/>
        <family val="2"/>
        <scheme val="minor"/>
      </rPr>
      <t>n^1.5</t>
    </r>
  </si>
  <si>
    <t>Odlyzko
NV ~ n*ln(n)</t>
  </si>
  <si>
    <t>Metcalfe
NV ~ n^2</t>
  </si>
  <si>
    <t>Clearblocks
NV ~ n^1.5</t>
  </si>
  <si>
    <t>DAA 
(n)</t>
  </si>
  <si>
    <t>NV_MA-1</t>
  </si>
  <si>
    <t>NV_MA-2</t>
  </si>
  <si>
    <t>NV_MA-3</t>
  </si>
  <si>
    <t>Upper Bound</t>
  </si>
  <si>
    <t>Lower Bound</t>
  </si>
  <si>
    <t>ln(n^2)</t>
  </si>
  <si>
    <t>MA[ln(n^2)]</t>
  </si>
  <si>
    <t>ln(n*ln(n))</t>
  </si>
  <si>
    <t>MA[ln(n*ln(n))]</t>
  </si>
  <si>
    <t>ln(n^1.5)</t>
  </si>
  <si>
    <t>MA[ln(n^1.5)]</t>
  </si>
  <si>
    <r>
      <t>a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=  </t>
    </r>
  </si>
  <si>
    <t>https://coinmetrics.io/community-network-data/</t>
  </si>
  <si>
    <t>https://coinmetrics.io/data-downloads/</t>
  </si>
  <si>
    <t>NVM_Normalized</t>
  </si>
  <si>
    <t>NVM
(scaled)</t>
  </si>
  <si>
    <t>c =</t>
  </si>
  <si>
    <t>d =</t>
  </si>
  <si>
    <r>
      <t>b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=</t>
    </r>
  </si>
  <si>
    <r>
      <t>a</t>
    </r>
    <r>
      <rPr>
        <vertAlign val="sub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=</t>
    </r>
  </si>
  <si>
    <r>
      <t>b</t>
    </r>
    <r>
      <rPr>
        <vertAlign val="sub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=</t>
    </r>
  </si>
  <si>
    <t>stats scratch work</t>
  </si>
  <si>
    <t>scaling controls</t>
  </si>
  <si>
    <t>Scaling Controls</t>
  </si>
  <si>
    <t>NVM_norm
(scaled)</t>
  </si>
  <si>
    <t>https://medium.com/cryptolab/network-value-to-metcalfe-nvm-ratio-fd59ca3add76</t>
  </si>
  <si>
    <t>NV_fund.</t>
  </si>
  <si>
    <t>MA[n^1.5]</t>
  </si>
  <si>
    <t>Date</t>
  </si>
  <si>
    <r>
      <t>a</t>
    </r>
    <r>
      <rPr>
        <vertAlign val="subscript"/>
        <sz val="8"/>
        <color theme="1"/>
        <rFont val="Open Sans"/>
        <family val="2"/>
      </rPr>
      <t>1</t>
    </r>
    <r>
      <rPr>
        <sz val="8"/>
        <color theme="1"/>
        <rFont val="Open Sans"/>
        <family val="2"/>
      </rPr>
      <t xml:space="preserve"> = </t>
    </r>
  </si>
  <si>
    <r>
      <t>a</t>
    </r>
    <r>
      <rPr>
        <vertAlign val="subscript"/>
        <sz val="8"/>
        <color theme="1"/>
        <rFont val="Open Sans"/>
        <family val="2"/>
      </rPr>
      <t>2</t>
    </r>
    <r>
      <rPr>
        <sz val="8"/>
        <color theme="1"/>
        <rFont val="Open Sans"/>
        <family val="2"/>
      </rPr>
      <t xml:space="preserve"> =</t>
    </r>
  </si>
  <si>
    <r>
      <t>b</t>
    </r>
    <r>
      <rPr>
        <vertAlign val="subscript"/>
        <sz val="8"/>
        <color theme="1"/>
        <rFont val="Open Sans"/>
        <family val="2"/>
      </rPr>
      <t>1</t>
    </r>
    <r>
      <rPr>
        <sz val="8"/>
        <color theme="1"/>
        <rFont val="Open Sans"/>
        <family val="2"/>
      </rPr>
      <t xml:space="preserve"> =</t>
    </r>
  </si>
  <si>
    <r>
      <t>b</t>
    </r>
    <r>
      <rPr>
        <vertAlign val="subscript"/>
        <sz val="8"/>
        <color theme="1"/>
        <rFont val="Open Sans"/>
        <family val="2"/>
      </rPr>
      <t>2</t>
    </r>
    <r>
      <rPr>
        <sz val="8"/>
        <color theme="1"/>
        <rFont val="Open Sans"/>
        <family val="2"/>
      </rPr>
      <t xml:space="preserve"> =</t>
    </r>
  </si>
  <si>
    <r>
      <t>NV</t>
    </r>
    <r>
      <rPr>
        <vertAlign val="subscript"/>
        <sz val="8"/>
        <color theme="1"/>
        <rFont val="Open Sans"/>
        <family val="2"/>
      </rPr>
      <t>Actual</t>
    </r>
  </si>
  <si>
    <r>
      <t>NV</t>
    </r>
    <r>
      <rPr>
        <vertAlign val="subscript"/>
        <sz val="8"/>
        <color theme="1"/>
        <rFont val="Open Sans"/>
        <family val="2"/>
      </rPr>
      <t>Metcalfe</t>
    </r>
    <r>
      <rPr>
        <sz val="8"/>
        <color theme="1"/>
        <rFont val="Open Sans"/>
        <family val="2"/>
      </rPr>
      <t xml:space="preserve"> calc
(scaled)</t>
    </r>
  </si>
  <si>
    <r>
      <t>MA[NV</t>
    </r>
    <r>
      <rPr>
        <vertAlign val="subscript"/>
        <sz val="8"/>
        <color theme="1"/>
        <rFont val="Open Sans"/>
        <family val="2"/>
      </rPr>
      <t>Metcalfe</t>
    </r>
    <r>
      <rPr>
        <sz val="8"/>
        <color theme="1"/>
        <rFont val="Open Sans"/>
        <family val="2"/>
      </rPr>
      <t xml:space="preserve"> calc]</t>
    </r>
  </si>
  <si>
    <r>
      <t>PMR</t>
    </r>
    <r>
      <rPr>
        <b/>
        <vertAlign val="subscript"/>
        <sz val="8"/>
        <color theme="1"/>
        <rFont val="Open Sans"/>
        <family val="2"/>
      </rPr>
      <t>n^2</t>
    </r>
  </si>
  <si>
    <r>
      <t>PMR</t>
    </r>
    <r>
      <rPr>
        <b/>
        <vertAlign val="subscript"/>
        <sz val="8"/>
        <color theme="1"/>
        <rFont val="Open Sans"/>
        <family val="2"/>
      </rPr>
      <t>n*ln(n)</t>
    </r>
  </si>
  <si>
    <r>
      <t>PMR</t>
    </r>
    <r>
      <rPr>
        <b/>
        <vertAlign val="subscript"/>
        <sz val="8"/>
        <color theme="1"/>
        <rFont val="Open Sans"/>
        <family val="2"/>
      </rPr>
      <t>n^1.5</t>
    </r>
  </si>
  <si>
    <t>INPUT</t>
  </si>
  <si>
    <r>
      <t>MA[NV</t>
    </r>
    <r>
      <rPr>
        <vertAlign val="subscript"/>
        <sz val="8"/>
        <color theme="1"/>
        <rFont val="Open Sans"/>
        <family val="2"/>
      </rPr>
      <t>A</t>
    </r>
    <r>
      <rPr>
        <sz val="8"/>
        <color theme="1"/>
        <rFont val="Open Sans"/>
        <family val="2"/>
      </rPr>
      <t>]
30d</t>
    </r>
  </si>
  <si>
    <t>MA[n^2]
30d</t>
  </si>
  <si>
    <t>Metcalfe
(n^2)</t>
  </si>
  <si>
    <t>Metcalfe Determination NV ~ n^2</t>
  </si>
  <si>
    <t>Odlyzko Determination NV ~ n*ln(n)</t>
  </si>
  <si>
    <t>Odlyzko
n*ln(n)</t>
  </si>
  <si>
    <t>MA[n*ln(n)]
30d</t>
  </si>
  <si>
    <t>Clearblocks Determination NV ~ n^1.5</t>
  </si>
  <si>
    <t>Clearblocks
n^1.5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</si>
</sst>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;@"/>
    <numFmt numFmtId="165" formatCode="_(&quot;$&quot;* #,##0_);_(&quot;$&quot;* \(#,##0\);_(&quot;$&quot;* &quot;-&quot;??_);_(@_)"/>
    <numFmt numFmtId="166" formatCode="_(* #,##0_);_(* \(#,##0\);_(* &quot;-&quot;??_);_(@_)"/>
  </numFmts>
  <fonts count="14" x14ac:knownFonts="1">
    <font>
      <sz val="10"/>
      <color theme="1"/>
      <name val="Calibri"/>
      <family val="2"/>
      <scheme val="minor"/>
    </font>
    <font>
      <sz val="8"/>
      <color theme="1"/>
      <name val="Open Sans"/>
      <family val="2"/>
    </font>
    <font>
      <sz val="8"/>
      <color theme="1"/>
      <name val="Open Sans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vertAlign val="subscript"/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8"/>
      <color theme="1"/>
      <name val="Open Sans"/>
      <family val="2"/>
    </font>
    <font>
      <vertAlign val="subscript"/>
      <sz val="8"/>
      <color theme="1"/>
      <name val="Open Sans"/>
      <family val="2"/>
    </font>
    <font>
      <u/>
      <sz val="8"/>
      <color theme="10"/>
      <name val="Open Sans"/>
      <family val="2"/>
    </font>
    <font>
      <b/>
      <vertAlign val="subscript"/>
      <sz val="8"/>
      <color theme="1"/>
      <name val="Open Sans"/>
      <family val="2"/>
    </font>
    <font>
      <sz val="8"/>
      <color rgb="FF000000"/>
      <name val="Open Sans"/>
      <family val="2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75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medium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Font="1" applyBorder="1"/>
    <xf numFmtId="164" fontId="0" fillId="0" borderId="0" xfId="0" applyNumberFormat="1" applyFont="1" applyBorder="1"/>
    <xf numFmtId="165" fontId="0" fillId="0" borderId="0" xfId="2" applyNumberFormat="1" applyFont="1" applyBorder="1"/>
    <xf numFmtId="43" fontId="0" fillId="0" borderId="0" xfId="1" applyFont="1" applyBorder="1"/>
    <xf numFmtId="166" fontId="0" fillId="0" borderId="0" xfId="1" applyNumberFormat="1" applyFont="1" applyBorder="1"/>
    <xf numFmtId="0" fontId="0" fillId="0" borderId="1" xfId="0" applyFont="1" applyBorder="1"/>
    <xf numFmtId="43" fontId="0" fillId="0" borderId="0" xfId="1" applyNumberFormat="1" applyFont="1" applyBorder="1"/>
    <xf numFmtId="165" fontId="0" fillId="0" borderId="0" xfId="0" applyNumberFormat="1"/>
    <xf numFmtId="0" fontId="0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horizontal="center" vertical="top" wrapText="1"/>
    </xf>
    <xf numFmtId="0" fontId="0" fillId="5" borderId="0" xfId="0" applyFill="1"/>
    <xf numFmtId="0" fontId="0" fillId="6" borderId="2" xfId="0" applyFont="1" applyFill="1" applyBorder="1" applyAlignment="1">
      <alignment horizontal="center"/>
    </xf>
    <xf numFmtId="0" fontId="8" fillId="0" borderId="0" xfId="3"/>
    <xf numFmtId="0" fontId="0" fillId="6" borderId="2" xfId="0" applyFont="1" applyFill="1" applyBorder="1" applyAlignment="1">
      <alignment horizontal="right" indent="1"/>
    </xf>
    <xf numFmtId="0" fontId="2" fillId="0" borderId="0" xfId="0" applyFont="1" applyBorder="1"/>
    <xf numFmtId="0" fontId="9" fillId="6" borderId="2" xfId="0" applyFont="1" applyFill="1" applyBorder="1"/>
    <xf numFmtId="0" fontId="2" fillId="6" borderId="2" xfId="0" applyFont="1" applyFill="1" applyBorder="1" applyAlignment="1">
      <alignment horizontal="right" indent="1"/>
    </xf>
    <xf numFmtId="0" fontId="2" fillId="6" borderId="2" xfId="0" applyFont="1" applyFill="1" applyBorder="1" applyAlignment="1">
      <alignment horizontal="center"/>
    </xf>
    <xf numFmtId="0" fontId="9" fillId="7" borderId="2" xfId="0" applyFont="1" applyFill="1" applyBorder="1"/>
    <xf numFmtId="0" fontId="2" fillId="7" borderId="2" xfId="0" applyFont="1" applyFill="1" applyBorder="1"/>
    <xf numFmtId="0" fontId="2" fillId="0" borderId="0" xfId="0" applyFont="1"/>
    <xf numFmtId="0" fontId="11" fillId="0" borderId="0" xfId="3" applyFont="1"/>
    <xf numFmtId="164" fontId="2" fillId="0" borderId="0" xfId="0" applyNumberFormat="1" applyFont="1" applyBorder="1"/>
    <xf numFmtId="165" fontId="2" fillId="0" borderId="0" xfId="2" applyNumberFormat="1" applyFont="1" applyBorder="1"/>
    <xf numFmtId="43" fontId="2" fillId="0" borderId="0" xfId="1" applyFont="1" applyBorder="1"/>
    <xf numFmtId="166" fontId="2" fillId="0" borderId="0" xfId="1" applyNumberFormat="1" applyFont="1" applyBorder="1"/>
    <xf numFmtId="165" fontId="2" fillId="0" borderId="0" xfId="0" applyNumberFormat="1" applyFont="1"/>
    <xf numFmtId="43" fontId="2" fillId="0" borderId="0" xfId="1" applyNumberFormat="1" applyFont="1"/>
    <xf numFmtId="43" fontId="2" fillId="0" borderId="0" xfId="1" applyNumberFormat="1" applyFont="1" applyBorder="1"/>
    <xf numFmtId="43" fontId="13" fillId="0" borderId="0" xfId="1" applyNumberFormat="1" applyFont="1" applyBorder="1"/>
    <xf numFmtId="166" fontId="13" fillId="0" borderId="0" xfId="1" applyNumberFormat="1" applyFont="1" applyBorder="1"/>
    <xf numFmtId="43" fontId="2" fillId="8" borderId="0" xfId="1" applyNumberFormat="1" applyFont="1" applyFill="1" applyBorder="1"/>
    <xf numFmtId="43" fontId="2" fillId="8" borderId="3" xfId="1" applyNumberFormat="1" applyFont="1" applyFill="1" applyBorder="1"/>
    <xf numFmtId="166" fontId="2" fillId="8" borderId="0" xfId="1" applyNumberFormat="1" applyFont="1" applyFill="1" applyBorder="1"/>
    <xf numFmtId="166" fontId="2" fillId="8" borderId="3" xfId="1" applyNumberFormat="1" applyFont="1" applyFill="1" applyBorder="1"/>
    <xf numFmtId="0" fontId="9" fillId="0" borderId="0" xfId="0" applyFont="1" applyBorder="1" applyAlignment="1">
      <alignment horizontal="center"/>
    </xf>
    <xf numFmtId="164" fontId="1" fillId="0" borderId="0" xfId="0" applyNumberFormat="1" applyFont="1" applyBorder="1"/>
    <xf numFmtId="165" fontId="1" fillId="0" borderId="0" xfId="2" applyNumberFormat="1" applyFont="1" applyBorder="1"/>
    <xf numFmtId="43" fontId="1" fillId="0" borderId="0" xfId="1" applyNumberFormat="1" applyFont="1" applyBorder="1"/>
    <xf numFmtId="166" fontId="1" fillId="0" borderId="0" xfId="1" applyNumberFormat="1" applyFont="1" applyBorder="1"/>
    <xf numFmtId="165" fontId="1" fillId="0" borderId="0" xfId="1" applyNumberFormat="1" applyFont="1"/>
    <xf numFmtId="43" fontId="1" fillId="0" borderId="0" xfId="1" applyNumberFormat="1" applyFont="1"/>
    <xf numFmtId="43" fontId="1" fillId="0" borderId="0" xfId="1" applyFont="1" applyBorder="1"/>
    <xf numFmtId="43" fontId="13" fillId="8" borderId="0" xfId="1" applyNumberFormat="1" applyFont="1" applyFill="1" applyBorder="1"/>
    <xf numFmtId="166" fontId="13" fillId="8" borderId="0" xfId="1" applyNumberFormat="1" applyFont="1" applyFill="1" applyBorder="1"/>
    <xf numFmtId="2" fontId="2" fillId="6" borderId="2" xfId="0" applyNumberFormat="1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 wrapText="1"/>
    </xf>
    <xf numFmtId="0" fontId="2" fillId="11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 wrapText="1"/>
    </xf>
    <xf numFmtId="0" fontId="9" fillId="10" borderId="6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4" fillId="6" borderId="2" xfId="0" applyFont="1" applyFill="1" applyBorder="1" applyAlignment="1">
      <alignment horizontal="left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border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166" formatCode="_(* #,##0_);_(* \(#,##0\);_(* &quot;-&quot;??_);_(@_)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35" formatCode="_(* #,##0.00_);_(* \(#,##0.00\);_(* &quot;-&quot;??_);_(@_)"/>
    </dxf>
    <dxf>
      <font>
        <strike val="0"/>
        <outline val="0"/>
        <shadow val="0"/>
        <sz val="8"/>
        <name val="Open Sans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4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7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Upper &amp; Lower Bounds for log</a:t>
            </a:r>
            <a:r>
              <a:rPr lang="en-US" baseline="0"/>
              <a:t> (NV</a:t>
            </a:r>
            <a:r>
              <a:rPr lang="en-US" baseline="-25000"/>
              <a:t>actual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2012+'!$D$9</c:f>
              <c:strCache>
                <c:ptCount val="1"/>
                <c:pt idx="0">
                  <c:v>log (NV)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2012+'!$A$10:$A$3267</c:f>
              <c:numCache>
                <c:formatCode>yyyy\-mm\-dd;@</c:formatCode>
                <c:ptCount val="3258"/>
                <c:pt idx="1">
                  <c:v>44165</c:v>
                </c:pt>
                <c:pt idx="2">
                  <c:v>44164</c:v>
                </c:pt>
                <c:pt idx="3">
                  <c:v>44163</c:v>
                </c:pt>
                <c:pt idx="4">
                  <c:v>44162</c:v>
                </c:pt>
                <c:pt idx="5">
                  <c:v>44161</c:v>
                </c:pt>
                <c:pt idx="6">
                  <c:v>44160</c:v>
                </c:pt>
                <c:pt idx="7">
                  <c:v>44159</c:v>
                </c:pt>
                <c:pt idx="8">
                  <c:v>44158</c:v>
                </c:pt>
                <c:pt idx="9">
                  <c:v>44157</c:v>
                </c:pt>
                <c:pt idx="10">
                  <c:v>44156</c:v>
                </c:pt>
                <c:pt idx="11">
                  <c:v>44155</c:v>
                </c:pt>
                <c:pt idx="12">
                  <c:v>44154</c:v>
                </c:pt>
                <c:pt idx="13">
                  <c:v>44153</c:v>
                </c:pt>
                <c:pt idx="14">
                  <c:v>44152</c:v>
                </c:pt>
                <c:pt idx="15">
                  <c:v>44151</c:v>
                </c:pt>
                <c:pt idx="16">
                  <c:v>44150</c:v>
                </c:pt>
                <c:pt idx="17">
                  <c:v>44149</c:v>
                </c:pt>
                <c:pt idx="18">
                  <c:v>44148</c:v>
                </c:pt>
                <c:pt idx="19">
                  <c:v>44147</c:v>
                </c:pt>
                <c:pt idx="20">
                  <c:v>44146</c:v>
                </c:pt>
                <c:pt idx="21">
                  <c:v>44145</c:v>
                </c:pt>
                <c:pt idx="22">
                  <c:v>44144</c:v>
                </c:pt>
                <c:pt idx="23">
                  <c:v>44143</c:v>
                </c:pt>
                <c:pt idx="24">
                  <c:v>44142</c:v>
                </c:pt>
                <c:pt idx="25">
                  <c:v>44141</c:v>
                </c:pt>
                <c:pt idx="26">
                  <c:v>44140</c:v>
                </c:pt>
                <c:pt idx="27">
                  <c:v>44139</c:v>
                </c:pt>
                <c:pt idx="28">
                  <c:v>44138</c:v>
                </c:pt>
                <c:pt idx="29">
                  <c:v>44137</c:v>
                </c:pt>
                <c:pt idx="30">
                  <c:v>44136</c:v>
                </c:pt>
                <c:pt idx="31">
                  <c:v>44135</c:v>
                </c:pt>
                <c:pt idx="32">
                  <c:v>44134</c:v>
                </c:pt>
                <c:pt idx="33">
                  <c:v>44133</c:v>
                </c:pt>
                <c:pt idx="34">
                  <c:v>44132</c:v>
                </c:pt>
                <c:pt idx="35">
                  <c:v>44131</c:v>
                </c:pt>
                <c:pt idx="36">
                  <c:v>44130</c:v>
                </c:pt>
                <c:pt idx="37">
                  <c:v>44129</c:v>
                </c:pt>
                <c:pt idx="38">
                  <c:v>44128</c:v>
                </c:pt>
                <c:pt idx="39">
                  <c:v>44127</c:v>
                </c:pt>
                <c:pt idx="40">
                  <c:v>44126</c:v>
                </c:pt>
                <c:pt idx="41">
                  <c:v>44125</c:v>
                </c:pt>
                <c:pt idx="42">
                  <c:v>44124</c:v>
                </c:pt>
                <c:pt idx="43">
                  <c:v>44123</c:v>
                </c:pt>
                <c:pt idx="44">
                  <c:v>44122</c:v>
                </c:pt>
                <c:pt idx="45">
                  <c:v>44121</c:v>
                </c:pt>
                <c:pt idx="46">
                  <c:v>44120</c:v>
                </c:pt>
                <c:pt idx="47">
                  <c:v>44119</c:v>
                </c:pt>
                <c:pt idx="48">
                  <c:v>44118</c:v>
                </c:pt>
                <c:pt idx="49">
                  <c:v>44117</c:v>
                </c:pt>
                <c:pt idx="50">
                  <c:v>44116</c:v>
                </c:pt>
                <c:pt idx="51">
                  <c:v>44115</c:v>
                </c:pt>
                <c:pt idx="52">
                  <c:v>44114</c:v>
                </c:pt>
                <c:pt idx="53">
                  <c:v>44113</c:v>
                </c:pt>
                <c:pt idx="54">
                  <c:v>44112</c:v>
                </c:pt>
                <c:pt idx="55">
                  <c:v>44111</c:v>
                </c:pt>
                <c:pt idx="56">
                  <c:v>44110</c:v>
                </c:pt>
                <c:pt idx="57">
                  <c:v>44109</c:v>
                </c:pt>
                <c:pt idx="58">
                  <c:v>44108</c:v>
                </c:pt>
                <c:pt idx="59">
                  <c:v>44107</c:v>
                </c:pt>
                <c:pt idx="60">
                  <c:v>44106</c:v>
                </c:pt>
                <c:pt idx="61">
                  <c:v>44105</c:v>
                </c:pt>
                <c:pt idx="62">
                  <c:v>44104</c:v>
                </c:pt>
                <c:pt idx="63">
                  <c:v>44103</c:v>
                </c:pt>
                <c:pt idx="64">
                  <c:v>44102</c:v>
                </c:pt>
                <c:pt idx="65">
                  <c:v>44101</c:v>
                </c:pt>
                <c:pt idx="66">
                  <c:v>44100</c:v>
                </c:pt>
                <c:pt idx="67">
                  <c:v>44099</c:v>
                </c:pt>
                <c:pt idx="68">
                  <c:v>44098</c:v>
                </c:pt>
                <c:pt idx="69">
                  <c:v>44097</c:v>
                </c:pt>
                <c:pt idx="70">
                  <c:v>44096</c:v>
                </c:pt>
                <c:pt idx="71">
                  <c:v>44095</c:v>
                </c:pt>
                <c:pt idx="72">
                  <c:v>44094</c:v>
                </c:pt>
                <c:pt idx="73">
                  <c:v>44093</c:v>
                </c:pt>
                <c:pt idx="74">
                  <c:v>44092</c:v>
                </c:pt>
                <c:pt idx="75">
                  <c:v>44091</c:v>
                </c:pt>
                <c:pt idx="76">
                  <c:v>44090</c:v>
                </c:pt>
                <c:pt idx="77">
                  <c:v>44089</c:v>
                </c:pt>
                <c:pt idx="78">
                  <c:v>44088</c:v>
                </c:pt>
                <c:pt idx="79">
                  <c:v>44087</c:v>
                </c:pt>
                <c:pt idx="80">
                  <c:v>44086</c:v>
                </c:pt>
                <c:pt idx="81">
                  <c:v>44085</c:v>
                </c:pt>
                <c:pt idx="82">
                  <c:v>44084</c:v>
                </c:pt>
                <c:pt idx="83">
                  <c:v>44083</c:v>
                </c:pt>
                <c:pt idx="84">
                  <c:v>44082</c:v>
                </c:pt>
                <c:pt idx="85">
                  <c:v>44081</c:v>
                </c:pt>
                <c:pt idx="86">
                  <c:v>44080</c:v>
                </c:pt>
                <c:pt idx="87">
                  <c:v>44079</c:v>
                </c:pt>
                <c:pt idx="88">
                  <c:v>44078</c:v>
                </c:pt>
                <c:pt idx="89">
                  <c:v>44077</c:v>
                </c:pt>
                <c:pt idx="90">
                  <c:v>44076</c:v>
                </c:pt>
                <c:pt idx="91">
                  <c:v>44075</c:v>
                </c:pt>
                <c:pt idx="92">
                  <c:v>44074</c:v>
                </c:pt>
                <c:pt idx="93">
                  <c:v>44073</c:v>
                </c:pt>
                <c:pt idx="94">
                  <c:v>44072</c:v>
                </c:pt>
                <c:pt idx="95">
                  <c:v>44071</c:v>
                </c:pt>
                <c:pt idx="96">
                  <c:v>44070</c:v>
                </c:pt>
                <c:pt idx="97">
                  <c:v>44069</c:v>
                </c:pt>
                <c:pt idx="98">
                  <c:v>44068</c:v>
                </c:pt>
                <c:pt idx="99">
                  <c:v>44067</c:v>
                </c:pt>
                <c:pt idx="100">
                  <c:v>44066</c:v>
                </c:pt>
                <c:pt idx="101">
                  <c:v>44065</c:v>
                </c:pt>
                <c:pt idx="102">
                  <c:v>44064</c:v>
                </c:pt>
                <c:pt idx="103">
                  <c:v>44063</c:v>
                </c:pt>
                <c:pt idx="104">
                  <c:v>44062</c:v>
                </c:pt>
                <c:pt idx="105">
                  <c:v>44061</c:v>
                </c:pt>
                <c:pt idx="106">
                  <c:v>44060</c:v>
                </c:pt>
                <c:pt idx="107">
                  <c:v>44059</c:v>
                </c:pt>
                <c:pt idx="108">
                  <c:v>44058</c:v>
                </c:pt>
                <c:pt idx="109">
                  <c:v>44057</c:v>
                </c:pt>
                <c:pt idx="110">
                  <c:v>44056</c:v>
                </c:pt>
                <c:pt idx="111">
                  <c:v>44055</c:v>
                </c:pt>
                <c:pt idx="112">
                  <c:v>44054</c:v>
                </c:pt>
                <c:pt idx="113">
                  <c:v>44053</c:v>
                </c:pt>
                <c:pt idx="114">
                  <c:v>44052</c:v>
                </c:pt>
                <c:pt idx="115">
                  <c:v>44051</c:v>
                </c:pt>
                <c:pt idx="116">
                  <c:v>44050</c:v>
                </c:pt>
                <c:pt idx="117">
                  <c:v>44049</c:v>
                </c:pt>
                <c:pt idx="118">
                  <c:v>44048</c:v>
                </c:pt>
                <c:pt idx="119">
                  <c:v>44047</c:v>
                </c:pt>
                <c:pt idx="120">
                  <c:v>44046</c:v>
                </c:pt>
                <c:pt idx="121">
                  <c:v>44045</c:v>
                </c:pt>
                <c:pt idx="122">
                  <c:v>44044</c:v>
                </c:pt>
                <c:pt idx="123">
                  <c:v>44043</c:v>
                </c:pt>
                <c:pt idx="124">
                  <c:v>44042</c:v>
                </c:pt>
                <c:pt idx="125">
                  <c:v>44041</c:v>
                </c:pt>
                <c:pt idx="126">
                  <c:v>44040</c:v>
                </c:pt>
                <c:pt idx="127">
                  <c:v>44039</c:v>
                </c:pt>
                <c:pt idx="128">
                  <c:v>44038</c:v>
                </c:pt>
                <c:pt idx="129">
                  <c:v>44037</c:v>
                </c:pt>
                <c:pt idx="130">
                  <c:v>44036</c:v>
                </c:pt>
                <c:pt idx="131">
                  <c:v>44035</c:v>
                </c:pt>
                <c:pt idx="132">
                  <c:v>44034</c:v>
                </c:pt>
                <c:pt idx="133">
                  <c:v>44033</c:v>
                </c:pt>
                <c:pt idx="134">
                  <c:v>44032</c:v>
                </c:pt>
                <c:pt idx="135">
                  <c:v>44031</c:v>
                </c:pt>
                <c:pt idx="136">
                  <c:v>44030</c:v>
                </c:pt>
                <c:pt idx="137">
                  <c:v>44029</c:v>
                </c:pt>
                <c:pt idx="138">
                  <c:v>44028</c:v>
                </c:pt>
                <c:pt idx="139">
                  <c:v>44027</c:v>
                </c:pt>
                <c:pt idx="140">
                  <c:v>44026</c:v>
                </c:pt>
                <c:pt idx="141">
                  <c:v>44025</c:v>
                </c:pt>
                <c:pt idx="142">
                  <c:v>44024</c:v>
                </c:pt>
                <c:pt idx="143">
                  <c:v>44023</c:v>
                </c:pt>
                <c:pt idx="144">
                  <c:v>44022</c:v>
                </c:pt>
                <c:pt idx="145">
                  <c:v>44021</c:v>
                </c:pt>
                <c:pt idx="146">
                  <c:v>44020</c:v>
                </c:pt>
                <c:pt idx="147">
                  <c:v>44019</c:v>
                </c:pt>
                <c:pt idx="148">
                  <c:v>44018</c:v>
                </c:pt>
                <c:pt idx="149">
                  <c:v>44017</c:v>
                </c:pt>
                <c:pt idx="150">
                  <c:v>44016</c:v>
                </c:pt>
                <c:pt idx="151">
                  <c:v>44015</c:v>
                </c:pt>
                <c:pt idx="152">
                  <c:v>44014</c:v>
                </c:pt>
                <c:pt idx="153">
                  <c:v>44013</c:v>
                </c:pt>
                <c:pt idx="154">
                  <c:v>44012</c:v>
                </c:pt>
                <c:pt idx="155">
                  <c:v>44011</c:v>
                </c:pt>
                <c:pt idx="156">
                  <c:v>44010</c:v>
                </c:pt>
                <c:pt idx="157">
                  <c:v>44009</c:v>
                </c:pt>
                <c:pt idx="158">
                  <c:v>44008</c:v>
                </c:pt>
                <c:pt idx="159">
                  <c:v>44007</c:v>
                </c:pt>
                <c:pt idx="160">
                  <c:v>44006</c:v>
                </c:pt>
                <c:pt idx="161">
                  <c:v>44005</c:v>
                </c:pt>
                <c:pt idx="162">
                  <c:v>44004</c:v>
                </c:pt>
                <c:pt idx="163">
                  <c:v>44003</c:v>
                </c:pt>
                <c:pt idx="164">
                  <c:v>44002</c:v>
                </c:pt>
                <c:pt idx="165">
                  <c:v>44001</c:v>
                </c:pt>
                <c:pt idx="166">
                  <c:v>44000</c:v>
                </c:pt>
                <c:pt idx="167">
                  <c:v>43999</c:v>
                </c:pt>
                <c:pt idx="168">
                  <c:v>43998</c:v>
                </c:pt>
                <c:pt idx="169">
                  <c:v>43997</c:v>
                </c:pt>
                <c:pt idx="170">
                  <c:v>43996</c:v>
                </c:pt>
                <c:pt idx="171">
                  <c:v>43995</c:v>
                </c:pt>
                <c:pt idx="172">
                  <c:v>43994</c:v>
                </c:pt>
                <c:pt idx="173">
                  <c:v>43993</c:v>
                </c:pt>
                <c:pt idx="174">
                  <c:v>43992</c:v>
                </c:pt>
                <c:pt idx="175">
                  <c:v>43991</c:v>
                </c:pt>
                <c:pt idx="176">
                  <c:v>43990</c:v>
                </c:pt>
                <c:pt idx="177">
                  <c:v>43989</c:v>
                </c:pt>
                <c:pt idx="178">
                  <c:v>43988</c:v>
                </c:pt>
                <c:pt idx="179">
                  <c:v>43987</c:v>
                </c:pt>
                <c:pt idx="180">
                  <c:v>43986</c:v>
                </c:pt>
                <c:pt idx="181">
                  <c:v>43985</c:v>
                </c:pt>
                <c:pt idx="182">
                  <c:v>43984</c:v>
                </c:pt>
                <c:pt idx="183">
                  <c:v>43983</c:v>
                </c:pt>
                <c:pt idx="184">
                  <c:v>43982</c:v>
                </c:pt>
                <c:pt idx="185">
                  <c:v>43981</c:v>
                </c:pt>
                <c:pt idx="186">
                  <c:v>43980</c:v>
                </c:pt>
                <c:pt idx="187">
                  <c:v>43979</c:v>
                </c:pt>
                <c:pt idx="188">
                  <c:v>43978</c:v>
                </c:pt>
                <c:pt idx="189">
                  <c:v>43977</c:v>
                </c:pt>
                <c:pt idx="190">
                  <c:v>43976</c:v>
                </c:pt>
                <c:pt idx="191">
                  <c:v>43975</c:v>
                </c:pt>
                <c:pt idx="192">
                  <c:v>43974</c:v>
                </c:pt>
                <c:pt idx="193">
                  <c:v>43973</c:v>
                </c:pt>
                <c:pt idx="194">
                  <c:v>43972</c:v>
                </c:pt>
                <c:pt idx="195">
                  <c:v>43971</c:v>
                </c:pt>
                <c:pt idx="196">
                  <c:v>43970</c:v>
                </c:pt>
                <c:pt idx="197">
                  <c:v>43969</c:v>
                </c:pt>
                <c:pt idx="198">
                  <c:v>43968</c:v>
                </c:pt>
                <c:pt idx="199">
                  <c:v>43967</c:v>
                </c:pt>
                <c:pt idx="200">
                  <c:v>43966</c:v>
                </c:pt>
                <c:pt idx="201">
                  <c:v>43965</c:v>
                </c:pt>
                <c:pt idx="202">
                  <c:v>43964</c:v>
                </c:pt>
                <c:pt idx="203">
                  <c:v>43963</c:v>
                </c:pt>
                <c:pt idx="204">
                  <c:v>43962</c:v>
                </c:pt>
                <c:pt idx="205">
                  <c:v>43961</c:v>
                </c:pt>
                <c:pt idx="206">
                  <c:v>43960</c:v>
                </c:pt>
                <c:pt idx="207">
                  <c:v>43959</c:v>
                </c:pt>
                <c:pt idx="208">
                  <c:v>43958</c:v>
                </c:pt>
                <c:pt idx="209">
                  <c:v>43957</c:v>
                </c:pt>
                <c:pt idx="210">
                  <c:v>43956</c:v>
                </c:pt>
                <c:pt idx="211">
                  <c:v>43955</c:v>
                </c:pt>
                <c:pt idx="212">
                  <c:v>43954</c:v>
                </c:pt>
                <c:pt idx="213">
                  <c:v>43953</c:v>
                </c:pt>
                <c:pt idx="214">
                  <c:v>43952</c:v>
                </c:pt>
                <c:pt idx="215">
                  <c:v>43951</c:v>
                </c:pt>
                <c:pt idx="216">
                  <c:v>43950</c:v>
                </c:pt>
                <c:pt idx="217">
                  <c:v>43949</c:v>
                </c:pt>
                <c:pt idx="218">
                  <c:v>43948</c:v>
                </c:pt>
                <c:pt idx="219">
                  <c:v>43947</c:v>
                </c:pt>
                <c:pt idx="220">
                  <c:v>43946</c:v>
                </c:pt>
                <c:pt idx="221">
                  <c:v>43945</c:v>
                </c:pt>
                <c:pt idx="222">
                  <c:v>43944</c:v>
                </c:pt>
                <c:pt idx="223">
                  <c:v>43943</c:v>
                </c:pt>
                <c:pt idx="224">
                  <c:v>43942</c:v>
                </c:pt>
                <c:pt idx="225">
                  <c:v>43941</c:v>
                </c:pt>
                <c:pt idx="226">
                  <c:v>43940</c:v>
                </c:pt>
                <c:pt idx="227">
                  <c:v>43939</c:v>
                </c:pt>
                <c:pt idx="228">
                  <c:v>43938</c:v>
                </c:pt>
                <c:pt idx="229">
                  <c:v>43937</c:v>
                </c:pt>
                <c:pt idx="230">
                  <c:v>43936</c:v>
                </c:pt>
                <c:pt idx="231">
                  <c:v>43935</c:v>
                </c:pt>
                <c:pt idx="232">
                  <c:v>43934</c:v>
                </c:pt>
                <c:pt idx="233">
                  <c:v>43933</c:v>
                </c:pt>
                <c:pt idx="234">
                  <c:v>43932</c:v>
                </c:pt>
                <c:pt idx="235">
                  <c:v>43931</c:v>
                </c:pt>
                <c:pt idx="236">
                  <c:v>43930</c:v>
                </c:pt>
                <c:pt idx="237">
                  <c:v>43929</c:v>
                </c:pt>
                <c:pt idx="238">
                  <c:v>43928</c:v>
                </c:pt>
                <c:pt idx="239">
                  <c:v>43927</c:v>
                </c:pt>
                <c:pt idx="240">
                  <c:v>43926</c:v>
                </c:pt>
                <c:pt idx="241">
                  <c:v>43925</c:v>
                </c:pt>
                <c:pt idx="242">
                  <c:v>43924</c:v>
                </c:pt>
                <c:pt idx="243">
                  <c:v>43923</c:v>
                </c:pt>
                <c:pt idx="244">
                  <c:v>43922</c:v>
                </c:pt>
                <c:pt idx="245">
                  <c:v>43921</c:v>
                </c:pt>
                <c:pt idx="246">
                  <c:v>43920</c:v>
                </c:pt>
                <c:pt idx="247">
                  <c:v>43919</c:v>
                </c:pt>
                <c:pt idx="248">
                  <c:v>43918</c:v>
                </c:pt>
                <c:pt idx="249">
                  <c:v>43917</c:v>
                </c:pt>
                <c:pt idx="250">
                  <c:v>43916</c:v>
                </c:pt>
                <c:pt idx="251">
                  <c:v>43915</c:v>
                </c:pt>
                <c:pt idx="252">
                  <c:v>43914</c:v>
                </c:pt>
                <c:pt idx="253">
                  <c:v>43913</c:v>
                </c:pt>
                <c:pt idx="254">
                  <c:v>43912</c:v>
                </c:pt>
                <c:pt idx="255">
                  <c:v>43911</c:v>
                </c:pt>
                <c:pt idx="256">
                  <c:v>43910</c:v>
                </c:pt>
                <c:pt idx="257">
                  <c:v>43909</c:v>
                </c:pt>
                <c:pt idx="258">
                  <c:v>43908</c:v>
                </c:pt>
                <c:pt idx="259">
                  <c:v>43907</c:v>
                </c:pt>
                <c:pt idx="260">
                  <c:v>43906</c:v>
                </c:pt>
                <c:pt idx="261">
                  <c:v>43905</c:v>
                </c:pt>
                <c:pt idx="262">
                  <c:v>43904</c:v>
                </c:pt>
                <c:pt idx="263">
                  <c:v>43903</c:v>
                </c:pt>
                <c:pt idx="264">
                  <c:v>43902</c:v>
                </c:pt>
                <c:pt idx="265">
                  <c:v>43901</c:v>
                </c:pt>
                <c:pt idx="266">
                  <c:v>43900</c:v>
                </c:pt>
                <c:pt idx="267">
                  <c:v>43899</c:v>
                </c:pt>
                <c:pt idx="268">
                  <c:v>43898</c:v>
                </c:pt>
                <c:pt idx="269">
                  <c:v>43897</c:v>
                </c:pt>
                <c:pt idx="270">
                  <c:v>43896</c:v>
                </c:pt>
                <c:pt idx="271">
                  <c:v>43895</c:v>
                </c:pt>
                <c:pt idx="272">
                  <c:v>43894</c:v>
                </c:pt>
                <c:pt idx="273">
                  <c:v>43893</c:v>
                </c:pt>
                <c:pt idx="274">
                  <c:v>43892</c:v>
                </c:pt>
                <c:pt idx="275">
                  <c:v>43891</c:v>
                </c:pt>
                <c:pt idx="276">
                  <c:v>43890</c:v>
                </c:pt>
                <c:pt idx="277">
                  <c:v>43889</c:v>
                </c:pt>
                <c:pt idx="278">
                  <c:v>43888</c:v>
                </c:pt>
                <c:pt idx="279">
                  <c:v>43887</c:v>
                </c:pt>
                <c:pt idx="280">
                  <c:v>43886</c:v>
                </c:pt>
                <c:pt idx="281">
                  <c:v>43885</c:v>
                </c:pt>
                <c:pt idx="282">
                  <c:v>43884</c:v>
                </c:pt>
                <c:pt idx="283">
                  <c:v>43883</c:v>
                </c:pt>
                <c:pt idx="284">
                  <c:v>43882</c:v>
                </c:pt>
                <c:pt idx="285">
                  <c:v>43881</c:v>
                </c:pt>
                <c:pt idx="286">
                  <c:v>43880</c:v>
                </c:pt>
                <c:pt idx="287">
                  <c:v>43879</c:v>
                </c:pt>
                <c:pt idx="288">
                  <c:v>43878</c:v>
                </c:pt>
                <c:pt idx="289">
                  <c:v>43877</c:v>
                </c:pt>
                <c:pt idx="290">
                  <c:v>43876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43870</c:v>
                </c:pt>
                <c:pt idx="297">
                  <c:v>43869</c:v>
                </c:pt>
                <c:pt idx="298">
                  <c:v>43868</c:v>
                </c:pt>
                <c:pt idx="299">
                  <c:v>43867</c:v>
                </c:pt>
                <c:pt idx="300">
                  <c:v>43866</c:v>
                </c:pt>
                <c:pt idx="301">
                  <c:v>43865</c:v>
                </c:pt>
                <c:pt idx="302">
                  <c:v>43864</c:v>
                </c:pt>
                <c:pt idx="303">
                  <c:v>43863</c:v>
                </c:pt>
                <c:pt idx="304">
                  <c:v>43862</c:v>
                </c:pt>
                <c:pt idx="305">
                  <c:v>43861</c:v>
                </c:pt>
                <c:pt idx="306">
                  <c:v>43860</c:v>
                </c:pt>
                <c:pt idx="307">
                  <c:v>43859</c:v>
                </c:pt>
                <c:pt idx="308">
                  <c:v>43858</c:v>
                </c:pt>
                <c:pt idx="309">
                  <c:v>43857</c:v>
                </c:pt>
                <c:pt idx="310">
                  <c:v>43856</c:v>
                </c:pt>
                <c:pt idx="311">
                  <c:v>43855</c:v>
                </c:pt>
                <c:pt idx="312">
                  <c:v>43854</c:v>
                </c:pt>
                <c:pt idx="313">
                  <c:v>43853</c:v>
                </c:pt>
                <c:pt idx="314">
                  <c:v>43852</c:v>
                </c:pt>
                <c:pt idx="315">
                  <c:v>43851</c:v>
                </c:pt>
                <c:pt idx="316">
                  <c:v>43850</c:v>
                </c:pt>
                <c:pt idx="317">
                  <c:v>43849</c:v>
                </c:pt>
                <c:pt idx="318">
                  <c:v>43848</c:v>
                </c:pt>
                <c:pt idx="319">
                  <c:v>43847</c:v>
                </c:pt>
                <c:pt idx="320">
                  <c:v>43846</c:v>
                </c:pt>
                <c:pt idx="321">
                  <c:v>43845</c:v>
                </c:pt>
                <c:pt idx="322">
                  <c:v>43844</c:v>
                </c:pt>
                <c:pt idx="323">
                  <c:v>43843</c:v>
                </c:pt>
                <c:pt idx="324">
                  <c:v>43842</c:v>
                </c:pt>
                <c:pt idx="325">
                  <c:v>43841</c:v>
                </c:pt>
                <c:pt idx="326">
                  <c:v>43840</c:v>
                </c:pt>
                <c:pt idx="327">
                  <c:v>43839</c:v>
                </c:pt>
                <c:pt idx="328">
                  <c:v>43838</c:v>
                </c:pt>
                <c:pt idx="329">
                  <c:v>43837</c:v>
                </c:pt>
                <c:pt idx="330">
                  <c:v>43836</c:v>
                </c:pt>
                <c:pt idx="331">
                  <c:v>43835</c:v>
                </c:pt>
                <c:pt idx="332">
                  <c:v>43834</c:v>
                </c:pt>
                <c:pt idx="333">
                  <c:v>43833</c:v>
                </c:pt>
                <c:pt idx="334">
                  <c:v>43832</c:v>
                </c:pt>
                <c:pt idx="335">
                  <c:v>43831</c:v>
                </c:pt>
                <c:pt idx="336">
                  <c:v>43830</c:v>
                </c:pt>
                <c:pt idx="337">
                  <c:v>43829</c:v>
                </c:pt>
                <c:pt idx="338">
                  <c:v>43828</c:v>
                </c:pt>
                <c:pt idx="339">
                  <c:v>43827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43821</c:v>
                </c:pt>
                <c:pt idx="346">
                  <c:v>43820</c:v>
                </c:pt>
                <c:pt idx="347">
                  <c:v>43819</c:v>
                </c:pt>
                <c:pt idx="348">
                  <c:v>43818</c:v>
                </c:pt>
                <c:pt idx="349">
                  <c:v>43817</c:v>
                </c:pt>
                <c:pt idx="350">
                  <c:v>43816</c:v>
                </c:pt>
                <c:pt idx="351">
                  <c:v>43815</c:v>
                </c:pt>
                <c:pt idx="352">
                  <c:v>43814</c:v>
                </c:pt>
                <c:pt idx="353">
                  <c:v>43813</c:v>
                </c:pt>
                <c:pt idx="354">
                  <c:v>43812</c:v>
                </c:pt>
                <c:pt idx="355">
                  <c:v>43811</c:v>
                </c:pt>
                <c:pt idx="356">
                  <c:v>43810</c:v>
                </c:pt>
                <c:pt idx="357">
                  <c:v>43809</c:v>
                </c:pt>
                <c:pt idx="358">
                  <c:v>43808</c:v>
                </c:pt>
                <c:pt idx="359">
                  <c:v>43807</c:v>
                </c:pt>
                <c:pt idx="360">
                  <c:v>43806</c:v>
                </c:pt>
                <c:pt idx="361">
                  <c:v>43805</c:v>
                </c:pt>
                <c:pt idx="362">
                  <c:v>43804</c:v>
                </c:pt>
                <c:pt idx="363">
                  <c:v>43803</c:v>
                </c:pt>
                <c:pt idx="364">
                  <c:v>43802</c:v>
                </c:pt>
                <c:pt idx="365">
                  <c:v>43801</c:v>
                </c:pt>
                <c:pt idx="366">
                  <c:v>43800</c:v>
                </c:pt>
                <c:pt idx="367">
                  <c:v>43799</c:v>
                </c:pt>
                <c:pt idx="368">
                  <c:v>43798</c:v>
                </c:pt>
                <c:pt idx="369">
                  <c:v>43797</c:v>
                </c:pt>
                <c:pt idx="370">
                  <c:v>43796</c:v>
                </c:pt>
                <c:pt idx="371">
                  <c:v>43795</c:v>
                </c:pt>
                <c:pt idx="372">
                  <c:v>43794</c:v>
                </c:pt>
                <c:pt idx="373">
                  <c:v>43793</c:v>
                </c:pt>
                <c:pt idx="374">
                  <c:v>43792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43786</c:v>
                </c:pt>
                <c:pt idx="381">
                  <c:v>43785</c:v>
                </c:pt>
                <c:pt idx="382">
                  <c:v>43784</c:v>
                </c:pt>
                <c:pt idx="383">
                  <c:v>43783</c:v>
                </c:pt>
                <c:pt idx="384">
                  <c:v>43782</c:v>
                </c:pt>
                <c:pt idx="385">
                  <c:v>43781</c:v>
                </c:pt>
                <c:pt idx="386">
                  <c:v>43780</c:v>
                </c:pt>
                <c:pt idx="387">
                  <c:v>43779</c:v>
                </c:pt>
                <c:pt idx="388">
                  <c:v>43778</c:v>
                </c:pt>
                <c:pt idx="389">
                  <c:v>43777</c:v>
                </c:pt>
                <c:pt idx="390">
                  <c:v>43776</c:v>
                </c:pt>
                <c:pt idx="391">
                  <c:v>43775</c:v>
                </c:pt>
                <c:pt idx="392">
                  <c:v>43774</c:v>
                </c:pt>
                <c:pt idx="393">
                  <c:v>43773</c:v>
                </c:pt>
                <c:pt idx="394">
                  <c:v>43772</c:v>
                </c:pt>
                <c:pt idx="395">
                  <c:v>43771</c:v>
                </c:pt>
                <c:pt idx="396">
                  <c:v>43770</c:v>
                </c:pt>
                <c:pt idx="397">
                  <c:v>43769</c:v>
                </c:pt>
                <c:pt idx="398">
                  <c:v>43768</c:v>
                </c:pt>
                <c:pt idx="399">
                  <c:v>43767</c:v>
                </c:pt>
                <c:pt idx="400">
                  <c:v>43766</c:v>
                </c:pt>
                <c:pt idx="401">
                  <c:v>43765</c:v>
                </c:pt>
                <c:pt idx="402">
                  <c:v>43764</c:v>
                </c:pt>
                <c:pt idx="403">
                  <c:v>43763</c:v>
                </c:pt>
                <c:pt idx="404">
                  <c:v>43762</c:v>
                </c:pt>
                <c:pt idx="405">
                  <c:v>43761</c:v>
                </c:pt>
                <c:pt idx="406">
                  <c:v>43760</c:v>
                </c:pt>
                <c:pt idx="407">
                  <c:v>43759</c:v>
                </c:pt>
                <c:pt idx="408">
                  <c:v>43758</c:v>
                </c:pt>
                <c:pt idx="409">
                  <c:v>43757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43751</c:v>
                </c:pt>
                <c:pt idx="416">
                  <c:v>43750</c:v>
                </c:pt>
                <c:pt idx="417">
                  <c:v>43749</c:v>
                </c:pt>
                <c:pt idx="418">
                  <c:v>43748</c:v>
                </c:pt>
                <c:pt idx="419">
                  <c:v>43747</c:v>
                </c:pt>
                <c:pt idx="420">
                  <c:v>43746</c:v>
                </c:pt>
                <c:pt idx="421">
                  <c:v>43745</c:v>
                </c:pt>
                <c:pt idx="422">
                  <c:v>43744</c:v>
                </c:pt>
                <c:pt idx="423">
                  <c:v>43743</c:v>
                </c:pt>
                <c:pt idx="424">
                  <c:v>43742</c:v>
                </c:pt>
                <c:pt idx="425">
                  <c:v>43741</c:v>
                </c:pt>
                <c:pt idx="426">
                  <c:v>43740</c:v>
                </c:pt>
                <c:pt idx="427">
                  <c:v>43739</c:v>
                </c:pt>
                <c:pt idx="428">
                  <c:v>43738</c:v>
                </c:pt>
                <c:pt idx="429">
                  <c:v>43737</c:v>
                </c:pt>
                <c:pt idx="430">
                  <c:v>43736</c:v>
                </c:pt>
                <c:pt idx="431">
                  <c:v>43735</c:v>
                </c:pt>
                <c:pt idx="432">
                  <c:v>43734</c:v>
                </c:pt>
                <c:pt idx="433">
                  <c:v>43733</c:v>
                </c:pt>
                <c:pt idx="434">
                  <c:v>43732</c:v>
                </c:pt>
                <c:pt idx="435">
                  <c:v>43731</c:v>
                </c:pt>
                <c:pt idx="436">
                  <c:v>43730</c:v>
                </c:pt>
                <c:pt idx="437">
                  <c:v>43729</c:v>
                </c:pt>
                <c:pt idx="438">
                  <c:v>43728</c:v>
                </c:pt>
                <c:pt idx="439">
                  <c:v>43727</c:v>
                </c:pt>
                <c:pt idx="440">
                  <c:v>43726</c:v>
                </c:pt>
                <c:pt idx="441">
                  <c:v>43725</c:v>
                </c:pt>
                <c:pt idx="442">
                  <c:v>43724</c:v>
                </c:pt>
                <c:pt idx="443">
                  <c:v>43723</c:v>
                </c:pt>
                <c:pt idx="444">
                  <c:v>43722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43716</c:v>
                </c:pt>
                <c:pt idx="451">
                  <c:v>43715</c:v>
                </c:pt>
                <c:pt idx="452">
                  <c:v>43714</c:v>
                </c:pt>
                <c:pt idx="453">
                  <c:v>43713</c:v>
                </c:pt>
                <c:pt idx="454">
                  <c:v>43712</c:v>
                </c:pt>
                <c:pt idx="455">
                  <c:v>43711</c:v>
                </c:pt>
                <c:pt idx="456">
                  <c:v>43710</c:v>
                </c:pt>
                <c:pt idx="457">
                  <c:v>43709</c:v>
                </c:pt>
                <c:pt idx="458">
                  <c:v>43708</c:v>
                </c:pt>
                <c:pt idx="459">
                  <c:v>43707</c:v>
                </c:pt>
                <c:pt idx="460">
                  <c:v>43706</c:v>
                </c:pt>
                <c:pt idx="461">
                  <c:v>43705</c:v>
                </c:pt>
                <c:pt idx="462">
                  <c:v>43704</c:v>
                </c:pt>
                <c:pt idx="463">
                  <c:v>43703</c:v>
                </c:pt>
                <c:pt idx="464">
                  <c:v>43702</c:v>
                </c:pt>
                <c:pt idx="465">
                  <c:v>43701</c:v>
                </c:pt>
                <c:pt idx="466">
                  <c:v>43700</c:v>
                </c:pt>
                <c:pt idx="467">
                  <c:v>43699</c:v>
                </c:pt>
                <c:pt idx="468">
                  <c:v>43698</c:v>
                </c:pt>
                <c:pt idx="469">
                  <c:v>43697</c:v>
                </c:pt>
                <c:pt idx="470">
                  <c:v>43696</c:v>
                </c:pt>
                <c:pt idx="471">
                  <c:v>43695</c:v>
                </c:pt>
                <c:pt idx="472">
                  <c:v>43694</c:v>
                </c:pt>
                <c:pt idx="473">
                  <c:v>43693</c:v>
                </c:pt>
                <c:pt idx="474">
                  <c:v>43692</c:v>
                </c:pt>
                <c:pt idx="475">
                  <c:v>43691</c:v>
                </c:pt>
                <c:pt idx="476">
                  <c:v>43690</c:v>
                </c:pt>
                <c:pt idx="477">
                  <c:v>43689</c:v>
                </c:pt>
                <c:pt idx="478">
                  <c:v>43688</c:v>
                </c:pt>
                <c:pt idx="479">
                  <c:v>43687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43681</c:v>
                </c:pt>
                <c:pt idx="486">
                  <c:v>43680</c:v>
                </c:pt>
                <c:pt idx="487">
                  <c:v>43679</c:v>
                </c:pt>
                <c:pt idx="488">
                  <c:v>43678</c:v>
                </c:pt>
                <c:pt idx="489">
                  <c:v>43677</c:v>
                </c:pt>
                <c:pt idx="490">
                  <c:v>43676</c:v>
                </c:pt>
                <c:pt idx="491">
                  <c:v>43675</c:v>
                </c:pt>
                <c:pt idx="492">
                  <c:v>43674</c:v>
                </c:pt>
                <c:pt idx="493">
                  <c:v>43673</c:v>
                </c:pt>
                <c:pt idx="494">
                  <c:v>43672</c:v>
                </c:pt>
                <c:pt idx="495">
                  <c:v>43671</c:v>
                </c:pt>
                <c:pt idx="496">
                  <c:v>43670</c:v>
                </c:pt>
                <c:pt idx="497">
                  <c:v>43669</c:v>
                </c:pt>
                <c:pt idx="498">
                  <c:v>43668</c:v>
                </c:pt>
                <c:pt idx="499">
                  <c:v>43667</c:v>
                </c:pt>
                <c:pt idx="500">
                  <c:v>43666</c:v>
                </c:pt>
                <c:pt idx="501">
                  <c:v>43665</c:v>
                </c:pt>
                <c:pt idx="502">
                  <c:v>43664</c:v>
                </c:pt>
                <c:pt idx="503">
                  <c:v>43663</c:v>
                </c:pt>
                <c:pt idx="504">
                  <c:v>43662</c:v>
                </c:pt>
                <c:pt idx="505">
                  <c:v>43661</c:v>
                </c:pt>
                <c:pt idx="506">
                  <c:v>43660</c:v>
                </c:pt>
                <c:pt idx="507">
                  <c:v>43659</c:v>
                </c:pt>
                <c:pt idx="508">
                  <c:v>43658</c:v>
                </c:pt>
                <c:pt idx="509">
                  <c:v>43657</c:v>
                </c:pt>
                <c:pt idx="510">
                  <c:v>43656</c:v>
                </c:pt>
                <c:pt idx="511">
                  <c:v>43655</c:v>
                </c:pt>
                <c:pt idx="512">
                  <c:v>43654</c:v>
                </c:pt>
                <c:pt idx="513">
                  <c:v>43653</c:v>
                </c:pt>
                <c:pt idx="514">
                  <c:v>43652</c:v>
                </c:pt>
                <c:pt idx="515">
                  <c:v>43651</c:v>
                </c:pt>
                <c:pt idx="516">
                  <c:v>43650</c:v>
                </c:pt>
                <c:pt idx="517">
                  <c:v>43649</c:v>
                </c:pt>
                <c:pt idx="518">
                  <c:v>43648</c:v>
                </c:pt>
                <c:pt idx="519">
                  <c:v>43647</c:v>
                </c:pt>
                <c:pt idx="520">
                  <c:v>43646</c:v>
                </c:pt>
                <c:pt idx="521">
                  <c:v>43645</c:v>
                </c:pt>
                <c:pt idx="522">
                  <c:v>43644</c:v>
                </c:pt>
                <c:pt idx="523">
                  <c:v>43643</c:v>
                </c:pt>
                <c:pt idx="524">
                  <c:v>43642</c:v>
                </c:pt>
                <c:pt idx="525">
                  <c:v>43641</c:v>
                </c:pt>
                <c:pt idx="526">
                  <c:v>43640</c:v>
                </c:pt>
                <c:pt idx="527">
                  <c:v>43639</c:v>
                </c:pt>
                <c:pt idx="528">
                  <c:v>43638</c:v>
                </c:pt>
                <c:pt idx="529">
                  <c:v>43637</c:v>
                </c:pt>
                <c:pt idx="530">
                  <c:v>43636</c:v>
                </c:pt>
                <c:pt idx="531">
                  <c:v>43635</c:v>
                </c:pt>
                <c:pt idx="532">
                  <c:v>43634</c:v>
                </c:pt>
                <c:pt idx="533">
                  <c:v>43633</c:v>
                </c:pt>
                <c:pt idx="534">
                  <c:v>43632</c:v>
                </c:pt>
                <c:pt idx="535">
                  <c:v>43631</c:v>
                </c:pt>
                <c:pt idx="536">
                  <c:v>43630</c:v>
                </c:pt>
                <c:pt idx="537">
                  <c:v>43629</c:v>
                </c:pt>
                <c:pt idx="538">
                  <c:v>43628</c:v>
                </c:pt>
                <c:pt idx="539">
                  <c:v>43627</c:v>
                </c:pt>
                <c:pt idx="540">
                  <c:v>43626</c:v>
                </c:pt>
                <c:pt idx="541">
                  <c:v>43625</c:v>
                </c:pt>
                <c:pt idx="542">
                  <c:v>43624</c:v>
                </c:pt>
                <c:pt idx="543">
                  <c:v>43623</c:v>
                </c:pt>
                <c:pt idx="544">
                  <c:v>43622</c:v>
                </c:pt>
                <c:pt idx="545">
                  <c:v>43621</c:v>
                </c:pt>
                <c:pt idx="546">
                  <c:v>43620</c:v>
                </c:pt>
                <c:pt idx="547">
                  <c:v>43619</c:v>
                </c:pt>
                <c:pt idx="548">
                  <c:v>43618</c:v>
                </c:pt>
                <c:pt idx="549">
                  <c:v>43617</c:v>
                </c:pt>
                <c:pt idx="550">
                  <c:v>43616</c:v>
                </c:pt>
                <c:pt idx="551">
                  <c:v>43615</c:v>
                </c:pt>
                <c:pt idx="552">
                  <c:v>43614</c:v>
                </c:pt>
                <c:pt idx="553">
                  <c:v>43613</c:v>
                </c:pt>
                <c:pt idx="554">
                  <c:v>43612</c:v>
                </c:pt>
                <c:pt idx="555">
                  <c:v>43611</c:v>
                </c:pt>
                <c:pt idx="556">
                  <c:v>43610</c:v>
                </c:pt>
                <c:pt idx="557">
                  <c:v>43609</c:v>
                </c:pt>
                <c:pt idx="558">
                  <c:v>43608</c:v>
                </c:pt>
                <c:pt idx="559">
                  <c:v>43607</c:v>
                </c:pt>
                <c:pt idx="560">
                  <c:v>43606</c:v>
                </c:pt>
                <c:pt idx="561">
                  <c:v>43605</c:v>
                </c:pt>
                <c:pt idx="562">
                  <c:v>43604</c:v>
                </c:pt>
                <c:pt idx="563">
                  <c:v>43603</c:v>
                </c:pt>
                <c:pt idx="564">
                  <c:v>43602</c:v>
                </c:pt>
                <c:pt idx="565">
                  <c:v>43601</c:v>
                </c:pt>
                <c:pt idx="566">
                  <c:v>43600</c:v>
                </c:pt>
                <c:pt idx="567">
                  <c:v>43599</c:v>
                </c:pt>
                <c:pt idx="568">
                  <c:v>43598</c:v>
                </c:pt>
                <c:pt idx="569">
                  <c:v>43597</c:v>
                </c:pt>
                <c:pt idx="570">
                  <c:v>43596</c:v>
                </c:pt>
                <c:pt idx="571">
                  <c:v>43595</c:v>
                </c:pt>
                <c:pt idx="572">
                  <c:v>43594</c:v>
                </c:pt>
                <c:pt idx="573">
                  <c:v>43593</c:v>
                </c:pt>
                <c:pt idx="574">
                  <c:v>43592</c:v>
                </c:pt>
                <c:pt idx="575">
                  <c:v>43591</c:v>
                </c:pt>
                <c:pt idx="576">
                  <c:v>43590</c:v>
                </c:pt>
                <c:pt idx="577">
                  <c:v>43589</c:v>
                </c:pt>
                <c:pt idx="578">
                  <c:v>43588</c:v>
                </c:pt>
                <c:pt idx="579">
                  <c:v>43587</c:v>
                </c:pt>
                <c:pt idx="580">
                  <c:v>43586</c:v>
                </c:pt>
                <c:pt idx="581">
                  <c:v>43585</c:v>
                </c:pt>
                <c:pt idx="582">
                  <c:v>43584</c:v>
                </c:pt>
                <c:pt idx="583">
                  <c:v>43583</c:v>
                </c:pt>
                <c:pt idx="584">
                  <c:v>43582</c:v>
                </c:pt>
                <c:pt idx="585">
                  <c:v>43581</c:v>
                </c:pt>
                <c:pt idx="586">
                  <c:v>43580</c:v>
                </c:pt>
                <c:pt idx="587">
                  <c:v>43579</c:v>
                </c:pt>
                <c:pt idx="588">
                  <c:v>43578</c:v>
                </c:pt>
                <c:pt idx="589">
                  <c:v>43577</c:v>
                </c:pt>
                <c:pt idx="590">
                  <c:v>43576</c:v>
                </c:pt>
                <c:pt idx="591">
                  <c:v>43575</c:v>
                </c:pt>
                <c:pt idx="592">
                  <c:v>43574</c:v>
                </c:pt>
                <c:pt idx="593">
                  <c:v>43573</c:v>
                </c:pt>
                <c:pt idx="594">
                  <c:v>43572</c:v>
                </c:pt>
                <c:pt idx="595">
                  <c:v>43571</c:v>
                </c:pt>
                <c:pt idx="596">
                  <c:v>43570</c:v>
                </c:pt>
                <c:pt idx="597">
                  <c:v>43569</c:v>
                </c:pt>
                <c:pt idx="598">
                  <c:v>43568</c:v>
                </c:pt>
                <c:pt idx="599">
                  <c:v>43567</c:v>
                </c:pt>
                <c:pt idx="600">
                  <c:v>43566</c:v>
                </c:pt>
                <c:pt idx="601">
                  <c:v>43565</c:v>
                </c:pt>
                <c:pt idx="602">
                  <c:v>43564</c:v>
                </c:pt>
                <c:pt idx="603">
                  <c:v>43563</c:v>
                </c:pt>
                <c:pt idx="604">
                  <c:v>43562</c:v>
                </c:pt>
                <c:pt idx="605">
                  <c:v>43561</c:v>
                </c:pt>
                <c:pt idx="606">
                  <c:v>43560</c:v>
                </c:pt>
                <c:pt idx="607">
                  <c:v>43559</c:v>
                </c:pt>
                <c:pt idx="608">
                  <c:v>43558</c:v>
                </c:pt>
                <c:pt idx="609">
                  <c:v>43557</c:v>
                </c:pt>
                <c:pt idx="610">
                  <c:v>43556</c:v>
                </c:pt>
                <c:pt idx="611">
                  <c:v>43555</c:v>
                </c:pt>
                <c:pt idx="612">
                  <c:v>43554</c:v>
                </c:pt>
                <c:pt idx="613">
                  <c:v>43553</c:v>
                </c:pt>
                <c:pt idx="614">
                  <c:v>43552</c:v>
                </c:pt>
                <c:pt idx="615">
                  <c:v>43551</c:v>
                </c:pt>
                <c:pt idx="616">
                  <c:v>43550</c:v>
                </c:pt>
                <c:pt idx="617">
                  <c:v>43549</c:v>
                </c:pt>
                <c:pt idx="618">
                  <c:v>43548</c:v>
                </c:pt>
                <c:pt idx="619">
                  <c:v>43547</c:v>
                </c:pt>
                <c:pt idx="620">
                  <c:v>43546</c:v>
                </c:pt>
                <c:pt idx="621">
                  <c:v>43545</c:v>
                </c:pt>
                <c:pt idx="622">
                  <c:v>43544</c:v>
                </c:pt>
                <c:pt idx="623">
                  <c:v>43543</c:v>
                </c:pt>
                <c:pt idx="624">
                  <c:v>43542</c:v>
                </c:pt>
                <c:pt idx="625">
                  <c:v>43541</c:v>
                </c:pt>
                <c:pt idx="626">
                  <c:v>43540</c:v>
                </c:pt>
                <c:pt idx="627">
                  <c:v>43539</c:v>
                </c:pt>
                <c:pt idx="628">
                  <c:v>43538</c:v>
                </c:pt>
                <c:pt idx="629">
                  <c:v>43537</c:v>
                </c:pt>
                <c:pt idx="630">
                  <c:v>43536</c:v>
                </c:pt>
                <c:pt idx="631">
                  <c:v>43535</c:v>
                </c:pt>
                <c:pt idx="632">
                  <c:v>43534</c:v>
                </c:pt>
                <c:pt idx="633">
                  <c:v>43533</c:v>
                </c:pt>
                <c:pt idx="634">
                  <c:v>43532</c:v>
                </c:pt>
                <c:pt idx="635">
                  <c:v>43531</c:v>
                </c:pt>
                <c:pt idx="636">
                  <c:v>43530</c:v>
                </c:pt>
                <c:pt idx="637">
                  <c:v>43529</c:v>
                </c:pt>
                <c:pt idx="638">
                  <c:v>43528</c:v>
                </c:pt>
                <c:pt idx="639">
                  <c:v>43527</c:v>
                </c:pt>
                <c:pt idx="640">
                  <c:v>43526</c:v>
                </c:pt>
                <c:pt idx="641">
                  <c:v>43525</c:v>
                </c:pt>
                <c:pt idx="642">
                  <c:v>43524</c:v>
                </c:pt>
                <c:pt idx="643">
                  <c:v>43523</c:v>
                </c:pt>
                <c:pt idx="644">
                  <c:v>43522</c:v>
                </c:pt>
                <c:pt idx="645">
                  <c:v>43521</c:v>
                </c:pt>
                <c:pt idx="646">
                  <c:v>43520</c:v>
                </c:pt>
                <c:pt idx="647">
                  <c:v>43519</c:v>
                </c:pt>
                <c:pt idx="648">
                  <c:v>43518</c:v>
                </c:pt>
                <c:pt idx="649">
                  <c:v>43517</c:v>
                </c:pt>
                <c:pt idx="650">
                  <c:v>43516</c:v>
                </c:pt>
                <c:pt idx="651">
                  <c:v>43515</c:v>
                </c:pt>
                <c:pt idx="652">
                  <c:v>43514</c:v>
                </c:pt>
                <c:pt idx="653">
                  <c:v>43513</c:v>
                </c:pt>
                <c:pt idx="654">
                  <c:v>43512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43506</c:v>
                </c:pt>
                <c:pt idx="661">
                  <c:v>43505</c:v>
                </c:pt>
                <c:pt idx="662">
                  <c:v>43504</c:v>
                </c:pt>
                <c:pt idx="663">
                  <c:v>43503</c:v>
                </c:pt>
                <c:pt idx="664">
                  <c:v>43502</c:v>
                </c:pt>
                <c:pt idx="665">
                  <c:v>43501</c:v>
                </c:pt>
                <c:pt idx="666">
                  <c:v>43500</c:v>
                </c:pt>
                <c:pt idx="667">
                  <c:v>43499</c:v>
                </c:pt>
                <c:pt idx="668">
                  <c:v>43498</c:v>
                </c:pt>
                <c:pt idx="669">
                  <c:v>43497</c:v>
                </c:pt>
                <c:pt idx="670">
                  <c:v>43496</c:v>
                </c:pt>
                <c:pt idx="671">
                  <c:v>43495</c:v>
                </c:pt>
                <c:pt idx="672">
                  <c:v>43494</c:v>
                </c:pt>
                <c:pt idx="673">
                  <c:v>43493</c:v>
                </c:pt>
                <c:pt idx="674">
                  <c:v>43492</c:v>
                </c:pt>
                <c:pt idx="675">
                  <c:v>43491</c:v>
                </c:pt>
                <c:pt idx="676">
                  <c:v>43490</c:v>
                </c:pt>
                <c:pt idx="677">
                  <c:v>43489</c:v>
                </c:pt>
                <c:pt idx="678">
                  <c:v>43488</c:v>
                </c:pt>
                <c:pt idx="679">
                  <c:v>43487</c:v>
                </c:pt>
                <c:pt idx="680">
                  <c:v>43486</c:v>
                </c:pt>
                <c:pt idx="681">
                  <c:v>43485</c:v>
                </c:pt>
                <c:pt idx="682">
                  <c:v>43484</c:v>
                </c:pt>
                <c:pt idx="683">
                  <c:v>43483</c:v>
                </c:pt>
                <c:pt idx="684">
                  <c:v>43482</c:v>
                </c:pt>
                <c:pt idx="685">
                  <c:v>43481</c:v>
                </c:pt>
                <c:pt idx="686">
                  <c:v>43480</c:v>
                </c:pt>
                <c:pt idx="687">
                  <c:v>43479</c:v>
                </c:pt>
                <c:pt idx="688">
                  <c:v>43478</c:v>
                </c:pt>
                <c:pt idx="689">
                  <c:v>43477</c:v>
                </c:pt>
                <c:pt idx="690">
                  <c:v>43476</c:v>
                </c:pt>
                <c:pt idx="691">
                  <c:v>43475</c:v>
                </c:pt>
                <c:pt idx="692">
                  <c:v>43474</c:v>
                </c:pt>
                <c:pt idx="693">
                  <c:v>43473</c:v>
                </c:pt>
                <c:pt idx="694">
                  <c:v>43472</c:v>
                </c:pt>
                <c:pt idx="695">
                  <c:v>43471</c:v>
                </c:pt>
                <c:pt idx="696">
                  <c:v>43470</c:v>
                </c:pt>
                <c:pt idx="697">
                  <c:v>43469</c:v>
                </c:pt>
                <c:pt idx="698">
                  <c:v>43468</c:v>
                </c:pt>
                <c:pt idx="699">
                  <c:v>43467</c:v>
                </c:pt>
                <c:pt idx="700">
                  <c:v>43466</c:v>
                </c:pt>
                <c:pt idx="701">
                  <c:v>43465</c:v>
                </c:pt>
                <c:pt idx="702">
                  <c:v>43464</c:v>
                </c:pt>
                <c:pt idx="703">
                  <c:v>43463</c:v>
                </c:pt>
                <c:pt idx="704">
                  <c:v>43462</c:v>
                </c:pt>
                <c:pt idx="705">
                  <c:v>43461</c:v>
                </c:pt>
                <c:pt idx="706">
                  <c:v>43460</c:v>
                </c:pt>
                <c:pt idx="707">
                  <c:v>43459</c:v>
                </c:pt>
                <c:pt idx="708">
                  <c:v>43458</c:v>
                </c:pt>
                <c:pt idx="709">
                  <c:v>43457</c:v>
                </c:pt>
                <c:pt idx="710">
                  <c:v>43456</c:v>
                </c:pt>
                <c:pt idx="711">
                  <c:v>43455</c:v>
                </c:pt>
                <c:pt idx="712">
                  <c:v>43454</c:v>
                </c:pt>
                <c:pt idx="713">
                  <c:v>43453</c:v>
                </c:pt>
                <c:pt idx="714">
                  <c:v>43452</c:v>
                </c:pt>
                <c:pt idx="715">
                  <c:v>43451</c:v>
                </c:pt>
                <c:pt idx="716">
                  <c:v>43450</c:v>
                </c:pt>
                <c:pt idx="717">
                  <c:v>43449</c:v>
                </c:pt>
                <c:pt idx="718">
                  <c:v>43448</c:v>
                </c:pt>
                <c:pt idx="719">
                  <c:v>43447</c:v>
                </c:pt>
                <c:pt idx="720">
                  <c:v>43446</c:v>
                </c:pt>
                <c:pt idx="721">
                  <c:v>43445</c:v>
                </c:pt>
                <c:pt idx="722">
                  <c:v>43444</c:v>
                </c:pt>
                <c:pt idx="723">
                  <c:v>43443</c:v>
                </c:pt>
                <c:pt idx="724">
                  <c:v>43442</c:v>
                </c:pt>
                <c:pt idx="725">
                  <c:v>43441</c:v>
                </c:pt>
                <c:pt idx="726">
                  <c:v>43440</c:v>
                </c:pt>
                <c:pt idx="727">
                  <c:v>43439</c:v>
                </c:pt>
                <c:pt idx="728">
                  <c:v>43438</c:v>
                </c:pt>
                <c:pt idx="729">
                  <c:v>43437</c:v>
                </c:pt>
                <c:pt idx="730">
                  <c:v>43436</c:v>
                </c:pt>
                <c:pt idx="731">
                  <c:v>43435</c:v>
                </c:pt>
                <c:pt idx="732">
                  <c:v>43434</c:v>
                </c:pt>
                <c:pt idx="733">
                  <c:v>43433</c:v>
                </c:pt>
                <c:pt idx="734">
                  <c:v>43432</c:v>
                </c:pt>
                <c:pt idx="735">
                  <c:v>43431</c:v>
                </c:pt>
                <c:pt idx="736">
                  <c:v>43430</c:v>
                </c:pt>
                <c:pt idx="737">
                  <c:v>43429</c:v>
                </c:pt>
                <c:pt idx="738">
                  <c:v>43428</c:v>
                </c:pt>
                <c:pt idx="739">
                  <c:v>43427</c:v>
                </c:pt>
                <c:pt idx="740">
                  <c:v>43426</c:v>
                </c:pt>
                <c:pt idx="741">
                  <c:v>43425</c:v>
                </c:pt>
                <c:pt idx="742">
                  <c:v>43424</c:v>
                </c:pt>
                <c:pt idx="743">
                  <c:v>43423</c:v>
                </c:pt>
                <c:pt idx="744">
                  <c:v>43422</c:v>
                </c:pt>
                <c:pt idx="745">
                  <c:v>43421</c:v>
                </c:pt>
                <c:pt idx="746">
                  <c:v>43420</c:v>
                </c:pt>
                <c:pt idx="747">
                  <c:v>43419</c:v>
                </c:pt>
                <c:pt idx="748">
                  <c:v>43418</c:v>
                </c:pt>
                <c:pt idx="749">
                  <c:v>43417</c:v>
                </c:pt>
                <c:pt idx="750">
                  <c:v>43416</c:v>
                </c:pt>
                <c:pt idx="751">
                  <c:v>43415</c:v>
                </c:pt>
                <c:pt idx="752">
                  <c:v>43414</c:v>
                </c:pt>
                <c:pt idx="753">
                  <c:v>43413</c:v>
                </c:pt>
                <c:pt idx="754">
                  <c:v>43412</c:v>
                </c:pt>
                <c:pt idx="755">
                  <c:v>43411</c:v>
                </c:pt>
                <c:pt idx="756">
                  <c:v>43410</c:v>
                </c:pt>
                <c:pt idx="757">
                  <c:v>43409</c:v>
                </c:pt>
                <c:pt idx="758">
                  <c:v>43408</c:v>
                </c:pt>
                <c:pt idx="759">
                  <c:v>43407</c:v>
                </c:pt>
                <c:pt idx="760">
                  <c:v>43406</c:v>
                </c:pt>
                <c:pt idx="761">
                  <c:v>43405</c:v>
                </c:pt>
                <c:pt idx="762">
                  <c:v>43404</c:v>
                </c:pt>
                <c:pt idx="763">
                  <c:v>43403</c:v>
                </c:pt>
                <c:pt idx="764">
                  <c:v>43402</c:v>
                </c:pt>
                <c:pt idx="765">
                  <c:v>43401</c:v>
                </c:pt>
                <c:pt idx="766">
                  <c:v>43400</c:v>
                </c:pt>
                <c:pt idx="767">
                  <c:v>43399</c:v>
                </c:pt>
                <c:pt idx="768">
                  <c:v>43398</c:v>
                </c:pt>
                <c:pt idx="769">
                  <c:v>43397</c:v>
                </c:pt>
                <c:pt idx="770">
                  <c:v>43396</c:v>
                </c:pt>
                <c:pt idx="771">
                  <c:v>43395</c:v>
                </c:pt>
                <c:pt idx="772">
                  <c:v>43394</c:v>
                </c:pt>
                <c:pt idx="773">
                  <c:v>43393</c:v>
                </c:pt>
                <c:pt idx="774">
                  <c:v>43392</c:v>
                </c:pt>
                <c:pt idx="775">
                  <c:v>43391</c:v>
                </c:pt>
                <c:pt idx="776">
                  <c:v>43390</c:v>
                </c:pt>
                <c:pt idx="777">
                  <c:v>43389</c:v>
                </c:pt>
                <c:pt idx="778">
                  <c:v>43388</c:v>
                </c:pt>
                <c:pt idx="779">
                  <c:v>43387</c:v>
                </c:pt>
                <c:pt idx="780">
                  <c:v>43386</c:v>
                </c:pt>
                <c:pt idx="781">
                  <c:v>43385</c:v>
                </c:pt>
                <c:pt idx="782">
                  <c:v>43384</c:v>
                </c:pt>
                <c:pt idx="783">
                  <c:v>43383</c:v>
                </c:pt>
                <c:pt idx="784">
                  <c:v>43382</c:v>
                </c:pt>
                <c:pt idx="785">
                  <c:v>43381</c:v>
                </c:pt>
                <c:pt idx="786">
                  <c:v>43380</c:v>
                </c:pt>
                <c:pt idx="787">
                  <c:v>43379</c:v>
                </c:pt>
                <c:pt idx="788">
                  <c:v>43378</c:v>
                </c:pt>
                <c:pt idx="789">
                  <c:v>43377</c:v>
                </c:pt>
                <c:pt idx="790">
                  <c:v>43376</c:v>
                </c:pt>
                <c:pt idx="791">
                  <c:v>43375</c:v>
                </c:pt>
                <c:pt idx="792">
                  <c:v>43374</c:v>
                </c:pt>
                <c:pt idx="793">
                  <c:v>43373</c:v>
                </c:pt>
                <c:pt idx="794">
                  <c:v>43372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43366</c:v>
                </c:pt>
                <c:pt idx="801">
                  <c:v>43365</c:v>
                </c:pt>
                <c:pt idx="802">
                  <c:v>43364</c:v>
                </c:pt>
                <c:pt idx="803">
                  <c:v>43363</c:v>
                </c:pt>
                <c:pt idx="804">
                  <c:v>43362</c:v>
                </c:pt>
                <c:pt idx="805">
                  <c:v>43361</c:v>
                </c:pt>
                <c:pt idx="806">
                  <c:v>43360</c:v>
                </c:pt>
                <c:pt idx="807">
                  <c:v>43359</c:v>
                </c:pt>
                <c:pt idx="808">
                  <c:v>43358</c:v>
                </c:pt>
                <c:pt idx="809">
                  <c:v>43357</c:v>
                </c:pt>
                <c:pt idx="810">
                  <c:v>43356</c:v>
                </c:pt>
                <c:pt idx="811">
                  <c:v>43355</c:v>
                </c:pt>
                <c:pt idx="812">
                  <c:v>43354</c:v>
                </c:pt>
                <c:pt idx="813">
                  <c:v>43353</c:v>
                </c:pt>
                <c:pt idx="814">
                  <c:v>43352</c:v>
                </c:pt>
                <c:pt idx="815">
                  <c:v>43351</c:v>
                </c:pt>
                <c:pt idx="816">
                  <c:v>43350</c:v>
                </c:pt>
                <c:pt idx="817">
                  <c:v>43349</c:v>
                </c:pt>
                <c:pt idx="818">
                  <c:v>43348</c:v>
                </c:pt>
                <c:pt idx="819">
                  <c:v>43347</c:v>
                </c:pt>
                <c:pt idx="820">
                  <c:v>43346</c:v>
                </c:pt>
                <c:pt idx="821">
                  <c:v>43345</c:v>
                </c:pt>
                <c:pt idx="822">
                  <c:v>43344</c:v>
                </c:pt>
                <c:pt idx="823">
                  <c:v>43343</c:v>
                </c:pt>
                <c:pt idx="824">
                  <c:v>43342</c:v>
                </c:pt>
                <c:pt idx="825">
                  <c:v>43341</c:v>
                </c:pt>
                <c:pt idx="826">
                  <c:v>43340</c:v>
                </c:pt>
                <c:pt idx="827">
                  <c:v>43339</c:v>
                </c:pt>
                <c:pt idx="828">
                  <c:v>43338</c:v>
                </c:pt>
                <c:pt idx="829">
                  <c:v>43337</c:v>
                </c:pt>
                <c:pt idx="830">
                  <c:v>43336</c:v>
                </c:pt>
                <c:pt idx="831">
                  <c:v>43335</c:v>
                </c:pt>
                <c:pt idx="832">
                  <c:v>43334</c:v>
                </c:pt>
                <c:pt idx="833">
                  <c:v>43333</c:v>
                </c:pt>
                <c:pt idx="834">
                  <c:v>43332</c:v>
                </c:pt>
                <c:pt idx="835">
                  <c:v>43331</c:v>
                </c:pt>
                <c:pt idx="836">
                  <c:v>43330</c:v>
                </c:pt>
                <c:pt idx="837">
                  <c:v>43329</c:v>
                </c:pt>
                <c:pt idx="838">
                  <c:v>43328</c:v>
                </c:pt>
                <c:pt idx="839">
                  <c:v>43327</c:v>
                </c:pt>
                <c:pt idx="840">
                  <c:v>43326</c:v>
                </c:pt>
                <c:pt idx="841">
                  <c:v>43325</c:v>
                </c:pt>
                <c:pt idx="842">
                  <c:v>43324</c:v>
                </c:pt>
                <c:pt idx="843">
                  <c:v>43323</c:v>
                </c:pt>
                <c:pt idx="844">
                  <c:v>43322</c:v>
                </c:pt>
                <c:pt idx="845">
                  <c:v>43321</c:v>
                </c:pt>
                <c:pt idx="846">
                  <c:v>43320</c:v>
                </c:pt>
                <c:pt idx="847">
                  <c:v>43319</c:v>
                </c:pt>
                <c:pt idx="848">
                  <c:v>43318</c:v>
                </c:pt>
                <c:pt idx="849">
                  <c:v>43317</c:v>
                </c:pt>
                <c:pt idx="850">
                  <c:v>43316</c:v>
                </c:pt>
                <c:pt idx="851">
                  <c:v>43315</c:v>
                </c:pt>
                <c:pt idx="852">
                  <c:v>43314</c:v>
                </c:pt>
                <c:pt idx="853">
                  <c:v>43313</c:v>
                </c:pt>
                <c:pt idx="854">
                  <c:v>43312</c:v>
                </c:pt>
                <c:pt idx="855">
                  <c:v>43311</c:v>
                </c:pt>
                <c:pt idx="856">
                  <c:v>43310</c:v>
                </c:pt>
                <c:pt idx="857">
                  <c:v>43309</c:v>
                </c:pt>
                <c:pt idx="858">
                  <c:v>43308</c:v>
                </c:pt>
                <c:pt idx="859">
                  <c:v>43307</c:v>
                </c:pt>
                <c:pt idx="860">
                  <c:v>43306</c:v>
                </c:pt>
                <c:pt idx="861">
                  <c:v>43305</c:v>
                </c:pt>
                <c:pt idx="862">
                  <c:v>43304</c:v>
                </c:pt>
                <c:pt idx="863">
                  <c:v>43303</c:v>
                </c:pt>
                <c:pt idx="864">
                  <c:v>43302</c:v>
                </c:pt>
                <c:pt idx="865">
                  <c:v>43301</c:v>
                </c:pt>
                <c:pt idx="866">
                  <c:v>43300</c:v>
                </c:pt>
                <c:pt idx="867">
                  <c:v>43299</c:v>
                </c:pt>
                <c:pt idx="868">
                  <c:v>43298</c:v>
                </c:pt>
                <c:pt idx="869">
                  <c:v>43297</c:v>
                </c:pt>
                <c:pt idx="870">
                  <c:v>43296</c:v>
                </c:pt>
                <c:pt idx="871">
                  <c:v>43295</c:v>
                </c:pt>
                <c:pt idx="872">
                  <c:v>43294</c:v>
                </c:pt>
                <c:pt idx="873">
                  <c:v>43293</c:v>
                </c:pt>
                <c:pt idx="874">
                  <c:v>43292</c:v>
                </c:pt>
                <c:pt idx="875">
                  <c:v>43291</c:v>
                </c:pt>
                <c:pt idx="876">
                  <c:v>43290</c:v>
                </c:pt>
                <c:pt idx="877">
                  <c:v>43289</c:v>
                </c:pt>
                <c:pt idx="878">
                  <c:v>43288</c:v>
                </c:pt>
                <c:pt idx="879">
                  <c:v>43287</c:v>
                </c:pt>
                <c:pt idx="880">
                  <c:v>43286</c:v>
                </c:pt>
                <c:pt idx="881">
                  <c:v>43285</c:v>
                </c:pt>
                <c:pt idx="882">
                  <c:v>43284</c:v>
                </c:pt>
                <c:pt idx="883">
                  <c:v>43283</c:v>
                </c:pt>
                <c:pt idx="884">
                  <c:v>43282</c:v>
                </c:pt>
                <c:pt idx="885">
                  <c:v>43281</c:v>
                </c:pt>
                <c:pt idx="886">
                  <c:v>43280</c:v>
                </c:pt>
                <c:pt idx="887">
                  <c:v>43279</c:v>
                </c:pt>
                <c:pt idx="888">
                  <c:v>43278</c:v>
                </c:pt>
                <c:pt idx="889">
                  <c:v>43277</c:v>
                </c:pt>
                <c:pt idx="890">
                  <c:v>43276</c:v>
                </c:pt>
                <c:pt idx="891">
                  <c:v>43275</c:v>
                </c:pt>
                <c:pt idx="892">
                  <c:v>43274</c:v>
                </c:pt>
                <c:pt idx="893">
                  <c:v>43273</c:v>
                </c:pt>
                <c:pt idx="894">
                  <c:v>43272</c:v>
                </c:pt>
                <c:pt idx="895">
                  <c:v>43271</c:v>
                </c:pt>
                <c:pt idx="896">
                  <c:v>43270</c:v>
                </c:pt>
                <c:pt idx="897">
                  <c:v>43269</c:v>
                </c:pt>
                <c:pt idx="898">
                  <c:v>43268</c:v>
                </c:pt>
                <c:pt idx="899">
                  <c:v>43267</c:v>
                </c:pt>
                <c:pt idx="900">
                  <c:v>43266</c:v>
                </c:pt>
                <c:pt idx="901">
                  <c:v>43265</c:v>
                </c:pt>
                <c:pt idx="902">
                  <c:v>43264</c:v>
                </c:pt>
                <c:pt idx="903">
                  <c:v>43263</c:v>
                </c:pt>
                <c:pt idx="904">
                  <c:v>43262</c:v>
                </c:pt>
                <c:pt idx="905">
                  <c:v>43261</c:v>
                </c:pt>
                <c:pt idx="906">
                  <c:v>43260</c:v>
                </c:pt>
                <c:pt idx="907">
                  <c:v>43259</c:v>
                </c:pt>
                <c:pt idx="908">
                  <c:v>43258</c:v>
                </c:pt>
                <c:pt idx="909">
                  <c:v>43257</c:v>
                </c:pt>
                <c:pt idx="910">
                  <c:v>43256</c:v>
                </c:pt>
                <c:pt idx="911">
                  <c:v>43255</c:v>
                </c:pt>
                <c:pt idx="912">
                  <c:v>43254</c:v>
                </c:pt>
                <c:pt idx="913">
                  <c:v>43253</c:v>
                </c:pt>
                <c:pt idx="914">
                  <c:v>43252</c:v>
                </c:pt>
                <c:pt idx="915">
                  <c:v>43251</c:v>
                </c:pt>
                <c:pt idx="916">
                  <c:v>43250</c:v>
                </c:pt>
                <c:pt idx="917">
                  <c:v>43249</c:v>
                </c:pt>
                <c:pt idx="918">
                  <c:v>43248</c:v>
                </c:pt>
                <c:pt idx="919">
                  <c:v>43247</c:v>
                </c:pt>
                <c:pt idx="920">
                  <c:v>43246</c:v>
                </c:pt>
                <c:pt idx="921">
                  <c:v>43245</c:v>
                </c:pt>
                <c:pt idx="922">
                  <c:v>43244</c:v>
                </c:pt>
                <c:pt idx="923">
                  <c:v>43243</c:v>
                </c:pt>
                <c:pt idx="924">
                  <c:v>43242</c:v>
                </c:pt>
                <c:pt idx="925">
                  <c:v>43241</c:v>
                </c:pt>
                <c:pt idx="926">
                  <c:v>43240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43236</c:v>
                </c:pt>
                <c:pt idx="931">
                  <c:v>43235</c:v>
                </c:pt>
                <c:pt idx="932">
                  <c:v>43234</c:v>
                </c:pt>
                <c:pt idx="933">
                  <c:v>43233</c:v>
                </c:pt>
                <c:pt idx="934">
                  <c:v>43232</c:v>
                </c:pt>
                <c:pt idx="935">
                  <c:v>43231</c:v>
                </c:pt>
                <c:pt idx="936">
                  <c:v>43230</c:v>
                </c:pt>
                <c:pt idx="937">
                  <c:v>43229</c:v>
                </c:pt>
                <c:pt idx="938">
                  <c:v>43228</c:v>
                </c:pt>
                <c:pt idx="939">
                  <c:v>43227</c:v>
                </c:pt>
                <c:pt idx="940">
                  <c:v>43226</c:v>
                </c:pt>
                <c:pt idx="941">
                  <c:v>43225</c:v>
                </c:pt>
                <c:pt idx="942">
                  <c:v>43224</c:v>
                </c:pt>
                <c:pt idx="943">
                  <c:v>43223</c:v>
                </c:pt>
                <c:pt idx="944">
                  <c:v>43222</c:v>
                </c:pt>
                <c:pt idx="945">
                  <c:v>43221</c:v>
                </c:pt>
                <c:pt idx="946">
                  <c:v>43220</c:v>
                </c:pt>
                <c:pt idx="947">
                  <c:v>43219</c:v>
                </c:pt>
                <c:pt idx="948">
                  <c:v>43218</c:v>
                </c:pt>
                <c:pt idx="949">
                  <c:v>43217</c:v>
                </c:pt>
                <c:pt idx="950">
                  <c:v>43216</c:v>
                </c:pt>
                <c:pt idx="951">
                  <c:v>43215</c:v>
                </c:pt>
                <c:pt idx="952">
                  <c:v>43214</c:v>
                </c:pt>
                <c:pt idx="953">
                  <c:v>43213</c:v>
                </c:pt>
                <c:pt idx="954">
                  <c:v>43212</c:v>
                </c:pt>
                <c:pt idx="955">
                  <c:v>43211</c:v>
                </c:pt>
                <c:pt idx="956">
                  <c:v>43210</c:v>
                </c:pt>
                <c:pt idx="957">
                  <c:v>43209</c:v>
                </c:pt>
                <c:pt idx="958">
                  <c:v>43208</c:v>
                </c:pt>
                <c:pt idx="959">
                  <c:v>43207</c:v>
                </c:pt>
                <c:pt idx="960">
                  <c:v>43206</c:v>
                </c:pt>
                <c:pt idx="961">
                  <c:v>43205</c:v>
                </c:pt>
                <c:pt idx="962">
                  <c:v>43204</c:v>
                </c:pt>
                <c:pt idx="963">
                  <c:v>43203</c:v>
                </c:pt>
                <c:pt idx="964">
                  <c:v>43202</c:v>
                </c:pt>
                <c:pt idx="965">
                  <c:v>43201</c:v>
                </c:pt>
                <c:pt idx="966">
                  <c:v>43200</c:v>
                </c:pt>
                <c:pt idx="967">
                  <c:v>43199</c:v>
                </c:pt>
                <c:pt idx="968">
                  <c:v>43198</c:v>
                </c:pt>
                <c:pt idx="969">
                  <c:v>43197</c:v>
                </c:pt>
                <c:pt idx="970">
                  <c:v>43196</c:v>
                </c:pt>
                <c:pt idx="971">
                  <c:v>43195</c:v>
                </c:pt>
                <c:pt idx="972">
                  <c:v>43194</c:v>
                </c:pt>
                <c:pt idx="973">
                  <c:v>43193</c:v>
                </c:pt>
                <c:pt idx="974">
                  <c:v>43192</c:v>
                </c:pt>
                <c:pt idx="975">
                  <c:v>43191</c:v>
                </c:pt>
                <c:pt idx="976">
                  <c:v>43190</c:v>
                </c:pt>
                <c:pt idx="977">
                  <c:v>43189</c:v>
                </c:pt>
                <c:pt idx="978">
                  <c:v>43188</c:v>
                </c:pt>
                <c:pt idx="979">
                  <c:v>43187</c:v>
                </c:pt>
                <c:pt idx="980">
                  <c:v>43186</c:v>
                </c:pt>
                <c:pt idx="981">
                  <c:v>43185</c:v>
                </c:pt>
                <c:pt idx="982">
                  <c:v>43184</c:v>
                </c:pt>
                <c:pt idx="983">
                  <c:v>43183</c:v>
                </c:pt>
                <c:pt idx="984">
                  <c:v>43182</c:v>
                </c:pt>
                <c:pt idx="985">
                  <c:v>43181</c:v>
                </c:pt>
                <c:pt idx="986">
                  <c:v>43180</c:v>
                </c:pt>
                <c:pt idx="987">
                  <c:v>43179</c:v>
                </c:pt>
                <c:pt idx="988">
                  <c:v>43178</c:v>
                </c:pt>
                <c:pt idx="989">
                  <c:v>43177</c:v>
                </c:pt>
                <c:pt idx="990">
                  <c:v>43176</c:v>
                </c:pt>
                <c:pt idx="991">
                  <c:v>43175</c:v>
                </c:pt>
                <c:pt idx="992">
                  <c:v>43174</c:v>
                </c:pt>
                <c:pt idx="993">
                  <c:v>43173</c:v>
                </c:pt>
                <c:pt idx="994">
                  <c:v>43172</c:v>
                </c:pt>
                <c:pt idx="995">
                  <c:v>43171</c:v>
                </c:pt>
                <c:pt idx="996">
                  <c:v>43170</c:v>
                </c:pt>
                <c:pt idx="997">
                  <c:v>43169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43163</c:v>
                </c:pt>
                <c:pt idx="1004">
                  <c:v>43162</c:v>
                </c:pt>
                <c:pt idx="1005">
                  <c:v>43161</c:v>
                </c:pt>
                <c:pt idx="1006">
                  <c:v>43160</c:v>
                </c:pt>
                <c:pt idx="1007">
                  <c:v>43159</c:v>
                </c:pt>
                <c:pt idx="1008">
                  <c:v>43158</c:v>
                </c:pt>
                <c:pt idx="1009">
                  <c:v>43157</c:v>
                </c:pt>
                <c:pt idx="1010">
                  <c:v>43156</c:v>
                </c:pt>
                <c:pt idx="1011">
                  <c:v>43155</c:v>
                </c:pt>
                <c:pt idx="1012">
                  <c:v>43154</c:v>
                </c:pt>
                <c:pt idx="1013">
                  <c:v>43153</c:v>
                </c:pt>
                <c:pt idx="1014">
                  <c:v>43152</c:v>
                </c:pt>
                <c:pt idx="1015">
                  <c:v>43151</c:v>
                </c:pt>
                <c:pt idx="1016">
                  <c:v>43150</c:v>
                </c:pt>
                <c:pt idx="1017">
                  <c:v>43149</c:v>
                </c:pt>
                <c:pt idx="1018">
                  <c:v>43148</c:v>
                </c:pt>
                <c:pt idx="1019">
                  <c:v>43147</c:v>
                </c:pt>
                <c:pt idx="1020">
                  <c:v>43146</c:v>
                </c:pt>
                <c:pt idx="1021">
                  <c:v>43145</c:v>
                </c:pt>
                <c:pt idx="1022">
                  <c:v>43144</c:v>
                </c:pt>
                <c:pt idx="1023">
                  <c:v>43143</c:v>
                </c:pt>
                <c:pt idx="1024">
                  <c:v>43142</c:v>
                </c:pt>
                <c:pt idx="1025">
                  <c:v>43141</c:v>
                </c:pt>
                <c:pt idx="1026">
                  <c:v>43140</c:v>
                </c:pt>
                <c:pt idx="1027">
                  <c:v>43139</c:v>
                </c:pt>
                <c:pt idx="1028">
                  <c:v>43138</c:v>
                </c:pt>
                <c:pt idx="1029">
                  <c:v>43137</c:v>
                </c:pt>
                <c:pt idx="1030">
                  <c:v>43136</c:v>
                </c:pt>
                <c:pt idx="1031">
                  <c:v>43135</c:v>
                </c:pt>
                <c:pt idx="1032">
                  <c:v>43134</c:v>
                </c:pt>
                <c:pt idx="1033">
                  <c:v>43133</c:v>
                </c:pt>
                <c:pt idx="1034">
                  <c:v>43132</c:v>
                </c:pt>
                <c:pt idx="1035">
                  <c:v>43131</c:v>
                </c:pt>
                <c:pt idx="1036">
                  <c:v>43130</c:v>
                </c:pt>
                <c:pt idx="1037">
                  <c:v>43129</c:v>
                </c:pt>
                <c:pt idx="1038">
                  <c:v>43128</c:v>
                </c:pt>
                <c:pt idx="1039">
                  <c:v>43127</c:v>
                </c:pt>
                <c:pt idx="1040">
                  <c:v>43126</c:v>
                </c:pt>
                <c:pt idx="1041">
                  <c:v>43125</c:v>
                </c:pt>
                <c:pt idx="1042">
                  <c:v>43124</c:v>
                </c:pt>
                <c:pt idx="1043">
                  <c:v>43123</c:v>
                </c:pt>
                <c:pt idx="1044">
                  <c:v>43122</c:v>
                </c:pt>
                <c:pt idx="1045">
                  <c:v>43121</c:v>
                </c:pt>
                <c:pt idx="1046">
                  <c:v>43120</c:v>
                </c:pt>
                <c:pt idx="1047">
                  <c:v>43119</c:v>
                </c:pt>
                <c:pt idx="1048">
                  <c:v>43118</c:v>
                </c:pt>
                <c:pt idx="1049">
                  <c:v>43117</c:v>
                </c:pt>
                <c:pt idx="1050">
                  <c:v>43116</c:v>
                </c:pt>
                <c:pt idx="1051">
                  <c:v>43115</c:v>
                </c:pt>
                <c:pt idx="1052">
                  <c:v>43114</c:v>
                </c:pt>
                <c:pt idx="1053">
                  <c:v>43113</c:v>
                </c:pt>
                <c:pt idx="1054">
                  <c:v>43112</c:v>
                </c:pt>
                <c:pt idx="1055">
                  <c:v>43111</c:v>
                </c:pt>
                <c:pt idx="1056">
                  <c:v>43110</c:v>
                </c:pt>
                <c:pt idx="1057">
                  <c:v>43109</c:v>
                </c:pt>
                <c:pt idx="1058">
                  <c:v>43108</c:v>
                </c:pt>
                <c:pt idx="1059">
                  <c:v>43107</c:v>
                </c:pt>
                <c:pt idx="1060">
                  <c:v>43106</c:v>
                </c:pt>
                <c:pt idx="1061">
                  <c:v>43105</c:v>
                </c:pt>
                <c:pt idx="1062">
                  <c:v>43104</c:v>
                </c:pt>
                <c:pt idx="1063">
                  <c:v>43103</c:v>
                </c:pt>
                <c:pt idx="1064">
                  <c:v>43102</c:v>
                </c:pt>
                <c:pt idx="1065">
                  <c:v>43101</c:v>
                </c:pt>
                <c:pt idx="1066">
                  <c:v>43100</c:v>
                </c:pt>
                <c:pt idx="1067">
                  <c:v>43099</c:v>
                </c:pt>
                <c:pt idx="1068">
                  <c:v>43098</c:v>
                </c:pt>
                <c:pt idx="1069">
                  <c:v>43097</c:v>
                </c:pt>
                <c:pt idx="1070">
                  <c:v>43096</c:v>
                </c:pt>
                <c:pt idx="1071">
                  <c:v>43095</c:v>
                </c:pt>
                <c:pt idx="1072">
                  <c:v>43094</c:v>
                </c:pt>
                <c:pt idx="1073">
                  <c:v>43093</c:v>
                </c:pt>
                <c:pt idx="1074">
                  <c:v>43092</c:v>
                </c:pt>
                <c:pt idx="1075">
                  <c:v>43091</c:v>
                </c:pt>
                <c:pt idx="1076">
                  <c:v>43090</c:v>
                </c:pt>
                <c:pt idx="1077">
                  <c:v>43089</c:v>
                </c:pt>
                <c:pt idx="1078">
                  <c:v>43088</c:v>
                </c:pt>
                <c:pt idx="1079">
                  <c:v>43087</c:v>
                </c:pt>
                <c:pt idx="1080">
                  <c:v>43086</c:v>
                </c:pt>
                <c:pt idx="1081">
                  <c:v>43085</c:v>
                </c:pt>
                <c:pt idx="1082">
                  <c:v>43084</c:v>
                </c:pt>
                <c:pt idx="1083">
                  <c:v>43083</c:v>
                </c:pt>
                <c:pt idx="1084">
                  <c:v>43082</c:v>
                </c:pt>
                <c:pt idx="1085">
                  <c:v>43081</c:v>
                </c:pt>
                <c:pt idx="1086">
                  <c:v>43080</c:v>
                </c:pt>
                <c:pt idx="1087">
                  <c:v>43079</c:v>
                </c:pt>
                <c:pt idx="1088">
                  <c:v>43078</c:v>
                </c:pt>
                <c:pt idx="1089">
                  <c:v>43077</c:v>
                </c:pt>
                <c:pt idx="1090">
                  <c:v>43076</c:v>
                </c:pt>
                <c:pt idx="1091">
                  <c:v>43075</c:v>
                </c:pt>
                <c:pt idx="1092">
                  <c:v>43074</c:v>
                </c:pt>
                <c:pt idx="1093">
                  <c:v>43073</c:v>
                </c:pt>
                <c:pt idx="1094">
                  <c:v>43072</c:v>
                </c:pt>
                <c:pt idx="1095">
                  <c:v>43071</c:v>
                </c:pt>
                <c:pt idx="1096">
                  <c:v>43070</c:v>
                </c:pt>
                <c:pt idx="1097">
                  <c:v>43069</c:v>
                </c:pt>
                <c:pt idx="1098">
                  <c:v>43068</c:v>
                </c:pt>
                <c:pt idx="1099">
                  <c:v>43067</c:v>
                </c:pt>
                <c:pt idx="1100">
                  <c:v>43066</c:v>
                </c:pt>
                <c:pt idx="1101">
                  <c:v>43065</c:v>
                </c:pt>
                <c:pt idx="1102">
                  <c:v>43064</c:v>
                </c:pt>
                <c:pt idx="1103">
                  <c:v>43063</c:v>
                </c:pt>
                <c:pt idx="1104">
                  <c:v>43062</c:v>
                </c:pt>
                <c:pt idx="1105">
                  <c:v>43061</c:v>
                </c:pt>
                <c:pt idx="1106">
                  <c:v>43060</c:v>
                </c:pt>
                <c:pt idx="1107">
                  <c:v>43059</c:v>
                </c:pt>
                <c:pt idx="1108">
                  <c:v>43058</c:v>
                </c:pt>
                <c:pt idx="1109">
                  <c:v>43057</c:v>
                </c:pt>
                <c:pt idx="1110">
                  <c:v>43056</c:v>
                </c:pt>
                <c:pt idx="1111">
                  <c:v>43055</c:v>
                </c:pt>
                <c:pt idx="1112">
                  <c:v>43054</c:v>
                </c:pt>
                <c:pt idx="1113">
                  <c:v>43053</c:v>
                </c:pt>
                <c:pt idx="1114">
                  <c:v>43052</c:v>
                </c:pt>
                <c:pt idx="1115">
                  <c:v>43051</c:v>
                </c:pt>
                <c:pt idx="1116">
                  <c:v>43050</c:v>
                </c:pt>
                <c:pt idx="1117">
                  <c:v>43049</c:v>
                </c:pt>
                <c:pt idx="1118">
                  <c:v>43048</c:v>
                </c:pt>
                <c:pt idx="1119">
                  <c:v>43047</c:v>
                </c:pt>
                <c:pt idx="1120">
                  <c:v>43046</c:v>
                </c:pt>
                <c:pt idx="1121">
                  <c:v>43045</c:v>
                </c:pt>
                <c:pt idx="1122">
                  <c:v>43044</c:v>
                </c:pt>
                <c:pt idx="1123">
                  <c:v>43043</c:v>
                </c:pt>
                <c:pt idx="1124">
                  <c:v>43042</c:v>
                </c:pt>
                <c:pt idx="1125">
                  <c:v>43041</c:v>
                </c:pt>
                <c:pt idx="1126">
                  <c:v>43040</c:v>
                </c:pt>
                <c:pt idx="1127">
                  <c:v>43039</c:v>
                </c:pt>
                <c:pt idx="1128">
                  <c:v>43038</c:v>
                </c:pt>
                <c:pt idx="1129">
                  <c:v>43037</c:v>
                </c:pt>
                <c:pt idx="1130">
                  <c:v>43036</c:v>
                </c:pt>
                <c:pt idx="1131">
                  <c:v>43035</c:v>
                </c:pt>
                <c:pt idx="1132">
                  <c:v>43034</c:v>
                </c:pt>
                <c:pt idx="1133">
                  <c:v>43033</c:v>
                </c:pt>
                <c:pt idx="1134">
                  <c:v>43032</c:v>
                </c:pt>
                <c:pt idx="1135">
                  <c:v>43031</c:v>
                </c:pt>
                <c:pt idx="1136">
                  <c:v>43030</c:v>
                </c:pt>
                <c:pt idx="1137">
                  <c:v>43029</c:v>
                </c:pt>
                <c:pt idx="1138">
                  <c:v>43028</c:v>
                </c:pt>
                <c:pt idx="1139">
                  <c:v>43027</c:v>
                </c:pt>
                <c:pt idx="1140">
                  <c:v>43026</c:v>
                </c:pt>
                <c:pt idx="1141">
                  <c:v>43025</c:v>
                </c:pt>
                <c:pt idx="1142">
                  <c:v>43024</c:v>
                </c:pt>
                <c:pt idx="1143">
                  <c:v>43023</c:v>
                </c:pt>
                <c:pt idx="1144">
                  <c:v>43022</c:v>
                </c:pt>
                <c:pt idx="1145">
                  <c:v>43021</c:v>
                </c:pt>
                <c:pt idx="1146">
                  <c:v>43020</c:v>
                </c:pt>
                <c:pt idx="1147">
                  <c:v>43019</c:v>
                </c:pt>
                <c:pt idx="1148">
                  <c:v>43018</c:v>
                </c:pt>
                <c:pt idx="1149">
                  <c:v>43017</c:v>
                </c:pt>
                <c:pt idx="1150">
                  <c:v>43016</c:v>
                </c:pt>
                <c:pt idx="1151">
                  <c:v>43015</c:v>
                </c:pt>
                <c:pt idx="1152">
                  <c:v>43014</c:v>
                </c:pt>
                <c:pt idx="1153">
                  <c:v>43013</c:v>
                </c:pt>
                <c:pt idx="1154">
                  <c:v>43012</c:v>
                </c:pt>
                <c:pt idx="1155">
                  <c:v>43011</c:v>
                </c:pt>
                <c:pt idx="1156">
                  <c:v>43010</c:v>
                </c:pt>
                <c:pt idx="1157">
                  <c:v>43009</c:v>
                </c:pt>
                <c:pt idx="1158">
                  <c:v>43008</c:v>
                </c:pt>
                <c:pt idx="1159">
                  <c:v>43007</c:v>
                </c:pt>
                <c:pt idx="1160">
                  <c:v>43006</c:v>
                </c:pt>
                <c:pt idx="1161">
                  <c:v>43005</c:v>
                </c:pt>
                <c:pt idx="1162">
                  <c:v>43004</c:v>
                </c:pt>
                <c:pt idx="1163">
                  <c:v>43003</c:v>
                </c:pt>
                <c:pt idx="1164">
                  <c:v>43002</c:v>
                </c:pt>
                <c:pt idx="1165">
                  <c:v>43001</c:v>
                </c:pt>
                <c:pt idx="1166">
                  <c:v>43000</c:v>
                </c:pt>
                <c:pt idx="1167">
                  <c:v>42999</c:v>
                </c:pt>
                <c:pt idx="1168">
                  <c:v>42998</c:v>
                </c:pt>
                <c:pt idx="1169">
                  <c:v>42997</c:v>
                </c:pt>
                <c:pt idx="1170">
                  <c:v>42996</c:v>
                </c:pt>
                <c:pt idx="1171">
                  <c:v>42995</c:v>
                </c:pt>
                <c:pt idx="1172">
                  <c:v>42994</c:v>
                </c:pt>
                <c:pt idx="1173">
                  <c:v>42993</c:v>
                </c:pt>
                <c:pt idx="1174">
                  <c:v>42992</c:v>
                </c:pt>
                <c:pt idx="1175">
                  <c:v>42991</c:v>
                </c:pt>
                <c:pt idx="1176">
                  <c:v>42990</c:v>
                </c:pt>
                <c:pt idx="1177">
                  <c:v>42989</c:v>
                </c:pt>
                <c:pt idx="1178">
                  <c:v>42988</c:v>
                </c:pt>
                <c:pt idx="1179">
                  <c:v>42987</c:v>
                </c:pt>
                <c:pt idx="1180">
                  <c:v>42986</c:v>
                </c:pt>
                <c:pt idx="1181">
                  <c:v>42985</c:v>
                </c:pt>
                <c:pt idx="1182">
                  <c:v>42984</c:v>
                </c:pt>
                <c:pt idx="1183">
                  <c:v>42983</c:v>
                </c:pt>
                <c:pt idx="1184">
                  <c:v>42982</c:v>
                </c:pt>
                <c:pt idx="1185">
                  <c:v>42981</c:v>
                </c:pt>
                <c:pt idx="1186">
                  <c:v>42980</c:v>
                </c:pt>
                <c:pt idx="1187">
                  <c:v>42979</c:v>
                </c:pt>
                <c:pt idx="1188">
                  <c:v>42978</c:v>
                </c:pt>
                <c:pt idx="1189">
                  <c:v>42977</c:v>
                </c:pt>
                <c:pt idx="1190">
                  <c:v>42976</c:v>
                </c:pt>
                <c:pt idx="1191">
                  <c:v>42975</c:v>
                </c:pt>
                <c:pt idx="1192">
                  <c:v>42974</c:v>
                </c:pt>
                <c:pt idx="1193">
                  <c:v>42973</c:v>
                </c:pt>
                <c:pt idx="1194">
                  <c:v>42972</c:v>
                </c:pt>
                <c:pt idx="1195">
                  <c:v>42971</c:v>
                </c:pt>
                <c:pt idx="1196">
                  <c:v>42970</c:v>
                </c:pt>
                <c:pt idx="1197">
                  <c:v>42969</c:v>
                </c:pt>
                <c:pt idx="1198">
                  <c:v>42968</c:v>
                </c:pt>
                <c:pt idx="1199">
                  <c:v>42967</c:v>
                </c:pt>
                <c:pt idx="1200">
                  <c:v>42966</c:v>
                </c:pt>
                <c:pt idx="1201">
                  <c:v>42965</c:v>
                </c:pt>
                <c:pt idx="1202">
                  <c:v>42964</c:v>
                </c:pt>
                <c:pt idx="1203">
                  <c:v>42963</c:v>
                </c:pt>
                <c:pt idx="1204">
                  <c:v>42962</c:v>
                </c:pt>
                <c:pt idx="1205">
                  <c:v>42961</c:v>
                </c:pt>
                <c:pt idx="1206">
                  <c:v>42960</c:v>
                </c:pt>
                <c:pt idx="1207">
                  <c:v>42959</c:v>
                </c:pt>
                <c:pt idx="1208">
                  <c:v>42958</c:v>
                </c:pt>
                <c:pt idx="1209">
                  <c:v>42957</c:v>
                </c:pt>
                <c:pt idx="1210">
                  <c:v>42956</c:v>
                </c:pt>
                <c:pt idx="1211">
                  <c:v>42955</c:v>
                </c:pt>
                <c:pt idx="1212">
                  <c:v>42954</c:v>
                </c:pt>
                <c:pt idx="1213">
                  <c:v>42953</c:v>
                </c:pt>
                <c:pt idx="1214">
                  <c:v>42952</c:v>
                </c:pt>
                <c:pt idx="1215">
                  <c:v>42951</c:v>
                </c:pt>
                <c:pt idx="1216">
                  <c:v>42950</c:v>
                </c:pt>
                <c:pt idx="1217">
                  <c:v>42949</c:v>
                </c:pt>
                <c:pt idx="1218">
                  <c:v>42948</c:v>
                </c:pt>
                <c:pt idx="1219">
                  <c:v>42947</c:v>
                </c:pt>
                <c:pt idx="1220">
                  <c:v>42946</c:v>
                </c:pt>
                <c:pt idx="1221">
                  <c:v>42945</c:v>
                </c:pt>
                <c:pt idx="1222">
                  <c:v>42944</c:v>
                </c:pt>
                <c:pt idx="1223">
                  <c:v>42943</c:v>
                </c:pt>
                <c:pt idx="1224">
                  <c:v>42942</c:v>
                </c:pt>
                <c:pt idx="1225">
                  <c:v>42941</c:v>
                </c:pt>
                <c:pt idx="1226">
                  <c:v>42940</c:v>
                </c:pt>
                <c:pt idx="1227">
                  <c:v>42939</c:v>
                </c:pt>
                <c:pt idx="1228">
                  <c:v>42938</c:v>
                </c:pt>
                <c:pt idx="1229">
                  <c:v>42937</c:v>
                </c:pt>
                <c:pt idx="1230">
                  <c:v>42936</c:v>
                </c:pt>
                <c:pt idx="1231">
                  <c:v>42935</c:v>
                </c:pt>
                <c:pt idx="1232">
                  <c:v>42934</c:v>
                </c:pt>
                <c:pt idx="1233">
                  <c:v>42933</c:v>
                </c:pt>
                <c:pt idx="1234">
                  <c:v>42932</c:v>
                </c:pt>
                <c:pt idx="1235">
                  <c:v>42931</c:v>
                </c:pt>
                <c:pt idx="1236">
                  <c:v>42930</c:v>
                </c:pt>
                <c:pt idx="1237">
                  <c:v>42929</c:v>
                </c:pt>
                <c:pt idx="1238">
                  <c:v>42928</c:v>
                </c:pt>
                <c:pt idx="1239">
                  <c:v>42927</c:v>
                </c:pt>
                <c:pt idx="1240">
                  <c:v>42926</c:v>
                </c:pt>
                <c:pt idx="1241">
                  <c:v>42925</c:v>
                </c:pt>
                <c:pt idx="1242">
                  <c:v>42924</c:v>
                </c:pt>
                <c:pt idx="1243">
                  <c:v>42923</c:v>
                </c:pt>
                <c:pt idx="1244">
                  <c:v>42922</c:v>
                </c:pt>
                <c:pt idx="1245">
                  <c:v>42921</c:v>
                </c:pt>
                <c:pt idx="1246">
                  <c:v>42920</c:v>
                </c:pt>
                <c:pt idx="1247">
                  <c:v>42919</c:v>
                </c:pt>
                <c:pt idx="1248">
                  <c:v>42918</c:v>
                </c:pt>
                <c:pt idx="1249">
                  <c:v>42917</c:v>
                </c:pt>
                <c:pt idx="1250">
                  <c:v>42916</c:v>
                </c:pt>
                <c:pt idx="1251">
                  <c:v>42915</c:v>
                </c:pt>
                <c:pt idx="1252">
                  <c:v>42914</c:v>
                </c:pt>
                <c:pt idx="1253">
                  <c:v>42913</c:v>
                </c:pt>
                <c:pt idx="1254">
                  <c:v>42912</c:v>
                </c:pt>
                <c:pt idx="1255">
                  <c:v>42911</c:v>
                </c:pt>
                <c:pt idx="1256">
                  <c:v>42910</c:v>
                </c:pt>
                <c:pt idx="1257">
                  <c:v>42909</c:v>
                </c:pt>
                <c:pt idx="1258">
                  <c:v>42908</c:v>
                </c:pt>
                <c:pt idx="1259">
                  <c:v>42907</c:v>
                </c:pt>
                <c:pt idx="1260">
                  <c:v>42906</c:v>
                </c:pt>
                <c:pt idx="1261">
                  <c:v>42905</c:v>
                </c:pt>
                <c:pt idx="1262">
                  <c:v>42904</c:v>
                </c:pt>
                <c:pt idx="1263">
                  <c:v>42903</c:v>
                </c:pt>
                <c:pt idx="1264">
                  <c:v>42902</c:v>
                </c:pt>
                <c:pt idx="1265">
                  <c:v>42901</c:v>
                </c:pt>
                <c:pt idx="1266">
                  <c:v>42900</c:v>
                </c:pt>
                <c:pt idx="1267">
                  <c:v>42899</c:v>
                </c:pt>
                <c:pt idx="1268">
                  <c:v>42898</c:v>
                </c:pt>
                <c:pt idx="1269">
                  <c:v>42897</c:v>
                </c:pt>
                <c:pt idx="1270">
                  <c:v>42896</c:v>
                </c:pt>
                <c:pt idx="1271">
                  <c:v>42895</c:v>
                </c:pt>
                <c:pt idx="1272">
                  <c:v>42894</c:v>
                </c:pt>
                <c:pt idx="1273">
                  <c:v>42893</c:v>
                </c:pt>
                <c:pt idx="1274">
                  <c:v>42892</c:v>
                </c:pt>
                <c:pt idx="1275">
                  <c:v>42891</c:v>
                </c:pt>
                <c:pt idx="1276">
                  <c:v>42890</c:v>
                </c:pt>
                <c:pt idx="1277">
                  <c:v>42889</c:v>
                </c:pt>
                <c:pt idx="1278">
                  <c:v>42888</c:v>
                </c:pt>
                <c:pt idx="1279">
                  <c:v>42887</c:v>
                </c:pt>
                <c:pt idx="1280">
                  <c:v>42886</c:v>
                </c:pt>
                <c:pt idx="1281">
                  <c:v>42885</c:v>
                </c:pt>
                <c:pt idx="1282">
                  <c:v>42884</c:v>
                </c:pt>
                <c:pt idx="1283">
                  <c:v>42883</c:v>
                </c:pt>
                <c:pt idx="1284">
                  <c:v>42882</c:v>
                </c:pt>
                <c:pt idx="1285">
                  <c:v>42881</c:v>
                </c:pt>
                <c:pt idx="1286">
                  <c:v>42880</c:v>
                </c:pt>
                <c:pt idx="1287">
                  <c:v>42879</c:v>
                </c:pt>
                <c:pt idx="1288">
                  <c:v>42878</c:v>
                </c:pt>
                <c:pt idx="1289">
                  <c:v>42877</c:v>
                </c:pt>
                <c:pt idx="1290">
                  <c:v>42876</c:v>
                </c:pt>
                <c:pt idx="1291">
                  <c:v>42875</c:v>
                </c:pt>
                <c:pt idx="1292">
                  <c:v>42874</c:v>
                </c:pt>
                <c:pt idx="1293">
                  <c:v>42873</c:v>
                </c:pt>
                <c:pt idx="1294">
                  <c:v>42872</c:v>
                </c:pt>
                <c:pt idx="1295">
                  <c:v>42871</c:v>
                </c:pt>
                <c:pt idx="1296">
                  <c:v>42870</c:v>
                </c:pt>
                <c:pt idx="1297">
                  <c:v>42869</c:v>
                </c:pt>
                <c:pt idx="1298">
                  <c:v>42868</c:v>
                </c:pt>
                <c:pt idx="1299">
                  <c:v>42867</c:v>
                </c:pt>
                <c:pt idx="1300">
                  <c:v>42866</c:v>
                </c:pt>
                <c:pt idx="1301">
                  <c:v>42865</c:v>
                </c:pt>
                <c:pt idx="1302">
                  <c:v>42864</c:v>
                </c:pt>
                <c:pt idx="1303">
                  <c:v>42863</c:v>
                </c:pt>
                <c:pt idx="1304">
                  <c:v>42862</c:v>
                </c:pt>
                <c:pt idx="1305">
                  <c:v>42861</c:v>
                </c:pt>
                <c:pt idx="1306">
                  <c:v>42860</c:v>
                </c:pt>
                <c:pt idx="1307">
                  <c:v>42859</c:v>
                </c:pt>
                <c:pt idx="1308">
                  <c:v>42858</c:v>
                </c:pt>
                <c:pt idx="1309">
                  <c:v>42857</c:v>
                </c:pt>
                <c:pt idx="1310">
                  <c:v>42856</c:v>
                </c:pt>
                <c:pt idx="1311">
                  <c:v>42855</c:v>
                </c:pt>
                <c:pt idx="1312">
                  <c:v>42854</c:v>
                </c:pt>
                <c:pt idx="1313">
                  <c:v>42853</c:v>
                </c:pt>
                <c:pt idx="1314">
                  <c:v>42852</c:v>
                </c:pt>
                <c:pt idx="1315">
                  <c:v>42851</c:v>
                </c:pt>
                <c:pt idx="1316">
                  <c:v>42850</c:v>
                </c:pt>
                <c:pt idx="1317">
                  <c:v>42849</c:v>
                </c:pt>
                <c:pt idx="1318">
                  <c:v>42848</c:v>
                </c:pt>
                <c:pt idx="1319">
                  <c:v>42847</c:v>
                </c:pt>
                <c:pt idx="1320">
                  <c:v>42846</c:v>
                </c:pt>
                <c:pt idx="1321">
                  <c:v>42845</c:v>
                </c:pt>
                <c:pt idx="1322">
                  <c:v>42844</c:v>
                </c:pt>
                <c:pt idx="1323">
                  <c:v>42843</c:v>
                </c:pt>
                <c:pt idx="1324">
                  <c:v>42842</c:v>
                </c:pt>
                <c:pt idx="1325">
                  <c:v>42841</c:v>
                </c:pt>
                <c:pt idx="1326">
                  <c:v>42840</c:v>
                </c:pt>
                <c:pt idx="1327">
                  <c:v>42839</c:v>
                </c:pt>
                <c:pt idx="1328">
                  <c:v>42838</c:v>
                </c:pt>
                <c:pt idx="1329">
                  <c:v>42837</c:v>
                </c:pt>
                <c:pt idx="1330">
                  <c:v>42836</c:v>
                </c:pt>
                <c:pt idx="1331">
                  <c:v>42835</c:v>
                </c:pt>
                <c:pt idx="1332">
                  <c:v>42834</c:v>
                </c:pt>
                <c:pt idx="1333">
                  <c:v>42833</c:v>
                </c:pt>
                <c:pt idx="1334">
                  <c:v>42832</c:v>
                </c:pt>
                <c:pt idx="1335">
                  <c:v>42831</c:v>
                </c:pt>
                <c:pt idx="1336">
                  <c:v>42830</c:v>
                </c:pt>
                <c:pt idx="1337">
                  <c:v>42829</c:v>
                </c:pt>
                <c:pt idx="1338">
                  <c:v>42828</c:v>
                </c:pt>
                <c:pt idx="1339">
                  <c:v>42827</c:v>
                </c:pt>
                <c:pt idx="1340">
                  <c:v>42826</c:v>
                </c:pt>
                <c:pt idx="1341">
                  <c:v>42825</c:v>
                </c:pt>
                <c:pt idx="1342">
                  <c:v>42824</c:v>
                </c:pt>
                <c:pt idx="1343">
                  <c:v>42823</c:v>
                </c:pt>
                <c:pt idx="1344">
                  <c:v>42822</c:v>
                </c:pt>
                <c:pt idx="1345">
                  <c:v>42821</c:v>
                </c:pt>
                <c:pt idx="1346">
                  <c:v>42820</c:v>
                </c:pt>
                <c:pt idx="1347">
                  <c:v>42819</c:v>
                </c:pt>
                <c:pt idx="1348">
                  <c:v>42818</c:v>
                </c:pt>
                <c:pt idx="1349">
                  <c:v>42817</c:v>
                </c:pt>
                <c:pt idx="1350">
                  <c:v>42816</c:v>
                </c:pt>
                <c:pt idx="1351">
                  <c:v>42815</c:v>
                </c:pt>
                <c:pt idx="1352">
                  <c:v>42814</c:v>
                </c:pt>
                <c:pt idx="1353">
                  <c:v>42813</c:v>
                </c:pt>
                <c:pt idx="1354">
                  <c:v>42812</c:v>
                </c:pt>
                <c:pt idx="1355">
                  <c:v>42811</c:v>
                </c:pt>
                <c:pt idx="1356">
                  <c:v>42810</c:v>
                </c:pt>
                <c:pt idx="1357">
                  <c:v>42809</c:v>
                </c:pt>
                <c:pt idx="1358">
                  <c:v>42808</c:v>
                </c:pt>
                <c:pt idx="1359">
                  <c:v>42807</c:v>
                </c:pt>
                <c:pt idx="1360">
                  <c:v>42806</c:v>
                </c:pt>
                <c:pt idx="1361">
                  <c:v>42805</c:v>
                </c:pt>
                <c:pt idx="1362">
                  <c:v>42804</c:v>
                </c:pt>
                <c:pt idx="1363">
                  <c:v>42803</c:v>
                </c:pt>
                <c:pt idx="1364">
                  <c:v>42802</c:v>
                </c:pt>
                <c:pt idx="1365">
                  <c:v>42801</c:v>
                </c:pt>
                <c:pt idx="1366">
                  <c:v>42800</c:v>
                </c:pt>
                <c:pt idx="1367">
                  <c:v>42799</c:v>
                </c:pt>
                <c:pt idx="1368">
                  <c:v>42798</c:v>
                </c:pt>
                <c:pt idx="1369">
                  <c:v>42797</c:v>
                </c:pt>
                <c:pt idx="1370">
                  <c:v>42796</c:v>
                </c:pt>
                <c:pt idx="1371">
                  <c:v>42795</c:v>
                </c:pt>
                <c:pt idx="1372">
                  <c:v>42794</c:v>
                </c:pt>
                <c:pt idx="1373">
                  <c:v>42793</c:v>
                </c:pt>
                <c:pt idx="1374">
                  <c:v>42792</c:v>
                </c:pt>
                <c:pt idx="1375">
                  <c:v>42791</c:v>
                </c:pt>
                <c:pt idx="1376">
                  <c:v>42790</c:v>
                </c:pt>
                <c:pt idx="1377">
                  <c:v>42789</c:v>
                </c:pt>
                <c:pt idx="1378">
                  <c:v>42788</c:v>
                </c:pt>
                <c:pt idx="1379">
                  <c:v>42787</c:v>
                </c:pt>
                <c:pt idx="1380">
                  <c:v>42786</c:v>
                </c:pt>
                <c:pt idx="1381">
                  <c:v>42785</c:v>
                </c:pt>
                <c:pt idx="1382">
                  <c:v>42784</c:v>
                </c:pt>
                <c:pt idx="1383">
                  <c:v>42783</c:v>
                </c:pt>
                <c:pt idx="1384">
                  <c:v>42782</c:v>
                </c:pt>
                <c:pt idx="1385">
                  <c:v>42781</c:v>
                </c:pt>
                <c:pt idx="1386">
                  <c:v>42780</c:v>
                </c:pt>
                <c:pt idx="1387">
                  <c:v>42779</c:v>
                </c:pt>
                <c:pt idx="1388">
                  <c:v>42778</c:v>
                </c:pt>
                <c:pt idx="1389">
                  <c:v>42777</c:v>
                </c:pt>
                <c:pt idx="1390">
                  <c:v>42776</c:v>
                </c:pt>
                <c:pt idx="1391">
                  <c:v>42775</c:v>
                </c:pt>
                <c:pt idx="1392">
                  <c:v>42774</c:v>
                </c:pt>
                <c:pt idx="1393">
                  <c:v>42773</c:v>
                </c:pt>
                <c:pt idx="1394">
                  <c:v>42772</c:v>
                </c:pt>
                <c:pt idx="1395">
                  <c:v>42771</c:v>
                </c:pt>
                <c:pt idx="1396">
                  <c:v>42770</c:v>
                </c:pt>
                <c:pt idx="1397">
                  <c:v>42769</c:v>
                </c:pt>
                <c:pt idx="1398">
                  <c:v>42768</c:v>
                </c:pt>
                <c:pt idx="1399">
                  <c:v>42767</c:v>
                </c:pt>
                <c:pt idx="1400">
                  <c:v>42766</c:v>
                </c:pt>
                <c:pt idx="1401">
                  <c:v>42765</c:v>
                </c:pt>
                <c:pt idx="1402">
                  <c:v>42764</c:v>
                </c:pt>
                <c:pt idx="1403">
                  <c:v>42763</c:v>
                </c:pt>
                <c:pt idx="1404">
                  <c:v>42762</c:v>
                </c:pt>
                <c:pt idx="1405">
                  <c:v>42761</c:v>
                </c:pt>
                <c:pt idx="1406">
                  <c:v>42760</c:v>
                </c:pt>
                <c:pt idx="1407">
                  <c:v>42759</c:v>
                </c:pt>
                <c:pt idx="1408">
                  <c:v>42758</c:v>
                </c:pt>
                <c:pt idx="1409">
                  <c:v>42757</c:v>
                </c:pt>
                <c:pt idx="1410">
                  <c:v>42756</c:v>
                </c:pt>
                <c:pt idx="1411">
                  <c:v>42755</c:v>
                </c:pt>
                <c:pt idx="1412">
                  <c:v>42754</c:v>
                </c:pt>
                <c:pt idx="1413">
                  <c:v>42753</c:v>
                </c:pt>
                <c:pt idx="1414">
                  <c:v>42752</c:v>
                </c:pt>
                <c:pt idx="1415">
                  <c:v>42751</c:v>
                </c:pt>
                <c:pt idx="1416">
                  <c:v>42750</c:v>
                </c:pt>
                <c:pt idx="1417">
                  <c:v>42749</c:v>
                </c:pt>
                <c:pt idx="1418">
                  <c:v>42748</c:v>
                </c:pt>
                <c:pt idx="1419">
                  <c:v>42747</c:v>
                </c:pt>
                <c:pt idx="1420">
                  <c:v>42746</c:v>
                </c:pt>
                <c:pt idx="1421">
                  <c:v>42745</c:v>
                </c:pt>
                <c:pt idx="1422">
                  <c:v>42744</c:v>
                </c:pt>
                <c:pt idx="1423">
                  <c:v>42743</c:v>
                </c:pt>
                <c:pt idx="1424">
                  <c:v>42742</c:v>
                </c:pt>
                <c:pt idx="1425">
                  <c:v>42741</c:v>
                </c:pt>
                <c:pt idx="1426">
                  <c:v>42740</c:v>
                </c:pt>
                <c:pt idx="1427">
                  <c:v>42739</c:v>
                </c:pt>
                <c:pt idx="1428">
                  <c:v>42738</c:v>
                </c:pt>
                <c:pt idx="1429">
                  <c:v>42737</c:v>
                </c:pt>
                <c:pt idx="1430">
                  <c:v>42736</c:v>
                </c:pt>
                <c:pt idx="1431">
                  <c:v>42735</c:v>
                </c:pt>
                <c:pt idx="1432">
                  <c:v>42734</c:v>
                </c:pt>
                <c:pt idx="1433">
                  <c:v>42733</c:v>
                </c:pt>
                <c:pt idx="1434">
                  <c:v>42732</c:v>
                </c:pt>
                <c:pt idx="1435">
                  <c:v>42731</c:v>
                </c:pt>
                <c:pt idx="1436">
                  <c:v>42730</c:v>
                </c:pt>
                <c:pt idx="1437">
                  <c:v>42729</c:v>
                </c:pt>
                <c:pt idx="1438">
                  <c:v>42728</c:v>
                </c:pt>
                <c:pt idx="1439">
                  <c:v>42727</c:v>
                </c:pt>
                <c:pt idx="1440">
                  <c:v>42726</c:v>
                </c:pt>
                <c:pt idx="1441">
                  <c:v>42725</c:v>
                </c:pt>
                <c:pt idx="1442">
                  <c:v>42724</c:v>
                </c:pt>
                <c:pt idx="1443">
                  <c:v>42723</c:v>
                </c:pt>
                <c:pt idx="1444">
                  <c:v>42722</c:v>
                </c:pt>
                <c:pt idx="1445">
                  <c:v>42721</c:v>
                </c:pt>
                <c:pt idx="1446">
                  <c:v>42720</c:v>
                </c:pt>
                <c:pt idx="1447">
                  <c:v>42719</c:v>
                </c:pt>
                <c:pt idx="1448">
                  <c:v>42718</c:v>
                </c:pt>
                <c:pt idx="1449">
                  <c:v>42717</c:v>
                </c:pt>
                <c:pt idx="1450">
                  <c:v>42716</c:v>
                </c:pt>
                <c:pt idx="1451">
                  <c:v>42715</c:v>
                </c:pt>
                <c:pt idx="1452">
                  <c:v>42714</c:v>
                </c:pt>
                <c:pt idx="1453">
                  <c:v>42713</c:v>
                </c:pt>
                <c:pt idx="1454">
                  <c:v>42712</c:v>
                </c:pt>
                <c:pt idx="1455">
                  <c:v>42711</c:v>
                </c:pt>
                <c:pt idx="1456">
                  <c:v>42710</c:v>
                </c:pt>
                <c:pt idx="1457">
                  <c:v>42709</c:v>
                </c:pt>
                <c:pt idx="1458">
                  <c:v>42708</c:v>
                </c:pt>
                <c:pt idx="1459">
                  <c:v>42707</c:v>
                </c:pt>
                <c:pt idx="1460">
                  <c:v>42706</c:v>
                </c:pt>
                <c:pt idx="1461">
                  <c:v>42705</c:v>
                </c:pt>
                <c:pt idx="1462">
                  <c:v>42704</c:v>
                </c:pt>
                <c:pt idx="1463">
                  <c:v>42703</c:v>
                </c:pt>
                <c:pt idx="1464">
                  <c:v>42702</c:v>
                </c:pt>
                <c:pt idx="1465">
                  <c:v>42701</c:v>
                </c:pt>
                <c:pt idx="1466">
                  <c:v>42700</c:v>
                </c:pt>
                <c:pt idx="1467">
                  <c:v>42699</c:v>
                </c:pt>
                <c:pt idx="1468">
                  <c:v>42698</c:v>
                </c:pt>
                <c:pt idx="1469">
                  <c:v>42697</c:v>
                </c:pt>
                <c:pt idx="1470">
                  <c:v>42696</c:v>
                </c:pt>
                <c:pt idx="1471">
                  <c:v>42695</c:v>
                </c:pt>
                <c:pt idx="1472">
                  <c:v>42694</c:v>
                </c:pt>
                <c:pt idx="1473">
                  <c:v>42693</c:v>
                </c:pt>
                <c:pt idx="1474">
                  <c:v>42692</c:v>
                </c:pt>
                <c:pt idx="1475">
                  <c:v>42691</c:v>
                </c:pt>
                <c:pt idx="1476">
                  <c:v>42690</c:v>
                </c:pt>
                <c:pt idx="1477">
                  <c:v>42689</c:v>
                </c:pt>
                <c:pt idx="1478">
                  <c:v>42688</c:v>
                </c:pt>
                <c:pt idx="1479">
                  <c:v>42687</c:v>
                </c:pt>
                <c:pt idx="1480">
                  <c:v>42686</c:v>
                </c:pt>
                <c:pt idx="1481">
                  <c:v>42685</c:v>
                </c:pt>
                <c:pt idx="1482">
                  <c:v>42684</c:v>
                </c:pt>
                <c:pt idx="1483">
                  <c:v>42683</c:v>
                </c:pt>
                <c:pt idx="1484">
                  <c:v>42682</c:v>
                </c:pt>
                <c:pt idx="1485">
                  <c:v>42681</c:v>
                </c:pt>
                <c:pt idx="1486">
                  <c:v>42680</c:v>
                </c:pt>
                <c:pt idx="1487">
                  <c:v>42679</c:v>
                </c:pt>
                <c:pt idx="1488">
                  <c:v>42678</c:v>
                </c:pt>
                <c:pt idx="1489">
                  <c:v>42677</c:v>
                </c:pt>
                <c:pt idx="1490">
                  <c:v>42676</c:v>
                </c:pt>
                <c:pt idx="1491">
                  <c:v>42675</c:v>
                </c:pt>
                <c:pt idx="1492">
                  <c:v>42674</c:v>
                </c:pt>
                <c:pt idx="1493">
                  <c:v>42673</c:v>
                </c:pt>
                <c:pt idx="1494">
                  <c:v>42672</c:v>
                </c:pt>
                <c:pt idx="1495">
                  <c:v>42671</c:v>
                </c:pt>
                <c:pt idx="1496">
                  <c:v>42670</c:v>
                </c:pt>
                <c:pt idx="1497">
                  <c:v>42669</c:v>
                </c:pt>
                <c:pt idx="1498">
                  <c:v>42668</c:v>
                </c:pt>
                <c:pt idx="1499">
                  <c:v>42667</c:v>
                </c:pt>
                <c:pt idx="1500">
                  <c:v>42666</c:v>
                </c:pt>
                <c:pt idx="1501">
                  <c:v>42665</c:v>
                </c:pt>
                <c:pt idx="1502">
                  <c:v>42664</c:v>
                </c:pt>
                <c:pt idx="1503">
                  <c:v>42663</c:v>
                </c:pt>
                <c:pt idx="1504">
                  <c:v>42662</c:v>
                </c:pt>
                <c:pt idx="1505">
                  <c:v>42661</c:v>
                </c:pt>
                <c:pt idx="1506">
                  <c:v>42660</c:v>
                </c:pt>
                <c:pt idx="1507">
                  <c:v>42659</c:v>
                </c:pt>
                <c:pt idx="1508">
                  <c:v>42658</c:v>
                </c:pt>
                <c:pt idx="1509">
                  <c:v>42657</c:v>
                </c:pt>
                <c:pt idx="1510">
                  <c:v>42656</c:v>
                </c:pt>
                <c:pt idx="1511">
                  <c:v>42655</c:v>
                </c:pt>
                <c:pt idx="1512">
                  <c:v>42654</c:v>
                </c:pt>
                <c:pt idx="1513">
                  <c:v>42653</c:v>
                </c:pt>
                <c:pt idx="1514">
                  <c:v>42652</c:v>
                </c:pt>
                <c:pt idx="1515">
                  <c:v>42651</c:v>
                </c:pt>
                <c:pt idx="1516">
                  <c:v>42650</c:v>
                </c:pt>
                <c:pt idx="1517">
                  <c:v>42649</c:v>
                </c:pt>
                <c:pt idx="1518">
                  <c:v>42648</c:v>
                </c:pt>
                <c:pt idx="1519">
                  <c:v>42647</c:v>
                </c:pt>
                <c:pt idx="1520">
                  <c:v>42646</c:v>
                </c:pt>
                <c:pt idx="1521">
                  <c:v>42645</c:v>
                </c:pt>
                <c:pt idx="1522">
                  <c:v>42644</c:v>
                </c:pt>
                <c:pt idx="1523">
                  <c:v>42643</c:v>
                </c:pt>
                <c:pt idx="1524">
                  <c:v>42642</c:v>
                </c:pt>
                <c:pt idx="1525">
                  <c:v>42641</c:v>
                </c:pt>
                <c:pt idx="1526">
                  <c:v>42640</c:v>
                </c:pt>
                <c:pt idx="1527">
                  <c:v>42639</c:v>
                </c:pt>
                <c:pt idx="1528">
                  <c:v>42638</c:v>
                </c:pt>
                <c:pt idx="1529">
                  <c:v>42637</c:v>
                </c:pt>
                <c:pt idx="1530">
                  <c:v>42636</c:v>
                </c:pt>
                <c:pt idx="1531">
                  <c:v>42635</c:v>
                </c:pt>
                <c:pt idx="1532">
                  <c:v>42634</c:v>
                </c:pt>
                <c:pt idx="1533">
                  <c:v>42633</c:v>
                </c:pt>
                <c:pt idx="1534">
                  <c:v>42632</c:v>
                </c:pt>
                <c:pt idx="1535">
                  <c:v>42631</c:v>
                </c:pt>
                <c:pt idx="1536">
                  <c:v>42630</c:v>
                </c:pt>
                <c:pt idx="1537">
                  <c:v>42629</c:v>
                </c:pt>
                <c:pt idx="1538">
                  <c:v>42628</c:v>
                </c:pt>
                <c:pt idx="1539">
                  <c:v>42627</c:v>
                </c:pt>
                <c:pt idx="1540">
                  <c:v>42626</c:v>
                </c:pt>
                <c:pt idx="1541">
                  <c:v>42625</c:v>
                </c:pt>
                <c:pt idx="1542">
                  <c:v>42624</c:v>
                </c:pt>
                <c:pt idx="1543">
                  <c:v>42623</c:v>
                </c:pt>
                <c:pt idx="1544">
                  <c:v>42622</c:v>
                </c:pt>
                <c:pt idx="1545">
                  <c:v>42621</c:v>
                </c:pt>
                <c:pt idx="1546">
                  <c:v>42620</c:v>
                </c:pt>
                <c:pt idx="1547">
                  <c:v>42619</c:v>
                </c:pt>
                <c:pt idx="1548">
                  <c:v>42618</c:v>
                </c:pt>
                <c:pt idx="1549">
                  <c:v>42617</c:v>
                </c:pt>
                <c:pt idx="1550">
                  <c:v>42616</c:v>
                </c:pt>
                <c:pt idx="1551">
                  <c:v>42615</c:v>
                </c:pt>
                <c:pt idx="1552">
                  <c:v>42614</c:v>
                </c:pt>
                <c:pt idx="1553">
                  <c:v>42613</c:v>
                </c:pt>
                <c:pt idx="1554">
                  <c:v>42612</c:v>
                </c:pt>
                <c:pt idx="1555">
                  <c:v>42611</c:v>
                </c:pt>
                <c:pt idx="1556">
                  <c:v>42610</c:v>
                </c:pt>
                <c:pt idx="1557">
                  <c:v>42609</c:v>
                </c:pt>
                <c:pt idx="1558">
                  <c:v>42608</c:v>
                </c:pt>
                <c:pt idx="1559">
                  <c:v>42607</c:v>
                </c:pt>
                <c:pt idx="1560">
                  <c:v>42606</c:v>
                </c:pt>
                <c:pt idx="1561">
                  <c:v>42605</c:v>
                </c:pt>
                <c:pt idx="1562">
                  <c:v>42604</c:v>
                </c:pt>
                <c:pt idx="1563">
                  <c:v>42603</c:v>
                </c:pt>
                <c:pt idx="1564">
                  <c:v>42602</c:v>
                </c:pt>
                <c:pt idx="1565">
                  <c:v>42601</c:v>
                </c:pt>
                <c:pt idx="1566">
                  <c:v>42600</c:v>
                </c:pt>
                <c:pt idx="1567">
                  <c:v>42599</c:v>
                </c:pt>
                <c:pt idx="1568">
                  <c:v>42598</c:v>
                </c:pt>
                <c:pt idx="1569">
                  <c:v>42597</c:v>
                </c:pt>
                <c:pt idx="1570">
                  <c:v>42596</c:v>
                </c:pt>
                <c:pt idx="1571">
                  <c:v>42595</c:v>
                </c:pt>
                <c:pt idx="1572">
                  <c:v>42594</c:v>
                </c:pt>
                <c:pt idx="1573">
                  <c:v>42593</c:v>
                </c:pt>
                <c:pt idx="1574">
                  <c:v>42592</c:v>
                </c:pt>
                <c:pt idx="1575">
                  <c:v>42591</c:v>
                </c:pt>
                <c:pt idx="1576">
                  <c:v>42590</c:v>
                </c:pt>
                <c:pt idx="1577">
                  <c:v>42589</c:v>
                </c:pt>
                <c:pt idx="1578">
                  <c:v>42588</c:v>
                </c:pt>
                <c:pt idx="1579">
                  <c:v>42587</c:v>
                </c:pt>
                <c:pt idx="1580">
                  <c:v>42586</c:v>
                </c:pt>
                <c:pt idx="1581">
                  <c:v>42585</c:v>
                </c:pt>
                <c:pt idx="1582">
                  <c:v>42584</c:v>
                </c:pt>
                <c:pt idx="1583">
                  <c:v>42583</c:v>
                </c:pt>
                <c:pt idx="1584">
                  <c:v>42582</c:v>
                </c:pt>
                <c:pt idx="1585">
                  <c:v>42581</c:v>
                </c:pt>
                <c:pt idx="1586">
                  <c:v>42580</c:v>
                </c:pt>
                <c:pt idx="1587">
                  <c:v>42579</c:v>
                </c:pt>
                <c:pt idx="1588">
                  <c:v>42578</c:v>
                </c:pt>
                <c:pt idx="1589">
                  <c:v>42577</c:v>
                </c:pt>
                <c:pt idx="1590">
                  <c:v>42576</c:v>
                </c:pt>
                <c:pt idx="1591">
                  <c:v>42575</c:v>
                </c:pt>
                <c:pt idx="1592">
                  <c:v>42574</c:v>
                </c:pt>
                <c:pt idx="1593">
                  <c:v>42573</c:v>
                </c:pt>
                <c:pt idx="1594">
                  <c:v>42572</c:v>
                </c:pt>
                <c:pt idx="1595">
                  <c:v>42571</c:v>
                </c:pt>
                <c:pt idx="1596">
                  <c:v>42570</c:v>
                </c:pt>
                <c:pt idx="1597">
                  <c:v>42569</c:v>
                </c:pt>
                <c:pt idx="1598">
                  <c:v>42568</c:v>
                </c:pt>
                <c:pt idx="1599">
                  <c:v>42567</c:v>
                </c:pt>
                <c:pt idx="1600">
                  <c:v>42566</c:v>
                </c:pt>
                <c:pt idx="1601">
                  <c:v>42565</c:v>
                </c:pt>
                <c:pt idx="1602">
                  <c:v>42564</c:v>
                </c:pt>
                <c:pt idx="1603">
                  <c:v>42563</c:v>
                </c:pt>
                <c:pt idx="1604">
                  <c:v>42562</c:v>
                </c:pt>
                <c:pt idx="1605">
                  <c:v>42561</c:v>
                </c:pt>
                <c:pt idx="1606">
                  <c:v>42560</c:v>
                </c:pt>
                <c:pt idx="1607">
                  <c:v>42559</c:v>
                </c:pt>
                <c:pt idx="1608">
                  <c:v>42558</c:v>
                </c:pt>
                <c:pt idx="1609">
                  <c:v>42557</c:v>
                </c:pt>
                <c:pt idx="1610">
                  <c:v>42556</c:v>
                </c:pt>
                <c:pt idx="1611">
                  <c:v>42555</c:v>
                </c:pt>
                <c:pt idx="1612">
                  <c:v>42554</c:v>
                </c:pt>
                <c:pt idx="1613">
                  <c:v>42553</c:v>
                </c:pt>
                <c:pt idx="1614">
                  <c:v>42552</c:v>
                </c:pt>
                <c:pt idx="1615">
                  <c:v>42551</c:v>
                </c:pt>
                <c:pt idx="1616">
                  <c:v>42550</c:v>
                </c:pt>
                <c:pt idx="1617">
                  <c:v>42549</c:v>
                </c:pt>
                <c:pt idx="1618">
                  <c:v>42548</c:v>
                </c:pt>
                <c:pt idx="1619">
                  <c:v>42547</c:v>
                </c:pt>
                <c:pt idx="1620">
                  <c:v>42546</c:v>
                </c:pt>
                <c:pt idx="1621">
                  <c:v>42545</c:v>
                </c:pt>
                <c:pt idx="1622">
                  <c:v>42544</c:v>
                </c:pt>
                <c:pt idx="1623">
                  <c:v>42543</c:v>
                </c:pt>
                <c:pt idx="1624">
                  <c:v>42542</c:v>
                </c:pt>
                <c:pt idx="1625">
                  <c:v>42541</c:v>
                </c:pt>
                <c:pt idx="1626">
                  <c:v>42540</c:v>
                </c:pt>
                <c:pt idx="1627">
                  <c:v>42539</c:v>
                </c:pt>
                <c:pt idx="1628">
                  <c:v>42538</c:v>
                </c:pt>
                <c:pt idx="1629">
                  <c:v>42537</c:v>
                </c:pt>
                <c:pt idx="1630">
                  <c:v>42536</c:v>
                </c:pt>
                <c:pt idx="1631">
                  <c:v>42535</c:v>
                </c:pt>
                <c:pt idx="1632">
                  <c:v>42534</c:v>
                </c:pt>
                <c:pt idx="1633">
                  <c:v>42533</c:v>
                </c:pt>
                <c:pt idx="1634">
                  <c:v>42532</c:v>
                </c:pt>
                <c:pt idx="1635">
                  <c:v>42531</c:v>
                </c:pt>
                <c:pt idx="1636">
                  <c:v>42530</c:v>
                </c:pt>
                <c:pt idx="1637">
                  <c:v>42529</c:v>
                </c:pt>
                <c:pt idx="1638">
                  <c:v>42528</c:v>
                </c:pt>
                <c:pt idx="1639">
                  <c:v>42527</c:v>
                </c:pt>
                <c:pt idx="1640">
                  <c:v>42526</c:v>
                </c:pt>
                <c:pt idx="1641">
                  <c:v>42525</c:v>
                </c:pt>
                <c:pt idx="1642">
                  <c:v>42524</c:v>
                </c:pt>
                <c:pt idx="1643">
                  <c:v>42523</c:v>
                </c:pt>
                <c:pt idx="1644">
                  <c:v>42522</c:v>
                </c:pt>
                <c:pt idx="1645">
                  <c:v>42521</c:v>
                </c:pt>
                <c:pt idx="1646">
                  <c:v>42520</c:v>
                </c:pt>
                <c:pt idx="1647">
                  <c:v>42519</c:v>
                </c:pt>
                <c:pt idx="1648">
                  <c:v>42518</c:v>
                </c:pt>
                <c:pt idx="1649">
                  <c:v>42517</c:v>
                </c:pt>
                <c:pt idx="1650">
                  <c:v>42516</c:v>
                </c:pt>
                <c:pt idx="1651">
                  <c:v>42515</c:v>
                </c:pt>
                <c:pt idx="1652">
                  <c:v>42514</c:v>
                </c:pt>
                <c:pt idx="1653">
                  <c:v>42513</c:v>
                </c:pt>
                <c:pt idx="1654">
                  <c:v>42512</c:v>
                </c:pt>
                <c:pt idx="1655">
                  <c:v>42511</c:v>
                </c:pt>
                <c:pt idx="1656">
                  <c:v>42510</c:v>
                </c:pt>
                <c:pt idx="1657">
                  <c:v>42509</c:v>
                </c:pt>
                <c:pt idx="1658">
                  <c:v>42508</c:v>
                </c:pt>
                <c:pt idx="1659">
                  <c:v>42507</c:v>
                </c:pt>
                <c:pt idx="1660">
                  <c:v>42506</c:v>
                </c:pt>
                <c:pt idx="1661">
                  <c:v>42505</c:v>
                </c:pt>
                <c:pt idx="1662">
                  <c:v>42504</c:v>
                </c:pt>
                <c:pt idx="1663">
                  <c:v>42503</c:v>
                </c:pt>
                <c:pt idx="1664">
                  <c:v>42502</c:v>
                </c:pt>
                <c:pt idx="1665">
                  <c:v>42501</c:v>
                </c:pt>
                <c:pt idx="1666">
                  <c:v>42500</c:v>
                </c:pt>
                <c:pt idx="1667">
                  <c:v>42499</c:v>
                </c:pt>
                <c:pt idx="1668">
                  <c:v>42498</c:v>
                </c:pt>
                <c:pt idx="1669">
                  <c:v>42497</c:v>
                </c:pt>
                <c:pt idx="1670">
                  <c:v>42496</c:v>
                </c:pt>
                <c:pt idx="1671">
                  <c:v>42495</c:v>
                </c:pt>
                <c:pt idx="1672">
                  <c:v>42494</c:v>
                </c:pt>
                <c:pt idx="1673">
                  <c:v>42493</c:v>
                </c:pt>
                <c:pt idx="1674">
                  <c:v>42492</c:v>
                </c:pt>
                <c:pt idx="1675">
                  <c:v>42491</c:v>
                </c:pt>
                <c:pt idx="1676">
                  <c:v>42490</c:v>
                </c:pt>
                <c:pt idx="1677">
                  <c:v>42489</c:v>
                </c:pt>
                <c:pt idx="1678">
                  <c:v>42488</c:v>
                </c:pt>
                <c:pt idx="1679">
                  <c:v>42487</c:v>
                </c:pt>
                <c:pt idx="1680">
                  <c:v>42486</c:v>
                </c:pt>
                <c:pt idx="1681">
                  <c:v>42485</c:v>
                </c:pt>
                <c:pt idx="1682">
                  <c:v>42484</c:v>
                </c:pt>
                <c:pt idx="1683">
                  <c:v>42483</c:v>
                </c:pt>
                <c:pt idx="1684">
                  <c:v>42482</c:v>
                </c:pt>
                <c:pt idx="1685">
                  <c:v>42481</c:v>
                </c:pt>
                <c:pt idx="1686">
                  <c:v>42480</c:v>
                </c:pt>
                <c:pt idx="1687">
                  <c:v>42479</c:v>
                </c:pt>
                <c:pt idx="1688">
                  <c:v>42478</c:v>
                </c:pt>
                <c:pt idx="1689">
                  <c:v>42477</c:v>
                </c:pt>
                <c:pt idx="1690">
                  <c:v>42476</c:v>
                </c:pt>
                <c:pt idx="1691">
                  <c:v>42475</c:v>
                </c:pt>
                <c:pt idx="1692">
                  <c:v>42474</c:v>
                </c:pt>
                <c:pt idx="1693">
                  <c:v>42473</c:v>
                </c:pt>
                <c:pt idx="1694">
                  <c:v>42472</c:v>
                </c:pt>
                <c:pt idx="1695">
                  <c:v>42471</c:v>
                </c:pt>
                <c:pt idx="1696">
                  <c:v>42470</c:v>
                </c:pt>
                <c:pt idx="1697">
                  <c:v>42469</c:v>
                </c:pt>
                <c:pt idx="1698">
                  <c:v>42468</c:v>
                </c:pt>
                <c:pt idx="1699">
                  <c:v>42467</c:v>
                </c:pt>
                <c:pt idx="1700">
                  <c:v>42466</c:v>
                </c:pt>
                <c:pt idx="1701">
                  <c:v>42465</c:v>
                </c:pt>
                <c:pt idx="1702">
                  <c:v>42464</c:v>
                </c:pt>
                <c:pt idx="1703">
                  <c:v>42463</c:v>
                </c:pt>
                <c:pt idx="1704">
                  <c:v>42462</c:v>
                </c:pt>
                <c:pt idx="1705">
                  <c:v>42461</c:v>
                </c:pt>
                <c:pt idx="1706">
                  <c:v>42460</c:v>
                </c:pt>
                <c:pt idx="1707">
                  <c:v>42459</c:v>
                </c:pt>
                <c:pt idx="1708">
                  <c:v>42458</c:v>
                </c:pt>
                <c:pt idx="1709">
                  <c:v>42457</c:v>
                </c:pt>
                <c:pt idx="1710">
                  <c:v>42456</c:v>
                </c:pt>
                <c:pt idx="1711">
                  <c:v>42455</c:v>
                </c:pt>
                <c:pt idx="1712">
                  <c:v>42454</c:v>
                </c:pt>
                <c:pt idx="1713">
                  <c:v>42453</c:v>
                </c:pt>
                <c:pt idx="1714">
                  <c:v>42452</c:v>
                </c:pt>
                <c:pt idx="1715">
                  <c:v>42451</c:v>
                </c:pt>
                <c:pt idx="1716">
                  <c:v>42450</c:v>
                </c:pt>
                <c:pt idx="1717">
                  <c:v>42449</c:v>
                </c:pt>
                <c:pt idx="1718">
                  <c:v>42448</c:v>
                </c:pt>
                <c:pt idx="1719">
                  <c:v>42447</c:v>
                </c:pt>
                <c:pt idx="1720">
                  <c:v>42446</c:v>
                </c:pt>
                <c:pt idx="1721">
                  <c:v>42445</c:v>
                </c:pt>
                <c:pt idx="1722">
                  <c:v>42444</c:v>
                </c:pt>
                <c:pt idx="1723">
                  <c:v>42443</c:v>
                </c:pt>
                <c:pt idx="1724">
                  <c:v>42442</c:v>
                </c:pt>
                <c:pt idx="1725">
                  <c:v>42441</c:v>
                </c:pt>
                <c:pt idx="1726">
                  <c:v>42440</c:v>
                </c:pt>
                <c:pt idx="1727">
                  <c:v>42439</c:v>
                </c:pt>
                <c:pt idx="1728">
                  <c:v>42438</c:v>
                </c:pt>
                <c:pt idx="1729">
                  <c:v>42437</c:v>
                </c:pt>
                <c:pt idx="1730">
                  <c:v>42436</c:v>
                </c:pt>
                <c:pt idx="1731">
                  <c:v>42435</c:v>
                </c:pt>
                <c:pt idx="1732">
                  <c:v>42434</c:v>
                </c:pt>
                <c:pt idx="1733">
                  <c:v>42433</c:v>
                </c:pt>
                <c:pt idx="1734">
                  <c:v>42432</c:v>
                </c:pt>
                <c:pt idx="1735">
                  <c:v>42431</c:v>
                </c:pt>
                <c:pt idx="1736">
                  <c:v>42430</c:v>
                </c:pt>
                <c:pt idx="1737">
                  <c:v>42429</c:v>
                </c:pt>
                <c:pt idx="1738">
                  <c:v>42428</c:v>
                </c:pt>
                <c:pt idx="1739">
                  <c:v>42427</c:v>
                </c:pt>
                <c:pt idx="1740">
                  <c:v>42426</c:v>
                </c:pt>
                <c:pt idx="1741">
                  <c:v>42425</c:v>
                </c:pt>
                <c:pt idx="1742">
                  <c:v>42424</c:v>
                </c:pt>
                <c:pt idx="1743">
                  <c:v>42423</c:v>
                </c:pt>
                <c:pt idx="1744">
                  <c:v>42422</c:v>
                </c:pt>
                <c:pt idx="1745">
                  <c:v>42421</c:v>
                </c:pt>
                <c:pt idx="1746">
                  <c:v>42420</c:v>
                </c:pt>
                <c:pt idx="1747">
                  <c:v>42419</c:v>
                </c:pt>
                <c:pt idx="1748">
                  <c:v>42418</c:v>
                </c:pt>
                <c:pt idx="1749">
                  <c:v>42417</c:v>
                </c:pt>
                <c:pt idx="1750">
                  <c:v>42416</c:v>
                </c:pt>
                <c:pt idx="1751">
                  <c:v>42415</c:v>
                </c:pt>
                <c:pt idx="1752">
                  <c:v>42414</c:v>
                </c:pt>
                <c:pt idx="1753">
                  <c:v>42413</c:v>
                </c:pt>
                <c:pt idx="1754">
                  <c:v>42412</c:v>
                </c:pt>
                <c:pt idx="1755">
                  <c:v>42411</c:v>
                </c:pt>
                <c:pt idx="1756">
                  <c:v>42410</c:v>
                </c:pt>
                <c:pt idx="1757">
                  <c:v>42409</c:v>
                </c:pt>
                <c:pt idx="1758">
                  <c:v>42408</c:v>
                </c:pt>
                <c:pt idx="1759">
                  <c:v>42407</c:v>
                </c:pt>
                <c:pt idx="1760">
                  <c:v>42406</c:v>
                </c:pt>
                <c:pt idx="1761">
                  <c:v>42405</c:v>
                </c:pt>
                <c:pt idx="1762">
                  <c:v>42404</c:v>
                </c:pt>
                <c:pt idx="1763">
                  <c:v>42403</c:v>
                </c:pt>
                <c:pt idx="1764">
                  <c:v>42402</c:v>
                </c:pt>
                <c:pt idx="1765">
                  <c:v>42401</c:v>
                </c:pt>
                <c:pt idx="1766">
                  <c:v>42400</c:v>
                </c:pt>
                <c:pt idx="1767">
                  <c:v>42399</c:v>
                </c:pt>
                <c:pt idx="1768">
                  <c:v>42398</c:v>
                </c:pt>
                <c:pt idx="1769">
                  <c:v>42397</c:v>
                </c:pt>
                <c:pt idx="1770">
                  <c:v>42396</c:v>
                </c:pt>
                <c:pt idx="1771">
                  <c:v>42395</c:v>
                </c:pt>
                <c:pt idx="1772">
                  <c:v>42394</c:v>
                </c:pt>
                <c:pt idx="1773">
                  <c:v>42393</c:v>
                </c:pt>
                <c:pt idx="1774">
                  <c:v>42392</c:v>
                </c:pt>
                <c:pt idx="1775">
                  <c:v>42391</c:v>
                </c:pt>
                <c:pt idx="1776">
                  <c:v>42390</c:v>
                </c:pt>
                <c:pt idx="1777">
                  <c:v>42389</c:v>
                </c:pt>
                <c:pt idx="1778">
                  <c:v>42388</c:v>
                </c:pt>
                <c:pt idx="1779">
                  <c:v>42387</c:v>
                </c:pt>
                <c:pt idx="1780">
                  <c:v>42386</c:v>
                </c:pt>
                <c:pt idx="1781">
                  <c:v>42385</c:v>
                </c:pt>
                <c:pt idx="1782">
                  <c:v>42384</c:v>
                </c:pt>
                <c:pt idx="1783">
                  <c:v>42383</c:v>
                </c:pt>
                <c:pt idx="1784">
                  <c:v>42382</c:v>
                </c:pt>
                <c:pt idx="1785">
                  <c:v>42381</c:v>
                </c:pt>
                <c:pt idx="1786">
                  <c:v>42380</c:v>
                </c:pt>
                <c:pt idx="1787">
                  <c:v>42379</c:v>
                </c:pt>
                <c:pt idx="1788">
                  <c:v>42378</c:v>
                </c:pt>
                <c:pt idx="1789">
                  <c:v>42377</c:v>
                </c:pt>
                <c:pt idx="1790">
                  <c:v>42376</c:v>
                </c:pt>
                <c:pt idx="1791">
                  <c:v>42375</c:v>
                </c:pt>
                <c:pt idx="1792">
                  <c:v>42374</c:v>
                </c:pt>
                <c:pt idx="1793">
                  <c:v>42373</c:v>
                </c:pt>
                <c:pt idx="1794">
                  <c:v>42372</c:v>
                </c:pt>
                <c:pt idx="1795">
                  <c:v>42371</c:v>
                </c:pt>
                <c:pt idx="1796">
                  <c:v>42370</c:v>
                </c:pt>
                <c:pt idx="1797">
                  <c:v>42369</c:v>
                </c:pt>
                <c:pt idx="1798">
                  <c:v>42368</c:v>
                </c:pt>
                <c:pt idx="1799">
                  <c:v>42367</c:v>
                </c:pt>
                <c:pt idx="1800">
                  <c:v>42366</c:v>
                </c:pt>
                <c:pt idx="1801">
                  <c:v>42365</c:v>
                </c:pt>
                <c:pt idx="1802">
                  <c:v>42364</c:v>
                </c:pt>
                <c:pt idx="1803">
                  <c:v>42363</c:v>
                </c:pt>
                <c:pt idx="1804">
                  <c:v>42362</c:v>
                </c:pt>
                <c:pt idx="1805">
                  <c:v>42361</c:v>
                </c:pt>
                <c:pt idx="1806">
                  <c:v>42360</c:v>
                </c:pt>
                <c:pt idx="1807">
                  <c:v>42359</c:v>
                </c:pt>
                <c:pt idx="1808">
                  <c:v>42358</c:v>
                </c:pt>
                <c:pt idx="1809">
                  <c:v>42357</c:v>
                </c:pt>
                <c:pt idx="1810">
                  <c:v>42356</c:v>
                </c:pt>
                <c:pt idx="1811">
                  <c:v>42355</c:v>
                </c:pt>
                <c:pt idx="1812">
                  <c:v>42354</c:v>
                </c:pt>
                <c:pt idx="1813">
                  <c:v>42353</c:v>
                </c:pt>
                <c:pt idx="1814">
                  <c:v>42352</c:v>
                </c:pt>
                <c:pt idx="1815">
                  <c:v>42351</c:v>
                </c:pt>
                <c:pt idx="1816">
                  <c:v>42350</c:v>
                </c:pt>
                <c:pt idx="1817">
                  <c:v>42349</c:v>
                </c:pt>
                <c:pt idx="1818">
                  <c:v>42348</c:v>
                </c:pt>
                <c:pt idx="1819">
                  <c:v>42347</c:v>
                </c:pt>
                <c:pt idx="1820">
                  <c:v>42346</c:v>
                </c:pt>
                <c:pt idx="1821">
                  <c:v>42345</c:v>
                </c:pt>
                <c:pt idx="1822">
                  <c:v>42344</c:v>
                </c:pt>
                <c:pt idx="1823">
                  <c:v>42343</c:v>
                </c:pt>
                <c:pt idx="1824">
                  <c:v>42342</c:v>
                </c:pt>
                <c:pt idx="1825">
                  <c:v>42341</c:v>
                </c:pt>
                <c:pt idx="1826">
                  <c:v>42340</c:v>
                </c:pt>
                <c:pt idx="1827">
                  <c:v>42339</c:v>
                </c:pt>
                <c:pt idx="1828">
                  <c:v>42338</c:v>
                </c:pt>
                <c:pt idx="1829">
                  <c:v>42337</c:v>
                </c:pt>
                <c:pt idx="1830">
                  <c:v>42336</c:v>
                </c:pt>
                <c:pt idx="1831">
                  <c:v>42335</c:v>
                </c:pt>
                <c:pt idx="1832">
                  <c:v>42334</c:v>
                </c:pt>
                <c:pt idx="1833">
                  <c:v>42333</c:v>
                </c:pt>
                <c:pt idx="1834">
                  <c:v>42332</c:v>
                </c:pt>
                <c:pt idx="1835">
                  <c:v>42331</c:v>
                </c:pt>
                <c:pt idx="1836">
                  <c:v>42330</c:v>
                </c:pt>
                <c:pt idx="1837">
                  <c:v>42329</c:v>
                </c:pt>
                <c:pt idx="1838">
                  <c:v>42328</c:v>
                </c:pt>
                <c:pt idx="1839">
                  <c:v>42327</c:v>
                </c:pt>
                <c:pt idx="1840">
                  <c:v>42326</c:v>
                </c:pt>
                <c:pt idx="1841">
                  <c:v>42325</c:v>
                </c:pt>
                <c:pt idx="1842">
                  <c:v>42324</c:v>
                </c:pt>
                <c:pt idx="1843">
                  <c:v>42323</c:v>
                </c:pt>
                <c:pt idx="1844">
                  <c:v>42322</c:v>
                </c:pt>
                <c:pt idx="1845">
                  <c:v>42321</c:v>
                </c:pt>
                <c:pt idx="1846">
                  <c:v>42320</c:v>
                </c:pt>
                <c:pt idx="1847">
                  <c:v>42319</c:v>
                </c:pt>
                <c:pt idx="1848">
                  <c:v>42318</c:v>
                </c:pt>
                <c:pt idx="1849">
                  <c:v>42317</c:v>
                </c:pt>
                <c:pt idx="1850">
                  <c:v>42316</c:v>
                </c:pt>
                <c:pt idx="1851">
                  <c:v>42315</c:v>
                </c:pt>
                <c:pt idx="1852">
                  <c:v>42314</c:v>
                </c:pt>
                <c:pt idx="1853">
                  <c:v>42313</c:v>
                </c:pt>
                <c:pt idx="1854">
                  <c:v>42312</c:v>
                </c:pt>
                <c:pt idx="1855">
                  <c:v>42311</c:v>
                </c:pt>
                <c:pt idx="1856">
                  <c:v>42310</c:v>
                </c:pt>
                <c:pt idx="1857">
                  <c:v>42309</c:v>
                </c:pt>
                <c:pt idx="1858">
                  <c:v>42308</c:v>
                </c:pt>
                <c:pt idx="1859">
                  <c:v>42307</c:v>
                </c:pt>
                <c:pt idx="1860">
                  <c:v>42306</c:v>
                </c:pt>
                <c:pt idx="1861">
                  <c:v>42305</c:v>
                </c:pt>
                <c:pt idx="1862">
                  <c:v>42304</c:v>
                </c:pt>
                <c:pt idx="1863">
                  <c:v>42303</c:v>
                </c:pt>
                <c:pt idx="1864">
                  <c:v>42302</c:v>
                </c:pt>
                <c:pt idx="1865">
                  <c:v>42301</c:v>
                </c:pt>
                <c:pt idx="1866">
                  <c:v>42300</c:v>
                </c:pt>
                <c:pt idx="1867">
                  <c:v>42299</c:v>
                </c:pt>
                <c:pt idx="1868">
                  <c:v>42298</c:v>
                </c:pt>
                <c:pt idx="1869">
                  <c:v>42297</c:v>
                </c:pt>
                <c:pt idx="1870">
                  <c:v>42296</c:v>
                </c:pt>
                <c:pt idx="1871">
                  <c:v>42295</c:v>
                </c:pt>
                <c:pt idx="1872">
                  <c:v>42294</c:v>
                </c:pt>
                <c:pt idx="1873">
                  <c:v>42293</c:v>
                </c:pt>
                <c:pt idx="1874">
                  <c:v>42292</c:v>
                </c:pt>
                <c:pt idx="1875">
                  <c:v>42291</c:v>
                </c:pt>
                <c:pt idx="1876">
                  <c:v>42290</c:v>
                </c:pt>
                <c:pt idx="1877">
                  <c:v>42289</c:v>
                </c:pt>
                <c:pt idx="1878">
                  <c:v>42288</c:v>
                </c:pt>
                <c:pt idx="1879">
                  <c:v>42287</c:v>
                </c:pt>
                <c:pt idx="1880">
                  <c:v>42286</c:v>
                </c:pt>
                <c:pt idx="1881">
                  <c:v>42285</c:v>
                </c:pt>
                <c:pt idx="1882">
                  <c:v>42284</c:v>
                </c:pt>
                <c:pt idx="1883">
                  <c:v>42283</c:v>
                </c:pt>
                <c:pt idx="1884">
                  <c:v>42282</c:v>
                </c:pt>
                <c:pt idx="1885">
                  <c:v>42281</c:v>
                </c:pt>
                <c:pt idx="1886">
                  <c:v>42280</c:v>
                </c:pt>
                <c:pt idx="1887">
                  <c:v>42279</c:v>
                </c:pt>
                <c:pt idx="1888">
                  <c:v>42278</c:v>
                </c:pt>
                <c:pt idx="1889">
                  <c:v>42277</c:v>
                </c:pt>
                <c:pt idx="1890">
                  <c:v>42276</c:v>
                </c:pt>
                <c:pt idx="1891">
                  <c:v>42275</c:v>
                </c:pt>
                <c:pt idx="1892">
                  <c:v>42274</c:v>
                </c:pt>
                <c:pt idx="1893">
                  <c:v>42273</c:v>
                </c:pt>
                <c:pt idx="1894">
                  <c:v>42272</c:v>
                </c:pt>
                <c:pt idx="1895">
                  <c:v>42271</c:v>
                </c:pt>
                <c:pt idx="1896">
                  <c:v>42270</c:v>
                </c:pt>
                <c:pt idx="1897">
                  <c:v>42269</c:v>
                </c:pt>
                <c:pt idx="1898">
                  <c:v>42268</c:v>
                </c:pt>
                <c:pt idx="1899">
                  <c:v>42267</c:v>
                </c:pt>
                <c:pt idx="1900">
                  <c:v>42266</c:v>
                </c:pt>
                <c:pt idx="1901">
                  <c:v>42265</c:v>
                </c:pt>
                <c:pt idx="1902">
                  <c:v>42264</c:v>
                </c:pt>
                <c:pt idx="1903">
                  <c:v>42263</c:v>
                </c:pt>
                <c:pt idx="1904">
                  <c:v>42262</c:v>
                </c:pt>
                <c:pt idx="1905">
                  <c:v>42261</c:v>
                </c:pt>
                <c:pt idx="1906">
                  <c:v>42260</c:v>
                </c:pt>
                <c:pt idx="1907">
                  <c:v>42259</c:v>
                </c:pt>
                <c:pt idx="1908">
                  <c:v>42258</c:v>
                </c:pt>
                <c:pt idx="1909">
                  <c:v>42257</c:v>
                </c:pt>
                <c:pt idx="1910">
                  <c:v>42256</c:v>
                </c:pt>
                <c:pt idx="1911">
                  <c:v>42255</c:v>
                </c:pt>
                <c:pt idx="1912">
                  <c:v>42254</c:v>
                </c:pt>
                <c:pt idx="1913">
                  <c:v>42253</c:v>
                </c:pt>
                <c:pt idx="1914">
                  <c:v>42252</c:v>
                </c:pt>
                <c:pt idx="1915">
                  <c:v>42251</c:v>
                </c:pt>
                <c:pt idx="1916">
                  <c:v>42250</c:v>
                </c:pt>
                <c:pt idx="1917">
                  <c:v>42249</c:v>
                </c:pt>
                <c:pt idx="1918">
                  <c:v>42248</c:v>
                </c:pt>
                <c:pt idx="1919">
                  <c:v>42247</c:v>
                </c:pt>
                <c:pt idx="1920">
                  <c:v>42246</c:v>
                </c:pt>
                <c:pt idx="1921">
                  <c:v>42245</c:v>
                </c:pt>
                <c:pt idx="1922">
                  <c:v>42244</c:v>
                </c:pt>
                <c:pt idx="1923">
                  <c:v>42243</c:v>
                </c:pt>
                <c:pt idx="1924">
                  <c:v>42242</c:v>
                </c:pt>
                <c:pt idx="1925">
                  <c:v>42241</c:v>
                </c:pt>
                <c:pt idx="1926">
                  <c:v>42240</c:v>
                </c:pt>
                <c:pt idx="1927">
                  <c:v>42239</c:v>
                </c:pt>
                <c:pt idx="1928">
                  <c:v>42238</c:v>
                </c:pt>
                <c:pt idx="1929">
                  <c:v>42237</c:v>
                </c:pt>
                <c:pt idx="1930">
                  <c:v>42236</c:v>
                </c:pt>
                <c:pt idx="1931">
                  <c:v>42235</c:v>
                </c:pt>
                <c:pt idx="1932">
                  <c:v>42234</c:v>
                </c:pt>
                <c:pt idx="1933">
                  <c:v>42233</c:v>
                </c:pt>
                <c:pt idx="1934">
                  <c:v>42232</c:v>
                </c:pt>
                <c:pt idx="1935">
                  <c:v>42231</c:v>
                </c:pt>
                <c:pt idx="1936">
                  <c:v>42230</c:v>
                </c:pt>
                <c:pt idx="1937">
                  <c:v>42229</c:v>
                </c:pt>
                <c:pt idx="1938">
                  <c:v>42228</c:v>
                </c:pt>
                <c:pt idx="1939">
                  <c:v>42227</c:v>
                </c:pt>
                <c:pt idx="1940">
                  <c:v>42226</c:v>
                </c:pt>
                <c:pt idx="1941">
                  <c:v>42225</c:v>
                </c:pt>
                <c:pt idx="1942">
                  <c:v>42224</c:v>
                </c:pt>
                <c:pt idx="1943">
                  <c:v>42223</c:v>
                </c:pt>
                <c:pt idx="1944">
                  <c:v>42222</c:v>
                </c:pt>
                <c:pt idx="1945">
                  <c:v>42221</c:v>
                </c:pt>
                <c:pt idx="1946">
                  <c:v>42220</c:v>
                </c:pt>
                <c:pt idx="1947">
                  <c:v>42219</c:v>
                </c:pt>
                <c:pt idx="1948">
                  <c:v>42218</c:v>
                </c:pt>
                <c:pt idx="1949">
                  <c:v>42217</c:v>
                </c:pt>
                <c:pt idx="1950">
                  <c:v>42216</c:v>
                </c:pt>
                <c:pt idx="1951">
                  <c:v>42215</c:v>
                </c:pt>
                <c:pt idx="1952">
                  <c:v>42214</c:v>
                </c:pt>
                <c:pt idx="1953">
                  <c:v>42213</c:v>
                </c:pt>
                <c:pt idx="1954">
                  <c:v>42212</c:v>
                </c:pt>
                <c:pt idx="1955">
                  <c:v>42211</c:v>
                </c:pt>
                <c:pt idx="1956">
                  <c:v>42210</c:v>
                </c:pt>
                <c:pt idx="1957">
                  <c:v>42209</c:v>
                </c:pt>
                <c:pt idx="1958">
                  <c:v>42208</c:v>
                </c:pt>
                <c:pt idx="1959">
                  <c:v>42207</c:v>
                </c:pt>
                <c:pt idx="1960">
                  <c:v>42206</c:v>
                </c:pt>
                <c:pt idx="1961">
                  <c:v>42205</c:v>
                </c:pt>
                <c:pt idx="1962">
                  <c:v>42204</c:v>
                </c:pt>
                <c:pt idx="1963">
                  <c:v>42203</c:v>
                </c:pt>
                <c:pt idx="1964">
                  <c:v>42202</c:v>
                </c:pt>
                <c:pt idx="1965">
                  <c:v>42201</c:v>
                </c:pt>
                <c:pt idx="1966">
                  <c:v>42200</c:v>
                </c:pt>
                <c:pt idx="1967">
                  <c:v>42199</c:v>
                </c:pt>
                <c:pt idx="1968">
                  <c:v>42198</c:v>
                </c:pt>
                <c:pt idx="1969">
                  <c:v>42197</c:v>
                </c:pt>
                <c:pt idx="1970">
                  <c:v>42196</c:v>
                </c:pt>
                <c:pt idx="1971">
                  <c:v>42195</c:v>
                </c:pt>
                <c:pt idx="1972">
                  <c:v>42194</c:v>
                </c:pt>
                <c:pt idx="1973">
                  <c:v>42193</c:v>
                </c:pt>
                <c:pt idx="1974">
                  <c:v>42192</c:v>
                </c:pt>
                <c:pt idx="1975">
                  <c:v>42191</c:v>
                </c:pt>
                <c:pt idx="1976">
                  <c:v>42190</c:v>
                </c:pt>
                <c:pt idx="1977">
                  <c:v>42189</c:v>
                </c:pt>
                <c:pt idx="1978">
                  <c:v>42188</c:v>
                </c:pt>
                <c:pt idx="1979">
                  <c:v>42187</c:v>
                </c:pt>
                <c:pt idx="1980">
                  <c:v>42186</c:v>
                </c:pt>
                <c:pt idx="1981">
                  <c:v>42185</c:v>
                </c:pt>
                <c:pt idx="1982">
                  <c:v>42184</c:v>
                </c:pt>
                <c:pt idx="1983">
                  <c:v>42183</c:v>
                </c:pt>
                <c:pt idx="1984">
                  <c:v>42182</c:v>
                </c:pt>
                <c:pt idx="1985">
                  <c:v>42181</c:v>
                </c:pt>
                <c:pt idx="1986">
                  <c:v>42180</c:v>
                </c:pt>
                <c:pt idx="1987">
                  <c:v>42179</c:v>
                </c:pt>
                <c:pt idx="1988">
                  <c:v>42178</c:v>
                </c:pt>
                <c:pt idx="1989">
                  <c:v>42177</c:v>
                </c:pt>
                <c:pt idx="1990">
                  <c:v>42176</c:v>
                </c:pt>
                <c:pt idx="1991">
                  <c:v>42175</c:v>
                </c:pt>
                <c:pt idx="1992">
                  <c:v>42174</c:v>
                </c:pt>
                <c:pt idx="1993">
                  <c:v>42173</c:v>
                </c:pt>
                <c:pt idx="1994">
                  <c:v>42172</c:v>
                </c:pt>
                <c:pt idx="1995">
                  <c:v>42171</c:v>
                </c:pt>
                <c:pt idx="1996">
                  <c:v>42170</c:v>
                </c:pt>
                <c:pt idx="1997">
                  <c:v>42169</c:v>
                </c:pt>
                <c:pt idx="1998">
                  <c:v>42168</c:v>
                </c:pt>
                <c:pt idx="1999">
                  <c:v>42167</c:v>
                </c:pt>
                <c:pt idx="2000">
                  <c:v>42166</c:v>
                </c:pt>
                <c:pt idx="2001">
                  <c:v>42165</c:v>
                </c:pt>
                <c:pt idx="2002">
                  <c:v>42164</c:v>
                </c:pt>
                <c:pt idx="2003">
                  <c:v>42163</c:v>
                </c:pt>
                <c:pt idx="2004">
                  <c:v>42162</c:v>
                </c:pt>
                <c:pt idx="2005">
                  <c:v>42161</c:v>
                </c:pt>
                <c:pt idx="2006">
                  <c:v>42160</c:v>
                </c:pt>
                <c:pt idx="2007">
                  <c:v>42159</c:v>
                </c:pt>
                <c:pt idx="2008">
                  <c:v>42158</c:v>
                </c:pt>
                <c:pt idx="2009">
                  <c:v>42157</c:v>
                </c:pt>
                <c:pt idx="2010">
                  <c:v>42156</c:v>
                </c:pt>
                <c:pt idx="2011">
                  <c:v>42155</c:v>
                </c:pt>
                <c:pt idx="2012">
                  <c:v>42154</c:v>
                </c:pt>
                <c:pt idx="2013">
                  <c:v>42153</c:v>
                </c:pt>
                <c:pt idx="2014">
                  <c:v>42152</c:v>
                </c:pt>
                <c:pt idx="2015">
                  <c:v>42151</c:v>
                </c:pt>
                <c:pt idx="2016">
                  <c:v>42150</c:v>
                </c:pt>
                <c:pt idx="2017">
                  <c:v>42149</c:v>
                </c:pt>
                <c:pt idx="2018">
                  <c:v>42148</c:v>
                </c:pt>
                <c:pt idx="2019">
                  <c:v>42147</c:v>
                </c:pt>
                <c:pt idx="2020">
                  <c:v>42146</c:v>
                </c:pt>
                <c:pt idx="2021">
                  <c:v>42145</c:v>
                </c:pt>
                <c:pt idx="2022">
                  <c:v>42144</c:v>
                </c:pt>
                <c:pt idx="2023">
                  <c:v>42143</c:v>
                </c:pt>
                <c:pt idx="2024">
                  <c:v>42142</c:v>
                </c:pt>
                <c:pt idx="2025">
                  <c:v>42141</c:v>
                </c:pt>
                <c:pt idx="2026">
                  <c:v>42140</c:v>
                </c:pt>
                <c:pt idx="2027">
                  <c:v>42139</c:v>
                </c:pt>
                <c:pt idx="2028">
                  <c:v>42138</c:v>
                </c:pt>
                <c:pt idx="2029">
                  <c:v>42137</c:v>
                </c:pt>
                <c:pt idx="2030">
                  <c:v>42136</c:v>
                </c:pt>
                <c:pt idx="2031">
                  <c:v>42135</c:v>
                </c:pt>
                <c:pt idx="2032">
                  <c:v>42134</c:v>
                </c:pt>
                <c:pt idx="2033">
                  <c:v>42133</c:v>
                </c:pt>
                <c:pt idx="2034">
                  <c:v>42132</c:v>
                </c:pt>
                <c:pt idx="2035">
                  <c:v>42131</c:v>
                </c:pt>
                <c:pt idx="2036">
                  <c:v>42130</c:v>
                </c:pt>
                <c:pt idx="2037">
                  <c:v>42129</c:v>
                </c:pt>
                <c:pt idx="2038">
                  <c:v>42128</c:v>
                </c:pt>
                <c:pt idx="2039">
                  <c:v>42127</c:v>
                </c:pt>
                <c:pt idx="2040">
                  <c:v>42126</c:v>
                </c:pt>
                <c:pt idx="2041">
                  <c:v>42125</c:v>
                </c:pt>
                <c:pt idx="2042">
                  <c:v>42124</c:v>
                </c:pt>
                <c:pt idx="2043">
                  <c:v>42123</c:v>
                </c:pt>
                <c:pt idx="2044">
                  <c:v>42122</c:v>
                </c:pt>
                <c:pt idx="2045">
                  <c:v>42121</c:v>
                </c:pt>
                <c:pt idx="2046">
                  <c:v>42120</c:v>
                </c:pt>
                <c:pt idx="2047">
                  <c:v>42119</c:v>
                </c:pt>
                <c:pt idx="2048">
                  <c:v>42118</c:v>
                </c:pt>
                <c:pt idx="2049">
                  <c:v>42117</c:v>
                </c:pt>
                <c:pt idx="2050">
                  <c:v>42116</c:v>
                </c:pt>
                <c:pt idx="2051">
                  <c:v>42115</c:v>
                </c:pt>
                <c:pt idx="2052">
                  <c:v>42114</c:v>
                </c:pt>
                <c:pt idx="2053">
                  <c:v>42113</c:v>
                </c:pt>
                <c:pt idx="2054">
                  <c:v>42112</c:v>
                </c:pt>
                <c:pt idx="2055">
                  <c:v>42111</c:v>
                </c:pt>
                <c:pt idx="2056">
                  <c:v>42110</c:v>
                </c:pt>
                <c:pt idx="2057">
                  <c:v>42109</c:v>
                </c:pt>
                <c:pt idx="2058">
                  <c:v>42108</c:v>
                </c:pt>
                <c:pt idx="2059">
                  <c:v>42107</c:v>
                </c:pt>
                <c:pt idx="2060">
                  <c:v>42106</c:v>
                </c:pt>
                <c:pt idx="2061">
                  <c:v>42105</c:v>
                </c:pt>
                <c:pt idx="2062">
                  <c:v>42104</c:v>
                </c:pt>
                <c:pt idx="2063">
                  <c:v>42103</c:v>
                </c:pt>
                <c:pt idx="2064">
                  <c:v>42102</c:v>
                </c:pt>
                <c:pt idx="2065">
                  <c:v>42101</c:v>
                </c:pt>
                <c:pt idx="2066">
                  <c:v>42100</c:v>
                </c:pt>
                <c:pt idx="2067">
                  <c:v>42099</c:v>
                </c:pt>
                <c:pt idx="2068">
                  <c:v>42098</c:v>
                </c:pt>
                <c:pt idx="2069">
                  <c:v>42097</c:v>
                </c:pt>
                <c:pt idx="2070">
                  <c:v>42096</c:v>
                </c:pt>
                <c:pt idx="2071">
                  <c:v>42095</c:v>
                </c:pt>
                <c:pt idx="2072">
                  <c:v>42094</c:v>
                </c:pt>
                <c:pt idx="2073">
                  <c:v>42093</c:v>
                </c:pt>
                <c:pt idx="2074">
                  <c:v>42092</c:v>
                </c:pt>
                <c:pt idx="2075">
                  <c:v>42091</c:v>
                </c:pt>
                <c:pt idx="2076">
                  <c:v>42090</c:v>
                </c:pt>
                <c:pt idx="2077">
                  <c:v>42089</c:v>
                </c:pt>
                <c:pt idx="2078">
                  <c:v>42088</c:v>
                </c:pt>
                <c:pt idx="2079">
                  <c:v>42087</c:v>
                </c:pt>
                <c:pt idx="2080">
                  <c:v>42086</c:v>
                </c:pt>
                <c:pt idx="2081">
                  <c:v>42085</c:v>
                </c:pt>
                <c:pt idx="2082">
                  <c:v>42084</c:v>
                </c:pt>
                <c:pt idx="2083">
                  <c:v>42083</c:v>
                </c:pt>
                <c:pt idx="2084">
                  <c:v>42082</c:v>
                </c:pt>
                <c:pt idx="2085">
                  <c:v>42081</c:v>
                </c:pt>
                <c:pt idx="2086">
                  <c:v>42080</c:v>
                </c:pt>
                <c:pt idx="2087">
                  <c:v>42079</c:v>
                </c:pt>
                <c:pt idx="2088">
                  <c:v>42078</c:v>
                </c:pt>
                <c:pt idx="2089">
                  <c:v>42077</c:v>
                </c:pt>
                <c:pt idx="2090">
                  <c:v>42076</c:v>
                </c:pt>
                <c:pt idx="2091">
                  <c:v>42075</c:v>
                </c:pt>
                <c:pt idx="2092">
                  <c:v>42074</c:v>
                </c:pt>
                <c:pt idx="2093">
                  <c:v>42073</c:v>
                </c:pt>
                <c:pt idx="2094">
                  <c:v>42072</c:v>
                </c:pt>
                <c:pt idx="2095">
                  <c:v>42071</c:v>
                </c:pt>
                <c:pt idx="2096">
                  <c:v>42070</c:v>
                </c:pt>
                <c:pt idx="2097">
                  <c:v>42069</c:v>
                </c:pt>
                <c:pt idx="2098">
                  <c:v>42068</c:v>
                </c:pt>
                <c:pt idx="2099">
                  <c:v>42067</c:v>
                </c:pt>
                <c:pt idx="2100">
                  <c:v>42066</c:v>
                </c:pt>
                <c:pt idx="2101">
                  <c:v>42065</c:v>
                </c:pt>
                <c:pt idx="2102">
                  <c:v>42064</c:v>
                </c:pt>
                <c:pt idx="2103">
                  <c:v>42063</c:v>
                </c:pt>
                <c:pt idx="2104">
                  <c:v>42062</c:v>
                </c:pt>
                <c:pt idx="2105">
                  <c:v>42061</c:v>
                </c:pt>
                <c:pt idx="2106">
                  <c:v>42060</c:v>
                </c:pt>
                <c:pt idx="2107">
                  <c:v>42059</c:v>
                </c:pt>
                <c:pt idx="2108">
                  <c:v>42058</c:v>
                </c:pt>
                <c:pt idx="2109">
                  <c:v>42057</c:v>
                </c:pt>
                <c:pt idx="2110">
                  <c:v>42056</c:v>
                </c:pt>
                <c:pt idx="2111">
                  <c:v>42055</c:v>
                </c:pt>
                <c:pt idx="2112">
                  <c:v>42054</c:v>
                </c:pt>
                <c:pt idx="2113">
                  <c:v>42053</c:v>
                </c:pt>
                <c:pt idx="2114">
                  <c:v>42052</c:v>
                </c:pt>
                <c:pt idx="2115">
                  <c:v>42051</c:v>
                </c:pt>
                <c:pt idx="2116">
                  <c:v>42050</c:v>
                </c:pt>
                <c:pt idx="2117">
                  <c:v>42049</c:v>
                </c:pt>
                <c:pt idx="2118">
                  <c:v>42048</c:v>
                </c:pt>
                <c:pt idx="2119">
                  <c:v>42047</c:v>
                </c:pt>
                <c:pt idx="2120">
                  <c:v>42046</c:v>
                </c:pt>
                <c:pt idx="2121">
                  <c:v>42045</c:v>
                </c:pt>
                <c:pt idx="2122">
                  <c:v>42044</c:v>
                </c:pt>
                <c:pt idx="2123">
                  <c:v>42043</c:v>
                </c:pt>
                <c:pt idx="2124">
                  <c:v>42042</c:v>
                </c:pt>
                <c:pt idx="2125">
                  <c:v>42041</c:v>
                </c:pt>
                <c:pt idx="2126">
                  <c:v>42040</c:v>
                </c:pt>
                <c:pt idx="2127">
                  <c:v>42039</c:v>
                </c:pt>
                <c:pt idx="2128">
                  <c:v>42038</c:v>
                </c:pt>
                <c:pt idx="2129">
                  <c:v>42037</c:v>
                </c:pt>
                <c:pt idx="2130">
                  <c:v>42036</c:v>
                </c:pt>
                <c:pt idx="2131">
                  <c:v>42035</c:v>
                </c:pt>
                <c:pt idx="2132">
                  <c:v>42034</c:v>
                </c:pt>
                <c:pt idx="2133">
                  <c:v>42033</c:v>
                </c:pt>
                <c:pt idx="2134">
                  <c:v>42032</c:v>
                </c:pt>
                <c:pt idx="2135">
                  <c:v>42031</c:v>
                </c:pt>
                <c:pt idx="2136">
                  <c:v>42030</c:v>
                </c:pt>
                <c:pt idx="2137">
                  <c:v>42029</c:v>
                </c:pt>
                <c:pt idx="2138">
                  <c:v>42028</c:v>
                </c:pt>
                <c:pt idx="2139">
                  <c:v>42027</c:v>
                </c:pt>
                <c:pt idx="2140">
                  <c:v>42026</c:v>
                </c:pt>
                <c:pt idx="2141">
                  <c:v>42025</c:v>
                </c:pt>
                <c:pt idx="2142">
                  <c:v>42024</c:v>
                </c:pt>
                <c:pt idx="2143">
                  <c:v>42023</c:v>
                </c:pt>
                <c:pt idx="2144">
                  <c:v>42022</c:v>
                </c:pt>
                <c:pt idx="2145">
                  <c:v>42021</c:v>
                </c:pt>
                <c:pt idx="2146">
                  <c:v>42020</c:v>
                </c:pt>
                <c:pt idx="2147">
                  <c:v>42019</c:v>
                </c:pt>
                <c:pt idx="2148">
                  <c:v>42018</c:v>
                </c:pt>
                <c:pt idx="2149">
                  <c:v>42017</c:v>
                </c:pt>
                <c:pt idx="2150">
                  <c:v>42016</c:v>
                </c:pt>
                <c:pt idx="2151">
                  <c:v>42015</c:v>
                </c:pt>
                <c:pt idx="2152">
                  <c:v>42014</c:v>
                </c:pt>
                <c:pt idx="2153">
                  <c:v>42013</c:v>
                </c:pt>
                <c:pt idx="2154">
                  <c:v>42012</c:v>
                </c:pt>
                <c:pt idx="2155">
                  <c:v>42011</c:v>
                </c:pt>
                <c:pt idx="2156">
                  <c:v>42010</c:v>
                </c:pt>
                <c:pt idx="2157">
                  <c:v>42009</c:v>
                </c:pt>
                <c:pt idx="2158">
                  <c:v>42008</c:v>
                </c:pt>
                <c:pt idx="2159">
                  <c:v>42007</c:v>
                </c:pt>
                <c:pt idx="2160">
                  <c:v>42006</c:v>
                </c:pt>
                <c:pt idx="2161">
                  <c:v>42005</c:v>
                </c:pt>
                <c:pt idx="2162">
                  <c:v>42004</c:v>
                </c:pt>
                <c:pt idx="2163">
                  <c:v>42003</c:v>
                </c:pt>
                <c:pt idx="2164">
                  <c:v>42002</c:v>
                </c:pt>
                <c:pt idx="2165">
                  <c:v>42001</c:v>
                </c:pt>
                <c:pt idx="2166">
                  <c:v>42000</c:v>
                </c:pt>
                <c:pt idx="2167">
                  <c:v>41999</c:v>
                </c:pt>
                <c:pt idx="2168">
                  <c:v>41998</c:v>
                </c:pt>
                <c:pt idx="2169">
                  <c:v>41997</c:v>
                </c:pt>
                <c:pt idx="2170">
                  <c:v>41996</c:v>
                </c:pt>
                <c:pt idx="2171">
                  <c:v>41995</c:v>
                </c:pt>
                <c:pt idx="2172">
                  <c:v>41994</c:v>
                </c:pt>
                <c:pt idx="2173">
                  <c:v>41993</c:v>
                </c:pt>
                <c:pt idx="2174">
                  <c:v>41992</c:v>
                </c:pt>
                <c:pt idx="2175">
                  <c:v>41991</c:v>
                </c:pt>
                <c:pt idx="2176">
                  <c:v>41990</c:v>
                </c:pt>
                <c:pt idx="2177">
                  <c:v>41989</c:v>
                </c:pt>
                <c:pt idx="2178">
                  <c:v>41988</c:v>
                </c:pt>
                <c:pt idx="2179">
                  <c:v>41987</c:v>
                </c:pt>
                <c:pt idx="2180">
                  <c:v>41986</c:v>
                </c:pt>
                <c:pt idx="2181">
                  <c:v>41985</c:v>
                </c:pt>
                <c:pt idx="2182">
                  <c:v>41984</c:v>
                </c:pt>
                <c:pt idx="2183">
                  <c:v>41983</c:v>
                </c:pt>
                <c:pt idx="2184">
                  <c:v>41982</c:v>
                </c:pt>
                <c:pt idx="2185">
                  <c:v>41981</c:v>
                </c:pt>
                <c:pt idx="2186">
                  <c:v>41980</c:v>
                </c:pt>
                <c:pt idx="2187">
                  <c:v>41979</c:v>
                </c:pt>
                <c:pt idx="2188">
                  <c:v>41978</c:v>
                </c:pt>
                <c:pt idx="2189">
                  <c:v>41977</c:v>
                </c:pt>
                <c:pt idx="2190">
                  <c:v>41976</c:v>
                </c:pt>
                <c:pt idx="2191">
                  <c:v>41975</c:v>
                </c:pt>
                <c:pt idx="2192">
                  <c:v>41974</c:v>
                </c:pt>
                <c:pt idx="2193">
                  <c:v>41973</c:v>
                </c:pt>
                <c:pt idx="2194">
                  <c:v>41972</c:v>
                </c:pt>
                <c:pt idx="2195">
                  <c:v>41971</c:v>
                </c:pt>
                <c:pt idx="2196">
                  <c:v>41970</c:v>
                </c:pt>
                <c:pt idx="2197">
                  <c:v>41969</c:v>
                </c:pt>
                <c:pt idx="2198">
                  <c:v>41968</c:v>
                </c:pt>
                <c:pt idx="2199">
                  <c:v>41967</c:v>
                </c:pt>
                <c:pt idx="2200">
                  <c:v>41966</c:v>
                </c:pt>
                <c:pt idx="2201">
                  <c:v>41965</c:v>
                </c:pt>
                <c:pt idx="2202">
                  <c:v>41964</c:v>
                </c:pt>
                <c:pt idx="2203">
                  <c:v>41963</c:v>
                </c:pt>
                <c:pt idx="2204">
                  <c:v>41962</c:v>
                </c:pt>
                <c:pt idx="2205">
                  <c:v>41961</c:v>
                </c:pt>
                <c:pt idx="2206">
                  <c:v>41960</c:v>
                </c:pt>
                <c:pt idx="2207">
                  <c:v>41959</c:v>
                </c:pt>
                <c:pt idx="2208">
                  <c:v>41958</c:v>
                </c:pt>
                <c:pt idx="2209">
                  <c:v>41957</c:v>
                </c:pt>
                <c:pt idx="2210">
                  <c:v>41956</c:v>
                </c:pt>
                <c:pt idx="2211">
                  <c:v>41955</c:v>
                </c:pt>
                <c:pt idx="2212">
                  <c:v>41954</c:v>
                </c:pt>
                <c:pt idx="2213">
                  <c:v>41953</c:v>
                </c:pt>
                <c:pt idx="2214">
                  <c:v>41952</c:v>
                </c:pt>
                <c:pt idx="2215">
                  <c:v>41951</c:v>
                </c:pt>
                <c:pt idx="2216">
                  <c:v>41950</c:v>
                </c:pt>
                <c:pt idx="2217">
                  <c:v>41949</c:v>
                </c:pt>
                <c:pt idx="2218">
                  <c:v>41948</c:v>
                </c:pt>
                <c:pt idx="2219">
                  <c:v>41947</c:v>
                </c:pt>
                <c:pt idx="2220">
                  <c:v>41946</c:v>
                </c:pt>
                <c:pt idx="2221">
                  <c:v>41945</c:v>
                </c:pt>
                <c:pt idx="2222">
                  <c:v>41944</c:v>
                </c:pt>
                <c:pt idx="2223">
                  <c:v>41943</c:v>
                </c:pt>
                <c:pt idx="2224">
                  <c:v>41942</c:v>
                </c:pt>
                <c:pt idx="2225">
                  <c:v>41941</c:v>
                </c:pt>
                <c:pt idx="2226">
                  <c:v>41940</c:v>
                </c:pt>
                <c:pt idx="2227">
                  <c:v>41939</c:v>
                </c:pt>
                <c:pt idx="2228">
                  <c:v>41938</c:v>
                </c:pt>
                <c:pt idx="2229">
                  <c:v>41937</c:v>
                </c:pt>
                <c:pt idx="2230">
                  <c:v>41936</c:v>
                </c:pt>
                <c:pt idx="2231">
                  <c:v>41935</c:v>
                </c:pt>
                <c:pt idx="2232">
                  <c:v>41934</c:v>
                </c:pt>
                <c:pt idx="2233">
                  <c:v>41933</c:v>
                </c:pt>
                <c:pt idx="2234">
                  <c:v>41932</c:v>
                </c:pt>
                <c:pt idx="2235">
                  <c:v>41931</c:v>
                </c:pt>
                <c:pt idx="2236">
                  <c:v>41930</c:v>
                </c:pt>
                <c:pt idx="2237">
                  <c:v>41929</c:v>
                </c:pt>
                <c:pt idx="2238">
                  <c:v>41928</c:v>
                </c:pt>
                <c:pt idx="2239">
                  <c:v>41927</c:v>
                </c:pt>
                <c:pt idx="2240">
                  <c:v>41926</c:v>
                </c:pt>
                <c:pt idx="2241">
                  <c:v>41925</c:v>
                </c:pt>
                <c:pt idx="2242">
                  <c:v>41924</c:v>
                </c:pt>
                <c:pt idx="2243">
                  <c:v>41923</c:v>
                </c:pt>
                <c:pt idx="2244">
                  <c:v>41922</c:v>
                </c:pt>
                <c:pt idx="2245">
                  <c:v>41921</c:v>
                </c:pt>
                <c:pt idx="2246">
                  <c:v>41920</c:v>
                </c:pt>
                <c:pt idx="2247">
                  <c:v>41919</c:v>
                </c:pt>
                <c:pt idx="2248">
                  <c:v>41918</c:v>
                </c:pt>
                <c:pt idx="2249">
                  <c:v>41917</c:v>
                </c:pt>
                <c:pt idx="2250">
                  <c:v>41916</c:v>
                </c:pt>
                <c:pt idx="2251">
                  <c:v>41915</c:v>
                </c:pt>
                <c:pt idx="2252">
                  <c:v>41914</c:v>
                </c:pt>
                <c:pt idx="2253">
                  <c:v>41913</c:v>
                </c:pt>
                <c:pt idx="2254">
                  <c:v>41912</c:v>
                </c:pt>
                <c:pt idx="2255">
                  <c:v>41911</c:v>
                </c:pt>
                <c:pt idx="2256">
                  <c:v>41910</c:v>
                </c:pt>
                <c:pt idx="2257">
                  <c:v>41909</c:v>
                </c:pt>
                <c:pt idx="2258">
                  <c:v>41908</c:v>
                </c:pt>
                <c:pt idx="2259">
                  <c:v>41907</c:v>
                </c:pt>
                <c:pt idx="2260">
                  <c:v>41906</c:v>
                </c:pt>
                <c:pt idx="2261">
                  <c:v>41905</c:v>
                </c:pt>
                <c:pt idx="2262">
                  <c:v>41904</c:v>
                </c:pt>
                <c:pt idx="2263">
                  <c:v>41903</c:v>
                </c:pt>
                <c:pt idx="2264">
                  <c:v>41902</c:v>
                </c:pt>
                <c:pt idx="2265">
                  <c:v>41901</c:v>
                </c:pt>
                <c:pt idx="2266">
                  <c:v>41900</c:v>
                </c:pt>
                <c:pt idx="2267">
                  <c:v>41899</c:v>
                </c:pt>
                <c:pt idx="2268">
                  <c:v>41898</c:v>
                </c:pt>
                <c:pt idx="2269">
                  <c:v>41897</c:v>
                </c:pt>
                <c:pt idx="2270">
                  <c:v>41896</c:v>
                </c:pt>
                <c:pt idx="2271">
                  <c:v>41895</c:v>
                </c:pt>
                <c:pt idx="2272">
                  <c:v>41894</c:v>
                </c:pt>
                <c:pt idx="2273">
                  <c:v>41893</c:v>
                </c:pt>
                <c:pt idx="2274">
                  <c:v>41892</c:v>
                </c:pt>
                <c:pt idx="2275">
                  <c:v>41891</c:v>
                </c:pt>
                <c:pt idx="2276">
                  <c:v>41890</c:v>
                </c:pt>
                <c:pt idx="2277">
                  <c:v>41889</c:v>
                </c:pt>
                <c:pt idx="2278">
                  <c:v>41888</c:v>
                </c:pt>
                <c:pt idx="2279">
                  <c:v>41887</c:v>
                </c:pt>
                <c:pt idx="2280">
                  <c:v>41886</c:v>
                </c:pt>
                <c:pt idx="2281">
                  <c:v>41885</c:v>
                </c:pt>
                <c:pt idx="2282">
                  <c:v>41884</c:v>
                </c:pt>
                <c:pt idx="2283">
                  <c:v>41883</c:v>
                </c:pt>
                <c:pt idx="2284">
                  <c:v>41882</c:v>
                </c:pt>
                <c:pt idx="2285">
                  <c:v>41881</c:v>
                </c:pt>
                <c:pt idx="2286">
                  <c:v>41880</c:v>
                </c:pt>
                <c:pt idx="2287">
                  <c:v>41879</c:v>
                </c:pt>
                <c:pt idx="2288">
                  <c:v>41878</c:v>
                </c:pt>
                <c:pt idx="2289">
                  <c:v>41877</c:v>
                </c:pt>
                <c:pt idx="2290">
                  <c:v>41876</c:v>
                </c:pt>
                <c:pt idx="2291">
                  <c:v>41875</c:v>
                </c:pt>
                <c:pt idx="2292">
                  <c:v>41874</c:v>
                </c:pt>
                <c:pt idx="2293">
                  <c:v>41873</c:v>
                </c:pt>
                <c:pt idx="2294">
                  <c:v>41872</c:v>
                </c:pt>
                <c:pt idx="2295">
                  <c:v>41871</c:v>
                </c:pt>
                <c:pt idx="2296">
                  <c:v>41870</c:v>
                </c:pt>
                <c:pt idx="2297">
                  <c:v>41869</c:v>
                </c:pt>
                <c:pt idx="2298">
                  <c:v>41868</c:v>
                </c:pt>
                <c:pt idx="2299">
                  <c:v>41867</c:v>
                </c:pt>
                <c:pt idx="2300">
                  <c:v>41866</c:v>
                </c:pt>
                <c:pt idx="2301">
                  <c:v>41865</c:v>
                </c:pt>
                <c:pt idx="2302">
                  <c:v>41864</c:v>
                </c:pt>
                <c:pt idx="2303">
                  <c:v>41863</c:v>
                </c:pt>
                <c:pt idx="2304">
                  <c:v>41862</c:v>
                </c:pt>
                <c:pt idx="2305">
                  <c:v>41861</c:v>
                </c:pt>
                <c:pt idx="2306">
                  <c:v>41860</c:v>
                </c:pt>
                <c:pt idx="2307">
                  <c:v>41859</c:v>
                </c:pt>
                <c:pt idx="2308">
                  <c:v>41858</c:v>
                </c:pt>
                <c:pt idx="2309">
                  <c:v>41857</c:v>
                </c:pt>
                <c:pt idx="2310">
                  <c:v>41856</c:v>
                </c:pt>
                <c:pt idx="2311">
                  <c:v>41855</c:v>
                </c:pt>
                <c:pt idx="2312">
                  <c:v>41854</c:v>
                </c:pt>
                <c:pt idx="2313">
                  <c:v>41853</c:v>
                </c:pt>
                <c:pt idx="2314">
                  <c:v>41852</c:v>
                </c:pt>
                <c:pt idx="2315">
                  <c:v>41851</c:v>
                </c:pt>
                <c:pt idx="2316">
                  <c:v>41850</c:v>
                </c:pt>
                <c:pt idx="2317">
                  <c:v>41849</c:v>
                </c:pt>
                <c:pt idx="2318">
                  <c:v>41848</c:v>
                </c:pt>
                <c:pt idx="2319">
                  <c:v>41847</c:v>
                </c:pt>
                <c:pt idx="2320">
                  <c:v>41846</c:v>
                </c:pt>
                <c:pt idx="2321">
                  <c:v>41845</c:v>
                </c:pt>
                <c:pt idx="2322">
                  <c:v>41844</c:v>
                </c:pt>
                <c:pt idx="2323">
                  <c:v>41843</c:v>
                </c:pt>
                <c:pt idx="2324">
                  <c:v>41842</c:v>
                </c:pt>
                <c:pt idx="2325">
                  <c:v>41841</c:v>
                </c:pt>
                <c:pt idx="2326">
                  <c:v>41840</c:v>
                </c:pt>
                <c:pt idx="2327">
                  <c:v>41839</c:v>
                </c:pt>
                <c:pt idx="2328">
                  <c:v>41838</c:v>
                </c:pt>
                <c:pt idx="2329">
                  <c:v>41837</c:v>
                </c:pt>
                <c:pt idx="2330">
                  <c:v>41836</c:v>
                </c:pt>
                <c:pt idx="2331">
                  <c:v>41835</c:v>
                </c:pt>
                <c:pt idx="2332">
                  <c:v>41834</c:v>
                </c:pt>
                <c:pt idx="2333">
                  <c:v>41833</c:v>
                </c:pt>
                <c:pt idx="2334">
                  <c:v>41832</c:v>
                </c:pt>
                <c:pt idx="2335">
                  <c:v>41831</c:v>
                </c:pt>
                <c:pt idx="2336">
                  <c:v>41830</c:v>
                </c:pt>
                <c:pt idx="2337">
                  <c:v>41829</c:v>
                </c:pt>
                <c:pt idx="2338">
                  <c:v>41828</c:v>
                </c:pt>
                <c:pt idx="2339">
                  <c:v>41827</c:v>
                </c:pt>
                <c:pt idx="2340">
                  <c:v>41826</c:v>
                </c:pt>
                <c:pt idx="2341">
                  <c:v>41825</c:v>
                </c:pt>
                <c:pt idx="2342">
                  <c:v>41824</c:v>
                </c:pt>
                <c:pt idx="2343">
                  <c:v>41823</c:v>
                </c:pt>
                <c:pt idx="2344">
                  <c:v>41822</c:v>
                </c:pt>
                <c:pt idx="2345">
                  <c:v>41821</c:v>
                </c:pt>
                <c:pt idx="2346">
                  <c:v>41820</c:v>
                </c:pt>
                <c:pt idx="2347">
                  <c:v>41819</c:v>
                </c:pt>
                <c:pt idx="2348">
                  <c:v>41818</c:v>
                </c:pt>
                <c:pt idx="2349">
                  <c:v>41817</c:v>
                </c:pt>
                <c:pt idx="2350">
                  <c:v>41816</c:v>
                </c:pt>
                <c:pt idx="2351">
                  <c:v>41815</c:v>
                </c:pt>
                <c:pt idx="2352">
                  <c:v>41814</c:v>
                </c:pt>
                <c:pt idx="2353">
                  <c:v>41813</c:v>
                </c:pt>
                <c:pt idx="2354">
                  <c:v>41812</c:v>
                </c:pt>
                <c:pt idx="2355">
                  <c:v>41811</c:v>
                </c:pt>
                <c:pt idx="2356">
                  <c:v>41810</c:v>
                </c:pt>
                <c:pt idx="2357">
                  <c:v>41809</c:v>
                </c:pt>
                <c:pt idx="2358">
                  <c:v>41808</c:v>
                </c:pt>
                <c:pt idx="2359">
                  <c:v>41807</c:v>
                </c:pt>
                <c:pt idx="2360">
                  <c:v>41806</c:v>
                </c:pt>
                <c:pt idx="2361">
                  <c:v>41805</c:v>
                </c:pt>
                <c:pt idx="2362">
                  <c:v>41804</c:v>
                </c:pt>
                <c:pt idx="2363">
                  <c:v>41803</c:v>
                </c:pt>
                <c:pt idx="2364">
                  <c:v>41802</c:v>
                </c:pt>
                <c:pt idx="2365">
                  <c:v>41801</c:v>
                </c:pt>
                <c:pt idx="2366">
                  <c:v>41800</c:v>
                </c:pt>
                <c:pt idx="2367">
                  <c:v>41799</c:v>
                </c:pt>
                <c:pt idx="2368">
                  <c:v>41798</c:v>
                </c:pt>
                <c:pt idx="2369">
                  <c:v>41797</c:v>
                </c:pt>
                <c:pt idx="2370">
                  <c:v>41796</c:v>
                </c:pt>
                <c:pt idx="2371">
                  <c:v>41795</c:v>
                </c:pt>
                <c:pt idx="2372">
                  <c:v>41794</c:v>
                </c:pt>
                <c:pt idx="2373">
                  <c:v>41793</c:v>
                </c:pt>
                <c:pt idx="2374">
                  <c:v>41792</c:v>
                </c:pt>
                <c:pt idx="2375">
                  <c:v>41791</c:v>
                </c:pt>
                <c:pt idx="2376">
                  <c:v>41790</c:v>
                </c:pt>
                <c:pt idx="2377">
                  <c:v>41789</c:v>
                </c:pt>
                <c:pt idx="2378">
                  <c:v>41788</c:v>
                </c:pt>
                <c:pt idx="2379">
                  <c:v>41787</c:v>
                </c:pt>
                <c:pt idx="2380">
                  <c:v>41786</c:v>
                </c:pt>
                <c:pt idx="2381">
                  <c:v>41785</c:v>
                </c:pt>
                <c:pt idx="2382">
                  <c:v>41784</c:v>
                </c:pt>
                <c:pt idx="2383">
                  <c:v>41783</c:v>
                </c:pt>
                <c:pt idx="2384">
                  <c:v>41782</c:v>
                </c:pt>
                <c:pt idx="2385">
                  <c:v>41781</c:v>
                </c:pt>
                <c:pt idx="2386">
                  <c:v>41780</c:v>
                </c:pt>
                <c:pt idx="2387">
                  <c:v>41779</c:v>
                </c:pt>
                <c:pt idx="2388">
                  <c:v>41778</c:v>
                </c:pt>
                <c:pt idx="2389">
                  <c:v>41777</c:v>
                </c:pt>
                <c:pt idx="2390">
                  <c:v>41776</c:v>
                </c:pt>
                <c:pt idx="2391">
                  <c:v>41775</c:v>
                </c:pt>
                <c:pt idx="2392">
                  <c:v>41774</c:v>
                </c:pt>
                <c:pt idx="2393">
                  <c:v>41773</c:v>
                </c:pt>
                <c:pt idx="2394">
                  <c:v>41772</c:v>
                </c:pt>
                <c:pt idx="2395">
                  <c:v>41771</c:v>
                </c:pt>
                <c:pt idx="2396">
                  <c:v>41770</c:v>
                </c:pt>
                <c:pt idx="2397">
                  <c:v>41769</c:v>
                </c:pt>
                <c:pt idx="2398">
                  <c:v>41768</c:v>
                </c:pt>
                <c:pt idx="2399">
                  <c:v>41767</c:v>
                </c:pt>
                <c:pt idx="2400">
                  <c:v>41766</c:v>
                </c:pt>
                <c:pt idx="2401">
                  <c:v>41765</c:v>
                </c:pt>
                <c:pt idx="2402">
                  <c:v>41764</c:v>
                </c:pt>
                <c:pt idx="2403">
                  <c:v>41763</c:v>
                </c:pt>
                <c:pt idx="2404">
                  <c:v>41762</c:v>
                </c:pt>
                <c:pt idx="2405">
                  <c:v>41761</c:v>
                </c:pt>
                <c:pt idx="2406">
                  <c:v>41760</c:v>
                </c:pt>
                <c:pt idx="2407">
                  <c:v>41759</c:v>
                </c:pt>
                <c:pt idx="2408">
                  <c:v>41758</c:v>
                </c:pt>
                <c:pt idx="2409">
                  <c:v>41757</c:v>
                </c:pt>
                <c:pt idx="2410">
                  <c:v>41756</c:v>
                </c:pt>
                <c:pt idx="2411">
                  <c:v>41755</c:v>
                </c:pt>
                <c:pt idx="2412">
                  <c:v>41754</c:v>
                </c:pt>
                <c:pt idx="2413">
                  <c:v>41753</c:v>
                </c:pt>
                <c:pt idx="2414">
                  <c:v>41752</c:v>
                </c:pt>
                <c:pt idx="2415">
                  <c:v>41751</c:v>
                </c:pt>
                <c:pt idx="2416">
                  <c:v>41750</c:v>
                </c:pt>
                <c:pt idx="2417">
                  <c:v>41749</c:v>
                </c:pt>
                <c:pt idx="2418">
                  <c:v>41748</c:v>
                </c:pt>
                <c:pt idx="2419">
                  <c:v>41747</c:v>
                </c:pt>
                <c:pt idx="2420">
                  <c:v>41746</c:v>
                </c:pt>
                <c:pt idx="2421">
                  <c:v>41745</c:v>
                </c:pt>
                <c:pt idx="2422">
                  <c:v>41744</c:v>
                </c:pt>
                <c:pt idx="2423">
                  <c:v>41743</c:v>
                </c:pt>
                <c:pt idx="2424">
                  <c:v>41742</c:v>
                </c:pt>
                <c:pt idx="2425">
                  <c:v>41741</c:v>
                </c:pt>
                <c:pt idx="2426">
                  <c:v>41740</c:v>
                </c:pt>
                <c:pt idx="2427">
                  <c:v>41739</c:v>
                </c:pt>
                <c:pt idx="2428">
                  <c:v>41738</c:v>
                </c:pt>
                <c:pt idx="2429">
                  <c:v>41737</c:v>
                </c:pt>
                <c:pt idx="2430">
                  <c:v>41736</c:v>
                </c:pt>
                <c:pt idx="2431">
                  <c:v>41735</c:v>
                </c:pt>
                <c:pt idx="2432">
                  <c:v>41734</c:v>
                </c:pt>
                <c:pt idx="2433">
                  <c:v>41733</c:v>
                </c:pt>
                <c:pt idx="2434">
                  <c:v>41732</c:v>
                </c:pt>
                <c:pt idx="2435">
                  <c:v>41731</c:v>
                </c:pt>
                <c:pt idx="2436">
                  <c:v>41730</c:v>
                </c:pt>
                <c:pt idx="2437">
                  <c:v>41729</c:v>
                </c:pt>
                <c:pt idx="2438">
                  <c:v>41728</c:v>
                </c:pt>
                <c:pt idx="2439">
                  <c:v>41727</c:v>
                </c:pt>
                <c:pt idx="2440">
                  <c:v>41726</c:v>
                </c:pt>
                <c:pt idx="2441">
                  <c:v>41725</c:v>
                </c:pt>
                <c:pt idx="2442">
                  <c:v>41724</c:v>
                </c:pt>
                <c:pt idx="2443">
                  <c:v>41723</c:v>
                </c:pt>
                <c:pt idx="2444">
                  <c:v>41722</c:v>
                </c:pt>
                <c:pt idx="2445">
                  <c:v>41721</c:v>
                </c:pt>
                <c:pt idx="2446">
                  <c:v>41720</c:v>
                </c:pt>
                <c:pt idx="2447">
                  <c:v>41719</c:v>
                </c:pt>
                <c:pt idx="2448">
                  <c:v>41718</c:v>
                </c:pt>
                <c:pt idx="2449">
                  <c:v>41717</c:v>
                </c:pt>
                <c:pt idx="2450">
                  <c:v>41716</c:v>
                </c:pt>
                <c:pt idx="2451">
                  <c:v>41715</c:v>
                </c:pt>
                <c:pt idx="2452">
                  <c:v>41714</c:v>
                </c:pt>
                <c:pt idx="2453">
                  <c:v>41713</c:v>
                </c:pt>
                <c:pt idx="2454">
                  <c:v>41712</c:v>
                </c:pt>
                <c:pt idx="2455">
                  <c:v>41711</c:v>
                </c:pt>
                <c:pt idx="2456">
                  <c:v>41710</c:v>
                </c:pt>
                <c:pt idx="2457">
                  <c:v>41709</c:v>
                </c:pt>
                <c:pt idx="2458">
                  <c:v>41708</c:v>
                </c:pt>
                <c:pt idx="2459">
                  <c:v>41707</c:v>
                </c:pt>
                <c:pt idx="2460">
                  <c:v>41706</c:v>
                </c:pt>
                <c:pt idx="2461">
                  <c:v>41705</c:v>
                </c:pt>
                <c:pt idx="2462">
                  <c:v>41704</c:v>
                </c:pt>
                <c:pt idx="2463">
                  <c:v>41703</c:v>
                </c:pt>
                <c:pt idx="2464">
                  <c:v>41702</c:v>
                </c:pt>
                <c:pt idx="2465">
                  <c:v>41701</c:v>
                </c:pt>
                <c:pt idx="2466">
                  <c:v>41700</c:v>
                </c:pt>
                <c:pt idx="2467">
                  <c:v>41699</c:v>
                </c:pt>
                <c:pt idx="2468">
                  <c:v>41698</c:v>
                </c:pt>
                <c:pt idx="2469">
                  <c:v>41697</c:v>
                </c:pt>
                <c:pt idx="2470">
                  <c:v>41696</c:v>
                </c:pt>
                <c:pt idx="2471">
                  <c:v>41695</c:v>
                </c:pt>
                <c:pt idx="2472">
                  <c:v>41694</c:v>
                </c:pt>
                <c:pt idx="2473">
                  <c:v>41693</c:v>
                </c:pt>
                <c:pt idx="2474">
                  <c:v>41692</c:v>
                </c:pt>
                <c:pt idx="2475">
                  <c:v>41691</c:v>
                </c:pt>
                <c:pt idx="2476">
                  <c:v>41690</c:v>
                </c:pt>
                <c:pt idx="2477">
                  <c:v>41689</c:v>
                </c:pt>
                <c:pt idx="2478">
                  <c:v>41688</c:v>
                </c:pt>
                <c:pt idx="2479">
                  <c:v>41687</c:v>
                </c:pt>
                <c:pt idx="2480">
                  <c:v>41686</c:v>
                </c:pt>
                <c:pt idx="2481">
                  <c:v>41685</c:v>
                </c:pt>
                <c:pt idx="2482">
                  <c:v>41684</c:v>
                </c:pt>
                <c:pt idx="2483">
                  <c:v>41683</c:v>
                </c:pt>
                <c:pt idx="2484">
                  <c:v>41682</c:v>
                </c:pt>
                <c:pt idx="2485">
                  <c:v>41681</c:v>
                </c:pt>
                <c:pt idx="2486">
                  <c:v>41680</c:v>
                </c:pt>
                <c:pt idx="2487">
                  <c:v>41679</c:v>
                </c:pt>
                <c:pt idx="2488">
                  <c:v>41678</c:v>
                </c:pt>
                <c:pt idx="2489">
                  <c:v>41677</c:v>
                </c:pt>
                <c:pt idx="2490">
                  <c:v>41676</c:v>
                </c:pt>
                <c:pt idx="2491">
                  <c:v>41675</c:v>
                </c:pt>
                <c:pt idx="2492">
                  <c:v>41674</c:v>
                </c:pt>
                <c:pt idx="2493">
                  <c:v>41673</c:v>
                </c:pt>
                <c:pt idx="2494">
                  <c:v>41672</c:v>
                </c:pt>
                <c:pt idx="2495">
                  <c:v>41671</c:v>
                </c:pt>
                <c:pt idx="2496">
                  <c:v>41670</c:v>
                </c:pt>
                <c:pt idx="2497">
                  <c:v>41669</c:v>
                </c:pt>
                <c:pt idx="2498">
                  <c:v>41668</c:v>
                </c:pt>
                <c:pt idx="2499">
                  <c:v>41667</c:v>
                </c:pt>
                <c:pt idx="2500">
                  <c:v>41666</c:v>
                </c:pt>
                <c:pt idx="2501">
                  <c:v>41665</c:v>
                </c:pt>
                <c:pt idx="2502">
                  <c:v>41664</c:v>
                </c:pt>
                <c:pt idx="2503">
                  <c:v>41663</c:v>
                </c:pt>
                <c:pt idx="2504">
                  <c:v>41662</c:v>
                </c:pt>
                <c:pt idx="2505">
                  <c:v>41661</c:v>
                </c:pt>
                <c:pt idx="2506">
                  <c:v>41660</c:v>
                </c:pt>
                <c:pt idx="2507">
                  <c:v>41659</c:v>
                </c:pt>
                <c:pt idx="2508">
                  <c:v>41658</c:v>
                </c:pt>
                <c:pt idx="2509">
                  <c:v>41657</c:v>
                </c:pt>
                <c:pt idx="2510">
                  <c:v>41656</c:v>
                </c:pt>
                <c:pt idx="2511">
                  <c:v>41655</c:v>
                </c:pt>
                <c:pt idx="2512">
                  <c:v>41654</c:v>
                </c:pt>
                <c:pt idx="2513">
                  <c:v>41653</c:v>
                </c:pt>
                <c:pt idx="2514">
                  <c:v>41652</c:v>
                </c:pt>
                <c:pt idx="2515">
                  <c:v>41651</c:v>
                </c:pt>
                <c:pt idx="2516">
                  <c:v>41650</c:v>
                </c:pt>
                <c:pt idx="2517">
                  <c:v>41649</c:v>
                </c:pt>
                <c:pt idx="2518">
                  <c:v>41648</c:v>
                </c:pt>
                <c:pt idx="2519">
                  <c:v>41647</c:v>
                </c:pt>
                <c:pt idx="2520">
                  <c:v>41646</c:v>
                </c:pt>
                <c:pt idx="2521">
                  <c:v>41645</c:v>
                </c:pt>
                <c:pt idx="2522">
                  <c:v>41644</c:v>
                </c:pt>
                <c:pt idx="2523">
                  <c:v>41643</c:v>
                </c:pt>
                <c:pt idx="2524">
                  <c:v>41642</c:v>
                </c:pt>
                <c:pt idx="2525">
                  <c:v>41641</c:v>
                </c:pt>
                <c:pt idx="2526">
                  <c:v>41640</c:v>
                </c:pt>
                <c:pt idx="2527">
                  <c:v>41639</c:v>
                </c:pt>
                <c:pt idx="2528">
                  <c:v>41638</c:v>
                </c:pt>
                <c:pt idx="2529">
                  <c:v>41637</c:v>
                </c:pt>
                <c:pt idx="2530">
                  <c:v>41636</c:v>
                </c:pt>
                <c:pt idx="2531">
                  <c:v>41635</c:v>
                </c:pt>
                <c:pt idx="2532">
                  <c:v>41634</c:v>
                </c:pt>
                <c:pt idx="2533">
                  <c:v>41633</c:v>
                </c:pt>
                <c:pt idx="2534">
                  <c:v>41632</c:v>
                </c:pt>
                <c:pt idx="2535">
                  <c:v>41631</c:v>
                </c:pt>
                <c:pt idx="2536">
                  <c:v>41630</c:v>
                </c:pt>
                <c:pt idx="2537">
                  <c:v>41629</c:v>
                </c:pt>
                <c:pt idx="2538">
                  <c:v>41628</c:v>
                </c:pt>
                <c:pt idx="2539">
                  <c:v>41627</c:v>
                </c:pt>
                <c:pt idx="2540">
                  <c:v>41626</c:v>
                </c:pt>
                <c:pt idx="2541">
                  <c:v>41625</c:v>
                </c:pt>
                <c:pt idx="2542">
                  <c:v>41624</c:v>
                </c:pt>
                <c:pt idx="2543">
                  <c:v>41623</c:v>
                </c:pt>
                <c:pt idx="2544">
                  <c:v>41622</c:v>
                </c:pt>
                <c:pt idx="2545">
                  <c:v>41621</c:v>
                </c:pt>
                <c:pt idx="2546">
                  <c:v>41620</c:v>
                </c:pt>
                <c:pt idx="2547">
                  <c:v>41619</c:v>
                </c:pt>
                <c:pt idx="2548">
                  <c:v>41618</c:v>
                </c:pt>
                <c:pt idx="2549">
                  <c:v>41617</c:v>
                </c:pt>
                <c:pt idx="2550">
                  <c:v>41616</c:v>
                </c:pt>
                <c:pt idx="2551">
                  <c:v>41615</c:v>
                </c:pt>
                <c:pt idx="2552">
                  <c:v>41614</c:v>
                </c:pt>
                <c:pt idx="2553">
                  <c:v>41613</c:v>
                </c:pt>
                <c:pt idx="2554">
                  <c:v>41612</c:v>
                </c:pt>
                <c:pt idx="2555">
                  <c:v>41611</c:v>
                </c:pt>
                <c:pt idx="2556">
                  <c:v>41610</c:v>
                </c:pt>
                <c:pt idx="2557">
                  <c:v>41609</c:v>
                </c:pt>
                <c:pt idx="2558">
                  <c:v>41608</c:v>
                </c:pt>
                <c:pt idx="2559">
                  <c:v>41607</c:v>
                </c:pt>
                <c:pt idx="2560">
                  <c:v>41606</c:v>
                </c:pt>
                <c:pt idx="2561">
                  <c:v>41605</c:v>
                </c:pt>
                <c:pt idx="2562">
                  <c:v>41604</c:v>
                </c:pt>
                <c:pt idx="2563">
                  <c:v>41603</c:v>
                </c:pt>
                <c:pt idx="2564">
                  <c:v>41602</c:v>
                </c:pt>
                <c:pt idx="2565">
                  <c:v>41601</c:v>
                </c:pt>
                <c:pt idx="2566">
                  <c:v>41600</c:v>
                </c:pt>
                <c:pt idx="2567">
                  <c:v>41599</c:v>
                </c:pt>
                <c:pt idx="2568">
                  <c:v>41598</c:v>
                </c:pt>
                <c:pt idx="2569">
                  <c:v>41597</c:v>
                </c:pt>
                <c:pt idx="2570">
                  <c:v>41596</c:v>
                </c:pt>
                <c:pt idx="2571">
                  <c:v>41595</c:v>
                </c:pt>
                <c:pt idx="2572">
                  <c:v>41594</c:v>
                </c:pt>
                <c:pt idx="2573">
                  <c:v>41593</c:v>
                </c:pt>
                <c:pt idx="2574">
                  <c:v>41592</c:v>
                </c:pt>
                <c:pt idx="2575">
                  <c:v>41591</c:v>
                </c:pt>
                <c:pt idx="2576">
                  <c:v>41590</c:v>
                </c:pt>
                <c:pt idx="2577">
                  <c:v>41589</c:v>
                </c:pt>
                <c:pt idx="2578">
                  <c:v>41588</c:v>
                </c:pt>
                <c:pt idx="2579">
                  <c:v>41587</c:v>
                </c:pt>
                <c:pt idx="2580">
                  <c:v>41586</c:v>
                </c:pt>
                <c:pt idx="2581">
                  <c:v>41585</c:v>
                </c:pt>
                <c:pt idx="2582">
                  <c:v>41584</c:v>
                </c:pt>
                <c:pt idx="2583">
                  <c:v>41583</c:v>
                </c:pt>
                <c:pt idx="2584">
                  <c:v>41582</c:v>
                </c:pt>
                <c:pt idx="2585">
                  <c:v>41581</c:v>
                </c:pt>
                <c:pt idx="2586">
                  <c:v>41580</c:v>
                </c:pt>
                <c:pt idx="2587">
                  <c:v>41579</c:v>
                </c:pt>
                <c:pt idx="2588">
                  <c:v>41578</c:v>
                </c:pt>
                <c:pt idx="2589">
                  <c:v>41577</c:v>
                </c:pt>
                <c:pt idx="2590">
                  <c:v>41576</c:v>
                </c:pt>
                <c:pt idx="2591">
                  <c:v>41575</c:v>
                </c:pt>
                <c:pt idx="2592">
                  <c:v>41574</c:v>
                </c:pt>
                <c:pt idx="2593">
                  <c:v>41573</c:v>
                </c:pt>
                <c:pt idx="2594">
                  <c:v>41572</c:v>
                </c:pt>
                <c:pt idx="2595">
                  <c:v>41571</c:v>
                </c:pt>
                <c:pt idx="2596">
                  <c:v>41570</c:v>
                </c:pt>
                <c:pt idx="2597">
                  <c:v>41569</c:v>
                </c:pt>
                <c:pt idx="2598">
                  <c:v>41568</c:v>
                </c:pt>
                <c:pt idx="2599">
                  <c:v>41567</c:v>
                </c:pt>
                <c:pt idx="2600">
                  <c:v>41566</c:v>
                </c:pt>
                <c:pt idx="2601">
                  <c:v>41565</c:v>
                </c:pt>
                <c:pt idx="2602">
                  <c:v>41564</c:v>
                </c:pt>
                <c:pt idx="2603">
                  <c:v>41563</c:v>
                </c:pt>
                <c:pt idx="2604">
                  <c:v>41562</c:v>
                </c:pt>
                <c:pt idx="2605">
                  <c:v>41561</c:v>
                </c:pt>
                <c:pt idx="2606">
                  <c:v>41560</c:v>
                </c:pt>
                <c:pt idx="2607">
                  <c:v>41559</c:v>
                </c:pt>
                <c:pt idx="2608">
                  <c:v>41558</c:v>
                </c:pt>
                <c:pt idx="2609">
                  <c:v>41557</c:v>
                </c:pt>
                <c:pt idx="2610">
                  <c:v>41556</c:v>
                </c:pt>
                <c:pt idx="2611">
                  <c:v>41555</c:v>
                </c:pt>
                <c:pt idx="2612">
                  <c:v>41554</c:v>
                </c:pt>
                <c:pt idx="2613">
                  <c:v>41553</c:v>
                </c:pt>
                <c:pt idx="2614">
                  <c:v>41552</c:v>
                </c:pt>
                <c:pt idx="2615">
                  <c:v>41551</c:v>
                </c:pt>
                <c:pt idx="2616">
                  <c:v>41550</c:v>
                </c:pt>
                <c:pt idx="2617">
                  <c:v>41549</c:v>
                </c:pt>
                <c:pt idx="2618">
                  <c:v>41548</c:v>
                </c:pt>
                <c:pt idx="2619">
                  <c:v>41547</c:v>
                </c:pt>
                <c:pt idx="2620">
                  <c:v>41546</c:v>
                </c:pt>
                <c:pt idx="2621">
                  <c:v>41545</c:v>
                </c:pt>
                <c:pt idx="2622">
                  <c:v>41544</c:v>
                </c:pt>
                <c:pt idx="2623">
                  <c:v>41543</c:v>
                </c:pt>
                <c:pt idx="2624">
                  <c:v>41542</c:v>
                </c:pt>
                <c:pt idx="2625">
                  <c:v>41541</c:v>
                </c:pt>
                <c:pt idx="2626">
                  <c:v>41540</c:v>
                </c:pt>
                <c:pt idx="2627">
                  <c:v>41539</c:v>
                </c:pt>
                <c:pt idx="2628">
                  <c:v>41538</c:v>
                </c:pt>
                <c:pt idx="2629">
                  <c:v>41537</c:v>
                </c:pt>
                <c:pt idx="2630">
                  <c:v>41536</c:v>
                </c:pt>
                <c:pt idx="2631">
                  <c:v>41535</c:v>
                </c:pt>
                <c:pt idx="2632">
                  <c:v>41534</c:v>
                </c:pt>
                <c:pt idx="2633">
                  <c:v>41533</c:v>
                </c:pt>
                <c:pt idx="2634">
                  <c:v>41532</c:v>
                </c:pt>
                <c:pt idx="2635">
                  <c:v>41531</c:v>
                </c:pt>
                <c:pt idx="2636">
                  <c:v>41530</c:v>
                </c:pt>
                <c:pt idx="2637">
                  <c:v>41529</c:v>
                </c:pt>
                <c:pt idx="2638">
                  <c:v>41528</c:v>
                </c:pt>
                <c:pt idx="2639">
                  <c:v>41527</c:v>
                </c:pt>
                <c:pt idx="2640">
                  <c:v>41526</c:v>
                </c:pt>
                <c:pt idx="2641">
                  <c:v>41525</c:v>
                </c:pt>
                <c:pt idx="2642">
                  <c:v>41524</c:v>
                </c:pt>
                <c:pt idx="2643">
                  <c:v>41523</c:v>
                </c:pt>
                <c:pt idx="2644">
                  <c:v>41522</c:v>
                </c:pt>
                <c:pt idx="2645">
                  <c:v>41521</c:v>
                </c:pt>
                <c:pt idx="2646">
                  <c:v>41520</c:v>
                </c:pt>
                <c:pt idx="2647">
                  <c:v>41519</c:v>
                </c:pt>
                <c:pt idx="2648">
                  <c:v>41518</c:v>
                </c:pt>
                <c:pt idx="2649">
                  <c:v>41517</c:v>
                </c:pt>
                <c:pt idx="2650">
                  <c:v>41516</c:v>
                </c:pt>
                <c:pt idx="2651">
                  <c:v>41515</c:v>
                </c:pt>
                <c:pt idx="2652">
                  <c:v>41514</c:v>
                </c:pt>
                <c:pt idx="2653">
                  <c:v>41513</c:v>
                </c:pt>
                <c:pt idx="2654">
                  <c:v>41512</c:v>
                </c:pt>
                <c:pt idx="2655">
                  <c:v>41511</c:v>
                </c:pt>
                <c:pt idx="2656">
                  <c:v>41510</c:v>
                </c:pt>
                <c:pt idx="2657">
                  <c:v>41509</c:v>
                </c:pt>
                <c:pt idx="2658">
                  <c:v>41508</c:v>
                </c:pt>
                <c:pt idx="2659">
                  <c:v>41507</c:v>
                </c:pt>
                <c:pt idx="2660">
                  <c:v>41506</c:v>
                </c:pt>
                <c:pt idx="2661">
                  <c:v>41505</c:v>
                </c:pt>
                <c:pt idx="2662">
                  <c:v>41504</c:v>
                </c:pt>
                <c:pt idx="2663">
                  <c:v>41503</c:v>
                </c:pt>
                <c:pt idx="2664">
                  <c:v>41502</c:v>
                </c:pt>
                <c:pt idx="2665">
                  <c:v>41501</c:v>
                </c:pt>
                <c:pt idx="2666">
                  <c:v>41500</c:v>
                </c:pt>
                <c:pt idx="2667">
                  <c:v>41499</c:v>
                </c:pt>
                <c:pt idx="2668">
                  <c:v>41498</c:v>
                </c:pt>
                <c:pt idx="2669">
                  <c:v>41497</c:v>
                </c:pt>
                <c:pt idx="2670">
                  <c:v>41496</c:v>
                </c:pt>
                <c:pt idx="2671">
                  <c:v>41495</c:v>
                </c:pt>
                <c:pt idx="2672">
                  <c:v>41494</c:v>
                </c:pt>
                <c:pt idx="2673">
                  <c:v>41493</c:v>
                </c:pt>
                <c:pt idx="2674">
                  <c:v>41492</c:v>
                </c:pt>
                <c:pt idx="2675">
                  <c:v>41491</c:v>
                </c:pt>
                <c:pt idx="2676">
                  <c:v>41490</c:v>
                </c:pt>
                <c:pt idx="2677">
                  <c:v>41489</c:v>
                </c:pt>
                <c:pt idx="2678">
                  <c:v>41488</c:v>
                </c:pt>
                <c:pt idx="2679">
                  <c:v>41487</c:v>
                </c:pt>
                <c:pt idx="2680">
                  <c:v>41486</c:v>
                </c:pt>
                <c:pt idx="2681">
                  <c:v>41485</c:v>
                </c:pt>
                <c:pt idx="2682">
                  <c:v>41484</c:v>
                </c:pt>
                <c:pt idx="2683">
                  <c:v>41483</c:v>
                </c:pt>
                <c:pt idx="2684">
                  <c:v>41482</c:v>
                </c:pt>
                <c:pt idx="2685">
                  <c:v>41481</c:v>
                </c:pt>
                <c:pt idx="2686">
                  <c:v>41480</c:v>
                </c:pt>
                <c:pt idx="2687">
                  <c:v>41479</c:v>
                </c:pt>
                <c:pt idx="2688">
                  <c:v>41478</c:v>
                </c:pt>
                <c:pt idx="2689">
                  <c:v>41477</c:v>
                </c:pt>
                <c:pt idx="2690">
                  <c:v>41476</c:v>
                </c:pt>
                <c:pt idx="2691">
                  <c:v>41475</c:v>
                </c:pt>
                <c:pt idx="2692">
                  <c:v>41474</c:v>
                </c:pt>
                <c:pt idx="2693">
                  <c:v>41473</c:v>
                </c:pt>
                <c:pt idx="2694">
                  <c:v>41472</c:v>
                </c:pt>
                <c:pt idx="2695">
                  <c:v>41471</c:v>
                </c:pt>
                <c:pt idx="2696">
                  <c:v>41470</c:v>
                </c:pt>
                <c:pt idx="2697">
                  <c:v>41469</c:v>
                </c:pt>
                <c:pt idx="2698">
                  <c:v>41468</c:v>
                </c:pt>
                <c:pt idx="2699">
                  <c:v>41467</c:v>
                </c:pt>
                <c:pt idx="2700">
                  <c:v>41466</c:v>
                </c:pt>
                <c:pt idx="2701">
                  <c:v>41465</c:v>
                </c:pt>
                <c:pt idx="2702">
                  <c:v>41464</c:v>
                </c:pt>
                <c:pt idx="2703">
                  <c:v>41463</c:v>
                </c:pt>
                <c:pt idx="2704">
                  <c:v>41462</c:v>
                </c:pt>
                <c:pt idx="2705">
                  <c:v>41461</c:v>
                </c:pt>
                <c:pt idx="2706">
                  <c:v>41460</c:v>
                </c:pt>
                <c:pt idx="2707">
                  <c:v>41459</c:v>
                </c:pt>
                <c:pt idx="2708">
                  <c:v>41458</c:v>
                </c:pt>
                <c:pt idx="2709">
                  <c:v>41457</c:v>
                </c:pt>
                <c:pt idx="2710">
                  <c:v>41456</c:v>
                </c:pt>
                <c:pt idx="2711">
                  <c:v>41455</c:v>
                </c:pt>
                <c:pt idx="2712">
                  <c:v>41454</c:v>
                </c:pt>
                <c:pt idx="2713">
                  <c:v>41453</c:v>
                </c:pt>
                <c:pt idx="2714">
                  <c:v>41452</c:v>
                </c:pt>
                <c:pt idx="2715">
                  <c:v>41451</c:v>
                </c:pt>
                <c:pt idx="2716">
                  <c:v>41450</c:v>
                </c:pt>
                <c:pt idx="2717">
                  <c:v>41449</c:v>
                </c:pt>
                <c:pt idx="2718">
                  <c:v>41448</c:v>
                </c:pt>
                <c:pt idx="2719">
                  <c:v>41447</c:v>
                </c:pt>
                <c:pt idx="2720">
                  <c:v>41446</c:v>
                </c:pt>
                <c:pt idx="2721">
                  <c:v>41445</c:v>
                </c:pt>
                <c:pt idx="2722">
                  <c:v>41444</c:v>
                </c:pt>
                <c:pt idx="2723">
                  <c:v>41443</c:v>
                </c:pt>
                <c:pt idx="2724">
                  <c:v>41442</c:v>
                </c:pt>
                <c:pt idx="2725">
                  <c:v>41441</c:v>
                </c:pt>
                <c:pt idx="2726">
                  <c:v>41440</c:v>
                </c:pt>
                <c:pt idx="2727">
                  <c:v>41439</c:v>
                </c:pt>
                <c:pt idx="2728">
                  <c:v>41438</c:v>
                </c:pt>
                <c:pt idx="2729">
                  <c:v>41437</c:v>
                </c:pt>
                <c:pt idx="2730">
                  <c:v>41436</c:v>
                </c:pt>
                <c:pt idx="2731">
                  <c:v>41435</c:v>
                </c:pt>
                <c:pt idx="2732">
                  <c:v>41434</c:v>
                </c:pt>
                <c:pt idx="2733">
                  <c:v>41433</c:v>
                </c:pt>
                <c:pt idx="2734">
                  <c:v>41432</c:v>
                </c:pt>
                <c:pt idx="2735">
                  <c:v>41431</c:v>
                </c:pt>
                <c:pt idx="2736">
                  <c:v>41430</c:v>
                </c:pt>
                <c:pt idx="2737">
                  <c:v>41429</c:v>
                </c:pt>
                <c:pt idx="2738">
                  <c:v>41428</c:v>
                </c:pt>
                <c:pt idx="2739">
                  <c:v>41427</c:v>
                </c:pt>
                <c:pt idx="2740">
                  <c:v>41426</c:v>
                </c:pt>
                <c:pt idx="2741">
                  <c:v>41425</c:v>
                </c:pt>
                <c:pt idx="2742">
                  <c:v>41424</c:v>
                </c:pt>
                <c:pt idx="2743">
                  <c:v>41423</c:v>
                </c:pt>
                <c:pt idx="2744">
                  <c:v>41422</c:v>
                </c:pt>
                <c:pt idx="2745">
                  <c:v>41421</c:v>
                </c:pt>
                <c:pt idx="2746">
                  <c:v>41420</c:v>
                </c:pt>
                <c:pt idx="2747">
                  <c:v>41419</c:v>
                </c:pt>
                <c:pt idx="2748">
                  <c:v>41418</c:v>
                </c:pt>
                <c:pt idx="2749">
                  <c:v>41417</c:v>
                </c:pt>
                <c:pt idx="2750">
                  <c:v>41416</c:v>
                </c:pt>
                <c:pt idx="2751">
                  <c:v>41415</c:v>
                </c:pt>
                <c:pt idx="2752">
                  <c:v>41414</c:v>
                </c:pt>
                <c:pt idx="2753">
                  <c:v>41413</c:v>
                </c:pt>
                <c:pt idx="2754">
                  <c:v>41412</c:v>
                </c:pt>
                <c:pt idx="2755">
                  <c:v>41411</c:v>
                </c:pt>
                <c:pt idx="2756">
                  <c:v>41410</c:v>
                </c:pt>
                <c:pt idx="2757">
                  <c:v>41409</c:v>
                </c:pt>
                <c:pt idx="2758">
                  <c:v>41408</c:v>
                </c:pt>
                <c:pt idx="2759">
                  <c:v>41407</c:v>
                </c:pt>
                <c:pt idx="2760">
                  <c:v>41406</c:v>
                </c:pt>
                <c:pt idx="2761">
                  <c:v>41405</c:v>
                </c:pt>
                <c:pt idx="2762">
                  <c:v>41404</c:v>
                </c:pt>
                <c:pt idx="2763">
                  <c:v>41403</c:v>
                </c:pt>
                <c:pt idx="2764">
                  <c:v>41402</c:v>
                </c:pt>
                <c:pt idx="2765">
                  <c:v>41401</c:v>
                </c:pt>
                <c:pt idx="2766">
                  <c:v>41400</c:v>
                </c:pt>
                <c:pt idx="2767">
                  <c:v>41399</c:v>
                </c:pt>
                <c:pt idx="2768">
                  <c:v>41398</c:v>
                </c:pt>
                <c:pt idx="2769">
                  <c:v>41397</c:v>
                </c:pt>
                <c:pt idx="2770">
                  <c:v>41396</c:v>
                </c:pt>
                <c:pt idx="2771">
                  <c:v>41395</c:v>
                </c:pt>
                <c:pt idx="2772">
                  <c:v>41394</c:v>
                </c:pt>
                <c:pt idx="2773">
                  <c:v>41393</c:v>
                </c:pt>
                <c:pt idx="2774">
                  <c:v>41392</c:v>
                </c:pt>
                <c:pt idx="2775">
                  <c:v>41391</c:v>
                </c:pt>
                <c:pt idx="2776">
                  <c:v>41390</c:v>
                </c:pt>
                <c:pt idx="2777">
                  <c:v>41389</c:v>
                </c:pt>
                <c:pt idx="2778">
                  <c:v>41388</c:v>
                </c:pt>
                <c:pt idx="2779">
                  <c:v>41387</c:v>
                </c:pt>
                <c:pt idx="2780">
                  <c:v>41386</c:v>
                </c:pt>
                <c:pt idx="2781">
                  <c:v>41385</c:v>
                </c:pt>
                <c:pt idx="2782">
                  <c:v>41384</c:v>
                </c:pt>
                <c:pt idx="2783">
                  <c:v>41383</c:v>
                </c:pt>
                <c:pt idx="2784">
                  <c:v>41382</c:v>
                </c:pt>
                <c:pt idx="2785">
                  <c:v>41381</c:v>
                </c:pt>
                <c:pt idx="2786">
                  <c:v>41380</c:v>
                </c:pt>
                <c:pt idx="2787">
                  <c:v>41379</c:v>
                </c:pt>
                <c:pt idx="2788">
                  <c:v>41378</c:v>
                </c:pt>
                <c:pt idx="2789">
                  <c:v>41377</c:v>
                </c:pt>
                <c:pt idx="2790">
                  <c:v>41376</c:v>
                </c:pt>
                <c:pt idx="2791">
                  <c:v>41375</c:v>
                </c:pt>
                <c:pt idx="2792">
                  <c:v>41374</c:v>
                </c:pt>
                <c:pt idx="2793">
                  <c:v>41373</c:v>
                </c:pt>
                <c:pt idx="2794">
                  <c:v>41372</c:v>
                </c:pt>
                <c:pt idx="2795">
                  <c:v>41371</c:v>
                </c:pt>
                <c:pt idx="2796">
                  <c:v>41370</c:v>
                </c:pt>
                <c:pt idx="2797">
                  <c:v>41369</c:v>
                </c:pt>
                <c:pt idx="2798">
                  <c:v>41368</c:v>
                </c:pt>
                <c:pt idx="2799">
                  <c:v>41367</c:v>
                </c:pt>
                <c:pt idx="2800">
                  <c:v>41366</c:v>
                </c:pt>
                <c:pt idx="2801">
                  <c:v>41365</c:v>
                </c:pt>
                <c:pt idx="2802">
                  <c:v>41364</c:v>
                </c:pt>
                <c:pt idx="2803">
                  <c:v>41363</c:v>
                </c:pt>
                <c:pt idx="2804">
                  <c:v>41362</c:v>
                </c:pt>
                <c:pt idx="2805">
                  <c:v>41361</c:v>
                </c:pt>
                <c:pt idx="2806">
                  <c:v>41360</c:v>
                </c:pt>
                <c:pt idx="2807">
                  <c:v>41359</c:v>
                </c:pt>
                <c:pt idx="2808">
                  <c:v>41358</c:v>
                </c:pt>
                <c:pt idx="2809">
                  <c:v>41357</c:v>
                </c:pt>
                <c:pt idx="2810">
                  <c:v>41356</c:v>
                </c:pt>
                <c:pt idx="2811">
                  <c:v>41355</c:v>
                </c:pt>
                <c:pt idx="2812">
                  <c:v>41354</c:v>
                </c:pt>
                <c:pt idx="2813">
                  <c:v>41353</c:v>
                </c:pt>
                <c:pt idx="2814">
                  <c:v>41352</c:v>
                </c:pt>
                <c:pt idx="2815">
                  <c:v>41351</c:v>
                </c:pt>
                <c:pt idx="2816">
                  <c:v>41350</c:v>
                </c:pt>
                <c:pt idx="2817">
                  <c:v>41349</c:v>
                </c:pt>
                <c:pt idx="2818">
                  <c:v>41348</c:v>
                </c:pt>
                <c:pt idx="2819">
                  <c:v>41347</c:v>
                </c:pt>
                <c:pt idx="2820">
                  <c:v>41346</c:v>
                </c:pt>
                <c:pt idx="2821">
                  <c:v>41345</c:v>
                </c:pt>
                <c:pt idx="2822">
                  <c:v>41344</c:v>
                </c:pt>
                <c:pt idx="2823">
                  <c:v>41343</c:v>
                </c:pt>
                <c:pt idx="2824">
                  <c:v>41342</c:v>
                </c:pt>
                <c:pt idx="2825">
                  <c:v>41341</c:v>
                </c:pt>
                <c:pt idx="2826">
                  <c:v>41340</c:v>
                </c:pt>
                <c:pt idx="2827">
                  <c:v>41339</c:v>
                </c:pt>
                <c:pt idx="2828">
                  <c:v>41338</c:v>
                </c:pt>
                <c:pt idx="2829">
                  <c:v>41337</c:v>
                </c:pt>
                <c:pt idx="2830">
                  <c:v>41336</c:v>
                </c:pt>
                <c:pt idx="2831">
                  <c:v>41335</c:v>
                </c:pt>
                <c:pt idx="2832">
                  <c:v>41334</c:v>
                </c:pt>
                <c:pt idx="2833">
                  <c:v>41333</c:v>
                </c:pt>
                <c:pt idx="2834">
                  <c:v>41332</c:v>
                </c:pt>
                <c:pt idx="2835">
                  <c:v>41331</c:v>
                </c:pt>
                <c:pt idx="2836">
                  <c:v>41330</c:v>
                </c:pt>
                <c:pt idx="2837">
                  <c:v>41329</c:v>
                </c:pt>
                <c:pt idx="2838">
                  <c:v>41328</c:v>
                </c:pt>
                <c:pt idx="2839">
                  <c:v>41327</c:v>
                </c:pt>
                <c:pt idx="2840">
                  <c:v>41326</c:v>
                </c:pt>
                <c:pt idx="2841">
                  <c:v>41325</c:v>
                </c:pt>
                <c:pt idx="2842">
                  <c:v>41324</c:v>
                </c:pt>
                <c:pt idx="2843">
                  <c:v>41323</c:v>
                </c:pt>
                <c:pt idx="2844">
                  <c:v>41322</c:v>
                </c:pt>
                <c:pt idx="2845">
                  <c:v>41321</c:v>
                </c:pt>
                <c:pt idx="2846">
                  <c:v>41320</c:v>
                </c:pt>
                <c:pt idx="2847">
                  <c:v>41319</c:v>
                </c:pt>
                <c:pt idx="2848">
                  <c:v>41318</c:v>
                </c:pt>
                <c:pt idx="2849">
                  <c:v>41317</c:v>
                </c:pt>
                <c:pt idx="2850">
                  <c:v>41316</c:v>
                </c:pt>
                <c:pt idx="2851">
                  <c:v>41315</c:v>
                </c:pt>
                <c:pt idx="2852">
                  <c:v>41314</c:v>
                </c:pt>
                <c:pt idx="2853">
                  <c:v>41313</c:v>
                </c:pt>
                <c:pt idx="2854">
                  <c:v>41312</c:v>
                </c:pt>
                <c:pt idx="2855">
                  <c:v>41311</c:v>
                </c:pt>
                <c:pt idx="2856">
                  <c:v>41310</c:v>
                </c:pt>
                <c:pt idx="2857">
                  <c:v>41309</c:v>
                </c:pt>
                <c:pt idx="2858">
                  <c:v>41308</c:v>
                </c:pt>
                <c:pt idx="2859">
                  <c:v>41307</c:v>
                </c:pt>
                <c:pt idx="2860">
                  <c:v>41306</c:v>
                </c:pt>
                <c:pt idx="2861">
                  <c:v>41305</c:v>
                </c:pt>
                <c:pt idx="2862">
                  <c:v>41304</c:v>
                </c:pt>
                <c:pt idx="2863">
                  <c:v>41303</c:v>
                </c:pt>
                <c:pt idx="2864">
                  <c:v>41302</c:v>
                </c:pt>
                <c:pt idx="2865">
                  <c:v>41301</c:v>
                </c:pt>
                <c:pt idx="2866">
                  <c:v>41300</c:v>
                </c:pt>
                <c:pt idx="2867">
                  <c:v>41299</c:v>
                </c:pt>
                <c:pt idx="2868">
                  <c:v>41298</c:v>
                </c:pt>
                <c:pt idx="2869">
                  <c:v>41297</c:v>
                </c:pt>
                <c:pt idx="2870">
                  <c:v>41296</c:v>
                </c:pt>
                <c:pt idx="2871">
                  <c:v>41295</c:v>
                </c:pt>
                <c:pt idx="2872">
                  <c:v>41294</c:v>
                </c:pt>
                <c:pt idx="2873">
                  <c:v>41293</c:v>
                </c:pt>
                <c:pt idx="2874">
                  <c:v>41292</c:v>
                </c:pt>
                <c:pt idx="2875">
                  <c:v>41291</c:v>
                </c:pt>
                <c:pt idx="2876">
                  <c:v>41290</c:v>
                </c:pt>
                <c:pt idx="2877">
                  <c:v>41289</c:v>
                </c:pt>
                <c:pt idx="2878">
                  <c:v>41288</c:v>
                </c:pt>
                <c:pt idx="2879">
                  <c:v>41287</c:v>
                </c:pt>
                <c:pt idx="2880">
                  <c:v>41286</c:v>
                </c:pt>
                <c:pt idx="2881">
                  <c:v>41285</c:v>
                </c:pt>
                <c:pt idx="2882">
                  <c:v>41284</c:v>
                </c:pt>
                <c:pt idx="2883">
                  <c:v>41283</c:v>
                </c:pt>
                <c:pt idx="2884">
                  <c:v>41282</c:v>
                </c:pt>
                <c:pt idx="2885">
                  <c:v>41281</c:v>
                </c:pt>
                <c:pt idx="2886">
                  <c:v>41280</c:v>
                </c:pt>
                <c:pt idx="2887">
                  <c:v>41279</c:v>
                </c:pt>
                <c:pt idx="2888">
                  <c:v>41278</c:v>
                </c:pt>
                <c:pt idx="2889">
                  <c:v>41277</c:v>
                </c:pt>
                <c:pt idx="2890">
                  <c:v>41276</c:v>
                </c:pt>
                <c:pt idx="2891">
                  <c:v>41275</c:v>
                </c:pt>
                <c:pt idx="2892">
                  <c:v>41274</c:v>
                </c:pt>
                <c:pt idx="2893">
                  <c:v>41273</c:v>
                </c:pt>
                <c:pt idx="2894">
                  <c:v>41272</c:v>
                </c:pt>
                <c:pt idx="2895">
                  <c:v>41271</c:v>
                </c:pt>
                <c:pt idx="2896">
                  <c:v>41270</c:v>
                </c:pt>
                <c:pt idx="2897">
                  <c:v>41269</c:v>
                </c:pt>
                <c:pt idx="2898">
                  <c:v>41268</c:v>
                </c:pt>
                <c:pt idx="2899">
                  <c:v>41267</c:v>
                </c:pt>
                <c:pt idx="2900">
                  <c:v>41266</c:v>
                </c:pt>
                <c:pt idx="2901">
                  <c:v>41265</c:v>
                </c:pt>
                <c:pt idx="2902">
                  <c:v>41264</c:v>
                </c:pt>
                <c:pt idx="2903">
                  <c:v>41263</c:v>
                </c:pt>
                <c:pt idx="2904">
                  <c:v>41262</c:v>
                </c:pt>
                <c:pt idx="2905">
                  <c:v>41261</c:v>
                </c:pt>
                <c:pt idx="2906">
                  <c:v>41260</c:v>
                </c:pt>
                <c:pt idx="2907">
                  <c:v>41259</c:v>
                </c:pt>
                <c:pt idx="2908">
                  <c:v>41258</c:v>
                </c:pt>
                <c:pt idx="2909">
                  <c:v>41257</c:v>
                </c:pt>
                <c:pt idx="2910">
                  <c:v>41256</c:v>
                </c:pt>
                <c:pt idx="2911">
                  <c:v>41255</c:v>
                </c:pt>
                <c:pt idx="2912">
                  <c:v>41254</c:v>
                </c:pt>
                <c:pt idx="2913">
                  <c:v>41253</c:v>
                </c:pt>
                <c:pt idx="2914">
                  <c:v>41252</c:v>
                </c:pt>
                <c:pt idx="2915">
                  <c:v>41251</c:v>
                </c:pt>
                <c:pt idx="2916">
                  <c:v>41250</c:v>
                </c:pt>
                <c:pt idx="2917">
                  <c:v>41249</c:v>
                </c:pt>
                <c:pt idx="2918">
                  <c:v>41248</c:v>
                </c:pt>
                <c:pt idx="2919">
                  <c:v>41247</c:v>
                </c:pt>
                <c:pt idx="2920">
                  <c:v>41246</c:v>
                </c:pt>
                <c:pt idx="2921">
                  <c:v>41245</c:v>
                </c:pt>
                <c:pt idx="2922">
                  <c:v>41244</c:v>
                </c:pt>
                <c:pt idx="2923">
                  <c:v>41243</c:v>
                </c:pt>
                <c:pt idx="2924">
                  <c:v>41242</c:v>
                </c:pt>
                <c:pt idx="2925">
                  <c:v>41241</c:v>
                </c:pt>
                <c:pt idx="2926">
                  <c:v>41240</c:v>
                </c:pt>
                <c:pt idx="2927">
                  <c:v>41239</c:v>
                </c:pt>
                <c:pt idx="2928">
                  <c:v>41238</c:v>
                </c:pt>
                <c:pt idx="2929">
                  <c:v>41237</c:v>
                </c:pt>
                <c:pt idx="2930">
                  <c:v>41236</c:v>
                </c:pt>
                <c:pt idx="2931">
                  <c:v>41235</c:v>
                </c:pt>
                <c:pt idx="2932">
                  <c:v>41234</c:v>
                </c:pt>
                <c:pt idx="2933">
                  <c:v>41233</c:v>
                </c:pt>
                <c:pt idx="2934">
                  <c:v>41232</c:v>
                </c:pt>
                <c:pt idx="2935">
                  <c:v>41231</c:v>
                </c:pt>
                <c:pt idx="2936">
                  <c:v>41230</c:v>
                </c:pt>
                <c:pt idx="2937">
                  <c:v>41229</c:v>
                </c:pt>
                <c:pt idx="2938">
                  <c:v>41228</c:v>
                </c:pt>
                <c:pt idx="2939">
                  <c:v>41227</c:v>
                </c:pt>
                <c:pt idx="2940">
                  <c:v>41226</c:v>
                </c:pt>
                <c:pt idx="2941">
                  <c:v>41225</c:v>
                </c:pt>
                <c:pt idx="2942">
                  <c:v>41224</c:v>
                </c:pt>
                <c:pt idx="2943">
                  <c:v>41223</c:v>
                </c:pt>
                <c:pt idx="2944">
                  <c:v>41222</c:v>
                </c:pt>
                <c:pt idx="2945">
                  <c:v>41221</c:v>
                </c:pt>
                <c:pt idx="2946">
                  <c:v>41220</c:v>
                </c:pt>
                <c:pt idx="2947">
                  <c:v>41219</c:v>
                </c:pt>
                <c:pt idx="2948">
                  <c:v>41218</c:v>
                </c:pt>
                <c:pt idx="2949">
                  <c:v>41217</c:v>
                </c:pt>
                <c:pt idx="2950">
                  <c:v>41216</c:v>
                </c:pt>
                <c:pt idx="2951">
                  <c:v>41215</c:v>
                </c:pt>
                <c:pt idx="2952">
                  <c:v>41214</c:v>
                </c:pt>
                <c:pt idx="2953">
                  <c:v>41213</c:v>
                </c:pt>
                <c:pt idx="2954">
                  <c:v>41212</c:v>
                </c:pt>
                <c:pt idx="2955">
                  <c:v>41211</c:v>
                </c:pt>
                <c:pt idx="2956">
                  <c:v>41210</c:v>
                </c:pt>
                <c:pt idx="2957">
                  <c:v>41209</c:v>
                </c:pt>
                <c:pt idx="2958">
                  <c:v>41208</c:v>
                </c:pt>
                <c:pt idx="2959">
                  <c:v>41207</c:v>
                </c:pt>
                <c:pt idx="2960">
                  <c:v>41206</c:v>
                </c:pt>
                <c:pt idx="2961">
                  <c:v>41205</c:v>
                </c:pt>
                <c:pt idx="2962">
                  <c:v>41204</c:v>
                </c:pt>
                <c:pt idx="2963">
                  <c:v>41203</c:v>
                </c:pt>
                <c:pt idx="2964">
                  <c:v>41202</c:v>
                </c:pt>
                <c:pt idx="2965">
                  <c:v>41201</c:v>
                </c:pt>
                <c:pt idx="2966">
                  <c:v>41200</c:v>
                </c:pt>
                <c:pt idx="2967">
                  <c:v>41199</c:v>
                </c:pt>
                <c:pt idx="2968">
                  <c:v>41198</c:v>
                </c:pt>
                <c:pt idx="2969">
                  <c:v>41197</c:v>
                </c:pt>
                <c:pt idx="2970">
                  <c:v>41196</c:v>
                </c:pt>
                <c:pt idx="2971">
                  <c:v>41195</c:v>
                </c:pt>
                <c:pt idx="2972">
                  <c:v>41194</c:v>
                </c:pt>
                <c:pt idx="2973">
                  <c:v>41193</c:v>
                </c:pt>
                <c:pt idx="2974">
                  <c:v>41192</c:v>
                </c:pt>
                <c:pt idx="2975">
                  <c:v>41191</c:v>
                </c:pt>
                <c:pt idx="2976">
                  <c:v>41190</c:v>
                </c:pt>
                <c:pt idx="2977">
                  <c:v>41189</c:v>
                </c:pt>
                <c:pt idx="2978">
                  <c:v>41188</c:v>
                </c:pt>
                <c:pt idx="2979">
                  <c:v>41187</c:v>
                </c:pt>
                <c:pt idx="2980">
                  <c:v>41186</c:v>
                </c:pt>
                <c:pt idx="2981">
                  <c:v>41185</c:v>
                </c:pt>
                <c:pt idx="2982">
                  <c:v>41184</c:v>
                </c:pt>
                <c:pt idx="2983">
                  <c:v>41183</c:v>
                </c:pt>
                <c:pt idx="2984">
                  <c:v>41182</c:v>
                </c:pt>
                <c:pt idx="2985">
                  <c:v>41181</c:v>
                </c:pt>
                <c:pt idx="2986">
                  <c:v>41180</c:v>
                </c:pt>
                <c:pt idx="2987">
                  <c:v>41179</c:v>
                </c:pt>
                <c:pt idx="2988">
                  <c:v>41178</c:v>
                </c:pt>
                <c:pt idx="2989">
                  <c:v>41177</c:v>
                </c:pt>
                <c:pt idx="2990">
                  <c:v>41176</c:v>
                </c:pt>
                <c:pt idx="2991">
                  <c:v>41175</c:v>
                </c:pt>
                <c:pt idx="2992">
                  <c:v>41174</c:v>
                </c:pt>
                <c:pt idx="2993">
                  <c:v>41173</c:v>
                </c:pt>
                <c:pt idx="2994">
                  <c:v>41172</c:v>
                </c:pt>
                <c:pt idx="2995">
                  <c:v>41171</c:v>
                </c:pt>
                <c:pt idx="2996">
                  <c:v>41170</c:v>
                </c:pt>
                <c:pt idx="2997">
                  <c:v>41169</c:v>
                </c:pt>
                <c:pt idx="2998">
                  <c:v>41168</c:v>
                </c:pt>
                <c:pt idx="2999">
                  <c:v>41167</c:v>
                </c:pt>
                <c:pt idx="3000">
                  <c:v>41166</c:v>
                </c:pt>
                <c:pt idx="3001">
                  <c:v>41165</c:v>
                </c:pt>
                <c:pt idx="3002">
                  <c:v>41164</c:v>
                </c:pt>
                <c:pt idx="3003">
                  <c:v>41163</c:v>
                </c:pt>
                <c:pt idx="3004">
                  <c:v>41162</c:v>
                </c:pt>
                <c:pt idx="3005">
                  <c:v>41161</c:v>
                </c:pt>
                <c:pt idx="3006">
                  <c:v>41160</c:v>
                </c:pt>
                <c:pt idx="3007">
                  <c:v>41159</c:v>
                </c:pt>
                <c:pt idx="3008">
                  <c:v>41158</c:v>
                </c:pt>
                <c:pt idx="3009">
                  <c:v>41157</c:v>
                </c:pt>
                <c:pt idx="3010">
                  <c:v>41156</c:v>
                </c:pt>
                <c:pt idx="3011">
                  <c:v>41155</c:v>
                </c:pt>
                <c:pt idx="3012">
                  <c:v>41154</c:v>
                </c:pt>
                <c:pt idx="3013">
                  <c:v>41153</c:v>
                </c:pt>
                <c:pt idx="3014">
                  <c:v>41152</c:v>
                </c:pt>
                <c:pt idx="3015">
                  <c:v>41151</c:v>
                </c:pt>
                <c:pt idx="3016">
                  <c:v>41150</c:v>
                </c:pt>
                <c:pt idx="3017">
                  <c:v>41149</c:v>
                </c:pt>
                <c:pt idx="3018">
                  <c:v>41148</c:v>
                </c:pt>
                <c:pt idx="3019">
                  <c:v>41147</c:v>
                </c:pt>
                <c:pt idx="3020">
                  <c:v>41146</c:v>
                </c:pt>
                <c:pt idx="3021">
                  <c:v>41145</c:v>
                </c:pt>
                <c:pt idx="3022">
                  <c:v>41144</c:v>
                </c:pt>
                <c:pt idx="3023">
                  <c:v>41143</c:v>
                </c:pt>
                <c:pt idx="3024">
                  <c:v>41142</c:v>
                </c:pt>
                <c:pt idx="3025">
                  <c:v>41141</c:v>
                </c:pt>
                <c:pt idx="3026">
                  <c:v>41140</c:v>
                </c:pt>
                <c:pt idx="3027">
                  <c:v>41139</c:v>
                </c:pt>
                <c:pt idx="3028">
                  <c:v>41138</c:v>
                </c:pt>
                <c:pt idx="3029">
                  <c:v>41137</c:v>
                </c:pt>
                <c:pt idx="3030">
                  <c:v>41136</c:v>
                </c:pt>
                <c:pt idx="3031">
                  <c:v>41135</c:v>
                </c:pt>
                <c:pt idx="3032">
                  <c:v>41134</c:v>
                </c:pt>
                <c:pt idx="3033">
                  <c:v>41133</c:v>
                </c:pt>
                <c:pt idx="3034">
                  <c:v>41132</c:v>
                </c:pt>
                <c:pt idx="3035">
                  <c:v>41131</c:v>
                </c:pt>
                <c:pt idx="3036">
                  <c:v>41130</c:v>
                </c:pt>
                <c:pt idx="3037">
                  <c:v>41129</c:v>
                </c:pt>
                <c:pt idx="3038">
                  <c:v>41128</c:v>
                </c:pt>
                <c:pt idx="3039">
                  <c:v>41127</c:v>
                </c:pt>
                <c:pt idx="3040">
                  <c:v>41126</c:v>
                </c:pt>
                <c:pt idx="3041">
                  <c:v>41125</c:v>
                </c:pt>
                <c:pt idx="3042">
                  <c:v>41124</c:v>
                </c:pt>
                <c:pt idx="3043">
                  <c:v>41123</c:v>
                </c:pt>
                <c:pt idx="3044">
                  <c:v>41122</c:v>
                </c:pt>
                <c:pt idx="3045">
                  <c:v>41121</c:v>
                </c:pt>
                <c:pt idx="3046">
                  <c:v>41120</c:v>
                </c:pt>
                <c:pt idx="3047">
                  <c:v>41119</c:v>
                </c:pt>
                <c:pt idx="3048">
                  <c:v>41118</c:v>
                </c:pt>
                <c:pt idx="3049">
                  <c:v>41117</c:v>
                </c:pt>
                <c:pt idx="3050">
                  <c:v>41116</c:v>
                </c:pt>
                <c:pt idx="3051">
                  <c:v>41115</c:v>
                </c:pt>
                <c:pt idx="3052">
                  <c:v>41114</c:v>
                </c:pt>
                <c:pt idx="3053">
                  <c:v>41113</c:v>
                </c:pt>
                <c:pt idx="3054">
                  <c:v>41112</c:v>
                </c:pt>
                <c:pt idx="3055">
                  <c:v>41111</c:v>
                </c:pt>
                <c:pt idx="3056">
                  <c:v>41110</c:v>
                </c:pt>
                <c:pt idx="3057">
                  <c:v>41109</c:v>
                </c:pt>
                <c:pt idx="3058">
                  <c:v>41108</c:v>
                </c:pt>
                <c:pt idx="3059">
                  <c:v>41107</c:v>
                </c:pt>
                <c:pt idx="3060">
                  <c:v>41106</c:v>
                </c:pt>
                <c:pt idx="3061">
                  <c:v>41105</c:v>
                </c:pt>
                <c:pt idx="3062">
                  <c:v>41104</c:v>
                </c:pt>
                <c:pt idx="3063">
                  <c:v>41103</c:v>
                </c:pt>
                <c:pt idx="3064">
                  <c:v>41102</c:v>
                </c:pt>
                <c:pt idx="3065">
                  <c:v>41101</c:v>
                </c:pt>
                <c:pt idx="3066">
                  <c:v>41100</c:v>
                </c:pt>
                <c:pt idx="3067">
                  <c:v>41099</c:v>
                </c:pt>
                <c:pt idx="3068">
                  <c:v>41098</c:v>
                </c:pt>
                <c:pt idx="3069">
                  <c:v>41097</c:v>
                </c:pt>
                <c:pt idx="3070">
                  <c:v>41096</c:v>
                </c:pt>
                <c:pt idx="3071">
                  <c:v>41095</c:v>
                </c:pt>
                <c:pt idx="3072">
                  <c:v>41094</c:v>
                </c:pt>
                <c:pt idx="3073">
                  <c:v>41093</c:v>
                </c:pt>
                <c:pt idx="3074">
                  <c:v>41092</c:v>
                </c:pt>
                <c:pt idx="3075">
                  <c:v>41091</c:v>
                </c:pt>
                <c:pt idx="3076">
                  <c:v>41090</c:v>
                </c:pt>
                <c:pt idx="3077">
                  <c:v>41089</c:v>
                </c:pt>
                <c:pt idx="3078">
                  <c:v>41088</c:v>
                </c:pt>
                <c:pt idx="3079">
                  <c:v>41087</c:v>
                </c:pt>
                <c:pt idx="3080">
                  <c:v>41086</c:v>
                </c:pt>
                <c:pt idx="3081">
                  <c:v>41085</c:v>
                </c:pt>
                <c:pt idx="3082">
                  <c:v>41084</c:v>
                </c:pt>
                <c:pt idx="3083">
                  <c:v>41083</c:v>
                </c:pt>
                <c:pt idx="3084">
                  <c:v>41082</c:v>
                </c:pt>
                <c:pt idx="3085">
                  <c:v>41081</c:v>
                </c:pt>
                <c:pt idx="3086">
                  <c:v>41080</c:v>
                </c:pt>
                <c:pt idx="3087">
                  <c:v>41079</c:v>
                </c:pt>
                <c:pt idx="3088">
                  <c:v>41078</c:v>
                </c:pt>
                <c:pt idx="3089">
                  <c:v>41077</c:v>
                </c:pt>
                <c:pt idx="3090">
                  <c:v>41076</c:v>
                </c:pt>
                <c:pt idx="3091">
                  <c:v>41075</c:v>
                </c:pt>
                <c:pt idx="3092">
                  <c:v>41074</c:v>
                </c:pt>
                <c:pt idx="3093">
                  <c:v>41073</c:v>
                </c:pt>
                <c:pt idx="3094">
                  <c:v>41072</c:v>
                </c:pt>
                <c:pt idx="3095">
                  <c:v>41071</c:v>
                </c:pt>
                <c:pt idx="3096">
                  <c:v>41070</c:v>
                </c:pt>
                <c:pt idx="3097">
                  <c:v>41069</c:v>
                </c:pt>
                <c:pt idx="3098">
                  <c:v>41068</c:v>
                </c:pt>
                <c:pt idx="3099">
                  <c:v>41067</c:v>
                </c:pt>
                <c:pt idx="3100">
                  <c:v>41066</c:v>
                </c:pt>
                <c:pt idx="3101">
                  <c:v>41065</c:v>
                </c:pt>
                <c:pt idx="3102">
                  <c:v>41064</c:v>
                </c:pt>
                <c:pt idx="3103">
                  <c:v>41063</c:v>
                </c:pt>
                <c:pt idx="3104">
                  <c:v>41062</c:v>
                </c:pt>
                <c:pt idx="3105">
                  <c:v>41061</c:v>
                </c:pt>
                <c:pt idx="3106">
                  <c:v>41060</c:v>
                </c:pt>
                <c:pt idx="3107">
                  <c:v>41059</c:v>
                </c:pt>
                <c:pt idx="3108">
                  <c:v>41058</c:v>
                </c:pt>
                <c:pt idx="3109">
                  <c:v>41057</c:v>
                </c:pt>
                <c:pt idx="3110">
                  <c:v>41056</c:v>
                </c:pt>
                <c:pt idx="3111">
                  <c:v>41055</c:v>
                </c:pt>
                <c:pt idx="3112">
                  <c:v>41054</c:v>
                </c:pt>
                <c:pt idx="3113">
                  <c:v>41053</c:v>
                </c:pt>
                <c:pt idx="3114">
                  <c:v>41052</c:v>
                </c:pt>
                <c:pt idx="3115">
                  <c:v>41051</c:v>
                </c:pt>
                <c:pt idx="3116">
                  <c:v>41050</c:v>
                </c:pt>
                <c:pt idx="3117">
                  <c:v>41049</c:v>
                </c:pt>
                <c:pt idx="3118">
                  <c:v>41048</c:v>
                </c:pt>
                <c:pt idx="3119">
                  <c:v>41047</c:v>
                </c:pt>
                <c:pt idx="3120">
                  <c:v>41046</c:v>
                </c:pt>
                <c:pt idx="3121">
                  <c:v>41045</c:v>
                </c:pt>
                <c:pt idx="3122">
                  <c:v>41044</c:v>
                </c:pt>
                <c:pt idx="3123">
                  <c:v>41043</c:v>
                </c:pt>
                <c:pt idx="3124">
                  <c:v>41042</c:v>
                </c:pt>
                <c:pt idx="3125">
                  <c:v>41041</c:v>
                </c:pt>
                <c:pt idx="3126">
                  <c:v>41040</c:v>
                </c:pt>
                <c:pt idx="3127">
                  <c:v>41039</c:v>
                </c:pt>
                <c:pt idx="3128">
                  <c:v>41038</c:v>
                </c:pt>
                <c:pt idx="3129">
                  <c:v>41037</c:v>
                </c:pt>
                <c:pt idx="3130">
                  <c:v>41036</c:v>
                </c:pt>
                <c:pt idx="3131">
                  <c:v>41035</c:v>
                </c:pt>
                <c:pt idx="3132">
                  <c:v>41034</c:v>
                </c:pt>
                <c:pt idx="3133">
                  <c:v>41033</c:v>
                </c:pt>
                <c:pt idx="3134">
                  <c:v>41032</c:v>
                </c:pt>
                <c:pt idx="3135">
                  <c:v>41031</c:v>
                </c:pt>
                <c:pt idx="3136">
                  <c:v>41030</c:v>
                </c:pt>
                <c:pt idx="3137">
                  <c:v>41029</c:v>
                </c:pt>
                <c:pt idx="3138">
                  <c:v>41028</c:v>
                </c:pt>
                <c:pt idx="3139">
                  <c:v>41027</c:v>
                </c:pt>
                <c:pt idx="3140">
                  <c:v>41026</c:v>
                </c:pt>
                <c:pt idx="3141">
                  <c:v>41025</c:v>
                </c:pt>
                <c:pt idx="3142">
                  <c:v>41024</c:v>
                </c:pt>
                <c:pt idx="3143">
                  <c:v>41023</c:v>
                </c:pt>
                <c:pt idx="3144">
                  <c:v>41022</c:v>
                </c:pt>
                <c:pt idx="3145">
                  <c:v>41021</c:v>
                </c:pt>
                <c:pt idx="3146">
                  <c:v>41020</c:v>
                </c:pt>
                <c:pt idx="3147">
                  <c:v>41019</c:v>
                </c:pt>
                <c:pt idx="3148">
                  <c:v>41018</c:v>
                </c:pt>
                <c:pt idx="3149">
                  <c:v>41017</c:v>
                </c:pt>
                <c:pt idx="3150">
                  <c:v>41016</c:v>
                </c:pt>
                <c:pt idx="3151">
                  <c:v>41015</c:v>
                </c:pt>
                <c:pt idx="3152">
                  <c:v>41014</c:v>
                </c:pt>
                <c:pt idx="3153">
                  <c:v>41013</c:v>
                </c:pt>
                <c:pt idx="3154">
                  <c:v>41012</c:v>
                </c:pt>
                <c:pt idx="3155">
                  <c:v>41011</c:v>
                </c:pt>
                <c:pt idx="3156">
                  <c:v>41010</c:v>
                </c:pt>
                <c:pt idx="3157">
                  <c:v>41009</c:v>
                </c:pt>
                <c:pt idx="3158">
                  <c:v>41008</c:v>
                </c:pt>
                <c:pt idx="3159">
                  <c:v>41007</c:v>
                </c:pt>
                <c:pt idx="3160">
                  <c:v>41006</c:v>
                </c:pt>
                <c:pt idx="3161">
                  <c:v>41005</c:v>
                </c:pt>
                <c:pt idx="3162">
                  <c:v>41004</c:v>
                </c:pt>
                <c:pt idx="3163">
                  <c:v>41003</c:v>
                </c:pt>
                <c:pt idx="3164">
                  <c:v>41002</c:v>
                </c:pt>
                <c:pt idx="3165">
                  <c:v>41001</c:v>
                </c:pt>
                <c:pt idx="3166">
                  <c:v>41000</c:v>
                </c:pt>
                <c:pt idx="3167">
                  <c:v>40999</c:v>
                </c:pt>
                <c:pt idx="3168">
                  <c:v>40998</c:v>
                </c:pt>
                <c:pt idx="3169">
                  <c:v>40997</c:v>
                </c:pt>
                <c:pt idx="3170">
                  <c:v>40996</c:v>
                </c:pt>
                <c:pt idx="3171">
                  <c:v>40995</c:v>
                </c:pt>
                <c:pt idx="3172">
                  <c:v>40994</c:v>
                </c:pt>
                <c:pt idx="3173">
                  <c:v>40993</c:v>
                </c:pt>
                <c:pt idx="3174">
                  <c:v>40992</c:v>
                </c:pt>
                <c:pt idx="3175">
                  <c:v>40991</c:v>
                </c:pt>
                <c:pt idx="3176">
                  <c:v>40990</c:v>
                </c:pt>
                <c:pt idx="3177">
                  <c:v>40989</c:v>
                </c:pt>
                <c:pt idx="3178">
                  <c:v>40988</c:v>
                </c:pt>
                <c:pt idx="3179">
                  <c:v>40987</c:v>
                </c:pt>
                <c:pt idx="3180">
                  <c:v>40986</c:v>
                </c:pt>
                <c:pt idx="3181">
                  <c:v>40985</c:v>
                </c:pt>
                <c:pt idx="3182">
                  <c:v>40984</c:v>
                </c:pt>
                <c:pt idx="3183">
                  <c:v>40983</c:v>
                </c:pt>
                <c:pt idx="3184">
                  <c:v>40982</c:v>
                </c:pt>
                <c:pt idx="3185">
                  <c:v>40981</c:v>
                </c:pt>
                <c:pt idx="3186">
                  <c:v>40980</c:v>
                </c:pt>
                <c:pt idx="3187">
                  <c:v>40979</c:v>
                </c:pt>
                <c:pt idx="3188">
                  <c:v>40978</c:v>
                </c:pt>
                <c:pt idx="3189">
                  <c:v>40977</c:v>
                </c:pt>
                <c:pt idx="3190">
                  <c:v>40976</c:v>
                </c:pt>
                <c:pt idx="3191">
                  <c:v>40975</c:v>
                </c:pt>
                <c:pt idx="3192">
                  <c:v>40974</c:v>
                </c:pt>
                <c:pt idx="3193">
                  <c:v>40973</c:v>
                </c:pt>
                <c:pt idx="3194">
                  <c:v>40972</c:v>
                </c:pt>
                <c:pt idx="3195">
                  <c:v>40971</c:v>
                </c:pt>
                <c:pt idx="3196">
                  <c:v>40970</c:v>
                </c:pt>
                <c:pt idx="3197">
                  <c:v>40969</c:v>
                </c:pt>
                <c:pt idx="3198">
                  <c:v>40968</c:v>
                </c:pt>
                <c:pt idx="3199">
                  <c:v>40967</c:v>
                </c:pt>
                <c:pt idx="3200">
                  <c:v>40966</c:v>
                </c:pt>
                <c:pt idx="3201">
                  <c:v>40965</c:v>
                </c:pt>
                <c:pt idx="3202">
                  <c:v>40964</c:v>
                </c:pt>
                <c:pt idx="3203">
                  <c:v>40963</c:v>
                </c:pt>
                <c:pt idx="3204">
                  <c:v>40962</c:v>
                </c:pt>
                <c:pt idx="3205">
                  <c:v>40961</c:v>
                </c:pt>
                <c:pt idx="3206">
                  <c:v>40960</c:v>
                </c:pt>
                <c:pt idx="3207">
                  <c:v>40959</c:v>
                </c:pt>
                <c:pt idx="3208">
                  <c:v>40958</c:v>
                </c:pt>
                <c:pt idx="3209">
                  <c:v>40957</c:v>
                </c:pt>
                <c:pt idx="3210">
                  <c:v>40956</c:v>
                </c:pt>
                <c:pt idx="3211">
                  <c:v>40955</c:v>
                </c:pt>
                <c:pt idx="3212">
                  <c:v>40954</c:v>
                </c:pt>
                <c:pt idx="3213">
                  <c:v>40953</c:v>
                </c:pt>
                <c:pt idx="3214">
                  <c:v>40952</c:v>
                </c:pt>
                <c:pt idx="3215">
                  <c:v>40951</c:v>
                </c:pt>
                <c:pt idx="3216">
                  <c:v>40950</c:v>
                </c:pt>
                <c:pt idx="3217">
                  <c:v>40949</c:v>
                </c:pt>
                <c:pt idx="3218">
                  <c:v>40948</c:v>
                </c:pt>
                <c:pt idx="3219">
                  <c:v>40947</c:v>
                </c:pt>
                <c:pt idx="3220">
                  <c:v>40946</c:v>
                </c:pt>
                <c:pt idx="3221">
                  <c:v>40945</c:v>
                </c:pt>
                <c:pt idx="3222">
                  <c:v>40944</c:v>
                </c:pt>
                <c:pt idx="3223">
                  <c:v>40943</c:v>
                </c:pt>
                <c:pt idx="3224">
                  <c:v>40942</c:v>
                </c:pt>
                <c:pt idx="3225">
                  <c:v>40941</c:v>
                </c:pt>
                <c:pt idx="3226">
                  <c:v>40940</c:v>
                </c:pt>
                <c:pt idx="3227">
                  <c:v>40939</c:v>
                </c:pt>
                <c:pt idx="3228">
                  <c:v>40938</c:v>
                </c:pt>
                <c:pt idx="3229">
                  <c:v>40937</c:v>
                </c:pt>
                <c:pt idx="3230">
                  <c:v>40936</c:v>
                </c:pt>
                <c:pt idx="3231">
                  <c:v>40935</c:v>
                </c:pt>
                <c:pt idx="3232">
                  <c:v>40934</c:v>
                </c:pt>
                <c:pt idx="3233">
                  <c:v>40933</c:v>
                </c:pt>
                <c:pt idx="3234">
                  <c:v>40932</c:v>
                </c:pt>
                <c:pt idx="3235">
                  <c:v>40931</c:v>
                </c:pt>
                <c:pt idx="3236">
                  <c:v>40930</c:v>
                </c:pt>
                <c:pt idx="3237">
                  <c:v>40929</c:v>
                </c:pt>
                <c:pt idx="3238">
                  <c:v>40928</c:v>
                </c:pt>
                <c:pt idx="3239">
                  <c:v>40927</c:v>
                </c:pt>
                <c:pt idx="3240">
                  <c:v>40926</c:v>
                </c:pt>
                <c:pt idx="3241">
                  <c:v>40925</c:v>
                </c:pt>
                <c:pt idx="3242">
                  <c:v>40924</c:v>
                </c:pt>
                <c:pt idx="3243">
                  <c:v>40923</c:v>
                </c:pt>
                <c:pt idx="3244">
                  <c:v>40922</c:v>
                </c:pt>
                <c:pt idx="3245">
                  <c:v>40921</c:v>
                </c:pt>
                <c:pt idx="3246">
                  <c:v>40920</c:v>
                </c:pt>
                <c:pt idx="3247">
                  <c:v>40919</c:v>
                </c:pt>
                <c:pt idx="3248">
                  <c:v>40918</c:v>
                </c:pt>
                <c:pt idx="3249">
                  <c:v>40917</c:v>
                </c:pt>
                <c:pt idx="3250">
                  <c:v>40916</c:v>
                </c:pt>
                <c:pt idx="3251">
                  <c:v>40915</c:v>
                </c:pt>
                <c:pt idx="3252">
                  <c:v>40914</c:v>
                </c:pt>
                <c:pt idx="3253">
                  <c:v>40913</c:v>
                </c:pt>
                <c:pt idx="3254">
                  <c:v>40912</c:v>
                </c:pt>
                <c:pt idx="3255">
                  <c:v>40911</c:v>
                </c:pt>
                <c:pt idx="3256">
                  <c:v>40910</c:v>
                </c:pt>
                <c:pt idx="3257">
                  <c:v>40909</c:v>
                </c:pt>
              </c:numCache>
            </c:numRef>
          </c:cat>
          <c:val>
            <c:numRef>
              <c:f>'data 2012+'!$D$10:$D$3267</c:f>
              <c:numCache>
                <c:formatCode>_(* #,##0.00_);_(* \(#,##0.00\);_(* "-"??_);_(@_)</c:formatCode>
                <c:ptCount val="3258"/>
                <c:pt idx="1">
                  <c:v>26.623008546420781</c:v>
                </c:pt>
                <c:pt idx="2">
                  <c:v>26.545079857720236</c:v>
                </c:pt>
                <c:pt idx="3">
                  <c:v>26.520234739343795</c:v>
                </c:pt>
                <c:pt idx="4">
                  <c:v>26.483230024571316</c:v>
                </c:pt>
                <c:pt idx="5">
                  <c:v>26.483886248479415</c:v>
                </c:pt>
                <c:pt idx="6">
                  <c:v>26.57506350374776</c:v>
                </c:pt>
                <c:pt idx="7">
                  <c:v>26.596219035161827</c:v>
                </c:pt>
                <c:pt idx="8">
                  <c:v>26.554753619374953</c:v>
                </c:pt>
                <c:pt idx="9">
                  <c:v>26.560642631847664</c:v>
                </c:pt>
                <c:pt idx="10">
                  <c:v>26.572625080918076</c:v>
                </c:pt>
                <c:pt idx="11">
                  <c:v>26.570277153242778</c:v>
                </c:pt>
                <c:pt idx="12">
                  <c:v>26.523882407810117</c:v>
                </c:pt>
                <c:pt idx="13">
                  <c:v>26.523051441249837</c:v>
                </c:pt>
                <c:pt idx="14">
                  <c:v>26.516089324781134</c:v>
                </c:pt>
                <c:pt idx="15">
                  <c:v>26.461463155912138</c:v>
                </c:pt>
                <c:pt idx="16">
                  <c:v>26.415186316525759</c:v>
                </c:pt>
                <c:pt idx="17">
                  <c:v>26.422319304146864</c:v>
                </c:pt>
                <c:pt idx="18">
                  <c:v>26.436335082813642</c:v>
                </c:pt>
                <c:pt idx="19">
                  <c:v>26.433820538621084</c:v>
                </c:pt>
                <c:pt idx="20">
                  <c:v>26.398875159175393</c:v>
                </c:pt>
                <c:pt idx="21">
                  <c:v>26.372288873483228</c:v>
                </c:pt>
                <c:pt idx="22">
                  <c:v>26.372274845806331</c:v>
                </c:pt>
                <c:pt idx="23">
                  <c:v>26.383905130850916</c:v>
                </c:pt>
                <c:pt idx="24">
                  <c:v>26.342119226833425</c:v>
                </c:pt>
                <c:pt idx="25">
                  <c:v>26.39145566456294</c:v>
                </c:pt>
                <c:pt idx="26">
                  <c:v>26.390603083464214</c:v>
                </c:pt>
                <c:pt idx="27">
                  <c:v>26.291108055902363</c:v>
                </c:pt>
                <c:pt idx="28">
                  <c:v>26.281651501738491</c:v>
                </c:pt>
                <c:pt idx="29">
                  <c:v>26.252510929669402</c:v>
                </c:pt>
                <c:pt idx="30">
                  <c:v>26.262820870918478</c:v>
                </c:pt>
                <c:pt idx="31">
                  <c:v>26.267885743550153</c:v>
                </c:pt>
                <c:pt idx="32">
                  <c:v>26.25296712435879</c:v>
                </c:pt>
                <c:pt idx="33">
                  <c:v>26.243469804175312</c:v>
                </c:pt>
                <c:pt idx="34">
                  <c:v>26.229617748360095</c:v>
                </c:pt>
                <c:pt idx="35">
                  <c:v>26.258155059949345</c:v>
                </c:pt>
                <c:pt idx="36">
                  <c:v>26.213648514226389</c:v>
                </c:pt>
                <c:pt idx="37">
                  <c:v>26.210624290590754</c:v>
                </c:pt>
                <c:pt idx="38">
                  <c:v>26.216107638760057</c:v>
                </c:pt>
                <c:pt idx="39">
                  <c:v>26.203746738428517</c:v>
                </c:pt>
                <c:pt idx="40">
                  <c:v>26.207099033790772</c:v>
                </c:pt>
                <c:pt idx="41">
                  <c:v>26.195522171477371</c:v>
                </c:pt>
                <c:pt idx="42">
                  <c:v>26.12126270466181</c:v>
                </c:pt>
                <c:pt idx="43">
                  <c:v>26.105700122101428</c:v>
                </c:pt>
                <c:pt idx="44">
                  <c:v>26.083605434291517</c:v>
                </c:pt>
                <c:pt idx="45">
                  <c:v>26.072465753114237</c:v>
                </c:pt>
                <c:pt idx="46">
                  <c:v>26.070314691774065</c:v>
                </c:pt>
                <c:pt idx="47">
                  <c:v>26.084586865185582</c:v>
                </c:pt>
                <c:pt idx="48">
                  <c:v>26.07707737673676</c:v>
                </c:pt>
                <c:pt idx="49">
                  <c:v>26.078590240667076</c:v>
                </c:pt>
                <c:pt idx="50">
                  <c:v>26.088405171868548</c:v>
                </c:pt>
                <c:pt idx="51">
                  <c:v>26.073512670335173</c:v>
                </c:pt>
                <c:pt idx="52">
                  <c:v>26.066816085228016</c:v>
                </c:pt>
                <c:pt idx="53">
                  <c:v>26.046321931338177</c:v>
                </c:pt>
                <c:pt idx="54">
                  <c:v>26.030659476391651</c:v>
                </c:pt>
                <c:pt idx="55">
                  <c:v>26.008783052859176</c:v>
                </c:pt>
                <c:pt idx="56">
                  <c:v>26.002070804528522</c:v>
                </c:pt>
                <c:pt idx="57">
                  <c:v>26.018524260981977</c:v>
                </c:pt>
                <c:pt idx="58">
                  <c:v>26.008493162354604</c:v>
                </c:pt>
                <c:pt idx="59">
                  <c:v>25.998080963578158</c:v>
                </c:pt>
                <c:pt idx="60">
                  <c:v>25.999393252598882</c:v>
                </c:pt>
                <c:pt idx="61">
                  <c:v>26.00279560587844</c:v>
                </c:pt>
                <c:pt idx="62">
                  <c:v>26.018258471962405</c:v>
                </c:pt>
                <c:pt idx="63">
                  <c:v>26.02457136007801</c:v>
                </c:pt>
                <c:pt idx="64">
                  <c:v>26.013974213563937</c:v>
                </c:pt>
                <c:pt idx="65">
                  <c:v>26.016858029061137</c:v>
                </c:pt>
                <c:pt idx="66">
                  <c:v>26.015244522645155</c:v>
                </c:pt>
                <c:pt idx="67">
                  <c:v>26.009742442318334</c:v>
                </c:pt>
                <c:pt idx="68">
                  <c:v>26.01485857985567</c:v>
                </c:pt>
                <c:pt idx="69">
                  <c:v>25.966573406582178</c:v>
                </c:pt>
                <c:pt idx="70">
                  <c:v>25.994141279333213</c:v>
                </c:pt>
                <c:pt idx="71">
                  <c:v>25.987951446656645</c:v>
                </c:pt>
                <c:pt idx="72">
                  <c:v>26.031493285922178</c:v>
                </c:pt>
                <c:pt idx="73">
                  <c:v>26.045317899114952</c:v>
                </c:pt>
                <c:pt idx="74">
                  <c:v>26.031293737911451</c:v>
                </c:pt>
                <c:pt idx="75">
                  <c:v>26.032718538189492</c:v>
                </c:pt>
                <c:pt idx="76">
                  <c:v>26.035582675842651</c:v>
                </c:pt>
                <c:pt idx="77">
                  <c:v>26.018154262793118</c:v>
                </c:pt>
                <c:pt idx="78">
                  <c:v>26.007219923867719</c:v>
                </c:pt>
                <c:pt idx="79">
                  <c:v>25.974735157764712</c:v>
                </c:pt>
                <c:pt idx="80">
                  <c:v>25.985707186459695</c:v>
                </c:pt>
                <c:pt idx="81">
                  <c:v>25.98085167333366</c:v>
                </c:pt>
                <c:pt idx="82">
                  <c:v>25.975748457334756</c:v>
                </c:pt>
                <c:pt idx="83">
                  <c:v>25.964845554552181</c:v>
                </c:pt>
                <c:pt idx="84">
                  <c:v>25.953534245050477</c:v>
                </c:pt>
                <c:pt idx="85">
                  <c:v>25.978804185194342</c:v>
                </c:pt>
                <c:pt idx="86">
                  <c:v>25.967632194236252</c:v>
                </c:pt>
                <c:pt idx="87">
                  <c:v>25.95534927994251</c:v>
                </c:pt>
                <c:pt idx="88">
                  <c:v>25.988636006110529</c:v>
                </c:pt>
                <c:pt idx="89">
                  <c:v>25.968287008421942</c:v>
                </c:pt>
                <c:pt idx="90">
                  <c:v>26.074731204200749</c:v>
                </c:pt>
                <c:pt idx="91">
                  <c:v>26.122230185386428</c:v>
                </c:pt>
                <c:pt idx="92">
                  <c:v>26.09748064090941</c:v>
                </c:pt>
                <c:pt idx="93">
                  <c:v>26.099194652266565</c:v>
                </c:pt>
                <c:pt idx="94">
                  <c:v>26.081193824403044</c:v>
                </c:pt>
                <c:pt idx="95">
                  <c:v>26.084369704215757</c:v>
                </c:pt>
                <c:pt idx="96">
                  <c:v>26.065646288248619</c:v>
                </c:pt>
                <c:pt idx="97">
                  <c:v>26.079415762346493</c:v>
                </c:pt>
                <c:pt idx="98">
                  <c:v>26.069416489617037</c:v>
                </c:pt>
                <c:pt idx="99">
                  <c:v>26.10508438112382</c:v>
                </c:pt>
                <c:pt idx="100">
                  <c:v>26.096005550277521</c:v>
                </c:pt>
                <c:pt idx="101">
                  <c:v>26.097381231430155</c:v>
                </c:pt>
                <c:pt idx="102">
                  <c:v>26.083753724797329</c:v>
                </c:pt>
                <c:pt idx="103">
                  <c:v>26.113014084218786</c:v>
                </c:pt>
                <c:pt idx="104">
                  <c:v>26.101892767973446</c:v>
                </c:pt>
                <c:pt idx="105">
                  <c:v>26.123410469924725</c:v>
                </c:pt>
                <c:pt idx="106">
                  <c:v>26.149945222175916</c:v>
                </c:pt>
                <c:pt idx="107">
                  <c:v>26.115531347931746</c:v>
                </c:pt>
                <c:pt idx="108">
                  <c:v>26.112725397835185</c:v>
                </c:pt>
                <c:pt idx="109">
                  <c:v>26.104847083770927</c:v>
                </c:pt>
                <c:pt idx="110">
                  <c:v>26.104708995976559</c:v>
                </c:pt>
                <c:pt idx="111">
                  <c:v>26.087704261291897</c:v>
                </c:pt>
                <c:pt idx="112">
                  <c:v>26.071727119789916</c:v>
                </c:pt>
                <c:pt idx="113">
                  <c:v>26.112752421852484</c:v>
                </c:pt>
                <c:pt idx="114">
                  <c:v>26.096582959716372</c:v>
                </c:pt>
                <c:pt idx="115">
                  <c:v>26.101865912502085</c:v>
                </c:pt>
                <c:pt idx="116">
                  <c:v>26.089475987899462</c:v>
                </c:pt>
                <c:pt idx="117">
                  <c:v>26.104003508137325</c:v>
                </c:pt>
                <c:pt idx="118">
                  <c:v>26.099874963569977</c:v>
                </c:pt>
                <c:pt idx="119">
                  <c:v>26.054562283667646</c:v>
                </c:pt>
                <c:pt idx="120">
                  <c:v>26.057494064097309</c:v>
                </c:pt>
                <c:pt idx="121">
                  <c:v>26.044714047658388</c:v>
                </c:pt>
                <c:pt idx="122">
                  <c:v>26.10615460108934</c:v>
                </c:pt>
                <c:pt idx="123">
                  <c:v>26.066390902601579</c:v>
                </c:pt>
                <c:pt idx="124">
                  <c:v>26.048290134944853</c:v>
                </c:pt>
                <c:pt idx="125">
                  <c:v>26.046480940581549</c:v>
                </c:pt>
                <c:pt idx="126">
                  <c:v>26.03091322679354</c:v>
                </c:pt>
                <c:pt idx="127">
                  <c:v>26.040131113297988</c:v>
                </c:pt>
                <c:pt idx="128">
                  <c:v>25.933920043851739</c:v>
                </c:pt>
                <c:pt idx="129">
                  <c:v>25.910291411410203</c:v>
                </c:pt>
                <c:pt idx="130">
                  <c:v>25.89420683088143</c:v>
                </c:pt>
                <c:pt idx="131">
                  <c:v>25.900527517276597</c:v>
                </c:pt>
                <c:pt idx="132">
                  <c:v>25.892340566083114</c:v>
                </c:pt>
                <c:pt idx="133">
                  <c:v>25.87720855866986</c:v>
                </c:pt>
                <c:pt idx="134">
                  <c:v>25.853303599474984</c:v>
                </c:pt>
                <c:pt idx="135">
                  <c:v>25.858874402367277</c:v>
                </c:pt>
                <c:pt idx="136">
                  <c:v>25.854161586821629</c:v>
                </c:pt>
                <c:pt idx="137">
                  <c:v>25.851997046896809</c:v>
                </c:pt>
                <c:pt idx="138">
                  <c:v>25.849346036857696</c:v>
                </c:pt>
                <c:pt idx="139">
                  <c:v>25.856297842381991</c:v>
                </c:pt>
                <c:pt idx="140">
                  <c:v>25.86314614838275</c:v>
                </c:pt>
                <c:pt idx="141">
                  <c:v>25.860531010724582</c:v>
                </c:pt>
                <c:pt idx="142">
                  <c:v>25.866146327457464</c:v>
                </c:pt>
                <c:pt idx="143">
                  <c:v>25.860489001643693</c:v>
                </c:pt>
                <c:pt idx="144">
                  <c:v>25.865624424962157</c:v>
                </c:pt>
                <c:pt idx="145">
                  <c:v>25.859767627657508</c:v>
                </c:pt>
                <c:pt idx="146">
                  <c:v>25.881470587762948</c:v>
                </c:pt>
                <c:pt idx="147">
                  <c:v>25.861895885823294</c:v>
                </c:pt>
                <c:pt idx="148">
                  <c:v>25.871177406671102</c:v>
                </c:pt>
                <c:pt idx="149">
                  <c:v>25.842963816821463</c:v>
                </c:pt>
                <c:pt idx="150">
                  <c:v>25.848028378945283</c:v>
                </c:pt>
                <c:pt idx="151">
                  <c:v>25.841430910489656</c:v>
                </c:pt>
                <c:pt idx="152">
                  <c:v>25.844425715476</c:v>
                </c:pt>
                <c:pt idx="153">
                  <c:v>25.860399484809466</c:v>
                </c:pt>
                <c:pt idx="154">
                  <c:v>25.849752043140757</c:v>
                </c:pt>
                <c:pt idx="155">
                  <c:v>25.854097553915935</c:v>
                </c:pt>
                <c:pt idx="156">
                  <c:v>25.845718933913972</c:v>
                </c:pt>
                <c:pt idx="157">
                  <c:v>25.833972843207917</c:v>
                </c:pt>
                <c:pt idx="158">
                  <c:v>25.851245634550402</c:v>
                </c:pt>
                <c:pt idx="159">
                  <c:v>25.860717481895332</c:v>
                </c:pt>
                <c:pt idx="160">
                  <c:v>25.865612671277756</c:v>
                </c:pt>
                <c:pt idx="161">
                  <c:v>25.899293948309527</c:v>
                </c:pt>
                <c:pt idx="162">
                  <c:v>25.906795583588693</c:v>
                </c:pt>
                <c:pt idx="163">
                  <c:v>25.864583316590089</c:v>
                </c:pt>
                <c:pt idx="164">
                  <c:v>25.87231437861589</c:v>
                </c:pt>
                <c:pt idx="165">
                  <c:v>25.864618868563664</c:v>
                </c:pt>
                <c:pt idx="166">
                  <c:v>25.875707644775165</c:v>
                </c:pt>
                <c:pt idx="167">
                  <c:v>25.881898057195102</c:v>
                </c:pt>
                <c:pt idx="168">
                  <c:v>25.889379222876315</c:v>
                </c:pt>
                <c:pt idx="169">
                  <c:v>25.881026277593474</c:v>
                </c:pt>
                <c:pt idx="170">
                  <c:v>25.870499571211912</c:v>
                </c:pt>
                <c:pt idx="171">
                  <c:v>25.883032555299639</c:v>
                </c:pt>
                <c:pt idx="172">
                  <c:v>25.882432072762111</c:v>
                </c:pt>
                <c:pt idx="173">
                  <c:v>25.863297020083639</c:v>
                </c:pt>
                <c:pt idx="174">
                  <c:v>25.927014154015414</c:v>
                </c:pt>
                <c:pt idx="175">
                  <c:v>25.9158720264106</c:v>
                </c:pt>
                <c:pt idx="176">
                  <c:v>25.914786428480873</c:v>
                </c:pt>
                <c:pt idx="177">
                  <c:v>25.912501304137777</c:v>
                </c:pt>
                <c:pt idx="178">
                  <c:v>25.904319043740106</c:v>
                </c:pt>
                <c:pt idx="179">
                  <c:v>25.901478951750896</c:v>
                </c:pt>
                <c:pt idx="180">
                  <c:v>25.91904560877893</c:v>
                </c:pt>
                <c:pt idx="181">
                  <c:v>25.90140641945338</c:v>
                </c:pt>
                <c:pt idx="182">
                  <c:v>25.887792865469596</c:v>
                </c:pt>
                <c:pt idx="183">
                  <c:v>25.957461356643364</c:v>
                </c:pt>
                <c:pt idx="184">
                  <c:v>25.879427132971049</c:v>
                </c:pt>
                <c:pt idx="185">
                  <c:v>25.90632975847538</c:v>
                </c:pt>
                <c:pt idx="186">
                  <c:v>25.879160887110437</c:v>
                </c:pt>
                <c:pt idx="187">
                  <c:v>25.89341730105356</c:v>
                </c:pt>
                <c:pt idx="188">
                  <c:v>25.850755702948891</c:v>
                </c:pt>
                <c:pt idx="189">
                  <c:v>25.813610941532644</c:v>
                </c:pt>
                <c:pt idx="190">
                  <c:v>25.821915766989935</c:v>
                </c:pt>
                <c:pt idx="191">
                  <c:v>25.81024915568451</c:v>
                </c:pt>
                <c:pt idx="192">
                  <c:v>25.852176269350782</c:v>
                </c:pt>
                <c:pt idx="193">
                  <c:v>25.849754069785433</c:v>
                </c:pt>
                <c:pt idx="194">
                  <c:v>25.839512110834626</c:v>
                </c:pt>
                <c:pt idx="195">
                  <c:v>25.887570817981043</c:v>
                </c:pt>
                <c:pt idx="196">
                  <c:v>25.912286493336925</c:v>
                </c:pt>
                <c:pt idx="197">
                  <c:v>25.90943938356607</c:v>
                </c:pt>
                <c:pt idx="198">
                  <c:v>25.904829239914264</c:v>
                </c:pt>
                <c:pt idx="199">
                  <c:v>25.874699298870329</c:v>
                </c:pt>
                <c:pt idx="200">
                  <c:v>25.867328327950975</c:v>
                </c:pt>
                <c:pt idx="201">
                  <c:v>25.91689762438191</c:v>
                </c:pt>
                <c:pt idx="202">
                  <c:v>25.86683110146555</c:v>
                </c:pt>
                <c:pt idx="203">
                  <c:v>25.811016570166768</c:v>
                </c:pt>
                <c:pt idx="204">
                  <c:v>25.785047941347415</c:v>
                </c:pt>
                <c:pt idx="205">
                  <c:v>25.799209359967833</c:v>
                </c:pt>
                <c:pt idx="206">
                  <c:v>25.893443975729749</c:v>
                </c:pt>
                <c:pt idx="207">
                  <c:v>25.922369221971664</c:v>
                </c:pt>
                <c:pt idx="208">
                  <c:v>25.935818641056613</c:v>
                </c:pt>
                <c:pt idx="209">
                  <c:v>25.860197911868791</c:v>
                </c:pt>
                <c:pt idx="210">
                  <c:v>25.829307972945859</c:v>
                </c:pt>
                <c:pt idx="211">
                  <c:v>25.817567619561874</c:v>
                </c:pt>
                <c:pt idx="212">
                  <c:v>25.819129613503879</c:v>
                </c:pt>
                <c:pt idx="213">
                  <c:v>25.828021187469968</c:v>
                </c:pt>
                <c:pt idx="214">
                  <c:v>25.814265993501404</c:v>
                </c:pt>
                <c:pt idx="215">
                  <c:v>25.790965264330314</c:v>
                </c:pt>
                <c:pt idx="216">
                  <c:v>25.80344091566317</c:v>
                </c:pt>
                <c:pt idx="217">
                  <c:v>25.683193800720748</c:v>
                </c:pt>
                <c:pt idx="218">
                  <c:v>25.68406549871353</c:v>
                </c:pt>
                <c:pt idx="219">
                  <c:v>25.671884741961836</c:v>
                </c:pt>
                <c:pt idx="220">
                  <c:v>25.652564400874795</c:v>
                </c:pt>
                <c:pt idx="221">
                  <c:v>25.648311325901396</c:v>
                </c:pt>
                <c:pt idx="222">
                  <c:v>25.645833987852086</c:v>
                </c:pt>
                <c:pt idx="223">
                  <c:v>25.595775861965372</c:v>
                </c:pt>
                <c:pt idx="224">
                  <c:v>25.559491144815127</c:v>
                </c:pt>
                <c:pt idx="225">
                  <c:v>25.556890207871373</c:v>
                </c:pt>
                <c:pt idx="226">
                  <c:v>25.599200551784801</c:v>
                </c:pt>
                <c:pt idx="227">
                  <c:v>25.614714780115442</c:v>
                </c:pt>
                <c:pt idx="228">
                  <c:v>25.589313618121242</c:v>
                </c:pt>
                <c:pt idx="229">
                  <c:v>25.595757609413681</c:v>
                </c:pt>
                <c:pt idx="230">
                  <c:v>25.522573215435365</c:v>
                </c:pt>
                <c:pt idx="231">
                  <c:v>25.55950572668791</c:v>
                </c:pt>
                <c:pt idx="232">
                  <c:v>25.557649675442658</c:v>
                </c:pt>
                <c:pt idx="233">
                  <c:v>25.574162313165132</c:v>
                </c:pt>
                <c:pt idx="234">
                  <c:v>25.560281174527713</c:v>
                </c:pt>
                <c:pt idx="235">
                  <c:v>25.556773188192068</c:v>
                </c:pt>
                <c:pt idx="236">
                  <c:v>25.61879705487214</c:v>
                </c:pt>
                <c:pt idx="237">
                  <c:v>25.62859070150834</c:v>
                </c:pt>
                <c:pt idx="238">
                  <c:v>25.603133338794777</c:v>
                </c:pt>
                <c:pt idx="239">
                  <c:v>25.618286401061432</c:v>
                </c:pt>
                <c:pt idx="240">
                  <c:v>25.546145455536266</c:v>
                </c:pt>
                <c:pt idx="241">
                  <c:v>25.556161232810112</c:v>
                </c:pt>
                <c:pt idx="242">
                  <c:v>25.540172479424037</c:v>
                </c:pt>
                <c:pt idx="243">
                  <c:v>25.546112724984589</c:v>
                </c:pt>
                <c:pt idx="244">
                  <c:v>25.523733727580861</c:v>
                </c:pt>
                <c:pt idx="245">
                  <c:v>25.491394097649394</c:v>
                </c:pt>
                <c:pt idx="246">
                  <c:v>25.491988301928775</c:v>
                </c:pt>
                <c:pt idx="247">
                  <c:v>25.405615252956196</c:v>
                </c:pt>
                <c:pt idx="248">
                  <c:v>25.459405147216088</c:v>
                </c:pt>
                <c:pt idx="249">
                  <c:v>25.500029566118009</c:v>
                </c:pt>
                <c:pt idx="250">
                  <c:v>25.539741624750054</c:v>
                </c:pt>
                <c:pt idx="251">
                  <c:v>25.530038425544266</c:v>
                </c:pt>
                <c:pt idx="252">
                  <c:v>25.542614164760558</c:v>
                </c:pt>
                <c:pt idx="253">
                  <c:v>25.498985065135422</c:v>
                </c:pt>
                <c:pt idx="254">
                  <c:v>25.3923126979739</c:v>
                </c:pt>
                <c:pt idx="255">
                  <c:v>25.449756094912026</c:v>
                </c:pt>
                <c:pt idx="256">
                  <c:v>25.449398986920965</c:v>
                </c:pt>
                <c:pt idx="257">
                  <c:v>25.454075281308235</c:v>
                </c:pt>
                <c:pt idx="258">
                  <c:v>25.313886974066946</c:v>
                </c:pt>
                <c:pt idx="259">
                  <c:v>25.318308608483342</c:v>
                </c:pt>
                <c:pt idx="260">
                  <c:v>25.240747653754088</c:v>
                </c:pt>
                <c:pt idx="261">
                  <c:v>25.30735093270312</c:v>
                </c:pt>
                <c:pt idx="262">
                  <c:v>25.266623682318272</c:v>
                </c:pt>
                <c:pt idx="263">
                  <c:v>25.356176689330361</c:v>
                </c:pt>
                <c:pt idx="264">
                  <c:v>25.229658985005084</c:v>
                </c:pt>
                <c:pt idx="265">
                  <c:v>25.700118664193244</c:v>
                </c:pt>
                <c:pt idx="266">
                  <c:v>25.696325570974679</c:v>
                </c:pt>
                <c:pt idx="267">
                  <c:v>25.694521662791509</c:v>
                </c:pt>
                <c:pt idx="268">
                  <c:v>25.721064226061582</c:v>
                </c:pt>
                <c:pt idx="269">
                  <c:v>25.813766755005538</c:v>
                </c:pt>
                <c:pt idx="270">
                  <c:v>25.841233492707108</c:v>
                </c:pt>
                <c:pt idx="271">
                  <c:v>25.831849904272257</c:v>
                </c:pt>
                <c:pt idx="272">
                  <c:v>25.797361871678511</c:v>
                </c:pt>
                <c:pt idx="273">
                  <c:v>25.798667289405344</c:v>
                </c:pt>
                <c:pt idx="274">
                  <c:v>25.814110636004241</c:v>
                </c:pt>
                <c:pt idx="275">
                  <c:v>25.772227950754363</c:v>
                </c:pt>
                <c:pt idx="276">
                  <c:v>25.776815496061786</c:v>
                </c:pt>
                <c:pt idx="277">
                  <c:v>25.796164270128113</c:v>
                </c:pt>
                <c:pt idx="278">
                  <c:v>25.799300346771016</c:v>
                </c:pt>
                <c:pt idx="279">
                  <c:v>25.801459200271978</c:v>
                </c:pt>
                <c:pt idx="280">
                  <c:v>25.861505687434434</c:v>
                </c:pt>
                <c:pt idx="281">
                  <c:v>25.893393285862963</c:v>
                </c:pt>
                <c:pt idx="282">
                  <c:v>25.926410813499089</c:v>
                </c:pt>
                <c:pt idx="283">
                  <c:v>25.896018802327063</c:v>
                </c:pt>
                <c:pt idx="284">
                  <c:v>25.89865752453883</c:v>
                </c:pt>
                <c:pt idx="285">
                  <c:v>25.889464249804359</c:v>
                </c:pt>
                <c:pt idx="286">
                  <c:v>25.891660662576239</c:v>
                </c:pt>
                <c:pt idx="287">
                  <c:v>25.94798483746122</c:v>
                </c:pt>
                <c:pt idx="288">
                  <c:v>25.896334743735451</c:v>
                </c:pt>
                <c:pt idx="289">
                  <c:v>25.923625270408962</c:v>
                </c:pt>
                <c:pt idx="290">
                  <c:v>25.919467963490291</c:v>
                </c:pt>
                <c:pt idx="291">
                  <c:v>25.9637603822386</c:v>
                </c:pt>
                <c:pt idx="292">
                  <c:v>25.951421376576359</c:v>
                </c:pt>
                <c:pt idx="293">
                  <c:v>25.963428096487505</c:v>
                </c:pt>
                <c:pt idx="294">
                  <c:v>25.954808763684628</c:v>
                </c:pt>
                <c:pt idx="295">
                  <c:v>25.915002889081819</c:v>
                </c:pt>
                <c:pt idx="296">
                  <c:v>25.942760438914483</c:v>
                </c:pt>
                <c:pt idx="297">
                  <c:v>25.918749838766505</c:v>
                </c:pt>
                <c:pt idx="298">
                  <c:v>25.907390444320992</c:v>
                </c:pt>
                <c:pt idx="299">
                  <c:v>25.901051342926902</c:v>
                </c:pt>
                <c:pt idx="300">
                  <c:v>25.889481125188414</c:v>
                </c:pt>
                <c:pt idx="301">
                  <c:v>25.83970600599552</c:v>
                </c:pt>
                <c:pt idx="302">
                  <c:v>25.852432881552016</c:v>
                </c:pt>
                <c:pt idx="303">
                  <c:v>25.858730499375522</c:v>
                </c:pt>
                <c:pt idx="304">
                  <c:v>25.863172447663558</c:v>
                </c:pt>
                <c:pt idx="305">
                  <c:v>25.860443051909037</c:v>
                </c:pt>
                <c:pt idx="306">
                  <c:v>25.876419352252043</c:v>
                </c:pt>
                <c:pt idx="307">
                  <c:v>25.855380001073108</c:v>
                </c:pt>
                <c:pt idx="308">
                  <c:v>25.853705315236894</c:v>
                </c:pt>
                <c:pt idx="309">
                  <c:v>25.810145575396547</c:v>
                </c:pt>
                <c:pt idx="310">
                  <c:v>25.772505270506016</c:v>
                </c:pt>
                <c:pt idx="311">
                  <c:v>25.745322738709252</c:v>
                </c:pt>
                <c:pt idx="312">
                  <c:v>25.754586913228536</c:v>
                </c:pt>
                <c:pt idx="313">
                  <c:v>25.747691767526938</c:v>
                </c:pt>
                <c:pt idx="314">
                  <c:v>25.780677151504968</c:v>
                </c:pt>
                <c:pt idx="315">
                  <c:v>25.79011803072094</c:v>
                </c:pt>
                <c:pt idx="316">
                  <c:v>25.779117528340617</c:v>
                </c:pt>
                <c:pt idx="317">
                  <c:v>25.784911989559252</c:v>
                </c:pt>
                <c:pt idx="318">
                  <c:v>25.812152942920864</c:v>
                </c:pt>
                <c:pt idx="319">
                  <c:v>25.810308956914106</c:v>
                </c:pt>
                <c:pt idx="320">
                  <c:v>25.788208712240536</c:v>
                </c:pt>
                <c:pt idx="321">
                  <c:v>25.798682445238924</c:v>
                </c:pt>
                <c:pt idx="322">
                  <c:v>25.800700735564625</c:v>
                </c:pt>
                <c:pt idx="323">
                  <c:v>25.716994178347651</c:v>
                </c:pt>
                <c:pt idx="324">
                  <c:v>25.722130070484379</c:v>
                </c:pt>
                <c:pt idx="325">
                  <c:v>25.705658747668675</c:v>
                </c:pt>
                <c:pt idx="326">
                  <c:v>25.717650794899853</c:v>
                </c:pt>
                <c:pt idx="327">
                  <c:v>25.678327922356708</c:v>
                </c:pt>
                <c:pt idx="328">
                  <c:v>25.708777815248606</c:v>
                </c:pt>
                <c:pt idx="329">
                  <c:v>25.718113066859299</c:v>
                </c:pt>
                <c:pt idx="330">
                  <c:v>25.671411684821859</c:v>
                </c:pt>
                <c:pt idx="331">
                  <c:v>25.615681554830068</c:v>
                </c:pt>
                <c:pt idx="332">
                  <c:v>25.615247030374185</c:v>
                </c:pt>
                <c:pt idx="333">
                  <c:v>25.611330753966598</c:v>
                </c:pt>
                <c:pt idx="334">
                  <c:v>25.5595297236632</c:v>
                </c:pt>
                <c:pt idx="335">
                  <c:v>25.591141562409767</c:v>
                </c:pt>
                <c:pt idx="336">
                  <c:v>25.590570125321936</c:v>
                </c:pt>
                <c:pt idx="337">
                  <c:v>25.59908353458783</c:v>
                </c:pt>
                <c:pt idx="338">
                  <c:v>25.62115475799413</c:v>
                </c:pt>
                <c:pt idx="339">
                  <c:v>25.609490545076035</c:v>
                </c:pt>
                <c:pt idx="340">
                  <c:v>25.599831364182187</c:v>
                </c:pt>
                <c:pt idx="341">
                  <c:v>25.593840090218084</c:v>
                </c:pt>
                <c:pt idx="342">
                  <c:v>25.593243097956929</c:v>
                </c:pt>
                <c:pt idx="343">
                  <c:v>25.599317645840962</c:v>
                </c:pt>
                <c:pt idx="344">
                  <c:v>25.611063302769722</c:v>
                </c:pt>
                <c:pt idx="345">
                  <c:v>25.632268343948503</c:v>
                </c:pt>
                <c:pt idx="346">
                  <c:v>25.585753350782991</c:v>
                </c:pt>
                <c:pt idx="347">
                  <c:v>25.59176422134319</c:v>
                </c:pt>
                <c:pt idx="348">
                  <c:v>25.586345935465211</c:v>
                </c:pt>
                <c:pt idx="349">
                  <c:v>25.605427379147265</c:v>
                </c:pt>
                <c:pt idx="350">
                  <c:v>25.507995452779912</c:v>
                </c:pt>
                <c:pt idx="351">
                  <c:v>25.548438324133233</c:v>
                </c:pt>
                <c:pt idx="352">
                  <c:v>25.581046300975935</c:v>
                </c:pt>
                <c:pt idx="353">
                  <c:v>25.575294541650781</c:v>
                </c:pt>
                <c:pt idx="354">
                  <c:v>25.599471493862051</c:v>
                </c:pt>
                <c:pt idx="355">
                  <c:v>25.592155570376487</c:v>
                </c:pt>
                <c:pt idx="356">
                  <c:v>25.593121894190865</c:v>
                </c:pt>
                <c:pt idx="357">
                  <c:v>25.597413495467393</c:v>
                </c:pt>
                <c:pt idx="358">
                  <c:v>25.612152767163629</c:v>
                </c:pt>
                <c:pt idx="359">
                  <c:v>25.637434977940664</c:v>
                </c:pt>
                <c:pt idx="360">
                  <c:v>25.635088330321118</c:v>
                </c:pt>
                <c:pt idx="361">
                  <c:v>25.637925064703975</c:v>
                </c:pt>
                <c:pt idx="362">
                  <c:v>25.620403203840695</c:v>
                </c:pt>
                <c:pt idx="363">
                  <c:v>25.594435874545656</c:v>
                </c:pt>
                <c:pt idx="364">
                  <c:v>25.606912423888492</c:v>
                </c:pt>
                <c:pt idx="365">
                  <c:v>25.608425957718289</c:v>
                </c:pt>
                <c:pt idx="366">
                  <c:v>25.621818633395332</c:v>
                </c:pt>
                <c:pt idx="367">
                  <c:v>25.640217399561422</c:v>
                </c:pt>
                <c:pt idx="368">
                  <c:v>25.66516361141014</c:v>
                </c:pt>
                <c:pt idx="369">
                  <c:v>25.624046921856454</c:v>
                </c:pt>
                <c:pt idx="370">
                  <c:v>25.636034333903279</c:v>
                </c:pt>
                <c:pt idx="371">
                  <c:v>25.586728868022828</c:v>
                </c:pt>
                <c:pt idx="372">
                  <c:v>25.582954283091727</c:v>
                </c:pt>
                <c:pt idx="373">
                  <c:v>25.555077609871571</c:v>
                </c:pt>
                <c:pt idx="374">
                  <c:v>25.608468972903285</c:v>
                </c:pt>
                <c:pt idx="375">
                  <c:v>25.601869195915409</c:v>
                </c:pt>
                <c:pt idx="376">
                  <c:v>25.64674951072644</c:v>
                </c:pt>
                <c:pt idx="377">
                  <c:v>25.705857660828023</c:v>
                </c:pt>
                <c:pt idx="378">
                  <c:v>25.710732521886854</c:v>
                </c:pt>
                <c:pt idx="379">
                  <c:v>25.71881623535522</c:v>
                </c:pt>
                <c:pt idx="380">
                  <c:v>25.757268471931454</c:v>
                </c:pt>
                <c:pt idx="381">
                  <c:v>25.753926691362551</c:v>
                </c:pt>
                <c:pt idx="382">
                  <c:v>25.75242988350842</c:v>
                </c:pt>
                <c:pt idx="383">
                  <c:v>25.773308267144412</c:v>
                </c:pt>
                <c:pt idx="384">
                  <c:v>25.787123489444721</c:v>
                </c:pt>
                <c:pt idx="385">
                  <c:v>25.789562338492289</c:v>
                </c:pt>
                <c:pt idx="386">
                  <c:v>25.780812661641022</c:v>
                </c:pt>
                <c:pt idx="387">
                  <c:v>25.817846905924903</c:v>
                </c:pt>
                <c:pt idx="388">
                  <c:v>25.791729474361585</c:v>
                </c:pt>
                <c:pt idx="389">
                  <c:v>25.789419647295038</c:v>
                </c:pt>
                <c:pt idx="390">
                  <c:v>25.835935564487698</c:v>
                </c:pt>
                <c:pt idx="391">
                  <c:v>25.851374742018617</c:v>
                </c:pt>
                <c:pt idx="392">
                  <c:v>25.848698787198774</c:v>
                </c:pt>
                <c:pt idx="393">
                  <c:v>25.857940559131308</c:v>
                </c:pt>
                <c:pt idx="394">
                  <c:v>25.835438669005455</c:v>
                </c:pt>
                <c:pt idx="395">
                  <c:v>25.845127279702684</c:v>
                </c:pt>
                <c:pt idx="396">
                  <c:v>25.839772304390902</c:v>
                </c:pt>
                <c:pt idx="397">
                  <c:v>25.82923974300423</c:v>
                </c:pt>
                <c:pt idx="398">
                  <c:v>25.832155887207012</c:v>
                </c:pt>
                <c:pt idx="399">
                  <c:v>25.858748868878674</c:v>
                </c:pt>
                <c:pt idx="400">
                  <c:v>25.846706949106011</c:v>
                </c:pt>
                <c:pt idx="401">
                  <c:v>25.87193436521417</c:v>
                </c:pt>
                <c:pt idx="402">
                  <c:v>25.839045109674906</c:v>
                </c:pt>
                <c:pt idx="403">
                  <c:v>25.772691009649776</c:v>
                </c:pt>
                <c:pt idx="404">
                  <c:v>25.623067421667042</c:v>
                </c:pt>
                <c:pt idx="405">
                  <c:v>25.623466613685295</c:v>
                </c:pt>
                <c:pt idx="406">
                  <c:v>25.697143479030125</c:v>
                </c:pt>
                <c:pt idx="407">
                  <c:v>25.719495027443667</c:v>
                </c:pt>
                <c:pt idx="408">
                  <c:v>25.7196347976572</c:v>
                </c:pt>
                <c:pt idx="409">
                  <c:v>25.686709211201332</c:v>
                </c:pt>
                <c:pt idx="410">
                  <c:v>25.687975299740479</c:v>
                </c:pt>
                <c:pt idx="411">
                  <c:v>25.701981014063811</c:v>
                </c:pt>
                <c:pt idx="412">
                  <c:v>25.693338337224251</c:v>
                </c:pt>
                <c:pt idx="413">
                  <c:v>25.712647085635361</c:v>
                </c:pt>
                <c:pt idx="414">
                  <c:v>25.735035825285305</c:v>
                </c:pt>
                <c:pt idx="415">
                  <c:v>25.72831632466735</c:v>
                </c:pt>
                <c:pt idx="416">
                  <c:v>25.732129728515893</c:v>
                </c:pt>
                <c:pt idx="417">
                  <c:v>25.72795677493508</c:v>
                </c:pt>
                <c:pt idx="418">
                  <c:v>25.762027319749546</c:v>
                </c:pt>
                <c:pt idx="419">
                  <c:v>25.764271620471092</c:v>
                </c:pt>
                <c:pt idx="420">
                  <c:v>25.715535425248937</c:v>
                </c:pt>
                <c:pt idx="421">
                  <c:v>25.719797566939008</c:v>
                </c:pt>
                <c:pt idx="422">
                  <c:v>25.673487677926058</c:v>
                </c:pt>
                <c:pt idx="423">
                  <c:v>25.709274335919538</c:v>
                </c:pt>
                <c:pt idx="424">
                  <c:v>25.712114355729881</c:v>
                </c:pt>
                <c:pt idx="425">
                  <c:v>25.722810470811133</c:v>
                </c:pt>
                <c:pt idx="426">
                  <c:v>25.735730210939604</c:v>
                </c:pt>
                <c:pt idx="427">
                  <c:v>25.729873315084259</c:v>
                </c:pt>
                <c:pt idx="428">
                  <c:v>25.725895279662776</c:v>
                </c:pt>
                <c:pt idx="429">
                  <c:v>25.699148931380346</c:v>
                </c:pt>
                <c:pt idx="430">
                  <c:v>25.7159570521803</c:v>
                </c:pt>
                <c:pt idx="431">
                  <c:v>25.713991547987721</c:v>
                </c:pt>
                <c:pt idx="432">
                  <c:v>25.702217328202991</c:v>
                </c:pt>
                <c:pt idx="433">
                  <c:v>25.74236352720467</c:v>
                </c:pt>
                <c:pt idx="434">
                  <c:v>25.764502062597373</c:v>
                </c:pt>
                <c:pt idx="435">
                  <c:v>25.918317559997309</c:v>
                </c:pt>
                <c:pt idx="436">
                  <c:v>25.912187539775982</c:v>
                </c:pt>
                <c:pt idx="437">
                  <c:v>25.930301680013013</c:v>
                </c:pt>
                <c:pt idx="438">
                  <c:v>25.939802061385951</c:v>
                </c:pt>
                <c:pt idx="439">
                  <c:v>25.929214632575672</c:v>
                </c:pt>
                <c:pt idx="440">
                  <c:v>25.932480647457052</c:v>
                </c:pt>
                <c:pt idx="441">
                  <c:v>25.938442689285889</c:v>
                </c:pt>
                <c:pt idx="442">
                  <c:v>25.943041675115744</c:v>
                </c:pt>
                <c:pt idx="443">
                  <c:v>25.948470855379746</c:v>
                </c:pt>
                <c:pt idx="444">
                  <c:v>25.946618996976966</c:v>
                </c:pt>
                <c:pt idx="445">
                  <c:v>25.952103741384409</c:v>
                </c:pt>
                <c:pt idx="446">
                  <c:v>25.926570174941546</c:v>
                </c:pt>
                <c:pt idx="447">
                  <c:v>25.920903773590226</c:v>
                </c:pt>
                <c:pt idx="448">
                  <c:v>25.944922760181072</c:v>
                </c:pt>
                <c:pt idx="449">
                  <c:v>25.952009213017124</c:v>
                </c:pt>
                <c:pt idx="450">
                  <c:v>25.960255190031585</c:v>
                </c:pt>
                <c:pt idx="451">
                  <c:v>25.944414308424751</c:v>
                </c:pt>
                <c:pt idx="452">
                  <c:v>25.968158026725103</c:v>
                </c:pt>
                <c:pt idx="453">
                  <c:v>25.967769549308624</c:v>
                </c:pt>
                <c:pt idx="454">
                  <c:v>25.971574082324448</c:v>
                </c:pt>
                <c:pt idx="455">
                  <c:v>25.948479343354165</c:v>
                </c:pt>
                <c:pt idx="456">
                  <c:v>25.887333706634735</c:v>
                </c:pt>
                <c:pt idx="457">
                  <c:v>25.87092283210173</c:v>
                </c:pt>
                <c:pt idx="458">
                  <c:v>25.867971949354299</c:v>
                </c:pt>
                <c:pt idx="459">
                  <c:v>25.857848947152519</c:v>
                </c:pt>
                <c:pt idx="460">
                  <c:v>25.88298842969969</c:v>
                </c:pt>
                <c:pt idx="461">
                  <c:v>25.927461230783972</c:v>
                </c:pt>
                <c:pt idx="462">
                  <c:v>25.946295832708955</c:v>
                </c:pt>
                <c:pt idx="463">
                  <c:v>25.920564938695748</c:v>
                </c:pt>
                <c:pt idx="464">
                  <c:v>25.925085193475997</c:v>
                </c:pt>
                <c:pt idx="465">
                  <c:v>25.950955143478527</c:v>
                </c:pt>
                <c:pt idx="466">
                  <c:v>25.92216393020863</c:v>
                </c:pt>
                <c:pt idx="467">
                  <c:v>25.919793120362051</c:v>
                </c:pt>
                <c:pt idx="468">
                  <c:v>25.984366833655635</c:v>
                </c:pt>
                <c:pt idx="469">
                  <c:v>25.994729716395401</c:v>
                </c:pt>
                <c:pt idx="470">
                  <c:v>25.942450199737969</c:v>
                </c:pt>
                <c:pt idx="471">
                  <c:v>25.930246187970692</c:v>
                </c:pt>
                <c:pt idx="472">
                  <c:v>25.946306423953292</c:v>
                </c:pt>
                <c:pt idx="473">
                  <c:v>25.940102263322832</c:v>
                </c:pt>
                <c:pt idx="474">
                  <c:v>25.911896951168703</c:v>
                </c:pt>
                <c:pt idx="475">
                  <c:v>25.992502805616564</c:v>
                </c:pt>
                <c:pt idx="476">
                  <c:v>26.038930822695349</c:v>
                </c:pt>
                <c:pt idx="477">
                  <c:v>26.051520274099765</c:v>
                </c:pt>
                <c:pt idx="478">
                  <c:v>26.031590793717072</c:v>
                </c:pt>
                <c:pt idx="479">
                  <c:v>26.079382473094292</c:v>
                </c:pt>
                <c:pt idx="480">
                  <c:v>26.085991571392373</c:v>
                </c:pt>
                <c:pt idx="481">
                  <c:v>26.088318203160803</c:v>
                </c:pt>
                <c:pt idx="482">
                  <c:v>26.041715500102498</c:v>
                </c:pt>
                <c:pt idx="483">
                  <c:v>26.04160843438698</c:v>
                </c:pt>
                <c:pt idx="484">
                  <c:v>26.073077128291978</c:v>
                </c:pt>
                <c:pt idx="485">
                  <c:v>26.002391352906063</c:v>
                </c:pt>
                <c:pt idx="486">
                  <c:v>25.986117031444113</c:v>
                </c:pt>
                <c:pt idx="487">
                  <c:v>25.959684587371694</c:v>
                </c:pt>
                <c:pt idx="488">
                  <c:v>25.947202275859436</c:v>
                </c:pt>
                <c:pt idx="489">
                  <c:v>25.913735670214781</c:v>
                </c:pt>
                <c:pt idx="490">
                  <c:v>25.865775756015019</c:v>
                </c:pt>
                <c:pt idx="491">
                  <c:v>25.856777785854362</c:v>
                </c:pt>
                <c:pt idx="492">
                  <c:v>25.85935317741416</c:v>
                </c:pt>
                <c:pt idx="493">
                  <c:v>25.850470540063125</c:v>
                </c:pt>
                <c:pt idx="494">
                  <c:v>25.8908214894644</c:v>
                </c:pt>
                <c:pt idx="495">
                  <c:v>25.896835761463485</c:v>
                </c:pt>
                <c:pt idx="496">
                  <c:v>25.886126237369197</c:v>
                </c:pt>
                <c:pt idx="497">
                  <c:v>25.893542943849937</c:v>
                </c:pt>
                <c:pt idx="498">
                  <c:v>25.938226738964218</c:v>
                </c:pt>
                <c:pt idx="499">
                  <c:v>25.964054117758362</c:v>
                </c:pt>
                <c:pt idx="500">
                  <c:v>25.989397378234081</c:v>
                </c:pt>
                <c:pt idx="501">
                  <c:v>25.958380596383329</c:v>
                </c:pt>
                <c:pt idx="502">
                  <c:v>25.97222295835541</c:v>
                </c:pt>
                <c:pt idx="503">
                  <c:v>25.873308593084474</c:v>
                </c:pt>
                <c:pt idx="504">
                  <c:v>25.851931593533529</c:v>
                </c:pt>
                <c:pt idx="505">
                  <c:v>25.994748663980424</c:v>
                </c:pt>
                <c:pt idx="506">
                  <c:v>25.933965586476187</c:v>
                </c:pt>
                <c:pt idx="507">
                  <c:v>26.032303480605179</c:v>
                </c:pt>
                <c:pt idx="508">
                  <c:v>26.072493531173333</c:v>
                </c:pt>
                <c:pt idx="509">
                  <c:v>26.027482069133264</c:v>
                </c:pt>
                <c:pt idx="510">
                  <c:v>26.096825761843657</c:v>
                </c:pt>
                <c:pt idx="511">
                  <c:v>26.135006665451868</c:v>
                </c:pt>
                <c:pt idx="512">
                  <c:v>26.11405460302743</c:v>
                </c:pt>
                <c:pt idx="513">
                  <c:v>26.041265934892227</c:v>
                </c:pt>
                <c:pt idx="514">
                  <c:v>26.019276814914818</c:v>
                </c:pt>
                <c:pt idx="515">
                  <c:v>26.000253616202549</c:v>
                </c:pt>
                <c:pt idx="516">
                  <c:v>26.016230186036477</c:v>
                </c:pt>
                <c:pt idx="517">
                  <c:v>26.083154580157007</c:v>
                </c:pt>
                <c:pt idx="518">
                  <c:v>25.97853380868024</c:v>
                </c:pt>
                <c:pt idx="519">
                  <c:v>25.959999440933522</c:v>
                </c:pt>
                <c:pt idx="520">
                  <c:v>25.985405941835662</c:v>
                </c:pt>
                <c:pt idx="521">
                  <c:v>26.082073268499467</c:v>
                </c:pt>
                <c:pt idx="522">
                  <c:v>26.116012952170355</c:v>
                </c:pt>
                <c:pt idx="523">
                  <c:v>26.009405344051988</c:v>
                </c:pt>
                <c:pt idx="524">
                  <c:v>26.155868911304793</c:v>
                </c:pt>
                <c:pt idx="525">
                  <c:v>26.063193230204</c:v>
                </c:pt>
                <c:pt idx="526">
                  <c:v>25.9995371318502</c:v>
                </c:pt>
                <c:pt idx="527">
                  <c:v>25.980165077449083</c:v>
                </c:pt>
                <c:pt idx="528">
                  <c:v>25.969876265568857</c:v>
                </c:pt>
                <c:pt idx="529">
                  <c:v>25.911807647795001</c:v>
                </c:pt>
                <c:pt idx="530">
                  <c:v>25.857012648597937</c:v>
                </c:pt>
                <c:pt idx="531">
                  <c:v>25.829119927373014</c:v>
                </c:pt>
                <c:pt idx="532">
                  <c:v>25.803037096598821</c:v>
                </c:pt>
                <c:pt idx="533">
                  <c:v>25.834842037743638</c:v>
                </c:pt>
                <c:pt idx="534">
                  <c:v>25.79977172162868</c:v>
                </c:pt>
                <c:pt idx="535">
                  <c:v>25.780772986944559</c:v>
                </c:pt>
                <c:pt idx="536">
                  <c:v>25.763280360361087</c:v>
                </c:pt>
                <c:pt idx="537">
                  <c:v>25.708191158442641</c:v>
                </c:pt>
                <c:pt idx="538">
                  <c:v>25.697581262292235</c:v>
                </c:pt>
                <c:pt idx="539">
                  <c:v>25.669573952512305</c:v>
                </c:pt>
                <c:pt idx="540">
                  <c:v>25.678372527572851</c:v>
                </c:pt>
                <c:pt idx="541">
                  <c:v>25.632278529833069</c:v>
                </c:pt>
                <c:pt idx="542">
                  <c:v>25.671443172135703</c:v>
                </c:pt>
                <c:pt idx="543">
                  <c:v>25.681897931574586</c:v>
                </c:pt>
                <c:pt idx="544">
                  <c:v>25.650489603620315</c:v>
                </c:pt>
                <c:pt idx="545">
                  <c:v>25.653182313574554</c:v>
                </c:pt>
                <c:pt idx="546">
                  <c:v>25.633830193328176</c:v>
                </c:pt>
                <c:pt idx="547">
                  <c:v>25.699909097526035</c:v>
                </c:pt>
                <c:pt idx="548">
                  <c:v>25.767348310028293</c:v>
                </c:pt>
                <c:pt idx="549">
                  <c:v>25.745341166471405</c:v>
                </c:pt>
                <c:pt idx="550">
                  <c:v>25.745400110855822</c:v>
                </c:pt>
                <c:pt idx="551">
                  <c:v>25.711489494746086</c:v>
                </c:pt>
                <c:pt idx="552">
                  <c:v>25.756739713607349</c:v>
                </c:pt>
                <c:pt idx="553">
                  <c:v>25.763942392399965</c:v>
                </c:pt>
                <c:pt idx="554">
                  <c:v>25.774965249562992</c:v>
                </c:pt>
                <c:pt idx="555">
                  <c:v>25.765130028553344</c:v>
                </c:pt>
                <c:pt idx="556">
                  <c:v>25.685184646076515</c:v>
                </c:pt>
                <c:pt idx="557">
                  <c:v>25.675802654262988</c:v>
                </c:pt>
                <c:pt idx="558">
                  <c:v>25.66440955377054</c:v>
                </c:pt>
                <c:pt idx="559">
                  <c:v>25.63479852209348</c:v>
                </c:pt>
                <c:pt idx="560">
                  <c:v>25.675053177063479</c:v>
                </c:pt>
                <c:pt idx="561">
                  <c:v>25.674610837736036</c:v>
                </c:pt>
                <c:pt idx="562">
                  <c:v>25.703954947052718</c:v>
                </c:pt>
                <c:pt idx="563">
                  <c:v>25.58215536776661</c:v>
                </c:pt>
                <c:pt idx="564">
                  <c:v>25.588748301179372</c:v>
                </c:pt>
                <c:pt idx="565">
                  <c:v>25.659136500418043</c:v>
                </c:pt>
                <c:pt idx="566">
                  <c:v>25.702970209097586</c:v>
                </c:pt>
                <c:pt idx="567">
                  <c:v>25.67074882830671</c:v>
                </c:pt>
                <c:pt idx="568">
                  <c:v>25.65075415265418</c:v>
                </c:pt>
                <c:pt idx="569">
                  <c:v>25.534332449339406</c:v>
                </c:pt>
                <c:pt idx="570">
                  <c:v>25.587845626047844</c:v>
                </c:pt>
                <c:pt idx="571">
                  <c:v>25.446078796564013</c:v>
                </c:pt>
                <c:pt idx="572">
                  <c:v>25.412835924244192</c:v>
                </c:pt>
                <c:pt idx="573">
                  <c:v>25.376582827143423</c:v>
                </c:pt>
                <c:pt idx="574">
                  <c:v>25.358434476294686</c:v>
                </c:pt>
                <c:pt idx="575">
                  <c:v>25.335064782494527</c:v>
                </c:pt>
                <c:pt idx="576">
                  <c:v>25.341378953588929</c:v>
                </c:pt>
                <c:pt idx="577">
                  <c:v>25.349348398561588</c:v>
                </c:pt>
                <c:pt idx="578">
                  <c:v>25.32891316129307</c:v>
                </c:pt>
                <c:pt idx="579">
                  <c:v>25.280784965175332</c:v>
                </c:pt>
                <c:pt idx="580">
                  <c:v>25.266095054000981</c:v>
                </c:pt>
                <c:pt idx="581">
                  <c:v>25.256796577139177</c:v>
                </c:pt>
                <c:pt idx="582">
                  <c:v>25.234072885805872</c:v>
                </c:pt>
                <c:pt idx="583">
                  <c:v>25.233932171485403</c:v>
                </c:pt>
                <c:pt idx="584">
                  <c:v>25.240232493595812</c:v>
                </c:pt>
                <c:pt idx="585">
                  <c:v>25.234010270431874</c:v>
                </c:pt>
                <c:pt idx="586">
                  <c:v>25.229526724530277</c:v>
                </c:pt>
                <c:pt idx="587">
                  <c:v>25.287071352846141</c:v>
                </c:pt>
                <c:pt idx="588">
                  <c:v>25.30753005525079</c:v>
                </c:pt>
                <c:pt idx="589">
                  <c:v>25.27797053120733</c:v>
                </c:pt>
                <c:pt idx="590">
                  <c:v>25.261382798733063</c:v>
                </c:pt>
                <c:pt idx="591">
                  <c:v>25.264706373687009</c:v>
                </c:pt>
                <c:pt idx="592">
                  <c:v>25.260082835786957</c:v>
                </c:pt>
                <c:pt idx="593">
                  <c:v>25.257808595753293</c:v>
                </c:pt>
                <c:pt idx="594">
                  <c:v>25.247774235333953</c:v>
                </c:pt>
                <c:pt idx="595">
                  <c:v>25.243767632273702</c:v>
                </c:pt>
                <c:pt idx="596">
                  <c:v>25.211841105590651</c:v>
                </c:pt>
                <c:pt idx="597">
                  <c:v>25.234074545238709</c:v>
                </c:pt>
                <c:pt idx="598">
                  <c:v>25.217956383750145</c:v>
                </c:pt>
                <c:pt idx="599">
                  <c:v>25.219449834302345</c:v>
                </c:pt>
                <c:pt idx="600">
                  <c:v>25.212988582934003</c:v>
                </c:pt>
                <c:pt idx="601">
                  <c:v>25.263276977194703</c:v>
                </c:pt>
                <c:pt idx="602">
                  <c:v>25.241060182990111</c:v>
                </c:pt>
                <c:pt idx="603">
                  <c:v>25.257732950300635</c:v>
                </c:pt>
                <c:pt idx="604">
                  <c:v>25.2396164284436</c:v>
                </c:pt>
                <c:pt idx="605">
                  <c:v>25.211224056908282</c:v>
                </c:pt>
                <c:pt idx="606">
                  <c:v>25.208916372556736</c:v>
                </c:pt>
                <c:pt idx="607">
                  <c:v>25.184275815664012</c:v>
                </c:pt>
                <c:pt idx="608">
                  <c:v>25.194095659507859</c:v>
                </c:pt>
                <c:pt idx="609">
                  <c:v>25.182537314967025</c:v>
                </c:pt>
                <c:pt idx="610">
                  <c:v>25.012745508383535</c:v>
                </c:pt>
                <c:pt idx="611">
                  <c:v>25.00193560602256</c:v>
                </c:pt>
                <c:pt idx="612">
                  <c:v>25.001244101226604</c:v>
                </c:pt>
                <c:pt idx="613">
                  <c:v>25.000551447115559</c:v>
                </c:pt>
                <c:pt idx="614">
                  <c:v>24.981058948583957</c:v>
                </c:pt>
                <c:pt idx="615">
                  <c:v>24.984953993149531</c:v>
                </c:pt>
                <c:pt idx="616">
                  <c:v>24.957345526899747</c:v>
                </c:pt>
                <c:pt idx="617">
                  <c:v>24.954816332056357</c:v>
                </c:pt>
                <c:pt idx="618">
                  <c:v>24.970558512254247</c:v>
                </c:pt>
                <c:pt idx="619">
                  <c:v>24.97324589302303</c:v>
                </c:pt>
                <c:pt idx="620">
                  <c:v>24.973673119896517</c:v>
                </c:pt>
                <c:pt idx="621">
                  <c:v>24.971645819613027</c:v>
                </c:pt>
                <c:pt idx="622">
                  <c:v>24.985128065771345</c:v>
                </c:pt>
                <c:pt idx="623">
                  <c:v>24.98090926469693</c:v>
                </c:pt>
                <c:pt idx="624">
                  <c:v>24.970480559704587</c:v>
                </c:pt>
                <c:pt idx="625">
                  <c:v>24.973912324807799</c:v>
                </c:pt>
                <c:pt idx="626">
                  <c:v>24.977079329223802</c:v>
                </c:pt>
                <c:pt idx="627">
                  <c:v>24.956952180871948</c:v>
                </c:pt>
                <c:pt idx="628">
                  <c:v>24.940989505809846</c:v>
                </c:pt>
                <c:pt idx="629">
                  <c:v>24.943948618360043</c:v>
                </c:pt>
                <c:pt idx="630">
                  <c:v>24.948845571475751</c:v>
                </c:pt>
                <c:pt idx="631">
                  <c:v>24.943044255700833</c:v>
                </c:pt>
                <c:pt idx="632">
                  <c:v>24.954307691897696</c:v>
                </c:pt>
                <c:pt idx="633">
                  <c:v>24.955977445807328</c:v>
                </c:pt>
                <c:pt idx="634">
                  <c:v>24.938967874038838</c:v>
                </c:pt>
                <c:pt idx="635">
                  <c:v>24.942106225260506</c:v>
                </c:pt>
                <c:pt idx="636">
                  <c:v>24.941350840694369</c:v>
                </c:pt>
                <c:pt idx="637">
                  <c:v>24.936758341449615</c:v>
                </c:pt>
                <c:pt idx="638">
                  <c:v>24.900896018890947</c:v>
                </c:pt>
                <c:pt idx="639">
                  <c:v>24.922777556239218</c:v>
                </c:pt>
                <c:pt idx="640">
                  <c:v>24.928574087281312</c:v>
                </c:pt>
                <c:pt idx="641">
                  <c:v>24.933164304808145</c:v>
                </c:pt>
                <c:pt idx="642">
                  <c:v>24.925521157603107</c:v>
                </c:pt>
                <c:pt idx="643">
                  <c:v>24.929106413706805</c:v>
                </c:pt>
                <c:pt idx="644">
                  <c:v>24.924025033253727</c:v>
                </c:pt>
                <c:pt idx="645">
                  <c:v>24.930019217694916</c:v>
                </c:pt>
                <c:pt idx="646">
                  <c:v>24.914167716973335</c:v>
                </c:pt>
                <c:pt idx="647">
                  <c:v>25.005122976254246</c:v>
                </c:pt>
                <c:pt idx="648">
                  <c:v>24.971863333703734</c:v>
                </c:pt>
                <c:pt idx="649">
                  <c:v>24.956545196460961</c:v>
                </c:pt>
                <c:pt idx="650">
                  <c:v>24.96653368628122</c:v>
                </c:pt>
                <c:pt idx="651">
                  <c:v>24.953985204326131</c:v>
                </c:pt>
                <c:pt idx="652">
                  <c:v>24.951730389086222</c:v>
                </c:pt>
                <c:pt idx="653">
                  <c:v>24.882153447525464</c:v>
                </c:pt>
                <c:pt idx="654">
                  <c:v>24.870789616706958</c:v>
                </c:pt>
                <c:pt idx="655">
                  <c:v>24.861349851141089</c:v>
                </c:pt>
                <c:pt idx="656">
                  <c:v>24.86147407281074</c:v>
                </c:pt>
                <c:pt idx="657">
                  <c:v>24.866372352795203</c:v>
                </c:pt>
                <c:pt idx="658">
                  <c:v>24.869292255879639</c:v>
                </c:pt>
                <c:pt idx="659">
                  <c:v>24.8682855943436</c:v>
                </c:pt>
                <c:pt idx="660">
                  <c:v>24.885283922042465</c:v>
                </c:pt>
                <c:pt idx="661">
                  <c:v>24.877871534147214</c:v>
                </c:pt>
                <c:pt idx="662">
                  <c:v>24.874322576115116</c:v>
                </c:pt>
                <c:pt idx="663">
                  <c:v>24.802863108590415</c:v>
                </c:pt>
                <c:pt idx="664">
                  <c:v>24.804285519478686</c:v>
                </c:pt>
                <c:pt idx="665">
                  <c:v>24.819594253583332</c:v>
                </c:pt>
                <c:pt idx="666">
                  <c:v>24.815650928923549</c:v>
                </c:pt>
                <c:pt idx="667">
                  <c:v>24.823559557556091</c:v>
                </c:pt>
                <c:pt idx="668">
                  <c:v>24.841366344462934</c:v>
                </c:pt>
                <c:pt idx="669">
                  <c:v>24.830513373053531</c:v>
                </c:pt>
                <c:pt idx="670">
                  <c:v>24.814262443860454</c:v>
                </c:pt>
                <c:pt idx="671">
                  <c:v>24.82854059437043</c:v>
                </c:pt>
                <c:pt idx="672">
                  <c:v>24.81141540592369</c:v>
                </c:pt>
                <c:pt idx="673">
                  <c:v>24.822301506029255</c:v>
                </c:pt>
                <c:pt idx="674">
                  <c:v>24.851347247566352</c:v>
                </c:pt>
                <c:pt idx="675">
                  <c:v>24.860647064337144</c:v>
                </c:pt>
                <c:pt idx="676">
                  <c:v>24.856870162217579</c:v>
                </c:pt>
                <c:pt idx="677">
                  <c:v>24.860182731162794</c:v>
                </c:pt>
                <c:pt idx="678">
                  <c:v>24.854861109058877</c:v>
                </c:pt>
                <c:pt idx="679">
                  <c:v>24.860823335035022</c:v>
                </c:pt>
                <c:pt idx="680">
                  <c:v>24.84962869210721</c:v>
                </c:pt>
                <c:pt idx="681">
                  <c:v>24.84980442700947</c:v>
                </c:pt>
                <c:pt idx="682">
                  <c:v>24.893057443644306</c:v>
                </c:pt>
                <c:pt idx="683">
                  <c:v>24.870849888549785</c:v>
                </c:pt>
                <c:pt idx="684">
                  <c:v>24.885402720838531</c:v>
                </c:pt>
                <c:pt idx="685">
                  <c:v>24.870268334770909</c:v>
                </c:pt>
                <c:pt idx="686">
                  <c:v>24.863142712687718</c:v>
                </c:pt>
                <c:pt idx="687">
                  <c:v>24.884601784004712</c:v>
                </c:pt>
                <c:pt idx="688">
                  <c:v>24.844187187314123</c:v>
                </c:pt>
                <c:pt idx="689">
                  <c:v>24.872818240795684</c:v>
                </c:pt>
                <c:pt idx="690">
                  <c:v>24.878349011113283</c:v>
                </c:pt>
                <c:pt idx="691">
                  <c:v>24.87376334404556</c:v>
                </c:pt>
                <c:pt idx="692">
                  <c:v>24.974565716205348</c:v>
                </c:pt>
                <c:pt idx="693">
                  <c:v>24.976634451245026</c:v>
                </c:pt>
                <c:pt idx="694">
                  <c:v>24.977320292854326</c:v>
                </c:pt>
                <c:pt idx="695">
                  <c:v>24.98995005909735</c:v>
                </c:pt>
                <c:pt idx="696">
                  <c:v>24.93325763657722</c:v>
                </c:pt>
                <c:pt idx="697">
                  <c:v>24.928210930166703</c:v>
                </c:pt>
                <c:pt idx="698">
                  <c:v>24.920928195397035</c:v>
                </c:pt>
                <c:pt idx="699">
                  <c:v>24.949566695576188</c:v>
                </c:pt>
                <c:pt idx="700">
                  <c:v>24.937239997548541</c:v>
                </c:pt>
                <c:pt idx="701">
                  <c:v>24.891375290511064</c:v>
                </c:pt>
                <c:pt idx="702">
                  <c:v>24.935119856285532</c:v>
                </c:pt>
                <c:pt idx="703">
                  <c:v>24.94101229161377</c:v>
                </c:pt>
                <c:pt idx="704">
                  <c:v>24.942743961832644</c:v>
                </c:pt>
                <c:pt idx="705">
                  <c:v>24.872792358040279</c:v>
                </c:pt>
                <c:pt idx="706">
                  <c:v>24.927137288697239</c:v>
                </c:pt>
                <c:pt idx="707">
                  <c:v>24.915720915358509</c:v>
                </c:pt>
                <c:pt idx="708">
                  <c:v>24.983236774627098</c:v>
                </c:pt>
                <c:pt idx="709">
                  <c:v>24.961693708164084</c:v>
                </c:pt>
                <c:pt idx="710">
                  <c:v>24.96578581922553</c:v>
                </c:pt>
                <c:pt idx="711">
                  <c:v>24.93372295710833</c:v>
                </c:pt>
                <c:pt idx="712">
                  <c:v>24.989766068515237</c:v>
                </c:pt>
                <c:pt idx="713">
                  <c:v>24.905510655118711</c:v>
                </c:pt>
                <c:pt idx="714">
                  <c:v>24.887989648685252</c:v>
                </c:pt>
                <c:pt idx="715">
                  <c:v>24.83998929513324</c:v>
                </c:pt>
                <c:pt idx="716">
                  <c:v>24.753192912096424</c:v>
                </c:pt>
                <c:pt idx="717">
                  <c:v>24.745898913149773</c:v>
                </c:pt>
                <c:pt idx="718">
                  <c:v>24.746768649786397</c:v>
                </c:pt>
                <c:pt idx="719">
                  <c:v>24.770570077969332</c:v>
                </c:pt>
                <c:pt idx="720">
                  <c:v>24.814907010334267</c:v>
                </c:pt>
                <c:pt idx="721">
                  <c:v>24.795574127754993</c:v>
                </c:pt>
                <c:pt idx="722">
                  <c:v>24.811777922090272</c:v>
                </c:pt>
                <c:pt idx="723">
                  <c:v>24.853210290977746</c:v>
                </c:pt>
                <c:pt idx="724">
                  <c:v>24.829772259413346</c:v>
                </c:pt>
                <c:pt idx="725">
                  <c:v>24.803541074033451</c:v>
                </c:pt>
                <c:pt idx="726">
                  <c:v>24.847545369147234</c:v>
                </c:pt>
                <c:pt idx="727">
                  <c:v>24.895319381403052</c:v>
                </c:pt>
                <c:pt idx="728">
                  <c:v>24.944698444597222</c:v>
                </c:pt>
                <c:pt idx="729">
                  <c:v>24.931586954149694</c:v>
                </c:pt>
                <c:pt idx="730">
                  <c:v>24.997785499034133</c:v>
                </c:pt>
                <c:pt idx="731">
                  <c:v>25.007397072205972</c:v>
                </c:pt>
                <c:pt idx="732">
                  <c:v>24.968334358651571</c:v>
                </c:pt>
                <c:pt idx="733">
                  <c:v>25.030358940120962</c:v>
                </c:pt>
                <c:pt idx="734">
                  <c:v>25.024456173464262</c:v>
                </c:pt>
                <c:pt idx="735">
                  <c:v>24.916008105462662</c:v>
                </c:pt>
                <c:pt idx="736">
                  <c:v>24.894084554040059</c:v>
                </c:pt>
                <c:pt idx="737">
                  <c:v>24.955884869687054</c:v>
                </c:pt>
                <c:pt idx="738">
                  <c:v>24.929466332559336</c:v>
                </c:pt>
                <c:pt idx="739">
                  <c:v>25.042704367441075</c:v>
                </c:pt>
                <c:pt idx="740">
                  <c:v>25.046152031860718</c:v>
                </c:pt>
                <c:pt idx="741">
                  <c:v>25.099145486699872</c:v>
                </c:pt>
                <c:pt idx="742">
                  <c:v>25.058933020618884</c:v>
                </c:pt>
                <c:pt idx="743">
                  <c:v>25.155332871168124</c:v>
                </c:pt>
                <c:pt idx="744">
                  <c:v>25.295768437708848</c:v>
                </c:pt>
                <c:pt idx="745">
                  <c:v>25.287256128128764</c:v>
                </c:pt>
                <c:pt idx="746">
                  <c:v>25.290312336133329</c:v>
                </c:pt>
                <c:pt idx="747">
                  <c:v>25.298208131747337</c:v>
                </c:pt>
                <c:pt idx="748">
                  <c:v>25.314645337324134</c:v>
                </c:pt>
                <c:pt idx="749">
                  <c:v>25.417009127230003</c:v>
                </c:pt>
                <c:pt idx="750">
                  <c:v>25.427732890327697</c:v>
                </c:pt>
                <c:pt idx="751">
                  <c:v>25.429577488468119</c:v>
                </c:pt>
                <c:pt idx="752">
                  <c:v>25.431501504694051</c:v>
                </c:pt>
                <c:pt idx="753">
                  <c:v>25.425346619644309</c:v>
                </c:pt>
                <c:pt idx="754">
                  <c:v>25.437867809304453</c:v>
                </c:pt>
                <c:pt idx="755">
                  <c:v>25.451241328356083</c:v>
                </c:pt>
                <c:pt idx="756">
                  <c:v>25.443160006284891</c:v>
                </c:pt>
                <c:pt idx="757">
                  <c:v>25.43480296162106</c:v>
                </c:pt>
                <c:pt idx="758">
                  <c:v>25.44046902061385</c:v>
                </c:pt>
                <c:pt idx="759">
                  <c:v>25.424934322124923</c:v>
                </c:pt>
                <c:pt idx="760">
                  <c:v>25.426710974841139</c:v>
                </c:pt>
                <c:pt idx="761">
                  <c:v>25.427292383840271</c:v>
                </c:pt>
                <c:pt idx="762">
                  <c:v>25.420078786140031</c:v>
                </c:pt>
                <c:pt idx="763">
                  <c:v>25.415551963258519</c:v>
                </c:pt>
                <c:pt idx="764">
                  <c:v>25.414801863913461</c:v>
                </c:pt>
                <c:pt idx="765">
                  <c:v>25.436785628654022</c:v>
                </c:pt>
                <c:pt idx="766">
                  <c:v>25.438107370880147</c:v>
                </c:pt>
                <c:pt idx="767">
                  <c:v>25.43713758310766</c:v>
                </c:pt>
                <c:pt idx="768">
                  <c:v>25.439088697559466</c:v>
                </c:pt>
                <c:pt idx="769">
                  <c:v>25.443065848734786</c:v>
                </c:pt>
                <c:pt idx="770">
                  <c:v>25.435331574627131</c:v>
                </c:pt>
                <c:pt idx="771">
                  <c:v>25.438361210404864</c:v>
                </c:pt>
                <c:pt idx="772">
                  <c:v>25.439713944973505</c:v>
                </c:pt>
                <c:pt idx="773">
                  <c:v>25.442083556016883</c:v>
                </c:pt>
                <c:pt idx="774">
                  <c:v>25.438155113533888</c:v>
                </c:pt>
                <c:pt idx="775">
                  <c:v>25.448968433109588</c:v>
                </c:pt>
                <c:pt idx="776">
                  <c:v>25.440151344248175</c:v>
                </c:pt>
                <c:pt idx="777">
                  <c:v>25.45042418928896</c:v>
                </c:pt>
                <c:pt idx="778">
                  <c:v>25.467867034204524</c:v>
                </c:pt>
                <c:pt idx="779">
                  <c:v>25.407961053312626</c:v>
                </c:pt>
                <c:pt idx="780">
                  <c:v>25.403101269592458</c:v>
                </c:pt>
                <c:pt idx="781">
                  <c:v>25.402917386138242</c:v>
                </c:pt>
                <c:pt idx="782">
                  <c:v>25.400152241909328</c:v>
                </c:pt>
                <c:pt idx="783">
                  <c:v>25.455259146470386</c:v>
                </c:pt>
                <c:pt idx="784">
                  <c:v>25.463593792329537</c:v>
                </c:pt>
                <c:pt idx="785">
                  <c:v>25.465190483272071</c:v>
                </c:pt>
                <c:pt idx="786">
                  <c:v>25.457839417875558</c:v>
                </c:pt>
                <c:pt idx="787">
                  <c:v>25.454694968450116</c:v>
                </c:pt>
                <c:pt idx="788">
                  <c:v>25.461082892332534</c:v>
                </c:pt>
                <c:pt idx="789">
                  <c:v>25.454107226060071</c:v>
                </c:pt>
                <c:pt idx="790">
                  <c:v>25.44299960828074</c:v>
                </c:pt>
                <c:pt idx="791">
                  <c:v>25.449978158740645</c:v>
                </c:pt>
                <c:pt idx="792">
                  <c:v>25.456753488226543</c:v>
                </c:pt>
                <c:pt idx="793">
                  <c:v>25.462311658136624</c:v>
                </c:pt>
                <c:pt idx="794">
                  <c:v>25.459105635908028</c:v>
                </c:pt>
                <c:pt idx="795">
                  <c:v>25.464713469411624</c:v>
                </c:pt>
                <c:pt idx="796">
                  <c:v>25.473042479389079</c:v>
                </c:pt>
                <c:pt idx="797">
                  <c:v>25.439829537880545</c:v>
                </c:pt>
                <c:pt idx="798">
                  <c:v>25.432644756004091</c:v>
                </c:pt>
                <c:pt idx="799">
                  <c:v>25.456866025332211</c:v>
                </c:pt>
                <c:pt idx="800">
                  <c:v>25.475903946020171</c:v>
                </c:pt>
                <c:pt idx="801">
                  <c:v>25.476452293402229</c:v>
                </c:pt>
                <c:pt idx="802">
                  <c:v>25.481870378490445</c:v>
                </c:pt>
                <c:pt idx="803">
                  <c:v>25.444685244040684</c:v>
                </c:pt>
                <c:pt idx="804">
                  <c:v>25.426574504880275</c:v>
                </c:pt>
                <c:pt idx="805">
                  <c:v>25.419639520169451</c:v>
                </c:pt>
                <c:pt idx="806">
                  <c:v>25.406503125618428</c:v>
                </c:pt>
                <c:pt idx="807">
                  <c:v>25.443761950599008</c:v>
                </c:pt>
                <c:pt idx="808">
                  <c:v>25.447511098413987</c:v>
                </c:pt>
                <c:pt idx="809">
                  <c:v>25.443075995705243</c:v>
                </c:pt>
                <c:pt idx="810">
                  <c:v>25.442481341533938</c:v>
                </c:pt>
                <c:pt idx="811">
                  <c:v>25.4169748417983</c:v>
                </c:pt>
                <c:pt idx="812">
                  <c:v>25.409532770033195</c:v>
                </c:pt>
                <c:pt idx="813">
                  <c:v>25.41186672119537</c:v>
                </c:pt>
                <c:pt idx="814">
                  <c:v>25.404513274612246</c:v>
                </c:pt>
                <c:pt idx="815">
                  <c:v>25.393926645669751</c:v>
                </c:pt>
                <c:pt idx="816">
                  <c:v>25.429065447468435</c:v>
                </c:pt>
                <c:pt idx="817">
                  <c:v>25.442126763579338</c:v>
                </c:pt>
                <c:pt idx="818">
                  <c:v>25.48989870650524</c:v>
                </c:pt>
                <c:pt idx="819">
                  <c:v>25.566875185218361</c:v>
                </c:pt>
                <c:pt idx="820">
                  <c:v>25.553558021110717</c:v>
                </c:pt>
                <c:pt idx="821">
                  <c:v>25.557000840309996</c:v>
                </c:pt>
                <c:pt idx="822">
                  <c:v>25.544405941011448</c:v>
                </c:pt>
                <c:pt idx="823">
                  <c:v>25.520278010732817</c:v>
                </c:pt>
                <c:pt idx="824">
                  <c:v>25.512141754206464</c:v>
                </c:pt>
                <c:pt idx="825">
                  <c:v>25.521470612868509</c:v>
                </c:pt>
                <c:pt idx="826">
                  <c:v>25.529621002950055</c:v>
                </c:pt>
                <c:pt idx="827">
                  <c:v>25.493047461834649</c:v>
                </c:pt>
                <c:pt idx="828">
                  <c:v>25.470857633902039</c:v>
                </c:pt>
                <c:pt idx="829">
                  <c:v>25.479096483987568</c:v>
                </c:pt>
                <c:pt idx="830">
                  <c:v>25.471845567891361</c:v>
                </c:pt>
                <c:pt idx="831">
                  <c:v>25.444213686961326</c:v>
                </c:pt>
                <c:pt idx="832">
                  <c:v>25.420694324503746</c:v>
                </c:pt>
                <c:pt idx="833">
                  <c:v>25.43736847111931</c:v>
                </c:pt>
                <c:pt idx="834">
                  <c:v>25.405483367121342</c:v>
                </c:pt>
                <c:pt idx="835">
                  <c:v>25.439397485095114</c:v>
                </c:pt>
                <c:pt idx="836">
                  <c:v>25.425053501383665</c:v>
                </c:pt>
                <c:pt idx="837">
                  <c:v>25.450342998663864</c:v>
                </c:pt>
                <c:pt idx="838">
                  <c:v>25.40792825220467</c:v>
                </c:pt>
                <c:pt idx="839">
                  <c:v>25.404629148523316</c:v>
                </c:pt>
                <c:pt idx="840">
                  <c:v>25.39023866657493</c:v>
                </c:pt>
                <c:pt idx="841">
                  <c:v>25.403482158876791</c:v>
                </c:pt>
                <c:pt idx="842">
                  <c:v>25.41115504571151</c:v>
                </c:pt>
                <c:pt idx="843">
                  <c:v>25.410848470615633</c:v>
                </c:pt>
                <c:pt idx="844">
                  <c:v>25.382361375417307</c:v>
                </c:pt>
                <c:pt idx="845">
                  <c:v>25.447898439799157</c:v>
                </c:pt>
                <c:pt idx="846">
                  <c:v>25.403350231981289</c:v>
                </c:pt>
                <c:pt idx="847">
                  <c:v>25.473312211699309</c:v>
                </c:pt>
                <c:pt idx="848">
                  <c:v>25.503658383918893</c:v>
                </c:pt>
                <c:pt idx="849">
                  <c:v>25.517939857510449</c:v>
                </c:pt>
                <c:pt idx="850">
                  <c:v>25.514080689208988</c:v>
                </c:pt>
                <c:pt idx="851">
                  <c:v>25.570763556079289</c:v>
                </c:pt>
                <c:pt idx="852">
                  <c:v>25.587978788846495</c:v>
                </c:pt>
                <c:pt idx="853">
                  <c:v>25.595332543564901</c:v>
                </c:pt>
                <c:pt idx="854">
                  <c:v>25.612233279249139</c:v>
                </c:pt>
                <c:pt idx="855">
                  <c:v>25.667957524364763</c:v>
                </c:pt>
                <c:pt idx="856">
                  <c:v>25.674996827010901</c:v>
                </c:pt>
                <c:pt idx="857">
                  <c:v>25.670179743012049</c:v>
                </c:pt>
                <c:pt idx="858">
                  <c:v>25.667872597069124</c:v>
                </c:pt>
                <c:pt idx="859">
                  <c:v>25.636499809548852</c:v>
                </c:pt>
                <c:pt idx="860">
                  <c:v>25.671346248393316</c:v>
                </c:pt>
                <c:pt idx="861">
                  <c:v>25.694399695522151</c:v>
                </c:pt>
                <c:pt idx="862">
                  <c:v>25.609557578354934</c:v>
                </c:pt>
                <c:pt idx="863">
                  <c:v>25.567624930061836</c:v>
                </c:pt>
                <c:pt idx="864">
                  <c:v>25.568986489454176</c:v>
                </c:pt>
                <c:pt idx="865">
                  <c:v>25.55759346306327</c:v>
                </c:pt>
                <c:pt idx="866">
                  <c:v>25.576270944848709</c:v>
                </c:pt>
                <c:pt idx="867">
                  <c:v>25.563657563377447</c:v>
                </c:pt>
                <c:pt idx="868">
                  <c:v>25.556590704840325</c:v>
                </c:pt>
                <c:pt idx="869">
                  <c:v>25.469304325189484</c:v>
                </c:pt>
                <c:pt idx="870">
                  <c:v>25.413456994694165</c:v>
                </c:pt>
                <c:pt idx="871">
                  <c:v>25.398653506157107</c:v>
                </c:pt>
                <c:pt idx="872">
                  <c:v>25.391166471058213</c:v>
                </c:pt>
                <c:pt idx="873">
                  <c:v>25.38319036642131</c:v>
                </c:pt>
                <c:pt idx="874">
                  <c:v>25.417573414967855</c:v>
                </c:pt>
                <c:pt idx="875">
                  <c:v>25.406670995381312</c:v>
                </c:pt>
                <c:pt idx="876">
                  <c:v>25.461337875403981</c:v>
                </c:pt>
                <c:pt idx="877">
                  <c:v>25.467602141515243</c:v>
                </c:pt>
                <c:pt idx="878">
                  <c:v>25.472948738408725</c:v>
                </c:pt>
                <c:pt idx="879">
                  <c:v>25.45147726274519</c:v>
                </c:pt>
                <c:pt idx="880">
                  <c:v>25.441761287963971</c:v>
                </c:pt>
                <c:pt idx="881">
                  <c:v>25.448362377476247</c:v>
                </c:pt>
                <c:pt idx="882">
                  <c:v>25.435719359214335</c:v>
                </c:pt>
                <c:pt idx="883">
                  <c:v>25.452544317476601</c:v>
                </c:pt>
                <c:pt idx="884">
                  <c:v>25.414395904731492</c:v>
                </c:pt>
                <c:pt idx="885">
                  <c:v>25.41693233842739</c:v>
                </c:pt>
                <c:pt idx="886">
                  <c:v>25.392114163883402</c:v>
                </c:pt>
                <c:pt idx="887">
                  <c:v>25.331531529557431</c:v>
                </c:pt>
                <c:pt idx="888">
                  <c:v>25.378191102858075</c:v>
                </c:pt>
                <c:pt idx="889">
                  <c:v>25.371040983580748</c:v>
                </c:pt>
                <c:pt idx="890">
                  <c:v>25.394875118288301</c:v>
                </c:pt>
                <c:pt idx="891">
                  <c:v>25.378703458723226</c:v>
                </c:pt>
                <c:pt idx="892">
                  <c:v>25.382799181426797</c:v>
                </c:pt>
                <c:pt idx="893">
                  <c:v>25.362574966363077</c:v>
                </c:pt>
                <c:pt idx="894">
                  <c:v>25.467807153627479</c:v>
                </c:pt>
                <c:pt idx="895">
                  <c:v>25.472787225371665</c:v>
                </c:pt>
                <c:pt idx="896">
                  <c:v>25.469429921680479</c:v>
                </c:pt>
                <c:pt idx="897">
                  <c:v>25.465250218803977</c:v>
                </c:pt>
                <c:pt idx="898">
                  <c:v>25.426298516430776</c:v>
                </c:pt>
                <c:pt idx="899">
                  <c:v>25.433231729857148</c:v>
                </c:pt>
                <c:pt idx="900">
                  <c:v>25.417898695243995</c:v>
                </c:pt>
                <c:pt idx="901">
                  <c:v>25.452862966342412</c:v>
                </c:pt>
                <c:pt idx="902">
                  <c:v>25.403078676342375</c:v>
                </c:pt>
                <c:pt idx="903">
                  <c:v>25.43717481612866</c:v>
                </c:pt>
                <c:pt idx="904">
                  <c:v>25.485207653119893</c:v>
                </c:pt>
                <c:pt idx="905">
                  <c:v>25.469659163961552</c:v>
                </c:pt>
                <c:pt idx="906">
                  <c:v>25.583740247312576</c:v>
                </c:pt>
                <c:pt idx="907">
                  <c:v>25.592503877633625</c:v>
                </c:pt>
                <c:pt idx="908">
                  <c:v>25.598214026821683</c:v>
                </c:pt>
                <c:pt idx="909">
                  <c:v>25.596087814007891</c:v>
                </c:pt>
                <c:pt idx="910">
                  <c:v>25.591059462551936</c:v>
                </c:pt>
                <c:pt idx="911">
                  <c:v>25.574048358375137</c:v>
                </c:pt>
                <c:pt idx="912">
                  <c:v>25.602553715461653</c:v>
                </c:pt>
                <c:pt idx="913">
                  <c:v>25.593822451633663</c:v>
                </c:pt>
                <c:pt idx="914">
                  <c:v>25.578370564883549</c:v>
                </c:pt>
                <c:pt idx="915">
                  <c:v>25.572228066285277</c:v>
                </c:pt>
                <c:pt idx="916">
                  <c:v>25.55847927887541</c:v>
                </c:pt>
                <c:pt idx="917">
                  <c:v>25.568675794871375</c:v>
                </c:pt>
                <c:pt idx="918">
                  <c:v>25.52124095961457</c:v>
                </c:pt>
                <c:pt idx="919">
                  <c:v>25.552997505480285</c:v>
                </c:pt>
                <c:pt idx="920">
                  <c:v>25.550907078039835</c:v>
                </c:pt>
                <c:pt idx="921">
                  <c:v>25.564406818527512</c:v>
                </c:pt>
                <c:pt idx="922">
                  <c:v>25.584024988262524</c:v>
                </c:pt>
                <c:pt idx="923">
                  <c:v>25.576682734955472</c:v>
                </c:pt>
                <c:pt idx="924">
                  <c:v>25.639318569339906</c:v>
                </c:pt>
                <c:pt idx="925">
                  <c:v>25.687323276758054</c:v>
                </c:pt>
                <c:pt idx="926">
                  <c:v>25.700687240774563</c:v>
                </c:pt>
                <c:pt idx="927">
                  <c:v>25.666538870222816</c:v>
                </c:pt>
                <c:pt idx="928">
                  <c:v>25.667221837315481</c:v>
                </c:pt>
                <c:pt idx="929">
                  <c:v>25.644395050621565</c:v>
                </c:pt>
                <c:pt idx="930">
                  <c:v>25.677748240742986</c:v>
                </c:pt>
                <c:pt idx="931">
                  <c:v>25.696738189076303</c:v>
                </c:pt>
                <c:pt idx="932">
                  <c:v>25.718271872488799</c:v>
                </c:pt>
                <c:pt idx="933">
                  <c:v>25.720764870098346</c:v>
                </c:pt>
                <c:pt idx="934">
                  <c:v>25.696280538308834</c:v>
                </c:pt>
                <c:pt idx="935">
                  <c:v>25.688915581332928</c:v>
                </c:pt>
                <c:pt idx="936">
                  <c:v>25.759676120578003</c:v>
                </c:pt>
                <c:pt idx="937">
                  <c:v>25.787920448828249</c:v>
                </c:pt>
                <c:pt idx="938">
                  <c:v>25.778766099773776</c:v>
                </c:pt>
                <c:pt idx="939">
                  <c:v>25.792255992306735</c:v>
                </c:pt>
                <c:pt idx="940">
                  <c:v>25.821331483102924</c:v>
                </c:pt>
                <c:pt idx="941">
                  <c:v>25.842396419107754</c:v>
                </c:pt>
                <c:pt idx="942">
                  <c:v>25.829861882388368</c:v>
                </c:pt>
                <c:pt idx="943">
                  <c:v>25.836107327155549</c:v>
                </c:pt>
                <c:pt idx="944">
                  <c:v>25.778652236032229</c:v>
                </c:pt>
                <c:pt idx="945">
                  <c:v>25.762496587100241</c:v>
                </c:pt>
                <c:pt idx="946">
                  <c:v>25.779477957232707</c:v>
                </c:pt>
                <c:pt idx="947">
                  <c:v>25.797559521179622</c:v>
                </c:pt>
                <c:pt idx="948">
                  <c:v>25.791585473955895</c:v>
                </c:pt>
                <c:pt idx="949">
                  <c:v>25.751663906793421</c:v>
                </c:pt>
                <c:pt idx="950">
                  <c:v>25.782664254294001</c:v>
                </c:pt>
                <c:pt idx="951">
                  <c:v>25.737495479033708</c:v>
                </c:pt>
                <c:pt idx="952">
                  <c:v>25.823360934248296</c:v>
                </c:pt>
                <c:pt idx="953">
                  <c:v>25.745730129455467</c:v>
                </c:pt>
                <c:pt idx="954">
                  <c:v>25.73039711791435</c:v>
                </c:pt>
                <c:pt idx="955">
                  <c:v>25.73752045259171</c:v>
                </c:pt>
                <c:pt idx="956">
                  <c:v>25.735263589914634</c:v>
                </c:pt>
                <c:pt idx="957">
                  <c:v>25.668775136922701</c:v>
                </c:pt>
                <c:pt idx="958">
                  <c:v>25.655584713585419</c:v>
                </c:pt>
                <c:pt idx="959">
                  <c:v>25.620586372202602</c:v>
                </c:pt>
                <c:pt idx="960">
                  <c:v>25.640876814502249</c:v>
                </c:pt>
                <c:pt idx="961">
                  <c:v>25.6763422510145</c:v>
                </c:pt>
                <c:pt idx="962">
                  <c:v>25.635044668734803</c:v>
                </c:pt>
                <c:pt idx="963">
                  <c:v>25.624117681086851</c:v>
                </c:pt>
                <c:pt idx="964">
                  <c:v>25.622385616217738</c:v>
                </c:pt>
                <c:pt idx="965">
                  <c:v>25.493148304370955</c:v>
                </c:pt>
                <c:pt idx="966">
                  <c:v>25.474478594668522</c:v>
                </c:pt>
                <c:pt idx="967">
                  <c:v>25.462039169903708</c:v>
                </c:pt>
                <c:pt idx="968">
                  <c:v>25.502332348223625</c:v>
                </c:pt>
                <c:pt idx="969">
                  <c:v>25.483637811139495</c:v>
                </c:pt>
                <c:pt idx="970">
                  <c:v>25.442396192185633</c:v>
                </c:pt>
                <c:pt idx="971">
                  <c:v>25.470847182875225</c:v>
                </c:pt>
                <c:pt idx="972">
                  <c:v>25.467842635591001</c:v>
                </c:pt>
                <c:pt idx="973">
                  <c:v>25.557575922726095</c:v>
                </c:pt>
                <c:pt idx="974">
                  <c:v>25.50501867022988</c:v>
                </c:pt>
                <c:pt idx="975">
                  <c:v>25.471230914716919</c:v>
                </c:pt>
                <c:pt idx="976">
                  <c:v>25.488329826931267</c:v>
                </c:pt>
                <c:pt idx="977">
                  <c:v>25.475982198783196</c:v>
                </c:pt>
                <c:pt idx="978">
                  <c:v>25.515390935705419</c:v>
                </c:pt>
                <c:pt idx="979">
                  <c:v>25.624638628621195</c:v>
                </c:pt>
                <c:pt idx="980">
                  <c:v>25.611525038390159</c:v>
                </c:pt>
                <c:pt idx="981">
                  <c:v>25.6532330587298</c:v>
                </c:pt>
                <c:pt idx="982">
                  <c:v>25.68554151319686</c:v>
                </c:pt>
                <c:pt idx="983">
                  <c:v>25.704919482989276</c:v>
                </c:pt>
                <c:pt idx="984">
                  <c:v>25.724043434192247</c:v>
                </c:pt>
                <c:pt idx="985">
                  <c:v>25.716714850771108</c:v>
                </c:pt>
                <c:pt idx="986">
                  <c:v>25.736499538330158</c:v>
                </c:pt>
                <c:pt idx="987">
                  <c:v>25.737359818548626</c:v>
                </c:pt>
                <c:pt idx="988">
                  <c:v>25.697173270723283</c:v>
                </c:pt>
                <c:pt idx="989">
                  <c:v>25.655623292026551</c:v>
                </c:pt>
                <c:pt idx="990">
                  <c:v>25.615210542699181</c:v>
                </c:pt>
                <c:pt idx="991">
                  <c:v>25.676774448664496</c:v>
                </c:pt>
                <c:pt idx="992">
                  <c:v>25.663781836722499</c:v>
                </c:pt>
                <c:pt idx="993">
                  <c:v>25.657496039835436</c:v>
                </c:pt>
                <c:pt idx="994">
                  <c:v>25.766587538001097</c:v>
                </c:pt>
                <c:pt idx="995">
                  <c:v>25.764902658591502</c:v>
                </c:pt>
                <c:pt idx="996">
                  <c:v>25.80348972465163</c:v>
                </c:pt>
                <c:pt idx="997">
                  <c:v>25.723634001558537</c:v>
                </c:pt>
                <c:pt idx="998">
                  <c:v>25.778105384685034</c:v>
                </c:pt>
                <c:pt idx="999">
                  <c:v>25.784758296866976</c:v>
                </c:pt>
                <c:pt idx="1000">
                  <c:v>25.843111326218196</c:v>
                </c:pt>
                <c:pt idx="1001">
                  <c:v>25.918847939012664</c:v>
                </c:pt>
                <c:pt idx="1002">
                  <c:v>25.996949086107428</c:v>
                </c:pt>
                <c:pt idx="1003">
                  <c:v>25.991249189967824</c:v>
                </c:pt>
                <c:pt idx="1004">
                  <c:v>25.987080646606781</c:v>
                </c:pt>
                <c:pt idx="1005">
                  <c:v>25.950329509168061</c:v>
                </c:pt>
                <c:pt idx="1006">
                  <c:v>25.941971655171631</c:v>
                </c:pt>
                <c:pt idx="1007">
                  <c:v>25.883345287995418</c:v>
                </c:pt>
                <c:pt idx="1008">
                  <c:v>25.916243726883639</c:v>
                </c:pt>
                <c:pt idx="1009">
                  <c:v>25.883582275017943</c:v>
                </c:pt>
                <c:pt idx="1010">
                  <c:v>25.810381699240708</c:v>
                </c:pt>
                <c:pt idx="1011">
                  <c:v>25.818656791684582</c:v>
                </c:pt>
                <c:pt idx="1012">
                  <c:v>25.868774557429091</c:v>
                </c:pt>
                <c:pt idx="1013">
                  <c:v>25.839072104697049</c:v>
                </c:pt>
                <c:pt idx="1014">
                  <c:v>25.896465799912637</c:v>
                </c:pt>
                <c:pt idx="1015">
                  <c:v>25.968848867818437</c:v>
                </c:pt>
                <c:pt idx="1016">
                  <c:v>25.960012993515033</c:v>
                </c:pt>
                <c:pt idx="1017">
                  <c:v>25.894568307423402</c:v>
                </c:pt>
                <c:pt idx="1018">
                  <c:v>25.951455638142527</c:v>
                </c:pt>
                <c:pt idx="1019">
                  <c:v>25.86941343037666</c:v>
                </c:pt>
                <c:pt idx="1020">
                  <c:v>25.860168695264296</c:v>
                </c:pt>
                <c:pt idx="1021">
                  <c:v>25.795879597751856</c:v>
                </c:pt>
                <c:pt idx="1022">
                  <c:v>25.69083556489533</c:v>
                </c:pt>
                <c:pt idx="1023">
                  <c:v>25.736314414102111</c:v>
                </c:pt>
                <c:pt idx="1024">
                  <c:v>25.639699888252149</c:v>
                </c:pt>
                <c:pt idx="1025">
                  <c:v>25.692404511161442</c:v>
                </c:pt>
                <c:pt idx="1026">
                  <c:v>25.707568288140067</c:v>
                </c:pt>
                <c:pt idx="1027">
                  <c:v>25.656349453044932</c:v>
                </c:pt>
                <c:pt idx="1028">
                  <c:v>25.579168603697408</c:v>
                </c:pt>
                <c:pt idx="1029">
                  <c:v>25.59250887951811</c:v>
                </c:pt>
                <c:pt idx="1030">
                  <c:v>25.477240662669068</c:v>
                </c:pt>
                <c:pt idx="1031">
                  <c:v>25.660168987625923</c:v>
                </c:pt>
                <c:pt idx="1032">
                  <c:v>25.759602222461407</c:v>
                </c:pt>
                <c:pt idx="1033">
                  <c:v>25.727312906385428</c:v>
                </c:pt>
                <c:pt idx="1034">
                  <c:v>25.754660260878474</c:v>
                </c:pt>
                <c:pt idx="1035">
                  <c:v>25.859712344977645</c:v>
                </c:pt>
                <c:pt idx="1036">
                  <c:v>25.851991847744127</c:v>
                </c:pt>
                <c:pt idx="1037">
                  <c:v>25.961729670598107</c:v>
                </c:pt>
                <c:pt idx="1038">
                  <c:v>26.006521281109915</c:v>
                </c:pt>
                <c:pt idx="1039">
                  <c:v>25.979419530963124</c:v>
                </c:pt>
                <c:pt idx="1040">
                  <c:v>25.947475258014268</c:v>
                </c:pt>
                <c:pt idx="1041">
                  <c:v>25.956777879670689</c:v>
                </c:pt>
                <c:pt idx="1042">
                  <c:v>25.964963565395653</c:v>
                </c:pt>
                <c:pt idx="1043">
                  <c:v>25.929214443699667</c:v>
                </c:pt>
                <c:pt idx="1044">
                  <c:v>25.918888410879173</c:v>
                </c:pt>
                <c:pt idx="1045">
                  <c:v>25.978644277686037</c:v>
                </c:pt>
                <c:pt idx="1046">
                  <c:v>26.090695523140372</c:v>
                </c:pt>
                <c:pt idx="1047">
                  <c:v>25.977778950190093</c:v>
                </c:pt>
                <c:pt idx="1048">
                  <c:v>25.950779220335637</c:v>
                </c:pt>
                <c:pt idx="1049">
                  <c:v>25.949723583410119</c:v>
                </c:pt>
                <c:pt idx="1050">
                  <c:v>25.958895826950666</c:v>
                </c:pt>
                <c:pt idx="1051">
                  <c:v>26.153526265939728</c:v>
                </c:pt>
                <c:pt idx="1052">
                  <c:v>26.156738175520591</c:v>
                </c:pt>
                <c:pt idx="1053">
                  <c:v>26.199181425968643</c:v>
                </c:pt>
                <c:pt idx="1054">
                  <c:v>26.167156925040615</c:v>
                </c:pt>
                <c:pt idx="1055">
                  <c:v>26.122553428923048</c:v>
                </c:pt>
                <c:pt idx="1056">
                  <c:v>26.228979100290776</c:v>
                </c:pt>
                <c:pt idx="1057">
                  <c:v>26.207592292326989</c:v>
                </c:pt>
                <c:pt idx="1058">
                  <c:v>26.24423597403538</c:v>
                </c:pt>
                <c:pt idx="1059">
                  <c:v>26.331854260053351</c:v>
                </c:pt>
                <c:pt idx="1060">
                  <c:v>26.385488671482317</c:v>
                </c:pt>
                <c:pt idx="1061">
                  <c:v>26.375333470326954</c:v>
                </c:pt>
                <c:pt idx="1062">
                  <c:v>26.256928283525269</c:v>
                </c:pt>
                <c:pt idx="1063">
                  <c:v>26.252022342080402</c:v>
                </c:pt>
                <c:pt idx="1064">
                  <c:v>26.23407266864567</c:v>
                </c:pt>
                <c:pt idx="1065">
                  <c:v>26.139506334991374</c:v>
                </c:pt>
                <c:pt idx="1066">
                  <c:v>26.172442075762511</c:v>
                </c:pt>
                <c:pt idx="1067">
                  <c:v>26.083952868175679</c:v>
                </c:pt>
                <c:pt idx="1068">
                  <c:v>26.213428316186736</c:v>
                </c:pt>
                <c:pt idx="1069">
                  <c:v>26.195922330993405</c:v>
                </c:pt>
                <c:pt idx="1070">
                  <c:v>26.276226050868637</c:v>
                </c:pt>
                <c:pt idx="1071">
                  <c:v>26.29271945870223</c:v>
                </c:pt>
                <c:pt idx="1072">
                  <c:v>26.165424727015804</c:v>
                </c:pt>
                <c:pt idx="1073">
                  <c:v>26.146180193836415</c:v>
                </c:pt>
                <c:pt idx="1074">
                  <c:v>26.198512508329134</c:v>
                </c:pt>
                <c:pt idx="1075">
                  <c:v>26.161037150922596</c:v>
                </c:pt>
                <c:pt idx="1076">
                  <c:v>26.284567272558963</c:v>
                </c:pt>
                <c:pt idx="1077">
                  <c:v>26.338169775270391</c:v>
                </c:pt>
                <c:pt idx="1078">
                  <c:v>26.3990747507846</c:v>
                </c:pt>
                <c:pt idx="1079">
                  <c:v>26.481208074286396</c:v>
                </c:pt>
                <c:pt idx="1080">
                  <c:v>26.484231760471836</c:v>
                </c:pt>
                <c:pt idx="1081">
                  <c:v>26.509356165453688</c:v>
                </c:pt>
                <c:pt idx="1082">
                  <c:v>26.405146834765581</c:v>
                </c:pt>
                <c:pt idx="1083">
                  <c:v>26.337585449125939</c:v>
                </c:pt>
                <c:pt idx="1084">
                  <c:v>26.325558515838924</c:v>
                </c:pt>
                <c:pt idx="1085">
                  <c:v>26.376610074039615</c:v>
                </c:pt>
                <c:pt idx="1086">
                  <c:v>26.361574890845205</c:v>
                </c:pt>
                <c:pt idx="1087">
                  <c:v>26.262882678686051</c:v>
                </c:pt>
                <c:pt idx="1088">
                  <c:v>26.227492252918005</c:v>
                </c:pt>
                <c:pt idx="1089">
                  <c:v>26.306757164149804</c:v>
                </c:pt>
                <c:pt idx="1090">
                  <c:v>26.350766763614995</c:v>
                </c:pt>
                <c:pt idx="1091">
                  <c:v>26.147792639490387</c:v>
                </c:pt>
                <c:pt idx="1092">
                  <c:v>25.996110939876726</c:v>
                </c:pt>
                <c:pt idx="1093">
                  <c:v>25.985647735802285</c:v>
                </c:pt>
                <c:pt idx="1094">
                  <c:v>25.948480379402955</c:v>
                </c:pt>
                <c:pt idx="1095">
                  <c:v>25.928933892264798</c:v>
                </c:pt>
                <c:pt idx="1096">
                  <c:v>25.919319998103369</c:v>
                </c:pt>
                <c:pt idx="1097">
                  <c:v>25.839941056529771</c:v>
                </c:pt>
                <c:pt idx="1098">
                  <c:v>25.811530845157673</c:v>
                </c:pt>
                <c:pt idx="1099">
                  <c:v>25.830671413705353</c:v>
                </c:pt>
                <c:pt idx="1100">
                  <c:v>25.81335777982769</c:v>
                </c:pt>
                <c:pt idx="1101">
                  <c:v>25.768938302321359</c:v>
                </c:pt>
                <c:pt idx="1102">
                  <c:v>25.707246341837699</c:v>
                </c:pt>
                <c:pt idx="1103">
                  <c:v>25.644688941996353</c:v>
                </c:pt>
                <c:pt idx="1104">
                  <c:v>25.624326225431428</c:v>
                </c:pt>
                <c:pt idx="1105">
                  <c:v>25.647741232763874</c:v>
                </c:pt>
                <c:pt idx="1106">
                  <c:v>25.628178060379501</c:v>
                </c:pt>
                <c:pt idx="1107">
                  <c:v>25.651826292099919</c:v>
                </c:pt>
                <c:pt idx="1108">
                  <c:v>25.621236806143827</c:v>
                </c:pt>
                <c:pt idx="1109">
                  <c:v>25.591411614197384</c:v>
                </c:pt>
                <c:pt idx="1110">
                  <c:v>25.581049655791812</c:v>
                </c:pt>
                <c:pt idx="1111">
                  <c:v>25.598264773721546</c:v>
                </c:pt>
                <c:pt idx="1112">
                  <c:v>25.517260528805529</c:v>
                </c:pt>
                <c:pt idx="1113">
                  <c:v>25.420832885853059</c:v>
                </c:pt>
                <c:pt idx="1114">
                  <c:v>25.406541349928148</c:v>
                </c:pt>
                <c:pt idx="1115">
                  <c:v>25.292059580566967</c:v>
                </c:pt>
                <c:pt idx="1116">
                  <c:v>25.380783735875383</c:v>
                </c:pt>
                <c:pt idx="1117">
                  <c:v>25.421821016534555</c:v>
                </c:pt>
                <c:pt idx="1118">
                  <c:v>25.496044167945602</c:v>
                </c:pt>
                <c:pt idx="1119">
                  <c:v>25.544649408792612</c:v>
                </c:pt>
                <c:pt idx="1120">
                  <c:v>25.498034203605826</c:v>
                </c:pt>
                <c:pt idx="1121">
                  <c:v>25.478762168050242</c:v>
                </c:pt>
                <c:pt idx="1122">
                  <c:v>25.53218906362342</c:v>
                </c:pt>
                <c:pt idx="1123">
                  <c:v>25.538156855137402</c:v>
                </c:pt>
                <c:pt idx="1124">
                  <c:v>25.507148929514074</c:v>
                </c:pt>
                <c:pt idx="1125">
                  <c:v>25.487375189255715</c:v>
                </c:pt>
                <c:pt idx="1126">
                  <c:v>25.439476912128921</c:v>
                </c:pt>
                <c:pt idx="1127">
                  <c:v>25.397551085050203</c:v>
                </c:pt>
                <c:pt idx="1128">
                  <c:v>25.347802496092882</c:v>
                </c:pt>
                <c:pt idx="1129">
                  <c:v>25.358474285604572</c:v>
                </c:pt>
                <c:pt idx="1130">
                  <c:v>25.282669228744254</c:v>
                </c:pt>
                <c:pt idx="1131">
                  <c:v>25.285913991780287</c:v>
                </c:pt>
                <c:pt idx="1132">
                  <c:v>25.310437632897703</c:v>
                </c:pt>
                <c:pt idx="1133">
                  <c:v>25.27970225692048</c:v>
                </c:pt>
                <c:pt idx="1134">
                  <c:v>25.241940177088303</c:v>
                </c:pt>
                <c:pt idx="1135">
                  <c:v>25.310160819065572</c:v>
                </c:pt>
                <c:pt idx="1136">
                  <c:v>25.324683957806382</c:v>
                </c:pt>
                <c:pt idx="1137">
                  <c:v>25.329389099092698</c:v>
                </c:pt>
                <c:pt idx="1138">
                  <c:v>25.326306433918639</c:v>
                </c:pt>
                <c:pt idx="1139">
                  <c:v>25.27610387013786</c:v>
                </c:pt>
                <c:pt idx="1140">
                  <c:v>25.253390709730525</c:v>
                </c:pt>
                <c:pt idx="1141">
                  <c:v>25.255533634735833</c:v>
                </c:pt>
                <c:pt idx="1142">
                  <c:v>25.286198460011097</c:v>
                </c:pt>
                <c:pt idx="1143">
                  <c:v>25.274111402242792</c:v>
                </c:pt>
                <c:pt idx="1144">
                  <c:v>25.292860909160822</c:v>
                </c:pt>
                <c:pt idx="1145">
                  <c:v>25.261063840882603</c:v>
                </c:pt>
                <c:pt idx="1146">
                  <c:v>25.220693884389995</c:v>
                </c:pt>
                <c:pt idx="1147">
                  <c:v>25.106016084976297</c:v>
                </c:pt>
                <c:pt idx="1148">
                  <c:v>25.092982027628601</c:v>
                </c:pt>
                <c:pt idx="1149">
                  <c:v>25.099098170430214</c:v>
                </c:pt>
                <c:pt idx="1150">
                  <c:v>25.06116366111398</c:v>
                </c:pt>
                <c:pt idx="1151">
                  <c:v>25.025807175262493</c:v>
                </c:pt>
                <c:pt idx="1152">
                  <c:v>25.007611557657249</c:v>
                </c:pt>
                <c:pt idx="1153">
                  <c:v>24.995968486645992</c:v>
                </c:pt>
                <c:pt idx="1154">
                  <c:v>24.971493878881546</c:v>
                </c:pt>
                <c:pt idx="1155">
                  <c:v>24.993088547778758</c:v>
                </c:pt>
                <c:pt idx="1156">
                  <c:v>25.012723062009634</c:v>
                </c:pt>
                <c:pt idx="1157">
                  <c:v>25.013006436855505</c:v>
                </c:pt>
                <c:pt idx="1158">
                  <c:v>25.003461714242114</c:v>
                </c:pt>
                <c:pt idx="1159">
                  <c:v>24.958079699078716</c:v>
                </c:pt>
                <c:pt idx="1160">
                  <c:v>24.965008307967583</c:v>
                </c:pt>
                <c:pt idx="1161">
                  <c:v>24.969181962893625</c:v>
                </c:pt>
                <c:pt idx="1162">
                  <c:v>24.89018419439968</c:v>
                </c:pt>
                <c:pt idx="1163">
                  <c:v>24.899045845224606</c:v>
                </c:pt>
                <c:pt idx="1164">
                  <c:v>24.832208043060692</c:v>
                </c:pt>
                <c:pt idx="1165">
                  <c:v>24.859733569646853</c:v>
                </c:pt>
                <c:pt idx="1166">
                  <c:v>24.815494896872682</c:v>
                </c:pt>
                <c:pt idx="1167">
                  <c:v>24.815231562786494</c:v>
                </c:pt>
                <c:pt idx="1168">
                  <c:v>24.89112352497553</c:v>
                </c:pt>
                <c:pt idx="1169">
                  <c:v>24.89827524221074</c:v>
                </c:pt>
                <c:pt idx="1170">
                  <c:v>24.936181570763893</c:v>
                </c:pt>
                <c:pt idx="1171">
                  <c:v>24.83391389509541</c:v>
                </c:pt>
                <c:pt idx="1172">
                  <c:v>24.83833498981631</c:v>
                </c:pt>
                <c:pt idx="1173">
                  <c:v>24.834996001403031</c:v>
                </c:pt>
                <c:pt idx="1174">
                  <c:v>24.706529067093832</c:v>
                </c:pt>
                <c:pt idx="1175">
                  <c:v>24.886683018788712</c:v>
                </c:pt>
                <c:pt idx="1176">
                  <c:v>24.954545875471414</c:v>
                </c:pt>
                <c:pt idx="1177">
                  <c:v>24.966413417511394</c:v>
                </c:pt>
                <c:pt idx="1178">
                  <c:v>24.976096851526165</c:v>
                </c:pt>
                <c:pt idx="1179">
                  <c:v>24.994760802729829</c:v>
                </c:pt>
                <c:pt idx="1180">
                  <c:v>24.992729717624179</c:v>
                </c:pt>
                <c:pt idx="1181">
                  <c:v>25.060841919625954</c:v>
                </c:pt>
                <c:pt idx="1182">
                  <c:v>25.055978635817983</c:v>
                </c:pt>
                <c:pt idx="1183">
                  <c:v>25.016178147703531</c:v>
                </c:pt>
                <c:pt idx="1184">
                  <c:v>24.972497202749413</c:v>
                </c:pt>
                <c:pt idx="1185">
                  <c:v>25.058201251470766</c:v>
                </c:pt>
                <c:pt idx="1186">
                  <c:v>25.040275340034885</c:v>
                </c:pt>
                <c:pt idx="1187">
                  <c:v>25.119160317195931</c:v>
                </c:pt>
                <c:pt idx="1188">
                  <c:v>25.08402829304119</c:v>
                </c:pt>
                <c:pt idx="1189">
                  <c:v>25.05097534421321</c:v>
                </c:pt>
                <c:pt idx="1190">
                  <c:v>25.054657630684069</c:v>
                </c:pt>
                <c:pt idx="1191">
                  <c:v>25.004991118014004</c:v>
                </c:pt>
                <c:pt idx="1192">
                  <c:v>24.99685823126584</c:v>
                </c:pt>
                <c:pt idx="1193">
                  <c:v>24.996416529398314</c:v>
                </c:pt>
                <c:pt idx="1194">
                  <c:v>24.997446972370195</c:v>
                </c:pt>
                <c:pt idx="1195">
                  <c:v>24.994209502383185</c:v>
                </c:pt>
                <c:pt idx="1196">
                  <c:v>24.948720784161878</c:v>
                </c:pt>
                <c:pt idx="1197">
                  <c:v>24.931412465928805</c:v>
                </c:pt>
                <c:pt idx="1198">
                  <c:v>24.912005857177444</c:v>
                </c:pt>
                <c:pt idx="1199">
                  <c:v>24.935892669157937</c:v>
                </c:pt>
                <c:pt idx="1200">
                  <c:v>24.95410010415565</c:v>
                </c:pt>
                <c:pt idx="1201">
                  <c:v>24.939090676562589</c:v>
                </c:pt>
                <c:pt idx="1202">
                  <c:v>24.986279941331272</c:v>
                </c:pt>
                <c:pt idx="1203">
                  <c:v>25.002742898360456</c:v>
                </c:pt>
                <c:pt idx="1204">
                  <c:v>24.951914076753901</c:v>
                </c:pt>
                <c:pt idx="1205">
                  <c:v>24.986596914182172</c:v>
                </c:pt>
                <c:pt idx="1206">
                  <c:v>24.928688007092376</c:v>
                </c:pt>
                <c:pt idx="1207">
                  <c:v>24.879326628913336</c:v>
                </c:pt>
                <c:pt idx="1208">
                  <c:v>24.822056222794323</c:v>
                </c:pt>
                <c:pt idx="1209">
                  <c:v>24.757726073292485</c:v>
                </c:pt>
                <c:pt idx="1210">
                  <c:v>24.733299573461014</c:v>
                </c:pt>
                <c:pt idx="1211">
                  <c:v>24.757074943905863</c:v>
                </c:pt>
                <c:pt idx="1212">
                  <c:v>24.747966825268765</c:v>
                </c:pt>
                <c:pt idx="1213">
                  <c:v>24.69932199484747</c:v>
                </c:pt>
                <c:pt idx="1214">
                  <c:v>24.702728646728062</c:v>
                </c:pt>
                <c:pt idx="1215">
                  <c:v>24.576286089710777</c:v>
                </c:pt>
                <c:pt idx="1216">
                  <c:v>24.55159715451223</c:v>
                </c:pt>
                <c:pt idx="1217">
                  <c:v>24.515016141224027</c:v>
                </c:pt>
                <c:pt idx="1218">
                  <c:v>24.529042901567262</c:v>
                </c:pt>
                <c:pt idx="1219">
                  <c:v>24.575339015335281</c:v>
                </c:pt>
                <c:pt idx="1220">
                  <c:v>24.53321878513324</c:v>
                </c:pt>
                <c:pt idx="1221">
                  <c:v>24.522723245238563</c:v>
                </c:pt>
                <c:pt idx="1222">
                  <c:v>24.552061909409638</c:v>
                </c:pt>
                <c:pt idx="1223">
                  <c:v>24.504533301308026</c:v>
                </c:pt>
                <c:pt idx="1224">
                  <c:v>24.449886296413947</c:v>
                </c:pt>
                <c:pt idx="1225">
                  <c:v>24.463872686857851</c:v>
                </c:pt>
                <c:pt idx="1226">
                  <c:v>24.53889482125879</c:v>
                </c:pt>
                <c:pt idx="1227">
                  <c:v>24.536553828934593</c:v>
                </c:pt>
                <c:pt idx="1228">
                  <c:v>24.566444034352983</c:v>
                </c:pt>
                <c:pt idx="1229">
                  <c:v>24.505013995079377</c:v>
                </c:pt>
                <c:pt idx="1230">
                  <c:v>24.560857839260354</c:v>
                </c:pt>
                <c:pt idx="1231">
                  <c:v>24.336090972643941</c:v>
                </c:pt>
                <c:pt idx="1232">
                  <c:v>24.357434843100759</c:v>
                </c:pt>
                <c:pt idx="1233">
                  <c:v>24.318148952911375</c:v>
                </c:pt>
                <c:pt idx="1234">
                  <c:v>24.174659446779085</c:v>
                </c:pt>
                <c:pt idx="1235">
                  <c:v>24.212398144606006</c:v>
                </c:pt>
                <c:pt idx="1236">
                  <c:v>24.317584468267029</c:v>
                </c:pt>
                <c:pt idx="1237">
                  <c:v>24.374347981177355</c:v>
                </c:pt>
                <c:pt idx="1238">
                  <c:v>24.387378852799827</c:v>
                </c:pt>
                <c:pt idx="1239">
                  <c:v>24.362008059527149</c:v>
                </c:pt>
                <c:pt idx="1240">
                  <c:v>24.361415820011157</c:v>
                </c:pt>
                <c:pt idx="1241">
                  <c:v>24.437294819985016</c:v>
                </c:pt>
                <c:pt idx="1242">
                  <c:v>24.458931492657467</c:v>
                </c:pt>
                <c:pt idx="1243">
                  <c:v>24.434335627911388</c:v>
                </c:pt>
                <c:pt idx="1244">
                  <c:v>24.478765480228876</c:v>
                </c:pt>
                <c:pt idx="1245">
                  <c:v>24.478971422290247</c:v>
                </c:pt>
                <c:pt idx="1246">
                  <c:v>24.475816945422896</c:v>
                </c:pt>
                <c:pt idx="1247">
                  <c:v>24.45742369539667</c:v>
                </c:pt>
                <c:pt idx="1248">
                  <c:v>24.438932999553316</c:v>
                </c:pt>
                <c:pt idx="1249">
                  <c:v>24.393620219802884</c:v>
                </c:pt>
                <c:pt idx="1250">
                  <c:v>24.41612849622253</c:v>
                </c:pt>
                <c:pt idx="1251">
                  <c:v>24.444629881766957</c:v>
                </c:pt>
                <c:pt idx="1252">
                  <c:v>24.459416979956227</c:v>
                </c:pt>
                <c:pt idx="1253">
                  <c:v>24.443632302287906</c:v>
                </c:pt>
                <c:pt idx="1254">
                  <c:v>24.405402024993805</c:v>
                </c:pt>
                <c:pt idx="1255">
                  <c:v>24.434234569539484</c:v>
                </c:pt>
                <c:pt idx="1256">
                  <c:v>24.452592128705632</c:v>
                </c:pt>
                <c:pt idx="1257">
                  <c:v>24.508148267226741</c:v>
                </c:pt>
                <c:pt idx="1258">
                  <c:v>24.506317296808326</c:v>
                </c:pt>
                <c:pt idx="1259">
                  <c:v>24.489343946092671</c:v>
                </c:pt>
                <c:pt idx="1260">
                  <c:v>24.524812507585303</c:v>
                </c:pt>
                <c:pt idx="1261">
                  <c:v>24.471126839116003</c:v>
                </c:pt>
                <c:pt idx="1262">
                  <c:v>24.439216436640816</c:v>
                </c:pt>
                <c:pt idx="1263">
                  <c:v>24.493394782595814</c:v>
                </c:pt>
                <c:pt idx="1264">
                  <c:v>24.42362924731497</c:v>
                </c:pt>
                <c:pt idx="1265">
                  <c:v>24.39706347505118</c:v>
                </c:pt>
                <c:pt idx="1266">
                  <c:v>24.406908560015108</c:v>
                </c:pt>
                <c:pt idx="1267">
                  <c:v>24.511851706926269</c:v>
                </c:pt>
                <c:pt idx="1268">
                  <c:v>24.491993943869687</c:v>
                </c:pt>
                <c:pt idx="1269">
                  <c:v>24.607669249737402</c:v>
                </c:pt>
                <c:pt idx="1270">
                  <c:v>24.580090699668343</c:v>
                </c:pt>
                <c:pt idx="1271">
                  <c:v>24.550762660968644</c:v>
                </c:pt>
                <c:pt idx="1272">
                  <c:v>24.547462247007761</c:v>
                </c:pt>
                <c:pt idx="1273">
                  <c:v>24.512231433169593</c:v>
                </c:pt>
                <c:pt idx="1274">
                  <c:v>24.571968214056941</c:v>
                </c:pt>
                <c:pt idx="1275">
                  <c:v>24.504165237617933</c:v>
                </c:pt>
                <c:pt idx="1276">
                  <c:v>24.442237760394967</c:v>
                </c:pt>
                <c:pt idx="1277">
                  <c:v>24.452989066111932</c:v>
                </c:pt>
                <c:pt idx="1278">
                  <c:v>24.417604129350725</c:v>
                </c:pt>
                <c:pt idx="1279">
                  <c:v>24.391041089938795</c:v>
                </c:pt>
                <c:pt idx="1280">
                  <c:v>24.347941262909931</c:v>
                </c:pt>
                <c:pt idx="1281">
                  <c:v>24.283651648130633</c:v>
                </c:pt>
                <c:pt idx="1282">
                  <c:v>24.334139991477741</c:v>
                </c:pt>
                <c:pt idx="1283">
                  <c:v>24.297110577660845</c:v>
                </c:pt>
                <c:pt idx="1284">
                  <c:v>24.218480683169499</c:v>
                </c:pt>
                <c:pt idx="1285">
                  <c:v>24.326145986053351</c:v>
                </c:pt>
                <c:pt idx="1286">
                  <c:v>24.338717580178098</c:v>
                </c:pt>
                <c:pt idx="1287">
                  <c:v>24.395161835800284</c:v>
                </c:pt>
                <c:pt idx="1288">
                  <c:v>24.329218957637536</c:v>
                </c:pt>
                <c:pt idx="1289">
                  <c:v>24.245266862029933</c:v>
                </c:pt>
                <c:pt idx="1290">
                  <c:v>24.228668902133869</c:v>
                </c:pt>
                <c:pt idx="1291">
                  <c:v>24.236270401671351</c:v>
                </c:pt>
                <c:pt idx="1292">
                  <c:v>24.194026081762296</c:v>
                </c:pt>
                <c:pt idx="1293">
                  <c:v>24.163583144563251</c:v>
                </c:pt>
                <c:pt idx="1294">
                  <c:v>24.1130426679604</c:v>
                </c:pt>
                <c:pt idx="1295">
                  <c:v>24.083852658110178</c:v>
                </c:pt>
                <c:pt idx="1296">
                  <c:v>24.070663535434289</c:v>
                </c:pt>
                <c:pt idx="1297">
                  <c:v>24.10722420296608</c:v>
                </c:pt>
                <c:pt idx="1298">
                  <c:v>24.097933561394548</c:v>
                </c:pt>
                <c:pt idx="1299">
                  <c:v>24.05031452392592</c:v>
                </c:pt>
                <c:pt idx="1300">
                  <c:v>24.125842337379733</c:v>
                </c:pt>
                <c:pt idx="1301">
                  <c:v>24.094644804216355</c:v>
                </c:pt>
                <c:pt idx="1302">
                  <c:v>24.063246267951783</c:v>
                </c:pt>
                <c:pt idx="1303">
                  <c:v>24.043039913052343</c:v>
                </c:pt>
                <c:pt idx="1304">
                  <c:v>23.954209066365944</c:v>
                </c:pt>
                <c:pt idx="1305">
                  <c:v>23.97109438682449</c:v>
                </c:pt>
                <c:pt idx="1306">
                  <c:v>23.944757100743427</c:v>
                </c:pt>
                <c:pt idx="1307">
                  <c:v>23.96258709305646</c:v>
                </c:pt>
                <c:pt idx="1308">
                  <c:v>23.940506916059999</c:v>
                </c:pt>
                <c:pt idx="1309">
                  <c:v>23.90370966711891</c:v>
                </c:pt>
                <c:pt idx="1310">
                  <c:v>23.885709545599578</c:v>
                </c:pt>
                <c:pt idx="1311">
                  <c:v>23.851914492097098</c:v>
                </c:pt>
                <c:pt idx="1312">
                  <c:v>23.832973513400869</c:v>
                </c:pt>
                <c:pt idx="1313">
                  <c:v>23.831078214352409</c:v>
                </c:pt>
                <c:pt idx="1314">
                  <c:v>23.828174302740411</c:v>
                </c:pt>
                <c:pt idx="1315">
                  <c:v>23.79788869323637</c:v>
                </c:pt>
                <c:pt idx="1316">
                  <c:v>23.772005661374045</c:v>
                </c:pt>
                <c:pt idx="1317">
                  <c:v>23.748721748087597</c:v>
                </c:pt>
                <c:pt idx="1318">
                  <c:v>23.780189252552262</c:v>
                </c:pt>
                <c:pt idx="1319">
                  <c:v>23.750330539648886</c:v>
                </c:pt>
                <c:pt idx="1320">
                  <c:v>23.741457965788758</c:v>
                </c:pt>
                <c:pt idx="1321">
                  <c:v>23.737125377474314</c:v>
                </c:pt>
                <c:pt idx="1322">
                  <c:v>23.727050859014337</c:v>
                </c:pt>
                <c:pt idx="1323">
                  <c:v>23.703779558059459</c:v>
                </c:pt>
                <c:pt idx="1324">
                  <c:v>23.705991453462879</c:v>
                </c:pt>
                <c:pt idx="1325">
                  <c:v>23.676786078784772</c:v>
                </c:pt>
                <c:pt idx="1326">
                  <c:v>23.68144632731649</c:v>
                </c:pt>
                <c:pt idx="1327">
                  <c:v>23.686897849060337</c:v>
                </c:pt>
                <c:pt idx="1328">
                  <c:v>23.67383143191644</c:v>
                </c:pt>
                <c:pt idx="1329">
                  <c:v>23.712921376046641</c:v>
                </c:pt>
                <c:pt idx="1330">
                  <c:v>23.71934806994804</c:v>
                </c:pt>
                <c:pt idx="1331">
                  <c:v>23.704363409942307</c:v>
                </c:pt>
                <c:pt idx="1332">
                  <c:v>23.705886756882595</c:v>
                </c:pt>
                <c:pt idx="1333">
                  <c:v>23.681396551726653</c:v>
                </c:pt>
                <c:pt idx="1334">
                  <c:v>23.687447216384459</c:v>
                </c:pt>
                <c:pt idx="1335">
                  <c:v>23.689723865021083</c:v>
                </c:pt>
                <c:pt idx="1336">
                  <c:v>23.63914990719968</c:v>
                </c:pt>
                <c:pt idx="1337">
                  <c:v>23.644390575797352</c:v>
                </c:pt>
                <c:pt idx="1338">
                  <c:v>23.646693529255856</c:v>
                </c:pt>
                <c:pt idx="1339">
                  <c:v>23.611801015402012</c:v>
                </c:pt>
                <c:pt idx="1340">
                  <c:v>23.597066424763391</c:v>
                </c:pt>
                <c:pt idx="1341">
                  <c:v>23.5897973857439</c:v>
                </c:pt>
                <c:pt idx="1342">
                  <c:v>23.548403297860375</c:v>
                </c:pt>
                <c:pt idx="1343">
                  <c:v>23.549914468472259</c:v>
                </c:pt>
                <c:pt idx="1344">
                  <c:v>23.555059798446823</c:v>
                </c:pt>
                <c:pt idx="1345">
                  <c:v>23.552791417663936</c:v>
                </c:pt>
                <c:pt idx="1346">
                  <c:v>23.472920686808045</c:v>
                </c:pt>
                <c:pt idx="1347">
                  <c:v>23.478576264425019</c:v>
                </c:pt>
                <c:pt idx="1348">
                  <c:v>23.443295084487062</c:v>
                </c:pt>
                <c:pt idx="1349">
                  <c:v>23.538083708352737</c:v>
                </c:pt>
                <c:pt idx="1350">
                  <c:v>23.546810095288119</c:v>
                </c:pt>
                <c:pt idx="1351">
                  <c:v>23.61606072591028</c:v>
                </c:pt>
                <c:pt idx="1352">
                  <c:v>23.547015620161162</c:v>
                </c:pt>
                <c:pt idx="1353">
                  <c:v>23.529868368145362</c:v>
                </c:pt>
                <c:pt idx="1354">
                  <c:v>23.471573237775125</c:v>
                </c:pt>
                <c:pt idx="1355">
                  <c:v>23.579204786451761</c:v>
                </c:pt>
                <c:pt idx="1356">
                  <c:v>23.673318755306344</c:v>
                </c:pt>
                <c:pt idx="1357">
                  <c:v>23.739405950680151</c:v>
                </c:pt>
                <c:pt idx="1358">
                  <c:v>23.729624637941722</c:v>
                </c:pt>
                <c:pt idx="1359">
                  <c:v>23.723759823746477</c:v>
                </c:pt>
                <c:pt idx="1360">
                  <c:v>23.717458215791435</c:v>
                </c:pt>
                <c:pt idx="1361">
                  <c:v>23.67172247871213</c:v>
                </c:pt>
                <c:pt idx="1362">
                  <c:v>23.602762265303863</c:v>
                </c:pt>
                <c:pt idx="1363">
                  <c:v>23.685521794307416</c:v>
                </c:pt>
                <c:pt idx="1364">
                  <c:v>23.650175284474717</c:v>
                </c:pt>
                <c:pt idx="1365">
                  <c:v>23.719092151276435</c:v>
                </c:pt>
                <c:pt idx="1366">
                  <c:v>23.756947124642089</c:v>
                </c:pt>
                <c:pt idx="1367">
                  <c:v>23.752162224314024</c:v>
                </c:pt>
                <c:pt idx="1368">
                  <c:v>23.746286568105344</c:v>
                </c:pt>
                <c:pt idx="1369">
                  <c:v>23.762150709756892</c:v>
                </c:pt>
                <c:pt idx="1370">
                  <c:v>23.741321292533375</c:v>
                </c:pt>
                <c:pt idx="1371">
                  <c:v>23.713525583671707</c:v>
                </c:pt>
                <c:pt idx="1372">
                  <c:v>23.680261156146404</c:v>
                </c:pt>
                <c:pt idx="1373">
                  <c:v>23.684971892225807</c:v>
                </c:pt>
                <c:pt idx="1374">
                  <c:v>23.674387280197848</c:v>
                </c:pt>
                <c:pt idx="1375">
                  <c:v>23.648442926167778</c:v>
                </c:pt>
                <c:pt idx="1376">
                  <c:v>23.677312795314382</c:v>
                </c:pt>
                <c:pt idx="1377">
                  <c:v>23.680027985287776</c:v>
                </c:pt>
                <c:pt idx="1378">
                  <c:v>23.628869422773271</c:v>
                </c:pt>
                <c:pt idx="1379">
                  <c:v>23.628013199110949</c:v>
                </c:pt>
                <c:pt idx="1380">
                  <c:v>23.591676146919216</c:v>
                </c:pt>
                <c:pt idx="1381">
                  <c:v>23.563711413995296</c:v>
                </c:pt>
                <c:pt idx="1382">
                  <c:v>23.565384149057291</c:v>
                </c:pt>
                <c:pt idx="1383">
                  <c:v>23.563381091773241</c:v>
                </c:pt>
                <c:pt idx="1384">
                  <c:v>23.542396689556945</c:v>
                </c:pt>
                <c:pt idx="1385">
                  <c:v>23.519942335221458</c:v>
                </c:pt>
                <c:pt idx="1386">
                  <c:v>23.518166258432082</c:v>
                </c:pt>
                <c:pt idx="1387">
                  <c:v>23.50584925780316</c:v>
                </c:pt>
                <c:pt idx="1388">
                  <c:v>23.512046719507616</c:v>
                </c:pt>
                <c:pt idx="1389">
                  <c:v>23.516972802559106</c:v>
                </c:pt>
                <c:pt idx="1390">
                  <c:v>23.502198682912109</c:v>
                </c:pt>
                <c:pt idx="1391">
                  <c:v>23.488041870231594</c:v>
                </c:pt>
                <c:pt idx="1392">
                  <c:v>23.556352157238681</c:v>
                </c:pt>
                <c:pt idx="1393">
                  <c:v>23.557432721606283</c:v>
                </c:pt>
                <c:pt idx="1394">
                  <c:v>23.528129539177264</c:v>
                </c:pt>
                <c:pt idx="1395">
                  <c:v>23.519445776552676</c:v>
                </c:pt>
                <c:pt idx="1396">
                  <c:v>23.538087660627507</c:v>
                </c:pt>
                <c:pt idx="1397">
                  <c:v>23.519934541706871</c:v>
                </c:pt>
                <c:pt idx="1398">
                  <c:v>23.512307854386901</c:v>
                </c:pt>
                <c:pt idx="1399">
                  <c:v>23.491965644047223</c:v>
                </c:pt>
                <c:pt idx="1400">
                  <c:v>23.472354986162593</c:v>
                </c:pt>
                <c:pt idx="1401">
                  <c:v>23.421209211837965</c:v>
                </c:pt>
                <c:pt idx="1402">
                  <c:v>23.415998095757619</c:v>
                </c:pt>
                <c:pt idx="1403">
                  <c:v>23.423639511238601</c:v>
                </c:pt>
                <c:pt idx="1404">
                  <c:v>23.42100387012567</c:v>
                </c:pt>
                <c:pt idx="1405">
                  <c:v>23.416749358763006</c:v>
                </c:pt>
                <c:pt idx="1406">
                  <c:v>23.39347884262374</c:v>
                </c:pt>
                <c:pt idx="1407">
                  <c:v>23.384451429332518</c:v>
                </c:pt>
                <c:pt idx="1408">
                  <c:v>23.419065460943951</c:v>
                </c:pt>
                <c:pt idx="1409">
                  <c:v>23.422598080726203</c:v>
                </c:pt>
                <c:pt idx="1410">
                  <c:v>23.424630173524424</c:v>
                </c:pt>
                <c:pt idx="1411">
                  <c:v>23.392289759441674</c:v>
                </c:pt>
                <c:pt idx="1412">
                  <c:v>23.400031474242308</c:v>
                </c:pt>
                <c:pt idx="1413">
                  <c:v>23.376341955313737</c:v>
                </c:pt>
                <c:pt idx="1414">
                  <c:v>23.403941990845041</c:v>
                </c:pt>
                <c:pt idx="1415">
                  <c:v>23.317185334152278</c:v>
                </c:pt>
                <c:pt idx="1416">
                  <c:v>23.309453521000123</c:v>
                </c:pt>
                <c:pt idx="1417">
                  <c:v>23.303849076679409</c:v>
                </c:pt>
                <c:pt idx="1418">
                  <c:v>23.311854775540112</c:v>
                </c:pt>
                <c:pt idx="1419">
                  <c:v>23.287699436878466</c:v>
                </c:pt>
                <c:pt idx="1420">
                  <c:v>23.264003435286238</c:v>
                </c:pt>
                <c:pt idx="1421">
                  <c:v>23.403577162066938</c:v>
                </c:pt>
                <c:pt idx="1422">
                  <c:v>23.400148721624294</c:v>
                </c:pt>
                <c:pt idx="1423">
                  <c:v>23.409929017981835</c:v>
                </c:pt>
                <c:pt idx="1424">
                  <c:v>23.399852035883519</c:v>
                </c:pt>
                <c:pt idx="1425">
                  <c:v>23.387506536314589</c:v>
                </c:pt>
                <c:pt idx="1426">
                  <c:v>23.501648584159607</c:v>
                </c:pt>
                <c:pt idx="1427">
                  <c:v>23.627230668061916</c:v>
                </c:pt>
                <c:pt idx="1428">
                  <c:v>23.533011516958894</c:v>
                </c:pt>
                <c:pt idx="1429">
                  <c:v>23.517729069066853</c:v>
                </c:pt>
                <c:pt idx="1430">
                  <c:v>23.497925346656803</c:v>
                </c:pt>
                <c:pt idx="1431">
                  <c:v>23.469029448766083</c:v>
                </c:pt>
                <c:pt idx="1432">
                  <c:v>23.460844552873272</c:v>
                </c:pt>
                <c:pt idx="1433">
                  <c:v>23.473417352253779</c:v>
                </c:pt>
                <c:pt idx="1434">
                  <c:v>23.479954063378557</c:v>
                </c:pt>
                <c:pt idx="1435">
                  <c:v>23.423134849732769</c:v>
                </c:pt>
                <c:pt idx="1436">
                  <c:v>23.398137760226501</c:v>
                </c:pt>
                <c:pt idx="1437">
                  <c:v>23.390025949607431</c:v>
                </c:pt>
                <c:pt idx="1438">
                  <c:v>23.384472154045877</c:v>
                </c:pt>
                <c:pt idx="1439">
                  <c:v>23.411385412509734</c:v>
                </c:pt>
                <c:pt idx="1440">
                  <c:v>23.346916887200749</c:v>
                </c:pt>
                <c:pt idx="1441">
                  <c:v>23.311201897676614</c:v>
                </c:pt>
                <c:pt idx="1442">
                  <c:v>23.2758145583553</c:v>
                </c:pt>
                <c:pt idx="1443">
                  <c:v>23.263759601883603</c:v>
                </c:pt>
                <c:pt idx="1444">
                  <c:v>23.264089772200421</c:v>
                </c:pt>
                <c:pt idx="1445">
                  <c:v>23.262676310636358</c:v>
                </c:pt>
                <c:pt idx="1446">
                  <c:v>23.25318303590063</c:v>
                </c:pt>
                <c:pt idx="1447">
                  <c:v>23.245310643908475</c:v>
                </c:pt>
                <c:pt idx="1448">
                  <c:v>23.246225362344497</c:v>
                </c:pt>
                <c:pt idx="1449">
                  <c:v>23.248645166072428</c:v>
                </c:pt>
                <c:pt idx="1450">
                  <c:v>23.247961851501636</c:v>
                </c:pt>
                <c:pt idx="1451">
                  <c:v>23.237497462368047</c:v>
                </c:pt>
                <c:pt idx="1452">
                  <c:v>23.243792223383259</c:v>
                </c:pt>
                <c:pt idx="1453">
                  <c:v>23.239072157368383</c:v>
                </c:pt>
                <c:pt idx="1454">
                  <c:v>23.233454807704476</c:v>
                </c:pt>
                <c:pt idx="1455">
                  <c:v>23.229846163477713</c:v>
                </c:pt>
                <c:pt idx="1456">
                  <c:v>23.222007127918623</c:v>
                </c:pt>
                <c:pt idx="1457">
                  <c:v>23.213361643404674</c:v>
                </c:pt>
                <c:pt idx="1458">
                  <c:v>23.231293542488533</c:v>
                </c:pt>
                <c:pt idx="1459">
                  <c:v>23.230826147826441</c:v>
                </c:pt>
                <c:pt idx="1460">
                  <c:v>23.238741739060995</c:v>
                </c:pt>
                <c:pt idx="1461">
                  <c:v>23.214215115992491</c:v>
                </c:pt>
                <c:pt idx="1462">
                  <c:v>23.198764803373198</c:v>
                </c:pt>
                <c:pt idx="1463">
                  <c:v>23.184326615015003</c:v>
                </c:pt>
                <c:pt idx="1464">
                  <c:v>23.1820704434585</c:v>
                </c:pt>
                <c:pt idx="1465">
                  <c:v>23.178730270111377</c:v>
                </c:pt>
                <c:pt idx="1466">
                  <c:v>23.188070644079133</c:v>
                </c:pt>
                <c:pt idx="1467">
                  <c:v>23.194777686691776</c:v>
                </c:pt>
                <c:pt idx="1468">
                  <c:v>23.19150371913096</c:v>
                </c:pt>
                <c:pt idx="1469">
                  <c:v>23.19663265331263</c:v>
                </c:pt>
                <c:pt idx="1470">
                  <c:v>23.205592812127975</c:v>
                </c:pt>
                <c:pt idx="1471">
                  <c:v>23.19000697375472</c:v>
                </c:pt>
                <c:pt idx="1472">
                  <c:v>23.181504639769884</c:v>
                </c:pt>
                <c:pt idx="1473">
                  <c:v>23.209569961662318</c:v>
                </c:pt>
                <c:pt idx="1474">
                  <c:v>23.207280021259006</c:v>
                </c:pt>
                <c:pt idx="1475">
                  <c:v>23.187956167800699</c:v>
                </c:pt>
                <c:pt idx="1476">
                  <c:v>23.196945502465812</c:v>
                </c:pt>
                <c:pt idx="1477">
                  <c:v>23.155960405523942</c:v>
                </c:pt>
                <c:pt idx="1478">
                  <c:v>23.146383342155943</c:v>
                </c:pt>
                <c:pt idx="1479">
                  <c:v>23.14338615897152</c:v>
                </c:pt>
                <c:pt idx="1480">
                  <c:v>23.143589311059593</c:v>
                </c:pt>
                <c:pt idx="1481">
                  <c:v>23.160161836118732</c:v>
                </c:pt>
                <c:pt idx="1482">
                  <c:v>23.156821568419513</c:v>
                </c:pt>
                <c:pt idx="1483">
                  <c:v>23.167971658050149</c:v>
                </c:pt>
                <c:pt idx="1484">
                  <c:v>23.154369500941804</c:v>
                </c:pt>
                <c:pt idx="1485">
                  <c:v>23.146261805818995</c:v>
                </c:pt>
                <c:pt idx="1486">
                  <c:v>23.159811790043296</c:v>
                </c:pt>
                <c:pt idx="1487">
                  <c:v>23.146930981929284</c:v>
                </c:pt>
                <c:pt idx="1488">
                  <c:v>23.144851230456805</c:v>
                </c:pt>
                <c:pt idx="1489">
                  <c:v>23.122553497723988</c:v>
                </c:pt>
                <c:pt idx="1490">
                  <c:v>23.192974732417692</c:v>
                </c:pt>
                <c:pt idx="1491">
                  <c:v>23.179561159047068</c:v>
                </c:pt>
                <c:pt idx="1492">
                  <c:v>23.135116146158548</c:v>
                </c:pt>
                <c:pt idx="1493">
                  <c:v>23.135624201430364</c:v>
                </c:pt>
                <c:pt idx="1494">
                  <c:v>23.15827037209219</c:v>
                </c:pt>
                <c:pt idx="1495">
                  <c:v>23.122505861564871</c:v>
                </c:pt>
                <c:pt idx="1496">
                  <c:v>23.116769365799119</c:v>
                </c:pt>
                <c:pt idx="1497">
                  <c:v>23.099877661440928</c:v>
                </c:pt>
                <c:pt idx="1498">
                  <c:v>23.070738497373487</c:v>
                </c:pt>
                <c:pt idx="1499">
                  <c:v>23.061799271038467</c:v>
                </c:pt>
                <c:pt idx="1500">
                  <c:v>23.064659229185601</c:v>
                </c:pt>
                <c:pt idx="1501">
                  <c:v>23.068444897409222</c:v>
                </c:pt>
                <c:pt idx="1502">
                  <c:v>23.031600503165894</c:v>
                </c:pt>
                <c:pt idx="1503">
                  <c:v>23.027808072893365</c:v>
                </c:pt>
                <c:pt idx="1504">
                  <c:v>23.029358958711811</c:v>
                </c:pt>
                <c:pt idx="1505">
                  <c:v>23.038644039627968</c:v>
                </c:pt>
                <c:pt idx="1506">
                  <c:v>23.044109648337766</c:v>
                </c:pt>
                <c:pt idx="1507">
                  <c:v>23.049901394893563</c:v>
                </c:pt>
                <c:pt idx="1508">
                  <c:v>23.041004939411312</c:v>
                </c:pt>
                <c:pt idx="1509">
                  <c:v>23.044499731397369</c:v>
                </c:pt>
                <c:pt idx="1510">
                  <c:v>23.037895888900685</c:v>
                </c:pt>
                <c:pt idx="1511">
                  <c:v>23.039609579563983</c:v>
                </c:pt>
                <c:pt idx="1512">
                  <c:v>23.049474061768169</c:v>
                </c:pt>
                <c:pt idx="1513">
                  <c:v>23.009875480934944</c:v>
                </c:pt>
                <c:pt idx="1514">
                  <c:v>23.008184590936011</c:v>
                </c:pt>
                <c:pt idx="1515">
                  <c:v>23.011617615812</c:v>
                </c:pt>
                <c:pt idx="1516">
                  <c:v>23.009229343889359</c:v>
                </c:pt>
                <c:pt idx="1517">
                  <c:v>22.999122629632787</c:v>
                </c:pt>
                <c:pt idx="1518">
                  <c:v>22.999628436141244</c:v>
                </c:pt>
                <c:pt idx="1519">
                  <c:v>22.995995398344373</c:v>
                </c:pt>
                <c:pt idx="1520">
                  <c:v>23.000095823119054</c:v>
                </c:pt>
                <c:pt idx="1521">
                  <c:v>22.998602113861143</c:v>
                </c:pt>
                <c:pt idx="1522">
                  <c:v>23.004456170864252</c:v>
                </c:pt>
                <c:pt idx="1523">
                  <c:v>22.993644486085532</c:v>
                </c:pt>
                <c:pt idx="1524">
                  <c:v>22.98749813489723</c:v>
                </c:pt>
                <c:pt idx="1525">
                  <c:v>22.986532636521105</c:v>
                </c:pt>
                <c:pt idx="1526">
                  <c:v>22.987185171941761</c:v>
                </c:pt>
                <c:pt idx="1527">
                  <c:v>22.989739156962106</c:v>
                </c:pt>
                <c:pt idx="1528">
                  <c:v>22.979400405831797</c:v>
                </c:pt>
                <c:pt idx="1529">
                  <c:v>22.982707591151783</c:v>
                </c:pt>
                <c:pt idx="1530">
                  <c:v>22.982064882255489</c:v>
                </c:pt>
                <c:pt idx="1531">
                  <c:v>22.970581489230089</c:v>
                </c:pt>
                <c:pt idx="1532">
                  <c:v>22.972786740432149</c:v>
                </c:pt>
                <c:pt idx="1533">
                  <c:v>22.991615989704478</c:v>
                </c:pt>
                <c:pt idx="1534">
                  <c:v>22.992317955117723</c:v>
                </c:pt>
                <c:pt idx="1535">
                  <c:v>22.996576019225692</c:v>
                </c:pt>
                <c:pt idx="1536">
                  <c:v>22.989649219021523</c:v>
                </c:pt>
                <c:pt idx="1537">
                  <c:v>22.990220355836755</c:v>
                </c:pt>
                <c:pt idx="1538">
                  <c:v>22.988898978243196</c:v>
                </c:pt>
                <c:pt idx="1539">
                  <c:v>22.992629515261473</c:v>
                </c:pt>
                <c:pt idx="1540">
                  <c:v>22.991326480517529</c:v>
                </c:pt>
                <c:pt idx="1541">
                  <c:v>22.989573824903324</c:v>
                </c:pt>
                <c:pt idx="1542">
                  <c:v>22.990332467412905</c:v>
                </c:pt>
                <c:pt idx="1543">
                  <c:v>23.016978539535792</c:v>
                </c:pt>
                <c:pt idx="1544">
                  <c:v>23.014011630433465</c:v>
                </c:pt>
                <c:pt idx="1545">
                  <c:v>23.025981436800684</c:v>
                </c:pt>
                <c:pt idx="1546">
                  <c:v>23.001969788244359</c:v>
                </c:pt>
                <c:pt idx="1547">
                  <c:v>22.997512936171027</c:v>
                </c:pt>
                <c:pt idx="1548">
                  <c:v>22.988444758687681</c:v>
                </c:pt>
                <c:pt idx="1549">
                  <c:v>22.993279855051625</c:v>
                </c:pt>
                <c:pt idx="1550">
                  <c:v>22.976350154573666</c:v>
                </c:pt>
                <c:pt idx="1551">
                  <c:v>22.936273983691663</c:v>
                </c:pt>
                <c:pt idx="1552">
                  <c:v>22.928103159855752</c:v>
                </c:pt>
                <c:pt idx="1553">
                  <c:v>22.928081952919431</c:v>
                </c:pt>
                <c:pt idx="1554">
                  <c:v>22.933939738296708</c:v>
                </c:pt>
                <c:pt idx="1555">
                  <c:v>22.929865725593427</c:v>
                </c:pt>
                <c:pt idx="1556">
                  <c:v>22.932666600935654</c:v>
                </c:pt>
                <c:pt idx="1557">
                  <c:v>22.923982534088132</c:v>
                </c:pt>
                <c:pt idx="1558">
                  <c:v>22.938965931784953</c:v>
                </c:pt>
                <c:pt idx="1559">
                  <c:v>22.933941484642141</c:v>
                </c:pt>
                <c:pt idx="1560">
                  <c:v>22.938460528065363</c:v>
                </c:pt>
                <c:pt idx="1561">
                  <c:v>22.945101622787622</c:v>
                </c:pt>
                <c:pt idx="1562">
                  <c:v>22.949000892494738</c:v>
                </c:pt>
                <c:pt idx="1563">
                  <c:v>22.941705336969335</c:v>
                </c:pt>
                <c:pt idx="1564">
                  <c:v>22.943305293141954</c:v>
                </c:pt>
                <c:pt idx="1565">
                  <c:v>22.929618173387503</c:v>
                </c:pt>
                <c:pt idx="1566">
                  <c:v>22.92828443147706</c:v>
                </c:pt>
                <c:pt idx="1567">
                  <c:v>22.928861240833694</c:v>
                </c:pt>
                <c:pt idx="1568">
                  <c:v>22.937012111561476</c:v>
                </c:pt>
                <c:pt idx="1569">
                  <c:v>22.916204784646808</c:v>
                </c:pt>
                <c:pt idx="1570">
                  <c:v>22.924565418307001</c:v>
                </c:pt>
                <c:pt idx="1571">
                  <c:v>22.948602893797897</c:v>
                </c:pt>
                <c:pt idx="1572">
                  <c:v>22.95159213442572</c:v>
                </c:pt>
                <c:pt idx="1573">
                  <c:v>22.955543476301635</c:v>
                </c:pt>
                <c:pt idx="1574">
                  <c:v>22.956074053282233</c:v>
                </c:pt>
                <c:pt idx="1575">
                  <c:v>22.952496588471149</c:v>
                </c:pt>
                <c:pt idx="1576">
                  <c:v>22.958667217152971</c:v>
                </c:pt>
                <c:pt idx="1577">
                  <c:v>22.963781352566553</c:v>
                </c:pt>
                <c:pt idx="1578">
                  <c:v>22.957022615493361</c:v>
                </c:pt>
                <c:pt idx="1579">
                  <c:v>22.940653746541894</c:v>
                </c:pt>
                <c:pt idx="1580">
                  <c:v>22.944404487069708</c:v>
                </c:pt>
                <c:pt idx="1581">
                  <c:v>22.921411727135478</c:v>
                </c:pt>
                <c:pt idx="1582">
                  <c:v>22.842200099896655</c:v>
                </c:pt>
                <c:pt idx="1583">
                  <c:v>22.982633397947879</c:v>
                </c:pt>
                <c:pt idx="1584">
                  <c:v>23.012231076738757</c:v>
                </c:pt>
                <c:pt idx="1585">
                  <c:v>23.059857707863067</c:v>
                </c:pt>
                <c:pt idx="1586">
                  <c:v>23.063108450163725</c:v>
                </c:pt>
                <c:pt idx="1587">
                  <c:v>23.060919936379374</c:v>
                </c:pt>
                <c:pt idx="1588">
                  <c:v>23.06093213796559</c:v>
                </c:pt>
                <c:pt idx="1589">
                  <c:v>23.058315214674455</c:v>
                </c:pt>
                <c:pt idx="1590">
                  <c:v>23.058966205097821</c:v>
                </c:pt>
                <c:pt idx="1591">
                  <c:v>23.068394335952423</c:v>
                </c:pt>
                <c:pt idx="1592">
                  <c:v>23.062205495347008</c:v>
                </c:pt>
                <c:pt idx="1593">
                  <c:v>23.051680584724956</c:v>
                </c:pt>
                <c:pt idx="1594">
                  <c:v>23.076308086492659</c:v>
                </c:pt>
                <c:pt idx="1595">
                  <c:v>23.076882690143307</c:v>
                </c:pt>
                <c:pt idx="1596">
                  <c:v>23.087725423001835</c:v>
                </c:pt>
                <c:pt idx="1597">
                  <c:v>23.088302902828701</c:v>
                </c:pt>
                <c:pt idx="1598">
                  <c:v>23.096991083803193</c:v>
                </c:pt>
                <c:pt idx="1599">
                  <c:v>23.073380487260753</c:v>
                </c:pt>
                <c:pt idx="1600">
                  <c:v>23.07548272333862</c:v>
                </c:pt>
                <c:pt idx="1601">
                  <c:v>23.066559042810219</c:v>
                </c:pt>
                <c:pt idx="1602">
                  <c:v>23.062547451850097</c:v>
                </c:pt>
                <c:pt idx="1603">
                  <c:v>23.080045532400028</c:v>
                </c:pt>
                <c:pt idx="1604">
                  <c:v>23.050011497513086</c:v>
                </c:pt>
                <c:pt idx="1605">
                  <c:v>23.049416186699517</c:v>
                </c:pt>
                <c:pt idx="1606">
                  <c:v>23.052338049220879</c:v>
                </c:pt>
                <c:pt idx="1607">
                  <c:v>23.072052917545903</c:v>
                </c:pt>
                <c:pt idx="1608">
                  <c:v>23.033509254612419</c:v>
                </c:pt>
                <c:pt idx="1609">
                  <c:v>23.09037322857078</c:v>
                </c:pt>
                <c:pt idx="1610">
                  <c:v>23.07605456580615</c:v>
                </c:pt>
                <c:pt idx="1611">
                  <c:v>23.093148656169149</c:v>
                </c:pt>
                <c:pt idx="1612">
                  <c:v>23.067143761128371</c:v>
                </c:pt>
                <c:pt idx="1613">
                  <c:v>23.125788819186134</c:v>
                </c:pt>
                <c:pt idx="1614">
                  <c:v>23.088993743245375</c:v>
                </c:pt>
                <c:pt idx="1615">
                  <c:v>23.083972002871047</c:v>
                </c:pt>
                <c:pt idx="1616">
                  <c:v>23.029337697899908</c:v>
                </c:pt>
                <c:pt idx="1617">
                  <c:v>23.042532864524219</c:v>
                </c:pt>
                <c:pt idx="1618">
                  <c:v>23.050032926278973</c:v>
                </c:pt>
                <c:pt idx="1619">
                  <c:v>23.015787817609535</c:v>
                </c:pt>
                <c:pt idx="1620">
                  <c:v>23.07474023386278</c:v>
                </c:pt>
                <c:pt idx="1621">
                  <c:v>23.067361872848011</c:v>
                </c:pt>
                <c:pt idx="1622">
                  <c:v>23.010710071070953</c:v>
                </c:pt>
                <c:pt idx="1623">
                  <c:v>22.956740592491858</c:v>
                </c:pt>
                <c:pt idx="1624">
                  <c:v>23.074941158481302</c:v>
                </c:pt>
                <c:pt idx="1625">
                  <c:v>23.150730746790355</c:v>
                </c:pt>
                <c:pt idx="1626">
                  <c:v>23.209938517897193</c:v>
                </c:pt>
                <c:pt idx="1627">
                  <c:v>23.198537373808602</c:v>
                </c:pt>
                <c:pt idx="1628">
                  <c:v>23.187313750807103</c:v>
                </c:pt>
                <c:pt idx="1629">
                  <c:v>23.210017560234714</c:v>
                </c:pt>
                <c:pt idx="1630">
                  <c:v>23.110659429300348</c:v>
                </c:pt>
                <c:pt idx="1631">
                  <c:v>23.095846204661548</c:v>
                </c:pt>
                <c:pt idx="1632">
                  <c:v>23.123527363398999</c:v>
                </c:pt>
                <c:pt idx="1633">
                  <c:v>23.073898073063258</c:v>
                </c:pt>
                <c:pt idx="1634">
                  <c:v>22.971772908658174</c:v>
                </c:pt>
                <c:pt idx="1635">
                  <c:v>22.928261456066434</c:v>
                </c:pt>
                <c:pt idx="1636">
                  <c:v>22.923340729821952</c:v>
                </c:pt>
                <c:pt idx="1637">
                  <c:v>22.933412993105943</c:v>
                </c:pt>
                <c:pt idx="1638">
                  <c:v>22.925213539486602</c:v>
                </c:pt>
                <c:pt idx="1639">
                  <c:v>22.937680226658344</c:v>
                </c:pt>
                <c:pt idx="1640">
                  <c:v>22.91894164570169</c:v>
                </c:pt>
                <c:pt idx="1641">
                  <c:v>22.917153267025121</c:v>
                </c:pt>
                <c:pt idx="1642">
                  <c:v>22.909814797233956</c:v>
                </c:pt>
                <c:pt idx="1643">
                  <c:v>22.852933461475057</c:v>
                </c:pt>
                <c:pt idx="1644">
                  <c:v>22.850561635544324</c:v>
                </c:pt>
                <c:pt idx="1645">
                  <c:v>22.837848331807091</c:v>
                </c:pt>
                <c:pt idx="1646">
                  <c:v>22.842435122475571</c:v>
                </c:pt>
                <c:pt idx="1647">
                  <c:v>22.831001247890775</c:v>
                </c:pt>
                <c:pt idx="1648">
                  <c:v>22.837116176722049</c:v>
                </c:pt>
                <c:pt idx="1649">
                  <c:v>22.718907121777107</c:v>
                </c:pt>
                <c:pt idx="1650">
                  <c:v>22.681138507446377</c:v>
                </c:pt>
                <c:pt idx="1651">
                  <c:v>22.6723379190298</c:v>
                </c:pt>
                <c:pt idx="1652">
                  <c:v>22.661237293583174</c:v>
                </c:pt>
                <c:pt idx="1653">
                  <c:v>22.657698954492247</c:v>
                </c:pt>
                <c:pt idx="1654">
                  <c:v>22.649167383028512</c:v>
                </c:pt>
                <c:pt idx="1655">
                  <c:v>22.656829044174785</c:v>
                </c:pt>
                <c:pt idx="1656">
                  <c:v>22.652809141195991</c:v>
                </c:pt>
                <c:pt idx="1657">
                  <c:v>22.641951596616202</c:v>
                </c:pt>
                <c:pt idx="1658">
                  <c:v>22.679337317460515</c:v>
                </c:pt>
                <c:pt idx="1659">
                  <c:v>22.677020144685542</c:v>
                </c:pt>
                <c:pt idx="1660">
                  <c:v>22.680487080114975</c:v>
                </c:pt>
                <c:pt idx="1661">
                  <c:v>22.692559982872893</c:v>
                </c:pt>
                <c:pt idx="1662">
                  <c:v>22.686377220756317</c:v>
                </c:pt>
                <c:pt idx="1663">
                  <c:v>22.684228064701571</c:v>
                </c:pt>
                <c:pt idx="1664">
                  <c:v>22.680402105128522</c:v>
                </c:pt>
                <c:pt idx="1665">
                  <c:v>22.676416040434965</c:v>
                </c:pt>
                <c:pt idx="1666">
                  <c:v>22.669977174728448</c:v>
                </c:pt>
                <c:pt idx="1667">
                  <c:v>22.69680373298235</c:v>
                </c:pt>
                <c:pt idx="1668">
                  <c:v>22.692023022505058</c:v>
                </c:pt>
                <c:pt idx="1669">
                  <c:v>22.69171550019125</c:v>
                </c:pt>
                <c:pt idx="1670">
                  <c:v>22.692193214326124</c:v>
                </c:pt>
                <c:pt idx="1671">
                  <c:v>22.66480119851084</c:v>
                </c:pt>
                <c:pt idx="1672">
                  <c:v>22.662394489781459</c:v>
                </c:pt>
                <c:pt idx="1673">
                  <c:v>22.669371678113215</c:v>
                </c:pt>
                <c:pt idx="1674">
                  <c:v>22.654191270650458</c:v>
                </c:pt>
                <c:pt idx="1675">
                  <c:v>22.676335148769596</c:v>
                </c:pt>
                <c:pt idx="1676">
                  <c:v>22.664790442528719</c:v>
                </c:pt>
                <c:pt idx="1677">
                  <c:v>22.680233576351757</c:v>
                </c:pt>
                <c:pt idx="1678">
                  <c:v>22.666873804404897</c:v>
                </c:pt>
                <c:pt idx="1679">
                  <c:v>22.654793618271899</c:v>
                </c:pt>
                <c:pt idx="1680">
                  <c:v>22.706746874955453</c:v>
                </c:pt>
                <c:pt idx="1681">
                  <c:v>22.697319757235686</c:v>
                </c:pt>
                <c:pt idx="1682">
                  <c:v>22.692951428664813</c:v>
                </c:pt>
                <c:pt idx="1683">
                  <c:v>22.672093783571889</c:v>
                </c:pt>
                <c:pt idx="1684">
                  <c:v>22.659044884263341</c:v>
                </c:pt>
                <c:pt idx="1685">
                  <c:v>22.667766923575229</c:v>
                </c:pt>
                <c:pt idx="1686">
                  <c:v>22.646281919691017</c:v>
                </c:pt>
                <c:pt idx="1687">
                  <c:v>22.634443054929903</c:v>
                </c:pt>
                <c:pt idx="1688">
                  <c:v>22.615953608487306</c:v>
                </c:pt>
                <c:pt idx="1689">
                  <c:v>22.614998734741565</c:v>
                </c:pt>
                <c:pt idx="1690">
                  <c:v>22.62142005855247</c:v>
                </c:pt>
                <c:pt idx="1691">
                  <c:v>22.617738891290593</c:v>
                </c:pt>
                <c:pt idx="1692">
                  <c:v>22.606147927888198</c:v>
                </c:pt>
                <c:pt idx="1693">
                  <c:v>22.603568743781075</c:v>
                </c:pt>
                <c:pt idx="1694">
                  <c:v>22.609298882313141</c:v>
                </c:pt>
                <c:pt idx="1695">
                  <c:v>22.599291382995442</c:v>
                </c:pt>
                <c:pt idx="1696">
                  <c:v>22.595923318315478</c:v>
                </c:pt>
                <c:pt idx="1697">
                  <c:v>22.588040000481993</c:v>
                </c:pt>
                <c:pt idx="1698">
                  <c:v>22.587502130434544</c:v>
                </c:pt>
                <c:pt idx="1699">
                  <c:v>22.593990854653761</c:v>
                </c:pt>
                <c:pt idx="1700">
                  <c:v>22.594808622716602</c:v>
                </c:pt>
                <c:pt idx="1701">
                  <c:v>22.595961069410318</c:v>
                </c:pt>
                <c:pt idx="1702">
                  <c:v>22.588677318522226</c:v>
                </c:pt>
                <c:pt idx="1703">
                  <c:v>22.589676980144556</c:v>
                </c:pt>
                <c:pt idx="1704">
                  <c:v>22.588706806117056</c:v>
                </c:pt>
                <c:pt idx="1705">
                  <c:v>22.582357841108681</c:v>
                </c:pt>
                <c:pt idx="1706">
                  <c:v>22.579123293278887</c:v>
                </c:pt>
                <c:pt idx="1707">
                  <c:v>22.571249455420279</c:v>
                </c:pt>
                <c:pt idx="1708">
                  <c:v>22.578459109176361</c:v>
                </c:pt>
                <c:pt idx="1709">
                  <c:v>22.59502288003684</c:v>
                </c:pt>
                <c:pt idx="1710">
                  <c:v>22.60072839783728</c:v>
                </c:pt>
                <c:pt idx="1711">
                  <c:v>22.58000175939609</c:v>
                </c:pt>
                <c:pt idx="1712">
                  <c:v>22.578672896110241</c:v>
                </c:pt>
                <c:pt idx="1713">
                  <c:v>22.57165630143146</c:v>
                </c:pt>
                <c:pt idx="1714">
                  <c:v>22.580606730283982</c:v>
                </c:pt>
                <c:pt idx="1715">
                  <c:v>22.578453513165528</c:v>
                </c:pt>
                <c:pt idx="1716">
                  <c:v>22.566186204361319</c:v>
                </c:pt>
                <c:pt idx="1717">
                  <c:v>22.567064945155856</c:v>
                </c:pt>
                <c:pt idx="1718">
                  <c:v>22.559684721955804</c:v>
                </c:pt>
                <c:pt idx="1719">
                  <c:v>22.5589181563426</c:v>
                </c:pt>
                <c:pt idx="1720">
                  <c:v>22.582150485477271</c:v>
                </c:pt>
                <c:pt idx="1721">
                  <c:v>22.578135929205118</c:v>
                </c:pt>
                <c:pt idx="1722">
                  <c:v>22.573664121092605</c:v>
                </c:pt>
                <c:pt idx="1723">
                  <c:v>22.572824610317202</c:v>
                </c:pt>
                <c:pt idx="1724">
                  <c:v>22.564785094824106</c:v>
                </c:pt>
                <c:pt idx="1725">
                  <c:v>22.560817113584864</c:v>
                </c:pt>
                <c:pt idx="1726">
                  <c:v>22.582872666590813</c:v>
                </c:pt>
                <c:pt idx="1727">
                  <c:v>22.575023794116031</c:v>
                </c:pt>
                <c:pt idx="1728">
                  <c:v>22.565600944885368</c:v>
                </c:pt>
                <c:pt idx="1729">
                  <c:v>22.56262055500973</c:v>
                </c:pt>
                <c:pt idx="1730">
                  <c:v>22.566742540133376</c:v>
                </c:pt>
                <c:pt idx="1731">
                  <c:v>22.543207133417553</c:v>
                </c:pt>
                <c:pt idx="1732">
                  <c:v>22.527008235576137</c:v>
                </c:pt>
                <c:pt idx="1733">
                  <c:v>22.5532778416935</c:v>
                </c:pt>
                <c:pt idx="1734">
                  <c:v>22.580293456125819</c:v>
                </c:pt>
                <c:pt idx="1735">
                  <c:v>22.589120990289249</c:v>
                </c:pt>
                <c:pt idx="1736">
                  <c:v>22.611597074365488</c:v>
                </c:pt>
                <c:pt idx="1737">
                  <c:v>22.622779348690873</c:v>
                </c:pt>
                <c:pt idx="1738">
                  <c:v>22.611828305898282</c:v>
                </c:pt>
                <c:pt idx="1739">
                  <c:v>22.611252177559802</c:v>
                </c:pt>
                <c:pt idx="1740">
                  <c:v>22.608269094415988</c:v>
                </c:pt>
                <c:pt idx="1741">
                  <c:v>22.590112307653776</c:v>
                </c:pt>
                <c:pt idx="1742">
                  <c:v>22.589632375123692</c:v>
                </c:pt>
                <c:pt idx="1743">
                  <c:v>22.580049260691382</c:v>
                </c:pt>
                <c:pt idx="1744">
                  <c:v>22.620651269121733</c:v>
                </c:pt>
                <c:pt idx="1745">
                  <c:v>22.623143783669939</c:v>
                </c:pt>
                <c:pt idx="1746">
                  <c:v>22.626295059739991</c:v>
                </c:pt>
                <c:pt idx="1747">
                  <c:v>22.578194438880555</c:v>
                </c:pt>
                <c:pt idx="1748">
                  <c:v>22.581911940517656</c:v>
                </c:pt>
                <c:pt idx="1749">
                  <c:v>22.567373016134322</c:v>
                </c:pt>
                <c:pt idx="1750">
                  <c:v>22.546959159238096</c:v>
                </c:pt>
                <c:pt idx="1751">
                  <c:v>22.52746442248139</c:v>
                </c:pt>
                <c:pt idx="1752">
                  <c:v>22.544306930187965</c:v>
                </c:pt>
                <c:pt idx="1753">
                  <c:v>22.502426429092711</c:v>
                </c:pt>
                <c:pt idx="1754">
                  <c:v>22.483244538276608</c:v>
                </c:pt>
                <c:pt idx="1755">
                  <c:v>22.470711328266226</c:v>
                </c:pt>
                <c:pt idx="1756">
                  <c:v>22.474210482164143</c:v>
                </c:pt>
                <c:pt idx="1757">
                  <c:v>22.459135556695657</c:v>
                </c:pt>
                <c:pt idx="1758">
                  <c:v>22.451598299508905</c:v>
                </c:pt>
                <c:pt idx="1759">
                  <c:v>22.462989482085518</c:v>
                </c:pt>
                <c:pt idx="1760">
                  <c:v>22.461306268179801</c:v>
                </c:pt>
                <c:pt idx="1761">
                  <c:v>22.486713318366746</c:v>
                </c:pt>
                <c:pt idx="1762">
                  <c:v>22.500160399064249</c:v>
                </c:pt>
                <c:pt idx="1763">
                  <c:v>22.44279679856146</c:v>
                </c:pt>
                <c:pt idx="1764">
                  <c:v>22.455536266076919</c:v>
                </c:pt>
                <c:pt idx="1765">
                  <c:v>22.450659132215343</c:v>
                </c:pt>
                <c:pt idx="1766">
                  <c:v>22.437155850078856</c:v>
                </c:pt>
                <c:pt idx="1767">
                  <c:v>22.46623264975555</c:v>
                </c:pt>
                <c:pt idx="1768">
                  <c:v>22.470518173291246</c:v>
                </c:pt>
                <c:pt idx="1769">
                  <c:v>22.46997786314288</c:v>
                </c:pt>
                <c:pt idx="1770">
                  <c:v>22.51040412847388</c:v>
                </c:pt>
                <c:pt idx="1771">
                  <c:v>22.501278748789606</c:v>
                </c:pt>
                <c:pt idx="1772">
                  <c:v>22.503167659505074</c:v>
                </c:pt>
                <c:pt idx="1773">
                  <c:v>22.531718450418001</c:v>
                </c:pt>
                <c:pt idx="1774">
                  <c:v>22.488187785777559</c:v>
                </c:pt>
                <c:pt idx="1775">
                  <c:v>22.474016024637343</c:v>
                </c:pt>
                <c:pt idx="1776">
                  <c:v>22.545248162421004</c:v>
                </c:pt>
                <c:pt idx="1777">
                  <c:v>22.57231359628905</c:v>
                </c:pt>
                <c:pt idx="1778">
                  <c:v>22.465647185293005</c:v>
                </c:pt>
                <c:pt idx="1779">
                  <c:v>22.482998096954354</c:v>
                </c:pt>
                <c:pt idx="1780">
                  <c:v>22.47650036660681</c:v>
                </c:pt>
                <c:pt idx="1781">
                  <c:v>22.490757258822242</c:v>
                </c:pt>
                <c:pt idx="1782">
                  <c:v>22.436935529963396</c:v>
                </c:pt>
                <c:pt idx="1783">
                  <c:v>22.592504977771444</c:v>
                </c:pt>
                <c:pt idx="1784">
                  <c:v>22.598054915258206</c:v>
                </c:pt>
                <c:pt idx="1785">
                  <c:v>22.619450331827785</c:v>
                </c:pt>
                <c:pt idx="1786">
                  <c:v>22.635479701184671</c:v>
                </c:pt>
                <c:pt idx="1787">
                  <c:v>22.634188698011709</c:v>
                </c:pt>
                <c:pt idx="1788">
                  <c:v>22.636714350158655</c:v>
                </c:pt>
                <c:pt idx="1789">
                  <c:v>22.645953401431321</c:v>
                </c:pt>
                <c:pt idx="1790">
                  <c:v>22.656778249646962</c:v>
                </c:pt>
                <c:pt idx="1791">
                  <c:v>22.592389222482833</c:v>
                </c:pt>
                <c:pt idx="1792">
                  <c:v>22.596768763333483</c:v>
                </c:pt>
                <c:pt idx="1793">
                  <c:v>22.598307819775336</c:v>
                </c:pt>
                <c:pt idx="1794">
                  <c:v>22.590334784141685</c:v>
                </c:pt>
                <c:pt idx="1795">
                  <c:v>22.600049439983739</c:v>
                </c:pt>
                <c:pt idx="1796">
                  <c:v>22.60035631004958</c:v>
                </c:pt>
                <c:pt idx="1797">
                  <c:v>22.588560355858153</c:v>
                </c:pt>
                <c:pt idx="1798">
                  <c:v>22.579831804052692</c:v>
                </c:pt>
                <c:pt idx="1799">
                  <c:v>22.591912134431851</c:v>
                </c:pt>
                <c:pt idx="1800">
                  <c:v>22.567509223497289</c:v>
                </c:pt>
                <c:pt idx="1801">
                  <c:v>22.571176046363014</c:v>
                </c:pt>
                <c:pt idx="1802">
                  <c:v>22.560169261550975</c:v>
                </c:pt>
                <c:pt idx="1803">
                  <c:v>22.645749128510854</c:v>
                </c:pt>
                <c:pt idx="1804">
                  <c:v>22.64582996102985</c:v>
                </c:pt>
                <c:pt idx="1805">
                  <c:v>22.616188069147441</c:v>
                </c:pt>
                <c:pt idx="1806">
                  <c:v>22.599074204475798</c:v>
                </c:pt>
                <c:pt idx="1807">
                  <c:v>22.604258207136802</c:v>
                </c:pt>
                <c:pt idx="1808">
                  <c:v>22.614270933948859</c:v>
                </c:pt>
                <c:pt idx="1809">
                  <c:v>22.656602566248672</c:v>
                </c:pt>
                <c:pt idx="1810">
                  <c:v>22.660182012999716</c:v>
                </c:pt>
                <c:pt idx="1811">
                  <c:v>22.644812555465144</c:v>
                </c:pt>
                <c:pt idx="1812">
                  <c:v>22.639945458456552</c:v>
                </c:pt>
                <c:pt idx="1813">
                  <c:v>22.662477481457636</c:v>
                </c:pt>
                <c:pt idx="1814">
                  <c:v>22.614507457007338</c:v>
                </c:pt>
                <c:pt idx="1815">
                  <c:v>22.594604294093084</c:v>
                </c:pt>
                <c:pt idx="1816">
                  <c:v>22.597704433058496</c:v>
                </c:pt>
                <c:pt idx="1817">
                  <c:v>22.637914304775531</c:v>
                </c:pt>
                <c:pt idx="1818">
                  <c:v>22.549890471186487</c:v>
                </c:pt>
                <c:pt idx="1819">
                  <c:v>22.554095509433367</c:v>
                </c:pt>
                <c:pt idx="1820">
                  <c:v>22.544591587505256</c:v>
                </c:pt>
                <c:pt idx="1821">
                  <c:v>22.498681897542237</c:v>
                </c:pt>
                <c:pt idx="1822">
                  <c:v>22.493294225934289</c:v>
                </c:pt>
                <c:pt idx="1823">
                  <c:v>22.482918539325592</c:v>
                </c:pt>
                <c:pt idx="1824">
                  <c:v>22.413181623011941</c:v>
                </c:pt>
                <c:pt idx="1825">
                  <c:v>22.407316627272067</c:v>
                </c:pt>
                <c:pt idx="1826">
                  <c:v>22.401560590193885</c:v>
                </c:pt>
                <c:pt idx="1827">
                  <c:v>22.410462697303817</c:v>
                </c:pt>
                <c:pt idx="1828">
                  <c:v>22.450347518693743</c:v>
                </c:pt>
                <c:pt idx="1829">
                  <c:v>22.434904569409259</c:v>
                </c:pt>
                <c:pt idx="1830">
                  <c:v>22.393070027394778</c:v>
                </c:pt>
                <c:pt idx="1831">
                  <c:v>22.400359378201433</c:v>
                </c:pt>
                <c:pt idx="1832">
                  <c:v>22.391712733699134</c:v>
                </c:pt>
                <c:pt idx="1833">
                  <c:v>22.311707115115315</c:v>
                </c:pt>
                <c:pt idx="1834">
                  <c:v>22.283721162787355</c:v>
                </c:pt>
                <c:pt idx="1835">
                  <c:v>22.292949998593443</c:v>
                </c:pt>
                <c:pt idx="1836">
                  <c:v>22.294854405659667</c:v>
                </c:pt>
                <c:pt idx="1837">
                  <c:v>22.301302292695606</c:v>
                </c:pt>
                <c:pt idx="1838">
                  <c:v>22.288769700075946</c:v>
                </c:pt>
                <c:pt idx="1839">
                  <c:v>22.301731327853737</c:v>
                </c:pt>
                <c:pt idx="1840">
                  <c:v>22.330243723484507</c:v>
                </c:pt>
                <c:pt idx="1841">
                  <c:v>22.330299739125735</c:v>
                </c:pt>
                <c:pt idx="1842">
                  <c:v>22.315904179482018</c:v>
                </c:pt>
                <c:pt idx="1843">
                  <c:v>22.281189615847754</c:v>
                </c:pt>
                <c:pt idx="1844">
                  <c:v>22.321108042779603</c:v>
                </c:pt>
                <c:pt idx="1845">
                  <c:v>22.333495176011951</c:v>
                </c:pt>
                <c:pt idx="1846">
                  <c:v>22.333948795213345</c:v>
                </c:pt>
                <c:pt idx="1847">
                  <c:v>22.245133187560391</c:v>
                </c:pt>
                <c:pt idx="1848">
                  <c:v>22.334304781902606</c:v>
                </c:pt>
                <c:pt idx="1849">
                  <c:v>22.452988962601687</c:v>
                </c:pt>
                <c:pt idx="1850">
                  <c:v>22.431231751758069</c:v>
                </c:pt>
                <c:pt idx="1851">
                  <c:v>22.468171939632498</c:v>
                </c:pt>
                <c:pt idx="1852">
                  <c:v>22.432284249731975</c:v>
                </c:pt>
                <c:pt idx="1853">
                  <c:v>22.462057688394435</c:v>
                </c:pt>
                <c:pt idx="1854">
                  <c:v>22.515356070223007</c:v>
                </c:pt>
                <c:pt idx="1855">
                  <c:v>22.503788202910872</c:v>
                </c:pt>
                <c:pt idx="1856">
                  <c:v>22.408603129107153</c:v>
                </c:pt>
                <c:pt idx="1857">
                  <c:v>22.308148906347732</c:v>
                </c:pt>
                <c:pt idx="1858">
                  <c:v>22.259012951935592</c:v>
                </c:pt>
                <c:pt idx="1859">
                  <c:v>22.303504336450576</c:v>
                </c:pt>
                <c:pt idx="1860">
                  <c:v>22.260891555872181</c:v>
                </c:pt>
                <c:pt idx="1861">
                  <c:v>22.226927094371955</c:v>
                </c:pt>
                <c:pt idx="1862">
                  <c:v>22.19709268084323</c:v>
                </c:pt>
                <c:pt idx="1863">
                  <c:v>22.166410311728324</c:v>
                </c:pt>
                <c:pt idx="1864">
                  <c:v>22.163850019889267</c:v>
                </c:pt>
                <c:pt idx="1865">
                  <c:v>22.155026053722889</c:v>
                </c:pt>
                <c:pt idx="1866">
                  <c:v>22.136999265687095</c:v>
                </c:pt>
                <c:pt idx="1867">
                  <c:v>22.125202765691089</c:v>
                </c:pt>
                <c:pt idx="1868">
                  <c:v>22.097810071858479</c:v>
                </c:pt>
                <c:pt idx="1869">
                  <c:v>22.107928403982648</c:v>
                </c:pt>
                <c:pt idx="1870">
                  <c:v>22.083534006776848</c:v>
                </c:pt>
                <c:pt idx="1871">
                  <c:v>22.079915854623977</c:v>
                </c:pt>
                <c:pt idx="1872">
                  <c:v>22.111234162714403</c:v>
                </c:pt>
                <c:pt idx="1873">
                  <c:v>22.0766101640511</c:v>
                </c:pt>
                <c:pt idx="1874">
                  <c:v>22.045269792250199</c:v>
                </c:pt>
                <c:pt idx="1875">
                  <c:v>22.038880887093807</c:v>
                </c:pt>
                <c:pt idx="1876">
                  <c:v>22.028015219962473</c:v>
                </c:pt>
                <c:pt idx="1877">
                  <c:v>22.010150262593083</c:v>
                </c:pt>
                <c:pt idx="1878">
                  <c:v>22.019753075231488</c:v>
                </c:pt>
                <c:pt idx="1879">
                  <c:v>22.009101122984831</c:v>
                </c:pt>
                <c:pt idx="1880">
                  <c:v>22.002683025379724</c:v>
                </c:pt>
                <c:pt idx="1881">
                  <c:v>21.996645929311978</c:v>
                </c:pt>
                <c:pt idx="1882">
                  <c:v>21.999303912513518</c:v>
                </c:pt>
                <c:pt idx="1883">
                  <c:v>22.012145611884829</c:v>
                </c:pt>
                <c:pt idx="1884">
                  <c:v>21.987392571449714</c:v>
                </c:pt>
                <c:pt idx="1885">
                  <c:v>21.981120276815677</c:v>
                </c:pt>
                <c:pt idx="1886">
                  <c:v>21.981773623740317</c:v>
                </c:pt>
                <c:pt idx="1887">
                  <c:v>21.973994789899507</c:v>
                </c:pt>
                <c:pt idx="1888">
                  <c:v>21.974989595573742</c:v>
                </c:pt>
                <c:pt idx="1889">
                  <c:v>21.968461793603424</c:v>
                </c:pt>
                <c:pt idx="1890">
                  <c:v>21.970725586051703</c:v>
                </c:pt>
                <c:pt idx="1891">
                  <c:v>21.981662014588775</c:v>
                </c:pt>
                <c:pt idx="1892">
                  <c:v>21.952789498471731</c:v>
                </c:pt>
                <c:pt idx="1893">
                  <c:v>21.958300279661191</c:v>
                </c:pt>
                <c:pt idx="1894">
                  <c:v>21.962075677858497</c:v>
                </c:pt>
                <c:pt idx="1895">
                  <c:v>21.956609786022526</c:v>
                </c:pt>
                <c:pt idx="1896">
                  <c:v>21.938338661101717</c:v>
                </c:pt>
                <c:pt idx="1897">
                  <c:v>21.940212640984566</c:v>
                </c:pt>
                <c:pt idx="1898">
                  <c:v>21.9230973632834</c:v>
                </c:pt>
                <c:pt idx="1899">
                  <c:v>21.942905390842121</c:v>
                </c:pt>
                <c:pt idx="1900">
                  <c:v>21.946479800468424</c:v>
                </c:pt>
                <c:pt idx="1901">
                  <c:v>21.950277934807634</c:v>
                </c:pt>
                <c:pt idx="1902">
                  <c:v>21.950144899908206</c:v>
                </c:pt>
                <c:pt idx="1903">
                  <c:v>21.931901697728073</c:v>
                </c:pt>
                <c:pt idx="1904">
                  <c:v>21.93755867435954</c:v>
                </c:pt>
                <c:pt idx="1905">
                  <c:v>21.939670203028982</c:v>
                </c:pt>
                <c:pt idx="1906">
                  <c:v>21.937676844293961</c:v>
                </c:pt>
                <c:pt idx="1907">
                  <c:v>21.962277224288581</c:v>
                </c:pt>
                <c:pt idx="1908">
                  <c:v>21.980878297303232</c:v>
                </c:pt>
                <c:pt idx="1909">
                  <c:v>21.971873252618344</c:v>
                </c:pt>
                <c:pt idx="1910">
                  <c:v>21.971463063894216</c:v>
                </c:pt>
                <c:pt idx="1911">
                  <c:v>21.993791174705496</c:v>
                </c:pt>
                <c:pt idx="1912">
                  <c:v>21.978948647649698</c:v>
                </c:pt>
                <c:pt idx="1913">
                  <c:v>21.979402044546923</c:v>
                </c:pt>
                <c:pt idx="1914">
                  <c:v>21.958586453742981</c:v>
                </c:pt>
                <c:pt idx="1915">
                  <c:v>21.938099723906134</c:v>
                </c:pt>
                <c:pt idx="1916">
                  <c:v>21.920067852254782</c:v>
                </c:pt>
                <c:pt idx="1917">
                  <c:v>21.930308073145067</c:v>
                </c:pt>
                <c:pt idx="1918">
                  <c:v>21.92327168948761</c:v>
                </c:pt>
                <c:pt idx="1919">
                  <c:v>21.934929079477577</c:v>
                </c:pt>
                <c:pt idx="1920">
                  <c:v>21.927394453659474</c:v>
                </c:pt>
                <c:pt idx="1921">
                  <c:v>21.930652716245707</c:v>
                </c:pt>
                <c:pt idx="1922">
                  <c:v>21.940527798572681</c:v>
                </c:pt>
                <c:pt idx="1923">
                  <c:v>21.908621238444084</c:v>
                </c:pt>
                <c:pt idx="1924">
                  <c:v>21.913603825853841</c:v>
                </c:pt>
                <c:pt idx="1925">
                  <c:v>21.89789943035446</c:v>
                </c:pt>
                <c:pt idx="1926">
                  <c:v>21.848421904730305</c:v>
                </c:pt>
                <c:pt idx="1927">
                  <c:v>21.924070305869773</c:v>
                </c:pt>
                <c:pt idx="1928">
                  <c:v>21.932400843686942</c:v>
                </c:pt>
                <c:pt idx="1929">
                  <c:v>21.941456807424476</c:v>
                </c:pt>
                <c:pt idx="1930">
                  <c:v>21.952802696511593</c:v>
                </c:pt>
                <c:pt idx="1931">
                  <c:v>21.916643081451095</c:v>
                </c:pt>
                <c:pt idx="1932">
                  <c:v>21.874434804344514</c:v>
                </c:pt>
                <c:pt idx="1933">
                  <c:v>22.043216424808772</c:v>
                </c:pt>
                <c:pt idx="1934">
                  <c:v>22.046527986538138</c:v>
                </c:pt>
                <c:pt idx="1935">
                  <c:v>22.057832581981213</c:v>
                </c:pt>
                <c:pt idx="1936">
                  <c:v>22.074326510961352</c:v>
                </c:pt>
                <c:pt idx="1937">
                  <c:v>22.067813552709989</c:v>
                </c:pt>
                <c:pt idx="1938">
                  <c:v>22.080518146831171</c:v>
                </c:pt>
                <c:pt idx="1939">
                  <c:v>22.092450911204356</c:v>
                </c:pt>
                <c:pt idx="1940">
                  <c:v>22.067958688170275</c:v>
                </c:pt>
                <c:pt idx="1941">
                  <c:v>22.072990448992986</c:v>
                </c:pt>
                <c:pt idx="1942">
                  <c:v>22.05420807668229</c:v>
                </c:pt>
                <c:pt idx="1943">
                  <c:v>22.120647782586524</c:v>
                </c:pt>
                <c:pt idx="1944">
                  <c:v>22.118645708726905</c:v>
                </c:pt>
                <c:pt idx="1945">
                  <c:v>22.130310113027413</c:v>
                </c:pt>
                <c:pt idx="1946">
                  <c:v>22.140466486321493</c:v>
                </c:pt>
                <c:pt idx="1947">
                  <c:v>22.129300064317285</c:v>
                </c:pt>
                <c:pt idx="1948">
                  <c:v>22.129871445875978</c:v>
                </c:pt>
                <c:pt idx="1949">
                  <c:v>22.126936341283049</c:v>
                </c:pt>
                <c:pt idx="1950">
                  <c:v>22.137011346325117</c:v>
                </c:pt>
                <c:pt idx="1951">
                  <c:v>22.149455205361914</c:v>
                </c:pt>
                <c:pt idx="1952">
                  <c:v>22.154826411577208</c:v>
                </c:pt>
                <c:pt idx="1953">
                  <c:v>22.173544163260139</c:v>
                </c:pt>
                <c:pt idx="1954">
                  <c:v>22.16997423970983</c:v>
                </c:pt>
                <c:pt idx="1955">
                  <c:v>22.165932390799881</c:v>
                </c:pt>
                <c:pt idx="1956">
                  <c:v>22.152617952019355</c:v>
                </c:pt>
                <c:pt idx="1957">
                  <c:v>22.151654191496299</c:v>
                </c:pt>
                <c:pt idx="1958">
                  <c:v>22.107213529180985</c:v>
                </c:pt>
                <c:pt idx="1959">
                  <c:v>22.110406647901282</c:v>
                </c:pt>
                <c:pt idx="1960">
                  <c:v>22.106128219321938</c:v>
                </c:pt>
                <c:pt idx="1961">
                  <c:v>22.114767665800574</c:v>
                </c:pt>
                <c:pt idx="1962">
                  <c:v>22.100671185946883</c:v>
                </c:pt>
                <c:pt idx="1963">
                  <c:v>22.107908268849549</c:v>
                </c:pt>
                <c:pt idx="1964">
                  <c:v>22.117373298845528</c:v>
                </c:pt>
                <c:pt idx="1965">
                  <c:v>22.111632867241802</c:v>
                </c:pt>
                <c:pt idx="1966">
                  <c:v>22.13758655103145</c:v>
                </c:pt>
                <c:pt idx="1967">
                  <c:v>22.143659116548253</c:v>
                </c:pt>
                <c:pt idx="1968">
                  <c:v>22.160322902196935</c:v>
                </c:pt>
                <c:pt idx="1969">
                  <c:v>22.222432029576442</c:v>
                </c:pt>
                <c:pt idx="1970">
                  <c:v>22.16415503304075</c:v>
                </c:pt>
                <c:pt idx="1971">
                  <c:v>22.135046507858352</c:v>
                </c:pt>
                <c:pt idx="1972">
                  <c:v>22.077567843945339</c:v>
                </c:pt>
                <c:pt idx="1973">
                  <c:v>22.080652704674453</c:v>
                </c:pt>
                <c:pt idx="1974">
                  <c:v>22.065080227728341</c:v>
                </c:pt>
                <c:pt idx="1975">
                  <c:v>22.074809554825563</c:v>
                </c:pt>
                <c:pt idx="1976">
                  <c:v>22.082504520454052</c:v>
                </c:pt>
                <c:pt idx="1977">
                  <c:v>22.04166115439337</c:v>
                </c:pt>
                <c:pt idx="1978">
                  <c:v>22.024275316379509</c:v>
                </c:pt>
                <c:pt idx="1979">
                  <c:v>22.018748591304405</c:v>
                </c:pt>
                <c:pt idx="1980">
                  <c:v>22.03133358344537</c:v>
                </c:pt>
                <c:pt idx="1981">
                  <c:v>22.053370517022191</c:v>
                </c:pt>
                <c:pt idx="1982">
                  <c:v>22.025434429521805</c:v>
                </c:pt>
                <c:pt idx="1983">
                  <c:v>21.995162914373527</c:v>
                </c:pt>
                <c:pt idx="1984">
                  <c:v>22.004789442093266</c:v>
                </c:pt>
                <c:pt idx="1985">
                  <c:v>21.969934367893117</c:v>
                </c:pt>
                <c:pt idx="1986">
                  <c:v>21.967109819030785</c:v>
                </c:pt>
                <c:pt idx="1987">
                  <c:v>21.958988777873788</c:v>
                </c:pt>
                <c:pt idx="1988">
                  <c:v>21.974122775305851</c:v>
                </c:pt>
                <c:pt idx="1989">
                  <c:v>21.985413702514236</c:v>
                </c:pt>
                <c:pt idx="1990">
                  <c:v>21.974083502893514</c:v>
                </c:pt>
                <c:pt idx="1991">
                  <c:v>21.979101628181091</c:v>
                </c:pt>
                <c:pt idx="1992">
                  <c:v>21.975690054604403</c:v>
                </c:pt>
                <c:pt idx="1993">
                  <c:v>21.992480121193275</c:v>
                </c:pt>
                <c:pt idx="1994">
                  <c:v>21.988009145809453</c:v>
                </c:pt>
                <c:pt idx="1995">
                  <c:v>22.001602836869331</c:v>
                </c:pt>
                <c:pt idx="1996">
                  <c:v>21.941398716468068</c:v>
                </c:pt>
                <c:pt idx="1997">
                  <c:v>21.922889606985407</c:v>
                </c:pt>
                <c:pt idx="1998">
                  <c:v>21.924813873761504</c:v>
                </c:pt>
                <c:pt idx="1999">
                  <c:v>21.910689164605795</c:v>
                </c:pt>
                <c:pt idx="2000">
                  <c:v>21.909452886774599</c:v>
                </c:pt>
                <c:pt idx="2001">
                  <c:v>21.904868853090552</c:v>
                </c:pt>
                <c:pt idx="2002">
                  <c:v>21.907987858765711</c:v>
                </c:pt>
                <c:pt idx="2003">
                  <c:v>21.905120173951317</c:v>
                </c:pt>
                <c:pt idx="2004">
                  <c:v>21.881125033767777</c:v>
                </c:pt>
                <c:pt idx="2005">
                  <c:v>21.888660899866231</c:v>
                </c:pt>
                <c:pt idx="2006">
                  <c:v>21.886439350781323</c:v>
                </c:pt>
                <c:pt idx="2007">
                  <c:v>21.880883300226763</c:v>
                </c:pt>
                <c:pt idx="2008">
                  <c:v>21.888091849739642</c:v>
                </c:pt>
                <c:pt idx="2009">
                  <c:v>21.888320657378209</c:v>
                </c:pt>
                <c:pt idx="2010">
                  <c:v>21.878970598398958</c:v>
                </c:pt>
                <c:pt idx="2011">
                  <c:v>21.905987428871445</c:v>
                </c:pt>
                <c:pt idx="2012">
                  <c:v>21.920171181627286</c:v>
                </c:pt>
                <c:pt idx="2013">
                  <c:v>21.936368127316587</c:v>
                </c:pt>
                <c:pt idx="2014">
                  <c:v>21.937407860976666</c:v>
                </c:pt>
                <c:pt idx="2015">
                  <c:v>21.938216257380795</c:v>
                </c:pt>
                <c:pt idx="2016">
                  <c:v>21.93625468770438</c:v>
                </c:pt>
                <c:pt idx="2017">
                  <c:v>21.936876188215212</c:v>
                </c:pt>
                <c:pt idx="2018">
                  <c:v>21.952153032729704</c:v>
                </c:pt>
                <c:pt idx="2019">
                  <c:v>21.944605619048289</c:v>
                </c:pt>
                <c:pt idx="2020">
                  <c:v>21.950083118678499</c:v>
                </c:pt>
                <c:pt idx="2021">
                  <c:v>21.929794702787412</c:v>
                </c:pt>
                <c:pt idx="2022">
                  <c:v>21.923716162850464</c:v>
                </c:pt>
                <c:pt idx="2023">
                  <c:v>21.91395371268235</c:v>
                </c:pt>
                <c:pt idx="2024">
                  <c:v>21.91763709376789</c:v>
                </c:pt>
                <c:pt idx="2025">
                  <c:v>21.93475018346081</c:v>
                </c:pt>
                <c:pt idx="2026">
                  <c:v>21.929577060901867</c:v>
                </c:pt>
                <c:pt idx="2027">
                  <c:v>21.936411045626009</c:v>
                </c:pt>
                <c:pt idx="2028">
                  <c:v>21.9338937844886</c:v>
                </c:pt>
                <c:pt idx="2029">
                  <c:v>21.931938036480471</c:v>
                </c:pt>
                <c:pt idx="2030">
                  <c:v>21.955292578049253</c:v>
                </c:pt>
                <c:pt idx="2031">
                  <c:v>21.955195804778604</c:v>
                </c:pt>
                <c:pt idx="2032">
                  <c:v>21.948629173058443</c:v>
                </c:pt>
                <c:pt idx="2033">
                  <c:v>21.956569659137969</c:v>
                </c:pt>
                <c:pt idx="2034">
                  <c:v>21.963229575672951</c:v>
                </c:pt>
                <c:pt idx="2035">
                  <c:v>21.932837139081066</c:v>
                </c:pt>
                <c:pt idx="2036">
                  <c:v>21.899797522872401</c:v>
                </c:pt>
                <c:pt idx="2037">
                  <c:v>21.927622363837987</c:v>
                </c:pt>
                <c:pt idx="2038">
                  <c:v>21.939784837690159</c:v>
                </c:pt>
                <c:pt idx="2039">
                  <c:v>21.945763784622027</c:v>
                </c:pt>
                <c:pt idx="2040">
                  <c:v>21.924823782283127</c:v>
                </c:pt>
                <c:pt idx="2041">
                  <c:v>21.912632593429393</c:v>
                </c:pt>
                <c:pt idx="2042">
                  <c:v>21.92764074465455</c:v>
                </c:pt>
                <c:pt idx="2043">
                  <c:v>21.881253335142766</c:v>
                </c:pt>
                <c:pt idx="2044">
                  <c:v>21.880496707766302</c:v>
                </c:pt>
                <c:pt idx="2045">
                  <c:v>21.888071471098275</c:v>
                </c:pt>
                <c:pt idx="2046">
                  <c:v>21.857356610890797</c:v>
                </c:pt>
                <c:pt idx="2047">
                  <c:v>21.883694527275996</c:v>
                </c:pt>
                <c:pt idx="2048">
                  <c:v>21.905299850442528</c:v>
                </c:pt>
                <c:pt idx="2049">
                  <c:v>21.924227915535578</c:v>
                </c:pt>
                <c:pt idx="2050">
                  <c:v>21.915009982197645</c:v>
                </c:pt>
                <c:pt idx="2051">
                  <c:v>21.919505598972041</c:v>
                </c:pt>
                <c:pt idx="2052">
                  <c:v>21.875539650641969</c:v>
                </c:pt>
                <c:pt idx="2053">
                  <c:v>21.868077989354845</c:v>
                </c:pt>
                <c:pt idx="2054">
                  <c:v>21.868330357563032</c:v>
                </c:pt>
                <c:pt idx="2055">
                  <c:v>21.865323179419658</c:v>
                </c:pt>
                <c:pt idx="2056">
                  <c:v>21.890400867734705</c:v>
                </c:pt>
                <c:pt idx="2057">
                  <c:v>21.867224769369454</c:v>
                </c:pt>
                <c:pt idx="2058">
                  <c:v>21.850952802346914</c:v>
                </c:pt>
                <c:pt idx="2059">
                  <c:v>21.876509405148308</c:v>
                </c:pt>
                <c:pt idx="2060">
                  <c:v>21.926541723386151</c:v>
                </c:pt>
                <c:pt idx="2061">
                  <c:v>21.927443481422962</c:v>
                </c:pt>
                <c:pt idx="2062">
                  <c:v>21.920698407945082</c:v>
                </c:pt>
                <c:pt idx="2063">
                  <c:v>21.953735748088452</c:v>
                </c:pt>
                <c:pt idx="2064">
                  <c:v>21.961522687506154</c:v>
                </c:pt>
                <c:pt idx="2065">
                  <c:v>21.997283316528264</c:v>
                </c:pt>
                <c:pt idx="2066">
                  <c:v>22.003019840252577</c:v>
                </c:pt>
                <c:pt idx="2067">
                  <c:v>22.021133663516071</c:v>
                </c:pt>
                <c:pt idx="2068">
                  <c:v>21.993040864002825</c:v>
                </c:pt>
                <c:pt idx="2069">
                  <c:v>21.99625600255666</c:v>
                </c:pt>
                <c:pt idx="2070">
                  <c:v>21.991263254465203</c:v>
                </c:pt>
                <c:pt idx="2071">
                  <c:v>21.965230593868085</c:v>
                </c:pt>
                <c:pt idx="2072">
                  <c:v>21.954938609440617</c:v>
                </c:pt>
                <c:pt idx="2073">
                  <c:v>21.969373230755274</c:v>
                </c:pt>
                <c:pt idx="2074">
                  <c:v>21.947261360665486</c:v>
                </c:pt>
                <c:pt idx="2075">
                  <c:v>21.988364425265107</c:v>
                </c:pt>
                <c:pt idx="2076">
                  <c:v>21.964716592607687</c:v>
                </c:pt>
                <c:pt idx="2077">
                  <c:v>21.973080935520464</c:v>
                </c:pt>
                <c:pt idx="2078">
                  <c:v>21.961475776023789</c:v>
                </c:pt>
                <c:pt idx="2079">
                  <c:v>21.961655901585303</c:v>
                </c:pt>
                <c:pt idx="2080">
                  <c:v>22.039042812560595</c:v>
                </c:pt>
                <c:pt idx="2081">
                  <c:v>22.046703912308811</c:v>
                </c:pt>
                <c:pt idx="2082">
                  <c:v>22.017338637679853</c:v>
                </c:pt>
                <c:pt idx="2083">
                  <c:v>22.023868634212629</c:v>
                </c:pt>
                <c:pt idx="2084">
                  <c:v>22.020297671022874</c:v>
                </c:pt>
                <c:pt idx="2085">
                  <c:v>22.001541995421732</c:v>
                </c:pt>
                <c:pt idx="2086">
                  <c:v>22.10443930230468</c:v>
                </c:pt>
                <c:pt idx="2087">
                  <c:v>22.125519383045631</c:v>
                </c:pt>
                <c:pt idx="2088">
                  <c:v>22.111023402636881</c:v>
                </c:pt>
                <c:pt idx="2089">
                  <c:v>22.097938045890242</c:v>
                </c:pt>
                <c:pt idx="2090">
                  <c:v>22.105789682249483</c:v>
                </c:pt>
                <c:pt idx="2091">
                  <c:v>22.139531819034758</c:v>
                </c:pt>
                <c:pt idx="2092">
                  <c:v>22.142311084077221</c:v>
                </c:pt>
                <c:pt idx="2093">
                  <c:v>22.127186038653029</c:v>
                </c:pt>
                <c:pt idx="2094">
                  <c:v>22.119392047592108</c:v>
                </c:pt>
                <c:pt idx="2095">
                  <c:v>22.066803706922293</c:v>
                </c:pt>
                <c:pt idx="2096">
                  <c:v>22.070385167693999</c:v>
                </c:pt>
                <c:pt idx="2097">
                  <c:v>22.058908754453661</c:v>
                </c:pt>
                <c:pt idx="2098">
                  <c:v>22.06938072969113</c:v>
                </c:pt>
                <c:pt idx="2099">
                  <c:v>22.058878878397326</c:v>
                </c:pt>
                <c:pt idx="2100">
                  <c:v>22.091924498299271</c:v>
                </c:pt>
                <c:pt idx="2101">
                  <c:v>22.068802254040126</c:v>
                </c:pt>
                <c:pt idx="2102">
                  <c:v>22.010132537414677</c:v>
                </c:pt>
                <c:pt idx="2103">
                  <c:v>21.987758339134611</c:v>
                </c:pt>
                <c:pt idx="2104">
                  <c:v>21.988162748248783</c:v>
                </c:pt>
                <c:pt idx="2105">
                  <c:v>21.914415163780212</c:v>
                </c:pt>
                <c:pt idx="2106">
                  <c:v>21.919159780270213</c:v>
                </c:pt>
                <c:pt idx="2107">
                  <c:v>21.925705126873979</c:v>
                </c:pt>
                <c:pt idx="2108">
                  <c:v>21.922118375406011</c:v>
                </c:pt>
                <c:pt idx="2109">
                  <c:v>21.911876783027495</c:v>
                </c:pt>
                <c:pt idx="2110">
                  <c:v>21.94853837276472</c:v>
                </c:pt>
                <c:pt idx="2111">
                  <c:v>21.948016669230949</c:v>
                </c:pt>
                <c:pt idx="2112">
                  <c:v>21.932719071334944</c:v>
                </c:pt>
                <c:pt idx="2113">
                  <c:v>21.907821433628897</c:v>
                </c:pt>
                <c:pt idx="2114">
                  <c:v>21.940490467580961</c:v>
                </c:pt>
                <c:pt idx="2115">
                  <c:v>21.903391337268538</c:v>
                </c:pt>
                <c:pt idx="2116">
                  <c:v>21.900380302492518</c:v>
                </c:pt>
                <c:pt idx="2117">
                  <c:v>21.994418460267273</c:v>
                </c:pt>
                <c:pt idx="2118">
                  <c:v>21.90879612570685</c:v>
                </c:pt>
                <c:pt idx="2119">
                  <c:v>21.847651054086906</c:v>
                </c:pt>
                <c:pt idx="2120">
                  <c:v>21.83346819897011</c:v>
                </c:pt>
                <c:pt idx="2121">
                  <c:v>21.839505599691616</c:v>
                </c:pt>
                <c:pt idx="2122">
                  <c:v>21.83870326062009</c:v>
                </c:pt>
                <c:pt idx="2123">
                  <c:v>21.853104053344289</c:v>
                </c:pt>
                <c:pt idx="2124">
                  <c:v>21.8732383447282</c:v>
                </c:pt>
                <c:pt idx="2125">
                  <c:v>21.846708315072842</c:v>
                </c:pt>
                <c:pt idx="2126">
                  <c:v>21.820398851991921</c:v>
                </c:pt>
                <c:pt idx="2127">
                  <c:v>21.864147490945239</c:v>
                </c:pt>
                <c:pt idx="2128">
                  <c:v>21.868235369837628</c:v>
                </c:pt>
                <c:pt idx="2129">
                  <c:v>21.920667778602027</c:v>
                </c:pt>
                <c:pt idx="2130">
                  <c:v>21.864795818448236</c:v>
                </c:pt>
                <c:pt idx="2131">
                  <c:v>21.820501395447895</c:v>
                </c:pt>
                <c:pt idx="2132">
                  <c:v>21.872042018591461</c:v>
                </c:pt>
                <c:pt idx="2133">
                  <c:v>21.893661987893353</c:v>
                </c:pt>
                <c:pt idx="2134">
                  <c:v>21.900937273597492</c:v>
                </c:pt>
                <c:pt idx="2135">
                  <c:v>22.016728043379942</c:v>
                </c:pt>
                <c:pt idx="2136">
                  <c:v>22.050610918747218</c:v>
                </c:pt>
                <c:pt idx="2137">
                  <c:v>21.976797765860454</c:v>
                </c:pt>
                <c:pt idx="2138">
                  <c:v>21.954981993929668</c:v>
                </c:pt>
                <c:pt idx="2139">
                  <c:v>21.888578841853153</c:v>
                </c:pt>
                <c:pt idx="2140">
                  <c:v>21.890558051433661</c:v>
                </c:pt>
                <c:pt idx="2141">
                  <c:v>21.865424957855502</c:v>
                </c:pt>
                <c:pt idx="2142">
                  <c:v>21.792436743181668</c:v>
                </c:pt>
                <c:pt idx="2143">
                  <c:v>21.815425909236133</c:v>
                </c:pt>
                <c:pt idx="2144">
                  <c:v>21.788237943320102</c:v>
                </c:pt>
                <c:pt idx="2145">
                  <c:v>21.732914681172119</c:v>
                </c:pt>
                <c:pt idx="2146">
                  <c:v>21.770812357422315</c:v>
                </c:pt>
                <c:pt idx="2147">
                  <c:v>21.793162736182826</c:v>
                </c:pt>
                <c:pt idx="2148">
                  <c:v>21.603117204314138</c:v>
                </c:pt>
                <c:pt idx="2149">
                  <c:v>21.846558635303101</c:v>
                </c:pt>
                <c:pt idx="2150">
                  <c:v>22.027486042539454</c:v>
                </c:pt>
                <c:pt idx="2151">
                  <c:v>22.027741884552324</c:v>
                </c:pt>
                <c:pt idx="2152">
                  <c:v>22.054892966549222</c:v>
                </c:pt>
                <c:pt idx="2153">
                  <c:v>22.111857582394169</c:v>
                </c:pt>
                <c:pt idx="2154">
                  <c:v>22.083312838723888</c:v>
                </c:pt>
                <c:pt idx="2155">
                  <c:v>22.128399262972767</c:v>
                </c:pt>
                <c:pt idx="2156">
                  <c:v>22.094005073313642</c:v>
                </c:pt>
                <c:pt idx="2157">
                  <c:v>22.049106635773761</c:v>
                </c:pt>
                <c:pt idx="2158">
                  <c:v>22.005462025175557</c:v>
                </c:pt>
                <c:pt idx="2159">
                  <c:v>22.086480330025715</c:v>
                </c:pt>
                <c:pt idx="2160">
                  <c:v>22.18698741690773</c:v>
                </c:pt>
                <c:pt idx="2161">
                  <c:v>22.182987636194881</c:v>
                </c:pt>
                <c:pt idx="2162">
                  <c:v>22.201211689565469</c:v>
                </c:pt>
                <c:pt idx="2163">
                  <c:v>22.168542297146306</c:v>
                </c:pt>
                <c:pt idx="2164">
                  <c:v>22.176674174609104</c:v>
                </c:pt>
                <c:pt idx="2165">
                  <c:v>22.188896366927004</c:v>
                </c:pt>
                <c:pt idx="2166">
                  <c:v>22.185294528311985</c:v>
                </c:pt>
                <c:pt idx="2167">
                  <c:v>22.226070749299367</c:v>
                </c:pt>
                <c:pt idx="2168">
                  <c:v>22.194274489223229</c:v>
                </c:pt>
                <c:pt idx="2169">
                  <c:v>22.206558320581816</c:v>
                </c:pt>
                <c:pt idx="2170">
                  <c:v>22.245887136985719</c:v>
                </c:pt>
                <c:pt idx="2171">
                  <c:v>22.232911376776656</c:v>
                </c:pt>
                <c:pt idx="2172">
                  <c:v>22.199368239878265</c:v>
                </c:pt>
                <c:pt idx="2173">
                  <c:v>22.226999751867449</c:v>
                </c:pt>
                <c:pt idx="2174">
                  <c:v>22.190276911404279</c:v>
                </c:pt>
                <c:pt idx="2175">
                  <c:v>22.175047147175725</c:v>
                </c:pt>
                <c:pt idx="2176">
                  <c:v>22.196224454238106</c:v>
                </c:pt>
                <c:pt idx="2177">
                  <c:v>22.221620596008211</c:v>
                </c:pt>
                <c:pt idx="2178">
                  <c:v>22.276075297527917</c:v>
                </c:pt>
                <c:pt idx="2179">
                  <c:v>22.301371906998053</c:v>
                </c:pt>
                <c:pt idx="2180">
                  <c:v>22.281726002375791</c:v>
                </c:pt>
                <c:pt idx="2181">
                  <c:v>22.292697777711453</c:v>
                </c:pt>
                <c:pt idx="2182">
                  <c:v>22.279335761531925</c:v>
                </c:pt>
                <c:pt idx="2183">
                  <c:v>22.277020154413314</c:v>
                </c:pt>
                <c:pt idx="2184">
                  <c:v>22.285986100052316</c:v>
                </c:pt>
                <c:pt idx="2185">
                  <c:v>22.319631108098559</c:v>
                </c:pt>
                <c:pt idx="2186">
                  <c:v>22.355623613126571</c:v>
                </c:pt>
                <c:pt idx="2187">
                  <c:v>22.349562708574869</c:v>
                </c:pt>
                <c:pt idx="2188">
                  <c:v>22.359702560021262</c:v>
                </c:pt>
                <c:pt idx="2189">
                  <c:v>22.334568912853463</c:v>
                </c:pt>
                <c:pt idx="2190">
                  <c:v>22.352659664934585</c:v>
                </c:pt>
                <c:pt idx="2191">
                  <c:v>22.371110502363901</c:v>
                </c:pt>
                <c:pt idx="2192">
                  <c:v>22.361785970860463</c:v>
                </c:pt>
                <c:pt idx="2193">
                  <c:v>22.359578506157678</c:v>
                </c:pt>
                <c:pt idx="2194">
                  <c:v>22.352149095319543</c:v>
                </c:pt>
                <c:pt idx="2195">
                  <c:v>22.356781507030956</c:v>
                </c:pt>
                <c:pt idx="2196">
                  <c:v>22.335235515602584</c:v>
                </c:pt>
                <c:pt idx="2197">
                  <c:v>22.328587503866849</c:v>
                </c:pt>
                <c:pt idx="2198">
                  <c:v>22.353038107967667</c:v>
                </c:pt>
                <c:pt idx="2199">
                  <c:v>22.353184966695729</c:v>
                </c:pt>
                <c:pt idx="2200">
                  <c:v>22.328124848687942</c:v>
                </c:pt>
                <c:pt idx="2201">
                  <c:v>22.287061822684617</c:v>
                </c:pt>
                <c:pt idx="2202">
                  <c:v>22.280465212578065</c:v>
                </c:pt>
                <c:pt idx="2203">
                  <c:v>22.297649275085455</c:v>
                </c:pt>
                <c:pt idx="2204">
                  <c:v>22.353511956584637</c:v>
                </c:pt>
                <c:pt idx="2205">
                  <c:v>22.343326144686852</c:v>
                </c:pt>
                <c:pt idx="2206">
                  <c:v>22.378813893193339</c:v>
                </c:pt>
                <c:pt idx="2207">
                  <c:v>22.384981240731982</c:v>
                </c:pt>
                <c:pt idx="2208">
                  <c:v>22.353476461351246</c:v>
                </c:pt>
                <c:pt idx="2209">
                  <c:v>22.404267174746831</c:v>
                </c:pt>
                <c:pt idx="2210">
                  <c:v>22.462809495186388</c:v>
                </c:pt>
                <c:pt idx="2211">
                  <c:v>22.464144070210743</c:v>
                </c:pt>
                <c:pt idx="2212">
                  <c:v>22.323907979036317</c:v>
                </c:pt>
                <c:pt idx="2213">
                  <c:v>22.3184992368259</c:v>
                </c:pt>
                <c:pt idx="2214">
                  <c:v>22.313036273359746</c:v>
                </c:pt>
                <c:pt idx="2215">
                  <c:v>22.257461085679186</c:v>
                </c:pt>
                <c:pt idx="2216">
                  <c:v>22.250815089511832</c:v>
                </c:pt>
                <c:pt idx="2217">
                  <c:v>22.272077110891203</c:v>
                </c:pt>
                <c:pt idx="2218">
                  <c:v>22.241254391462789</c:v>
                </c:pt>
                <c:pt idx="2219">
                  <c:v>22.213626817258746</c:v>
                </c:pt>
                <c:pt idx="2220">
                  <c:v>22.200059958458162</c:v>
                </c:pt>
                <c:pt idx="2221">
                  <c:v>22.196975005784797</c:v>
                </c:pt>
                <c:pt idx="2222">
                  <c:v>22.200082782676603</c:v>
                </c:pt>
                <c:pt idx="2223">
                  <c:v>22.235311474489016</c:v>
                </c:pt>
                <c:pt idx="2224">
                  <c:v>22.256436501896168</c:v>
                </c:pt>
                <c:pt idx="2225">
                  <c:v>22.223648652267098</c:v>
                </c:pt>
                <c:pt idx="2226">
                  <c:v>22.286697362673028</c:v>
                </c:pt>
                <c:pt idx="2227">
                  <c:v>22.271140790314785</c:v>
                </c:pt>
                <c:pt idx="2228">
                  <c:v>22.279695275973602</c:v>
                </c:pt>
                <c:pt idx="2229">
                  <c:v>22.259625437516728</c:v>
                </c:pt>
                <c:pt idx="2230">
                  <c:v>22.290255942200371</c:v>
                </c:pt>
                <c:pt idx="2231">
                  <c:v>22.290604225605943</c:v>
                </c:pt>
                <c:pt idx="2232">
                  <c:v>22.353405248214631</c:v>
                </c:pt>
                <c:pt idx="2233">
                  <c:v>22.362551303539401</c:v>
                </c:pt>
                <c:pt idx="2234">
                  <c:v>22.352811987592229</c:v>
                </c:pt>
                <c:pt idx="2235">
                  <c:v>22.368593668184115</c:v>
                </c:pt>
                <c:pt idx="2236">
                  <c:v>22.369358629058976</c:v>
                </c:pt>
                <c:pt idx="2237">
                  <c:v>22.353770690913333</c:v>
                </c:pt>
                <c:pt idx="2238">
                  <c:v>22.353508212858305</c:v>
                </c:pt>
                <c:pt idx="2239">
                  <c:v>22.387468115406218</c:v>
                </c:pt>
                <c:pt idx="2240">
                  <c:v>22.403216371033011</c:v>
                </c:pt>
                <c:pt idx="2241">
                  <c:v>22.380553415972567</c:v>
                </c:pt>
                <c:pt idx="2242">
                  <c:v>22.343504744187765</c:v>
                </c:pt>
                <c:pt idx="2243">
                  <c:v>22.299346177132598</c:v>
                </c:pt>
                <c:pt idx="2244">
                  <c:v>22.291487851456257</c:v>
                </c:pt>
                <c:pt idx="2245">
                  <c:v>22.299041490488126</c:v>
                </c:pt>
                <c:pt idx="2246">
                  <c:v>22.278350983564735</c:v>
                </c:pt>
                <c:pt idx="2247">
                  <c:v>22.217488245346122</c:v>
                </c:pt>
                <c:pt idx="2248">
                  <c:v>22.196742964901915</c:v>
                </c:pt>
                <c:pt idx="2249">
                  <c:v>22.184197491752332</c:v>
                </c:pt>
                <c:pt idx="2250">
                  <c:v>22.202294923383111</c:v>
                </c:pt>
                <c:pt idx="2251">
                  <c:v>22.286115216511639</c:v>
                </c:pt>
                <c:pt idx="2252">
                  <c:v>22.326505025541174</c:v>
                </c:pt>
                <c:pt idx="2253">
                  <c:v>22.352472473439875</c:v>
                </c:pt>
                <c:pt idx="2254">
                  <c:v>22.36951137539284</c:v>
                </c:pt>
                <c:pt idx="2255">
                  <c:v>22.327698867114773</c:v>
                </c:pt>
                <c:pt idx="2256">
                  <c:v>22.333813346198514</c:v>
                </c:pt>
                <c:pt idx="2257">
                  <c:v>22.396809614974398</c:v>
                </c:pt>
                <c:pt idx="2258">
                  <c:v>22.409961070060003</c:v>
                </c:pt>
                <c:pt idx="2259">
                  <c:v>22.419272652156302</c:v>
                </c:pt>
                <c:pt idx="2260">
                  <c:v>22.452151139784064</c:v>
                </c:pt>
                <c:pt idx="2261">
                  <c:v>22.486908683973013</c:v>
                </c:pt>
                <c:pt idx="2262">
                  <c:v>22.3971260449892</c:v>
                </c:pt>
                <c:pt idx="2263">
                  <c:v>22.394871350816597</c:v>
                </c:pt>
                <c:pt idx="2264">
                  <c:v>22.422616336130044</c:v>
                </c:pt>
                <c:pt idx="2265">
                  <c:v>22.378591935467945</c:v>
                </c:pt>
                <c:pt idx="2266">
                  <c:v>22.458680198647787</c:v>
                </c:pt>
                <c:pt idx="2267">
                  <c:v>22.525681719907091</c:v>
                </c:pt>
                <c:pt idx="2268">
                  <c:v>22.543426818675883</c:v>
                </c:pt>
                <c:pt idx="2269">
                  <c:v>22.559546594674998</c:v>
                </c:pt>
                <c:pt idx="2270">
                  <c:v>22.56553544273017</c:v>
                </c:pt>
                <c:pt idx="2271">
                  <c:v>22.57011320370864</c:v>
                </c:pt>
                <c:pt idx="2272">
                  <c:v>22.560584214058938</c:v>
                </c:pt>
                <c:pt idx="2273">
                  <c:v>22.567991199658302</c:v>
                </c:pt>
                <c:pt idx="2274">
                  <c:v>22.568716751321666</c:v>
                </c:pt>
                <c:pt idx="2275">
                  <c:v>22.559515261140422</c:v>
                </c:pt>
                <c:pt idx="2276">
                  <c:v>22.551990769858733</c:v>
                </c:pt>
                <c:pt idx="2277">
                  <c:v>22.569751387257622</c:v>
                </c:pt>
                <c:pt idx="2278">
                  <c:v>22.573619239764419</c:v>
                </c:pt>
                <c:pt idx="2279">
                  <c:v>22.56933545806265</c:v>
                </c:pt>
                <c:pt idx="2280">
                  <c:v>22.591381121092621</c:v>
                </c:pt>
                <c:pt idx="2281">
                  <c:v>22.560816239334386</c:v>
                </c:pt>
                <c:pt idx="2282">
                  <c:v>22.559380700525512</c:v>
                </c:pt>
                <c:pt idx="2283">
                  <c:v>22.559336236690335</c:v>
                </c:pt>
                <c:pt idx="2284">
                  <c:v>22.568576423414488</c:v>
                </c:pt>
                <c:pt idx="2285">
                  <c:v>22.617772353071189</c:v>
                </c:pt>
                <c:pt idx="2286">
                  <c:v>22.628248964758843</c:v>
                </c:pt>
                <c:pt idx="2287">
                  <c:v>22.623077516586481</c:v>
                </c:pt>
                <c:pt idx="2288">
                  <c:v>22.630108919573058</c:v>
                </c:pt>
                <c:pt idx="2289">
                  <c:v>22.633095873645921</c:v>
                </c:pt>
                <c:pt idx="2290">
                  <c:v>22.613922877497881</c:v>
                </c:pt>
                <c:pt idx="2291">
                  <c:v>22.62816291205576</c:v>
                </c:pt>
                <c:pt idx="2292">
                  <c:v>22.606000273874699</c:v>
                </c:pt>
                <c:pt idx="2293">
                  <c:v>22.640303373641157</c:v>
                </c:pt>
                <c:pt idx="2294">
                  <c:v>22.646378983124606</c:v>
                </c:pt>
                <c:pt idx="2295">
                  <c:v>22.637804367764463</c:v>
                </c:pt>
                <c:pt idx="2296">
                  <c:v>22.582099550716858</c:v>
                </c:pt>
                <c:pt idx="2297">
                  <c:v>22.543119684338897</c:v>
                </c:pt>
                <c:pt idx="2298">
                  <c:v>22.602536725171081</c:v>
                </c:pt>
                <c:pt idx="2299">
                  <c:v>22.648868061419591</c:v>
                </c:pt>
                <c:pt idx="2300">
                  <c:v>22.606978798207166</c:v>
                </c:pt>
                <c:pt idx="2301">
                  <c:v>22.616068886729231</c:v>
                </c:pt>
                <c:pt idx="2302">
                  <c:v>22.697682434688279</c:v>
                </c:pt>
                <c:pt idx="2303">
                  <c:v>22.73438422386883</c:v>
                </c:pt>
                <c:pt idx="2304">
                  <c:v>22.741980384759461</c:v>
                </c:pt>
                <c:pt idx="2305">
                  <c:v>22.766067105852159</c:v>
                </c:pt>
                <c:pt idx="2306">
                  <c:v>22.763032304182502</c:v>
                </c:pt>
                <c:pt idx="2307">
                  <c:v>22.76582118434597</c:v>
                </c:pt>
                <c:pt idx="2308">
                  <c:v>22.767091770693881</c:v>
                </c:pt>
                <c:pt idx="2309">
                  <c:v>22.761085658298281</c:v>
                </c:pt>
                <c:pt idx="2310">
                  <c:v>22.755275668312802</c:v>
                </c:pt>
                <c:pt idx="2311">
                  <c:v>22.770925499375359</c:v>
                </c:pt>
                <c:pt idx="2312">
                  <c:v>22.770031744611032</c:v>
                </c:pt>
                <c:pt idx="2313">
                  <c:v>22.774899097741759</c:v>
                </c:pt>
                <c:pt idx="2314">
                  <c:v>22.778126009452997</c:v>
                </c:pt>
                <c:pt idx="2315">
                  <c:v>22.75369144608301</c:v>
                </c:pt>
                <c:pt idx="2316">
                  <c:v>22.721152592934896</c:v>
                </c:pt>
                <c:pt idx="2317">
                  <c:v>22.75686405785736</c:v>
                </c:pt>
                <c:pt idx="2318">
                  <c:v>22.76193844942561</c:v>
                </c:pt>
                <c:pt idx="2319">
                  <c:v>22.769574594256706</c:v>
                </c:pt>
                <c:pt idx="2320">
                  <c:v>22.774531461871558</c:v>
                </c:pt>
                <c:pt idx="2321">
                  <c:v>22.785427325285109</c:v>
                </c:pt>
                <c:pt idx="2322">
                  <c:v>22.787448042821662</c:v>
                </c:pt>
                <c:pt idx="2323">
                  <c:v>22.814005239146201</c:v>
                </c:pt>
                <c:pt idx="2324">
                  <c:v>22.813806999194533</c:v>
                </c:pt>
                <c:pt idx="2325">
                  <c:v>22.81592320961165</c:v>
                </c:pt>
                <c:pt idx="2326">
                  <c:v>22.821952986381742</c:v>
                </c:pt>
                <c:pt idx="2327">
                  <c:v>22.827913245582614</c:v>
                </c:pt>
                <c:pt idx="2328">
                  <c:v>22.830076810868615</c:v>
                </c:pt>
                <c:pt idx="2329">
                  <c:v>22.819402858376947</c:v>
                </c:pt>
                <c:pt idx="2330">
                  <c:v>22.806325071035111</c:v>
                </c:pt>
                <c:pt idx="2331">
                  <c:v>22.815065583020687</c:v>
                </c:pt>
                <c:pt idx="2332">
                  <c:v>22.810349582107296</c:v>
                </c:pt>
                <c:pt idx="2333">
                  <c:v>22.827188672970586</c:v>
                </c:pt>
                <c:pt idx="2334">
                  <c:v>22.83800899908146</c:v>
                </c:pt>
                <c:pt idx="2335">
                  <c:v>22.833885455418823</c:v>
                </c:pt>
                <c:pt idx="2336">
                  <c:v>22.804852548390826</c:v>
                </c:pt>
                <c:pt idx="2337">
                  <c:v>22.813312833132791</c:v>
                </c:pt>
                <c:pt idx="2338">
                  <c:v>22.817733955295754</c:v>
                </c:pt>
                <c:pt idx="2339">
                  <c:v>22.814176511050473</c:v>
                </c:pt>
                <c:pt idx="2340">
                  <c:v>22.832683515116305</c:v>
                </c:pt>
                <c:pt idx="2341">
                  <c:v>22.825763709190156</c:v>
                </c:pt>
                <c:pt idx="2342">
                  <c:v>22.825736122345017</c:v>
                </c:pt>
                <c:pt idx="2343">
                  <c:v>22.850127551277264</c:v>
                </c:pt>
                <c:pt idx="2344">
                  <c:v>22.857388342071999</c:v>
                </c:pt>
                <c:pt idx="2345">
                  <c:v>22.844233699884992</c:v>
                </c:pt>
                <c:pt idx="2346">
                  <c:v>22.837720209337995</c:v>
                </c:pt>
                <c:pt idx="2347">
                  <c:v>22.775975096964302</c:v>
                </c:pt>
                <c:pt idx="2348">
                  <c:v>22.764878919560019</c:v>
                </c:pt>
                <c:pt idx="2349">
                  <c:v>22.774984515857302</c:v>
                </c:pt>
                <c:pt idx="2350">
                  <c:v>22.740930395397069</c:v>
                </c:pt>
                <c:pt idx="2351">
                  <c:v>22.708204258275469</c:v>
                </c:pt>
                <c:pt idx="2352">
                  <c:v>22.738902783724857</c:v>
                </c:pt>
                <c:pt idx="2353">
                  <c:v>22.754920179476439</c:v>
                </c:pt>
                <c:pt idx="2354">
                  <c:v>22.771537087125402</c:v>
                </c:pt>
                <c:pt idx="2355">
                  <c:v>22.759665460335608</c:v>
                </c:pt>
                <c:pt idx="2356">
                  <c:v>22.757223739685642</c:v>
                </c:pt>
                <c:pt idx="2357">
                  <c:v>22.763972467684834</c:v>
                </c:pt>
                <c:pt idx="2358">
                  <c:v>22.783391441721168</c:v>
                </c:pt>
                <c:pt idx="2359">
                  <c:v>22.785469344644806</c:v>
                </c:pt>
                <c:pt idx="2360">
                  <c:v>22.754247252750393</c:v>
                </c:pt>
                <c:pt idx="2361">
                  <c:v>22.752454818444519</c:v>
                </c:pt>
                <c:pt idx="2362">
                  <c:v>22.727773373842368</c:v>
                </c:pt>
                <c:pt idx="2363">
                  <c:v>22.764078189480397</c:v>
                </c:pt>
                <c:pt idx="2364">
                  <c:v>22.755234089595582</c:v>
                </c:pt>
                <c:pt idx="2365">
                  <c:v>22.81951640103788</c:v>
                </c:pt>
                <c:pt idx="2366">
                  <c:v>22.849564752111295</c:v>
                </c:pt>
                <c:pt idx="2367">
                  <c:v>22.845237856732606</c:v>
                </c:pt>
                <c:pt idx="2368">
                  <c:v>22.859456629218432</c:v>
                </c:pt>
                <c:pt idx="2369">
                  <c:v>22.857641117089386</c:v>
                </c:pt>
                <c:pt idx="2370">
                  <c:v>22.847137410564756</c:v>
                </c:pt>
                <c:pt idx="2371">
                  <c:v>22.864205164094546</c:v>
                </c:pt>
                <c:pt idx="2372">
                  <c:v>22.836918102709195</c:v>
                </c:pt>
                <c:pt idx="2373">
                  <c:v>22.87987767500373</c:v>
                </c:pt>
                <c:pt idx="2374">
                  <c:v>22.86623345522127</c:v>
                </c:pt>
                <c:pt idx="2375">
                  <c:v>22.814159144519905</c:v>
                </c:pt>
                <c:pt idx="2376">
                  <c:v>22.810348498682483</c:v>
                </c:pt>
                <c:pt idx="2377">
                  <c:v>22.798777012952733</c:v>
                </c:pt>
                <c:pt idx="2378">
                  <c:v>22.713617034306587</c:v>
                </c:pt>
                <c:pt idx="2379">
                  <c:v>22.72872266978063</c:v>
                </c:pt>
                <c:pt idx="2380">
                  <c:v>22.71926826460507</c:v>
                </c:pt>
                <c:pt idx="2381">
                  <c:v>22.737850603694444</c:v>
                </c:pt>
                <c:pt idx="2382">
                  <c:v>22.717621368199058</c:v>
                </c:pt>
                <c:pt idx="2383">
                  <c:v>22.634387728251728</c:v>
                </c:pt>
                <c:pt idx="2384">
                  <c:v>22.62649353612677</c:v>
                </c:pt>
                <c:pt idx="2385">
                  <c:v>22.632101807597625</c:v>
                </c:pt>
                <c:pt idx="2386">
                  <c:v>22.567318697396626</c:v>
                </c:pt>
                <c:pt idx="2387">
                  <c:v>22.559666105802837</c:v>
                </c:pt>
                <c:pt idx="2388">
                  <c:v>22.467693963331183</c:v>
                </c:pt>
                <c:pt idx="2389">
                  <c:v>22.466376656571402</c:v>
                </c:pt>
                <c:pt idx="2390">
                  <c:v>22.471083134933885</c:v>
                </c:pt>
                <c:pt idx="2391">
                  <c:v>22.469675330159344</c:v>
                </c:pt>
                <c:pt idx="2392">
                  <c:v>22.465345277792956</c:v>
                </c:pt>
                <c:pt idx="2393">
                  <c:v>22.460271061698247</c:v>
                </c:pt>
                <c:pt idx="2394">
                  <c:v>22.446756795227842</c:v>
                </c:pt>
                <c:pt idx="2395">
                  <c:v>22.451608671764689</c:v>
                </c:pt>
                <c:pt idx="2396">
                  <c:v>22.446365720466755</c:v>
                </c:pt>
                <c:pt idx="2397">
                  <c:v>22.485456655239528</c:v>
                </c:pt>
                <c:pt idx="2398">
                  <c:v>22.476181947521006</c:v>
                </c:pt>
                <c:pt idx="2399">
                  <c:v>22.448312972368342</c:v>
                </c:pt>
                <c:pt idx="2400">
                  <c:v>22.452019195955529</c:v>
                </c:pt>
                <c:pt idx="2401">
                  <c:v>22.42406692284796</c:v>
                </c:pt>
                <c:pt idx="2402">
                  <c:v>22.428810842928232</c:v>
                </c:pt>
                <c:pt idx="2403">
                  <c:v>22.438547382172139</c:v>
                </c:pt>
                <c:pt idx="2404">
                  <c:v>22.443511273755341</c:v>
                </c:pt>
                <c:pt idx="2405">
                  <c:v>22.472994139247621</c:v>
                </c:pt>
                <c:pt idx="2406">
                  <c:v>22.490114820222594</c:v>
                </c:pt>
                <c:pt idx="2407">
                  <c:v>22.464865161514282</c:v>
                </c:pt>
                <c:pt idx="2408">
                  <c:v>22.461995211690571</c:v>
                </c:pt>
                <c:pt idx="2409">
                  <c:v>22.447799536046453</c:v>
                </c:pt>
                <c:pt idx="2410">
                  <c:v>22.441051256923032</c:v>
                </c:pt>
                <c:pt idx="2411">
                  <c:v>22.486409663523563</c:v>
                </c:pt>
                <c:pt idx="2412">
                  <c:v>22.50164440432037</c:v>
                </c:pt>
                <c:pt idx="2413">
                  <c:v>22.577356245066682</c:v>
                </c:pt>
                <c:pt idx="2414">
                  <c:v>22.551584885960978</c:v>
                </c:pt>
                <c:pt idx="2415">
                  <c:v>22.548954936724975</c:v>
                </c:pt>
                <c:pt idx="2416">
                  <c:v>22.566029440593177</c:v>
                </c:pt>
                <c:pt idx="2417">
                  <c:v>22.572639970785822</c:v>
                </c:pt>
                <c:pt idx="2418">
                  <c:v>22.577872511781784</c:v>
                </c:pt>
                <c:pt idx="2419">
                  <c:v>22.534315370271422</c:v>
                </c:pt>
                <c:pt idx="2420">
                  <c:v>22.568224519203845</c:v>
                </c:pt>
                <c:pt idx="2421">
                  <c:v>22.62927662337589</c:v>
                </c:pt>
                <c:pt idx="2422">
                  <c:v>22.610223782795032</c:v>
                </c:pt>
                <c:pt idx="2423">
                  <c:v>22.486566560911154</c:v>
                </c:pt>
                <c:pt idx="2424">
                  <c:v>22.384107998972681</c:v>
                </c:pt>
                <c:pt idx="2425">
                  <c:v>22.402562265213604</c:v>
                </c:pt>
                <c:pt idx="2426">
                  <c:v>22.396735230157063</c:v>
                </c:pt>
                <c:pt idx="2427">
                  <c:v>22.256650933212857</c:v>
                </c:pt>
                <c:pt idx="2428">
                  <c:v>22.444426368097304</c:v>
                </c:pt>
                <c:pt idx="2429">
                  <c:v>22.466360905706992</c:v>
                </c:pt>
                <c:pt idx="2430">
                  <c:v>22.456892908863445</c:v>
                </c:pt>
                <c:pt idx="2431">
                  <c:v>22.478590231690536</c:v>
                </c:pt>
                <c:pt idx="2432">
                  <c:v>22.484901447119565</c:v>
                </c:pt>
                <c:pt idx="2433">
                  <c:v>22.458325365056179</c:v>
                </c:pt>
                <c:pt idx="2434">
                  <c:v>22.457318624488504</c:v>
                </c:pt>
                <c:pt idx="2435">
                  <c:v>22.433434489908329</c:v>
                </c:pt>
                <c:pt idx="2436">
                  <c:v>22.520236103449257</c:v>
                </c:pt>
                <c:pt idx="2437">
                  <c:v>22.469256366809223</c:v>
                </c:pt>
                <c:pt idx="2438">
                  <c:v>22.476797528736153</c:v>
                </c:pt>
                <c:pt idx="2439">
                  <c:v>22.5409617170979</c:v>
                </c:pt>
                <c:pt idx="2440">
                  <c:v>22.5591217828525</c:v>
                </c:pt>
                <c:pt idx="2441">
                  <c:v>22.527204790136729</c:v>
                </c:pt>
                <c:pt idx="2442">
                  <c:v>22.708228046492476</c:v>
                </c:pt>
                <c:pt idx="2443">
                  <c:v>22.715697226201208</c:v>
                </c:pt>
                <c:pt idx="2444">
                  <c:v>22.717527211860396</c:v>
                </c:pt>
                <c:pt idx="2445">
                  <c:v>22.671577167912904</c:v>
                </c:pt>
                <c:pt idx="2446">
                  <c:v>22.681369683589036</c:v>
                </c:pt>
                <c:pt idx="2447">
                  <c:v>22.689836547754005</c:v>
                </c:pt>
                <c:pt idx="2448">
                  <c:v>22.71872159900283</c:v>
                </c:pt>
                <c:pt idx="2449">
                  <c:v>22.75830918122778</c:v>
                </c:pt>
                <c:pt idx="2450">
                  <c:v>22.764192266981819</c:v>
                </c:pt>
                <c:pt idx="2451">
                  <c:v>22.777563592014989</c:v>
                </c:pt>
                <c:pt idx="2452">
                  <c:v>22.795396013480946</c:v>
                </c:pt>
                <c:pt idx="2453">
                  <c:v>22.798281553797942</c:v>
                </c:pt>
                <c:pt idx="2454">
                  <c:v>22.785441131621948</c:v>
                </c:pt>
                <c:pt idx="2455">
                  <c:v>22.808960482451862</c:v>
                </c:pt>
                <c:pt idx="2456">
                  <c:v>22.794854937242231</c:v>
                </c:pt>
                <c:pt idx="2457">
                  <c:v>22.793085414989523</c:v>
                </c:pt>
                <c:pt idx="2458">
                  <c:v>22.783901346085369</c:v>
                </c:pt>
                <c:pt idx="2459">
                  <c:v>22.803194580989594</c:v>
                </c:pt>
                <c:pt idx="2460">
                  <c:v>22.772638796138331</c:v>
                </c:pt>
                <c:pt idx="2461">
                  <c:v>22.788653639514667</c:v>
                </c:pt>
                <c:pt idx="2462">
                  <c:v>22.843653535818639</c:v>
                </c:pt>
                <c:pt idx="2463">
                  <c:v>22.847232116393734</c:v>
                </c:pt>
                <c:pt idx="2464">
                  <c:v>22.853124752051642</c:v>
                </c:pt>
                <c:pt idx="2465">
                  <c:v>22.855778425773185</c:v>
                </c:pt>
                <c:pt idx="2466">
                  <c:v>22.66384497546262</c:v>
                </c:pt>
                <c:pt idx="2467">
                  <c:v>22.679561026532415</c:v>
                </c:pt>
                <c:pt idx="2468">
                  <c:v>22.650240690641041</c:v>
                </c:pt>
                <c:pt idx="2469">
                  <c:v>22.709892798017485</c:v>
                </c:pt>
                <c:pt idx="2470">
                  <c:v>22.713240365502323</c:v>
                </c:pt>
                <c:pt idx="2471">
                  <c:v>22.616709021331214</c:v>
                </c:pt>
                <c:pt idx="2472">
                  <c:v>22.632295205402922</c:v>
                </c:pt>
                <c:pt idx="2473">
                  <c:v>22.749747380398354</c:v>
                </c:pt>
                <c:pt idx="2474">
                  <c:v>22.744549801913656</c:v>
                </c:pt>
                <c:pt idx="2475">
                  <c:v>22.699040794631802</c:v>
                </c:pt>
                <c:pt idx="2476">
                  <c:v>22.669791685862709</c:v>
                </c:pt>
                <c:pt idx="2477">
                  <c:v>22.77020478154985</c:v>
                </c:pt>
                <c:pt idx="2478">
                  <c:v>22.7757688544893</c:v>
                </c:pt>
                <c:pt idx="2479">
                  <c:v>22.781896667314133</c:v>
                </c:pt>
                <c:pt idx="2480">
                  <c:v>22.768696638617936</c:v>
                </c:pt>
                <c:pt idx="2481">
                  <c:v>22.817039120015437</c:v>
                </c:pt>
                <c:pt idx="2482">
                  <c:v>22.838446378930183</c:v>
                </c:pt>
                <c:pt idx="2483">
                  <c:v>22.750824951537236</c:v>
                </c:pt>
                <c:pt idx="2484">
                  <c:v>22.814983114183892</c:v>
                </c:pt>
                <c:pt idx="2485">
                  <c:v>22.841983736218037</c:v>
                </c:pt>
                <c:pt idx="2486">
                  <c:v>22.861630031184173</c:v>
                </c:pt>
                <c:pt idx="2487">
                  <c:v>22.864153617259976</c:v>
                </c:pt>
                <c:pt idx="2488">
                  <c:v>22.849628228554828</c:v>
                </c:pt>
                <c:pt idx="2489">
                  <c:v>22.898057382828874</c:v>
                </c:pt>
                <c:pt idx="2490">
                  <c:v>22.968272420737005</c:v>
                </c:pt>
                <c:pt idx="2491">
                  <c:v>22.994913381078629</c:v>
                </c:pt>
                <c:pt idx="2492">
                  <c:v>23.014269966671655</c:v>
                </c:pt>
                <c:pt idx="2493">
                  <c:v>23.022532833910553</c:v>
                </c:pt>
                <c:pt idx="2494">
                  <c:v>23.031409124329748</c:v>
                </c:pt>
                <c:pt idx="2495">
                  <c:v>23.029470316546426</c:v>
                </c:pt>
                <c:pt idx="2496">
                  <c:v>23.016736822972018</c:v>
                </c:pt>
                <c:pt idx="2497">
                  <c:v>23.011667933716403</c:v>
                </c:pt>
                <c:pt idx="2498">
                  <c:v>23.003664342056059</c:v>
                </c:pt>
                <c:pt idx="2499">
                  <c:v>22.999304381732902</c:v>
                </c:pt>
                <c:pt idx="2500">
                  <c:v>22.937029762864526</c:v>
                </c:pt>
                <c:pt idx="2501">
                  <c:v>23.028956239061621</c:v>
                </c:pt>
                <c:pt idx="2502">
                  <c:v>23.016174659525799</c:v>
                </c:pt>
                <c:pt idx="2503">
                  <c:v>22.986368457622756</c:v>
                </c:pt>
                <c:pt idx="2504">
                  <c:v>23.023527291776656</c:v>
                </c:pt>
                <c:pt idx="2505">
                  <c:v>23.033050413981883</c:v>
                </c:pt>
                <c:pt idx="2506">
                  <c:v>23.038554385781406</c:v>
                </c:pt>
                <c:pt idx="2507">
                  <c:v>23.044348857707796</c:v>
                </c:pt>
                <c:pt idx="2508">
                  <c:v>23.055399694137893</c:v>
                </c:pt>
                <c:pt idx="2509">
                  <c:v>23.020293399886235</c:v>
                </c:pt>
                <c:pt idx="2510">
                  <c:v>22.998780355552665</c:v>
                </c:pt>
                <c:pt idx="2511">
                  <c:v>23.027098963275687</c:v>
                </c:pt>
                <c:pt idx="2512">
                  <c:v>23.057184131831203</c:v>
                </c:pt>
                <c:pt idx="2513">
                  <c:v>23.025658892053851</c:v>
                </c:pt>
                <c:pt idx="2514">
                  <c:v>23.03458703419982</c:v>
                </c:pt>
                <c:pt idx="2515">
                  <c:v>23.060998612552673</c:v>
                </c:pt>
                <c:pt idx="2516">
                  <c:v>23.111735491296173</c:v>
                </c:pt>
                <c:pt idx="2517">
                  <c:v>23.069694382794168</c:v>
                </c:pt>
                <c:pt idx="2518">
                  <c:v>23.043235203451253</c:v>
                </c:pt>
                <c:pt idx="2519">
                  <c:v>23.029925231840895</c:v>
                </c:pt>
                <c:pt idx="2520">
                  <c:v>23.008178040149556</c:v>
                </c:pt>
                <c:pt idx="2521">
                  <c:v>23.137357117181018</c:v>
                </c:pt>
                <c:pt idx="2522">
                  <c:v>23.123797710795422</c:v>
                </c:pt>
                <c:pt idx="2523">
                  <c:v>23.037988123310488</c:v>
                </c:pt>
                <c:pt idx="2524">
                  <c:v>23.011559390813396</c:v>
                </c:pt>
                <c:pt idx="2525">
                  <c:v>22.983256156887514</c:v>
                </c:pt>
                <c:pt idx="2526">
                  <c:v>22.940629570240908</c:v>
                </c:pt>
                <c:pt idx="2527">
                  <c:v>22.909373726791557</c:v>
                </c:pt>
                <c:pt idx="2528">
                  <c:v>22.917437812542097</c:v>
                </c:pt>
                <c:pt idx="2529">
                  <c:v>22.905503063368922</c:v>
                </c:pt>
                <c:pt idx="2530">
                  <c:v>22.889332965344352</c:v>
                </c:pt>
                <c:pt idx="2531">
                  <c:v>22.89836634409523</c:v>
                </c:pt>
                <c:pt idx="2532">
                  <c:v>22.935242277143821</c:v>
                </c:pt>
                <c:pt idx="2533">
                  <c:v>22.834379193602917</c:v>
                </c:pt>
                <c:pt idx="2534">
                  <c:v>22.792465826057093</c:v>
                </c:pt>
                <c:pt idx="2535">
                  <c:v>22.803217497720922</c:v>
                </c:pt>
                <c:pt idx="2536">
                  <c:v>22.735416072002764</c:v>
                </c:pt>
                <c:pt idx="2537">
                  <c:v>22.705398366104752</c:v>
                </c:pt>
                <c:pt idx="2538">
                  <c:v>22.710385179742989</c:v>
                </c:pt>
                <c:pt idx="2539">
                  <c:v>22.842912926554817</c:v>
                </c:pt>
                <c:pt idx="2540">
                  <c:v>22.577793768857802</c:v>
                </c:pt>
                <c:pt idx="2541">
                  <c:v>22.83780106155541</c:v>
                </c:pt>
                <c:pt idx="2542">
                  <c:v>22.830425699932334</c:v>
                </c:pt>
                <c:pt idx="2543">
                  <c:v>23.072664490798164</c:v>
                </c:pt>
                <c:pt idx="2544">
                  <c:v>23.059246292572162</c:v>
                </c:pt>
                <c:pt idx="2545">
                  <c:v>23.089209562540749</c:v>
                </c:pt>
                <c:pt idx="2546">
                  <c:v>23.082195577627019</c:v>
                </c:pt>
                <c:pt idx="2547">
                  <c:v>23.084305665421923</c:v>
                </c:pt>
                <c:pt idx="2548">
                  <c:v>23.193866810413059</c:v>
                </c:pt>
                <c:pt idx="2549">
                  <c:v>23.106843238051283</c:v>
                </c:pt>
                <c:pt idx="2550">
                  <c:v>22.972315342749976</c:v>
                </c:pt>
                <c:pt idx="2551">
                  <c:v>22.864468460226256</c:v>
                </c:pt>
                <c:pt idx="2552">
                  <c:v>23.022520585169659</c:v>
                </c:pt>
                <c:pt idx="2553">
                  <c:v>23.242012116574699</c:v>
                </c:pt>
                <c:pt idx="2554">
                  <c:v>23.341190429915002</c:v>
                </c:pt>
                <c:pt idx="2555">
                  <c:v>23.266496294185142</c:v>
                </c:pt>
                <c:pt idx="2556">
                  <c:v>23.253846786726623</c:v>
                </c:pt>
                <c:pt idx="2557">
                  <c:v>23.177359637870858</c:v>
                </c:pt>
                <c:pt idx="2558">
                  <c:v>23.325816203552627</c:v>
                </c:pt>
                <c:pt idx="2559">
                  <c:v>23.333839832953291</c:v>
                </c:pt>
                <c:pt idx="2560">
                  <c:v>23.219751900928745</c:v>
                </c:pt>
                <c:pt idx="2561">
                  <c:v>23.174221575628764</c:v>
                </c:pt>
                <c:pt idx="2562">
                  <c:v>23.124024374284659</c:v>
                </c:pt>
                <c:pt idx="2563">
                  <c:v>23.008284371432421</c:v>
                </c:pt>
                <c:pt idx="2564">
                  <c:v>22.996742655875977</c:v>
                </c:pt>
                <c:pt idx="2565">
                  <c:v>23.029450827383059</c:v>
                </c:pt>
                <c:pt idx="2566">
                  <c:v>22.990761262882401</c:v>
                </c:pt>
                <c:pt idx="2567">
                  <c:v>22.882464701624553</c:v>
                </c:pt>
                <c:pt idx="2568">
                  <c:v>22.690971502746638</c:v>
                </c:pt>
                <c:pt idx="2569">
                  <c:v>22.605725574493807</c:v>
                </c:pt>
                <c:pt idx="2570">
                  <c:v>22.790032249459991</c:v>
                </c:pt>
                <c:pt idx="2571">
                  <c:v>22.485681808072897</c:v>
                </c:pt>
                <c:pt idx="2572">
                  <c:v>22.377631622603111</c:v>
                </c:pt>
                <c:pt idx="2573">
                  <c:v>22.312291680448833</c:v>
                </c:pt>
                <c:pt idx="2574">
                  <c:v>22.3320831829555</c:v>
                </c:pt>
                <c:pt idx="2575">
                  <c:v>22.276950457131978</c:v>
                </c:pt>
                <c:pt idx="2576">
                  <c:v>22.170088142554118</c:v>
                </c:pt>
                <c:pt idx="2577">
                  <c:v>22.135398728523654</c:v>
                </c:pt>
                <c:pt idx="2578">
                  <c:v>22.089826777952055</c:v>
                </c:pt>
                <c:pt idx="2579">
                  <c:v>22.100075415813688</c:v>
                </c:pt>
                <c:pt idx="2580">
                  <c:v>22.107887513745659</c:v>
                </c:pt>
                <c:pt idx="2581">
                  <c:v>21.967522511052767</c:v>
                </c:pt>
                <c:pt idx="2582">
                  <c:v>21.869862917750009</c:v>
                </c:pt>
                <c:pt idx="2583">
                  <c:v>21.792270047765985</c:v>
                </c:pt>
                <c:pt idx="2584">
                  <c:v>21.729016601885771</c:v>
                </c:pt>
                <c:pt idx="2585">
                  <c:v>21.644217479331896</c:v>
                </c:pt>
                <c:pt idx="2586">
                  <c:v>21.617396663330609</c:v>
                </c:pt>
                <c:pt idx="2587">
                  <c:v>21.608363258687053</c:v>
                </c:pt>
                <c:pt idx="2588">
                  <c:v>21.609140989942603</c:v>
                </c:pt>
                <c:pt idx="2589">
                  <c:v>21.581861304678654</c:v>
                </c:pt>
                <c:pt idx="2590">
                  <c:v>21.613904200844861</c:v>
                </c:pt>
                <c:pt idx="2591">
                  <c:v>21.572867017254797</c:v>
                </c:pt>
                <c:pt idx="2592">
                  <c:v>21.563653961382986</c:v>
                </c:pt>
                <c:pt idx="2593">
                  <c:v>21.48449969550088</c:v>
                </c:pt>
                <c:pt idx="2594">
                  <c:v>21.516056373444492</c:v>
                </c:pt>
                <c:pt idx="2595">
                  <c:v>21.561702480736201</c:v>
                </c:pt>
                <c:pt idx="2596">
                  <c:v>21.612339567926707</c:v>
                </c:pt>
                <c:pt idx="2597">
                  <c:v>21.539957979178368</c:v>
                </c:pt>
                <c:pt idx="2598">
                  <c:v>21.482760994768185</c:v>
                </c:pt>
                <c:pt idx="2599">
                  <c:v>21.404852840344631</c:v>
                </c:pt>
                <c:pt idx="2600">
                  <c:v>21.400055227188115</c:v>
                </c:pt>
                <c:pt idx="2601">
                  <c:v>21.317937724221345</c:v>
                </c:pt>
                <c:pt idx="2602">
                  <c:v>21.256618781188966</c:v>
                </c:pt>
                <c:pt idx="2603">
                  <c:v>21.217838024880351</c:v>
                </c:pt>
                <c:pt idx="2604">
                  <c:v>21.240024608598567</c:v>
                </c:pt>
                <c:pt idx="2605">
                  <c:v>21.195003411470612</c:v>
                </c:pt>
                <c:pt idx="2606">
                  <c:v>21.172637241620034</c:v>
                </c:pt>
                <c:pt idx="2607">
                  <c:v>21.137092028793365</c:v>
                </c:pt>
                <c:pt idx="2608">
                  <c:v>21.163576554255418</c:v>
                </c:pt>
                <c:pt idx="2609">
                  <c:v>21.194227046281835</c:v>
                </c:pt>
                <c:pt idx="2610">
                  <c:v>21.166110183720097</c:v>
                </c:pt>
                <c:pt idx="2611">
                  <c:v>21.132268622932305</c:v>
                </c:pt>
                <c:pt idx="2612">
                  <c:v>21.131797343166792</c:v>
                </c:pt>
                <c:pt idx="2613">
                  <c:v>21.137841155499675</c:v>
                </c:pt>
                <c:pt idx="2614">
                  <c:v>21.102959695319566</c:v>
                </c:pt>
                <c:pt idx="2615">
                  <c:v>21.116434475595092</c:v>
                </c:pt>
                <c:pt idx="2616">
                  <c:v>21.104623520975796</c:v>
                </c:pt>
                <c:pt idx="2617">
                  <c:v>20.981655396767518</c:v>
                </c:pt>
                <c:pt idx="2618">
                  <c:v>21.179412813726856</c:v>
                </c:pt>
                <c:pt idx="2619">
                  <c:v>21.184930137453382</c:v>
                </c:pt>
                <c:pt idx="2620">
                  <c:v>21.137114028245506</c:v>
                </c:pt>
                <c:pt idx="2621">
                  <c:v>21.20931228944016</c:v>
                </c:pt>
                <c:pt idx="2622">
                  <c:v>21.181138834896998</c:v>
                </c:pt>
                <c:pt idx="2623">
                  <c:v>21.157827430078196</c:v>
                </c:pt>
                <c:pt idx="2624">
                  <c:v>21.115159790630543</c:v>
                </c:pt>
                <c:pt idx="2625">
                  <c:v>21.168420962693176</c:v>
                </c:pt>
                <c:pt idx="2626">
                  <c:v>21.130638752278859</c:v>
                </c:pt>
                <c:pt idx="2627">
                  <c:v>21.12013486655222</c:v>
                </c:pt>
                <c:pt idx="2628">
                  <c:v>21.118524049370492</c:v>
                </c:pt>
                <c:pt idx="2629">
                  <c:v>21.112021307192123</c:v>
                </c:pt>
                <c:pt idx="2630">
                  <c:v>21.151632872585392</c:v>
                </c:pt>
                <c:pt idx="2631">
                  <c:v>21.156555004363685</c:v>
                </c:pt>
                <c:pt idx="2632">
                  <c:v>21.17554511184278</c:v>
                </c:pt>
                <c:pt idx="2633">
                  <c:v>21.194837291939532</c:v>
                </c:pt>
                <c:pt idx="2634">
                  <c:v>21.151080855048736</c:v>
                </c:pt>
                <c:pt idx="2635">
                  <c:v>21.150197440268709</c:v>
                </c:pt>
                <c:pt idx="2636">
                  <c:v>21.144896390715942</c:v>
                </c:pt>
                <c:pt idx="2637">
                  <c:v>21.164941241348778</c:v>
                </c:pt>
                <c:pt idx="2638">
                  <c:v>21.176110262627912</c:v>
                </c:pt>
                <c:pt idx="2639">
                  <c:v>21.121138713172467</c:v>
                </c:pt>
                <c:pt idx="2640">
                  <c:v>21.114742181125855</c:v>
                </c:pt>
                <c:pt idx="2641">
                  <c:v>21.078481181746582</c:v>
                </c:pt>
                <c:pt idx="2642">
                  <c:v>21.092553290592239</c:v>
                </c:pt>
                <c:pt idx="2643">
                  <c:v>21.070821671706124</c:v>
                </c:pt>
                <c:pt idx="2644">
                  <c:v>21.09752436208116</c:v>
                </c:pt>
                <c:pt idx="2645">
                  <c:v>21.14288568010387</c:v>
                </c:pt>
                <c:pt idx="2646">
                  <c:v>21.207990104790156</c:v>
                </c:pt>
                <c:pt idx="2647">
                  <c:v>21.185196161105953</c:v>
                </c:pt>
                <c:pt idx="2648">
                  <c:v>21.182786867401866</c:v>
                </c:pt>
                <c:pt idx="2649">
                  <c:v>21.191641368953686</c:v>
                </c:pt>
                <c:pt idx="2650">
                  <c:v>21.142030918353122</c:v>
                </c:pt>
                <c:pt idx="2651">
                  <c:v>21.096385004721185</c:v>
                </c:pt>
                <c:pt idx="2652">
                  <c:v>21.092734361004283</c:v>
                </c:pt>
                <c:pt idx="2653">
                  <c:v>21.102198635528779</c:v>
                </c:pt>
                <c:pt idx="2654">
                  <c:v>21.007401950345859</c:v>
                </c:pt>
                <c:pt idx="2655">
                  <c:v>21.0297810673501</c:v>
                </c:pt>
                <c:pt idx="2656">
                  <c:v>21.0296352654949</c:v>
                </c:pt>
                <c:pt idx="2657">
                  <c:v>20.99965146965674</c:v>
                </c:pt>
                <c:pt idx="2658">
                  <c:v>21.008684624058713</c:v>
                </c:pt>
                <c:pt idx="2659">
                  <c:v>20.997430452310038</c:v>
                </c:pt>
                <c:pt idx="2660">
                  <c:v>21.009205840699543</c:v>
                </c:pt>
                <c:pt idx="2661">
                  <c:v>20.967203121074057</c:v>
                </c:pt>
                <c:pt idx="2662">
                  <c:v>20.955725055109326</c:v>
                </c:pt>
                <c:pt idx="2663">
                  <c:v>20.948609924262364</c:v>
                </c:pt>
                <c:pt idx="2664">
                  <c:v>20.919966114960314</c:v>
                </c:pt>
                <c:pt idx="2665">
                  <c:v>20.934138667177415</c:v>
                </c:pt>
                <c:pt idx="2666">
                  <c:v>20.947569207114537</c:v>
                </c:pt>
                <c:pt idx="2667">
                  <c:v>20.910804833608431</c:v>
                </c:pt>
                <c:pt idx="2668">
                  <c:v>20.856458392895224</c:v>
                </c:pt>
                <c:pt idx="2669">
                  <c:v>20.881244173015485</c:v>
                </c:pt>
                <c:pt idx="2670">
                  <c:v>20.863101829237973</c:v>
                </c:pt>
                <c:pt idx="2671">
                  <c:v>20.826386346192891</c:v>
                </c:pt>
                <c:pt idx="2672">
                  <c:v>20.840327745983252</c:v>
                </c:pt>
                <c:pt idx="2673">
                  <c:v>20.859839747060011</c:v>
                </c:pt>
                <c:pt idx="2674">
                  <c:v>20.886275555618816</c:v>
                </c:pt>
                <c:pt idx="2675">
                  <c:v>20.876114369598998</c:v>
                </c:pt>
                <c:pt idx="2676">
                  <c:v>20.897139855475103</c:v>
                </c:pt>
                <c:pt idx="2677">
                  <c:v>20.861417780360526</c:v>
                </c:pt>
                <c:pt idx="2678">
                  <c:v>20.854602401576535</c:v>
                </c:pt>
                <c:pt idx="2679">
                  <c:v>20.859939616299169</c:v>
                </c:pt>
                <c:pt idx="2680">
                  <c:v>20.908560198738986</c:v>
                </c:pt>
                <c:pt idx="2681">
                  <c:v>20.913598140791017</c:v>
                </c:pt>
                <c:pt idx="2682">
                  <c:v>20.839888043213872</c:v>
                </c:pt>
                <c:pt idx="2683">
                  <c:v>20.8401392089709</c:v>
                </c:pt>
                <c:pt idx="2684">
                  <c:v>20.762727760277247</c:v>
                </c:pt>
                <c:pt idx="2685">
                  <c:v>20.798172597533036</c:v>
                </c:pt>
                <c:pt idx="2686">
                  <c:v>20.806977989072976</c:v>
                </c:pt>
                <c:pt idx="2687">
                  <c:v>20.76739695968886</c:v>
                </c:pt>
                <c:pt idx="2688">
                  <c:v>20.749945661820682</c:v>
                </c:pt>
                <c:pt idx="2689">
                  <c:v>20.751029299867636</c:v>
                </c:pt>
                <c:pt idx="2690">
                  <c:v>20.745370688615566</c:v>
                </c:pt>
                <c:pt idx="2691">
                  <c:v>20.722759572045302</c:v>
                </c:pt>
                <c:pt idx="2692">
                  <c:v>20.738879814436732</c:v>
                </c:pt>
                <c:pt idx="2693">
                  <c:v>20.728141806356462</c:v>
                </c:pt>
                <c:pt idx="2694">
                  <c:v>20.79669658432438</c:v>
                </c:pt>
                <c:pt idx="2695">
                  <c:v>20.795108210543457</c:v>
                </c:pt>
                <c:pt idx="2696">
                  <c:v>20.822434682258777</c:v>
                </c:pt>
                <c:pt idx="2697">
                  <c:v>20.777901644942293</c:v>
                </c:pt>
                <c:pt idx="2698">
                  <c:v>20.813284623127458</c:v>
                </c:pt>
                <c:pt idx="2699">
                  <c:v>20.774123072672008</c:v>
                </c:pt>
                <c:pt idx="2700">
                  <c:v>20.731508822491055</c:v>
                </c:pt>
                <c:pt idx="2701">
                  <c:v>20.701975578425614</c:v>
                </c:pt>
                <c:pt idx="2702">
                  <c:v>20.577849465573038</c:v>
                </c:pt>
                <c:pt idx="2703">
                  <c:v>20.575031528167887</c:v>
                </c:pt>
                <c:pt idx="2704">
                  <c:v>20.544619520440481</c:v>
                </c:pt>
                <c:pt idx="2705">
                  <c:v>20.467700901258972</c:v>
                </c:pt>
                <c:pt idx="2706">
                  <c:v>20.473208141650094</c:v>
                </c:pt>
                <c:pt idx="2707">
                  <c:v>20.627420720090015</c:v>
                </c:pt>
                <c:pt idx="2708">
                  <c:v>20.60176673963046</c:v>
                </c:pt>
                <c:pt idx="2709">
                  <c:v>20.739725287247161</c:v>
                </c:pt>
                <c:pt idx="2710">
                  <c:v>20.682685721410461</c:v>
                </c:pt>
                <c:pt idx="2711">
                  <c:v>20.816821743961722</c:v>
                </c:pt>
                <c:pt idx="2712">
                  <c:v>20.781242475187913</c:v>
                </c:pt>
                <c:pt idx="2713">
                  <c:v>20.773218006788312</c:v>
                </c:pt>
                <c:pt idx="2714">
                  <c:v>20.854559032868174</c:v>
                </c:pt>
                <c:pt idx="2715">
                  <c:v>20.863110109124751</c:v>
                </c:pt>
                <c:pt idx="2716">
                  <c:v>20.862435153185455</c:v>
                </c:pt>
                <c:pt idx="2717">
                  <c:v>20.862260696214509</c:v>
                </c:pt>
                <c:pt idx="2718">
                  <c:v>20.890223825877349</c:v>
                </c:pt>
                <c:pt idx="2719">
                  <c:v>20.893571856549457</c:v>
                </c:pt>
                <c:pt idx="2720">
                  <c:v>20.904087971392627</c:v>
                </c:pt>
                <c:pt idx="2721">
                  <c:v>20.912784343111888</c:v>
                </c:pt>
                <c:pt idx="2722">
                  <c:v>20.905138317103194</c:v>
                </c:pt>
                <c:pt idx="2723">
                  <c:v>20.911656749909628</c:v>
                </c:pt>
                <c:pt idx="2724">
                  <c:v>20.861196968967999</c:v>
                </c:pt>
                <c:pt idx="2725">
                  <c:v>20.839354614862238</c:v>
                </c:pt>
                <c:pt idx="2726">
                  <c:v>20.845004043090853</c:v>
                </c:pt>
                <c:pt idx="2727">
                  <c:v>20.846623654097627</c:v>
                </c:pt>
                <c:pt idx="2728">
                  <c:v>20.867899597310423</c:v>
                </c:pt>
                <c:pt idx="2729">
                  <c:v>20.919346878767087</c:v>
                </c:pt>
                <c:pt idx="2730">
                  <c:v>20.925188498975878</c:v>
                </c:pt>
                <c:pt idx="2731">
                  <c:v>20.89614114897304</c:v>
                </c:pt>
                <c:pt idx="2732">
                  <c:v>20.845491291038339</c:v>
                </c:pt>
                <c:pt idx="2733">
                  <c:v>20.925404227665002</c:v>
                </c:pt>
                <c:pt idx="2734">
                  <c:v>20.944023682835457</c:v>
                </c:pt>
                <c:pt idx="2735">
                  <c:v>21.013099832590818</c:v>
                </c:pt>
                <c:pt idx="2736">
                  <c:v>21.036171802715661</c:v>
                </c:pt>
                <c:pt idx="2737">
                  <c:v>21.028691304192179</c:v>
                </c:pt>
                <c:pt idx="2738">
                  <c:v>21.043337990815726</c:v>
                </c:pt>
                <c:pt idx="2739">
                  <c:v>21.03955036136805</c:v>
                </c:pt>
                <c:pt idx="2740">
                  <c:v>21.093188914980935</c:v>
                </c:pt>
                <c:pt idx="2741">
                  <c:v>21.092731515764637</c:v>
                </c:pt>
                <c:pt idx="2742">
                  <c:v>21.084899083273168</c:v>
                </c:pt>
                <c:pt idx="2743">
                  <c:v>21.104886008884037</c:v>
                </c:pt>
                <c:pt idx="2744">
                  <c:v>21.082227500672342</c:v>
                </c:pt>
                <c:pt idx="2745">
                  <c:v>21.088287270780523</c:v>
                </c:pt>
                <c:pt idx="2746">
                  <c:v>21.123222675626383</c:v>
                </c:pt>
                <c:pt idx="2747">
                  <c:v>21.098064507786859</c:v>
                </c:pt>
                <c:pt idx="2748">
                  <c:v>21.107765874501379</c:v>
                </c:pt>
                <c:pt idx="2749">
                  <c:v>21.057457552913515</c:v>
                </c:pt>
                <c:pt idx="2750">
                  <c:v>21.028969355014748</c:v>
                </c:pt>
                <c:pt idx="2751">
                  <c:v>21.029441618415696</c:v>
                </c:pt>
                <c:pt idx="2752">
                  <c:v>21.022739257641824</c:v>
                </c:pt>
                <c:pt idx="2753">
                  <c:v>21.022232539054635</c:v>
                </c:pt>
                <c:pt idx="2754">
                  <c:v>21.023773209427301</c:v>
                </c:pt>
                <c:pt idx="2755">
                  <c:v>21.026537364283815</c:v>
                </c:pt>
                <c:pt idx="2756">
                  <c:v>20.984667621551001</c:v>
                </c:pt>
                <c:pt idx="2757">
                  <c:v>20.958966053125767</c:v>
                </c:pt>
                <c:pt idx="2758">
                  <c:v>20.93385660839904</c:v>
                </c:pt>
                <c:pt idx="2759">
                  <c:v>20.992751123818749</c:v>
                </c:pt>
                <c:pt idx="2760">
                  <c:v>20.970673622369951</c:v>
                </c:pt>
                <c:pt idx="2761">
                  <c:v>20.975627885804531</c:v>
                </c:pt>
                <c:pt idx="2762">
                  <c:v>20.994013743707484</c:v>
                </c:pt>
                <c:pt idx="2763">
                  <c:v>20.9438362332099</c:v>
                </c:pt>
                <c:pt idx="2764">
                  <c:v>20.953787665319521</c:v>
                </c:pt>
                <c:pt idx="2765">
                  <c:v>20.939829409738113</c:v>
                </c:pt>
                <c:pt idx="2766">
                  <c:v>20.944005462336801</c:v>
                </c:pt>
                <c:pt idx="2767">
                  <c:v>20.981869465867266</c:v>
                </c:pt>
                <c:pt idx="2768">
                  <c:v>20.946636179625003</c:v>
                </c:pt>
                <c:pt idx="2769">
                  <c:v>20.790989419477096</c:v>
                </c:pt>
                <c:pt idx="2770">
                  <c:v>20.889688679431227</c:v>
                </c:pt>
                <c:pt idx="2771">
                  <c:v>20.977306993522962</c:v>
                </c:pt>
                <c:pt idx="2772">
                  <c:v>21.157802401954125</c:v>
                </c:pt>
                <c:pt idx="2773">
                  <c:v>21.190556139207125</c:v>
                </c:pt>
                <c:pt idx="2774">
                  <c:v>21.124150912033553</c:v>
                </c:pt>
                <c:pt idx="2775">
                  <c:v>21.075068913839942</c:v>
                </c:pt>
                <c:pt idx="2776">
                  <c:v>21.142447517467367</c:v>
                </c:pt>
                <c:pt idx="2777">
                  <c:v>21.169373337974704</c:v>
                </c:pt>
                <c:pt idx="2778">
                  <c:v>21.25798150371244</c:v>
                </c:pt>
                <c:pt idx="2779">
                  <c:v>21.176520624673433</c:v>
                </c:pt>
                <c:pt idx="2780">
                  <c:v>21.058191630953132</c:v>
                </c:pt>
                <c:pt idx="2781">
                  <c:v>20.993844454279863</c:v>
                </c:pt>
                <c:pt idx="2782">
                  <c:v>21.072331286251966</c:v>
                </c:pt>
                <c:pt idx="2783">
                  <c:v>20.997553574951986</c:v>
                </c:pt>
                <c:pt idx="2784">
                  <c:v>20.905949361471333</c:v>
                </c:pt>
                <c:pt idx="2785">
                  <c:v>20.748820829036415</c:v>
                </c:pt>
                <c:pt idx="2786">
                  <c:v>20.440960187599675</c:v>
                </c:pt>
                <c:pt idx="2787">
                  <c:v>20.609797490511561</c:v>
                </c:pt>
                <c:pt idx="2788">
                  <c:v>20.703603915237625</c:v>
                </c:pt>
                <c:pt idx="2789">
                  <c:v>20.797148768332914</c:v>
                </c:pt>
                <c:pt idx="2790">
                  <c:v>20.929612400572555</c:v>
                </c:pt>
                <c:pt idx="2791">
                  <c:v>20.633061626671118</c:v>
                </c:pt>
                <c:pt idx="2792">
                  <c:v>21.29764619003106</c:v>
                </c:pt>
                <c:pt idx="2793">
                  <c:v>21.655655454989496</c:v>
                </c:pt>
                <c:pt idx="2794">
                  <c:v>21.441844258239868</c:v>
                </c:pt>
                <c:pt idx="2795">
                  <c:v>21.30670247705141</c:v>
                </c:pt>
                <c:pt idx="2796">
                  <c:v>21.176903374044233</c:v>
                </c:pt>
                <c:pt idx="2797">
                  <c:v>21.173342504360509</c:v>
                </c:pt>
                <c:pt idx="2798">
                  <c:v>21.103159630406019</c:v>
                </c:pt>
                <c:pt idx="2799">
                  <c:v>21.090537171103083</c:v>
                </c:pt>
                <c:pt idx="2800">
                  <c:v>20.971443140717813</c:v>
                </c:pt>
                <c:pt idx="2801">
                  <c:v>20.851944060157514</c:v>
                </c:pt>
                <c:pt idx="2802">
                  <c:v>20.7533678090231</c:v>
                </c:pt>
                <c:pt idx="2803">
                  <c:v>20.73461172998169</c:v>
                </c:pt>
                <c:pt idx="2804">
                  <c:v>20.713456031301323</c:v>
                </c:pt>
                <c:pt idx="2805">
                  <c:v>20.68358542960269</c:v>
                </c:pt>
                <c:pt idx="2806">
                  <c:v>20.696524996878654</c:v>
                </c:pt>
                <c:pt idx="2807">
                  <c:v>20.573805423769954</c:v>
                </c:pt>
                <c:pt idx="2808">
                  <c:v>20.517209002684691</c:v>
                </c:pt>
                <c:pt idx="2809">
                  <c:v>20.480936825546422</c:v>
                </c:pt>
                <c:pt idx="2810">
                  <c:v>20.372999354335057</c:v>
                </c:pt>
                <c:pt idx="2811">
                  <c:v>20.453946047960397</c:v>
                </c:pt>
                <c:pt idx="2812">
                  <c:v>20.468646006524175</c:v>
                </c:pt>
                <c:pt idx="2813">
                  <c:v>20.360617808782603</c:v>
                </c:pt>
                <c:pt idx="2814">
                  <c:v>20.292099604517588</c:v>
                </c:pt>
                <c:pt idx="2815">
                  <c:v>20.144723051279882</c:v>
                </c:pt>
                <c:pt idx="2816">
                  <c:v>20.062540606036197</c:v>
                </c:pt>
                <c:pt idx="2817">
                  <c:v>20.058326143970962</c:v>
                </c:pt>
                <c:pt idx="2818">
                  <c:v>20.05251346940107</c:v>
                </c:pt>
                <c:pt idx="2819">
                  <c:v>20.052610186930099</c:v>
                </c:pt>
                <c:pt idx="2820">
                  <c:v>20.05412891728669</c:v>
                </c:pt>
                <c:pt idx="2821">
                  <c:v>19.996820999105619</c:v>
                </c:pt>
                <c:pt idx="2822">
                  <c:v>20.079881886177095</c:v>
                </c:pt>
                <c:pt idx="2823">
                  <c:v>20.03266578905248</c:v>
                </c:pt>
                <c:pt idx="2824">
                  <c:v>20.04994357302931</c:v>
                </c:pt>
                <c:pt idx="2825">
                  <c:v>19.983761812180923</c:v>
                </c:pt>
                <c:pt idx="2826">
                  <c:v>19.937830243520729</c:v>
                </c:pt>
                <c:pt idx="2827">
                  <c:v>19.968850795610379</c:v>
                </c:pt>
                <c:pt idx="2828">
                  <c:v>19.906251361660701</c:v>
                </c:pt>
                <c:pt idx="2829">
                  <c:v>19.794284516021516</c:v>
                </c:pt>
                <c:pt idx="2830">
                  <c:v>19.739515284177607</c:v>
                </c:pt>
                <c:pt idx="2831">
                  <c:v>19.730157530858161</c:v>
                </c:pt>
                <c:pt idx="2832">
                  <c:v>19.743285150662828</c:v>
                </c:pt>
                <c:pt idx="2833">
                  <c:v>19.706716129170516</c:v>
                </c:pt>
                <c:pt idx="2834">
                  <c:v>19.640220415597273</c:v>
                </c:pt>
                <c:pt idx="2835">
                  <c:v>19.637059409879967</c:v>
                </c:pt>
                <c:pt idx="2836">
                  <c:v>19.610547742531143</c:v>
                </c:pt>
                <c:pt idx="2837">
                  <c:v>19.594497831885253</c:v>
                </c:pt>
                <c:pt idx="2838">
                  <c:v>19.591577712483964</c:v>
                </c:pt>
                <c:pt idx="2839">
                  <c:v>19.613303501125202</c:v>
                </c:pt>
                <c:pt idx="2840">
                  <c:v>19.591195237453885</c:v>
                </c:pt>
                <c:pt idx="2841">
                  <c:v>19.590846459876069</c:v>
                </c:pt>
                <c:pt idx="2842">
                  <c:v>19.576685013113217</c:v>
                </c:pt>
                <c:pt idx="2843">
                  <c:v>19.488057829042067</c:v>
                </c:pt>
                <c:pt idx="2844">
                  <c:v>19.487624979285471</c:v>
                </c:pt>
                <c:pt idx="2845">
                  <c:v>19.502626862268723</c:v>
                </c:pt>
                <c:pt idx="2846">
                  <c:v>19.495772715598747</c:v>
                </c:pt>
                <c:pt idx="2847">
                  <c:v>19.499438974876462</c:v>
                </c:pt>
                <c:pt idx="2848">
                  <c:v>19.397285432185701</c:v>
                </c:pt>
                <c:pt idx="2849">
                  <c:v>19.410515458797438</c:v>
                </c:pt>
                <c:pt idx="2850">
                  <c:v>19.390689648304413</c:v>
                </c:pt>
                <c:pt idx="2851">
                  <c:v>19.365649218169885</c:v>
                </c:pt>
                <c:pt idx="2852">
                  <c:v>19.358287393175736</c:v>
                </c:pt>
                <c:pt idx="2853">
                  <c:v>19.31725859264446</c:v>
                </c:pt>
                <c:pt idx="2854">
                  <c:v>19.287082513528603</c:v>
                </c:pt>
                <c:pt idx="2855">
                  <c:v>19.244748406843112</c:v>
                </c:pt>
                <c:pt idx="2856">
                  <c:v>19.218171401265906</c:v>
                </c:pt>
                <c:pt idx="2857">
                  <c:v>19.207132685158392</c:v>
                </c:pt>
                <c:pt idx="2858">
                  <c:v>19.2135014807657</c:v>
                </c:pt>
                <c:pt idx="2859">
                  <c:v>19.166159719860708</c:v>
                </c:pt>
                <c:pt idx="2860">
                  <c:v>19.206088680503502</c:v>
                </c:pt>
                <c:pt idx="2861">
                  <c:v>19.209093740284356</c:v>
                </c:pt>
                <c:pt idx="2862">
                  <c:v>19.170168762566689</c:v>
                </c:pt>
                <c:pt idx="2863">
                  <c:v>19.158462976319615</c:v>
                </c:pt>
                <c:pt idx="2864">
                  <c:v>19.120477326422812</c:v>
                </c:pt>
                <c:pt idx="2865">
                  <c:v>19.069405117682809</c:v>
                </c:pt>
                <c:pt idx="2866">
                  <c:v>19.051490594026369</c:v>
                </c:pt>
                <c:pt idx="2867">
                  <c:v>19.042749526363327</c:v>
                </c:pt>
                <c:pt idx="2868">
                  <c:v>19.012923271635476</c:v>
                </c:pt>
                <c:pt idx="2869">
                  <c:v>19.049459218444511</c:v>
                </c:pt>
                <c:pt idx="2870">
                  <c:v>19.035602993099626</c:v>
                </c:pt>
                <c:pt idx="2871">
                  <c:v>19.004797814148773</c:v>
                </c:pt>
                <c:pt idx="2872">
                  <c:v>18.939148367515763</c:v>
                </c:pt>
                <c:pt idx="2873">
                  <c:v>18.930445777948798</c:v>
                </c:pt>
                <c:pt idx="2874">
                  <c:v>18.938241759945022</c:v>
                </c:pt>
                <c:pt idx="2875">
                  <c:v>18.930473532094389</c:v>
                </c:pt>
                <c:pt idx="2876">
                  <c:v>18.871411283856279</c:v>
                </c:pt>
                <c:pt idx="2877">
                  <c:v>18.843938179245754</c:v>
                </c:pt>
                <c:pt idx="2878">
                  <c:v>18.843957213608302</c:v>
                </c:pt>
                <c:pt idx="2879">
                  <c:v>18.832550447728924</c:v>
                </c:pt>
                <c:pt idx="2880">
                  <c:v>18.836009241378743</c:v>
                </c:pt>
                <c:pt idx="2881">
                  <c:v>18.836660747082284</c:v>
                </c:pt>
                <c:pt idx="2882">
                  <c:v>18.829017861443859</c:v>
                </c:pt>
                <c:pt idx="2883">
                  <c:v>18.807041800702653</c:v>
                </c:pt>
                <c:pt idx="2884">
                  <c:v>18.803794297325332</c:v>
                </c:pt>
                <c:pt idx="2885">
                  <c:v>18.787071971616921</c:v>
                </c:pt>
                <c:pt idx="2886">
                  <c:v>18.782866101775497</c:v>
                </c:pt>
                <c:pt idx="2887">
                  <c:v>18.779180795094813</c:v>
                </c:pt>
                <c:pt idx="2888">
                  <c:v>18.778278050011959</c:v>
                </c:pt>
                <c:pt idx="2889">
                  <c:v>18.77287711018915</c:v>
                </c:pt>
                <c:pt idx="2890">
                  <c:v>18.764734705906463</c:v>
                </c:pt>
                <c:pt idx="2891">
                  <c:v>18.768189711101808</c:v>
                </c:pt>
                <c:pt idx="2892">
                  <c:v>18.783746463416968</c:v>
                </c:pt>
                <c:pt idx="2893">
                  <c:v>18.775924301247855</c:v>
                </c:pt>
                <c:pt idx="2894">
                  <c:v>18.770237584315534</c:v>
                </c:pt>
                <c:pt idx="2895">
                  <c:v>18.775973763265728</c:v>
                </c:pt>
                <c:pt idx="2896">
                  <c:v>18.771389410157468</c:v>
                </c:pt>
                <c:pt idx="2897">
                  <c:v>18.775147062627536</c:v>
                </c:pt>
                <c:pt idx="2898">
                  <c:v>18.768136949663894</c:v>
                </c:pt>
                <c:pt idx="2899">
                  <c:v>18.772404896257765</c:v>
                </c:pt>
                <c:pt idx="2900">
                  <c:v>18.763975115409298</c:v>
                </c:pt>
                <c:pt idx="2901">
                  <c:v>18.771845994107501</c:v>
                </c:pt>
                <c:pt idx="2902">
                  <c:v>18.771615057270033</c:v>
                </c:pt>
                <c:pt idx="2903">
                  <c:v>18.781766500171248</c:v>
                </c:pt>
                <c:pt idx="2904">
                  <c:v>18.779193055151424</c:v>
                </c:pt>
                <c:pt idx="2905">
                  <c:v>18.758975620442612</c:v>
                </c:pt>
                <c:pt idx="2906">
                  <c:v>18.762292827478362</c:v>
                </c:pt>
                <c:pt idx="2907">
                  <c:v>18.762935359668532</c:v>
                </c:pt>
                <c:pt idx="2908">
                  <c:v>18.777420354644601</c:v>
                </c:pt>
                <c:pt idx="2909">
                  <c:v>18.782303732087165</c:v>
                </c:pt>
                <c:pt idx="2910">
                  <c:v>18.793335725680233</c:v>
                </c:pt>
                <c:pt idx="2911">
                  <c:v>18.786677622469675</c:v>
                </c:pt>
                <c:pt idx="2912">
                  <c:v>18.782499199043119</c:v>
                </c:pt>
                <c:pt idx="2913">
                  <c:v>18.773071071289909</c:v>
                </c:pt>
                <c:pt idx="2914">
                  <c:v>18.761870980282342</c:v>
                </c:pt>
                <c:pt idx="2915">
                  <c:v>18.773005588952834</c:v>
                </c:pt>
                <c:pt idx="2916">
                  <c:v>18.770995045364586</c:v>
                </c:pt>
                <c:pt idx="2917">
                  <c:v>18.770736448855814</c:v>
                </c:pt>
                <c:pt idx="2918">
                  <c:v>18.758080228296564</c:v>
                </c:pt>
                <c:pt idx="2919">
                  <c:v>18.762050881884118</c:v>
                </c:pt>
                <c:pt idx="2920">
                  <c:v>18.707009158162606</c:v>
                </c:pt>
                <c:pt idx="2921">
                  <c:v>18.694016887990134</c:v>
                </c:pt>
                <c:pt idx="2922">
                  <c:v>18.701205090449587</c:v>
                </c:pt>
                <c:pt idx="2923">
                  <c:v>18.700311588700526</c:v>
                </c:pt>
                <c:pt idx="2924">
                  <c:v>18.692959608073547</c:v>
                </c:pt>
                <c:pt idx="2925">
                  <c:v>18.679192868269457</c:v>
                </c:pt>
                <c:pt idx="2926">
                  <c:v>18.664448430366093</c:v>
                </c:pt>
                <c:pt idx="2927">
                  <c:v>18.665825774489768</c:v>
                </c:pt>
                <c:pt idx="2928">
                  <c:v>18.693002925661194</c:v>
                </c:pt>
                <c:pt idx="2929">
                  <c:v>18.682965853907742</c:v>
                </c:pt>
                <c:pt idx="2930">
                  <c:v>18.671479183385394</c:v>
                </c:pt>
                <c:pt idx="2931">
                  <c:v>18.671653177361573</c:v>
                </c:pt>
                <c:pt idx="2932">
                  <c:v>18.624091808080387</c:v>
                </c:pt>
                <c:pt idx="2933">
                  <c:v>18.620806194197389</c:v>
                </c:pt>
                <c:pt idx="2934">
                  <c:v>18.624482381700172</c:v>
                </c:pt>
                <c:pt idx="2935">
                  <c:v>18.61653121332251</c:v>
                </c:pt>
                <c:pt idx="2936">
                  <c:v>18.623040693982141</c:v>
                </c:pt>
                <c:pt idx="2937">
                  <c:v>18.618531729059043</c:v>
                </c:pt>
                <c:pt idx="2938">
                  <c:v>18.571504244293617</c:v>
                </c:pt>
                <c:pt idx="2939">
                  <c:v>18.551318234178879</c:v>
                </c:pt>
                <c:pt idx="2940">
                  <c:v>18.554187387394972</c:v>
                </c:pt>
                <c:pt idx="2941">
                  <c:v>18.556540360784727</c:v>
                </c:pt>
                <c:pt idx="2942">
                  <c:v>18.538576827096108</c:v>
                </c:pt>
                <c:pt idx="2943">
                  <c:v>18.539842034874404</c:v>
                </c:pt>
                <c:pt idx="2944">
                  <c:v>18.53477525112131</c:v>
                </c:pt>
                <c:pt idx="2945">
                  <c:v>18.54112014970352</c:v>
                </c:pt>
                <c:pt idx="2946">
                  <c:v>18.545997242859382</c:v>
                </c:pt>
                <c:pt idx="2947">
                  <c:v>18.537365483758979</c:v>
                </c:pt>
                <c:pt idx="2948">
                  <c:v>18.524923103027636</c:v>
                </c:pt>
                <c:pt idx="2949">
                  <c:v>18.529354565673021</c:v>
                </c:pt>
                <c:pt idx="2950">
                  <c:v>18.51496656094405</c:v>
                </c:pt>
                <c:pt idx="2951">
                  <c:v>18.502904885444707</c:v>
                </c:pt>
                <c:pt idx="2952">
                  <c:v>18.510065136437525</c:v>
                </c:pt>
                <c:pt idx="2953">
                  <c:v>18.558357043640274</c:v>
                </c:pt>
                <c:pt idx="2954">
                  <c:v>18.531594345946157</c:v>
                </c:pt>
                <c:pt idx="2955">
                  <c:v>18.509624905532519</c:v>
                </c:pt>
                <c:pt idx="2956">
                  <c:v>18.516280890355777</c:v>
                </c:pt>
                <c:pt idx="2957">
                  <c:v>18.491683387978856</c:v>
                </c:pt>
                <c:pt idx="2958">
                  <c:v>18.45900807565835</c:v>
                </c:pt>
                <c:pt idx="2959">
                  <c:v>18.517884287489956</c:v>
                </c:pt>
                <c:pt idx="2960">
                  <c:v>18.595905159512647</c:v>
                </c:pt>
                <c:pt idx="2961">
                  <c:v>18.601405525860997</c:v>
                </c:pt>
                <c:pt idx="2962">
                  <c:v>18.603610038944346</c:v>
                </c:pt>
                <c:pt idx="2963">
                  <c:v>18.59569067331838</c:v>
                </c:pt>
                <c:pt idx="2964">
                  <c:v>18.598068631817604</c:v>
                </c:pt>
                <c:pt idx="2965">
                  <c:v>18.602676596484486</c:v>
                </c:pt>
                <c:pt idx="2966">
                  <c:v>18.616239936343113</c:v>
                </c:pt>
                <c:pt idx="2967">
                  <c:v>18.614920816247675</c:v>
                </c:pt>
                <c:pt idx="2968">
                  <c:v>18.608217968816987</c:v>
                </c:pt>
                <c:pt idx="2969">
                  <c:v>18.612532309036681</c:v>
                </c:pt>
                <c:pt idx="2970">
                  <c:v>18.589820727108705</c:v>
                </c:pt>
                <c:pt idx="2971">
                  <c:v>18.612628342538169</c:v>
                </c:pt>
                <c:pt idx="2972">
                  <c:v>18.620354279202864</c:v>
                </c:pt>
                <c:pt idx="2973">
                  <c:v>18.622897362406441</c:v>
                </c:pt>
                <c:pt idx="2974">
                  <c:v>18.625661276248952</c:v>
                </c:pt>
                <c:pt idx="2975">
                  <c:v>18.601487218147934</c:v>
                </c:pt>
                <c:pt idx="2976">
                  <c:v>18.592693846508386</c:v>
                </c:pt>
                <c:pt idx="2977">
                  <c:v>18.603731622860021</c:v>
                </c:pt>
                <c:pt idx="2978">
                  <c:v>18.654901492189204</c:v>
                </c:pt>
                <c:pt idx="2979">
                  <c:v>18.673700812303622</c:v>
                </c:pt>
                <c:pt idx="2980">
                  <c:v>18.681629176550288</c:v>
                </c:pt>
                <c:pt idx="2981">
                  <c:v>18.688187803871468</c:v>
                </c:pt>
                <c:pt idx="2982">
                  <c:v>18.676023709706755</c:v>
                </c:pt>
                <c:pt idx="2983">
                  <c:v>18.642129594653017</c:v>
                </c:pt>
                <c:pt idx="2984">
                  <c:v>18.641658837248844</c:v>
                </c:pt>
                <c:pt idx="2985">
                  <c:v>18.641927657419039</c:v>
                </c:pt>
                <c:pt idx="2986">
                  <c:v>18.639212523068966</c:v>
                </c:pt>
                <c:pt idx="2987">
                  <c:v>18.633348712842409</c:v>
                </c:pt>
                <c:pt idx="2988">
                  <c:v>18.632633196482885</c:v>
                </c:pt>
                <c:pt idx="2989">
                  <c:v>18.620718916342966</c:v>
                </c:pt>
                <c:pt idx="2990">
                  <c:v>18.614360628684924</c:v>
                </c:pt>
                <c:pt idx="2991">
                  <c:v>18.61786999830376</c:v>
                </c:pt>
                <c:pt idx="2992">
                  <c:v>18.62104010984006</c:v>
                </c:pt>
                <c:pt idx="2993">
                  <c:v>18.630026503585114</c:v>
                </c:pt>
                <c:pt idx="2994">
                  <c:v>18.631894791049223</c:v>
                </c:pt>
                <c:pt idx="2995">
                  <c:v>18.642204531437081</c:v>
                </c:pt>
                <c:pt idx="2996">
                  <c:v>18.621694418387008</c:v>
                </c:pt>
                <c:pt idx="2997">
                  <c:v>18.591780424365041</c:v>
                </c:pt>
                <c:pt idx="2998">
                  <c:v>18.589137900579367</c:v>
                </c:pt>
                <c:pt idx="2999">
                  <c:v>18.574050824082853</c:v>
                </c:pt>
                <c:pt idx="3000">
                  <c:v>18.574325948450305</c:v>
                </c:pt>
                <c:pt idx="3001">
                  <c:v>18.543235690217827</c:v>
                </c:pt>
                <c:pt idx="3002">
                  <c:v>18.536851896795632</c:v>
                </c:pt>
                <c:pt idx="3003">
                  <c:v>18.531891389688035</c:v>
                </c:pt>
                <c:pt idx="3004">
                  <c:v>18.518405856481095</c:v>
                </c:pt>
                <c:pt idx="3005">
                  <c:v>18.511952513771391</c:v>
                </c:pt>
                <c:pt idx="3006">
                  <c:v>18.509446220457619</c:v>
                </c:pt>
                <c:pt idx="3007">
                  <c:v>18.511683776170791</c:v>
                </c:pt>
                <c:pt idx="3008">
                  <c:v>18.518447163852244</c:v>
                </c:pt>
                <c:pt idx="3009">
                  <c:v>18.505389405516024</c:v>
                </c:pt>
                <c:pt idx="3010">
                  <c:v>18.442602886048299</c:v>
                </c:pt>
                <c:pt idx="3011">
                  <c:v>18.454590782295789</c:v>
                </c:pt>
                <c:pt idx="3012">
                  <c:v>18.427636477432024</c:v>
                </c:pt>
                <c:pt idx="3013">
                  <c:v>18.40509671562835</c:v>
                </c:pt>
                <c:pt idx="3014">
                  <c:v>18.413814021473957</c:v>
                </c:pt>
                <c:pt idx="3015">
                  <c:v>18.473161469063889</c:v>
                </c:pt>
                <c:pt idx="3016">
                  <c:v>18.48534643237603</c:v>
                </c:pt>
                <c:pt idx="3017">
                  <c:v>18.49046947538384</c:v>
                </c:pt>
                <c:pt idx="3018">
                  <c:v>18.486715095581246</c:v>
                </c:pt>
                <c:pt idx="3019">
                  <c:v>18.452879529701296</c:v>
                </c:pt>
                <c:pt idx="3020">
                  <c:v>18.455575926701822</c:v>
                </c:pt>
                <c:pt idx="3021">
                  <c:v>18.455849393993269</c:v>
                </c:pt>
                <c:pt idx="3022">
                  <c:v>18.406212181806598</c:v>
                </c:pt>
                <c:pt idx="3023">
                  <c:v>18.373533519080777</c:v>
                </c:pt>
                <c:pt idx="3024">
                  <c:v>18.385992163532155</c:v>
                </c:pt>
                <c:pt idx="3025">
                  <c:v>18.392839731026452</c:v>
                </c:pt>
                <c:pt idx="3026">
                  <c:v>18.149417764895016</c:v>
                </c:pt>
                <c:pt idx="3027">
                  <c:v>18.539504938929269</c:v>
                </c:pt>
                <c:pt idx="3028">
                  <c:v>18.580967564704654</c:v>
                </c:pt>
                <c:pt idx="3029">
                  <c:v>18.687992039009121</c:v>
                </c:pt>
                <c:pt idx="3030">
                  <c:v>18.666108443124674</c:v>
                </c:pt>
                <c:pt idx="3031">
                  <c:v>18.587678119341444</c:v>
                </c:pt>
                <c:pt idx="3032">
                  <c:v>18.570143212414624</c:v>
                </c:pt>
                <c:pt idx="3033">
                  <c:v>18.536027260099988</c:v>
                </c:pt>
                <c:pt idx="3034">
                  <c:v>18.530881814487245</c:v>
                </c:pt>
                <c:pt idx="3035">
                  <c:v>18.521751458407849</c:v>
                </c:pt>
                <c:pt idx="3036">
                  <c:v>18.490447297495226</c:v>
                </c:pt>
                <c:pt idx="3037">
                  <c:v>18.486560202097447</c:v>
                </c:pt>
                <c:pt idx="3038">
                  <c:v>18.473968191803895</c:v>
                </c:pt>
                <c:pt idx="3039">
                  <c:v>18.466530241559461</c:v>
                </c:pt>
                <c:pt idx="3040">
                  <c:v>18.459867287136774</c:v>
                </c:pt>
                <c:pt idx="3041">
                  <c:v>18.469694935922952</c:v>
                </c:pt>
                <c:pt idx="3042">
                  <c:v>18.468530962216953</c:v>
                </c:pt>
                <c:pt idx="3043">
                  <c:v>18.433694926353382</c:v>
                </c:pt>
                <c:pt idx="3044">
                  <c:v>18.335037328860761</c:v>
                </c:pt>
                <c:pt idx="3045">
                  <c:v>18.30818207127221</c:v>
                </c:pt>
                <c:pt idx="3046">
                  <c:v>18.282223858008415</c:v>
                </c:pt>
                <c:pt idx="3047">
                  <c:v>18.243103725771082</c:v>
                </c:pt>
                <c:pt idx="3048">
                  <c:v>18.253024135773632</c:v>
                </c:pt>
                <c:pt idx="3049">
                  <c:v>18.257738611410481</c:v>
                </c:pt>
                <c:pt idx="3050">
                  <c:v>18.255040075901125</c:v>
                </c:pt>
                <c:pt idx="3051">
                  <c:v>18.242092412498256</c:v>
                </c:pt>
                <c:pt idx="3052">
                  <c:v>18.218793579358238</c:v>
                </c:pt>
                <c:pt idx="3053">
                  <c:v>18.212877289079824</c:v>
                </c:pt>
                <c:pt idx="3054">
                  <c:v>18.209243224165558</c:v>
                </c:pt>
                <c:pt idx="3055">
                  <c:v>18.250901583659395</c:v>
                </c:pt>
                <c:pt idx="3056">
                  <c:v>18.210725306500333</c:v>
                </c:pt>
                <c:pt idx="3057">
                  <c:v>18.249818482645793</c:v>
                </c:pt>
                <c:pt idx="3058">
                  <c:v>18.2731041686068</c:v>
                </c:pt>
                <c:pt idx="3059">
                  <c:v>18.233821384397455</c:v>
                </c:pt>
                <c:pt idx="3060">
                  <c:v>18.202923204610162</c:v>
                </c:pt>
                <c:pt idx="3061">
                  <c:v>18.09456622770934</c:v>
                </c:pt>
                <c:pt idx="3062">
                  <c:v>18.087631052901283</c:v>
                </c:pt>
                <c:pt idx="3063">
                  <c:v>18.093457667625319</c:v>
                </c:pt>
                <c:pt idx="3064">
                  <c:v>18.082719477192356</c:v>
                </c:pt>
                <c:pt idx="3065">
                  <c:v>18.03160726124915</c:v>
                </c:pt>
                <c:pt idx="3066">
                  <c:v>18.029982150165356</c:v>
                </c:pt>
                <c:pt idx="3067">
                  <c:v>18.008611940939144</c:v>
                </c:pt>
                <c:pt idx="3068">
                  <c:v>17.973599653046602</c:v>
                </c:pt>
                <c:pt idx="3069">
                  <c:v>17.974543950793475</c:v>
                </c:pt>
                <c:pt idx="3070">
                  <c:v>17.953468972368889</c:v>
                </c:pt>
                <c:pt idx="3071">
                  <c:v>17.948169900951008</c:v>
                </c:pt>
                <c:pt idx="3072">
                  <c:v>17.928011282887518</c:v>
                </c:pt>
                <c:pt idx="3073">
                  <c:v>17.91720827953981</c:v>
                </c:pt>
                <c:pt idx="3074">
                  <c:v>17.960851086817527</c:v>
                </c:pt>
                <c:pt idx="3075">
                  <c:v>17.942594329198243</c:v>
                </c:pt>
                <c:pt idx="3076">
                  <c:v>17.949886020152395</c:v>
                </c:pt>
                <c:pt idx="3077">
                  <c:v>17.945933556389448</c:v>
                </c:pt>
                <c:pt idx="3078">
                  <c:v>17.934779166830076</c:v>
                </c:pt>
                <c:pt idx="3079">
                  <c:v>17.937929533816085</c:v>
                </c:pt>
                <c:pt idx="3080">
                  <c:v>17.909027116398651</c:v>
                </c:pt>
                <c:pt idx="3081">
                  <c:v>17.890127416311017</c:v>
                </c:pt>
                <c:pt idx="3082">
                  <c:v>17.894513404305634</c:v>
                </c:pt>
                <c:pt idx="3083">
                  <c:v>17.908975490012779</c:v>
                </c:pt>
                <c:pt idx="3084">
                  <c:v>17.925958105204039</c:v>
                </c:pt>
                <c:pt idx="3085">
                  <c:v>17.941610194873409</c:v>
                </c:pt>
                <c:pt idx="3086">
                  <c:v>17.944062897901475</c:v>
                </c:pt>
                <c:pt idx="3087">
                  <c:v>17.913142424150042</c:v>
                </c:pt>
                <c:pt idx="3088">
                  <c:v>17.883612664137118</c:v>
                </c:pt>
                <c:pt idx="3089">
                  <c:v>17.864941772484929</c:v>
                </c:pt>
                <c:pt idx="3090">
                  <c:v>17.902685268154226</c:v>
                </c:pt>
                <c:pt idx="3091">
                  <c:v>17.914059872574555</c:v>
                </c:pt>
                <c:pt idx="3092">
                  <c:v>17.823215907844443</c:v>
                </c:pt>
                <c:pt idx="3093">
                  <c:v>17.813488064528627</c:v>
                </c:pt>
                <c:pt idx="3094">
                  <c:v>17.781424356873096</c:v>
                </c:pt>
                <c:pt idx="3095">
                  <c:v>17.755741700224384</c:v>
                </c:pt>
                <c:pt idx="3096">
                  <c:v>17.731601978909872</c:v>
                </c:pt>
                <c:pt idx="3097">
                  <c:v>17.748695132526851</c:v>
                </c:pt>
                <c:pt idx="3098">
                  <c:v>17.75948711589843</c:v>
                </c:pt>
                <c:pt idx="3099">
                  <c:v>17.752410259011839</c:v>
                </c:pt>
                <c:pt idx="3100">
                  <c:v>17.726092076230927</c:v>
                </c:pt>
                <c:pt idx="3101">
                  <c:v>17.721549607595659</c:v>
                </c:pt>
                <c:pt idx="3102">
                  <c:v>17.689438396901362</c:v>
                </c:pt>
                <c:pt idx="3103">
                  <c:v>17.679793819589793</c:v>
                </c:pt>
                <c:pt idx="3104">
                  <c:v>17.684873750461776</c:v>
                </c:pt>
                <c:pt idx="3105">
                  <c:v>17.688432347590908</c:v>
                </c:pt>
                <c:pt idx="3106">
                  <c:v>17.671270794410439</c:v>
                </c:pt>
                <c:pt idx="3107">
                  <c:v>17.662107892372404</c:v>
                </c:pt>
                <c:pt idx="3108">
                  <c:v>17.663373338697088</c:v>
                </c:pt>
                <c:pt idx="3109">
                  <c:v>17.66031961287224</c:v>
                </c:pt>
                <c:pt idx="3110">
                  <c:v>17.659206403543788</c:v>
                </c:pt>
                <c:pt idx="3111">
                  <c:v>17.65234719291114</c:v>
                </c:pt>
                <c:pt idx="3112">
                  <c:v>17.658068270882719</c:v>
                </c:pt>
                <c:pt idx="3113">
                  <c:v>17.653868513466289</c:v>
                </c:pt>
                <c:pt idx="3114">
                  <c:v>17.655072736275997</c:v>
                </c:pt>
                <c:pt idx="3115">
                  <c:v>17.646581121157158</c:v>
                </c:pt>
                <c:pt idx="3116">
                  <c:v>17.646944443502562</c:v>
                </c:pt>
                <c:pt idx="3117">
                  <c:v>17.646244467177532</c:v>
                </c:pt>
                <c:pt idx="3118">
                  <c:v>17.649076297739228</c:v>
                </c:pt>
                <c:pt idx="3119">
                  <c:v>17.649377175929764</c:v>
                </c:pt>
                <c:pt idx="3120">
                  <c:v>17.642963090080681</c:v>
                </c:pt>
                <c:pt idx="3121">
                  <c:v>17.641951490843169</c:v>
                </c:pt>
                <c:pt idx="3122">
                  <c:v>17.630581625211551</c:v>
                </c:pt>
                <c:pt idx="3123">
                  <c:v>17.625439397088236</c:v>
                </c:pt>
                <c:pt idx="3124">
                  <c:v>17.61128066878063</c:v>
                </c:pt>
                <c:pt idx="3125">
                  <c:v>17.61085400523698</c:v>
                </c:pt>
                <c:pt idx="3126">
                  <c:v>17.613608904917616</c:v>
                </c:pt>
                <c:pt idx="3127">
                  <c:v>17.605489156972371</c:v>
                </c:pt>
                <c:pt idx="3128">
                  <c:v>17.627606494780427</c:v>
                </c:pt>
                <c:pt idx="3129">
                  <c:v>17.623136260162106</c:v>
                </c:pt>
                <c:pt idx="3130">
                  <c:v>17.630892763234023</c:v>
                </c:pt>
                <c:pt idx="3131">
                  <c:v>17.626037452090241</c:v>
                </c:pt>
                <c:pt idx="3132">
                  <c:v>17.626870245360728</c:v>
                </c:pt>
                <c:pt idx="3133">
                  <c:v>17.63162852033161</c:v>
                </c:pt>
                <c:pt idx="3134">
                  <c:v>17.637266481426614</c:v>
                </c:pt>
                <c:pt idx="3135">
                  <c:v>17.623520894379613</c:v>
                </c:pt>
                <c:pt idx="3136">
                  <c:v>17.609472802661976</c:v>
                </c:pt>
                <c:pt idx="3137">
                  <c:v>17.599449992616279</c:v>
                </c:pt>
                <c:pt idx="3138">
                  <c:v>17.590417156941218</c:v>
                </c:pt>
                <c:pt idx="3139">
                  <c:v>17.603211227207499</c:v>
                </c:pt>
                <c:pt idx="3140">
                  <c:v>17.627221049887396</c:v>
                </c:pt>
                <c:pt idx="3141">
                  <c:v>17.626760805120842</c:v>
                </c:pt>
                <c:pt idx="3142">
                  <c:v>17.635918996254254</c:v>
                </c:pt>
                <c:pt idx="3143">
                  <c:v>17.623294007358417</c:v>
                </c:pt>
                <c:pt idx="3144">
                  <c:v>17.627028904139198</c:v>
                </c:pt>
                <c:pt idx="3145">
                  <c:v>17.642706334613887</c:v>
                </c:pt>
                <c:pt idx="3146">
                  <c:v>17.658509396130277</c:v>
                </c:pt>
                <c:pt idx="3147">
                  <c:v>17.673407270549422</c:v>
                </c:pt>
                <c:pt idx="3148">
                  <c:v>17.62763793024973</c:v>
                </c:pt>
                <c:pt idx="3149">
                  <c:v>17.625474045380738</c:v>
                </c:pt>
                <c:pt idx="3150">
                  <c:v>17.593894175505984</c:v>
                </c:pt>
                <c:pt idx="3151">
                  <c:v>17.589502021418056</c:v>
                </c:pt>
                <c:pt idx="3152">
                  <c:v>17.590835441893717</c:v>
                </c:pt>
                <c:pt idx="3153">
                  <c:v>17.589170802538753</c:v>
                </c:pt>
                <c:pt idx="3154">
                  <c:v>17.583939231053492</c:v>
                </c:pt>
                <c:pt idx="3155">
                  <c:v>17.576477417847066</c:v>
                </c:pt>
                <c:pt idx="3156">
                  <c:v>17.57862444027456</c:v>
                </c:pt>
                <c:pt idx="3157">
                  <c:v>17.562684591124942</c:v>
                </c:pt>
                <c:pt idx="3158">
                  <c:v>17.564141236288396</c:v>
                </c:pt>
                <c:pt idx="3159">
                  <c:v>17.547996276485154</c:v>
                </c:pt>
                <c:pt idx="3160">
                  <c:v>17.532571439958208</c:v>
                </c:pt>
                <c:pt idx="3161">
                  <c:v>17.581413332563599</c:v>
                </c:pt>
                <c:pt idx="3162">
                  <c:v>17.574907934111593</c:v>
                </c:pt>
                <c:pt idx="3163">
                  <c:v>17.5736257629455</c:v>
                </c:pt>
                <c:pt idx="3164">
                  <c:v>17.58061577256014</c:v>
                </c:pt>
                <c:pt idx="3165">
                  <c:v>17.585247211816</c:v>
                </c:pt>
                <c:pt idx="3166">
                  <c:v>17.54576379159554</c:v>
                </c:pt>
                <c:pt idx="3167">
                  <c:v>17.564869332906355</c:v>
                </c:pt>
                <c:pt idx="3168">
                  <c:v>17.55807247046209</c:v>
                </c:pt>
                <c:pt idx="3169">
                  <c:v>17.543235803745684</c:v>
                </c:pt>
                <c:pt idx="3170">
                  <c:v>17.541697140253536</c:v>
                </c:pt>
                <c:pt idx="3171">
                  <c:v>17.545153757614631</c:v>
                </c:pt>
                <c:pt idx="3172">
                  <c:v>17.506421509812242</c:v>
                </c:pt>
                <c:pt idx="3173">
                  <c:v>17.488029866407118</c:v>
                </c:pt>
                <c:pt idx="3174">
                  <c:v>17.50878954974764</c:v>
                </c:pt>
                <c:pt idx="3175">
                  <c:v>17.516212318292958</c:v>
                </c:pt>
                <c:pt idx="3176">
                  <c:v>17.523541354207552</c:v>
                </c:pt>
                <c:pt idx="3177">
                  <c:v>17.540981100266031</c:v>
                </c:pt>
                <c:pt idx="3178">
                  <c:v>17.542882825058804</c:v>
                </c:pt>
                <c:pt idx="3179">
                  <c:v>17.50994879719147</c:v>
                </c:pt>
                <c:pt idx="3180">
                  <c:v>17.62816097989792</c:v>
                </c:pt>
                <c:pt idx="3181">
                  <c:v>17.620729118191246</c:v>
                </c:pt>
                <c:pt idx="3182">
                  <c:v>17.639325671257133</c:v>
                </c:pt>
                <c:pt idx="3183">
                  <c:v>17.638666327181468</c:v>
                </c:pt>
                <c:pt idx="3184">
                  <c:v>17.647226588334533</c:v>
                </c:pt>
                <c:pt idx="3185">
                  <c:v>17.627764470196958</c:v>
                </c:pt>
                <c:pt idx="3186">
                  <c:v>17.55228892003931</c:v>
                </c:pt>
                <c:pt idx="3187">
                  <c:v>17.547479322119411</c:v>
                </c:pt>
                <c:pt idx="3188">
                  <c:v>17.536295914204985</c:v>
                </c:pt>
                <c:pt idx="3189">
                  <c:v>17.541685070127798</c:v>
                </c:pt>
                <c:pt idx="3190">
                  <c:v>17.553481713059881</c:v>
                </c:pt>
                <c:pt idx="3191">
                  <c:v>17.555424900610848</c:v>
                </c:pt>
                <c:pt idx="3192">
                  <c:v>17.562314063834247</c:v>
                </c:pt>
                <c:pt idx="3193">
                  <c:v>17.560414705190798</c:v>
                </c:pt>
                <c:pt idx="3194">
                  <c:v>17.529354376216684</c:v>
                </c:pt>
                <c:pt idx="3195">
                  <c:v>17.485009009983386</c:v>
                </c:pt>
                <c:pt idx="3196">
                  <c:v>17.50288719887287</c:v>
                </c:pt>
                <c:pt idx="3197">
                  <c:v>17.545114070308752</c:v>
                </c:pt>
                <c:pt idx="3198">
                  <c:v>17.534150304360978</c:v>
                </c:pt>
                <c:pt idx="3199">
                  <c:v>17.529907266209101</c:v>
                </c:pt>
                <c:pt idx="3200">
                  <c:v>17.548381487276131</c:v>
                </c:pt>
                <c:pt idx="3201">
                  <c:v>17.542185791861588</c:v>
                </c:pt>
                <c:pt idx="3202">
                  <c:v>17.509567617847146</c:v>
                </c:pt>
                <c:pt idx="3203">
                  <c:v>17.560250076933841</c:v>
                </c:pt>
                <c:pt idx="3204">
                  <c:v>17.562127795952478</c:v>
                </c:pt>
                <c:pt idx="3205">
                  <c:v>17.429814045213249</c:v>
                </c:pt>
                <c:pt idx="3206">
                  <c:v>17.405007726520523</c:v>
                </c:pt>
                <c:pt idx="3207">
                  <c:v>17.415764131153047</c:v>
                </c:pt>
                <c:pt idx="3208">
                  <c:v>17.420506808541166</c:v>
                </c:pt>
                <c:pt idx="3209">
                  <c:v>17.391969382150972</c:v>
                </c:pt>
                <c:pt idx="3210">
                  <c:v>17.418994261322414</c:v>
                </c:pt>
                <c:pt idx="3211">
                  <c:v>17.386556421553419</c:v>
                </c:pt>
                <c:pt idx="3212">
                  <c:v>17.402111770732795</c:v>
                </c:pt>
                <c:pt idx="3213">
                  <c:v>17.437214820185243</c:v>
                </c:pt>
                <c:pt idx="3214">
                  <c:v>17.612737902580555</c:v>
                </c:pt>
                <c:pt idx="3215">
                  <c:v>17.643341046133859</c:v>
                </c:pt>
                <c:pt idx="3216">
                  <c:v>17.659108529839948</c:v>
                </c:pt>
                <c:pt idx="3217">
                  <c:v>17.714620309581441</c:v>
                </c:pt>
                <c:pt idx="3218">
                  <c:v>17.696439650373161</c:v>
                </c:pt>
                <c:pt idx="3219">
                  <c:v>17.657641910846639</c:v>
                </c:pt>
                <c:pt idx="3220">
                  <c:v>17.664480202890068</c:v>
                </c:pt>
                <c:pt idx="3221">
                  <c:v>17.631462724569744</c:v>
                </c:pt>
                <c:pt idx="3222">
                  <c:v>17.665609463091428</c:v>
                </c:pt>
                <c:pt idx="3223">
                  <c:v>17.702306488996005</c:v>
                </c:pt>
                <c:pt idx="3224">
                  <c:v>17.710844110376947</c:v>
                </c:pt>
                <c:pt idx="3225">
                  <c:v>17.7344443193406</c:v>
                </c:pt>
                <c:pt idx="3226">
                  <c:v>17.729482252779793</c:v>
                </c:pt>
                <c:pt idx="3227">
                  <c:v>17.63607989357423</c:v>
                </c:pt>
                <c:pt idx="3228">
                  <c:v>17.628876966905015</c:v>
                </c:pt>
                <c:pt idx="3229">
                  <c:v>17.607261296491846</c:v>
                </c:pt>
                <c:pt idx="3230">
                  <c:v>17.654822912116924</c:v>
                </c:pt>
                <c:pt idx="3231">
                  <c:v>17.588850814992931</c:v>
                </c:pt>
                <c:pt idx="3232">
                  <c:v>17.600004446309867</c:v>
                </c:pt>
                <c:pt idx="3233">
                  <c:v>17.678512005384263</c:v>
                </c:pt>
                <c:pt idx="3234">
                  <c:v>17.754437905646537</c:v>
                </c:pt>
                <c:pt idx="3235">
                  <c:v>17.769463281012037</c:v>
                </c:pt>
                <c:pt idx="3236">
                  <c:v>17.7570793922064</c:v>
                </c:pt>
                <c:pt idx="3237">
                  <c:v>17.736636542019856</c:v>
                </c:pt>
                <c:pt idx="3238">
                  <c:v>17.786253119045988</c:v>
                </c:pt>
                <c:pt idx="3239">
                  <c:v>17.756371732794445</c:v>
                </c:pt>
                <c:pt idx="3240">
                  <c:v>17.687402845183065</c:v>
                </c:pt>
                <c:pt idx="3241">
                  <c:v>17.634323919293134</c:v>
                </c:pt>
                <c:pt idx="3242">
                  <c:v>17.815093661040759</c:v>
                </c:pt>
                <c:pt idx="3243">
                  <c:v>17.862173061717318</c:v>
                </c:pt>
                <c:pt idx="3244">
                  <c:v>17.820003909222731</c:v>
                </c:pt>
                <c:pt idx="3245">
                  <c:v>17.772557702471229</c:v>
                </c:pt>
                <c:pt idx="3246">
                  <c:v>17.819963668219273</c:v>
                </c:pt>
                <c:pt idx="3247">
                  <c:v>17.83592305899003</c:v>
                </c:pt>
                <c:pt idx="3248">
                  <c:v>17.78120568167952</c:v>
                </c:pt>
                <c:pt idx="3249">
                  <c:v>17.74288824488233</c:v>
                </c:pt>
                <c:pt idx="3250">
                  <c:v>17.862766378947892</c:v>
                </c:pt>
                <c:pt idx="3251">
                  <c:v>17.81850025700907</c:v>
                </c:pt>
                <c:pt idx="3252">
                  <c:v>17.800604450351184</c:v>
                </c:pt>
                <c:pt idx="3253">
                  <c:v>17.827673508071399</c:v>
                </c:pt>
                <c:pt idx="3254">
                  <c:v>17.619223475796531</c:v>
                </c:pt>
                <c:pt idx="3255">
                  <c:v>17.481283100642994</c:v>
                </c:pt>
                <c:pt idx="3256">
                  <c:v>17.546689795861166</c:v>
                </c:pt>
                <c:pt idx="3257">
                  <c:v>17.562884664915671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7-46D9-A8DF-322EFAE48A31}"/>
            </c:ext>
          </c:extLst>
        </c:ser>
        <c:ser>
          <c:idx val="1"/>
          <c:order val="1"/>
          <c:tx>
            <c:strRef>
              <c:f>'data 2012+'!$R$9</c:f>
              <c:strCache>
                <c:ptCount val="1"/>
                <c:pt idx="0">
                  <c:v>Upper Bound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2012+'!$A$10:$A$3267</c:f>
              <c:numCache>
                <c:formatCode>yyyy\-mm\-dd;@</c:formatCode>
                <c:ptCount val="3258"/>
                <c:pt idx="1">
                  <c:v>44165</c:v>
                </c:pt>
                <c:pt idx="2">
                  <c:v>44164</c:v>
                </c:pt>
                <c:pt idx="3">
                  <c:v>44163</c:v>
                </c:pt>
                <c:pt idx="4">
                  <c:v>44162</c:v>
                </c:pt>
                <c:pt idx="5">
                  <c:v>44161</c:v>
                </c:pt>
                <c:pt idx="6">
                  <c:v>44160</c:v>
                </c:pt>
                <c:pt idx="7">
                  <c:v>44159</c:v>
                </c:pt>
                <c:pt idx="8">
                  <c:v>44158</c:v>
                </c:pt>
                <c:pt idx="9">
                  <c:v>44157</c:v>
                </c:pt>
                <c:pt idx="10">
                  <c:v>44156</c:v>
                </c:pt>
                <c:pt idx="11">
                  <c:v>44155</c:v>
                </c:pt>
                <c:pt idx="12">
                  <c:v>44154</c:v>
                </c:pt>
                <c:pt idx="13">
                  <c:v>44153</c:v>
                </c:pt>
                <c:pt idx="14">
                  <c:v>44152</c:v>
                </c:pt>
                <c:pt idx="15">
                  <c:v>44151</c:v>
                </c:pt>
                <c:pt idx="16">
                  <c:v>44150</c:v>
                </c:pt>
                <c:pt idx="17">
                  <c:v>44149</c:v>
                </c:pt>
                <c:pt idx="18">
                  <c:v>44148</c:v>
                </c:pt>
                <c:pt idx="19">
                  <c:v>44147</c:v>
                </c:pt>
                <c:pt idx="20">
                  <c:v>44146</c:v>
                </c:pt>
                <c:pt idx="21">
                  <c:v>44145</c:v>
                </c:pt>
                <c:pt idx="22">
                  <c:v>44144</c:v>
                </c:pt>
                <c:pt idx="23">
                  <c:v>44143</c:v>
                </c:pt>
                <c:pt idx="24">
                  <c:v>44142</c:v>
                </c:pt>
                <c:pt idx="25">
                  <c:v>44141</c:v>
                </c:pt>
                <c:pt idx="26">
                  <c:v>44140</c:v>
                </c:pt>
                <c:pt idx="27">
                  <c:v>44139</c:v>
                </c:pt>
                <c:pt idx="28">
                  <c:v>44138</c:v>
                </c:pt>
                <c:pt idx="29">
                  <c:v>44137</c:v>
                </c:pt>
                <c:pt idx="30">
                  <c:v>44136</c:v>
                </c:pt>
                <c:pt idx="31">
                  <c:v>44135</c:v>
                </c:pt>
                <c:pt idx="32">
                  <c:v>44134</c:v>
                </c:pt>
                <c:pt idx="33">
                  <c:v>44133</c:v>
                </c:pt>
                <c:pt idx="34">
                  <c:v>44132</c:v>
                </c:pt>
                <c:pt idx="35">
                  <c:v>44131</c:v>
                </c:pt>
                <c:pt idx="36">
                  <c:v>44130</c:v>
                </c:pt>
                <c:pt idx="37">
                  <c:v>44129</c:v>
                </c:pt>
                <c:pt idx="38">
                  <c:v>44128</c:v>
                </c:pt>
                <c:pt idx="39">
                  <c:v>44127</c:v>
                </c:pt>
                <c:pt idx="40">
                  <c:v>44126</c:v>
                </c:pt>
                <c:pt idx="41">
                  <c:v>44125</c:v>
                </c:pt>
                <c:pt idx="42">
                  <c:v>44124</c:v>
                </c:pt>
                <c:pt idx="43">
                  <c:v>44123</c:v>
                </c:pt>
                <c:pt idx="44">
                  <c:v>44122</c:v>
                </c:pt>
                <c:pt idx="45">
                  <c:v>44121</c:v>
                </c:pt>
                <c:pt idx="46">
                  <c:v>44120</c:v>
                </c:pt>
                <c:pt idx="47">
                  <c:v>44119</c:v>
                </c:pt>
                <c:pt idx="48">
                  <c:v>44118</c:v>
                </c:pt>
                <c:pt idx="49">
                  <c:v>44117</c:v>
                </c:pt>
                <c:pt idx="50">
                  <c:v>44116</c:v>
                </c:pt>
                <c:pt idx="51">
                  <c:v>44115</c:v>
                </c:pt>
                <c:pt idx="52">
                  <c:v>44114</c:v>
                </c:pt>
                <c:pt idx="53">
                  <c:v>44113</c:v>
                </c:pt>
                <c:pt idx="54">
                  <c:v>44112</c:v>
                </c:pt>
                <c:pt idx="55">
                  <c:v>44111</c:v>
                </c:pt>
                <c:pt idx="56">
                  <c:v>44110</c:v>
                </c:pt>
                <c:pt idx="57">
                  <c:v>44109</c:v>
                </c:pt>
                <c:pt idx="58">
                  <c:v>44108</c:v>
                </c:pt>
                <c:pt idx="59">
                  <c:v>44107</c:v>
                </c:pt>
                <c:pt idx="60">
                  <c:v>44106</c:v>
                </c:pt>
                <c:pt idx="61">
                  <c:v>44105</c:v>
                </c:pt>
                <c:pt idx="62">
                  <c:v>44104</c:v>
                </c:pt>
                <c:pt idx="63">
                  <c:v>44103</c:v>
                </c:pt>
                <c:pt idx="64">
                  <c:v>44102</c:v>
                </c:pt>
                <c:pt idx="65">
                  <c:v>44101</c:v>
                </c:pt>
                <c:pt idx="66">
                  <c:v>44100</c:v>
                </c:pt>
                <c:pt idx="67">
                  <c:v>44099</c:v>
                </c:pt>
                <c:pt idx="68">
                  <c:v>44098</c:v>
                </c:pt>
                <c:pt idx="69">
                  <c:v>44097</c:v>
                </c:pt>
                <c:pt idx="70">
                  <c:v>44096</c:v>
                </c:pt>
                <c:pt idx="71">
                  <c:v>44095</c:v>
                </c:pt>
                <c:pt idx="72">
                  <c:v>44094</c:v>
                </c:pt>
                <c:pt idx="73">
                  <c:v>44093</c:v>
                </c:pt>
                <c:pt idx="74">
                  <c:v>44092</c:v>
                </c:pt>
                <c:pt idx="75">
                  <c:v>44091</c:v>
                </c:pt>
                <c:pt idx="76">
                  <c:v>44090</c:v>
                </c:pt>
                <c:pt idx="77">
                  <c:v>44089</c:v>
                </c:pt>
                <c:pt idx="78">
                  <c:v>44088</c:v>
                </c:pt>
                <c:pt idx="79">
                  <c:v>44087</c:v>
                </c:pt>
                <c:pt idx="80">
                  <c:v>44086</c:v>
                </c:pt>
                <c:pt idx="81">
                  <c:v>44085</c:v>
                </c:pt>
                <c:pt idx="82">
                  <c:v>44084</c:v>
                </c:pt>
                <c:pt idx="83">
                  <c:v>44083</c:v>
                </c:pt>
                <c:pt idx="84">
                  <c:v>44082</c:v>
                </c:pt>
                <c:pt idx="85">
                  <c:v>44081</c:v>
                </c:pt>
                <c:pt idx="86">
                  <c:v>44080</c:v>
                </c:pt>
                <c:pt idx="87">
                  <c:v>44079</c:v>
                </c:pt>
                <c:pt idx="88">
                  <c:v>44078</c:v>
                </c:pt>
                <c:pt idx="89">
                  <c:v>44077</c:v>
                </c:pt>
                <c:pt idx="90">
                  <c:v>44076</c:v>
                </c:pt>
                <c:pt idx="91">
                  <c:v>44075</c:v>
                </c:pt>
                <c:pt idx="92">
                  <c:v>44074</c:v>
                </c:pt>
                <c:pt idx="93">
                  <c:v>44073</c:v>
                </c:pt>
                <c:pt idx="94">
                  <c:v>44072</c:v>
                </c:pt>
                <c:pt idx="95">
                  <c:v>44071</c:v>
                </c:pt>
                <c:pt idx="96">
                  <c:v>44070</c:v>
                </c:pt>
                <c:pt idx="97">
                  <c:v>44069</c:v>
                </c:pt>
                <c:pt idx="98">
                  <c:v>44068</c:v>
                </c:pt>
                <c:pt idx="99">
                  <c:v>44067</c:v>
                </c:pt>
                <c:pt idx="100">
                  <c:v>44066</c:v>
                </c:pt>
                <c:pt idx="101">
                  <c:v>44065</c:v>
                </c:pt>
                <c:pt idx="102">
                  <c:v>44064</c:v>
                </c:pt>
                <c:pt idx="103">
                  <c:v>44063</c:v>
                </c:pt>
                <c:pt idx="104">
                  <c:v>44062</c:v>
                </c:pt>
                <c:pt idx="105">
                  <c:v>44061</c:v>
                </c:pt>
                <c:pt idx="106">
                  <c:v>44060</c:v>
                </c:pt>
                <c:pt idx="107">
                  <c:v>44059</c:v>
                </c:pt>
                <c:pt idx="108">
                  <c:v>44058</c:v>
                </c:pt>
                <c:pt idx="109">
                  <c:v>44057</c:v>
                </c:pt>
                <c:pt idx="110">
                  <c:v>44056</c:v>
                </c:pt>
                <c:pt idx="111">
                  <c:v>44055</c:v>
                </c:pt>
                <c:pt idx="112">
                  <c:v>44054</c:v>
                </c:pt>
                <c:pt idx="113">
                  <c:v>44053</c:v>
                </c:pt>
                <c:pt idx="114">
                  <c:v>44052</c:v>
                </c:pt>
                <c:pt idx="115">
                  <c:v>44051</c:v>
                </c:pt>
                <c:pt idx="116">
                  <c:v>44050</c:v>
                </c:pt>
                <c:pt idx="117">
                  <c:v>44049</c:v>
                </c:pt>
                <c:pt idx="118">
                  <c:v>44048</c:v>
                </c:pt>
                <c:pt idx="119">
                  <c:v>44047</c:v>
                </c:pt>
                <c:pt idx="120">
                  <c:v>44046</c:v>
                </c:pt>
                <c:pt idx="121">
                  <c:v>44045</c:v>
                </c:pt>
                <c:pt idx="122">
                  <c:v>44044</c:v>
                </c:pt>
                <c:pt idx="123">
                  <c:v>44043</c:v>
                </c:pt>
                <c:pt idx="124">
                  <c:v>44042</c:v>
                </c:pt>
                <c:pt idx="125">
                  <c:v>44041</c:v>
                </c:pt>
                <c:pt idx="126">
                  <c:v>44040</c:v>
                </c:pt>
                <c:pt idx="127">
                  <c:v>44039</c:v>
                </c:pt>
                <c:pt idx="128">
                  <c:v>44038</c:v>
                </c:pt>
                <c:pt idx="129">
                  <c:v>44037</c:v>
                </c:pt>
                <c:pt idx="130">
                  <c:v>44036</c:v>
                </c:pt>
                <c:pt idx="131">
                  <c:v>44035</c:v>
                </c:pt>
                <c:pt idx="132">
                  <c:v>44034</c:v>
                </c:pt>
                <c:pt idx="133">
                  <c:v>44033</c:v>
                </c:pt>
                <c:pt idx="134">
                  <c:v>44032</c:v>
                </c:pt>
                <c:pt idx="135">
                  <c:v>44031</c:v>
                </c:pt>
                <c:pt idx="136">
                  <c:v>44030</c:v>
                </c:pt>
                <c:pt idx="137">
                  <c:v>44029</c:v>
                </c:pt>
                <c:pt idx="138">
                  <c:v>44028</c:v>
                </c:pt>
                <c:pt idx="139">
                  <c:v>44027</c:v>
                </c:pt>
                <c:pt idx="140">
                  <c:v>44026</c:v>
                </c:pt>
                <c:pt idx="141">
                  <c:v>44025</c:v>
                </c:pt>
                <c:pt idx="142">
                  <c:v>44024</c:v>
                </c:pt>
                <c:pt idx="143">
                  <c:v>44023</c:v>
                </c:pt>
                <c:pt idx="144">
                  <c:v>44022</c:v>
                </c:pt>
                <c:pt idx="145">
                  <c:v>44021</c:v>
                </c:pt>
                <c:pt idx="146">
                  <c:v>44020</c:v>
                </c:pt>
                <c:pt idx="147">
                  <c:v>44019</c:v>
                </c:pt>
                <c:pt idx="148">
                  <c:v>44018</c:v>
                </c:pt>
                <c:pt idx="149">
                  <c:v>44017</c:v>
                </c:pt>
                <c:pt idx="150">
                  <c:v>44016</c:v>
                </c:pt>
                <c:pt idx="151">
                  <c:v>44015</c:v>
                </c:pt>
                <c:pt idx="152">
                  <c:v>44014</c:v>
                </c:pt>
                <c:pt idx="153">
                  <c:v>44013</c:v>
                </c:pt>
                <c:pt idx="154">
                  <c:v>44012</c:v>
                </c:pt>
                <c:pt idx="155">
                  <c:v>44011</c:v>
                </c:pt>
                <c:pt idx="156">
                  <c:v>44010</c:v>
                </c:pt>
                <c:pt idx="157">
                  <c:v>44009</c:v>
                </c:pt>
                <c:pt idx="158">
                  <c:v>44008</c:v>
                </c:pt>
                <c:pt idx="159">
                  <c:v>44007</c:v>
                </c:pt>
                <c:pt idx="160">
                  <c:v>44006</c:v>
                </c:pt>
                <c:pt idx="161">
                  <c:v>44005</c:v>
                </c:pt>
                <c:pt idx="162">
                  <c:v>44004</c:v>
                </c:pt>
                <c:pt idx="163">
                  <c:v>44003</c:v>
                </c:pt>
                <c:pt idx="164">
                  <c:v>44002</c:v>
                </c:pt>
                <c:pt idx="165">
                  <c:v>44001</c:v>
                </c:pt>
                <c:pt idx="166">
                  <c:v>44000</c:v>
                </c:pt>
                <c:pt idx="167">
                  <c:v>43999</c:v>
                </c:pt>
                <c:pt idx="168">
                  <c:v>43998</c:v>
                </c:pt>
                <c:pt idx="169">
                  <c:v>43997</c:v>
                </c:pt>
                <c:pt idx="170">
                  <c:v>43996</c:v>
                </c:pt>
                <c:pt idx="171">
                  <c:v>43995</c:v>
                </c:pt>
                <c:pt idx="172">
                  <c:v>43994</c:v>
                </c:pt>
                <c:pt idx="173">
                  <c:v>43993</c:v>
                </c:pt>
                <c:pt idx="174">
                  <c:v>43992</c:v>
                </c:pt>
                <c:pt idx="175">
                  <c:v>43991</c:v>
                </c:pt>
                <c:pt idx="176">
                  <c:v>43990</c:v>
                </c:pt>
                <c:pt idx="177">
                  <c:v>43989</c:v>
                </c:pt>
                <c:pt idx="178">
                  <c:v>43988</c:v>
                </c:pt>
                <c:pt idx="179">
                  <c:v>43987</c:v>
                </c:pt>
                <c:pt idx="180">
                  <c:v>43986</c:v>
                </c:pt>
                <c:pt idx="181">
                  <c:v>43985</c:v>
                </c:pt>
                <c:pt idx="182">
                  <c:v>43984</c:v>
                </c:pt>
                <c:pt idx="183">
                  <c:v>43983</c:v>
                </c:pt>
                <c:pt idx="184">
                  <c:v>43982</c:v>
                </c:pt>
                <c:pt idx="185">
                  <c:v>43981</c:v>
                </c:pt>
                <c:pt idx="186">
                  <c:v>43980</c:v>
                </c:pt>
                <c:pt idx="187">
                  <c:v>43979</c:v>
                </c:pt>
                <c:pt idx="188">
                  <c:v>43978</c:v>
                </c:pt>
                <c:pt idx="189">
                  <c:v>43977</c:v>
                </c:pt>
                <c:pt idx="190">
                  <c:v>43976</c:v>
                </c:pt>
                <c:pt idx="191">
                  <c:v>43975</c:v>
                </c:pt>
                <c:pt idx="192">
                  <c:v>43974</c:v>
                </c:pt>
                <c:pt idx="193">
                  <c:v>43973</c:v>
                </c:pt>
                <c:pt idx="194">
                  <c:v>43972</c:v>
                </c:pt>
                <c:pt idx="195">
                  <c:v>43971</c:v>
                </c:pt>
                <c:pt idx="196">
                  <c:v>43970</c:v>
                </c:pt>
                <c:pt idx="197">
                  <c:v>43969</c:v>
                </c:pt>
                <c:pt idx="198">
                  <c:v>43968</c:v>
                </c:pt>
                <c:pt idx="199">
                  <c:v>43967</c:v>
                </c:pt>
                <c:pt idx="200">
                  <c:v>43966</c:v>
                </c:pt>
                <c:pt idx="201">
                  <c:v>43965</c:v>
                </c:pt>
                <c:pt idx="202">
                  <c:v>43964</c:v>
                </c:pt>
                <c:pt idx="203">
                  <c:v>43963</c:v>
                </c:pt>
                <c:pt idx="204">
                  <c:v>43962</c:v>
                </c:pt>
                <c:pt idx="205">
                  <c:v>43961</c:v>
                </c:pt>
                <c:pt idx="206">
                  <c:v>43960</c:v>
                </c:pt>
                <c:pt idx="207">
                  <c:v>43959</c:v>
                </c:pt>
                <c:pt idx="208">
                  <c:v>43958</c:v>
                </c:pt>
                <c:pt idx="209">
                  <c:v>43957</c:v>
                </c:pt>
                <c:pt idx="210">
                  <c:v>43956</c:v>
                </c:pt>
                <c:pt idx="211">
                  <c:v>43955</c:v>
                </c:pt>
                <c:pt idx="212">
                  <c:v>43954</c:v>
                </c:pt>
                <c:pt idx="213">
                  <c:v>43953</c:v>
                </c:pt>
                <c:pt idx="214">
                  <c:v>43952</c:v>
                </c:pt>
                <c:pt idx="215">
                  <c:v>43951</c:v>
                </c:pt>
                <c:pt idx="216">
                  <c:v>43950</c:v>
                </c:pt>
                <c:pt idx="217">
                  <c:v>43949</c:v>
                </c:pt>
                <c:pt idx="218">
                  <c:v>43948</c:v>
                </c:pt>
                <c:pt idx="219">
                  <c:v>43947</c:v>
                </c:pt>
                <c:pt idx="220">
                  <c:v>43946</c:v>
                </c:pt>
                <c:pt idx="221">
                  <c:v>43945</c:v>
                </c:pt>
                <c:pt idx="222">
                  <c:v>43944</c:v>
                </c:pt>
                <c:pt idx="223">
                  <c:v>43943</c:v>
                </c:pt>
                <c:pt idx="224">
                  <c:v>43942</c:v>
                </c:pt>
                <c:pt idx="225">
                  <c:v>43941</c:v>
                </c:pt>
                <c:pt idx="226">
                  <c:v>43940</c:v>
                </c:pt>
                <c:pt idx="227">
                  <c:v>43939</c:v>
                </c:pt>
                <c:pt idx="228">
                  <c:v>43938</c:v>
                </c:pt>
                <c:pt idx="229">
                  <c:v>43937</c:v>
                </c:pt>
                <c:pt idx="230">
                  <c:v>43936</c:v>
                </c:pt>
                <c:pt idx="231">
                  <c:v>43935</c:v>
                </c:pt>
                <c:pt idx="232">
                  <c:v>43934</c:v>
                </c:pt>
                <c:pt idx="233">
                  <c:v>43933</c:v>
                </c:pt>
                <c:pt idx="234">
                  <c:v>43932</c:v>
                </c:pt>
                <c:pt idx="235">
                  <c:v>43931</c:v>
                </c:pt>
                <c:pt idx="236">
                  <c:v>43930</c:v>
                </c:pt>
                <c:pt idx="237">
                  <c:v>43929</c:v>
                </c:pt>
                <c:pt idx="238">
                  <c:v>43928</c:v>
                </c:pt>
                <c:pt idx="239">
                  <c:v>43927</c:v>
                </c:pt>
                <c:pt idx="240">
                  <c:v>43926</c:v>
                </c:pt>
                <c:pt idx="241">
                  <c:v>43925</c:v>
                </c:pt>
                <c:pt idx="242">
                  <c:v>43924</c:v>
                </c:pt>
                <c:pt idx="243">
                  <c:v>43923</c:v>
                </c:pt>
                <c:pt idx="244">
                  <c:v>43922</c:v>
                </c:pt>
                <c:pt idx="245">
                  <c:v>43921</c:v>
                </c:pt>
                <c:pt idx="246">
                  <c:v>43920</c:v>
                </c:pt>
                <c:pt idx="247">
                  <c:v>43919</c:v>
                </c:pt>
                <c:pt idx="248">
                  <c:v>43918</c:v>
                </c:pt>
                <c:pt idx="249">
                  <c:v>43917</c:v>
                </c:pt>
                <c:pt idx="250">
                  <c:v>43916</c:v>
                </c:pt>
                <c:pt idx="251">
                  <c:v>43915</c:v>
                </c:pt>
                <c:pt idx="252">
                  <c:v>43914</c:v>
                </c:pt>
                <c:pt idx="253">
                  <c:v>43913</c:v>
                </c:pt>
                <c:pt idx="254">
                  <c:v>43912</c:v>
                </c:pt>
                <c:pt idx="255">
                  <c:v>43911</c:v>
                </c:pt>
                <c:pt idx="256">
                  <c:v>43910</c:v>
                </c:pt>
                <c:pt idx="257">
                  <c:v>43909</c:v>
                </c:pt>
                <c:pt idx="258">
                  <c:v>43908</c:v>
                </c:pt>
                <c:pt idx="259">
                  <c:v>43907</c:v>
                </c:pt>
                <c:pt idx="260">
                  <c:v>43906</c:v>
                </c:pt>
                <c:pt idx="261">
                  <c:v>43905</c:v>
                </c:pt>
                <c:pt idx="262">
                  <c:v>43904</c:v>
                </c:pt>
                <c:pt idx="263">
                  <c:v>43903</c:v>
                </c:pt>
                <c:pt idx="264">
                  <c:v>43902</c:v>
                </c:pt>
                <c:pt idx="265">
                  <c:v>43901</c:v>
                </c:pt>
                <c:pt idx="266">
                  <c:v>43900</c:v>
                </c:pt>
                <c:pt idx="267">
                  <c:v>43899</c:v>
                </c:pt>
                <c:pt idx="268">
                  <c:v>43898</c:v>
                </c:pt>
                <c:pt idx="269">
                  <c:v>43897</c:v>
                </c:pt>
                <c:pt idx="270">
                  <c:v>43896</c:v>
                </c:pt>
                <c:pt idx="271">
                  <c:v>43895</c:v>
                </c:pt>
                <c:pt idx="272">
                  <c:v>43894</c:v>
                </c:pt>
                <c:pt idx="273">
                  <c:v>43893</c:v>
                </c:pt>
                <c:pt idx="274">
                  <c:v>43892</c:v>
                </c:pt>
                <c:pt idx="275">
                  <c:v>43891</c:v>
                </c:pt>
                <c:pt idx="276">
                  <c:v>43890</c:v>
                </c:pt>
                <c:pt idx="277">
                  <c:v>43889</c:v>
                </c:pt>
                <c:pt idx="278">
                  <c:v>43888</c:v>
                </c:pt>
                <c:pt idx="279">
                  <c:v>43887</c:v>
                </c:pt>
                <c:pt idx="280">
                  <c:v>43886</c:v>
                </c:pt>
                <c:pt idx="281">
                  <c:v>43885</c:v>
                </c:pt>
                <c:pt idx="282">
                  <c:v>43884</c:v>
                </c:pt>
                <c:pt idx="283">
                  <c:v>43883</c:v>
                </c:pt>
                <c:pt idx="284">
                  <c:v>43882</c:v>
                </c:pt>
                <c:pt idx="285">
                  <c:v>43881</c:v>
                </c:pt>
                <c:pt idx="286">
                  <c:v>43880</c:v>
                </c:pt>
                <c:pt idx="287">
                  <c:v>43879</c:v>
                </c:pt>
                <c:pt idx="288">
                  <c:v>43878</c:v>
                </c:pt>
                <c:pt idx="289">
                  <c:v>43877</c:v>
                </c:pt>
                <c:pt idx="290">
                  <c:v>43876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43870</c:v>
                </c:pt>
                <c:pt idx="297">
                  <c:v>43869</c:v>
                </c:pt>
                <c:pt idx="298">
                  <c:v>43868</c:v>
                </c:pt>
                <c:pt idx="299">
                  <c:v>43867</c:v>
                </c:pt>
                <c:pt idx="300">
                  <c:v>43866</c:v>
                </c:pt>
                <c:pt idx="301">
                  <c:v>43865</c:v>
                </c:pt>
                <c:pt idx="302">
                  <c:v>43864</c:v>
                </c:pt>
                <c:pt idx="303">
                  <c:v>43863</c:v>
                </c:pt>
                <c:pt idx="304">
                  <c:v>43862</c:v>
                </c:pt>
                <c:pt idx="305">
                  <c:v>43861</c:v>
                </c:pt>
                <c:pt idx="306">
                  <c:v>43860</c:v>
                </c:pt>
                <c:pt idx="307">
                  <c:v>43859</c:v>
                </c:pt>
                <c:pt idx="308">
                  <c:v>43858</c:v>
                </c:pt>
                <c:pt idx="309">
                  <c:v>43857</c:v>
                </c:pt>
                <c:pt idx="310">
                  <c:v>43856</c:v>
                </c:pt>
                <c:pt idx="311">
                  <c:v>43855</c:v>
                </c:pt>
                <c:pt idx="312">
                  <c:v>43854</c:v>
                </c:pt>
                <c:pt idx="313">
                  <c:v>43853</c:v>
                </c:pt>
                <c:pt idx="314">
                  <c:v>43852</c:v>
                </c:pt>
                <c:pt idx="315">
                  <c:v>43851</c:v>
                </c:pt>
                <c:pt idx="316">
                  <c:v>43850</c:v>
                </c:pt>
                <c:pt idx="317">
                  <c:v>43849</c:v>
                </c:pt>
                <c:pt idx="318">
                  <c:v>43848</c:v>
                </c:pt>
                <c:pt idx="319">
                  <c:v>43847</c:v>
                </c:pt>
                <c:pt idx="320">
                  <c:v>43846</c:v>
                </c:pt>
                <c:pt idx="321">
                  <c:v>43845</c:v>
                </c:pt>
                <c:pt idx="322">
                  <c:v>43844</c:v>
                </c:pt>
                <c:pt idx="323">
                  <c:v>43843</c:v>
                </c:pt>
                <c:pt idx="324">
                  <c:v>43842</c:v>
                </c:pt>
                <c:pt idx="325">
                  <c:v>43841</c:v>
                </c:pt>
                <c:pt idx="326">
                  <c:v>43840</c:v>
                </c:pt>
                <c:pt idx="327">
                  <c:v>43839</c:v>
                </c:pt>
                <c:pt idx="328">
                  <c:v>43838</c:v>
                </c:pt>
                <c:pt idx="329">
                  <c:v>43837</c:v>
                </c:pt>
                <c:pt idx="330">
                  <c:v>43836</c:v>
                </c:pt>
                <c:pt idx="331">
                  <c:v>43835</c:v>
                </c:pt>
                <c:pt idx="332">
                  <c:v>43834</c:v>
                </c:pt>
                <c:pt idx="333">
                  <c:v>43833</c:v>
                </c:pt>
                <c:pt idx="334">
                  <c:v>43832</c:v>
                </c:pt>
                <c:pt idx="335">
                  <c:v>43831</c:v>
                </c:pt>
                <c:pt idx="336">
                  <c:v>43830</c:v>
                </c:pt>
                <c:pt idx="337">
                  <c:v>43829</c:v>
                </c:pt>
                <c:pt idx="338">
                  <c:v>43828</c:v>
                </c:pt>
                <c:pt idx="339">
                  <c:v>43827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43821</c:v>
                </c:pt>
                <c:pt idx="346">
                  <c:v>43820</c:v>
                </c:pt>
                <c:pt idx="347">
                  <c:v>43819</c:v>
                </c:pt>
                <c:pt idx="348">
                  <c:v>43818</c:v>
                </c:pt>
                <c:pt idx="349">
                  <c:v>43817</c:v>
                </c:pt>
                <c:pt idx="350">
                  <c:v>43816</c:v>
                </c:pt>
                <c:pt idx="351">
                  <c:v>43815</c:v>
                </c:pt>
                <c:pt idx="352">
                  <c:v>43814</c:v>
                </c:pt>
                <c:pt idx="353">
                  <c:v>43813</c:v>
                </c:pt>
                <c:pt idx="354">
                  <c:v>43812</c:v>
                </c:pt>
                <c:pt idx="355">
                  <c:v>43811</c:v>
                </c:pt>
                <c:pt idx="356">
                  <c:v>43810</c:v>
                </c:pt>
                <c:pt idx="357">
                  <c:v>43809</c:v>
                </c:pt>
                <c:pt idx="358">
                  <c:v>43808</c:v>
                </c:pt>
                <c:pt idx="359">
                  <c:v>43807</c:v>
                </c:pt>
                <c:pt idx="360">
                  <c:v>43806</c:v>
                </c:pt>
                <c:pt idx="361">
                  <c:v>43805</c:v>
                </c:pt>
                <c:pt idx="362">
                  <c:v>43804</c:v>
                </c:pt>
                <c:pt idx="363">
                  <c:v>43803</c:v>
                </c:pt>
                <c:pt idx="364">
                  <c:v>43802</c:v>
                </c:pt>
                <c:pt idx="365">
                  <c:v>43801</c:v>
                </c:pt>
                <c:pt idx="366">
                  <c:v>43800</c:v>
                </c:pt>
                <c:pt idx="367">
                  <c:v>43799</c:v>
                </c:pt>
                <c:pt idx="368">
                  <c:v>43798</c:v>
                </c:pt>
                <c:pt idx="369">
                  <c:v>43797</c:v>
                </c:pt>
                <c:pt idx="370">
                  <c:v>43796</c:v>
                </c:pt>
                <c:pt idx="371">
                  <c:v>43795</c:v>
                </c:pt>
                <c:pt idx="372">
                  <c:v>43794</c:v>
                </c:pt>
                <c:pt idx="373">
                  <c:v>43793</c:v>
                </c:pt>
                <c:pt idx="374">
                  <c:v>43792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43786</c:v>
                </c:pt>
                <c:pt idx="381">
                  <c:v>43785</c:v>
                </c:pt>
                <c:pt idx="382">
                  <c:v>43784</c:v>
                </c:pt>
                <c:pt idx="383">
                  <c:v>43783</c:v>
                </c:pt>
                <c:pt idx="384">
                  <c:v>43782</c:v>
                </c:pt>
                <c:pt idx="385">
                  <c:v>43781</c:v>
                </c:pt>
                <c:pt idx="386">
                  <c:v>43780</c:v>
                </c:pt>
                <c:pt idx="387">
                  <c:v>43779</c:v>
                </c:pt>
                <c:pt idx="388">
                  <c:v>43778</c:v>
                </c:pt>
                <c:pt idx="389">
                  <c:v>43777</c:v>
                </c:pt>
                <c:pt idx="390">
                  <c:v>43776</c:v>
                </c:pt>
                <c:pt idx="391">
                  <c:v>43775</c:v>
                </c:pt>
                <c:pt idx="392">
                  <c:v>43774</c:v>
                </c:pt>
                <c:pt idx="393">
                  <c:v>43773</c:v>
                </c:pt>
                <c:pt idx="394">
                  <c:v>43772</c:v>
                </c:pt>
                <c:pt idx="395">
                  <c:v>43771</c:v>
                </c:pt>
                <c:pt idx="396">
                  <c:v>43770</c:v>
                </c:pt>
                <c:pt idx="397">
                  <c:v>43769</c:v>
                </c:pt>
                <c:pt idx="398">
                  <c:v>43768</c:v>
                </c:pt>
                <c:pt idx="399">
                  <c:v>43767</c:v>
                </c:pt>
                <c:pt idx="400">
                  <c:v>43766</c:v>
                </c:pt>
                <c:pt idx="401">
                  <c:v>43765</c:v>
                </c:pt>
                <c:pt idx="402">
                  <c:v>43764</c:v>
                </c:pt>
                <c:pt idx="403">
                  <c:v>43763</c:v>
                </c:pt>
                <c:pt idx="404">
                  <c:v>43762</c:v>
                </c:pt>
                <c:pt idx="405">
                  <c:v>43761</c:v>
                </c:pt>
                <c:pt idx="406">
                  <c:v>43760</c:v>
                </c:pt>
                <c:pt idx="407">
                  <c:v>43759</c:v>
                </c:pt>
                <c:pt idx="408">
                  <c:v>43758</c:v>
                </c:pt>
                <c:pt idx="409">
                  <c:v>43757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43751</c:v>
                </c:pt>
                <c:pt idx="416">
                  <c:v>43750</c:v>
                </c:pt>
                <c:pt idx="417">
                  <c:v>43749</c:v>
                </c:pt>
                <c:pt idx="418">
                  <c:v>43748</c:v>
                </c:pt>
                <c:pt idx="419">
                  <c:v>43747</c:v>
                </c:pt>
                <c:pt idx="420">
                  <c:v>43746</c:v>
                </c:pt>
                <c:pt idx="421">
                  <c:v>43745</c:v>
                </c:pt>
                <c:pt idx="422">
                  <c:v>43744</c:v>
                </c:pt>
                <c:pt idx="423">
                  <c:v>43743</c:v>
                </c:pt>
                <c:pt idx="424">
                  <c:v>43742</c:v>
                </c:pt>
                <c:pt idx="425">
                  <c:v>43741</c:v>
                </c:pt>
                <c:pt idx="426">
                  <c:v>43740</c:v>
                </c:pt>
                <c:pt idx="427">
                  <c:v>43739</c:v>
                </c:pt>
                <c:pt idx="428">
                  <c:v>43738</c:v>
                </c:pt>
                <c:pt idx="429">
                  <c:v>43737</c:v>
                </c:pt>
                <c:pt idx="430">
                  <c:v>43736</c:v>
                </c:pt>
                <c:pt idx="431">
                  <c:v>43735</c:v>
                </c:pt>
                <c:pt idx="432">
                  <c:v>43734</c:v>
                </c:pt>
                <c:pt idx="433">
                  <c:v>43733</c:v>
                </c:pt>
                <c:pt idx="434">
                  <c:v>43732</c:v>
                </c:pt>
                <c:pt idx="435">
                  <c:v>43731</c:v>
                </c:pt>
                <c:pt idx="436">
                  <c:v>43730</c:v>
                </c:pt>
                <c:pt idx="437">
                  <c:v>43729</c:v>
                </c:pt>
                <c:pt idx="438">
                  <c:v>43728</c:v>
                </c:pt>
                <c:pt idx="439">
                  <c:v>43727</c:v>
                </c:pt>
                <c:pt idx="440">
                  <c:v>43726</c:v>
                </c:pt>
                <c:pt idx="441">
                  <c:v>43725</c:v>
                </c:pt>
                <c:pt idx="442">
                  <c:v>43724</c:v>
                </c:pt>
                <c:pt idx="443">
                  <c:v>43723</c:v>
                </c:pt>
                <c:pt idx="444">
                  <c:v>43722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43716</c:v>
                </c:pt>
                <c:pt idx="451">
                  <c:v>43715</c:v>
                </c:pt>
                <c:pt idx="452">
                  <c:v>43714</c:v>
                </c:pt>
                <c:pt idx="453">
                  <c:v>43713</c:v>
                </c:pt>
                <c:pt idx="454">
                  <c:v>43712</c:v>
                </c:pt>
                <c:pt idx="455">
                  <c:v>43711</c:v>
                </c:pt>
                <c:pt idx="456">
                  <c:v>43710</c:v>
                </c:pt>
                <c:pt idx="457">
                  <c:v>43709</c:v>
                </c:pt>
                <c:pt idx="458">
                  <c:v>43708</c:v>
                </c:pt>
                <c:pt idx="459">
                  <c:v>43707</c:v>
                </c:pt>
                <c:pt idx="460">
                  <c:v>43706</c:v>
                </c:pt>
                <c:pt idx="461">
                  <c:v>43705</c:v>
                </c:pt>
                <c:pt idx="462">
                  <c:v>43704</c:v>
                </c:pt>
                <c:pt idx="463">
                  <c:v>43703</c:v>
                </c:pt>
                <c:pt idx="464">
                  <c:v>43702</c:v>
                </c:pt>
                <c:pt idx="465">
                  <c:v>43701</c:v>
                </c:pt>
                <c:pt idx="466">
                  <c:v>43700</c:v>
                </c:pt>
                <c:pt idx="467">
                  <c:v>43699</c:v>
                </c:pt>
                <c:pt idx="468">
                  <c:v>43698</c:v>
                </c:pt>
                <c:pt idx="469">
                  <c:v>43697</c:v>
                </c:pt>
                <c:pt idx="470">
                  <c:v>43696</c:v>
                </c:pt>
                <c:pt idx="471">
                  <c:v>43695</c:v>
                </c:pt>
                <c:pt idx="472">
                  <c:v>43694</c:v>
                </c:pt>
                <c:pt idx="473">
                  <c:v>43693</c:v>
                </c:pt>
                <c:pt idx="474">
                  <c:v>43692</c:v>
                </c:pt>
                <c:pt idx="475">
                  <c:v>43691</c:v>
                </c:pt>
                <c:pt idx="476">
                  <c:v>43690</c:v>
                </c:pt>
                <c:pt idx="477">
                  <c:v>43689</c:v>
                </c:pt>
                <c:pt idx="478">
                  <c:v>43688</c:v>
                </c:pt>
                <c:pt idx="479">
                  <c:v>43687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43681</c:v>
                </c:pt>
                <c:pt idx="486">
                  <c:v>43680</c:v>
                </c:pt>
                <c:pt idx="487">
                  <c:v>43679</c:v>
                </c:pt>
                <c:pt idx="488">
                  <c:v>43678</c:v>
                </c:pt>
                <c:pt idx="489">
                  <c:v>43677</c:v>
                </c:pt>
                <c:pt idx="490">
                  <c:v>43676</c:v>
                </c:pt>
                <c:pt idx="491">
                  <c:v>43675</c:v>
                </c:pt>
                <c:pt idx="492">
                  <c:v>43674</c:v>
                </c:pt>
                <c:pt idx="493">
                  <c:v>43673</c:v>
                </c:pt>
                <c:pt idx="494">
                  <c:v>43672</c:v>
                </c:pt>
                <c:pt idx="495">
                  <c:v>43671</c:v>
                </c:pt>
                <c:pt idx="496">
                  <c:v>43670</c:v>
                </c:pt>
                <c:pt idx="497">
                  <c:v>43669</c:v>
                </c:pt>
                <c:pt idx="498">
                  <c:v>43668</c:v>
                </c:pt>
                <c:pt idx="499">
                  <c:v>43667</c:v>
                </c:pt>
                <c:pt idx="500">
                  <c:v>43666</c:v>
                </c:pt>
                <c:pt idx="501">
                  <c:v>43665</c:v>
                </c:pt>
                <c:pt idx="502">
                  <c:v>43664</c:v>
                </c:pt>
                <c:pt idx="503">
                  <c:v>43663</c:v>
                </c:pt>
                <c:pt idx="504">
                  <c:v>43662</c:v>
                </c:pt>
                <c:pt idx="505">
                  <c:v>43661</c:v>
                </c:pt>
                <c:pt idx="506">
                  <c:v>43660</c:v>
                </c:pt>
                <c:pt idx="507">
                  <c:v>43659</c:v>
                </c:pt>
                <c:pt idx="508">
                  <c:v>43658</c:v>
                </c:pt>
                <c:pt idx="509">
                  <c:v>43657</c:v>
                </c:pt>
                <c:pt idx="510">
                  <c:v>43656</c:v>
                </c:pt>
                <c:pt idx="511">
                  <c:v>43655</c:v>
                </c:pt>
                <c:pt idx="512">
                  <c:v>43654</c:v>
                </c:pt>
                <c:pt idx="513">
                  <c:v>43653</c:v>
                </c:pt>
                <c:pt idx="514">
                  <c:v>43652</c:v>
                </c:pt>
                <c:pt idx="515">
                  <c:v>43651</c:v>
                </c:pt>
                <c:pt idx="516">
                  <c:v>43650</c:v>
                </c:pt>
                <c:pt idx="517">
                  <c:v>43649</c:v>
                </c:pt>
                <c:pt idx="518">
                  <c:v>43648</c:v>
                </c:pt>
                <c:pt idx="519">
                  <c:v>43647</c:v>
                </c:pt>
                <c:pt idx="520">
                  <c:v>43646</c:v>
                </c:pt>
                <c:pt idx="521">
                  <c:v>43645</c:v>
                </c:pt>
                <c:pt idx="522">
                  <c:v>43644</c:v>
                </c:pt>
                <c:pt idx="523">
                  <c:v>43643</c:v>
                </c:pt>
                <c:pt idx="524">
                  <c:v>43642</c:v>
                </c:pt>
                <c:pt idx="525">
                  <c:v>43641</c:v>
                </c:pt>
                <c:pt idx="526">
                  <c:v>43640</c:v>
                </c:pt>
                <c:pt idx="527">
                  <c:v>43639</c:v>
                </c:pt>
                <c:pt idx="528">
                  <c:v>43638</c:v>
                </c:pt>
                <c:pt idx="529">
                  <c:v>43637</c:v>
                </c:pt>
                <c:pt idx="530">
                  <c:v>43636</c:v>
                </c:pt>
                <c:pt idx="531">
                  <c:v>43635</c:v>
                </c:pt>
                <c:pt idx="532">
                  <c:v>43634</c:v>
                </c:pt>
                <c:pt idx="533">
                  <c:v>43633</c:v>
                </c:pt>
                <c:pt idx="534">
                  <c:v>43632</c:v>
                </c:pt>
                <c:pt idx="535">
                  <c:v>43631</c:v>
                </c:pt>
                <c:pt idx="536">
                  <c:v>43630</c:v>
                </c:pt>
                <c:pt idx="537">
                  <c:v>43629</c:v>
                </c:pt>
                <c:pt idx="538">
                  <c:v>43628</c:v>
                </c:pt>
                <c:pt idx="539">
                  <c:v>43627</c:v>
                </c:pt>
                <c:pt idx="540">
                  <c:v>43626</c:v>
                </c:pt>
                <c:pt idx="541">
                  <c:v>43625</c:v>
                </c:pt>
                <c:pt idx="542">
                  <c:v>43624</c:v>
                </c:pt>
                <c:pt idx="543">
                  <c:v>43623</c:v>
                </c:pt>
                <c:pt idx="544">
                  <c:v>43622</c:v>
                </c:pt>
                <c:pt idx="545">
                  <c:v>43621</c:v>
                </c:pt>
                <c:pt idx="546">
                  <c:v>43620</c:v>
                </c:pt>
                <c:pt idx="547">
                  <c:v>43619</c:v>
                </c:pt>
                <c:pt idx="548">
                  <c:v>43618</c:v>
                </c:pt>
                <c:pt idx="549">
                  <c:v>43617</c:v>
                </c:pt>
                <c:pt idx="550">
                  <c:v>43616</c:v>
                </c:pt>
                <c:pt idx="551">
                  <c:v>43615</c:v>
                </c:pt>
                <c:pt idx="552">
                  <c:v>43614</c:v>
                </c:pt>
                <c:pt idx="553">
                  <c:v>43613</c:v>
                </c:pt>
                <c:pt idx="554">
                  <c:v>43612</c:v>
                </c:pt>
                <c:pt idx="555">
                  <c:v>43611</c:v>
                </c:pt>
                <c:pt idx="556">
                  <c:v>43610</c:v>
                </c:pt>
                <c:pt idx="557">
                  <c:v>43609</c:v>
                </c:pt>
                <c:pt idx="558">
                  <c:v>43608</c:v>
                </c:pt>
                <c:pt idx="559">
                  <c:v>43607</c:v>
                </c:pt>
                <c:pt idx="560">
                  <c:v>43606</c:v>
                </c:pt>
                <c:pt idx="561">
                  <c:v>43605</c:v>
                </c:pt>
                <c:pt idx="562">
                  <c:v>43604</c:v>
                </c:pt>
                <c:pt idx="563">
                  <c:v>43603</c:v>
                </c:pt>
                <c:pt idx="564">
                  <c:v>43602</c:v>
                </c:pt>
                <c:pt idx="565">
                  <c:v>43601</c:v>
                </c:pt>
                <c:pt idx="566">
                  <c:v>43600</c:v>
                </c:pt>
                <c:pt idx="567">
                  <c:v>43599</c:v>
                </c:pt>
                <c:pt idx="568">
                  <c:v>43598</c:v>
                </c:pt>
                <c:pt idx="569">
                  <c:v>43597</c:v>
                </c:pt>
                <c:pt idx="570">
                  <c:v>43596</c:v>
                </c:pt>
                <c:pt idx="571">
                  <c:v>43595</c:v>
                </c:pt>
                <c:pt idx="572">
                  <c:v>43594</c:v>
                </c:pt>
                <c:pt idx="573">
                  <c:v>43593</c:v>
                </c:pt>
                <c:pt idx="574">
                  <c:v>43592</c:v>
                </c:pt>
                <c:pt idx="575">
                  <c:v>43591</c:v>
                </c:pt>
                <c:pt idx="576">
                  <c:v>43590</c:v>
                </c:pt>
                <c:pt idx="577">
                  <c:v>43589</c:v>
                </c:pt>
                <c:pt idx="578">
                  <c:v>43588</c:v>
                </c:pt>
                <c:pt idx="579">
                  <c:v>43587</c:v>
                </c:pt>
                <c:pt idx="580">
                  <c:v>43586</c:v>
                </c:pt>
                <c:pt idx="581">
                  <c:v>43585</c:v>
                </c:pt>
                <c:pt idx="582">
                  <c:v>43584</c:v>
                </c:pt>
                <c:pt idx="583">
                  <c:v>43583</c:v>
                </c:pt>
                <c:pt idx="584">
                  <c:v>43582</c:v>
                </c:pt>
                <c:pt idx="585">
                  <c:v>43581</c:v>
                </c:pt>
                <c:pt idx="586">
                  <c:v>43580</c:v>
                </c:pt>
                <c:pt idx="587">
                  <c:v>43579</c:v>
                </c:pt>
                <c:pt idx="588">
                  <c:v>43578</c:v>
                </c:pt>
                <c:pt idx="589">
                  <c:v>43577</c:v>
                </c:pt>
                <c:pt idx="590">
                  <c:v>43576</c:v>
                </c:pt>
                <c:pt idx="591">
                  <c:v>43575</c:v>
                </c:pt>
                <c:pt idx="592">
                  <c:v>43574</c:v>
                </c:pt>
                <c:pt idx="593">
                  <c:v>43573</c:v>
                </c:pt>
                <c:pt idx="594">
                  <c:v>43572</c:v>
                </c:pt>
                <c:pt idx="595">
                  <c:v>43571</c:v>
                </c:pt>
                <c:pt idx="596">
                  <c:v>43570</c:v>
                </c:pt>
                <c:pt idx="597">
                  <c:v>43569</c:v>
                </c:pt>
                <c:pt idx="598">
                  <c:v>43568</c:v>
                </c:pt>
                <c:pt idx="599">
                  <c:v>43567</c:v>
                </c:pt>
                <c:pt idx="600">
                  <c:v>43566</c:v>
                </c:pt>
                <c:pt idx="601">
                  <c:v>43565</c:v>
                </c:pt>
                <c:pt idx="602">
                  <c:v>43564</c:v>
                </c:pt>
                <c:pt idx="603">
                  <c:v>43563</c:v>
                </c:pt>
                <c:pt idx="604">
                  <c:v>43562</c:v>
                </c:pt>
                <c:pt idx="605">
                  <c:v>43561</c:v>
                </c:pt>
                <c:pt idx="606">
                  <c:v>43560</c:v>
                </c:pt>
                <c:pt idx="607">
                  <c:v>43559</c:v>
                </c:pt>
                <c:pt idx="608">
                  <c:v>43558</c:v>
                </c:pt>
                <c:pt idx="609">
                  <c:v>43557</c:v>
                </c:pt>
                <c:pt idx="610">
                  <c:v>43556</c:v>
                </c:pt>
                <c:pt idx="611">
                  <c:v>43555</c:v>
                </c:pt>
                <c:pt idx="612">
                  <c:v>43554</c:v>
                </c:pt>
                <c:pt idx="613">
                  <c:v>43553</c:v>
                </c:pt>
                <c:pt idx="614">
                  <c:v>43552</c:v>
                </c:pt>
                <c:pt idx="615">
                  <c:v>43551</c:v>
                </c:pt>
                <c:pt idx="616">
                  <c:v>43550</c:v>
                </c:pt>
                <c:pt idx="617">
                  <c:v>43549</c:v>
                </c:pt>
                <c:pt idx="618">
                  <c:v>43548</c:v>
                </c:pt>
                <c:pt idx="619">
                  <c:v>43547</c:v>
                </c:pt>
                <c:pt idx="620">
                  <c:v>43546</c:v>
                </c:pt>
                <c:pt idx="621">
                  <c:v>43545</c:v>
                </c:pt>
                <c:pt idx="622">
                  <c:v>43544</c:v>
                </c:pt>
                <c:pt idx="623">
                  <c:v>43543</c:v>
                </c:pt>
                <c:pt idx="624">
                  <c:v>43542</c:v>
                </c:pt>
                <c:pt idx="625">
                  <c:v>43541</c:v>
                </c:pt>
                <c:pt idx="626">
                  <c:v>43540</c:v>
                </c:pt>
                <c:pt idx="627">
                  <c:v>43539</c:v>
                </c:pt>
                <c:pt idx="628">
                  <c:v>43538</c:v>
                </c:pt>
                <c:pt idx="629">
                  <c:v>43537</c:v>
                </c:pt>
                <c:pt idx="630">
                  <c:v>43536</c:v>
                </c:pt>
                <c:pt idx="631">
                  <c:v>43535</c:v>
                </c:pt>
                <c:pt idx="632">
                  <c:v>43534</c:v>
                </c:pt>
                <c:pt idx="633">
                  <c:v>43533</c:v>
                </c:pt>
                <c:pt idx="634">
                  <c:v>43532</c:v>
                </c:pt>
                <c:pt idx="635">
                  <c:v>43531</c:v>
                </c:pt>
                <c:pt idx="636">
                  <c:v>43530</c:v>
                </c:pt>
                <c:pt idx="637">
                  <c:v>43529</c:v>
                </c:pt>
                <c:pt idx="638">
                  <c:v>43528</c:v>
                </c:pt>
                <c:pt idx="639">
                  <c:v>43527</c:v>
                </c:pt>
                <c:pt idx="640">
                  <c:v>43526</c:v>
                </c:pt>
                <c:pt idx="641">
                  <c:v>43525</c:v>
                </c:pt>
                <c:pt idx="642">
                  <c:v>43524</c:v>
                </c:pt>
                <c:pt idx="643">
                  <c:v>43523</c:v>
                </c:pt>
                <c:pt idx="644">
                  <c:v>43522</c:v>
                </c:pt>
                <c:pt idx="645">
                  <c:v>43521</c:v>
                </c:pt>
                <c:pt idx="646">
                  <c:v>43520</c:v>
                </c:pt>
                <c:pt idx="647">
                  <c:v>43519</c:v>
                </c:pt>
                <c:pt idx="648">
                  <c:v>43518</c:v>
                </c:pt>
                <c:pt idx="649">
                  <c:v>43517</c:v>
                </c:pt>
                <c:pt idx="650">
                  <c:v>43516</c:v>
                </c:pt>
                <c:pt idx="651">
                  <c:v>43515</c:v>
                </c:pt>
                <c:pt idx="652">
                  <c:v>43514</c:v>
                </c:pt>
                <c:pt idx="653">
                  <c:v>43513</c:v>
                </c:pt>
                <c:pt idx="654">
                  <c:v>43512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43506</c:v>
                </c:pt>
                <c:pt idx="661">
                  <c:v>43505</c:v>
                </c:pt>
                <c:pt idx="662">
                  <c:v>43504</c:v>
                </c:pt>
                <c:pt idx="663">
                  <c:v>43503</c:v>
                </c:pt>
                <c:pt idx="664">
                  <c:v>43502</c:v>
                </c:pt>
                <c:pt idx="665">
                  <c:v>43501</c:v>
                </c:pt>
                <c:pt idx="666">
                  <c:v>43500</c:v>
                </c:pt>
                <c:pt idx="667">
                  <c:v>43499</c:v>
                </c:pt>
                <c:pt idx="668">
                  <c:v>43498</c:v>
                </c:pt>
                <c:pt idx="669">
                  <c:v>43497</c:v>
                </c:pt>
                <c:pt idx="670">
                  <c:v>43496</c:v>
                </c:pt>
                <c:pt idx="671">
                  <c:v>43495</c:v>
                </c:pt>
                <c:pt idx="672">
                  <c:v>43494</c:v>
                </c:pt>
                <c:pt idx="673">
                  <c:v>43493</c:v>
                </c:pt>
                <c:pt idx="674">
                  <c:v>43492</c:v>
                </c:pt>
                <c:pt idx="675">
                  <c:v>43491</c:v>
                </c:pt>
                <c:pt idx="676">
                  <c:v>43490</c:v>
                </c:pt>
                <c:pt idx="677">
                  <c:v>43489</c:v>
                </c:pt>
                <c:pt idx="678">
                  <c:v>43488</c:v>
                </c:pt>
                <c:pt idx="679">
                  <c:v>43487</c:v>
                </c:pt>
                <c:pt idx="680">
                  <c:v>43486</c:v>
                </c:pt>
                <c:pt idx="681">
                  <c:v>43485</c:v>
                </c:pt>
                <c:pt idx="682">
                  <c:v>43484</c:v>
                </c:pt>
                <c:pt idx="683">
                  <c:v>43483</c:v>
                </c:pt>
                <c:pt idx="684">
                  <c:v>43482</c:v>
                </c:pt>
                <c:pt idx="685">
                  <c:v>43481</c:v>
                </c:pt>
                <c:pt idx="686">
                  <c:v>43480</c:v>
                </c:pt>
                <c:pt idx="687">
                  <c:v>43479</c:v>
                </c:pt>
                <c:pt idx="688">
                  <c:v>43478</c:v>
                </c:pt>
                <c:pt idx="689">
                  <c:v>43477</c:v>
                </c:pt>
                <c:pt idx="690">
                  <c:v>43476</c:v>
                </c:pt>
                <c:pt idx="691">
                  <c:v>43475</c:v>
                </c:pt>
                <c:pt idx="692">
                  <c:v>43474</c:v>
                </c:pt>
                <c:pt idx="693">
                  <c:v>43473</c:v>
                </c:pt>
                <c:pt idx="694">
                  <c:v>43472</c:v>
                </c:pt>
                <c:pt idx="695">
                  <c:v>43471</c:v>
                </c:pt>
                <c:pt idx="696">
                  <c:v>43470</c:v>
                </c:pt>
                <c:pt idx="697">
                  <c:v>43469</c:v>
                </c:pt>
                <c:pt idx="698">
                  <c:v>43468</c:v>
                </c:pt>
                <c:pt idx="699">
                  <c:v>43467</c:v>
                </c:pt>
                <c:pt idx="700">
                  <c:v>43466</c:v>
                </c:pt>
                <c:pt idx="701">
                  <c:v>43465</c:v>
                </c:pt>
                <c:pt idx="702">
                  <c:v>43464</c:v>
                </c:pt>
                <c:pt idx="703">
                  <c:v>43463</c:v>
                </c:pt>
                <c:pt idx="704">
                  <c:v>43462</c:v>
                </c:pt>
                <c:pt idx="705">
                  <c:v>43461</c:v>
                </c:pt>
                <c:pt idx="706">
                  <c:v>43460</c:v>
                </c:pt>
                <c:pt idx="707">
                  <c:v>43459</c:v>
                </c:pt>
                <c:pt idx="708">
                  <c:v>43458</c:v>
                </c:pt>
                <c:pt idx="709">
                  <c:v>43457</c:v>
                </c:pt>
                <c:pt idx="710">
                  <c:v>43456</c:v>
                </c:pt>
                <c:pt idx="711">
                  <c:v>43455</c:v>
                </c:pt>
                <c:pt idx="712">
                  <c:v>43454</c:v>
                </c:pt>
                <c:pt idx="713">
                  <c:v>43453</c:v>
                </c:pt>
                <c:pt idx="714">
                  <c:v>43452</c:v>
                </c:pt>
                <c:pt idx="715">
                  <c:v>43451</c:v>
                </c:pt>
                <c:pt idx="716">
                  <c:v>43450</c:v>
                </c:pt>
                <c:pt idx="717">
                  <c:v>43449</c:v>
                </c:pt>
                <c:pt idx="718">
                  <c:v>43448</c:v>
                </c:pt>
                <c:pt idx="719">
                  <c:v>43447</c:v>
                </c:pt>
                <c:pt idx="720">
                  <c:v>43446</c:v>
                </c:pt>
                <c:pt idx="721">
                  <c:v>43445</c:v>
                </c:pt>
                <c:pt idx="722">
                  <c:v>43444</c:v>
                </c:pt>
                <c:pt idx="723">
                  <c:v>43443</c:v>
                </c:pt>
                <c:pt idx="724">
                  <c:v>43442</c:v>
                </c:pt>
                <c:pt idx="725">
                  <c:v>43441</c:v>
                </c:pt>
                <c:pt idx="726">
                  <c:v>43440</c:v>
                </c:pt>
                <c:pt idx="727">
                  <c:v>43439</c:v>
                </c:pt>
                <c:pt idx="728">
                  <c:v>43438</c:v>
                </c:pt>
                <c:pt idx="729">
                  <c:v>43437</c:v>
                </c:pt>
                <c:pt idx="730">
                  <c:v>43436</c:v>
                </c:pt>
                <c:pt idx="731">
                  <c:v>43435</c:v>
                </c:pt>
                <c:pt idx="732">
                  <c:v>43434</c:v>
                </c:pt>
                <c:pt idx="733">
                  <c:v>43433</c:v>
                </c:pt>
                <c:pt idx="734">
                  <c:v>43432</c:v>
                </c:pt>
                <c:pt idx="735">
                  <c:v>43431</c:v>
                </c:pt>
                <c:pt idx="736">
                  <c:v>43430</c:v>
                </c:pt>
                <c:pt idx="737">
                  <c:v>43429</c:v>
                </c:pt>
                <c:pt idx="738">
                  <c:v>43428</c:v>
                </c:pt>
                <c:pt idx="739">
                  <c:v>43427</c:v>
                </c:pt>
                <c:pt idx="740">
                  <c:v>43426</c:v>
                </c:pt>
                <c:pt idx="741">
                  <c:v>43425</c:v>
                </c:pt>
                <c:pt idx="742">
                  <c:v>43424</c:v>
                </c:pt>
                <c:pt idx="743">
                  <c:v>43423</c:v>
                </c:pt>
                <c:pt idx="744">
                  <c:v>43422</c:v>
                </c:pt>
                <c:pt idx="745">
                  <c:v>43421</c:v>
                </c:pt>
                <c:pt idx="746">
                  <c:v>43420</c:v>
                </c:pt>
                <c:pt idx="747">
                  <c:v>43419</c:v>
                </c:pt>
                <c:pt idx="748">
                  <c:v>43418</c:v>
                </c:pt>
                <c:pt idx="749">
                  <c:v>43417</c:v>
                </c:pt>
                <c:pt idx="750">
                  <c:v>43416</c:v>
                </c:pt>
                <c:pt idx="751">
                  <c:v>43415</c:v>
                </c:pt>
                <c:pt idx="752">
                  <c:v>43414</c:v>
                </c:pt>
                <c:pt idx="753">
                  <c:v>43413</c:v>
                </c:pt>
                <c:pt idx="754">
                  <c:v>43412</c:v>
                </c:pt>
                <c:pt idx="755">
                  <c:v>43411</c:v>
                </c:pt>
                <c:pt idx="756">
                  <c:v>43410</c:v>
                </c:pt>
                <c:pt idx="757">
                  <c:v>43409</c:v>
                </c:pt>
                <c:pt idx="758">
                  <c:v>43408</c:v>
                </c:pt>
                <c:pt idx="759">
                  <c:v>43407</c:v>
                </c:pt>
                <c:pt idx="760">
                  <c:v>43406</c:v>
                </c:pt>
                <c:pt idx="761">
                  <c:v>43405</c:v>
                </c:pt>
                <c:pt idx="762">
                  <c:v>43404</c:v>
                </c:pt>
                <c:pt idx="763">
                  <c:v>43403</c:v>
                </c:pt>
                <c:pt idx="764">
                  <c:v>43402</c:v>
                </c:pt>
                <c:pt idx="765">
                  <c:v>43401</c:v>
                </c:pt>
                <c:pt idx="766">
                  <c:v>43400</c:v>
                </c:pt>
                <c:pt idx="767">
                  <c:v>43399</c:v>
                </c:pt>
                <c:pt idx="768">
                  <c:v>43398</c:v>
                </c:pt>
                <c:pt idx="769">
                  <c:v>43397</c:v>
                </c:pt>
                <c:pt idx="770">
                  <c:v>43396</c:v>
                </c:pt>
                <c:pt idx="771">
                  <c:v>43395</c:v>
                </c:pt>
                <c:pt idx="772">
                  <c:v>43394</c:v>
                </c:pt>
                <c:pt idx="773">
                  <c:v>43393</c:v>
                </c:pt>
                <c:pt idx="774">
                  <c:v>43392</c:v>
                </c:pt>
                <c:pt idx="775">
                  <c:v>43391</c:v>
                </c:pt>
                <c:pt idx="776">
                  <c:v>43390</c:v>
                </c:pt>
                <c:pt idx="777">
                  <c:v>43389</c:v>
                </c:pt>
                <c:pt idx="778">
                  <c:v>43388</c:v>
                </c:pt>
                <c:pt idx="779">
                  <c:v>43387</c:v>
                </c:pt>
                <c:pt idx="780">
                  <c:v>43386</c:v>
                </c:pt>
                <c:pt idx="781">
                  <c:v>43385</c:v>
                </c:pt>
                <c:pt idx="782">
                  <c:v>43384</c:v>
                </c:pt>
                <c:pt idx="783">
                  <c:v>43383</c:v>
                </c:pt>
                <c:pt idx="784">
                  <c:v>43382</c:v>
                </c:pt>
                <c:pt idx="785">
                  <c:v>43381</c:v>
                </c:pt>
                <c:pt idx="786">
                  <c:v>43380</c:v>
                </c:pt>
                <c:pt idx="787">
                  <c:v>43379</c:v>
                </c:pt>
                <c:pt idx="788">
                  <c:v>43378</c:v>
                </c:pt>
                <c:pt idx="789">
                  <c:v>43377</c:v>
                </c:pt>
                <c:pt idx="790">
                  <c:v>43376</c:v>
                </c:pt>
                <c:pt idx="791">
                  <c:v>43375</c:v>
                </c:pt>
                <c:pt idx="792">
                  <c:v>43374</c:v>
                </c:pt>
                <c:pt idx="793">
                  <c:v>43373</c:v>
                </c:pt>
                <c:pt idx="794">
                  <c:v>43372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43366</c:v>
                </c:pt>
                <c:pt idx="801">
                  <c:v>43365</c:v>
                </c:pt>
                <c:pt idx="802">
                  <c:v>43364</c:v>
                </c:pt>
                <c:pt idx="803">
                  <c:v>43363</c:v>
                </c:pt>
                <c:pt idx="804">
                  <c:v>43362</c:v>
                </c:pt>
                <c:pt idx="805">
                  <c:v>43361</c:v>
                </c:pt>
                <c:pt idx="806">
                  <c:v>43360</c:v>
                </c:pt>
                <c:pt idx="807">
                  <c:v>43359</c:v>
                </c:pt>
                <c:pt idx="808">
                  <c:v>43358</c:v>
                </c:pt>
                <c:pt idx="809">
                  <c:v>43357</c:v>
                </c:pt>
                <c:pt idx="810">
                  <c:v>43356</c:v>
                </c:pt>
                <c:pt idx="811">
                  <c:v>43355</c:v>
                </c:pt>
                <c:pt idx="812">
                  <c:v>43354</c:v>
                </c:pt>
                <c:pt idx="813">
                  <c:v>43353</c:v>
                </c:pt>
                <c:pt idx="814">
                  <c:v>43352</c:v>
                </c:pt>
                <c:pt idx="815">
                  <c:v>43351</c:v>
                </c:pt>
                <c:pt idx="816">
                  <c:v>43350</c:v>
                </c:pt>
                <c:pt idx="817">
                  <c:v>43349</c:v>
                </c:pt>
                <c:pt idx="818">
                  <c:v>43348</c:v>
                </c:pt>
                <c:pt idx="819">
                  <c:v>43347</c:v>
                </c:pt>
                <c:pt idx="820">
                  <c:v>43346</c:v>
                </c:pt>
                <c:pt idx="821">
                  <c:v>43345</c:v>
                </c:pt>
                <c:pt idx="822">
                  <c:v>43344</c:v>
                </c:pt>
                <c:pt idx="823">
                  <c:v>43343</c:v>
                </c:pt>
                <c:pt idx="824">
                  <c:v>43342</c:v>
                </c:pt>
                <c:pt idx="825">
                  <c:v>43341</c:v>
                </c:pt>
                <c:pt idx="826">
                  <c:v>43340</c:v>
                </c:pt>
                <c:pt idx="827">
                  <c:v>43339</c:v>
                </c:pt>
                <c:pt idx="828">
                  <c:v>43338</c:v>
                </c:pt>
                <c:pt idx="829">
                  <c:v>43337</c:v>
                </c:pt>
                <c:pt idx="830">
                  <c:v>43336</c:v>
                </c:pt>
                <c:pt idx="831">
                  <c:v>43335</c:v>
                </c:pt>
                <c:pt idx="832">
                  <c:v>43334</c:v>
                </c:pt>
                <c:pt idx="833">
                  <c:v>43333</c:v>
                </c:pt>
                <c:pt idx="834">
                  <c:v>43332</c:v>
                </c:pt>
                <c:pt idx="835">
                  <c:v>43331</c:v>
                </c:pt>
                <c:pt idx="836">
                  <c:v>43330</c:v>
                </c:pt>
                <c:pt idx="837">
                  <c:v>43329</c:v>
                </c:pt>
                <c:pt idx="838">
                  <c:v>43328</c:v>
                </c:pt>
                <c:pt idx="839">
                  <c:v>43327</c:v>
                </c:pt>
                <c:pt idx="840">
                  <c:v>43326</c:v>
                </c:pt>
                <c:pt idx="841">
                  <c:v>43325</c:v>
                </c:pt>
                <c:pt idx="842">
                  <c:v>43324</c:v>
                </c:pt>
                <c:pt idx="843">
                  <c:v>43323</c:v>
                </c:pt>
                <c:pt idx="844">
                  <c:v>43322</c:v>
                </c:pt>
                <c:pt idx="845">
                  <c:v>43321</c:v>
                </c:pt>
                <c:pt idx="846">
                  <c:v>43320</c:v>
                </c:pt>
                <c:pt idx="847">
                  <c:v>43319</c:v>
                </c:pt>
                <c:pt idx="848">
                  <c:v>43318</c:v>
                </c:pt>
                <c:pt idx="849">
                  <c:v>43317</c:v>
                </c:pt>
                <c:pt idx="850">
                  <c:v>43316</c:v>
                </c:pt>
                <c:pt idx="851">
                  <c:v>43315</c:v>
                </c:pt>
                <c:pt idx="852">
                  <c:v>43314</c:v>
                </c:pt>
                <c:pt idx="853">
                  <c:v>43313</c:v>
                </c:pt>
                <c:pt idx="854">
                  <c:v>43312</c:v>
                </c:pt>
                <c:pt idx="855">
                  <c:v>43311</c:v>
                </c:pt>
                <c:pt idx="856">
                  <c:v>43310</c:v>
                </c:pt>
                <c:pt idx="857">
                  <c:v>43309</c:v>
                </c:pt>
                <c:pt idx="858">
                  <c:v>43308</c:v>
                </c:pt>
                <c:pt idx="859">
                  <c:v>43307</c:v>
                </c:pt>
                <c:pt idx="860">
                  <c:v>43306</c:v>
                </c:pt>
                <c:pt idx="861">
                  <c:v>43305</c:v>
                </c:pt>
                <c:pt idx="862">
                  <c:v>43304</c:v>
                </c:pt>
                <c:pt idx="863">
                  <c:v>43303</c:v>
                </c:pt>
                <c:pt idx="864">
                  <c:v>43302</c:v>
                </c:pt>
                <c:pt idx="865">
                  <c:v>43301</c:v>
                </c:pt>
                <c:pt idx="866">
                  <c:v>43300</c:v>
                </c:pt>
                <c:pt idx="867">
                  <c:v>43299</c:v>
                </c:pt>
                <c:pt idx="868">
                  <c:v>43298</c:v>
                </c:pt>
                <c:pt idx="869">
                  <c:v>43297</c:v>
                </c:pt>
                <c:pt idx="870">
                  <c:v>43296</c:v>
                </c:pt>
                <c:pt idx="871">
                  <c:v>43295</c:v>
                </c:pt>
                <c:pt idx="872">
                  <c:v>43294</c:v>
                </c:pt>
                <c:pt idx="873">
                  <c:v>43293</c:v>
                </c:pt>
                <c:pt idx="874">
                  <c:v>43292</c:v>
                </c:pt>
                <c:pt idx="875">
                  <c:v>43291</c:v>
                </c:pt>
                <c:pt idx="876">
                  <c:v>43290</c:v>
                </c:pt>
                <c:pt idx="877">
                  <c:v>43289</c:v>
                </c:pt>
                <c:pt idx="878">
                  <c:v>43288</c:v>
                </c:pt>
                <c:pt idx="879">
                  <c:v>43287</c:v>
                </c:pt>
                <c:pt idx="880">
                  <c:v>43286</c:v>
                </c:pt>
                <c:pt idx="881">
                  <c:v>43285</c:v>
                </c:pt>
                <c:pt idx="882">
                  <c:v>43284</c:v>
                </c:pt>
                <c:pt idx="883">
                  <c:v>43283</c:v>
                </c:pt>
                <c:pt idx="884">
                  <c:v>43282</c:v>
                </c:pt>
                <c:pt idx="885">
                  <c:v>43281</c:v>
                </c:pt>
                <c:pt idx="886">
                  <c:v>43280</c:v>
                </c:pt>
                <c:pt idx="887">
                  <c:v>43279</c:v>
                </c:pt>
                <c:pt idx="888">
                  <c:v>43278</c:v>
                </c:pt>
                <c:pt idx="889">
                  <c:v>43277</c:v>
                </c:pt>
                <c:pt idx="890">
                  <c:v>43276</c:v>
                </c:pt>
                <c:pt idx="891">
                  <c:v>43275</c:v>
                </c:pt>
                <c:pt idx="892">
                  <c:v>43274</c:v>
                </c:pt>
                <c:pt idx="893">
                  <c:v>43273</c:v>
                </c:pt>
                <c:pt idx="894">
                  <c:v>43272</c:v>
                </c:pt>
                <c:pt idx="895">
                  <c:v>43271</c:v>
                </c:pt>
                <c:pt idx="896">
                  <c:v>43270</c:v>
                </c:pt>
                <c:pt idx="897">
                  <c:v>43269</c:v>
                </c:pt>
                <c:pt idx="898">
                  <c:v>43268</c:v>
                </c:pt>
                <c:pt idx="899">
                  <c:v>43267</c:v>
                </c:pt>
                <c:pt idx="900">
                  <c:v>43266</c:v>
                </c:pt>
                <c:pt idx="901">
                  <c:v>43265</c:v>
                </c:pt>
                <c:pt idx="902">
                  <c:v>43264</c:v>
                </c:pt>
                <c:pt idx="903">
                  <c:v>43263</c:v>
                </c:pt>
                <c:pt idx="904">
                  <c:v>43262</c:v>
                </c:pt>
                <c:pt idx="905">
                  <c:v>43261</c:v>
                </c:pt>
                <c:pt idx="906">
                  <c:v>43260</c:v>
                </c:pt>
                <c:pt idx="907">
                  <c:v>43259</c:v>
                </c:pt>
                <c:pt idx="908">
                  <c:v>43258</c:v>
                </c:pt>
                <c:pt idx="909">
                  <c:v>43257</c:v>
                </c:pt>
                <c:pt idx="910">
                  <c:v>43256</c:v>
                </c:pt>
                <c:pt idx="911">
                  <c:v>43255</c:v>
                </c:pt>
                <c:pt idx="912">
                  <c:v>43254</c:v>
                </c:pt>
                <c:pt idx="913">
                  <c:v>43253</c:v>
                </c:pt>
                <c:pt idx="914">
                  <c:v>43252</c:v>
                </c:pt>
                <c:pt idx="915">
                  <c:v>43251</c:v>
                </c:pt>
                <c:pt idx="916">
                  <c:v>43250</c:v>
                </c:pt>
                <c:pt idx="917">
                  <c:v>43249</c:v>
                </c:pt>
                <c:pt idx="918">
                  <c:v>43248</c:v>
                </c:pt>
                <c:pt idx="919">
                  <c:v>43247</c:v>
                </c:pt>
                <c:pt idx="920">
                  <c:v>43246</c:v>
                </c:pt>
                <c:pt idx="921">
                  <c:v>43245</c:v>
                </c:pt>
                <c:pt idx="922">
                  <c:v>43244</c:v>
                </c:pt>
                <c:pt idx="923">
                  <c:v>43243</c:v>
                </c:pt>
                <c:pt idx="924">
                  <c:v>43242</c:v>
                </c:pt>
                <c:pt idx="925">
                  <c:v>43241</c:v>
                </c:pt>
                <c:pt idx="926">
                  <c:v>43240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43236</c:v>
                </c:pt>
                <c:pt idx="931">
                  <c:v>43235</c:v>
                </c:pt>
                <c:pt idx="932">
                  <c:v>43234</c:v>
                </c:pt>
                <c:pt idx="933">
                  <c:v>43233</c:v>
                </c:pt>
                <c:pt idx="934">
                  <c:v>43232</c:v>
                </c:pt>
                <c:pt idx="935">
                  <c:v>43231</c:v>
                </c:pt>
                <c:pt idx="936">
                  <c:v>43230</c:v>
                </c:pt>
                <c:pt idx="937">
                  <c:v>43229</c:v>
                </c:pt>
                <c:pt idx="938">
                  <c:v>43228</c:v>
                </c:pt>
                <c:pt idx="939">
                  <c:v>43227</c:v>
                </c:pt>
                <c:pt idx="940">
                  <c:v>43226</c:v>
                </c:pt>
                <c:pt idx="941">
                  <c:v>43225</c:v>
                </c:pt>
                <c:pt idx="942">
                  <c:v>43224</c:v>
                </c:pt>
                <c:pt idx="943">
                  <c:v>43223</c:v>
                </c:pt>
                <c:pt idx="944">
                  <c:v>43222</c:v>
                </c:pt>
                <c:pt idx="945">
                  <c:v>43221</c:v>
                </c:pt>
                <c:pt idx="946">
                  <c:v>43220</c:v>
                </c:pt>
                <c:pt idx="947">
                  <c:v>43219</c:v>
                </c:pt>
                <c:pt idx="948">
                  <c:v>43218</c:v>
                </c:pt>
                <c:pt idx="949">
                  <c:v>43217</c:v>
                </c:pt>
                <c:pt idx="950">
                  <c:v>43216</c:v>
                </c:pt>
                <c:pt idx="951">
                  <c:v>43215</c:v>
                </c:pt>
                <c:pt idx="952">
                  <c:v>43214</c:v>
                </c:pt>
                <c:pt idx="953">
                  <c:v>43213</c:v>
                </c:pt>
                <c:pt idx="954">
                  <c:v>43212</c:v>
                </c:pt>
                <c:pt idx="955">
                  <c:v>43211</c:v>
                </c:pt>
                <c:pt idx="956">
                  <c:v>43210</c:v>
                </c:pt>
                <c:pt idx="957">
                  <c:v>43209</c:v>
                </c:pt>
                <c:pt idx="958">
                  <c:v>43208</c:v>
                </c:pt>
                <c:pt idx="959">
                  <c:v>43207</c:v>
                </c:pt>
                <c:pt idx="960">
                  <c:v>43206</c:v>
                </c:pt>
                <c:pt idx="961">
                  <c:v>43205</c:v>
                </c:pt>
                <c:pt idx="962">
                  <c:v>43204</c:v>
                </c:pt>
                <c:pt idx="963">
                  <c:v>43203</c:v>
                </c:pt>
                <c:pt idx="964">
                  <c:v>43202</c:v>
                </c:pt>
                <c:pt idx="965">
                  <c:v>43201</c:v>
                </c:pt>
                <c:pt idx="966">
                  <c:v>43200</c:v>
                </c:pt>
                <c:pt idx="967">
                  <c:v>43199</c:v>
                </c:pt>
                <c:pt idx="968">
                  <c:v>43198</c:v>
                </c:pt>
                <c:pt idx="969">
                  <c:v>43197</c:v>
                </c:pt>
                <c:pt idx="970">
                  <c:v>43196</c:v>
                </c:pt>
                <c:pt idx="971">
                  <c:v>43195</c:v>
                </c:pt>
                <c:pt idx="972">
                  <c:v>43194</c:v>
                </c:pt>
                <c:pt idx="973">
                  <c:v>43193</c:v>
                </c:pt>
                <c:pt idx="974">
                  <c:v>43192</c:v>
                </c:pt>
                <c:pt idx="975">
                  <c:v>43191</c:v>
                </c:pt>
                <c:pt idx="976">
                  <c:v>43190</c:v>
                </c:pt>
                <c:pt idx="977">
                  <c:v>43189</c:v>
                </c:pt>
                <c:pt idx="978">
                  <c:v>43188</c:v>
                </c:pt>
                <c:pt idx="979">
                  <c:v>43187</c:v>
                </c:pt>
                <c:pt idx="980">
                  <c:v>43186</c:v>
                </c:pt>
                <c:pt idx="981">
                  <c:v>43185</c:v>
                </c:pt>
                <c:pt idx="982">
                  <c:v>43184</c:v>
                </c:pt>
                <c:pt idx="983">
                  <c:v>43183</c:v>
                </c:pt>
                <c:pt idx="984">
                  <c:v>43182</c:v>
                </c:pt>
                <c:pt idx="985">
                  <c:v>43181</c:v>
                </c:pt>
                <c:pt idx="986">
                  <c:v>43180</c:v>
                </c:pt>
                <c:pt idx="987">
                  <c:v>43179</c:v>
                </c:pt>
                <c:pt idx="988">
                  <c:v>43178</c:v>
                </c:pt>
                <c:pt idx="989">
                  <c:v>43177</c:v>
                </c:pt>
                <c:pt idx="990">
                  <c:v>43176</c:v>
                </c:pt>
                <c:pt idx="991">
                  <c:v>43175</c:v>
                </c:pt>
                <c:pt idx="992">
                  <c:v>43174</c:v>
                </c:pt>
                <c:pt idx="993">
                  <c:v>43173</c:v>
                </c:pt>
                <c:pt idx="994">
                  <c:v>43172</c:v>
                </c:pt>
                <c:pt idx="995">
                  <c:v>43171</c:v>
                </c:pt>
                <c:pt idx="996">
                  <c:v>43170</c:v>
                </c:pt>
                <c:pt idx="997">
                  <c:v>43169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43163</c:v>
                </c:pt>
                <c:pt idx="1004">
                  <c:v>43162</c:v>
                </c:pt>
                <c:pt idx="1005">
                  <c:v>43161</c:v>
                </c:pt>
                <c:pt idx="1006">
                  <c:v>43160</c:v>
                </c:pt>
                <c:pt idx="1007">
                  <c:v>43159</c:v>
                </c:pt>
                <c:pt idx="1008">
                  <c:v>43158</c:v>
                </c:pt>
                <c:pt idx="1009">
                  <c:v>43157</c:v>
                </c:pt>
                <c:pt idx="1010">
                  <c:v>43156</c:v>
                </c:pt>
                <c:pt idx="1011">
                  <c:v>43155</c:v>
                </c:pt>
                <c:pt idx="1012">
                  <c:v>43154</c:v>
                </c:pt>
                <c:pt idx="1013">
                  <c:v>43153</c:v>
                </c:pt>
                <c:pt idx="1014">
                  <c:v>43152</c:v>
                </c:pt>
                <c:pt idx="1015">
                  <c:v>43151</c:v>
                </c:pt>
                <c:pt idx="1016">
                  <c:v>43150</c:v>
                </c:pt>
                <c:pt idx="1017">
                  <c:v>43149</c:v>
                </c:pt>
                <c:pt idx="1018">
                  <c:v>43148</c:v>
                </c:pt>
                <c:pt idx="1019">
                  <c:v>43147</c:v>
                </c:pt>
                <c:pt idx="1020">
                  <c:v>43146</c:v>
                </c:pt>
                <c:pt idx="1021">
                  <c:v>43145</c:v>
                </c:pt>
                <c:pt idx="1022">
                  <c:v>43144</c:v>
                </c:pt>
                <c:pt idx="1023">
                  <c:v>43143</c:v>
                </c:pt>
                <c:pt idx="1024">
                  <c:v>43142</c:v>
                </c:pt>
                <c:pt idx="1025">
                  <c:v>43141</c:v>
                </c:pt>
                <c:pt idx="1026">
                  <c:v>43140</c:v>
                </c:pt>
                <c:pt idx="1027">
                  <c:v>43139</c:v>
                </c:pt>
                <c:pt idx="1028">
                  <c:v>43138</c:v>
                </c:pt>
                <c:pt idx="1029">
                  <c:v>43137</c:v>
                </c:pt>
                <c:pt idx="1030">
                  <c:v>43136</c:v>
                </c:pt>
                <c:pt idx="1031">
                  <c:v>43135</c:v>
                </c:pt>
                <c:pt idx="1032">
                  <c:v>43134</c:v>
                </c:pt>
                <c:pt idx="1033">
                  <c:v>43133</c:v>
                </c:pt>
                <c:pt idx="1034">
                  <c:v>43132</c:v>
                </c:pt>
                <c:pt idx="1035">
                  <c:v>43131</c:v>
                </c:pt>
                <c:pt idx="1036">
                  <c:v>43130</c:v>
                </c:pt>
                <c:pt idx="1037">
                  <c:v>43129</c:v>
                </c:pt>
                <c:pt idx="1038">
                  <c:v>43128</c:v>
                </c:pt>
                <c:pt idx="1039">
                  <c:v>43127</c:v>
                </c:pt>
                <c:pt idx="1040">
                  <c:v>43126</c:v>
                </c:pt>
                <c:pt idx="1041">
                  <c:v>43125</c:v>
                </c:pt>
                <c:pt idx="1042">
                  <c:v>43124</c:v>
                </c:pt>
                <c:pt idx="1043">
                  <c:v>43123</c:v>
                </c:pt>
                <c:pt idx="1044">
                  <c:v>43122</c:v>
                </c:pt>
                <c:pt idx="1045">
                  <c:v>43121</c:v>
                </c:pt>
                <c:pt idx="1046">
                  <c:v>43120</c:v>
                </c:pt>
                <c:pt idx="1047">
                  <c:v>43119</c:v>
                </c:pt>
                <c:pt idx="1048">
                  <c:v>43118</c:v>
                </c:pt>
                <c:pt idx="1049">
                  <c:v>43117</c:v>
                </c:pt>
                <c:pt idx="1050">
                  <c:v>43116</c:v>
                </c:pt>
                <c:pt idx="1051">
                  <c:v>43115</c:v>
                </c:pt>
                <c:pt idx="1052">
                  <c:v>43114</c:v>
                </c:pt>
                <c:pt idx="1053">
                  <c:v>43113</c:v>
                </c:pt>
                <c:pt idx="1054">
                  <c:v>43112</c:v>
                </c:pt>
                <c:pt idx="1055">
                  <c:v>43111</c:v>
                </c:pt>
                <c:pt idx="1056">
                  <c:v>43110</c:v>
                </c:pt>
                <c:pt idx="1057">
                  <c:v>43109</c:v>
                </c:pt>
                <c:pt idx="1058">
                  <c:v>43108</c:v>
                </c:pt>
                <c:pt idx="1059">
                  <c:v>43107</c:v>
                </c:pt>
                <c:pt idx="1060">
                  <c:v>43106</c:v>
                </c:pt>
                <c:pt idx="1061">
                  <c:v>43105</c:v>
                </c:pt>
                <c:pt idx="1062">
                  <c:v>43104</c:v>
                </c:pt>
                <c:pt idx="1063">
                  <c:v>43103</c:v>
                </c:pt>
                <c:pt idx="1064">
                  <c:v>43102</c:v>
                </c:pt>
                <c:pt idx="1065">
                  <c:v>43101</c:v>
                </c:pt>
                <c:pt idx="1066">
                  <c:v>43100</c:v>
                </c:pt>
                <c:pt idx="1067">
                  <c:v>43099</c:v>
                </c:pt>
                <c:pt idx="1068">
                  <c:v>43098</c:v>
                </c:pt>
                <c:pt idx="1069">
                  <c:v>43097</c:v>
                </c:pt>
                <c:pt idx="1070">
                  <c:v>43096</c:v>
                </c:pt>
                <c:pt idx="1071">
                  <c:v>43095</c:v>
                </c:pt>
                <c:pt idx="1072">
                  <c:v>43094</c:v>
                </c:pt>
                <c:pt idx="1073">
                  <c:v>43093</c:v>
                </c:pt>
                <c:pt idx="1074">
                  <c:v>43092</c:v>
                </c:pt>
                <c:pt idx="1075">
                  <c:v>43091</c:v>
                </c:pt>
                <c:pt idx="1076">
                  <c:v>43090</c:v>
                </c:pt>
                <c:pt idx="1077">
                  <c:v>43089</c:v>
                </c:pt>
                <c:pt idx="1078">
                  <c:v>43088</c:v>
                </c:pt>
                <c:pt idx="1079">
                  <c:v>43087</c:v>
                </c:pt>
                <c:pt idx="1080">
                  <c:v>43086</c:v>
                </c:pt>
                <c:pt idx="1081">
                  <c:v>43085</c:v>
                </c:pt>
                <c:pt idx="1082">
                  <c:v>43084</c:v>
                </c:pt>
                <c:pt idx="1083">
                  <c:v>43083</c:v>
                </c:pt>
                <c:pt idx="1084">
                  <c:v>43082</c:v>
                </c:pt>
                <c:pt idx="1085">
                  <c:v>43081</c:v>
                </c:pt>
                <c:pt idx="1086">
                  <c:v>43080</c:v>
                </c:pt>
                <c:pt idx="1087">
                  <c:v>43079</c:v>
                </c:pt>
                <c:pt idx="1088">
                  <c:v>43078</c:v>
                </c:pt>
                <c:pt idx="1089">
                  <c:v>43077</c:v>
                </c:pt>
                <c:pt idx="1090">
                  <c:v>43076</c:v>
                </c:pt>
                <c:pt idx="1091">
                  <c:v>43075</c:v>
                </c:pt>
                <c:pt idx="1092">
                  <c:v>43074</c:v>
                </c:pt>
                <c:pt idx="1093">
                  <c:v>43073</c:v>
                </c:pt>
                <c:pt idx="1094">
                  <c:v>43072</c:v>
                </c:pt>
                <c:pt idx="1095">
                  <c:v>43071</c:v>
                </c:pt>
                <c:pt idx="1096">
                  <c:v>43070</c:v>
                </c:pt>
                <c:pt idx="1097">
                  <c:v>43069</c:v>
                </c:pt>
                <c:pt idx="1098">
                  <c:v>43068</c:v>
                </c:pt>
                <c:pt idx="1099">
                  <c:v>43067</c:v>
                </c:pt>
                <c:pt idx="1100">
                  <c:v>43066</c:v>
                </c:pt>
                <c:pt idx="1101">
                  <c:v>43065</c:v>
                </c:pt>
                <c:pt idx="1102">
                  <c:v>43064</c:v>
                </c:pt>
                <c:pt idx="1103">
                  <c:v>43063</c:v>
                </c:pt>
                <c:pt idx="1104">
                  <c:v>43062</c:v>
                </c:pt>
                <c:pt idx="1105">
                  <c:v>43061</c:v>
                </c:pt>
                <c:pt idx="1106">
                  <c:v>43060</c:v>
                </c:pt>
                <c:pt idx="1107">
                  <c:v>43059</c:v>
                </c:pt>
                <c:pt idx="1108">
                  <c:v>43058</c:v>
                </c:pt>
                <c:pt idx="1109">
                  <c:v>43057</c:v>
                </c:pt>
                <c:pt idx="1110">
                  <c:v>43056</c:v>
                </c:pt>
                <c:pt idx="1111">
                  <c:v>43055</c:v>
                </c:pt>
                <c:pt idx="1112">
                  <c:v>43054</c:v>
                </c:pt>
                <c:pt idx="1113">
                  <c:v>43053</c:v>
                </c:pt>
                <c:pt idx="1114">
                  <c:v>43052</c:v>
                </c:pt>
                <c:pt idx="1115">
                  <c:v>43051</c:v>
                </c:pt>
                <c:pt idx="1116">
                  <c:v>43050</c:v>
                </c:pt>
                <c:pt idx="1117">
                  <c:v>43049</c:v>
                </c:pt>
                <c:pt idx="1118">
                  <c:v>43048</c:v>
                </c:pt>
                <c:pt idx="1119">
                  <c:v>43047</c:v>
                </c:pt>
                <c:pt idx="1120">
                  <c:v>43046</c:v>
                </c:pt>
                <c:pt idx="1121">
                  <c:v>43045</c:v>
                </c:pt>
                <c:pt idx="1122">
                  <c:v>43044</c:v>
                </c:pt>
                <c:pt idx="1123">
                  <c:v>43043</c:v>
                </c:pt>
                <c:pt idx="1124">
                  <c:v>43042</c:v>
                </c:pt>
                <c:pt idx="1125">
                  <c:v>43041</c:v>
                </c:pt>
                <c:pt idx="1126">
                  <c:v>43040</c:v>
                </c:pt>
                <c:pt idx="1127">
                  <c:v>43039</c:v>
                </c:pt>
                <c:pt idx="1128">
                  <c:v>43038</c:v>
                </c:pt>
                <c:pt idx="1129">
                  <c:v>43037</c:v>
                </c:pt>
                <c:pt idx="1130">
                  <c:v>43036</c:v>
                </c:pt>
                <c:pt idx="1131">
                  <c:v>43035</c:v>
                </c:pt>
                <c:pt idx="1132">
                  <c:v>43034</c:v>
                </c:pt>
                <c:pt idx="1133">
                  <c:v>43033</c:v>
                </c:pt>
                <c:pt idx="1134">
                  <c:v>43032</c:v>
                </c:pt>
                <c:pt idx="1135">
                  <c:v>43031</c:v>
                </c:pt>
                <c:pt idx="1136">
                  <c:v>43030</c:v>
                </c:pt>
                <c:pt idx="1137">
                  <c:v>43029</c:v>
                </c:pt>
                <c:pt idx="1138">
                  <c:v>43028</c:v>
                </c:pt>
                <c:pt idx="1139">
                  <c:v>43027</c:v>
                </c:pt>
                <c:pt idx="1140">
                  <c:v>43026</c:v>
                </c:pt>
                <c:pt idx="1141">
                  <c:v>43025</c:v>
                </c:pt>
                <c:pt idx="1142">
                  <c:v>43024</c:v>
                </c:pt>
                <c:pt idx="1143">
                  <c:v>43023</c:v>
                </c:pt>
                <c:pt idx="1144">
                  <c:v>43022</c:v>
                </c:pt>
                <c:pt idx="1145">
                  <c:v>43021</c:v>
                </c:pt>
                <c:pt idx="1146">
                  <c:v>43020</c:v>
                </c:pt>
                <c:pt idx="1147">
                  <c:v>43019</c:v>
                </c:pt>
                <c:pt idx="1148">
                  <c:v>43018</c:v>
                </c:pt>
                <c:pt idx="1149">
                  <c:v>43017</c:v>
                </c:pt>
                <c:pt idx="1150">
                  <c:v>43016</c:v>
                </c:pt>
                <c:pt idx="1151">
                  <c:v>43015</c:v>
                </c:pt>
                <c:pt idx="1152">
                  <c:v>43014</c:v>
                </c:pt>
                <c:pt idx="1153">
                  <c:v>43013</c:v>
                </c:pt>
                <c:pt idx="1154">
                  <c:v>43012</c:v>
                </c:pt>
                <c:pt idx="1155">
                  <c:v>43011</c:v>
                </c:pt>
                <c:pt idx="1156">
                  <c:v>43010</c:v>
                </c:pt>
                <c:pt idx="1157">
                  <c:v>43009</c:v>
                </c:pt>
                <c:pt idx="1158">
                  <c:v>43008</c:v>
                </c:pt>
                <c:pt idx="1159">
                  <c:v>43007</c:v>
                </c:pt>
                <c:pt idx="1160">
                  <c:v>43006</c:v>
                </c:pt>
                <c:pt idx="1161">
                  <c:v>43005</c:v>
                </c:pt>
                <c:pt idx="1162">
                  <c:v>43004</c:v>
                </c:pt>
                <c:pt idx="1163">
                  <c:v>43003</c:v>
                </c:pt>
                <c:pt idx="1164">
                  <c:v>43002</c:v>
                </c:pt>
                <c:pt idx="1165">
                  <c:v>43001</c:v>
                </c:pt>
                <c:pt idx="1166">
                  <c:v>43000</c:v>
                </c:pt>
                <c:pt idx="1167">
                  <c:v>42999</c:v>
                </c:pt>
                <c:pt idx="1168">
                  <c:v>42998</c:v>
                </c:pt>
                <c:pt idx="1169">
                  <c:v>42997</c:v>
                </c:pt>
                <c:pt idx="1170">
                  <c:v>42996</c:v>
                </c:pt>
                <c:pt idx="1171">
                  <c:v>42995</c:v>
                </c:pt>
                <c:pt idx="1172">
                  <c:v>42994</c:v>
                </c:pt>
                <c:pt idx="1173">
                  <c:v>42993</c:v>
                </c:pt>
                <c:pt idx="1174">
                  <c:v>42992</c:v>
                </c:pt>
                <c:pt idx="1175">
                  <c:v>42991</c:v>
                </c:pt>
                <c:pt idx="1176">
                  <c:v>42990</c:v>
                </c:pt>
                <c:pt idx="1177">
                  <c:v>42989</c:v>
                </c:pt>
                <c:pt idx="1178">
                  <c:v>42988</c:v>
                </c:pt>
                <c:pt idx="1179">
                  <c:v>42987</c:v>
                </c:pt>
                <c:pt idx="1180">
                  <c:v>42986</c:v>
                </c:pt>
                <c:pt idx="1181">
                  <c:v>42985</c:v>
                </c:pt>
                <c:pt idx="1182">
                  <c:v>42984</c:v>
                </c:pt>
                <c:pt idx="1183">
                  <c:v>42983</c:v>
                </c:pt>
                <c:pt idx="1184">
                  <c:v>42982</c:v>
                </c:pt>
                <c:pt idx="1185">
                  <c:v>42981</c:v>
                </c:pt>
                <c:pt idx="1186">
                  <c:v>42980</c:v>
                </c:pt>
                <c:pt idx="1187">
                  <c:v>42979</c:v>
                </c:pt>
                <c:pt idx="1188">
                  <c:v>42978</c:v>
                </c:pt>
                <c:pt idx="1189">
                  <c:v>42977</c:v>
                </c:pt>
                <c:pt idx="1190">
                  <c:v>42976</c:v>
                </c:pt>
                <c:pt idx="1191">
                  <c:v>42975</c:v>
                </c:pt>
                <c:pt idx="1192">
                  <c:v>42974</c:v>
                </c:pt>
                <c:pt idx="1193">
                  <c:v>42973</c:v>
                </c:pt>
                <c:pt idx="1194">
                  <c:v>42972</c:v>
                </c:pt>
                <c:pt idx="1195">
                  <c:v>42971</c:v>
                </c:pt>
                <c:pt idx="1196">
                  <c:v>42970</c:v>
                </c:pt>
                <c:pt idx="1197">
                  <c:v>42969</c:v>
                </c:pt>
                <c:pt idx="1198">
                  <c:v>42968</c:v>
                </c:pt>
                <c:pt idx="1199">
                  <c:v>42967</c:v>
                </c:pt>
                <c:pt idx="1200">
                  <c:v>42966</c:v>
                </c:pt>
                <c:pt idx="1201">
                  <c:v>42965</c:v>
                </c:pt>
                <c:pt idx="1202">
                  <c:v>42964</c:v>
                </c:pt>
                <c:pt idx="1203">
                  <c:v>42963</c:v>
                </c:pt>
                <c:pt idx="1204">
                  <c:v>42962</c:v>
                </c:pt>
                <c:pt idx="1205">
                  <c:v>42961</c:v>
                </c:pt>
                <c:pt idx="1206">
                  <c:v>42960</c:v>
                </c:pt>
                <c:pt idx="1207">
                  <c:v>42959</c:v>
                </c:pt>
                <c:pt idx="1208">
                  <c:v>42958</c:v>
                </c:pt>
                <c:pt idx="1209">
                  <c:v>42957</c:v>
                </c:pt>
                <c:pt idx="1210">
                  <c:v>42956</c:v>
                </c:pt>
                <c:pt idx="1211">
                  <c:v>42955</c:v>
                </c:pt>
                <c:pt idx="1212">
                  <c:v>42954</c:v>
                </c:pt>
                <c:pt idx="1213">
                  <c:v>42953</c:v>
                </c:pt>
                <c:pt idx="1214">
                  <c:v>42952</c:v>
                </c:pt>
                <c:pt idx="1215">
                  <c:v>42951</c:v>
                </c:pt>
                <c:pt idx="1216">
                  <c:v>42950</c:v>
                </c:pt>
                <c:pt idx="1217">
                  <c:v>42949</c:v>
                </c:pt>
                <c:pt idx="1218">
                  <c:v>42948</c:v>
                </c:pt>
                <c:pt idx="1219">
                  <c:v>42947</c:v>
                </c:pt>
                <c:pt idx="1220">
                  <c:v>42946</c:v>
                </c:pt>
                <c:pt idx="1221">
                  <c:v>42945</c:v>
                </c:pt>
                <c:pt idx="1222">
                  <c:v>42944</c:v>
                </c:pt>
                <c:pt idx="1223">
                  <c:v>42943</c:v>
                </c:pt>
                <c:pt idx="1224">
                  <c:v>42942</c:v>
                </c:pt>
                <c:pt idx="1225">
                  <c:v>42941</c:v>
                </c:pt>
                <c:pt idx="1226">
                  <c:v>42940</c:v>
                </c:pt>
                <c:pt idx="1227">
                  <c:v>42939</c:v>
                </c:pt>
                <c:pt idx="1228">
                  <c:v>42938</c:v>
                </c:pt>
                <c:pt idx="1229">
                  <c:v>42937</c:v>
                </c:pt>
                <c:pt idx="1230">
                  <c:v>42936</c:v>
                </c:pt>
                <c:pt idx="1231">
                  <c:v>42935</c:v>
                </c:pt>
                <c:pt idx="1232">
                  <c:v>42934</c:v>
                </c:pt>
                <c:pt idx="1233">
                  <c:v>42933</c:v>
                </c:pt>
                <c:pt idx="1234">
                  <c:v>42932</c:v>
                </c:pt>
                <c:pt idx="1235">
                  <c:v>42931</c:v>
                </c:pt>
                <c:pt idx="1236">
                  <c:v>42930</c:v>
                </c:pt>
                <c:pt idx="1237">
                  <c:v>42929</c:v>
                </c:pt>
                <c:pt idx="1238">
                  <c:v>42928</c:v>
                </c:pt>
                <c:pt idx="1239">
                  <c:v>42927</c:v>
                </c:pt>
                <c:pt idx="1240">
                  <c:v>42926</c:v>
                </c:pt>
                <c:pt idx="1241">
                  <c:v>42925</c:v>
                </c:pt>
                <c:pt idx="1242">
                  <c:v>42924</c:v>
                </c:pt>
                <c:pt idx="1243">
                  <c:v>42923</c:v>
                </c:pt>
                <c:pt idx="1244">
                  <c:v>42922</c:v>
                </c:pt>
                <c:pt idx="1245">
                  <c:v>42921</c:v>
                </c:pt>
                <c:pt idx="1246">
                  <c:v>42920</c:v>
                </c:pt>
                <c:pt idx="1247">
                  <c:v>42919</c:v>
                </c:pt>
                <c:pt idx="1248">
                  <c:v>42918</c:v>
                </c:pt>
                <c:pt idx="1249">
                  <c:v>42917</c:v>
                </c:pt>
                <c:pt idx="1250">
                  <c:v>42916</c:v>
                </c:pt>
                <c:pt idx="1251">
                  <c:v>42915</c:v>
                </c:pt>
                <c:pt idx="1252">
                  <c:v>42914</c:v>
                </c:pt>
                <c:pt idx="1253">
                  <c:v>42913</c:v>
                </c:pt>
                <c:pt idx="1254">
                  <c:v>42912</c:v>
                </c:pt>
                <c:pt idx="1255">
                  <c:v>42911</c:v>
                </c:pt>
                <c:pt idx="1256">
                  <c:v>42910</c:v>
                </c:pt>
                <c:pt idx="1257">
                  <c:v>42909</c:v>
                </c:pt>
                <c:pt idx="1258">
                  <c:v>42908</c:v>
                </c:pt>
                <c:pt idx="1259">
                  <c:v>42907</c:v>
                </c:pt>
                <c:pt idx="1260">
                  <c:v>42906</c:v>
                </c:pt>
                <c:pt idx="1261">
                  <c:v>42905</c:v>
                </c:pt>
                <c:pt idx="1262">
                  <c:v>42904</c:v>
                </c:pt>
                <c:pt idx="1263">
                  <c:v>42903</c:v>
                </c:pt>
                <c:pt idx="1264">
                  <c:v>42902</c:v>
                </c:pt>
                <c:pt idx="1265">
                  <c:v>42901</c:v>
                </c:pt>
                <c:pt idx="1266">
                  <c:v>42900</c:v>
                </c:pt>
                <c:pt idx="1267">
                  <c:v>42899</c:v>
                </c:pt>
                <c:pt idx="1268">
                  <c:v>42898</c:v>
                </c:pt>
                <c:pt idx="1269">
                  <c:v>42897</c:v>
                </c:pt>
                <c:pt idx="1270">
                  <c:v>42896</c:v>
                </c:pt>
                <c:pt idx="1271">
                  <c:v>42895</c:v>
                </c:pt>
                <c:pt idx="1272">
                  <c:v>42894</c:v>
                </c:pt>
                <c:pt idx="1273">
                  <c:v>42893</c:v>
                </c:pt>
                <c:pt idx="1274">
                  <c:v>42892</c:v>
                </c:pt>
                <c:pt idx="1275">
                  <c:v>42891</c:v>
                </c:pt>
                <c:pt idx="1276">
                  <c:v>42890</c:v>
                </c:pt>
                <c:pt idx="1277">
                  <c:v>42889</c:v>
                </c:pt>
                <c:pt idx="1278">
                  <c:v>42888</c:v>
                </c:pt>
                <c:pt idx="1279">
                  <c:v>42887</c:v>
                </c:pt>
                <c:pt idx="1280">
                  <c:v>42886</c:v>
                </c:pt>
                <c:pt idx="1281">
                  <c:v>42885</c:v>
                </c:pt>
                <c:pt idx="1282">
                  <c:v>42884</c:v>
                </c:pt>
                <c:pt idx="1283">
                  <c:v>42883</c:v>
                </c:pt>
                <c:pt idx="1284">
                  <c:v>42882</c:v>
                </c:pt>
                <c:pt idx="1285">
                  <c:v>42881</c:v>
                </c:pt>
                <c:pt idx="1286">
                  <c:v>42880</c:v>
                </c:pt>
                <c:pt idx="1287">
                  <c:v>42879</c:v>
                </c:pt>
                <c:pt idx="1288">
                  <c:v>42878</c:v>
                </c:pt>
                <c:pt idx="1289">
                  <c:v>42877</c:v>
                </c:pt>
                <c:pt idx="1290">
                  <c:v>42876</c:v>
                </c:pt>
                <c:pt idx="1291">
                  <c:v>42875</c:v>
                </c:pt>
                <c:pt idx="1292">
                  <c:v>42874</c:v>
                </c:pt>
                <c:pt idx="1293">
                  <c:v>42873</c:v>
                </c:pt>
                <c:pt idx="1294">
                  <c:v>42872</c:v>
                </c:pt>
                <c:pt idx="1295">
                  <c:v>42871</c:v>
                </c:pt>
                <c:pt idx="1296">
                  <c:v>42870</c:v>
                </c:pt>
                <c:pt idx="1297">
                  <c:v>42869</c:v>
                </c:pt>
                <c:pt idx="1298">
                  <c:v>42868</c:v>
                </c:pt>
                <c:pt idx="1299">
                  <c:v>42867</c:v>
                </c:pt>
                <c:pt idx="1300">
                  <c:v>42866</c:v>
                </c:pt>
                <c:pt idx="1301">
                  <c:v>42865</c:v>
                </c:pt>
                <c:pt idx="1302">
                  <c:v>42864</c:v>
                </c:pt>
                <c:pt idx="1303">
                  <c:v>42863</c:v>
                </c:pt>
                <c:pt idx="1304">
                  <c:v>42862</c:v>
                </c:pt>
                <c:pt idx="1305">
                  <c:v>42861</c:v>
                </c:pt>
                <c:pt idx="1306">
                  <c:v>42860</c:v>
                </c:pt>
                <c:pt idx="1307">
                  <c:v>42859</c:v>
                </c:pt>
                <c:pt idx="1308">
                  <c:v>42858</c:v>
                </c:pt>
                <c:pt idx="1309">
                  <c:v>42857</c:v>
                </c:pt>
                <c:pt idx="1310">
                  <c:v>42856</c:v>
                </c:pt>
                <c:pt idx="1311">
                  <c:v>42855</c:v>
                </c:pt>
                <c:pt idx="1312">
                  <c:v>42854</c:v>
                </c:pt>
                <c:pt idx="1313">
                  <c:v>42853</c:v>
                </c:pt>
                <c:pt idx="1314">
                  <c:v>42852</c:v>
                </c:pt>
                <c:pt idx="1315">
                  <c:v>42851</c:v>
                </c:pt>
                <c:pt idx="1316">
                  <c:v>42850</c:v>
                </c:pt>
                <c:pt idx="1317">
                  <c:v>42849</c:v>
                </c:pt>
                <c:pt idx="1318">
                  <c:v>42848</c:v>
                </c:pt>
                <c:pt idx="1319">
                  <c:v>42847</c:v>
                </c:pt>
                <c:pt idx="1320">
                  <c:v>42846</c:v>
                </c:pt>
                <c:pt idx="1321">
                  <c:v>42845</c:v>
                </c:pt>
                <c:pt idx="1322">
                  <c:v>42844</c:v>
                </c:pt>
                <c:pt idx="1323">
                  <c:v>42843</c:v>
                </c:pt>
                <c:pt idx="1324">
                  <c:v>42842</c:v>
                </c:pt>
                <c:pt idx="1325">
                  <c:v>42841</c:v>
                </c:pt>
                <c:pt idx="1326">
                  <c:v>42840</c:v>
                </c:pt>
                <c:pt idx="1327">
                  <c:v>42839</c:v>
                </c:pt>
                <c:pt idx="1328">
                  <c:v>42838</c:v>
                </c:pt>
                <c:pt idx="1329">
                  <c:v>42837</c:v>
                </c:pt>
                <c:pt idx="1330">
                  <c:v>42836</c:v>
                </c:pt>
                <c:pt idx="1331">
                  <c:v>42835</c:v>
                </c:pt>
                <c:pt idx="1332">
                  <c:v>42834</c:v>
                </c:pt>
                <c:pt idx="1333">
                  <c:v>42833</c:v>
                </c:pt>
                <c:pt idx="1334">
                  <c:v>42832</c:v>
                </c:pt>
                <c:pt idx="1335">
                  <c:v>42831</c:v>
                </c:pt>
                <c:pt idx="1336">
                  <c:v>42830</c:v>
                </c:pt>
                <c:pt idx="1337">
                  <c:v>42829</c:v>
                </c:pt>
                <c:pt idx="1338">
                  <c:v>42828</c:v>
                </c:pt>
                <c:pt idx="1339">
                  <c:v>42827</c:v>
                </c:pt>
                <c:pt idx="1340">
                  <c:v>42826</c:v>
                </c:pt>
                <c:pt idx="1341">
                  <c:v>42825</c:v>
                </c:pt>
                <c:pt idx="1342">
                  <c:v>42824</c:v>
                </c:pt>
                <c:pt idx="1343">
                  <c:v>42823</c:v>
                </c:pt>
                <c:pt idx="1344">
                  <c:v>42822</c:v>
                </c:pt>
                <c:pt idx="1345">
                  <c:v>42821</c:v>
                </c:pt>
                <c:pt idx="1346">
                  <c:v>42820</c:v>
                </c:pt>
                <c:pt idx="1347">
                  <c:v>42819</c:v>
                </c:pt>
                <c:pt idx="1348">
                  <c:v>42818</c:v>
                </c:pt>
                <c:pt idx="1349">
                  <c:v>42817</c:v>
                </c:pt>
                <c:pt idx="1350">
                  <c:v>42816</c:v>
                </c:pt>
                <c:pt idx="1351">
                  <c:v>42815</c:v>
                </c:pt>
                <c:pt idx="1352">
                  <c:v>42814</c:v>
                </c:pt>
                <c:pt idx="1353">
                  <c:v>42813</c:v>
                </c:pt>
                <c:pt idx="1354">
                  <c:v>42812</c:v>
                </c:pt>
                <c:pt idx="1355">
                  <c:v>42811</c:v>
                </c:pt>
                <c:pt idx="1356">
                  <c:v>42810</c:v>
                </c:pt>
                <c:pt idx="1357">
                  <c:v>42809</c:v>
                </c:pt>
                <c:pt idx="1358">
                  <c:v>42808</c:v>
                </c:pt>
                <c:pt idx="1359">
                  <c:v>42807</c:v>
                </c:pt>
                <c:pt idx="1360">
                  <c:v>42806</c:v>
                </c:pt>
                <c:pt idx="1361">
                  <c:v>42805</c:v>
                </c:pt>
                <c:pt idx="1362">
                  <c:v>42804</c:v>
                </c:pt>
                <c:pt idx="1363">
                  <c:v>42803</c:v>
                </c:pt>
                <c:pt idx="1364">
                  <c:v>42802</c:v>
                </c:pt>
                <c:pt idx="1365">
                  <c:v>42801</c:v>
                </c:pt>
                <c:pt idx="1366">
                  <c:v>42800</c:v>
                </c:pt>
                <c:pt idx="1367">
                  <c:v>42799</c:v>
                </c:pt>
                <c:pt idx="1368">
                  <c:v>42798</c:v>
                </c:pt>
                <c:pt idx="1369">
                  <c:v>42797</c:v>
                </c:pt>
                <c:pt idx="1370">
                  <c:v>42796</c:v>
                </c:pt>
                <c:pt idx="1371">
                  <c:v>42795</c:v>
                </c:pt>
                <c:pt idx="1372">
                  <c:v>42794</c:v>
                </c:pt>
                <c:pt idx="1373">
                  <c:v>42793</c:v>
                </c:pt>
                <c:pt idx="1374">
                  <c:v>42792</c:v>
                </c:pt>
                <c:pt idx="1375">
                  <c:v>42791</c:v>
                </c:pt>
                <c:pt idx="1376">
                  <c:v>42790</c:v>
                </c:pt>
                <c:pt idx="1377">
                  <c:v>42789</c:v>
                </c:pt>
                <c:pt idx="1378">
                  <c:v>42788</c:v>
                </c:pt>
                <c:pt idx="1379">
                  <c:v>42787</c:v>
                </c:pt>
                <c:pt idx="1380">
                  <c:v>42786</c:v>
                </c:pt>
                <c:pt idx="1381">
                  <c:v>42785</c:v>
                </c:pt>
                <c:pt idx="1382">
                  <c:v>42784</c:v>
                </c:pt>
                <c:pt idx="1383">
                  <c:v>42783</c:v>
                </c:pt>
                <c:pt idx="1384">
                  <c:v>42782</c:v>
                </c:pt>
                <c:pt idx="1385">
                  <c:v>42781</c:v>
                </c:pt>
                <c:pt idx="1386">
                  <c:v>42780</c:v>
                </c:pt>
                <c:pt idx="1387">
                  <c:v>42779</c:v>
                </c:pt>
                <c:pt idx="1388">
                  <c:v>42778</c:v>
                </c:pt>
                <c:pt idx="1389">
                  <c:v>42777</c:v>
                </c:pt>
                <c:pt idx="1390">
                  <c:v>42776</c:v>
                </c:pt>
                <c:pt idx="1391">
                  <c:v>42775</c:v>
                </c:pt>
                <c:pt idx="1392">
                  <c:v>42774</c:v>
                </c:pt>
                <c:pt idx="1393">
                  <c:v>42773</c:v>
                </c:pt>
                <c:pt idx="1394">
                  <c:v>42772</c:v>
                </c:pt>
                <c:pt idx="1395">
                  <c:v>42771</c:v>
                </c:pt>
                <c:pt idx="1396">
                  <c:v>42770</c:v>
                </c:pt>
                <c:pt idx="1397">
                  <c:v>42769</c:v>
                </c:pt>
                <c:pt idx="1398">
                  <c:v>42768</c:v>
                </c:pt>
                <c:pt idx="1399">
                  <c:v>42767</c:v>
                </c:pt>
                <c:pt idx="1400">
                  <c:v>42766</c:v>
                </c:pt>
                <c:pt idx="1401">
                  <c:v>42765</c:v>
                </c:pt>
                <c:pt idx="1402">
                  <c:v>42764</c:v>
                </c:pt>
                <c:pt idx="1403">
                  <c:v>42763</c:v>
                </c:pt>
                <c:pt idx="1404">
                  <c:v>42762</c:v>
                </c:pt>
                <c:pt idx="1405">
                  <c:v>42761</c:v>
                </c:pt>
                <c:pt idx="1406">
                  <c:v>42760</c:v>
                </c:pt>
                <c:pt idx="1407">
                  <c:v>42759</c:v>
                </c:pt>
                <c:pt idx="1408">
                  <c:v>42758</c:v>
                </c:pt>
                <c:pt idx="1409">
                  <c:v>42757</c:v>
                </c:pt>
                <c:pt idx="1410">
                  <c:v>42756</c:v>
                </c:pt>
                <c:pt idx="1411">
                  <c:v>42755</c:v>
                </c:pt>
                <c:pt idx="1412">
                  <c:v>42754</c:v>
                </c:pt>
                <c:pt idx="1413">
                  <c:v>42753</c:v>
                </c:pt>
                <c:pt idx="1414">
                  <c:v>42752</c:v>
                </c:pt>
                <c:pt idx="1415">
                  <c:v>42751</c:v>
                </c:pt>
                <c:pt idx="1416">
                  <c:v>42750</c:v>
                </c:pt>
                <c:pt idx="1417">
                  <c:v>42749</c:v>
                </c:pt>
                <c:pt idx="1418">
                  <c:v>42748</c:v>
                </c:pt>
                <c:pt idx="1419">
                  <c:v>42747</c:v>
                </c:pt>
                <c:pt idx="1420">
                  <c:v>42746</c:v>
                </c:pt>
                <c:pt idx="1421">
                  <c:v>42745</c:v>
                </c:pt>
                <c:pt idx="1422">
                  <c:v>42744</c:v>
                </c:pt>
                <c:pt idx="1423">
                  <c:v>42743</c:v>
                </c:pt>
                <c:pt idx="1424">
                  <c:v>42742</c:v>
                </c:pt>
                <c:pt idx="1425">
                  <c:v>42741</c:v>
                </c:pt>
                <c:pt idx="1426">
                  <c:v>42740</c:v>
                </c:pt>
                <c:pt idx="1427">
                  <c:v>42739</c:v>
                </c:pt>
                <c:pt idx="1428">
                  <c:v>42738</c:v>
                </c:pt>
                <c:pt idx="1429">
                  <c:v>42737</c:v>
                </c:pt>
                <c:pt idx="1430">
                  <c:v>42736</c:v>
                </c:pt>
                <c:pt idx="1431">
                  <c:v>42735</c:v>
                </c:pt>
                <c:pt idx="1432">
                  <c:v>42734</c:v>
                </c:pt>
                <c:pt idx="1433">
                  <c:v>42733</c:v>
                </c:pt>
                <c:pt idx="1434">
                  <c:v>42732</c:v>
                </c:pt>
                <c:pt idx="1435">
                  <c:v>42731</c:v>
                </c:pt>
                <c:pt idx="1436">
                  <c:v>42730</c:v>
                </c:pt>
                <c:pt idx="1437">
                  <c:v>42729</c:v>
                </c:pt>
                <c:pt idx="1438">
                  <c:v>42728</c:v>
                </c:pt>
                <c:pt idx="1439">
                  <c:v>42727</c:v>
                </c:pt>
                <c:pt idx="1440">
                  <c:v>42726</c:v>
                </c:pt>
                <c:pt idx="1441">
                  <c:v>42725</c:v>
                </c:pt>
                <c:pt idx="1442">
                  <c:v>42724</c:v>
                </c:pt>
                <c:pt idx="1443">
                  <c:v>42723</c:v>
                </c:pt>
                <c:pt idx="1444">
                  <c:v>42722</c:v>
                </c:pt>
                <c:pt idx="1445">
                  <c:v>42721</c:v>
                </c:pt>
                <c:pt idx="1446">
                  <c:v>42720</c:v>
                </c:pt>
                <c:pt idx="1447">
                  <c:v>42719</c:v>
                </c:pt>
                <c:pt idx="1448">
                  <c:v>42718</c:v>
                </c:pt>
                <c:pt idx="1449">
                  <c:v>42717</c:v>
                </c:pt>
                <c:pt idx="1450">
                  <c:v>42716</c:v>
                </c:pt>
                <c:pt idx="1451">
                  <c:v>42715</c:v>
                </c:pt>
                <c:pt idx="1452">
                  <c:v>42714</c:v>
                </c:pt>
                <c:pt idx="1453">
                  <c:v>42713</c:v>
                </c:pt>
                <c:pt idx="1454">
                  <c:v>42712</c:v>
                </c:pt>
                <c:pt idx="1455">
                  <c:v>42711</c:v>
                </c:pt>
                <c:pt idx="1456">
                  <c:v>42710</c:v>
                </c:pt>
                <c:pt idx="1457">
                  <c:v>42709</c:v>
                </c:pt>
                <c:pt idx="1458">
                  <c:v>42708</c:v>
                </c:pt>
                <c:pt idx="1459">
                  <c:v>42707</c:v>
                </c:pt>
                <c:pt idx="1460">
                  <c:v>42706</c:v>
                </c:pt>
                <c:pt idx="1461">
                  <c:v>42705</c:v>
                </c:pt>
                <c:pt idx="1462">
                  <c:v>42704</c:v>
                </c:pt>
                <c:pt idx="1463">
                  <c:v>42703</c:v>
                </c:pt>
                <c:pt idx="1464">
                  <c:v>42702</c:v>
                </c:pt>
                <c:pt idx="1465">
                  <c:v>42701</c:v>
                </c:pt>
                <c:pt idx="1466">
                  <c:v>42700</c:v>
                </c:pt>
                <c:pt idx="1467">
                  <c:v>42699</c:v>
                </c:pt>
                <c:pt idx="1468">
                  <c:v>42698</c:v>
                </c:pt>
                <c:pt idx="1469">
                  <c:v>42697</c:v>
                </c:pt>
                <c:pt idx="1470">
                  <c:v>42696</c:v>
                </c:pt>
                <c:pt idx="1471">
                  <c:v>42695</c:v>
                </c:pt>
                <c:pt idx="1472">
                  <c:v>42694</c:v>
                </c:pt>
                <c:pt idx="1473">
                  <c:v>42693</c:v>
                </c:pt>
                <c:pt idx="1474">
                  <c:v>42692</c:v>
                </c:pt>
                <c:pt idx="1475">
                  <c:v>42691</c:v>
                </c:pt>
                <c:pt idx="1476">
                  <c:v>42690</c:v>
                </c:pt>
                <c:pt idx="1477">
                  <c:v>42689</c:v>
                </c:pt>
                <c:pt idx="1478">
                  <c:v>42688</c:v>
                </c:pt>
                <c:pt idx="1479">
                  <c:v>42687</c:v>
                </c:pt>
                <c:pt idx="1480">
                  <c:v>42686</c:v>
                </c:pt>
                <c:pt idx="1481">
                  <c:v>42685</c:v>
                </c:pt>
                <c:pt idx="1482">
                  <c:v>42684</c:v>
                </c:pt>
                <c:pt idx="1483">
                  <c:v>42683</c:v>
                </c:pt>
                <c:pt idx="1484">
                  <c:v>42682</c:v>
                </c:pt>
                <c:pt idx="1485">
                  <c:v>42681</c:v>
                </c:pt>
                <c:pt idx="1486">
                  <c:v>42680</c:v>
                </c:pt>
                <c:pt idx="1487">
                  <c:v>42679</c:v>
                </c:pt>
                <c:pt idx="1488">
                  <c:v>42678</c:v>
                </c:pt>
                <c:pt idx="1489">
                  <c:v>42677</c:v>
                </c:pt>
                <c:pt idx="1490">
                  <c:v>42676</c:v>
                </c:pt>
                <c:pt idx="1491">
                  <c:v>42675</c:v>
                </c:pt>
                <c:pt idx="1492">
                  <c:v>42674</c:v>
                </c:pt>
                <c:pt idx="1493">
                  <c:v>42673</c:v>
                </c:pt>
                <c:pt idx="1494">
                  <c:v>42672</c:v>
                </c:pt>
                <c:pt idx="1495">
                  <c:v>42671</c:v>
                </c:pt>
                <c:pt idx="1496">
                  <c:v>42670</c:v>
                </c:pt>
                <c:pt idx="1497">
                  <c:v>42669</c:v>
                </c:pt>
                <c:pt idx="1498">
                  <c:v>42668</c:v>
                </c:pt>
                <c:pt idx="1499">
                  <c:v>42667</c:v>
                </c:pt>
                <c:pt idx="1500">
                  <c:v>42666</c:v>
                </c:pt>
                <c:pt idx="1501">
                  <c:v>42665</c:v>
                </c:pt>
                <c:pt idx="1502">
                  <c:v>42664</c:v>
                </c:pt>
                <c:pt idx="1503">
                  <c:v>42663</c:v>
                </c:pt>
                <c:pt idx="1504">
                  <c:v>42662</c:v>
                </c:pt>
                <c:pt idx="1505">
                  <c:v>42661</c:v>
                </c:pt>
                <c:pt idx="1506">
                  <c:v>42660</c:v>
                </c:pt>
                <c:pt idx="1507">
                  <c:v>42659</c:v>
                </c:pt>
                <c:pt idx="1508">
                  <c:v>42658</c:v>
                </c:pt>
                <c:pt idx="1509">
                  <c:v>42657</c:v>
                </c:pt>
                <c:pt idx="1510">
                  <c:v>42656</c:v>
                </c:pt>
                <c:pt idx="1511">
                  <c:v>42655</c:v>
                </c:pt>
                <c:pt idx="1512">
                  <c:v>42654</c:v>
                </c:pt>
                <c:pt idx="1513">
                  <c:v>42653</c:v>
                </c:pt>
                <c:pt idx="1514">
                  <c:v>42652</c:v>
                </c:pt>
                <c:pt idx="1515">
                  <c:v>42651</c:v>
                </c:pt>
                <c:pt idx="1516">
                  <c:v>42650</c:v>
                </c:pt>
                <c:pt idx="1517">
                  <c:v>42649</c:v>
                </c:pt>
                <c:pt idx="1518">
                  <c:v>42648</c:v>
                </c:pt>
                <c:pt idx="1519">
                  <c:v>42647</c:v>
                </c:pt>
                <c:pt idx="1520">
                  <c:v>42646</c:v>
                </c:pt>
                <c:pt idx="1521">
                  <c:v>42645</c:v>
                </c:pt>
                <c:pt idx="1522">
                  <c:v>42644</c:v>
                </c:pt>
                <c:pt idx="1523">
                  <c:v>42643</c:v>
                </c:pt>
                <c:pt idx="1524">
                  <c:v>42642</c:v>
                </c:pt>
                <c:pt idx="1525">
                  <c:v>42641</c:v>
                </c:pt>
                <c:pt idx="1526">
                  <c:v>42640</c:v>
                </c:pt>
                <c:pt idx="1527">
                  <c:v>42639</c:v>
                </c:pt>
                <c:pt idx="1528">
                  <c:v>42638</c:v>
                </c:pt>
                <c:pt idx="1529">
                  <c:v>42637</c:v>
                </c:pt>
                <c:pt idx="1530">
                  <c:v>42636</c:v>
                </c:pt>
                <c:pt idx="1531">
                  <c:v>42635</c:v>
                </c:pt>
                <c:pt idx="1532">
                  <c:v>42634</c:v>
                </c:pt>
                <c:pt idx="1533">
                  <c:v>42633</c:v>
                </c:pt>
                <c:pt idx="1534">
                  <c:v>42632</c:v>
                </c:pt>
                <c:pt idx="1535">
                  <c:v>42631</c:v>
                </c:pt>
                <c:pt idx="1536">
                  <c:v>42630</c:v>
                </c:pt>
                <c:pt idx="1537">
                  <c:v>42629</c:v>
                </c:pt>
                <c:pt idx="1538">
                  <c:v>42628</c:v>
                </c:pt>
                <c:pt idx="1539">
                  <c:v>42627</c:v>
                </c:pt>
                <c:pt idx="1540">
                  <c:v>42626</c:v>
                </c:pt>
                <c:pt idx="1541">
                  <c:v>42625</c:v>
                </c:pt>
                <c:pt idx="1542">
                  <c:v>42624</c:v>
                </c:pt>
                <c:pt idx="1543">
                  <c:v>42623</c:v>
                </c:pt>
                <c:pt idx="1544">
                  <c:v>42622</c:v>
                </c:pt>
                <c:pt idx="1545">
                  <c:v>42621</c:v>
                </c:pt>
                <c:pt idx="1546">
                  <c:v>42620</c:v>
                </c:pt>
                <c:pt idx="1547">
                  <c:v>42619</c:v>
                </c:pt>
                <c:pt idx="1548">
                  <c:v>42618</c:v>
                </c:pt>
                <c:pt idx="1549">
                  <c:v>42617</c:v>
                </c:pt>
                <c:pt idx="1550">
                  <c:v>42616</c:v>
                </c:pt>
                <c:pt idx="1551">
                  <c:v>42615</c:v>
                </c:pt>
                <c:pt idx="1552">
                  <c:v>42614</c:v>
                </c:pt>
                <c:pt idx="1553">
                  <c:v>42613</c:v>
                </c:pt>
                <c:pt idx="1554">
                  <c:v>42612</c:v>
                </c:pt>
                <c:pt idx="1555">
                  <c:v>42611</c:v>
                </c:pt>
                <c:pt idx="1556">
                  <c:v>42610</c:v>
                </c:pt>
                <c:pt idx="1557">
                  <c:v>42609</c:v>
                </c:pt>
                <c:pt idx="1558">
                  <c:v>42608</c:v>
                </c:pt>
                <c:pt idx="1559">
                  <c:v>42607</c:v>
                </c:pt>
                <c:pt idx="1560">
                  <c:v>42606</c:v>
                </c:pt>
                <c:pt idx="1561">
                  <c:v>42605</c:v>
                </c:pt>
                <c:pt idx="1562">
                  <c:v>42604</c:v>
                </c:pt>
                <c:pt idx="1563">
                  <c:v>42603</c:v>
                </c:pt>
                <c:pt idx="1564">
                  <c:v>42602</c:v>
                </c:pt>
                <c:pt idx="1565">
                  <c:v>42601</c:v>
                </c:pt>
                <c:pt idx="1566">
                  <c:v>42600</c:v>
                </c:pt>
                <c:pt idx="1567">
                  <c:v>42599</c:v>
                </c:pt>
                <c:pt idx="1568">
                  <c:v>42598</c:v>
                </c:pt>
                <c:pt idx="1569">
                  <c:v>42597</c:v>
                </c:pt>
                <c:pt idx="1570">
                  <c:v>42596</c:v>
                </c:pt>
                <c:pt idx="1571">
                  <c:v>42595</c:v>
                </c:pt>
                <c:pt idx="1572">
                  <c:v>42594</c:v>
                </c:pt>
                <c:pt idx="1573">
                  <c:v>42593</c:v>
                </c:pt>
                <c:pt idx="1574">
                  <c:v>42592</c:v>
                </c:pt>
                <c:pt idx="1575">
                  <c:v>42591</c:v>
                </c:pt>
                <c:pt idx="1576">
                  <c:v>42590</c:v>
                </c:pt>
                <c:pt idx="1577">
                  <c:v>42589</c:v>
                </c:pt>
                <c:pt idx="1578">
                  <c:v>42588</c:v>
                </c:pt>
                <c:pt idx="1579">
                  <c:v>42587</c:v>
                </c:pt>
                <c:pt idx="1580">
                  <c:v>42586</c:v>
                </c:pt>
                <c:pt idx="1581">
                  <c:v>42585</c:v>
                </c:pt>
                <c:pt idx="1582">
                  <c:v>42584</c:v>
                </c:pt>
                <c:pt idx="1583">
                  <c:v>42583</c:v>
                </c:pt>
                <c:pt idx="1584">
                  <c:v>42582</c:v>
                </c:pt>
                <c:pt idx="1585">
                  <c:v>42581</c:v>
                </c:pt>
                <c:pt idx="1586">
                  <c:v>42580</c:v>
                </c:pt>
                <c:pt idx="1587">
                  <c:v>42579</c:v>
                </c:pt>
                <c:pt idx="1588">
                  <c:v>42578</c:v>
                </c:pt>
                <c:pt idx="1589">
                  <c:v>42577</c:v>
                </c:pt>
                <c:pt idx="1590">
                  <c:v>42576</c:v>
                </c:pt>
                <c:pt idx="1591">
                  <c:v>42575</c:v>
                </c:pt>
                <c:pt idx="1592">
                  <c:v>42574</c:v>
                </c:pt>
                <c:pt idx="1593">
                  <c:v>42573</c:v>
                </c:pt>
                <c:pt idx="1594">
                  <c:v>42572</c:v>
                </c:pt>
                <c:pt idx="1595">
                  <c:v>42571</c:v>
                </c:pt>
                <c:pt idx="1596">
                  <c:v>42570</c:v>
                </c:pt>
                <c:pt idx="1597">
                  <c:v>42569</c:v>
                </c:pt>
                <c:pt idx="1598">
                  <c:v>42568</c:v>
                </c:pt>
                <c:pt idx="1599">
                  <c:v>42567</c:v>
                </c:pt>
                <c:pt idx="1600">
                  <c:v>42566</c:v>
                </c:pt>
                <c:pt idx="1601">
                  <c:v>42565</c:v>
                </c:pt>
                <c:pt idx="1602">
                  <c:v>42564</c:v>
                </c:pt>
                <c:pt idx="1603">
                  <c:v>42563</c:v>
                </c:pt>
                <c:pt idx="1604">
                  <c:v>42562</c:v>
                </c:pt>
                <c:pt idx="1605">
                  <c:v>42561</c:v>
                </c:pt>
                <c:pt idx="1606">
                  <c:v>42560</c:v>
                </c:pt>
                <c:pt idx="1607">
                  <c:v>42559</c:v>
                </c:pt>
                <c:pt idx="1608">
                  <c:v>42558</c:v>
                </c:pt>
                <c:pt idx="1609">
                  <c:v>42557</c:v>
                </c:pt>
                <c:pt idx="1610">
                  <c:v>42556</c:v>
                </c:pt>
                <c:pt idx="1611">
                  <c:v>42555</c:v>
                </c:pt>
                <c:pt idx="1612">
                  <c:v>42554</c:v>
                </c:pt>
                <c:pt idx="1613">
                  <c:v>42553</c:v>
                </c:pt>
                <c:pt idx="1614">
                  <c:v>42552</c:v>
                </c:pt>
                <c:pt idx="1615">
                  <c:v>42551</c:v>
                </c:pt>
                <c:pt idx="1616">
                  <c:v>42550</c:v>
                </c:pt>
                <c:pt idx="1617">
                  <c:v>42549</c:v>
                </c:pt>
                <c:pt idx="1618">
                  <c:v>42548</c:v>
                </c:pt>
                <c:pt idx="1619">
                  <c:v>42547</c:v>
                </c:pt>
                <c:pt idx="1620">
                  <c:v>42546</c:v>
                </c:pt>
                <c:pt idx="1621">
                  <c:v>42545</c:v>
                </c:pt>
                <c:pt idx="1622">
                  <c:v>42544</c:v>
                </c:pt>
                <c:pt idx="1623">
                  <c:v>42543</c:v>
                </c:pt>
                <c:pt idx="1624">
                  <c:v>42542</c:v>
                </c:pt>
                <c:pt idx="1625">
                  <c:v>42541</c:v>
                </c:pt>
                <c:pt idx="1626">
                  <c:v>42540</c:v>
                </c:pt>
                <c:pt idx="1627">
                  <c:v>42539</c:v>
                </c:pt>
                <c:pt idx="1628">
                  <c:v>42538</c:v>
                </c:pt>
                <c:pt idx="1629">
                  <c:v>42537</c:v>
                </c:pt>
                <c:pt idx="1630">
                  <c:v>42536</c:v>
                </c:pt>
                <c:pt idx="1631">
                  <c:v>42535</c:v>
                </c:pt>
                <c:pt idx="1632">
                  <c:v>42534</c:v>
                </c:pt>
                <c:pt idx="1633">
                  <c:v>42533</c:v>
                </c:pt>
                <c:pt idx="1634">
                  <c:v>42532</c:v>
                </c:pt>
                <c:pt idx="1635">
                  <c:v>42531</c:v>
                </c:pt>
                <c:pt idx="1636">
                  <c:v>42530</c:v>
                </c:pt>
                <c:pt idx="1637">
                  <c:v>42529</c:v>
                </c:pt>
                <c:pt idx="1638">
                  <c:v>42528</c:v>
                </c:pt>
                <c:pt idx="1639">
                  <c:v>42527</c:v>
                </c:pt>
                <c:pt idx="1640">
                  <c:v>42526</c:v>
                </c:pt>
                <c:pt idx="1641">
                  <c:v>42525</c:v>
                </c:pt>
                <c:pt idx="1642">
                  <c:v>42524</c:v>
                </c:pt>
                <c:pt idx="1643">
                  <c:v>42523</c:v>
                </c:pt>
                <c:pt idx="1644">
                  <c:v>42522</c:v>
                </c:pt>
                <c:pt idx="1645">
                  <c:v>42521</c:v>
                </c:pt>
                <c:pt idx="1646">
                  <c:v>42520</c:v>
                </c:pt>
                <c:pt idx="1647">
                  <c:v>42519</c:v>
                </c:pt>
                <c:pt idx="1648">
                  <c:v>42518</c:v>
                </c:pt>
                <c:pt idx="1649">
                  <c:v>42517</c:v>
                </c:pt>
                <c:pt idx="1650">
                  <c:v>42516</c:v>
                </c:pt>
                <c:pt idx="1651">
                  <c:v>42515</c:v>
                </c:pt>
                <c:pt idx="1652">
                  <c:v>42514</c:v>
                </c:pt>
                <c:pt idx="1653">
                  <c:v>42513</c:v>
                </c:pt>
                <c:pt idx="1654">
                  <c:v>42512</c:v>
                </c:pt>
                <c:pt idx="1655">
                  <c:v>42511</c:v>
                </c:pt>
                <c:pt idx="1656">
                  <c:v>42510</c:v>
                </c:pt>
                <c:pt idx="1657">
                  <c:v>42509</c:v>
                </c:pt>
                <c:pt idx="1658">
                  <c:v>42508</c:v>
                </c:pt>
                <c:pt idx="1659">
                  <c:v>42507</c:v>
                </c:pt>
                <c:pt idx="1660">
                  <c:v>42506</c:v>
                </c:pt>
                <c:pt idx="1661">
                  <c:v>42505</c:v>
                </c:pt>
                <c:pt idx="1662">
                  <c:v>42504</c:v>
                </c:pt>
                <c:pt idx="1663">
                  <c:v>42503</c:v>
                </c:pt>
                <c:pt idx="1664">
                  <c:v>42502</c:v>
                </c:pt>
                <c:pt idx="1665">
                  <c:v>42501</c:v>
                </c:pt>
                <c:pt idx="1666">
                  <c:v>42500</c:v>
                </c:pt>
                <c:pt idx="1667">
                  <c:v>42499</c:v>
                </c:pt>
                <c:pt idx="1668">
                  <c:v>42498</c:v>
                </c:pt>
                <c:pt idx="1669">
                  <c:v>42497</c:v>
                </c:pt>
                <c:pt idx="1670">
                  <c:v>42496</c:v>
                </c:pt>
                <c:pt idx="1671">
                  <c:v>42495</c:v>
                </c:pt>
                <c:pt idx="1672">
                  <c:v>42494</c:v>
                </c:pt>
                <c:pt idx="1673">
                  <c:v>42493</c:v>
                </c:pt>
                <c:pt idx="1674">
                  <c:v>42492</c:v>
                </c:pt>
                <c:pt idx="1675">
                  <c:v>42491</c:v>
                </c:pt>
                <c:pt idx="1676">
                  <c:v>42490</c:v>
                </c:pt>
                <c:pt idx="1677">
                  <c:v>42489</c:v>
                </c:pt>
                <c:pt idx="1678">
                  <c:v>42488</c:v>
                </c:pt>
                <c:pt idx="1679">
                  <c:v>42487</c:v>
                </c:pt>
                <c:pt idx="1680">
                  <c:v>42486</c:v>
                </c:pt>
                <c:pt idx="1681">
                  <c:v>42485</c:v>
                </c:pt>
                <c:pt idx="1682">
                  <c:v>42484</c:v>
                </c:pt>
                <c:pt idx="1683">
                  <c:v>42483</c:v>
                </c:pt>
                <c:pt idx="1684">
                  <c:v>42482</c:v>
                </c:pt>
                <c:pt idx="1685">
                  <c:v>42481</c:v>
                </c:pt>
                <c:pt idx="1686">
                  <c:v>42480</c:v>
                </c:pt>
                <c:pt idx="1687">
                  <c:v>42479</c:v>
                </c:pt>
                <c:pt idx="1688">
                  <c:v>42478</c:v>
                </c:pt>
                <c:pt idx="1689">
                  <c:v>42477</c:v>
                </c:pt>
                <c:pt idx="1690">
                  <c:v>42476</c:v>
                </c:pt>
                <c:pt idx="1691">
                  <c:v>42475</c:v>
                </c:pt>
                <c:pt idx="1692">
                  <c:v>42474</c:v>
                </c:pt>
                <c:pt idx="1693">
                  <c:v>42473</c:v>
                </c:pt>
                <c:pt idx="1694">
                  <c:v>42472</c:v>
                </c:pt>
                <c:pt idx="1695">
                  <c:v>42471</c:v>
                </c:pt>
                <c:pt idx="1696">
                  <c:v>42470</c:v>
                </c:pt>
                <c:pt idx="1697">
                  <c:v>42469</c:v>
                </c:pt>
                <c:pt idx="1698">
                  <c:v>42468</c:v>
                </c:pt>
                <c:pt idx="1699">
                  <c:v>42467</c:v>
                </c:pt>
                <c:pt idx="1700">
                  <c:v>42466</c:v>
                </c:pt>
                <c:pt idx="1701">
                  <c:v>42465</c:v>
                </c:pt>
                <c:pt idx="1702">
                  <c:v>42464</c:v>
                </c:pt>
                <c:pt idx="1703">
                  <c:v>42463</c:v>
                </c:pt>
                <c:pt idx="1704">
                  <c:v>42462</c:v>
                </c:pt>
                <c:pt idx="1705">
                  <c:v>42461</c:v>
                </c:pt>
                <c:pt idx="1706">
                  <c:v>42460</c:v>
                </c:pt>
                <c:pt idx="1707">
                  <c:v>42459</c:v>
                </c:pt>
                <c:pt idx="1708">
                  <c:v>42458</c:v>
                </c:pt>
                <c:pt idx="1709">
                  <c:v>42457</c:v>
                </c:pt>
                <c:pt idx="1710">
                  <c:v>42456</c:v>
                </c:pt>
                <c:pt idx="1711">
                  <c:v>42455</c:v>
                </c:pt>
                <c:pt idx="1712">
                  <c:v>42454</c:v>
                </c:pt>
                <c:pt idx="1713">
                  <c:v>42453</c:v>
                </c:pt>
                <c:pt idx="1714">
                  <c:v>42452</c:v>
                </c:pt>
                <c:pt idx="1715">
                  <c:v>42451</c:v>
                </c:pt>
                <c:pt idx="1716">
                  <c:v>42450</c:v>
                </c:pt>
                <c:pt idx="1717">
                  <c:v>42449</c:v>
                </c:pt>
                <c:pt idx="1718">
                  <c:v>42448</c:v>
                </c:pt>
                <c:pt idx="1719">
                  <c:v>42447</c:v>
                </c:pt>
                <c:pt idx="1720">
                  <c:v>42446</c:v>
                </c:pt>
                <c:pt idx="1721">
                  <c:v>42445</c:v>
                </c:pt>
                <c:pt idx="1722">
                  <c:v>42444</c:v>
                </c:pt>
                <c:pt idx="1723">
                  <c:v>42443</c:v>
                </c:pt>
                <c:pt idx="1724">
                  <c:v>42442</c:v>
                </c:pt>
                <c:pt idx="1725">
                  <c:v>42441</c:v>
                </c:pt>
                <c:pt idx="1726">
                  <c:v>42440</c:v>
                </c:pt>
                <c:pt idx="1727">
                  <c:v>42439</c:v>
                </c:pt>
                <c:pt idx="1728">
                  <c:v>42438</c:v>
                </c:pt>
                <c:pt idx="1729">
                  <c:v>42437</c:v>
                </c:pt>
                <c:pt idx="1730">
                  <c:v>42436</c:v>
                </c:pt>
                <c:pt idx="1731">
                  <c:v>42435</c:v>
                </c:pt>
                <c:pt idx="1732">
                  <c:v>42434</c:v>
                </c:pt>
                <c:pt idx="1733">
                  <c:v>42433</c:v>
                </c:pt>
                <c:pt idx="1734">
                  <c:v>42432</c:v>
                </c:pt>
                <c:pt idx="1735">
                  <c:v>42431</c:v>
                </c:pt>
                <c:pt idx="1736">
                  <c:v>42430</c:v>
                </c:pt>
                <c:pt idx="1737">
                  <c:v>42429</c:v>
                </c:pt>
                <c:pt idx="1738">
                  <c:v>42428</c:v>
                </c:pt>
                <c:pt idx="1739">
                  <c:v>42427</c:v>
                </c:pt>
                <c:pt idx="1740">
                  <c:v>42426</c:v>
                </c:pt>
                <c:pt idx="1741">
                  <c:v>42425</c:v>
                </c:pt>
                <c:pt idx="1742">
                  <c:v>42424</c:v>
                </c:pt>
                <c:pt idx="1743">
                  <c:v>42423</c:v>
                </c:pt>
                <c:pt idx="1744">
                  <c:v>42422</c:v>
                </c:pt>
                <c:pt idx="1745">
                  <c:v>42421</c:v>
                </c:pt>
                <c:pt idx="1746">
                  <c:v>42420</c:v>
                </c:pt>
                <c:pt idx="1747">
                  <c:v>42419</c:v>
                </c:pt>
                <c:pt idx="1748">
                  <c:v>42418</c:v>
                </c:pt>
                <c:pt idx="1749">
                  <c:v>42417</c:v>
                </c:pt>
                <c:pt idx="1750">
                  <c:v>42416</c:v>
                </c:pt>
                <c:pt idx="1751">
                  <c:v>42415</c:v>
                </c:pt>
                <c:pt idx="1752">
                  <c:v>42414</c:v>
                </c:pt>
                <c:pt idx="1753">
                  <c:v>42413</c:v>
                </c:pt>
                <c:pt idx="1754">
                  <c:v>42412</c:v>
                </c:pt>
                <c:pt idx="1755">
                  <c:v>42411</c:v>
                </c:pt>
                <c:pt idx="1756">
                  <c:v>42410</c:v>
                </c:pt>
                <c:pt idx="1757">
                  <c:v>42409</c:v>
                </c:pt>
                <c:pt idx="1758">
                  <c:v>42408</c:v>
                </c:pt>
                <c:pt idx="1759">
                  <c:v>42407</c:v>
                </c:pt>
                <c:pt idx="1760">
                  <c:v>42406</c:v>
                </c:pt>
                <c:pt idx="1761">
                  <c:v>42405</c:v>
                </c:pt>
                <c:pt idx="1762">
                  <c:v>42404</c:v>
                </c:pt>
                <c:pt idx="1763">
                  <c:v>42403</c:v>
                </c:pt>
                <c:pt idx="1764">
                  <c:v>42402</c:v>
                </c:pt>
                <c:pt idx="1765">
                  <c:v>42401</c:v>
                </c:pt>
                <c:pt idx="1766">
                  <c:v>42400</c:v>
                </c:pt>
                <c:pt idx="1767">
                  <c:v>42399</c:v>
                </c:pt>
                <c:pt idx="1768">
                  <c:v>42398</c:v>
                </c:pt>
                <c:pt idx="1769">
                  <c:v>42397</c:v>
                </c:pt>
                <c:pt idx="1770">
                  <c:v>42396</c:v>
                </c:pt>
                <c:pt idx="1771">
                  <c:v>42395</c:v>
                </c:pt>
                <c:pt idx="1772">
                  <c:v>42394</c:v>
                </c:pt>
                <c:pt idx="1773">
                  <c:v>42393</c:v>
                </c:pt>
                <c:pt idx="1774">
                  <c:v>42392</c:v>
                </c:pt>
                <c:pt idx="1775">
                  <c:v>42391</c:v>
                </c:pt>
                <c:pt idx="1776">
                  <c:v>42390</c:v>
                </c:pt>
                <c:pt idx="1777">
                  <c:v>42389</c:v>
                </c:pt>
                <c:pt idx="1778">
                  <c:v>42388</c:v>
                </c:pt>
                <c:pt idx="1779">
                  <c:v>42387</c:v>
                </c:pt>
                <c:pt idx="1780">
                  <c:v>42386</c:v>
                </c:pt>
                <c:pt idx="1781">
                  <c:v>42385</c:v>
                </c:pt>
                <c:pt idx="1782">
                  <c:v>42384</c:v>
                </c:pt>
                <c:pt idx="1783">
                  <c:v>42383</c:v>
                </c:pt>
                <c:pt idx="1784">
                  <c:v>42382</c:v>
                </c:pt>
                <c:pt idx="1785">
                  <c:v>42381</c:v>
                </c:pt>
                <c:pt idx="1786">
                  <c:v>42380</c:v>
                </c:pt>
                <c:pt idx="1787">
                  <c:v>42379</c:v>
                </c:pt>
                <c:pt idx="1788">
                  <c:v>42378</c:v>
                </c:pt>
                <c:pt idx="1789">
                  <c:v>42377</c:v>
                </c:pt>
                <c:pt idx="1790">
                  <c:v>42376</c:v>
                </c:pt>
                <c:pt idx="1791">
                  <c:v>42375</c:v>
                </c:pt>
                <c:pt idx="1792">
                  <c:v>42374</c:v>
                </c:pt>
                <c:pt idx="1793">
                  <c:v>42373</c:v>
                </c:pt>
                <c:pt idx="1794">
                  <c:v>42372</c:v>
                </c:pt>
                <c:pt idx="1795">
                  <c:v>42371</c:v>
                </c:pt>
                <c:pt idx="1796">
                  <c:v>42370</c:v>
                </c:pt>
                <c:pt idx="1797">
                  <c:v>42369</c:v>
                </c:pt>
                <c:pt idx="1798">
                  <c:v>42368</c:v>
                </c:pt>
                <c:pt idx="1799">
                  <c:v>42367</c:v>
                </c:pt>
                <c:pt idx="1800">
                  <c:v>42366</c:v>
                </c:pt>
                <c:pt idx="1801">
                  <c:v>42365</c:v>
                </c:pt>
                <c:pt idx="1802">
                  <c:v>42364</c:v>
                </c:pt>
                <c:pt idx="1803">
                  <c:v>42363</c:v>
                </c:pt>
                <c:pt idx="1804">
                  <c:v>42362</c:v>
                </c:pt>
                <c:pt idx="1805">
                  <c:v>42361</c:v>
                </c:pt>
                <c:pt idx="1806">
                  <c:v>42360</c:v>
                </c:pt>
                <c:pt idx="1807">
                  <c:v>42359</c:v>
                </c:pt>
                <c:pt idx="1808">
                  <c:v>42358</c:v>
                </c:pt>
                <c:pt idx="1809">
                  <c:v>42357</c:v>
                </c:pt>
                <c:pt idx="1810">
                  <c:v>42356</c:v>
                </c:pt>
                <c:pt idx="1811">
                  <c:v>42355</c:v>
                </c:pt>
                <c:pt idx="1812">
                  <c:v>42354</c:v>
                </c:pt>
                <c:pt idx="1813">
                  <c:v>42353</c:v>
                </c:pt>
                <c:pt idx="1814">
                  <c:v>42352</c:v>
                </c:pt>
                <c:pt idx="1815">
                  <c:v>42351</c:v>
                </c:pt>
                <c:pt idx="1816">
                  <c:v>42350</c:v>
                </c:pt>
                <c:pt idx="1817">
                  <c:v>42349</c:v>
                </c:pt>
                <c:pt idx="1818">
                  <c:v>42348</c:v>
                </c:pt>
                <c:pt idx="1819">
                  <c:v>42347</c:v>
                </c:pt>
                <c:pt idx="1820">
                  <c:v>42346</c:v>
                </c:pt>
                <c:pt idx="1821">
                  <c:v>42345</c:v>
                </c:pt>
                <c:pt idx="1822">
                  <c:v>42344</c:v>
                </c:pt>
                <c:pt idx="1823">
                  <c:v>42343</c:v>
                </c:pt>
                <c:pt idx="1824">
                  <c:v>42342</c:v>
                </c:pt>
                <c:pt idx="1825">
                  <c:v>42341</c:v>
                </c:pt>
                <c:pt idx="1826">
                  <c:v>42340</c:v>
                </c:pt>
                <c:pt idx="1827">
                  <c:v>42339</c:v>
                </c:pt>
                <c:pt idx="1828">
                  <c:v>42338</c:v>
                </c:pt>
                <c:pt idx="1829">
                  <c:v>42337</c:v>
                </c:pt>
                <c:pt idx="1830">
                  <c:v>42336</c:v>
                </c:pt>
                <c:pt idx="1831">
                  <c:v>42335</c:v>
                </c:pt>
                <c:pt idx="1832">
                  <c:v>42334</c:v>
                </c:pt>
                <c:pt idx="1833">
                  <c:v>42333</c:v>
                </c:pt>
                <c:pt idx="1834">
                  <c:v>42332</c:v>
                </c:pt>
                <c:pt idx="1835">
                  <c:v>42331</c:v>
                </c:pt>
                <c:pt idx="1836">
                  <c:v>42330</c:v>
                </c:pt>
                <c:pt idx="1837">
                  <c:v>42329</c:v>
                </c:pt>
                <c:pt idx="1838">
                  <c:v>42328</c:v>
                </c:pt>
                <c:pt idx="1839">
                  <c:v>42327</c:v>
                </c:pt>
                <c:pt idx="1840">
                  <c:v>42326</c:v>
                </c:pt>
                <c:pt idx="1841">
                  <c:v>42325</c:v>
                </c:pt>
                <c:pt idx="1842">
                  <c:v>42324</c:v>
                </c:pt>
                <c:pt idx="1843">
                  <c:v>42323</c:v>
                </c:pt>
                <c:pt idx="1844">
                  <c:v>42322</c:v>
                </c:pt>
                <c:pt idx="1845">
                  <c:v>42321</c:v>
                </c:pt>
                <c:pt idx="1846">
                  <c:v>42320</c:v>
                </c:pt>
                <c:pt idx="1847">
                  <c:v>42319</c:v>
                </c:pt>
                <c:pt idx="1848">
                  <c:v>42318</c:v>
                </c:pt>
                <c:pt idx="1849">
                  <c:v>42317</c:v>
                </c:pt>
                <c:pt idx="1850">
                  <c:v>42316</c:v>
                </c:pt>
                <c:pt idx="1851">
                  <c:v>42315</c:v>
                </c:pt>
                <c:pt idx="1852">
                  <c:v>42314</c:v>
                </c:pt>
                <c:pt idx="1853">
                  <c:v>42313</c:v>
                </c:pt>
                <c:pt idx="1854">
                  <c:v>42312</c:v>
                </c:pt>
                <c:pt idx="1855">
                  <c:v>42311</c:v>
                </c:pt>
                <c:pt idx="1856">
                  <c:v>42310</c:v>
                </c:pt>
                <c:pt idx="1857">
                  <c:v>42309</c:v>
                </c:pt>
                <c:pt idx="1858">
                  <c:v>42308</c:v>
                </c:pt>
                <c:pt idx="1859">
                  <c:v>42307</c:v>
                </c:pt>
                <c:pt idx="1860">
                  <c:v>42306</c:v>
                </c:pt>
                <c:pt idx="1861">
                  <c:v>42305</c:v>
                </c:pt>
                <c:pt idx="1862">
                  <c:v>42304</c:v>
                </c:pt>
                <c:pt idx="1863">
                  <c:v>42303</c:v>
                </c:pt>
                <c:pt idx="1864">
                  <c:v>42302</c:v>
                </c:pt>
                <c:pt idx="1865">
                  <c:v>42301</c:v>
                </c:pt>
                <c:pt idx="1866">
                  <c:v>42300</c:v>
                </c:pt>
                <c:pt idx="1867">
                  <c:v>42299</c:v>
                </c:pt>
                <c:pt idx="1868">
                  <c:v>42298</c:v>
                </c:pt>
                <c:pt idx="1869">
                  <c:v>42297</c:v>
                </c:pt>
                <c:pt idx="1870">
                  <c:v>42296</c:v>
                </c:pt>
                <c:pt idx="1871">
                  <c:v>42295</c:v>
                </c:pt>
                <c:pt idx="1872">
                  <c:v>42294</c:v>
                </c:pt>
                <c:pt idx="1873">
                  <c:v>42293</c:v>
                </c:pt>
                <c:pt idx="1874">
                  <c:v>42292</c:v>
                </c:pt>
                <c:pt idx="1875">
                  <c:v>42291</c:v>
                </c:pt>
                <c:pt idx="1876">
                  <c:v>42290</c:v>
                </c:pt>
                <c:pt idx="1877">
                  <c:v>42289</c:v>
                </c:pt>
                <c:pt idx="1878">
                  <c:v>42288</c:v>
                </c:pt>
                <c:pt idx="1879">
                  <c:v>42287</c:v>
                </c:pt>
                <c:pt idx="1880">
                  <c:v>42286</c:v>
                </c:pt>
                <c:pt idx="1881">
                  <c:v>42285</c:v>
                </c:pt>
                <c:pt idx="1882">
                  <c:v>42284</c:v>
                </c:pt>
                <c:pt idx="1883">
                  <c:v>42283</c:v>
                </c:pt>
                <c:pt idx="1884">
                  <c:v>42282</c:v>
                </c:pt>
                <c:pt idx="1885">
                  <c:v>42281</c:v>
                </c:pt>
                <c:pt idx="1886">
                  <c:v>42280</c:v>
                </c:pt>
                <c:pt idx="1887">
                  <c:v>42279</c:v>
                </c:pt>
                <c:pt idx="1888">
                  <c:v>42278</c:v>
                </c:pt>
                <c:pt idx="1889">
                  <c:v>42277</c:v>
                </c:pt>
                <c:pt idx="1890">
                  <c:v>42276</c:v>
                </c:pt>
                <c:pt idx="1891">
                  <c:v>42275</c:v>
                </c:pt>
                <c:pt idx="1892">
                  <c:v>42274</c:v>
                </c:pt>
                <c:pt idx="1893">
                  <c:v>42273</c:v>
                </c:pt>
                <c:pt idx="1894">
                  <c:v>42272</c:v>
                </c:pt>
                <c:pt idx="1895">
                  <c:v>42271</c:v>
                </c:pt>
                <c:pt idx="1896">
                  <c:v>42270</c:v>
                </c:pt>
                <c:pt idx="1897">
                  <c:v>42269</c:v>
                </c:pt>
                <c:pt idx="1898">
                  <c:v>42268</c:v>
                </c:pt>
                <c:pt idx="1899">
                  <c:v>42267</c:v>
                </c:pt>
                <c:pt idx="1900">
                  <c:v>42266</c:v>
                </c:pt>
                <c:pt idx="1901">
                  <c:v>42265</c:v>
                </c:pt>
                <c:pt idx="1902">
                  <c:v>42264</c:v>
                </c:pt>
                <c:pt idx="1903">
                  <c:v>42263</c:v>
                </c:pt>
                <c:pt idx="1904">
                  <c:v>42262</c:v>
                </c:pt>
                <c:pt idx="1905">
                  <c:v>42261</c:v>
                </c:pt>
                <c:pt idx="1906">
                  <c:v>42260</c:v>
                </c:pt>
                <c:pt idx="1907">
                  <c:v>42259</c:v>
                </c:pt>
                <c:pt idx="1908">
                  <c:v>42258</c:v>
                </c:pt>
                <c:pt idx="1909">
                  <c:v>42257</c:v>
                </c:pt>
                <c:pt idx="1910">
                  <c:v>42256</c:v>
                </c:pt>
                <c:pt idx="1911">
                  <c:v>42255</c:v>
                </c:pt>
                <c:pt idx="1912">
                  <c:v>42254</c:v>
                </c:pt>
                <c:pt idx="1913">
                  <c:v>42253</c:v>
                </c:pt>
                <c:pt idx="1914">
                  <c:v>42252</c:v>
                </c:pt>
                <c:pt idx="1915">
                  <c:v>42251</c:v>
                </c:pt>
                <c:pt idx="1916">
                  <c:v>42250</c:v>
                </c:pt>
                <c:pt idx="1917">
                  <c:v>42249</c:v>
                </c:pt>
                <c:pt idx="1918">
                  <c:v>42248</c:v>
                </c:pt>
                <c:pt idx="1919">
                  <c:v>42247</c:v>
                </c:pt>
                <c:pt idx="1920">
                  <c:v>42246</c:v>
                </c:pt>
                <c:pt idx="1921">
                  <c:v>42245</c:v>
                </c:pt>
                <c:pt idx="1922">
                  <c:v>42244</c:v>
                </c:pt>
                <c:pt idx="1923">
                  <c:v>42243</c:v>
                </c:pt>
                <c:pt idx="1924">
                  <c:v>42242</c:v>
                </c:pt>
                <c:pt idx="1925">
                  <c:v>42241</c:v>
                </c:pt>
                <c:pt idx="1926">
                  <c:v>42240</c:v>
                </c:pt>
                <c:pt idx="1927">
                  <c:v>42239</c:v>
                </c:pt>
                <c:pt idx="1928">
                  <c:v>42238</c:v>
                </c:pt>
                <c:pt idx="1929">
                  <c:v>42237</c:v>
                </c:pt>
                <c:pt idx="1930">
                  <c:v>42236</c:v>
                </c:pt>
                <c:pt idx="1931">
                  <c:v>42235</c:v>
                </c:pt>
                <c:pt idx="1932">
                  <c:v>42234</c:v>
                </c:pt>
                <c:pt idx="1933">
                  <c:v>42233</c:v>
                </c:pt>
                <c:pt idx="1934">
                  <c:v>42232</c:v>
                </c:pt>
                <c:pt idx="1935">
                  <c:v>42231</c:v>
                </c:pt>
                <c:pt idx="1936">
                  <c:v>42230</c:v>
                </c:pt>
                <c:pt idx="1937">
                  <c:v>42229</c:v>
                </c:pt>
                <c:pt idx="1938">
                  <c:v>42228</c:v>
                </c:pt>
                <c:pt idx="1939">
                  <c:v>42227</c:v>
                </c:pt>
                <c:pt idx="1940">
                  <c:v>42226</c:v>
                </c:pt>
                <c:pt idx="1941">
                  <c:v>42225</c:v>
                </c:pt>
                <c:pt idx="1942">
                  <c:v>42224</c:v>
                </c:pt>
                <c:pt idx="1943">
                  <c:v>42223</c:v>
                </c:pt>
                <c:pt idx="1944">
                  <c:v>42222</c:v>
                </c:pt>
                <c:pt idx="1945">
                  <c:v>42221</c:v>
                </c:pt>
                <c:pt idx="1946">
                  <c:v>42220</c:v>
                </c:pt>
                <c:pt idx="1947">
                  <c:v>42219</c:v>
                </c:pt>
                <c:pt idx="1948">
                  <c:v>42218</c:v>
                </c:pt>
                <c:pt idx="1949">
                  <c:v>42217</c:v>
                </c:pt>
                <c:pt idx="1950">
                  <c:v>42216</c:v>
                </c:pt>
                <c:pt idx="1951">
                  <c:v>42215</c:v>
                </c:pt>
                <c:pt idx="1952">
                  <c:v>42214</c:v>
                </c:pt>
                <c:pt idx="1953">
                  <c:v>42213</c:v>
                </c:pt>
                <c:pt idx="1954">
                  <c:v>42212</c:v>
                </c:pt>
                <c:pt idx="1955">
                  <c:v>42211</c:v>
                </c:pt>
                <c:pt idx="1956">
                  <c:v>42210</c:v>
                </c:pt>
                <c:pt idx="1957">
                  <c:v>42209</c:v>
                </c:pt>
                <c:pt idx="1958">
                  <c:v>42208</c:v>
                </c:pt>
                <c:pt idx="1959">
                  <c:v>42207</c:v>
                </c:pt>
                <c:pt idx="1960">
                  <c:v>42206</c:v>
                </c:pt>
                <c:pt idx="1961">
                  <c:v>42205</c:v>
                </c:pt>
                <c:pt idx="1962">
                  <c:v>42204</c:v>
                </c:pt>
                <c:pt idx="1963">
                  <c:v>42203</c:v>
                </c:pt>
                <c:pt idx="1964">
                  <c:v>42202</c:v>
                </c:pt>
                <c:pt idx="1965">
                  <c:v>42201</c:v>
                </c:pt>
                <c:pt idx="1966">
                  <c:v>42200</c:v>
                </c:pt>
                <c:pt idx="1967">
                  <c:v>42199</c:v>
                </c:pt>
                <c:pt idx="1968">
                  <c:v>42198</c:v>
                </c:pt>
                <c:pt idx="1969">
                  <c:v>42197</c:v>
                </c:pt>
                <c:pt idx="1970">
                  <c:v>42196</c:v>
                </c:pt>
                <c:pt idx="1971">
                  <c:v>42195</c:v>
                </c:pt>
                <c:pt idx="1972">
                  <c:v>42194</c:v>
                </c:pt>
                <c:pt idx="1973">
                  <c:v>42193</c:v>
                </c:pt>
                <c:pt idx="1974">
                  <c:v>42192</c:v>
                </c:pt>
                <c:pt idx="1975">
                  <c:v>42191</c:v>
                </c:pt>
                <c:pt idx="1976">
                  <c:v>42190</c:v>
                </c:pt>
                <c:pt idx="1977">
                  <c:v>42189</c:v>
                </c:pt>
                <c:pt idx="1978">
                  <c:v>42188</c:v>
                </c:pt>
                <c:pt idx="1979">
                  <c:v>42187</c:v>
                </c:pt>
                <c:pt idx="1980">
                  <c:v>42186</c:v>
                </c:pt>
                <c:pt idx="1981">
                  <c:v>42185</c:v>
                </c:pt>
                <c:pt idx="1982">
                  <c:v>42184</c:v>
                </c:pt>
                <c:pt idx="1983">
                  <c:v>42183</c:v>
                </c:pt>
                <c:pt idx="1984">
                  <c:v>42182</c:v>
                </c:pt>
                <c:pt idx="1985">
                  <c:v>42181</c:v>
                </c:pt>
                <c:pt idx="1986">
                  <c:v>42180</c:v>
                </c:pt>
                <c:pt idx="1987">
                  <c:v>42179</c:v>
                </c:pt>
                <c:pt idx="1988">
                  <c:v>42178</c:v>
                </c:pt>
                <c:pt idx="1989">
                  <c:v>42177</c:v>
                </c:pt>
                <c:pt idx="1990">
                  <c:v>42176</c:v>
                </c:pt>
                <c:pt idx="1991">
                  <c:v>42175</c:v>
                </c:pt>
                <c:pt idx="1992">
                  <c:v>42174</c:v>
                </c:pt>
                <c:pt idx="1993">
                  <c:v>42173</c:v>
                </c:pt>
                <c:pt idx="1994">
                  <c:v>42172</c:v>
                </c:pt>
                <c:pt idx="1995">
                  <c:v>42171</c:v>
                </c:pt>
                <c:pt idx="1996">
                  <c:v>42170</c:v>
                </c:pt>
                <c:pt idx="1997">
                  <c:v>42169</c:v>
                </c:pt>
                <c:pt idx="1998">
                  <c:v>42168</c:v>
                </c:pt>
                <c:pt idx="1999">
                  <c:v>42167</c:v>
                </c:pt>
                <c:pt idx="2000">
                  <c:v>42166</c:v>
                </c:pt>
                <c:pt idx="2001">
                  <c:v>42165</c:v>
                </c:pt>
                <c:pt idx="2002">
                  <c:v>42164</c:v>
                </c:pt>
                <c:pt idx="2003">
                  <c:v>42163</c:v>
                </c:pt>
                <c:pt idx="2004">
                  <c:v>42162</c:v>
                </c:pt>
                <c:pt idx="2005">
                  <c:v>42161</c:v>
                </c:pt>
                <c:pt idx="2006">
                  <c:v>42160</c:v>
                </c:pt>
                <c:pt idx="2007">
                  <c:v>42159</c:v>
                </c:pt>
                <c:pt idx="2008">
                  <c:v>42158</c:v>
                </c:pt>
                <c:pt idx="2009">
                  <c:v>42157</c:v>
                </c:pt>
                <c:pt idx="2010">
                  <c:v>42156</c:v>
                </c:pt>
                <c:pt idx="2011">
                  <c:v>42155</c:v>
                </c:pt>
                <c:pt idx="2012">
                  <c:v>42154</c:v>
                </c:pt>
                <c:pt idx="2013">
                  <c:v>42153</c:v>
                </c:pt>
                <c:pt idx="2014">
                  <c:v>42152</c:v>
                </c:pt>
                <c:pt idx="2015">
                  <c:v>42151</c:v>
                </c:pt>
                <c:pt idx="2016">
                  <c:v>42150</c:v>
                </c:pt>
                <c:pt idx="2017">
                  <c:v>42149</c:v>
                </c:pt>
                <c:pt idx="2018">
                  <c:v>42148</c:v>
                </c:pt>
                <c:pt idx="2019">
                  <c:v>42147</c:v>
                </c:pt>
                <c:pt idx="2020">
                  <c:v>42146</c:v>
                </c:pt>
                <c:pt idx="2021">
                  <c:v>42145</c:v>
                </c:pt>
                <c:pt idx="2022">
                  <c:v>42144</c:v>
                </c:pt>
                <c:pt idx="2023">
                  <c:v>42143</c:v>
                </c:pt>
                <c:pt idx="2024">
                  <c:v>42142</c:v>
                </c:pt>
                <c:pt idx="2025">
                  <c:v>42141</c:v>
                </c:pt>
                <c:pt idx="2026">
                  <c:v>42140</c:v>
                </c:pt>
                <c:pt idx="2027">
                  <c:v>42139</c:v>
                </c:pt>
                <c:pt idx="2028">
                  <c:v>42138</c:v>
                </c:pt>
                <c:pt idx="2029">
                  <c:v>42137</c:v>
                </c:pt>
                <c:pt idx="2030">
                  <c:v>42136</c:v>
                </c:pt>
                <c:pt idx="2031">
                  <c:v>42135</c:v>
                </c:pt>
                <c:pt idx="2032">
                  <c:v>42134</c:v>
                </c:pt>
                <c:pt idx="2033">
                  <c:v>42133</c:v>
                </c:pt>
                <c:pt idx="2034">
                  <c:v>42132</c:v>
                </c:pt>
                <c:pt idx="2035">
                  <c:v>42131</c:v>
                </c:pt>
                <c:pt idx="2036">
                  <c:v>42130</c:v>
                </c:pt>
                <c:pt idx="2037">
                  <c:v>42129</c:v>
                </c:pt>
                <c:pt idx="2038">
                  <c:v>42128</c:v>
                </c:pt>
                <c:pt idx="2039">
                  <c:v>42127</c:v>
                </c:pt>
                <c:pt idx="2040">
                  <c:v>42126</c:v>
                </c:pt>
                <c:pt idx="2041">
                  <c:v>42125</c:v>
                </c:pt>
                <c:pt idx="2042">
                  <c:v>42124</c:v>
                </c:pt>
                <c:pt idx="2043">
                  <c:v>42123</c:v>
                </c:pt>
                <c:pt idx="2044">
                  <c:v>42122</c:v>
                </c:pt>
                <c:pt idx="2045">
                  <c:v>42121</c:v>
                </c:pt>
                <c:pt idx="2046">
                  <c:v>42120</c:v>
                </c:pt>
                <c:pt idx="2047">
                  <c:v>42119</c:v>
                </c:pt>
                <c:pt idx="2048">
                  <c:v>42118</c:v>
                </c:pt>
                <c:pt idx="2049">
                  <c:v>42117</c:v>
                </c:pt>
                <c:pt idx="2050">
                  <c:v>42116</c:v>
                </c:pt>
                <c:pt idx="2051">
                  <c:v>42115</c:v>
                </c:pt>
                <c:pt idx="2052">
                  <c:v>42114</c:v>
                </c:pt>
                <c:pt idx="2053">
                  <c:v>42113</c:v>
                </c:pt>
                <c:pt idx="2054">
                  <c:v>42112</c:v>
                </c:pt>
                <c:pt idx="2055">
                  <c:v>42111</c:v>
                </c:pt>
                <c:pt idx="2056">
                  <c:v>42110</c:v>
                </c:pt>
                <c:pt idx="2057">
                  <c:v>42109</c:v>
                </c:pt>
                <c:pt idx="2058">
                  <c:v>42108</c:v>
                </c:pt>
                <c:pt idx="2059">
                  <c:v>42107</c:v>
                </c:pt>
                <c:pt idx="2060">
                  <c:v>42106</c:v>
                </c:pt>
                <c:pt idx="2061">
                  <c:v>42105</c:v>
                </c:pt>
                <c:pt idx="2062">
                  <c:v>42104</c:v>
                </c:pt>
                <c:pt idx="2063">
                  <c:v>42103</c:v>
                </c:pt>
                <c:pt idx="2064">
                  <c:v>42102</c:v>
                </c:pt>
                <c:pt idx="2065">
                  <c:v>42101</c:v>
                </c:pt>
                <c:pt idx="2066">
                  <c:v>42100</c:v>
                </c:pt>
                <c:pt idx="2067">
                  <c:v>42099</c:v>
                </c:pt>
                <c:pt idx="2068">
                  <c:v>42098</c:v>
                </c:pt>
                <c:pt idx="2069">
                  <c:v>42097</c:v>
                </c:pt>
                <c:pt idx="2070">
                  <c:v>42096</c:v>
                </c:pt>
                <c:pt idx="2071">
                  <c:v>42095</c:v>
                </c:pt>
                <c:pt idx="2072">
                  <c:v>42094</c:v>
                </c:pt>
                <c:pt idx="2073">
                  <c:v>42093</c:v>
                </c:pt>
                <c:pt idx="2074">
                  <c:v>42092</c:v>
                </c:pt>
                <c:pt idx="2075">
                  <c:v>42091</c:v>
                </c:pt>
                <c:pt idx="2076">
                  <c:v>42090</c:v>
                </c:pt>
                <c:pt idx="2077">
                  <c:v>42089</c:v>
                </c:pt>
                <c:pt idx="2078">
                  <c:v>42088</c:v>
                </c:pt>
                <c:pt idx="2079">
                  <c:v>42087</c:v>
                </c:pt>
                <c:pt idx="2080">
                  <c:v>42086</c:v>
                </c:pt>
                <c:pt idx="2081">
                  <c:v>42085</c:v>
                </c:pt>
                <c:pt idx="2082">
                  <c:v>42084</c:v>
                </c:pt>
                <c:pt idx="2083">
                  <c:v>42083</c:v>
                </c:pt>
                <c:pt idx="2084">
                  <c:v>42082</c:v>
                </c:pt>
                <c:pt idx="2085">
                  <c:v>42081</c:v>
                </c:pt>
                <c:pt idx="2086">
                  <c:v>42080</c:v>
                </c:pt>
                <c:pt idx="2087">
                  <c:v>42079</c:v>
                </c:pt>
                <c:pt idx="2088">
                  <c:v>42078</c:v>
                </c:pt>
                <c:pt idx="2089">
                  <c:v>42077</c:v>
                </c:pt>
                <c:pt idx="2090">
                  <c:v>42076</c:v>
                </c:pt>
                <c:pt idx="2091">
                  <c:v>42075</c:v>
                </c:pt>
                <c:pt idx="2092">
                  <c:v>42074</c:v>
                </c:pt>
                <c:pt idx="2093">
                  <c:v>42073</c:v>
                </c:pt>
                <c:pt idx="2094">
                  <c:v>42072</c:v>
                </c:pt>
                <c:pt idx="2095">
                  <c:v>42071</c:v>
                </c:pt>
                <c:pt idx="2096">
                  <c:v>42070</c:v>
                </c:pt>
                <c:pt idx="2097">
                  <c:v>42069</c:v>
                </c:pt>
                <c:pt idx="2098">
                  <c:v>42068</c:v>
                </c:pt>
                <c:pt idx="2099">
                  <c:v>42067</c:v>
                </c:pt>
                <c:pt idx="2100">
                  <c:v>42066</c:v>
                </c:pt>
                <c:pt idx="2101">
                  <c:v>42065</c:v>
                </c:pt>
                <c:pt idx="2102">
                  <c:v>42064</c:v>
                </c:pt>
                <c:pt idx="2103">
                  <c:v>42063</c:v>
                </c:pt>
                <c:pt idx="2104">
                  <c:v>42062</c:v>
                </c:pt>
                <c:pt idx="2105">
                  <c:v>42061</c:v>
                </c:pt>
                <c:pt idx="2106">
                  <c:v>42060</c:v>
                </c:pt>
                <c:pt idx="2107">
                  <c:v>42059</c:v>
                </c:pt>
                <c:pt idx="2108">
                  <c:v>42058</c:v>
                </c:pt>
                <c:pt idx="2109">
                  <c:v>42057</c:v>
                </c:pt>
                <c:pt idx="2110">
                  <c:v>42056</c:v>
                </c:pt>
                <c:pt idx="2111">
                  <c:v>42055</c:v>
                </c:pt>
                <c:pt idx="2112">
                  <c:v>42054</c:v>
                </c:pt>
                <c:pt idx="2113">
                  <c:v>42053</c:v>
                </c:pt>
                <c:pt idx="2114">
                  <c:v>42052</c:v>
                </c:pt>
                <c:pt idx="2115">
                  <c:v>42051</c:v>
                </c:pt>
                <c:pt idx="2116">
                  <c:v>42050</c:v>
                </c:pt>
                <c:pt idx="2117">
                  <c:v>42049</c:v>
                </c:pt>
                <c:pt idx="2118">
                  <c:v>42048</c:v>
                </c:pt>
                <c:pt idx="2119">
                  <c:v>42047</c:v>
                </c:pt>
                <c:pt idx="2120">
                  <c:v>42046</c:v>
                </c:pt>
                <c:pt idx="2121">
                  <c:v>42045</c:v>
                </c:pt>
                <c:pt idx="2122">
                  <c:v>42044</c:v>
                </c:pt>
                <c:pt idx="2123">
                  <c:v>42043</c:v>
                </c:pt>
                <c:pt idx="2124">
                  <c:v>42042</c:v>
                </c:pt>
                <c:pt idx="2125">
                  <c:v>42041</c:v>
                </c:pt>
                <c:pt idx="2126">
                  <c:v>42040</c:v>
                </c:pt>
                <c:pt idx="2127">
                  <c:v>42039</c:v>
                </c:pt>
                <c:pt idx="2128">
                  <c:v>42038</c:v>
                </c:pt>
                <c:pt idx="2129">
                  <c:v>42037</c:v>
                </c:pt>
                <c:pt idx="2130">
                  <c:v>42036</c:v>
                </c:pt>
                <c:pt idx="2131">
                  <c:v>42035</c:v>
                </c:pt>
                <c:pt idx="2132">
                  <c:v>42034</c:v>
                </c:pt>
                <c:pt idx="2133">
                  <c:v>42033</c:v>
                </c:pt>
                <c:pt idx="2134">
                  <c:v>42032</c:v>
                </c:pt>
                <c:pt idx="2135">
                  <c:v>42031</c:v>
                </c:pt>
                <c:pt idx="2136">
                  <c:v>42030</c:v>
                </c:pt>
                <c:pt idx="2137">
                  <c:v>42029</c:v>
                </c:pt>
                <c:pt idx="2138">
                  <c:v>42028</c:v>
                </c:pt>
                <c:pt idx="2139">
                  <c:v>42027</c:v>
                </c:pt>
                <c:pt idx="2140">
                  <c:v>42026</c:v>
                </c:pt>
                <c:pt idx="2141">
                  <c:v>42025</c:v>
                </c:pt>
                <c:pt idx="2142">
                  <c:v>42024</c:v>
                </c:pt>
                <c:pt idx="2143">
                  <c:v>42023</c:v>
                </c:pt>
                <c:pt idx="2144">
                  <c:v>42022</c:v>
                </c:pt>
                <c:pt idx="2145">
                  <c:v>42021</c:v>
                </c:pt>
                <c:pt idx="2146">
                  <c:v>42020</c:v>
                </c:pt>
                <c:pt idx="2147">
                  <c:v>42019</c:v>
                </c:pt>
                <c:pt idx="2148">
                  <c:v>42018</c:v>
                </c:pt>
                <c:pt idx="2149">
                  <c:v>42017</c:v>
                </c:pt>
                <c:pt idx="2150">
                  <c:v>42016</c:v>
                </c:pt>
                <c:pt idx="2151">
                  <c:v>42015</c:v>
                </c:pt>
                <c:pt idx="2152">
                  <c:v>42014</c:v>
                </c:pt>
                <c:pt idx="2153">
                  <c:v>42013</c:v>
                </c:pt>
                <c:pt idx="2154">
                  <c:v>42012</c:v>
                </c:pt>
                <c:pt idx="2155">
                  <c:v>42011</c:v>
                </c:pt>
                <c:pt idx="2156">
                  <c:v>42010</c:v>
                </c:pt>
                <c:pt idx="2157">
                  <c:v>42009</c:v>
                </c:pt>
                <c:pt idx="2158">
                  <c:v>42008</c:v>
                </c:pt>
                <c:pt idx="2159">
                  <c:v>42007</c:v>
                </c:pt>
                <c:pt idx="2160">
                  <c:v>42006</c:v>
                </c:pt>
                <c:pt idx="2161">
                  <c:v>42005</c:v>
                </c:pt>
                <c:pt idx="2162">
                  <c:v>42004</c:v>
                </c:pt>
                <c:pt idx="2163">
                  <c:v>42003</c:v>
                </c:pt>
                <c:pt idx="2164">
                  <c:v>42002</c:v>
                </c:pt>
                <c:pt idx="2165">
                  <c:v>42001</c:v>
                </c:pt>
                <c:pt idx="2166">
                  <c:v>42000</c:v>
                </c:pt>
                <c:pt idx="2167">
                  <c:v>41999</c:v>
                </c:pt>
                <c:pt idx="2168">
                  <c:v>41998</c:v>
                </c:pt>
                <c:pt idx="2169">
                  <c:v>41997</c:v>
                </c:pt>
                <c:pt idx="2170">
                  <c:v>41996</c:v>
                </c:pt>
                <c:pt idx="2171">
                  <c:v>41995</c:v>
                </c:pt>
                <c:pt idx="2172">
                  <c:v>41994</c:v>
                </c:pt>
                <c:pt idx="2173">
                  <c:v>41993</c:v>
                </c:pt>
                <c:pt idx="2174">
                  <c:v>41992</c:v>
                </c:pt>
                <c:pt idx="2175">
                  <c:v>41991</c:v>
                </c:pt>
                <c:pt idx="2176">
                  <c:v>41990</c:v>
                </c:pt>
                <c:pt idx="2177">
                  <c:v>41989</c:v>
                </c:pt>
                <c:pt idx="2178">
                  <c:v>41988</c:v>
                </c:pt>
                <c:pt idx="2179">
                  <c:v>41987</c:v>
                </c:pt>
                <c:pt idx="2180">
                  <c:v>41986</c:v>
                </c:pt>
                <c:pt idx="2181">
                  <c:v>41985</c:v>
                </c:pt>
                <c:pt idx="2182">
                  <c:v>41984</c:v>
                </c:pt>
                <c:pt idx="2183">
                  <c:v>41983</c:v>
                </c:pt>
                <c:pt idx="2184">
                  <c:v>41982</c:v>
                </c:pt>
                <c:pt idx="2185">
                  <c:v>41981</c:v>
                </c:pt>
                <c:pt idx="2186">
                  <c:v>41980</c:v>
                </c:pt>
                <c:pt idx="2187">
                  <c:v>41979</c:v>
                </c:pt>
                <c:pt idx="2188">
                  <c:v>41978</c:v>
                </c:pt>
                <c:pt idx="2189">
                  <c:v>41977</c:v>
                </c:pt>
                <c:pt idx="2190">
                  <c:v>41976</c:v>
                </c:pt>
                <c:pt idx="2191">
                  <c:v>41975</c:v>
                </c:pt>
                <c:pt idx="2192">
                  <c:v>41974</c:v>
                </c:pt>
                <c:pt idx="2193">
                  <c:v>41973</c:v>
                </c:pt>
                <c:pt idx="2194">
                  <c:v>41972</c:v>
                </c:pt>
                <c:pt idx="2195">
                  <c:v>41971</c:v>
                </c:pt>
                <c:pt idx="2196">
                  <c:v>41970</c:v>
                </c:pt>
                <c:pt idx="2197">
                  <c:v>41969</c:v>
                </c:pt>
                <c:pt idx="2198">
                  <c:v>41968</c:v>
                </c:pt>
                <c:pt idx="2199">
                  <c:v>41967</c:v>
                </c:pt>
                <c:pt idx="2200">
                  <c:v>41966</c:v>
                </c:pt>
                <c:pt idx="2201">
                  <c:v>41965</c:v>
                </c:pt>
                <c:pt idx="2202">
                  <c:v>41964</c:v>
                </c:pt>
                <c:pt idx="2203">
                  <c:v>41963</c:v>
                </c:pt>
                <c:pt idx="2204">
                  <c:v>41962</c:v>
                </c:pt>
                <c:pt idx="2205">
                  <c:v>41961</c:v>
                </c:pt>
                <c:pt idx="2206">
                  <c:v>41960</c:v>
                </c:pt>
                <c:pt idx="2207">
                  <c:v>41959</c:v>
                </c:pt>
                <c:pt idx="2208">
                  <c:v>41958</c:v>
                </c:pt>
                <c:pt idx="2209">
                  <c:v>41957</c:v>
                </c:pt>
                <c:pt idx="2210">
                  <c:v>41956</c:v>
                </c:pt>
                <c:pt idx="2211">
                  <c:v>41955</c:v>
                </c:pt>
                <c:pt idx="2212">
                  <c:v>41954</c:v>
                </c:pt>
                <c:pt idx="2213">
                  <c:v>41953</c:v>
                </c:pt>
                <c:pt idx="2214">
                  <c:v>41952</c:v>
                </c:pt>
                <c:pt idx="2215">
                  <c:v>41951</c:v>
                </c:pt>
                <c:pt idx="2216">
                  <c:v>41950</c:v>
                </c:pt>
                <c:pt idx="2217">
                  <c:v>41949</c:v>
                </c:pt>
                <c:pt idx="2218">
                  <c:v>41948</c:v>
                </c:pt>
                <c:pt idx="2219">
                  <c:v>41947</c:v>
                </c:pt>
                <c:pt idx="2220">
                  <c:v>41946</c:v>
                </c:pt>
                <c:pt idx="2221">
                  <c:v>41945</c:v>
                </c:pt>
                <c:pt idx="2222">
                  <c:v>41944</c:v>
                </c:pt>
                <c:pt idx="2223">
                  <c:v>41943</c:v>
                </c:pt>
                <c:pt idx="2224">
                  <c:v>41942</c:v>
                </c:pt>
                <c:pt idx="2225">
                  <c:v>41941</c:v>
                </c:pt>
                <c:pt idx="2226">
                  <c:v>41940</c:v>
                </c:pt>
                <c:pt idx="2227">
                  <c:v>41939</c:v>
                </c:pt>
                <c:pt idx="2228">
                  <c:v>41938</c:v>
                </c:pt>
                <c:pt idx="2229">
                  <c:v>41937</c:v>
                </c:pt>
                <c:pt idx="2230">
                  <c:v>41936</c:v>
                </c:pt>
                <c:pt idx="2231">
                  <c:v>41935</c:v>
                </c:pt>
                <c:pt idx="2232">
                  <c:v>41934</c:v>
                </c:pt>
                <c:pt idx="2233">
                  <c:v>41933</c:v>
                </c:pt>
                <c:pt idx="2234">
                  <c:v>41932</c:v>
                </c:pt>
                <c:pt idx="2235">
                  <c:v>41931</c:v>
                </c:pt>
                <c:pt idx="2236">
                  <c:v>41930</c:v>
                </c:pt>
                <c:pt idx="2237">
                  <c:v>41929</c:v>
                </c:pt>
                <c:pt idx="2238">
                  <c:v>41928</c:v>
                </c:pt>
                <c:pt idx="2239">
                  <c:v>41927</c:v>
                </c:pt>
                <c:pt idx="2240">
                  <c:v>41926</c:v>
                </c:pt>
                <c:pt idx="2241">
                  <c:v>41925</c:v>
                </c:pt>
                <c:pt idx="2242">
                  <c:v>41924</c:v>
                </c:pt>
                <c:pt idx="2243">
                  <c:v>41923</c:v>
                </c:pt>
                <c:pt idx="2244">
                  <c:v>41922</c:v>
                </c:pt>
                <c:pt idx="2245">
                  <c:v>41921</c:v>
                </c:pt>
                <c:pt idx="2246">
                  <c:v>41920</c:v>
                </c:pt>
                <c:pt idx="2247">
                  <c:v>41919</c:v>
                </c:pt>
                <c:pt idx="2248">
                  <c:v>41918</c:v>
                </c:pt>
                <c:pt idx="2249">
                  <c:v>41917</c:v>
                </c:pt>
                <c:pt idx="2250">
                  <c:v>41916</c:v>
                </c:pt>
                <c:pt idx="2251">
                  <c:v>41915</c:v>
                </c:pt>
                <c:pt idx="2252">
                  <c:v>41914</c:v>
                </c:pt>
                <c:pt idx="2253">
                  <c:v>41913</c:v>
                </c:pt>
                <c:pt idx="2254">
                  <c:v>41912</c:v>
                </c:pt>
                <c:pt idx="2255">
                  <c:v>41911</c:v>
                </c:pt>
                <c:pt idx="2256">
                  <c:v>41910</c:v>
                </c:pt>
                <c:pt idx="2257">
                  <c:v>41909</c:v>
                </c:pt>
                <c:pt idx="2258">
                  <c:v>41908</c:v>
                </c:pt>
                <c:pt idx="2259">
                  <c:v>41907</c:v>
                </c:pt>
                <c:pt idx="2260">
                  <c:v>41906</c:v>
                </c:pt>
                <c:pt idx="2261">
                  <c:v>41905</c:v>
                </c:pt>
                <c:pt idx="2262">
                  <c:v>41904</c:v>
                </c:pt>
                <c:pt idx="2263">
                  <c:v>41903</c:v>
                </c:pt>
                <c:pt idx="2264">
                  <c:v>41902</c:v>
                </c:pt>
                <c:pt idx="2265">
                  <c:v>41901</c:v>
                </c:pt>
                <c:pt idx="2266">
                  <c:v>41900</c:v>
                </c:pt>
                <c:pt idx="2267">
                  <c:v>41899</c:v>
                </c:pt>
                <c:pt idx="2268">
                  <c:v>41898</c:v>
                </c:pt>
                <c:pt idx="2269">
                  <c:v>41897</c:v>
                </c:pt>
                <c:pt idx="2270">
                  <c:v>41896</c:v>
                </c:pt>
                <c:pt idx="2271">
                  <c:v>41895</c:v>
                </c:pt>
                <c:pt idx="2272">
                  <c:v>41894</c:v>
                </c:pt>
                <c:pt idx="2273">
                  <c:v>41893</c:v>
                </c:pt>
                <c:pt idx="2274">
                  <c:v>41892</c:v>
                </c:pt>
                <c:pt idx="2275">
                  <c:v>41891</c:v>
                </c:pt>
                <c:pt idx="2276">
                  <c:v>41890</c:v>
                </c:pt>
                <c:pt idx="2277">
                  <c:v>41889</c:v>
                </c:pt>
                <c:pt idx="2278">
                  <c:v>41888</c:v>
                </c:pt>
                <c:pt idx="2279">
                  <c:v>41887</c:v>
                </c:pt>
                <c:pt idx="2280">
                  <c:v>41886</c:v>
                </c:pt>
                <c:pt idx="2281">
                  <c:v>41885</c:v>
                </c:pt>
                <c:pt idx="2282">
                  <c:v>41884</c:v>
                </c:pt>
                <c:pt idx="2283">
                  <c:v>41883</c:v>
                </c:pt>
                <c:pt idx="2284">
                  <c:v>41882</c:v>
                </c:pt>
                <c:pt idx="2285">
                  <c:v>41881</c:v>
                </c:pt>
                <c:pt idx="2286">
                  <c:v>41880</c:v>
                </c:pt>
                <c:pt idx="2287">
                  <c:v>41879</c:v>
                </c:pt>
                <c:pt idx="2288">
                  <c:v>41878</c:v>
                </c:pt>
                <c:pt idx="2289">
                  <c:v>41877</c:v>
                </c:pt>
                <c:pt idx="2290">
                  <c:v>41876</c:v>
                </c:pt>
                <c:pt idx="2291">
                  <c:v>41875</c:v>
                </c:pt>
                <c:pt idx="2292">
                  <c:v>41874</c:v>
                </c:pt>
                <c:pt idx="2293">
                  <c:v>41873</c:v>
                </c:pt>
                <c:pt idx="2294">
                  <c:v>41872</c:v>
                </c:pt>
                <c:pt idx="2295">
                  <c:v>41871</c:v>
                </c:pt>
                <c:pt idx="2296">
                  <c:v>41870</c:v>
                </c:pt>
                <c:pt idx="2297">
                  <c:v>41869</c:v>
                </c:pt>
                <c:pt idx="2298">
                  <c:v>41868</c:v>
                </c:pt>
                <c:pt idx="2299">
                  <c:v>41867</c:v>
                </c:pt>
                <c:pt idx="2300">
                  <c:v>41866</c:v>
                </c:pt>
                <c:pt idx="2301">
                  <c:v>41865</c:v>
                </c:pt>
                <c:pt idx="2302">
                  <c:v>41864</c:v>
                </c:pt>
                <c:pt idx="2303">
                  <c:v>41863</c:v>
                </c:pt>
                <c:pt idx="2304">
                  <c:v>41862</c:v>
                </c:pt>
                <c:pt idx="2305">
                  <c:v>41861</c:v>
                </c:pt>
                <c:pt idx="2306">
                  <c:v>41860</c:v>
                </c:pt>
                <c:pt idx="2307">
                  <c:v>41859</c:v>
                </c:pt>
                <c:pt idx="2308">
                  <c:v>41858</c:v>
                </c:pt>
                <c:pt idx="2309">
                  <c:v>41857</c:v>
                </c:pt>
                <c:pt idx="2310">
                  <c:v>41856</c:v>
                </c:pt>
                <c:pt idx="2311">
                  <c:v>41855</c:v>
                </c:pt>
                <c:pt idx="2312">
                  <c:v>41854</c:v>
                </c:pt>
                <c:pt idx="2313">
                  <c:v>41853</c:v>
                </c:pt>
                <c:pt idx="2314">
                  <c:v>41852</c:v>
                </c:pt>
                <c:pt idx="2315">
                  <c:v>41851</c:v>
                </c:pt>
                <c:pt idx="2316">
                  <c:v>41850</c:v>
                </c:pt>
                <c:pt idx="2317">
                  <c:v>41849</c:v>
                </c:pt>
                <c:pt idx="2318">
                  <c:v>41848</c:v>
                </c:pt>
                <c:pt idx="2319">
                  <c:v>41847</c:v>
                </c:pt>
                <c:pt idx="2320">
                  <c:v>41846</c:v>
                </c:pt>
                <c:pt idx="2321">
                  <c:v>41845</c:v>
                </c:pt>
                <c:pt idx="2322">
                  <c:v>41844</c:v>
                </c:pt>
                <c:pt idx="2323">
                  <c:v>41843</c:v>
                </c:pt>
                <c:pt idx="2324">
                  <c:v>41842</c:v>
                </c:pt>
                <c:pt idx="2325">
                  <c:v>41841</c:v>
                </c:pt>
                <c:pt idx="2326">
                  <c:v>41840</c:v>
                </c:pt>
                <c:pt idx="2327">
                  <c:v>41839</c:v>
                </c:pt>
                <c:pt idx="2328">
                  <c:v>41838</c:v>
                </c:pt>
                <c:pt idx="2329">
                  <c:v>41837</c:v>
                </c:pt>
                <c:pt idx="2330">
                  <c:v>41836</c:v>
                </c:pt>
                <c:pt idx="2331">
                  <c:v>41835</c:v>
                </c:pt>
                <c:pt idx="2332">
                  <c:v>41834</c:v>
                </c:pt>
                <c:pt idx="2333">
                  <c:v>41833</c:v>
                </c:pt>
                <c:pt idx="2334">
                  <c:v>41832</c:v>
                </c:pt>
                <c:pt idx="2335">
                  <c:v>41831</c:v>
                </c:pt>
                <c:pt idx="2336">
                  <c:v>41830</c:v>
                </c:pt>
                <c:pt idx="2337">
                  <c:v>41829</c:v>
                </c:pt>
                <c:pt idx="2338">
                  <c:v>41828</c:v>
                </c:pt>
                <c:pt idx="2339">
                  <c:v>41827</c:v>
                </c:pt>
                <c:pt idx="2340">
                  <c:v>41826</c:v>
                </c:pt>
                <c:pt idx="2341">
                  <c:v>41825</c:v>
                </c:pt>
                <c:pt idx="2342">
                  <c:v>41824</c:v>
                </c:pt>
                <c:pt idx="2343">
                  <c:v>41823</c:v>
                </c:pt>
                <c:pt idx="2344">
                  <c:v>41822</c:v>
                </c:pt>
                <c:pt idx="2345">
                  <c:v>41821</c:v>
                </c:pt>
                <c:pt idx="2346">
                  <c:v>41820</c:v>
                </c:pt>
                <c:pt idx="2347">
                  <c:v>41819</c:v>
                </c:pt>
                <c:pt idx="2348">
                  <c:v>41818</c:v>
                </c:pt>
                <c:pt idx="2349">
                  <c:v>41817</c:v>
                </c:pt>
                <c:pt idx="2350">
                  <c:v>41816</c:v>
                </c:pt>
                <c:pt idx="2351">
                  <c:v>41815</c:v>
                </c:pt>
                <c:pt idx="2352">
                  <c:v>41814</c:v>
                </c:pt>
                <c:pt idx="2353">
                  <c:v>41813</c:v>
                </c:pt>
                <c:pt idx="2354">
                  <c:v>41812</c:v>
                </c:pt>
                <c:pt idx="2355">
                  <c:v>41811</c:v>
                </c:pt>
                <c:pt idx="2356">
                  <c:v>41810</c:v>
                </c:pt>
                <c:pt idx="2357">
                  <c:v>41809</c:v>
                </c:pt>
                <c:pt idx="2358">
                  <c:v>41808</c:v>
                </c:pt>
                <c:pt idx="2359">
                  <c:v>41807</c:v>
                </c:pt>
                <c:pt idx="2360">
                  <c:v>41806</c:v>
                </c:pt>
                <c:pt idx="2361">
                  <c:v>41805</c:v>
                </c:pt>
                <c:pt idx="2362">
                  <c:v>41804</c:v>
                </c:pt>
                <c:pt idx="2363">
                  <c:v>41803</c:v>
                </c:pt>
                <c:pt idx="2364">
                  <c:v>41802</c:v>
                </c:pt>
                <c:pt idx="2365">
                  <c:v>41801</c:v>
                </c:pt>
                <c:pt idx="2366">
                  <c:v>41800</c:v>
                </c:pt>
                <c:pt idx="2367">
                  <c:v>41799</c:v>
                </c:pt>
                <c:pt idx="2368">
                  <c:v>41798</c:v>
                </c:pt>
                <c:pt idx="2369">
                  <c:v>41797</c:v>
                </c:pt>
                <c:pt idx="2370">
                  <c:v>41796</c:v>
                </c:pt>
                <c:pt idx="2371">
                  <c:v>41795</c:v>
                </c:pt>
                <c:pt idx="2372">
                  <c:v>41794</c:v>
                </c:pt>
                <c:pt idx="2373">
                  <c:v>41793</c:v>
                </c:pt>
                <c:pt idx="2374">
                  <c:v>41792</c:v>
                </c:pt>
                <c:pt idx="2375">
                  <c:v>41791</c:v>
                </c:pt>
                <c:pt idx="2376">
                  <c:v>41790</c:v>
                </c:pt>
                <c:pt idx="2377">
                  <c:v>41789</c:v>
                </c:pt>
                <c:pt idx="2378">
                  <c:v>41788</c:v>
                </c:pt>
                <c:pt idx="2379">
                  <c:v>41787</c:v>
                </c:pt>
                <c:pt idx="2380">
                  <c:v>41786</c:v>
                </c:pt>
                <c:pt idx="2381">
                  <c:v>41785</c:v>
                </c:pt>
                <c:pt idx="2382">
                  <c:v>41784</c:v>
                </c:pt>
                <c:pt idx="2383">
                  <c:v>41783</c:v>
                </c:pt>
                <c:pt idx="2384">
                  <c:v>41782</c:v>
                </c:pt>
                <c:pt idx="2385">
                  <c:v>41781</c:v>
                </c:pt>
                <c:pt idx="2386">
                  <c:v>41780</c:v>
                </c:pt>
                <c:pt idx="2387">
                  <c:v>41779</c:v>
                </c:pt>
                <c:pt idx="2388">
                  <c:v>41778</c:v>
                </c:pt>
                <c:pt idx="2389">
                  <c:v>41777</c:v>
                </c:pt>
                <c:pt idx="2390">
                  <c:v>41776</c:v>
                </c:pt>
                <c:pt idx="2391">
                  <c:v>41775</c:v>
                </c:pt>
                <c:pt idx="2392">
                  <c:v>41774</c:v>
                </c:pt>
                <c:pt idx="2393">
                  <c:v>41773</c:v>
                </c:pt>
                <c:pt idx="2394">
                  <c:v>41772</c:v>
                </c:pt>
                <c:pt idx="2395">
                  <c:v>41771</c:v>
                </c:pt>
                <c:pt idx="2396">
                  <c:v>41770</c:v>
                </c:pt>
                <c:pt idx="2397">
                  <c:v>41769</c:v>
                </c:pt>
                <c:pt idx="2398">
                  <c:v>41768</c:v>
                </c:pt>
                <c:pt idx="2399">
                  <c:v>41767</c:v>
                </c:pt>
                <c:pt idx="2400">
                  <c:v>41766</c:v>
                </c:pt>
                <c:pt idx="2401">
                  <c:v>41765</c:v>
                </c:pt>
                <c:pt idx="2402">
                  <c:v>41764</c:v>
                </c:pt>
                <c:pt idx="2403">
                  <c:v>41763</c:v>
                </c:pt>
                <c:pt idx="2404">
                  <c:v>41762</c:v>
                </c:pt>
                <c:pt idx="2405">
                  <c:v>41761</c:v>
                </c:pt>
                <c:pt idx="2406">
                  <c:v>41760</c:v>
                </c:pt>
                <c:pt idx="2407">
                  <c:v>41759</c:v>
                </c:pt>
                <c:pt idx="2408">
                  <c:v>41758</c:v>
                </c:pt>
                <c:pt idx="2409">
                  <c:v>41757</c:v>
                </c:pt>
                <c:pt idx="2410">
                  <c:v>41756</c:v>
                </c:pt>
                <c:pt idx="2411">
                  <c:v>41755</c:v>
                </c:pt>
                <c:pt idx="2412">
                  <c:v>41754</c:v>
                </c:pt>
                <c:pt idx="2413">
                  <c:v>41753</c:v>
                </c:pt>
                <c:pt idx="2414">
                  <c:v>41752</c:v>
                </c:pt>
                <c:pt idx="2415">
                  <c:v>41751</c:v>
                </c:pt>
                <c:pt idx="2416">
                  <c:v>41750</c:v>
                </c:pt>
                <c:pt idx="2417">
                  <c:v>41749</c:v>
                </c:pt>
                <c:pt idx="2418">
                  <c:v>41748</c:v>
                </c:pt>
                <c:pt idx="2419">
                  <c:v>41747</c:v>
                </c:pt>
                <c:pt idx="2420">
                  <c:v>41746</c:v>
                </c:pt>
                <c:pt idx="2421">
                  <c:v>41745</c:v>
                </c:pt>
                <c:pt idx="2422">
                  <c:v>41744</c:v>
                </c:pt>
                <c:pt idx="2423">
                  <c:v>41743</c:v>
                </c:pt>
                <c:pt idx="2424">
                  <c:v>41742</c:v>
                </c:pt>
                <c:pt idx="2425">
                  <c:v>41741</c:v>
                </c:pt>
                <c:pt idx="2426">
                  <c:v>41740</c:v>
                </c:pt>
                <c:pt idx="2427">
                  <c:v>41739</c:v>
                </c:pt>
                <c:pt idx="2428">
                  <c:v>41738</c:v>
                </c:pt>
                <c:pt idx="2429">
                  <c:v>41737</c:v>
                </c:pt>
                <c:pt idx="2430">
                  <c:v>41736</c:v>
                </c:pt>
                <c:pt idx="2431">
                  <c:v>41735</c:v>
                </c:pt>
                <c:pt idx="2432">
                  <c:v>41734</c:v>
                </c:pt>
                <c:pt idx="2433">
                  <c:v>41733</c:v>
                </c:pt>
                <c:pt idx="2434">
                  <c:v>41732</c:v>
                </c:pt>
                <c:pt idx="2435">
                  <c:v>41731</c:v>
                </c:pt>
                <c:pt idx="2436">
                  <c:v>41730</c:v>
                </c:pt>
                <c:pt idx="2437">
                  <c:v>41729</c:v>
                </c:pt>
                <c:pt idx="2438">
                  <c:v>41728</c:v>
                </c:pt>
                <c:pt idx="2439">
                  <c:v>41727</c:v>
                </c:pt>
                <c:pt idx="2440">
                  <c:v>41726</c:v>
                </c:pt>
                <c:pt idx="2441">
                  <c:v>41725</c:v>
                </c:pt>
                <c:pt idx="2442">
                  <c:v>41724</c:v>
                </c:pt>
                <c:pt idx="2443">
                  <c:v>41723</c:v>
                </c:pt>
                <c:pt idx="2444">
                  <c:v>41722</c:v>
                </c:pt>
                <c:pt idx="2445">
                  <c:v>41721</c:v>
                </c:pt>
                <c:pt idx="2446">
                  <c:v>41720</c:v>
                </c:pt>
                <c:pt idx="2447">
                  <c:v>41719</c:v>
                </c:pt>
                <c:pt idx="2448">
                  <c:v>41718</c:v>
                </c:pt>
                <c:pt idx="2449">
                  <c:v>41717</c:v>
                </c:pt>
                <c:pt idx="2450">
                  <c:v>41716</c:v>
                </c:pt>
                <c:pt idx="2451">
                  <c:v>41715</c:v>
                </c:pt>
                <c:pt idx="2452">
                  <c:v>41714</c:v>
                </c:pt>
                <c:pt idx="2453">
                  <c:v>41713</c:v>
                </c:pt>
                <c:pt idx="2454">
                  <c:v>41712</c:v>
                </c:pt>
                <c:pt idx="2455">
                  <c:v>41711</c:v>
                </c:pt>
                <c:pt idx="2456">
                  <c:v>41710</c:v>
                </c:pt>
                <c:pt idx="2457">
                  <c:v>41709</c:v>
                </c:pt>
                <c:pt idx="2458">
                  <c:v>41708</c:v>
                </c:pt>
                <c:pt idx="2459">
                  <c:v>41707</c:v>
                </c:pt>
                <c:pt idx="2460">
                  <c:v>41706</c:v>
                </c:pt>
                <c:pt idx="2461">
                  <c:v>41705</c:v>
                </c:pt>
                <c:pt idx="2462">
                  <c:v>41704</c:v>
                </c:pt>
                <c:pt idx="2463">
                  <c:v>41703</c:v>
                </c:pt>
                <c:pt idx="2464">
                  <c:v>41702</c:v>
                </c:pt>
                <c:pt idx="2465">
                  <c:v>41701</c:v>
                </c:pt>
                <c:pt idx="2466">
                  <c:v>41700</c:v>
                </c:pt>
                <c:pt idx="2467">
                  <c:v>41699</c:v>
                </c:pt>
                <c:pt idx="2468">
                  <c:v>41698</c:v>
                </c:pt>
                <c:pt idx="2469">
                  <c:v>41697</c:v>
                </c:pt>
                <c:pt idx="2470">
                  <c:v>41696</c:v>
                </c:pt>
                <c:pt idx="2471">
                  <c:v>41695</c:v>
                </c:pt>
                <c:pt idx="2472">
                  <c:v>41694</c:v>
                </c:pt>
                <c:pt idx="2473">
                  <c:v>41693</c:v>
                </c:pt>
                <c:pt idx="2474">
                  <c:v>41692</c:v>
                </c:pt>
                <c:pt idx="2475">
                  <c:v>41691</c:v>
                </c:pt>
                <c:pt idx="2476">
                  <c:v>41690</c:v>
                </c:pt>
                <c:pt idx="2477">
                  <c:v>41689</c:v>
                </c:pt>
                <c:pt idx="2478">
                  <c:v>41688</c:v>
                </c:pt>
                <c:pt idx="2479">
                  <c:v>41687</c:v>
                </c:pt>
                <c:pt idx="2480">
                  <c:v>41686</c:v>
                </c:pt>
                <c:pt idx="2481">
                  <c:v>41685</c:v>
                </c:pt>
                <c:pt idx="2482">
                  <c:v>41684</c:v>
                </c:pt>
                <c:pt idx="2483">
                  <c:v>41683</c:v>
                </c:pt>
                <c:pt idx="2484">
                  <c:v>41682</c:v>
                </c:pt>
                <c:pt idx="2485">
                  <c:v>41681</c:v>
                </c:pt>
                <c:pt idx="2486">
                  <c:v>41680</c:v>
                </c:pt>
                <c:pt idx="2487">
                  <c:v>41679</c:v>
                </c:pt>
                <c:pt idx="2488">
                  <c:v>41678</c:v>
                </c:pt>
                <c:pt idx="2489">
                  <c:v>41677</c:v>
                </c:pt>
                <c:pt idx="2490">
                  <c:v>41676</c:v>
                </c:pt>
                <c:pt idx="2491">
                  <c:v>41675</c:v>
                </c:pt>
                <c:pt idx="2492">
                  <c:v>41674</c:v>
                </c:pt>
                <c:pt idx="2493">
                  <c:v>41673</c:v>
                </c:pt>
                <c:pt idx="2494">
                  <c:v>41672</c:v>
                </c:pt>
                <c:pt idx="2495">
                  <c:v>41671</c:v>
                </c:pt>
                <c:pt idx="2496">
                  <c:v>41670</c:v>
                </c:pt>
                <c:pt idx="2497">
                  <c:v>41669</c:v>
                </c:pt>
                <c:pt idx="2498">
                  <c:v>41668</c:v>
                </c:pt>
                <c:pt idx="2499">
                  <c:v>41667</c:v>
                </c:pt>
                <c:pt idx="2500">
                  <c:v>41666</c:v>
                </c:pt>
                <c:pt idx="2501">
                  <c:v>41665</c:v>
                </c:pt>
                <c:pt idx="2502">
                  <c:v>41664</c:v>
                </c:pt>
                <c:pt idx="2503">
                  <c:v>41663</c:v>
                </c:pt>
                <c:pt idx="2504">
                  <c:v>41662</c:v>
                </c:pt>
                <c:pt idx="2505">
                  <c:v>41661</c:v>
                </c:pt>
                <c:pt idx="2506">
                  <c:v>41660</c:v>
                </c:pt>
                <c:pt idx="2507">
                  <c:v>41659</c:v>
                </c:pt>
                <c:pt idx="2508">
                  <c:v>41658</c:v>
                </c:pt>
                <c:pt idx="2509">
                  <c:v>41657</c:v>
                </c:pt>
                <c:pt idx="2510">
                  <c:v>41656</c:v>
                </c:pt>
                <c:pt idx="2511">
                  <c:v>41655</c:v>
                </c:pt>
                <c:pt idx="2512">
                  <c:v>41654</c:v>
                </c:pt>
                <c:pt idx="2513">
                  <c:v>41653</c:v>
                </c:pt>
                <c:pt idx="2514">
                  <c:v>41652</c:v>
                </c:pt>
                <c:pt idx="2515">
                  <c:v>41651</c:v>
                </c:pt>
                <c:pt idx="2516">
                  <c:v>41650</c:v>
                </c:pt>
                <c:pt idx="2517">
                  <c:v>41649</c:v>
                </c:pt>
                <c:pt idx="2518">
                  <c:v>41648</c:v>
                </c:pt>
                <c:pt idx="2519">
                  <c:v>41647</c:v>
                </c:pt>
                <c:pt idx="2520">
                  <c:v>41646</c:v>
                </c:pt>
                <c:pt idx="2521">
                  <c:v>41645</c:v>
                </c:pt>
                <c:pt idx="2522">
                  <c:v>41644</c:v>
                </c:pt>
                <c:pt idx="2523">
                  <c:v>41643</c:v>
                </c:pt>
                <c:pt idx="2524">
                  <c:v>41642</c:v>
                </c:pt>
                <c:pt idx="2525">
                  <c:v>41641</c:v>
                </c:pt>
                <c:pt idx="2526">
                  <c:v>41640</c:v>
                </c:pt>
                <c:pt idx="2527">
                  <c:v>41639</c:v>
                </c:pt>
                <c:pt idx="2528">
                  <c:v>41638</c:v>
                </c:pt>
                <c:pt idx="2529">
                  <c:v>41637</c:v>
                </c:pt>
                <c:pt idx="2530">
                  <c:v>41636</c:v>
                </c:pt>
                <c:pt idx="2531">
                  <c:v>41635</c:v>
                </c:pt>
                <c:pt idx="2532">
                  <c:v>41634</c:v>
                </c:pt>
                <c:pt idx="2533">
                  <c:v>41633</c:v>
                </c:pt>
                <c:pt idx="2534">
                  <c:v>41632</c:v>
                </c:pt>
                <c:pt idx="2535">
                  <c:v>41631</c:v>
                </c:pt>
                <c:pt idx="2536">
                  <c:v>41630</c:v>
                </c:pt>
                <c:pt idx="2537">
                  <c:v>41629</c:v>
                </c:pt>
                <c:pt idx="2538">
                  <c:v>41628</c:v>
                </c:pt>
                <c:pt idx="2539">
                  <c:v>41627</c:v>
                </c:pt>
                <c:pt idx="2540">
                  <c:v>41626</c:v>
                </c:pt>
                <c:pt idx="2541">
                  <c:v>41625</c:v>
                </c:pt>
                <c:pt idx="2542">
                  <c:v>41624</c:v>
                </c:pt>
                <c:pt idx="2543">
                  <c:v>41623</c:v>
                </c:pt>
                <c:pt idx="2544">
                  <c:v>41622</c:v>
                </c:pt>
                <c:pt idx="2545">
                  <c:v>41621</c:v>
                </c:pt>
                <c:pt idx="2546">
                  <c:v>41620</c:v>
                </c:pt>
                <c:pt idx="2547">
                  <c:v>41619</c:v>
                </c:pt>
                <c:pt idx="2548">
                  <c:v>41618</c:v>
                </c:pt>
                <c:pt idx="2549">
                  <c:v>41617</c:v>
                </c:pt>
                <c:pt idx="2550">
                  <c:v>41616</c:v>
                </c:pt>
                <c:pt idx="2551">
                  <c:v>41615</c:v>
                </c:pt>
                <c:pt idx="2552">
                  <c:v>41614</c:v>
                </c:pt>
                <c:pt idx="2553">
                  <c:v>41613</c:v>
                </c:pt>
                <c:pt idx="2554">
                  <c:v>41612</c:v>
                </c:pt>
                <c:pt idx="2555">
                  <c:v>41611</c:v>
                </c:pt>
                <c:pt idx="2556">
                  <c:v>41610</c:v>
                </c:pt>
                <c:pt idx="2557">
                  <c:v>41609</c:v>
                </c:pt>
                <c:pt idx="2558">
                  <c:v>41608</c:v>
                </c:pt>
                <c:pt idx="2559">
                  <c:v>41607</c:v>
                </c:pt>
                <c:pt idx="2560">
                  <c:v>41606</c:v>
                </c:pt>
                <c:pt idx="2561">
                  <c:v>41605</c:v>
                </c:pt>
                <c:pt idx="2562">
                  <c:v>41604</c:v>
                </c:pt>
                <c:pt idx="2563">
                  <c:v>41603</c:v>
                </c:pt>
                <c:pt idx="2564">
                  <c:v>41602</c:v>
                </c:pt>
                <c:pt idx="2565">
                  <c:v>41601</c:v>
                </c:pt>
                <c:pt idx="2566">
                  <c:v>41600</c:v>
                </c:pt>
                <c:pt idx="2567">
                  <c:v>41599</c:v>
                </c:pt>
                <c:pt idx="2568">
                  <c:v>41598</c:v>
                </c:pt>
                <c:pt idx="2569">
                  <c:v>41597</c:v>
                </c:pt>
                <c:pt idx="2570">
                  <c:v>41596</c:v>
                </c:pt>
                <c:pt idx="2571">
                  <c:v>41595</c:v>
                </c:pt>
                <c:pt idx="2572">
                  <c:v>41594</c:v>
                </c:pt>
                <c:pt idx="2573">
                  <c:v>41593</c:v>
                </c:pt>
                <c:pt idx="2574">
                  <c:v>41592</c:v>
                </c:pt>
                <c:pt idx="2575">
                  <c:v>41591</c:v>
                </c:pt>
                <c:pt idx="2576">
                  <c:v>41590</c:v>
                </c:pt>
                <c:pt idx="2577">
                  <c:v>41589</c:v>
                </c:pt>
                <c:pt idx="2578">
                  <c:v>41588</c:v>
                </c:pt>
                <c:pt idx="2579">
                  <c:v>41587</c:v>
                </c:pt>
                <c:pt idx="2580">
                  <c:v>41586</c:v>
                </c:pt>
                <c:pt idx="2581">
                  <c:v>41585</c:v>
                </c:pt>
                <c:pt idx="2582">
                  <c:v>41584</c:v>
                </c:pt>
                <c:pt idx="2583">
                  <c:v>41583</c:v>
                </c:pt>
                <c:pt idx="2584">
                  <c:v>41582</c:v>
                </c:pt>
                <c:pt idx="2585">
                  <c:v>41581</c:v>
                </c:pt>
                <c:pt idx="2586">
                  <c:v>41580</c:v>
                </c:pt>
                <c:pt idx="2587">
                  <c:v>41579</c:v>
                </c:pt>
                <c:pt idx="2588">
                  <c:v>41578</c:v>
                </c:pt>
                <c:pt idx="2589">
                  <c:v>41577</c:v>
                </c:pt>
                <c:pt idx="2590">
                  <c:v>41576</c:v>
                </c:pt>
                <c:pt idx="2591">
                  <c:v>41575</c:v>
                </c:pt>
                <c:pt idx="2592">
                  <c:v>41574</c:v>
                </c:pt>
                <c:pt idx="2593">
                  <c:v>41573</c:v>
                </c:pt>
                <c:pt idx="2594">
                  <c:v>41572</c:v>
                </c:pt>
                <c:pt idx="2595">
                  <c:v>41571</c:v>
                </c:pt>
                <c:pt idx="2596">
                  <c:v>41570</c:v>
                </c:pt>
                <c:pt idx="2597">
                  <c:v>41569</c:v>
                </c:pt>
                <c:pt idx="2598">
                  <c:v>41568</c:v>
                </c:pt>
                <c:pt idx="2599">
                  <c:v>41567</c:v>
                </c:pt>
                <c:pt idx="2600">
                  <c:v>41566</c:v>
                </c:pt>
                <c:pt idx="2601">
                  <c:v>41565</c:v>
                </c:pt>
                <c:pt idx="2602">
                  <c:v>41564</c:v>
                </c:pt>
                <c:pt idx="2603">
                  <c:v>41563</c:v>
                </c:pt>
                <c:pt idx="2604">
                  <c:v>41562</c:v>
                </c:pt>
                <c:pt idx="2605">
                  <c:v>41561</c:v>
                </c:pt>
                <c:pt idx="2606">
                  <c:v>41560</c:v>
                </c:pt>
                <c:pt idx="2607">
                  <c:v>41559</c:v>
                </c:pt>
                <c:pt idx="2608">
                  <c:v>41558</c:v>
                </c:pt>
                <c:pt idx="2609">
                  <c:v>41557</c:v>
                </c:pt>
                <c:pt idx="2610">
                  <c:v>41556</c:v>
                </c:pt>
                <c:pt idx="2611">
                  <c:v>41555</c:v>
                </c:pt>
                <c:pt idx="2612">
                  <c:v>41554</c:v>
                </c:pt>
                <c:pt idx="2613">
                  <c:v>41553</c:v>
                </c:pt>
                <c:pt idx="2614">
                  <c:v>41552</c:v>
                </c:pt>
                <c:pt idx="2615">
                  <c:v>41551</c:v>
                </c:pt>
                <c:pt idx="2616">
                  <c:v>41550</c:v>
                </c:pt>
                <c:pt idx="2617">
                  <c:v>41549</c:v>
                </c:pt>
                <c:pt idx="2618">
                  <c:v>41548</c:v>
                </c:pt>
                <c:pt idx="2619">
                  <c:v>41547</c:v>
                </c:pt>
                <c:pt idx="2620">
                  <c:v>41546</c:v>
                </c:pt>
                <c:pt idx="2621">
                  <c:v>41545</c:v>
                </c:pt>
                <c:pt idx="2622">
                  <c:v>41544</c:v>
                </c:pt>
                <c:pt idx="2623">
                  <c:v>41543</c:v>
                </c:pt>
                <c:pt idx="2624">
                  <c:v>41542</c:v>
                </c:pt>
                <c:pt idx="2625">
                  <c:v>41541</c:v>
                </c:pt>
                <c:pt idx="2626">
                  <c:v>41540</c:v>
                </c:pt>
                <c:pt idx="2627">
                  <c:v>41539</c:v>
                </c:pt>
                <c:pt idx="2628">
                  <c:v>41538</c:v>
                </c:pt>
                <c:pt idx="2629">
                  <c:v>41537</c:v>
                </c:pt>
                <c:pt idx="2630">
                  <c:v>41536</c:v>
                </c:pt>
                <c:pt idx="2631">
                  <c:v>41535</c:v>
                </c:pt>
                <c:pt idx="2632">
                  <c:v>41534</c:v>
                </c:pt>
                <c:pt idx="2633">
                  <c:v>41533</c:v>
                </c:pt>
                <c:pt idx="2634">
                  <c:v>41532</c:v>
                </c:pt>
                <c:pt idx="2635">
                  <c:v>41531</c:v>
                </c:pt>
                <c:pt idx="2636">
                  <c:v>41530</c:v>
                </c:pt>
                <c:pt idx="2637">
                  <c:v>41529</c:v>
                </c:pt>
                <c:pt idx="2638">
                  <c:v>41528</c:v>
                </c:pt>
                <c:pt idx="2639">
                  <c:v>41527</c:v>
                </c:pt>
                <c:pt idx="2640">
                  <c:v>41526</c:v>
                </c:pt>
                <c:pt idx="2641">
                  <c:v>41525</c:v>
                </c:pt>
                <c:pt idx="2642">
                  <c:v>41524</c:v>
                </c:pt>
                <c:pt idx="2643">
                  <c:v>41523</c:v>
                </c:pt>
                <c:pt idx="2644">
                  <c:v>41522</c:v>
                </c:pt>
                <c:pt idx="2645">
                  <c:v>41521</c:v>
                </c:pt>
                <c:pt idx="2646">
                  <c:v>41520</c:v>
                </c:pt>
                <c:pt idx="2647">
                  <c:v>41519</c:v>
                </c:pt>
                <c:pt idx="2648">
                  <c:v>41518</c:v>
                </c:pt>
                <c:pt idx="2649">
                  <c:v>41517</c:v>
                </c:pt>
                <c:pt idx="2650">
                  <c:v>41516</c:v>
                </c:pt>
                <c:pt idx="2651">
                  <c:v>41515</c:v>
                </c:pt>
                <c:pt idx="2652">
                  <c:v>41514</c:v>
                </c:pt>
                <c:pt idx="2653">
                  <c:v>41513</c:v>
                </c:pt>
                <c:pt idx="2654">
                  <c:v>41512</c:v>
                </c:pt>
                <c:pt idx="2655">
                  <c:v>41511</c:v>
                </c:pt>
                <c:pt idx="2656">
                  <c:v>41510</c:v>
                </c:pt>
                <c:pt idx="2657">
                  <c:v>41509</c:v>
                </c:pt>
                <c:pt idx="2658">
                  <c:v>41508</c:v>
                </c:pt>
                <c:pt idx="2659">
                  <c:v>41507</c:v>
                </c:pt>
                <c:pt idx="2660">
                  <c:v>41506</c:v>
                </c:pt>
                <c:pt idx="2661">
                  <c:v>41505</c:v>
                </c:pt>
                <c:pt idx="2662">
                  <c:v>41504</c:v>
                </c:pt>
                <c:pt idx="2663">
                  <c:v>41503</c:v>
                </c:pt>
                <c:pt idx="2664">
                  <c:v>41502</c:v>
                </c:pt>
                <c:pt idx="2665">
                  <c:v>41501</c:v>
                </c:pt>
                <c:pt idx="2666">
                  <c:v>41500</c:v>
                </c:pt>
                <c:pt idx="2667">
                  <c:v>41499</c:v>
                </c:pt>
                <c:pt idx="2668">
                  <c:v>41498</c:v>
                </c:pt>
                <c:pt idx="2669">
                  <c:v>41497</c:v>
                </c:pt>
                <c:pt idx="2670">
                  <c:v>41496</c:v>
                </c:pt>
                <c:pt idx="2671">
                  <c:v>41495</c:v>
                </c:pt>
                <c:pt idx="2672">
                  <c:v>41494</c:v>
                </c:pt>
                <c:pt idx="2673">
                  <c:v>41493</c:v>
                </c:pt>
                <c:pt idx="2674">
                  <c:v>41492</c:v>
                </c:pt>
                <c:pt idx="2675">
                  <c:v>41491</c:v>
                </c:pt>
                <c:pt idx="2676">
                  <c:v>41490</c:v>
                </c:pt>
                <c:pt idx="2677">
                  <c:v>41489</c:v>
                </c:pt>
                <c:pt idx="2678">
                  <c:v>41488</c:v>
                </c:pt>
                <c:pt idx="2679">
                  <c:v>41487</c:v>
                </c:pt>
                <c:pt idx="2680">
                  <c:v>41486</c:v>
                </c:pt>
                <c:pt idx="2681">
                  <c:v>41485</c:v>
                </c:pt>
                <c:pt idx="2682">
                  <c:v>41484</c:v>
                </c:pt>
                <c:pt idx="2683">
                  <c:v>41483</c:v>
                </c:pt>
                <c:pt idx="2684">
                  <c:v>41482</c:v>
                </c:pt>
                <c:pt idx="2685">
                  <c:v>41481</c:v>
                </c:pt>
                <c:pt idx="2686">
                  <c:v>41480</c:v>
                </c:pt>
                <c:pt idx="2687">
                  <c:v>41479</c:v>
                </c:pt>
                <c:pt idx="2688">
                  <c:v>41478</c:v>
                </c:pt>
                <c:pt idx="2689">
                  <c:v>41477</c:v>
                </c:pt>
                <c:pt idx="2690">
                  <c:v>41476</c:v>
                </c:pt>
                <c:pt idx="2691">
                  <c:v>41475</c:v>
                </c:pt>
                <c:pt idx="2692">
                  <c:v>41474</c:v>
                </c:pt>
                <c:pt idx="2693">
                  <c:v>41473</c:v>
                </c:pt>
                <c:pt idx="2694">
                  <c:v>41472</c:v>
                </c:pt>
                <c:pt idx="2695">
                  <c:v>41471</c:v>
                </c:pt>
                <c:pt idx="2696">
                  <c:v>41470</c:v>
                </c:pt>
                <c:pt idx="2697">
                  <c:v>41469</c:v>
                </c:pt>
                <c:pt idx="2698">
                  <c:v>41468</c:v>
                </c:pt>
                <c:pt idx="2699">
                  <c:v>41467</c:v>
                </c:pt>
                <c:pt idx="2700">
                  <c:v>41466</c:v>
                </c:pt>
                <c:pt idx="2701">
                  <c:v>41465</c:v>
                </c:pt>
                <c:pt idx="2702">
                  <c:v>41464</c:v>
                </c:pt>
                <c:pt idx="2703">
                  <c:v>41463</c:v>
                </c:pt>
                <c:pt idx="2704">
                  <c:v>41462</c:v>
                </c:pt>
                <c:pt idx="2705">
                  <c:v>41461</c:v>
                </c:pt>
                <c:pt idx="2706">
                  <c:v>41460</c:v>
                </c:pt>
                <c:pt idx="2707">
                  <c:v>41459</c:v>
                </c:pt>
                <c:pt idx="2708">
                  <c:v>41458</c:v>
                </c:pt>
                <c:pt idx="2709">
                  <c:v>41457</c:v>
                </c:pt>
                <c:pt idx="2710">
                  <c:v>41456</c:v>
                </c:pt>
                <c:pt idx="2711">
                  <c:v>41455</c:v>
                </c:pt>
                <c:pt idx="2712">
                  <c:v>41454</c:v>
                </c:pt>
                <c:pt idx="2713">
                  <c:v>41453</c:v>
                </c:pt>
                <c:pt idx="2714">
                  <c:v>41452</c:v>
                </c:pt>
                <c:pt idx="2715">
                  <c:v>41451</c:v>
                </c:pt>
                <c:pt idx="2716">
                  <c:v>41450</c:v>
                </c:pt>
                <c:pt idx="2717">
                  <c:v>41449</c:v>
                </c:pt>
                <c:pt idx="2718">
                  <c:v>41448</c:v>
                </c:pt>
                <c:pt idx="2719">
                  <c:v>41447</c:v>
                </c:pt>
                <c:pt idx="2720">
                  <c:v>41446</c:v>
                </c:pt>
                <c:pt idx="2721">
                  <c:v>41445</c:v>
                </c:pt>
                <c:pt idx="2722">
                  <c:v>41444</c:v>
                </c:pt>
                <c:pt idx="2723">
                  <c:v>41443</c:v>
                </c:pt>
                <c:pt idx="2724">
                  <c:v>41442</c:v>
                </c:pt>
                <c:pt idx="2725">
                  <c:v>41441</c:v>
                </c:pt>
                <c:pt idx="2726">
                  <c:v>41440</c:v>
                </c:pt>
                <c:pt idx="2727">
                  <c:v>41439</c:v>
                </c:pt>
                <c:pt idx="2728">
                  <c:v>41438</c:v>
                </c:pt>
                <c:pt idx="2729">
                  <c:v>41437</c:v>
                </c:pt>
                <c:pt idx="2730">
                  <c:v>41436</c:v>
                </c:pt>
                <c:pt idx="2731">
                  <c:v>41435</c:v>
                </c:pt>
                <c:pt idx="2732">
                  <c:v>41434</c:v>
                </c:pt>
                <c:pt idx="2733">
                  <c:v>41433</c:v>
                </c:pt>
                <c:pt idx="2734">
                  <c:v>41432</c:v>
                </c:pt>
                <c:pt idx="2735">
                  <c:v>41431</c:v>
                </c:pt>
                <c:pt idx="2736">
                  <c:v>41430</c:v>
                </c:pt>
                <c:pt idx="2737">
                  <c:v>41429</c:v>
                </c:pt>
                <c:pt idx="2738">
                  <c:v>41428</c:v>
                </c:pt>
                <c:pt idx="2739">
                  <c:v>41427</c:v>
                </c:pt>
                <c:pt idx="2740">
                  <c:v>41426</c:v>
                </c:pt>
                <c:pt idx="2741">
                  <c:v>41425</c:v>
                </c:pt>
                <c:pt idx="2742">
                  <c:v>41424</c:v>
                </c:pt>
                <c:pt idx="2743">
                  <c:v>41423</c:v>
                </c:pt>
                <c:pt idx="2744">
                  <c:v>41422</c:v>
                </c:pt>
                <c:pt idx="2745">
                  <c:v>41421</c:v>
                </c:pt>
                <c:pt idx="2746">
                  <c:v>41420</c:v>
                </c:pt>
                <c:pt idx="2747">
                  <c:v>41419</c:v>
                </c:pt>
                <c:pt idx="2748">
                  <c:v>41418</c:v>
                </c:pt>
                <c:pt idx="2749">
                  <c:v>41417</c:v>
                </c:pt>
                <c:pt idx="2750">
                  <c:v>41416</c:v>
                </c:pt>
                <c:pt idx="2751">
                  <c:v>41415</c:v>
                </c:pt>
                <c:pt idx="2752">
                  <c:v>41414</c:v>
                </c:pt>
                <c:pt idx="2753">
                  <c:v>41413</c:v>
                </c:pt>
                <c:pt idx="2754">
                  <c:v>41412</c:v>
                </c:pt>
                <c:pt idx="2755">
                  <c:v>41411</c:v>
                </c:pt>
                <c:pt idx="2756">
                  <c:v>41410</c:v>
                </c:pt>
                <c:pt idx="2757">
                  <c:v>41409</c:v>
                </c:pt>
                <c:pt idx="2758">
                  <c:v>41408</c:v>
                </c:pt>
                <c:pt idx="2759">
                  <c:v>41407</c:v>
                </c:pt>
                <c:pt idx="2760">
                  <c:v>41406</c:v>
                </c:pt>
                <c:pt idx="2761">
                  <c:v>41405</c:v>
                </c:pt>
                <c:pt idx="2762">
                  <c:v>41404</c:v>
                </c:pt>
                <c:pt idx="2763">
                  <c:v>41403</c:v>
                </c:pt>
                <c:pt idx="2764">
                  <c:v>41402</c:v>
                </c:pt>
                <c:pt idx="2765">
                  <c:v>41401</c:v>
                </c:pt>
                <c:pt idx="2766">
                  <c:v>41400</c:v>
                </c:pt>
                <c:pt idx="2767">
                  <c:v>41399</c:v>
                </c:pt>
                <c:pt idx="2768">
                  <c:v>41398</c:v>
                </c:pt>
                <c:pt idx="2769">
                  <c:v>41397</c:v>
                </c:pt>
                <c:pt idx="2770">
                  <c:v>41396</c:v>
                </c:pt>
                <c:pt idx="2771">
                  <c:v>41395</c:v>
                </c:pt>
                <c:pt idx="2772">
                  <c:v>41394</c:v>
                </c:pt>
                <c:pt idx="2773">
                  <c:v>41393</c:v>
                </c:pt>
                <c:pt idx="2774">
                  <c:v>41392</c:v>
                </c:pt>
                <c:pt idx="2775">
                  <c:v>41391</c:v>
                </c:pt>
                <c:pt idx="2776">
                  <c:v>41390</c:v>
                </c:pt>
                <c:pt idx="2777">
                  <c:v>41389</c:v>
                </c:pt>
                <c:pt idx="2778">
                  <c:v>41388</c:v>
                </c:pt>
                <c:pt idx="2779">
                  <c:v>41387</c:v>
                </c:pt>
                <c:pt idx="2780">
                  <c:v>41386</c:v>
                </c:pt>
                <c:pt idx="2781">
                  <c:v>41385</c:v>
                </c:pt>
                <c:pt idx="2782">
                  <c:v>41384</c:v>
                </c:pt>
                <c:pt idx="2783">
                  <c:v>41383</c:v>
                </c:pt>
                <c:pt idx="2784">
                  <c:v>41382</c:v>
                </c:pt>
                <c:pt idx="2785">
                  <c:v>41381</c:v>
                </c:pt>
                <c:pt idx="2786">
                  <c:v>41380</c:v>
                </c:pt>
                <c:pt idx="2787">
                  <c:v>41379</c:v>
                </c:pt>
                <c:pt idx="2788">
                  <c:v>41378</c:v>
                </c:pt>
                <c:pt idx="2789">
                  <c:v>41377</c:v>
                </c:pt>
                <c:pt idx="2790">
                  <c:v>41376</c:v>
                </c:pt>
                <c:pt idx="2791">
                  <c:v>41375</c:v>
                </c:pt>
                <c:pt idx="2792">
                  <c:v>41374</c:v>
                </c:pt>
                <c:pt idx="2793">
                  <c:v>41373</c:v>
                </c:pt>
                <c:pt idx="2794">
                  <c:v>41372</c:v>
                </c:pt>
                <c:pt idx="2795">
                  <c:v>41371</c:v>
                </c:pt>
                <c:pt idx="2796">
                  <c:v>41370</c:v>
                </c:pt>
                <c:pt idx="2797">
                  <c:v>41369</c:v>
                </c:pt>
                <c:pt idx="2798">
                  <c:v>41368</c:v>
                </c:pt>
                <c:pt idx="2799">
                  <c:v>41367</c:v>
                </c:pt>
                <c:pt idx="2800">
                  <c:v>41366</c:v>
                </c:pt>
                <c:pt idx="2801">
                  <c:v>41365</c:v>
                </c:pt>
                <c:pt idx="2802">
                  <c:v>41364</c:v>
                </c:pt>
                <c:pt idx="2803">
                  <c:v>41363</c:v>
                </c:pt>
                <c:pt idx="2804">
                  <c:v>41362</c:v>
                </c:pt>
                <c:pt idx="2805">
                  <c:v>41361</c:v>
                </c:pt>
                <c:pt idx="2806">
                  <c:v>41360</c:v>
                </c:pt>
                <c:pt idx="2807">
                  <c:v>41359</c:v>
                </c:pt>
                <c:pt idx="2808">
                  <c:v>41358</c:v>
                </c:pt>
                <c:pt idx="2809">
                  <c:v>41357</c:v>
                </c:pt>
                <c:pt idx="2810">
                  <c:v>41356</c:v>
                </c:pt>
                <c:pt idx="2811">
                  <c:v>41355</c:v>
                </c:pt>
                <c:pt idx="2812">
                  <c:v>41354</c:v>
                </c:pt>
                <c:pt idx="2813">
                  <c:v>41353</c:v>
                </c:pt>
                <c:pt idx="2814">
                  <c:v>41352</c:v>
                </c:pt>
                <c:pt idx="2815">
                  <c:v>41351</c:v>
                </c:pt>
                <c:pt idx="2816">
                  <c:v>41350</c:v>
                </c:pt>
                <c:pt idx="2817">
                  <c:v>41349</c:v>
                </c:pt>
                <c:pt idx="2818">
                  <c:v>41348</c:v>
                </c:pt>
                <c:pt idx="2819">
                  <c:v>41347</c:v>
                </c:pt>
                <c:pt idx="2820">
                  <c:v>41346</c:v>
                </c:pt>
                <c:pt idx="2821">
                  <c:v>41345</c:v>
                </c:pt>
                <c:pt idx="2822">
                  <c:v>41344</c:v>
                </c:pt>
                <c:pt idx="2823">
                  <c:v>41343</c:v>
                </c:pt>
                <c:pt idx="2824">
                  <c:v>41342</c:v>
                </c:pt>
                <c:pt idx="2825">
                  <c:v>41341</c:v>
                </c:pt>
                <c:pt idx="2826">
                  <c:v>41340</c:v>
                </c:pt>
                <c:pt idx="2827">
                  <c:v>41339</c:v>
                </c:pt>
                <c:pt idx="2828">
                  <c:v>41338</c:v>
                </c:pt>
                <c:pt idx="2829">
                  <c:v>41337</c:v>
                </c:pt>
                <c:pt idx="2830">
                  <c:v>41336</c:v>
                </c:pt>
                <c:pt idx="2831">
                  <c:v>41335</c:v>
                </c:pt>
                <c:pt idx="2832">
                  <c:v>41334</c:v>
                </c:pt>
                <c:pt idx="2833">
                  <c:v>41333</c:v>
                </c:pt>
                <c:pt idx="2834">
                  <c:v>41332</c:v>
                </c:pt>
                <c:pt idx="2835">
                  <c:v>41331</c:v>
                </c:pt>
                <c:pt idx="2836">
                  <c:v>41330</c:v>
                </c:pt>
                <c:pt idx="2837">
                  <c:v>41329</c:v>
                </c:pt>
                <c:pt idx="2838">
                  <c:v>41328</c:v>
                </c:pt>
                <c:pt idx="2839">
                  <c:v>41327</c:v>
                </c:pt>
                <c:pt idx="2840">
                  <c:v>41326</c:v>
                </c:pt>
                <c:pt idx="2841">
                  <c:v>41325</c:v>
                </c:pt>
                <c:pt idx="2842">
                  <c:v>41324</c:v>
                </c:pt>
                <c:pt idx="2843">
                  <c:v>41323</c:v>
                </c:pt>
                <c:pt idx="2844">
                  <c:v>41322</c:v>
                </c:pt>
                <c:pt idx="2845">
                  <c:v>41321</c:v>
                </c:pt>
                <c:pt idx="2846">
                  <c:v>41320</c:v>
                </c:pt>
                <c:pt idx="2847">
                  <c:v>41319</c:v>
                </c:pt>
                <c:pt idx="2848">
                  <c:v>41318</c:v>
                </c:pt>
                <c:pt idx="2849">
                  <c:v>41317</c:v>
                </c:pt>
                <c:pt idx="2850">
                  <c:v>41316</c:v>
                </c:pt>
                <c:pt idx="2851">
                  <c:v>41315</c:v>
                </c:pt>
                <c:pt idx="2852">
                  <c:v>41314</c:v>
                </c:pt>
                <c:pt idx="2853">
                  <c:v>41313</c:v>
                </c:pt>
                <c:pt idx="2854">
                  <c:v>41312</c:v>
                </c:pt>
                <c:pt idx="2855">
                  <c:v>41311</c:v>
                </c:pt>
                <c:pt idx="2856">
                  <c:v>41310</c:v>
                </c:pt>
                <c:pt idx="2857">
                  <c:v>41309</c:v>
                </c:pt>
                <c:pt idx="2858">
                  <c:v>41308</c:v>
                </c:pt>
                <c:pt idx="2859">
                  <c:v>41307</c:v>
                </c:pt>
                <c:pt idx="2860">
                  <c:v>41306</c:v>
                </c:pt>
                <c:pt idx="2861">
                  <c:v>41305</c:v>
                </c:pt>
                <c:pt idx="2862">
                  <c:v>41304</c:v>
                </c:pt>
                <c:pt idx="2863">
                  <c:v>41303</c:v>
                </c:pt>
                <c:pt idx="2864">
                  <c:v>41302</c:v>
                </c:pt>
                <c:pt idx="2865">
                  <c:v>41301</c:v>
                </c:pt>
                <c:pt idx="2866">
                  <c:v>41300</c:v>
                </c:pt>
                <c:pt idx="2867">
                  <c:v>41299</c:v>
                </c:pt>
                <c:pt idx="2868">
                  <c:v>41298</c:v>
                </c:pt>
                <c:pt idx="2869">
                  <c:v>41297</c:v>
                </c:pt>
                <c:pt idx="2870">
                  <c:v>41296</c:v>
                </c:pt>
                <c:pt idx="2871">
                  <c:v>41295</c:v>
                </c:pt>
                <c:pt idx="2872">
                  <c:v>41294</c:v>
                </c:pt>
                <c:pt idx="2873">
                  <c:v>41293</c:v>
                </c:pt>
                <c:pt idx="2874">
                  <c:v>41292</c:v>
                </c:pt>
                <c:pt idx="2875">
                  <c:v>41291</c:v>
                </c:pt>
                <c:pt idx="2876">
                  <c:v>41290</c:v>
                </c:pt>
                <c:pt idx="2877">
                  <c:v>41289</c:v>
                </c:pt>
                <c:pt idx="2878">
                  <c:v>41288</c:v>
                </c:pt>
                <c:pt idx="2879">
                  <c:v>41287</c:v>
                </c:pt>
                <c:pt idx="2880">
                  <c:v>41286</c:v>
                </c:pt>
                <c:pt idx="2881">
                  <c:v>41285</c:v>
                </c:pt>
                <c:pt idx="2882">
                  <c:v>41284</c:v>
                </c:pt>
                <c:pt idx="2883">
                  <c:v>41283</c:v>
                </c:pt>
                <c:pt idx="2884">
                  <c:v>41282</c:v>
                </c:pt>
                <c:pt idx="2885">
                  <c:v>41281</c:v>
                </c:pt>
                <c:pt idx="2886">
                  <c:v>41280</c:v>
                </c:pt>
                <c:pt idx="2887">
                  <c:v>41279</c:v>
                </c:pt>
                <c:pt idx="2888">
                  <c:v>41278</c:v>
                </c:pt>
                <c:pt idx="2889">
                  <c:v>41277</c:v>
                </c:pt>
                <c:pt idx="2890">
                  <c:v>41276</c:v>
                </c:pt>
                <c:pt idx="2891">
                  <c:v>41275</c:v>
                </c:pt>
                <c:pt idx="2892">
                  <c:v>41274</c:v>
                </c:pt>
                <c:pt idx="2893">
                  <c:v>41273</c:v>
                </c:pt>
                <c:pt idx="2894">
                  <c:v>41272</c:v>
                </c:pt>
                <c:pt idx="2895">
                  <c:v>41271</c:v>
                </c:pt>
                <c:pt idx="2896">
                  <c:v>41270</c:v>
                </c:pt>
                <c:pt idx="2897">
                  <c:v>41269</c:v>
                </c:pt>
                <c:pt idx="2898">
                  <c:v>41268</c:v>
                </c:pt>
                <c:pt idx="2899">
                  <c:v>41267</c:v>
                </c:pt>
                <c:pt idx="2900">
                  <c:v>41266</c:v>
                </c:pt>
                <c:pt idx="2901">
                  <c:v>41265</c:v>
                </c:pt>
                <c:pt idx="2902">
                  <c:v>41264</c:v>
                </c:pt>
                <c:pt idx="2903">
                  <c:v>41263</c:v>
                </c:pt>
                <c:pt idx="2904">
                  <c:v>41262</c:v>
                </c:pt>
                <c:pt idx="2905">
                  <c:v>41261</c:v>
                </c:pt>
                <c:pt idx="2906">
                  <c:v>41260</c:v>
                </c:pt>
                <c:pt idx="2907">
                  <c:v>41259</c:v>
                </c:pt>
                <c:pt idx="2908">
                  <c:v>41258</c:v>
                </c:pt>
                <c:pt idx="2909">
                  <c:v>41257</c:v>
                </c:pt>
                <c:pt idx="2910">
                  <c:v>41256</c:v>
                </c:pt>
                <c:pt idx="2911">
                  <c:v>41255</c:v>
                </c:pt>
                <c:pt idx="2912">
                  <c:v>41254</c:v>
                </c:pt>
                <c:pt idx="2913">
                  <c:v>41253</c:v>
                </c:pt>
                <c:pt idx="2914">
                  <c:v>41252</c:v>
                </c:pt>
                <c:pt idx="2915">
                  <c:v>41251</c:v>
                </c:pt>
                <c:pt idx="2916">
                  <c:v>41250</c:v>
                </c:pt>
                <c:pt idx="2917">
                  <c:v>41249</c:v>
                </c:pt>
                <c:pt idx="2918">
                  <c:v>41248</c:v>
                </c:pt>
                <c:pt idx="2919">
                  <c:v>41247</c:v>
                </c:pt>
                <c:pt idx="2920">
                  <c:v>41246</c:v>
                </c:pt>
                <c:pt idx="2921">
                  <c:v>41245</c:v>
                </c:pt>
                <c:pt idx="2922">
                  <c:v>41244</c:v>
                </c:pt>
                <c:pt idx="2923">
                  <c:v>41243</c:v>
                </c:pt>
                <c:pt idx="2924">
                  <c:v>41242</c:v>
                </c:pt>
                <c:pt idx="2925">
                  <c:v>41241</c:v>
                </c:pt>
                <c:pt idx="2926">
                  <c:v>41240</c:v>
                </c:pt>
                <c:pt idx="2927">
                  <c:v>41239</c:v>
                </c:pt>
                <c:pt idx="2928">
                  <c:v>41238</c:v>
                </c:pt>
                <c:pt idx="2929">
                  <c:v>41237</c:v>
                </c:pt>
                <c:pt idx="2930">
                  <c:v>41236</c:v>
                </c:pt>
                <c:pt idx="2931">
                  <c:v>41235</c:v>
                </c:pt>
                <c:pt idx="2932">
                  <c:v>41234</c:v>
                </c:pt>
                <c:pt idx="2933">
                  <c:v>41233</c:v>
                </c:pt>
                <c:pt idx="2934">
                  <c:v>41232</c:v>
                </c:pt>
                <c:pt idx="2935">
                  <c:v>41231</c:v>
                </c:pt>
                <c:pt idx="2936">
                  <c:v>41230</c:v>
                </c:pt>
                <c:pt idx="2937">
                  <c:v>41229</c:v>
                </c:pt>
                <c:pt idx="2938">
                  <c:v>41228</c:v>
                </c:pt>
                <c:pt idx="2939">
                  <c:v>41227</c:v>
                </c:pt>
                <c:pt idx="2940">
                  <c:v>41226</c:v>
                </c:pt>
                <c:pt idx="2941">
                  <c:v>41225</c:v>
                </c:pt>
                <c:pt idx="2942">
                  <c:v>41224</c:v>
                </c:pt>
                <c:pt idx="2943">
                  <c:v>41223</c:v>
                </c:pt>
                <c:pt idx="2944">
                  <c:v>41222</c:v>
                </c:pt>
                <c:pt idx="2945">
                  <c:v>41221</c:v>
                </c:pt>
                <c:pt idx="2946">
                  <c:v>41220</c:v>
                </c:pt>
                <c:pt idx="2947">
                  <c:v>41219</c:v>
                </c:pt>
                <c:pt idx="2948">
                  <c:v>41218</c:v>
                </c:pt>
                <c:pt idx="2949">
                  <c:v>41217</c:v>
                </c:pt>
                <c:pt idx="2950">
                  <c:v>41216</c:v>
                </c:pt>
                <c:pt idx="2951">
                  <c:v>41215</c:v>
                </c:pt>
                <c:pt idx="2952">
                  <c:v>41214</c:v>
                </c:pt>
                <c:pt idx="2953">
                  <c:v>41213</c:v>
                </c:pt>
                <c:pt idx="2954">
                  <c:v>41212</c:v>
                </c:pt>
                <c:pt idx="2955">
                  <c:v>41211</c:v>
                </c:pt>
                <c:pt idx="2956">
                  <c:v>41210</c:v>
                </c:pt>
                <c:pt idx="2957">
                  <c:v>41209</c:v>
                </c:pt>
                <c:pt idx="2958">
                  <c:v>41208</c:v>
                </c:pt>
                <c:pt idx="2959">
                  <c:v>41207</c:v>
                </c:pt>
                <c:pt idx="2960">
                  <c:v>41206</c:v>
                </c:pt>
                <c:pt idx="2961">
                  <c:v>41205</c:v>
                </c:pt>
                <c:pt idx="2962">
                  <c:v>41204</c:v>
                </c:pt>
                <c:pt idx="2963">
                  <c:v>41203</c:v>
                </c:pt>
                <c:pt idx="2964">
                  <c:v>41202</c:v>
                </c:pt>
                <c:pt idx="2965">
                  <c:v>41201</c:v>
                </c:pt>
                <c:pt idx="2966">
                  <c:v>41200</c:v>
                </c:pt>
                <c:pt idx="2967">
                  <c:v>41199</c:v>
                </c:pt>
                <c:pt idx="2968">
                  <c:v>41198</c:v>
                </c:pt>
                <c:pt idx="2969">
                  <c:v>41197</c:v>
                </c:pt>
                <c:pt idx="2970">
                  <c:v>41196</c:v>
                </c:pt>
                <c:pt idx="2971">
                  <c:v>41195</c:v>
                </c:pt>
                <c:pt idx="2972">
                  <c:v>41194</c:v>
                </c:pt>
                <c:pt idx="2973">
                  <c:v>41193</c:v>
                </c:pt>
                <c:pt idx="2974">
                  <c:v>41192</c:v>
                </c:pt>
                <c:pt idx="2975">
                  <c:v>41191</c:v>
                </c:pt>
                <c:pt idx="2976">
                  <c:v>41190</c:v>
                </c:pt>
                <c:pt idx="2977">
                  <c:v>41189</c:v>
                </c:pt>
                <c:pt idx="2978">
                  <c:v>41188</c:v>
                </c:pt>
                <c:pt idx="2979">
                  <c:v>41187</c:v>
                </c:pt>
                <c:pt idx="2980">
                  <c:v>41186</c:v>
                </c:pt>
                <c:pt idx="2981">
                  <c:v>41185</c:v>
                </c:pt>
                <c:pt idx="2982">
                  <c:v>41184</c:v>
                </c:pt>
                <c:pt idx="2983">
                  <c:v>41183</c:v>
                </c:pt>
                <c:pt idx="2984">
                  <c:v>41182</c:v>
                </c:pt>
                <c:pt idx="2985">
                  <c:v>41181</c:v>
                </c:pt>
                <c:pt idx="2986">
                  <c:v>41180</c:v>
                </c:pt>
                <c:pt idx="2987">
                  <c:v>41179</c:v>
                </c:pt>
                <c:pt idx="2988">
                  <c:v>41178</c:v>
                </c:pt>
                <c:pt idx="2989">
                  <c:v>41177</c:v>
                </c:pt>
                <c:pt idx="2990">
                  <c:v>41176</c:v>
                </c:pt>
                <c:pt idx="2991">
                  <c:v>41175</c:v>
                </c:pt>
                <c:pt idx="2992">
                  <c:v>41174</c:v>
                </c:pt>
                <c:pt idx="2993">
                  <c:v>41173</c:v>
                </c:pt>
                <c:pt idx="2994">
                  <c:v>41172</c:v>
                </c:pt>
                <c:pt idx="2995">
                  <c:v>41171</c:v>
                </c:pt>
                <c:pt idx="2996">
                  <c:v>41170</c:v>
                </c:pt>
                <c:pt idx="2997">
                  <c:v>41169</c:v>
                </c:pt>
                <c:pt idx="2998">
                  <c:v>41168</c:v>
                </c:pt>
                <c:pt idx="2999">
                  <c:v>41167</c:v>
                </c:pt>
                <c:pt idx="3000">
                  <c:v>41166</c:v>
                </c:pt>
                <c:pt idx="3001">
                  <c:v>41165</c:v>
                </c:pt>
                <c:pt idx="3002">
                  <c:v>41164</c:v>
                </c:pt>
                <c:pt idx="3003">
                  <c:v>41163</c:v>
                </c:pt>
                <c:pt idx="3004">
                  <c:v>41162</c:v>
                </c:pt>
                <c:pt idx="3005">
                  <c:v>41161</c:v>
                </c:pt>
                <c:pt idx="3006">
                  <c:v>41160</c:v>
                </c:pt>
                <c:pt idx="3007">
                  <c:v>41159</c:v>
                </c:pt>
                <c:pt idx="3008">
                  <c:v>41158</c:v>
                </c:pt>
                <c:pt idx="3009">
                  <c:v>41157</c:v>
                </c:pt>
                <c:pt idx="3010">
                  <c:v>41156</c:v>
                </c:pt>
                <c:pt idx="3011">
                  <c:v>41155</c:v>
                </c:pt>
                <c:pt idx="3012">
                  <c:v>41154</c:v>
                </c:pt>
                <c:pt idx="3013">
                  <c:v>41153</c:v>
                </c:pt>
                <c:pt idx="3014">
                  <c:v>41152</c:v>
                </c:pt>
                <c:pt idx="3015">
                  <c:v>41151</c:v>
                </c:pt>
                <c:pt idx="3016">
                  <c:v>41150</c:v>
                </c:pt>
                <c:pt idx="3017">
                  <c:v>41149</c:v>
                </c:pt>
                <c:pt idx="3018">
                  <c:v>41148</c:v>
                </c:pt>
                <c:pt idx="3019">
                  <c:v>41147</c:v>
                </c:pt>
                <c:pt idx="3020">
                  <c:v>41146</c:v>
                </c:pt>
                <c:pt idx="3021">
                  <c:v>41145</c:v>
                </c:pt>
                <c:pt idx="3022">
                  <c:v>41144</c:v>
                </c:pt>
                <c:pt idx="3023">
                  <c:v>41143</c:v>
                </c:pt>
                <c:pt idx="3024">
                  <c:v>41142</c:v>
                </c:pt>
                <c:pt idx="3025">
                  <c:v>41141</c:v>
                </c:pt>
                <c:pt idx="3026">
                  <c:v>41140</c:v>
                </c:pt>
                <c:pt idx="3027">
                  <c:v>41139</c:v>
                </c:pt>
                <c:pt idx="3028">
                  <c:v>41138</c:v>
                </c:pt>
                <c:pt idx="3029">
                  <c:v>41137</c:v>
                </c:pt>
                <c:pt idx="3030">
                  <c:v>41136</c:v>
                </c:pt>
                <c:pt idx="3031">
                  <c:v>41135</c:v>
                </c:pt>
                <c:pt idx="3032">
                  <c:v>41134</c:v>
                </c:pt>
                <c:pt idx="3033">
                  <c:v>41133</c:v>
                </c:pt>
                <c:pt idx="3034">
                  <c:v>41132</c:v>
                </c:pt>
                <c:pt idx="3035">
                  <c:v>41131</c:v>
                </c:pt>
                <c:pt idx="3036">
                  <c:v>41130</c:v>
                </c:pt>
                <c:pt idx="3037">
                  <c:v>41129</c:v>
                </c:pt>
                <c:pt idx="3038">
                  <c:v>41128</c:v>
                </c:pt>
                <c:pt idx="3039">
                  <c:v>41127</c:v>
                </c:pt>
                <c:pt idx="3040">
                  <c:v>41126</c:v>
                </c:pt>
                <c:pt idx="3041">
                  <c:v>41125</c:v>
                </c:pt>
                <c:pt idx="3042">
                  <c:v>41124</c:v>
                </c:pt>
                <c:pt idx="3043">
                  <c:v>41123</c:v>
                </c:pt>
                <c:pt idx="3044">
                  <c:v>41122</c:v>
                </c:pt>
                <c:pt idx="3045">
                  <c:v>41121</c:v>
                </c:pt>
                <c:pt idx="3046">
                  <c:v>41120</c:v>
                </c:pt>
                <c:pt idx="3047">
                  <c:v>41119</c:v>
                </c:pt>
                <c:pt idx="3048">
                  <c:v>41118</c:v>
                </c:pt>
                <c:pt idx="3049">
                  <c:v>41117</c:v>
                </c:pt>
                <c:pt idx="3050">
                  <c:v>41116</c:v>
                </c:pt>
                <c:pt idx="3051">
                  <c:v>41115</c:v>
                </c:pt>
                <c:pt idx="3052">
                  <c:v>41114</c:v>
                </c:pt>
                <c:pt idx="3053">
                  <c:v>41113</c:v>
                </c:pt>
                <c:pt idx="3054">
                  <c:v>41112</c:v>
                </c:pt>
                <c:pt idx="3055">
                  <c:v>41111</c:v>
                </c:pt>
                <c:pt idx="3056">
                  <c:v>41110</c:v>
                </c:pt>
                <c:pt idx="3057">
                  <c:v>41109</c:v>
                </c:pt>
                <c:pt idx="3058">
                  <c:v>41108</c:v>
                </c:pt>
                <c:pt idx="3059">
                  <c:v>41107</c:v>
                </c:pt>
                <c:pt idx="3060">
                  <c:v>41106</c:v>
                </c:pt>
                <c:pt idx="3061">
                  <c:v>41105</c:v>
                </c:pt>
                <c:pt idx="3062">
                  <c:v>41104</c:v>
                </c:pt>
                <c:pt idx="3063">
                  <c:v>41103</c:v>
                </c:pt>
                <c:pt idx="3064">
                  <c:v>41102</c:v>
                </c:pt>
                <c:pt idx="3065">
                  <c:v>41101</c:v>
                </c:pt>
                <c:pt idx="3066">
                  <c:v>41100</c:v>
                </c:pt>
                <c:pt idx="3067">
                  <c:v>41099</c:v>
                </c:pt>
                <c:pt idx="3068">
                  <c:v>41098</c:v>
                </c:pt>
                <c:pt idx="3069">
                  <c:v>41097</c:v>
                </c:pt>
                <c:pt idx="3070">
                  <c:v>41096</c:v>
                </c:pt>
                <c:pt idx="3071">
                  <c:v>41095</c:v>
                </c:pt>
                <c:pt idx="3072">
                  <c:v>41094</c:v>
                </c:pt>
                <c:pt idx="3073">
                  <c:v>41093</c:v>
                </c:pt>
                <c:pt idx="3074">
                  <c:v>41092</c:v>
                </c:pt>
                <c:pt idx="3075">
                  <c:v>41091</c:v>
                </c:pt>
                <c:pt idx="3076">
                  <c:v>41090</c:v>
                </c:pt>
                <c:pt idx="3077">
                  <c:v>41089</c:v>
                </c:pt>
                <c:pt idx="3078">
                  <c:v>41088</c:v>
                </c:pt>
                <c:pt idx="3079">
                  <c:v>41087</c:v>
                </c:pt>
                <c:pt idx="3080">
                  <c:v>41086</c:v>
                </c:pt>
                <c:pt idx="3081">
                  <c:v>41085</c:v>
                </c:pt>
                <c:pt idx="3082">
                  <c:v>41084</c:v>
                </c:pt>
                <c:pt idx="3083">
                  <c:v>41083</c:v>
                </c:pt>
                <c:pt idx="3084">
                  <c:v>41082</c:v>
                </c:pt>
                <c:pt idx="3085">
                  <c:v>41081</c:v>
                </c:pt>
                <c:pt idx="3086">
                  <c:v>41080</c:v>
                </c:pt>
                <c:pt idx="3087">
                  <c:v>41079</c:v>
                </c:pt>
                <c:pt idx="3088">
                  <c:v>41078</c:v>
                </c:pt>
                <c:pt idx="3089">
                  <c:v>41077</c:v>
                </c:pt>
                <c:pt idx="3090">
                  <c:v>41076</c:v>
                </c:pt>
                <c:pt idx="3091">
                  <c:v>41075</c:v>
                </c:pt>
                <c:pt idx="3092">
                  <c:v>41074</c:v>
                </c:pt>
                <c:pt idx="3093">
                  <c:v>41073</c:v>
                </c:pt>
                <c:pt idx="3094">
                  <c:v>41072</c:v>
                </c:pt>
                <c:pt idx="3095">
                  <c:v>41071</c:v>
                </c:pt>
                <c:pt idx="3096">
                  <c:v>41070</c:v>
                </c:pt>
                <c:pt idx="3097">
                  <c:v>41069</c:v>
                </c:pt>
                <c:pt idx="3098">
                  <c:v>41068</c:v>
                </c:pt>
                <c:pt idx="3099">
                  <c:v>41067</c:v>
                </c:pt>
                <c:pt idx="3100">
                  <c:v>41066</c:v>
                </c:pt>
                <c:pt idx="3101">
                  <c:v>41065</c:v>
                </c:pt>
                <c:pt idx="3102">
                  <c:v>41064</c:v>
                </c:pt>
                <c:pt idx="3103">
                  <c:v>41063</c:v>
                </c:pt>
                <c:pt idx="3104">
                  <c:v>41062</c:v>
                </c:pt>
                <c:pt idx="3105">
                  <c:v>41061</c:v>
                </c:pt>
                <c:pt idx="3106">
                  <c:v>41060</c:v>
                </c:pt>
                <c:pt idx="3107">
                  <c:v>41059</c:v>
                </c:pt>
                <c:pt idx="3108">
                  <c:v>41058</c:v>
                </c:pt>
                <c:pt idx="3109">
                  <c:v>41057</c:v>
                </c:pt>
                <c:pt idx="3110">
                  <c:v>41056</c:v>
                </c:pt>
                <c:pt idx="3111">
                  <c:v>41055</c:v>
                </c:pt>
                <c:pt idx="3112">
                  <c:v>41054</c:v>
                </c:pt>
                <c:pt idx="3113">
                  <c:v>41053</c:v>
                </c:pt>
                <c:pt idx="3114">
                  <c:v>41052</c:v>
                </c:pt>
                <c:pt idx="3115">
                  <c:v>41051</c:v>
                </c:pt>
                <c:pt idx="3116">
                  <c:v>41050</c:v>
                </c:pt>
                <c:pt idx="3117">
                  <c:v>41049</c:v>
                </c:pt>
                <c:pt idx="3118">
                  <c:v>41048</c:v>
                </c:pt>
                <c:pt idx="3119">
                  <c:v>41047</c:v>
                </c:pt>
                <c:pt idx="3120">
                  <c:v>41046</c:v>
                </c:pt>
                <c:pt idx="3121">
                  <c:v>41045</c:v>
                </c:pt>
                <c:pt idx="3122">
                  <c:v>41044</c:v>
                </c:pt>
                <c:pt idx="3123">
                  <c:v>41043</c:v>
                </c:pt>
                <c:pt idx="3124">
                  <c:v>41042</c:v>
                </c:pt>
                <c:pt idx="3125">
                  <c:v>41041</c:v>
                </c:pt>
                <c:pt idx="3126">
                  <c:v>41040</c:v>
                </c:pt>
                <c:pt idx="3127">
                  <c:v>41039</c:v>
                </c:pt>
                <c:pt idx="3128">
                  <c:v>41038</c:v>
                </c:pt>
                <c:pt idx="3129">
                  <c:v>41037</c:v>
                </c:pt>
                <c:pt idx="3130">
                  <c:v>41036</c:v>
                </c:pt>
                <c:pt idx="3131">
                  <c:v>41035</c:v>
                </c:pt>
                <c:pt idx="3132">
                  <c:v>41034</c:v>
                </c:pt>
                <c:pt idx="3133">
                  <c:v>41033</c:v>
                </c:pt>
                <c:pt idx="3134">
                  <c:v>41032</c:v>
                </c:pt>
                <c:pt idx="3135">
                  <c:v>41031</c:v>
                </c:pt>
                <c:pt idx="3136">
                  <c:v>41030</c:v>
                </c:pt>
                <c:pt idx="3137">
                  <c:v>41029</c:v>
                </c:pt>
                <c:pt idx="3138">
                  <c:v>41028</c:v>
                </c:pt>
                <c:pt idx="3139">
                  <c:v>41027</c:v>
                </c:pt>
                <c:pt idx="3140">
                  <c:v>41026</c:v>
                </c:pt>
                <c:pt idx="3141">
                  <c:v>41025</c:v>
                </c:pt>
                <c:pt idx="3142">
                  <c:v>41024</c:v>
                </c:pt>
                <c:pt idx="3143">
                  <c:v>41023</c:v>
                </c:pt>
                <c:pt idx="3144">
                  <c:v>41022</c:v>
                </c:pt>
                <c:pt idx="3145">
                  <c:v>41021</c:v>
                </c:pt>
                <c:pt idx="3146">
                  <c:v>41020</c:v>
                </c:pt>
                <c:pt idx="3147">
                  <c:v>41019</c:v>
                </c:pt>
                <c:pt idx="3148">
                  <c:v>41018</c:v>
                </c:pt>
                <c:pt idx="3149">
                  <c:v>41017</c:v>
                </c:pt>
                <c:pt idx="3150">
                  <c:v>41016</c:v>
                </c:pt>
                <c:pt idx="3151">
                  <c:v>41015</c:v>
                </c:pt>
                <c:pt idx="3152">
                  <c:v>41014</c:v>
                </c:pt>
                <c:pt idx="3153">
                  <c:v>41013</c:v>
                </c:pt>
                <c:pt idx="3154">
                  <c:v>41012</c:v>
                </c:pt>
                <c:pt idx="3155">
                  <c:v>41011</c:v>
                </c:pt>
                <c:pt idx="3156">
                  <c:v>41010</c:v>
                </c:pt>
                <c:pt idx="3157">
                  <c:v>41009</c:v>
                </c:pt>
                <c:pt idx="3158">
                  <c:v>41008</c:v>
                </c:pt>
                <c:pt idx="3159">
                  <c:v>41007</c:v>
                </c:pt>
                <c:pt idx="3160">
                  <c:v>41006</c:v>
                </c:pt>
                <c:pt idx="3161">
                  <c:v>41005</c:v>
                </c:pt>
                <c:pt idx="3162">
                  <c:v>41004</c:v>
                </c:pt>
                <c:pt idx="3163">
                  <c:v>41003</c:v>
                </c:pt>
                <c:pt idx="3164">
                  <c:v>41002</c:v>
                </c:pt>
                <c:pt idx="3165">
                  <c:v>41001</c:v>
                </c:pt>
                <c:pt idx="3166">
                  <c:v>41000</c:v>
                </c:pt>
                <c:pt idx="3167">
                  <c:v>40999</c:v>
                </c:pt>
                <c:pt idx="3168">
                  <c:v>40998</c:v>
                </c:pt>
                <c:pt idx="3169">
                  <c:v>40997</c:v>
                </c:pt>
                <c:pt idx="3170">
                  <c:v>40996</c:v>
                </c:pt>
                <c:pt idx="3171">
                  <c:v>40995</c:v>
                </c:pt>
                <c:pt idx="3172">
                  <c:v>40994</c:v>
                </c:pt>
                <c:pt idx="3173">
                  <c:v>40993</c:v>
                </c:pt>
                <c:pt idx="3174">
                  <c:v>40992</c:v>
                </c:pt>
                <c:pt idx="3175">
                  <c:v>40991</c:v>
                </c:pt>
                <c:pt idx="3176">
                  <c:v>40990</c:v>
                </c:pt>
                <c:pt idx="3177">
                  <c:v>40989</c:v>
                </c:pt>
                <c:pt idx="3178">
                  <c:v>40988</c:v>
                </c:pt>
                <c:pt idx="3179">
                  <c:v>40987</c:v>
                </c:pt>
                <c:pt idx="3180">
                  <c:v>40986</c:v>
                </c:pt>
                <c:pt idx="3181">
                  <c:v>40985</c:v>
                </c:pt>
                <c:pt idx="3182">
                  <c:v>40984</c:v>
                </c:pt>
                <c:pt idx="3183">
                  <c:v>40983</c:v>
                </c:pt>
                <c:pt idx="3184">
                  <c:v>40982</c:v>
                </c:pt>
                <c:pt idx="3185">
                  <c:v>40981</c:v>
                </c:pt>
                <c:pt idx="3186">
                  <c:v>40980</c:v>
                </c:pt>
                <c:pt idx="3187">
                  <c:v>40979</c:v>
                </c:pt>
                <c:pt idx="3188">
                  <c:v>40978</c:v>
                </c:pt>
                <c:pt idx="3189">
                  <c:v>40977</c:v>
                </c:pt>
                <c:pt idx="3190">
                  <c:v>40976</c:v>
                </c:pt>
                <c:pt idx="3191">
                  <c:v>40975</c:v>
                </c:pt>
                <c:pt idx="3192">
                  <c:v>40974</c:v>
                </c:pt>
                <c:pt idx="3193">
                  <c:v>40973</c:v>
                </c:pt>
                <c:pt idx="3194">
                  <c:v>40972</c:v>
                </c:pt>
                <c:pt idx="3195">
                  <c:v>40971</c:v>
                </c:pt>
                <c:pt idx="3196">
                  <c:v>40970</c:v>
                </c:pt>
                <c:pt idx="3197">
                  <c:v>40969</c:v>
                </c:pt>
                <c:pt idx="3198">
                  <c:v>40968</c:v>
                </c:pt>
                <c:pt idx="3199">
                  <c:v>40967</c:v>
                </c:pt>
                <c:pt idx="3200">
                  <c:v>40966</c:v>
                </c:pt>
                <c:pt idx="3201">
                  <c:v>40965</c:v>
                </c:pt>
                <c:pt idx="3202">
                  <c:v>40964</c:v>
                </c:pt>
                <c:pt idx="3203">
                  <c:v>40963</c:v>
                </c:pt>
                <c:pt idx="3204">
                  <c:v>40962</c:v>
                </c:pt>
                <c:pt idx="3205">
                  <c:v>40961</c:v>
                </c:pt>
                <c:pt idx="3206">
                  <c:v>40960</c:v>
                </c:pt>
                <c:pt idx="3207">
                  <c:v>40959</c:v>
                </c:pt>
                <c:pt idx="3208">
                  <c:v>40958</c:v>
                </c:pt>
                <c:pt idx="3209">
                  <c:v>40957</c:v>
                </c:pt>
                <c:pt idx="3210">
                  <c:v>40956</c:v>
                </c:pt>
                <c:pt idx="3211">
                  <c:v>40955</c:v>
                </c:pt>
                <c:pt idx="3212">
                  <c:v>40954</c:v>
                </c:pt>
                <c:pt idx="3213">
                  <c:v>40953</c:v>
                </c:pt>
                <c:pt idx="3214">
                  <c:v>40952</c:v>
                </c:pt>
                <c:pt idx="3215">
                  <c:v>40951</c:v>
                </c:pt>
                <c:pt idx="3216">
                  <c:v>40950</c:v>
                </c:pt>
                <c:pt idx="3217">
                  <c:v>40949</c:v>
                </c:pt>
                <c:pt idx="3218">
                  <c:v>40948</c:v>
                </c:pt>
                <c:pt idx="3219">
                  <c:v>40947</c:v>
                </c:pt>
                <c:pt idx="3220">
                  <c:v>40946</c:v>
                </c:pt>
                <c:pt idx="3221">
                  <c:v>40945</c:v>
                </c:pt>
                <c:pt idx="3222">
                  <c:v>40944</c:v>
                </c:pt>
                <c:pt idx="3223">
                  <c:v>40943</c:v>
                </c:pt>
                <c:pt idx="3224">
                  <c:v>40942</c:v>
                </c:pt>
                <c:pt idx="3225">
                  <c:v>40941</c:v>
                </c:pt>
                <c:pt idx="3226">
                  <c:v>40940</c:v>
                </c:pt>
                <c:pt idx="3227">
                  <c:v>40939</c:v>
                </c:pt>
                <c:pt idx="3228">
                  <c:v>40938</c:v>
                </c:pt>
                <c:pt idx="3229">
                  <c:v>40937</c:v>
                </c:pt>
                <c:pt idx="3230">
                  <c:v>40936</c:v>
                </c:pt>
                <c:pt idx="3231">
                  <c:v>40935</c:v>
                </c:pt>
                <c:pt idx="3232">
                  <c:v>40934</c:v>
                </c:pt>
                <c:pt idx="3233">
                  <c:v>40933</c:v>
                </c:pt>
                <c:pt idx="3234">
                  <c:v>40932</c:v>
                </c:pt>
                <c:pt idx="3235">
                  <c:v>40931</c:v>
                </c:pt>
                <c:pt idx="3236">
                  <c:v>40930</c:v>
                </c:pt>
                <c:pt idx="3237">
                  <c:v>40929</c:v>
                </c:pt>
                <c:pt idx="3238">
                  <c:v>40928</c:v>
                </c:pt>
                <c:pt idx="3239">
                  <c:v>40927</c:v>
                </c:pt>
                <c:pt idx="3240">
                  <c:v>40926</c:v>
                </c:pt>
                <c:pt idx="3241">
                  <c:v>40925</c:v>
                </c:pt>
                <c:pt idx="3242">
                  <c:v>40924</c:v>
                </c:pt>
                <c:pt idx="3243">
                  <c:v>40923</c:v>
                </c:pt>
                <c:pt idx="3244">
                  <c:v>40922</c:v>
                </c:pt>
                <c:pt idx="3245">
                  <c:v>40921</c:v>
                </c:pt>
                <c:pt idx="3246">
                  <c:v>40920</c:v>
                </c:pt>
                <c:pt idx="3247">
                  <c:v>40919</c:v>
                </c:pt>
                <c:pt idx="3248">
                  <c:v>40918</c:v>
                </c:pt>
                <c:pt idx="3249">
                  <c:v>40917</c:v>
                </c:pt>
                <c:pt idx="3250">
                  <c:v>40916</c:v>
                </c:pt>
                <c:pt idx="3251">
                  <c:v>40915</c:v>
                </c:pt>
                <c:pt idx="3252">
                  <c:v>40914</c:v>
                </c:pt>
                <c:pt idx="3253">
                  <c:v>40913</c:v>
                </c:pt>
                <c:pt idx="3254">
                  <c:v>40912</c:v>
                </c:pt>
                <c:pt idx="3255">
                  <c:v>40911</c:v>
                </c:pt>
                <c:pt idx="3256">
                  <c:v>40910</c:v>
                </c:pt>
                <c:pt idx="3257">
                  <c:v>40909</c:v>
                </c:pt>
              </c:numCache>
            </c:numRef>
          </c:cat>
          <c:val>
            <c:numRef>
              <c:f>'data 2012+'!$R$10:$R$3267</c:f>
              <c:numCache>
                <c:formatCode>_(* #,##0.00_);_(* \(#,##0.00\);_(* "-"??_);_(@_)</c:formatCode>
                <c:ptCount val="3258"/>
                <c:pt idx="1">
                  <c:v>27.670627000526533</c:v>
                </c:pt>
                <c:pt idx="2">
                  <c:v>27.668509801831064</c:v>
                </c:pt>
                <c:pt idx="3">
                  <c:v>27.670437479741054</c:v>
                </c:pt>
                <c:pt idx="4">
                  <c:v>27.659971156209242</c:v>
                </c:pt>
                <c:pt idx="5">
                  <c:v>27.640184532950887</c:v>
                </c:pt>
                <c:pt idx="6">
                  <c:v>27.620254777998113</c:v>
                </c:pt>
                <c:pt idx="7">
                  <c:v>27.599481810310309</c:v>
                </c:pt>
                <c:pt idx="8">
                  <c:v>27.585336429978874</c:v>
                </c:pt>
                <c:pt idx="9">
                  <c:v>27.590644416971998</c:v>
                </c:pt>
                <c:pt idx="10">
                  <c:v>27.598015970484802</c:v>
                </c:pt>
                <c:pt idx="11">
                  <c:v>27.600709897111415</c:v>
                </c:pt>
                <c:pt idx="12">
                  <c:v>27.590682060003036</c:v>
                </c:pt>
                <c:pt idx="13">
                  <c:v>27.588085522701704</c:v>
                </c:pt>
                <c:pt idx="14">
                  <c:v>27.571277280613717</c:v>
                </c:pt>
                <c:pt idx="15">
                  <c:v>27.542739531601299</c:v>
                </c:pt>
                <c:pt idx="16">
                  <c:v>27.529284613756644</c:v>
                </c:pt>
                <c:pt idx="17">
                  <c:v>27.538687304638088</c:v>
                </c:pt>
                <c:pt idx="18">
                  <c:v>27.546892120413283</c:v>
                </c:pt>
                <c:pt idx="19">
                  <c:v>27.543711001868328</c:v>
                </c:pt>
                <c:pt idx="20">
                  <c:v>27.54277150430951</c:v>
                </c:pt>
                <c:pt idx="21">
                  <c:v>27.538774545600869</c:v>
                </c:pt>
                <c:pt idx="22">
                  <c:v>27.521394092132248</c:v>
                </c:pt>
                <c:pt idx="23">
                  <c:v>27.504113071045335</c:v>
                </c:pt>
                <c:pt idx="24">
                  <c:v>27.510076514247512</c:v>
                </c:pt>
                <c:pt idx="25">
                  <c:v>27.5086787238813</c:v>
                </c:pt>
                <c:pt idx="26">
                  <c:v>27.507601794797861</c:v>
                </c:pt>
                <c:pt idx="27">
                  <c:v>27.501549170422781</c:v>
                </c:pt>
                <c:pt idx="28">
                  <c:v>27.487150380147746</c:v>
                </c:pt>
                <c:pt idx="29">
                  <c:v>27.479879423768843</c:v>
                </c:pt>
                <c:pt idx="30">
                  <c:v>27.496848311799784</c:v>
                </c:pt>
                <c:pt idx="31">
                  <c:v>27.503818832104255</c:v>
                </c:pt>
                <c:pt idx="32">
                  <c:v>27.507345001770066</c:v>
                </c:pt>
                <c:pt idx="33">
                  <c:v>27.521715652142305</c:v>
                </c:pt>
                <c:pt idx="34">
                  <c:v>27.529521613738464</c:v>
                </c:pt>
                <c:pt idx="35">
                  <c:v>27.534744300760675</c:v>
                </c:pt>
                <c:pt idx="36">
                  <c:v>27.531179712834135</c:v>
                </c:pt>
                <c:pt idx="37">
                  <c:v>27.540726119164731</c:v>
                </c:pt>
                <c:pt idx="38">
                  <c:v>27.560217220416586</c:v>
                </c:pt>
                <c:pt idx="39">
                  <c:v>27.550063485818082</c:v>
                </c:pt>
                <c:pt idx="40">
                  <c:v>27.552464552183306</c:v>
                </c:pt>
                <c:pt idx="41">
                  <c:v>27.547137942998532</c:v>
                </c:pt>
                <c:pt idx="42">
                  <c:v>27.542626628903815</c:v>
                </c:pt>
                <c:pt idx="43">
                  <c:v>27.528679097279799</c:v>
                </c:pt>
                <c:pt idx="44">
                  <c:v>27.525927111333182</c:v>
                </c:pt>
                <c:pt idx="45">
                  <c:v>27.543834651212762</c:v>
                </c:pt>
                <c:pt idx="46">
                  <c:v>27.561051859037867</c:v>
                </c:pt>
                <c:pt idx="47">
                  <c:v>27.567011902086179</c:v>
                </c:pt>
                <c:pt idx="48">
                  <c:v>27.563086817330365</c:v>
                </c:pt>
                <c:pt idx="49">
                  <c:v>27.567370629578431</c:v>
                </c:pt>
                <c:pt idx="50">
                  <c:v>27.54961361943759</c:v>
                </c:pt>
                <c:pt idx="51">
                  <c:v>27.545604157578246</c:v>
                </c:pt>
                <c:pt idx="52">
                  <c:v>27.557918936890587</c:v>
                </c:pt>
                <c:pt idx="53">
                  <c:v>27.57025764500078</c:v>
                </c:pt>
                <c:pt idx="54">
                  <c:v>27.567663311774073</c:v>
                </c:pt>
                <c:pt idx="55">
                  <c:v>27.56373832191985</c:v>
                </c:pt>
                <c:pt idx="56">
                  <c:v>27.565142369688843</c:v>
                </c:pt>
                <c:pt idx="57">
                  <c:v>27.565810904783898</c:v>
                </c:pt>
                <c:pt idx="58">
                  <c:v>27.568386337662556</c:v>
                </c:pt>
                <c:pt idx="59">
                  <c:v>27.574011466156271</c:v>
                </c:pt>
                <c:pt idx="60">
                  <c:v>27.572722539289924</c:v>
                </c:pt>
                <c:pt idx="61">
                  <c:v>27.574872513615048</c:v>
                </c:pt>
                <c:pt idx="62">
                  <c:v>27.585001304702086</c:v>
                </c:pt>
                <c:pt idx="63">
                  <c:v>27.573099487492588</c:v>
                </c:pt>
                <c:pt idx="64">
                  <c:v>27.560102738361778</c:v>
                </c:pt>
                <c:pt idx="65">
                  <c:v>27.566424222637828</c:v>
                </c:pt>
                <c:pt idx="66">
                  <c:v>27.587747583657706</c:v>
                </c:pt>
                <c:pt idx="67">
                  <c:v>27.58736783630609</c:v>
                </c:pt>
                <c:pt idx="68">
                  <c:v>27.58060502940668</c:v>
                </c:pt>
                <c:pt idx="69">
                  <c:v>27.581171180179112</c:v>
                </c:pt>
                <c:pt idx="70">
                  <c:v>27.576448072925789</c:v>
                </c:pt>
                <c:pt idx="71">
                  <c:v>27.57205260264811</c:v>
                </c:pt>
                <c:pt idx="72">
                  <c:v>27.572310954744033</c:v>
                </c:pt>
                <c:pt idx="73">
                  <c:v>27.591557461254254</c:v>
                </c:pt>
                <c:pt idx="74">
                  <c:v>27.59876183777039</c:v>
                </c:pt>
                <c:pt idx="75">
                  <c:v>27.599737059518176</c:v>
                </c:pt>
                <c:pt idx="76">
                  <c:v>27.593836222069108</c:v>
                </c:pt>
                <c:pt idx="77">
                  <c:v>27.581071806172712</c:v>
                </c:pt>
                <c:pt idx="78">
                  <c:v>27.575117023726218</c:v>
                </c:pt>
                <c:pt idx="79">
                  <c:v>27.572264405711273</c:v>
                </c:pt>
                <c:pt idx="80">
                  <c:v>27.592354656974454</c:v>
                </c:pt>
                <c:pt idx="81">
                  <c:v>27.596830051557824</c:v>
                </c:pt>
                <c:pt idx="82">
                  <c:v>27.6033550878524</c:v>
                </c:pt>
                <c:pt idx="83">
                  <c:v>27.602283894304946</c:v>
                </c:pt>
                <c:pt idx="84">
                  <c:v>27.60225186992448</c:v>
                </c:pt>
                <c:pt idx="85">
                  <c:v>27.597832121105856</c:v>
                </c:pt>
                <c:pt idx="86">
                  <c:v>27.589016847633321</c:v>
                </c:pt>
                <c:pt idx="87">
                  <c:v>27.592996568797659</c:v>
                </c:pt>
                <c:pt idx="88">
                  <c:v>27.601626549231984</c:v>
                </c:pt>
                <c:pt idx="89">
                  <c:v>27.598416713165896</c:v>
                </c:pt>
                <c:pt idx="90">
                  <c:v>27.599765932007038</c:v>
                </c:pt>
                <c:pt idx="91">
                  <c:v>27.603049894276751</c:v>
                </c:pt>
                <c:pt idx="92">
                  <c:v>27.594913189507906</c:v>
                </c:pt>
                <c:pt idx="93">
                  <c:v>27.596228948569891</c:v>
                </c:pt>
                <c:pt idx="94">
                  <c:v>27.613423935167869</c:v>
                </c:pt>
                <c:pt idx="95">
                  <c:v>27.613173894292117</c:v>
                </c:pt>
                <c:pt idx="96">
                  <c:v>27.610630917806724</c:v>
                </c:pt>
                <c:pt idx="97">
                  <c:v>27.618047681968296</c:v>
                </c:pt>
                <c:pt idx="98">
                  <c:v>27.617542797092359</c:v>
                </c:pt>
                <c:pt idx="99">
                  <c:v>27.620796088462686</c:v>
                </c:pt>
                <c:pt idx="100">
                  <c:v>27.622738341541734</c:v>
                </c:pt>
                <c:pt idx="101">
                  <c:v>27.63466159158892</c:v>
                </c:pt>
                <c:pt idx="102">
                  <c:v>27.636541005802851</c:v>
                </c:pt>
                <c:pt idx="103">
                  <c:v>27.631621769090373</c:v>
                </c:pt>
                <c:pt idx="104">
                  <c:v>27.626968425132667</c:v>
                </c:pt>
                <c:pt idx="105">
                  <c:v>27.623623318280867</c:v>
                </c:pt>
                <c:pt idx="106">
                  <c:v>27.613995009333177</c:v>
                </c:pt>
                <c:pt idx="107">
                  <c:v>27.615040333735276</c:v>
                </c:pt>
                <c:pt idx="108">
                  <c:v>27.611620088942743</c:v>
                </c:pt>
                <c:pt idx="109">
                  <c:v>27.611122151306905</c:v>
                </c:pt>
                <c:pt idx="110">
                  <c:v>27.60362664827246</c:v>
                </c:pt>
                <c:pt idx="111">
                  <c:v>27.606434218442768</c:v>
                </c:pt>
                <c:pt idx="112">
                  <c:v>27.596910399916588</c:v>
                </c:pt>
                <c:pt idx="113">
                  <c:v>27.571824930383737</c:v>
                </c:pt>
                <c:pt idx="114">
                  <c:v>27.565936817134919</c:v>
                </c:pt>
                <c:pt idx="115">
                  <c:v>27.570503691846522</c:v>
                </c:pt>
                <c:pt idx="116">
                  <c:v>27.576001293328364</c:v>
                </c:pt>
                <c:pt idx="117">
                  <c:v>27.574387207865012</c:v>
                </c:pt>
                <c:pt idx="118">
                  <c:v>27.564744079026063</c:v>
                </c:pt>
                <c:pt idx="119">
                  <c:v>27.566940062134464</c:v>
                </c:pt>
                <c:pt idx="120">
                  <c:v>27.549420128637003</c:v>
                </c:pt>
                <c:pt idx="121">
                  <c:v>27.529352081099415</c:v>
                </c:pt>
                <c:pt idx="122">
                  <c:v>27.528916181204249</c:v>
                </c:pt>
                <c:pt idx="123">
                  <c:v>27.528705308126241</c:v>
                </c:pt>
                <c:pt idx="124">
                  <c:v>27.529644728508682</c:v>
                </c:pt>
                <c:pt idx="125">
                  <c:v>27.526675544892857</c:v>
                </c:pt>
                <c:pt idx="126">
                  <c:v>27.521515213429897</c:v>
                </c:pt>
                <c:pt idx="127">
                  <c:v>27.492589311678429</c:v>
                </c:pt>
                <c:pt idx="128">
                  <c:v>27.472976843512445</c:v>
                </c:pt>
                <c:pt idx="129">
                  <c:v>27.468182094105586</c:v>
                </c:pt>
                <c:pt idx="130">
                  <c:v>27.463117133938841</c:v>
                </c:pt>
                <c:pt idx="131">
                  <c:v>27.452009647765273</c:v>
                </c:pt>
                <c:pt idx="132">
                  <c:v>27.455766103944359</c:v>
                </c:pt>
                <c:pt idx="133">
                  <c:v>27.443767082813043</c:v>
                </c:pt>
                <c:pt idx="134">
                  <c:v>27.425967987024837</c:v>
                </c:pt>
                <c:pt idx="135">
                  <c:v>27.411843488515274</c:v>
                </c:pt>
                <c:pt idx="136">
                  <c:v>27.417298003748051</c:v>
                </c:pt>
                <c:pt idx="137">
                  <c:v>27.41441214219056</c:v>
                </c:pt>
                <c:pt idx="138">
                  <c:v>27.419744161874533</c:v>
                </c:pt>
                <c:pt idx="139">
                  <c:v>27.421098708775009</c:v>
                </c:pt>
                <c:pt idx="140">
                  <c:v>27.41359830677241</c:v>
                </c:pt>
                <c:pt idx="141">
                  <c:v>27.39011607643496</c:v>
                </c:pt>
                <c:pt idx="142">
                  <c:v>27.381616530451733</c:v>
                </c:pt>
                <c:pt idx="143">
                  <c:v>27.394866196810558</c:v>
                </c:pt>
                <c:pt idx="144">
                  <c:v>27.406085000646307</c:v>
                </c:pt>
                <c:pt idx="145">
                  <c:v>27.4013788800955</c:v>
                </c:pt>
                <c:pt idx="146">
                  <c:v>27.392914334144724</c:v>
                </c:pt>
                <c:pt idx="147">
                  <c:v>27.390410822586798</c:v>
                </c:pt>
                <c:pt idx="148">
                  <c:v>27.367844047655023</c:v>
                </c:pt>
                <c:pt idx="149">
                  <c:v>27.351268069297316</c:v>
                </c:pt>
                <c:pt idx="150">
                  <c:v>27.36290808669516</c:v>
                </c:pt>
                <c:pt idx="151">
                  <c:v>27.369573578737185</c:v>
                </c:pt>
                <c:pt idx="152">
                  <c:v>27.369958979583636</c:v>
                </c:pt>
                <c:pt idx="153">
                  <c:v>27.366278526479896</c:v>
                </c:pt>
                <c:pt idx="154">
                  <c:v>27.352050591804918</c:v>
                </c:pt>
                <c:pt idx="155">
                  <c:v>27.342439856687388</c:v>
                </c:pt>
                <c:pt idx="156">
                  <c:v>27.338167249241163</c:v>
                </c:pt>
                <c:pt idx="157">
                  <c:v>27.35262113102883</c:v>
                </c:pt>
                <c:pt idx="158">
                  <c:v>27.361202473256999</c:v>
                </c:pt>
                <c:pt idx="159">
                  <c:v>27.359980688162359</c:v>
                </c:pt>
                <c:pt idx="160">
                  <c:v>27.356315948239992</c:v>
                </c:pt>
                <c:pt idx="161">
                  <c:v>27.34953855362081</c:v>
                </c:pt>
                <c:pt idx="162">
                  <c:v>27.33305704015449</c:v>
                </c:pt>
                <c:pt idx="163">
                  <c:v>27.332954687836832</c:v>
                </c:pt>
                <c:pt idx="164">
                  <c:v>27.340688128461373</c:v>
                </c:pt>
                <c:pt idx="165">
                  <c:v>27.353982535726622</c:v>
                </c:pt>
                <c:pt idx="166">
                  <c:v>27.347970813575117</c:v>
                </c:pt>
                <c:pt idx="167">
                  <c:v>27.35069284760436</c:v>
                </c:pt>
                <c:pt idx="168">
                  <c:v>27.354352180668783</c:v>
                </c:pt>
                <c:pt idx="169">
                  <c:v>27.337282936406414</c:v>
                </c:pt>
                <c:pt idx="170">
                  <c:v>27.338250707513644</c:v>
                </c:pt>
                <c:pt idx="171">
                  <c:v>27.35482220359204</c:v>
                </c:pt>
                <c:pt idx="172">
                  <c:v>27.361177524916855</c:v>
                </c:pt>
                <c:pt idx="173">
                  <c:v>27.357318613152589</c:v>
                </c:pt>
                <c:pt idx="174">
                  <c:v>27.351040862146576</c:v>
                </c:pt>
                <c:pt idx="175">
                  <c:v>27.357298605832913</c:v>
                </c:pt>
                <c:pt idx="176">
                  <c:v>27.354236407039078</c:v>
                </c:pt>
                <c:pt idx="177">
                  <c:v>27.348638410629441</c:v>
                </c:pt>
                <c:pt idx="178">
                  <c:v>27.369805619592295</c:v>
                </c:pt>
                <c:pt idx="179">
                  <c:v>27.388421756868283</c:v>
                </c:pt>
                <c:pt idx="180">
                  <c:v>27.392210651978289</c:v>
                </c:pt>
                <c:pt idx="181">
                  <c:v>27.398423581940687</c:v>
                </c:pt>
                <c:pt idx="182">
                  <c:v>27.394036206343678</c:v>
                </c:pt>
                <c:pt idx="183">
                  <c:v>27.394761463795813</c:v>
                </c:pt>
                <c:pt idx="184">
                  <c:v>27.401989251639364</c:v>
                </c:pt>
                <c:pt idx="185">
                  <c:v>27.413675160990021</c:v>
                </c:pt>
                <c:pt idx="186">
                  <c:v>27.416925172227181</c:v>
                </c:pt>
                <c:pt idx="187">
                  <c:v>27.421401211068222</c:v>
                </c:pt>
                <c:pt idx="188">
                  <c:v>27.425872293677823</c:v>
                </c:pt>
                <c:pt idx="189">
                  <c:v>27.423126256898385</c:v>
                </c:pt>
                <c:pt idx="190">
                  <c:v>27.412230647070135</c:v>
                </c:pt>
                <c:pt idx="191">
                  <c:v>27.410975273446109</c:v>
                </c:pt>
                <c:pt idx="192">
                  <c:v>27.417662567101257</c:v>
                </c:pt>
                <c:pt idx="193">
                  <c:v>27.424188940484829</c:v>
                </c:pt>
                <c:pt idx="194">
                  <c:v>27.421182657869721</c:v>
                </c:pt>
                <c:pt idx="195">
                  <c:v>27.412731174309005</c:v>
                </c:pt>
                <c:pt idx="196">
                  <c:v>27.410899867664096</c:v>
                </c:pt>
                <c:pt idx="197">
                  <c:v>27.396621786388014</c:v>
                </c:pt>
                <c:pt idx="198">
                  <c:v>27.387616831366493</c:v>
                </c:pt>
                <c:pt idx="199">
                  <c:v>27.394329301804365</c:v>
                </c:pt>
                <c:pt idx="200">
                  <c:v>27.394339219290522</c:v>
                </c:pt>
                <c:pt idx="201">
                  <c:v>27.396579376891186</c:v>
                </c:pt>
                <c:pt idx="202">
                  <c:v>27.393689494555417</c:v>
                </c:pt>
                <c:pt idx="203">
                  <c:v>27.385969016593144</c:v>
                </c:pt>
                <c:pt idx="204">
                  <c:v>27.357021676167644</c:v>
                </c:pt>
                <c:pt idx="205">
                  <c:v>27.326794333077864</c:v>
                </c:pt>
                <c:pt idx="206">
                  <c:v>27.315636327973166</c:v>
                </c:pt>
                <c:pt idx="207">
                  <c:v>27.301227081192732</c:v>
                </c:pt>
                <c:pt idx="208">
                  <c:v>27.286424040119144</c:v>
                </c:pt>
                <c:pt idx="209">
                  <c:v>27.280833334358316</c:v>
                </c:pt>
                <c:pt idx="210">
                  <c:v>27.266208311412761</c:v>
                </c:pt>
                <c:pt idx="211">
                  <c:v>27.233746772163155</c:v>
                </c:pt>
                <c:pt idx="212">
                  <c:v>27.213625625001992</c:v>
                </c:pt>
                <c:pt idx="213">
                  <c:v>27.20077799062965</c:v>
                </c:pt>
                <c:pt idx="214">
                  <c:v>27.187742964663911</c:v>
                </c:pt>
                <c:pt idx="215">
                  <c:v>27.177879148312208</c:v>
                </c:pt>
                <c:pt idx="216">
                  <c:v>27.167984920313625</c:v>
                </c:pt>
                <c:pt idx="217">
                  <c:v>27.156808798668617</c:v>
                </c:pt>
                <c:pt idx="218">
                  <c:v>27.126855804077298</c:v>
                </c:pt>
                <c:pt idx="219">
                  <c:v>27.104568192559068</c:v>
                </c:pt>
                <c:pt idx="220">
                  <c:v>27.111834419083713</c:v>
                </c:pt>
                <c:pt idx="221">
                  <c:v>27.117807551431643</c:v>
                </c:pt>
                <c:pt idx="222">
                  <c:v>27.089875030974643</c:v>
                </c:pt>
                <c:pt idx="223">
                  <c:v>27.073871225670935</c:v>
                </c:pt>
                <c:pt idx="224">
                  <c:v>27.065011106970257</c:v>
                </c:pt>
                <c:pt idx="225">
                  <c:v>27.042072391701236</c:v>
                </c:pt>
                <c:pt idx="226">
                  <c:v>27.023509785684283</c:v>
                </c:pt>
                <c:pt idx="227">
                  <c:v>27.024959196910249</c:v>
                </c:pt>
                <c:pt idx="228">
                  <c:v>27.013112915747552</c:v>
                </c:pt>
                <c:pt idx="229">
                  <c:v>26.99394842734743</c:v>
                </c:pt>
                <c:pt idx="230">
                  <c:v>26.984603218348624</c:v>
                </c:pt>
                <c:pt idx="231">
                  <c:v>26.96828073520372</c:v>
                </c:pt>
                <c:pt idx="232">
                  <c:v>26.948753922019097</c:v>
                </c:pt>
                <c:pt idx="233">
                  <c:v>26.949463894089416</c:v>
                </c:pt>
                <c:pt idx="234">
                  <c:v>26.965523109907735</c:v>
                </c:pt>
                <c:pt idx="235">
                  <c:v>26.989487725627239</c:v>
                </c:pt>
                <c:pt idx="236">
                  <c:v>26.988904189481538</c:v>
                </c:pt>
                <c:pt idx="237">
                  <c:v>26.995597108118037</c:v>
                </c:pt>
                <c:pt idx="238">
                  <c:v>26.999814326832468</c:v>
                </c:pt>
                <c:pt idx="239">
                  <c:v>26.975838847448205</c:v>
                </c:pt>
                <c:pt idx="240">
                  <c:v>26.966859038816882</c:v>
                </c:pt>
                <c:pt idx="241">
                  <c:v>26.986853887697364</c:v>
                </c:pt>
                <c:pt idx="242">
                  <c:v>26.999327666927176</c:v>
                </c:pt>
                <c:pt idx="243">
                  <c:v>27.008222040516568</c:v>
                </c:pt>
                <c:pt idx="244">
                  <c:v>27.011682540440685</c:v>
                </c:pt>
                <c:pt idx="245">
                  <c:v>27.012121326827845</c:v>
                </c:pt>
                <c:pt idx="246">
                  <c:v>26.999323788771097</c:v>
                </c:pt>
                <c:pt idx="247">
                  <c:v>26.990918579062701</c:v>
                </c:pt>
                <c:pt idx="248">
                  <c:v>27.009231828962623</c:v>
                </c:pt>
                <c:pt idx="249">
                  <c:v>27.023540333566832</c:v>
                </c:pt>
                <c:pt idx="250">
                  <c:v>27.021047023279703</c:v>
                </c:pt>
                <c:pt idx="251">
                  <c:v>27.009059110640724</c:v>
                </c:pt>
                <c:pt idx="252">
                  <c:v>27.026061521571748</c:v>
                </c:pt>
                <c:pt idx="253">
                  <c:v>27.014863622110742</c:v>
                </c:pt>
                <c:pt idx="254">
                  <c:v>27.014193686482507</c:v>
                </c:pt>
                <c:pt idx="255">
                  <c:v>27.032967719099094</c:v>
                </c:pt>
                <c:pt idx="256">
                  <c:v>27.045242910822303</c:v>
                </c:pt>
                <c:pt idx="257">
                  <c:v>27.050323200729249</c:v>
                </c:pt>
                <c:pt idx="258">
                  <c:v>27.056916326352336</c:v>
                </c:pt>
                <c:pt idx="259">
                  <c:v>27.070262367039067</c:v>
                </c:pt>
                <c:pt idx="260">
                  <c:v>27.059890570267616</c:v>
                </c:pt>
                <c:pt idx="261">
                  <c:v>27.060941380113874</c:v>
                </c:pt>
                <c:pt idx="262">
                  <c:v>27.071873823145456</c:v>
                </c:pt>
                <c:pt idx="263">
                  <c:v>27.075487080808013</c:v>
                </c:pt>
                <c:pt idx="264">
                  <c:v>27.078482321510624</c:v>
                </c:pt>
                <c:pt idx="265">
                  <c:v>27.076724749104692</c:v>
                </c:pt>
                <c:pt idx="266">
                  <c:v>27.074347529620017</c:v>
                </c:pt>
                <c:pt idx="267">
                  <c:v>27.064388751482738</c:v>
                </c:pt>
                <c:pt idx="268">
                  <c:v>27.055558238400785</c:v>
                </c:pt>
                <c:pt idx="269">
                  <c:v>27.074137428874092</c:v>
                </c:pt>
                <c:pt idx="270">
                  <c:v>27.081771230196345</c:v>
                </c:pt>
                <c:pt idx="271">
                  <c:v>27.083307777940657</c:v>
                </c:pt>
                <c:pt idx="272">
                  <c:v>27.080882686233714</c:v>
                </c:pt>
                <c:pt idx="273">
                  <c:v>27.082604781221512</c:v>
                </c:pt>
                <c:pt idx="274">
                  <c:v>27.070966486151516</c:v>
                </c:pt>
                <c:pt idx="275">
                  <c:v>27.063704325613191</c:v>
                </c:pt>
                <c:pt idx="276">
                  <c:v>27.071876125142825</c:v>
                </c:pt>
                <c:pt idx="277">
                  <c:v>27.079810972340905</c:v>
                </c:pt>
                <c:pt idx="278">
                  <c:v>27.078887461295096</c:v>
                </c:pt>
                <c:pt idx="279">
                  <c:v>27.081837387231303</c:v>
                </c:pt>
                <c:pt idx="280">
                  <c:v>27.077291904492004</c:v>
                </c:pt>
                <c:pt idx="281">
                  <c:v>27.0565958835349</c:v>
                </c:pt>
                <c:pt idx="282">
                  <c:v>27.047956003767528</c:v>
                </c:pt>
                <c:pt idx="283">
                  <c:v>27.057672263103111</c:v>
                </c:pt>
                <c:pt idx="284">
                  <c:v>27.069556582090168</c:v>
                </c:pt>
                <c:pt idx="285">
                  <c:v>27.069834113555238</c:v>
                </c:pt>
                <c:pt idx="286">
                  <c:v>27.068941123833202</c:v>
                </c:pt>
                <c:pt idx="287">
                  <c:v>27.064486338265521</c:v>
                </c:pt>
                <c:pt idx="288">
                  <c:v>27.049174557708245</c:v>
                </c:pt>
                <c:pt idx="289">
                  <c:v>27.037472604000858</c:v>
                </c:pt>
                <c:pt idx="290">
                  <c:v>27.04707804789674</c:v>
                </c:pt>
                <c:pt idx="291">
                  <c:v>27.04731681399544</c:v>
                </c:pt>
                <c:pt idx="292">
                  <c:v>27.048891391257541</c:v>
                </c:pt>
                <c:pt idx="293">
                  <c:v>27.051687891805596</c:v>
                </c:pt>
                <c:pt idx="294">
                  <c:v>27.041449248499028</c:v>
                </c:pt>
                <c:pt idx="295">
                  <c:v>27.013380941496745</c:v>
                </c:pt>
                <c:pt idx="296">
                  <c:v>27.007134280327755</c:v>
                </c:pt>
                <c:pt idx="297">
                  <c:v>27.015786669502972</c:v>
                </c:pt>
                <c:pt idx="298">
                  <c:v>27.021561657139838</c:v>
                </c:pt>
                <c:pt idx="299">
                  <c:v>27.012424211492924</c:v>
                </c:pt>
                <c:pt idx="300">
                  <c:v>27.013335506065186</c:v>
                </c:pt>
                <c:pt idx="301">
                  <c:v>27.004753617036258</c:v>
                </c:pt>
                <c:pt idx="302">
                  <c:v>26.988239869702813</c:v>
                </c:pt>
                <c:pt idx="303">
                  <c:v>26.963972116287252</c:v>
                </c:pt>
                <c:pt idx="304">
                  <c:v>26.965438778698033</c:v>
                </c:pt>
                <c:pt idx="305">
                  <c:v>26.958561579010052</c:v>
                </c:pt>
                <c:pt idx="306">
                  <c:v>26.933632334111355</c:v>
                </c:pt>
                <c:pt idx="307">
                  <c:v>26.923459729005994</c:v>
                </c:pt>
                <c:pt idx="308">
                  <c:v>26.920654088023106</c:v>
                </c:pt>
                <c:pt idx="309">
                  <c:v>26.899315482342526</c:v>
                </c:pt>
                <c:pt idx="310">
                  <c:v>26.887774543371567</c:v>
                </c:pt>
                <c:pt idx="311">
                  <c:v>26.906521395397284</c:v>
                </c:pt>
                <c:pt idx="312">
                  <c:v>26.905210435223797</c:v>
                </c:pt>
                <c:pt idx="313">
                  <c:v>26.885661588236026</c:v>
                </c:pt>
                <c:pt idx="314">
                  <c:v>26.872629758610071</c:v>
                </c:pt>
                <c:pt idx="315">
                  <c:v>26.868722420517184</c:v>
                </c:pt>
                <c:pt idx="316">
                  <c:v>26.852087656015261</c:v>
                </c:pt>
                <c:pt idx="317">
                  <c:v>26.839092464439819</c:v>
                </c:pt>
                <c:pt idx="318">
                  <c:v>26.847668106127113</c:v>
                </c:pt>
                <c:pt idx="319">
                  <c:v>26.855096016223506</c:v>
                </c:pt>
                <c:pt idx="320">
                  <c:v>26.854631354482976</c:v>
                </c:pt>
                <c:pt idx="321">
                  <c:v>26.865921862090357</c:v>
                </c:pt>
                <c:pt idx="322">
                  <c:v>26.867515259247071</c:v>
                </c:pt>
                <c:pt idx="323">
                  <c:v>26.850347018251554</c:v>
                </c:pt>
                <c:pt idx="324">
                  <c:v>26.842111354959222</c:v>
                </c:pt>
                <c:pt idx="325">
                  <c:v>26.858764277703884</c:v>
                </c:pt>
                <c:pt idx="326">
                  <c:v>26.86683378668711</c:v>
                </c:pt>
                <c:pt idx="327">
                  <c:v>26.865088121528313</c:v>
                </c:pt>
                <c:pt idx="328">
                  <c:v>26.867596118546683</c:v>
                </c:pt>
                <c:pt idx="329">
                  <c:v>26.871781168113344</c:v>
                </c:pt>
                <c:pt idx="330">
                  <c:v>26.853195465007552</c:v>
                </c:pt>
                <c:pt idx="331">
                  <c:v>26.845198097917137</c:v>
                </c:pt>
                <c:pt idx="332">
                  <c:v>26.860227866216988</c:v>
                </c:pt>
                <c:pt idx="333">
                  <c:v>26.873569860191846</c:v>
                </c:pt>
                <c:pt idx="334">
                  <c:v>26.876090818456209</c:v>
                </c:pt>
                <c:pt idx="335">
                  <c:v>26.883035642257582</c:v>
                </c:pt>
                <c:pt idx="336">
                  <c:v>26.906811683310142</c:v>
                </c:pt>
                <c:pt idx="337">
                  <c:v>26.899999379603685</c:v>
                </c:pt>
                <c:pt idx="338">
                  <c:v>26.895109234661906</c:v>
                </c:pt>
                <c:pt idx="339">
                  <c:v>26.909306103969776</c:v>
                </c:pt>
                <c:pt idx="340">
                  <c:v>26.91987371949509</c:v>
                </c:pt>
                <c:pt idx="341">
                  <c:v>26.927762555773668</c:v>
                </c:pt>
                <c:pt idx="342">
                  <c:v>26.940032964667772</c:v>
                </c:pt>
                <c:pt idx="343">
                  <c:v>26.955638464577046</c:v>
                </c:pt>
                <c:pt idx="344">
                  <c:v>26.945418333168174</c:v>
                </c:pt>
                <c:pt idx="345">
                  <c:v>26.941067700117756</c:v>
                </c:pt>
                <c:pt idx="346">
                  <c:v>26.960629900461292</c:v>
                </c:pt>
                <c:pt idx="347">
                  <c:v>26.978971320193214</c:v>
                </c:pt>
                <c:pt idx="348">
                  <c:v>26.978394945138877</c:v>
                </c:pt>
                <c:pt idx="349">
                  <c:v>26.986784185765593</c:v>
                </c:pt>
                <c:pt idx="350">
                  <c:v>26.981697661114552</c:v>
                </c:pt>
                <c:pt idx="351">
                  <c:v>26.956283423019759</c:v>
                </c:pt>
                <c:pt idx="352">
                  <c:v>26.945999651501783</c:v>
                </c:pt>
                <c:pt idx="353">
                  <c:v>26.957330144227203</c:v>
                </c:pt>
                <c:pt idx="354">
                  <c:v>26.969378898981596</c:v>
                </c:pt>
                <c:pt idx="355">
                  <c:v>26.96934566953426</c:v>
                </c:pt>
                <c:pt idx="356">
                  <c:v>26.965469698339508</c:v>
                </c:pt>
                <c:pt idx="357">
                  <c:v>26.959371534927072</c:v>
                </c:pt>
                <c:pt idx="358">
                  <c:v>26.939316787564884</c:v>
                </c:pt>
                <c:pt idx="359">
                  <c:v>26.931056243408914</c:v>
                </c:pt>
                <c:pt idx="360">
                  <c:v>26.94545384634171</c:v>
                </c:pt>
                <c:pt idx="361">
                  <c:v>26.960013700846378</c:v>
                </c:pt>
                <c:pt idx="362">
                  <c:v>26.96704059594499</c:v>
                </c:pt>
                <c:pt idx="363">
                  <c:v>26.970121502257623</c:v>
                </c:pt>
                <c:pt idx="364">
                  <c:v>26.970791143090601</c:v>
                </c:pt>
                <c:pt idx="365">
                  <c:v>26.957593698184954</c:v>
                </c:pt>
                <c:pt idx="366">
                  <c:v>26.946561438585331</c:v>
                </c:pt>
                <c:pt idx="367">
                  <c:v>26.965681959092453</c:v>
                </c:pt>
                <c:pt idx="368">
                  <c:v>26.969298943709898</c:v>
                </c:pt>
                <c:pt idx="369">
                  <c:v>26.967569991442918</c:v>
                </c:pt>
                <c:pt idx="370">
                  <c:v>26.968727540713896</c:v>
                </c:pt>
                <c:pt idx="371">
                  <c:v>26.963692625995765</c:v>
                </c:pt>
                <c:pt idx="372">
                  <c:v>26.945635703648993</c:v>
                </c:pt>
                <c:pt idx="373">
                  <c:v>26.953283464745155</c:v>
                </c:pt>
                <c:pt idx="374">
                  <c:v>26.976274585227085</c:v>
                </c:pt>
                <c:pt idx="375">
                  <c:v>26.979906135347974</c:v>
                </c:pt>
                <c:pt idx="376">
                  <c:v>26.975193058340405</c:v>
                </c:pt>
                <c:pt idx="377">
                  <c:v>26.969037939119961</c:v>
                </c:pt>
                <c:pt idx="378">
                  <c:v>26.973425528751584</c:v>
                </c:pt>
                <c:pt idx="379">
                  <c:v>26.946085835791287</c:v>
                </c:pt>
                <c:pt idx="380">
                  <c:v>26.940853732335718</c:v>
                </c:pt>
                <c:pt idx="381">
                  <c:v>26.948779455531664</c:v>
                </c:pt>
                <c:pt idx="382">
                  <c:v>26.954917068573366</c:v>
                </c:pt>
                <c:pt idx="383">
                  <c:v>26.950842766970069</c:v>
                </c:pt>
                <c:pt idx="384">
                  <c:v>26.94767418091411</c:v>
                </c:pt>
                <c:pt idx="385">
                  <c:v>26.942860801941318</c:v>
                </c:pt>
                <c:pt idx="386">
                  <c:v>26.92916979289193</c:v>
                </c:pt>
                <c:pt idx="387">
                  <c:v>26.916060432659147</c:v>
                </c:pt>
                <c:pt idx="388">
                  <c:v>26.929451362361245</c:v>
                </c:pt>
                <c:pt idx="389">
                  <c:v>26.932539127860991</c:v>
                </c:pt>
                <c:pt idx="390">
                  <c:v>26.930037386983248</c:v>
                </c:pt>
                <c:pt idx="391">
                  <c:v>26.922649804924006</c:v>
                </c:pt>
                <c:pt idx="392">
                  <c:v>26.914446170166649</c:v>
                </c:pt>
                <c:pt idx="393">
                  <c:v>26.891616647195601</c:v>
                </c:pt>
                <c:pt idx="394">
                  <c:v>26.88006115097895</c:v>
                </c:pt>
                <c:pt idx="395">
                  <c:v>26.890350317178466</c:v>
                </c:pt>
                <c:pt idx="396">
                  <c:v>26.897714201994766</c:v>
                </c:pt>
                <c:pt idx="397">
                  <c:v>26.891268723714187</c:v>
                </c:pt>
                <c:pt idx="398">
                  <c:v>26.893859168975595</c:v>
                </c:pt>
                <c:pt idx="399">
                  <c:v>26.897465066071195</c:v>
                </c:pt>
                <c:pt idx="400">
                  <c:v>26.880426267993961</c:v>
                </c:pt>
                <c:pt idx="401">
                  <c:v>26.867410823305324</c:v>
                </c:pt>
                <c:pt idx="402">
                  <c:v>26.879155140961796</c:v>
                </c:pt>
                <c:pt idx="403">
                  <c:v>26.877259448717492</c:v>
                </c:pt>
                <c:pt idx="404">
                  <c:v>26.877027524268133</c:v>
                </c:pt>
                <c:pt idx="405">
                  <c:v>26.887321853269995</c:v>
                </c:pt>
                <c:pt idx="406">
                  <c:v>26.887254361338915</c:v>
                </c:pt>
                <c:pt idx="407">
                  <c:v>26.874652373328615</c:v>
                </c:pt>
                <c:pt idx="408">
                  <c:v>26.862534093828131</c:v>
                </c:pt>
                <c:pt idx="409">
                  <c:v>26.883039550277406</c:v>
                </c:pt>
                <c:pt idx="410">
                  <c:v>26.891728241472688</c:v>
                </c:pt>
                <c:pt idx="411">
                  <c:v>26.907675986206076</c:v>
                </c:pt>
                <c:pt idx="412">
                  <c:v>26.911834575639659</c:v>
                </c:pt>
                <c:pt idx="413">
                  <c:v>26.915926238142596</c:v>
                </c:pt>
                <c:pt idx="414">
                  <c:v>26.899209116136664</c:v>
                </c:pt>
                <c:pt idx="415">
                  <c:v>26.895067742305024</c:v>
                </c:pt>
                <c:pt idx="416">
                  <c:v>26.915901307441224</c:v>
                </c:pt>
                <c:pt idx="417">
                  <c:v>26.933903473761635</c:v>
                </c:pt>
                <c:pt idx="418">
                  <c:v>26.93894789968007</c:v>
                </c:pt>
                <c:pt idx="419">
                  <c:v>26.944496001870434</c:v>
                </c:pt>
                <c:pt idx="420">
                  <c:v>26.950652275505345</c:v>
                </c:pt>
                <c:pt idx="421">
                  <c:v>26.935239760920812</c:v>
                </c:pt>
                <c:pt idx="422">
                  <c:v>26.923578119456245</c:v>
                </c:pt>
                <c:pt idx="423">
                  <c:v>26.945818655995229</c:v>
                </c:pt>
                <c:pt idx="424">
                  <c:v>26.95620833639402</c:v>
                </c:pt>
                <c:pt idx="425">
                  <c:v>26.959645561298871</c:v>
                </c:pt>
                <c:pt idx="426">
                  <c:v>26.967661100706913</c:v>
                </c:pt>
                <c:pt idx="427">
                  <c:v>26.968637050907137</c:v>
                </c:pt>
                <c:pt idx="428">
                  <c:v>26.950799093309122</c:v>
                </c:pt>
                <c:pt idx="429">
                  <c:v>26.93542689332136</c:v>
                </c:pt>
                <c:pt idx="430">
                  <c:v>26.953022592027082</c:v>
                </c:pt>
                <c:pt idx="431">
                  <c:v>26.964422550492138</c:v>
                </c:pt>
                <c:pt idx="432">
                  <c:v>26.963613795987602</c:v>
                </c:pt>
                <c:pt idx="433">
                  <c:v>26.96242555948994</c:v>
                </c:pt>
                <c:pt idx="434">
                  <c:v>26.960310768154265</c:v>
                </c:pt>
                <c:pt idx="435">
                  <c:v>26.92753812467047</c:v>
                </c:pt>
                <c:pt idx="436">
                  <c:v>26.924307110808329</c:v>
                </c:pt>
                <c:pt idx="437">
                  <c:v>26.9420274745206</c:v>
                </c:pt>
                <c:pt idx="438">
                  <c:v>26.959177082307527</c:v>
                </c:pt>
                <c:pt idx="439">
                  <c:v>26.962803732299143</c:v>
                </c:pt>
                <c:pt idx="440">
                  <c:v>26.963734850418295</c:v>
                </c:pt>
                <c:pt idx="441">
                  <c:v>26.951386617915407</c:v>
                </c:pt>
                <c:pt idx="442">
                  <c:v>26.925409681365053</c:v>
                </c:pt>
                <c:pt idx="443">
                  <c:v>26.904022828679178</c:v>
                </c:pt>
                <c:pt idx="444">
                  <c:v>26.920191391520355</c:v>
                </c:pt>
                <c:pt idx="445">
                  <c:v>26.92500623062886</c:v>
                </c:pt>
                <c:pt idx="446">
                  <c:v>26.924265699111178</c:v>
                </c:pt>
                <c:pt idx="447">
                  <c:v>26.933742871658485</c:v>
                </c:pt>
                <c:pt idx="448">
                  <c:v>26.922273117083641</c:v>
                </c:pt>
                <c:pt idx="449">
                  <c:v>26.896700710831762</c:v>
                </c:pt>
                <c:pt idx="450">
                  <c:v>26.879752805522571</c:v>
                </c:pt>
                <c:pt idx="451">
                  <c:v>26.898283961935075</c:v>
                </c:pt>
                <c:pt idx="452">
                  <c:v>26.916867176952152</c:v>
                </c:pt>
                <c:pt idx="453">
                  <c:v>26.920590125666443</c:v>
                </c:pt>
                <c:pt idx="454">
                  <c:v>26.929512578192643</c:v>
                </c:pt>
                <c:pt idx="455">
                  <c:v>26.93441970033961</c:v>
                </c:pt>
                <c:pt idx="456">
                  <c:v>26.913398038824337</c:v>
                </c:pt>
                <c:pt idx="457">
                  <c:v>26.901905558626098</c:v>
                </c:pt>
                <c:pt idx="458">
                  <c:v>26.921961152032132</c:v>
                </c:pt>
                <c:pt idx="459">
                  <c:v>26.937485537017277</c:v>
                </c:pt>
                <c:pt idx="460">
                  <c:v>26.941991668076277</c:v>
                </c:pt>
                <c:pt idx="461">
                  <c:v>26.942212046173005</c:v>
                </c:pt>
                <c:pt idx="462">
                  <c:v>26.945248106431293</c:v>
                </c:pt>
                <c:pt idx="463">
                  <c:v>26.923082508771937</c:v>
                </c:pt>
                <c:pt idx="464">
                  <c:v>26.905955990185877</c:v>
                </c:pt>
                <c:pt idx="465">
                  <c:v>26.931210638188603</c:v>
                </c:pt>
                <c:pt idx="466">
                  <c:v>26.937021781973307</c:v>
                </c:pt>
                <c:pt idx="467">
                  <c:v>26.931972712681453</c:v>
                </c:pt>
                <c:pt idx="468">
                  <c:v>26.922625913211668</c:v>
                </c:pt>
                <c:pt idx="469">
                  <c:v>26.91586067766173</c:v>
                </c:pt>
                <c:pt idx="470">
                  <c:v>26.896794735732861</c:v>
                </c:pt>
                <c:pt idx="471">
                  <c:v>26.896003491431035</c:v>
                </c:pt>
                <c:pt idx="472">
                  <c:v>26.917999247216358</c:v>
                </c:pt>
                <c:pt idx="473">
                  <c:v>26.93599071504088</c:v>
                </c:pt>
                <c:pt idx="474">
                  <c:v>26.939019776335002</c:v>
                </c:pt>
                <c:pt idx="475">
                  <c:v>26.947313270260214</c:v>
                </c:pt>
                <c:pt idx="476">
                  <c:v>26.947864991448377</c:v>
                </c:pt>
                <c:pt idx="477">
                  <c:v>26.921995404772506</c:v>
                </c:pt>
                <c:pt idx="478">
                  <c:v>26.920533827506876</c:v>
                </c:pt>
                <c:pt idx="479">
                  <c:v>26.953259206765974</c:v>
                </c:pt>
                <c:pt idx="480">
                  <c:v>26.9709379577716</c:v>
                </c:pt>
                <c:pt idx="481">
                  <c:v>26.975469746920069</c:v>
                </c:pt>
                <c:pt idx="482">
                  <c:v>26.975485607011247</c:v>
                </c:pt>
                <c:pt idx="483">
                  <c:v>26.976675016683171</c:v>
                </c:pt>
                <c:pt idx="484">
                  <c:v>26.954958251853295</c:v>
                </c:pt>
                <c:pt idx="485">
                  <c:v>26.940936607439102</c:v>
                </c:pt>
                <c:pt idx="486">
                  <c:v>26.965023701455621</c:v>
                </c:pt>
                <c:pt idx="487">
                  <c:v>26.983954706278741</c:v>
                </c:pt>
                <c:pt idx="488">
                  <c:v>26.992640853539982</c:v>
                </c:pt>
                <c:pt idx="489">
                  <c:v>27.004139238381601</c:v>
                </c:pt>
                <c:pt idx="490">
                  <c:v>27.008287194246432</c:v>
                </c:pt>
                <c:pt idx="491">
                  <c:v>27.002444029406796</c:v>
                </c:pt>
                <c:pt idx="492">
                  <c:v>27.011595933765626</c:v>
                </c:pt>
                <c:pt idx="493">
                  <c:v>27.055632127348826</c:v>
                </c:pt>
                <c:pt idx="494">
                  <c:v>27.083440398292062</c:v>
                </c:pt>
                <c:pt idx="495">
                  <c:v>27.104915855944107</c:v>
                </c:pt>
                <c:pt idx="496">
                  <c:v>27.116642974872896</c:v>
                </c:pt>
                <c:pt idx="497">
                  <c:v>27.135835845927605</c:v>
                </c:pt>
                <c:pt idx="498">
                  <c:v>27.150434569027997</c:v>
                </c:pt>
                <c:pt idx="499">
                  <c:v>27.162406555511158</c:v>
                </c:pt>
                <c:pt idx="500">
                  <c:v>27.189806544150375</c:v>
                </c:pt>
                <c:pt idx="501">
                  <c:v>27.201644481997366</c:v>
                </c:pt>
                <c:pt idx="502">
                  <c:v>27.214786243686781</c:v>
                </c:pt>
                <c:pt idx="503">
                  <c:v>27.231372587666058</c:v>
                </c:pt>
                <c:pt idx="504">
                  <c:v>27.237125723906328</c:v>
                </c:pt>
                <c:pt idx="505">
                  <c:v>27.227717548186988</c:v>
                </c:pt>
                <c:pt idx="506">
                  <c:v>27.236279887328489</c:v>
                </c:pt>
                <c:pt idx="507">
                  <c:v>27.273862622322461</c:v>
                </c:pt>
                <c:pt idx="508">
                  <c:v>27.295453936454763</c:v>
                </c:pt>
                <c:pt idx="509">
                  <c:v>27.287289921630848</c:v>
                </c:pt>
                <c:pt idx="510">
                  <c:v>27.292042062634142</c:v>
                </c:pt>
                <c:pt idx="511">
                  <c:v>27.292613709238253</c:v>
                </c:pt>
                <c:pt idx="512">
                  <c:v>27.269934969399177</c:v>
                </c:pt>
                <c:pt idx="513">
                  <c:v>27.249869758923406</c:v>
                </c:pt>
                <c:pt idx="514">
                  <c:v>27.27265000820142</c:v>
                </c:pt>
                <c:pt idx="515">
                  <c:v>27.287044473907972</c:v>
                </c:pt>
                <c:pt idx="516">
                  <c:v>27.289946161793242</c:v>
                </c:pt>
                <c:pt idx="517">
                  <c:v>27.297463388299672</c:v>
                </c:pt>
                <c:pt idx="518">
                  <c:v>27.284481803634094</c:v>
                </c:pt>
                <c:pt idx="519">
                  <c:v>27.267209962996798</c:v>
                </c:pt>
                <c:pt idx="520">
                  <c:v>27.268269727728402</c:v>
                </c:pt>
                <c:pt idx="521">
                  <c:v>27.276696736473852</c:v>
                </c:pt>
                <c:pt idx="522">
                  <c:v>27.277934834765521</c:v>
                </c:pt>
                <c:pt idx="523">
                  <c:v>27.269410639768903</c:v>
                </c:pt>
                <c:pt idx="524">
                  <c:v>27.273237576528309</c:v>
                </c:pt>
                <c:pt idx="525">
                  <c:v>27.262737234726252</c:v>
                </c:pt>
                <c:pt idx="526">
                  <c:v>27.242222503008112</c:v>
                </c:pt>
                <c:pt idx="527">
                  <c:v>27.220062201791588</c:v>
                </c:pt>
                <c:pt idx="528">
                  <c:v>27.219129161116872</c:v>
                </c:pt>
                <c:pt idx="529">
                  <c:v>27.217351171748685</c:v>
                </c:pt>
                <c:pt idx="530">
                  <c:v>27.218879034074725</c:v>
                </c:pt>
                <c:pt idx="531">
                  <c:v>27.222708014710975</c:v>
                </c:pt>
                <c:pt idx="532">
                  <c:v>27.218435476160938</c:v>
                </c:pt>
                <c:pt idx="533">
                  <c:v>27.202746094869632</c:v>
                </c:pt>
                <c:pt idx="534">
                  <c:v>27.205946003772745</c:v>
                </c:pt>
                <c:pt idx="535">
                  <c:v>27.223969190404453</c:v>
                </c:pt>
                <c:pt idx="536">
                  <c:v>27.225666211968665</c:v>
                </c:pt>
                <c:pt idx="537">
                  <c:v>27.214374516795669</c:v>
                </c:pt>
                <c:pt idx="538">
                  <c:v>27.214641486115617</c:v>
                </c:pt>
                <c:pt idx="539">
                  <c:v>27.221551669784468</c:v>
                </c:pt>
                <c:pt idx="540">
                  <c:v>27.220278125884327</c:v>
                </c:pt>
                <c:pt idx="541">
                  <c:v>27.217284323990171</c:v>
                </c:pt>
                <c:pt idx="542">
                  <c:v>27.236622716103703</c:v>
                </c:pt>
                <c:pt idx="543">
                  <c:v>27.25643695251927</c:v>
                </c:pt>
                <c:pt idx="544">
                  <c:v>27.254512247574407</c:v>
                </c:pt>
                <c:pt idx="545">
                  <c:v>27.249567625960722</c:v>
                </c:pt>
                <c:pt idx="546">
                  <c:v>27.24165957117982</c:v>
                </c:pt>
                <c:pt idx="547">
                  <c:v>27.215326873530817</c:v>
                </c:pt>
                <c:pt idx="548">
                  <c:v>27.208710988675307</c:v>
                </c:pt>
                <c:pt idx="549">
                  <c:v>27.218837431417388</c:v>
                </c:pt>
                <c:pt idx="550">
                  <c:v>27.213757793483804</c:v>
                </c:pt>
                <c:pt idx="551">
                  <c:v>27.213163926548621</c:v>
                </c:pt>
                <c:pt idx="552">
                  <c:v>27.211331174619765</c:v>
                </c:pt>
                <c:pt idx="553">
                  <c:v>27.205019887928575</c:v>
                </c:pt>
                <c:pt idx="554">
                  <c:v>27.171886786463418</c:v>
                </c:pt>
                <c:pt idx="555">
                  <c:v>27.148090309257249</c:v>
                </c:pt>
                <c:pt idx="556">
                  <c:v>27.156652920282639</c:v>
                </c:pt>
                <c:pt idx="557">
                  <c:v>27.161291623260464</c:v>
                </c:pt>
                <c:pt idx="558">
                  <c:v>27.162293960448611</c:v>
                </c:pt>
                <c:pt idx="559">
                  <c:v>27.152630116683493</c:v>
                </c:pt>
                <c:pt idx="560">
                  <c:v>27.133420014824274</c:v>
                </c:pt>
                <c:pt idx="561">
                  <c:v>27.114922458940747</c:v>
                </c:pt>
                <c:pt idx="562">
                  <c:v>27.102023212623127</c:v>
                </c:pt>
                <c:pt idx="563">
                  <c:v>27.106105647206014</c:v>
                </c:pt>
                <c:pt idx="564">
                  <c:v>27.097194971144734</c:v>
                </c:pt>
                <c:pt idx="565">
                  <c:v>27.083416001170367</c:v>
                </c:pt>
                <c:pt idx="566">
                  <c:v>27.074896727892572</c:v>
                </c:pt>
                <c:pt idx="567">
                  <c:v>27.065881198344886</c:v>
                </c:pt>
                <c:pt idx="568">
                  <c:v>27.038737630936467</c:v>
                </c:pt>
                <c:pt idx="569">
                  <c:v>27.01331397680033</c:v>
                </c:pt>
                <c:pt idx="570">
                  <c:v>27.008595823494272</c:v>
                </c:pt>
                <c:pt idx="571">
                  <c:v>27.011943601540377</c:v>
                </c:pt>
                <c:pt idx="572">
                  <c:v>27.01175115451683</c:v>
                </c:pt>
                <c:pt idx="573">
                  <c:v>27.007173984997866</c:v>
                </c:pt>
                <c:pt idx="574">
                  <c:v>27.002170471978392</c:v>
                </c:pt>
                <c:pt idx="575">
                  <c:v>26.989470231167687</c:v>
                </c:pt>
                <c:pt idx="576">
                  <c:v>26.980365899010319</c:v>
                </c:pt>
                <c:pt idx="577">
                  <c:v>27.003843499923462</c:v>
                </c:pt>
                <c:pt idx="578">
                  <c:v>27.017035779979878</c:v>
                </c:pt>
                <c:pt idx="579">
                  <c:v>27.021322480393088</c:v>
                </c:pt>
                <c:pt idx="580">
                  <c:v>27.028650141279975</c:v>
                </c:pt>
                <c:pt idx="581">
                  <c:v>27.022953669462972</c:v>
                </c:pt>
                <c:pt idx="582">
                  <c:v>27.003170584892686</c:v>
                </c:pt>
                <c:pt idx="583">
                  <c:v>26.992066144437707</c:v>
                </c:pt>
                <c:pt idx="584">
                  <c:v>27.010677651801814</c:v>
                </c:pt>
                <c:pt idx="585">
                  <c:v>27.024852347208313</c:v>
                </c:pt>
                <c:pt idx="586">
                  <c:v>27.026289135930448</c:v>
                </c:pt>
                <c:pt idx="587">
                  <c:v>27.020416923206991</c:v>
                </c:pt>
                <c:pt idx="588">
                  <c:v>27.006889329789669</c:v>
                </c:pt>
                <c:pt idx="589">
                  <c:v>26.991828982489501</c:v>
                </c:pt>
                <c:pt idx="590">
                  <c:v>26.983062989868749</c:v>
                </c:pt>
                <c:pt idx="591">
                  <c:v>26.988147060231572</c:v>
                </c:pt>
                <c:pt idx="592">
                  <c:v>26.989630342691889</c:v>
                </c:pt>
                <c:pt idx="593">
                  <c:v>26.985086276458258</c:v>
                </c:pt>
                <c:pt idx="594">
                  <c:v>26.985097540299574</c:v>
                </c:pt>
                <c:pt idx="595">
                  <c:v>26.983783484377557</c:v>
                </c:pt>
                <c:pt idx="596">
                  <c:v>26.960545540314854</c:v>
                </c:pt>
                <c:pt idx="597">
                  <c:v>26.944331265848771</c:v>
                </c:pt>
                <c:pt idx="598">
                  <c:v>26.956425844363608</c:v>
                </c:pt>
                <c:pt idx="599">
                  <c:v>26.969723768008141</c:v>
                </c:pt>
                <c:pt idx="600">
                  <c:v>26.965801374849402</c:v>
                </c:pt>
                <c:pt idx="601">
                  <c:v>26.95545566673902</c:v>
                </c:pt>
                <c:pt idx="602">
                  <c:v>26.953379901505798</c:v>
                </c:pt>
                <c:pt idx="603">
                  <c:v>26.92740128125223</c:v>
                </c:pt>
                <c:pt idx="604">
                  <c:v>26.910532884879675</c:v>
                </c:pt>
                <c:pt idx="605">
                  <c:v>26.918127471332628</c:v>
                </c:pt>
                <c:pt idx="606">
                  <c:v>26.919278291004911</c:v>
                </c:pt>
                <c:pt idx="607">
                  <c:v>26.907738883741239</c:v>
                </c:pt>
                <c:pt idx="608">
                  <c:v>26.898738379403362</c:v>
                </c:pt>
                <c:pt idx="609">
                  <c:v>26.884048972971268</c:v>
                </c:pt>
                <c:pt idx="610">
                  <c:v>26.853251455309231</c:v>
                </c:pt>
                <c:pt idx="611">
                  <c:v>26.844985068812779</c:v>
                </c:pt>
                <c:pt idx="612">
                  <c:v>26.855272282469642</c:v>
                </c:pt>
                <c:pt idx="613">
                  <c:v>26.85572287218675</c:v>
                </c:pt>
                <c:pt idx="614">
                  <c:v>26.847208006040724</c:v>
                </c:pt>
                <c:pt idx="615">
                  <c:v>26.841399762365644</c:v>
                </c:pt>
                <c:pt idx="616">
                  <c:v>26.832320773257052</c:v>
                </c:pt>
                <c:pt idx="617">
                  <c:v>26.818364879119621</c:v>
                </c:pt>
                <c:pt idx="618">
                  <c:v>26.804623500410745</c:v>
                </c:pt>
                <c:pt idx="619">
                  <c:v>26.82097194501625</c:v>
                </c:pt>
                <c:pt idx="620">
                  <c:v>26.829400939161999</c:v>
                </c:pt>
                <c:pt idx="621">
                  <c:v>26.825947916511556</c:v>
                </c:pt>
                <c:pt idx="622">
                  <c:v>26.826734661377234</c:v>
                </c:pt>
                <c:pt idx="623">
                  <c:v>26.821871911277732</c:v>
                </c:pt>
                <c:pt idx="624">
                  <c:v>26.799224625352327</c:v>
                </c:pt>
                <c:pt idx="625">
                  <c:v>26.78563209404987</c:v>
                </c:pt>
                <c:pt idx="626">
                  <c:v>26.793963679732055</c:v>
                </c:pt>
                <c:pt idx="627">
                  <c:v>26.795620760254941</c:v>
                </c:pt>
                <c:pt idx="628">
                  <c:v>26.799518371782877</c:v>
                </c:pt>
                <c:pt idx="629">
                  <c:v>26.805904757205116</c:v>
                </c:pt>
                <c:pt idx="630">
                  <c:v>26.80495536256419</c:v>
                </c:pt>
                <c:pt idx="631">
                  <c:v>26.783000761094844</c:v>
                </c:pt>
                <c:pt idx="632">
                  <c:v>26.763779024778096</c:v>
                </c:pt>
                <c:pt idx="633">
                  <c:v>26.782092204288467</c:v>
                </c:pt>
                <c:pt idx="634">
                  <c:v>26.786424886060551</c:v>
                </c:pt>
                <c:pt idx="635">
                  <c:v>26.785268934584902</c:v>
                </c:pt>
                <c:pt idx="636">
                  <c:v>26.780887742455569</c:v>
                </c:pt>
                <c:pt idx="637">
                  <c:v>26.768598852172115</c:v>
                </c:pt>
                <c:pt idx="638">
                  <c:v>26.748393199336178</c:v>
                </c:pt>
                <c:pt idx="639">
                  <c:v>26.734826459330638</c:v>
                </c:pt>
                <c:pt idx="640">
                  <c:v>26.745927869712897</c:v>
                </c:pt>
                <c:pt idx="641">
                  <c:v>26.747669186181529</c:v>
                </c:pt>
                <c:pt idx="642">
                  <c:v>26.737220316082905</c:v>
                </c:pt>
                <c:pt idx="643">
                  <c:v>26.72887242633988</c:v>
                </c:pt>
                <c:pt idx="644">
                  <c:v>26.727104917317668</c:v>
                </c:pt>
                <c:pt idx="645">
                  <c:v>26.702750686947471</c:v>
                </c:pt>
                <c:pt idx="646">
                  <c:v>26.692806018855062</c:v>
                </c:pt>
                <c:pt idx="647">
                  <c:v>26.700737604159634</c:v>
                </c:pt>
                <c:pt idx="648">
                  <c:v>26.704902426755734</c:v>
                </c:pt>
                <c:pt idx="649">
                  <c:v>26.700833437160252</c:v>
                </c:pt>
                <c:pt idx="650">
                  <c:v>26.695604750661687</c:v>
                </c:pt>
                <c:pt idx="651">
                  <c:v>26.686727038954999</c:v>
                </c:pt>
                <c:pt idx="652">
                  <c:v>26.665451436822714</c:v>
                </c:pt>
                <c:pt idx="653">
                  <c:v>26.646206411084968</c:v>
                </c:pt>
                <c:pt idx="654">
                  <c:v>26.655586895199566</c:v>
                </c:pt>
                <c:pt idx="655">
                  <c:v>26.659092631890008</c:v>
                </c:pt>
                <c:pt idx="656">
                  <c:v>26.661045590830462</c:v>
                </c:pt>
                <c:pt idx="657">
                  <c:v>26.661520291663077</c:v>
                </c:pt>
                <c:pt idx="658">
                  <c:v>26.646420549596247</c:v>
                </c:pt>
                <c:pt idx="659">
                  <c:v>26.611244160093992</c:v>
                </c:pt>
                <c:pt idx="660">
                  <c:v>26.59064043380102</c:v>
                </c:pt>
                <c:pt idx="661">
                  <c:v>26.605219288629435</c:v>
                </c:pt>
                <c:pt idx="662">
                  <c:v>26.613313551002484</c:v>
                </c:pt>
                <c:pt idx="663">
                  <c:v>26.605960236481696</c:v>
                </c:pt>
                <c:pt idx="664">
                  <c:v>26.601910576311489</c:v>
                </c:pt>
                <c:pt idx="665">
                  <c:v>26.594386083770484</c:v>
                </c:pt>
                <c:pt idx="666">
                  <c:v>26.577118696481019</c:v>
                </c:pt>
                <c:pt idx="667">
                  <c:v>26.566281327046575</c:v>
                </c:pt>
                <c:pt idx="668">
                  <c:v>26.573859485854669</c:v>
                </c:pt>
                <c:pt idx="669">
                  <c:v>26.578197206655876</c:v>
                </c:pt>
                <c:pt idx="670">
                  <c:v>26.56999533630739</c:v>
                </c:pt>
                <c:pt idx="671">
                  <c:v>26.54480509019999</c:v>
                </c:pt>
                <c:pt idx="672">
                  <c:v>26.537508149078676</c:v>
                </c:pt>
                <c:pt idx="673">
                  <c:v>26.526395433555376</c:v>
                </c:pt>
                <c:pt idx="674">
                  <c:v>26.517813133775004</c:v>
                </c:pt>
                <c:pt idx="675">
                  <c:v>26.536455648627985</c:v>
                </c:pt>
                <c:pt idx="676">
                  <c:v>26.540792486066568</c:v>
                </c:pt>
                <c:pt idx="677">
                  <c:v>26.53014634727576</c:v>
                </c:pt>
                <c:pt idx="678">
                  <c:v>26.513315771951206</c:v>
                </c:pt>
                <c:pt idx="679">
                  <c:v>26.502601855435518</c:v>
                </c:pt>
                <c:pt idx="680">
                  <c:v>26.493678567546279</c:v>
                </c:pt>
                <c:pt idx="681">
                  <c:v>26.487611611802677</c:v>
                </c:pt>
                <c:pt idx="682">
                  <c:v>26.503304508947199</c:v>
                </c:pt>
                <c:pt idx="683">
                  <c:v>26.517375413867693</c:v>
                </c:pt>
                <c:pt idx="684">
                  <c:v>26.527088097892417</c:v>
                </c:pt>
                <c:pt idx="685">
                  <c:v>26.530957483496231</c:v>
                </c:pt>
                <c:pt idx="686">
                  <c:v>26.535310724362528</c:v>
                </c:pt>
                <c:pt idx="687">
                  <c:v>26.525849744335648</c:v>
                </c:pt>
                <c:pt idx="688">
                  <c:v>26.524683478701601</c:v>
                </c:pt>
                <c:pt idx="689">
                  <c:v>26.550268080168461</c:v>
                </c:pt>
                <c:pt idx="690">
                  <c:v>26.563826931342795</c:v>
                </c:pt>
                <c:pt idx="691">
                  <c:v>26.563026680618389</c:v>
                </c:pt>
                <c:pt idx="692">
                  <c:v>26.563121386254174</c:v>
                </c:pt>
                <c:pt idx="693">
                  <c:v>26.560990885609488</c:v>
                </c:pt>
                <c:pt idx="694">
                  <c:v>26.550395133643729</c:v>
                </c:pt>
                <c:pt idx="695">
                  <c:v>26.5408235387121</c:v>
                </c:pt>
                <c:pt idx="696">
                  <c:v>26.55946543131536</c:v>
                </c:pt>
                <c:pt idx="697">
                  <c:v>26.574973492247867</c:v>
                </c:pt>
                <c:pt idx="698">
                  <c:v>26.578195346122996</c:v>
                </c:pt>
                <c:pt idx="699">
                  <c:v>26.585866634775318</c:v>
                </c:pt>
                <c:pt idx="700">
                  <c:v>26.58671419235138</c:v>
                </c:pt>
                <c:pt idx="701">
                  <c:v>26.59654782415344</c:v>
                </c:pt>
                <c:pt idx="702">
                  <c:v>26.599076985982443</c:v>
                </c:pt>
                <c:pt idx="703">
                  <c:v>26.609110487215137</c:v>
                </c:pt>
                <c:pt idx="704">
                  <c:v>26.613670074884549</c:v>
                </c:pt>
                <c:pt idx="705">
                  <c:v>26.612205717886418</c:v>
                </c:pt>
                <c:pt idx="706">
                  <c:v>26.612545322380921</c:v>
                </c:pt>
                <c:pt idx="707">
                  <c:v>26.623142270535649</c:v>
                </c:pt>
                <c:pt idx="708">
                  <c:v>26.635277387571023</c:v>
                </c:pt>
                <c:pt idx="709">
                  <c:v>26.634714765340096</c:v>
                </c:pt>
                <c:pt idx="710">
                  <c:v>26.646904862467874</c:v>
                </c:pt>
                <c:pt idx="711">
                  <c:v>26.6582515957788</c:v>
                </c:pt>
                <c:pt idx="712">
                  <c:v>26.654509545160678</c:v>
                </c:pt>
                <c:pt idx="713">
                  <c:v>26.666644100672503</c:v>
                </c:pt>
                <c:pt idx="714">
                  <c:v>26.664658778638234</c:v>
                </c:pt>
                <c:pt idx="715">
                  <c:v>26.652057019110487</c:v>
                </c:pt>
                <c:pt idx="716">
                  <c:v>26.642033678385999</c:v>
                </c:pt>
                <c:pt idx="717">
                  <c:v>26.659835606649551</c:v>
                </c:pt>
                <c:pt idx="718">
                  <c:v>26.671693265106267</c:v>
                </c:pt>
                <c:pt idx="719">
                  <c:v>26.674745669368843</c:v>
                </c:pt>
                <c:pt idx="720">
                  <c:v>26.67465971206768</c:v>
                </c:pt>
                <c:pt idx="721">
                  <c:v>26.681323363832121</c:v>
                </c:pt>
                <c:pt idx="722">
                  <c:v>26.67763212658388</c:v>
                </c:pt>
                <c:pt idx="723">
                  <c:v>26.675755496175739</c:v>
                </c:pt>
                <c:pt idx="724">
                  <c:v>26.69546625753588</c:v>
                </c:pt>
                <c:pt idx="725">
                  <c:v>26.714067796004205</c:v>
                </c:pt>
                <c:pt idx="726">
                  <c:v>26.718923104147741</c:v>
                </c:pt>
                <c:pt idx="727">
                  <c:v>26.723176157593986</c:v>
                </c:pt>
                <c:pt idx="728">
                  <c:v>26.733288182959953</c:v>
                </c:pt>
                <c:pt idx="729">
                  <c:v>26.727885641948458</c:v>
                </c:pt>
                <c:pt idx="730">
                  <c:v>26.733282579586675</c:v>
                </c:pt>
                <c:pt idx="731">
                  <c:v>26.761265893328378</c:v>
                </c:pt>
                <c:pt idx="732">
                  <c:v>26.774140740351331</c:v>
                </c:pt>
                <c:pt idx="733">
                  <c:v>26.784189394683533</c:v>
                </c:pt>
                <c:pt idx="734">
                  <c:v>26.792846212868223</c:v>
                </c:pt>
                <c:pt idx="735">
                  <c:v>26.800662428195317</c:v>
                </c:pt>
                <c:pt idx="736">
                  <c:v>26.791552717485047</c:v>
                </c:pt>
                <c:pt idx="737">
                  <c:v>26.785970437051279</c:v>
                </c:pt>
                <c:pt idx="738">
                  <c:v>26.797086744633326</c:v>
                </c:pt>
                <c:pt idx="739">
                  <c:v>26.80633189011137</c:v>
                </c:pt>
                <c:pt idx="740">
                  <c:v>26.806951961641222</c:v>
                </c:pt>
                <c:pt idx="741">
                  <c:v>26.810438515054578</c:v>
                </c:pt>
                <c:pt idx="742">
                  <c:v>26.81731494196875</c:v>
                </c:pt>
                <c:pt idx="743">
                  <c:v>26.793699920888333</c:v>
                </c:pt>
                <c:pt idx="744">
                  <c:v>26.783356727663286</c:v>
                </c:pt>
                <c:pt idx="745">
                  <c:v>26.798767799998732</c:v>
                </c:pt>
                <c:pt idx="746">
                  <c:v>26.807844062100624</c:v>
                </c:pt>
                <c:pt idx="747">
                  <c:v>26.803709328474479</c:v>
                </c:pt>
                <c:pt idx="748">
                  <c:v>26.800281607583816</c:v>
                </c:pt>
                <c:pt idx="749">
                  <c:v>26.798214686712164</c:v>
                </c:pt>
                <c:pt idx="750">
                  <c:v>26.784884907058164</c:v>
                </c:pt>
                <c:pt idx="751">
                  <c:v>26.77105107080002</c:v>
                </c:pt>
                <c:pt idx="752">
                  <c:v>26.781118721592495</c:v>
                </c:pt>
                <c:pt idx="753">
                  <c:v>26.792206728916945</c:v>
                </c:pt>
                <c:pt idx="754">
                  <c:v>26.787751119037434</c:v>
                </c:pt>
                <c:pt idx="755">
                  <c:v>26.777713501456866</c:v>
                </c:pt>
                <c:pt idx="756">
                  <c:v>26.771267870111839</c:v>
                </c:pt>
                <c:pt idx="757">
                  <c:v>26.763195178861181</c:v>
                </c:pt>
                <c:pt idx="758">
                  <c:v>26.748597709604404</c:v>
                </c:pt>
                <c:pt idx="759">
                  <c:v>26.755516064223215</c:v>
                </c:pt>
                <c:pt idx="760">
                  <c:v>26.757428596489213</c:v>
                </c:pt>
                <c:pt idx="761">
                  <c:v>26.751068656925906</c:v>
                </c:pt>
                <c:pt idx="762">
                  <c:v>26.746919747473477</c:v>
                </c:pt>
                <c:pt idx="763">
                  <c:v>26.746281440878924</c:v>
                </c:pt>
                <c:pt idx="764">
                  <c:v>26.726015388750554</c:v>
                </c:pt>
                <c:pt idx="765">
                  <c:v>26.71084932617725</c:v>
                </c:pt>
                <c:pt idx="766">
                  <c:v>26.72277229293061</c:v>
                </c:pt>
                <c:pt idx="767">
                  <c:v>26.729808711108099</c:v>
                </c:pt>
                <c:pt idx="768">
                  <c:v>26.723933592900682</c:v>
                </c:pt>
                <c:pt idx="769">
                  <c:v>26.722766105452042</c:v>
                </c:pt>
                <c:pt idx="770">
                  <c:v>26.719674365684206</c:v>
                </c:pt>
                <c:pt idx="771">
                  <c:v>26.701444527202309</c:v>
                </c:pt>
                <c:pt idx="772">
                  <c:v>26.686641333573057</c:v>
                </c:pt>
                <c:pt idx="773">
                  <c:v>26.70519520703041</c:v>
                </c:pt>
                <c:pt idx="774">
                  <c:v>26.710226912910468</c:v>
                </c:pt>
                <c:pt idx="775">
                  <c:v>26.705557675339673</c:v>
                </c:pt>
                <c:pt idx="776">
                  <c:v>26.702249282762882</c:v>
                </c:pt>
                <c:pt idx="777">
                  <c:v>26.697446646504321</c:v>
                </c:pt>
                <c:pt idx="778">
                  <c:v>26.67466681037892</c:v>
                </c:pt>
                <c:pt idx="779">
                  <c:v>26.657222053201444</c:v>
                </c:pt>
                <c:pt idx="780">
                  <c:v>26.668126324573731</c:v>
                </c:pt>
                <c:pt idx="781">
                  <c:v>26.67557711440719</c:v>
                </c:pt>
                <c:pt idx="782">
                  <c:v>26.665706783990569</c:v>
                </c:pt>
                <c:pt idx="783">
                  <c:v>26.660997709801297</c:v>
                </c:pt>
                <c:pt idx="784">
                  <c:v>26.657773066184305</c:v>
                </c:pt>
                <c:pt idx="785">
                  <c:v>26.646068468180136</c:v>
                </c:pt>
                <c:pt idx="786">
                  <c:v>26.634634559180643</c:v>
                </c:pt>
                <c:pt idx="787">
                  <c:v>26.642339754869976</c:v>
                </c:pt>
                <c:pt idx="788">
                  <c:v>26.652151496502277</c:v>
                </c:pt>
                <c:pt idx="789">
                  <c:v>26.647952334067938</c:v>
                </c:pt>
                <c:pt idx="790">
                  <c:v>26.647180919074557</c:v>
                </c:pt>
                <c:pt idx="791">
                  <c:v>26.639126113986446</c:v>
                </c:pt>
                <c:pt idx="792">
                  <c:v>26.619496395738832</c:v>
                </c:pt>
                <c:pt idx="793">
                  <c:v>26.605343635466898</c:v>
                </c:pt>
                <c:pt idx="794">
                  <c:v>26.621732594779512</c:v>
                </c:pt>
                <c:pt idx="795">
                  <c:v>26.628623618507838</c:v>
                </c:pt>
                <c:pt idx="796">
                  <c:v>26.6274094474728</c:v>
                </c:pt>
                <c:pt idx="797">
                  <c:v>26.630821949212045</c:v>
                </c:pt>
                <c:pt idx="798">
                  <c:v>26.636038692314784</c:v>
                </c:pt>
                <c:pt idx="799">
                  <c:v>26.617585972529998</c:v>
                </c:pt>
                <c:pt idx="800">
                  <c:v>26.610494404636086</c:v>
                </c:pt>
                <c:pt idx="801">
                  <c:v>26.623079279608849</c:v>
                </c:pt>
                <c:pt idx="802">
                  <c:v>26.625826437284609</c:v>
                </c:pt>
                <c:pt idx="803">
                  <c:v>26.616711499088719</c:v>
                </c:pt>
                <c:pt idx="804">
                  <c:v>26.612469206347221</c:v>
                </c:pt>
                <c:pt idx="805">
                  <c:v>26.612575124616793</c:v>
                </c:pt>
                <c:pt idx="806">
                  <c:v>26.596365443083528</c:v>
                </c:pt>
                <c:pt idx="807">
                  <c:v>26.582204713557292</c:v>
                </c:pt>
                <c:pt idx="808">
                  <c:v>26.602632857632095</c:v>
                </c:pt>
                <c:pt idx="809">
                  <c:v>26.610980566822413</c:v>
                </c:pt>
                <c:pt idx="810">
                  <c:v>26.617418385486374</c:v>
                </c:pt>
                <c:pt idx="811">
                  <c:v>26.622978198018792</c:v>
                </c:pt>
                <c:pt idx="812">
                  <c:v>26.622908505010116</c:v>
                </c:pt>
                <c:pt idx="813">
                  <c:v>26.604463486588639</c:v>
                </c:pt>
                <c:pt idx="814">
                  <c:v>26.593140381375196</c:v>
                </c:pt>
                <c:pt idx="815">
                  <c:v>26.610404026915997</c:v>
                </c:pt>
                <c:pt idx="816">
                  <c:v>26.621089181101688</c:v>
                </c:pt>
                <c:pt idx="817">
                  <c:v>26.615076142269142</c:v>
                </c:pt>
                <c:pt idx="818">
                  <c:v>26.620025462244051</c:v>
                </c:pt>
                <c:pt idx="819">
                  <c:v>26.620741681535023</c:v>
                </c:pt>
                <c:pt idx="820">
                  <c:v>26.60302329853339</c:v>
                </c:pt>
                <c:pt idx="821">
                  <c:v>26.595129369567182</c:v>
                </c:pt>
                <c:pt idx="822">
                  <c:v>26.6181203669721</c:v>
                </c:pt>
                <c:pt idx="823">
                  <c:v>26.625585156091141</c:v>
                </c:pt>
                <c:pt idx="824">
                  <c:v>26.629498074380386</c:v>
                </c:pt>
                <c:pt idx="825">
                  <c:v>26.636606746720108</c:v>
                </c:pt>
                <c:pt idx="826">
                  <c:v>26.636181375561538</c:v>
                </c:pt>
                <c:pt idx="827">
                  <c:v>26.615254945277673</c:v>
                </c:pt>
                <c:pt idx="828">
                  <c:v>26.601071947586433</c:v>
                </c:pt>
                <c:pt idx="829">
                  <c:v>26.626199552133645</c:v>
                </c:pt>
                <c:pt idx="830">
                  <c:v>26.637564826450468</c:v>
                </c:pt>
                <c:pt idx="831">
                  <c:v>26.650728209672401</c:v>
                </c:pt>
                <c:pt idx="832">
                  <c:v>26.665626532705854</c:v>
                </c:pt>
                <c:pt idx="833">
                  <c:v>26.675053165036431</c:v>
                </c:pt>
                <c:pt idx="834">
                  <c:v>26.658382515127919</c:v>
                </c:pt>
                <c:pt idx="835">
                  <c:v>26.643457644694227</c:v>
                </c:pt>
                <c:pt idx="836">
                  <c:v>26.660962607599696</c:v>
                </c:pt>
                <c:pt idx="837">
                  <c:v>26.676279316721786</c:v>
                </c:pt>
                <c:pt idx="838">
                  <c:v>26.686819777689479</c:v>
                </c:pt>
                <c:pt idx="839">
                  <c:v>26.69301610324932</c:v>
                </c:pt>
                <c:pt idx="840">
                  <c:v>26.685196588514611</c:v>
                </c:pt>
                <c:pt idx="841">
                  <c:v>26.665708078360396</c:v>
                </c:pt>
                <c:pt idx="842">
                  <c:v>26.684106426469437</c:v>
                </c:pt>
                <c:pt idx="843">
                  <c:v>26.728064958071212</c:v>
                </c:pt>
                <c:pt idx="844">
                  <c:v>26.765883552526915</c:v>
                </c:pt>
                <c:pt idx="845">
                  <c:v>26.763821808813415</c:v>
                </c:pt>
                <c:pt idx="846">
                  <c:v>26.767216346980195</c:v>
                </c:pt>
                <c:pt idx="847">
                  <c:v>26.766511865679082</c:v>
                </c:pt>
                <c:pt idx="848">
                  <c:v>26.743326466256452</c:v>
                </c:pt>
                <c:pt idx="849">
                  <c:v>26.720149111209899</c:v>
                </c:pt>
                <c:pt idx="850">
                  <c:v>26.737266394865348</c:v>
                </c:pt>
                <c:pt idx="851">
                  <c:v>26.738267414673349</c:v>
                </c:pt>
                <c:pt idx="852">
                  <c:v>26.727881742234487</c:v>
                </c:pt>
                <c:pt idx="853">
                  <c:v>26.731308796526573</c:v>
                </c:pt>
                <c:pt idx="854">
                  <c:v>26.727808338644707</c:v>
                </c:pt>
                <c:pt idx="855">
                  <c:v>26.702501925703004</c:v>
                </c:pt>
                <c:pt idx="856">
                  <c:v>26.693735836613719</c:v>
                </c:pt>
                <c:pt idx="857">
                  <c:v>26.70495324543824</c:v>
                </c:pt>
                <c:pt idx="858">
                  <c:v>26.707411675719502</c:v>
                </c:pt>
                <c:pt idx="859">
                  <c:v>26.694117736901191</c:v>
                </c:pt>
                <c:pt idx="860">
                  <c:v>26.689849570042963</c:v>
                </c:pt>
                <c:pt idx="861">
                  <c:v>26.67513757172717</c:v>
                </c:pt>
                <c:pt idx="862">
                  <c:v>26.646220600028308</c:v>
                </c:pt>
                <c:pt idx="863">
                  <c:v>26.618570373938084</c:v>
                </c:pt>
                <c:pt idx="864">
                  <c:v>26.638221250034423</c:v>
                </c:pt>
                <c:pt idx="865">
                  <c:v>26.643883606200216</c:v>
                </c:pt>
                <c:pt idx="866">
                  <c:v>26.637166364959629</c:v>
                </c:pt>
                <c:pt idx="867">
                  <c:v>26.63737138992779</c:v>
                </c:pt>
                <c:pt idx="868">
                  <c:v>26.617898359940842</c:v>
                </c:pt>
                <c:pt idx="869">
                  <c:v>26.588598826044404</c:v>
                </c:pt>
                <c:pt idx="870">
                  <c:v>26.566877811915187</c:v>
                </c:pt>
                <c:pt idx="871">
                  <c:v>26.580283216197827</c:v>
                </c:pt>
                <c:pt idx="872">
                  <c:v>26.560069091138637</c:v>
                </c:pt>
                <c:pt idx="873">
                  <c:v>26.536408296958214</c:v>
                </c:pt>
                <c:pt idx="874">
                  <c:v>26.514223539710393</c:v>
                </c:pt>
                <c:pt idx="875">
                  <c:v>26.508724065250608</c:v>
                </c:pt>
                <c:pt idx="876">
                  <c:v>26.492893325115137</c:v>
                </c:pt>
                <c:pt idx="877">
                  <c:v>26.478252135115074</c:v>
                </c:pt>
                <c:pt idx="878">
                  <c:v>26.494546411316559</c:v>
                </c:pt>
                <c:pt idx="879">
                  <c:v>26.516028921324214</c:v>
                </c:pt>
                <c:pt idx="880">
                  <c:v>26.51735146148992</c:v>
                </c:pt>
                <c:pt idx="881">
                  <c:v>26.528326767961779</c:v>
                </c:pt>
                <c:pt idx="882">
                  <c:v>26.538688345477901</c:v>
                </c:pt>
                <c:pt idx="883">
                  <c:v>26.526118159265142</c:v>
                </c:pt>
                <c:pt idx="884">
                  <c:v>26.510549080447834</c:v>
                </c:pt>
                <c:pt idx="885">
                  <c:v>26.534601683304196</c:v>
                </c:pt>
                <c:pt idx="886">
                  <c:v>26.541379522412743</c:v>
                </c:pt>
                <c:pt idx="887">
                  <c:v>26.542689470893897</c:v>
                </c:pt>
                <c:pt idx="888">
                  <c:v>26.546535039781677</c:v>
                </c:pt>
                <c:pt idx="889">
                  <c:v>26.54734600331318</c:v>
                </c:pt>
                <c:pt idx="890">
                  <c:v>26.526746543885022</c:v>
                </c:pt>
                <c:pt idx="891">
                  <c:v>26.506919178130094</c:v>
                </c:pt>
                <c:pt idx="892">
                  <c:v>26.526580048906574</c:v>
                </c:pt>
                <c:pt idx="893">
                  <c:v>26.537751493717984</c:v>
                </c:pt>
                <c:pt idx="894">
                  <c:v>26.539836550944248</c:v>
                </c:pt>
                <c:pt idx="895">
                  <c:v>26.544383849242685</c:v>
                </c:pt>
                <c:pt idx="896">
                  <c:v>26.547646516925326</c:v>
                </c:pt>
                <c:pt idx="897">
                  <c:v>26.530059693613104</c:v>
                </c:pt>
                <c:pt idx="898">
                  <c:v>26.52147635209624</c:v>
                </c:pt>
                <c:pt idx="899">
                  <c:v>26.552742147657526</c:v>
                </c:pt>
                <c:pt idx="900">
                  <c:v>26.578038575798235</c:v>
                </c:pt>
                <c:pt idx="901">
                  <c:v>26.578413886073111</c:v>
                </c:pt>
                <c:pt idx="902">
                  <c:v>26.582600739417252</c:v>
                </c:pt>
                <c:pt idx="903">
                  <c:v>26.580649007695065</c:v>
                </c:pt>
                <c:pt idx="904">
                  <c:v>26.560429885145901</c:v>
                </c:pt>
                <c:pt idx="905">
                  <c:v>26.557804478727391</c:v>
                </c:pt>
                <c:pt idx="906">
                  <c:v>26.58316496283414</c:v>
                </c:pt>
                <c:pt idx="907">
                  <c:v>26.59843556544585</c:v>
                </c:pt>
                <c:pt idx="908">
                  <c:v>26.594408717726456</c:v>
                </c:pt>
                <c:pt idx="909">
                  <c:v>26.59751772838333</c:v>
                </c:pt>
                <c:pt idx="910">
                  <c:v>26.598464813439254</c:v>
                </c:pt>
                <c:pt idx="911">
                  <c:v>26.585074880490627</c:v>
                </c:pt>
                <c:pt idx="912">
                  <c:v>26.576070523929292</c:v>
                </c:pt>
                <c:pt idx="913">
                  <c:v>26.594044159803659</c:v>
                </c:pt>
                <c:pt idx="914">
                  <c:v>26.609390816893605</c:v>
                </c:pt>
                <c:pt idx="915">
                  <c:v>26.608426278575905</c:v>
                </c:pt>
                <c:pt idx="916">
                  <c:v>26.609917190046307</c:v>
                </c:pt>
                <c:pt idx="917">
                  <c:v>26.615208961497345</c:v>
                </c:pt>
                <c:pt idx="918">
                  <c:v>26.60929911764774</c:v>
                </c:pt>
                <c:pt idx="919">
                  <c:v>26.602653143940294</c:v>
                </c:pt>
                <c:pt idx="920">
                  <c:v>26.630878256372213</c:v>
                </c:pt>
                <c:pt idx="921">
                  <c:v>26.655204948193681</c:v>
                </c:pt>
                <c:pt idx="922">
                  <c:v>26.662934183782895</c:v>
                </c:pt>
                <c:pt idx="923">
                  <c:v>26.684751020262265</c:v>
                </c:pt>
                <c:pt idx="924">
                  <c:v>26.685348742708371</c:v>
                </c:pt>
                <c:pt idx="925">
                  <c:v>26.674027188540141</c:v>
                </c:pt>
                <c:pt idx="926">
                  <c:v>26.672107593858172</c:v>
                </c:pt>
                <c:pt idx="927">
                  <c:v>26.693101708663058</c:v>
                </c:pt>
                <c:pt idx="928">
                  <c:v>26.711324803376808</c:v>
                </c:pt>
                <c:pt idx="929">
                  <c:v>26.699596559806967</c:v>
                </c:pt>
                <c:pt idx="930">
                  <c:v>26.697315644421558</c:v>
                </c:pt>
                <c:pt idx="931">
                  <c:v>26.70768747986989</c:v>
                </c:pt>
                <c:pt idx="932">
                  <c:v>26.70395888936952</c:v>
                </c:pt>
                <c:pt idx="933">
                  <c:v>26.687716104968249</c:v>
                </c:pt>
                <c:pt idx="934">
                  <c:v>26.705571259633341</c:v>
                </c:pt>
                <c:pt idx="935">
                  <c:v>26.712907490729727</c:v>
                </c:pt>
                <c:pt idx="936">
                  <c:v>26.688281239224121</c:v>
                </c:pt>
                <c:pt idx="937">
                  <c:v>26.681158117079921</c:v>
                </c:pt>
                <c:pt idx="938">
                  <c:v>26.673199431920192</c:v>
                </c:pt>
                <c:pt idx="939">
                  <c:v>26.641677084363149</c:v>
                </c:pt>
                <c:pt idx="940">
                  <c:v>26.623159767560868</c:v>
                </c:pt>
                <c:pt idx="941">
                  <c:v>26.63410992230051</c:v>
                </c:pt>
                <c:pt idx="942">
                  <c:v>26.62572031691171</c:v>
                </c:pt>
                <c:pt idx="943">
                  <c:v>26.610426606841589</c:v>
                </c:pt>
                <c:pt idx="944">
                  <c:v>26.604671959224842</c:v>
                </c:pt>
                <c:pt idx="945">
                  <c:v>26.582847547401244</c:v>
                </c:pt>
                <c:pt idx="946">
                  <c:v>26.556204027584133</c:v>
                </c:pt>
                <c:pt idx="947">
                  <c:v>26.535834374964814</c:v>
                </c:pt>
                <c:pt idx="948">
                  <c:v>26.538441524194997</c:v>
                </c:pt>
                <c:pt idx="949">
                  <c:v>26.540603238380179</c:v>
                </c:pt>
                <c:pt idx="950">
                  <c:v>26.527314995779349</c:v>
                </c:pt>
                <c:pt idx="951">
                  <c:v>26.520638814387169</c:v>
                </c:pt>
                <c:pt idx="952">
                  <c:v>26.508221901990968</c:v>
                </c:pt>
                <c:pt idx="953">
                  <c:v>26.472474887953481</c:v>
                </c:pt>
                <c:pt idx="954">
                  <c:v>26.461377322444658</c:v>
                </c:pt>
                <c:pt idx="955">
                  <c:v>26.475321527496043</c:v>
                </c:pt>
                <c:pt idx="956">
                  <c:v>26.472522575836646</c:v>
                </c:pt>
                <c:pt idx="957">
                  <c:v>26.464513124359669</c:v>
                </c:pt>
                <c:pt idx="958">
                  <c:v>26.454723745194052</c:v>
                </c:pt>
                <c:pt idx="959">
                  <c:v>26.454590887926255</c:v>
                </c:pt>
                <c:pt idx="960">
                  <c:v>26.445440507596825</c:v>
                </c:pt>
                <c:pt idx="961">
                  <c:v>26.41435939315561</c:v>
                </c:pt>
                <c:pt idx="962">
                  <c:v>26.415627083946113</c:v>
                </c:pt>
                <c:pt idx="963">
                  <c:v>26.427747664129889</c:v>
                </c:pt>
                <c:pt idx="964">
                  <c:v>26.421369087180672</c:v>
                </c:pt>
                <c:pt idx="965">
                  <c:v>26.43512114341446</c:v>
                </c:pt>
                <c:pt idx="966">
                  <c:v>26.464450170487229</c:v>
                </c:pt>
                <c:pt idx="967">
                  <c:v>26.494162639651304</c:v>
                </c:pt>
                <c:pt idx="968">
                  <c:v>26.521232892782027</c:v>
                </c:pt>
                <c:pt idx="969">
                  <c:v>26.572021867314934</c:v>
                </c:pt>
                <c:pt idx="970">
                  <c:v>26.611200975528483</c:v>
                </c:pt>
                <c:pt idx="971">
                  <c:v>26.636443667050234</c:v>
                </c:pt>
                <c:pt idx="972">
                  <c:v>26.666080593093952</c:v>
                </c:pt>
                <c:pt idx="973">
                  <c:v>26.693867570500274</c:v>
                </c:pt>
                <c:pt idx="974">
                  <c:v>26.711814362773229</c:v>
                </c:pt>
                <c:pt idx="975">
                  <c:v>26.755417306408852</c:v>
                </c:pt>
                <c:pt idx="976">
                  <c:v>26.793443760452426</c:v>
                </c:pt>
                <c:pt idx="977">
                  <c:v>26.829855349237736</c:v>
                </c:pt>
                <c:pt idx="978">
                  <c:v>26.85374898657345</c:v>
                </c:pt>
                <c:pt idx="979">
                  <c:v>26.868579676795296</c:v>
                </c:pt>
                <c:pt idx="980">
                  <c:v>26.883207989660278</c:v>
                </c:pt>
                <c:pt idx="981">
                  <c:v>26.874698474904775</c:v>
                </c:pt>
                <c:pt idx="982">
                  <c:v>26.886012865218014</c:v>
                </c:pt>
                <c:pt idx="983">
                  <c:v>26.917857098958869</c:v>
                </c:pt>
                <c:pt idx="984">
                  <c:v>26.936553845011876</c:v>
                </c:pt>
                <c:pt idx="985">
                  <c:v>26.945982627035143</c:v>
                </c:pt>
                <c:pt idx="986">
                  <c:v>26.959047797773852</c:v>
                </c:pt>
                <c:pt idx="987">
                  <c:v>26.984346753162068</c:v>
                </c:pt>
                <c:pt idx="988">
                  <c:v>27.001099626600883</c:v>
                </c:pt>
                <c:pt idx="989">
                  <c:v>27.018753586444827</c:v>
                </c:pt>
                <c:pt idx="990">
                  <c:v>27.043272584136034</c:v>
                </c:pt>
                <c:pt idx="991">
                  <c:v>27.079481562675095</c:v>
                </c:pt>
                <c:pt idx="992">
                  <c:v>27.109084819496982</c:v>
                </c:pt>
                <c:pt idx="993">
                  <c:v>27.133406246298616</c:v>
                </c:pt>
                <c:pt idx="994">
                  <c:v>27.163513439596741</c:v>
                </c:pt>
                <c:pt idx="995">
                  <c:v>27.166958464759247</c:v>
                </c:pt>
                <c:pt idx="996">
                  <c:v>27.159159287754974</c:v>
                </c:pt>
                <c:pt idx="997">
                  <c:v>27.150578760345944</c:v>
                </c:pt>
                <c:pt idx="998">
                  <c:v>27.146287986423356</c:v>
                </c:pt>
                <c:pt idx="999">
                  <c:v>27.139598213573137</c:v>
                </c:pt>
                <c:pt idx="1000">
                  <c:v>27.146341267655224</c:v>
                </c:pt>
                <c:pt idx="1001">
                  <c:v>27.145878056220916</c:v>
                </c:pt>
                <c:pt idx="1002">
                  <c:v>27.135275294488732</c:v>
                </c:pt>
                <c:pt idx="1003">
                  <c:v>27.123166551237215</c:v>
                </c:pt>
                <c:pt idx="1004">
                  <c:v>27.128110687530384</c:v>
                </c:pt>
                <c:pt idx="1005">
                  <c:v>27.120549951741033</c:v>
                </c:pt>
                <c:pt idx="1006">
                  <c:v>27.114346171347879</c:v>
                </c:pt>
                <c:pt idx="1007">
                  <c:v>27.116280773391097</c:v>
                </c:pt>
                <c:pt idx="1008">
                  <c:v>27.11276950433577</c:v>
                </c:pt>
                <c:pt idx="1009">
                  <c:v>27.118842055375069</c:v>
                </c:pt>
                <c:pt idx="1010">
                  <c:v>27.133746661933557</c:v>
                </c:pt>
                <c:pt idx="1011">
                  <c:v>27.162172574102041</c:v>
                </c:pt>
                <c:pt idx="1012">
                  <c:v>27.176390714381501</c:v>
                </c:pt>
                <c:pt idx="1013">
                  <c:v>27.19304971474395</c:v>
                </c:pt>
                <c:pt idx="1014">
                  <c:v>27.20745053069442</c:v>
                </c:pt>
                <c:pt idx="1015">
                  <c:v>27.226274318074086</c:v>
                </c:pt>
                <c:pt idx="1016">
                  <c:v>27.248990675672527</c:v>
                </c:pt>
                <c:pt idx="1017">
                  <c:v>27.25719081622815</c:v>
                </c:pt>
                <c:pt idx="1018">
                  <c:v>27.280000153788428</c:v>
                </c:pt>
                <c:pt idx="1019">
                  <c:v>27.301106024990194</c:v>
                </c:pt>
                <c:pt idx="1020">
                  <c:v>27.323997456131732</c:v>
                </c:pt>
                <c:pt idx="1021">
                  <c:v>27.340767800283047</c:v>
                </c:pt>
                <c:pt idx="1022">
                  <c:v>27.341601015532497</c:v>
                </c:pt>
                <c:pt idx="1023">
                  <c:v>27.349125942135444</c:v>
                </c:pt>
                <c:pt idx="1024">
                  <c:v>27.351086101966725</c:v>
                </c:pt>
                <c:pt idx="1025">
                  <c:v>27.374270448770321</c:v>
                </c:pt>
                <c:pt idx="1026">
                  <c:v>27.408016795204414</c:v>
                </c:pt>
                <c:pt idx="1027">
                  <c:v>27.431909556433855</c:v>
                </c:pt>
                <c:pt idx="1028">
                  <c:v>27.459814187140903</c:v>
                </c:pt>
                <c:pt idx="1029">
                  <c:v>27.484087541068529</c:v>
                </c:pt>
                <c:pt idx="1030">
                  <c:v>27.492274738877207</c:v>
                </c:pt>
                <c:pt idx="1031">
                  <c:v>27.508237300446318</c:v>
                </c:pt>
                <c:pt idx="1032">
                  <c:v>27.535396681252454</c:v>
                </c:pt>
                <c:pt idx="1033">
                  <c:v>27.572868666157181</c:v>
                </c:pt>
                <c:pt idx="1034">
                  <c:v>27.591624831119479</c:v>
                </c:pt>
                <c:pt idx="1035">
                  <c:v>27.612625716251088</c:v>
                </c:pt>
                <c:pt idx="1036">
                  <c:v>27.635964553655178</c:v>
                </c:pt>
                <c:pt idx="1037">
                  <c:v>27.647656679468824</c:v>
                </c:pt>
                <c:pt idx="1038">
                  <c:v>27.664537316766488</c:v>
                </c:pt>
                <c:pt idx="1039">
                  <c:v>27.688458236912972</c:v>
                </c:pt>
                <c:pt idx="1040">
                  <c:v>27.698413869655376</c:v>
                </c:pt>
                <c:pt idx="1041">
                  <c:v>27.71517704918012</c:v>
                </c:pt>
                <c:pt idx="1042">
                  <c:v>27.719530220838738</c:v>
                </c:pt>
                <c:pt idx="1043">
                  <c:v>27.714994013403629</c:v>
                </c:pt>
                <c:pt idx="1044">
                  <c:v>27.723863787970082</c:v>
                </c:pt>
                <c:pt idx="1045">
                  <c:v>27.726141838638966</c:v>
                </c:pt>
                <c:pt idx="1046">
                  <c:v>27.733913946948018</c:v>
                </c:pt>
                <c:pt idx="1047">
                  <c:v>27.735864794298891</c:v>
                </c:pt>
                <c:pt idx="1048">
                  <c:v>27.735842222209062</c:v>
                </c:pt>
                <c:pt idx="1049">
                  <c:v>27.735554644140461</c:v>
                </c:pt>
                <c:pt idx="1050">
                  <c:v>27.742166684896027</c:v>
                </c:pt>
                <c:pt idx="1051">
                  <c:v>27.752838257211085</c:v>
                </c:pt>
                <c:pt idx="1052">
                  <c:v>27.764611493973991</c:v>
                </c:pt>
                <c:pt idx="1053">
                  <c:v>27.777511238151746</c:v>
                </c:pt>
                <c:pt idx="1054">
                  <c:v>27.798677427187823</c:v>
                </c:pt>
                <c:pt idx="1055">
                  <c:v>27.804101831849561</c:v>
                </c:pt>
                <c:pt idx="1056">
                  <c:v>27.797005857148047</c:v>
                </c:pt>
                <c:pt idx="1057">
                  <c:v>27.799584185720907</c:v>
                </c:pt>
                <c:pt idx="1058">
                  <c:v>27.795274143449809</c:v>
                </c:pt>
                <c:pt idx="1059">
                  <c:v>27.796691551873998</c:v>
                </c:pt>
                <c:pt idx="1060">
                  <c:v>27.796470849631998</c:v>
                </c:pt>
                <c:pt idx="1061">
                  <c:v>27.790623731197307</c:v>
                </c:pt>
                <c:pt idx="1062">
                  <c:v>27.799865660605292</c:v>
                </c:pt>
                <c:pt idx="1063">
                  <c:v>27.793889104341368</c:v>
                </c:pt>
                <c:pt idx="1064">
                  <c:v>27.795300741735517</c:v>
                </c:pt>
                <c:pt idx="1065">
                  <c:v>27.786986990542211</c:v>
                </c:pt>
                <c:pt idx="1066">
                  <c:v>27.784923338268751</c:v>
                </c:pt>
                <c:pt idx="1067">
                  <c:v>27.791737114583555</c:v>
                </c:pt>
                <c:pt idx="1068">
                  <c:v>27.797359666370578</c:v>
                </c:pt>
                <c:pt idx="1069">
                  <c:v>27.799543800646614</c:v>
                </c:pt>
                <c:pt idx="1070">
                  <c:v>27.80124252085729</c:v>
                </c:pt>
                <c:pt idx="1071">
                  <c:v>27.802722608324348</c:v>
                </c:pt>
                <c:pt idx="1072">
                  <c:v>27.804870899504213</c:v>
                </c:pt>
                <c:pt idx="1073">
                  <c:v>27.80816244579173</c:v>
                </c:pt>
                <c:pt idx="1074">
                  <c:v>27.800209829974776</c:v>
                </c:pt>
                <c:pt idx="1075">
                  <c:v>27.798816162186061</c:v>
                </c:pt>
                <c:pt idx="1076">
                  <c:v>27.78250747471397</c:v>
                </c:pt>
                <c:pt idx="1077">
                  <c:v>27.78134454982326</c:v>
                </c:pt>
                <c:pt idx="1078">
                  <c:v>27.778174135934197</c:v>
                </c:pt>
                <c:pt idx="1079">
                  <c:v>27.769156475779148</c:v>
                </c:pt>
                <c:pt idx="1080">
                  <c:v>27.745389842477479</c:v>
                </c:pt>
                <c:pt idx="1081">
                  <c:v>27.733424121244145</c:v>
                </c:pt>
                <c:pt idx="1082">
                  <c:v>27.718628273341668</c:v>
                </c:pt>
                <c:pt idx="1083">
                  <c:v>27.70380300723598</c:v>
                </c:pt>
                <c:pt idx="1084">
                  <c:v>27.673507026293723</c:v>
                </c:pt>
                <c:pt idx="1085">
                  <c:v>27.653053240939208</c:v>
                </c:pt>
                <c:pt idx="1086">
                  <c:v>27.611141790330134</c:v>
                </c:pt>
                <c:pt idx="1087">
                  <c:v>27.564704835969735</c:v>
                </c:pt>
                <c:pt idx="1088">
                  <c:v>27.543989506190982</c:v>
                </c:pt>
                <c:pt idx="1089">
                  <c:v>27.52927466911564</c:v>
                </c:pt>
                <c:pt idx="1090">
                  <c:v>27.512160931989328</c:v>
                </c:pt>
                <c:pt idx="1091">
                  <c:v>27.503580563794227</c:v>
                </c:pt>
                <c:pt idx="1092">
                  <c:v>27.477579307816736</c:v>
                </c:pt>
                <c:pt idx="1093">
                  <c:v>27.45407115985207</c:v>
                </c:pt>
                <c:pt idx="1094">
                  <c:v>27.429640339074378</c:v>
                </c:pt>
                <c:pt idx="1095">
                  <c:v>27.415839063343121</c:v>
                </c:pt>
                <c:pt idx="1096">
                  <c:v>27.413957232134333</c:v>
                </c:pt>
                <c:pt idx="1097">
                  <c:v>27.404045393019594</c:v>
                </c:pt>
                <c:pt idx="1098">
                  <c:v>27.385924056142471</c:v>
                </c:pt>
                <c:pt idx="1099">
                  <c:v>27.370212887298347</c:v>
                </c:pt>
                <c:pt idx="1100">
                  <c:v>27.361896640332716</c:v>
                </c:pt>
                <c:pt idx="1101">
                  <c:v>27.318721202403985</c:v>
                </c:pt>
                <c:pt idx="1102">
                  <c:v>27.295915085816834</c:v>
                </c:pt>
                <c:pt idx="1103">
                  <c:v>27.28139383873328</c:v>
                </c:pt>
                <c:pt idx="1104">
                  <c:v>27.281792734817213</c:v>
                </c:pt>
                <c:pt idx="1105">
                  <c:v>27.2815368337716</c:v>
                </c:pt>
                <c:pt idx="1106">
                  <c:v>27.282340071945736</c:v>
                </c:pt>
                <c:pt idx="1107">
                  <c:v>27.277103377551871</c:v>
                </c:pt>
                <c:pt idx="1108">
                  <c:v>27.263657672091163</c:v>
                </c:pt>
                <c:pt idx="1109">
                  <c:v>27.258873637011277</c:v>
                </c:pt>
                <c:pt idx="1110">
                  <c:v>27.263708569924653</c:v>
                </c:pt>
                <c:pt idx="1111">
                  <c:v>27.252021689556603</c:v>
                </c:pt>
                <c:pt idx="1112">
                  <c:v>27.249859252266035</c:v>
                </c:pt>
                <c:pt idx="1113">
                  <c:v>27.242394990023822</c:v>
                </c:pt>
                <c:pt idx="1114">
                  <c:v>27.24293717998577</c:v>
                </c:pt>
                <c:pt idx="1115">
                  <c:v>27.232716138208467</c:v>
                </c:pt>
                <c:pt idx="1116">
                  <c:v>27.254927172117302</c:v>
                </c:pt>
                <c:pt idx="1117">
                  <c:v>27.275107971590575</c:v>
                </c:pt>
                <c:pt idx="1118">
                  <c:v>27.274381339692361</c:v>
                </c:pt>
                <c:pt idx="1119">
                  <c:v>27.265824552656106</c:v>
                </c:pt>
                <c:pt idx="1120">
                  <c:v>27.259932701865843</c:v>
                </c:pt>
                <c:pt idx="1121">
                  <c:v>27.240417852710561</c:v>
                </c:pt>
                <c:pt idx="1122">
                  <c:v>27.224149326329734</c:v>
                </c:pt>
                <c:pt idx="1123">
                  <c:v>27.225183971041528</c:v>
                </c:pt>
                <c:pt idx="1124">
                  <c:v>27.218643471609955</c:v>
                </c:pt>
                <c:pt idx="1125">
                  <c:v>27.20369328127364</c:v>
                </c:pt>
                <c:pt idx="1126">
                  <c:v>27.193530408905421</c:v>
                </c:pt>
                <c:pt idx="1127">
                  <c:v>27.181316661159372</c:v>
                </c:pt>
                <c:pt idx="1128">
                  <c:v>27.162980176742121</c:v>
                </c:pt>
                <c:pt idx="1129">
                  <c:v>27.139773045312168</c:v>
                </c:pt>
                <c:pt idx="1130">
                  <c:v>27.126457622713556</c:v>
                </c:pt>
                <c:pt idx="1131">
                  <c:v>27.14685272041417</c:v>
                </c:pt>
                <c:pt idx="1132">
                  <c:v>27.150125333037472</c:v>
                </c:pt>
                <c:pt idx="1133">
                  <c:v>27.148296192091731</c:v>
                </c:pt>
                <c:pt idx="1134">
                  <c:v>27.126337553308215</c:v>
                </c:pt>
                <c:pt idx="1135">
                  <c:v>27.089452134910793</c:v>
                </c:pt>
                <c:pt idx="1136">
                  <c:v>27.060709732977717</c:v>
                </c:pt>
                <c:pt idx="1137">
                  <c:v>27.037658284785376</c:v>
                </c:pt>
                <c:pt idx="1138">
                  <c:v>27.027232789298058</c:v>
                </c:pt>
                <c:pt idx="1139">
                  <c:v>27.006086290140168</c:v>
                </c:pt>
                <c:pt idx="1140">
                  <c:v>26.996421670410871</c:v>
                </c:pt>
                <c:pt idx="1141">
                  <c:v>26.984970807605766</c:v>
                </c:pt>
                <c:pt idx="1142">
                  <c:v>26.957572297151049</c:v>
                </c:pt>
                <c:pt idx="1143">
                  <c:v>26.93885630065412</c:v>
                </c:pt>
                <c:pt idx="1144">
                  <c:v>26.939329461036973</c:v>
                </c:pt>
                <c:pt idx="1145">
                  <c:v>26.939056723386152</c:v>
                </c:pt>
                <c:pt idx="1146">
                  <c:v>26.930133151030155</c:v>
                </c:pt>
                <c:pt idx="1147">
                  <c:v>26.922622701532003</c:v>
                </c:pt>
                <c:pt idx="1148">
                  <c:v>26.917843427720463</c:v>
                </c:pt>
                <c:pt idx="1149">
                  <c:v>26.893822540007907</c:v>
                </c:pt>
                <c:pt idx="1150">
                  <c:v>26.877609773835154</c:v>
                </c:pt>
                <c:pt idx="1151">
                  <c:v>26.88733061460406</c:v>
                </c:pt>
                <c:pt idx="1152">
                  <c:v>26.898255653207212</c:v>
                </c:pt>
                <c:pt idx="1153">
                  <c:v>26.894797090286779</c:v>
                </c:pt>
                <c:pt idx="1154">
                  <c:v>26.899621267784731</c:v>
                </c:pt>
                <c:pt idx="1155">
                  <c:v>26.909565982140169</c:v>
                </c:pt>
                <c:pt idx="1156">
                  <c:v>26.890011081995183</c:v>
                </c:pt>
                <c:pt idx="1157">
                  <c:v>26.881995618995017</c:v>
                </c:pt>
                <c:pt idx="1158">
                  <c:v>26.895277040806306</c:v>
                </c:pt>
                <c:pt idx="1159">
                  <c:v>26.910762201500301</c:v>
                </c:pt>
                <c:pt idx="1160">
                  <c:v>26.91627405738955</c:v>
                </c:pt>
                <c:pt idx="1161">
                  <c:v>26.919325440961277</c:v>
                </c:pt>
                <c:pt idx="1162">
                  <c:v>26.915278442558087</c:v>
                </c:pt>
                <c:pt idx="1163">
                  <c:v>26.918151959172281</c:v>
                </c:pt>
                <c:pt idx="1164">
                  <c:v>26.914214664879843</c:v>
                </c:pt>
                <c:pt idx="1165">
                  <c:v>26.918690140995142</c:v>
                </c:pt>
                <c:pt idx="1166">
                  <c:v>26.915168760008203</c:v>
                </c:pt>
                <c:pt idx="1167">
                  <c:v>26.933039204805546</c:v>
                </c:pt>
                <c:pt idx="1168">
                  <c:v>26.916062344487891</c:v>
                </c:pt>
                <c:pt idx="1169">
                  <c:v>26.917437776346098</c:v>
                </c:pt>
                <c:pt idx="1170">
                  <c:v>26.902626630652239</c:v>
                </c:pt>
                <c:pt idx="1171">
                  <c:v>26.904002629074842</c:v>
                </c:pt>
                <c:pt idx="1172">
                  <c:v>26.918817281639715</c:v>
                </c:pt>
                <c:pt idx="1173">
                  <c:v>26.939012276890345</c:v>
                </c:pt>
                <c:pt idx="1174">
                  <c:v>26.926460058419639</c:v>
                </c:pt>
                <c:pt idx="1175">
                  <c:v>26.929059535232533</c:v>
                </c:pt>
                <c:pt idx="1176">
                  <c:v>26.92576362614906</c:v>
                </c:pt>
                <c:pt idx="1177">
                  <c:v>26.927358580565134</c:v>
                </c:pt>
                <c:pt idx="1178">
                  <c:v>26.924665683285802</c:v>
                </c:pt>
                <c:pt idx="1179">
                  <c:v>26.939775637167561</c:v>
                </c:pt>
                <c:pt idx="1180">
                  <c:v>26.9501363586498</c:v>
                </c:pt>
                <c:pt idx="1181">
                  <c:v>26.941601933738003</c:v>
                </c:pt>
                <c:pt idx="1182">
                  <c:v>26.94319937243278</c:v>
                </c:pt>
                <c:pt idx="1183">
                  <c:v>26.935482402148178</c:v>
                </c:pt>
                <c:pt idx="1184">
                  <c:v>26.911805182737723</c:v>
                </c:pt>
                <c:pt idx="1185">
                  <c:v>26.900488627536003</c:v>
                </c:pt>
                <c:pt idx="1186">
                  <c:v>26.909108062427254</c:v>
                </c:pt>
                <c:pt idx="1187">
                  <c:v>26.897097208172326</c:v>
                </c:pt>
                <c:pt idx="1188">
                  <c:v>26.880590339516583</c:v>
                </c:pt>
                <c:pt idx="1189">
                  <c:v>26.845894465620596</c:v>
                </c:pt>
                <c:pt idx="1190">
                  <c:v>26.835832241697684</c:v>
                </c:pt>
                <c:pt idx="1191">
                  <c:v>26.8156998917785</c:v>
                </c:pt>
                <c:pt idx="1192">
                  <c:v>26.812984800029437</c:v>
                </c:pt>
                <c:pt idx="1193">
                  <c:v>26.80647736907116</c:v>
                </c:pt>
                <c:pt idx="1194">
                  <c:v>26.813531939930147</c:v>
                </c:pt>
                <c:pt idx="1195">
                  <c:v>26.820524735938356</c:v>
                </c:pt>
                <c:pt idx="1196">
                  <c:v>26.837707383193923</c:v>
                </c:pt>
                <c:pt idx="1197">
                  <c:v>26.823783962148749</c:v>
                </c:pt>
                <c:pt idx="1198">
                  <c:v>26.824522863980906</c:v>
                </c:pt>
                <c:pt idx="1199">
                  <c:v>26.824656102459119</c:v>
                </c:pt>
                <c:pt idx="1200">
                  <c:v>26.836040262523817</c:v>
                </c:pt>
                <c:pt idx="1201">
                  <c:v>26.831286696145007</c:v>
                </c:pt>
                <c:pt idx="1202">
                  <c:v>26.829986115011089</c:v>
                </c:pt>
                <c:pt idx="1203">
                  <c:v>26.825721163007568</c:v>
                </c:pt>
                <c:pt idx="1204">
                  <c:v>26.825892891131513</c:v>
                </c:pt>
                <c:pt idx="1205">
                  <c:v>26.807148325312241</c:v>
                </c:pt>
                <c:pt idx="1206">
                  <c:v>26.801369922426748</c:v>
                </c:pt>
                <c:pt idx="1207">
                  <c:v>26.794475462026984</c:v>
                </c:pt>
                <c:pt idx="1208">
                  <c:v>26.792492304701245</c:v>
                </c:pt>
                <c:pt idx="1209">
                  <c:v>26.794060536971735</c:v>
                </c:pt>
                <c:pt idx="1210">
                  <c:v>26.79786745389864</c:v>
                </c:pt>
                <c:pt idx="1211">
                  <c:v>26.803797664900497</c:v>
                </c:pt>
                <c:pt idx="1212">
                  <c:v>26.779684702078512</c:v>
                </c:pt>
                <c:pt idx="1213">
                  <c:v>26.77345192449528</c:v>
                </c:pt>
                <c:pt idx="1214">
                  <c:v>26.792984066777965</c:v>
                </c:pt>
                <c:pt idx="1215">
                  <c:v>26.792540862585174</c:v>
                </c:pt>
                <c:pt idx="1216">
                  <c:v>26.790664913698166</c:v>
                </c:pt>
                <c:pt idx="1217">
                  <c:v>26.803464882066358</c:v>
                </c:pt>
                <c:pt idx="1218">
                  <c:v>26.810014268848189</c:v>
                </c:pt>
                <c:pt idx="1219">
                  <c:v>26.826313299844809</c:v>
                </c:pt>
                <c:pt idx="1220">
                  <c:v>26.821197658027796</c:v>
                </c:pt>
                <c:pt idx="1221">
                  <c:v>26.834794690072407</c:v>
                </c:pt>
                <c:pt idx="1222">
                  <c:v>26.834186751209618</c:v>
                </c:pt>
                <c:pt idx="1223">
                  <c:v>26.839321849299058</c:v>
                </c:pt>
                <c:pt idx="1224">
                  <c:v>26.840267137581733</c:v>
                </c:pt>
                <c:pt idx="1225">
                  <c:v>26.845456748746145</c:v>
                </c:pt>
                <c:pt idx="1226">
                  <c:v>26.82768598344655</c:v>
                </c:pt>
                <c:pt idx="1227">
                  <c:v>26.82333451983385</c:v>
                </c:pt>
                <c:pt idx="1228">
                  <c:v>26.842718907784977</c:v>
                </c:pt>
                <c:pt idx="1229">
                  <c:v>26.852066333754479</c:v>
                </c:pt>
                <c:pt idx="1230">
                  <c:v>26.852993975068511</c:v>
                </c:pt>
                <c:pt idx="1231">
                  <c:v>26.861065326014813</c:v>
                </c:pt>
                <c:pt idx="1232">
                  <c:v>26.862177205091943</c:v>
                </c:pt>
                <c:pt idx="1233">
                  <c:v>26.845322763239718</c:v>
                </c:pt>
                <c:pt idx="1234">
                  <c:v>26.842249150477016</c:v>
                </c:pt>
                <c:pt idx="1235">
                  <c:v>26.853443469694092</c:v>
                </c:pt>
                <c:pt idx="1236">
                  <c:v>26.869722879261037</c:v>
                </c:pt>
                <c:pt idx="1237">
                  <c:v>26.878720594082328</c:v>
                </c:pt>
                <c:pt idx="1238">
                  <c:v>26.887327046132409</c:v>
                </c:pt>
                <c:pt idx="1239">
                  <c:v>26.885464634589439</c:v>
                </c:pt>
                <c:pt idx="1240">
                  <c:v>26.875874082249688</c:v>
                </c:pt>
                <c:pt idx="1241">
                  <c:v>26.868446987745788</c:v>
                </c:pt>
                <c:pt idx="1242">
                  <c:v>26.890489486512696</c:v>
                </c:pt>
                <c:pt idx="1243">
                  <c:v>26.908286130801304</c:v>
                </c:pt>
                <c:pt idx="1244">
                  <c:v>26.92022889254514</c:v>
                </c:pt>
                <c:pt idx="1245">
                  <c:v>26.935550846366404</c:v>
                </c:pt>
                <c:pt idx="1246">
                  <c:v>26.946626536581721</c:v>
                </c:pt>
                <c:pt idx="1247">
                  <c:v>26.948568144777628</c:v>
                </c:pt>
                <c:pt idx="1248">
                  <c:v>26.967592197925327</c:v>
                </c:pt>
                <c:pt idx="1249">
                  <c:v>26.979502739209078</c:v>
                </c:pt>
                <c:pt idx="1250">
                  <c:v>26.997347156381689</c:v>
                </c:pt>
                <c:pt idx="1251">
                  <c:v>27.006334735249069</c:v>
                </c:pt>
                <c:pt idx="1252">
                  <c:v>27.026510668831673</c:v>
                </c:pt>
                <c:pt idx="1253">
                  <c:v>27.029448285524833</c:v>
                </c:pt>
                <c:pt idx="1254">
                  <c:v>27.042556795933766</c:v>
                </c:pt>
                <c:pt idx="1255">
                  <c:v>27.058203067715226</c:v>
                </c:pt>
                <c:pt idx="1256">
                  <c:v>27.085865228645694</c:v>
                </c:pt>
                <c:pt idx="1257">
                  <c:v>27.10476549489497</c:v>
                </c:pt>
                <c:pt idx="1258">
                  <c:v>27.112936269231323</c:v>
                </c:pt>
                <c:pt idx="1259">
                  <c:v>27.124956341440669</c:v>
                </c:pt>
                <c:pt idx="1260">
                  <c:v>27.127224123460572</c:v>
                </c:pt>
                <c:pt idx="1261">
                  <c:v>27.130169719698369</c:v>
                </c:pt>
                <c:pt idx="1262">
                  <c:v>27.141097544216692</c:v>
                </c:pt>
                <c:pt idx="1263">
                  <c:v>27.157642396102307</c:v>
                </c:pt>
                <c:pt idx="1264">
                  <c:v>27.165566520729545</c:v>
                </c:pt>
                <c:pt idx="1265">
                  <c:v>27.168708145371841</c:v>
                </c:pt>
                <c:pt idx="1266">
                  <c:v>27.155407271524073</c:v>
                </c:pt>
                <c:pt idx="1267">
                  <c:v>27.16255297434035</c:v>
                </c:pt>
                <c:pt idx="1268">
                  <c:v>27.172670411005697</c:v>
                </c:pt>
                <c:pt idx="1269">
                  <c:v>27.178564003873966</c:v>
                </c:pt>
                <c:pt idx="1270">
                  <c:v>27.18541970492327</c:v>
                </c:pt>
                <c:pt idx="1271">
                  <c:v>27.186097441049768</c:v>
                </c:pt>
                <c:pt idx="1272">
                  <c:v>27.183236059850469</c:v>
                </c:pt>
                <c:pt idx="1273">
                  <c:v>27.181779317019224</c:v>
                </c:pt>
                <c:pt idx="1274">
                  <c:v>27.182554635090884</c:v>
                </c:pt>
                <c:pt idx="1275">
                  <c:v>27.181557788566767</c:v>
                </c:pt>
                <c:pt idx="1276">
                  <c:v>27.18977648860962</c:v>
                </c:pt>
                <c:pt idx="1277">
                  <c:v>27.182266594409196</c:v>
                </c:pt>
                <c:pt idx="1278">
                  <c:v>27.180138375915508</c:v>
                </c:pt>
                <c:pt idx="1279">
                  <c:v>27.177152120465632</c:v>
                </c:pt>
                <c:pt idx="1280">
                  <c:v>27.172592688522432</c:v>
                </c:pt>
                <c:pt idx="1281">
                  <c:v>27.163448494958779</c:v>
                </c:pt>
                <c:pt idx="1282">
                  <c:v>27.152870551224346</c:v>
                </c:pt>
                <c:pt idx="1283">
                  <c:v>27.157477982094765</c:v>
                </c:pt>
                <c:pt idx="1284">
                  <c:v>27.147129684790567</c:v>
                </c:pt>
                <c:pt idx="1285">
                  <c:v>27.132706726719196</c:v>
                </c:pt>
                <c:pt idx="1286">
                  <c:v>27.12892266659475</c:v>
                </c:pt>
                <c:pt idx="1287">
                  <c:v>27.119886544061661</c:v>
                </c:pt>
                <c:pt idx="1288">
                  <c:v>27.101567762650397</c:v>
                </c:pt>
                <c:pt idx="1289">
                  <c:v>27.080632165279773</c:v>
                </c:pt>
                <c:pt idx="1290">
                  <c:v>27.072475952554935</c:v>
                </c:pt>
                <c:pt idx="1291">
                  <c:v>27.07276442479009</c:v>
                </c:pt>
                <c:pt idx="1292">
                  <c:v>27.058295992041963</c:v>
                </c:pt>
                <c:pt idx="1293">
                  <c:v>27.050660018571218</c:v>
                </c:pt>
                <c:pt idx="1294">
                  <c:v>27.047984880514587</c:v>
                </c:pt>
                <c:pt idx="1295">
                  <c:v>27.03319803675662</c:v>
                </c:pt>
                <c:pt idx="1296">
                  <c:v>27.02637993360926</c:v>
                </c:pt>
                <c:pt idx="1297">
                  <c:v>27.013641973258498</c:v>
                </c:pt>
                <c:pt idx="1298">
                  <c:v>26.996968945206667</c:v>
                </c:pt>
                <c:pt idx="1299">
                  <c:v>26.979595481814712</c:v>
                </c:pt>
                <c:pt idx="1300">
                  <c:v>26.974438172450895</c:v>
                </c:pt>
                <c:pt idx="1301">
                  <c:v>26.97912588985027</c:v>
                </c:pt>
                <c:pt idx="1302">
                  <c:v>26.975451910151136</c:v>
                </c:pt>
                <c:pt idx="1303">
                  <c:v>26.961591702872123</c:v>
                </c:pt>
                <c:pt idx="1304">
                  <c:v>26.935468237070655</c:v>
                </c:pt>
                <c:pt idx="1305">
                  <c:v>26.928995134700276</c:v>
                </c:pt>
                <c:pt idx="1306">
                  <c:v>26.914760611595419</c:v>
                </c:pt>
                <c:pt idx="1307">
                  <c:v>26.92228213408805</c:v>
                </c:pt>
                <c:pt idx="1308">
                  <c:v>26.902612864347869</c:v>
                </c:pt>
                <c:pt idx="1309">
                  <c:v>26.906823093010669</c:v>
                </c:pt>
                <c:pt idx="1310">
                  <c:v>26.894307164373668</c:v>
                </c:pt>
                <c:pt idx="1311">
                  <c:v>26.887272088520664</c:v>
                </c:pt>
                <c:pt idx="1312">
                  <c:v>26.878274788903258</c:v>
                </c:pt>
                <c:pt idx="1313">
                  <c:v>26.86613512324028</c:v>
                </c:pt>
                <c:pt idx="1314">
                  <c:v>26.861524770747348</c:v>
                </c:pt>
                <c:pt idx="1315">
                  <c:v>26.863384688439059</c:v>
                </c:pt>
                <c:pt idx="1316">
                  <c:v>26.848016900242918</c:v>
                </c:pt>
                <c:pt idx="1317">
                  <c:v>26.831054140658928</c:v>
                </c:pt>
                <c:pt idx="1318">
                  <c:v>26.83167842196838</c:v>
                </c:pt>
                <c:pt idx="1319">
                  <c:v>26.838146752571706</c:v>
                </c:pt>
                <c:pt idx="1320">
                  <c:v>26.837046984486538</c:v>
                </c:pt>
                <c:pt idx="1321">
                  <c:v>26.833568559858886</c:v>
                </c:pt>
                <c:pt idx="1322">
                  <c:v>26.833457877241507</c:v>
                </c:pt>
                <c:pt idx="1323">
                  <c:v>26.82759751899788</c:v>
                </c:pt>
                <c:pt idx="1324">
                  <c:v>26.822881756261463</c:v>
                </c:pt>
                <c:pt idx="1325">
                  <c:v>26.83070495749546</c:v>
                </c:pt>
                <c:pt idx="1326">
                  <c:v>26.843241065483777</c:v>
                </c:pt>
                <c:pt idx="1327">
                  <c:v>26.847786424914442</c:v>
                </c:pt>
                <c:pt idx="1328">
                  <c:v>26.845578837222508</c:v>
                </c:pt>
                <c:pt idx="1329">
                  <c:v>26.859006130956342</c:v>
                </c:pt>
                <c:pt idx="1330">
                  <c:v>26.858475531838305</c:v>
                </c:pt>
                <c:pt idx="1331">
                  <c:v>26.843029682965117</c:v>
                </c:pt>
                <c:pt idx="1332">
                  <c:v>26.843011545473168</c:v>
                </c:pt>
                <c:pt idx="1333">
                  <c:v>26.851860103055994</c:v>
                </c:pt>
                <c:pt idx="1334">
                  <c:v>26.862641926750698</c:v>
                </c:pt>
                <c:pt idx="1335">
                  <c:v>26.859653772059712</c:v>
                </c:pt>
                <c:pt idx="1336">
                  <c:v>26.863161315158816</c:v>
                </c:pt>
                <c:pt idx="1337">
                  <c:v>26.857124414128819</c:v>
                </c:pt>
                <c:pt idx="1338">
                  <c:v>26.863337944757188</c:v>
                </c:pt>
                <c:pt idx="1339">
                  <c:v>26.852571929602124</c:v>
                </c:pt>
                <c:pt idx="1340">
                  <c:v>26.860670344415908</c:v>
                </c:pt>
                <c:pt idx="1341">
                  <c:v>26.869651796103014</c:v>
                </c:pt>
                <c:pt idx="1342">
                  <c:v>26.874302653622035</c:v>
                </c:pt>
                <c:pt idx="1343">
                  <c:v>26.875740509710877</c:v>
                </c:pt>
                <c:pt idx="1344">
                  <c:v>26.8741371328349</c:v>
                </c:pt>
                <c:pt idx="1345">
                  <c:v>26.866939457369071</c:v>
                </c:pt>
                <c:pt idx="1346">
                  <c:v>26.879881741080258</c:v>
                </c:pt>
                <c:pt idx="1347">
                  <c:v>26.898934428114885</c:v>
                </c:pt>
                <c:pt idx="1348">
                  <c:v>26.906972550391647</c:v>
                </c:pt>
                <c:pt idx="1349">
                  <c:v>26.89940142823966</c:v>
                </c:pt>
                <c:pt idx="1350">
                  <c:v>26.89582765238038</c:v>
                </c:pt>
                <c:pt idx="1351">
                  <c:v>26.887585202394344</c:v>
                </c:pt>
                <c:pt idx="1352">
                  <c:v>26.877761502047573</c:v>
                </c:pt>
                <c:pt idx="1353">
                  <c:v>26.880806393647074</c:v>
                </c:pt>
                <c:pt idx="1354">
                  <c:v>26.883963642622007</c:v>
                </c:pt>
                <c:pt idx="1355">
                  <c:v>26.882820872850527</c:v>
                </c:pt>
                <c:pt idx="1356">
                  <c:v>26.87473482082159</c:v>
                </c:pt>
                <c:pt idx="1357">
                  <c:v>26.8697432904336</c:v>
                </c:pt>
                <c:pt idx="1358">
                  <c:v>26.869852129314729</c:v>
                </c:pt>
                <c:pt idx="1359">
                  <c:v>26.850851055320998</c:v>
                </c:pt>
                <c:pt idx="1360">
                  <c:v>26.844890251809666</c:v>
                </c:pt>
                <c:pt idx="1361">
                  <c:v>26.85136134992117</c:v>
                </c:pt>
                <c:pt idx="1362">
                  <c:v>26.857103859789</c:v>
                </c:pt>
                <c:pt idx="1363">
                  <c:v>26.849663352933256</c:v>
                </c:pt>
                <c:pt idx="1364">
                  <c:v>26.85118270257545</c:v>
                </c:pt>
                <c:pt idx="1365">
                  <c:v>26.843631507122648</c:v>
                </c:pt>
                <c:pt idx="1366">
                  <c:v>26.839489030851968</c:v>
                </c:pt>
                <c:pt idx="1367">
                  <c:v>26.837448973892656</c:v>
                </c:pt>
                <c:pt idx="1368">
                  <c:v>26.839089246198178</c:v>
                </c:pt>
                <c:pt idx="1369">
                  <c:v>26.840274238126863</c:v>
                </c:pt>
                <c:pt idx="1370">
                  <c:v>26.844554192782518</c:v>
                </c:pt>
                <c:pt idx="1371">
                  <c:v>26.839974392587045</c:v>
                </c:pt>
                <c:pt idx="1372">
                  <c:v>26.83683805652911</c:v>
                </c:pt>
                <c:pt idx="1373">
                  <c:v>26.830049761548867</c:v>
                </c:pt>
                <c:pt idx="1374">
                  <c:v>26.830837300270122</c:v>
                </c:pt>
                <c:pt idx="1375">
                  <c:v>26.830561526025537</c:v>
                </c:pt>
                <c:pt idx="1376">
                  <c:v>26.828560715962752</c:v>
                </c:pt>
                <c:pt idx="1377">
                  <c:v>26.823473626543741</c:v>
                </c:pt>
                <c:pt idx="1378">
                  <c:v>26.825570638917362</c:v>
                </c:pt>
                <c:pt idx="1379">
                  <c:v>26.824747172574519</c:v>
                </c:pt>
                <c:pt idx="1380">
                  <c:v>26.816838829973921</c:v>
                </c:pt>
                <c:pt idx="1381">
                  <c:v>26.814134616033154</c:v>
                </c:pt>
                <c:pt idx="1382">
                  <c:v>26.821249409331212</c:v>
                </c:pt>
                <c:pt idx="1383">
                  <c:v>26.821106425922924</c:v>
                </c:pt>
                <c:pt idx="1384">
                  <c:v>26.816639995810494</c:v>
                </c:pt>
                <c:pt idx="1385">
                  <c:v>26.814103666410539</c:v>
                </c:pt>
                <c:pt idx="1386">
                  <c:v>26.815407035913481</c:v>
                </c:pt>
                <c:pt idx="1387">
                  <c:v>26.800387127877208</c:v>
                </c:pt>
                <c:pt idx="1388">
                  <c:v>26.792068765762782</c:v>
                </c:pt>
                <c:pt idx="1389">
                  <c:v>26.796552124197547</c:v>
                </c:pt>
                <c:pt idx="1390">
                  <c:v>26.794827058698061</c:v>
                </c:pt>
                <c:pt idx="1391">
                  <c:v>26.792789417925906</c:v>
                </c:pt>
                <c:pt idx="1392">
                  <c:v>26.787788818544087</c:v>
                </c:pt>
                <c:pt idx="1393">
                  <c:v>26.782366832864646</c:v>
                </c:pt>
                <c:pt idx="1394">
                  <c:v>26.769444393607458</c:v>
                </c:pt>
                <c:pt idx="1395">
                  <c:v>26.772474558294167</c:v>
                </c:pt>
                <c:pt idx="1396">
                  <c:v>26.774790857451443</c:v>
                </c:pt>
                <c:pt idx="1397">
                  <c:v>26.77455510929093</c:v>
                </c:pt>
                <c:pt idx="1398">
                  <c:v>26.772827706853661</c:v>
                </c:pt>
                <c:pt idx="1399">
                  <c:v>26.775602770610046</c:v>
                </c:pt>
                <c:pt idx="1400">
                  <c:v>26.767832792469488</c:v>
                </c:pt>
                <c:pt idx="1401">
                  <c:v>26.742159301657136</c:v>
                </c:pt>
                <c:pt idx="1402">
                  <c:v>26.733446331120732</c:v>
                </c:pt>
                <c:pt idx="1403">
                  <c:v>26.733951297438747</c:v>
                </c:pt>
                <c:pt idx="1404">
                  <c:v>26.732507401928963</c:v>
                </c:pt>
                <c:pt idx="1405">
                  <c:v>26.732825076931931</c:v>
                </c:pt>
                <c:pt idx="1406">
                  <c:v>26.725345844182051</c:v>
                </c:pt>
                <c:pt idx="1407">
                  <c:v>26.714173724931779</c:v>
                </c:pt>
                <c:pt idx="1408">
                  <c:v>26.685195148652134</c:v>
                </c:pt>
                <c:pt idx="1409">
                  <c:v>26.677065713316381</c:v>
                </c:pt>
                <c:pt idx="1410">
                  <c:v>26.686168511772603</c:v>
                </c:pt>
                <c:pt idx="1411">
                  <c:v>26.691806491859303</c:v>
                </c:pt>
                <c:pt idx="1412">
                  <c:v>26.695915612010257</c:v>
                </c:pt>
                <c:pt idx="1413">
                  <c:v>26.69214640715737</c:v>
                </c:pt>
                <c:pt idx="1414">
                  <c:v>26.692969849930368</c:v>
                </c:pt>
                <c:pt idx="1415">
                  <c:v>26.684940555971711</c:v>
                </c:pt>
                <c:pt idx="1416">
                  <c:v>26.678326286818809</c:v>
                </c:pt>
                <c:pt idx="1417">
                  <c:v>26.689702853050438</c:v>
                </c:pt>
                <c:pt idx="1418">
                  <c:v>26.691343655788419</c:v>
                </c:pt>
                <c:pt idx="1419">
                  <c:v>26.693419660596962</c:v>
                </c:pt>
                <c:pt idx="1420">
                  <c:v>26.699389278015243</c:v>
                </c:pt>
                <c:pt idx="1421">
                  <c:v>26.700115147302881</c:v>
                </c:pt>
                <c:pt idx="1422">
                  <c:v>26.686024495269326</c:v>
                </c:pt>
                <c:pt idx="1423">
                  <c:v>26.682867522458572</c:v>
                </c:pt>
                <c:pt idx="1424">
                  <c:v>26.68485550566114</c:v>
                </c:pt>
                <c:pt idx="1425">
                  <c:v>26.686546791313379</c:v>
                </c:pt>
                <c:pt idx="1426">
                  <c:v>26.690412684262913</c:v>
                </c:pt>
                <c:pt idx="1427">
                  <c:v>26.699902098342097</c:v>
                </c:pt>
                <c:pt idx="1428">
                  <c:v>26.697767251804535</c:v>
                </c:pt>
                <c:pt idx="1429">
                  <c:v>26.695741127071496</c:v>
                </c:pt>
                <c:pt idx="1430">
                  <c:v>26.696664479249318</c:v>
                </c:pt>
                <c:pt idx="1431">
                  <c:v>26.726689356851146</c:v>
                </c:pt>
                <c:pt idx="1432">
                  <c:v>26.729873565936867</c:v>
                </c:pt>
                <c:pt idx="1433">
                  <c:v>26.729008187262519</c:v>
                </c:pt>
                <c:pt idx="1434">
                  <c:v>26.728903277356419</c:v>
                </c:pt>
                <c:pt idx="1435">
                  <c:v>26.732577556027582</c:v>
                </c:pt>
                <c:pt idx="1436">
                  <c:v>26.726686715652672</c:v>
                </c:pt>
                <c:pt idx="1437">
                  <c:v>26.732688633963996</c:v>
                </c:pt>
                <c:pt idx="1438">
                  <c:v>26.757631904382063</c:v>
                </c:pt>
                <c:pt idx="1439">
                  <c:v>26.777414501400077</c:v>
                </c:pt>
                <c:pt idx="1440">
                  <c:v>26.775367111062184</c:v>
                </c:pt>
                <c:pt idx="1441">
                  <c:v>26.768399121465578</c:v>
                </c:pt>
                <c:pt idx="1442">
                  <c:v>26.758946506657548</c:v>
                </c:pt>
                <c:pt idx="1443">
                  <c:v>26.751511251742375</c:v>
                </c:pt>
                <c:pt idx="1444">
                  <c:v>26.742545847049843</c:v>
                </c:pt>
                <c:pt idx="1445">
                  <c:v>26.747642104277134</c:v>
                </c:pt>
                <c:pt idx="1446">
                  <c:v>26.752456409729039</c:v>
                </c:pt>
                <c:pt idx="1447">
                  <c:v>26.750375157952053</c:v>
                </c:pt>
                <c:pt idx="1448">
                  <c:v>26.754679616178123</c:v>
                </c:pt>
                <c:pt idx="1449">
                  <c:v>26.756819663852788</c:v>
                </c:pt>
                <c:pt idx="1450">
                  <c:v>26.74142209593909</c:v>
                </c:pt>
                <c:pt idx="1451">
                  <c:v>26.734584970664489</c:v>
                </c:pt>
                <c:pt idx="1452">
                  <c:v>26.734563277334875</c:v>
                </c:pt>
                <c:pt idx="1453">
                  <c:v>26.736375538860717</c:v>
                </c:pt>
                <c:pt idx="1454">
                  <c:v>26.736747278254938</c:v>
                </c:pt>
                <c:pt idx="1455">
                  <c:v>26.737038646935321</c:v>
                </c:pt>
                <c:pt idx="1456">
                  <c:v>26.723815291852677</c:v>
                </c:pt>
                <c:pt idx="1457">
                  <c:v>26.699958391237494</c:v>
                </c:pt>
                <c:pt idx="1458">
                  <c:v>26.686606881392606</c:v>
                </c:pt>
                <c:pt idx="1459">
                  <c:v>26.676267311039613</c:v>
                </c:pt>
                <c:pt idx="1460">
                  <c:v>26.665149401757144</c:v>
                </c:pt>
                <c:pt idx="1461">
                  <c:v>26.650306626410377</c:v>
                </c:pt>
                <c:pt idx="1462">
                  <c:v>26.650869390178148</c:v>
                </c:pt>
                <c:pt idx="1463">
                  <c:v>26.645945203866805</c:v>
                </c:pt>
                <c:pt idx="1464">
                  <c:v>26.624749247250637</c:v>
                </c:pt>
                <c:pt idx="1465">
                  <c:v>26.607587721953642</c:v>
                </c:pt>
                <c:pt idx="1466">
                  <c:v>26.604296258173974</c:v>
                </c:pt>
                <c:pt idx="1467">
                  <c:v>26.611048394905708</c:v>
                </c:pt>
                <c:pt idx="1468">
                  <c:v>26.603952456638073</c:v>
                </c:pt>
                <c:pt idx="1469">
                  <c:v>26.592371890068616</c:v>
                </c:pt>
                <c:pt idx="1470">
                  <c:v>26.586501284904315</c:v>
                </c:pt>
                <c:pt idx="1471">
                  <c:v>26.576048110401288</c:v>
                </c:pt>
                <c:pt idx="1472">
                  <c:v>26.566947405813156</c:v>
                </c:pt>
                <c:pt idx="1473">
                  <c:v>26.566233800578406</c:v>
                </c:pt>
                <c:pt idx="1474">
                  <c:v>26.571554986548982</c:v>
                </c:pt>
                <c:pt idx="1475">
                  <c:v>26.550722347903662</c:v>
                </c:pt>
                <c:pt idx="1476">
                  <c:v>26.546253714961434</c:v>
                </c:pt>
                <c:pt idx="1477">
                  <c:v>26.537518804493207</c:v>
                </c:pt>
                <c:pt idx="1478">
                  <c:v>26.518621999727625</c:v>
                </c:pt>
                <c:pt idx="1479">
                  <c:v>26.502070801344924</c:v>
                </c:pt>
                <c:pt idx="1480">
                  <c:v>26.501500560682892</c:v>
                </c:pt>
                <c:pt idx="1481">
                  <c:v>26.498006333201889</c:v>
                </c:pt>
                <c:pt idx="1482">
                  <c:v>26.495213173700389</c:v>
                </c:pt>
                <c:pt idx="1483">
                  <c:v>26.494332619056003</c:v>
                </c:pt>
                <c:pt idx="1484">
                  <c:v>26.482251667122068</c:v>
                </c:pt>
                <c:pt idx="1485">
                  <c:v>26.466039964747445</c:v>
                </c:pt>
                <c:pt idx="1486">
                  <c:v>26.457227315919628</c:v>
                </c:pt>
                <c:pt idx="1487">
                  <c:v>26.463372162203349</c:v>
                </c:pt>
                <c:pt idx="1488">
                  <c:v>26.470316436374631</c:v>
                </c:pt>
                <c:pt idx="1489">
                  <c:v>26.475804158654626</c:v>
                </c:pt>
                <c:pt idx="1490">
                  <c:v>26.475644133242312</c:v>
                </c:pt>
                <c:pt idx="1491">
                  <c:v>26.480567598152799</c:v>
                </c:pt>
                <c:pt idx="1492">
                  <c:v>26.463016963012322</c:v>
                </c:pt>
                <c:pt idx="1493">
                  <c:v>26.452508131555511</c:v>
                </c:pt>
                <c:pt idx="1494">
                  <c:v>26.461919958927481</c:v>
                </c:pt>
                <c:pt idx="1495">
                  <c:v>26.463408051076676</c:v>
                </c:pt>
                <c:pt idx="1496">
                  <c:v>26.461802536439496</c:v>
                </c:pt>
                <c:pt idx="1497">
                  <c:v>26.444247918339155</c:v>
                </c:pt>
                <c:pt idx="1498">
                  <c:v>26.435383986465961</c:v>
                </c:pt>
                <c:pt idx="1499">
                  <c:v>26.417500944411561</c:v>
                </c:pt>
                <c:pt idx="1500">
                  <c:v>26.402501394694955</c:v>
                </c:pt>
                <c:pt idx="1501">
                  <c:v>26.39907964826028</c:v>
                </c:pt>
                <c:pt idx="1502">
                  <c:v>26.394290993434488</c:v>
                </c:pt>
                <c:pt idx="1503">
                  <c:v>26.38651669893434</c:v>
                </c:pt>
                <c:pt idx="1504">
                  <c:v>26.375083545373876</c:v>
                </c:pt>
                <c:pt idx="1505">
                  <c:v>26.381077200725247</c:v>
                </c:pt>
                <c:pt idx="1506">
                  <c:v>26.366244417342212</c:v>
                </c:pt>
                <c:pt idx="1507">
                  <c:v>26.360140143976327</c:v>
                </c:pt>
                <c:pt idx="1508">
                  <c:v>26.360172750789761</c:v>
                </c:pt>
                <c:pt idx="1509">
                  <c:v>26.359512270671289</c:v>
                </c:pt>
                <c:pt idx="1510">
                  <c:v>26.354472205406818</c:v>
                </c:pt>
                <c:pt idx="1511">
                  <c:v>26.350973354488296</c:v>
                </c:pt>
                <c:pt idx="1512">
                  <c:v>26.34769194650324</c:v>
                </c:pt>
                <c:pt idx="1513">
                  <c:v>26.330458404287736</c:v>
                </c:pt>
                <c:pt idx="1514">
                  <c:v>26.32160960663219</c:v>
                </c:pt>
                <c:pt idx="1515">
                  <c:v>26.317450540001957</c:v>
                </c:pt>
                <c:pt idx="1516">
                  <c:v>26.311312757391441</c:v>
                </c:pt>
                <c:pt idx="1517">
                  <c:v>26.305700784044454</c:v>
                </c:pt>
                <c:pt idx="1518">
                  <c:v>26.293233946155716</c:v>
                </c:pt>
                <c:pt idx="1519">
                  <c:v>26.288049869283025</c:v>
                </c:pt>
                <c:pt idx="1520">
                  <c:v>26.266917877465133</c:v>
                </c:pt>
                <c:pt idx="1521">
                  <c:v>26.244976850573661</c:v>
                </c:pt>
                <c:pt idx="1522">
                  <c:v>26.248819171487352</c:v>
                </c:pt>
                <c:pt idx="1523">
                  <c:v>26.246001689398874</c:v>
                </c:pt>
                <c:pt idx="1524">
                  <c:v>26.239594644225598</c:v>
                </c:pt>
                <c:pt idx="1525">
                  <c:v>26.238466994522941</c:v>
                </c:pt>
                <c:pt idx="1526">
                  <c:v>26.234129180105629</c:v>
                </c:pt>
                <c:pt idx="1527">
                  <c:v>26.215175649576988</c:v>
                </c:pt>
                <c:pt idx="1528">
                  <c:v>26.204893887973974</c:v>
                </c:pt>
                <c:pt idx="1529">
                  <c:v>26.205416826868646</c:v>
                </c:pt>
                <c:pt idx="1530">
                  <c:v>26.208246344641069</c:v>
                </c:pt>
                <c:pt idx="1531">
                  <c:v>26.210657995806013</c:v>
                </c:pt>
                <c:pt idx="1532">
                  <c:v>26.213137117992357</c:v>
                </c:pt>
                <c:pt idx="1533">
                  <c:v>26.213732147505446</c:v>
                </c:pt>
                <c:pt idx="1534">
                  <c:v>26.20264062935107</c:v>
                </c:pt>
                <c:pt idx="1535">
                  <c:v>26.2041606450322</c:v>
                </c:pt>
                <c:pt idx="1536">
                  <c:v>26.209445588842541</c:v>
                </c:pt>
                <c:pt idx="1537">
                  <c:v>26.213222411250378</c:v>
                </c:pt>
                <c:pt idx="1538">
                  <c:v>26.215504614856933</c:v>
                </c:pt>
                <c:pt idx="1539">
                  <c:v>26.222741768274563</c:v>
                </c:pt>
                <c:pt idx="1540">
                  <c:v>26.225180058008004</c:v>
                </c:pt>
                <c:pt idx="1541">
                  <c:v>26.214669456195846</c:v>
                </c:pt>
                <c:pt idx="1542">
                  <c:v>26.207789760187531</c:v>
                </c:pt>
                <c:pt idx="1543">
                  <c:v>26.212843550182473</c:v>
                </c:pt>
                <c:pt idx="1544">
                  <c:v>26.223312189883632</c:v>
                </c:pt>
                <c:pt idx="1545">
                  <c:v>26.22964261664071</c:v>
                </c:pt>
                <c:pt idx="1546">
                  <c:v>26.229064447291282</c:v>
                </c:pt>
                <c:pt idx="1547">
                  <c:v>26.228642309098536</c:v>
                </c:pt>
                <c:pt idx="1548">
                  <c:v>26.219833159261622</c:v>
                </c:pt>
                <c:pt idx="1549">
                  <c:v>26.202020966406405</c:v>
                </c:pt>
                <c:pt idx="1550">
                  <c:v>26.2091257118812</c:v>
                </c:pt>
                <c:pt idx="1551">
                  <c:v>26.213915166651979</c:v>
                </c:pt>
                <c:pt idx="1552">
                  <c:v>26.216840625820339</c:v>
                </c:pt>
                <c:pt idx="1553">
                  <c:v>26.224715775507146</c:v>
                </c:pt>
                <c:pt idx="1554">
                  <c:v>26.22634786436025</c:v>
                </c:pt>
                <c:pt idx="1555">
                  <c:v>26.219351710887981</c:v>
                </c:pt>
                <c:pt idx="1556">
                  <c:v>26.21108074955195</c:v>
                </c:pt>
                <c:pt idx="1557">
                  <c:v>26.217679736710696</c:v>
                </c:pt>
                <c:pt idx="1558">
                  <c:v>26.222569895975887</c:v>
                </c:pt>
                <c:pt idx="1559">
                  <c:v>26.221804470612145</c:v>
                </c:pt>
                <c:pt idx="1560">
                  <c:v>26.225132470551376</c:v>
                </c:pt>
                <c:pt idx="1561">
                  <c:v>26.222517243471327</c:v>
                </c:pt>
                <c:pt idx="1562">
                  <c:v>26.211608476552804</c:v>
                </c:pt>
                <c:pt idx="1563">
                  <c:v>26.202315985433167</c:v>
                </c:pt>
                <c:pt idx="1564">
                  <c:v>26.205968360395975</c:v>
                </c:pt>
                <c:pt idx="1565">
                  <c:v>26.197696614258525</c:v>
                </c:pt>
                <c:pt idx="1566">
                  <c:v>26.192739078870183</c:v>
                </c:pt>
                <c:pt idx="1567">
                  <c:v>26.18572826518858</c:v>
                </c:pt>
                <c:pt idx="1568">
                  <c:v>26.183146157833512</c:v>
                </c:pt>
                <c:pt idx="1569">
                  <c:v>26.167750330762054</c:v>
                </c:pt>
                <c:pt idx="1570">
                  <c:v>26.16305918053099</c:v>
                </c:pt>
                <c:pt idx="1571">
                  <c:v>26.16274393450594</c:v>
                </c:pt>
                <c:pt idx="1572">
                  <c:v>26.165602910818432</c:v>
                </c:pt>
                <c:pt idx="1573">
                  <c:v>26.159240972551252</c:v>
                </c:pt>
                <c:pt idx="1574">
                  <c:v>26.152496858857344</c:v>
                </c:pt>
                <c:pt idx="1575">
                  <c:v>26.147270984528632</c:v>
                </c:pt>
                <c:pt idx="1576">
                  <c:v>26.133249292567942</c:v>
                </c:pt>
                <c:pt idx="1577">
                  <c:v>26.120317407291555</c:v>
                </c:pt>
                <c:pt idx="1578">
                  <c:v>26.123082549750077</c:v>
                </c:pt>
                <c:pt idx="1579">
                  <c:v>26.128949859951891</c:v>
                </c:pt>
                <c:pt idx="1580">
                  <c:v>26.128325244375358</c:v>
                </c:pt>
                <c:pt idx="1581">
                  <c:v>26.127290985219602</c:v>
                </c:pt>
                <c:pt idx="1582">
                  <c:v>26.126649552506485</c:v>
                </c:pt>
                <c:pt idx="1583">
                  <c:v>26.113214881981431</c:v>
                </c:pt>
                <c:pt idx="1584">
                  <c:v>26.103184147663931</c:v>
                </c:pt>
                <c:pt idx="1585">
                  <c:v>26.104205033488711</c:v>
                </c:pt>
                <c:pt idx="1586">
                  <c:v>26.111691154458871</c:v>
                </c:pt>
                <c:pt idx="1587">
                  <c:v>26.112056048982655</c:v>
                </c:pt>
                <c:pt idx="1588">
                  <c:v>26.118161127630454</c:v>
                </c:pt>
                <c:pt idx="1589">
                  <c:v>26.120893788558771</c:v>
                </c:pt>
                <c:pt idx="1590">
                  <c:v>26.119258986692675</c:v>
                </c:pt>
                <c:pt idx="1591">
                  <c:v>26.122853613765475</c:v>
                </c:pt>
                <c:pt idx="1592">
                  <c:v>26.13654015983176</c:v>
                </c:pt>
                <c:pt idx="1593">
                  <c:v>26.149690038698058</c:v>
                </c:pt>
                <c:pt idx="1594">
                  <c:v>26.160501758441505</c:v>
                </c:pt>
                <c:pt idx="1595">
                  <c:v>26.178557819499702</c:v>
                </c:pt>
                <c:pt idx="1596">
                  <c:v>26.191036612989485</c:v>
                </c:pt>
                <c:pt idx="1597">
                  <c:v>26.195599890739857</c:v>
                </c:pt>
                <c:pt idx="1598">
                  <c:v>26.205242853119167</c:v>
                </c:pt>
                <c:pt idx="1599">
                  <c:v>26.223473384759068</c:v>
                </c:pt>
                <c:pt idx="1600">
                  <c:v>26.238346720636727</c:v>
                </c:pt>
                <c:pt idx="1601">
                  <c:v>26.256619179241181</c:v>
                </c:pt>
                <c:pt idx="1602">
                  <c:v>26.263016082607198</c:v>
                </c:pt>
                <c:pt idx="1603">
                  <c:v>26.279830155446366</c:v>
                </c:pt>
                <c:pt idx="1604">
                  <c:v>26.28658136384573</c:v>
                </c:pt>
                <c:pt idx="1605">
                  <c:v>26.282821245239784</c:v>
                </c:pt>
                <c:pt idx="1606">
                  <c:v>26.297343726943172</c:v>
                </c:pt>
                <c:pt idx="1607">
                  <c:v>26.309803045396396</c:v>
                </c:pt>
                <c:pt idx="1608">
                  <c:v>26.312491787680848</c:v>
                </c:pt>
                <c:pt idx="1609">
                  <c:v>26.319382885074958</c:v>
                </c:pt>
                <c:pt idx="1610">
                  <c:v>26.324863470811461</c:v>
                </c:pt>
                <c:pt idx="1611">
                  <c:v>26.322543583628903</c:v>
                </c:pt>
                <c:pt idx="1612">
                  <c:v>26.31323718376489</c:v>
                </c:pt>
                <c:pt idx="1613">
                  <c:v>26.319741326424069</c:v>
                </c:pt>
                <c:pt idx="1614">
                  <c:v>26.326256219923515</c:v>
                </c:pt>
                <c:pt idx="1615">
                  <c:v>26.326459388017895</c:v>
                </c:pt>
                <c:pt idx="1616">
                  <c:v>26.322942006906455</c:v>
                </c:pt>
                <c:pt idx="1617">
                  <c:v>26.332709682309776</c:v>
                </c:pt>
                <c:pt idx="1618">
                  <c:v>26.319713894324146</c:v>
                </c:pt>
                <c:pt idx="1619">
                  <c:v>26.316267974448248</c:v>
                </c:pt>
                <c:pt idx="1620">
                  <c:v>26.319242650890551</c:v>
                </c:pt>
                <c:pt idx="1621">
                  <c:v>26.313231445391924</c:v>
                </c:pt>
                <c:pt idx="1622">
                  <c:v>26.308092633626465</c:v>
                </c:pt>
                <c:pt idx="1623">
                  <c:v>26.302728546140816</c:v>
                </c:pt>
                <c:pt idx="1624">
                  <c:v>26.299120406375938</c:v>
                </c:pt>
                <c:pt idx="1625">
                  <c:v>26.280919087329551</c:v>
                </c:pt>
                <c:pt idx="1626">
                  <c:v>26.271080878294697</c:v>
                </c:pt>
                <c:pt idx="1627">
                  <c:v>26.264397728104335</c:v>
                </c:pt>
                <c:pt idx="1628">
                  <c:v>26.249618500834295</c:v>
                </c:pt>
                <c:pt idx="1629">
                  <c:v>26.241690185168185</c:v>
                </c:pt>
                <c:pt idx="1630">
                  <c:v>26.229503667463739</c:v>
                </c:pt>
                <c:pt idx="1631">
                  <c:v>26.219557723830249</c:v>
                </c:pt>
                <c:pt idx="1632">
                  <c:v>26.206135718992314</c:v>
                </c:pt>
                <c:pt idx="1633">
                  <c:v>26.188992749288371</c:v>
                </c:pt>
                <c:pt idx="1634">
                  <c:v>26.180262472304229</c:v>
                </c:pt>
                <c:pt idx="1635">
                  <c:v>26.177703745962415</c:v>
                </c:pt>
                <c:pt idx="1636">
                  <c:v>26.174528033901954</c:v>
                </c:pt>
                <c:pt idx="1637">
                  <c:v>26.170966087448974</c:v>
                </c:pt>
                <c:pt idx="1638">
                  <c:v>26.171997975159531</c:v>
                </c:pt>
                <c:pt idx="1639">
                  <c:v>26.160964482684498</c:v>
                </c:pt>
                <c:pt idx="1640">
                  <c:v>26.14555913532487</c:v>
                </c:pt>
                <c:pt idx="1641">
                  <c:v>26.145791011636142</c:v>
                </c:pt>
                <c:pt idx="1642">
                  <c:v>26.147801248565894</c:v>
                </c:pt>
                <c:pt idx="1643">
                  <c:v>26.150813485617597</c:v>
                </c:pt>
                <c:pt idx="1644">
                  <c:v>26.147711036098489</c:v>
                </c:pt>
                <c:pt idx="1645">
                  <c:v>26.145116180690096</c:v>
                </c:pt>
                <c:pt idx="1646">
                  <c:v>26.136791664238579</c:v>
                </c:pt>
                <c:pt idx="1647">
                  <c:v>26.123657738354282</c:v>
                </c:pt>
                <c:pt idx="1648">
                  <c:v>26.13301256380829</c:v>
                </c:pt>
                <c:pt idx="1649">
                  <c:v>26.131832075108733</c:v>
                </c:pt>
                <c:pt idx="1650">
                  <c:v>26.126065581160173</c:v>
                </c:pt>
                <c:pt idx="1651">
                  <c:v>26.13194183781453</c:v>
                </c:pt>
                <c:pt idx="1652">
                  <c:v>26.13209305338837</c:v>
                </c:pt>
                <c:pt idx="1653">
                  <c:v>26.125399830217862</c:v>
                </c:pt>
                <c:pt idx="1654">
                  <c:v>26.11274820152596</c:v>
                </c:pt>
                <c:pt idx="1655">
                  <c:v>26.110955955520961</c:v>
                </c:pt>
                <c:pt idx="1656">
                  <c:v>26.109823984832193</c:v>
                </c:pt>
                <c:pt idx="1657">
                  <c:v>26.109723922710916</c:v>
                </c:pt>
                <c:pt idx="1658">
                  <c:v>26.113700647126848</c:v>
                </c:pt>
                <c:pt idx="1659">
                  <c:v>26.108585602568059</c:v>
                </c:pt>
                <c:pt idx="1660">
                  <c:v>26.108226524946286</c:v>
                </c:pt>
                <c:pt idx="1661">
                  <c:v>26.093821299079163</c:v>
                </c:pt>
                <c:pt idx="1662">
                  <c:v>26.094209203723597</c:v>
                </c:pt>
                <c:pt idx="1663">
                  <c:v>26.09681489201084</c:v>
                </c:pt>
                <c:pt idx="1664">
                  <c:v>26.101775864619292</c:v>
                </c:pt>
                <c:pt idx="1665">
                  <c:v>26.10940602861125</c:v>
                </c:pt>
                <c:pt idx="1666">
                  <c:v>26.10951308991423</c:v>
                </c:pt>
                <c:pt idx="1667">
                  <c:v>26.102118029278468</c:v>
                </c:pt>
                <c:pt idx="1668">
                  <c:v>26.093138543123359</c:v>
                </c:pt>
                <c:pt idx="1669">
                  <c:v>26.092725636835986</c:v>
                </c:pt>
                <c:pt idx="1670">
                  <c:v>26.098730185469602</c:v>
                </c:pt>
                <c:pt idx="1671">
                  <c:v>26.10077684019096</c:v>
                </c:pt>
                <c:pt idx="1672">
                  <c:v>26.10218563528473</c:v>
                </c:pt>
                <c:pt idx="1673">
                  <c:v>26.098956688416685</c:v>
                </c:pt>
                <c:pt idx="1674">
                  <c:v>26.098127959394173</c:v>
                </c:pt>
                <c:pt idx="1675">
                  <c:v>26.098983558703349</c:v>
                </c:pt>
                <c:pt idx="1676">
                  <c:v>26.109764820453314</c:v>
                </c:pt>
                <c:pt idx="1677">
                  <c:v>26.107217865289808</c:v>
                </c:pt>
                <c:pt idx="1678">
                  <c:v>26.102093828653764</c:v>
                </c:pt>
                <c:pt idx="1679">
                  <c:v>26.12766835299562</c:v>
                </c:pt>
                <c:pt idx="1680">
                  <c:v>26.133405396803429</c:v>
                </c:pt>
                <c:pt idx="1681">
                  <c:v>26.116808608593608</c:v>
                </c:pt>
                <c:pt idx="1682">
                  <c:v>26.113468801923265</c:v>
                </c:pt>
                <c:pt idx="1683">
                  <c:v>26.103350337947429</c:v>
                </c:pt>
                <c:pt idx="1684">
                  <c:v>26.102826861856027</c:v>
                </c:pt>
                <c:pt idx="1685">
                  <c:v>26.102780193173256</c:v>
                </c:pt>
                <c:pt idx="1686">
                  <c:v>26.100039385264246</c:v>
                </c:pt>
                <c:pt idx="1687">
                  <c:v>26.096739518741703</c:v>
                </c:pt>
                <c:pt idx="1688">
                  <c:v>26.089504538586958</c:v>
                </c:pt>
                <c:pt idx="1689">
                  <c:v>26.082886720879085</c:v>
                </c:pt>
                <c:pt idx="1690">
                  <c:v>26.074135525957342</c:v>
                </c:pt>
                <c:pt idx="1691">
                  <c:v>26.085311684205969</c:v>
                </c:pt>
                <c:pt idx="1692">
                  <c:v>26.086717915991201</c:v>
                </c:pt>
                <c:pt idx="1693">
                  <c:v>26.084508924264167</c:v>
                </c:pt>
                <c:pt idx="1694">
                  <c:v>26.078125172585498</c:v>
                </c:pt>
                <c:pt idx="1695">
                  <c:v>26.066158450504492</c:v>
                </c:pt>
                <c:pt idx="1696">
                  <c:v>26.050193893353391</c:v>
                </c:pt>
                <c:pt idx="1697">
                  <c:v>26.04875265411583</c:v>
                </c:pt>
                <c:pt idx="1698">
                  <c:v>26.051377352462097</c:v>
                </c:pt>
                <c:pt idx="1699">
                  <c:v>26.061506813031418</c:v>
                </c:pt>
                <c:pt idx="1700">
                  <c:v>26.063026540485968</c:v>
                </c:pt>
                <c:pt idx="1701">
                  <c:v>26.054324507091462</c:v>
                </c:pt>
                <c:pt idx="1702">
                  <c:v>26.045815302092329</c:v>
                </c:pt>
                <c:pt idx="1703">
                  <c:v>26.051609539687902</c:v>
                </c:pt>
                <c:pt idx="1704">
                  <c:v>26.059541945625863</c:v>
                </c:pt>
                <c:pt idx="1705">
                  <c:v>26.070644082541175</c:v>
                </c:pt>
                <c:pt idx="1706">
                  <c:v>26.077603612611352</c:v>
                </c:pt>
                <c:pt idx="1707">
                  <c:v>26.096111711629923</c:v>
                </c:pt>
                <c:pt idx="1708">
                  <c:v>26.107393469725366</c:v>
                </c:pt>
                <c:pt idx="1709">
                  <c:v>26.087147790440994</c:v>
                </c:pt>
                <c:pt idx="1710">
                  <c:v>26.079989557768098</c:v>
                </c:pt>
                <c:pt idx="1711">
                  <c:v>26.089969571152313</c:v>
                </c:pt>
                <c:pt idx="1712">
                  <c:v>26.097706306912968</c:v>
                </c:pt>
                <c:pt idx="1713">
                  <c:v>26.109216281586829</c:v>
                </c:pt>
                <c:pt idx="1714">
                  <c:v>26.125590301321221</c:v>
                </c:pt>
                <c:pt idx="1715">
                  <c:v>26.139141191177185</c:v>
                </c:pt>
                <c:pt idx="1716">
                  <c:v>26.148423642401447</c:v>
                </c:pt>
                <c:pt idx="1717">
                  <c:v>26.156169487874561</c:v>
                </c:pt>
                <c:pt idx="1718">
                  <c:v>26.169174120243955</c:v>
                </c:pt>
                <c:pt idx="1719">
                  <c:v>26.178947713468045</c:v>
                </c:pt>
                <c:pt idx="1720">
                  <c:v>26.194449422783364</c:v>
                </c:pt>
                <c:pt idx="1721">
                  <c:v>26.194322225204857</c:v>
                </c:pt>
                <c:pt idx="1722">
                  <c:v>26.201207528802293</c:v>
                </c:pt>
                <c:pt idx="1723">
                  <c:v>26.207552695423839</c:v>
                </c:pt>
                <c:pt idx="1724">
                  <c:v>26.207027063851267</c:v>
                </c:pt>
                <c:pt idx="1725">
                  <c:v>26.214291643220083</c:v>
                </c:pt>
                <c:pt idx="1726">
                  <c:v>26.233072577537833</c:v>
                </c:pt>
                <c:pt idx="1727">
                  <c:v>26.240715005007303</c:v>
                </c:pt>
                <c:pt idx="1728">
                  <c:v>26.250448180721321</c:v>
                </c:pt>
                <c:pt idx="1729">
                  <c:v>26.247069511557854</c:v>
                </c:pt>
                <c:pt idx="1730">
                  <c:v>26.254640408552529</c:v>
                </c:pt>
                <c:pt idx="1731">
                  <c:v>26.265761284401901</c:v>
                </c:pt>
                <c:pt idx="1732">
                  <c:v>26.279605202327321</c:v>
                </c:pt>
                <c:pt idx="1733">
                  <c:v>26.270077050606702</c:v>
                </c:pt>
                <c:pt idx="1734">
                  <c:v>26.273706858201084</c:v>
                </c:pt>
                <c:pt idx="1735">
                  <c:v>26.2844478708192</c:v>
                </c:pt>
                <c:pt idx="1736">
                  <c:v>26.291570421248885</c:v>
                </c:pt>
                <c:pt idx="1737">
                  <c:v>26.281635296507183</c:v>
                </c:pt>
                <c:pt idx="1738">
                  <c:v>26.272367776140857</c:v>
                </c:pt>
                <c:pt idx="1739">
                  <c:v>26.276486896590903</c:v>
                </c:pt>
                <c:pt idx="1740">
                  <c:v>26.282712545375158</c:v>
                </c:pt>
                <c:pt idx="1741">
                  <c:v>26.289942291080674</c:v>
                </c:pt>
                <c:pt idx="1742">
                  <c:v>26.28970068761453</c:v>
                </c:pt>
                <c:pt idx="1743">
                  <c:v>26.29812723132909</c:v>
                </c:pt>
                <c:pt idx="1744">
                  <c:v>26.290758292129194</c:v>
                </c:pt>
                <c:pt idx="1745">
                  <c:v>26.281318431336036</c:v>
                </c:pt>
                <c:pt idx="1746">
                  <c:v>26.277362748779229</c:v>
                </c:pt>
                <c:pt idx="1747">
                  <c:v>26.280302788111253</c:v>
                </c:pt>
                <c:pt idx="1748">
                  <c:v>26.291995128176623</c:v>
                </c:pt>
                <c:pt idx="1749">
                  <c:v>26.281728086549705</c:v>
                </c:pt>
                <c:pt idx="1750">
                  <c:v>26.273797519430239</c:v>
                </c:pt>
                <c:pt idx="1751">
                  <c:v>26.279187581192197</c:v>
                </c:pt>
                <c:pt idx="1752">
                  <c:v>26.280915151889431</c:v>
                </c:pt>
                <c:pt idx="1753">
                  <c:v>26.268276167095369</c:v>
                </c:pt>
                <c:pt idx="1754">
                  <c:v>26.265140036708406</c:v>
                </c:pt>
                <c:pt idx="1755">
                  <c:v>26.259243411960313</c:v>
                </c:pt>
                <c:pt idx="1756">
                  <c:v>26.253206029213331</c:v>
                </c:pt>
                <c:pt idx="1757">
                  <c:v>26.24824533762542</c:v>
                </c:pt>
                <c:pt idx="1758">
                  <c:v>26.235793022481502</c:v>
                </c:pt>
                <c:pt idx="1759">
                  <c:v>26.233287000161738</c:v>
                </c:pt>
                <c:pt idx="1760">
                  <c:v>26.217206676303288</c:v>
                </c:pt>
                <c:pt idx="1761">
                  <c:v>26.20786538607026</c:v>
                </c:pt>
                <c:pt idx="1762">
                  <c:v>26.189346920730245</c:v>
                </c:pt>
                <c:pt idx="1763">
                  <c:v>26.18566657441194</c:v>
                </c:pt>
                <c:pt idx="1764">
                  <c:v>26.167490613789745</c:v>
                </c:pt>
                <c:pt idx="1765">
                  <c:v>26.13226981337213</c:v>
                </c:pt>
                <c:pt idx="1766">
                  <c:v>26.106385222511982</c:v>
                </c:pt>
                <c:pt idx="1767">
                  <c:v>26.078115647148007</c:v>
                </c:pt>
                <c:pt idx="1768">
                  <c:v>26.05625465732675</c:v>
                </c:pt>
                <c:pt idx="1769">
                  <c:v>26.037236719275484</c:v>
                </c:pt>
                <c:pt idx="1770">
                  <c:v>26.025089325401876</c:v>
                </c:pt>
                <c:pt idx="1771">
                  <c:v>26.008385278599441</c:v>
                </c:pt>
                <c:pt idx="1772">
                  <c:v>25.991290691495646</c:v>
                </c:pt>
                <c:pt idx="1773">
                  <c:v>25.975309336902505</c:v>
                </c:pt>
                <c:pt idx="1774">
                  <c:v>25.955808106781525</c:v>
                </c:pt>
                <c:pt idx="1775">
                  <c:v>25.954462234179971</c:v>
                </c:pt>
                <c:pt idx="1776">
                  <c:v>25.951416932685557</c:v>
                </c:pt>
                <c:pt idx="1777">
                  <c:v>25.94702764320456</c:v>
                </c:pt>
                <c:pt idx="1778">
                  <c:v>25.932968187507331</c:v>
                </c:pt>
                <c:pt idx="1779">
                  <c:v>25.941230336142542</c:v>
                </c:pt>
                <c:pt idx="1780">
                  <c:v>25.94397582173751</c:v>
                </c:pt>
                <c:pt idx="1781">
                  <c:v>25.935463522453141</c:v>
                </c:pt>
                <c:pt idx="1782">
                  <c:v>25.927436896176172</c:v>
                </c:pt>
                <c:pt idx="1783">
                  <c:v>25.938890736199824</c:v>
                </c:pt>
                <c:pt idx="1784">
                  <c:v>25.948667602341157</c:v>
                </c:pt>
                <c:pt idx="1785">
                  <c:v>25.961359972267523</c:v>
                </c:pt>
                <c:pt idx="1786">
                  <c:v>25.965796957037846</c:v>
                </c:pt>
                <c:pt idx="1787">
                  <c:v>25.976064133990345</c:v>
                </c:pt>
                <c:pt idx="1788">
                  <c:v>25.98192597236817</c:v>
                </c:pt>
                <c:pt idx="1789">
                  <c:v>25.983562061170154</c:v>
                </c:pt>
                <c:pt idx="1790">
                  <c:v>25.99662650835819</c:v>
                </c:pt>
                <c:pt idx="1791">
                  <c:v>25.999631228303922</c:v>
                </c:pt>
                <c:pt idx="1792">
                  <c:v>26.010556603555958</c:v>
                </c:pt>
                <c:pt idx="1793">
                  <c:v>26.009048408658028</c:v>
                </c:pt>
                <c:pt idx="1794">
                  <c:v>26.016246257400418</c:v>
                </c:pt>
                <c:pt idx="1795">
                  <c:v>26.019136040377823</c:v>
                </c:pt>
                <c:pt idx="1796">
                  <c:v>26.009079927285718</c:v>
                </c:pt>
                <c:pt idx="1797">
                  <c:v>26.028573557853015</c:v>
                </c:pt>
                <c:pt idx="1798">
                  <c:v>26.039227305391936</c:v>
                </c:pt>
                <c:pt idx="1799">
                  <c:v>26.053119953661053</c:v>
                </c:pt>
                <c:pt idx="1800">
                  <c:v>26.035452114125821</c:v>
                </c:pt>
                <c:pt idx="1801">
                  <c:v>26.034978547566443</c:v>
                </c:pt>
                <c:pt idx="1802">
                  <c:v>26.026582627015905</c:v>
                </c:pt>
                <c:pt idx="1803">
                  <c:v>26.021726094162361</c:v>
                </c:pt>
                <c:pt idx="1804">
                  <c:v>26.021069663807243</c:v>
                </c:pt>
                <c:pt idx="1805">
                  <c:v>26.009813704960827</c:v>
                </c:pt>
                <c:pt idx="1806">
                  <c:v>25.987230415199335</c:v>
                </c:pt>
                <c:pt idx="1807">
                  <c:v>25.971638314750614</c:v>
                </c:pt>
                <c:pt idx="1808">
                  <c:v>25.951027118486937</c:v>
                </c:pt>
                <c:pt idx="1809">
                  <c:v>25.931919055453854</c:v>
                </c:pt>
                <c:pt idx="1810">
                  <c:v>25.907737384628003</c:v>
                </c:pt>
                <c:pt idx="1811">
                  <c:v>25.899156347807445</c:v>
                </c:pt>
                <c:pt idx="1812">
                  <c:v>25.888926028538865</c:v>
                </c:pt>
                <c:pt idx="1813">
                  <c:v>25.876444378934412</c:v>
                </c:pt>
                <c:pt idx="1814">
                  <c:v>25.863700774765611</c:v>
                </c:pt>
                <c:pt idx="1815">
                  <c:v>25.843265197533427</c:v>
                </c:pt>
                <c:pt idx="1816">
                  <c:v>25.823077973296716</c:v>
                </c:pt>
                <c:pt idx="1817">
                  <c:v>25.800170815869272</c:v>
                </c:pt>
                <c:pt idx="1818">
                  <c:v>25.785419827559533</c:v>
                </c:pt>
                <c:pt idx="1819">
                  <c:v>25.774123337924593</c:v>
                </c:pt>
                <c:pt idx="1820">
                  <c:v>25.761561199718926</c:v>
                </c:pt>
                <c:pt idx="1821">
                  <c:v>25.751033587213598</c:v>
                </c:pt>
                <c:pt idx="1822">
                  <c:v>25.737272720848228</c:v>
                </c:pt>
                <c:pt idx="1823">
                  <c:v>25.737347561604214</c:v>
                </c:pt>
                <c:pt idx="1824">
                  <c:v>25.734596298978591</c:v>
                </c:pt>
                <c:pt idx="1825">
                  <c:v>25.746681898540164</c:v>
                </c:pt>
                <c:pt idx="1826">
                  <c:v>25.761520139878098</c:v>
                </c:pt>
                <c:pt idx="1827">
                  <c:v>25.758387978002769</c:v>
                </c:pt>
                <c:pt idx="1828">
                  <c:v>25.754847624153985</c:v>
                </c:pt>
                <c:pt idx="1829">
                  <c:v>25.7356785671289</c:v>
                </c:pt>
                <c:pt idx="1830">
                  <c:v>25.74403118781964</c:v>
                </c:pt>
                <c:pt idx="1831">
                  <c:v>25.739732525962843</c:v>
                </c:pt>
                <c:pt idx="1832">
                  <c:v>25.738888303963961</c:v>
                </c:pt>
                <c:pt idx="1833">
                  <c:v>25.732918542720938</c:v>
                </c:pt>
                <c:pt idx="1834">
                  <c:v>25.734302316927252</c:v>
                </c:pt>
                <c:pt idx="1835">
                  <c:v>25.731764820724738</c:v>
                </c:pt>
                <c:pt idx="1836">
                  <c:v>25.738832076379261</c:v>
                </c:pt>
                <c:pt idx="1837">
                  <c:v>25.735634090310402</c:v>
                </c:pt>
                <c:pt idx="1838">
                  <c:v>25.732307568724895</c:v>
                </c:pt>
                <c:pt idx="1839">
                  <c:v>25.728885686894124</c:v>
                </c:pt>
                <c:pt idx="1840">
                  <c:v>25.739245654492869</c:v>
                </c:pt>
                <c:pt idx="1841">
                  <c:v>25.729561146395206</c:v>
                </c:pt>
                <c:pt idx="1842">
                  <c:v>25.718167253016077</c:v>
                </c:pt>
                <c:pt idx="1843">
                  <c:v>25.713139625635396</c:v>
                </c:pt>
                <c:pt idx="1844">
                  <c:v>25.701232464681734</c:v>
                </c:pt>
                <c:pt idx="1845">
                  <c:v>25.697190540473191</c:v>
                </c:pt>
                <c:pt idx="1846">
                  <c:v>25.689083995176535</c:v>
                </c:pt>
                <c:pt idx="1847">
                  <c:v>25.675954766709008</c:v>
                </c:pt>
                <c:pt idx="1848">
                  <c:v>25.662868780316998</c:v>
                </c:pt>
                <c:pt idx="1849">
                  <c:v>25.643064648764653</c:v>
                </c:pt>
                <c:pt idx="1850">
                  <c:v>25.626244356360463</c:v>
                </c:pt>
                <c:pt idx="1851">
                  <c:v>25.603508982768581</c:v>
                </c:pt>
                <c:pt idx="1852">
                  <c:v>25.590685256733284</c:v>
                </c:pt>
                <c:pt idx="1853">
                  <c:v>25.569526736300606</c:v>
                </c:pt>
                <c:pt idx="1854">
                  <c:v>25.549227395513853</c:v>
                </c:pt>
                <c:pt idx="1855">
                  <c:v>25.514716818133916</c:v>
                </c:pt>
                <c:pt idx="1856">
                  <c:v>25.488604956955619</c:v>
                </c:pt>
                <c:pt idx="1857">
                  <c:v>25.457154673789695</c:v>
                </c:pt>
                <c:pt idx="1858">
                  <c:v>25.441172522781535</c:v>
                </c:pt>
                <c:pt idx="1859">
                  <c:v>25.426956982291188</c:v>
                </c:pt>
                <c:pt idx="1860">
                  <c:v>25.419859354120117</c:v>
                </c:pt>
                <c:pt idx="1861">
                  <c:v>25.41458927410055</c:v>
                </c:pt>
                <c:pt idx="1862">
                  <c:v>25.402310576681547</c:v>
                </c:pt>
                <c:pt idx="1863">
                  <c:v>25.396492788112891</c:v>
                </c:pt>
                <c:pt idx="1864">
                  <c:v>25.385350177160326</c:v>
                </c:pt>
                <c:pt idx="1865">
                  <c:v>25.36943477468607</c:v>
                </c:pt>
                <c:pt idx="1866">
                  <c:v>25.352928769749834</c:v>
                </c:pt>
                <c:pt idx="1867">
                  <c:v>25.339942399412958</c:v>
                </c:pt>
                <c:pt idx="1868">
                  <c:v>25.339117029700539</c:v>
                </c:pt>
                <c:pt idx="1869">
                  <c:v>25.341803863845463</c:v>
                </c:pt>
                <c:pt idx="1870">
                  <c:v>25.329635625419026</c:v>
                </c:pt>
                <c:pt idx="1871">
                  <c:v>25.31201677193005</c:v>
                </c:pt>
                <c:pt idx="1872">
                  <c:v>25.310529937122816</c:v>
                </c:pt>
                <c:pt idx="1873">
                  <c:v>25.298910921397166</c:v>
                </c:pt>
                <c:pt idx="1874">
                  <c:v>25.290494969838367</c:v>
                </c:pt>
                <c:pt idx="1875">
                  <c:v>25.283455691547708</c:v>
                </c:pt>
                <c:pt idx="1876">
                  <c:v>25.282221310326157</c:v>
                </c:pt>
                <c:pt idx="1877">
                  <c:v>25.284313496730718</c:v>
                </c:pt>
                <c:pt idx="1878">
                  <c:v>25.277260736132046</c:v>
                </c:pt>
                <c:pt idx="1879">
                  <c:v>25.281768485167465</c:v>
                </c:pt>
                <c:pt idx="1880">
                  <c:v>25.274111182361761</c:v>
                </c:pt>
                <c:pt idx="1881">
                  <c:v>25.279576887161227</c:v>
                </c:pt>
                <c:pt idx="1882">
                  <c:v>25.287322951606313</c:v>
                </c:pt>
                <c:pt idx="1883">
                  <c:v>25.289091812628694</c:v>
                </c:pt>
                <c:pt idx="1884">
                  <c:v>25.281511272606483</c:v>
                </c:pt>
                <c:pt idx="1885">
                  <c:v>25.287078532993135</c:v>
                </c:pt>
                <c:pt idx="1886">
                  <c:v>25.276879492969428</c:v>
                </c:pt>
                <c:pt idx="1887">
                  <c:v>25.287733680193398</c:v>
                </c:pt>
                <c:pt idx="1888">
                  <c:v>25.284011544301286</c:v>
                </c:pt>
                <c:pt idx="1889">
                  <c:v>25.286500029026829</c:v>
                </c:pt>
                <c:pt idx="1890">
                  <c:v>25.281027346965807</c:v>
                </c:pt>
                <c:pt idx="1891">
                  <c:v>25.265255940252754</c:v>
                </c:pt>
                <c:pt idx="1892">
                  <c:v>25.263999011268872</c:v>
                </c:pt>
                <c:pt idx="1893">
                  <c:v>25.258020902607214</c:v>
                </c:pt>
                <c:pt idx="1894">
                  <c:v>25.247831962519786</c:v>
                </c:pt>
                <c:pt idx="1895">
                  <c:v>25.246982559788432</c:v>
                </c:pt>
                <c:pt idx="1896">
                  <c:v>25.245238878376238</c:v>
                </c:pt>
                <c:pt idx="1897">
                  <c:v>25.247879206881684</c:v>
                </c:pt>
                <c:pt idx="1898">
                  <c:v>25.234458323231586</c:v>
                </c:pt>
                <c:pt idx="1899">
                  <c:v>25.22165343937063</c:v>
                </c:pt>
                <c:pt idx="1900">
                  <c:v>25.209790511818497</c:v>
                </c:pt>
                <c:pt idx="1901">
                  <c:v>25.212438878697323</c:v>
                </c:pt>
                <c:pt idx="1902">
                  <c:v>25.203633604892712</c:v>
                </c:pt>
                <c:pt idx="1903">
                  <c:v>25.198939013591453</c:v>
                </c:pt>
                <c:pt idx="1904">
                  <c:v>25.197022416429782</c:v>
                </c:pt>
                <c:pt idx="1905">
                  <c:v>25.18623653528153</c:v>
                </c:pt>
                <c:pt idx="1906">
                  <c:v>25.17732505172377</c:v>
                </c:pt>
                <c:pt idx="1907">
                  <c:v>25.166312120636828</c:v>
                </c:pt>
                <c:pt idx="1908">
                  <c:v>25.165407887082644</c:v>
                </c:pt>
                <c:pt idx="1909">
                  <c:v>25.156724977310862</c:v>
                </c:pt>
                <c:pt idx="1910">
                  <c:v>25.153980472402015</c:v>
                </c:pt>
                <c:pt idx="1911">
                  <c:v>25.152718058693914</c:v>
                </c:pt>
                <c:pt idx="1912">
                  <c:v>25.135749900260876</c:v>
                </c:pt>
                <c:pt idx="1913">
                  <c:v>25.123885305240908</c:v>
                </c:pt>
                <c:pt idx="1914">
                  <c:v>25.122128218986063</c:v>
                </c:pt>
                <c:pt idx="1915">
                  <c:v>25.11615782091533</c:v>
                </c:pt>
                <c:pt idx="1916">
                  <c:v>25.128456835074861</c:v>
                </c:pt>
                <c:pt idx="1917">
                  <c:v>25.127676600458532</c:v>
                </c:pt>
                <c:pt idx="1918">
                  <c:v>25.129482283022615</c:v>
                </c:pt>
                <c:pt idx="1919">
                  <c:v>25.125968791223094</c:v>
                </c:pt>
                <c:pt idx="1920">
                  <c:v>25.124325792484726</c:v>
                </c:pt>
                <c:pt idx="1921">
                  <c:v>25.128628909481282</c:v>
                </c:pt>
                <c:pt idx="1922">
                  <c:v>25.125882477435173</c:v>
                </c:pt>
                <c:pt idx="1923">
                  <c:v>25.129384735226868</c:v>
                </c:pt>
                <c:pt idx="1924">
                  <c:v>25.137250075992725</c:v>
                </c:pt>
                <c:pt idx="1925">
                  <c:v>25.136016583298861</c:v>
                </c:pt>
                <c:pt idx="1926">
                  <c:v>25.138637099118423</c:v>
                </c:pt>
                <c:pt idx="1927">
                  <c:v>25.122605947897149</c:v>
                </c:pt>
                <c:pt idx="1928">
                  <c:v>25.117668043541173</c:v>
                </c:pt>
                <c:pt idx="1929">
                  <c:v>25.110339551499855</c:v>
                </c:pt>
                <c:pt idx="1930">
                  <c:v>25.11168708495283</c:v>
                </c:pt>
                <c:pt idx="1931">
                  <c:v>25.11945980631474</c:v>
                </c:pt>
                <c:pt idx="1932">
                  <c:v>25.120157482432045</c:v>
                </c:pt>
                <c:pt idx="1933">
                  <c:v>25.120695204516146</c:v>
                </c:pt>
                <c:pt idx="1934">
                  <c:v>25.110542424211562</c:v>
                </c:pt>
                <c:pt idx="1935">
                  <c:v>25.103472909360551</c:v>
                </c:pt>
                <c:pt idx="1936">
                  <c:v>25.104846025170829</c:v>
                </c:pt>
                <c:pt idx="1937">
                  <c:v>25.1048078376866</c:v>
                </c:pt>
                <c:pt idx="1938">
                  <c:v>25.10863041068367</c:v>
                </c:pt>
                <c:pt idx="1939">
                  <c:v>25.113406362411819</c:v>
                </c:pt>
                <c:pt idx="1940">
                  <c:v>25.122955646832793</c:v>
                </c:pt>
                <c:pt idx="1941">
                  <c:v>25.1290939851121</c:v>
                </c:pt>
                <c:pt idx="1942">
                  <c:v>25.142115829895811</c:v>
                </c:pt>
                <c:pt idx="1943">
                  <c:v>25.157017719379215</c:v>
                </c:pt>
                <c:pt idx="1944">
                  <c:v>25.16454710298347</c:v>
                </c:pt>
                <c:pt idx="1945">
                  <c:v>25.170079498097998</c:v>
                </c:pt>
                <c:pt idx="1946">
                  <c:v>25.178038433382888</c:v>
                </c:pt>
                <c:pt idx="1947">
                  <c:v>25.181075691649774</c:v>
                </c:pt>
                <c:pt idx="1948">
                  <c:v>25.174359572685276</c:v>
                </c:pt>
                <c:pt idx="1949">
                  <c:v>25.176080295714776</c:v>
                </c:pt>
                <c:pt idx="1950">
                  <c:v>25.179627332578512</c:v>
                </c:pt>
                <c:pt idx="1951">
                  <c:v>25.181593518251272</c:v>
                </c:pt>
                <c:pt idx="1952">
                  <c:v>25.189214155643004</c:v>
                </c:pt>
                <c:pt idx="1953">
                  <c:v>25.184349961564529</c:v>
                </c:pt>
                <c:pt idx="1954">
                  <c:v>25.177702173257995</c:v>
                </c:pt>
                <c:pt idx="1955">
                  <c:v>25.17924687891027</c:v>
                </c:pt>
                <c:pt idx="1956">
                  <c:v>25.178048993929337</c:v>
                </c:pt>
                <c:pt idx="1957">
                  <c:v>25.173590694758467</c:v>
                </c:pt>
                <c:pt idx="1958">
                  <c:v>25.17440591142223</c:v>
                </c:pt>
                <c:pt idx="1959">
                  <c:v>25.183573033547955</c:v>
                </c:pt>
                <c:pt idx="1960">
                  <c:v>25.178057201469496</c:v>
                </c:pt>
                <c:pt idx="1961">
                  <c:v>25.170383837527215</c:v>
                </c:pt>
                <c:pt idx="1962">
                  <c:v>25.164438578692327</c:v>
                </c:pt>
                <c:pt idx="1963">
                  <c:v>25.163377063186225</c:v>
                </c:pt>
                <c:pt idx="1964">
                  <c:v>25.172210514520589</c:v>
                </c:pt>
                <c:pt idx="1965">
                  <c:v>25.189614619069637</c:v>
                </c:pt>
                <c:pt idx="1966">
                  <c:v>25.189269464157054</c:v>
                </c:pt>
                <c:pt idx="1967">
                  <c:v>25.200663089434567</c:v>
                </c:pt>
                <c:pt idx="1968">
                  <c:v>25.201507232142394</c:v>
                </c:pt>
                <c:pt idx="1969">
                  <c:v>25.197650540418998</c:v>
                </c:pt>
                <c:pt idx="1970">
                  <c:v>25.193970806461785</c:v>
                </c:pt>
                <c:pt idx="1971">
                  <c:v>25.185230501728352</c:v>
                </c:pt>
                <c:pt idx="1972">
                  <c:v>25.192142268869254</c:v>
                </c:pt>
                <c:pt idx="1973">
                  <c:v>25.182290032705467</c:v>
                </c:pt>
                <c:pt idx="1974">
                  <c:v>25.167157788556889</c:v>
                </c:pt>
                <c:pt idx="1975">
                  <c:v>25.152029057971124</c:v>
                </c:pt>
                <c:pt idx="1976">
                  <c:v>25.134480359655971</c:v>
                </c:pt>
                <c:pt idx="1977">
                  <c:v>25.123638189144877</c:v>
                </c:pt>
                <c:pt idx="1978">
                  <c:v>25.123370238907999</c:v>
                </c:pt>
                <c:pt idx="1979">
                  <c:v>25.1223588859297</c:v>
                </c:pt>
                <c:pt idx="1980">
                  <c:v>25.11867864312195</c:v>
                </c:pt>
                <c:pt idx="1981">
                  <c:v>25.120458402607305</c:v>
                </c:pt>
                <c:pt idx="1982">
                  <c:v>25.116467164038323</c:v>
                </c:pt>
                <c:pt idx="1983">
                  <c:v>25.11907729585219</c:v>
                </c:pt>
                <c:pt idx="1984">
                  <c:v>25.125181151197911</c:v>
                </c:pt>
                <c:pt idx="1985">
                  <c:v>25.116796189188168</c:v>
                </c:pt>
                <c:pt idx="1986">
                  <c:v>25.108055508827533</c:v>
                </c:pt>
                <c:pt idx="1987">
                  <c:v>25.120566993373959</c:v>
                </c:pt>
                <c:pt idx="1988">
                  <c:v>25.119138839818952</c:v>
                </c:pt>
                <c:pt idx="1989">
                  <c:v>25.114268250114328</c:v>
                </c:pt>
                <c:pt idx="1990">
                  <c:v>25.102746474915929</c:v>
                </c:pt>
                <c:pt idx="1991">
                  <c:v>25.094863985411124</c:v>
                </c:pt>
                <c:pt idx="1992">
                  <c:v>25.0886326669964</c:v>
                </c:pt>
                <c:pt idx="1993">
                  <c:v>25.078713191597252</c:v>
                </c:pt>
                <c:pt idx="1994">
                  <c:v>25.071585597509035</c:v>
                </c:pt>
                <c:pt idx="1995">
                  <c:v>25.051750368206907</c:v>
                </c:pt>
                <c:pt idx="1996">
                  <c:v>25.048546917059173</c:v>
                </c:pt>
                <c:pt idx="1997">
                  <c:v>25.034879861177519</c:v>
                </c:pt>
                <c:pt idx="1998">
                  <c:v>25.02221800648023</c:v>
                </c:pt>
                <c:pt idx="1999">
                  <c:v>25.011678242776174</c:v>
                </c:pt>
                <c:pt idx="2000">
                  <c:v>25.000912270105236</c:v>
                </c:pt>
                <c:pt idx="2001">
                  <c:v>24.999072407532079</c:v>
                </c:pt>
                <c:pt idx="2002">
                  <c:v>24.979096380887874</c:v>
                </c:pt>
                <c:pt idx="2003">
                  <c:v>24.974193859095188</c:v>
                </c:pt>
                <c:pt idx="2004">
                  <c:v>24.969462486000996</c:v>
                </c:pt>
                <c:pt idx="2005">
                  <c:v>24.97967312644543</c:v>
                </c:pt>
                <c:pt idx="2006">
                  <c:v>24.976675305113478</c:v>
                </c:pt>
                <c:pt idx="2007">
                  <c:v>24.979056474820677</c:v>
                </c:pt>
                <c:pt idx="2008">
                  <c:v>24.977349228283497</c:v>
                </c:pt>
                <c:pt idx="2009">
                  <c:v>24.96771920371522</c:v>
                </c:pt>
                <c:pt idx="2010">
                  <c:v>24.954936614828068</c:v>
                </c:pt>
                <c:pt idx="2011">
                  <c:v>24.942769388994602</c:v>
                </c:pt>
                <c:pt idx="2012">
                  <c:v>24.925061006814413</c:v>
                </c:pt>
                <c:pt idx="2013">
                  <c:v>24.909782641412427</c:v>
                </c:pt>
                <c:pt idx="2014">
                  <c:v>24.900323123603361</c:v>
                </c:pt>
                <c:pt idx="2015">
                  <c:v>24.900107921978165</c:v>
                </c:pt>
                <c:pt idx="2016">
                  <c:v>24.898939955659237</c:v>
                </c:pt>
                <c:pt idx="2017">
                  <c:v>24.899260418439422</c:v>
                </c:pt>
                <c:pt idx="2018">
                  <c:v>24.900789279765277</c:v>
                </c:pt>
                <c:pt idx="2019">
                  <c:v>24.89329698917312</c:v>
                </c:pt>
                <c:pt idx="2020">
                  <c:v>24.904715899644671</c:v>
                </c:pt>
                <c:pt idx="2021">
                  <c:v>24.909311789030323</c:v>
                </c:pt>
                <c:pt idx="2022">
                  <c:v>24.911358882691726</c:v>
                </c:pt>
                <c:pt idx="2023">
                  <c:v>24.909843443236802</c:v>
                </c:pt>
                <c:pt idx="2024">
                  <c:v>24.914483939845304</c:v>
                </c:pt>
                <c:pt idx="2025">
                  <c:v>24.917454317643898</c:v>
                </c:pt>
                <c:pt idx="2026">
                  <c:v>24.907961973525307</c:v>
                </c:pt>
                <c:pt idx="2027">
                  <c:v>24.898588962164794</c:v>
                </c:pt>
                <c:pt idx="2028">
                  <c:v>24.894486724808061</c:v>
                </c:pt>
                <c:pt idx="2029">
                  <c:v>24.898247359880255</c:v>
                </c:pt>
                <c:pt idx="2030">
                  <c:v>24.904401781972581</c:v>
                </c:pt>
                <c:pt idx="2031">
                  <c:v>24.899494131454489</c:v>
                </c:pt>
                <c:pt idx="2032">
                  <c:v>24.901608583545894</c:v>
                </c:pt>
                <c:pt idx="2033">
                  <c:v>24.897231049774273</c:v>
                </c:pt>
                <c:pt idx="2034">
                  <c:v>24.90142616159789</c:v>
                </c:pt>
                <c:pt idx="2035">
                  <c:v>24.890539807840071</c:v>
                </c:pt>
                <c:pt idx="2036">
                  <c:v>24.893169696915344</c:v>
                </c:pt>
                <c:pt idx="2037">
                  <c:v>24.885847681795578</c:v>
                </c:pt>
                <c:pt idx="2038">
                  <c:v>24.887798095376297</c:v>
                </c:pt>
                <c:pt idx="2039">
                  <c:v>24.884546290605183</c:v>
                </c:pt>
                <c:pt idx="2040">
                  <c:v>24.882677661216743</c:v>
                </c:pt>
                <c:pt idx="2041">
                  <c:v>24.878976698048714</c:v>
                </c:pt>
                <c:pt idx="2042">
                  <c:v>24.891990350416393</c:v>
                </c:pt>
                <c:pt idx="2043">
                  <c:v>24.898954814301174</c:v>
                </c:pt>
                <c:pt idx="2044">
                  <c:v>24.897557794754782</c:v>
                </c:pt>
                <c:pt idx="2045">
                  <c:v>24.904473025145379</c:v>
                </c:pt>
                <c:pt idx="2046">
                  <c:v>24.900046384661451</c:v>
                </c:pt>
                <c:pt idx="2047">
                  <c:v>24.887874068612529</c:v>
                </c:pt>
                <c:pt idx="2048">
                  <c:v>24.8782470855847</c:v>
                </c:pt>
                <c:pt idx="2049">
                  <c:v>24.871194742475229</c:v>
                </c:pt>
                <c:pt idx="2050">
                  <c:v>24.859225567956759</c:v>
                </c:pt>
                <c:pt idx="2051">
                  <c:v>24.856465677776324</c:v>
                </c:pt>
                <c:pt idx="2052">
                  <c:v>24.863748026031487</c:v>
                </c:pt>
                <c:pt idx="2053">
                  <c:v>24.865344637234344</c:v>
                </c:pt>
                <c:pt idx="2054">
                  <c:v>24.854905846719937</c:v>
                </c:pt>
                <c:pt idx="2055">
                  <c:v>24.857764052977437</c:v>
                </c:pt>
                <c:pt idx="2056">
                  <c:v>24.864166415661384</c:v>
                </c:pt>
                <c:pt idx="2057">
                  <c:v>24.864433502476814</c:v>
                </c:pt>
                <c:pt idx="2058">
                  <c:v>24.873558742409646</c:v>
                </c:pt>
                <c:pt idx="2059">
                  <c:v>24.873359234232385</c:v>
                </c:pt>
                <c:pt idx="2060">
                  <c:v>24.86955200274938</c:v>
                </c:pt>
                <c:pt idx="2061">
                  <c:v>24.866665706656953</c:v>
                </c:pt>
                <c:pt idx="2062">
                  <c:v>24.857983922173425</c:v>
                </c:pt>
                <c:pt idx="2063">
                  <c:v>24.860535620094119</c:v>
                </c:pt>
                <c:pt idx="2064">
                  <c:v>24.858407093993247</c:v>
                </c:pt>
                <c:pt idx="2065">
                  <c:v>24.860315103467606</c:v>
                </c:pt>
                <c:pt idx="2066">
                  <c:v>24.861894129791999</c:v>
                </c:pt>
                <c:pt idx="2067">
                  <c:v>24.865163888586281</c:v>
                </c:pt>
                <c:pt idx="2068">
                  <c:v>24.855738572990525</c:v>
                </c:pt>
                <c:pt idx="2069">
                  <c:v>24.857373222655113</c:v>
                </c:pt>
                <c:pt idx="2070">
                  <c:v>24.857355778585063</c:v>
                </c:pt>
                <c:pt idx="2071">
                  <c:v>24.861655744226326</c:v>
                </c:pt>
                <c:pt idx="2072">
                  <c:v>24.864574085178688</c:v>
                </c:pt>
                <c:pt idx="2073">
                  <c:v>24.865972394370711</c:v>
                </c:pt>
                <c:pt idx="2074">
                  <c:v>24.872161556959909</c:v>
                </c:pt>
                <c:pt idx="2075">
                  <c:v>24.863139134953609</c:v>
                </c:pt>
                <c:pt idx="2076">
                  <c:v>24.861088042053254</c:v>
                </c:pt>
                <c:pt idx="2077">
                  <c:v>24.860131890866906</c:v>
                </c:pt>
                <c:pt idx="2078">
                  <c:v>24.860091688359926</c:v>
                </c:pt>
                <c:pt idx="2079">
                  <c:v>24.867569328928212</c:v>
                </c:pt>
                <c:pt idx="2080">
                  <c:v>24.881783222371062</c:v>
                </c:pt>
                <c:pt idx="2081">
                  <c:v>24.885841171276823</c:v>
                </c:pt>
                <c:pt idx="2082">
                  <c:v>24.880163945911921</c:v>
                </c:pt>
                <c:pt idx="2083">
                  <c:v>24.869232220004804</c:v>
                </c:pt>
                <c:pt idx="2084">
                  <c:v>24.871912517613261</c:v>
                </c:pt>
                <c:pt idx="2085">
                  <c:v>24.874664471509199</c:v>
                </c:pt>
                <c:pt idx="2086">
                  <c:v>24.877249639407637</c:v>
                </c:pt>
                <c:pt idx="2087">
                  <c:v>24.904776499994959</c:v>
                </c:pt>
                <c:pt idx="2088">
                  <c:v>24.904612795276787</c:v>
                </c:pt>
                <c:pt idx="2089">
                  <c:v>24.918334243644459</c:v>
                </c:pt>
                <c:pt idx="2090">
                  <c:v>24.910406833325244</c:v>
                </c:pt>
                <c:pt idx="2091">
                  <c:v>24.908466945297189</c:v>
                </c:pt>
                <c:pt idx="2092">
                  <c:v>24.905637475181681</c:v>
                </c:pt>
                <c:pt idx="2093">
                  <c:v>24.898181146423774</c:v>
                </c:pt>
                <c:pt idx="2094">
                  <c:v>24.910912561496904</c:v>
                </c:pt>
                <c:pt idx="2095">
                  <c:v>24.891724120494118</c:v>
                </c:pt>
                <c:pt idx="2096">
                  <c:v>24.879840493030112</c:v>
                </c:pt>
                <c:pt idx="2097">
                  <c:v>24.869115380435368</c:v>
                </c:pt>
                <c:pt idx="2098">
                  <c:v>24.866873659333528</c:v>
                </c:pt>
                <c:pt idx="2099">
                  <c:v>24.86474943222262</c:v>
                </c:pt>
                <c:pt idx="2100">
                  <c:v>24.86124467731327</c:v>
                </c:pt>
                <c:pt idx="2101">
                  <c:v>24.857083094838959</c:v>
                </c:pt>
                <c:pt idx="2102">
                  <c:v>24.854628480893815</c:v>
                </c:pt>
                <c:pt idx="2103">
                  <c:v>24.83173204240769</c:v>
                </c:pt>
                <c:pt idx="2104">
                  <c:v>24.814622182815885</c:v>
                </c:pt>
                <c:pt idx="2105">
                  <c:v>24.800103165952976</c:v>
                </c:pt>
                <c:pt idx="2106">
                  <c:v>24.80540681611765</c:v>
                </c:pt>
                <c:pt idx="2107">
                  <c:v>24.815432533624222</c:v>
                </c:pt>
                <c:pt idx="2108">
                  <c:v>24.836463186429217</c:v>
                </c:pt>
                <c:pt idx="2109">
                  <c:v>24.821128381603483</c:v>
                </c:pt>
                <c:pt idx="2110">
                  <c:v>24.805680912111946</c:v>
                </c:pt>
                <c:pt idx="2111">
                  <c:v>24.794859882671243</c:v>
                </c:pt>
                <c:pt idx="2112">
                  <c:v>24.784967778771897</c:v>
                </c:pt>
                <c:pt idx="2113">
                  <c:v>24.791190192601977</c:v>
                </c:pt>
                <c:pt idx="2114">
                  <c:v>24.793479149479708</c:v>
                </c:pt>
                <c:pt idx="2115">
                  <c:v>24.787049026179169</c:v>
                </c:pt>
                <c:pt idx="2116">
                  <c:v>24.789723456271854</c:v>
                </c:pt>
                <c:pt idx="2117">
                  <c:v>24.767766172058987</c:v>
                </c:pt>
                <c:pt idx="2118">
                  <c:v>24.768305641160779</c:v>
                </c:pt>
                <c:pt idx="2119">
                  <c:v>24.755330778724954</c:v>
                </c:pt>
                <c:pt idx="2120">
                  <c:v>24.760297195573681</c:v>
                </c:pt>
                <c:pt idx="2121">
                  <c:v>24.756253160471989</c:v>
                </c:pt>
                <c:pt idx="2122">
                  <c:v>24.762324533380159</c:v>
                </c:pt>
                <c:pt idx="2123">
                  <c:v>24.773395762778662</c:v>
                </c:pt>
                <c:pt idx="2124">
                  <c:v>24.759218120850701</c:v>
                </c:pt>
                <c:pt idx="2125">
                  <c:v>24.770208055338585</c:v>
                </c:pt>
                <c:pt idx="2126">
                  <c:v>24.762108827059294</c:v>
                </c:pt>
                <c:pt idx="2127">
                  <c:v>24.761658185369892</c:v>
                </c:pt>
                <c:pt idx="2128">
                  <c:v>24.765764527750083</c:v>
                </c:pt>
                <c:pt idx="2129">
                  <c:v>24.763837285638186</c:v>
                </c:pt>
                <c:pt idx="2130">
                  <c:v>24.76762308131044</c:v>
                </c:pt>
                <c:pt idx="2131">
                  <c:v>24.756846589332461</c:v>
                </c:pt>
                <c:pt idx="2132">
                  <c:v>24.714257268135913</c:v>
                </c:pt>
                <c:pt idx="2133">
                  <c:v>24.708780379658098</c:v>
                </c:pt>
                <c:pt idx="2134">
                  <c:v>24.704603976473376</c:v>
                </c:pt>
                <c:pt idx="2135">
                  <c:v>24.706534112797151</c:v>
                </c:pt>
                <c:pt idx="2136">
                  <c:v>24.710279104327988</c:v>
                </c:pt>
                <c:pt idx="2137">
                  <c:v>24.695420143181931</c:v>
                </c:pt>
                <c:pt idx="2138">
                  <c:v>24.661779664242747</c:v>
                </c:pt>
                <c:pt idx="2139">
                  <c:v>24.649039653741543</c:v>
                </c:pt>
                <c:pt idx="2140">
                  <c:v>24.639101641619185</c:v>
                </c:pt>
                <c:pt idx="2141">
                  <c:v>24.642987807093235</c:v>
                </c:pt>
                <c:pt idx="2142">
                  <c:v>24.65575042905035</c:v>
                </c:pt>
                <c:pt idx="2143">
                  <c:v>24.656786768349193</c:v>
                </c:pt>
                <c:pt idx="2144">
                  <c:v>24.655739674686945</c:v>
                </c:pt>
                <c:pt idx="2145">
                  <c:v>24.649027586895578</c:v>
                </c:pt>
                <c:pt idx="2146">
                  <c:v>24.640236063377547</c:v>
                </c:pt>
                <c:pt idx="2147">
                  <c:v>24.639240881663646</c:v>
                </c:pt>
                <c:pt idx="2148">
                  <c:v>24.636625730505088</c:v>
                </c:pt>
                <c:pt idx="2149">
                  <c:v>24.63417234606796</c:v>
                </c:pt>
                <c:pt idx="2150">
                  <c:v>24.642861421762937</c:v>
                </c:pt>
                <c:pt idx="2151">
                  <c:v>24.62900203950672</c:v>
                </c:pt>
                <c:pt idx="2152">
                  <c:v>24.619681572239642</c:v>
                </c:pt>
                <c:pt idx="2153">
                  <c:v>24.604127075516733</c:v>
                </c:pt>
                <c:pt idx="2154">
                  <c:v>24.599991131304932</c:v>
                </c:pt>
                <c:pt idx="2155">
                  <c:v>24.598593811549147</c:v>
                </c:pt>
                <c:pt idx="2156">
                  <c:v>24.609767492657792</c:v>
                </c:pt>
                <c:pt idx="2157">
                  <c:v>24.622137432521981</c:v>
                </c:pt>
                <c:pt idx="2158">
                  <c:v>24.604477949227885</c:v>
                </c:pt>
                <c:pt idx="2159">
                  <c:v>24.602309546549325</c:v>
                </c:pt>
                <c:pt idx="2160">
                  <c:v>24.598224786219564</c:v>
                </c:pt>
                <c:pt idx="2161">
                  <c:v>24.602414703677756</c:v>
                </c:pt>
                <c:pt idx="2162">
                  <c:v>24.639118137078601</c:v>
                </c:pt>
                <c:pt idx="2163">
                  <c:v>24.655539429207625</c:v>
                </c:pt>
                <c:pt idx="2164">
                  <c:v>24.676055902923736</c:v>
                </c:pt>
                <c:pt idx="2165">
                  <c:v>24.670355919447122</c:v>
                </c:pt>
                <c:pt idx="2166">
                  <c:v>24.654790843606392</c:v>
                </c:pt>
                <c:pt idx="2167">
                  <c:v>24.654006414132329</c:v>
                </c:pt>
                <c:pt idx="2168">
                  <c:v>24.658475015935728</c:v>
                </c:pt>
                <c:pt idx="2169">
                  <c:v>24.672018322296619</c:v>
                </c:pt>
                <c:pt idx="2170">
                  <c:v>24.680444511514185</c:v>
                </c:pt>
                <c:pt idx="2171">
                  <c:v>24.681809663977752</c:v>
                </c:pt>
                <c:pt idx="2172">
                  <c:v>24.657169559629306</c:v>
                </c:pt>
                <c:pt idx="2173">
                  <c:v>24.644519266094914</c:v>
                </c:pt>
                <c:pt idx="2174">
                  <c:v>24.630872545764522</c:v>
                </c:pt>
                <c:pt idx="2175">
                  <c:v>24.627447482379164</c:v>
                </c:pt>
                <c:pt idx="2176">
                  <c:v>24.618481211289474</c:v>
                </c:pt>
                <c:pt idx="2177">
                  <c:v>24.609960210164441</c:v>
                </c:pt>
                <c:pt idx="2178">
                  <c:v>24.609095440115425</c:v>
                </c:pt>
                <c:pt idx="2179">
                  <c:v>24.585534448205088</c:v>
                </c:pt>
                <c:pt idx="2180">
                  <c:v>24.569335432793252</c:v>
                </c:pt>
                <c:pt idx="2181">
                  <c:v>24.580250225454158</c:v>
                </c:pt>
                <c:pt idx="2182">
                  <c:v>24.583914279179478</c:v>
                </c:pt>
                <c:pt idx="2183">
                  <c:v>24.578680321497647</c:v>
                </c:pt>
                <c:pt idx="2184">
                  <c:v>24.575932233804316</c:v>
                </c:pt>
                <c:pt idx="2185">
                  <c:v>24.583605307744953</c:v>
                </c:pt>
                <c:pt idx="2186">
                  <c:v>24.560383920409929</c:v>
                </c:pt>
                <c:pt idx="2187">
                  <c:v>24.549847917565639</c:v>
                </c:pt>
                <c:pt idx="2188">
                  <c:v>24.560976808744766</c:v>
                </c:pt>
                <c:pt idx="2189">
                  <c:v>24.553458618123148</c:v>
                </c:pt>
                <c:pt idx="2190">
                  <c:v>24.547974042661647</c:v>
                </c:pt>
                <c:pt idx="2191">
                  <c:v>24.54325036905756</c:v>
                </c:pt>
                <c:pt idx="2192">
                  <c:v>24.547094839531301</c:v>
                </c:pt>
                <c:pt idx="2193">
                  <c:v>24.528862250551125</c:v>
                </c:pt>
                <c:pt idx="2194">
                  <c:v>24.508000436873427</c:v>
                </c:pt>
                <c:pt idx="2195">
                  <c:v>24.514042836234051</c:v>
                </c:pt>
                <c:pt idx="2196">
                  <c:v>24.511184561359084</c:v>
                </c:pt>
                <c:pt idx="2197">
                  <c:v>24.510212061251924</c:v>
                </c:pt>
                <c:pt idx="2198">
                  <c:v>24.51630509107823</c:v>
                </c:pt>
                <c:pt idx="2199">
                  <c:v>24.519766434059925</c:v>
                </c:pt>
                <c:pt idx="2200">
                  <c:v>24.516722547094094</c:v>
                </c:pt>
                <c:pt idx="2201">
                  <c:v>24.500689897344841</c:v>
                </c:pt>
                <c:pt idx="2202">
                  <c:v>24.50724913377714</c:v>
                </c:pt>
                <c:pt idx="2203">
                  <c:v>24.50887929845112</c:v>
                </c:pt>
                <c:pt idx="2204">
                  <c:v>24.509581468812954</c:v>
                </c:pt>
                <c:pt idx="2205">
                  <c:v>24.506191590263551</c:v>
                </c:pt>
                <c:pt idx="2206">
                  <c:v>24.514630514730325</c:v>
                </c:pt>
                <c:pt idx="2207">
                  <c:v>24.501986750351669</c:v>
                </c:pt>
                <c:pt idx="2208">
                  <c:v>24.48037743495674</c:v>
                </c:pt>
                <c:pt idx="2209">
                  <c:v>24.484150750362879</c:v>
                </c:pt>
                <c:pt idx="2210">
                  <c:v>24.478556290417785</c:v>
                </c:pt>
                <c:pt idx="2211">
                  <c:v>24.481418246509008</c:v>
                </c:pt>
                <c:pt idx="2212">
                  <c:v>24.474688753429486</c:v>
                </c:pt>
                <c:pt idx="2213">
                  <c:v>24.489327926778174</c:v>
                </c:pt>
                <c:pt idx="2214">
                  <c:v>24.47168817832857</c:v>
                </c:pt>
                <c:pt idx="2215">
                  <c:v>24.45482957458459</c:v>
                </c:pt>
                <c:pt idx="2216">
                  <c:v>24.461514958983262</c:v>
                </c:pt>
                <c:pt idx="2217">
                  <c:v>24.451226762093565</c:v>
                </c:pt>
                <c:pt idx="2218">
                  <c:v>24.445217552757036</c:v>
                </c:pt>
                <c:pt idx="2219">
                  <c:v>24.441951637531634</c:v>
                </c:pt>
                <c:pt idx="2220">
                  <c:v>24.453104735709697</c:v>
                </c:pt>
                <c:pt idx="2221">
                  <c:v>24.439528580608268</c:v>
                </c:pt>
                <c:pt idx="2222">
                  <c:v>24.4121416242753</c:v>
                </c:pt>
                <c:pt idx="2223">
                  <c:v>24.41617424939486</c:v>
                </c:pt>
                <c:pt idx="2224">
                  <c:v>24.419231338604273</c:v>
                </c:pt>
                <c:pt idx="2225">
                  <c:v>24.422998391981803</c:v>
                </c:pt>
                <c:pt idx="2226">
                  <c:v>24.42240581334303</c:v>
                </c:pt>
                <c:pt idx="2227">
                  <c:v>24.431414926438649</c:v>
                </c:pt>
                <c:pt idx="2228">
                  <c:v>24.411621725474635</c:v>
                </c:pt>
                <c:pt idx="2229">
                  <c:v>24.399951500734009</c:v>
                </c:pt>
                <c:pt idx="2230">
                  <c:v>24.399608448785973</c:v>
                </c:pt>
                <c:pt idx="2231">
                  <c:v>24.39740816821125</c:v>
                </c:pt>
                <c:pt idx="2232">
                  <c:v>24.396353352727786</c:v>
                </c:pt>
                <c:pt idx="2233">
                  <c:v>24.397984928064012</c:v>
                </c:pt>
                <c:pt idx="2234">
                  <c:v>24.396014457339575</c:v>
                </c:pt>
                <c:pt idx="2235">
                  <c:v>24.384562708360253</c:v>
                </c:pt>
                <c:pt idx="2236">
                  <c:v>24.363331228193204</c:v>
                </c:pt>
                <c:pt idx="2237">
                  <c:v>24.36848988147597</c:v>
                </c:pt>
                <c:pt idx="2238">
                  <c:v>24.372421135976772</c:v>
                </c:pt>
                <c:pt idx="2239">
                  <c:v>24.38568570579255</c:v>
                </c:pt>
                <c:pt idx="2240">
                  <c:v>24.380706147388373</c:v>
                </c:pt>
                <c:pt idx="2241">
                  <c:v>24.385975003104679</c:v>
                </c:pt>
                <c:pt idx="2242">
                  <c:v>24.36534958683475</c:v>
                </c:pt>
                <c:pt idx="2243">
                  <c:v>24.338030792495172</c:v>
                </c:pt>
                <c:pt idx="2244">
                  <c:v>24.340947862520387</c:v>
                </c:pt>
                <c:pt idx="2245">
                  <c:v>24.3487869912992</c:v>
                </c:pt>
                <c:pt idx="2246">
                  <c:v>24.365774266185532</c:v>
                </c:pt>
                <c:pt idx="2247">
                  <c:v>24.368032801378458</c:v>
                </c:pt>
                <c:pt idx="2248">
                  <c:v>24.377840712532549</c:v>
                </c:pt>
                <c:pt idx="2249">
                  <c:v>24.362151496672546</c:v>
                </c:pt>
                <c:pt idx="2250">
                  <c:v>24.344002264845209</c:v>
                </c:pt>
                <c:pt idx="2251">
                  <c:v>24.347158795884106</c:v>
                </c:pt>
                <c:pt idx="2252">
                  <c:v>24.34387776789362</c:v>
                </c:pt>
                <c:pt idx="2253">
                  <c:v>24.346512165206033</c:v>
                </c:pt>
                <c:pt idx="2254">
                  <c:v>24.339139226014858</c:v>
                </c:pt>
                <c:pt idx="2255">
                  <c:v>24.330559041503342</c:v>
                </c:pt>
                <c:pt idx="2256">
                  <c:v>24.319510822054156</c:v>
                </c:pt>
                <c:pt idx="2257">
                  <c:v>24.295972358799869</c:v>
                </c:pt>
                <c:pt idx="2258">
                  <c:v>24.305089648247321</c:v>
                </c:pt>
                <c:pt idx="2259">
                  <c:v>24.308395449158024</c:v>
                </c:pt>
                <c:pt idx="2260">
                  <c:v>24.303904459838872</c:v>
                </c:pt>
                <c:pt idx="2261">
                  <c:v>24.30085964293276</c:v>
                </c:pt>
                <c:pt idx="2262">
                  <c:v>24.305044754705893</c:v>
                </c:pt>
                <c:pt idx="2263">
                  <c:v>24.284223688386607</c:v>
                </c:pt>
                <c:pt idx="2264">
                  <c:v>24.278055587502603</c:v>
                </c:pt>
                <c:pt idx="2265">
                  <c:v>24.286720313292999</c:v>
                </c:pt>
                <c:pt idx="2266">
                  <c:v>24.292111279714458</c:v>
                </c:pt>
                <c:pt idx="2267">
                  <c:v>24.290898221561147</c:v>
                </c:pt>
                <c:pt idx="2268">
                  <c:v>24.291835100876316</c:v>
                </c:pt>
                <c:pt idx="2269">
                  <c:v>24.284417304837465</c:v>
                </c:pt>
                <c:pt idx="2270">
                  <c:v>24.278296082033176</c:v>
                </c:pt>
                <c:pt idx="2271">
                  <c:v>24.266051174423161</c:v>
                </c:pt>
                <c:pt idx="2272">
                  <c:v>24.284991292923998</c:v>
                </c:pt>
                <c:pt idx="2273">
                  <c:v>24.295928264399343</c:v>
                </c:pt>
                <c:pt idx="2274">
                  <c:v>24.307616513598621</c:v>
                </c:pt>
                <c:pt idx="2275">
                  <c:v>24.297799463917741</c:v>
                </c:pt>
                <c:pt idx="2276">
                  <c:v>24.285399123580767</c:v>
                </c:pt>
                <c:pt idx="2277">
                  <c:v>24.268602389627283</c:v>
                </c:pt>
                <c:pt idx="2278">
                  <c:v>24.248818075370004</c:v>
                </c:pt>
                <c:pt idx="2279">
                  <c:v>24.259308914713213</c:v>
                </c:pt>
                <c:pt idx="2280">
                  <c:v>24.262040604821571</c:v>
                </c:pt>
                <c:pt idx="2281">
                  <c:v>24.269868284896315</c:v>
                </c:pt>
                <c:pt idx="2282">
                  <c:v>24.271340231993701</c:v>
                </c:pt>
                <c:pt idx="2283">
                  <c:v>24.265806859439977</c:v>
                </c:pt>
                <c:pt idx="2284">
                  <c:v>24.246078535752687</c:v>
                </c:pt>
                <c:pt idx="2285">
                  <c:v>24.239017184157277</c:v>
                </c:pt>
                <c:pt idx="2286">
                  <c:v>24.242679295065138</c:v>
                </c:pt>
                <c:pt idx="2287">
                  <c:v>24.248633898615324</c:v>
                </c:pt>
                <c:pt idx="2288">
                  <c:v>24.240810979585273</c:v>
                </c:pt>
                <c:pt idx="2289">
                  <c:v>24.235362514058647</c:v>
                </c:pt>
                <c:pt idx="2290">
                  <c:v>24.233308978747889</c:v>
                </c:pt>
                <c:pt idx="2291">
                  <c:v>24.216481605320805</c:v>
                </c:pt>
                <c:pt idx="2292">
                  <c:v>24.205753666025966</c:v>
                </c:pt>
                <c:pt idx="2293">
                  <c:v>24.215902830411451</c:v>
                </c:pt>
                <c:pt idx="2294">
                  <c:v>24.212838527846159</c:v>
                </c:pt>
                <c:pt idx="2295">
                  <c:v>24.203853708322832</c:v>
                </c:pt>
                <c:pt idx="2296">
                  <c:v>24.194279347767853</c:v>
                </c:pt>
                <c:pt idx="2297">
                  <c:v>24.195517197441355</c:v>
                </c:pt>
                <c:pt idx="2298">
                  <c:v>24.177966043937182</c:v>
                </c:pt>
                <c:pt idx="2299">
                  <c:v>24.166151881465243</c:v>
                </c:pt>
                <c:pt idx="2300">
                  <c:v>24.166161463230779</c:v>
                </c:pt>
                <c:pt idx="2301">
                  <c:v>24.154517974999081</c:v>
                </c:pt>
                <c:pt idx="2302">
                  <c:v>24.145533613852184</c:v>
                </c:pt>
                <c:pt idx="2303">
                  <c:v>24.134059940899704</c:v>
                </c:pt>
                <c:pt idx="2304">
                  <c:v>24.1276679743684</c:v>
                </c:pt>
                <c:pt idx="2305">
                  <c:v>24.114360015077505</c:v>
                </c:pt>
                <c:pt idx="2306">
                  <c:v>24.102598553230798</c:v>
                </c:pt>
                <c:pt idx="2307">
                  <c:v>24.108599651815094</c:v>
                </c:pt>
                <c:pt idx="2308">
                  <c:v>24.113874949616608</c:v>
                </c:pt>
                <c:pt idx="2309">
                  <c:v>24.125001831801185</c:v>
                </c:pt>
                <c:pt idx="2310">
                  <c:v>24.122450912657122</c:v>
                </c:pt>
                <c:pt idx="2311">
                  <c:v>24.116033281075033</c:v>
                </c:pt>
                <c:pt idx="2312">
                  <c:v>24.095219590700687</c:v>
                </c:pt>
                <c:pt idx="2313">
                  <c:v>24.081895115843086</c:v>
                </c:pt>
                <c:pt idx="2314">
                  <c:v>24.089427830884542</c:v>
                </c:pt>
                <c:pt idx="2315">
                  <c:v>24.092276786256019</c:v>
                </c:pt>
                <c:pt idx="2316">
                  <c:v>24.095273958283023</c:v>
                </c:pt>
                <c:pt idx="2317">
                  <c:v>24.095687134812831</c:v>
                </c:pt>
                <c:pt idx="2318">
                  <c:v>24.097735143119177</c:v>
                </c:pt>
                <c:pt idx="2319">
                  <c:v>24.085093093883888</c:v>
                </c:pt>
                <c:pt idx="2320">
                  <c:v>24.078983916953742</c:v>
                </c:pt>
                <c:pt idx="2321">
                  <c:v>24.087065861474006</c:v>
                </c:pt>
                <c:pt idx="2322">
                  <c:v>24.085822478260106</c:v>
                </c:pt>
                <c:pt idx="2323">
                  <c:v>24.085172519272323</c:v>
                </c:pt>
                <c:pt idx="2324">
                  <c:v>24.080509746757368</c:v>
                </c:pt>
                <c:pt idx="2325">
                  <c:v>24.086650668260905</c:v>
                </c:pt>
                <c:pt idx="2326">
                  <c:v>24.082754823452102</c:v>
                </c:pt>
                <c:pt idx="2327">
                  <c:v>24.068932900911921</c:v>
                </c:pt>
                <c:pt idx="2328">
                  <c:v>24.073050630297349</c:v>
                </c:pt>
                <c:pt idx="2329">
                  <c:v>24.071743919481776</c:v>
                </c:pt>
                <c:pt idx="2330">
                  <c:v>24.075513716430088</c:v>
                </c:pt>
                <c:pt idx="2331">
                  <c:v>24.078989255301835</c:v>
                </c:pt>
                <c:pt idx="2332">
                  <c:v>24.079264936989027</c:v>
                </c:pt>
                <c:pt idx="2333">
                  <c:v>24.07284454489767</c:v>
                </c:pt>
                <c:pt idx="2334">
                  <c:v>24.068295443066219</c:v>
                </c:pt>
                <c:pt idx="2335">
                  <c:v>24.074942347214698</c:v>
                </c:pt>
                <c:pt idx="2336">
                  <c:v>24.076425669247172</c:v>
                </c:pt>
                <c:pt idx="2337">
                  <c:v>24.082272835885526</c:v>
                </c:pt>
                <c:pt idx="2338">
                  <c:v>24.072761036827973</c:v>
                </c:pt>
                <c:pt idx="2339">
                  <c:v>24.059104408172907</c:v>
                </c:pt>
                <c:pt idx="2340">
                  <c:v>24.040659752165002</c:v>
                </c:pt>
                <c:pt idx="2341">
                  <c:v>24.036360363227079</c:v>
                </c:pt>
                <c:pt idx="2342">
                  <c:v>24.060721013323374</c:v>
                </c:pt>
                <c:pt idx="2343">
                  <c:v>24.072768429277421</c:v>
                </c:pt>
                <c:pt idx="2344">
                  <c:v>24.083166951397853</c:v>
                </c:pt>
                <c:pt idx="2345">
                  <c:v>24.081568899385207</c:v>
                </c:pt>
                <c:pt idx="2346">
                  <c:v>24.083955429163371</c:v>
                </c:pt>
                <c:pt idx="2347">
                  <c:v>24.068615759421164</c:v>
                </c:pt>
                <c:pt idx="2348">
                  <c:v>24.059747994363512</c:v>
                </c:pt>
                <c:pt idx="2349">
                  <c:v>24.070246034056314</c:v>
                </c:pt>
                <c:pt idx="2350">
                  <c:v>24.07653681843307</c:v>
                </c:pt>
                <c:pt idx="2351">
                  <c:v>24.085872184423764</c:v>
                </c:pt>
                <c:pt idx="2352">
                  <c:v>24.083381626375754</c:v>
                </c:pt>
                <c:pt idx="2353">
                  <c:v>24.088166020315558</c:v>
                </c:pt>
                <c:pt idx="2354">
                  <c:v>24.069853540582788</c:v>
                </c:pt>
                <c:pt idx="2355">
                  <c:v>24.066933247696088</c:v>
                </c:pt>
                <c:pt idx="2356">
                  <c:v>24.071264480272816</c:v>
                </c:pt>
                <c:pt idx="2357">
                  <c:v>24.072163437411238</c:v>
                </c:pt>
                <c:pt idx="2358">
                  <c:v>24.085189288255993</c:v>
                </c:pt>
                <c:pt idx="2359">
                  <c:v>24.091426900201967</c:v>
                </c:pt>
                <c:pt idx="2360">
                  <c:v>24.088988519256006</c:v>
                </c:pt>
                <c:pt idx="2361">
                  <c:v>24.077910105712981</c:v>
                </c:pt>
                <c:pt idx="2362">
                  <c:v>24.069437336374683</c:v>
                </c:pt>
                <c:pt idx="2363">
                  <c:v>24.080330750211711</c:v>
                </c:pt>
                <c:pt idx="2364">
                  <c:v>24.074483362910744</c:v>
                </c:pt>
                <c:pt idx="2365">
                  <c:v>24.063764160855349</c:v>
                </c:pt>
                <c:pt idx="2366">
                  <c:v>24.056443979808481</c:v>
                </c:pt>
                <c:pt idx="2367">
                  <c:v>24.050264765333001</c:v>
                </c:pt>
                <c:pt idx="2368">
                  <c:v>24.037913013403724</c:v>
                </c:pt>
                <c:pt idx="2369">
                  <c:v>24.033621069966394</c:v>
                </c:pt>
                <c:pt idx="2370">
                  <c:v>24.043320853866241</c:v>
                </c:pt>
                <c:pt idx="2371">
                  <c:v>24.039202557778896</c:v>
                </c:pt>
                <c:pt idx="2372">
                  <c:v>24.033089439660525</c:v>
                </c:pt>
                <c:pt idx="2373">
                  <c:v>24.021026763996563</c:v>
                </c:pt>
                <c:pt idx="2374">
                  <c:v>24.011013073575231</c:v>
                </c:pt>
                <c:pt idx="2375">
                  <c:v>23.983684800063955</c:v>
                </c:pt>
                <c:pt idx="2376">
                  <c:v>23.963949218500012</c:v>
                </c:pt>
                <c:pt idx="2377">
                  <c:v>23.968374647030885</c:v>
                </c:pt>
                <c:pt idx="2378">
                  <c:v>23.973525091835334</c:v>
                </c:pt>
                <c:pt idx="2379">
                  <c:v>23.973383811220177</c:v>
                </c:pt>
                <c:pt idx="2380">
                  <c:v>23.968036825905546</c:v>
                </c:pt>
                <c:pt idx="2381">
                  <c:v>23.963558153186046</c:v>
                </c:pt>
                <c:pt idx="2382">
                  <c:v>23.948003307667172</c:v>
                </c:pt>
                <c:pt idx="2383">
                  <c:v>23.945520317531351</c:v>
                </c:pt>
                <c:pt idx="2384">
                  <c:v>23.963478785452992</c:v>
                </c:pt>
                <c:pt idx="2385">
                  <c:v>23.956319735516661</c:v>
                </c:pt>
                <c:pt idx="2386">
                  <c:v>23.9626849865802</c:v>
                </c:pt>
                <c:pt idx="2387">
                  <c:v>23.957871893701146</c:v>
                </c:pt>
                <c:pt idx="2388">
                  <c:v>23.946713520474741</c:v>
                </c:pt>
                <c:pt idx="2389">
                  <c:v>23.929633699847784</c:v>
                </c:pt>
                <c:pt idx="2390">
                  <c:v>23.917302509208969</c:v>
                </c:pt>
                <c:pt idx="2391">
                  <c:v>23.921280896093712</c:v>
                </c:pt>
                <c:pt idx="2392">
                  <c:v>23.931746703798133</c:v>
                </c:pt>
                <c:pt idx="2393">
                  <c:v>23.940647425280535</c:v>
                </c:pt>
                <c:pt idx="2394">
                  <c:v>23.949996521819426</c:v>
                </c:pt>
                <c:pt idx="2395">
                  <c:v>23.960597128407532</c:v>
                </c:pt>
                <c:pt idx="2396">
                  <c:v>23.949709614796532</c:v>
                </c:pt>
                <c:pt idx="2397">
                  <c:v>23.949988166733814</c:v>
                </c:pt>
                <c:pt idx="2398">
                  <c:v>23.971216034231428</c:v>
                </c:pt>
                <c:pt idx="2399">
                  <c:v>23.977019543136965</c:v>
                </c:pt>
                <c:pt idx="2400">
                  <c:v>23.977094275254284</c:v>
                </c:pt>
                <c:pt idx="2401">
                  <c:v>23.975785838480633</c:v>
                </c:pt>
                <c:pt idx="2402">
                  <c:v>23.983130371875301</c:v>
                </c:pt>
                <c:pt idx="2403">
                  <c:v>23.98660567520367</c:v>
                </c:pt>
                <c:pt idx="2404">
                  <c:v>23.993649603366581</c:v>
                </c:pt>
                <c:pt idx="2405">
                  <c:v>24.020161559655321</c:v>
                </c:pt>
                <c:pt idx="2406">
                  <c:v>24.033994107616316</c:v>
                </c:pt>
                <c:pt idx="2407">
                  <c:v>24.044633551156753</c:v>
                </c:pt>
                <c:pt idx="2408">
                  <c:v>24.047067437149675</c:v>
                </c:pt>
                <c:pt idx="2409">
                  <c:v>24.045454419769353</c:v>
                </c:pt>
                <c:pt idx="2410">
                  <c:v>24.036016696070114</c:v>
                </c:pt>
                <c:pt idx="2411">
                  <c:v>24.038836114111042</c:v>
                </c:pt>
                <c:pt idx="2412">
                  <c:v>24.061602262668544</c:v>
                </c:pt>
                <c:pt idx="2413">
                  <c:v>24.056056875175393</c:v>
                </c:pt>
                <c:pt idx="2414">
                  <c:v>24.059823709525162</c:v>
                </c:pt>
                <c:pt idx="2415">
                  <c:v>24.071445278151781</c:v>
                </c:pt>
                <c:pt idx="2416">
                  <c:v>24.059379162963477</c:v>
                </c:pt>
                <c:pt idx="2417">
                  <c:v>24.07007842368338</c:v>
                </c:pt>
                <c:pt idx="2418">
                  <c:v>24.078699136176866</c:v>
                </c:pt>
                <c:pt idx="2419">
                  <c:v>24.09168956669625</c:v>
                </c:pt>
                <c:pt idx="2420">
                  <c:v>24.097987466887943</c:v>
                </c:pt>
                <c:pt idx="2421">
                  <c:v>24.092069917870962</c:v>
                </c:pt>
                <c:pt idx="2422">
                  <c:v>24.093601715107621</c:v>
                </c:pt>
                <c:pt idx="2423">
                  <c:v>24.070181391320965</c:v>
                </c:pt>
                <c:pt idx="2424">
                  <c:v>24.055111967793284</c:v>
                </c:pt>
                <c:pt idx="2425">
                  <c:v>24.060130280649606</c:v>
                </c:pt>
                <c:pt idx="2426">
                  <c:v>24.087231802633841</c:v>
                </c:pt>
                <c:pt idx="2427">
                  <c:v>24.099946414457204</c:v>
                </c:pt>
                <c:pt idx="2428">
                  <c:v>24.102496827134335</c:v>
                </c:pt>
                <c:pt idx="2429">
                  <c:v>24.114069888005513</c:v>
                </c:pt>
                <c:pt idx="2430">
                  <c:v>24.116615157877682</c:v>
                </c:pt>
                <c:pt idx="2431">
                  <c:v>24.121562347483639</c:v>
                </c:pt>
                <c:pt idx="2432">
                  <c:v>24.119999828464032</c:v>
                </c:pt>
                <c:pt idx="2433">
                  <c:v>24.135354759688912</c:v>
                </c:pt>
                <c:pt idx="2434">
                  <c:v>24.145039577463919</c:v>
                </c:pt>
                <c:pt idx="2435">
                  <c:v>24.163964864139295</c:v>
                </c:pt>
                <c:pt idx="2436">
                  <c:v>24.184363523444098</c:v>
                </c:pt>
                <c:pt idx="2437">
                  <c:v>24.176734703343058</c:v>
                </c:pt>
                <c:pt idx="2438">
                  <c:v>24.177637563295679</c:v>
                </c:pt>
                <c:pt idx="2439">
                  <c:v>24.191414765990377</c:v>
                </c:pt>
                <c:pt idx="2440">
                  <c:v>24.207571321886416</c:v>
                </c:pt>
                <c:pt idx="2441">
                  <c:v>24.214810857105451</c:v>
                </c:pt>
                <c:pt idx="2442">
                  <c:v>24.222295290218089</c:v>
                </c:pt>
                <c:pt idx="2443">
                  <c:v>24.240315458551422</c:v>
                </c:pt>
                <c:pt idx="2444">
                  <c:v>24.23680150585384</c:v>
                </c:pt>
                <c:pt idx="2445">
                  <c:v>24.22220928208052</c:v>
                </c:pt>
                <c:pt idx="2446">
                  <c:v>24.234606137517616</c:v>
                </c:pt>
                <c:pt idx="2447">
                  <c:v>24.23742040509843</c:v>
                </c:pt>
                <c:pt idx="2448">
                  <c:v>24.235951940169482</c:v>
                </c:pt>
                <c:pt idx="2449">
                  <c:v>24.229181957478897</c:v>
                </c:pt>
                <c:pt idx="2450">
                  <c:v>24.233800616260655</c:v>
                </c:pt>
                <c:pt idx="2451">
                  <c:v>24.228982815214955</c:v>
                </c:pt>
                <c:pt idx="2452">
                  <c:v>24.215087493083296</c:v>
                </c:pt>
                <c:pt idx="2453">
                  <c:v>24.229266891836062</c:v>
                </c:pt>
                <c:pt idx="2454">
                  <c:v>24.238454998544444</c:v>
                </c:pt>
                <c:pt idx="2455">
                  <c:v>24.247474209710493</c:v>
                </c:pt>
                <c:pt idx="2456">
                  <c:v>24.231221147846814</c:v>
                </c:pt>
                <c:pt idx="2457">
                  <c:v>24.219855883270853</c:v>
                </c:pt>
                <c:pt idx="2458">
                  <c:v>24.194043855787051</c:v>
                </c:pt>
                <c:pt idx="2459">
                  <c:v>24.169198344518581</c:v>
                </c:pt>
                <c:pt idx="2460">
                  <c:v>24.167997110818405</c:v>
                </c:pt>
                <c:pt idx="2461">
                  <c:v>24.164121427644446</c:v>
                </c:pt>
                <c:pt idx="2462">
                  <c:v>24.15430596443473</c:v>
                </c:pt>
                <c:pt idx="2463">
                  <c:v>24.145102488787458</c:v>
                </c:pt>
                <c:pt idx="2464">
                  <c:v>24.134838622343132</c:v>
                </c:pt>
                <c:pt idx="2465">
                  <c:v>24.09788921785524</c:v>
                </c:pt>
                <c:pt idx="2466">
                  <c:v>24.061549320875098</c:v>
                </c:pt>
                <c:pt idx="2467">
                  <c:v>24.055129931141924</c:v>
                </c:pt>
                <c:pt idx="2468">
                  <c:v>24.045562681058893</c:v>
                </c:pt>
                <c:pt idx="2469">
                  <c:v>24.021947465963628</c:v>
                </c:pt>
                <c:pt idx="2470">
                  <c:v>24.011014185003472</c:v>
                </c:pt>
                <c:pt idx="2471">
                  <c:v>24.00097589384713</c:v>
                </c:pt>
                <c:pt idx="2472">
                  <c:v>23.966894696087707</c:v>
                </c:pt>
                <c:pt idx="2473">
                  <c:v>23.93011954482191</c:v>
                </c:pt>
                <c:pt idx="2474">
                  <c:v>23.922134966053626</c:v>
                </c:pt>
                <c:pt idx="2475">
                  <c:v>23.920996384985688</c:v>
                </c:pt>
                <c:pt idx="2476">
                  <c:v>23.908973526471524</c:v>
                </c:pt>
                <c:pt idx="2477">
                  <c:v>23.901522921682261</c:v>
                </c:pt>
                <c:pt idx="2478">
                  <c:v>23.90121821693505</c:v>
                </c:pt>
                <c:pt idx="2479">
                  <c:v>23.877826683710737</c:v>
                </c:pt>
                <c:pt idx="2480">
                  <c:v>23.844892106021824</c:v>
                </c:pt>
                <c:pt idx="2481">
                  <c:v>23.841476974727339</c:v>
                </c:pt>
                <c:pt idx="2482">
                  <c:v>23.831481784974319</c:v>
                </c:pt>
                <c:pt idx="2483">
                  <c:v>23.814374565920055</c:v>
                </c:pt>
                <c:pt idx="2484">
                  <c:v>23.797033312227249</c:v>
                </c:pt>
                <c:pt idx="2485">
                  <c:v>23.775399297591107</c:v>
                </c:pt>
                <c:pt idx="2486">
                  <c:v>23.755441095153472</c:v>
                </c:pt>
                <c:pt idx="2487">
                  <c:v>23.737678167428793</c:v>
                </c:pt>
                <c:pt idx="2488">
                  <c:v>23.736407102138791</c:v>
                </c:pt>
                <c:pt idx="2489">
                  <c:v>23.731846001452972</c:v>
                </c:pt>
                <c:pt idx="2490">
                  <c:v>23.722094305783447</c:v>
                </c:pt>
                <c:pt idx="2491">
                  <c:v>23.71312506950407</c:v>
                </c:pt>
                <c:pt idx="2492">
                  <c:v>23.722436514048773</c:v>
                </c:pt>
                <c:pt idx="2493">
                  <c:v>23.708338079315556</c:v>
                </c:pt>
                <c:pt idx="2494">
                  <c:v>23.680778610398839</c:v>
                </c:pt>
                <c:pt idx="2495">
                  <c:v>23.686379435359424</c:v>
                </c:pt>
                <c:pt idx="2496">
                  <c:v>23.686522588677292</c:v>
                </c:pt>
                <c:pt idx="2497">
                  <c:v>23.658706485837026</c:v>
                </c:pt>
                <c:pt idx="2498">
                  <c:v>23.642294728106613</c:v>
                </c:pt>
                <c:pt idx="2499">
                  <c:v>23.646815242510854</c:v>
                </c:pt>
                <c:pt idx="2500">
                  <c:v>23.633150281809154</c:v>
                </c:pt>
                <c:pt idx="2501">
                  <c:v>23.605256369647023</c:v>
                </c:pt>
                <c:pt idx="2502">
                  <c:v>23.607091934943142</c:v>
                </c:pt>
                <c:pt idx="2503">
                  <c:v>23.606363955289126</c:v>
                </c:pt>
                <c:pt idx="2504">
                  <c:v>23.598146795258156</c:v>
                </c:pt>
                <c:pt idx="2505">
                  <c:v>23.589856349840918</c:v>
                </c:pt>
                <c:pt idx="2506">
                  <c:v>23.590178850843092</c:v>
                </c:pt>
                <c:pt idx="2507">
                  <c:v>23.573144590521107</c:v>
                </c:pt>
                <c:pt idx="2508">
                  <c:v>23.548269521269322</c:v>
                </c:pt>
                <c:pt idx="2509">
                  <c:v>23.573489965160661</c:v>
                </c:pt>
                <c:pt idx="2510">
                  <c:v>23.600017863439291</c:v>
                </c:pt>
                <c:pt idx="2511">
                  <c:v>23.622791622805952</c:v>
                </c:pt>
                <c:pt idx="2512">
                  <c:v>23.63464312015719</c:v>
                </c:pt>
                <c:pt idx="2513">
                  <c:v>23.653589422500016</c:v>
                </c:pt>
                <c:pt idx="2514">
                  <c:v>23.659533402013967</c:v>
                </c:pt>
                <c:pt idx="2515">
                  <c:v>23.656880111694498</c:v>
                </c:pt>
                <c:pt idx="2516">
                  <c:v>23.673152457418738</c:v>
                </c:pt>
                <c:pt idx="2517">
                  <c:v>23.672444211635732</c:v>
                </c:pt>
                <c:pt idx="2518">
                  <c:v>23.683325270604634</c:v>
                </c:pt>
                <c:pt idx="2519">
                  <c:v>23.693699473352577</c:v>
                </c:pt>
                <c:pt idx="2520">
                  <c:v>23.698176681064119</c:v>
                </c:pt>
                <c:pt idx="2521">
                  <c:v>23.684661760652521</c:v>
                </c:pt>
                <c:pt idx="2522">
                  <c:v>23.671617897735128</c:v>
                </c:pt>
                <c:pt idx="2523">
                  <c:v>23.685486172029787</c:v>
                </c:pt>
                <c:pt idx="2524">
                  <c:v>23.716789484083176</c:v>
                </c:pt>
                <c:pt idx="2525">
                  <c:v>23.734083118598207</c:v>
                </c:pt>
                <c:pt idx="2526">
                  <c:v>23.748886760273134</c:v>
                </c:pt>
                <c:pt idx="2527">
                  <c:v>23.790369188976566</c:v>
                </c:pt>
                <c:pt idx="2528">
                  <c:v>23.812458394408061</c:v>
                </c:pt>
                <c:pt idx="2529">
                  <c:v>23.817234189612215</c:v>
                </c:pt>
                <c:pt idx="2530">
                  <c:v>23.84258697358473</c:v>
                </c:pt>
                <c:pt idx="2531">
                  <c:v>23.881519885393153</c:v>
                </c:pt>
                <c:pt idx="2532">
                  <c:v>23.908274776793569</c:v>
                </c:pt>
                <c:pt idx="2533">
                  <c:v>23.935888127469898</c:v>
                </c:pt>
                <c:pt idx="2534">
                  <c:v>23.943647382231138</c:v>
                </c:pt>
                <c:pt idx="2535">
                  <c:v>23.939274904441099</c:v>
                </c:pt>
                <c:pt idx="2536">
                  <c:v>23.937078868112657</c:v>
                </c:pt>
                <c:pt idx="2537">
                  <c:v>23.957499004325907</c:v>
                </c:pt>
                <c:pt idx="2538">
                  <c:v>23.986703594314136</c:v>
                </c:pt>
                <c:pt idx="2539">
                  <c:v>23.987768395126338</c:v>
                </c:pt>
                <c:pt idx="2540">
                  <c:v>24.005284232174752</c:v>
                </c:pt>
                <c:pt idx="2541">
                  <c:v>24.001492475527265</c:v>
                </c:pt>
                <c:pt idx="2542">
                  <c:v>23.977592940715454</c:v>
                </c:pt>
                <c:pt idx="2543">
                  <c:v>23.940372366474858</c:v>
                </c:pt>
                <c:pt idx="2544">
                  <c:v>23.929155588042324</c:v>
                </c:pt>
                <c:pt idx="2545">
                  <c:v>23.921799561924221</c:v>
                </c:pt>
                <c:pt idx="2546">
                  <c:v>23.911123089230664</c:v>
                </c:pt>
                <c:pt idx="2547">
                  <c:v>23.904267281255262</c:v>
                </c:pt>
                <c:pt idx="2548">
                  <c:v>23.886363399663715</c:v>
                </c:pt>
                <c:pt idx="2549">
                  <c:v>23.865019703818373</c:v>
                </c:pt>
                <c:pt idx="2550">
                  <c:v>23.852464878676383</c:v>
                </c:pt>
                <c:pt idx="2551">
                  <c:v>23.861153668482803</c:v>
                </c:pt>
                <c:pt idx="2552">
                  <c:v>23.852022888337284</c:v>
                </c:pt>
                <c:pt idx="2553">
                  <c:v>23.837270451554275</c:v>
                </c:pt>
                <c:pt idx="2554">
                  <c:v>23.807398799626903</c:v>
                </c:pt>
                <c:pt idx="2555">
                  <c:v>23.767672941060386</c:v>
                </c:pt>
                <c:pt idx="2556">
                  <c:v>23.717712877507108</c:v>
                </c:pt>
                <c:pt idx="2557">
                  <c:v>23.662740333002308</c:v>
                </c:pt>
                <c:pt idx="2558">
                  <c:v>23.619961592339241</c:v>
                </c:pt>
                <c:pt idx="2559">
                  <c:v>23.584365549399035</c:v>
                </c:pt>
                <c:pt idx="2560">
                  <c:v>23.539246621812666</c:v>
                </c:pt>
                <c:pt idx="2561">
                  <c:v>23.482989815928242</c:v>
                </c:pt>
                <c:pt idx="2562">
                  <c:v>23.429719983770518</c:v>
                </c:pt>
                <c:pt idx="2563">
                  <c:v>23.360147507723454</c:v>
                </c:pt>
                <c:pt idx="2564">
                  <c:v>23.315061069065244</c:v>
                </c:pt>
                <c:pt idx="2565">
                  <c:v>23.301333019725398</c:v>
                </c:pt>
                <c:pt idx="2566">
                  <c:v>23.283554380016078</c:v>
                </c:pt>
                <c:pt idx="2567">
                  <c:v>23.254040549703817</c:v>
                </c:pt>
                <c:pt idx="2568">
                  <c:v>23.217093408854677</c:v>
                </c:pt>
                <c:pt idx="2569">
                  <c:v>23.183307323037884</c:v>
                </c:pt>
                <c:pt idx="2570">
                  <c:v>23.11067439108465</c:v>
                </c:pt>
                <c:pt idx="2571">
                  <c:v>23.072684192505029</c:v>
                </c:pt>
                <c:pt idx="2572">
                  <c:v>23.056051146077252</c:v>
                </c:pt>
                <c:pt idx="2573">
                  <c:v>23.041423334772354</c:v>
                </c:pt>
                <c:pt idx="2574">
                  <c:v>23.024464928945275</c:v>
                </c:pt>
                <c:pt idx="2575">
                  <c:v>22.995879480493038</c:v>
                </c:pt>
                <c:pt idx="2576">
                  <c:v>22.968808524897948</c:v>
                </c:pt>
                <c:pt idx="2577">
                  <c:v>22.942023989931005</c:v>
                </c:pt>
                <c:pt idx="2578">
                  <c:v>22.914153345450426</c:v>
                </c:pt>
                <c:pt idx="2579">
                  <c:v>22.88876112360682</c:v>
                </c:pt>
                <c:pt idx="2580">
                  <c:v>22.858061327370173</c:v>
                </c:pt>
                <c:pt idx="2581">
                  <c:v>22.824628860885571</c:v>
                </c:pt>
                <c:pt idx="2582">
                  <c:v>22.788448180125968</c:v>
                </c:pt>
                <c:pt idx="2583">
                  <c:v>22.753166113141845</c:v>
                </c:pt>
                <c:pt idx="2584">
                  <c:v>22.709734870402151</c:v>
                </c:pt>
                <c:pt idx="2585">
                  <c:v>22.679789431462872</c:v>
                </c:pt>
                <c:pt idx="2586">
                  <c:v>22.675499383910772</c:v>
                </c:pt>
                <c:pt idx="2587">
                  <c:v>22.685051560007594</c:v>
                </c:pt>
                <c:pt idx="2588">
                  <c:v>22.697533771482991</c:v>
                </c:pt>
                <c:pt idx="2589">
                  <c:v>22.694187839688215</c:v>
                </c:pt>
                <c:pt idx="2590">
                  <c:v>22.68237725570501</c:v>
                </c:pt>
                <c:pt idx="2591">
                  <c:v>22.66850307409565</c:v>
                </c:pt>
                <c:pt idx="2592">
                  <c:v>22.653330709896068</c:v>
                </c:pt>
                <c:pt idx="2593">
                  <c:v>22.664131765770943</c:v>
                </c:pt>
                <c:pt idx="2594">
                  <c:v>22.668468164816101</c:v>
                </c:pt>
                <c:pt idx="2595">
                  <c:v>22.652832536478151</c:v>
                </c:pt>
                <c:pt idx="2596">
                  <c:v>22.629091287294106</c:v>
                </c:pt>
                <c:pt idx="2597">
                  <c:v>22.609031885468145</c:v>
                </c:pt>
                <c:pt idx="2598">
                  <c:v>22.572876836369844</c:v>
                </c:pt>
                <c:pt idx="2599">
                  <c:v>22.547180628194258</c:v>
                </c:pt>
                <c:pt idx="2600">
                  <c:v>22.553467012225745</c:v>
                </c:pt>
                <c:pt idx="2601">
                  <c:v>22.540673431900913</c:v>
                </c:pt>
                <c:pt idx="2602">
                  <c:v>22.534935107023632</c:v>
                </c:pt>
                <c:pt idx="2603">
                  <c:v>22.527118117385118</c:v>
                </c:pt>
                <c:pt idx="2604">
                  <c:v>22.509170731445952</c:v>
                </c:pt>
                <c:pt idx="2605">
                  <c:v>22.478466403054615</c:v>
                </c:pt>
                <c:pt idx="2606">
                  <c:v>22.448764809632927</c:v>
                </c:pt>
                <c:pt idx="2607">
                  <c:v>22.437498140388342</c:v>
                </c:pt>
                <c:pt idx="2608">
                  <c:v>22.439729634546016</c:v>
                </c:pt>
                <c:pt idx="2609">
                  <c:v>22.436216319194354</c:v>
                </c:pt>
                <c:pt idx="2610">
                  <c:v>22.426156304608412</c:v>
                </c:pt>
                <c:pt idx="2611">
                  <c:v>22.422150522188133</c:v>
                </c:pt>
                <c:pt idx="2612">
                  <c:v>22.402190371111541</c:v>
                </c:pt>
                <c:pt idx="2613">
                  <c:v>22.384842027423481</c:v>
                </c:pt>
                <c:pt idx="2614">
                  <c:v>22.398359833269698</c:v>
                </c:pt>
                <c:pt idx="2615">
                  <c:v>22.403230309553539</c:v>
                </c:pt>
                <c:pt idx="2616">
                  <c:v>22.402269564869265</c:v>
                </c:pt>
                <c:pt idx="2617">
                  <c:v>22.387078413889657</c:v>
                </c:pt>
                <c:pt idx="2618">
                  <c:v>22.353988624573983</c:v>
                </c:pt>
                <c:pt idx="2619">
                  <c:v>22.322776998672097</c:v>
                </c:pt>
                <c:pt idx="2620">
                  <c:v>22.328453357330872</c:v>
                </c:pt>
                <c:pt idx="2621">
                  <c:v>22.343799678240703</c:v>
                </c:pt>
                <c:pt idx="2622">
                  <c:v>22.349191385414134</c:v>
                </c:pt>
                <c:pt idx="2623">
                  <c:v>22.354776534348808</c:v>
                </c:pt>
                <c:pt idx="2624">
                  <c:v>22.368156606285808</c:v>
                </c:pt>
                <c:pt idx="2625">
                  <c:v>22.36441269752121</c:v>
                </c:pt>
                <c:pt idx="2626">
                  <c:v>22.356489888537499</c:v>
                </c:pt>
                <c:pt idx="2627">
                  <c:v>22.341323222858573</c:v>
                </c:pt>
                <c:pt idx="2628">
                  <c:v>22.357091307828139</c:v>
                </c:pt>
                <c:pt idx="2629">
                  <c:v>22.371199302986692</c:v>
                </c:pt>
                <c:pt idx="2630">
                  <c:v>22.378835280235762</c:v>
                </c:pt>
                <c:pt idx="2631">
                  <c:v>22.378403930768552</c:v>
                </c:pt>
                <c:pt idx="2632">
                  <c:v>22.378383411107993</c:v>
                </c:pt>
                <c:pt idx="2633">
                  <c:v>22.362310878096135</c:v>
                </c:pt>
                <c:pt idx="2634">
                  <c:v>22.353643601822714</c:v>
                </c:pt>
                <c:pt idx="2635">
                  <c:v>22.381312790263529</c:v>
                </c:pt>
                <c:pt idx="2636">
                  <c:v>22.403596332496644</c:v>
                </c:pt>
                <c:pt idx="2637">
                  <c:v>22.413474305675379</c:v>
                </c:pt>
                <c:pt idx="2638">
                  <c:v>22.412037425974908</c:v>
                </c:pt>
                <c:pt idx="2639">
                  <c:v>22.43458551406794</c:v>
                </c:pt>
                <c:pt idx="2640">
                  <c:v>22.417498288940035</c:v>
                </c:pt>
                <c:pt idx="2641">
                  <c:v>22.40013469293369</c:v>
                </c:pt>
                <c:pt idx="2642">
                  <c:v>22.411324919888095</c:v>
                </c:pt>
                <c:pt idx="2643">
                  <c:v>22.422321718788737</c:v>
                </c:pt>
                <c:pt idx="2644">
                  <c:v>22.423052789304595</c:v>
                </c:pt>
                <c:pt idx="2645">
                  <c:v>22.424064963516006</c:v>
                </c:pt>
                <c:pt idx="2646">
                  <c:v>22.420421909531175</c:v>
                </c:pt>
                <c:pt idx="2647">
                  <c:v>22.409837110176621</c:v>
                </c:pt>
                <c:pt idx="2648">
                  <c:v>22.404439626337251</c:v>
                </c:pt>
                <c:pt idx="2649">
                  <c:v>22.423355538335969</c:v>
                </c:pt>
                <c:pt idx="2650">
                  <c:v>22.44066913232319</c:v>
                </c:pt>
                <c:pt idx="2651">
                  <c:v>22.434102315612897</c:v>
                </c:pt>
                <c:pt idx="2652">
                  <c:v>22.431458635189241</c:v>
                </c:pt>
                <c:pt idx="2653">
                  <c:v>22.415127872114873</c:v>
                </c:pt>
                <c:pt idx="2654">
                  <c:v>22.373504775954494</c:v>
                </c:pt>
                <c:pt idx="2655">
                  <c:v>22.347906594483348</c:v>
                </c:pt>
                <c:pt idx="2656">
                  <c:v>22.341496160450397</c:v>
                </c:pt>
                <c:pt idx="2657">
                  <c:v>22.343756263895443</c:v>
                </c:pt>
                <c:pt idx="2658">
                  <c:v>22.329248459782157</c:v>
                </c:pt>
                <c:pt idx="2659">
                  <c:v>22.31414546683185</c:v>
                </c:pt>
                <c:pt idx="2660">
                  <c:v>22.291276855286842</c:v>
                </c:pt>
                <c:pt idx="2661">
                  <c:v>22.259680430030421</c:v>
                </c:pt>
                <c:pt idx="2662">
                  <c:v>22.235038481446153</c:v>
                </c:pt>
                <c:pt idx="2663">
                  <c:v>22.236257630877404</c:v>
                </c:pt>
                <c:pt idx="2664">
                  <c:v>22.236363812776535</c:v>
                </c:pt>
                <c:pt idx="2665">
                  <c:v>22.217709656306763</c:v>
                </c:pt>
                <c:pt idx="2666">
                  <c:v>22.210876112691494</c:v>
                </c:pt>
                <c:pt idx="2667">
                  <c:v>22.198651448208974</c:v>
                </c:pt>
                <c:pt idx="2668">
                  <c:v>22.165488002573326</c:v>
                </c:pt>
                <c:pt idx="2669">
                  <c:v>22.130859518120555</c:v>
                </c:pt>
                <c:pt idx="2670">
                  <c:v>22.156384987129108</c:v>
                </c:pt>
                <c:pt idx="2671">
                  <c:v>22.172166892322078</c:v>
                </c:pt>
                <c:pt idx="2672">
                  <c:v>22.172142558461239</c:v>
                </c:pt>
                <c:pt idx="2673">
                  <c:v>22.168059669813267</c:v>
                </c:pt>
                <c:pt idx="2674">
                  <c:v>22.155725846975713</c:v>
                </c:pt>
                <c:pt idx="2675">
                  <c:v>22.131477313305741</c:v>
                </c:pt>
                <c:pt idx="2676">
                  <c:v>22.114847936568527</c:v>
                </c:pt>
                <c:pt idx="2677">
                  <c:v>22.113398781924314</c:v>
                </c:pt>
                <c:pt idx="2678">
                  <c:v>22.115565706294053</c:v>
                </c:pt>
                <c:pt idx="2679">
                  <c:v>22.10628514904527</c:v>
                </c:pt>
                <c:pt idx="2680">
                  <c:v>22.06826674547543</c:v>
                </c:pt>
                <c:pt idx="2681">
                  <c:v>22.057400735893303</c:v>
                </c:pt>
                <c:pt idx="2682">
                  <c:v>22.03286389468979</c:v>
                </c:pt>
                <c:pt idx="2683">
                  <c:v>22.026537384850887</c:v>
                </c:pt>
                <c:pt idx="2684">
                  <c:v>22.047633617506168</c:v>
                </c:pt>
                <c:pt idx="2685">
                  <c:v>22.05768235319141</c:v>
                </c:pt>
                <c:pt idx="2686">
                  <c:v>22.060829480246831</c:v>
                </c:pt>
                <c:pt idx="2687">
                  <c:v>22.05595691755672</c:v>
                </c:pt>
                <c:pt idx="2688">
                  <c:v>22.055684918524115</c:v>
                </c:pt>
                <c:pt idx="2689">
                  <c:v>22.039879730371528</c:v>
                </c:pt>
                <c:pt idx="2690">
                  <c:v>22.037694220712158</c:v>
                </c:pt>
                <c:pt idx="2691">
                  <c:v>22.058863084407708</c:v>
                </c:pt>
                <c:pt idx="2692">
                  <c:v>22.075742664284</c:v>
                </c:pt>
                <c:pt idx="2693">
                  <c:v>22.086315563775095</c:v>
                </c:pt>
                <c:pt idx="2694">
                  <c:v>22.087577779399385</c:v>
                </c:pt>
                <c:pt idx="2695">
                  <c:v>22.081734388651437</c:v>
                </c:pt>
                <c:pt idx="2696">
                  <c:v>22.060671558658822</c:v>
                </c:pt>
                <c:pt idx="2697">
                  <c:v>22.049635815179496</c:v>
                </c:pt>
                <c:pt idx="2698">
                  <c:v>22.080335218941119</c:v>
                </c:pt>
                <c:pt idx="2699">
                  <c:v>22.086108500993991</c:v>
                </c:pt>
                <c:pt idx="2700">
                  <c:v>22.071893445224369</c:v>
                </c:pt>
                <c:pt idx="2701">
                  <c:v>22.064858206289021</c:v>
                </c:pt>
                <c:pt idx="2702">
                  <c:v>22.059898794352982</c:v>
                </c:pt>
                <c:pt idx="2703">
                  <c:v>22.048940069596384</c:v>
                </c:pt>
                <c:pt idx="2704">
                  <c:v>22.042176790155953</c:v>
                </c:pt>
                <c:pt idx="2705">
                  <c:v>22.068731960111084</c:v>
                </c:pt>
                <c:pt idx="2706">
                  <c:v>22.086614051524634</c:v>
                </c:pt>
                <c:pt idx="2707">
                  <c:v>22.1040463827179</c:v>
                </c:pt>
                <c:pt idx="2708">
                  <c:v>22.121523059693121</c:v>
                </c:pt>
                <c:pt idx="2709">
                  <c:v>22.134394943451575</c:v>
                </c:pt>
                <c:pt idx="2710">
                  <c:v>22.136986816300016</c:v>
                </c:pt>
                <c:pt idx="2711">
                  <c:v>22.135253858889133</c:v>
                </c:pt>
                <c:pt idx="2712">
                  <c:v>22.163484424228397</c:v>
                </c:pt>
                <c:pt idx="2713">
                  <c:v>22.180277239194645</c:v>
                </c:pt>
                <c:pt idx="2714">
                  <c:v>22.189032737843601</c:v>
                </c:pt>
                <c:pt idx="2715">
                  <c:v>22.20666824232444</c:v>
                </c:pt>
                <c:pt idx="2716">
                  <c:v>22.214698748943572</c:v>
                </c:pt>
                <c:pt idx="2717">
                  <c:v>22.223060008257864</c:v>
                </c:pt>
                <c:pt idx="2718">
                  <c:v>22.227257350523367</c:v>
                </c:pt>
                <c:pt idx="2719">
                  <c:v>22.259506102206448</c:v>
                </c:pt>
                <c:pt idx="2720">
                  <c:v>22.282722588074357</c:v>
                </c:pt>
                <c:pt idx="2721">
                  <c:v>22.289831688727549</c:v>
                </c:pt>
                <c:pt idx="2722">
                  <c:v>22.301169188363204</c:v>
                </c:pt>
                <c:pt idx="2723">
                  <c:v>22.30411198782652</c:v>
                </c:pt>
                <c:pt idx="2724">
                  <c:v>22.303846458788907</c:v>
                </c:pt>
                <c:pt idx="2725">
                  <c:v>22.316274459243093</c:v>
                </c:pt>
                <c:pt idx="2726">
                  <c:v>22.347551338396137</c:v>
                </c:pt>
                <c:pt idx="2727">
                  <c:v>22.377473372729227</c:v>
                </c:pt>
                <c:pt idx="2728">
                  <c:v>22.385691747535468</c:v>
                </c:pt>
                <c:pt idx="2729">
                  <c:v>22.400746755082036</c:v>
                </c:pt>
                <c:pt idx="2730">
                  <c:v>22.417539966670418</c:v>
                </c:pt>
                <c:pt idx="2731">
                  <c:v>22.42056444264502</c:v>
                </c:pt>
                <c:pt idx="2732">
                  <c:v>22.439525502147323</c:v>
                </c:pt>
                <c:pt idx="2733">
                  <c:v>22.465555381918033</c:v>
                </c:pt>
                <c:pt idx="2734">
                  <c:v>22.489856203644752</c:v>
                </c:pt>
                <c:pt idx="2735">
                  <c:v>22.510559334005599</c:v>
                </c:pt>
                <c:pt idx="2736">
                  <c:v>22.538512793870702</c:v>
                </c:pt>
                <c:pt idx="2737">
                  <c:v>22.543232782497409</c:v>
                </c:pt>
                <c:pt idx="2738">
                  <c:v>22.537154923183575</c:v>
                </c:pt>
                <c:pt idx="2739">
                  <c:v>22.528617649622745</c:v>
                </c:pt>
                <c:pt idx="2740">
                  <c:v>22.542487851310401</c:v>
                </c:pt>
                <c:pt idx="2741">
                  <c:v>22.556648576771355</c:v>
                </c:pt>
                <c:pt idx="2742">
                  <c:v>22.563091335888181</c:v>
                </c:pt>
                <c:pt idx="2743">
                  <c:v>22.562479659209551</c:v>
                </c:pt>
                <c:pt idx="2744">
                  <c:v>22.569361495161068</c:v>
                </c:pt>
                <c:pt idx="2745">
                  <c:v>22.597900087633786</c:v>
                </c:pt>
                <c:pt idx="2746">
                  <c:v>22.599086674567737</c:v>
                </c:pt>
                <c:pt idx="2747">
                  <c:v>22.613624742379827</c:v>
                </c:pt>
                <c:pt idx="2748">
                  <c:v>22.630440141572731</c:v>
                </c:pt>
                <c:pt idx="2749">
                  <c:v>22.644989107190675</c:v>
                </c:pt>
                <c:pt idx="2750">
                  <c:v>22.651951006072942</c:v>
                </c:pt>
                <c:pt idx="2751">
                  <c:v>22.6640797683506</c:v>
                </c:pt>
                <c:pt idx="2752">
                  <c:v>22.655865215600112</c:v>
                </c:pt>
                <c:pt idx="2753">
                  <c:v>22.657067884130015</c:v>
                </c:pt>
                <c:pt idx="2754">
                  <c:v>22.689357060352702</c:v>
                </c:pt>
                <c:pt idx="2755">
                  <c:v>22.703940980813169</c:v>
                </c:pt>
                <c:pt idx="2756">
                  <c:v>22.723560708276175</c:v>
                </c:pt>
                <c:pt idx="2757">
                  <c:v>22.733812694345261</c:v>
                </c:pt>
                <c:pt idx="2758">
                  <c:v>22.745647444326778</c:v>
                </c:pt>
                <c:pt idx="2759">
                  <c:v>22.7367294726373</c:v>
                </c:pt>
                <c:pt idx="2760">
                  <c:v>22.735107213871796</c:v>
                </c:pt>
                <c:pt idx="2761">
                  <c:v>22.761261654331147</c:v>
                </c:pt>
                <c:pt idx="2762">
                  <c:v>22.789850349615225</c:v>
                </c:pt>
                <c:pt idx="2763">
                  <c:v>22.820431014638142</c:v>
                </c:pt>
                <c:pt idx="2764">
                  <c:v>22.841640857622824</c:v>
                </c:pt>
                <c:pt idx="2765">
                  <c:v>22.84895839943831</c:v>
                </c:pt>
                <c:pt idx="2766">
                  <c:v>22.82558549530582</c:v>
                </c:pt>
                <c:pt idx="2767">
                  <c:v>22.820875690367412</c:v>
                </c:pt>
                <c:pt idx="2768">
                  <c:v>22.842336201708179</c:v>
                </c:pt>
                <c:pt idx="2769">
                  <c:v>22.870838526536218</c:v>
                </c:pt>
                <c:pt idx="2770">
                  <c:v>22.889789883032318</c:v>
                </c:pt>
                <c:pt idx="2771">
                  <c:v>22.89595751246442</c:v>
                </c:pt>
                <c:pt idx="2772">
                  <c:v>22.890310438921382</c:v>
                </c:pt>
                <c:pt idx="2773">
                  <c:v>22.878133588318178</c:v>
                </c:pt>
                <c:pt idx="2774">
                  <c:v>22.871446385073277</c:v>
                </c:pt>
                <c:pt idx="2775">
                  <c:v>22.846119633748472</c:v>
                </c:pt>
                <c:pt idx="2776">
                  <c:v>22.860837352361568</c:v>
                </c:pt>
                <c:pt idx="2777">
                  <c:v>22.848995576939327</c:v>
                </c:pt>
                <c:pt idx="2778">
                  <c:v>22.836346197346383</c:v>
                </c:pt>
                <c:pt idx="2779">
                  <c:v>22.805019704774928</c:v>
                </c:pt>
                <c:pt idx="2780">
                  <c:v>22.786506858542204</c:v>
                </c:pt>
                <c:pt idx="2781">
                  <c:v>22.766300962640596</c:v>
                </c:pt>
                <c:pt idx="2782">
                  <c:v>22.767990031183249</c:v>
                </c:pt>
                <c:pt idx="2783">
                  <c:v>22.765274120432728</c:v>
                </c:pt>
                <c:pt idx="2784">
                  <c:v>22.732644110756194</c:v>
                </c:pt>
                <c:pt idx="2785">
                  <c:v>22.717274019963597</c:v>
                </c:pt>
                <c:pt idx="2786">
                  <c:v>22.679272822169029</c:v>
                </c:pt>
                <c:pt idx="2787">
                  <c:v>22.636992562695998</c:v>
                </c:pt>
                <c:pt idx="2788">
                  <c:v>22.591917948074137</c:v>
                </c:pt>
                <c:pt idx="2789">
                  <c:v>22.581457924047026</c:v>
                </c:pt>
                <c:pt idx="2790">
                  <c:v>22.56355504012085</c:v>
                </c:pt>
                <c:pt idx="2791">
                  <c:v>22.530241795795028</c:v>
                </c:pt>
                <c:pt idx="2792">
                  <c:v>22.48293302811765</c:v>
                </c:pt>
                <c:pt idx="2793">
                  <c:v>22.422076336201847</c:v>
                </c:pt>
                <c:pt idx="2794">
                  <c:v>22.375438541909762</c:v>
                </c:pt>
                <c:pt idx="2795">
                  <c:v>22.325182510236505</c:v>
                </c:pt>
                <c:pt idx="2796">
                  <c:v>22.303264927178802</c:v>
                </c:pt>
                <c:pt idx="2797">
                  <c:v>22.292997407461893</c:v>
                </c:pt>
                <c:pt idx="2798">
                  <c:v>22.270113447688868</c:v>
                </c:pt>
                <c:pt idx="2799">
                  <c:v>22.226937399700077</c:v>
                </c:pt>
                <c:pt idx="2800">
                  <c:v>22.180222813195016</c:v>
                </c:pt>
                <c:pt idx="2801">
                  <c:v>22.133268338430732</c:v>
                </c:pt>
                <c:pt idx="2802">
                  <c:v>22.104437504725805</c:v>
                </c:pt>
                <c:pt idx="2803">
                  <c:v>22.103224622657205</c:v>
                </c:pt>
                <c:pt idx="2804">
                  <c:v>22.083512357704318</c:v>
                </c:pt>
                <c:pt idx="2805">
                  <c:v>22.057761377533161</c:v>
                </c:pt>
                <c:pt idx="2806">
                  <c:v>22.025258343184383</c:v>
                </c:pt>
                <c:pt idx="2807">
                  <c:v>22.008686044893416</c:v>
                </c:pt>
                <c:pt idx="2808">
                  <c:v>21.985482930031345</c:v>
                </c:pt>
                <c:pt idx="2809">
                  <c:v>21.969812624438308</c:v>
                </c:pt>
                <c:pt idx="2810">
                  <c:v>21.953342908392553</c:v>
                </c:pt>
                <c:pt idx="2811">
                  <c:v>21.935964396509835</c:v>
                </c:pt>
                <c:pt idx="2812">
                  <c:v>21.910488223227439</c:v>
                </c:pt>
                <c:pt idx="2813">
                  <c:v>21.886298184578671</c:v>
                </c:pt>
                <c:pt idx="2814">
                  <c:v>21.866748344310505</c:v>
                </c:pt>
                <c:pt idx="2815">
                  <c:v>21.841266136719103</c:v>
                </c:pt>
                <c:pt idx="2816">
                  <c:v>21.826112169078023</c:v>
                </c:pt>
                <c:pt idx="2817">
                  <c:v>21.822565009946725</c:v>
                </c:pt>
                <c:pt idx="2818">
                  <c:v>21.824550859967136</c:v>
                </c:pt>
                <c:pt idx="2819">
                  <c:v>21.810993609907261</c:v>
                </c:pt>
                <c:pt idx="2820">
                  <c:v>21.79965109417078</c:v>
                </c:pt>
                <c:pt idx="2821">
                  <c:v>21.789390491597526</c:v>
                </c:pt>
                <c:pt idx="2822">
                  <c:v>21.783909568852234</c:v>
                </c:pt>
                <c:pt idx="2823">
                  <c:v>21.786991699036932</c:v>
                </c:pt>
                <c:pt idx="2824">
                  <c:v>21.792305766862409</c:v>
                </c:pt>
                <c:pt idx="2825">
                  <c:v>21.800514926392978</c:v>
                </c:pt>
                <c:pt idx="2826">
                  <c:v>21.796548489385504</c:v>
                </c:pt>
                <c:pt idx="2827">
                  <c:v>21.789057475021572</c:v>
                </c:pt>
                <c:pt idx="2828">
                  <c:v>21.777570889261263</c:v>
                </c:pt>
                <c:pt idx="2829">
                  <c:v>21.777086055881831</c:v>
                </c:pt>
                <c:pt idx="2830">
                  <c:v>21.781532742591825</c:v>
                </c:pt>
                <c:pt idx="2831">
                  <c:v>21.803277240981856</c:v>
                </c:pt>
                <c:pt idx="2832">
                  <c:v>21.800944788263976</c:v>
                </c:pt>
                <c:pt idx="2833">
                  <c:v>21.779667109273593</c:v>
                </c:pt>
                <c:pt idx="2834">
                  <c:v>21.773804560379794</c:v>
                </c:pt>
                <c:pt idx="2835">
                  <c:v>21.772467785849297</c:v>
                </c:pt>
                <c:pt idx="2836">
                  <c:v>21.760267718545844</c:v>
                </c:pt>
                <c:pt idx="2837">
                  <c:v>21.758609160198322</c:v>
                </c:pt>
                <c:pt idx="2838">
                  <c:v>21.757042676938926</c:v>
                </c:pt>
                <c:pt idx="2839">
                  <c:v>21.767273018720914</c:v>
                </c:pt>
                <c:pt idx="2840">
                  <c:v>21.759782836961058</c:v>
                </c:pt>
                <c:pt idx="2841">
                  <c:v>21.759604397039176</c:v>
                </c:pt>
                <c:pt idx="2842">
                  <c:v>21.754440016576027</c:v>
                </c:pt>
                <c:pt idx="2843">
                  <c:v>21.748680480694176</c:v>
                </c:pt>
                <c:pt idx="2844">
                  <c:v>21.752267361637255</c:v>
                </c:pt>
                <c:pt idx="2845">
                  <c:v>21.766832851273282</c:v>
                </c:pt>
                <c:pt idx="2846">
                  <c:v>21.781351748961534</c:v>
                </c:pt>
                <c:pt idx="2847">
                  <c:v>21.78905047681296</c:v>
                </c:pt>
                <c:pt idx="2848">
                  <c:v>21.797545829906255</c:v>
                </c:pt>
                <c:pt idx="2849">
                  <c:v>21.787841511031981</c:v>
                </c:pt>
                <c:pt idx="2850">
                  <c:v>21.792159633486893</c:v>
                </c:pt>
                <c:pt idx="2851">
                  <c:v>21.787892969431297</c:v>
                </c:pt>
                <c:pt idx="2852">
                  <c:v>21.794175609117854</c:v>
                </c:pt>
                <c:pt idx="2853">
                  <c:v>21.799495815430433</c:v>
                </c:pt>
                <c:pt idx="2854">
                  <c:v>21.792165558935423</c:v>
                </c:pt>
                <c:pt idx="2855">
                  <c:v>21.788384306217225</c:v>
                </c:pt>
                <c:pt idx="2856">
                  <c:v>21.789560005932596</c:v>
                </c:pt>
                <c:pt idx="2857">
                  <c:v>21.766173399554013</c:v>
                </c:pt>
                <c:pt idx="2858">
                  <c:v>21.759811413414532</c:v>
                </c:pt>
                <c:pt idx="2859">
                  <c:v>21.747778122886551</c:v>
                </c:pt>
                <c:pt idx="2860">
                  <c:v>21.741246586305159</c:v>
                </c:pt>
                <c:pt idx="2861">
                  <c:v>21.713676211897017</c:v>
                </c:pt>
                <c:pt idx="2862">
                  <c:v>21.699145450023856</c:v>
                </c:pt>
                <c:pt idx="2863">
                  <c:v>21.684353587827122</c:v>
                </c:pt>
                <c:pt idx="2864">
                  <c:v>21.668751167702631</c:v>
                </c:pt>
                <c:pt idx="2865">
                  <c:v>21.650635959831664</c:v>
                </c:pt>
                <c:pt idx="2866">
                  <c:v>21.641409814126099</c:v>
                </c:pt>
                <c:pt idx="2867">
                  <c:v>21.613278002037042</c:v>
                </c:pt>
                <c:pt idx="2868">
                  <c:v>21.595278138246705</c:v>
                </c:pt>
                <c:pt idx="2869">
                  <c:v>21.550713300842141</c:v>
                </c:pt>
                <c:pt idx="2870">
                  <c:v>21.536202777961361</c:v>
                </c:pt>
                <c:pt idx="2871">
                  <c:v>21.522188125206064</c:v>
                </c:pt>
                <c:pt idx="2872">
                  <c:v>21.531305174851813</c:v>
                </c:pt>
                <c:pt idx="2873">
                  <c:v>21.532551947672637</c:v>
                </c:pt>
                <c:pt idx="2874">
                  <c:v>21.516694377251163</c:v>
                </c:pt>
                <c:pt idx="2875">
                  <c:v>21.501069364410224</c:v>
                </c:pt>
                <c:pt idx="2876">
                  <c:v>21.486746763861142</c:v>
                </c:pt>
                <c:pt idx="2877">
                  <c:v>21.467509113421858</c:v>
                </c:pt>
                <c:pt idx="2878">
                  <c:v>21.432378349566015</c:v>
                </c:pt>
                <c:pt idx="2879">
                  <c:v>21.417847133245324</c:v>
                </c:pt>
                <c:pt idx="2880">
                  <c:v>21.398504226505363</c:v>
                </c:pt>
                <c:pt idx="2881">
                  <c:v>21.392593493609319</c:v>
                </c:pt>
                <c:pt idx="2882">
                  <c:v>21.36852986489005</c:v>
                </c:pt>
                <c:pt idx="2883">
                  <c:v>21.336628211543204</c:v>
                </c:pt>
                <c:pt idx="2884">
                  <c:v>21.309639684576535</c:v>
                </c:pt>
                <c:pt idx="2885">
                  <c:v>21.28213595829688</c:v>
                </c:pt>
                <c:pt idx="2886">
                  <c:v>21.258152422426345</c:v>
                </c:pt>
                <c:pt idx="2887">
                  <c:v>21.257762756121405</c:v>
                </c:pt>
                <c:pt idx="2888">
                  <c:v>21.236091209896038</c:v>
                </c:pt>
                <c:pt idx="2889">
                  <c:v>21.232988993322174</c:v>
                </c:pt>
                <c:pt idx="2890">
                  <c:v>21.22103111867477</c:v>
                </c:pt>
                <c:pt idx="2891">
                  <c:v>21.201522874567601</c:v>
                </c:pt>
                <c:pt idx="2892">
                  <c:v>21.180388512911144</c:v>
                </c:pt>
                <c:pt idx="2893">
                  <c:v>21.17533008591526</c:v>
                </c:pt>
                <c:pt idx="2894">
                  <c:v>21.16681756393676</c:v>
                </c:pt>
                <c:pt idx="2895">
                  <c:v>21.166401440265119</c:v>
                </c:pt>
                <c:pt idx="2896">
                  <c:v>21.169952534644406</c:v>
                </c:pt>
                <c:pt idx="2897">
                  <c:v>21.172444241762086</c:v>
                </c:pt>
                <c:pt idx="2898">
                  <c:v>21.178427327619172</c:v>
                </c:pt>
                <c:pt idx="2899">
                  <c:v>21.189222653332184</c:v>
                </c:pt>
                <c:pt idx="2900">
                  <c:v>21.183912766290902</c:v>
                </c:pt>
                <c:pt idx="2901">
                  <c:v>21.175025051077728</c:v>
                </c:pt>
                <c:pt idx="2902">
                  <c:v>21.157598505084824</c:v>
                </c:pt>
                <c:pt idx="2903">
                  <c:v>21.15451439882035</c:v>
                </c:pt>
                <c:pt idx="2904">
                  <c:v>21.163711730361644</c:v>
                </c:pt>
                <c:pt idx="2905">
                  <c:v>21.156767353773727</c:v>
                </c:pt>
                <c:pt idx="2906">
                  <c:v>21.151567306701541</c:v>
                </c:pt>
                <c:pt idx="2907">
                  <c:v>21.16682945496899</c:v>
                </c:pt>
                <c:pt idx="2908">
                  <c:v>21.188619296652927</c:v>
                </c:pt>
                <c:pt idx="2909">
                  <c:v>21.205002790947407</c:v>
                </c:pt>
                <c:pt idx="2910">
                  <c:v>21.201454430889815</c:v>
                </c:pt>
                <c:pt idx="2911">
                  <c:v>21.177880108739071</c:v>
                </c:pt>
                <c:pt idx="2912">
                  <c:v>21.15687167678788</c:v>
                </c:pt>
                <c:pt idx="2913">
                  <c:v>21.142872407447275</c:v>
                </c:pt>
                <c:pt idx="2914">
                  <c:v>21.139204296721264</c:v>
                </c:pt>
                <c:pt idx="2915">
                  <c:v>21.137827311452547</c:v>
                </c:pt>
                <c:pt idx="2916">
                  <c:v>21.137597181997613</c:v>
                </c:pt>
                <c:pt idx="2917">
                  <c:v>21.136994808952405</c:v>
                </c:pt>
                <c:pt idx="2918">
                  <c:v>21.143460040292464</c:v>
                </c:pt>
                <c:pt idx="2919">
                  <c:v>21.131748694161779</c:v>
                </c:pt>
                <c:pt idx="2920">
                  <c:v>21.108483699484889</c:v>
                </c:pt>
                <c:pt idx="2921">
                  <c:v>21.112670578129737</c:v>
                </c:pt>
                <c:pt idx="2922">
                  <c:v>21.123915229607423</c:v>
                </c:pt>
                <c:pt idx="2923">
                  <c:v>21.120433260981304</c:v>
                </c:pt>
                <c:pt idx="2924">
                  <c:v>21.107816395324839</c:v>
                </c:pt>
                <c:pt idx="2925">
                  <c:v>21.096798341430986</c:v>
                </c:pt>
                <c:pt idx="2926">
                  <c:v>21.082497101612002</c:v>
                </c:pt>
                <c:pt idx="2927">
                  <c:v>21.062519605857368</c:v>
                </c:pt>
                <c:pt idx="2928">
                  <c:v>21.038881175538503</c:v>
                </c:pt>
                <c:pt idx="2929">
                  <c:v>21.041662270145903</c:v>
                </c:pt>
                <c:pt idx="2930">
                  <c:v>21.046220772567089</c:v>
                </c:pt>
                <c:pt idx="2931">
                  <c:v>21.055940462504861</c:v>
                </c:pt>
                <c:pt idx="2932">
                  <c:v>21.055604552891406</c:v>
                </c:pt>
                <c:pt idx="2933">
                  <c:v>21.052835698567243</c:v>
                </c:pt>
                <c:pt idx="2934">
                  <c:v>21.044180056900931</c:v>
                </c:pt>
                <c:pt idx="2935">
                  <c:v>21.046910537517711</c:v>
                </c:pt>
                <c:pt idx="2936">
                  <c:v>21.046961981351917</c:v>
                </c:pt>
                <c:pt idx="2937">
                  <c:v>21.045541556301199</c:v>
                </c:pt>
                <c:pt idx="2938">
                  <c:v>21.041643552920892</c:v>
                </c:pt>
                <c:pt idx="2939">
                  <c:v>21.035499066076731</c:v>
                </c:pt>
                <c:pt idx="2940">
                  <c:v>21.047059520904757</c:v>
                </c:pt>
                <c:pt idx="2941">
                  <c:v>21.060049455841785</c:v>
                </c:pt>
                <c:pt idx="2942">
                  <c:v>21.074448645186013</c:v>
                </c:pt>
                <c:pt idx="2943">
                  <c:v>21.100165355334184</c:v>
                </c:pt>
                <c:pt idx="2944">
                  <c:v>21.111338968144025</c:v>
                </c:pt>
                <c:pt idx="2945">
                  <c:v>21.12789813104558</c:v>
                </c:pt>
                <c:pt idx="2946">
                  <c:v>21.150320746470065</c:v>
                </c:pt>
                <c:pt idx="2947">
                  <c:v>21.159364982588308</c:v>
                </c:pt>
                <c:pt idx="2948">
                  <c:v>21.159583462952121</c:v>
                </c:pt>
                <c:pt idx="2949">
                  <c:v>21.163341008000859</c:v>
                </c:pt>
                <c:pt idx="2950">
                  <c:v>21.186269636010195</c:v>
                </c:pt>
                <c:pt idx="2951">
                  <c:v>21.215911203543026</c:v>
                </c:pt>
                <c:pt idx="2952">
                  <c:v>21.244612094356526</c:v>
                </c:pt>
                <c:pt idx="2953">
                  <c:v>21.27888171684457</c:v>
                </c:pt>
                <c:pt idx="2954">
                  <c:v>21.291800210400528</c:v>
                </c:pt>
                <c:pt idx="2955">
                  <c:v>21.292051682379565</c:v>
                </c:pt>
                <c:pt idx="2956">
                  <c:v>21.293897256943431</c:v>
                </c:pt>
                <c:pt idx="2957">
                  <c:v>21.335203583910957</c:v>
                </c:pt>
                <c:pt idx="2958">
                  <c:v>21.356748782089085</c:v>
                </c:pt>
                <c:pt idx="2959">
                  <c:v>21.37131865739217</c:v>
                </c:pt>
                <c:pt idx="2960">
                  <c:v>21.382508127727085</c:v>
                </c:pt>
                <c:pt idx="2961">
                  <c:v>21.366924419468791</c:v>
                </c:pt>
                <c:pt idx="2962">
                  <c:v>21.342499604740404</c:v>
                </c:pt>
                <c:pt idx="2963">
                  <c:v>21.31377427528135</c:v>
                </c:pt>
                <c:pt idx="2964">
                  <c:v>21.31261226604801</c:v>
                </c:pt>
                <c:pt idx="2965">
                  <c:v>21.320083639870038</c:v>
                </c:pt>
                <c:pt idx="2966">
                  <c:v>21.318321206664621</c:v>
                </c:pt>
                <c:pt idx="2967">
                  <c:v>21.298240392217302</c:v>
                </c:pt>
                <c:pt idx="2968">
                  <c:v>21.277989994597188</c:v>
                </c:pt>
                <c:pt idx="2969">
                  <c:v>21.258403043712754</c:v>
                </c:pt>
                <c:pt idx="2970">
                  <c:v>21.228746658178942</c:v>
                </c:pt>
                <c:pt idx="2971">
                  <c:v>21.227981088002757</c:v>
                </c:pt>
                <c:pt idx="2972">
                  <c:v>21.220592398717709</c:v>
                </c:pt>
                <c:pt idx="2973">
                  <c:v>21.201495569968355</c:v>
                </c:pt>
                <c:pt idx="2974">
                  <c:v>21.208285017196374</c:v>
                </c:pt>
                <c:pt idx="2975">
                  <c:v>21.193228714408686</c:v>
                </c:pt>
                <c:pt idx="2976">
                  <c:v>21.174443144901449</c:v>
                </c:pt>
                <c:pt idx="2977">
                  <c:v>21.152345947619274</c:v>
                </c:pt>
                <c:pt idx="2978">
                  <c:v>21.153348542044185</c:v>
                </c:pt>
                <c:pt idx="2979">
                  <c:v>21.165509760397732</c:v>
                </c:pt>
                <c:pt idx="2980">
                  <c:v>21.162091090829549</c:v>
                </c:pt>
                <c:pt idx="2981">
                  <c:v>21.154895065430363</c:v>
                </c:pt>
                <c:pt idx="2982">
                  <c:v>21.126629964542641</c:v>
                </c:pt>
                <c:pt idx="2983">
                  <c:v>21.097032713958217</c:v>
                </c:pt>
                <c:pt idx="2984">
                  <c:v>21.10601568086155</c:v>
                </c:pt>
                <c:pt idx="2985">
                  <c:v>21.129249100839733</c:v>
                </c:pt>
                <c:pt idx="2986">
                  <c:v>21.125101944878711</c:v>
                </c:pt>
                <c:pt idx="2987">
                  <c:v>21.104562349150289</c:v>
                </c:pt>
                <c:pt idx="2988">
                  <c:v>21.104118809570707</c:v>
                </c:pt>
                <c:pt idx="2989">
                  <c:v>21.091631479155193</c:v>
                </c:pt>
                <c:pt idx="2990">
                  <c:v>21.074050031760169</c:v>
                </c:pt>
                <c:pt idx="2991">
                  <c:v>21.079648820787966</c:v>
                </c:pt>
                <c:pt idx="2992">
                  <c:v>21.109053516621021</c:v>
                </c:pt>
                <c:pt idx="2993">
                  <c:v>21.140117118540068</c:v>
                </c:pt>
                <c:pt idx="2994">
                  <c:v>21.153638298638288</c:v>
                </c:pt>
                <c:pt idx="2995">
                  <c:v>21.163480698558697</c:v>
                </c:pt>
                <c:pt idx="2996">
                  <c:v>21.172278659924853</c:v>
                </c:pt>
                <c:pt idx="2997">
                  <c:v>21.200564343716923</c:v>
                </c:pt>
                <c:pt idx="2998">
                  <c:v>21.227897378052326</c:v>
                </c:pt>
                <c:pt idx="2999">
                  <c:v>21.268432639494609</c:v>
                </c:pt>
                <c:pt idx="3000">
                  <c:v>21.315027404193053</c:v>
                </c:pt>
                <c:pt idx="3001">
                  <c:v>21.334929001926312</c:v>
                </c:pt>
                <c:pt idx="3002">
                  <c:v>21.349539749578671</c:v>
                </c:pt>
                <c:pt idx="3003">
                  <c:v>21.37421312726752</c:v>
                </c:pt>
                <c:pt idx="3004">
                  <c:v>21.364287256659548</c:v>
                </c:pt>
                <c:pt idx="3005">
                  <c:v>21.365769110533112</c:v>
                </c:pt>
                <c:pt idx="3006">
                  <c:v>21.363361949717966</c:v>
                </c:pt>
                <c:pt idx="3007">
                  <c:v>21.375097577575207</c:v>
                </c:pt>
                <c:pt idx="3008">
                  <c:v>21.385885220866296</c:v>
                </c:pt>
                <c:pt idx="3009">
                  <c:v>21.372736028847161</c:v>
                </c:pt>
                <c:pt idx="3010">
                  <c:v>21.374815355614199</c:v>
                </c:pt>
                <c:pt idx="3011">
                  <c:v>21.362614001069591</c:v>
                </c:pt>
                <c:pt idx="3012">
                  <c:v>21.367702557794242</c:v>
                </c:pt>
                <c:pt idx="3013">
                  <c:v>21.370418143986374</c:v>
                </c:pt>
                <c:pt idx="3014">
                  <c:v>21.368047641475286</c:v>
                </c:pt>
                <c:pt idx="3015">
                  <c:v>21.354558566052276</c:v>
                </c:pt>
                <c:pt idx="3016">
                  <c:v>21.390464170340991</c:v>
                </c:pt>
                <c:pt idx="3017">
                  <c:v>21.38710574481787</c:v>
                </c:pt>
                <c:pt idx="3018">
                  <c:v>21.378077079875464</c:v>
                </c:pt>
                <c:pt idx="3019">
                  <c:v>21.378216613007364</c:v>
                </c:pt>
                <c:pt idx="3020">
                  <c:v>21.372735809142775</c:v>
                </c:pt>
                <c:pt idx="3021">
                  <c:v>21.361122809645774</c:v>
                </c:pt>
                <c:pt idx="3022">
                  <c:v>21.336813029490727</c:v>
                </c:pt>
                <c:pt idx="3023">
                  <c:v>21.329006766108467</c:v>
                </c:pt>
                <c:pt idx="3024">
                  <c:v>21.318516180767578</c:v>
                </c:pt>
                <c:pt idx="3025">
                  <c:v>21.297955954416572</c:v>
                </c:pt>
                <c:pt idx="3026">
                  <c:v>21.277699659185192</c:v>
                </c:pt>
                <c:pt idx="3027">
                  <c:v>21.245384096934153</c:v>
                </c:pt>
                <c:pt idx="3028">
                  <c:v>21.223065246685117</c:v>
                </c:pt>
                <c:pt idx="3029">
                  <c:v>21.188332881522999</c:v>
                </c:pt>
                <c:pt idx="3030">
                  <c:v>21.161456771354271</c:v>
                </c:pt>
                <c:pt idx="3031">
                  <c:v>21.138472540323768</c:v>
                </c:pt>
                <c:pt idx="3032">
                  <c:v>21.115094437083755</c:v>
                </c:pt>
                <c:pt idx="3033">
                  <c:v>21.081279925473336</c:v>
                </c:pt>
                <c:pt idx="3034">
                  <c:v>21.066930438963389</c:v>
                </c:pt>
                <c:pt idx="3035">
                  <c:v>21.05970882503032</c:v>
                </c:pt>
                <c:pt idx="3036">
                  <c:v>21.053699310287712</c:v>
                </c:pt>
                <c:pt idx="3037">
                  <c:v>21.047280291898826</c:v>
                </c:pt>
                <c:pt idx="3038">
                  <c:v>21.017187750593799</c:v>
                </c:pt>
                <c:pt idx="3039">
                  <c:v>20.991363037691318</c:v>
                </c:pt>
                <c:pt idx="3040">
                  <c:v>20.971841890188418</c:v>
                </c:pt>
                <c:pt idx="3041">
                  <c:v>20.95512752618372</c:v>
                </c:pt>
                <c:pt idx="3042">
                  <c:v>20.938313611592605</c:v>
                </c:pt>
                <c:pt idx="3043">
                  <c:v>20.929461637786037</c:v>
                </c:pt>
                <c:pt idx="3044">
                  <c:v>20.914795013717914</c:v>
                </c:pt>
                <c:pt idx="3045">
                  <c:v>20.907954733620237</c:v>
                </c:pt>
                <c:pt idx="3046">
                  <c:v>20.866673140235704</c:v>
                </c:pt>
                <c:pt idx="3047">
                  <c:v>20.857742561648379</c:v>
                </c:pt>
                <c:pt idx="3048">
                  <c:v>20.853013129628074</c:v>
                </c:pt>
                <c:pt idx="3049">
                  <c:v>20.843173506443353</c:v>
                </c:pt>
                <c:pt idx="3050">
                  <c:v>20.85522718706687</c:v>
                </c:pt>
                <c:pt idx="3051">
                  <c:v>20.86626033670569</c:v>
                </c:pt>
                <c:pt idx="3052">
                  <c:v>20.873576142553482</c:v>
                </c:pt>
                <c:pt idx="3053">
                  <c:v>20.85243301912535</c:v>
                </c:pt>
                <c:pt idx="3054">
                  <c:v>20.833948382956713</c:v>
                </c:pt>
                <c:pt idx="3055">
                  <c:v>20.810055576044142</c:v>
                </c:pt>
                <c:pt idx="3056">
                  <c:v>20.796635919316646</c:v>
                </c:pt>
                <c:pt idx="3057">
                  <c:v>20.790928701193398</c:v>
                </c:pt>
                <c:pt idx="3058">
                  <c:v>20.790468652267712</c:v>
                </c:pt>
                <c:pt idx="3059">
                  <c:v>20.795699834477375</c:v>
                </c:pt>
                <c:pt idx="3060">
                  <c:v>20.794401809834586</c:v>
                </c:pt>
                <c:pt idx="3061">
                  <c:v>20.798398664615842</c:v>
                </c:pt>
                <c:pt idx="3062">
                  <c:v>20.83048000611619</c:v>
                </c:pt>
                <c:pt idx="3063">
                  <c:v>20.866044960941313</c:v>
                </c:pt>
                <c:pt idx="3064">
                  <c:v>20.891974014685108</c:v>
                </c:pt>
                <c:pt idx="3065">
                  <c:v>20.870422778610127</c:v>
                </c:pt>
                <c:pt idx="3066">
                  <c:v>20.865442374899075</c:v>
                </c:pt>
                <c:pt idx="3067">
                  <c:v>20.858024906649476</c:v>
                </c:pt>
                <c:pt idx="3068">
                  <c:v>20.85459774622073</c:v>
                </c:pt>
                <c:pt idx="3069">
                  <c:v>20.859810773272507</c:v>
                </c:pt>
                <c:pt idx="3070">
                  <c:v>20.865552737111425</c:v>
                </c:pt>
                <c:pt idx="3071">
                  <c:v>20.855006213179362</c:v>
                </c:pt>
                <c:pt idx="3072">
                  <c:v>20.877965322066114</c:v>
                </c:pt>
                <c:pt idx="3073">
                  <c:v>20.897534241951259</c:v>
                </c:pt>
                <c:pt idx="3074">
                  <c:v>20.891928839356215</c:v>
                </c:pt>
                <c:pt idx="3075">
                  <c:v>20.854861894351416</c:v>
                </c:pt>
                <c:pt idx="3076">
                  <c:v>20.847114857368677</c:v>
                </c:pt>
                <c:pt idx="3077">
                  <c:v>20.8391813509493</c:v>
                </c:pt>
                <c:pt idx="3078">
                  <c:v>20.829212375481735</c:v>
                </c:pt>
                <c:pt idx="3079">
                  <c:v>20.831284063668896</c:v>
                </c:pt>
                <c:pt idx="3080">
                  <c:v>20.81363825834465</c:v>
                </c:pt>
                <c:pt idx="3081">
                  <c:v>20.79308652909949</c:v>
                </c:pt>
                <c:pt idx="3082">
                  <c:v>20.771484548591584</c:v>
                </c:pt>
                <c:pt idx="3083">
                  <c:v>20.776217158676562</c:v>
                </c:pt>
                <c:pt idx="3084">
                  <c:v>20.772114404774019</c:v>
                </c:pt>
                <c:pt idx="3085">
                  <c:v>20.772876982109366</c:v>
                </c:pt>
                <c:pt idx="3086">
                  <c:v>20.769073850498792</c:v>
                </c:pt>
                <c:pt idx="3087">
                  <c:v>20.764304415280755</c:v>
                </c:pt>
                <c:pt idx="3088">
                  <c:v>20.747361691265283</c:v>
                </c:pt>
                <c:pt idx="3089">
                  <c:v>20.73993321936738</c:v>
                </c:pt>
                <c:pt idx="3090">
                  <c:v>20.712178310189383</c:v>
                </c:pt>
                <c:pt idx="3091">
                  <c:v>20.676529626858592</c:v>
                </c:pt>
                <c:pt idx="3092">
                  <c:v>20.631089533863246</c:v>
                </c:pt>
                <c:pt idx="3093">
                  <c:v>20.591930474168624</c:v>
                </c:pt>
                <c:pt idx="3094">
                  <c:v>20.568250319157098</c:v>
                </c:pt>
                <c:pt idx="3095">
                  <c:v>20.555555123181442</c:v>
                </c:pt>
                <c:pt idx="3096">
                  <c:v>20.532295318775361</c:v>
                </c:pt>
                <c:pt idx="3097">
                  <c:v>20.512357349681352</c:v>
                </c:pt>
                <c:pt idx="3098">
                  <c:v>20.489386638646259</c:v>
                </c:pt>
                <c:pt idx="3099">
                  <c:v>20.480990310879406</c:v>
                </c:pt>
                <c:pt idx="3100">
                  <c:v>20.45453587250957</c:v>
                </c:pt>
                <c:pt idx="3101">
                  <c:v>20.456144140503554</c:v>
                </c:pt>
                <c:pt idx="3102">
                  <c:v>20.417986400938112</c:v>
                </c:pt>
                <c:pt idx="3103">
                  <c:v>20.3670121894625</c:v>
                </c:pt>
                <c:pt idx="3104">
                  <c:v>20.346910011831987</c:v>
                </c:pt>
                <c:pt idx="3105">
                  <c:v>20.350032264453905</c:v>
                </c:pt>
                <c:pt idx="3106">
                  <c:v>20.325995565750766</c:v>
                </c:pt>
                <c:pt idx="3107">
                  <c:v>20.30486775573905</c:v>
                </c:pt>
                <c:pt idx="3108">
                  <c:v>20.276809928047101</c:v>
                </c:pt>
                <c:pt idx="3109">
                  <c:v>20.226583605162308</c:v>
                </c:pt>
                <c:pt idx="3110">
                  <c:v>20.185025458477295</c:v>
                </c:pt>
                <c:pt idx="3111">
                  <c:v>20.152197124153954</c:v>
                </c:pt>
                <c:pt idx="3112">
                  <c:v>20.137109794148628</c:v>
                </c:pt>
                <c:pt idx="3113">
                  <c:v>20.099685226093435</c:v>
                </c:pt>
                <c:pt idx="3114">
                  <c:v>20.065272734078622</c:v>
                </c:pt>
                <c:pt idx="3115">
                  <c:v>20.031065718796221</c:v>
                </c:pt>
                <c:pt idx="3116">
                  <c:v>19.98714434012378</c:v>
                </c:pt>
                <c:pt idx="3117">
                  <c:v>19.946194802886243</c:v>
                </c:pt>
                <c:pt idx="3118">
                  <c:v>19.920730133492285</c:v>
                </c:pt>
                <c:pt idx="3119">
                  <c:v>19.878831496482938</c:v>
                </c:pt>
                <c:pt idx="3120">
                  <c:v>19.858602747327563</c:v>
                </c:pt>
                <c:pt idx="3121">
                  <c:v>19.845599470443663</c:v>
                </c:pt>
                <c:pt idx="3122">
                  <c:v>19.826466629215734</c:v>
                </c:pt>
                <c:pt idx="3123">
                  <c:v>19.790455864726869</c:v>
                </c:pt>
                <c:pt idx="3124">
                  <c:v>19.747202305413495</c:v>
                </c:pt>
                <c:pt idx="3125">
                  <c:v>19.731519374863606</c:v>
                </c:pt>
                <c:pt idx="3126">
                  <c:v>19.716882776731278</c:v>
                </c:pt>
                <c:pt idx="3127">
                  <c:v>19.698796753391051</c:v>
                </c:pt>
                <c:pt idx="3128">
                  <c:v>19.683061291315344</c:v>
                </c:pt>
                <c:pt idx="3129">
                  <c:v>19.650017672507126</c:v>
                </c:pt>
                <c:pt idx="3130">
                  <c:v>19.614098804396221</c:v>
                </c:pt>
                <c:pt idx="3131">
                  <c:v>19.574617304250573</c:v>
                </c:pt>
                <c:pt idx="3132">
                  <c:v>19.550123108158044</c:v>
                </c:pt>
                <c:pt idx="3133">
                  <c:v>19.540031823308304</c:v>
                </c:pt>
                <c:pt idx="3134">
                  <c:v>19.518611133552376</c:v>
                </c:pt>
                <c:pt idx="3135">
                  <c:v>19.507384639381939</c:v>
                </c:pt>
                <c:pt idx="3136">
                  <c:v>19.488182388089069</c:v>
                </c:pt>
                <c:pt idx="3137">
                  <c:v>19.457239954369264</c:v>
                </c:pt>
                <c:pt idx="3138">
                  <c:v>19.437883153187833</c:v>
                </c:pt>
                <c:pt idx="3139">
                  <c:v>19.432856000144817</c:v>
                </c:pt>
                <c:pt idx="3140">
                  <c:v>19.438842926468904</c:v>
                </c:pt>
                <c:pt idx="3141">
                  <c:v>19.437407031151466</c:v>
                </c:pt>
                <c:pt idx="3142">
                  <c:v>19.419259505530462</c:v>
                </c:pt>
                <c:pt idx="3143">
                  <c:v>19.415677975229471</c:v>
                </c:pt>
                <c:pt idx="3144">
                  <c:v>19.40434893046088</c:v>
                </c:pt>
                <c:pt idx="3145">
                  <c:v>19.389379950821255</c:v>
                </c:pt>
                <c:pt idx="3146">
                  <c:v>19.388155136702895</c:v>
                </c:pt>
                <c:pt idx="3147">
                  <c:v>19.385209319730787</c:v>
                </c:pt>
                <c:pt idx="3148">
                  <c:v>19.373161053306511</c:v>
                </c:pt>
                <c:pt idx="3149">
                  <c:v>19.365008692613571</c:v>
                </c:pt>
                <c:pt idx="3150">
                  <c:v>19.350591916847247</c:v>
                </c:pt>
                <c:pt idx="3151">
                  <c:v>19.330677295572908</c:v>
                </c:pt>
                <c:pt idx="3152">
                  <c:v>19.321725702154435</c:v>
                </c:pt>
                <c:pt idx="3153">
                  <c:v>19.321456959607296</c:v>
                </c:pt>
                <c:pt idx="3154">
                  <c:v>19.312564362526796</c:v>
                </c:pt>
                <c:pt idx="3155">
                  <c:v>19.312812928975116</c:v>
                </c:pt>
                <c:pt idx="3156">
                  <c:v>19.304411187953065</c:v>
                </c:pt>
                <c:pt idx="3157">
                  <c:v>19.290612724758805</c:v>
                </c:pt>
                <c:pt idx="3158">
                  <c:v>19.266108802587844</c:v>
                </c:pt>
                <c:pt idx="3159">
                  <c:v>19.255050945094141</c:v>
                </c:pt>
                <c:pt idx="3160">
                  <c:v>19.265447433439526</c:v>
                </c:pt>
                <c:pt idx="3161">
                  <c:v>19.27119094172161</c:v>
                </c:pt>
                <c:pt idx="3162">
                  <c:v>19.269672569652336</c:v>
                </c:pt>
                <c:pt idx="3163">
                  <c:v>19.263421225063116</c:v>
                </c:pt>
                <c:pt idx="3164">
                  <c:v>19.261849474862675</c:v>
                </c:pt>
                <c:pt idx="3165">
                  <c:v>19.245713973573231</c:v>
                </c:pt>
                <c:pt idx="3166">
                  <c:v>19.233427750323571</c:v>
                </c:pt>
                <c:pt idx="3167">
                  <c:v>19.255659439464491</c:v>
                </c:pt>
                <c:pt idx="3168">
                  <c:v>19.264395485275092</c:v>
                </c:pt>
                <c:pt idx="3169">
                  <c:v>19.266612467829518</c:v>
                </c:pt>
                <c:pt idx="3170">
                  <c:v>19.261088086724367</c:v>
                </c:pt>
                <c:pt idx="3171">
                  <c:v>19.25890714693772</c:v>
                </c:pt>
                <c:pt idx="3172">
                  <c:v>19.249558713088184</c:v>
                </c:pt>
                <c:pt idx="3173">
                  <c:v>19.243071732368016</c:v>
                </c:pt>
                <c:pt idx="3174">
                  <c:v>19.250688029623369</c:v>
                </c:pt>
                <c:pt idx="3175">
                  <c:v>19.268916306431784</c:v>
                </c:pt>
                <c:pt idx="3176">
                  <c:v>19.277446050985553</c:v>
                </c:pt>
                <c:pt idx="3177">
                  <c:v>19.271160436291506</c:v>
                </c:pt>
                <c:pt idx="3178">
                  <c:v>19.265760650459921</c:v>
                </c:pt>
                <c:pt idx="3179">
                  <c:v>19.254878334121575</c:v>
                </c:pt>
                <c:pt idx="3180">
                  <c:v>19.249339651103828</c:v>
                </c:pt>
                <c:pt idx="3181">
                  <c:v>19.250531848642723</c:v>
                </c:pt>
                <c:pt idx="3182">
                  <c:v>19.255327274694757</c:v>
                </c:pt>
                <c:pt idx="3183">
                  <c:v>19.263691220742661</c:v>
                </c:pt>
                <c:pt idx="3184">
                  <c:v>19.278945294506105</c:v>
                </c:pt>
                <c:pt idx="3185">
                  <c:v>19.279613039184724</c:v>
                </c:pt>
                <c:pt idx="3186">
                  <c:v>19.270083101967067</c:v>
                </c:pt>
                <c:pt idx="3187">
                  <c:v>19.268557159403429</c:v>
                </c:pt>
                <c:pt idx="3188">
                  <c:v>19.290770199946035</c:v>
                </c:pt>
                <c:pt idx="3189">
                  <c:v>19.299519405861741</c:v>
                </c:pt>
                <c:pt idx="3190">
                  <c:v>19.294532617793813</c:v>
                </c:pt>
                <c:pt idx="3191">
                  <c:v>19.289730738200106</c:v>
                </c:pt>
                <c:pt idx="3192">
                  <c:v>19.285102371861868</c:v>
                </c:pt>
                <c:pt idx="3193">
                  <c:v>19.28226506423395</c:v>
                </c:pt>
                <c:pt idx="3194">
                  <c:v>19.281332186237869</c:v>
                </c:pt>
                <c:pt idx="3195">
                  <c:v>19.291822515175436</c:v>
                </c:pt>
                <c:pt idx="3196">
                  <c:v>19.307458126053533</c:v>
                </c:pt>
                <c:pt idx="3197">
                  <c:v>19.296293456361116</c:v>
                </c:pt>
                <c:pt idx="3198">
                  <c:v>19.295296202069526</c:v>
                </c:pt>
                <c:pt idx="3199">
                  <c:v>19.285174958464129</c:v>
                </c:pt>
                <c:pt idx="3200">
                  <c:v>19.277307701025681</c:v>
                </c:pt>
                <c:pt idx="3201">
                  <c:v>19.267595881630573</c:v>
                </c:pt>
                <c:pt idx="3202">
                  <c:v>19.273334709826837</c:v>
                </c:pt>
                <c:pt idx="3203">
                  <c:v>19.268583918379093</c:v>
                </c:pt>
                <c:pt idx="3204">
                  <c:v>19.270408299837737</c:v>
                </c:pt>
                <c:pt idx="3205">
                  <c:v>19.258726227657828</c:v>
                </c:pt>
                <c:pt idx="3206">
                  <c:v>19.246940985354154</c:v>
                </c:pt>
                <c:pt idx="3207">
                  <c:v>19.232078672782745</c:v>
                </c:pt>
                <c:pt idx="3208">
                  <c:v>19.225759270999163</c:v>
                </c:pt>
                <c:pt idx="3209">
                  <c:v>19.230195258560446</c:v>
                </c:pt>
                <c:pt idx="3210">
                  <c:v>19.234140274698142</c:v>
                </c:pt>
                <c:pt idx="3211">
                  <c:v>19.234350941633743</c:v>
                </c:pt>
                <c:pt idx="3212">
                  <c:v>19.222729711185064</c:v>
                </c:pt>
                <c:pt idx="3213">
                  <c:v>19.209055817483964</c:v>
                </c:pt>
                <c:pt idx="3214">
                  <c:v>19.186742947029856</c:v>
                </c:pt>
                <c:pt idx="3215">
                  <c:v>19.17873906623614</c:v>
                </c:pt>
                <c:pt idx="3216">
                  <c:v>19.179965619002367</c:v>
                </c:pt>
                <c:pt idx="3217">
                  <c:v>19.176028452655146</c:v>
                </c:pt>
                <c:pt idx="3218">
                  <c:v>19.176588945398109</c:v>
                </c:pt>
                <c:pt idx="3219">
                  <c:v>19.179526857746566</c:v>
                </c:pt>
                <c:pt idx="3220">
                  <c:v>19.181595340120747</c:v>
                </c:pt>
                <c:pt idx="3221">
                  <c:v>19.181939895206703</c:v>
                </c:pt>
                <c:pt idx="3222">
                  <c:v>19.180297130946332</c:v>
                </c:pt>
                <c:pt idx="3223">
                  <c:v>19.179403486963093</c:v>
                </c:pt>
                <c:pt idx="3224">
                  <c:v>19.176601954311433</c:v>
                </c:pt>
                <c:pt idx="3225">
                  <c:v>19.157146880792951</c:v>
                </c:pt>
                <c:pt idx="3226">
                  <c:v>19.144252282747559</c:v>
                </c:pt>
                <c:pt idx="3227">
                  <c:v>19.129184490797666</c:v>
                </c:pt>
                <c:pt idx="3228">
                  <c:v>19.107611790886292</c:v>
                </c:pt>
                <c:pt idx="3229">
                  <c:v>19.111269530565409</c:v>
                </c:pt>
                <c:pt idx="3230">
                  <c:v>19.110550266863118</c:v>
                </c:pt>
                <c:pt idx="3231">
                  <c:v>19.115216499428499</c:v>
                </c:pt>
                <c:pt idx="3232">
                  <c:v>19.113992204189003</c:v>
                </c:pt>
                <c:pt idx="3233">
                  <c:v>19.115824760319416</c:v>
                </c:pt>
                <c:pt idx="3234">
                  <c:v>19.102018869311241</c:v>
                </c:pt>
                <c:pt idx="3235">
                  <c:v>19.095146901687286</c:v>
                </c:pt>
                <c:pt idx="3236">
                  <c:v>19.098468362536213</c:v>
                </c:pt>
                <c:pt idx="3237">
                  <c:v>19.117499577885638</c:v>
                </c:pt>
                <c:pt idx="3238">
                  <c:v>19.122426403028232</c:v>
                </c:pt>
                <c:pt idx="3239">
                  <c:v>19.123155727036444</c:v>
                </c:pt>
                <c:pt idx="3240">
                  <c:v>19.115578364170499</c:v>
                </c:pt>
                <c:pt idx="3241">
                  <c:v>19.114680144354246</c:v>
                </c:pt>
                <c:pt idx="3242">
                  <c:v>19.108317199891751</c:v>
                </c:pt>
                <c:pt idx="3243">
                  <c:v>19.101347904114967</c:v>
                </c:pt>
                <c:pt idx="3244">
                  <c:v>19.107933336780636</c:v>
                </c:pt>
                <c:pt idx="3245">
                  <c:v>19.101705802538696</c:v>
                </c:pt>
                <c:pt idx="3246">
                  <c:v>19.098647465856864</c:v>
                </c:pt>
                <c:pt idx="3247">
                  <c:v>19.097977659978341</c:v>
                </c:pt>
                <c:pt idx="3248">
                  <c:v>19.060041052001811</c:v>
                </c:pt>
                <c:pt idx="3249">
                  <c:v>19.033104064020765</c:v>
                </c:pt>
                <c:pt idx="3250">
                  <c:v>19.003568908072651</c:v>
                </c:pt>
                <c:pt idx="3251">
                  <c:v>18.97971374016435</c:v>
                </c:pt>
                <c:pt idx="3252">
                  <c:v>18.964824991703519</c:v>
                </c:pt>
                <c:pt idx="3253">
                  <c:v>18.924366897030534</c:v>
                </c:pt>
                <c:pt idx="3254">
                  <c:v>18.835112023492101</c:v>
                </c:pt>
                <c:pt idx="3255">
                  <c:v>18.810612272001009</c:v>
                </c:pt>
                <c:pt idx="3256">
                  <c:v>18.748303625994975</c:v>
                </c:pt>
                <c:pt idx="3257">
                  <c:v>18.695677770323634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7-46D9-A8DF-322EFAE48A31}"/>
            </c:ext>
          </c:extLst>
        </c:ser>
        <c:ser>
          <c:idx val="2"/>
          <c:order val="2"/>
          <c:tx>
            <c:strRef>
              <c:f>'data 2012+'!$S$9</c:f>
              <c:strCache>
                <c:ptCount val="1"/>
                <c:pt idx="0">
                  <c:v>Lower Bound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2012+'!$A$10:$A$3267</c:f>
              <c:numCache>
                <c:formatCode>yyyy\-mm\-dd;@</c:formatCode>
                <c:ptCount val="3258"/>
                <c:pt idx="1">
                  <c:v>44165</c:v>
                </c:pt>
                <c:pt idx="2">
                  <c:v>44164</c:v>
                </c:pt>
                <c:pt idx="3">
                  <c:v>44163</c:v>
                </c:pt>
                <c:pt idx="4">
                  <c:v>44162</c:v>
                </c:pt>
                <c:pt idx="5">
                  <c:v>44161</c:v>
                </c:pt>
                <c:pt idx="6">
                  <c:v>44160</c:v>
                </c:pt>
                <c:pt idx="7">
                  <c:v>44159</c:v>
                </c:pt>
                <c:pt idx="8">
                  <c:v>44158</c:v>
                </c:pt>
                <c:pt idx="9">
                  <c:v>44157</c:v>
                </c:pt>
                <c:pt idx="10">
                  <c:v>44156</c:v>
                </c:pt>
                <c:pt idx="11">
                  <c:v>44155</c:v>
                </c:pt>
                <c:pt idx="12">
                  <c:v>44154</c:v>
                </c:pt>
                <c:pt idx="13">
                  <c:v>44153</c:v>
                </c:pt>
                <c:pt idx="14">
                  <c:v>44152</c:v>
                </c:pt>
                <c:pt idx="15">
                  <c:v>44151</c:v>
                </c:pt>
                <c:pt idx="16">
                  <c:v>44150</c:v>
                </c:pt>
                <c:pt idx="17">
                  <c:v>44149</c:v>
                </c:pt>
                <c:pt idx="18">
                  <c:v>44148</c:v>
                </c:pt>
                <c:pt idx="19">
                  <c:v>44147</c:v>
                </c:pt>
                <c:pt idx="20">
                  <c:v>44146</c:v>
                </c:pt>
                <c:pt idx="21">
                  <c:v>44145</c:v>
                </c:pt>
                <c:pt idx="22">
                  <c:v>44144</c:v>
                </c:pt>
                <c:pt idx="23">
                  <c:v>44143</c:v>
                </c:pt>
                <c:pt idx="24">
                  <c:v>44142</c:v>
                </c:pt>
                <c:pt idx="25">
                  <c:v>44141</c:v>
                </c:pt>
                <c:pt idx="26">
                  <c:v>44140</c:v>
                </c:pt>
                <c:pt idx="27">
                  <c:v>44139</c:v>
                </c:pt>
                <c:pt idx="28">
                  <c:v>44138</c:v>
                </c:pt>
                <c:pt idx="29">
                  <c:v>44137</c:v>
                </c:pt>
                <c:pt idx="30">
                  <c:v>44136</c:v>
                </c:pt>
                <c:pt idx="31">
                  <c:v>44135</c:v>
                </c:pt>
                <c:pt idx="32">
                  <c:v>44134</c:v>
                </c:pt>
                <c:pt idx="33">
                  <c:v>44133</c:v>
                </c:pt>
                <c:pt idx="34">
                  <c:v>44132</c:v>
                </c:pt>
                <c:pt idx="35">
                  <c:v>44131</c:v>
                </c:pt>
                <c:pt idx="36">
                  <c:v>44130</c:v>
                </c:pt>
                <c:pt idx="37">
                  <c:v>44129</c:v>
                </c:pt>
                <c:pt idx="38">
                  <c:v>44128</c:v>
                </c:pt>
                <c:pt idx="39">
                  <c:v>44127</c:v>
                </c:pt>
                <c:pt idx="40">
                  <c:v>44126</c:v>
                </c:pt>
                <c:pt idx="41">
                  <c:v>44125</c:v>
                </c:pt>
                <c:pt idx="42">
                  <c:v>44124</c:v>
                </c:pt>
                <c:pt idx="43">
                  <c:v>44123</c:v>
                </c:pt>
                <c:pt idx="44">
                  <c:v>44122</c:v>
                </c:pt>
                <c:pt idx="45">
                  <c:v>44121</c:v>
                </c:pt>
                <c:pt idx="46">
                  <c:v>44120</c:v>
                </c:pt>
                <c:pt idx="47">
                  <c:v>44119</c:v>
                </c:pt>
                <c:pt idx="48">
                  <c:v>44118</c:v>
                </c:pt>
                <c:pt idx="49">
                  <c:v>44117</c:v>
                </c:pt>
                <c:pt idx="50">
                  <c:v>44116</c:v>
                </c:pt>
                <c:pt idx="51">
                  <c:v>44115</c:v>
                </c:pt>
                <c:pt idx="52">
                  <c:v>44114</c:v>
                </c:pt>
                <c:pt idx="53">
                  <c:v>44113</c:v>
                </c:pt>
                <c:pt idx="54">
                  <c:v>44112</c:v>
                </c:pt>
                <c:pt idx="55">
                  <c:v>44111</c:v>
                </c:pt>
                <c:pt idx="56">
                  <c:v>44110</c:v>
                </c:pt>
                <c:pt idx="57">
                  <c:v>44109</c:v>
                </c:pt>
                <c:pt idx="58">
                  <c:v>44108</c:v>
                </c:pt>
                <c:pt idx="59">
                  <c:v>44107</c:v>
                </c:pt>
                <c:pt idx="60">
                  <c:v>44106</c:v>
                </c:pt>
                <c:pt idx="61">
                  <c:v>44105</c:v>
                </c:pt>
                <c:pt idx="62">
                  <c:v>44104</c:v>
                </c:pt>
                <c:pt idx="63">
                  <c:v>44103</c:v>
                </c:pt>
                <c:pt idx="64">
                  <c:v>44102</c:v>
                </c:pt>
                <c:pt idx="65">
                  <c:v>44101</c:v>
                </c:pt>
                <c:pt idx="66">
                  <c:v>44100</c:v>
                </c:pt>
                <c:pt idx="67">
                  <c:v>44099</c:v>
                </c:pt>
                <c:pt idx="68">
                  <c:v>44098</c:v>
                </c:pt>
                <c:pt idx="69">
                  <c:v>44097</c:v>
                </c:pt>
                <c:pt idx="70">
                  <c:v>44096</c:v>
                </c:pt>
                <c:pt idx="71">
                  <c:v>44095</c:v>
                </c:pt>
                <c:pt idx="72">
                  <c:v>44094</c:v>
                </c:pt>
                <c:pt idx="73">
                  <c:v>44093</c:v>
                </c:pt>
                <c:pt idx="74">
                  <c:v>44092</c:v>
                </c:pt>
                <c:pt idx="75">
                  <c:v>44091</c:v>
                </c:pt>
                <c:pt idx="76">
                  <c:v>44090</c:v>
                </c:pt>
                <c:pt idx="77">
                  <c:v>44089</c:v>
                </c:pt>
                <c:pt idx="78">
                  <c:v>44088</c:v>
                </c:pt>
                <c:pt idx="79">
                  <c:v>44087</c:v>
                </c:pt>
                <c:pt idx="80">
                  <c:v>44086</c:v>
                </c:pt>
                <c:pt idx="81">
                  <c:v>44085</c:v>
                </c:pt>
                <c:pt idx="82">
                  <c:v>44084</c:v>
                </c:pt>
                <c:pt idx="83">
                  <c:v>44083</c:v>
                </c:pt>
                <c:pt idx="84">
                  <c:v>44082</c:v>
                </c:pt>
                <c:pt idx="85">
                  <c:v>44081</c:v>
                </c:pt>
                <c:pt idx="86">
                  <c:v>44080</c:v>
                </c:pt>
                <c:pt idx="87">
                  <c:v>44079</c:v>
                </c:pt>
                <c:pt idx="88">
                  <c:v>44078</c:v>
                </c:pt>
                <c:pt idx="89">
                  <c:v>44077</c:v>
                </c:pt>
                <c:pt idx="90">
                  <c:v>44076</c:v>
                </c:pt>
                <c:pt idx="91">
                  <c:v>44075</c:v>
                </c:pt>
                <c:pt idx="92">
                  <c:v>44074</c:v>
                </c:pt>
                <c:pt idx="93">
                  <c:v>44073</c:v>
                </c:pt>
                <c:pt idx="94">
                  <c:v>44072</c:v>
                </c:pt>
                <c:pt idx="95">
                  <c:v>44071</c:v>
                </c:pt>
                <c:pt idx="96">
                  <c:v>44070</c:v>
                </c:pt>
                <c:pt idx="97">
                  <c:v>44069</c:v>
                </c:pt>
                <c:pt idx="98">
                  <c:v>44068</c:v>
                </c:pt>
                <c:pt idx="99">
                  <c:v>44067</c:v>
                </c:pt>
                <c:pt idx="100">
                  <c:v>44066</c:v>
                </c:pt>
                <c:pt idx="101">
                  <c:v>44065</c:v>
                </c:pt>
                <c:pt idx="102">
                  <c:v>44064</c:v>
                </c:pt>
                <c:pt idx="103">
                  <c:v>44063</c:v>
                </c:pt>
                <c:pt idx="104">
                  <c:v>44062</c:v>
                </c:pt>
                <c:pt idx="105">
                  <c:v>44061</c:v>
                </c:pt>
                <c:pt idx="106">
                  <c:v>44060</c:v>
                </c:pt>
                <c:pt idx="107">
                  <c:v>44059</c:v>
                </c:pt>
                <c:pt idx="108">
                  <c:v>44058</c:v>
                </c:pt>
                <c:pt idx="109">
                  <c:v>44057</c:v>
                </c:pt>
                <c:pt idx="110">
                  <c:v>44056</c:v>
                </c:pt>
                <c:pt idx="111">
                  <c:v>44055</c:v>
                </c:pt>
                <c:pt idx="112">
                  <c:v>44054</c:v>
                </c:pt>
                <c:pt idx="113">
                  <c:v>44053</c:v>
                </c:pt>
                <c:pt idx="114">
                  <c:v>44052</c:v>
                </c:pt>
                <c:pt idx="115">
                  <c:v>44051</c:v>
                </c:pt>
                <c:pt idx="116">
                  <c:v>44050</c:v>
                </c:pt>
                <c:pt idx="117">
                  <c:v>44049</c:v>
                </c:pt>
                <c:pt idx="118">
                  <c:v>44048</c:v>
                </c:pt>
                <c:pt idx="119">
                  <c:v>44047</c:v>
                </c:pt>
                <c:pt idx="120">
                  <c:v>44046</c:v>
                </c:pt>
                <c:pt idx="121">
                  <c:v>44045</c:v>
                </c:pt>
                <c:pt idx="122">
                  <c:v>44044</c:v>
                </c:pt>
                <c:pt idx="123">
                  <c:v>44043</c:v>
                </c:pt>
                <c:pt idx="124">
                  <c:v>44042</c:v>
                </c:pt>
                <c:pt idx="125">
                  <c:v>44041</c:v>
                </c:pt>
                <c:pt idx="126">
                  <c:v>44040</c:v>
                </c:pt>
                <c:pt idx="127">
                  <c:v>44039</c:v>
                </c:pt>
                <c:pt idx="128">
                  <c:v>44038</c:v>
                </c:pt>
                <c:pt idx="129">
                  <c:v>44037</c:v>
                </c:pt>
                <c:pt idx="130">
                  <c:v>44036</c:v>
                </c:pt>
                <c:pt idx="131">
                  <c:v>44035</c:v>
                </c:pt>
                <c:pt idx="132">
                  <c:v>44034</c:v>
                </c:pt>
                <c:pt idx="133">
                  <c:v>44033</c:v>
                </c:pt>
                <c:pt idx="134">
                  <c:v>44032</c:v>
                </c:pt>
                <c:pt idx="135">
                  <c:v>44031</c:v>
                </c:pt>
                <c:pt idx="136">
                  <c:v>44030</c:v>
                </c:pt>
                <c:pt idx="137">
                  <c:v>44029</c:v>
                </c:pt>
                <c:pt idx="138">
                  <c:v>44028</c:v>
                </c:pt>
                <c:pt idx="139">
                  <c:v>44027</c:v>
                </c:pt>
                <c:pt idx="140">
                  <c:v>44026</c:v>
                </c:pt>
                <c:pt idx="141">
                  <c:v>44025</c:v>
                </c:pt>
                <c:pt idx="142">
                  <c:v>44024</c:v>
                </c:pt>
                <c:pt idx="143">
                  <c:v>44023</c:v>
                </c:pt>
                <c:pt idx="144">
                  <c:v>44022</c:v>
                </c:pt>
                <c:pt idx="145">
                  <c:v>44021</c:v>
                </c:pt>
                <c:pt idx="146">
                  <c:v>44020</c:v>
                </c:pt>
                <c:pt idx="147">
                  <c:v>44019</c:v>
                </c:pt>
                <c:pt idx="148">
                  <c:v>44018</c:v>
                </c:pt>
                <c:pt idx="149">
                  <c:v>44017</c:v>
                </c:pt>
                <c:pt idx="150">
                  <c:v>44016</c:v>
                </c:pt>
                <c:pt idx="151">
                  <c:v>44015</c:v>
                </c:pt>
                <c:pt idx="152">
                  <c:v>44014</c:v>
                </c:pt>
                <c:pt idx="153">
                  <c:v>44013</c:v>
                </c:pt>
                <c:pt idx="154">
                  <c:v>44012</c:v>
                </c:pt>
                <c:pt idx="155">
                  <c:v>44011</c:v>
                </c:pt>
                <c:pt idx="156">
                  <c:v>44010</c:v>
                </c:pt>
                <c:pt idx="157">
                  <c:v>44009</c:v>
                </c:pt>
                <c:pt idx="158">
                  <c:v>44008</c:v>
                </c:pt>
                <c:pt idx="159">
                  <c:v>44007</c:v>
                </c:pt>
                <c:pt idx="160">
                  <c:v>44006</c:v>
                </c:pt>
                <c:pt idx="161">
                  <c:v>44005</c:v>
                </c:pt>
                <c:pt idx="162">
                  <c:v>44004</c:v>
                </c:pt>
                <c:pt idx="163">
                  <c:v>44003</c:v>
                </c:pt>
                <c:pt idx="164">
                  <c:v>44002</c:v>
                </c:pt>
                <c:pt idx="165">
                  <c:v>44001</c:v>
                </c:pt>
                <c:pt idx="166">
                  <c:v>44000</c:v>
                </c:pt>
                <c:pt idx="167">
                  <c:v>43999</c:v>
                </c:pt>
                <c:pt idx="168">
                  <c:v>43998</c:v>
                </c:pt>
                <c:pt idx="169">
                  <c:v>43997</c:v>
                </c:pt>
                <c:pt idx="170">
                  <c:v>43996</c:v>
                </c:pt>
                <c:pt idx="171">
                  <c:v>43995</c:v>
                </c:pt>
                <c:pt idx="172">
                  <c:v>43994</c:v>
                </c:pt>
                <c:pt idx="173">
                  <c:v>43993</c:v>
                </c:pt>
                <c:pt idx="174">
                  <c:v>43992</c:v>
                </c:pt>
                <c:pt idx="175">
                  <c:v>43991</c:v>
                </c:pt>
                <c:pt idx="176">
                  <c:v>43990</c:v>
                </c:pt>
                <c:pt idx="177">
                  <c:v>43989</c:v>
                </c:pt>
                <c:pt idx="178">
                  <c:v>43988</c:v>
                </c:pt>
                <c:pt idx="179">
                  <c:v>43987</c:v>
                </c:pt>
                <c:pt idx="180">
                  <c:v>43986</c:v>
                </c:pt>
                <c:pt idx="181">
                  <c:v>43985</c:v>
                </c:pt>
                <c:pt idx="182">
                  <c:v>43984</c:v>
                </c:pt>
                <c:pt idx="183">
                  <c:v>43983</c:v>
                </c:pt>
                <c:pt idx="184">
                  <c:v>43982</c:v>
                </c:pt>
                <c:pt idx="185">
                  <c:v>43981</c:v>
                </c:pt>
                <c:pt idx="186">
                  <c:v>43980</c:v>
                </c:pt>
                <c:pt idx="187">
                  <c:v>43979</c:v>
                </c:pt>
                <c:pt idx="188">
                  <c:v>43978</c:v>
                </c:pt>
                <c:pt idx="189">
                  <c:v>43977</c:v>
                </c:pt>
                <c:pt idx="190">
                  <c:v>43976</c:v>
                </c:pt>
                <c:pt idx="191">
                  <c:v>43975</c:v>
                </c:pt>
                <c:pt idx="192">
                  <c:v>43974</c:v>
                </c:pt>
                <c:pt idx="193">
                  <c:v>43973</c:v>
                </c:pt>
                <c:pt idx="194">
                  <c:v>43972</c:v>
                </c:pt>
                <c:pt idx="195">
                  <c:v>43971</c:v>
                </c:pt>
                <c:pt idx="196">
                  <c:v>43970</c:v>
                </c:pt>
                <c:pt idx="197">
                  <c:v>43969</c:v>
                </c:pt>
                <c:pt idx="198">
                  <c:v>43968</c:v>
                </c:pt>
                <c:pt idx="199">
                  <c:v>43967</c:v>
                </c:pt>
                <c:pt idx="200">
                  <c:v>43966</c:v>
                </c:pt>
                <c:pt idx="201">
                  <c:v>43965</c:v>
                </c:pt>
                <c:pt idx="202">
                  <c:v>43964</c:v>
                </c:pt>
                <c:pt idx="203">
                  <c:v>43963</c:v>
                </c:pt>
                <c:pt idx="204">
                  <c:v>43962</c:v>
                </c:pt>
                <c:pt idx="205">
                  <c:v>43961</c:v>
                </c:pt>
                <c:pt idx="206">
                  <c:v>43960</c:v>
                </c:pt>
                <c:pt idx="207">
                  <c:v>43959</c:v>
                </c:pt>
                <c:pt idx="208">
                  <c:v>43958</c:v>
                </c:pt>
                <c:pt idx="209">
                  <c:v>43957</c:v>
                </c:pt>
                <c:pt idx="210">
                  <c:v>43956</c:v>
                </c:pt>
                <c:pt idx="211">
                  <c:v>43955</c:v>
                </c:pt>
                <c:pt idx="212">
                  <c:v>43954</c:v>
                </c:pt>
                <c:pt idx="213">
                  <c:v>43953</c:v>
                </c:pt>
                <c:pt idx="214">
                  <c:v>43952</c:v>
                </c:pt>
                <c:pt idx="215">
                  <c:v>43951</c:v>
                </c:pt>
                <c:pt idx="216">
                  <c:v>43950</c:v>
                </c:pt>
                <c:pt idx="217">
                  <c:v>43949</c:v>
                </c:pt>
                <c:pt idx="218">
                  <c:v>43948</c:v>
                </c:pt>
                <c:pt idx="219">
                  <c:v>43947</c:v>
                </c:pt>
                <c:pt idx="220">
                  <c:v>43946</c:v>
                </c:pt>
                <c:pt idx="221">
                  <c:v>43945</c:v>
                </c:pt>
                <c:pt idx="222">
                  <c:v>43944</c:v>
                </c:pt>
                <c:pt idx="223">
                  <c:v>43943</c:v>
                </c:pt>
                <c:pt idx="224">
                  <c:v>43942</c:v>
                </c:pt>
                <c:pt idx="225">
                  <c:v>43941</c:v>
                </c:pt>
                <c:pt idx="226">
                  <c:v>43940</c:v>
                </c:pt>
                <c:pt idx="227">
                  <c:v>43939</c:v>
                </c:pt>
                <c:pt idx="228">
                  <c:v>43938</c:v>
                </c:pt>
                <c:pt idx="229">
                  <c:v>43937</c:v>
                </c:pt>
                <c:pt idx="230">
                  <c:v>43936</c:v>
                </c:pt>
                <c:pt idx="231">
                  <c:v>43935</c:v>
                </c:pt>
                <c:pt idx="232">
                  <c:v>43934</c:v>
                </c:pt>
                <c:pt idx="233">
                  <c:v>43933</c:v>
                </c:pt>
                <c:pt idx="234">
                  <c:v>43932</c:v>
                </c:pt>
                <c:pt idx="235">
                  <c:v>43931</c:v>
                </c:pt>
                <c:pt idx="236">
                  <c:v>43930</c:v>
                </c:pt>
                <c:pt idx="237">
                  <c:v>43929</c:v>
                </c:pt>
                <c:pt idx="238">
                  <c:v>43928</c:v>
                </c:pt>
                <c:pt idx="239">
                  <c:v>43927</c:v>
                </c:pt>
                <c:pt idx="240">
                  <c:v>43926</c:v>
                </c:pt>
                <c:pt idx="241">
                  <c:v>43925</c:v>
                </c:pt>
                <c:pt idx="242">
                  <c:v>43924</c:v>
                </c:pt>
                <c:pt idx="243">
                  <c:v>43923</c:v>
                </c:pt>
                <c:pt idx="244">
                  <c:v>43922</c:v>
                </c:pt>
                <c:pt idx="245">
                  <c:v>43921</c:v>
                </c:pt>
                <c:pt idx="246">
                  <c:v>43920</c:v>
                </c:pt>
                <c:pt idx="247">
                  <c:v>43919</c:v>
                </c:pt>
                <c:pt idx="248">
                  <c:v>43918</c:v>
                </c:pt>
                <c:pt idx="249">
                  <c:v>43917</c:v>
                </c:pt>
                <c:pt idx="250">
                  <c:v>43916</c:v>
                </c:pt>
                <c:pt idx="251">
                  <c:v>43915</c:v>
                </c:pt>
                <c:pt idx="252">
                  <c:v>43914</c:v>
                </c:pt>
                <c:pt idx="253">
                  <c:v>43913</c:v>
                </c:pt>
                <c:pt idx="254">
                  <c:v>43912</c:v>
                </c:pt>
                <c:pt idx="255">
                  <c:v>43911</c:v>
                </c:pt>
                <c:pt idx="256">
                  <c:v>43910</c:v>
                </c:pt>
                <c:pt idx="257">
                  <c:v>43909</c:v>
                </c:pt>
                <c:pt idx="258">
                  <c:v>43908</c:v>
                </c:pt>
                <c:pt idx="259">
                  <c:v>43907</c:v>
                </c:pt>
                <c:pt idx="260">
                  <c:v>43906</c:v>
                </c:pt>
                <c:pt idx="261">
                  <c:v>43905</c:v>
                </c:pt>
                <c:pt idx="262">
                  <c:v>43904</c:v>
                </c:pt>
                <c:pt idx="263">
                  <c:v>43903</c:v>
                </c:pt>
                <c:pt idx="264">
                  <c:v>43902</c:v>
                </c:pt>
                <c:pt idx="265">
                  <c:v>43901</c:v>
                </c:pt>
                <c:pt idx="266">
                  <c:v>43900</c:v>
                </c:pt>
                <c:pt idx="267">
                  <c:v>43899</c:v>
                </c:pt>
                <c:pt idx="268">
                  <c:v>43898</c:v>
                </c:pt>
                <c:pt idx="269">
                  <c:v>43897</c:v>
                </c:pt>
                <c:pt idx="270">
                  <c:v>43896</c:v>
                </c:pt>
                <c:pt idx="271">
                  <c:v>43895</c:v>
                </c:pt>
                <c:pt idx="272">
                  <c:v>43894</c:v>
                </c:pt>
                <c:pt idx="273">
                  <c:v>43893</c:v>
                </c:pt>
                <c:pt idx="274">
                  <c:v>43892</c:v>
                </c:pt>
                <c:pt idx="275">
                  <c:v>43891</c:v>
                </c:pt>
                <c:pt idx="276">
                  <c:v>43890</c:v>
                </c:pt>
                <c:pt idx="277">
                  <c:v>43889</c:v>
                </c:pt>
                <c:pt idx="278">
                  <c:v>43888</c:v>
                </c:pt>
                <c:pt idx="279">
                  <c:v>43887</c:v>
                </c:pt>
                <c:pt idx="280">
                  <c:v>43886</c:v>
                </c:pt>
                <c:pt idx="281">
                  <c:v>43885</c:v>
                </c:pt>
                <c:pt idx="282">
                  <c:v>43884</c:v>
                </c:pt>
                <c:pt idx="283">
                  <c:v>43883</c:v>
                </c:pt>
                <c:pt idx="284">
                  <c:v>43882</c:v>
                </c:pt>
                <c:pt idx="285">
                  <c:v>43881</c:v>
                </c:pt>
                <c:pt idx="286">
                  <c:v>43880</c:v>
                </c:pt>
                <c:pt idx="287">
                  <c:v>43879</c:v>
                </c:pt>
                <c:pt idx="288">
                  <c:v>43878</c:v>
                </c:pt>
                <c:pt idx="289">
                  <c:v>43877</c:v>
                </c:pt>
                <c:pt idx="290">
                  <c:v>43876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43870</c:v>
                </c:pt>
                <c:pt idx="297">
                  <c:v>43869</c:v>
                </c:pt>
                <c:pt idx="298">
                  <c:v>43868</c:v>
                </c:pt>
                <c:pt idx="299">
                  <c:v>43867</c:v>
                </c:pt>
                <c:pt idx="300">
                  <c:v>43866</c:v>
                </c:pt>
                <c:pt idx="301">
                  <c:v>43865</c:v>
                </c:pt>
                <c:pt idx="302">
                  <c:v>43864</c:v>
                </c:pt>
                <c:pt idx="303">
                  <c:v>43863</c:v>
                </c:pt>
                <c:pt idx="304">
                  <c:v>43862</c:v>
                </c:pt>
                <c:pt idx="305">
                  <c:v>43861</c:v>
                </c:pt>
                <c:pt idx="306">
                  <c:v>43860</c:v>
                </c:pt>
                <c:pt idx="307">
                  <c:v>43859</c:v>
                </c:pt>
                <c:pt idx="308">
                  <c:v>43858</c:v>
                </c:pt>
                <c:pt idx="309">
                  <c:v>43857</c:v>
                </c:pt>
                <c:pt idx="310">
                  <c:v>43856</c:v>
                </c:pt>
                <c:pt idx="311">
                  <c:v>43855</c:v>
                </c:pt>
                <c:pt idx="312">
                  <c:v>43854</c:v>
                </c:pt>
                <c:pt idx="313">
                  <c:v>43853</c:v>
                </c:pt>
                <c:pt idx="314">
                  <c:v>43852</c:v>
                </c:pt>
                <c:pt idx="315">
                  <c:v>43851</c:v>
                </c:pt>
                <c:pt idx="316">
                  <c:v>43850</c:v>
                </c:pt>
                <c:pt idx="317">
                  <c:v>43849</c:v>
                </c:pt>
                <c:pt idx="318">
                  <c:v>43848</c:v>
                </c:pt>
                <c:pt idx="319">
                  <c:v>43847</c:v>
                </c:pt>
                <c:pt idx="320">
                  <c:v>43846</c:v>
                </c:pt>
                <c:pt idx="321">
                  <c:v>43845</c:v>
                </c:pt>
                <c:pt idx="322">
                  <c:v>43844</c:v>
                </c:pt>
                <c:pt idx="323">
                  <c:v>43843</c:v>
                </c:pt>
                <c:pt idx="324">
                  <c:v>43842</c:v>
                </c:pt>
                <c:pt idx="325">
                  <c:v>43841</c:v>
                </c:pt>
                <c:pt idx="326">
                  <c:v>43840</c:v>
                </c:pt>
                <c:pt idx="327">
                  <c:v>43839</c:v>
                </c:pt>
                <c:pt idx="328">
                  <c:v>43838</c:v>
                </c:pt>
                <c:pt idx="329">
                  <c:v>43837</c:v>
                </c:pt>
                <c:pt idx="330">
                  <c:v>43836</c:v>
                </c:pt>
                <c:pt idx="331">
                  <c:v>43835</c:v>
                </c:pt>
                <c:pt idx="332">
                  <c:v>43834</c:v>
                </c:pt>
                <c:pt idx="333">
                  <c:v>43833</c:v>
                </c:pt>
                <c:pt idx="334">
                  <c:v>43832</c:v>
                </c:pt>
                <c:pt idx="335">
                  <c:v>43831</c:v>
                </c:pt>
                <c:pt idx="336">
                  <c:v>43830</c:v>
                </c:pt>
                <c:pt idx="337">
                  <c:v>43829</c:v>
                </c:pt>
                <c:pt idx="338">
                  <c:v>43828</c:v>
                </c:pt>
                <c:pt idx="339">
                  <c:v>43827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43821</c:v>
                </c:pt>
                <c:pt idx="346">
                  <c:v>43820</c:v>
                </c:pt>
                <c:pt idx="347">
                  <c:v>43819</c:v>
                </c:pt>
                <c:pt idx="348">
                  <c:v>43818</c:v>
                </c:pt>
                <c:pt idx="349">
                  <c:v>43817</c:v>
                </c:pt>
                <c:pt idx="350">
                  <c:v>43816</c:v>
                </c:pt>
                <c:pt idx="351">
                  <c:v>43815</c:v>
                </c:pt>
                <c:pt idx="352">
                  <c:v>43814</c:v>
                </c:pt>
                <c:pt idx="353">
                  <c:v>43813</c:v>
                </c:pt>
                <c:pt idx="354">
                  <c:v>43812</c:v>
                </c:pt>
                <c:pt idx="355">
                  <c:v>43811</c:v>
                </c:pt>
                <c:pt idx="356">
                  <c:v>43810</c:v>
                </c:pt>
                <c:pt idx="357">
                  <c:v>43809</c:v>
                </c:pt>
                <c:pt idx="358">
                  <c:v>43808</c:v>
                </c:pt>
                <c:pt idx="359">
                  <c:v>43807</c:v>
                </c:pt>
                <c:pt idx="360">
                  <c:v>43806</c:v>
                </c:pt>
                <c:pt idx="361">
                  <c:v>43805</c:v>
                </c:pt>
                <c:pt idx="362">
                  <c:v>43804</c:v>
                </c:pt>
                <c:pt idx="363">
                  <c:v>43803</c:v>
                </c:pt>
                <c:pt idx="364">
                  <c:v>43802</c:v>
                </c:pt>
                <c:pt idx="365">
                  <c:v>43801</c:v>
                </c:pt>
                <c:pt idx="366">
                  <c:v>43800</c:v>
                </c:pt>
                <c:pt idx="367">
                  <c:v>43799</c:v>
                </c:pt>
                <c:pt idx="368">
                  <c:v>43798</c:v>
                </c:pt>
                <c:pt idx="369">
                  <c:v>43797</c:v>
                </c:pt>
                <c:pt idx="370">
                  <c:v>43796</c:v>
                </c:pt>
                <c:pt idx="371">
                  <c:v>43795</c:v>
                </c:pt>
                <c:pt idx="372">
                  <c:v>43794</c:v>
                </c:pt>
                <c:pt idx="373">
                  <c:v>43793</c:v>
                </c:pt>
                <c:pt idx="374">
                  <c:v>43792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43786</c:v>
                </c:pt>
                <c:pt idx="381">
                  <c:v>43785</c:v>
                </c:pt>
                <c:pt idx="382">
                  <c:v>43784</c:v>
                </c:pt>
                <c:pt idx="383">
                  <c:v>43783</c:v>
                </c:pt>
                <c:pt idx="384">
                  <c:v>43782</c:v>
                </c:pt>
                <c:pt idx="385">
                  <c:v>43781</c:v>
                </c:pt>
                <c:pt idx="386">
                  <c:v>43780</c:v>
                </c:pt>
                <c:pt idx="387">
                  <c:v>43779</c:v>
                </c:pt>
                <c:pt idx="388">
                  <c:v>43778</c:v>
                </c:pt>
                <c:pt idx="389">
                  <c:v>43777</c:v>
                </c:pt>
                <c:pt idx="390">
                  <c:v>43776</c:v>
                </c:pt>
                <c:pt idx="391">
                  <c:v>43775</c:v>
                </c:pt>
                <c:pt idx="392">
                  <c:v>43774</c:v>
                </c:pt>
                <c:pt idx="393">
                  <c:v>43773</c:v>
                </c:pt>
                <c:pt idx="394">
                  <c:v>43772</c:v>
                </c:pt>
                <c:pt idx="395">
                  <c:v>43771</c:v>
                </c:pt>
                <c:pt idx="396">
                  <c:v>43770</c:v>
                </c:pt>
                <c:pt idx="397">
                  <c:v>43769</c:v>
                </c:pt>
                <c:pt idx="398">
                  <c:v>43768</c:v>
                </c:pt>
                <c:pt idx="399">
                  <c:v>43767</c:v>
                </c:pt>
                <c:pt idx="400">
                  <c:v>43766</c:v>
                </c:pt>
                <c:pt idx="401">
                  <c:v>43765</c:v>
                </c:pt>
                <c:pt idx="402">
                  <c:v>43764</c:v>
                </c:pt>
                <c:pt idx="403">
                  <c:v>43763</c:v>
                </c:pt>
                <c:pt idx="404">
                  <c:v>43762</c:v>
                </c:pt>
                <c:pt idx="405">
                  <c:v>43761</c:v>
                </c:pt>
                <c:pt idx="406">
                  <c:v>43760</c:v>
                </c:pt>
                <c:pt idx="407">
                  <c:v>43759</c:v>
                </c:pt>
                <c:pt idx="408">
                  <c:v>43758</c:v>
                </c:pt>
                <c:pt idx="409">
                  <c:v>43757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43751</c:v>
                </c:pt>
                <c:pt idx="416">
                  <c:v>43750</c:v>
                </c:pt>
                <c:pt idx="417">
                  <c:v>43749</c:v>
                </c:pt>
                <c:pt idx="418">
                  <c:v>43748</c:v>
                </c:pt>
                <c:pt idx="419">
                  <c:v>43747</c:v>
                </c:pt>
                <c:pt idx="420">
                  <c:v>43746</c:v>
                </c:pt>
                <c:pt idx="421">
                  <c:v>43745</c:v>
                </c:pt>
                <c:pt idx="422">
                  <c:v>43744</c:v>
                </c:pt>
                <c:pt idx="423">
                  <c:v>43743</c:v>
                </c:pt>
                <c:pt idx="424">
                  <c:v>43742</c:v>
                </c:pt>
                <c:pt idx="425">
                  <c:v>43741</c:v>
                </c:pt>
                <c:pt idx="426">
                  <c:v>43740</c:v>
                </c:pt>
                <c:pt idx="427">
                  <c:v>43739</c:v>
                </c:pt>
                <c:pt idx="428">
                  <c:v>43738</c:v>
                </c:pt>
                <c:pt idx="429">
                  <c:v>43737</c:v>
                </c:pt>
                <c:pt idx="430">
                  <c:v>43736</c:v>
                </c:pt>
                <c:pt idx="431">
                  <c:v>43735</c:v>
                </c:pt>
                <c:pt idx="432">
                  <c:v>43734</c:v>
                </c:pt>
                <c:pt idx="433">
                  <c:v>43733</c:v>
                </c:pt>
                <c:pt idx="434">
                  <c:v>43732</c:v>
                </c:pt>
                <c:pt idx="435">
                  <c:v>43731</c:v>
                </c:pt>
                <c:pt idx="436">
                  <c:v>43730</c:v>
                </c:pt>
                <c:pt idx="437">
                  <c:v>43729</c:v>
                </c:pt>
                <c:pt idx="438">
                  <c:v>43728</c:v>
                </c:pt>
                <c:pt idx="439">
                  <c:v>43727</c:v>
                </c:pt>
                <c:pt idx="440">
                  <c:v>43726</c:v>
                </c:pt>
                <c:pt idx="441">
                  <c:v>43725</c:v>
                </c:pt>
                <c:pt idx="442">
                  <c:v>43724</c:v>
                </c:pt>
                <c:pt idx="443">
                  <c:v>43723</c:v>
                </c:pt>
                <c:pt idx="444">
                  <c:v>43722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43716</c:v>
                </c:pt>
                <c:pt idx="451">
                  <c:v>43715</c:v>
                </c:pt>
                <c:pt idx="452">
                  <c:v>43714</c:v>
                </c:pt>
                <c:pt idx="453">
                  <c:v>43713</c:v>
                </c:pt>
                <c:pt idx="454">
                  <c:v>43712</c:v>
                </c:pt>
                <c:pt idx="455">
                  <c:v>43711</c:v>
                </c:pt>
                <c:pt idx="456">
                  <c:v>43710</c:v>
                </c:pt>
                <c:pt idx="457">
                  <c:v>43709</c:v>
                </c:pt>
                <c:pt idx="458">
                  <c:v>43708</c:v>
                </c:pt>
                <c:pt idx="459">
                  <c:v>43707</c:v>
                </c:pt>
                <c:pt idx="460">
                  <c:v>43706</c:v>
                </c:pt>
                <c:pt idx="461">
                  <c:v>43705</c:v>
                </c:pt>
                <c:pt idx="462">
                  <c:v>43704</c:v>
                </c:pt>
                <c:pt idx="463">
                  <c:v>43703</c:v>
                </c:pt>
                <c:pt idx="464">
                  <c:v>43702</c:v>
                </c:pt>
                <c:pt idx="465">
                  <c:v>43701</c:v>
                </c:pt>
                <c:pt idx="466">
                  <c:v>43700</c:v>
                </c:pt>
                <c:pt idx="467">
                  <c:v>43699</c:v>
                </c:pt>
                <c:pt idx="468">
                  <c:v>43698</c:v>
                </c:pt>
                <c:pt idx="469">
                  <c:v>43697</c:v>
                </c:pt>
                <c:pt idx="470">
                  <c:v>43696</c:v>
                </c:pt>
                <c:pt idx="471">
                  <c:v>43695</c:v>
                </c:pt>
                <c:pt idx="472">
                  <c:v>43694</c:v>
                </c:pt>
                <c:pt idx="473">
                  <c:v>43693</c:v>
                </c:pt>
                <c:pt idx="474">
                  <c:v>43692</c:v>
                </c:pt>
                <c:pt idx="475">
                  <c:v>43691</c:v>
                </c:pt>
                <c:pt idx="476">
                  <c:v>43690</c:v>
                </c:pt>
                <c:pt idx="477">
                  <c:v>43689</c:v>
                </c:pt>
                <c:pt idx="478">
                  <c:v>43688</c:v>
                </c:pt>
                <c:pt idx="479">
                  <c:v>43687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43681</c:v>
                </c:pt>
                <c:pt idx="486">
                  <c:v>43680</c:v>
                </c:pt>
                <c:pt idx="487">
                  <c:v>43679</c:v>
                </c:pt>
                <c:pt idx="488">
                  <c:v>43678</c:v>
                </c:pt>
                <c:pt idx="489">
                  <c:v>43677</c:v>
                </c:pt>
                <c:pt idx="490">
                  <c:v>43676</c:v>
                </c:pt>
                <c:pt idx="491">
                  <c:v>43675</c:v>
                </c:pt>
                <c:pt idx="492">
                  <c:v>43674</c:v>
                </c:pt>
                <c:pt idx="493">
                  <c:v>43673</c:v>
                </c:pt>
                <c:pt idx="494">
                  <c:v>43672</c:v>
                </c:pt>
                <c:pt idx="495">
                  <c:v>43671</c:v>
                </c:pt>
                <c:pt idx="496">
                  <c:v>43670</c:v>
                </c:pt>
                <c:pt idx="497">
                  <c:v>43669</c:v>
                </c:pt>
                <c:pt idx="498">
                  <c:v>43668</c:v>
                </c:pt>
                <c:pt idx="499">
                  <c:v>43667</c:v>
                </c:pt>
                <c:pt idx="500">
                  <c:v>43666</c:v>
                </c:pt>
                <c:pt idx="501">
                  <c:v>43665</c:v>
                </c:pt>
                <c:pt idx="502">
                  <c:v>43664</c:v>
                </c:pt>
                <c:pt idx="503">
                  <c:v>43663</c:v>
                </c:pt>
                <c:pt idx="504">
                  <c:v>43662</c:v>
                </c:pt>
                <c:pt idx="505">
                  <c:v>43661</c:v>
                </c:pt>
                <c:pt idx="506">
                  <c:v>43660</c:v>
                </c:pt>
                <c:pt idx="507">
                  <c:v>43659</c:v>
                </c:pt>
                <c:pt idx="508">
                  <c:v>43658</c:v>
                </c:pt>
                <c:pt idx="509">
                  <c:v>43657</c:v>
                </c:pt>
                <c:pt idx="510">
                  <c:v>43656</c:v>
                </c:pt>
                <c:pt idx="511">
                  <c:v>43655</c:v>
                </c:pt>
                <c:pt idx="512">
                  <c:v>43654</c:v>
                </c:pt>
                <c:pt idx="513">
                  <c:v>43653</c:v>
                </c:pt>
                <c:pt idx="514">
                  <c:v>43652</c:v>
                </c:pt>
                <c:pt idx="515">
                  <c:v>43651</c:v>
                </c:pt>
                <c:pt idx="516">
                  <c:v>43650</c:v>
                </c:pt>
                <c:pt idx="517">
                  <c:v>43649</c:v>
                </c:pt>
                <c:pt idx="518">
                  <c:v>43648</c:v>
                </c:pt>
                <c:pt idx="519">
                  <c:v>43647</c:v>
                </c:pt>
                <c:pt idx="520">
                  <c:v>43646</c:v>
                </c:pt>
                <c:pt idx="521">
                  <c:v>43645</c:v>
                </c:pt>
                <c:pt idx="522">
                  <c:v>43644</c:v>
                </c:pt>
                <c:pt idx="523">
                  <c:v>43643</c:v>
                </c:pt>
                <c:pt idx="524">
                  <c:v>43642</c:v>
                </c:pt>
                <c:pt idx="525">
                  <c:v>43641</c:v>
                </c:pt>
                <c:pt idx="526">
                  <c:v>43640</c:v>
                </c:pt>
                <c:pt idx="527">
                  <c:v>43639</c:v>
                </c:pt>
                <c:pt idx="528">
                  <c:v>43638</c:v>
                </c:pt>
                <c:pt idx="529">
                  <c:v>43637</c:v>
                </c:pt>
                <c:pt idx="530">
                  <c:v>43636</c:v>
                </c:pt>
                <c:pt idx="531">
                  <c:v>43635</c:v>
                </c:pt>
                <c:pt idx="532">
                  <c:v>43634</c:v>
                </c:pt>
                <c:pt idx="533">
                  <c:v>43633</c:v>
                </c:pt>
                <c:pt idx="534">
                  <c:v>43632</c:v>
                </c:pt>
                <c:pt idx="535">
                  <c:v>43631</c:v>
                </c:pt>
                <c:pt idx="536">
                  <c:v>43630</c:v>
                </c:pt>
                <c:pt idx="537">
                  <c:v>43629</c:v>
                </c:pt>
                <c:pt idx="538">
                  <c:v>43628</c:v>
                </c:pt>
                <c:pt idx="539">
                  <c:v>43627</c:v>
                </c:pt>
                <c:pt idx="540">
                  <c:v>43626</c:v>
                </c:pt>
                <c:pt idx="541">
                  <c:v>43625</c:v>
                </c:pt>
                <c:pt idx="542">
                  <c:v>43624</c:v>
                </c:pt>
                <c:pt idx="543">
                  <c:v>43623</c:v>
                </c:pt>
                <c:pt idx="544">
                  <c:v>43622</c:v>
                </c:pt>
                <c:pt idx="545">
                  <c:v>43621</c:v>
                </c:pt>
                <c:pt idx="546">
                  <c:v>43620</c:v>
                </c:pt>
                <c:pt idx="547">
                  <c:v>43619</c:v>
                </c:pt>
                <c:pt idx="548">
                  <c:v>43618</c:v>
                </c:pt>
                <c:pt idx="549">
                  <c:v>43617</c:v>
                </c:pt>
                <c:pt idx="550">
                  <c:v>43616</c:v>
                </c:pt>
                <c:pt idx="551">
                  <c:v>43615</c:v>
                </c:pt>
                <c:pt idx="552">
                  <c:v>43614</c:v>
                </c:pt>
                <c:pt idx="553">
                  <c:v>43613</c:v>
                </c:pt>
                <c:pt idx="554">
                  <c:v>43612</c:v>
                </c:pt>
                <c:pt idx="555">
                  <c:v>43611</c:v>
                </c:pt>
                <c:pt idx="556">
                  <c:v>43610</c:v>
                </c:pt>
                <c:pt idx="557">
                  <c:v>43609</c:v>
                </c:pt>
                <c:pt idx="558">
                  <c:v>43608</c:v>
                </c:pt>
                <c:pt idx="559">
                  <c:v>43607</c:v>
                </c:pt>
                <c:pt idx="560">
                  <c:v>43606</c:v>
                </c:pt>
                <c:pt idx="561">
                  <c:v>43605</c:v>
                </c:pt>
                <c:pt idx="562">
                  <c:v>43604</c:v>
                </c:pt>
                <c:pt idx="563">
                  <c:v>43603</c:v>
                </c:pt>
                <c:pt idx="564">
                  <c:v>43602</c:v>
                </c:pt>
                <c:pt idx="565">
                  <c:v>43601</c:v>
                </c:pt>
                <c:pt idx="566">
                  <c:v>43600</c:v>
                </c:pt>
                <c:pt idx="567">
                  <c:v>43599</c:v>
                </c:pt>
                <c:pt idx="568">
                  <c:v>43598</c:v>
                </c:pt>
                <c:pt idx="569">
                  <c:v>43597</c:v>
                </c:pt>
                <c:pt idx="570">
                  <c:v>43596</c:v>
                </c:pt>
                <c:pt idx="571">
                  <c:v>43595</c:v>
                </c:pt>
                <c:pt idx="572">
                  <c:v>43594</c:v>
                </c:pt>
                <c:pt idx="573">
                  <c:v>43593</c:v>
                </c:pt>
                <c:pt idx="574">
                  <c:v>43592</c:v>
                </c:pt>
                <c:pt idx="575">
                  <c:v>43591</c:v>
                </c:pt>
                <c:pt idx="576">
                  <c:v>43590</c:v>
                </c:pt>
                <c:pt idx="577">
                  <c:v>43589</c:v>
                </c:pt>
                <c:pt idx="578">
                  <c:v>43588</c:v>
                </c:pt>
                <c:pt idx="579">
                  <c:v>43587</c:v>
                </c:pt>
                <c:pt idx="580">
                  <c:v>43586</c:v>
                </c:pt>
                <c:pt idx="581">
                  <c:v>43585</c:v>
                </c:pt>
                <c:pt idx="582">
                  <c:v>43584</c:v>
                </c:pt>
                <c:pt idx="583">
                  <c:v>43583</c:v>
                </c:pt>
                <c:pt idx="584">
                  <c:v>43582</c:v>
                </c:pt>
                <c:pt idx="585">
                  <c:v>43581</c:v>
                </c:pt>
                <c:pt idx="586">
                  <c:v>43580</c:v>
                </c:pt>
                <c:pt idx="587">
                  <c:v>43579</c:v>
                </c:pt>
                <c:pt idx="588">
                  <c:v>43578</c:v>
                </c:pt>
                <c:pt idx="589">
                  <c:v>43577</c:v>
                </c:pt>
                <c:pt idx="590">
                  <c:v>43576</c:v>
                </c:pt>
                <c:pt idx="591">
                  <c:v>43575</c:v>
                </c:pt>
                <c:pt idx="592">
                  <c:v>43574</c:v>
                </c:pt>
                <c:pt idx="593">
                  <c:v>43573</c:v>
                </c:pt>
                <c:pt idx="594">
                  <c:v>43572</c:v>
                </c:pt>
                <c:pt idx="595">
                  <c:v>43571</c:v>
                </c:pt>
                <c:pt idx="596">
                  <c:v>43570</c:v>
                </c:pt>
                <c:pt idx="597">
                  <c:v>43569</c:v>
                </c:pt>
                <c:pt idx="598">
                  <c:v>43568</c:v>
                </c:pt>
                <c:pt idx="599">
                  <c:v>43567</c:v>
                </c:pt>
                <c:pt idx="600">
                  <c:v>43566</c:v>
                </c:pt>
                <c:pt idx="601">
                  <c:v>43565</c:v>
                </c:pt>
                <c:pt idx="602">
                  <c:v>43564</c:v>
                </c:pt>
                <c:pt idx="603">
                  <c:v>43563</c:v>
                </c:pt>
                <c:pt idx="604">
                  <c:v>43562</c:v>
                </c:pt>
                <c:pt idx="605">
                  <c:v>43561</c:v>
                </c:pt>
                <c:pt idx="606">
                  <c:v>43560</c:v>
                </c:pt>
                <c:pt idx="607">
                  <c:v>43559</c:v>
                </c:pt>
                <c:pt idx="608">
                  <c:v>43558</c:v>
                </c:pt>
                <c:pt idx="609">
                  <c:v>43557</c:v>
                </c:pt>
                <c:pt idx="610">
                  <c:v>43556</c:v>
                </c:pt>
                <c:pt idx="611">
                  <c:v>43555</c:v>
                </c:pt>
                <c:pt idx="612">
                  <c:v>43554</c:v>
                </c:pt>
                <c:pt idx="613">
                  <c:v>43553</c:v>
                </c:pt>
                <c:pt idx="614">
                  <c:v>43552</c:v>
                </c:pt>
                <c:pt idx="615">
                  <c:v>43551</c:v>
                </c:pt>
                <c:pt idx="616">
                  <c:v>43550</c:v>
                </c:pt>
                <c:pt idx="617">
                  <c:v>43549</c:v>
                </c:pt>
                <c:pt idx="618">
                  <c:v>43548</c:v>
                </c:pt>
                <c:pt idx="619">
                  <c:v>43547</c:v>
                </c:pt>
                <c:pt idx="620">
                  <c:v>43546</c:v>
                </c:pt>
                <c:pt idx="621">
                  <c:v>43545</c:v>
                </c:pt>
                <c:pt idx="622">
                  <c:v>43544</c:v>
                </c:pt>
                <c:pt idx="623">
                  <c:v>43543</c:v>
                </c:pt>
                <c:pt idx="624">
                  <c:v>43542</c:v>
                </c:pt>
                <c:pt idx="625">
                  <c:v>43541</c:v>
                </c:pt>
                <c:pt idx="626">
                  <c:v>43540</c:v>
                </c:pt>
                <c:pt idx="627">
                  <c:v>43539</c:v>
                </c:pt>
                <c:pt idx="628">
                  <c:v>43538</c:v>
                </c:pt>
                <c:pt idx="629">
                  <c:v>43537</c:v>
                </c:pt>
                <c:pt idx="630">
                  <c:v>43536</c:v>
                </c:pt>
                <c:pt idx="631">
                  <c:v>43535</c:v>
                </c:pt>
                <c:pt idx="632">
                  <c:v>43534</c:v>
                </c:pt>
                <c:pt idx="633">
                  <c:v>43533</c:v>
                </c:pt>
                <c:pt idx="634">
                  <c:v>43532</c:v>
                </c:pt>
                <c:pt idx="635">
                  <c:v>43531</c:v>
                </c:pt>
                <c:pt idx="636">
                  <c:v>43530</c:v>
                </c:pt>
                <c:pt idx="637">
                  <c:v>43529</c:v>
                </c:pt>
                <c:pt idx="638">
                  <c:v>43528</c:v>
                </c:pt>
                <c:pt idx="639">
                  <c:v>43527</c:v>
                </c:pt>
                <c:pt idx="640">
                  <c:v>43526</c:v>
                </c:pt>
                <c:pt idx="641">
                  <c:v>43525</c:v>
                </c:pt>
                <c:pt idx="642">
                  <c:v>43524</c:v>
                </c:pt>
                <c:pt idx="643">
                  <c:v>43523</c:v>
                </c:pt>
                <c:pt idx="644">
                  <c:v>43522</c:v>
                </c:pt>
                <c:pt idx="645">
                  <c:v>43521</c:v>
                </c:pt>
                <c:pt idx="646">
                  <c:v>43520</c:v>
                </c:pt>
                <c:pt idx="647">
                  <c:v>43519</c:v>
                </c:pt>
                <c:pt idx="648">
                  <c:v>43518</c:v>
                </c:pt>
                <c:pt idx="649">
                  <c:v>43517</c:v>
                </c:pt>
                <c:pt idx="650">
                  <c:v>43516</c:v>
                </c:pt>
                <c:pt idx="651">
                  <c:v>43515</c:v>
                </c:pt>
                <c:pt idx="652">
                  <c:v>43514</c:v>
                </c:pt>
                <c:pt idx="653">
                  <c:v>43513</c:v>
                </c:pt>
                <c:pt idx="654">
                  <c:v>43512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43506</c:v>
                </c:pt>
                <c:pt idx="661">
                  <c:v>43505</c:v>
                </c:pt>
                <c:pt idx="662">
                  <c:v>43504</c:v>
                </c:pt>
                <c:pt idx="663">
                  <c:v>43503</c:v>
                </c:pt>
                <c:pt idx="664">
                  <c:v>43502</c:v>
                </c:pt>
                <c:pt idx="665">
                  <c:v>43501</c:v>
                </c:pt>
                <c:pt idx="666">
                  <c:v>43500</c:v>
                </c:pt>
                <c:pt idx="667">
                  <c:v>43499</c:v>
                </c:pt>
                <c:pt idx="668">
                  <c:v>43498</c:v>
                </c:pt>
                <c:pt idx="669">
                  <c:v>43497</c:v>
                </c:pt>
                <c:pt idx="670">
                  <c:v>43496</c:v>
                </c:pt>
                <c:pt idx="671">
                  <c:v>43495</c:v>
                </c:pt>
                <c:pt idx="672">
                  <c:v>43494</c:v>
                </c:pt>
                <c:pt idx="673">
                  <c:v>43493</c:v>
                </c:pt>
                <c:pt idx="674">
                  <c:v>43492</c:v>
                </c:pt>
                <c:pt idx="675">
                  <c:v>43491</c:v>
                </c:pt>
                <c:pt idx="676">
                  <c:v>43490</c:v>
                </c:pt>
                <c:pt idx="677">
                  <c:v>43489</c:v>
                </c:pt>
                <c:pt idx="678">
                  <c:v>43488</c:v>
                </c:pt>
                <c:pt idx="679">
                  <c:v>43487</c:v>
                </c:pt>
                <c:pt idx="680">
                  <c:v>43486</c:v>
                </c:pt>
                <c:pt idx="681">
                  <c:v>43485</c:v>
                </c:pt>
                <c:pt idx="682">
                  <c:v>43484</c:v>
                </c:pt>
                <c:pt idx="683">
                  <c:v>43483</c:v>
                </c:pt>
                <c:pt idx="684">
                  <c:v>43482</c:v>
                </c:pt>
                <c:pt idx="685">
                  <c:v>43481</c:v>
                </c:pt>
                <c:pt idx="686">
                  <c:v>43480</c:v>
                </c:pt>
                <c:pt idx="687">
                  <c:v>43479</c:v>
                </c:pt>
                <c:pt idx="688">
                  <c:v>43478</c:v>
                </c:pt>
                <c:pt idx="689">
                  <c:v>43477</c:v>
                </c:pt>
                <c:pt idx="690">
                  <c:v>43476</c:v>
                </c:pt>
                <c:pt idx="691">
                  <c:v>43475</c:v>
                </c:pt>
                <c:pt idx="692">
                  <c:v>43474</c:v>
                </c:pt>
                <c:pt idx="693">
                  <c:v>43473</c:v>
                </c:pt>
                <c:pt idx="694">
                  <c:v>43472</c:v>
                </c:pt>
                <c:pt idx="695">
                  <c:v>43471</c:v>
                </c:pt>
                <c:pt idx="696">
                  <c:v>43470</c:v>
                </c:pt>
                <c:pt idx="697">
                  <c:v>43469</c:v>
                </c:pt>
                <c:pt idx="698">
                  <c:v>43468</c:v>
                </c:pt>
                <c:pt idx="699">
                  <c:v>43467</c:v>
                </c:pt>
                <c:pt idx="700">
                  <c:v>43466</c:v>
                </c:pt>
                <c:pt idx="701">
                  <c:v>43465</c:v>
                </c:pt>
                <c:pt idx="702">
                  <c:v>43464</c:v>
                </c:pt>
                <c:pt idx="703">
                  <c:v>43463</c:v>
                </c:pt>
                <c:pt idx="704">
                  <c:v>43462</c:v>
                </c:pt>
                <c:pt idx="705">
                  <c:v>43461</c:v>
                </c:pt>
                <c:pt idx="706">
                  <c:v>43460</c:v>
                </c:pt>
                <c:pt idx="707">
                  <c:v>43459</c:v>
                </c:pt>
                <c:pt idx="708">
                  <c:v>43458</c:v>
                </c:pt>
                <c:pt idx="709">
                  <c:v>43457</c:v>
                </c:pt>
                <c:pt idx="710">
                  <c:v>43456</c:v>
                </c:pt>
                <c:pt idx="711">
                  <c:v>43455</c:v>
                </c:pt>
                <c:pt idx="712">
                  <c:v>43454</c:v>
                </c:pt>
                <c:pt idx="713">
                  <c:v>43453</c:v>
                </c:pt>
                <c:pt idx="714">
                  <c:v>43452</c:v>
                </c:pt>
                <c:pt idx="715">
                  <c:v>43451</c:v>
                </c:pt>
                <c:pt idx="716">
                  <c:v>43450</c:v>
                </c:pt>
                <c:pt idx="717">
                  <c:v>43449</c:v>
                </c:pt>
                <c:pt idx="718">
                  <c:v>43448</c:v>
                </c:pt>
                <c:pt idx="719">
                  <c:v>43447</c:v>
                </c:pt>
                <c:pt idx="720">
                  <c:v>43446</c:v>
                </c:pt>
                <c:pt idx="721">
                  <c:v>43445</c:v>
                </c:pt>
                <c:pt idx="722">
                  <c:v>43444</c:v>
                </c:pt>
                <c:pt idx="723">
                  <c:v>43443</c:v>
                </c:pt>
                <c:pt idx="724">
                  <c:v>43442</c:v>
                </c:pt>
                <c:pt idx="725">
                  <c:v>43441</c:v>
                </c:pt>
                <c:pt idx="726">
                  <c:v>43440</c:v>
                </c:pt>
                <c:pt idx="727">
                  <c:v>43439</c:v>
                </c:pt>
                <c:pt idx="728">
                  <c:v>43438</c:v>
                </c:pt>
                <c:pt idx="729">
                  <c:v>43437</c:v>
                </c:pt>
                <c:pt idx="730">
                  <c:v>43436</c:v>
                </c:pt>
                <c:pt idx="731">
                  <c:v>43435</c:v>
                </c:pt>
                <c:pt idx="732">
                  <c:v>43434</c:v>
                </c:pt>
                <c:pt idx="733">
                  <c:v>43433</c:v>
                </c:pt>
                <c:pt idx="734">
                  <c:v>43432</c:v>
                </c:pt>
                <c:pt idx="735">
                  <c:v>43431</c:v>
                </c:pt>
                <c:pt idx="736">
                  <c:v>43430</c:v>
                </c:pt>
                <c:pt idx="737">
                  <c:v>43429</c:v>
                </c:pt>
                <c:pt idx="738">
                  <c:v>43428</c:v>
                </c:pt>
                <c:pt idx="739">
                  <c:v>43427</c:v>
                </c:pt>
                <c:pt idx="740">
                  <c:v>43426</c:v>
                </c:pt>
                <c:pt idx="741">
                  <c:v>43425</c:v>
                </c:pt>
                <c:pt idx="742">
                  <c:v>43424</c:v>
                </c:pt>
                <c:pt idx="743">
                  <c:v>43423</c:v>
                </c:pt>
                <c:pt idx="744">
                  <c:v>43422</c:v>
                </c:pt>
                <c:pt idx="745">
                  <c:v>43421</c:v>
                </c:pt>
                <c:pt idx="746">
                  <c:v>43420</c:v>
                </c:pt>
                <c:pt idx="747">
                  <c:v>43419</c:v>
                </c:pt>
                <c:pt idx="748">
                  <c:v>43418</c:v>
                </c:pt>
                <c:pt idx="749">
                  <c:v>43417</c:v>
                </c:pt>
                <c:pt idx="750">
                  <c:v>43416</c:v>
                </c:pt>
                <c:pt idx="751">
                  <c:v>43415</c:v>
                </c:pt>
                <c:pt idx="752">
                  <c:v>43414</c:v>
                </c:pt>
                <c:pt idx="753">
                  <c:v>43413</c:v>
                </c:pt>
                <c:pt idx="754">
                  <c:v>43412</c:v>
                </c:pt>
                <c:pt idx="755">
                  <c:v>43411</c:v>
                </c:pt>
                <c:pt idx="756">
                  <c:v>43410</c:v>
                </c:pt>
                <c:pt idx="757">
                  <c:v>43409</c:v>
                </c:pt>
                <c:pt idx="758">
                  <c:v>43408</c:v>
                </c:pt>
                <c:pt idx="759">
                  <c:v>43407</c:v>
                </c:pt>
                <c:pt idx="760">
                  <c:v>43406</c:v>
                </c:pt>
                <c:pt idx="761">
                  <c:v>43405</c:v>
                </c:pt>
                <c:pt idx="762">
                  <c:v>43404</c:v>
                </c:pt>
                <c:pt idx="763">
                  <c:v>43403</c:v>
                </c:pt>
                <c:pt idx="764">
                  <c:v>43402</c:v>
                </c:pt>
                <c:pt idx="765">
                  <c:v>43401</c:v>
                </c:pt>
                <c:pt idx="766">
                  <c:v>43400</c:v>
                </c:pt>
                <c:pt idx="767">
                  <c:v>43399</c:v>
                </c:pt>
                <c:pt idx="768">
                  <c:v>43398</c:v>
                </c:pt>
                <c:pt idx="769">
                  <c:v>43397</c:v>
                </c:pt>
                <c:pt idx="770">
                  <c:v>43396</c:v>
                </c:pt>
                <c:pt idx="771">
                  <c:v>43395</c:v>
                </c:pt>
                <c:pt idx="772">
                  <c:v>43394</c:v>
                </c:pt>
                <c:pt idx="773">
                  <c:v>43393</c:v>
                </c:pt>
                <c:pt idx="774">
                  <c:v>43392</c:v>
                </c:pt>
                <c:pt idx="775">
                  <c:v>43391</c:v>
                </c:pt>
                <c:pt idx="776">
                  <c:v>43390</c:v>
                </c:pt>
                <c:pt idx="777">
                  <c:v>43389</c:v>
                </c:pt>
                <c:pt idx="778">
                  <c:v>43388</c:v>
                </c:pt>
                <c:pt idx="779">
                  <c:v>43387</c:v>
                </c:pt>
                <c:pt idx="780">
                  <c:v>43386</c:v>
                </c:pt>
                <c:pt idx="781">
                  <c:v>43385</c:v>
                </c:pt>
                <c:pt idx="782">
                  <c:v>43384</c:v>
                </c:pt>
                <c:pt idx="783">
                  <c:v>43383</c:v>
                </c:pt>
                <c:pt idx="784">
                  <c:v>43382</c:v>
                </c:pt>
                <c:pt idx="785">
                  <c:v>43381</c:v>
                </c:pt>
                <c:pt idx="786">
                  <c:v>43380</c:v>
                </c:pt>
                <c:pt idx="787">
                  <c:v>43379</c:v>
                </c:pt>
                <c:pt idx="788">
                  <c:v>43378</c:v>
                </c:pt>
                <c:pt idx="789">
                  <c:v>43377</c:v>
                </c:pt>
                <c:pt idx="790">
                  <c:v>43376</c:v>
                </c:pt>
                <c:pt idx="791">
                  <c:v>43375</c:v>
                </c:pt>
                <c:pt idx="792">
                  <c:v>43374</c:v>
                </c:pt>
                <c:pt idx="793">
                  <c:v>43373</c:v>
                </c:pt>
                <c:pt idx="794">
                  <c:v>43372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43366</c:v>
                </c:pt>
                <c:pt idx="801">
                  <c:v>43365</c:v>
                </c:pt>
                <c:pt idx="802">
                  <c:v>43364</c:v>
                </c:pt>
                <c:pt idx="803">
                  <c:v>43363</c:v>
                </c:pt>
                <c:pt idx="804">
                  <c:v>43362</c:v>
                </c:pt>
                <c:pt idx="805">
                  <c:v>43361</c:v>
                </c:pt>
                <c:pt idx="806">
                  <c:v>43360</c:v>
                </c:pt>
                <c:pt idx="807">
                  <c:v>43359</c:v>
                </c:pt>
                <c:pt idx="808">
                  <c:v>43358</c:v>
                </c:pt>
                <c:pt idx="809">
                  <c:v>43357</c:v>
                </c:pt>
                <c:pt idx="810">
                  <c:v>43356</c:v>
                </c:pt>
                <c:pt idx="811">
                  <c:v>43355</c:v>
                </c:pt>
                <c:pt idx="812">
                  <c:v>43354</c:v>
                </c:pt>
                <c:pt idx="813">
                  <c:v>43353</c:v>
                </c:pt>
                <c:pt idx="814">
                  <c:v>43352</c:v>
                </c:pt>
                <c:pt idx="815">
                  <c:v>43351</c:v>
                </c:pt>
                <c:pt idx="816">
                  <c:v>43350</c:v>
                </c:pt>
                <c:pt idx="817">
                  <c:v>43349</c:v>
                </c:pt>
                <c:pt idx="818">
                  <c:v>43348</c:v>
                </c:pt>
                <c:pt idx="819">
                  <c:v>43347</c:v>
                </c:pt>
                <c:pt idx="820">
                  <c:v>43346</c:v>
                </c:pt>
                <c:pt idx="821">
                  <c:v>43345</c:v>
                </c:pt>
                <c:pt idx="822">
                  <c:v>43344</c:v>
                </c:pt>
                <c:pt idx="823">
                  <c:v>43343</c:v>
                </c:pt>
                <c:pt idx="824">
                  <c:v>43342</c:v>
                </c:pt>
                <c:pt idx="825">
                  <c:v>43341</c:v>
                </c:pt>
                <c:pt idx="826">
                  <c:v>43340</c:v>
                </c:pt>
                <c:pt idx="827">
                  <c:v>43339</c:v>
                </c:pt>
                <c:pt idx="828">
                  <c:v>43338</c:v>
                </c:pt>
                <c:pt idx="829">
                  <c:v>43337</c:v>
                </c:pt>
                <c:pt idx="830">
                  <c:v>43336</c:v>
                </c:pt>
                <c:pt idx="831">
                  <c:v>43335</c:v>
                </c:pt>
                <c:pt idx="832">
                  <c:v>43334</c:v>
                </c:pt>
                <c:pt idx="833">
                  <c:v>43333</c:v>
                </c:pt>
                <c:pt idx="834">
                  <c:v>43332</c:v>
                </c:pt>
                <c:pt idx="835">
                  <c:v>43331</c:v>
                </c:pt>
                <c:pt idx="836">
                  <c:v>43330</c:v>
                </c:pt>
                <c:pt idx="837">
                  <c:v>43329</c:v>
                </c:pt>
                <c:pt idx="838">
                  <c:v>43328</c:v>
                </c:pt>
                <c:pt idx="839">
                  <c:v>43327</c:v>
                </c:pt>
                <c:pt idx="840">
                  <c:v>43326</c:v>
                </c:pt>
                <c:pt idx="841">
                  <c:v>43325</c:v>
                </c:pt>
                <c:pt idx="842">
                  <c:v>43324</c:v>
                </c:pt>
                <c:pt idx="843">
                  <c:v>43323</c:v>
                </c:pt>
                <c:pt idx="844">
                  <c:v>43322</c:v>
                </c:pt>
                <c:pt idx="845">
                  <c:v>43321</c:v>
                </c:pt>
                <c:pt idx="846">
                  <c:v>43320</c:v>
                </c:pt>
                <c:pt idx="847">
                  <c:v>43319</c:v>
                </c:pt>
                <c:pt idx="848">
                  <c:v>43318</c:v>
                </c:pt>
                <c:pt idx="849">
                  <c:v>43317</c:v>
                </c:pt>
                <c:pt idx="850">
                  <c:v>43316</c:v>
                </c:pt>
                <c:pt idx="851">
                  <c:v>43315</c:v>
                </c:pt>
                <c:pt idx="852">
                  <c:v>43314</c:v>
                </c:pt>
                <c:pt idx="853">
                  <c:v>43313</c:v>
                </c:pt>
                <c:pt idx="854">
                  <c:v>43312</c:v>
                </c:pt>
                <c:pt idx="855">
                  <c:v>43311</c:v>
                </c:pt>
                <c:pt idx="856">
                  <c:v>43310</c:v>
                </c:pt>
                <c:pt idx="857">
                  <c:v>43309</c:v>
                </c:pt>
                <c:pt idx="858">
                  <c:v>43308</c:v>
                </c:pt>
                <c:pt idx="859">
                  <c:v>43307</c:v>
                </c:pt>
                <c:pt idx="860">
                  <c:v>43306</c:v>
                </c:pt>
                <c:pt idx="861">
                  <c:v>43305</c:v>
                </c:pt>
                <c:pt idx="862">
                  <c:v>43304</c:v>
                </c:pt>
                <c:pt idx="863">
                  <c:v>43303</c:v>
                </c:pt>
                <c:pt idx="864">
                  <c:v>43302</c:v>
                </c:pt>
                <c:pt idx="865">
                  <c:v>43301</c:v>
                </c:pt>
                <c:pt idx="866">
                  <c:v>43300</c:v>
                </c:pt>
                <c:pt idx="867">
                  <c:v>43299</c:v>
                </c:pt>
                <c:pt idx="868">
                  <c:v>43298</c:v>
                </c:pt>
                <c:pt idx="869">
                  <c:v>43297</c:v>
                </c:pt>
                <c:pt idx="870">
                  <c:v>43296</c:v>
                </c:pt>
                <c:pt idx="871">
                  <c:v>43295</c:v>
                </c:pt>
                <c:pt idx="872">
                  <c:v>43294</c:v>
                </c:pt>
                <c:pt idx="873">
                  <c:v>43293</c:v>
                </c:pt>
                <c:pt idx="874">
                  <c:v>43292</c:v>
                </c:pt>
                <c:pt idx="875">
                  <c:v>43291</c:v>
                </c:pt>
                <c:pt idx="876">
                  <c:v>43290</c:v>
                </c:pt>
                <c:pt idx="877">
                  <c:v>43289</c:v>
                </c:pt>
                <c:pt idx="878">
                  <c:v>43288</c:v>
                </c:pt>
                <c:pt idx="879">
                  <c:v>43287</c:v>
                </c:pt>
                <c:pt idx="880">
                  <c:v>43286</c:v>
                </c:pt>
                <c:pt idx="881">
                  <c:v>43285</c:v>
                </c:pt>
                <c:pt idx="882">
                  <c:v>43284</c:v>
                </c:pt>
                <c:pt idx="883">
                  <c:v>43283</c:v>
                </c:pt>
                <c:pt idx="884">
                  <c:v>43282</c:v>
                </c:pt>
                <c:pt idx="885">
                  <c:v>43281</c:v>
                </c:pt>
                <c:pt idx="886">
                  <c:v>43280</c:v>
                </c:pt>
                <c:pt idx="887">
                  <c:v>43279</c:v>
                </c:pt>
                <c:pt idx="888">
                  <c:v>43278</c:v>
                </c:pt>
                <c:pt idx="889">
                  <c:v>43277</c:v>
                </c:pt>
                <c:pt idx="890">
                  <c:v>43276</c:v>
                </c:pt>
                <c:pt idx="891">
                  <c:v>43275</c:v>
                </c:pt>
                <c:pt idx="892">
                  <c:v>43274</c:v>
                </c:pt>
                <c:pt idx="893">
                  <c:v>43273</c:v>
                </c:pt>
                <c:pt idx="894">
                  <c:v>43272</c:v>
                </c:pt>
                <c:pt idx="895">
                  <c:v>43271</c:v>
                </c:pt>
                <c:pt idx="896">
                  <c:v>43270</c:v>
                </c:pt>
                <c:pt idx="897">
                  <c:v>43269</c:v>
                </c:pt>
                <c:pt idx="898">
                  <c:v>43268</c:v>
                </c:pt>
                <c:pt idx="899">
                  <c:v>43267</c:v>
                </c:pt>
                <c:pt idx="900">
                  <c:v>43266</c:v>
                </c:pt>
                <c:pt idx="901">
                  <c:v>43265</c:v>
                </c:pt>
                <c:pt idx="902">
                  <c:v>43264</c:v>
                </c:pt>
                <c:pt idx="903">
                  <c:v>43263</c:v>
                </c:pt>
                <c:pt idx="904">
                  <c:v>43262</c:v>
                </c:pt>
                <c:pt idx="905">
                  <c:v>43261</c:v>
                </c:pt>
                <c:pt idx="906">
                  <c:v>43260</c:v>
                </c:pt>
                <c:pt idx="907">
                  <c:v>43259</c:v>
                </c:pt>
                <c:pt idx="908">
                  <c:v>43258</c:v>
                </c:pt>
                <c:pt idx="909">
                  <c:v>43257</c:v>
                </c:pt>
                <c:pt idx="910">
                  <c:v>43256</c:v>
                </c:pt>
                <c:pt idx="911">
                  <c:v>43255</c:v>
                </c:pt>
                <c:pt idx="912">
                  <c:v>43254</c:v>
                </c:pt>
                <c:pt idx="913">
                  <c:v>43253</c:v>
                </c:pt>
                <c:pt idx="914">
                  <c:v>43252</c:v>
                </c:pt>
                <c:pt idx="915">
                  <c:v>43251</c:v>
                </c:pt>
                <c:pt idx="916">
                  <c:v>43250</c:v>
                </c:pt>
                <c:pt idx="917">
                  <c:v>43249</c:v>
                </c:pt>
                <c:pt idx="918">
                  <c:v>43248</c:v>
                </c:pt>
                <c:pt idx="919">
                  <c:v>43247</c:v>
                </c:pt>
                <c:pt idx="920">
                  <c:v>43246</c:v>
                </c:pt>
                <c:pt idx="921">
                  <c:v>43245</c:v>
                </c:pt>
                <c:pt idx="922">
                  <c:v>43244</c:v>
                </c:pt>
                <c:pt idx="923">
                  <c:v>43243</c:v>
                </c:pt>
                <c:pt idx="924">
                  <c:v>43242</c:v>
                </c:pt>
                <c:pt idx="925">
                  <c:v>43241</c:v>
                </c:pt>
                <c:pt idx="926">
                  <c:v>43240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43236</c:v>
                </c:pt>
                <c:pt idx="931">
                  <c:v>43235</c:v>
                </c:pt>
                <c:pt idx="932">
                  <c:v>43234</c:v>
                </c:pt>
                <c:pt idx="933">
                  <c:v>43233</c:v>
                </c:pt>
                <c:pt idx="934">
                  <c:v>43232</c:v>
                </c:pt>
                <c:pt idx="935">
                  <c:v>43231</c:v>
                </c:pt>
                <c:pt idx="936">
                  <c:v>43230</c:v>
                </c:pt>
                <c:pt idx="937">
                  <c:v>43229</c:v>
                </c:pt>
                <c:pt idx="938">
                  <c:v>43228</c:v>
                </c:pt>
                <c:pt idx="939">
                  <c:v>43227</c:v>
                </c:pt>
                <c:pt idx="940">
                  <c:v>43226</c:v>
                </c:pt>
                <c:pt idx="941">
                  <c:v>43225</c:v>
                </c:pt>
                <c:pt idx="942">
                  <c:v>43224</c:v>
                </c:pt>
                <c:pt idx="943">
                  <c:v>43223</c:v>
                </c:pt>
                <c:pt idx="944">
                  <c:v>43222</c:v>
                </c:pt>
                <c:pt idx="945">
                  <c:v>43221</c:v>
                </c:pt>
                <c:pt idx="946">
                  <c:v>43220</c:v>
                </c:pt>
                <c:pt idx="947">
                  <c:v>43219</c:v>
                </c:pt>
                <c:pt idx="948">
                  <c:v>43218</c:v>
                </c:pt>
                <c:pt idx="949">
                  <c:v>43217</c:v>
                </c:pt>
                <c:pt idx="950">
                  <c:v>43216</c:v>
                </c:pt>
                <c:pt idx="951">
                  <c:v>43215</c:v>
                </c:pt>
                <c:pt idx="952">
                  <c:v>43214</c:v>
                </c:pt>
                <c:pt idx="953">
                  <c:v>43213</c:v>
                </c:pt>
                <c:pt idx="954">
                  <c:v>43212</c:v>
                </c:pt>
                <c:pt idx="955">
                  <c:v>43211</c:v>
                </c:pt>
                <c:pt idx="956">
                  <c:v>43210</c:v>
                </c:pt>
                <c:pt idx="957">
                  <c:v>43209</c:v>
                </c:pt>
                <c:pt idx="958">
                  <c:v>43208</c:v>
                </c:pt>
                <c:pt idx="959">
                  <c:v>43207</c:v>
                </c:pt>
                <c:pt idx="960">
                  <c:v>43206</c:v>
                </c:pt>
                <c:pt idx="961">
                  <c:v>43205</c:v>
                </c:pt>
                <c:pt idx="962">
                  <c:v>43204</c:v>
                </c:pt>
                <c:pt idx="963">
                  <c:v>43203</c:v>
                </c:pt>
                <c:pt idx="964">
                  <c:v>43202</c:v>
                </c:pt>
                <c:pt idx="965">
                  <c:v>43201</c:v>
                </c:pt>
                <c:pt idx="966">
                  <c:v>43200</c:v>
                </c:pt>
                <c:pt idx="967">
                  <c:v>43199</c:v>
                </c:pt>
                <c:pt idx="968">
                  <c:v>43198</c:v>
                </c:pt>
                <c:pt idx="969">
                  <c:v>43197</c:v>
                </c:pt>
                <c:pt idx="970">
                  <c:v>43196</c:v>
                </c:pt>
                <c:pt idx="971">
                  <c:v>43195</c:v>
                </c:pt>
                <c:pt idx="972">
                  <c:v>43194</c:v>
                </c:pt>
                <c:pt idx="973">
                  <c:v>43193</c:v>
                </c:pt>
                <c:pt idx="974">
                  <c:v>43192</c:v>
                </c:pt>
                <c:pt idx="975">
                  <c:v>43191</c:v>
                </c:pt>
                <c:pt idx="976">
                  <c:v>43190</c:v>
                </c:pt>
                <c:pt idx="977">
                  <c:v>43189</c:v>
                </c:pt>
                <c:pt idx="978">
                  <c:v>43188</c:v>
                </c:pt>
                <c:pt idx="979">
                  <c:v>43187</c:v>
                </c:pt>
                <c:pt idx="980">
                  <c:v>43186</c:v>
                </c:pt>
                <c:pt idx="981">
                  <c:v>43185</c:v>
                </c:pt>
                <c:pt idx="982">
                  <c:v>43184</c:v>
                </c:pt>
                <c:pt idx="983">
                  <c:v>43183</c:v>
                </c:pt>
                <c:pt idx="984">
                  <c:v>43182</c:v>
                </c:pt>
                <c:pt idx="985">
                  <c:v>43181</c:v>
                </c:pt>
                <c:pt idx="986">
                  <c:v>43180</c:v>
                </c:pt>
                <c:pt idx="987">
                  <c:v>43179</c:v>
                </c:pt>
                <c:pt idx="988">
                  <c:v>43178</c:v>
                </c:pt>
                <c:pt idx="989">
                  <c:v>43177</c:v>
                </c:pt>
                <c:pt idx="990">
                  <c:v>43176</c:v>
                </c:pt>
                <c:pt idx="991">
                  <c:v>43175</c:v>
                </c:pt>
                <c:pt idx="992">
                  <c:v>43174</c:v>
                </c:pt>
                <c:pt idx="993">
                  <c:v>43173</c:v>
                </c:pt>
                <c:pt idx="994">
                  <c:v>43172</c:v>
                </c:pt>
                <c:pt idx="995">
                  <c:v>43171</c:v>
                </c:pt>
                <c:pt idx="996">
                  <c:v>43170</c:v>
                </c:pt>
                <c:pt idx="997">
                  <c:v>43169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43163</c:v>
                </c:pt>
                <c:pt idx="1004">
                  <c:v>43162</c:v>
                </c:pt>
                <c:pt idx="1005">
                  <c:v>43161</c:v>
                </c:pt>
                <c:pt idx="1006">
                  <c:v>43160</c:v>
                </c:pt>
                <c:pt idx="1007">
                  <c:v>43159</c:v>
                </c:pt>
                <c:pt idx="1008">
                  <c:v>43158</c:v>
                </c:pt>
                <c:pt idx="1009">
                  <c:v>43157</c:v>
                </c:pt>
                <c:pt idx="1010">
                  <c:v>43156</c:v>
                </c:pt>
                <c:pt idx="1011">
                  <c:v>43155</c:v>
                </c:pt>
                <c:pt idx="1012">
                  <c:v>43154</c:v>
                </c:pt>
                <c:pt idx="1013">
                  <c:v>43153</c:v>
                </c:pt>
                <c:pt idx="1014">
                  <c:v>43152</c:v>
                </c:pt>
                <c:pt idx="1015">
                  <c:v>43151</c:v>
                </c:pt>
                <c:pt idx="1016">
                  <c:v>43150</c:v>
                </c:pt>
                <c:pt idx="1017">
                  <c:v>43149</c:v>
                </c:pt>
                <c:pt idx="1018">
                  <c:v>43148</c:v>
                </c:pt>
                <c:pt idx="1019">
                  <c:v>43147</c:v>
                </c:pt>
                <c:pt idx="1020">
                  <c:v>43146</c:v>
                </c:pt>
                <c:pt idx="1021">
                  <c:v>43145</c:v>
                </c:pt>
                <c:pt idx="1022">
                  <c:v>43144</c:v>
                </c:pt>
                <c:pt idx="1023">
                  <c:v>43143</c:v>
                </c:pt>
                <c:pt idx="1024">
                  <c:v>43142</c:v>
                </c:pt>
                <c:pt idx="1025">
                  <c:v>43141</c:v>
                </c:pt>
                <c:pt idx="1026">
                  <c:v>43140</c:v>
                </c:pt>
                <c:pt idx="1027">
                  <c:v>43139</c:v>
                </c:pt>
                <c:pt idx="1028">
                  <c:v>43138</c:v>
                </c:pt>
                <c:pt idx="1029">
                  <c:v>43137</c:v>
                </c:pt>
                <c:pt idx="1030">
                  <c:v>43136</c:v>
                </c:pt>
                <c:pt idx="1031">
                  <c:v>43135</c:v>
                </c:pt>
                <c:pt idx="1032">
                  <c:v>43134</c:v>
                </c:pt>
                <c:pt idx="1033">
                  <c:v>43133</c:v>
                </c:pt>
                <c:pt idx="1034">
                  <c:v>43132</c:v>
                </c:pt>
                <c:pt idx="1035">
                  <c:v>43131</c:v>
                </c:pt>
                <c:pt idx="1036">
                  <c:v>43130</c:v>
                </c:pt>
                <c:pt idx="1037">
                  <c:v>43129</c:v>
                </c:pt>
                <c:pt idx="1038">
                  <c:v>43128</c:v>
                </c:pt>
                <c:pt idx="1039">
                  <c:v>43127</c:v>
                </c:pt>
                <c:pt idx="1040">
                  <c:v>43126</c:v>
                </c:pt>
                <c:pt idx="1041">
                  <c:v>43125</c:v>
                </c:pt>
                <c:pt idx="1042">
                  <c:v>43124</c:v>
                </c:pt>
                <c:pt idx="1043">
                  <c:v>43123</c:v>
                </c:pt>
                <c:pt idx="1044">
                  <c:v>43122</c:v>
                </c:pt>
                <c:pt idx="1045">
                  <c:v>43121</c:v>
                </c:pt>
                <c:pt idx="1046">
                  <c:v>43120</c:v>
                </c:pt>
                <c:pt idx="1047">
                  <c:v>43119</c:v>
                </c:pt>
                <c:pt idx="1048">
                  <c:v>43118</c:v>
                </c:pt>
                <c:pt idx="1049">
                  <c:v>43117</c:v>
                </c:pt>
                <c:pt idx="1050">
                  <c:v>43116</c:v>
                </c:pt>
                <c:pt idx="1051">
                  <c:v>43115</c:v>
                </c:pt>
                <c:pt idx="1052">
                  <c:v>43114</c:v>
                </c:pt>
                <c:pt idx="1053">
                  <c:v>43113</c:v>
                </c:pt>
                <c:pt idx="1054">
                  <c:v>43112</c:v>
                </c:pt>
                <c:pt idx="1055">
                  <c:v>43111</c:v>
                </c:pt>
                <c:pt idx="1056">
                  <c:v>43110</c:v>
                </c:pt>
                <c:pt idx="1057">
                  <c:v>43109</c:v>
                </c:pt>
                <c:pt idx="1058">
                  <c:v>43108</c:v>
                </c:pt>
                <c:pt idx="1059">
                  <c:v>43107</c:v>
                </c:pt>
                <c:pt idx="1060">
                  <c:v>43106</c:v>
                </c:pt>
                <c:pt idx="1061">
                  <c:v>43105</c:v>
                </c:pt>
                <c:pt idx="1062">
                  <c:v>43104</c:v>
                </c:pt>
                <c:pt idx="1063">
                  <c:v>43103</c:v>
                </c:pt>
                <c:pt idx="1064">
                  <c:v>43102</c:v>
                </c:pt>
                <c:pt idx="1065">
                  <c:v>43101</c:v>
                </c:pt>
                <c:pt idx="1066">
                  <c:v>43100</c:v>
                </c:pt>
                <c:pt idx="1067">
                  <c:v>43099</c:v>
                </c:pt>
                <c:pt idx="1068">
                  <c:v>43098</c:v>
                </c:pt>
                <c:pt idx="1069">
                  <c:v>43097</c:v>
                </c:pt>
                <c:pt idx="1070">
                  <c:v>43096</c:v>
                </c:pt>
                <c:pt idx="1071">
                  <c:v>43095</c:v>
                </c:pt>
                <c:pt idx="1072">
                  <c:v>43094</c:v>
                </c:pt>
                <c:pt idx="1073">
                  <c:v>43093</c:v>
                </c:pt>
                <c:pt idx="1074">
                  <c:v>43092</c:v>
                </c:pt>
                <c:pt idx="1075">
                  <c:v>43091</c:v>
                </c:pt>
                <c:pt idx="1076">
                  <c:v>43090</c:v>
                </c:pt>
                <c:pt idx="1077">
                  <c:v>43089</c:v>
                </c:pt>
                <c:pt idx="1078">
                  <c:v>43088</c:v>
                </c:pt>
                <c:pt idx="1079">
                  <c:v>43087</c:v>
                </c:pt>
                <c:pt idx="1080">
                  <c:v>43086</c:v>
                </c:pt>
                <c:pt idx="1081">
                  <c:v>43085</c:v>
                </c:pt>
                <c:pt idx="1082">
                  <c:v>43084</c:v>
                </c:pt>
                <c:pt idx="1083">
                  <c:v>43083</c:v>
                </c:pt>
                <c:pt idx="1084">
                  <c:v>43082</c:v>
                </c:pt>
                <c:pt idx="1085">
                  <c:v>43081</c:v>
                </c:pt>
                <c:pt idx="1086">
                  <c:v>43080</c:v>
                </c:pt>
                <c:pt idx="1087">
                  <c:v>43079</c:v>
                </c:pt>
                <c:pt idx="1088">
                  <c:v>43078</c:v>
                </c:pt>
                <c:pt idx="1089">
                  <c:v>43077</c:v>
                </c:pt>
                <c:pt idx="1090">
                  <c:v>43076</c:v>
                </c:pt>
                <c:pt idx="1091">
                  <c:v>43075</c:v>
                </c:pt>
                <c:pt idx="1092">
                  <c:v>43074</c:v>
                </c:pt>
                <c:pt idx="1093">
                  <c:v>43073</c:v>
                </c:pt>
                <c:pt idx="1094">
                  <c:v>43072</c:v>
                </c:pt>
                <c:pt idx="1095">
                  <c:v>43071</c:v>
                </c:pt>
                <c:pt idx="1096">
                  <c:v>43070</c:v>
                </c:pt>
                <c:pt idx="1097">
                  <c:v>43069</c:v>
                </c:pt>
                <c:pt idx="1098">
                  <c:v>43068</c:v>
                </c:pt>
                <c:pt idx="1099">
                  <c:v>43067</c:v>
                </c:pt>
                <c:pt idx="1100">
                  <c:v>43066</c:v>
                </c:pt>
                <c:pt idx="1101">
                  <c:v>43065</c:v>
                </c:pt>
                <c:pt idx="1102">
                  <c:v>43064</c:v>
                </c:pt>
                <c:pt idx="1103">
                  <c:v>43063</c:v>
                </c:pt>
                <c:pt idx="1104">
                  <c:v>43062</c:v>
                </c:pt>
                <c:pt idx="1105">
                  <c:v>43061</c:v>
                </c:pt>
                <c:pt idx="1106">
                  <c:v>43060</c:v>
                </c:pt>
                <c:pt idx="1107">
                  <c:v>43059</c:v>
                </c:pt>
                <c:pt idx="1108">
                  <c:v>43058</c:v>
                </c:pt>
                <c:pt idx="1109">
                  <c:v>43057</c:v>
                </c:pt>
                <c:pt idx="1110">
                  <c:v>43056</c:v>
                </c:pt>
                <c:pt idx="1111">
                  <c:v>43055</c:v>
                </c:pt>
                <c:pt idx="1112">
                  <c:v>43054</c:v>
                </c:pt>
                <c:pt idx="1113">
                  <c:v>43053</c:v>
                </c:pt>
                <c:pt idx="1114">
                  <c:v>43052</c:v>
                </c:pt>
                <c:pt idx="1115">
                  <c:v>43051</c:v>
                </c:pt>
                <c:pt idx="1116">
                  <c:v>43050</c:v>
                </c:pt>
                <c:pt idx="1117">
                  <c:v>43049</c:v>
                </c:pt>
                <c:pt idx="1118">
                  <c:v>43048</c:v>
                </c:pt>
                <c:pt idx="1119">
                  <c:v>43047</c:v>
                </c:pt>
                <c:pt idx="1120">
                  <c:v>43046</c:v>
                </c:pt>
                <c:pt idx="1121">
                  <c:v>43045</c:v>
                </c:pt>
                <c:pt idx="1122">
                  <c:v>43044</c:v>
                </c:pt>
                <c:pt idx="1123">
                  <c:v>43043</c:v>
                </c:pt>
                <c:pt idx="1124">
                  <c:v>43042</c:v>
                </c:pt>
                <c:pt idx="1125">
                  <c:v>43041</c:v>
                </c:pt>
                <c:pt idx="1126">
                  <c:v>43040</c:v>
                </c:pt>
                <c:pt idx="1127">
                  <c:v>43039</c:v>
                </c:pt>
                <c:pt idx="1128">
                  <c:v>43038</c:v>
                </c:pt>
                <c:pt idx="1129">
                  <c:v>43037</c:v>
                </c:pt>
                <c:pt idx="1130">
                  <c:v>43036</c:v>
                </c:pt>
                <c:pt idx="1131">
                  <c:v>43035</c:v>
                </c:pt>
                <c:pt idx="1132">
                  <c:v>43034</c:v>
                </c:pt>
                <c:pt idx="1133">
                  <c:v>43033</c:v>
                </c:pt>
                <c:pt idx="1134">
                  <c:v>43032</c:v>
                </c:pt>
                <c:pt idx="1135">
                  <c:v>43031</c:v>
                </c:pt>
                <c:pt idx="1136">
                  <c:v>43030</c:v>
                </c:pt>
                <c:pt idx="1137">
                  <c:v>43029</c:v>
                </c:pt>
                <c:pt idx="1138">
                  <c:v>43028</c:v>
                </c:pt>
                <c:pt idx="1139">
                  <c:v>43027</c:v>
                </c:pt>
                <c:pt idx="1140">
                  <c:v>43026</c:v>
                </c:pt>
                <c:pt idx="1141">
                  <c:v>43025</c:v>
                </c:pt>
                <c:pt idx="1142">
                  <c:v>43024</c:v>
                </c:pt>
                <c:pt idx="1143">
                  <c:v>43023</c:v>
                </c:pt>
                <c:pt idx="1144">
                  <c:v>43022</c:v>
                </c:pt>
                <c:pt idx="1145">
                  <c:v>43021</c:v>
                </c:pt>
                <c:pt idx="1146">
                  <c:v>43020</c:v>
                </c:pt>
                <c:pt idx="1147">
                  <c:v>43019</c:v>
                </c:pt>
                <c:pt idx="1148">
                  <c:v>43018</c:v>
                </c:pt>
                <c:pt idx="1149">
                  <c:v>43017</c:v>
                </c:pt>
                <c:pt idx="1150">
                  <c:v>43016</c:v>
                </c:pt>
                <c:pt idx="1151">
                  <c:v>43015</c:v>
                </c:pt>
                <c:pt idx="1152">
                  <c:v>43014</c:v>
                </c:pt>
                <c:pt idx="1153">
                  <c:v>43013</c:v>
                </c:pt>
                <c:pt idx="1154">
                  <c:v>43012</c:v>
                </c:pt>
                <c:pt idx="1155">
                  <c:v>43011</c:v>
                </c:pt>
                <c:pt idx="1156">
                  <c:v>43010</c:v>
                </c:pt>
                <c:pt idx="1157">
                  <c:v>43009</c:v>
                </c:pt>
                <c:pt idx="1158">
                  <c:v>43008</c:v>
                </c:pt>
                <c:pt idx="1159">
                  <c:v>43007</c:v>
                </c:pt>
                <c:pt idx="1160">
                  <c:v>43006</c:v>
                </c:pt>
                <c:pt idx="1161">
                  <c:v>43005</c:v>
                </c:pt>
                <c:pt idx="1162">
                  <c:v>43004</c:v>
                </c:pt>
                <c:pt idx="1163">
                  <c:v>43003</c:v>
                </c:pt>
                <c:pt idx="1164">
                  <c:v>43002</c:v>
                </c:pt>
                <c:pt idx="1165">
                  <c:v>43001</c:v>
                </c:pt>
                <c:pt idx="1166">
                  <c:v>43000</c:v>
                </c:pt>
                <c:pt idx="1167">
                  <c:v>42999</c:v>
                </c:pt>
                <c:pt idx="1168">
                  <c:v>42998</c:v>
                </c:pt>
                <c:pt idx="1169">
                  <c:v>42997</c:v>
                </c:pt>
                <c:pt idx="1170">
                  <c:v>42996</c:v>
                </c:pt>
                <c:pt idx="1171">
                  <c:v>42995</c:v>
                </c:pt>
                <c:pt idx="1172">
                  <c:v>42994</c:v>
                </c:pt>
                <c:pt idx="1173">
                  <c:v>42993</c:v>
                </c:pt>
                <c:pt idx="1174">
                  <c:v>42992</c:v>
                </c:pt>
                <c:pt idx="1175">
                  <c:v>42991</c:v>
                </c:pt>
                <c:pt idx="1176">
                  <c:v>42990</c:v>
                </c:pt>
                <c:pt idx="1177">
                  <c:v>42989</c:v>
                </c:pt>
                <c:pt idx="1178">
                  <c:v>42988</c:v>
                </c:pt>
                <c:pt idx="1179">
                  <c:v>42987</c:v>
                </c:pt>
                <c:pt idx="1180">
                  <c:v>42986</c:v>
                </c:pt>
                <c:pt idx="1181">
                  <c:v>42985</c:v>
                </c:pt>
                <c:pt idx="1182">
                  <c:v>42984</c:v>
                </c:pt>
                <c:pt idx="1183">
                  <c:v>42983</c:v>
                </c:pt>
                <c:pt idx="1184">
                  <c:v>42982</c:v>
                </c:pt>
                <c:pt idx="1185">
                  <c:v>42981</c:v>
                </c:pt>
                <c:pt idx="1186">
                  <c:v>42980</c:v>
                </c:pt>
                <c:pt idx="1187">
                  <c:v>42979</c:v>
                </c:pt>
                <c:pt idx="1188">
                  <c:v>42978</c:v>
                </c:pt>
                <c:pt idx="1189">
                  <c:v>42977</c:v>
                </c:pt>
                <c:pt idx="1190">
                  <c:v>42976</c:v>
                </c:pt>
                <c:pt idx="1191">
                  <c:v>42975</c:v>
                </c:pt>
                <c:pt idx="1192">
                  <c:v>42974</c:v>
                </c:pt>
                <c:pt idx="1193">
                  <c:v>42973</c:v>
                </c:pt>
                <c:pt idx="1194">
                  <c:v>42972</c:v>
                </c:pt>
                <c:pt idx="1195">
                  <c:v>42971</c:v>
                </c:pt>
                <c:pt idx="1196">
                  <c:v>42970</c:v>
                </c:pt>
                <c:pt idx="1197">
                  <c:v>42969</c:v>
                </c:pt>
                <c:pt idx="1198">
                  <c:v>42968</c:v>
                </c:pt>
                <c:pt idx="1199">
                  <c:v>42967</c:v>
                </c:pt>
                <c:pt idx="1200">
                  <c:v>42966</c:v>
                </c:pt>
                <c:pt idx="1201">
                  <c:v>42965</c:v>
                </c:pt>
                <c:pt idx="1202">
                  <c:v>42964</c:v>
                </c:pt>
                <c:pt idx="1203">
                  <c:v>42963</c:v>
                </c:pt>
                <c:pt idx="1204">
                  <c:v>42962</c:v>
                </c:pt>
                <c:pt idx="1205">
                  <c:v>42961</c:v>
                </c:pt>
                <c:pt idx="1206">
                  <c:v>42960</c:v>
                </c:pt>
                <c:pt idx="1207">
                  <c:v>42959</c:v>
                </c:pt>
                <c:pt idx="1208">
                  <c:v>42958</c:v>
                </c:pt>
                <c:pt idx="1209">
                  <c:v>42957</c:v>
                </c:pt>
                <c:pt idx="1210">
                  <c:v>42956</c:v>
                </c:pt>
                <c:pt idx="1211">
                  <c:v>42955</c:v>
                </c:pt>
                <c:pt idx="1212">
                  <c:v>42954</c:v>
                </c:pt>
                <c:pt idx="1213">
                  <c:v>42953</c:v>
                </c:pt>
                <c:pt idx="1214">
                  <c:v>42952</c:v>
                </c:pt>
                <c:pt idx="1215">
                  <c:v>42951</c:v>
                </c:pt>
                <c:pt idx="1216">
                  <c:v>42950</c:v>
                </c:pt>
                <c:pt idx="1217">
                  <c:v>42949</c:v>
                </c:pt>
                <c:pt idx="1218">
                  <c:v>42948</c:v>
                </c:pt>
                <c:pt idx="1219">
                  <c:v>42947</c:v>
                </c:pt>
                <c:pt idx="1220">
                  <c:v>42946</c:v>
                </c:pt>
                <c:pt idx="1221">
                  <c:v>42945</c:v>
                </c:pt>
                <c:pt idx="1222">
                  <c:v>42944</c:v>
                </c:pt>
                <c:pt idx="1223">
                  <c:v>42943</c:v>
                </c:pt>
                <c:pt idx="1224">
                  <c:v>42942</c:v>
                </c:pt>
                <c:pt idx="1225">
                  <c:v>42941</c:v>
                </c:pt>
                <c:pt idx="1226">
                  <c:v>42940</c:v>
                </c:pt>
                <c:pt idx="1227">
                  <c:v>42939</c:v>
                </c:pt>
                <c:pt idx="1228">
                  <c:v>42938</c:v>
                </c:pt>
                <c:pt idx="1229">
                  <c:v>42937</c:v>
                </c:pt>
                <c:pt idx="1230">
                  <c:v>42936</c:v>
                </c:pt>
                <c:pt idx="1231">
                  <c:v>42935</c:v>
                </c:pt>
                <c:pt idx="1232">
                  <c:v>42934</c:v>
                </c:pt>
                <c:pt idx="1233">
                  <c:v>42933</c:v>
                </c:pt>
                <c:pt idx="1234">
                  <c:v>42932</c:v>
                </c:pt>
                <c:pt idx="1235">
                  <c:v>42931</c:v>
                </c:pt>
                <c:pt idx="1236">
                  <c:v>42930</c:v>
                </c:pt>
                <c:pt idx="1237">
                  <c:v>42929</c:v>
                </c:pt>
                <c:pt idx="1238">
                  <c:v>42928</c:v>
                </c:pt>
                <c:pt idx="1239">
                  <c:v>42927</c:v>
                </c:pt>
                <c:pt idx="1240">
                  <c:v>42926</c:v>
                </c:pt>
                <c:pt idx="1241">
                  <c:v>42925</c:v>
                </c:pt>
                <c:pt idx="1242">
                  <c:v>42924</c:v>
                </c:pt>
                <c:pt idx="1243">
                  <c:v>42923</c:v>
                </c:pt>
                <c:pt idx="1244">
                  <c:v>42922</c:v>
                </c:pt>
                <c:pt idx="1245">
                  <c:v>42921</c:v>
                </c:pt>
                <c:pt idx="1246">
                  <c:v>42920</c:v>
                </c:pt>
                <c:pt idx="1247">
                  <c:v>42919</c:v>
                </c:pt>
                <c:pt idx="1248">
                  <c:v>42918</c:v>
                </c:pt>
                <c:pt idx="1249">
                  <c:v>42917</c:v>
                </c:pt>
                <c:pt idx="1250">
                  <c:v>42916</c:v>
                </c:pt>
                <c:pt idx="1251">
                  <c:v>42915</c:v>
                </c:pt>
                <c:pt idx="1252">
                  <c:v>42914</c:v>
                </c:pt>
                <c:pt idx="1253">
                  <c:v>42913</c:v>
                </c:pt>
                <c:pt idx="1254">
                  <c:v>42912</c:v>
                </c:pt>
                <c:pt idx="1255">
                  <c:v>42911</c:v>
                </c:pt>
                <c:pt idx="1256">
                  <c:v>42910</c:v>
                </c:pt>
                <c:pt idx="1257">
                  <c:v>42909</c:v>
                </c:pt>
                <c:pt idx="1258">
                  <c:v>42908</c:v>
                </c:pt>
                <c:pt idx="1259">
                  <c:v>42907</c:v>
                </c:pt>
                <c:pt idx="1260">
                  <c:v>42906</c:v>
                </c:pt>
                <c:pt idx="1261">
                  <c:v>42905</c:v>
                </c:pt>
                <c:pt idx="1262">
                  <c:v>42904</c:v>
                </c:pt>
                <c:pt idx="1263">
                  <c:v>42903</c:v>
                </c:pt>
                <c:pt idx="1264">
                  <c:v>42902</c:v>
                </c:pt>
                <c:pt idx="1265">
                  <c:v>42901</c:v>
                </c:pt>
                <c:pt idx="1266">
                  <c:v>42900</c:v>
                </c:pt>
                <c:pt idx="1267">
                  <c:v>42899</c:v>
                </c:pt>
                <c:pt idx="1268">
                  <c:v>42898</c:v>
                </c:pt>
                <c:pt idx="1269">
                  <c:v>42897</c:v>
                </c:pt>
                <c:pt idx="1270">
                  <c:v>42896</c:v>
                </c:pt>
                <c:pt idx="1271">
                  <c:v>42895</c:v>
                </c:pt>
                <c:pt idx="1272">
                  <c:v>42894</c:v>
                </c:pt>
                <c:pt idx="1273">
                  <c:v>42893</c:v>
                </c:pt>
                <c:pt idx="1274">
                  <c:v>42892</c:v>
                </c:pt>
                <c:pt idx="1275">
                  <c:v>42891</c:v>
                </c:pt>
                <c:pt idx="1276">
                  <c:v>42890</c:v>
                </c:pt>
                <c:pt idx="1277">
                  <c:v>42889</c:v>
                </c:pt>
                <c:pt idx="1278">
                  <c:v>42888</c:v>
                </c:pt>
                <c:pt idx="1279">
                  <c:v>42887</c:v>
                </c:pt>
                <c:pt idx="1280">
                  <c:v>42886</c:v>
                </c:pt>
                <c:pt idx="1281">
                  <c:v>42885</c:v>
                </c:pt>
                <c:pt idx="1282">
                  <c:v>42884</c:v>
                </c:pt>
                <c:pt idx="1283">
                  <c:v>42883</c:v>
                </c:pt>
                <c:pt idx="1284">
                  <c:v>42882</c:v>
                </c:pt>
                <c:pt idx="1285">
                  <c:v>42881</c:v>
                </c:pt>
                <c:pt idx="1286">
                  <c:v>42880</c:v>
                </c:pt>
                <c:pt idx="1287">
                  <c:v>42879</c:v>
                </c:pt>
                <c:pt idx="1288">
                  <c:v>42878</c:v>
                </c:pt>
                <c:pt idx="1289">
                  <c:v>42877</c:v>
                </c:pt>
                <c:pt idx="1290">
                  <c:v>42876</c:v>
                </c:pt>
                <c:pt idx="1291">
                  <c:v>42875</c:v>
                </c:pt>
                <c:pt idx="1292">
                  <c:v>42874</c:v>
                </c:pt>
                <c:pt idx="1293">
                  <c:v>42873</c:v>
                </c:pt>
                <c:pt idx="1294">
                  <c:v>42872</c:v>
                </c:pt>
                <c:pt idx="1295">
                  <c:v>42871</c:v>
                </c:pt>
                <c:pt idx="1296">
                  <c:v>42870</c:v>
                </c:pt>
                <c:pt idx="1297">
                  <c:v>42869</c:v>
                </c:pt>
                <c:pt idx="1298">
                  <c:v>42868</c:v>
                </c:pt>
                <c:pt idx="1299">
                  <c:v>42867</c:v>
                </c:pt>
                <c:pt idx="1300">
                  <c:v>42866</c:v>
                </c:pt>
                <c:pt idx="1301">
                  <c:v>42865</c:v>
                </c:pt>
                <c:pt idx="1302">
                  <c:v>42864</c:v>
                </c:pt>
                <c:pt idx="1303">
                  <c:v>42863</c:v>
                </c:pt>
                <c:pt idx="1304">
                  <c:v>42862</c:v>
                </c:pt>
                <c:pt idx="1305">
                  <c:v>42861</c:v>
                </c:pt>
                <c:pt idx="1306">
                  <c:v>42860</c:v>
                </c:pt>
                <c:pt idx="1307">
                  <c:v>42859</c:v>
                </c:pt>
                <c:pt idx="1308">
                  <c:v>42858</c:v>
                </c:pt>
                <c:pt idx="1309">
                  <c:v>42857</c:v>
                </c:pt>
                <c:pt idx="1310">
                  <c:v>42856</c:v>
                </c:pt>
                <c:pt idx="1311">
                  <c:v>42855</c:v>
                </c:pt>
                <c:pt idx="1312">
                  <c:v>42854</c:v>
                </c:pt>
                <c:pt idx="1313">
                  <c:v>42853</c:v>
                </c:pt>
                <c:pt idx="1314">
                  <c:v>42852</c:v>
                </c:pt>
                <c:pt idx="1315">
                  <c:v>42851</c:v>
                </c:pt>
                <c:pt idx="1316">
                  <c:v>42850</c:v>
                </c:pt>
                <c:pt idx="1317">
                  <c:v>42849</c:v>
                </c:pt>
                <c:pt idx="1318">
                  <c:v>42848</c:v>
                </c:pt>
                <c:pt idx="1319">
                  <c:v>42847</c:v>
                </c:pt>
                <c:pt idx="1320">
                  <c:v>42846</c:v>
                </c:pt>
                <c:pt idx="1321">
                  <c:v>42845</c:v>
                </c:pt>
                <c:pt idx="1322">
                  <c:v>42844</c:v>
                </c:pt>
                <c:pt idx="1323">
                  <c:v>42843</c:v>
                </c:pt>
                <c:pt idx="1324">
                  <c:v>42842</c:v>
                </c:pt>
                <c:pt idx="1325">
                  <c:v>42841</c:v>
                </c:pt>
                <c:pt idx="1326">
                  <c:v>42840</c:v>
                </c:pt>
                <c:pt idx="1327">
                  <c:v>42839</c:v>
                </c:pt>
                <c:pt idx="1328">
                  <c:v>42838</c:v>
                </c:pt>
                <c:pt idx="1329">
                  <c:v>42837</c:v>
                </c:pt>
                <c:pt idx="1330">
                  <c:v>42836</c:v>
                </c:pt>
                <c:pt idx="1331">
                  <c:v>42835</c:v>
                </c:pt>
                <c:pt idx="1332">
                  <c:v>42834</c:v>
                </c:pt>
                <c:pt idx="1333">
                  <c:v>42833</c:v>
                </c:pt>
                <c:pt idx="1334">
                  <c:v>42832</c:v>
                </c:pt>
                <c:pt idx="1335">
                  <c:v>42831</c:v>
                </c:pt>
                <c:pt idx="1336">
                  <c:v>42830</c:v>
                </c:pt>
                <c:pt idx="1337">
                  <c:v>42829</c:v>
                </c:pt>
                <c:pt idx="1338">
                  <c:v>42828</c:v>
                </c:pt>
                <c:pt idx="1339">
                  <c:v>42827</c:v>
                </c:pt>
                <c:pt idx="1340">
                  <c:v>42826</c:v>
                </c:pt>
                <c:pt idx="1341">
                  <c:v>42825</c:v>
                </c:pt>
                <c:pt idx="1342">
                  <c:v>42824</c:v>
                </c:pt>
                <c:pt idx="1343">
                  <c:v>42823</c:v>
                </c:pt>
                <c:pt idx="1344">
                  <c:v>42822</c:v>
                </c:pt>
                <c:pt idx="1345">
                  <c:v>42821</c:v>
                </c:pt>
                <c:pt idx="1346">
                  <c:v>42820</c:v>
                </c:pt>
                <c:pt idx="1347">
                  <c:v>42819</c:v>
                </c:pt>
                <c:pt idx="1348">
                  <c:v>42818</c:v>
                </c:pt>
                <c:pt idx="1349">
                  <c:v>42817</c:v>
                </c:pt>
                <c:pt idx="1350">
                  <c:v>42816</c:v>
                </c:pt>
                <c:pt idx="1351">
                  <c:v>42815</c:v>
                </c:pt>
                <c:pt idx="1352">
                  <c:v>42814</c:v>
                </c:pt>
                <c:pt idx="1353">
                  <c:v>42813</c:v>
                </c:pt>
                <c:pt idx="1354">
                  <c:v>42812</c:v>
                </c:pt>
                <c:pt idx="1355">
                  <c:v>42811</c:v>
                </c:pt>
                <c:pt idx="1356">
                  <c:v>42810</c:v>
                </c:pt>
                <c:pt idx="1357">
                  <c:v>42809</c:v>
                </c:pt>
                <c:pt idx="1358">
                  <c:v>42808</c:v>
                </c:pt>
                <c:pt idx="1359">
                  <c:v>42807</c:v>
                </c:pt>
                <c:pt idx="1360">
                  <c:v>42806</c:v>
                </c:pt>
                <c:pt idx="1361">
                  <c:v>42805</c:v>
                </c:pt>
                <c:pt idx="1362">
                  <c:v>42804</c:v>
                </c:pt>
                <c:pt idx="1363">
                  <c:v>42803</c:v>
                </c:pt>
                <c:pt idx="1364">
                  <c:v>42802</c:v>
                </c:pt>
                <c:pt idx="1365">
                  <c:v>42801</c:v>
                </c:pt>
                <c:pt idx="1366">
                  <c:v>42800</c:v>
                </c:pt>
                <c:pt idx="1367">
                  <c:v>42799</c:v>
                </c:pt>
                <c:pt idx="1368">
                  <c:v>42798</c:v>
                </c:pt>
                <c:pt idx="1369">
                  <c:v>42797</c:v>
                </c:pt>
                <c:pt idx="1370">
                  <c:v>42796</c:v>
                </c:pt>
                <c:pt idx="1371">
                  <c:v>42795</c:v>
                </c:pt>
                <c:pt idx="1372">
                  <c:v>42794</c:v>
                </c:pt>
                <c:pt idx="1373">
                  <c:v>42793</c:v>
                </c:pt>
                <c:pt idx="1374">
                  <c:v>42792</c:v>
                </c:pt>
                <c:pt idx="1375">
                  <c:v>42791</c:v>
                </c:pt>
                <c:pt idx="1376">
                  <c:v>42790</c:v>
                </c:pt>
                <c:pt idx="1377">
                  <c:v>42789</c:v>
                </c:pt>
                <c:pt idx="1378">
                  <c:v>42788</c:v>
                </c:pt>
                <c:pt idx="1379">
                  <c:v>42787</c:v>
                </c:pt>
                <c:pt idx="1380">
                  <c:v>42786</c:v>
                </c:pt>
                <c:pt idx="1381">
                  <c:v>42785</c:v>
                </c:pt>
                <c:pt idx="1382">
                  <c:v>42784</c:v>
                </c:pt>
                <c:pt idx="1383">
                  <c:v>42783</c:v>
                </c:pt>
                <c:pt idx="1384">
                  <c:v>42782</c:v>
                </c:pt>
                <c:pt idx="1385">
                  <c:v>42781</c:v>
                </c:pt>
                <c:pt idx="1386">
                  <c:v>42780</c:v>
                </c:pt>
                <c:pt idx="1387">
                  <c:v>42779</c:v>
                </c:pt>
                <c:pt idx="1388">
                  <c:v>42778</c:v>
                </c:pt>
                <c:pt idx="1389">
                  <c:v>42777</c:v>
                </c:pt>
                <c:pt idx="1390">
                  <c:v>42776</c:v>
                </c:pt>
                <c:pt idx="1391">
                  <c:v>42775</c:v>
                </c:pt>
                <c:pt idx="1392">
                  <c:v>42774</c:v>
                </c:pt>
                <c:pt idx="1393">
                  <c:v>42773</c:v>
                </c:pt>
                <c:pt idx="1394">
                  <c:v>42772</c:v>
                </c:pt>
                <c:pt idx="1395">
                  <c:v>42771</c:v>
                </c:pt>
                <c:pt idx="1396">
                  <c:v>42770</c:v>
                </c:pt>
                <c:pt idx="1397">
                  <c:v>42769</c:v>
                </c:pt>
                <c:pt idx="1398">
                  <c:v>42768</c:v>
                </c:pt>
                <c:pt idx="1399">
                  <c:v>42767</c:v>
                </c:pt>
                <c:pt idx="1400">
                  <c:v>42766</c:v>
                </c:pt>
                <c:pt idx="1401">
                  <c:v>42765</c:v>
                </c:pt>
                <c:pt idx="1402">
                  <c:v>42764</c:v>
                </c:pt>
                <c:pt idx="1403">
                  <c:v>42763</c:v>
                </c:pt>
                <c:pt idx="1404">
                  <c:v>42762</c:v>
                </c:pt>
                <c:pt idx="1405">
                  <c:v>42761</c:v>
                </c:pt>
                <c:pt idx="1406">
                  <c:v>42760</c:v>
                </c:pt>
                <c:pt idx="1407">
                  <c:v>42759</c:v>
                </c:pt>
                <c:pt idx="1408">
                  <c:v>42758</c:v>
                </c:pt>
                <c:pt idx="1409">
                  <c:v>42757</c:v>
                </c:pt>
                <c:pt idx="1410">
                  <c:v>42756</c:v>
                </c:pt>
                <c:pt idx="1411">
                  <c:v>42755</c:v>
                </c:pt>
                <c:pt idx="1412">
                  <c:v>42754</c:v>
                </c:pt>
                <c:pt idx="1413">
                  <c:v>42753</c:v>
                </c:pt>
                <c:pt idx="1414">
                  <c:v>42752</c:v>
                </c:pt>
                <c:pt idx="1415">
                  <c:v>42751</c:v>
                </c:pt>
                <c:pt idx="1416">
                  <c:v>42750</c:v>
                </c:pt>
                <c:pt idx="1417">
                  <c:v>42749</c:v>
                </c:pt>
                <c:pt idx="1418">
                  <c:v>42748</c:v>
                </c:pt>
                <c:pt idx="1419">
                  <c:v>42747</c:v>
                </c:pt>
                <c:pt idx="1420">
                  <c:v>42746</c:v>
                </c:pt>
                <c:pt idx="1421">
                  <c:v>42745</c:v>
                </c:pt>
                <c:pt idx="1422">
                  <c:v>42744</c:v>
                </c:pt>
                <c:pt idx="1423">
                  <c:v>42743</c:v>
                </c:pt>
                <c:pt idx="1424">
                  <c:v>42742</c:v>
                </c:pt>
                <c:pt idx="1425">
                  <c:v>42741</c:v>
                </c:pt>
                <c:pt idx="1426">
                  <c:v>42740</c:v>
                </c:pt>
                <c:pt idx="1427">
                  <c:v>42739</c:v>
                </c:pt>
                <c:pt idx="1428">
                  <c:v>42738</c:v>
                </c:pt>
                <c:pt idx="1429">
                  <c:v>42737</c:v>
                </c:pt>
                <c:pt idx="1430">
                  <c:v>42736</c:v>
                </c:pt>
                <c:pt idx="1431">
                  <c:v>42735</c:v>
                </c:pt>
                <c:pt idx="1432">
                  <c:v>42734</c:v>
                </c:pt>
                <c:pt idx="1433">
                  <c:v>42733</c:v>
                </c:pt>
                <c:pt idx="1434">
                  <c:v>42732</c:v>
                </c:pt>
                <c:pt idx="1435">
                  <c:v>42731</c:v>
                </c:pt>
                <c:pt idx="1436">
                  <c:v>42730</c:v>
                </c:pt>
                <c:pt idx="1437">
                  <c:v>42729</c:v>
                </c:pt>
                <c:pt idx="1438">
                  <c:v>42728</c:v>
                </c:pt>
                <c:pt idx="1439">
                  <c:v>42727</c:v>
                </c:pt>
                <c:pt idx="1440">
                  <c:v>42726</c:v>
                </c:pt>
                <c:pt idx="1441">
                  <c:v>42725</c:v>
                </c:pt>
                <c:pt idx="1442">
                  <c:v>42724</c:v>
                </c:pt>
                <c:pt idx="1443">
                  <c:v>42723</c:v>
                </c:pt>
                <c:pt idx="1444">
                  <c:v>42722</c:v>
                </c:pt>
                <c:pt idx="1445">
                  <c:v>42721</c:v>
                </c:pt>
                <c:pt idx="1446">
                  <c:v>42720</c:v>
                </c:pt>
                <c:pt idx="1447">
                  <c:v>42719</c:v>
                </c:pt>
                <c:pt idx="1448">
                  <c:v>42718</c:v>
                </c:pt>
                <c:pt idx="1449">
                  <c:v>42717</c:v>
                </c:pt>
                <c:pt idx="1450">
                  <c:v>42716</c:v>
                </c:pt>
                <c:pt idx="1451">
                  <c:v>42715</c:v>
                </c:pt>
                <c:pt idx="1452">
                  <c:v>42714</c:v>
                </c:pt>
                <c:pt idx="1453">
                  <c:v>42713</c:v>
                </c:pt>
                <c:pt idx="1454">
                  <c:v>42712</c:v>
                </c:pt>
                <c:pt idx="1455">
                  <c:v>42711</c:v>
                </c:pt>
                <c:pt idx="1456">
                  <c:v>42710</c:v>
                </c:pt>
                <c:pt idx="1457">
                  <c:v>42709</c:v>
                </c:pt>
                <c:pt idx="1458">
                  <c:v>42708</c:v>
                </c:pt>
                <c:pt idx="1459">
                  <c:v>42707</c:v>
                </c:pt>
                <c:pt idx="1460">
                  <c:v>42706</c:v>
                </c:pt>
                <c:pt idx="1461">
                  <c:v>42705</c:v>
                </c:pt>
                <c:pt idx="1462">
                  <c:v>42704</c:v>
                </c:pt>
                <c:pt idx="1463">
                  <c:v>42703</c:v>
                </c:pt>
                <c:pt idx="1464">
                  <c:v>42702</c:v>
                </c:pt>
                <c:pt idx="1465">
                  <c:v>42701</c:v>
                </c:pt>
                <c:pt idx="1466">
                  <c:v>42700</c:v>
                </c:pt>
                <c:pt idx="1467">
                  <c:v>42699</c:v>
                </c:pt>
                <c:pt idx="1468">
                  <c:v>42698</c:v>
                </c:pt>
                <c:pt idx="1469">
                  <c:v>42697</c:v>
                </c:pt>
                <c:pt idx="1470">
                  <c:v>42696</c:v>
                </c:pt>
                <c:pt idx="1471">
                  <c:v>42695</c:v>
                </c:pt>
                <c:pt idx="1472">
                  <c:v>42694</c:v>
                </c:pt>
                <c:pt idx="1473">
                  <c:v>42693</c:v>
                </c:pt>
                <c:pt idx="1474">
                  <c:v>42692</c:v>
                </c:pt>
                <c:pt idx="1475">
                  <c:v>42691</c:v>
                </c:pt>
                <c:pt idx="1476">
                  <c:v>42690</c:v>
                </c:pt>
                <c:pt idx="1477">
                  <c:v>42689</c:v>
                </c:pt>
                <c:pt idx="1478">
                  <c:v>42688</c:v>
                </c:pt>
                <c:pt idx="1479">
                  <c:v>42687</c:v>
                </c:pt>
                <c:pt idx="1480">
                  <c:v>42686</c:v>
                </c:pt>
                <c:pt idx="1481">
                  <c:v>42685</c:v>
                </c:pt>
                <c:pt idx="1482">
                  <c:v>42684</c:v>
                </c:pt>
                <c:pt idx="1483">
                  <c:v>42683</c:v>
                </c:pt>
                <c:pt idx="1484">
                  <c:v>42682</c:v>
                </c:pt>
                <c:pt idx="1485">
                  <c:v>42681</c:v>
                </c:pt>
                <c:pt idx="1486">
                  <c:v>42680</c:v>
                </c:pt>
                <c:pt idx="1487">
                  <c:v>42679</c:v>
                </c:pt>
                <c:pt idx="1488">
                  <c:v>42678</c:v>
                </c:pt>
                <c:pt idx="1489">
                  <c:v>42677</c:v>
                </c:pt>
                <c:pt idx="1490">
                  <c:v>42676</c:v>
                </c:pt>
                <c:pt idx="1491">
                  <c:v>42675</c:v>
                </c:pt>
                <c:pt idx="1492">
                  <c:v>42674</c:v>
                </c:pt>
                <c:pt idx="1493">
                  <c:v>42673</c:v>
                </c:pt>
                <c:pt idx="1494">
                  <c:v>42672</c:v>
                </c:pt>
                <c:pt idx="1495">
                  <c:v>42671</c:v>
                </c:pt>
                <c:pt idx="1496">
                  <c:v>42670</c:v>
                </c:pt>
                <c:pt idx="1497">
                  <c:v>42669</c:v>
                </c:pt>
                <c:pt idx="1498">
                  <c:v>42668</c:v>
                </c:pt>
                <c:pt idx="1499">
                  <c:v>42667</c:v>
                </c:pt>
                <c:pt idx="1500">
                  <c:v>42666</c:v>
                </c:pt>
                <c:pt idx="1501">
                  <c:v>42665</c:v>
                </c:pt>
                <c:pt idx="1502">
                  <c:v>42664</c:v>
                </c:pt>
                <c:pt idx="1503">
                  <c:v>42663</c:v>
                </c:pt>
                <c:pt idx="1504">
                  <c:v>42662</c:v>
                </c:pt>
                <c:pt idx="1505">
                  <c:v>42661</c:v>
                </c:pt>
                <c:pt idx="1506">
                  <c:v>42660</c:v>
                </c:pt>
                <c:pt idx="1507">
                  <c:v>42659</c:v>
                </c:pt>
                <c:pt idx="1508">
                  <c:v>42658</c:v>
                </c:pt>
                <c:pt idx="1509">
                  <c:v>42657</c:v>
                </c:pt>
                <c:pt idx="1510">
                  <c:v>42656</c:v>
                </c:pt>
                <c:pt idx="1511">
                  <c:v>42655</c:v>
                </c:pt>
                <c:pt idx="1512">
                  <c:v>42654</c:v>
                </c:pt>
                <c:pt idx="1513">
                  <c:v>42653</c:v>
                </c:pt>
                <c:pt idx="1514">
                  <c:v>42652</c:v>
                </c:pt>
                <c:pt idx="1515">
                  <c:v>42651</c:v>
                </c:pt>
                <c:pt idx="1516">
                  <c:v>42650</c:v>
                </c:pt>
                <c:pt idx="1517">
                  <c:v>42649</c:v>
                </c:pt>
                <c:pt idx="1518">
                  <c:v>42648</c:v>
                </c:pt>
                <c:pt idx="1519">
                  <c:v>42647</c:v>
                </c:pt>
                <c:pt idx="1520">
                  <c:v>42646</c:v>
                </c:pt>
                <c:pt idx="1521">
                  <c:v>42645</c:v>
                </c:pt>
                <c:pt idx="1522">
                  <c:v>42644</c:v>
                </c:pt>
                <c:pt idx="1523">
                  <c:v>42643</c:v>
                </c:pt>
                <c:pt idx="1524">
                  <c:v>42642</c:v>
                </c:pt>
                <c:pt idx="1525">
                  <c:v>42641</c:v>
                </c:pt>
                <c:pt idx="1526">
                  <c:v>42640</c:v>
                </c:pt>
                <c:pt idx="1527">
                  <c:v>42639</c:v>
                </c:pt>
                <c:pt idx="1528">
                  <c:v>42638</c:v>
                </c:pt>
                <c:pt idx="1529">
                  <c:v>42637</c:v>
                </c:pt>
                <c:pt idx="1530">
                  <c:v>42636</c:v>
                </c:pt>
                <c:pt idx="1531">
                  <c:v>42635</c:v>
                </c:pt>
                <c:pt idx="1532">
                  <c:v>42634</c:v>
                </c:pt>
                <c:pt idx="1533">
                  <c:v>42633</c:v>
                </c:pt>
                <c:pt idx="1534">
                  <c:v>42632</c:v>
                </c:pt>
                <c:pt idx="1535">
                  <c:v>42631</c:v>
                </c:pt>
                <c:pt idx="1536">
                  <c:v>42630</c:v>
                </c:pt>
                <c:pt idx="1537">
                  <c:v>42629</c:v>
                </c:pt>
                <c:pt idx="1538">
                  <c:v>42628</c:v>
                </c:pt>
                <c:pt idx="1539">
                  <c:v>42627</c:v>
                </c:pt>
                <c:pt idx="1540">
                  <c:v>42626</c:v>
                </c:pt>
                <c:pt idx="1541">
                  <c:v>42625</c:v>
                </c:pt>
                <c:pt idx="1542">
                  <c:v>42624</c:v>
                </c:pt>
                <c:pt idx="1543">
                  <c:v>42623</c:v>
                </c:pt>
                <c:pt idx="1544">
                  <c:v>42622</c:v>
                </c:pt>
                <c:pt idx="1545">
                  <c:v>42621</c:v>
                </c:pt>
                <c:pt idx="1546">
                  <c:v>42620</c:v>
                </c:pt>
                <c:pt idx="1547">
                  <c:v>42619</c:v>
                </c:pt>
                <c:pt idx="1548">
                  <c:v>42618</c:v>
                </c:pt>
                <c:pt idx="1549">
                  <c:v>42617</c:v>
                </c:pt>
                <c:pt idx="1550">
                  <c:v>42616</c:v>
                </c:pt>
                <c:pt idx="1551">
                  <c:v>42615</c:v>
                </c:pt>
                <c:pt idx="1552">
                  <c:v>42614</c:v>
                </c:pt>
                <c:pt idx="1553">
                  <c:v>42613</c:v>
                </c:pt>
                <c:pt idx="1554">
                  <c:v>42612</c:v>
                </c:pt>
                <c:pt idx="1555">
                  <c:v>42611</c:v>
                </c:pt>
                <c:pt idx="1556">
                  <c:v>42610</c:v>
                </c:pt>
                <c:pt idx="1557">
                  <c:v>42609</c:v>
                </c:pt>
                <c:pt idx="1558">
                  <c:v>42608</c:v>
                </c:pt>
                <c:pt idx="1559">
                  <c:v>42607</c:v>
                </c:pt>
                <c:pt idx="1560">
                  <c:v>42606</c:v>
                </c:pt>
                <c:pt idx="1561">
                  <c:v>42605</c:v>
                </c:pt>
                <c:pt idx="1562">
                  <c:v>42604</c:v>
                </c:pt>
                <c:pt idx="1563">
                  <c:v>42603</c:v>
                </c:pt>
                <c:pt idx="1564">
                  <c:v>42602</c:v>
                </c:pt>
                <c:pt idx="1565">
                  <c:v>42601</c:v>
                </c:pt>
                <c:pt idx="1566">
                  <c:v>42600</c:v>
                </c:pt>
                <c:pt idx="1567">
                  <c:v>42599</c:v>
                </c:pt>
                <c:pt idx="1568">
                  <c:v>42598</c:v>
                </c:pt>
                <c:pt idx="1569">
                  <c:v>42597</c:v>
                </c:pt>
                <c:pt idx="1570">
                  <c:v>42596</c:v>
                </c:pt>
                <c:pt idx="1571">
                  <c:v>42595</c:v>
                </c:pt>
                <c:pt idx="1572">
                  <c:v>42594</c:v>
                </c:pt>
                <c:pt idx="1573">
                  <c:v>42593</c:v>
                </c:pt>
                <c:pt idx="1574">
                  <c:v>42592</c:v>
                </c:pt>
                <c:pt idx="1575">
                  <c:v>42591</c:v>
                </c:pt>
                <c:pt idx="1576">
                  <c:v>42590</c:v>
                </c:pt>
                <c:pt idx="1577">
                  <c:v>42589</c:v>
                </c:pt>
                <c:pt idx="1578">
                  <c:v>42588</c:v>
                </c:pt>
                <c:pt idx="1579">
                  <c:v>42587</c:v>
                </c:pt>
                <c:pt idx="1580">
                  <c:v>42586</c:v>
                </c:pt>
                <c:pt idx="1581">
                  <c:v>42585</c:v>
                </c:pt>
                <c:pt idx="1582">
                  <c:v>42584</c:v>
                </c:pt>
                <c:pt idx="1583">
                  <c:v>42583</c:v>
                </c:pt>
                <c:pt idx="1584">
                  <c:v>42582</c:v>
                </c:pt>
                <c:pt idx="1585">
                  <c:v>42581</c:v>
                </c:pt>
                <c:pt idx="1586">
                  <c:v>42580</c:v>
                </c:pt>
                <c:pt idx="1587">
                  <c:v>42579</c:v>
                </c:pt>
                <c:pt idx="1588">
                  <c:v>42578</c:v>
                </c:pt>
                <c:pt idx="1589">
                  <c:v>42577</c:v>
                </c:pt>
                <c:pt idx="1590">
                  <c:v>42576</c:v>
                </c:pt>
                <c:pt idx="1591">
                  <c:v>42575</c:v>
                </c:pt>
                <c:pt idx="1592">
                  <c:v>42574</c:v>
                </c:pt>
                <c:pt idx="1593">
                  <c:v>42573</c:v>
                </c:pt>
                <c:pt idx="1594">
                  <c:v>42572</c:v>
                </c:pt>
                <c:pt idx="1595">
                  <c:v>42571</c:v>
                </c:pt>
                <c:pt idx="1596">
                  <c:v>42570</c:v>
                </c:pt>
                <c:pt idx="1597">
                  <c:v>42569</c:v>
                </c:pt>
                <c:pt idx="1598">
                  <c:v>42568</c:v>
                </c:pt>
                <c:pt idx="1599">
                  <c:v>42567</c:v>
                </c:pt>
                <c:pt idx="1600">
                  <c:v>42566</c:v>
                </c:pt>
                <c:pt idx="1601">
                  <c:v>42565</c:v>
                </c:pt>
                <c:pt idx="1602">
                  <c:v>42564</c:v>
                </c:pt>
                <c:pt idx="1603">
                  <c:v>42563</c:v>
                </c:pt>
                <c:pt idx="1604">
                  <c:v>42562</c:v>
                </c:pt>
                <c:pt idx="1605">
                  <c:v>42561</c:v>
                </c:pt>
                <c:pt idx="1606">
                  <c:v>42560</c:v>
                </c:pt>
                <c:pt idx="1607">
                  <c:v>42559</c:v>
                </c:pt>
                <c:pt idx="1608">
                  <c:v>42558</c:v>
                </c:pt>
                <c:pt idx="1609">
                  <c:v>42557</c:v>
                </c:pt>
                <c:pt idx="1610">
                  <c:v>42556</c:v>
                </c:pt>
                <c:pt idx="1611">
                  <c:v>42555</c:v>
                </c:pt>
                <c:pt idx="1612">
                  <c:v>42554</c:v>
                </c:pt>
                <c:pt idx="1613">
                  <c:v>42553</c:v>
                </c:pt>
                <c:pt idx="1614">
                  <c:v>42552</c:v>
                </c:pt>
                <c:pt idx="1615">
                  <c:v>42551</c:v>
                </c:pt>
                <c:pt idx="1616">
                  <c:v>42550</c:v>
                </c:pt>
                <c:pt idx="1617">
                  <c:v>42549</c:v>
                </c:pt>
                <c:pt idx="1618">
                  <c:v>42548</c:v>
                </c:pt>
                <c:pt idx="1619">
                  <c:v>42547</c:v>
                </c:pt>
                <c:pt idx="1620">
                  <c:v>42546</c:v>
                </c:pt>
                <c:pt idx="1621">
                  <c:v>42545</c:v>
                </c:pt>
                <c:pt idx="1622">
                  <c:v>42544</c:v>
                </c:pt>
                <c:pt idx="1623">
                  <c:v>42543</c:v>
                </c:pt>
                <c:pt idx="1624">
                  <c:v>42542</c:v>
                </c:pt>
                <c:pt idx="1625">
                  <c:v>42541</c:v>
                </c:pt>
                <c:pt idx="1626">
                  <c:v>42540</c:v>
                </c:pt>
                <c:pt idx="1627">
                  <c:v>42539</c:v>
                </c:pt>
                <c:pt idx="1628">
                  <c:v>42538</c:v>
                </c:pt>
                <c:pt idx="1629">
                  <c:v>42537</c:v>
                </c:pt>
                <c:pt idx="1630">
                  <c:v>42536</c:v>
                </c:pt>
                <c:pt idx="1631">
                  <c:v>42535</c:v>
                </c:pt>
                <c:pt idx="1632">
                  <c:v>42534</c:v>
                </c:pt>
                <c:pt idx="1633">
                  <c:v>42533</c:v>
                </c:pt>
                <c:pt idx="1634">
                  <c:v>42532</c:v>
                </c:pt>
                <c:pt idx="1635">
                  <c:v>42531</c:v>
                </c:pt>
                <c:pt idx="1636">
                  <c:v>42530</c:v>
                </c:pt>
                <c:pt idx="1637">
                  <c:v>42529</c:v>
                </c:pt>
                <c:pt idx="1638">
                  <c:v>42528</c:v>
                </c:pt>
                <c:pt idx="1639">
                  <c:v>42527</c:v>
                </c:pt>
                <c:pt idx="1640">
                  <c:v>42526</c:v>
                </c:pt>
                <c:pt idx="1641">
                  <c:v>42525</c:v>
                </c:pt>
                <c:pt idx="1642">
                  <c:v>42524</c:v>
                </c:pt>
                <c:pt idx="1643">
                  <c:v>42523</c:v>
                </c:pt>
                <c:pt idx="1644">
                  <c:v>42522</c:v>
                </c:pt>
                <c:pt idx="1645">
                  <c:v>42521</c:v>
                </c:pt>
                <c:pt idx="1646">
                  <c:v>42520</c:v>
                </c:pt>
                <c:pt idx="1647">
                  <c:v>42519</c:v>
                </c:pt>
                <c:pt idx="1648">
                  <c:v>42518</c:v>
                </c:pt>
                <c:pt idx="1649">
                  <c:v>42517</c:v>
                </c:pt>
                <c:pt idx="1650">
                  <c:v>42516</c:v>
                </c:pt>
                <c:pt idx="1651">
                  <c:v>42515</c:v>
                </c:pt>
                <c:pt idx="1652">
                  <c:v>42514</c:v>
                </c:pt>
                <c:pt idx="1653">
                  <c:v>42513</c:v>
                </c:pt>
                <c:pt idx="1654">
                  <c:v>42512</c:v>
                </c:pt>
                <c:pt idx="1655">
                  <c:v>42511</c:v>
                </c:pt>
                <c:pt idx="1656">
                  <c:v>42510</c:v>
                </c:pt>
                <c:pt idx="1657">
                  <c:v>42509</c:v>
                </c:pt>
                <c:pt idx="1658">
                  <c:v>42508</c:v>
                </c:pt>
                <c:pt idx="1659">
                  <c:v>42507</c:v>
                </c:pt>
                <c:pt idx="1660">
                  <c:v>42506</c:v>
                </c:pt>
                <c:pt idx="1661">
                  <c:v>42505</c:v>
                </c:pt>
                <c:pt idx="1662">
                  <c:v>42504</c:v>
                </c:pt>
                <c:pt idx="1663">
                  <c:v>42503</c:v>
                </c:pt>
                <c:pt idx="1664">
                  <c:v>42502</c:v>
                </c:pt>
                <c:pt idx="1665">
                  <c:v>42501</c:v>
                </c:pt>
                <c:pt idx="1666">
                  <c:v>42500</c:v>
                </c:pt>
                <c:pt idx="1667">
                  <c:v>42499</c:v>
                </c:pt>
                <c:pt idx="1668">
                  <c:v>42498</c:v>
                </c:pt>
                <c:pt idx="1669">
                  <c:v>42497</c:v>
                </c:pt>
                <c:pt idx="1670">
                  <c:v>42496</c:v>
                </c:pt>
                <c:pt idx="1671">
                  <c:v>42495</c:v>
                </c:pt>
                <c:pt idx="1672">
                  <c:v>42494</c:v>
                </c:pt>
                <c:pt idx="1673">
                  <c:v>42493</c:v>
                </c:pt>
                <c:pt idx="1674">
                  <c:v>42492</c:v>
                </c:pt>
                <c:pt idx="1675">
                  <c:v>42491</c:v>
                </c:pt>
                <c:pt idx="1676">
                  <c:v>42490</c:v>
                </c:pt>
                <c:pt idx="1677">
                  <c:v>42489</c:v>
                </c:pt>
                <c:pt idx="1678">
                  <c:v>42488</c:v>
                </c:pt>
                <c:pt idx="1679">
                  <c:v>42487</c:v>
                </c:pt>
                <c:pt idx="1680">
                  <c:v>42486</c:v>
                </c:pt>
                <c:pt idx="1681">
                  <c:v>42485</c:v>
                </c:pt>
                <c:pt idx="1682">
                  <c:v>42484</c:v>
                </c:pt>
                <c:pt idx="1683">
                  <c:v>42483</c:v>
                </c:pt>
                <c:pt idx="1684">
                  <c:v>42482</c:v>
                </c:pt>
                <c:pt idx="1685">
                  <c:v>42481</c:v>
                </c:pt>
                <c:pt idx="1686">
                  <c:v>42480</c:v>
                </c:pt>
                <c:pt idx="1687">
                  <c:v>42479</c:v>
                </c:pt>
                <c:pt idx="1688">
                  <c:v>42478</c:v>
                </c:pt>
                <c:pt idx="1689">
                  <c:v>42477</c:v>
                </c:pt>
                <c:pt idx="1690">
                  <c:v>42476</c:v>
                </c:pt>
                <c:pt idx="1691">
                  <c:v>42475</c:v>
                </c:pt>
                <c:pt idx="1692">
                  <c:v>42474</c:v>
                </c:pt>
                <c:pt idx="1693">
                  <c:v>42473</c:v>
                </c:pt>
                <c:pt idx="1694">
                  <c:v>42472</c:v>
                </c:pt>
                <c:pt idx="1695">
                  <c:v>42471</c:v>
                </c:pt>
                <c:pt idx="1696">
                  <c:v>42470</c:v>
                </c:pt>
                <c:pt idx="1697">
                  <c:v>42469</c:v>
                </c:pt>
                <c:pt idx="1698">
                  <c:v>42468</c:v>
                </c:pt>
                <c:pt idx="1699">
                  <c:v>42467</c:v>
                </c:pt>
                <c:pt idx="1700">
                  <c:v>42466</c:v>
                </c:pt>
                <c:pt idx="1701">
                  <c:v>42465</c:v>
                </c:pt>
                <c:pt idx="1702">
                  <c:v>42464</c:v>
                </c:pt>
                <c:pt idx="1703">
                  <c:v>42463</c:v>
                </c:pt>
                <c:pt idx="1704">
                  <c:v>42462</c:v>
                </c:pt>
                <c:pt idx="1705">
                  <c:v>42461</c:v>
                </c:pt>
                <c:pt idx="1706">
                  <c:v>42460</c:v>
                </c:pt>
                <c:pt idx="1707">
                  <c:v>42459</c:v>
                </c:pt>
                <c:pt idx="1708">
                  <c:v>42458</c:v>
                </c:pt>
                <c:pt idx="1709">
                  <c:v>42457</c:v>
                </c:pt>
                <c:pt idx="1710">
                  <c:v>42456</c:v>
                </c:pt>
                <c:pt idx="1711">
                  <c:v>42455</c:v>
                </c:pt>
                <c:pt idx="1712">
                  <c:v>42454</c:v>
                </c:pt>
                <c:pt idx="1713">
                  <c:v>42453</c:v>
                </c:pt>
                <c:pt idx="1714">
                  <c:v>42452</c:v>
                </c:pt>
                <c:pt idx="1715">
                  <c:v>42451</c:v>
                </c:pt>
                <c:pt idx="1716">
                  <c:v>42450</c:v>
                </c:pt>
                <c:pt idx="1717">
                  <c:v>42449</c:v>
                </c:pt>
                <c:pt idx="1718">
                  <c:v>42448</c:v>
                </c:pt>
                <c:pt idx="1719">
                  <c:v>42447</c:v>
                </c:pt>
                <c:pt idx="1720">
                  <c:v>42446</c:v>
                </c:pt>
                <c:pt idx="1721">
                  <c:v>42445</c:v>
                </c:pt>
                <c:pt idx="1722">
                  <c:v>42444</c:v>
                </c:pt>
                <c:pt idx="1723">
                  <c:v>42443</c:v>
                </c:pt>
                <c:pt idx="1724">
                  <c:v>42442</c:v>
                </c:pt>
                <c:pt idx="1725">
                  <c:v>42441</c:v>
                </c:pt>
                <c:pt idx="1726">
                  <c:v>42440</c:v>
                </c:pt>
                <c:pt idx="1727">
                  <c:v>42439</c:v>
                </c:pt>
                <c:pt idx="1728">
                  <c:v>42438</c:v>
                </c:pt>
                <c:pt idx="1729">
                  <c:v>42437</c:v>
                </c:pt>
                <c:pt idx="1730">
                  <c:v>42436</c:v>
                </c:pt>
                <c:pt idx="1731">
                  <c:v>42435</c:v>
                </c:pt>
                <c:pt idx="1732">
                  <c:v>42434</c:v>
                </c:pt>
                <c:pt idx="1733">
                  <c:v>42433</c:v>
                </c:pt>
                <c:pt idx="1734">
                  <c:v>42432</c:v>
                </c:pt>
                <c:pt idx="1735">
                  <c:v>42431</c:v>
                </c:pt>
                <c:pt idx="1736">
                  <c:v>42430</c:v>
                </c:pt>
                <c:pt idx="1737">
                  <c:v>42429</c:v>
                </c:pt>
                <c:pt idx="1738">
                  <c:v>42428</c:v>
                </c:pt>
                <c:pt idx="1739">
                  <c:v>42427</c:v>
                </c:pt>
                <c:pt idx="1740">
                  <c:v>42426</c:v>
                </c:pt>
                <c:pt idx="1741">
                  <c:v>42425</c:v>
                </c:pt>
                <c:pt idx="1742">
                  <c:v>42424</c:v>
                </c:pt>
                <c:pt idx="1743">
                  <c:v>42423</c:v>
                </c:pt>
                <c:pt idx="1744">
                  <c:v>42422</c:v>
                </c:pt>
                <c:pt idx="1745">
                  <c:v>42421</c:v>
                </c:pt>
                <c:pt idx="1746">
                  <c:v>42420</c:v>
                </c:pt>
                <c:pt idx="1747">
                  <c:v>42419</c:v>
                </c:pt>
                <c:pt idx="1748">
                  <c:v>42418</c:v>
                </c:pt>
                <c:pt idx="1749">
                  <c:v>42417</c:v>
                </c:pt>
                <c:pt idx="1750">
                  <c:v>42416</c:v>
                </c:pt>
                <c:pt idx="1751">
                  <c:v>42415</c:v>
                </c:pt>
                <c:pt idx="1752">
                  <c:v>42414</c:v>
                </c:pt>
                <c:pt idx="1753">
                  <c:v>42413</c:v>
                </c:pt>
                <c:pt idx="1754">
                  <c:v>42412</c:v>
                </c:pt>
                <c:pt idx="1755">
                  <c:v>42411</c:v>
                </c:pt>
                <c:pt idx="1756">
                  <c:v>42410</c:v>
                </c:pt>
                <c:pt idx="1757">
                  <c:v>42409</c:v>
                </c:pt>
                <c:pt idx="1758">
                  <c:v>42408</c:v>
                </c:pt>
                <c:pt idx="1759">
                  <c:v>42407</c:v>
                </c:pt>
                <c:pt idx="1760">
                  <c:v>42406</c:v>
                </c:pt>
                <c:pt idx="1761">
                  <c:v>42405</c:v>
                </c:pt>
                <c:pt idx="1762">
                  <c:v>42404</c:v>
                </c:pt>
                <c:pt idx="1763">
                  <c:v>42403</c:v>
                </c:pt>
                <c:pt idx="1764">
                  <c:v>42402</c:v>
                </c:pt>
                <c:pt idx="1765">
                  <c:v>42401</c:v>
                </c:pt>
                <c:pt idx="1766">
                  <c:v>42400</c:v>
                </c:pt>
                <c:pt idx="1767">
                  <c:v>42399</c:v>
                </c:pt>
                <c:pt idx="1768">
                  <c:v>42398</c:v>
                </c:pt>
                <c:pt idx="1769">
                  <c:v>42397</c:v>
                </c:pt>
                <c:pt idx="1770">
                  <c:v>42396</c:v>
                </c:pt>
                <c:pt idx="1771">
                  <c:v>42395</c:v>
                </c:pt>
                <c:pt idx="1772">
                  <c:v>42394</c:v>
                </c:pt>
                <c:pt idx="1773">
                  <c:v>42393</c:v>
                </c:pt>
                <c:pt idx="1774">
                  <c:v>42392</c:v>
                </c:pt>
                <c:pt idx="1775">
                  <c:v>42391</c:v>
                </c:pt>
                <c:pt idx="1776">
                  <c:v>42390</c:v>
                </c:pt>
                <c:pt idx="1777">
                  <c:v>42389</c:v>
                </c:pt>
                <c:pt idx="1778">
                  <c:v>42388</c:v>
                </c:pt>
                <c:pt idx="1779">
                  <c:v>42387</c:v>
                </c:pt>
                <c:pt idx="1780">
                  <c:v>42386</c:v>
                </c:pt>
                <c:pt idx="1781">
                  <c:v>42385</c:v>
                </c:pt>
                <c:pt idx="1782">
                  <c:v>42384</c:v>
                </c:pt>
                <c:pt idx="1783">
                  <c:v>42383</c:v>
                </c:pt>
                <c:pt idx="1784">
                  <c:v>42382</c:v>
                </c:pt>
                <c:pt idx="1785">
                  <c:v>42381</c:v>
                </c:pt>
                <c:pt idx="1786">
                  <c:v>42380</c:v>
                </c:pt>
                <c:pt idx="1787">
                  <c:v>42379</c:v>
                </c:pt>
                <c:pt idx="1788">
                  <c:v>42378</c:v>
                </c:pt>
                <c:pt idx="1789">
                  <c:v>42377</c:v>
                </c:pt>
                <c:pt idx="1790">
                  <c:v>42376</c:v>
                </c:pt>
                <c:pt idx="1791">
                  <c:v>42375</c:v>
                </c:pt>
                <c:pt idx="1792">
                  <c:v>42374</c:v>
                </c:pt>
                <c:pt idx="1793">
                  <c:v>42373</c:v>
                </c:pt>
                <c:pt idx="1794">
                  <c:v>42372</c:v>
                </c:pt>
                <c:pt idx="1795">
                  <c:v>42371</c:v>
                </c:pt>
                <c:pt idx="1796">
                  <c:v>42370</c:v>
                </c:pt>
                <c:pt idx="1797">
                  <c:v>42369</c:v>
                </c:pt>
                <c:pt idx="1798">
                  <c:v>42368</c:v>
                </c:pt>
                <c:pt idx="1799">
                  <c:v>42367</c:v>
                </c:pt>
                <c:pt idx="1800">
                  <c:v>42366</c:v>
                </c:pt>
                <c:pt idx="1801">
                  <c:v>42365</c:v>
                </c:pt>
                <c:pt idx="1802">
                  <c:v>42364</c:v>
                </c:pt>
                <c:pt idx="1803">
                  <c:v>42363</c:v>
                </c:pt>
                <c:pt idx="1804">
                  <c:v>42362</c:v>
                </c:pt>
                <c:pt idx="1805">
                  <c:v>42361</c:v>
                </c:pt>
                <c:pt idx="1806">
                  <c:v>42360</c:v>
                </c:pt>
                <c:pt idx="1807">
                  <c:v>42359</c:v>
                </c:pt>
                <c:pt idx="1808">
                  <c:v>42358</c:v>
                </c:pt>
                <c:pt idx="1809">
                  <c:v>42357</c:v>
                </c:pt>
                <c:pt idx="1810">
                  <c:v>42356</c:v>
                </c:pt>
                <c:pt idx="1811">
                  <c:v>42355</c:v>
                </c:pt>
                <c:pt idx="1812">
                  <c:v>42354</c:v>
                </c:pt>
                <c:pt idx="1813">
                  <c:v>42353</c:v>
                </c:pt>
                <c:pt idx="1814">
                  <c:v>42352</c:v>
                </c:pt>
                <c:pt idx="1815">
                  <c:v>42351</c:v>
                </c:pt>
                <c:pt idx="1816">
                  <c:v>42350</c:v>
                </c:pt>
                <c:pt idx="1817">
                  <c:v>42349</c:v>
                </c:pt>
                <c:pt idx="1818">
                  <c:v>42348</c:v>
                </c:pt>
                <c:pt idx="1819">
                  <c:v>42347</c:v>
                </c:pt>
                <c:pt idx="1820">
                  <c:v>42346</c:v>
                </c:pt>
                <c:pt idx="1821">
                  <c:v>42345</c:v>
                </c:pt>
                <c:pt idx="1822">
                  <c:v>42344</c:v>
                </c:pt>
                <c:pt idx="1823">
                  <c:v>42343</c:v>
                </c:pt>
                <c:pt idx="1824">
                  <c:v>42342</c:v>
                </c:pt>
                <c:pt idx="1825">
                  <c:v>42341</c:v>
                </c:pt>
                <c:pt idx="1826">
                  <c:v>42340</c:v>
                </c:pt>
                <c:pt idx="1827">
                  <c:v>42339</c:v>
                </c:pt>
                <c:pt idx="1828">
                  <c:v>42338</c:v>
                </c:pt>
                <c:pt idx="1829">
                  <c:v>42337</c:v>
                </c:pt>
                <c:pt idx="1830">
                  <c:v>42336</c:v>
                </c:pt>
                <c:pt idx="1831">
                  <c:v>42335</c:v>
                </c:pt>
                <c:pt idx="1832">
                  <c:v>42334</c:v>
                </c:pt>
                <c:pt idx="1833">
                  <c:v>42333</c:v>
                </c:pt>
                <c:pt idx="1834">
                  <c:v>42332</c:v>
                </c:pt>
                <c:pt idx="1835">
                  <c:v>42331</c:v>
                </c:pt>
                <c:pt idx="1836">
                  <c:v>42330</c:v>
                </c:pt>
                <c:pt idx="1837">
                  <c:v>42329</c:v>
                </c:pt>
                <c:pt idx="1838">
                  <c:v>42328</c:v>
                </c:pt>
                <c:pt idx="1839">
                  <c:v>42327</c:v>
                </c:pt>
                <c:pt idx="1840">
                  <c:v>42326</c:v>
                </c:pt>
                <c:pt idx="1841">
                  <c:v>42325</c:v>
                </c:pt>
                <c:pt idx="1842">
                  <c:v>42324</c:v>
                </c:pt>
                <c:pt idx="1843">
                  <c:v>42323</c:v>
                </c:pt>
                <c:pt idx="1844">
                  <c:v>42322</c:v>
                </c:pt>
                <c:pt idx="1845">
                  <c:v>42321</c:v>
                </c:pt>
                <c:pt idx="1846">
                  <c:v>42320</c:v>
                </c:pt>
                <c:pt idx="1847">
                  <c:v>42319</c:v>
                </c:pt>
                <c:pt idx="1848">
                  <c:v>42318</c:v>
                </c:pt>
                <c:pt idx="1849">
                  <c:v>42317</c:v>
                </c:pt>
                <c:pt idx="1850">
                  <c:v>42316</c:v>
                </c:pt>
                <c:pt idx="1851">
                  <c:v>42315</c:v>
                </c:pt>
                <c:pt idx="1852">
                  <c:v>42314</c:v>
                </c:pt>
                <c:pt idx="1853">
                  <c:v>42313</c:v>
                </c:pt>
                <c:pt idx="1854">
                  <c:v>42312</c:v>
                </c:pt>
                <c:pt idx="1855">
                  <c:v>42311</c:v>
                </c:pt>
                <c:pt idx="1856">
                  <c:v>42310</c:v>
                </c:pt>
                <c:pt idx="1857">
                  <c:v>42309</c:v>
                </c:pt>
                <c:pt idx="1858">
                  <c:v>42308</c:v>
                </c:pt>
                <c:pt idx="1859">
                  <c:v>42307</c:v>
                </c:pt>
                <c:pt idx="1860">
                  <c:v>42306</c:v>
                </c:pt>
                <c:pt idx="1861">
                  <c:v>42305</c:v>
                </c:pt>
                <c:pt idx="1862">
                  <c:v>42304</c:v>
                </c:pt>
                <c:pt idx="1863">
                  <c:v>42303</c:v>
                </c:pt>
                <c:pt idx="1864">
                  <c:v>42302</c:v>
                </c:pt>
                <c:pt idx="1865">
                  <c:v>42301</c:v>
                </c:pt>
                <c:pt idx="1866">
                  <c:v>42300</c:v>
                </c:pt>
                <c:pt idx="1867">
                  <c:v>42299</c:v>
                </c:pt>
                <c:pt idx="1868">
                  <c:v>42298</c:v>
                </c:pt>
                <c:pt idx="1869">
                  <c:v>42297</c:v>
                </c:pt>
                <c:pt idx="1870">
                  <c:v>42296</c:v>
                </c:pt>
                <c:pt idx="1871">
                  <c:v>42295</c:v>
                </c:pt>
                <c:pt idx="1872">
                  <c:v>42294</c:v>
                </c:pt>
                <c:pt idx="1873">
                  <c:v>42293</c:v>
                </c:pt>
                <c:pt idx="1874">
                  <c:v>42292</c:v>
                </c:pt>
                <c:pt idx="1875">
                  <c:v>42291</c:v>
                </c:pt>
                <c:pt idx="1876">
                  <c:v>42290</c:v>
                </c:pt>
                <c:pt idx="1877">
                  <c:v>42289</c:v>
                </c:pt>
                <c:pt idx="1878">
                  <c:v>42288</c:v>
                </c:pt>
                <c:pt idx="1879">
                  <c:v>42287</c:v>
                </c:pt>
                <c:pt idx="1880">
                  <c:v>42286</c:v>
                </c:pt>
                <c:pt idx="1881">
                  <c:v>42285</c:v>
                </c:pt>
                <c:pt idx="1882">
                  <c:v>42284</c:v>
                </c:pt>
                <c:pt idx="1883">
                  <c:v>42283</c:v>
                </c:pt>
                <c:pt idx="1884">
                  <c:v>42282</c:v>
                </c:pt>
                <c:pt idx="1885">
                  <c:v>42281</c:v>
                </c:pt>
                <c:pt idx="1886">
                  <c:v>42280</c:v>
                </c:pt>
                <c:pt idx="1887">
                  <c:v>42279</c:v>
                </c:pt>
                <c:pt idx="1888">
                  <c:v>42278</c:v>
                </c:pt>
                <c:pt idx="1889">
                  <c:v>42277</c:v>
                </c:pt>
                <c:pt idx="1890">
                  <c:v>42276</c:v>
                </c:pt>
                <c:pt idx="1891">
                  <c:v>42275</c:v>
                </c:pt>
                <c:pt idx="1892">
                  <c:v>42274</c:v>
                </c:pt>
                <c:pt idx="1893">
                  <c:v>42273</c:v>
                </c:pt>
                <c:pt idx="1894">
                  <c:v>42272</c:v>
                </c:pt>
                <c:pt idx="1895">
                  <c:v>42271</c:v>
                </c:pt>
                <c:pt idx="1896">
                  <c:v>42270</c:v>
                </c:pt>
                <c:pt idx="1897">
                  <c:v>42269</c:v>
                </c:pt>
                <c:pt idx="1898">
                  <c:v>42268</c:v>
                </c:pt>
                <c:pt idx="1899">
                  <c:v>42267</c:v>
                </c:pt>
                <c:pt idx="1900">
                  <c:v>42266</c:v>
                </c:pt>
                <c:pt idx="1901">
                  <c:v>42265</c:v>
                </c:pt>
                <c:pt idx="1902">
                  <c:v>42264</c:v>
                </c:pt>
                <c:pt idx="1903">
                  <c:v>42263</c:v>
                </c:pt>
                <c:pt idx="1904">
                  <c:v>42262</c:v>
                </c:pt>
                <c:pt idx="1905">
                  <c:v>42261</c:v>
                </c:pt>
                <c:pt idx="1906">
                  <c:v>42260</c:v>
                </c:pt>
                <c:pt idx="1907">
                  <c:v>42259</c:v>
                </c:pt>
                <c:pt idx="1908">
                  <c:v>42258</c:v>
                </c:pt>
                <c:pt idx="1909">
                  <c:v>42257</c:v>
                </c:pt>
                <c:pt idx="1910">
                  <c:v>42256</c:v>
                </c:pt>
                <c:pt idx="1911">
                  <c:v>42255</c:v>
                </c:pt>
                <c:pt idx="1912">
                  <c:v>42254</c:v>
                </c:pt>
                <c:pt idx="1913">
                  <c:v>42253</c:v>
                </c:pt>
                <c:pt idx="1914">
                  <c:v>42252</c:v>
                </c:pt>
                <c:pt idx="1915">
                  <c:v>42251</c:v>
                </c:pt>
                <c:pt idx="1916">
                  <c:v>42250</c:v>
                </c:pt>
                <c:pt idx="1917">
                  <c:v>42249</c:v>
                </c:pt>
                <c:pt idx="1918">
                  <c:v>42248</c:v>
                </c:pt>
                <c:pt idx="1919">
                  <c:v>42247</c:v>
                </c:pt>
                <c:pt idx="1920">
                  <c:v>42246</c:v>
                </c:pt>
                <c:pt idx="1921">
                  <c:v>42245</c:v>
                </c:pt>
                <c:pt idx="1922">
                  <c:v>42244</c:v>
                </c:pt>
                <c:pt idx="1923">
                  <c:v>42243</c:v>
                </c:pt>
                <c:pt idx="1924">
                  <c:v>42242</c:v>
                </c:pt>
                <c:pt idx="1925">
                  <c:v>42241</c:v>
                </c:pt>
                <c:pt idx="1926">
                  <c:v>42240</c:v>
                </c:pt>
                <c:pt idx="1927">
                  <c:v>42239</c:v>
                </c:pt>
                <c:pt idx="1928">
                  <c:v>42238</c:v>
                </c:pt>
                <c:pt idx="1929">
                  <c:v>42237</c:v>
                </c:pt>
                <c:pt idx="1930">
                  <c:v>42236</c:v>
                </c:pt>
                <c:pt idx="1931">
                  <c:v>42235</c:v>
                </c:pt>
                <c:pt idx="1932">
                  <c:v>42234</c:v>
                </c:pt>
                <c:pt idx="1933">
                  <c:v>42233</c:v>
                </c:pt>
                <c:pt idx="1934">
                  <c:v>42232</c:v>
                </c:pt>
                <c:pt idx="1935">
                  <c:v>42231</c:v>
                </c:pt>
                <c:pt idx="1936">
                  <c:v>42230</c:v>
                </c:pt>
                <c:pt idx="1937">
                  <c:v>42229</c:v>
                </c:pt>
                <c:pt idx="1938">
                  <c:v>42228</c:v>
                </c:pt>
                <c:pt idx="1939">
                  <c:v>42227</c:v>
                </c:pt>
                <c:pt idx="1940">
                  <c:v>42226</c:v>
                </c:pt>
                <c:pt idx="1941">
                  <c:v>42225</c:v>
                </c:pt>
                <c:pt idx="1942">
                  <c:v>42224</c:v>
                </c:pt>
                <c:pt idx="1943">
                  <c:v>42223</c:v>
                </c:pt>
                <c:pt idx="1944">
                  <c:v>42222</c:v>
                </c:pt>
                <c:pt idx="1945">
                  <c:v>42221</c:v>
                </c:pt>
                <c:pt idx="1946">
                  <c:v>42220</c:v>
                </c:pt>
                <c:pt idx="1947">
                  <c:v>42219</c:v>
                </c:pt>
                <c:pt idx="1948">
                  <c:v>42218</c:v>
                </c:pt>
                <c:pt idx="1949">
                  <c:v>42217</c:v>
                </c:pt>
                <c:pt idx="1950">
                  <c:v>42216</c:v>
                </c:pt>
                <c:pt idx="1951">
                  <c:v>42215</c:v>
                </c:pt>
                <c:pt idx="1952">
                  <c:v>42214</c:v>
                </c:pt>
                <c:pt idx="1953">
                  <c:v>42213</c:v>
                </c:pt>
                <c:pt idx="1954">
                  <c:v>42212</c:v>
                </c:pt>
                <c:pt idx="1955">
                  <c:v>42211</c:v>
                </c:pt>
                <c:pt idx="1956">
                  <c:v>42210</c:v>
                </c:pt>
                <c:pt idx="1957">
                  <c:v>42209</c:v>
                </c:pt>
                <c:pt idx="1958">
                  <c:v>42208</c:v>
                </c:pt>
                <c:pt idx="1959">
                  <c:v>42207</c:v>
                </c:pt>
                <c:pt idx="1960">
                  <c:v>42206</c:v>
                </c:pt>
                <c:pt idx="1961">
                  <c:v>42205</c:v>
                </c:pt>
                <c:pt idx="1962">
                  <c:v>42204</c:v>
                </c:pt>
                <c:pt idx="1963">
                  <c:v>42203</c:v>
                </c:pt>
                <c:pt idx="1964">
                  <c:v>42202</c:v>
                </c:pt>
                <c:pt idx="1965">
                  <c:v>42201</c:v>
                </c:pt>
                <c:pt idx="1966">
                  <c:v>42200</c:v>
                </c:pt>
                <c:pt idx="1967">
                  <c:v>42199</c:v>
                </c:pt>
                <c:pt idx="1968">
                  <c:v>42198</c:v>
                </c:pt>
                <c:pt idx="1969">
                  <c:v>42197</c:v>
                </c:pt>
                <c:pt idx="1970">
                  <c:v>42196</c:v>
                </c:pt>
                <c:pt idx="1971">
                  <c:v>42195</c:v>
                </c:pt>
                <c:pt idx="1972">
                  <c:v>42194</c:v>
                </c:pt>
                <c:pt idx="1973">
                  <c:v>42193</c:v>
                </c:pt>
                <c:pt idx="1974">
                  <c:v>42192</c:v>
                </c:pt>
                <c:pt idx="1975">
                  <c:v>42191</c:v>
                </c:pt>
                <c:pt idx="1976">
                  <c:v>42190</c:v>
                </c:pt>
                <c:pt idx="1977">
                  <c:v>42189</c:v>
                </c:pt>
                <c:pt idx="1978">
                  <c:v>42188</c:v>
                </c:pt>
                <c:pt idx="1979">
                  <c:v>42187</c:v>
                </c:pt>
                <c:pt idx="1980">
                  <c:v>42186</c:v>
                </c:pt>
                <c:pt idx="1981">
                  <c:v>42185</c:v>
                </c:pt>
                <c:pt idx="1982">
                  <c:v>42184</c:v>
                </c:pt>
                <c:pt idx="1983">
                  <c:v>42183</c:v>
                </c:pt>
                <c:pt idx="1984">
                  <c:v>42182</c:v>
                </c:pt>
                <c:pt idx="1985">
                  <c:v>42181</c:v>
                </c:pt>
                <c:pt idx="1986">
                  <c:v>42180</c:v>
                </c:pt>
                <c:pt idx="1987">
                  <c:v>42179</c:v>
                </c:pt>
                <c:pt idx="1988">
                  <c:v>42178</c:v>
                </c:pt>
                <c:pt idx="1989">
                  <c:v>42177</c:v>
                </c:pt>
                <c:pt idx="1990">
                  <c:v>42176</c:v>
                </c:pt>
                <c:pt idx="1991">
                  <c:v>42175</c:v>
                </c:pt>
                <c:pt idx="1992">
                  <c:v>42174</c:v>
                </c:pt>
                <c:pt idx="1993">
                  <c:v>42173</c:v>
                </c:pt>
                <c:pt idx="1994">
                  <c:v>42172</c:v>
                </c:pt>
                <c:pt idx="1995">
                  <c:v>42171</c:v>
                </c:pt>
                <c:pt idx="1996">
                  <c:v>42170</c:v>
                </c:pt>
                <c:pt idx="1997">
                  <c:v>42169</c:v>
                </c:pt>
                <c:pt idx="1998">
                  <c:v>42168</c:v>
                </c:pt>
                <c:pt idx="1999">
                  <c:v>42167</c:v>
                </c:pt>
                <c:pt idx="2000">
                  <c:v>42166</c:v>
                </c:pt>
                <c:pt idx="2001">
                  <c:v>42165</c:v>
                </c:pt>
                <c:pt idx="2002">
                  <c:v>42164</c:v>
                </c:pt>
                <c:pt idx="2003">
                  <c:v>42163</c:v>
                </c:pt>
                <c:pt idx="2004">
                  <c:v>42162</c:v>
                </c:pt>
                <c:pt idx="2005">
                  <c:v>42161</c:v>
                </c:pt>
                <c:pt idx="2006">
                  <c:v>42160</c:v>
                </c:pt>
                <c:pt idx="2007">
                  <c:v>42159</c:v>
                </c:pt>
                <c:pt idx="2008">
                  <c:v>42158</c:v>
                </c:pt>
                <c:pt idx="2009">
                  <c:v>42157</c:v>
                </c:pt>
                <c:pt idx="2010">
                  <c:v>42156</c:v>
                </c:pt>
                <c:pt idx="2011">
                  <c:v>42155</c:v>
                </c:pt>
                <c:pt idx="2012">
                  <c:v>42154</c:v>
                </c:pt>
                <c:pt idx="2013">
                  <c:v>42153</c:v>
                </c:pt>
                <c:pt idx="2014">
                  <c:v>42152</c:v>
                </c:pt>
                <c:pt idx="2015">
                  <c:v>42151</c:v>
                </c:pt>
                <c:pt idx="2016">
                  <c:v>42150</c:v>
                </c:pt>
                <c:pt idx="2017">
                  <c:v>42149</c:v>
                </c:pt>
                <c:pt idx="2018">
                  <c:v>42148</c:v>
                </c:pt>
                <c:pt idx="2019">
                  <c:v>42147</c:v>
                </c:pt>
                <c:pt idx="2020">
                  <c:v>42146</c:v>
                </c:pt>
                <c:pt idx="2021">
                  <c:v>42145</c:v>
                </c:pt>
                <c:pt idx="2022">
                  <c:v>42144</c:v>
                </c:pt>
                <c:pt idx="2023">
                  <c:v>42143</c:v>
                </c:pt>
                <c:pt idx="2024">
                  <c:v>42142</c:v>
                </c:pt>
                <c:pt idx="2025">
                  <c:v>42141</c:v>
                </c:pt>
                <c:pt idx="2026">
                  <c:v>42140</c:v>
                </c:pt>
                <c:pt idx="2027">
                  <c:v>42139</c:v>
                </c:pt>
                <c:pt idx="2028">
                  <c:v>42138</c:v>
                </c:pt>
                <c:pt idx="2029">
                  <c:v>42137</c:v>
                </c:pt>
                <c:pt idx="2030">
                  <c:v>42136</c:v>
                </c:pt>
                <c:pt idx="2031">
                  <c:v>42135</c:v>
                </c:pt>
                <c:pt idx="2032">
                  <c:v>42134</c:v>
                </c:pt>
                <c:pt idx="2033">
                  <c:v>42133</c:v>
                </c:pt>
                <c:pt idx="2034">
                  <c:v>42132</c:v>
                </c:pt>
                <c:pt idx="2035">
                  <c:v>42131</c:v>
                </c:pt>
                <c:pt idx="2036">
                  <c:v>42130</c:v>
                </c:pt>
                <c:pt idx="2037">
                  <c:v>42129</c:v>
                </c:pt>
                <c:pt idx="2038">
                  <c:v>42128</c:v>
                </c:pt>
                <c:pt idx="2039">
                  <c:v>42127</c:v>
                </c:pt>
                <c:pt idx="2040">
                  <c:v>42126</c:v>
                </c:pt>
                <c:pt idx="2041">
                  <c:v>42125</c:v>
                </c:pt>
                <c:pt idx="2042">
                  <c:v>42124</c:v>
                </c:pt>
                <c:pt idx="2043">
                  <c:v>42123</c:v>
                </c:pt>
                <c:pt idx="2044">
                  <c:v>42122</c:v>
                </c:pt>
                <c:pt idx="2045">
                  <c:v>42121</c:v>
                </c:pt>
                <c:pt idx="2046">
                  <c:v>42120</c:v>
                </c:pt>
                <c:pt idx="2047">
                  <c:v>42119</c:v>
                </c:pt>
                <c:pt idx="2048">
                  <c:v>42118</c:v>
                </c:pt>
                <c:pt idx="2049">
                  <c:v>42117</c:v>
                </c:pt>
                <c:pt idx="2050">
                  <c:v>42116</c:v>
                </c:pt>
                <c:pt idx="2051">
                  <c:v>42115</c:v>
                </c:pt>
                <c:pt idx="2052">
                  <c:v>42114</c:v>
                </c:pt>
                <c:pt idx="2053">
                  <c:v>42113</c:v>
                </c:pt>
                <c:pt idx="2054">
                  <c:v>42112</c:v>
                </c:pt>
                <c:pt idx="2055">
                  <c:v>42111</c:v>
                </c:pt>
                <c:pt idx="2056">
                  <c:v>42110</c:v>
                </c:pt>
                <c:pt idx="2057">
                  <c:v>42109</c:v>
                </c:pt>
                <c:pt idx="2058">
                  <c:v>42108</c:v>
                </c:pt>
                <c:pt idx="2059">
                  <c:v>42107</c:v>
                </c:pt>
                <c:pt idx="2060">
                  <c:v>42106</c:v>
                </c:pt>
                <c:pt idx="2061">
                  <c:v>42105</c:v>
                </c:pt>
                <c:pt idx="2062">
                  <c:v>42104</c:v>
                </c:pt>
                <c:pt idx="2063">
                  <c:v>42103</c:v>
                </c:pt>
                <c:pt idx="2064">
                  <c:v>42102</c:v>
                </c:pt>
                <c:pt idx="2065">
                  <c:v>42101</c:v>
                </c:pt>
                <c:pt idx="2066">
                  <c:v>42100</c:v>
                </c:pt>
                <c:pt idx="2067">
                  <c:v>42099</c:v>
                </c:pt>
                <c:pt idx="2068">
                  <c:v>42098</c:v>
                </c:pt>
                <c:pt idx="2069">
                  <c:v>42097</c:v>
                </c:pt>
                <c:pt idx="2070">
                  <c:v>42096</c:v>
                </c:pt>
                <c:pt idx="2071">
                  <c:v>42095</c:v>
                </c:pt>
                <c:pt idx="2072">
                  <c:v>42094</c:v>
                </c:pt>
                <c:pt idx="2073">
                  <c:v>42093</c:v>
                </c:pt>
                <c:pt idx="2074">
                  <c:v>42092</c:v>
                </c:pt>
                <c:pt idx="2075">
                  <c:v>42091</c:v>
                </c:pt>
                <c:pt idx="2076">
                  <c:v>42090</c:v>
                </c:pt>
                <c:pt idx="2077">
                  <c:v>42089</c:v>
                </c:pt>
                <c:pt idx="2078">
                  <c:v>42088</c:v>
                </c:pt>
                <c:pt idx="2079">
                  <c:v>42087</c:v>
                </c:pt>
                <c:pt idx="2080">
                  <c:v>42086</c:v>
                </c:pt>
                <c:pt idx="2081">
                  <c:v>42085</c:v>
                </c:pt>
                <c:pt idx="2082">
                  <c:v>42084</c:v>
                </c:pt>
                <c:pt idx="2083">
                  <c:v>42083</c:v>
                </c:pt>
                <c:pt idx="2084">
                  <c:v>42082</c:v>
                </c:pt>
                <c:pt idx="2085">
                  <c:v>42081</c:v>
                </c:pt>
                <c:pt idx="2086">
                  <c:v>42080</c:v>
                </c:pt>
                <c:pt idx="2087">
                  <c:v>42079</c:v>
                </c:pt>
                <c:pt idx="2088">
                  <c:v>42078</c:v>
                </c:pt>
                <c:pt idx="2089">
                  <c:v>42077</c:v>
                </c:pt>
                <c:pt idx="2090">
                  <c:v>42076</c:v>
                </c:pt>
                <c:pt idx="2091">
                  <c:v>42075</c:v>
                </c:pt>
                <c:pt idx="2092">
                  <c:v>42074</c:v>
                </c:pt>
                <c:pt idx="2093">
                  <c:v>42073</c:v>
                </c:pt>
                <c:pt idx="2094">
                  <c:v>42072</c:v>
                </c:pt>
                <c:pt idx="2095">
                  <c:v>42071</c:v>
                </c:pt>
                <c:pt idx="2096">
                  <c:v>42070</c:v>
                </c:pt>
                <c:pt idx="2097">
                  <c:v>42069</c:v>
                </c:pt>
                <c:pt idx="2098">
                  <c:v>42068</c:v>
                </c:pt>
                <c:pt idx="2099">
                  <c:v>42067</c:v>
                </c:pt>
                <c:pt idx="2100">
                  <c:v>42066</c:v>
                </c:pt>
                <c:pt idx="2101">
                  <c:v>42065</c:v>
                </c:pt>
                <c:pt idx="2102">
                  <c:v>42064</c:v>
                </c:pt>
                <c:pt idx="2103">
                  <c:v>42063</c:v>
                </c:pt>
                <c:pt idx="2104">
                  <c:v>42062</c:v>
                </c:pt>
                <c:pt idx="2105">
                  <c:v>42061</c:v>
                </c:pt>
                <c:pt idx="2106">
                  <c:v>42060</c:v>
                </c:pt>
                <c:pt idx="2107">
                  <c:v>42059</c:v>
                </c:pt>
                <c:pt idx="2108">
                  <c:v>42058</c:v>
                </c:pt>
                <c:pt idx="2109">
                  <c:v>42057</c:v>
                </c:pt>
                <c:pt idx="2110">
                  <c:v>42056</c:v>
                </c:pt>
                <c:pt idx="2111">
                  <c:v>42055</c:v>
                </c:pt>
                <c:pt idx="2112">
                  <c:v>42054</c:v>
                </c:pt>
                <c:pt idx="2113">
                  <c:v>42053</c:v>
                </c:pt>
                <c:pt idx="2114">
                  <c:v>42052</c:v>
                </c:pt>
                <c:pt idx="2115">
                  <c:v>42051</c:v>
                </c:pt>
                <c:pt idx="2116">
                  <c:v>42050</c:v>
                </c:pt>
                <c:pt idx="2117">
                  <c:v>42049</c:v>
                </c:pt>
                <c:pt idx="2118">
                  <c:v>42048</c:v>
                </c:pt>
                <c:pt idx="2119">
                  <c:v>42047</c:v>
                </c:pt>
                <c:pt idx="2120">
                  <c:v>42046</c:v>
                </c:pt>
                <c:pt idx="2121">
                  <c:v>42045</c:v>
                </c:pt>
                <c:pt idx="2122">
                  <c:v>42044</c:v>
                </c:pt>
                <c:pt idx="2123">
                  <c:v>42043</c:v>
                </c:pt>
                <c:pt idx="2124">
                  <c:v>42042</c:v>
                </c:pt>
                <c:pt idx="2125">
                  <c:v>42041</c:v>
                </c:pt>
                <c:pt idx="2126">
                  <c:v>42040</c:v>
                </c:pt>
                <c:pt idx="2127">
                  <c:v>42039</c:v>
                </c:pt>
                <c:pt idx="2128">
                  <c:v>42038</c:v>
                </c:pt>
                <c:pt idx="2129">
                  <c:v>42037</c:v>
                </c:pt>
                <c:pt idx="2130">
                  <c:v>42036</c:v>
                </c:pt>
                <c:pt idx="2131">
                  <c:v>42035</c:v>
                </c:pt>
                <c:pt idx="2132">
                  <c:v>42034</c:v>
                </c:pt>
                <c:pt idx="2133">
                  <c:v>42033</c:v>
                </c:pt>
                <c:pt idx="2134">
                  <c:v>42032</c:v>
                </c:pt>
                <c:pt idx="2135">
                  <c:v>42031</c:v>
                </c:pt>
                <c:pt idx="2136">
                  <c:v>42030</c:v>
                </c:pt>
                <c:pt idx="2137">
                  <c:v>42029</c:v>
                </c:pt>
                <c:pt idx="2138">
                  <c:v>42028</c:v>
                </c:pt>
                <c:pt idx="2139">
                  <c:v>42027</c:v>
                </c:pt>
                <c:pt idx="2140">
                  <c:v>42026</c:v>
                </c:pt>
                <c:pt idx="2141">
                  <c:v>42025</c:v>
                </c:pt>
                <c:pt idx="2142">
                  <c:v>42024</c:v>
                </c:pt>
                <c:pt idx="2143">
                  <c:v>42023</c:v>
                </c:pt>
                <c:pt idx="2144">
                  <c:v>42022</c:v>
                </c:pt>
                <c:pt idx="2145">
                  <c:v>42021</c:v>
                </c:pt>
                <c:pt idx="2146">
                  <c:v>42020</c:v>
                </c:pt>
                <c:pt idx="2147">
                  <c:v>42019</c:v>
                </c:pt>
                <c:pt idx="2148">
                  <c:v>42018</c:v>
                </c:pt>
                <c:pt idx="2149">
                  <c:v>42017</c:v>
                </c:pt>
                <c:pt idx="2150">
                  <c:v>42016</c:v>
                </c:pt>
                <c:pt idx="2151">
                  <c:v>42015</c:v>
                </c:pt>
                <c:pt idx="2152">
                  <c:v>42014</c:v>
                </c:pt>
                <c:pt idx="2153">
                  <c:v>42013</c:v>
                </c:pt>
                <c:pt idx="2154">
                  <c:v>42012</c:v>
                </c:pt>
                <c:pt idx="2155">
                  <c:v>42011</c:v>
                </c:pt>
                <c:pt idx="2156">
                  <c:v>42010</c:v>
                </c:pt>
                <c:pt idx="2157">
                  <c:v>42009</c:v>
                </c:pt>
                <c:pt idx="2158">
                  <c:v>42008</c:v>
                </c:pt>
                <c:pt idx="2159">
                  <c:v>42007</c:v>
                </c:pt>
                <c:pt idx="2160">
                  <c:v>42006</c:v>
                </c:pt>
                <c:pt idx="2161">
                  <c:v>42005</c:v>
                </c:pt>
                <c:pt idx="2162">
                  <c:v>42004</c:v>
                </c:pt>
                <c:pt idx="2163">
                  <c:v>42003</c:v>
                </c:pt>
                <c:pt idx="2164">
                  <c:v>42002</c:v>
                </c:pt>
                <c:pt idx="2165">
                  <c:v>42001</c:v>
                </c:pt>
                <c:pt idx="2166">
                  <c:v>42000</c:v>
                </c:pt>
                <c:pt idx="2167">
                  <c:v>41999</c:v>
                </c:pt>
                <c:pt idx="2168">
                  <c:v>41998</c:v>
                </c:pt>
                <c:pt idx="2169">
                  <c:v>41997</c:v>
                </c:pt>
                <c:pt idx="2170">
                  <c:v>41996</c:v>
                </c:pt>
                <c:pt idx="2171">
                  <c:v>41995</c:v>
                </c:pt>
                <c:pt idx="2172">
                  <c:v>41994</c:v>
                </c:pt>
                <c:pt idx="2173">
                  <c:v>41993</c:v>
                </c:pt>
                <c:pt idx="2174">
                  <c:v>41992</c:v>
                </c:pt>
                <c:pt idx="2175">
                  <c:v>41991</c:v>
                </c:pt>
                <c:pt idx="2176">
                  <c:v>41990</c:v>
                </c:pt>
                <c:pt idx="2177">
                  <c:v>41989</c:v>
                </c:pt>
                <c:pt idx="2178">
                  <c:v>41988</c:v>
                </c:pt>
                <c:pt idx="2179">
                  <c:v>41987</c:v>
                </c:pt>
                <c:pt idx="2180">
                  <c:v>41986</c:v>
                </c:pt>
                <c:pt idx="2181">
                  <c:v>41985</c:v>
                </c:pt>
                <c:pt idx="2182">
                  <c:v>41984</c:v>
                </c:pt>
                <c:pt idx="2183">
                  <c:v>41983</c:v>
                </c:pt>
                <c:pt idx="2184">
                  <c:v>41982</c:v>
                </c:pt>
                <c:pt idx="2185">
                  <c:v>41981</c:v>
                </c:pt>
                <c:pt idx="2186">
                  <c:v>41980</c:v>
                </c:pt>
                <c:pt idx="2187">
                  <c:v>41979</c:v>
                </c:pt>
                <c:pt idx="2188">
                  <c:v>41978</c:v>
                </c:pt>
                <c:pt idx="2189">
                  <c:v>41977</c:v>
                </c:pt>
                <c:pt idx="2190">
                  <c:v>41976</c:v>
                </c:pt>
                <c:pt idx="2191">
                  <c:v>41975</c:v>
                </c:pt>
                <c:pt idx="2192">
                  <c:v>41974</c:v>
                </c:pt>
                <c:pt idx="2193">
                  <c:v>41973</c:v>
                </c:pt>
                <c:pt idx="2194">
                  <c:v>41972</c:v>
                </c:pt>
                <c:pt idx="2195">
                  <c:v>41971</c:v>
                </c:pt>
                <c:pt idx="2196">
                  <c:v>41970</c:v>
                </c:pt>
                <c:pt idx="2197">
                  <c:v>41969</c:v>
                </c:pt>
                <c:pt idx="2198">
                  <c:v>41968</c:v>
                </c:pt>
                <c:pt idx="2199">
                  <c:v>41967</c:v>
                </c:pt>
                <c:pt idx="2200">
                  <c:v>41966</c:v>
                </c:pt>
                <c:pt idx="2201">
                  <c:v>41965</c:v>
                </c:pt>
                <c:pt idx="2202">
                  <c:v>41964</c:v>
                </c:pt>
                <c:pt idx="2203">
                  <c:v>41963</c:v>
                </c:pt>
                <c:pt idx="2204">
                  <c:v>41962</c:v>
                </c:pt>
                <c:pt idx="2205">
                  <c:v>41961</c:v>
                </c:pt>
                <c:pt idx="2206">
                  <c:v>41960</c:v>
                </c:pt>
                <c:pt idx="2207">
                  <c:v>41959</c:v>
                </c:pt>
                <c:pt idx="2208">
                  <c:v>41958</c:v>
                </c:pt>
                <c:pt idx="2209">
                  <c:v>41957</c:v>
                </c:pt>
                <c:pt idx="2210">
                  <c:v>41956</c:v>
                </c:pt>
                <c:pt idx="2211">
                  <c:v>41955</c:v>
                </c:pt>
                <c:pt idx="2212">
                  <c:v>41954</c:v>
                </c:pt>
                <c:pt idx="2213">
                  <c:v>41953</c:v>
                </c:pt>
                <c:pt idx="2214">
                  <c:v>41952</c:v>
                </c:pt>
                <c:pt idx="2215">
                  <c:v>41951</c:v>
                </c:pt>
                <c:pt idx="2216">
                  <c:v>41950</c:v>
                </c:pt>
                <c:pt idx="2217">
                  <c:v>41949</c:v>
                </c:pt>
                <c:pt idx="2218">
                  <c:v>41948</c:v>
                </c:pt>
                <c:pt idx="2219">
                  <c:v>41947</c:v>
                </c:pt>
                <c:pt idx="2220">
                  <c:v>41946</c:v>
                </c:pt>
                <c:pt idx="2221">
                  <c:v>41945</c:v>
                </c:pt>
                <c:pt idx="2222">
                  <c:v>41944</c:v>
                </c:pt>
                <c:pt idx="2223">
                  <c:v>41943</c:v>
                </c:pt>
                <c:pt idx="2224">
                  <c:v>41942</c:v>
                </c:pt>
                <c:pt idx="2225">
                  <c:v>41941</c:v>
                </c:pt>
                <c:pt idx="2226">
                  <c:v>41940</c:v>
                </c:pt>
                <c:pt idx="2227">
                  <c:v>41939</c:v>
                </c:pt>
                <c:pt idx="2228">
                  <c:v>41938</c:v>
                </c:pt>
                <c:pt idx="2229">
                  <c:v>41937</c:v>
                </c:pt>
                <c:pt idx="2230">
                  <c:v>41936</c:v>
                </c:pt>
                <c:pt idx="2231">
                  <c:v>41935</c:v>
                </c:pt>
                <c:pt idx="2232">
                  <c:v>41934</c:v>
                </c:pt>
                <c:pt idx="2233">
                  <c:v>41933</c:v>
                </c:pt>
                <c:pt idx="2234">
                  <c:v>41932</c:v>
                </c:pt>
                <c:pt idx="2235">
                  <c:v>41931</c:v>
                </c:pt>
                <c:pt idx="2236">
                  <c:v>41930</c:v>
                </c:pt>
                <c:pt idx="2237">
                  <c:v>41929</c:v>
                </c:pt>
                <c:pt idx="2238">
                  <c:v>41928</c:v>
                </c:pt>
                <c:pt idx="2239">
                  <c:v>41927</c:v>
                </c:pt>
                <c:pt idx="2240">
                  <c:v>41926</c:v>
                </c:pt>
                <c:pt idx="2241">
                  <c:v>41925</c:v>
                </c:pt>
                <c:pt idx="2242">
                  <c:v>41924</c:v>
                </c:pt>
                <c:pt idx="2243">
                  <c:v>41923</c:v>
                </c:pt>
                <c:pt idx="2244">
                  <c:v>41922</c:v>
                </c:pt>
                <c:pt idx="2245">
                  <c:v>41921</c:v>
                </c:pt>
                <c:pt idx="2246">
                  <c:v>41920</c:v>
                </c:pt>
                <c:pt idx="2247">
                  <c:v>41919</c:v>
                </c:pt>
                <c:pt idx="2248">
                  <c:v>41918</c:v>
                </c:pt>
                <c:pt idx="2249">
                  <c:v>41917</c:v>
                </c:pt>
                <c:pt idx="2250">
                  <c:v>41916</c:v>
                </c:pt>
                <c:pt idx="2251">
                  <c:v>41915</c:v>
                </c:pt>
                <c:pt idx="2252">
                  <c:v>41914</c:v>
                </c:pt>
                <c:pt idx="2253">
                  <c:v>41913</c:v>
                </c:pt>
                <c:pt idx="2254">
                  <c:v>41912</c:v>
                </c:pt>
                <c:pt idx="2255">
                  <c:v>41911</c:v>
                </c:pt>
                <c:pt idx="2256">
                  <c:v>41910</c:v>
                </c:pt>
                <c:pt idx="2257">
                  <c:v>41909</c:v>
                </c:pt>
                <c:pt idx="2258">
                  <c:v>41908</c:v>
                </c:pt>
                <c:pt idx="2259">
                  <c:v>41907</c:v>
                </c:pt>
                <c:pt idx="2260">
                  <c:v>41906</c:v>
                </c:pt>
                <c:pt idx="2261">
                  <c:v>41905</c:v>
                </c:pt>
                <c:pt idx="2262">
                  <c:v>41904</c:v>
                </c:pt>
                <c:pt idx="2263">
                  <c:v>41903</c:v>
                </c:pt>
                <c:pt idx="2264">
                  <c:v>41902</c:v>
                </c:pt>
                <c:pt idx="2265">
                  <c:v>41901</c:v>
                </c:pt>
                <c:pt idx="2266">
                  <c:v>41900</c:v>
                </c:pt>
                <c:pt idx="2267">
                  <c:v>41899</c:v>
                </c:pt>
                <c:pt idx="2268">
                  <c:v>41898</c:v>
                </c:pt>
                <c:pt idx="2269">
                  <c:v>41897</c:v>
                </c:pt>
                <c:pt idx="2270">
                  <c:v>41896</c:v>
                </c:pt>
                <c:pt idx="2271">
                  <c:v>41895</c:v>
                </c:pt>
                <c:pt idx="2272">
                  <c:v>41894</c:v>
                </c:pt>
                <c:pt idx="2273">
                  <c:v>41893</c:v>
                </c:pt>
                <c:pt idx="2274">
                  <c:v>41892</c:v>
                </c:pt>
                <c:pt idx="2275">
                  <c:v>41891</c:v>
                </c:pt>
                <c:pt idx="2276">
                  <c:v>41890</c:v>
                </c:pt>
                <c:pt idx="2277">
                  <c:v>41889</c:v>
                </c:pt>
                <c:pt idx="2278">
                  <c:v>41888</c:v>
                </c:pt>
                <c:pt idx="2279">
                  <c:v>41887</c:v>
                </c:pt>
                <c:pt idx="2280">
                  <c:v>41886</c:v>
                </c:pt>
                <c:pt idx="2281">
                  <c:v>41885</c:v>
                </c:pt>
                <c:pt idx="2282">
                  <c:v>41884</c:v>
                </c:pt>
                <c:pt idx="2283">
                  <c:v>41883</c:v>
                </c:pt>
                <c:pt idx="2284">
                  <c:v>41882</c:v>
                </c:pt>
                <c:pt idx="2285">
                  <c:v>41881</c:v>
                </c:pt>
                <c:pt idx="2286">
                  <c:v>41880</c:v>
                </c:pt>
                <c:pt idx="2287">
                  <c:v>41879</c:v>
                </c:pt>
                <c:pt idx="2288">
                  <c:v>41878</c:v>
                </c:pt>
                <c:pt idx="2289">
                  <c:v>41877</c:v>
                </c:pt>
                <c:pt idx="2290">
                  <c:v>41876</c:v>
                </c:pt>
                <c:pt idx="2291">
                  <c:v>41875</c:v>
                </c:pt>
                <c:pt idx="2292">
                  <c:v>41874</c:v>
                </c:pt>
                <c:pt idx="2293">
                  <c:v>41873</c:v>
                </c:pt>
                <c:pt idx="2294">
                  <c:v>41872</c:v>
                </c:pt>
                <c:pt idx="2295">
                  <c:v>41871</c:v>
                </c:pt>
                <c:pt idx="2296">
                  <c:v>41870</c:v>
                </c:pt>
                <c:pt idx="2297">
                  <c:v>41869</c:v>
                </c:pt>
                <c:pt idx="2298">
                  <c:v>41868</c:v>
                </c:pt>
                <c:pt idx="2299">
                  <c:v>41867</c:v>
                </c:pt>
                <c:pt idx="2300">
                  <c:v>41866</c:v>
                </c:pt>
                <c:pt idx="2301">
                  <c:v>41865</c:v>
                </c:pt>
                <c:pt idx="2302">
                  <c:v>41864</c:v>
                </c:pt>
                <c:pt idx="2303">
                  <c:v>41863</c:v>
                </c:pt>
                <c:pt idx="2304">
                  <c:v>41862</c:v>
                </c:pt>
                <c:pt idx="2305">
                  <c:v>41861</c:v>
                </c:pt>
                <c:pt idx="2306">
                  <c:v>41860</c:v>
                </c:pt>
                <c:pt idx="2307">
                  <c:v>41859</c:v>
                </c:pt>
                <c:pt idx="2308">
                  <c:v>41858</c:v>
                </c:pt>
                <c:pt idx="2309">
                  <c:v>41857</c:v>
                </c:pt>
                <c:pt idx="2310">
                  <c:v>41856</c:v>
                </c:pt>
                <c:pt idx="2311">
                  <c:v>41855</c:v>
                </c:pt>
                <c:pt idx="2312">
                  <c:v>41854</c:v>
                </c:pt>
                <c:pt idx="2313">
                  <c:v>41853</c:v>
                </c:pt>
                <c:pt idx="2314">
                  <c:v>41852</c:v>
                </c:pt>
                <c:pt idx="2315">
                  <c:v>41851</c:v>
                </c:pt>
                <c:pt idx="2316">
                  <c:v>41850</c:v>
                </c:pt>
                <c:pt idx="2317">
                  <c:v>41849</c:v>
                </c:pt>
                <c:pt idx="2318">
                  <c:v>41848</c:v>
                </c:pt>
                <c:pt idx="2319">
                  <c:v>41847</c:v>
                </c:pt>
                <c:pt idx="2320">
                  <c:v>41846</c:v>
                </c:pt>
                <c:pt idx="2321">
                  <c:v>41845</c:v>
                </c:pt>
                <c:pt idx="2322">
                  <c:v>41844</c:v>
                </c:pt>
                <c:pt idx="2323">
                  <c:v>41843</c:v>
                </c:pt>
                <c:pt idx="2324">
                  <c:v>41842</c:v>
                </c:pt>
                <c:pt idx="2325">
                  <c:v>41841</c:v>
                </c:pt>
                <c:pt idx="2326">
                  <c:v>41840</c:v>
                </c:pt>
                <c:pt idx="2327">
                  <c:v>41839</c:v>
                </c:pt>
                <c:pt idx="2328">
                  <c:v>41838</c:v>
                </c:pt>
                <c:pt idx="2329">
                  <c:v>41837</c:v>
                </c:pt>
                <c:pt idx="2330">
                  <c:v>41836</c:v>
                </c:pt>
                <c:pt idx="2331">
                  <c:v>41835</c:v>
                </c:pt>
                <c:pt idx="2332">
                  <c:v>41834</c:v>
                </c:pt>
                <c:pt idx="2333">
                  <c:v>41833</c:v>
                </c:pt>
                <c:pt idx="2334">
                  <c:v>41832</c:v>
                </c:pt>
                <c:pt idx="2335">
                  <c:v>41831</c:v>
                </c:pt>
                <c:pt idx="2336">
                  <c:v>41830</c:v>
                </c:pt>
                <c:pt idx="2337">
                  <c:v>41829</c:v>
                </c:pt>
                <c:pt idx="2338">
                  <c:v>41828</c:v>
                </c:pt>
                <c:pt idx="2339">
                  <c:v>41827</c:v>
                </c:pt>
                <c:pt idx="2340">
                  <c:v>41826</c:v>
                </c:pt>
                <c:pt idx="2341">
                  <c:v>41825</c:v>
                </c:pt>
                <c:pt idx="2342">
                  <c:v>41824</c:v>
                </c:pt>
                <c:pt idx="2343">
                  <c:v>41823</c:v>
                </c:pt>
                <c:pt idx="2344">
                  <c:v>41822</c:v>
                </c:pt>
                <c:pt idx="2345">
                  <c:v>41821</c:v>
                </c:pt>
                <c:pt idx="2346">
                  <c:v>41820</c:v>
                </c:pt>
                <c:pt idx="2347">
                  <c:v>41819</c:v>
                </c:pt>
                <c:pt idx="2348">
                  <c:v>41818</c:v>
                </c:pt>
                <c:pt idx="2349">
                  <c:v>41817</c:v>
                </c:pt>
                <c:pt idx="2350">
                  <c:v>41816</c:v>
                </c:pt>
                <c:pt idx="2351">
                  <c:v>41815</c:v>
                </c:pt>
                <c:pt idx="2352">
                  <c:v>41814</c:v>
                </c:pt>
                <c:pt idx="2353">
                  <c:v>41813</c:v>
                </c:pt>
                <c:pt idx="2354">
                  <c:v>41812</c:v>
                </c:pt>
                <c:pt idx="2355">
                  <c:v>41811</c:v>
                </c:pt>
                <c:pt idx="2356">
                  <c:v>41810</c:v>
                </c:pt>
                <c:pt idx="2357">
                  <c:v>41809</c:v>
                </c:pt>
                <c:pt idx="2358">
                  <c:v>41808</c:v>
                </c:pt>
                <c:pt idx="2359">
                  <c:v>41807</c:v>
                </c:pt>
                <c:pt idx="2360">
                  <c:v>41806</c:v>
                </c:pt>
                <c:pt idx="2361">
                  <c:v>41805</c:v>
                </c:pt>
                <c:pt idx="2362">
                  <c:v>41804</c:v>
                </c:pt>
                <c:pt idx="2363">
                  <c:v>41803</c:v>
                </c:pt>
                <c:pt idx="2364">
                  <c:v>41802</c:v>
                </c:pt>
                <c:pt idx="2365">
                  <c:v>41801</c:v>
                </c:pt>
                <c:pt idx="2366">
                  <c:v>41800</c:v>
                </c:pt>
                <c:pt idx="2367">
                  <c:v>41799</c:v>
                </c:pt>
                <c:pt idx="2368">
                  <c:v>41798</c:v>
                </c:pt>
                <c:pt idx="2369">
                  <c:v>41797</c:v>
                </c:pt>
                <c:pt idx="2370">
                  <c:v>41796</c:v>
                </c:pt>
                <c:pt idx="2371">
                  <c:v>41795</c:v>
                </c:pt>
                <c:pt idx="2372">
                  <c:v>41794</c:v>
                </c:pt>
                <c:pt idx="2373">
                  <c:v>41793</c:v>
                </c:pt>
                <c:pt idx="2374">
                  <c:v>41792</c:v>
                </c:pt>
                <c:pt idx="2375">
                  <c:v>41791</c:v>
                </c:pt>
                <c:pt idx="2376">
                  <c:v>41790</c:v>
                </c:pt>
                <c:pt idx="2377">
                  <c:v>41789</c:v>
                </c:pt>
                <c:pt idx="2378">
                  <c:v>41788</c:v>
                </c:pt>
                <c:pt idx="2379">
                  <c:v>41787</c:v>
                </c:pt>
                <c:pt idx="2380">
                  <c:v>41786</c:v>
                </c:pt>
                <c:pt idx="2381">
                  <c:v>41785</c:v>
                </c:pt>
                <c:pt idx="2382">
                  <c:v>41784</c:v>
                </c:pt>
                <c:pt idx="2383">
                  <c:v>41783</c:v>
                </c:pt>
                <c:pt idx="2384">
                  <c:v>41782</c:v>
                </c:pt>
                <c:pt idx="2385">
                  <c:v>41781</c:v>
                </c:pt>
                <c:pt idx="2386">
                  <c:v>41780</c:v>
                </c:pt>
                <c:pt idx="2387">
                  <c:v>41779</c:v>
                </c:pt>
                <c:pt idx="2388">
                  <c:v>41778</c:v>
                </c:pt>
                <c:pt idx="2389">
                  <c:v>41777</c:v>
                </c:pt>
                <c:pt idx="2390">
                  <c:v>41776</c:v>
                </c:pt>
                <c:pt idx="2391">
                  <c:v>41775</c:v>
                </c:pt>
                <c:pt idx="2392">
                  <c:v>41774</c:v>
                </c:pt>
                <c:pt idx="2393">
                  <c:v>41773</c:v>
                </c:pt>
                <c:pt idx="2394">
                  <c:v>41772</c:v>
                </c:pt>
                <c:pt idx="2395">
                  <c:v>41771</c:v>
                </c:pt>
                <c:pt idx="2396">
                  <c:v>41770</c:v>
                </c:pt>
                <c:pt idx="2397">
                  <c:v>41769</c:v>
                </c:pt>
                <c:pt idx="2398">
                  <c:v>41768</c:v>
                </c:pt>
                <c:pt idx="2399">
                  <c:v>41767</c:v>
                </c:pt>
                <c:pt idx="2400">
                  <c:v>41766</c:v>
                </c:pt>
                <c:pt idx="2401">
                  <c:v>41765</c:v>
                </c:pt>
                <c:pt idx="2402">
                  <c:v>41764</c:v>
                </c:pt>
                <c:pt idx="2403">
                  <c:v>41763</c:v>
                </c:pt>
                <c:pt idx="2404">
                  <c:v>41762</c:v>
                </c:pt>
                <c:pt idx="2405">
                  <c:v>41761</c:v>
                </c:pt>
                <c:pt idx="2406">
                  <c:v>41760</c:v>
                </c:pt>
                <c:pt idx="2407">
                  <c:v>41759</c:v>
                </c:pt>
                <c:pt idx="2408">
                  <c:v>41758</c:v>
                </c:pt>
                <c:pt idx="2409">
                  <c:v>41757</c:v>
                </c:pt>
                <c:pt idx="2410">
                  <c:v>41756</c:v>
                </c:pt>
                <c:pt idx="2411">
                  <c:v>41755</c:v>
                </c:pt>
                <c:pt idx="2412">
                  <c:v>41754</c:v>
                </c:pt>
                <c:pt idx="2413">
                  <c:v>41753</c:v>
                </c:pt>
                <c:pt idx="2414">
                  <c:v>41752</c:v>
                </c:pt>
                <c:pt idx="2415">
                  <c:v>41751</c:v>
                </c:pt>
                <c:pt idx="2416">
                  <c:v>41750</c:v>
                </c:pt>
                <c:pt idx="2417">
                  <c:v>41749</c:v>
                </c:pt>
                <c:pt idx="2418">
                  <c:v>41748</c:v>
                </c:pt>
                <c:pt idx="2419">
                  <c:v>41747</c:v>
                </c:pt>
                <c:pt idx="2420">
                  <c:v>41746</c:v>
                </c:pt>
                <c:pt idx="2421">
                  <c:v>41745</c:v>
                </c:pt>
                <c:pt idx="2422">
                  <c:v>41744</c:v>
                </c:pt>
                <c:pt idx="2423">
                  <c:v>41743</c:v>
                </c:pt>
                <c:pt idx="2424">
                  <c:v>41742</c:v>
                </c:pt>
                <c:pt idx="2425">
                  <c:v>41741</c:v>
                </c:pt>
                <c:pt idx="2426">
                  <c:v>41740</c:v>
                </c:pt>
                <c:pt idx="2427">
                  <c:v>41739</c:v>
                </c:pt>
                <c:pt idx="2428">
                  <c:v>41738</c:v>
                </c:pt>
                <c:pt idx="2429">
                  <c:v>41737</c:v>
                </c:pt>
                <c:pt idx="2430">
                  <c:v>41736</c:v>
                </c:pt>
                <c:pt idx="2431">
                  <c:v>41735</c:v>
                </c:pt>
                <c:pt idx="2432">
                  <c:v>41734</c:v>
                </c:pt>
                <c:pt idx="2433">
                  <c:v>41733</c:v>
                </c:pt>
                <c:pt idx="2434">
                  <c:v>41732</c:v>
                </c:pt>
                <c:pt idx="2435">
                  <c:v>41731</c:v>
                </c:pt>
                <c:pt idx="2436">
                  <c:v>41730</c:v>
                </c:pt>
                <c:pt idx="2437">
                  <c:v>41729</c:v>
                </c:pt>
                <c:pt idx="2438">
                  <c:v>41728</c:v>
                </c:pt>
                <c:pt idx="2439">
                  <c:v>41727</c:v>
                </c:pt>
                <c:pt idx="2440">
                  <c:v>41726</c:v>
                </c:pt>
                <c:pt idx="2441">
                  <c:v>41725</c:v>
                </c:pt>
                <c:pt idx="2442">
                  <c:v>41724</c:v>
                </c:pt>
                <c:pt idx="2443">
                  <c:v>41723</c:v>
                </c:pt>
                <c:pt idx="2444">
                  <c:v>41722</c:v>
                </c:pt>
                <c:pt idx="2445">
                  <c:v>41721</c:v>
                </c:pt>
                <c:pt idx="2446">
                  <c:v>41720</c:v>
                </c:pt>
                <c:pt idx="2447">
                  <c:v>41719</c:v>
                </c:pt>
                <c:pt idx="2448">
                  <c:v>41718</c:v>
                </c:pt>
                <c:pt idx="2449">
                  <c:v>41717</c:v>
                </c:pt>
                <c:pt idx="2450">
                  <c:v>41716</c:v>
                </c:pt>
                <c:pt idx="2451">
                  <c:v>41715</c:v>
                </c:pt>
                <c:pt idx="2452">
                  <c:v>41714</c:v>
                </c:pt>
                <c:pt idx="2453">
                  <c:v>41713</c:v>
                </c:pt>
                <c:pt idx="2454">
                  <c:v>41712</c:v>
                </c:pt>
                <c:pt idx="2455">
                  <c:v>41711</c:v>
                </c:pt>
                <c:pt idx="2456">
                  <c:v>41710</c:v>
                </c:pt>
                <c:pt idx="2457">
                  <c:v>41709</c:v>
                </c:pt>
                <c:pt idx="2458">
                  <c:v>41708</c:v>
                </c:pt>
                <c:pt idx="2459">
                  <c:v>41707</c:v>
                </c:pt>
                <c:pt idx="2460">
                  <c:v>41706</c:v>
                </c:pt>
                <c:pt idx="2461">
                  <c:v>41705</c:v>
                </c:pt>
                <c:pt idx="2462">
                  <c:v>41704</c:v>
                </c:pt>
                <c:pt idx="2463">
                  <c:v>41703</c:v>
                </c:pt>
                <c:pt idx="2464">
                  <c:v>41702</c:v>
                </c:pt>
                <c:pt idx="2465">
                  <c:v>41701</c:v>
                </c:pt>
                <c:pt idx="2466">
                  <c:v>41700</c:v>
                </c:pt>
                <c:pt idx="2467">
                  <c:v>41699</c:v>
                </c:pt>
                <c:pt idx="2468">
                  <c:v>41698</c:v>
                </c:pt>
                <c:pt idx="2469">
                  <c:v>41697</c:v>
                </c:pt>
                <c:pt idx="2470">
                  <c:v>41696</c:v>
                </c:pt>
                <c:pt idx="2471">
                  <c:v>41695</c:v>
                </c:pt>
                <c:pt idx="2472">
                  <c:v>41694</c:v>
                </c:pt>
                <c:pt idx="2473">
                  <c:v>41693</c:v>
                </c:pt>
                <c:pt idx="2474">
                  <c:v>41692</c:v>
                </c:pt>
                <c:pt idx="2475">
                  <c:v>41691</c:v>
                </c:pt>
                <c:pt idx="2476">
                  <c:v>41690</c:v>
                </c:pt>
                <c:pt idx="2477">
                  <c:v>41689</c:v>
                </c:pt>
                <c:pt idx="2478">
                  <c:v>41688</c:v>
                </c:pt>
                <c:pt idx="2479">
                  <c:v>41687</c:v>
                </c:pt>
                <c:pt idx="2480">
                  <c:v>41686</c:v>
                </c:pt>
                <c:pt idx="2481">
                  <c:v>41685</c:v>
                </c:pt>
                <c:pt idx="2482">
                  <c:v>41684</c:v>
                </c:pt>
                <c:pt idx="2483">
                  <c:v>41683</c:v>
                </c:pt>
                <c:pt idx="2484">
                  <c:v>41682</c:v>
                </c:pt>
                <c:pt idx="2485">
                  <c:v>41681</c:v>
                </c:pt>
                <c:pt idx="2486">
                  <c:v>41680</c:v>
                </c:pt>
                <c:pt idx="2487">
                  <c:v>41679</c:v>
                </c:pt>
                <c:pt idx="2488">
                  <c:v>41678</c:v>
                </c:pt>
                <c:pt idx="2489">
                  <c:v>41677</c:v>
                </c:pt>
                <c:pt idx="2490">
                  <c:v>41676</c:v>
                </c:pt>
                <c:pt idx="2491">
                  <c:v>41675</c:v>
                </c:pt>
                <c:pt idx="2492">
                  <c:v>41674</c:v>
                </c:pt>
                <c:pt idx="2493">
                  <c:v>41673</c:v>
                </c:pt>
                <c:pt idx="2494">
                  <c:v>41672</c:v>
                </c:pt>
                <c:pt idx="2495">
                  <c:v>41671</c:v>
                </c:pt>
                <c:pt idx="2496">
                  <c:v>41670</c:v>
                </c:pt>
                <c:pt idx="2497">
                  <c:v>41669</c:v>
                </c:pt>
                <c:pt idx="2498">
                  <c:v>41668</c:v>
                </c:pt>
                <c:pt idx="2499">
                  <c:v>41667</c:v>
                </c:pt>
                <c:pt idx="2500">
                  <c:v>41666</c:v>
                </c:pt>
                <c:pt idx="2501">
                  <c:v>41665</c:v>
                </c:pt>
                <c:pt idx="2502">
                  <c:v>41664</c:v>
                </c:pt>
                <c:pt idx="2503">
                  <c:v>41663</c:v>
                </c:pt>
                <c:pt idx="2504">
                  <c:v>41662</c:v>
                </c:pt>
                <c:pt idx="2505">
                  <c:v>41661</c:v>
                </c:pt>
                <c:pt idx="2506">
                  <c:v>41660</c:v>
                </c:pt>
                <c:pt idx="2507">
                  <c:v>41659</c:v>
                </c:pt>
                <c:pt idx="2508">
                  <c:v>41658</c:v>
                </c:pt>
                <c:pt idx="2509">
                  <c:v>41657</c:v>
                </c:pt>
                <c:pt idx="2510">
                  <c:v>41656</c:v>
                </c:pt>
                <c:pt idx="2511">
                  <c:v>41655</c:v>
                </c:pt>
                <c:pt idx="2512">
                  <c:v>41654</c:v>
                </c:pt>
                <c:pt idx="2513">
                  <c:v>41653</c:v>
                </c:pt>
                <c:pt idx="2514">
                  <c:v>41652</c:v>
                </c:pt>
                <c:pt idx="2515">
                  <c:v>41651</c:v>
                </c:pt>
                <c:pt idx="2516">
                  <c:v>41650</c:v>
                </c:pt>
                <c:pt idx="2517">
                  <c:v>41649</c:v>
                </c:pt>
                <c:pt idx="2518">
                  <c:v>41648</c:v>
                </c:pt>
                <c:pt idx="2519">
                  <c:v>41647</c:v>
                </c:pt>
                <c:pt idx="2520">
                  <c:v>41646</c:v>
                </c:pt>
                <c:pt idx="2521">
                  <c:v>41645</c:v>
                </c:pt>
                <c:pt idx="2522">
                  <c:v>41644</c:v>
                </c:pt>
                <c:pt idx="2523">
                  <c:v>41643</c:v>
                </c:pt>
                <c:pt idx="2524">
                  <c:v>41642</c:v>
                </c:pt>
                <c:pt idx="2525">
                  <c:v>41641</c:v>
                </c:pt>
                <c:pt idx="2526">
                  <c:v>41640</c:v>
                </c:pt>
                <c:pt idx="2527">
                  <c:v>41639</c:v>
                </c:pt>
                <c:pt idx="2528">
                  <c:v>41638</c:v>
                </c:pt>
                <c:pt idx="2529">
                  <c:v>41637</c:v>
                </c:pt>
                <c:pt idx="2530">
                  <c:v>41636</c:v>
                </c:pt>
                <c:pt idx="2531">
                  <c:v>41635</c:v>
                </c:pt>
                <c:pt idx="2532">
                  <c:v>41634</c:v>
                </c:pt>
                <c:pt idx="2533">
                  <c:v>41633</c:v>
                </c:pt>
                <c:pt idx="2534">
                  <c:v>41632</c:v>
                </c:pt>
                <c:pt idx="2535">
                  <c:v>41631</c:v>
                </c:pt>
                <c:pt idx="2536">
                  <c:v>41630</c:v>
                </c:pt>
                <c:pt idx="2537">
                  <c:v>41629</c:v>
                </c:pt>
                <c:pt idx="2538">
                  <c:v>41628</c:v>
                </c:pt>
                <c:pt idx="2539">
                  <c:v>41627</c:v>
                </c:pt>
                <c:pt idx="2540">
                  <c:v>41626</c:v>
                </c:pt>
                <c:pt idx="2541">
                  <c:v>41625</c:v>
                </c:pt>
                <c:pt idx="2542">
                  <c:v>41624</c:v>
                </c:pt>
                <c:pt idx="2543">
                  <c:v>41623</c:v>
                </c:pt>
                <c:pt idx="2544">
                  <c:v>41622</c:v>
                </c:pt>
                <c:pt idx="2545">
                  <c:v>41621</c:v>
                </c:pt>
                <c:pt idx="2546">
                  <c:v>41620</c:v>
                </c:pt>
                <c:pt idx="2547">
                  <c:v>41619</c:v>
                </c:pt>
                <c:pt idx="2548">
                  <c:v>41618</c:v>
                </c:pt>
                <c:pt idx="2549">
                  <c:v>41617</c:v>
                </c:pt>
                <c:pt idx="2550">
                  <c:v>41616</c:v>
                </c:pt>
                <c:pt idx="2551">
                  <c:v>41615</c:v>
                </c:pt>
                <c:pt idx="2552">
                  <c:v>41614</c:v>
                </c:pt>
                <c:pt idx="2553">
                  <c:v>41613</c:v>
                </c:pt>
                <c:pt idx="2554">
                  <c:v>41612</c:v>
                </c:pt>
                <c:pt idx="2555">
                  <c:v>41611</c:v>
                </c:pt>
                <c:pt idx="2556">
                  <c:v>41610</c:v>
                </c:pt>
                <c:pt idx="2557">
                  <c:v>41609</c:v>
                </c:pt>
                <c:pt idx="2558">
                  <c:v>41608</c:v>
                </c:pt>
                <c:pt idx="2559">
                  <c:v>41607</c:v>
                </c:pt>
                <c:pt idx="2560">
                  <c:v>41606</c:v>
                </c:pt>
                <c:pt idx="2561">
                  <c:v>41605</c:v>
                </c:pt>
                <c:pt idx="2562">
                  <c:v>41604</c:v>
                </c:pt>
                <c:pt idx="2563">
                  <c:v>41603</c:v>
                </c:pt>
                <c:pt idx="2564">
                  <c:v>41602</c:v>
                </c:pt>
                <c:pt idx="2565">
                  <c:v>41601</c:v>
                </c:pt>
                <c:pt idx="2566">
                  <c:v>41600</c:v>
                </c:pt>
                <c:pt idx="2567">
                  <c:v>41599</c:v>
                </c:pt>
                <c:pt idx="2568">
                  <c:v>41598</c:v>
                </c:pt>
                <c:pt idx="2569">
                  <c:v>41597</c:v>
                </c:pt>
                <c:pt idx="2570">
                  <c:v>41596</c:v>
                </c:pt>
                <c:pt idx="2571">
                  <c:v>41595</c:v>
                </c:pt>
                <c:pt idx="2572">
                  <c:v>41594</c:v>
                </c:pt>
                <c:pt idx="2573">
                  <c:v>41593</c:v>
                </c:pt>
                <c:pt idx="2574">
                  <c:v>41592</c:v>
                </c:pt>
                <c:pt idx="2575">
                  <c:v>41591</c:v>
                </c:pt>
                <c:pt idx="2576">
                  <c:v>41590</c:v>
                </c:pt>
                <c:pt idx="2577">
                  <c:v>41589</c:v>
                </c:pt>
                <c:pt idx="2578">
                  <c:v>41588</c:v>
                </c:pt>
                <c:pt idx="2579">
                  <c:v>41587</c:v>
                </c:pt>
                <c:pt idx="2580">
                  <c:v>41586</c:v>
                </c:pt>
                <c:pt idx="2581">
                  <c:v>41585</c:v>
                </c:pt>
                <c:pt idx="2582">
                  <c:v>41584</c:v>
                </c:pt>
                <c:pt idx="2583">
                  <c:v>41583</c:v>
                </c:pt>
                <c:pt idx="2584">
                  <c:v>41582</c:v>
                </c:pt>
                <c:pt idx="2585">
                  <c:v>41581</c:v>
                </c:pt>
                <c:pt idx="2586">
                  <c:v>41580</c:v>
                </c:pt>
                <c:pt idx="2587">
                  <c:v>41579</c:v>
                </c:pt>
                <c:pt idx="2588">
                  <c:v>41578</c:v>
                </c:pt>
                <c:pt idx="2589">
                  <c:v>41577</c:v>
                </c:pt>
                <c:pt idx="2590">
                  <c:v>41576</c:v>
                </c:pt>
                <c:pt idx="2591">
                  <c:v>41575</c:v>
                </c:pt>
                <c:pt idx="2592">
                  <c:v>41574</c:v>
                </c:pt>
                <c:pt idx="2593">
                  <c:v>41573</c:v>
                </c:pt>
                <c:pt idx="2594">
                  <c:v>41572</c:v>
                </c:pt>
                <c:pt idx="2595">
                  <c:v>41571</c:v>
                </c:pt>
                <c:pt idx="2596">
                  <c:v>41570</c:v>
                </c:pt>
                <c:pt idx="2597">
                  <c:v>41569</c:v>
                </c:pt>
                <c:pt idx="2598">
                  <c:v>41568</c:v>
                </c:pt>
                <c:pt idx="2599">
                  <c:v>41567</c:v>
                </c:pt>
                <c:pt idx="2600">
                  <c:v>41566</c:v>
                </c:pt>
                <c:pt idx="2601">
                  <c:v>41565</c:v>
                </c:pt>
                <c:pt idx="2602">
                  <c:v>41564</c:v>
                </c:pt>
                <c:pt idx="2603">
                  <c:v>41563</c:v>
                </c:pt>
                <c:pt idx="2604">
                  <c:v>41562</c:v>
                </c:pt>
                <c:pt idx="2605">
                  <c:v>41561</c:v>
                </c:pt>
                <c:pt idx="2606">
                  <c:v>41560</c:v>
                </c:pt>
                <c:pt idx="2607">
                  <c:v>41559</c:v>
                </c:pt>
                <c:pt idx="2608">
                  <c:v>41558</c:v>
                </c:pt>
                <c:pt idx="2609">
                  <c:v>41557</c:v>
                </c:pt>
                <c:pt idx="2610">
                  <c:v>41556</c:v>
                </c:pt>
                <c:pt idx="2611">
                  <c:v>41555</c:v>
                </c:pt>
                <c:pt idx="2612">
                  <c:v>41554</c:v>
                </c:pt>
                <c:pt idx="2613">
                  <c:v>41553</c:v>
                </c:pt>
                <c:pt idx="2614">
                  <c:v>41552</c:v>
                </c:pt>
                <c:pt idx="2615">
                  <c:v>41551</c:v>
                </c:pt>
                <c:pt idx="2616">
                  <c:v>41550</c:v>
                </c:pt>
                <c:pt idx="2617">
                  <c:v>41549</c:v>
                </c:pt>
                <c:pt idx="2618">
                  <c:v>41548</c:v>
                </c:pt>
                <c:pt idx="2619">
                  <c:v>41547</c:v>
                </c:pt>
                <c:pt idx="2620">
                  <c:v>41546</c:v>
                </c:pt>
                <c:pt idx="2621">
                  <c:v>41545</c:v>
                </c:pt>
                <c:pt idx="2622">
                  <c:v>41544</c:v>
                </c:pt>
                <c:pt idx="2623">
                  <c:v>41543</c:v>
                </c:pt>
                <c:pt idx="2624">
                  <c:v>41542</c:v>
                </c:pt>
                <c:pt idx="2625">
                  <c:v>41541</c:v>
                </c:pt>
                <c:pt idx="2626">
                  <c:v>41540</c:v>
                </c:pt>
                <c:pt idx="2627">
                  <c:v>41539</c:v>
                </c:pt>
                <c:pt idx="2628">
                  <c:v>41538</c:v>
                </c:pt>
                <c:pt idx="2629">
                  <c:v>41537</c:v>
                </c:pt>
                <c:pt idx="2630">
                  <c:v>41536</c:v>
                </c:pt>
                <c:pt idx="2631">
                  <c:v>41535</c:v>
                </c:pt>
                <c:pt idx="2632">
                  <c:v>41534</c:v>
                </c:pt>
                <c:pt idx="2633">
                  <c:v>41533</c:v>
                </c:pt>
                <c:pt idx="2634">
                  <c:v>41532</c:v>
                </c:pt>
                <c:pt idx="2635">
                  <c:v>41531</c:v>
                </c:pt>
                <c:pt idx="2636">
                  <c:v>41530</c:v>
                </c:pt>
                <c:pt idx="2637">
                  <c:v>41529</c:v>
                </c:pt>
                <c:pt idx="2638">
                  <c:v>41528</c:v>
                </c:pt>
                <c:pt idx="2639">
                  <c:v>41527</c:v>
                </c:pt>
                <c:pt idx="2640">
                  <c:v>41526</c:v>
                </c:pt>
                <c:pt idx="2641">
                  <c:v>41525</c:v>
                </c:pt>
                <c:pt idx="2642">
                  <c:v>41524</c:v>
                </c:pt>
                <c:pt idx="2643">
                  <c:v>41523</c:v>
                </c:pt>
                <c:pt idx="2644">
                  <c:v>41522</c:v>
                </c:pt>
                <c:pt idx="2645">
                  <c:v>41521</c:v>
                </c:pt>
                <c:pt idx="2646">
                  <c:v>41520</c:v>
                </c:pt>
                <c:pt idx="2647">
                  <c:v>41519</c:v>
                </c:pt>
                <c:pt idx="2648">
                  <c:v>41518</c:v>
                </c:pt>
                <c:pt idx="2649">
                  <c:v>41517</c:v>
                </c:pt>
                <c:pt idx="2650">
                  <c:v>41516</c:v>
                </c:pt>
                <c:pt idx="2651">
                  <c:v>41515</c:v>
                </c:pt>
                <c:pt idx="2652">
                  <c:v>41514</c:v>
                </c:pt>
                <c:pt idx="2653">
                  <c:v>41513</c:v>
                </c:pt>
                <c:pt idx="2654">
                  <c:v>41512</c:v>
                </c:pt>
                <c:pt idx="2655">
                  <c:v>41511</c:v>
                </c:pt>
                <c:pt idx="2656">
                  <c:v>41510</c:v>
                </c:pt>
                <c:pt idx="2657">
                  <c:v>41509</c:v>
                </c:pt>
                <c:pt idx="2658">
                  <c:v>41508</c:v>
                </c:pt>
                <c:pt idx="2659">
                  <c:v>41507</c:v>
                </c:pt>
                <c:pt idx="2660">
                  <c:v>41506</c:v>
                </c:pt>
                <c:pt idx="2661">
                  <c:v>41505</c:v>
                </c:pt>
                <c:pt idx="2662">
                  <c:v>41504</c:v>
                </c:pt>
                <c:pt idx="2663">
                  <c:v>41503</c:v>
                </c:pt>
                <c:pt idx="2664">
                  <c:v>41502</c:v>
                </c:pt>
                <c:pt idx="2665">
                  <c:v>41501</c:v>
                </c:pt>
                <c:pt idx="2666">
                  <c:v>41500</c:v>
                </c:pt>
                <c:pt idx="2667">
                  <c:v>41499</c:v>
                </c:pt>
                <c:pt idx="2668">
                  <c:v>41498</c:v>
                </c:pt>
                <c:pt idx="2669">
                  <c:v>41497</c:v>
                </c:pt>
                <c:pt idx="2670">
                  <c:v>41496</c:v>
                </c:pt>
                <c:pt idx="2671">
                  <c:v>41495</c:v>
                </c:pt>
                <c:pt idx="2672">
                  <c:v>41494</c:v>
                </c:pt>
                <c:pt idx="2673">
                  <c:v>41493</c:v>
                </c:pt>
                <c:pt idx="2674">
                  <c:v>41492</c:v>
                </c:pt>
                <c:pt idx="2675">
                  <c:v>41491</c:v>
                </c:pt>
                <c:pt idx="2676">
                  <c:v>41490</c:v>
                </c:pt>
                <c:pt idx="2677">
                  <c:v>41489</c:v>
                </c:pt>
                <c:pt idx="2678">
                  <c:v>41488</c:v>
                </c:pt>
                <c:pt idx="2679">
                  <c:v>41487</c:v>
                </c:pt>
                <c:pt idx="2680">
                  <c:v>41486</c:v>
                </c:pt>
                <c:pt idx="2681">
                  <c:v>41485</c:v>
                </c:pt>
                <c:pt idx="2682">
                  <c:v>41484</c:v>
                </c:pt>
                <c:pt idx="2683">
                  <c:v>41483</c:v>
                </c:pt>
                <c:pt idx="2684">
                  <c:v>41482</c:v>
                </c:pt>
                <c:pt idx="2685">
                  <c:v>41481</c:v>
                </c:pt>
                <c:pt idx="2686">
                  <c:v>41480</c:v>
                </c:pt>
                <c:pt idx="2687">
                  <c:v>41479</c:v>
                </c:pt>
                <c:pt idx="2688">
                  <c:v>41478</c:v>
                </c:pt>
                <c:pt idx="2689">
                  <c:v>41477</c:v>
                </c:pt>
                <c:pt idx="2690">
                  <c:v>41476</c:v>
                </c:pt>
                <c:pt idx="2691">
                  <c:v>41475</c:v>
                </c:pt>
                <c:pt idx="2692">
                  <c:v>41474</c:v>
                </c:pt>
                <c:pt idx="2693">
                  <c:v>41473</c:v>
                </c:pt>
                <c:pt idx="2694">
                  <c:v>41472</c:v>
                </c:pt>
                <c:pt idx="2695">
                  <c:v>41471</c:v>
                </c:pt>
                <c:pt idx="2696">
                  <c:v>41470</c:v>
                </c:pt>
                <c:pt idx="2697">
                  <c:v>41469</c:v>
                </c:pt>
                <c:pt idx="2698">
                  <c:v>41468</c:v>
                </c:pt>
                <c:pt idx="2699">
                  <c:v>41467</c:v>
                </c:pt>
                <c:pt idx="2700">
                  <c:v>41466</c:v>
                </c:pt>
                <c:pt idx="2701">
                  <c:v>41465</c:v>
                </c:pt>
                <c:pt idx="2702">
                  <c:v>41464</c:v>
                </c:pt>
                <c:pt idx="2703">
                  <c:v>41463</c:v>
                </c:pt>
                <c:pt idx="2704">
                  <c:v>41462</c:v>
                </c:pt>
                <c:pt idx="2705">
                  <c:v>41461</c:v>
                </c:pt>
                <c:pt idx="2706">
                  <c:v>41460</c:v>
                </c:pt>
                <c:pt idx="2707">
                  <c:v>41459</c:v>
                </c:pt>
                <c:pt idx="2708">
                  <c:v>41458</c:v>
                </c:pt>
                <c:pt idx="2709">
                  <c:v>41457</c:v>
                </c:pt>
                <c:pt idx="2710">
                  <c:v>41456</c:v>
                </c:pt>
                <c:pt idx="2711">
                  <c:v>41455</c:v>
                </c:pt>
                <c:pt idx="2712">
                  <c:v>41454</c:v>
                </c:pt>
                <c:pt idx="2713">
                  <c:v>41453</c:v>
                </c:pt>
                <c:pt idx="2714">
                  <c:v>41452</c:v>
                </c:pt>
                <c:pt idx="2715">
                  <c:v>41451</c:v>
                </c:pt>
                <c:pt idx="2716">
                  <c:v>41450</c:v>
                </c:pt>
                <c:pt idx="2717">
                  <c:v>41449</c:v>
                </c:pt>
                <c:pt idx="2718">
                  <c:v>41448</c:v>
                </c:pt>
                <c:pt idx="2719">
                  <c:v>41447</c:v>
                </c:pt>
                <c:pt idx="2720">
                  <c:v>41446</c:v>
                </c:pt>
                <c:pt idx="2721">
                  <c:v>41445</c:v>
                </c:pt>
                <c:pt idx="2722">
                  <c:v>41444</c:v>
                </c:pt>
                <c:pt idx="2723">
                  <c:v>41443</c:v>
                </c:pt>
                <c:pt idx="2724">
                  <c:v>41442</c:v>
                </c:pt>
                <c:pt idx="2725">
                  <c:v>41441</c:v>
                </c:pt>
                <c:pt idx="2726">
                  <c:v>41440</c:v>
                </c:pt>
                <c:pt idx="2727">
                  <c:v>41439</c:v>
                </c:pt>
                <c:pt idx="2728">
                  <c:v>41438</c:v>
                </c:pt>
                <c:pt idx="2729">
                  <c:v>41437</c:v>
                </c:pt>
                <c:pt idx="2730">
                  <c:v>41436</c:v>
                </c:pt>
                <c:pt idx="2731">
                  <c:v>41435</c:v>
                </c:pt>
                <c:pt idx="2732">
                  <c:v>41434</c:v>
                </c:pt>
                <c:pt idx="2733">
                  <c:v>41433</c:v>
                </c:pt>
                <c:pt idx="2734">
                  <c:v>41432</c:v>
                </c:pt>
                <c:pt idx="2735">
                  <c:v>41431</c:v>
                </c:pt>
                <c:pt idx="2736">
                  <c:v>41430</c:v>
                </c:pt>
                <c:pt idx="2737">
                  <c:v>41429</c:v>
                </c:pt>
                <c:pt idx="2738">
                  <c:v>41428</c:v>
                </c:pt>
                <c:pt idx="2739">
                  <c:v>41427</c:v>
                </c:pt>
                <c:pt idx="2740">
                  <c:v>41426</c:v>
                </c:pt>
                <c:pt idx="2741">
                  <c:v>41425</c:v>
                </c:pt>
                <c:pt idx="2742">
                  <c:v>41424</c:v>
                </c:pt>
                <c:pt idx="2743">
                  <c:v>41423</c:v>
                </c:pt>
                <c:pt idx="2744">
                  <c:v>41422</c:v>
                </c:pt>
                <c:pt idx="2745">
                  <c:v>41421</c:v>
                </c:pt>
                <c:pt idx="2746">
                  <c:v>41420</c:v>
                </c:pt>
                <c:pt idx="2747">
                  <c:v>41419</c:v>
                </c:pt>
                <c:pt idx="2748">
                  <c:v>41418</c:v>
                </c:pt>
                <c:pt idx="2749">
                  <c:v>41417</c:v>
                </c:pt>
                <c:pt idx="2750">
                  <c:v>41416</c:v>
                </c:pt>
                <c:pt idx="2751">
                  <c:v>41415</c:v>
                </c:pt>
                <c:pt idx="2752">
                  <c:v>41414</c:v>
                </c:pt>
                <c:pt idx="2753">
                  <c:v>41413</c:v>
                </c:pt>
                <c:pt idx="2754">
                  <c:v>41412</c:v>
                </c:pt>
                <c:pt idx="2755">
                  <c:v>41411</c:v>
                </c:pt>
                <c:pt idx="2756">
                  <c:v>41410</c:v>
                </c:pt>
                <c:pt idx="2757">
                  <c:v>41409</c:v>
                </c:pt>
                <c:pt idx="2758">
                  <c:v>41408</c:v>
                </c:pt>
                <c:pt idx="2759">
                  <c:v>41407</c:v>
                </c:pt>
                <c:pt idx="2760">
                  <c:v>41406</c:v>
                </c:pt>
                <c:pt idx="2761">
                  <c:v>41405</c:v>
                </c:pt>
                <c:pt idx="2762">
                  <c:v>41404</c:v>
                </c:pt>
                <c:pt idx="2763">
                  <c:v>41403</c:v>
                </c:pt>
                <c:pt idx="2764">
                  <c:v>41402</c:v>
                </c:pt>
                <c:pt idx="2765">
                  <c:v>41401</c:v>
                </c:pt>
                <c:pt idx="2766">
                  <c:v>41400</c:v>
                </c:pt>
                <c:pt idx="2767">
                  <c:v>41399</c:v>
                </c:pt>
                <c:pt idx="2768">
                  <c:v>41398</c:v>
                </c:pt>
                <c:pt idx="2769">
                  <c:v>41397</c:v>
                </c:pt>
                <c:pt idx="2770">
                  <c:v>41396</c:v>
                </c:pt>
                <c:pt idx="2771">
                  <c:v>41395</c:v>
                </c:pt>
                <c:pt idx="2772">
                  <c:v>41394</c:v>
                </c:pt>
                <c:pt idx="2773">
                  <c:v>41393</c:v>
                </c:pt>
                <c:pt idx="2774">
                  <c:v>41392</c:v>
                </c:pt>
                <c:pt idx="2775">
                  <c:v>41391</c:v>
                </c:pt>
                <c:pt idx="2776">
                  <c:v>41390</c:v>
                </c:pt>
                <c:pt idx="2777">
                  <c:v>41389</c:v>
                </c:pt>
                <c:pt idx="2778">
                  <c:v>41388</c:v>
                </c:pt>
                <c:pt idx="2779">
                  <c:v>41387</c:v>
                </c:pt>
                <c:pt idx="2780">
                  <c:v>41386</c:v>
                </c:pt>
                <c:pt idx="2781">
                  <c:v>41385</c:v>
                </c:pt>
                <c:pt idx="2782">
                  <c:v>41384</c:v>
                </c:pt>
                <c:pt idx="2783">
                  <c:v>41383</c:v>
                </c:pt>
                <c:pt idx="2784">
                  <c:v>41382</c:v>
                </c:pt>
                <c:pt idx="2785">
                  <c:v>41381</c:v>
                </c:pt>
                <c:pt idx="2786">
                  <c:v>41380</c:v>
                </c:pt>
                <c:pt idx="2787">
                  <c:v>41379</c:v>
                </c:pt>
                <c:pt idx="2788">
                  <c:v>41378</c:v>
                </c:pt>
                <c:pt idx="2789">
                  <c:v>41377</c:v>
                </c:pt>
                <c:pt idx="2790">
                  <c:v>41376</c:v>
                </c:pt>
                <c:pt idx="2791">
                  <c:v>41375</c:v>
                </c:pt>
                <c:pt idx="2792">
                  <c:v>41374</c:v>
                </c:pt>
                <c:pt idx="2793">
                  <c:v>41373</c:v>
                </c:pt>
                <c:pt idx="2794">
                  <c:v>41372</c:v>
                </c:pt>
                <c:pt idx="2795">
                  <c:v>41371</c:v>
                </c:pt>
                <c:pt idx="2796">
                  <c:v>41370</c:v>
                </c:pt>
                <c:pt idx="2797">
                  <c:v>41369</c:v>
                </c:pt>
                <c:pt idx="2798">
                  <c:v>41368</c:v>
                </c:pt>
                <c:pt idx="2799">
                  <c:v>41367</c:v>
                </c:pt>
                <c:pt idx="2800">
                  <c:v>41366</c:v>
                </c:pt>
                <c:pt idx="2801">
                  <c:v>41365</c:v>
                </c:pt>
                <c:pt idx="2802">
                  <c:v>41364</c:v>
                </c:pt>
                <c:pt idx="2803">
                  <c:v>41363</c:v>
                </c:pt>
                <c:pt idx="2804">
                  <c:v>41362</c:v>
                </c:pt>
                <c:pt idx="2805">
                  <c:v>41361</c:v>
                </c:pt>
                <c:pt idx="2806">
                  <c:v>41360</c:v>
                </c:pt>
                <c:pt idx="2807">
                  <c:v>41359</c:v>
                </c:pt>
                <c:pt idx="2808">
                  <c:v>41358</c:v>
                </c:pt>
                <c:pt idx="2809">
                  <c:v>41357</c:v>
                </c:pt>
                <c:pt idx="2810">
                  <c:v>41356</c:v>
                </c:pt>
                <c:pt idx="2811">
                  <c:v>41355</c:v>
                </c:pt>
                <c:pt idx="2812">
                  <c:v>41354</c:v>
                </c:pt>
                <c:pt idx="2813">
                  <c:v>41353</c:v>
                </c:pt>
                <c:pt idx="2814">
                  <c:v>41352</c:v>
                </c:pt>
                <c:pt idx="2815">
                  <c:v>41351</c:v>
                </c:pt>
                <c:pt idx="2816">
                  <c:v>41350</c:v>
                </c:pt>
                <c:pt idx="2817">
                  <c:v>41349</c:v>
                </c:pt>
                <c:pt idx="2818">
                  <c:v>41348</c:v>
                </c:pt>
                <c:pt idx="2819">
                  <c:v>41347</c:v>
                </c:pt>
                <c:pt idx="2820">
                  <c:v>41346</c:v>
                </c:pt>
                <c:pt idx="2821">
                  <c:v>41345</c:v>
                </c:pt>
                <c:pt idx="2822">
                  <c:v>41344</c:v>
                </c:pt>
                <c:pt idx="2823">
                  <c:v>41343</c:v>
                </c:pt>
                <c:pt idx="2824">
                  <c:v>41342</c:v>
                </c:pt>
                <c:pt idx="2825">
                  <c:v>41341</c:v>
                </c:pt>
                <c:pt idx="2826">
                  <c:v>41340</c:v>
                </c:pt>
                <c:pt idx="2827">
                  <c:v>41339</c:v>
                </c:pt>
                <c:pt idx="2828">
                  <c:v>41338</c:v>
                </c:pt>
                <c:pt idx="2829">
                  <c:v>41337</c:v>
                </c:pt>
                <c:pt idx="2830">
                  <c:v>41336</c:v>
                </c:pt>
                <c:pt idx="2831">
                  <c:v>41335</c:v>
                </c:pt>
                <c:pt idx="2832">
                  <c:v>41334</c:v>
                </c:pt>
                <c:pt idx="2833">
                  <c:v>41333</c:v>
                </c:pt>
                <c:pt idx="2834">
                  <c:v>41332</c:v>
                </c:pt>
                <c:pt idx="2835">
                  <c:v>41331</c:v>
                </c:pt>
                <c:pt idx="2836">
                  <c:v>41330</c:v>
                </c:pt>
                <c:pt idx="2837">
                  <c:v>41329</c:v>
                </c:pt>
                <c:pt idx="2838">
                  <c:v>41328</c:v>
                </c:pt>
                <c:pt idx="2839">
                  <c:v>41327</c:v>
                </c:pt>
                <c:pt idx="2840">
                  <c:v>41326</c:v>
                </c:pt>
                <c:pt idx="2841">
                  <c:v>41325</c:v>
                </c:pt>
                <c:pt idx="2842">
                  <c:v>41324</c:v>
                </c:pt>
                <c:pt idx="2843">
                  <c:v>41323</c:v>
                </c:pt>
                <c:pt idx="2844">
                  <c:v>41322</c:v>
                </c:pt>
                <c:pt idx="2845">
                  <c:v>41321</c:v>
                </c:pt>
                <c:pt idx="2846">
                  <c:v>41320</c:v>
                </c:pt>
                <c:pt idx="2847">
                  <c:v>41319</c:v>
                </c:pt>
                <c:pt idx="2848">
                  <c:v>41318</c:v>
                </c:pt>
                <c:pt idx="2849">
                  <c:v>41317</c:v>
                </c:pt>
                <c:pt idx="2850">
                  <c:v>41316</c:v>
                </c:pt>
                <c:pt idx="2851">
                  <c:v>41315</c:v>
                </c:pt>
                <c:pt idx="2852">
                  <c:v>41314</c:v>
                </c:pt>
                <c:pt idx="2853">
                  <c:v>41313</c:v>
                </c:pt>
                <c:pt idx="2854">
                  <c:v>41312</c:v>
                </c:pt>
                <c:pt idx="2855">
                  <c:v>41311</c:v>
                </c:pt>
                <c:pt idx="2856">
                  <c:v>41310</c:v>
                </c:pt>
                <c:pt idx="2857">
                  <c:v>41309</c:v>
                </c:pt>
                <c:pt idx="2858">
                  <c:v>41308</c:v>
                </c:pt>
                <c:pt idx="2859">
                  <c:v>41307</c:v>
                </c:pt>
                <c:pt idx="2860">
                  <c:v>41306</c:v>
                </c:pt>
                <c:pt idx="2861">
                  <c:v>41305</c:v>
                </c:pt>
                <c:pt idx="2862">
                  <c:v>41304</c:v>
                </c:pt>
                <c:pt idx="2863">
                  <c:v>41303</c:v>
                </c:pt>
                <c:pt idx="2864">
                  <c:v>41302</c:v>
                </c:pt>
                <c:pt idx="2865">
                  <c:v>41301</c:v>
                </c:pt>
                <c:pt idx="2866">
                  <c:v>41300</c:v>
                </c:pt>
                <c:pt idx="2867">
                  <c:v>41299</c:v>
                </c:pt>
                <c:pt idx="2868">
                  <c:v>41298</c:v>
                </c:pt>
                <c:pt idx="2869">
                  <c:v>41297</c:v>
                </c:pt>
                <c:pt idx="2870">
                  <c:v>41296</c:v>
                </c:pt>
                <c:pt idx="2871">
                  <c:v>41295</c:v>
                </c:pt>
                <c:pt idx="2872">
                  <c:v>41294</c:v>
                </c:pt>
                <c:pt idx="2873">
                  <c:v>41293</c:v>
                </c:pt>
                <c:pt idx="2874">
                  <c:v>41292</c:v>
                </c:pt>
                <c:pt idx="2875">
                  <c:v>41291</c:v>
                </c:pt>
                <c:pt idx="2876">
                  <c:v>41290</c:v>
                </c:pt>
                <c:pt idx="2877">
                  <c:v>41289</c:v>
                </c:pt>
                <c:pt idx="2878">
                  <c:v>41288</c:v>
                </c:pt>
                <c:pt idx="2879">
                  <c:v>41287</c:v>
                </c:pt>
                <c:pt idx="2880">
                  <c:v>41286</c:v>
                </c:pt>
                <c:pt idx="2881">
                  <c:v>41285</c:v>
                </c:pt>
                <c:pt idx="2882">
                  <c:v>41284</c:v>
                </c:pt>
                <c:pt idx="2883">
                  <c:v>41283</c:v>
                </c:pt>
                <c:pt idx="2884">
                  <c:v>41282</c:v>
                </c:pt>
                <c:pt idx="2885">
                  <c:v>41281</c:v>
                </c:pt>
                <c:pt idx="2886">
                  <c:v>41280</c:v>
                </c:pt>
                <c:pt idx="2887">
                  <c:v>41279</c:v>
                </c:pt>
                <c:pt idx="2888">
                  <c:v>41278</c:v>
                </c:pt>
                <c:pt idx="2889">
                  <c:v>41277</c:v>
                </c:pt>
                <c:pt idx="2890">
                  <c:v>41276</c:v>
                </c:pt>
                <c:pt idx="2891">
                  <c:v>41275</c:v>
                </c:pt>
                <c:pt idx="2892">
                  <c:v>41274</c:v>
                </c:pt>
                <c:pt idx="2893">
                  <c:v>41273</c:v>
                </c:pt>
                <c:pt idx="2894">
                  <c:v>41272</c:v>
                </c:pt>
                <c:pt idx="2895">
                  <c:v>41271</c:v>
                </c:pt>
                <c:pt idx="2896">
                  <c:v>41270</c:v>
                </c:pt>
                <c:pt idx="2897">
                  <c:v>41269</c:v>
                </c:pt>
                <c:pt idx="2898">
                  <c:v>41268</c:v>
                </c:pt>
                <c:pt idx="2899">
                  <c:v>41267</c:v>
                </c:pt>
                <c:pt idx="2900">
                  <c:v>41266</c:v>
                </c:pt>
                <c:pt idx="2901">
                  <c:v>41265</c:v>
                </c:pt>
                <c:pt idx="2902">
                  <c:v>41264</c:v>
                </c:pt>
                <c:pt idx="2903">
                  <c:v>41263</c:v>
                </c:pt>
                <c:pt idx="2904">
                  <c:v>41262</c:v>
                </c:pt>
                <c:pt idx="2905">
                  <c:v>41261</c:v>
                </c:pt>
                <c:pt idx="2906">
                  <c:v>41260</c:v>
                </c:pt>
                <c:pt idx="2907">
                  <c:v>41259</c:v>
                </c:pt>
                <c:pt idx="2908">
                  <c:v>41258</c:v>
                </c:pt>
                <c:pt idx="2909">
                  <c:v>41257</c:v>
                </c:pt>
                <c:pt idx="2910">
                  <c:v>41256</c:v>
                </c:pt>
                <c:pt idx="2911">
                  <c:v>41255</c:v>
                </c:pt>
                <c:pt idx="2912">
                  <c:v>41254</c:v>
                </c:pt>
                <c:pt idx="2913">
                  <c:v>41253</c:v>
                </c:pt>
                <c:pt idx="2914">
                  <c:v>41252</c:v>
                </c:pt>
                <c:pt idx="2915">
                  <c:v>41251</c:v>
                </c:pt>
                <c:pt idx="2916">
                  <c:v>41250</c:v>
                </c:pt>
                <c:pt idx="2917">
                  <c:v>41249</c:v>
                </c:pt>
                <c:pt idx="2918">
                  <c:v>41248</c:v>
                </c:pt>
                <c:pt idx="2919">
                  <c:v>41247</c:v>
                </c:pt>
                <c:pt idx="2920">
                  <c:v>41246</c:v>
                </c:pt>
                <c:pt idx="2921">
                  <c:v>41245</c:v>
                </c:pt>
                <c:pt idx="2922">
                  <c:v>41244</c:v>
                </c:pt>
                <c:pt idx="2923">
                  <c:v>41243</c:v>
                </c:pt>
                <c:pt idx="2924">
                  <c:v>41242</c:v>
                </c:pt>
                <c:pt idx="2925">
                  <c:v>41241</c:v>
                </c:pt>
                <c:pt idx="2926">
                  <c:v>41240</c:v>
                </c:pt>
                <c:pt idx="2927">
                  <c:v>41239</c:v>
                </c:pt>
                <c:pt idx="2928">
                  <c:v>41238</c:v>
                </c:pt>
                <c:pt idx="2929">
                  <c:v>41237</c:v>
                </c:pt>
                <c:pt idx="2930">
                  <c:v>41236</c:v>
                </c:pt>
                <c:pt idx="2931">
                  <c:v>41235</c:v>
                </c:pt>
                <c:pt idx="2932">
                  <c:v>41234</c:v>
                </c:pt>
                <c:pt idx="2933">
                  <c:v>41233</c:v>
                </c:pt>
                <c:pt idx="2934">
                  <c:v>41232</c:v>
                </c:pt>
                <c:pt idx="2935">
                  <c:v>41231</c:v>
                </c:pt>
                <c:pt idx="2936">
                  <c:v>41230</c:v>
                </c:pt>
                <c:pt idx="2937">
                  <c:v>41229</c:v>
                </c:pt>
                <c:pt idx="2938">
                  <c:v>41228</c:v>
                </c:pt>
                <c:pt idx="2939">
                  <c:v>41227</c:v>
                </c:pt>
                <c:pt idx="2940">
                  <c:v>41226</c:v>
                </c:pt>
                <c:pt idx="2941">
                  <c:v>41225</c:v>
                </c:pt>
                <c:pt idx="2942">
                  <c:v>41224</c:v>
                </c:pt>
                <c:pt idx="2943">
                  <c:v>41223</c:v>
                </c:pt>
                <c:pt idx="2944">
                  <c:v>41222</c:v>
                </c:pt>
                <c:pt idx="2945">
                  <c:v>41221</c:v>
                </c:pt>
                <c:pt idx="2946">
                  <c:v>41220</c:v>
                </c:pt>
                <c:pt idx="2947">
                  <c:v>41219</c:v>
                </c:pt>
                <c:pt idx="2948">
                  <c:v>41218</c:v>
                </c:pt>
                <c:pt idx="2949">
                  <c:v>41217</c:v>
                </c:pt>
                <c:pt idx="2950">
                  <c:v>41216</c:v>
                </c:pt>
                <c:pt idx="2951">
                  <c:v>41215</c:v>
                </c:pt>
                <c:pt idx="2952">
                  <c:v>41214</c:v>
                </c:pt>
                <c:pt idx="2953">
                  <c:v>41213</c:v>
                </c:pt>
                <c:pt idx="2954">
                  <c:v>41212</c:v>
                </c:pt>
                <c:pt idx="2955">
                  <c:v>41211</c:v>
                </c:pt>
                <c:pt idx="2956">
                  <c:v>41210</c:v>
                </c:pt>
                <c:pt idx="2957">
                  <c:v>41209</c:v>
                </c:pt>
                <c:pt idx="2958">
                  <c:v>41208</c:v>
                </c:pt>
                <c:pt idx="2959">
                  <c:v>41207</c:v>
                </c:pt>
                <c:pt idx="2960">
                  <c:v>41206</c:v>
                </c:pt>
                <c:pt idx="2961">
                  <c:v>41205</c:v>
                </c:pt>
                <c:pt idx="2962">
                  <c:v>41204</c:v>
                </c:pt>
                <c:pt idx="2963">
                  <c:v>41203</c:v>
                </c:pt>
                <c:pt idx="2964">
                  <c:v>41202</c:v>
                </c:pt>
                <c:pt idx="2965">
                  <c:v>41201</c:v>
                </c:pt>
                <c:pt idx="2966">
                  <c:v>41200</c:v>
                </c:pt>
                <c:pt idx="2967">
                  <c:v>41199</c:v>
                </c:pt>
                <c:pt idx="2968">
                  <c:v>41198</c:v>
                </c:pt>
                <c:pt idx="2969">
                  <c:v>41197</c:v>
                </c:pt>
                <c:pt idx="2970">
                  <c:v>41196</c:v>
                </c:pt>
                <c:pt idx="2971">
                  <c:v>41195</c:v>
                </c:pt>
                <c:pt idx="2972">
                  <c:v>41194</c:v>
                </c:pt>
                <c:pt idx="2973">
                  <c:v>41193</c:v>
                </c:pt>
                <c:pt idx="2974">
                  <c:v>41192</c:v>
                </c:pt>
                <c:pt idx="2975">
                  <c:v>41191</c:v>
                </c:pt>
                <c:pt idx="2976">
                  <c:v>41190</c:v>
                </c:pt>
                <c:pt idx="2977">
                  <c:v>41189</c:v>
                </c:pt>
                <c:pt idx="2978">
                  <c:v>41188</c:v>
                </c:pt>
                <c:pt idx="2979">
                  <c:v>41187</c:v>
                </c:pt>
                <c:pt idx="2980">
                  <c:v>41186</c:v>
                </c:pt>
                <c:pt idx="2981">
                  <c:v>41185</c:v>
                </c:pt>
                <c:pt idx="2982">
                  <c:v>41184</c:v>
                </c:pt>
                <c:pt idx="2983">
                  <c:v>41183</c:v>
                </c:pt>
                <c:pt idx="2984">
                  <c:v>41182</c:v>
                </c:pt>
                <c:pt idx="2985">
                  <c:v>41181</c:v>
                </c:pt>
                <c:pt idx="2986">
                  <c:v>41180</c:v>
                </c:pt>
                <c:pt idx="2987">
                  <c:v>41179</c:v>
                </c:pt>
                <c:pt idx="2988">
                  <c:v>41178</c:v>
                </c:pt>
                <c:pt idx="2989">
                  <c:v>41177</c:v>
                </c:pt>
                <c:pt idx="2990">
                  <c:v>41176</c:v>
                </c:pt>
                <c:pt idx="2991">
                  <c:v>41175</c:v>
                </c:pt>
                <c:pt idx="2992">
                  <c:v>41174</c:v>
                </c:pt>
                <c:pt idx="2993">
                  <c:v>41173</c:v>
                </c:pt>
                <c:pt idx="2994">
                  <c:v>41172</c:v>
                </c:pt>
                <c:pt idx="2995">
                  <c:v>41171</c:v>
                </c:pt>
                <c:pt idx="2996">
                  <c:v>41170</c:v>
                </c:pt>
                <c:pt idx="2997">
                  <c:v>41169</c:v>
                </c:pt>
                <c:pt idx="2998">
                  <c:v>41168</c:v>
                </c:pt>
                <c:pt idx="2999">
                  <c:v>41167</c:v>
                </c:pt>
                <c:pt idx="3000">
                  <c:v>41166</c:v>
                </c:pt>
                <c:pt idx="3001">
                  <c:v>41165</c:v>
                </c:pt>
                <c:pt idx="3002">
                  <c:v>41164</c:v>
                </c:pt>
                <c:pt idx="3003">
                  <c:v>41163</c:v>
                </c:pt>
                <c:pt idx="3004">
                  <c:v>41162</c:v>
                </c:pt>
                <c:pt idx="3005">
                  <c:v>41161</c:v>
                </c:pt>
                <c:pt idx="3006">
                  <c:v>41160</c:v>
                </c:pt>
                <c:pt idx="3007">
                  <c:v>41159</c:v>
                </c:pt>
                <c:pt idx="3008">
                  <c:v>41158</c:v>
                </c:pt>
                <c:pt idx="3009">
                  <c:v>41157</c:v>
                </c:pt>
                <c:pt idx="3010">
                  <c:v>41156</c:v>
                </c:pt>
                <c:pt idx="3011">
                  <c:v>41155</c:v>
                </c:pt>
                <c:pt idx="3012">
                  <c:v>41154</c:v>
                </c:pt>
                <c:pt idx="3013">
                  <c:v>41153</c:v>
                </c:pt>
                <c:pt idx="3014">
                  <c:v>41152</c:v>
                </c:pt>
                <c:pt idx="3015">
                  <c:v>41151</c:v>
                </c:pt>
                <c:pt idx="3016">
                  <c:v>41150</c:v>
                </c:pt>
                <c:pt idx="3017">
                  <c:v>41149</c:v>
                </c:pt>
                <c:pt idx="3018">
                  <c:v>41148</c:v>
                </c:pt>
                <c:pt idx="3019">
                  <c:v>41147</c:v>
                </c:pt>
                <c:pt idx="3020">
                  <c:v>41146</c:v>
                </c:pt>
                <c:pt idx="3021">
                  <c:v>41145</c:v>
                </c:pt>
                <c:pt idx="3022">
                  <c:v>41144</c:v>
                </c:pt>
                <c:pt idx="3023">
                  <c:v>41143</c:v>
                </c:pt>
                <c:pt idx="3024">
                  <c:v>41142</c:v>
                </c:pt>
                <c:pt idx="3025">
                  <c:v>41141</c:v>
                </c:pt>
                <c:pt idx="3026">
                  <c:v>41140</c:v>
                </c:pt>
                <c:pt idx="3027">
                  <c:v>41139</c:v>
                </c:pt>
                <c:pt idx="3028">
                  <c:v>41138</c:v>
                </c:pt>
                <c:pt idx="3029">
                  <c:v>41137</c:v>
                </c:pt>
                <c:pt idx="3030">
                  <c:v>41136</c:v>
                </c:pt>
                <c:pt idx="3031">
                  <c:v>41135</c:v>
                </c:pt>
                <c:pt idx="3032">
                  <c:v>41134</c:v>
                </c:pt>
                <c:pt idx="3033">
                  <c:v>41133</c:v>
                </c:pt>
                <c:pt idx="3034">
                  <c:v>41132</c:v>
                </c:pt>
                <c:pt idx="3035">
                  <c:v>41131</c:v>
                </c:pt>
                <c:pt idx="3036">
                  <c:v>41130</c:v>
                </c:pt>
                <c:pt idx="3037">
                  <c:v>41129</c:v>
                </c:pt>
                <c:pt idx="3038">
                  <c:v>41128</c:v>
                </c:pt>
                <c:pt idx="3039">
                  <c:v>41127</c:v>
                </c:pt>
                <c:pt idx="3040">
                  <c:v>41126</c:v>
                </c:pt>
                <c:pt idx="3041">
                  <c:v>41125</c:v>
                </c:pt>
                <c:pt idx="3042">
                  <c:v>41124</c:v>
                </c:pt>
                <c:pt idx="3043">
                  <c:v>41123</c:v>
                </c:pt>
                <c:pt idx="3044">
                  <c:v>41122</c:v>
                </c:pt>
                <c:pt idx="3045">
                  <c:v>41121</c:v>
                </c:pt>
                <c:pt idx="3046">
                  <c:v>41120</c:v>
                </c:pt>
                <c:pt idx="3047">
                  <c:v>41119</c:v>
                </c:pt>
                <c:pt idx="3048">
                  <c:v>41118</c:v>
                </c:pt>
                <c:pt idx="3049">
                  <c:v>41117</c:v>
                </c:pt>
                <c:pt idx="3050">
                  <c:v>41116</c:v>
                </c:pt>
                <c:pt idx="3051">
                  <c:v>41115</c:v>
                </c:pt>
                <c:pt idx="3052">
                  <c:v>41114</c:v>
                </c:pt>
                <c:pt idx="3053">
                  <c:v>41113</c:v>
                </c:pt>
                <c:pt idx="3054">
                  <c:v>41112</c:v>
                </c:pt>
                <c:pt idx="3055">
                  <c:v>41111</c:v>
                </c:pt>
                <c:pt idx="3056">
                  <c:v>41110</c:v>
                </c:pt>
                <c:pt idx="3057">
                  <c:v>41109</c:v>
                </c:pt>
                <c:pt idx="3058">
                  <c:v>41108</c:v>
                </c:pt>
                <c:pt idx="3059">
                  <c:v>41107</c:v>
                </c:pt>
                <c:pt idx="3060">
                  <c:v>41106</c:v>
                </c:pt>
                <c:pt idx="3061">
                  <c:v>41105</c:v>
                </c:pt>
                <c:pt idx="3062">
                  <c:v>41104</c:v>
                </c:pt>
                <c:pt idx="3063">
                  <c:v>41103</c:v>
                </c:pt>
                <c:pt idx="3064">
                  <c:v>41102</c:v>
                </c:pt>
                <c:pt idx="3065">
                  <c:v>41101</c:v>
                </c:pt>
                <c:pt idx="3066">
                  <c:v>41100</c:v>
                </c:pt>
                <c:pt idx="3067">
                  <c:v>41099</c:v>
                </c:pt>
                <c:pt idx="3068">
                  <c:v>41098</c:v>
                </c:pt>
                <c:pt idx="3069">
                  <c:v>41097</c:v>
                </c:pt>
                <c:pt idx="3070">
                  <c:v>41096</c:v>
                </c:pt>
                <c:pt idx="3071">
                  <c:v>41095</c:v>
                </c:pt>
                <c:pt idx="3072">
                  <c:v>41094</c:v>
                </c:pt>
                <c:pt idx="3073">
                  <c:v>41093</c:v>
                </c:pt>
                <c:pt idx="3074">
                  <c:v>41092</c:v>
                </c:pt>
                <c:pt idx="3075">
                  <c:v>41091</c:v>
                </c:pt>
                <c:pt idx="3076">
                  <c:v>41090</c:v>
                </c:pt>
                <c:pt idx="3077">
                  <c:v>41089</c:v>
                </c:pt>
                <c:pt idx="3078">
                  <c:v>41088</c:v>
                </c:pt>
                <c:pt idx="3079">
                  <c:v>41087</c:v>
                </c:pt>
                <c:pt idx="3080">
                  <c:v>41086</c:v>
                </c:pt>
                <c:pt idx="3081">
                  <c:v>41085</c:v>
                </c:pt>
                <c:pt idx="3082">
                  <c:v>41084</c:v>
                </c:pt>
                <c:pt idx="3083">
                  <c:v>41083</c:v>
                </c:pt>
                <c:pt idx="3084">
                  <c:v>41082</c:v>
                </c:pt>
                <c:pt idx="3085">
                  <c:v>41081</c:v>
                </c:pt>
                <c:pt idx="3086">
                  <c:v>41080</c:v>
                </c:pt>
                <c:pt idx="3087">
                  <c:v>41079</c:v>
                </c:pt>
                <c:pt idx="3088">
                  <c:v>41078</c:v>
                </c:pt>
                <c:pt idx="3089">
                  <c:v>41077</c:v>
                </c:pt>
                <c:pt idx="3090">
                  <c:v>41076</c:v>
                </c:pt>
                <c:pt idx="3091">
                  <c:v>41075</c:v>
                </c:pt>
                <c:pt idx="3092">
                  <c:v>41074</c:v>
                </c:pt>
                <c:pt idx="3093">
                  <c:v>41073</c:v>
                </c:pt>
                <c:pt idx="3094">
                  <c:v>41072</c:v>
                </c:pt>
                <c:pt idx="3095">
                  <c:v>41071</c:v>
                </c:pt>
                <c:pt idx="3096">
                  <c:v>41070</c:v>
                </c:pt>
                <c:pt idx="3097">
                  <c:v>41069</c:v>
                </c:pt>
                <c:pt idx="3098">
                  <c:v>41068</c:v>
                </c:pt>
                <c:pt idx="3099">
                  <c:v>41067</c:v>
                </c:pt>
                <c:pt idx="3100">
                  <c:v>41066</c:v>
                </c:pt>
                <c:pt idx="3101">
                  <c:v>41065</c:v>
                </c:pt>
                <c:pt idx="3102">
                  <c:v>41064</c:v>
                </c:pt>
                <c:pt idx="3103">
                  <c:v>41063</c:v>
                </c:pt>
                <c:pt idx="3104">
                  <c:v>41062</c:v>
                </c:pt>
                <c:pt idx="3105">
                  <c:v>41061</c:v>
                </c:pt>
                <c:pt idx="3106">
                  <c:v>41060</c:v>
                </c:pt>
                <c:pt idx="3107">
                  <c:v>41059</c:v>
                </c:pt>
                <c:pt idx="3108">
                  <c:v>41058</c:v>
                </c:pt>
                <c:pt idx="3109">
                  <c:v>41057</c:v>
                </c:pt>
                <c:pt idx="3110">
                  <c:v>41056</c:v>
                </c:pt>
                <c:pt idx="3111">
                  <c:v>41055</c:v>
                </c:pt>
                <c:pt idx="3112">
                  <c:v>41054</c:v>
                </c:pt>
                <c:pt idx="3113">
                  <c:v>41053</c:v>
                </c:pt>
                <c:pt idx="3114">
                  <c:v>41052</c:v>
                </c:pt>
                <c:pt idx="3115">
                  <c:v>41051</c:v>
                </c:pt>
                <c:pt idx="3116">
                  <c:v>41050</c:v>
                </c:pt>
                <c:pt idx="3117">
                  <c:v>41049</c:v>
                </c:pt>
                <c:pt idx="3118">
                  <c:v>41048</c:v>
                </c:pt>
                <c:pt idx="3119">
                  <c:v>41047</c:v>
                </c:pt>
                <c:pt idx="3120">
                  <c:v>41046</c:v>
                </c:pt>
                <c:pt idx="3121">
                  <c:v>41045</c:v>
                </c:pt>
                <c:pt idx="3122">
                  <c:v>41044</c:v>
                </c:pt>
                <c:pt idx="3123">
                  <c:v>41043</c:v>
                </c:pt>
                <c:pt idx="3124">
                  <c:v>41042</c:v>
                </c:pt>
                <c:pt idx="3125">
                  <c:v>41041</c:v>
                </c:pt>
                <c:pt idx="3126">
                  <c:v>41040</c:v>
                </c:pt>
                <c:pt idx="3127">
                  <c:v>41039</c:v>
                </c:pt>
                <c:pt idx="3128">
                  <c:v>41038</c:v>
                </c:pt>
                <c:pt idx="3129">
                  <c:v>41037</c:v>
                </c:pt>
                <c:pt idx="3130">
                  <c:v>41036</c:v>
                </c:pt>
                <c:pt idx="3131">
                  <c:v>41035</c:v>
                </c:pt>
                <c:pt idx="3132">
                  <c:v>41034</c:v>
                </c:pt>
                <c:pt idx="3133">
                  <c:v>41033</c:v>
                </c:pt>
                <c:pt idx="3134">
                  <c:v>41032</c:v>
                </c:pt>
                <c:pt idx="3135">
                  <c:v>41031</c:v>
                </c:pt>
                <c:pt idx="3136">
                  <c:v>41030</c:v>
                </c:pt>
                <c:pt idx="3137">
                  <c:v>41029</c:v>
                </c:pt>
                <c:pt idx="3138">
                  <c:v>41028</c:v>
                </c:pt>
                <c:pt idx="3139">
                  <c:v>41027</c:v>
                </c:pt>
                <c:pt idx="3140">
                  <c:v>41026</c:v>
                </c:pt>
                <c:pt idx="3141">
                  <c:v>41025</c:v>
                </c:pt>
                <c:pt idx="3142">
                  <c:v>41024</c:v>
                </c:pt>
                <c:pt idx="3143">
                  <c:v>41023</c:v>
                </c:pt>
                <c:pt idx="3144">
                  <c:v>41022</c:v>
                </c:pt>
                <c:pt idx="3145">
                  <c:v>41021</c:v>
                </c:pt>
                <c:pt idx="3146">
                  <c:v>41020</c:v>
                </c:pt>
                <c:pt idx="3147">
                  <c:v>41019</c:v>
                </c:pt>
                <c:pt idx="3148">
                  <c:v>41018</c:v>
                </c:pt>
                <c:pt idx="3149">
                  <c:v>41017</c:v>
                </c:pt>
                <c:pt idx="3150">
                  <c:v>41016</c:v>
                </c:pt>
                <c:pt idx="3151">
                  <c:v>41015</c:v>
                </c:pt>
                <c:pt idx="3152">
                  <c:v>41014</c:v>
                </c:pt>
                <c:pt idx="3153">
                  <c:v>41013</c:v>
                </c:pt>
                <c:pt idx="3154">
                  <c:v>41012</c:v>
                </c:pt>
                <c:pt idx="3155">
                  <c:v>41011</c:v>
                </c:pt>
                <c:pt idx="3156">
                  <c:v>41010</c:v>
                </c:pt>
                <c:pt idx="3157">
                  <c:v>41009</c:v>
                </c:pt>
                <c:pt idx="3158">
                  <c:v>41008</c:v>
                </c:pt>
                <c:pt idx="3159">
                  <c:v>41007</c:v>
                </c:pt>
                <c:pt idx="3160">
                  <c:v>41006</c:v>
                </c:pt>
                <c:pt idx="3161">
                  <c:v>41005</c:v>
                </c:pt>
                <c:pt idx="3162">
                  <c:v>41004</c:v>
                </c:pt>
                <c:pt idx="3163">
                  <c:v>41003</c:v>
                </c:pt>
                <c:pt idx="3164">
                  <c:v>41002</c:v>
                </c:pt>
                <c:pt idx="3165">
                  <c:v>41001</c:v>
                </c:pt>
                <c:pt idx="3166">
                  <c:v>41000</c:v>
                </c:pt>
                <c:pt idx="3167">
                  <c:v>40999</c:v>
                </c:pt>
                <c:pt idx="3168">
                  <c:v>40998</c:v>
                </c:pt>
                <c:pt idx="3169">
                  <c:v>40997</c:v>
                </c:pt>
                <c:pt idx="3170">
                  <c:v>40996</c:v>
                </c:pt>
                <c:pt idx="3171">
                  <c:v>40995</c:v>
                </c:pt>
                <c:pt idx="3172">
                  <c:v>40994</c:v>
                </c:pt>
                <c:pt idx="3173">
                  <c:v>40993</c:v>
                </c:pt>
                <c:pt idx="3174">
                  <c:v>40992</c:v>
                </c:pt>
                <c:pt idx="3175">
                  <c:v>40991</c:v>
                </c:pt>
                <c:pt idx="3176">
                  <c:v>40990</c:v>
                </c:pt>
                <c:pt idx="3177">
                  <c:v>40989</c:v>
                </c:pt>
                <c:pt idx="3178">
                  <c:v>40988</c:v>
                </c:pt>
                <c:pt idx="3179">
                  <c:v>40987</c:v>
                </c:pt>
                <c:pt idx="3180">
                  <c:v>40986</c:v>
                </c:pt>
                <c:pt idx="3181">
                  <c:v>40985</c:v>
                </c:pt>
                <c:pt idx="3182">
                  <c:v>40984</c:v>
                </c:pt>
                <c:pt idx="3183">
                  <c:v>40983</c:v>
                </c:pt>
                <c:pt idx="3184">
                  <c:v>40982</c:v>
                </c:pt>
                <c:pt idx="3185">
                  <c:v>40981</c:v>
                </c:pt>
                <c:pt idx="3186">
                  <c:v>40980</c:v>
                </c:pt>
                <c:pt idx="3187">
                  <c:v>40979</c:v>
                </c:pt>
                <c:pt idx="3188">
                  <c:v>40978</c:v>
                </c:pt>
                <c:pt idx="3189">
                  <c:v>40977</c:v>
                </c:pt>
                <c:pt idx="3190">
                  <c:v>40976</c:v>
                </c:pt>
                <c:pt idx="3191">
                  <c:v>40975</c:v>
                </c:pt>
                <c:pt idx="3192">
                  <c:v>40974</c:v>
                </c:pt>
                <c:pt idx="3193">
                  <c:v>40973</c:v>
                </c:pt>
                <c:pt idx="3194">
                  <c:v>40972</c:v>
                </c:pt>
                <c:pt idx="3195">
                  <c:v>40971</c:v>
                </c:pt>
                <c:pt idx="3196">
                  <c:v>40970</c:v>
                </c:pt>
                <c:pt idx="3197">
                  <c:v>40969</c:v>
                </c:pt>
                <c:pt idx="3198">
                  <c:v>40968</c:v>
                </c:pt>
                <c:pt idx="3199">
                  <c:v>40967</c:v>
                </c:pt>
                <c:pt idx="3200">
                  <c:v>40966</c:v>
                </c:pt>
                <c:pt idx="3201">
                  <c:v>40965</c:v>
                </c:pt>
                <c:pt idx="3202">
                  <c:v>40964</c:v>
                </c:pt>
                <c:pt idx="3203">
                  <c:v>40963</c:v>
                </c:pt>
                <c:pt idx="3204">
                  <c:v>40962</c:v>
                </c:pt>
                <c:pt idx="3205">
                  <c:v>40961</c:v>
                </c:pt>
                <c:pt idx="3206">
                  <c:v>40960</c:v>
                </c:pt>
                <c:pt idx="3207">
                  <c:v>40959</c:v>
                </c:pt>
                <c:pt idx="3208">
                  <c:v>40958</c:v>
                </c:pt>
                <c:pt idx="3209">
                  <c:v>40957</c:v>
                </c:pt>
                <c:pt idx="3210">
                  <c:v>40956</c:v>
                </c:pt>
                <c:pt idx="3211">
                  <c:v>40955</c:v>
                </c:pt>
                <c:pt idx="3212">
                  <c:v>40954</c:v>
                </c:pt>
                <c:pt idx="3213">
                  <c:v>40953</c:v>
                </c:pt>
                <c:pt idx="3214">
                  <c:v>40952</c:v>
                </c:pt>
                <c:pt idx="3215">
                  <c:v>40951</c:v>
                </c:pt>
                <c:pt idx="3216">
                  <c:v>40950</c:v>
                </c:pt>
                <c:pt idx="3217">
                  <c:v>40949</c:v>
                </c:pt>
                <c:pt idx="3218">
                  <c:v>40948</c:v>
                </c:pt>
                <c:pt idx="3219">
                  <c:v>40947</c:v>
                </c:pt>
                <c:pt idx="3220">
                  <c:v>40946</c:v>
                </c:pt>
                <c:pt idx="3221">
                  <c:v>40945</c:v>
                </c:pt>
                <c:pt idx="3222">
                  <c:v>40944</c:v>
                </c:pt>
                <c:pt idx="3223">
                  <c:v>40943</c:v>
                </c:pt>
                <c:pt idx="3224">
                  <c:v>40942</c:v>
                </c:pt>
                <c:pt idx="3225">
                  <c:v>40941</c:v>
                </c:pt>
                <c:pt idx="3226">
                  <c:v>40940</c:v>
                </c:pt>
                <c:pt idx="3227">
                  <c:v>40939</c:v>
                </c:pt>
                <c:pt idx="3228">
                  <c:v>40938</c:v>
                </c:pt>
                <c:pt idx="3229">
                  <c:v>40937</c:v>
                </c:pt>
                <c:pt idx="3230">
                  <c:v>40936</c:v>
                </c:pt>
                <c:pt idx="3231">
                  <c:v>40935</c:v>
                </c:pt>
                <c:pt idx="3232">
                  <c:v>40934</c:v>
                </c:pt>
                <c:pt idx="3233">
                  <c:v>40933</c:v>
                </c:pt>
                <c:pt idx="3234">
                  <c:v>40932</c:v>
                </c:pt>
                <c:pt idx="3235">
                  <c:v>40931</c:v>
                </c:pt>
                <c:pt idx="3236">
                  <c:v>40930</c:v>
                </c:pt>
                <c:pt idx="3237">
                  <c:v>40929</c:v>
                </c:pt>
                <c:pt idx="3238">
                  <c:v>40928</c:v>
                </c:pt>
                <c:pt idx="3239">
                  <c:v>40927</c:v>
                </c:pt>
                <c:pt idx="3240">
                  <c:v>40926</c:v>
                </c:pt>
                <c:pt idx="3241">
                  <c:v>40925</c:v>
                </c:pt>
                <c:pt idx="3242">
                  <c:v>40924</c:v>
                </c:pt>
                <c:pt idx="3243">
                  <c:v>40923</c:v>
                </c:pt>
                <c:pt idx="3244">
                  <c:v>40922</c:v>
                </c:pt>
                <c:pt idx="3245">
                  <c:v>40921</c:v>
                </c:pt>
                <c:pt idx="3246">
                  <c:v>40920</c:v>
                </c:pt>
                <c:pt idx="3247">
                  <c:v>40919</c:v>
                </c:pt>
                <c:pt idx="3248">
                  <c:v>40918</c:v>
                </c:pt>
                <c:pt idx="3249">
                  <c:v>40917</c:v>
                </c:pt>
                <c:pt idx="3250">
                  <c:v>40916</c:v>
                </c:pt>
                <c:pt idx="3251">
                  <c:v>40915</c:v>
                </c:pt>
                <c:pt idx="3252">
                  <c:v>40914</c:v>
                </c:pt>
                <c:pt idx="3253">
                  <c:v>40913</c:v>
                </c:pt>
                <c:pt idx="3254">
                  <c:v>40912</c:v>
                </c:pt>
                <c:pt idx="3255">
                  <c:v>40911</c:v>
                </c:pt>
                <c:pt idx="3256">
                  <c:v>40910</c:v>
                </c:pt>
                <c:pt idx="3257">
                  <c:v>40909</c:v>
                </c:pt>
              </c:numCache>
            </c:numRef>
          </c:cat>
          <c:val>
            <c:numRef>
              <c:f>'data 2012+'!$S$10:$S$3267</c:f>
              <c:numCache>
                <c:formatCode>_(* #,##0.00_);_(* \(#,##0.00\);_(* "-"??_);_(@_)</c:formatCode>
                <c:ptCount val="3258"/>
                <c:pt idx="1">
                  <c:v>23.602263664459759</c:v>
                </c:pt>
                <c:pt idx="2">
                  <c:v>23.59727257305379</c:v>
                </c:pt>
                <c:pt idx="3">
                  <c:v>23.592433844440794</c:v>
                </c:pt>
                <c:pt idx="4">
                  <c:v>23.587997962968206</c:v>
                </c:pt>
                <c:pt idx="5">
                  <c:v>23.584077929730409</c:v>
                </c:pt>
                <c:pt idx="6">
                  <c:v>23.580837847449185</c:v>
                </c:pt>
                <c:pt idx="7">
                  <c:v>23.578071729262341</c:v>
                </c:pt>
                <c:pt idx="8">
                  <c:v>23.576159520430142</c:v>
                </c:pt>
                <c:pt idx="9">
                  <c:v>23.575236280811474</c:v>
                </c:pt>
                <c:pt idx="10">
                  <c:v>23.573828032467667</c:v>
                </c:pt>
                <c:pt idx="11">
                  <c:v>23.572290598338576</c:v>
                </c:pt>
                <c:pt idx="12">
                  <c:v>23.570506032824536</c:v>
                </c:pt>
                <c:pt idx="13">
                  <c:v>23.568914599927165</c:v>
                </c:pt>
                <c:pt idx="14">
                  <c:v>23.567012628501658</c:v>
                </c:pt>
                <c:pt idx="15">
                  <c:v>23.5655704965829</c:v>
                </c:pt>
                <c:pt idx="16">
                  <c:v>23.565400476947477</c:v>
                </c:pt>
                <c:pt idx="17">
                  <c:v>23.566130764825008</c:v>
                </c:pt>
                <c:pt idx="18">
                  <c:v>23.56678460772924</c:v>
                </c:pt>
                <c:pt idx="19">
                  <c:v>23.567073641239311</c:v>
                </c:pt>
                <c:pt idx="20">
                  <c:v>23.567585736440613</c:v>
                </c:pt>
                <c:pt idx="21">
                  <c:v>23.567631873383871</c:v>
                </c:pt>
                <c:pt idx="22">
                  <c:v>23.56768518034378</c:v>
                </c:pt>
                <c:pt idx="23">
                  <c:v>23.568544889533086</c:v>
                </c:pt>
                <c:pt idx="24">
                  <c:v>23.570349326701653</c:v>
                </c:pt>
                <c:pt idx="25">
                  <c:v>23.571896887781879</c:v>
                </c:pt>
                <c:pt idx="26">
                  <c:v>23.573370435182628</c:v>
                </c:pt>
                <c:pt idx="27">
                  <c:v>23.574926384731057</c:v>
                </c:pt>
                <c:pt idx="28">
                  <c:v>23.57669690638129</c:v>
                </c:pt>
                <c:pt idx="29">
                  <c:v>23.579024487186231</c:v>
                </c:pt>
                <c:pt idx="30">
                  <c:v>23.581740749620721</c:v>
                </c:pt>
                <c:pt idx="31">
                  <c:v>23.583946608735083</c:v>
                </c:pt>
                <c:pt idx="32">
                  <c:v>23.586011680794531</c:v>
                </c:pt>
                <c:pt idx="33">
                  <c:v>23.588282500635902</c:v>
                </c:pt>
                <c:pt idx="34">
                  <c:v>23.589733165191721</c:v>
                </c:pt>
                <c:pt idx="35">
                  <c:v>23.59060083043347</c:v>
                </c:pt>
                <c:pt idx="36">
                  <c:v>23.591510146526311</c:v>
                </c:pt>
                <c:pt idx="37">
                  <c:v>23.593099682593557</c:v>
                </c:pt>
                <c:pt idx="38">
                  <c:v>23.59441884835374</c:v>
                </c:pt>
                <c:pt idx="39">
                  <c:v>23.594925924794669</c:v>
                </c:pt>
                <c:pt idx="40">
                  <c:v>23.595765800715924</c:v>
                </c:pt>
                <c:pt idx="41">
                  <c:v>23.596393058643123</c:v>
                </c:pt>
                <c:pt idx="42">
                  <c:v>23.597060754938322</c:v>
                </c:pt>
                <c:pt idx="43">
                  <c:v>23.597871506439489</c:v>
                </c:pt>
                <c:pt idx="44">
                  <c:v>23.599623900049803</c:v>
                </c:pt>
                <c:pt idx="45">
                  <c:v>23.601656266704978</c:v>
                </c:pt>
                <c:pt idx="46">
                  <c:v>23.603249352468371</c:v>
                </c:pt>
                <c:pt idx="47">
                  <c:v>23.604144255819328</c:v>
                </c:pt>
                <c:pt idx="48">
                  <c:v>23.604482977976375</c:v>
                </c:pt>
                <c:pt idx="49">
                  <c:v>23.60477439432173</c:v>
                </c:pt>
                <c:pt idx="50">
                  <c:v>23.604851731585264</c:v>
                </c:pt>
                <c:pt idx="51">
                  <c:v>23.605992184066196</c:v>
                </c:pt>
                <c:pt idx="52">
                  <c:v>23.607367897505029</c:v>
                </c:pt>
                <c:pt idx="53">
                  <c:v>23.608614080945067</c:v>
                </c:pt>
                <c:pt idx="54">
                  <c:v>23.609446390114435</c:v>
                </c:pt>
                <c:pt idx="55">
                  <c:v>23.610355442423529</c:v>
                </c:pt>
                <c:pt idx="56">
                  <c:v>23.611260172740952</c:v>
                </c:pt>
                <c:pt idx="57">
                  <c:v>23.611849305702791</c:v>
                </c:pt>
                <c:pt idx="58">
                  <c:v>23.612540432577596</c:v>
                </c:pt>
                <c:pt idx="59">
                  <c:v>23.613428660470227</c:v>
                </c:pt>
                <c:pt idx="60">
                  <c:v>23.614058969491992</c:v>
                </c:pt>
                <c:pt idx="61">
                  <c:v>23.614768070376723</c:v>
                </c:pt>
                <c:pt idx="62">
                  <c:v>23.615515060726437</c:v>
                </c:pt>
                <c:pt idx="63">
                  <c:v>23.615711224496124</c:v>
                </c:pt>
                <c:pt idx="64">
                  <c:v>23.61631304042206</c:v>
                </c:pt>
                <c:pt idx="65">
                  <c:v>23.617749117649698</c:v>
                </c:pt>
                <c:pt idx="66">
                  <c:v>23.619000486701939</c:v>
                </c:pt>
                <c:pt idx="67">
                  <c:v>23.61957872534666</c:v>
                </c:pt>
                <c:pt idx="68">
                  <c:v>23.620388491826414</c:v>
                </c:pt>
                <c:pt idx="69">
                  <c:v>23.621405008816083</c:v>
                </c:pt>
                <c:pt idx="70">
                  <c:v>23.622499181741393</c:v>
                </c:pt>
                <c:pt idx="71">
                  <c:v>23.623787664595067</c:v>
                </c:pt>
                <c:pt idx="72">
                  <c:v>23.625548863279882</c:v>
                </c:pt>
                <c:pt idx="73">
                  <c:v>23.627355716945395</c:v>
                </c:pt>
                <c:pt idx="74">
                  <c:v>23.628458577181171</c:v>
                </c:pt>
                <c:pt idx="75">
                  <c:v>23.629227434116476</c:v>
                </c:pt>
                <c:pt idx="76">
                  <c:v>23.629872736015681</c:v>
                </c:pt>
                <c:pt idx="77">
                  <c:v>23.630438371861647</c:v>
                </c:pt>
                <c:pt idx="78">
                  <c:v>23.631402554443646</c:v>
                </c:pt>
                <c:pt idx="79">
                  <c:v>23.632446564640112</c:v>
                </c:pt>
                <c:pt idx="80">
                  <c:v>23.633562232660449</c:v>
                </c:pt>
                <c:pt idx="81">
                  <c:v>23.633881369626497</c:v>
                </c:pt>
                <c:pt idx="82">
                  <c:v>23.634158860286075</c:v>
                </c:pt>
                <c:pt idx="83">
                  <c:v>23.633963419291646</c:v>
                </c:pt>
                <c:pt idx="84">
                  <c:v>23.633122966730216</c:v>
                </c:pt>
                <c:pt idx="85">
                  <c:v>23.632118620921926</c:v>
                </c:pt>
                <c:pt idx="86">
                  <c:v>23.631368761756594</c:v>
                </c:pt>
                <c:pt idx="87">
                  <c:v>23.631053528539972</c:v>
                </c:pt>
                <c:pt idx="88">
                  <c:v>23.630565561779473</c:v>
                </c:pt>
                <c:pt idx="89">
                  <c:v>23.629498804144326</c:v>
                </c:pt>
                <c:pt idx="90">
                  <c:v>23.628591023946495</c:v>
                </c:pt>
                <c:pt idx="91">
                  <c:v>23.627174829804609</c:v>
                </c:pt>
                <c:pt idx="92">
                  <c:v>23.6250796158679</c:v>
                </c:pt>
                <c:pt idx="93">
                  <c:v>23.623217965938288</c:v>
                </c:pt>
                <c:pt idx="94">
                  <c:v>23.621313001050655</c:v>
                </c:pt>
                <c:pt idx="95">
                  <c:v>23.618960863977971</c:v>
                </c:pt>
                <c:pt idx="96">
                  <c:v>23.616528998576509</c:v>
                </c:pt>
                <c:pt idx="97">
                  <c:v>23.614017036683332</c:v>
                </c:pt>
                <c:pt idx="98">
                  <c:v>23.610512648101576</c:v>
                </c:pt>
                <c:pt idx="99">
                  <c:v>23.606476735395958</c:v>
                </c:pt>
                <c:pt idx="100">
                  <c:v>23.602199758978745</c:v>
                </c:pt>
                <c:pt idx="101">
                  <c:v>23.597716765695097</c:v>
                </c:pt>
                <c:pt idx="102">
                  <c:v>23.592528498927479</c:v>
                </c:pt>
                <c:pt idx="103">
                  <c:v>23.587409035152298</c:v>
                </c:pt>
                <c:pt idx="104">
                  <c:v>23.582083458047951</c:v>
                </c:pt>
                <c:pt idx="105">
                  <c:v>23.576424057501221</c:v>
                </c:pt>
                <c:pt idx="106">
                  <c:v>23.570471377845156</c:v>
                </c:pt>
                <c:pt idx="107">
                  <c:v>23.564947425244153</c:v>
                </c:pt>
                <c:pt idx="108">
                  <c:v>23.559314160807311</c:v>
                </c:pt>
                <c:pt idx="109">
                  <c:v>23.553921657844715</c:v>
                </c:pt>
                <c:pt idx="110">
                  <c:v>23.548586742018408</c:v>
                </c:pt>
                <c:pt idx="111">
                  <c:v>23.543256935073316</c:v>
                </c:pt>
                <c:pt idx="112">
                  <c:v>23.537202883287645</c:v>
                </c:pt>
                <c:pt idx="113">
                  <c:v>23.531187204749205</c:v>
                </c:pt>
                <c:pt idx="114">
                  <c:v>23.526211181840768</c:v>
                </c:pt>
                <c:pt idx="115">
                  <c:v>23.521757383513837</c:v>
                </c:pt>
                <c:pt idx="116">
                  <c:v>23.51702723435648</c:v>
                </c:pt>
                <c:pt idx="117">
                  <c:v>23.511860110998008</c:v>
                </c:pt>
                <c:pt idx="118">
                  <c:v>23.506660029574952</c:v>
                </c:pt>
                <c:pt idx="119">
                  <c:v>23.5011530687011</c:v>
                </c:pt>
                <c:pt idx="120">
                  <c:v>23.495094340584149</c:v>
                </c:pt>
                <c:pt idx="121">
                  <c:v>23.489832384985672</c:v>
                </c:pt>
                <c:pt idx="122">
                  <c:v>23.485332410285061</c:v>
                </c:pt>
                <c:pt idx="123">
                  <c:v>23.480857437630515</c:v>
                </c:pt>
                <c:pt idx="124">
                  <c:v>23.476274604511701</c:v>
                </c:pt>
                <c:pt idx="125">
                  <c:v>23.47119379221007</c:v>
                </c:pt>
                <c:pt idx="126">
                  <c:v>23.465920168314295</c:v>
                </c:pt>
                <c:pt idx="127">
                  <c:v>23.46067146768203</c:v>
                </c:pt>
                <c:pt idx="128">
                  <c:v>23.456565860360719</c:v>
                </c:pt>
                <c:pt idx="129">
                  <c:v>23.453240748090224</c:v>
                </c:pt>
                <c:pt idx="130">
                  <c:v>23.450024963737832</c:v>
                </c:pt>
                <c:pt idx="131">
                  <c:v>23.446852266888278</c:v>
                </c:pt>
                <c:pt idx="132">
                  <c:v>23.443836944914537</c:v>
                </c:pt>
                <c:pt idx="133">
                  <c:v>23.440185297647677</c:v>
                </c:pt>
                <c:pt idx="134">
                  <c:v>23.43689000695198</c:v>
                </c:pt>
                <c:pt idx="135">
                  <c:v>23.434256081071936</c:v>
                </c:pt>
                <c:pt idx="136">
                  <c:v>23.432388493959273</c:v>
                </c:pt>
                <c:pt idx="137">
                  <c:v>23.430174290697757</c:v>
                </c:pt>
                <c:pt idx="138">
                  <c:v>23.428122500504479</c:v>
                </c:pt>
                <c:pt idx="139">
                  <c:v>23.426034811341296</c:v>
                </c:pt>
                <c:pt idx="140">
                  <c:v>23.423400553042004</c:v>
                </c:pt>
                <c:pt idx="141">
                  <c:v>23.421019923458385</c:v>
                </c:pt>
                <c:pt idx="142">
                  <c:v>23.419724768667539</c:v>
                </c:pt>
                <c:pt idx="143">
                  <c:v>23.41884859992496</c:v>
                </c:pt>
                <c:pt idx="144">
                  <c:v>23.417498066760043</c:v>
                </c:pt>
                <c:pt idx="145">
                  <c:v>23.415575973079488</c:v>
                </c:pt>
                <c:pt idx="146">
                  <c:v>23.414002669516133</c:v>
                </c:pt>
                <c:pt idx="147">
                  <c:v>23.412609129574733</c:v>
                </c:pt>
                <c:pt idx="148">
                  <c:v>23.411119144969661</c:v>
                </c:pt>
                <c:pt idx="149">
                  <c:v>23.410820099996268</c:v>
                </c:pt>
                <c:pt idx="150">
                  <c:v>23.411561792955141</c:v>
                </c:pt>
                <c:pt idx="151">
                  <c:v>23.412094481261452</c:v>
                </c:pt>
                <c:pt idx="152">
                  <c:v>23.412631528216792</c:v>
                </c:pt>
                <c:pt idx="153">
                  <c:v>23.413022510615487</c:v>
                </c:pt>
                <c:pt idx="154">
                  <c:v>23.413549329014735</c:v>
                </c:pt>
                <c:pt idx="155">
                  <c:v>23.414763073816889</c:v>
                </c:pt>
                <c:pt idx="156">
                  <c:v>23.416593101024265</c:v>
                </c:pt>
                <c:pt idx="157">
                  <c:v>23.418657447952231</c:v>
                </c:pt>
                <c:pt idx="158">
                  <c:v>23.420479352618926</c:v>
                </c:pt>
                <c:pt idx="159">
                  <c:v>23.422198434506377</c:v>
                </c:pt>
                <c:pt idx="160">
                  <c:v>23.423875352251386</c:v>
                </c:pt>
                <c:pt idx="161">
                  <c:v>23.425382276785513</c:v>
                </c:pt>
                <c:pt idx="162">
                  <c:v>23.427054958199847</c:v>
                </c:pt>
                <c:pt idx="163">
                  <c:v>23.42942767290327</c:v>
                </c:pt>
                <c:pt idx="164">
                  <c:v>23.43199332951859</c:v>
                </c:pt>
                <c:pt idx="165">
                  <c:v>23.434287004544249</c:v>
                </c:pt>
                <c:pt idx="166">
                  <c:v>23.435961853344374</c:v>
                </c:pt>
                <c:pt idx="167">
                  <c:v>23.437770124780251</c:v>
                </c:pt>
                <c:pt idx="168">
                  <c:v>23.439123932514015</c:v>
                </c:pt>
                <c:pt idx="169">
                  <c:v>23.440089391877404</c:v>
                </c:pt>
                <c:pt idx="170">
                  <c:v>23.44173558452454</c:v>
                </c:pt>
                <c:pt idx="171">
                  <c:v>23.443353267891723</c:v>
                </c:pt>
                <c:pt idx="172">
                  <c:v>23.444595975094401</c:v>
                </c:pt>
                <c:pt idx="173">
                  <c:v>23.445576996724835</c:v>
                </c:pt>
                <c:pt idx="174">
                  <c:v>23.446466790984115</c:v>
                </c:pt>
                <c:pt idx="175">
                  <c:v>23.446828184359681</c:v>
                </c:pt>
                <c:pt idx="176">
                  <c:v>23.446168272415747</c:v>
                </c:pt>
                <c:pt idx="177">
                  <c:v>23.44529654067837</c:v>
                </c:pt>
                <c:pt idx="178">
                  <c:v>23.444202010819406</c:v>
                </c:pt>
                <c:pt idx="179">
                  <c:v>23.44209309954682</c:v>
                </c:pt>
                <c:pt idx="180">
                  <c:v>23.439237741205389</c:v>
                </c:pt>
                <c:pt idx="181">
                  <c:v>23.435814550564064</c:v>
                </c:pt>
                <c:pt idx="182">
                  <c:v>23.43132100204814</c:v>
                </c:pt>
                <c:pt idx="183">
                  <c:v>23.426409685650761</c:v>
                </c:pt>
                <c:pt idx="184">
                  <c:v>23.421091925204355</c:v>
                </c:pt>
                <c:pt idx="185">
                  <c:v>23.415133246245077</c:v>
                </c:pt>
                <c:pt idx="186">
                  <c:v>23.408514981730978</c:v>
                </c:pt>
                <c:pt idx="187">
                  <c:v>23.40147501679326</c:v>
                </c:pt>
                <c:pt idx="188">
                  <c:v>23.393957423252729</c:v>
                </c:pt>
                <c:pt idx="189">
                  <c:v>23.385475256352827</c:v>
                </c:pt>
                <c:pt idx="190">
                  <c:v>23.376446129971935</c:v>
                </c:pt>
                <c:pt idx="191">
                  <c:v>23.367906221005939</c:v>
                </c:pt>
                <c:pt idx="192">
                  <c:v>23.359593684522647</c:v>
                </c:pt>
                <c:pt idx="193">
                  <c:v>23.350322457676832</c:v>
                </c:pt>
                <c:pt idx="194">
                  <c:v>23.340345696556067</c:v>
                </c:pt>
                <c:pt idx="195">
                  <c:v>23.330200745232151</c:v>
                </c:pt>
                <c:pt idx="196">
                  <c:v>23.319680490429821</c:v>
                </c:pt>
                <c:pt idx="197">
                  <c:v>23.308674135247308</c:v>
                </c:pt>
                <c:pt idx="198">
                  <c:v>23.29808349911832</c:v>
                </c:pt>
                <c:pt idx="199">
                  <c:v>23.287397592080922</c:v>
                </c:pt>
                <c:pt idx="200">
                  <c:v>23.275971824625117</c:v>
                </c:pt>
                <c:pt idx="201">
                  <c:v>23.264233832892188</c:v>
                </c:pt>
                <c:pt idx="202">
                  <c:v>23.251879180879833</c:v>
                </c:pt>
                <c:pt idx="203">
                  <c:v>23.239020742762396</c:v>
                </c:pt>
                <c:pt idx="204">
                  <c:v>23.226391081175187</c:v>
                </c:pt>
                <c:pt idx="205">
                  <c:v>23.214963461772278</c:v>
                </c:pt>
                <c:pt idx="206">
                  <c:v>23.205100493812385</c:v>
                </c:pt>
                <c:pt idx="207">
                  <c:v>23.195524161753344</c:v>
                </c:pt>
                <c:pt idx="208">
                  <c:v>23.186558699154581</c:v>
                </c:pt>
                <c:pt idx="209">
                  <c:v>23.178163429417928</c:v>
                </c:pt>
                <c:pt idx="210">
                  <c:v>23.169193342203108</c:v>
                </c:pt>
                <c:pt idx="211">
                  <c:v>23.160404247885374</c:v>
                </c:pt>
                <c:pt idx="212">
                  <c:v>23.1530578753908</c:v>
                </c:pt>
                <c:pt idx="213">
                  <c:v>23.146626662956635</c:v>
                </c:pt>
                <c:pt idx="214">
                  <c:v>23.140868106388588</c:v>
                </c:pt>
                <c:pt idx="215">
                  <c:v>23.135644294464061</c:v>
                </c:pt>
                <c:pt idx="216">
                  <c:v>23.13075810853503</c:v>
                </c:pt>
                <c:pt idx="217">
                  <c:v>23.125813782206706</c:v>
                </c:pt>
                <c:pt idx="218">
                  <c:v>23.120973284409786</c:v>
                </c:pt>
                <c:pt idx="219">
                  <c:v>23.117464593024476</c:v>
                </c:pt>
                <c:pt idx="220">
                  <c:v>23.114980503116858</c:v>
                </c:pt>
                <c:pt idx="221">
                  <c:v>23.112206321469646</c:v>
                </c:pt>
                <c:pt idx="222">
                  <c:v>23.10884614689812</c:v>
                </c:pt>
                <c:pt idx="223">
                  <c:v>23.106709922167461</c:v>
                </c:pt>
                <c:pt idx="224">
                  <c:v>23.104788709287686</c:v>
                </c:pt>
                <c:pt idx="225">
                  <c:v>23.103093801614094</c:v>
                </c:pt>
                <c:pt idx="226">
                  <c:v>23.102511852622772</c:v>
                </c:pt>
                <c:pt idx="227">
                  <c:v>23.102805125685357</c:v>
                </c:pt>
                <c:pt idx="228">
                  <c:v>23.103209539047043</c:v>
                </c:pt>
                <c:pt idx="229">
                  <c:v>23.104173097044143</c:v>
                </c:pt>
                <c:pt idx="230">
                  <c:v>23.10606261113341</c:v>
                </c:pt>
                <c:pt idx="231">
                  <c:v>23.107978458214696</c:v>
                </c:pt>
                <c:pt idx="232">
                  <c:v>23.1104733511023</c:v>
                </c:pt>
                <c:pt idx="233">
                  <c:v>23.113843755531189</c:v>
                </c:pt>
                <c:pt idx="234">
                  <c:v>23.117303421054011</c:v>
                </c:pt>
                <c:pt idx="235">
                  <c:v>23.120397417682867</c:v>
                </c:pt>
                <c:pt idx="236">
                  <c:v>23.122683325528467</c:v>
                </c:pt>
                <c:pt idx="237">
                  <c:v>23.124920654570815</c:v>
                </c:pt>
                <c:pt idx="238">
                  <c:v>23.126659269412691</c:v>
                </c:pt>
                <c:pt idx="239">
                  <c:v>23.128002168237551</c:v>
                </c:pt>
                <c:pt idx="240">
                  <c:v>23.130660185351644</c:v>
                </c:pt>
                <c:pt idx="241">
                  <c:v>23.1337989216027</c:v>
                </c:pt>
                <c:pt idx="242">
                  <c:v>23.136422760756894</c:v>
                </c:pt>
                <c:pt idx="243">
                  <c:v>23.138609816574697</c:v>
                </c:pt>
                <c:pt idx="244">
                  <c:v>23.140567309434697</c:v>
                </c:pt>
                <c:pt idx="245">
                  <c:v>23.142061975091604</c:v>
                </c:pt>
                <c:pt idx="246">
                  <c:v>23.143318909930937</c:v>
                </c:pt>
                <c:pt idx="247">
                  <c:v>23.145184653245252</c:v>
                </c:pt>
                <c:pt idx="248">
                  <c:v>23.147516900899447</c:v>
                </c:pt>
                <c:pt idx="249">
                  <c:v>23.149323442990084</c:v>
                </c:pt>
                <c:pt idx="250">
                  <c:v>23.150823592781958</c:v>
                </c:pt>
                <c:pt idx="251">
                  <c:v>23.15227024567616</c:v>
                </c:pt>
                <c:pt idx="252">
                  <c:v>23.153599515414413</c:v>
                </c:pt>
                <c:pt idx="253">
                  <c:v>23.154237862802972</c:v>
                </c:pt>
                <c:pt idx="254">
                  <c:v>23.155430105864433</c:v>
                </c:pt>
                <c:pt idx="255">
                  <c:v>23.156974545430337</c:v>
                </c:pt>
                <c:pt idx="256">
                  <c:v>23.158030397302127</c:v>
                </c:pt>
                <c:pt idx="257">
                  <c:v>23.158721790035464</c:v>
                </c:pt>
                <c:pt idx="258">
                  <c:v>23.159127160345189</c:v>
                </c:pt>
                <c:pt idx="259">
                  <c:v>23.158921971397163</c:v>
                </c:pt>
                <c:pt idx="260">
                  <c:v>23.158027190616924</c:v>
                </c:pt>
                <c:pt idx="261">
                  <c:v>23.157683824241435</c:v>
                </c:pt>
                <c:pt idx="262">
                  <c:v>23.157317418742721</c:v>
                </c:pt>
                <c:pt idx="263">
                  <c:v>23.156707942201926</c:v>
                </c:pt>
                <c:pt idx="264">
                  <c:v>23.156078772636398</c:v>
                </c:pt>
                <c:pt idx="265">
                  <c:v>23.155048254706106</c:v>
                </c:pt>
                <c:pt idx="266">
                  <c:v>23.153274627623286</c:v>
                </c:pt>
                <c:pt idx="267">
                  <c:v>23.151399924225945</c:v>
                </c:pt>
                <c:pt idx="268">
                  <c:v>23.150073392342616</c:v>
                </c:pt>
                <c:pt idx="269">
                  <c:v>23.149179686749719</c:v>
                </c:pt>
                <c:pt idx="270">
                  <c:v>23.14744140978565</c:v>
                </c:pt>
                <c:pt idx="271">
                  <c:v>23.145518007120856</c:v>
                </c:pt>
                <c:pt idx="272">
                  <c:v>23.143279170638568</c:v>
                </c:pt>
                <c:pt idx="273">
                  <c:v>23.140664617927495</c:v>
                </c:pt>
                <c:pt idx="274">
                  <c:v>23.137261351336864</c:v>
                </c:pt>
                <c:pt idx="275">
                  <c:v>23.134249695269254</c:v>
                </c:pt>
                <c:pt idx="276">
                  <c:v>23.131261947394801</c:v>
                </c:pt>
                <c:pt idx="277">
                  <c:v>23.127396360307312</c:v>
                </c:pt>
                <c:pt idx="278">
                  <c:v>23.123008150026912</c:v>
                </c:pt>
                <c:pt idx="279">
                  <c:v>23.11855911362527</c:v>
                </c:pt>
                <c:pt idx="280">
                  <c:v>23.113395106866456</c:v>
                </c:pt>
                <c:pt idx="281">
                  <c:v>23.108037930760844</c:v>
                </c:pt>
                <c:pt idx="282">
                  <c:v>23.10368638562959</c:v>
                </c:pt>
                <c:pt idx="283">
                  <c:v>23.099538621691448</c:v>
                </c:pt>
                <c:pt idx="284">
                  <c:v>23.094624391345679</c:v>
                </c:pt>
                <c:pt idx="285">
                  <c:v>23.088975355277576</c:v>
                </c:pt>
                <c:pt idx="286">
                  <c:v>23.083191629520844</c:v>
                </c:pt>
                <c:pt idx="287">
                  <c:v>23.076955049889442</c:v>
                </c:pt>
                <c:pt idx="288">
                  <c:v>23.070471690287448</c:v>
                </c:pt>
                <c:pt idx="289">
                  <c:v>23.064653491476523</c:v>
                </c:pt>
                <c:pt idx="290">
                  <c:v>23.059382388143742</c:v>
                </c:pt>
                <c:pt idx="291">
                  <c:v>23.053830220969974</c:v>
                </c:pt>
                <c:pt idx="292">
                  <c:v>23.048667481143443</c:v>
                </c:pt>
                <c:pt idx="293">
                  <c:v>23.043511247372177</c:v>
                </c:pt>
                <c:pt idx="294">
                  <c:v>23.037704119908916</c:v>
                </c:pt>
                <c:pt idx="295">
                  <c:v>23.031967703391999</c:v>
                </c:pt>
                <c:pt idx="296">
                  <c:v>23.027511831401835</c:v>
                </c:pt>
                <c:pt idx="297">
                  <c:v>23.023459279874107</c:v>
                </c:pt>
                <c:pt idx="298">
                  <c:v>23.019090175820864</c:v>
                </c:pt>
                <c:pt idx="299">
                  <c:v>23.014636212682934</c:v>
                </c:pt>
                <c:pt idx="300">
                  <c:v>23.010620042784872</c:v>
                </c:pt>
                <c:pt idx="301">
                  <c:v>23.006034468939127</c:v>
                </c:pt>
                <c:pt idx="302">
                  <c:v>23.001479175802633</c:v>
                </c:pt>
                <c:pt idx="303">
                  <c:v>22.997807709369624</c:v>
                </c:pt>
                <c:pt idx="304">
                  <c:v>22.995254087157168</c:v>
                </c:pt>
                <c:pt idx="305">
                  <c:v>22.992737274624734</c:v>
                </c:pt>
                <c:pt idx="306">
                  <c:v>22.990629635677688</c:v>
                </c:pt>
                <c:pt idx="307">
                  <c:v>22.989802727530723</c:v>
                </c:pt>
                <c:pt idx="308">
                  <c:v>22.989098553482453</c:v>
                </c:pt>
                <c:pt idx="309">
                  <c:v>22.988335863267242</c:v>
                </c:pt>
                <c:pt idx="310">
                  <c:v>22.988589695799078</c:v>
                </c:pt>
                <c:pt idx="311">
                  <c:v>22.98946186276088</c:v>
                </c:pt>
                <c:pt idx="312">
                  <c:v>22.990092160346453</c:v>
                </c:pt>
                <c:pt idx="313">
                  <c:v>22.99112485099711</c:v>
                </c:pt>
                <c:pt idx="314">
                  <c:v>22.993056379922777</c:v>
                </c:pt>
                <c:pt idx="315">
                  <c:v>22.995137178870731</c:v>
                </c:pt>
                <c:pt idx="316">
                  <c:v>22.997217538813288</c:v>
                </c:pt>
                <c:pt idx="317">
                  <c:v>23.000328311505232</c:v>
                </c:pt>
                <c:pt idx="318">
                  <c:v>23.0043448489462</c:v>
                </c:pt>
                <c:pt idx="319">
                  <c:v>23.008097428614864</c:v>
                </c:pt>
                <c:pt idx="320">
                  <c:v>23.01189361196117</c:v>
                </c:pt>
                <c:pt idx="321">
                  <c:v>23.015555783155762</c:v>
                </c:pt>
                <c:pt idx="322">
                  <c:v>23.018064230445393</c:v>
                </c:pt>
                <c:pt idx="323">
                  <c:v>23.020213821896363</c:v>
                </c:pt>
                <c:pt idx="324">
                  <c:v>23.023257224234886</c:v>
                </c:pt>
                <c:pt idx="325">
                  <c:v>23.026873958493823</c:v>
                </c:pt>
                <c:pt idx="326">
                  <c:v>23.030014127683767</c:v>
                </c:pt>
                <c:pt idx="327">
                  <c:v>23.032806649355798</c:v>
                </c:pt>
                <c:pt idx="328">
                  <c:v>23.035473506643946</c:v>
                </c:pt>
                <c:pt idx="329">
                  <c:v>23.037481011175352</c:v>
                </c:pt>
                <c:pt idx="330">
                  <c:v>23.039086708474279</c:v>
                </c:pt>
                <c:pt idx="331">
                  <c:v>23.041623497736335</c:v>
                </c:pt>
                <c:pt idx="332">
                  <c:v>23.044828280458045</c:v>
                </c:pt>
                <c:pt idx="333">
                  <c:v>23.047827089544519</c:v>
                </c:pt>
                <c:pt idx="334">
                  <c:v>23.050535103554104</c:v>
                </c:pt>
                <c:pt idx="335">
                  <c:v>23.053184112416346</c:v>
                </c:pt>
                <c:pt idx="336">
                  <c:v>23.055259190011487</c:v>
                </c:pt>
                <c:pt idx="337">
                  <c:v>23.056390384208388</c:v>
                </c:pt>
                <c:pt idx="338">
                  <c:v>23.058239094170009</c:v>
                </c:pt>
                <c:pt idx="339">
                  <c:v>23.060338703232262</c:v>
                </c:pt>
                <c:pt idx="340">
                  <c:v>23.061994648412782</c:v>
                </c:pt>
                <c:pt idx="341">
                  <c:v>23.063392077726679</c:v>
                </c:pt>
                <c:pt idx="342">
                  <c:v>23.064373042207777</c:v>
                </c:pt>
                <c:pt idx="343">
                  <c:v>23.064477723993146</c:v>
                </c:pt>
                <c:pt idx="344">
                  <c:v>23.064423915245396</c:v>
                </c:pt>
                <c:pt idx="345">
                  <c:v>23.065245080280974</c:v>
                </c:pt>
                <c:pt idx="346">
                  <c:v>23.066296499792795</c:v>
                </c:pt>
                <c:pt idx="347">
                  <c:v>23.06664973526582</c:v>
                </c:pt>
                <c:pt idx="348">
                  <c:v>23.066283324801834</c:v>
                </c:pt>
                <c:pt idx="349">
                  <c:v>23.066063730266919</c:v>
                </c:pt>
                <c:pt idx="350">
                  <c:v>23.064823344846676</c:v>
                </c:pt>
                <c:pt idx="351">
                  <c:v>23.06358766023391</c:v>
                </c:pt>
                <c:pt idx="352">
                  <c:v>23.06331618008597</c:v>
                </c:pt>
                <c:pt idx="353">
                  <c:v>23.063527167062475</c:v>
                </c:pt>
                <c:pt idx="354">
                  <c:v>23.063275484414422</c:v>
                </c:pt>
                <c:pt idx="355">
                  <c:v>23.06259158659568</c:v>
                </c:pt>
                <c:pt idx="356">
                  <c:v>23.061765068282597</c:v>
                </c:pt>
                <c:pt idx="357">
                  <c:v>23.060701991687672</c:v>
                </c:pt>
                <c:pt idx="358">
                  <c:v>23.059475440100037</c:v>
                </c:pt>
                <c:pt idx="359">
                  <c:v>23.059189661463911</c:v>
                </c:pt>
                <c:pt idx="360">
                  <c:v>23.059258342183664</c:v>
                </c:pt>
                <c:pt idx="361">
                  <c:v>23.058862575266897</c:v>
                </c:pt>
                <c:pt idx="362">
                  <c:v>23.057800754704449</c:v>
                </c:pt>
                <c:pt idx="363">
                  <c:v>23.056238824850372</c:v>
                </c:pt>
                <c:pt idx="364">
                  <c:v>23.053942904382854</c:v>
                </c:pt>
                <c:pt idx="365">
                  <c:v>23.051283677590373</c:v>
                </c:pt>
                <c:pt idx="366">
                  <c:v>23.049277473706422</c:v>
                </c:pt>
                <c:pt idx="367">
                  <c:v>23.047794015093636</c:v>
                </c:pt>
                <c:pt idx="368">
                  <c:v>23.045563859421534</c:v>
                </c:pt>
                <c:pt idx="369">
                  <c:v>23.043311271008186</c:v>
                </c:pt>
                <c:pt idx="370">
                  <c:v>23.041221925938217</c:v>
                </c:pt>
                <c:pt idx="371">
                  <c:v>23.038634162583275</c:v>
                </c:pt>
                <c:pt idx="372">
                  <c:v>23.03582679220386</c:v>
                </c:pt>
                <c:pt idx="373">
                  <c:v>23.033858412637098</c:v>
                </c:pt>
                <c:pt idx="374">
                  <c:v>23.031601536308322</c:v>
                </c:pt>
                <c:pt idx="375">
                  <c:v>23.028712798360569</c:v>
                </c:pt>
                <c:pt idx="376">
                  <c:v>23.026065765334803</c:v>
                </c:pt>
                <c:pt idx="377">
                  <c:v>23.023563703925827</c:v>
                </c:pt>
                <c:pt idx="378">
                  <c:v>23.020897061256111</c:v>
                </c:pt>
                <c:pt idx="379">
                  <c:v>23.017742982963284</c:v>
                </c:pt>
                <c:pt idx="380">
                  <c:v>23.015904932904483</c:v>
                </c:pt>
                <c:pt idx="381">
                  <c:v>23.014465857608638</c:v>
                </c:pt>
                <c:pt idx="382">
                  <c:v>23.013336893448933</c:v>
                </c:pt>
                <c:pt idx="383">
                  <c:v>23.012164009994798</c:v>
                </c:pt>
                <c:pt idx="384">
                  <c:v>23.011249342061372</c:v>
                </c:pt>
                <c:pt idx="385">
                  <c:v>23.009990040367047</c:v>
                </c:pt>
                <c:pt idx="386">
                  <c:v>23.008756726620369</c:v>
                </c:pt>
                <c:pt idx="387">
                  <c:v>23.008441055271998</c:v>
                </c:pt>
                <c:pt idx="388">
                  <c:v>23.008971055732296</c:v>
                </c:pt>
                <c:pt idx="389">
                  <c:v>23.009292718150942</c:v>
                </c:pt>
                <c:pt idx="390">
                  <c:v>23.009699916123029</c:v>
                </c:pt>
                <c:pt idx="391">
                  <c:v>23.010368919957418</c:v>
                </c:pt>
                <c:pt idx="392">
                  <c:v>23.010868398527105</c:v>
                </c:pt>
                <c:pt idx="393">
                  <c:v>23.011312893385306</c:v>
                </c:pt>
                <c:pt idx="394">
                  <c:v>23.013000469729164</c:v>
                </c:pt>
                <c:pt idx="395">
                  <c:v>23.015324850383767</c:v>
                </c:pt>
                <c:pt idx="396">
                  <c:v>23.01746359706021</c:v>
                </c:pt>
                <c:pt idx="397">
                  <c:v>23.01964090263213</c:v>
                </c:pt>
                <c:pt idx="398">
                  <c:v>23.022054452185557</c:v>
                </c:pt>
                <c:pt idx="399">
                  <c:v>23.023907745073103</c:v>
                </c:pt>
                <c:pt idx="400">
                  <c:v>23.025224596599408</c:v>
                </c:pt>
                <c:pt idx="401">
                  <c:v>23.027471902171857</c:v>
                </c:pt>
                <c:pt idx="402">
                  <c:v>23.030416021758281</c:v>
                </c:pt>
                <c:pt idx="403">
                  <c:v>23.033007879961385</c:v>
                </c:pt>
                <c:pt idx="404">
                  <c:v>23.035625270571508</c:v>
                </c:pt>
                <c:pt idx="405">
                  <c:v>23.038183325060086</c:v>
                </c:pt>
                <c:pt idx="406">
                  <c:v>23.039501209286463</c:v>
                </c:pt>
                <c:pt idx="407">
                  <c:v>23.040724445868797</c:v>
                </c:pt>
                <c:pt idx="408">
                  <c:v>23.04281669643176</c:v>
                </c:pt>
                <c:pt idx="409">
                  <c:v>23.045769490238641</c:v>
                </c:pt>
                <c:pt idx="410">
                  <c:v>23.048276265358542</c:v>
                </c:pt>
                <c:pt idx="411">
                  <c:v>23.050556802416651</c:v>
                </c:pt>
                <c:pt idx="412">
                  <c:v>23.051922279128469</c:v>
                </c:pt>
                <c:pt idx="413">
                  <c:v>23.052466674802709</c:v>
                </c:pt>
                <c:pt idx="414">
                  <c:v>23.052285308122471</c:v>
                </c:pt>
                <c:pt idx="415">
                  <c:v>23.052966289756153</c:v>
                </c:pt>
                <c:pt idx="416">
                  <c:v>23.053900446622432</c:v>
                </c:pt>
                <c:pt idx="417">
                  <c:v>23.054241324598159</c:v>
                </c:pt>
                <c:pt idx="418">
                  <c:v>23.054408899291158</c:v>
                </c:pt>
                <c:pt idx="419">
                  <c:v>23.054073607466879</c:v>
                </c:pt>
                <c:pt idx="420">
                  <c:v>23.052840855779653</c:v>
                </c:pt>
                <c:pt idx="421">
                  <c:v>23.050933216908039</c:v>
                </c:pt>
                <c:pt idx="422">
                  <c:v>23.049941751991664</c:v>
                </c:pt>
                <c:pt idx="423">
                  <c:v>23.049832655695472</c:v>
                </c:pt>
                <c:pt idx="424">
                  <c:v>23.049242754969658</c:v>
                </c:pt>
                <c:pt idx="425">
                  <c:v>23.048656693206947</c:v>
                </c:pt>
                <c:pt idx="426">
                  <c:v>23.048126692068273</c:v>
                </c:pt>
                <c:pt idx="427">
                  <c:v>23.04675000691671</c:v>
                </c:pt>
                <c:pt idx="428">
                  <c:v>23.045023211512571</c:v>
                </c:pt>
                <c:pt idx="429">
                  <c:v>23.044335944975401</c:v>
                </c:pt>
                <c:pt idx="430">
                  <c:v>23.044503789711761</c:v>
                </c:pt>
                <c:pt idx="431">
                  <c:v>23.04434748079197</c:v>
                </c:pt>
                <c:pt idx="432">
                  <c:v>23.043883008908892</c:v>
                </c:pt>
                <c:pt idx="433">
                  <c:v>23.043532374074797</c:v>
                </c:pt>
                <c:pt idx="434">
                  <c:v>23.042655723886039</c:v>
                </c:pt>
                <c:pt idx="435">
                  <c:v>23.041369081193739</c:v>
                </c:pt>
                <c:pt idx="436">
                  <c:v>23.041629838622072</c:v>
                </c:pt>
                <c:pt idx="437">
                  <c:v>23.042163818707706</c:v>
                </c:pt>
                <c:pt idx="438">
                  <c:v>23.04202736220638</c:v>
                </c:pt>
                <c:pt idx="439">
                  <c:v>23.041093205966444</c:v>
                </c:pt>
                <c:pt idx="440">
                  <c:v>23.039833863015438</c:v>
                </c:pt>
                <c:pt idx="441">
                  <c:v>23.038031472530097</c:v>
                </c:pt>
                <c:pt idx="442">
                  <c:v>23.036603594011886</c:v>
                </c:pt>
                <c:pt idx="443">
                  <c:v>23.03643583605345</c:v>
                </c:pt>
                <c:pt idx="444">
                  <c:v>23.037346466010803</c:v>
                </c:pt>
                <c:pt idx="445">
                  <c:v>23.037925818665215</c:v>
                </c:pt>
                <c:pt idx="446">
                  <c:v>23.03862608414607</c:v>
                </c:pt>
                <c:pt idx="447">
                  <c:v>23.039366955558201</c:v>
                </c:pt>
                <c:pt idx="448">
                  <c:v>23.039006101524858</c:v>
                </c:pt>
                <c:pt idx="449">
                  <c:v>23.038949634179716</c:v>
                </c:pt>
                <c:pt idx="450">
                  <c:v>23.040575352978308</c:v>
                </c:pt>
                <c:pt idx="451">
                  <c:v>23.043181248013934</c:v>
                </c:pt>
                <c:pt idx="452">
                  <c:v>23.045418753598099</c:v>
                </c:pt>
                <c:pt idx="453">
                  <c:v>23.047100593315008</c:v>
                </c:pt>
                <c:pt idx="454">
                  <c:v>23.048697720847922</c:v>
                </c:pt>
                <c:pt idx="455">
                  <c:v>23.049352755598573</c:v>
                </c:pt>
                <c:pt idx="456">
                  <c:v>23.049426809523684</c:v>
                </c:pt>
                <c:pt idx="457">
                  <c:v>23.050794449335889</c:v>
                </c:pt>
                <c:pt idx="458">
                  <c:v>23.053028375341743</c:v>
                </c:pt>
                <c:pt idx="459">
                  <c:v>23.054994891809411</c:v>
                </c:pt>
                <c:pt idx="460">
                  <c:v>23.056912659613769</c:v>
                </c:pt>
                <c:pt idx="461">
                  <c:v>23.058823726252143</c:v>
                </c:pt>
                <c:pt idx="462">
                  <c:v>23.060563509091892</c:v>
                </c:pt>
                <c:pt idx="463">
                  <c:v>23.06250363385384</c:v>
                </c:pt>
                <c:pt idx="464">
                  <c:v>23.066287564983419</c:v>
                </c:pt>
                <c:pt idx="465">
                  <c:v>23.071331706486717</c:v>
                </c:pt>
                <c:pt idx="466">
                  <c:v>23.076457680924005</c:v>
                </c:pt>
                <c:pt idx="467">
                  <c:v>23.081780306323996</c:v>
                </c:pt>
                <c:pt idx="468">
                  <c:v>23.087878888489257</c:v>
                </c:pt>
                <c:pt idx="469">
                  <c:v>23.094698615379968</c:v>
                </c:pt>
                <c:pt idx="470">
                  <c:v>23.102072768242273</c:v>
                </c:pt>
                <c:pt idx="471">
                  <c:v>23.11064892345987</c:v>
                </c:pt>
                <c:pt idx="472">
                  <c:v>23.119578279996869</c:v>
                </c:pt>
                <c:pt idx="473">
                  <c:v>23.128320206193514</c:v>
                </c:pt>
                <c:pt idx="474">
                  <c:v>23.137079974968113</c:v>
                </c:pt>
                <c:pt idx="475">
                  <c:v>23.145906633819628</c:v>
                </c:pt>
                <c:pt idx="476">
                  <c:v>23.15423010698218</c:v>
                </c:pt>
                <c:pt idx="477">
                  <c:v>23.162782775728491</c:v>
                </c:pt>
                <c:pt idx="478">
                  <c:v>23.173166179746296</c:v>
                </c:pt>
                <c:pt idx="479">
                  <c:v>23.184158240907379</c:v>
                </c:pt>
                <c:pt idx="480">
                  <c:v>23.193946572209061</c:v>
                </c:pt>
                <c:pt idx="481">
                  <c:v>23.203375052683249</c:v>
                </c:pt>
                <c:pt idx="482">
                  <c:v>23.212675777226995</c:v>
                </c:pt>
                <c:pt idx="483">
                  <c:v>23.221436994352718</c:v>
                </c:pt>
                <c:pt idx="484">
                  <c:v>23.229654612826483</c:v>
                </c:pt>
                <c:pt idx="485">
                  <c:v>23.239096931923843</c:v>
                </c:pt>
                <c:pt idx="486">
                  <c:v>23.249323768600778</c:v>
                </c:pt>
                <c:pt idx="487">
                  <c:v>23.258941940994646</c:v>
                </c:pt>
                <c:pt idx="488">
                  <c:v>23.268239640425296</c:v>
                </c:pt>
                <c:pt idx="489">
                  <c:v>23.276883953879125</c:v>
                </c:pt>
                <c:pt idx="490">
                  <c:v>23.284673163557425</c:v>
                </c:pt>
                <c:pt idx="491">
                  <c:v>23.292358299700581</c:v>
                </c:pt>
                <c:pt idx="492">
                  <c:v>23.300418092949243</c:v>
                </c:pt>
                <c:pt idx="493">
                  <c:v>23.308224145933533</c:v>
                </c:pt>
                <c:pt idx="494">
                  <c:v>23.31446350721529</c:v>
                </c:pt>
                <c:pt idx="495">
                  <c:v>23.320043558600712</c:v>
                </c:pt>
                <c:pt idx="496">
                  <c:v>23.324533030989912</c:v>
                </c:pt>
                <c:pt idx="497">
                  <c:v>23.328082260812721</c:v>
                </c:pt>
                <c:pt idx="498">
                  <c:v>23.330355869299979</c:v>
                </c:pt>
                <c:pt idx="499">
                  <c:v>23.332173358918627</c:v>
                </c:pt>
                <c:pt idx="500">
                  <c:v>23.333594157023615</c:v>
                </c:pt>
                <c:pt idx="501">
                  <c:v>23.334374807735731</c:v>
                </c:pt>
                <c:pt idx="502">
                  <c:v>23.334945096388022</c:v>
                </c:pt>
                <c:pt idx="503">
                  <c:v>23.334997976732172</c:v>
                </c:pt>
                <c:pt idx="504">
                  <c:v>23.334068696707032</c:v>
                </c:pt>
                <c:pt idx="505">
                  <c:v>23.333077619837745</c:v>
                </c:pt>
                <c:pt idx="506">
                  <c:v>23.33284672276735</c:v>
                </c:pt>
                <c:pt idx="507">
                  <c:v>23.332422731913251</c:v>
                </c:pt>
                <c:pt idx="508">
                  <c:v>23.330552313414511</c:v>
                </c:pt>
                <c:pt idx="509">
                  <c:v>23.328121524748806</c:v>
                </c:pt>
                <c:pt idx="510">
                  <c:v>23.326139686988107</c:v>
                </c:pt>
                <c:pt idx="511">
                  <c:v>23.323987242531565</c:v>
                </c:pt>
                <c:pt idx="512">
                  <c:v>23.321733749707434</c:v>
                </c:pt>
                <c:pt idx="513">
                  <c:v>23.320480482632284</c:v>
                </c:pt>
                <c:pt idx="514">
                  <c:v>23.320233226912698</c:v>
                </c:pt>
                <c:pt idx="515">
                  <c:v>23.319347082113374</c:v>
                </c:pt>
                <c:pt idx="516">
                  <c:v>23.31796089297022</c:v>
                </c:pt>
                <c:pt idx="517">
                  <c:v>23.316256075104047</c:v>
                </c:pt>
                <c:pt idx="518">
                  <c:v>23.313618300872943</c:v>
                </c:pt>
                <c:pt idx="519">
                  <c:v>23.311176595805254</c:v>
                </c:pt>
                <c:pt idx="520">
                  <c:v>23.30947910700645</c:v>
                </c:pt>
                <c:pt idx="521">
                  <c:v>23.307600033784933</c:v>
                </c:pt>
                <c:pt idx="522">
                  <c:v>23.305494543703517</c:v>
                </c:pt>
                <c:pt idx="523">
                  <c:v>23.303295444581924</c:v>
                </c:pt>
                <c:pt idx="524">
                  <c:v>23.30118644105443</c:v>
                </c:pt>
                <c:pt idx="525">
                  <c:v>23.298055307401555</c:v>
                </c:pt>
                <c:pt idx="526">
                  <c:v>23.294626099067109</c:v>
                </c:pt>
                <c:pt idx="527">
                  <c:v>23.291990474354929</c:v>
                </c:pt>
                <c:pt idx="528">
                  <c:v>23.290138805582313</c:v>
                </c:pt>
                <c:pt idx="529">
                  <c:v>23.288348908442547</c:v>
                </c:pt>
                <c:pt idx="530">
                  <c:v>23.286337171198124</c:v>
                </c:pt>
                <c:pt idx="531">
                  <c:v>23.283741781733937</c:v>
                </c:pt>
                <c:pt idx="532">
                  <c:v>23.280485159750253</c:v>
                </c:pt>
                <c:pt idx="533">
                  <c:v>23.276988603633768</c:v>
                </c:pt>
                <c:pt idx="534">
                  <c:v>23.274093711970959</c:v>
                </c:pt>
                <c:pt idx="535">
                  <c:v>23.270833206441015</c:v>
                </c:pt>
                <c:pt idx="536">
                  <c:v>23.266625254702209</c:v>
                </c:pt>
                <c:pt idx="537">
                  <c:v>23.262089541174774</c:v>
                </c:pt>
                <c:pt idx="538">
                  <c:v>23.257657748395964</c:v>
                </c:pt>
                <c:pt idx="539">
                  <c:v>23.252434913166155</c:v>
                </c:pt>
                <c:pt idx="540">
                  <c:v>23.2462624922203</c:v>
                </c:pt>
                <c:pt idx="541">
                  <c:v>23.239977921764467</c:v>
                </c:pt>
                <c:pt idx="542">
                  <c:v>23.233885313386001</c:v>
                </c:pt>
                <c:pt idx="543">
                  <c:v>23.227325476720452</c:v>
                </c:pt>
                <c:pt idx="544">
                  <c:v>23.220114768440748</c:v>
                </c:pt>
                <c:pt idx="545">
                  <c:v>23.212798776307114</c:v>
                </c:pt>
                <c:pt idx="546">
                  <c:v>23.205269599794761</c:v>
                </c:pt>
                <c:pt idx="547">
                  <c:v>23.197704982100078</c:v>
                </c:pt>
                <c:pt idx="548">
                  <c:v>23.191547094809074</c:v>
                </c:pt>
                <c:pt idx="549">
                  <c:v>23.185937510160631</c:v>
                </c:pt>
                <c:pt idx="550">
                  <c:v>23.180199411967386</c:v>
                </c:pt>
                <c:pt idx="551">
                  <c:v>23.174855722739622</c:v>
                </c:pt>
                <c:pt idx="552">
                  <c:v>23.169363919091865</c:v>
                </c:pt>
                <c:pt idx="553">
                  <c:v>23.163355599840592</c:v>
                </c:pt>
                <c:pt idx="554">
                  <c:v>23.157209054654945</c:v>
                </c:pt>
                <c:pt idx="555">
                  <c:v>23.152452992039244</c:v>
                </c:pt>
                <c:pt idx="556">
                  <c:v>23.148739613989122</c:v>
                </c:pt>
                <c:pt idx="557">
                  <c:v>23.144843875830929</c:v>
                </c:pt>
                <c:pt idx="558">
                  <c:v>23.140656001557147</c:v>
                </c:pt>
                <c:pt idx="559">
                  <c:v>23.136004709968539</c:v>
                </c:pt>
                <c:pt idx="560">
                  <c:v>23.131244807881977</c:v>
                </c:pt>
                <c:pt idx="561">
                  <c:v>23.126809502155645</c:v>
                </c:pt>
                <c:pt idx="562">
                  <c:v>23.123059826519462</c:v>
                </c:pt>
                <c:pt idx="563">
                  <c:v>23.119724915861788</c:v>
                </c:pt>
                <c:pt idx="564">
                  <c:v>23.116126982257999</c:v>
                </c:pt>
                <c:pt idx="565">
                  <c:v>23.112799171342697</c:v>
                </c:pt>
                <c:pt idx="566">
                  <c:v>23.109866629245975</c:v>
                </c:pt>
                <c:pt idx="567">
                  <c:v>23.106591405993644</c:v>
                </c:pt>
                <c:pt idx="568">
                  <c:v>23.103152734257641</c:v>
                </c:pt>
                <c:pt idx="569">
                  <c:v>23.100820012387338</c:v>
                </c:pt>
                <c:pt idx="570">
                  <c:v>23.099588911307059</c:v>
                </c:pt>
                <c:pt idx="571">
                  <c:v>23.098388882082368</c:v>
                </c:pt>
                <c:pt idx="572">
                  <c:v>23.096761418716476</c:v>
                </c:pt>
                <c:pt idx="573">
                  <c:v>23.0950746539521</c:v>
                </c:pt>
                <c:pt idx="574">
                  <c:v>23.092849357606333</c:v>
                </c:pt>
                <c:pt idx="575">
                  <c:v>23.090303065639731</c:v>
                </c:pt>
                <c:pt idx="576">
                  <c:v>23.088316260904886</c:v>
                </c:pt>
                <c:pt idx="577">
                  <c:v>23.086630090217206</c:v>
                </c:pt>
                <c:pt idx="578">
                  <c:v>23.083854050944776</c:v>
                </c:pt>
                <c:pt idx="579">
                  <c:v>23.080407120470554</c:v>
                </c:pt>
                <c:pt idx="580">
                  <c:v>23.076334357315158</c:v>
                </c:pt>
                <c:pt idx="581">
                  <c:v>23.071083200623828</c:v>
                </c:pt>
                <c:pt idx="582">
                  <c:v>23.065761518090319</c:v>
                </c:pt>
                <c:pt idx="583">
                  <c:v>23.061313915304662</c:v>
                </c:pt>
                <c:pt idx="584">
                  <c:v>23.057212451314395</c:v>
                </c:pt>
                <c:pt idx="585">
                  <c:v>23.052354891411543</c:v>
                </c:pt>
                <c:pt idx="586">
                  <c:v>23.046922601426257</c:v>
                </c:pt>
                <c:pt idx="587">
                  <c:v>23.041155894898463</c:v>
                </c:pt>
                <c:pt idx="588">
                  <c:v>23.035177875254689</c:v>
                </c:pt>
                <c:pt idx="589">
                  <c:v>23.029238734363791</c:v>
                </c:pt>
                <c:pt idx="590">
                  <c:v>23.024149506345534</c:v>
                </c:pt>
                <c:pt idx="591">
                  <c:v>23.019494548398729</c:v>
                </c:pt>
                <c:pt idx="592">
                  <c:v>23.014588164238731</c:v>
                </c:pt>
                <c:pt idx="593">
                  <c:v>23.009664717567549</c:v>
                </c:pt>
                <c:pt idx="594">
                  <c:v>23.004729094079007</c:v>
                </c:pt>
                <c:pt idx="595">
                  <c:v>22.999166370224071</c:v>
                </c:pt>
                <c:pt idx="596">
                  <c:v>22.993246878572315</c:v>
                </c:pt>
                <c:pt idx="597">
                  <c:v>22.988160438092301</c:v>
                </c:pt>
                <c:pt idx="598">
                  <c:v>22.983571761259491</c:v>
                </c:pt>
                <c:pt idx="599">
                  <c:v>22.978788411326821</c:v>
                </c:pt>
                <c:pt idx="600">
                  <c:v>22.973865412881931</c:v>
                </c:pt>
                <c:pt idx="601">
                  <c:v>22.969031169080036</c:v>
                </c:pt>
                <c:pt idx="602">
                  <c:v>22.963940571543137</c:v>
                </c:pt>
                <c:pt idx="603">
                  <c:v>22.958351496821052</c:v>
                </c:pt>
                <c:pt idx="604">
                  <c:v>22.953945765542265</c:v>
                </c:pt>
                <c:pt idx="605">
                  <c:v>22.95014550031236</c:v>
                </c:pt>
                <c:pt idx="606">
                  <c:v>22.946099981877229</c:v>
                </c:pt>
                <c:pt idx="607">
                  <c:v>22.941890419202835</c:v>
                </c:pt>
                <c:pt idx="608">
                  <c:v>22.937700532444659</c:v>
                </c:pt>
                <c:pt idx="609">
                  <c:v>22.93324463053295</c:v>
                </c:pt>
                <c:pt idx="610">
                  <c:v>22.928886556002855</c:v>
                </c:pt>
                <c:pt idx="611">
                  <c:v>22.925767801051926</c:v>
                </c:pt>
                <c:pt idx="612">
                  <c:v>22.922933570713553</c:v>
                </c:pt>
                <c:pt idx="613">
                  <c:v>22.919475176003761</c:v>
                </c:pt>
                <c:pt idx="614">
                  <c:v>22.915754829965156</c:v>
                </c:pt>
                <c:pt idx="615">
                  <c:v>22.91224466656362</c:v>
                </c:pt>
                <c:pt idx="616">
                  <c:v>22.90825987870625</c:v>
                </c:pt>
                <c:pt idx="617">
                  <c:v>22.904271831726565</c:v>
                </c:pt>
                <c:pt idx="618">
                  <c:v>22.90088209732183</c:v>
                </c:pt>
                <c:pt idx="619">
                  <c:v>22.898000664495783</c:v>
                </c:pt>
                <c:pt idx="620">
                  <c:v>22.894518168694198</c:v>
                </c:pt>
                <c:pt idx="621">
                  <c:v>22.890662374945016</c:v>
                </c:pt>
                <c:pt idx="622">
                  <c:v>22.886644509620638</c:v>
                </c:pt>
                <c:pt idx="623">
                  <c:v>22.881987891969061</c:v>
                </c:pt>
                <c:pt idx="624">
                  <c:v>22.876932984913481</c:v>
                </c:pt>
                <c:pt idx="625">
                  <c:v>22.872757509786492</c:v>
                </c:pt>
                <c:pt idx="626">
                  <c:v>22.869078403912155</c:v>
                </c:pt>
                <c:pt idx="627">
                  <c:v>22.865242203312906</c:v>
                </c:pt>
                <c:pt idx="628">
                  <c:v>22.861375171493066</c:v>
                </c:pt>
                <c:pt idx="629">
                  <c:v>22.856885580194408</c:v>
                </c:pt>
                <c:pt idx="630">
                  <c:v>22.85109735797781</c:v>
                </c:pt>
                <c:pt idx="631">
                  <c:v>22.844719329629509</c:v>
                </c:pt>
                <c:pt idx="632">
                  <c:v>22.839319014826739</c:v>
                </c:pt>
                <c:pt idx="633">
                  <c:v>22.834719476306731</c:v>
                </c:pt>
                <c:pt idx="634">
                  <c:v>22.829385632701928</c:v>
                </c:pt>
                <c:pt idx="635">
                  <c:v>22.823805769693774</c:v>
                </c:pt>
                <c:pt idx="636">
                  <c:v>22.818019414896074</c:v>
                </c:pt>
                <c:pt idx="637">
                  <c:v>22.811878305649532</c:v>
                </c:pt>
                <c:pt idx="638">
                  <c:v>22.805804780791586</c:v>
                </c:pt>
                <c:pt idx="639">
                  <c:v>22.800490839380384</c:v>
                </c:pt>
                <c:pt idx="640">
                  <c:v>22.795687281324749</c:v>
                </c:pt>
                <c:pt idx="641">
                  <c:v>22.790325755769988</c:v>
                </c:pt>
                <c:pt idx="642">
                  <c:v>22.784251322576385</c:v>
                </c:pt>
                <c:pt idx="643">
                  <c:v>22.77828182624431</c:v>
                </c:pt>
                <c:pt idx="644">
                  <c:v>22.772245016601797</c:v>
                </c:pt>
                <c:pt idx="645">
                  <c:v>22.765992726811891</c:v>
                </c:pt>
                <c:pt idx="646">
                  <c:v>22.760935863835787</c:v>
                </c:pt>
                <c:pt idx="647">
                  <c:v>22.756306148638796</c:v>
                </c:pt>
                <c:pt idx="648">
                  <c:v>22.751142335204452</c:v>
                </c:pt>
                <c:pt idx="649">
                  <c:v>22.745392183610136</c:v>
                </c:pt>
                <c:pt idx="650">
                  <c:v>22.739425124664518</c:v>
                </c:pt>
                <c:pt idx="651">
                  <c:v>22.733352212134811</c:v>
                </c:pt>
                <c:pt idx="652">
                  <c:v>22.727366711229852</c:v>
                </c:pt>
                <c:pt idx="653">
                  <c:v>22.722472466237527</c:v>
                </c:pt>
                <c:pt idx="654">
                  <c:v>22.718550520699434</c:v>
                </c:pt>
                <c:pt idx="655">
                  <c:v>22.71470317406796</c:v>
                </c:pt>
                <c:pt idx="656">
                  <c:v>22.710881606345922</c:v>
                </c:pt>
                <c:pt idx="657">
                  <c:v>22.707148942304858</c:v>
                </c:pt>
                <c:pt idx="658">
                  <c:v>22.703123074506749</c:v>
                </c:pt>
                <c:pt idx="659">
                  <c:v>22.699555088509928</c:v>
                </c:pt>
                <c:pt idx="660">
                  <c:v>22.697820706188153</c:v>
                </c:pt>
                <c:pt idx="661">
                  <c:v>22.697099726050283</c:v>
                </c:pt>
                <c:pt idx="662">
                  <c:v>22.69595305112065</c:v>
                </c:pt>
                <c:pt idx="663">
                  <c:v>22.694572386901591</c:v>
                </c:pt>
                <c:pt idx="664">
                  <c:v>22.693364059967031</c:v>
                </c:pt>
                <c:pt idx="665">
                  <c:v>22.69198257711518</c:v>
                </c:pt>
                <c:pt idx="666">
                  <c:v>22.690567634932336</c:v>
                </c:pt>
                <c:pt idx="667">
                  <c:v>22.690178228741157</c:v>
                </c:pt>
                <c:pt idx="668">
                  <c:v>22.690545916980529</c:v>
                </c:pt>
                <c:pt idx="669">
                  <c:v>22.690802019705806</c:v>
                </c:pt>
                <c:pt idx="670">
                  <c:v>22.691175421903864</c:v>
                </c:pt>
                <c:pt idx="671">
                  <c:v>22.691826100625722</c:v>
                </c:pt>
                <c:pt idx="672">
                  <c:v>22.693363254209505</c:v>
                </c:pt>
                <c:pt idx="673">
                  <c:v>22.695189307433751</c:v>
                </c:pt>
                <c:pt idx="674">
                  <c:v>22.697603232866918</c:v>
                </c:pt>
                <c:pt idx="675">
                  <c:v>22.700418542306522</c:v>
                </c:pt>
                <c:pt idx="676">
                  <c:v>22.702653685452812</c:v>
                </c:pt>
                <c:pt idx="677">
                  <c:v>22.704765708772726</c:v>
                </c:pt>
                <c:pt idx="678">
                  <c:v>22.707492428766056</c:v>
                </c:pt>
                <c:pt idx="679">
                  <c:v>22.71099717610587</c:v>
                </c:pt>
                <c:pt idx="680">
                  <c:v>22.714838256581423</c:v>
                </c:pt>
                <c:pt idx="681">
                  <c:v>22.719270784390179</c:v>
                </c:pt>
                <c:pt idx="682">
                  <c:v>22.72421301111703</c:v>
                </c:pt>
                <c:pt idx="683">
                  <c:v>22.728563323612548</c:v>
                </c:pt>
                <c:pt idx="684">
                  <c:v>22.732906400197987</c:v>
                </c:pt>
                <c:pt idx="685">
                  <c:v>22.736856268093891</c:v>
                </c:pt>
                <c:pt idx="686">
                  <c:v>22.740319487519574</c:v>
                </c:pt>
                <c:pt idx="687">
                  <c:v>22.743328318190962</c:v>
                </c:pt>
                <c:pt idx="688">
                  <c:v>22.747145507565921</c:v>
                </c:pt>
                <c:pt idx="689">
                  <c:v>22.751367333233173</c:v>
                </c:pt>
                <c:pt idx="690">
                  <c:v>22.754937733396233</c:v>
                </c:pt>
                <c:pt idx="691">
                  <c:v>22.758112200899269</c:v>
                </c:pt>
                <c:pt idx="692">
                  <c:v>22.761516691993066</c:v>
                </c:pt>
                <c:pt idx="693">
                  <c:v>22.764810242444256</c:v>
                </c:pt>
                <c:pt idx="694">
                  <c:v>22.768116636235167</c:v>
                </c:pt>
                <c:pt idx="695">
                  <c:v>22.77228066209511</c:v>
                </c:pt>
                <c:pt idx="696">
                  <c:v>22.777252705505198</c:v>
                </c:pt>
                <c:pt idx="697">
                  <c:v>22.781840218423937</c:v>
                </c:pt>
                <c:pt idx="698">
                  <c:v>22.786108882351328</c:v>
                </c:pt>
                <c:pt idx="699">
                  <c:v>22.790590102319463</c:v>
                </c:pt>
                <c:pt idx="700">
                  <c:v>22.794668023435474</c:v>
                </c:pt>
                <c:pt idx="701">
                  <c:v>22.79887304088291</c:v>
                </c:pt>
                <c:pt idx="702">
                  <c:v>22.803653436472025</c:v>
                </c:pt>
                <c:pt idx="703">
                  <c:v>22.808735651183174</c:v>
                </c:pt>
                <c:pt idx="704">
                  <c:v>22.813837609403652</c:v>
                </c:pt>
                <c:pt idx="705">
                  <c:v>22.819061435644734</c:v>
                </c:pt>
                <c:pt idx="706">
                  <c:v>22.824564810068196</c:v>
                </c:pt>
                <c:pt idx="707">
                  <c:v>22.829820950079746</c:v>
                </c:pt>
                <c:pt idx="708">
                  <c:v>22.83462735480818</c:v>
                </c:pt>
                <c:pt idx="709">
                  <c:v>22.839437242595697</c:v>
                </c:pt>
                <c:pt idx="710">
                  <c:v>22.844517257521925</c:v>
                </c:pt>
                <c:pt idx="711">
                  <c:v>22.849279996914611</c:v>
                </c:pt>
                <c:pt idx="712">
                  <c:v>22.853819439141674</c:v>
                </c:pt>
                <c:pt idx="713">
                  <c:v>22.858672356900847</c:v>
                </c:pt>
                <c:pt idx="714">
                  <c:v>22.862433697017231</c:v>
                </c:pt>
                <c:pt idx="715">
                  <c:v>22.865969438193478</c:v>
                </c:pt>
                <c:pt idx="716">
                  <c:v>22.870284831237022</c:v>
                </c:pt>
                <c:pt idx="717">
                  <c:v>22.875160361328721</c:v>
                </c:pt>
                <c:pt idx="718">
                  <c:v>22.879380859459058</c:v>
                </c:pt>
                <c:pt idx="719">
                  <c:v>22.883126518640875</c:v>
                </c:pt>
                <c:pt idx="720">
                  <c:v>22.886700014043104</c:v>
                </c:pt>
                <c:pt idx="721">
                  <c:v>22.889934125733667</c:v>
                </c:pt>
                <c:pt idx="722">
                  <c:v>22.892581510564408</c:v>
                </c:pt>
                <c:pt idx="723">
                  <c:v>22.895631220720027</c:v>
                </c:pt>
                <c:pt idx="724">
                  <c:v>22.899048375429516</c:v>
                </c:pt>
                <c:pt idx="725">
                  <c:v>22.901771528814141</c:v>
                </c:pt>
                <c:pt idx="726">
                  <c:v>22.903668500772749</c:v>
                </c:pt>
                <c:pt idx="727">
                  <c:v>22.905213489490471</c:v>
                </c:pt>
                <c:pt idx="728">
                  <c:v>22.906383888391268</c:v>
                </c:pt>
                <c:pt idx="729">
                  <c:v>22.906823313510596</c:v>
                </c:pt>
                <c:pt idx="730">
                  <c:v>22.907629732418027</c:v>
                </c:pt>
                <c:pt idx="731">
                  <c:v>22.908340795110657</c:v>
                </c:pt>
                <c:pt idx="732">
                  <c:v>22.908040014230561</c:v>
                </c:pt>
                <c:pt idx="733">
                  <c:v>22.907237014605833</c:v>
                </c:pt>
                <c:pt idx="734">
                  <c:v>22.906121968829421</c:v>
                </c:pt>
                <c:pt idx="735">
                  <c:v>22.904194269873628</c:v>
                </c:pt>
                <c:pt idx="736">
                  <c:v>22.901586562876307</c:v>
                </c:pt>
                <c:pt idx="737">
                  <c:v>22.899546548398824</c:v>
                </c:pt>
                <c:pt idx="738">
                  <c:v>22.897854280395876</c:v>
                </c:pt>
                <c:pt idx="739">
                  <c:v>22.89567291091862</c:v>
                </c:pt>
                <c:pt idx="740">
                  <c:v>22.89320147696419</c:v>
                </c:pt>
                <c:pt idx="741">
                  <c:v>22.890624715426991</c:v>
                </c:pt>
                <c:pt idx="742">
                  <c:v>22.88743340086263</c:v>
                </c:pt>
                <c:pt idx="743">
                  <c:v>22.883614848110579</c:v>
                </c:pt>
                <c:pt idx="744">
                  <c:v>22.88101782446471</c:v>
                </c:pt>
                <c:pt idx="745">
                  <c:v>22.878854137282559</c:v>
                </c:pt>
                <c:pt idx="746">
                  <c:v>22.876126257670649</c:v>
                </c:pt>
                <c:pt idx="747">
                  <c:v>22.873042984252702</c:v>
                </c:pt>
                <c:pt idx="748">
                  <c:v>22.869941613733541</c:v>
                </c:pt>
                <c:pt idx="749">
                  <c:v>22.866336324351188</c:v>
                </c:pt>
                <c:pt idx="750">
                  <c:v>22.862277287522602</c:v>
                </c:pt>
                <c:pt idx="751">
                  <c:v>22.858853739669581</c:v>
                </c:pt>
                <c:pt idx="752">
                  <c:v>22.856018248094372</c:v>
                </c:pt>
                <c:pt idx="753">
                  <c:v>22.852582295295264</c:v>
                </c:pt>
                <c:pt idx="754">
                  <c:v>22.848680990593895</c:v>
                </c:pt>
                <c:pt idx="755">
                  <c:v>22.844816007115448</c:v>
                </c:pt>
                <c:pt idx="756">
                  <c:v>22.840935952102555</c:v>
                </c:pt>
                <c:pt idx="757">
                  <c:v>22.836927338234947</c:v>
                </c:pt>
                <c:pt idx="758">
                  <c:v>22.833404620900147</c:v>
                </c:pt>
                <c:pt idx="759">
                  <c:v>22.830594468445025</c:v>
                </c:pt>
                <c:pt idx="760">
                  <c:v>22.827443178401062</c:v>
                </c:pt>
                <c:pt idx="761">
                  <c:v>22.824211546677496</c:v>
                </c:pt>
                <c:pt idx="762">
                  <c:v>22.820937824848251</c:v>
                </c:pt>
                <c:pt idx="763">
                  <c:v>22.817251155954775</c:v>
                </c:pt>
                <c:pt idx="764">
                  <c:v>22.813154538768725</c:v>
                </c:pt>
                <c:pt idx="765">
                  <c:v>22.810083455113151</c:v>
                </c:pt>
                <c:pt idx="766">
                  <c:v>22.807657770078933</c:v>
                </c:pt>
                <c:pt idx="767">
                  <c:v>22.804862745141591</c:v>
                </c:pt>
                <c:pt idx="768">
                  <c:v>22.801979706102806</c:v>
                </c:pt>
                <c:pt idx="769">
                  <c:v>22.799439157128294</c:v>
                </c:pt>
                <c:pt idx="770">
                  <c:v>22.796425197197433</c:v>
                </c:pt>
                <c:pt idx="771">
                  <c:v>22.79330233247801</c:v>
                </c:pt>
                <c:pt idx="772">
                  <c:v>22.791043194272092</c:v>
                </c:pt>
                <c:pt idx="773">
                  <c:v>22.789287323464382</c:v>
                </c:pt>
                <c:pt idx="774">
                  <c:v>22.786691304196371</c:v>
                </c:pt>
                <c:pt idx="775">
                  <c:v>22.783827064223242</c:v>
                </c:pt>
                <c:pt idx="776">
                  <c:v>22.781110702236266</c:v>
                </c:pt>
                <c:pt idx="777">
                  <c:v>22.778044977234263</c:v>
                </c:pt>
                <c:pt idx="778">
                  <c:v>22.774736182001089</c:v>
                </c:pt>
                <c:pt idx="779">
                  <c:v>22.772600600679194</c:v>
                </c:pt>
                <c:pt idx="780">
                  <c:v>22.771224466993644</c:v>
                </c:pt>
                <c:pt idx="781">
                  <c:v>22.769759028129272</c:v>
                </c:pt>
                <c:pt idx="782">
                  <c:v>22.768262769456161</c:v>
                </c:pt>
                <c:pt idx="783">
                  <c:v>22.767070516527824</c:v>
                </c:pt>
                <c:pt idx="784">
                  <c:v>22.765525516503839</c:v>
                </c:pt>
                <c:pt idx="785">
                  <c:v>22.763761898906477</c:v>
                </c:pt>
                <c:pt idx="786">
                  <c:v>22.762797115662231</c:v>
                </c:pt>
                <c:pt idx="787">
                  <c:v>22.762463775141676</c:v>
                </c:pt>
                <c:pt idx="788">
                  <c:v>22.76168928231451</c:v>
                </c:pt>
                <c:pt idx="789">
                  <c:v>22.760792064957137</c:v>
                </c:pt>
                <c:pt idx="790">
                  <c:v>22.76005253818234</c:v>
                </c:pt>
                <c:pt idx="791">
                  <c:v>22.758847595676855</c:v>
                </c:pt>
                <c:pt idx="792">
                  <c:v>22.757673012746494</c:v>
                </c:pt>
                <c:pt idx="793">
                  <c:v>22.757702093692515</c:v>
                </c:pt>
                <c:pt idx="794">
                  <c:v>22.758374821223249</c:v>
                </c:pt>
                <c:pt idx="795">
                  <c:v>22.758710371752592</c:v>
                </c:pt>
                <c:pt idx="796">
                  <c:v>22.759075172647293</c:v>
                </c:pt>
                <c:pt idx="797">
                  <c:v>22.759465217797949</c:v>
                </c:pt>
                <c:pt idx="798">
                  <c:v>22.759158100168364</c:v>
                </c:pt>
                <c:pt idx="799">
                  <c:v>22.758263746508756</c:v>
                </c:pt>
                <c:pt idx="800">
                  <c:v>22.758615862870677</c:v>
                </c:pt>
                <c:pt idx="801">
                  <c:v>22.759488416970054</c:v>
                </c:pt>
                <c:pt idx="802">
                  <c:v>22.760454490239518</c:v>
                </c:pt>
                <c:pt idx="803">
                  <c:v>22.761803978834276</c:v>
                </c:pt>
                <c:pt idx="804">
                  <c:v>22.763751393287652</c:v>
                </c:pt>
                <c:pt idx="805">
                  <c:v>22.765417646809077</c:v>
                </c:pt>
                <c:pt idx="806">
                  <c:v>22.766674527271263</c:v>
                </c:pt>
                <c:pt idx="807">
                  <c:v>22.768860208455759</c:v>
                </c:pt>
                <c:pt idx="808">
                  <c:v>22.771836219222973</c:v>
                </c:pt>
                <c:pt idx="809">
                  <c:v>22.774601441903812</c:v>
                </c:pt>
                <c:pt idx="810">
                  <c:v>22.777317354264508</c:v>
                </c:pt>
                <c:pt idx="811">
                  <c:v>22.779594627590775</c:v>
                </c:pt>
                <c:pt idx="812">
                  <c:v>22.781162797169905</c:v>
                </c:pt>
                <c:pt idx="813">
                  <c:v>22.783338911212951</c:v>
                </c:pt>
                <c:pt idx="814">
                  <c:v>22.787431648476478</c:v>
                </c:pt>
                <c:pt idx="815">
                  <c:v>22.793056474723425</c:v>
                </c:pt>
                <c:pt idx="816">
                  <c:v>22.798131897024124</c:v>
                </c:pt>
                <c:pt idx="817">
                  <c:v>22.803000695397927</c:v>
                </c:pt>
                <c:pt idx="818">
                  <c:v>22.808045539365757</c:v>
                </c:pt>
                <c:pt idx="819">
                  <c:v>22.812299946592383</c:v>
                </c:pt>
                <c:pt idx="820">
                  <c:v>22.815957029507736</c:v>
                </c:pt>
                <c:pt idx="821">
                  <c:v>22.820540407232858</c:v>
                </c:pt>
                <c:pt idx="822">
                  <c:v>22.825373636801132</c:v>
                </c:pt>
                <c:pt idx="823">
                  <c:v>22.829242115122565</c:v>
                </c:pt>
                <c:pt idx="824">
                  <c:v>22.832996914202909</c:v>
                </c:pt>
                <c:pt idx="825">
                  <c:v>22.836513207911516</c:v>
                </c:pt>
                <c:pt idx="826">
                  <c:v>22.839132604733518</c:v>
                </c:pt>
                <c:pt idx="827">
                  <c:v>22.841523528846526</c:v>
                </c:pt>
                <c:pt idx="828">
                  <c:v>22.844777552872134</c:v>
                </c:pt>
                <c:pt idx="829">
                  <c:v>22.84851638622446</c:v>
                </c:pt>
                <c:pt idx="830">
                  <c:v>22.851114904201971</c:v>
                </c:pt>
                <c:pt idx="831">
                  <c:v>22.853267005624378</c:v>
                </c:pt>
                <c:pt idx="832">
                  <c:v>22.854494140056513</c:v>
                </c:pt>
                <c:pt idx="833">
                  <c:v>22.85447203783497</c:v>
                </c:pt>
                <c:pt idx="834">
                  <c:v>22.853376740322982</c:v>
                </c:pt>
                <c:pt idx="835">
                  <c:v>22.853187466343257</c:v>
                </c:pt>
                <c:pt idx="836">
                  <c:v>22.853546741377507</c:v>
                </c:pt>
                <c:pt idx="837">
                  <c:v>22.85322934365843</c:v>
                </c:pt>
                <c:pt idx="838">
                  <c:v>22.852514800645391</c:v>
                </c:pt>
                <c:pt idx="839">
                  <c:v>22.850826291581573</c:v>
                </c:pt>
                <c:pt idx="840">
                  <c:v>22.848168089169619</c:v>
                </c:pt>
                <c:pt idx="841">
                  <c:v>22.845201221456165</c:v>
                </c:pt>
                <c:pt idx="842">
                  <c:v>22.843132938979277</c:v>
                </c:pt>
                <c:pt idx="843">
                  <c:v>22.83976895044966</c:v>
                </c:pt>
                <c:pt idx="844">
                  <c:v>22.834033001071127</c:v>
                </c:pt>
                <c:pt idx="845">
                  <c:v>22.826176656917337</c:v>
                </c:pt>
                <c:pt idx="846">
                  <c:v>22.818206803981258</c:v>
                </c:pt>
                <c:pt idx="847">
                  <c:v>22.8096493654661</c:v>
                </c:pt>
                <c:pt idx="848">
                  <c:v>22.800682716087664</c:v>
                </c:pt>
                <c:pt idx="849">
                  <c:v>22.792821588429625</c:v>
                </c:pt>
                <c:pt idx="850">
                  <c:v>22.786134265165384</c:v>
                </c:pt>
                <c:pt idx="851">
                  <c:v>22.779054471420835</c:v>
                </c:pt>
                <c:pt idx="852">
                  <c:v>22.772289470674245</c:v>
                </c:pt>
                <c:pt idx="853">
                  <c:v>22.766169045035166</c:v>
                </c:pt>
                <c:pt idx="854">
                  <c:v>22.759566804162645</c:v>
                </c:pt>
                <c:pt idx="855">
                  <c:v>22.752602128554162</c:v>
                </c:pt>
                <c:pt idx="856">
                  <c:v>22.747010667556079</c:v>
                </c:pt>
                <c:pt idx="857">
                  <c:v>22.741863575858879</c:v>
                </c:pt>
                <c:pt idx="858">
                  <c:v>22.736479867482206</c:v>
                </c:pt>
                <c:pt idx="859">
                  <c:v>22.731146956509356</c:v>
                </c:pt>
                <c:pt idx="860">
                  <c:v>22.726241383186821</c:v>
                </c:pt>
                <c:pt idx="861">
                  <c:v>22.720922922649841</c:v>
                </c:pt>
                <c:pt idx="862">
                  <c:v>22.715543257619245</c:v>
                </c:pt>
                <c:pt idx="863">
                  <c:v>22.711496152399157</c:v>
                </c:pt>
                <c:pt idx="864">
                  <c:v>22.708512157696838</c:v>
                </c:pt>
                <c:pt idx="865">
                  <c:v>22.705096190929574</c:v>
                </c:pt>
                <c:pt idx="866">
                  <c:v>22.701669891728304</c:v>
                </c:pt>
                <c:pt idx="867">
                  <c:v>22.698542597721854</c:v>
                </c:pt>
                <c:pt idx="868">
                  <c:v>22.694919095886</c:v>
                </c:pt>
                <c:pt idx="869">
                  <c:v>22.691685019602794</c:v>
                </c:pt>
                <c:pt idx="870">
                  <c:v>22.690116232018664</c:v>
                </c:pt>
                <c:pt idx="871">
                  <c:v>22.689754204521048</c:v>
                </c:pt>
                <c:pt idx="872">
                  <c:v>22.689038603499462</c:v>
                </c:pt>
                <c:pt idx="873">
                  <c:v>22.689138625064682</c:v>
                </c:pt>
                <c:pt idx="874">
                  <c:v>22.690133715587571</c:v>
                </c:pt>
                <c:pt idx="875">
                  <c:v>22.691459622595787</c:v>
                </c:pt>
                <c:pt idx="876">
                  <c:v>22.692883229873434</c:v>
                </c:pt>
                <c:pt idx="877">
                  <c:v>22.695611637725918</c:v>
                </c:pt>
                <c:pt idx="878">
                  <c:v>22.699193920658743</c:v>
                </c:pt>
                <c:pt idx="879">
                  <c:v>22.702170868672841</c:v>
                </c:pt>
                <c:pt idx="880">
                  <c:v>22.704648659916916</c:v>
                </c:pt>
                <c:pt idx="881">
                  <c:v>22.707113069370845</c:v>
                </c:pt>
                <c:pt idx="882">
                  <c:v>22.708846556956285</c:v>
                </c:pt>
                <c:pt idx="883">
                  <c:v>22.70994765720868</c:v>
                </c:pt>
                <c:pt idx="884">
                  <c:v>22.711986361275095</c:v>
                </c:pt>
                <c:pt idx="885">
                  <c:v>22.714939547049593</c:v>
                </c:pt>
                <c:pt idx="886">
                  <c:v>22.717155820931012</c:v>
                </c:pt>
                <c:pt idx="887">
                  <c:v>22.719215207539648</c:v>
                </c:pt>
                <c:pt idx="888">
                  <c:v>22.721395889263135</c:v>
                </c:pt>
                <c:pt idx="889">
                  <c:v>22.723298451606517</c:v>
                </c:pt>
                <c:pt idx="890">
                  <c:v>22.724992165427462</c:v>
                </c:pt>
                <c:pt idx="891">
                  <c:v>22.727972877454679</c:v>
                </c:pt>
                <c:pt idx="892">
                  <c:v>22.732137633613423</c:v>
                </c:pt>
                <c:pt idx="893">
                  <c:v>22.736006587189326</c:v>
                </c:pt>
                <c:pt idx="894">
                  <c:v>22.740273230430205</c:v>
                </c:pt>
                <c:pt idx="895">
                  <c:v>22.744491429222123</c:v>
                </c:pt>
                <c:pt idx="896">
                  <c:v>22.748287375730051</c:v>
                </c:pt>
                <c:pt idx="897">
                  <c:v>22.751927998131386</c:v>
                </c:pt>
                <c:pt idx="898">
                  <c:v>22.75661682348472</c:v>
                </c:pt>
                <c:pt idx="899">
                  <c:v>22.762024515529646</c:v>
                </c:pt>
                <c:pt idx="900">
                  <c:v>22.766194587501349</c:v>
                </c:pt>
                <c:pt idx="901">
                  <c:v>22.769634296226947</c:v>
                </c:pt>
                <c:pt idx="902">
                  <c:v>22.773387552876429</c:v>
                </c:pt>
                <c:pt idx="903">
                  <c:v>22.776909732658947</c:v>
                </c:pt>
                <c:pt idx="904">
                  <c:v>22.780065192690898</c:v>
                </c:pt>
                <c:pt idx="905">
                  <c:v>22.784260154705734</c:v>
                </c:pt>
                <c:pt idx="906">
                  <c:v>22.788733439310846</c:v>
                </c:pt>
                <c:pt idx="907">
                  <c:v>22.791644733461631</c:v>
                </c:pt>
                <c:pt idx="908">
                  <c:v>22.793929843491217</c:v>
                </c:pt>
                <c:pt idx="909">
                  <c:v>22.796125514799535</c:v>
                </c:pt>
                <c:pt idx="910">
                  <c:v>22.797430676759518</c:v>
                </c:pt>
                <c:pt idx="911">
                  <c:v>22.798189606492866</c:v>
                </c:pt>
                <c:pt idx="912">
                  <c:v>22.799647276617705</c:v>
                </c:pt>
                <c:pt idx="913">
                  <c:v>22.801166592651583</c:v>
                </c:pt>
                <c:pt idx="914">
                  <c:v>22.801656666822957</c:v>
                </c:pt>
                <c:pt idx="915">
                  <c:v>22.801525087274825</c:v>
                </c:pt>
                <c:pt idx="916">
                  <c:v>22.800810203821886</c:v>
                </c:pt>
                <c:pt idx="917">
                  <c:v>22.799362100048715</c:v>
                </c:pt>
                <c:pt idx="918">
                  <c:v>22.797185739757165</c:v>
                </c:pt>
                <c:pt idx="919">
                  <c:v>22.795247821158153</c:v>
                </c:pt>
                <c:pt idx="920">
                  <c:v>22.793554190733957</c:v>
                </c:pt>
                <c:pt idx="921">
                  <c:v>22.790696685472302</c:v>
                </c:pt>
                <c:pt idx="922">
                  <c:v>22.786979582054652</c:v>
                </c:pt>
                <c:pt idx="923">
                  <c:v>22.782607349166074</c:v>
                </c:pt>
                <c:pt idx="924">
                  <c:v>22.776429364565473</c:v>
                </c:pt>
                <c:pt idx="925">
                  <c:v>22.769887619844834</c:v>
                </c:pt>
                <c:pt idx="926">
                  <c:v>22.764044614899344</c:v>
                </c:pt>
                <c:pt idx="927">
                  <c:v>22.758170436803201</c:v>
                </c:pt>
                <c:pt idx="928">
                  <c:v>22.751474234232173</c:v>
                </c:pt>
                <c:pt idx="929">
                  <c:v>22.743973566017456</c:v>
                </c:pt>
                <c:pt idx="930">
                  <c:v>22.736821480906194</c:v>
                </c:pt>
                <c:pt idx="931">
                  <c:v>22.72945724605826</c:v>
                </c:pt>
                <c:pt idx="932">
                  <c:v>22.720804916736025</c:v>
                </c:pt>
                <c:pt idx="933">
                  <c:v>22.712298850802757</c:v>
                </c:pt>
                <c:pt idx="934">
                  <c:v>22.704582257827081</c:v>
                </c:pt>
                <c:pt idx="935">
                  <c:v>22.696190281794173</c:v>
                </c:pt>
                <c:pt idx="936">
                  <c:v>22.68811910978706</c:v>
                </c:pt>
                <c:pt idx="937">
                  <c:v>22.68184663259084</c:v>
                </c:pt>
                <c:pt idx="938">
                  <c:v>22.676900467569489</c:v>
                </c:pt>
                <c:pt idx="939">
                  <c:v>22.673087899807932</c:v>
                </c:pt>
                <c:pt idx="940">
                  <c:v>22.671651440613772</c:v>
                </c:pt>
                <c:pt idx="941">
                  <c:v>22.672046331024742</c:v>
                </c:pt>
                <c:pt idx="942">
                  <c:v>22.673074071915313</c:v>
                </c:pt>
                <c:pt idx="943">
                  <c:v>22.675275543616895</c:v>
                </c:pt>
                <c:pt idx="944">
                  <c:v>22.678858667769031</c:v>
                </c:pt>
                <c:pt idx="945">
                  <c:v>22.683193279493249</c:v>
                </c:pt>
                <c:pt idx="946">
                  <c:v>22.689493325111627</c:v>
                </c:pt>
                <c:pt idx="947">
                  <c:v>22.697432652942918</c:v>
                </c:pt>
                <c:pt idx="948">
                  <c:v>22.706934586211723</c:v>
                </c:pt>
                <c:pt idx="949">
                  <c:v>22.71706445610149</c:v>
                </c:pt>
                <c:pt idx="950">
                  <c:v>22.727525374370988</c:v>
                </c:pt>
                <c:pt idx="951">
                  <c:v>22.738776230224314</c:v>
                </c:pt>
                <c:pt idx="952">
                  <c:v>22.750044344279626</c:v>
                </c:pt>
                <c:pt idx="953">
                  <c:v>22.762021246417234</c:v>
                </c:pt>
                <c:pt idx="954">
                  <c:v>22.775877646343382</c:v>
                </c:pt>
                <c:pt idx="955">
                  <c:v>22.79055857361676</c:v>
                </c:pt>
                <c:pt idx="956">
                  <c:v>22.805086149176169</c:v>
                </c:pt>
                <c:pt idx="957">
                  <c:v>22.820036970174481</c:v>
                </c:pt>
                <c:pt idx="958">
                  <c:v>22.835979125937531</c:v>
                </c:pt>
                <c:pt idx="959">
                  <c:v>22.852666952777202</c:v>
                </c:pt>
                <c:pt idx="960">
                  <c:v>22.869826431256072</c:v>
                </c:pt>
                <c:pt idx="961">
                  <c:v>22.887881900446519</c:v>
                </c:pt>
                <c:pt idx="962">
                  <c:v>22.907731742160696</c:v>
                </c:pt>
                <c:pt idx="963">
                  <c:v>22.928397167119236</c:v>
                </c:pt>
                <c:pt idx="964">
                  <c:v>22.949367961650935</c:v>
                </c:pt>
                <c:pt idx="965">
                  <c:v>22.971368927214378</c:v>
                </c:pt>
                <c:pt idx="966">
                  <c:v>22.992947436296252</c:v>
                </c:pt>
                <c:pt idx="967">
                  <c:v>23.013247201948786</c:v>
                </c:pt>
                <c:pt idx="968">
                  <c:v>23.032154909186119</c:v>
                </c:pt>
                <c:pt idx="969">
                  <c:v>23.050017474601624</c:v>
                </c:pt>
                <c:pt idx="970">
                  <c:v>23.066081694269648</c:v>
                </c:pt>
                <c:pt idx="971">
                  <c:v>23.081072855863024</c:v>
                </c:pt>
                <c:pt idx="972">
                  <c:v>23.095107728256252</c:v>
                </c:pt>
                <c:pt idx="973">
                  <c:v>23.107893183710015</c:v>
                </c:pt>
                <c:pt idx="974">
                  <c:v>23.119413435375197</c:v>
                </c:pt>
                <c:pt idx="975">
                  <c:v>23.130514601944707</c:v>
                </c:pt>
                <c:pt idx="976">
                  <c:v>23.14001180167898</c:v>
                </c:pt>
                <c:pt idx="977">
                  <c:v>23.148389276830763</c:v>
                </c:pt>
                <c:pt idx="978">
                  <c:v>23.155833354257766</c:v>
                </c:pt>
                <c:pt idx="979">
                  <c:v>23.162469803766779</c:v>
                </c:pt>
                <c:pt idx="980">
                  <c:v>23.168883149818114</c:v>
                </c:pt>
                <c:pt idx="981">
                  <c:v>23.175352530187993</c:v>
                </c:pt>
                <c:pt idx="982">
                  <c:v>23.182708895809338</c:v>
                </c:pt>
                <c:pt idx="983">
                  <c:v>23.190169681597901</c:v>
                </c:pt>
                <c:pt idx="984">
                  <c:v>23.197379412069335</c:v>
                </c:pt>
                <c:pt idx="985">
                  <c:v>23.204531717327253</c:v>
                </c:pt>
                <c:pt idx="986">
                  <c:v>23.211990044336805</c:v>
                </c:pt>
                <c:pt idx="987">
                  <c:v>23.219792935339957</c:v>
                </c:pt>
                <c:pt idx="988">
                  <c:v>23.227135463644963</c:v>
                </c:pt>
                <c:pt idx="989">
                  <c:v>23.23475027991509</c:v>
                </c:pt>
                <c:pt idx="990">
                  <c:v>23.242561299124588</c:v>
                </c:pt>
                <c:pt idx="991">
                  <c:v>23.250484808907039</c:v>
                </c:pt>
                <c:pt idx="992">
                  <c:v>23.258082726061719</c:v>
                </c:pt>
                <c:pt idx="993">
                  <c:v>23.264850805731776</c:v>
                </c:pt>
                <c:pt idx="994">
                  <c:v>23.271188440115608</c:v>
                </c:pt>
                <c:pt idx="995">
                  <c:v>23.276767531309837</c:v>
                </c:pt>
                <c:pt idx="996">
                  <c:v>23.283006195165296</c:v>
                </c:pt>
                <c:pt idx="997">
                  <c:v>23.290542489001403</c:v>
                </c:pt>
                <c:pt idx="998">
                  <c:v>23.299076374449925</c:v>
                </c:pt>
                <c:pt idx="999">
                  <c:v>23.308571530191596</c:v>
                </c:pt>
                <c:pt idx="1000">
                  <c:v>23.319024830447248</c:v>
                </c:pt>
                <c:pt idx="1001">
                  <c:v>23.329510048122945</c:v>
                </c:pt>
                <c:pt idx="1002">
                  <c:v>23.340527813885696</c:v>
                </c:pt>
                <c:pt idx="1003">
                  <c:v>23.352581057590186</c:v>
                </c:pt>
                <c:pt idx="1004">
                  <c:v>23.366080004164751</c:v>
                </c:pt>
                <c:pt idx="1005">
                  <c:v>23.379977246401879</c:v>
                </c:pt>
                <c:pt idx="1006">
                  <c:v>23.394736748866535</c:v>
                </c:pt>
                <c:pt idx="1007">
                  <c:v>23.4102173978489</c:v>
                </c:pt>
                <c:pt idx="1008">
                  <c:v>23.425948642267155</c:v>
                </c:pt>
                <c:pt idx="1009">
                  <c:v>23.442212005865287</c:v>
                </c:pt>
                <c:pt idx="1010">
                  <c:v>23.45893377909713</c:v>
                </c:pt>
                <c:pt idx="1011">
                  <c:v>23.475482970497282</c:v>
                </c:pt>
                <c:pt idx="1012">
                  <c:v>23.491773695542829</c:v>
                </c:pt>
                <c:pt idx="1013">
                  <c:v>23.50776744407225</c:v>
                </c:pt>
                <c:pt idx="1014">
                  <c:v>23.523136205444771</c:v>
                </c:pt>
                <c:pt idx="1015">
                  <c:v>23.53832015166287</c:v>
                </c:pt>
                <c:pt idx="1016">
                  <c:v>23.553003858541643</c:v>
                </c:pt>
                <c:pt idx="1017">
                  <c:v>23.567234044422939</c:v>
                </c:pt>
                <c:pt idx="1018">
                  <c:v>23.581250410880468</c:v>
                </c:pt>
                <c:pt idx="1019">
                  <c:v>23.594565777527997</c:v>
                </c:pt>
                <c:pt idx="1020">
                  <c:v>23.60720903598293</c:v>
                </c:pt>
                <c:pt idx="1021">
                  <c:v>23.619334672717468</c:v>
                </c:pt>
                <c:pt idx="1022">
                  <c:v>23.631276117667618</c:v>
                </c:pt>
                <c:pt idx="1023">
                  <c:v>23.643526883332132</c:v>
                </c:pt>
                <c:pt idx="1024">
                  <c:v>23.655921860029409</c:v>
                </c:pt>
                <c:pt idx="1025">
                  <c:v>23.66889143322901</c:v>
                </c:pt>
                <c:pt idx="1026">
                  <c:v>23.681277072400707</c:v>
                </c:pt>
                <c:pt idx="1027">
                  <c:v>23.692367783806372</c:v>
                </c:pt>
                <c:pt idx="1028">
                  <c:v>23.702807668801032</c:v>
                </c:pt>
                <c:pt idx="1029">
                  <c:v>23.712281511197567</c:v>
                </c:pt>
                <c:pt idx="1030">
                  <c:v>23.721054926401376</c:v>
                </c:pt>
                <c:pt idx="1031">
                  <c:v>23.729546806625201</c:v>
                </c:pt>
                <c:pt idx="1032">
                  <c:v>23.737345697576306</c:v>
                </c:pt>
                <c:pt idx="1033">
                  <c:v>23.744702383447724</c:v>
                </c:pt>
                <c:pt idx="1034">
                  <c:v>23.750775819489558</c:v>
                </c:pt>
                <c:pt idx="1035">
                  <c:v>23.756340829520855</c:v>
                </c:pt>
                <c:pt idx="1036">
                  <c:v>23.761055898010223</c:v>
                </c:pt>
                <c:pt idx="1037">
                  <c:v>23.76516444126381</c:v>
                </c:pt>
                <c:pt idx="1038">
                  <c:v>23.769156697007595</c:v>
                </c:pt>
                <c:pt idx="1039">
                  <c:v>23.772880952001813</c:v>
                </c:pt>
                <c:pt idx="1040">
                  <c:v>23.776044835795901</c:v>
                </c:pt>
                <c:pt idx="1041">
                  <c:v>23.77899422377012</c:v>
                </c:pt>
                <c:pt idx="1042">
                  <c:v>23.781554655492513</c:v>
                </c:pt>
                <c:pt idx="1043">
                  <c:v>23.784061327886878</c:v>
                </c:pt>
                <c:pt idx="1044">
                  <c:v>23.786761453118846</c:v>
                </c:pt>
                <c:pt idx="1045">
                  <c:v>23.789020828331953</c:v>
                </c:pt>
                <c:pt idx="1046">
                  <c:v>23.791182963716622</c:v>
                </c:pt>
                <c:pt idx="1047">
                  <c:v>23.79268505455294</c:v>
                </c:pt>
                <c:pt idx="1048">
                  <c:v>23.794102741427711</c:v>
                </c:pt>
                <c:pt idx="1049">
                  <c:v>23.795434904849561</c:v>
                </c:pt>
                <c:pt idx="1050">
                  <c:v>23.796536170118021</c:v>
                </c:pt>
                <c:pt idx="1051">
                  <c:v>23.796765542805193</c:v>
                </c:pt>
                <c:pt idx="1052">
                  <c:v>23.796315712641682</c:v>
                </c:pt>
                <c:pt idx="1053">
                  <c:v>23.795110950013175</c:v>
                </c:pt>
                <c:pt idx="1054">
                  <c:v>23.793086288686364</c:v>
                </c:pt>
                <c:pt idx="1055">
                  <c:v>23.789531122102655</c:v>
                </c:pt>
                <c:pt idx="1056">
                  <c:v>23.785161492737355</c:v>
                </c:pt>
                <c:pt idx="1057">
                  <c:v>23.780027860337324</c:v>
                </c:pt>
                <c:pt idx="1058">
                  <c:v>23.773668115866027</c:v>
                </c:pt>
                <c:pt idx="1059">
                  <c:v>23.76686213137334</c:v>
                </c:pt>
                <c:pt idx="1060">
                  <c:v>23.759532308471552</c:v>
                </c:pt>
                <c:pt idx="1061">
                  <c:v>23.751685097174068</c:v>
                </c:pt>
                <c:pt idx="1062">
                  <c:v>23.743747914015486</c:v>
                </c:pt>
                <c:pt idx="1063">
                  <c:v>23.734692243726343</c:v>
                </c:pt>
                <c:pt idx="1064">
                  <c:v>23.725110416104368</c:v>
                </c:pt>
                <c:pt idx="1065">
                  <c:v>23.714724506496633</c:v>
                </c:pt>
                <c:pt idx="1066">
                  <c:v>23.704173130704973</c:v>
                </c:pt>
                <c:pt idx="1067">
                  <c:v>23.693618006708771</c:v>
                </c:pt>
                <c:pt idx="1068">
                  <c:v>23.682528933362253</c:v>
                </c:pt>
                <c:pt idx="1069">
                  <c:v>23.670712881909612</c:v>
                </c:pt>
                <c:pt idx="1070">
                  <c:v>23.658300383942837</c:v>
                </c:pt>
                <c:pt idx="1071">
                  <c:v>23.645572359587995</c:v>
                </c:pt>
                <c:pt idx="1072">
                  <c:v>23.631669889331981</c:v>
                </c:pt>
                <c:pt idx="1073">
                  <c:v>23.617093414735681</c:v>
                </c:pt>
                <c:pt idx="1074">
                  <c:v>23.60202215950623</c:v>
                </c:pt>
                <c:pt idx="1075">
                  <c:v>23.587167752025021</c:v>
                </c:pt>
                <c:pt idx="1076">
                  <c:v>23.572340917461471</c:v>
                </c:pt>
                <c:pt idx="1077">
                  <c:v>23.557970960660736</c:v>
                </c:pt>
                <c:pt idx="1078">
                  <c:v>23.543458949008766</c:v>
                </c:pt>
                <c:pt idx="1079">
                  <c:v>23.52861458374333</c:v>
                </c:pt>
                <c:pt idx="1080">
                  <c:v>23.513860846135277</c:v>
                </c:pt>
                <c:pt idx="1081">
                  <c:v>23.49991589630465</c:v>
                </c:pt>
                <c:pt idx="1082">
                  <c:v>23.485956108073808</c:v>
                </c:pt>
                <c:pt idx="1083">
                  <c:v>23.472346670784326</c:v>
                </c:pt>
                <c:pt idx="1084">
                  <c:v>23.458941374029269</c:v>
                </c:pt>
                <c:pt idx="1085">
                  <c:v>23.446446454539768</c:v>
                </c:pt>
                <c:pt idx="1086">
                  <c:v>23.43427836698697</c:v>
                </c:pt>
                <c:pt idx="1087">
                  <c:v>23.423639264723523</c:v>
                </c:pt>
                <c:pt idx="1088">
                  <c:v>23.414620447518644</c:v>
                </c:pt>
                <c:pt idx="1089">
                  <c:v>23.406157257710849</c:v>
                </c:pt>
                <c:pt idx="1090">
                  <c:v>23.397904270873099</c:v>
                </c:pt>
                <c:pt idx="1091">
                  <c:v>23.390002069473283</c:v>
                </c:pt>
                <c:pt idx="1092">
                  <c:v>23.381804312936058</c:v>
                </c:pt>
                <c:pt idx="1093">
                  <c:v>23.374010801510394</c:v>
                </c:pt>
                <c:pt idx="1094">
                  <c:v>23.366968448609853</c:v>
                </c:pt>
                <c:pt idx="1095">
                  <c:v>23.360507895243099</c:v>
                </c:pt>
                <c:pt idx="1096">
                  <c:v>23.354060454274073</c:v>
                </c:pt>
                <c:pt idx="1097">
                  <c:v>23.347354737030138</c:v>
                </c:pt>
                <c:pt idx="1098">
                  <c:v>23.340592452536185</c:v>
                </c:pt>
                <c:pt idx="1099">
                  <c:v>23.333913350262957</c:v>
                </c:pt>
                <c:pt idx="1100">
                  <c:v>23.327114192048921</c:v>
                </c:pt>
                <c:pt idx="1101">
                  <c:v>23.320172984336207</c:v>
                </c:pt>
                <c:pt idx="1102">
                  <c:v>23.314855185978935</c:v>
                </c:pt>
                <c:pt idx="1103">
                  <c:v>23.310241346911361</c:v>
                </c:pt>
                <c:pt idx="1104">
                  <c:v>23.305993909395308</c:v>
                </c:pt>
                <c:pt idx="1105">
                  <c:v>23.30109400199742</c:v>
                </c:pt>
                <c:pt idx="1106">
                  <c:v>23.29517458344273</c:v>
                </c:pt>
                <c:pt idx="1107">
                  <c:v>23.288438827946901</c:v>
                </c:pt>
                <c:pt idx="1108">
                  <c:v>23.281182381369845</c:v>
                </c:pt>
                <c:pt idx="1109">
                  <c:v>23.274039194239798</c:v>
                </c:pt>
                <c:pt idx="1110">
                  <c:v>23.266431458043293</c:v>
                </c:pt>
                <c:pt idx="1111">
                  <c:v>23.258344353072967</c:v>
                </c:pt>
                <c:pt idx="1112">
                  <c:v>23.250278594147126</c:v>
                </c:pt>
                <c:pt idx="1113">
                  <c:v>23.241476529216076</c:v>
                </c:pt>
                <c:pt idx="1114">
                  <c:v>23.232342226774168</c:v>
                </c:pt>
                <c:pt idx="1115">
                  <c:v>23.223208537076541</c:v>
                </c:pt>
                <c:pt idx="1116">
                  <c:v>23.21437676063832</c:v>
                </c:pt>
                <c:pt idx="1117">
                  <c:v>23.204717430577901</c:v>
                </c:pt>
                <c:pt idx="1118">
                  <c:v>23.194351008796147</c:v>
                </c:pt>
                <c:pt idx="1119">
                  <c:v>23.183853473707515</c:v>
                </c:pt>
                <c:pt idx="1120">
                  <c:v>23.172914998624165</c:v>
                </c:pt>
                <c:pt idx="1121">
                  <c:v>23.161659806849681</c:v>
                </c:pt>
                <c:pt idx="1122">
                  <c:v>23.151280754716765</c:v>
                </c:pt>
                <c:pt idx="1123">
                  <c:v>23.141657100849731</c:v>
                </c:pt>
                <c:pt idx="1124">
                  <c:v>23.131885354694852</c:v>
                </c:pt>
                <c:pt idx="1125">
                  <c:v>23.122446731170957</c:v>
                </c:pt>
                <c:pt idx="1126">
                  <c:v>23.113698963583772</c:v>
                </c:pt>
                <c:pt idx="1127">
                  <c:v>23.104703078175039</c:v>
                </c:pt>
                <c:pt idx="1128">
                  <c:v>23.095843085342239</c:v>
                </c:pt>
                <c:pt idx="1129">
                  <c:v>23.087862095544754</c:v>
                </c:pt>
                <c:pt idx="1130">
                  <c:v>23.080997442160658</c:v>
                </c:pt>
                <c:pt idx="1131">
                  <c:v>23.07472423395496</c:v>
                </c:pt>
                <c:pt idx="1132">
                  <c:v>23.068059555282492</c:v>
                </c:pt>
                <c:pt idx="1133">
                  <c:v>23.061196646963243</c:v>
                </c:pt>
                <c:pt idx="1134">
                  <c:v>23.054472600274124</c:v>
                </c:pt>
                <c:pt idx="1135">
                  <c:v>23.048284073750732</c:v>
                </c:pt>
                <c:pt idx="1136">
                  <c:v>23.043228668134628</c:v>
                </c:pt>
                <c:pt idx="1137">
                  <c:v>23.038884270136993</c:v>
                </c:pt>
                <c:pt idx="1138">
                  <c:v>23.035784662736152</c:v>
                </c:pt>
                <c:pt idx="1139">
                  <c:v>23.032566908322497</c:v>
                </c:pt>
                <c:pt idx="1140">
                  <c:v>23.029998077395646</c:v>
                </c:pt>
                <c:pt idx="1141">
                  <c:v>23.027322570074681</c:v>
                </c:pt>
                <c:pt idx="1142">
                  <c:v>23.025038870061607</c:v>
                </c:pt>
                <c:pt idx="1143">
                  <c:v>23.023963300154264</c:v>
                </c:pt>
                <c:pt idx="1144">
                  <c:v>23.024084814564485</c:v>
                </c:pt>
                <c:pt idx="1145">
                  <c:v>23.023793170613793</c:v>
                </c:pt>
                <c:pt idx="1146">
                  <c:v>23.023597988167406</c:v>
                </c:pt>
                <c:pt idx="1147">
                  <c:v>23.023592524759998</c:v>
                </c:pt>
                <c:pt idx="1148">
                  <c:v>23.02386745235928</c:v>
                </c:pt>
                <c:pt idx="1149">
                  <c:v>23.024213686731802</c:v>
                </c:pt>
                <c:pt idx="1150">
                  <c:v>23.025676745590417</c:v>
                </c:pt>
                <c:pt idx="1151">
                  <c:v>23.027918309897636</c:v>
                </c:pt>
                <c:pt idx="1152">
                  <c:v>23.029577101506927</c:v>
                </c:pt>
                <c:pt idx="1153">
                  <c:v>23.030958784574807</c:v>
                </c:pt>
                <c:pt idx="1154">
                  <c:v>23.032223402953942</c:v>
                </c:pt>
                <c:pt idx="1155">
                  <c:v>23.032687508822903</c:v>
                </c:pt>
                <c:pt idx="1156">
                  <c:v>23.032521703647934</c:v>
                </c:pt>
                <c:pt idx="1157">
                  <c:v>23.033145060479452</c:v>
                </c:pt>
                <c:pt idx="1158">
                  <c:v>23.033700152371608</c:v>
                </c:pt>
                <c:pt idx="1159">
                  <c:v>23.03338647445587</c:v>
                </c:pt>
                <c:pt idx="1160">
                  <c:v>23.031686980461799</c:v>
                </c:pt>
                <c:pt idx="1161">
                  <c:v>23.029478939724065</c:v>
                </c:pt>
                <c:pt idx="1162">
                  <c:v>23.026571073379916</c:v>
                </c:pt>
                <c:pt idx="1163">
                  <c:v>23.023701287857527</c:v>
                </c:pt>
                <c:pt idx="1164">
                  <c:v>23.020535169913284</c:v>
                </c:pt>
                <c:pt idx="1165">
                  <c:v>23.017675831436847</c:v>
                </c:pt>
                <c:pt idx="1166">
                  <c:v>23.014900902488986</c:v>
                </c:pt>
                <c:pt idx="1167">
                  <c:v>23.012669069614375</c:v>
                </c:pt>
                <c:pt idx="1168">
                  <c:v>23.009421270704852</c:v>
                </c:pt>
                <c:pt idx="1169">
                  <c:v>23.006613921344396</c:v>
                </c:pt>
                <c:pt idx="1170">
                  <c:v>23.003774551489354</c:v>
                </c:pt>
                <c:pt idx="1171">
                  <c:v>23.001713800569423</c:v>
                </c:pt>
                <c:pt idx="1172">
                  <c:v>22.999470189113779</c:v>
                </c:pt>
                <c:pt idx="1173">
                  <c:v>22.996782090046921</c:v>
                </c:pt>
                <c:pt idx="1174">
                  <c:v>22.993307771679916</c:v>
                </c:pt>
                <c:pt idx="1175">
                  <c:v>22.990235396972146</c:v>
                </c:pt>
                <c:pt idx="1176">
                  <c:v>22.986483577207142</c:v>
                </c:pt>
                <c:pt idx="1177">
                  <c:v>22.982660306539408</c:v>
                </c:pt>
                <c:pt idx="1178">
                  <c:v>22.978580148695741</c:v>
                </c:pt>
                <c:pt idx="1179">
                  <c:v>22.974518802436247</c:v>
                </c:pt>
                <c:pt idx="1180">
                  <c:v>22.97010225779005</c:v>
                </c:pt>
                <c:pt idx="1181">
                  <c:v>22.965525992540226</c:v>
                </c:pt>
                <c:pt idx="1182">
                  <c:v>22.961416144307872</c:v>
                </c:pt>
                <c:pt idx="1183">
                  <c:v>22.956544322714699</c:v>
                </c:pt>
                <c:pt idx="1184">
                  <c:v>22.951722191504089</c:v>
                </c:pt>
                <c:pt idx="1185">
                  <c:v>22.948101412735806</c:v>
                </c:pt>
                <c:pt idx="1186">
                  <c:v>22.944801180916173</c:v>
                </c:pt>
                <c:pt idx="1187">
                  <c:v>22.941219984916167</c:v>
                </c:pt>
                <c:pt idx="1188">
                  <c:v>22.938338215761405</c:v>
                </c:pt>
                <c:pt idx="1189">
                  <c:v>22.936114106186711</c:v>
                </c:pt>
                <c:pt idx="1190">
                  <c:v>22.935190149959549</c:v>
                </c:pt>
                <c:pt idx="1191">
                  <c:v>22.934444703491948</c:v>
                </c:pt>
                <c:pt idx="1192">
                  <c:v>22.934685637144174</c:v>
                </c:pt>
                <c:pt idx="1193">
                  <c:v>22.934987026167011</c:v>
                </c:pt>
                <c:pt idx="1194">
                  <c:v>22.935655876983013</c:v>
                </c:pt>
                <c:pt idx="1195">
                  <c:v>22.936150860517415</c:v>
                </c:pt>
                <c:pt idx="1196">
                  <c:v>22.936610051982697</c:v>
                </c:pt>
                <c:pt idx="1197">
                  <c:v>22.936131030504239</c:v>
                </c:pt>
                <c:pt idx="1198">
                  <c:v>22.935991051401249</c:v>
                </c:pt>
                <c:pt idx="1199">
                  <c:v>22.936360413399434</c:v>
                </c:pt>
                <c:pt idx="1200">
                  <c:v>22.937002764640653</c:v>
                </c:pt>
                <c:pt idx="1201">
                  <c:v>22.937334051009731</c:v>
                </c:pt>
                <c:pt idx="1202">
                  <c:v>22.938053252108134</c:v>
                </c:pt>
                <c:pt idx="1203">
                  <c:v>22.938848292639342</c:v>
                </c:pt>
                <c:pt idx="1204">
                  <c:v>22.93927711673053</c:v>
                </c:pt>
                <c:pt idx="1205">
                  <c:v>22.93961029159156</c:v>
                </c:pt>
                <c:pt idx="1206">
                  <c:v>22.940862617185378</c:v>
                </c:pt>
                <c:pt idx="1207">
                  <c:v>22.942780970692287</c:v>
                </c:pt>
                <c:pt idx="1208">
                  <c:v>22.945176930091403</c:v>
                </c:pt>
                <c:pt idx="1209">
                  <c:v>22.947899658688694</c:v>
                </c:pt>
                <c:pt idx="1210">
                  <c:v>22.950511559696086</c:v>
                </c:pt>
                <c:pt idx="1211">
                  <c:v>22.952698120438278</c:v>
                </c:pt>
                <c:pt idx="1212">
                  <c:v>22.95445075083618</c:v>
                </c:pt>
                <c:pt idx="1213">
                  <c:v>22.957524342716191</c:v>
                </c:pt>
                <c:pt idx="1214">
                  <c:v>22.961330207991384</c:v>
                </c:pt>
                <c:pt idx="1215">
                  <c:v>22.964988027840452</c:v>
                </c:pt>
                <c:pt idx="1216">
                  <c:v>22.969117890614495</c:v>
                </c:pt>
                <c:pt idx="1217">
                  <c:v>22.973627574293378</c:v>
                </c:pt>
                <c:pt idx="1218">
                  <c:v>22.977823644484786</c:v>
                </c:pt>
                <c:pt idx="1219">
                  <c:v>22.982438899993333</c:v>
                </c:pt>
                <c:pt idx="1220">
                  <c:v>22.986994113096834</c:v>
                </c:pt>
                <c:pt idx="1221">
                  <c:v>22.992231231967732</c:v>
                </c:pt>
                <c:pt idx="1222">
                  <c:v>22.997360399040016</c:v>
                </c:pt>
                <c:pt idx="1223">
                  <c:v>23.003097964860263</c:v>
                </c:pt>
                <c:pt idx="1224">
                  <c:v>23.008763429333747</c:v>
                </c:pt>
                <c:pt idx="1225">
                  <c:v>23.014800250049085</c:v>
                </c:pt>
                <c:pt idx="1226">
                  <c:v>23.021173603325945</c:v>
                </c:pt>
                <c:pt idx="1227">
                  <c:v>23.028733017690335</c:v>
                </c:pt>
                <c:pt idx="1228">
                  <c:v>23.036953177305762</c:v>
                </c:pt>
                <c:pt idx="1229">
                  <c:v>23.044885120482014</c:v>
                </c:pt>
                <c:pt idx="1230">
                  <c:v>23.052905865677168</c:v>
                </c:pt>
                <c:pt idx="1231">
                  <c:v>23.060962091005173</c:v>
                </c:pt>
                <c:pt idx="1232">
                  <c:v>23.068857281051109</c:v>
                </c:pt>
                <c:pt idx="1233">
                  <c:v>23.077042407448801</c:v>
                </c:pt>
                <c:pt idx="1234">
                  <c:v>23.086191299683236</c:v>
                </c:pt>
                <c:pt idx="1235">
                  <c:v>23.095635468124108</c:v>
                </c:pt>
                <c:pt idx="1236">
                  <c:v>23.104839280961233</c:v>
                </c:pt>
                <c:pt idx="1237">
                  <c:v>23.113188633118703</c:v>
                </c:pt>
                <c:pt idx="1238">
                  <c:v>23.121478197089786</c:v>
                </c:pt>
                <c:pt idx="1239">
                  <c:v>23.129814210729311</c:v>
                </c:pt>
                <c:pt idx="1240">
                  <c:v>23.138373764076896</c:v>
                </c:pt>
                <c:pt idx="1241">
                  <c:v>23.147406628597441</c:v>
                </c:pt>
                <c:pt idx="1242">
                  <c:v>23.156692934615425</c:v>
                </c:pt>
                <c:pt idx="1243">
                  <c:v>23.165290447274806</c:v>
                </c:pt>
                <c:pt idx="1244">
                  <c:v>23.173297259018849</c:v>
                </c:pt>
                <c:pt idx="1245">
                  <c:v>23.18092202988862</c:v>
                </c:pt>
                <c:pt idx="1246">
                  <c:v>23.188058142253123</c:v>
                </c:pt>
                <c:pt idx="1247">
                  <c:v>23.195116618731966</c:v>
                </c:pt>
                <c:pt idx="1248">
                  <c:v>23.201925249708644</c:v>
                </c:pt>
                <c:pt idx="1249">
                  <c:v>23.208064443392811</c:v>
                </c:pt>
                <c:pt idx="1250">
                  <c:v>23.213806491497994</c:v>
                </c:pt>
                <c:pt idx="1251">
                  <c:v>23.21888008831613</c:v>
                </c:pt>
                <c:pt idx="1252">
                  <c:v>23.223417149461124</c:v>
                </c:pt>
                <c:pt idx="1253">
                  <c:v>23.227052521426998</c:v>
                </c:pt>
                <c:pt idx="1254">
                  <c:v>23.23073718916222</c:v>
                </c:pt>
                <c:pt idx="1255">
                  <c:v>23.23371827136841</c:v>
                </c:pt>
                <c:pt idx="1256">
                  <c:v>23.235773458948007</c:v>
                </c:pt>
                <c:pt idx="1257">
                  <c:v>23.237005314439926</c:v>
                </c:pt>
                <c:pt idx="1258">
                  <c:v>23.237430671029024</c:v>
                </c:pt>
                <c:pt idx="1259">
                  <c:v>23.237124746532999</c:v>
                </c:pt>
                <c:pt idx="1260">
                  <c:v>23.235850229110063</c:v>
                </c:pt>
                <c:pt idx="1261">
                  <c:v>23.234277742299351</c:v>
                </c:pt>
                <c:pt idx="1262">
                  <c:v>23.232629339000109</c:v>
                </c:pt>
                <c:pt idx="1263">
                  <c:v>23.23022248187625</c:v>
                </c:pt>
                <c:pt idx="1264">
                  <c:v>23.227148513549878</c:v>
                </c:pt>
                <c:pt idx="1265">
                  <c:v>23.223793291657387</c:v>
                </c:pt>
                <c:pt idx="1266">
                  <c:v>23.219952867440345</c:v>
                </c:pt>
                <c:pt idx="1267">
                  <c:v>23.216302202119859</c:v>
                </c:pt>
                <c:pt idx="1268">
                  <c:v>23.2120620917742</c:v>
                </c:pt>
                <c:pt idx="1269">
                  <c:v>23.206976933814961</c:v>
                </c:pt>
                <c:pt idx="1270">
                  <c:v>23.201236767735246</c:v>
                </c:pt>
                <c:pt idx="1271">
                  <c:v>23.195169932040542</c:v>
                </c:pt>
                <c:pt idx="1272">
                  <c:v>23.18922497471381</c:v>
                </c:pt>
                <c:pt idx="1273">
                  <c:v>23.183252034725868</c:v>
                </c:pt>
                <c:pt idx="1274">
                  <c:v>23.176910320514313</c:v>
                </c:pt>
                <c:pt idx="1275">
                  <c:v>23.169748761109037</c:v>
                </c:pt>
                <c:pt idx="1276">
                  <c:v>23.162412299038163</c:v>
                </c:pt>
                <c:pt idx="1277">
                  <c:v>23.154359267734986</c:v>
                </c:pt>
                <c:pt idx="1278">
                  <c:v>23.146718391727699</c:v>
                </c:pt>
                <c:pt idx="1279">
                  <c:v>23.138532024836849</c:v>
                </c:pt>
                <c:pt idx="1280">
                  <c:v>23.130550268933462</c:v>
                </c:pt>
                <c:pt idx="1281">
                  <c:v>23.122325684407237</c:v>
                </c:pt>
                <c:pt idx="1282">
                  <c:v>23.114156963708943</c:v>
                </c:pt>
                <c:pt idx="1283">
                  <c:v>23.106036983282518</c:v>
                </c:pt>
                <c:pt idx="1284">
                  <c:v>23.097381878409593</c:v>
                </c:pt>
                <c:pt idx="1285">
                  <c:v>23.0888903003469</c:v>
                </c:pt>
                <c:pt idx="1286">
                  <c:v>23.080893330128955</c:v>
                </c:pt>
                <c:pt idx="1287">
                  <c:v>23.072550866331447</c:v>
                </c:pt>
                <c:pt idx="1288">
                  <c:v>23.063996175161044</c:v>
                </c:pt>
                <c:pt idx="1289">
                  <c:v>23.055951496695521</c:v>
                </c:pt>
                <c:pt idx="1290">
                  <c:v>23.048699818316422</c:v>
                </c:pt>
                <c:pt idx="1291">
                  <c:v>23.041647162241031</c:v>
                </c:pt>
                <c:pt idx="1292">
                  <c:v>23.03446850777506</c:v>
                </c:pt>
                <c:pt idx="1293">
                  <c:v>23.027720361064915</c:v>
                </c:pt>
                <c:pt idx="1294">
                  <c:v>23.021022843954565</c:v>
                </c:pt>
                <c:pt idx="1295">
                  <c:v>23.014258233267075</c:v>
                </c:pt>
                <c:pt idx="1296">
                  <c:v>23.008115731182809</c:v>
                </c:pt>
                <c:pt idx="1297">
                  <c:v>23.002494640239327</c:v>
                </c:pt>
                <c:pt idx="1298">
                  <c:v>22.997395242603559</c:v>
                </c:pt>
                <c:pt idx="1299">
                  <c:v>22.992762469948239</c:v>
                </c:pt>
                <c:pt idx="1300">
                  <c:v>22.989015554335207</c:v>
                </c:pt>
                <c:pt idx="1301">
                  <c:v>22.985402858016762</c:v>
                </c:pt>
                <c:pt idx="1302">
                  <c:v>22.981198383066651</c:v>
                </c:pt>
                <c:pt idx="1303">
                  <c:v>22.977099516972199</c:v>
                </c:pt>
                <c:pt idx="1304">
                  <c:v>22.973683704621937</c:v>
                </c:pt>
                <c:pt idx="1305">
                  <c:v>22.971365991664101</c:v>
                </c:pt>
                <c:pt idx="1306">
                  <c:v>22.969161435514334</c:v>
                </c:pt>
                <c:pt idx="1307">
                  <c:v>22.967536153256827</c:v>
                </c:pt>
                <c:pt idx="1308">
                  <c:v>22.965504484166171</c:v>
                </c:pt>
                <c:pt idx="1309">
                  <c:v>22.964265132704018</c:v>
                </c:pt>
                <c:pt idx="1310">
                  <c:v>22.962580698663285</c:v>
                </c:pt>
                <c:pt idx="1311">
                  <c:v>22.961518378886463</c:v>
                </c:pt>
                <c:pt idx="1312">
                  <c:v>22.96092601160866</c:v>
                </c:pt>
                <c:pt idx="1313">
                  <c:v>22.960726244070962</c:v>
                </c:pt>
                <c:pt idx="1314">
                  <c:v>22.960967286278933</c:v>
                </c:pt>
                <c:pt idx="1315">
                  <c:v>22.961302319800904</c:v>
                </c:pt>
                <c:pt idx="1316">
                  <c:v>22.961360767956133</c:v>
                </c:pt>
                <c:pt idx="1317">
                  <c:v>22.962253334985718</c:v>
                </c:pt>
                <c:pt idx="1318">
                  <c:v>22.964169186496619</c:v>
                </c:pt>
                <c:pt idx="1319">
                  <c:v>22.966293091043802</c:v>
                </c:pt>
                <c:pt idx="1320">
                  <c:v>22.968014344535913</c:v>
                </c:pt>
                <c:pt idx="1321">
                  <c:v>22.969668277040512</c:v>
                </c:pt>
                <c:pt idx="1322">
                  <c:v>22.971193618333427</c:v>
                </c:pt>
                <c:pt idx="1323">
                  <c:v>22.972454824967794</c:v>
                </c:pt>
                <c:pt idx="1324">
                  <c:v>22.973981482416654</c:v>
                </c:pt>
                <c:pt idx="1325">
                  <c:v>22.975743734994978</c:v>
                </c:pt>
                <c:pt idx="1326">
                  <c:v>22.977248787053917</c:v>
                </c:pt>
                <c:pt idx="1327">
                  <c:v>22.978165926639882</c:v>
                </c:pt>
                <c:pt idx="1328">
                  <c:v>22.978791410574619</c:v>
                </c:pt>
                <c:pt idx="1329">
                  <c:v>22.979486093243686</c:v>
                </c:pt>
                <c:pt idx="1330">
                  <c:v>22.979250981790351</c:v>
                </c:pt>
                <c:pt idx="1331">
                  <c:v>22.97886256556535</c:v>
                </c:pt>
                <c:pt idx="1332">
                  <c:v>22.979103101553537</c:v>
                </c:pt>
                <c:pt idx="1333">
                  <c:v>22.979525007384797</c:v>
                </c:pt>
                <c:pt idx="1334">
                  <c:v>22.979447074478799</c:v>
                </c:pt>
                <c:pt idx="1335">
                  <c:v>22.979112860810304</c:v>
                </c:pt>
                <c:pt idx="1336">
                  <c:v>22.978656706227007</c:v>
                </c:pt>
                <c:pt idx="1337">
                  <c:v>22.977960563713754</c:v>
                </c:pt>
                <c:pt idx="1338">
                  <c:v>22.977390483032778</c:v>
                </c:pt>
                <c:pt idx="1339">
                  <c:v>22.976692558900581</c:v>
                </c:pt>
                <c:pt idx="1340">
                  <c:v>22.97634498813234</c:v>
                </c:pt>
                <c:pt idx="1341">
                  <c:v>22.975897318368624</c:v>
                </c:pt>
                <c:pt idx="1342">
                  <c:v>22.975039846852724</c:v>
                </c:pt>
                <c:pt idx="1343">
                  <c:v>22.973959866237628</c:v>
                </c:pt>
                <c:pt idx="1344">
                  <c:v>22.972637201541868</c:v>
                </c:pt>
                <c:pt idx="1345">
                  <c:v>22.971383667197131</c:v>
                </c:pt>
                <c:pt idx="1346">
                  <c:v>22.970339808560915</c:v>
                </c:pt>
                <c:pt idx="1347">
                  <c:v>22.9688558713829</c:v>
                </c:pt>
                <c:pt idx="1348">
                  <c:v>22.966666705047345</c:v>
                </c:pt>
                <c:pt idx="1349">
                  <c:v>22.964318881941878</c:v>
                </c:pt>
                <c:pt idx="1350">
                  <c:v>22.962161300863251</c:v>
                </c:pt>
                <c:pt idx="1351">
                  <c:v>22.959893078289259</c:v>
                </c:pt>
                <c:pt idx="1352">
                  <c:v>22.957793867274582</c:v>
                </c:pt>
                <c:pt idx="1353">
                  <c:v>22.956158141798518</c:v>
                </c:pt>
                <c:pt idx="1354">
                  <c:v>22.954430153270096</c:v>
                </c:pt>
                <c:pt idx="1355">
                  <c:v>22.952476776238328</c:v>
                </c:pt>
                <c:pt idx="1356">
                  <c:v>22.950482125886094</c:v>
                </c:pt>
                <c:pt idx="1357">
                  <c:v>22.948756437165713</c:v>
                </c:pt>
                <c:pt idx="1358">
                  <c:v>22.9467800387471</c:v>
                </c:pt>
                <c:pt idx="1359">
                  <c:v>22.944565176092571</c:v>
                </c:pt>
                <c:pt idx="1360">
                  <c:v>22.943000164461662</c:v>
                </c:pt>
                <c:pt idx="1361">
                  <c:v>22.941556955098019</c:v>
                </c:pt>
                <c:pt idx="1362">
                  <c:v>22.939878255720703</c:v>
                </c:pt>
                <c:pt idx="1363">
                  <c:v>22.937854928165677</c:v>
                </c:pt>
                <c:pt idx="1364">
                  <c:v>22.935904683658563</c:v>
                </c:pt>
                <c:pt idx="1365">
                  <c:v>22.933524206900476</c:v>
                </c:pt>
                <c:pt idx="1366">
                  <c:v>22.93144242998094</c:v>
                </c:pt>
                <c:pt idx="1367">
                  <c:v>22.929565337944588</c:v>
                </c:pt>
                <c:pt idx="1368">
                  <c:v>22.927740678245836</c:v>
                </c:pt>
                <c:pt idx="1369">
                  <c:v>22.925809936669864</c:v>
                </c:pt>
                <c:pt idx="1370">
                  <c:v>22.923928265314391</c:v>
                </c:pt>
                <c:pt idx="1371">
                  <c:v>22.921642395293031</c:v>
                </c:pt>
                <c:pt idx="1372">
                  <c:v>22.918837477266869</c:v>
                </c:pt>
                <c:pt idx="1373">
                  <c:v>22.915880801092307</c:v>
                </c:pt>
                <c:pt idx="1374">
                  <c:v>22.913138521176133</c:v>
                </c:pt>
                <c:pt idx="1375">
                  <c:v>22.910329037550344</c:v>
                </c:pt>
                <c:pt idx="1376">
                  <c:v>22.907537291504514</c:v>
                </c:pt>
                <c:pt idx="1377">
                  <c:v>22.904573893879935</c:v>
                </c:pt>
                <c:pt idx="1378">
                  <c:v>22.901437969708827</c:v>
                </c:pt>
                <c:pt idx="1379">
                  <c:v>22.897440842214003</c:v>
                </c:pt>
                <c:pt idx="1380">
                  <c:v>22.893243117313634</c:v>
                </c:pt>
                <c:pt idx="1381">
                  <c:v>22.889520034405219</c:v>
                </c:pt>
                <c:pt idx="1382">
                  <c:v>22.886048859171979</c:v>
                </c:pt>
                <c:pt idx="1383">
                  <c:v>22.882513643375887</c:v>
                </c:pt>
                <c:pt idx="1384">
                  <c:v>22.878863973512267</c:v>
                </c:pt>
                <c:pt idx="1385">
                  <c:v>22.875373074179517</c:v>
                </c:pt>
                <c:pt idx="1386">
                  <c:v>22.871724847675871</c:v>
                </c:pt>
                <c:pt idx="1387">
                  <c:v>22.867848994294508</c:v>
                </c:pt>
                <c:pt idx="1388">
                  <c:v>22.864690208026126</c:v>
                </c:pt>
                <c:pt idx="1389">
                  <c:v>22.861813163538578</c:v>
                </c:pt>
                <c:pt idx="1390">
                  <c:v>22.858879951132465</c:v>
                </c:pt>
                <c:pt idx="1391">
                  <c:v>22.856172174919191</c:v>
                </c:pt>
                <c:pt idx="1392">
                  <c:v>22.853545454300288</c:v>
                </c:pt>
                <c:pt idx="1393">
                  <c:v>22.850665391832059</c:v>
                </c:pt>
                <c:pt idx="1394">
                  <c:v>22.847852145892389</c:v>
                </c:pt>
                <c:pt idx="1395">
                  <c:v>22.845478254425444</c:v>
                </c:pt>
                <c:pt idx="1396">
                  <c:v>22.843070519116871</c:v>
                </c:pt>
                <c:pt idx="1397">
                  <c:v>22.840724649766084</c:v>
                </c:pt>
                <c:pt idx="1398">
                  <c:v>22.838700508230808</c:v>
                </c:pt>
                <c:pt idx="1399">
                  <c:v>22.836662913993951</c:v>
                </c:pt>
                <c:pt idx="1400">
                  <c:v>22.834481227348459</c:v>
                </c:pt>
                <c:pt idx="1401">
                  <c:v>22.832591647465343</c:v>
                </c:pt>
                <c:pt idx="1402">
                  <c:v>22.832184229852132</c:v>
                </c:pt>
                <c:pt idx="1403">
                  <c:v>22.832105034514548</c:v>
                </c:pt>
                <c:pt idx="1404">
                  <c:v>22.831985548803761</c:v>
                </c:pt>
                <c:pt idx="1405">
                  <c:v>22.831907062317967</c:v>
                </c:pt>
                <c:pt idx="1406">
                  <c:v>22.831935013797988</c:v>
                </c:pt>
                <c:pt idx="1407">
                  <c:v>22.832032323100545</c:v>
                </c:pt>
                <c:pt idx="1408">
                  <c:v>22.832641245962051</c:v>
                </c:pt>
                <c:pt idx="1409">
                  <c:v>22.834690185856584</c:v>
                </c:pt>
                <c:pt idx="1410">
                  <c:v>22.83753446512592</c:v>
                </c:pt>
                <c:pt idx="1411">
                  <c:v>22.840055426257607</c:v>
                </c:pt>
                <c:pt idx="1412">
                  <c:v>22.842196041111087</c:v>
                </c:pt>
                <c:pt idx="1413">
                  <c:v>22.843923682581277</c:v>
                </c:pt>
                <c:pt idx="1414">
                  <c:v>22.845562277196372</c:v>
                </c:pt>
                <c:pt idx="1415">
                  <c:v>22.846922456797625</c:v>
                </c:pt>
                <c:pt idx="1416">
                  <c:v>22.848654504006351</c:v>
                </c:pt>
                <c:pt idx="1417">
                  <c:v>22.85070986282868</c:v>
                </c:pt>
                <c:pt idx="1418">
                  <c:v>22.852390303782418</c:v>
                </c:pt>
                <c:pt idx="1419">
                  <c:v>22.854148176449105</c:v>
                </c:pt>
                <c:pt idx="1420">
                  <c:v>22.85590799861345</c:v>
                </c:pt>
                <c:pt idx="1421">
                  <c:v>22.857073844265262</c:v>
                </c:pt>
                <c:pt idx="1422">
                  <c:v>22.858025115216023</c:v>
                </c:pt>
                <c:pt idx="1423">
                  <c:v>22.85939297463759</c:v>
                </c:pt>
                <c:pt idx="1424">
                  <c:v>22.860899688585576</c:v>
                </c:pt>
                <c:pt idx="1425">
                  <c:v>22.862360412087522</c:v>
                </c:pt>
                <c:pt idx="1426">
                  <c:v>22.863778063878513</c:v>
                </c:pt>
                <c:pt idx="1427">
                  <c:v>22.864635135918686</c:v>
                </c:pt>
                <c:pt idx="1428">
                  <c:v>22.86447311989669</c:v>
                </c:pt>
                <c:pt idx="1429">
                  <c:v>22.863997188766074</c:v>
                </c:pt>
                <c:pt idx="1430">
                  <c:v>22.863291971729591</c:v>
                </c:pt>
                <c:pt idx="1431">
                  <c:v>22.86221165618576</c:v>
                </c:pt>
                <c:pt idx="1432">
                  <c:v>22.859841626091949</c:v>
                </c:pt>
                <c:pt idx="1433">
                  <c:v>22.85740255937927</c:v>
                </c:pt>
                <c:pt idx="1434">
                  <c:v>22.854844315757944</c:v>
                </c:pt>
                <c:pt idx="1435">
                  <c:v>22.851717019072165</c:v>
                </c:pt>
                <c:pt idx="1436">
                  <c:v>22.847953619316488</c:v>
                </c:pt>
                <c:pt idx="1437">
                  <c:v>22.844264487340389</c:v>
                </c:pt>
                <c:pt idx="1438">
                  <c:v>22.840632856124063</c:v>
                </c:pt>
                <c:pt idx="1439">
                  <c:v>22.836129471708681</c:v>
                </c:pt>
                <c:pt idx="1440">
                  <c:v>22.830663255625385</c:v>
                </c:pt>
                <c:pt idx="1441">
                  <c:v>22.825079046342257</c:v>
                </c:pt>
                <c:pt idx="1442">
                  <c:v>22.819403291709833</c:v>
                </c:pt>
                <c:pt idx="1443">
                  <c:v>22.813750147763429</c:v>
                </c:pt>
                <c:pt idx="1444">
                  <c:v>22.808284198635715</c:v>
                </c:pt>
                <c:pt idx="1445">
                  <c:v>22.803231547675932</c:v>
                </c:pt>
                <c:pt idx="1446">
                  <c:v>22.797480950687543</c:v>
                </c:pt>
                <c:pt idx="1447">
                  <c:v>22.791460924306183</c:v>
                </c:pt>
                <c:pt idx="1448">
                  <c:v>22.785242867223843</c:v>
                </c:pt>
                <c:pt idx="1449">
                  <c:v>22.778354039574136</c:v>
                </c:pt>
                <c:pt idx="1450">
                  <c:v>22.770920031570437</c:v>
                </c:pt>
                <c:pt idx="1451">
                  <c:v>22.763886412528063</c:v>
                </c:pt>
                <c:pt idx="1452">
                  <c:v>22.756942594784494</c:v>
                </c:pt>
                <c:pt idx="1453">
                  <c:v>22.749919249652645</c:v>
                </c:pt>
                <c:pt idx="1454">
                  <c:v>22.742818922536916</c:v>
                </c:pt>
                <c:pt idx="1455">
                  <c:v>22.735353863409856</c:v>
                </c:pt>
                <c:pt idx="1456">
                  <c:v>22.727379657066724</c:v>
                </c:pt>
                <c:pt idx="1457">
                  <c:v>22.719556487164304</c:v>
                </c:pt>
                <c:pt idx="1458">
                  <c:v>22.712616614642851</c:v>
                </c:pt>
                <c:pt idx="1459">
                  <c:v>22.706272435086053</c:v>
                </c:pt>
                <c:pt idx="1460">
                  <c:v>22.700386170351468</c:v>
                </c:pt>
                <c:pt idx="1461">
                  <c:v>22.694839467801735</c:v>
                </c:pt>
                <c:pt idx="1462">
                  <c:v>22.689919837058198</c:v>
                </c:pt>
                <c:pt idx="1463">
                  <c:v>22.684497511844594</c:v>
                </c:pt>
                <c:pt idx="1464">
                  <c:v>22.678918175535454</c:v>
                </c:pt>
                <c:pt idx="1465">
                  <c:v>22.674164014497592</c:v>
                </c:pt>
                <c:pt idx="1466">
                  <c:v>22.66997278777658</c:v>
                </c:pt>
                <c:pt idx="1467">
                  <c:v>22.665827386059064</c:v>
                </c:pt>
                <c:pt idx="1468">
                  <c:v>22.660852201522541</c:v>
                </c:pt>
                <c:pt idx="1469">
                  <c:v>22.655830797201528</c:v>
                </c:pt>
                <c:pt idx="1470">
                  <c:v>22.650676620283487</c:v>
                </c:pt>
                <c:pt idx="1471">
                  <c:v>22.645276613048321</c:v>
                </c:pt>
                <c:pt idx="1472">
                  <c:v>22.640077800130644</c:v>
                </c:pt>
                <c:pt idx="1473">
                  <c:v>22.635003945913443</c:v>
                </c:pt>
                <c:pt idx="1474">
                  <c:v>22.629719567992659</c:v>
                </c:pt>
                <c:pt idx="1475">
                  <c:v>22.623911607835513</c:v>
                </c:pt>
                <c:pt idx="1476">
                  <c:v>22.618818498581209</c:v>
                </c:pt>
                <c:pt idx="1477">
                  <c:v>22.613432878533175</c:v>
                </c:pt>
                <c:pt idx="1478">
                  <c:v>22.608128933931024</c:v>
                </c:pt>
                <c:pt idx="1479">
                  <c:v>22.603372772969784</c:v>
                </c:pt>
                <c:pt idx="1480">
                  <c:v>22.59908213026506</c:v>
                </c:pt>
                <c:pt idx="1481">
                  <c:v>22.594665920409415</c:v>
                </c:pt>
                <c:pt idx="1482">
                  <c:v>22.59024705265578</c:v>
                </c:pt>
                <c:pt idx="1483">
                  <c:v>22.585811149059595</c:v>
                </c:pt>
                <c:pt idx="1484">
                  <c:v>22.580894001251846</c:v>
                </c:pt>
                <c:pt idx="1485">
                  <c:v>22.576091682625837</c:v>
                </c:pt>
                <c:pt idx="1486">
                  <c:v>22.571671450412175</c:v>
                </c:pt>
                <c:pt idx="1487">
                  <c:v>22.567341788678021</c:v>
                </c:pt>
                <c:pt idx="1488">
                  <c:v>22.562655003745693</c:v>
                </c:pt>
                <c:pt idx="1489">
                  <c:v>22.557354103238072</c:v>
                </c:pt>
                <c:pt idx="1490">
                  <c:v>22.551713042031682</c:v>
                </c:pt>
                <c:pt idx="1491">
                  <c:v>22.545451375210021</c:v>
                </c:pt>
                <c:pt idx="1492">
                  <c:v>22.53833585496341</c:v>
                </c:pt>
                <c:pt idx="1493">
                  <c:v>22.53181446286678</c:v>
                </c:pt>
                <c:pt idx="1494">
                  <c:v>22.525513138015494</c:v>
                </c:pt>
                <c:pt idx="1495">
                  <c:v>22.518760344033517</c:v>
                </c:pt>
                <c:pt idx="1496">
                  <c:v>22.511927594332018</c:v>
                </c:pt>
                <c:pt idx="1497">
                  <c:v>22.505004793795329</c:v>
                </c:pt>
                <c:pt idx="1498">
                  <c:v>22.498133797125636</c:v>
                </c:pt>
                <c:pt idx="1499">
                  <c:v>22.491227948273423</c:v>
                </c:pt>
                <c:pt idx="1500">
                  <c:v>22.484860456687013</c:v>
                </c:pt>
                <c:pt idx="1501">
                  <c:v>22.478997284516478</c:v>
                </c:pt>
                <c:pt idx="1502">
                  <c:v>22.47330395473297</c:v>
                </c:pt>
                <c:pt idx="1503">
                  <c:v>22.467819114614805</c:v>
                </c:pt>
                <c:pt idx="1504">
                  <c:v>22.462583861627561</c:v>
                </c:pt>
                <c:pt idx="1505">
                  <c:v>22.457388536018769</c:v>
                </c:pt>
                <c:pt idx="1506">
                  <c:v>22.45208291996126</c:v>
                </c:pt>
                <c:pt idx="1507">
                  <c:v>22.447361882792421</c:v>
                </c:pt>
                <c:pt idx="1508">
                  <c:v>22.442933443366716</c:v>
                </c:pt>
                <c:pt idx="1509">
                  <c:v>22.438572502927954</c:v>
                </c:pt>
                <c:pt idx="1510">
                  <c:v>22.434456962225639</c:v>
                </c:pt>
                <c:pt idx="1511">
                  <c:v>22.43055422853427</c:v>
                </c:pt>
                <c:pt idx="1512">
                  <c:v>22.426452018574739</c:v>
                </c:pt>
                <c:pt idx="1513">
                  <c:v>22.422244455943062</c:v>
                </c:pt>
                <c:pt idx="1514">
                  <c:v>22.418690430497314</c:v>
                </c:pt>
                <c:pt idx="1515">
                  <c:v>22.415680550088197</c:v>
                </c:pt>
                <c:pt idx="1516">
                  <c:v>22.41298176084976</c:v>
                </c:pt>
                <c:pt idx="1517">
                  <c:v>22.410448576735032</c:v>
                </c:pt>
                <c:pt idx="1518">
                  <c:v>22.408080204767806</c:v>
                </c:pt>
                <c:pt idx="1519">
                  <c:v>22.405864058747941</c:v>
                </c:pt>
                <c:pt idx="1520">
                  <c:v>22.403301362947335</c:v>
                </c:pt>
                <c:pt idx="1521">
                  <c:v>22.401558896371345</c:v>
                </c:pt>
                <c:pt idx="1522">
                  <c:v>22.400647466225809</c:v>
                </c:pt>
                <c:pt idx="1523">
                  <c:v>22.399716382334049</c:v>
                </c:pt>
                <c:pt idx="1524">
                  <c:v>22.39910774002589</c:v>
                </c:pt>
                <c:pt idx="1525">
                  <c:v>22.398746699090989</c:v>
                </c:pt>
                <c:pt idx="1526">
                  <c:v>22.398205882847432</c:v>
                </c:pt>
                <c:pt idx="1527">
                  <c:v>22.397563350127108</c:v>
                </c:pt>
                <c:pt idx="1528">
                  <c:v>22.39764099402813</c:v>
                </c:pt>
                <c:pt idx="1529">
                  <c:v>22.398165623187047</c:v>
                </c:pt>
                <c:pt idx="1530">
                  <c:v>22.3986536145927</c:v>
                </c:pt>
                <c:pt idx="1531">
                  <c:v>22.399159761491365</c:v>
                </c:pt>
                <c:pt idx="1532">
                  <c:v>22.399511922059844</c:v>
                </c:pt>
                <c:pt idx="1533">
                  <c:v>22.399480930406746</c:v>
                </c:pt>
                <c:pt idx="1534">
                  <c:v>22.399162453979162</c:v>
                </c:pt>
                <c:pt idx="1535">
                  <c:v>22.399267648889825</c:v>
                </c:pt>
                <c:pt idx="1536">
                  <c:v>22.399086754408117</c:v>
                </c:pt>
                <c:pt idx="1537">
                  <c:v>22.39860424132938</c:v>
                </c:pt>
                <c:pt idx="1538">
                  <c:v>22.397792482046281</c:v>
                </c:pt>
                <c:pt idx="1539">
                  <c:v>22.396833900388174</c:v>
                </c:pt>
                <c:pt idx="1540">
                  <c:v>22.395183660060539</c:v>
                </c:pt>
                <c:pt idx="1541">
                  <c:v>22.393321448022817</c:v>
                </c:pt>
                <c:pt idx="1542">
                  <c:v>22.391755610855025</c:v>
                </c:pt>
                <c:pt idx="1543">
                  <c:v>22.390475818374131</c:v>
                </c:pt>
                <c:pt idx="1544">
                  <c:v>22.3888660961256</c:v>
                </c:pt>
                <c:pt idx="1545">
                  <c:v>22.386742554319525</c:v>
                </c:pt>
                <c:pt idx="1546">
                  <c:v>22.384258631349997</c:v>
                </c:pt>
                <c:pt idx="1547">
                  <c:v>22.381403974532862</c:v>
                </c:pt>
                <c:pt idx="1548">
                  <c:v>22.378173849378282</c:v>
                </c:pt>
                <c:pt idx="1549">
                  <c:v>22.375271210005806</c:v>
                </c:pt>
                <c:pt idx="1550">
                  <c:v>22.373051703845032</c:v>
                </c:pt>
                <c:pt idx="1551">
                  <c:v>22.370618802986748</c:v>
                </c:pt>
                <c:pt idx="1552">
                  <c:v>22.368019502701706</c:v>
                </c:pt>
                <c:pt idx="1553">
                  <c:v>22.365311580833534</c:v>
                </c:pt>
                <c:pt idx="1554">
                  <c:v>22.361946940720767</c:v>
                </c:pt>
                <c:pt idx="1555">
                  <c:v>22.358232204429036</c:v>
                </c:pt>
                <c:pt idx="1556">
                  <c:v>22.354766371569671</c:v>
                </c:pt>
                <c:pt idx="1557">
                  <c:v>22.35176685674595</c:v>
                </c:pt>
                <c:pt idx="1558">
                  <c:v>22.348605170714144</c:v>
                </c:pt>
                <c:pt idx="1559">
                  <c:v>22.345505288743908</c:v>
                </c:pt>
                <c:pt idx="1560">
                  <c:v>22.3425101483984</c:v>
                </c:pt>
                <c:pt idx="1561">
                  <c:v>22.339363969677574</c:v>
                </c:pt>
                <c:pt idx="1562">
                  <c:v>22.336414322812882</c:v>
                </c:pt>
                <c:pt idx="1563">
                  <c:v>22.334187400925824</c:v>
                </c:pt>
                <c:pt idx="1564">
                  <c:v>22.332636426300084</c:v>
                </c:pt>
                <c:pt idx="1565">
                  <c:v>22.331327953522894</c:v>
                </c:pt>
                <c:pt idx="1566">
                  <c:v>22.330835975001431</c:v>
                </c:pt>
                <c:pt idx="1567">
                  <c:v>22.330884860053036</c:v>
                </c:pt>
                <c:pt idx="1568">
                  <c:v>22.331281991497342</c:v>
                </c:pt>
                <c:pt idx="1569">
                  <c:v>22.332064555323043</c:v>
                </c:pt>
                <c:pt idx="1570">
                  <c:v>22.333861734946417</c:v>
                </c:pt>
                <c:pt idx="1571">
                  <c:v>22.336264170146244</c:v>
                </c:pt>
                <c:pt idx="1572">
                  <c:v>22.339228276671001</c:v>
                </c:pt>
                <c:pt idx="1573">
                  <c:v>22.342299541062957</c:v>
                </c:pt>
                <c:pt idx="1574">
                  <c:v>22.346057452808004</c:v>
                </c:pt>
                <c:pt idx="1575">
                  <c:v>22.350219262801986</c:v>
                </c:pt>
                <c:pt idx="1576">
                  <c:v>22.354444689703477</c:v>
                </c:pt>
                <c:pt idx="1577">
                  <c:v>22.359428908966503</c:v>
                </c:pt>
                <c:pt idx="1578">
                  <c:v>22.365140505250022</c:v>
                </c:pt>
                <c:pt idx="1579">
                  <c:v>22.370845478922071</c:v>
                </c:pt>
                <c:pt idx="1580">
                  <c:v>22.376578581940244</c:v>
                </c:pt>
                <c:pt idx="1581">
                  <c:v>22.382484751473644</c:v>
                </c:pt>
                <c:pt idx="1582">
                  <c:v>22.3883606881672</c:v>
                </c:pt>
                <c:pt idx="1583">
                  <c:v>22.394008270806328</c:v>
                </c:pt>
                <c:pt idx="1584">
                  <c:v>22.400242351543532</c:v>
                </c:pt>
                <c:pt idx="1585">
                  <c:v>22.406946318054388</c:v>
                </c:pt>
                <c:pt idx="1586">
                  <c:v>22.413623845726676</c:v>
                </c:pt>
                <c:pt idx="1587">
                  <c:v>22.419975693455775</c:v>
                </c:pt>
                <c:pt idx="1588">
                  <c:v>22.426592919822912</c:v>
                </c:pt>
                <c:pt idx="1589">
                  <c:v>22.432647660609305</c:v>
                </c:pt>
                <c:pt idx="1590">
                  <c:v>22.438525873113772</c:v>
                </c:pt>
                <c:pt idx="1591">
                  <c:v>22.444542180177805</c:v>
                </c:pt>
                <c:pt idx="1592">
                  <c:v>22.450269516629781</c:v>
                </c:pt>
                <c:pt idx="1593">
                  <c:v>22.455431463921332</c:v>
                </c:pt>
                <c:pt idx="1594">
                  <c:v>22.460025114863804</c:v>
                </c:pt>
                <c:pt idx="1595">
                  <c:v>22.464164040252779</c:v>
                </c:pt>
                <c:pt idx="1596">
                  <c:v>22.467181888375897</c:v>
                </c:pt>
                <c:pt idx="1597">
                  <c:v>22.469503277779605</c:v>
                </c:pt>
                <c:pt idx="1598">
                  <c:v>22.471501990317094</c:v>
                </c:pt>
                <c:pt idx="1599">
                  <c:v>22.472754769240478</c:v>
                </c:pt>
                <c:pt idx="1600">
                  <c:v>22.47320221989817</c:v>
                </c:pt>
                <c:pt idx="1601">
                  <c:v>22.472795603703286</c:v>
                </c:pt>
                <c:pt idx="1602">
                  <c:v>22.471509953791578</c:v>
                </c:pt>
                <c:pt idx="1603">
                  <c:v>22.469643774480261</c:v>
                </c:pt>
                <c:pt idx="1604">
                  <c:v>22.466743520297126</c:v>
                </c:pt>
                <c:pt idx="1605">
                  <c:v>22.463385948088053</c:v>
                </c:pt>
                <c:pt idx="1606">
                  <c:v>22.460060862579098</c:v>
                </c:pt>
                <c:pt idx="1607">
                  <c:v>22.456270214387459</c:v>
                </c:pt>
                <c:pt idx="1608">
                  <c:v>22.452029337511256</c:v>
                </c:pt>
                <c:pt idx="1609">
                  <c:v>22.447747223033815</c:v>
                </c:pt>
                <c:pt idx="1610">
                  <c:v>22.442953113818962</c:v>
                </c:pt>
                <c:pt idx="1611">
                  <c:v>22.437564496091245</c:v>
                </c:pt>
                <c:pt idx="1612">
                  <c:v>22.432244227876986</c:v>
                </c:pt>
                <c:pt idx="1613">
                  <c:v>22.427228601090174</c:v>
                </c:pt>
                <c:pt idx="1614">
                  <c:v>22.422135804921339</c:v>
                </c:pt>
                <c:pt idx="1615">
                  <c:v>22.416783287489029</c:v>
                </c:pt>
                <c:pt idx="1616">
                  <c:v>22.41134594149981</c:v>
                </c:pt>
                <c:pt idx="1617">
                  <c:v>22.405773308262461</c:v>
                </c:pt>
                <c:pt idx="1618">
                  <c:v>22.399521975021919</c:v>
                </c:pt>
                <c:pt idx="1619">
                  <c:v>22.393913238537731</c:v>
                </c:pt>
                <c:pt idx="1620">
                  <c:v>22.388363820033042</c:v>
                </c:pt>
                <c:pt idx="1621">
                  <c:v>22.3825475905169</c:v>
                </c:pt>
                <c:pt idx="1622">
                  <c:v>22.377089831945725</c:v>
                </c:pt>
                <c:pt idx="1623">
                  <c:v>22.371787536596642</c:v>
                </c:pt>
                <c:pt idx="1624">
                  <c:v>22.366445218760031</c:v>
                </c:pt>
                <c:pt idx="1625">
                  <c:v>22.360833907490953</c:v>
                </c:pt>
                <c:pt idx="1626">
                  <c:v>22.355716700445239</c:v>
                </c:pt>
                <c:pt idx="1627">
                  <c:v>22.35086690041884</c:v>
                </c:pt>
                <c:pt idx="1628">
                  <c:v>22.346201572270523</c:v>
                </c:pt>
                <c:pt idx="1629">
                  <c:v>22.34209221388155</c:v>
                </c:pt>
                <c:pt idx="1630">
                  <c:v>22.338078469946002</c:v>
                </c:pt>
                <c:pt idx="1631">
                  <c:v>22.334442589838265</c:v>
                </c:pt>
                <c:pt idx="1632">
                  <c:v>22.33071706083852</c:v>
                </c:pt>
                <c:pt idx="1633">
                  <c:v>22.327392131191669</c:v>
                </c:pt>
                <c:pt idx="1634">
                  <c:v>22.324675656719815</c:v>
                </c:pt>
                <c:pt idx="1635">
                  <c:v>22.322373109267954</c:v>
                </c:pt>
                <c:pt idx="1636">
                  <c:v>22.320372677434314</c:v>
                </c:pt>
                <c:pt idx="1637">
                  <c:v>22.31847006718732</c:v>
                </c:pt>
                <c:pt idx="1638">
                  <c:v>22.316459033465609</c:v>
                </c:pt>
                <c:pt idx="1639">
                  <c:v>22.314155836258962</c:v>
                </c:pt>
                <c:pt idx="1640">
                  <c:v>22.312162438091043</c:v>
                </c:pt>
                <c:pt idx="1641">
                  <c:v>22.310772995266689</c:v>
                </c:pt>
                <c:pt idx="1642">
                  <c:v>22.309438437119951</c:v>
                </c:pt>
                <c:pt idx="1643">
                  <c:v>22.308089300276606</c:v>
                </c:pt>
                <c:pt idx="1644">
                  <c:v>22.306543946321085</c:v>
                </c:pt>
                <c:pt idx="1645">
                  <c:v>22.305065277928801</c:v>
                </c:pt>
                <c:pt idx="1646">
                  <c:v>22.303692109920938</c:v>
                </c:pt>
                <c:pt idx="1647">
                  <c:v>22.302866862757359</c:v>
                </c:pt>
                <c:pt idx="1648">
                  <c:v>22.302374707936067</c:v>
                </c:pt>
                <c:pt idx="1649">
                  <c:v>22.301440058655366</c:v>
                </c:pt>
                <c:pt idx="1650">
                  <c:v>22.301453039464793</c:v>
                </c:pt>
                <c:pt idx="1651">
                  <c:v>22.301826044373335</c:v>
                </c:pt>
                <c:pt idx="1652">
                  <c:v>22.301529130234471</c:v>
                </c:pt>
                <c:pt idx="1653">
                  <c:v>22.301125701209308</c:v>
                </c:pt>
                <c:pt idx="1654">
                  <c:v>22.300655372225524</c:v>
                </c:pt>
                <c:pt idx="1655">
                  <c:v>22.300551671007788</c:v>
                </c:pt>
                <c:pt idx="1656">
                  <c:v>22.300496820503845</c:v>
                </c:pt>
                <c:pt idx="1657">
                  <c:v>22.300394932992624</c:v>
                </c:pt>
                <c:pt idx="1658">
                  <c:v>22.300202776307746</c:v>
                </c:pt>
                <c:pt idx="1659">
                  <c:v>22.299684748142418</c:v>
                </c:pt>
                <c:pt idx="1660">
                  <c:v>22.299136545870955</c:v>
                </c:pt>
                <c:pt idx="1661">
                  <c:v>22.298344922677973</c:v>
                </c:pt>
                <c:pt idx="1662">
                  <c:v>22.298285334798059</c:v>
                </c:pt>
                <c:pt idx="1663">
                  <c:v>22.298254691069587</c:v>
                </c:pt>
                <c:pt idx="1664">
                  <c:v>22.298083545666245</c:v>
                </c:pt>
                <c:pt idx="1665">
                  <c:v>22.297567145047161</c:v>
                </c:pt>
                <c:pt idx="1666">
                  <c:v>22.296465056668211</c:v>
                </c:pt>
                <c:pt idx="1667">
                  <c:v>22.294925099820308</c:v>
                </c:pt>
                <c:pt idx="1668">
                  <c:v>22.293564232878037</c:v>
                </c:pt>
                <c:pt idx="1669">
                  <c:v>22.292538905019398</c:v>
                </c:pt>
                <c:pt idx="1670">
                  <c:v>22.291832081267</c:v>
                </c:pt>
                <c:pt idx="1671">
                  <c:v>22.291006157186754</c:v>
                </c:pt>
                <c:pt idx="1672">
                  <c:v>22.289865862141916</c:v>
                </c:pt>
                <c:pt idx="1673">
                  <c:v>22.288444369922122</c:v>
                </c:pt>
                <c:pt idx="1674">
                  <c:v>22.287318216360212</c:v>
                </c:pt>
                <c:pt idx="1675">
                  <c:v>22.286465749826952</c:v>
                </c:pt>
                <c:pt idx="1676">
                  <c:v>22.285969062554354</c:v>
                </c:pt>
                <c:pt idx="1677">
                  <c:v>22.285394078908027</c:v>
                </c:pt>
                <c:pt idx="1678">
                  <c:v>22.285467835222004</c:v>
                </c:pt>
                <c:pt idx="1679">
                  <c:v>22.286074178153438</c:v>
                </c:pt>
                <c:pt idx="1680">
                  <c:v>22.285011103420246</c:v>
                </c:pt>
                <c:pt idx="1681">
                  <c:v>22.283542552623825</c:v>
                </c:pt>
                <c:pt idx="1682">
                  <c:v>22.282838373833144</c:v>
                </c:pt>
                <c:pt idx="1683">
                  <c:v>22.282482841788475</c:v>
                </c:pt>
                <c:pt idx="1684">
                  <c:v>22.282704831954575</c:v>
                </c:pt>
                <c:pt idx="1685">
                  <c:v>22.283443475609964</c:v>
                </c:pt>
                <c:pt idx="1686">
                  <c:v>22.284594037825766</c:v>
                </c:pt>
                <c:pt idx="1687">
                  <c:v>22.286111909481399</c:v>
                </c:pt>
                <c:pt idx="1688">
                  <c:v>22.287942904882605</c:v>
                </c:pt>
                <c:pt idx="1689">
                  <c:v>22.290361507480391</c:v>
                </c:pt>
                <c:pt idx="1690">
                  <c:v>22.293243871445295</c:v>
                </c:pt>
                <c:pt idx="1691">
                  <c:v>22.296830312648613</c:v>
                </c:pt>
                <c:pt idx="1692">
                  <c:v>22.300096679014029</c:v>
                </c:pt>
                <c:pt idx="1693">
                  <c:v>22.303519114132008</c:v>
                </c:pt>
                <c:pt idx="1694">
                  <c:v>22.307186212841735</c:v>
                </c:pt>
                <c:pt idx="1695">
                  <c:v>22.31103306695309</c:v>
                </c:pt>
                <c:pt idx="1696">
                  <c:v>22.315427220781633</c:v>
                </c:pt>
                <c:pt idx="1697">
                  <c:v>22.320735392706982</c:v>
                </c:pt>
                <c:pt idx="1698">
                  <c:v>22.326291704930533</c:v>
                </c:pt>
                <c:pt idx="1699">
                  <c:v>22.332048086196696</c:v>
                </c:pt>
                <c:pt idx="1700">
                  <c:v>22.337399684333295</c:v>
                </c:pt>
                <c:pt idx="1701">
                  <c:v>22.342923411716885</c:v>
                </c:pt>
                <c:pt idx="1702">
                  <c:v>22.348996552059177</c:v>
                </c:pt>
                <c:pt idx="1703">
                  <c:v>22.355673393021835</c:v>
                </c:pt>
                <c:pt idx="1704">
                  <c:v>22.36188404143218</c:v>
                </c:pt>
                <c:pt idx="1705">
                  <c:v>22.367957160255703</c:v>
                </c:pt>
                <c:pt idx="1706">
                  <c:v>22.374042558385838</c:v>
                </c:pt>
                <c:pt idx="1707">
                  <c:v>22.380134064150656</c:v>
                </c:pt>
                <c:pt idx="1708">
                  <c:v>22.385346611639999</c:v>
                </c:pt>
                <c:pt idx="1709">
                  <c:v>22.389904395475732</c:v>
                </c:pt>
                <c:pt idx="1710">
                  <c:v>22.395340974307796</c:v>
                </c:pt>
                <c:pt idx="1711">
                  <c:v>22.4011800788887</c:v>
                </c:pt>
                <c:pt idx="1712">
                  <c:v>22.406948478299391</c:v>
                </c:pt>
                <c:pt idx="1713">
                  <c:v>22.412462663474518</c:v>
                </c:pt>
                <c:pt idx="1714">
                  <c:v>22.417907993242782</c:v>
                </c:pt>
                <c:pt idx="1715">
                  <c:v>22.422629790182221</c:v>
                </c:pt>
                <c:pt idx="1716">
                  <c:v>22.42666820777222</c:v>
                </c:pt>
                <c:pt idx="1717">
                  <c:v>22.430302864605935</c:v>
                </c:pt>
                <c:pt idx="1718">
                  <c:v>22.433802773428667</c:v>
                </c:pt>
                <c:pt idx="1719">
                  <c:v>22.437313380044895</c:v>
                </c:pt>
                <c:pt idx="1720">
                  <c:v>22.440279595081051</c:v>
                </c:pt>
                <c:pt idx="1721">
                  <c:v>22.4425636638389</c:v>
                </c:pt>
                <c:pt idx="1722">
                  <c:v>22.445007831071141</c:v>
                </c:pt>
                <c:pt idx="1723">
                  <c:v>22.447306592227225</c:v>
                </c:pt>
                <c:pt idx="1724">
                  <c:v>22.449096431106007</c:v>
                </c:pt>
                <c:pt idx="1725">
                  <c:v>22.450821259428704</c:v>
                </c:pt>
                <c:pt idx="1726">
                  <c:v>22.452200332233378</c:v>
                </c:pt>
                <c:pt idx="1727">
                  <c:v>22.452933128115891</c:v>
                </c:pt>
                <c:pt idx="1728">
                  <c:v>22.45332284213525</c:v>
                </c:pt>
                <c:pt idx="1729">
                  <c:v>22.453095402835949</c:v>
                </c:pt>
                <c:pt idx="1730">
                  <c:v>22.452896268253863</c:v>
                </c:pt>
                <c:pt idx="1731">
                  <c:v>22.452045370733625</c:v>
                </c:pt>
                <c:pt idx="1732">
                  <c:v>22.450639997465554</c:v>
                </c:pt>
                <c:pt idx="1733">
                  <c:v>22.448385972752156</c:v>
                </c:pt>
                <c:pt idx="1734">
                  <c:v>22.446306752189471</c:v>
                </c:pt>
                <c:pt idx="1735">
                  <c:v>22.443592596460551</c:v>
                </c:pt>
                <c:pt idx="1736">
                  <c:v>22.439338107191663</c:v>
                </c:pt>
                <c:pt idx="1737">
                  <c:v>22.434008992321221</c:v>
                </c:pt>
                <c:pt idx="1738">
                  <c:v>22.42828057363468</c:v>
                </c:pt>
                <c:pt idx="1739">
                  <c:v>22.422253713311473</c:v>
                </c:pt>
                <c:pt idx="1740">
                  <c:v>22.415536764968131</c:v>
                </c:pt>
                <c:pt idx="1741">
                  <c:v>22.408270720137349</c:v>
                </c:pt>
                <c:pt idx="1742">
                  <c:v>22.400276758221132</c:v>
                </c:pt>
                <c:pt idx="1743">
                  <c:v>22.391760408223657</c:v>
                </c:pt>
                <c:pt idx="1744">
                  <c:v>22.382498583460862</c:v>
                </c:pt>
                <c:pt idx="1745">
                  <c:v>22.372896165875048</c:v>
                </c:pt>
                <c:pt idx="1746">
                  <c:v>22.36352416385208</c:v>
                </c:pt>
                <c:pt idx="1747">
                  <c:v>22.354168396740981</c:v>
                </c:pt>
                <c:pt idx="1748">
                  <c:v>22.344578023629559</c:v>
                </c:pt>
                <c:pt idx="1749">
                  <c:v>22.334046095692756</c:v>
                </c:pt>
                <c:pt idx="1750">
                  <c:v>22.324042457254144</c:v>
                </c:pt>
                <c:pt idx="1751">
                  <c:v>22.314363711104125</c:v>
                </c:pt>
                <c:pt idx="1752">
                  <c:v>22.304240022731392</c:v>
                </c:pt>
                <c:pt idx="1753">
                  <c:v>22.293797355413812</c:v>
                </c:pt>
                <c:pt idx="1754">
                  <c:v>22.284038224329333</c:v>
                </c:pt>
                <c:pt idx="1755">
                  <c:v>22.274668026634416</c:v>
                </c:pt>
                <c:pt idx="1756">
                  <c:v>22.265863233354597</c:v>
                </c:pt>
                <c:pt idx="1757">
                  <c:v>22.257367037554598</c:v>
                </c:pt>
                <c:pt idx="1758">
                  <c:v>22.249348246400636</c:v>
                </c:pt>
                <c:pt idx="1759">
                  <c:v>22.241848487241654</c:v>
                </c:pt>
                <c:pt idx="1760">
                  <c:v>22.23446956572516</c:v>
                </c:pt>
                <c:pt idx="1761">
                  <c:v>22.227916829875408</c:v>
                </c:pt>
                <c:pt idx="1762">
                  <c:v>22.221710411839954</c:v>
                </c:pt>
                <c:pt idx="1763">
                  <c:v>22.216287592614524</c:v>
                </c:pt>
                <c:pt idx="1764">
                  <c:v>22.210920724201067</c:v>
                </c:pt>
                <c:pt idx="1765">
                  <c:v>22.206283842356346</c:v>
                </c:pt>
                <c:pt idx="1766">
                  <c:v>22.202869838034939</c:v>
                </c:pt>
                <c:pt idx="1767">
                  <c:v>22.200033229089946</c:v>
                </c:pt>
                <c:pt idx="1768">
                  <c:v>22.198361589064834</c:v>
                </c:pt>
                <c:pt idx="1769">
                  <c:v>22.19753596412713</c:v>
                </c:pt>
                <c:pt idx="1770">
                  <c:v>22.197676955302786</c:v>
                </c:pt>
                <c:pt idx="1771">
                  <c:v>22.197764197369718</c:v>
                </c:pt>
                <c:pt idx="1772">
                  <c:v>22.198356652759291</c:v>
                </c:pt>
                <c:pt idx="1773">
                  <c:v>22.19927026487548</c:v>
                </c:pt>
                <c:pt idx="1774">
                  <c:v>22.200562089880957</c:v>
                </c:pt>
                <c:pt idx="1775">
                  <c:v>22.202400048250571</c:v>
                </c:pt>
                <c:pt idx="1776">
                  <c:v>22.203969734348629</c:v>
                </c:pt>
                <c:pt idx="1777">
                  <c:v>22.205036750634221</c:v>
                </c:pt>
                <c:pt idx="1778">
                  <c:v>22.205807597959865</c:v>
                </c:pt>
                <c:pt idx="1779">
                  <c:v>22.206524645677941</c:v>
                </c:pt>
                <c:pt idx="1780">
                  <c:v>22.206438435715196</c:v>
                </c:pt>
                <c:pt idx="1781">
                  <c:v>22.205565230052386</c:v>
                </c:pt>
                <c:pt idx="1782">
                  <c:v>22.204723030028333</c:v>
                </c:pt>
                <c:pt idx="1783">
                  <c:v>22.203849021800309</c:v>
                </c:pt>
                <c:pt idx="1784">
                  <c:v>22.202228192232333</c:v>
                </c:pt>
                <c:pt idx="1785">
                  <c:v>22.199888458666905</c:v>
                </c:pt>
                <c:pt idx="1786">
                  <c:v>22.196478177017948</c:v>
                </c:pt>
                <c:pt idx="1787">
                  <c:v>22.192315153891393</c:v>
                </c:pt>
                <c:pt idx="1788">
                  <c:v>22.187057474493958</c:v>
                </c:pt>
                <c:pt idx="1789">
                  <c:v>22.181166249131532</c:v>
                </c:pt>
                <c:pt idx="1790">
                  <c:v>22.17485558474668</c:v>
                </c:pt>
                <c:pt idx="1791">
                  <c:v>22.167727074356698</c:v>
                </c:pt>
                <c:pt idx="1792">
                  <c:v>22.160176386589985</c:v>
                </c:pt>
                <c:pt idx="1793">
                  <c:v>22.151902430970491</c:v>
                </c:pt>
                <c:pt idx="1794">
                  <c:v>22.14367373385198</c:v>
                </c:pt>
                <c:pt idx="1795">
                  <c:v>22.135142524676123</c:v>
                </c:pt>
                <c:pt idx="1796">
                  <c:v>22.126957752416683</c:v>
                </c:pt>
                <c:pt idx="1797">
                  <c:v>22.119478924640745</c:v>
                </c:pt>
                <c:pt idx="1798">
                  <c:v>22.111436258100884</c:v>
                </c:pt>
                <c:pt idx="1799">
                  <c:v>22.10302170572907</c:v>
                </c:pt>
                <c:pt idx="1800">
                  <c:v>22.09358531909896</c:v>
                </c:pt>
                <c:pt idx="1801">
                  <c:v>22.084795772935692</c:v>
                </c:pt>
                <c:pt idx="1802">
                  <c:v>22.075888849521281</c:v>
                </c:pt>
                <c:pt idx="1803">
                  <c:v>22.067167699029628</c:v>
                </c:pt>
                <c:pt idx="1804">
                  <c:v>22.058405796836155</c:v>
                </c:pt>
                <c:pt idx="1805">
                  <c:v>22.049698141415906</c:v>
                </c:pt>
                <c:pt idx="1806">
                  <c:v>22.041227921828057</c:v>
                </c:pt>
                <c:pt idx="1807">
                  <c:v>22.033554960051941</c:v>
                </c:pt>
                <c:pt idx="1808">
                  <c:v>22.026237741704424</c:v>
                </c:pt>
                <c:pt idx="1809">
                  <c:v>22.01943510291532</c:v>
                </c:pt>
                <c:pt idx="1810">
                  <c:v>22.013086316890835</c:v>
                </c:pt>
                <c:pt idx="1811">
                  <c:v>22.007726932323035</c:v>
                </c:pt>
                <c:pt idx="1812">
                  <c:v>22.002348331755428</c:v>
                </c:pt>
                <c:pt idx="1813">
                  <c:v>21.996959964376263</c:v>
                </c:pt>
                <c:pt idx="1814">
                  <c:v>21.991812963318473</c:v>
                </c:pt>
                <c:pt idx="1815">
                  <c:v>21.986731043858644</c:v>
                </c:pt>
                <c:pt idx="1816">
                  <c:v>21.982191419339106</c:v>
                </c:pt>
                <c:pt idx="1817">
                  <c:v>21.978052129150402</c:v>
                </c:pt>
                <c:pt idx="1818">
                  <c:v>21.974320269370811</c:v>
                </c:pt>
                <c:pt idx="1819">
                  <c:v>21.970699186945065</c:v>
                </c:pt>
                <c:pt idx="1820">
                  <c:v>21.966907165897059</c:v>
                </c:pt>
                <c:pt idx="1821">
                  <c:v>21.963057610912426</c:v>
                </c:pt>
                <c:pt idx="1822">
                  <c:v>21.95894625516609</c:v>
                </c:pt>
                <c:pt idx="1823">
                  <c:v>21.954915554985444</c:v>
                </c:pt>
                <c:pt idx="1824">
                  <c:v>21.950249134185949</c:v>
                </c:pt>
                <c:pt idx="1825">
                  <c:v>21.945035141732973</c:v>
                </c:pt>
                <c:pt idx="1826">
                  <c:v>21.938259100875982</c:v>
                </c:pt>
                <c:pt idx="1827">
                  <c:v>21.930198069282195</c:v>
                </c:pt>
                <c:pt idx="1828">
                  <c:v>21.921357561327678</c:v>
                </c:pt>
                <c:pt idx="1829">
                  <c:v>21.912133399421549</c:v>
                </c:pt>
                <c:pt idx="1830">
                  <c:v>21.903115847883225</c:v>
                </c:pt>
                <c:pt idx="1831">
                  <c:v>21.893654436672993</c:v>
                </c:pt>
                <c:pt idx="1832">
                  <c:v>21.884147643020153</c:v>
                </c:pt>
                <c:pt idx="1833">
                  <c:v>21.874306698638609</c:v>
                </c:pt>
                <c:pt idx="1834">
                  <c:v>21.864455670871319</c:v>
                </c:pt>
                <c:pt idx="1835">
                  <c:v>21.854219845101849</c:v>
                </c:pt>
                <c:pt idx="1836">
                  <c:v>21.84357761526276</c:v>
                </c:pt>
                <c:pt idx="1837">
                  <c:v>21.832232718370729</c:v>
                </c:pt>
                <c:pt idx="1838">
                  <c:v>21.820582306958165</c:v>
                </c:pt>
                <c:pt idx="1839">
                  <c:v>21.808996143882108</c:v>
                </c:pt>
                <c:pt idx="1840">
                  <c:v>21.797589454994149</c:v>
                </c:pt>
                <c:pt idx="1841">
                  <c:v>21.785465330930609</c:v>
                </c:pt>
                <c:pt idx="1842">
                  <c:v>21.7731118667987</c:v>
                </c:pt>
                <c:pt idx="1843">
                  <c:v>21.761023048281814</c:v>
                </c:pt>
                <c:pt idx="1844">
                  <c:v>21.748703997481865</c:v>
                </c:pt>
                <c:pt idx="1845">
                  <c:v>21.736471046818323</c:v>
                </c:pt>
                <c:pt idx="1846">
                  <c:v>21.724122679954668</c:v>
                </c:pt>
                <c:pt idx="1847">
                  <c:v>21.711947857593305</c:v>
                </c:pt>
                <c:pt idx="1848">
                  <c:v>21.70018135719608</c:v>
                </c:pt>
                <c:pt idx="1849">
                  <c:v>21.688565276957721</c:v>
                </c:pt>
                <c:pt idx="1850">
                  <c:v>21.677620710935606</c:v>
                </c:pt>
                <c:pt idx="1851">
                  <c:v>21.666940535100789</c:v>
                </c:pt>
                <c:pt idx="1852">
                  <c:v>21.657005371421562</c:v>
                </c:pt>
                <c:pt idx="1853">
                  <c:v>21.647651769423724</c:v>
                </c:pt>
                <c:pt idx="1854">
                  <c:v>21.638984551967358</c:v>
                </c:pt>
                <c:pt idx="1855">
                  <c:v>21.630737445649835</c:v>
                </c:pt>
                <c:pt idx="1856">
                  <c:v>21.62379396990935</c:v>
                </c:pt>
                <c:pt idx="1857">
                  <c:v>21.617411573569882</c:v>
                </c:pt>
                <c:pt idx="1858">
                  <c:v>21.612189027013393</c:v>
                </c:pt>
                <c:pt idx="1859">
                  <c:v>21.607351187077857</c:v>
                </c:pt>
                <c:pt idx="1860">
                  <c:v>21.603001026544398</c:v>
                </c:pt>
                <c:pt idx="1861">
                  <c:v>21.598705939397636</c:v>
                </c:pt>
                <c:pt idx="1862">
                  <c:v>21.594104566159004</c:v>
                </c:pt>
                <c:pt idx="1863">
                  <c:v>21.589824715166909</c:v>
                </c:pt>
                <c:pt idx="1864">
                  <c:v>21.585543058678837</c:v>
                </c:pt>
                <c:pt idx="1865">
                  <c:v>21.581319591098733</c:v>
                </c:pt>
                <c:pt idx="1866">
                  <c:v>21.577551713739339</c:v>
                </c:pt>
                <c:pt idx="1867">
                  <c:v>21.574244517270387</c:v>
                </c:pt>
                <c:pt idx="1868">
                  <c:v>21.571410721389242</c:v>
                </c:pt>
                <c:pt idx="1869">
                  <c:v>21.568188593824232</c:v>
                </c:pt>
                <c:pt idx="1870">
                  <c:v>21.564465991037739</c:v>
                </c:pt>
                <c:pt idx="1871">
                  <c:v>21.560802889984</c:v>
                </c:pt>
                <c:pt idx="1872">
                  <c:v>21.557717341930353</c:v>
                </c:pt>
                <c:pt idx="1873">
                  <c:v>21.554414189544318</c:v>
                </c:pt>
                <c:pt idx="1874">
                  <c:v>21.551349193283762</c:v>
                </c:pt>
                <c:pt idx="1875">
                  <c:v>21.548485096860453</c:v>
                </c:pt>
                <c:pt idx="1876">
                  <c:v>21.545528185889911</c:v>
                </c:pt>
                <c:pt idx="1877">
                  <c:v>21.542346742733567</c:v>
                </c:pt>
                <c:pt idx="1878">
                  <c:v>21.538776438708009</c:v>
                </c:pt>
                <c:pt idx="1879">
                  <c:v>21.535377266354484</c:v>
                </c:pt>
                <c:pt idx="1880">
                  <c:v>21.531581626926027</c:v>
                </c:pt>
                <c:pt idx="1881">
                  <c:v>21.527928314366147</c:v>
                </c:pt>
                <c:pt idx="1882">
                  <c:v>21.524087297084616</c:v>
                </c:pt>
                <c:pt idx="1883">
                  <c:v>21.519485978205246</c:v>
                </c:pt>
                <c:pt idx="1884">
                  <c:v>21.514472639557781</c:v>
                </c:pt>
                <c:pt idx="1885">
                  <c:v>21.509629839025504</c:v>
                </c:pt>
                <c:pt idx="1886">
                  <c:v>21.504428754833377</c:v>
                </c:pt>
                <c:pt idx="1887">
                  <c:v>21.499866275694149</c:v>
                </c:pt>
                <c:pt idx="1888">
                  <c:v>21.494997399238812</c:v>
                </c:pt>
                <c:pt idx="1889">
                  <c:v>21.49029089787242</c:v>
                </c:pt>
                <c:pt idx="1890">
                  <c:v>21.485402747366876</c:v>
                </c:pt>
                <c:pt idx="1891">
                  <c:v>21.480630975858652</c:v>
                </c:pt>
                <c:pt idx="1892">
                  <c:v>21.476470581460752</c:v>
                </c:pt>
                <c:pt idx="1893">
                  <c:v>21.472264676546402</c:v>
                </c:pt>
                <c:pt idx="1894">
                  <c:v>21.468349373274087</c:v>
                </c:pt>
                <c:pt idx="1895">
                  <c:v>21.464955024107205</c:v>
                </c:pt>
                <c:pt idx="1896">
                  <c:v>21.461548224315958</c:v>
                </c:pt>
                <c:pt idx="1897">
                  <c:v>21.458270483259849</c:v>
                </c:pt>
                <c:pt idx="1898">
                  <c:v>21.454459592406749</c:v>
                </c:pt>
                <c:pt idx="1899">
                  <c:v>21.450923391989555</c:v>
                </c:pt>
                <c:pt idx="1900">
                  <c:v>21.447586232741024</c:v>
                </c:pt>
                <c:pt idx="1901">
                  <c:v>21.444652363052604</c:v>
                </c:pt>
                <c:pt idx="1902">
                  <c:v>21.441887403900406</c:v>
                </c:pt>
                <c:pt idx="1903">
                  <c:v>21.439406021055643</c:v>
                </c:pt>
                <c:pt idx="1904">
                  <c:v>21.437084059751477</c:v>
                </c:pt>
                <c:pt idx="1905">
                  <c:v>21.434532417308059</c:v>
                </c:pt>
                <c:pt idx="1906">
                  <c:v>21.432112693977775</c:v>
                </c:pt>
                <c:pt idx="1907">
                  <c:v>21.429994185939179</c:v>
                </c:pt>
                <c:pt idx="1908">
                  <c:v>21.428200906720964</c:v>
                </c:pt>
                <c:pt idx="1909">
                  <c:v>21.426545008384974</c:v>
                </c:pt>
                <c:pt idx="1910">
                  <c:v>21.425297278010806</c:v>
                </c:pt>
                <c:pt idx="1911">
                  <c:v>21.424417664608502</c:v>
                </c:pt>
                <c:pt idx="1912">
                  <c:v>21.423772333298423</c:v>
                </c:pt>
                <c:pt idx="1913">
                  <c:v>21.424039334680575</c:v>
                </c:pt>
                <c:pt idx="1914">
                  <c:v>21.425121973321229</c:v>
                </c:pt>
                <c:pt idx="1915">
                  <c:v>21.426487154274618</c:v>
                </c:pt>
                <c:pt idx="1916">
                  <c:v>21.428219095955036</c:v>
                </c:pt>
                <c:pt idx="1917">
                  <c:v>21.429855221494851</c:v>
                </c:pt>
                <c:pt idx="1918">
                  <c:v>21.431607411526549</c:v>
                </c:pt>
                <c:pt idx="1919">
                  <c:v>21.433110816067387</c:v>
                </c:pt>
                <c:pt idx="1920">
                  <c:v>21.434775506794207</c:v>
                </c:pt>
                <c:pt idx="1921">
                  <c:v>21.436603108029836</c:v>
                </c:pt>
                <c:pt idx="1922">
                  <c:v>21.43836135357968</c:v>
                </c:pt>
                <c:pt idx="1923">
                  <c:v>21.440426415165195</c:v>
                </c:pt>
                <c:pt idx="1924">
                  <c:v>21.442233223012749</c:v>
                </c:pt>
                <c:pt idx="1925">
                  <c:v>21.443613824642419</c:v>
                </c:pt>
                <c:pt idx="1926">
                  <c:v>21.4450754356685</c:v>
                </c:pt>
                <c:pt idx="1927">
                  <c:v>21.446421598607927</c:v>
                </c:pt>
                <c:pt idx="1928">
                  <c:v>21.448118740266935</c:v>
                </c:pt>
                <c:pt idx="1929">
                  <c:v>21.449978335780063</c:v>
                </c:pt>
                <c:pt idx="1930">
                  <c:v>21.452312283842701</c:v>
                </c:pt>
                <c:pt idx="1931">
                  <c:v>21.454453819887568</c:v>
                </c:pt>
                <c:pt idx="1932">
                  <c:v>21.456125580636527</c:v>
                </c:pt>
                <c:pt idx="1933">
                  <c:v>21.457614359170112</c:v>
                </c:pt>
                <c:pt idx="1934">
                  <c:v>21.459054964682263</c:v>
                </c:pt>
                <c:pt idx="1935">
                  <c:v>21.461021443994728</c:v>
                </c:pt>
                <c:pt idx="1936">
                  <c:v>21.463675914924377</c:v>
                </c:pt>
                <c:pt idx="1937">
                  <c:v>21.46628132437586</c:v>
                </c:pt>
                <c:pt idx="1938">
                  <c:v>21.469221254882704</c:v>
                </c:pt>
                <c:pt idx="1939">
                  <c:v>21.472073349664726</c:v>
                </c:pt>
                <c:pt idx="1940">
                  <c:v>21.474669408009415</c:v>
                </c:pt>
                <c:pt idx="1941">
                  <c:v>21.476862524215079</c:v>
                </c:pt>
                <c:pt idx="1942">
                  <c:v>21.478595673936258</c:v>
                </c:pt>
                <c:pt idx="1943">
                  <c:v>21.480174530685122</c:v>
                </c:pt>
                <c:pt idx="1944">
                  <c:v>21.480989362700782</c:v>
                </c:pt>
                <c:pt idx="1945">
                  <c:v>21.481141978887287</c:v>
                </c:pt>
                <c:pt idx="1946">
                  <c:v>21.480679768893975</c:v>
                </c:pt>
                <c:pt idx="1947">
                  <c:v>21.479386128831969</c:v>
                </c:pt>
                <c:pt idx="1948">
                  <c:v>21.477682722910224</c:v>
                </c:pt>
                <c:pt idx="1949">
                  <c:v>21.476164979559915</c:v>
                </c:pt>
                <c:pt idx="1950">
                  <c:v>21.47456443309731</c:v>
                </c:pt>
                <c:pt idx="1951">
                  <c:v>21.47273468962117</c:v>
                </c:pt>
                <c:pt idx="1952">
                  <c:v>21.470902803219744</c:v>
                </c:pt>
                <c:pt idx="1953">
                  <c:v>21.468718824273157</c:v>
                </c:pt>
                <c:pt idx="1954">
                  <c:v>21.466762639037373</c:v>
                </c:pt>
                <c:pt idx="1955">
                  <c:v>21.465181986115077</c:v>
                </c:pt>
                <c:pt idx="1956">
                  <c:v>21.463320313646893</c:v>
                </c:pt>
                <c:pt idx="1957">
                  <c:v>21.461243915324186</c:v>
                </c:pt>
                <c:pt idx="1958">
                  <c:v>21.459594582056901</c:v>
                </c:pt>
                <c:pt idx="1959">
                  <c:v>21.457884406721242</c:v>
                </c:pt>
                <c:pt idx="1960">
                  <c:v>21.455764818666907</c:v>
                </c:pt>
                <c:pt idx="1961">
                  <c:v>21.453508596845435</c:v>
                </c:pt>
                <c:pt idx="1962">
                  <c:v>21.451265183780084</c:v>
                </c:pt>
                <c:pt idx="1963">
                  <c:v>21.449023436111968</c:v>
                </c:pt>
                <c:pt idx="1964">
                  <c:v>21.446530471554777</c:v>
                </c:pt>
                <c:pt idx="1965">
                  <c:v>21.443592793057988</c:v>
                </c:pt>
                <c:pt idx="1966">
                  <c:v>21.439569295820416</c:v>
                </c:pt>
                <c:pt idx="1967">
                  <c:v>21.435462616457745</c:v>
                </c:pt>
                <c:pt idx="1968">
                  <c:v>21.4305961176896</c:v>
                </c:pt>
                <c:pt idx="1969">
                  <c:v>21.425339534700154</c:v>
                </c:pt>
                <c:pt idx="1970">
                  <c:v>21.419894692814335</c:v>
                </c:pt>
                <c:pt idx="1971">
                  <c:v>21.414238228403221</c:v>
                </c:pt>
                <c:pt idx="1972">
                  <c:v>21.408789278311296</c:v>
                </c:pt>
                <c:pt idx="1973">
                  <c:v>21.402421141528283</c:v>
                </c:pt>
                <c:pt idx="1974">
                  <c:v>21.396208187596876</c:v>
                </c:pt>
                <c:pt idx="1975">
                  <c:v>21.390299058122853</c:v>
                </c:pt>
                <c:pt idx="1976">
                  <c:v>21.385147417783934</c:v>
                </c:pt>
                <c:pt idx="1977">
                  <c:v>21.380468614544473</c:v>
                </c:pt>
                <c:pt idx="1978">
                  <c:v>21.376178092358604</c:v>
                </c:pt>
                <c:pt idx="1979">
                  <c:v>21.371844213652768</c:v>
                </c:pt>
                <c:pt idx="1980">
                  <c:v>21.367244538044879</c:v>
                </c:pt>
                <c:pt idx="1981">
                  <c:v>21.362369968215418</c:v>
                </c:pt>
                <c:pt idx="1982">
                  <c:v>21.357035337503401</c:v>
                </c:pt>
                <c:pt idx="1983">
                  <c:v>21.351305165709292</c:v>
                </c:pt>
                <c:pt idx="1984">
                  <c:v>21.345018363329583</c:v>
                </c:pt>
                <c:pt idx="1985">
                  <c:v>21.338239270384069</c:v>
                </c:pt>
                <c:pt idx="1986">
                  <c:v>21.331690235261537</c:v>
                </c:pt>
                <c:pt idx="1987">
                  <c:v>21.325357063947258</c:v>
                </c:pt>
                <c:pt idx="1988">
                  <c:v>21.318711237236666</c:v>
                </c:pt>
                <c:pt idx="1989">
                  <c:v>21.312151727469001</c:v>
                </c:pt>
                <c:pt idx="1990">
                  <c:v>21.305507482329041</c:v>
                </c:pt>
                <c:pt idx="1991">
                  <c:v>21.299473314411241</c:v>
                </c:pt>
                <c:pt idx="1992">
                  <c:v>21.293792478994519</c:v>
                </c:pt>
                <c:pt idx="1993">
                  <c:v>21.288329009544611</c:v>
                </c:pt>
                <c:pt idx="1994">
                  <c:v>21.283105012711168</c:v>
                </c:pt>
                <c:pt idx="1995">
                  <c:v>21.278230248954337</c:v>
                </c:pt>
                <c:pt idx="1996">
                  <c:v>21.274029368616773</c:v>
                </c:pt>
                <c:pt idx="1997">
                  <c:v>21.269652815850133</c:v>
                </c:pt>
                <c:pt idx="1998">
                  <c:v>21.265440314436539</c:v>
                </c:pt>
                <c:pt idx="1999">
                  <c:v>21.261482174125081</c:v>
                </c:pt>
                <c:pt idx="2000">
                  <c:v>21.257932403780305</c:v>
                </c:pt>
                <c:pt idx="2001">
                  <c:v>21.254895848710792</c:v>
                </c:pt>
                <c:pt idx="2002">
                  <c:v>21.251764975022869</c:v>
                </c:pt>
                <c:pt idx="2003">
                  <c:v>21.249383703682948</c:v>
                </c:pt>
                <c:pt idx="2004">
                  <c:v>21.24702296044839</c:v>
                </c:pt>
                <c:pt idx="2005">
                  <c:v>21.244908370741509</c:v>
                </c:pt>
                <c:pt idx="2006">
                  <c:v>21.242127062233269</c:v>
                </c:pt>
                <c:pt idx="2007">
                  <c:v>21.239515736625506</c:v>
                </c:pt>
                <c:pt idx="2008">
                  <c:v>21.236614271656389</c:v>
                </c:pt>
                <c:pt idx="2009">
                  <c:v>21.233824963852278</c:v>
                </c:pt>
                <c:pt idx="2010">
                  <c:v>21.231237882859222</c:v>
                </c:pt>
                <c:pt idx="2011">
                  <c:v>21.228990830810933</c:v>
                </c:pt>
                <c:pt idx="2012">
                  <c:v>21.227034069661698</c:v>
                </c:pt>
                <c:pt idx="2013">
                  <c:v>21.225977999574102</c:v>
                </c:pt>
                <c:pt idx="2014">
                  <c:v>21.225603213472915</c:v>
                </c:pt>
                <c:pt idx="2015">
                  <c:v>21.225496279824434</c:v>
                </c:pt>
                <c:pt idx="2016">
                  <c:v>21.225612437076041</c:v>
                </c:pt>
                <c:pt idx="2017">
                  <c:v>21.225637637060586</c:v>
                </c:pt>
                <c:pt idx="2018">
                  <c:v>21.225295178222026</c:v>
                </c:pt>
                <c:pt idx="2019">
                  <c:v>21.224624058206949</c:v>
                </c:pt>
                <c:pt idx="2020">
                  <c:v>21.223988593363003</c:v>
                </c:pt>
                <c:pt idx="2021">
                  <c:v>21.222690946856311</c:v>
                </c:pt>
                <c:pt idx="2022">
                  <c:v>21.22117106808043</c:v>
                </c:pt>
                <c:pt idx="2023">
                  <c:v>21.219817275797599</c:v>
                </c:pt>
                <c:pt idx="2024">
                  <c:v>21.21855371197038</c:v>
                </c:pt>
                <c:pt idx="2025">
                  <c:v>21.21682910488936</c:v>
                </c:pt>
                <c:pt idx="2026">
                  <c:v>21.215107886505287</c:v>
                </c:pt>
                <c:pt idx="2027">
                  <c:v>21.213836422056943</c:v>
                </c:pt>
                <c:pt idx="2028">
                  <c:v>21.212834359936451</c:v>
                </c:pt>
                <c:pt idx="2029">
                  <c:v>21.212205478994282</c:v>
                </c:pt>
                <c:pt idx="2030">
                  <c:v>21.211462217031798</c:v>
                </c:pt>
                <c:pt idx="2031">
                  <c:v>21.210408415923215</c:v>
                </c:pt>
                <c:pt idx="2032">
                  <c:v>21.20942053894516</c:v>
                </c:pt>
                <c:pt idx="2033">
                  <c:v>21.208105786748632</c:v>
                </c:pt>
                <c:pt idx="2034">
                  <c:v>21.20699988364365</c:v>
                </c:pt>
                <c:pt idx="2035">
                  <c:v>21.205713909496108</c:v>
                </c:pt>
                <c:pt idx="2036">
                  <c:v>21.204836714905372</c:v>
                </c:pt>
                <c:pt idx="2037">
                  <c:v>21.20392950938848</c:v>
                </c:pt>
                <c:pt idx="2038">
                  <c:v>21.203337960274421</c:v>
                </c:pt>
                <c:pt idx="2039">
                  <c:v>21.202402019232117</c:v>
                </c:pt>
                <c:pt idx="2040">
                  <c:v>21.201608780582511</c:v>
                </c:pt>
                <c:pt idx="2041">
                  <c:v>21.200868345751697</c:v>
                </c:pt>
                <c:pt idx="2042">
                  <c:v>21.200371303091877</c:v>
                </c:pt>
                <c:pt idx="2043">
                  <c:v>21.199592929598474</c:v>
                </c:pt>
                <c:pt idx="2044">
                  <c:v>21.198654094734955</c:v>
                </c:pt>
                <c:pt idx="2045">
                  <c:v>21.197954112637941</c:v>
                </c:pt>
                <c:pt idx="2046">
                  <c:v>21.196754503361664</c:v>
                </c:pt>
                <c:pt idx="2047">
                  <c:v>21.195624132335393</c:v>
                </c:pt>
                <c:pt idx="2048">
                  <c:v>21.194825457545058</c:v>
                </c:pt>
                <c:pt idx="2049">
                  <c:v>21.194307119815413</c:v>
                </c:pt>
                <c:pt idx="2050">
                  <c:v>21.194197786090832</c:v>
                </c:pt>
                <c:pt idx="2051">
                  <c:v>21.194840232279731</c:v>
                </c:pt>
                <c:pt idx="2052">
                  <c:v>21.195693483403787</c:v>
                </c:pt>
                <c:pt idx="2053">
                  <c:v>21.196150455682695</c:v>
                </c:pt>
                <c:pt idx="2054">
                  <c:v>21.196264280459754</c:v>
                </c:pt>
                <c:pt idx="2055">
                  <c:v>21.19677145849095</c:v>
                </c:pt>
                <c:pt idx="2056">
                  <c:v>21.197278470757563</c:v>
                </c:pt>
                <c:pt idx="2057">
                  <c:v>21.197682180484499</c:v>
                </c:pt>
                <c:pt idx="2058">
                  <c:v>21.198985483434601</c:v>
                </c:pt>
                <c:pt idx="2059">
                  <c:v>21.200021975661361</c:v>
                </c:pt>
                <c:pt idx="2060">
                  <c:v>21.201514385834592</c:v>
                </c:pt>
                <c:pt idx="2061">
                  <c:v>21.202904170738901</c:v>
                </c:pt>
                <c:pt idx="2062">
                  <c:v>21.204325316097126</c:v>
                </c:pt>
                <c:pt idx="2063">
                  <c:v>21.205932262183804</c:v>
                </c:pt>
                <c:pt idx="2064">
                  <c:v>21.207250529583813</c:v>
                </c:pt>
                <c:pt idx="2065">
                  <c:v>21.209025351238473</c:v>
                </c:pt>
                <c:pt idx="2066">
                  <c:v>21.210244321858028</c:v>
                </c:pt>
                <c:pt idx="2067">
                  <c:v>21.211062085812564</c:v>
                </c:pt>
                <c:pt idx="2068">
                  <c:v>21.211489776100116</c:v>
                </c:pt>
                <c:pt idx="2069">
                  <c:v>21.212139920430189</c:v>
                </c:pt>
                <c:pt idx="2070">
                  <c:v>21.212681011769483</c:v>
                </c:pt>
                <c:pt idx="2071">
                  <c:v>21.213126408394714</c:v>
                </c:pt>
                <c:pt idx="2072">
                  <c:v>21.213313072397931</c:v>
                </c:pt>
                <c:pt idx="2073">
                  <c:v>21.213319955533443</c:v>
                </c:pt>
                <c:pt idx="2074">
                  <c:v>21.212658830162976</c:v>
                </c:pt>
                <c:pt idx="2075">
                  <c:v>21.211292132074995</c:v>
                </c:pt>
                <c:pt idx="2076">
                  <c:v>21.209821377523998</c:v>
                </c:pt>
                <c:pt idx="2077">
                  <c:v>21.208560718339097</c:v>
                </c:pt>
                <c:pt idx="2078">
                  <c:v>21.207621324698401</c:v>
                </c:pt>
                <c:pt idx="2079">
                  <c:v>21.207374661790389</c:v>
                </c:pt>
                <c:pt idx="2080">
                  <c:v>21.20650465000881</c:v>
                </c:pt>
                <c:pt idx="2081">
                  <c:v>21.20477124209711</c:v>
                </c:pt>
                <c:pt idx="2082">
                  <c:v>21.202584234966523</c:v>
                </c:pt>
                <c:pt idx="2083">
                  <c:v>21.200292684029638</c:v>
                </c:pt>
                <c:pt idx="2084">
                  <c:v>21.198465862221678</c:v>
                </c:pt>
                <c:pt idx="2085">
                  <c:v>21.196632877830837</c:v>
                </c:pt>
                <c:pt idx="2086">
                  <c:v>21.194509259096652</c:v>
                </c:pt>
                <c:pt idx="2087">
                  <c:v>21.192395139404869</c:v>
                </c:pt>
                <c:pt idx="2088">
                  <c:v>21.188578392509839</c:v>
                </c:pt>
                <c:pt idx="2089">
                  <c:v>21.18478407952928</c:v>
                </c:pt>
                <c:pt idx="2090">
                  <c:v>21.180077538146165</c:v>
                </c:pt>
                <c:pt idx="2091">
                  <c:v>21.17574350716955</c:v>
                </c:pt>
                <c:pt idx="2092">
                  <c:v>21.171347990764069</c:v>
                </c:pt>
                <c:pt idx="2093">
                  <c:v>21.167207517889953</c:v>
                </c:pt>
                <c:pt idx="2094">
                  <c:v>21.163625422337212</c:v>
                </c:pt>
                <c:pt idx="2095">
                  <c:v>21.159181770774133</c:v>
                </c:pt>
                <c:pt idx="2096">
                  <c:v>21.155522163076153</c:v>
                </c:pt>
                <c:pt idx="2097">
                  <c:v>21.151995909434579</c:v>
                </c:pt>
                <c:pt idx="2098">
                  <c:v>21.148751604072714</c:v>
                </c:pt>
                <c:pt idx="2099">
                  <c:v>21.145687356556401</c:v>
                </c:pt>
                <c:pt idx="2100">
                  <c:v>21.142627494105621</c:v>
                </c:pt>
                <c:pt idx="2101">
                  <c:v>21.139773718354117</c:v>
                </c:pt>
                <c:pt idx="2102">
                  <c:v>21.13673908697421</c:v>
                </c:pt>
                <c:pt idx="2103">
                  <c:v>21.132707885817727</c:v>
                </c:pt>
                <c:pt idx="2104">
                  <c:v>21.129173592951581</c:v>
                </c:pt>
                <c:pt idx="2105">
                  <c:v>21.126037282402297</c:v>
                </c:pt>
                <c:pt idx="2106">
                  <c:v>21.123336852319866</c:v>
                </c:pt>
                <c:pt idx="2107">
                  <c:v>21.120605363679694</c:v>
                </c:pt>
                <c:pt idx="2108">
                  <c:v>21.117131861871737</c:v>
                </c:pt>
                <c:pt idx="2109">
                  <c:v>21.111876707934158</c:v>
                </c:pt>
                <c:pt idx="2110">
                  <c:v>21.106733794495106</c:v>
                </c:pt>
                <c:pt idx="2111">
                  <c:v>21.101783832142878</c:v>
                </c:pt>
                <c:pt idx="2112">
                  <c:v>21.097283509954114</c:v>
                </c:pt>
                <c:pt idx="2113">
                  <c:v>21.093457927794066</c:v>
                </c:pt>
                <c:pt idx="2114">
                  <c:v>21.089495832441834</c:v>
                </c:pt>
                <c:pt idx="2115">
                  <c:v>21.085429150763268</c:v>
                </c:pt>
                <c:pt idx="2116">
                  <c:v>21.081360212624148</c:v>
                </c:pt>
                <c:pt idx="2117">
                  <c:v>21.076907481212274</c:v>
                </c:pt>
                <c:pt idx="2118">
                  <c:v>21.073218577023532</c:v>
                </c:pt>
                <c:pt idx="2119">
                  <c:v>21.069422896882347</c:v>
                </c:pt>
                <c:pt idx="2120">
                  <c:v>21.066007232124736</c:v>
                </c:pt>
                <c:pt idx="2121">
                  <c:v>21.062751534655412</c:v>
                </c:pt>
                <c:pt idx="2122">
                  <c:v>21.059247592061965</c:v>
                </c:pt>
                <c:pt idx="2123">
                  <c:v>21.055276396394667</c:v>
                </c:pt>
                <c:pt idx="2124">
                  <c:v>21.050448278646822</c:v>
                </c:pt>
                <c:pt idx="2125">
                  <c:v>21.045959600135621</c:v>
                </c:pt>
                <c:pt idx="2126">
                  <c:v>21.041141747801539</c:v>
                </c:pt>
                <c:pt idx="2127">
                  <c:v>21.036873098363568</c:v>
                </c:pt>
                <c:pt idx="2128">
                  <c:v>21.03300713972429</c:v>
                </c:pt>
                <c:pt idx="2129">
                  <c:v>21.028523453304803</c:v>
                </c:pt>
                <c:pt idx="2130">
                  <c:v>21.024029467448727</c:v>
                </c:pt>
                <c:pt idx="2131">
                  <c:v>21.019296945547531</c:v>
                </c:pt>
                <c:pt idx="2132">
                  <c:v>21.014995298542257</c:v>
                </c:pt>
                <c:pt idx="2133">
                  <c:v>21.012709050195301</c:v>
                </c:pt>
                <c:pt idx="2134">
                  <c:v>21.010979491966939</c:v>
                </c:pt>
                <c:pt idx="2135">
                  <c:v>21.010000084183396</c:v>
                </c:pt>
                <c:pt idx="2136">
                  <c:v>21.008828879463465</c:v>
                </c:pt>
                <c:pt idx="2137">
                  <c:v>21.007058150746833</c:v>
                </c:pt>
                <c:pt idx="2138">
                  <c:v>21.005712507680393</c:v>
                </c:pt>
                <c:pt idx="2139">
                  <c:v>21.005571508869199</c:v>
                </c:pt>
                <c:pt idx="2140">
                  <c:v>21.006049930249755</c:v>
                </c:pt>
                <c:pt idx="2141">
                  <c:v>21.007002775934051</c:v>
                </c:pt>
                <c:pt idx="2142">
                  <c:v>21.007877999707958</c:v>
                </c:pt>
                <c:pt idx="2143">
                  <c:v>21.007661916564633</c:v>
                </c:pt>
                <c:pt idx="2144">
                  <c:v>21.007055948616703</c:v>
                </c:pt>
                <c:pt idx="2145">
                  <c:v>21.006076051577907</c:v>
                </c:pt>
                <c:pt idx="2146">
                  <c:v>21.005203777342729</c:v>
                </c:pt>
                <c:pt idx="2147">
                  <c:v>21.004361786451117</c:v>
                </c:pt>
                <c:pt idx="2148">
                  <c:v>21.003292520898366</c:v>
                </c:pt>
                <c:pt idx="2149">
                  <c:v>21.002283283897217</c:v>
                </c:pt>
                <c:pt idx="2150">
                  <c:v>21.000696419774744</c:v>
                </c:pt>
                <c:pt idx="2151">
                  <c:v>20.998238020434712</c:v>
                </c:pt>
                <c:pt idx="2152">
                  <c:v>20.996432870880547</c:v>
                </c:pt>
                <c:pt idx="2153">
                  <c:v>20.995026513997008</c:v>
                </c:pt>
                <c:pt idx="2154">
                  <c:v>20.993982077277085</c:v>
                </c:pt>
                <c:pt idx="2155">
                  <c:v>20.99298358450995</c:v>
                </c:pt>
                <c:pt idx="2156">
                  <c:v>20.992278874024873</c:v>
                </c:pt>
                <c:pt idx="2157">
                  <c:v>20.990597363139422</c:v>
                </c:pt>
                <c:pt idx="2158">
                  <c:v>20.988174734798914</c:v>
                </c:pt>
                <c:pt idx="2159">
                  <c:v>20.986558841685341</c:v>
                </c:pt>
                <c:pt idx="2160">
                  <c:v>20.984787921867316</c:v>
                </c:pt>
                <c:pt idx="2161">
                  <c:v>20.982980432095975</c:v>
                </c:pt>
                <c:pt idx="2162">
                  <c:v>20.980906753776075</c:v>
                </c:pt>
                <c:pt idx="2163">
                  <c:v>20.978036738252204</c:v>
                </c:pt>
                <c:pt idx="2164">
                  <c:v>20.974235743728059</c:v>
                </c:pt>
                <c:pt idx="2165">
                  <c:v>20.969092112905404</c:v>
                </c:pt>
                <c:pt idx="2166">
                  <c:v>20.964257707369523</c:v>
                </c:pt>
                <c:pt idx="2167">
                  <c:v>20.959818313486384</c:v>
                </c:pt>
                <c:pt idx="2168">
                  <c:v>20.955371987415383</c:v>
                </c:pt>
                <c:pt idx="2169">
                  <c:v>20.95099547542787</c:v>
                </c:pt>
                <c:pt idx="2170">
                  <c:v>20.946400736542397</c:v>
                </c:pt>
                <c:pt idx="2171">
                  <c:v>20.941503080884903</c:v>
                </c:pt>
                <c:pt idx="2172">
                  <c:v>20.936058975488848</c:v>
                </c:pt>
                <c:pt idx="2173">
                  <c:v>20.931483692021377</c:v>
                </c:pt>
                <c:pt idx="2174">
                  <c:v>20.927312005163898</c:v>
                </c:pt>
                <c:pt idx="2175">
                  <c:v>20.923569285340093</c:v>
                </c:pt>
                <c:pt idx="2176">
                  <c:v>20.919826293227125</c:v>
                </c:pt>
                <c:pt idx="2177">
                  <c:v>20.916614760605196</c:v>
                </c:pt>
                <c:pt idx="2178">
                  <c:v>20.91331802360423</c:v>
                </c:pt>
                <c:pt idx="2179">
                  <c:v>20.909396059273696</c:v>
                </c:pt>
                <c:pt idx="2180">
                  <c:v>20.906229535493338</c:v>
                </c:pt>
                <c:pt idx="2181">
                  <c:v>20.903454237840513</c:v>
                </c:pt>
                <c:pt idx="2182">
                  <c:v>20.900478307772254</c:v>
                </c:pt>
                <c:pt idx="2183">
                  <c:v>20.897180310280397</c:v>
                </c:pt>
                <c:pt idx="2184">
                  <c:v>20.894502954241418</c:v>
                </c:pt>
                <c:pt idx="2185">
                  <c:v>20.891436652423813</c:v>
                </c:pt>
                <c:pt idx="2186">
                  <c:v>20.887572550077845</c:v>
                </c:pt>
                <c:pt idx="2187">
                  <c:v>20.884524392988492</c:v>
                </c:pt>
                <c:pt idx="2188">
                  <c:v>20.881521025076356</c:v>
                </c:pt>
                <c:pt idx="2189">
                  <c:v>20.878025273962638</c:v>
                </c:pt>
                <c:pt idx="2190">
                  <c:v>20.874657575166683</c:v>
                </c:pt>
                <c:pt idx="2191">
                  <c:v>20.871827523472138</c:v>
                </c:pt>
                <c:pt idx="2192">
                  <c:v>20.868765527790448</c:v>
                </c:pt>
                <c:pt idx="2193">
                  <c:v>20.864674176402264</c:v>
                </c:pt>
                <c:pt idx="2194">
                  <c:v>20.861188893560101</c:v>
                </c:pt>
                <c:pt idx="2195">
                  <c:v>20.858500920114654</c:v>
                </c:pt>
                <c:pt idx="2196">
                  <c:v>20.855764497315924</c:v>
                </c:pt>
                <c:pt idx="2197">
                  <c:v>20.853092649356661</c:v>
                </c:pt>
                <c:pt idx="2198">
                  <c:v>20.850741604439747</c:v>
                </c:pt>
                <c:pt idx="2199">
                  <c:v>20.847640245674562</c:v>
                </c:pt>
                <c:pt idx="2200">
                  <c:v>20.844096643923542</c:v>
                </c:pt>
                <c:pt idx="2201">
                  <c:v>20.840630964924827</c:v>
                </c:pt>
                <c:pt idx="2202">
                  <c:v>20.837604996673463</c:v>
                </c:pt>
                <c:pt idx="2203">
                  <c:v>20.834374036822194</c:v>
                </c:pt>
                <c:pt idx="2204">
                  <c:v>20.831147168500443</c:v>
                </c:pt>
                <c:pt idx="2205">
                  <c:v>20.827840102132392</c:v>
                </c:pt>
                <c:pt idx="2206">
                  <c:v>20.824316266725308</c:v>
                </c:pt>
                <c:pt idx="2207">
                  <c:v>20.819876561396757</c:v>
                </c:pt>
                <c:pt idx="2208">
                  <c:v>20.815924101186102</c:v>
                </c:pt>
                <c:pt idx="2209">
                  <c:v>20.812735749516296</c:v>
                </c:pt>
                <c:pt idx="2210">
                  <c:v>20.809859729492064</c:v>
                </c:pt>
                <c:pt idx="2211">
                  <c:v>20.807007588192</c:v>
                </c:pt>
                <c:pt idx="2212">
                  <c:v>20.804251081103214</c:v>
                </c:pt>
                <c:pt idx="2213">
                  <c:v>20.801156508052792</c:v>
                </c:pt>
                <c:pt idx="2214">
                  <c:v>20.796731916194709</c:v>
                </c:pt>
                <c:pt idx="2215">
                  <c:v>20.792852344968736</c:v>
                </c:pt>
                <c:pt idx="2216">
                  <c:v>20.789770808913541</c:v>
                </c:pt>
                <c:pt idx="2217">
                  <c:v>20.78707599660142</c:v>
                </c:pt>
                <c:pt idx="2218">
                  <c:v>20.784752557704834</c:v>
                </c:pt>
                <c:pt idx="2219">
                  <c:v>20.782934735840669</c:v>
                </c:pt>
                <c:pt idx="2220">
                  <c:v>20.78080783741666</c:v>
                </c:pt>
                <c:pt idx="2221">
                  <c:v>20.777706477532874</c:v>
                </c:pt>
                <c:pt idx="2222">
                  <c:v>20.775064489758851</c:v>
                </c:pt>
                <c:pt idx="2223">
                  <c:v>20.773225649267509</c:v>
                </c:pt>
                <c:pt idx="2224">
                  <c:v>20.771356547504979</c:v>
                </c:pt>
                <c:pt idx="2225">
                  <c:v>20.769166151108902</c:v>
                </c:pt>
                <c:pt idx="2226">
                  <c:v>20.766587989507187</c:v>
                </c:pt>
                <c:pt idx="2227">
                  <c:v>20.763717357048392</c:v>
                </c:pt>
                <c:pt idx="2228">
                  <c:v>20.759827562410219</c:v>
                </c:pt>
                <c:pt idx="2229">
                  <c:v>20.756757556470902</c:v>
                </c:pt>
                <c:pt idx="2230">
                  <c:v>20.754123172661362</c:v>
                </c:pt>
                <c:pt idx="2231">
                  <c:v>20.751362713982836</c:v>
                </c:pt>
                <c:pt idx="2232">
                  <c:v>20.748577360116862</c:v>
                </c:pt>
                <c:pt idx="2233">
                  <c:v>20.745955300008188</c:v>
                </c:pt>
                <c:pt idx="2234">
                  <c:v>20.742707676811797</c:v>
                </c:pt>
                <c:pt idx="2235">
                  <c:v>20.739333439237399</c:v>
                </c:pt>
                <c:pt idx="2236">
                  <c:v>20.73652165963783</c:v>
                </c:pt>
                <c:pt idx="2237">
                  <c:v>20.734511397702555</c:v>
                </c:pt>
                <c:pt idx="2238">
                  <c:v>20.732322526624593</c:v>
                </c:pt>
                <c:pt idx="2239">
                  <c:v>20.730052319638069</c:v>
                </c:pt>
                <c:pt idx="2240">
                  <c:v>20.72712391247105</c:v>
                </c:pt>
                <c:pt idx="2241">
                  <c:v>20.724168028380372</c:v>
                </c:pt>
                <c:pt idx="2242">
                  <c:v>20.720594976440129</c:v>
                </c:pt>
                <c:pt idx="2243">
                  <c:v>20.718096067620909</c:v>
                </c:pt>
                <c:pt idx="2244">
                  <c:v>20.716763908578276</c:v>
                </c:pt>
                <c:pt idx="2245">
                  <c:v>20.715700251684073</c:v>
                </c:pt>
                <c:pt idx="2246">
                  <c:v>20.714067870047742</c:v>
                </c:pt>
                <c:pt idx="2247">
                  <c:v>20.711437688315133</c:v>
                </c:pt>
                <c:pt idx="2248">
                  <c:v>20.708282075848782</c:v>
                </c:pt>
                <c:pt idx="2249">
                  <c:v>20.704163145634347</c:v>
                </c:pt>
                <c:pt idx="2250">
                  <c:v>20.700723915675354</c:v>
                </c:pt>
                <c:pt idx="2251">
                  <c:v>20.697971066829208</c:v>
                </c:pt>
                <c:pt idx="2252">
                  <c:v>20.695373882123278</c:v>
                </c:pt>
                <c:pt idx="2253">
                  <c:v>20.692902415078841</c:v>
                </c:pt>
                <c:pt idx="2254">
                  <c:v>20.690194089646688</c:v>
                </c:pt>
                <c:pt idx="2255">
                  <c:v>20.687196490721099</c:v>
                </c:pt>
                <c:pt idx="2256">
                  <c:v>20.684262209307956</c:v>
                </c:pt>
                <c:pt idx="2257">
                  <c:v>20.681739299976236</c:v>
                </c:pt>
                <c:pt idx="2258">
                  <c:v>20.680107710520144</c:v>
                </c:pt>
                <c:pt idx="2259">
                  <c:v>20.677994485186719</c:v>
                </c:pt>
                <c:pt idx="2260">
                  <c:v>20.675626229436919</c:v>
                </c:pt>
                <c:pt idx="2261">
                  <c:v>20.673332654624542</c:v>
                </c:pt>
                <c:pt idx="2262">
                  <c:v>20.670692950422094</c:v>
                </c:pt>
                <c:pt idx="2263">
                  <c:v>20.667581497723639</c:v>
                </c:pt>
                <c:pt idx="2264">
                  <c:v>20.665315354487863</c:v>
                </c:pt>
                <c:pt idx="2265">
                  <c:v>20.663146199677911</c:v>
                </c:pt>
                <c:pt idx="2266">
                  <c:v>20.660463364124301</c:v>
                </c:pt>
                <c:pt idx="2267">
                  <c:v>20.657355649730153</c:v>
                </c:pt>
                <c:pt idx="2268">
                  <c:v>20.654322716542385</c:v>
                </c:pt>
                <c:pt idx="2269">
                  <c:v>20.650767746117822</c:v>
                </c:pt>
                <c:pt idx="2270">
                  <c:v>20.647098202793934</c:v>
                </c:pt>
                <c:pt idx="2271">
                  <c:v>20.643604253854075</c:v>
                </c:pt>
                <c:pt idx="2272">
                  <c:v>20.640181610624214</c:v>
                </c:pt>
                <c:pt idx="2273">
                  <c:v>20.635945250212885</c:v>
                </c:pt>
                <c:pt idx="2274">
                  <c:v>20.631048443463786</c:v>
                </c:pt>
                <c:pt idx="2275">
                  <c:v>20.625594101535796</c:v>
                </c:pt>
                <c:pt idx="2276">
                  <c:v>20.620062286217358</c:v>
                </c:pt>
                <c:pt idx="2277">
                  <c:v>20.614590873330645</c:v>
                </c:pt>
                <c:pt idx="2278">
                  <c:v>20.609744029392115</c:v>
                </c:pt>
                <c:pt idx="2279">
                  <c:v>20.605703187136282</c:v>
                </c:pt>
                <c:pt idx="2280">
                  <c:v>20.601761361204495</c:v>
                </c:pt>
                <c:pt idx="2281">
                  <c:v>20.597650299890603</c:v>
                </c:pt>
                <c:pt idx="2282">
                  <c:v>20.593083982630674</c:v>
                </c:pt>
                <c:pt idx="2283">
                  <c:v>20.587949915280333</c:v>
                </c:pt>
                <c:pt idx="2284">
                  <c:v>20.582609181158904</c:v>
                </c:pt>
                <c:pt idx="2285">
                  <c:v>20.577979999534236</c:v>
                </c:pt>
                <c:pt idx="2286">
                  <c:v>20.573644740783188</c:v>
                </c:pt>
                <c:pt idx="2287">
                  <c:v>20.569302827567441</c:v>
                </c:pt>
                <c:pt idx="2288">
                  <c:v>20.564809238839679</c:v>
                </c:pt>
                <c:pt idx="2289">
                  <c:v>20.560604918814182</c:v>
                </c:pt>
                <c:pt idx="2290">
                  <c:v>20.556213083671253</c:v>
                </c:pt>
                <c:pt idx="2291">
                  <c:v>20.551696524381963</c:v>
                </c:pt>
                <c:pt idx="2292">
                  <c:v>20.547823133349961</c:v>
                </c:pt>
                <c:pt idx="2293">
                  <c:v>20.544250984522805</c:v>
                </c:pt>
                <c:pt idx="2294">
                  <c:v>20.540389462868863</c:v>
                </c:pt>
                <c:pt idx="2295">
                  <c:v>20.536480101945561</c:v>
                </c:pt>
                <c:pt idx="2296">
                  <c:v>20.533028059066019</c:v>
                </c:pt>
                <c:pt idx="2297">
                  <c:v>20.529743625890919</c:v>
                </c:pt>
                <c:pt idx="2298">
                  <c:v>20.526002145688867</c:v>
                </c:pt>
                <c:pt idx="2299">
                  <c:v>20.522864697240141</c:v>
                </c:pt>
                <c:pt idx="2300">
                  <c:v>20.520053898094588</c:v>
                </c:pt>
                <c:pt idx="2301">
                  <c:v>20.517361677121013</c:v>
                </c:pt>
                <c:pt idx="2302">
                  <c:v>20.515135507942325</c:v>
                </c:pt>
                <c:pt idx="2303">
                  <c:v>20.513206459995519</c:v>
                </c:pt>
                <c:pt idx="2304">
                  <c:v>20.51145287190252</c:v>
                </c:pt>
                <c:pt idx="2305">
                  <c:v>20.509769701697284</c:v>
                </c:pt>
                <c:pt idx="2306">
                  <c:v>20.508672917337126</c:v>
                </c:pt>
                <c:pt idx="2307">
                  <c:v>20.507999554677458</c:v>
                </c:pt>
                <c:pt idx="2308">
                  <c:v>20.507340245619158</c:v>
                </c:pt>
                <c:pt idx="2309">
                  <c:v>20.506225366019713</c:v>
                </c:pt>
                <c:pt idx="2310">
                  <c:v>20.504270291792981</c:v>
                </c:pt>
                <c:pt idx="2311">
                  <c:v>20.501859132520988</c:v>
                </c:pt>
                <c:pt idx="2312">
                  <c:v>20.499525184773599</c:v>
                </c:pt>
                <c:pt idx="2313">
                  <c:v>20.498376703296106</c:v>
                </c:pt>
                <c:pt idx="2314">
                  <c:v>20.497930921676609</c:v>
                </c:pt>
                <c:pt idx="2315">
                  <c:v>20.497603641411793</c:v>
                </c:pt>
                <c:pt idx="2316">
                  <c:v>20.497139154265302</c:v>
                </c:pt>
                <c:pt idx="2317">
                  <c:v>20.496659366133628</c:v>
                </c:pt>
                <c:pt idx="2318">
                  <c:v>20.495730990625724</c:v>
                </c:pt>
                <c:pt idx="2319">
                  <c:v>20.494483615239769</c:v>
                </c:pt>
                <c:pt idx="2320">
                  <c:v>20.49387231095692</c:v>
                </c:pt>
                <c:pt idx="2321">
                  <c:v>20.493641172885251</c:v>
                </c:pt>
                <c:pt idx="2322">
                  <c:v>20.49348002386634</c:v>
                </c:pt>
                <c:pt idx="2323">
                  <c:v>20.493282613751333</c:v>
                </c:pt>
                <c:pt idx="2324">
                  <c:v>20.493257015084332</c:v>
                </c:pt>
                <c:pt idx="2325">
                  <c:v>20.492917712525813</c:v>
                </c:pt>
                <c:pt idx="2326">
                  <c:v>20.492294168734055</c:v>
                </c:pt>
                <c:pt idx="2327">
                  <c:v>20.491896256353506</c:v>
                </c:pt>
                <c:pt idx="2328">
                  <c:v>20.491941109020704</c:v>
                </c:pt>
                <c:pt idx="2329">
                  <c:v>20.492275642342815</c:v>
                </c:pt>
                <c:pt idx="2330">
                  <c:v>20.492837051893652</c:v>
                </c:pt>
                <c:pt idx="2331">
                  <c:v>20.493202553772445</c:v>
                </c:pt>
                <c:pt idx="2332">
                  <c:v>20.493147667910883</c:v>
                </c:pt>
                <c:pt idx="2333">
                  <c:v>20.492836872463915</c:v>
                </c:pt>
                <c:pt idx="2334">
                  <c:v>20.493011386000735</c:v>
                </c:pt>
                <c:pt idx="2335">
                  <c:v>20.493160124071505</c:v>
                </c:pt>
                <c:pt idx="2336">
                  <c:v>20.492817925906799</c:v>
                </c:pt>
                <c:pt idx="2337">
                  <c:v>20.492219139307352</c:v>
                </c:pt>
                <c:pt idx="2338">
                  <c:v>20.491250102176199</c:v>
                </c:pt>
                <c:pt idx="2339">
                  <c:v>20.490249391814146</c:v>
                </c:pt>
                <c:pt idx="2340">
                  <c:v>20.489585325188244</c:v>
                </c:pt>
                <c:pt idx="2341">
                  <c:v>20.489727859551294</c:v>
                </c:pt>
                <c:pt idx="2342">
                  <c:v>20.489885238288519</c:v>
                </c:pt>
                <c:pt idx="2343">
                  <c:v>20.489194144520777</c:v>
                </c:pt>
                <c:pt idx="2344">
                  <c:v>20.487827675461777</c:v>
                </c:pt>
                <c:pt idx="2345">
                  <c:v>20.485835531513455</c:v>
                </c:pt>
                <c:pt idx="2346">
                  <c:v>20.483183579416455</c:v>
                </c:pt>
                <c:pt idx="2347">
                  <c:v>20.479845296464983</c:v>
                </c:pt>
                <c:pt idx="2348">
                  <c:v>20.477063917076162</c:v>
                </c:pt>
                <c:pt idx="2349">
                  <c:v>20.474691974363843</c:v>
                </c:pt>
                <c:pt idx="2350">
                  <c:v>20.472027201755228</c:v>
                </c:pt>
                <c:pt idx="2351">
                  <c:v>20.468993962005356</c:v>
                </c:pt>
                <c:pt idx="2352">
                  <c:v>20.465533964325271</c:v>
                </c:pt>
                <c:pt idx="2353">
                  <c:v>20.461718021924604</c:v>
                </c:pt>
                <c:pt idx="2354">
                  <c:v>20.45766393000283</c:v>
                </c:pt>
                <c:pt idx="2355">
                  <c:v>20.45453167139371</c:v>
                </c:pt>
                <c:pt idx="2356">
                  <c:v>20.451268501172958</c:v>
                </c:pt>
                <c:pt idx="2357">
                  <c:v>20.448088899206187</c:v>
                </c:pt>
                <c:pt idx="2358">
                  <c:v>20.444749695231085</c:v>
                </c:pt>
                <c:pt idx="2359">
                  <c:v>20.440638499065859</c:v>
                </c:pt>
                <c:pt idx="2360">
                  <c:v>20.435824137826337</c:v>
                </c:pt>
                <c:pt idx="2361">
                  <c:v>20.430707704465021</c:v>
                </c:pt>
                <c:pt idx="2362">
                  <c:v>20.426023045610552</c:v>
                </c:pt>
                <c:pt idx="2363">
                  <c:v>20.421922171243065</c:v>
                </c:pt>
                <c:pt idx="2364">
                  <c:v>20.417831311306028</c:v>
                </c:pt>
                <c:pt idx="2365">
                  <c:v>20.414210787646656</c:v>
                </c:pt>
                <c:pt idx="2366">
                  <c:v>20.411204023220577</c:v>
                </c:pt>
                <c:pt idx="2367">
                  <c:v>20.408121396360393</c:v>
                </c:pt>
                <c:pt idx="2368">
                  <c:v>20.405238757640319</c:v>
                </c:pt>
                <c:pt idx="2369">
                  <c:v>20.403303903399728</c:v>
                </c:pt>
                <c:pt idx="2370">
                  <c:v>20.401678126239609</c:v>
                </c:pt>
                <c:pt idx="2371">
                  <c:v>20.399788997033642</c:v>
                </c:pt>
                <c:pt idx="2372">
                  <c:v>20.397984349861495</c:v>
                </c:pt>
                <c:pt idx="2373">
                  <c:v>20.396609253034693</c:v>
                </c:pt>
                <c:pt idx="2374">
                  <c:v>20.395668679507647</c:v>
                </c:pt>
                <c:pt idx="2375">
                  <c:v>20.395257224713752</c:v>
                </c:pt>
                <c:pt idx="2376">
                  <c:v>20.396235526382323</c:v>
                </c:pt>
                <c:pt idx="2377">
                  <c:v>20.398214421252035</c:v>
                </c:pt>
                <c:pt idx="2378">
                  <c:v>20.400389575053236</c:v>
                </c:pt>
                <c:pt idx="2379">
                  <c:v>20.402486179154828</c:v>
                </c:pt>
                <c:pt idx="2380">
                  <c:v>20.404539363080453</c:v>
                </c:pt>
                <c:pt idx="2381">
                  <c:v>20.406503221224849</c:v>
                </c:pt>
                <c:pt idx="2382">
                  <c:v>20.4087029906424</c:v>
                </c:pt>
                <c:pt idx="2383">
                  <c:v>20.411970348116572</c:v>
                </c:pt>
                <c:pt idx="2384">
                  <c:v>20.415153654319472</c:v>
                </c:pt>
                <c:pt idx="2385">
                  <c:v>20.417977248758522</c:v>
                </c:pt>
                <c:pt idx="2386">
                  <c:v>20.421383114549304</c:v>
                </c:pt>
                <c:pt idx="2387">
                  <c:v>20.424238214908094</c:v>
                </c:pt>
                <c:pt idx="2388">
                  <c:v>20.427526448016277</c:v>
                </c:pt>
                <c:pt idx="2389">
                  <c:v>20.431450281687219</c:v>
                </c:pt>
                <c:pt idx="2390">
                  <c:v>20.436238012873574</c:v>
                </c:pt>
                <c:pt idx="2391">
                  <c:v>20.441572867970081</c:v>
                </c:pt>
                <c:pt idx="2392">
                  <c:v>20.446635584434205</c:v>
                </c:pt>
                <c:pt idx="2393">
                  <c:v>20.451411413595583</c:v>
                </c:pt>
                <c:pt idx="2394">
                  <c:v>20.455171833066686</c:v>
                </c:pt>
                <c:pt idx="2395">
                  <c:v>20.458196897386962</c:v>
                </c:pt>
                <c:pt idx="2396">
                  <c:v>20.46106751047208</c:v>
                </c:pt>
                <c:pt idx="2397">
                  <c:v>20.464998872030066</c:v>
                </c:pt>
                <c:pt idx="2398">
                  <c:v>20.469330329254888</c:v>
                </c:pt>
                <c:pt idx="2399">
                  <c:v>20.473120986485046</c:v>
                </c:pt>
                <c:pt idx="2400">
                  <c:v>20.477118021815748</c:v>
                </c:pt>
                <c:pt idx="2401">
                  <c:v>20.481186624423145</c:v>
                </c:pt>
                <c:pt idx="2402">
                  <c:v>20.485433887289815</c:v>
                </c:pt>
                <c:pt idx="2403">
                  <c:v>20.489393243757895</c:v>
                </c:pt>
                <c:pt idx="2404">
                  <c:v>20.493706254121008</c:v>
                </c:pt>
                <c:pt idx="2405">
                  <c:v>20.498117840480571</c:v>
                </c:pt>
                <c:pt idx="2406">
                  <c:v>20.502493806878636</c:v>
                </c:pt>
                <c:pt idx="2407">
                  <c:v>20.507182729834042</c:v>
                </c:pt>
                <c:pt idx="2408">
                  <c:v>20.511338861154432</c:v>
                </c:pt>
                <c:pt idx="2409">
                  <c:v>20.515447516995952</c:v>
                </c:pt>
                <c:pt idx="2410">
                  <c:v>20.520021353034707</c:v>
                </c:pt>
                <c:pt idx="2411">
                  <c:v>20.525296434473272</c:v>
                </c:pt>
                <c:pt idx="2412">
                  <c:v>20.530706441074116</c:v>
                </c:pt>
                <c:pt idx="2413">
                  <c:v>20.535721277659647</c:v>
                </c:pt>
                <c:pt idx="2414">
                  <c:v>20.541463199995185</c:v>
                </c:pt>
                <c:pt idx="2415">
                  <c:v>20.547000348989595</c:v>
                </c:pt>
                <c:pt idx="2416">
                  <c:v>20.551780437782469</c:v>
                </c:pt>
                <c:pt idx="2417">
                  <c:v>20.557234598224934</c:v>
                </c:pt>
                <c:pt idx="2418">
                  <c:v>20.562469947001819</c:v>
                </c:pt>
                <c:pt idx="2419">
                  <c:v>20.567398384684257</c:v>
                </c:pt>
                <c:pt idx="2420">
                  <c:v>20.571801840099017</c:v>
                </c:pt>
                <c:pt idx="2421">
                  <c:v>20.576161529142645</c:v>
                </c:pt>
                <c:pt idx="2422">
                  <c:v>20.580569534384544</c:v>
                </c:pt>
                <c:pt idx="2423">
                  <c:v>20.584550289118411</c:v>
                </c:pt>
                <c:pt idx="2424">
                  <c:v>20.589585612060382</c:v>
                </c:pt>
                <c:pt idx="2425">
                  <c:v>20.595285159501664</c:v>
                </c:pt>
                <c:pt idx="2426">
                  <c:v>20.601114740440966</c:v>
                </c:pt>
                <c:pt idx="2427">
                  <c:v>20.60571353460535</c:v>
                </c:pt>
                <c:pt idx="2428">
                  <c:v>20.60956158617504</c:v>
                </c:pt>
                <c:pt idx="2429">
                  <c:v>20.612658659280633</c:v>
                </c:pt>
                <c:pt idx="2430">
                  <c:v>20.614651129832325</c:v>
                </c:pt>
                <c:pt idx="2431">
                  <c:v>20.616535736464694</c:v>
                </c:pt>
                <c:pt idx="2432">
                  <c:v>20.618173359827274</c:v>
                </c:pt>
                <c:pt idx="2433">
                  <c:v>20.619585075602846</c:v>
                </c:pt>
                <c:pt idx="2434">
                  <c:v>20.620273777434431</c:v>
                </c:pt>
                <c:pt idx="2435">
                  <c:v>20.620316323594032</c:v>
                </c:pt>
                <c:pt idx="2436">
                  <c:v>20.618597737223784</c:v>
                </c:pt>
                <c:pt idx="2437">
                  <c:v>20.614998949051657</c:v>
                </c:pt>
                <c:pt idx="2438">
                  <c:v>20.611442865780827</c:v>
                </c:pt>
                <c:pt idx="2439">
                  <c:v>20.607586208709321</c:v>
                </c:pt>
                <c:pt idx="2440">
                  <c:v>20.602593257654494</c:v>
                </c:pt>
                <c:pt idx="2441">
                  <c:v>20.596823321574526</c:v>
                </c:pt>
                <c:pt idx="2442">
                  <c:v>20.590492231089012</c:v>
                </c:pt>
                <c:pt idx="2443">
                  <c:v>20.582897792974265</c:v>
                </c:pt>
                <c:pt idx="2444">
                  <c:v>20.573595129091821</c:v>
                </c:pt>
                <c:pt idx="2445">
                  <c:v>20.56415596476452</c:v>
                </c:pt>
                <c:pt idx="2446">
                  <c:v>20.555083852760639</c:v>
                </c:pt>
                <c:pt idx="2447">
                  <c:v>20.545308564120283</c:v>
                </c:pt>
                <c:pt idx="2448">
                  <c:v>20.535211773510358</c:v>
                </c:pt>
                <c:pt idx="2449">
                  <c:v>20.525147670729019</c:v>
                </c:pt>
                <c:pt idx="2450">
                  <c:v>20.514682930982875</c:v>
                </c:pt>
                <c:pt idx="2451">
                  <c:v>20.50322387876119</c:v>
                </c:pt>
                <c:pt idx="2452">
                  <c:v>20.491784479233672</c:v>
                </c:pt>
                <c:pt idx="2453">
                  <c:v>20.48044752804104</c:v>
                </c:pt>
                <c:pt idx="2454">
                  <c:v>20.468227475173066</c:v>
                </c:pt>
                <c:pt idx="2455">
                  <c:v>20.455268136342767</c:v>
                </c:pt>
                <c:pt idx="2456">
                  <c:v>20.441212847815695</c:v>
                </c:pt>
                <c:pt idx="2457">
                  <c:v>20.427072404972112</c:v>
                </c:pt>
                <c:pt idx="2458">
                  <c:v>20.412725519774785</c:v>
                </c:pt>
                <c:pt idx="2459">
                  <c:v>20.399011717535281</c:v>
                </c:pt>
                <c:pt idx="2460">
                  <c:v>20.385883434060876</c:v>
                </c:pt>
                <c:pt idx="2461">
                  <c:v>20.372467121883439</c:v>
                </c:pt>
                <c:pt idx="2462">
                  <c:v>20.358872147336289</c:v>
                </c:pt>
                <c:pt idx="2463">
                  <c:v>20.345883509642814</c:v>
                </c:pt>
                <c:pt idx="2464">
                  <c:v>20.332726156386606</c:v>
                </c:pt>
                <c:pt idx="2465">
                  <c:v>20.31905876080285</c:v>
                </c:pt>
                <c:pt idx="2466">
                  <c:v>20.306672155894937</c:v>
                </c:pt>
                <c:pt idx="2467">
                  <c:v>20.29546315287531</c:v>
                </c:pt>
                <c:pt idx="2468">
                  <c:v>20.283722950395699</c:v>
                </c:pt>
                <c:pt idx="2469">
                  <c:v>20.271782853140305</c:v>
                </c:pt>
                <c:pt idx="2470">
                  <c:v>20.260706265759683</c:v>
                </c:pt>
                <c:pt idx="2471">
                  <c:v>20.249542996448746</c:v>
                </c:pt>
                <c:pt idx="2472">
                  <c:v>20.237860627129741</c:v>
                </c:pt>
                <c:pt idx="2473">
                  <c:v>20.227250826547881</c:v>
                </c:pt>
                <c:pt idx="2474">
                  <c:v>20.217772554486213</c:v>
                </c:pt>
                <c:pt idx="2475">
                  <c:v>20.208277518895144</c:v>
                </c:pt>
                <c:pt idx="2476">
                  <c:v>20.198554313352084</c:v>
                </c:pt>
                <c:pt idx="2477">
                  <c:v>20.189218819898382</c:v>
                </c:pt>
                <c:pt idx="2478">
                  <c:v>20.17958422152627</c:v>
                </c:pt>
                <c:pt idx="2479">
                  <c:v>20.169103014384376</c:v>
                </c:pt>
                <c:pt idx="2480">
                  <c:v>20.159952603727465</c:v>
                </c:pt>
                <c:pt idx="2481">
                  <c:v>20.152443353975482</c:v>
                </c:pt>
                <c:pt idx="2482">
                  <c:v>20.145801837493938</c:v>
                </c:pt>
                <c:pt idx="2483">
                  <c:v>20.139807369499824</c:v>
                </c:pt>
                <c:pt idx="2484">
                  <c:v>20.134987859635114</c:v>
                </c:pt>
                <c:pt idx="2485">
                  <c:v>20.13085103605863</c:v>
                </c:pt>
                <c:pt idx="2486">
                  <c:v>20.127433715434311</c:v>
                </c:pt>
                <c:pt idx="2487">
                  <c:v>20.125011934636877</c:v>
                </c:pt>
                <c:pt idx="2488">
                  <c:v>20.123119045499585</c:v>
                </c:pt>
                <c:pt idx="2489">
                  <c:v>20.121583064382701</c:v>
                </c:pt>
                <c:pt idx="2490">
                  <c:v>20.120500475381252</c:v>
                </c:pt>
                <c:pt idx="2491">
                  <c:v>20.119883704082962</c:v>
                </c:pt>
                <c:pt idx="2492">
                  <c:v>20.119188968872486</c:v>
                </c:pt>
                <c:pt idx="2493">
                  <c:v>20.117703668642331</c:v>
                </c:pt>
                <c:pt idx="2494">
                  <c:v>20.117107787627642</c:v>
                </c:pt>
                <c:pt idx="2495">
                  <c:v>20.118333531224661</c:v>
                </c:pt>
                <c:pt idx="2496">
                  <c:v>20.119990871319906</c:v>
                </c:pt>
                <c:pt idx="2497">
                  <c:v>20.122120387717629</c:v>
                </c:pt>
                <c:pt idx="2498">
                  <c:v>20.12607394815107</c:v>
                </c:pt>
                <c:pt idx="2499">
                  <c:v>20.131119611637459</c:v>
                </c:pt>
                <c:pt idx="2500">
                  <c:v>20.1361709167222</c:v>
                </c:pt>
                <c:pt idx="2501">
                  <c:v>20.142437167950668</c:v>
                </c:pt>
                <c:pt idx="2502">
                  <c:v>20.150715462282065</c:v>
                </c:pt>
                <c:pt idx="2503">
                  <c:v>20.159753053882831</c:v>
                </c:pt>
                <c:pt idx="2504">
                  <c:v>20.169607686118031</c:v>
                </c:pt>
                <c:pt idx="2505">
                  <c:v>20.1799027254803</c:v>
                </c:pt>
                <c:pt idx="2506">
                  <c:v>20.190355664550406</c:v>
                </c:pt>
                <c:pt idx="2507">
                  <c:v>20.200737089335188</c:v>
                </c:pt>
                <c:pt idx="2508">
                  <c:v>20.212207418519981</c:v>
                </c:pt>
                <c:pt idx="2509">
                  <c:v>20.225370280993314</c:v>
                </c:pt>
                <c:pt idx="2510">
                  <c:v>20.237809624129213</c:v>
                </c:pt>
                <c:pt idx="2511">
                  <c:v>20.250056045370563</c:v>
                </c:pt>
                <c:pt idx="2512">
                  <c:v>20.261400694158866</c:v>
                </c:pt>
                <c:pt idx="2513">
                  <c:v>20.271812826221645</c:v>
                </c:pt>
                <c:pt idx="2514">
                  <c:v>20.280638132609198</c:v>
                </c:pt>
                <c:pt idx="2515">
                  <c:v>20.28902389215742</c:v>
                </c:pt>
                <c:pt idx="2516">
                  <c:v>20.297305855071976</c:v>
                </c:pt>
                <c:pt idx="2517">
                  <c:v>20.304866768521254</c:v>
                </c:pt>
                <c:pt idx="2518">
                  <c:v>20.312292020952757</c:v>
                </c:pt>
                <c:pt idx="2519">
                  <c:v>20.318951279542539</c:v>
                </c:pt>
                <c:pt idx="2520">
                  <c:v>20.324745852454292</c:v>
                </c:pt>
                <c:pt idx="2521">
                  <c:v>20.330054708601004</c:v>
                </c:pt>
                <c:pt idx="2522">
                  <c:v>20.335930153076081</c:v>
                </c:pt>
                <c:pt idx="2523">
                  <c:v>20.342024142895962</c:v>
                </c:pt>
                <c:pt idx="2524">
                  <c:v>20.34724931126993</c:v>
                </c:pt>
                <c:pt idx="2525">
                  <c:v>20.35061857844525</c:v>
                </c:pt>
                <c:pt idx="2526">
                  <c:v>20.352286457001263</c:v>
                </c:pt>
                <c:pt idx="2527">
                  <c:v>20.352256223427865</c:v>
                </c:pt>
                <c:pt idx="2528">
                  <c:v>20.349723830110822</c:v>
                </c:pt>
                <c:pt idx="2529">
                  <c:v>20.345482106361693</c:v>
                </c:pt>
                <c:pt idx="2530">
                  <c:v>20.340125065034968</c:v>
                </c:pt>
                <c:pt idx="2531">
                  <c:v>20.332614799212429</c:v>
                </c:pt>
                <c:pt idx="2532">
                  <c:v>20.322211614072454</c:v>
                </c:pt>
                <c:pt idx="2533">
                  <c:v>20.309351438049497</c:v>
                </c:pt>
                <c:pt idx="2534">
                  <c:v>20.293758568641973</c:v>
                </c:pt>
                <c:pt idx="2535">
                  <c:v>20.276831351588594</c:v>
                </c:pt>
                <c:pt idx="2536">
                  <c:v>20.259626354929402</c:v>
                </c:pt>
                <c:pt idx="2537">
                  <c:v>20.241906615733438</c:v>
                </c:pt>
                <c:pt idx="2538">
                  <c:v>20.222604757061237</c:v>
                </c:pt>
                <c:pt idx="2539">
                  <c:v>20.20102016333356</c:v>
                </c:pt>
                <c:pt idx="2540">
                  <c:v>20.17826059788764</c:v>
                </c:pt>
                <c:pt idx="2541">
                  <c:v>20.152403167184275</c:v>
                </c:pt>
                <c:pt idx="2542">
                  <c:v>20.12523854843819</c:v>
                </c:pt>
                <c:pt idx="2543">
                  <c:v>20.098175909882627</c:v>
                </c:pt>
                <c:pt idx="2544">
                  <c:v>20.071660792469096</c:v>
                </c:pt>
                <c:pt idx="2545">
                  <c:v>20.044890060391992</c:v>
                </c:pt>
                <c:pt idx="2546">
                  <c:v>20.017396206260663</c:v>
                </c:pt>
                <c:pt idx="2547">
                  <c:v>19.989333968564722</c:v>
                </c:pt>
                <c:pt idx="2548">
                  <c:v>19.960647804434306</c:v>
                </c:pt>
                <c:pt idx="2549">
                  <c:v>19.931596002088433</c:v>
                </c:pt>
                <c:pt idx="2550">
                  <c:v>19.902333721183215</c:v>
                </c:pt>
                <c:pt idx="2551">
                  <c:v>19.872395445670843</c:v>
                </c:pt>
                <c:pt idx="2552">
                  <c:v>19.841126937662544</c:v>
                </c:pt>
                <c:pt idx="2553">
                  <c:v>19.808905268933128</c:v>
                </c:pt>
                <c:pt idx="2554">
                  <c:v>19.775869539722255</c:v>
                </c:pt>
                <c:pt idx="2555">
                  <c:v>19.742408304462199</c:v>
                </c:pt>
                <c:pt idx="2556">
                  <c:v>19.709189756710256</c:v>
                </c:pt>
                <c:pt idx="2557">
                  <c:v>19.677073722892075</c:v>
                </c:pt>
                <c:pt idx="2558">
                  <c:v>19.646623894976727</c:v>
                </c:pt>
                <c:pt idx="2559">
                  <c:v>19.617685833750592</c:v>
                </c:pt>
                <c:pt idx="2560">
                  <c:v>19.589603235367193</c:v>
                </c:pt>
                <c:pt idx="2561">
                  <c:v>19.562520854012448</c:v>
                </c:pt>
                <c:pt idx="2562">
                  <c:v>19.536796189694762</c:v>
                </c:pt>
                <c:pt idx="2563">
                  <c:v>19.512304479041052</c:v>
                </c:pt>
                <c:pt idx="2564">
                  <c:v>19.49001974908435</c:v>
                </c:pt>
                <c:pt idx="2565">
                  <c:v>19.468990330436629</c:v>
                </c:pt>
                <c:pt idx="2566">
                  <c:v>19.447839808199038</c:v>
                </c:pt>
                <c:pt idx="2567">
                  <c:v>19.4264542842912</c:v>
                </c:pt>
                <c:pt idx="2568">
                  <c:v>19.405414508870429</c:v>
                </c:pt>
                <c:pt idx="2569">
                  <c:v>19.384676880039194</c:v>
                </c:pt>
                <c:pt idx="2570">
                  <c:v>19.36430629963753</c:v>
                </c:pt>
                <c:pt idx="2571">
                  <c:v>19.346625644420442</c:v>
                </c:pt>
                <c:pt idx="2572">
                  <c:v>19.329943802211513</c:v>
                </c:pt>
                <c:pt idx="2573">
                  <c:v>19.313542831783018</c:v>
                </c:pt>
                <c:pt idx="2574">
                  <c:v>19.297297928015727</c:v>
                </c:pt>
                <c:pt idx="2575">
                  <c:v>19.281015173228692</c:v>
                </c:pt>
                <c:pt idx="2576">
                  <c:v>19.264829683055069</c:v>
                </c:pt>
                <c:pt idx="2577">
                  <c:v>19.248702486888458</c:v>
                </c:pt>
                <c:pt idx="2578">
                  <c:v>19.233035054157387</c:v>
                </c:pt>
                <c:pt idx="2579">
                  <c:v>19.218244935928325</c:v>
                </c:pt>
                <c:pt idx="2580">
                  <c:v>19.204101704503426</c:v>
                </c:pt>
                <c:pt idx="2581">
                  <c:v>19.190671187522373</c:v>
                </c:pt>
                <c:pt idx="2582">
                  <c:v>19.178243355784414</c:v>
                </c:pt>
                <c:pt idx="2583">
                  <c:v>19.166494188493125</c:v>
                </c:pt>
                <c:pt idx="2584">
                  <c:v>19.155499474560855</c:v>
                </c:pt>
                <c:pt idx="2585">
                  <c:v>19.146180213483373</c:v>
                </c:pt>
                <c:pt idx="2586">
                  <c:v>19.137857094750348</c:v>
                </c:pt>
                <c:pt idx="2587">
                  <c:v>19.129623449695504</c:v>
                </c:pt>
                <c:pt idx="2588">
                  <c:v>19.120599131229799</c:v>
                </c:pt>
                <c:pt idx="2589">
                  <c:v>19.11001722625587</c:v>
                </c:pt>
                <c:pt idx="2590">
                  <c:v>19.098590976857515</c:v>
                </c:pt>
                <c:pt idx="2591">
                  <c:v>19.087733168291422</c:v>
                </c:pt>
                <c:pt idx="2592">
                  <c:v>19.077770094174227</c:v>
                </c:pt>
                <c:pt idx="2593">
                  <c:v>19.06838197217245</c:v>
                </c:pt>
                <c:pt idx="2594">
                  <c:v>19.058912535708814</c:v>
                </c:pt>
                <c:pt idx="2595">
                  <c:v>19.049812019226419</c:v>
                </c:pt>
                <c:pt idx="2596">
                  <c:v>19.041092680941652</c:v>
                </c:pt>
                <c:pt idx="2597">
                  <c:v>19.032941139230545</c:v>
                </c:pt>
                <c:pt idx="2598">
                  <c:v>19.025026310054919</c:v>
                </c:pt>
                <c:pt idx="2599">
                  <c:v>19.018733034585424</c:v>
                </c:pt>
                <c:pt idx="2600">
                  <c:v>19.013645134994842</c:v>
                </c:pt>
                <c:pt idx="2601">
                  <c:v>19.008640797852781</c:v>
                </c:pt>
                <c:pt idx="2602">
                  <c:v>19.004052190106091</c:v>
                </c:pt>
                <c:pt idx="2603">
                  <c:v>18.999640791150366</c:v>
                </c:pt>
                <c:pt idx="2604">
                  <c:v>18.995033484857842</c:v>
                </c:pt>
                <c:pt idx="2605">
                  <c:v>18.99075085072549</c:v>
                </c:pt>
                <c:pt idx="2606">
                  <c:v>18.988047719111346</c:v>
                </c:pt>
                <c:pt idx="2607">
                  <c:v>18.986691511965429</c:v>
                </c:pt>
                <c:pt idx="2608">
                  <c:v>18.985936767711813</c:v>
                </c:pt>
                <c:pt idx="2609">
                  <c:v>18.985068001496266</c:v>
                </c:pt>
                <c:pt idx="2610">
                  <c:v>18.985114046011677</c:v>
                </c:pt>
                <c:pt idx="2611">
                  <c:v>18.985048481893863</c:v>
                </c:pt>
                <c:pt idx="2612">
                  <c:v>18.984649934248633</c:v>
                </c:pt>
                <c:pt idx="2613">
                  <c:v>18.985035125671622</c:v>
                </c:pt>
                <c:pt idx="2614">
                  <c:v>18.986190445168308</c:v>
                </c:pt>
                <c:pt idx="2615">
                  <c:v>18.986993104829889</c:v>
                </c:pt>
                <c:pt idx="2616">
                  <c:v>18.987691220794186</c:v>
                </c:pt>
                <c:pt idx="2617">
                  <c:v>18.988311739447454</c:v>
                </c:pt>
                <c:pt idx="2618">
                  <c:v>18.989156494744172</c:v>
                </c:pt>
                <c:pt idx="2619">
                  <c:v>18.991007849118635</c:v>
                </c:pt>
                <c:pt idx="2620">
                  <c:v>18.994309170119845</c:v>
                </c:pt>
                <c:pt idx="2621">
                  <c:v>18.998111060385465</c:v>
                </c:pt>
                <c:pt idx="2622">
                  <c:v>19.001176779245096</c:v>
                </c:pt>
                <c:pt idx="2623">
                  <c:v>19.004004302725598</c:v>
                </c:pt>
                <c:pt idx="2624">
                  <c:v>19.006153564876339</c:v>
                </c:pt>
                <c:pt idx="2625">
                  <c:v>19.006632184261743</c:v>
                </c:pt>
                <c:pt idx="2626">
                  <c:v>19.006580525439055</c:v>
                </c:pt>
                <c:pt idx="2627">
                  <c:v>19.006596703786027</c:v>
                </c:pt>
                <c:pt idx="2628">
                  <c:v>19.007125213194907</c:v>
                </c:pt>
                <c:pt idx="2629">
                  <c:v>19.006735538982191</c:v>
                </c:pt>
                <c:pt idx="2630">
                  <c:v>19.005455320836031</c:v>
                </c:pt>
                <c:pt idx="2631">
                  <c:v>19.003224326358605</c:v>
                </c:pt>
                <c:pt idx="2632">
                  <c:v>19.000157741313981</c:v>
                </c:pt>
                <c:pt idx="2633">
                  <c:v>18.996398432550698</c:v>
                </c:pt>
                <c:pt idx="2634">
                  <c:v>18.993098220611472</c:v>
                </c:pt>
                <c:pt idx="2635">
                  <c:v>18.990036690077797</c:v>
                </c:pt>
                <c:pt idx="2636">
                  <c:v>18.985622025984849</c:v>
                </c:pt>
                <c:pt idx="2637">
                  <c:v>18.980424508726223</c:v>
                </c:pt>
                <c:pt idx="2638">
                  <c:v>18.974565884852289</c:v>
                </c:pt>
                <c:pt idx="2639">
                  <c:v>18.967858029778604</c:v>
                </c:pt>
                <c:pt idx="2640">
                  <c:v>18.95903601809561</c:v>
                </c:pt>
                <c:pt idx="2641">
                  <c:v>18.95140827713033</c:v>
                </c:pt>
                <c:pt idx="2642">
                  <c:v>18.944705685234037</c:v>
                </c:pt>
                <c:pt idx="2643">
                  <c:v>18.937734049094324</c:v>
                </c:pt>
                <c:pt idx="2644">
                  <c:v>18.930347818679923</c:v>
                </c:pt>
                <c:pt idx="2645">
                  <c:v>18.922545156579108</c:v>
                </c:pt>
                <c:pt idx="2646">
                  <c:v>18.914051025232091</c:v>
                </c:pt>
                <c:pt idx="2647">
                  <c:v>18.905176156574253</c:v>
                </c:pt>
                <c:pt idx="2648">
                  <c:v>18.89654230357208</c:v>
                </c:pt>
                <c:pt idx="2649">
                  <c:v>18.888099209665327</c:v>
                </c:pt>
                <c:pt idx="2650">
                  <c:v>18.878852014488864</c:v>
                </c:pt>
                <c:pt idx="2651">
                  <c:v>18.867300384236248</c:v>
                </c:pt>
                <c:pt idx="2652">
                  <c:v>18.855576654882331</c:v>
                </c:pt>
                <c:pt idx="2653">
                  <c:v>18.843214193650837</c:v>
                </c:pt>
                <c:pt idx="2654">
                  <c:v>18.83114390410034</c:v>
                </c:pt>
                <c:pt idx="2655">
                  <c:v>18.820876349699827</c:v>
                </c:pt>
                <c:pt idx="2656">
                  <c:v>18.811526882412466</c:v>
                </c:pt>
                <c:pt idx="2657">
                  <c:v>18.802450846616583</c:v>
                </c:pt>
                <c:pt idx="2658">
                  <c:v>18.79316435638129</c:v>
                </c:pt>
                <c:pt idx="2659">
                  <c:v>18.784311160295019</c:v>
                </c:pt>
                <c:pt idx="2660">
                  <c:v>18.775478088576911</c:v>
                </c:pt>
                <c:pt idx="2661">
                  <c:v>18.767278917226239</c:v>
                </c:pt>
                <c:pt idx="2662">
                  <c:v>18.760525188755327</c:v>
                </c:pt>
                <c:pt idx="2663">
                  <c:v>18.754961872507689</c:v>
                </c:pt>
                <c:pt idx="2664">
                  <c:v>18.749690911988672</c:v>
                </c:pt>
                <c:pt idx="2665">
                  <c:v>18.744454832045736</c:v>
                </c:pt>
                <c:pt idx="2666">
                  <c:v>18.739643271006464</c:v>
                </c:pt>
                <c:pt idx="2667">
                  <c:v>18.734466394763636</c:v>
                </c:pt>
                <c:pt idx="2668">
                  <c:v>18.729357603100439</c:v>
                </c:pt>
                <c:pt idx="2669">
                  <c:v>18.726018169078483</c:v>
                </c:pt>
                <c:pt idx="2670">
                  <c:v>18.724162951569788</c:v>
                </c:pt>
                <c:pt idx="2671">
                  <c:v>18.721036140368202</c:v>
                </c:pt>
                <c:pt idx="2672">
                  <c:v>18.717203978674046</c:v>
                </c:pt>
                <c:pt idx="2673">
                  <c:v>18.713220686294239</c:v>
                </c:pt>
                <c:pt idx="2674">
                  <c:v>18.709037429003072</c:v>
                </c:pt>
                <c:pt idx="2675">
                  <c:v>18.705049176514656</c:v>
                </c:pt>
                <c:pt idx="2676">
                  <c:v>18.702509610606469</c:v>
                </c:pt>
                <c:pt idx="2677">
                  <c:v>18.701008410668443</c:v>
                </c:pt>
                <c:pt idx="2678">
                  <c:v>18.700124105686495</c:v>
                </c:pt>
                <c:pt idx="2679">
                  <c:v>18.699754079945052</c:v>
                </c:pt>
                <c:pt idx="2680">
                  <c:v>18.700132536589241</c:v>
                </c:pt>
                <c:pt idx="2681">
                  <c:v>18.70218975518474</c:v>
                </c:pt>
                <c:pt idx="2682">
                  <c:v>18.704586342573609</c:v>
                </c:pt>
                <c:pt idx="2683">
                  <c:v>18.708501013898363</c:v>
                </c:pt>
                <c:pt idx="2684">
                  <c:v>18.713137073521708</c:v>
                </c:pt>
                <c:pt idx="2685">
                  <c:v>18.717456533743825</c:v>
                </c:pt>
                <c:pt idx="2686">
                  <c:v>18.722051755233931</c:v>
                </c:pt>
                <c:pt idx="2687">
                  <c:v>18.726801781659937</c:v>
                </c:pt>
                <c:pt idx="2688">
                  <c:v>18.731944556093861</c:v>
                </c:pt>
                <c:pt idx="2689">
                  <c:v>18.737221303313554</c:v>
                </c:pt>
                <c:pt idx="2690">
                  <c:v>18.743872741787783</c:v>
                </c:pt>
                <c:pt idx="2691">
                  <c:v>18.751290955427663</c:v>
                </c:pt>
                <c:pt idx="2692">
                  <c:v>18.758333224843991</c:v>
                </c:pt>
                <c:pt idx="2693">
                  <c:v>18.765247595619147</c:v>
                </c:pt>
                <c:pt idx="2694">
                  <c:v>18.771927542663917</c:v>
                </c:pt>
                <c:pt idx="2695">
                  <c:v>18.778562665934327</c:v>
                </c:pt>
                <c:pt idx="2696">
                  <c:v>18.785690983276524</c:v>
                </c:pt>
                <c:pt idx="2697">
                  <c:v>18.794215387745265</c:v>
                </c:pt>
                <c:pt idx="2698">
                  <c:v>18.803890618302706</c:v>
                </c:pt>
                <c:pt idx="2699">
                  <c:v>18.812959294356901</c:v>
                </c:pt>
                <c:pt idx="2700">
                  <c:v>18.822316369487215</c:v>
                </c:pt>
                <c:pt idx="2701">
                  <c:v>18.832666370832335</c:v>
                </c:pt>
                <c:pt idx="2702">
                  <c:v>18.843335931805694</c:v>
                </c:pt>
                <c:pt idx="2703">
                  <c:v>18.854691731449993</c:v>
                </c:pt>
                <c:pt idx="2704">
                  <c:v>18.867089456793416</c:v>
                </c:pt>
                <c:pt idx="2705">
                  <c:v>18.880343500101755</c:v>
                </c:pt>
                <c:pt idx="2706">
                  <c:v>18.893516594596999</c:v>
                </c:pt>
                <c:pt idx="2707">
                  <c:v>18.907122389061144</c:v>
                </c:pt>
                <c:pt idx="2708">
                  <c:v>18.920298148666461</c:v>
                </c:pt>
                <c:pt idx="2709">
                  <c:v>18.932726817019887</c:v>
                </c:pt>
                <c:pt idx="2710">
                  <c:v>18.944472542861071</c:v>
                </c:pt>
                <c:pt idx="2711">
                  <c:v>18.95652844570991</c:v>
                </c:pt>
                <c:pt idx="2712">
                  <c:v>18.969032693626051</c:v>
                </c:pt>
                <c:pt idx="2713">
                  <c:v>18.98092714624449</c:v>
                </c:pt>
                <c:pt idx="2714">
                  <c:v>18.992278588503854</c:v>
                </c:pt>
                <c:pt idx="2715">
                  <c:v>19.003548214879729</c:v>
                </c:pt>
                <c:pt idx="2716">
                  <c:v>19.01531702369607</c:v>
                </c:pt>
                <c:pt idx="2717">
                  <c:v>19.02686493994814</c:v>
                </c:pt>
                <c:pt idx="2718">
                  <c:v>19.038581968823767</c:v>
                </c:pt>
                <c:pt idx="2719">
                  <c:v>19.050654684649139</c:v>
                </c:pt>
                <c:pt idx="2720">
                  <c:v>19.062286065786271</c:v>
                </c:pt>
                <c:pt idx="2721">
                  <c:v>19.07343172278588</c:v>
                </c:pt>
                <c:pt idx="2722">
                  <c:v>19.084715388430656</c:v>
                </c:pt>
                <c:pt idx="2723">
                  <c:v>19.095405427764906</c:v>
                </c:pt>
                <c:pt idx="2724">
                  <c:v>19.106037739027482</c:v>
                </c:pt>
                <c:pt idx="2725">
                  <c:v>19.117601314256472</c:v>
                </c:pt>
                <c:pt idx="2726">
                  <c:v>19.129225276583085</c:v>
                </c:pt>
                <c:pt idx="2727">
                  <c:v>19.140656434845976</c:v>
                </c:pt>
                <c:pt idx="2728">
                  <c:v>19.151570236162701</c:v>
                </c:pt>
                <c:pt idx="2729">
                  <c:v>19.162588443134993</c:v>
                </c:pt>
                <c:pt idx="2730">
                  <c:v>19.172900950947128</c:v>
                </c:pt>
                <c:pt idx="2731">
                  <c:v>19.182669422482256</c:v>
                </c:pt>
                <c:pt idx="2732">
                  <c:v>19.193106847938314</c:v>
                </c:pt>
                <c:pt idx="2733">
                  <c:v>19.203990696191081</c:v>
                </c:pt>
                <c:pt idx="2734">
                  <c:v>19.215248825116728</c:v>
                </c:pt>
                <c:pt idx="2735">
                  <c:v>19.226524671015564</c:v>
                </c:pt>
                <c:pt idx="2736">
                  <c:v>19.23735030932961</c:v>
                </c:pt>
                <c:pt idx="2737">
                  <c:v>19.246483297950498</c:v>
                </c:pt>
                <c:pt idx="2738">
                  <c:v>19.255346853741091</c:v>
                </c:pt>
                <c:pt idx="2739">
                  <c:v>19.264971123087285</c:v>
                </c:pt>
                <c:pt idx="2740">
                  <c:v>19.275636216986403</c:v>
                </c:pt>
                <c:pt idx="2741">
                  <c:v>19.286483684519894</c:v>
                </c:pt>
                <c:pt idx="2742">
                  <c:v>19.297103359579367</c:v>
                </c:pt>
                <c:pt idx="2743">
                  <c:v>19.307389540159143</c:v>
                </c:pt>
                <c:pt idx="2744">
                  <c:v>19.317430186243612</c:v>
                </c:pt>
                <c:pt idx="2745">
                  <c:v>19.327077252358098</c:v>
                </c:pt>
                <c:pt idx="2746">
                  <c:v>19.334873244883731</c:v>
                </c:pt>
                <c:pt idx="2747">
                  <c:v>19.3430358844418</c:v>
                </c:pt>
                <c:pt idx="2748">
                  <c:v>19.350489781941718</c:v>
                </c:pt>
                <c:pt idx="2749">
                  <c:v>19.357133851260834</c:v>
                </c:pt>
                <c:pt idx="2750">
                  <c:v>19.362451214982393</c:v>
                </c:pt>
                <c:pt idx="2751">
                  <c:v>19.367066872464857</c:v>
                </c:pt>
                <c:pt idx="2752">
                  <c:v>19.370805968643843</c:v>
                </c:pt>
                <c:pt idx="2753">
                  <c:v>19.374810335314386</c:v>
                </c:pt>
                <c:pt idx="2754">
                  <c:v>19.378719858870305</c:v>
                </c:pt>
                <c:pt idx="2755">
                  <c:v>19.380823187710529</c:v>
                </c:pt>
                <c:pt idx="2756">
                  <c:v>19.382144120047691</c:v>
                </c:pt>
                <c:pt idx="2757">
                  <c:v>19.381798595799797</c:v>
                </c:pt>
                <c:pt idx="2758">
                  <c:v>19.380065661579177</c:v>
                </c:pt>
                <c:pt idx="2759">
                  <c:v>19.37680186838049</c:v>
                </c:pt>
                <c:pt idx="2760">
                  <c:v>19.373522774877578</c:v>
                </c:pt>
                <c:pt idx="2761">
                  <c:v>19.369833157367292</c:v>
                </c:pt>
                <c:pt idx="2762">
                  <c:v>19.364408163406129</c:v>
                </c:pt>
                <c:pt idx="2763">
                  <c:v>19.356402231260319</c:v>
                </c:pt>
                <c:pt idx="2764">
                  <c:v>19.345229859236987</c:v>
                </c:pt>
                <c:pt idx="2765">
                  <c:v>19.331844339684519</c:v>
                </c:pt>
                <c:pt idx="2766">
                  <c:v>19.316557717966141</c:v>
                </c:pt>
                <c:pt idx="2767">
                  <c:v>19.301373189764448</c:v>
                </c:pt>
                <c:pt idx="2768">
                  <c:v>19.285996958932554</c:v>
                </c:pt>
                <c:pt idx="2769">
                  <c:v>19.269202515632863</c:v>
                </c:pt>
                <c:pt idx="2770">
                  <c:v>19.250105064762852</c:v>
                </c:pt>
                <c:pt idx="2771">
                  <c:v>19.228779994010573</c:v>
                </c:pt>
                <c:pt idx="2772">
                  <c:v>19.20589828125965</c:v>
                </c:pt>
                <c:pt idx="2773">
                  <c:v>19.182321878462439</c:v>
                </c:pt>
                <c:pt idx="2774">
                  <c:v>19.158972660456325</c:v>
                </c:pt>
                <c:pt idx="2775">
                  <c:v>19.135152464719521</c:v>
                </c:pt>
                <c:pt idx="2776">
                  <c:v>19.1113025971048</c:v>
                </c:pt>
                <c:pt idx="2777">
                  <c:v>19.085847456171543</c:v>
                </c:pt>
                <c:pt idx="2778">
                  <c:v>19.060163074606631</c:v>
                </c:pt>
                <c:pt idx="2779">
                  <c:v>19.034082699254704</c:v>
                </c:pt>
                <c:pt idx="2780">
                  <c:v>19.008384441224251</c:v>
                </c:pt>
                <c:pt idx="2781">
                  <c:v>18.982653240869752</c:v>
                </c:pt>
                <c:pt idx="2782">
                  <c:v>18.956916370293062</c:v>
                </c:pt>
                <c:pt idx="2783">
                  <c:v>18.930317043734096</c:v>
                </c:pt>
                <c:pt idx="2784">
                  <c:v>18.903029123001723</c:v>
                </c:pt>
                <c:pt idx="2785">
                  <c:v>18.876060889234289</c:v>
                </c:pt>
                <c:pt idx="2786">
                  <c:v>18.848714893611238</c:v>
                </c:pt>
                <c:pt idx="2787">
                  <c:v>18.821976050504301</c:v>
                </c:pt>
                <c:pt idx="2788">
                  <c:v>18.796204715953365</c:v>
                </c:pt>
                <c:pt idx="2789">
                  <c:v>18.771647076382251</c:v>
                </c:pt>
                <c:pt idx="2790">
                  <c:v>18.746918937271321</c:v>
                </c:pt>
                <c:pt idx="2791">
                  <c:v>18.722290667828847</c:v>
                </c:pt>
                <c:pt idx="2792">
                  <c:v>18.698319484543013</c:v>
                </c:pt>
                <c:pt idx="2793">
                  <c:v>18.675768418578933</c:v>
                </c:pt>
                <c:pt idx="2794">
                  <c:v>18.655389099241809</c:v>
                </c:pt>
                <c:pt idx="2795">
                  <c:v>18.636722613138993</c:v>
                </c:pt>
                <c:pt idx="2796">
                  <c:v>18.619959399642941</c:v>
                </c:pt>
                <c:pt idx="2797">
                  <c:v>18.603684040696965</c:v>
                </c:pt>
                <c:pt idx="2798">
                  <c:v>18.587456506923576</c:v>
                </c:pt>
                <c:pt idx="2799">
                  <c:v>18.571639190924653</c:v>
                </c:pt>
                <c:pt idx="2800">
                  <c:v>18.557311367926232</c:v>
                </c:pt>
                <c:pt idx="2801">
                  <c:v>18.544779301072492</c:v>
                </c:pt>
                <c:pt idx="2802">
                  <c:v>18.534272527132664</c:v>
                </c:pt>
                <c:pt idx="2803">
                  <c:v>18.524538611323607</c:v>
                </c:pt>
                <c:pt idx="2804">
                  <c:v>18.514206886673676</c:v>
                </c:pt>
                <c:pt idx="2805">
                  <c:v>18.504335436627496</c:v>
                </c:pt>
                <c:pt idx="2806">
                  <c:v>18.495261169558933</c:v>
                </c:pt>
                <c:pt idx="2807">
                  <c:v>18.487028017070894</c:v>
                </c:pt>
                <c:pt idx="2808">
                  <c:v>18.479268840595399</c:v>
                </c:pt>
                <c:pt idx="2809">
                  <c:v>18.472188951409667</c:v>
                </c:pt>
                <c:pt idx="2810">
                  <c:v>18.465881474207247</c:v>
                </c:pt>
                <c:pt idx="2811">
                  <c:v>18.459874885464743</c:v>
                </c:pt>
                <c:pt idx="2812">
                  <c:v>18.454387627596425</c:v>
                </c:pt>
                <c:pt idx="2813">
                  <c:v>18.449580436819272</c:v>
                </c:pt>
                <c:pt idx="2814">
                  <c:v>18.445374313080883</c:v>
                </c:pt>
                <c:pt idx="2815">
                  <c:v>18.441827359757138</c:v>
                </c:pt>
                <c:pt idx="2816">
                  <c:v>18.439476326012393</c:v>
                </c:pt>
                <c:pt idx="2817">
                  <c:v>18.43799131011594</c:v>
                </c:pt>
                <c:pt idx="2818">
                  <c:v>18.436827580806895</c:v>
                </c:pt>
                <c:pt idx="2819">
                  <c:v>18.435872405587528</c:v>
                </c:pt>
                <c:pt idx="2820">
                  <c:v>18.43508658913111</c:v>
                </c:pt>
                <c:pt idx="2821">
                  <c:v>18.434785781874233</c:v>
                </c:pt>
                <c:pt idx="2822">
                  <c:v>18.434691213424564</c:v>
                </c:pt>
                <c:pt idx="2823">
                  <c:v>18.43498399727757</c:v>
                </c:pt>
                <c:pt idx="2824">
                  <c:v>18.435355063095432</c:v>
                </c:pt>
                <c:pt idx="2825">
                  <c:v>18.435315213533215</c:v>
                </c:pt>
                <c:pt idx="2826">
                  <c:v>18.43489541303444</c:v>
                </c:pt>
                <c:pt idx="2827">
                  <c:v>18.434630212040368</c:v>
                </c:pt>
                <c:pt idx="2828">
                  <c:v>18.433973812396967</c:v>
                </c:pt>
                <c:pt idx="2829">
                  <c:v>18.433534531230457</c:v>
                </c:pt>
                <c:pt idx="2830">
                  <c:v>18.43276367325095</c:v>
                </c:pt>
                <c:pt idx="2831">
                  <c:v>18.431648356377828</c:v>
                </c:pt>
                <c:pt idx="2832">
                  <c:v>18.429102064032659</c:v>
                </c:pt>
                <c:pt idx="2833">
                  <c:v>18.4262610528639</c:v>
                </c:pt>
                <c:pt idx="2834">
                  <c:v>18.423709675405934</c:v>
                </c:pt>
                <c:pt idx="2835">
                  <c:v>18.420905088792139</c:v>
                </c:pt>
                <c:pt idx="2836">
                  <c:v>18.417636326622659</c:v>
                </c:pt>
                <c:pt idx="2837">
                  <c:v>18.414486890935642</c:v>
                </c:pt>
                <c:pt idx="2838">
                  <c:v>18.410640387724705</c:v>
                </c:pt>
                <c:pt idx="2839">
                  <c:v>18.406357408246109</c:v>
                </c:pt>
                <c:pt idx="2840">
                  <c:v>18.400578922226018</c:v>
                </c:pt>
                <c:pt idx="2841">
                  <c:v>18.394626705486019</c:v>
                </c:pt>
                <c:pt idx="2842">
                  <c:v>18.388274482937597</c:v>
                </c:pt>
                <c:pt idx="2843">
                  <c:v>18.382352697211573</c:v>
                </c:pt>
                <c:pt idx="2844">
                  <c:v>18.376617591092618</c:v>
                </c:pt>
                <c:pt idx="2845">
                  <c:v>18.370352436890968</c:v>
                </c:pt>
                <c:pt idx="2846">
                  <c:v>18.363153501803772</c:v>
                </c:pt>
                <c:pt idx="2847">
                  <c:v>18.355035985783996</c:v>
                </c:pt>
                <c:pt idx="2848">
                  <c:v>18.346097567273816</c:v>
                </c:pt>
                <c:pt idx="2849">
                  <c:v>18.335834399273526</c:v>
                </c:pt>
                <c:pt idx="2850">
                  <c:v>18.325447350378372</c:v>
                </c:pt>
                <c:pt idx="2851">
                  <c:v>18.314306407547999</c:v>
                </c:pt>
                <c:pt idx="2852">
                  <c:v>18.303097147804507</c:v>
                </c:pt>
                <c:pt idx="2853">
                  <c:v>18.290824701940444</c:v>
                </c:pt>
                <c:pt idx="2854">
                  <c:v>18.277320250474766</c:v>
                </c:pt>
                <c:pt idx="2855">
                  <c:v>18.263199833594623</c:v>
                </c:pt>
                <c:pt idx="2856">
                  <c:v>18.248291292023978</c:v>
                </c:pt>
                <c:pt idx="2857">
                  <c:v>18.232561700730102</c:v>
                </c:pt>
                <c:pt idx="2858">
                  <c:v>18.217478871329938</c:v>
                </c:pt>
                <c:pt idx="2859">
                  <c:v>18.20186745658329</c:v>
                </c:pt>
                <c:pt idx="2860">
                  <c:v>18.186498274555536</c:v>
                </c:pt>
                <c:pt idx="2861">
                  <c:v>18.17090576523896</c:v>
                </c:pt>
                <c:pt idx="2862">
                  <c:v>18.155603057972204</c:v>
                </c:pt>
                <c:pt idx="2863">
                  <c:v>18.140142363658583</c:v>
                </c:pt>
                <c:pt idx="2864">
                  <c:v>18.124893740646257</c:v>
                </c:pt>
                <c:pt idx="2865">
                  <c:v>18.109825939064304</c:v>
                </c:pt>
                <c:pt idx="2866">
                  <c:v>18.095250479976038</c:v>
                </c:pt>
                <c:pt idx="2867">
                  <c:v>18.081037715077617</c:v>
                </c:pt>
                <c:pt idx="2868">
                  <c:v>18.067643038336907</c:v>
                </c:pt>
                <c:pt idx="2869">
                  <c:v>18.054914001332669</c:v>
                </c:pt>
                <c:pt idx="2870">
                  <c:v>18.043625003906858</c:v>
                </c:pt>
                <c:pt idx="2871">
                  <c:v>18.032577237390232</c:v>
                </c:pt>
                <c:pt idx="2872">
                  <c:v>18.021674653524496</c:v>
                </c:pt>
                <c:pt idx="2873">
                  <c:v>18.009847302962545</c:v>
                </c:pt>
                <c:pt idx="2874">
                  <c:v>17.997878474959489</c:v>
                </c:pt>
                <c:pt idx="2875">
                  <c:v>17.986636229811126</c:v>
                </c:pt>
                <c:pt idx="2876">
                  <c:v>17.975673544173059</c:v>
                </c:pt>
                <c:pt idx="2877">
                  <c:v>17.965015510481322</c:v>
                </c:pt>
                <c:pt idx="2878">
                  <c:v>17.955504389355522</c:v>
                </c:pt>
                <c:pt idx="2879">
                  <c:v>17.947738691130578</c:v>
                </c:pt>
                <c:pt idx="2880">
                  <c:v>17.940848623047962</c:v>
                </c:pt>
                <c:pt idx="2881">
                  <c:v>17.934476461638518</c:v>
                </c:pt>
                <c:pt idx="2882">
                  <c:v>17.927619013577466</c:v>
                </c:pt>
                <c:pt idx="2883">
                  <c:v>17.921033311505813</c:v>
                </c:pt>
                <c:pt idx="2884">
                  <c:v>17.915152528636394</c:v>
                </c:pt>
                <c:pt idx="2885">
                  <c:v>17.910025058358944</c:v>
                </c:pt>
                <c:pt idx="2886">
                  <c:v>17.905769857706215</c:v>
                </c:pt>
                <c:pt idx="2887">
                  <c:v>17.90229420778298</c:v>
                </c:pt>
                <c:pt idx="2888">
                  <c:v>17.898811020860947</c:v>
                </c:pt>
                <c:pt idx="2889">
                  <c:v>17.896262396458528</c:v>
                </c:pt>
                <c:pt idx="2890">
                  <c:v>17.893450307761594</c:v>
                </c:pt>
                <c:pt idx="2891">
                  <c:v>17.890403921205458</c:v>
                </c:pt>
                <c:pt idx="2892">
                  <c:v>17.887964286540075</c:v>
                </c:pt>
                <c:pt idx="2893">
                  <c:v>17.886301394180528</c:v>
                </c:pt>
                <c:pt idx="2894">
                  <c:v>17.884683222250025</c:v>
                </c:pt>
                <c:pt idx="2895">
                  <c:v>17.882990518114273</c:v>
                </c:pt>
                <c:pt idx="2896">
                  <c:v>17.880985493490279</c:v>
                </c:pt>
                <c:pt idx="2897">
                  <c:v>17.878411770933791</c:v>
                </c:pt>
                <c:pt idx="2898">
                  <c:v>17.875264541178858</c:v>
                </c:pt>
                <c:pt idx="2899">
                  <c:v>17.8712592777118</c:v>
                </c:pt>
                <c:pt idx="2900">
                  <c:v>17.867071938448447</c:v>
                </c:pt>
                <c:pt idx="2901">
                  <c:v>17.863169085148197</c:v>
                </c:pt>
                <c:pt idx="2902">
                  <c:v>17.859832009069997</c:v>
                </c:pt>
                <c:pt idx="2903">
                  <c:v>17.857119705824765</c:v>
                </c:pt>
                <c:pt idx="2904">
                  <c:v>17.854418124367591</c:v>
                </c:pt>
                <c:pt idx="2905">
                  <c:v>17.85113037112361</c:v>
                </c:pt>
                <c:pt idx="2906">
                  <c:v>17.84816541535093</c:v>
                </c:pt>
                <c:pt idx="2907">
                  <c:v>17.845386097495972</c:v>
                </c:pt>
                <c:pt idx="2908">
                  <c:v>17.841996382227652</c:v>
                </c:pt>
                <c:pt idx="2909">
                  <c:v>17.837770754990206</c:v>
                </c:pt>
                <c:pt idx="2910">
                  <c:v>17.83282943451076</c:v>
                </c:pt>
                <c:pt idx="2911">
                  <c:v>17.828400341802254</c:v>
                </c:pt>
                <c:pt idx="2912">
                  <c:v>17.82501099493836</c:v>
                </c:pt>
                <c:pt idx="2913">
                  <c:v>17.822604588072469</c:v>
                </c:pt>
                <c:pt idx="2914">
                  <c:v>17.821300115347391</c:v>
                </c:pt>
                <c:pt idx="2915">
                  <c:v>17.82042186901667</c:v>
                </c:pt>
                <c:pt idx="2916">
                  <c:v>17.820119906491193</c:v>
                </c:pt>
                <c:pt idx="2917">
                  <c:v>17.820598324604113</c:v>
                </c:pt>
                <c:pt idx="2918">
                  <c:v>17.821405354515075</c:v>
                </c:pt>
                <c:pt idx="2919">
                  <c:v>17.822016723181324</c:v>
                </c:pt>
                <c:pt idx="2920">
                  <c:v>17.82310502437808</c:v>
                </c:pt>
                <c:pt idx="2921">
                  <c:v>17.825486826442702</c:v>
                </c:pt>
                <c:pt idx="2922">
                  <c:v>17.828667089450718</c:v>
                </c:pt>
                <c:pt idx="2923">
                  <c:v>17.832460235763968</c:v>
                </c:pt>
                <c:pt idx="2924">
                  <c:v>17.837374573266779</c:v>
                </c:pt>
                <c:pt idx="2925">
                  <c:v>17.842935017952868</c:v>
                </c:pt>
                <c:pt idx="2926">
                  <c:v>17.848826927948821</c:v>
                </c:pt>
                <c:pt idx="2927">
                  <c:v>17.85521737173914</c:v>
                </c:pt>
                <c:pt idx="2928">
                  <c:v>17.863218206433029</c:v>
                </c:pt>
                <c:pt idx="2929">
                  <c:v>17.87240973596947</c:v>
                </c:pt>
                <c:pt idx="2930">
                  <c:v>17.881936257241669</c:v>
                </c:pt>
                <c:pt idx="2931">
                  <c:v>17.891646031993886</c:v>
                </c:pt>
                <c:pt idx="2932">
                  <c:v>17.900655117327545</c:v>
                </c:pt>
                <c:pt idx="2933">
                  <c:v>17.909105269147577</c:v>
                </c:pt>
                <c:pt idx="2934">
                  <c:v>17.916983538386653</c:v>
                </c:pt>
                <c:pt idx="2935">
                  <c:v>17.925123263829775</c:v>
                </c:pt>
                <c:pt idx="2936">
                  <c:v>17.933407578642925</c:v>
                </c:pt>
                <c:pt idx="2937">
                  <c:v>17.94163665323617</c:v>
                </c:pt>
                <c:pt idx="2938">
                  <c:v>17.949302670683679</c:v>
                </c:pt>
                <c:pt idx="2939">
                  <c:v>17.956554242934093</c:v>
                </c:pt>
                <c:pt idx="2940">
                  <c:v>17.963525031339724</c:v>
                </c:pt>
                <c:pt idx="2941">
                  <c:v>17.969284689281928</c:v>
                </c:pt>
                <c:pt idx="2942">
                  <c:v>17.974658157041617</c:v>
                </c:pt>
                <c:pt idx="2943">
                  <c:v>17.979435523378164</c:v>
                </c:pt>
                <c:pt idx="2944">
                  <c:v>17.982925253857157</c:v>
                </c:pt>
                <c:pt idx="2945">
                  <c:v>17.986303789248392</c:v>
                </c:pt>
                <c:pt idx="2946">
                  <c:v>17.988675835377574</c:v>
                </c:pt>
                <c:pt idx="2947">
                  <c:v>17.989627291234932</c:v>
                </c:pt>
                <c:pt idx="2948">
                  <c:v>17.989592976090471</c:v>
                </c:pt>
                <c:pt idx="2949">
                  <c:v>17.989584629167904</c:v>
                </c:pt>
                <c:pt idx="2950">
                  <c:v>17.989868069330008</c:v>
                </c:pt>
                <c:pt idx="2951">
                  <c:v>17.989410781435765</c:v>
                </c:pt>
                <c:pt idx="2952">
                  <c:v>17.987790067924696</c:v>
                </c:pt>
                <c:pt idx="2953">
                  <c:v>17.984390599728073</c:v>
                </c:pt>
                <c:pt idx="2954">
                  <c:v>17.978955477466187</c:v>
                </c:pt>
                <c:pt idx="2955">
                  <c:v>17.973494446402338</c:v>
                </c:pt>
                <c:pt idx="2956">
                  <c:v>17.968782888833758</c:v>
                </c:pt>
                <c:pt idx="2957">
                  <c:v>17.963911290759473</c:v>
                </c:pt>
                <c:pt idx="2958">
                  <c:v>17.957221068576153</c:v>
                </c:pt>
                <c:pt idx="2959">
                  <c:v>17.950000291252461</c:v>
                </c:pt>
                <c:pt idx="2960">
                  <c:v>17.941945783225233</c:v>
                </c:pt>
                <c:pt idx="2961">
                  <c:v>17.933014705420955</c:v>
                </c:pt>
                <c:pt idx="2962">
                  <c:v>17.924631254860543</c:v>
                </c:pt>
                <c:pt idx="2963">
                  <c:v>17.917642313235461</c:v>
                </c:pt>
                <c:pt idx="2964">
                  <c:v>17.912146282959043</c:v>
                </c:pt>
                <c:pt idx="2965">
                  <c:v>17.907126296454496</c:v>
                </c:pt>
                <c:pt idx="2966">
                  <c:v>17.902262811943533</c:v>
                </c:pt>
                <c:pt idx="2967">
                  <c:v>17.89776037243935</c:v>
                </c:pt>
                <c:pt idx="2968">
                  <c:v>17.894889777538001</c:v>
                </c:pt>
                <c:pt idx="2969">
                  <c:v>17.893429015509348</c:v>
                </c:pt>
                <c:pt idx="2970">
                  <c:v>17.893726318047666</c:v>
                </c:pt>
                <c:pt idx="2971">
                  <c:v>17.896265819251852</c:v>
                </c:pt>
                <c:pt idx="2972">
                  <c:v>17.899447316030443</c:v>
                </c:pt>
                <c:pt idx="2973">
                  <c:v>17.903215146256617</c:v>
                </c:pt>
                <c:pt idx="2974">
                  <c:v>17.908201354715906</c:v>
                </c:pt>
                <c:pt idx="2975">
                  <c:v>17.912688805954527</c:v>
                </c:pt>
                <c:pt idx="2976">
                  <c:v>17.917683241175496</c:v>
                </c:pt>
                <c:pt idx="2977">
                  <c:v>17.923261376362341</c:v>
                </c:pt>
                <c:pt idx="2978">
                  <c:v>17.929810736148379</c:v>
                </c:pt>
                <c:pt idx="2979">
                  <c:v>17.936674537094579</c:v>
                </c:pt>
                <c:pt idx="2980">
                  <c:v>17.942755598421023</c:v>
                </c:pt>
                <c:pt idx="2981">
                  <c:v>17.949005549878322</c:v>
                </c:pt>
                <c:pt idx="2982">
                  <c:v>17.955177546100245</c:v>
                </c:pt>
                <c:pt idx="2983">
                  <c:v>17.962372222047648</c:v>
                </c:pt>
                <c:pt idx="2984">
                  <c:v>17.970632256928845</c:v>
                </c:pt>
                <c:pt idx="2985">
                  <c:v>17.978537592109365</c:v>
                </c:pt>
                <c:pt idx="2986">
                  <c:v>17.985273230063203</c:v>
                </c:pt>
                <c:pt idx="2987">
                  <c:v>17.993246623325462</c:v>
                </c:pt>
                <c:pt idx="2988">
                  <c:v>18.001850938415995</c:v>
                </c:pt>
                <c:pt idx="2989">
                  <c:v>18.010239173302161</c:v>
                </c:pt>
                <c:pt idx="2990">
                  <c:v>18.019048073098951</c:v>
                </c:pt>
                <c:pt idx="2991">
                  <c:v>18.028292346435517</c:v>
                </c:pt>
                <c:pt idx="2992">
                  <c:v>18.037127697354276</c:v>
                </c:pt>
                <c:pt idx="2993">
                  <c:v>18.044527503301147</c:v>
                </c:pt>
                <c:pt idx="2994">
                  <c:v>18.05088283062166</c:v>
                </c:pt>
                <c:pt idx="2995">
                  <c:v>18.056476467931724</c:v>
                </c:pt>
                <c:pt idx="2996">
                  <c:v>18.060986504490106</c:v>
                </c:pt>
                <c:pt idx="2997">
                  <c:v>18.06458735143767</c:v>
                </c:pt>
                <c:pt idx="2998">
                  <c:v>18.066112925522901</c:v>
                </c:pt>
                <c:pt idx="2999">
                  <c:v>18.066087749197777</c:v>
                </c:pt>
                <c:pt idx="3000">
                  <c:v>18.06365462378891</c:v>
                </c:pt>
                <c:pt idx="3001">
                  <c:v>18.05876165213272</c:v>
                </c:pt>
                <c:pt idx="3002">
                  <c:v>18.052473276097061</c:v>
                </c:pt>
                <c:pt idx="3003">
                  <c:v>18.045137392735718</c:v>
                </c:pt>
                <c:pt idx="3004">
                  <c:v>18.036118484680756</c:v>
                </c:pt>
                <c:pt idx="3005">
                  <c:v>18.026986317600791</c:v>
                </c:pt>
                <c:pt idx="3006">
                  <c:v>18.017608012951044</c:v>
                </c:pt>
                <c:pt idx="3007">
                  <c:v>18.008118119523637</c:v>
                </c:pt>
                <c:pt idx="3008">
                  <c:v>17.998132920772086</c:v>
                </c:pt>
                <c:pt idx="3009">
                  <c:v>17.986785631845613</c:v>
                </c:pt>
                <c:pt idx="3010">
                  <c:v>17.975143609080551</c:v>
                </c:pt>
                <c:pt idx="3011">
                  <c:v>17.96284202257263</c:v>
                </c:pt>
                <c:pt idx="3012">
                  <c:v>17.95041816976153</c:v>
                </c:pt>
                <c:pt idx="3013">
                  <c:v>17.937426908795686</c:v>
                </c:pt>
                <c:pt idx="3014">
                  <c:v>17.924121643156973</c:v>
                </c:pt>
                <c:pt idx="3015">
                  <c:v>17.910410992160255</c:v>
                </c:pt>
                <c:pt idx="3016">
                  <c:v>17.896886842088396</c:v>
                </c:pt>
                <c:pt idx="3017">
                  <c:v>17.880607760211745</c:v>
                </c:pt>
                <c:pt idx="3018">
                  <c:v>17.864144432598412</c:v>
                </c:pt>
                <c:pt idx="3019">
                  <c:v>17.847766155084297</c:v>
                </c:pt>
                <c:pt idx="3020">
                  <c:v>17.831067241746801</c:v>
                </c:pt>
                <c:pt idx="3021">
                  <c:v>17.814871569010716</c:v>
                </c:pt>
                <c:pt idx="3022">
                  <c:v>17.799255544174521</c:v>
                </c:pt>
                <c:pt idx="3023">
                  <c:v>17.784460525892065</c:v>
                </c:pt>
                <c:pt idx="3024">
                  <c:v>17.769266475337755</c:v>
                </c:pt>
                <c:pt idx="3025">
                  <c:v>17.753805076502868</c:v>
                </c:pt>
                <c:pt idx="3026">
                  <c:v>17.738292676817046</c:v>
                </c:pt>
                <c:pt idx="3027">
                  <c:v>17.722982026413256</c:v>
                </c:pt>
                <c:pt idx="3028">
                  <c:v>17.708559157874056</c:v>
                </c:pt>
                <c:pt idx="3029">
                  <c:v>17.694827222287778</c:v>
                </c:pt>
                <c:pt idx="3030">
                  <c:v>17.68241584833007</c:v>
                </c:pt>
                <c:pt idx="3031">
                  <c:v>17.670979489859679</c:v>
                </c:pt>
                <c:pt idx="3032">
                  <c:v>17.660458110809508</c:v>
                </c:pt>
                <c:pt idx="3033">
                  <c:v>17.651756469873604</c:v>
                </c:pt>
                <c:pt idx="3034">
                  <c:v>17.645293648115366</c:v>
                </c:pt>
                <c:pt idx="3035">
                  <c:v>17.640105367754462</c:v>
                </c:pt>
                <c:pt idx="3036">
                  <c:v>17.634581063030875</c:v>
                </c:pt>
                <c:pt idx="3037">
                  <c:v>17.629085154776597</c:v>
                </c:pt>
                <c:pt idx="3038">
                  <c:v>17.623560900963259</c:v>
                </c:pt>
                <c:pt idx="3039">
                  <c:v>17.618955729968583</c:v>
                </c:pt>
                <c:pt idx="3040">
                  <c:v>17.615151169303875</c:v>
                </c:pt>
                <c:pt idx="3041">
                  <c:v>17.612114458136183</c:v>
                </c:pt>
                <c:pt idx="3042">
                  <c:v>17.609295386135372</c:v>
                </c:pt>
                <c:pt idx="3043">
                  <c:v>17.607598883606631</c:v>
                </c:pt>
                <c:pt idx="3044">
                  <c:v>17.606773155920056</c:v>
                </c:pt>
                <c:pt idx="3045">
                  <c:v>17.606266375616336</c:v>
                </c:pt>
                <c:pt idx="3046">
                  <c:v>17.605099073059797</c:v>
                </c:pt>
                <c:pt idx="3047">
                  <c:v>17.605358845608595</c:v>
                </c:pt>
                <c:pt idx="3048">
                  <c:v>17.605679914718198</c:v>
                </c:pt>
                <c:pt idx="3049">
                  <c:v>17.605875680043695</c:v>
                </c:pt>
                <c:pt idx="3050">
                  <c:v>17.606450636058913</c:v>
                </c:pt>
                <c:pt idx="3051">
                  <c:v>17.606110705126593</c:v>
                </c:pt>
                <c:pt idx="3052">
                  <c:v>17.604879953223055</c:v>
                </c:pt>
                <c:pt idx="3053">
                  <c:v>17.602868756959641</c:v>
                </c:pt>
                <c:pt idx="3054">
                  <c:v>17.601599747888248</c:v>
                </c:pt>
                <c:pt idx="3055">
                  <c:v>17.600805558354764</c:v>
                </c:pt>
                <c:pt idx="3056">
                  <c:v>17.600771932514306</c:v>
                </c:pt>
                <c:pt idx="3057">
                  <c:v>17.601040049409011</c:v>
                </c:pt>
                <c:pt idx="3058">
                  <c:v>17.601350600907697</c:v>
                </c:pt>
                <c:pt idx="3059">
                  <c:v>17.601179204551062</c:v>
                </c:pt>
                <c:pt idx="3060">
                  <c:v>17.600597706097325</c:v>
                </c:pt>
                <c:pt idx="3061">
                  <c:v>17.599225800653109</c:v>
                </c:pt>
                <c:pt idx="3062">
                  <c:v>17.596699450684305</c:v>
                </c:pt>
                <c:pt idx="3063">
                  <c:v>17.591409964310859</c:v>
                </c:pt>
                <c:pt idx="3064">
                  <c:v>17.58339486290177</c:v>
                </c:pt>
                <c:pt idx="3065">
                  <c:v>17.573540952732465</c:v>
                </c:pt>
                <c:pt idx="3066">
                  <c:v>17.563943077735189</c:v>
                </c:pt>
                <c:pt idx="3067">
                  <c:v>17.553838757676857</c:v>
                </c:pt>
                <c:pt idx="3068">
                  <c:v>17.543367481415029</c:v>
                </c:pt>
                <c:pt idx="3069">
                  <c:v>17.532361133336799</c:v>
                </c:pt>
                <c:pt idx="3070">
                  <c:v>17.520992858986791</c:v>
                </c:pt>
                <c:pt idx="3071">
                  <c:v>17.508643516204238</c:v>
                </c:pt>
                <c:pt idx="3072">
                  <c:v>17.496584996011794</c:v>
                </c:pt>
                <c:pt idx="3073">
                  <c:v>17.482587008482167</c:v>
                </c:pt>
                <c:pt idx="3074">
                  <c:v>17.466280956492422</c:v>
                </c:pt>
                <c:pt idx="3075">
                  <c:v>17.449518317513817</c:v>
                </c:pt>
                <c:pt idx="3076">
                  <c:v>17.433718873774012</c:v>
                </c:pt>
                <c:pt idx="3077">
                  <c:v>17.41746821408648</c:v>
                </c:pt>
                <c:pt idx="3078">
                  <c:v>17.400839309923253</c:v>
                </c:pt>
                <c:pt idx="3079">
                  <c:v>17.383716554112688</c:v>
                </c:pt>
                <c:pt idx="3080">
                  <c:v>17.365084648382634</c:v>
                </c:pt>
                <c:pt idx="3081">
                  <c:v>17.345876435003536</c:v>
                </c:pt>
                <c:pt idx="3082">
                  <c:v>17.326396741432454</c:v>
                </c:pt>
                <c:pt idx="3083">
                  <c:v>17.307068551435066</c:v>
                </c:pt>
                <c:pt idx="3084">
                  <c:v>17.286520265354813</c:v>
                </c:pt>
                <c:pt idx="3085">
                  <c:v>17.265086604166918</c:v>
                </c:pt>
                <c:pt idx="3086">
                  <c:v>17.242623126319877</c:v>
                </c:pt>
                <c:pt idx="3087">
                  <c:v>17.21906810380419</c:v>
                </c:pt>
                <c:pt idx="3088">
                  <c:v>17.194374075464133</c:v>
                </c:pt>
                <c:pt idx="3089">
                  <c:v>17.169343184465937</c:v>
                </c:pt>
                <c:pt idx="3090">
                  <c:v>17.143084856548384</c:v>
                </c:pt>
                <c:pt idx="3091">
                  <c:v>17.117003160526473</c:v>
                </c:pt>
                <c:pt idx="3092">
                  <c:v>17.091543391762457</c:v>
                </c:pt>
                <c:pt idx="3093">
                  <c:v>17.067070297692183</c:v>
                </c:pt>
                <c:pt idx="3094">
                  <c:v>17.042936986569138</c:v>
                </c:pt>
                <c:pt idx="3095">
                  <c:v>17.01815653275645</c:v>
                </c:pt>
                <c:pt idx="3096">
                  <c:v>16.993220327925027</c:v>
                </c:pt>
                <c:pt idx="3097">
                  <c:v>16.96846521951975</c:v>
                </c:pt>
                <c:pt idx="3098">
                  <c:v>16.943685015868688</c:v>
                </c:pt>
                <c:pt idx="3099">
                  <c:v>16.91904365320914</c:v>
                </c:pt>
                <c:pt idx="3100">
                  <c:v>16.89357530996611</c:v>
                </c:pt>
                <c:pt idx="3101">
                  <c:v>16.867857395134887</c:v>
                </c:pt>
                <c:pt idx="3102">
                  <c:v>16.840802794421712</c:v>
                </c:pt>
                <c:pt idx="3103">
                  <c:v>16.814228792678644</c:v>
                </c:pt>
                <c:pt idx="3104">
                  <c:v>16.789026656161695</c:v>
                </c:pt>
                <c:pt idx="3105">
                  <c:v>16.763701046954651</c:v>
                </c:pt>
                <c:pt idx="3106">
                  <c:v>16.737897776999933</c:v>
                </c:pt>
                <c:pt idx="3107">
                  <c:v>16.712164031510657</c:v>
                </c:pt>
                <c:pt idx="3108">
                  <c:v>16.686115450401307</c:v>
                </c:pt>
                <c:pt idx="3109">
                  <c:v>16.660260567180252</c:v>
                </c:pt>
                <c:pt idx="3110">
                  <c:v>16.635710971078865</c:v>
                </c:pt>
                <c:pt idx="3111">
                  <c:v>16.612452169498631</c:v>
                </c:pt>
                <c:pt idx="3112">
                  <c:v>16.589990725134982</c:v>
                </c:pt>
                <c:pt idx="3113">
                  <c:v>16.56736920980865</c:v>
                </c:pt>
                <c:pt idx="3114">
                  <c:v>16.545733296918488</c:v>
                </c:pt>
                <c:pt idx="3115">
                  <c:v>16.524764432422351</c:v>
                </c:pt>
                <c:pt idx="3116">
                  <c:v>16.504379924170607</c:v>
                </c:pt>
                <c:pt idx="3117">
                  <c:v>16.485152865078717</c:v>
                </c:pt>
                <c:pt idx="3118">
                  <c:v>16.467113268534721</c:v>
                </c:pt>
                <c:pt idx="3119">
                  <c:v>16.449508746919847</c:v>
                </c:pt>
                <c:pt idx="3120">
                  <c:v>16.433117905958948</c:v>
                </c:pt>
                <c:pt idx="3121">
                  <c:v>16.416912383329166</c:v>
                </c:pt>
                <c:pt idx="3122">
                  <c:v>16.400480303313689</c:v>
                </c:pt>
                <c:pt idx="3123">
                  <c:v>16.384356912976109</c:v>
                </c:pt>
                <c:pt idx="3124">
                  <c:v>16.369377849085247</c:v>
                </c:pt>
                <c:pt idx="3125">
                  <c:v>16.355731914561105</c:v>
                </c:pt>
                <c:pt idx="3126">
                  <c:v>16.342537918765764</c:v>
                </c:pt>
                <c:pt idx="3127">
                  <c:v>16.329531559780012</c:v>
                </c:pt>
                <c:pt idx="3128">
                  <c:v>16.316685351476178</c:v>
                </c:pt>
                <c:pt idx="3129">
                  <c:v>16.303631424988023</c:v>
                </c:pt>
                <c:pt idx="3130">
                  <c:v>16.291333330448211</c:v>
                </c:pt>
                <c:pt idx="3131">
                  <c:v>16.280402855485651</c:v>
                </c:pt>
                <c:pt idx="3132">
                  <c:v>16.270934222373196</c:v>
                </c:pt>
                <c:pt idx="3133">
                  <c:v>16.262204837016753</c:v>
                </c:pt>
                <c:pt idx="3134">
                  <c:v>16.253591097829588</c:v>
                </c:pt>
                <c:pt idx="3135">
                  <c:v>16.245660889488729</c:v>
                </c:pt>
                <c:pt idx="3136">
                  <c:v>16.237597686555869</c:v>
                </c:pt>
                <c:pt idx="3137">
                  <c:v>16.229786266844446</c:v>
                </c:pt>
                <c:pt idx="3138">
                  <c:v>16.223552233191331</c:v>
                </c:pt>
                <c:pt idx="3139">
                  <c:v>16.218150505457189</c:v>
                </c:pt>
                <c:pt idx="3140">
                  <c:v>16.212957716445832</c:v>
                </c:pt>
                <c:pt idx="3141">
                  <c:v>16.207398907096941</c:v>
                </c:pt>
                <c:pt idx="3142">
                  <c:v>16.201813885761862</c:v>
                </c:pt>
                <c:pt idx="3143">
                  <c:v>16.196545930452565</c:v>
                </c:pt>
                <c:pt idx="3144">
                  <c:v>16.19118551991868</c:v>
                </c:pt>
                <c:pt idx="3145">
                  <c:v>16.186387248793043</c:v>
                </c:pt>
                <c:pt idx="3146">
                  <c:v>16.182591438494072</c:v>
                </c:pt>
                <c:pt idx="3147">
                  <c:v>16.179082049687764</c:v>
                </c:pt>
                <c:pt idx="3148">
                  <c:v>16.175474612436275</c:v>
                </c:pt>
                <c:pt idx="3149">
                  <c:v>16.172101410516792</c:v>
                </c:pt>
                <c:pt idx="3150">
                  <c:v>16.168673645659084</c:v>
                </c:pt>
                <c:pt idx="3151">
                  <c:v>16.165558006446172</c:v>
                </c:pt>
                <c:pt idx="3152">
                  <c:v>16.163094578029114</c:v>
                </c:pt>
                <c:pt idx="3153">
                  <c:v>16.161102752053729</c:v>
                </c:pt>
                <c:pt idx="3154">
                  <c:v>16.159406961468683</c:v>
                </c:pt>
                <c:pt idx="3155">
                  <c:v>16.1584937321152</c:v>
                </c:pt>
                <c:pt idx="3156">
                  <c:v>16.157594329582746</c:v>
                </c:pt>
                <c:pt idx="3157">
                  <c:v>16.156696202759331</c:v>
                </c:pt>
                <c:pt idx="3158">
                  <c:v>16.156213570776949</c:v>
                </c:pt>
                <c:pt idx="3159">
                  <c:v>16.157049818343115</c:v>
                </c:pt>
                <c:pt idx="3160">
                  <c:v>16.15843059438771</c:v>
                </c:pt>
                <c:pt idx="3161">
                  <c:v>16.159357747836296</c:v>
                </c:pt>
                <c:pt idx="3162">
                  <c:v>16.159975807801874</c:v>
                </c:pt>
                <c:pt idx="3163">
                  <c:v>16.160507711450471</c:v>
                </c:pt>
                <c:pt idx="3164">
                  <c:v>16.161156426471042</c:v>
                </c:pt>
                <c:pt idx="3165">
                  <c:v>16.161827126796339</c:v>
                </c:pt>
                <c:pt idx="3166">
                  <c:v>16.16335872887786</c:v>
                </c:pt>
                <c:pt idx="3167">
                  <c:v>16.16564466361249</c:v>
                </c:pt>
                <c:pt idx="3168">
                  <c:v>16.166891208263461</c:v>
                </c:pt>
                <c:pt idx="3169">
                  <c:v>16.167845026939926</c:v>
                </c:pt>
                <c:pt idx="3170">
                  <c:v>16.168447706000631</c:v>
                </c:pt>
                <c:pt idx="3171">
                  <c:v>16.169001737858377</c:v>
                </c:pt>
                <c:pt idx="3172">
                  <c:v>16.169351985921331</c:v>
                </c:pt>
                <c:pt idx="3173">
                  <c:v>16.17011882816027</c:v>
                </c:pt>
                <c:pt idx="3174">
                  <c:v>16.170955040784669</c:v>
                </c:pt>
                <c:pt idx="3175">
                  <c:v>16.171616743886151</c:v>
                </c:pt>
                <c:pt idx="3176">
                  <c:v>16.17131404133055</c:v>
                </c:pt>
                <c:pt idx="3177">
                  <c:v>16.170410990645085</c:v>
                </c:pt>
                <c:pt idx="3178">
                  <c:v>16.169316411039588</c:v>
                </c:pt>
                <c:pt idx="3179">
                  <c:v>16.168207865946737</c:v>
                </c:pt>
                <c:pt idx="3180">
                  <c:v>16.167528062536746</c:v>
                </c:pt>
                <c:pt idx="3181">
                  <c:v>16.167129968468132</c:v>
                </c:pt>
                <c:pt idx="3182">
                  <c:v>16.166704585914548</c:v>
                </c:pt>
                <c:pt idx="3183">
                  <c:v>16.165730347206161</c:v>
                </c:pt>
                <c:pt idx="3184">
                  <c:v>16.164006373384922</c:v>
                </c:pt>
                <c:pt idx="3185">
                  <c:v>16.161039574832589</c:v>
                </c:pt>
                <c:pt idx="3186">
                  <c:v>16.157791475000202</c:v>
                </c:pt>
                <c:pt idx="3187">
                  <c:v>16.154862036208524</c:v>
                </c:pt>
                <c:pt idx="3188">
                  <c:v>16.151859732669141</c:v>
                </c:pt>
                <c:pt idx="3189">
                  <c:v>16.148257854338535</c:v>
                </c:pt>
                <c:pt idx="3190">
                  <c:v>16.14451362597157</c:v>
                </c:pt>
                <c:pt idx="3191">
                  <c:v>16.14098327114516</c:v>
                </c:pt>
                <c:pt idx="3192">
                  <c:v>16.137603499047469</c:v>
                </c:pt>
                <c:pt idx="3193">
                  <c:v>16.134308619402045</c:v>
                </c:pt>
                <c:pt idx="3194">
                  <c:v>16.131070121108763</c:v>
                </c:pt>
                <c:pt idx="3195">
                  <c:v>16.127769544753146</c:v>
                </c:pt>
                <c:pt idx="3196">
                  <c:v>16.12354161065586</c:v>
                </c:pt>
                <c:pt idx="3197">
                  <c:v>16.118506208550251</c:v>
                </c:pt>
                <c:pt idx="3198">
                  <c:v>16.113400690473338</c:v>
                </c:pt>
                <c:pt idx="3199">
                  <c:v>16.107705279321202</c:v>
                </c:pt>
                <c:pt idx="3200">
                  <c:v>16.102410377476438</c:v>
                </c:pt>
                <c:pt idx="3201">
                  <c:v>16.097337025943453</c:v>
                </c:pt>
                <c:pt idx="3202">
                  <c:v>16.092681783403918</c:v>
                </c:pt>
                <c:pt idx="3203">
                  <c:v>16.087845845636522</c:v>
                </c:pt>
                <c:pt idx="3204">
                  <c:v>16.083210058006589</c:v>
                </c:pt>
                <c:pt idx="3205">
                  <c:v>16.078068471812291</c:v>
                </c:pt>
                <c:pt idx="3206">
                  <c:v>16.073109773622445</c:v>
                </c:pt>
                <c:pt idx="3207">
                  <c:v>16.068608573732515</c:v>
                </c:pt>
                <c:pt idx="3208">
                  <c:v>16.0650133520796</c:v>
                </c:pt>
                <c:pt idx="3209">
                  <c:v>16.061754432566893</c:v>
                </c:pt>
                <c:pt idx="3210">
                  <c:v>16.058410160126066</c:v>
                </c:pt>
                <c:pt idx="3211">
                  <c:v>16.054725718686324</c:v>
                </c:pt>
                <c:pt idx="3212">
                  <c:v>16.051024347180469</c:v>
                </c:pt>
                <c:pt idx="3213">
                  <c:v>16.047527055405606</c:v>
                </c:pt>
                <c:pt idx="3214">
                  <c:v>16.044295291741406</c:v>
                </c:pt>
                <c:pt idx="3215">
                  <c:v>16.042014572540282</c:v>
                </c:pt>
                <c:pt idx="3216">
                  <c:v>16.039827006882177</c:v>
                </c:pt>
                <c:pt idx="3217">
                  <c:v>16.037540377211108</c:v>
                </c:pt>
                <c:pt idx="3218">
                  <c:v>16.035387341754515</c:v>
                </c:pt>
                <c:pt idx="3219">
                  <c:v>16.031972225242427</c:v>
                </c:pt>
                <c:pt idx="3220">
                  <c:v>16.027625464978737</c:v>
                </c:pt>
                <c:pt idx="3221">
                  <c:v>16.022293478074534</c:v>
                </c:pt>
                <c:pt idx="3222">
                  <c:v>16.01623340556753</c:v>
                </c:pt>
                <c:pt idx="3223">
                  <c:v>16.009808170302041</c:v>
                </c:pt>
                <c:pt idx="3224">
                  <c:v>16.00217192658447</c:v>
                </c:pt>
                <c:pt idx="3225">
                  <c:v>15.99165273031268</c:v>
                </c:pt>
                <c:pt idx="3226">
                  <c:v>15.980995993841745</c:v>
                </c:pt>
                <c:pt idx="3227">
                  <c:v>15.96877228066165</c:v>
                </c:pt>
                <c:pt idx="3228">
                  <c:v>15.955353981995444</c:v>
                </c:pt>
                <c:pt idx="3229">
                  <c:v>15.953268219902263</c:v>
                </c:pt>
                <c:pt idx="3230">
                  <c:v>15.950908547596846</c:v>
                </c:pt>
                <c:pt idx="3231">
                  <c:v>15.948387456792407</c:v>
                </c:pt>
                <c:pt idx="3232">
                  <c:v>15.945503258673455</c:v>
                </c:pt>
                <c:pt idx="3233">
                  <c:v>15.942419740929196</c:v>
                </c:pt>
                <c:pt idx="3234">
                  <c:v>15.938995933289142</c:v>
                </c:pt>
                <c:pt idx="3235">
                  <c:v>15.935856161385221</c:v>
                </c:pt>
                <c:pt idx="3236">
                  <c:v>15.932710380652694</c:v>
                </c:pt>
                <c:pt idx="3237">
                  <c:v>15.929105830349815</c:v>
                </c:pt>
                <c:pt idx="3238">
                  <c:v>15.924348596561799</c:v>
                </c:pt>
                <c:pt idx="3239">
                  <c:v>15.918842236842384</c:v>
                </c:pt>
                <c:pt idx="3240">
                  <c:v>15.912664892495211</c:v>
                </c:pt>
                <c:pt idx="3241">
                  <c:v>15.906154719187025</c:v>
                </c:pt>
                <c:pt idx="3242">
                  <c:v>15.898851279532259</c:v>
                </c:pt>
                <c:pt idx="3243">
                  <c:v>15.890933335054587</c:v>
                </c:pt>
                <c:pt idx="3244">
                  <c:v>15.882305390720088</c:v>
                </c:pt>
                <c:pt idx="3245">
                  <c:v>15.871850315296715</c:v>
                </c:pt>
                <c:pt idx="3246">
                  <c:v>15.860068795347345</c:v>
                </c:pt>
                <c:pt idx="3247">
                  <c:v>15.846317390321794</c:v>
                </c:pt>
                <c:pt idx="3248">
                  <c:v>15.829769789018467</c:v>
                </c:pt>
                <c:pt idx="3249">
                  <c:v>15.81368555155893</c:v>
                </c:pt>
                <c:pt idx="3250">
                  <c:v>15.796725646515267</c:v>
                </c:pt>
                <c:pt idx="3251">
                  <c:v>15.778865684688455</c:v>
                </c:pt>
                <c:pt idx="3252">
                  <c:v>15.758641186752968</c:v>
                </c:pt>
                <c:pt idx="3253">
                  <c:v>15.732802069664515</c:v>
                </c:pt>
                <c:pt idx="3254">
                  <c:v>15.70332875033851</c:v>
                </c:pt>
                <c:pt idx="3255">
                  <c:v>15.683953720077493</c:v>
                </c:pt>
                <c:pt idx="3256">
                  <c:v>15.656297366033499</c:v>
                </c:pt>
                <c:pt idx="3257">
                  <c:v>15.631923709675046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D7-46D9-A8DF-322EFAE48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216783"/>
        <c:axId val="988781519"/>
      </c:lineChart>
      <c:dateAx>
        <c:axId val="990216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1519"/>
        <c:crosses val="autoZero"/>
        <c:auto val="1"/>
        <c:lblOffset val="100"/>
        <c:baseTimeUnit val="days"/>
        <c:majorUnit val="6"/>
        <c:majorTimeUnit val="months"/>
      </c:dateAx>
      <c:valAx>
        <c:axId val="988781519"/>
        <c:scaling>
          <c:orientation val="minMax"/>
          <c:max val="29"/>
          <c:min val="1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</a:t>
                </a:r>
                <a:r>
                  <a:rPr lang="en-US" baseline="0"/>
                  <a:t> (NV)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16783"/>
        <c:crosses val="autoZero"/>
        <c:crossBetween val="between"/>
        <c:majorUnit val="1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2549261334002"/>
          <c:y val="8.3118243019608212E-2"/>
          <c:w val="7.8743309253287541E-2"/>
          <c:h val="9.09709999888221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Actual, Estimated NV</a:t>
            </a:r>
            <a:r>
              <a:rPr lang="en-US" baseline="0"/>
              <a:t> vs. NVM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484237281374669E-2"/>
          <c:y val="7.3443718375068828E-2"/>
          <c:w val="0.82620694363399838"/>
          <c:h val="0.79713830031886068"/>
        </c:manualLayout>
      </c:layout>
      <c:lineChart>
        <c:grouping val="standard"/>
        <c:varyColors val="0"/>
        <c:ser>
          <c:idx val="0"/>
          <c:order val="0"/>
          <c:tx>
            <c:strRef>
              <c:f>'data 2012+'!$D$9</c:f>
              <c:strCache>
                <c:ptCount val="1"/>
                <c:pt idx="0">
                  <c:v>log (NV)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2012+'!$A$10:$A$3267</c:f>
              <c:numCache>
                <c:formatCode>yyyy\-mm\-dd;@</c:formatCode>
                <c:ptCount val="3258"/>
                <c:pt idx="1">
                  <c:v>44165</c:v>
                </c:pt>
                <c:pt idx="2">
                  <c:v>44164</c:v>
                </c:pt>
                <c:pt idx="3">
                  <c:v>44163</c:v>
                </c:pt>
                <c:pt idx="4">
                  <c:v>44162</c:v>
                </c:pt>
                <c:pt idx="5">
                  <c:v>44161</c:v>
                </c:pt>
                <c:pt idx="6">
                  <c:v>44160</c:v>
                </c:pt>
                <c:pt idx="7">
                  <c:v>44159</c:v>
                </c:pt>
                <c:pt idx="8">
                  <c:v>44158</c:v>
                </c:pt>
                <c:pt idx="9">
                  <c:v>44157</c:v>
                </c:pt>
                <c:pt idx="10">
                  <c:v>44156</c:v>
                </c:pt>
                <c:pt idx="11">
                  <c:v>44155</c:v>
                </c:pt>
                <c:pt idx="12">
                  <c:v>44154</c:v>
                </c:pt>
                <c:pt idx="13">
                  <c:v>44153</c:v>
                </c:pt>
                <c:pt idx="14">
                  <c:v>44152</c:v>
                </c:pt>
                <c:pt idx="15">
                  <c:v>44151</c:v>
                </c:pt>
                <c:pt idx="16">
                  <c:v>44150</c:v>
                </c:pt>
                <c:pt idx="17">
                  <c:v>44149</c:v>
                </c:pt>
                <c:pt idx="18">
                  <c:v>44148</c:v>
                </c:pt>
                <c:pt idx="19">
                  <c:v>44147</c:v>
                </c:pt>
                <c:pt idx="20">
                  <c:v>44146</c:v>
                </c:pt>
                <c:pt idx="21">
                  <c:v>44145</c:v>
                </c:pt>
                <c:pt idx="22">
                  <c:v>44144</c:v>
                </c:pt>
                <c:pt idx="23">
                  <c:v>44143</c:v>
                </c:pt>
                <c:pt idx="24">
                  <c:v>44142</c:v>
                </c:pt>
                <c:pt idx="25">
                  <c:v>44141</c:v>
                </c:pt>
                <c:pt idx="26">
                  <c:v>44140</c:v>
                </c:pt>
                <c:pt idx="27">
                  <c:v>44139</c:v>
                </c:pt>
                <c:pt idx="28">
                  <c:v>44138</c:v>
                </c:pt>
                <c:pt idx="29">
                  <c:v>44137</c:v>
                </c:pt>
                <c:pt idx="30">
                  <c:v>44136</c:v>
                </c:pt>
                <c:pt idx="31">
                  <c:v>44135</c:v>
                </c:pt>
                <c:pt idx="32">
                  <c:v>44134</c:v>
                </c:pt>
                <c:pt idx="33">
                  <c:v>44133</c:v>
                </c:pt>
                <c:pt idx="34">
                  <c:v>44132</c:v>
                </c:pt>
                <c:pt idx="35">
                  <c:v>44131</c:v>
                </c:pt>
                <c:pt idx="36">
                  <c:v>44130</c:v>
                </c:pt>
                <c:pt idx="37">
                  <c:v>44129</c:v>
                </c:pt>
                <c:pt idx="38">
                  <c:v>44128</c:v>
                </c:pt>
                <c:pt idx="39">
                  <c:v>44127</c:v>
                </c:pt>
                <c:pt idx="40">
                  <c:v>44126</c:v>
                </c:pt>
                <c:pt idx="41">
                  <c:v>44125</c:v>
                </c:pt>
                <c:pt idx="42">
                  <c:v>44124</c:v>
                </c:pt>
                <c:pt idx="43">
                  <c:v>44123</c:v>
                </c:pt>
                <c:pt idx="44">
                  <c:v>44122</c:v>
                </c:pt>
                <c:pt idx="45">
                  <c:v>44121</c:v>
                </c:pt>
                <c:pt idx="46">
                  <c:v>44120</c:v>
                </c:pt>
                <c:pt idx="47">
                  <c:v>44119</c:v>
                </c:pt>
                <c:pt idx="48">
                  <c:v>44118</c:v>
                </c:pt>
                <c:pt idx="49">
                  <c:v>44117</c:v>
                </c:pt>
                <c:pt idx="50">
                  <c:v>44116</c:v>
                </c:pt>
                <c:pt idx="51">
                  <c:v>44115</c:v>
                </c:pt>
                <c:pt idx="52">
                  <c:v>44114</c:v>
                </c:pt>
                <c:pt idx="53">
                  <c:v>44113</c:v>
                </c:pt>
                <c:pt idx="54">
                  <c:v>44112</c:v>
                </c:pt>
                <c:pt idx="55">
                  <c:v>44111</c:v>
                </c:pt>
                <c:pt idx="56">
                  <c:v>44110</c:v>
                </c:pt>
                <c:pt idx="57">
                  <c:v>44109</c:v>
                </c:pt>
                <c:pt idx="58">
                  <c:v>44108</c:v>
                </c:pt>
                <c:pt idx="59">
                  <c:v>44107</c:v>
                </c:pt>
                <c:pt idx="60">
                  <c:v>44106</c:v>
                </c:pt>
                <c:pt idx="61">
                  <c:v>44105</c:v>
                </c:pt>
                <c:pt idx="62">
                  <c:v>44104</c:v>
                </c:pt>
                <c:pt idx="63">
                  <c:v>44103</c:v>
                </c:pt>
                <c:pt idx="64">
                  <c:v>44102</c:v>
                </c:pt>
                <c:pt idx="65">
                  <c:v>44101</c:v>
                </c:pt>
                <c:pt idx="66">
                  <c:v>44100</c:v>
                </c:pt>
                <c:pt idx="67">
                  <c:v>44099</c:v>
                </c:pt>
                <c:pt idx="68">
                  <c:v>44098</c:v>
                </c:pt>
                <c:pt idx="69">
                  <c:v>44097</c:v>
                </c:pt>
                <c:pt idx="70">
                  <c:v>44096</c:v>
                </c:pt>
                <c:pt idx="71">
                  <c:v>44095</c:v>
                </c:pt>
                <c:pt idx="72">
                  <c:v>44094</c:v>
                </c:pt>
                <c:pt idx="73">
                  <c:v>44093</c:v>
                </c:pt>
                <c:pt idx="74">
                  <c:v>44092</c:v>
                </c:pt>
                <c:pt idx="75">
                  <c:v>44091</c:v>
                </c:pt>
                <c:pt idx="76">
                  <c:v>44090</c:v>
                </c:pt>
                <c:pt idx="77">
                  <c:v>44089</c:v>
                </c:pt>
                <c:pt idx="78">
                  <c:v>44088</c:v>
                </c:pt>
                <c:pt idx="79">
                  <c:v>44087</c:v>
                </c:pt>
                <c:pt idx="80">
                  <c:v>44086</c:v>
                </c:pt>
                <c:pt idx="81">
                  <c:v>44085</c:v>
                </c:pt>
                <c:pt idx="82">
                  <c:v>44084</c:v>
                </c:pt>
                <c:pt idx="83">
                  <c:v>44083</c:v>
                </c:pt>
                <c:pt idx="84">
                  <c:v>44082</c:v>
                </c:pt>
                <c:pt idx="85">
                  <c:v>44081</c:v>
                </c:pt>
                <c:pt idx="86">
                  <c:v>44080</c:v>
                </c:pt>
                <c:pt idx="87">
                  <c:v>44079</c:v>
                </c:pt>
                <c:pt idx="88">
                  <c:v>44078</c:v>
                </c:pt>
                <c:pt idx="89">
                  <c:v>44077</c:v>
                </c:pt>
                <c:pt idx="90">
                  <c:v>44076</c:v>
                </c:pt>
                <c:pt idx="91">
                  <c:v>44075</c:v>
                </c:pt>
                <c:pt idx="92">
                  <c:v>44074</c:v>
                </c:pt>
                <c:pt idx="93">
                  <c:v>44073</c:v>
                </c:pt>
                <c:pt idx="94">
                  <c:v>44072</c:v>
                </c:pt>
                <c:pt idx="95">
                  <c:v>44071</c:v>
                </c:pt>
                <c:pt idx="96">
                  <c:v>44070</c:v>
                </c:pt>
                <c:pt idx="97">
                  <c:v>44069</c:v>
                </c:pt>
                <c:pt idx="98">
                  <c:v>44068</c:v>
                </c:pt>
                <c:pt idx="99">
                  <c:v>44067</c:v>
                </c:pt>
                <c:pt idx="100">
                  <c:v>44066</c:v>
                </c:pt>
                <c:pt idx="101">
                  <c:v>44065</c:v>
                </c:pt>
                <c:pt idx="102">
                  <c:v>44064</c:v>
                </c:pt>
                <c:pt idx="103">
                  <c:v>44063</c:v>
                </c:pt>
                <c:pt idx="104">
                  <c:v>44062</c:v>
                </c:pt>
                <c:pt idx="105">
                  <c:v>44061</c:v>
                </c:pt>
                <c:pt idx="106">
                  <c:v>44060</c:v>
                </c:pt>
                <c:pt idx="107">
                  <c:v>44059</c:v>
                </c:pt>
                <c:pt idx="108">
                  <c:v>44058</c:v>
                </c:pt>
                <c:pt idx="109">
                  <c:v>44057</c:v>
                </c:pt>
                <c:pt idx="110">
                  <c:v>44056</c:v>
                </c:pt>
                <c:pt idx="111">
                  <c:v>44055</c:v>
                </c:pt>
                <c:pt idx="112">
                  <c:v>44054</c:v>
                </c:pt>
                <c:pt idx="113">
                  <c:v>44053</c:v>
                </c:pt>
                <c:pt idx="114">
                  <c:v>44052</c:v>
                </c:pt>
                <c:pt idx="115">
                  <c:v>44051</c:v>
                </c:pt>
                <c:pt idx="116">
                  <c:v>44050</c:v>
                </c:pt>
                <c:pt idx="117">
                  <c:v>44049</c:v>
                </c:pt>
                <c:pt idx="118">
                  <c:v>44048</c:v>
                </c:pt>
                <c:pt idx="119">
                  <c:v>44047</c:v>
                </c:pt>
                <c:pt idx="120">
                  <c:v>44046</c:v>
                </c:pt>
                <c:pt idx="121">
                  <c:v>44045</c:v>
                </c:pt>
                <c:pt idx="122">
                  <c:v>44044</c:v>
                </c:pt>
                <c:pt idx="123">
                  <c:v>44043</c:v>
                </c:pt>
                <c:pt idx="124">
                  <c:v>44042</c:v>
                </c:pt>
                <c:pt idx="125">
                  <c:v>44041</c:v>
                </c:pt>
                <c:pt idx="126">
                  <c:v>44040</c:v>
                </c:pt>
                <c:pt idx="127">
                  <c:v>44039</c:v>
                </c:pt>
                <c:pt idx="128">
                  <c:v>44038</c:v>
                </c:pt>
                <c:pt idx="129">
                  <c:v>44037</c:v>
                </c:pt>
                <c:pt idx="130">
                  <c:v>44036</c:v>
                </c:pt>
                <c:pt idx="131">
                  <c:v>44035</c:v>
                </c:pt>
                <c:pt idx="132">
                  <c:v>44034</c:v>
                </c:pt>
                <c:pt idx="133">
                  <c:v>44033</c:v>
                </c:pt>
                <c:pt idx="134">
                  <c:v>44032</c:v>
                </c:pt>
                <c:pt idx="135">
                  <c:v>44031</c:v>
                </c:pt>
                <c:pt idx="136">
                  <c:v>44030</c:v>
                </c:pt>
                <c:pt idx="137">
                  <c:v>44029</c:v>
                </c:pt>
                <c:pt idx="138">
                  <c:v>44028</c:v>
                </c:pt>
                <c:pt idx="139">
                  <c:v>44027</c:v>
                </c:pt>
                <c:pt idx="140">
                  <c:v>44026</c:v>
                </c:pt>
                <c:pt idx="141">
                  <c:v>44025</c:v>
                </c:pt>
                <c:pt idx="142">
                  <c:v>44024</c:v>
                </c:pt>
                <c:pt idx="143">
                  <c:v>44023</c:v>
                </c:pt>
                <c:pt idx="144">
                  <c:v>44022</c:v>
                </c:pt>
                <c:pt idx="145">
                  <c:v>44021</c:v>
                </c:pt>
                <c:pt idx="146">
                  <c:v>44020</c:v>
                </c:pt>
                <c:pt idx="147">
                  <c:v>44019</c:v>
                </c:pt>
                <c:pt idx="148">
                  <c:v>44018</c:v>
                </c:pt>
                <c:pt idx="149">
                  <c:v>44017</c:v>
                </c:pt>
                <c:pt idx="150">
                  <c:v>44016</c:v>
                </c:pt>
                <c:pt idx="151">
                  <c:v>44015</c:v>
                </c:pt>
                <c:pt idx="152">
                  <c:v>44014</c:v>
                </c:pt>
                <c:pt idx="153">
                  <c:v>44013</c:v>
                </c:pt>
                <c:pt idx="154">
                  <c:v>44012</c:v>
                </c:pt>
                <c:pt idx="155">
                  <c:v>44011</c:v>
                </c:pt>
                <c:pt idx="156">
                  <c:v>44010</c:v>
                </c:pt>
                <c:pt idx="157">
                  <c:v>44009</c:v>
                </c:pt>
                <c:pt idx="158">
                  <c:v>44008</c:v>
                </c:pt>
                <c:pt idx="159">
                  <c:v>44007</c:v>
                </c:pt>
                <c:pt idx="160">
                  <c:v>44006</c:v>
                </c:pt>
                <c:pt idx="161">
                  <c:v>44005</c:v>
                </c:pt>
                <c:pt idx="162">
                  <c:v>44004</c:v>
                </c:pt>
                <c:pt idx="163">
                  <c:v>44003</c:v>
                </c:pt>
                <c:pt idx="164">
                  <c:v>44002</c:v>
                </c:pt>
                <c:pt idx="165">
                  <c:v>44001</c:v>
                </c:pt>
                <c:pt idx="166">
                  <c:v>44000</c:v>
                </c:pt>
                <c:pt idx="167">
                  <c:v>43999</c:v>
                </c:pt>
                <c:pt idx="168">
                  <c:v>43998</c:v>
                </c:pt>
                <c:pt idx="169">
                  <c:v>43997</c:v>
                </c:pt>
                <c:pt idx="170">
                  <c:v>43996</c:v>
                </c:pt>
                <c:pt idx="171">
                  <c:v>43995</c:v>
                </c:pt>
                <c:pt idx="172">
                  <c:v>43994</c:v>
                </c:pt>
                <c:pt idx="173">
                  <c:v>43993</c:v>
                </c:pt>
                <c:pt idx="174">
                  <c:v>43992</c:v>
                </c:pt>
                <c:pt idx="175">
                  <c:v>43991</c:v>
                </c:pt>
                <c:pt idx="176">
                  <c:v>43990</c:v>
                </c:pt>
                <c:pt idx="177">
                  <c:v>43989</c:v>
                </c:pt>
                <c:pt idx="178">
                  <c:v>43988</c:v>
                </c:pt>
                <c:pt idx="179">
                  <c:v>43987</c:v>
                </c:pt>
                <c:pt idx="180">
                  <c:v>43986</c:v>
                </c:pt>
                <c:pt idx="181">
                  <c:v>43985</c:v>
                </c:pt>
                <c:pt idx="182">
                  <c:v>43984</c:v>
                </c:pt>
                <c:pt idx="183">
                  <c:v>43983</c:v>
                </c:pt>
                <c:pt idx="184">
                  <c:v>43982</c:v>
                </c:pt>
                <c:pt idx="185">
                  <c:v>43981</c:v>
                </c:pt>
                <c:pt idx="186">
                  <c:v>43980</c:v>
                </c:pt>
                <c:pt idx="187">
                  <c:v>43979</c:v>
                </c:pt>
                <c:pt idx="188">
                  <c:v>43978</c:v>
                </c:pt>
                <c:pt idx="189">
                  <c:v>43977</c:v>
                </c:pt>
                <c:pt idx="190">
                  <c:v>43976</c:v>
                </c:pt>
                <c:pt idx="191">
                  <c:v>43975</c:v>
                </c:pt>
                <c:pt idx="192">
                  <c:v>43974</c:v>
                </c:pt>
                <c:pt idx="193">
                  <c:v>43973</c:v>
                </c:pt>
                <c:pt idx="194">
                  <c:v>43972</c:v>
                </c:pt>
                <c:pt idx="195">
                  <c:v>43971</c:v>
                </c:pt>
                <c:pt idx="196">
                  <c:v>43970</c:v>
                </c:pt>
                <c:pt idx="197">
                  <c:v>43969</c:v>
                </c:pt>
                <c:pt idx="198">
                  <c:v>43968</c:v>
                </c:pt>
                <c:pt idx="199">
                  <c:v>43967</c:v>
                </c:pt>
                <c:pt idx="200">
                  <c:v>43966</c:v>
                </c:pt>
                <c:pt idx="201">
                  <c:v>43965</c:v>
                </c:pt>
                <c:pt idx="202">
                  <c:v>43964</c:v>
                </c:pt>
                <c:pt idx="203">
                  <c:v>43963</c:v>
                </c:pt>
                <c:pt idx="204">
                  <c:v>43962</c:v>
                </c:pt>
                <c:pt idx="205">
                  <c:v>43961</c:v>
                </c:pt>
                <c:pt idx="206">
                  <c:v>43960</c:v>
                </c:pt>
                <c:pt idx="207">
                  <c:v>43959</c:v>
                </c:pt>
                <c:pt idx="208">
                  <c:v>43958</c:v>
                </c:pt>
                <c:pt idx="209">
                  <c:v>43957</c:v>
                </c:pt>
                <c:pt idx="210">
                  <c:v>43956</c:v>
                </c:pt>
                <c:pt idx="211">
                  <c:v>43955</c:v>
                </c:pt>
                <c:pt idx="212">
                  <c:v>43954</c:v>
                </c:pt>
                <c:pt idx="213">
                  <c:v>43953</c:v>
                </c:pt>
                <c:pt idx="214">
                  <c:v>43952</c:v>
                </c:pt>
                <c:pt idx="215">
                  <c:v>43951</c:v>
                </c:pt>
                <c:pt idx="216">
                  <c:v>43950</c:v>
                </c:pt>
                <c:pt idx="217">
                  <c:v>43949</c:v>
                </c:pt>
                <c:pt idx="218">
                  <c:v>43948</c:v>
                </c:pt>
                <c:pt idx="219">
                  <c:v>43947</c:v>
                </c:pt>
                <c:pt idx="220">
                  <c:v>43946</c:v>
                </c:pt>
                <c:pt idx="221">
                  <c:v>43945</c:v>
                </c:pt>
                <c:pt idx="222">
                  <c:v>43944</c:v>
                </c:pt>
                <c:pt idx="223">
                  <c:v>43943</c:v>
                </c:pt>
                <c:pt idx="224">
                  <c:v>43942</c:v>
                </c:pt>
                <c:pt idx="225">
                  <c:v>43941</c:v>
                </c:pt>
                <c:pt idx="226">
                  <c:v>43940</c:v>
                </c:pt>
                <c:pt idx="227">
                  <c:v>43939</c:v>
                </c:pt>
                <c:pt idx="228">
                  <c:v>43938</c:v>
                </c:pt>
                <c:pt idx="229">
                  <c:v>43937</c:v>
                </c:pt>
                <c:pt idx="230">
                  <c:v>43936</c:v>
                </c:pt>
                <c:pt idx="231">
                  <c:v>43935</c:v>
                </c:pt>
                <c:pt idx="232">
                  <c:v>43934</c:v>
                </c:pt>
                <c:pt idx="233">
                  <c:v>43933</c:v>
                </c:pt>
                <c:pt idx="234">
                  <c:v>43932</c:v>
                </c:pt>
                <c:pt idx="235">
                  <c:v>43931</c:v>
                </c:pt>
                <c:pt idx="236">
                  <c:v>43930</c:v>
                </c:pt>
                <c:pt idx="237">
                  <c:v>43929</c:v>
                </c:pt>
                <c:pt idx="238">
                  <c:v>43928</c:v>
                </c:pt>
                <c:pt idx="239">
                  <c:v>43927</c:v>
                </c:pt>
                <c:pt idx="240">
                  <c:v>43926</c:v>
                </c:pt>
                <c:pt idx="241">
                  <c:v>43925</c:v>
                </c:pt>
                <c:pt idx="242">
                  <c:v>43924</c:v>
                </c:pt>
                <c:pt idx="243">
                  <c:v>43923</c:v>
                </c:pt>
                <c:pt idx="244">
                  <c:v>43922</c:v>
                </c:pt>
                <c:pt idx="245">
                  <c:v>43921</c:v>
                </c:pt>
                <c:pt idx="246">
                  <c:v>43920</c:v>
                </c:pt>
                <c:pt idx="247">
                  <c:v>43919</c:v>
                </c:pt>
                <c:pt idx="248">
                  <c:v>43918</c:v>
                </c:pt>
                <c:pt idx="249">
                  <c:v>43917</c:v>
                </c:pt>
                <c:pt idx="250">
                  <c:v>43916</c:v>
                </c:pt>
                <c:pt idx="251">
                  <c:v>43915</c:v>
                </c:pt>
                <c:pt idx="252">
                  <c:v>43914</c:v>
                </c:pt>
                <c:pt idx="253">
                  <c:v>43913</c:v>
                </c:pt>
                <c:pt idx="254">
                  <c:v>43912</c:v>
                </c:pt>
                <c:pt idx="255">
                  <c:v>43911</c:v>
                </c:pt>
                <c:pt idx="256">
                  <c:v>43910</c:v>
                </c:pt>
                <c:pt idx="257">
                  <c:v>43909</c:v>
                </c:pt>
                <c:pt idx="258">
                  <c:v>43908</c:v>
                </c:pt>
                <c:pt idx="259">
                  <c:v>43907</c:v>
                </c:pt>
                <c:pt idx="260">
                  <c:v>43906</c:v>
                </c:pt>
                <c:pt idx="261">
                  <c:v>43905</c:v>
                </c:pt>
                <c:pt idx="262">
                  <c:v>43904</c:v>
                </c:pt>
                <c:pt idx="263">
                  <c:v>43903</c:v>
                </c:pt>
                <c:pt idx="264">
                  <c:v>43902</c:v>
                </c:pt>
                <c:pt idx="265">
                  <c:v>43901</c:v>
                </c:pt>
                <c:pt idx="266">
                  <c:v>43900</c:v>
                </c:pt>
                <c:pt idx="267">
                  <c:v>43899</c:v>
                </c:pt>
                <c:pt idx="268">
                  <c:v>43898</c:v>
                </c:pt>
                <c:pt idx="269">
                  <c:v>43897</c:v>
                </c:pt>
                <c:pt idx="270">
                  <c:v>43896</c:v>
                </c:pt>
                <c:pt idx="271">
                  <c:v>43895</c:v>
                </c:pt>
                <c:pt idx="272">
                  <c:v>43894</c:v>
                </c:pt>
                <c:pt idx="273">
                  <c:v>43893</c:v>
                </c:pt>
                <c:pt idx="274">
                  <c:v>43892</c:v>
                </c:pt>
                <c:pt idx="275">
                  <c:v>43891</c:v>
                </c:pt>
                <c:pt idx="276">
                  <c:v>43890</c:v>
                </c:pt>
                <c:pt idx="277">
                  <c:v>43889</c:v>
                </c:pt>
                <c:pt idx="278">
                  <c:v>43888</c:v>
                </c:pt>
                <c:pt idx="279">
                  <c:v>43887</c:v>
                </c:pt>
                <c:pt idx="280">
                  <c:v>43886</c:v>
                </c:pt>
                <c:pt idx="281">
                  <c:v>43885</c:v>
                </c:pt>
                <c:pt idx="282">
                  <c:v>43884</c:v>
                </c:pt>
                <c:pt idx="283">
                  <c:v>43883</c:v>
                </c:pt>
                <c:pt idx="284">
                  <c:v>43882</c:v>
                </c:pt>
                <c:pt idx="285">
                  <c:v>43881</c:v>
                </c:pt>
                <c:pt idx="286">
                  <c:v>43880</c:v>
                </c:pt>
                <c:pt idx="287">
                  <c:v>43879</c:v>
                </c:pt>
                <c:pt idx="288">
                  <c:v>43878</c:v>
                </c:pt>
                <c:pt idx="289">
                  <c:v>43877</c:v>
                </c:pt>
                <c:pt idx="290">
                  <c:v>43876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43870</c:v>
                </c:pt>
                <c:pt idx="297">
                  <c:v>43869</c:v>
                </c:pt>
                <c:pt idx="298">
                  <c:v>43868</c:v>
                </c:pt>
                <c:pt idx="299">
                  <c:v>43867</c:v>
                </c:pt>
                <c:pt idx="300">
                  <c:v>43866</c:v>
                </c:pt>
                <c:pt idx="301">
                  <c:v>43865</c:v>
                </c:pt>
                <c:pt idx="302">
                  <c:v>43864</c:v>
                </c:pt>
                <c:pt idx="303">
                  <c:v>43863</c:v>
                </c:pt>
                <c:pt idx="304">
                  <c:v>43862</c:v>
                </c:pt>
                <c:pt idx="305">
                  <c:v>43861</c:v>
                </c:pt>
                <c:pt idx="306">
                  <c:v>43860</c:v>
                </c:pt>
                <c:pt idx="307">
                  <c:v>43859</c:v>
                </c:pt>
                <c:pt idx="308">
                  <c:v>43858</c:v>
                </c:pt>
                <c:pt idx="309">
                  <c:v>43857</c:v>
                </c:pt>
                <c:pt idx="310">
                  <c:v>43856</c:v>
                </c:pt>
                <c:pt idx="311">
                  <c:v>43855</c:v>
                </c:pt>
                <c:pt idx="312">
                  <c:v>43854</c:v>
                </c:pt>
                <c:pt idx="313">
                  <c:v>43853</c:v>
                </c:pt>
                <c:pt idx="314">
                  <c:v>43852</c:v>
                </c:pt>
                <c:pt idx="315">
                  <c:v>43851</c:v>
                </c:pt>
                <c:pt idx="316">
                  <c:v>43850</c:v>
                </c:pt>
                <c:pt idx="317">
                  <c:v>43849</c:v>
                </c:pt>
                <c:pt idx="318">
                  <c:v>43848</c:v>
                </c:pt>
                <c:pt idx="319">
                  <c:v>43847</c:v>
                </c:pt>
                <c:pt idx="320">
                  <c:v>43846</c:v>
                </c:pt>
                <c:pt idx="321">
                  <c:v>43845</c:v>
                </c:pt>
                <c:pt idx="322">
                  <c:v>43844</c:v>
                </c:pt>
                <c:pt idx="323">
                  <c:v>43843</c:v>
                </c:pt>
                <c:pt idx="324">
                  <c:v>43842</c:v>
                </c:pt>
                <c:pt idx="325">
                  <c:v>43841</c:v>
                </c:pt>
                <c:pt idx="326">
                  <c:v>43840</c:v>
                </c:pt>
                <c:pt idx="327">
                  <c:v>43839</c:v>
                </c:pt>
                <c:pt idx="328">
                  <c:v>43838</c:v>
                </c:pt>
                <c:pt idx="329">
                  <c:v>43837</c:v>
                </c:pt>
                <c:pt idx="330">
                  <c:v>43836</c:v>
                </c:pt>
                <c:pt idx="331">
                  <c:v>43835</c:v>
                </c:pt>
                <c:pt idx="332">
                  <c:v>43834</c:v>
                </c:pt>
                <c:pt idx="333">
                  <c:v>43833</c:v>
                </c:pt>
                <c:pt idx="334">
                  <c:v>43832</c:v>
                </c:pt>
                <c:pt idx="335">
                  <c:v>43831</c:v>
                </c:pt>
                <c:pt idx="336">
                  <c:v>43830</c:v>
                </c:pt>
                <c:pt idx="337">
                  <c:v>43829</c:v>
                </c:pt>
                <c:pt idx="338">
                  <c:v>43828</c:v>
                </c:pt>
                <c:pt idx="339">
                  <c:v>43827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43821</c:v>
                </c:pt>
                <c:pt idx="346">
                  <c:v>43820</c:v>
                </c:pt>
                <c:pt idx="347">
                  <c:v>43819</c:v>
                </c:pt>
                <c:pt idx="348">
                  <c:v>43818</c:v>
                </c:pt>
                <c:pt idx="349">
                  <c:v>43817</c:v>
                </c:pt>
                <c:pt idx="350">
                  <c:v>43816</c:v>
                </c:pt>
                <c:pt idx="351">
                  <c:v>43815</c:v>
                </c:pt>
                <c:pt idx="352">
                  <c:v>43814</c:v>
                </c:pt>
                <c:pt idx="353">
                  <c:v>43813</c:v>
                </c:pt>
                <c:pt idx="354">
                  <c:v>43812</c:v>
                </c:pt>
                <c:pt idx="355">
                  <c:v>43811</c:v>
                </c:pt>
                <c:pt idx="356">
                  <c:v>43810</c:v>
                </c:pt>
                <c:pt idx="357">
                  <c:v>43809</c:v>
                </c:pt>
                <c:pt idx="358">
                  <c:v>43808</c:v>
                </c:pt>
                <c:pt idx="359">
                  <c:v>43807</c:v>
                </c:pt>
                <c:pt idx="360">
                  <c:v>43806</c:v>
                </c:pt>
                <c:pt idx="361">
                  <c:v>43805</c:v>
                </c:pt>
                <c:pt idx="362">
                  <c:v>43804</c:v>
                </c:pt>
                <c:pt idx="363">
                  <c:v>43803</c:v>
                </c:pt>
                <c:pt idx="364">
                  <c:v>43802</c:v>
                </c:pt>
                <c:pt idx="365">
                  <c:v>43801</c:v>
                </c:pt>
                <c:pt idx="366">
                  <c:v>43800</c:v>
                </c:pt>
                <c:pt idx="367">
                  <c:v>43799</c:v>
                </c:pt>
                <c:pt idx="368">
                  <c:v>43798</c:v>
                </c:pt>
                <c:pt idx="369">
                  <c:v>43797</c:v>
                </c:pt>
                <c:pt idx="370">
                  <c:v>43796</c:v>
                </c:pt>
                <c:pt idx="371">
                  <c:v>43795</c:v>
                </c:pt>
                <c:pt idx="372">
                  <c:v>43794</c:v>
                </c:pt>
                <c:pt idx="373">
                  <c:v>43793</c:v>
                </c:pt>
                <c:pt idx="374">
                  <c:v>43792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43786</c:v>
                </c:pt>
                <c:pt idx="381">
                  <c:v>43785</c:v>
                </c:pt>
                <c:pt idx="382">
                  <c:v>43784</c:v>
                </c:pt>
                <c:pt idx="383">
                  <c:v>43783</c:v>
                </c:pt>
                <c:pt idx="384">
                  <c:v>43782</c:v>
                </c:pt>
                <c:pt idx="385">
                  <c:v>43781</c:v>
                </c:pt>
                <c:pt idx="386">
                  <c:v>43780</c:v>
                </c:pt>
                <c:pt idx="387">
                  <c:v>43779</c:v>
                </c:pt>
                <c:pt idx="388">
                  <c:v>43778</c:v>
                </c:pt>
                <c:pt idx="389">
                  <c:v>43777</c:v>
                </c:pt>
                <c:pt idx="390">
                  <c:v>43776</c:v>
                </c:pt>
                <c:pt idx="391">
                  <c:v>43775</c:v>
                </c:pt>
                <c:pt idx="392">
                  <c:v>43774</c:v>
                </c:pt>
                <c:pt idx="393">
                  <c:v>43773</c:v>
                </c:pt>
                <c:pt idx="394">
                  <c:v>43772</c:v>
                </c:pt>
                <c:pt idx="395">
                  <c:v>43771</c:v>
                </c:pt>
                <c:pt idx="396">
                  <c:v>43770</c:v>
                </c:pt>
                <c:pt idx="397">
                  <c:v>43769</c:v>
                </c:pt>
                <c:pt idx="398">
                  <c:v>43768</c:v>
                </c:pt>
                <c:pt idx="399">
                  <c:v>43767</c:v>
                </c:pt>
                <c:pt idx="400">
                  <c:v>43766</c:v>
                </c:pt>
                <c:pt idx="401">
                  <c:v>43765</c:v>
                </c:pt>
                <c:pt idx="402">
                  <c:v>43764</c:v>
                </c:pt>
                <c:pt idx="403">
                  <c:v>43763</c:v>
                </c:pt>
                <c:pt idx="404">
                  <c:v>43762</c:v>
                </c:pt>
                <c:pt idx="405">
                  <c:v>43761</c:v>
                </c:pt>
                <c:pt idx="406">
                  <c:v>43760</c:v>
                </c:pt>
                <c:pt idx="407">
                  <c:v>43759</c:v>
                </c:pt>
                <c:pt idx="408">
                  <c:v>43758</c:v>
                </c:pt>
                <c:pt idx="409">
                  <c:v>43757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43751</c:v>
                </c:pt>
                <c:pt idx="416">
                  <c:v>43750</c:v>
                </c:pt>
                <c:pt idx="417">
                  <c:v>43749</c:v>
                </c:pt>
                <c:pt idx="418">
                  <c:v>43748</c:v>
                </c:pt>
                <c:pt idx="419">
                  <c:v>43747</c:v>
                </c:pt>
                <c:pt idx="420">
                  <c:v>43746</c:v>
                </c:pt>
                <c:pt idx="421">
                  <c:v>43745</c:v>
                </c:pt>
                <c:pt idx="422">
                  <c:v>43744</c:v>
                </c:pt>
                <c:pt idx="423">
                  <c:v>43743</c:v>
                </c:pt>
                <c:pt idx="424">
                  <c:v>43742</c:v>
                </c:pt>
                <c:pt idx="425">
                  <c:v>43741</c:v>
                </c:pt>
                <c:pt idx="426">
                  <c:v>43740</c:v>
                </c:pt>
                <c:pt idx="427">
                  <c:v>43739</c:v>
                </c:pt>
                <c:pt idx="428">
                  <c:v>43738</c:v>
                </c:pt>
                <c:pt idx="429">
                  <c:v>43737</c:v>
                </c:pt>
                <c:pt idx="430">
                  <c:v>43736</c:v>
                </c:pt>
                <c:pt idx="431">
                  <c:v>43735</c:v>
                </c:pt>
                <c:pt idx="432">
                  <c:v>43734</c:v>
                </c:pt>
                <c:pt idx="433">
                  <c:v>43733</c:v>
                </c:pt>
                <c:pt idx="434">
                  <c:v>43732</c:v>
                </c:pt>
                <c:pt idx="435">
                  <c:v>43731</c:v>
                </c:pt>
                <c:pt idx="436">
                  <c:v>43730</c:v>
                </c:pt>
                <c:pt idx="437">
                  <c:v>43729</c:v>
                </c:pt>
                <c:pt idx="438">
                  <c:v>43728</c:v>
                </c:pt>
                <c:pt idx="439">
                  <c:v>43727</c:v>
                </c:pt>
                <c:pt idx="440">
                  <c:v>43726</c:v>
                </c:pt>
                <c:pt idx="441">
                  <c:v>43725</c:v>
                </c:pt>
                <c:pt idx="442">
                  <c:v>43724</c:v>
                </c:pt>
                <c:pt idx="443">
                  <c:v>43723</c:v>
                </c:pt>
                <c:pt idx="444">
                  <c:v>43722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43716</c:v>
                </c:pt>
                <c:pt idx="451">
                  <c:v>43715</c:v>
                </c:pt>
                <c:pt idx="452">
                  <c:v>43714</c:v>
                </c:pt>
                <c:pt idx="453">
                  <c:v>43713</c:v>
                </c:pt>
                <c:pt idx="454">
                  <c:v>43712</c:v>
                </c:pt>
                <c:pt idx="455">
                  <c:v>43711</c:v>
                </c:pt>
                <c:pt idx="456">
                  <c:v>43710</c:v>
                </c:pt>
                <c:pt idx="457">
                  <c:v>43709</c:v>
                </c:pt>
                <c:pt idx="458">
                  <c:v>43708</c:v>
                </c:pt>
                <c:pt idx="459">
                  <c:v>43707</c:v>
                </c:pt>
                <c:pt idx="460">
                  <c:v>43706</c:v>
                </c:pt>
                <c:pt idx="461">
                  <c:v>43705</c:v>
                </c:pt>
                <c:pt idx="462">
                  <c:v>43704</c:v>
                </c:pt>
                <c:pt idx="463">
                  <c:v>43703</c:v>
                </c:pt>
                <c:pt idx="464">
                  <c:v>43702</c:v>
                </c:pt>
                <c:pt idx="465">
                  <c:v>43701</c:v>
                </c:pt>
                <c:pt idx="466">
                  <c:v>43700</c:v>
                </c:pt>
                <c:pt idx="467">
                  <c:v>43699</c:v>
                </c:pt>
                <c:pt idx="468">
                  <c:v>43698</c:v>
                </c:pt>
                <c:pt idx="469">
                  <c:v>43697</c:v>
                </c:pt>
                <c:pt idx="470">
                  <c:v>43696</c:v>
                </c:pt>
                <c:pt idx="471">
                  <c:v>43695</c:v>
                </c:pt>
                <c:pt idx="472">
                  <c:v>43694</c:v>
                </c:pt>
                <c:pt idx="473">
                  <c:v>43693</c:v>
                </c:pt>
                <c:pt idx="474">
                  <c:v>43692</c:v>
                </c:pt>
                <c:pt idx="475">
                  <c:v>43691</c:v>
                </c:pt>
                <c:pt idx="476">
                  <c:v>43690</c:v>
                </c:pt>
                <c:pt idx="477">
                  <c:v>43689</c:v>
                </c:pt>
                <c:pt idx="478">
                  <c:v>43688</c:v>
                </c:pt>
                <c:pt idx="479">
                  <c:v>43687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43681</c:v>
                </c:pt>
                <c:pt idx="486">
                  <c:v>43680</c:v>
                </c:pt>
                <c:pt idx="487">
                  <c:v>43679</c:v>
                </c:pt>
                <c:pt idx="488">
                  <c:v>43678</c:v>
                </c:pt>
                <c:pt idx="489">
                  <c:v>43677</c:v>
                </c:pt>
                <c:pt idx="490">
                  <c:v>43676</c:v>
                </c:pt>
                <c:pt idx="491">
                  <c:v>43675</c:v>
                </c:pt>
                <c:pt idx="492">
                  <c:v>43674</c:v>
                </c:pt>
                <c:pt idx="493">
                  <c:v>43673</c:v>
                </c:pt>
                <c:pt idx="494">
                  <c:v>43672</c:v>
                </c:pt>
                <c:pt idx="495">
                  <c:v>43671</c:v>
                </c:pt>
                <c:pt idx="496">
                  <c:v>43670</c:v>
                </c:pt>
                <c:pt idx="497">
                  <c:v>43669</c:v>
                </c:pt>
                <c:pt idx="498">
                  <c:v>43668</c:v>
                </c:pt>
                <c:pt idx="499">
                  <c:v>43667</c:v>
                </c:pt>
                <c:pt idx="500">
                  <c:v>43666</c:v>
                </c:pt>
                <c:pt idx="501">
                  <c:v>43665</c:v>
                </c:pt>
                <c:pt idx="502">
                  <c:v>43664</c:v>
                </c:pt>
                <c:pt idx="503">
                  <c:v>43663</c:v>
                </c:pt>
                <c:pt idx="504">
                  <c:v>43662</c:v>
                </c:pt>
                <c:pt idx="505">
                  <c:v>43661</c:v>
                </c:pt>
                <c:pt idx="506">
                  <c:v>43660</c:v>
                </c:pt>
                <c:pt idx="507">
                  <c:v>43659</c:v>
                </c:pt>
                <c:pt idx="508">
                  <c:v>43658</c:v>
                </c:pt>
                <c:pt idx="509">
                  <c:v>43657</c:v>
                </c:pt>
                <c:pt idx="510">
                  <c:v>43656</c:v>
                </c:pt>
                <c:pt idx="511">
                  <c:v>43655</c:v>
                </c:pt>
                <c:pt idx="512">
                  <c:v>43654</c:v>
                </c:pt>
                <c:pt idx="513">
                  <c:v>43653</c:v>
                </c:pt>
                <c:pt idx="514">
                  <c:v>43652</c:v>
                </c:pt>
                <c:pt idx="515">
                  <c:v>43651</c:v>
                </c:pt>
                <c:pt idx="516">
                  <c:v>43650</c:v>
                </c:pt>
                <c:pt idx="517">
                  <c:v>43649</c:v>
                </c:pt>
                <c:pt idx="518">
                  <c:v>43648</c:v>
                </c:pt>
                <c:pt idx="519">
                  <c:v>43647</c:v>
                </c:pt>
                <c:pt idx="520">
                  <c:v>43646</c:v>
                </c:pt>
                <c:pt idx="521">
                  <c:v>43645</c:v>
                </c:pt>
                <c:pt idx="522">
                  <c:v>43644</c:v>
                </c:pt>
                <c:pt idx="523">
                  <c:v>43643</c:v>
                </c:pt>
                <c:pt idx="524">
                  <c:v>43642</c:v>
                </c:pt>
                <c:pt idx="525">
                  <c:v>43641</c:v>
                </c:pt>
                <c:pt idx="526">
                  <c:v>43640</c:v>
                </c:pt>
                <c:pt idx="527">
                  <c:v>43639</c:v>
                </c:pt>
                <c:pt idx="528">
                  <c:v>43638</c:v>
                </c:pt>
                <c:pt idx="529">
                  <c:v>43637</c:v>
                </c:pt>
                <c:pt idx="530">
                  <c:v>43636</c:v>
                </c:pt>
                <c:pt idx="531">
                  <c:v>43635</c:v>
                </c:pt>
                <c:pt idx="532">
                  <c:v>43634</c:v>
                </c:pt>
                <c:pt idx="533">
                  <c:v>43633</c:v>
                </c:pt>
                <c:pt idx="534">
                  <c:v>43632</c:v>
                </c:pt>
                <c:pt idx="535">
                  <c:v>43631</c:v>
                </c:pt>
                <c:pt idx="536">
                  <c:v>43630</c:v>
                </c:pt>
                <c:pt idx="537">
                  <c:v>43629</c:v>
                </c:pt>
                <c:pt idx="538">
                  <c:v>43628</c:v>
                </c:pt>
                <c:pt idx="539">
                  <c:v>43627</c:v>
                </c:pt>
                <c:pt idx="540">
                  <c:v>43626</c:v>
                </c:pt>
                <c:pt idx="541">
                  <c:v>43625</c:v>
                </c:pt>
                <c:pt idx="542">
                  <c:v>43624</c:v>
                </c:pt>
                <c:pt idx="543">
                  <c:v>43623</c:v>
                </c:pt>
                <c:pt idx="544">
                  <c:v>43622</c:v>
                </c:pt>
                <c:pt idx="545">
                  <c:v>43621</c:v>
                </c:pt>
                <c:pt idx="546">
                  <c:v>43620</c:v>
                </c:pt>
                <c:pt idx="547">
                  <c:v>43619</c:v>
                </c:pt>
                <c:pt idx="548">
                  <c:v>43618</c:v>
                </c:pt>
                <c:pt idx="549">
                  <c:v>43617</c:v>
                </c:pt>
                <c:pt idx="550">
                  <c:v>43616</c:v>
                </c:pt>
                <c:pt idx="551">
                  <c:v>43615</c:v>
                </c:pt>
                <c:pt idx="552">
                  <c:v>43614</c:v>
                </c:pt>
                <c:pt idx="553">
                  <c:v>43613</c:v>
                </c:pt>
                <c:pt idx="554">
                  <c:v>43612</c:v>
                </c:pt>
                <c:pt idx="555">
                  <c:v>43611</c:v>
                </c:pt>
                <c:pt idx="556">
                  <c:v>43610</c:v>
                </c:pt>
                <c:pt idx="557">
                  <c:v>43609</c:v>
                </c:pt>
                <c:pt idx="558">
                  <c:v>43608</c:v>
                </c:pt>
                <c:pt idx="559">
                  <c:v>43607</c:v>
                </c:pt>
                <c:pt idx="560">
                  <c:v>43606</c:v>
                </c:pt>
                <c:pt idx="561">
                  <c:v>43605</c:v>
                </c:pt>
                <c:pt idx="562">
                  <c:v>43604</c:v>
                </c:pt>
                <c:pt idx="563">
                  <c:v>43603</c:v>
                </c:pt>
                <c:pt idx="564">
                  <c:v>43602</c:v>
                </c:pt>
                <c:pt idx="565">
                  <c:v>43601</c:v>
                </c:pt>
                <c:pt idx="566">
                  <c:v>43600</c:v>
                </c:pt>
                <c:pt idx="567">
                  <c:v>43599</c:v>
                </c:pt>
                <c:pt idx="568">
                  <c:v>43598</c:v>
                </c:pt>
                <c:pt idx="569">
                  <c:v>43597</c:v>
                </c:pt>
                <c:pt idx="570">
                  <c:v>43596</c:v>
                </c:pt>
                <c:pt idx="571">
                  <c:v>43595</c:v>
                </c:pt>
                <c:pt idx="572">
                  <c:v>43594</c:v>
                </c:pt>
                <c:pt idx="573">
                  <c:v>43593</c:v>
                </c:pt>
                <c:pt idx="574">
                  <c:v>43592</c:v>
                </c:pt>
                <c:pt idx="575">
                  <c:v>43591</c:v>
                </c:pt>
                <c:pt idx="576">
                  <c:v>43590</c:v>
                </c:pt>
                <c:pt idx="577">
                  <c:v>43589</c:v>
                </c:pt>
                <c:pt idx="578">
                  <c:v>43588</c:v>
                </c:pt>
                <c:pt idx="579">
                  <c:v>43587</c:v>
                </c:pt>
                <c:pt idx="580">
                  <c:v>43586</c:v>
                </c:pt>
                <c:pt idx="581">
                  <c:v>43585</c:v>
                </c:pt>
                <c:pt idx="582">
                  <c:v>43584</c:v>
                </c:pt>
                <c:pt idx="583">
                  <c:v>43583</c:v>
                </c:pt>
                <c:pt idx="584">
                  <c:v>43582</c:v>
                </c:pt>
                <c:pt idx="585">
                  <c:v>43581</c:v>
                </c:pt>
                <c:pt idx="586">
                  <c:v>43580</c:v>
                </c:pt>
                <c:pt idx="587">
                  <c:v>43579</c:v>
                </c:pt>
                <c:pt idx="588">
                  <c:v>43578</c:v>
                </c:pt>
                <c:pt idx="589">
                  <c:v>43577</c:v>
                </c:pt>
                <c:pt idx="590">
                  <c:v>43576</c:v>
                </c:pt>
                <c:pt idx="591">
                  <c:v>43575</c:v>
                </c:pt>
                <c:pt idx="592">
                  <c:v>43574</c:v>
                </c:pt>
                <c:pt idx="593">
                  <c:v>43573</c:v>
                </c:pt>
                <c:pt idx="594">
                  <c:v>43572</c:v>
                </c:pt>
                <c:pt idx="595">
                  <c:v>43571</c:v>
                </c:pt>
                <c:pt idx="596">
                  <c:v>43570</c:v>
                </c:pt>
                <c:pt idx="597">
                  <c:v>43569</c:v>
                </c:pt>
                <c:pt idx="598">
                  <c:v>43568</c:v>
                </c:pt>
                <c:pt idx="599">
                  <c:v>43567</c:v>
                </c:pt>
                <c:pt idx="600">
                  <c:v>43566</c:v>
                </c:pt>
                <c:pt idx="601">
                  <c:v>43565</c:v>
                </c:pt>
                <c:pt idx="602">
                  <c:v>43564</c:v>
                </c:pt>
                <c:pt idx="603">
                  <c:v>43563</c:v>
                </c:pt>
                <c:pt idx="604">
                  <c:v>43562</c:v>
                </c:pt>
                <c:pt idx="605">
                  <c:v>43561</c:v>
                </c:pt>
                <c:pt idx="606">
                  <c:v>43560</c:v>
                </c:pt>
                <c:pt idx="607">
                  <c:v>43559</c:v>
                </c:pt>
                <c:pt idx="608">
                  <c:v>43558</c:v>
                </c:pt>
                <c:pt idx="609">
                  <c:v>43557</c:v>
                </c:pt>
                <c:pt idx="610">
                  <c:v>43556</c:v>
                </c:pt>
                <c:pt idx="611">
                  <c:v>43555</c:v>
                </c:pt>
                <c:pt idx="612">
                  <c:v>43554</c:v>
                </c:pt>
                <c:pt idx="613">
                  <c:v>43553</c:v>
                </c:pt>
                <c:pt idx="614">
                  <c:v>43552</c:v>
                </c:pt>
                <c:pt idx="615">
                  <c:v>43551</c:v>
                </c:pt>
                <c:pt idx="616">
                  <c:v>43550</c:v>
                </c:pt>
                <c:pt idx="617">
                  <c:v>43549</c:v>
                </c:pt>
                <c:pt idx="618">
                  <c:v>43548</c:v>
                </c:pt>
                <c:pt idx="619">
                  <c:v>43547</c:v>
                </c:pt>
                <c:pt idx="620">
                  <c:v>43546</c:v>
                </c:pt>
                <c:pt idx="621">
                  <c:v>43545</c:v>
                </c:pt>
                <c:pt idx="622">
                  <c:v>43544</c:v>
                </c:pt>
                <c:pt idx="623">
                  <c:v>43543</c:v>
                </c:pt>
                <c:pt idx="624">
                  <c:v>43542</c:v>
                </c:pt>
                <c:pt idx="625">
                  <c:v>43541</c:v>
                </c:pt>
                <c:pt idx="626">
                  <c:v>43540</c:v>
                </c:pt>
                <c:pt idx="627">
                  <c:v>43539</c:v>
                </c:pt>
                <c:pt idx="628">
                  <c:v>43538</c:v>
                </c:pt>
                <c:pt idx="629">
                  <c:v>43537</c:v>
                </c:pt>
                <c:pt idx="630">
                  <c:v>43536</c:v>
                </c:pt>
                <c:pt idx="631">
                  <c:v>43535</c:v>
                </c:pt>
                <c:pt idx="632">
                  <c:v>43534</c:v>
                </c:pt>
                <c:pt idx="633">
                  <c:v>43533</c:v>
                </c:pt>
                <c:pt idx="634">
                  <c:v>43532</c:v>
                </c:pt>
                <c:pt idx="635">
                  <c:v>43531</c:v>
                </c:pt>
                <c:pt idx="636">
                  <c:v>43530</c:v>
                </c:pt>
                <c:pt idx="637">
                  <c:v>43529</c:v>
                </c:pt>
                <c:pt idx="638">
                  <c:v>43528</c:v>
                </c:pt>
                <c:pt idx="639">
                  <c:v>43527</c:v>
                </c:pt>
                <c:pt idx="640">
                  <c:v>43526</c:v>
                </c:pt>
                <c:pt idx="641">
                  <c:v>43525</c:v>
                </c:pt>
                <c:pt idx="642">
                  <c:v>43524</c:v>
                </c:pt>
                <c:pt idx="643">
                  <c:v>43523</c:v>
                </c:pt>
                <c:pt idx="644">
                  <c:v>43522</c:v>
                </c:pt>
                <c:pt idx="645">
                  <c:v>43521</c:v>
                </c:pt>
                <c:pt idx="646">
                  <c:v>43520</c:v>
                </c:pt>
                <c:pt idx="647">
                  <c:v>43519</c:v>
                </c:pt>
                <c:pt idx="648">
                  <c:v>43518</c:v>
                </c:pt>
                <c:pt idx="649">
                  <c:v>43517</c:v>
                </c:pt>
                <c:pt idx="650">
                  <c:v>43516</c:v>
                </c:pt>
                <c:pt idx="651">
                  <c:v>43515</c:v>
                </c:pt>
                <c:pt idx="652">
                  <c:v>43514</c:v>
                </c:pt>
                <c:pt idx="653">
                  <c:v>43513</c:v>
                </c:pt>
                <c:pt idx="654">
                  <c:v>43512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43506</c:v>
                </c:pt>
                <c:pt idx="661">
                  <c:v>43505</c:v>
                </c:pt>
                <c:pt idx="662">
                  <c:v>43504</c:v>
                </c:pt>
                <c:pt idx="663">
                  <c:v>43503</c:v>
                </c:pt>
                <c:pt idx="664">
                  <c:v>43502</c:v>
                </c:pt>
                <c:pt idx="665">
                  <c:v>43501</c:v>
                </c:pt>
                <c:pt idx="666">
                  <c:v>43500</c:v>
                </c:pt>
                <c:pt idx="667">
                  <c:v>43499</c:v>
                </c:pt>
                <c:pt idx="668">
                  <c:v>43498</c:v>
                </c:pt>
                <c:pt idx="669">
                  <c:v>43497</c:v>
                </c:pt>
                <c:pt idx="670">
                  <c:v>43496</c:v>
                </c:pt>
                <c:pt idx="671">
                  <c:v>43495</c:v>
                </c:pt>
                <c:pt idx="672">
                  <c:v>43494</c:v>
                </c:pt>
                <c:pt idx="673">
                  <c:v>43493</c:v>
                </c:pt>
                <c:pt idx="674">
                  <c:v>43492</c:v>
                </c:pt>
                <c:pt idx="675">
                  <c:v>43491</c:v>
                </c:pt>
                <c:pt idx="676">
                  <c:v>43490</c:v>
                </c:pt>
                <c:pt idx="677">
                  <c:v>43489</c:v>
                </c:pt>
                <c:pt idx="678">
                  <c:v>43488</c:v>
                </c:pt>
                <c:pt idx="679">
                  <c:v>43487</c:v>
                </c:pt>
                <c:pt idx="680">
                  <c:v>43486</c:v>
                </c:pt>
                <c:pt idx="681">
                  <c:v>43485</c:v>
                </c:pt>
                <c:pt idx="682">
                  <c:v>43484</c:v>
                </c:pt>
                <c:pt idx="683">
                  <c:v>43483</c:v>
                </c:pt>
                <c:pt idx="684">
                  <c:v>43482</c:v>
                </c:pt>
                <c:pt idx="685">
                  <c:v>43481</c:v>
                </c:pt>
                <c:pt idx="686">
                  <c:v>43480</c:v>
                </c:pt>
                <c:pt idx="687">
                  <c:v>43479</c:v>
                </c:pt>
                <c:pt idx="688">
                  <c:v>43478</c:v>
                </c:pt>
                <c:pt idx="689">
                  <c:v>43477</c:v>
                </c:pt>
                <c:pt idx="690">
                  <c:v>43476</c:v>
                </c:pt>
                <c:pt idx="691">
                  <c:v>43475</c:v>
                </c:pt>
                <c:pt idx="692">
                  <c:v>43474</c:v>
                </c:pt>
                <c:pt idx="693">
                  <c:v>43473</c:v>
                </c:pt>
                <c:pt idx="694">
                  <c:v>43472</c:v>
                </c:pt>
                <c:pt idx="695">
                  <c:v>43471</c:v>
                </c:pt>
                <c:pt idx="696">
                  <c:v>43470</c:v>
                </c:pt>
                <c:pt idx="697">
                  <c:v>43469</c:v>
                </c:pt>
                <c:pt idx="698">
                  <c:v>43468</c:v>
                </c:pt>
                <c:pt idx="699">
                  <c:v>43467</c:v>
                </c:pt>
                <c:pt idx="700">
                  <c:v>43466</c:v>
                </c:pt>
                <c:pt idx="701">
                  <c:v>43465</c:v>
                </c:pt>
                <c:pt idx="702">
                  <c:v>43464</c:v>
                </c:pt>
                <c:pt idx="703">
                  <c:v>43463</c:v>
                </c:pt>
                <c:pt idx="704">
                  <c:v>43462</c:v>
                </c:pt>
                <c:pt idx="705">
                  <c:v>43461</c:v>
                </c:pt>
                <c:pt idx="706">
                  <c:v>43460</c:v>
                </c:pt>
                <c:pt idx="707">
                  <c:v>43459</c:v>
                </c:pt>
                <c:pt idx="708">
                  <c:v>43458</c:v>
                </c:pt>
                <c:pt idx="709">
                  <c:v>43457</c:v>
                </c:pt>
                <c:pt idx="710">
                  <c:v>43456</c:v>
                </c:pt>
                <c:pt idx="711">
                  <c:v>43455</c:v>
                </c:pt>
                <c:pt idx="712">
                  <c:v>43454</c:v>
                </c:pt>
                <c:pt idx="713">
                  <c:v>43453</c:v>
                </c:pt>
                <c:pt idx="714">
                  <c:v>43452</c:v>
                </c:pt>
                <c:pt idx="715">
                  <c:v>43451</c:v>
                </c:pt>
                <c:pt idx="716">
                  <c:v>43450</c:v>
                </c:pt>
                <c:pt idx="717">
                  <c:v>43449</c:v>
                </c:pt>
                <c:pt idx="718">
                  <c:v>43448</c:v>
                </c:pt>
                <c:pt idx="719">
                  <c:v>43447</c:v>
                </c:pt>
                <c:pt idx="720">
                  <c:v>43446</c:v>
                </c:pt>
                <c:pt idx="721">
                  <c:v>43445</c:v>
                </c:pt>
                <c:pt idx="722">
                  <c:v>43444</c:v>
                </c:pt>
                <c:pt idx="723">
                  <c:v>43443</c:v>
                </c:pt>
                <c:pt idx="724">
                  <c:v>43442</c:v>
                </c:pt>
                <c:pt idx="725">
                  <c:v>43441</c:v>
                </c:pt>
                <c:pt idx="726">
                  <c:v>43440</c:v>
                </c:pt>
                <c:pt idx="727">
                  <c:v>43439</c:v>
                </c:pt>
                <c:pt idx="728">
                  <c:v>43438</c:v>
                </c:pt>
                <c:pt idx="729">
                  <c:v>43437</c:v>
                </c:pt>
                <c:pt idx="730">
                  <c:v>43436</c:v>
                </c:pt>
                <c:pt idx="731">
                  <c:v>43435</c:v>
                </c:pt>
                <c:pt idx="732">
                  <c:v>43434</c:v>
                </c:pt>
                <c:pt idx="733">
                  <c:v>43433</c:v>
                </c:pt>
                <c:pt idx="734">
                  <c:v>43432</c:v>
                </c:pt>
                <c:pt idx="735">
                  <c:v>43431</c:v>
                </c:pt>
                <c:pt idx="736">
                  <c:v>43430</c:v>
                </c:pt>
                <c:pt idx="737">
                  <c:v>43429</c:v>
                </c:pt>
                <c:pt idx="738">
                  <c:v>43428</c:v>
                </c:pt>
                <c:pt idx="739">
                  <c:v>43427</c:v>
                </c:pt>
                <c:pt idx="740">
                  <c:v>43426</c:v>
                </c:pt>
                <c:pt idx="741">
                  <c:v>43425</c:v>
                </c:pt>
                <c:pt idx="742">
                  <c:v>43424</c:v>
                </c:pt>
                <c:pt idx="743">
                  <c:v>43423</c:v>
                </c:pt>
                <c:pt idx="744">
                  <c:v>43422</c:v>
                </c:pt>
                <c:pt idx="745">
                  <c:v>43421</c:v>
                </c:pt>
                <c:pt idx="746">
                  <c:v>43420</c:v>
                </c:pt>
                <c:pt idx="747">
                  <c:v>43419</c:v>
                </c:pt>
                <c:pt idx="748">
                  <c:v>43418</c:v>
                </c:pt>
                <c:pt idx="749">
                  <c:v>43417</c:v>
                </c:pt>
                <c:pt idx="750">
                  <c:v>43416</c:v>
                </c:pt>
                <c:pt idx="751">
                  <c:v>43415</c:v>
                </c:pt>
                <c:pt idx="752">
                  <c:v>43414</c:v>
                </c:pt>
                <c:pt idx="753">
                  <c:v>43413</c:v>
                </c:pt>
                <c:pt idx="754">
                  <c:v>43412</c:v>
                </c:pt>
                <c:pt idx="755">
                  <c:v>43411</c:v>
                </c:pt>
                <c:pt idx="756">
                  <c:v>43410</c:v>
                </c:pt>
                <c:pt idx="757">
                  <c:v>43409</c:v>
                </c:pt>
                <c:pt idx="758">
                  <c:v>43408</c:v>
                </c:pt>
                <c:pt idx="759">
                  <c:v>43407</c:v>
                </c:pt>
                <c:pt idx="760">
                  <c:v>43406</c:v>
                </c:pt>
                <c:pt idx="761">
                  <c:v>43405</c:v>
                </c:pt>
                <c:pt idx="762">
                  <c:v>43404</c:v>
                </c:pt>
                <c:pt idx="763">
                  <c:v>43403</c:v>
                </c:pt>
                <c:pt idx="764">
                  <c:v>43402</c:v>
                </c:pt>
                <c:pt idx="765">
                  <c:v>43401</c:v>
                </c:pt>
                <c:pt idx="766">
                  <c:v>43400</c:v>
                </c:pt>
                <c:pt idx="767">
                  <c:v>43399</c:v>
                </c:pt>
                <c:pt idx="768">
                  <c:v>43398</c:v>
                </c:pt>
                <c:pt idx="769">
                  <c:v>43397</c:v>
                </c:pt>
                <c:pt idx="770">
                  <c:v>43396</c:v>
                </c:pt>
                <c:pt idx="771">
                  <c:v>43395</c:v>
                </c:pt>
                <c:pt idx="772">
                  <c:v>43394</c:v>
                </c:pt>
                <c:pt idx="773">
                  <c:v>43393</c:v>
                </c:pt>
                <c:pt idx="774">
                  <c:v>43392</c:v>
                </c:pt>
                <c:pt idx="775">
                  <c:v>43391</c:v>
                </c:pt>
                <c:pt idx="776">
                  <c:v>43390</c:v>
                </c:pt>
                <c:pt idx="777">
                  <c:v>43389</c:v>
                </c:pt>
                <c:pt idx="778">
                  <c:v>43388</c:v>
                </c:pt>
                <c:pt idx="779">
                  <c:v>43387</c:v>
                </c:pt>
                <c:pt idx="780">
                  <c:v>43386</c:v>
                </c:pt>
                <c:pt idx="781">
                  <c:v>43385</c:v>
                </c:pt>
                <c:pt idx="782">
                  <c:v>43384</c:v>
                </c:pt>
                <c:pt idx="783">
                  <c:v>43383</c:v>
                </c:pt>
                <c:pt idx="784">
                  <c:v>43382</c:v>
                </c:pt>
                <c:pt idx="785">
                  <c:v>43381</c:v>
                </c:pt>
                <c:pt idx="786">
                  <c:v>43380</c:v>
                </c:pt>
                <c:pt idx="787">
                  <c:v>43379</c:v>
                </c:pt>
                <c:pt idx="788">
                  <c:v>43378</c:v>
                </c:pt>
                <c:pt idx="789">
                  <c:v>43377</c:v>
                </c:pt>
                <c:pt idx="790">
                  <c:v>43376</c:v>
                </c:pt>
                <c:pt idx="791">
                  <c:v>43375</c:v>
                </c:pt>
                <c:pt idx="792">
                  <c:v>43374</c:v>
                </c:pt>
                <c:pt idx="793">
                  <c:v>43373</c:v>
                </c:pt>
                <c:pt idx="794">
                  <c:v>43372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43366</c:v>
                </c:pt>
                <c:pt idx="801">
                  <c:v>43365</c:v>
                </c:pt>
                <c:pt idx="802">
                  <c:v>43364</c:v>
                </c:pt>
                <c:pt idx="803">
                  <c:v>43363</c:v>
                </c:pt>
                <c:pt idx="804">
                  <c:v>43362</c:v>
                </c:pt>
                <c:pt idx="805">
                  <c:v>43361</c:v>
                </c:pt>
                <c:pt idx="806">
                  <c:v>43360</c:v>
                </c:pt>
                <c:pt idx="807">
                  <c:v>43359</c:v>
                </c:pt>
                <c:pt idx="808">
                  <c:v>43358</c:v>
                </c:pt>
                <c:pt idx="809">
                  <c:v>43357</c:v>
                </c:pt>
                <c:pt idx="810">
                  <c:v>43356</c:v>
                </c:pt>
                <c:pt idx="811">
                  <c:v>43355</c:v>
                </c:pt>
                <c:pt idx="812">
                  <c:v>43354</c:v>
                </c:pt>
                <c:pt idx="813">
                  <c:v>43353</c:v>
                </c:pt>
                <c:pt idx="814">
                  <c:v>43352</c:v>
                </c:pt>
                <c:pt idx="815">
                  <c:v>43351</c:v>
                </c:pt>
                <c:pt idx="816">
                  <c:v>43350</c:v>
                </c:pt>
                <c:pt idx="817">
                  <c:v>43349</c:v>
                </c:pt>
                <c:pt idx="818">
                  <c:v>43348</c:v>
                </c:pt>
                <c:pt idx="819">
                  <c:v>43347</c:v>
                </c:pt>
                <c:pt idx="820">
                  <c:v>43346</c:v>
                </c:pt>
                <c:pt idx="821">
                  <c:v>43345</c:v>
                </c:pt>
                <c:pt idx="822">
                  <c:v>43344</c:v>
                </c:pt>
                <c:pt idx="823">
                  <c:v>43343</c:v>
                </c:pt>
                <c:pt idx="824">
                  <c:v>43342</c:v>
                </c:pt>
                <c:pt idx="825">
                  <c:v>43341</c:v>
                </c:pt>
                <c:pt idx="826">
                  <c:v>43340</c:v>
                </c:pt>
                <c:pt idx="827">
                  <c:v>43339</c:v>
                </c:pt>
                <c:pt idx="828">
                  <c:v>43338</c:v>
                </c:pt>
                <c:pt idx="829">
                  <c:v>43337</c:v>
                </c:pt>
                <c:pt idx="830">
                  <c:v>43336</c:v>
                </c:pt>
                <c:pt idx="831">
                  <c:v>43335</c:v>
                </c:pt>
                <c:pt idx="832">
                  <c:v>43334</c:v>
                </c:pt>
                <c:pt idx="833">
                  <c:v>43333</c:v>
                </c:pt>
                <c:pt idx="834">
                  <c:v>43332</c:v>
                </c:pt>
                <c:pt idx="835">
                  <c:v>43331</c:v>
                </c:pt>
                <c:pt idx="836">
                  <c:v>43330</c:v>
                </c:pt>
                <c:pt idx="837">
                  <c:v>43329</c:v>
                </c:pt>
                <c:pt idx="838">
                  <c:v>43328</c:v>
                </c:pt>
                <c:pt idx="839">
                  <c:v>43327</c:v>
                </c:pt>
                <c:pt idx="840">
                  <c:v>43326</c:v>
                </c:pt>
                <c:pt idx="841">
                  <c:v>43325</c:v>
                </c:pt>
                <c:pt idx="842">
                  <c:v>43324</c:v>
                </c:pt>
                <c:pt idx="843">
                  <c:v>43323</c:v>
                </c:pt>
                <c:pt idx="844">
                  <c:v>43322</c:v>
                </c:pt>
                <c:pt idx="845">
                  <c:v>43321</c:v>
                </c:pt>
                <c:pt idx="846">
                  <c:v>43320</c:v>
                </c:pt>
                <c:pt idx="847">
                  <c:v>43319</c:v>
                </c:pt>
                <c:pt idx="848">
                  <c:v>43318</c:v>
                </c:pt>
                <c:pt idx="849">
                  <c:v>43317</c:v>
                </c:pt>
                <c:pt idx="850">
                  <c:v>43316</c:v>
                </c:pt>
                <c:pt idx="851">
                  <c:v>43315</c:v>
                </c:pt>
                <c:pt idx="852">
                  <c:v>43314</c:v>
                </c:pt>
                <c:pt idx="853">
                  <c:v>43313</c:v>
                </c:pt>
                <c:pt idx="854">
                  <c:v>43312</c:v>
                </c:pt>
                <c:pt idx="855">
                  <c:v>43311</c:v>
                </c:pt>
                <c:pt idx="856">
                  <c:v>43310</c:v>
                </c:pt>
                <c:pt idx="857">
                  <c:v>43309</c:v>
                </c:pt>
                <c:pt idx="858">
                  <c:v>43308</c:v>
                </c:pt>
                <c:pt idx="859">
                  <c:v>43307</c:v>
                </c:pt>
                <c:pt idx="860">
                  <c:v>43306</c:v>
                </c:pt>
                <c:pt idx="861">
                  <c:v>43305</c:v>
                </c:pt>
                <c:pt idx="862">
                  <c:v>43304</c:v>
                </c:pt>
                <c:pt idx="863">
                  <c:v>43303</c:v>
                </c:pt>
                <c:pt idx="864">
                  <c:v>43302</c:v>
                </c:pt>
                <c:pt idx="865">
                  <c:v>43301</c:v>
                </c:pt>
                <c:pt idx="866">
                  <c:v>43300</c:v>
                </c:pt>
                <c:pt idx="867">
                  <c:v>43299</c:v>
                </c:pt>
                <c:pt idx="868">
                  <c:v>43298</c:v>
                </c:pt>
                <c:pt idx="869">
                  <c:v>43297</c:v>
                </c:pt>
                <c:pt idx="870">
                  <c:v>43296</c:v>
                </c:pt>
                <c:pt idx="871">
                  <c:v>43295</c:v>
                </c:pt>
                <c:pt idx="872">
                  <c:v>43294</c:v>
                </c:pt>
                <c:pt idx="873">
                  <c:v>43293</c:v>
                </c:pt>
                <c:pt idx="874">
                  <c:v>43292</c:v>
                </c:pt>
                <c:pt idx="875">
                  <c:v>43291</c:v>
                </c:pt>
                <c:pt idx="876">
                  <c:v>43290</c:v>
                </c:pt>
                <c:pt idx="877">
                  <c:v>43289</c:v>
                </c:pt>
                <c:pt idx="878">
                  <c:v>43288</c:v>
                </c:pt>
                <c:pt idx="879">
                  <c:v>43287</c:v>
                </c:pt>
                <c:pt idx="880">
                  <c:v>43286</c:v>
                </c:pt>
                <c:pt idx="881">
                  <c:v>43285</c:v>
                </c:pt>
                <c:pt idx="882">
                  <c:v>43284</c:v>
                </c:pt>
                <c:pt idx="883">
                  <c:v>43283</c:v>
                </c:pt>
                <c:pt idx="884">
                  <c:v>43282</c:v>
                </c:pt>
                <c:pt idx="885">
                  <c:v>43281</c:v>
                </c:pt>
                <c:pt idx="886">
                  <c:v>43280</c:v>
                </c:pt>
                <c:pt idx="887">
                  <c:v>43279</c:v>
                </c:pt>
                <c:pt idx="888">
                  <c:v>43278</c:v>
                </c:pt>
                <c:pt idx="889">
                  <c:v>43277</c:v>
                </c:pt>
                <c:pt idx="890">
                  <c:v>43276</c:v>
                </c:pt>
                <c:pt idx="891">
                  <c:v>43275</c:v>
                </c:pt>
                <c:pt idx="892">
                  <c:v>43274</c:v>
                </c:pt>
                <c:pt idx="893">
                  <c:v>43273</c:v>
                </c:pt>
                <c:pt idx="894">
                  <c:v>43272</c:v>
                </c:pt>
                <c:pt idx="895">
                  <c:v>43271</c:v>
                </c:pt>
                <c:pt idx="896">
                  <c:v>43270</c:v>
                </c:pt>
                <c:pt idx="897">
                  <c:v>43269</c:v>
                </c:pt>
                <c:pt idx="898">
                  <c:v>43268</c:v>
                </c:pt>
                <c:pt idx="899">
                  <c:v>43267</c:v>
                </c:pt>
                <c:pt idx="900">
                  <c:v>43266</c:v>
                </c:pt>
                <c:pt idx="901">
                  <c:v>43265</c:v>
                </c:pt>
                <c:pt idx="902">
                  <c:v>43264</c:v>
                </c:pt>
                <c:pt idx="903">
                  <c:v>43263</c:v>
                </c:pt>
                <c:pt idx="904">
                  <c:v>43262</c:v>
                </c:pt>
                <c:pt idx="905">
                  <c:v>43261</c:v>
                </c:pt>
                <c:pt idx="906">
                  <c:v>43260</c:v>
                </c:pt>
                <c:pt idx="907">
                  <c:v>43259</c:v>
                </c:pt>
                <c:pt idx="908">
                  <c:v>43258</c:v>
                </c:pt>
                <c:pt idx="909">
                  <c:v>43257</c:v>
                </c:pt>
                <c:pt idx="910">
                  <c:v>43256</c:v>
                </c:pt>
                <c:pt idx="911">
                  <c:v>43255</c:v>
                </c:pt>
                <c:pt idx="912">
                  <c:v>43254</c:v>
                </c:pt>
                <c:pt idx="913">
                  <c:v>43253</c:v>
                </c:pt>
                <c:pt idx="914">
                  <c:v>43252</c:v>
                </c:pt>
                <c:pt idx="915">
                  <c:v>43251</c:v>
                </c:pt>
                <c:pt idx="916">
                  <c:v>43250</c:v>
                </c:pt>
                <c:pt idx="917">
                  <c:v>43249</c:v>
                </c:pt>
                <c:pt idx="918">
                  <c:v>43248</c:v>
                </c:pt>
                <c:pt idx="919">
                  <c:v>43247</c:v>
                </c:pt>
                <c:pt idx="920">
                  <c:v>43246</c:v>
                </c:pt>
                <c:pt idx="921">
                  <c:v>43245</c:v>
                </c:pt>
                <c:pt idx="922">
                  <c:v>43244</c:v>
                </c:pt>
                <c:pt idx="923">
                  <c:v>43243</c:v>
                </c:pt>
                <c:pt idx="924">
                  <c:v>43242</c:v>
                </c:pt>
                <c:pt idx="925">
                  <c:v>43241</c:v>
                </c:pt>
                <c:pt idx="926">
                  <c:v>43240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43236</c:v>
                </c:pt>
                <c:pt idx="931">
                  <c:v>43235</c:v>
                </c:pt>
                <c:pt idx="932">
                  <c:v>43234</c:v>
                </c:pt>
                <c:pt idx="933">
                  <c:v>43233</c:v>
                </c:pt>
                <c:pt idx="934">
                  <c:v>43232</c:v>
                </c:pt>
                <c:pt idx="935">
                  <c:v>43231</c:v>
                </c:pt>
                <c:pt idx="936">
                  <c:v>43230</c:v>
                </c:pt>
                <c:pt idx="937">
                  <c:v>43229</c:v>
                </c:pt>
                <c:pt idx="938">
                  <c:v>43228</c:v>
                </c:pt>
                <c:pt idx="939">
                  <c:v>43227</c:v>
                </c:pt>
                <c:pt idx="940">
                  <c:v>43226</c:v>
                </c:pt>
                <c:pt idx="941">
                  <c:v>43225</c:v>
                </c:pt>
                <c:pt idx="942">
                  <c:v>43224</c:v>
                </c:pt>
                <c:pt idx="943">
                  <c:v>43223</c:v>
                </c:pt>
                <c:pt idx="944">
                  <c:v>43222</c:v>
                </c:pt>
                <c:pt idx="945">
                  <c:v>43221</c:v>
                </c:pt>
                <c:pt idx="946">
                  <c:v>43220</c:v>
                </c:pt>
                <c:pt idx="947">
                  <c:v>43219</c:v>
                </c:pt>
                <c:pt idx="948">
                  <c:v>43218</c:v>
                </c:pt>
                <c:pt idx="949">
                  <c:v>43217</c:v>
                </c:pt>
                <c:pt idx="950">
                  <c:v>43216</c:v>
                </c:pt>
                <c:pt idx="951">
                  <c:v>43215</c:v>
                </c:pt>
                <c:pt idx="952">
                  <c:v>43214</c:v>
                </c:pt>
                <c:pt idx="953">
                  <c:v>43213</c:v>
                </c:pt>
                <c:pt idx="954">
                  <c:v>43212</c:v>
                </c:pt>
                <c:pt idx="955">
                  <c:v>43211</c:v>
                </c:pt>
                <c:pt idx="956">
                  <c:v>43210</c:v>
                </c:pt>
                <c:pt idx="957">
                  <c:v>43209</c:v>
                </c:pt>
                <c:pt idx="958">
                  <c:v>43208</c:v>
                </c:pt>
                <c:pt idx="959">
                  <c:v>43207</c:v>
                </c:pt>
                <c:pt idx="960">
                  <c:v>43206</c:v>
                </c:pt>
                <c:pt idx="961">
                  <c:v>43205</c:v>
                </c:pt>
                <c:pt idx="962">
                  <c:v>43204</c:v>
                </c:pt>
                <c:pt idx="963">
                  <c:v>43203</c:v>
                </c:pt>
                <c:pt idx="964">
                  <c:v>43202</c:v>
                </c:pt>
                <c:pt idx="965">
                  <c:v>43201</c:v>
                </c:pt>
                <c:pt idx="966">
                  <c:v>43200</c:v>
                </c:pt>
                <c:pt idx="967">
                  <c:v>43199</c:v>
                </c:pt>
                <c:pt idx="968">
                  <c:v>43198</c:v>
                </c:pt>
                <c:pt idx="969">
                  <c:v>43197</c:v>
                </c:pt>
                <c:pt idx="970">
                  <c:v>43196</c:v>
                </c:pt>
                <c:pt idx="971">
                  <c:v>43195</c:v>
                </c:pt>
                <c:pt idx="972">
                  <c:v>43194</c:v>
                </c:pt>
                <c:pt idx="973">
                  <c:v>43193</c:v>
                </c:pt>
                <c:pt idx="974">
                  <c:v>43192</c:v>
                </c:pt>
                <c:pt idx="975">
                  <c:v>43191</c:v>
                </c:pt>
                <c:pt idx="976">
                  <c:v>43190</c:v>
                </c:pt>
                <c:pt idx="977">
                  <c:v>43189</c:v>
                </c:pt>
                <c:pt idx="978">
                  <c:v>43188</c:v>
                </c:pt>
                <c:pt idx="979">
                  <c:v>43187</c:v>
                </c:pt>
                <c:pt idx="980">
                  <c:v>43186</c:v>
                </c:pt>
                <c:pt idx="981">
                  <c:v>43185</c:v>
                </c:pt>
                <c:pt idx="982">
                  <c:v>43184</c:v>
                </c:pt>
                <c:pt idx="983">
                  <c:v>43183</c:v>
                </c:pt>
                <c:pt idx="984">
                  <c:v>43182</c:v>
                </c:pt>
                <c:pt idx="985">
                  <c:v>43181</c:v>
                </c:pt>
                <c:pt idx="986">
                  <c:v>43180</c:v>
                </c:pt>
                <c:pt idx="987">
                  <c:v>43179</c:v>
                </c:pt>
                <c:pt idx="988">
                  <c:v>43178</c:v>
                </c:pt>
                <c:pt idx="989">
                  <c:v>43177</c:v>
                </c:pt>
                <c:pt idx="990">
                  <c:v>43176</c:v>
                </c:pt>
                <c:pt idx="991">
                  <c:v>43175</c:v>
                </c:pt>
                <c:pt idx="992">
                  <c:v>43174</c:v>
                </c:pt>
                <c:pt idx="993">
                  <c:v>43173</c:v>
                </c:pt>
                <c:pt idx="994">
                  <c:v>43172</c:v>
                </c:pt>
                <c:pt idx="995">
                  <c:v>43171</c:v>
                </c:pt>
                <c:pt idx="996">
                  <c:v>43170</c:v>
                </c:pt>
                <c:pt idx="997">
                  <c:v>43169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43163</c:v>
                </c:pt>
                <c:pt idx="1004">
                  <c:v>43162</c:v>
                </c:pt>
                <c:pt idx="1005">
                  <c:v>43161</c:v>
                </c:pt>
                <c:pt idx="1006">
                  <c:v>43160</c:v>
                </c:pt>
                <c:pt idx="1007">
                  <c:v>43159</c:v>
                </c:pt>
                <c:pt idx="1008">
                  <c:v>43158</c:v>
                </c:pt>
                <c:pt idx="1009">
                  <c:v>43157</c:v>
                </c:pt>
                <c:pt idx="1010">
                  <c:v>43156</c:v>
                </c:pt>
                <c:pt idx="1011">
                  <c:v>43155</c:v>
                </c:pt>
                <c:pt idx="1012">
                  <c:v>43154</c:v>
                </c:pt>
                <c:pt idx="1013">
                  <c:v>43153</c:v>
                </c:pt>
                <c:pt idx="1014">
                  <c:v>43152</c:v>
                </c:pt>
                <c:pt idx="1015">
                  <c:v>43151</c:v>
                </c:pt>
                <c:pt idx="1016">
                  <c:v>43150</c:v>
                </c:pt>
                <c:pt idx="1017">
                  <c:v>43149</c:v>
                </c:pt>
                <c:pt idx="1018">
                  <c:v>43148</c:v>
                </c:pt>
                <c:pt idx="1019">
                  <c:v>43147</c:v>
                </c:pt>
                <c:pt idx="1020">
                  <c:v>43146</c:v>
                </c:pt>
                <c:pt idx="1021">
                  <c:v>43145</c:v>
                </c:pt>
                <c:pt idx="1022">
                  <c:v>43144</c:v>
                </c:pt>
                <c:pt idx="1023">
                  <c:v>43143</c:v>
                </c:pt>
                <c:pt idx="1024">
                  <c:v>43142</c:v>
                </c:pt>
                <c:pt idx="1025">
                  <c:v>43141</c:v>
                </c:pt>
                <c:pt idx="1026">
                  <c:v>43140</c:v>
                </c:pt>
                <c:pt idx="1027">
                  <c:v>43139</c:v>
                </c:pt>
                <c:pt idx="1028">
                  <c:v>43138</c:v>
                </c:pt>
                <c:pt idx="1029">
                  <c:v>43137</c:v>
                </c:pt>
                <c:pt idx="1030">
                  <c:v>43136</c:v>
                </c:pt>
                <c:pt idx="1031">
                  <c:v>43135</c:v>
                </c:pt>
                <c:pt idx="1032">
                  <c:v>43134</c:v>
                </c:pt>
                <c:pt idx="1033">
                  <c:v>43133</c:v>
                </c:pt>
                <c:pt idx="1034">
                  <c:v>43132</c:v>
                </c:pt>
                <c:pt idx="1035">
                  <c:v>43131</c:v>
                </c:pt>
                <c:pt idx="1036">
                  <c:v>43130</c:v>
                </c:pt>
                <c:pt idx="1037">
                  <c:v>43129</c:v>
                </c:pt>
                <c:pt idx="1038">
                  <c:v>43128</c:v>
                </c:pt>
                <c:pt idx="1039">
                  <c:v>43127</c:v>
                </c:pt>
                <c:pt idx="1040">
                  <c:v>43126</c:v>
                </c:pt>
                <c:pt idx="1041">
                  <c:v>43125</c:v>
                </c:pt>
                <c:pt idx="1042">
                  <c:v>43124</c:v>
                </c:pt>
                <c:pt idx="1043">
                  <c:v>43123</c:v>
                </c:pt>
                <c:pt idx="1044">
                  <c:v>43122</c:v>
                </c:pt>
                <c:pt idx="1045">
                  <c:v>43121</c:v>
                </c:pt>
                <c:pt idx="1046">
                  <c:v>43120</c:v>
                </c:pt>
                <c:pt idx="1047">
                  <c:v>43119</c:v>
                </c:pt>
                <c:pt idx="1048">
                  <c:v>43118</c:v>
                </c:pt>
                <c:pt idx="1049">
                  <c:v>43117</c:v>
                </c:pt>
                <c:pt idx="1050">
                  <c:v>43116</c:v>
                </c:pt>
                <c:pt idx="1051">
                  <c:v>43115</c:v>
                </c:pt>
                <c:pt idx="1052">
                  <c:v>43114</c:v>
                </c:pt>
                <c:pt idx="1053">
                  <c:v>43113</c:v>
                </c:pt>
                <c:pt idx="1054">
                  <c:v>43112</c:v>
                </c:pt>
                <c:pt idx="1055">
                  <c:v>43111</c:v>
                </c:pt>
                <c:pt idx="1056">
                  <c:v>43110</c:v>
                </c:pt>
                <c:pt idx="1057">
                  <c:v>43109</c:v>
                </c:pt>
                <c:pt idx="1058">
                  <c:v>43108</c:v>
                </c:pt>
                <c:pt idx="1059">
                  <c:v>43107</c:v>
                </c:pt>
                <c:pt idx="1060">
                  <c:v>43106</c:v>
                </c:pt>
                <c:pt idx="1061">
                  <c:v>43105</c:v>
                </c:pt>
                <c:pt idx="1062">
                  <c:v>43104</c:v>
                </c:pt>
                <c:pt idx="1063">
                  <c:v>43103</c:v>
                </c:pt>
                <c:pt idx="1064">
                  <c:v>43102</c:v>
                </c:pt>
                <c:pt idx="1065">
                  <c:v>43101</c:v>
                </c:pt>
                <c:pt idx="1066">
                  <c:v>43100</c:v>
                </c:pt>
                <c:pt idx="1067">
                  <c:v>43099</c:v>
                </c:pt>
                <c:pt idx="1068">
                  <c:v>43098</c:v>
                </c:pt>
                <c:pt idx="1069">
                  <c:v>43097</c:v>
                </c:pt>
                <c:pt idx="1070">
                  <c:v>43096</c:v>
                </c:pt>
                <c:pt idx="1071">
                  <c:v>43095</c:v>
                </c:pt>
                <c:pt idx="1072">
                  <c:v>43094</c:v>
                </c:pt>
                <c:pt idx="1073">
                  <c:v>43093</c:v>
                </c:pt>
                <c:pt idx="1074">
                  <c:v>43092</c:v>
                </c:pt>
                <c:pt idx="1075">
                  <c:v>43091</c:v>
                </c:pt>
                <c:pt idx="1076">
                  <c:v>43090</c:v>
                </c:pt>
                <c:pt idx="1077">
                  <c:v>43089</c:v>
                </c:pt>
                <c:pt idx="1078">
                  <c:v>43088</c:v>
                </c:pt>
                <c:pt idx="1079">
                  <c:v>43087</c:v>
                </c:pt>
                <c:pt idx="1080">
                  <c:v>43086</c:v>
                </c:pt>
                <c:pt idx="1081">
                  <c:v>43085</c:v>
                </c:pt>
                <c:pt idx="1082">
                  <c:v>43084</c:v>
                </c:pt>
                <c:pt idx="1083">
                  <c:v>43083</c:v>
                </c:pt>
                <c:pt idx="1084">
                  <c:v>43082</c:v>
                </c:pt>
                <c:pt idx="1085">
                  <c:v>43081</c:v>
                </c:pt>
                <c:pt idx="1086">
                  <c:v>43080</c:v>
                </c:pt>
                <c:pt idx="1087">
                  <c:v>43079</c:v>
                </c:pt>
                <c:pt idx="1088">
                  <c:v>43078</c:v>
                </c:pt>
                <c:pt idx="1089">
                  <c:v>43077</c:v>
                </c:pt>
                <c:pt idx="1090">
                  <c:v>43076</c:v>
                </c:pt>
                <c:pt idx="1091">
                  <c:v>43075</c:v>
                </c:pt>
                <c:pt idx="1092">
                  <c:v>43074</c:v>
                </c:pt>
                <c:pt idx="1093">
                  <c:v>43073</c:v>
                </c:pt>
                <c:pt idx="1094">
                  <c:v>43072</c:v>
                </c:pt>
                <c:pt idx="1095">
                  <c:v>43071</c:v>
                </c:pt>
                <c:pt idx="1096">
                  <c:v>43070</c:v>
                </c:pt>
                <c:pt idx="1097">
                  <c:v>43069</c:v>
                </c:pt>
                <c:pt idx="1098">
                  <c:v>43068</c:v>
                </c:pt>
                <c:pt idx="1099">
                  <c:v>43067</c:v>
                </c:pt>
                <c:pt idx="1100">
                  <c:v>43066</c:v>
                </c:pt>
                <c:pt idx="1101">
                  <c:v>43065</c:v>
                </c:pt>
                <c:pt idx="1102">
                  <c:v>43064</c:v>
                </c:pt>
                <c:pt idx="1103">
                  <c:v>43063</c:v>
                </c:pt>
                <c:pt idx="1104">
                  <c:v>43062</c:v>
                </c:pt>
                <c:pt idx="1105">
                  <c:v>43061</c:v>
                </c:pt>
                <c:pt idx="1106">
                  <c:v>43060</c:v>
                </c:pt>
                <c:pt idx="1107">
                  <c:v>43059</c:v>
                </c:pt>
                <c:pt idx="1108">
                  <c:v>43058</c:v>
                </c:pt>
                <c:pt idx="1109">
                  <c:v>43057</c:v>
                </c:pt>
                <c:pt idx="1110">
                  <c:v>43056</c:v>
                </c:pt>
                <c:pt idx="1111">
                  <c:v>43055</c:v>
                </c:pt>
                <c:pt idx="1112">
                  <c:v>43054</c:v>
                </c:pt>
                <c:pt idx="1113">
                  <c:v>43053</c:v>
                </c:pt>
                <c:pt idx="1114">
                  <c:v>43052</c:v>
                </c:pt>
                <c:pt idx="1115">
                  <c:v>43051</c:v>
                </c:pt>
                <c:pt idx="1116">
                  <c:v>43050</c:v>
                </c:pt>
                <c:pt idx="1117">
                  <c:v>43049</c:v>
                </c:pt>
                <c:pt idx="1118">
                  <c:v>43048</c:v>
                </c:pt>
                <c:pt idx="1119">
                  <c:v>43047</c:v>
                </c:pt>
                <c:pt idx="1120">
                  <c:v>43046</c:v>
                </c:pt>
                <c:pt idx="1121">
                  <c:v>43045</c:v>
                </c:pt>
                <c:pt idx="1122">
                  <c:v>43044</c:v>
                </c:pt>
                <c:pt idx="1123">
                  <c:v>43043</c:v>
                </c:pt>
                <c:pt idx="1124">
                  <c:v>43042</c:v>
                </c:pt>
                <c:pt idx="1125">
                  <c:v>43041</c:v>
                </c:pt>
                <c:pt idx="1126">
                  <c:v>43040</c:v>
                </c:pt>
                <c:pt idx="1127">
                  <c:v>43039</c:v>
                </c:pt>
                <c:pt idx="1128">
                  <c:v>43038</c:v>
                </c:pt>
                <c:pt idx="1129">
                  <c:v>43037</c:v>
                </c:pt>
                <c:pt idx="1130">
                  <c:v>43036</c:v>
                </c:pt>
                <c:pt idx="1131">
                  <c:v>43035</c:v>
                </c:pt>
                <c:pt idx="1132">
                  <c:v>43034</c:v>
                </c:pt>
                <c:pt idx="1133">
                  <c:v>43033</c:v>
                </c:pt>
                <c:pt idx="1134">
                  <c:v>43032</c:v>
                </c:pt>
                <c:pt idx="1135">
                  <c:v>43031</c:v>
                </c:pt>
                <c:pt idx="1136">
                  <c:v>43030</c:v>
                </c:pt>
                <c:pt idx="1137">
                  <c:v>43029</c:v>
                </c:pt>
                <c:pt idx="1138">
                  <c:v>43028</c:v>
                </c:pt>
                <c:pt idx="1139">
                  <c:v>43027</c:v>
                </c:pt>
                <c:pt idx="1140">
                  <c:v>43026</c:v>
                </c:pt>
                <c:pt idx="1141">
                  <c:v>43025</c:v>
                </c:pt>
                <c:pt idx="1142">
                  <c:v>43024</c:v>
                </c:pt>
                <c:pt idx="1143">
                  <c:v>43023</c:v>
                </c:pt>
                <c:pt idx="1144">
                  <c:v>43022</c:v>
                </c:pt>
                <c:pt idx="1145">
                  <c:v>43021</c:v>
                </c:pt>
                <c:pt idx="1146">
                  <c:v>43020</c:v>
                </c:pt>
                <c:pt idx="1147">
                  <c:v>43019</c:v>
                </c:pt>
                <c:pt idx="1148">
                  <c:v>43018</c:v>
                </c:pt>
                <c:pt idx="1149">
                  <c:v>43017</c:v>
                </c:pt>
                <c:pt idx="1150">
                  <c:v>43016</c:v>
                </c:pt>
                <c:pt idx="1151">
                  <c:v>43015</c:v>
                </c:pt>
                <c:pt idx="1152">
                  <c:v>43014</c:v>
                </c:pt>
                <c:pt idx="1153">
                  <c:v>43013</c:v>
                </c:pt>
                <c:pt idx="1154">
                  <c:v>43012</c:v>
                </c:pt>
                <c:pt idx="1155">
                  <c:v>43011</c:v>
                </c:pt>
                <c:pt idx="1156">
                  <c:v>43010</c:v>
                </c:pt>
                <c:pt idx="1157">
                  <c:v>43009</c:v>
                </c:pt>
                <c:pt idx="1158">
                  <c:v>43008</c:v>
                </c:pt>
                <c:pt idx="1159">
                  <c:v>43007</c:v>
                </c:pt>
                <c:pt idx="1160">
                  <c:v>43006</c:v>
                </c:pt>
                <c:pt idx="1161">
                  <c:v>43005</c:v>
                </c:pt>
                <c:pt idx="1162">
                  <c:v>43004</c:v>
                </c:pt>
                <c:pt idx="1163">
                  <c:v>43003</c:v>
                </c:pt>
                <c:pt idx="1164">
                  <c:v>43002</c:v>
                </c:pt>
                <c:pt idx="1165">
                  <c:v>43001</c:v>
                </c:pt>
                <c:pt idx="1166">
                  <c:v>43000</c:v>
                </c:pt>
                <c:pt idx="1167">
                  <c:v>42999</c:v>
                </c:pt>
                <c:pt idx="1168">
                  <c:v>42998</c:v>
                </c:pt>
                <c:pt idx="1169">
                  <c:v>42997</c:v>
                </c:pt>
                <c:pt idx="1170">
                  <c:v>42996</c:v>
                </c:pt>
                <c:pt idx="1171">
                  <c:v>42995</c:v>
                </c:pt>
                <c:pt idx="1172">
                  <c:v>42994</c:v>
                </c:pt>
                <c:pt idx="1173">
                  <c:v>42993</c:v>
                </c:pt>
                <c:pt idx="1174">
                  <c:v>42992</c:v>
                </c:pt>
                <c:pt idx="1175">
                  <c:v>42991</c:v>
                </c:pt>
                <c:pt idx="1176">
                  <c:v>42990</c:v>
                </c:pt>
                <c:pt idx="1177">
                  <c:v>42989</c:v>
                </c:pt>
                <c:pt idx="1178">
                  <c:v>42988</c:v>
                </c:pt>
                <c:pt idx="1179">
                  <c:v>42987</c:v>
                </c:pt>
                <c:pt idx="1180">
                  <c:v>42986</c:v>
                </c:pt>
                <c:pt idx="1181">
                  <c:v>42985</c:v>
                </c:pt>
                <c:pt idx="1182">
                  <c:v>42984</c:v>
                </c:pt>
                <c:pt idx="1183">
                  <c:v>42983</c:v>
                </c:pt>
                <c:pt idx="1184">
                  <c:v>42982</c:v>
                </c:pt>
                <c:pt idx="1185">
                  <c:v>42981</c:v>
                </c:pt>
                <c:pt idx="1186">
                  <c:v>42980</c:v>
                </c:pt>
                <c:pt idx="1187">
                  <c:v>42979</c:v>
                </c:pt>
                <c:pt idx="1188">
                  <c:v>42978</c:v>
                </c:pt>
                <c:pt idx="1189">
                  <c:v>42977</c:v>
                </c:pt>
                <c:pt idx="1190">
                  <c:v>42976</c:v>
                </c:pt>
                <c:pt idx="1191">
                  <c:v>42975</c:v>
                </c:pt>
                <c:pt idx="1192">
                  <c:v>42974</c:v>
                </c:pt>
                <c:pt idx="1193">
                  <c:v>42973</c:v>
                </c:pt>
                <c:pt idx="1194">
                  <c:v>42972</c:v>
                </c:pt>
                <c:pt idx="1195">
                  <c:v>42971</c:v>
                </c:pt>
                <c:pt idx="1196">
                  <c:v>42970</c:v>
                </c:pt>
                <c:pt idx="1197">
                  <c:v>42969</c:v>
                </c:pt>
                <c:pt idx="1198">
                  <c:v>42968</c:v>
                </c:pt>
                <c:pt idx="1199">
                  <c:v>42967</c:v>
                </c:pt>
                <c:pt idx="1200">
                  <c:v>42966</c:v>
                </c:pt>
                <c:pt idx="1201">
                  <c:v>42965</c:v>
                </c:pt>
                <c:pt idx="1202">
                  <c:v>42964</c:v>
                </c:pt>
                <c:pt idx="1203">
                  <c:v>42963</c:v>
                </c:pt>
                <c:pt idx="1204">
                  <c:v>42962</c:v>
                </c:pt>
                <c:pt idx="1205">
                  <c:v>42961</c:v>
                </c:pt>
                <c:pt idx="1206">
                  <c:v>42960</c:v>
                </c:pt>
                <c:pt idx="1207">
                  <c:v>42959</c:v>
                </c:pt>
                <c:pt idx="1208">
                  <c:v>42958</c:v>
                </c:pt>
                <c:pt idx="1209">
                  <c:v>42957</c:v>
                </c:pt>
                <c:pt idx="1210">
                  <c:v>42956</c:v>
                </c:pt>
                <c:pt idx="1211">
                  <c:v>42955</c:v>
                </c:pt>
                <c:pt idx="1212">
                  <c:v>42954</c:v>
                </c:pt>
                <c:pt idx="1213">
                  <c:v>42953</c:v>
                </c:pt>
                <c:pt idx="1214">
                  <c:v>42952</c:v>
                </c:pt>
                <c:pt idx="1215">
                  <c:v>42951</c:v>
                </c:pt>
                <c:pt idx="1216">
                  <c:v>42950</c:v>
                </c:pt>
                <c:pt idx="1217">
                  <c:v>42949</c:v>
                </c:pt>
                <c:pt idx="1218">
                  <c:v>42948</c:v>
                </c:pt>
                <c:pt idx="1219">
                  <c:v>42947</c:v>
                </c:pt>
                <c:pt idx="1220">
                  <c:v>42946</c:v>
                </c:pt>
                <c:pt idx="1221">
                  <c:v>42945</c:v>
                </c:pt>
                <c:pt idx="1222">
                  <c:v>42944</c:v>
                </c:pt>
                <c:pt idx="1223">
                  <c:v>42943</c:v>
                </c:pt>
                <c:pt idx="1224">
                  <c:v>42942</c:v>
                </c:pt>
                <c:pt idx="1225">
                  <c:v>42941</c:v>
                </c:pt>
                <c:pt idx="1226">
                  <c:v>42940</c:v>
                </c:pt>
                <c:pt idx="1227">
                  <c:v>42939</c:v>
                </c:pt>
                <c:pt idx="1228">
                  <c:v>42938</c:v>
                </c:pt>
                <c:pt idx="1229">
                  <c:v>42937</c:v>
                </c:pt>
                <c:pt idx="1230">
                  <c:v>42936</c:v>
                </c:pt>
                <c:pt idx="1231">
                  <c:v>42935</c:v>
                </c:pt>
                <c:pt idx="1232">
                  <c:v>42934</c:v>
                </c:pt>
                <c:pt idx="1233">
                  <c:v>42933</c:v>
                </c:pt>
                <c:pt idx="1234">
                  <c:v>42932</c:v>
                </c:pt>
                <c:pt idx="1235">
                  <c:v>42931</c:v>
                </c:pt>
                <c:pt idx="1236">
                  <c:v>42930</c:v>
                </c:pt>
                <c:pt idx="1237">
                  <c:v>42929</c:v>
                </c:pt>
                <c:pt idx="1238">
                  <c:v>42928</c:v>
                </c:pt>
                <c:pt idx="1239">
                  <c:v>42927</c:v>
                </c:pt>
                <c:pt idx="1240">
                  <c:v>42926</c:v>
                </c:pt>
                <c:pt idx="1241">
                  <c:v>42925</c:v>
                </c:pt>
                <c:pt idx="1242">
                  <c:v>42924</c:v>
                </c:pt>
                <c:pt idx="1243">
                  <c:v>42923</c:v>
                </c:pt>
                <c:pt idx="1244">
                  <c:v>42922</c:v>
                </c:pt>
                <c:pt idx="1245">
                  <c:v>42921</c:v>
                </c:pt>
                <c:pt idx="1246">
                  <c:v>42920</c:v>
                </c:pt>
                <c:pt idx="1247">
                  <c:v>42919</c:v>
                </c:pt>
                <c:pt idx="1248">
                  <c:v>42918</c:v>
                </c:pt>
                <c:pt idx="1249">
                  <c:v>42917</c:v>
                </c:pt>
                <c:pt idx="1250">
                  <c:v>42916</c:v>
                </c:pt>
                <c:pt idx="1251">
                  <c:v>42915</c:v>
                </c:pt>
                <c:pt idx="1252">
                  <c:v>42914</c:v>
                </c:pt>
                <c:pt idx="1253">
                  <c:v>42913</c:v>
                </c:pt>
                <c:pt idx="1254">
                  <c:v>42912</c:v>
                </c:pt>
                <c:pt idx="1255">
                  <c:v>42911</c:v>
                </c:pt>
                <c:pt idx="1256">
                  <c:v>42910</c:v>
                </c:pt>
                <c:pt idx="1257">
                  <c:v>42909</c:v>
                </c:pt>
                <c:pt idx="1258">
                  <c:v>42908</c:v>
                </c:pt>
                <c:pt idx="1259">
                  <c:v>42907</c:v>
                </c:pt>
                <c:pt idx="1260">
                  <c:v>42906</c:v>
                </c:pt>
                <c:pt idx="1261">
                  <c:v>42905</c:v>
                </c:pt>
                <c:pt idx="1262">
                  <c:v>42904</c:v>
                </c:pt>
                <c:pt idx="1263">
                  <c:v>42903</c:v>
                </c:pt>
                <c:pt idx="1264">
                  <c:v>42902</c:v>
                </c:pt>
                <c:pt idx="1265">
                  <c:v>42901</c:v>
                </c:pt>
                <c:pt idx="1266">
                  <c:v>42900</c:v>
                </c:pt>
                <c:pt idx="1267">
                  <c:v>42899</c:v>
                </c:pt>
                <c:pt idx="1268">
                  <c:v>42898</c:v>
                </c:pt>
                <c:pt idx="1269">
                  <c:v>42897</c:v>
                </c:pt>
                <c:pt idx="1270">
                  <c:v>42896</c:v>
                </c:pt>
                <c:pt idx="1271">
                  <c:v>42895</c:v>
                </c:pt>
                <c:pt idx="1272">
                  <c:v>42894</c:v>
                </c:pt>
                <c:pt idx="1273">
                  <c:v>42893</c:v>
                </c:pt>
                <c:pt idx="1274">
                  <c:v>42892</c:v>
                </c:pt>
                <c:pt idx="1275">
                  <c:v>42891</c:v>
                </c:pt>
                <c:pt idx="1276">
                  <c:v>42890</c:v>
                </c:pt>
                <c:pt idx="1277">
                  <c:v>42889</c:v>
                </c:pt>
                <c:pt idx="1278">
                  <c:v>42888</c:v>
                </c:pt>
                <c:pt idx="1279">
                  <c:v>42887</c:v>
                </c:pt>
                <c:pt idx="1280">
                  <c:v>42886</c:v>
                </c:pt>
                <c:pt idx="1281">
                  <c:v>42885</c:v>
                </c:pt>
                <c:pt idx="1282">
                  <c:v>42884</c:v>
                </c:pt>
                <c:pt idx="1283">
                  <c:v>42883</c:v>
                </c:pt>
                <c:pt idx="1284">
                  <c:v>42882</c:v>
                </c:pt>
                <c:pt idx="1285">
                  <c:v>42881</c:v>
                </c:pt>
                <c:pt idx="1286">
                  <c:v>42880</c:v>
                </c:pt>
                <c:pt idx="1287">
                  <c:v>42879</c:v>
                </c:pt>
                <c:pt idx="1288">
                  <c:v>42878</c:v>
                </c:pt>
                <c:pt idx="1289">
                  <c:v>42877</c:v>
                </c:pt>
                <c:pt idx="1290">
                  <c:v>42876</c:v>
                </c:pt>
                <c:pt idx="1291">
                  <c:v>42875</c:v>
                </c:pt>
                <c:pt idx="1292">
                  <c:v>42874</c:v>
                </c:pt>
                <c:pt idx="1293">
                  <c:v>42873</c:v>
                </c:pt>
                <c:pt idx="1294">
                  <c:v>42872</c:v>
                </c:pt>
                <c:pt idx="1295">
                  <c:v>42871</c:v>
                </c:pt>
                <c:pt idx="1296">
                  <c:v>42870</c:v>
                </c:pt>
                <c:pt idx="1297">
                  <c:v>42869</c:v>
                </c:pt>
                <c:pt idx="1298">
                  <c:v>42868</c:v>
                </c:pt>
                <c:pt idx="1299">
                  <c:v>42867</c:v>
                </c:pt>
                <c:pt idx="1300">
                  <c:v>42866</c:v>
                </c:pt>
                <c:pt idx="1301">
                  <c:v>42865</c:v>
                </c:pt>
                <c:pt idx="1302">
                  <c:v>42864</c:v>
                </c:pt>
                <c:pt idx="1303">
                  <c:v>42863</c:v>
                </c:pt>
                <c:pt idx="1304">
                  <c:v>42862</c:v>
                </c:pt>
                <c:pt idx="1305">
                  <c:v>42861</c:v>
                </c:pt>
                <c:pt idx="1306">
                  <c:v>42860</c:v>
                </c:pt>
                <c:pt idx="1307">
                  <c:v>42859</c:v>
                </c:pt>
                <c:pt idx="1308">
                  <c:v>42858</c:v>
                </c:pt>
                <c:pt idx="1309">
                  <c:v>42857</c:v>
                </c:pt>
                <c:pt idx="1310">
                  <c:v>42856</c:v>
                </c:pt>
                <c:pt idx="1311">
                  <c:v>42855</c:v>
                </c:pt>
                <c:pt idx="1312">
                  <c:v>42854</c:v>
                </c:pt>
                <c:pt idx="1313">
                  <c:v>42853</c:v>
                </c:pt>
                <c:pt idx="1314">
                  <c:v>42852</c:v>
                </c:pt>
                <c:pt idx="1315">
                  <c:v>42851</c:v>
                </c:pt>
                <c:pt idx="1316">
                  <c:v>42850</c:v>
                </c:pt>
                <c:pt idx="1317">
                  <c:v>42849</c:v>
                </c:pt>
                <c:pt idx="1318">
                  <c:v>42848</c:v>
                </c:pt>
                <c:pt idx="1319">
                  <c:v>42847</c:v>
                </c:pt>
                <c:pt idx="1320">
                  <c:v>42846</c:v>
                </c:pt>
                <c:pt idx="1321">
                  <c:v>42845</c:v>
                </c:pt>
                <c:pt idx="1322">
                  <c:v>42844</c:v>
                </c:pt>
                <c:pt idx="1323">
                  <c:v>42843</c:v>
                </c:pt>
                <c:pt idx="1324">
                  <c:v>42842</c:v>
                </c:pt>
                <c:pt idx="1325">
                  <c:v>42841</c:v>
                </c:pt>
                <c:pt idx="1326">
                  <c:v>42840</c:v>
                </c:pt>
                <c:pt idx="1327">
                  <c:v>42839</c:v>
                </c:pt>
                <c:pt idx="1328">
                  <c:v>42838</c:v>
                </c:pt>
                <c:pt idx="1329">
                  <c:v>42837</c:v>
                </c:pt>
                <c:pt idx="1330">
                  <c:v>42836</c:v>
                </c:pt>
                <c:pt idx="1331">
                  <c:v>42835</c:v>
                </c:pt>
                <c:pt idx="1332">
                  <c:v>42834</c:v>
                </c:pt>
                <c:pt idx="1333">
                  <c:v>42833</c:v>
                </c:pt>
                <c:pt idx="1334">
                  <c:v>42832</c:v>
                </c:pt>
                <c:pt idx="1335">
                  <c:v>42831</c:v>
                </c:pt>
                <c:pt idx="1336">
                  <c:v>42830</c:v>
                </c:pt>
                <c:pt idx="1337">
                  <c:v>42829</c:v>
                </c:pt>
                <c:pt idx="1338">
                  <c:v>42828</c:v>
                </c:pt>
                <c:pt idx="1339">
                  <c:v>42827</c:v>
                </c:pt>
                <c:pt idx="1340">
                  <c:v>42826</c:v>
                </c:pt>
                <c:pt idx="1341">
                  <c:v>42825</c:v>
                </c:pt>
                <c:pt idx="1342">
                  <c:v>42824</c:v>
                </c:pt>
                <c:pt idx="1343">
                  <c:v>42823</c:v>
                </c:pt>
                <c:pt idx="1344">
                  <c:v>42822</c:v>
                </c:pt>
                <c:pt idx="1345">
                  <c:v>42821</c:v>
                </c:pt>
                <c:pt idx="1346">
                  <c:v>42820</c:v>
                </c:pt>
                <c:pt idx="1347">
                  <c:v>42819</c:v>
                </c:pt>
                <c:pt idx="1348">
                  <c:v>42818</c:v>
                </c:pt>
                <c:pt idx="1349">
                  <c:v>42817</c:v>
                </c:pt>
                <c:pt idx="1350">
                  <c:v>42816</c:v>
                </c:pt>
                <c:pt idx="1351">
                  <c:v>42815</c:v>
                </c:pt>
                <c:pt idx="1352">
                  <c:v>42814</c:v>
                </c:pt>
                <c:pt idx="1353">
                  <c:v>42813</c:v>
                </c:pt>
                <c:pt idx="1354">
                  <c:v>42812</c:v>
                </c:pt>
                <c:pt idx="1355">
                  <c:v>42811</c:v>
                </c:pt>
                <c:pt idx="1356">
                  <c:v>42810</c:v>
                </c:pt>
                <c:pt idx="1357">
                  <c:v>42809</c:v>
                </c:pt>
                <c:pt idx="1358">
                  <c:v>42808</c:v>
                </c:pt>
                <c:pt idx="1359">
                  <c:v>42807</c:v>
                </c:pt>
                <c:pt idx="1360">
                  <c:v>42806</c:v>
                </c:pt>
                <c:pt idx="1361">
                  <c:v>42805</c:v>
                </c:pt>
                <c:pt idx="1362">
                  <c:v>42804</c:v>
                </c:pt>
                <c:pt idx="1363">
                  <c:v>42803</c:v>
                </c:pt>
                <c:pt idx="1364">
                  <c:v>42802</c:v>
                </c:pt>
                <c:pt idx="1365">
                  <c:v>42801</c:v>
                </c:pt>
                <c:pt idx="1366">
                  <c:v>42800</c:v>
                </c:pt>
                <c:pt idx="1367">
                  <c:v>42799</c:v>
                </c:pt>
                <c:pt idx="1368">
                  <c:v>42798</c:v>
                </c:pt>
                <c:pt idx="1369">
                  <c:v>42797</c:v>
                </c:pt>
                <c:pt idx="1370">
                  <c:v>42796</c:v>
                </c:pt>
                <c:pt idx="1371">
                  <c:v>42795</c:v>
                </c:pt>
                <c:pt idx="1372">
                  <c:v>42794</c:v>
                </c:pt>
                <c:pt idx="1373">
                  <c:v>42793</c:v>
                </c:pt>
                <c:pt idx="1374">
                  <c:v>42792</c:v>
                </c:pt>
                <c:pt idx="1375">
                  <c:v>42791</c:v>
                </c:pt>
                <c:pt idx="1376">
                  <c:v>42790</c:v>
                </c:pt>
                <c:pt idx="1377">
                  <c:v>42789</c:v>
                </c:pt>
                <c:pt idx="1378">
                  <c:v>42788</c:v>
                </c:pt>
                <c:pt idx="1379">
                  <c:v>42787</c:v>
                </c:pt>
                <c:pt idx="1380">
                  <c:v>42786</c:v>
                </c:pt>
                <c:pt idx="1381">
                  <c:v>42785</c:v>
                </c:pt>
                <c:pt idx="1382">
                  <c:v>42784</c:v>
                </c:pt>
                <c:pt idx="1383">
                  <c:v>42783</c:v>
                </c:pt>
                <c:pt idx="1384">
                  <c:v>42782</c:v>
                </c:pt>
                <c:pt idx="1385">
                  <c:v>42781</c:v>
                </c:pt>
                <c:pt idx="1386">
                  <c:v>42780</c:v>
                </c:pt>
                <c:pt idx="1387">
                  <c:v>42779</c:v>
                </c:pt>
                <c:pt idx="1388">
                  <c:v>42778</c:v>
                </c:pt>
                <c:pt idx="1389">
                  <c:v>42777</c:v>
                </c:pt>
                <c:pt idx="1390">
                  <c:v>42776</c:v>
                </c:pt>
                <c:pt idx="1391">
                  <c:v>42775</c:v>
                </c:pt>
                <c:pt idx="1392">
                  <c:v>42774</c:v>
                </c:pt>
                <c:pt idx="1393">
                  <c:v>42773</c:v>
                </c:pt>
                <c:pt idx="1394">
                  <c:v>42772</c:v>
                </c:pt>
                <c:pt idx="1395">
                  <c:v>42771</c:v>
                </c:pt>
                <c:pt idx="1396">
                  <c:v>42770</c:v>
                </c:pt>
                <c:pt idx="1397">
                  <c:v>42769</c:v>
                </c:pt>
                <c:pt idx="1398">
                  <c:v>42768</c:v>
                </c:pt>
                <c:pt idx="1399">
                  <c:v>42767</c:v>
                </c:pt>
                <c:pt idx="1400">
                  <c:v>42766</c:v>
                </c:pt>
                <c:pt idx="1401">
                  <c:v>42765</c:v>
                </c:pt>
                <c:pt idx="1402">
                  <c:v>42764</c:v>
                </c:pt>
                <c:pt idx="1403">
                  <c:v>42763</c:v>
                </c:pt>
                <c:pt idx="1404">
                  <c:v>42762</c:v>
                </c:pt>
                <c:pt idx="1405">
                  <c:v>42761</c:v>
                </c:pt>
                <c:pt idx="1406">
                  <c:v>42760</c:v>
                </c:pt>
                <c:pt idx="1407">
                  <c:v>42759</c:v>
                </c:pt>
                <c:pt idx="1408">
                  <c:v>42758</c:v>
                </c:pt>
                <c:pt idx="1409">
                  <c:v>42757</c:v>
                </c:pt>
                <c:pt idx="1410">
                  <c:v>42756</c:v>
                </c:pt>
                <c:pt idx="1411">
                  <c:v>42755</c:v>
                </c:pt>
                <c:pt idx="1412">
                  <c:v>42754</c:v>
                </c:pt>
                <c:pt idx="1413">
                  <c:v>42753</c:v>
                </c:pt>
                <c:pt idx="1414">
                  <c:v>42752</c:v>
                </c:pt>
                <c:pt idx="1415">
                  <c:v>42751</c:v>
                </c:pt>
                <c:pt idx="1416">
                  <c:v>42750</c:v>
                </c:pt>
                <c:pt idx="1417">
                  <c:v>42749</c:v>
                </c:pt>
                <c:pt idx="1418">
                  <c:v>42748</c:v>
                </c:pt>
                <c:pt idx="1419">
                  <c:v>42747</c:v>
                </c:pt>
                <c:pt idx="1420">
                  <c:v>42746</c:v>
                </c:pt>
                <c:pt idx="1421">
                  <c:v>42745</c:v>
                </c:pt>
                <c:pt idx="1422">
                  <c:v>42744</c:v>
                </c:pt>
                <c:pt idx="1423">
                  <c:v>42743</c:v>
                </c:pt>
                <c:pt idx="1424">
                  <c:v>42742</c:v>
                </c:pt>
                <c:pt idx="1425">
                  <c:v>42741</c:v>
                </c:pt>
                <c:pt idx="1426">
                  <c:v>42740</c:v>
                </c:pt>
                <c:pt idx="1427">
                  <c:v>42739</c:v>
                </c:pt>
                <c:pt idx="1428">
                  <c:v>42738</c:v>
                </c:pt>
                <c:pt idx="1429">
                  <c:v>42737</c:v>
                </c:pt>
                <c:pt idx="1430">
                  <c:v>42736</c:v>
                </c:pt>
                <c:pt idx="1431">
                  <c:v>42735</c:v>
                </c:pt>
                <c:pt idx="1432">
                  <c:v>42734</c:v>
                </c:pt>
                <c:pt idx="1433">
                  <c:v>42733</c:v>
                </c:pt>
                <c:pt idx="1434">
                  <c:v>42732</c:v>
                </c:pt>
                <c:pt idx="1435">
                  <c:v>42731</c:v>
                </c:pt>
                <c:pt idx="1436">
                  <c:v>42730</c:v>
                </c:pt>
                <c:pt idx="1437">
                  <c:v>42729</c:v>
                </c:pt>
                <c:pt idx="1438">
                  <c:v>42728</c:v>
                </c:pt>
                <c:pt idx="1439">
                  <c:v>42727</c:v>
                </c:pt>
                <c:pt idx="1440">
                  <c:v>42726</c:v>
                </c:pt>
                <c:pt idx="1441">
                  <c:v>42725</c:v>
                </c:pt>
                <c:pt idx="1442">
                  <c:v>42724</c:v>
                </c:pt>
                <c:pt idx="1443">
                  <c:v>42723</c:v>
                </c:pt>
                <c:pt idx="1444">
                  <c:v>42722</c:v>
                </c:pt>
                <c:pt idx="1445">
                  <c:v>42721</c:v>
                </c:pt>
                <c:pt idx="1446">
                  <c:v>42720</c:v>
                </c:pt>
                <c:pt idx="1447">
                  <c:v>42719</c:v>
                </c:pt>
                <c:pt idx="1448">
                  <c:v>42718</c:v>
                </c:pt>
                <c:pt idx="1449">
                  <c:v>42717</c:v>
                </c:pt>
                <c:pt idx="1450">
                  <c:v>42716</c:v>
                </c:pt>
                <c:pt idx="1451">
                  <c:v>42715</c:v>
                </c:pt>
                <c:pt idx="1452">
                  <c:v>42714</c:v>
                </c:pt>
                <c:pt idx="1453">
                  <c:v>42713</c:v>
                </c:pt>
                <c:pt idx="1454">
                  <c:v>42712</c:v>
                </c:pt>
                <c:pt idx="1455">
                  <c:v>42711</c:v>
                </c:pt>
                <c:pt idx="1456">
                  <c:v>42710</c:v>
                </c:pt>
                <c:pt idx="1457">
                  <c:v>42709</c:v>
                </c:pt>
                <c:pt idx="1458">
                  <c:v>42708</c:v>
                </c:pt>
                <c:pt idx="1459">
                  <c:v>42707</c:v>
                </c:pt>
                <c:pt idx="1460">
                  <c:v>42706</c:v>
                </c:pt>
                <c:pt idx="1461">
                  <c:v>42705</c:v>
                </c:pt>
                <c:pt idx="1462">
                  <c:v>42704</c:v>
                </c:pt>
                <c:pt idx="1463">
                  <c:v>42703</c:v>
                </c:pt>
                <c:pt idx="1464">
                  <c:v>42702</c:v>
                </c:pt>
                <c:pt idx="1465">
                  <c:v>42701</c:v>
                </c:pt>
                <c:pt idx="1466">
                  <c:v>42700</c:v>
                </c:pt>
                <c:pt idx="1467">
                  <c:v>42699</c:v>
                </c:pt>
                <c:pt idx="1468">
                  <c:v>42698</c:v>
                </c:pt>
                <c:pt idx="1469">
                  <c:v>42697</c:v>
                </c:pt>
                <c:pt idx="1470">
                  <c:v>42696</c:v>
                </c:pt>
                <c:pt idx="1471">
                  <c:v>42695</c:v>
                </c:pt>
                <c:pt idx="1472">
                  <c:v>42694</c:v>
                </c:pt>
                <c:pt idx="1473">
                  <c:v>42693</c:v>
                </c:pt>
                <c:pt idx="1474">
                  <c:v>42692</c:v>
                </c:pt>
                <c:pt idx="1475">
                  <c:v>42691</c:v>
                </c:pt>
                <c:pt idx="1476">
                  <c:v>42690</c:v>
                </c:pt>
                <c:pt idx="1477">
                  <c:v>42689</c:v>
                </c:pt>
                <c:pt idx="1478">
                  <c:v>42688</c:v>
                </c:pt>
                <c:pt idx="1479">
                  <c:v>42687</c:v>
                </c:pt>
                <c:pt idx="1480">
                  <c:v>42686</c:v>
                </c:pt>
                <c:pt idx="1481">
                  <c:v>42685</c:v>
                </c:pt>
                <c:pt idx="1482">
                  <c:v>42684</c:v>
                </c:pt>
                <c:pt idx="1483">
                  <c:v>42683</c:v>
                </c:pt>
                <c:pt idx="1484">
                  <c:v>42682</c:v>
                </c:pt>
                <c:pt idx="1485">
                  <c:v>42681</c:v>
                </c:pt>
                <c:pt idx="1486">
                  <c:v>42680</c:v>
                </c:pt>
                <c:pt idx="1487">
                  <c:v>42679</c:v>
                </c:pt>
                <c:pt idx="1488">
                  <c:v>42678</c:v>
                </c:pt>
                <c:pt idx="1489">
                  <c:v>42677</c:v>
                </c:pt>
                <c:pt idx="1490">
                  <c:v>42676</c:v>
                </c:pt>
                <c:pt idx="1491">
                  <c:v>42675</c:v>
                </c:pt>
                <c:pt idx="1492">
                  <c:v>42674</c:v>
                </c:pt>
                <c:pt idx="1493">
                  <c:v>42673</c:v>
                </c:pt>
                <c:pt idx="1494">
                  <c:v>42672</c:v>
                </c:pt>
                <c:pt idx="1495">
                  <c:v>42671</c:v>
                </c:pt>
                <c:pt idx="1496">
                  <c:v>42670</c:v>
                </c:pt>
                <c:pt idx="1497">
                  <c:v>42669</c:v>
                </c:pt>
                <c:pt idx="1498">
                  <c:v>42668</c:v>
                </c:pt>
                <c:pt idx="1499">
                  <c:v>42667</c:v>
                </c:pt>
                <c:pt idx="1500">
                  <c:v>42666</c:v>
                </c:pt>
                <c:pt idx="1501">
                  <c:v>42665</c:v>
                </c:pt>
                <c:pt idx="1502">
                  <c:v>42664</c:v>
                </c:pt>
                <c:pt idx="1503">
                  <c:v>42663</c:v>
                </c:pt>
                <c:pt idx="1504">
                  <c:v>42662</c:v>
                </c:pt>
                <c:pt idx="1505">
                  <c:v>42661</c:v>
                </c:pt>
                <c:pt idx="1506">
                  <c:v>42660</c:v>
                </c:pt>
                <c:pt idx="1507">
                  <c:v>42659</c:v>
                </c:pt>
                <c:pt idx="1508">
                  <c:v>42658</c:v>
                </c:pt>
                <c:pt idx="1509">
                  <c:v>42657</c:v>
                </c:pt>
                <c:pt idx="1510">
                  <c:v>42656</c:v>
                </c:pt>
                <c:pt idx="1511">
                  <c:v>42655</c:v>
                </c:pt>
                <c:pt idx="1512">
                  <c:v>42654</c:v>
                </c:pt>
                <c:pt idx="1513">
                  <c:v>42653</c:v>
                </c:pt>
                <c:pt idx="1514">
                  <c:v>42652</c:v>
                </c:pt>
                <c:pt idx="1515">
                  <c:v>42651</c:v>
                </c:pt>
                <c:pt idx="1516">
                  <c:v>42650</c:v>
                </c:pt>
                <c:pt idx="1517">
                  <c:v>42649</c:v>
                </c:pt>
                <c:pt idx="1518">
                  <c:v>42648</c:v>
                </c:pt>
                <c:pt idx="1519">
                  <c:v>42647</c:v>
                </c:pt>
                <c:pt idx="1520">
                  <c:v>42646</c:v>
                </c:pt>
                <c:pt idx="1521">
                  <c:v>42645</c:v>
                </c:pt>
                <c:pt idx="1522">
                  <c:v>42644</c:v>
                </c:pt>
                <c:pt idx="1523">
                  <c:v>42643</c:v>
                </c:pt>
                <c:pt idx="1524">
                  <c:v>42642</c:v>
                </c:pt>
                <c:pt idx="1525">
                  <c:v>42641</c:v>
                </c:pt>
                <c:pt idx="1526">
                  <c:v>42640</c:v>
                </c:pt>
                <c:pt idx="1527">
                  <c:v>42639</c:v>
                </c:pt>
                <c:pt idx="1528">
                  <c:v>42638</c:v>
                </c:pt>
                <c:pt idx="1529">
                  <c:v>42637</c:v>
                </c:pt>
                <c:pt idx="1530">
                  <c:v>42636</c:v>
                </c:pt>
                <c:pt idx="1531">
                  <c:v>42635</c:v>
                </c:pt>
                <c:pt idx="1532">
                  <c:v>42634</c:v>
                </c:pt>
                <c:pt idx="1533">
                  <c:v>42633</c:v>
                </c:pt>
                <c:pt idx="1534">
                  <c:v>42632</c:v>
                </c:pt>
                <c:pt idx="1535">
                  <c:v>42631</c:v>
                </c:pt>
                <c:pt idx="1536">
                  <c:v>42630</c:v>
                </c:pt>
                <c:pt idx="1537">
                  <c:v>42629</c:v>
                </c:pt>
                <c:pt idx="1538">
                  <c:v>42628</c:v>
                </c:pt>
                <c:pt idx="1539">
                  <c:v>42627</c:v>
                </c:pt>
                <c:pt idx="1540">
                  <c:v>42626</c:v>
                </c:pt>
                <c:pt idx="1541">
                  <c:v>42625</c:v>
                </c:pt>
                <c:pt idx="1542">
                  <c:v>42624</c:v>
                </c:pt>
                <c:pt idx="1543">
                  <c:v>42623</c:v>
                </c:pt>
                <c:pt idx="1544">
                  <c:v>42622</c:v>
                </c:pt>
                <c:pt idx="1545">
                  <c:v>42621</c:v>
                </c:pt>
                <c:pt idx="1546">
                  <c:v>42620</c:v>
                </c:pt>
                <c:pt idx="1547">
                  <c:v>42619</c:v>
                </c:pt>
                <c:pt idx="1548">
                  <c:v>42618</c:v>
                </c:pt>
                <c:pt idx="1549">
                  <c:v>42617</c:v>
                </c:pt>
                <c:pt idx="1550">
                  <c:v>42616</c:v>
                </c:pt>
                <c:pt idx="1551">
                  <c:v>42615</c:v>
                </c:pt>
                <c:pt idx="1552">
                  <c:v>42614</c:v>
                </c:pt>
                <c:pt idx="1553">
                  <c:v>42613</c:v>
                </c:pt>
                <c:pt idx="1554">
                  <c:v>42612</c:v>
                </c:pt>
                <c:pt idx="1555">
                  <c:v>42611</c:v>
                </c:pt>
                <c:pt idx="1556">
                  <c:v>42610</c:v>
                </c:pt>
                <c:pt idx="1557">
                  <c:v>42609</c:v>
                </c:pt>
                <c:pt idx="1558">
                  <c:v>42608</c:v>
                </c:pt>
                <c:pt idx="1559">
                  <c:v>42607</c:v>
                </c:pt>
                <c:pt idx="1560">
                  <c:v>42606</c:v>
                </c:pt>
                <c:pt idx="1561">
                  <c:v>42605</c:v>
                </c:pt>
                <c:pt idx="1562">
                  <c:v>42604</c:v>
                </c:pt>
                <c:pt idx="1563">
                  <c:v>42603</c:v>
                </c:pt>
                <c:pt idx="1564">
                  <c:v>42602</c:v>
                </c:pt>
                <c:pt idx="1565">
                  <c:v>42601</c:v>
                </c:pt>
                <c:pt idx="1566">
                  <c:v>42600</c:v>
                </c:pt>
                <c:pt idx="1567">
                  <c:v>42599</c:v>
                </c:pt>
                <c:pt idx="1568">
                  <c:v>42598</c:v>
                </c:pt>
                <c:pt idx="1569">
                  <c:v>42597</c:v>
                </c:pt>
                <c:pt idx="1570">
                  <c:v>42596</c:v>
                </c:pt>
                <c:pt idx="1571">
                  <c:v>42595</c:v>
                </c:pt>
                <c:pt idx="1572">
                  <c:v>42594</c:v>
                </c:pt>
                <c:pt idx="1573">
                  <c:v>42593</c:v>
                </c:pt>
                <c:pt idx="1574">
                  <c:v>42592</c:v>
                </c:pt>
                <c:pt idx="1575">
                  <c:v>42591</c:v>
                </c:pt>
                <c:pt idx="1576">
                  <c:v>42590</c:v>
                </c:pt>
                <c:pt idx="1577">
                  <c:v>42589</c:v>
                </c:pt>
                <c:pt idx="1578">
                  <c:v>42588</c:v>
                </c:pt>
                <c:pt idx="1579">
                  <c:v>42587</c:v>
                </c:pt>
                <c:pt idx="1580">
                  <c:v>42586</c:v>
                </c:pt>
                <c:pt idx="1581">
                  <c:v>42585</c:v>
                </c:pt>
                <c:pt idx="1582">
                  <c:v>42584</c:v>
                </c:pt>
                <c:pt idx="1583">
                  <c:v>42583</c:v>
                </c:pt>
                <c:pt idx="1584">
                  <c:v>42582</c:v>
                </c:pt>
                <c:pt idx="1585">
                  <c:v>42581</c:v>
                </c:pt>
                <c:pt idx="1586">
                  <c:v>42580</c:v>
                </c:pt>
                <c:pt idx="1587">
                  <c:v>42579</c:v>
                </c:pt>
                <c:pt idx="1588">
                  <c:v>42578</c:v>
                </c:pt>
                <c:pt idx="1589">
                  <c:v>42577</c:v>
                </c:pt>
                <c:pt idx="1590">
                  <c:v>42576</c:v>
                </c:pt>
                <c:pt idx="1591">
                  <c:v>42575</c:v>
                </c:pt>
                <c:pt idx="1592">
                  <c:v>42574</c:v>
                </c:pt>
                <c:pt idx="1593">
                  <c:v>42573</c:v>
                </c:pt>
                <c:pt idx="1594">
                  <c:v>42572</c:v>
                </c:pt>
                <c:pt idx="1595">
                  <c:v>42571</c:v>
                </c:pt>
                <c:pt idx="1596">
                  <c:v>42570</c:v>
                </c:pt>
                <c:pt idx="1597">
                  <c:v>42569</c:v>
                </c:pt>
                <c:pt idx="1598">
                  <c:v>42568</c:v>
                </c:pt>
                <c:pt idx="1599">
                  <c:v>42567</c:v>
                </c:pt>
                <c:pt idx="1600">
                  <c:v>42566</c:v>
                </c:pt>
                <c:pt idx="1601">
                  <c:v>42565</c:v>
                </c:pt>
                <c:pt idx="1602">
                  <c:v>42564</c:v>
                </c:pt>
                <c:pt idx="1603">
                  <c:v>42563</c:v>
                </c:pt>
                <c:pt idx="1604">
                  <c:v>42562</c:v>
                </c:pt>
                <c:pt idx="1605">
                  <c:v>42561</c:v>
                </c:pt>
                <c:pt idx="1606">
                  <c:v>42560</c:v>
                </c:pt>
                <c:pt idx="1607">
                  <c:v>42559</c:v>
                </c:pt>
                <c:pt idx="1608">
                  <c:v>42558</c:v>
                </c:pt>
                <c:pt idx="1609">
                  <c:v>42557</c:v>
                </c:pt>
                <c:pt idx="1610">
                  <c:v>42556</c:v>
                </c:pt>
                <c:pt idx="1611">
                  <c:v>42555</c:v>
                </c:pt>
                <c:pt idx="1612">
                  <c:v>42554</c:v>
                </c:pt>
                <c:pt idx="1613">
                  <c:v>42553</c:v>
                </c:pt>
                <c:pt idx="1614">
                  <c:v>42552</c:v>
                </c:pt>
                <c:pt idx="1615">
                  <c:v>42551</c:v>
                </c:pt>
                <c:pt idx="1616">
                  <c:v>42550</c:v>
                </c:pt>
                <c:pt idx="1617">
                  <c:v>42549</c:v>
                </c:pt>
                <c:pt idx="1618">
                  <c:v>42548</c:v>
                </c:pt>
                <c:pt idx="1619">
                  <c:v>42547</c:v>
                </c:pt>
                <c:pt idx="1620">
                  <c:v>42546</c:v>
                </c:pt>
                <c:pt idx="1621">
                  <c:v>42545</c:v>
                </c:pt>
                <c:pt idx="1622">
                  <c:v>42544</c:v>
                </c:pt>
                <c:pt idx="1623">
                  <c:v>42543</c:v>
                </c:pt>
                <c:pt idx="1624">
                  <c:v>42542</c:v>
                </c:pt>
                <c:pt idx="1625">
                  <c:v>42541</c:v>
                </c:pt>
                <c:pt idx="1626">
                  <c:v>42540</c:v>
                </c:pt>
                <c:pt idx="1627">
                  <c:v>42539</c:v>
                </c:pt>
                <c:pt idx="1628">
                  <c:v>42538</c:v>
                </c:pt>
                <c:pt idx="1629">
                  <c:v>42537</c:v>
                </c:pt>
                <c:pt idx="1630">
                  <c:v>42536</c:v>
                </c:pt>
                <c:pt idx="1631">
                  <c:v>42535</c:v>
                </c:pt>
                <c:pt idx="1632">
                  <c:v>42534</c:v>
                </c:pt>
                <c:pt idx="1633">
                  <c:v>42533</c:v>
                </c:pt>
                <c:pt idx="1634">
                  <c:v>42532</c:v>
                </c:pt>
                <c:pt idx="1635">
                  <c:v>42531</c:v>
                </c:pt>
                <c:pt idx="1636">
                  <c:v>42530</c:v>
                </c:pt>
                <c:pt idx="1637">
                  <c:v>42529</c:v>
                </c:pt>
                <c:pt idx="1638">
                  <c:v>42528</c:v>
                </c:pt>
                <c:pt idx="1639">
                  <c:v>42527</c:v>
                </c:pt>
                <c:pt idx="1640">
                  <c:v>42526</c:v>
                </c:pt>
                <c:pt idx="1641">
                  <c:v>42525</c:v>
                </c:pt>
                <c:pt idx="1642">
                  <c:v>42524</c:v>
                </c:pt>
                <c:pt idx="1643">
                  <c:v>42523</c:v>
                </c:pt>
                <c:pt idx="1644">
                  <c:v>42522</c:v>
                </c:pt>
                <c:pt idx="1645">
                  <c:v>42521</c:v>
                </c:pt>
                <c:pt idx="1646">
                  <c:v>42520</c:v>
                </c:pt>
                <c:pt idx="1647">
                  <c:v>42519</c:v>
                </c:pt>
                <c:pt idx="1648">
                  <c:v>42518</c:v>
                </c:pt>
                <c:pt idx="1649">
                  <c:v>42517</c:v>
                </c:pt>
                <c:pt idx="1650">
                  <c:v>42516</c:v>
                </c:pt>
                <c:pt idx="1651">
                  <c:v>42515</c:v>
                </c:pt>
                <c:pt idx="1652">
                  <c:v>42514</c:v>
                </c:pt>
                <c:pt idx="1653">
                  <c:v>42513</c:v>
                </c:pt>
                <c:pt idx="1654">
                  <c:v>42512</c:v>
                </c:pt>
                <c:pt idx="1655">
                  <c:v>42511</c:v>
                </c:pt>
                <c:pt idx="1656">
                  <c:v>42510</c:v>
                </c:pt>
                <c:pt idx="1657">
                  <c:v>42509</c:v>
                </c:pt>
                <c:pt idx="1658">
                  <c:v>42508</c:v>
                </c:pt>
                <c:pt idx="1659">
                  <c:v>42507</c:v>
                </c:pt>
                <c:pt idx="1660">
                  <c:v>42506</c:v>
                </c:pt>
                <c:pt idx="1661">
                  <c:v>42505</c:v>
                </c:pt>
                <c:pt idx="1662">
                  <c:v>42504</c:v>
                </c:pt>
                <c:pt idx="1663">
                  <c:v>42503</c:v>
                </c:pt>
                <c:pt idx="1664">
                  <c:v>42502</c:v>
                </c:pt>
                <c:pt idx="1665">
                  <c:v>42501</c:v>
                </c:pt>
                <c:pt idx="1666">
                  <c:v>42500</c:v>
                </c:pt>
                <c:pt idx="1667">
                  <c:v>42499</c:v>
                </c:pt>
                <c:pt idx="1668">
                  <c:v>42498</c:v>
                </c:pt>
                <c:pt idx="1669">
                  <c:v>42497</c:v>
                </c:pt>
                <c:pt idx="1670">
                  <c:v>42496</c:v>
                </c:pt>
                <c:pt idx="1671">
                  <c:v>42495</c:v>
                </c:pt>
                <c:pt idx="1672">
                  <c:v>42494</c:v>
                </c:pt>
                <c:pt idx="1673">
                  <c:v>42493</c:v>
                </c:pt>
                <c:pt idx="1674">
                  <c:v>42492</c:v>
                </c:pt>
                <c:pt idx="1675">
                  <c:v>42491</c:v>
                </c:pt>
                <c:pt idx="1676">
                  <c:v>42490</c:v>
                </c:pt>
                <c:pt idx="1677">
                  <c:v>42489</c:v>
                </c:pt>
                <c:pt idx="1678">
                  <c:v>42488</c:v>
                </c:pt>
                <c:pt idx="1679">
                  <c:v>42487</c:v>
                </c:pt>
                <c:pt idx="1680">
                  <c:v>42486</c:v>
                </c:pt>
                <c:pt idx="1681">
                  <c:v>42485</c:v>
                </c:pt>
                <c:pt idx="1682">
                  <c:v>42484</c:v>
                </c:pt>
                <c:pt idx="1683">
                  <c:v>42483</c:v>
                </c:pt>
                <c:pt idx="1684">
                  <c:v>42482</c:v>
                </c:pt>
                <c:pt idx="1685">
                  <c:v>42481</c:v>
                </c:pt>
                <c:pt idx="1686">
                  <c:v>42480</c:v>
                </c:pt>
                <c:pt idx="1687">
                  <c:v>42479</c:v>
                </c:pt>
                <c:pt idx="1688">
                  <c:v>42478</c:v>
                </c:pt>
                <c:pt idx="1689">
                  <c:v>42477</c:v>
                </c:pt>
                <c:pt idx="1690">
                  <c:v>42476</c:v>
                </c:pt>
                <c:pt idx="1691">
                  <c:v>42475</c:v>
                </c:pt>
                <c:pt idx="1692">
                  <c:v>42474</c:v>
                </c:pt>
                <c:pt idx="1693">
                  <c:v>42473</c:v>
                </c:pt>
                <c:pt idx="1694">
                  <c:v>42472</c:v>
                </c:pt>
                <c:pt idx="1695">
                  <c:v>42471</c:v>
                </c:pt>
                <c:pt idx="1696">
                  <c:v>42470</c:v>
                </c:pt>
                <c:pt idx="1697">
                  <c:v>42469</c:v>
                </c:pt>
                <c:pt idx="1698">
                  <c:v>42468</c:v>
                </c:pt>
                <c:pt idx="1699">
                  <c:v>42467</c:v>
                </c:pt>
                <c:pt idx="1700">
                  <c:v>42466</c:v>
                </c:pt>
                <c:pt idx="1701">
                  <c:v>42465</c:v>
                </c:pt>
                <c:pt idx="1702">
                  <c:v>42464</c:v>
                </c:pt>
                <c:pt idx="1703">
                  <c:v>42463</c:v>
                </c:pt>
                <c:pt idx="1704">
                  <c:v>42462</c:v>
                </c:pt>
                <c:pt idx="1705">
                  <c:v>42461</c:v>
                </c:pt>
                <c:pt idx="1706">
                  <c:v>42460</c:v>
                </c:pt>
                <c:pt idx="1707">
                  <c:v>42459</c:v>
                </c:pt>
                <c:pt idx="1708">
                  <c:v>42458</c:v>
                </c:pt>
                <c:pt idx="1709">
                  <c:v>42457</c:v>
                </c:pt>
                <c:pt idx="1710">
                  <c:v>42456</c:v>
                </c:pt>
                <c:pt idx="1711">
                  <c:v>42455</c:v>
                </c:pt>
                <c:pt idx="1712">
                  <c:v>42454</c:v>
                </c:pt>
                <c:pt idx="1713">
                  <c:v>42453</c:v>
                </c:pt>
                <c:pt idx="1714">
                  <c:v>42452</c:v>
                </c:pt>
                <c:pt idx="1715">
                  <c:v>42451</c:v>
                </c:pt>
                <c:pt idx="1716">
                  <c:v>42450</c:v>
                </c:pt>
                <c:pt idx="1717">
                  <c:v>42449</c:v>
                </c:pt>
                <c:pt idx="1718">
                  <c:v>42448</c:v>
                </c:pt>
                <c:pt idx="1719">
                  <c:v>42447</c:v>
                </c:pt>
                <c:pt idx="1720">
                  <c:v>42446</c:v>
                </c:pt>
                <c:pt idx="1721">
                  <c:v>42445</c:v>
                </c:pt>
                <c:pt idx="1722">
                  <c:v>42444</c:v>
                </c:pt>
                <c:pt idx="1723">
                  <c:v>42443</c:v>
                </c:pt>
                <c:pt idx="1724">
                  <c:v>42442</c:v>
                </c:pt>
                <c:pt idx="1725">
                  <c:v>42441</c:v>
                </c:pt>
                <c:pt idx="1726">
                  <c:v>42440</c:v>
                </c:pt>
                <c:pt idx="1727">
                  <c:v>42439</c:v>
                </c:pt>
                <c:pt idx="1728">
                  <c:v>42438</c:v>
                </c:pt>
                <c:pt idx="1729">
                  <c:v>42437</c:v>
                </c:pt>
                <c:pt idx="1730">
                  <c:v>42436</c:v>
                </c:pt>
                <c:pt idx="1731">
                  <c:v>42435</c:v>
                </c:pt>
                <c:pt idx="1732">
                  <c:v>42434</c:v>
                </c:pt>
                <c:pt idx="1733">
                  <c:v>42433</c:v>
                </c:pt>
                <c:pt idx="1734">
                  <c:v>42432</c:v>
                </c:pt>
                <c:pt idx="1735">
                  <c:v>42431</c:v>
                </c:pt>
                <c:pt idx="1736">
                  <c:v>42430</c:v>
                </c:pt>
                <c:pt idx="1737">
                  <c:v>42429</c:v>
                </c:pt>
                <c:pt idx="1738">
                  <c:v>42428</c:v>
                </c:pt>
                <c:pt idx="1739">
                  <c:v>42427</c:v>
                </c:pt>
                <c:pt idx="1740">
                  <c:v>42426</c:v>
                </c:pt>
                <c:pt idx="1741">
                  <c:v>42425</c:v>
                </c:pt>
                <c:pt idx="1742">
                  <c:v>42424</c:v>
                </c:pt>
                <c:pt idx="1743">
                  <c:v>42423</c:v>
                </c:pt>
                <c:pt idx="1744">
                  <c:v>42422</c:v>
                </c:pt>
                <c:pt idx="1745">
                  <c:v>42421</c:v>
                </c:pt>
                <c:pt idx="1746">
                  <c:v>42420</c:v>
                </c:pt>
                <c:pt idx="1747">
                  <c:v>42419</c:v>
                </c:pt>
                <c:pt idx="1748">
                  <c:v>42418</c:v>
                </c:pt>
                <c:pt idx="1749">
                  <c:v>42417</c:v>
                </c:pt>
                <c:pt idx="1750">
                  <c:v>42416</c:v>
                </c:pt>
                <c:pt idx="1751">
                  <c:v>42415</c:v>
                </c:pt>
                <c:pt idx="1752">
                  <c:v>42414</c:v>
                </c:pt>
                <c:pt idx="1753">
                  <c:v>42413</c:v>
                </c:pt>
                <c:pt idx="1754">
                  <c:v>42412</c:v>
                </c:pt>
                <c:pt idx="1755">
                  <c:v>42411</c:v>
                </c:pt>
                <c:pt idx="1756">
                  <c:v>42410</c:v>
                </c:pt>
                <c:pt idx="1757">
                  <c:v>42409</c:v>
                </c:pt>
                <c:pt idx="1758">
                  <c:v>42408</c:v>
                </c:pt>
                <c:pt idx="1759">
                  <c:v>42407</c:v>
                </c:pt>
                <c:pt idx="1760">
                  <c:v>42406</c:v>
                </c:pt>
                <c:pt idx="1761">
                  <c:v>42405</c:v>
                </c:pt>
                <c:pt idx="1762">
                  <c:v>42404</c:v>
                </c:pt>
                <c:pt idx="1763">
                  <c:v>42403</c:v>
                </c:pt>
                <c:pt idx="1764">
                  <c:v>42402</c:v>
                </c:pt>
                <c:pt idx="1765">
                  <c:v>42401</c:v>
                </c:pt>
                <c:pt idx="1766">
                  <c:v>42400</c:v>
                </c:pt>
                <c:pt idx="1767">
                  <c:v>42399</c:v>
                </c:pt>
                <c:pt idx="1768">
                  <c:v>42398</c:v>
                </c:pt>
                <c:pt idx="1769">
                  <c:v>42397</c:v>
                </c:pt>
                <c:pt idx="1770">
                  <c:v>42396</c:v>
                </c:pt>
                <c:pt idx="1771">
                  <c:v>42395</c:v>
                </c:pt>
                <c:pt idx="1772">
                  <c:v>42394</c:v>
                </c:pt>
                <c:pt idx="1773">
                  <c:v>42393</c:v>
                </c:pt>
                <c:pt idx="1774">
                  <c:v>42392</c:v>
                </c:pt>
                <c:pt idx="1775">
                  <c:v>42391</c:v>
                </c:pt>
                <c:pt idx="1776">
                  <c:v>42390</c:v>
                </c:pt>
                <c:pt idx="1777">
                  <c:v>42389</c:v>
                </c:pt>
                <c:pt idx="1778">
                  <c:v>42388</c:v>
                </c:pt>
                <c:pt idx="1779">
                  <c:v>42387</c:v>
                </c:pt>
                <c:pt idx="1780">
                  <c:v>42386</c:v>
                </c:pt>
                <c:pt idx="1781">
                  <c:v>42385</c:v>
                </c:pt>
                <c:pt idx="1782">
                  <c:v>42384</c:v>
                </c:pt>
                <c:pt idx="1783">
                  <c:v>42383</c:v>
                </c:pt>
                <c:pt idx="1784">
                  <c:v>42382</c:v>
                </c:pt>
                <c:pt idx="1785">
                  <c:v>42381</c:v>
                </c:pt>
                <c:pt idx="1786">
                  <c:v>42380</c:v>
                </c:pt>
                <c:pt idx="1787">
                  <c:v>42379</c:v>
                </c:pt>
                <c:pt idx="1788">
                  <c:v>42378</c:v>
                </c:pt>
                <c:pt idx="1789">
                  <c:v>42377</c:v>
                </c:pt>
                <c:pt idx="1790">
                  <c:v>42376</c:v>
                </c:pt>
                <c:pt idx="1791">
                  <c:v>42375</c:v>
                </c:pt>
                <c:pt idx="1792">
                  <c:v>42374</c:v>
                </c:pt>
                <c:pt idx="1793">
                  <c:v>42373</c:v>
                </c:pt>
                <c:pt idx="1794">
                  <c:v>42372</c:v>
                </c:pt>
                <c:pt idx="1795">
                  <c:v>42371</c:v>
                </c:pt>
                <c:pt idx="1796">
                  <c:v>42370</c:v>
                </c:pt>
                <c:pt idx="1797">
                  <c:v>42369</c:v>
                </c:pt>
                <c:pt idx="1798">
                  <c:v>42368</c:v>
                </c:pt>
                <c:pt idx="1799">
                  <c:v>42367</c:v>
                </c:pt>
                <c:pt idx="1800">
                  <c:v>42366</c:v>
                </c:pt>
                <c:pt idx="1801">
                  <c:v>42365</c:v>
                </c:pt>
                <c:pt idx="1802">
                  <c:v>42364</c:v>
                </c:pt>
                <c:pt idx="1803">
                  <c:v>42363</c:v>
                </c:pt>
                <c:pt idx="1804">
                  <c:v>42362</c:v>
                </c:pt>
                <c:pt idx="1805">
                  <c:v>42361</c:v>
                </c:pt>
                <c:pt idx="1806">
                  <c:v>42360</c:v>
                </c:pt>
                <c:pt idx="1807">
                  <c:v>42359</c:v>
                </c:pt>
                <c:pt idx="1808">
                  <c:v>42358</c:v>
                </c:pt>
                <c:pt idx="1809">
                  <c:v>42357</c:v>
                </c:pt>
                <c:pt idx="1810">
                  <c:v>42356</c:v>
                </c:pt>
                <c:pt idx="1811">
                  <c:v>42355</c:v>
                </c:pt>
                <c:pt idx="1812">
                  <c:v>42354</c:v>
                </c:pt>
                <c:pt idx="1813">
                  <c:v>42353</c:v>
                </c:pt>
                <c:pt idx="1814">
                  <c:v>42352</c:v>
                </c:pt>
                <c:pt idx="1815">
                  <c:v>42351</c:v>
                </c:pt>
                <c:pt idx="1816">
                  <c:v>42350</c:v>
                </c:pt>
                <c:pt idx="1817">
                  <c:v>42349</c:v>
                </c:pt>
                <c:pt idx="1818">
                  <c:v>42348</c:v>
                </c:pt>
                <c:pt idx="1819">
                  <c:v>42347</c:v>
                </c:pt>
                <c:pt idx="1820">
                  <c:v>42346</c:v>
                </c:pt>
                <c:pt idx="1821">
                  <c:v>42345</c:v>
                </c:pt>
                <c:pt idx="1822">
                  <c:v>42344</c:v>
                </c:pt>
                <c:pt idx="1823">
                  <c:v>42343</c:v>
                </c:pt>
                <c:pt idx="1824">
                  <c:v>42342</c:v>
                </c:pt>
                <c:pt idx="1825">
                  <c:v>42341</c:v>
                </c:pt>
                <c:pt idx="1826">
                  <c:v>42340</c:v>
                </c:pt>
                <c:pt idx="1827">
                  <c:v>42339</c:v>
                </c:pt>
                <c:pt idx="1828">
                  <c:v>42338</c:v>
                </c:pt>
                <c:pt idx="1829">
                  <c:v>42337</c:v>
                </c:pt>
                <c:pt idx="1830">
                  <c:v>42336</c:v>
                </c:pt>
                <c:pt idx="1831">
                  <c:v>42335</c:v>
                </c:pt>
                <c:pt idx="1832">
                  <c:v>42334</c:v>
                </c:pt>
                <c:pt idx="1833">
                  <c:v>42333</c:v>
                </c:pt>
                <c:pt idx="1834">
                  <c:v>42332</c:v>
                </c:pt>
                <c:pt idx="1835">
                  <c:v>42331</c:v>
                </c:pt>
                <c:pt idx="1836">
                  <c:v>42330</c:v>
                </c:pt>
                <c:pt idx="1837">
                  <c:v>42329</c:v>
                </c:pt>
                <c:pt idx="1838">
                  <c:v>42328</c:v>
                </c:pt>
                <c:pt idx="1839">
                  <c:v>42327</c:v>
                </c:pt>
                <c:pt idx="1840">
                  <c:v>42326</c:v>
                </c:pt>
                <c:pt idx="1841">
                  <c:v>42325</c:v>
                </c:pt>
                <c:pt idx="1842">
                  <c:v>42324</c:v>
                </c:pt>
                <c:pt idx="1843">
                  <c:v>42323</c:v>
                </c:pt>
                <c:pt idx="1844">
                  <c:v>42322</c:v>
                </c:pt>
                <c:pt idx="1845">
                  <c:v>42321</c:v>
                </c:pt>
                <c:pt idx="1846">
                  <c:v>42320</c:v>
                </c:pt>
                <c:pt idx="1847">
                  <c:v>42319</c:v>
                </c:pt>
                <c:pt idx="1848">
                  <c:v>42318</c:v>
                </c:pt>
                <c:pt idx="1849">
                  <c:v>42317</c:v>
                </c:pt>
                <c:pt idx="1850">
                  <c:v>42316</c:v>
                </c:pt>
                <c:pt idx="1851">
                  <c:v>42315</c:v>
                </c:pt>
                <c:pt idx="1852">
                  <c:v>42314</c:v>
                </c:pt>
                <c:pt idx="1853">
                  <c:v>42313</c:v>
                </c:pt>
                <c:pt idx="1854">
                  <c:v>42312</c:v>
                </c:pt>
                <c:pt idx="1855">
                  <c:v>42311</c:v>
                </c:pt>
                <c:pt idx="1856">
                  <c:v>42310</c:v>
                </c:pt>
                <c:pt idx="1857">
                  <c:v>42309</c:v>
                </c:pt>
                <c:pt idx="1858">
                  <c:v>42308</c:v>
                </c:pt>
                <c:pt idx="1859">
                  <c:v>42307</c:v>
                </c:pt>
                <c:pt idx="1860">
                  <c:v>42306</c:v>
                </c:pt>
                <c:pt idx="1861">
                  <c:v>42305</c:v>
                </c:pt>
                <c:pt idx="1862">
                  <c:v>42304</c:v>
                </c:pt>
                <c:pt idx="1863">
                  <c:v>42303</c:v>
                </c:pt>
                <c:pt idx="1864">
                  <c:v>42302</c:v>
                </c:pt>
                <c:pt idx="1865">
                  <c:v>42301</c:v>
                </c:pt>
                <c:pt idx="1866">
                  <c:v>42300</c:v>
                </c:pt>
                <c:pt idx="1867">
                  <c:v>42299</c:v>
                </c:pt>
                <c:pt idx="1868">
                  <c:v>42298</c:v>
                </c:pt>
                <c:pt idx="1869">
                  <c:v>42297</c:v>
                </c:pt>
                <c:pt idx="1870">
                  <c:v>42296</c:v>
                </c:pt>
                <c:pt idx="1871">
                  <c:v>42295</c:v>
                </c:pt>
                <c:pt idx="1872">
                  <c:v>42294</c:v>
                </c:pt>
                <c:pt idx="1873">
                  <c:v>42293</c:v>
                </c:pt>
                <c:pt idx="1874">
                  <c:v>42292</c:v>
                </c:pt>
                <c:pt idx="1875">
                  <c:v>42291</c:v>
                </c:pt>
                <c:pt idx="1876">
                  <c:v>42290</c:v>
                </c:pt>
                <c:pt idx="1877">
                  <c:v>42289</c:v>
                </c:pt>
                <c:pt idx="1878">
                  <c:v>42288</c:v>
                </c:pt>
                <c:pt idx="1879">
                  <c:v>42287</c:v>
                </c:pt>
                <c:pt idx="1880">
                  <c:v>42286</c:v>
                </c:pt>
                <c:pt idx="1881">
                  <c:v>42285</c:v>
                </c:pt>
                <c:pt idx="1882">
                  <c:v>42284</c:v>
                </c:pt>
                <c:pt idx="1883">
                  <c:v>42283</c:v>
                </c:pt>
                <c:pt idx="1884">
                  <c:v>42282</c:v>
                </c:pt>
                <c:pt idx="1885">
                  <c:v>42281</c:v>
                </c:pt>
                <c:pt idx="1886">
                  <c:v>42280</c:v>
                </c:pt>
                <c:pt idx="1887">
                  <c:v>42279</c:v>
                </c:pt>
                <c:pt idx="1888">
                  <c:v>42278</c:v>
                </c:pt>
                <c:pt idx="1889">
                  <c:v>42277</c:v>
                </c:pt>
                <c:pt idx="1890">
                  <c:v>42276</c:v>
                </c:pt>
                <c:pt idx="1891">
                  <c:v>42275</c:v>
                </c:pt>
                <c:pt idx="1892">
                  <c:v>42274</c:v>
                </c:pt>
                <c:pt idx="1893">
                  <c:v>42273</c:v>
                </c:pt>
                <c:pt idx="1894">
                  <c:v>42272</c:v>
                </c:pt>
                <c:pt idx="1895">
                  <c:v>42271</c:v>
                </c:pt>
                <c:pt idx="1896">
                  <c:v>42270</c:v>
                </c:pt>
                <c:pt idx="1897">
                  <c:v>42269</c:v>
                </c:pt>
                <c:pt idx="1898">
                  <c:v>42268</c:v>
                </c:pt>
                <c:pt idx="1899">
                  <c:v>42267</c:v>
                </c:pt>
                <c:pt idx="1900">
                  <c:v>42266</c:v>
                </c:pt>
                <c:pt idx="1901">
                  <c:v>42265</c:v>
                </c:pt>
                <c:pt idx="1902">
                  <c:v>42264</c:v>
                </c:pt>
                <c:pt idx="1903">
                  <c:v>42263</c:v>
                </c:pt>
                <c:pt idx="1904">
                  <c:v>42262</c:v>
                </c:pt>
                <c:pt idx="1905">
                  <c:v>42261</c:v>
                </c:pt>
                <c:pt idx="1906">
                  <c:v>42260</c:v>
                </c:pt>
                <c:pt idx="1907">
                  <c:v>42259</c:v>
                </c:pt>
                <c:pt idx="1908">
                  <c:v>42258</c:v>
                </c:pt>
                <c:pt idx="1909">
                  <c:v>42257</c:v>
                </c:pt>
                <c:pt idx="1910">
                  <c:v>42256</c:v>
                </c:pt>
                <c:pt idx="1911">
                  <c:v>42255</c:v>
                </c:pt>
                <c:pt idx="1912">
                  <c:v>42254</c:v>
                </c:pt>
                <c:pt idx="1913">
                  <c:v>42253</c:v>
                </c:pt>
                <c:pt idx="1914">
                  <c:v>42252</c:v>
                </c:pt>
                <c:pt idx="1915">
                  <c:v>42251</c:v>
                </c:pt>
                <c:pt idx="1916">
                  <c:v>42250</c:v>
                </c:pt>
                <c:pt idx="1917">
                  <c:v>42249</c:v>
                </c:pt>
                <c:pt idx="1918">
                  <c:v>42248</c:v>
                </c:pt>
                <c:pt idx="1919">
                  <c:v>42247</c:v>
                </c:pt>
                <c:pt idx="1920">
                  <c:v>42246</c:v>
                </c:pt>
                <c:pt idx="1921">
                  <c:v>42245</c:v>
                </c:pt>
                <c:pt idx="1922">
                  <c:v>42244</c:v>
                </c:pt>
                <c:pt idx="1923">
                  <c:v>42243</c:v>
                </c:pt>
                <c:pt idx="1924">
                  <c:v>42242</c:v>
                </c:pt>
                <c:pt idx="1925">
                  <c:v>42241</c:v>
                </c:pt>
                <c:pt idx="1926">
                  <c:v>42240</c:v>
                </c:pt>
                <c:pt idx="1927">
                  <c:v>42239</c:v>
                </c:pt>
                <c:pt idx="1928">
                  <c:v>42238</c:v>
                </c:pt>
                <c:pt idx="1929">
                  <c:v>42237</c:v>
                </c:pt>
                <c:pt idx="1930">
                  <c:v>42236</c:v>
                </c:pt>
                <c:pt idx="1931">
                  <c:v>42235</c:v>
                </c:pt>
                <c:pt idx="1932">
                  <c:v>42234</c:v>
                </c:pt>
                <c:pt idx="1933">
                  <c:v>42233</c:v>
                </c:pt>
                <c:pt idx="1934">
                  <c:v>42232</c:v>
                </c:pt>
                <c:pt idx="1935">
                  <c:v>42231</c:v>
                </c:pt>
                <c:pt idx="1936">
                  <c:v>42230</c:v>
                </c:pt>
                <c:pt idx="1937">
                  <c:v>42229</c:v>
                </c:pt>
                <c:pt idx="1938">
                  <c:v>42228</c:v>
                </c:pt>
                <c:pt idx="1939">
                  <c:v>42227</c:v>
                </c:pt>
                <c:pt idx="1940">
                  <c:v>42226</c:v>
                </c:pt>
                <c:pt idx="1941">
                  <c:v>42225</c:v>
                </c:pt>
                <c:pt idx="1942">
                  <c:v>42224</c:v>
                </c:pt>
                <c:pt idx="1943">
                  <c:v>42223</c:v>
                </c:pt>
                <c:pt idx="1944">
                  <c:v>42222</c:v>
                </c:pt>
                <c:pt idx="1945">
                  <c:v>42221</c:v>
                </c:pt>
                <c:pt idx="1946">
                  <c:v>42220</c:v>
                </c:pt>
                <c:pt idx="1947">
                  <c:v>42219</c:v>
                </c:pt>
                <c:pt idx="1948">
                  <c:v>42218</c:v>
                </c:pt>
                <c:pt idx="1949">
                  <c:v>42217</c:v>
                </c:pt>
                <c:pt idx="1950">
                  <c:v>42216</c:v>
                </c:pt>
                <c:pt idx="1951">
                  <c:v>42215</c:v>
                </c:pt>
                <c:pt idx="1952">
                  <c:v>42214</c:v>
                </c:pt>
                <c:pt idx="1953">
                  <c:v>42213</c:v>
                </c:pt>
                <c:pt idx="1954">
                  <c:v>42212</c:v>
                </c:pt>
                <c:pt idx="1955">
                  <c:v>42211</c:v>
                </c:pt>
                <c:pt idx="1956">
                  <c:v>42210</c:v>
                </c:pt>
                <c:pt idx="1957">
                  <c:v>42209</c:v>
                </c:pt>
                <c:pt idx="1958">
                  <c:v>42208</c:v>
                </c:pt>
                <c:pt idx="1959">
                  <c:v>42207</c:v>
                </c:pt>
                <c:pt idx="1960">
                  <c:v>42206</c:v>
                </c:pt>
                <c:pt idx="1961">
                  <c:v>42205</c:v>
                </c:pt>
                <c:pt idx="1962">
                  <c:v>42204</c:v>
                </c:pt>
                <c:pt idx="1963">
                  <c:v>42203</c:v>
                </c:pt>
                <c:pt idx="1964">
                  <c:v>42202</c:v>
                </c:pt>
                <c:pt idx="1965">
                  <c:v>42201</c:v>
                </c:pt>
                <c:pt idx="1966">
                  <c:v>42200</c:v>
                </c:pt>
                <c:pt idx="1967">
                  <c:v>42199</c:v>
                </c:pt>
                <c:pt idx="1968">
                  <c:v>42198</c:v>
                </c:pt>
                <c:pt idx="1969">
                  <c:v>42197</c:v>
                </c:pt>
                <c:pt idx="1970">
                  <c:v>42196</c:v>
                </c:pt>
                <c:pt idx="1971">
                  <c:v>42195</c:v>
                </c:pt>
                <c:pt idx="1972">
                  <c:v>42194</c:v>
                </c:pt>
                <c:pt idx="1973">
                  <c:v>42193</c:v>
                </c:pt>
                <c:pt idx="1974">
                  <c:v>42192</c:v>
                </c:pt>
                <c:pt idx="1975">
                  <c:v>42191</c:v>
                </c:pt>
                <c:pt idx="1976">
                  <c:v>42190</c:v>
                </c:pt>
                <c:pt idx="1977">
                  <c:v>42189</c:v>
                </c:pt>
                <c:pt idx="1978">
                  <c:v>42188</c:v>
                </c:pt>
                <c:pt idx="1979">
                  <c:v>42187</c:v>
                </c:pt>
                <c:pt idx="1980">
                  <c:v>42186</c:v>
                </c:pt>
                <c:pt idx="1981">
                  <c:v>42185</c:v>
                </c:pt>
                <c:pt idx="1982">
                  <c:v>42184</c:v>
                </c:pt>
                <c:pt idx="1983">
                  <c:v>42183</c:v>
                </c:pt>
                <c:pt idx="1984">
                  <c:v>42182</c:v>
                </c:pt>
                <c:pt idx="1985">
                  <c:v>42181</c:v>
                </c:pt>
                <c:pt idx="1986">
                  <c:v>42180</c:v>
                </c:pt>
                <c:pt idx="1987">
                  <c:v>42179</c:v>
                </c:pt>
                <c:pt idx="1988">
                  <c:v>42178</c:v>
                </c:pt>
                <c:pt idx="1989">
                  <c:v>42177</c:v>
                </c:pt>
                <c:pt idx="1990">
                  <c:v>42176</c:v>
                </c:pt>
                <c:pt idx="1991">
                  <c:v>42175</c:v>
                </c:pt>
                <c:pt idx="1992">
                  <c:v>42174</c:v>
                </c:pt>
                <c:pt idx="1993">
                  <c:v>42173</c:v>
                </c:pt>
                <c:pt idx="1994">
                  <c:v>42172</c:v>
                </c:pt>
                <c:pt idx="1995">
                  <c:v>42171</c:v>
                </c:pt>
                <c:pt idx="1996">
                  <c:v>42170</c:v>
                </c:pt>
                <c:pt idx="1997">
                  <c:v>42169</c:v>
                </c:pt>
                <c:pt idx="1998">
                  <c:v>42168</c:v>
                </c:pt>
                <c:pt idx="1999">
                  <c:v>42167</c:v>
                </c:pt>
                <c:pt idx="2000">
                  <c:v>42166</c:v>
                </c:pt>
                <c:pt idx="2001">
                  <c:v>42165</c:v>
                </c:pt>
                <c:pt idx="2002">
                  <c:v>42164</c:v>
                </c:pt>
                <c:pt idx="2003">
                  <c:v>42163</c:v>
                </c:pt>
                <c:pt idx="2004">
                  <c:v>42162</c:v>
                </c:pt>
                <c:pt idx="2005">
                  <c:v>42161</c:v>
                </c:pt>
                <c:pt idx="2006">
                  <c:v>42160</c:v>
                </c:pt>
                <c:pt idx="2007">
                  <c:v>42159</c:v>
                </c:pt>
                <c:pt idx="2008">
                  <c:v>42158</c:v>
                </c:pt>
                <c:pt idx="2009">
                  <c:v>42157</c:v>
                </c:pt>
                <c:pt idx="2010">
                  <c:v>42156</c:v>
                </c:pt>
                <c:pt idx="2011">
                  <c:v>42155</c:v>
                </c:pt>
                <c:pt idx="2012">
                  <c:v>42154</c:v>
                </c:pt>
                <c:pt idx="2013">
                  <c:v>42153</c:v>
                </c:pt>
                <c:pt idx="2014">
                  <c:v>42152</c:v>
                </c:pt>
                <c:pt idx="2015">
                  <c:v>42151</c:v>
                </c:pt>
                <c:pt idx="2016">
                  <c:v>42150</c:v>
                </c:pt>
                <c:pt idx="2017">
                  <c:v>42149</c:v>
                </c:pt>
                <c:pt idx="2018">
                  <c:v>42148</c:v>
                </c:pt>
                <c:pt idx="2019">
                  <c:v>42147</c:v>
                </c:pt>
                <c:pt idx="2020">
                  <c:v>42146</c:v>
                </c:pt>
                <c:pt idx="2021">
                  <c:v>42145</c:v>
                </c:pt>
                <c:pt idx="2022">
                  <c:v>42144</c:v>
                </c:pt>
                <c:pt idx="2023">
                  <c:v>42143</c:v>
                </c:pt>
                <c:pt idx="2024">
                  <c:v>42142</c:v>
                </c:pt>
                <c:pt idx="2025">
                  <c:v>42141</c:v>
                </c:pt>
                <c:pt idx="2026">
                  <c:v>42140</c:v>
                </c:pt>
                <c:pt idx="2027">
                  <c:v>42139</c:v>
                </c:pt>
                <c:pt idx="2028">
                  <c:v>42138</c:v>
                </c:pt>
                <c:pt idx="2029">
                  <c:v>42137</c:v>
                </c:pt>
                <c:pt idx="2030">
                  <c:v>42136</c:v>
                </c:pt>
                <c:pt idx="2031">
                  <c:v>42135</c:v>
                </c:pt>
                <c:pt idx="2032">
                  <c:v>42134</c:v>
                </c:pt>
                <c:pt idx="2033">
                  <c:v>42133</c:v>
                </c:pt>
                <c:pt idx="2034">
                  <c:v>42132</c:v>
                </c:pt>
                <c:pt idx="2035">
                  <c:v>42131</c:v>
                </c:pt>
                <c:pt idx="2036">
                  <c:v>42130</c:v>
                </c:pt>
                <c:pt idx="2037">
                  <c:v>42129</c:v>
                </c:pt>
                <c:pt idx="2038">
                  <c:v>42128</c:v>
                </c:pt>
                <c:pt idx="2039">
                  <c:v>42127</c:v>
                </c:pt>
                <c:pt idx="2040">
                  <c:v>42126</c:v>
                </c:pt>
                <c:pt idx="2041">
                  <c:v>42125</c:v>
                </c:pt>
                <c:pt idx="2042">
                  <c:v>42124</c:v>
                </c:pt>
                <c:pt idx="2043">
                  <c:v>42123</c:v>
                </c:pt>
                <c:pt idx="2044">
                  <c:v>42122</c:v>
                </c:pt>
                <c:pt idx="2045">
                  <c:v>42121</c:v>
                </c:pt>
                <c:pt idx="2046">
                  <c:v>42120</c:v>
                </c:pt>
                <c:pt idx="2047">
                  <c:v>42119</c:v>
                </c:pt>
                <c:pt idx="2048">
                  <c:v>42118</c:v>
                </c:pt>
                <c:pt idx="2049">
                  <c:v>42117</c:v>
                </c:pt>
                <c:pt idx="2050">
                  <c:v>42116</c:v>
                </c:pt>
                <c:pt idx="2051">
                  <c:v>42115</c:v>
                </c:pt>
                <c:pt idx="2052">
                  <c:v>42114</c:v>
                </c:pt>
                <c:pt idx="2053">
                  <c:v>42113</c:v>
                </c:pt>
                <c:pt idx="2054">
                  <c:v>42112</c:v>
                </c:pt>
                <c:pt idx="2055">
                  <c:v>42111</c:v>
                </c:pt>
                <c:pt idx="2056">
                  <c:v>42110</c:v>
                </c:pt>
                <c:pt idx="2057">
                  <c:v>42109</c:v>
                </c:pt>
                <c:pt idx="2058">
                  <c:v>42108</c:v>
                </c:pt>
                <c:pt idx="2059">
                  <c:v>42107</c:v>
                </c:pt>
                <c:pt idx="2060">
                  <c:v>42106</c:v>
                </c:pt>
                <c:pt idx="2061">
                  <c:v>42105</c:v>
                </c:pt>
                <c:pt idx="2062">
                  <c:v>42104</c:v>
                </c:pt>
                <c:pt idx="2063">
                  <c:v>42103</c:v>
                </c:pt>
                <c:pt idx="2064">
                  <c:v>42102</c:v>
                </c:pt>
                <c:pt idx="2065">
                  <c:v>42101</c:v>
                </c:pt>
                <c:pt idx="2066">
                  <c:v>42100</c:v>
                </c:pt>
                <c:pt idx="2067">
                  <c:v>42099</c:v>
                </c:pt>
                <c:pt idx="2068">
                  <c:v>42098</c:v>
                </c:pt>
                <c:pt idx="2069">
                  <c:v>42097</c:v>
                </c:pt>
                <c:pt idx="2070">
                  <c:v>42096</c:v>
                </c:pt>
                <c:pt idx="2071">
                  <c:v>42095</c:v>
                </c:pt>
                <c:pt idx="2072">
                  <c:v>42094</c:v>
                </c:pt>
                <c:pt idx="2073">
                  <c:v>42093</c:v>
                </c:pt>
                <c:pt idx="2074">
                  <c:v>42092</c:v>
                </c:pt>
                <c:pt idx="2075">
                  <c:v>42091</c:v>
                </c:pt>
                <c:pt idx="2076">
                  <c:v>42090</c:v>
                </c:pt>
                <c:pt idx="2077">
                  <c:v>42089</c:v>
                </c:pt>
                <c:pt idx="2078">
                  <c:v>42088</c:v>
                </c:pt>
                <c:pt idx="2079">
                  <c:v>42087</c:v>
                </c:pt>
                <c:pt idx="2080">
                  <c:v>42086</c:v>
                </c:pt>
                <c:pt idx="2081">
                  <c:v>42085</c:v>
                </c:pt>
                <c:pt idx="2082">
                  <c:v>42084</c:v>
                </c:pt>
                <c:pt idx="2083">
                  <c:v>42083</c:v>
                </c:pt>
                <c:pt idx="2084">
                  <c:v>42082</c:v>
                </c:pt>
                <c:pt idx="2085">
                  <c:v>42081</c:v>
                </c:pt>
                <c:pt idx="2086">
                  <c:v>42080</c:v>
                </c:pt>
                <c:pt idx="2087">
                  <c:v>42079</c:v>
                </c:pt>
                <c:pt idx="2088">
                  <c:v>42078</c:v>
                </c:pt>
                <c:pt idx="2089">
                  <c:v>42077</c:v>
                </c:pt>
                <c:pt idx="2090">
                  <c:v>42076</c:v>
                </c:pt>
                <c:pt idx="2091">
                  <c:v>42075</c:v>
                </c:pt>
                <c:pt idx="2092">
                  <c:v>42074</c:v>
                </c:pt>
                <c:pt idx="2093">
                  <c:v>42073</c:v>
                </c:pt>
                <c:pt idx="2094">
                  <c:v>42072</c:v>
                </c:pt>
                <c:pt idx="2095">
                  <c:v>42071</c:v>
                </c:pt>
                <c:pt idx="2096">
                  <c:v>42070</c:v>
                </c:pt>
                <c:pt idx="2097">
                  <c:v>42069</c:v>
                </c:pt>
                <c:pt idx="2098">
                  <c:v>42068</c:v>
                </c:pt>
                <c:pt idx="2099">
                  <c:v>42067</c:v>
                </c:pt>
                <c:pt idx="2100">
                  <c:v>42066</c:v>
                </c:pt>
                <c:pt idx="2101">
                  <c:v>42065</c:v>
                </c:pt>
                <c:pt idx="2102">
                  <c:v>42064</c:v>
                </c:pt>
                <c:pt idx="2103">
                  <c:v>42063</c:v>
                </c:pt>
                <c:pt idx="2104">
                  <c:v>42062</c:v>
                </c:pt>
                <c:pt idx="2105">
                  <c:v>42061</c:v>
                </c:pt>
                <c:pt idx="2106">
                  <c:v>42060</c:v>
                </c:pt>
                <c:pt idx="2107">
                  <c:v>42059</c:v>
                </c:pt>
                <c:pt idx="2108">
                  <c:v>42058</c:v>
                </c:pt>
                <c:pt idx="2109">
                  <c:v>42057</c:v>
                </c:pt>
                <c:pt idx="2110">
                  <c:v>42056</c:v>
                </c:pt>
                <c:pt idx="2111">
                  <c:v>42055</c:v>
                </c:pt>
                <c:pt idx="2112">
                  <c:v>42054</c:v>
                </c:pt>
                <c:pt idx="2113">
                  <c:v>42053</c:v>
                </c:pt>
                <c:pt idx="2114">
                  <c:v>42052</c:v>
                </c:pt>
                <c:pt idx="2115">
                  <c:v>42051</c:v>
                </c:pt>
                <c:pt idx="2116">
                  <c:v>42050</c:v>
                </c:pt>
                <c:pt idx="2117">
                  <c:v>42049</c:v>
                </c:pt>
                <c:pt idx="2118">
                  <c:v>42048</c:v>
                </c:pt>
                <c:pt idx="2119">
                  <c:v>42047</c:v>
                </c:pt>
                <c:pt idx="2120">
                  <c:v>42046</c:v>
                </c:pt>
                <c:pt idx="2121">
                  <c:v>42045</c:v>
                </c:pt>
                <c:pt idx="2122">
                  <c:v>42044</c:v>
                </c:pt>
                <c:pt idx="2123">
                  <c:v>42043</c:v>
                </c:pt>
                <c:pt idx="2124">
                  <c:v>42042</c:v>
                </c:pt>
                <c:pt idx="2125">
                  <c:v>42041</c:v>
                </c:pt>
                <c:pt idx="2126">
                  <c:v>42040</c:v>
                </c:pt>
                <c:pt idx="2127">
                  <c:v>42039</c:v>
                </c:pt>
                <c:pt idx="2128">
                  <c:v>42038</c:v>
                </c:pt>
                <c:pt idx="2129">
                  <c:v>42037</c:v>
                </c:pt>
                <c:pt idx="2130">
                  <c:v>42036</c:v>
                </c:pt>
                <c:pt idx="2131">
                  <c:v>42035</c:v>
                </c:pt>
                <c:pt idx="2132">
                  <c:v>42034</c:v>
                </c:pt>
                <c:pt idx="2133">
                  <c:v>42033</c:v>
                </c:pt>
                <c:pt idx="2134">
                  <c:v>42032</c:v>
                </c:pt>
                <c:pt idx="2135">
                  <c:v>42031</c:v>
                </c:pt>
                <c:pt idx="2136">
                  <c:v>42030</c:v>
                </c:pt>
                <c:pt idx="2137">
                  <c:v>42029</c:v>
                </c:pt>
                <c:pt idx="2138">
                  <c:v>42028</c:v>
                </c:pt>
                <c:pt idx="2139">
                  <c:v>42027</c:v>
                </c:pt>
                <c:pt idx="2140">
                  <c:v>42026</c:v>
                </c:pt>
                <c:pt idx="2141">
                  <c:v>42025</c:v>
                </c:pt>
                <c:pt idx="2142">
                  <c:v>42024</c:v>
                </c:pt>
                <c:pt idx="2143">
                  <c:v>42023</c:v>
                </c:pt>
                <c:pt idx="2144">
                  <c:v>42022</c:v>
                </c:pt>
                <c:pt idx="2145">
                  <c:v>42021</c:v>
                </c:pt>
                <c:pt idx="2146">
                  <c:v>42020</c:v>
                </c:pt>
                <c:pt idx="2147">
                  <c:v>42019</c:v>
                </c:pt>
                <c:pt idx="2148">
                  <c:v>42018</c:v>
                </c:pt>
                <c:pt idx="2149">
                  <c:v>42017</c:v>
                </c:pt>
                <c:pt idx="2150">
                  <c:v>42016</c:v>
                </c:pt>
                <c:pt idx="2151">
                  <c:v>42015</c:v>
                </c:pt>
                <c:pt idx="2152">
                  <c:v>42014</c:v>
                </c:pt>
                <c:pt idx="2153">
                  <c:v>42013</c:v>
                </c:pt>
                <c:pt idx="2154">
                  <c:v>42012</c:v>
                </c:pt>
                <c:pt idx="2155">
                  <c:v>42011</c:v>
                </c:pt>
                <c:pt idx="2156">
                  <c:v>42010</c:v>
                </c:pt>
                <c:pt idx="2157">
                  <c:v>42009</c:v>
                </c:pt>
                <c:pt idx="2158">
                  <c:v>42008</c:v>
                </c:pt>
                <c:pt idx="2159">
                  <c:v>42007</c:v>
                </c:pt>
                <c:pt idx="2160">
                  <c:v>42006</c:v>
                </c:pt>
                <c:pt idx="2161">
                  <c:v>42005</c:v>
                </c:pt>
                <c:pt idx="2162">
                  <c:v>42004</c:v>
                </c:pt>
                <c:pt idx="2163">
                  <c:v>42003</c:v>
                </c:pt>
                <c:pt idx="2164">
                  <c:v>42002</c:v>
                </c:pt>
                <c:pt idx="2165">
                  <c:v>42001</c:v>
                </c:pt>
                <c:pt idx="2166">
                  <c:v>42000</c:v>
                </c:pt>
                <c:pt idx="2167">
                  <c:v>41999</c:v>
                </c:pt>
                <c:pt idx="2168">
                  <c:v>41998</c:v>
                </c:pt>
                <c:pt idx="2169">
                  <c:v>41997</c:v>
                </c:pt>
                <c:pt idx="2170">
                  <c:v>41996</c:v>
                </c:pt>
                <c:pt idx="2171">
                  <c:v>41995</c:v>
                </c:pt>
                <c:pt idx="2172">
                  <c:v>41994</c:v>
                </c:pt>
                <c:pt idx="2173">
                  <c:v>41993</c:v>
                </c:pt>
                <c:pt idx="2174">
                  <c:v>41992</c:v>
                </c:pt>
                <c:pt idx="2175">
                  <c:v>41991</c:v>
                </c:pt>
                <c:pt idx="2176">
                  <c:v>41990</c:v>
                </c:pt>
                <c:pt idx="2177">
                  <c:v>41989</c:v>
                </c:pt>
                <c:pt idx="2178">
                  <c:v>41988</c:v>
                </c:pt>
                <c:pt idx="2179">
                  <c:v>41987</c:v>
                </c:pt>
                <c:pt idx="2180">
                  <c:v>41986</c:v>
                </c:pt>
                <c:pt idx="2181">
                  <c:v>41985</c:v>
                </c:pt>
                <c:pt idx="2182">
                  <c:v>41984</c:v>
                </c:pt>
                <c:pt idx="2183">
                  <c:v>41983</c:v>
                </c:pt>
                <c:pt idx="2184">
                  <c:v>41982</c:v>
                </c:pt>
                <c:pt idx="2185">
                  <c:v>41981</c:v>
                </c:pt>
                <c:pt idx="2186">
                  <c:v>41980</c:v>
                </c:pt>
                <c:pt idx="2187">
                  <c:v>41979</c:v>
                </c:pt>
                <c:pt idx="2188">
                  <c:v>41978</c:v>
                </c:pt>
                <c:pt idx="2189">
                  <c:v>41977</c:v>
                </c:pt>
                <c:pt idx="2190">
                  <c:v>41976</c:v>
                </c:pt>
                <c:pt idx="2191">
                  <c:v>41975</c:v>
                </c:pt>
                <c:pt idx="2192">
                  <c:v>41974</c:v>
                </c:pt>
                <c:pt idx="2193">
                  <c:v>41973</c:v>
                </c:pt>
                <c:pt idx="2194">
                  <c:v>41972</c:v>
                </c:pt>
                <c:pt idx="2195">
                  <c:v>41971</c:v>
                </c:pt>
                <c:pt idx="2196">
                  <c:v>41970</c:v>
                </c:pt>
                <c:pt idx="2197">
                  <c:v>41969</c:v>
                </c:pt>
                <c:pt idx="2198">
                  <c:v>41968</c:v>
                </c:pt>
                <c:pt idx="2199">
                  <c:v>41967</c:v>
                </c:pt>
                <c:pt idx="2200">
                  <c:v>41966</c:v>
                </c:pt>
                <c:pt idx="2201">
                  <c:v>41965</c:v>
                </c:pt>
                <c:pt idx="2202">
                  <c:v>41964</c:v>
                </c:pt>
                <c:pt idx="2203">
                  <c:v>41963</c:v>
                </c:pt>
                <c:pt idx="2204">
                  <c:v>41962</c:v>
                </c:pt>
                <c:pt idx="2205">
                  <c:v>41961</c:v>
                </c:pt>
                <c:pt idx="2206">
                  <c:v>41960</c:v>
                </c:pt>
                <c:pt idx="2207">
                  <c:v>41959</c:v>
                </c:pt>
                <c:pt idx="2208">
                  <c:v>41958</c:v>
                </c:pt>
                <c:pt idx="2209">
                  <c:v>41957</c:v>
                </c:pt>
                <c:pt idx="2210">
                  <c:v>41956</c:v>
                </c:pt>
                <c:pt idx="2211">
                  <c:v>41955</c:v>
                </c:pt>
                <c:pt idx="2212">
                  <c:v>41954</c:v>
                </c:pt>
                <c:pt idx="2213">
                  <c:v>41953</c:v>
                </c:pt>
                <c:pt idx="2214">
                  <c:v>41952</c:v>
                </c:pt>
                <c:pt idx="2215">
                  <c:v>41951</c:v>
                </c:pt>
                <c:pt idx="2216">
                  <c:v>41950</c:v>
                </c:pt>
                <c:pt idx="2217">
                  <c:v>41949</c:v>
                </c:pt>
                <c:pt idx="2218">
                  <c:v>41948</c:v>
                </c:pt>
                <c:pt idx="2219">
                  <c:v>41947</c:v>
                </c:pt>
                <c:pt idx="2220">
                  <c:v>41946</c:v>
                </c:pt>
                <c:pt idx="2221">
                  <c:v>41945</c:v>
                </c:pt>
                <c:pt idx="2222">
                  <c:v>41944</c:v>
                </c:pt>
                <c:pt idx="2223">
                  <c:v>41943</c:v>
                </c:pt>
                <c:pt idx="2224">
                  <c:v>41942</c:v>
                </c:pt>
                <c:pt idx="2225">
                  <c:v>41941</c:v>
                </c:pt>
                <c:pt idx="2226">
                  <c:v>41940</c:v>
                </c:pt>
                <c:pt idx="2227">
                  <c:v>41939</c:v>
                </c:pt>
                <c:pt idx="2228">
                  <c:v>41938</c:v>
                </c:pt>
                <c:pt idx="2229">
                  <c:v>41937</c:v>
                </c:pt>
                <c:pt idx="2230">
                  <c:v>41936</c:v>
                </c:pt>
                <c:pt idx="2231">
                  <c:v>41935</c:v>
                </c:pt>
                <c:pt idx="2232">
                  <c:v>41934</c:v>
                </c:pt>
                <c:pt idx="2233">
                  <c:v>41933</c:v>
                </c:pt>
                <c:pt idx="2234">
                  <c:v>41932</c:v>
                </c:pt>
                <c:pt idx="2235">
                  <c:v>41931</c:v>
                </c:pt>
                <c:pt idx="2236">
                  <c:v>41930</c:v>
                </c:pt>
                <c:pt idx="2237">
                  <c:v>41929</c:v>
                </c:pt>
                <c:pt idx="2238">
                  <c:v>41928</c:v>
                </c:pt>
                <c:pt idx="2239">
                  <c:v>41927</c:v>
                </c:pt>
                <c:pt idx="2240">
                  <c:v>41926</c:v>
                </c:pt>
                <c:pt idx="2241">
                  <c:v>41925</c:v>
                </c:pt>
                <c:pt idx="2242">
                  <c:v>41924</c:v>
                </c:pt>
                <c:pt idx="2243">
                  <c:v>41923</c:v>
                </c:pt>
                <c:pt idx="2244">
                  <c:v>41922</c:v>
                </c:pt>
                <c:pt idx="2245">
                  <c:v>41921</c:v>
                </c:pt>
                <c:pt idx="2246">
                  <c:v>41920</c:v>
                </c:pt>
                <c:pt idx="2247">
                  <c:v>41919</c:v>
                </c:pt>
                <c:pt idx="2248">
                  <c:v>41918</c:v>
                </c:pt>
                <c:pt idx="2249">
                  <c:v>41917</c:v>
                </c:pt>
                <c:pt idx="2250">
                  <c:v>41916</c:v>
                </c:pt>
                <c:pt idx="2251">
                  <c:v>41915</c:v>
                </c:pt>
                <c:pt idx="2252">
                  <c:v>41914</c:v>
                </c:pt>
                <c:pt idx="2253">
                  <c:v>41913</c:v>
                </c:pt>
                <c:pt idx="2254">
                  <c:v>41912</c:v>
                </c:pt>
                <c:pt idx="2255">
                  <c:v>41911</c:v>
                </c:pt>
                <c:pt idx="2256">
                  <c:v>41910</c:v>
                </c:pt>
                <c:pt idx="2257">
                  <c:v>41909</c:v>
                </c:pt>
                <c:pt idx="2258">
                  <c:v>41908</c:v>
                </c:pt>
                <c:pt idx="2259">
                  <c:v>41907</c:v>
                </c:pt>
                <c:pt idx="2260">
                  <c:v>41906</c:v>
                </c:pt>
                <c:pt idx="2261">
                  <c:v>41905</c:v>
                </c:pt>
                <c:pt idx="2262">
                  <c:v>41904</c:v>
                </c:pt>
                <c:pt idx="2263">
                  <c:v>41903</c:v>
                </c:pt>
                <c:pt idx="2264">
                  <c:v>41902</c:v>
                </c:pt>
                <c:pt idx="2265">
                  <c:v>41901</c:v>
                </c:pt>
                <c:pt idx="2266">
                  <c:v>41900</c:v>
                </c:pt>
                <c:pt idx="2267">
                  <c:v>41899</c:v>
                </c:pt>
                <c:pt idx="2268">
                  <c:v>41898</c:v>
                </c:pt>
                <c:pt idx="2269">
                  <c:v>41897</c:v>
                </c:pt>
                <c:pt idx="2270">
                  <c:v>41896</c:v>
                </c:pt>
                <c:pt idx="2271">
                  <c:v>41895</c:v>
                </c:pt>
                <c:pt idx="2272">
                  <c:v>41894</c:v>
                </c:pt>
                <c:pt idx="2273">
                  <c:v>41893</c:v>
                </c:pt>
                <c:pt idx="2274">
                  <c:v>41892</c:v>
                </c:pt>
                <c:pt idx="2275">
                  <c:v>41891</c:v>
                </c:pt>
                <c:pt idx="2276">
                  <c:v>41890</c:v>
                </c:pt>
                <c:pt idx="2277">
                  <c:v>41889</c:v>
                </c:pt>
                <c:pt idx="2278">
                  <c:v>41888</c:v>
                </c:pt>
                <c:pt idx="2279">
                  <c:v>41887</c:v>
                </c:pt>
                <c:pt idx="2280">
                  <c:v>41886</c:v>
                </c:pt>
                <c:pt idx="2281">
                  <c:v>41885</c:v>
                </c:pt>
                <c:pt idx="2282">
                  <c:v>41884</c:v>
                </c:pt>
                <c:pt idx="2283">
                  <c:v>41883</c:v>
                </c:pt>
                <c:pt idx="2284">
                  <c:v>41882</c:v>
                </c:pt>
                <c:pt idx="2285">
                  <c:v>41881</c:v>
                </c:pt>
                <c:pt idx="2286">
                  <c:v>41880</c:v>
                </c:pt>
                <c:pt idx="2287">
                  <c:v>41879</c:v>
                </c:pt>
                <c:pt idx="2288">
                  <c:v>41878</c:v>
                </c:pt>
                <c:pt idx="2289">
                  <c:v>41877</c:v>
                </c:pt>
                <c:pt idx="2290">
                  <c:v>41876</c:v>
                </c:pt>
                <c:pt idx="2291">
                  <c:v>41875</c:v>
                </c:pt>
                <c:pt idx="2292">
                  <c:v>41874</c:v>
                </c:pt>
                <c:pt idx="2293">
                  <c:v>41873</c:v>
                </c:pt>
                <c:pt idx="2294">
                  <c:v>41872</c:v>
                </c:pt>
                <c:pt idx="2295">
                  <c:v>41871</c:v>
                </c:pt>
                <c:pt idx="2296">
                  <c:v>41870</c:v>
                </c:pt>
                <c:pt idx="2297">
                  <c:v>41869</c:v>
                </c:pt>
                <c:pt idx="2298">
                  <c:v>41868</c:v>
                </c:pt>
                <c:pt idx="2299">
                  <c:v>41867</c:v>
                </c:pt>
                <c:pt idx="2300">
                  <c:v>41866</c:v>
                </c:pt>
                <c:pt idx="2301">
                  <c:v>41865</c:v>
                </c:pt>
                <c:pt idx="2302">
                  <c:v>41864</c:v>
                </c:pt>
                <c:pt idx="2303">
                  <c:v>41863</c:v>
                </c:pt>
                <c:pt idx="2304">
                  <c:v>41862</c:v>
                </c:pt>
                <c:pt idx="2305">
                  <c:v>41861</c:v>
                </c:pt>
                <c:pt idx="2306">
                  <c:v>41860</c:v>
                </c:pt>
                <c:pt idx="2307">
                  <c:v>41859</c:v>
                </c:pt>
                <c:pt idx="2308">
                  <c:v>41858</c:v>
                </c:pt>
                <c:pt idx="2309">
                  <c:v>41857</c:v>
                </c:pt>
                <c:pt idx="2310">
                  <c:v>41856</c:v>
                </c:pt>
                <c:pt idx="2311">
                  <c:v>41855</c:v>
                </c:pt>
                <c:pt idx="2312">
                  <c:v>41854</c:v>
                </c:pt>
                <c:pt idx="2313">
                  <c:v>41853</c:v>
                </c:pt>
                <c:pt idx="2314">
                  <c:v>41852</c:v>
                </c:pt>
                <c:pt idx="2315">
                  <c:v>41851</c:v>
                </c:pt>
                <c:pt idx="2316">
                  <c:v>41850</c:v>
                </c:pt>
                <c:pt idx="2317">
                  <c:v>41849</c:v>
                </c:pt>
                <c:pt idx="2318">
                  <c:v>41848</c:v>
                </c:pt>
                <c:pt idx="2319">
                  <c:v>41847</c:v>
                </c:pt>
                <c:pt idx="2320">
                  <c:v>41846</c:v>
                </c:pt>
                <c:pt idx="2321">
                  <c:v>41845</c:v>
                </c:pt>
                <c:pt idx="2322">
                  <c:v>41844</c:v>
                </c:pt>
                <c:pt idx="2323">
                  <c:v>41843</c:v>
                </c:pt>
                <c:pt idx="2324">
                  <c:v>41842</c:v>
                </c:pt>
                <c:pt idx="2325">
                  <c:v>41841</c:v>
                </c:pt>
                <c:pt idx="2326">
                  <c:v>41840</c:v>
                </c:pt>
                <c:pt idx="2327">
                  <c:v>41839</c:v>
                </c:pt>
                <c:pt idx="2328">
                  <c:v>41838</c:v>
                </c:pt>
                <c:pt idx="2329">
                  <c:v>41837</c:v>
                </c:pt>
                <c:pt idx="2330">
                  <c:v>41836</c:v>
                </c:pt>
                <c:pt idx="2331">
                  <c:v>41835</c:v>
                </c:pt>
                <c:pt idx="2332">
                  <c:v>41834</c:v>
                </c:pt>
                <c:pt idx="2333">
                  <c:v>41833</c:v>
                </c:pt>
                <c:pt idx="2334">
                  <c:v>41832</c:v>
                </c:pt>
                <c:pt idx="2335">
                  <c:v>41831</c:v>
                </c:pt>
                <c:pt idx="2336">
                  <c:v>41830</c:v>
                </c:pt>
                <c:pt idx="2337">
                  <c:v>41829</c:v>
                </c:pt>
                <c:pt idx="2338">
                  <c:v>41828</c:v>
                </c:pt>
                <c:pt idx="2339">
                  <c:v>41827</c:v>
                </c:pt>
                <c:pt idx="2340">
                  <c:v>41826</c:v>
                </c:pt>
                <c:pt idx="2341">
                  <c:v>41825</c:v>
                </c:pt>
                <c:pt idx="2342">
                  <c:v>41824</c:v>
                </c:pt>
                <c:pt idx="2343">
                  <c:v>41823</c:v>
                </c:pt>
                <c:pt idx="2344">
                  <c:v>41822</c:v>
                </c:pt>
                <c:pt idx="2345">
                  <c:v>41821</c:v>
                </c:pt>
                <c:pt idx="2346">
                  <c:v>41820</c:v>
                </c:pt>
                <c:pt idx="2347">
                  <c:v>41819</c:v>
                </c:pt>
                <c:pt idx="2348">
                  <c:v>41818</c:v>
                </c:pt>
                <c:pt idx="2349">
                  <c:v>41817</c:v>
                </c:pt>
                <c:pt idx="2350">
                  <c:v>41816</c:v>
                </c:pt>
                <c:pt idx="2351">
                  <c:v>41815</c:v>
                </c:pt>
                <c:pt idx="2352">
                  <c:v>41814</c:v>
                </c:pt>
                <c:pt idx="2353">
                  <c:v>41813</c:v>
                </c:pt>
                <c:pt idx="2354">
                  <c:v>41812</c:v>
                </c:pt>
                <c:pt idx="2355">
                  <c:v>41811</c:v>
                </c:pt>
                <c:pt idx="2356">
                  <c:v>41810</c:v>
                </c:pt>
                <c:pt idx="2357">
                  <c:v>41809</c:v>
                </c:pt>
                <c:pt idx="2358">
                  <c:v>41808</c:v>
                </c:pt>
                <c:pt idx="2359">
                  <c:v>41807</c:v>
                </c:pt>
                <c:pt idx="2360">
                  <c:v>41806</c:v>
                </c:pt>
                <c:pt idx="2361">
                  <c:v>41805</c:v>
                </c:pt>
                <c:pt idx="2362">
                  <c:v>41804</c:v>
                </c:pt>
                <c:pt idx="2363">
                  <c:v>41803</c:v>
                </c:pt>
                <c:pt idx="2364">
                  <c:v>41802</c:v>
                </c:pt>
                <c:pt idx="2365">
                  <c:v>41801</c:v>
                </c:pt>
                <c:pt idx="2366">
                  <c:v>41800</c:v>
                </c:pt>
                <c:pt idx="2367">
                  <c:v>41799</c:v>
                </c:pt>
                <c:pt idx="2368">
                  <c:v>41798</c:v>
                </c:pt>
                <c:pt idx="2369">
                  <c:v>41797</c:v>
                </c:pt>
                <c:pt idx="2370">
                  <c:v>41796</c:v>
                </c:pt>
                <c:pt idx="2371">
                  <c:v>41795</c:v>
                </c:pt>
                <c:pt idx="2372">
                  <c:v>41794</c:v>
                </c:pt>
                <c:pt idx="2373">
                  <c:v>41793</c:v>
                </c:pt>
                <c:pt idx="2374">
                  <c:v>41792</c:v>
                </c:pt>
                <c:pt idx="2375">
                  <c:v>41791</c:v>
                </c:pt>
                <c:pt idx="2376">
                  <c:v>41790</c:v>
                </c:pt>
                <c:pt idx="2377">
                  <c:v>41789</c:v>
                </c:pt>
                <c:pt idx="2378">
                  <c:v>41788</c:v>
                </c:pt>
                <c:pt idx="2379">
                  <c:v>41787</c:v>
                </c:pt>
                <c:pt idx="2380">
                  <c:v>41786</c:v>
                </c:pt>
                <c:pt idx="2381">
                  <c:v>41785</c:v>
                </c:pt>
                <c:pt idx="2382">
                  <c:v>41784</c:v>
                </c:pt>
                <c:pt idx="2383">
                  <c:v>41783</c:v>
                </c:pt>
                <c:pt idx="2384">
                  <c:v>41782</c:v>
                </c:pt>
                <c:pt idx="2385">
                  <c:v>41781</c:v>
                </c:pt>
                <c:pt idx="2386">
                  <c:v>41780</c:v>
                </c:pt>
                <c:pt idx="2387">
                  <c:v>41779</c:v>
                </c:pt>
                <c:pt idx="2388">
                  <c:v>41778</c:v>
                </c:pt>
                <c:pt idx="2389">
                  <c:v>41777</c:v>
                </c:pt>
                <c:pt idx="2390">
                  <c:v>41776</c:v>
                </c:pt>
                <c:pt idx="2391">
                  <c:v>41775</c:v>
                </c:pt>
                <c:pt idx="2392">
                  <c:v>41774</c:v>
                </c:pt>
                <c:pt idx="2393">
                  <c:v>41773</c:v>
                </c:pt>
                <c:pt idx="2394">
                  <c:v>41772</c:v>
                </c:pt>
                <c:pt idx="2395">
                  <c:v>41771</c:v>
                </c:pt>
                <c:pt idx="2396">
                  <c:v>41770</c:v>
                </c:pt>
                <c:pt idx="2397">
                  <c:v>41769</c:v>
                </c:pt>
                <c:pt idx="2398">
                  <c:v>41768</c:v>
                </c:pt>
                <c:pt idx="2399">
                  <c:v>41767</c:v>
                </c:pt>
                <c:pt idx="2400">
                  <c:v>41766</c:v>
                </c:pt>
                <c:pt idx="2401">
                  <c:v>41765</c:v>
                </c:pt>
                <c:pt idx="2402">
                  <c:v>41764</c:v>
                </c:pt>
                <c:pt idx="2403">
                  <c:v>41763</c:v>
                </c:pt>
                <c:pt idx="2404">
                  <c:v>41762</c:v>
                </c:pt>
                <c:pt idx="2405">
                  <c:v>41761</c:v>
                </c:pt>
                <c:pt idx="2406">
                  <c:v>41760</c:v>
                </c:pt>
                <c:pt idx="2407">
                  <c:v>41759</c:v>
                </c:pt>
                <c:pt idx="2408">
                  <c:v>41758</c:v>
                </c:pt>
                <c:pt idx="2409">
                  <c:v>41757</c:v>
                </c:pt>
                <c:pt idx="2410">
                  <c:v>41756</c:v>
                </c:pt>
                <c:pt idx="2411">
                  <c:v>41755</c:v>
                </c:pt>
                <c:pt idx="2412">
                  <c:v>41754</c:v>
                </c:pt>
                <c:pt idx="2413">
                  <c:v>41753</c:v>
                </c:pt>
                <c:pt idx="2414">
                  <c:v>41752</c:v>
                </c:pt>
                <c:pt idx="2415">
                  <c:v>41751</c:v>
                </c:pt>
                <c:pt idx="2416">
                  <c:v>41750</c:v>
                </c:pt>
                <c:pt idx="2417">
                  <c:v>41749</c:v>
                </c:pt>
                <c:pt idx="2418">
                  <c:v>41748</c:v>
                </c:pt>
                <c:pt idx="2419">
                  <c:v>41747</c:v>
                </c:pt>
                <c:pt idx="2420">
                  <c:v>41746</c:v>
                </c:pt>
                <c:pt idx="2421">
                  <c:v>41745</c:v>
                </c:pt>
                <c:pt idx="2422">
                  <c:v>41744</c:v>
                </c:pt>
                <c:pt idx="2423">
                  <c:v>41743</c:v>
                </c:pt>
                <c:pt idx="2424">
                  <c:v>41742</c:v>
                </c:pt>
                <c:pt idx="2425">
                  <c:v>41741</c:v>
                </c:pt>
                <c:pt idx="2426">
                  <c:v>41740</c:v>
                </c:pt>
                <c:pt idx="2427">
                  <c:v>41739</c:v>
                </c:pt>
                <c:pt idx="2428">
                  <c:v>41738</c:v>
                </c:pt>
                <c:pt idx="2429">
                  <c:v>41737</c:v>
                </c:pt>
                <c:pt idx="2430">
                  <c:v>41736</c:v>
                </c:pt>
                <c:pt idx="2431">
                  <c:v>41735</c:v>
                </c:pt>
                <c:pt idx="2432">
                  <c:v>41734</c:v>
                </c:pt>
                <c:pt idx="2433">
                  <c:v>41733</c:v>
                </c:pt>
                <c:pt idx="2434">
                  <c:v>41732</c:v>
                </c:pt>
                <c:pt idx="2435">
                  <c:v>41731</c:v>
                </c:pt>
                <c:pt idx="2436">
                  <c:v>41730</c:v>
                </c:pt>
                <c:pt idx="2437">
                  <c:v>41729</c:v>
                </c:pt>
                <c:pt idx="2438">
                  <c:v>41728</c:v>
                </c:pt>
                <c:pt idx="2439">
                  <c:v>41727</c:v>
                </c:pt>
                <c:pt idx="2440">
                  <c:v>41726</c:v>
                </c:pt>
                <c:pt idx="2441">
                  <c:v>41725</c:v>
                </c:pt>
                <c:pt idx="2442">
                  <c:v>41724</c:v>
                </c:pt>
                <c:pt idx="2443">
                  <c:v>41723</c:v>
                </c:pt>
                <c:pt idx="2444">
                  <c:v>41722</c:v>
                </c:pt>
                <c:pt idx="2445">
                  <c:v>41721</c:v>
                </c:pt>
                <c:pt idx="2446">
                  <c:v>41720</c:v>
                </c:pt>
                <c:pt idx="2447">
                  <c:v>41719</c:v>
                </c:pt>
                <c:pt idx="2448">
                  <c:v>41718</c:v>
                </c:pt>
                <c:pt idx="2449">
                  <c:v>41717</c:v>
                </c:pt>
                <c:pt idx="2450">
                  <c:v>41716</c:v>
                </c:pt>
                <c:pt idx="2451">
                  <c:v>41715</c:v>
                </c:pt>
                <c:pt idx="2452">
                  <c:v>41714</c:v>
                </c:pt>
                <c:pt idx="2453">
                  <c:v>41713</c:v>
                </c:pt>
                <c:pt idx="2454">
                  <c:v>41712</c:v>
                </c:pt>
                <c:pt idx="2455">
                  <c:v>41711</c:v>
                </c:pt>
                <c:pt idx="2456">
                  <c:v>41710</c:v>
                </c:pt>
                <c:pt idx="2457">
                  <c:v>41709</c:v>
                </c:pt>
                <c:pt idx="2458">
                  <c:v>41708</c:v>
                </c:pt>
                <c:pt idx="2459">
                  <c:v>41707</c:v>
                </c:pt>
                <c:pt idx="2460">
                  <c:v>41706</c:v>
                </c:pt>
                <c:pt idx="2461">
                  <c:v>41705</c:v>
                </c:pt>
                <c:pt idx="2462">
                  <c:v>41704</c:v>
                </c:pt>
                <c:pt idx="2463">
                  <c:v>41703</c:v>
                </c:pt>
                <c:pt idx="2464">
                  <c:v>41702</c:v>
                </c:pt>
                <c:pt idx="2465">
                  <c:v>41701</c:v>
                </c:pt>
                <c:pt idx="2466">
                  <c:v>41700</c:v>
                </c:pt>
                <c:pt idx="2467">
                  <c:v>41699</c:v>
                </c:pt>
                <c:pt idx="2468">
                  <c:v>41698</c:v>
                </c:pt>
                <c:pt idx="2469">
                  <c:v>41697</c:v>
                </c:pt>
                <c:pt idx="2470">
                  <c:v>41696</c:v>
                </c:pt>
                <c:pt idx="2471">
                  <c:v>41695</c:v>
                </c:pt>
                <c:pt idx="2472">
                  <c:v>41694</c:v>
                </c:pt>
                <c:pt idx="2473">
                  <c:v>41693</c:v>
                </c:pt>
                <c:pt idx="2474">
                  <c:v>41692</c:v>
                </c:pt>
                <c:pt idx="2475">
                  <c:v>41691</c:v>
                </c:pt>
                <c:pt idx="2476">
                  <c:v>41690</c:v>
                </c:pt>
                <c:pt idx="2477">
                  <c:v>41689</c:v>
                </c:pt>
                <c:pt idx="2478">
                  <c:v>41688</c:v>
                </c:pt>
                <c:pt idx="2479">
                  <c:v>41687</c:v>
                </c:pt>
                <c:pt idx="2480">
                  <c:v>41686</c:v>
                </c:pt>
                <c:pt idx="2481">
                  <c:v>41685</c:v>
                </c:pt>
                <c:pt idx="2482">
                  <c:v>41684</c:v>
                </c:pt>
                <c:pt idx="2483">
                  <c:v>41683</c:v>
                </c:pt>
                <c:pt idx="2484">
                  <c:v>41682</c:v>
                </c:pt>
                <c:pt idx="2485">
                  <c:v>41681</c:v>
                </c:pt>
                <c:pt idx="2486">
                  <c:v>41680</c:v>
                </c:pt>
                <c:pt idx="2487">
                  <c:v>41679</c:v>
                </c:pt>
                <c:pt idx="2488">
                  <c:v>41678</c:v>
                </c:pt>
                <c:pt idx="2489">
                  <c:v>41677</c:v>
                </c:pt>
                <c:pt idx="2490">
                  <c:v>41676</c:v>
                </c:pt>
                <c:pt idx="2491">
                  <c:v>41675</c:v>
                </c:pt>
                <c:pt idx="2492">
                  <c:v>41674</c:v>
                </c:pt>
                <c:pt idx="2493">
                  <c:v>41673</c:v>
                </c:pt>
                <c:pt idx="2494">
                  <c:v>41672</c:v>
                </c:pt>
                <c:pt idx="2495">
                  <c:v>41671</c:v>
                </c:pt>
                <c:pt idx="2496">
                  <c:v>41670</c:v>
                </c:pt>
                <c:pt idx="2497">
                  <c:v>41669</c:v>
                </c:pt>
                <c:pt idx="2498">
                  <c:v>41668</c:v>
                </c:pt>
                <c:pt idx="2499">
                  <c:v>41667</c:v>
                </c:pt>
                <c:pt idx="2500">
                  <c:v>41666</c:v>
                </c:pt>
                <c:pt idx="2501">
                  <c:v>41665</c:v>
                </c:pt>
                <c:pt idx="2502">
                  <c:v>41664</c:v>
                </c:pt>
                <c:pt idx="2503">
                  <c:v>41663</c:v>
                </c:pt>
                <c:pt idx="2504">
                  <c:v>41662</c:v>
                </c:pt>
                <c:pt idx="2505">
                  <c:v>41661</c:v>
                </c:pt>
                <c:pt idx="2506">
                  <c:v>41660</c:v>
                </c:pt>
                <c:pt idx="2507">
                  <c:v>41659</c:v>
                </c:pt>
                <c:pt idx="2508">
                  <c:v>41658</c:v>
                </c:pt>
                <c:pt idx="2509">
                  <c:v>41657</c:v>
                </c:pt>
                <c:pt idx="2510">
                  <c:v>41656</c:v>
                </c:pt>
                <c:pt idx="2511">
                  <c:v>41655</c:v>
                </c:pt>
                <c:pt idx="2512">
                  <c:v>41654</c:v>
                </c:pt>
                <c:pt idx="2513">
                  <c:v>41653</c:v>
                </c:pt>
                <c:pt idx="2514">
                  <c:v>41652</c:v>
                </c:pt>
                <c:pt idx="2515">
                  <c:v>41651</c:v>
                </c:pt>
                <c:pt idx="2516">
                  <c:v>41650</c:v>
                </c:pt>
                <c:pt idx="2517">
                  <c:v>41649</c:v>
                </c:pt>
                <c:pt idx="2518">
                  <c:v>41648</c:v>
                </c:pt>
                <c:pt idx="2519">
                  <c:v>41647</c:v>
                </c:pt>
                <c:pt idx="2520">
                  <c:v>41646</c:v>
                </c:pt>
                <c:pt idx="2521">
                  <c:v>41645</c:v>
                </c:pt>
                <c:pt idx="2522">
                  <c:v>41644</c:v>
                </c:pt>
                <c:pt idx="2523">
                  <c:v>41643</c:v>
                </c:pt>
                <c:pt idx="2524">
                  <c:v>41642</c:v>
                </c:pt>
                <c:pt idx="2525">
                  <c:v>41641</c:v>
                </c:pt>
                <c:pt idx="2526">
                  <c:v>41640</c:v>
                </c:pt>
                <c:pt idx="2527">
                  <c:v>41639</c:v>
                </c:pt>
                <c:pt idx="2528">
                  <c:v>41638</c:v>
                </c:pt>
                <c:pt idx="2529">
                  <c:v>41637</c:v>
                </c:pt>
                <c:pt idx="2530">
                  <c:v>41636</c:v>
                </c:pt>
                <c:pt idx="2531">
                  <c:v>41635</c:v>
                </c:pt>
                <c:pt idx="2532">
                  <c:v>41634</c:v>
                </c:pt>
                <c:pt idx="2533">
                  <c:v>41633</c:v>
                </c:pt>
                <c:pt idx="2534">
                  <c:v>41632</c:v>
                </c:pt>
                <c:pt idx="2535">
                  <c:v>41631</c:v>
                </c:pt>
                <c:pt idx="2536">
                  <c:v>41630</c:v>
                </c:pt>
                <c:pt idx="2537">
                  <c:v>41629</c:v>
                </c:pt>
                <c:pt idx="2538">
                  <c:v>41628</c:v>
                </c:pt>
                <c:pt idx="2539">
                  <c:v>41627</c:v>
                </c:pt>
                <c:pt idx="2540">
                  <c:v>41626</c:v>
                </c:pt>
                <c:pt idx="2541">
                  <c:v>41625</c:v>
                </c:pt>
                <c:pt idx="2542">
                  <c:v>41624</c:v>
                </c:pt>
                <c:pt idx="2543">
                  <c:v>41623</c:v>
                </c:pt>
                <c:pt idx="2544">
                  <c:v>41622</c:v>
                </c:pt>
                <c:pt idx="2545">
                  <c:v>41621</c:v>
                </c:pt>
                <c:pt idx="2546">
                  <c:v>41620</c:v>
                </c:pt>
                <c:pt idx="2547">
                  <c:v>41619</c:v>
                </c:pt>
                <c:pt idx="2548">
                  <c:v>41618</c:v>
                </c:pt>
                <c:pt idx="2549">
                  <c:v>41617</c:v>
                </c:pt>
                <c:pt idx="2550">
                  <c:v>41616</c:v>
                </c:pt>
                <c:pt idx="2551">
                  <c:v>41615</c:v>
                </c:pt>
                <c:pt idx="2552">
                  <c:v>41614</c:v>
                </c:pt>
                <c:pt idx="2553">
                  <c:v>41613</c:v>
                </c:pt>
                <c:pt idx="2554">
                  <c:v>41612</c:v>
                </c:pt>
                <c:pt idx="2555">
                  <c:v>41611</c:v>
                </c:pt>
                <c:pt idx="2556">
                  <c:v>41610</c:v>
                </c:pt>
                <c:pt idx="2557">
                  <c:v>41609</c:v>
                </c:pt>
                <c:pt idx="2558">
                  <c:v>41608</c:v>
                </c:pt>
                <c:pt idx="2559">
                  <c:v>41607</c:v>
                </c:pt>
                <c:pt idx="2560">
                  <c:v>41606</c:v>
                </c:pt>
                <c:pt idx="2561">
                  <c:v>41605</c:v>
                </c:pt>
                <c:pt idx="2562">
                  <c:v>41604</c:v>
                </c:pt>
                <c:pt idx="2563">
                  <c:v>41603</c:v>
                </c:pt>
                <c:pt idx="2564">
                  <c:v>41602</c:v>
                </c:pt>
                <c:pt idx="2565">
                  <c:v>41601</c:v>
                </c:pt>
                <c:pt idx="2566">
                  <c:v>41600</c:v>
                </c:pt>
                <c:pt idx="2567">
                  <c:v>41599</c:v>
                </c:pt>
                <c:pt idx="2568">
                  <c:v>41598</c:v>
                </c:pt>
                <c:pt idx="2569">
                  <c:v>41597</c:v>
                </c:pt>
                <c:pt idx="2570">
                  <c:v>41596</c:v>
                </c:pt>
                <c:pt idx="2571">
                  <c:v>41595</c:v>
                </c:pt>
                <c:pt idx="2572">
                  <c:v>41594</c:v>
                </c:pt>
                <c:pt idx="2573">
                  <c:v>41593</c:v>
                </c:pt>
                <c:pt idx="2574">
                  <c:v>41592</c:v>
                </c:pt>
                <c:pt idx="2575">
                  <c:v>41591</c:v>
                </c:pt>
                <c:pt idx="2576">
                  <c:v>41590</c:v>
                </c:pt>
                <c:pt idx="2577">
                  <c:v>41589</c:v>
                </c:pt>
                <c:pt idx="2578">
                  <c:v>41588</c:v>
                </c:pt>
                <c:pt idx="2579">
                  <c:v>41587</c:v>
                </c:pt>
                <c:pt idx="2580">
                  <c:v>41586</c:v>
                </c:pt>
                <c:pt idx="2581">
                  <c:v>41585</c:v>
                </c:pt>
                <c:pt idx="2582">
                  <c:v>41584</c:v>
                </c:pt>
                <c:pt idx="2583">
                  <c:v>41583</c:v>
                </c:pt>
                <c:pt idx="2584">
                  <c:v>41582</c:v>
                </c:pt>
                <c:pt idx="2585">
                  <c:v>41581</c:v>
                </c:pt>
                <c:pt idx="2586">
                  <c:v>41580</c:v>
                </c:pt>
                <c:pt idx="2587">
                  <c:v>41579</c:v>
                </c:pt>
                <c:pt idx="2588">
                  <c:v>41578</c:v>
                </c:pt>
                <c:pt idx="2589">
                  <c:v>41577</c:v>
                </c:pt>
                <c:pt idx="2590">
                  <c:v>41576</c:v>
                </c:pt>
                <c:pt idx="2591">
                  <c:v>41575</c:v>
                </c:pt>
                <c:pt idx="2592">
                  <c:v>41574</c:v>
                </c:pt>
                <c:pt idx="2593">
                  <c:v>41573</c:v>
                </c:pt>
                <c:pt idx="2594">
                  <c:v>41572</c:v>
                </c:pt>
                <c:pt idx="2595">
                  <c:v>41571</c:v>
                </c:pt>
                <c:pt idx="2596">
                  <c:v>41570</c:v>
                </c:pt>
                <c:pt idx="2597">
                  <c:v>41569</c:v>
                </c:pt>
                <c:pt idx="2598">
                  <c:v>41568</c:v>
                </c:pt>
                <c:pt idx="2599">
                  <c:v>41567</c:v>
                </c:pt>
                <c:pt idx="2600">
                  <c:v>41566</c:v>
                </c:pt>
                <c:pt idx="2601">
                  <c:v>41565</c:v>
                </c:pt>
                <c:pt idx="2602">
                  <c:v>41564</c:v>
                </c:pt>
                <c:pt idx="2603">
                  <c:v>41563</c:v>
                </c:pt>
                <c:pt idx="2604">
                  <c:v>41562</c:v>
                </c:pt>
                <c:pt idx="2605">
                  <c:v>41561</c:v>
                </c:pt>
                <c:pt idx="2606">
                  <c:v>41560</c:v>
                </c:pt>
                <c:pt idx="2607">
                  <c:v>41559</c:v>
                </c:pt>
                <c:pt idx="2608">
                  <c:v>41558</c:v>
                </c:pt>
                <c:pt idx="2609">
                  <c:v>41557</c:v>
                </c:pt>
                <c:pt idx="2610">
                  <c:v>41556</c:v>
                </c:pt>
                <c:pt idx="2611">
                  <c:v>41555</c:v>
                </c:pt>
                <c:pt idx="2612">
                  <c:v>41554</c:v>
                </c:pt>
                <c:pt idx="2613">
                  <c:v>41553</c:v>
                </c:pt>
                <c:pt idx="2614">
                  <c:v>41552</c:v>
                </c:pt>
                <c:pt idx="2615">
                  <c:v>41551</c:v>
                </c:pt>
                <c:pt idx="2616">
                  <c:v>41550</c:v>
                </c:pt>
                <c:pt idx="2617">
                  <c:v>41549</c:v>
                </c:pt>
                <c:pt idx="2618">
                  <c:v>41548</c:v>
                </c:pt>
                <c:pt idx="2619">
                  <c:v>41547</c:v>
                </c:pt>
                <c:pt idx="2620">
                  <c:v>41546</c:v>
                </c:pt>
                <c:pt idx="2621">
                  <c:v>41545</c:v>
                </c:pt>
                <c:pt idx="2622">
                  <c:v>41544</c:v>
                </c:pt>
                <c:pt idx="2623">
                  <c:v>41543</c:v>
                </c:pt>
                <c:pt idx="2624">
                  <c:v>41542</c:v>
                </c:pt>
                <c:pt idx="2625">
                  <c:v>41541</c:v>
                </c:pt>
                <c:pt idx="2626">
                  <c:v>41540</c:v>
                </c:pt>
                <c:pt idx="2627">
                  <c:v>41539</c:v>
                </c:pt>
                <c:pt idx="2628">
                  <c:v>41538</c:v>
                </c:pt>
                <c:pt idx="2629">
                  <c:v>41537</c:v>
                </c:pt>
                <c:pt idx="2630">
                  <c:v>41536</c:v>
                </c:pt>
                <c:pt idx="2631">
                  <c:v>41535</c:v>
                </c:pt>
                <c:pt idx="2632">
                  <c:v>41534</c:v>
                </c:pt>
                <c:pt idx="2633">
                  <c:v>41533</c:v>
                </c:pt>
                <c:pt idx="2634">
                  <c:v>41532</c:v>
                </c:pt>
                <c:pt idx="2635">
                  <c:v>41531</c:v>
                </c:pt>
                <c:pt idx="2636">
                  <c:v>41530</c:v>
                </c:pt>
                <c:pt idx="2637">
                  <c:v>41529</c:v>
                </c:pt>
                <c:pt idx="2638">
                  <c:v>41528</c:v>
                </c:pt>
                <c:pt idx="2639">
                  <c:v>41527</c:v>
                </c:pt>
                <c:pt idx="2640">
                  <c:v>41526</c:v>
                </c:pt>
                <c:pt idx="2641">
                  <c:v>41525</c:v>
                </c:pt>
                <c:pt idx="2642">
                  <c:v>41524</c:v>
                </c:pt>
                <c:pt idx="2643">
                  <c:v>41523</c:v>
                </c:pt>
                <c:pt idx="2644">
                  <c:v>41522</c:v>
                </c:pt>
                <c:pt idx="2645">
                  <c:v>41521</c:v>
                </c:pt>
                <c:pt idx="2646">
                  <c:v>41520</c:v>
                </c:pt>
                <c:pt idx="2647">
                  <c:v>41519</c:v>
                </c:pt>
                <c:pt idx="2648">
                  <c:v>41518</c:v>
                </c:pt>
                <c:pt idx="2649">
                  <c:v>41517</c:v>
                </c:pt>
                <c:pt idx="2650">
                  <c:v>41516</c:v>
                </c:pt>
                <c:pt idx="2651">
                  <c:v>41515</c:v>
                </c:pt>
                <c:pt idx="2652">
                  <c:v>41514</c:v>
                </c:pt>
                <c:pt idx="2653">
                  <c:v>41513</c:v>
                </c:pt>
                <c:pt idx="2654">
                  <c:v>41512</c:v>
                </c:pt>
                <c:pt idx="2655">
                  <c:v>41511</c:v>
                </c:pt>
                <c:pt idx="2656">
                  <c:v>41510</c:v>
                </c:pt>
                <c:pt idx="2657">
                  <c:v>41509</c:v>
                </c:pt>
                <c:pt idx="2658">
                  <c:v>41508</c:v>
                </c:pt>
                <c:pt idx="2659">
                  <c:v>41507</c:v>
                </c:pt>
                <c:pt idx="2660">
                  <c:v>41506</c:v>
                </c:pt>
                <c:pt idx="2661">
                  <c:v>41505</c:v>
                </c:pt>
                <c:pt idx="2662">
                  <c:v>41504</c:v>
                </c:pt>
                <c:pt idx="2663">
                  <c:v>41503</c:v>
                </c:pt>
                <c:pt idx="2664">
                  <c:v>41502</c:v>
                </c:pt>
                <c:pt idx="2665">
                  <c:v>41501</c:v>
                </c:pt>
                <c:pt idx="2666">
                  <c:v>41500</c:v>
                </c:pt>
                <c:pt idx="2667">
                  <c:v>41499</c:v>
                </c:pt>
                <c:pt idx="2668">
                  <c:v>41498</c:v>
                </c:pt>
                <c:pt idx="2669">
                  <c:v>41497</c:v>
                </c:pt>
                <c:pt idx="2670">
                  <c:v>41496</c:v>
                </c:pt>
                <c:pt idx="2671">
                  <c:v>41495</c:v>
                </c:pt>
                <c:pt idx="2672">
                  <c:v>41494</c:v>
                </c:pt>
                <c:pt idx="2673">
                  <c:v>41493</c:v>
                </c:pt>
                <c:pt idx="2674">
                  <c:v>41492</c:v>
                </c:pt>
                <c:pt idx="2675">
                  <c:v>41491</c:v>
                </c:pt>
                <c:pt idx="2676">
                  <c:v>41490</c:v>
                </c:pt>
                <c:pt idx="2677">
                  <c:v>41489</c:v>
                </c:pt>
                <c:pt idx="2678">
                  <c:v>41488</c:v>
                </c:pt>
                <c:pt idx="2679">
                  <c:v>41487</c:v>
                </c:pt>
                <c:pt idx="2680">
                  <c:v>41486</c:v>
                </c:pt>
                <c:pt idx="2681">
                  <c:v>41485</c:v>
                </c:pt>
                <c:pt idx="2682">
                  <c:v>41484</c:v>
                </c:pt>
                <c:pt idx="2683">
                  <c:v>41483</c:v>
                </c:pt>
                <c:pt idx="2684">
                  <c:v>41482</c:v>
                </c:pt>
                <c:pt idx="2685">
                  <c:v>41481</c:v>
                </c:pt>
                <c:pt idx="2686">
                  <c:v>41480</c:v>
                </c:pt>
                <c:pt idx="2687">
                  <c:v>41479</c:v>
                </c:pt>
                <c:pt idx="2688">
                  <c:v>41478</c:v>
                </c:pt>
                <c:pt idx="2689">
                  <c:v>41477</c:v>
                </c:pt>
                <c:pt idx="2690">
                  <c:v>41476</c:v>
                </c:pt>
                <c:pt idx="2691">
                  <c:v>41475</c:v>
                </c:pt>
                <c:pt idx="2692">
                  <c:v>41474</c:v>
                </c:pt>
                <c:pt idx="2693">
                  <c:v>41473</c:v>
                </c:pt>
                <c:pt idx="2694">
                  <c:v>41472</c:v>
                </c:pt>
                <c:pt idx="2695">
                  <c:v>41471</c:v>
                </c:pt>
                <c:pt idx="2696">
                  <c:v>41470</c:v>
                </c:pt>
                <c:pt idx="2697">
                  <c:v>41469</c:v>
                </c:pt>
                <c:pt idx="2698">
                  <c:v>41468</c:v>
                </c:pt>
                <c:pt idx="2699">
                  <c:v>41467</c:v>
                </c:pt>
                <c:pt idx="2700">
                  <c:v>41466</c:v>
                </c:pt>
                <c:pt idx="2701">
                  <c:v>41465</c:v>
                </c:pt>
                <c:pt idx="2702">
                  <c:v>41464</c:v>
                </c:pt>
                <c:pt idx="2703">
                  <c:v>41463</c:v>
                </c:pt>
                <c:pt idx="2704">
                  <c:v>41462</c:v>
                </c:pt>
                <c:pt idx="2705">
                  <c:v>41461</c:v>
                </c:pt>
                <c:pt idx="2706">
                  <c:v>41460</c:v>
                </c:pt>
                <c:pt idx="2707">
                  <c:v>41459</c:v>
                </c:pt>
                <c:pt idx="2708">
                  <c:v>41458</c:v>
                </c:pt>
                <c:pt idx="2709">
                  <c:v>41457</c:v>
                </c:pt>
                <c:pt idx="2710">
                  <c:v>41456</c:v>
                </c:pt>
                <c:pt idx="2711">
                  <c:v>41455</c:v>
                </c:pt>
                <c:pt idx="2712">
                  <c:v>41454</c:v>
                </c:pt>
                <c:pt idx="2713">
                  <c:v>41453</c:v>
                </c:pt>
                <c:pt idx="2714">
                  <c:v>41452</c:v>
                </c:pt>
                <c:pt idx="2715">
                  <c:v>41451</c:v>
                </c:pt>
                <c:pt idx="2716">
                  <c:v>41450</c:v>
                </c:pt>
                <c:pt idx="2717">
                  <c:v>41449</c:v>
                </c:pt>
                <c:pt idx="2718">
                  <c:v>41448</c:v>
                </c:pt>
                <c:pt idx="2719">
                  <c:v>41447</c:v>
                </c:pt>
                <c:pt idx="2720">
                  <c:v>41446</c:v>
                </c:pt>
                <c:pt idx="2721">
                  <c:v>41445</c:v>
                </c:pt>
                <c:pt idx="2722">
                  <c:v>41444</c:v>
                </c:pt>
                <c:pt idx="2723">
                  <c:v>41443</c:v>
                </c:pt>
                <c:pt idx="2724">
                  <c:v>41442</c:v>
                </c:pt>
                <c:pt idx="2725">
                  <c:v>41441</c:v>
                </c:pt>
                <c:pt idx="2726">
                  <c:v>41440</c:v>
                </c:pt>
                <c:pt idx="2727">
                  <c:v>41439</c:v>
                </c:pt>
                <c:pt idx="2728">
                  <c:v>41438</c:v>
                </c:pt>
                <c:pt idx="2729">
                  <c:v>41437</c:v>
                </c:pt>
                <c:pt idx="2730">
                  <c:v>41436</c:v>
                </c:pt>
                <c:pt idx="2731">
                  <c:v>41435</c:v>
                </c:pt>
                <c:pt idx="2732">
                  <c:v>41434</c:v>
                </c:pt>
                <c:pt idx="2733">
                  <c:v>41433</c:v>
                </c:pt>
                <c:pt idx="2734">
                  <c:v>41432</c:v>
                </c:pt>
                <c:pt idx="2735">
                  <c:v>41431</c:v>
                </c:pt>
                <c:pt idx="2736">
                  <c:v>41430</c:v>
                </c:pt>
                <c:pt idx="2737">
                  <c:v>41429</c:v>
                </c:pt>
                <c:pt idx="2738">
                  <c:v>41428</c:v>
                </c:pt>
                <c:pt idx="2739">
                  <c:v>41427</c:v>
                </c:pt>
                <c:pt idx="2740">
                  <c:v>41426</c:v>
                </c:pt>
                <c:pt idx="2741">
                  <c:v>41425</c:v>
                </c:pt>
                <c:pt idx="2742">
                  <c:v>41424</c:v>
                </c:pt>
                <c:pt idx="2743">
                  <c:v>41423</c:v>
                </c:pt>
                <c:pt idx="2744">
                  <c:v>41422</c:v>
                </c:pt>
                <c:pt idx="2745">
                  <c:v>41421</c:v>
                </c:pt>
                <c:pt idx="2746">
                  <c:v>41420</c:v>
                </c:pt>
                <c:pt idx="2747">
                  <c:v>41419</c:v>
                </c:pt>
                <c:pt idx="2748">
                  <c:v>41418</c:v>
                </c:pt>
                <c:pt idx="2749">
                  <c:v>41417</c:v>
                </c:pt>
                <c:pt idx="2750">
                  <c:v>41416</c:v>
                </c:pt>
                <c:pt idx="2751">
                  <c:v>41415</c:v>
                </c:pt>
                <c:pt idx="2752">
                  <c:v>41414</c:v>
                </c:pt>
                <c:pt idx="2753">
                  <c:v>41413</c:v>
                </c:pt>
                <c:pt idx="2754">
                  <c:v>41412</c:v>
                </c:pt>
                <c:pt idx="2755">
                  <c:v>41411</c:v>
                </c:pt>
                <c:pt idx="2756">
                  <c:v>41410</c:v>
                </c:pt>
                <c:pt idx="2757">
                  <c:v>41409</c:v>
                </c:pt>
                <c:pt idx="2758">
                  <c:v>41408</c:v>
                </c:pt>
                <c:pt idx="2759">
                  <c:v>41407</c:v>
                </c:pt>
                <c:pt idx="2760">
                  <c:v>41406</c:v>
                </c:pt>
                <c:pt idx="2761">
                  <c:v>41405</c:v>
                </c:pt>
                <c:pt idx="2762">
                  <c:v>41404</c:v>
                </c:pt>
                <c:pt idx="2763">
                  <c:v>41403</c:v>
                </c:pt>
                <c:pt idx="2764">
                  <c:v>41402</c:v>
                </c:pt>
                <c:pt idx="2765">
                  <c:v>41401</c:v>
                </c:pt>
                <c:pt idx="2766">
                  <c:v>41400</c:v>
                </c:pt>
                <c:pt idx="2767">
                  <c:v>41399</c:v>
                </c:pt>
                <c:pt idx="2768">
                  <c:v>41398</c:v>
                </c:pt>
                <c:pt idx="2769">
                  <c:v>41397</c:v>
                </c:pt>
                <c:pt idx="2770">
                  <c:v>41396</c:v>
                </c:pt>
                <c:pt idx="2771">
                  <c:v>41395</c:v>
                </c:pt>
                <c:pt idx="2772">
                  <c:v>41394</c:v>
                </c:pt>
                <c:pt idx="2773">
                  <c:v>41393</c:v>
                </c:pt>
                <c:pt idx="2774">
                  <c:v>41392</c:v>
                </c:pt>
                <c:pt idx="2775">
                  <c:v>41391</c:v>
                </c:pt>
                <c:pt idx="2776">
                  <c:v>41390</c:v>
                </c:pt>
                <c:pt idx="2777">
                  <c:v>41389</c:v>
                </c:pt>
                <c:pt idx="2778">
                  <c:v>41388</c:v>
                </c:pt>
                <c:pt idx="2779">
                  <c:v>41387</c:v>
                </c:pt>
                <c:pt idx="2780">
                  <c:v>41386</c:v>
                </c:pt>
                <c:pt idx="2781">
                  <c:v>41385</c:v>
                </c:pt>
                <c:pt idx="2782">
                  <c:v>41384</c:v>
                </c:pt>
                <c:pt idx="2783">
                  <c:v>41383</c:v>
                </c:pt>
                <c:pt idx="2784">
                  <c:v>41382</c:v>
                </c:pt>
                <c:pt idx="2785">
                  <c:v>41381</c:v>
                </c:pt>
                <c:pt idx="2786">
                  <c:v>41380</c:v>
                </c:pt>
                <c:pt idx="2787">
                  <c:v>41379</c:v>
                </c:pt>
                <c:pt idx="2788">
                  <c:v>41378</c:v>
                </c:pt>
                <c:pt idx="2789">
                  <c:v>41377</c:v>
                </c:pt>
                <c:pt idx="2790">
                  <c:v>41376</c:v>
                </c:pt>
                <c:pt idx="2791">
                  <c:v>41375</c:v>
                </c:pt>
                <c:pt idx="2792">
                  <c:v>41374</c:v>
                </c:pt>
                <c:pt idx="2793">
                  <c:v>41373</c:v>
                </c:pt>
                <c:pt idx="2794">
                  <c:v>41372</c:v>
                </c:pt>
                <c:pt idx="2795">
                  <c:v>41371</c:v>
                </c:pt>
                <c:pt idx="2796">
                  <c:v>41370</c:v>
                </c:pt>
                <c:pt idx="2797">
                  <c:v>41369</c:v>
                </c:pt>
                <c:pt idx="2798">
                  <c:v>41368</c:v>
                </c:pt>
                <c:pt idx="2799">
                  <c:v>41367</c:v>
                </c:pt>
                <c:pt idx="2800">
                  <c:v>41366</c:v>
                </c:pt>
                <c:pt idx="2801">
                  <c:v>41365</c:v>
                </c:pt>
                <c:pt idx="2802">
                  <c:v>41364</c:v>
                </c:pt>
                <c:pt idx="2803">
                  <c:v>41363</c:v>
                </c:pt>
                <c:pt idx="2804">
                  <c:v>41362</c:v>
                </c:pt>
                <c:pt idx="2805">
                  <c:v>41361</c:v>
                </c:pt>
                <c:pt idx="2806">
                  <c:v>41360</c:v>
                </c:pt>
                <c:pt idx="2807">
                  <c:v>41359</c:v>
                </c:pt>
                <c:pt idx="2808">
                  <c:v>41358</c:v>
                </c:pt>
                <c:pt idx="2809">
                  <c:v>41357</c:v>
                </c:pt>
                <c:pt idx="2810">
                  <c:v>41356</c:v>
                </c:pt>
                <c:pt idx="2811">
                  <c:v>41355</c:v>
                </c:pt>
                <c:pt idx="2812">
                  <c:v>41354</c:v>
                </c:pt>
                <c:pt idx="2813">
                  <c:v>41353</c:v>
                </c:pt>
                <c:pt idx="2814">
                  <c:v>41352</c:v>
                </c:pt>
                <c:pt idx="2815">
                  <c:v>41351</c:v>
                </c:pt>
                <c:pt idx="2816">
                  <c:v>41350</c:v>
                </c:pt>
                <c:pt idx="2817">
                  <c:v>41349</c:v>
                </c:pt>
                <c:pt idx="2818">
                  <c:v>41348</c:v>
                </c:pt>
                <c:pt idx="2819">
                  <c:v>41347</c:v>
                </c:pt>
                <c:pt idx="2820">
                  <c:v>41346</c:v>
                </c:pt>
                <c:pt idx="2821">
                  <c:v>41345</c:v>
                </c:pt>
                <c:pt idx="2822">
                  <c:v>41344</c:v>
                </c:pt>
                <c:pt idx="2823">
                  <c:v>41343</c:v>
                </c:pt>
                <c:pt idx="2824">
                  <c:v>41342</c:v>
                </c:pt>
                <c:pt idx="2825">
                  <c:v>41341</c:v>
                </c:pt>
                <c:pt idx="2826">
                  <c:v>41340</c:v>
                </c:pt>
                <c:pt idx="2827">
                  <c:v>41339</c:v>
                </c:pt>
                <c:pt idx="2828">
                  <c:v>41338</c:v>
                </c:pt>
                <c:pt idx="2829">
                  <c:v>41337</c:v>
                </c:pt>
                <c:pt idx="2830">
                  <c:v>41336</c:v>
                </c:pt>
                <c:pt idx="2831">
                  <c:v>41335</c:v>
                </c:pt>
                <c:pt idx="2832">
                  <c:v>41334</c:v>
                </c:pt>
                <c:pt idx="2833">
                  <c:v>41333</c:v>
                </c:pt>
                <c:pt idx="2834">
                  <c:v>41332</c:v>
                </c:pt>
                <c:pt idx="2835">
                  <c:v>41331</c:v>
                </c:pt>
                <c:pt idx="2836">
                  <c:v>41330</c:v>
                </c:pt>
                <c:pt idx="2837">
                  <c:v>41329</c:v>
                </c:pt>
                <c:pt idx="2838">
                  <c:v>41328</c:v>
                </c:pt>
                <c:pt idx="2839">
                  <c:v>41327</c:v>
                </c:pt>
                <c:pt idx="2840">
                  <c:v>41326</c:v>
                </c:pt>
                <c:pt idx="2841">
                  <c:v>41325</c:v>
                </c:pt>
                <c:pt idx="2842">
                  <c:v>41324</c:v>
                </c:pt>
                <c:pt idx="2843">
                  <c:v>41323</c:v>
                </c:pt>
                <c:pt idx="2844">
                  <c:v>41322</c:v>
                </c:pt>
                <c:pt idx="2845">
                  <c:v>41321</c:v>
                </c:pt>
                <c:pt idx="2846">
                  <c:v>41320</c:v>
                </c:pt>
                <c:pt idx="2847">
                  <c:v>41319</c:v>
                </c:pt>
                <c:pt idx="2848">
                  <c:v>41318</c:v>
                </c:pt>
                <c:pt idx="2849">
                  <c:v>41317</c:v>
                </c:pt>
                <c:pt idx="2850">
                  <c:v>41316</c:v>
                </c:pt>
                <c:pt idx="2851">
                  <c:v>41315</c:v>
                </c:pt>
                <c:pt idx="2852">
                  <c:v>41314</c:v>
                </c:pt>
                <c:pt idx="2853">
                  <c:v>41313</c:v>
                </c:pt>
                <c:pt idx="2854">
                  <c:v>41312</c:v>
                </c:pt>
                <c:pt idx="2855">
                  <c:v>41311</c:v>
                </c:pt>
                <c:pt idx="2856">
                  <c:v>41310</c:v>
                </c:pt>
                <c:pt idx="2857">
                  <c:v>41309</c:v>
                </c:pt>
                <c:pt idx="2858">
                  <c:v>41308</c:v>
                </c:pt>
                <c:pt idx="2859">
                  <c:v>41307</c:v>
                </c:pt>
                <c:pt idx="2860">
                  <c:v>41306</c:v>
                </c:pt>
                <c:pt idx="2861">
                  <c:v>41305</c:v>
                </c:pt>
                <c:pt idx="2862">
                  <c:v>41304</c:v>
                </c:pt>
                <c:pt idx="2863">
                  <c:v>41303</c:v>
                </c:pt>
                <c:pt idx="2864">
                  <c:v>41302</c:v>
                </c:pt>
                <c:pt idx="2865">
                  <c:v>41301</c:v>
                </c:pt>
                <c:pt idx="2866">
                  <c:v>41300</c:v>
                </c:pt>
                <c:pt idx="2867">
                  <c:v>41299</c:v>
                </c:pt>
                <c:pt idx="2868">
                  <c:v>41298</c:v>
                </c:pt>
                <c:pt idx="2869">
                  <c:v>41297</c:v>
                </c:pt>
                <c:pt idx="2870">
                  <c:v>41296</c:v>
                </c:pt>
                <c:pt idx="2871">
                  <c:v>41295</c:v>
                </c:pt>
                <c:pt idx="2872">
                  <c:v>41294</c:v>
                </c:pt>
                <c:pt idx="2873">
                  <c:v>41293</c:v>
                </c:pt>
                <c:pt idx="2874">
                  <c:v>41292</c:v>
                </c:pt>
                <c:pt idx="2875">
                  <c:v>41291</c:v>
                </c:pt>
                <c:pt idx="2876">
                  <c:v>41290</c:v>
                </c:pt>
                <c:pt idx="2877">
                  <c:v>41289</c:v>
                </c:pt>
                <c:pt idx="2878">
                  <c:v>41288</c:v>
                </c:pt>
                <c:pt idx="2879">
                  <c:v>41287</c:v>
                </c:pt>
                <c:pt idx="2880">
                  <c:v>41286</c:v>
                </c:pt>
                <c:pt idx="2881">
                  <c:v>41285</c:v>
                </c:pt>
                <c:pt idx="2882">
                  <c:v>41284</c:v>
                </c:pt>
                <c:pt idx="2883">
                  <c:v>41283</c:v>
                </c:pt>
                <c:pt idx="2884">
                  <c:v>41282</c:v>
                </c:pt>
                <c:pt idx="2885">
                  <c:v>41281</c:v>
                </c:pt>
                <c:pt idx="2886">
                  <c:v>41280</c:v>
                </c:pt>
                <c:pt idx="2887">
                  <c:v>41279</c:v>
                </c:pt>
                <c:pt idx="2888">
                  <c:v>41278</c:v>
                </c:pt>
                <c:pt idx="2889">
                  <c:v>41277</c:v>
                </c:pt>
                <c:pt idx="2890">
                  <c:v>41276</c:v>
                </c:pt>
                <c:pt idx="2891">
                  <c:v>41275</c:v>
                </c:pt>
                <c:pt idx="2892">
                  <c:v>41274</c:v>
                </c:pt>
                <c:pt idx="2893">
                  <c:v>41273</c:v>
                </c:pt>
                <c:pt idx="2894">
                  <c:v>41272</c:v>
                </c:pt>
                <c:pt idx="2895">
                  <c:v>41271</c:v>
                </c:pt>
                <c:pt idx="2896">
                  <c:v>41270</c:v>
                </c:pt>
                <c:pt idx="2897">
                  <c:v>41269</c:v>
                </c:pt>
                <c:pt idx="2898">
                  <c:v>41268</c:v>
                </c:pt>
                <c:pt idx="2899">
                  <c:v>41267</c:v>
                </c:pt>
                <c:pt idx="2900">
                  <c:v>41266</c:v>
                </c:pt>
                <c:pt idx="2901">
                  <c:v>41265</c:v>
                </c:pt>
                <c:pt idx="2902">
                  <c:v>41264</c:v>
                </c:pt>
                <c:pt idx="2903">
                  <c:v>41263</c:v>
                </c:pt>
                <c:pt idx="2904">
                  <c:v>41262</c:v>
                </c:pt>
                <c:pt idx="2905">
                  <c:v>41261</c:v>
                </c:pt>
                <c:pt idx="2906">
                  <c:v>41260</c:v>
                </c:pt>
                <c:pt idx="2907">
                  <c:v>41259</c:v>
                </c:pt>
                <c:pt idx="2908">
                  <c:v>41258</c:v>
                </c:pt>
                <c:pt idx="2909">
                  <c:v>41257</c:v>
                </c:pt>
                <c:pt idx="2910">
                  <c:v>41256</c:v>
                </c:pt>
                <c:pt idx="2911">
                  <c:v>41255</c:v>
                </c:pt>
                <c:pt idx="2912">
                  <c:v>41254</c:v>
                </c:pt>
                <c:pt idx="2913">
                  <c:v>41253</c:v>
                </c:pt>
                <c:pt idx="2914">
                  <c:v>41252</c:v>
                </c:pt>
                <c:pt idx="2915">
                  <c:v>41251</c:v>
                </c:pt>
                <c:pt idx="2916">
                  <c:v>41250</c:v>
                </c:pt>
                <c:pt idx="2917">
                  <c:v>41249</c:v>
                </c:pt>
                <c:pt idx="2918">
                  <c:v>41248</c:v>
                </c:pt>
                <c:pt idx="2919">
                  <c:v>41247</c:v>
                </c:pt>
                <c:pt idx="2920">
                  <c:v>41246</c:v>
                </c:pt>
                <c:pt idx="2921">
                  <c:v>41245</c:v>
                </c:pt>
                <c:pt idx="2922">
                  <c:v>41244</c:v>
                </c:pt>
                <c:pt idx="2923">
                  <c:v>41243</c:v>
                </c:pt>
                <c:pt idx="2924">
                  <c:v>41242</c:v>
                </c:pt>
                <c:pt idx="2925">
                  <c:v>41241</c:v>
                </c:pt>
                <c:pt idx="2926">
                  <c:v>41240</c:v>
                </c:pt>
                <c:pt idx="2927">
                  <c:v>41239</c:v>
                </c:pt>
                <c:pt idx="2928">
                  <c:v>41238</c:v>
                </c:pt>
                <c:pt idx="2929">
                  <c:v>41237</c:v>
                </c:pt>
                <c:pt idx="2930">
                  <c:v>41236</c:v>
                </c:pt>
                <c:pt idx="2931">
                  <c:v>41235</c:v>
                </c:pt>
                <c:pt idx="2932">
                  <c:v>41234</c:v>
                </c:pt>
                <c:pt idx="2933">
                  <c:v>41233</c:v>
                </c:pt>
                <c:pt idx="2934">
                  <c:v>41232</c:v>
                </c:pt>
                <c:pt idx="2935">
                  <c:v>41231</c:v>
                </c:pt>
                <c:pt idx="2936">
                  <c:v>41230</c:v>
                </c:pt>
                <c:pt idx="2937">
                  <c:v>41229</c:v>
                </c:pt>
                <c:pt idx="2938">
                  <c:v>41228</c:v>
                </c:pt>
                <c:pt idx="2939">
                  <c:v>41227</c:v>
                </c:pt>
                <c:pt idx="2940">
                  <c:v>41226</c:v>
                </c:pt>
                <c:pt idx="2941">
                  <c:v>41225</c:v>
                </c:pt>
                <c:pt idx="2942">
                  <c:v>41224</c:v>
                </c:pt>
                <c:pt idx="2943">
                  <c:v>41223</c:v>
                </c:pt>
                <c:pt idx="2944">
                  <c:v>41222</c:v>
                </c:pt>
                <c:pt idx="2945">
                  <c:v>41221</c:v>
                </c:pt>
                <c:pt idx="2946">
                  <c:v>41220</c:v>
                </c:pt>
                <c:pt idx="2947">
                  <c:v>41219</c:v>
                </c:pt>
                <c:pt idx="2948">
                  <c:v>41218</c:v>
                </c:pt>
                <c:pt idx="2949">
                  <c:v>41217</c:v>
                </c:pt>
                <c:pt idx="2950">
                  <c:v>41216</c:v>
                </c:pt>
                <c:pt idx="2951">
                  <c:v>41215</c:v>
                </c:pt>
                <c:pt idx="2952">
                  <c:v>41214</c:v>
                </c:pt>
                <c:pt idx="2953">
                  <c:v>41213</c:v>
                </c:pt>
                <c:pt idx="2954">
                  <c:v>41212</c:v>
                </c:pt>
                <c:pt idx="2955">
                  <c:v>41211</c:v>
                </c:pt>
                <c:pt idx="2956">
                  <c:v>41210</c:v>
                </c:pt>
                <c:pt idx="2957">
                  <c:v>41209</c:v>
                </c:pt>
                <c:pt idx="2958">
                  <c:v>41208</c:v>
                </c:pt>
                <c:pt idx="2959">
                  <c:v>41207</c:v>
                </c:pt>
                <c:pt idx="2960">
                  <c:v>41206</c:v>
                </c:pt>
                <c:pt idx="2961">
                  <c:v>41205</c:v>
                </c:pt>
                <c:pt idx="2962">
                  <c:v>41204</c:v>
                </c:pt>
                <c:pt idx="2963">
                  <c:v>41203</c:v>
                </c:pt>
                <c:pt idx="2964">
                  <c:v>41202</c:v>
                </c:pt>
                <c:pt idx="2965">
                  <c:v>41201</c:v>
                </c:pt>
                <c:pt idx="2966">
                  <c:v>41200</c:v>
                </c:pt>
                <c:pt idx="2967">
                  <c:v>41199</c:v>
                </c:pt>
                <c:pt idx="2968">
                  <c:v>41198</c:v>
                </c:pt>
                <c:pt idx="2969">
                  <c:v>41197</c:v>
                </c:pt>
                <c:pt idx="2970">
                  <c:v>41196</c:v>
                </c:pt>
                <c:pt idx="2971">
                  <c:v>41195</c:v>
                </c:pt>
                <c:pt idx="2972">
                  <c:v>41194</c:v>
                </c:pt>
                <c:pt idx="2973">
                  <c:v>41193</c:v>
                </c:pt>
                <c:pt idx="2974">
                  <c:v>41192</c:v>
                </c:pt>
                <c:pt idx="2975">
                  <c:v>41191</c:v>
                </c:pt>
                <c:pt idx="2976">
                  <c:v>41190</c:v>
                </c:pt>
                <c:pt idx="2977">
                  <c:v>41189</c:v>
                </c:pt>
                <c:pt idx="2978">
                  <c:v>41188</c:v>
                </c:pt>
                <c:pt idx="2979">
                  <c:v>41187</c:v>
                </c:pt>
                <c:pt idx="2980">
                  <c:v>41186</c:v>
                </c:pt>
                <c:pt idx="2981">
                  <c:v>41185</c:v>
                </c:pt>
                <c:pt idx="2982">
                  <c:v>41184</c:v>
                </c:pt>
                <c:pt idx="2983">
                  <c:v>41183</c:v>
                </c:pt>
                <c:pt idx="2984">
                  <c:v>41182</c:v>
                </c:pt>
                <c:pt idx="2985">
                  <c:v>41181</c:v>
                </c:pt>
                <c:pt idx="2986">
                  <c:v>41180</c:v>
                </c:pt>
                <c:pt idx="2987">
                  <c:v>41179</c:v>
                </c:pt>
                <c:pt idx="2988">
                  <c:v>41178</c:v>
                </c:pt>
                <c:pt idx="2989">
                  <c:v>41177</c:v>
                </c:pt>
                <c:pt idx="2990">
                  <c:v>41176</c:v>
                </c:pt>
                <c:pt idx="2991">
                  <c:v>41175</c:v>
                </c:pt>
                <c:pt idx="2992">
                  <c:v>41174</c:v>
                </c:pt>
                <c:pt idx="2993">
                  <c:v>41173</c:v>
                </c:pt>
                <c:pt idx="2994">
                  <c:v>41172</c:v>
                </c:pt>
                <c:pt idx="2995">
                  <c:v>41171</c:v>
                </c:pt>
                <c:pt idx="2996">
                  <c:v>41170</c:v>
                </c:pt>
                <c:pt idx="2997">
                  <c:v>41169</c:v>
                </c:pt>
                <c:pt idx="2998">
                  <c:v>41168</c:v>
                </c:pt>
                <c:pt idx="2999">
                  <c:v>41167</c:v>
                </c:pt>
                <c:pt idx="3000">
                  <c:v>41166</c:v>
                </c:pt>
                <c:pt idx="3001">
                  <c:v>41165</c:v>
                </c:pt>
                <c:pt idx="3002">
                  <c:v>41164</c:v>
                </c:pt>
                <c:pt idx="3003">
                  <c:v>41163</c:v>
                </c:pt>
                <c:pt idx="3004">
                  <c:v>41162</c:v>
                </c:pt>
                <c:pt idx="3005">
                  <c:v>41161</c:v>
                </c:pt>
                <c:pt idx="3006">
                  <c:v>41160</c:v>
                </c:pt>
                <c:pt idx="3007">
                  <c:v>41159</c:v>
                </c:pt>
                <c:pt idx="3008">
                  <c:v>41158</c:v>
                </c:pt>
                <c:pt idx="3009">
                  <c:v>41157</c:v>
                </c:pt>
                <c:pt idx="3010">
                  <c:v>41156</c:v>
                </c:pt>
                <c:pt idx="3011">
                  <c:v>41155</c:v>
                </c:pt>
                <c:pt idx="3012">
                  <c:v>41154</c:v>
                </c:pt>
                <c:pt idx="3013">
                  <c:v>41153</c:v>
                </c:pt>
                <c:pt idx="3014">
                  <c:v>41152</c:v>
                </c:pt>
                <c:pt idx="3015">
                  <c:v>41151</c:v>
                </c:pt>
                <c:pt idx="3016">
                  <c:v>41150</c:v>
                </c:pt>
                <c:pt idx="3017">
                  <c:v>41149</c:v>
                </c:pt>
                <c:pt idx="3018">
                  <c:v>41148</c:v>
                </c:pt>
                <c:pt idx="3019">
                  <c:v>41147</c:v>
                </c:pt>
                <c:pt idx="3020">
                  <c:v>41146</c:v>
                </c:pt>
                <c:pt idx="3021">
                  <c:v>41145</c:v>
                </c:pt>
                <c:pt idx="3022">
                  <c:v>41144</c:v>
                </c:pt>
                <c:pt idx="3023">
                  <c:v>41143</c:v>
                </c:pt>
                <c:pt idx="3024">
                  <c:v>41142</c:v>
                </c:pt>
                <c:pt idx="3025">
                  <c:v>41141</c:v>
                </c:pt>
                <c:pt idx="3026">
                  <c:v>41140</c:v>
                </c:pt>
                <c:pt idx="3027">
                  <c:v>41139</c:v>
                </c:pt>
                <c:pt idx="3028">
                  <c:v>41138</c:v>
                </c:pt>
                <c:pt idx="3029">
                  <c:v>41137</c:v>
                </c:pt>
                <c:pt idx="3030">
                  <c:v>41136</c:v>
                </c:pt>
                <c:pt idx="3031">
                  <c:v>41135</c:v>
                </c:pt>
                <c:pt idx="3032">
                  <c:v>41134</c:v>
                </c:pt>
                <c:pt idx="3033">
                  <c:v>41133</c:v>
                </c:pt>
                <c:pt idx="3034">
                  <c:v>41132</c:v>
                </c:pt>
                <c:pt idx="3035">
                  <c:v>41131</c:v>
                </c:pt>
                <c:pt idx="3036">
                  <c:v>41130</c:v>
                </c:pt>
                <c:pt idx="3037">
                  <c:v>41129</c:v>
                </c:pt>
                <c:pt idx="3038">
                  <c:v>41128</c:v>
                </c:pt>
                <c:pt idx="3039">
                  <c:v>41127</c:v>
                </c:pt>
                <c:pt idx="3040">
                  <c:v>41126</c:v>
                </c:pt>
                <c:pt idx="3041">
                  <c:v>41125</c:v>
                </c:pt>
                <c:pt idx="3042">
                  <c:v>41124</c:v>
                </c:pt>
                <c:pt idx="3043">
                  <c:v>41123</c:v>
                </c:pt>
                <c:pt idx="3044">
                  <c:v>41122</c:v>
                </c:pt>
                <c:pt idx="3045">
                  <c:v>41121</c:v>
                </c:pt>
                <c:pt idx="3046">
                  <c:v>41120</c:v>
                </c:pt>
                <c:pt idx="3047">
                  <c:v>41119</c:v>
                </c:pt>
                <c:pt idx="3048">
                  <c:v>41118</c:v>
                </c:pt>
                <c:pt idx="3049">
                  <c:v>41117</c:v>
                </c:pt>
                <c:pt idx="3050">
                  <c:v>41116</c:v>
                </c:pt>
                <c:pt idx="3051">
                  <c:v>41115</c:v>
                </c:pt>
                <c:pt idx="3052">
                  <c:v>41114</c:v>
                </c:pt>
                <c:pt idx="3053">
                  <c:v>41113</c:v>
                </c:pt>
                <c:pt idx="3054">
                  <c:v>41112</c:v>
                </c:pt>
                <c:pt idx="3055">
                  <c:v>41111</c:v>
                </c:pt>
                <c:pt idx="3056">
                  <c:v>41110</c:v>
                </c:pt>
                <c:pt idx="3057">
                  <c:v>41109</c:v>
                </c:pt>
                <c:pt idx="3058">
                  <c:v>41108</c:v>
                </c:pt>
                <c:pt idx="3059">
                  <c:v>41107</c:v>
                </c:pt>
                <c:pt idx="3060">
                  <c:v>41106</c:v>
                </c:pt>
                <c:pt idx="3061">
                  <c:v>41105</c:v>
                </c:pt>
                <c:pt idx="3062">
                  <c:v>41104</c:v>
                </c:pt>
                <c:pt idx="3063">
                  <c:v>41103</c:v>
                </c:pt>
                <c:pt idx="3064">
                  <c:v>41102</c:v>
                </c:pt>
                <c:pt idx="3065">
                  <c:v>41101</c:v>
                </c:pt>
                <c:pt idx="3066">
                  <c:v>41100</c:v>
                </c:pt>
                <c:pt idx="3067">
                  <c:v>41099</c:v>
                </c:pt>
                <c:pt idx="3068">
                  <c:v>41098</c:v>
                </c:pt>
                <c:pt idx="3069">
                  <c:v>41097</c:v>
                </c:pt>
                <c:pt idx="3070">
                  <c:v>41096</c:v>
                </c:pt>
                <c:pt idx="3071">
                  <c:v>41095</c:v>
                </c:pt>
                <c:pt idx="3072">
                  <c:v>41094</c:v>
                </c:pt>
                <c:pt idx="3073">
                  <c:v>41093</c:v>
                </c:pt>
                <c:pt idx="3074">
                  <c:v>41092</c:v>
                </c:pt>
                <c:pt idx="3075">
                  <c:v>41091</c:v>
                </c:pt>
                <c:pt idx="3076">
                  <c:v>41090</c:v>
                </c:pt>
                <c:pt idx="3077">
                  <c:v>41089</c:v>
                </c:pt>
                <c:pt idx="3078">
                  <c:v>41088</c:v>
                </c:pt>
                <c:pt idx="3079">
                  <c:v>41087</c:v>
                </c:pt>
                <c:pt idx="3080">
                  <c:v>41086</c:v>
                </c:pt>
                <c:pt idx="3081">
                  <c:v>41085</c:v>
                </c:pt>
                <c:pt idx="3082">
                  <c:v>41084</c:v>
                </c:pt>
                <c:pt idx="3083">
                  <c:v>41083</c:v>
                </c:pt>
                <c:pt idx="3084">
                  <c:v>41082</c:v>
                </c:pt>
                <c:pt idx="3085">
                  <c:v>41081</c:v>
                </c:pt>
                <c:pt idx="3086">
                  <c:v>41080</c:v>
                </c:pt>
                <c:pt idx="3087">
                  <c:v>41079</c:v>
                </c:pt>
                <c:pt idx="3088">
                  <c:v>41078</c:v>
                </c:pt>
                <c:pt idx="3089">
                  <c:v>41077</c:v>
                </c:pt>
                <c:pt idx="3090">
                  <c:v>41076</c:v>
                </c:pt>
                <c:pt idx="3091">
                  <c:v>41075</c:v>
                </c:pt>
                <c:pt idx="3092">
                  <c:v>41074</c:v>
                </c:pt>
                <c:pt idx="3093">
                  <c:v>41073</c:v>
                </c:pt>
                <c:pt idx="3094">
                  <c:v>41072</c:v>
                </c:pt>
                <c:pt idx="3095">
                  <c:v>41071</c:v>
                </c:pt>
                <c:pt idx="3096">
                  <c:v>41070</c:v>
                </c:pt>
                <c:pt idx="3097">
                  <c:v>41069</c:v>
                </c:pt>
                <c:pt idx="3098">
                  <c:v>41068</c:v>
                </c:pt>
                <c:pt idx="3099">
                  <c:v>41067</c:v>
                </c:pt>
                <c:pt idx="3100">
                  <c:v>41066</c:v>
                </c:pt>
                <c:pt idx="3101">
                  <c:v>41065</c:v>
                </c:pt>
                <c:pt idx="3102">
                  <c:v>41064</c:v>
                </c:pt>
                <c:pt idx="3103">
                  <c:v>41063</c:v>
                </c:pt>
                <c:pt idx="3104">
                  <c:v>41062</c:v>
                </c:pt>
                <c:pt idx="3105">
                  <c:v>41061</c:v>
                </c:pt>
                <c:pt idx="3106">
                  <c:v>41060</c:v>
                </c:pt>
                <c:pt idx="3107">
                  <c:v>41059</c:v>
                </c:pt>
                <c:pt idx="3108">
                  <c:v>41058</c:v>
                </c:pt>
                <c:pt idx="3109">
                  <c:v>41057</c:v>
                </c:pt>
                <c:pt idx="3110">
                  <c:v>41056</c:v>
                </c:pt>
                <c:pt idx="3111">
                  <c:v>41055</c:v>
                </c:pt>
                <c:pt idx="3112">
                  <c:v>41054</c:v>
                </c:pt>
                <c:pt idx="3113">
                  <c:v>41053</c:v>
                </c:pt>
                <c:pt idx="3114">
                  <c:v>41052</c:v>
                </c:pt>
                <c:pt idx="3115">
                  <c:v>41051</c:v>
                </c:pt>
                <c:pt idx="3116">
                  <c:v>41050</c:v>
                </c:pt>
                <c:pt idx="3117">
                  <c:v>41049</c:v>
                </c:pt>
                <c:pt idx="3118">
                  <c:v>41048</c:v>
                </c:pt>
                <c:pt idx="3119">
                  <c:v>41047</c:v>
                </c:pt>
                <c:pt idx="3120">
                  <c:v>41046</c:v>
                </c:pt>
                <c:pt idx="3121">
                  <c:v>41045</c:v>
                </c:pt>
                <c:pt idx="3122">
                  <c:v>41044</c:v>
                </c:pt>
                <c:pt idx="3123">
                  <c:v>41043</c:v>
                </c:pt>
                <c:pt idx="3124">
                  <c:v>41042</c:v>
                </c:pt>
                <c:pt idx="3125">
                  <c:v>41041</c:v>
                </c:pt>
                <c:pt idx="3126">
                  <c:v>41040</c:v>
                </c:pt>
                <c:pt idx="3127">
                  <c:v>41039</c:v>
                </c:pt>
                <c:pt idx="3128">
                  <c:v>41038</c:v>
                </c:pt>
                <c:pt idx="3129">
                  <c:v>41037</c:v>
                </c:pt>
                <c:pt idx="3130">
                  <c:v>41036</c:v>
                </c:pt>
                <c:pt idx="3131">
                  <c:v>41035</c:v>
                </c:pt>
                <c:pt idx="3132">
                  <c:v>41034</c:v>
                </c:pt>
                <c:pt idx="3133">
                  <c:v>41033</c:v>
                </c:pt>
                <c:pt idx="3134">
                  <c:v>41032</c:v>
                </c:pt>
                <c:pt idx="3135">
                  <c:v>41031</c:v>
                </c:pt>
                <c:pt idx="3136">
                  <c:v>41030</c:v>
                </c:pt>
                <c:pt idx="3137">
                  <c:v>41029</c:v>
                </c:pt>
                <c:pt idx="3138">
                  <c:v>41028</c:v>
                </c:pt>
                <c:pt idx="3139">
                  <c:v>41027</c:v>
                </c:pt>
                <c:pt idx="3140">
                  <c:v>41026</c:v>
                </c:pt>
                <c:pt idx="3141">
                  <c:v>41025</c:v>
                </c:pt>
                <c:pt idx="3142">
                  <c:v>41024</c:v>
                </c:pt>
                <c:pt idx="3143">
                  <c:v>41023</c:v>
                </c:pt>
                <c:pt idx="3144">
                  <c:v>41022</c:v>
                </c:pt>
                <c:pt idx="3145">
                  <c:v>41021</c:v>
                </c:pt>
                <c:pt idx="3146">
                  <c:v>41020</c:v>
                </c:pt>
                <c:pt idx="3147">
                  <c:v>41019</c:v>
                </c:pt>
                <c:pt idx="3148">
                  <c:v>41018</c:v>
                </c:pt>
                <c:pt idx="3149">
                  <c:v>41017</c:v>
                </c:pt>
                <c:pt idx="3150">
                  <c:v>41016</c:v>
                </c:pt>
                <c:pt idx="3151">
                  <c:v>41015</c:v>
                </c:pt>
                <c:pt idx="3152">
                  <c:v>41014</c:v>
                </c:pt>
                <c:pt idx="3153">
                  <c:v>41013</c:v>
                </c:pt>
                <c:pt idx="3154">
                  <c:v>41012</c:v>
                </c:pt>
                <c:pt idx="3155">
                  <c:v>41011</c:v>
                </c:pt>
                <c:pt idx="3156">
                  <c:v>41010</c:v>
                </c:pt>
                <c:pt idx="3157">
                  <c:v>41009</c:v>
                </c:pt>
                <c:pt idx="3158">
                  <c:v>41008</c:v>
                </c:pt>
                <c:pt idx="3159">
                  <c:v>41007</c:v>
                </c:pt>
                <c:pt idx="3160">
                  <c:v>41006</c:v>
                </c:pt>
                <c:pt idx="3161">
                  <c:v>41005</c:v>
                </c:pt>
                <c:pt idx="3162">
                  <c:v>41004</c:v>
                </c:pt>
                <c:pt idx="3163">
                  <c:v>41003</c:v>
                </c:pt>
                <c:pt idx="3164">
                  <c:v>41002</c:v>
                </c:pt>
                <c:pt idx="3165">
                  <c:v>41001</c:v>
                </c:pt>
                <c:pt idx="3166">
                  <c:v>41000</c:v>
                </c:pt>
                <c:pt idx="3167">
                  <c:v>40999</c:v>
                </c:pt>
                <c:pt idx="3168">
                  <c:v>40998</c:v>
                </c:pt>
                <c:pt idx="3169">
                  <c:v>40997</c:v>
                </c:pt>
                <c:pt idx="3170">
                  <c:v>40996</c:v>
                </c:pt>
                <c:pt idx="3171">
                  <c:v>40995</c:v>
                </c:pt>
                <c:pt idx="3172">
                  <c:v>40994</c:v>
                </c:pt>
                <c:pt idx="3173">
                  <c:v>40993</c:v>
                </c:pt>
                <c:pt idx="3174">
                  <c:v>40992</c:v>
                </c:pt>
                <c:pt idx="3175">
                  <c:v>40991</c:v>
                </c:pt>
                <c:pt idx="3176">
                  <c:v>40990</c:v>
                </c:pt>
                <c:pt idx="3177">
                  <c:v>40989</c:v>
                </c:pt>
                <c:pt idx="3178">
                  <c:v>40988</c:v>
                </c:pt>
                <c:pt idx="3179">
                  <c:v>40987</c:v>
                </c:pt>
                <c:pt idx="3180">
                  <c:v>40986</c:v>
                </c:pt>
                <c:pt idx="3181">
                  <c:v>40985</c:v>
                </c:pt>
                <c:pt idx="3182">
                  <c:v>40984</c:v>
                </c:pt>
                <c:pt idx="3183">
                  <c:v>40983</c:v>
                </c:pt>
                <c:pt idx="3184">
                  <c:v>40982</c:v>
                </c:pt>
                <c:pt idx="3185">
                  <c:v>40981</c:v>
                </c:pt>
                <c:pt idx="3186">
                  <c:v>40980</c:v>
                </c:pt>
                <c:pt idx="3187">
                  <c:v>40979</c:v>
                </c:pt>
                <c:pt idx="3188">
                  <c:v>40978</c:v>
                </c:pt>
                <c:pt idx="3189">
                  <c:v>40977</c:v>
                </c:pt>
                <c:pt idx="3190">
                  <c:v>40976</c:v>
                </c:pt>
                <c:pt idx="3191">
                  <c:v>40975</c:v>
                </c:pt>
                <c:pt idx="3192">
                  <c:v>40974</c:v>
                </c:pt>
                <c:pt idx="3193">
                  <c:v>40973</c:v>
                </c:pt>
                <c:pt idx="3194">
                  <c:v>40972</c:v>
                </c:pt>
                <c:pt idx="3195">
                  <c:v>40971</c:v>
                </c:pt>
                <c:pt idx="3196">
                  <c:v>40970</c:v>
                </c:pt>
                <c:pt idx="3197">
                  <c:v>40969</c:v>
                </c:pt>
                <c:pt idx="3198">
                  <c:v>40968</c:v>
                </c:pt>
                <c:pt idx="3199">
                  <c:v>40967</c:v>
                </c:pt>
                <c:pt idx="3200">
                  <c:v>40966</c:v>
                </c:pt>
                <c:pt idx="3201">
                  <c:v>40965</c:v>
                </c:pt>
                <c:pt idx="3202">
                  <c:v>40964</c:v>
                </c:pt>
                <c:pt idx="3203">
                  <c:v>40963</c:v>
                </c:pt>
                <c:pt idx="3204">
                  <c:v>40962</c:v>
                </c:pt>
                <c:pt idx="3205">
                  <c:v>40961</c:v>
                </c:pt>
                <c:pt idx="3206">
                  <c:v>40960</c:v>
                </c:pt>
                <c:pt idx="3207">
                  <c:v>40959</c:v>
                </c:pt>
                <c:pt idx="3208">
                  <c:v>40958</c:v>
                </c:pt>
                <c:pt idx="3209">
                  <c:v>40957</c:v>
                </c:pt>
                <c:pt idx="3210">
                  <c:v>40956</c:v>
                </c:pt>
                <c:pt idx="3211">
                  <c:v>40955</c:v>
                </c:pt>
                <c:pt idx="3212">
                  <c:v>40954</c:v>
                </c:pt>
                <c:pt idx="3213">
                  <c:v>40953</c:v>
                </c:pt>
                <c:pt idx="3214">
                  <c:v>40952</c:v>
                </c:pt>
                <c:pt idx="3215">
                  <c:v>40951</c:v>
                </c:pt>
                <c:pt idx="3216">
                  <c:v>40950</c:v>
                </c:pt>
                <c:pt idx="3217">
                  <c:v>40949</c:v>
                </c:pt>
                <c:pt idx="3218">
                  <c:v>40948</c:v>
                </c:pt>
                <c:pt idx="3219">
                  <c:v>40947</c:v>
                </c:pt>
                <c:pt idx="3220">
                  <c:v>40946</c:v>
                </c:pt>
                <c:pt idx="3221">
                  <c:v>40945</c:v>
                </c:pt>
                <c:pt idx="3222">
                  <c:v>40944</c:v>
                </c:pt>
                <c:pt idx="3223">
                  <c:v>40943</c:v>
                </c:pt>
                <c:pt idx="3224">
                  <c:v>40942</c:v>
                </c:pt>
                <c:pt idx="3225">
                  <c:v>40941</c:v>
                </c:pt>
                <c:pt idx="3226">
                  <c:v>40940</c:v>
                </c:pt>
                <c:pt idx="3227">
                  <c:v>40939</c:v>
                </c:pt>
                <c:pt idx="3228">
                  <c:v>40938</c:v>
                </c:pt>
                <c:pt idx="3229">
                  <c:v>40937</c:v>
                </c:pt>
                <c:pt idx="3230">
                  <c:v>40936</c:v>
                </c:pt>
                <c:pt idx="3231">
                  <c:v>40935</c:v>
                </c:pt>
                <c:pt idx="3232">
                  <c:v>40934</c:v>
                </c:pt>
                <c:pt idx="3233">
                  <c:v>40933</c:v>
                </c:pt>
                <c:pt idx="3234">
                  <c:v>40932</c:v>
                </c:pt>
                <c:pt idx="3235">
                  <c:v>40931</c:v>
                </c:pt>
                <c:pt idx="3236">
                  <c:v>40930</c:v>
                </c:pt>
                <c:pt idx="3237">
                  <c:v>40929</c:v>
                </c:pt>
                <c:pt idx="3238">
                  <c:v>40928</c:v>
                </c:pt>
                <c:pt idx="3239">
                  <c:v>40927</c:v>
                </c:pt>
                <c:pt idx="3240">
                  <c:v>40926</c:v>
                </c:pt>
                <c:pt idx="3241">
                  <c:v>40925</c:v>
                </c:pt>
                <c:pt idx="3242">
                  <c:v>40924</c:v>
                </c:pt>
                <c:pt idx="3243">
                  <c:v>40923</c:v>
                </c:pt>
                <c:pt idx="3244">
                  <c:v>40922</c:v>
                </c:pt>
                <c:pt idx="3245">
                  <c:v>40921</c:v>
                </c:pt>
                <c:pt idx="3246">
                  <c:v>40920</c:v>
                </c:pt>
                <c:pt idx="3247">
                  <c:v>40919</c:v>
                </c:pt>
                <c:pt idx="3248">
                  <c:v>40918</c:v>
                </c:pt>
                <c:pt idx="3249">
                  <c:v>40917</c:v>
                </c:pt>
                <c:pt idx="3250">
                  <c:v>40916</c:v>
                </c:pt>
                <c:pt idx="3251">
                  <c:v>40915</c:v>
                </c:pt>
                <c:pt idx="3252">
                  <c:v>40914</c:v>
                </c:pt>
                <c:pt idx="3253">
                  <c:v>40913</c:v>
                </c:pt>
                <c:pt idx="3254">
                  <c:v>40912</c:v>
                </c:pt>
                <c:pt idx="3255">
                  <c:v>40911</c:v>
                </c:pt>
                <c:pt idx="3256">
                  <c:v>40910</c:v>
                </c:pt>
                <c:pt idx="3257">
                  <c:v>40909</c:v>
                </c:pt>
              </c:numCache>
            </c:numRef>
          </c:cat>
          <c:val>
            <c:numRef>
              <c:f>'data 2012+'!$D$10:$D$3267</c:f>
              <c:numCache>
                <c:formatCode>_(* #,##0.00_);_(* \(#,##0.00\);_(* "-"??_);_(@_)</c:formatCode>
                <c:ptCount val="3258"/>
                <c:pt idx="1">
                  <c:v>26.623008546420781</c:v>
                </c:pt>
                <c:pt idx="2">
                  <c:v>26.545079857720236</c:v>
                </c:pt>
                <c:pt idx="3">
                  <c:v>26.520234739343795</c:v>
                </c:pt>
                <c:pt idx="4">
                  <c:v>26.483230024571316</c:v>
                </c:pt>
                <c:pt idx="5">
                  <c:v>26.483886248479415</c:v>
                </c:pt>
                <c:pt idx="6">
                  <c:v>26.57506350374776</c:v>
                </c:pt>
                <c:pt idx="7">
                  <c:v>26.596219035161827</c:v>
                </c:pt>
                <c:pt idx="8">
                  <c:v>26.554753619374953</c:v>
                </c:pt>
                <c:pt idx="9">
                  <c:v>26.560642631847664</c:v>
                </c:pt>
                <c:pt idx="10">
                  <c:v>26.572625080918076</c:v>
                </c:pt>
                <c:pt idx="11">
                  <c:v>26.570277153242778</c:v>
                </c:pt>
                <c:pt idx="12">
                  <c:v>26.523882407810117</c:v>
                </c:pt>
                <c:pt idx="13">
                  <c:v>26.523051441249837</c:v>
                </c:pt>
                <c:pt idx="14">
                  <c:v>26.516089324781134</c:v>
                </c:pt>
                <c:pt idx="15">
                  <c:v>26.461463155912138</c:v>
                </c:pt>
                <c:pt idx="16">
                  <c:v>26.415186316525759</c:v>
                </c:pt>
                <c:pt idx="17">
                  <c:v>26.422319304146864</c:v>
                </c:pt>
                <c:pt idx="18">
                  <c:v>26.436335082813642</c:v>
                </c:pt>
                <c:pt idx="19">
                  <c:v>26.433820538621084</c:v>
                </c:pt>
                <c:pt idx="20">
                  <c:v>26.398875159175393</c:v>
                </c:pt>
                <c:pt idx="21">
                  <c:v>26.372288873483228</c:v>
                </c:pt>
                <c:pt idx="22">
                  <c:v>26.372274845806331</c:v>
                </c:pt>
                <c:pt idx="23">
                  <c:v>26.383905130850916</c:v>
                </c:pt>
                <c:pt idx="24">
                  <c:v>26.342119226833425</c:v>
                </c:pt>
                <c:pt idx="25">
                  <c:v>26.39145566456294</c:v>
                </c:pt>
                <c:pt idx="26">
                  <c:v>26.390603083464214</c:v>
                </c:pt>
                <c:pt idx="27">
                  <c:v>26.291108055902363</c:v>
                </c:pt>
                <c:pt idx="28">
                  <c:v>26.281651501738491</c:v>
                </c:pt>
                <c:pt idx="29">
                  <c:v>26.252510929669402</c:v>
                </c:pt>
                <c:pt idx="30">
                  <c:v>26.262820870918478</c:v>
                </c:pt>
                <c:pt idx="31">
                  <c:v>26.267885743550153</c:v>
                </c:pt>
                <c:pt idx="32">
                  <c:v>26.25296712435879</c:v>
                </c:pt>
                <c:pt idx="33">
                  <c:v>26.243469804175312</c:v>
                </c:pt>
                <c:pt idx="34">
                  <c:v>26.229617748360095</c:v>
                </c:pt>
                <c:pt idx="35">
                  <c:v>26.258155059949345</c:v>
                </c:pt>
                <c:pt idx="36">
                  <c:v>26.213648514226389</c:v>
                </c:pt>
                <c:pt idx="37">
                  <c:v>26.210624290590754</c:v>
                </c:pt>
                <c:pt idx="38">
                  <c:v>26.216107638760057</c:v>
                </c:pt>
                <c:pt idx="39">
                  <c:v>26.203746738428517</c:v>
                </c:pt>
                <c:pt idx="40">
                  <c:v>26.207099033790772</c:v>
                </c:pt>
                <c:pt idx="41">
                  <c:v>26.195522171477371</c:v>
                </c:pt>
                <c:pt idx="42">
                  <c:v>26.12126270466181</c:v>
                </c:pt>
                <c:pt idx="43">
                  <c:v>26.105700122101428</c:v>
                </c:pt>
                <c:pt idx="44">
                  <c:v>26.083605434291517</c:v>
                </c:pt>
                <c:pt idx="45">
                  <c:v>26.072465753114237</c:v>
                </c:pt>
                <c:pt idx="46">
                  <c:v>26.070314691774065</c:v>
                </c:pt>
                <c:pt idx="47">
                  <c:v>26.084586865185582</c:v>
                </c:pt>
                <c:pt idx="48">
                  <c:v>26.07707737673676</c:v>
                </c:pt>
                <c:pt idx="49">
                  <c:v>26.078590240667076</c:v>
                </c:pt>
                <c:pt idx="50">
                  <c:v>26.088405171868548</c:v>
                </c:pt>
                <c:pt idx="51">
                  <c:v>26.073512670335173</c:v>
                </c:pt>
                <c:pt idx="52">
                  <c:v>26.066816085228016</c:v>
                </c:pt>
                <c:pt idx="53">
                  <c:v>26.046321931338177</c:v>
                </c:pt>
                <c:pt idx="54">
                  <c:v>26.030659476391651</c:v>
                </c:pt>
                <c:pt idx="55">
                  <c:v>26.008783052859176</c:v>
                </c:pt>
                <c:pt idx="56">
                  <c:v>26.002070804528522</c:v>
                </c:pt>
                <c:pt idx="57">
                  <c:v>26.018524260981977</c:v>
                </c:pt>
                <c:pt idx="58">
                  <c:v>26.008493162354604</c:v>
                </c:pt>
                <c:pt idx="59">
                  <c:v>25.998080963578158</c:v>
                </c:pt>
                <c:pt idx="60">
                  <c:v>25.999393252598882</c:v>
                </c:pt>
                <c:pt idx="61">
                  <c:v>26.00279560587844</c:v>
                </c:pt>
                <c:pt idx="62">
                  <c:v>26.018258471962405</c:v>
                </c:pt>
                <c:pt idx="63">
                  <c:v>26.02457136007801</c:v>
                </c:pt>
                <c:pt idx="64">
                  <c:v>26.013974213563937</c:v>
                </c:pt>
                <c:pt idx="65">
                  <c:v>26.016858029061137</c:v>
                </c:pt>
                <c:pt idx="66">
                  <c:v>26.015244522645155</c:v>
                </c:pt>
                <c:pt idx="67">
                  <c:v>26.009742442318334</c:v>
                </c:pt>
                <c:pt idx="68">
                  <c:v>26.01485857985567</c:v>
                </c:pt>
                <c:pt idx="69">
                  <c:v>25.966573406582178</c:v>
                </c:pt>
                <c:pt idx="70">
                  <c:v>25.994141279333213</c:v>
                </c:pt>
                <c:pt idx="71">
                  <c:v>25.987951446656645</c:v>
                </c:pt>
                <c:pt idx="72">
                  <c:v>26.031493285922178</c:v>
                </c:pt>
                <c:pt idx="73">
                  <c:v>26.045317899114952</c:v>
                </c:pt>
                <c:pt idx="74">
                  <c:v>26.031293737911451</c:v>
                </c:pt>
                <c:pt idx="75">
                  <c:v>26.032718538189492</c:v>
                </c:pt>
                <c:pt idx="76">
                  <c:v>26.035582675842651</c:v>
                </c:pt>
                <c:pt idx="77">
                  <c:v>26.018154262793118</c:v>
                </c:pt>
                <c:pt idx="78">
                  <c:v>26.007219923867719</c:v>
                </c:pt>
                <c:pt idx="79">
                  <c:v>25.974735157764712</c:v>
                </c:pt>
                <c:pt idx="80">
                  <c:v>25.985707186459695</c:v>
                </c:pt>
                <c:pt idx="81">
                  <c:v>25.98085167333366</c:v>
                </c:pt>
                <c:pt idx="82">
                  <c:v>25.975748457334756</c:v>
                </c:pt>
                <c:pt idx="83">
                  <c:v>25.964845554552181</c:v>
                </c:pt>
                <c:pt idx="84">
                  <c:v>25.953534245050477</c:v>
                </c:pt>
                <c:pt idx="85">
                  <c:v>25.978804185194342</c:v>
                </c:pt>
                <c:pt idx="86">
                  <c:v>25.967632194236252</c:v>
                </c:pt>
                <c:pt idx="87">
                  <c:v>25.95534927994251</c:v>
                </c:pt>
                <c:pt idx="88">
                  <c:v>25.988636006110529</c:v>
                </c:pt>
                <c:pt idx="89">
                  <c:v>25.968287008421942</c:v>
                </c:pt>
                <c:pt idx="90">
                  <c:v>26.074731204200749</c:v>
                </c:pt>
                <c:pt idx="91">
                  <c:v>26.122230185386428</c:v>
                </c:pt>
                <c:pt idx="92">
                  <c:v>26.09748064090941</c:v>
                </c:pt>
                <c:pt idx="93">
                  <c:v>26.099194652266565</c:v>
                </c:pt>
                <c:pt idx="94">
                  <c:v>26.081193824403044</c:v>
                </c:pt>
                <c:pt idx="95">
                  <c:v>26.084369704215757</c:v>
                </c:pt>
                <c:pt idx="96">
                  <c:v>26.065646288248619</c:v>
                </c:pt>
                <c:pt idx="97">
                  <c:v>26.079415762346493</c:v>
                </c:pt>
                <c:pt idx="98">
                  <c:v>26.069416489617037</c:v>
                </c:pt>
                <c:pt idx="99">
                  <c:v>26.10508438112382</c:v>
                </c:pt>
                <c:pt idx="100">
                  <c:v>26.096005550277521</c:v>
                </c:pt>
                <c:pt idx="101">
                  <c:v>26.097381231430155</c:v>
                </c:pt>
                <c:pt idx="102">
                  <c:v>26.083753724797329</c:v>
                </c:pt>
                <c:pt idx="103">
                  <c:v>26.113014084218786</c:v>
                </c:pt>
                <c:pt idx="104">
                  <c:v>26.101892767973446</c:v>
                </c:pt>
                <c:pt idx="105">
                  <c:v>26.123410469924725</c:v>
                </c:pt>
                <c:pt idx="106">
                  <c:v>26.149945222175916</c:v>
                </c:pt>
                <c:pt idx="107">
                  <c:v>26.115531347931746</c:v>
                </c:pt>
                <c:pt idx="108">
                  <c:v>26.112725397835185</c:v>
                </c:pt>
                <c:pt idx="109">
                  <c:v>26.104847083770927</c:v>
                </c:pt>
                <c:pt idx="110">
                  <c:v>26.104708995976559</c:v>
                </c:pt>
                <c:pt idx="111">
                  <c:v>26.087704261291897</c:v>
                </c:pt>
                <c:pt idx="112">
                  <c:v>26.071727119789916</c:v>
                </c:pt>
                <c:pt idx="113">
                  <c:v>26.112752421852484</c:v>
                </c:pt>
                <c:pt idx="114">
                  <c:v>26.096582959716372</c:v>
                </c:pt>
                <c:pt idx="115">
                  <c:v>26.101865912502085</c:v>
                </c:pt>
                <c:pt idx="116">
                  <c:v>26.089475987899462</c:v>
                </c:pt>
                <c:pt idx="117">
                  <c:v>26.104003508137325</c:v>
                </c:pt>
                <c:pt idx="118">
                  <c:v>26.099874963569977</c:v>
                </c:pt>
                <c:pt idx="119">
                  <c:v>26.054562283667646</c:v>
                </c:pt>
                <c:pt idx="120">
                  <c:v>26.057494064097309</c:v>
                </c:pt>
                <c:pt idx="121">
                  <c:v>26.044714047658388</c:v>
                </c:pt>
                <c:pt idx="122">
                  <c:v>26.10615460108934</c:v>
                </c:pt>
                <c:pt idx="123">
                  <c:v>26.066390902601579</c:v>
                </c:pt>
                <c:pt idx="124">
                  <c:v>26.048290134944853</c:v>
                </c:pt>
                <c:pt idx="125">
                  <c:v>26.046480940581549</c:v>
                </c:pt>
                <c:pt idx="126">
                  <c:v>26.03091322679354</c:v>
                </c:pt>
                <c:pt idx="127">
                  <c:v>26.040131113297988</c:v>
                </c:pt>
                <c:pt idx="128">
                  <c:v>25.933920043851739</c:v>
                </c:pt>
                <c:pt idx="129">
                  <c:v>25.910291411410203</c:v>
                </c:pt>
                <c:pt idx="130">
                  <c:v>25.89420683088143</c:v>
                </c:pt>
                <c:pt idx="131">
                  <c:v>25.900527517276597</c:v>
                </c:pt>
                <c:pt idx="132">
                  <c:v>25.892340566083114</c:v>
                </c:pt>
                <c:pt idx="133">
                  <c:v>25.87720855866986</c:v>
                </c:pt>
                <c:pt idx="134">
                  <c:v>25.853303599474984</c:v>
                </c:pt>
                <c:pt idx="135">
                  <c:v>25.858874402367277</c:v>
                </c:pt>
                <c:pt idx="136">
                  <c:v>25.854161586821629</c:v>
                </c:pt>
                <c:pt idx="137">
                  <c:v>25.851997046896809</c:v>
                </c:pt>
                <c:pt idx="138">
                  <c:v>25.849346036857696</c:v>
                </c:pt>
                <c:pt idx="139">
                  <c:v>25.856297842381991</c:v>
                </c:pt>
                <c:pt idx="140">
                  <c:v>25.86314614838275</c:v>
                </c:pt>
                <c:pt idx="141">
                  <c:v>25.860531010724582</c:v>
                </c:pt>
                <c:pt idx="142">
                  <c:v>25.866146327457464</c:v>
                </c:pt>
                <c:pt idx="143">
                  <c:v>25.860489001643693</c:v>
                </c:pt>
                <c:pt idx="144">
                  <c:v>25.865624424962157</c:v>
                </c:pt>
                <c:pt idx="145">
                  <c:v>25.859767627657508</c:v>
                </c:pt>
                <c:pt idx="146">
                  <c:v>25.881470587762948</c:v>
                </c:pt>
                <c:pt idx="147">
                  <c:v>25.861895885823294</c:v>
                </c:pt>
                <c:pt idx="148">
                  <c:v>25.871177406671102</c:v>
                </c:pt>
                <c:pt idx="149">
                  <c:v>25.842963816821463</c:v>
                </c:pt>
                <c:pt idx="150">
                  <c:v>25.848028378945283</c:v>
                </c:pt>
                <c:pt idx="151">
                  <c:v>25.841430910489656</c:v>
                </c:pt>
                <c:pt idx="152">
                  <c:v>25.844425715476</c:v>
                </c:pt>
                <c:pt idx="153">
                  <c:v>25.860399484809466</c:v>
                </c:pt>
                <c:pt idx="154">
                  <c:v>25.849752043140757</c:v>
                </c:pt>
                <c:pt idx="155">
                  <c:v>25.854097553915935</c:v>
                </c:pt>
                <c:pt idx="156">
                  <c:v>25.845718933913972</c:v>
                </c:pt>
                <c:pt idx="157">
                  <c:v>25.833972843207917</c:v>
                </c:pt>
                <c:pt idx="158">
                  <c:v>25.851245634550402</c:v>
                </c:pt>
                <c:pt idx="159">
                  <c:v>25.860717481895332</c:v>
                </c:pt>
                <c:pt idx="160">
                  <c:v>25.865612671277756</c:v>
                </c:pt>
                <c:pt idx="161">
                  <c:v>25.899293948309527</c:v>
                </c:pt>
                <c:pt idx="162">
                  <c:v>25.906795583588693</c:v>
                </c:pt>
                <c:pt idx="163">
                  <c:v>25.864583316590089</c:v>
                </c:pt>
                <c:pt idx="164">
                  <c:v>25.87231437861589</c:v>
                </c:pt>
                <c:pt idx="165">
                  <c:v>25.864618868563664</c:v>
                </c:pt>
                <c:pt idx="166">
                  <c:v>25.875707644775165</c:v>
                </c:pt>
                <c:pt idx="167">
                  <c:v>25.881898057195102</c:v>
                </c:pt>
                <c:pt idx="168">
                  <c:v>25.889379222876315</c:v>
                </c:pt>
                <c:pt idx="169">
                  <c:v>25.881026277593474</c:v>
                </c:pt>
                <c:pt idx="170">
                  <c:v>25.870499571211912</c:v>
                </c:pt>
                <c:pt idx="171">
                  <c:v>25.883032555299639</c:v>
                </c:pt>
                <c:pt idx="172">
                  <c:v>25.882432072762111</c:v>
                </c:pt>
                <c:pt idx="173">
                  <c:v>25.863297020083639</c:v>
                </c:pt>
                <c:pt idx="174">
                  <c:v>25.927014154015414</c:v>
                </c:pt>
                <c:pt idx="175">
                  <c:v>25.9158720264106</c:v>
                </c:pt>
                <c:pt idx="176">
                  <c:v>25.914786428480873</c:v>
                </c:pt>
                <c:pt idx="177">
                  <c:v>25.912501304137777</c:v>
                </c:pt>
                <c:pt idx="178">
                  <c:v>25.904319043740106</c:v>
                </c:pt>
                <c:pt idx="179">
                  <c:v>25.901478951750896</c:v>
                </c:pt>
                <c:pt idx="180">
                  <c:v>25.91904560877893</c:v>
                </c:pt>
                <c:pt idx="181">
                  <c:v>25.90140641945338</c:v>
                </c:pt>
                <c:pt idx="182">
                  <c:v>25.887792865469596</c:v>
                </c:pt>
                <c:pt idx="183">
                  <c:v>25.957461356643364</c:v>
                </c:pt>
                <c:pt idx="184">
                  <c:v>25.879427132971049</c:v>
                </c:pt>
                <c:pt idx="185">
                  <c:v>25.90632975847538</c:v>
                </c:pt>
                <c:pt idx="186">
                  <c:v>25.879160887110437</c:v>
                </c:pt>
                <c:pt idx="187">
                  <c:v>25.89341730105356</c:v>
                </c:pt>
                <c:pt idx="188">
                  <c:v>25.850755702948891</c:v>
                </c:pt>
                <c:pt idx="189">
                  <c:v>25.813610941532644</c:v>
                </c:pt>
                <c:pt idx="190">
                  <c:v>25.821915766989935</c:v>
                </c:pt>
                <c:pt idx="191">
                  <c:v>25.81024915568451</c:v>
                </c:pt>
                <c:pt idx="192">
                  <c:v>25.852176269350782</c:v>
                </c:pt>
                <c:pt idx="193">
                  <c:v>25.849754069785433</c:v>
                </c:pt>
                <c:pt idx="194">
                  <c:v>25.839512110834626</c:v>
                </c:pt>
                <c:pt idx="195">
                  <c:v>25.887570817981043</c:v>
                </c:pt>
                <c:pt idx="196">
                  <c:v>25.912286493336925</c:v>
                </c:pt>
                <c:pt idx="197">
                  <c:v>25.90943938356607</c:v>
                </c:pt>
                <c:pt idx="198">
                  <c:v>25.904829239914264</c:v>
                </c:pt>
                <c:pt idx="199">
                  <c:v>25.874699298870329</c:v>
                </c:pt>
                <c:pt idx="200">
                  <c:v>25.867328327950975</c:v>
                </c:pt>
                <c:pt idx="201">
                  <c:v>25.91689762438191</c:v>
                </c:pt>
                <c:pt idx="202">
                  <c:v>25.86683110146555</c:v>
                </c:pt>
                <c:pt idx="203">
                  <c:v>25.811016570166768</c:v>
                </c:pt>
                <c:pt idx="204">
                  <c:v>25.785047941347415</c:v>
                </c:pt>
                <c:pt idx="205">
                  <c:v>25.799209359967833</c:v>
                </c:pt>
                <c:pt idx="206">
                  <c:v>25.893443975729749</c:v>
                </c:pt>
                <c:pt idx="207">
                  <c:v>25.922369221971664</c:v>
                </c:pt>
                <c:pt idx="208">
                  <c:v>25.935818641056613</c:v>
                </c:pt>
                <c:pt idx="209">
                  <c:v>25.860197911868791</c:v>
                </c:pt>
                <c:pt idx="210">
                  <c:v>25.829307972945859</c:v>
                </c:pt>
                <c:pt idx="211">
                  <c:v>25.817567619561874</c:v>
                </c:pt>
                <c:pt idx="212">
                  <c:v>25.819129613503879</c:v>
                </c:pt>
                <c:pt idx="213">
                  <c:v>25.828021187469968</c:v>
                </c:pt>
                <c:pt idx="214">
                  <c:v>25.814265993501404</c:v>
                </c:pt>
                <c:pt idx="215">
                  <c:v>25.790965264330314</c:v>
                </c:pt>
                <c:pt idx="216">
                  <c:v>25.80344091566317</c:v>
                </c:pt>
                <c:pt idx="217">
                  <c:v>25.683193800720748</c:v>
                </c:pt>
                <c:pt idx="218">
                  <c:v>25.68406549871353</c:v>
                </c:pt>
                <c:pt idx="219">
                  <c:v>25.671884741961836</c:v>
                </c:pt>
                <c:pt idx="220">
                  <c:v>25.652564400874795</c:v>
                </c:pt>
                <c:pt idx="221">
                  <c:v>25.648311325901396</c:v>
                </c:pt>
                <c:pt idx="222">
                  <c:v>25.645833987852086</c:v>
                </c:pt>
                <c:pt idx="223">
                  <c:v>25.595775861965372</c:v>
                </c:pt>
                <c:pt idx="224">
                  <c:v>25.559491144815127</c:v>
                </c:pt>
                <c:pt idx="225">
                  <c:v>25.556890207871373</c:v>
                </c:pt>
                <c:pt idx="226">
                  <c:v>25.599200551784801</c:v>
                </c:pt>
                <c:pt idx="227">
                  <c:v>25.614714780115442</c:v>
                </c:pt>
                <c:pt idx="228">
                  <c:v>25.589313618121242</c:v>
                </c:pt>
                <c:pt idx="229">
                  <c:v>25.595757609413681</c:v>
                </c:pt>
                <c:pt idx="230">
                  <c:v>25.522573215435365</c:v>
                </c:pt>
                <c:pt idx="231">
                  <c:v>25.55950572668791</c:v>
                </c:pt>
                <c:pt idx="232">
                  <c:v>25.557649675442658</c:v>
                </c:pt>
                <c:pt idx="233">
                  <c:v>25.574162313165132</c:v>
                </c:pt>
                <c:pt idx="234">
                  <c:v>25.560281174527713</c:v>
                </c:pt>
                <c:pt idx="235">
                  <c:v>25.556773188192068</c:v>
                </c:pt>
                <c:pt idx="236">
                  <c:v>25.61879705487214</c:v>
                </c:pt>
                <c:pt idx="237">
                  <c:v>25.62859070150834</c:v>
                </c:pt>
                <c:pt idx="238">
                  <c:v>25.603133338794777</c:v>
                </c:pt>
                <c:pt idx="239">
                  <c:v>25.618286401061432</c:v>
                </c:pt>
                <c:pt idx="240">
                  <c:v>25.546145455536266</c:v>
                </c:pt>
                <c:pt idx="241">
                  <c:v>25.556161232810112</c:v>
                </c:pt>
                <c:pt idx="242">
                  <c:v>25.540172479424037</c:v>
                </c:pt>
                <c:pt idx="243">
                  <c:v>25.546112724984589</c:v>
                </c:pt>
                <c:pt idx="244">
                  <c:v>25.523733727580861</c:v>
                </c:pt>
                <c:pt idx="245">
                  <c:v>25.491394097649394</c:v>
                </c:pt>
                <c:pt idx="246">
                  <c:v>25.491988301928775</c:v>
                </c:pt>
                <c:pt idx="247">
                  <c:v>25.405615252956196</c:v>
                </c:pt>
                <c:pt idx="248">
                  <c:v>25.459405147216088</c:v>
                </c:pt>
                <c:pt idx="249">
                  <c:v>25.500029566118009</c:v>
                </c:pt>
                <c:pt idx="250">
                  <c:v>25.539741624750054</c:v>
                </c:pt>
                <c:pt idx="251">
                  <c:v>25.530038425544266</c:v>
                </c:pt>
                <c:pt idx="252">
                  <c:v>25.542614164760558</c:v>
                </c:pt>
                <c:pt idx="253">
                  <c:v>25.498985065135422</c:v>
                </c:pt>
                <c:pt idx="254">
                  <c:v>25.3923126979739</c:v>
                </c:pt>
                <c:pt idx="255">
                  <c:v>25.449756094912026</c:v>
                </c:pt>
                <c:pt idx="256">
                  <c:v>25.449398986920965</c:v>
                </c:pt>
                <c:pt idx="257">
                  <c:v>25.454075281308235</c:v>
                </c:pt>
                <c:pt idx="258">
                  <c:v>25.313886974066946</c:v>
                </c:pt>
                <c:pt idx="259">
                  <c:v>25.318308608483342</c:v>
                </c:pt>
                <c:pt idx="260">
                  <c:v>25.240747653754088</c:v>
                </c:pt>
                <c:pt idx="261">
                  <c:v>25.30735093270312</c:v>
                </c:pt>
                <c:pt idx="262">
                  <c:v>25.266623682318272</c:v>
                </c:pt>
                <c:pt idx="263">
                  <c:v>25.356176689330361</c:v>
                </c:pt>
                <c:pt idx="264">
                  <c:v>25.229658985005084</c:v>
                </c:pt>
                <c:pt idx="265">
                  <c:v>25.700118664193244</c:v>
                </c:pt>
                <c:pt idx="266">
                  <c:v>25.696325570974679</c:v>
                </c:pt>
                <c:pt idx="267">
                  <c:v>25.694521662791509</c:v>
                </c:pt>
                <c:pt idx="268">
                  <c:v>25.721064226061582</c:v>
                </c:pt>
                <c:pt idx="269">
                  <c:v>25.813766755005538</c:v>
                </c:pt>
                <c:pt idx="270">
                  <c:v>25.841233492707108</c:v>
                </c:pt>
                <c:pt idx="271">
                  <c:v>25.831849904272257</c:v>
                </c:pt>
                <c:pt idx="272">
                  <c:v>25.797361871678511</c:v>
                </c:pt>
                <c:pt idx="273">
                  <c:v>25.798667289405344</c:v>
                </c:pt>
                <c:pt idx="274">
                  <c:v>25.814110636004241</c:v>
                </c:pt>
                <c:pt idx="275">
                  <c:v>25.772227950754363</c:v>
                </c:pt>
                <c:pt idx="276">
                  <c:v>25.776815496061786</c:v>
                </c:pt>
                <c:pt idx="277">
                  <c:v>25.796164270128113</c:v>
                </c:pt>
                <c:pt idx="278">
                  <c:v>25.799300346771016</c:v>
                </c:pt>
                <c:pt idx="279">
                  <c:v>25.801459200271978</c:v>
                </c:pt>
                <c:pt idx="280">
                  <c:v>25.861505687434434</c:v>
                </c:pt>
                <c:pt idx="281">
                  <c:v>25.893393285862963</c:v>
                </c:pt>
                <c:pt idx="282">
                  <c:v>25.926410813499089</c:v>
                </c:pt>
                <c:pt idx="283">
                  <c:v>25.896018802327063</c:v>
                </c:pt>
                <c:pt idx="284">
                  <c:v>25.89865752453883</c:v>
                </c:pt>
                <c:pt idx="285">
                  <c:v>25.889464249804359</c:v>
                </c:pt>
                <c:pt idx="286">
                  <c:v>25.891660662576239</c:v>
                </c:pt>
                <c:pt idx="287">
                  <c:v>25.94798483746122</c:v>
                </c:pt>
                <c:pt idx="288">
                  <c:v>25.896334743735451</c:v>
                </c:pt>
                <c:pt idx="289">
                  <c:v>25.923625270408962</c:v>
                </c:pt>
                <c:pt idx="290">
                  <c:v>25.919467963490291</c:v>
                </c:pt>
                <c:pt idx="291">
                  <c:v>25.9637603822386</c:v>
                </c:pt>
                <c:pt idx="292">
                  <c:v>25.951421376576359</c:v>
                </c:pt>
                <c:pt idx="293">
                  <c:v>25.963428096487505</c:v>
                </c:pt>
                <c:pt idx="294">
                  <c:v>25.954808763684628</c:v>
                </c:pt>
                <c:pt idx="295">
                  <c:v>25.915002889081819</c:v>
                </c:pt>
                <c:pt idx="296">
                  <c:v>25.942760438914483</c:v>
                </c:pt>
                <c:pt idx="297">
                  <c:v>25.918749838766505</c:v>
                </c:pt>
                <c:pt idx="298">
                  <c:v>25.907390444320992</c:v>
                </c:pt>
                <c:pt idx="299">
                  <c:v>25.901051342926902</c:v>
                </c:pt>
                <c:pt idx="300">
                  <c:v>25.889481125188414</c:v>
                </c:pt>
                <c:pt idx="301">
                  <c:v>25.83970600599552</c:v>
                </c:pt>
                <c:pt idx="302">
                  <c:v>25.852432881552016</c:v>
                </c:pt>
                <c:pt idx="303">
                  <c:v>25.858730499375522</c:v>
                </c:pt>
                <c:pt idx="304">
                  <c:v>25.863172447663558</c:v>
                </c:pt>
                <c:pt idx="305">
                  <c:v>25.860443051909037</c:v>
                </c:pt>
                <c:pt idx="306">
                  <c:v>25.876419352252043</c:v>
                </c:pt>
                <c:pt idx="307">
                  <c:v>25.855380001073108</c:v>
                </c:pt>
                <c:pt idx="308">
                  <c:v>25.853705315236894</c:v>
                </c:pt>
                <c:pt idx="309">
                  <c:v>25.810145575396547</c:v>
                </c:pt>
                <c:pt idx="310">
                  <c:v>25.772505270506016</c:v>
                </c:pt>
                <c:pt idx="311">
                  <c:v>25.745322738709252</c:v>
                </c:pt>
                <c:pt idx="312">
                  <c:v>25.754586913228536</c:v>
                </c:pt>
                <c:pt idx="313">
                  <c:v>25.747691767526938</c:v>
                </c:pt>
                <c:pt idx="314">
                  <c:v>25.780677151504968</c:v>
                </c:pt>
                <c:pt idx="315">
                  <c:v>25.79011803072094</c:v>
                </c:pt>
                <c:pt idx="316">
                  <c:v>25.779117528340617</c:v>
                </c:pt>
                <c:pt idx="317">
                  <c:v>25.784911989559252</c:v>
                </c:pt>
                <c:pt idx="318">
                  <c:v>25.812152942920864</c:v>
                </c:pt>
                <c:pt idx="319">
                  <c:v>25.810308956914106</c:v>
                </c:pt>
                <c:pt idx="320">
                  <c:v>25.788208712240536</c:v>
                </c:pt>
                <c:pt idx="321">
                  <c:v>25.798682445238924</c:v>
                </c:pt>
                <c:pt idx="322">
                  <c:v>25.800700735564625</c:v>
                </c:pt>
                <c:pt idx="323">
                  <c:v>25.716994178347651</c:v>
                </c:pt>
                <c:pt idx="324">
                  <c:v>25.722130070484379</c:v>
                </c:pt>
                <c:pt idx="325">
                  <c:v>25.705658747668675</c:v>
                </c:pt>
                <c:pt idx="326">
                  <c:v>25.717650794899853</c:v>
                </c:pt>
                <c:pt idx="327">
                  <c:v>25.678327922356708</c:v>
                </c:pt>
                <c:pt idx="328">
                  <c:v>25.708777815248606</c:v>
                </c:pt>
                <c:pt idx="329">
                  <c:v>25.718113066859299</c:v>
                </c:pt>
                <c:pt idx="330">
                  <c:v>25.671411684821859</c:v>
                </c:pt>
                <c:pt idx="331">
                  <c:v>25.615681554830068</c:v>
                </c:pt>
                <c:pt idx="332">
                  <c:v>25.615247030374185</c:v>
                </c:pt>
                <c:pt idx="333">
                  <c:v>25.611330753966598</c:v>
                </c:pt>
                <c:pt idx="334">
                  <c:v>25.5595297236632</c:v>
                </c:pt>
                <c:pt idx="335">
                  <c:v>25.591141562409767</c:v>
                </c:pt>
                <c:pt idx="336">
                  <c:v>25.590570125321936</c:v>
                </c:pt>
                <c:pt idx="337">
                  <c:v>25.59908353458783</c:v>
                </c:pt>
                <c:pt idx="338">
                  <c:v>25.62115475799413</c:v>
                </c:pt>
                <c:pt idx="339">
                  <c:v>25.609490545076035</c:v>
                </c:pt>
                <c:pt idx="340">
                  <c:v>25.599831364182187</c:v>
                </c:pt>
                <c:pt idx="341">
                  <c:v>25.593840090218084</c:v>
                </c:pt>
                <c:pt idx="342">
                  <c:v>25.593243097956929</c:v>
                </c:pt>
                <c:pt idx="343">
                  <c:v>25.599317645840962</c:v>
                </c:pt>
                <c:pt idx="344">
                  <c:v>25.611063302769722</c:v>
                </c:pt>
                <c:pt idx="345">
                  <c:v>25.632268343948503</c:v>
                </c:pt>
                <c:pt idx="346">
                  <c:v>25.585753350782991</c:v>
                </c:pt>
                <c:pt idx="347">
                  <c:v>25.59176422134319</c:v>
                </c:pt>
                <c:pt idx="348">
                  <c:v>25.586345935465211</c:v>
                </c:pt>
                <c:pt idx="349">
                  <c:v>25.605427379147265</c:v>
                </c:pt>
                <c:pt idx="350">
                  <c:v>25.507995452779912</c:v>
                </c:pt>
                <c:pt idx="351">
                  <c:v>25.548438324133233</c:v>
                </c:pt>
                <c:pt idx="352">
                  <c:v>25.581046300975935</c:v>
                </c:pt>
                <c:pt idx="353">
                  <c:v>25.575294541650781</c:v>
                </c:pt>
                <c:pt idx="354">
                  <c:v>25.599471493862051</c:v>
                </c:pt>
                <c:pt idx="355">
                  <c:v>25.592155570376487</c:v>
                </c:pt>
                <c:pt idx="356">
                  <c:v>25.593121894190865</c:v>
                </c:pt>
                <c:pt idx="357">
                  <c:v>25.597413495467393</c:v>
                </c:pt>
                <c:pt idx="358">
                  <c:v>25.612152767163629</c:v>
                </c:pt>
                <c:pt idx="359">
                  <c:v>25.637434977940664</c:v>
                </c:pt>
                <c:pt idx="360">
                  <c:v>25.635088330321118</c:v>
                </c:pt>
                <c:pt idx="361">
                  <c:v>25.637925064703975</c:v>
                </c:pt>
                <c:pt idx="362">
                  <c:v>25.620403203840695</c:v>
                </c:pt>
                <c:pt idx="363">
                  <c:v>25.594435874545656</c:v>
                </c:pt>
                <c:pt idx="364">
                  <c:v>25.606912423888492</c:v>
                </c:pt>
                <c:pt idx="365">
                  <c:v>25.608425957718289</c:v>
                </c:pt>
                <c:pt idx="366">
                  <c:v>25.621818633395332</c:v>
                </c:pt>
                <c:pt idx="367">
                  <c:v>25.640217399561422</c:v>
                </c:pt>
                <c:pt idx="368">
                  <c:v>25.66516361141014</c:v>
                </c:pt>
                <c:pt idx="369">
                  <c:v>25.624046921856454</c:v>
                </c:pt>
                <c:pt idx="370">
                  <c:v>25.636034333903279</c:v>
                </c:pt>
                <c:pt idx="371">
                  <c:v>25.586728868022828</c:v>
                </c:pt>
                <c:pt idx="372">
                  <c:v>25.582954283091727</c:v>
                </c:pt>
                <c:pt idx="373">
                  <c:v>25.555077609871571</c:v>
                </c:pt>
                <c:pt idx="374">
                  <c:v>25.608468972903285</c:v>
                </c:pt>
                <c:pt idx="375">
                  <c:v>25.601869195915409</c:v>
                </c:pt>
                <c:pt idx="376">
                  <c:v>25.64674951072644</c:v>
                </c:pt>
                <c:pt idx="377">
                  <c:v>25.705857660828023</c:v>
                </c:pt>
                <c:pt idx="378">
                  <c:v>25.710732521886854</c:v>
                </c:pt>
                <c:pt idx="379">
                  <c:v>25.71881623535522</c:v>
                </c:pt>
                <c:pt idx="380">
                  <c:v>25.757268471931454</c:v>
                </c:pt>
                <c:pt idx="381">
                  <c:v>25.753926691362551</c:v>
                </c:pt>
                <c:pt idx="382">
                  <c:v>25.75242988350842</c:v>
                </c:pt>
                <c:pt idx="383">
                  <c:v>25.773308267144412</c:v>
                </c:pt>
                <c:pt idx="384">
                  <c:v>25.787123489444721</c:v>
                </c:pt>
                <c:pt idx="385">
                  <c:v>25.789562338492289</c:v>
                </c:pt>
                <c:pt idx="386">
                  <c:v>25.780812661641022</c:v>
                </c:pt>
                <c:pt idx="387">
                  <c:v>25.817846905924903</c:v>
                </c:pt>
                <c:pt idx="388">
                  <c:v>25.791729474361585</c:v>
                </c:pt>
                <c:pt idx="389">
                  <c:v>25.789419647295038</c:v>
                </c:pt>
                <c:pt idx="390">
                  <c:v>25.835935564487698</c:v>
                </c:pt>
                <c:pt idx="391">
                  <c:v>25.851374742018617</c:v>
                </c:pt>
                <c:pt idx="392">
                  <c:v>25.848698787198774</c:v>
                </c:pt>
                <c:pt idx="393">
                  <c:v>25.857940559131308</c:v>
                </c:pt>
                <c:pt idx="394">
                  <c:v>25.835438669005455</c:v>
                </c:pt>
                <c:pt idx="395">
                  <c:v>25.845127279702684</c:v>
                </c:pt>
                <c:pt idx="396">
                  <c:v>25.839772304390902</c:v>
                </c:pt>
                <c:pt idx="397">
                  <c:v>25.82923974300423</c:v>
                </c:pt>
                <c:pt idx="398">
                  <c:v>25.832155887207012</c:v>
                </c:pt>
                <c:pt idx="399">
                  <c:v>25.858748868878674</c:v>
                </c:pt>
                <c:pt idx="400">
                  <c:v>25.846706949106011</c:v>
                </c:pt>
                <c:pt idx="401">
                  <c:v>25.87193436521417</c:v>
                </c:pt>
                <c:pt idx="402">
                  <c:v>25.839045109674906</c:v>
                </c:pt>
                <c:pt idx="403">
                  <c:v>25.772691009649776</c:v>
                </c:pt>
                <c:pt idx="404">
                  <c:v>25.623067421667042</c:v>
                </c:pt>
                <c:pt idx="405">
                  <c:v>25.623466613685295</c:v>
                </c:pt>
                <c:pt idx="406">
                  <c:v>25.697143479030125</c:v>
                </c:pt>
                <c:pt idx="407">
                  <c:v>25.719495027443667</c:v>
                </c:pt>
                <c:pt idx="408">
                  <c:v>25.7196347976572</c:v>
                </c:pt>
                <c:pt idx="409">
                  <c:v>25.686709211201332</c:v>
                </c:pt>
                <c:pt idx="410">
                  <c:v>25.687975299740479</c:v>
                </c:pt>
                <c:pt idx="411">
                  <c:v>25.701981014063811</c:v>
                </c:pt>
                <c:pt idx="412">
                  <c:v>25.693338337224251</c:v>
                </c:pt>
                <c:pt idx="413">
                  <c:v>25.712647085635361</c:v>
                </c:pt>
                <c:pt idx="414">
                  <c:v>25.735035825285305</c:v>
                </c:pt>
                <c:pt idx="415">
                  <c:v>25.72831632466735</c:v>
                </c:pt>
                <c:pt idx="416">
                  <c:v>25.732129728515893</c:v>
                </c:pt>
                <c:pt idx="417">
                  <c:v>25.72795677493508</c:v>
                </c:pt>
                <c:pt idx="418">
                  <c:v>25.762027319749546</c:v>
                </c:pt>
                <c:pt idx="419">
                  <c:v>25.764271620471092</c:v>
                </c:pt>
                <c:pt idx="420">
                  <c:v>25.715535425248937</c:v>
                </c:pt>
                <c:pt idx="421">
                  <c:v>25.719797566939008</c:v>
                </c:pt>
                <c:pt idx="422">
                  <c:v>25.673487677926058</c:v>
                </c:pt>
                <c:pt idx="423">
                  <c:v>25.709274335919538</c:v>
                </c:pt>
                <c:pt idx="424">
                  <c:v>25.712114355729881</c:v>
                </c:pt>
                <c:pt idx="425">
                  <c:v>25.722810470811133</c:v>
                </c:pt>
                <c:pt idx="426">
                  <c:v>25.735730210939604</c:v>
                </c:pt>
                <c:pt idx="427">
                  <c:v>25.729873315084259</c:v>
                </c:pt>
                <c:pt idx="428">
                  <c:v>25.725895279662776</c:v>
                </c:pt>
                <c:pt idx="429">
                  <c:v>25.699148931380346</c:v>
                </c:pt>
                <c:pt idx="430">
                  <c:v>25.7159570521803</c:v>
                </c:pt>
                <c:pt idx="431">
                  <c:v>25.713991547987721</c:v>
                </c:pt>
                <c:pt idx="432">
                  <c:v>25.702217328202991</c:v>
                </c:pt>
                <c:pt idx="433">
                  <c:v>25.74236352720467</c:v>
                </c:pt>
                <c:pt idx="434">
                  <c:v>25.764502062597373</c:v>
                </c:pt>
                <c:pt idx="435">
                  <c:v>25.918317559997309</c:v>
                </c:pt>
                <c:pt idx="436">
                  <c:v>25.912187539775982</c:v>
                </c:pt>
                <c:pt idx="437">
                  <c:v>25.930301680013013</c:v>
                </c:pt>
                <c:pt idx="438">
                  <c:v>25.939802061385951</c:v>
                </c:pt>
                <c:pt idx="439">
                  <c:v>25.929214632575672</c:v>
                </c:pt>
                <c:pt idx="440">
                  <c:v>25.932480647457052</c:v>
                </c:pt>
                <c:pt idx="441">
                  <c:v>25.938442689285889</c:v>
                </c:pt>
                <c:pt idx="442">
                  <c:v>25.943041675115744</c:v>
                </c:pt>
                <c:pt idx="443">
                  <c:v>25.948470855379746</c:v>
                </c:pt>
                <c:pt idx="444">
                  <c:v>25.946618996976966</c:v>
                </c:pt>
                <c:pt idx="445">
                  <c:v>25.952103741384409</c:v>
                </c:pt>
                <c:pt idx="446">
                  <c:v>25.926570174941546</c:v>
                </c:pt>
                <c:pt idx="447">
                  <c:v>25.920903773590226</c:v>
                </c:pt>
                <c:pt idx="448">
                  <c:v>25.944922760181072</c:v>
                </c:pt>
                <c:pt idx="449">
                  <c:v>25.952009213017124</c:v>
                </c:pt>
                <c:pt idx="450">
                  <c:v>25.960255190031585</c:v>
                </c:pt>
                <c:pt idx="451">
                  <c:v>25.944414308424751</c:v>
                </c:pt>
                <c:pt idx="452">
                  <c:v>25.968158026725103</c:v>
                </c:pt>
                <c:pt idx="453">
                  <c:v>25.967769549308624</c:v>
                </c:pt>
                <c:pt idx="454">
                  <c:v>25.971574082324448</c:v>
                </c:pt>
                <c:pt idx="455">
                  <c:v>25.948479343354165</c:v>
                </c:pt>
                <c:pt idx="456">
                  <c:v>25.887333706634735</c:v>
                </c:pt>
                <c:pt idx="457">
                  <c:v>25.87092283210173</c:v>
                </c:pt>
                <c:pt idx="458">
                  <c:v>25.867971949354299</c:v>
                </c:pt>
                <c:pt idx="459">
                  <c:v>25.857848947152519</c:v>
                </c:pt>
                <c:pt idx="460">
                  <c:v>25.88298842969969</c:v>
                </c:pt>
                <c:pt idx="461">
                  <c:v>25.927461230783972</c:v>
                </c:pt>
                <c:pt idx="462">
                  <c:v>25.946295832708955</c:v>
                </c:pt>
                <c:pt idx="463">
                  <c:v>25.920564938695748</c:v>
                </c:pt>
                <c:pt idx="464">
                  <c:v>25.925085193475997</c:v>
                </c:pt>
                <c:pt idx="465">
                  <c:v>25.950955143478527</c:v>
                </c:pt>
                <c:pt idx="466">
                  <c:v>25.92216393020863</c:v>
                </c:pt>
                <c:pt idx="467">
                  <c:v>25.919793120362051</c:v>
                </c:pt>
                <c:pt idx="468">
                  <c:v>25.984366833655635</c:v>
                </c:pt>
                <c:pt idx="469">
                  <c:v>25.994729716395401</c:v>
                </c:pt>
                <c:pt idx="470">
                  <c:v>25.942450199737969</c:v>
                </c:pt>
                <c:pt idx="471">
                  <c:v>25.930246187970692</c:v>
                </c:pt>
                <c:pt idx="472">
                  <c:v>25.946306423953292</c:v>
                </c:pt>
                <c:pt idx="473">
                  <c:v>25.940102263322832</c:v>
                </c:pt>
                <c:pt idx="474">
                  <c:v>25.911896951168703</c:v>
                </c:pt>
                <c:pt idx="475">
                  <c:v>25.992502805616564</c:v>
                </c:pt>
                <c:pt idx="476">
                  <c:v>26.038930822695349</c:v>
                </c:pt>
                <c:pt idx="477">
                  <c:v>26.051520274099765</c:v>
                </c:pt>
                <c:pt idx="478">
                  <c:v>26.031590793717072</c:v>
                </c:pt>
                <c:pt idx="479">
                  <c:v>26.079382473094292</c:v>
                </c:pt>
                <c:pt idx="480">
                  <c:v>26.085991571392373</c:v>
                </c:pt>
                <c:pt idx="481">
                  <c:v>26.088318203160803</c:v>
                </c:pt>
                <c:pt idx="482">
                  <c:v>26.041715500102498</c:v>
                </c:pt>
                <c:pt idx="483">
                  <c:v>26.04160843438698</c:v>
                </c:pt>
                <c:pt idx="484">
                  <c:v>26.073077128291978</c:v>
                </c:pt>
                <c:pt idx="485">
                  <c:v>26.002391352906063</c:v>
                </c:pt>
                <c:pt idx="486">
                  <c:v>25.986117031444113</c:v>
                </c:pt>
                <c:pt idx="487">
                  <c:v>25.959684587371694</c:v>
                </c:pt>
                <c:pt idx="488">
                  <c:v>25.947202275859436</c:v>
                </c:pt>
                <c:pt idx="489">
                  <c:v>25.913735670214781</c:v>
                </c:pt>
                <c:pt idx="490">
                  <c:v>25.865775756015019</c:v>
                </c:pt>
                <c:pt idx="491">
                  <c:v>25.856777785854362</c:v>
                </c:pt>
                <c:pt idx="492">
                  <c:v>25.85935317741416</c:v>
                </c:pt>
                <c:pt idx="493">
                  <c:v>25.850470540063125</c:v>
                </c:pt>
                <c:pt idx="494">
                  <c:v>25.8908214894644</c:v>
                </c:pt>
                <c:pt idx="495">
                  <c:v>25.896835761463485</c:v>
                </c:pt>
                <c:pt idx="496">
                  <c:v>25.886126237369197</c:v>
                </c:pt>
                <c:pt idx="497">
                  <c:v>25.893542943849937</c:v>
                </c:pt>
                <c:pt idx="498">
                  <c:v>25.938226738964218</c:v>
                </c:pt>
                <c:pt idx="499">
                  <c:v>25.964054117758362</c:v>
                </c:pt>
                <c:pt idx="500">
                  <c:v>25.989397378234081</c:v>
                </c:pt>
                <c:pt idx="501">
                  <c:v>25.958380596383329</c:v>
                </c:pt>
                <c:pt idx="502">
                  <c:v>25.97222295835541</c:v>
                </c:pt>
                <c:pt idx="503">
                  <c:v>25.873308593084474</c:v>
                </c:pt>
                <c:pt idx="504">
                  <c:v>25.851931593533529</c:v>
                </c:pt>
                <c:pt idx="505">
                  <c:v>25.994748663980424</c:v>
                </c:pt>
                <c:pt idx="506">
                  <c:v>25.933965586476187</c:v>
                </c:pt>
                <c:pt idx="507">
                  <c:v>26.032303480605179</c:v>
                </c:pt>
                <c:pt idx="508">
                  <c:v>26.072493531173333</c:v>
                </c:pt>
                <c:pt idx="509">
                  <c:v>26.027482069133264</c:v>
                </c:pt>
                <c:pt idx="510">
                  <c:v>26.096825761843657</c:v>
                </c:pt>
                <c:pt idx="511">
                  <c:v>26.135006665451868</c:v>
                </c:pt>
                <c:pt idx="512">
                  <c:v>26.11405460302743</c:v>
                </c:pt>
                <c:pt idx="513">
                  <c:v>26.041265934892227</c:v>
                </c:pt>
                <c:pt idx="514">
                  <c:v>26.019276814914818</c:v>
                </c:pt>
                <c:pt idx="515">
                  <c:v>26.000253616202549</c:v>
                </c:pt>
                <c:pt idx="516">
                  <c:v>26.016230186036477</c:v>
                </c:pt>
                <c:pt idx="517">
                  <c:v>26.083154580157007</c:v>
                </c:pt>
                <c:pt idx="518">
                  <c:v>25.97853380868024</c:v>
                </c:pt>
                <c:pt idx="519">
                  <c:v>25.959999440933522</c:v>
                </c:pt>
                <c:pt idx="520">
                  <c:v>25.985405941835662</c:v>
                </c:pt>
                <c:pt idx="521">
                  <c:v>26.082073268499467</c:v>
                </c:pt>
                <c:pt idx="522">
                  <c:v>26.116012952170355</c:v>
                </c:pt>
                <c:pt idx="523">
                  <c:v>26.009405344051988</c:v>
                </c:pt>
                <c:pt idx="524">
                  <c:v>26.155868911304793</c:v>
                </c:pt>
                <c:pt idx="525">
                  <c:v>26.063193230204</c:v>
                </c:pt>
                <c:pt idx="526">
                  <c:v>25.9995371318502</c:v>
                </c:pt>
                <c:pt idx="527">
                  <c:v>25.980165077449083</c:v>
                </c:pt>
                <c:pt idx="528">
                  <c:v>25.969876265568857</c:v>
                </c:pt>
                <c:pt idx="529">
                  <c:v>25.911807647795001</c:v>
                </c:pt>
                <c:pt idx="530">
                  <c:v>25.857012648597937</c:v>
                </c:pt>
                <c:pt idx="531">
                  <c:v>25.829119927373014</c:v>
                </c:pt>
                <c:pt idx="532">
                  <c:v>25.803037096598821</c:v>
                </c:pt>
                <c:pt idx="533">
                  <c:v>25.834842037743638</c:v>
                </c:pt>
                <c:pt idx="534">
                  <c:v>25.79977172162868</c:v>
                </c:pt>
                <c:pt idx="535">
                  <c:v>25.780772986944559</c:v>
                </c:pt>
                <c:pt idx="536">
                  <c:v>25.763280360361087</c:v>
                </c:pt>
                <c:pt idx="537">
                  <c:v>25.708191158442641</c:v>
                </c:pt>
                <c:pt idx="538">
                  <c:v>25.697581262292235</c:v>
                </c:pt>
                <c:pt idx="539">
                  <c:v>25.669573952512305</c:v>
                </c:pt>
                <c:pt idx="540">
                  <c:v>25.678372527572851</c:v>
                </c:pt>
                <c:pt idx="541">
                  <c:v>25.632278529833069</c:v>
                </c:pt>
                <c:pt idx="542">
                  <c:v>25.671443172135703</c:v>
                </c:pt>
                <c:pt idx="543">
                  <c:v>25.681897931574586</c:v>
                </c:pt>
                <c:pt idx="544">
                  <c:v>25.650489603620315</c:v>
                </c:pt>
                <c:pt idx="545">
                  <c:v>25.653182313574554</c:v>
                </c:pt>
                <c:pt idx="546">
                  <c:v>25.633830193328176</c:v>
                </c:pt>
                <c:pt idx="547">
                  <c:v>25.699909097526035</c:v>
                </c:pt>
                <c:pt idx="548">
                  <c:v>25.767348310028293</c:v>
                </c:pt>
                <c:pt idx="549">
                  <c:v>25.745341166471405</c:v>
                </c:pt>
                <c:pt idx="550">
                  <c:v>25.745400110855822</c:v>
                </c:pt>
                <c:pt idx="551">
                  <c:v>25.711489494746086</c:v>
                </c:pt>
                <c:pt idx="552">
                  <c:v>25.756739713607349</c:v>
                </c:pt>
                <c:pt idx="553">
                  <c:v>25.763942392399965</c:v>
                </c:pt>
                <c:pt idx="554">
                  <c:v>25.774965249562992</c:v>
                </c:pt>
                <c:pt idx="555">
                  <c:v>25.765130028553344</c:v>
                </c:pt>
                <c:pt idx="556">
                  <c:v>25.685184646076515</c:v>
                </c:pt>
                <c:pt idx="557">
                  <c:v>25.675802654262988</c:v>
                </c:pt>
                <c:pt idx="558">
                  <c:v>25.66440955377054</c:v>
                </c:pt>
                <c:pt idx="559">
                  <c:v>25.63479852209348</c:v>
                </c:pt>
                <c:pt idx="560">
                  <c:v>25.675053177063479</c:v>
                </c:pt>
                <c:pt idx="561">
                  <c:v>25.674610837736036</c:v>
                </c:pt>
                <c:pt idx="562">
                  <c:v>25.703954947052718</c:v>
                </c:pt>
                <c:pt idx="563">
                  <c:v>25.58215536776661</c:v>
                </c:pt>
                <c:pt idx="564">
                  <c:v>25.588748301179372</c:v>
                </c:pt>
                <c:pt idx="565">
                  <c:v>25.659136500418043</c:v>
                </c:pt>
                <c:pt idx="566">
                  <c:v>25.702970209097586</c:v>
                </c:pt>
                <c:pt idx="567">
                  <c:v>25.67074882830671</c:v>
                </c:pt>
                <c:pt idx="568">
                  <c:v>25.65075415265418</c:v>
                </c:pt>
                <c:pt idx="569">
                  <c:v>25.534332449339406</c:v>
                </c:pt>
                <c:pt idx="570">
                  <c:v>25.587845626047844</c:v>
                </c:pt>
                <c:pt idx="571">
                  <c:v>25.446078796564013</c:v>
                </c:pt>
                <c:pt idx="572">
                  <c:v>25.412835924244192</c:v>
                </c:pt>
                <c:pt idx="573">
                  <c:v>25.376582827143423</c:v>
                </c:pt>
                <c:pt idx="574">
                  <c:v>25.358434476294686</c:v>
                </c:pt>
                <c:pt idx="575">
                  <c:v>25.335064782494527</c:v>
                </c:pt>
                <c:pt idx="576">
                  <c:v>25.341378953588929</c:v>
                </c:pt>
                <c:pt idx="577">
                  <c:v>25.349348398561588</c:v>
                </c:pt>
                <c:pt idx="578">
                  <c:v>25.32891316129307</c:v>
                </c:pt>
                <c:pt idx="579">
                  <c:v>25.280784965175332</c:v>
                </c:pt>
                <c:pt idx="580">
                  <c:v>25.266095054000981</c:v>
                </c:pt>
                <c:pt idx="581">
                  <c:v>25.256796577139177</c:v>
                </c:pt>
                <c:pt idx="582">
                  <c:v>25.234072885805872</c:v>
                </c:pt>
                <c:pt idx="583">
                  <c:v>25.233932171485403</c:v>
                </c:pt>
                <c:pt idx="584">
                  <c:v>25.240232493595812</c:v>
                </c:pt>
                <c:pt idx="585">
                  <c:v>25.234010270431874</c:v>
                </c:pt>
                <c:pt idx="586">
                  <c:v>25.229526724530277</c:v>
                </c:pt>
                <c:pt idx="587">
                  <c:v>25.287071352846141</c:v>
                </c:pt>
                <c:pt idx="588">
                  <c:v>25.30753005525079</c:v>
                </c:pt>
                <c:pt idx="589">
                  <c:v>25.27797053120733</c:v>
                </c:pt>
                <c:pt idx="590">
                  <c:v>25.261382798733063</c:v>
                </c:pt>
                <c:pt idx="591">
                  <c:v>25.264706373687009</c:v>
                </c:pt>
                <c:pt idx="592">
                  <c:v>25.260082835786957</c:v>
                </c:pt>
                <c:pt idx="593">
                  <c:v>25.257808595753293</c:v>
                </c:pt>
                <c:pt idx="594">
                  <c:v>25.247774235333953</c:v>
                </c:pt>
                <c:pt idx="595">
                  <c:v>25.243767632273702</c:v>
                </c:pt>
                <c:pt idx="596">
                  <c:v>25.211841105590651</c:v>
                </c:pt>
                <c:pt idx="597">
                  <c:v>25.234074545238709</c:v>
                </c:pt>
                <c:pt idx="598">
                  <c:v>25.217956383750145</c:v>
                </c:pt>
                <c:pt idx="599">
                  <c:v>25.219449834302345</c:v>
                </c:pt>
                <c:pt idx="600">
                  <c:v>25.212988582934003</c:v>
                </c:pt>
                <c:pt idx="601">
                  <c:v>25.263276977194703</c:v>
                </c:pt>
                <c:pt idx="602">
                  <c:v>25.241060182990111</c:v>
                </c:pt>
                <c:pt idx="603">
                  <c:v>25.257732950300635</c:v>
                </c:pt>
                <c:pt idx="604">
                  <c:v>25.2396164284436</c:v>
                </c:pt>
                <c:pt idx="605">
                  <c:v>25.211224056908282</c:v>
                </c:pt>
                <c:pt idx="606">
                  <c:v>25.208916372556736</c:v>
                </c:pt>
                <c:pt idx="607">
                  <c:v>25.184275815664012</c:v>
                </c:pt>
                <c:pt idx="608">
                  <c:v>25.194095659507859</c:v>
                </c:pt>
                <c:pt idx="609">
                  <c:v>25.182537314967025</c:v>
                </c:pt>
                <c:pt idx="610">
                  <c:v>25.012745508383535</c:v>
                </c:pt>
                <c:pt idx="611">
                  <c:v>25.00193560602256</c:v>
                </c:pt>
                <c:pt idx="612">
                  <c:v>25.001244101226604</c:v>
                </c:pt>
                <c:pt idx="613">
                  <c:v>25.000551447115559</c:v>
                </c:pt>
                <c:pt idx="614">
                  <c:v>24.981058948583957</c:v>
                </c:pt>
                <c:pt idx="615">
                  <c:v>24.984953993149531</c:v>
                </c:pt>
                <c:pt idx="616">
                  <c:v>24.957345526899747</c:v>
                </c:pt>
                <c:pt idx="617">
                  <c:v>24.954816332056357</c:v>
                </c:pt>
                <c:pt idx="618">
                  <c:v>24.970558512254247</c:v>
                </c:pt>
                <c:pt idx="619">
                  <c:v>24.97324589302303</c:v>
                </c:pt>
                <c:pt idx="620">
                  <c:v>24.973673119896517</c:v>
                </c:pt>
                <c:pt idx="621">
                  <c:v>24.971645819613027</c:v>
                </c:pt>
                <c:pt idx="622">
                  <c:v>24.985128065771345</c:v>
                </c:pt>
                <c:pt idx="623">
                  <c:v>24.98090926469693</c:v>
                </c:pt>
                <c:pt idx="624">
                  <c:v>24.970480559704587</c:v>
                </c:pt>
                <c:pt idx="625">
                  <c:v>24.973912324807799</c:v>
                </c:pt>
                <c:pt idx="626">
                  <c:v>24.977079329223802</c:v>
                </c:pt>
                <c:pt idx="627">
                  <c:v>24.956952180871948</c:v>
                </c:pt>
                <c:pt idx="628">
                  <c:v>24.940989505809846</c:v>
                </c:pt>
                <c:pt idx="629">
                  <c:v>24.943948618360043</c:v>
                </c:pt>
                <c:pt idx="630">
                  <c:v>24.948845571475751</c:v>
                </c:pt>
                <c:pt idx="631">
                  <c:v>24.943044255700833</c:v>
                </c:pt>
                <c:pt idx="632">
                  <c:v>24.954307691897696</c:v>
                </c:pt>
                <c:pt idx="633">
                  <c:v>24.955977445807328</c:v>
                </c:pt>
                <c:pt idx="634">
                  <c:v>24.938967874038838</c:v>
                </c:pt>
                <c:pt idx="635">
                  <c:v>24.942106225260506</c:v>
                </c:pt>
                <c:pt idx="636">
                  <c:v>24.941350840694369</c:v>
                </c:pt>
                <c:pt idx="637">
                  <c:v>24.936758341449615</c:v>
                </c:pt>
                <c:pt idx="638">
                  <c:v>24.900896018890947</c:v>
                </c:pt>
                <c:pt idx="639">
                  <c:v>24.922777556239218</c:v>
                </c:pt>
                <c:pt idx="640">
                  <c:v>24.928574087281312</c:v>
                </c:pt>
                <c:pt idx="641">
                  <c:v>24.933164304808145</c:v>
                </c:pt>
                <c:pt idx="642">
                  <c:v>24.925521157603107</c:v>
                </c:pt>
                <c:pt idx="643">
                  <c:v>24.929106413706805</c:v>
                </c:pt>
                <c:pt idx="644">
                  <c:v>24.924025033253727</c:v>
                </c:pt>
                <c:pt idx="645">
                  <c:v>24.930019217694916</c:v>
                </c:pt>
                <c:pt idx="646">
                  <c:v>24.914167716973335</c:v>
                </c:pt>
                <c:pt idx="647">
                  <c:v>25.005122976254246</c:v>
                </c:pt>
                <c:pt idx="648">
                  <c:v>24.971863333703734</c:v>
                </c:pt>
                <c:pt idx="649">
                  <c:v>24.956545196460961</c:v>
                </c:pt>
                <c:pt idx="650">
                  <c:v>24.96653368628122</c:v>
                </c:pt>
                <c:pt idx="651">
                  <c:v>24.953985204326131</c:v>
                </c:pt>
                <c:pt idx="652">
                  <c:v>24.951730389086222</c:v>
                </c:pt>
                <c:pt idx="653">
                  <c:v>24.882153447525464</c:v>
                </c:pt>
                <c:pt idx="654">
                  <c:v>24.870789616706958</c:v>
                </c:pt>
                <c:pt idx="655">
                  <c:v>24.861349851141089</c:v>
                </c:pt>
                <c:pt idx="656">
                  <c:v>24.86147407281074</c:v>
                </c:pt>
                <c:pt idx="657">
                  <c:v>24.866372352795203</c:v>
                </c:pt>
                <c:pt idx="658">
                  <c:v>24.869292255879639</c:v>
                </c:pt>
                <c:pt idx="659">
                  <c:v>24.8682855943436</c:v>
                </c:pt>
                <c:pt idx="660">
                  <c:v>24.885283922042465</c:v>
                </c:pt>
                <c:pt idx="661">
                  <c:v>24.877871534147214</c:v>
                </c:pt>
                <c:pt idx="662">
                  <c:v>24.874322576115116</c:v>
                </c:pt>
                <c:pt idx="663">
                  <c:v>24.802863108590415</c:v>
                </c:pt>
                <c:pt idx="664">
                  <c:v>24.804285519478686</c:v>
                </c:pt>
                <c:pt idx="665">
                  <c:v>24.819594253583332</c:v>
                </c:pt>
                <c:pt idx="666">
                  <c:v>24.815650928923549</c:v>
                </c:pt>
                <c:pt idx="667">
                  <c:v>24.823559557556091</c:v>
                </c:pt>
                <c:pt idx="668">
                  <c:v>24.841366344462934</c:v>
                </c:pt>
                <c:pt idx="669">
                  <c:v>24.830513373053531</c:v>
                </c:pt>
                <c:pt idx="670">
                  <c:v>24.814262443860454</c:v>
                </c:pt>
                <c:pt idx="671">
                  <c:v>24.82854059437043</c:v>
                </c:pt>
                <c:pt idx="672">
                  <c:v>24.81141540592369</c:v>
                </c:pt>
                <c:pt idx="673">
                  <c:v>24.822301506029255</c:v>
                </c:pt>
                <c:pt idx="674">
                  <c:v>24.851347247566352</c:v>
                </c:pt>
                <c:pt idx="675">
                  <c:v>24.860647064337144</c:v>
                </c:pt>
                <c:pt idx="676">
                  <c:v>24.856870162217579</c:v>
                </c:pt>
                <c:pt idx="677">
                  <c:v>24.860182731162794</c:v>
                </c:pt>
                <c:pt idx="678">
                  <c:v>24.854861109058877</c:v>
                </c:pt>
                <c:pt idx="679">
                  <c:v>24.860823335035022</c:v>
                </c:pt>
                <c:pt idx="680">
                  <c:v>24.84962869210721</c:v>
                </c:pt>
                <c:pt idx="681">
                  <c:v>24.84980442700947</c:v>
                </c:pt>
                <c:pt idx="682">
                  <c:v>24.893057443644306</c:v>
                </c:pt>
                <c:pt idx="683">
                  <c:v>24.870849888549785</c:v>
                </c:pt>
                <c:pt idx="684">
                  <c:v>24.885402720838531</c:v>
                </c:pt>
                <c:pt idx="685">
                  <c:v>24.870268334770909</c:v>
                </c:pt>
                <c:pt idx="686">
                  <c:v>24.863142712687718</c:v>
                </c:pt>
                <c:pt idx="687">
                  <c:v>24.884601784004712</c:v>
                </c:pt>
                <c:pt idx="688">
                  <c:v>24.844187187314123</c:v>
                </c:pt>
                <c:pt idx="689">
                  <c:v>24.872818240795684</c:v>
                </c:pt>
                <c:pt idx="690">
                  <c:v>24.878349011113283</c:v>
                </c:pt>
                <c:pt idx="691">
                  <c:v>24.87376334404556</c:v>
                </c:pt>
                <c:pt idx="692">
                  <c:v>24.974565716205348</c:v>
                </c:pt>
                <c:pt idx="693">
                  <c:v>24.976634451245026</c:v>
                </c:pt>
                <c:pt idx="694">
                  <c:v>24.977320292854326</c:v>
                </c:pt>
                <c:pt idx="695">
                  <c:v>24.98995005909735</c:v>
                </c:pt>
                <c:pt idx="696">
                  <c:v>24.93325763657722</c:v>
                </c:pt>
                <c:pt idx="697">
                  <c:v>24.928210930166703</c:v>
                </c:pt>
                <c:pt idx="698">
                  <c:v>24.920928195397035</c:v>
                </c:pt>
                <c:pt idx="699">
                  <c:v>24.949566695576188</c:v>
                </c:pt>
                <c:pt idx="700">
                  <c:v>24.937239997548541</c:v>
                </c:pt>
                <c:pt idx="701">
                  <c:v>24.891375290511064</c:v>
                </c:pt>
                <c:pt idx="702">
                  <c:v>24.935119856285532</c:v>
                </c:pt>
                <c:pt idx="703">
                  <c:v>24.94101229161377</c:v>
                </c:pt>
                <c:pt idx="704">
                  <c:v>24.942743961832644</c:v>
                </c:pt>
                <c:pt idx="705">
                  <c:v>24.872792358040279</c:v>
                </c:pt>
                <c:pt idx="706">
                  <c:v>24.927137288697239</c:v>
                </c:pt>
                <c:pt idx="707">
                  <c:v>24.915720915358509</c:v>
                </c:pt>
                <c:pt idx="708">
                  <c:v>24.983236774627098</c:v>
                </c:pt>
                <c:pt idx="709">
                  <c:v>24.961693708164084</c:v>
                </c:pt>
                <c:pt idx="710">
                  <c:v>24.96578581922553</c:v>
                </c:pt>
                <c:pt idx="711">
                  <c:v>24.93372295710833</c:v>
                </c:pt>
                <c:pt idx="712">
                  <c:v>24.989766068515237</c:v>
                </c:pt>
                <c:pt idx="713">
                  <c:v>24.905510655118711</c:v>
                </c:pt>
                <c:pt idx="714">
                  <c:v>24.887989648685252</c:v>
                </c:pt>
                <c:pt idx="715">
                  <c:v>24.83998929513324</c:v>
                </c:pt>
                <c:pt idx="716">
                  <c:v>24.753192912096424</c:v>
                </c:pt>
                <c:pt idx="717">
                  <c:v>24.745898913149773</c:v>
                </c:pt>
                <c:pt idx="718">
                  <c:v>24.746768649786397</c:v>
                </c:pt>
                <c:pt idx="719">
                  <c:v>24.770570077969332</c:v>
                </c:pt>
                <c:pt idx="720">
                  <c:v>24.814907010334267</c:v>
                </c:pt>
                <c:pt idx="721">
                  <c:v>24.795574127754993</c:v>
                </c:pt>
                <c:pt idx="722">
                  <c:v>24.811777922090272</c:v>
                </c:pt>
                <c:pt idx="723">
                  <c:v>24.853210290977746</c:v>
                </c:pt>
                <c:pt idx="724">
                  <c:v>24.829772259413346</c:v>
                </c:pt>
                <c:pt idx="725">
                  <c:v>24.803541074033451</c:v>
                </c:pt>
                <c:pt idx="726">
                  <c:v>24.847545369147234</c:v>
                </c:pt>
                <c:pt idx="727">
                  <c:v>24.895319381403052</c:v>
                </c:pt>
                <c:pt idx="728">
                  <c:v>24.944698444597222</c:v>
                </c:pt>
                <c:pt idx="729">
                  <c:v>24.931586954149694</c:v>
                </c:pt>
                <c:pt idx="730">
                  <c:v>24.997785499034133</c:v>
                </c:pt>
                <c:pt idx="731">
                  <c:v>25.007397072205972</c:v>
                </c:pt>
                <c:pt idx="732">
                  <c:v>24.968334358651571</c:v>
                </c:pt>
                <c:pt idx="733">
                  <c:v>25.030358940120962</c:v>
                </c:pt>
                <c:pt idx="734">
                  <c:v>25.024456173464262</c:v>
                </c:pt>
                <c:pt idx="735">
                  <c:v>24.916008105462662</c:v>
                </c:pt>
                <c:pt idx="736">
                  <c:v>24.894084554040059</c:v>
                </c:pt>
                <c:pt idx="737">
                  <c:v>24.955884869687054</c:v>
                </c:pt>
                <c:pt idx="738">
                  <c:v>24.929466332559336</c:v>
                </c:pt>
                <c:pt idx="739">
                  <c:v>25.042704367441075</c:v>
                </c:pt>
                <c:pt idx="740">
                  <c:v>25.046152031860718</c:v>
                </c:pt>
                <c:pt idx="741">
                  <c:v>25.099145486699872</c:v>
                </c:pt>
                <c:pt idx="742">
                  <c:v>25.058933020618884</c:v>
                </c:pt>
                <c:pt idx="743">
                  <c:v>25.155332871168124</c:v>
                </c:pt>
                <c:pt idx="744">
                  <c:v>25.295768437708848</c:v>
                </c:pt>
                <c:pt idx="745">
                  <c:v>25.287256128128764</c:v>
                </c:pt>
                <c:pt idx="746">
                  <c:v>25.290312336133329</c:v>
                </c:pt>
                <c:pt idx="747">
                  <c:v>25.298208131747337</c:v>
                </c:pt>
                <c:pt idx="748">
                  <c:v>25.314645337324134</c:v>
                </c:pt>
                <c:pt idx="749">
                  <c:v>25.417009127230003</c:v>
                </c:pt>
                <c:pt idx="750">
                  <c:v>25.427732890327697</c:v>
                </c:pt>
                <c:pt idx="751">
                  <c:v>25.429577488468119</c:v>
                </c:pt>
                <c:pt idx="752">
                  <c:v>25.431501504694051</c:v>
                </c:pt>
                <c:pt idx="753">
                  <c:v>25.425346619644309</c:v>
                </c:pt>
                <c:pt idx="754">
                  <c:v>25.437867809304453</c:v>
                </c:pt>
                <c:pt idx="755">
                  <c:v>25.451241328356083</c:v>
                </c:pt>
                <c:pt idx="756">
                  <c:v>25.443160006284891</c:v>
                </c:pt>
                <c:pt idx="757">
                  <c:v>25.43480296162106</c:v>
                </c:pt>
                <c:pt idx="758">
                  <c:v>25.44046902061385</c:v>
                </c:pt>
                <c:pt idx="759">
                  <c:v>25.424934322124923</c:v>
                </c:pt>
                <c:pt idx="760">
                  <c:v>25.426710974841139</c:v>
                </c:pt>
                <c:pt idx="761">
                  <c:v>25.427292383840271</c:v>
                </c:pt>
                <c:pt idx="762">
                  <c:v>25.420078786140031</c:v>
                </c:pt>
                <c:pt idx="763">
                  <c:v>25.415551963258519</c:v>
                </c:pt>
                <c:pt idx="764">
                  <c:v>25.414801863913461</c:v>
                </c:pt>
                <c:pt idx="765">
                  <c:v>25.436785628654022</c:v>
                </c:pt>
                <c:pt idx="766">
                  <c:v>25.438107370880147</c:v>
                </c:pt>
                <c:pt idx="767">
                  <c:v>25.43713758310766</c:v>
                </c:pt>
                <c:pt idx="768">
                  <c:v>25.439088697559466</c:v>
                </c:pt>
                <c:pt idx="769">
                  <c:v>25.443065848734786</c:v>
                </c:pt>
                <c:pt idx="770">
                  <c:v>25.435331574627131</c:v>
                </c:pt>
                <c:pt idx="771">
                  <c:v>25.438361210404864</c:v>
                </c:pt>
                <c:pt idx="772">
                  <c:v>25.439713944973505</c:v>
                </c:pt>
                <c:pt idx="773">
                  <c:v>25.442083556016883</c:v>
                </c:pt>
                <c:pt idx="774">
                  <c:v>25.438155113533888</c:v>
                </c:pt>
                <c:pt idx="775">
                  <c:v>25.448968433109588</c:v>
                </c:pt>
                <c:pt idx="776">
                  <c:v>25.440151344248175</c:v>
                </c:pt>
                <c:pt idx="777">
                  <c:v>25.45042418928896</c:v>
                </c:pt>
                <c:pt idx="778">
                  <c:v>25.467867034204524</c:v>
                </c:pt>
                <c:pt idx="779">
                  <c:v>25.407961053312626</c:v>
                </c:pt>
                <c:pt idx="780">
                  <c:v>25.403101269592458</c:v>
                </c:pt>
                <c:pt idx="781">
                  <c:v>25.402917386138242</c:v>
                </c:pt>
                <c:pt idx="782">
                  <c:v>25.400152241909328</c:v>
                </c:pt>
                <c:pt idx="783">
                  <c:v>25.455259146470386</c:v>
                </c:pt>
                <c:pt idx="784">
                  <c:v>25.463593792329537</c:v>
                </c:pt>
                <c:pt idx="785">
                  <c:v>25.465190483272071</c:v>
                </c:pt>
                <c:pt idx="786">
                  <c:v>25.457839417875558</c:v>
                </c:pt>
                <c:pt idx="787">
                  <c:v>25.454694968450116</c:v>
                </c:pt>
                <c:pt idx="788">
                  <c:v>25.461082892332534</c:v>
                </c:pt>
                <c:pt idx="789">
                  <c:v>25.454107226060071</c:v>
                </c:pt>
                <c:pt idx="790">
                  <c:v>25.44299960828074</c:v>
                </c:pt>
                <c:pt idx="791">
                  <c:v>25.449978158740645</c:v>
                </c:pt>
                <c:pt idx="792">
                  <c:v>25.456753488226543</c:v>
                </c:pt>
                <c:pt idx="793">
                  <c:v>25.462311658136624</c:v>
                </c:pt>
                <c:pt idx="794">
                  <c:v>25.459105635908028</c:v>
                </c:pt>
                <c:pt idx="795">
                  <c:v>25.464713469411624</c:v>
                </c:pt>
                <c:pt idx="796">
                  <c:v>25.473042479389079</c:v>
                </c:pt>
                <c:pt idx="797">
                  <c:v>25.439829537880545</c:v>
                </c:pt>
                <c:pt idx="798">
                  <c:v>25.432644756004091</c:v>
                </c:pt>
                <c:pt idx="799">
                  <c:v>25.456866025332211</c:v>
                </c:pt>
                <c:pt idx="800">
                  <c:v>25.475903946020171</c:v>
                </c:pt>
                <c:pt idx="801">
                  <c:v>25.476452293402229</c:v>
                </c:pt>
                <c:pt idx="802">
                  <c:v>25.481870378490445</c:v>
                </c:pt>
                <c:pt idx="803">
                  <c:v>25.444685244040684</c:v>
                </c:pt>
                <c:pt idx="804">
                  <c:v>25.426574504880275</c:v>
                </c:pt>
                <c:pt idx="805">
                  <c:v>25.419639520169451</c:v>
                </c:pt>
                <c:pt idx="806">
                  <c:v>25.406503125618428</c:v>
                </c:pt>
                <c:pt idx="807">
                  <c:v>25.443761950599008</c:v>
                </c:pt>
                <c:pt idx="808">
                  <c:v>25.447511098413987</c:v>
                </c:pt>
                <c:pt idx="809">
                  <c:v>25.443075995705243</c:v>
                </c:pt>
                <c:pt idx="810">
                  <c:v>25.442481341533938</c:v>
                </c:pt>
                <c:pt idx="811">
                  <c:v>25.4169748417983</c:v>
                </c:pt>
                <c:pt idx="812">
                  <c:v>25.409532770033195</c:v>
                </c:pt>
                <c:pt idx="813">
                  <c:v>25.41186672119537</c:v>
                </c:pt>
                <c:pt idx="814">
                  <c:v>25.404513274612246</c:v>
                </c:pt>
                <c:pt idx="815">
                  <c:v>25.393926645669751</c:v>
                </c:pt>
                <c:pt idx="816">
                  <c:v>25.429065447468435</c:v>
                </c:pt>
                <c:pt idx="817">
                  <c:v>25.442126763579338</c:v>
                </c:pt>
                <c:pt idx="818">
                  <c:v>25.48989870650524</c:v>
                </c:pt>
                <c:pt idx="819">
                  <c:v>25.566875185218361</c:v>
                </c:pt>
                <c:pt idx="820">
                  <c:v>25.553558021110717</c:v>
                </c:pt>
                <c:pt idx="821">
                  <c:v>25.557000840309996</c:v>
                </c:pt>
                <c:pt idx="822">
                  <c:v>25.544405941011448</c:v>
                </c:pt>
                <c:pt idx="823">
                  <c:v>25.520278010732817</c:v>
                </c:pt>
                <c:pt idx="824">
                  <c:v>25.512141754206464</c:v>
                </c:pt>
                <c:pt idx="825">
                  <c:v>25.521470612868509</c:v>
                </c:pt>
                <c:pt idx="826">
                  <c:v>25.529621002950055</c:v>
                </c:pt>
                <c:pt idx="827">
                  <c:v>25.493047461834649</c:v>
                </c:pt>
                <c:pt idx="828">
                  <c:v>25.470857633902039</c:v>
                </c:pt>
                <c:pt idx="829">
                  <c:v>25.479096483987568</c:v>
                </c:pt>
                <c:pt idx="830">
                  <c:v>25.471845567891361</c:v>
                </c:pt>
                <c:pt idx="831">
                  <c:v>25.444213686961326</c:v>
                </c:pt>
                <c:pt idx="832">
                  <c:v>25.420694324503746</c:v>
                </c:pt>
                <c:pt idx="833">
                  <c:v>25.43736847111931</c:v>
                </c:pt>
                <c:pt idx="834">
                  <c:v>25.405483367121342</c:v>
                </c:pt>
                <c:pt idx="835">
                  <c:v>25.439397485095114</c:v>
                </c:pt>
                <c:pt idx="836">
                  <c:v>25.425053501383665</c:v>
                </c:pt>
                <c:pt idx="837">
                  <c:v>25.450342998663864</c:v>
                </c:pt>
                <c:pt idx="838">
                  <c:v>25.40792825220467</c:v>
                </c:pt>
                <c:pt idx="839">
                  <c:v>25.404629148523316</c:v>
                </c:pt>
                <c:pt idx="840">
                  <c:v>25.39023866657493</c:v>
                </c:pt>
                <c:pt idx="841">
                  <c:v>25.403482158876791</c:v>
                </c:pt>
                <c:pt idx="842">
                  <c:v>25.41115504571151</c:v>
                </c:pt>
                <c:pt idx="843">
                  <c:v>25.410848470615633</c:v>
                </c:pt>
                <c:pt idx="844">
                  <c:v>25.382361375417307</c:v>
                </c:pt>
                <c:pt idx="845">
                  <c:v>25.447898439799157</c:v>
                </c:pt>
                <c:pt idx="846">
                  <c:v>25.403350231981289</c:v>
                </c:pt>
                <c:pt idx="847">
                  <c:v>25.473312211699309</c:v>
                </c:pt>
                <c:pt idx="848">
                  <c:v>25.503658383918893</c:v>
                </c:pt>
                <c:pt idx="849">
                  <c:v>25.517939857510449</c:v>
                </c:pt>
                <c:pt idx="850">
                  <c:v>25.514080689208988</c:v>
                </c:pt>
                <c:pt idx="851">
                  <c:v>25.570763556079289</c:v>
                </c:pt>
                <c:pt idx="852">
                  <c:v>25.587978788846495</c:v>
                </c:pt>
                <c:pt idx="853">
                  <c:v>25.595332543564901</c:v>
                </c:pt>
                <c:pt idx="854">
                  <c:v>25.612233279249139</c:v>
                </c:pt>
                <c:pt idx="855">
                  <c:v>25.667957524364763</c:v>
                </c:pt>
                <c:pt idx="856">
                  <c:v>25.674996827010901</c:v>
                </c:pt>
                <c:pt idx="857">
                  <c:v>25.670179743012049</c:v>
                </c:pt>
                <c:pt idx="858">
                  <c:v>25.667872597069124</c:v>
                </c:pt>
                <c:pt idx="859">
                  <c:v>25.636499809548852</c:v>
                </c:pt>
                <c:pt idx="860">
                  <c:v>25.671346248393316</c:v>
                </c:pt>
                <c:pt idx="861">
                  <c:v>25.694399695522151</c:v>
                </c:pt>
                <c:pt idx="862">
                  <c:v>25.609557578354934</c:v>
                </c:pt>
                <c:pt idx="863">
                  <c:v>25.567624930061836</c:v>
                </c:pt>
                <c:pt idx="864">
                  <c:v>25.568986489454176</c:v>
                </c:pt>
                <c:pt idx="865">
                  <c:v>25.55759346306327</c:v>
                </c:pt>
                <c:pt idx="866">
                  <c:v>25.576270944848709</c:v>
                </c:pt>
                <c:pt idx="867">
                  <c:v>25.563657563377447</c:v>
                </c:pt>
                <c:pt idx="868">
                  <c:v>25.556590704840325</c:v>
                </c:pt>
                <c:pt idx="869">
                  <c:v>25.469304325189484</c:v>
                </c:pt>
                <c:pt idx="870">
                  <c:v>25.413456994694165</c:v>
                </c:pt>
                <c:pt idx="871">
                  <c:v>25.398653506157107</c:v>
                </c:pt>
                <c:pt idx="872">
                  <c:v>25.391166471058213</c:v>
                </c:pt>
                <c:pt idx="873">
                  <c:v>25.38319036642131</c:v>
                </c:pt>
                <c:pt idx="874">
                  <c:v>25.417573414967855</c:v>
                </c:pt>
                <c:pt idx="875">
                  <c:v>25.406670995381312</c:v>
                </c:pt>
                <c:pt idx="876">
                  <c:v>25.461337875403981</c:v>
                </c:pt>
                <c:pt idx="877">
                  <c:v>25.467602141515243</c:v>
                </c:pt>
                <c:pt idx="878">
                  <c:v>25.472948738408725</c:v>
                </c:pt>
                <c:pt idx="879">
                  <c:v>25.45147726274519</c:v>
                </c:pt>
                <c:pt idx="880">
                  <c:v>25.441761287963971</c:v>
                </c:pt>
                <c:pt idx="881">
                  <c:v>25.448362377476247</c:v>
                </c:pt>
                <c:pt idx="882">
                  <c:v>25.435719359214335</c:v>
                </c:pt>
                <c:pt idx="883">
                  <c:v>25.452544317476601</c:v>
                </c:pt>
                <c:pt idx="884">
                  <c:v>25.414395904731492</c:v>
                </c:pt>
                <c:pt idx="885">
                  <c:v>25.41693233842739</c:v>
                </c:pt>
                <c:pt idx="886">
                  <c:v>25.392114163883402</c:v>
                </c:pt>
                <c:pt idx="887">
                  <c:v>25.331531529557431</c:v>
                </c:pt>
                <c:pt idx="888">
                  <c:v>25.378191102858075</c:v>
                </c:pt>
                <c:pt idx="889">
                  <c:v>25.371040983580748</c:v>
                </c:pt>
                <c:pt idx="890">
                  <c:v>25.394875118288301</c:v>
                </c:pt>
                <c:pt idx="891">
                  <c:v>25.378703458723226</c:v>
                </c:pt>
                <c:pt idx="892">
                  <c:v>25.382799181426797</c:v>
                </c:pt>
                <c:pt idx="893">
                  <c:v>25.362574966363077</c:v>
                </c:pt>
                <c:pt idx="894">
                  <c:v>25.467807153627479</c:v>
                </c:pt>
                <c:pt idx="895">
                  <c:v>25.472787225371665</c:v>
                </c:pt>
                <c:pt idx="896">
                  <c:v>25.469429921680479</c:v>
                </c:pt>
                <c:pt idx="897">
                  <c:v>25.465250218803977</c:v>
                </c:pt>
                <c:pt idx="898">
                  <c:v>25.426298516430776</c:v>
                </c:pt>
                <c:pt idx="899">
                  <c:v>25.433231729857148</c:v>
                </c:pt>
                <c:pt idx="900">
                  <c:v>25.417898695243995</c:v>
                </c:pt>
                <c:pt idx="901">
                  <c:v>25.452862966342412</c:v>
                </c:pt>
                <c:pt idx="902">
                  <c:v>25.403078676342375</c:v>
                </c:pt>
                <c:pt idx="903">
                  <c:v>25.43717481612866</c:v>
                </c:pt>
                <c:pt idx="904">
                  <c:v>25.485207653119893</c:v>
                </c:pt>
                <c:pt idx="905">
                  <c:v>25.469659163961552</c:v>
                </c:pt>
                <c:pt idx="906">
                  <c:v>25.583740247312576</c:v>
                </c:pt>
                <c:pt idx="907">
                  <c:v>25.592503877633625</c:v>
                </c:pt>
                <c:pt idx="908">
                  <c:v>25.598214026821683</c:v>
                </c:pt>
                <c:pt idx="909">
                  <c:v>25.596087814007891</c:v>
                </c:pt>
                <c:pt idx="910">
                  <c:v>25.591059462551936</c:v>
                </c:pt>
                <c:pt idx="911">
                  <c:v>25.574048358375137</c:v>
                </c:pt>
                <c:pt idx="912">
                  <c:v>25.602553715461653</c:v>
                </c:pt>
                <c:pt idx="913">
                  <c:v>25.593822451633663</c:v>
                </c:pt>
                <c:pt idx="914">
                  <c:v>25.578370564883549</c:v>
                </c:pt>
                <c:pt idx="915">
                  <c:v>25.572228066285277</c:v>
                </c:pt>
                <c:pt idx="916">
                  <c:v>25.55847927887541</c:v>
                </c:pt>
                <c:pt idx="917">
                  <c:v>25.568675794871375</c:v>
                </c:pt>
                <c:pt idx="918">
                  <c:v>25.52124095961457</c:v>
                </c:pt>
                <c:pt idx="919">
                  <c:v>25.552997505480285</c:v>
                </c:pt>
                <c:pt idx="920">
                  <c:v>25.550907078039835</c:v>
                </c:pt>
                <c:pt idx="921">
                  <c:v>25.564406818527512</c:v>
                </c:pt>
                <c:pt idx="922">
                  <c:v>25.584024988262524</c:v>
                </c:pt>
                <c:pt idx="923">
                  <c:v>25.576682734955472</c:v>
                </c:pt>
                <c:pt idx="924">
                  <c:v>25.639318569339906</c:v>
                </c:pt>
                <c:pt idx="925">
                  <c:v>25.687323276758054</c:v>
                </c:pt>
                <c:pt idx="926">
                  <c:v>25.700687240774563</c:v>
                </c:pt>
                <c:pt idx="927">
                  <c:v>25.666538870222816</c:v>
                </c:pt>
                <c:pt idx="928">
                  <c:v>25.667221837315481</c:v>
                </c:pt>
                <c:pt idx="929">
                  <c:v>25.644395050621565</c:v>
                </c:pt>
                <c:pt idx="930">
                  <c:v>25.677748240742986</c:v>
                </c:pt>
                <c:pt idx="931">
                  <c:v>25.696738189076303</c:v>
                </c:pt>
                <c:pt idx="932">
                  <c:v>25.718271872488799</c:v>
                </c:pt>
                <c:pt idx="933">
                  <c:v>25.720764870098346</c:v>
                </c:pt>
                <c:pt idx="934">
                  <c:v>25.696280538308834</c:v>
                </c:pt>
                <c:pt idx="935">
                  <c:v>25.688915581332928</c:v>
                </c:pt>
                <c:pt idx="936">
                  <c:v>25.759676120578003</c:v>
                </c:pt>
                <c:pt idx="937">
                  <c:v>25.787920448828249</c:v>
                </c:pt>
                <c:pt idx="938">
                  <c:v>25.778766099773776</c:v>
                </c:pt>
                <c:pt idx="939">
                  <c:v>25.792255992306735</c:v>
                </c:pt>
                <c:pt idx="940">
                  <c:v>25.821331483102924</c:v>
                </c:pt>
                <c:pt idx="941">
                  <c:v>25.842396419107754</c:v>
                </c:pt>
                <c:pt idx="942">
                  <c:v>25.829861882388368</c:v>
                </c:pt>
                <c:pt idx="943">
                  <c:v>25.836107327155549</c:v>
                </c:pt>
                <c:pt idx="944">
                  <c:v>25.778652236032229</c:v>
                </c:pt>
                <c:pt idx="945">
                  <c:v>25.762496587100241</c:v>
                </c:pt>
                <c:pt idx="946">
                  <c:v>25.779477957232707</c:v>
                </c:pt>
                <c:pt idx="947">
                  <c:v>25.797559521179622</c:v>
                </c:pt>
                <c:pt idx="948">
                  <c:v>25.791585473955895</c:v>
                </c:pt>
                <c:pt idx="949">
                  <c:v>25.751663906793421</c:v>
                </c:pt>
                <c:pt idx="950">
                  <c:v>25.782664254294001</c:v>
                </c:pt>
                <c:pt idx="951">
                  <c:v>25.737495479033708</c:v>
                </c:pt>
                <c:pt idx="952">
                  <c:v>25.823360934248296</c:v>
                </c:pt>
                <c:pt idx="953">
                  <c:v>25.745730129455467</c:v>
                </c:pt>
                <c:pt idx="954">
                  <c:v>25.73039711791435</c:v>
                </c:pt>
                <c:pt idx="955">
                  <c:v>25.73752045259171</c:v>
                </c:pt>
                <c:pt idx="956">
                  <c:v>25.735263589914634</c:v>
                </c:pt>
                <c:pt idx="957">
                  <c:v>25.668775136922701</c:v>
                </c:pt>
                <c:pt idx="958">
                  <c:v>25.655584713585419</c:v>
                </c:pt>
                <c:pt idx="959">
                  <c:v>25.620586372202602</c:v>
                </c:pt>
                <c:pt idx="960">
                  <c:v>25.640876814502249</c:v>
                </c:pt>
                <c:pt idx="961">
                  <c:v>25.6763422510145</c:v>
                </c:pt>
                <c:pt idx="962">
                  <c:v>25.635044668734803</c:v>
                </c:pt>
                <c:pt idx="963">
                  <c:v>25.624117681086851</c:v>
                </c:pt>
                <c:pt idx="964">
                  <c:v>25.622385616217738</c:v>
                </c:pt>
                <c:pt idx="965">
                  <c:v>25.493148304370955</c:v>
                </c:pt>
                <c:pt idx="966">
                  <c:v>25.474478594668522</c:v>
                </c:pt>
                <c:pt idx="967">
                  <c:v>25.462039169903708</c:v>
                </c:pt>
                <c:pt idx="968">
                  <c:v>25.502332348223625</c:v>
                </c:pt>
                <c:pt idx="969">
                  <c:v>25.483637811139495</c:v>
                </c:pt>
                <c:pt idx="970">
                  <c:v>25.442396192185633</c:v>
                </c:pt>
                <c:pt idx="971">
                  <c:v>25.470847182875225</c:v>
                </c:pt>
                <c:pt idx="972">
                  <c:v>25.467842635591001</c:v>
                </c:pt>
                <c:pt idx="973">
                  <c:v>25.557575922726095</c:v>
                </c:pt>
                <c:pt idx="974">
                  <c:v>25.50501867022988</c:v>
                </c:pt>
                <c:pt idx="975">
                  <c:v>25.471230914716919</c:v>
                </c:pt>
                <c:pt idx="976">
                  <c:v>25.488329826931267</c:v>
                </c:pt>
                <c:pt idx="977">
                  <c:v>25.475982198783196</c:v>
                </c:pt>
                <c:pt idx="978">
                  <c:v>25.515390935705419</c:v>
                </c:pt>
                <c:pt idx="979">
                  <c:v>25.624638628621195</c:v>
                </c:pt>
                <c:pt idx="980">
                  <c:v>25.611525038390159</c:v>
                </c:pt>
                <c:pt idx="981">
                  <c:v>25.6532330587298</c:v>
                </c:pt>
                <c:pt idx="982">
                  <c:v>25.68554151319686</c:v>
                </c:pt>
                <c:pt idx="983">
                  <c:v>25.704919482989276</c:v>
                </c:pt>
                <c:pt idx="984">
                  <c:v>25.724043434192247</c:v>
                </c:pt>
                <c:pt idx="985">
                  <c:v>25.716714850771108</c:v>
                </c:pt>
                <c:pt idx="986">
                  <c:v>25.736499538330158</c:v>
                </c:pt>
                <c:pt idx="987">
                  <c:v>25.737359818548626</c:v>
                </c:pt>
                <c:pt idx="988">
                  <c:v>25.697173270723283</c:v>
                </c:pt>
                <c:pt idx="989">
                  <c:v>25.655623292026551</c:v>
                </c:pt>
                <c:pt idx="990">
                  <c:v>25.615210542699181</c:v>
                </c:pt>
                <c:pt idx="991">
                  <c:v>25.676774448664496</c:v>
                </c:pt>
                <c:pt idx="992">
                  <c:v>25.663781836722499</c:v>
                </c:pt>
                <c:pt idx="993">
                  <c:v>25.657496039835436</c:v>
                </c:pt>
                <c:pt idx="994">
                  <c:v>25.766587538001097</c:v>
                </c:pt>
                <c:pt idx="995">
                  <c:v>25.764902658591502</c:v>
                </c:pt>
                <c:pt idx="996">
                  <c:v>25.80348972465163</c:v>
                </c:pt>
                <c:pt idx="997">
                  <c:v>25.723634001558537</c:v>
                </c:pt>
                <c:pt idx="998">
                  <c:v>25.778105384685034</c:v>
                </c:pt>
                <c:pt idx="999">
                  <c:v>25.784758296866976</c:v>
                </c:pt>
                <c:pt idx="1000">
                  <c:v>25.843111326218196</c:v>
                </c:pt>
                <c:pt idx="1001">
                  <c:v>25.918847939012664</c:v>
                </c:pt>
                <c:pt idx="1002">
                  <c:v>25.996949086107428</c:v>
                </c:pt>
                <c:pt idx="1003">
                  <c:v>25.991249189967824</c:v>
                </c:pt>
                <c:pt idx="1004">
                  <c:v>25.987080646606781</c:v>
                </c:pt>
                <c:pt idx="1005">
                  <c:v>25.950329509168061</c:v>
                </c:pt>
                <c:pt idx="1006">
                  <c:v>25.941971655171631</c:v>
                </c:pt>
                <c:pt idx="1007">
                  <c:v>25.883345287995418</c:v>
                </c:pt>
                <c:pt idx="1008">
                  <c:v>25.916243726883639</c:v>
                </c:pt>
                <c:pt idx="1009">
                  <c:v>25.883582275017943</c:v>
                </c:pt>
                <c:pt idx="1010">
                  <c:v>25.810381699240708</c:v>
                </c:pt>
                <c:pt idx="1011">
                  <c:v>25.818656791684582</c:v>
                </c:pt>
                <c:pt idx="1012">
                  <c:v>25.868774557429091</c:v>
                </c:pt>
                <c:pt idx="1013">
                  <c:v>25.839072104697049</c:v>
                </c:pt>
                <c:pt idx="1014">
                  <c:v>25.896465799912637</c:v>
                </c:pt>
                <c:pt idx="1015">
                  <c:v>25.968848867818437</c:v>
                </c:pt>
                <c:pt idx="1016">
                  <c:v>25.960012993515033</c:v>
                </c:pt>
                <c:pt idx="1017">
                  <c:v>25.894568307423402</c:v>
                </c:pt>
                <c:pt idx="1018">
                  <c:v>25.951455638142527</c:v>
                </c:pt>
                <c:pt idx="1019">
                  <c:v>25.86941343037666</c:v>
                </c:pt>
                <c:pt idx="1020">
                  <c:v>25.860168695264296</c:v>
                </c:pt>
                <c:pt idx="1021">
                  <c:v>25.795879597751856</c:v>
                </c:pt>
                <c:pt idx="1022">
                  <c:v>25.69083556489533</c:v>
                </c:pt>
                <c:pt idx="1023">
                  <c:v>25.736314414102111</c:v>
                </c:pt>
                <c:pt idx="1024">
                  <c:v>25.639699888252149</c:v>
                </c:pt>
                <c:pt idx="1025">
                  <c:v>25.692404511161442</c:v>
                </c:pt>
                <c:pt idx="1026">
                  <c:v>25.707568288140067</c:v>
                </c:pt>
                <c:pt idx="1027">
                  <c:v>25.656349453044932</c:v>
                </c:pt>
                <c:pt idx="1028">
                  <c:v>25.579168603697408</c:v>
                </c:pt>
                <c:pt idx="1029">
                  <c:v>25.59250887951811</c:v>
                </c:pt>
                <c:pt idx="1030">
                  <c:v>25.477240662669068</c:v>
                </c:pt>
                <c:pt idx="1031">
                  <c:v>25.660168987625923</c:v>
                </c:pt>
                <c:pt idx="1032">
                  <c:v>25.759602222461407</c:v>
                </c:pt>
                <c:pt idx="1033">
                  <c:v>25.727312906385428</c:v>
                </c:pt>
                <c:pt idx="1034">
                  <c:v>25.754660260878474</c:v>
                </c:pt>
                <c:pt idx="1035">
                  <c:v>25.859712344977645</c:v>
                </c:pt>
                <c:pt idx="1036">
                  <c:v>25.851991847744127</c:v>
                </c:pt>
                <c:pt idx="1037">
                  <c:v>25.961729670598107</c:v>
                </c:pt>
                <c:pt idx="1038">
                  <c:v>26.006521281109915</c:v>
                </c:pt>
                <c:pt idx="1039">
                  <c:v>25.979419530963124</c:v>
                </c:pt>
                <c:pt idx="1040">
                  <c:v>25.947475258014268</c:v>
                </c:pt>
                <c:pt idx="1041">
                  <c:v>25.956777879670689</c:v>
                </c:pt>
                <c:pt idx="1042">
                  <c:v>25.964963565395653</c:v>
                </c:pt>
                <c:pt idx="1043">
                  <c:v>25.929214443699667</c:v>
                </c:pt>
                <c:pt idx="1044">
                  <c:v>25.918888410879173</c:v>
                </c:pt>
                <c:pt idx="1045">
                  <c:v>25.978644277686037</c:v>
                </c:pt>
                <c:pt idx="1046">
                  <c:v>26.090695523140372</c:v>
                </c:pt>
                <c:pt idx="1047">
                  <c:v>25.977778950190093</c:v>
                </c:pt>
                <c:pt idx="1048">
                  <c:v>25.950779220335637</c:v>
                </c:pt>
                <c:pt idx="1049">
                  <c:v>25.949723583410119</c:v>
                </c:pt>
                <c:pt idx="1050">
                  <c:v>25.958895826950666</c:v>
                </c:pt>
                <c:pt idx="1051">
                  <c:v>26.153526265939728</c:v>
                </c:pt>
                <c:pt idx="1052">
                  <c:v>26.156738175520591</c:v>
                </c:pt>
                <c:pt idx="1053">
                  <c:v>26.199181425968643</c:v>
                </c:pt>
                <c:pt idx="1054">
                  <c:v>26.167156925040615</c:v>
                </c:pt>
                <c:pt idx="1055">
                  <c:v>26.122553428923048</c:v>
                </c:pt>
                <c:pt idx="1056">
                  <c:v>26.228979100290776</c:v>
                </c:pt>
                <c:pt idx="1057">
                  <c:v>26.207592292326989</c:v>
                </c:pt>
                <c:pt idx="1058">
                  <c:v>26.24423597403538</c:v>
                </c:pt>
                <c:pt idx="1059">
                  <c:v>26.331854260053351</c:v>
                </c:pt>
                <c:pt idx="1060">
                  <c:v>26.385488671482317</c:v>
                </c:pt>
                <c:pt idx="1061">
                  <c:v>26.375333470326954</c:v>
                </c:pt>
                <c:pt idx="1062">
                  <c:v>26.256928283525269</c:v>
                </c:pt>
                <c:pt idx="1063">
                  <c:v>26.252022342080402</c:v>
                </c:pt>
                <c:pt idx="1064">
                  <c:v>26.23407266864567</c:v>
                </c:pt>
                <c:pt idx="1065">
                  <c:v>26.139506334991374</c:v>
                </c:pt>
                <c:pt idx="1066">
                  <c:v>26.172442075762511</c:v>
                </c:pt>
                <c:pt idx="1067">
                  <c:v>26.083952868175679</c:v>
                </c:pt>
                <c:pt idx="1068">
                  <c:v>26.213428316186736</c:v>
                </c:pt>
                <c:pt idx="1069">
                  <c:v>26.195922330993405</c:v>
                </c:pt>
                <c:pt idx="1070">
                  <c:v>26.276226050868637</c:v>
                </c:pt>
                <c:pt idx="1071">
                  <c:v>26.29271945870223</c:v>
                </c:pt>
                <c:pt idx="1072">
                  <c:v>26.165424727015804</c:v>
                </c:pt>
                <c:pt idx="1073">
                  <c:v>26.146180193836415</c:v>
                </c:pt>
                <c:pt idx="1074">
                  <c:v>26.198512508329134</c:v>
                </c:pt>
                <c:pt idx="1075">
                  <c:v>26.161037150922596</c:v>
                </c:pt>
                <c:pt idx="1076">
                  <c:v>26.284567272558963</c:v>
                </c:pt>
                <c:pt idx="1077">
                  <c:v>26.338169775270391</c:v>
                </c:pt>
                <c:pt idx="1078">
                  <c:v>26.3990747507846</c:v>
                </c:pt>
                <c:pt idx="1079">
                  <c:v>26.481208074286396</c:v>
                </c:pt>
                <c:pt idx="1080">
                  <c:v>26.484231760471836</c:v>
                </c:pt>
                <c:pt idx="1081">
                  <c:v>26.509356165453688</c:v>
                </c:pt>
                <c:pt idx="1082">
                  <c:v>26.405146834765581</c:v>
                </c:pt>
                <c:pt idx="1083">
                  <c:v>26.337585449125939</c:v>
                </c:pt>
                <c:pt idx="1084">
                  <c:v>26.325558515838924</c:v>
                </c:pt>
                <c:pt idx="1085">
                  <c:v>26.376610074039615</c:v>
                </c:pt>
                <c:pt idx="1086">
                  <c:v>26.361574890845205</c:v>
                </c:pt>
                <c:pt idx="1087">
                  <c:v>26.262882678686051</c:v>
                </c:pt>
                <c:pt idx="1088">
                  <c:v>26.227492252918005</c:v>
                </c:pt>
                <c:pt idx="1089">
                  <c:v>26.306757164149804</c:v>
                </c:pt>
                <c:pt idx="1090">
                  <c:v>26.350766763614995</c:v>
                </c:pt>
                <c:pt idx="1091">
                  <c:v>26.147792639490387</c:v>
                </c:pt>
                <c:pt idx="1092">
                  <c:v>25.996110939876726</c:v>
                </c:pt>
                <c:pt idx="1093">
                  <c:v>25.985647735802285</c:v>
                </c:pt>
                <c:pt idx="1094">
                  <c:v>25.948480379402955</c:v>
                </c:pt>
                <c:pt idx="1095">
                  <c:v>25.928933892264798</c:v>
                </c:pt>
                <c:pt idx="1096">
                  <c:v>25.919319998103369</c:v>
                </c:pt>
                <c:pt idx="1097">
                  <c:v>25.839941056529771</c:v>
                </c:pt>
                <c:pt idx="1098">
                  <c:v>25.811530845157673</c:v>
                </c:pt>
                <c:pt idx="1099">
                  <c:v>25.830671413705353</c:v>
                </c:pt>
                <c:pt idx="1100">
                  <c:v>25.81335777982769</c:v>
                </c:pt>
                <c:pt idx="1101">
                  <c:v>25.768938302321359</c:v>
                </c:pt>
                <c:pt idx="1102">
                  <c:v>25.707246341837699</c:v>
                </c:pt>
                <c:pt idx="1103">
                  <c:v>25.644688941996353</c:v>
                </c:pt>
                <c:pt idx="1104">
                  <c:v>25.624326225431428</c:v>
                </c:pt>
                <c:pt idx="1105">
                  <c:v>25.647741232763874</c:v>
                </c:pt>
                <c:pt idx="1106">
                  <c:v>25.628178060379501</c:v>
                </c:pt>
                <c:pt idx="1107">
                  <c:v>25.651826292099919</c:v>
                </c:pt>
                <c:pt idx="1108">
                  <c:v>25.621236806143827</c:v>
                </c:pt>
                <c:pt idx="1109">
                  <c:v>25.591411614197384</c:v>
                </c:pt>
                <c:pt idx="1110">
                  <c:v>25.581049655791812</c:v>
                </c:pt>
                <c:pt idx="1111">
                  <c:v>25.598264773721546</c:v>
                </c:pt>
                <c:pt idx="1112">
                  <c:v>25.517260528805529</c:v>
                </c:pt>
                <c:pt idx="1113">
                  <c:v>25.420832885853059</c:v>
                </c:pt>
                <c:pt idx="1114">
                  <c:v>25.406541349928148</c:v>
                </c:pt>
                <c:pt idx="1115">
                  <c:v>25.292059580566967</c:v>
                </c:pt>
                <c:pt idx="1116">
                  <c:v>25.380783735875383</c:v>
                </c:pt>
                <c:pt idx="1117">
                  <c:v>25.421821016534555</c:v>
                </c:pt>
                <c:pt idx="1118">
                  <c:v>25.496044167945602</c:v>
                </c:pt>
                <c:pt idx="1119">
                  <c:v>25.544649408792612</c:v>
                </c:pt>
                <c:pt idx="1120">
                  <c:v>25.498034203605826</c:v>
                </c:pt>
                <c:pt idx="1121">
                  <c:v>25.478762168050242</c:v>
                </c:pt>
                <c:pt idx="1122">
                  <c:v>25.53218906362342</c:v>
                </c:pt>
                <c:pt idx="1123">
                  <c:v>25.538156855137402</c:v>
                </c:pt>
                <c:pt idx="1124">
                  <c:v>25.507148929514074</c:v>
                </c:pt>
                <c:pt idx="1125">
                  <c:v>25.487375189255715</c:v>
                </c:pt>
                <c:pt idx="1126">
                  <c:v>25.439476912128921</c:v>
                </c:pt>
                <c:pt idx="1127">
                  <c:v>25.397551085050203</c:v>
                </c:pt>
                <c:pt idx="1128">
                  <c:v>25.347802496092882</c:v>
                </c:pt>
                <c:pt idx="1129">
                  <c:v>25.358474285604572</c:v>
                </c:pt>
                <c:pt idx="1130">
                  <c:v>25.282669228744254</c:v>
                </c:pt>
                <c:pt idx="1131">
                  <c:v>25.285913991780287</c:v>
                </c:pt>
                <c:pt idx="1132">
                  <c:v>25.310437632897703</c:v>
                </c:pt>
                <c:pt idx="1133">
                  <c:v>25.27970225692048</c:v>
                </c:pt>
                <c:pt idx="1134">
                  <c:v>25.241940177088303</c:v>
                </c:pt>
                <c:pt idx="1135">
                  <c:v>25.310160819065572</c:v>
                </c:pt>
                <c:pt idx="1136">
                  <c:v>25.324683957806382</c:v>
                </c:pt>
                <c:pt idx="1137">
                  <c:v>25.329389099092698</c:v>
                </c:pt>
                <c:pt idx="1138">
                  <c:v>25.326306433918639</c:v>
                </c:pt>
                <c:pt idx="1139">
                  <c:v>25.27610387013786</c:v>
                </c:pt>
                <c:pt idx="1140">
                  <c:v>25.253390709730525</c:v>
                </c:pt>
                <c:pt idx="1141">
                  <c:v>25.255533634735833</c:v>
                </c:pt>
                <c:pt idx="1142">
                  <c:v>25.286198460011097</c:v>
                </c:pt>
                <c:pt idx="1143">
                  <c:v>25.274111402242792</c:v>
                </c:pt>
                <c:pt idx="1144">
                  <c:v>25.292860909160822</c:v>
                </c:pt>
                <c:pt idx="1145">
                  <c:v>25.261063840882603</c:v>
                </c:pt>
                <c:pt idx="1146">
                  <c:v>25.220693884389995</c:v>
                </c:pt>
                <c:pt idx="1147">
                  <c:v>25.106016084976297</c:v>
                </c:pt>
                <c:pt idx="1148">
                  <c:v>25.092982027628601</c:v>
                </c:pt>
                <c:pt idx="1149">
                  <c:v>25.099098170430214</c:v>
                </c:pt>
                <c:pt idx="1150">
                  <c:v>25.06116366111398</c:v>
                </c:pt>
                <c:pt idx="1151">
                  <c:v>25.025807175262493</c:v>
                </c:pt>
                <c:pt idx="1152">
                  <c:v>25.007611557657249</c:v>
                </c:pt>
                <c:pt idx="1153">
                  <c:v>24.995968486645992</c:v>
                </c:pt>
                <c:pt idx="1154">
                  <c:v>24.971493878881546</c:v>
                </c:pt>
                <c:pt idx="1155">
                  <c:v>24.993088547778758</c:v>
                </c:pt>
                <c:pt idx="1156">
                  <c:v>25.012723062009634</c:v>
                </c:pt>
                <c:pt idx="1157">
                  <c:v>25.013006436855505</c:v>
                </c:pt>
                <c:pt idx="1158">
                  <c:v>25.003461714242114</c:v>
                </c:pt>
                <c:pt idx="1159">
                  <c:v>24.958079699078716</c:v>
                </c:pt>
                <c:pt idx="1160">
                  <c:v>24.965008307967583</c:v>
                </c:pt>
                <c:pt idx="1161">
                  <c:v>24.969181962893625</c:v>
                </c:pt>
                <c:pt idx="1162">
                  <c:v>24.89018419439968</c:v>
                </c:pt>
                <c:pt idx="1163">
                  <c:v>24.899045845224606</c:v>
                </c:pt>
                <c:pt idx="1164">
                  <c:v>24.832208043060692</c:v>
                </c:pt>
                <c:pt idx="1165">
                  <c:v>24.859733569646853</c:v>
                </c:pt>
                <c:pt idx="1166">
                  <c:v>24.815494896872682</c:v>
                </c:pt>
                <c:pt idx="1167">
                  <c:v>24.815231562786494</c:v>
                </c:pt>
                <c:pt idx="1168">
                  <c:v>24.89112352497553</c:v>
                </c:pt>
                <c:pt idx="1169">
                  <c:v>24.89827524221074</c:v>
                </c:pt>
                <c:pt idx="1170">
                  <c:v>24.936181570763893</c:v>
                </c:pt>
                <c:pt idx="1171">
                  <c:v>24.83391389509541</c:v>
                </c:pt>
                <c:pt idx="1172">
                  <c:v>24.83833498981631</c:v>
                </c:pt>
                <c:pt idx="1173">
                  <c:v>24.834996001403031</c:v>
                </c:pt>
                <c:pt idx="1174">
                  <c:v>24.706529067093832</c:v>
                </c:pt>
                <c:pt idx="1175">
                  <c:v>24.886683018788712</c:v>
                </c:pt>
                <c:pt idx="1176">
                  <c:v>24.954545875471414</c:v>
                </c:pt>
                <c:pt idx="1177">
                  <c:v>24.966413417511394</c:v>
                </c:pt>
                <c:pt idx="1178">
                  <c:v>24.976096851526165</c:v>
                </c:pt>
                <c:pt idx="1179">
                  <c:v>24.994760802729829</c:v>
                </c:pt>
                <c:pt idx="1180">
                  <c:v>24.992729717624179</c:v>
                </c:pt>
                <c:pt idx="1181">
                  <c:v>25.060841919625954</c:v>
                </c:pt>
                <c:pt idx="1182">
                  <c:v>25.055978635817983</c:v>
                </c:pt>
                <c:pt idx="1183">
                  <c:v>25.016178147703531</c:v>
                </c:pt>
                <c:pt idx="1184">
                  <c:v>24.972497202749413</c:v>
                </c:pt>
                <c:pt idx="1185">
                  <c:v>25.058201251470766</c:v>
                </c:pt>
                <c:pt idx="1186">
                  <c:v>25.040275340034885</c:v>
                </c:pt>
                <c:pt idx="1187">
                  <c:v>25.119160317195931</c:v>
                </c:pt>
                <c:pt idx="1188">
                  <c:v>25.08402829304119</c:v>
                </c:pt>
                <c:pt idx="1189">
                  <c:v>25.05097534421321</c:v>
                </c:pt>
                <c:pt idx="1190">
                  <c:v>25.054657630684069</c:v>
                </c:pt>
                <c:pt idx="1191">
                  <c:v>25.004991118014004</c:v>
                </c:pt>
                <c:pt idx="1192">
                  <c:v>24.99685823126584</c:v>
                </c:pt>
                <c:pt idx="1193">
                  <c:v>24.996416529398314</c:v>
                </c:pt>
                <c:pt idx="1194">
                  <c:v>24.997446972370195</c:v>
                </c:pt>
                <c:pt idx="1195">
                  <c:v>24.994209502383185</c:v>
                </c:pt>
                <c:pt idx="1196">
                  <c:v>24.948720784161878</c:v>
                </c:pt>
                <c:pt idx="1197">
                  <c:v>24.931412465928805</c:v>
                </c:pt>
                <c:pt idx="1198">
                  <c:v>24.912005857177444</c:v>
                </c:pt>
                <c:pt idx="1199">
                  <c:v>24.935892669157937</c:v>
                </c:pt>
                <c:pt idx="1200">
                  <c:v>24.95410010415565</c:v>
                </c:pt>
                <c:pt idx="1201">
                  <c:v>24.939090676562589</c:v>
                </c:pt>
                <c:pt idx="1202">
                  <c:v>24.986279941331272</c:v>
                </c:pt>
                <c:pt idx="1203">
                  <c:v>25.002742898360456</c:v>
                </c:pt>
                <c:pt idx="1204">
                  <c:v>24.951914076753901</c:v>
                </c:pt>
                <c:pt idx="1205">
                  <c:v>24.986596914182172</c:v>
                </c:pt>
                <c:pt idx="1206">
                  <c:v>24.928688007092376</c:v>
                </c:pt>
                <c:pt idx="1207">
                  <c:v>24.879326628913336</c:v>
                </c:pt>
                <c:pt idx="1208">
                  <c:v>24.822056222794323</c:v>
                </c:pt>
                <c:pt idx="1209">
                  <c:v>24.757726073292485</c:v>
                </c:pt>
                <c:pt idx="1210">
                  <c:v>24.733299573461014</c:v>
                </c:pt>
                <c:pt idx="1211">
                  <c:v>24.757074943905863</c:v>
                </c:pt>
                <c:pt idx="1212">
                  <c:v>24.747966825268765</c:v>
                </c:pt>
                <c:pt idx="1213">
                  <c:v>24.69932199484747</c:v>
                </c:pt>
                <c:pt idx="1214">
                  <c:v>24.702728646728062</c:v>
                </c:pt>
                <c:pt idx="1215">
                  <c:v>24.576286089710777</c:v>
                </c:pt>
                <c:pt idx="1216">
                  <c:v>24.55159715451223</c:v>
                </c:pt>
                <c:pt idx="1217">
                  <c:v>24.515016141224027</c:v>
                </c:pt>
                <c:pt idx="1218">
                  <c:v>24.529042901567262</c:v>
                </c:pt>
                <c:pt idx="1219">
                  <c:v>24.575339015335281</c:v>
                </c:pt>
                <c:pt idx="1220">
                  <c:v>24.53321878513324</c:v>
                </c:pt>
                <c:pt idx="1221">
                  <c:v>24.522723245238563</c:v>
                </c:pt>
                <c:pt idx="1222">
                  <c:v>24.552061909409638</c:v>
                </c:pt>
                <c:pt idx="1223">
                  <c:v>24.504533301308026</c:v>
                </c:pt>
                <c:pt idx="1224">
                  <c:v>24.449886296413947</c:v>
                </c:pt>
                <c:pt idx="1225">
                  <c:v>24.463872686857851</c:v>
                </c:pt>
                <c:pt idx="1226">
                  <c:v>24.53889482125879</c:v>
                </c:pt>
                <c:pt idx="1227">
                  <c:v>24.536553828934593</c:v>
                </c:pt>
                <c:pt idx="1228">
                  <c:v>24.566444034352983</c:v>
                </c:pt>
                <c:pt idx="1229">
                  <c:v>24.505013995079377</c:v>
                </c:pt>
                <c:pt idx="1230">
                  <c:v>24.560857839260354</c:v>
                </c:pt>
                <c:pt idx="1231">
                  <c:v>24.336090972643941</c:v>
                </c:pt>
                <c:pt idx="1232">
                  <c:v>24.357434843100759</c:v>
                </c:pt>
                <c:pt idx="1233">
                  <c:v>24.318148952911375</c:v>
                </c:pt>
                <c:pt idx="1234">
                  <c:v>24.174659446779085</c:v>
                </c:pt>
                <c:pt idx="1235">
                  <c:v>24.212398144606006</c:v>
                </c:pt>
                <c:pt idx="1236">
                  <c:v>24.317584468267029</c:v>
                </c:pt>
                <c:pt idx="1237">
                  <c:v>24.374347981177355</c:v>
                </c:pt>
                <c:pt idx="1238">
                  <c:v>24.387378852799827</c:v>
                </c:pt>
                <c:pt idx="1239">
                  <c:v>24.362008059527149</c:v>
                </c:pt>
                <c:pt idx="1240">
                  <c:v>24.361415820011157</c:v>
                </c:pt>
                <c:pt idx="1241">
                  <c:v>24.437294819985016</c:v>
                </c:pt>
                <c:pt idx="1242">
                  <c:v>24.458931492657467</c:v>
                </c:pt>
                <c:pt idx="1243">
                  <c:v>24.434335627911388</c:v>
                </c:pt>
                <c:pt idx="1244">
                  <c:v>24.478765480228876</c:v>
                </c:pt>
                <c:pt idx="1245">
                  <c:v>24.478971422290247</c:v>
                </c:pt>
                <c:pt idx="1246">
                  <c:v>24.475816945422896</c:v>
                </c:pt>
                <c:pt idx="1247">
                  <c:v>24.45742369539667</c:v>
                </c:pt>
                <c:pt idx="1248">
                  <c:v>24.438932999553316</c:v>
                </c:pt>
                <c:pt idx="1249">
                  <c:v>24.393620219802884</c:v>
                </c:pt>
                <c:pt idx="1250">
                  <c:v>24.41612849622253</c:v>
                </c:pt>
                <c:pt idx="1251">
                  <c:v>24.444629881766957</c:v>
                </c:pt>
                <c:pt idx="1252">
                  <c:v>24.459416979956227</c:v>
                </c:pt>
                <c:pt idx="1253">
                  <c:v>24.443632302287906</c:v>
                </c:pt>
                <c:pt idx="1254">
                  <c:v>24.405402024993805</c:v>
                </c:pt>
                <c:pt idx="1255">
                  <c:v>24.434234569539484</c:v>
                </c:pt>
                <c:pt idx="1256">
                  <c:v>24.452592128705632</c:v>
                </c:pt>
                <c:pt idx="1257">
                  <c:v>24.508148267226741</c:v>
                </c:pt>
                <c:pt idx="1258">
                  <c:v>24.506317296808326</c:v>
                </c:pt>
                <c:pt idx="1259">
                  <c:v>24.489343946092671</c:v>
                </c:pt>
                <c:pt idx="1260">
                  <c:v>24.524812507585303</c:v>
                </c:pt>
                <c:pt idx="1261">
                  <c:v>24.471126839116003</c:v>
                </c:pt>
                <c:pt idx="1262">
                  <c:v>24.439216436640816</c:v>
                </c:pt>
                <c:pt idx="1263">
                  <c:v>24.493394782595814</c:v>
                </c:pt>
                <c:pt idx="1264">
                  <c:v>24.42362924731497</c:v>
                </c:pt>
                <c:pt idx="1265">
                  <c:v>24.39706347505118</c:v>
                </c:pt>
                <c:pt idx="1266">
                  <c:v>24.406908560015108</c:v>
                </c:pt>
                <c:pt idx="1267">
                  <c:v>24.511851706926269</c:v>
                </c:pt>
                <c:pt idx="1268">
                  <c:v>24.491993943869687</c:v>
                </c:pt>
                <c:pt idx="1269">
                  <c:v>24.607669249737402</c:v>
                </c:pt>
                <c:pt idx="1270">
                  <c:v>24.580090699668343</c:v>
                </c:pt>
                <c:pt idx="1271">
                  <c:v>24.550762660968644</c:v>
                </c:pt>
                <c:pt idx="1272">
                  <c:v>24.547462247007761</c:v>
                </c:pt>
                <c:pt idx="1273">
                  <c:v>24.512231433169593</c:v>
                </c:pt>
                <c:pt idx="1274">
                  <c:v>24.571968214056941</c:v>
                </c:pt>
                <c:pt idx="1275">
                  <c:v>24.504165237617933</c:v>
                </c:pt>
                <c:pt idx="1276">
                  <c:v>24.442237760394967</c:v>
                </c:pt>
                <c:pt idx="1277">
                  <c:v>24.452989066111932</c:v>
                </c:pt>
                <c:pt idx="1278">
                  <c:v>24.417604129350725</c:v>
                </c:pt>
                <c:pt idx="1279">
                  <c:v>24.391041089938795</c:v>
                </c:pt>
                <c:pt idx="1280">
                  <c:v>24.347941262909931</c:v>
                </c:pt>
                <c:pt idx="1281">
                  <c:v>24.283651648130633</c:v>
                </c:pt>
                <c:pt idx="1282">
                  <c:v>24.334139991477741</c:v>
                </c:pt>
                <c:pt idx="1283">
                  <c:v>24.297110577660845</c:v>
                </c:pt>
                <c:pt idx="1284">
                  <c:v>24.218480683169499</c:v>
                </c:pt>
                <c:pt idx="1285">
                  <c:v>24.326145986053351</c:v>
                </c:pt>
                <c:pt idx="1286">
                  <c:v>24.338717580178098</c:v>
                </c:pt>
                <c:pt idx="1287">
                  <c:v>24.395161835800284</c:v>
                </c:pt>
                <c:pt idx="1288">
                  <c:v>24.329218957637536</c:v>
                </c:pt>
                <c:pt idx="1289">
                  <c:v>24.245266862029933</c:v>
                </c:pt>
                <c:pt idx="1290">
                  <c:v>24.228668902133869</c:v>
                </c:pt>
                <c:pt idx="1291">
                  <c:v>24.236270401671351</c:v>
                </c:pt>
                <c:pt idx="1292">
                  <c:v>24.194026081762296</c:v>
                </c:pt>
                <c:pt idx="1293">
                  <c:v>24.163583144563251</c:v>
                </c:pt>
                <c:pt idx="1294">
                  <c:v>24.1130426679604</c:v>
                </c:pt>
                <c:pt idx="1295">
                  <c:v>24.083852658110178</c:v>
                </c:pt>
                <c:pt idx="1296">
                  <c:v>24.070663535434289</c:v>
                </c:pt>
                <c:pt idx="1297">
                  <c:v>24.10722420296608</c:v>
                </c:pt>
                <c:pt idx="1298">
                  <c:v>24.097933561394548</c:v>
                </c:pt>
                <c:pt idx="1299">
                  <c:v>24.05031452392592</c:v>
                </c:pt>
                <c:pt idx="1300">
                  <c:v>24.125842337379733</c:v>
                </c:pt>
                <c:pt idx="1301">
                  <c:v>24.094644804216355</c:v>
                </c:pt>
                <c:pt idx="1302">
                  <c:v>24.063246267951783</c:v>
                </c:pt>
                <c:pt idx="1303">
                  <c:v>24.043039913052343</c:v>
                </c:pt>
                <c:pt idx="1304">
                  <c:v>23.954209066365944</c:v>
                </c:pt>
                <c:pt idx="1305">
                  <c:v>23.97109438682449</c:v>
                </c:pt>
                <c:pt idx="1306">
                  <c:v>23.944757100743427</c:v>
                </c:pt>
                <c:pt idx="1307">
                  <c:v>23.96258709305646</c:v>
                </c:pt>
                <c:pt idx="1308">
                  <c:v>23.940506916059999</c:v>
                </c:pt>
                <c:pt idx="1309">
                  <c:v>23.90370966711891</c:v>
                </c:pt>
                <c:pt idx="1310">
                  <c:v>23.885709545599578</c:v>
                </c:pt>
                <c:pt idx="1311">
                  <c:v>23.851914492097098</c:v>
                </c:pt>
                <c:pt idx="1312">
                  <c:v>23.832973513400869</c:v>
                </c:pt>
                <c:pt idx="1313">
                  <c:v>23.831078214352409</c:v>
                </c:pt>
                <c:pt idx="1314">
                  <c:v>23.828174302740411</c:v>
                </c:pt>
                <c:pt idx="1315">
                  <c:v>23.79788869323637</c:v>
                </c:pt>
                <c:pt idx="1316">
                  <c:v>23.772005661374045</c:v>
                </c:pt>
                <c:pt idx="1317">
                  <c:v>23.748721748087597</c:v>
                </c:pt>
                <c:pt idx="1318">
                  <c:v>23.780189252552262</c:v>
                </c:pt>
                <c:pt idx="1319">
                  <c:v>23.750330539648886</c:v>
                </c:pt>
                <c:pt idx="1320">
                  <c:v>23.741457965788758</c:v>
                </c:pt>
                <c:pt idx="1321">
                  <c:v>23.737125377474314</c:v>
                </c:pt>
                <c:pt idx="1322">
                  <c:v>23.727050859014337</c:v>
                </c:pt>
                <c:pt idx="1323">
                  <c:v>23.703779558059459</c:v>
                </c:pt>
                <c:pt idx="1324">
                  <c:v>23.705991453462879</c:v>
                </c:pt>
                <c:pt idx="1325">
                  <c:v>23.676786078784772</c:v>
                </c:pt>
                <c:pt idx="1326">
                  <c:v>23.68144632731649</c:v>
                </c:pt>
                <c:pt idx="1327">
                  <c:v>23.686897849060337</c:v>
                </c:pt>
                <c:pt idx="1328">
                  <c:v>23.67383143191644</c:v>
                </c:pt>
                <c:pt idx="1329">
                  <c:v>23.712921376046641</c:v>
                </c:pt>
                <c:pt idx="1330">
                  <c:v>23.71934806994804</c:v>
                </c:pt>
                <c:pt idx="1331">
                  <c:v>23.704363409942307</c:v>
                </c:pt>
                <c:pt idx="1332">
                  <c:v>23.705886756882595</c:v>
                </c:pt>
                <c:pt idx="1333">
                  <c:v>23.681396551726653</c:v>
                </c:pt>
                <c:pt idx="1334">
                  <c:v>23.687447216384459</c:v>
                </c:pt>
                <c:pt idx="1335">
                  <c:v>23.689723865021083</c:v>
                </c:pt>
                <c:pt idx="1336">
                  <c:v>23.63914990719968</c:v>
                </c:pt>
                <c:pt idx="1337">
                  <c:v>23.644390575797352</c:v>
                </c:pt>
                <c:pt idx="1338">
                  <c:v>23.646693529255856</c:v>
                </c:pt>
                <c:pt idx="1339">
                  <c:v>23.611801015402012</c:v>
                </c:pt>
                <c:pt idx="1340">
                  <c:v>23.597066424763391</c:v>
                </c:pt>
                <c:pt idx="1341">
                  <c:v>23.5897973857439</c:v>
                </c:pt>
                <c:pt idx="1342">
                  <c:v>23.548403297860375</c:v>
                </c:pt>
                <c:pt idx="1343">
                  <c:v>23.549914468472259</c:v>
                </c:pt>
                <c:pt idx="1344">
                  <c:v>23.555059798446823</c:v>
                </c:pt>
                <c:pt idx="1345">
                  <c:v>23.552791417663936</c:v>
                </c:pt>
                <c:pt idx="1346">
                  <c:v>23.472920686808045</c:v>
                </c:pt>
                <c:pt idx="1347">
                  <c:v>23.478576264425019</c:v>
                </c:pt>
                <c:pt idx="1348">
                  <c:v>23.443295084487062</c:v>
                </c:pt>
                <c:pt idx="1349">
                  <c:v>23.538083708352737</c:v>
                </c:pt>
                <c:pt idx="1350">
                  <c:v>23.546810095288119</c:v>
                </c:pt>
                <c:pt idx="1351">
                  <c:v>23.61606072591028</c:v>
                </c:pt>
                <c:pt idx="1352">
                  <c:v>23.547015620161162</c:v>
                </c:pt>
                <c:pt idx="1353">
                  <c:v>23.529868368145362</c:v>
                </c:pt>
                <c:pt idx="1354">
                  <c:v>23.471573237775125</c:v>
                </c:pt>
                <c:pt idx="1355">
                  <c:v>23.579204786451761</c:v>
                </c:pt>
                <c:pt idx="1356">
                  <c:v>23.673318755306344</c:v>
                </c:pt>
                <c:pt idx="1357">
                  <c:v>23.739405950680151</c:v>
                </c:pt>
                <c:pt idx="1358">
                  <c:v>23.729624637941722</c:v>
                </c:pt>
                <c:pt idx="1359">
                  <c:v>23.723759823746477</c:v>
                </c:pt>
                <c:pt idx="1360">
                  <c:v>23.717458215791435</c:v>
                </c:pt>
                <c:pt idx="1361">
                  <c:v>23.67172247871213</c:v>
                </c:pt>
                <c:pt idx="1362">
                  <c:v>23.602762265303863</c:v>
                </c:pt>
                <c:pt idx="1363">
                  <c:v>23.685521794307416</c:v>
                </c:pt>
                <c:pt idx="1364">
                  <c:v>23.650175284474717</c:v>
                </c:pt>
                <c:pt idx="1365">
                  <c:v>23.719092151276435</c:v>
                </c:pt>
                <c:pt idx="1366">
                  <c:v>23.756947124642089</c:v>
                </c:pt>
                <c:pt idx="1367">
                  <c:v>23.752162224314024</c:v>
                </c:pt>
                <c:pt idx="1368">
                  <c:v>23.746286568105344</c:v>
                </c:pt>
                <c:pt idx="1369">
                  <c:v>23.762150709756892</c:v>
                </c:pt>
                <c:pt idx="1370">
                  <c:v>23.741321292533375</c:v>
                </c:pt>
                <c:pt idx="1371">
                  <c:v>23.713525583671707</c:v>
                </c:pt>
                <c:pt idx="1372">
                  <c:v>23.680261156146404</c:v>
                </c:pt>
                <c:pt idx="1373">
                  <c:v>23.684971892225807</c:v>
                </c:pt>
                <c:pt idx="1374">
                  <c:v>23.674387280197848</c:v>
                </c:pt>
                <c:pt idx="1375">
                  <c:v>23.648442926167778</c:v>
                </c:pt>
                <c:pt idx="1376">
                  <c:v>23.677312795314382</c:v>
                </c:pt>
                <c:pt idx="1377">
                  <c:v>23.680027985287776</c:v>
                </c:pt>
                <c:pt idx="1378">
                  <c:v>23.628869422773271</c:v>
                </c:pt>
                <c:pt idx="1379">
                  <c:v>23.628013199110949</c:v>
                </c:pt>
                <c:pt idx="1380">
                  <c:v>23.591676146919216</c:v>
                </c:pt>
                <c:pt idx="1381">
                  <c:v>23.563711413995296</c:v>
                </c:pt>
                <c:pt idx="1382">
                  <c:v>23.565384149057291</c:v>
                </c:pt>
                <c:pt idx="1383">
                  <c:v>23.563381091773241</c:v>
                </c:pt>
                <c:pt idx="1384">
                  <c:v>23.542396689556945</c:v>
                </c:pt>
                <c:pt idx="1385">
                  <c:v>23.519942335221458</c:v>
                </c:pt>
                <c:pt idx="1386">
                  <c:v>23.518166258432082</c:v>
                </c:pt>
                <c:pt idx="1387">
                  <c:v>23.50584925780316</c:v>
                </c:pt>
                <c:pt idx="1388">
                  <c:v>23.512046719507616</c:v>
                </c:pt>
                <c:pt idx="1389">
                  <c:v>23.516972802559106</c:v>
                </c:pt>
                <c:pt idx="1390">
                  <c:v>23.502198682912109</c:v>
                </c:pt>
                <c:pt idx="1391">
                  <c:v>23.488041870231594</c:v>
                </c:pt>
                <c:pt idx="1392">
                  <c:v>23.556352157238681</c:v>
                </c:pt>
                <c:pt idx="1393">
                  <c:v>23.557432721606283</c:v>
                </c:pt>
                <c:pt idx="1394">
                  <c:v>23.528129539177264</c:v>
                </c:pt>
                <c:pt idx="1395">
                  <c:v>23.519445776552676</c:v>
                </c:pt>
                <c:pt idx="1396">
                  <c:v>23.538087660627507</c:v>
                </c:pt>
                <c:pt idx="1397">
                  <c:v>23.519934541706871</c:v>
                </c:pt>
                <c:pt idx="1398">
                  <c:v>23.512307854386901</c:v>
                </c:pt>
                <c:pt idx="1399">
                  <c:v>23.491965644047223</c:v>
                </c:pt>
                <c:pt idx="1400">
                  <c:v>23.472354986162593</c:v>
                </c:pt>
                <c:pt idx="1401">
                  <c:v>23.421209211837965</c:v>
                </c:pt>
                <c:pt idx="1402">
                  <c:v>23.415998095757619</c:v>
                </c:pt>
                <c:pt idx="1403">
                  <c:v>23.423639511238601</c:v>
                </c:pt>
                <c:pt idx="1404">
                  <c:v>23.42100387012567</c:v>
                </c:pt>
                <c:pt idx="1405">
                  <c:v>23.416749358763006</c:v>
                </c:pt>
                <c:pt idx="1406">
                  <c:v>23.39347884262374</c:v>
                </c:pt>
                <c:pt idx="1407">
                  <c:v>23.384451429332518</c:v>
                </c:pt>
                <c:pt idx="1408">
                  <c:v>23.419065460943951</c:v>
                </c:pt>
                <c:pt idx="1409">
                  <c:v>23.422598080726203</c:v>
                </c:pt>
                <c:pt idx="1410">
                  <c:v>23.424630173524424</c:v>
                </c:pt>
                <c:pt idx="1411">
                  <c:v>23.392289759441674</c:v>
                </c:pt>
                <c:pt idx="1412">
                  <c:v>23.400031474242308</c:v>
                </c:pt>
                <c:pt idx="1413">
                  <c:v>23.376341955313737</c:v>
                </c:pt>
                <c:pt idx="1414">
                  <c:v>23.403941990845041</c:v>
                </c:pt>
                <c:pt idx="1415">
                  <c:v>23.317185334152278</c:v>
                </c:pt>
                <c:pt idx="1416">
                  <c:v>23.309453521000123</c:v>
                </c:pt>
                <c:pt idx="1417">
                  <c:v>23.303849076679409</c:v>
                </c:pt>
                <c:pt idx="1418">
                  <c:v>23.311854775540112</c:v>
                </c:pt>
                <c:pt idx="1419">
                  <c:v>23.287699436878466</c:v>
                </c:pt>
                <c:pt idx="1420">
                  <c:v>23.264003435286238</c:v>
                </c:pt>
                <c:pt idx="1421">
                  <c:v>23.403577162066938</c:v>
                </c:pt>
                <c:pt idx="1422">
                  <c:v>23.400148721624294</c:v>
                </c:pt>
                <c:pt idx="1423">
                  <c:v>23.409929017981835</c:v>
                </c:pt>
                <c:pt idx="1424">
                  <c:v>23.399852035883519</c:v>
                </c:pt>
                <c:pt idx="1425">
                  <c:v>23.387506536314589</c:v>
                </c:pt>
                <c:pt idx="1426">
                  <c:v>23.501648584159607</c:v>
                </c:pt>
                <c:pt idx="1427">
                  <c:v>23.627230668061916</c:v>
                </c:pt>
                <c:pt idx="1428">
                  <c:v>23.533011516958894</c:v>
                </c:pt>
                <c:pt idx="1429">
                  <c:v>23.517729069066853</c:v>
                </c:pt>
                <c:pt idx="1430">
                  <c:v>23.497925346656803</c:v>
                </c:pt>
                <c:pt idx="1431">
                  <c:v>23.469029448766083</c:v>
                </c:pt>
                <c:pt idx="1432">
                  <c:v>23.460844552873272</c:v>
                </c:pt>
                <c:pt idx="1433">
                  <c:v>23.473417352253779</c:v>
                </c:pt>
                <c:pt idx="1434">
                  <c:v>23.479954063378557</c:v>
                </c:pt>
                <c:pt idx="1435">
                  <c:v>23.423134849732769</c:v>
                </c:pt>
                <c:pt idx="1436">
                  <c:v>23.398137760226501</c:v>
                </c:pt>
                <c:pt idx="1437">
                  <c:v>23.390025949607431</c:v>
                </c:pt>
                <c:pt idx="1438">
                  <c:v>23.384472154045877</c:v>
                </c:pt>
                <c:pt idx="1439">
                  <c:v>23.411385412509734</c:v>
                </c:pt>
                <c:pt idx="1440">
                  <c:v>23.346916887200749</c:v>
                </c:pt>
                <c:pt idx="1441">
                  <c:v>23.311201897676614</c:v>
                </c:pt>
                <c:pt idx="1442">
                  <c:v>23.2758145583553</c:v>
                </c:pt>
                <c:pt idx="1443">
                  <c:v>23.263759601883603</c:v>
                </c:pt>
                <c:pt idx="1444">
                  <c:v>23.264089772200421</c:v>
                </c:pt>
                <c:pt idx="1445">
                  <c:v>23.262676310636358</c:v>
                </c:pt>
                <c:pt idx="1446">
                  <c:v>23.25318303590063</c:v>
                </c:pt>
                <c:pt idx="1447">
                  <c:v>23.245310643908475</c:v>
                </c:pt>
                <c:pt idx="1448">
                  <c:v>23.246225362344497</c:v>
                </c:pt>
                <c:pt idx="1449">
                  <c:v>23.248645166072428</c:v>
                </c:pt>
                <c:pt idx="1450">
                  <c:v>23.247961851501636</c:v>
                </c:pt>
                <c:pt idx="1451">
                  <c:v>23.237497462368047</c:v>
                </c:pt>
                <c:pt idx="1452">
                  <c:v>23.243792223383259</c:v>
                </c:pt>
                <c:pt idx="1453">
                  <c:v>23.239072157368383</c:v>
                </c:pt>
                <c:pt idx="1454">
                  <c:v>23.233454807704476</c:v>
                </c:pt>
                <c:pt idx="1455">
                  <c:v>23.229846163477713</c:v>
                </c:pt>
                <c:pt idx="1456">
                  <c:v>23.222007127918623</c:v>
                </c:pt>
                <c:pt idx="1457">
                  <c:v>23.213361643404674</c:v>
                </c:pt>
                <c:pt idx="1458">
                  <c:v>23.231293542488533</c:v>
                </c:pt>
                <c:pt idx="1459">
                  <c:v>23.230826147826441</c:v>
                </c:pt>
                <c:pt idx="1460">
                  <c:v>23.238741739060995</c:v>
                </c:pt>
                <c:pt idx="1461">
                  <c:v>23.214215115992491</c:v>
                </c:pt>
                <c:pt idx="1462">
                  <c:v>23.198764803373198</c:v>
                </c:pt>
                <c:pt idx="1463">
                  <c:v>23.184326615015003</c:v>
                </c:pt>
                <c:pt idx="1464">
                  <c:v>23.1820704434585</c:v>
                </c:pt>
                <c:pt idx="1465">
                  <c:v>23.178730270111377</c:v>
                </c:pt>
                <c:pt idx="1466">
                  <c:v>23.188070644079133</c:v>
                </c:pt>
                <c:pt idx="1467">
                  <c:v>23.194777686691776</c:v>
                </c:pt>
                <c:pt idx="1468">
                  <c:v>23.19150371913096</c:v>
                </c:pt>
                <c:pt idx="1469">
                  <c:v>23.19663265331263</c:v>
                </c:pt>
                <c:pt idx="1470">
                  <c:v>23.205592812127975</c:v>
                </c:pt>
                <c:pt idx="1471">
                  <c:v>23.19000697375472</c:v>
                </c:pt>
                <c:pt idx="1472">
                  <c:v>23.181504639769884</c:v>
                </c:pt>
                <c:pt idx="1473">
                  <c:v>23.209569961662318</c:v>
                </c:pt>
                <c:pt idx="1474">
                  <c:v>23.207280021259006</c:v>
                </c:pt>
                <c:pt idx="1475">
                  <c:v>23.187956167800699</c:v>
                </c:pt>
                <c:pt idx="1476">
                  <c:v>23.196945502465812</c:v>
                </c:pt>
                <c:pt idx="1477">
                  <c:v>23.155960405523942</c:v>
                </c:pt>
                <c:pt idx="1478">
                  <c:v>23.146383342155943</c:v>
                </c:pt>
                <c:pt idx="1479">
                  <c:v>23.14338615897152</c:v>
                </c:pt>
                <c:pt idx="1480">
                  <c:v>23.143589311059593</c:v>
                </c:pt>
                <c:pt idx="1481">
                  <c:v>23.160161836118732</c:v>
                </c:pt>
                <c:pt idx="1482">
                  <c:v>23.156821568419513</c:v>
                </c:pt>
                <c:pt idx="1483">
                  <c:v>23.167971658050149</c:v>
                </c:pt>
                <c:pt idx="1484">
                  <c:v>23.154369500941804</c:v>
                </c:pt>
                <c:pt idx="1485">
                  <c:v>23.146261805818995</c:v>
                </c:pt>
                <c:pt idx="1486">
                  <c:v>23.159811790043296</c:v>
                </c:pt>
                <c:pt idx="1487">
                  <c:v>23.146930981929284</c:v>
                </c:pt>
                <c:pt idx="1488">
                  <c:v>23.144851230456805</c:v>
                </c:pt>
                <c:pt idx="1489">
                  <c:v>23.122553497723988</c:v>
                </c:pt>
                <c:pt idx="1490">
                  <c:v>23.192974732417692</c:v>
                </c:pt>
                <c:pt idx="1491">
                  <c:v>23.179561159047068</c:v>
                </c:pt>
                <c:pt idx="1492">
                  <c:v>23.135116146158548</c:v>
                </c:pt>
                <c:pt idx="1493">
                  <c:v>23.135624201430364</c:v>
                </c:pt>
                <c:pt idx="1494">
                  <c:v>23.15827037209219</c:v>
                </c:pt>
                <c:pt idx="1495">
                  <c:v>23.122505861564871</c:v>
                </c:pt>
                <c:pt idx="1496">
                  <c:v>23.116769365799119</c:v>
                </c:pt>
                <c:pt idx="1497">
                  <c:v>23.099877661440928</c:v>
                </c:pt>
                <c:pt idx="1498">
                  <c:v>23.070738497373487</c:v>
                </c:pt>
                <c:pt idx="1499">
                  <c:v>23.061799271038467</c:v>
                </c:pt>
                <c:pt idx="1500">
                  <c:v>23.064659229185601</c:v>
                </c:pt>
                <c:pt idx="1501">
                  <c:v>23.068444897409222</c:v>
                </c:pt>
                <c:pt idx="1502">
                  <c:v>23.031600503165894</c:v>
                </c:pt>
                <c:pt idx="1503">
                  <c:v>23.027808072893365</c:v>
                </c:pt>
                <c:pt idx="1504">
                  <c:v>23.029358958711811</c:v>
                </c:pt>
                <c:pt idx="1505">
                  <c:v>23.038644039627968</c:v>
                </c:pt>
                <c:pt idx="1506">
                  <c:v>23.044109648337766</c:v>
                </c:pt>
                <c:pt idx="1507">
                  <c:v>23.049901394893563</c:v>
                </c:pt>
                <c:pt idx="1508">
                  <c:v>23.041004939411312</c:v>
                </c:pt>
                <c:pt idx="1509">
                  <c:v>23.044499731397369</c:v>
                </c:pt>
                <c:pt idx="1510">
                  <c:v>23.037895888900685</c:v>
                </c:pt>
                <c:pt idx="1511">
                  <c:v>23.039609579563983</c:v>
                </c:pt>
                <c:pt idx="1512">
                  <c:v>23.049474061768169</c:v>
                </c:pt>
                <c:pt idx="1513">
                  <c:v>23.009875480934944</c:v>
                </c:pt>
                <c:pt idx="1514">
                  <c:v>23.008184590936011</c:v>
                </c:pt>
                <c:pt idx="1515">
                  <c:v>23.011617615812</c:v>
                </c:pt>
                <c:pt idx="1516">
                  <c:v>23.009229343889359</c:v>
                </c:pt>
                <c:pt idx="1517">
                  <c:v>22.999122629632787</c:v>
                </c:pt>
                <c:pt idx="1518">
                  <c:v>22.999628436141244</c:v>
                </c:pt>
                <c:pt idx="1519">
                  <c:v>22.995995398344373</c:v>
                </c:pt>
                <c:pt idx="1520">
                  <c:v>23.000095823119054</c:v>
                </c:pt>
                <c:pt idx="1521">
                  <c:v>22.998602113861143</c:v>
                </c:pt>
                <c:pt idx="1522">
                  <c:v>23.004456170864252</c:v>
                </c:pt>
                <c:pt idx="1523">
                  <c:v>22.993644486085532</c:v>
                </c:pt>
                <c:pt idx="1524">
                  <c:v>22.98749813489723</c:v>
                </c:pt>
                <c:pt idx="1525">
                  <c:v>22.986532636521105</c:v>
                </c:pt>
                <c:pt idx="1526">
                  <c:v>22.987185171941761</c:v>
                </c:pt>
                <c:pt idx="1527">
                  <c:v>22.989739156962106</c:v>
                </c:pt>
                <c:pt idx="1528">
                  <c:v>22.979400405831797</c:v>
                </c:pt>
                <c:pt idx="1529">
                  <c:v>22.982707591151783</c:v>
                </c:pt>
                <c:pt idx="1530">
                  <c:v>22.982064882255489</c:v>
                </c:pt>
                <c:pt idx="1531">
                  <c:v>22.970581489230089</c:v>
                </c:pt>
                <c:pt idx="1532">
                  <c:v>22.972786740432149</c:v>
                </c:pt>
                <c:pt idx="1533">
                  <c:v>22.991615989704478</c:v>
                </c:pt>
                <c:pt idx="1534">
                  <c:v>22.992317955117723</c:v>
                </c:pt>
                <c:pt idx="1535">
                  <c:v>22.996576019225692</c:v>
                </c:pt>
                <c:pt idx="1536">
                  <c:v>22.989649219021523</c:v>
                </c:pt>
                <c:pt idx="1537">
                  <c:v>22.990220355836755</c:v>
                </c:pt>
                <c:pt idx="1538">
                  <c:v>22.988898978243196</c:v>
                </c:pt>
                <c:pt idx="1539">
                  <c:v>22.992629515261473</c:v>
                </c:pt>
                <c:pt idx="1540">
                  <c:v>22.991326480517529</c:v>
                </c:pt>
                <c:pt idx="1541">
                  <c:v>22.989573824903324</c:v>
                </c:pt>
                <c:pt idx="1542">
                  <c:v>22.990332467412905</c:v>
                </c:pt>
                <c:pt idx="1543">
                  <c:v>23.016978539535792</c:v>
                </c:pt>
                <c:pt idx="1544">
                  <c:v>23.014011630433465</c:v>
                </c:pt>
                <c:pt idx="1545">
                  <c:v>23.025981436800684</c:v>
                </c:pt>
                <c:pt idx="1546">
                  <c:v>23.001969788244359</c:v>
                </c:pt>
                <c:pt idx="1547">
                  <c:v>22.997512936171027</c:v>
                </c:pt>
                <c:pt idx="1548">
                  <c:v>22.988444758687681</c:v>
                </c:pt>
                <c:pt idx="1549">
                  <c:v>22.993279855051625</c:v>
                </c:pt>
                <c:pt idx="1550">
                  <c:v>22.976350154573666</c:v>
                </c:pt>
                <c:pt idx="1551">
                  <c:v>22.936273983691663</c:v>
                </c:pt>
                <c:pt idx="1552">
                  <c:v>22.928103159855752</c:v>
                </c:pt>
                <c:pt idx="1553">
                  <c:v>22.928081952919431</c:v>
                </c:pt>
                <c:pt idx="1554">
                  <c:v>22.933939738296708</c:v>
                </c:pt>
                <c:pt idx="1555">
                  <c:v>22.929865725593427</c:v>
                </c:pt>
                <c:pt idx="1556">
                  <c:v>22.932666600935654</c:v>
                </c:pt>
                <c:pt idx="1557">
                  <c:v>22.923982534088132</c:v>
                </c:pt>
                <c:pt idx="1558">
                  <c:v>22.938965931784953</c:v>
                </c:pt>
                <c:pt idx="1559">
                  <c:v>22.933941484642141</c:v>
                </c:pt>
                <c:pt idx="1560">
                  <c:v>22.938460528065363</c:v>
                </c:pt>
                <c:pt idx="1561">
                  <c:v>22.945101622787622</c:v>
                </c:pt>
                <c:pt idx="1562">
                  <c:v>22.949000892494738</c:v>
                </c:pt>
                <c:pt idx="1563">
                  <c:v>22.941705336969335</c:v>
                </c:pt>
                <c:pt idx="1564">
                  <c:v>22.943305293141954</c:v>
                </c:pt>
                <c:pt idx="1565">
                  <c:v>22.929618173387503</c:v>
                </c:pt>
                <c:pt idx="1566">
                  <c:v>22.92828443147706</c:v>
                </c:pt>
                <c:pt idx="1567">
                  <c:v>22.928861240833694</c:v>
                </c:pt>
                <c:pt idx="1568">
                  <c:v>22.937012111561476</c:v>
                </c:pt>
                <c:pt idx="1569">
                  <c:v>22.916204784646808</c:v>
                </c:pt>
                <c:pt idx="1570">
                  <c:v>22.924565418307001</c:v>
                </c:pt>
                <c:pt idx="1571">
                  <c:v>22.948602893797897</c:v>
                </c:pt>
                <c:pt idx="1572">
                  <c:v>22.95159213442572</c:v>
                </c:pt>
                <c:pt idx="1573">
                  <c:v>22.955543476301635</c:v>
                </c:pt>
                <c:pt idx="1574">
                  <c:v>22.956074053282233</c:v>
                </c:pt>
                <c:pt idx="1575">
                  <c:v>22.952496588471149</c:v>
                </c:pt>
                <c:pt idx="1576">
                  <c:v>22.958667217152971</c:v>
                </c:pt>
                <c:pt idx="1577">
                  <c:v>22.963781352566553</c:v>
                </c:pt>
                <c:pt idx="1578">
                  <c:v>22.957022615493361</c:v>
                </c:pt>
                <c:pt idx="1579">
                  <c:v>22.940653746541894</c:v>
                </c:pt>
                <c:pt idx="1580">
                  <c:v>22.944404487069708</c:v>
                </c:pt>
                <c:pt idx="1581">
                  <c:v>22.921411727135478</c:v>
                </c:pt>
                <c:pt idx="1582">
                  <c:v>22.842200099896655</c:v>
                </c:pt>
                <c:pt idx="1583">
                  <c:v>22.982633397947879</c:v>
                </c:pt>
                <c:pt idx="1584">
                  <c:v>23.012231076738757</c:v>
                </c:pt>
                <c:pt idx="1585">
                  <c:v>23.059857707863067</c:v>
                </c:pt>
                <c:pt idx="1586">
                  <c:v>23.063108450163725</c:v>
                </c:pt>
                <c:pt idx="1587">
                  <c:v>23.060919936379374</c:v>
                </c:pt>
                <c:pt idx="1588">
                  <c:v>23.06093213796559</c:v>
                </c:pt>
                <c:pt idx="1589">
                  <c:v>23.058315214674455</c:v>
                </c:pt>
                <c:pt idx="1590">
                  <c:v>23.058966205097821</c:v>
                </c:pt>
                <c:pt idx="1591">
                  <c:v>23.068394335952423</c:v>
                </c:pt>
                <c:pt idx="1592">
                  <c:v>23.062205495347008</c:v>
                </c:pt>
                <c:pt idx="1593">
                  <c:v>23.051680584724956</c:v>
                </c:pt>
                <c:pt idx="1594">
                  <c:v>23.076308086492659</c:v>
                </c:pt>
                <c:pt idx="1595">
                  <c:v>23.076882690143307</c:v>
                </c:pt>
                <c:pt idx="1596">
                  <c:v>23.087725423001835</c:v>
                </c:pt>
                <c:pt idx="1597">
                  <c:v>23.088302902828701</c:v>
                </c:pt>
                <c:pt idx="1598">
                  <c:v>23.096991083803193</c:v>
                </c:pt>
                <c:pt idx="1599">
                  <c:v>23.073380487260753</c:v>
                </c:pt>
                <c:pt idx="1600">
                  <c:v>23.07548272333862</c:v>
                </c:pt>
                <c:pt idx="1601">
                  <c:v>23.066559042810219</c:v>
                </c:pt>
                <c:pt idx="1602">
                  <c:v>23.062547451850097</c:v>
                </c:pt>
                <c:pt idx="1603">
                  <c:v>23.080045532400028</c:v>
                </c:pt>
                <c:pt idx="1604">
                  <c:v>23.050011497513086</c:v>
                </c:pt>
                <c:pt idx="1605">
                  <c:v>23.049416186699517</c:v>
                </c:pt>
                <c:pt idx="1606">
                  <c:v>23.052338049220879</c:v>
                </c:pt>
                <c:pt idx="1607">
                  <c:v>23.072052917545903</c:v>
                </c:pt>
                <c:pt idx="1608">
                  <c:v>23.033509254612419</c:v>
                </c:pt>
                <c:pt idx="1609">
                  <c:v>23.09037322857078</c:v>
                </c:pt>
                <c:pt idx="1610">
                  <c:v>23.07605456580615</c:v>
                </c:pt>
                <c:pt idx="1611">
                  <c:v>23.093148656169149</c:v>
                </c:pt>
                <c:pt idx="1612">
                  <c:v>23.067143761128371</c:v>
                </c:pt>
                <c:pt idx="1613">
                  <c:v>23.125788819186134</c:v>
                </c:pt>
                <c:pt idx="1614">
                  <c:v>23.088993743245375</c:v>
                </c:pt>
                <c:pt idx="1615">
                  <c:v>23.083972002871047</c:v>
                </c:pt>
                <c:pt idx="1616">
                  <c:v>23.029337697899908</c:v>
                </c:pt>
                <c:pt idx="1617">
                  <c:v>23.042532864524219</c:v>
                </c:pt>
                <c:pt idx="1618">
                  <c:v>23.050032926278973</c:v>
                </c:pt>
                <c:pt idx="1619">
                  <c:v>23.015787817609535</c:v>
                </c:pt>
                <c:pt idx="1620">
                  <c:v>23.07474023386278</c:v>
                </c:pt>
                <c:pt idx="1621">
                  <c:v>23.067361872848011</c:v>
                </c:pt>
                <c:pt idx="1622">
                  <c:v>23.010710071070953</c:v>
                </c:pt>
                <c:pt idx="1623">
                  <c:v>22.956740592491858</c:v>
                </c:pt>
                <c:pt idx="1624">
                  <c:v>23.074941158481302</c:v>
                </c:pt>
                <c:pt idx="1625">
                  <c:v>23.150730746790355</c:v>
                </c:pt>
                <c:pt idx="1626">
                  <c:v>23.209938517897193</c:v>
                </c:pt>
                <c:pt idx="1627">
                  <c:v>23.198537373808602</c:v>
                </c:pt>
                <c:pt idx="1628">
                  <c:v>23.187313750807103</c:v>
                </c:pt>
                <c:pt idx="1629">
                  <c:v>23.210017560234714</c:v>
                </c:pt>
                <c:pt idx="1630">
                  <c:v>23.110659429300348</c:v>
                </c:pt>
                <c:pt idx="1631">
                  <c:v>23.095846204661548</c:v>
                </c:pt>
                <c:pt idx="1632">
                  <c:v>23.123527363398999</c:v>
                </c:pt>
                <c:pt idx="1633">
                  <c:v>23.073898073063258</c:v>
                </c:pt>
                <c:pt idx="1634">
                  <c:v>22.971772908658174</c:v>
                </c:pt>
                <c:pt idx="1635">
                  <c:v>22.928261456066434</c:v>
                </c:pt>
                <c:pt idx="1636">
                  <c:v>22.923340729821952</c:v>
                </c:pt>
                <c:pt idx="1637">
                  <c:v>22.933412993105943</c:v>
                </c:pt>
                <c:pt idx="1638">
                  <c:v>22.925213539486602</c:v>
                </c:pt>
                <c:pt idx="1639">
                  <c:v>22.937680226658344</c:v>
                </c:pt>
                <c:pt idx="1640">
                  <c:v>22.91894164570169</c:v>
                </c:pt>
                <c:pt idx="1641">
                  <c:v>22.917153267025121</c:v>
                </c:pt>
                <c:pt idx="1642">
                  <c:v>22.909814797233956</c:v>
                </c:pt>
                <c:pt idx="1643">
                  <c:v>22.852933461475057</c:v>
                </c:pt>
                <c:pt idx="1644">
                  <c:v>22.850561635544324</c:v>
                </c:pt>
                <c:pt idx="1645">
                  <c:v>22.837848331807091</c:v>
                </c:pt>
                <c:pt idx="1646">
                  <c:v>22.842435122475571</c:v>
                </c:pt>
                <c:pt idx="1647">
                  <c:v>22.831001247890775</c:v>
                </c:pt>
                <c:pt idx="1648">
                  <c:v>22.837116176722049</c:v>
                </c:pt>
                <c:pt idx="1649">
                  <c:v>22.718907121777107</c:v>
                </c:pt>
                <c:pt idx="1650">
                  <c:v>22.681138507446377</c:v>
                </c:pt>
                <c:pt idx="1651">
                  <c:v>22.6723379190298</c:v>
                </c:pt>
                <c:pt idx="1652">
                  <c:v>22.661237293583174</c:v>
                </c:pt>
                <c:pt idx="1653">
                  <c:v>22.657698954492247</c:v>
                </c:pt>
                <c:pt idx="1654">
                  <c:v>22.649167383028512</c:v>
                </c:pt>
                <c:pt idx="1655">
                  <c:v>22.656829044174785</c:v>
                </c:pt>
                <c:pt idx="1656">
                  <c:v>22.652809141195991</c:v>
                </c:pt>
                <c:pt idx="1657">
                  <c:v>22.641951596616202</c:v>
                </c:pt>
                <c:pt idx="1658">
                  <c:v>22.679337317460515</c:v>
                </c:pt>
                <c:pt idx="1659">
                  <c:v>22.677020144685542</c:v>
                </c:pt>
                <c:pt idx="1660">
                  <c:v>22.680487080114975</c:v>
                </c:pt>
                <c:pt idx="1661">
                  <c:v>22.692559982872893</c:v>
                </c:pt>
                <c:pt idx="1662">
                  <c:v>22.686377220756317</c:v>
                </c:pt>
                <c:pt idx="1663">
                  <c:v>22.684228064701571</c:v>
                </c:pt>
                <c:pt idx="1664">
                  <c:v>22.680402105128522</c:v>
                </c:pt>
                <c:pt idx="1665">
                  <c:v>22.676416040434965</c:v>
                </c:pt>
                <c:pt idx="1666">
                  <c:v>22.669977174728448</c:v>
                </c:pt>
                <c:pt idx="1667">
                  <c:v>22.69680373298235</c:v>
                </c:pt>
                <c:pt idx="1668">
                  <c:v>22.692023022505058</c:v>
                </c:pt>
                <c:pt idx="1669">
                  <c:v>22.69171550019125</c:v>
                </c:pt>
                <c:pt idx="1670">
                  <c:v>22.692193214326124</c:v>
                </c:pt>
                <c:pt idx="1671">
                  <c:v>22.66480119851084</c:v>
                </c:pt>
                <c:pt idx="1672">
                  <c:v>22.662394489781459</c:v>
                </c:pt>
                <c:pt idx="1673">
                  <c:v>22.669371678113215</c:v>
                </c:pt>
                <c:pt idx="1674">
                  <c:v>22.654191270650458</c:v>
                </c:pt>
                <c:pt idx="1675">
                  <c:v>22.676335148769596</c:v>
                </c:pt>
                <c:pt idx="1676">
                  <c:v>22.664790442528719</c:v>
                </c:pt>
                <c:pt idx="1677">
                  <c:v>22.680233576351757</c:v>
                </c:pt>
                <c:pt idx="1678">
                  <c:v>22.666873804404897</c:v>
                </c:pt>
                <c:pt idx="1679">
                  <c:v>22.654793618271899</c:v>
                </c:pt>
                <c:pt idx="1680">
                  <c:v>22.706746874955453</c:v>
                </c:pt>
                <c:pt idx="1681">
                  <c:v>22.697319757235686</c:v>
                </c:pt>
                <c:pt idx="1682">
                  <c:v>22.692951428664813</c:v>
                </c:pt>
                <c:pt idx="1683">
                  <c:v>22.672093783571889</c:v>
                </c:pt>
                <c:pt idx="1684">
                  <c:v>22.659044884263341</c:v>
                </c:pt>
                <c:pt idx="1685">
                  <c:v>22.667766923575229</c:v>
                </c:pt>
                <c:pt idx="1686">
                  <c:v>22.646281919691017</c:v>
                </c:pt>
                <c:pt idx="1687">
                  <c:v>22.634443054929903</c:v>
                </c:pt>
                <c:pt idx="1688">
                  <c:v>22.615953608487306</c:v>
                </c:pt>
                <c:pt idx="1689">
                  <c:v>22.614998734741565</c:v>
                </c:pt>
                <c:pt idx="1690">
                  <c:v>22.62142005855247</c:v>
                </c:pt>
                <c:pt idx="1691">
                  <c:v>22.617738891290593</c:v>
                </c:pt>
                <c:pt idx="1692">
                  <c:v>22.606147927888198</c:v>
                </c:pt>
                <c:pt idx="1693">
                  <c:v>22.603568743781075</c:v>
                </c:pt>
                <c:pt idx="1694">
                  <c:v>22.609298882313141</c:v>
                </c:pt>
                <c:pt idx="1695">
                  <c:v>22.599291382995442</c:v>
                </c:pt>
                <c:pt idx="1696">
                  <c:v>22.595923318315478</c:v>
                </c:pt>
                <c:pt idx="1697">
                  <c:v>22.588040000481993</c:v>
                </c:pt>
                <c:pt idx="1698">
                  <c:v>22.587502130434544</c:v>
                </c:pt>
                <c:pt idx="1699">
                  <c:v>22.593990854653761</c:v>
                </c:pt>
                <c:pt idx="1700">
                  <c:v>22.594808622716602</c:v>
                </c:pt>
                <c:pt idx="1701">
                  <c:v>22.595961069410318</c:v>
                </c:pt>
                <c:pt idx="1702">
                  <c:v>22.588677318522226</c:v>
                </c:pt>
                <c:pt idx="1703">
                  <c:v>22.589676980144556</c:v>
                </c:pt>
                <c:pt idx="1704">
                  <c:v>22.588706806117056</c:v>
                </c:pt>
                <c:pt idx="1705">
                  <c:v>22.582357841108681</c:v>
                </c:pt>
                <c:pt idx="1706">
                  <c:v>22.579123293278887</c:v>
                </c:pt>
                <c:pt idx="1707">
                  <c:v>22.571249455420279</c:v>
                </c:pt>
                <c:pt idx="1708">
                  <c:v>22.578459109176361</c:v>
                </c:pt>
                <c:pt idx="1709">
                  <c:v>22.59502288003684</c:v>
                </c:pt>
                <c:pt idx="1710">
                  <c:v>22.60072839783728</c:v>
                </c:pt>
                <c:pt idx="1711">
                  <c:v>22.58000175939609</c:v>
                </c:pt>
                <c:pt idx="1712">
                  <c:v>22.578672896110241</c:v>
                </c:pt>
                <c:pt idx="1713">
                  <c:v>22.57165630143146</c:v>
                </c:pt>
                <c:pt idx="1714">
                  <c:v>22.580606730283982</c:v>
                </c:pt>
                <c:pt idx="1715">
                  <c:v>22.578453513165528</c:v>
                </c:pt>
                <c:pt idx="1716">
                  <c:v>22.566186204361319</c:v>
                </c:pt>
                <c:pt idx="1717">
                  <c:v>22.567064945155856</c:v>
                </c:pt>
                <c:pt idx="1718">
                  <c:v>22.559684721955804</c:v>
                </c:pt>
                <c:pt idx="1719">
                  <c:v>22.5589181563426</c:v>
                </c:pt>
                <c:pt idx="1720">
                  <c:v>22.582150485477271</c:v>
                </c:pt>
                <c:pt idx="1721">
                  <c:v>22.578135929205118</c:v>
                </c:pt>
                <c:pt idx="1722">
                  <c:v>22.573664121092605</c:v>
                </c:pt>
                <c:pt idx="1723">
                  <c:v>22.572824610317202</c:v>
                </c:pt>
                <c:pt idx="1724">
                  <c:v>22.564785094824106</c:v>
                </c:pt>
                <c:pt idx="1725">
                  <c:v>22.560817113584864</c:v>
                </c:pt>
                <c:pt idx="1726">
                  <c:v>22.582872666590813</c:v>
                </c:pt>
                <c:pt idx="1727">
                  <c:v>22.575023794116031</c:v>
                </c:pt>
                <c:pt idx="1728">
                  <c:v>22.565600944885368</c:v>
                </c:pt>
                <c:pt idx="1729">
                  <c:v>22.56262055500973</c:v>
                </c:pt>
                <c:pt idx="1730">
                  <c:v>22.566742540133376</c:v>
                </c:pt>
                <c:pt idx="1731">
                  <c:v>22.543207133417553</c:v>
                </c:pt>
                <c:pt idx="1732">
                  <c:v>22.527008235576137</c:v>
                </c:pt>
                <c:pt idx="1733">
                  <c:v>22.5532778416935</c:v>
                </c:pt>
                <c:pt idx="1734">
                  <c:v>22.580293456125819</c:v>
                </c:pt>
                <c:pt idx="1735">
                  <c:v>22.589120990289249</c:v>
                </c:pt>
                <c:pt idx="1736">
                  <c:v>22.611597074365488</c:v>
                </c:pt>
                <c:pt idx="1737">
                  <c:v>22.622779348690873</c:v>
                </c:pt>
                <c:pt idx="1738">
                  <c:v>22.611828305898282</c:v>
                </c:pt>
                <c:pt idx="1739">
                  <c:v>22.611252177559802</c:v>
                </c:pt>
                <c:pt idx="1740">
                  <c:v>22.608269094415988</c:v>
                </c:pt>
                <c:pt idx="1741">
                  <c:v>22.590112307653776</c:v>
                </c:pt>
                <c:pt idx="1742">
                  <c:v>22.589632375123692</c:v>
                </c:pt>
                <c:pt idx="1743">
                  <c:v>22.580049260691382</c:v>
                </c:pt>
                <c:pt idx="1744">
                  <c:v>22.620651269121733</c:v>
                </c:pt>
                <c:pt idx="1745">
                  <c:v>22.623143783669939</c:v>
                </c:pt>
                <c:pt idx="1746">
                  <c:v>22.626295059739991</c:v>
                </c:pt>
                <c:pt idx="1747">
                  <c:v>22.578194438880555</c:v>
                </c:pt>
                <c:pt idx="1748">
                  <c:v>22.581911940517656</c:v>
                </c:pt>
                <c:pt idx="1749">
                  <c:v>22.567373016134322</c:v>
                </c:pt>
                <c:pt idx="1750">
                  <c:v>22.546959159238096</c:v>
                </c:pt>
                <c:pt idx="1751">
                  <c:v>22.52746442248139</c:v>
                </c:pt>
                <c:pt idx="1752">
                  <c:v>22.544306930187965</c:v>
                </c:pt>
                <c:pt idx="1753">
                  <c:v>22.502426429092711</c:v>
                </c:pt>
                <c:pt idx="1754">
                  <c:v>22.483244538276608</c:v>
                </c:pt>
                <c:pt idx="1755">
                  <c:v>22.470711328266226</c:v>
                </c:pt>
                <c:pt idx="1756">
                  <c:v>22.474210482164143</c:v>
                </c:pt>
                <c:pt idx="1757">
                  <c:v>22.459135556695657</c:v>
                </c:pt>
                <c:pt idx="1758">
                  <c:v>22.451598299508905</c:v>
                </c:pt>
                <c:pt idx="1759">
                  <c:v>22.462989482085518</c:v>
                </c:pt>
                <c:pt idx="1760">
                  <c:v>22.461306268179801</c:v>
                </c:pt>
                <c:pt idx="1761">
                  <c:v>22.486713318366746</c:v>
                </c:pt>
                <c:pt idx="1762">
                  <c:v>22.500160399064249</c:v>
                </c:pt>
                <c:pt idx="1763">
                  <c:v>22.44279679856146</c:v>
                </c:pt>
                <c:pt idx="1764">
                  <c:v>22.455536266076919</c:v>
                </c:pt>
                <c:pt idx="1765">
                  <c:v>22.450659132215343</c:v>
                </c:pt>
                <c:pt idx="1766">
                  <c:v>22.437155850078856</c:v>
                </c:pt>
                <c:pt idx="1767">
                  <c:v>22.46623264975555</c:v>
                </c:pt>
                <c:pt idx="1768">
                  <c:v>22.470518173291246</c:v>
                </c:pt>
                <c:pt idx="1769">
                  <c:v>22.46997786314288</c:v>
                </c:pt>
                <c:pt idx="1770">
                  <c:v>22.51040412847388</c:v>
                </c:pt>
                <c:pt idx="1771">
                  <c:v>22.501278748789606</c:v>
                </c:pt>
                <c:pt idx="1772">
                  <c:v>22.503167659505074</c:v>
                </c:pt>
                <c:pt idx="1773">
                  <c:v>22.531718450418001</c:v>
                </c:pt>
                <c:pt idx="1774">
                  <c:v>22.488187785777559</c:v>
                </c:pt>
                <c:pt idx="1775">
                  <c:v>22.474016024637343</c:v>
                </c:pt>
                <c:pt idx="1776">
                  <c:v>22.545248162421004</c:v>
                </c:pt>
                <c:pt idx="1777">
                  <c:v>22.57231359628905</c:v>
                </c:pt>
                <c:pt idx="1778">
                  <c:v>22.465647185293005</c:v>
                </c:pt>
                <c:pt idx="1779">
                  <c:v>22.482998096954354</c:v>
                </c:pt>
                <c:pt idx="1780">
                  <c:v>22.47650036660681</c:v>
                </c:pt>
                <c:pt idx="1781">
                  <c:v>22.490757258822242</c:v>
                </c:pt>
                <c:pt idx="1782">
                  <c:v>22.436935529963396</c:v>
                </c:pt>
                <c:pt idx="1783">
                  <c:v>22.592504977771444</c:v>
                </c:pt>
                <c:pt idx="1784">
                  <c:v>22.598054915258206</c:v>
                </c:pt>
                <c:pt idx="1785">
                  <c:v>22.619450331827785</c:v>
                </c:pt>
                <c:pt idx="1786">
                  <c:v>22.635479701184671</c:v>
                </c:pt>
                <c:pt idx="1787">
                  <c:v>22.634188698011709</c:v>
                </c:pt>
                <c:pt idx="1788">
                  <c:v>22.636714350158655</c:v>
                </c:pt>
                <c:pt idx="1789">
                  <c:v>22.645953401431321</c:v>
                </c:pt>
                <c:pt idx="1790">
                  <c:v>22.656778249646962</c:v>
                </c:pt>
                <c:pt idx="1791">
                  <c:v>22.592389222482833</c:v>
                </c:pt>
                <c:pt idx="1792">
                  <c:v>22.596768763333483</c:v>
                </c:pt>
                <c:pt idx="1793">
                  <c:v>22.598307819775336</c:v>
                </c:pt>
                <c:pt idx="1794">
                  <c:v>22.590334784141685</c:v>
                </c:pt>
                <c:pt idx="1795">
                  <c:v>22.600049439983739</c:v>
                </c:pt>
                <c:pt idx="1796">
                  <c:v>22.60035631004958</c:v>
                </c:pt>
                <c:pt idx="1797">
                  <c:v>22.588560355858153</c:v>
                </c:pt>
                <c:pt idx="1798">
                  <c:v>22.579831804052692</c:v>
                </c:pt>
                <c:pt idx="1799">
                  <c:v>22.591912134431851</c:v>
                </c:pt>
                <c:pt idx="1800">
                  <c:v>22.567509223497289</c:v>
                </c:pt>
                <c:pt idx="1801">
                  <c:v>22.571176046363014</c:v>
                </c:pt>
                <c:pt idx="1802">
                  <c:v>22.560169261550975</c:v>
                </c:pt>
                <c:pt idx="1803">
                  <c:v>22.645749128510854</c:v>
                </c:pt>
                <c:pt idx="1804">
                  <c:v>22.64582996102985</c:v>
                </c:pt>
                <c:pt idx="1805">
                  <c:v>22.616188069147441</c:v>
                </c:pt>
                <c:pt idx="1806">
                  <c:v>22.599074204475798</c:v>
                </c:pt>
                <c:pt idx="1807">
                  <c:v>22.604258207136802</c:v>
                </c:pt>
                <c:pt idx="1808">
                  <c:v>22.614270933948859</c:v>
                </c:pt>
                <c:pt idx="1809">
                  <c:v>22.656602566248672</c:v>
                </c:pt>
                <c:pt idx="1810">
                  <c:v>22.660182012999716</c:v>
                </c:pt>
                <c:pt idx="1811">
                  <c:v>22.644812555465144</c:v>
                </c:pt>
                <c:pt idx="1812">
                  <c:v>22.639945458456552</c:v>
                </c:pt>
                <c:pt idx="1813">
                  <c:v>22.662477481457636</c:v>
                </c:pt>
                <c:pt idx="1814">
                  <c:v>22.614507457007338</c:v>
                </c:pt>
                <c:pt idx="1815">
                  <c:v>22.594604294093084</c:v>
                </c:pt>
                <c:pt idx="1816">
                  <c:v>22.597704433058496</c:v>
                </c:pt>
                <c:pt idx="1817">
                  <c:v>22.637914304775531</c:v>
                </c:pt>
                <c:pt idx="1818">
                  <c:v>22.549890471186487</c:v>
                </c:pt>
                <c:pt idx="1819">
                  <c:v>22.554095509433367</c:v>
                </c:pt>
                <c:pt idx="1820">
                  <c:v>22.544591587505256</c:v>
                </c:pt>
                <c:pt idx="1821">
                  <c:v>22.498681897542237</c:v>
                </c:pt>
                <c:pt idx="1822">
                  <c:v>22.493294225934289</c:v>
                </c:pt>
                <c:pt idx="1823">
                  <c:v>22.482918539325592</c:v>
                </c:pt>
                <c:pt idx="1824">
                  <c:v>22.413181623011941</c:v>
                </c:pt>
                <c:pt idx="1825">
                  <c:v>22.407316627272067</c:v>
                </c:pt>
                <c:pt idx="1826">
                  <c:v>22.401560590193885</c:v>
                </c:pt>
                <c:pt idx="1827">
                  <c:v>22.410462697303817</c:v>
                </c:pt>
                <c:pt idx="1828">
                  <c:v>22.450347518693743</c:v>
                </c:pt>
                <c:pt idx="1829">
                  <c:v>22.434904569409259</c:v>
                </c:pt>
                <c:pt idx="1830">
                  <c:v>22.393070027394778</c:v>
                </c:pt>
                <c:pt idx="1831">
                  <c:v>22.400359378201433</c:v>
                </c:pt>
                <c:pt idx="1832">
                  <c:v>22.391712733699134</c:v>
                </c:pt>
                <c:pt idx="1833">
                  <c:v>22.311707115115315</c:v>
                </c:pt>
                <c:pt idx="1834">
                  <c:v>22.283721162787355</c:v>
                </c:pt>
                <c:pt idx="1835">
                  <c:v>22.292949998593443</c:v>
                </c:pt>
                <c:pt idx="1836">
                  <c:v>22.294854405659667</c:v>
                </c:pt>
                <c:pt idx="1837">
                  <c:v>22.301302292695606</c:v>
                </c:pt>
                <c:pt idx="1838">
                  <c:v>22.288769700075946</c:v>
                </c:pt>
                <c:pt idx="1839">
                  <c:v>22.301731327853737</c:v>
                </c:pt>
                <c:pt idx="1840">
                  <c:v>22.330243723484507</c:v>
                </c:pt>
                <c:pt idx="1841">
                  <c:v>22.330299739125735</c:v>
                </c:pt>
                <c:pt idx="1842">
                  <c:v>22.315904179482018</c:v>
                </c:pt>
                <c:pt idx="1843">
                  <c:v>22.281189615847754</c:v>
                </c:pt>
                <c:pt idx="1844">
                  <c:v>22.321108042779603</c:v>
                </c:pt>
                <c:pt idx="1845">
                  <c:v>22.333495176011951</c:v>
                </c:pt>
                <c:pt idx="1846">
                  <c:v>22.333948795213345</c:v>
                </c:pt>
                <c:pt idx="1847">
                  <c:v>22.245133187560391</c:v>
                </c:pt>
                <c:pt idx="1848">
                  <c:v>22.334304781902606</c:v>
                </c:pt>
                <c:pt idx="1849">
                  <c:v>22.452988962601687</c:v>
                </c:pt>
                <c:pt idx="1850">
                  <c:v>22.431231751758069</c:v>
                </c:pt>
                <c:pt idx="1851">
                  <c:v>22.468171939632498</c:v>
                </c:pt>
                <c:pt idx="1852">
                  <c:v>22.432284249731975</c:v>
                </c:pt>
                <c:pt idx="1853">
                  <c:v>22.462057688394435</c:v>
                </c:pt>
                <c:pt idx="1854">
                  <c:v>22.515356070223007</c:v>
                </c:pt>
                <c:pt idx="1855">
                  <c:v>22.503788202910872</c:v>
                </c:pt>
                <c:pt idx="1856">
                  <c:v>22.408603129107153</c:v>
                </c:pt>
                <c:pt idx="1857">
                  <c:v>22.308148906347732</c:v>
                </c:pt>
                <c:pt idx="1858">
                  <c:v>22.259012951935592</c:v>
                </c:pt>
                <c:pt idx="1859">
                  <c:v>22.303504336450576</c:v>
                </c:pt>
                <c:pt idx="1860">
                  <c:v>22.260891555872181</c:v>
                </c:pt>
                <c:pt idx="1861">
                  <c:v>22.226927094371955</c:v>
                </c:pt>
                <c:pt idx="1862">
                  <c:v>22.19709268084323</c:v>
                </c:pt>
                <c:pt idx="1863">
                  <c:v>22.166410311728324</c:v>
                </c:pt>
                <c:pt idx="1864">
                  <c:v>22.163850019889267</c:v>
                </c:pt>
                <c:pt idx="1865">
                  <c:v>22.155026053722889</c:v>
                </c:pt>
                <c:pt idx="1866">
                  <c:v>22.136999265687095</c:v>
                </c:pt>
                <c:pt idx="1867">
                  <c:v>22.125202765691089</c:v>
                </c:pt>
                <c:pt idx="1868">
                  <c:v>22.097810071858479</c:v>
                </c:pt>
                <c:pt idx="1869">
                  <c:v>22.107928403982648</c:v>
                </c:pt>
                <c:pt idx="1870">
                  <c:v>22.083534006776848</c:v>
                </c:pt>
                <c:pt idx="1871">
                  <c:v>22.079915854623977</c:v>
                </c:pt>
                <c:pt idx="1872">
                  <c:v>22.111234162714403</c:v>
                </c:pt>
                <c:pt idx="1873">
                  <c:v>22.0766101640511</c:v>
                </c:pt>
                <c:pt idx="1874">
                  <c:v>22.045269792250199</c:v>
                </c:pt>
                <c:pt idx="1875">
                  <c:v>22.038880887093807</c:v>
                </c:pt>
                <c:pt idx="1876">
                  <c:v>22.028015219962473</c:v>
                </c:pt>
                <c:pt idx="1877">
                  <c:v>22.010150262593083</c:v>
                </c:pt>
                <c:pt idx="1878">
                  <c:v>22.019753075231488</c:v>
                </c:pt>
                <c:pt idx="1879">
                  <c:v>22.009101122984831</c:v>
                </c:pt>
                <c:pt idx="1880">
                  <c:v>22.002683025379724</c:v>
                </c:pt>
                <c:pt idx="1881">
                  <c:v>21.996645929311978</c:v>
                </c:pt>
                <c:pt idx="1882">
                  <c:v>21.999303912513518</c:v>
                </c:pt>
                <c:pt idx="1883">
                  <c:v>22.012145611884829</c:v>
                </c:pt>
                <c:pt idx="1884">
                  <c:v>21.987392571449714</c:v>
                </c:pt>
                <c:pt idx="1885">
                  <c:v>21.981120276815677</c:v>
                </c:pt>
                <c:pt idx="1886">
                  <c:v>21.981773623740317</c:v>
                </c:pt>
                <c:pt idx="1887">
                  <c:v>21.973994789899507</c:v>
                </c:pt>
                <c:pt idx="1888">
                  <c:v>21.974989595573742</c:v>
                </c:pt>
                <c:pt idx="1889">
                  <c:v>21.968461793603424</c:v>
                </c:pt>
                <c:pt idx="1890">
                  <c:v>21.970725586051703</c:v>
                </c:pt>
                <c:pt idx="1891">
                  <c:v>21.981662014588775</c:v>
                </c:pt>
                <c:pt idx="1892">
                  <c:v>21.952789498471731</c:v>
                </c:pt>
                <c:pt idx="1893">
                  <c:v>21.958300279661191</c:v>
                </c:pt>
                <c:pt idx="1894">
                  <c:v>21.962075677858497</c:v>
                </c:pt>
                <c:pt idx="1895">
                  <c:v>21.956609786022526</c:v>
                </c:pt>
                <c:pt idx="1896">
                  <c:v>21.938338661101717</c:v>
                </c:pt>
                <c:pt idx="1897">
                  <c:v>21.940212640984566</c:v>
                </c:pt>
                <c:pt idx="1898">
                  <c:v>21.9230973632834</c:v>
                </c:pt>
                <c:pt idx="1899">
                  <c:v>21.942905390842121</c:v>
                </c:pt>
                <c:pt idx="1900">
                  <c:v>21.946479800468424</c:v>
                </c:pt>
                <c:pt idx="1901">
                  <c:v>21.950277934807634</c:v>
                </c:pt>
                <c:pt idx="1902">
                  <c:v>21.950144899908206</c:v>
                </c:pt>
                <c:pt idx="1903">
                  <c:v>21.931901697728073</c:v>
                </c:pt>
                <c:pt idx="1904">
                  <c:v>21.93755867435954</c:v>
                </c:pt>
                <c:pt idx="1905">
                  <c:v>21.939670203028982</c:v>
                </c:pt>
                <c:pt idx="1906">
                  <c:v>21.937676844293961</c:v>
                </c:pt>
                <c:pt idx="1907">
                  <c:v>21.962277224288581</c:v>
                </c:pt>
                <c:pt idx="1908">
                  <c:v>21.980878297303232</c:v>
                </c:pt>
                <c:pt idx="1909">
                  <c:v>21.971873252618344</c:v>
                </c:pt>
                <c:pt idx="1910">
                  <c:v>21.971463063894216</c:v>
                </c:pt>
                <c:pt idx="1911">
                  <c:v>21.993791174705496</c:v>
                </c:pt>
                <c:pt idx="1912">
                  <c:v>21.978948647649698</c:v>
                </c:pt>
                <c:pt idx="1913">
                  <c:v>21.979402044546923</c:v>
                </c:pt>
                <c:pt idx="1914">
                  <c:v>21.958586453742981</c:v>
                </c:pt>
                <c:pt idx="1915">
                  <c:v>21.938099723906134</c:v>
                </c:pt>
                <c:pt idx="1916">
                  <c:v>21.920067852254782</c:v>
                </c:pt>
                <c:pt idx="1917">
                  <c:v>21.930308073145067</c:v>
                </c:pt>
                <c:pt idx="1918">
                  <c:v>21.92327168948761</c:v>
                </c:pt>
                <c:pt idx="1919">
                  <c:v>21.934929079477577</c:v>
                </c:pt>
                <c:pt idx="1920">
                  <c:v>21.927394453659474</c:v>
                </c:pt>
                <c:pt idx="1921">
                  <c:v>21.930652716245707</c:v>
                </c:pt>
                <c:pt idx="1922">
                  <c:v>21.940527798572681</c:v>
                </c:pt>
                <c:pt idx="1923">
                  <c:v>21.908621238444084</c:v>
                </c:pt>
                <c:pt idx="1924">
                  <c:v>21.913603825853841</c:v>
                </c:pt>
                <c:pt idx="1925">
                  <c:v>21.89789943035446</c:v>
                </c:pt>
                <c:pt idx="1926">
                  <c:v>21.848421904730305</c:v>
                </c:pt>
                <c:pt idx="1927">
                  <c:v>21.924070305869773</c:v>
                </c:pt>
                <c:pt idx="1928">
                  <c:v>21.932400843686942</c:v>
                </c:pt>
                <c:pt idx="1929">
                  <c:v>21.941456807424476</c:v>
                </c:pt>
                <c:pt idx="1930">
                  <c:v>21.952802696511593</c:v>
                </c:pt>
                <c:pt idx="1931">
                  <c:v>21.916643081451095</c:v>
                </c:pt>
                <c:pt idx="1932">
                  <c:v>21.874434804344514</c:v>
                </c:pt>
                <c:pt idx="1933">
                  <c:v>22.043216424808772</c:v>
                </c:pt>
                <c:pt idx="1934">
                  <c:v>22.046527986538138</c:v>
                </c:pt>
                <c:pt idx="1935">
                  <c:v>22.057832581981213</c:v>
                </c:pt>
                <c:pt idx="1936">
                  <c:v>22.074326510961352</c:v>
                </c:pt>
                <c:pt idx="1937">
                  <c:v>22.067813552709989</c:v>
                </c:pt>
                <c:pt idx="1938">
                  <c:v>22.080518146831171</c:v>
                </c:pt>
                <c:pt idx="1939">
                  <c:v>22.092450911204356</c:v>
                </c:pt>
                <c:pt idx="1940">
                  <c:v>22.067958688170275</c:v>
                </c:pt>
                <c:pt idx="1941">
                  <c:v>22.072990448992986</c:v>
                </c:pt>
                <c:pt idx="1942">
                  <c:v>22.05420807668229</c:v>
                </c:pt>
                <c:pt idx="1943">
                  <c:v>22.120647782586524</c:v>
                </c:pt>
                <c:pt idx="1944">
                  <c:v>22.118645708726905</c:v>
                </c:pt>
                <c:pt idx="1945">
                  <c:v>22.130310113027413</c:v>
                </c:pt>
                <c:pt idx="1946">
                  <c:v>22.140466486321493</c:v>
                </c:pt>
                <c:pt idx="1947">
                  <c:v>22.129300064317285</c:v>
                </c:pt>
                <c:pt idx="1948">
                  <c:v>22.129871445875978</c:v>
                </c:pt>
                <c:pt idx="1949">
                  <c:v>22.126936341283049</c:v>
                </c:pt>
                <c:pt idx="1950">
                  <c:v>22.137011346325117</c:v>
                </c:pt>
                <c:pt idx="1951">
                  <c:v>22.149455205361914</c:v>
                </c:pt>
                <c:pt idx="1952">
                  <c:v>22.154826411577208</c:v>
                </c:pt>
                <c:pt idx="1953">
                  <c:v>22.173544163260139</c:v>
                </c:pt>
                <c:pt idx="1954">
                  <c:v>22.16997423970983</c:v>
                </c:pt>
                <c:pt idx="1955">
                  <c:v>22.165932390799881</c:v>
                </c:pt>
                <c:pt idx="1956">
                  <c:v>22.152617952019355</c:v>
                </c:pt>
                <c:pt idx="1957">
                  <c:v>22.151654191496299</c:v>
                </c:pt>
                <c:pt idx="1958">
                  <c:v>22.107213529180985</c:v>
                </c:pt>
                <c:pt idx="1959">
                  <c:v>22.110406647901282</c:v>
                </c:pt>
                <c:pt idx="1960">
                  <c:v>22.106128219321938</c:v>
                </c:pt>
                <c:pt idx="1961">
                  <c:v>22.114767665800574</c:v>
                </c:pt>
                <c:pt idx="1962">
                  <c:v>22.100671185946883</c:v>
                </c:pt>
                <c:pt idx="1963">
                  <c:v>22.107908268849549</c:v>
                </c:pt>
                <c:pt idx="1964">
                  <c:v>22.117373298845528</c:v>
                </c:pt>
                <c:pt idx="1965">
                  <c:v>22.111632867241802</c:v>
                </c:pt>
                <c:pt idx="1966">
                  <c:v>22.13758655103145</c:v>
                </c:pt>
                <c:pt idx="1967">
                  <c:v>22.143659116548253</c:v>
                </c:pt>
                <c:pt idx="1968">
                  <c:v>22.160322902196935</c:v>
                </c:pt>
                <c:pt idx="1969">
                  <c:v>22.222432029576442</c:v>
                </c:pt>
                <c:pt idx="1970">
                  <c:v>22.16415503304075</c:v>
                </c:pt>
                <c:pt idx="1971">
                  <c:v>22.135046507858352</c:v>
                </c:pt>
                <c:pt idx="1972">
                  <c:v>22.077567843945339</c:v>
                </c:pt>
                <c:pt idx="1973">
                  <c:v>22.080652704674453</c:v>
                </c:pt>
                <c:pt idx="1974">
                  <c:v>22.065080227728341</c:v>
                </c:pt>
                <c:pt idx="1975">
                  <c:v>22.074809554825563</c:v>
                </c:pt>
                <c:pt idx="1976">
                  <c:v>22.082504520454052</c:v>
                </c:pt>
                <c:pt idx="1977">
                  <c:v>22.04166115439337</c:v>
                </c:pt>
                <c:pt idx="1978">
                  <c:v>22.024275316379509</c:v>
                </c:pt>
                <c:pt idx="1979">
                  <c:v>22.018748591304405</c:v>
                </c:pt>
                <c:pt idx="1980">
                  <c:v>22.03133358344537</c:v>
                </c:pt>
                <c:pt idx="1981">
                  <c:v>22.053370517022191</c:v>
                </c:pt>
                <c:pt idx="1982">
                  <c:v>22.025434429521805</c:v>
                </c:pt>
                <c:pt idx="1983">
                  <c:v>21.995162914373527</c:v>
                </c:pt>
                <c:pt idx="1984">
                  <c:v>22.004789442093266</c:v>
                </c:pt>
                <c:pt idx="1985">
                  <c:v>21.969934367893117</c:v>
                </c:pt>
                <c:pt idx="1986">
                  <c:v>21.967109819030785</c:v>
                </c:pt>
                <c:pt idx="1987">
                  <c:v>21.958988777873788</c:v>
                </c:pt>
                <c:pt idx="1988">
                  <c:v>21.974122775305851</c:v>
                </c:pt>
                <c:pt idx="1989">
                  <c:v>21.985413702514236</c:v>
                </c:pt>
                <c:pt idx="1990">
                  <c:v>21.974083502893514</c:v>
                </c:pt>
                <c:pt idx="1991">
                  <c:v>21.979101628181091</c:v>
                </c:pt>
                <c:pt idx="1992">
                  <c:v>21.975690054604403</c:v>
                </c:pt>
                <c:pt idx="1993">
                  <c:v>21.992480121193275</c:v>
                </c:pt>
                <c:pt idx="1994">
                  <c:v>21.988009145809453</c:v>
                </c:pt>
                <c:pt idx="1995">
                  <c:v>22.001602836869331</c:v>
                </c:pt>
                <c:pt idx="1996">
                  <c:v>21.941398716468068</c:v>
                </c:pt>
                <c:pt idx="1997">
                  <c:v>21.922889606985407</c:v>
                </c:pt>
                <c:pt idx="1998">
                  <c:v>21.924813873761504</c:v>
                </c:pt>
                <c:pt idx="1999">
                  <c:v>21.910689164605795</c:v>
                </c:pt>
                <c:pt idx="2000">
                  <c:v>21.909452886774599</c:v>
                </c:pt>
                <c:pt idx="2001">
                  <c:v>21.904868853090552</c:v>
                </c:pt>
                <c:pt idx="2002">
                  <c:v>21.907987858765711</c:v>
                </c:pt>
                <c:pt idx="2003">
                  <c:v>21.905120173951317</c:v>
                </c:pt>
                <c:pt idx="2004">
                  <c:v>21.881125033767777</c:v>
                </c:pt>
                <c:pt idx="2005">
                  <c:v>21.888660899866231</c:v>
                </c:pt>
                <c:pt idx="2006">
                  <c:v>21.886439350781323</c:v>
                </c:pt>
                <c:pt idx="2007">
                  <c:v>21.880883300226763</c:v>
                </c:pt>
                <c:pt idx="2008">
                  <c:v>21.888091849739642</c:v>
                </c:pt>
                <c:pt idx="2009">
                  <c:v>21.888320657378209</c:v>
                </c:pt>
                <c:pt idx="2010">
                  <c:v>21.878970598398958</c:v>
                </c:pt>
                <c:pt idx="2011">
                  <c:v>21.905987428871445</c:v>
                </c:pt>
                <c:pt idx="2012">
                  <c:v>21.920171181627286</c:v>
                </c:pt>
                <c:pt idx="2013">
                  <c:v>21.936368127316587</c:v>
                </c:pt>
                <c:pt idx="2014">
                  <c:v>21.937407860976666</c:v>
                </c:pt>
                <c:pt idx="2015">
                  <c:v>21.938216257380795</c:v>
                </c:pt>
                <c:pt idx="2016">
                  <c:v>21.93625468770438</c:v>
                </c:pt>
                <c:pt idx="2017">
                  <c:v>21.936876188215212</c:v>
                </c:pt>
                <c:pt idx="2018">
                  <c:v>21.952153032729704</c:v>
                </c:pt>
                <c:pt idx="2019">
                  <c:v>21.944605619048289</c:v>
                </c:pt>
                <c:pt idx="2020">
                  <c:v>21.950083118678499</c:v>
                </c:pt>
                <c:pt idx="2021">
                  <c:v>21.929794702787412</c:v>
                </c:pt>
                <c:pt idx="2022">
                  <c:v>21.923716162850464</c:v>
                </c:pt>
                <c:pt idx="2023">
                  <c:v>21.91395371268235</c:v>
                </c:pt>
                <c:pt idx="2024">
                  <c:v>21.91763709376789</c:v>
                </c:pt>
                <c:pt idx="2025">
                  <c:v>21.93475018346081</c:v>
                </c:pt>
                <c:pt idx="2026">
                  <c:v>21.929577060901867</c:v>
                </c:pt>
                <c:pt idx="2027">
                  <c:v>21.936411045626009</c:v>
                </c:pt>
                <c:pt idx="2028">
                  <c:v>21.9338937844886</c:v>
                </c:pt>
                <c:pt idx="2029">
                  <c:v>21.931938036480471</c:v>
                </c:pt>
                <c:pt idx="2030">
                  <c:v>21.955292578049253</c:v>
                </c:pt>
                <c:pt idx="2031">
                  <c:v>21.955195804778604</c:v>
                </c:pt>
                <c:pt idx="2032">
                  <c:v>21.948629173058443</c:v>
                </c:pt>
                <c:pt idx="2033">
                  <c:v>21.956569659137969</c:v>
                </c:pt>
                <c:pt idx="2034">
                  <c:v>21.963229575672951</c:v>
                </c:pt>
                <c:pt idx="2035">
                  <c:v>21.932837139081066</c:v>
                </c:pt>
                <c:pt idx="2036">
                  <c:v>21.899797522872401</c:v>
                </c:pt>
                <c:pt idx="2037">
                  <c:v>21.927622363837987</c:v>
                </c:pt>
                <c:pt idx="2038">
                  <c:v>21.939784837690159</c:v>
                </c:pt>
                <c:pt idx="2039">
                  <c:v>21.945763784622027</c:v>
                </c:pt>
                <c:pt idx="2040">
                  <c:v>21.924823782283127</c:v>
                </c:pt>
                <c:pt idx="2041">
                  <c:v>21.912632593429393</c:v>
                </c:pt>
                <c:pt idx="2042">
                  <c:v>21.92764074465455</c:v>
                </c:pt>
                <c:pt idx="2043">
                  <c:v>21.881253335142766</c:v>
                </c:pt>
                <c:pt idx="2044">
                  <c:v>21.880496707766302</c:v>
                </c:pt>
                <c:pt idx="2045">
                  <c:v>21.888071471098275</c:v>
                </c:pt>
                <c:pt idx="2046">
                  <c:v>21.857356610890797</c:v>
                </c:pt>
                <c:pt idx="2047">
                  <c:v>21.883694527275996</c:v>
                </c:pt>
                <c:pt idx="2048">
                  <c:v>21.905299850442528</c:v>
                </c:pt>
                <c:pt idx="2049">
                  <c:v>21.924227915535578</c:v>
                </c:pt>
                <c:pt idx="2050">
                  <c:v>21.915009982197645</c:v>
                </c:pt>
                <c:pt idx="2051">
                  <c:v>21.919505598972041</c:v>
                </c:pt>
                <c:pt idx="2052">
                  <c:v>21.875539650641969</c:v>
                </c:pt>
                <c:pt idx="2053">
                  <c:v>21.868077989354845</c:v>
                </c:pt>
                <c:pt idx="2054">
                  <c:v>21.868330357563032</c:v>
                </c:pt>
                <c:pt idx="2055">
                  <c:v>21.865323179419658</c:v>
                </c:pt>
                <c:pt idx="2056">
                  <c:v>21.890400867734705</c:v>
                </c:pt>
                <c:pt idx="2057">
                  <c:v>21.867224769369454</c:v>
                </c:pt>
                <c:pt idx="2058">
                  <c:v>21.850952802346914</c:v>
                </c:pt>
                <c:pt idx="2059">
                  <c:v>21.876509405148308</c:v>
                </c:pt>
                <c:pt idx="2060">
                  <c:v>21.926541723386151</c:v>
                </c:pt>
                <c:pt idx="2061">
                  <c:v>21.927443481422962</c:v>
                </c:pt>
                <c:pt idx="2062">
                  <c:v>21.920698407945082</c:v>
                </c:pt>
                <c:pt idx="2063">
                  <c:v>21.953735748088452</c:v>
                </c:pt>
                <c:pt idx="2064">
                  <c:v>21.961522687506154</c:v>
                </c:pt>
                <c:pt idx="2065">
                  <c:v>21.997283316528264</c:v>
                </c:pt>
                <c:pt idx="2066">
                  <c:v>22.003019840252577</c:v>
                </c:pt>
                <c:pt idx="2067">
                  <c:v>22.021133663516071</c:v>
                </c:pt>
                <c:pt idx="2068">
                  <c:v>21.993040864002825</c:v>
                </c:pt>
                <c:pt idx="2069">
                  <c:v>21.99625600255666</c:v>
                </c:pt>
                <c:pt idx="2070">
                  <c:v>21.991263254465203</c:v>
                </c:pt>
                <c:pt idx="2071">
                  <c:v>21.965230593868085</c:v>
                </c:pt>
                <c:pt idx="2072">
                  <c:v>21.954938609440617</c:v>
                </c:pt>
                <c:pt idx="2073">
                  <c:v>21.969373230755274</c:v>
                </c:pt>
                <c:pt idx="2074">
                  <c:v>21.947261360665486</c:v>
                </c:pt>
                <c:pt idx="2075">
                  <c:v>21.988364425265107</c:v>
                </c:pt>
                <c:pt idx="2076">
                  <c:v>21.964716592607687</c:v>
                </c:pt>
                <c:pt idx="2077">
                  <c:v>21.973080935520464</c:v>
                </c:pt>
                <c:pt idx="2078">
                  <c:v>21.961475776023789</c:v>
                </c:pt>
                <c:pt idx="2079">
                  <c:v>21.961655901585303</c:v>
                </c:pt>
                <c:pt idx="2080">
                  <c:v>22.039042812560595</c:v>
                </c:pt>
                <c:pt idx="2081">
                  <c:v>22.046703912308811</c:v>
                </c:pt>
                <c:pt idx="2082">
                  <c:v>22.017338637679853</c:v>
                </c:pt>
                <c:pt idx="2083">
                  <c:v>22.023868634212629</c:v>
                </c:pt>
                <c:pt idx="2084">
                  <c:v>22.020297671022874</c:v>
                </c:pt>
                <c:pt idx="2085">
                  <c:v>22.001541995421732</c:v>
                </c:pt>
                <c:pt idx="2086">
                  <c:v>22.10443930230468</c:v>
                </c:pt>
                <c:pt idx="2087">
                  <c:v>22.125519383045631</c:v>
                </c:pt>
                <c:pt idx="2088">
                  <c:v>22.111023402636881</c:v>
                </c:pt>
                <c:pt idx="2089">
                  <c:v>22.097938045890242</c:v>
                </c:pt>
                <c:pt idx="2090">
                  <c:v>22.105789682249483</c:v>
                </c:pt>
                <c:pt idx="2091">
                  <c:v>22.139531819034758</c:v>
                </c:pt>
                <c:pt idx="2092">
                  <c:v>22.142311084077221</c:v>
                </c:pt>
                <c:pt idx="2093">
                  <c:v>22.127186038653029</c:v>
                </c:pt>
                <c:pt idx="2094">
                  <c:v>22.119392047592108</c:v>
                </c:pt>
                <c:pt idx="2095">
                  <c:v>22.066803706922293</c:v>
                </c:pt>
                <c:pt idx="2096">
                  <c:v>22.070385167693999</c:v>
                </c:pt>
                <c:pt idx="2097">
                  <c:v>22.058908754453661</c:v>
                </c:pt>
                <c:pt idx="2098">
                  <c:v>22.06938072969113</c:v>
                </c:pt>
                <c:pt idx="2099">
                  <c:v>22.058878878397326</c:v>
                </c:pt>
                <c:pt idx="2100">
                  <c:v>22.091924498299271</c:v>
                </c:pt>
                <c:pt idx="2101">
                  <c:v>22.068802254040126</c:v>
                </c:pt>
                <c:pt idx="2102">
                  <c:v>22.010132537414677</c:v>
                </c:pt>
                <c:pt idx="2103">
                  <c:v>21.987758339134611</c:v>
                </c:pt>
                <c:pt idx="2104">
                  <c:v>21.988162748248783</c:v>
                </c:pt>
                <c:pt idx="2105">
                  <c:v>21.914415163780212</c:v>
                </c:pt>
                <c:pt idx="2106">
                  <c:v>21.919159780270213</c:v>
                </c:pt>
                <c:pt idx="2107">
                  <c:v>21.925705126873979</c:v>
                </c:pt>
                <c:pt idx="2108">
                  <c:v>21.922118375406011</c:v>
                </c:pt>
                <c:pt idx="2109">
                  <c:v>21.911876783027495</c:v>
                </c:pt>
                <c:pt idx="2110">
                  <c:v>21.94853837276472</c:v>
                </c:pt>
                <c:pt idx="2111">
                  <c:v>21.948016669230949</c:v>
                </c:pt>
                <c:pt idx="2112">
                  <c:v>21.932719071334944</c:v>
                </c:pt>
                <c:pt idx="2113">
                  <c:v>21.907821433628897</c:v>
                </c:pt>
                <c:pt idx="2114">
                  <c:v>21.940490467580961</c:v>
                </c:pt>
                <c:pt idx="2115">
                  <c:v>21.903391337268538</c:v>
                </c:pt>
                <c:pt idx="2116">
                  <c:v>21.900380302492518</c:v>
                </c:pt>
                <c:pt idx="2117">
                  <c:v>21.994418460267273</c:v>
                </c:pt>
                <c:pt idx="2118">
                  <c:v>21.90879612570685</c:v>
                </c:pt>
                <c:pt idx="2119">
                  <c:v>21.847651054086906</c:v>
                </c:pt>
                <c:pt idx="2120">
                  <c:v>21.83346819897011</c:v>
                </c:pt>
                <c:pt idx="2121">
                  <c:v>21.839505599691616</c:v>
                </c:pt>
                <c:pt idx="2122">
                  <c:v>21.83870326062009</c:v>
                </c:pt>
                <c:pt idx="2123">
                  <c:v>21.853104053344289</c:v>
                </c:pt>
                <c:pt idx="2124">
                  <c:v>21.8732383447282</c:v>
                </c:pt>
                <c:pt idx="2125">
                  <c:v>21.846708315072842</c:v>
                </c:pt>
                <c:pt idx="2126">
                  <c:v>21.820398851991921</c:v>
                </c:pt>
                <c:pt idx="2127">
                  <c:v>21.864147490945239</c:v>
                </c:pt>
                <c:pt idx="2128">
                  <c:v>21.868235369837628</c:v>
                </c:pt>
                <c:pt idx="2129">
                  <c:v>21.920667778602027</c:v>
                </c:pt>
                <c:pt idx="2130">
                  <c:v>21.864795818448236</c:v>
                </c:pt>
                <c:pt idx="2131">
                  <c:v>21.820501395447895</c:v>
                </c:pt>
                <c:pt idx="2132">
                  <c:v>21.872042018591461</c:v>
                </c:pt>
                <c:pt idx="2133">
                  <c:v>21.893661987893353</c:v>
                </c:pt>
                <c:pt idx="2134">
                  <c:v>21.900937273597492</c:v>
                </c:pt>
                <c:pt idx="2135">
                  <c:v>22.016728043379942</c:v>
                </c:pt>
                <c:pt idx="2136">
                  <c:v>22.050610918747218</c:v>
                </c:pt>
                <c:pt idx="2137">
                  <c:v>21.976797765860454</c:v>
                </c:pt>
                <c:pt idx="2138">
                  <c:v>21.954981993929668</c:v>
                </c:pt>
                <c:pt idx="2139">
                  <c:v>21.888578841853153</c:v>
                </c:pt>
                <c:pt idx="2140">
                  <c:v>21.890558051433661</c:v>
                </c:pt>
                <c:pt idx="2141">
                  <c:v>21.865424957855502</c:v>
                </c:pt>
                <c:pt idx="2142">
                  <c:v>21.792436743181668</c:v>
                </c:pt>
                <c:pt idx="2143">
                  <c:v>21.815425909236133</c:v>
                </c:pt>
                <c:pt idx="2144">
                  <c:v>21.788237943320102</c:v>
                </c:pt>
                <c:pt idx="2145">
                  <c:v>21.732914681172119</c:v>
                </c:pt>
                <c:pt idx="2146">
                  <c:v>21.770812357422315</c:v>
                </c:pt>
                <c:pt idx="2147">
                  <c:v>21.793162736182826</c:v>
                </c:pt>
                <c:pt idx="2148">
                  <c:v>21.603117204314138</c:v>
                </c:pt>
                <c:pt idx="2149">
                  <c:v>21.846558635303101</c:v>
                </c:pt>
                <c:pt idx="2150">
                  <c:v>22.027486042539454</c:v>
                </c:pt>
                <c:pt idx="2151">
                  <c:v>22.027741884552324</c:v>
                </c:pt>
                <c:pt idx="2152">
                  <c:v>22.054892966549222</c:v>
                </c:pt>
                <c:pt idx="2153">
                  <c:v>22.111857582394169</c:v>
                </c:pt>
                <c:pt idx="2154">
                  <c:v>22.083312838723888</c:v>
                </c:pt>
                <c:pt idx="2155">
                  <c:v>22.128399262972767</c:v>
                </c:pt>
                <c:pt idx="2156">
                  <c:v>22.094005073313642</c:v>
                </c:pt>
                <c:pt idx="2157">
                  <c:v>22.049106635773761</c:v>
                </c:pt>
                <c:pt idx="2158">
                  <c:v>22.005462025175557</c:v>
                </c:pt>
                <c:pt idx="2159">
                  <c:v>22.086480330025715</c:v>
                </c:pt>
                <c:pt idx="2160">
                  <c:v>22.18698741690773</c:v>
                </c:pt>
                <c:pt idx="2161">
                  <c:v>22.182987636194881</c:v>
                </c:pt>
                <c:pt idx="2162">
                  <c:v>22.201211689565469</c:v>
                </c:pt>
                <c:pt idx="2163">
                  <c:v>22.168542297146306</c:v>
                </c:pt>
                <c:pt idx="2164">
                  <c:v>22.176674174609104</c:v>
                </c:pt>
                <c:pt idx="2165">
                  <c:v>22.188896366927004</c:v>
                </c:pt>
                <c:pt idx="2166">
                  <c:v>22.185294528311985</c:v>
                </c:pt>
                <c:pt idx="2167">
                  <c:v>22.226070749299367</c:v>
                </c:pt>
                <c:pt idx="2168">
                  <c:v>22.194274489223229</c:v>
                </c:pt>
                <c:pt idx="2169">
                  <c:v>22.206558320581816</c:v>
                </c:pt>
                <c:pt idx="2170">
                  <c:v>22.245887136985719</c:v>
                </c:pt>
                <c:pt idx="2171">
                  <c:v>22.232911376776656</c:v>
                </c:pt>
                <c:pt idx="2172">
                  <c:v>22.199368239878265</c:v>
                </c:pt>
                <c:pt idx="2173">
                  <c:v>22.226999751867449</c:v>
                </c:pt>
                <c:pt idx="2174">
                  <c:v>22.190276911404279</c:v>
                </c:pt>
                <c:pt idx="2175">
                  <c:v>22.175047147175725</c:v>
                </c:pt>
                <c:pt idx="2176">
                  <c:v>22.196224454238106</c:v>
                </c:pt>
                <c:pt idx="2177">
                  <c:v>22.221620596008211</c:v>
                </c:pt>
                <c:pt idx="2178">
                  <c:v>22.276075297527917</c:v>
                </c:pt>
                <c:pt idx="2179">
                  <c:v>22.301371906998053</c:v>
                </c:pt>
                <c:pt idx="2180">
                  <c:v>22.281726002375791</c:v>
                </c:pt>
                <c:pt idx="2181">
                  <c:v>22.292697777711453</c:v>
                </c:pt>
                <c:pt idx="2182">
                  <c:v>22.279335761531925</c:v>
                </c:pt>
                <c:pt idx="2183">
                  <c:v>22.277020154413314</c:v>
                </c:pt>
                <c:pt idx="2184">
                  <c:v>22.285986100052316</c:v>
                </c:pt>
                <c:pt idx="2185">
                  <c:v>22.319631108098559</c:v>
                </c:pt>
                <c:pt idx="2186">
                  <c:v>22.355623613126571</c:v>
                </c:pt>
                <c:pt idx="2187">
                  <c:v>22.349562708574869</c:v>
                </c:pt>
                <c:pt idx="2188">
                  <c:v>22.359702560021262</c:v>
                </c:pt>
                <c:pt idx="2189">
                  <c:v>22.334568912853463</c:v>
                </c:pt>
                <c:pt idx="2190">
                  <c:v>22.352659664934585</c:v>
                </c:pt>
                <c:pt idx="2191">
                  <c:v>22.371110502363901</c:v>
                </c:pt>
                <c:pt idx="2192">
                  <c:v>22.361785970860463</c:v>
                </c:pt>
                <c:pt idx="2193">
                  <c:v>22.359578506157678</c:v>
                </c:pt>
                <c:pt idx="2194">
                  <c:v>22.352149095319543</c:v>
                </c:pt>
                <c:pt idx="2195">
                  <c:v>22.356781507030956</c:v>
                </c:pt>
                <c:pt idx="2196">
                  <c:v>22.335235515602584</c:v>
                </c:pt>
                <c:pt idx="2197">
                  <c:v>22.328587503866849</c:v>
                </c:pt>
                <c:pt idx="2198">
                  <c:v>22.353038107967667</c:v>
                </c:pt>
                <c:pt idx="2199">
                  <c:v>22.353184966695729</c:v>
                </c:pt>
                <c:pt idx="2200">
                  <c:v>22.328124848687942</c:v>
                </c:pt>
                <c:pt idx="2201">
                  <c:v>22.287061822684617</c:v>
                </c:pt>
                <c:pt idx="2202">
                  <c:v>22.280465212578065</c:v>
                </c:pt>
                <c:pt idx="2203">
                  <c:v>22.297649275085455</c:v>
                </c:pt>
                <c:pt idx="2204">
                  <c:v>22.353511956584637</c:v>
                </c:pt>
                <c:pt idx="2205">
                  <c:v>22.343326144686852</c:v>
                </c:pt>
                <c:pt idx="2206">
                  <c:v>22.378813893193339</c:v>
                </c:pt>
                <c:pt idx="2207">
                  <c:v>22.384981240731982</c:v>
                </c:pt>
                <c:pt idx="2208">
                  <c:v>22.353476461351246</c:v>
                </c:pt>
                <c:pt idx="2209">
                  <c:v>22.404267174746831</c:v>
                </c:pt>
                <c:pt idx="2210">
                  <c:v>22.462809495186388</c:v>
                </c:pt>
                <c:pt idx="2211">
                  <c:v>22.464144070210743</c:v>
                </c:pt>
                <c:pt idx="2212">
                  <c:v>22.323907979036317</c:v>
                </c:pt>
                <c:pt idx="2213">
                  <c:v>22.3184992368259</c:v>
                </c:pt>
                <c:pt idx="2214">
                  <c:v>22.313036273359746</c:v>
                </c:pt>
                <c:pt idx="2215">
                  <c:v>22.257461085679186</c:v>
                </c:pt>
                <c:pt idx="2216">
                  <c:v>22.250815089511832</c:v>
                </c:pt>
                <c:pt idx="2217">
                  <c:v>22.272077110891203</c:v>
                </c:pt>
                <c:pt idx="2218">
                  <c:v>22.241254391462789</c:v>
                </c:pt>
                <c:pt idx="2219">
                  <c:v>22.213626817258746</c:v>
                </c:pt>
                <c:pt idx="2220">
                  <c:v>22.200059958458162</c:v>
                </c:pt>
                <c:pt idx="2221">
                  <c:v>22.196975005784797</c:v>
                </c:pt>
                <c:pt idx="2222">
                  <c:v>22.200082782676603</c:v>
                </c:pt>
                <c:pt idx="2223">
                  <c:v>22.235311474489016</c:v>
                </c:pt>
                <c:pt idx="2224">
                  <c:v>22.256436501896168</c:v>
                </c:pt>
                <c:pt idx="2225">
                  <c:v>22.223648652267098</c:v>
                </c:pt>
                <c:pt idx="2226">
                  <c:v>22.286697362673028</c:v>
                </c:pt>
                <c:pt idx="2227">
                  <c:v>22.271140790314785</c:v>
                </c:pt>
                <c:pt idx="2228">
                  <c:v>22.279695275973602</c:v>
                </c:pt>
                <c:pt idx="2229">
                  <c:v>22.259625437516728</c:v>
                </c:pt>
                <c:pt idx="2230">
                  <c:v>22.290255942200371</c:v>
                </c:pt>
                <c:pt idx="2231">
                  <c:v>22.290604225605943</c:v>
                </c:pt>
                <c:pt idx="2232">
                  <c:v>22.353405248214631</c:v>
                </c:pt>
                <c:pt idx="2233">
                  <c:v>22.362551303539401</c:v>
                </c:pt>
                <c:pt idx="2234">
                  <c:v>22.352811987592229</c:v>
                </c:pt>
                <c:pt idx="2235">
                  <c:v>22.368593668184115</c:v>
                </c:pt>
                <c:pt idx="2236">
                  <c:v>22.369358629058976</c:v>
                </c:pt>
                <c:pt idx="2237">
                  <c:v>22.353770690913333</c:v>
                </c:pt>
                <c:pt idx="2238">
                  <c:v>22.353508212858305</c:v>
                </c:pt>
                <c:pt idx="2239">
                  <c:v>22.387468115406218</c:v>
                </c:pt>
                <c:pt idx="2240">
                  <c:v>22.403216371033011</c:v>
                </c:pt>
                <c:pt idx="2241">
                  <c:v>22.380553415972567</c:v>
                </c:pt>
                <c:pt idx="2242">
                  <c:v>22.343504744187765</c:v>
                </c:pt>
                <c:pt idx="2243">
                  <c:v>22.299346177132598</c:v>
                </c:pt>
                <c:pt idx="2244">
                  <c:v>22.291487851456257</c:v>
                </c:pt>
                <c:pt idx="2245">
                  <c:v>22.299041490488126</c:v>
                </c:pt>
                <c:pt idx="2246">
                  <c:v>22.278350983564735</c:v>
                </c:pt>
                <c:pt idx="2247">
                  <c:v>22.217488245346122</c:v>
                </c:pt>
                <c:pt idx="2248">
                  <c:v>22.196742964901915</c:v>
                </c:pt>
                <c:pt idx="2249">
                  <c:v>22.184197491752332</c:v>
                </c:pt>
                <c:pt idx="2250">
                  <c:v>22.202294923383111</c:v>
                </c:pt>
                <c:pt idx="2251">
                  <c:v>22.286115216511639</c:v>
                </c:pt>
                <c:pt idx="2252">
                  <c:v>22.326505025541174</c:v>
                </c:pt>
                <c:pt idx="2253">
                  <c:v>22.352472473439875</c:v>
                </c:pt>
                <c:pt idx="2254">
                  <c:v>22.36951137539284</c:v>
                </c:pt>
                <c:pt idx="2255">
                  <c:v>22.327698867114773</c:v>
                </c:pt>
                <c:pt idx="2256">
                  <c:v>22.333813346198514</c:v>
                </c:pt>
                <c:pt idx="2257">
                  <c:v>22.396809614974398</c:v>
                </c:pt>
                <c:pt idx="2258">
                  <c:v>22.409961070060003</c:v>
                </c:pt>
                <c:pt idx="2259">
                  <c:v>22.419272652156302</c:v>
                </c:pt>
                <c:pt idx="2260">
                  <c:v>22.452151139784064</c:v>
                </c:pt>
                <c:pt idx="2261">
                  <c:v>22.486908683973013</c:v>
                </c:pt>
                <c:pt idx="2262">
                  <c:v>22.3971260449892</c:v>
                </c:pt>
                <c:pt idx="2263">
                  <c:v>22.394871350816597</c:v>
                </c:pt>
                <c:pt idx="2264">
                  <c:v>22.422616336130044</c:v>
                </c:pt>
                <c:pt idx="2265">
                  <c:v>22.378591935467945</c:v>
                </c:pt>
                <c:pt idx="2266">
                  <c:v>22.458680198647787</c:v>
                </c:pt>
                <c:pt idx="2267">
                  <c:v>22.525681719907091</c:v>
                </c:pt>
                <c:pt idx="2268">
                  <c:v>22.543426818675883</c:v>
                </c:pt>
                <c:pt idx="2269">
                  <c:v>22.559546594674998</c:v>
                </c:pt>
                <c:pt idx="2270">
                  <c:v>22.56553544273017</c:v>
                </c:pt>
                <c:pt idx="2271">
                  <c:v>22.57011320370864</c:v>
                </c:pt>
                <c:pt idx="2272">
                  <c:v>22.560584214058938</c:v>
                </c:pt>
                <c:pt idx="2273">
                  <c:v>22.567991199658302</c:v>
                </c:pt>
                <c:pt idx="2274">
                  <c:v>22.568716751321666</c:v>
                </c:pt>
                <c:pt idx="2275">
                  <c:v>22.559515261140422</c:v>
                </c:pt>
                <c:pt idx="2276">
                  <c:v>22.551990769858733</c:v>
                </c:pt>
                <c:pt idx="2277">
                  <c:v>22.569751387257622</c:v>
                </c:pt>
                <c:pt idx="2278">
                  <c:v>22.573619239764419</c:v>
                </c:pt>
                <c:pt idx="2279">
                  <c:v>22.56933545806265</c:v>
                </c:pt>
                <c:pt idx="2280">
                  <c:v>22.591381121092621</c:v>
                </c:pt>
                <c:pt idx="2281">
                  <c:v>22.560816239334386</c:v>
                </c:pt>
                <c:pt idx="2282">
                  <c:v>22.559380700525512</c:v>
                </c:pt>
                <c:pt idx="2283">
                  <c:v>22.559336236690335</c:v>
                </c:pt>
                <c:pt idx="2284">
                  <c:v>22.568576423414488</c:v>
                </c:pt>
                <c:pt idx="2285">
                  <c:v>22.617772353071189</c:v>
                </c:pt>
                <c:pt idx="2286">
                  <c:v>22.628248964758843</c:v>
                </c:pt>
                <c:pt idx="2287">
                  <c:v>22.623077516586481</c:v>
                </c:pt>
                <c:pt idx="2288">
                  <c:v>22.630108919573058</c:v>
                </c:pt>
                <c:pt idx="2289">
                  <c:v>22.633095873645921</c:v>
                </c:pt>
                <c:pt idx="2290">
                  <c:v>22.613922877497881</c:v>
                </c:pt>
                <c:pt idx="2291">
                  <c:v>22.62816291205576</c:v>
                </c:pt>
                <c:pt idx="2292">
                  <c:v>22.606000273874699</c:v>
                </c:pt>
                <c:pt idx="2293">
                  <c:v>22.640303373641157</c:v>
                </c:pt>
                <c:pt idx="2294">
                  <c:v>22.646378983124606</c:v>
                </c:pt>
                <c:pt idx="2295">
                  <c:v>22.637804367764463</c:v>
                </c:pt>
                <c:pt idx="2296">
                  <c:v>22.582099550716858</c:v>
                </c:pt>
                <c:pt idx="2297">
                  <c:v>22.543119684338897</c:v>
                </c:pt>
                <c:pt idx="2298">
                  <c:v>22.602536725171081</c:v>
                </c:pt>
                <c:pt idx="2299">
                  <c:v>22.648868061419591</c:v>
                </c:pt>
                <c:pt idx="2300">
                  <c:v>22.606978798207166</c:v>
                </c:pt>
                <c:pt idx="2301">
                  <c:v>22.616068886729231</c:v>
                </c:pt>
                <c:pt idx="2302">
                  <c:v>22.697682434688279</c:v>
                </c:pt>
                <c:pt idx="2303">
                  <c:v>22.73438422386883</c:v>
                </c:pt>
                <c:pt idx="2304">
                  <c:v>22.741980384759461</c:v>
                </c:pt>
                <c:pt idx="2305">
                  <c:v>22.766067105852159</c:v>
                </c:pt>
                <c:pt idx="2306">
                  <c:v>22.763032304182502</c:v>
                </c:pt>
                <c:pt idx="2307">
                  <c:v>22.76582118434597</c:v>
                </c:pt>
                <c:pt idx="2308">
                  <c:v>22.767091770693881</c:v>
                </c:pt>
                <c:pt idx="2309">
                  <c:v>22.761085658298281</c:v>
                </c:pt>
                <c:pt idx="2310">
                  <c:v>22.755275668312802</c:v>
                </c:pt>
                <c:pt idx="2311">
                  <c:v>22.770925499375359</c:v>
                </c:pt>
                <c:pt idx="2312">
                  <c:v>22.770031744611032</c:v>
                </c:pt>
                <c:pt idx="2313">
                  <c:v>22.774899097741759</c:v>
                </c:pt>
                <c:pt idx="2314">
                  <c:v>22.778126009452997</c:v>
                </c:pt>
                <c:pt idx="2315">
                  <c:v>22.75369144608301</c:v>
                </c:pt>
                <c:pt idx="2316">
                  <c:v>22.721152592934896</c:v>
                </c:pt>
                <c:pt idx="2317">
                  <c:v>22.75686405785736</c:v>
                </c:pt>
                <c:pt idx="2318">
                  <c:v>22.76193844942561</c:v>
                </c:pt>
                <c:pt idx="2319">
                  <c:v>22.769574594256706</c:v>
                </c:pt>
                <c:pt idx="2320">
                  <c:v>22.774531461871558</c:v>
                </c:pt>
                <c:pt idx="2321">
                  <c:v>22.785427325285109</c:v>
                </c:pt>
                <c:pt idx="2322">
                  <c:v>22.787448042821662</c:v>
                </c:pt>
                <c:pt idx="2323">
                  <c:v>22.814005239146201</c:v>
                </c:pt>
                <c:pt idx="2324">
                  <c:v>22.813806999194533</c:v>
                </c:pt>
                <c:pt idx="2325">
                  <c:v>22.81592320961165</c:v>
                </c:pt>
                <c:pt idx="2326">
                  <c:v>22.821952986381742</c:v>
                </c:pt>
                <c:pt idx="2327">
                  <c:v>22.827913245582614</c:v>
                </c:pt>
                <c:pt idx="2328">
                  <c:v>22.830076810868615</c:v>
                </c:pt>
                <c:pt idx="2329">
                  <c:v>22.819402858376947</c:v>
                </c:pt>
                <c:pt idx="2330">
                  <c:v>22.806325071035111</c:v>
                </c:pt>
                <c:pt idx="2331">
                  <c:v>22.815065583020687</c:v>
                </c:pt>
                <c:pt idx="2332">
                  <c:v>22.810349582107296</c:v>
                </c:pt>
                <c:pt idx="2333">
                  <c:v>22.827188672970586</c:v>
                </c:pt>
                <c:pt idx="2334">
                  <c:v>22.83800899908146</c:v>
                </c:pt>
                <c:pt idx="2335">
                  <c:v>22.833885455418823</c:v>
                </c:pt>
                <c:pt idx="2336">
                  <c:v>22.804852548390826</c:v>
                </c:pt>
                <c:pt idx="2337">
                  <c:v>22.813312833132791</c:v>
                </c:pt>
                <c:pt idx="2338">
                  <c:v>22.817733955295754</c:v>
                </c:pt>
                <c:pt idx="2339">
                  <c:v>22.814176511050473</c:v>
                </c:pt>
                <c:pt idx="2340">
                  <c:v>22.832683515116305</c:v>
                </c:pt>
                <c:pt idx="2341">
                  <c:v>22.825763709190156</c:v>
                </c:pt>
                <c:pt idx="2342">
                  <c:v>22.825736122345017</c:v>
                </c:pt>
                <c:pt idx="2343">
                  <c:v>22.850127551277264</c:v>
                </c:pt>
                <c:pt idx="2344">
                  <c:v>22.857388342071999</c:v>
                </c:pt>
                <c:pt idx="2345">
                  <c:v>22.844233699884992</c:v>
                </c:pt>
                <c:pt idx="2346">
                  <c:v>22.837720209337995</c:v>
                </c:pt>
                <c:pt idx="2347">
                  <c:v>22.775975096964302</c:v>
                </c:pt>
                <c:pt idx="2348">
                  <c:v>22.764878919560019</c:v>
                </c:pt>
                <c:pt idx="2349">
                  <c:v>22.774984515857302</c:v>
                </c:pt>
                <c:pt idx="2350">
                  <c:v>22.740930395397069</c:v>
                </c:pt>
                <c:pt idx="2351">
                  <c:v>22.708204258275469</c:v>
                </c:pt>
                <c:pt idx="2352">
                  <c:v>22.738902783724857</c:v>
                </c:pt>
                <c:pt idx="2353">
                  <c:v>22.754920179476439</c:v>
                </c:pt>
                <c:pt idx="2354">
                  <c:v>22.771537087125402</c:v>
                </c:pt>
                <c:pt idx="2355">
                  <c:v>22.759665460335608</c:v>
                </c:pt>
                <c:pt idx="2356">
                  <c:v>22.757223739685642</c:v>
                </c:pt>
                <c:pt idx="2357">
                  <c:v>22.763972467684834</c:v>
                </c:pt>
                <c:pt idx="2358">
                  <c:v>22.783391441721168</c:v>
                </c:pt>
                <c:pt idx="2359">
                  <c:v>22.785469344644806</c:v>
                </c:pt>
                <c:pt idx="2360">
                  <c:v>22.754247252750393</c:v>
                </c:pt>
                <c:pt idx="2361">
                  <c:v>22.752454818444519</c:v>
                </c:pt>
                <c:pt idx="2362">
                  <c:v>22.727773373842368</c:v>
                </c:pt>
                <c:pt idx="2363">
                  <c:v>22.764078189480397</c:v>
                </c:pt>
                <c:pt idx="2364">
                  <c:v>22.755234089595582</c:v>
                </c:pt>
                <c:pt idx="2365">
                  <c:v>22.81951640103788</c:v>
                </c:pt>
                <c:pt idx="2366">
                  <c:v>22.849564752111295</c:v>
                </c:pt>
                <c:pt idx="2367">
                  <c:v>22.845237856732606</c:v>
                </c:pt>
                <c:pt idx="2368">
                  <c:v>22.859456629218432</c:v>
                </c:pt>
                <c:pt idx="2369">
                  <c:v>22.857641117089386</c:v>
                </c:pt>
                <c:pt idx="2370">
                  <c:v>22.847137410564756</c:v>
                </c:pt>
                <c:pt idx="2371">
                  <c:v>22.864205164094546</c:v>
                </c:pt>
                <c:pt idx="2372">
                  <c:v>22.836918102709195</c:v>
                </c:pt>
                <c:pt idx="2373">
                  <c:v>22.87987767500373</c:v>
                </c:pt>
                <c:pt idx="2374">
                  <c:v>22.86623345522127</c:v>
                </c:pt>
                <c:pt idx="2375">
                  <c:v>22.814159144519905</c:v>
                </c:pt>
                <c:pt idx="2376">
                  <c:v>22.810348498682483</c:v>
                </c:pt>
                <c:pt idx="2377">
                  <c:v>22.798777012952733</c:v>
                </c:pt>
                <c:pt idx="2378">
                  <c:v>22.713617034306587</c:v>
                </c:pt>
                <c:pt idx="2379">
                  <c:v>22.72872266978063</c:v>
                </c:pt>
                <c:pt idx="2380">
                  <c:v>22.71926826460507</c:v>
                </c:pt>
                <c:pt idx="2381">
                  <c:v>22.737850603694444</c:v>
                </c:pt>
                <c:pt idx="2382">
                  <c:v>22.717621368199058</c:v>
                </c:pt>
                <c:pt idx="2383">
                  <c:v>22.634387728251728</c:v>
                </c:pt>
                <c:pt idx="2384">
                  <c:v>22.62649353612677</c:v>
                </c:pt>
                <c:pt idx="2385">
                  <c:v>22.632101807597625</c:v>
                </c:pt>
                <c:pt idx="2386">
                  <c:v>22.567318697396626</c:v>
                </c:pt>
                <c:pt idx="2387">
                  <c:v>22.559666105802837</c:v>
                </c:pt>
                <c:pt idx="2388">
                  <c:v>22.467693963331183</c:v>
                </c:pt>
                <c:pt idx="2389">
                  <c:v>22.466376656571402</c:v>
                </c:pt>
                <c:pt idx="2390">
                  <c:v>22.471083134933885</c:v>
                </c:pt>
                <c:pt idx="2391">
                  <c:v>22.469675330159344</c:v>
                </c:pt>
                <c:pt idx="2392">
                  <c:v>22.465345277792956</c:v>
                </c:pt>
                <c:pt idx="2393">
                  <c:v>22.460271061698247</c:v>
                </c:pt>
                <c:pt idx="2394">
                  <c:v>22.446756795227842</c:v>
                </c:pt>
                <c:pt idx="2395">
                  <c:v>22.451608671764689</c:v>
                </c:pt>
                <c:pt idx="2396">
                  <c:v>22.446365720466755</c:v>
                </c:pt>
                <c:pt idx="2397">
                  <c:v>22.485456655239528</c:v>
                </c:pt>
                <c:pt idx="2398">
                  <c:v>22.476181947521006</c:v>
                </c:pt>
                <c:pt idx="2399">
                  <c:v>22.448312972368342</c:v>
                </c:pt>
                <c:pt idx="2400">
                  <c:v>22.452019195955529</c:v>
                </c:pt>
                <c:pt idx="2401">
                  <c:v>22.42406692284796</c:v>
                </c:pt>
                <c:pt idx="2402">
                  <c:v>22.428810842928232</c:v>
                </c:pt>
                <c:pt idx="2403">
                  <c:v>22.438547382172139</c:v>
                </c:pt>
                <c:pt idx="2404">
                  <c:v>22.443511273755341</c:v>
                </c:pt>
                <c:pt idx="2405">
                  <c:v>22.472994139247621</c:v>
                </c:pt>
                <c:pt idx="2406">
                  <c:v>22.490114820222594</c:v>
                </c:pt>
                <c:pt idx="2407">
                  <c:v>22.464865161514282</c:v>
                </c:pt>
                <c:pt idx="2408">
                  <c:v>22.461995211690571</c:v>
                </c:pt>
                <c:pt idx="2409">
                  <c:v>22.447799536046453</c:v>
                </c:pt>
                <c:pt idx="2410">
                  <c:v>22.441051256923032</c:v>
                </c:pt>
                <c:pt idx="2411">
                  <c:v>22.486409663523563</c:v>
                </c:pt>
                <c:pt idx="2412">
                  <c:v>22.50164440432037</c:v>
                </c:pt>
                <c:pt idx="2413">
                  <c:v>22.577356245066682</c:v>
                </c:pt>
                <c:pt idx="2414">
                  <c:v>22.551584885960978</c:v>
                </c:pt>
                <c:pt idx="2415">
                  <c:v>22.548954936724975</c:v>
                </c:pt>
                <c:pt idx="2416">
                  <c:v>22.566029440593177</c:v>
                </c:pt>
                <c:pt idx="2417">
                  <c:v>22.572639970785822</c:v>
                </c:pt>
                <c:pt idx="2418">
                  <c:v>22.577872511781784</c:v>
                </c:pt>
                <c:pt idx="2419">
                  <c:v>22.534315370271422</c:v>
                </c:pt>
                <c:pt idx="2420">
                  <c:v>22.568224519203845</c:v>
                </c:pt>
                <c:pt idx="2421">
                  <c:v>22.62927662337589</c:v>
                </c:pt>
                <c:pt idx="2422">
                  <c:v>22.610223782795032</c:v>
                </c:pt>
                <c:pt idx="2423">
                  <c:v>22.486566560911154</c:v>
                </c:pt>
                <c:pt idx="2424">
                  <c:v>22.384107998972681</c:v>
                </c:pt>
                <c:pt idx="2425">
                  <c:v>22.402562265213604</c:v>
                </c:pt>
                <c:pt idx="2426">
                  <c:v>22.396735230157063</c:v>
                </c:pt>
                <c:pt idx="2427">
                  <c:v>22.256650933212857</c:v>
                </c:pt>
                <c:pt idx="2428">
                  <c:v>22.444426368097304</c:v>
                </c:pt>
                <c:pt idx="2429">
                  <c:v>22.466360905706992</c:v>
                </c:pt>
                <c:pt idx="2430">
                  <c:v>22.456892908863445</c:v>
                </c:pt>
                <c:pt idx="2431">
                  <c:v>22.478590231690536</c:v>
                </c:pt>
                <c:pt idx="2432">
                  <c:v>22.484901447119565</c:v>
                </c:pt>
                <c:pt idx="2433">
                  <c:v>22.458325365056179</c:v>
                </c:pt>
                <c:pt idx="2434">
                  <c:v>22.457318624488504</c:v>
                </c:pt>
                <c:pt idx="2435">
                  <c:v>22.433434489908329</c:v>
                </c:pt>
                <c:pt idx="2436">
                  <c:v>22.520236103449257</c:v>
                </c:pt>
                <c:pt idx="2437">
                  <c:v>22.469256366809223</c:v>
                </c:pt>
                <c:pt idx="2438">
                  <c:v>22.476797528736153</c:v>
                </c:pt>
                <c:pt idx="2439">
                  <c:v>22.5409617170979</c:v>
                </c:pt>
                <c:pt idx="2440">
                  <c:v>22.5591217828525</c:v>
                </c:pt>
                <c:pt idx="2441">
                  <c:v>22.527204790136729</c:v>
                </c:pt>
                <c:pt idx="2442">
                  <c:v>22.708228046492476</c:v>
                </c:pt>
                <c:pt idx="2443">
                  <c:v>22.715697226201208</c:v>
                </c:pt>
                <c:pt idx="2444">
                  <c:v>22.717527211860396</c:v>
                </c:pt>
                <c:pt idx="2445">
                  <c:v>22.671577167912904</c:v>
                </c:pt>
                <c:pt idx="2446">
                  <c:v>22.681369683589036</c:v>
                </c:pt>
                <c:pt idx="2447">
                  <c:v>22.689836547754005</c:v>
                </c:pt>
                <c:pt idx="2448">
                  <c:v>22.71872159900283</c:v>
                </c:pt>
                <c:pt idx="2449">
                  <c:v>22.75830918122778</c:v>
                </c:pt>
                <c:pt idx="2450">
                  <c:v>22.764192266981819</c:v>
                </c:pt>
                <c:pt idx="2451">
                  <c:v>22.777563592014989</c:v>
                </c:pt>
                <c:pt idx="2452">
                  <c:v>22.795396013480946</c:v>
                </c:pt>
                <c:pt idx="2453">
                  <c:v>22.798281553797942</c:v>
                </c:pt>
                <c:pt idx="2454">
                  <c:v>22.785441131621948</c:v>
                </c:pt>
                <c:pt idx="2455">
                  <c:v>22.808960482451862</c:v>
                </c:pt>
                <c:pt idx="2456">
                  <c:v>22.794854937242231</c:v>
                </c:pt>
                <c:pt idx="2457">
                  <c:v>22.793085414989523</c:v>
                </c:pt>
                <c:pt idx="2458">
                  <c:v>22.783901346085369</c:v>
                </c:pt>
                <c:pt idx="2459">
                  <c:v>22.803194580989594</c:v>
                </c:pt>
                <c:pt idx="2460">
                  <c:v>22.772638796138331</c:v>
                </c:pt>
                <c:pt idx="2461">
                  <c:v>22.788653639514667</c:v>
                </c:pt>
                <c:pt idx="2462">
                  <c:v>22.843653535818639</c:v>
                </c:pt>
                <c:pt idx="2463">
                  <c:v>22.847232116393734</c:v>
                </c:pt>
                <c:pt idx="2464">
                  <c:v>22.853124752051642</c:v>
                </c:pt>
                <c:pt idx="2465">
                  <c:v>22.855778425773185</c:v>
                </c:pt>
                <c:pt idx="2466">
                  <c:v>22.66384497546262</c:v>
                </c:pt>
                <c:pt idx="2467">
                  <c:v>22.679561026532415</c:v>
                </c:pt>
                <c:pt idx="2468">
                  <c:v>22.650240690641041</c:v>
                </c:pt>
                <c:pt idx="2469">
                  <c:v>22.709892798017485</c:v>
                </c:pt>
                <c:pt idx="2470">
                  <c:v>22.713240365502323</c:v>
                </c:pt>
                <c:pt idx="2471">
                  <c:v>22.616709021331214</c:v>
                </c:pt>
                <c:pt idx="2472">
                  <c:v>22.632295205402922</c:v>
                </c:pt>
                <c:pt idx="2473">
                  <c:v>22.749747380398354</c:v>
                </c:pt>
                <c:pt idx="2474">
                  <c:v>22.744549801913656</c:v>
                </c:pt>
                <c:pt idx="2475">
                  <c:v>22.699040794631802</c:v>
                </c:pt>
                <c:pt idx="2476">
                  <c:v>22.669791685862709</c:v>
                </c:pt>
                <c:pt idx="2477">
                  <c:v>22.77020478154985</c:v>
                </c:pt>
                <c:pt idx="2478">
                  <c:v>22.7757688544893</c:v>
                </c:pt>
                <c:pt idx="2479">
                  <c:v>22.781896667314133</c:v>
                </c:pt>
                <c:pt idx="2480">
                  <c:v>22.768696638617936</c:v>
                </c:pt>
                <c:pt idx="2481">
                  <c:v>22.817039120015437</c:v>
                </c:pt>
                <c:pt idx="2482">
                  <c:v>22.838446378930183</c:v>
                </c:pt>
                <c:pt idx="2483">
                  <c:v>22.750824951537236</c:v>
                </c:pt>
                <c:pt idx="2484">
                  <c:v>22.814983114183892</c:v>
                </c:pt>
                <c:pt idx="2485">
                  <c:v>22.841983736218037</c:v>
                </c:pt>
                <c:pt idx="2486">
                  <c:v>22.861630031184173</c:v>
                </c:pt>
                <c:pt idx="2487">
                  <c:v>22.864153617259976</c:v>
                </c:pt>
                <c:pt idx="2488">
                  <c:v>22.849628228554828</c:v>
                </c:pt>
                <c:pt idx="2489">
                  <c:v>22.898057382828874</c:v>
                </c:pt>
                <c:pt idx="2490">
                  <c:v>22.968272420737005</c:v>
                </c:pt>
                <c:pt idx="2491">
                  <c:v>22.994913381078629</c:v>
                </c:pt>
                <c:pt idx="2492">
                  <c:v>23.014269966671655</c:v>
                </c:pt>
                <c:pt idx="2493">
                  <c:v>23.022532833910553</c:v>
                </c:pt>
                <c:pt idx="2494">
                  <c:v>23.031409124329748</c:v>
                </c:pt>
                <c:pt idx="2495">
                  <c:v>23.029470316546426</c:v>
                </c:pt>
                <c:pt idx="2496">
                  <c:v>23.016736822972018</c:v>
                </c:pt>
                <c:pt idx="2497">
                  <c:v>23.011667933716403</c:v>
                </c:pt>
                <c:pt idx="2498">
                  <c:v>23.003664342056059</c:v>
                </c:pt>
                <c:pt idx="2499">
                  <c:v>22.999304381732902</c:v>
                </c:pt>
                <c:pt idx="2500">
                  <c:v>22.937029762864526</c:v>
                </c:pt>
                <c:pt idx="2501">
                  <c:v>23.028956239061621</c:v>
                </c:pt>
                <c:pt idx="2502">
                  <c:v>23.016174659525799</c:v>
                </c:pt>
                <c:pt idx="2503">
                  <c:v>22.986368457622756</c:v>
                </c:pt>
                <c:pt idx="2504">
                  <c:v>23.023527291776656</c:v>
                </c:pt>
                <c:pt idx="2505">
                  <c:v>23.033050413981883</c:v>
                </c:pt>
                <c:pt idx="2506">
                  <c:v>23.038554385781406</c:v>
                </c:pt>
                <c:pt idx="2507">
                  <c:v>23.044348857707796</c:v>
                </c:pt>
                <c:pt idx="2508">
                  <c:v>23.055399694137893</c:v>
                </c:pt>
                <c:pt idx="2509">
                  <c:v>23.020293399886235</c:v>
                </c:pt>
                <c:pt idx="2510">
                  <c:v>22.998780355552665</c:v>
                </c:pt>
                <c:pt idx="2511">
                  <c:v>23.027098963275687</c:v>
                </c:pt>
                <c:pt idx="2512">
                  <c:v>23.057184131831203</c:v>
                </c:pt>
                <c:pt idx="2513">
                  <c:v>23.025658892053851</c:v>
                </c:pt>
                <c:pt idx="2514">
                  <c:v>23.03458703419982</c:v>
                </c:pt>
                <c:pt idx="2515">
                  <c:v>23.060998612552673</c:v>
                </c:pt>
                <c:pt idx="2516">
                  <c:v>23.111735491296173</c:v>
                </c:pt>
                <c:pt idx="2517">
                  <c:v>23.069694382794168</c:v>
                </c:pt>
                <c:pt idx="2518">
                  <c:v>23.043235203451253</c:v>
                </c:pt>
                <c:pt idx="2519">
                  <c:v>23.029925231840895</c:v>
                </c:pt>
                <c:pt idx="2520">
                  <c:v>23.008178040149556</c:v>
                </c:pt>
                <c:pt idx="2521">
                  <c:v>23.137357117181018</c:v>
                </c:pt>
                <c:pt idx="2522">
                  <c:v>23.123797710795422</c:v>
                </c:pt>
                <c:pt idx="2523">
                  <c:v>23.037988123310488</c:v>
                </c:pt>
                <c:pt idx="2524">
                  <c:v>23.011559390813396</c:v>
                </c:pt>
                <c:pt idx="2525">
                  <c:v>22.983256156887514</c:v>
                </c:pt>
                <c:pt idx="2526">
                  <c:v>22.940629570240908</c:v>
                </c:pt>
                <c:pt idx="2527">
                  <c:v>22.909373726791557</c:v>
                </c:pt>
                <c:pt idx="2528">
                  <c:v>22.917437812542097</c:v>
                </c:pt>
                <c:pt idx="2529">
                  <c:v>22.905503063368922</c:v>
                </c:pt>
                <c:pt idx="2530">
                  <c:v>22.889332965344352</c:v>
                </c:pt>
                <c:pt idx="2531">
                  <c:v>22.89836634409523</c:v>
                </c:pt>
                <c:pt idx="2532">
                  <c:v>22.935242277143821</c:v>
                </c:pt>
                <c:pt idx="2533">
                  <c:v>22.834379193602917</c:v>
                </c:pt>
                <c:pt idx="2534">
                  <c:v>22.792465826057093</c:v>
                </c:pt>
                <c:pt idx="2535">
                  <c:v>22.803217497720922</c:v>
                </c:pt>
                <c:pt idx="2536">
                  <c:v>22.735416072002764</c:v>
                </c:pt>
                <c:pt idx="2537">
                  <c:v>22.705398366104752</c:v>
                </c:pt>
                <c:pt idx="2538">
                  <c:v>22.710385179742989</c:v>
                </c:pt>
                <c:pt idx="2539">
                  <c:v>22.842912926554817</c:v>
                </c:pt>
                <c:pt idx="2540">
                  <c:v>22.577793768857802</c:v>
                </c:pt>
                <c:pt idx="2541">
                  <c:v>22.83780106155541</c:v>
                </c:pt>
                <c:pt idx="2542">
                  <c:v>22.830425699932334</c:v>
                </c:pt>
                <c:pt idx="2543">
                  <c:v>23.072664490798164</c:v>
                </c:pt>
                <c:pt idx="2544">
                  <c:v>23.059246292572162</c:v>
                </c:pt>
                <c:pt idx="2545">
                  <c:v>23.089209562540749</c:v>
                </c:pt>
                <c:pt idx="2546">
                  <c:v>23.082195577627019</c:v>
                </c:pt>
                <c:pt idx="2547">
                  <c:v>23.084305665421923</c:v>
                </c:pt>
                <c:pt idx="2548">
                  <c:v>23.193866810413059</c:v>
                </c:pt>
                <c:pt idx="2549">
                  <c:v>23.106843238051283</c:v>
                </c:pt>
                <c:pt idx="2550">
                  <c:v>22.972315342749976</c:v>
                </c:pt>
                <c:pt idx="2551">
                  <c:v>22.864468460226256</c:v>
                </c:pt>
                <c:pt idx="2552">
                  <c:v>23.022520585169659</c:v>
                </c:pt>
                <c:pt idx="2553">
                  <c:v>23.242012116574699</c:v>
                </c:pt>
                <c:pt idx="2554">
                  <c:v>23.341190429915002</c:v>
                </c:pt>
                <c:pt idx="2555">
                  <c:v>23.266496294185142</c:v>
                </c:pt>
                <c:pt idx="2556">
                  <c:v>23.253846786726623</c:v>
                </c:pt>
                <c:pt idx="2557">
                  <c:v>23.177359637870858</c:v>
                </c:pt>
                <c:pt idx="2558">
                  <c:v>23.325816203552627</c:v>
                </c:pt>
                <c:pt idx="2559">
                  <c:v>23.333839832953291</c:v>
                </c:pt>
                <c:pt idx="2560">
                  <c:v>23.219751900928745</c:v>
                </c:pt>
                <c:pt idx="2561">
                  <c:v>23.174221575628764</c:v>
                </c:pt>
                <c:pt idx="2562">
                  <c:v>23.124024374284659</c:v>
                </c:pt>
                <c:pt idx="2563">
                  <c:v>23.008284371432421</c:v>
                </c:pt>
                <c:pt idx="2564">
                  <c:v>22.996742655875977</c:v>
                </c:pt>
                <c:pt idx="2565">
                  <c:v>23.029450827383059</c:v>
                </c:pt>
                <c:pt idx="2566">
                  <c:v>22.990761262882401</c:v>
                </c:pt>
                <c:pt idx="2567">
                  <c:v>22.882464701624553</c:v>
                </c:pt>
                <c:pt idx="2568">
                  <c:v>22.690971502746638</c:v>
                </c:pt>
                <c:pt idx="2569">
                  <c:v>22.605725574493807</c:v>
                </c:pt>
                <c:pt idx="2570">
                  <c:v>22.790032249459991</c:v>
                </c:pt>
                <c:pt idx="2571">
                  <c:v>22.485681808072897</c:v>
                </c:pt>
                <c:pt idx="2572">
                  <c:v>22.377631622603111</c:v>
                </c:pt>
                <c:pt idx="2573">
                  <c:v>22.312291680448833</c:v>
                </c:pt>
                <c:pt idx="2574">
                  <c:v>22.3320831829555</c:v>
                </c:pt>
                <c:pt idx="2575">
                  <c:v>22.276950457131978</c:v>
                </c:pt>
                <c:pt idx="2576">
                  <c:v>22.170088142554118</c:v>
                </c:pt>
                <c:pt idx="2577">
                  <c:v>22.135398728523654</c:v>
                </c:pt>
                <c:pt idx="2578">
                  <c:v>22.089826777952055</c:v>
                </c:pt>
                <c:pt idx="2579">
                  <c:v>22.100075415813688</c:v>
                </c:pt>
                <c:pt idx="2580">
                  <c:v>22.107887513745659</c:v>
                </c:pt>
                <c:pt idx="2581">
                  <c:v>21.967522511052767</c:v>
                </c:pt>
                <c:pt idx="2582">
                  <c:v>21.869862917750009</c:v>
                </c:pt>
                <c:pt idx="2583">
                  <c:v>21.792270047765985</c:v>
                </c:pt>
                <c:pt idx="2584">
                  <c:v>21.729016601885771</c:v>
                </c:pt>
                <c:pt idx="2585">
                  <c:v>21.644217479331896</c:v>
                </c:pt>
                <c:pt idx="2586">
                  <c:v>21.617396663330609</c:v>
                </c:pt>
                <c:pt idx="2587">
                  <c:v>21.608363258687053</c:v>
                </c:pt>
                <c:pt idx="2588">
                  <c:v>21.609140989942603</c:v>
                </c:pt>
                <c:pt idx="2589">
                  <c:v>21.581861304678654</c:v>
                </c:pt>
                <c:pt idx="2590">
                  <c:v>21.613904200844861</c:v>
                </c:pt>
                <c:pt idx="2591">
                  <c:v>21.572867017254797</c:v>
                </c:pt>
                <c:pt idx="2592">
                  <c:v>21.563653961382986</c:v>
                </c:pt>
                <c:pt idx="2593">
                  <c:v>21.48449969550088</c:v>
                </c:pt>
                <c:pt idx="2594">
                  <c:v>21.516056373444492</c:v>
                </c:pt>
                <c:pt idx="2595">
                  <c:v>21.561702480736201</c:v>
                </c:pt>
                <c:pt idx="2596">
                  <c:v>21.612339567926707</c:v>
                </c:pt>
                <c:pt idx="2597">
                  <c:v>21.539957979178368</c:v>
                </c:pt>
                <c:pt idx="2598">
                  <c:v>21.482760994768185</c:v>
                </c:pt>
                <c:pt idx="2599">
                  <c:v>21.404852840344631</c:v>
                </c:pt>
                <c:pt idx="2600">
                  <c:v>21.400055227188115</c:v>
                </c:pt>
                <c:pt idx="2601">
                  <c:v>21.317937724221345</c:v>
                </c:pt>
                <c:pt idx="2602">
                  <c:v>21.256618781188966</c:v>
                </c:pt>
                <c:pt idx="2603">
                  <c:v>21.217838024880351</c:v>
                </c:pt>
                <c:pt idx="2604">
                  <c:v>21.240024608598567</c:v>
                </c:pt>
                <c:pt idx="2605">
                  <c:v>21.195003411470612</c:v>
                </c:pt>
                <c:pt idx="2606">
                  <c:v>21.172637241620034</c:v>
                </c:pt>
                <c:pt idx="2607">
                  <c:v>21.137092028793365</c:v>
                </c:pt>
                <c:pt idx="2608">
                  <c:v>21.163576554255418</c:v>
                </c:pt>
                <c:pt idx="2609">
                  <c:v>21.194227046281835</c:v>
                </c:pt>
                <c:pt idx="2610">
                  <c:v>21.166110183720097</c:v>
                </c:pt>
                <c:pt idx="2611">
                  <c:v>21.132268622932305</c:v>
                </c:pt>
                <c:pt idx="2612">
                  <c:v>21.131797343166792</c:v>
                </c:pt>
                <c:pt idx="2613">
                  <c:v>21.137841155499675</c:v>
                </c:pt>
                <c:pt idx="2614">
                  <c:v>21.102959695319566</c:v>
                </c:pt>
                <c:pt idx="2615">
                  <c:v>21.116434475595092</c:v>
                </c:pt>
                <c:pt idx="2616">
                  <c:v>21.104623520975796</c:v>
                </c:pt>
                <c:pt idx="2617">
                  <c:v>20.981655396767518</c:v>
                </c:pt>
                <c:pt idx="2618">
                  <c:v>21.179412813726856</c:v>
                </c:pt>
                <c:pt idx="2619">
                  <c:v>21.184930137453382</c:v>
                </c:pt>
                <c:pt idx="2620">
                  <c:v>21.137114028245506</c:v>
                </c:pt>
                <c:pt idx="2621">
                  <c:v>21.20931228944016</c:v>
                </c:pt>
                <c:pt idx="2622">
                  <c:v>21.181138834896998</c:v>
                </c:pt>
                <c:pt idx="2623">
                  <c:v>21.157827430078196</c:v>
                </c:pt>
                <c:pt idx="2624">
                  <c:v>21.115159790630543</c:v>
                </c:pt>
                <c:pt idx="2625">
                  <c:v>21.168420962693176</c:v>
                </c:pt>
                <c:pt idx="2626">
                  <c:v>21.130638752278859</c:v>
                </c:pt>
                <c:pt idx="2627">
                  <c:v>21.12013486655222</c:v>
                </c:pt>
                <c:pt idx="2628">
                  <c:v>21.118524049370492</c:v>
                </c:pt>
                <c:pt idx="2629">
                  <c:v>21.112021307192123</c:v>
                </c:pt>
                <c:pt idx="2630">
                  <c:v>21.151632872585392</c:v>
                </c:pt>
                <c:pt idx="2631">
                  <c:v>21.156555004363685</c:v>
                </c:pt>
                <c:pt idx="2632">
                  <c:v>21.17554511184278</c:v>
                </c:pt>
                <c:pt idx="2633">
                  <c:v>21.194837291939532</c:v>
                </c:pt>
                <c:pt idx="2634">
                  <c:v>21.151080855048736</c:v>
                </c:pt>
                <c:pt idx="2635">
                  <c:v>21.150197440268709</c:v>
                </c:pt>
                <c:pt idx="2636">
                  <c:v>21.144896390715942</c:v>
                </c:pt>
                <c:pt idx="2637">
                  <c:v>21.164941241348778</c:v>
                </c:pt>
                <c:pt idx="2638">
                  <c:v>21.176110262627912</c:v>
                </c:pt>
                <c:pt idx="2639">
                  <c:v>21.121138713172467</c:v>
                </c:pt>
                <c:pt idx="2640">
                  <c:v>21.114742181125855</c:v>
                </c:pt>
                <c:pt idx="2641">
                  <c:v>21.078481181746582</c:v>
                </c:pt>
                <c:pt idx="2642">
                  <c:v>21.092553290592239</c:v>
                </c:pt>
                <c:pt idx="2643">
                  <c:v>21.070821671706124</c:v>
                </c:pt>
                <c:pt idx="2644">
                  <c:v>21.09752436208116</c:v>
                </c:pt>
                <c:pt idx="2645">
                  <c:v>21.14288568010387</c:v>
                </c:pt>
                <c:pt idx="2646">
                  <c:v>21.207990104790156</c:v>
                </c:pt>
                <c:pt idx="2647">
                  <c:v>21.185196161105953</c:v>
                </c:pt>
                <c:pt idx="2648">
                  <c:v>21.182786867401866</c:v>
                </c:pt>
                <c:pt idx="2649">
                  <c:v>21.191641368953686</c:v>
                </c:pt>
                <c:pt idx="2650">
                  <c:v>21.142030918353122</c:v>
                </c:pt>
                <c:pt idx="2651">
                  <c:v>21.096385004721185</c:v>
                </c:pt>
                <c:pt idx="2652">
                  <c:v>21.092734361004283</c:v>
                </c:pt>
                <c:pt idx="2653">
                  <c:v>21.102198635528779</c:v>
                </c:pt>
                <c:pt idx="2654">
                  <c:v>21.007401950345859</c:v>
                </c:pt>
                <c:pt idx="2655">
                  <c:v>21.0297810673501</c:v>
                </c:pt>
                <c:pt idx="2656">
                  <c:v>21.0296352654949</c:v>
                </c:pt>
                <c:pt idx="2657">
                  <c:v>20.99965146965674</c:v>
                </c:pt>
                <c:pt idx="2658">
                  <c:v>21.008684624058713</c:v>
                </c:pt>
                <c:pt idx="2659">
                  <c:v>20.997430452310038</c:v>
                </c:pt>
                <c:pt idx="2660">
                  <c:v>21.009205840699543</c:v>
                </c:pt>
                <c:pt idx="2661">
                  <c:v>20.967203121074057</c:v>
                </c:pt>
                <c:pt idx="2662">
                  <c:v>20.955725055109326</c:v>
                </c:pt>
                <c:pt idx="2663">
                  <c:v>20.948609924262364</c:v>
                </c:pt>
                <c:pt idx="2664">
                  <c:v>20.919966114960314</c:v>
                </c:pt>
                <c:pt idx="2665">
                  <c:v>20.934138667177415</c:v>
                </c:pt>
                <c:pt idx="2666">
                  <c:v>20.947569207114537</c:v>
                </c:pt>
                <c:pt idx="2667">
                  <c:v>20.910804833608431</c:v>
                </c:pt>
                <c:pt idx="2668">
                  <c:v>20.856458392895224</c:v>
                </c:pt>
                <c:pt idx="2669">
                  <c:v>20.881244173015485</c:v>
                </c:pt>
                <c:pt idx="2670">
                  <c:v>20.863101829237973</c:v>
                </c:pt>
                <c:pt idx="2671">
                  <c:v>20.826386346192891</c:v>
                </c:pt>
                <c:pt idx="2672">
                  <c:v>20.840327745983252</c:v>
                </c:pt>
                <c:pt idx="2673">
                  <c:v>20.859839747060011</c:v>
                </c:pt>
                <c:pt idx="2674">
                  <c:v>20.886275555618816</c:v>
                </c:pt>
                <c:pt idx="2675">
                  <c:v>20.876114369598998</c:v>
                </c:pt>
                <c:pt idx="2676">
                  <c:v>20.897139855475103</c:v>
                </c:pt>
                <c:pt idx="2677">
                  <c:v>20.861417780360526</c:v>
                </c:pt>
                <c:pt idx="2678">
                  <c:v>20.854602401576535</c:v>
                </c:pt>
                <c:pt idx="2679">
                  <c:v>20.859939616299169</c:v>
                </c:pt>
                <c:pt idx="2680">
                  <c:v>20.908560198738986</c:v>
                </c:pt>
                <c:pt idx="2681">
                  <c:v>20.913598140791017</c:v>
                </c:pt>
                <c:pt idx="2682">
                  <c:v>20.839888043213872</c:v>
                </c:pt>
                <c:pt idx="2683">
                  <c:v>20.8401392089709</c:v>
                </c:pt>
                <c:pt idx="2684">
                  <c:v>20.762727760277247</c:v>
                </c:pt>
                <c:pt idx="2685">
                  <c:v>20.798172597533036</c:v>
                </c:pt>
                <c:pt idx="2686">
                  <c:v>20.806977989072976</c:v>
                </c:pt>
                <c:pt idx="2687">
                  <c:v>20.76739695968886</c:v>
                </c:pt>
                <c:pt idx="2688">
                  <c:v>20.749945661820682</c:v>
                </c:pt>
                <c:pt idx="2689">
                  <c:v>20.751029299867636</c:v>
                </c:pt>
                <c:pt idx="2690">
                  <c:v>20.745370688615566</c:v>
                </c:pt>
                <c:pt idx="2691">
                  <c:v>20.722759572045302</c:v>
                </c:pt>
                <c:pt idx="2692">
                  <c:v>20.738879814436732</c:v>
                </c:pt>
                <c:pt idx="2693">
                  <c:v>20.728141806356462</c:v>
                </c:pt>
                <c:pt idx="2694">
                  <c:v>20.79669658432438</c:v>
                </c:pt>
                <c:pt idx="2695">
                  <c:v>20.795108210543457</c:v>
                </c:pt>
                <c:pt idx="2696">
                  <c:v>20.822434682258777</c:v>
                </c:pt>
                <c:pt idx="2697">
                  <c:v>20.777901644942293</c:v>
                </c:pt>
                <c:pt idx="2698">
                  <c:v>20.813284623127458</c:v>
                </c:pt>
                <c:pt idx="2699">
                  <c:v>20.774123072672008</c:v>
                </c:pt>
                <c:pt idx="2700">
                  <c:v>20.731508822491055</c:v>
                </c:pt>
                <c:pt idx="2701">
                  <c:v>20.701975578425614</c:v>
                </c:pt>
                <c:pt idx="2702">
                  <c:v>20.577849465573038</c:v>
                </c:pt>
                <c:pt idx="2703">
                  <c:v>20.575031528167887</c:v>
                </c:pt>
                <c:pt idx="2704">
                  <c:v>20.544619520440481</c:v>
                </c:pt>
                <c:pt idx="2705">
                  <c:v>20.467700901258972</c:v>
                </c:pt>
                <c:pt idx="2706">
                  <c:v>20.473208141650094</c:v>
                </c:pt>
                <c:pt idx="2707">
                  <c:v>20.627420720090015</c:v>
                </c:pt>
                <c:pt idx="2708">
                  <c:v>20.60176673963046</c:v>
                </c:pt>
                <c:pt idx="2709">
                  <c:v>20.739725287247161</c:v>
                </c:pt>
                <c:pt idx="2710">
                  <c:v>20.682685721410461</c:v>
                </c:pt>
                <c:pt idx="2711">
                  <c:v>20.816821743961722</c:v>
                </c:pt>
                <c:pt idx="2712">
                  <c:v>20.781242475187913</c:v>
                </c:pt>
                <c:pt idx="2713">
                  <c:v>20.773218006788312</c:v>
                </c:pt>
                <c:pt idx="2714">
                  <c:v>20.854559032868174</c:v>
                </c:pt>
                <c:pt idx="2715">
                  <c:v>20.863110109124751</c:v>
                </c:pt>
                <c:pt idx="2716">
                  <c:v>20.862435153185455</c:v>
                </c:pt>
                <c:pt idx="2717">
                  <c:v>20.862260696214509</c:v>
                </c:pt>
                <c:pt idx="2718">
                  <c:v>20.890223825877349</c:v>
                </c:pt>
                <c:pt idx="2719">
                  <c:v>20.893571856549457</c:v>
                </c:pt>
                <c:pt idx="2720">
                  <c:v>20.904087971392627</c:v>
                </c:pt>
                <c:pt idx="2721">
                  <c:v>20.912784343111888</c:v>
                </c:pt>
                <c:pt idx="2722">
                  <c:v>20.905138317103194</c:v>
                </c:pt>
                <c:pt idx="2723">
                  <c:v>20.911656749909628</c:v>
                </c:pt>
                <c:pt idx="2724">
                  <c:v>20.861196968967999</c:v>
                </c:pt>
                <c:pt idx="2725">
                  <c:v>20.839354614862238</c:v>
                </c:pt>
                <c:pt idx="2726">
                  <c:v>20.845004043090853</c:v>
                </c:pt>
                <c:pt idx="2727">
                  <c:v>20.846623654097627</c:v>
                </c:pt>
                <c:pt idx="2728">
                  <c:v>20.867899597310423</c:v>
                </c:pt>
                <c:pt idx="2729">
                  <c:v>20.919346878767087</c:v>
                </c:pt>
                <c:pt idx="2730">
                  <c:v>20.925188498975878</c:v>
                </c:pt>
                <c:pt idx="2731">
                  <c:v>20.89614114897304</c:v>
                </c:pt>
                <c:pt idx="2732">
                  <c:v>20.845491291038339</c:v>
                </c:pt>
                <c:pt idx="2733">
                  <c:v>20.925404227665002</c:v>
                </c:pt>
                <c:pt idx="2734">
                  <c:v>20.944023682835457</c:v>
                </c:pt>
                <c:pt idx="2735">
                  <c:v>21.013099832590818</c:v>
                </c:pt>
                <c:pt idx="2736">
                  <c:v>21.036171802715661</c:v>
                </c:pt>
                <c:pt idx="2737">
                  <c:v>21.028691304192179</c:v>
                </c:pt>
                <c:pt idx="2738">
                  <c:v>21.043337990815726</c:v>
                </c:pt>
                <c:pt idx="2739">
                  <c:v>21.03955036136805</c:v>
                </c:pt>
                <c:pt idx="2740">
                  <c:v>21.093188914980935</c:v>
                </c:pt>
                <c:pt idx="2741">
                  <c:v>21.092731515764637</c:v>
                </c:pt>
                <c:pt idx="2742">
                  <c:v>21.084899083273168</c:v>
                </c:pt>
                <c:pt idx="2743">
                  <c:v>21.104886008884037</c:v>
                </c:pt>
                <c:pt idx="2744">
                  <c:v>21.082227500672342</c:v>
                </c:pt>
                <c:pt idx="2745">
                  <c:v>21.088287270780523</c:v>
                </c:pt>
                <c:pt idx="2746">
                  <c:v>21.123222675626383</c:v>
                </c:pt>
                <c:pt idx="2747">
                  <c:v>21.098064507786859</c:v>
                </c:pt>
                <c:pt idx="2748">
                  <c:v>21.107765874501379</c:v>
                </c:pt>
                <c:pt idx="2749">
                  <c:v>21.057457552913515</c:v>
                </c:pt>
                <c:pt idx="2750">
                  <c:v>21.028969355014748</c:v>
                </c:pt>
                <c:pt idx="2751">
                  <c:v>21.029441618415696</c:v>
                </c:pt>
                <c:pt idx="2752">
                  <c:v>21.022739257641824</c:v>
                </c:pt>
                <c:pt idx="2753">
                  <c:v>21.022232539054635</c:v>
                </c:pt>
                <c:pt idx="2754">
                  <c:v>21.023773209427301</c:v>
                </c:pt>
                <c:pt idx="2755">
                  <c:v>21.026537364283815</c:v>
                </c:pt>
                <c:pt idx="2756">
                  <c:v>20.984667621551001</c:v>
                </c:pt>
                <c:pt idx="2757">
                  <c:v>20.958966053125767</c:v>
                </c:pt>
                <c:pt idx="2758">
                  <c:v>20.93385660839904</c:v>
                </c:pt>
                <c:pt idx="2759">
                  <c:v>20.992751123818749</c:v>
                </c:pt>
                <c:pt idx="2760">
                  <c:v>20.970673622369951</c:v>
                </c:pt>
                <c:pt idx="2761">
                  <c:v>20.975627885804531</c:v>
                </c:pt>
                <c:pt idx="2762">
                  <c:v>20.994013743707484</c:v>
                </c:pt>
                <c:pt idx="2763">
                  <c:v>20.9438362332099</c:v>
                </c:pt>
                <c:pt idx="2764">
                  <c:v>20.953787665319521</c:v>
                </c:pt>
                <c:pt idx="2765">
                  <c:v>20.939829409738113</c:v>
                </c:pt>
                <c:pt idx="2766">
                  <c:v>20.944005462336801</c:v>
                </c:pt>
                <c:pt idx="2767">
                  <c:v>20.981869465867266</c:v>
                </c:pt>
                <c:pt idx="2768">
                  <c:v>20.946636179625003</c:v>
                </c:pt>
                <c:pt idx="2769">
                  <c:v>20.790989419477096</c:v>
                </c:pt>
                <c:pt idx="2770">
                  <c:v>20.889688679431227</c:v>
                </c:pt>
                <c:pt idx="2771">
                  <c:v>20.977306993522962</c:v>
                </c:pt>
                <c:pt idx="2772">
                  <c:v>21.157802401954125</c:v>
                </c:pt>
                <c:pt idx="2773">
                  <c:v>21.190556139207125</c:v>
                </c:pt>
                <c:pt idx="2774">
                  <c:v>21.124150912033553</c:v>
                </c:pt>
                <c:pt idx="2775">
                  <c:v>21.075068913839942</c:v>
                </c:pt>
                <c:pt idx="2776">
                  <c:v>21.142447517467367</c:v>
                </c:pt>
                <c:pt idx="2777">
                  <c:v>21.169373337974704</c:v>
                </c:pt>
                <c:pt idx="2778">
                  <c:v>21.25798150371244</c:v>
                </c:pt>
                <c:pt idx="2779">
                  <c:v>21.176520624673433</c:v>
                </c:pt>
                <c:pt idx="2780">
                  <c:v>21.058191630953132</c:v>
                </c:pt>
                <c:pt idx="2781">
                  <c:v>20.993844454279863</c:v>
                </c:pt>
                <c:pt idx="2782">
                  <c:v>21.072331286251966</c:v>
                </c:pt>
                <c:pt idx="2783">
                  <c:v>20.997553574951986</c:v>
                </c:pt>
                <c:pt idx="2784">
                  <c:v>20.905949361471333</c:v>
                </c:pt>
                <c:pt idx="2785">
                  <c:v>20.748820829036415</c:v>
                </c:pt>
                <c:pt idx="2786">
                  <c:v>20.440960187599675</c:v>
                </c:pt>
                <c:pt idx="2787">
                  <c:v>20.609797490511561</c:v>
                </c:pt>
                <c:pt idx="2788">
                  <c:v>20.703603915237625</c:v>
                </c:pt>
                <c:pt idx="2789">
                  <c:v>20.797148768332914</c:v>
                </c:pt>
                <c:pt idx="2790">
                  <c:v>20.929612400572555</c:v>
                </c:pt>
                <c:pt idx="2791">
                  <c:v>20.633061626671118</c:v>
                </c:pt>
                <c:pt idx="2792">
                  <c:v>21.29764619003106</c:v>
                </c:pt>
                <c:pt idx="2793">
                  <c:v>21.655655454989496</c:v>
                </c:pt>
                <c:pt idx="2794">
                  <c:v>21.441844258239868</c:v>
                </c:pt>
                <c:pt idx="2795">
                  <c:v>21.30670247705141</c:v>
                </c:pt>
                <c:pt idx="2796">
                  <c:v>21.176903374044233</c:v>
                </c:pt>
                <c:pt idx="2797">
                  <c:v>21.173342504360509</c:v>
                </c:pt>
                <c:pt idx="2798">
                  <c:v>21.103159630406019</c:v>
                </c:pt>
                <c:pt idx="2799">
                  <c:v>21.090537171103083</c:v>
                </c:pt>
                <c:pt idx="2800">
                  <c:v>20.971443140717813</c:v>
                </c:pt>
                <c:pt idx="2801">
                  <c:v>20.851944060157514</c:v>
                </c:pt>
                <c:pt idx="2802">
                  <c:v>20.7533678090231</c:v>
                </c:pt>
                <c:pt idx="2803">
                  <c:v>20.73461172998169</c:v>
                </c:pt>
                <c:pt idx="2804">
                  <c:v>20.713456031301323</c:v>
                </c:pt>
                <c:pt idx="2805">
                  <c:v>20.68358542960269</c:v>
                </c:pt>
                <c:pt idx="2806">
                  <c:v>20.696524996878654</c:v>
                </c:pt>
                <c:pt idx="2807">
                  <c:v>20.573805423769954</c:v>
                </c:pt>
                <c:pt idx="2808">
                  <c:v>20.517209002684691</c:v>
                </c:pt>
                <c:pt idx="2809">
                  <c:v>20.480936825546422</c:v>
                </c:pt>
                <c:pt idx="2810">
                  <c:v>20.372999354335057</c:v>
                </c:pt>
                <c:pt idx="2811">
                  <c:v>20.453946047960397</c:v>
                </c:pt>
                <c:pt idx="2812">
                  <c:v>20.468646006524175</c:v>
                </c:pt>
                <c:pt idx="2813">
                  <c:v>20.360617808782603</c:v>
                </c:pt>
                <c:pt idx="2814">
                  <c:v>20.292099604517588</c:v>
                </c:pt>
                <c:pt idx="2815">
                  <c:v>20.144723051279882</c:v>
                </c:pt>
                <c:pt idx="2816">
                  <c:v>20.062540606036197</c:v>
                </c:pt>
                <c:pt idx="2817">
                  <c:v>20.058326143970962</c:v>
                </c:pt>
                <c:pt idx="2818">
                  <c:v>20.05251346940107</c:v>
                </c:pt>
                <c:pt idx="2819">
                  <c:v>20.052610186930099</c:v>
                </c:pt>
                <c:pt idx="2820">
                  <c:v>20.05412891728669</c:v>
                </c:pt>
                <c:pt idx="2821">
                  <c:v>19.996820999105619</c:v>
                </c:pt>
                <c:pt idx="2822">
                  <c:v>20.079881886177095</c:v>
                </c:pt>
                <c:pt idx="2823">
                  <c:v>20.03266578905248</c:v>
                </c:pt>
                <c:pt idx="2824">
                  <c:v>20.04994357302931</c:v>
                </c:pt>
                <c:pt idx="2825">
                  <c:v>19.983761812180923</c:v>
                </c:pt>
                <c:pt idx="2826">
                  <c:v>19.937830243520729</c:v>
                </c:pt>
                <c:pt idx="2827">
                  <c:v>19.968850795610379</c:v>
                </c:pt>
                <c:pt idx="2828">
                  <c:v>19.906251361660701</c:v>
                </c:pt>
                <c:pt idx="2829">
                  <c:v>19.794284516021516</c:v>
                </c:pt>
                <c:pt idx="2830">
                  <c:v>19.739515284177607</c:v>
                </c:pt>
                <c:pt idx="2831">
                  <c:v>19.730157530858161</c:v>
                </c:pt>
                <c:pt idx="2832">
                  <c:v>19.743285150662828</c:v>
                </c:pt>
                <c:pt idx="2833">
                  <c:v>19.706716129170516</c:v>
                </c:pt>
                <c:pt idx="2834">
                  <c:v>19.640220415597273</c:v>
                </c:pt>
                <c:pt idx="2835">
                  <c:v>19.637059409879967</c:v>
                </c:pt>
                <c:pt idx="2836">
                  <c:v>19.610547742531143</c:v>
                </c:pt>
                <c:pt idx="2837">
                  <c:v>19.594497831885253</c:v>
                </c:pt>
                <c:pt idx="2838">
                  <c:v>19.591577712483964</c:v>
                </c:pt>
                <c:pt idx="2839">
                  <c:v>19.613303501125202</c:v>
                </c:pt>
                <c:pt idx="2840">
                  <c:v>19.591195237453885</c:v>
                </c:pt>
                <c:pt idx="2841">
                  <c:v>19.590846459876069</c:v>
                </c:pt>
                <c:pt idx="2842">
                  <c:v>19.576685013113217</c:v>
                </c:pt>
                <c:pt idx="2843">
                  <c:v>19.488057829042067</c:v>
                </c:pt>
                <c:pt idx="2844">
                  <c:v>19.487624979285471</c:v>
                </c:pt>
                <c:pt idx="2845">
                  <c:v>19.502626862268723</c:v>
                </c:pt>
                <c:pt idx="2846">
                  <c:v>19.495772715598747</c:v>
                </c:pt>
                <c:pt idx="2847">
                  <c:v>19.499438974876462</c:v>
                </c:pt>
                <c:pt idx="2848">
                  <c:v>19.397285432185701</c:v>
                </c:pt>
                <c:pt idx="2849">
                  <c:v>19.410515458797438</c:v>
                </c:pt>
                <c:pt idx="2850">
                  <c:v>19.390689648304413</c:v>
                </c:pt>
                <c:pt idx="2851">
                  <c:v>19.365649218169885</c:v>
                </c:pt>
                <c:pt idx="2852">
                  <c:v>19.358287393175736</c:v>
                </c:pt>
                <c:pt idx="2853">
                  <c:v>19.31725859264446</c:v>
                </c:pt>
                <c:pt idx="2854">
                  <c:v>19.287082513528603</c:v>
                </c:pt>
                <c:pt idx="2855">
                  <c:v>19.244748406843112</c:v>
                </c:pt>
                <c:pt idx="2856">
                  <c:v>19.218171401265906</c:v>
                </c:pt>
                <c:pt idx="2857">
                  <c:v>19.207132685158392</c:v>
                </c:pt>
                <c:pt idx="2858">
                  <c:v>19.2135014807657</c:v>
                </c:pt>
                <c:pt idx="2859">
                  <c:v>19.166159719860708</c:v>
                </c:pt>
                <c:pt idx="2860">
                  <c:v>19.206088680503502</c:v>
                </c:pt>
                <c:pt idx="2861">
                  <c:v>19.209093740284356</c:v>
                </c:pt>
                <c:pt idx="2862">
                  <c:v>19.170168762566689</c:v>
                </c:pt>
                <c:pt idx="2863">
                  <c:v>19.158462976319615</c:v>
                </c:pt>
                <c:pt idx="2864">
                  <c:v>19.120477326422812</c:v>
                </c:pt>
                <c:pt idx="2865">
                  <c:v>19.069405117682809</c:v>
                </c:pt>
                <c:pt idx="2866">
                  <c:v>19.051490594026369</c:v>
                </c:pt>
                <c:pt idx="2867">
                  <c:v>19.042749526363327</c:v>
                </c:pt>
                <c:pt idx="2868">
                  <c:v>19.012923271635476</c:v>
                </c:pt>
                <c:pt idx="2869">
                  <c:v>19.049459218444511</c:v>
                </c:pt>
                <c:pt idx="2870">
                  <c:v>19.035602993099626</c:v>
                </c:pt>
                <c:pt idx="2871">
                  <c:v>19.004797814148773</c:v>
                </c:pt>
                <c:pt idx="2872">
                  <c:v>18.939148367515763</c:v>
                </c:pt>
                <c:pt idx="2873">
                  <c:v>18.930445777948798</c:v>
                </c:pt>
                <c:pt idx="2874">
                  <c:v>18.938241759945022</c:v>
                </c:pt>
                <c:pt idx="2875">
                  <c:v>18.930473532094389</c:v>
                </c:pt>
                <c:pt idx="2876">
                  <c:v>18.871411283856279</c:v>
                </c:pt>
                <c:pt idx="2877">
                  <c:v>18.843938179245754</c:v>
                </c:pt>
                <c:pt idx="2878">
                  <c:v>18.843957213608302</c:v>
                </c:pt>
                <c:pt idx="2879">
                  <c:v>18.832550447728924</c:v>
                </c:pt>
                <c:pt idx="2880">
                  <c:v>18.836009241378743</c:v>
                </c:pt>
                <c:pt idx="2881">
                  <c:v>18.836660747082284</c:v>
                </c:pt>
                <c:pt idx="2882">
                  <c:v>18.829017861443859</c:v>
                </c:pt>
                <c:pt idx="2883">
                  <c:v>18.807041800702653</c:v>
                </c:pt>
                <c:pt idx="2884">
                  <c:v>18.803794297325332</c:v>
                </c:pt>
                <c:pt idx="2885">
                  <c:v>18.787071971616921</c:v>
                </c:pt>
                <c:pt idx="2886">
                  <c:v>18.782866101775497</c:v>
                </c:pt>
                <c:pt idx="2887">
                  <c:v>18.779180795094813</c:v>
                </c:pt>
                <c:pt idx="2888">
                  <c:v>18.778278050011959</c:v>
                </c:pt>
                <c:pt idx="2889">
                  <c:v>18.77287711018915</c:v>
                </c:pt>
                <c:pt idx="2890">
                  <c:v>18.764734705906463</c:v>
                </c:pt>
                <c:pt idx="2891">
                  <c:v>18.768189711101808</c:v>
                </c:pt>
                <c:pt idx="2892">
                  <c:v>18.783746463416968</c:v>
                </c:pt>
                <c:pt idx="2893">
                  <c:v>18.775924301247855</c:v>
                </c:pt>
                <c:pt idx="2894">
                  <c:v>18.770237584315534</c:v>
                </c:pt>
                <c:pt idx="2895">
                  <c:v>18.775973763265728</c:v>
                </c:pt>
                <c:pt idx="2896">
                  <c:v>18.771389410157468</c:v>
                </c:pt>
                <c:pt idx="2897">
                  <c:v>18.775147062627536</c:v>
                </c:pt>
                <c:pt idx="2898">
                  <c:v>18.768136949663894</c:v>
                </c:pt>
                <c:pt idx="2899">
                  <c:v>18.772404896257765</c:v>
                </c:pt>
                <c:pt idx="2900">
                  <c:v>18.763975115409298</c:v>
                </c:pt>
                <c:pt idx="2901">
                  <c:v>18.771845994107501</c:v>
                </c:pt>
                <c:pt idx="2902">
                  <c:v>18.771615057270033</c:v>
                </c:pt>
                <c:pt idx="2903">
                  <c:v>18.781766500171248</c:v>
                </c:pt>
                <c:pt idx="2904">
                  <c:v>18.779193055151424</c:v>
                </c:pt>
                <c:pt idx="2905">
                  <c:v>18.758975620442612</c:v>
                </c:pt>
                <c:pt idx="2906">
                  <c:v>18.762292827478362</c:v>
                </c:pt>
                <c:pt idx="2907">
                  <c:v>18.762935359668532</c:v>
                </c:pt>
                <c:pt idx="2908">
                  <c:v>18.777420354644601</c:v>
                </c:pt>
                <c:pt idx="2909">
                  <c:v>18.782303732087165</c:v>
                </c:pt>
                <c:pt idx="2910">
                  <c:v>18.793335725680233</c:v>
                </c:pt>
                <c:pt idx="2911">
                  <c:v>18.786677622469675</c:v>
                </c:pt>
                <c:pt idx="2912">
                  <c:v>18.782499199043119</c:v>
                </c:pt>
                <c:pt idx="2913">
                  <c:v>18.773071071289909</c:v>
                </c:pt>
                <c:pt idx="2914">
                  <c:v>18.761870980282342</c:v>
                </c:pt>
                <c:pt idx="2915">
                  <c:v>18.773005588952834</c:v>
                </c:pt>
                <c:pt idx="2916">
                  <c:v>18.770995045364586</c:v>
                </c:pt>
                <c:pt idx="2917">
                  <c:v>18.770736448855814</c:v>
                </c:pt>
                <c:pt idx="2918">
                  <c:v>18.758080228296564</c:v>
                </c:pt>
                <c:pt idx="2919">
                  <c:v>18.762050881884118</c:v>
                </c:pt>
                <c:pt idx="2920">
                  <c:v>18.707009158162606</c:v>
                </c:pt>
                <c:pt idx="2921">
                  <c:v>18.694016887990134</c:v>
                </c:pt>
                <c:pt idx="2922">
                  <c:v>18.701205090449587</c:v>
                </c:pt>
                <c:pt idx="2923">
                  <c:v>18.700311588700526</c:v>
                </c:pt>
                <c:pt idx="2924">
                  <c:v>18.692959608073547</c:v>
                </c:pt>
                <c:pt idx="2925">
                  <c:v>18.679192868269457</c:v>
                </c:pt>
                <c:pt idx="2926">
                  <c:v>18.664448430366093</c:v>
                </c:pt>
                <c:pt idx="2927">
                  <c:v>18.665825774489768</c:v>
                </c:pt>
                <c:pt idx="2928">
                  <c:v>18.693002925661194</c:v>
                </c:pt>
                <c:pt idx="2929">
                  <c:v>18.682965853907742</c:v>
                </c:pt>
                <c:pt idx="2930">
                  <c:v>18.671479183385394</c:v>
                </c:pt>
                <c:pt idx="2931">
                  <c:v>18.671653177361573</c:v>
                </c:pt>
                <c:pt idx="2932">
                  <c:v>18.624091808080387</c:v>
                </c:pt>
                <c:pt idx="2933">
                  <c:v>18.620806194197389</c:v>
                </c:pt>
                <c:pt idx="2934">
                  <c:v>18.624482381700172</c:v>
                </c:pt>
                <c:pt idx="2935">
                  <c:v>18.61653121332251</c:v>
                </c:pt>
                <c:pt idx="2936">
                  <c:v>18.623040693982141</c:v>
                </c:pt>
                <c:pt idx="2937">
                  <c:v>18.618531729059043</c:v>
                </c:pt>
                <c:pt idx="2938">
                  <c:v>18.571504244293617</c:v>
                </c:pt>
                <c:pt idx="2939">
                  <c:v>18.551318234178879</c:v>
                </c:pt>
                <c:pt idx="2940">
                  <c:v>18.554187387394972</c:v>
                </c:pt>
                <c:pt idx="2941">
                  <c:v>18.556540360784727</c:v>
                </c:pt>
                <c:pt idx="2942">
                  <c:v>18.538576827096108</c:v>
                </c:pt>
                <c:pt idx="2943">
                  <c:v>18.539842034874404</c:v>
                </c:pt>
                <c:pt idx="2944">
                  <c:v>18.53477525112131</c:v>
                </c:pt>
                <c:pt idx="2945">
                  <c:v>18.54112014970352</c:v>
                </c:pt>
                <c:pt idx="2946">
                  <c:v>18.545997242859382</c:v>
                </c:pt>
                <c:pt idx="2947">
                  <c:v>18.537365483758979</c:v>
                </c:pt>
                <c:pt idx="2948">
                  <c:v>18.524923103027636</c:v>
                </c:pt>
                <c:pt idx="2949">
                  <c:v>18.529354565673021</c:v>
                </c:pt>
                <c:pt idx="2950">
                  <c:v>18.51496656094405</c:v>
                </c:pt>
                <c:pt idx="2951">
                  <c:v>18.502904885444707</c:v>
                </c:pt>
                <c:pt idx="2952">
                  <c:v>18.510065136437525</c:v>
                </c:pt>
                <c:pt idx="2953">
                  <c:v>18.558357043640274</c:v>
                </c:pt>
                <c:pt idx="2954">
                  <c:v>18.531594345946157</c:v>
                </c:pt>
                <c:pt idx="2955">
                  <c:v>18.509624905532519</c:v>
                </c:pt>
                <c:pt idx="2956">
                  <c:v>18.516280890355777</c:v>
                </c:pt>
                <c:pt idx="2957">
                  <c:v>18.491683387978856</c:v>
                </c:pt>
                <c:pt idx="2958">
                  <c:v>18.45900807565835</c:v>
                </c:pt>
                <c:pt idx="2959">
                  <c:v>18.517884287489956</c:v>
                </c:pt>
                <c:pt idx="2960">
                  <c:v>18.595905159512647</c:v>
                </c:pt>
                <c:pt idx="2961">
                  <c:v>18.601405525860997</c:v>
                </c:pt>
                <c:pt idx="2962">
                  <c:v>18.603610038944346</c:v>
                </c:pt>
                <c:pt idx="2963">
                  <c:v>18.59569067331838</c:v>
                </c:pt>
                <c:pt idx="2964">
                  <c:v>18.598068631817604</c:v>
                </c:pt>
                <c:pt idx="2965">
                  <c:v>18.602676596484486</c:v>
                </c:pt>
                <c:pt idx="2966">
                  <c:v>18.616239936343113</c:v>
                </c:pt>
                <c:pt idx="2967">
                  <c:v>18.614920816247675</c:v>
                </c:pt>
                <c:pt idx="2968">
                  <c:v>18.608217968816987</c:v>
                </c:pt>
                <c:pt idx="2969">
                  <c:v>18.612532309036681</c:v>
                </c:pt>
                <c:pt idx="2970">
                  <c:v>18.589820727108705</c:v>
                </c:pt>
                <c:pt idx="2971">
                  <c:v>18.612628342538169</c:v>
                </c:pt>
                <c:pt idx="2972">
                  <c:v>18.620354279202864</c:v>
                </c:pt>
                <c:pt idx="2973">
                  <c:v>18.622897362406441</c:v>
                </c:pt>
                <c:pt idx="2974">
                  <c:v>18.625661276248952</c:v>
                </c:pt>
                <c:pt idx="2975">
                  <c:v>18.601487218147934</c:v>
                </c:pt>
                <c:pt idx="2976">
                  <c:v>18.592693846508386</c:v>
                </c:pt>
                <c:pt idx="2977">
                  <c:v>18.603731622860021</c:v>
                </c:pt>
                <c:pt idx="2978">
                  <c:v>18.654901492189204</c:v>
                </c:pt>
                <c:pt idx="2979">
                  <c:v>18.673700812303622</c:v>
                </c:pt>
                <c:pt idx="2980">
                  <c:v>18.681629176550288</c:v>
                </c:pt>
                <c:pt idx="2981">
                  <c:v>18.688187803871468</c:v>
                </c:pt>
                <c:pt idx="2982">
                  <c:v>18.676023709706755</c:v>
                </c:pt>
                <c:pt idx="2983">
                  <c:v>18.642129594653017</c:v>
                </c:pt>
                <c:pt idx="2984">
                  <c:v>18.641658837248844</c:v>
                </c:pt>
                <c:pt idx="2985">
                  <c:v>18.641927657419039</c:v>
                </c:pt>
                <c:pt idx="2986">
                  <c:v>18.639212523068966</c:v>
                </c:pt>
                <c:pt idx="2987">
                  <c:v>18.633348712842409</c:v>
                </c:pt>
                <c:pt idx="2988">
                  <c:v>18.632633196482885</c:v>
                </c:pt>
                <c:pt idx="2989">
                  <c:v>18.620718916342966</c:v>
                </c:pt>
                <c:pt idx="2990">
                  <c:v>18.614360628684924</c:v>
                </c:pt>
                <c:pt idx="2991">
                  <c:v>18.61786999830376</c:v>
                </c:pt>
                <c:pt idx="2992">
                  <c:v>18.62104010984006</c:v>
                </c:pt>
                <c:pt idx="2993">
                  <c:v>18.630026503585114</c:v>
                </c:pt>
                <c:pt idx="2994">
                  <c:v>18.631894791049223</c:v>
                </c:pt>
                <c:pt idx="2995">
                  <c:v>18.642204531437081</c:v>
                </c:pt>
                <c:pt idx="2996">
                  <c:v>18.621694418387008</c:v>
                </c:pt>
                <c:pt idx="2997">
                  <c:v>18.591780424365041</c:v>
                </c:pt>
                <c:pt idx="2998">
                  <c:v>18.589137900579367</c:v>
                </c:pt>
                <c:pt idx="2999">
                  <c:v>18.574050824082853</c:v>
                </c:pt>
                <c:pt idx="3000">
                  <c:v>18.574325948450305</c:v>
                </c:pt>
                <c:pt idx="3001">
                  <c:v>18.543235690217827</c:v>
                </c:pt>
                <c:pt idx="3002">
                  <c:v>18.536851896795632</c:v>
                </c:pt>
                <c:pt idx="3003">
                  <c:v>18.531891389688035</c:v>
                </c:pt>
                <c:pt idx="3004">
                  <c:v>18.518405856481095</c:v>
                </c:pt>
                <c:pt idx="3005">
                  <c:v>18.511952513771391</c:v>
                </c:pt>
                <c:pt idx="3006">
                  <c:v>18.509446220457619</c:v>
                </c:pt>
                <c:pt idx="3007">
                  <c:v>18.511683776170791</c:v>
                </c:pt>
                <c:pt idx="3008">
                  <c:v>18.518447163852244</c:v>
                </c:pt>
                <c:pt idx="3009">
                  <c:v>18.505389405516024</c:v>
                </c:pt>
                <c:pt idx="3010">
                  <c:v>18.442602886048299</c:v>
                </c:pt>
                <c:pt idx="3011">
                  <c:v>18.454590782295789</c:v>
                </c:pt>
                <c:pt idx="3012">
                  <c:v>18.427636477432024</c:v>
                </c:pt>
                <c:pt idx="3013">
                  <c:v>18.40509671562835</c:v>
                </c:pt>
                <c:pt idx="3014">
                  <c:v>18.413814021473957</c:v>
                </c:pt>
                <c:pt idx="3015">
                  <c:v>18.473161469063889</c:v>
                </c:pt>
                <c:pt idx="3016">
                  <c:v>18.48534643237603</c:v>
                </c:pt>
                <c:pt idx="3017">
                  <c:v>18.49046947538384</c:v>
                </c:pt>
                <c:pt idx="3018">
                  <c:v>18.486715095581246</c:v>
                </c:pt>
                <c:pt idx="3019">
                  <c:v>18.452879529701296</c:v>
                </c:pt>
                <c:pt idx="3020">
                  <c:v>18.455575926701822</c:v>
                </c:pt>
                <c:pt idx="3021">
                  <c:v>18.455849393993269</c:v>
                </c:pt>
                <c:pt idx="3022">
                  <c:v>18.406212181806598</c:v>
                </c:pt>
                <c:pt idx="3023">
                  <c:v>18.373533519080777</c:v>
                </c:pt>
                <c:pt idx="3024">
                  <c:v>18.385992163532155</c:v>
                </c:pt>
                <c:pt idx="3025">
                  <c:v>18.392839731026452</c:v>
                </c:pt>
                <c:pt idx="3026">
                  <c:v>18.149417764895016</c:v>
                </c:pt>
                <c:pt idx="3027">
                  <c:v>18.539504938929269</c:v>
                </c:pt>
                <c:pt idx="3028">
                  <c:v>18.580967564704654</c:v>
                </c:pt>
                <c:pt idx="3029">
                  <c:v>18.687992039009121</c:v>
                </c:pt>
                <c:pt idx="3030">
                  <c:v>18.666108443124674</c:v>
                </c:pt>
                <c:pt idx="3031">
                  <c:v>18.587678119341444</c:v>
                </c:pt>
                <c:pt idx="3032">
                  <c:v>18.570143212414624</c:v>
                </c:pt>
                <c:pt idx="3033">
                  <c:v>18.536027260099988</c:v>
                </c:pt>
                <c:pt idx="3034">
                  <c:v>18.530881814487245</c:v>
                </c:pt>
                <c:pt idx="3035">
                  <c:v>18.521751458407849</c:v>
                </c:pt>
                <c:pt idx="3036">
                  <c:v>18.490447297495226</c:v>
                </c:pt>
                <c:pt idx="3037">
                  <c:v>18.486560202097447</c:v>
                </c:pt>
                <c:pt idx="3038">
                  <c:v>18.473968191803895</c:v>
                </c:pt>
                <c:pt idx="3039">
                  <c:v>18.466530241559461</c:v>
                </c:pt>
                <c:pt idx="3040">
                  <c:v>18.459867287136774</c:v>
                </c:pt>
                <c:pt idx="3041">
                  <c:v>18.469694935922952</c:v>
                </c:pt>
                <c:pt idx="3042">
                  <c:v>18.468530962216953</c:v>
                </c:pt>
                <c:pt idx="3043">
                  <c:v>18.433694926353382</c:v>
                </c:pt>
                <c:pt idx="3044">
                  <c:v>18.335037328860761</c:v>
                </c:pt>
                <c:pt idx="3045">
                  <c:v>18.30818207127221</c:v>
                </c:pt>
                <c:pt idx="3046">
                  <c:v>18.282223858008415</c:v>
                </c:pt>
                <c:pt idx="3047">
                  <c:v>18.243103725771082</c:v>
                </c:pt>
                <c:pt idx="3048">
                  <c:v>18.253024135773632</c:v>
                </c:pt>
                <c:pt idx="3049">
                  <c:v>18.257738611410481</c:v>
                </c:pt>
                <c:pt idx="3050">
                  <c:v>18.255040075901125</c:v>
                </c:pt>
                <c:pt idx="3051">
                  <c:v>18.242092412498256</c:v>
                </c:pt>
                <c:pt idx="3052">
                  <c:v>18.218793579358238</c:v>
                </c:pt>
                <c:pt idx="3053">
                  <c:v>18.212877289079824</c:v>
                </c:pt>
                <c:pt idx="3054">
                  <c:v>18.209243224165558</c:v>
                </c:pt>
                <c:pt idx="3055">
                  <c:v>18.250901583659395</c:v>
                </c:pt>
                <c:pt idx="3056">
                  <c:v>18.210725306500333</c:v>
                </c:pt>
                <c:pt idx="3057">
                  <c:v>18.249818482645793</c:v>
                </c:pt>
                <c:pt idx="3058">
                  <c:v>18.2731041686068</c:v>
                </c:pt>
                <c:pt idx="3059">
                  <c:v>18.233821384397455</c:v>
                </c:pt>
                <c:pt idx="3060">
                  <c:v>18.202923204610162</c:v>
                </c:pt>
                <c:pt idx="3061">
                  <c:v>18.09456622770934</c:v>
                </c:pt>
                <c:pt idx="3062">
                  <c:v>18.087631052901283</c:v>
                </c:pt>
                <c:pt idx="3063">
                  <c:v>18.093457667625319</c:v>
                </c:pt>
                <c:pt idx="3064">
                  <c:v>18.082719477192356</c:v>
                </c:pt>
                <c:pt idx="3065">
                  <c:v>18.03160726124915</c:v>
                </c:pt>
                <c:pt idx="3066">
                  <c:v>18.029982150165356</c:v>
                </c:pt>
                <c:pt idx="3067">
                  <c:v>18.008611940939144</c:v>
                </c:pt>
                <c:pt idx="3068">
                  <c:v>17.973599653046602</c:v>
                </c:pt>
                <c:pt idx="3069">
                  <c:v>17.974543950793475</c:v>
                </c:pt>
                <c:pt idx="3070">
                  <c:v>17.953468972368889</c:v>
                </c:pt>
                <c:pt idx="3071">
                  <c:v>17.948169900951008</c:v>
                </c:pt>
                <c:pt idx="3072">
                  <c:v>17.928011282887518</c:v>
                </c:pt>
                <c:pt idx="3073">
                  <c:v>17.91720827953981</c:v>
                </c:pt>
                <c:pt idx="3074">
                  <c:v>17.960851086817527</c:v>
                </c:pt>
                <c:pt idx="3075">
                  <c:v>17.942594329198243</c:v>
                </c:pt>
                <c:pt idx="3076">
                  <c:v>17.949886020152395</c:v>
                </c:pt>
                <c:pt idx="3077">
                  <c:v>17.945933556389448</c:v>
                </c:pt>
                <c:pt idx="3078">
                  <c:v>17.934779166830076</c:v>
                </c:pt>
                <c:pt idx="3079">
                  <c:v>17.937929533816085</c:v>
                </c:pt>
                <c:pt idx="3080">
                  <c:v>17.909027116398651</c:v>
                </c:pt>
                <c:pt idx="3081">
                  <c:v>17.890127416311017</c:v>
                </c:pt>
                <c:pt idx="3082">
                  <c:v>17.894513404305634</c:v>
                </c:pt>
                <c:pt idx="3083">
                  <c:v>17.908975490012779</c:v>
                </c:pt>
                <c:pt idx="3084">
                  <c:v>17.925958105204039</c:v>
                </c:pt>
                <c:pt idx="3085">
                  <c:v>17.941610194873409</c:v>
                </c:pt>
                <c:pt idx="3086">
                  <c:v>17.944062897901475</c:v>
                </c:pt>
                <c:pt idx="3087">
                  <c:v>17.913142424150042</c:v>
                </c:pt>
                <c:pt idx="3088">
                  <c:v>17.883612664137118</c:v>
                </c:pt>
                <c:pt idx="3089">
                  <c:v>17.864941772484929</c:v>
                </c:pt>
                <c:pt idx="3090">
                  <c:v>17.902685268154226</c:v>
                </c:pt>
                <c:pt idx="3091">
                  <c:v>17.914059872574555</c:v>
                </c:pt>
                <c:pt idx="3092">
                  <c:v>17.823215907844443</c:v>
                </c:pt>
                <c:pt idx="3093">
                  <c:v>17.813488064528627</c:v>
                </c:pt>
                <c:pt idx="3094">
                  <c:v>17.781424356873096</c:v>
                </c:pt>
                <c:pt idx="3095">
                  <c:v>17.755741700224384</c:v>
                </c:pt>
                <c:pt idx="3096">
                  <c:v>17.731601978909872</c:v>
                </c:pt>
                <c:pt idx="3097">
                  <c:v>17.748695132526851</c:v>
                </c:pt>
                <c:pt idx="3098">
                  <c:v>17.75948711589843</c:v>
                </c:pt>
                <c:pt idx="3099">
                  <c:v>17.752410259011839</c:v>
                </c:pt>
                <c:pt idx="3100">
                  <c:v>17.726092076230927</c:v>
                </c:pt>
                <c:pt idx="3101">
                  <c:v>17.721549607595659</c:v>
                </c:pt>
                <c:pt idx="3102">
                  <c:v>17.689438396901362</c:v>
                </c:pt>
                <c:pt idx="3103">
                  <c:v>17.679793819589793</c:v>
                </c:pt>
                <c:pt idx="3104">
                  <c:v>17.684873750461776</c:v>
                </c:pt>
                <c:pt idx="3105">
                  <c:v>17.688432347590908</c:v>
                </c:pt>
                <c:pt idx="3106">
                  <c:v>17.671270794410439</c:v>
                </c:pt>
                <c:pt idx="3107">
                  <c:v>17.662107892372404</c:v>
                </c:pt>
                <c:pt idx="3108">
                  <c:v>17.663373338697088</c:v>
                </c:pt>
                <c:pt idx="3109">
                  <c:v>17.66031961287224</c:v>
                </c:pt>
                <c:pt idx="3110">
                  <c:v>17.659206403543788</c:v>
                </c:pt>
                <c:pt idx="3111">
                  <c:v>17.65234719291114</c:v>
                </c:pt>
                <c:pt idx="3112">
                  <c:v>17.658068270882719</c:v>
                </c:pt>
                <c:pt idx="3113">
                  <c:v>17.653868513466289</c:v>
                </c:pt>
                <c:pt idx="3114">
                  <c:v>17.655072736275997</c:v>
                </c:pt>
                <c:pt idx="3115">
                  <c:v>17.646581121157158</c:v>
                </c:pt>
                <c:pt idx="3116">
                  <c:v>17.646944443502562</c:v>
                </c:pt>
                <c:pt idx="3117">
                  <c:v>17.646244467177532</c:v>
                </c:pt>
                <c:pt idx="3118">
                  <c:v>17.649076297739228</c:v>
                </c:pt>
                <c:pt idx="3119">
                  <c:v>17.649377175929764</c:v>
                </c:pt>
                <c:pt idx="3120">
                  <c:v>17.642963090080681</c:v>
                </c:pt>
                <c:pt idx="3121">
                  <c:v>17.641951490843169</c:v>
                </c:pt>
                <c:pt idx="3122">
                  <c:v>17.630581625211551</c:v>
                </c:pt>
                <c:pt idx="3123">
                  <c:v>17.625439397088236</c:v>
                </c:pt>
                <c:pt idx="3124">
                  <c:v>17.61128066878063</c:v>
                </c:pt>
                <c:pt idx="3125">
                  <c:v>17.61085400523698</c:v>
                </c:pt>
                <c:pt idx="3126">
                  <c:v>17.613608904917616</c:v>
                </c:pt>
                <c:pt idx="3127">
                  <c:v>17.605489156972371</c:v>
                </c:pt>
                <c:pt idx="3128">
                  <c:v>17.627606494780427</c:v>
                </c:pt>
                <c:pt idx="3129">
                  <c:v>17.623136260162106</c:v>
                </c:pt>
                <c:pt idx="3130">
                  <c:v>17.630892763234023</c:v>
                </c:pt>
                <c:pt idx="3131">
                  <c:v>17.626037452090241</c:v>
                </c:pt>
                <c:pt idx="3132">
                  <c:v>17.626870245360728</c:v>
                </c:pt>
                <c:pt idx="3133">
                  <c:v>17.63162852033161</c:v>
                </c:pt>
                <c:pt idx="3134">
                  <c:v>17.637266481426614</c:v>
                </c:pt>
                <c:pt idx="3135">
                  <c:v>17.623520894379613</c:v>
                </c:pt>
                <c:pt idx="3136">
                  <c:v>17.609472802661976</c:v>
                </c:pt>
                <c:pt idx="3137">
                  <c:v>17.599449992616279</c:v>
                </c:pt>
                <c:pt idx="3138">
                  <c:v>17.590417156941218</c:v>
                </c:pt>
                <c:pt idx="3139">
                  <c:v>17.603211227207499</c:v>
                </c:pt>
                <c:pt idx="3140">
                  <c:v>17.627221049887396</c:v>
                </c:pt>
                <c:pt idx="3141">
                  <c:v>17.626760805120842</c:v>
                </c:pt>
                <c:pt idx="3142">
                  <c:v>17.635918996254254</c:v>
                </c:pt>
                <c:pt idx="3143">
                  <c:v>17.623294007358417</c:v>
                </c:pt>
                <c:pt idx="3144">
                  <c:v>17.627028904139198</c:v>
                </c:pt>
                <c:pt idx="3145">
                  <c:v>17.642706334613887</c:v>
                </c:pt>
                <c:pt idx="3146">
                  <c:v>17.658509396130277</c:v>
                </c:pt>
                <c:pt idx="3147">
                  <c:v>17.673407270549422</c:v>
                </c:pt>
                <c:pt idx="3148">
                  <c:v>17.62763793024973</c:v>
                </c:pt>
                <c:pt idx="3149">
                  <c:v>17.625474045380738</c:v>
                </c:pt>
                <c:pt idx="3150">
                  <c:v>17.593894175505984</c:v>
                </c:pt>
                <c:pt idx="3151">
                  <c:v>17.589502021418056</c:v>
                </c:pt>
                <c:pt idx="3152">
                  <c:v>17.590835441893717</c:v>
                </c:pt>
                <c:pt idx="3153">
                  <c:v>17.589170802538753</c:v>
                </c:pt>
                <c:pt idx="3154">
                  <c:v>17.583939231053492</c:v>
                </c:pt>
                <c:pt idx="3155">
                  <c:v>17.576477417847066</c:v>
                </c:pt>
                <c:pt idx="3156">
                  <c:v>17.57862444027456</c:v>
                </c:pt>
                <c:pt idx="3157">
                  <c:v>17.562684591124942</c:v>
                </c:pt>
                <c:pt idx="3158">
                  <c:v>17.564141236288396</c:v>
                </c:pt>
                <c:pt idx="3159">
                  <c:v>17.547996276485154</c:v>
                </c:pt>
                <c:pt idx="3160">
                  <c:v>17.532571439958208</c:v>
                </c:pt>
                <c:pt idx="3161">
                  <c:v>17.581413332563599</c:v>
                </c:pt>
                <c:pt idx="3162">
                  <c:v>17.574907934111593</c:v>
                </c:pt>
                <c:pt idx="3163">
                  <c:v>17.5736257629455</c:v>
                </c:pt>
                <c:pt idx="3164">
                  <c:v>17.58061577256014</c:v>
                </c:pt>
                <c:pt idx="3165">
                  <c:v>17.585247211816</c:v>
                </c:pt>
                <c:pt idx="3166">
                  <c:v>17.54576379159554</c:v>
                </c:pt>
                <c:pt idx="3167">
                  <c:v>17.564869332906355</c:v>
                </c:pt>
                <c:pt idx="3168">
                  <c:v>17.55807247046209</c:v>
                </c:pt>
                <c:pt idx="3169">
                  <c:v>17.543235803745684</c:v>
                </c:pt>
                <c:pt idx="3170">
                  <c:v>17.541697140253536</c:v>
                </c:pt>
                <c:pt idx="3171">
                  <c:v>17.545153757614631</c:v>
                </c:pt>
                <c:pt idx="3172">
                  <c:v>17.506421509812242</c:v>
                </c:pt>
                <c:pt idx="3173">
                  <c:v>17.488029866407118</c:v>
                </c:pt>
                <c:pt idx="3174">
                  <c:v>17.50878954974764</c:v>
                </c:pt>
                <c:pt idx="3175">
                  <c:v>17.516212318292958</c:v>
                </c:pt>
                <c:pt idx="3176">
                  <c:v>17.523541354207552</c:v>
                </c:pt>
                <c:pt idx="3177">
                  <c:v>17.540981100266031</c:v>
                </c:pt>
                <c:pt idx="3178">
                  <c:v>17.542882825058804</c:v>
                </c:pt>
                <c:pt idx="3179">
                  <c:v>17.50994879719147</c:v>
                </c:pt>
                <c:pt idx="3180">
                  <c:v>17.62816097989792</c:v>
                </c:pt>
                <c:pt idx="3181">
                  <c:v>17.620729118191246</c:v>
                </c:pt>
                <c:pt idx="3182">
                  <c:v>17.639325671257133</c:v>
                </c:pt>
                <c:pt idx="3183">
                  <c:v>17.638666327181468</c:v>
                </c:pt>
                <c:pt idx="3184">
                  <c:v>17.647226588334533</c:v>
                </c:pt>
                <c:pt idx="3185">
                  <c:v>17.627764470196958</c:v>
                </c:pt>
                <c:pt idx="3186">
                  <c:v>17.55228892003931</c:v>
                </c:pt>
                <c:pt idx="3187">
                  <c:v>17.547479322119411</c:v>
                </c:pt>
                <c:pt idx="3188">
                  <c:v>17.536295914204985</c:v>
                </c:pt>
                <c:pt idx="3189">
                  <c:v>17.541685070127798</c:v>
                </c:pt>
                <c:pt idx="3190">
                  <c:v>17.553481713059881</c:v>
                </c:pt>
                <c:pt idx="3191">
                  <c:v>17.555424900610848</c:v>
                </c:pt>
                <c:pt idx="3192">
                  <c:v>17.562314063834247</c:v>
                </c:pt>
                <c:pt idx="3193">
                  <c:v>17.560414705190798</c:v>
                </c:pt>
                <c:pt idx="3194">
                  <c:v>17.529354376216684</c:v>
                </c:pt>
                <c:pt idx="3195">
                  <c:v>17.485009009983386</c:v>
                </c:pt>
                <c:pt idx="3196">
                  <c:v>17.50288719887287</c:v>
                </c:pt>
                <c:pt idx="3197">
                  <c:v>17.545114070308752</c:v>
                </c:pt>
                <c:pt idx="3198">
                  <c:v>17.534150304360978</c:v>
                </c:pt>
                <c:pt idx="3199">
                  <c:v>17.529907266209101</c:v>
                </c:pt>
                <c:pt idx="3200">
                  <c:v>17.548381487276131</c:v>
                </c:pt>
                <c:pt idx="3201">
                  <c:v>17.542185791861588</c:v>
                </c:pt>
                <c:pt idx="3202">
                  <c:v>17.509567617847146</c:v>
                </c:pt>
                <c:pt idx="3203">
                  <c:v>17.560250076933841</c:v>
                </c:pt>
                <c:pt idx="3204">
                  <c:v>17.562127795952478</c:v>
                </c:pt>
                <c:pt idx="3205">
                  <c:v>17.429814045213249</c:v>
                </c:pt>
                <c:pt idx="3206">
                  <c:v>17.405007726520523</c:v>
                </c:pt>
                <c:pt idx="3207">
                  <c:v>17.415764131153047</c:v>
                </c:pt>
                <c:pt idx="3208">
                  <c:v>17.420506808541166</c:v>
                </c:pt>
                <c:pt idx="3209">
                  <c:v>17.391969382150972</c:v>
                </c:pt>
                <c:pt idx="3210">
                  <c:v>17.418994261322414</c:v>
                </c:pt>
                <c:pt idx="3211">
                  <c:v>17.386556421553419</c:v>
                </c:pt>
                <c:pt idx="3212">
                  <c:v>17.402111770732795</c:v>
                </c:pt>
                <c:pt idx="3213">
                  <c:v>17.437214820185243</c:v>
                </c:pt>
                <c:pt idx="3214">
                  <c:v>17.612737902580555</c:v>
                </c:pt>
                <c:pt idx="3215">
                  <c:v>17.643341046133859</c:v>
                </c:pt>
                <c:pt idx="3216">
                  <c:v>17.659108529839948</c:v>
                </c:pt>
                <c:pt idx="3217">
                  <c:v>17.714620309581441</c:v>
                </c:pt>
                <c:pt idx="3218">
                  <c:v>17.696439650373161</c:v>
                </c:pt>
                <c:pt idx="3219">
                  <c:v>17.657641910846639</c:v>
                </c:pt>
                <c:pt idx="3220">
                  <c:v>17.664480202890068</c:v>
                </c:pt>
                <c:pt idx="3221">
                  <c:v>17.631462724569744</c:v>
                </c:pt>
                <c:pt idx="3222">
                  <c:v>17.665609463091428</c:v>
                </c:pt>
                <c:pt idx="3223">
                  <c:v>17.702306488996005</c:v>
                </c:pt>
                <c:pt idx="3224">
                  <c:v>17.710844110376947</c:v>
                </c:pt>
                <c:pt idx="3225">
                  <c:v>17.7344443193406</c:v>
                </c:pt>
                <c:pt idx="3226">
                  <c:v>17.729482252779793</c:v>
                </c:pt>
                <c:pt idx="3227">
                  <c:v>17.63607989357423</c:v>
                </c:pt>
                <c:pt idx="3228">
                  <c:v>17.628876966905015</c:v>
                </c:pt>
                <c:pt idx="3229">
                  <c:v>17.607261296491846</c:v>
                </c:pt>
                <c:pt idx="3230">
                  <c:v>17.654822912116924</c:v>
                </c:pt>
                <c:pt idx="3231">
                  <c:v>17.588850814992931</c:v>
                </c:pt>
                <c:pt idx="3232">
                  <c:v>17.600004446309867</c:v>
                </c:pt>
                <c:pt idx="3233">
                  <c:v>17.678512005384263</c:v>
                </c:pt>
                <c:pt idx="3234">
                  <c:v>17.754437905646537</c:v>
                </c:pt>
                <c:pt idx="3235">
                  <c:v>17.769463281012037</c:v>
                </c:pt>
                <c:pt idx="3236">
                  <c:v>17.7570793922064</c:v>
                </c:pt>
                <c:pt idx="3237">
                  <c:v>17.736636542019856</c:v>
                </c:pt>
                <c:pt idx="3238">
                  <c:v>17.786253119045988</c:v>
                </c:pt>
                <c:pt idx="3239">
                  <c:v>17.756371732794445</c:v>
                </c:pt>
                <c:pt idx="3240">
                  <c:v>17.687402845183065</c:v>
                </c:pt>
                <c:pt idx="3241">
                  <c:v>17.634323919293134</c:v>
                </c:pt>
                <c:pt idx="3242">
                  <c:v>17.815093661040759</c:v>
                </c:pt>
                <c:pt idx="3243">
                  <c:v>17.862173061717318</c:v>
                </c:pt>
                <c:pt idx="3244">
                  <c:v>17.820003909222731</c:v>
                </c:pt>
                <c:pt idx="3245">
                  <c:v>17.772557702471229</c:v>
                </c:pt>
                <c:pt idx="3246">
                  <c:v>17.819963668219273</c:v>
                </c:pt>
                <c:pt idx="3247">
                  <c:v>17.83592305899003</c:v>
                </c:pt>
                <c:pt idx="3248">
                  <c:v>17.78120568167952</c:v>
                </c:pt>
                <c:pt idx="3249">
                  <c:v>17.74288824488233</c:v>
                </c:pt>
                <c:pt idx="3250">
                  <c:v>17.862766378947892</c:v>
                </c:pt>
                <c:pt idx="3251">
                  <c:v>17.81850025700907</c:v>
                </c:pt>
                <c:pt idx="3252">
                  <c:v>17.800604450351184</c:v>
                </c:pt>
                <c:pt idx="3253">
                  <c:v>17.827673508071399</c:v>
                </c:pt>
                <c:pt idx="3254">
                  <c:v>17.619223475796531</c:v>
                </c:pt>
                <c:pt idx="3255">
                  <c:v>17.481283100642994</c:v>
                </c:pt>
                <c:pt idx="3256">
                  <c:v>17.546689795861166</c:v>
                </c:pt>
                <c:pt idx="3257">
                  <c:v>17.562884664915671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C-4C20-A038-F44D07B18645}"/>
            </c:ext>
          </c:extLst>
        </c:ser>
        <c:ser>
          <c:idx val="1"/>
          <c:order val="2"/>
          <c:tx>
            <c:strRef>
              <c:f>'data 2012+'!$X$9</c:f>
              <c:strCache>
                <c:ptCount val="1"/>
                <c:pt idx="0">
                  <c:v>NV_fund.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2012+'!$A$10:$A$3267</c:f>
              <c:numCache>
                <c:formatCode>yyyy\-mm\-dd;@</c:formatCode>
                <c:ptCount val="3258"/>
                <c:pt idx="1">
                  <c:v>44165</c:v>
                </c:pt>
                <c:pt idx="2">
                  <c:v>44164</c:v>
                </c:pt>
                <c:pt idx="3">
                  <c:v>44163</c:v>
                </c:pt>
                <c:pt idx="4">
                  <c:v>44162</c:v>
                </c:pt>
                <c:pt idx="5">
                  <c:v>44161</c:v>
                </c:pt>
                <c:pt idx="6">
                  <c:v>44160</c:v>
                </c:pt>
                <c:pt idx="7">
                  <c:v>44159</c:v>
                </c:pt>
                <c:pt idx="8">
                  <c:v>44158</c:v>
                </c:pt>
                <c:pt idx="9">
                  <c:v>44157</c:v>
                </c:pt>
                <c:pt idx="10">
                  <c:v>44156</c:v>
                </c:pt>
                <c:pt idx="11">
                  <c:v>44155</c:v>
                </c:pt>
                <c:pt idx="12">
                  <c:v>44154</c:v>
                </c:pt>
                <c:pt idx="13">
                  <c:v>44153</c:v>
                </c:pt>
                <c:pt idx="14">
                  <c:v>44152</c:v>
                </c:pt>
                <c:pt idx="15">
                  <c:v>44151</c:v>
                </c:pt>
                <c:pt idx="16">
                  <c:v>44150</c:v>
                </c:pt>
                <c:pt idx="17">
                  <c:v>44149</c:v>
                </c:pt>
                <c:pt idx="18">
                  <c:v>44148</c:v>
                </c:pt>
                <c:pt idx="19">
                  <c:v>44147</c:v>
                </c:pt>
                <c:pt idx="20">
                  <c:v>44146</c:v>
                </c:pt>
                <c:pt idx="21">
                  <c:v>44145</c:v>
                </c:pt>
                <c:pt idx="22">
                  <c:v>44144</c:v>
                </c:pt>
                <c:pt idx="23">
                  <c:v>44143</c:v>
                </c:pt>
                <c:pt idx="24">
                  <c:v>44142</c:v>
                </c:pt>
                <c:pt idx="25">
                  <c:v>44141</c:v>
                </c:pt>
                <c:pt idx="26">
                  <c:v>44140</c:v>
                </c:pt>
                <c:pt idx="27">
                  <c:v>44139</c:v>
                </c:pt>
                <c:pt idx="28">
                  <c:v>44138</c:v>
                </c:pt>
                <c:pt idx="29">
                  <c:v>44137</c:v>
                </c:pt>
                <c:pt idx="30">
                  <c:v>44136</c:v>
                </c:pt>
                <c:pt idx="31">
                  <c:v>44135</c:v>
                </c:pt>
                <c:pt idx="32">
                  <c:v>44134</c:v>
                </c:pt>
                <c:pt idx="33">
                  <c:v>44133</c:v>
                </c:pt>
                <c:pt idx="34">
                  <c:v>44132</c:v>
                </c:pt>
                <c:pt idx="35">
                  <c:v>44131</c:v>
                </c:pt>
                <c:pt idx="36">
                  <c:v>44130</c:v>
                </c:pt>
                <c:pt idx="37">
                  <c:v>44129</c:v>
                </c:pt>
                <c:pt idx="38">
                  <c:v>44128</c:v>
                </c:pt>
                <c:pt idx="39">
                  <c:v>44127</c:v>
                </c:pt>
                <c:pt idx="40">
                  <c:v>44126</c:v>
                </c:pt>
                <c:pt idx="41">
                  <c:v>44125</c:v>
                </c:pt>
                <c:pt idx="42">
                  <c:v>44124</c:v>
                </c:pt>
                <c:pt idx="43">
                  <c:v>44123</c:v>
                </c:pt>
                <c:pt idx="44">
                  <c:v>44122</c:v>
                </c:pt>
                <c:pt idx="45">
                  <c:v>44121</c:v>
                </c:pt>
                <c:pt idx="46">
                  <c:v>44120</c:v>
                </c:pt>
                <c:pt idx="47">
                  <c:v>44119</c:v>
                </c:pt>
                <c:pt idx="48">
                  <c:v>44118</c:v>
                </c:pt>
                <c:pt idx="49">
                  <c:v>44117</c:v>
                </c:pt>
                <c:pt idx="50">
                  <c:v>44116</c:v>
                </c:pt>
                <c:pt idx="51">
                  <c:v>44115</c:v>
                </c:pt>
                <c:pt idx="52">
                  <c:v>44114</c:v>
                </c:pt>
                <c:pt idx="53">
                  <c:v>44113</c:v>
                </c:pt>
                <c:pt idx="54">
                  <c:v>44112</c:v>
                </c:pt>
                <c:pt idx="55">
                  <c:v>44111</c:v>
                </c:pt>
                <c:pt idx="56">
                  <c:v>44110</c:v>
                </c:pt>
                <c:pt idx="57">
                  <c:v>44109</c:v>
                </c:pt>
                <c:pt idx="58">
                  <c:v>44108</c:v>
                </c:pt>
                <c:pt idx="59">
                  <c:v>44107</c:v>
                </c:pt>
                <c:pt idx="60">
                  <c:v>44106</c:v>
                </c:pt>
                <c:pt idx="61">
                  <c:v>44105</c:v>
                </c:pt>
                <c:pt idx="62">
                  <c:v>44104</c:v>
                </c:pt>
                <c:pt idx="63">
                  <c:v>44103</c:v>
                </c:pt>
                <c:pt idx="64">
                  <c:v>44102</c:v>
                </c:pt>
                <c:pt idx="65">
                  <c:v>44101</c:v>
                </c:pt>
                <c:pt idx="66">
                  <c:v>44100</c:v>
                </c:pt>
                <c:pt idx="67">
                  <c:v>44099</c:v>
                </c:pt>
                <c:pt idx="68">
                  <c:v>44098</c:v>
                </c:pt>
                <c:pt idx="69">
                  <c:v>44097</c:v>
                </c:pt>
                <c:pt idx="70">
                  <c:v>44096</c:v>
                </c:pt>
                <c:pt idx="71">
                  <c:v>44095</c:v>
                </c:pt>
                <c:pt idx="72">
                  <c:v>44094</c:v>
                </c:pt>
                <c:pt idx="73">
                  <c:v>44093</c:v>
                </c:pt>
                <c:pt idx="74">
                  <c:v>44092</c:v>
                </c:pt>
                <c:pt idx="75">
                  <c:v>44091</c:v>
                </c:pt>
                <c:pt idx="76">
                  <c:v>44090</c:v>
                </c:pt>
                <c:pt idx="77">
                  <c:v>44089</c:v>
                </c:pt>
                <c:pt idx="78">
                  <c:v>44088</c:v>
                </c:pt>
                <c:pt idx="79">
                  <c:v>44087</c:v>
                </c:pt>
                <c:pt idx="80">
                  <c:v>44086</c:v>
                </c:pt>
                <c:pt idx="81">
                  <c:v>44085</c:v>
                </c:pt>
                <c:pt idx="82">
                  <c:v>44084</c:v>
                </c:pt>
                <c:pt idx="83">
                  <c:v>44083</c:v>
                </c:pt>
                <c:pt idx="84">
                  <c:v>44082</c:v>
                </c:pt>
                <c:pt idx="85">
                  <c:v>44081</c:v>
                </c:pt>
                <c:pt idx="86">
                  <c:v>44080</c:v>
                </c:pt>
                <c:pt idx="87">
                  <c:v>44079</c:v>
                </c:pt>
                <c:pt idx="88">
                  <c:v>44078</c:v>
                </c:pt>
                <c:pt idx="89">
                  <c:v>44077</c:v>
                </c:pt>
                <c:pt idx="90">
                  <c:v>44076</c:v>
                </c:pt>
                <c:pt idx="91">
                  <c:v>44075</c:v>
                </c:pt>
                <c:pt idx="92">
                  <c:v>44074</c:v>
                </c:pt>
                <c:pt idx="93">
                  <c:v>44073</c:v>
                </c:pt>
                <c:pt idx="94">
                  <c:v>44072</c:v>
                </c:pt>
                <c:pt idx="95">
                  <c:v>44071</c:v>
                </c:pt>
                <c:pt idx="96">
                  <c:v>44070</c:v>
                </c:pt>
                <c:pt idx="97">
                  <c:v>44069</c:v>
                </c:pt>
                <c:pt idx="98">
                  <c:v>44068</c:v>
                </c:pt>
                <c:pt idx="99">
                  <c:v>44067</c:v>
                </c:pt>
                <c:pt idx="100">
                  <c:v>44066</c:v>
                </c:pt>
                <c:pt idx="101">
                  <c:v>44065</c:v>
                </c:pt>
                <c:pt idx="102">
                  <c:v>44064</c:v>
                </c:pt>
                <c:pt idx="103">
                  <c:v>44063</c:v>
                </c:pt>
                <c:pt idx="104">
                  <c:v>44062</c:v>
                </c:pt>
                <c:pt idx="105">
                  <c:v>44061</c:v>
                </c:pt>
                <c:pt idx="106">
                  <c:v>44060</c:v>
                </c:pt>
                <c:pt idx="107">
                  <c:v>44059</c:v>
                </c:pt>
                <c:pt idx="108">
                  <c:v>44058</c:v>
                </c:pt>
                <c:pt idx="109">
                  <c:v>44057</c:v>
                </c:pt>
                <c:pt idx="110">
                  <c:v>44056</c:v>
                </c:pt>
                <c:pt idx="111">
                  <c:v>44055</c:v>
                </c:pt>
                <c:pt idx="112">
                  <c:v>44054</c:v>
                </c:pt>
                <c:pt idx="113">
                  <c:v>44053</c:v>
                </c:pt>
                <c:pt idx="114">
                  <c:v>44052</c:v>
                </c:pt>
                <c:pt idx="115">
                  <c:v>44051</c:v>
                </c:pt>
                <c:pt idx="116">
                  <c:v>44050</c:v>
                </c:pt>
                <c:pt idx="117">
                  <c:v>44049</c:v>
                </c:pt>
                <c:pt idx="118">
                  <c:v>44048</c:v>
                </c:pt>
                <c:pt idx="119">
                  <c:v>44047</c:v>
                </c:pt>
                <c:pt idx="120">
                  <c:v>44046</c:v>
                </c:pt>
                <c:pt idx="121">
                  <c:v>44045</c:v>
                </c:pt>
                <c:pt idx="122">
                  <c:v>44044</c:v>
                </c:pt>
                <c:pt idx="123">
                  <c:v>44043</c:v>
                </c:pt>
                <c:pt idx="124">
                  <c:v>44042</c:v>
                </c:pt>
                <c:pt idx="125">
                  <c:v>44041</c:v>
                </c:pt>
                <c:pt idx="126">
                  <c:v>44040</c:v>
                </c:pt>
                <c:pt idx="127">
                  <c:v>44039</c:v>
                </c:pt>
                <c:pt idx="128">
                  <c:v>44038</c:v>
                </c:pt>
                <c:pt idx="129">
                  <c:v>44037</c:v>
                </c:pt>
                <c:pt idx="130">
                  <c:v>44036</c:v>
                </c:pt>
                <c:pt idx="131">
                  <c:v>44035</c:v>
                </c:pt>
                <c:pt idx="132">
                  <c:v>44034</c:v>
                </c:pt>
                <c:pt idx="133">
                  <c:v>44033</c:v>
                </c:pt>
                <c:pt idx="134">
                  <c:v>44032</c:v>
                </c:pt>
                <c:pt idx="135">
                  <c:v>44031</c:v>
                </c:pt>
                <c:pt idx="136">
                  <c:v>44030</c:v>
                </c:pt>
                <c:pt idx="137">
                  <c:v>44029</c:v>
                </c:pt>
                <c:pt idx="138">
                  <c:v>44028</c:v>
                </c:pt>
                <c:pt idx="139">
                  <c:v>44027</c:v>
                </c:pt>
                <c:pt idx="140">
                  <c:v>44026</c:v>
                </c:pt>
                <c:pt idx="141">
                  <c:v>44025</c:v>
                </c:pt>
                <c:pt idx="142">
                  <c:v>44024</c:v>
                </c:pt>
                <c:pt idx="143">
                  <c:v>44023</c:v>
                </c:pt>
                <c:pt idx="144">
                  <c:v>44022</c:v>
                </c:pt>
                <c:pt idx="145">
                  <c:v>44021</c:v>
                </c:pt>
                <c:pt idx="146">
                  <c:v>44020</c:v>
                </c:pt>
                <c:pt idx="147">
                  <c:v>44019</c:v>
                </c:pt>
                <c:pt idx="148">
                  <c:v>44018</c:v>
                </c:pt>
                <c:pt idx="149">
                  <c:v>44017</c:v>
                </c:pt>
                <c:pt idx="150">
                  <c:v>44016</c:v>
                </c:pt>
                <c:pt idx="151">
                  <c:v>44015</c:v>
                </c:pt>
                <c:pt idx="152">
                  <c:v>44014</c:v>
                </c:pt>
                <c:pt idx="153">
                  <c:v>44013</c:v>
                </c:pt>
                <c:pt idx="154">
                  <c:v>44012</c:v>
                </c:pt>
                <c:pt idx="155">
                  <c:v>44011</c:v>
                </c:pt>
                <c:pt idx="156">
                  <c:v>44010</c:v>
                </c:pt>
                <c:pt idx="157">
                  <c:v>44009</c:v>
                </c:pt>
                <c:pt idx="158">
                  <c:v>44008</c:v>
                </c:pt>
                <c:pt idx="159">
                  <c:v>44007</c:v>
                </c:pt>
                <c:pt idx="160">
                  <c:v>44006</c:v>
                </c:pt>
                <c:pt idx="161">
                  <c:v>44005</c:v>
                </c:pt>
                <c:pt idx="162">
                  <c:v>44004</c:v>
                </c:pt>
                <c:pt idx="163">
                  <c:v>44003</c:v>
                </c:pt>
                <c:pt idx="164">
                  <c:v>44002</c:v>
                </c:pt>
                <c:pt idx="165">
                  <c:v>44001</c:v>
                </c:pt>
                <c:pt idx="166">
                  <c:v>44000</c:v>
                </c:pt>
                <c:pt idx="167">
                  <c:v>43999</c:v>
                </c:pt>
                <c:pt idx="168">
                  <c:v>43998</c:v>
                </c:pt>
                <c:pt idx="169">
                  <c:v>43997</c:v>
                </c:pt>
                <c:pt idx="170">
                  <c:v>43996</c:v>
                </c:pt>
                <c:pt idx="171">
                  <c:v>43995</c:v>
                </c:pt>
                <c:pt idx="172">
                  <c:v>43994</c:v>
                </c:pt>
                <c:pt idx="173">
                  <c:v>43993</c:v>
                </c:pt>
                <c:pt idx="174">
                  <c:v>43992</c:v>
                </c:pt>
                <c:pt idx="175">
                  <c:v>43991</c:v>
                </c:pt>
                <c:pt idx="176">
                  <c:v>43990</c:v>
                </c:pt>
                <c:pt idx="177">
                  <c:v>43989</c:v>
                </c:pt>
                <c:pt idx="178">
                  <c:v>43988</c:v>
                </c:pt>
                <c:pt idx="179">
                  <c:v>43987</c:v>
                </c:pt>
                <c:pt idx="180">
                  <c:v>43986</c:v>
                </c:pt>
                <c:pt idx="181">
                  <c:v>43985</c:v>
                </c:pt>
                <c:pt idx="182">
                  <c:v>43984</c:v>
                </c:pt>
                <c:pt idx="183">
                  <c:v>43983</c:v>
                </c:pt>
                <c:pt idx="184">
                  <c:v>43982</c:v>
                </c:pt>
                <c:pt idx="185">
                  <c:v>43981</c:v>
                </c:pt>
                <c:pt idx="186">
                  <c:v>43980</c:v>
                </c:pt>
                <c:pt idx="187">
                  <c:v>43979</c:v>
                </c:pt>
                <c:pt idx="188">
                  <c:v>43978</c:v>
                </c:pt>
                <c:pt idx="189">
                  <c:v>43977</c:v>
                </c:pt>
                <c:pt idx="190">
                  <c:v>43976</c:v>
                </c:pt>
                <c:pt idx="191">
                  <c:v>43975</c:v>
                </c:pt>
                <c:pt idx="192">
                  <c:v>43974</c:v>
                </c:pt>
                <c:pt idx="193">
                  <c:v>43973</c:v>
                </c:pt>
                <c:pt idx="194">
                  <c:v>43972</c:v>
                </c:pt>
                <c:pt idx="195">
                  <c:v>43971</c:v>
                </c:pt>
                <c:pt idx="196">
                  <c:v>43970</c:v>
                </c:pt>
                <c:pt idx="197">
                  <c:v>43969</c:v>
                </c:pt>
                <c:pt idx="198">
                  <c:v>43968</c:v>
                </c:pt>
                <c:pt idx="199">
                  <c:v>43967</c:v>
                </c:pt>
                <c:pt idx="200">
                  <c:v>43966</c:v>
                </c:pt>
                <c:pt idx="201">
                  <c:v>43965</c:v>
                </c:pt>
                <c:pt idx="202">
                  <c:v>43964</c:v>
                </c:pt>
                <c:pt idx="203">
                  <c:v>43963</c:v>
                </c:pt>
                <c:pt idx="204">
                  <c:v>43962</c:v>
                </c:pt>
                <c:pt idx="205">
                  <c:v>43961</c:v>
                </c:pt>
                <c:pt idx="206">
                  <c:v>43960</c:v>
                </c:pt>
                <c:pt idx="207">
                  <c:v>43959</c:v>
                </c:pt>
                <c:pt idx="208">
                  <c:v>43958</c:v>
                </c:pt>
                <c:pt idx="209">
                  <c:v>43957</c:v>
                </c:pt>
                <c:pt idx="210">
                  <c:v>43956</c:v>
                </c:pt>
                <c:pt idx="211">
                  <c:v>43955</c:v>
                </c:pt>
                <c:pt idx="212">
                  <c:v>43954</c:v>
                </c:pt>
                <c:pt idx="213">
                  <c:v>43953</c:v>
                </c:pt>
                <c:pt idx="214">
                  <c:v>43952</c:v>
                </c:pt>
                <c:pt idx="215">
                  <c:v>43951</c:v>
                </c:pt>
                <c:pt idx="216">
                  <c:v>43950</c:v>
                </c:pt>
                <c:pt idx="217">
                  <c:v>43949</c:v>
                </c:pt>
                <c:pt idx="218">
                  <c:v>43948</c:v>
                </c:pt>
                <c:pt idx="219">
                  <c:v>43947</c:v>
                </c:pt>
                <c:pt idx="220">
                  <c:v>43946</c:v>
                </c:pt>
                <c:pt idx="221">
                  <c:v>43945</c:v>
                </c:pt>
                <c:pt idx="222">
                  <c:v>43944</c:v>
                </c:pt>
                <c:pt idx="223">
                  <c:v>43943</c:v>
                </c:pt>
                <c:pt idx="224">
                  <c:v>43942</c:v>
                </c:pt>
                <c:pt idx="225">
                  <c:v>43941</c:v>
                </c:pt>
                <c:pt idx="226">
                  <c:v>43940</c:v>
                </c:pt>
                <c:pt idx="227">
                  <c:v>43939</c:v>
                </c:pt>
                <c:pt idx="228">
                  <c:v>43938</c:v>
                </c:pt>
                <c:pt idx="229">
                  <c:v>43937</c:v>
                </c:pt>
                <c:pt idx="230">
                  <c:v>43936</c:v>
                </c:pt>
                <c:pt idx="231">
                  <c:v>43935</c:v>
                </c:pt>
                <c:pt idx="232">
                  <c:v>43934</c:v>
                </c:pt>
                <c:pt idx="233">
                  <c:v>43933</c:v>
                </c:pt>
                <c:pt idx="234">
                  <c:v>43932</c:v>
                </c:pt>
                <c:pt idx="235">
                  <c:v>43931</c:v>
                </c:pt>
                <c:pt idx="236">
                  <c:v>43930</c:v>
                </c:pt>
                <c:pt idx="237">
                  <c:v>43929</c:v>
                </c:pt>
                <c:pt idx="238">
                  <c:v>43928</c:v>
                </c:pt>
                <c:pt idx="239">
                  <c:v>43927</c:v>
                </c:pt>
                <c:pt idx="240">
                  <c:v>43926</c:v>
                </c:pt>
                <c:pt idx="241">
                  <c:v>43925</c:v>
                </c:pt>
                <c:pt idx="242">
                  <c:v>43924</c:v>
                </c:pt>
                <c:pt idx="243">
                  <c:v>43923</c:v>
                </c:pt>
                <c:pt idx="244">
                  <c:v>43922</c:v>
                </c:pt>
                <c:pt idx="245">
                  <c:v>43921</c:v>
                </c:pt>
                <c:pt idx="246">
                  <c:v>43920</c:v>
                </c:pt>
                <c:pt idx="247">
                  <c:v>43919</c:v>
                </c:pt>
                <c:pt idx="248">
                  <c:v>43918</c:v>
                </c:pt>
                <c:pt idx="249">
                  <c:v>43917</c:v>
                </c:pt>
                <c:pt idx="250">
                  <c:v>43916</c:v>
                </c:pt>
                <c:pt idx="251">
                  <c:v>43915</c:v>
                </c:pt>
                <c:pt idx="252">
                  <c:v>43914</c:v>
                </c:pt>
                <c:pt idx="253">
                  <c:v>43913</c:v>
                </c:pt>
                <c:pt idx="254">
                  <c:v>43912</c:v>
                </c:pt>
                <c:pt idx="255">
                  <c:v>43911</c:v>
                </c:pt>
                <c:pt idx="256">
                  <c:v>43910</c:v>
                </c:pt>
                <c:pt idx="257">
                  <c:v>43909</c:v>
                </c:pt>
                <c:pt idx="258">
                  <c:v>43908</c:v>
                </c:pt>
                <c:pt idx="259">
                  <c:v>43907</c:v>
                </c:pt>
                <c:pt idx="260">
                  <c:v>43906</c:v>
                </c:pt>
                <c:pt idx="261">
                  <c:v>43905</c:v>
                </c:pt>
                <c:pt idx="262">
                  <c:v>43904</c:v>
                </c:pt>
                <c:pt idx="263">
                  <c:v>43903</c:v>
                </c:pt>
                <c:pt idx="264">
                  <c:v>43902</c:v>
                </c:pt>
                <c:pt idx="265">
                  <c:v>43901</c:v>
                </c:pt>
                <c:pt idx="266">
                  <c:v>43900</c:v>
                </c:pt>
                <c:pt idx="267">
                  <c:v>43899</c:v>
                </c:pt>
                <c:pt idx="268">
                  <c:v>43898</c:v>
                </c:pt>
                <c:pt idx="269">
                  <c:v>43897</c:v>
                </c:pt>
                <c:pt idx="270">
                  <c:v>43896</c:v>
                </c:pt>
                <c:pt idx="271">
                  <c:v>43895</c:v>
                </c:pt>
                <c:pt idx="272">
                  <c:v>43894</c:v>
                </c:pt>
                <c:pt idx="273">
                  <c:v>43893</c:v>
                </c:pt>
                <c:pt idx="274">
                  <c:v>43892</c:v>
                </c:pt>
                <c:pt idx="275">
                  <c:v>43891</c:v>
                </c:pt>
                <c:pt idx="276">
                  <c:v>43890</c:v>
                </c:pt>
                <c:pt idx="277">
                  <c:v>43889</c:v>
                </c:pt>
                <c:pt idx="278">
                  <c:v>43888</c:v>
                </c:pt>
                <c:pt idx="279">
                  <c:v>43887</c:v>
                </c:pt>
                <c:pt idx="280">
                  <c:v>43886</c:v>
                </c:pt>
                <c:pt idx="281">
                  <c:v>43885</c:v>
                </c:pt>
                <c:pt idx="282">
                  <c:v>43884</c:v>
                </c:pt>
                <c:pt idx="283">
                  <c:v>43883</c:v>
                </c:pt>
                <c:pt idx="284">
                  <c:v>43882</c:v>
                </c:pt>
                <c:pt idx="285">
                  <c:v>43881</c:v>
                </c:pt>
                <c:pt idx="286">
                  <c:v>43880</c:v>
                </c:pt>
                <c:pt idx="287">
                  <c:v>43879</c:v>
                </c:pt>
                <c:pt idx="288">
                  <c:v>43878</c:v>
                </c:pt>
                <c:pt idx="289">
                  <c:v>43877</c:v>
                </c:pt>
                <c:pt idx="290">
                  <c:v>43876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43870</c:v>
                </c:pt>
                <c:pt idx="297">
                  <c:v>43869</c:v>
                </c:pt>
                <c:pt idx="298">
                  <c:v>43868</c:v>
                </c:pt>
                <c:pt idx="299">
                  <c:v>43867</c:v>
                </c:pt>
                <c:pt idx="300">
                  <c:v>43866</c:v>
                </c:pt>
                <c:pt idx="301">
                  <c:v>43865</c:v>
                </c:pt>
                <c:pt idx="302">
                  <c:v>43864</c:v>
                </c:pt>
                <c:pt idx="303">
                  <c:v>43863</c:v>
                </c:pt>
                <c:pt idx="304">
                  <c:v>43862</c:v>
                </c:pt>
                <c:pt idx="305">
                  <c:v>43861</c:v>
                </c:pt>
                <c:pt idx="306">
                  <c:v>43860</c:v>
                </c:pt>
                <c:pt idx="307">
                  <c:v>43859</c:v>
                </c:pt>
                <c:pt idx="308">
                  <c:v>43858</c:v>
                </c:pt>
                <c:pt idx="309">
                  <c:v>43857</c:v>
                </c:pt>
                <c:pt idx="310">
                  <c:v>43856</c:v>
                </c:pt>
                <c:pt idx="311">
                  <c:v>43855</c:v>
                </c:pt>
                <c:pt idx="312">
                  <c:v>43854</c:v>
                </c:pt>
                <c:pt idx="313">
                  <c:v>43853</c:v>
                </c:pt>
                <c:pt idx="314">
                  <c:v>43852</c:v>
                </c:pt>
                <c:pt idx="315">
                  <c:v>43851</c:v>
                </c:pt>
                <c:pt idx="316">
                  <c:v>43850</c:v>
                </c:pt>
                <c:pt idx="317">
                  <c:v>43849</c:v>
                </c:pt>
                <c:pt idx="318">
                  <c:v>43848</c:v>
                </c:pt>
                <c:pt idx="319">
                  <c:v>43847</c:v>
                </c:pt>
                <c:pt idx="320">
                  <c:v>43846</c:v>
                </c:pt>
                <c:pt idx="321">
                  <c:v>43845</c:v>
                </c:pt>
                <c:pt idx="322">
                  <c:v>43844</c:v>
                </c:pt>
                <c:pt idx="323">
                  <c:v>43843</c:v>
                </c:pt>
                <c:pt idx="324">
                  <c:v>43842</c:v>
                </c:pt>
                <c:pt idx="325">
                  <c:v>43841</c:v>
                </c:pt>
                <c:pt idx="326">
                  <c:v>43840</c:v>
                </c:pt>
                <c:pt idx="327">
                  <c:v>43839</c:v>
                </c:pt>
                <c:pt idx="328">
                  <c:v>43838</c:v>
                </c:pt>
                <c:pt idx="329">
                  <c:v>43837</c:v>
                </c:pt>
                <c:pt idx="330">
                  <c:v>43836</c:v>
                </c:pt>
                <c:pt idx="331">
                  <c:v>43835</c:v>
                </c:pt>
                <c:pt idx="332">
                  <c:v>43834</c:v>
                </c:pt>
                <c:pt idx="333">
                  <c:v>43833</c:v>
                </c:pt>
                <c:pt idx="334">
                  <c:v>43832</c:v>
                </c:pt>
                <c:pt idx="335">
                  <c:v>43831</c:v>
                </c:pt>
                <c:pt idx="336">
                  <c:v>43830</c:v>
                </c:pt>
                <c:pt idx="337">
                  <c:v>43829</c:v>
                </c:pt>
                <c:pt idx="338">
                  <c:v>43828</c:v>
                </c:pt>
                <c:pt idx="339">
                  <c:v>43827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43821</c:v>
                </c:pt>
                <c:pt idx="346">
                  <c:v>43820</c:v>
                </c:pt>
                <c:pt idx="347">
                  <c:v>43819</c:v>
                </c:pt>
                <c:pt idx="348">
                  <c:v>43818</c:v>
                </c:pt>
                <c:pt idx="349">
                  <c:v>43817</c:v>
                </c:pt>
                <c:pt idx="350">
                  <c:v>43816</c:v>
                </c:pt>
                <c:pt idx="351">
                  <c:v>43815</c:v>
                </c:pt>
                <c:pt idx="352">
                  <c:v>43814</c:v>
                </c:pt>
                <c:pt idx="353">
                  <c:v>43813</c:v>
                </c:pt>
                <c:pt idx="354">
                  <c:v>43812</c:v>
                </c:pt>
                <c:pt idx="355">
                  <c:v>43811</c:v>
                </c:pt>
                <c:pt idx="356">
                  <c:v>43810</c:v>
                </c:pt>
                <c:pt idx="357">
                  <c:v>43809</c:v>
                </c:pt>
                <c:pt idx="358">
                  <c:v>43808</c:v>
                </c:pt>
                <c:pt idx="359">
                  <c:v>43807</c:v>
                </c:pt>
                <c:pt idx="360">
                  <c:v>43806</c:v>
                </c:pt>
                <c:pt idx="361">
                  <c:v>43805</c:v>
                </c:pt>
                <c:pt idx="362">
                  <c:v>43804</c:v>
                </c:pt>
                <c:pt idx="363">
                  <c:v>43803</c:v>
                </c:pt>
                <c:pt idx="364">
                  <c:v>43802</c:v>
                </c:pt>
                <c:pt idx="365">
                  <c:v>43801</c:v>
                </c:pt>
                <c:pt idx="366">
                  <c:v>43800</c:v>
                </c:pt>
                <c:pt idx="367">
                  <c:v>43799</c:v>
                </c:pt>
                <c:pt idx="368">
                  <c:v>43798</c:v>
                </c:pt>
                <c:pt idx="369">
                  <c:v>43797</c:v>
                </c:pt>
                <c:pt idx="370">
                  <c:v>43796</c:v>
                </c:pt>
                <c:pt idx="371">
                  <c:v>43795</c:v>
                </c:pt>
                <c:pt idx="372">
                  <c:v>43794</c:v>
                </c:pt>
                <c:pt idx="373">
                  <c:v>43793</c:v>
                </c:pt>
                <c:pt idx="374">
                  <c:v>43792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43786</c:v>
                </c:pt>
                <c:pt idx="381">
                  <c:v>43785</c:v>
                </c:pt>
                <c:pt idx="382">
                  <c:v>43784</c:v>
                </c:pt>
                <c:pt idx="383">
                  <c:v>43783</c:v>
                </c:pt>
                <c:pt idx="384">
                  <c:v>43782</c:v>
                </c:pt>
                <c:pt idx="385">
                  <c:v>43781</c:v>
                </c:pt>
                <c:pt idx="386">
                  <c:v>43780</c:v>
                </c:pt>
                <c:pt idx="387">
                  <c:v>43779</c:v>
                </c:pt>
                <c:pt idx="388">
                  <c:v>43778</c:v>
                </c:pt>
                <c:pt idx="389">
                  <c:v>43777</c:v>
                </c:pt>
                <c:pt idx="390">
                  <c:v>43776</c:v>
                </c:pt>
                <c:pt idx="391">
                  <c:v>43775</c:v>
                </c:pt>
                <c:pt idx="392">
                  <c:v>43774</c:v>
                </c:pt>
                <c:pt idx="393">
                  <c:v>43773</c:v>
                </c:pt>
                <c:pt idx="394">
                  <c:v>43772</c:v>
                </c:pt>
                <c:pt idx="395">
                  <c:v>43771</c:v>
                </c:pt>
                <c:pt idx="396">
                  <c:v>43770</c:v>
                </c:pt>
                <c:pt idx="397">
                  <c:v>43769</c:v>
                </c:pt>
                <c:pt idx="398">
                  <c:v>43768</c:v>
                </c:pt>
                <c:pt idx="399">
                  <c:v>43767</c:v>
                </c:pt>
                <c:pt idx="400">
                  <c:v>43766</c:v>
                </c:pt>
                <c:pt idx="401">
                  <c:v>43765</c:v>
                </c:pt>
                <c:pt idx="402">
                  <c:v>43764</c:v>
                </c:pt>
                <c:pt idx="403">
                  <c:v>43763</c:v>
                </c:pt>
                <c:pt idx="404">
                  <c:v>43762</c:v>
                </c:pt>
                <c:pt idx="405">
                  <c:v>43761</c:v>
                </c:pt>
                <c:pt idx="406">
                  <c:v>43760</c:v>
                </c:pt>
                <c:pt idx="407">
                  <c:v>43759</c:v>
                </c:pt>
                <c:pt idx="408">
                  <c:v>43758</c:v>
                </c:pt>
                <c:pt idx="409">
                  <c:v>43757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43751</c:v>
                </c:pt>
                <c:pt idx="416">
                  <c:v>43750</c:v>
                </c:pt>
                <c:pt idx="417">
                  <c:v>43749</c:v>
                </c:pt>
                <c:pt idx="418">
                  <c:v>43748</c:v>
                </c:pt>
                <c:pt idx="419">
                  <c:v>43747</c:v>
                </c:pt>
                <c:pt idx="420">
                  <c:v>43746</c:v>
                </c:pt>
                <c:pt idx="421">
                  <c:v>43745</c:v>
                </c:pt>
                <c:pt idx="422">
                  <c:v>43744</c:v>
                </c:pt>
                <c:pt idx="423">
                  <c:v>43743</c:v>
                </c:pt>
                <c:pt idx="424">
                  <c:v>43742</c:v>
                </c:pt>
                <c:pt idx="425">
                  <c:v>43741</c:v>
                </c:pt>
                <c:pt idx="426">
                  <c:v>43740</c:v>
                </c:pt>
                <c:pt idx="427">
                  <c:v>43739</c:v>
                </c:pt>
                <c:pt idx="428">
                  <c:v>43738</c:v>
                </c:pt>
                <c:pt idx="429">
                  <c:v>43737</c:v>
                </c:pt>
                <c:pt idx="430">
                  <c:v>43736</c:v>
                </c:pt>
                <c:pt idx="431">
                  <c:v>43735</c:v>
                </c:pt>
                <c:pt idx="432">
                  <c:v>43734</c:v>
                </c:pt>
                <c:pt idx="433">
                  <c:v>43733</c:v>
                </c:pt>
                <c:pt idx="434">
                  <c:v>43732</c:v>
                </c:pt>
                <c:pt idx="435">
                  <c:v>43731</c:v>
                </c:pt>
                <c:pt idx="436">
                  <c:v>43730</c:v>
                </c:pt>
                <c:pt idx="437">
                  <c:v>43729</c:v>
                </c:pt>
                <c:pt idx="438">
                  <c:v>43728</c:v>
                </c:pt>
                <c:pt idx="439">
                  <c:v>43727</c:v>
                </c:pt>
                <c:pt idx="440">
                  <c:v>43726</c:v>
                </c:pt>
                <c:pt idx="441">
                  <c:v>43725</c:v>
                </c:pt>
                <c:pt idx="442">
                  <c:v>43724</c:v>
                </c:pt>
                <c:pt idx="443">
                  <c:v>43723</c:v>
                </c:pt>
                <c:pt idx="444">
                  <c:v>43722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43716</c:v>
                </c:pt>
                <c:pt idx="451">
                  <c:v>43715</c:v>
                </c:pt>
                <c:pt idx="452">
                  <c:v>43714</c:v>
                </c:pt>
                <c:pt idx="453">
                  <c:v>43713</c:v>
                </c:pt>
                <c:pt idx="454">
                  <c:v>43712</c:v>
                </c:pt>
                <c:pt idx="455">
                  <c:v>43711</c:v>
                </c:pt>
                <c:pt idx="456">
                  <c:v>43710</c:v>
                </c:pt>
                <c:pt idx="457">
                  <c:v>43709</c:v>
                </c:pt>
                <c:pt idx="458">
                  <c:v>43708</c:v>
                </c:pt>
                <c:pt idx="459">
                  <c:v>43707</c:v>
                </c:pt>
                <c:pt idx="460">
                  <c:v>43706</c:v>
                </c:pt>
                <c:pt idx="461">
                  <c:v>43705</c:v>
                </c:pt>
                <c:pt idx="462">
                  <c:v>43704</c:v>
                </c:pt>
                <c:pt idx="463">
                  <c:v>43703</c:v>
                </c:pt>
                <c:pt idx="464">
                  <c:v>43702</c:v>
                </c:pt>
                <c:pt idx="465">
                  <c:v>43701</c:v>
                </c:pt>
                <c:pt idx="466">
                  <c:v>43700</c:v>
                </c:pt>
                <c:pt idx="467">
                  <c:v>43699</c:v>
                </c:pt>
                <c:pt idx="468">
                  <c:v>43698</c:v>
                </c:pt>
                <c:pt idx="469">
                  <c:v>43697</c:v>
                </c:pt>
                <c:pt idx="470">
                  <c:v>43696</c:v>
                </c:pt>
                <c:pt idx="471">
                  <c:v>43695</c:v>
                </c:pt>
                <c:pt idx="472">
                  <c:v>43694</c:v>
                </c:pt>
                <c:pt idx="473">
                  <c:v>43693</c:v>
                </c:pt>
                <c:pt idx="474">
                  <c:v>43692</c:v>
                </c:pt>
                <c:pt idx="475">
                  <c:v>43691</c:v>
                </c:pt>
                <c:pt idx="476">
                  <c:v>43690</c:v>
                </c:pt>
                <c:pt idx="477">
                  <c:v>43689</c:v>
                </c:pt>
                <c:pt idx="478">
                  <c:v>43688</c:v>
                </c:pt>
                <c:pt idx="479">
                  <c:v>43687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43681</c:v>
                </c:pt>
                <c:pt idx="486">
                  <c:v>43680</c:v>
                </c:pt>
                <c:pt idx="487">
                  <c:v>43679</c:v>
                </c:pt>
                <c:pt idx="488">
                  <c:v>43678</c:v>
                </c:pt>
                <c:pt idx="489">
                  <c:v>43677</c:v>
                </c:pt>
                <c:pt idx="490">
                  <c:v>43676</c:v>
                </c:pt>
                <c:pt idx="491">
                  <c:v>43675</c:v>
                </c:pt>
                <c:pt idx="492">
                  <c:v>43674</c:v>
                </c:pt>
                <c:pt idx="493">
                  <c:v>43673</c:v>
                </c:pt>
                <c:pt idx="494">
                  <c:v>43672</c:v>
                </c:pt>
                <c:pt idx="495">
                  <c:v>43671</c:v>
                </c:pt>
                <c:pt idx="496">
                  <c:v>43670</c:v>
                </c:pt>
                <c:pt idx="497">
                  <c:v>43669</c:v>
                </c:pt>
                <c:pt idx="498">
                  <c:v>43668</c:v>
                </c:pt>
                <c:pt idx="499">
                  <c:v>43667</c:v>
                </c:pt>
                <c:pt idx="500">
                  <c:v>43666</c:v>
                </c:pt>
                <c:pt idx="501">
                  <c:v>43665</c:v>
                </c:pt>
                <c:pt idx="502">
                  <c:v>43664</c:v>
                </c:pt>
                <c:pt idx="503">
                  <c:v>43663</c:v>
                </c:pt>
                <c:pt idx="504">
                  <c:v>43662</c:v>
                </c:pt>
                <c:pt idx="505">
                  <c:v>43661</c:v>
                </c:pt>
                <c:pt idx="506">
                  <c:v>43660</c:v>
                </c:pt>
                <c:pt idx="507">
                  <c:v>43659</c:v>
                </c:pt>
                <c:pt idx="508">
                  <c:v>43658</c:v>
                </c:pt>
                <c:pt idx="509">
                  <c:v>43657</c:v>
                </c:pt>
                <c:pt idx="510">
                  <c:v>43656</c:v>
                </c:pt>
                <c:pt idx="511">
                  <c:v>43655</c:v>
                </c:pt>
                <c:pt idx="512">
                  <c:v>43654</c:v>
                </c:pt>
                <c:pt idx="513">
                  <c:v>43653</c:v>
                </c:pt>
                <c:pt idx="514">
                  <c:v>43652</c:v>
                </c:pt>
                <c:pt idx="515">
                  <c:v>43651</c:v>
                </c:pt>
                <c:pt idx="516">
                  <c:v>43650</c:v>
                </c:pt>
                <c:pt idx="517">
                  <c:v>43649</c:v>
                </c:pt>
                <c:pt idx="518">
                  <c:v>43648</c:v>
                </c:pt>
                <c:pt idx="519">
                  <c:v>43647</c:v>
                </c:pt>
                <c:pt idx="520">
                  <c:v>43646</c:v>
                </c:pt>
                <c:pt idx="521">
                  <c:v>43645</c:v>
                </c:pt>
                <c:pt idx="522">
                  <c:v>43644</c:v>
                </c:pt>
                <c:pt idx="523">
                  <c:v>43643</c:v>
                </c:pt>
                <c:pt idx="524">
                  <c:v>43642</c:v>
                </c:pt>
                <c:pt idx="525">
                  <c:v>43641</c:v>
                </c:pt>
                <c:pt idx="526">
                  <c:v>43640</c:v>
                </c:pt>
                <c:pt idx="527">
                  <c:v>43639</c:v>
                </c:pt>
                <c:pt idx="528">
                  <c:v>43638</c:v>
                </c:pt>
                <c:pt idx="529">
                  <c:v>43637</c:v>
                </c:pt>
                <c:pt idx="530">
                  <c:v>43636</c:v>
                </c:pt>
                <c:pt idx="531">
                  <c:v>43635</c:v>
                </c:pt>
                <c:pt idx="532">
                  <c:v>43634</c:v>
                </c:pt>
                <c:pt idx="533">
                  <c:v>43633</c:v>
                </c:pt>
                <c:pt idx="534">
                  <c:v>43632</c:v>
                </c:pt>
                <c:pt idx="535">
                  <c:v>43631</c:v>
                </c:pt>
                <c:pt idx="536">
                  <c:v>43630</c:v>
                </c:pt>
                <c:pt idx="537">
                  <c:v>43629</c:v>
                </c:pt>
                <c:pt idx="538">
                  <c:v>43628</c:v>
                </c:pt>
                <c:pt idx="539">
                  <c:v>43627</c:v>
                </c:pt>
                <c:pt idx="540">
                  <c:v>43626</c:v>
                </c:pt>
                <c:pt idx="541">
                  <c:v>43625</c:v>
                </c:pt>
                <c:pt idx="542">
                  <c:v>43624</c:v>
                </c:pt>
                <c:pt idx="543">
                  <c:v>43623</c:v>
                </c:pt>
                <c:pt idx="544">
                  <c:v>43622</c:v>
                </c:pt>
                <c:pt idx="545">
                  <c:v>43621</c:v>
                </c:pt>
                <c:pt idx="546">
                  <c:v>43620</c:v>
                </c:pt>
                <c:pt idx="547">
                  <c:v>43619</c:v>
                </c:pt>
                <c:pt idx="548">
                  <c:v>43618</c:v>
                </c:pt>
                <c:pt idx="549">
                  <c:v>43617</c:v>
                </c:pt>
                <c:pt idx="550">
                  <c:v>43616</c:v>
                </c:pt>
                <c:pt idx="551">
                  <c:v>43615</c:v>
                </c:pt>
                <c:pt idx="552">
                  <c:v>43614</c:v>
                </c:pt>
                <c:pt idx="553">
                  <c:v>43613</c:v>
                </c:pt>
                <c:pt idx="554">
                  <c:v>43612</c:v>
                </c:pt>
                <c:pt idx="555">
                  <c:v>43611</c:v>
                </c:pt>
                <c:pt idx="556">
                  <c:v>43610</c:v>
                </c:pt>
                <c:pt idx="557">
                  <c:v>43609</c:v>
                </c:pt>
                <c:pt idx="558">
                  <c:v>43608</c:v>
                </c:pt>
                <c:pt idx="559">
                  <c:v>43607</c:v>
                </c:pt>
                <c:pt idx="560">
                  <c:v>43606</c:v>
                </c:pt>
                <c:pt idx="561">
                  <c:v>43605</c:v>
                </c:pt>
                <c:pt idx="562">
                  <c:v>43604</c:v>
                </c:pt>
                <c:pt idx="563">
                  <c:v>43603</c:v>
                </c:pt>
                <c:pt idx="564">
                  <c:v>43602</c:v>
                </c:pt>
                <c:pt idx="565">
                  <c:v>43601</c:v>
                </c:pt>
                <c:pt idx="566">
                  <c:v>43600</c:v>
                </c:pt>
                <c:pt idx="567">
                  <c:v>43599</c:v>
                </c:pt>
                <c:pt idx="568">
                  <c:v>43598</c:v>
                </c:pt>
                <c:pt idx="569">
                  <c:v>43597</c:v>
                </c:pt>
                <c:pt idx="570">
                  <c:v>43596</c:v>
                </c:pt>
                <c:pt idx="571">
                  <c:v>43595</c:v>
                </c:pt>
                <c:pt idx="572">
                  <c:v>43594</c:v>
                </c:pt>
                <c:pt idx="573">
                  <c:v>43593</c:v>
                </c:pt>
                <c:pt idx="574">
                  <c:v>43592</c:v>
                </c:pt>
                <c:pt idx="575">
                  <c:v>43591</c:v>
                </c:pt>
                <c:pt idx="576">
                  <c:v>43590</c:v>
                </c:pt>
                <c:pt idx="577">
                  <c:v>43589</c:v>
                </c:pt>
                <c:pt idx="578">
                  <c:v>43588</c:v>
                </c:pt>
                <c:pt idx="579">
                  <c:v>43587</c:v>
                </c:pt>
                <c:pt idx="580">
                  <c:v>43586</c:v>
                </c:pt>
                <c:pt idx="581">
                  <c:v>43585</c:v>
                </c:pt>
                <c:pt idx="582">
                  <c:v>43584</c:v>
                </c:pt>
                <c:pt idx="583">
                  <c:v>43583</c:v>
                </c:pt>
                <c:pt idx="584">
                  <c:v>43582</c:v>
                </c:pt>
                <c:pt idx="585">
                  <c:v>43581</c:v>
                </c:pt>
                <c:pt idx="586">
                  <c:v>43580</c:v>
                </c:pt>
                <c:pt idx="587">
                  <c:v>43579</c:v>
                </c:pt>
                <c:pt idx="588">
                  <c:v>43578</c:v>
                </c:pt>
                <c:pt idx="589">
                  <c:v>43577</c:v>
                </c:pt>
                <c:pt idx="590">
                  <c:v>43576</c:v>
                </c:pt>
                <c:pt idx="591">
                  <c:v>43575</c:v>
                </c:pt>
                <c:pt idx="592">
                  <c:v>43574</c:v>
                </c:pt>
                <c:pt idx="593">
                  <c:v>43573</c:v>
                </c:pt>
                <c:pt idx="594">
                  <c:v>43572</c:v>
                </c:pt>
                <c:pt idx="595">
                  <c:v>43571</c:v>
                </c:pt>
                <c:pt idx="596">
                  <c:v>43570</c:v>
                </c:pt>
                <c:pt idx="597">
                  <c:v>43569</c:v>
                </c:pt>
                <c:pt idx="598">
                  <c:v>43568</c:v>
                </c:pt>
                <c:pt idx="599">
                  <c:v>43567</c:v>
                </c:pt>
                <c:pt idx="600">
                  <c:v>43566</c:v>
                </c:pt>
                <c:pt idx="601">
                  <c:v>43565</c:v>
                </c:pt>
                <c:pt idx="602">
                  <c:v>43564</c:v>
                </c:pt>
                <c:pt idx="603">
                  <c:v>43563</c:v>
                </c:pt>
                <c:pt idx="604">
                  <c:v>43562</c:v>
                </c:pt>
                <c:pt idx="605">
                  <c:v>43561</c:v>
                </c:pt>
                <c:pt idx="606">
                  <c:v>43560</c:v>
                </c:pt>
                <c:pt idx="607">
                  <c:v>43559</c:v>
                </c:pt>
                <c:pt idx="608">
                  <c:v>43558</c:v>
                </c:pt>
                <c:pt idx="609">
                  <c:v>43557</c:v>
                </c:pt>
                <c:pt idx="610">
                  <c:v>43556</c:v>
                </c:pt>
                <c:pt idx="611">
                  <c:v>43555</c:v>
                </c:pt>
                <c:pt idx="612">
                  <c:v>43554</c:v>
                </c:pt>
                <c:pt idx="613">
                  <c:v>43553</c:v>
                </c:pt>
                <c:pt idx="614">
                  <c:v>43552</c:v>
                </c:pt>
                <c:pt idx="615">
                  <c:v>43551</c:v>
                </c:pt>
                <c:pt idx="616">
                  <c:v>43550</c:v>
                </c:pt>
                <c:pt idx="617">
                  <c:v>43549</c:v>
                </c:pt>
                <c:pt idx="618">
                  <c:v>43548</c:v>
                </c:pt>
                <c:pt idx="619">
                  <c:v>43547</c:v>
                </c:pt>
                <c:pt idx="620">
                  <c:v>43546</c:v>
                </c:pt>
                <c:pt idx="621">
                  <c:v>43545</c:v>
                </c:pt>
                <c:pt idx="622">
                  <c:v>43544</c:v>
                </c:pt>
                <c:pt idx="623">
                  <c:v>43543</c:v>
                </c:pt>
                <c:pt idx="624">
                  <c:v>43542</c:v>
                </c:pt>
                <c:pt idx="625">
                  <c:v>43541</c:v>
                </c:pt>
                <c:pt idx="626">
                  <c:v>43540</c:v>
                </c:pt>
                <c:pt idx="627">
                  <c:v>43539</c:v>
                </c:pt>
                <c:pt idx="628">
                  <c:v>43538</c:v>
                </c:pt>
                <c:pt idx="629">
                  <c:v>43537</c:v>
                </c:pt>
                <c:pt idx="630">
                  <c:v>43536</c:v>
                </c:pt>
                <c:pt idx="631">
                  <c:v>43535</c:v>
                </c:pt>
                <c:pt idx="632">
                  <c:v>43534</c:v>
                </c:pt>
                <c:pt idx="633">
                  <c:v>43533</c:v>
                </c:pt>
                <c:pt idx="634">
                  <c:v>43532</c:v>
                </c:pt>
                <c:pt idx="635">
                  <c:v>43531</c:v>
                </c:pt>
                <c:pt idx="636">
                  <c:v>43530</c:v>
                </c:pt>
                <c:pt idx="637">
                  <c:v>43529</c:v>
                </c:pt>
                <c:pt idx="638">
                  <c:v>43528</c:v>
                </c:pt>
                <c:pt idx="639">
                  <c:v>43527</c:v>
                </c:pt>
                <c:pt idx="640">
                  <c:v>43526</c:v>
                </c:pt>
                <c:pt idx="641">
                  <c:v>43525</c:v>
                </c:pt>
                <c:pt idx="642">
                  <c:v>43524</c:v>
                </c:pt>
                <c:pt idx="643">
                  <c:v>43523</c:v>
                </c:pt>
                <c:pt idx="644">
                  <c:v>43522</c:v>
                </c:pt>
                <c:pt idx="645">
                  <c:v>43521</c:v>
                </c:pt>
                <c:pt idx="646">
                  <c:v>43520</c:v>
                </c:pt>
                <c:pt idx="647">
                  <c:v>43519</c:v>
                </c:pt>
                <c:pt idx="648">
                  <c:v>43518</c:v>
                </c:pt>
                <c:pt idx="649">
                  <c:v>43517</c:v>
                </c:pt>
                <c:pt idx="650">
                  <c:v>43516</c:v>
                </c:pt>
                <c:pt idx="651">
                  <c:v>43515</c:v>
                </c:pt>
                <c:pt idx="652">
                  <c:v>43514</c:v>
                </c:pt>
                <c:pt idx="653">
                  <c:v>43513</c:v>
                </c:pt>
                <c:pt idx="654">
                  <c:v>43512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43506</c:v>
                </c:pt>
                <c:pt idx="661">
                  <c:v>43505</c:v>
                </c:pt>
                <c:pt idx="662">
                  <c:v>43504</c:v>
                </c:pt>
                <c:pt idx="663">
                  <c:v>43503</c:v>
                </c:pt>
                <c:pt idx="664">
                  <c:v>43502</c:v>
                </c:pt>
                <c:pt idx="665">
                  <c:v>43501</c:v>
                </c:pt>
                <c:pt idx="666">
                  <c:v>43500</c:v>
                </c:pt>
                <c:pt idx="667">
                  <c:v>43499</c:v>
                </c:pt>
                <c:pt idx="668">
                  <c:v>43498</c:v>
                </c:pt>
                <c:pt idx="669">
                  <c:v>43497</c:v>
                </c:pt>
                <c:pt idx="670">
                  <c:v>43496</c:v>
                </c:pt>
                <c:pt idx="671">
                  <c:v>43495</c:v>
                </c:pt>
                <c:pt idx="672">
                  <c:v>43494</c:v>
                </c:pt>
                <c:pt idx="673">
                  <c:v>43493</c:v>
                </c:pt>
                <c:pt idx="674">
                  <c:v>43492</c:v>
                </c:pt>
                <c:pt idx="675">
                  <c:v>43491</c:v>
                </c:pt>
                <c:pt idx="676">
                  <c:v>43490</c:v>
                </c:pt>
                <c:pt idx="677">
                  <c:v>43489</c:v>
                </c:pt>
                <c:pt idx="678">
                  <c:v>43488</c:v>
                </c:pt>
                <c:pt idx="679">
                  <c:v>43487</c:v>
                </c:pt>
                <c:pt idx="680">
                  <c:v>43486</c:v>
                </c:pt>
                <c:pt idx="681">
                  <c:v>43485</c:v>
                </c:pt>
                <c:pt idx="682">
                  <c:v>43484</c:v>
                </c:pt>
                <c:pt idx="683">
                  <c:v>43483</c:v>
                </c:pt>
                <c:pt idx="684">
                  <c:v>43482</c:v>
                </c:pt>
                <c:pt idx="685">
                  <c:v>43481</c:v>
                </c:pt>
                <c:pt idx="686">
                  <c:v>43480</c:v>
                </c:pt>
                <c:pt idx="687">
                  <c:v>43479</c:v>
                </c:pt>
                <c:pt idx="688">
                  <c:v>43478</c:v>
                </c:pt>
                <c:pt idx="689">
                  <c:v>43477</c:v>
                </c:pt>
                <c:pt idx="690">
                  <c:v>43476</c:v>
                </c:pt>
                <c:pt idx="691">
                  <c:v>43475</c:v>
                </c:pt>
                <c:pt idx="692">
                  <c:v>43474</c:v>
                </c:pt>
                <c:pt idx="693">
                  <c:v>43473</c:v>
                </c:pt>
                <c:pt idx="694">
                  <c:v>43472</c:v>
                </c:pt>
                <c:pt idx="695">
                  <c:v>43471</c:v>
                </c:pt>
                <c:pt idx="696">
                  <c:v>43470</c:v>
                </c:pt>
                <c:pt idx="697">
                  <c:v>43469</c:v>
                </c:pt>
                <c:pt idx="698">
                  <c:v>43468</c:v>
                </c:pt>
                <c:pt idx="699">
                  <c:v>43467</c:v>
                </c:pt>
                <c:pt idx="700">
                  <c:v>43466</c:v>
                </c:pt>
                <c:pt idx="701">
                  <c:v>43465</c:v>
                </c:pt>
                <c:pt idx="702">
                  <c:v>43464</c:v>
                </c:pt>
                <c:pt idx="703">
                  <c:v>43463</c:v>
                </c:pt>
                <c:pt idx="704">
                  <c:v>43462</c:v>
                </c:pt>
                <c:pt idx="705">
                  <c:v>43461</c:v>
                </c:pt>
                <c:pt idx="706">
                  <c:v>43460</c:v>
                </c:pt>
                <c:pt idx="707">
                  <c:v>43459</c:v>
                </c:pt>
                <c:pt idx="708">
                  <c:v>43458</c:v>
                </c:pt>
                <c:pt idx="709">
                  <c:v>43457</c:v>
                </c:pt>
                <c:pt idx="710">
                  <c:v>43456</c:v>
                </c:pt>
                <c:pt idx="711">
                  <c:v>43455</c:v>
                </c:pt>
                <c:pt idx="712">
                  <c:v>43454</c:v>
                </c:pt>
                <c:pt idx="713">
                  <c:v>43453</c:v>
                </c:pt>
                <c:pt idx="714">
                  <c:v>43452</c:v>
                </c:pt>
                <c:pt idx="715">
                  <c:v>43451</c:v>
                </c:pt>
                <c:pt idx="716">
                  <c:v>43450</c:v>
                </c:pt>
                <c:pt idx="717">
                  <c:v>43449</c:v>
                </c:pt>
                <c:pt idx="718">
                  <c:v>43448</c:v>
                </c:pt>
                <c:pt idx="719">
                  <c:v>43447</c:v>
                </c:pt>
                <c:pt idx="720">
                  <c:v>43446</c:v>
                </c:pt>
                <c:pt idx="721">
                  <c:v>43445</c:v>
                </c:pt>
                <c:pt idx="722">
                  <c:v>43444</c:v>
                </c:pt>
                <c:pt idx="723">
                  <c:v>43443</c:v>
                </c:pt>
                <c:pt idx="724">
                  <c:v>43442</c:v>
                </c:pt>
                <c:pt idx="725">
                  <c:v>43441</c:v>
                </c:pt>
                <c:pt idx="726">
                  <c:v>43440</c:v>
                </c:pt>
                <c:pt idx="727">
                  <c:v>43439</c:v>
                </c:pt>
                <c:pt idx="728">
                  <c:v>43438</c:v>
                </c:pt>
                <c:pt idx="729">
                  <c:v>43437</c:v>
                </c:pt>
                <c:pt idx="730">
                  <c:v>43436</c:v>
                </c:pt>
                <c:pt idx="731">
                  <c:v>43435</c:v>
                </c:pt>
                <c:pt idx="732">
                  <c:v>43434</c:v>
                </c:pt>
                <c:pt idx="733">
                  <c:v>43433</c:v>
                </c:pt>
                <c:pt idx="734">
                  <c:v>43432</c:v>
                </c:pt>
                <c:pt idx="735">
                  <c:v>43431</c:v>
                </c:pt>
                <c:pt idx="736">
                  <c:v>43430</c:v>
                </c:pt>
                <c:pt idx="737">
                  <c:v>43429</c:v>
                </c:pt>
                <c:pt idx="738">
                  <c:v>43428</c:v>
                </c:pt>
                <c:pt idx="739">
                  <c:v>43427</c:v>
                </c:pt>
                <c:pt idx="740">
                  <c:v>43426</c:v>
                </c:pt>
                <c:pt idx="741">
                  <c:v>43425</c:v>
                </c:pt>
                <c:pt idx="742">
                  <c:v>43424</c:v>
                </c:pt>
                <c:pt idx="743">
                  <c:v>43423</c:v>
                </c:pt>
                <c:pt idx="744">
                  <c:v>43422</c:v>
                </c:pt>
                <c:pt idx="745">
                  <c:v>43421</c:v>
                </c:pt>
                <c:pt idx="746">
                  <c:v>43420</c:v>
                </c:pt>
                <c:pt idx="747">
                  <c:v>43419</c:v>
                </c:pt>
                <c:pt idx="748">
                  <c:v>43418</c:v>
                </c:pt>
                <c:pt idx="749">
                  <c:v>43417</c:v>
                </c:pt>
                <c:pt idx="750">
                  <c:v>43416</c:v>
                </c:pt>
                <c:pt idx="751">
                  <c:v>43415</c:v>
                </c:pt>
                <c:pt idx="752">
                  <c:v>43414</c:v>
                </c:pt>
                <c:pt idx="753">
                  <c:v>43413</c:v>
                </c:pt>
                <c:pt idx="754">
                  <c:v>43412</c:v>
                </c:pt>
                <c:pt idx="755">
                  <c:v>43411</c:v>
                </c:pt>
                <c:pt idx="756">
                  <c:v>43410</c:v>
                </c:pt>
                <c:pt idx="757">
                  <c:v>43409</c:v>
                </c:pt>
                <c:pt idx="758">
                  <c:v>43408</c:v>
                </c:pt>
                <c:pt idx="759">
                  <c:v>43407</c:v>
                </c:pt>
                <c:pt idx="760">
                  <c:v>43406</c:v>
                </c:pt>
                <c:pt idx="761">
                  <c:v>43405</c:v>
                </c:pt>
                <c:pt idx="762">
                  <c:v>43404</c:v>
                </c:pt>
                <c:pt idx="763">
                  <c:v>43403</c:v>
                </c:pt>
                <c:pt idx="764">
                  <c:v>43402</c:v>
                </c:pt>
                <c:pt idx="765">
                  <c:v>43401</c:v>
                </c:pt>
                <c:pt idx="766">
                  <c:v>43400</c:v>
                </c:pt>
                <c:pt idx="767">
                  <c:v>43399</c:v>
                </c:pt>
                <c:pt idx="768">
                  <c:v>43398</c:v>
                </c:pt>
                <c:pt idx="769">
                  <c:v>43397</c:v>
                </c:pt>
                <c:pt idx="770">
                  <c:v>43396</c:v>
                </c:pt>
                <c:pt idx="771">
                  <c:v>43395</c:v>
                </c:pt>
                <c:pt idx="772">
                  <c:v>43394</c:v>
                </c:pt>
                <c:pt idx="773">
                  <c:v>43393</c:v>
                </c:pt>
                <c:pt idx="774">
                  <c:v>43392</c:v>
                </c:pt>
                <c:pt idx="775">
                  <c:v>43391</c:v>
                </c:pt>
                <c:pt idx="776">
                  <c:v>43390</c:v>
                </c:pt>
                <c:pt idx="777">
                  <c:v>43389</c:v>
                </c:pt>
                <c:pt idx="778">
                  <c:v>43388</c:v>
                </c:pt>
                <c:pt idx="779">
                  <c:v>43387</c:v>
                </c:pt>
                <c:pt idx="780">
                  <c:v>43386</c:v>
                </c:pt>
                <c:pt idx="781">
                  <c:v>43385</c:v>
                </c:pt>
                <c:pt idx="782">
                  <c:v>43384</c:v>
                </c:pt>
                <c:pt idx="783">
                  <c:v>43383</c:v>
                </c:pt>
                <c:pt idx="784">
                  <c:v>43382</c:v>
                </c:pt>
                <c:pt idx="785">
                  <c:v>43381</c:v>
                </c:pt>
                <c:pt idx="786">
                  <c:v>43380</c:v>
                </c:pt>
                <c:pt idx="787">
                  <c:v>43379</c:v>
                </c:pt>
                <c:pt idx="788">
                  <c:v>43378</c:v>
                </c:pt>
                <c:pt idx="789">
                  <c:v>43377</c:v>
                </c:pt>
                <c:pt idx="790">
                  <c:v>43376</c:v>
                </c:pt>
                <c:pt idx="791">
                  <c:v>43375</c:v>
                </c:pt>
                <c:pt idx="792">
                  <c:v>43374</c:v>
                </c:pt>
                <c:pt idx="793">
                  <c:v>43373</c:v>
                </c:pt>
                <c:pt idx="794">
                  <c:v>43372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43366</c:v>
                </c:pt>
                <c:pt idx="801">
                  <c:v>43365</c:v>
                </c:pt>
                <c:pt idx="802">
                  <c:v>43364</c:v>
                </c:pt>
                <c:pt idx="803">
                  <c:v>43363</c:v>
                </c:pt>
                <c:pt idx="804">
                  <c:v>43362</c:v>
                </c:pt>
                <c:pt idx="805">
                  <c:v>43361</c:v>
                </c:pt>
                <c:pt idx="806">
                  <c:v>43360</c:v>
                </c:pt>
                <c:pt idx="807">
                  <c:v>43359</c:v>
                </c:pt>
                <c:pt idx="808">
                  <c:v>43358</c:v>
                </c:pt>
                <c:pt idx="809">
                  <c:v>43357</c:v>
                </c:pt>
                <c:pt idx="810">
                  <c:v>43356</c:v>
                </c:pt>
                <c:pt idx="811">
                  <c:v>43355</c:v>
                </c:pt>
                <c:pt idx="812">
                  <c:v>43354</c:v>
                </c:pt>
                <c:pt idx="813">
                  <c:v>43353</c:v>
                </c:pt>
                <c:pt idx="814">
                  <c:v>43352</c:v>
                </c:pt>
                <c:pt idx="815">
                  <c:v>43351</c:v>
                </c:pt>
                <c:pt idx="816">
                  <c:v>43350</c:v>
                </c:pt>
                <c:pt idx="817">
                  <c:v>43349</c:v>
                </c:pt>
                <c:pt idx="818">
                  <c:v>43348</c:v>
                </c:pt>
                <c:pt idx="819">
                  <c:v>43347</c:v>
                </c:pt>
                <c:pt idx="820">
                  <c:v>43346</c:v>
                </c:pt>
                <c:pt idx="821">
                  <c:v>43345</c:v>
                </c:pt>
                <c:pt idx="822">
                  <c:v>43344</c:v>
                </c:pt>
                <c:pt idx="823">
                  <c:v>43343</c:v>
                </c:pt>
                <c:pt idx="824">
                  <c:v>43342</c:v>
                </c:pt>
                <c:pt idx="825">
                  <c:v>43341</c:v>
                </c:pt>
                <c:pt idx="826">
                  <c:v>43340</c:v>
                </c:pt>
                <c:pt idx="827">
                  <c:v>43339</c:v>
                </c:pt>
                <c:pt idx="828">
                  <c:v>43338</c:v>
                </c:pt>
                <c:pt idx="829">
                  <c:v>43337</c:v>
                </c:pt>
                <c:pt idx="830">
                  <c:v>43336</c:v>
                </c:pt>
                <c:pt idx="831">
                  <c:v>43335</c:v>
                </c:pt>
                <c:pt idx="832">
                  <c:v>43334</c:v>
                </c:pt>
                <c:pt idx="833">
                  <c:v>43333</c:v>
                </c:pt>
                <c:pt idx="834">
                  <c:v>43332</c:v>
                </c:pt>
                <c:pt idx="835">
                  <c:v>43331</c:v>
                </c:pt>
                <c:pt idx="836">
                  <c:v>43330</c:v>
                </c:pt>
                <c:pt idx="837">
                  <c:v>43329</c:v>
                </c:pt>
                <c:pt idx="838">
                  <c:v>43328</c:v>
                </c:pt>
                <c:pt idx="839">
                  <c:v>43327</c:v>
                </c:pt>
                <c:pt idx="840">
                  <c:v>43326</c:v>
                </c:pt>
                <c:pt idx="841">
                  <c:v>43325</c:v>
                </c:pt>
                <c:pt idx="842">
                  <c:v>43324</c:v>
                </c:pt>
                <c:pt idx="843">
                  <c:v>43323</c:v>
                </c:pt>
                <c:pt idx="844">
                  <c:v>43322</c:v>
                </c:pt>
                <c:pt idx="845">
                  <c:v>43321</c:v>
                </c:pt>
                <c:pt idx="846">
                  <c:v>43320</c:v>
                </c:pt>
                <c:pt idx="847">
                  <c:v>43319</c:v>
                </c:pt>
                <c:pt idx="848">
                  <c:v>43318</c:v>
                </c:pt>
                <c:pt idx="849">
                  <c:v>43317</c:v>
                </c:pt>
                <c:pt idx="850">
                  <c:v>43316</c:v>
                </c:pt>
                <c:pt idx="851">
                  <c:v>43315</c:v>
                </c:pt>
                <c:pt idx="852">
                  <c:v>43314</c:v>
                </c:pt>
                <c:pt idx="853">
                  <c:v>43313</c:v>
                </c:pt>
                <c:pt idx="854">
                  <c:v>43312</c:v>
                </c:pt>
                <c:pt idx="855">
                  <c:v>43311</c:v>
                </c:pt>
                <c:pt idx="856">
                  <c:v>43310</c:v>
                </c:pt>
                <c:pt idx="857">
                  <c:v>43309</c:v>
                </c:pt>
                <c:pt idx="858">
                  <c:v>43308</c:v>
                </c:pt>
                <c:pt idx="859">
                  <c:v>43307</c:v>
                </c:pt>
                <c:pt idx="860">
                  <c:v>43306</c:v>
                </c:pt>
                <c:pt idx="861">
                  <c:v>43305</c:v>
                </c:pt>
                <c:pt idx="862">
                  <c:v>43304</c:v>
                </c:pt>
                <c:pt idx="863">
                  <c:v>43303</c:v>
                </c:pt>
                <c:pt idx="864">
                  <c:v>43302</c:v>
                </c:pt>
                <c:pt idx="865">
                  <c:v>43301</c:v>
                </c:pt>
                <c:pt idx="866">
                  <c:v>43300</c:v>
                </c:pt>
                <c:pt idx="867">
                  <c:v>43299</c:v>
                </c:pt>
                <c:pt idx="868">
                  <c:v>43298</c:v>
                </c:pt>
                <c:pt idx="869">
                  <c:v>43297</c:v>
                </c:pt>
                <c:pt idx="870">
                  <c:v>43296</c:v>
                </c:pt>
                <c:pt idx="871">
                  <c:v>43295</c:v>
                </c:pt>
                <c:pt idx="872">
                  <c:v>43294</c:v>
                </c:pt>
                <c:pt idx="873">
                  <c:v>43293</c:v>
                </c:pt>
                <c:pt idx="874">
                  <c:v>43292</c:v>
                </c:pt>
                <c:pt idx="875">
                  <c:v>43291</c:v>
                </c:pt>
                <c:pt idx="876">
                  <c:v>43290</c:v>
                </c:pt>
                <c:pt idx="877">
                  <c:v>43289</c:v>
                </c:pt>
                <c:pt idx="878">
                  <c:v>43288</c:v>
                </c:pt>
                <c:pt idx="879">
                  <c:v>43287</c:v>
                </c:pt>
                <c:pt idx="880">
                  <c:v>43286</c:v>
                </c:pt>
                <c:pt idx="881">
                  <c:v>43285</c:v>
                </c:pt>
                <c:pt idx="882">
                  <c:v>43284</c:v>
                </c:pt>
                <c:pt idx="883">
                  <c:v>43283</c:v>
                </c:pt>
                <c:pt idx="884">
                  <c:v>43282</c:v>
                </c:pt>
                <c:pt idx="885">
                  <c:v>43281</c:v>
                </c:pt>
                <c:pt idx="886">
                  <c:v>43280</c:v>
                </c:pt>
                <c:pt idx="887">
                  <c:v>43279</c:v>
                </c:pt>
                <c:pt idx="888">
                  <c:v>43278</c:v>
                </c:pt>
                <c:pt idx="889">
                  <c:v>43277</c:v>
                </c:pt>
                <c:pt idx="890">
                  <c:v>43276</c:v>
                </c:pt>
                <c:pt idx="891">
                  <c:v>43275</c:v>
                </c:pt>
                <c:pt idx="892">
                  <c:v>43274</c:v>
                </c:pt>
                <c:pt idx="893">
                  <c:v>43273</c:v>
                </c:pt>
                <c:pt idx="894">
                  <c:v>43272</c:v>
                </c:pt>
                <c:pt idx="895">
                  <c:v>43271</c:v>
                </c:pt>
                <c:pt idx="896">
                  <c:v>43270</c:v>
                </c:pt>
                <c:pt idx="897">
                  <c:v>43269</c:v>
                </c:pt>
                <c:pt idx="898">
                  <c:v>43268</c:v>
                </c:pt>
                <c:pt idx="899">
                  <c:v>43267</c:v>
                </c:pt>
                <c:pt idx="900">
                  <c:v>43266</c:v>
                </c:pt>
                <c:pt idx="901">
                  <c:v>43265</c:v>
                </c:pt>
                <c:pt idx="902">
                  <c:v>43264</c:v>
                </c:pt>
                <c:pt idx="903">
                  <c:v>43263</c:v>
                </c:pt>
                <c:pt idx="904">
                  <c:v>43262</c:v>
                </c:pt>
                <c:pt idx="905">
                  <c:v>43261</c:v>
                </c:pt>
                <c:pt idx="906">
                  <c:v>43260</c:v>
                </c:pt>
                <c:pt idx="907">
                  <c:v>43259</c:v>
                </c:pt>
                <c:pt idx="908">
                  <c:v>43258</c:v>
                </c:pt>
                <c:pt idx="909">
                  <c:v>43257</c:v>
                </c:pt>
                <c:pt idx="910">
                  <c:v>43256</c:v>
                </c:pt>
                <c:pt idx="911">
                  <c:v>43255</c:v>
                </c:pt>
                <c:pt idx="912">
                  <c:v>43254</c:v>
                </c:pt>
                <c:pt idx="913">
                  <c:v>43253</c:v>
                </c:pt>
                <c:pt idx="914">
                  <c:v>43252</c:v>
                </c:pt>
                <c:pt idx="915">
                  <c:v>43251</c:v>
                </c:pt>
                <c:pt idx="916">
                  <c:v>43250</c:v>
                </c:pt>
                <c:pt idx="917">
                  <c:v>43249</c:v>
                </c:pt>
                <c:pt idx="918">
                  <c:v>43248</c:v>
                </c:pt>
                <c:pt idx="919">
                  <c:v>43247</c:v>
                </c:pt>
                <c:pt idx="920">
                  <c:v>43246</c:v>
                </c:pt>
                <c:pt idx="921">
                  <c:v>43245</c:v>
                </c:pt>
                <c:pt idx="922">
                  <c:v>43244</c:v>
                </c:pt>
                <c:pt idx="923">
                  <c:v>43243</c:v>
                </c:pt>
                <c:pt idx="924">
                  <c:v>43242</c:v>
                </c:pt>
                <c:pt idx="925">
                  <c:v>43241</c:v>
                </c:pt>
                <c:pt idx="926">
                  <c:v>43240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43236</c:v>
                </c:pt>
                <c:pt idx="931">
                  <c:v>43235</c:v>
                </c:pt>
                <c:pt idx="932">
                  <c:v>43234</c:v>
                </c:pt>
                <c:pt idx="933">
                  <c:v>43233</c:v>
                </c:pt>
                <c:pt idx="934">
                  <c:v>43232</c:v>
                </c:pt>
                <c:pt idx="935">
                  <c:v>43231</c:v>
                </c:pt>
                <c:pt idx="936">
                  <c:v>43230</c:v>
                </c:pt>
                <c:pt idx="937">
                  <c:v>43229</c:v>
                </c:pt>
                <c:pt idx="938">
                  <c:v>43228</c:v>
                </c:pt>
                <c:pt idx="939">
                  <c:v>43227</c:v>
                </c:pt>
                <c:pt idx="940">
                  <c:v>43226</c:v>
                </c:pt>
                <c:pt idx="941">
                  <c:v>43225</c:v>
                </c:pt>
                <c:pt idx="942">
                  <c:v>43224</c:v>
                </c:pt>
                <c:pt idx="943">
                  <c:v>43223</c:v>
                </c:pt>
                <c:pt idx="944">
                  <c:v>43222</c:v>
                </c:pt>
                <c:pt idx="945">
                  <c:v>43221</c:v>
                </c:pt>
                <c:pt idx="946">
                  <c:v>43220</c:v>
                </c:pt>
                <c:pt idx="947">
                  <c:v>43219</c:v>
                </c:pt>
                <c:pt idx="948">
                  <c:v>43218</c:v>
                </c:pt>
                <c:pt idx="949">
                  <c:v>43217</c:v>
                </c:pt>
                <c:pt idx="950">
                  <c:v>43216</c:v>
                </c:pt>
                <c:pt idx="951">
                  <c:v>43215</c:v>
                </c:pt>
                <c:pt idx="952">
                  <c:v>43214</c:v>
                </c:pt>
                <c:pt idx="953">
                  <c:v>43213</c:v>
                </c:pt>
                <c:pt idx="954">
                  <c:v>43212</c:v>
                </c:pt>
                <c:pt idx="955">
                  <c:v>43211</c:v>
                </c:pt>
                <c:pt idx="956">
                  <c:v>43210</c:v>
                </c:pt>
                <c:pt idx="957">
                  <c:v>43209</c:v>
                </c:pt>
                <c:pt idx="958">
                  <c:v>43208</c:v>
                </c:pt>
                <c:pt idx="959">
                  <c:v>43207</c:v>
                </c:pt>
                <c:pt idx="960">
                  <c:v>43206</c:v>
                </c:pt>
                <c:pt idx="961">
                  <c:v>43205</c:v>
                </c:pt>
                <c:pt idx="962">
                  <c:v>43204</c:v>
                </c:pt>
                <c:pt idx="963">
                  <c:v>43203</c:v>
                </c:pt>
                <c:pt idx="964">
                  <c:v>43202</c:v>
                </c:pt>
                <c:pt idx="965">
                  <c:v>43201</c:v>
                </c:pt>
                <c:pt idx="966">
                  <c:v>43200</c:v>
                </c:pt>
                <c:pt idx="967">
                  <c:v>43199</c:v>
                </c:pt>
                <c:pt idx="968">
                  <c:v>43198</c:v>
                </c:pt>
                <c:pt idx="969">
                  <c:v>43197</c:v>
                </c:pt>
                <c:pt idx="970">
                  <c:v>43196</c:v>
                </c:pt>
                <c:pt idx="971">
                  <c:v>43195</c:v>
                </c:pt>
                <c:pt idx="972">
                  <c:v>43194</c:v>
                </c:pt>
                <c:pt idx="973">
                  <c:v>43193</c:v>
                </c:pt>
                <c:pt idx="974">
                  <c:v>43192</c:v>
                </c:pt>
                <c:pt idx="975">
                  <c:v>43191</c:v>
                </c:pt>
                <c:pt idx="976">
                  <c:v>43190</c:v>
                </c:pt>
                <c:pt idx="977">
                  <c:v>43189</c:v>
                </c:pt>
                <c:pt idx="978">
                  <c:v>43188</c:v>
                </c:pt>
                <c:pt idx="979">
                  <c:v>43187</c:v>
                </c:pt>
                <c:pt idx="980">
                  <c:v>43186</c:v>
                </c:pt>
                <c:pt idx="981">
                  <c:v>43185</c:v>
                </c:pt>
                <c:pt idx="982">
                  <c:v>43184</c:v>
                </c:pt>
                <c:pt idx="983">
                  <c:v>43183</c:v>
                </c:pt>
                <c:pt idx="984">
                  <c:v>43182</c:v>
                </c:pt>
                <c:pt idx="985">
                  <c:v>43181</c:v>
                </c:pt>
                <c:pt idx="986">
                  <c:v>43180</c:v>
                </c:pt>
                <c:pt idx="987">
                  <c:v>43179</c:v>
                </c:pt>
                <c:pt idx="988">
                  <c:v>43178</c:v>
                </c:pt>
                <c:pt idx="989">
                  <c:v>43177</c:v>
                </c:pt>
                <c:pt idx="990">
                  <c:v>43176</c:v>
                </c:pt>
                <c:pt idx="991">
                  <c:v>43175</c:v>
                </c:pt>
                <c:pt idx="992">
                  <c:v>43174</c:v>
                </c:pt>
                <c:pt idx="993">
                  <c:v>43173</c:v>
                </c:pt>
                <c:pt idx="994">
                  <c:v>43172</c:v>
                </c:pt>
                <c:pt idx="995">
                  <c:v>43171</c:v>
                </c:pt>
                <c:pt idx="996">
                  <c:v>43170</c:v>
                </c:pt>
                <c:pt idx="997">
                  <c:v>43169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43163</c:v>
                </c:pt>
                <c:pt idx="1004">
                  <c:v>43162</c:v>
                </c:pt>
                <c:pt idx="1005">
                  <c:v>43161</c:v>
                </c:pt>
                <c:pt idx="1006">
                  <c:v>43160</c:v>
                </c:pt>
                <c:pt idx="1007">
                  <c:v>43159</c:v>
                </c:pt>
                <c:pt idx="1008">
                  <c:v>43158</c:v>
                </c:pt>
                <c:pt idx="1009">
                  <c:v>43157</c:v>
                </c:pt>
                <c:pt idx="1010">
                  <c:v>43156</c:v>
                </c:pt>
                <c:pt idx="1011">
                  <c:v>43155</c:v>
                </c:pt>
                <c:pt idx="1012">
                  <c:v>43154</c:v>
                </c:pt>
                <c:pt idx="1013">
                  <c:v>43153</c:v>
                </c:pt>
                <c:pt idx="1014">
                  <c:v>43152</c:v>
                </c:pt>
                <c:pt idx="1015">
                  <c:v>43151</c:v>
                </c:pt>
                <c:pt idx="1016">
                  <c:v>43150</c:v>
                </c:pt>
                <c:pt idx="1017">
                  <c:v>43149</c:v>
                </c:pt>
                <c:pt idx="1018">
                  <c:v>43148</c:v>
                </c:pt>
                <c:pt idx="1019">
                  <c:v>43147</c:v>
                </c:pt>
                <c:pt idx="1020">
                  <c:v>43146</c:v>
                </c:pt>
                <c:pt idx="1021">
                  <c:v>43145</c:v>
                </c:pt>
                <c:pt idx="1022">
                  <c:v>43144</c:v>
                </c:pt>
                <c:pt idx="1023">
                  <c:v>43143</c:v>
                </c:pt>
                <c:pt idx="1024">
                  <c:v>43142</c:v>
                </c:pt>
                <c:pt idx="1025">
                  <c:v>43141</c:v>
                </c:pt>
                <c:pt idx="1026">
                  <c:v>43140</c:v>
                </c:pt>
                <c:pt idx="1027">
                  <c:v>43139</c:v>
                </c:pt>
                <c:pt idx="1028">
                  <c:v>43138</c:v>
                </c:pt>
                <c:pt idx="1029">
                  <c:v>43137</c:v>
                </c:pt>
                <c:pt idx="1030">
                  <c:v>43136</c:v>
                </c:pt>
                <c:pt idx="1031">
                  <c:v>43135</c:v>
                </c:pt>
                <c:pt idx="1032">
                  <c:v>43134</c:v>
                </c:pt>
                <c:pt idx="1033">
                  <c:v>43133</c:v>
                </c:pt>
                <c:pt idx="1034">
                  <c:v>43132</c:v>
                </c:pt>
                <c:pt idx="1035">
                  <c:v>43131</c:v>
                </c:pt>
                <c:pt idx="1036">
                  <c:v>43130</c:v>
                </c:pt>
                <c:pt idx="1037">
                  <c:v>43129</c:v>
                </c:pt>
                <c:pt idx="1038">
                  <c:v>43128</c:v>
                </c:pt>
                <c:pt idx="1039">
                  <c:v>43127</c:v>
                </c:pt>
                <c:pt idx="1040">
                  <c:v>43126</c:v>
                </c:pt>
                <c:pt idx="1041">
                  <c:v>43125</c:v>
                </c:pt>
                <c:pt idx="1042">
                  <c:v>43124</c:v>
                </c:pt>
                <c:pt idx="1043">
                  <c:v>43123</c:v>
                </c:pt>
                <c:pt idx="1044">
                  <c:v>43122</c:v>
                </c:pt>
                <c:pt idx="1045">
                  <c:v>43121</c:v>
                </c:pt>
                <c:pt idx="1046">
                  <c:v>43120</c:v>
                </c:pt>
                <c:pt idx="1047">
                  <c:v>43119</c:v>
                </c:pt>
                <c:pt idx="1048">
                  <c:v>43118</c:v>
                </c:pt>
                <c:pt idx="1049">
                  <c:v>43117</c:v>
                </c:pt>
                <c:pt idx="1050">
                  <c:v>43116</c:v>
                </c:pt>
                <c:pt idx="1051">
                  <c:v>43115</c:v>
                </c:pt>
                <c:pt idx="1052">
                  <c:v>43114</c:v>
                </c:pt>
                <c:pt idx="1053">
                  <c:v>43113</c:v>
                </c:pt>
                <c:pt idx="1054">
                  <c:v>43112</c:v>
                </c:pt>
                <c:pt idx="1055">
                  <c:v>43111</c:v>
                </c:pt>
                <c:pt idx="1056">
                  <c:v>43110</c:v>
                </c:pt>
                <c:pt idx="1057">
                  <c:v>43109</c:v>
                </c:pt>
                <c:pt idx="1058">
                  <c:v>43108</c:v>
                </c:pt>
                <c:pt idx="1059">
                  <c:v>43107</c:v>
                </c:pt>
                <c:pt idx="1060">
                  <c:v>43106</c:v>
                </c:pt>
                <c:pt idx="1061">
                  <c:v>43105</c:v>
                </c:pt>
                <c:pt idx="1062">
                  <c:v>43104</c:v>
                </c:pt>
                <c:pt idx="1063">
                  <c:v>43103</c:v>
                </c:pt>
                <c:pt idx="1064">
                  <c:v>43102</c:v>
                </c:pt>
                <c:pt idx="1065">
                  <c:v>43101</c:v>
                </c:pt>
                <c:pt idx="1066">
                  <c:v>43100</c:v>
                </c:pt>
                <c:pt idx="1067">
                  <c:v>43099</c:v>
                </c:pt>
                <c:pt idx="1068">
                  <c:v>43098</c:v>
                </c:pt>
                <c:pt idx="1069">
                  <c:v>43097</c:v>
                </c:pt>
                <c:pt idx="1070">
                  <c:v>43096</c:v>
                </c:pt>
                <c:pt idx="1071">
                  <c:v>43095</c:v>
                </c:pt>
                <c:pt idx="1072">
                  <c:v>43094</c:v>
                </c:pt>
                <c:pt idx="1073">
                  <c:v>43093</c:v>
                </c:pt>
                <c:pt idx="1074">
                  <c:v>43092</c:v>
                </c:pt>
                <c:pt idx="1075">
                  <c:v>43091</c:v>
                </c:pt>
                <c:pt idx="1076">
                  <c:v>43090</c:v>
                </c:pt>
                <c:pt idx="1077">
                  <c:v>43089</c:v>
                </c:pt>
                <c:pt idx="1078">
                  <c:v>43088</c:v>
                </c:pt>
                <c:pt idx="1079">
                  <c:v>43087</c:v>
                </c:pt>
                <c:pt idx="1080">
                  <c:v>43086</c:v>
                </c:pt>
                <c:pt idx="1081">
                  <c:v>43085</c:v>
                </c:pt>
                <c:pt idx="1082">
                  <c:v>43084</c:v>
                </c:pt>
                <c:pt idx="1083">
                  <c:v>43083</c:v>
                </c:pt>
                <c:pt idx="1084">
                  <c:v>43082</c:v>
                </c:pt>
                <c:pt idx="1085">
                  <c:v>43081</c:v>
                </c:pt>
                <c:pt idx="1086">
                  <c:v>43080</c:v>
                </c:pt>
                <c:pt idx="1087">
                  <c:v>43079</c:v>
                </c:pt>
                <c:pt idx="1088">
                  <c:v>43078</c:v>
                </c:pt>
                <c:pt idx="1089">
                  <c:v>43077</c:v>
                </c:pt>
                <c:pt idx="1090">
                  <c:v>43076</c:v>
                </c:pt>
                <c:pt idx="1091">
                  <c:v>43075</c:v>
                </c:pt>
                <c:pt idx="1092">
                  <c:v>43074</c:v>
                </c:pt>
                <c:pt idx="1093">
                  <c:v>43073</c:v>
                </c:pt>
                <c:pt idx="1094">
                  <c:v>43072</c:v>
                </c:pt>
                <c:pt idx="1095">
                  <c:v>43071</c:v>
                </c:pt>
                <c:pt idx="1096">
                  <c:v>43070</c:v>
                </c:pt>
                <c:pt idx="1097">
                  <c:v>43069</c:v>
                </c:pt>
                <c:pt idx="1098">
                  <c:v>43068</c:v>
                </c:pt>
                <c:pt idx="1099">
                  <c:v>43067</c:v>
                </c:pt>
                <c:pt idx="1100">
                  <c:v>43066</c:v>
                </c:pt>
                <c:pt idx="1101">
                  <c:v>43065</c:v>
                </c:pt>
                <c:pt idx="1102">
                  <c:v>43064</c:v>
                </c:pt>
                <c:pt idx="1103">
                  <c:v>43063</c:v>
                </c:pt>
                <c:pt idx="1104">
                  <c:v>43062</c:v>
                </c:pt>
                <c:pt idx="1105">
                  <c:v>43061</c:v>
                </c:pt>
                <c:pt idx="1106">
                  <c:v>43060</c:v>
                </c:pt>
                <c:pt idx="1107">
                  <c:v>43059</c:v>
                </c:pt>
                <c:pt idx="1108">
                  <c:v>43058</c:v>
                </c:pt>
                <c:pt idx="1109">
                  <c:v>43057</c:v>
                </c:pt>
                <c:pt idx="1110">
                  <c:v>43056</c:v>
                </c:pt>
                <c:pt idx="1111">
                  <c:v>43055</c:v>
                </c:pt>
                <c:pt idx="1112">
                  <c:v>43054</c:v>
                </c:pt>
                <c:pt idx="1113">
                  <c:v>43053</c:v>
                </c:pt>
                <c:pt idx="1114">
                  <c:v>43052</c:v>
                </c:pt>
                <c:pt idx="1115">
                  <c:v>43051</c:v>
                </c:pt>
                <c:pt idx="1116">
                  <c:v>43050</c:v>
                </c:pt>
                <c:pt idx="1117">
                  <c:v>43049</c:v>
                </c:pt>
                <c:pt idx="1118">
                  <c:v>43048</c:v>
                </c:pt>
                <c:pt idx="1119">
                  <c:v>43047</c:v>
                </c:pt>
                <c:pt idx="1120">
                  <c:v>43046</c:v>
                </c:pt>
                <c:pt idx="1121">
                  <c:v>43045</c:v>
                </c:pt>
                <c:pt idx="1122">
                  <c:v>43044</c:v>
                </c:pt>
                <c:pt idx="1123">
                  <c:v>43043</c:v>
                </c:pt>
                <c:pt idx="1124">
                  <c:v>43042</c:v>
                </c:pt>
                <c:pt idx="1125">
                  <c:v>43041</c:v>
                </c:pt>
                <c:pt idx="1126">
                  <c:v>43040</c:v>
                </c:pt>
                <c:pt idx="1127">
                  <c:v>43039</c:v>
                </c:pt>
                <c:pt idx="1128">
                  <c:v>43038</c:v>
                </c:pt>
                <c:pt idx="1129">
                  <c:v>43037</c:v>
                </c:pt>
                <c:pt idx="1130">
                  <c:v>43036</c:v>
                </c:pt>
                <c:pt idx="1131">
                  <c:v>43035</c:v>
                </c:pt>
                <c:pt idx="1132">
                  <c:v>43034</c:v>
                </c:pt>
                <c:pt idx="1133">
                  <c:v>43033</c:v>
                </c:pt>
                <c:pt idx="1134">
                  <c:v>43032</c:v>
                </c:pt>
                <c:pt idx="1135">
                  <c:v>43031</c:v>
                </c:pt>
                <c:pt idx="1136">
                  <c:v>43030</c:v>
                </c:pt>
                <c:pt idx="1137">
                  <c:v>43029</c:v>
                </c:pt>
                <c:pt idx="1138">
                  <c:v>43028</c:v>
                </c:pt>
                <c:pt idx="1139">
                  <c:v>43027</c:v>
                </c:pt>
                <c:pt idx="1140">
                  <c:v>43026</c:v>
                </c:pt>
                <c:pt idx="1141">
                  <c:v>43025</c:v>
                </c:pt>
                <c:pt idx="1142">
                  <c:v>43024</c:v>
                </c:pt>
                <c:pt idx="1143">
                  <c:v>43023</c:v>
                </c:pt>
                <c:pt idx="1144">
                  <c:v>43022</c:v>
                </c:pt>
                <c:pt idx="1145">
                  <c:v>43021</c:v>
                </c:pt>
                <c:pt idx="1146">
                  <c:v>43020</c:v>
                </c:pt>
                <c:pt idx="1147">
                  <c:v>43019</c:v>
                </c:pt>
                <c:pt idx="1148">
                  <c:v>43018</c:v>
                </c:pt>
                <c:pt idx="1149">
                  <c:v>43017</c:v>
                </c:pt>
                <c:pt idx="1150">
                  <c:v>43016</c:v>
                </c:pt>
                <c:pt idx="1151">
                  <c:v>43015</c:v>
                </c:pt>
                <c:pt idx="1152">
                  <c:v>43014</c:v>
                </c:pt>
                <c:pt idx="1153">
                  <c:v>43013</c:v>
                </c:pt>
                <c:pt idx="1154">
                  <c:v>43012</c:v>
                </c:pt>
                <c:pt idx="1155">
                  <c:v>43011</c:v>
                </c:pt>
                <c:pt idx="1156">
                  <c:v>43010</c:v>
                </c:pt>
                <c:pt idx="1157">
                  <c:v>43009</c:v>
                </c:pt>
                <c:pt idx="1158">
                  <c:v>43008</c:v>
                </c:pt>
                <c:pt idx="1159">
                  <c:v>43007</c:v>
                </c:pt>
                <c:pt idx="1160">
                  <c:v>43006</c:v>
                </c:pt>
                <c:pt idx="1161">
                  <c:v>43005</c:v>
                </c:pt>
                <c:pt idx="1162">
                  <c:v>43004</c:v>
                </c:pt>
                <c:pt idx="1163">
                  <c:v>43003</c:v>
                </c:pt>
                <c:pt idx="1164">
                  <c:v>43002</c:v>
                </c:pt>
                <c:pt idx="1165">
                  <c:v>43001</c:v>
                </c:pt>
                <c:pt idx="1166">
                  <c:v>43000</c:v>
                </c:pt>
                <c:pt idx="1167">
                  <c:v>42999</c:v>
                </c:pt>
                <c:pt idx="1168">
                  <c:v>42998</c:v>
                </c:pt>
                <c:pt idx="1169">
                  <c:v>42997</c:v>
                </c:pt>
                <c:pt idx="1170">
                  <c:v>42996</c:v>
                </c:pt>
                <c:pt idx="1171">
                  <c:v>42995</c:v>
                </c:pt>
                <c:pt idx="1172">
                  <c:v>42994</c:v>
                </c:pt>
                <c:pt idx="1173">
                  <c:v>42993</c:v>
                </c:pt>
                <c:pt idx="1174">
                  <c:v>42992</c:v>
                </c:pt>
                <c:pt idx="1175">
                  <c:v>42991</c:v>
                </c:pt>
                <c:pt idx="1176">
                  <c:v>42990</c:v>
                </c:pt>
                <c:pt idx="1177">
                  <c:v>42989</c:v>
                </c:pt>
                <c:pt idx="1178">
                  <c:v>42988</c:v>
                </c:pt>
                <c:pt idx="1179">
                  <c:v>42987</c:v>
                </c:pt>
                <c:pt idx="1180">
                  <c:v>42986</c:v>
                </c:pt>
                <c:pt idx="1181">
                  <c:v>42985</c:v>
                </c:pt>
                <c:pt idx="1182">
                  <c:v>42984</c:v>
                </c:pt>
                <c:pt idx="1183">
                  <c:v>42983</c:v>
                </c:pt>
                <c:pt idx="1184">
                  <c:v>42982</c:v>
                </c:pt>
                <c:pt idx="1185">
                  <c:v>42981</c:v>
                </c:pt>
                <c:pt idx="1186">
                  <c:v>42980</c:v>
                </c:pt>
                <c:pt idx="1187">
                  <c:v>42979</c:v>
                </c:pt>
                <c:pt idx="1188">
                  <c:v>42978</c:v>
                </c:pt>
                <c:pt idx="1189">
                  <c:v>42977</c:v>
                </c:pt>
                <c:pt idx="1190">
                  <c:v>42976</c:v>
                </c:pt>
                <c:pt idx="1191">
                  <c:v>42975</c:v>
                </c:pt>
                <c:pt idx="1192">
                  <c:v>42974</c:v>
                </c:pt>
                <c:pt idx="1193">
                  <c:v>42973</c:v>
                </c:pt>
                <c:pt idx="1194">
                  <c:v>42972</c:v>
                </c:pt>
                <c:pt idx="1195">
                  <c:v>42971</c:v>
                </c:pt>
                <c:pt idx="1196">
                  <c:v>42970</c:v>
                </c:pt>
                <c:pt idx="1197">
                  <c:v>42969</c:v>
                </c:pt>
                <c:pt idx="1198">
                  <c:v>42968</c:v>
                </c:pt>
                <c:pt idx="1199">
                  <c:v>42967</c:v>
                </c:pt>
                <c:pt idx="1200">
                  <c:v>42966</c:v>
                </c:pt>
                <c:pt idx="1201">
                  <c:v>42965</c:v>
                </c:pt>
                <c:pt idx="1202">
                  <c:v>42964</c:v>
                </c:pt>
                <c:pt idx="1203">
                  <c:v>42963</c:v>
                </c:pt>
                <c:pt idx="1204">
                  <c:v>42962</c:v>
                </c:pt>
                <c:pt idx="1205">
                  <c:v>42961</c:v>
                </c:pt>
                <c:pt idx="1206">
                  <c:v>42960</c:v>
                </c:pt>
                <c:pt idx="1207">
                  <c:v>42959</c:v>
                </c:pt>
                <c:pt idx="1208">
                  <c:v>42958</c:v>
                </c:pt>
                <c:pt idx="1209">
                  <c:v>42957</c:v>
                </c:pt>
                <c:pt idx="1210">
                  <c:v>42956</c:v>
                </c:pt>
                <c:pt idx="1211">
                  <c:v>42955</c:v>
                </c:pt>
                <c:pt idx="1212">
                  <c:v>42954</c:v>
                </c:pt>
                <c:pt idx="1213">
                  <c:v>42953</c:v>
                </c:pt>
                <c:pt idx="1214">
                  <c:v>42952</c:v>
                </c:pt>
                <c:pt idx="1215">
                  <c:v>42951</c:v>
                </c:pt>
                <c:pt idx="1216">
                  <c:v>42950</c:v>
                </c:pt>
                <c:pt idx="1217">
                  <c:v>42949</c:v>
                </c:pt>
                <c:pt idx="1218">
                  <c:v>42948</c:v>
                </c:pt>
                <c:pt idx="1219">
                  <c:v>42947</c:v>
                </c:pt>
                <c:pt idx="1220">
                  <c:v>42946</c:v>
                </c:pt>
                <c:pt idx="1221">
                  <c:v>42945</c:v>
                </c:pt>
                <c:pt idx="1222">
                  <c:v>42944</c:v>
                </c:pt>
                <c:pt idx="1223">
                  <c:v>42943</c:v>
                </c:pt>
                <c:pt idx="1224">
                  <c:v>42942</c:v>
                </c:pt>
                <c:pt idx="1225">
                  <c:v>42941</c:v>
                </c:pt>
                <c:pt idx="1226">
                  <c:v>42940</c:v>
                </c:pt>
                <c:pt idx="1227">
                  <c:v>42939</c:v>
                </c:pt>
                <c:pt idx="1228">
                  <c:v>42938</c:v>
                </c:pt>
                <c:pt idx="1229">
                  <c:v>42937</c:v>
                </c:pt>
                <c:pt idx="1230">
                  <c:v>42936</c:v>
                </c:pt>
                <c:pt idx="1231">
                  <c:v>42935</c:v>
                </c:pt>
                <c:pt idx="1232">
                  <c:v>42934</c:v>
                </c:pt>
                <c:pt idx="1233">
                  <c:v>42933</c:v>
                </c:pt>
                <c:pt idx="1234">
                  <c:v>42932</c:v>
                </c:pt>
                <c:pt idx="1235">
                  <c:v>42931</c:v>
                </c:pt>
                <c:pt idx="1236">
                  <c:v>42930</c:v>
                </c:pt>
                <c:pt idx="1237">
                  <c:v>42929</c:v>
                </c:pt>
                <c:pt idx="1238">
                  <c:v>42928</c:v>
                </c:pt>
                <c:pt idx="1239">
                  <c:v>42927</c:v>
                </c:pt>
                <c:pt idx="1240">
                  <c:v>42926</c:v>
                </c:pt>
                <c:pt idx="1241">
                  <c:v>42925</c:v>
                </c:pt>
                <c:pt idx="1242">
                  <c:v>42924</c:v>
                </c:pt>
                <c:pt idx="1243">
                  <c:v>42923</c:v>
                </c:pt>
                <c:pt idx="1244">
                  <c:v>42922</c:v>
                </c:pt>
                <c:pt idx="1245">
                  <c:v>42921</c:v>
                </c:pt>
                <c:pt idx="1246">
                  <c:v>42920</c:v>
                </c:pt>
                <c:pt idx="1247">
                  <c:v>42919</c:v>
                </c:pt>
                <c:pt idx="1248">
                  <c:v>42918</c:v>
                </c:pt>
                <c:pt idx="1249">
                  <c:v>42917</c:v>
                </c:pt>
                <c:pt idx="1250">
                  <c:v>42916</c:v>
                </c:pt>
                <c:pt idx="1251">
                  <c:v>42915</c:v>
                </c:pt>
                <c:pt idx="1252">
                  <c:v>42914</c:v>
                </c:pt>
                <c:pt idx="1253">
                  <c:v>42913</c:v>
                </c:pt>
                <c:pt idx="1254">
                  <c:v>42912</c:v>
                </c:pt>
                <c:pt idx="1255">
                  <c:v>42911</c:v>
                </c:pt>
                <c:pt idx="1256">
                  <c:v>42910</c:v>
                </c:pt>
                <c:pt idx="1257">
                  <c:v>42909</c:v>
                </c:pt>
                <c:pt idx="1258">
                  <c:v>42908</c:v>
                </c:pt>
                <c:pt idx="1259">
                  <c:v>42907</c:v>
                </c:pt>
                <c:pt idx="1260">
                  <c:v>42906</c:v>
                </c:pt>
                <c:pt idx="1261">
                  <c:v>42905</c:v>
                </c:pt>
                <c:pt idx="1262">
                  <c:v>42904</c:v>
                </c:pt>
                <c:pt idx="1263">
                  <c:v>42903</c:v>
                </c:pt>
                <c:pt idx="1264">
                  <c:v>42902</c:v>
                </c:pt>
                <c:pt idx="1265">
                  <c:v>42901</c:v>
                </c:pt>
                <c:pt idx="1266">
                  <c:v>42900</c:v>
                </c:pt>
                <c:pt idx="1267">
                  <c:v>42899</c:v>
                </c:pt>
                <c:pt idx="1268">
                  <c:v>42898</c:v>
                </c:pt>
                <c:pt idx="1269">
                  <c:v>42897</c:v>
                </c:pt>
                <c:pt idx="1270">
                  <c:v>42896</c:v>
                </c:pt>
                <c:pt idx="1271">
                  <c:v>42895</c:v>
                </c:pt>
                <c:pt idx="1272">
                  <c:v>42894</c:v>
                </c:pt>
                <c:pt idx="1273">
                  <c:v>42893</c:v>
                </c:pt>
                <c:pt idx="1274">
                  <c:v>42892</c:v>
                </c:pt>
                <c:pt idx="1275">
                  <c:v>42891</c:v>
                </c:pt>
                <c:pt idx="1276">
                  <c:v>42890</c:v>
                </c:pt>
                <c:pt idx="1277">
                  <c:v>42889</c:v>
                </c:pt>
                <c:pt idx="1278">
                  <c:v>42888</c:v>
                </c:pt>
                <c:pt idx="1279">
                  <c:v>42887</c:v>
                </c:pt>
                <c:pt idx="1280">
                  <c:v>42886</c:v>
                </c:pt>
                <c:pt idx="1281">
                  <c:v>42885</c:v>
                </c:pt>
                <c:pt idx="1282">
                  <c:v>42884</c:v>
                </c:pt>
                <c:pt idx="1283">
                  <c:v>42883</c:v>
                </c:pt>
                <c:pt idx="1284">
                  <c:v>42882</c:v>
                </c:pt>
                <c:pt idx="1285">
                  <c:v>42881</c:v>
                </c:pt>
                <c:pt idx="1286">
                  <c:v>42880</c:v>
                </c:pt>
                <c:pt idx="1287">
                  <c:v>42879</c:v>
                </c:pt>
                <c:pt idx="1288">
                  <c:v>42878</c:v>
                </c:pt>
                <c:pt idx="1289">
                  <c:v>42877</c:v>
                </c:pt>
                <c:pt idx="1290">
                  <c:v>42876</c:v>
                </c:pt>
                <c:pt idx="1291">
                  <c:v>42875</c:v>
                </c:pt>
                <c:pt idx="1292">
                  <c:v>42874</c:v>
                </c:pt>
                <c:pt idx="1293">
                  <c:v>42873</c:v>
                </c:pt>
                <c:pt idx="1294">
                  <c:v>42872</c:v>
                </c:pt>
                <c:pt idx="1295">
                  <c:v>42871</c:v>
                </c:pt>
                <c:pt idx="1296">
                  <c:v>42870</c:v>
                </c:pt>
                <c:pt idx="1297">
                  <c:v>42869</c:v>
                </c:pt>
                <c:pt idx="1298">
                  <c:v>42868</c:v>
                </c:pt>
                <c:pt idx="1299">
                  <c:v>42867</c:v>
                </c:pt>
                <c:pt idx="1300">
                  <c:v>42866</c:v>
                </c:pt>
                <c:pt idx="1301">
                  <c:v>42865</c:v>
                </c:pt>
                <c:pt idx="1302">
                  <c:v>42864</c:v>
                </c:pt>
                <c:pt idx="1303">
                  <c:v>42863</c:v>
                </c:pt>
                <c:pt idx="1304">
                  <c:v>42862</c:v>
                </c:pt>
                <c:pt idx="1305">
                  <c:v>42861</c:v>
                </c:pt>
                <c:pt idx="1306">
                  <c:v>42860</c:v>
                </c:pt>
                <c:pt idx="1307">
                  <c:v>42859</c:v>
                </c:pt>
                <c:pt idx="1308">
                  <c:v>42858</c:v>
                </c:pt>
                <c:pt idx="1309">
                  <c:v>42857</c:v>
                </c:pt>
                <c:pt idx="1310">
                  <c:v>42856</c:v>
                </c:pt>
                <c:pt idx="1311">
                  <c:v>42855</c:v>
                </c:pt>
                <c:pt idx="1312">
                  <c:v>42854</c:v>
                </c:pt>
                <c:pt idx="1313">
                  <c:v>42853</c:v>
                </c:pt>
                <c:pt idx="1314">
                  <c:v>42852</c:v>
                </c:pt>
                <c:pt idx="1315">
                  <c:v>42851</c:v>
                </c:pt>
                <c:pt idx="1316">
                  <c:v>42850</c:v>
                </c:pt>
                <c:pt idx="1317">
                  <c:v>42849</c:v>
                </c:pt>
                <c:pt idx="1318">
                  <c:v>42848</c:v>
                </c:pt>
                <c:pt idx="1319">
                  <c:v>42847</c:v>
                </c:pt>
                <c:pt idx="1320">
                  <c:v>42846</c:v>
                </c:pt>
                <c:pt idx="1321">
                  <c:v>42845</c:v>
                </c:pt>
                <c:pt idx="1322">
                  <c:v>42844</c:v>
                </c:pt>
                <c:pt idx="1323">
                  <c:v>42843</c:v>
                </c:pt>
                <c:pt idx="1324">
                  <c:v>42842</c:v>
                </c:pt>
                <c:pt idx="1325">
                  <c:v>42841</c:v>
                </c:pt>
                <c:pt idx="1326">
                  <c:v>42840</c:v>
                </c:pt>
                <c:pt idx="1327">
                  <c:v>42839</c:v>
                </c:pt>
                <c:pt idx="1328">
                  <c:v>42838</c:v>
                </c:pt>
                <c:pt idx="1329">
                  <c:v>42837</c:v>
                </c:pt>
                <c:pt idx="1330">
                  <c:v>42836</c:v>
                </c:pt>
                <c:pt idx="1331">
                  <c:v>42835</c:v>
                </c:pt>
                <c:pt idx="1332">
                  <c:v>42834</c:v>
                </c:pt>
                <c:pt idx="1333">
                  <c:v>42833</c:v>
                </c:pt>
                <c:pt idx="1334">
                  <c:v>42832</c:v>
                </c:pt>
                <c:pt idx="1335">
                  <c:v>42831</c:v>
                </c:pt>
                <c:pt idx="1336">
                  <c:v>42830</c:v>
                </c:pt>
                <c:pt idx="1337">
                  <c:v>42829</c:v>
                </c:pt>
                <c:pt idx="1338">
                  <c:v>42828</c:v>
                </c:pt>
                <c:pt idx="1339">
                  <c:v>42827</c:v>
                </c:pt>
                <c:pt idx="1340">
                  <c:v>42826</c:v>
                </c:pt>
                <c:pt idx="1341">
                  <c:v>42825</c:v>
                </c:pt>
                <c:pt idx="1342">
                  <c:v>42824</c:v>
                </c:pt>
                <c:pt idx="1343">
                  <c:v>42823</c:v>
                </c:pt>
                <c:pt idx="1344">
                  <c:v>42822</c:v>
                </c:pt>
                <c:pt idx="1345">
                  <c:v>42821</c:v>
                </c:pt>
                <c:pt idx="1346">
                  <c:v>42820</c:v>
                </c:pt>
                <c:pt idx="1347">
                  <c:v>42819</c:v>
                </c:pt>
                <c:pt idx="1348">
                  <c:v>42818</c:v>
                </c:pt>
                <c:pt idx="1349">
                  <c:v>42817</c:v>
                </c:pt>
                <c:pt idx="1350">
                  <c:v>42816</c:v>
                </c:pt>
                <c:pt idx="1351">
                  <c:v>42815</c:v>
                </c:pt>
                <c:pt idx="1352">
                  <c:v>42814</c:v>
                </c:pt>
                <c:pt idx="1353">
                  <c:v>42813</c:v>
                </c:pt>
                <c:pt idx="1354">
                  <c:v>42812</c:v>
                </c:pt>
                <c:pt idx="1355">
                  <c:v>42811</c:v>
                </c:pt>
                <c:pt idx="1356">
                  <c:v>42810</c:v>
                </c:pt>
                <c:pt idx="1357">
                  <c:v>42809</c:v>
                </c:pt>
                <c:pt idx="1358">
                  <c:v>42808</c:v>
                </c:pt>
                <c:pt idx="1359">
                  <c:v>42807</c:v>
                </c:pt>
                <c:pt idx="1360">
                  <c:v>42806</c:v>
                </c:pt>
                <c:pt idx="1361">
                  <c:v>42805</c:v>
                </c:pt>
                <c:pt idx="1362">
                  <c:v>42804</c:v>
                </c:pt>
                <c:pt idx="1363">
                  <c:v>42803</c:v>
                </c:pt>
                <c:pt idx="1364">
                  <c:v>42802</c:v>
                </c:pt>
                <c:pt idx="1365">
                  <c:v>42801</c:v>
                </c:pt>
                <c:pt idx="1366">
                  <c:v>42800</c:v>
                </c:pt>
                <c:pt idx="1367">
                  <c:v>42799</c:v>
                </c:pt>
                <c:pt idx="1368">
                  <c:v>42798</c:v>
                </c:pt>
                <c:pt idx="1369">
                  <c:v>42797</c:v>
                </c:pt>
                <c:pt idx="1370">
                  <c:v>42796</c:v>
                </c:pt>
                <c:pt idx="1371">
                  <c:v>42795</c:v>
                </c:pt>
                <c:pt idx="1372">
                  <c:v>42794</c:v>
                </c:pt>
                <c:pt idx="1373">
                  <c:v>42793</c:v>
                </c:pt>
                <c:pt idx="1374">
                  <c:v>42792</c:v>
                </c:pt>
                <c:pt idx="1375">
                  <c:v>42791</c:v>
                </c:pt>
                <c:pt idx="1376">
                  <c:v>42790</c:v>
                </c:pt>
                <c:pt idx="1377">
                  <c:v>42789</c:v>
                </c:pt>
                <c:pt idx="1378">
                  <c:v>42788</c:v>
                </c:pt>
                <c:pt idx="1379">
                  <c:v>42787</c:v>
                </c:pt>
                <c:pt idx="1380">
                  <c:v>42786</c:v>
                </c:pt>
                <c:pt idx="1381">
                  <c:v>42785</c:v>
                </c:pt>
                <c:pt idx="1382">
                  <c:v>42784</c:v>
                </c:pt>
                <c:pt idx="1383">
                  <c:v>42783</c:v>
                </c:pt>
                <c:pt idx="1384">
                  <c:v>42782</c:v>
                </c:pt>
                <c:pt idx="1385">
                  <c:v>42781</c:v>
                </c:pt>
                <c:pt idx="1386">
                  <c:v>42780</c:v>
                </c:pt>
                <c:pt idx="1387">
                  <c:v>42779</c:v>
                </c:pt>
                <c:pt idx="1388">
                  <c:v>42778</c:v>
                </c:pt>
                <c:pt idx="1389">
                  <c:v>42777</c:v>
                </c:pt>
                <c:pt idx="1390">
                  <c:v>42776</c:v>
                </c:pt>
                <c:pt idx="1391">
                  <c:v>42775</c:v>
                </c:pt>
                <c:pt idx="1392">
                  <c:v>42774</c:v>
                </c:pt>
                <c:pt idx="1393">
                  <c:v>42773</c:v>
                </c:pt>
                <c:pt idx="1394">
                  <c:v>42772</c:v>
                </c:pt>
                <c:pt idx="1395">
                  <c:v>42771</c:v>
                </c:pt>
                <c:pt idx="1396">
                  <c:v>42770</c:v>
                </c:pt>
                <c:pt idx="1397">
                  <c:v>42769</c:v>
                </c:pt>
                <c:pt idx="1398">
                  <c:v>42768</c:v>
                </c:pt>
                <c:pt idx="1399">
                  <c:v>42767</c:v>
                </c:pt>
                <c:pt idx="1400">
                  <c:v>42766</c:v>
                </c:pt>
                <c:pt idx="1401">
                  <c:v>42765</c:v>
                </c:pt>
                <c:pt idx="1402">
                  <c:v>42764</c:v>
                </c:pt>
                <c:pt idx="1403">
                  <c:v>42763</c:v>
                </c:pt>
                <c:pt idx="1404">
                  <c:v>42762</c:v>
                </c:pt>
                <c:pt idx="1405">
                  <c:v>42761</c:v>
                </c:pt>
                <c:pt idx="1406">
                  <c:v>42760</c:v>
                </c:pt>
                <c:pt idx="1407">
                  <c:v>42759</c:v>
                </c:pt>
                <c:pt idx="1408">
                  <c:v>42758</c:v>
                </c:pt>
                <c:pt idx="1409">
                  <c:v>42757</c:v>
                </c:pt>
                <c:pt idx="1410">
                  <c:v>42756</c:v>
                </c:pt>
                <c:pt idx="1411">
                  <c:v>42755</c:v>
                </c:pt>
                <c:pt idx="1412">
                  <c:v>42754</c:v>
                </c:pt>
                <c:pt idx="1413">
                  <c:v>42753</c:v>
                </c:pt>
                <c:pt idx="1414">
                  <c:v>42752</c:v>
                </c:pt>
                <c:pt idx="1415">
                  <c:v>42751</c:v>
                </c:pt>
                <c:pt idx="1416">
                  <c:v>42750</c:v>
                </c:pt>
                <c:pt idx="1417">
                  <c:v>42749</c:v>
                </c:pt>
                <c:pt idx="1418">
                  <c:v>42748</c:v>
                </c:pt>
                <c:pt idx="1419">
                  <c:v>42747</c:v>
                </c:pt>
                <c:pt idx="1420">
                  <c:v>42746</c:v>
                </c:pt>
                <c:pt idx="1421">
                  <c:v>42745</c:v>
                </c:pt>
                <c:pt idx="1422">
                  <c:v>42744</c:v>
                </c:pt>
                <c:pt idx="1423">
                  <c:v>42743</c:v>
                </c:pt>
                <c:pt idx="1424">
                  <c:v>42742</c:v>
                </c:pt>
                <c:pt idx="1425">
                  <c:v>42741</c:v>
                </c:pt>
                <c:pt idx="1426">
                  <c:v>42740</c:v>
                </c:pt>
                <c:pt idx="1427">
                  <c:v>42739</c:v>
                </c:pt>
                <c:pt idx="1428">
                  <c:v>42738</c:v>
                </c:pt>
                <c:pt idx="1429">
                  <c:v>42737</c:v>
                </c:pt>
                <c:pt idx="1430">
                  <c:v>42736</c:v>
                </c:pt>
                <c:pt idx="1431">
                  <c:v>42735</c:v>
                </c:pt>
                <c:pt idx="1432">
                  <c:v>42734</c:v>
                </c:pt>
                <c:pt idx="1433">
                  <c:v>42733</c:v>
                </c:pt>
                <c:pt idx="1434">
                  <c:v>42732</c:v>
                </c:pt>
                <c:pt idx="1435">
                  <c:v>42731</c:v>
                </c:pt>
                <c:pt idx="1436">
                  <c:v>42730</c:v>
                </c:pt>
                <c:pt idx="1437">
                  <c:v>42729</c:v>
                </c:pt>
                <c:pt idx="1438">
                  <c:v>42728</c:v>
                </c:pt>
                <c:pt idx="1439">
                  <c:v>42727</c:v>
                </c:pt>
                <c:pt idx="1440">
                  <c:v>42726</c:v>
                </c:pt>
                <c:pt idx="1441">
                  <c:v>42725</c:v>
                </c:pt>
                <c:pt idx="1442">
                  <c:v>42724</c:v>
                </c:pt>
                <c:pt idx="1443">
                  <c:v>42723</c:v>
                </c:pt>
                <c:pt idx="1444">
                  <c:v>42722</c:v>
                </c:pt>
                <c:pt idx="1445">
                  <c:v>42721</c:v>
                </c:pt>
                <c:pt idx="1446">
                  <c:v>42720</c:v>
                </c:pt>
                <c:pt idx="1447">
                  <c:v>42719</c:v>
                </c:pt>
                <c:pt idx="1448">
                  <c:v>42718</c:v>
                </c:pt>
                <c:pt idx="1449">
                  <c:v>42717</c:v>
                </c:pt>
                <c:pt idx="1450">
                  <c:v>42716</c:v>
                </c:pt>
                <c:pt idx="1451">
                  <c:v>42715</c:v>
                </c:pt>
                <c:pt idx="1452">
                  <c:v>42714</c:v>
                </c:pt>
                <c:pt idx="1453">
                  <c:v>42713</c:v>
                </c:pt>
                <c:pt idx="1454">
                  <c:v>42712</c:v>
                </c:pt>
                <c:pt idx="1455">
                  <c:v>42711</c:v>
                </c:pt>
                <c:pt idx="1456">
                  <c:v>42710</c:v>
                </c:pt>
                <c:pt idx="1457">
                  <c:v>42709</c:v>
                </c:pt>
                <c:pt idx="1458">
                  <c:v>42708</c:v>
                </c:pt>
                <c:pt idx="1459">
                  <c:v>42707</c:v>
                </c:pt>
                <c:pt idx="1460">
                  <c:v>42706</c:v>
                </c:pt>
                <c:pt idx="1461">
                  <c:v>42705</c:v>
                </c:pt>
                <c:pt idx="1462">
                  <c:v>42704</c:v>
                </c:pt>
                <c:pt idx="1463">
                  <c:v>42703</c:v>
                </c:pt>
                <c:pt idx="1464">
                  <c:v>42702</c:v>
                </c:pt>
                <c:pt idx="1465">
                  <c:v>42701</c:v>
                </c:pt>
                <c:pt idx="1466">
                  <c:v>42700</c:v>
                </c:pt>
                <c:pt idx="1467">
                  <c:v>42699</c:v>
                </c:pt>
                <c:pt idx="1468">
                  <c:v>42698</c:v>
                </c:pt>
                <c:pt idx="1469">
                  <c:v>42697</c:v>
                </c:pt>
                <c:pt idx="1470">
                  <c:v>42696</c:v>
                </c:pt>
                <c:pt idx="1471">
                  <c:v>42695</c:v>
                </c:pt>
                <c:pt idx="1472">
                  <c:v>42694</c:v>
                </c:pt>
                <c:pt idx="1473">
                  <c:v>42693</c:v>
                </c:pt>
                <c:pt idx="1474">
                  <c:v>42692</c:v>
                </c:pt>
                <c:pt idx="1475">
                  <c:v>42691</c:v>
                </c:pt>
                <c:pt idx="1476">
                  <c:v>42690</c:v>
                </c:pt>
                <c:pt idx="1477">
                  <c:v>42689</c:v>
                </c:pt>
                <c:pt idx="1478">
                  <c:v>42688</c:v>
                </c:pt>
                <c:pt idx="1479">
                  <c:v>42687</c:v>
                </c:pt>
                <c:pt idx="1480">
                  <c:v>42686</c:v>
                </c:pt>
                <c:pt idx="1481">
                  <c:v>42685</c:v>
                </c:pt>
                <c:pt idx="1482">
                  <c:v>42684</c:v>
                </c:pt>
                <c:pt idx="1483">
                  <c:v>42683</c:v>
                </c:pt>
                <c:pt idx="1484">
                  <c:v>42682</c:v>
                </c:pt>
                <c:pt idx="1485">
                  <c:v>42681</c:v>
                </c:pt>
                <c:pt idx="1486">
                  <c:v>42680</c:v>
                </c:pt>
                <c:pt idx="1487">
                  <c:v>42679</c:v>
                </c:pt>
                <c:pt idx="1488">
                  <c:v>42678</c:v>
                </c:pt>
                <c:pt idx="1489">
                  <c:v>42677</c:v>
                </c:pt>
                <c:pt idx="1490">
                  <c:v>42676</c:v>
                </c:pt>
                <c:pt idx="1491">
                  <c:v>42675</c:v>
                </c:pt>
                <c:pt idx="1492">
                  <c:v>42674</c:v>
                </c:pt>
                <c:pt idx="1493">
                  <c:v>42673</c:v>
                </c:pt>
                <c:pt idx="1494">
                  <c:v>42672</c:v>
                </c:pt>
                <c:pt idx="1495">
                  <c:v>42671</c:v>
                </c:pt>
                <c:pt idx="1496">
                  <c:v>42670</c:v>
                </c:pt>
                <c:pt idx="1497">
                  <c:v>42669</c:v>
                </c:pt>
                <c:pt idx="1498">
                  <c:v>42668</c:v>
                </c:pt>
                <c:pt idx="1499">
                  <c:v>42667</c:v>
                </c:pt>
                <c:pt idx="1500">
                  <c:v>42666</c:v>
                </c:pt>
                <c:pt idx="1501">
                  <c:v>42665</c:v>
                </c:pt>
                <c:pt idx="1502">
                  <c:v>42664</c:v>
                </c:pt>
                <c:pt idx="1503">
                  <c:v>42663</c:v>
                </c:pt>
                <c:pt idx="1504">
                  <c:v>42662</c:v>
                </c:pt>
                <c:pt idx="1505">
                  <c:v>42661</c:v>
                </c:pt>
                <c:pt idx="1506">
                  <c:v>42660</c:v>
                </c:pt>
                <c:pt idx="1507">
                  <c:v>42659</c:v>
                </c:pt>
                <c:pt idx="1508">
                  <c:v>42658</c:v>
                </c:pt>
                <c:pt idx="1509">
                  <c:v>42657</c:v>
                </c:pt>
                <c:pt idx="1510">
                  <c:v>42656</c:v>
                </c:pt>
                <c:pt idx="1511">
                  <c:v>42655</c:v>
                </c:pt>
                <c:pt idx="1512">
                  <c:v>42654</c:v>
                </c:pt>
                <c:pt idx="1513">
                  <c:v>42653</c:v>
                </c:pt>
                <c:pt idx="1514">
                  <c:v>42652</c:v>
                </c:pt>
                <c:pt idx="1515">
                  <c:v>42651</c:v>
                </c:pt>
                <c:pt idx="1516">
                  <c:v>42650</c:v>
                </c:pt>
                <c:pt idx="1517">
                  <c:v>42649</c:v>
                </c:pt>
                <c:pt idx="1518">
                  <c:v>42648</c:v>
                </c:pt>
                <c:pt idx="1519">
                  <c:v>42647</c:v>
                </c:pt>
                <c:pt idx="1520">
                  <c:v>42646</c:v>
                </c:pt>
                <c:pt idx="1521">
                  <c:v>42645</c:v>
                </c:pt>
                <c:pt idx="1522">
                  <c:v>42644</c:v>
                </c:pt>
                <c:pt idx="1523">
                  <c:v>42643</c:v>
                </c:pt>
                <c:pt idx="1524">
                  <c:v>42642</c:v>
                </c:pt>
                <c:pt idx="1525">
                  <c:v>42641</c:v>
                </c:pt>
                <c:pt idx="1526">
                  <c:v>42640</c:v>
                </c:pt>
                <c:pt idx="1527">
                  <c:v>42639</c:v>
                </c:pt>
                <c:pt idx="1528">
                  <c:v>42638</c:v>
                </c:pt>
                <c:pt idx="1529">
                  <c:v>42637</c:v>
                </c:pt>
                <c:pt idx="1530">
                  <c:v>42636</c:v>
                </c:pt>
                <c:pt idx="1531">
                  <c:v>42635</c:v>
                </c:pt>
                <c:pt idx="1532">
                  <c:v>42634</c:v>
                </c:pt>
                <c:pt idx="1533">
                  <c:v>42633</c:v>
                </c:pt>
                <c:pt idx="1534">
                  <c:v>42632</c:v>
                </c:pt>
                <c:pt idx="1535">
                  <c:v>42631</c:v>
                </c:pt>
                <c:pt idx="1536">
                  <c:v>42630</c:v>
                </c:pt>
                <c:pt idx="1537">
                  <c:v>42629</c:v>
                </c:pt>
                <c:pt idx="1538">
                  <c:v>42628</c:v>
                </c:pt>
                <c:pt idx="1539">
                  <c:v>42627</c:v>
                </c:pt>
                <c:pt idx="1540">
                  <c:v>42626</c:v>
                </c:pt>
                <c:pt idx="1541">
                  <c:v>42625</c:v>
                </c:pt>
                <c:pt idx="1542">
                  <c:v>42624</c:v>
                </c:pt>
                <c:pt idx="1543">
                  <c:v>42623</c:v>
                </c:pt>
                <c:pt idx="1544">
                  <c:v>42622</c:v>
                </c:pt>
                <c:pt idx="1545">
                  <c:v>42621</c:v>
                </c:pt>
                <c:pt idx="1546">
                  <c:v>42620</c:v>
                </c:pt>
                <c:pt idx="1547">
                  <c:v>42619</c:v>
                </c:pt>
                <c:pt idx="1548">
                  <c:v>42618</c:v>
                </c:pt>
                <c:pt idx="1549">
                  <c:v>42617</c:v>
                </c:pt>
                <c:pt idx="1550">
                  <c:v>42616</c:v>
                </c:pt>
                <c:pt idx="1551">
                  <c:v>42615</c:v>
                </c:pt>
                <c:pt idx="1552">
                  <c:v>42614</c:v>
                </c:pt>
                <c:pt idx="1553">
                  <c:v>42613</c:v>
                </c:pt>
                <c:pt idx="1554">
                  <c:v>42612</c:v>
                </c:pt>
                <c:pt idx="1555">
                  <c:v>42611</c:v>
                </c:pt>
                <c:pt idx="1556">
                  <c:v>42610</c:v>
                </c:pt>
                <c:pt idx="1557">
                  <c:v>42609</c:v>
                </c:pt>
                <c:pt idx="1558">
                  <c:v>42608</c:v>
                </c:pt>
                <c:pt idx="1559">
                  <c:v>42607</c:v>
                </c:pt>
                <c:pt idx="1560">
                  <c:v>42606</c:v>
                </c:pt>
                <c:pt idx="1561">
                  <c:v>42605</c:v>
                </c:pt>
                <c:pt idx="1562">
                  <c:v>42604</c:v>
                </c:pt>
                <c:pt idx="1563">
                  <c:v>42603</c:v>
                </c:pt>
                <c:pt idx="1564">
                  <c:v>42602</c:v>
                </c:pt>
                <c:pt idx="1565">
                  <c:v>42601</c:v>
                </c:pt>
                <c:pt idx="1566">
                  <c:v>42600</c:v>
                </c:pt>
                <c:pt idx="1567">
                  <c:v>42599</c:v>
                </c:pt>
                <c:pt idx="1568">
                  <c:v>42598</c:v>
                </c:pt>
                <c:pt idx="1569">
                  <c:v>42597</c:v>
                </c:pt>
                <c:pt idx="1570">
                  <c:v>42596</c:v>
                </c:pt>
                <c:pt idx="1571">
                  <c:v>42595</c:v>
                </c:pt>
                <c:pt idx="1572">
                  <c:v>42594</c:v>
                </c:pt>
                <c:pt idx="1573">
                  <c:v>42593</c:v>
                </c:pt>
                <c:pt idx="1574">
                  <c:v>42592</c:v>
                </c:pt>
                <c:pt idx="1575">
                  <c:v>42591</c:v>
                </c:pt>
                <c:pt idx="1576">
                  <c:v>42590</c:v>
                </c:pt>
                <c:pt idx="1577">
                  <c:v>42589</c:v>
                </c:pt>
                <c:pt idx="1578">
                  <c:v>42588</c:v>
                </c:pt>
                <c:pt idx="1579">
                  <c:v>42587</c:v>
                </c:pt>
                <c:pt idx="1580">
                  <c:v>42586</c:v>
                </c:pt>
                <c:pt idx="1581">
                  <c:v>42585</c:v>
                </c:pt>
                <c:pt idx="1582">
                  <c:v>42584</c:v>
                </c:pt>
                <c:pt idx="1583">
                  <c:v>42583</c:v>
                </c:pt>
                <c:pt idx="1584">
                  <c:v>42582</c:v>
                </c:pt>
                <c:pt idx="1585">
                  <c:v>42581</c:v>
                </c:pt>
                <c:pt idx="1586">
                  <c:v>42580</c:v>
                </c:pt>
                <c:pt idx="1587">
                  <c:v>42579</c:v>
                </c:pt>
                <c:pt idx="1588">
                  <c:v>42578</c:v>
                </c:pt>
                <c:pt idx="1589">
                  <c:v>42577</c:v>
                </c:pt>
                <c:pt idx="1590">
                  <c:v>42576</c:v>
                </c:pt>
                <c:pt idx="1591">
                  <c:v>42575</c:v>
                </c:pt>
                <c:pt idx="1592">
                  <c:v>42574</c:v>
                </c:pt>
                <c:pt idx="1593">
                  <c:v>42573</c:v>
                </c:pt>
                <c:pt idx="1594">
                  <c:v>42572</c:v>
                </c:pt>
                <c:pt idx="1595">
                  <c:v>42571</c:v>
                </c:pt>
                <c:pt idx="1596">
                  <c:v>42570</c:v>
                </c:pt>
                <c:pt idx="1597">
                  <c:v>42569</c:v>
                </c:pt>
                <c:pt idx="1598">
                  <c:v>42568</c:v>
                </c:pt>
                <c:pt idx="1599">
                  <c:v>42567</c:v>
                </c:pt>
                <c:pt idx="1600">
                  <c:v>42566</c:v>
                </c:pt>
                <c:pt idx="1601">
                  <c:v>42565</c:v>
                </c:pt>
                <c:pt idx="1602">
                  <c:v>42564</c:v>
                </c:pt>
                <c:pt idx="1603">
                  <c:v>42563</c:v>
                </c:pt>
                <c:pt idx="1604">
                  <c:v>42562</c:v>
                </c:pt>
                <c:pt idx="1605">
                  <c:v>42561</c:v>
                </c:pt>
                <c:pt idx="1606">
                  <c:v>42560</c:v>
                </c:pt>
                <c:pt idx="1607">
                  <c:v>42559</c:v>
                </c:pt>
                <c:pt idx="1608">
                  <c:v>42558</c:v>
                </c:pt>
                <c:pt idx="1609">
                  <c:v>42557</c:v>
                </c:pt>
                <c:pt idx="1610">
                  <c:v>42556</c:v>
                </c:pt>
                <c:pt idx="1611">
                  <c:v>42555</c:v>
                </c:pt>
                <c:pt idx="1612">
                  <c:v>42554</c:v>
                </c:pt>
                <c:pt idx="1613">
                  <c:v>42553</c:v>
                </c:pt>
                <c:pt idx="1614">
                  <c:v>42552</c:v>
                </c:pt>
                <c:pt idx="1615">
                  <c:v>42551</c:v>
                </c:pt>
                <c:pt idx="1616">
                  <c:v>42550</c:v>
                </c:pt>
                <c:pt idx="1617">
                  <c:v>42549</c:v>
                </c:pt>
                <c:pt idx="1618">
                  <c:v>42548</c:v>
                </c:pt>
                <c:pt idx="1619">
                  <c:v>42547</c:v>
                </c:pt>
                <c:pt idx="1620">
                  <c:v>42546</c:v>
                </c:pt>
                <c:pt idx="1621">
                  <c:v>42545</c:v>
                </c:pt>
                <c:pt idx="1622">
                  <c:v>42544</c:v>
                </c:pt>
                <c:pt idx="1623">
                  <c:v>42543</c:v>
                </c:pt>
                <c:pt idx="1624">
                  <c:v>42542</c:v>
                </c:pt>
                <c:pt idx="1625">
                  <c:v>42541</c:v>
                </c:pt>
                <c:pt idx="1626">
                  <c:v>42540</c:v>
                </c:pt>
                <c:pt idx="1627">
                  <c:v>42539</c:v>
                </c:pt>
                <c:pt idx="1628">
                  <c:v>42538</c:v>
                </c:pt>
                <c:pt idx="1629">
                  <c:v>42537</c:v>
                </c:pt>
                <c:pt idx="1630">
                  <c:v>42536</c:v>
                </c:pt>
                <c:pt idx="1631">
                  <c:v>42535</c:v>
                </c:pt>
                <c:pt idx="1632">
                  <c:v>42534</c:v>
                </c:pt>
                <c:pt idx="1633">
                  <c:v>42533</c:v>
                </c:pt>
                <c:pt idx="1634">
                  <c:v>42532</c:v>
                </c:pt>
                <c:pt idx="1635">
                  <c:v>42531</c:v>
                </c:pt>
                <c:pt idx="1636">
                  <c:v>42530</c:v>
                </c:pt>
                <c:pt idx="1637">
                  <c:v>42529</c:v>
                </c:pt>
                <c:pt idx="1638">
                  <c:v>42528</c:v>
                </c:pt>
                <c:pt idx="1639">
                  <c:v>42527</c:v>
                </c:pt>
                <c:pt idx="1640">
                  <c:v>42526</c:v>
                </c:pt>
                <c:pt idx="1641">
                  <c:v>42525</c:v>
                </c:pt>
                <c:pt idx="1642">
                  <c:v>42524</c:v>
                </c:pt>
                <c:pt idx="1643">
                  <c:v>42523</c:v>
                </c:pt>
                <c:pt idx="1644">
                  <c:v>42522</c:v>
                </c:pt>
                <c:pt idx="1645">
                  <c:v>42521</c:v>
                </c:pt>
                <c:pt idx="1646">
                  <c:v>42520</c:v>
                </c:pt>
                <c:pt idx="1647">
                  <c:v>42519</c:v>
                </c:pt>
                <c:pt idx="1648">
                  <c:v>42518</c:v>
                </c:pt>
                <c:pt idx="1649">
                  <c:v>42517</c:v>
                </c:pt>
                <c:pt idx="1650">
                  <c:v>42516</c:v>
                </c:pt>
                <c:pt idx="1651">
                  <c:v>42515</c:v>
                </c:pt>
                <c:pt idx="1652">
                  <c:v>42514</c:v>
                </c:pt>
                <c:pt idx="1653">
                  <c:v>42513</c:v>
                </c:pt>
                <c:pt idx="1654">
                  <c:v>42512</c:v>
                </c:pt>
                <c:pt idx="1655">
                  <c:v>42511</c:v>
                </c:pt>
                <c:pt idx="1656">
                  <c:v>42510</c:v>
                </c:pt>
                <c:pt idx="1657">
                  <c:v>42509</c:v>
                </c:pt>
                <c:pt idx="1658">
                  <c:v>42508</c:v>
                </c:pt>
                <c:pt idx="1659">
                  <c:v>42507</c:v>
                </c:pt>
                <c:pt idx="1660">
                  <c:v>42506</c:v>
                </c:pt>
                <c:pt idx="1661">
                  <c:v>42505</c:v>
                </c:pt>
                <c:pt idx="1662">
                  <c:v>42504</c:v>
                </c:pt>
                <c:pt idx="1663">
                  <c:v>42503</c:v>
                </c:pt>
                <c:pt idx="1664">
                  <c:v>42502</c:v>
                </c:pt>
                <c:pt idx="1665">
                  <c:v>42501</c:v>
                </c:pt>
                <c:pt idx="1666">
                  <c:v>42500</c:v>
                </c:pt>
                <c:pt idx="1667">
                  <c:v>42499</c:v>
                </c:pt>
                <c:pt idx="1668">
                  <c:v>42498</c:v>
                </c:pt>
                <c:pt idx="1669">
                  <c:v>42497</c:v>
                </c:pt>
                <c:pt idx="1670">
                  <c:v>42496</c:v>
                </c:pt>
                <c:pt idx="1671">
                  <c:v>42495</c:v>
                </c:pt>
                <c:pt idx="1672">
                  <c:v>42494</c:v>
                </c:pt>
                <c:pt idx="1673">
                  <c:v>42493</c:v>
                </c:pt>
                <c:pt idx="1674">
                  <c:v>42492</c:v>
                </c:pt>
                <c:pt idx="1675">
                  <c:v>42491</c:v>
                </c:pt>
                <c:pt idx="1676">
                  <c:v>42490</c:v>
                </c:pt>
                <c:pt idx="1677">
                  <c:v>42489</c:v>
                </c:pt>
                <c:pt idx="1678">
                  <c:v>42488</c:v>
                </c:pt>
                <c:pt idx="1679">
                  <c:v>42487</c:v>
                </c:pt>
                <c:pt idx="1680">
                  <c:v>42486</c:v>
                </c:pt>
                <c:pt idx="1681">
                  <c:v>42485</c:v>
                </c:pt>
                <c:pt idx="1682">
                  <c:v>42484</c:v>
                </c:pt>
                <c:pt idx="1683">
                  <c:v>42483</c:v>
                </c:pt>
                <c:pt idx="1684">
                  <c:v>42482</c:v>
                </c:pt>
                <c:pt idx="1685">
                  <c:v>42481</c:v>
                </c:pt>
                <c:pt idx="1686">
                  <c:v>42480</c:v>
                </c:pt>
                <c:pt idx="1687">
                  <c:v>42479</c:v>
                </c:pt>
                <c:pt idx="1688">
                  <c:v>42478</c:v>
                </c:pt>
                <c:pt idx="1689">
                  <c:v>42477</c:v>
                </c:pt>
                <c:pt idx="1690">
                  <c:v>42476</c:v>
                </c:pt>
                <c:pt idx="1691">
                  <c:v>42475</c:v>
                </c:pt>
                <c:pt idx="1692">
                  <c:v>42474</c:v>
                </c:pt>
                <c:pt idx="1693">
                  <c:v>42473</c:v>
                </c:pt>
                <c:pt idx="1694">
                  <c:v>42472</c:v>
                </c:pt>
                <c:pt idx="1695">
                  <c:v>42471</c:v>
                </c:pt>
                <c:pt idx="1696">
                  <c:v>42470</c:v>
                </c:pt>
                <c:pt idx="1697">
                  <c:v>42469</c:v>
                </c:pt>
                <c:pt idx="1698">
                  <c:v>42468</c:v>
                </c:pt>
                <c:pt idx="1699">
                  <c:v>42467</c:v>
                </c:pt>
                <c:pt idx="1700">
                  <c:v>42466</c:v>
                </c:pt>
                <c:pt idx="1701">
                  <c:v>42465</c:v>
                </c:pt>
                <c:pt idx="1702">
                  <c:v>42464</c:v>
                </c:pt>
                <c:pt idx="1703">
                  <c:v>42463</c:v>
                </c:pt>
                <c:pt idx="1704">
                  <c:v>42462</c:v>
                </c:pt>
                <c:pt idx="1705">
                  <c:v>42461</c:v>
                </c:pt>
                <c:pt idx="1706">
                  <c:v>42460</c:v>
                </c:pt>
                <c:pt idx="1707">
                  <c:v>42459</c:v>
                </c:pt>
                <c:pt idx="1708">
                  <c:v>42458</c:v>
                </c:pt>
                <c:pt idx="1709">
                  <c:v>42457</c:v>
                </c:pt>
                <c:pt idx="1710">
                  <c:v>42456</c:v>
                </c:pt>
                <c:pt idx="1711">
                  <c:v>42455</c:v>
                </c:pt>
                <c:pt idx="1712">
                  <c:v>42454</c:v>
                </c:pt>
                <c:pt idx="1713">
                  <c:v>42453</c:v>
                </c:pt>
                <c:pt idx="1714">
                  <c:v>42452</c:v>
                </c:pt>
                <c:pt idx="1715">
                  <c:v>42451</c:v>
                </c:pt>
                <c:pt idx="1716">
                  <c:v>42450</c:v>
                </c:pt>
                <c:pt idx="1717">
                  <c:v>42449</c:v>
                </c:pt>
                <c:pt idx="1718">
                  <c:v>42448</c:v>
                </c:pt>
                <c:pt idx="1719">
                  <c:v>42447</c:v>
                </c:pt>
                <c:pt idx="1720">
                  <c:v>42446</c:v>
                </c:pt>
                <c:pt idx="1721">
                  <c:v>42445</c:v>
                </c:pt>
                <c:pt idx="1722">
                  <c:v>42444</c:v>
                </c:pt>
                <c:pt idx="1723">
                  <c:v>42443</c:v>
                </c:pt>
                <c:pt idx="1724">
                  <c:v>42442</c:v>
                </c:pt>
                <c:pt idx="1725">
                  <c:v>42441</c:v>
                </c:pt>
                <c:pt idx="1726">
                  <c:v>42440</c:v>
                </c:pt>
                <c:pt idx="1727">
                  <c:v>42439</c:v>
                </c:pt>
                <c:pt idx="1728">
                  <c:v>42438</c:v>
                </c:pt>
                <c:pt idx="1729">
                  <c:v>42437</c:v>
                </c:pt>
                <c:pt idx="1730">
                  <c:v>42436</c:v>
                </c:pt>
                <c:pt idx="1731">
                  <c:v>42435</c:v>
                </c:pt>
                <c:pt idx="1732">
                  <c:v>42434</c:v>
                </c:pt>
                <c:pt idx="1733">
                  <c:v>42433</c:v>
                </c:pt>
                <c:pt idx="1734">
                  <c:v>42432</c:v>
                </c:pt>
                <c:pt idx="1735">
                  <c:v>42431</c:v>
                </c:pt>
                <c:pt idx="1736">
                  <c:v>42430</c:v>
                </c:pt>
                <c:pt idx="1737">
                  <c:v>42429</c:v>
                </c:pt>
                <c:pt idx="1738">
                  <c:v>42428</c:v>
                </c:pt>
                <c:pt idx="1739">
                  <c:v>42427</c:v>
                </c:pt>
                <c:pt idx="1740">
                  <c:v>42426</c:v>
                </c:pt>
                <c:pt idx="1741">
                  <c:v>42425</c:v>
                </c:pt>
                <c:pt idx="1742">
                  <c:v>42424</c:v>
                </c:pt>
                <c:pt idx="1743">
                  <c:v>42423</c:v>
                </c:pt>
                <c:pt idx="1744">
                  <c:v>42422</c:v>
                </c:pt>
                <c:pt idx="1745">
                  <c:v>42421</c:v>
                </c:pt>
                <c:pt idx="1746">
                  <c:v>42420</c:v>
                </c:pt>
                <c:pt idx="1747">
                  <c:v>42419</c:v>
                </c:pt>
                <c:pt idx="1748">
                  <c:v>42418</c:v>
                </c:pt>
                <c:pt idx="1749">
                  <c:v>42417</c:v>
                </c:pt>
                <c:pt idx="1750">
                  <c:v>42416</c:v>
                </c:pt>
                <c:pt idx="1751">
                  <c:v>42415</c:v>
                </c:pt>
                <c:pt idx="1752">
                  <c:v>42414</c:v>
                </c:pt>
                <c:pt idx="1753">
                  <c:v>42413</c:v>
                </c:pt>
                <c:pt idx="1754">
                  <c:v>42412</c:v>
                </c:pt>
                <c:pt idx="1755">
                  <c:v>42411</c:v>
                </c:pt>
                <c:pt idx="1756">
                  <c:v>42410</c:v>
                </c:pt>
                <c:pt idx="1757">
                  <c:v>42409</c:v>
                </c:pt>
                <c:pt idx="1758">
                  <c:v>42408</c:v>
                </c:pt>
                <c:pt idx="1759">
                  <c:v>42407</c:v>
                </c:pt>
                <c:pt idx="1760">
                  <c:v>42406</c:v>
                </c:pt>
                <c:pt idx="1761">
                  <c:v>42405</c:v>
                </c:pt>
                <c:pt idx="1762">
                  <c:v>42404</c:v>
                </c:pt>
                <c:pt idx="1763">
                  <c:v>42403</c:v>
                </c:pt>
                <c:pt idx="1764">
                  <c:v>42402</c:v>
                </c:pt>
                <c:pt idx="1765">
                  <c:v>42401</c:v>
                </c:pt>
                <c:pt idx="1766">
                  <c:v>42400</c:v>
                </c:pt>
                <c:pt idx="1767">
                  <c:v>42399</c:v>
                </c:pt>
                <c:pt idx="1768">
                  <c:v>42398</c:v>
                </c:pt>
                <c:pt idx="1769">
                  <c:v>42397</c:v>
                </c:pt>
                <c:pt idx="1770">
                  <c:v>42396</c:v>
                </c:pt>
                <c:pt idx="1771">
                  <c:v>42395</c:v>
                </c:pt>
                <c:pt idx="1772">
                  <c:v>42394</c:v>
                </c:pt>
                <c:pt idx="1773">
                  <c:v>42393</c:v>
                </c:pt>
                <c:pt idx="1774">
                  <c:v>42392</c:v>
                </c:pt>
                <c:pt idx="1775">
                  <c:v>42391</c:v>
                </c:pt>
                <c:pt idx="1776">
                  <c:v>42390</c:v>
                </c:pt>
                <c:pt idx="1777">
                  <c:v>42389</c:v>
                </c:pt>
                <c:pt idx="1778">
                  <c:v>42388</c:v>
                </c:pt>
                <c:pt idx="1779">
                  <c:v>42387</c:v>
                </c:pt>
                <c:pt idx="1780">
                  <c:v>42386</c:v>
                </c:pt>
                <c:pt idx="1781">
                  <c:v>42385</c:v>
                </c:pt>
                <c:pt idx="1782">
                  <c:v>42384</c:v>
                </c:pt>
                <c:pt idx="1783">
                  <c:v>42383</c:v>
                </c:pt>
                <c:pt idx="1784">
                  <c:v>42382</c:v>
                </c:pt>
                <c:pt idx="1785">
                  <c:v>42381</c:v>
                </c:pt>
                <c:pt idx="1786">
                  <c:v>42380</c:v>
                </c:pt>
                <c:pt idx="1787">
                  <c:v>42379</c:v>
                </c:pt>
                <c:pt idx="1788">
                  <c:v>42378</c:v>
                </c:pt>
                <c:pt idx="1789">
                  <c:v>42377</c:v>
                </c:pt>
                <c:pt idx="1790">
                  <c:v>42376</c:v>
                </c:pt>
                <c:pt idx="1791">
                  <c:v>42375</c:v>
                </c:pt>
                <c:pt idx="1792">
                  <c:v>42374</c:v>
                </c:pt>
                <c:pt idx="1793">
                  <c:v>42373</c:v>
                </c:pt>
                <c:pt idx="1794">
                  <c:v>42372</c:v>
                </c:pt>
                <c:pt idx="1795">
                  <c:v>42371</c:v>
                </c:pt>
                <c:pt idx="1796">
                  <c:v>42370</c:v>
                </c:pt>
                <c:pt idx="1797">
                  <c:v>42369</c:v>
                </c:pt>
                <c:pt idx="1798">
                  <c:v>42368</c:v>
                </c:pt>
                <c:pt idx="1799">
                  <c:v>42367</c:v>
                </c:pt>
                <c:pt idx="1800">
                  <c:v>42366</c:v>
                </c:pt>
                <c:pt idx="1801">
                  <c:v>42365</c:v>
                </c:pt>
                <c:pt idx="1802">
                  <c:v>42364</c:v>
                </c:pt>
                <c:pt idx="1803">
                  <c:v>42363</c:v>
                </c:pt>
                <c:pt idx="1804">
                  <c:v>42362</c:v>
                </c:pt>
                <c:pt idx="1805">
                  <c:v>42361</c:v>
                </c:pt>
                <c:pt idx="1806">
                  <c:v>42360</c:v>
                </c:pt>
                <c:pt idx="1807">
                  <c:v>42359</c:v>
                </c:pt>
                <c:pt idx="1808">
                  <c:v>42358</c:v>
                </c:pt>
                <c:pt idx="1809">
                  <c:v>42357</c:v>
                </c:pt>
                <c:pt idx="1810">
                  <c:v>42356</c:v>
                </c:pt>
                <c:pt idx="1811">
                  <c:v>42355</c:v>
                </c:pt>
                <c:pt idx="1812">
                  <c:v>42354</c:v>
                </c:pt>
                <c:pt idx="1813">
                  <c:v>42353</c:v>
                </c:pt>
                <c:pt idx="1814">
                  <c:v>42352</c:v>
                </c:pt>
                <c:pt idx="1815">
                  <c:v>42351</c:v>
                </c:pt>
                <c:pt idx="1816">
                  <c:v>42350</c:v>
                </c:pt>
                <c:pt idx="1817">
                  <c:v>42349</c:v>
                </c:pt>
                <c:pt idx="1818">
                  <c:v>42348</c:v>
                </c:pt>
                <c:pt idx="1819">
                  <c:v>42347</c:v>
                </c:pt>
                <c:pt idx="1820">
                  <c:v>42346</c:v>
                </c:pt>
                <c:pt idx="1821">
                  <c:v>42345</c:v>
                </c:pt>
                <c:pt idx="1822">
                  <c:v>42344</c:v>
                </c:pt>
                <c:pt idx="1823">
                  <c:v>42343</c:v>
                </c:pt>
                <c:pt idx="1824">
                  <c:v>42342</c:v>
                </c:pt>
                <c:pt idx="1825">
                  <c:v>42341</c:v>
                </c:pt>
                <c:pt idx="1826">
                  <c:v>42340</c:v>
                </c:pt>
                <c:pt idx="1827">
                  <c:v>42339</c:v>
                </c:pt>
                <c:pt idx="1828">
                  <c:v>42338</c:v>
                </c:pt>
                <c:pt idx="1829">
                  <c:v>42337</c:v>
                </c:pt>
                <c:pt idx="1830">
                  <c:v>42336</c:v>
                </c:pt>
                <c:pt idx="1831">
                  <c:v>42335</c:v>
                </c:pt>
                <c:pt idx="1832">
                  <c:v>42334</c:v>
                </c:pt>
                <c:pt idx="1833">
                  <c:v>42333</c:v>
                </c:pt>
                <c:pt idx="1834">
                  <c:v>42332</c:v>
                </c:pt>
                <c:pt idx="1835">
                  <c:v>42331</c:v>
                </c:pt>
                <c:pt idx="1836">
                  <c:v>42330</c:v>
                </c:pt>
                <c:pt idx="1837">
                  <c:v>42329</c:v>
                </c:pt>
                <c:pt idx="1838">
                  <c:v>42328</c:v>
                </c:pt>
                <c:pt idx="1839">
                  <c:v>42327</c:v>
                </c:pt>
                <c:pt idx="1840">
                  <c:v>42326</c:v>
                </c:pt>
                <c:pt idx="1841">
                  <c:v>42325</c:v>
                </c:pt>
                <c:pt idx="1842">
                  <c:v>42324</c:v>
                </c:pt>
                <c:pt idx="1843">
                  <c:v>42323</c:v>
                </c:pt>
                <c:pt idx="1844">
                  <c:v>42322</c:v>
                </c:pt>
                <c:pt idx="1845">
                  <c:v>42321</c:v>
                </c:pt>
                <c:pt idx="1846">
                  <c:v>42320</c:v>
                </c:pt>
                <c:pt idx="1847">
                  <c:v>42319</c:v>
                </c:pt>
                <c:pt idx="1848">
                  <c:v>42318</c:v>
                </c:pt>
                <c:pt idx="1849">
                  <c:v>42317</c:v>
                </c:pt>
                <c:pt idx="1850">
                  <c:v>42316</c:v>
                </c:pt>
                <c:pt idx="1851">
                  <c:v>42315</c:v>
                </c:pt>
                <c:pt idx="1852">
                  <c:v>42314</c:v>
                </c:pt>
                <c:pt idx="1853">
                  <c:v>42313</c:v>
                </c:pt>
                <c:pt idx="1854">
                  <c:v>42312</c:v>
                </c:pt>
                <c:pt idx="1855">
                  <c:v>42311</c:v>
                </c:pt>
                <c:pt idx="1856">
                  <c:v>42310</c:v>
                </c:pt>
                <c:pt idx="1857">
                  <c:v>42309</c:v>
                </c:pt>
                <c:pt idx="1858">
                  <c:v>42308</c:v>
                </c:pt>
                <c:pt idx="1859">
                  <c:v>42307</c:v>
                </c:pt>
                <c:pt idx="1860">
                  <c:v>42306</c:v>
                </c:pt>
                <c:pt idx="1861">
                  <c:v>42305</c:v>
                </c:pt>
                <c:pt idx="1862">
                  <c:v>42304</c:v>
                </c:pt>
                <c:pt idx="1863">
                  <c:v>42303</c:v>
                </c:pt>
                <c:pt idx="1864">
                  <c:v>42302</c:v>
                </c:pt>
                <c:pt idx="1865">
                  <c:v>42301</c:v>
                </c:pt>
                <c:pt idx="1866">
                  <c:v>42300</c:v>
                </c:pt>
                <c:pt idx="1867">
                  <c:v>42299</c:v>
                </c:pt>
                <c:pt idx="1868">
                  <c:v>42298</c:v>
                </c:pt>
                <c:pt idx="1869">
                  <c:v>42297</c:v>
                </c:pt>
                <c:pt idx="1870">
                  <c:v>42296</c:v>
                </c:pt>
                <c:pt idx="1871">
                  <c:v>42295</c:v>
                </c:pt>
                <c:pt idx="1872">
                  <c:v>42294</c:v>
                </c:pt>
                <c:pt idx="1873">
                  <c:v>42293</c:v>
                </c:pt>
                <c:pt idx="1874">
                  <c:v>42292</c:v>
                </c:pt>
                <c:pt idx="1875">
                  <c:v>42291</c:v>
                </c:pt>
                <c:pt idx="1876">
                  <c:v>42290</c:v>
                </c:pt>
                <c:pt idx="1877">
                  <c:v>42289</c:v>
                </c:pt>
                <c:pt idx="1878">
                  <c:v>42288</c:v>
                </c:pt>
                <c:pt idx="1879">
                  <c:v>42287</c:v>
                </c:pt>
                <c:pt idx="1880">
                  <c:v>42286</c:v>
                </c:pt>
                <c:pt idx="1881">
                  <c:v>42285</c:v>
                </c:pt>
                <c:pt idx="1882">
                  <c:v>42284</c:v>
                </c:pt>
                <c:pt idx="1883">
                  <c:v>42283</c:v>
                </c:pt>
                <c:pt idx="1884">
                  <c:v>42282</c:v>
                </c:pt>
                <c:pt idx="1885">
                  <c:v>42281</c:v>
                </c:pt>
                <c:pt idx="1886">
                  <c:v>42280</c:v>
                </c:pt>
                <c:pt idx="1887">
                  <c:v>42279</c:v>
                </c:pt>
                <c:pt idx="1888">
                  <c:v>42278</c:v>
                </c:pt>
                <c:pt idx="1889">
                  <c:v>42277</c:v>
                </c:pt>
                <c:pt idx="1890">
                  <c:v>42276</c:v>
                </c:pt>
                <c:pt idx="1891">
                  <c:v>42275</c:v>
                </c:pt>
                <c:pt idx="1892">
                  <c:v>42274</c:v>
                </c:pt>
                <c:pt idx="1893">
                  <c:v>42273</c:v>
                </c:pt>
                <c:pt idx="1894">
                  <c:v>42272</c:v>
                </c:pt>
                <c:pt idx="1895">
                  <c:v>42271</c:v>
                </c:pt>
                <c:pt idx="1896">
                  <c:v>42270</c:v>
                </c:pt>
                <c:pt idx="1897">
                  <c:v>42269</c:v>
                </c:pt>
                <c:pt idx="1898">
                  <c:v>42268</c:v>
                </c:pt>
                <c:pt idx="1899">
                  <c:v>42267</c:v>
                </c:pt>
                <c:pt idx="1900">
                  <c:v>42266</c:v>
                </c:pt>
                <c:pt idx="1901">
                  <c:v>42265</c:v>
                </c:pt>
                <c:pt idx="1902">
                  <c:v>42264</c:v>
                </c:pt>
                <c:pt idx="1903">
                  <c:v>42263</c:v>
                </c:pt>
                <c:pt idx="1904">
                  <c:v>42262</c:v>
                </c:pt>
                <c:pt idx="1905">
                  <c:v>42261</c:v>
                </c:pt>
                <c:pt idx="1906">
                  <c:v>42260</c:v>
                </c:pt>
                <c:pt idx="1907">
                  <c:v>42259</c:v>
                </c:pt>
                <c:pt idx="1908">
                  <c:v>42258</c:v>
                </c:pt>
                <c:pt idx="1909">
                  <c:v>42257</c:v>
                </c:pt>
                <c:pt idx="1910">
                  <c:v>42256</c:v>
                </c:pt>
                <c:pt idx="1911">
                  <c:v>42255</c:v>
                </c:pt>
                <c:pt idx="1912">
                  <c:v>42254</c:v>
                </c:pt>
                <c:pt idx="1913">
                  <c:v>42253</c:v>
                </c:pt>
                <c:pt idx="1914">
                  <c:v>42252</c:v>
                </c:pt>
                <c:pt idx="1915">
                  <c:v>42251</c:v>
                </c:pt>
                <c:pt idx="1916">
                  <c:v>42250</c:v>
                </c:pt>
                <c:pt idx="1917">
                  <c:v>42249</c:v>
                </c:pt>
                <c:pt idx="1918">
                  <c:v>42248</c:v>
                </c:pt>
                <c:pt idx="1919">
                  <c:v>42247</c:v>
                </c:pt>
                <c:pt idx="1920">
                  <c:v>42246</c:v>
                </c:pt>
                <c:pt idx="1921">
                  <c:v>42245</c:v>
                </c:pt>
                <c:pt idx="1922">
                  <c:v>42244</c:v>
                </c:pt>
                <c:pt idx="1923">
                  <c:v>42243</c:v>
                </c:pt>
                <c:pt idx="1924">
                  <c:v>42242</c:v>
                </c:pt>
                <c:pt idx="1925">
                  <c:v>42241</c:v>
                </c:pt>
                <c:pt idx="1926">
                  <c:v>42240</c:v>
                </c:pt>
                <c:pt idx="1927">
                  <c:v>42239</c:v>
                </c:pt>
                <c:pt idx="1928">
                  <c:v>42238</c:v>
                </c:pt>
                <c:pt idx="1929">
                  <c:v>42237</c:v>
                </c:pt>
                <c:pt idx="1930">
                  <c:v>42236</c:v>
                </c:pt>
                <c:pt idx="1931">
                  <c:v>42235</c:v>
                </c:pt>
                <c:pt idx="1932">
                  <c:v>42234</c:v>
                </c:pt>
                <c:pt idx="1933">
                  <c:v>42233</c:v>
                </c:pt>
                <c:pt idx="1934">
                  <c:v>42232</c:v>
                </c:pt>
                <c:pt idx="1935">
                  <c:v>42231</c:v>
                </c:pt>
                <c:pt idx="1936">
                  <c:v>42230</c:v>
                </c:pt>
                <c:pt idx="1937">
                  <c:v>42229</c:v>
                </c:pt>
                <c:pt idx="1938">
                  <c:v>42228</c:v>
                </c:pt>
                <c:pt idx="1939">
                  <c:v>42227</c:v>
                </c:pt>
                <c:pt idx="1940">
                  <c:v>42226</c:v>
                </c:pt>
                <c:pt idx="1941">
                  <c:v>42225</c:v>
                </c:pt>
                <c:pt idx="1942">
                  <c:v>42224</c:v>
                </c:pt>
                <c:pt idx="1943">
                  <c:v>42223</c:v>
                </c:pt>
                <c:pt idx="1944">
                  <c:v>42222</c:v>
                </c:pt>
                <c:pt idx="1945">
                  <c:v>42221</c:v>
                </c:pt>
                <c:pt idx="1946">
                  <c:v>42220</c:v>
                </c:pt>
                <c:pt idx="1947">
                  <c:v>42219</c:v>
                </c:pt>
                <c:pt idx="1948">
                  <c:v>42218</c:v>
                </c:pt>
                <c:pt idx="1949">
                  <c:v>42217</c:v>
                </c:pt>
                <c:pt idx="1950">
                  <c:v>42216</c:v>
                </c:pt>
                <c:pt idx="1951">
                  <c:v>42215</c:v>
                </c:pt>
                <c:pt idx="1952">
                  <c:v>42214</c:v>
                </c:pt>
                <c:pt idx="1953">
                  <c:v>42213</c:v>
                </c:pt>
                <c:pt idx="1954">
                  <c:v>42212</c:v>
                </c:pt>
                <c:pt idx="1955">
                  <c:v>42211</c:v>
                </c:pt>
                <c:pt idx="1956">
                  <c:v>42210</c:v>
                </c:pt>
                <c:pt idx="1957">
                  <c:v>42209</c:v>
                </c:pt>
                <c:pt idx="1958">
                  <c:v>42208</c:v>
                </c:pt>
                <c:pt idx="1959">
                  <c:v>42207</c:v>
                </c:pt>
                <c:pt idx="1960">
                  <c:v>42206</c:v>
                </c:pt>
                <c:pt idx="1961">
                  <c:v>42205</c:v>
                </c:pt>
                <c:pt idx="1962">
                  <c:v>42204</c:v>
                </c:pt>
                <c:pt idx="1963">
                  <c:v>42203</c:v>
                </c:pt>
                <c:pt idx="1964">
                  <c:v>42202</c:v>
                </c:pt>
                <c:pt idx="1965">
                  <c:v>42201</c:v>
                </c:pt>
                <c:pt idx="1966">
                  <c:v>42200</c:v>
                </c:pt>
                <c:pt idx="1967">
                  <c:v>42199</c:v>
                </c:pt>
                <c:pt idx="1968">
                  <c:v>42198</c:v>
                </c:pt>
                <c:pt idx="1969">
                  <c:v>42197</c:v>
                </c:pt>
                <c:pt idx="1970">
                  <c:v>42196</c:v>
                </c:pt>
                <c:pt idx="1971">
                  <c:v>42195</c:v>
                </c:pt>
                <c:pt idx="1972">
                  <c:v>42194</c:v>
                </c:pt>
                <c:pt idx="1973">
                  <c:v>42193</c:v>
                </c:pt>
                <c:pt idx="1974">
                  <c:v>42192</c:v>
                </c:pt>
                <c:pt idx="1975">
                  <c:v>42191</c:v>
                </c:pt>
                <c:pt idx="1976">
                  <c:v>42190</c:v>
                </c:pt>
                <c:pt idx="1977">
                  <c:v>42189</c:v>
                </c:pt>
                <c:pt idx="1978">
                  <c:v>42188</c:v>
                </c:pt>
                <c:pt idx="1979">
                  <c:v>42187</c:v>
                </c:pt>
                <c:pt idx="1980">
                  <c:v>42186</c:v>
                </c:pt>
                <c:pt idx="1981">
                  <c:v>42185</c:v>
                </c:pt>
                <c:pt idx="1982">
                  <c:v>42184</c:v>
                </c:pt>
                <c:pt idx="1983">
                  <c:v>42183</c:v>
                </c:pt>
                <c:pt idx="1984">
                  <c:v>42182</c:v>
                </c:pt>
                <c:pt idx="1985">
                  <c:v>42181</c:v>
                </c:pt>
                <c:pt idx="1986">
                  <c:v>42180</c:v>
                </c:pt>
                <c:pt idx="1987">
                  <c:v>42179</c:v>
                </c:pt>
                <c:pt idx="1988">
                  <c:v>42178</c:v>
                </c:pt>
                <c:pt idx="1989">
                  <c:v>42177</c:v>
                </c:pt>
                <c:pt idx="1990">
                  <c:v>42176</c:v>
                </c:pt>
                <c:pt idx="1991">
                  <c:v>42175</c:v>
                </c:pt>
                <c:pt idx="1992">
                  <c:v>42174</c:v>
                </c:pt>
                <c:pt idx="1993">
                  <c:v>42173</c:v>
                </c:pt>
                <c:pt idx="1994">
                  <c:v>42172</c:v>
                </c:pt>
                <c:pt idx="1995">
                  <c:v>42171</c:v>
                </c:pt>
                <c:pt idx="1996">
                  <c:v>42170</c:v>
                </c:pt>
                <c:pt idx="1997">
                  <c:v>42169</c:v>
                </c:pt>
                <c:pt idx="1998">
                  <c:v>42168</c:v>
                </c:pt>
                <c:pt idx="1999">
                  <c:v>42167</c:v>
                </c:pt>
                <c:pt idx="2000">
                  <c:v>42166</c:v>
                </c:pt>
                <c:pt idx="2001">
                  <c:v>42165</c:v>
                </c:pt>
                <c:pt idx="2002">
                  <c:v>42164</c:v>
                </c:pt>
                <c:pt idx="2003">
                  <c:v>42163</c:v>
                </c:pt>
                <c:pt idx="2004">
                  <c:v>42162</c:v>
                </c:pt>
                <c:pt idx="2005">
                  <c:v>42161</c:v>
                </c:pt>
                <c:pt idx="2006">
                  <c:v>42160</c:v>
                </c:pt>
                <c:pt idx="2007">
                  <c:v>42159</c:v>
                </c:pt>
                <c:pt idx="2008">
                  <c:v>42158</c:v>
                </c:pt>
                <c:pt idx="2009">
                  <c:v>42157</c:v>
                </c:pt>
                <c:pt idx="2010">
                  <c:v>42156</c:v>
                </c:pt>
                <c:pt idx="2011">
                  <c:v>42155</c:v>
                </c:pt>
                <c:pt idx="2012">
                  <c:v>42154</c:v>
                </c:pt>
                <c:pt idx="2013">
                  <c:v>42153</c:v>
                </c:pt>
                <c:pt idx="2014">
                  <c:v>42152</c:v>
                </c:pt>
                <c:pt idx="2015">
                  <c:v>42151</c:v>
                </c:pt>
                <c:pt idx="2016">
                  <c:v>42150</c:v>
                </c:pt>
                <c:pt idx="2017">
                  <c:v>42149</c:v>
                </c:pt>
                <c:pt idx="2018">
                  <c:v>42148</c:v>
                </c:pt>
                <c:pt idx="2019">
                  <c:v>42147</c:v>
                </c:pt>
                <c:pt idx="2020">
                  <c:v>42146</c:v>
                </c:pt>
                <c:pt idx="2021">
                  <c:v>42145</c:v>
                </c:pt>
                <c:pt idx="2022">
                  <c:v>42144</c:v>
                </c:pt>
                <c:pt idx="2023">
                  <c:v>42143</c:v>
                </c:pt>
                <c:pt idx="2024">
                  <c:v>42142</c:v>
                </c:pt>
                <c:pt idx="2025">
                  <c:v>42141</c:v>
                </c:pt>
                <c:pt idx="2026">
                  <c:v>42140</c:v>
                </c:pt>
                <c:pt idx="2027">
                  <c:v>42139</c:v>
                </c:pt>
                <c:pt idx="2028">
                  <c:v>42138</c:v>
                </c:pt>
                <c:pt idx="2029">
                  <c:v>42137</c:v>
                </c:pt>
                <c:pt idx="2030">
                  <c:v>42136</c:v>
                </c:pt>
                <c:pt idx="2031">
                  <c:v>42135</c:v>
                </c:pt>
                <c:pt idx="2032">
                  <c:v>42134</c:v>
                </c:pt>
                <c:pt idx="2033">
                  <c:v>42133</c:v>
                </c:pt>
                <c:pt idx="2034">
                  <c:v>42132</c:v>
                </c:pt>
                <c:pt idx="2035">
                  <c:v>42131</c:v>
                </c:pt>
                <c:pt idx="2036">
                  <c:v>42130</c:v>
                </c:pt>
                <c:pt idx="2037">
                  <c:v>42129</c:v>
                </c:pt>
                <c:pt idx="2038">
                  <c:v>42128</c:v>
                </c:pt>
                <c:pt idx="2039">
                  <c:v>42127</c:v>
                </c:pt>
                <c:pt idx="2040">
                  <c:v>42126</c:v>
                </c:pt>
                <c:pt idx="2041">
                  <c:v>42125</c:v>
                </c:pt>
                <c:pt idx="2042">
                  <c:v>42124</c:v>
                </c:pt>
                <c:pt idx="2043">
                  <c:v>42123</c:v>
                </c:pt>
                <c:pt idx="2044">
                  <c:v>42122</c:v>
                </c:pt>
                <c:pt idx="2045">
                  <c:v>42121</c:v>
                </c:pt>
                <c:pt idx="2046">
                  <c:v>42120</c:v>
                </c:pt>
                <c:pt idx="2047">
                  <c:v>42119</c:v>
                </c:pt>
                <c:pt idx="2048">
                  <c:v>42118</c:v>
                </c:pt>
                <c:pt idx="2049">
                  <c:v>42117</c:v>
                </c:pt>
                <c:pt idx="2050">
                  <c:v>42116</c:v>
                </c:pt>
                <c:pt idx="2051">
                  <c:v>42115</c:v>
                </c:pt>
                <c:pt idx="2052">
                  <c:v>42114</c:v>
                </c:pt>
                <c:pt idx="2053">
                  <c:v>42113</c:v>
                </c:pt>
                <c:pt idx="2054">
                  <c:v>42112</c:v>
                </c:pt>
                <c:pt idx="2055">
                  <c:v>42111</c:v>
                </c:pt>
                <c:pt idx="2056">
                  <c:v>42110</c:v>
                </c:pt>
                <c:pt idx="2057">
                  <c:v>42109</c:v>
                </c:pt>
                <c:pt idx="2058">
                  <c:v>42108</c:v>
                </c:pt>
                <c:pt idx="2059">
                  <c:v>42107</c:v>
                </c:pt>
                <c:pt idx="2060">
                  <c:v>42106</c:v>
                </c:pt>
                <c:pt idx="2061">
                  <c:v>42105</c:v>
                </c:pt>
                <c:pt idx="2062">
                  <c:v>42104</c:v>
                </c:pt>
                <c:pt idx="2063">
                  <c:v>42103</c:v>
                </c:pt>
                <c:pt idx="2064">
                  <c:v>42102</c:v>
                </c:pt>
                <c:pt idx="2065">
                  <c:v>42101</c:v>
                </c:pt>
                <c:pt idx="2066">
                  <c:v>42100</c:v>
                </c:pt>
                <c:pt idx="2067">
                  <c:v>42099</c:v>
                </c:pt>
                <c:pt idx="2068">
                  <c:v>42098</c:v>
                </c:pt>
                <c:pt idx="2069">
                  <c:v>42097</c:v>
                </c:pt>
                <c:pt idx="2070">
                  <c:v>42096</c:v>
                </c:pt>
                <c:pt idx="2071">
                  <c:v>42095</c:v>
                </c:pt>
                <c:pt idx="2072">
                  <c:v>42094</c:v>
                </c:pt>
                <c:pt idx="2073">
                  <c:v>42093</c:v>
                </c:pt>
                <c:pt idx="2074">
                  <c:v>42092</c:v>
                </c:pt>
                <c:pt idx="2075">
                  <c:v>42091</c:v>
                </c:pt>
                <c:pt idx="2076">
                  <c:v>42090</c:v>
                </c:pt>
                <c:pt idx="2077">
                  <c:v>42089</c:v>
                </c:pt>
                <c:pt idx="2078">
                  <c:v>42088</c:v>
                </c:pt>
                <c:pt idx="2079">
                  <c:v>42087</c:v>
                </c:pt>
                <c:pt idx="2080">
                  <c:v>42086</c:v>
                </c:pt>
                <c:pt idx="2081">
                  <c:v>42085</c:v>
                </c:pt>
                <c:pt idx="2082">
                  <c:v>42084</c:v>
                </c:pt>
                <c:pt idx="2083">
                  <c:v>42083</c:v>
                </c:pt>
                <c:pt idx="2084">
                  <c:v>42082</c:v>
                </c:pt>
                <c:pt idx="2085">
                  <c:v>42081</c:v>
                </c:pt>
                <c:pt idx="2086">
                  <c:v>42080</c:v>
                </c:pt>
                <c:pt idx="2087">
                  <c:v>42079</c:v>
                </c:pt>
                <c:pt idx="2088">
                  <c:v>42078</c:v>
                </c:pt>
                <c:pt idx="2089">
                  <c:v>42077</c:v>
                </c:pt>
                <c:pt idx="2090">
                  <c:v>42076</c:v>
                </c:pt>
                <c:pt idx="2091">
                  <c:v>42075</c:v>
                </c:pt>
                <c:pt idx="2092">
                  <c:v>42074</c:v>
                </c:pt>
                <c:pt idx="2093">
                  <c:v>42073</c:v>
                </c:pt>
                <c:pt idx="2094">
                  <c:v>42072</c:v>
                </c:pt>
                <c:pt idx="2095">
                  <c:v>42071</c:v>
                </c:pt>
                <c:pt idx="2096">
                  <c:v>42070</c:v>
                </c:pt>
                <c:pt idx="2097">
                  <c:v>42069</c:v>
                </c:pt>
                <c:pt idx="2098">
                  <c:v>42068</c:v>
                </c:pt>
                <c:pt idx="2099">
                  <c:v>42067</c:v>
                </c:pt>
                <c:pt idx="2100">
                  <c:v>42066</c:v>
                </c:pt>
                <c:pt idx="2101">
                  <c:v>42065</c:v>
                </c:pt>
                <c:pt idx="2102">
                  <c:v>42064</c:v>
                </c:pt>
                <c:pt idx="2103">
                  <c:v>42063</c:v>
                </c:pt>
                <c:pt idx="2104">
                  <c:v>42062</c:v>
                </c:pt>
                <c:pt idx="2105">
                  <c:v>42061</c:v>
                </c:pt>
                <c:pt idx="2106">
                  <c:v>42060</c:v>
                </c:pt>
                <c:pt idx="2107">
                  <c:v>42059</c:v>
                </c:pt>
                <c:pt idx="2108">
                  <c:v>42058</c:v>
                </c:pt>
                <c:pt idx="2109">
                  <c:v>42057</c:v>
                </c:pt>
                <c:pt idx="2110">
                  <c:v>42056</c:v>
                </c:pt>
                <c:pt idx="2111">
                  <c:v>42055</c:v>
                </c:pt>
                <c:pt idx="2112">
                  <c:v>42054</c:v>
                </c:pt>
                <c:pt idx="2113">
                  <c:v>42053</c:v>
                </c:pt>
                <c:pt idx="2114">
                  <c:v>42052</c:v>
                </c:pt>
                <c:pt idx="2115">
                  <c:v>42051</c:v>
                </c:pt>
                <c:pt idx="2116">
                  <c:v>42050</c:v>
                </c:pt>
                <c:pt idx="2117">
                  <c:v>42049</c:v>
                </c:pt>
                <c:pt idx="2118">
                  <c:v>42048</c:v>
                </c:pt>
                <c:pt idx="2119">
                  <c:v>42047</c:v>
                </c:pt>
                <c:pt idx="2120">
                  <c:v>42046</c:v>
                </c:pt>
                <c:pt idx="2121">
                  <c:v>42045</c:v>
                </c:pt>
                <c:pt idx="2122">
                  <c:v>42044</c:v>
                </c:pt>
                <c:pt idx="2123">
                  <c:v>42043</c:v>
                </c:pt>
                <c:pt idx="2124">
                  <c:v>42042</c:v>
                </c:pt>
                <c:pt idx="2125">
                  <c:v>42041</c:v>
                </c:pt>
                <c:pt idx="2126">
                  <c:v>42040</c:v>
                </c:pt>
                <c:pt idx="2127">
                  <c:v>42039</c:v>
                </c:pt>
                <c:pt idx="2128">
                  <c:v>42038</c:v>
                </c:pt>
                <c:pt idx="2129">
                  <c:v>42037</c:v>
                </c:pt>
                <c:pt idx="2130">
                  <c:v>42036</c:v>
                </c:pt>
                <c:pt idx="2131">
                  <c:v>42035</c:v>
                </c:pt>
                <c:pt idx="2132">
                  <c:v>42034</c:v>
                </c:pt>
                <c:pt idx="2133">
                  <c:v>42033</c:v>
                </c:pt>
                <c:pt idx="2134">
                  <c:v>42032</c:v>
                </c:pt>
                <c:pt idx="2135">
                  <c:v>42031</c:v>
                </c:pt>
                <c:pt idx="2136">
                  <c:v>42030</c:v>
                </c:pt>
                <c:pt idx="2137">
                  <c:v>42029</c:v>
                </c:pt>
                <c:pt idx="2138">
                  <c:v>42028</c:v>
                </c:pt>
                <c:pt idx="2139">
                  <c:v>42027</c:v>
                </c:pt>
                <c:pt idx="2140">
                  <c:v>42026</c:v>
                </c:pt>
                <c:pt idx="2141">
                  <c:v>42025</c:v>
                </c:pt>
                <c:pt idx="2142">
                  <c:v>42024</c:v>
                </c:pt>
                <c:pt idx="2143">
                  <c:v>42023</c:v>
                </c:pt>
                <c:pt idx="2144">
                  <c:v>42022</c:v>
                </c:pt>
                <c:pt idx="2145">
                  <c:v>42021</c:v>
                </c:pt>
                <c:pt idx="2146">
                  <c:v>42020</c:v>
                </c:pt>
                <c:pt idx="2147">
                  <c:v>42019</c:v>
                </c:pt>
                <c:pt idx="2148">
                  <c:v>42018</c:v>
                </c:pt>
                <c:pt idx="2149">
                  <c:v>42017</c:v>
                </c:pt>
                <c:pt idx="2150">
                  <c:v>42016</c:v>
                </c:pt>
                <c:pt idx="2151">
                  <c:v>42015</c:v>
                </c:pt>
                <c:pt idx="2152">
                  <c:v>42014</c:v>
                </c:pt>
                <c:pt idx="2153">
                  <c:v>42013</c:v>
                </c:pt>
                <c:pt idx="2154">
                  <c:v>42012</c:v>
                </c:pt>
                <c:pt idx="2155">
                  <c:v>42011</c:v>
                </c:pt>
                <c:pt idx="2156">
                  <c:v>42010</c:v>
                </c:pt>
                <c:pt idx="2157">
                  <c:v>42009</c:v>
                </c:pt>
                <c:pt idx="2158">
                  <c:v>42008</c:v>
                </c:pt>
                <c:pt idx="2159">
                  <c:v>42007</c:v>
                </c:pt>
                <c:pt idx="2160">
                  <c:v>42006</c:v>
                </c:pt>
                <c:pt idx="2161">
                  <c:v>42005</c:v>
                </c:pt>
                <c:pt idx="2162">
                  <c:v>42004</c:v>
                </c:pt>
                <c:pt idx="2163">
                  <c:v>42003</c:v>
                </c:pt>
                <c:pt idx="2164">
                  <c:v>42002</c:v>
                </c:pt>
                <c:pt idx="2165">
                  <c:v>42001</c:v>
                </c:pt>
                <c:pt idx="2166">
                  <c:v>42000</c:v>
                </c:pt>
                <c:pt idx="2167">
                  <c:v>41999</c:v>
                </c:pt>
                <c:pt idx="2168">
                  <c:v>41998</c:v>
                </c:pt>
                <c:pt idx="2169">
                  <c:v>41997</c:v>
                </c:pt>
                <c:pt idx="2170">
                  <c:v>41996</c:v>
                </c:pt>
                <c:pt idx="2171">
                  <c:v>41995</c:v>
                </c:pt>
                <c:pt idx="2172">
                  <c:v>41994</c:v>
                </c:pt>
                <c:pt idx="2173">
                  <c:v>41993</c:v>
                </c:pt>
                <c:pt idx="2174">
                  <c:v>41992</c:v>
                </c:pt>
                <c:pt idx="2175">
                  <c:v>41991</c:v>
                </c:pt>
                <c:pt idx="2176">
                  <c:v>41990</c:v>
                </c:pt>
                <c:pt idx="2177">
                  <c:v>41989</c:v>
                </c:pt>
                <c:pt idx="2178">
                  <c:v>41988</c:v>
                </c:pt>
                <c:pt idx="2179">
                  <c:v>41987</c:v>
                </c:pt>
                <c:pt idx="2180">
                  <c:v>41986</c:v>
                </c:pt>
                <c:pt idx="2181">
                  <c:v>41985</c:v>
                </c:pt>
                <c:pt idx="2182">
                  <c:v>41984</c:v>
                </c:pt>
                <c:pt idx="2183">
                  <c:v>41983</c:v>
                </c:pt>
                <c:pt idx="2184">
                  <c:v>41982</c:v>
                </c:pt>
                <c:pt idx="2185">
                  <c:v>41981</c:v>
                </c:pt>
                <c:pt idx="2186">
                  <c:v>41980</c:v>
                </c:pt>
                <c:pt idx="2187">
                  <c:v>41979</c:v>
                </c:pt>
                <c:pt idx="2188">
                  <c:v>41978</c:v>
                </c:pt>
                <c:pt idx="2189">
                  <c:v>41977</c:v>
                </c:pt>
                <c:pt idx="2190">
                  <c:v>41976</c:v>
                </c:pt>
                <c:pt idx="2191">
                  <c:v>41975</c:v>
                </c:pt>
                <c:pt idx="2192">
                  <c:v>41974</c:v>
                </c:pt>
                <c:pt idx="2193">
                  <c:v>41973</c:v>
                </c:pt>
                <c:pt idx="2194">
                  <c:v>41972</c:v>
                </c:pt>
                <c:pt idx="2195">
                  <c:v>41971</c:v>
                </c:pt>
                <c:pt idx="2196">
                  <c:v>41970</c:v>
                </c:pt>
                <c:pt idx="2197">
                  <c:v>41969</c:v>
                </c:pt>
                <c:pt idx="2198">
                  <c:v>41968</c:v>
                </c:pt>
                <c:pt idx="2199">
                  <c:v>41967</c:v>
                </c:pt>
                <c:pt idx="2200">
                  <c:v>41966</c:v>
                </c:pt>
                <c:pt idx="2201">
                  <c:v>41965</c:v>
                </c:pt>
                <c:pt idx="2202">
                  <c:v>41964</c:v>
                </c:pt>
                <c:pt idx="2203">
                  <c:v>41963</c:v>
                </c:pt>
                <c:pt idx="2204">
                  <c:v>41962</c:v>
                </c:pt>
                <c:pt idx="2205">
                  <c:v>41961</c:v>
                </c:pt>
                <c:pt idx="2206">
                  <c:v>41960</c:v>
                </c:pt>
                <c:pt idx="2207">
                  <c:v>41959</c:v>
                </c:pt>
                <c:pt idx="2208">
                  <c:v>41958</c:v>
                </c:pt>
                <c:pt idx="2209">
                  <c:v>41957</c:v>
                </c:pt>
                <c:pt idx="2210">
                  <c:v>41956</c:v>
                </c:pt>
                <c:pt idx="2211">
                  <c:v>41955</c:v>
                </c:pt>
                <c:pt idx="2212">
                  <c:v>41954</c:v>
                </c:pt>
                <c:pt idx="2213">
                  <c:v>41953</c:v>
                </c:pt>
                <c:pt idx="2214">
                  <c:v>41952</c:v>
                </c:pt>
                <c:pt idx="2215">
                  <c:v>41951</c:v>
                </c:pt>
                <c:pt idx="2216">
                  <c:v>41950</c:v>
                </c:pt>
                <c:pt idx="2217">
                  <c:v>41949</c:v>
                </c:pt>
                <c:pt idx="2218">
                  <c:v>41948</c:v>
                </c:pt>
                <c:pt idx="2219">
                  <c:v>41947</c:v>
                </c:pt>
                <c:pt idx="2220">
                  <c:v>41946</c:v>
                </c:pt>
                <c:pt idx="2221">
                  <c:v>41945</c:v>
                </c:pt>
                <c:pt idx="2222">
                  <c:v>41944</c:v>
                </c:pt>
                <c:pt idx="2223">
                  <c:v>41943</c:v>
                </c:pt>
                <c:pt idx="2224">
                  <c:v>41942</c:v>
                </c:pt>
                <c:pt idx="2225">
                  <c:v>41941</c:v>
                </c:pt>
                <c:pt idx="2226">
                  <c:v>41940</c:v>
                </c:pt>
                <c:pt idx="2227">
                  <c:v>41939</c:v>
                </c:pt>
                <c:pt idx="2228">
                  <c:v>41938</c:v>
                </c:pt>
                <c:pt idx="2229">
                  <c:v>41937</c:v>
                </c:pt>
                <c:pt idx="2230">
                  <c:v>41936</c:v>
                </c:pt>
                <c:pt idx="2231">
                  <c:v>41935</c:v>
                </c:pt>
                <c:pt idx="2232">
                  <c:v>41934</c:v>
                </c:pt>
                <c:pt idx="2233">
                  <c:v>41933</c:v>
                </c:pt>
                <c:pt idx="2234">
                  <c:v>41932</c:v>
                </c:pt>
                <c:pt idx="2235">
                  <c:v>41931</c:v>
                </c:pt>
                <c:pt idx="2236">
                  <c:v>41930</c:v>
                </c:pt>
                <c:pt idx="2237">
                  <c:v>41929</c:v>
                </c:pt>
                <c:pt idx="2238">
                  <c:v>41928</c:v>
                </c:pt>
                <c:pt idx="2239">
                  <c:v>41927</c:v>
                </c:pt>
                <c:pt idx="2240">
                  <c:v>41926</c:v>
                </c:pt>
                <c:pt idx="2241">
                  <c:v>41925</c:v>
                </c:pt>
                <c:pt idx="2242">
                  <c:v>41924</c:v>
                </c:pt>
                <c:pt idx="2243">
                  <c:v>41923</c:v>
                </c:pt>
                <c:pt idx="2244">
                  <c:v>41922</c:v>
                </c:pt>
                <c:pt idx="2245">
                  <c:v>41921</c:v>
                </c:pt>
                <c:pt idx="2246">
                  <c:v>41920</c:v>
                </c:pt>
                <c:pt idx="2247">
                  <c:v>41919</c:v>
                </c:pt>
                <c:pt idx="2248">
                  <c:v>41918</c:v>
                </c:pt>
                <c:pt idx="2249">
                  <c:v>41917</c:v>
                </c:pt>
                <c:pt idx="2250">
                  <c:v>41916</c:v>
                </c:pt>
                <c:pt idx="2251">
                  <c:v>41915</c:v>
                </c:pt>
                <c:pt idx="2252">
                  <c:v>41914</c:v>
                </c:pt>
                <c:pt idx="2253">
                  <c:v>41913</c:v>
                </c:pt>
                <c:pt idx="2254">
                  <c:v>41912</c:v>
                </c:pt>
                <c:pt idx="2255">
                  <c:v>41911</c:v>
                </c:pt>
                <c:pt idx="2256">
                  <c:v>41910</c:v>
                </c:pt>
                <c:pt idx="2257">
                  <c:v>41909</c:v>
                </c:pt>
                <c:pt idx="2258">
                  <c:v>41908</c:v>
                </c:pt>
                <c:pt idx="2259">
                  <c:v>41907</c:v>
                </c:pt>
                <c:pt idx="2260">
                  <c:v>41906</c:v>
                </c:pt>
                <c:pt idx="2261">
                  <c:v>41905</c:v>
                </c:pt>
                <c:pt idx="2262">
                  <c:v>41904</c:v>
                </c:pt>
                <c:pt idx="2263">
                  <c:v>41903</c:v>
                </c:pt>
                <c:pt idx="2264">
                  <c:v>41902</c:v>
                </c:pt>
                <c:pt idx="2265">
                  <c:v>41901</c:v>
                </c:pt>
                <c:pt idx="2266">
                  <c:v>41900</c:v>
                </c:pt>
                <c:pt idx="2267">
                  <c:v>41899</c:v>
                </c:pt>
                <c:pt idx="2268">
                  <c:v>41898</c:v>
                </c:pt>
                <c:pt idx="2269">
                  <c:v>41897</c:v>
                </c:pt>
                <c:pt idx="2270">
                  <c:v>41896</c:v>
                </c:pt>
                <c:pt idx="2271">
                  <c:v>41895</c:v>
                </c:pt>
                <c:pt idx="2272">
                  <c:v>41894</c:v>
                </c:pt>
                <c:pt idx="2273">
                  <c:v>41893</c:v>
                </c:pt>
                <c:pt idx="2274">
                  <c:v>41892</c:v>
                </c:pt>
                <c:pt idx="2275">
                  <c:v>41891</c:v>
                </c:pt>
                <c:pt idx="2276">
                  <c:v>41890</c:v>
                </c:pt>
                <c:pt idx="2277">
                  <c:v>41889</c:v>
                </c:pt>
                <c:pt idx="2278">
                  <c:v>41888</c:v>
                </c:pt>
                <c:pt idx="2279">
                  <c:v>41887</c:v>
                </c:pt>
                <c:pt idx="2280">
                  <c:v>41886</c:v>
                </c:pt>
                <c:pt idx="2281">
                  <c:v>41885</c:v>
                </c:pt>
                <c:pt idx="2282">
                  <c:v>41884</c:v>
                </c:pt>
                <c:pt idx="2283">
                  <c:v>41883</c:v>
                </c:pt>
                <c:pt idx="2284">
                  <c:v>41882</c:v>
                </c:pt>
                <c:pt idx="2285">
                  <c:v>41881</c:v>
                </c:pt>
                <c:pt idx="2286">
                  <c:v>41880</c:v>
                </c:pt>
                <c:pt idx="2287">
                  <c:v>41879</c:v>
                </c:pt>
                <c:pt idx="2288">
                  <c:v>41878</c:v>
                </c:pt>
                <c:pt idx="2289">
                  <c:v>41877</c:v>
                </c:pt>
                <c:pt idx="2290">
                  <c:v>41876</c:v>
                </c:pt>
                <c:pt idx="2291">
                  <c:v>41875</c:v>
                </c:pt>
                <c:pt idx="2292">
                  <c:v>41874</c:v>
                </c:pt>
                <c:pt idx="2293">
                  <c:v>41873</c:v>
                </c:pt>
                <c:pt idx="2294">
                  <c:v>41872</c:v>
                </c:pt>
                <c:pt idx="2295">
                  <c:v>41871</c:v>
                </c:pt>
                <c:pt idx="2296">
                  <c:v>41870</c:v>
                </c:pt>
                <c:pt idx="2297">
                  <c:v>41869</c:v>
                </c:pt>
                <c:pt idx="2298">
                  <c:v>41868</c:v>
                </c:pt>
                <c:pt idx="2299">
                  <c:v>41867</c:v>
                </c:pt>
                <c:pt idx="2300">
                  <c:v>41866</c:v>
                </c:pt>
                <c:pt idx="2301">
                  <c:v>41865</c:v>
                </c:pt>
                <c:pt idx="2302">
                  <c:v>41864</c:v>
                </c:pt>
                <c:pt idx="2303">
                  <c:v>41863</c:v>
                </c:pt>
                <c:pt idx="2304">
                  <c:v>41862</c:v>
                </c:pt>
                <c:pt idx="2305">
                  <c:v>41861</c:v>
                </c:pt>
                <c:pt idx="2306">
                  <c:v>41860</c:v>
                </c:pt>
                <c:pt idx="2307">
                  <c:v>41859</c:v>
                </c:pt>
                <c:pt idx="2308">
                  <c:v>41858</c:v>
                </c:pt>
                <c:pt idx="2309">
                  <c:v>41857</c:v>
                </c:pt>
                <c:pt idx="2310">
                  <c:v>41856</c:v>
                </c:pt>
                <c:pt idx="2311">
                  <c:v>41855</c:v>
                </c:pt>
                <c:pt idx="2312">
                  <c:v>41854</c:v>
                </c:pt>
                <c:pt idx="2313">
                  <c:v>41853</c:v>
                </c:pt>
                <c:pt idx="2314">
                  <c:v>41852</c:v>
                </c:pt>
                <c:pt idx="2315">
                  <c:v>41851</c:v>
                </c:pt>
                <c:pt idx="2316">
                  <c:v>41850</c:v>
                </c:pt>
                <c:pt idx="2317">
                  <c:v>41849</c:v>
                </c:pt>
                <c:pt idx="2318">
                  <c:v>41848</c:v>
                </c:pt>
                <c:pt idx="2319">
                  <c:v>41847</c:v>
                </c:pt>
                <c:pt idx="2320">
                  <c:v>41846</c:v>
                </c:pt>
                <c:pt idx="2321">
                  <c:v>41845</c:v>
                </c:pt>
                <c:pt idx="2322">
                  <c:v>41844</c:v>
                </c:pt>
                <c:pt idx="2323">
                  <c:v>41843</c:v>
                </c:pt>
                <c:pt idx="2324">
                  <c:v>41842</c:v>
                </c:pt>
                <c:pt idx="2325">
                  <c:v>41841</c:v>
                </c:pt>
                <c:pt idx="2326">
                  <c:v>41840</c:v>
                </c:pt>
                <c:pt idx="2327">
                  <c:v>41839</c:v>
                </c:pt>
                <c:pt idx="2328">
                  <c:v>41838</c:v>
                </c:pt>
                <c:pt idx="2329">
                  <c:v>41837</c:v>
                </c:pt>
                <c:pt idx="2330">
                  <c:v>41836</c:v>
                </c:pt>
                <c:pt idx="2331">
                  <c:v>41835</c:v>
                </c:pt>
                <c:pt idx="2332">
                  <c:v>41834</c:v>
                </c:pt>
                <c:pt idx="2333">
                  <c:v>41833</c:v>
                </c:pt>
                <c:pt idx="2334">
                  <c:v>41832</c:v>
                </c:pt>
                <c:pt idx="2335">
                  <c:v>41831</c:v>
                </c:pt>
                <c:pt idx="2336">
                  <c:v>41830</c:v>
                </c:pt>
                <c:pt idx="2337">
                  <c:v>41829</c:v>
                </c:pt>
                <c:pt idx="2338">
                  <c:v>41828</c:v>
                </c:pt>
                <c:pt idx="2339">
                  <c:v>41827</c:v>
                </c:pt>
                <c:pt idx="2340">
                  <c:v>41826</c:v>
                </c:pt>
                <c:pt idx="2341">
                  <c:v>41825</c:v>
                </c:pt>
                <c:pt idx="2342">
                  <c:v>41824</c:v>
                </c:pt>
                <c:pt idx="2343">
                  <c:v>41823</c:v>
                </c:pt>
                <c:pt idx="2344">
                  <c:v>41822</c:v>
                </c:pt>
                <c:pt idx="2345">
                  <c:v>41821</c:v>
                </c:pt>
                <c:pt idx="2346">
                  <c:v>41820</c:v>
                </c:pt>
                <c:pt idx="2347">
                  <c:v>41819</c:v>
                </c:pt>
                <c:pt idx="2348">
                  <c:v>41818</c:v>
                </c:pt>
                <c:pt idx="2349">
                  <c:v>41817</c:v>
                </c:pt>
                <c:pt idx="2350">
                  <c:v>41816</c:v>
                </c:pt>
                <c:pt idx="2351">
                  <c:v>41815</c:v>
                </c:pt>
                <c:pt idx="2352">
                  <c:v>41814</c:v>
                </c:pt>
                <c:pt idx="2353">
                  <c:v>41813</c:v>
                </c:pt>
                <c:pt idx="2354">
                  <c:v>41812</c:v>
                </c:pt>
                <c:pt idx="2355">
                  <c:v>41811</c:v>
                </c:pt>
                <c:pt idx="2356">
                  <c:v>41810</c:v>
                </c:pt>
                <c:pt idx="2357">
                  <c:v>41809</c:v>
                </c:pt>
                <c:pt idx="2358">
                  <c:v>41808</c:v>
                </c:pt>
                <c:pt idx="2359">
                  <c:v>41807</c:v>
                </c:pt>
                <c:pt idx="2360">
                  <c:v>41806</c:v>
                </c:pt>
                <c:pt idx="2361">
                  <c:v>41805</c:v>
                </c:pt>
                <c:pt idx="2362">
                  <c:v>41804</c:v>
                </c:pt>
                <c:pt idx="2363">
                  <c:v>41803</c:v>
                </c:pt>
                <c:pt idx="2364">
                  <c:v>41802</c:v>
                </c:pt>
                <c:pt idx="2365">
                  <c:v>41801</c:v>
                </c:pt>
                <c:pt idx="2366">
                  <c:v>41800</c:v>
                </c:pt>
                <c:pt idx="2367">
                  <c:v>41799</c:v>
                </c:pt>
                <c:pt idx="2368">
                  <c:v>41798</c:v>
                </c:pt>
                <c:pt idx="2369">
                  <c:v>41797</c:v>
                </c:pt>
                <c:pt idx="2370">
                  <c:v>41796</c:v>
                </c:pt>
                <c:pt idx="2371">
                  <c:v>41795</c:v>
                </c:pt>
                <c:pt idx="2372">
                  <c:v>41794</c:v>
                </c:pt>
                <c:pt idx="2373">
                  <c:v>41793</c:v>
                </c:pt>
                <c:pt idx="2374">
                  <c:v>41792</c:v>
                </c:pt>
                <c:pt idx="2375">
                  <c:v>41791</c:v>
                </c:pt>
                <c:pt idx="2376">
                  <c:v>41790</c:v>
                </c:pt>
                <c:pt idx="2377">
                  <c:v>41789</c:v>
                </c:pt>
                <c:pt idx="2378">
                  <c:v>41788</c:v>
                </c:pt>
                <c:pt idx="2379">
                  <c:v>41787</c:v>
                </c:pt>
                <c:pt idx="2380">
                  <c:v>41786</c:v>
                </c:pt>
                <c:pt idx="2381">
                  <c:v>41785</c:v>
                </c:pt>
                <c:pt idx="2382">
                  <c:v>41784</c:v>
                </c:pt>
                <c:pt idx="2383">
                  <c:v>41783</c:v>
                </c:pt>
                <c:pt idx="2384">
                  <c:v>41782</c:v>
                </c:pt>
                <c:pt idx="2385">
                  <c:v>41781</c:v>
                </c:pt>
                <c:pt idx="2386">
                  <c:v>41780</c:v>
                </c:pt>
                <c:pt idx="2387">
                  <c:v>41779</c:v>
                </c:pt>
                <c:pt idx="2388">
                  <c:v>41778</c:v>
                </c:pt>
                <c:pt idx="2389">
                  <c:v>41777</c:v>
                </c:pt>
                <c:pt idx="2390">
                  <c:v>41776</c:v>
                </c:pt>
                <c:pt idx="2391">
                  <c:v>41775</c:v>
                </c:pt>
                <c:pt idx="2392">
                  <c:v>41774</c:v>
                </c:pt>
                <c:pt idx="2393">
                  <c:v>41773</c:v>
                </c:pt>
                <c:pt idx="2394">
                  <c:v>41772</c:v>
                </c:pt>
                <c:pt idx="2395">
                  <c:v>41771</c:v>
                </c:pt>
                <c:pt idx="2396">
                  <c:v>41770</c:v>
                </c:pt>
                <c:pt idx="2397">
                  <c:v>41769</c:v>
                </c:pt>
                <c:pt idx="2398">
                  <c:v>41768</c:v>
                </c:pt>
                <c:pt idx="2399">
                  <c:v>41767</c:v>
                </c:pt>
                <c:pt idx="2400">
                  <c:v>41766</c:v>
                </c:pt>
                <c:pt idx="2401">
                  <c:v>41765</c:v>
                </c:pt>
                <c:pt idx="2402">
                  <c:v>41764</c:v>
                </c:pt>
                <c:pt idx="2403">
                  <c:v>41763</c:v>
                </c:pt>
                <c:pt idx="2404">
                  <c:v>41762</c:v>
                </c:pt>
                <c:pt idx="2405">
                  <c:v>41761</c:v>
                </c:pt>
                <c:pt idx="2406">
                  <c:v>41760</c:v>
                </c:pt>
                <c:pt idx="2407">
                  <c:v>41759</c:v>
                </c:pt>
                <c:pt idx="2408">
                  <c:v>41758</c:v>
                </c:pt>
                <c:pt idx="2409">
                  <c:v>41757</c:v>
                </c:pt>
                <c:pt idx="2410">
                  <c:v>41756</c:v>
                </c:pt>
                <c:pt idx="2411">
                  <c:v>41755</c:v>
                </c:pt>
                <c:pt idx="2412">
                  <c:v>41754</c:v>
                </c:pt>
                <c:pt idx="2413">
                  <c:v>41753</c:v>
                </c:pt>
                <c:pt idx="2414">
                  <c:v>41752</c:v>
                </c:pt>
                <c:pt idx="2415">
                  <c:v>41751</c:v>
                </c:pt>
                <c:pt idx="2416">
                  <c:v>41750</c:v>
                </c:pt>
                <c:pt idx="2417">
                  <c:v>41749</c:v>
                </c:pt>
                <c:pt idx="2418">
                  <c:v>41748</c:v>
                </c:pt>
                <c:pt idx="2419">
                  <c:v>41747</c:v>
                </c:pt>
                <c:pt idx="2420">
                  <c:v>41746</c:v>
                </c:pt>
                <c:pt idx="2421">
                  <c:v>41745</c:v>
                </c:pt>
                <c:pt idx="2422">
                  <c:v>41744</c:v>
                </c:pt>
                <c:pt idx="2423">
                  <c:v>41743</c:v>
                </c:pt>
                <c:pt idx="2424">
                  <c:v>41742</c:v>
                </c:pt>
                <c:pt idx="2425">
                  <c:v>41741</c:v>
                </c:pt>
                <c:pt idx="2426">
                  <c:v>41740</c:v>
                </c:pt>
                <c:pt idx="2427">
                  <c:v>41739</c:v>
                </c:pt>
                <c:pt idx="2428">
                  <c:v>41738</c:v>
                </c:pt>
                <c:pt idx="2429">
                  <c:v>41737</c:v>
                </c:pt>
                <c:pt idx="2430">
                  <c:v>41736</c:v>
                </c:pt>
                <c:pt idx="2431">
                  <c:v>41735</c:v>
                </c:pt>
                <c:pt idx="2432">
                  <c:v>41734</c:v>
                </c:pt>
                <c:pt idx="2433">
                  <c:v>41733</c:v>
                </c:pt>
                <c:pt idx="2434">
                  <c:v>41732</c:v>
                </c:pt>
                <c:pt idx="2435">
                  <c:v>41731</c:v>
                </c:pt>
                <c:pt idx="2436">
                  <c:v>41730</c:v>
                </c:pt>
                <c:pt idx="2437">
                  <c:v>41729</c:v>
                </c:pt>
                <c:pt idx="2438">
                  <c:v>41728</c:v>
                </c:pt>
                <c:pt idx="2439">
                  <c:v>41727</c:v>
                </c:pt>
                <c:pt idx="2440">
                  <c:v>41726</c:v>
                </c:pt>
                <c:pt idx="2441">
                  <c:v>41725</c:v>
                </c:pt>
                <c:pt idx="2442">
                  <c:v>41724</c:v>
                </c:pt>
                <c:pt idx="2443">
                  <c:v>41723</c:v>
                </c:pt>
                <c:pt idx="2444">
                  <c:v>41722</c:v>
                </c:pt>
                <c:pt idx="2445">
                  <c:v>41721</c:v>
                </c:pt>
                <c:pt idx="2446">
                  <c:v>41720</c:v>
                </c:pt>
                <c:pt idx="2447">
                  <c:v>41719</c:v>
                </c:pt>
                <c:pt idx="2448">
                  <c:v>41718</c:v>
                </c:pt>
                <c:pt idx="2449">
                  <c:v>41717</c:v>
                </c:pt>
                <c:pt idx="2450">
                  <c:v>41716</c:v>
                </c:pt>
                <c:pt idx="2451">
                  <c:v>41715</c:v>
                </c:pt>
                <c:pt idx="2452">
                  <c:v>41714</c:v>
                </c:pt>
                <c:pt idx="2453">
                  <c:v>41713</c:v>
                </c:pt>
                <c:pt idx="2454">
                  <c:v>41712</c:v>
                </c:pt>
                <c:pt idx="2455">
                  <c:v>41711</c:v>
                </c:pt>
                <c:pt idx="2456">
                  <c:v>41710</c:v>
                </c:pt>
                <c:pt idx="2457">
                  <c:v>41709</c:v>
                </c:pt>
                <c:pt idx="2458">
                  <c:v>41708</c:v>
                </c:pt>
                <c:pt idx="2459">
                  <c:v>41707</c:v>
                </c:pt>
                <c:pt idx="2460">
                  <c:v>41706</c:v>
                </c:pt>
                <c:pt idx="2461">
                  <c:v>41705</c:v>
                </c:pt>
                <c:pt idx="2462">
                  <c:v>41704</c:v>
                </c:pt>
                <c:pt idx="2463">
                  <c:v>41703</c:v>
                </c:pt>
                <c:pt idx="2464">
                  <c:v>41702</c:v>
                </c:pt>
                <c:pt idx="2465">
                  <c:v>41701</c:v>
                </c:pt>
                <c:pt idx="2466">
                  <c:v>41700</c:v>
                </c:pt>
                <c:pt idx="2467">
                  <c:v>41699</c:v>
                </c:pt>
                <c:pt idx="2468">
                  <c:v>41698</c:v>
                </c:pt>
                <c:pt idx="2469">
                  <c:v>41697</c:v>
                </c:pt>
                <c:pt idx="2470">
                  <c:v>41696</c:v>
                </c:pt>
                <c:pt idx="2471">
                  <c:v>41695</c:v>
                </c:pt>
                <c:pt idx="2472">
                  <c:v>41694</c:v>
                </c:pt>
                <c:pt idx="2473">
                  <c:v>41693</c:v>
                </c:pt>
                <c:pt idx="2474">
                  <c:v>41692</c:v>
                </c:pt>
                <c:pt idx="2475">
                  <c:v>41691</c:v>
                </c:pt>
                <c:pt idx="2476">
                  <c:v>41690</c:v>
                </c:pt>
                <c:pt idx="2477">
                  <c:v>41689</c:v>
                </c:pt>
                <c:pt idx="2478">
                  <c:v>41688</c:v>
                </c:pt>
                <c:pt idx="2479">
                  <c:v>41687</c:v>
                </c:pt>
                <c:pt idx="2480">
                  <c:v>41686</c:v>
                </c:pt>
                <c:pt idx="2481">
                  <c:v>41685</c:v>
                </c:pt>
                <c:pt idx="2482">
                  <c:v>41684</c:v>
                </c:pt>
                <c:pt idx="2483">
                  <c:v>41683</c:v>
                </c:pt>
                <c:pt idx="2484">
                  <c:v>41682</c:v>
                </c:pt>
                <c:pt idx="2485">
                  <c:v>41681</c:v>
                </c:pt>
                <c:pt idx="2486">
                  <c:v>41680</c:v>
                </c:pt>
                <c:pt idx="2487">
                  <c:v>41679</c:v>
                </c:pt>
                <c:pt idx="2488">
                  <c:v>41678</c:v>
                </c:pt>
                <c:pt idx="2489">
                  <c:v>41677</c:v>
                </c:pt>
                <c:pt idx="2490">
                  <c:v>41676</c:v>
                </c:pt>
                <c:pt idx="2491">
                  <c:v>41675</c:v>
                </c:pt>
                <c:pt idx="2492">
                  <c:v>41674</c:v>
                </c:pt>
                <c:pt idx="2493">
                  <c:v>41673</c:v>
                </c:pt>
                <c:pt idx="2494">
                  <c:v>41672</c:v>
                </c:pt>
                <c:pt idx="2495">
                  <c:v>41671</c:v>
                </c:pt>
                <c:pt idx="2496">
                  <c:v>41670</c:v>
                </c:pt>
                <c:pt idx="2497">
                  <c:v>41669</c:v>
                </c:pt>
                <c:pt idx="2498">
                  <c:v>41668</c:v>
                </c:pt>
                <c:pt idx="2499">
                  <c:v>41667</c:v>
                </c:pt>
                <c:pt idx="2500">
                  <c:v>41666</c:v>
                </c:pt>
                <c:pt idx="2501">
                  <c:v>41665</c:v>
                </c:pt>
                <c:pt idx="2502">
                  <c:v>41664</c:v>
                </c:pt>
                <c:pt idx="2503">
                  <c:v>41663</c:v>
                </c:pt>
                <c:pt idx="2504">
                  <c:v>41662</c:v>
                </c:pt>
                <c:pt idx="2505">
                  <c:v>41661</c:v>
                </c:pt>
                <c:pt idx="2506">
                  <c:v>41660</c:v>
                </c:pt>
                <c:pt idx="2507">
                  <c:v>41659</c:v>
                </c:pt>
                <c:pt idx="2508">
                  <c:v>41658</c:v>
                </c:pt>
                <c:pt idx="2509">
                  <c:v>41657</c:v>
                </c:pt>
                <c:pt idx="2510">
                  <c:v>41656</c:v>
                </c:pt>
                <c:pt idx="2511">
                  <c:v>41655</c:v>
                </c:pt>
                <c:pt idx="2512">
                  <c:v>41654</c:v>
                </c:pt>
                <c:pt idx="2513">
                  <c:v>41653</c:v>
                </c:pt>
                <c:pt idx="2514">
                  <c:v>41652</c:v>
                </c:pt>
                <c:pt idx="2515">
                  <c:v>41651</c:v>
                </c:pt>
                <c:pt idx="2516">
                  <c:v>41650</c:v>
                </c:pt>
                <c:pt idx="2517">
                  <c:v>41649</c:v>
                </c:pt>
                <c:pt idx="2518">
                  <c:v>41648</c:v>
                </c:pt>
                <c:pt idx="2519">
                  <c:v>41647</c:v>
                </c:pt>
                <c:pt idx="2520">
                  <c:v>41646</c:v>
                </c:pt>
                <c:pt idx="2521">
                  <c:v>41645</c:v>
                </c:pt>
                <c:pt idx="2522">
                  <c:v>41644</c:v>
                </c:pt>
                <c:pt idx="2523">
                  <c:v>41643</c:v>
                </c:pt>
                <c:pt idx="2524">
                  <c:v>41642</c:v>
                </c:pt>
                <c:pt idx="2525">
                  <c:v>41641</c:v>
                </c:pt>
                <c:pt idx="2526">
                  <c:v>41640</c:v>
                </c:pt>
                <c:pt idx="2527">
                  <c:v>41639</c:v>
                </c:pt>
                <c:pt idx="2528">
                  <c:v>41638</c:v>
                </c:pt>
                <c:pt idx="2529">
                  <c:v>41637</c:v>
                </c:pt>
                <c:pt idx="2530">
                  <c:v>41636</c:v>
                </c:pt>
                <c:pt idx="2531">
                  <c:v>41635</c:v>
                </c:pt>
                <c:pt idx="2532">
                  <c:v>41634</c:v>
                </c:pt>
                <c:pt idx="2533">
                  <c:v>41633</c:v>
                </c:pt>
                <c:pt idx="2534">
                  <c:v>41632</c:v>
                </c:pt>
                <c:pt idx="2535">
                  <c:v>41631</c:v>
                </c:pt>
                <c:pt idx="2536">
                  <c:v>41630</c:v>
                </c:pt>
                <c:pt idx="2537">
                  <c:v>41629</c:v>
                </c:pt>
                <c:pt idx="2538">
                  <c:v>41628</c:v>
                </c:pt>
                <c:pt idx="2539">
                  <c:v>41627</c:v>
                </c:pt>
                <c:pt idx="2540">
                  <c:v>41626</c:v>
                </c:pt>
                <c:pt idx="2541">
                  <c:v>41625</c:v>
                </c:pt>
                <c:pt idx="2542">
                  <c:v>41624</c:v>
                </c:pt>
                <c:pt idx="2543">
                  <c:v>41623</c:v>
                </c:pt>
                <c:pt idx="2544">
                  <c:v>41622</c:v>
                </c:pt>
                <c:pt idx="2545">
                  <c:v>41621</c:v>
                </c:pt>
                <c:pt idx="2546">
                  <c:v>41620</c:v>
                </c:pt>
                <c:pt idx="2547">
                  <c:v>41619</c:v>
                </c:pt>
                <c:pt idx="2548">
                  <c:v>41618</c:v>
                </c:pt>
                <c:pt idx="2549">
                  <c:v>41617</c:v>
                </c:pt>
                <c:pt idx="2550">
                  <c:v>41616</c:v>
                </c:pt>
                <c:pt idx="2551">
                  <c:v>41615</c:v>
                </c:pt>
                <c:pt idx="2552">
                  <c:v>41614</c:v>
                </c:pt>
                <c:pt idx="2553">
                  <c:v>41613</c:v>
                </c:pt>
                <c:pt idx="2554">
                  <c:v>41612</c:v>
                </c:pt>
                <c:pt idx="2555">
                  <c:v>41611</c:v>
                </c:pt>
                <c:pt idx="2556">
                  <c:v>41610</c:v>
                </c:pt>
                <c:pt idx="2557">
                  <c:v>41609</c:v>
                </c:pt>
                <c:pt idx="2558">
                  <c:v>41608</c:v>
                </c:pt>
                <c:pt idx="2559">
                  <c:v>41607</c:v>
                </c:pt>
                <c:pt idx="2560">
                  <c:v>41606</c:v>
                </c:pt>
                <c:pt idx="2561">
                  <c:v>41605</c:v>
                </c:pt>
                <c:pt idx="2562">
                  <c:v>41604</c:v>
                </c:pt>
                <c:pt idx="2563">
                  <c:v>41603</c:v>
                </c:pt>
                <c:pt idx="2564">
                  <c:v>41602</c:v>
                </c:pt>
                <c:pt idx="2565">
                  <c:v>41601</c:v>
                </c:pt>
                <c:pt idx="2566">
                  <c:v>41600</c:v>
                </c:pt>
                <c:pt idx="2567">
                  <c:v>41599</c:v>
                </c:pt>
                <c:pt idx="2568">
                  <c:v>41598</c:v>
                </c:pt>
                <c:pt idx="2569">
                  <c:v>41597</c:v>
                </c:pt>
                <c:pt idx="2570">
                  <c:v>41596</c:v>
                </c:pt>
                <c:pt idx="2571">
                  <c:v>41595</c:v>
                </c:pt>
                <c:pt idx="2572">
                  <c:v>41594</c:v>
                </c:pt>
                <c:pt idx="2573">
                  <c:v>41593</c:v>
                </c:pt>
                <c:pt idx="2574">
                  <c:v>41592</c:v>
                </c:pt>
                <c:pt idx="2575">
                  <c:v>41591</c:v>
                </c:pt>
                <c:pt idx="2576">
                  <c:v>41590</c:v>
                </c:pt>
                <c:pt idx="2577">
                  <c:v>41589</c:v>
                </c:pt>
                <c:pt idx="2578">
                  <c:v>41588</c:v>
                </c:pt>
                <c:pt idx="2579">
                  <c:v>41587</c:v>
                </c:pt>
                <c:pt idx="2580">
                  <c:v>41586</c:v>
                </c:pt>
                <c:pt idx="2581">
                  <c:v>41585</c:v>
                </c:pt>
                <c:pt idx="2582">
                  <c:v>41584</c:v>
                </c:pt>
                <c:pt idx="2583">
                  <c:v>41583</c:v>
                </c:pt>
                <c:pt idx="2584">
                  <c:v>41582</c:v>
                </c:pt>
                <c:pt idx="2585">
                  <c:v>41581</c:v>
                </c:pt>
                <c:pt idx="2586">
                  <c:v>41580</c:v>
                </c:pt>
                <c:pt idx="2587">
                  <c:v>41579</c:v>
                </c:pt>
                <c:pt idx="2588">
                  <c:v>41578</c:v>
                </c:pt>
                <c:pt idx="2589">
                  <c:v>41577</c:v>
                </c:pt>
                <c:pt idx="2590">
                  <c:v>41576</c:v>
                </c:pt>
                <c:pt idx="2591">
                  <c:v>41575</c:v>
                </c:pt>
                <c:pt idx="2592">
                  <c:v>41574</c:v>
                </c:pt>
                <c:pt idx="2593">
                  <c:v>41573</c:v>
                </c:pt>
                <c:pt idx="2594">
                  <c:v>41572</c:v>
                </c:pt>
                <c:pt idx="2595">
                  <c:v>41571</c:v>
                </c:pt>
                <c:pt idx="2596">
                  <c:v>41570</c:v>
                </c:pt>
                <c:pt idx="2597">
                  <c:v>41569</c:v>
                </c:pt>
                <c:pt idx="2598">
                  <c:v>41568</c:v>
                </c:pt>
                <c:pt idx="2599">
                  <c:v>41567</c:v>
                </c:pt>
                <c:pt idx="2600">
                  <c:v>41566</c:v>
                </c:pt>
                <c:pt idx="2601">
                  <c:v>41565</c:v>
                </c:pt>
                <c:pt idx="2602">
                  <c:v>41564</c:v>
                </c:pt>
                <c:pt idx="2603">
                  <c:v>41563</c:v>
                </c:pt>
                <c:pt idx="2604">
                  <c:v>41562</c:v>
                </c:pt>
                <c:pt idx="2605">
                  <c:v>41561</c:v>
                </c:pt>
                <c:pt idx="2606">
                  <c:v>41560</c:v>
                </c:pt>
                <c:pt idx="2607">
                  <c:v>41559</c:v>
                </c:pt>
                <c:pt idx="2608">
                  <c:v>41558</c:v>
                </c:pt>
                <c:pt idx="2609">
                  <c:v>41557</c:v>
                </c:pt>
                <c:pt idx="2610">
                  <c:v>41556</c:v>
                </c:pt>
                <c:pt idx="2611">
                  <c:v>41555</c:v>
                </c:pt>
                <c:pt idx="2612">
                  <c:v>41554</c:v>
                </c:pt>
                <c:pt idx="2613">
                  <c:v>41553</c:v>
                </c:pt>
                <c:pt idx="2614">
                  <c:v>41552</c:v>
                </c:pt>
                <c:pt idx="2615">
                  <c:v>41551</c:v>
                </c:pt>
                <c:pt idx="2616">
                  <c:v>41550</c:v>
                </c:pt>
                <c:pt idx="2617">
                  <c:v>41549</c:v>
                </c:pt>
                <c:pt idx="2618">
                  <c:v>41548</c:v>
                </c:pt>
                <c:pt idx="2619">
                  <c:v>41547</c:v>
                </c:pt>
                <c:pt idx="2620">
                  <c:v>41546</c:v>
                </c:pt>
                <c:pt idx="2621">
                  <c:v>41545</c:v>
                </c:pt>
                <c:pt idx="2622">
                  <c:v>41544</c:v>
                </c:pt>
                <c:pt idx="2623">
                  <c:v>41543</c:v>
                </c:pt>
                <c:pt idx="2624">
                  <c:v>41542</c:v>
                </c:pt>
                <c:pt idx="2625">
                  <c:v>41541</c:v>
                </c:pt>
                <c:pt idx="2626">
                  <c:v>41540</c:v>
                </c:pt>
                <c:pt idx="2627">
                  <c:v>41539</c:v>
                </c:pt>
                <c:pt idx="2628">
                  <c:v>41538</c:v>
                </c:pt>
                <c:pt idx="2629">
                  <c:v>41537</c:v>
                </c:pt>
                <c:pt idx="2630">
                  <c:v>41536</c:v>
                </c:pt>
                <c:pt idx="2631">
                  <c:v>41535</c:v>
                </c:pt>
                <c:pt idx="2632">
                  <c:v>41534</c:v>
                </c:pt>
                <c:pt idx="2633">
                  <c:v>41533</c:v>
                </c:pt>
                <c:pt idx="2634">
                  <c:v>41532</c:v>
                </c:pt>
                <c:pt idx="2635">
                  <c:v>41531</c:v>
                </c:pt>
                <c:pt idx="2636">
                  <c:v>41530</c:v>
                </c:pt>
                <c:pt idx="2637">
                  <c:v>41529</c:v>
                </c:pt>
                <c:pt idx="2638">
                  <c:v>41528</c:v>
                </c:pt>
                <c:pt idx="2639">
                  <c:v>41527</c:v>
                </c:pt>
                <c:pt idx="2640">
                  <c:v>41526</c:v>
                </c:pt>
                <c:pt idx="2641">
                  <c:v>41525</c:v>
                </c:pt>
                <c:pt idx="2642">
                  <c:v>41524</c:v>
                </c:pt>
                <c:pt idx="2643">
                  <c:v>41523</c:v>
                </c:pt>
                <c:pt idx="2644">
                  <c:v>41522</c:v>
                </c:pt>
                <c:pt idx="2645">
                  <c:v>41521</c:v>
                </c:pt>
                <c:pt idx="2646">
                  <c:v>41520</c:v>
                </c:pt>
                <c:pt idx="2647">
                  <c:v>41519</c:v>
                </c:pt>
                <c:pt idx="2648">
                  <c:v>41518</c:v>
                </c:pt>
                <c:pt idx="2649">
                  <c:v>41517</c:v>
                </c:pt>
                <c:pt idx="2650">
                  <c:v>41516</c:v>
                </c:pt>
                <c:pt idx="2651">
                  <c:v>41515</c:v>
                </c:pt>
                <c:pt idx="2652">
                  <c:v>41514</c:v>
                </c:pt>
                <c:pt idx="2653">
                  <c:v>41513</c:v>
                </c:pt>
                <c:pt idx="2654">
                  <c:v>41512</c:v>
                </c:pt>
                <c:pt idx="2655">
                  <c:v>41511</c:v>
                </c:pt>
                <c:pt idx="2656">
                  <c:v>41510</c:v>
                </c:pt>
                <c:pt idx="2657">
                  <c:v>41509</c:v>
                </c:pt>
                <c:pt idx="2658">
                  <c:v>41508</c:v>
                </c:pt>
                <c:pt idx="2659">
                  <c:v>41507</c:v>
                </c:pt>
                <c:pt idx="2660">
                  <c:v>41506</c:v>
                </c:pt>
                <c:pt idx="2661">
                  <c:v>41505</c:v>
                </c:pt>
                <c:pt idx="2662">
                  <c:v>41504</c:v>
                </c:pt>
                <c:pt idx="2663">
                  <c:v>41503</c:v>
                </c:pt>
                <c:pt idx="2664">
                  <c:v>41502</c:v>
                </c:pt>
                <c:pt idx="2665">
                  <c:v>41501</c:v>
                </c:pt>
                <c:pt idx="2666">
                  <c:v>41500</c:v>
                </c:pt>
                <c:pt idx="2667">
                  <c:v>41499</c:v>
                </c:pt>
                <c:pt idx="2668">
                  <c:v>41498</c:v>
                </c:pt>
                <c:pt idx="2669">
                  <c:v>41497</c:v>
                </c:pt>
                <c:pt idx="2670">
                  <c:v>41496</c:v>
                </c:pt>
                <c:pt idx="2671">
                  <c:v>41495</c:v>
                </c:pt>
                <c:pt idx="2672">
                  <c:v>41494</c:v>
                </c:pt>
                <c:pt idx="2673">
                  <c:v>41493</c:v>
                </c:pt>
                <c:pt idx="2674">
                  <c:v>41492</c:v>
                </c:pt>
                <c:pt idx="2675">
                  <c:v>41491</c:v>
                </c:pt>
                <c:pt idx="2676">
                  <c:v>41490</c:v>
                </c:pt>
                <c:pt idx="2677">
                  <c:v>41489</c:v>
                </c:pt>
                <c:pt idx="2678">
                  <c:v>41488</c:v>
                </c:pt>
                <c:pt idx="2679">
                  <c:v>41487</c:v>
                </c:pt>
                <c:pt idx="2680">
                  <c:v>41486</c:v>
                </c:pt>
                <c:pt idx="2681">
                  <c:v>41485</c:v>
                </c:pt>
                <c:pt idx="2682">
                  <c:v>41484</c:v>
                </c:pt>
                <c:pt idx="2683">
                  <c:v>41483</c:v>
                </c:pt>
                <c:pt idx="2684">
                  <c:v>41482</c:v>
                </c:pt>
                <c:pt idx="2685">
                  <c:v>41481</c:v>
                </c:pt>
                <c:pt idx="2686">
                  <c:v>41480</c:v>
                </c:pt>
                <c:pt idx="2687">
                  <c:v>41479</c:v>
                </c:pt>
                <c:pt idx="2688">
                  <c:v>41478</c:v>
                </c:pt>
                <c:pt idx="2689">
                  <c:v>41477</c:v>
                </c:pt>
                <c:pt idx="2690">
                  <c:v>41476</c:v>
                </c:pt>
                <c:pt idx="2691">
                  <c:v>41475</c:v>
                </c:pt>
                <c:pt idx="2692">
                  <c:v>41474</c:v>
                </c:pt>
                <c:pt idx="2693">
                  <c:v>41473</c:v>
                </c:pt>
                <c:pt idx="2694">
                  <c:v>41472</c:v>
                </c:pt>
                <c:pt idx="2695">
                  <c:v>41471</c:v>
                </c:pt>
                <c:pt idx="2696">
                  <c:v>41470</c:v>
                </c:pt>
                <c:pt idx="2697">
                  <c:v>41469</c:v>
                </c:pt>
                <c:pt idx="2698">
                  <c:v>41468</c:v>
                </c:pt>
                <c:pt idx="2699">
                  <c:v>41467</c:v>
                </c:pt>
                <c:pt idx="2700">
                  <c:v>41466</c:v>
                </c:pt>
                <c:pt idx="2701">
                  <c:v>41465</c:v>
                </c:pt>
                <c:pt idx="2702">
                  <c:v>41464</c:v>
                </c:pt>
                <c:pt idx="2703">
                  <c:v>41463</c:v>
                </c:pt>
                <c:pt idx="2704">
                  <c:v>41462</c:v>
                </c:pt>
                <c:pt idx="2705">
                  <c:v>41461</c:v>
                </c:pt>
                <c:pt idx="2706">
                  <c:v>41460</c:v>
                </c:pt>
                <c:pt idx="2707">
                  <c:v>41459</c:v>
                </c:pt>
                <c:pt idx="2708">
                  <c:v>41458</c:v>
                </c:pt>
                <c:pt idx="2709">
                  <c:v>41457</c:v>
                </c:pt>
                <c:pt idx="2710">
                  <c:v>41456</c:v>
                </c:pt>
                <c:pt idx="2711">
                  <c:v>41455</c:v>
                </c:pt>
                <c:pt idx="2712">
                  <c:v>41454</c:v>
                </c:pt>
                <c:pt idx="2713">
                  <c:v>41453</c:v>
                </c:pt>
                <c:pt idx="2714">
                  <c:v>41452</c:v>
                </c:pt>
                <c:pt idx="2715">
                  <c:v>41451</c:v>
                </c:pt>
                <c:pt idx="2716">
                  <c:v>41450</c:v>
                </c:pt>
                <c:pt idx="2717">
                  <c:v>41449</c:v>
                </c:pt>
                <c:pt idx="2718">
                  <c:v>41448</c:v>
                </c:pt>
                <c:pt idx="2719">
                  <c:v>41447</c:v>
                </c:pt>
                <c:pt idx="2720">
                  <c:v>41446</c:v>
                </c:pt>
                <c:pt idx="2721">
                  <c:v>41445</c:v>
                </c:pt>
                <c:pt idx="2722">
                  <c:v>41444</c:v>
                </c:pt>
                <c:pt idx="2723">
                  <c:v>41443</c:v>
                </c:pt>
                <c:pt idx="2724">
                  <c:v>41442</c:v>
                </c:pt>
                <c:pt idx="2725">
                  <c:v>41441</c:v>
                </c:pt>
                <c:pt idx="2726">
                  <c:v>41440</c:v>
                </c:pt>
                <c:pt idx="2727">
                  <c:v>41439</c:v>
                </c:pt>
                <c:pt idx="2728">
                  <c:v>41438</c:v>
                </c:pt>
                <c:pt idx="2729">
                  <c:v>41437</c:v>
                </c:pt>
                <c:pt idx="2730">
                  <c:v>41436</c:v>
                </c:pt>
                <c:pt idx="2731">
                  <c:v>41435</c:v>
                </c:pt>
                <c:pt idx="2732">
                  <c:v>41434</c:v>
                </c:pt>
                <c:pt idx="2733">
                  <c:v>41433</c:v>
                </c:pt>
                <c:pt idx="2734">
                  <c:v>41432</c:v>
                </c:pt>
                <c:pt idx="2735">
                  <c:v>41431</c:v>
                </c:pt>
                <c:pt idx="2736">
                  <c:v>41430</c:v>
                </c:pt>
                <c:pt idx="2737">
                  <c:v>41429</c:v>
                </c:pt>
                <c:pt idx="2738">
                  <c:v>41428</c:v>
                </c:pt>
                <c:pt idx="2739">
                  <c:v>41427</c:v>
                </c:pt>
                <c:pt idx="2740">
                  <c:v>41426</c:v>
                </c:pt>
                <c:pt idx="2741">
                  <c:v>41425</c:v>
                </c:pt>
                <c:pt idx="2742">
                  <c:v>41424</c:v>
                </c:pt>
                <c:pt idx="2743">
                  <c:v>41423</c:v>
                </c:pt>
                <c:pt idx="2744">
                  <c:v>41422</c:v>
                </c:pt>
                <c:pt idx="2745">
                  <c:v>41421</c:v>
                </c:pt>
                <c:pt idx="2746">
                  <c:v>41420</c:v>
                </c:pt>
                <c:pt idx="2747">
                  <c:v>41419</c:v>
                </c:pt>
                <c:pt idx="2748">
                  <c:v>41418</c:v>
                </c:pt>
                <c:pt idx="2749">
                  <c:v>41417</c:v>
                </c:pt>
                <c:pt idx="2750">
                  <c:v>41416</c:v>
                </c:pt>
                <c:pt idx="2751">
                  <c:v>41415</c:v>
                </c:pt>
                <c:pt idx="2752">
                  <c:v>41414</c:v>
                </c:pt>
                <c:pt idx="2753">
                  <c:v>41413</c:v>
                </c:pt>
                <c:pt idx="2754">
                  <c:v>41412</c:v>
                </c:pt>
                <c:pt idx="2755">
                  <c:v>41411</c:v>
                </c:pt>
                <c:pt idx="2756">
                  <c:v>41410</c:v>
                </c:pt>
                <c:pt idx="2757">
                  <c:v>41409</c:v>
                </c:pt>
                <c:pt idx="2758">
                  <c:v>41408</c:v>
                </c:pt>
                <c:pt idx="2759">
                  <c:v>41407</c:v>
                </c:pt>
                <c:pt idx="2760">
                  <c:v>41406</c:v>
                </c:pt>
                <c:pt idx="2761">
                  <c:v>41405</c:v>
                </c:pt>
                <c:pt idx="2762">
                  <c:v>41404</c:v>
                </c:pt>
                <c:pt idx="2763">
                  <c:v>41403</c:v>
                </c:pt>
                <c:pt idx="2764">
                  <c:v>41402</c:v>
                </c:pt>
                <c:pt idx="2765">
                  <c:v>41401</c:v>
                </c:pt>
                <c:pt idx="2766">
                  <c:v>41400</c:v>
                </c:pt>
                <c:pt idx="2767">
                  <c:v>41399</c:v>
                </c:pt>
                <c:pt idx="2768">
                  <c:v>41398</c:v>
                </c:pt>
                <c:pt idx="2769">
                  <c:v>41397</c:v>
                </c:pt>
                <c:pt idx="2770">
                  <c:v>41396</c:v>
                </c:pt>
                <c:pt idx="2771">
                  <c:v>41395</c:v>
                </c:pt>
                <c:pt idx="2772">
                  <c:v>41394</c:v>
                </c:pt>
                <c:pt idx="2773">
                  <c:v>41393</c:v>
                </c:pt>
                <c:pt idx="2774">
                  <c:v>41392</c:v>
                </c:pt>
                <c:pt idx="2775">
                  <c:v>41391</c:v>
                </c:pt>
                <c:pt idx="2776">
                  <c:v>41390</c:v>
                </c:pt>
                <c:pt idx="2777">
                  <c:v>41389</c:v>
                </c:pt>
                <c:pt idx="2778">
                  <c:v>41388</c:v>
                </c:pt>
                <c:pt idx="2779">
                  <c:v>41387</c:v>
                </c:pt>
                <c:pt idx="2780">
                  <c:v>41386</c:v>
                </c:pt>
                <c:pt idx="2781">
                  <c:v>41385</c:v>
                </c:pt>
                <c:pt idx="2782">
                  <c:v>41384</c:v>
                </c:pt>
                <c:pt idx="2783">
                  <c:v>41383</c:v>
                </c:pt>
                <c:pt idx="2784">
                  <c:v>41382</c:v>
                </c:pt>
                <c:pt idx="2785">
                  <c:v>41381</c:v>
                </c:pt>
                <c:pt idx="2786">
                  <c:v>41380</c:v>
                </c:pt>
                <c:pt idx="2787">
                  <c:v>41379</c:v>
                </c:pt>
                <c:pt idx="2788">
                  <c:v>41378</c:v>
                </c:pt>
                <c:pt idx="2789">
                  <c:v>41377</c:v>
                </c:pt>
                <c:pt idx="2790">
                  <c:v>41376</c:v>
                </c:pt>
                <c:pt idx="2791">
                  <c:v>41375</c:v>
                </c:pt>
                <c:pt idx="2792">
                  <c:v>41374</c:v>
                </c:pt>
                <c:pt idx="2793">
                  <c:v>41373</c:v>
                </c:pt>
                <c:pt idx="2794">
                  <c:v>41372</c:v>
                </c:pt>
                <c:pt idx="2795">
                  <c:v>41371</c:v>
                </c:pt>
                <c:pt idx="2796">
                  <c:v>41370</c:v>
                </c:pt>
                <c:pt idx="2797">
                  <c:v>41369</c:v>
                </c:pt>
                <c:pt idx="2798">
                  <c:v>41368</c:v>
                </c:pt>
                <c:pt idx="2799">
                  <c:v>41367</c:v>
                </c:pt>
                <c:pt idx="2800">
                  <c:v>41366</c:v>
                </c:pt>
                <c:pt idx="2801">
                  <c:v>41365</c:v>
                </c:pt>
                <c:pt idx="2802">
                  <c:v>41364</c:v>
                </c:pt>
                <c:pt idx="2803">
                  <c:v>41363</c:v>
                </c:pt>
                <c:pt idx="2804">
                  <c:v>41362</c:v>
                </c:pt>
                <c:pt idx="2805">
                  <c:v>41361</c:v>
                </c:pt>
                <c:pt idx="2806">
                  <c:v>41360</c:v>
                </c:pt>
                <c:pt idx="2807">
                  <c:v>41359</c:v>
                </c:pt>
                <c:pt idx="2808">
                  <c:v>41358</c:v>
                </c:pt>
                <c:pt idx="2809">
                  <c:v>41357</c:v>
                </c:pt>
                <c:pt idx="2810">
                  <c:v>41356</c:v>
                </c:pt>
                <c:pt idx="2811">
                  <c:v>41355</c:v>
                </c:pt>
                <c:pt idx="2812">
                  <c:v>41354</c:v>
                </c:pt>
                <c:pt idx="2813">
                  <c:v>41353</c:v>
                </c:pt>
                <c:pt idx="2814">
                  <c:v>41352</c:v>
                </c:pt>
                <c:pt idx="2815">
                  <c:v>41351</c:v>
                </c:pt>
                <c:pt idx="2816">
                  <c:v>41350</c:v>
                </c:pt>
                <c:pt idx="2817">
                  <c:v>41349</c:v>
                </c:pt>
                <c:pt idx="2818">
                  <c:v>41348</c:v>
                </c:pt>
                <c:pt idx="2819">
                  <c:v>41347</c:v>
                </c:pt>
                <c:pt idx="2820">
                  <c:v>41346</c:v>
                </c:pt>
                <c:pt idx="2821">
                  <c:v>41345</c:v>
                </c:pt>
                <c:pt idx="2822">
                  <c:v>41344</c:v>
                </c:pt>
                <c:pt idx="2823">
                  <c:v>41343</c:v>
                </c:pt>
                <c:pt idx="2824">
                  <c:v>41342</c:v>
                </c:pt>
                <c:pt idx="2825">
                  <c:v>41341</c:v>
                </c:pt>
                <c:pt idx="2826">
                  <c:v>41340</c:v>
                </c:pt>
                <c:pt idx="2827">
                  <c:v>41339</c:v>
                </c:pt>
                <c:pt idx="2828">
                  <c:v>41338</c:v>
                </c:pt>
                <c:pt idx="2829">
                  <c:v>41337</c:v>
                </c:pt>
                <c:pt idx="2830">
                  <c:v>41336</c:v>
                </c:pt>
                <c:pt idx="2831">
                  <c:v>41335</c:v>
                </c:pt>
                <c:pt idx="2832">
                  <c:v>41334</c:v>
                </c:pt>
                <c:pt idx="2833">
                  <c:v>41333</c:v>
                </c:pt>
                <c:pt idx="2834">
                  <c:v>41332</c:v>
                </c:pt>
                <c:pt idx="2835">
                  <c:v>41331</c:v>
                </c:pt>
                <c:pt idx="2836">
                  <c:v>41330</c:v>
                </c:pt>
                <c:pt idx="2837">
                  <c:v>41329</c:v>
                </c:pt>
                <c:pt idx="2838">
                  <c:v>41328</c:v>
                </c:pt>
                <c:pt idx="2839">
                  <c:v>41327</c:v>
                </c:pt>
                <c:pt idx="2840">
                  <c:v>41326</c:v>
                </c:pt>
                <c:pt idx="2841">
                  <c:v>41325</c:v>
                </c:pt>
                <c:pt idx="2842">
                  <c:v>41324</c:v>
                </c:pt>
                <c:pt idx="2843">
                  <c:v>41323</c:v>
                </c:pt>
                <c:pt idx="2844">
                  <c:v>41322</c:v>
                </c:pt>
                <c:pt idx="2845">
                  <c:v>41321</c:v>
                </c:pt>
                <c:pt idx="2846">
                  <c:v>41320</c:v>
                </c:pt>
                <c:pt idx="2847">
                  <c:v>41319</c:v>
                </c:pt>
                <c:pt idx="2848">
                  <c:v>41318</c:v>
                </c:pt>
                <c:pt idx="2849">
                  <c:v>41317</c:v>
                </c:pt>
                <c:pt idx="2850">
                  <c:v>41316</c:v>
                </c:pt>
                <c:pt idx="2851">
                  <c:v>41315</c:v>
                </c:pt>
                <c:pt idx="2852">
                  <c:v>41314</c:v>
                </c:pt>
                <c:pt idx="2853">
                  <c:v>41313</c:v>
                </c:pt>
                <c:pt idx="2854">
                  <c:v>41312</c:v>
                </c:pt>
                <c:pt idx="2855">
                  <c:v>41311</c:v>
                </c:pt>
                <c:pt idx="2856">
                  <c:v>41310</c:v>
                </c:pt>
                <c:pt idx="2857">
                  <c:v>41309</c:v>
                </c:pt>
                <c:pt idx="2858">
                  <c:v>41308</c:v>
                </c:pt>
                <c:pt idx="2859">
                  <c:v>41307</c:v>
                </c:pt>
                <c:pt idx="2860">
                  <c:v>41306</c:v>
                </c:pt>
                <c:pt idx="2861">
                  <c:v>41305</c:v>
                </c:pt>
                <c:pt idx="2862">
                  <c:v>41304</c:v>
                </c:pt>
                <c:pt idx="2863">
                  <c:v>41303</c:v>
                </c:pt>
                <c:pt idx="2864">
                  <c:v>41302</c:v>
                </c:pt>
                <c:pt idx="2865">
                  <c:v>41301</c:v>
                </c:pt>
                <c:pt idx="2866">
                  <c:v>41300</c:v>
                </c:pt>
                <c:pt idx="2867">
                  <c:v>41299</c:v>
                </c:pt>
                <c:pt idx="2868">
                  <c:v>41298</c:v>
                </c:pt>
                <c:pt idx="2869">
                  <c:v>41297</c:v>
                </c:pt>
                <c:pt idx="2870">
                  <c:v>41296</c:v>
                </c:pt>
                <c:pt idx="2871">
                  <c:v>41295</c:v>
                </c:pt>
                <c:pt idx="2872">
                  <c:v>41294</c:v>
                </c:pt>
                <c:pt idx="2873">
                  <c:v>41293</c:v>
                </c:pt>
                <c:pt idx="2874">
                  <c:v>41292</c:v>
                </c:pt>
                <c:pt idx="2875">
                  <c:v>41291</c:v>
                </c:pt>
                <c:pt idx="2876">
                  <c:v>41290</c:v>
                </c:pt>
                <c:pt idx="2877">
                  <c:v>41289</c:v>
                </c:pt>
                <c:pt idx="2878">
                  <c:v>41288</c:v>
                </c:pt>
                <c:pt idx="2879">
                  <c:v>41287</c:v>
                </c:pt>
                <c:pt idx="2880">
                  <c:v>41286</c:v>
                </c:pt>
                <c:pt idx="2881">
                  <c:v>41285</c:v>
                </c:pt>
                <c:pt idx="2882">
                  <c:v>41284</c:v>
                </c:pt>
                <c:pt idx="2883">
                  <c:v>41283</c:v>
                </c:pt>
                <c:pt idx="2884">
                  <c:v>41282</c:v>
                </c:pt>
                <c:pt idx="2885">
                  <c:v>41281</c:v>
                </c:pt>
                <c:pt idx="2886">
                  <c:v>41280</c:v>
                </c:pt>
                <c:pt idx="2887">
                  <c:v>41279</c:v>
                </c:pt>
                <c:pt idx="2888">
                  <c:v>41278</c:v>
                </c:pt>
                <c:pt idx="2889">
                  <c:v>41277</c:v>
                </c:pt>
                <c:pt idx="2890">
                  <c:v>41276</c:v>
                </c:pt>
                <c:pt idx="2891">
                  <c:v>41275</c:v>
                </c:pt>
                <c:pt idx="2892">
                  <c:v>41274</c:v>
                </c:pt>
                <c:pt idx="2893">
                  <c:v>41273</c:v>
                </c:pt>
                <c:pt idx="2894">
                  <c:v>41272</c:v>
                </c:pt>
                <c:pt idx="2895">
                  <c:v>41271</c:v>
                </c:pt>
                <c:pt idx="2896">
                  <c:v>41270</c:v>
                </c:pt>
                <c:pt idx="2897">
                  <c:v>41269</c:v>
                </c:pt>
                <c:pt idx="2898">
                  <c:v>41268</c:v>
                </c:pt>
                <c:pt idx="2899">
                  <c:v>41267</c:v>
                </c:pt>
                <c:pt idx="2900">
                  <c:v>41266</c:v>
                </c:pt>
                <c:pt idx="2901">
                  <c:v>41265</c:v>
                </c:pt>
                <c:pt idx="2902">
                  <c:v>41264</c:v>
                </c:pt>
                <c:pt idx="2903">
                  <c:v>41263</c:v>
                </c:pt>
                <c:pt idx="2904">
                  <c:v>41262</c:v>
                </c:pt>
                <c:pt idx="2905">
                  <c:v>41261</c:v>
                </c:pt>
                <c:pt idx="2906">
                  <c:v>41260</c:v>
                </c:pt>
                <c:pt idx="2907">
                  <c:v>41259</c:v>
                </c:pt>
                <c:pt idx="2908">
                  <c:v>41258</c:v>
                </c:pt>
                <c:pt idx="2909">
                  <c:v>41257</c:v>
                </c:pt>
                <c:pt idx="2910">
                  <c:v>41256</c:v>
                </c:pt>
                <c:pt idx="2911">
                  <c:v>41255</c:v>
                </c:pt>
                <c:pt idx="2912">
                  <c:v>41254</c:v>
                </c:pt>
                <c:pt idx="2913">
                  <c:v>41253</c:v>
                </c:pt>
                <c:pt idx="2914">
                  <c:v>41252</c:v>
                </c:pt>
                <c:pt idx="2915">
                  <c:v>41251</c:v>
                </c:pt>
                <c:pt idx="2916">
                  <c:v>41250</c:v>
                </c:pt>
                <c:pt idx="2917">
                  <c:v>41249</c:v>
                </c:pt>
                <c:pt idx="2918">
                  <c:v>41248</c:v>
                </c:pt>
                <c:pt idx="2919">
                  <c:v>41247</c:v>
                </c:pt>
                <c:pt idx="2920">
                  <c:v>41246</c:v>
                </c:pt>
                <c:pt idx="2921">
                  <c:v>41245</c:v>
                </c:pt>
                <c:pt idx="2922">
                  <c:v>41244</c:v>
                </c:pt>
                <c:pt idx="2923">
                  <c:v>41243</c:v>
                </c:pt>
                <c:pt idx="2924">
                  <c:v>41242</c:v>
                </c:pt>
                <c:pt idx="2925">
                  <c:v>41241</c:v>
                </c:pt>
                <c:pt idx="2926">
                  <c:v>41240</c:v>
                </c:pt>
                <c:pt idx="2927">
                  <c:v>41239</c:v>
                </c:pt>
                <c:pt idx="2928">
                  <c:v>41238</c:v>
                </c:pt>
                <c:pt idx="2929">
                  <c:v>41237</c:v>
                </c:pt>
                <c:pt idx="2930">
                  <c:v>41236</c:v>
                </c:pt>
                <c:pt idx="2931">
                  <c:v>41235</c:v>
                </c:pt>
                <c:pt idx="2932">
                  <c:v>41234</c:v>
                </c:pt>
                <c:pt idx="2933">
                  <c:v>41233</c:v>
                </c:pt>
                <c:pt idx="2934">
                  <c:v>41232</c:v>
                </c:pt>
                <c:pt idx="2935">
                  <c:v>41231</c:v>
                </c:pt>
                <c:pt idx="2936">
                  <c:v>41230</c:v>
                </c:pt>
                <c:pt idx="2937">
                  <c:v>41229</c:v>
                </c:pt>
                <c:pt idx="2938">
                  <c:v>41228</c:v>
                </c:pt>
                <c:pt idx="2939">
                  <c:v>41227</c:v>
                </c:pt>
                <c:pt idx="2940">
                  <c:v>41226</c:v>
                </c:pt>
                <c:pt idx="2941">
                  <c:v>41225</c:v>
                </c:pt>
                <c:pt idx="2942">
                  <c:v>41224</c:v>
                </c:pt>
                <c:pt idx="2943">
                  <c:v>41223</c:v>
                </c:pt>
                <c:pt idx="2944">
                  <c:v>41222</c:v>
                </c:pt>
                <c:pt idx="2945">
                  <c:v>41221</c:v>
                </c:pt>
                <c:pt idx="2946">
                  <c:v>41220</c:v>
                </c:pt>
                <c:pt idx="2947">
                  <c:v>41219</c:v>
                </c:pt>
                <c:pt idx="2948">
                  <c:v>41218</c:v>
                </c:pt>
                <c:pt idx="2949">
                  <c:v>41217</c:v>
                </c:pt>
                <c:pt idx="2950">
                  <c:v>41216</c:v>
                </c:pt>
                <c:pt idx="2951">
                  <c:v>41215</c:v>
                </c:pt>
                <c:pt idx="2952">
                  <c:v>41214</c:v>
                </c:pt>
                <c:pt idx="2953">
                  <c:v>41213</c:v>
                </c:pt>
                <c:pt idx="2954">
                  <c:v>41212</c:v>
                </c:pt>
                <c:pt idx="2955">
                  <c:v>41211</c:v>
                </c:pt>
                <c:pt idx="2956">
                  <c:v>41210</c:v>
                </c:pt>
                <c:pt idx="2957">
                  <c:v>41209</c:v>
                </c:pt>
                <c:pt idx="2958">
                  <c:v>41208</c:v>
                </c:pt>
                <c:pt idx="2959">
                  <c:v>41207</c:v>
                </c:pt>
                <c:pt idx="2960">
                  <c:v>41206</c:v>
                </c:pt>
                <c:pt idx="2961">
                  <c:v>41205</c:v>
                </c:pt>
                <c:pt idx="2962">
                  <c:v>41204</c:v>
                </c:pt>
                <c:pt idx="2963">
                  <c:v>41203</c:v>
                </c:pt>
                <c:pt idx="2964">
                  <c:v>41202</c:v>
                </c:pt>
                <c:pt idx="2965">
                  <c:v>41201</c:v>
                </c:pt>
                <c:pt idx="2966">
                  <c:v>41200</c:v>
                </c:pt>
                <c:pt idx="2967">
                  <c:v>41199</c:v>
                </c:pt>
                <c:pt idx="2968">
                  <c:v>41198</c:v>
                </c:pt>
                <c:pt idx="2969">
                  <c:v>41197</c:v>
                </c:pt>
                <c:pt idx="2970">
                  <c:v>41196</c:v>
                </c:pt>
                <c:pt idx="2971">
                  <c:v>41195</c:v>
                </c:pt>
                <c:pt idx="2972">
                  <c:v>41194</c:v>
                </c:pt>
                <c:pt idx="2973">
                  <c:v>41193</c:v>
                </c:pt>
                <c:pt idx="2974">
                  <c:v>41192</c:v>
                </c:pt>
                <c:pt idx="2975">
                  <c:v>41191</c:v>
                </c:pt>
                <c:pt idx="2976">
                  <c:v>41190</c:v>
                </c:pt>
                <c:pt idx="2977">
                  <c:v>41189</c:v>
                </c:pt>
                <c:pt idx="2978">
                  <c:v>41188</c:v>
                </c:pt>
                <c:pt idx="2979">
                  <c:v>41187</c:v>
                </c:pt>
                <c:pt idx="2980">
                  <c:v>41186</c:v>
                </c:pt>
                <c:pt idx="2981">
                  <c:v>41185</c:v>
                </c:pt>
                <c:pt idx="2982">
                  <c:v>41184</c:v>
                </c:pt>
                <c:pt idx="2983">
                  <c:v>41183</c:v>
                </c:pt>
                <c:pt idx="2984">
                  <c:v>41182</c:v>
                </c:pt>
                <c:pt idx="2985">
                  <c:v>41181</c:v>
                </c:pt>
                <c:pt idx="2986">
                  <c:v>41180</c:v>
                </c:pt>
                <c:pt idx="2987">
                  <c:v>41179</c:v>
                </c:pt>
                <c:pt idx="2988">
                  <c:v>41178</c:v>
                </c:pt>
                <c:pt idx="2989">
                  <c:v>41177</c:v>
                </c:pt>
                <c:pt idx="2990">
                  <c:v>41176</c:v>
                </c:pt>
                <c:pt idx="2991">
                  <c:v>41175</c:v>
                </c:pt>
                <c:pt idx="2992">
                  <c:v>41174</c:v>
                </c:pt>
                <c:pt idx="2993">
                  <c:v>41173</c:v>
                </c:pt>
                <c:pt idx="2994">
                  <c:v>41172</c:v>
                </c:pt>
                <c:pt idx="2995">
                  <c:v>41171</c:v>
                </c:pt>
                <c:pt idx="2996">
                  <c:v>41170</c:v>
                </c:pt>
                <c:pt idx="2997">
                  <c:v>41169</c:v>
                </c:pt>
                <c:pt idx="2998">
                  <c:v>41168</c:v>
                </c:pt>
                <c:pt idx="2999">
                  <c:v>41167</c:v>
                </c:pt>
                <c:pt idx="3000">
                  <c:v>41166</c:v>
                </c:pt>
                <c:pt idx="3001">
                  <c:v>41165</c:v>
                </c:pt>
                <c:pt idx="3002">
                  <c:v>41164</c:v>
                </c:pt>
                <c:pt idx="3003">
                  <c:v>41163</c:v>
                </c:pt>
                <c:pt idx="3004">
                  <c:v>41162</c:v>
                </c:pt>
                <c:pt idx="3005">
                  <c:v>41161</c:v>
                </c:pt>
                <c:pt idx="3006">
                  <c:v>41160</c:v>
                </c:pt>
                <c:pt idx="3007">
                  <c:v>41159</c:v>
                </c:pt>
                <c:pt idx="3008">
                  <c:v>41158</c:v>
                </c:pt>
                <c:pt idx="3009">
                  <c:v>41157</c:v>
                </c:pt>
                <c:pt idx="3010">
                  <c:v>41156</c:v>
                </c:pt>
                <c:pt idx="3011">
                  <c:v>41155</c:v>
                </c:pt>
                <c:pt idx="3012">
                  <c:v>41154</c:v>
                </c:pt>
                <c:pt idx="3013">
                  <c:v>41153</c:v>
                </c:pt>
                <c:pt idx="3014">
                  <c:v>41152</c:v>
                </c:pt>
                <c:pt idx="3015">
                  <c:v>41151</c:v>
                </c:pt>
                <c:pt idx="3016">
                  <c:v>41150</c:v>
                </c:pt>
                <c:pt idx="3017">
                  <c:v>41149</c:v>
                </c:pt>
                <c:pt idx="3018">
                  <c:v>41148</c:v>
                </c:pt>
                <c:pt idx="3019">
                  <c:v>41147</c:v>
                </c:pt>
                <c:pt idx="3020">
                  <c:v>41146</c:v>
                </c:pt>
                <c:pt idx="3021">
                  <c:v>41145</c:v>
                </c:pt>
                <c:pt idx="3022">
                  <c:v>41144</c:v>
                </c:pt>
                <c:pt idx="3023">
                  <c:v>41143</c:v>
                </c:pt>
                <c:pt idx="3024">
                  <c:v>41142</c:v>
                </c:pt>
                <c:pt idx="3025">
                  <c:v>41141</c:v>
                </c:pt>
                <c:pt idx="3026">
                  <c:v>41140</c:v>
                </c:pt>
                <c:pt idx="3027">
                  <c:v>41139</c:v>
                </c:pt>
                <c:pt idx="3028">
                  <c:v>41138</c:v>
                </c:pt>
                <c:pt idx="3029">
                  <c:v>41137</c:v>
                </c:pt>
                <c:pt idx="3030">
                  <c:v>41136</c:v>
                </c:pt>
                <c:pt idx="3031">
                  <c:v>41135</c:v>
                </c:pt>
                <c:pt idx="3032">
                  <c:v>41134</c:v>
                </c:pt>
                <c:pt idx="3033">
                  <c:v>41133</c:v>
                </c:pt>
                <c:pt idx="3034">
                  <c:v>41132</c:v>
                </c:pt>
                <c:pt idx="3035">
                  <c:v>41131</c:v>
                </c:pt>
                <c:pt idx="3036">
                  <c:v>41130</c:v>
                </c:pt>
                <c:pt idx="3037">
                  <c:v>41129</c:v>
                </c:pt>
                <c:pt idx="3038">
                  <c:v>41128</c:v>
                </c:pt>
                <c:pt idx="3039">
                  <c:v>41127</c:v>
                </c:pt>
                <c:pt idx="3040">
                  <c:v>41126</c:v>
                </c:pt>
                <c:pt idx="3041">
                  <c:v>41125</c:v>
                </c:pt>
                <c:pt idx="3042">
                  <c:v>41124</c:v>
                </c:pt>
                <c:pt idx="3043">
                  <c:v>41123</c:v>
                </c:pt>
                <c:pt idx="3044">
                  <c:v>41122</c:v>
                </c:pt>
                <c:pt idx="3045">
                  <c:v>41121</c:v>
                </c:pt>
                <c:pt idx="3046">
                  <c:v>41120</c:v>
                </c:pt>
                <c:pt idx="3047">
                  <c:v>41119</c:v>
                </c:pt>
                <c:pt idx="3048">
                  <c:v>41118</c:v>
                </c:pt>
                <c:pt idx="3049">
                  <c:v>41117</c:v>
                </c:pt>
                <c:pt idx="3050">
                  <c:v>41116</c:v>
                </c:pt>
                <c:pt idx="3051">
                  <c:v>41115</c:v>
                </c:pt>
                <c:pt idx="3052">
                  <c:v>41114</c:v>
                </c:pt>
                <c:pt idx="3053">
                  <c:v>41113</c:v>
                </c:pt>
                <c:pt idx="3054">
                  <c:v>41112</c:v>
                </c:pt>
                <c:pt idx="3055">
                  <c:v>41111</c:v>
                </c:pt>
                <c:pt idx="3056">
                  <c:v>41110</c:v>
                </c:pt>
                <c:pt idx="3057">
                  <c:v>41109</c:v>
                </c:pt>
                <c:pt idx="3058">
                  <c:v>41108</c:v>
                </c:pt>
                <c:pt idx="3059">
                  <c:v>41107</c:v>
                </c:pt>
                <c:pt idx="3060">
                  <c:v>41106</c:v>
                </c:pt>
                <c:pt idx="3061">
                  <c:v>41105</c:v>
                </c:pt>
                <c:pt idx="3062">
                  <c:v>41104</c:v>
                </c:pt>
                <c:pt idx="3063">
                  <c:v>41103</c:v>
                </c:pt>
                <c:pt idx="3064">
                  <c:v>41102</c:v>
                </c:pt>
                <c:pt idx="3065">
                  <c:v>41101</c:v>
                </c:pt>
                <c:pt idx="3066">
                  <c:v>41100</c:v>
                </c:pt>
                <c:pt idx="3067">
                  <c:v>41099</c:v>
                </c:pt>
                <c:pt idx="3068">
                  <c:v>41098</c:v>
                </c:pt>
                <c:pt idx="3069">
                  <c:v>41097</c:v>
                </c:pt>
                <c:pt idx="3070">
                  <c:v>41096</c:v>
                </c:pt>
                <c:pt idx="3071">
                  <c:v>41095</c:v>
                </c:pt>
                <c:pt idx="3072">
                  <c:v>41094</c:v>
                </c:pt>
                <c:pt idx="3073">
                  <c:v>41093</c:v>
                </c:pt>
                <c:pt idx="3074">
                  <c:v>41092</c:v>
                </c:pt>
                <c:pt idx="3075">
                  <c:v>41091</c:v>
                </c:pt>
                <c:pt idx="3076">
                  <c:v>41090</c:v>
                </c:pt>
                <c:pt idx="3077">
                  <c:v>41089</c:v>
                </c:pt>
                <c:pt idx="3078">
                  <c:v>41088</c:v>
                </c:pt>
                <c:pt idx="3079">
                  <c:v>41087</c:v>
                </c:pt>
                <c:pt idx="3080">
                  <c:v>41086</c:v>
                </c:pt>
                <c:pt idx="3081">
                  <c:v>41085</c:v>
                </c:pt>
                <c:pt idx="3082">
                  <c:v>41084</c:v>
                </c:pt>
                <c:pt idx="3083">
                  <c:v>41083</c:v>
                </c:pt>
                <c:pt idx="3084">
                  <c:v>41082</c:v>
                </c:pt>
                <c:pt idx="3085">
                  <c:v>41081</c:v>
                </c:pt>
                <c:pt idx="3086">
                  <c:v>41080</c:v>
                </c:pt>
                <c:pt idx="3087">
                  <c:v>41079</c:v>
                </c:pt>
                <c:pt idx="3088">
                  <c:v>41078</c:v>
                </c:pt>
                <c:pt idx="3089">
                  <c:v>41077</c:v>
                </c:pt>
                <c:pt idx="3090">
                  <c:v>41076</c:v>
                </c:pt>
                <c:pt idx="3091">
                  <c:v>41075</c:v>
                </c:pt>
                <c:pt idx="3092">
                  <c:v>41074</c:v>
                </c:pt>
                <c:pt idx="3093">
                  <c:v>41073</c:v>
                </c:pt>
                <c:pt idx="3094">
                  <c:v>41072</c:v>
                </c:pt>
                <c:pt idx="3095">
                  <c:v>41071</c:v>
                </c:pt>
                <c:pt idx="3096">
                  <c:v>41070</c:v>
                </c:pt>
                <c:pt idx="3097">
                  <c:v>41069</c:v>
                </c:pt>
                <c:pt idx="3098">
                  <c:v>41068</c:v>
                </c:pt>
                <c:pt idx="3099">
                  <c:v>41067</c:v>
                </c:pt>
                <c:pt idx="3100">
                  <c:v>41066</c:v>
                </c:pt>
                <c:pt idx="3101">
                  <c:v>41065</c:v>
                </c:pt>
                <c:pt idx="3102">
                  <c:v>41064</c:v>
                </c:pt>
                <c:pt idx="3103">
                  <c:v>41063</c:v>
                </c:pt>
                <c:pt idx="3104">
                  <c:v>41062</c:v>
                </c:pt>
                <c:pt idx="3105">
                  <c:v>41061</c:v>
                </c:pt>
                <c:pt idx="3106">
                  <c:v>41060</c:v>
                </c:pt>
                <c:pt idx="3107">
                  <c:v>41059</c:v>
                </c:pt>
                <c:pt idx="3108">
                  <c:v>41058</c:v>
                </c:pt>
                <c:pt idx="3109">
                  <c:v>41057</c:v>
                </c:pt>
                <c:pt idx="3110">
                  <c:v>41056</c:v>
                </c:pt>
                <c:pt idx="3111">
                  <c:v>41055</c:v>
                </c:pt>
                <c:pt idx="3112">
                  <c:v>41054</c:v>
                </c:pt>
                <c:pt idx="3113">
                  <c:v>41053</c:v>
                </c:pt>
                <c:pt idx="3114">
                  <c:v>41052</c:v>
                </c:pt>
                <c:pt idx="3115">
                  <c:v>41051</c:v>
                </c:pt>
                <c:pt idx="3116">
                  <c:v>41050</c:v>
                </c:pt>
                <c:pt idx="3117">
                  <c:v>41049</c:v>
                </c:pt>
                <c:pt idx="3118">
                  <c:v>41048</c:v>
                </c:pt>
                <c:pt idx="3119">
                  <c:v>41047</c:v>
                </c:pt>
                <c:pt idx="3120">
                  <c:v>41046</c:v>
                </c:pt>
                <c:pt idx="3121">
                  <c:v>41045</c:v>
                </c:pt>
                <c:pt idx="3122">
                  <c:v>41044</c:v>
                </c:pt>
                <c:pt idx="3123">
                  <c:v>41043</c:v>
                </c:pt>
                <c:pt idx="3124">
                  <c:v>41042</c:v>
                </c:pt>
                <c:pt idx="3125">
                  <c:v>41041</c:v>
                </c:pt>
                <c:pt idx="3126">
                  <c:v>41040</c:v>
                </c:pt>
                <c:pt idx="3127">
                  <c:v>41039</c:v>
                </c:pt>
                <c:pt idx="3128">
                  <c:v>41038</c:v>
                </c:pt>
                <c:pt idx="3129">
                  <c:v>41037</c:v>
                </c:pt>
                <c:pt idx="3130">
                  <c:v>41036</c:v>
                </c:pt>
                <c:pt idx="3131">
                  <c:v>41035</c:v>
                </c:pt>
                <c:pt idx="3132">
                  <c:v>41034</c:v>
                </c:pt>
                <c:pt idx="3133">
                  <c:v>41033</c:v>
                </c:pt>
                <c:pt idx="3134">
                  <c:v>41032</c:v>
                </c:pt>
                <c:pt idx="3135">
                  <c:v>41031</c:v>
                </c:pt>
                <c:pt idx="3136">
                  <c:v>41030</c:v>
                </c:pt>
                <c:pt idx="3137">
                  <c:v>41029</c:v>
                </c:pt>
                <c:pt idx="3138">
                  <c:v>41028</c:v>
                </c:pt>
                <c:pt idx="3139">
                  <c:v>41027</c:v>
                </c:pt>
                <c:pt idx="3140">
                  <c:v>41026</c:v>
                </c:pt>
                <c:pt idx="3141">
                  <c:v>41025</c:v>
                </c:pt>
                <c:pt idx="3142">
                  <c:v>41024</c:v>
                </c:pt>
                <c:pt idx="3143">
                  <c:v>41023</c:v>
                </c:pt>
                <c:pt idx="3144">
                  <c:v>41022</c:v>
                </c:pt>
                <c:pt idx="3145">
                  <c:v>41021</c:v>
                </c:pt>
                <c:pt idx="3146">
                  <c:v>41020</c:v>
                </c:pt>
                <c:pt idx="3147">
                  <c:v>41019</c:v>
                </c:pt>
                <c:pt idx="3148">
                  <c:v>41018</c:v>
                </c:pt>
                <c:pt idx="3149">
                  <c:v>41017</c:v>
                </c:pt>
                <c:pt idx="3150">
                  <c:v>41016</c:v>
                </c:pt>
                <c:pt idx="3151">
                  <c:v>41015</c:v>
                </c:pt>
                <c:pt idx="3152">
                  <c:v>41014</c:v>
                </c:pt>
                <c:pt idx="3153">
                  <c:v>41013</c:v>
                </c:pt>
                <c:pt idx="3154">
                  <c:v>41012</c:v>
                </c:pt>
                <c:pt idx="3155">
                  <c:v>41011</c:v>
                </c:pt>
                <c:pt idx="3156">
                  <c:v>41010</c:v>
                </c:pt>
                <c:pt idx="3157">
                  <c:v>41009</c:v>
                </c:pt>
                <c:pt idx="3158">
                  <c:v>41008</c:v>
                </c:pt>
                <c:pt idx="3159">
                  <c:v>41007</c:v>
                </c:pt>
                <c:pt idx="3160">
                  <c:v>41006</c:v>
                </c:pt>
                <c:pt idx="3161">
                  <c:v>41005</c:v>
                </c:pt>
                <c:pt idx="3162">
                  <c:v>41004</c:v>
                </c:pt>
                <c:pt idx="3163">
                  <c:v>41003</c:v>
                </c:pt>
                <c:pt idx="3164">
                  <c:v>41002</c:v>
                </c:pt>
                <c:pt idx="3165">
                  <c:v>41001</c:v>
                </c:pt>
                <c:pt idx="3166">
                  <c:v>41000</c:v>
                </c:pt>
                <c:pt idx="3167">
                  <c:v>40999</c:v>
                </c:pt>
                <c:pt idx="3168">
                  <c:v>40998</c:v>
                </c:pt>
                <c:pt idx="3169">
                  <c:v>40997</c:v>
                </c:pt>
                <c:pt idx="3170">
                  <c:v>40996</c:v>
                </c:pt>
                <c:pt idx="3171">
                  <c:v>40995</c:v>
                </c:pt>
                <c:pt idx="3172">
                  <c:v>40994</c:v>
                </c:pt>
                <c:pt idx="3173">
                  <c:v>40993</c:v>
                </c:pt>
                <c:pt idx="3174">
                  <c:v>40992</c:v>
                </c:pt>
                <c:pt idx="3175">
                  <c:v>40991</c:v>
                </c:pt>
                <c:pt idx="3176">
                  <c:v>40990</c:v>
                </c:pt>
                <c:pt idx="3177">
                  <c:v>40989</c:v>
                </c:pt>
                <c:pt idx="3178">
                  <c:v>40988</c:v>
                </c:pt>
                <c:pt idx="3179">
                  <c:v>40987</c:v>
                </c:pt>
                <c:pt idx="3180">
                  <c:v>40986</c:v>
                </c:pt>
                <c:pt idx="3181">
                  <c:v>40985</c:v>
                </c:pt>
                <c:pt idx="3182">
                  <c:v>40984</c:v>
                </c:pt>
                <c:pt idx="3183">
                  <c:v>40983</c:v>
                </c:pt>
                <c:pt idx="3184">
                  <c:v>40982</c:v>
                </c:pt>
                <c:pt idx="3185">
                  <c:v>40981</c:v>
                </c:pt>
                <c:pt idx="3186">
                  <c:v>40980</c:v>
                </c:pt>
                <c:pt idx="3187">
                  <c:v>40979</c:v>
                </c:pt>
                <c:pt idx="3188">
                  <c:v>40978</c:v>
                </c:pt>
                <c:pt idx="3189">
                  <c:v>40977</c:v>
                </c:pt>
                <c:pt idx="3190">
                  <c:v>40976</c:v>
                </c:pt>
                <c:pt idx="3191">
                  <c:v>40975</c:v>
                </c:pt>
                <c:pt idx="3192">
                  <c:v>40974</c:v>
                </c:pt>
                <c:pt idx="3193">
                  <c:v>40973</c:v>
                </c:pt>
                <c:pt idx="3194">
                  <c:v>40972</c:v>
                </c:pt>
                <c:pt idx="3195">
                  <c:v>40971</c:v>
                </c:pt>
                <c:pt idx="3196">
                  <c:v>40970</c:v>
                </c:pt>
                <c:pt idx="3197">
                  <c:v>40969</c:v>
                </c:pt>
                <c:pt idx="3198">
                  <c:v>40968</c:v>
                </c:pt>
                <c:pt idx="3199">
                  <c:v>40967</c:v>
                </c:pt>
                <c:pt idx="3200">
                  <c:v>40966</c:v>
                </c:pt>
                <c:pt idx="3201">
                  <c:v>40965</c:v>
                </c:pt>
                <c:pt idx="3202">
                  <c:v>40964</c:v>
                </c:pt>
                <c:pt idx="3203">
                  <c:v>40963</c:v>
                </c:pt>
                <c:pt idx="3204">
                  <c:v>40962</c:v>
                </c:pt>
                <c:pt idx="3205">
                  <c:v>40961</c:v>
                </c:pt>
                <c:pt idx="3206">
                  <c:v>40960</c:v>
                </c:pt>
                <c:pt idx="3207">
                  <c:v>40959</c:v>
                </c:pt>
                <c:pt idx="3208">
                  <c:v>40958</c:v>
                </c:pt>
                <c:pt idx="3209">
                  <c:v>40957</c:v>
                </c:pt>
                <c:pt idx="3210">
                  <c:v>40956</c:v>
                </c:pt>
                <c:pt idx="3211">
                  <c:v>40955</c:v>
                </c:pt>
                <c:pt idx="3212">
                  <c:v>40954</c:v>
                </c:pt>
                <c:pt idx="3213">
                  <c:v>40953</c:v>
                </c:pt>
                <c:pt idx="3214">
                  <c:v>40952</c:v>
                </c:pt>
                <c:pt idx="3215">
                  <c:v>40951</c:v>
                </c:pt>
                <c:pt idx="3216">
                  <c:v>40950</c:v>
                </c:pt>
                <c:pt idx="3217">
                  <c:v>40949</c:v>
                </c:pt>
                <c:pt idx="3218">
                  <c:v>40948</c:v>
                </c:pt>
                <c:pt idx="3219">
                  <c:v>40947</c:v>
                </c:pt>
                <c:pt idx="3220">
                  <c:v>40946</c:v>
                </c:pt>
                <c:pt idx="3221">
                  <c:v>40945</c:v>
                </c:pt>
                <c:pt idx="3222">
                  <c:v>40944</c:v>
                </c:pt>
                <c:pt idx="3223">
                  <c:v>40943</c:v>
                </c:pt>
                <c:pt idx="3224">
                  <c:v>40942</c:v>
                </c:pt>
                <c:pt idx="3225">
                  <c:v>40941</c:v>
                </c:pt>
                <c:pt idx="3226">
                  <c:v>40940</c:v>
                </c:pt>
                <c:pt idx="3227">
                  <c:v>40939</c:v>
                </c:pt>
                <c:pt idx="3228">
                  <c:v>40938</c:v>
                </c:pt>
                <c:pt idx="3229">
                  <c:v>40937</c:v>
                </c:pt>
                <c:pt idx="3230">
                  <c:v>40936</c:v>
                </c:pt>
                <c:pt idx="3231">
                  <c:v>40935</c:v>
                </c:pt>
                <c:pt idx="3232">
                  <c:v>40934</c:v>
                </c:pt>
                <c:pt idx="3233">
                  <c:v>40933</c:v>
                </c:pt>
                <c:pt idx="3234">
                  <c:v>40932</c:v>
                </c:pt>
                <c:pt idx="3235">
                  <c:v>40931</c:v>
                </c:pt>
                <c:pt idx="3236">
                  <c:v>40930</c:v>
                </c:pt>
                <c:pt idx="3237">
                  <c:v>40929</c:v>
                </c:pt>
                <c:pt idx="3238">
                  <c:v>40928</c:v>
                </c:pt>
                <c:pt idx="3239">
                  <c:v>40927</c:v>
                </c:pt>
                <c:pt idx="3240">
                  <c:v>40926</c:v>
                </c:pt>
                <c:pt idx="3241">
                  <c:v>40925</c:v>
                </c:pt>
                <c:pt idx="3242">
                  <c:v>40924</c:v>
                </c:pt>
                <c:pt idx="3243">
                  <c:v>40923</c:v>
                </c:pt>
                <c:pt idx="3244">
                  <c:v>40922</c:v>
                </c:pt>
                <c:pt idx="3245">
                  <c:v>40921</c:v>
                </c:pt>
                <c:pt idx="3246">
                  <c:v>40920</c:v>
                </c:pt>
                <c:pt idx="3247">
                  <c:v>40919</c:v>
                </c:pt>
                <c:pt idx="3248">
                  <c:v>40918</c:v>
                </c:pt>
                <c:pt idx="3249">
                  <c:v>40917</c:v>
                </c:pt>
                <c:pt idx="3250">
                  <c:v>40916</c:v>
                </c:pt>
                <c:pt idx="3251">
                  <c:v>40915</c:v>
                </c:pt>
                <c:pt idx="3252">
                  <c:v>40914</c:v>
                </c:pt>
                <c:pt idx="3253">
                  <c:v>40913</c:v>
                </c:pt>
                <c:pt idx="3254">
                  <c:v>40912</c:v>
                </c:pt>
                <c:pt idx="3255">
                  <c:v>40911</c:v>
                </c:pt>
                <c:pt idx="3256">
                  <c:v>40910</c:v>
                </c:pt>
                <c:pt idx="3257">
                  <c:v>40909</c:v>
                </c:pt>
              </c:numCache>
            </c:numRef>
          </c:cat>
          <c:val>
            <c:numRef>
              <c:f>'data 2012+'!$X$10:$X$3267</c:f>
              <c:numCache>
                <c:formatCode>_(* #,##0.00_);_(* \(#,##0.00\);_(* "-"??_);_(@_)</c:formatCode>
                <c:ptCount val="3258"/>
                <c:pt idx="1">
                  <c:v>25.636445332493146</c:v>
                </c:pt>
                <c:pt idx="2">
                  <c:v>25.632891187442425</c:v>
                </c:pt>
                <c:pt idx="3">
                  <c:v>25.631435662090922</c:v>
                </c:pt>
                <c:pt idx="4">
                  <c:v>25.623984559588724</c:v>
                </c:pt>
                <c:pt idx="5">
                  <c:v>25.612131231340648</c:v>
                </c:pt>
                <c:pt idx="6">
                  <c:v>25.600546312723651</c:v>
                </c:pt>
                <c:pt idx="7">
                  <c:v>25.588776769786325</c:v>
                </c:pt>
                <c:pt idx="8">
                  <c:v>25.58074797520451</c:v>
                </c:pt>
                <c:pt idx="9">
                  <c:v>25.582940348891736</c:v>
                </c:pt>
                <c:pt idx="10">
                  <c:v>25.585922001476234</c:v>
                </c:pt>
                <c:pt idx="11">
                  <c:v>25.586500247724995</c:v>
                </c:pt>
                <c:pt idx="12">
                  <c:v>25.580594046413786</c:v>
                </c:pt>
                <c:pt idx="13">
                  <c:v>25.578500061314436</c:v>
                </c:pt>
                <c:pt idx="14">
                  <c:v>25.569144954557686</c:v>
                </c:pt>
                <c:pt idx="15">
                  <c:v>25.5541550140921</c:v>
                </c:pt>
                <c:pt idx="16">
                  <c:v>25.547342545352059</c:v>
                </c:pt>
                <c:pt idx="17">
                  <c:v>25.552409034731546</c:v>
                </c:pt>
                <c:pt idx="18">
                  <c:v>25.556838364071261</c:v>
                </c:pt>
                <c:pt idx="19">
                  <c:v>25.555392321553818</c:v>
                </c:pt>
                <c:pt idx="20">
                  <c:v>25.555178620375059</c:v>
                </c:pt>
                <c:pt idx="21">
                  <c:v>25.55320320949237</c:v>
                </c:pt>
                <c:pt idx="22">
                  <c:v>25.544539636238014</c:v>
                </c:pt>
                <c:pt idx="23">
                  <c:v>25.536328980289213</c:v>
                </c:pt>
                <c:pt idx="24">
                  <c:v>25.54021292047458</c:v>
                </c:pt>
                <c:pt idx="25">
                  <c:v>25.540287805831589</c:v>
                </c:pt>
                <c:pt idx="26">
                  <c:v>25.540486114990244</c:v>
                </c:pt>
                <c:pt idx="27">
                  <c:v>25.538237777576917</c:v>
                </c:pt>
                <c:pt idx="28">
                  <c:v>25.53192364326452</c:v>
                </c:pt>
                <c:pt idx="29">
                  <c:v>25.529451955477537</c:v>
                </c:pt>
                <c:pt idx="30">
                  <c:v>25.539294530710251</c:v>
                </c:pt>
                <c:pt idx="31">
                  <c:v>25.543882720419667</c:v>
                </c:pt>
                <c:pt idx="32">
                  <c:v>25.546678341282298</c:v>
                </c:pt>
                <c:pt idx="33">
                  <c:v>25.554999076389102</c:v>
                </c:pt>
                <c:pt idx="34">
                  <c:v>25.559627389465092</c:v>
                </c:pt>
                <c:pt idx="35">
                  <c:v>25.562672565597072</c:v>
                </c:pt>
                <c:pt idx="36">
                  <c:v>25.561344929680224</c:v>
                </c:pt>
                <c:pt idx="37">
                  <c:v>25.566912900879146</c:v>
                </c:pt>
                <c:pt idx="38">
                  <c:v>25.577318034385165</c:v>
                </c:pt>
                <c:pt idx="39">
                  <c:v>25.572494705306376</c:v>
                </c:pt>
                <c:pt idx="40">
                  <c:v>25.574115176449617</c:v>
                </c:pt>
                <c:pt idx="41">
                  <c:v>25.571765500820828</c:v>
                </c:pt>
                <c:pt idx="42">
                  <c:v>25.569843691921069</c:v>
                </c:pt>
                <c:pt idx="43">
                  <c:v>25.563275301859644</c:v>
                </c:pt>
                <c:pt idx="44">
                  <c:v>25.562775505691491</c:v>
                </c:pt>
                <c:pt idx="45">
                  <c:v>25.57274545895887</c:v>
                </c:pt>
                <c:pt idx="46">
                  <c:v>25.582150605753121</c:v>
                </c:pt>
                <c:pt idx="47">
                  <c:v>25.585578078952754</c:v>
                </c:pt>
                <c:pt idx="48">
                  <c:v>25.58378489765337</c:v>
                </c:pt>
                <c:pt idx="49">
                  <c:v>25.586072511950078</c:v>
                </c:pt>
                <c:pt idx="50">
                  <c:v>25.577232675511425</c:v>
                </c:pt>
                <c:pt idx="51">
                  <c:v>25.575798170822221</c:v>
                </c:pt>
                <c:pt idx="52">
                  <c:v>25.582643417197808</c:v>
                </c:pt>
                <c:pt idx="53">
                  <c:v>25.589435862972923</c:v>
                </c:pt>
                <c:pt idx="54">
                  <c:v>25.588554850944256</c:v>
                </c:pt>
                <c:pt idx="55">
                  <c:v>25.587046882171691</c:v>
                </c:pt>
                <c:pt idx="56">
                  <c:v>25.588201271214899</c:v>
                </c:pt>
                <c:pt idx="57">
                  <c:v>25.588830105243346</c:v>
                </c:pt>
                <c:pt idx="58">
                  <c:v>25.590463385120074</c:v>
                </c:pt>
                <c:pt idx="59">
                  <c:v>25.593720063313249</c:v>
                </c:pt>
                <c:pt idx="60">
                  <c:v>25.59339075439096</c:v>
                </c:pt>
                <c:pt idx="61">
                  <c:v>25.594820291995887</c:v>
                </c:pt>
                <c:pt idx="62">
                  <c:v>25.600258182714263</c:v>
                </c:pt>
                <c:pt idx="63">
                  <c:v>25.594405355994354</c:v>
                </c:pt>
                <c:pt idx="64">
                  <c:v>25.588207889391917</c:v>
                </c:pt>
                <c:pt idx="65">
                  <c:v>25.592086670143765</c:v>
                </c:pt>
                <c:pt idx="66">
                  <c:v>25.603374035179822</c:v>
                </c:pt>
                <c:pt idx="67">
                  <c:v>25.603473280826375</c:v>
                </c:pt>
                <c:pt idx="68">
                  <c:v>25.600496760616547</c:v>
                </c:pt>
                <c:pt idx="69">
                  <c:v>25.601288094497598</c:v>
                </c:pt>
                <c:pt idx="70">
                  <c:v>25.599473627333591</c:v>
                </c:pt>
                <c:pt idx="71">
                  <c:v>25.597920133621589</c:v>
                </c:pt>
                <c:pt idx="72">
                  <c:v>25.598929909011957</c:v>
                </c:pt>
                <c:pt idx="73">
                  <c:v>25.609456589099825</c:v>
                </c:pt>
                <c:pt idx="74">
                  <c:v>25.61361020747578</c:v>
                </c:pt>
                <c:pt idx="75">
                  <c:v>25.614482246817325</c:v>
                </c:pt>
                <c:pt idx="76">
                  <c:v>25.611854479042393</c:v>
                </c:pt>
                <c:pt idx="77">
                  <c:v>25.60575508901718</c:v>
                </c:pt>
                <c:pt idx="78">
                  <c:v>25.60325978908493</c:v>
                </c:pt>
                <c:pt idx="79">
                  <c:v>25.602355485175693</c:v>
                </c:pt>
                <c:pt idx="80">
                  <c:v>25.612958444817451</c:v>
                </c:pt>
                <c:pt idx="81">
                  <c:v>25.615355710592162</c:v>
                </c:pt>
                <c:pt idx="82">
                  <c:v>25.618756974069235</c:v>
                </c:pt>
                <c:pt idx="83">
                  <c:v>25.618123656798296</c:v>
                </c:pt>
                <c:pt idx="84">
                  <c:v>25.61768741832735</c:v>
                </c:pt>
                <c:pt idx="85">
                  <c:v>25.614975371013891</c:v>
                </c:pt>
                <c:pt idx="86">
                  <c:v>25.610192804694957</c:v>
                </c:pt>
                <c:pt idx="87">
                  <c:v>25.612025048668816</c:v>
                </c:pt>
                <c:pt idx="88">
                  <c:v>25.616096055505729</c:v>
                </c:pt>
                <c:pt idx="89">
                  <c:v>25.613957758655111</c:v>
                </c:pt>
                <c:pt idx="90">
                  <c:v>25.614178477976765</c:v>
                </c:pt>
                <c:pt idx="91">
                  <c:v>25.61511236204068</c:v>
                </c:pt>
                <c:pt idx="92">
                  <c:v>25.609996402687905</c:v>
                </c:pt>
                <c:pt idx="93">
                  <c:v>25.609723457254091</c:v>
                </c:pt>
                <c:pt idx="94">
                  <c:v>25.617368468109262</c:v>
                </c:pt>
                <c:pt idx="95">
                  <c:v>25.616067379135046</c:v>
                </c:pt>
                <c:pt idx="96">
                  <c:v>25.613579958191615</c:v>
                </c:pt>
                <c:pt idx="97">
                  <c:v>25.616032359325814</c:v>
                </c:pt>
                <c:pt idx="98">
                  <c:v>25.614027722596965</c:v>
                </c:pt>
                <c:pt idx="99">
                  <c:v>25.613636411929321</c:v>
                </c:pt>
                <c:pt idx="100">
                  <c:v>25.612469050260238</c:v>
                </c:pt>
                <c:pt idx="101">
                  <c:v>25.61618917864201</c:v>
                </c:pt>
                <c:pt idx="102">
                  <c:v>25.614534752365167</c:v>
                </c:pt>
                <c:pt idx="103">
                  <c:v>25.609515402121335</c:v>
                </c:pt>
                <c:pt idx="104">
                  <c:v>25.60452594159031</c:v>
                </c:pt>
                <c:pt idx="105">
                  <c:v>25.600023687891046</c:v>
                </c:pt>
                <c:pt idx="106">
                  <c:v>25.592233193589166</c:v>
                </c:pt>
                <c:pt idx="107">
                  <c:v>25.589993879489715</c:v>
                </c:pt>
                <c:pt idx="108">
                  <c:v>25.585467124875027</c:v>
                </c:pt>
                <c:pt idx="109">
                  <c:v>25.58252190457581</c:v>
                </c:pt>
                <c:pt idx="110">
                  <c:v>25.576106695145434</c:v>
                </c:pt>
                <c:pt idx="111">
                  <c:v>25.574845576758044</c:v>
                </c:pt>
                <c:pt idx="112">
                  <c:v>25.567056641602115</c:v>
                </c:pt>
                <c:pt idx="113">
                  <c:v>25.551506067566471</c:v>
                </c:pt>
                <c:pt idx="114">
                  <c:v>25.546073999487845</c:v>
                </c:pt>
                <c:pt idx="115">
                  <c:v>25.546130537680177</c:v>
                </c:pt>
                <c:pt idx="116">
                  <c:v>25.546514263842422</c:v>
                </c:pt>
                <c:pt idx="117">
                  <c:v>25.543123659431508</c:v>
                </c:pt>
                <c:pt idx="118">
                  <c:v>25.535702054300508</c:v>
                </c:pt>
                <c:pt idx="119">
                  <c:v>25.534046565417782</c:v>
                </c:pt>
                <c:pt idx="120">
                  <c:v>25.522257234610578</c:v>
                </c:pt>
                <c:pt idx="121">
                  <c:v>25.509592233042543</c:v>
                </c:pt>
                <c:pt idx="122">
                  <c:v>25.507124295744653</c:v>
                </c:pt>
                <c:pt idx="123">
                  <c:v>25.504781372878377</c:v>
                </c:pt>
                <c:pt idx="124">
                  <c:v>25.502959666510193</c:v>
                </c:pt>
                <c:pt idx="125">
                  <c:v>25.498934668551463</c:v>
                </c:pt>
                <c:pt idx="126">
                  <c:v>25.493717690872096</c:v>
                </c:pt>
                <c:pt idx="127">
                  <c:v>25.476630389680231</c:v>
                </c:pt>
                <c:pt idx="128">
                  <c:v>25.464771351936584</c:v>
                </c:pt>
                <c:pt idx="129">
                  <c:v>25.460711421097905</c:v>
                </c:pt>
                <c:pt idx="130">
                  <c:v>25.456571048838335</c:v>
                </c:pt>
                <c:pt idx="131">
                  <c:v>25.449430957326776</c:v>
                </c:pt>
                <c:pt idx="132">
                  <c:v>25.449801524429446</c:v>
                </c:pt>
                <c:pt idx="133">
                  <c:v>25.44197619023036</c:v>
                </c:pt>
                <c:pt idx="134">
                  <c:v>25.431428996988409</c:v>
                </c:pt>
                <c:pt idx="135">
                  <c:v>25.423049784793605</c:v>
                </c:pt>
                <c:pt idx="136">
                  <c:v>25.424843248853662</c:v>
                </c:pt>
                <c:pt idx="137">
                  <c:v>25.42229321644416</c:v>
                </c:pt>
                <c:pt idx="138">
                  <c:v>25.423933331189506</c:v>
                </c:pt>
                <c:pt idx="139">
                  <c:v>25.423566760058151</c:v>
                </c:pt>
                <c:pt idx="140">
                  <c:v>25.418499429907207</c:v>
                </c:pt>
                <c:pt idx="141">
                  <c:v>25.405567999946673</c:v>
                </c:pt>
                <c:pt idx="142">
                  <c:v>25.400670649559636</c:v>
                </c:pt>
                <c:pt idx="143">
                  <c:v>25.406857398367759</c:v>
                </c:pt>
                <c:pt idx="144">
                  <c:v>25.411791533703173</c:v>
                </c:pt>
                <c:pt idx="145">
                  <c:v>25.408477426587496</c:v>
                </c:pt>
                <c:pt idx="146">
                  <c:v>25.403458501830428</c:v>
                </c:pt>
                <c:pt idx="147">
                  <c:v>25.401509976080767</c:v>
                </c:pt>
                <c:pt idx="148">
                  <c:v>25.389481596312343</c:v>
                </c:pt>
                <c:pt idx="149">
                  <c:v>25.381044084646792</c:v>
                </c:pt>
                <c:pt idx="150">
                  <c:v>25.387234939825149</c:v>
                </c:pt>
                <c:pt idx="151">
                  <c:v>25.390834029999318</c:v>
                </c:pt>
                <c:pt idx="152">
                  <c:v>25.391295253900214</c:v>
                </c:pt>
                <c:pt idx="153">
                  <c:v>25.38965051854769</c:v>
                </c:pt>
                <c:pt idx="154">
                  <c:v>25.382799960409827</c:v>
                </c:pt>
                <c:pt idx="155">
                  <c:v>25.378601465252139</c:v>
                </c:pt>
                <c:pt idx="156">
                  <c:v>25.377380175132714</c:v>
                </c:pt>
                <c:pt idx="157">
                  <c:v>25.385639289490531</c:v>
                </c:pt>
                <c:pt idx="158">
                  <c:v>25.390840912937961</c:v>
                </c:pt>
                <c:pt idx="159">
                  <c:v>25.391089561334368</c:v>
                </c:pt>
                <c:pt idx="160">
                  <c:v>25.390095650245691</c:v>
                </c:pt>
                <c:pt idx="161">
                  <c:v>25.387460415203162</c:v>
                </c:pt>
                <c:pt idx="162">
                  <c:v>25.380055999177166</c:v>
                </c:pt>
                <c:pt idx="163">
                  <c:v>25.381191180370053</c:v>
                </c:pt>
                <c:pt idx="164">
                  <c:v>25.386340728989982</c:v>
                </c:pt>
                <c:pt idx="165">
                  <c:v>25.394134770135437</c:v>
                </c:pt>
                <c:pt idx="166">
                  <c:v>25.391966333459745</c:v>
                </c:pt>
                <c:pt idx="167">
                  <c:v>25.394231486192304</c:v>
                </c:pt>
                <c:pt idx="168">
                  <c:v>25.396738056591399</c:v>
                </c:pt>
                <c:pt idx="169">
                  <c:v>25.388686164141909</c:v>
                </c:pt>
                <c:pt idx="170">
                  <c:v>25.389993146019094</c:v>
                </c:pt>
                <c:pt idx="171">
                  <c:v>25.39908773574188</c:v>
                </c:pt>
                <c:pt idx="172">
                  <c:v>25.402886750005628</c:v>
                </c:pt>
                <c:pt idx="173">
                  <c:v>25.401447804938712</c:v>
                </c:pt>
                <c:pt idx="174">
                  <c:v>25.398753826565347</c:v>
                </c:pt>
                <c:pt idx="175">
                  <c:v>25.402063395096299</c:v>
                </c:pt>
                <c:pt idx="176">
                  <c:v>25.400202339727414</c:v>
                </c:pt>
                <c:pt idx="177">
                  <c:v>25.396967475653906</c:v>
                </c:pt>
                <c:pt idx="178">
                  <c:v>25.407003815205851</c:v>
                </c:pt>
                <c:pt idx="179">
                  <c:v>25.415257428207553</c:v>
                </c:pt>
                <c:pt idx="180">
                  <c:v>25.415724196591839</c:v>
                </c:pt>
                <c:pt idx="181">
                  <c:v>25.417119066252376</c:v>
                </c:pt>
                <c:pt idx="182">
                  <c:v>25.412678604195911</c:v>
                </c:pt>
                <c:pt idx="183">
                  <c:v>25.410585574723285</c:v>
                </c:pt>
                <c:pt idx="184">
                  <c:v>25.411540588421857</c:v>
                </c:pt>
                <c:pt idx="185">
                  <c:v>25.414404203617551</c:v>
                </c:pt>
                <c:pt idx="186">
                  <c:v>25.412720076979078</c:v>
                </c:pt>
                <c:pt idx="187">
                  <c:v>25.411438113930743</c:v>
                </c:pt>
                <c:pt idx="188">
                  <c:v>25.409914858465278</c:v>
                </c:pt>
                <c:pt idx="189">
                  <c:v>25.404300756625606</c:v>
                </c:pt>
                <c:pt idx="190">
                  <c:v>25.394338388521035</c:v>
                </c:pt>
                <c:pt idx="191">
                  <c:v>25.389440747226026</c:v>
                </c:pt>
                <c:pt idx="192">
                  <c:v>25.388628125811952</c:v>
                </c:pt>
                <c:pt idx="193">
                  <c:v>25.387255699080832</c:v>
                </c:pt>
                <c:pt idx="194">
                  <c:v>25.380764177212896</c:v>
                </c:pt>
                <c:pt idx="195">
                  <c:v>25.371465959770578</c:v>
                </c:pt>
                <c:pt idx="196">
                  <c:v>25.365290179046958</c:v>
                </c:pt>
                <c:pt idx="197">
                  <c:v>25.352647960817663</c:v>
                </c:pt>
                <c:pt idx="198">
                  <c:v>25.342850165242407</c:v>
                </c:pt>
                <c:pt idx="199">
                  <c:v>25.340863446942642</c:v>
                </c:pt>
                <c:pt idx="200">
                  <c:v>25.33515552195782</c:v>
                </c:pt>
                <c:pt idx="201">
                  <c:v>25.330406604891685</c:v>
                </c:pt>
                <c:pt idx="202">
                  <c:v>25.322784337717625</c:v>
                </c:pt>
                <c:pt idx="203">
                  <c:v>25.312494879677772</c:v>
                </c:pt>
                <c:pt idx="204">
                  <c:v>25.291706378671414</c:v>
                </c:pt>
                <c:pt idx="205">
                  <c:v>25.270878897425071</c:v>
                </c:pt>
                <c:pt idx="206">
                  <c:v>25.260368410892774</c:v>
                </c:pt>
                <c:pt idx="207">
                  <c:v>25.248375621473038</c:v>
                </c:pt>
                <c:pt idx="208">
                  <c:v>25.236491369636862</c:v>
                </c:pt>
                <c:pt idx="209">
                  <c:v>25.229498381888121</c:v>
                </c:pt>
                <c:pt idx="210">
                  <c:v>25.217700826807935</c:v>
                </c:pt>
                <c:pt idx="211">
                  <c:v>25.197075510024263</c:v>
                </c:pt>
                <c:pt idx="212">
                  <c:v>25.183341750196398</c:v>
                </c:pt>
                <c:pt idx="213">
                  <c:v>25.173702326793141</c:v>
                </c:pt>
                <c:pt idx="214">
                  <c:v>25.16430553552625</c:v>
                </c:pt>
                <c:pt idx="215">
                  <c:v>25.156761721388136</c:v>
                </c:pt>
                <c:pt idx="216">
                  <c:v>25.149371514424328</c:v>
                </c:pt>
                <c:pt idx="217">
                  <c:v>25.141311290437663</c:v>
                </c:pt>
                <c:pt idx="218">
                  <c:v>25.12391454424354</c:v>
                </c:pt>
                <c:pt idx="219">
                  <c:v>25.111016392791772</c:v>
                </c:pt>
                <c:pt idx="220">
                  <c:v>25.113407461100287</c:v>
                </c:pt>
                <c:pt idx="221">
                  <c:v>25.115006936450644</c:v>
                </c:pt>
                <c:pt idx="222">
                  <c:v>25.099360588936381</c:v>
                </c:pt>
                <c:pt idx="223">
                  <c:v>25.090290573919198</c:v>
                </c:pt>
                <c:pt idx="224">
                  <c:v>25.084899908128971</c:v>
                </c:pt>
                <c:pt idx="225">
                  <c:v>25.072583096657667</c:v>
                </c:pt>
                <c:pt idx="226">
                  <c:v>25.063010819153526</c:v>
                </c:pt>
                <c:pt idx="227">
                  <c:v>25.063882161297805</c:v>
                </c:pt>
                <c:pt idx="228">
                  <c:v>25.058161227397299</c:v>
                </c:pt>
                <c:pt idx="229">
                  <c:v>25.049060762195786</c:v>
                </c:pt>
                <c:pt idx="230">
                  <c:v>25.045332914741017</c:v>
                </c:pt>
                <c:pt idx="231">
                  <c:v>25.038129596709208</c:v>
                </c:pt>
                <c:pt idx="232">
                  <c:v>25.029613636560697</c:v>
                </c:pt>
                <c:pt idx="233">
                  <c:v>25.031653824810302</c:v>
                </c:pt>
                <c:pt idx="234">
                  <c:v>25.041413265480873</c:v>
                </c:pt>
                <c:pt idx="235">
                  <c:v>25.054942571655054</c:v>
                </c:pt>
                <c:pt idx="236">
                  <c:v>25.055793757505</c:v>
                </c:pt>
                <c:pt idx="237">
                  <c:v>25.060258881344424</c:v>
                </c:pt>
                <c:pt idx="238">
                  <c:v>25.063236798122581</c:v>
                </c:pt>
                <c:pt idx="239">
                  <c:v>25.05192050784288</c:v>
                </c:pt>
                <c:pt idx="240">
                  <c:v>25.048759612084261</c:v>
                </c:pt>
                <c:pt idx="241">
                  <c:v>25.060326404650034</c:v>
                </c:pt>
                <c:pt idx="242">
                  <c:v>25.067875213842036</c:v>
                </c:pt>
                <c:pt idx="243">
                  <c:v>25.073415928545632</c:v>
                </c:pt>
                <c:pt idx="244">
                  <c:v>25.076124924937691</c:v>
                </c:pt>
                <c:pt idx="245">
                  <c:v>25.077091650959723</c:v>
                </c:pt>
                <c:pt idx="246">
                  <c:v>25.071321349351017</c:v>
                </c:pt>
                <c:pt idx="247">
                  <c:v>25.068051616153976</c:v>
                </c:pt>
                <c:pt idx="248">
                  <c:v>25.078374364931037</c:v>
                </c:pt>
                <c:pt idx="249">
                  <c:v>25.086431888278458</c:v>
                </c:pt>
                <c:pt idx="250">
                  <c:v>25.08593530803083</c:v>
                </c:pt>
                <c:pt idx="251">
                  <c:v>25.080664678158442</c:v>
                </c:pt>
                <c:pt idx="252">
                  <c:v>25.089830518493081</c:v>
                </c:pt>
                <c:pt idx="253">
                  <c:v>25.084550742456855</c:v>
                </c:pt>
                <c:pt idx="254">
                  <c:v>25.08481189617347</c:v>
                </c:pt>
                <c:pt idx="255">
                  <c:v>25.094971132264718</c:v>
                </c:pt>
                <c:pt idx="256">
                  <c:v>25.101636654062215</c:v>
                </c:pt>
                <c:pt idx="257">
                  <c:v>25.104522495382355</c:v>
                </c:pt>
                <c:pt idx="258">
                  <c:v>25.108021743348765</c:v>
                </c:pt>
                <c:pt idx="259">
                  <c:v>25.114592169218113</c:v>
                </c:pt>
                <c:pt idx="260">
                  <c:v>25.10895888044227</c:v>
                </c:pt>
                <c:pt idx="261">
                  <c:v>25.109312602177653</c:v>
                </c:pt>
                <c:pt idx="262">
                  <c:v>25.114595620944087</c:v>
                </c:pt>
                <c:pt idx="263">
                  <c:v>25.116097511504968</c:v>
                </c:pt>
                <c:pt idx="264">
                  <c:v>25.117280547073513</c:v>
                </c:pt>
                <c:pt idx="265">
                  <c:v>25.115886501905401</c:v>
                </c:pt>
                <c:pt idx="266">
                  <c:v>25.113811078621652</c:v>
                </c:pt>
                <c:pt idx="267">
                  <c:v>25.10789433785434</c:v>
                </c:pt>
                <c:pt idx="268">
                  <c:v>25.102815815371699</c:v>
                </c:pt>
                <c:pt idx="269">
                  <c:v>25.111658557811907</c:v>
                </c:pt>
                <c:pt idx="270">
                  <c:v>25.114606319990997</c:v>
                </c:pt>
                <c:pt idx="271">
                  <c:v>25.114412892530758</c:v>
                </c:pt>
                <c:pt idx="272">
                  <c:v>25.112080928436143</c:v>
                </c:pt>
                <c:pt idx="273">
                  <c:v>25.111634699574502</c:v>
                </c:pt>
                <c:pt idx="274">
                  <c:v>25.10411391874419</c:v>
                </c:pt>
                <c:pt idx="275">
                  <c:v>25.098977010441224</c:v>
                </c:pt>
                <c:pt idx="276">
                  <c:v>25.101569036268813</c:v>
                </c:pt>
                <c:pt idx="277">
                  <c:v>25.103603666324108</c:v>
                </c:pt>
                <c:pt idx="278">
                  <c:v>25.100947805661004</c:v>
                </c:pt>
                <c:pt idx="279">
                  <c:v>25.100198250428285</c:v>
                </c:pt>
                <c:pt idx="280">
                  <c:v>25.095343505679232</c:v>
                </c:pt>
                <c:pt idx="281">
                  <c:v>25.08231690714787</c:v>
                </c:pt>
                <c:pt idx="282">
                  <c:v>25.075821194698559</c:v>
                </c:pt>
                <c:pt idx="283">
                  <c:v>25.078605442397279</c:v>
                </c:pt>
                <c:pt idx="284">
                  <c:v>25.082090486717924</c:v>
                </c:pt>
                <c:pt idx="285">
                  <c:v>25.079404734416407</c:v>
                </c:pt>
                <c:pt idx="286">
                  <c:v>25.076066376677023</c:v>
                </c:pt>
                <c:pt idx="287">
                  <c:v>25.07072069407748</c:v>
                </c:pt>
                <c:pt idx="288">
                  <c:v>25.059823123997845</c:v>
                </c:pt>
                <c:pt idx="289">
                  <c:v>25.05106304773869</c:v>
                </c:pt>
                <c:pt idx="290">
                  <c:v>25.053230218020239</c:v>
                </c:pt>
                <c:pt idx="291">
                  <c:v>25.050573517482707</c:v>
                </c:pt>
                <c:pt idx="292">
                  <c:v>25.048779436200491</c:v>
                </c:pt>
                <c:pt idx="293">
                  <c:v>25.047599569588886</c:v>
                </c:pt>
                <c:pt idx="294">
                  <c:v>25.039576684203972</c:v>
                </c:pt>
                <c:pt idx="295">
                  <c:v>25.022674322444374</c:v>
                </c:pt>
                <c:pt idx="296">
                  <c:v>25.017323055864793</c:v>
                </c:pt>
                <c:pt idx="297">
                  <c:v>25.019622974688538</c:v>
                </c:pt>
                <c:pt idx="298">
                  <c:v>25.020325916480353</c:v>
                </c:pt>
                <c:pt idx="299">
                  <c:v>25.013530212087929</c:v>
                </c:pt>
                <c:pt idx="300">
                  <c:v>25.011977774425027</c:v>
                </c:pt>
                <c:pt idx="301">
                  <c:v>25.005394042987692</c:v>
                </c:pt>
                <c:pt idx="302">
                  <c:v>24.994859522752723</c:v>
                </c:pt>
                <c:pt idx="303">
                  <c:v>24.980889912828438</c:v>
                </c:pt>
                <c:pt idx="304">
                  <c:v>24.9803464329276</c:v>
                </c:pt>
                <c:pt idx="305">
                  <c:v>24.975649426817391</c:v>
                </c:pt>
                <c:pt idx="306">
                  <c:v>24.962130984894522</c:v>
                </c:pt>
                <c:pt idx="307">
                  <c:v>24.956631228268357</c:v>
                </c:pt>
                <c:pt idx="308">
                  <c:v>24.954876320752781</c:v>
                </c:pt>
                <c:pt idx="309">
                  <c:v>24.943825672804884</c:v>
                </c:pt>
                <c:pt idx="310">
                  <c:v>24.938182119585321</c:v>
                </c:pt>
                <c:pt idx="311">
                  <c:v>24.947991629079084</c:v>
                </c:pt>
                <c:pt idx="312">
                  <c:v>24.947651297785125</c:v>
                </c:pt>
                <c:pt idx="313">
                  <c:v>24.938393219616568</c:v>
                </c:pt>
                <c:pt idx="314">
                  <c:v>24.932843069266426</c:v>
                </c:pt>
                <c:pt idx="315">
                  <c:v>24.931929799693958</c:v>
                </c:pt>
                <c:pt idx="316">
                  <c:v>24.924652597414273</c:v>
                </c:pt>
                <c:pt idx="317">
                  <c:v>24.919710387972525</c:v>
                </c:pt>
                <c:pt idx="318">
                  <c:v>24.926006477536657</c:v>
                </c:pt>
                <c:pt idx="319">
                  <c:v>24.931596722419187</c:v>
                </c:pt>
                <c:pt idx="320">
                  <c:v>24.933262483222073</c:v>
                </c:pt>
                <c:pt idx="321">
                  <c:v>24.940738822623061</c:v>
                </c:pt>
                <c:pt idx="322">
                  <c:v>24.94278974484623</c:v>
                </c:pt>
                <c:pt idx="323">
                  <c:v>24.935280420073958</c:v>
                </c:pt>
                <c:pt idx="324">
                  <c:v>24.932684289597056</c:v>
                </c:pt>
                <c:pt idx="325">
                  <c:v>24.942819118098853</c:v>
                </c:pt>
                <c:pt idx="326">
                  <c:v>24.94842395718544</c:v>
                </c:pt>
                <c:pt idx="327">
                  <c:v>24.948947385442054</c:v>
                </c:pt>
                <c:pt idx="328">
                  <c:v>24.951534812595312</c:v>
                </c:pt>
                <c:pt idx="329">
                  <c:v>24.954631089644348</c:v>
                </c:pt>
                <c:pt idx="330">
                  <c:v>24.946141086740916</c:v>
                </c:pt>
                <c:pt idx="331">
                  <c:v>24.943410797826736</c:v>
                </c:pt>
                <c:pt idx="332">
                  <c:v>24.952528073337518</c:v>
                </c:pt>
                <c:pt idx="333">
                  <c:v>24.960698474868181</c:v>
                </c:pt>
                <c:pt idx="334">
                  <c:v>24.963312961005158</c:v>
                </c:pt>
                <c:pt idx="335">
                  <c:v>24.968109877336964</c:v>
                </c:pt>
                <c:pt idx="336">
                  <c:v>24.981035436660814</c:v>
                </c:pt>
                <c:pt idx="337">
                  <c:v>24.978194881906035</c:v>
                </c:pt>
                <c:pt idx="338">
                  <c:v>24.976674164415957</c:v>
                </c:pt>
                <c:pt idx="339">
                  <c:v>24.984822403601019</c:v>
                </c:pt>
                <c:pt idx="340">
                  <c:v>24.990934183953936</c:v>
                </c:pt>
                <c:pt idx="341">
                  <c:v>24.995577316750172</c:v>
                </c:pt>
                <c:pt idx="342">
                  <c:v>25.002203003437774</c:v>
                </c:pt>
                <c:pt idx="343">
                  <c:v>25.010058094285096</c:v>
                </c:pt>
                <c:pt idx="344">
                  <c:v>25.004921124206785</c:v>
                </c:pt>
                <c:pt idx="345">
                  <c:v>25.003156390199365</c:v>
                </c:pt>
                <c:pt idx="346">
                  <c:v>25.013463200127042</c:v>
                </c:pt>
                <c:pt idx="347">
                  <c:v>25.022810527729519</c:v>
                </c:pt>
                <c:pt idx="348">
                  <c:v>25.022339134970355</c:v>
                </c:pt>
                <c:pt idx="349">
                  <c:v>25.026423958016256</c:v>
                </c:pt>
                <c:pt idx="350">
                  <c:v>25.023260502980612</c:v>
                </c:pt>
                <c:pt idx="351">
                  <c:v>25.009935541626835</c:v>
                </c:pt>
                <c:pt idx="352">
                  <c:v>25.004657915793878</c:v>
                </c:pt>
                <c:pt idx="353">
                  <c:v>25.010428655644837</c:v>
                </c:pt>
                <c:pt idx="354">
                  <c:v>25.016327191698011</c:v>
                </c:pt>
                <c:pt idx="355">
                  <c:v>25.015968628064968</c:v>
                </c:pt>
                <c:pt idx="356">
                  <c:v>25.01361738331105</c:v>
                </c:pt>
                <c:pt idx="357">
                  <c:v>25.010036763307372</c:v>
                </c:pt>
                <c:pt idx="358">
                  <c:v>24.999396113832461</c:v>
                </c:pt>
                <c:pt idx="359">
                  <c:v>24.995122952436411</c:v>
                </c:pt>
                <c:pt idx="360">
                  <c:v>25.002356094262687</c:v>
                </c:pt>
                <c:pt idx="361">
                  <c:v>25.009438138056638</c:v>
                </c:pt>
                <c:pt idx="362">
                  <c:v>25.012420675324719</c:v>
                </c:pt>
                <c:pt idx="363">
                  <c:v>25.013180163553997</c:v>
                </c:pt>
                <c:pt idx="364">
                  <c:v>25.012367023736729</c:v>
                </c:pt>
                <c:pt idx="365">
                  <c:v>25.004438687887664</c:v>
                </c:pt>
                <c:pt idx="366">
                  <c:v>24.997919456145876</c:v>
                </c:pt>
                <c:pt idx="367">
                  <c:v>25.006737987093047</c:v>
                </c:pt>
                <c:pt idx="368">
                  <c:v>25.007431401565718</c:v>
                </c:pt>
                <c:pt idx="369">
                  <c:v>25.005440631225554</c:v>
                </c:pt>
                <c:pt idx="370">
                  <c:v>25.004974733326058</c:v>
                </c:pt>
                <c:pt idx="371">
                  <c:v>25.00116339428952</c:v>
                </c:pt>
                <c:pt idx="372">
                  <c:v>24.990731247926426</c:v>
                </c:pt>
                <c:pt idx="373">
                  <c:v>24.993570938691128</c:v>
                </c:pt>
                <c:pt idx="374">
                  <c:v>25.003938060767702</c:v>
                </c:pt>
                <c:pt idx="375">
                  <c:v>25.004309466854274</c:v>
                </c:pt>
                <c:pt idx="376">
                  <c:v>25.000629411837604</c:v>
                </c:pt>
                <c:pt idx="377">
                  <c:v>24.996300821522894</c:v>
                </c:pt>
                <c:pt idx="378">
                  <c:v>24.997161295003849</c:v>
                </c:pt>
                <c:pt idx="379">
                  <c:v>24.981914409377286</c:v>
                </c:pt>
                <c:pt idx="380">
                  <c:v>24.978379332620101</c:v>
                </c:pt>
                <c:pt idx="381">
                  <c:v>24.981622656570153</c:v>
                </c:pt>
                <c:pt idx="382">
                  <c:v>24.984126981011151</c:v>
                </c:pt>
                <c:pt idx="383">
                  <c:v>24.981503388482434</c:v>
                </c:pt>
                <c:pt idx="384">
                  <c:v>24.979461761487741</c:v>
                </c:pt>
                <c:pt idx="385">
                  <c:v>24.976425421154183</c:v>
                </c:pt>
                <c:pt idx="386">
                  <c:v>24.968963259756151</c:v>
                </c:pt>
                <c:pt idx="387">
                  <c:v>24.962250743965573</c:v>
                </c:pt>
                <c:pt idx="388">
                  <c:v>24.969211209046769</c:v>
                </c:pt>
                <c:pt idx="389">
                  <c:v>24.970915923005968</c:v>
                </c:pt>
                <c:pt idx="390">
                  <c:v>24.969868651553139</c:v>
                </c:pt>
                <c:pt idx="391">
                  <c:v>24.966509362440711</c:v>
                </c:pt>
                <c:pt idx="392">
                  <c:v>24.962657284346875</c:v>
                </c:pt>
                <c:pt idx="393">
                  <c:v>24.951464770290453</c:v>
                </c:pt>
                <c:pt idx="394">
                  <c:v>24.946530810354055</c:v>
                </c:pt>
                <c:pt idx="395">
                  <c:v>24.952837583781118</c:v>
                </c:pt>
                <c:pt idx="396">
                  <c:v>24.957588899527487</c:v>
                </c:pt>
                <c:pt idx="397">
                  <c:v>24.955454813173159</c:v>
                </c:pt>
                <c:pt idx="398">
                  <c:v>24.957956810580576</c:v>
                </c:pt>
                <c:pt idx="399">
                  <c:v>24.960686405572147</c:v>
                </c:pt>
                <c:pt idx="400">
                  <c:v>24.952825432296684</c:v>
                </c:pt>
                <c:pt idx="401">
                  <c:v>24.947441362738591</c:v>
                </c:pt>
                <c:pt idx="402">
                  <c:v>24.954785581360039</c:v>
                </c:pt>
                <c:pt idx="403">
                  <c:v>24.955133664339439</c:v>
                </c:pt>
                <c:pt idx="404">
                  <c:v>24.956326397419822</c:v>
                </c:pt>
                <c:pt idx="405">
                  <c:v>24.962752589165042</c:v>
                </c:pt>
                <c:pt idx="406">
                  <c:v>24.963377785312687</c:v>
                </c:pt>
                <c:pt idx="407">
                  <c:v>24.957688409598706</c:v>
                </c:pt>
                <c:pt idx="408">
                  <c:v>24.952675395129944</c:v>
                </c:pt>
                <c:pt idx="409">
                  <c:v>24.964404520258022</c:v>
                </c:pt>
                <c:pt idx="410">
                  <c:v>24.970002253415615</c:v>
                </c:pt>
                <c:pt idx="411">
                  <c:v>24.979116394311362</c:v>
                </c:pt>
                <c:pt idx="412">
                  <c:v>24.981878427384064</c:v>
                </c:pt>
                <c:pt idx="413">
                  <c:v>24.984196456472652</c:v>
                </c:pt>
                <c:pt idx="414">
                  <c:v>24.975747212129569</c:v>
                </c:pt>
                <c:pt idx="415">
                  <c:v>24.974017016030587</c:v>
                </c:pt>
                <c:pt idx="416">
                  <c:v>24.984900877031826</c:v>
                </c:pt>
                <c:pt idx="417">
                  <c:v>24.994072399179899</c:v>
                </c:pt>
                <c:pt idx="418">
                  <c:v>24.996678399485614</c:v>
                </c:pt>
                <c:pt idx="419">
                  <c:v>24.999284804668655</c:v>
                </c:pt>
                <c:pt idx="420">
                  <c:v>25.001746565642499</c:v>
                </c:pt>
                <c:pt idx="421">
                  <c:v>24.993086488914425</c:v>
                </c:pt>
                <c:pt idx="422">
                  <c:v>24.986759935723953</c:v>
                </c:pt>
                <c:pt idx="423">
                  <c:v>24.99782565584535</c:v>
                </c:pt>
                <c:pt idx="424">
                  <c:v>25.002725545681841</c:v>
                </c:pt>
                <c:pt idx="425">
                  <c:v>25.004151127252911</c:v>
                </c:pt>
                <c:pt idx="426">
                  <c:v>25.007893896387593</c:v>
                </c:pt>
                <c:pt idx="427">
                  <c:v>25.007693528911922</c:v>
                </c:pt>
                <c:pt idx="428">
                  <c:v>24.997911152410847</c:v>
                </c:pt>
                <c:pt idx="429">
                  <c:v>24.989881419148382</c:v>
                </c:pt>
                <c:pt idx="430">
                  <c:v>24.998763190869422</c:v>
                </c:pt>
                <c:pt idx="431">
                  <c:v>25.004385015642054</c:v>
                </c:pt>
                <c:pt idx="432">
                  <c:v>25.003748402448245</c:v>
                </c:pt>
                <c:pt idx="433">
                  <c:v>25.002978966782369</c:v>
                </c:pt>
                <c:pt idx="434">
                  <c:v>25.00148324602015</c:v>
                </c:pt>
                <c:pt idx="435">
                  <c:v>24.984453602932106</c:v>
                </c:pt>
                <c:pt idx="436">
                  <c:v>24.9829684747152</c:v>
                </c:pt>
                <c:pt idx="437">
                  <c:v>24.992095646614153</c:v>
                </c:pt>
                <c:pt idx="438">
                  <c:v>25.000602222256951</c:v>
                </c:pt>
                <c:pt idx="439">
                  <c:v>25.001948469132792</c:v>
                </c:pt>
                <c:pt idx="440">
                  <c:v>25.001784356716868</c:v>
                </c:pt>
                <c:pt idx="441">
                  <c:v>24.994709045222752</c:v>
                </c:pt>
                <c:pt idx="442">
                  <c:v>24.98100663768847</c:v>
                </c:pt>
                <c:pt idx="443">
                  <c:v>24.970229332366316</c:v>
                </c:pt>
                <c:pt idx="444">
                  <c:v>24.978768928765579</c:v>
                </c:pt>
                <c:pt idx="445">
                  <c:v>24.981466024647037</c:v>
                </c:pt>
                <c:pt idx="446">
                  <c:v>24.981445891628624</c:v>
                </c:pt>
                <c:pt idx="447">
                  <c:v>24.986554913608344</c:v>
                </c:pt>
                <c:pt idx="448">
                  <c:v>24.980639609304248</c:v>
                </c:pt>
                <c:pt idx="449">
                  <c:v>24.967825172505741</c:v>
                </c:pt>
                <c:pt idx="450">
                  <c:v>24.96016407925044</c:v>
                </c:pt>
                <c:pt idx="451">
                  <c:v>24.970732604974504</c:v>
                </c:pt>
                <c:pt idx="452">
                  <c:v>24.981142965275126</c:v>
                </c:pt>
                <c:pt idx="453">
                  <c:v>24.983845359490726</c:v>
                </c:pt>
                <c:pt idx="454">
                  <c:v>24.989105149520284</c:v>
                </c:pt>
                <c:pt idx="455">
                  <c:v>24.99188622796909</c:v>
                </c:pt>
                <c:pt idx="456">
                  <c:v>24.98141242417401</c:v>
                </c:pt>
                <c:pt idx="457">
                  <c:v>24.976350003980993</c:v>
                </c:pt>
                <c:pt idx="458">
                  <c:v>24.987494763686939</c:v>
                </c:pt>
                <c:pt idx="459">
                  <c:v>24.996240214413344</c:v>
                </c:pt>
                <c:pt idx="460">
                  <c:v>24.999452163845021</c:v>
                </c:pt>
                <c:pt idx="461">
                  <c:v>25.000517886212574</c:v>
                </c:pt>
                <c:pt idx="462">
                  <c:v>25.002905807761593</c:v>
                </c:pt>
                <c:pt idx="463">
                  <c:v>24.992793071312889</c:v>
                </c:pt>
                <c:pt idx="464">
                  <c:v>24.98612177758465</c:v>
                </c:pt>
                <c:pt idx="465">
                  <c:v>25.00127117233766</c:v>
                </c:pt>
                <c:pt idx="466">
                  <c:v>25.006739731448654</c:v>
                </c:pt>
                <c:pt idx="467">
                  <c:v>25.006876509502725</c:v>
                </c:pt>
                <c:pt idx="468">
                  <c:v>25.005252400850463</c:v>
                </c:pt>
                <c:pt idx="469">
                  <c:v>25.005279646520847</c:v>
                </c:pt>
                <c:pt idx="470">
                  <c:v>24.999433751987567</c:v>
                </c:pt>
                <c:pt idx="471">
                  <c:v>25.003326207445454</c:v>
                </c:pt>
                <c:pt idx="472">
                  <c:v>25.018788763606615</c:v>
                </c:pt>
                <c:pt idx="473">
                  <c:v>25.032155460617197</c:v>
                </c:pt>
                <c:pt idx="474">
                  <c:v>25.038049875651559</c:v>
                </c:pt>
                <c:pt idx="475">
                  <c:v>25.046609952039923</c:v>
                </c:pt>
                <c:pt idx="476">
                  <c:v>25.051047549215276</c:v>
                </c:pt>
                <c:pt idx="477">
                  <c:v>25.042389090250499</c:v>
                </c:pt>
                <c:pt idx="478">
                  <c:v>25.046850003626588</c:v>
                </c:pt>
                <c:pt idx="479">
                  <c:v>25.068708723836679</c:v>
                </c:pt>
                <c:pt idx="480">
                  <c:v>25.08244226499033</c:v>
                </c:pt>
                <c:pt idx="481">
                  <c:v>25.089422399801659</c:v>
                </c:pt>
                <c:pt idx="482">
                  <c:v>25.094080692119121</c:v>
                </c:pt>
                <c:pt idx="483">
                  <c:v>25.099056005517944</c:v>
                </c:pt>
                <c:pt idx="484">
                  <c:v>25.092306432339889</c:v>
                </c:pt>
                <c:pt idx="485">
                  <c:v>25.090016769681473</c:v>
                </c:pt>
                <c:pt idx="486">
                  <c:v>25.107173735028198</c:v>
                </c:pt>
                <c:pt idx="487">
                  <c:v>25.121448323636692</c:v>
                </c:pt>
                <c:pt idx="488">
                  <c:v>25.130440246982637</c:v>
                </c:pt>
                <c:pt idx="489">
                  <c:v>25.140511596130363</c:v>
                </c:pt>
                <c:pt idx="490">
                  <c:v>25.146480178901928</c:v>
                </c:pt>
                <c:pt idx="491">
                  <c:v>25.147401164553688</c:v>
                </c:pt>
                <c:pt idx="492">
                  <c:v>25.156007013357435</c:v>
                </c:pt>
                <c:pt idx="493">
                  <c:v>25.181928136641179</c:v>
                </c:pt>
                <c:pt idx="494">
                  <c:v>25.198951952753674</c:v>
                </c:pt>
                <c:pt idx="495">
                  <c:v>25.212479707272408</c:v>
                </c:pt>
                <c:pt idx="496">
                  <c:v>25.220588002931404</c:v>
                </c:pt>
                <c:pt idx="497">
                  <c:v>25.231959053370161</c:v>
                </c:pt>
                <c:pt idx="498">
                  <c:v>25.240395219163986</c:v>
                </c:pt>
                <c:pt idx="499">
                  <c:v>25.247289957214893</c:v>
                </c:pt>
                <c:pt idx="500">
                  <c:v>25.261700350586995</c:v>
                </c:pt>
                <c:pt idx="501">
                  <c:v>25.268009644866549</c:v>
                </c:pt>
                <c:pt idx="502">
                  <c:v>25.2748656700374</c:v>
                </c:pt>
                <c:pt idx="503">
                  <c:v>25.283185282199113</c:v>
                </c:pt>
                <c:pt idx="504">
                  <c:v>25.28559721030668</c:v>
                </c:pt>
                <c:pt idx="505">
                  <c:v>25.280397584012366</c:v>
                </c:pt>
                <c:pt idx="506">
                  <c:v>25.284563305047918</c:v>
                </c:pt>
                <c:pt idx="507">
                  <c:v>25.303142677117854</c:v>
                </c:pt>
                <c:pt idx="508">
                  <c:v>25.313003124934639</c:v>
                </c:pt>
                <c:pt idx="509">
                  <c:v>25.307705723189827</c:v>
                </c:pt>
                <c:pt idx="510">
                  <c:v>25.309090874811126</c:v>
                </c:pt>
                <c:pt idx="511">
                  <c:v>25.308300475884909</c:v>
                </c:pt>
                <c:pt idx="512">
                  <c:v>25.295834359553304</c:v>
                </c:pt>
                <c:pt idx="513">
                  <c:v>25.285175120777843</c:v>
                </c:pt>
                <c:pt idx="514">
                  <c:v>25.296441617557058</c:v>
                </c:pt>
                <c:pt idx="515">
                  <c:v>25.303195778010675</c:v>
                </c:pt>
                <c:pt idx="516">
                  <c:v>25.303953527381729</c:v>
                </c:pt>
                <c:pt idx="517">
                  <c:v>25.306859731701859</c:v>
                </c:pt>
                <c:pt idx="518">
                  <c:v>25.29905005225352</c:v>
                </c:pt>
                <c:pt idx="519">
                  <c:v>25.289193279401026</c:v>
                </c:pt>
                <c:pt idx="520">
                  <c:v>25.288874417367424</c:v>
                </c:pt>
                <c:pt idx="521">
                  <c:v>25.292148385129394</c:v>
                </c:pt>
                <c:pt idx="522">
                  <c:v>25.291714689234517</c:v>
                </c:pt>
                <c:pt idx="523">
                  <c:v>25.286353042175413</c:v>
                </c:pt>
                <c:pt idx="524">
                  <c:v>25.287212008791371</c:v>
                </c:pt>
                <c:pt idx="525">
                  <c:v>25.280396271063903</c:v>
                </c:pt>
                <c:pt idx="526">
                  <c:v>25.268424301037612</c:v>
                </c:pt>
                <c:pt idx="527">
                  <c:v>25.256026338073259</c:v>
                </c:pt>
                <c:pt idx="528">
                  <c:v>25.254633983349592</c:v>
                </c:pt>
                <c:pt idx="529">
                  <c:v>25.252850040095616</c:v>
                </c:pt>
                <c:pt idx="530">
                  <c:v>25.252608102636422</c:v>
                </c:pt>
                <c:pt idx="531">
                  <c:v>25.253224898222456</c:v>
                </c:pt>
                <c:pt idx="532">
                  <c:v>25.249460317955595</c:v>
                </c:pt>
                <c:pt idx="533">
                  <c:v>25.2398673492517</c:v>
                </c:pt>
                <c:pt idx="534">
                  <c:v>25.24001985787185</c:v>
                </c:pt>
                <c:pt idx="535">
                  <c:v>25.247401198422736</c:v>
                </c:pt>
                <c:pt idx="536">
                  <c:v>25.246145733335439</c:v>
                </c:pt>
                <c:pt idx="537">
                  <c:v>25.238232028985223</c:v>
                </c:pt>
                <c:pt idx="538">
                  <c:v>25.236149617255791</c:v>
                </c:pt>
                <c:pt idx="539">
                  <c:v>25.236993291475311</c:v>
                </c:pt>
                <c:pt idx="540">
                  <c:v>25.233270309052315</c:v>
                </c:pt>
                <c:pt idx="541">
                  <c:v>25.228631122877317</c:v>
                </c:pt>
                <c:pt idx="542">
                  <c:v>25.235254014744854</c:v>
                </c:pt>
                <c:pt idx="543">
                  <c:v>25.241881214619859</c:v>
                </c:pt>
                <c:pt idx="544">
                  <c:v>25.237313508007578</c:v>
                </c:pt>
                <c:pt idx="545">
                  <c:v>25.231183201133916</c:v>
                </c:pt>
                <c:pt idx="546">
                  <c:v>25.223464585487292</c:v>
                </c:pt>
                <c:pt idx="547">
                  <c:v>25.206515927815445</c:v>
                </c:pt>
                <c:pt idx="548">
                  <c:v>25.200129041742191</c:v>
                </c:pt>
                <c:pt idx="549">
                  <c:v>25.202387470789009</c:v>
                </c:pt>
                <c:pt idx="550">
                  <c:v>25.196978602725594</c:v>
                </c:pt>
                <c:pt idx="551">
                  <c:v>25.19400982464412</c:v>
                </c:pt>
                <c:pt idx="552">
                  <c:v>25.190347546855815</c:v>
                </c:pt>
                <c:pt idx="553">
                  <c:v>25.184187743884586</c:v>
                </c:pt>
                <c:pt idx="554">
                  <c:v>25.16454792055918</c:v>
                </c:pt>
                <c:pt idx="555">
                  <c:v>25.150271650648246</c:v>
                </c:pt>
                <c:pt idx="556">
                  <c:v>25.15269626713588</c:v>
                </c:pt>
                <c:pt idx="557">
                  <c:v>25.153067749545698</c:v>
                </c:pt>
                <c:pt idx="558">
                  <c:v>25.151474981002877</c:v>
                </c:pt>
                <c:pt idx="559">
                  <c:v>25.144317413326014</c:v>
                </c:pt>
                <c:pt idx="560">
                  <c:v>25.132332411353126</c:v>
                </c:pt>
                <c:pt idx="561">
                  <c:v>25.120865980548196</c:v>
                </c:pt>
                <c:pt idx="562">
                  <c:v>25.112541519571295</c:v>
                </c:pt>
                <c:pt idx="563">
                  <c:v>25.112915281533901</c:v>
                </c:pt>
                <c:pt idx="564">
                  <c:v>25.106660976701367</c:v>
                </c:pt>
                <c:pt idx="565">
                  <c:v>25.098107586256532</c:v>
                </c:pt>
                <c:pt idx="566">
                  <c:v>25.092381678569275</c:v>
                </c:pt>
                <c:pt idx="567">
                  <c:v>25.086236302169265</c:v>
                </c:pt>
                <c:pt idx="568">
                  <c:v>25.070945182597054</c:v>
                </c:pt>
                <c:pt idx="569">
                  <c:v>25.057066994593832</c:v>
                </c:pt>
                <c:pt idx="570">
                  <c:v>25.054092367400663</c:v>
                </c:pt>
                <c:pt idx="571">
                  <c:v>25.055166241811371</c:v>
                </c:pt>
                <c:pt idx="572">
                  <c:v>25.054256286616653</c:v>
                </c:pt>
                <c:pt idx="573">
                  <c:v>25.051124319474983</c:v>
                </c:pt>
                <c:pt idx="574">
                  <c:v>25.047509914792364</c:v>
                </c:pt>
                <c:pt idx="575">
                  <c:v>25.039886648403709</c:v>
                </c:pt>
                <c:pt idx="576">
                  <c:v>25.034341079957603</c:v>
                </c:pt>
                <c:pt idx="577">
                  <c:v>25.045236795070334</c:v>
                </c:pt>
                <c:pt idx="578">
                  <c:v>25.050444915462329</c:v>
                </c:pt>
                <c:pt idx="579">
                  <c:v>25.050864800431821</c:v>
                </c:pt>
                <c:pt idx="580">
                  <c:v>25.052492249297565</c:v>
                </c:pt>
                <c:pt idx="581">
                  <c:v>25.047018435043398</c:v>
                </c:pt>
                <c:pt idx="582">
                  <c:v>25.034466051491503</c:v>
                </c:pt>
                <c:pt idx="583">
                  <c:v>25.026690029871183</c:v>
                </c:pt>
                <c:pt idx="584">
                  <c:v>25.033945051558106</c:v>
                </c:pt>
                <c:pt idx="585">
                  <c:v>25.038603619309928</c:v>
                </c:pt>
                <c:pt idx="586">
                  <c:v>25.03660586867835</c:v>
                </c:pt>
                <c:pt idx="587">
                  <c:v>25.030786409052727</c:v>
                </c:pt>
                <c:pt idx="588">
                  <c:v>25.021033602522181</c:v>
                </c:pt>
                <c:pt idx="589">
                  <c:v>25.010533858426648</c:v>
                </c:pt>
                <c:pt idx="590">
                  <c:v>25.00360624810714</c:v>
                </c:pt>
                <c:pt idx="591">
                  <c:v>25.003820804315151</c:v>
                </c:pt>
                <c:pt idx="592">
                  <c:v>25.00210925346531</c:v>
                </c:pt>
                <c:pt idx="593">
                  <c:v>24.997375497012904</c:v>
                </c:pt>
                <c:pt idx="594">
                  <c:v>24.99491331718929</c:v>
                </c:pt>
                <c:pt idx="595">
                  <c:v>24.991474927300814</c:v>
                </c:pt>
                <c:pt idx="596">
                  <c:v>24.976896209443584</c:v>
                </c:pt>
                <c:pt idx="597">
                  <c:v>24.966245851970534</c:v>
                </c:pt>
                <c:pt idx="598">
                  <c:v>24.969998802811549</c:v>
                </c:pt>
                <c:pt idx="599">
                  <c:v>24.974256089667481</c:v>
                </c:pt>
                <c:pt idx="600">
                  <c:v>24.969833393865667</c:v>
                </c:pt>
                <c:pt idx="601">
                  <c:v>24.962243417909526</c:v>
                </c:pt>
                <c:pt idx="602">
                  <c:v>24.958660236524466</c:v>
                </c:pt>
                <c:pt idx="603">
                  <c:v>24.942876389036641</c:v>
                </c:pt>
                <c:pt idx="604">
                  <c:v>24.932239325210972</c:v>
                </c:pt>
                <c:pt idx="605">
                  <c:v>24.934136485822492</c:v>
                </c:pt>
                <c:pt idx="606">
                  <c:v>24.93268913644107</c:v>
                </c:pt>
                <c:pt idx="607">
                  <c:v>24.924814651472037</c:v>
                </c:pt>
                <c:pt idx="608">
                  <c:v>24.91821945592401</c:v>
                </c:pt>
                <c:pt idx="609">
                  <c:v>24.908646801752109</c:v>
                </c:pt>
                <c:pt idx="610">
                  <c:v>24.891069005656043</c:v>
                </c:pt>
                <c:pt idx="611">
                  <c:v>24.885376434932354</c:v>
                </c:pt>
                <c:pt idx="612">
                  <c:v>24.889102926591598</c:v>
                </c:pt>
                <c:pt idx="613">
                  <c:v>24.887599024095255</c:v>
                </c:pt>
                <c:pt idx="614">
                  <c:v>24.881481418002942</c:v>
                </c:pt>
                <c:pt idx="615">
                  <c:v>24.876822214464632</c:v>
                </c:pt>
                <c:pt idx="616">
                  <c:v>24.870290325981649</c:v>
                </c:pt>
                <c:pt idx="617">
                  <c:v>24.861318355423094</c:v>
                </c:pt>
                <c:pt idx="618">
                  <c:v>24.852752798866288</c:v>
                </c:pt>
                <c:pt idx="619">
                  <c:v>24.859486304756018</c:v>
                </c:pt>
                <c:pt idx="620">
                  <c:v>24.861959553928099</c:v>
                </c:pt>
                <c:pt idx="621">
                  <c:v>24.858305145728288</c:v>
                </c:pt>
                <c:pt idx="622">
                  <c:v>24.856689585498934</c:v>
                </c:pt>
                <c:pt idx="623">
                  <c:v>24.851929901623397</c:v>
                </c:pt>
                <c:pt idx="624">
                  <c:v>24.838078805132902</c:v>
                </c:pt>
                <c:pt idx="625">
                  <c:v>24.829194801918181</c:v>
                </c:pt>
                <c:pt idx="626">
                  <c:v>24.831521041822107</c:v>
                </c:pt>
                <c:pt idx="627">
                  <c:v>24.830431481783926</c:v>
                </c:pt>
                <c:pt idx="628">
                  <c:v>24.830446771637973</c:v>
                </c:pt>
                <c:pt idx="629">
                  <c:v>24.831395168699764</c:v>
                </c:pt>
                <c:pt idx="630">
                  <c:v>24.828026360271</c:v>
                </c:pt>
                <c:pt idx="631">
                  <c:v>24.813860045362176</c:v>
                </c:pt>
                <c:pt idx="632">
                  <c:v>24.801549019802415</c:v>
                </c:pt>
                <c:pt idx="633">
                  <c:v>24.808405840297599</c:v>
                </c:pt>
                <c:pt idx="634">
                  <c:v>24.80790525938124</c:v>
                </c:pt>
                <c:pt idx="635">
                  <c:v>24.804537352139338</c:v>
                </c:pt>
                <c:pt idx="636">
                  <c:v>24.799453578675823</c:v>
                </c:pt>
                <c:pt idx="637">
                  <c:v>24.790238578910824</c:v>
                </c:pt>
                <c:pt idx="638">
                  <c:v>24.777098990063884</c:v>
                </c:pt>
                <c:pt idx="639">
                  <c:v>24.767658649355511</c:v>
                </c:pt>
                <c:pt idx="640">
                  <c:v>24.770807575518823</c:v>
                </c:pt>
                <c:pt idx="641">
                  <c:v>24.768997470975759</c:v>
                </c:pt>
                <c:pt idx="642">
                  <c:v>24.760735819329646</c:v>
                </c:pt>
                <c:pt idx="643">
                  <c:v>24.753577126292093</c:v>
                </c:pt>
                <c:pt idx="644">
                  <c:v>24.749674966959731</c:v>
                </c:pt>
                <c:pt idx="645">
                  <c:v>24.734371706879681</c:v>
                </c:pt>
                <c:pt idx="646">
                  <c:v>24.726870941345425</c:v>
                </c:pt>
                <c:pt idx="647">
                  <c:v>24.728521876399213</c:v>
                </c:pt>
                <c:pt idx="648">
                  <c:v>24.728022380980093</c:v>
                </c:pt>
                <c:pt idx="649">
                  <c:v>24.723112810385196</c:v>
                </c:pt>
                <c:pt idx="650">
                  <c:v>24.717514937663104</c:v>
                </c:pt>
                <c:pt idx="651">
                  <c:v>24.710039625544905</c:v>
                </c:pt>
                <c:pt idx="652">
                  <c:v>24.696409074026285</c:v>
                </c:pt>
                <c:pt idx="653">
                  <c:v>24.684339438661247</c:v>
                </c:pt>
                <c:pt idx="654">
                  <c:v>24.6870687079495</c:v>
                </c:pt>
                <c:pt idx="655">
                  <c:v>24.686897902978984</c:v>
                </c:pt>
                <c:pt idx="656">
                  <c:v>24.685963598588192</c:v>
                </c:pt>
                <c:pt idx="657">
                  <c:v>24.684334616983968</c:v>
                </c:pt>
                <c:pt idx="658">
                  <c:v>24.674771812051496</c:v>
                </c:pt>
                <c:pt idx="659">
                  <c:v>24.65539962430196</c:v>
                </c:pt>
                <c:pt idx="660">
                  <c:v>24.644230569994587</c:v>
                </c:pt>
                <c:pt idx="661">
                  <c:v>24.651159507339859</c:v>
                </c:pt>
                <c:pt idx="662">
                  <c:v>24.654633301061565</c:v>
                </c:pt>
                <c:pt idx="663">
                  <c:v>24.650266311691645</c:v>
                </c:pt>
                <c:pt idx="664">
                  <c:v>24.64763731813926</c:v>
                </c:pt>
                <c:pt idx="665">
                  <c:v>24.643184330442832</c:v>
                </c:pt>
                <c:pt idx="666">
                  <c:v>24.633843165706679</c:v>
                </c:pt>
                <c:pt idx="667">
                  <c:v>24.628229777893864</c:v>
                </c:pt>
                <c:pt idx="668">
                  <c:v>24.632202701417597</c:v>
                </c:pt>
                <c:pt idx="669">
                  <c:v>24.634499613180843</c:v>
                </c:pt>
                <c:pt idx="670">
                  <c:v>24.630585379105625</c:v>
                </c:pt>
                <c:pt idx="671">
                  <c:v>24.618315595412856</c:v>
                </c:pt>
                <c:pt idx="672">
                  <c:v>24.615435701644088</c:v>
                </c:pt>
                <c:pt idx="673">
                  <c:v>24.610792370494565</c:v>
                </c:pt>
                <c:pt idx="674">
                  <c:v>24.607708183320959</c:v>
                </c:pt>
                <c:pt idx="675">
                  <c:v>24.618437095467254</c:v>
                </c:pt>
                <c:pt idx="676">
                  <c:v>24.62172308575969</c:v>
                </c:pt>
                <c:pt idx="677">
                  <c:v>24.617456028024243</c:v>
                </c:pt>
                <c:pt idx="678">
                  <c:v>24.610404100358629</c:v>
                </c:pt>
                <c:pt idx="679">
                  <c:v>24.606799515770696</c:v>
                </c:pt>
                <c:pt idx="680">
                  <c:v>24.604258412063849</c:v>
                </c:pt>
                <c:pt idx="681">
                  <c:v>24.603441198096426</c:v>
                </c:pt>
                <c:pt idx="682">
                  <c:v>24.613758760032113</c:v>
                </c:pt>
                <c:pt idx="683">
                  <c:v>24.622969368740122</c:v>
                </c:pt>
                <c:pt idx="684">
                  <c:v>24.629997249045203</c:v>
                </c:pt>
                <c:pt idx="685">
                  <c:v>24.633906875795063</c:v>
                </c:pt>
                <c:pt idx="686">
                  <c:v>24.637815105941051</c:v>
                </c:pt>
                <c:pt idx="687">
                  <c:v>24.634589031263303</c:v>
                </c:pt>
                <c:pt idx="688">
                  <c:v>24.635914493133761</c:v>
                </c:pt>
                <c:pt idx="689">
                  <c:v>24.650817706700817</c:v>
                </c:pt>
                <c:pt idx="690">
                  <c:v>24.659382332369514</c:v>
                </c:pt>
                <c:pt idx="691">
                  <c:v>24.660569440758827</c:v>
                </c:pt>
                <c:pt idx="692">
                  <c:v>24.66231903912362</c:v>
                </c:pt>
                <c:pt idx="693">
                  <c:v>24.66290056402687</c:v>
                </c:pt>
                <c:pt idx="694">
                  <c:v>24.659255884939448</c:v>
                </c:pt>
                <c:pt idx="695">
                  <c:v>24.656552100403605</c:v>
                </c:pt>
                <c:pt idx="696">
                  <c:v>24.668359068410279</c:v>
                </c:pt>
                <c:pt idx="697">
                  <c:v>24.678406855335901</c:v>
                </c:pt>
                <c:pt idx="698">
                  <c:v>24.682152114237162</c:v>
                </c:pt>
                <c:pt idx="699">
                  <c:v>24.688228368547392</c:v>
                </c:pt>
                <c:pt idx="700">
                  <c:v>24.690691107893429</c:v>
                </c:pt>
                <c:pt idx="701">
                  <c:v>24.697710432518175</c:v>
                </c:pt>
                <c:pt idx="702">
                  <c:v>24.701365211227234</c:v>
                </c:pt>
                <c:pt idx="703">
                  <c:v>24.708923069199155</c:v>
                </c:pt>
                <c:pt idx="704">
                  <c:v>24.713753842144101</c:v>
                </c:pt>
                <c:pt idx="705">
                  <c:v>24.715633576765576</c:v>
                </c:pt>
                <c:pt idx="706">
                  <c:v>24.71855506622456</c:v>
                </c:pt>
                <c:pt idx="707">
                  <c:v>24.726481610307697</c:v>
                </c:pt>
                <c:pt idx="708">
                  <c:v>24.7349523711896</c:v>
                </c:pt>
                <c:pt idx="709">
                  <c:v>24.737076003967896</c:v>
                </c:pt>
                <c:pt idx="710">
                  <c:v>24.7457110599949</c:v>
                </c:pt>
                <c:pt idx="711">
                  <c:v>24.753765796346705</c:v>
                </c:pt>
                <c:pt idx="712">
                  <c:v>24.754164492151176</c:v>
                </c:pt>
                <c:pt idx="713">
                  <c:v>24.762658228786677</c:v>
                </c:pt>
                <c:pt idx="714">
                  <c:v>24.763546237827732</c:v>
                </c:pt>
                <c:pt idx="715">
                  <c:v>24.75901322865198</c:v>
                </c:pt>
                <c:pt idx="716">
                  <c:v>24.756159254811511</c:v>
                </c:pt>
                <c:pt idx="717">
                  <c:v>24.767497983989138</c:v>
                </c:pt>
                <c:pt idx="718">
                  <c:v>24.775537062282663</c:v>
                </c:pt>
                <c:pt idx="719">
                  <c:v>24.778936094004859</c:v>
                </c:pt>
                <c:pt idx="720">
                  <c:v>24.78067986305539</c:v>
                </c:pt>
                <c:pt idx="721">
                  <c:v>24.785628744782894</c:v>
                </c:pt>
                <c:pt idx="722">
                  <c:v>24.785106818574143</c:v>
                </c:pt>
                <c:pt idx="723">
                  <c:v>24.785693358447883</c:v>
                </c:pt>
                <c:pt idx="724">
                  <c:v>24.7972573164827</c:v>
                </c:pt>
                <c:pt idx="725">
                  <c:v>24.807919662409173</c:v>
                </c:pt>
                <c:pt idx="726">
                  <c:v>24.811295802460243</c:v>
                </c:pt>
                <c:pt idx="727">
                  <c:v>24.81419482354223</c:v>
                </c:pt>
                <c:pt idx="728">
                  <c:v>24.81983603567561</c:v>
                </c:pt>
                <c:pt idx="729">
                  <c:v>24.817354477729527</c:v>
                </c:pt>
                <c:pt idx="730">
                  <c:v>24.820456156002351</c:v>
                </c:pt>
                <c:pt idx="731">
                  <c:v>24.834803344219516</c:v>
                </c:pt>
                <c:pt idx="732">
                  <c:v>24.841090377290946</c:v>
                </c:pt>
                <c:pt idx="733">
                  <c:v>24.845713204644682</c:v>
                </c:pt>
                <c:pt idx="734">
                  <c:v>24.849484090848822</c:v>
                </c:pt>
                <c:pt idx="735">
                  <c:v>24.852428349034472</c:v>
                </c:pt>
                <c:pt idx="736">
                  <c:v>24.846569640180675</c:v>
                </c:pt>
                <c:pt idx="737">
                  <c:v>24.842758492725054</c:v>
                </c:pt>
                <c:pt idx="738">
                  <c:v>24.847470512514601</c:v>
                </c:pt>
                <c:pt idx="739">
                  <c:v>24.851002400514993</c:v>
                </c:pt>
                <c:pt idx="740">
                  <c:v>24.850076719302706</c:v>
                </c:pt>
                <c:pt idx="741">
                  <c:v>24.850531615240783</c:v>
                </c:pt>
                <c:pt idx="742">
                  <c:v>24.85237417141569</c:v>
                </c:pt>
                <c:pt idx="743">
                  <c:v>24.838657384499456</c:v>
                </c:pt>
                <c:pt idx="744">
                  <c:v>24.832187276063998</c:v>
                </c:pt>
                <c:pt idx="745">
                  <c:v>24.838810968640644</c:v>
                </c:pt>
                <c:pt idx="746">
                  <c:v>24.841985159885638</c:v>
                </c:pt>
                <c:pt idx="747">
                  <c:v>24.838376156363591</c:v>
                </c:pt>
                <c:pt idx="748">
                  <c:v>24.835111610658679</c:v>
                </c:pt>
                <c:pt idx="749">
                  <c:v>24.832275505531676</c:v>
                </c:pt>
                <c:pt idx="750">
                  <c:v>24.823581097290383</c:v>
                </c:pt>
                <c:pt idx="751">
                  <c:v>24.814952405234799</c:v>
                </c:pt>
                <c:pt idx="752">
                  <c:v>24.818568484843432</c:v>
                </c:pt>
                <c:pt idx="753">
                  <c:v>24.822394512106104</c:v>
                </c:pt>
                <c:pt idx="754">
                  <c:v>24.818216054815665</c:v>
                </c:pt>
                <c:pt idx="755">
                  <c:v>24.811264754286157</c:v>
                </c:pt>
                <c:pt idx="756">
                  <c:v>24.806101911107199</c:v>
                </c:pt>
                <c:pt idx="757">
                  <c:v>24.800061258548062</c:v>
                </c:pt>
                <c:pt idx="758">
                  <c:v>24.791001165252275</c:v>
                </c:pt>
                <c:pt idx="759">
                  <c:v>24.793055266334122</c:v>
                </c:pt>
                <c:pt idx="760">
                  <c:v>24.792435887445137</c:v>
                </c:pt>
                <c:pt idx="761">
                  <c:v>24.787640101801699</c:v>
                </c:pt>
                <c:pt idx="762">
                  <c:v>24.783928786160864</c:v>
                </c:pt>
                <c:pt idx="763">
                  <c:v>24.781766298416848</c:v>
                </c:pt>
                <c:pt idx="764">
                  <c:v>24.769584963759641</c:v>
                </c:pt>
                <c:pt idx="765">
                  <c:v>24.760466390645199</c:v>
                </c:pt>
                <c:pt idx="766">
                  <c:v>24.765215031504773</c:v>
                </c:pt>
                <c:pt idx="767">
                  <c:v>24.767335728124845</c:v>
                </c:pt>
                <c:pt idx="768">
                  <c:v>24.762956649501746</c:v>
                </c:pt>
                <c:pt idx="769">
                  <c:v>24.761102631290168</c:v>
                </c:pt>
                <c:pt idx="770">
                  <c:v>24.758049781440818</c:v>
                </c:pt>
                <c:pt idx="771">
                  <c:v>24.74737342984016</c:v>
                </c:pt>
                <c:pt idx="772">
                  <c:v>24.738842263922574</c:v>
                </c:pt>
                <c:pt idx="773">
                  <c:v>24.747241265247396</c:v>
                </c:pt>
                <c:pt idx="774">
                  <c:v>24.748459108553419</c:v>
                </c:pt>
                <c:pt idx="775">
                  <c:v>24.744692369781458</c:v>
                </c:pt>
                <c:pt idx="776">
                  <c:v>24.741679992499574</c:v>
                </c:pt>
                <c:pt idx="777">
                  <c:v>24.737745811869292</c:v>
                </c:pt>
                <c:pt idx="778">
                  <c:v>24.724701496190004</c:v>
                </c:pt>
                <c:pt idx="779">
                  <c:v>24.714911326940317</c:v>
                </c:pt>
                <c:pt idx="780">
                  <c:v>24.719675395783689</c:v>
                </c:pt>
                <c:pt idx="781">
                  <c:v>24.722668071268231</c:v>
                </c:pt>
                <c:pt idx="782">
                  <c:v>24.716984776723365</c:v>
                </c:pt>
                <c:pt idx="783">
                  <c:v>24.714034113164558</c:v>
                </c:pt>
                <c:pt idx="784">
                  <c:v>24.711649291344074</c:v>
                </c:pt>
                <c:pt idx="785">
                  <c:v>24.704915183543307</c:v>
                </c:pt>
                <c:pt idx="786">
                  <c:v>24.698715837421439</c:v>
                </c:pt>
                <c:pt idx="787">
                  <c:v>24.702401765005824</c:v>
                </c:pt>
                <c:pt idx="788">
                  <c:v>24.706920389408396</c:v>
                </c:pt>
                <c:pt idx="789">
                  <c:v>24.704372199512537</c:v>
                </c:pt>
                <c:pt idx="790">
                  <c:v>24.703616728628447</c:v>
                </c:pt>
                <c:pt idx="791">
                  <c:v>24.698986854831652</c:v>
                </c:pt>
                <c:pt idx="792">
                  <c:v>24.688584704242665</c:v>
                </c:pt>
                <c:pt idx="793">
                  <c:v>24.681522864579705</c:v>
                </c:pt>
                <c:pt idx="794">
                  <c:v>24.690053708001379</c:v>
                </c:pt>
                <c:pt idx="795">
                  <c:v>24.693666995130215</c:v>
                </c:pt>
                <c:pt idx="796">
                  <c:v>24.693242310060047</c:v>
                </c:pt>
                <c:pt idx="797">
                  <c:v>24.695143583504997</c:v>
                </c:pt>
                <c:pt idx="798">
                  <c:v>24.697598396241574</c:v>
                </c:pt>
                <c:pt idx="799">
                  <c:v>24.687924859519377</c:v>
                </c:pt>
                <c:pt idx="800">
                  <c:v>24.684555133753381</c:v>
                </c:pt>
                <c:pt idx="801">
                  <c:v>24.691283848289451</c:v>
                </c:pt>
                <c:pt idx="802">
                  <c:v>24.693140463762063</c:v>
                </c:pt>
                <c:pt idx="803">
                  <c:v>24.689257738961498</c:v>
                </c:pt>
                <c:pt idx="804">
                  <c:v>24.688110299817438</c:v>
                </c:pt>
                <c:pt idx="805">
                  <c:v>24.688996385712933</c:v>
                </c:pt>
                <c:pt idx="806">
                  <c:v>24.681519985177395</c:v>
                </c:pt>
                <c:pt idx="807">
                  <c:v>24.675532461006526</c:v>
                </c:pt>
                <c:pt idx="808">
                  <c:v>24.687234538427532</c:v>
                </c:pt>
                <c:pt idx="809">
                  <c:v>24.692791004363112</c:v>
                </c:pt>
                <c:pt idx="810">
                  <c:v>24.697367869875443</c:v>
                </c:pt>
                <c:pt idx="811">
                  <c:v>24.701286412804784</c:v>
                </c:pt>
                <c:pt idx="812">
                  <c:v>24.702035651090011</c:v>
                </c:pt>
                <c:pt idx="813">
                  <c:v>24.693901198900797</c:v>
                </c:pt>
                <c:pt idx="814">
                  <c:v>24.690286014925839</c:v>
                </c:pt>
                <c:pt idx="815">
                  <c:v>24.701730250819711</c:v>
                </c:pt>
                <c:pt idx="816">
                  <c:v>24.709610539062908</c:v>
                </c:pt>
                <c:pt idx="817">
                  <c:v>24.709038418833536</c:v>
                </c:pt>
                <c:pt idx="818">
                  <c:v>24.714035500804904</c:v>
                </c:pt>
                <c:pt idx="819">
                  <c:v>24.716520814063703</c:v>
                </c:pt>
                <c:pt idx="820">
                  <c:v>24.709490164020565</c:v>
                </c:pt>
                <c:pt idx="821">
                  <c:v>24.707834888400022</c:v>
                </c:pt>
                <c:pt idx="822">
                  <c:v>24.721747001886616</c:v>
                </c:pt>
                <c:pt idx="823">
                  <c:v>24.727413635606851</c:v>
                </c:pt>
                <c:pt idx="824">
                  <c:v>24.731247494291647</c:v>
                </c:pt>
                <c:pt idx="825">
                  <c:v>24.736559977315814</c:v>
                </c:pt>
                <c:pt idx="826">
                  <c:v>24.737656990147528</c:v>
                </c:pt>
                <c:pt idx="827">
                  <c:v>24.7283892370621</c:v>
                </c:pt>
                <c:pt idx="828">
                  <c:v>24.722924750229282</c:v>
                </c:pt>
                <c:pt idx="829">
                  <c:v>24.737357969179051</c:v>
                </c:pt>
                <c:pt idx="830">
                  <c:v>24.744339865326218</c:v>
                </c:pt>
                <c:pt idx="831">
                  <c:v>24.751997607648391</c:v>
                </c:pt>
                <c:pt idx="832">
                  <c:v>24.760060336381184</c:v>
                </c:pt>
                <c:pt idx="833">
                  <c:v>24.764762601435699</c:v>
                </c:pt>
                <c:pt idx="834">
                  <c:v>24.755879627725449</c:v>
                </c:pt>
                <c:pt idx="835">
                  <c:v>24.74832255551874</c:v>
                </c:pt>
                <c:pt idx="836">
                  <c:v>24.7572546744886</c:v>
                </c:pt>
                <c:pt idx="837">
                  <c:v>24.764754330190108</c:v>
                </c:pt>
                <c:pt idx="838">
                  <c:v>24.769667289167437</c:v>
                </c:pt>
                <c:pt idx="839">
                  <c:v>24.771921197415445</c:v>
                </c:pt>
                <c:pt idx="840">
                  <c:v>24.766682338842116</c:v>
                </c:pt>
                <c:pt idx="841">
                  <c:v>24.75545464990828</c:v>
                </c:pt>
                <c:pt idx="842">
                  <c:v>24.763619682724357</c:v>
                </c:pt>
                <c:pt idx="843">
                  <c:v>24.783916954260434</c:v>
                </c:pt>
                <c:pt idx="844">
                  <c:v>24.799958276799021</c:v>
                </c:pt>
                <c:pt idx="845">
                  <c:v>24.794999232865376</c:v>
                </c:pt>
                <c:pt idx="846">
                  <c:v>24.792711575480727</c:v>
                </c:pt>
                <c:pt idx="847">
                  <c:v>24.788080615572589</c:v>
                </c:pt>
                <c:pt idx="848">
                  <c:v>24.772004591172056</c:v>
                </c:pt>
                <c:pt idx="849">
                  <c:v>24.756485349819762</c:v>
                </c:pt>
                <c:pt idx="850">
                  <c:v>24.761700330015366</c:v>
                </c:pt>
                <c:pt idx="851">
                  <c:v>24.75866094304709</c:v>
                </c:pt>
                <c:pt idx="852">
                  <c:v>24.750085606454366</c:v>
                </c:pt>
                <c:pt idx="853">
                  <c:v>24.74873892078087</c:v>
                </c:pt>
                <c:pt idx="854">
                  <c:v>24.743687571403676</c:v>
                </c:pt>
                <c:pt idx="855">
                  <c:v>24.727552027128581</c:v>
                </c:pt>
                <c:pt idx="856">
                  <c:v>24.720373252084897</c:v>
                </c:pt>
                <c:pt idx="857">
                  <c:v>24.72340841064856</c:v>
                </c:pt>
                <c:pt idx="858">
                  <c:v>24.721945771600854</c:v>
                </c:pt>
                <c:pt idx="859">
                  <c:v>24.712632346705274</c:v>
                </c:pt>
                <c:pt idx="860">
                  <c:v>24.708045476614892</c:v>
                </c:pt>
                <c:pt idx="861">
                  <c:v>24.698030247188505</c:v>
                </c:pt>
                <c:pt idx="862">
                  <c:v>24.680881928823776</c:v>
                </c:pt>
                <c:pt idx="863">
                  <c:v>24.66503326316862</c:v>
                </c:pt>
                <c:pt idx="864">
                  <c:v>24.673366703865632</c:v>
                </c:pt>
                <c:pt idx="865">
                  <c:v>24.674489898564893</c:v>
                </c:pt>
                <c:pt idx="866">
                  <c:v>24.669418128343967</c:v>
                </c:pt>
                <c:pt idx="867">
                  <c:v>24.667956993824824</c:v>
                </c:pt>
                <c:pt idx="868">
                  <c:v>24.656408727913423</c:v>
                </c:pt>
                <c:pt idx="869">
                  <c:v>24.640141922823599</c:v>
                </c:pt>
                <c:pt idx="870">
                  <c:v>24.628497021966925</c:v>
                </c:pt>
                <c:pt idx="871">
                  <c:v>24.635018710359439</c:v>
                </c:pt>
                <c:pt idx="872">
                  <c:v>24.624553847319049</c:v>
                </c:pt>
                <c:pt idx="873">
                  <c:v>24.61277346101145</c:v>
                </c:pt>
                <c:pt idx="874">
                  <c:v>24.602178627648982</c:v>
                </c:pt>
                <c:pt idx="875">
                  <c:v>24.600091843923195</c:v>
                </c:pt>
                <c:pt idx="876">
                  <c:v>24.592888277494286</c:v>
                </c:pt>
                <c:pt idx="877">
                  <c:v>24.586931886420494</c:v>
                </c:pt>
                <c:pt idx="878">
                  <c:v>24.596870165987653</c:v>
                </c:pt>
                <c:pt idx="879">
                  <c:v>24.609099894998529</c:v>
                </c:pt>
                <c:pt idx="880">
                  <c:v>24.611000060703418</c:v>
                </c:pt>
                <c:pt idx="881">
                  <c:v>24.61771991866631</c:v>
                </c:pt>
                <c:pt idx="882">
                  <c:v>24.623767451217091</c:v>
                </c:pt>
                <c:pt idx="883">
                  <c:v>24.618032908236913</c:v>
                </c:pt>
                <c:pt idx="884">
                  <c:v>24.611267720861463</c:v>
                </c:pt>
                <c:pt idx="885">
                  <c:v>24.624770615176892</c:v>
                </c:pt>
                <c:pt idx="886">
                  <c:v>24.629267671671876</c:v>
                </c:pt>
                <c:pt idx="887">
                  <c:v>24.630952339216773</c:v>
                </c:pt>
                <c:pt idx="888">
                  <c:v>24.633965464522404</c:v>
                </c:pt>
                <c:pt idx="889">
                  <c:v>24.635322227459849</c:v>
                </c:pt>
                <c:pt idx="890">
                  <c:v>24.625869354656242</c:v>
                </c:pt>
                <c:pt idx="891">
                  <c:v>24.617446027792386</c:v>
                </c:pt>
                <c:pt idx="892">
                  <c:v>24.62935884126</c:v>
                </c:pt>
                <c:pt idx="893">
                  <c:v>24.636879040453657</c:v>
                </c:pt>
                <c:pt idx="894">
                  <c:v>24.640054890687225</c:v>
                </c:pt>
                <c:pt idx="895">
                  <c:v>24.644437639232404</c:v>
                </c:pt>
                <c:pt idx="896">
                  <c:v>24.647966946327688</c:v>
                </c:pt>
                <c:pt idx="897">
                  <c:v>24.640993845872245</c:v>
                </c:pt>
                <c:pt idx="898">
                  <c:v>24.639046587790482</c:v>
                </c:pt>
                <c:pt idx="899">
                  <c:v>24.657383331593586</c:v>
                </c:pt>
                <c:pt idx="900">
                  <c:v>24.672116581649792</c:v>
                </c:pt>
                <c:pt idx="901">
                  <c:v>24.674024091150031</c:v>
                </c:pt>
                <c:pt idx="902">
                  <c:v>24.67799414614684</c:v>
                </c:pt>
                <c:pt idx="903">
                  <c:v>24.678779370177004</c:v>
                </c:pt>
                <c:pt idx="904">
                  <c:v>24.670247538918399</c:v>
                </c:pt>
                <c:pt idx="905">
                  <c:v>24.671032316716563</c:v>
                </c:pt>
                <c:pt idx="906">
                  <c:v>24.685949201072493</c:v>
                </c:pt>
                <c:pt idx="907">
                  <c:v>24.695040149453739</c:v>
                </c:pt>
                <c:pt idx="908">
                  <c:v>24.694169280608836</c:v>
                </c:pt>
                <c:pt idx="909">
                  <c:v>24.696821621591432</c:v>
                </c:pt>
                <c:pt idx="910">
                  <c:v>24.697947745099384</c:v>
                </c:pt>
                <c:pt idx="911">
                  <c:v>24.691632243491746</c:v>
                </c:pt>
                <c:pt idx="912">
                  <c:v>24.687858900273497</c:v>
                </c:pt>
                <c:pt idx="913">
                  <c:v>24.697605376227621</c:v>
                </c:pt>
                <c:pt idx="914">
                  <c:v>24.705523741858279</c:v>
                </c:pt>
                <c:pt idx="915">
                  <c:v>24.704975682925365</c:v>
                </c:pt>
                <c:pt idx="916">
                  <c:v>24.705363696934096</c:v>
                </c:pt>
                <c:pt idx="917">
                  <c:v>24.707285530773028</c:v>
                </c:pt>
                <c:pt idx="918">
                  <c:v>24.703242428702453</c:v>
                </c:pt>
                <c:pt idx="919">
                  <c:v>24.698950482549222</c:v>
                </c:pt>
                <c:pt idx="920">
                  <c:v>24.712216223553085</c:v>
                </c:pt>
                <c:pt idx="921">
                  <c:v>24.722950816832991</c:v>
                </c:pt>
                <c:pt idx="922">
                  <c:v>24.724956882918775</c:v>
                </c:pt>
                <c:pt idx="923">
                  <c:v>24.73367918471417</c:v>
                </c:pt>
                <c:pt idx="924">
                  <c:v>24.730889053636922</c:v>
                </c:pt>
                <c:pt idx="925">
                  <c:v>24.721957404192487</c:v>
                </c:pt>
                <c:pt idx="926">
                  <c:v>24.71807610437876</c:v>
                </c:pt>
                <c:pt idx="927">
                  <c:v>24.725636072733131</c:v>
                </c:pt>
                <c:pt idx="928">
                  <c:v>24.731399518804491</c:v>
                </c:pt>
                <c:pt idx="929">
                  <c:v>24.721785062912211</c:v>
                </c:pt>
                <c:pt idx="930">
                  <c:v>24.717068562663876</c:v>
                </c:pt>
                <c:pt idx="931">
                  <c:v>24.718572362964075</c:v>
                </c:pt>
                <c:pt idx="932">
                  <c:v>24.712381903052773</c:v>
                </c:pt>
                <c:pt idx="933">
                  <c:v>24.700007477885503</c:v>
                </c:pt>
                <c:pt idx="934">
                  <c:v>24.705076758730211</c:v>
                </c:pt>
                <c:pt idx="935">
                  <c:v>24.70454888626195</c:v>
                </c:pt>
                <c:pt idx="936">
                  <c:v>24.688200174505589</c:v>
                </c:pt>
                <c:pt idx="937">
                  <c:v>24.681502374835382</c:v>
                </c:pt>
                <c:pt idx="938">
                  <c:v>24.675049949744839</c:v>
                </c:pt>
                <c:pt idx="939">
                  <c:v>24.657382492085539</c:v>
                </c:pt>
                <c:pt idx="940">
                  <c:v>24.647405604087318</c:v>
                </c:pt>
                <c:pt idx="941">
                  <c:v>24.653078126662628</c:v>
                </c:pt>
                <c:pt idx="942">
                  <c:v>24.64939719441351</c:v>
                </c:pt>
                <c:pt idx="943">
                  <c:v>24.642851075229242</c:v>
                </c:pt>
                <c:pt idx="944">
                  <c:v>24.641765313496936</c:v>
                </c:pt>
                <c:pt idx="945">
                  <c:v>24.633020413447248</c:v>
                </c:pt>
                <c:pt idx="946">
                  <c:v>24.622848676347878</c:v>
                </c:pt>
                <c:pt idx="947">
                  <c:v>24.616633513953865</c:v>
                </c:pt>
                <c:pt idx="948">
                  <c:v>24.622688055203362</c:v>
                </c:pt>
                <c:pt idx="949">
                  <c:v>24.628833847240834</c:v>
                </c:pt>
                <c:pt idx="950">
                  <c:v>24.627420185075167</c:v>
                </c:pt>
                <c:pt idx="951">
                  <c:v>24.629707522305743</c:v>
                </c:pt>
                <c:pt idx="952">
                  <c:v>24.629133123135297</c:v>
                </c:pt>
                <c:pt idx="953">
                  <c:v>24.617248067185358</c:v>
                </c:pt>
                <c:pt idx="954">
                  <c:v>24.618627484394018</c:v>
                </c:pt>
                <c:pt idx="955">
                  <c:v>24.6329400505564</c:v>
                </c:pt>
                <c:pt idx="956">
                  <c:v>24.638804362506406</c:v>
                </c:pt>
                <c:pt idx="957">
                  <c:v>24.642275047267077</c:v>
                </c:pt>
                <c:pt idx="958">
                  <c:v>24.645351435565793</c:v>
                </c:pt>
                <c:pt idx="959">
                  <c:v>24.653628920351728</c:v>
                </c:pt>
                <c:pt idx="960">
                  <c:v>24.65763346942645</c:v>
                </c:pt>
                <c:pt idx="961">
                  <c:v>24.651120646801065</c:v>
                </c:pt>
                <c:pt idx="962">
                  <c:v>24.661679413053406</c:v>
                </c:pt>
                <c:pt idx="963">
                  <c:v>24.678072415624563</c:v>
                </c:pt>
                <c:pt idx="964">
                  <c:v>24.685368524415804</c:v>
                </c:pt>
                <c:pt idx="965">
                  <c:v>24.703245035314417</c:v>
                </c:pt>
                <c:pt idx="966">
                  <c:v>24.72869880339174</c:v>
                </c:pt>
                <c:pt idx="967">
                  <c:v>24.753704920800047</c:v>
                </c:pt>
                <c:pt idx="968">
                  <c:v>24.776693900984071</c:v>
                </c:pt>
                <c:pt idx="969">
                  <c:v>24.811019670958281</c:v>
                </c:pt>
                <c:pt idx="970">
                  <c:v>24.838641334899066</c:v>
                </c:pt>
                <c:pt idx="971">
                  <c:v>24.858758261456629</c:v>
                </c:pt>
                <c:pt idx="972">
                  <c:v>24.880594160675102</c:v>
                </c:pt>
                <c:pt idx="973">
                  <c:v>24.900880377105146</c:v>
                </c:pt>
                <c:pt idx="974">
                  <c:v>24.915613899074213</c:v>
                </c:pt>
                <c:pt idx="975">
                  <c:v>24.942965954176778</c:v>
                </c:pt>
                <c:pt idx="976">
                  <c:v>24.966727781065703</c:v>
                </c:pt>
                <c:pt idx="977">
                  <c:v>24.989122313034251</c:v>
                </c:pt>
                <c:pt idx="978">
                  <c:v>25.004791170415608</c:v>
                </c:pt>
                <c:pt idx="979">
                  <c:v>25.015524740281037</c:v>
                </c:pt>
                <c:pt idx="980">
                  <c:v>25.026045569739196</c:v>
                </c:pt>
                <c:pt idx="981">
                  <c:v>25.025025502546384</c:v>
                </c:pt>
                <c:pt idx="982">
                  <c:v>25.034360880513674</c:v>
                </c:pt>
                <c:pt idx="983">
                  <c:v>25.054013390278385</c:v>
                </c:pt>
                <c:pt idx="984">
                  <c:v>25.066966628540605</c:v>
                </c:pt>
                <c:pt idx="985">
                  <c:v>25.075257172181196</c:v>
                </c:pt>
                <c:pt idx="986">
                  <c:v>25.085518921055328</c:v>
                </c:pt>
                <c:pt idx="987">
                  <c:v>25.102069844251012</c:v>
                </c:pt>
                <c:pt idx="988">
                  <c:v>25.114117545122923</c:v>
                </c:pt>
                <c:pt idx="989">
                  <c:v>25.12675193317996</c:v>
                </c:pt>
                <c:pt idx="990">
                  <c:v>25.142916941630311</c:v>
                </c:pt>
                <c:pt idx="991">
                  <c:v>25.164983185791066</c:v>
                </c:pt>
                <c:pt idx="992">
                  <c:v>25.18358377277935</c:v>
                </c:pt>
                <c:pt idx="993">
                  <c:v>25.199128526015194</c:v>
                </c:pt>
                <c:pt idx="994">
                  <c:v>25.217350939856175</c:v>
                </c:pt>
                <c:pt idx="995">
                  <c:v>25.221862998034542</c:v>
                </c:pt>
                <c:pt idx="996">
                  <c:v>25.221082741460137</c:v>
                </c:pt>
                <c:pt idx="997">
                  <c:v>25.220560624673674</c:v>
                </c:pt>
                <c:pt idx="998">
                  <c:v>25.222682180436642</c:v>
                </c:pt>
                <c:pt idx="999">
                  <c:v>25.224084871882368</c:v>
                </c:pt>
                <c:pt idx="1000">
                  <c:v>25.232683049051236</c:v>
                </c:pt>
                <c:pt idx="1001">
                  <c:v>25.237694052171932</c:v>
                </c:pt>
                <c:pt idx="1002">
                  <c:v>25.237901554187214</c:v>
                </c:pt>
                <c:pt idx="1003">
                  <c:v>25.237873804413702</c:v>
                </c:pt>
                <c:pt idx="1004">
                  <c:v>25.247095345847569</c:v>
                </c:pt>
                <c:pt idx="1005">
                  <c:v>25.250263599071456</c:v>
                </c:pt>
                <c:pt idx="1006">
                  <c:v>25.254541460107205</c:v>
                </c:pt>
                <c:pt idx="1007">
                  <c:v>25.263249085619996</c:v>
                </c:pt>
                <c:pt idx="1008">
                  <c:v>25.269359073301462</c:v>
                </c:pt>
                <c:pt idx="1009">
                  <c:v>25.280527030620178</c:v>
                </c:pt>
                <c:pt idx="1010">
                  <c:v>25.296340220515344</c:v>
                </c:pt>
                <c:pt idx="1011">
                  <c:v>25.318827772299663</c:v>
                </c:pt>
                <c:pt idx="1012">
                  <c:v>25.334082204962165</c:v>
                </c:pt>
                <c:pt idx="1013">
                  <c:v>25.3504085794081</c:v>
                </c:pt>
                <c:pt idx="1014">
                  <c:v>25.365293368069594</c:v>
                </c:pt>
                <c:pt idx="1015">
                  <c:v>25.382297234868478</c:v>
                </c:pt>
                <c:pt idx="1016">
                  <c:v>25.400997267107087</c:v>
                </c:pt>
                <c:pt idx="1017">
                  <c:v>25.412212430325546</c:v>
                </c:pt>
                <c:pt idx="1018">
                  <c:v>25.430625282334447</c:v>
                </c:pt>
                <c:pt idx="1019">
                  <c:v>25.447835901259097</c:v>
                </c:pt>
                <c:pt idx="1020">
                  <c:v>25.465603246057331</c:v>
                </c:pt>
                <c:pt idx="1021">
                  <c:v>25.480051236500259</c:v>
                </c:pt>
                <c:pt idx="1022">
                  <c:v>25.486438566600057</c:v>
                </c:pt>
                <c:pt idx="1023">
                  <c:v>25.496326412733787</c:v>
                </c:pt>
                <c:pt idx="1024">
                  <c:v>25.503503980998069</c:v>
                </c:pt>
                <c:pt idx="1025">
                  <c:v>25.521580940999666</c:v>
                </c:pt>
                <c:pt idx="1026">
                  <c:v>25.544646933802561</c:v>
                </c:pt>
                <c:pt idx="1027">
                  <c:v>25.562138670120113</c:v>
                </c:pt>
                <c:pt idx="1028">
                  <c:v>25.581310927970968</c:v>
                </c:pt>
                <c:pt idx="1029">
                  <c:v>25.598184526133046</c:v>
                </c:pt>
                <c:pt idx="1030">
                  <c:v>25.606664832639289</c:v>
                </c:pt>
                <c:pt idx="1031">
                  <c:v>25.61889205353576</c:v>
                </c:pt>
                <c:pt idx="1032">
                  <c:v>25.63637118941438</c:v>
                </c:pt>
                <c:pt idx="1033">
                  <c:v>25.658785524802454</c:v>
                </c:pt>
                <c:pt idx="1034">
                  <c:v>25.671200325304518</c:v>
                </c:pt>
                <c:pt idx="1035">
                  <c:v>25.68448327288597</c:v>
                </c:pt>
                <c:pt idx="1036">
                  <c:v>25.698510225832699</c:v>
                </c:pt>
                <c:pt idx="1037">
                  <c:v>25.706410560366315</c:v>
                </c:pt>
                <c:pt idx="1038">
                  <c:v>25.716847006887043</c:v>
                </c:pt>
                <c:pt idx="1039">
                  <c:v>25.730669594457392</c:v>
                </c:pt>
                <c:pt idx="1040">
                  <c:v>25.737229352725638</c:v>
                </c:pt>
                <c:pt idx="1041">
                  <c:v>25.74708563647512</c:v>
                </c:pt>
                <c:pt idx="1042">
                  <c:v>25.750542438165624</c:v>
                </c:pt>
                <c:pt idx="1043">
                  <c:v>25.749527670645254</c:v>
                </c:pt>
                <c:pt idx="1044">
                  <c:v>25.755312620544466</c:v>
                </c:pt>
                <c:pt idx="1045">
                  <c:v>25.757581333485462</c:v>
                </c:pt>
                <c:pt idx="1046">
                  <c:v>25.762548455332322</c:v>
                </c:pt>
                <c:pt idx="1047">
                  <c:v>25.764274924425916</c:v>
                </c:pt>
                <c:pt idx="1048">
                  <c:v>25.764972481818386</c:v>
                </c:pt>
                <c:pt idx="1049">
                  <c:v>25.765494774495011</c:v>
                </c:pt>
                <c:pt idx="1050">
                  <c:v>25.769351427507026</c:v>
                </c:pt>
                <c:pt idx="1051">
                  <c:v>25.774801900008139</c:v>
                </c:pt>
                <c:pt idx="1052">
                  <c:v>25.780463603307837</c:v>
                </c:pt>
                <c:pt idx="1053">
                  <c:v>25.78631109408246</c:v>
                </c:pt>
                <c:pt idx="1054">
                  <c:v>25.795881857937093</c:v>
                </c:pt>
                <c:pt idx="1055">
                  <c:v>25.796816476976108</c:v>
                </c:pt>
                <c:pt idx="1056">
                  <c:v>25.791083674942701</c:v>
                </c:pt>
                <c:pt idx="1057">
                  <c:v>25.789806023029115</c:v>
                </c:pt>
                <c:pt idx="1058">
                  <c:v>25.784471129657916</c:v>
                </c:pt>
                <c:pt idx="1059">
                  <c:v>25.781776841623667</c:v>
                </c:pt>
                <c:pt idx="1060">
                  <c:v>25.778001579051775</c:v>
                </c:pt>
                <c:pt idx="1061">
                  <c:v>25.771154414185688</c:v>
                </c:pt>
                <c:pt idx="1062">
                  <c:v>25.771806787310389</c:v>
                </c:pt>
                <c:pt idx="1063">
                  <c:v>25.764290674033855</c:v>
                </c:pt>
                <c:pt idx="1064">
                  <c:v>25.760205578919944</c:v>
                </c:pt>
                <c:pt idx="1065">
                  <c:v>25.75085574851942</c:v>
                </c:pt>
                <c:pt idx="1066">
                  <c:v>25.744548234486864</c:v>
                </c:pt>
                <c:pt idx="1067">
                  <c:v>25.742677560646165</c:v>
                </c:pt>
                <c:pt idx="1068">
                  <c:v>25.739944299866416</c:v>
                </c:pt>
                <c:pt idx="1069">
                  <c:v>25.735128341278113</c:v>
                </c:pt>
                <c:pt idx="1070">
                  <c:v>25.729771452400065</c:v>
                </c:pt>
                <c:pt idx="1071">
                  <c:v>25.724147483956173</c:v>
                </c:pt>
                <c:pt idx="1072">
                  <c:v>25.718270394418099</c:v>
                </c:pt>
                <c:pt idx="1073">
                  <c:v>25.712627930263707</c:v>
                </c:pt>
                <c:pt idx="1074">
                  <c:v>25.701115994740505</c:v>
                </c:pt>
                <c:pt idx="1075">
                  <c:v>25.692991957105541</c:v>
                </c:pt>
                <c:pt idx="1076">
                  <c:v>25.677424196087721</c:v>
                </c:pt>
                <c:pt idx="1077">
                  <c:v>25.669657755242</c:v>
                </c:pt>
                <c:pt idx="1078">
                  <c:v>25.66081654247148</c:v>
                </c:pt>
                <c:pt idx="1079">
                  <c:v>25.648885529761237</c:v>
                </c:pt>
                <c:pt idx="1080">
                  <c:v>25.629625344306376</c:v>
                </c:pt>
                <c:pt idx="1081">
                  <c:v>25.616670008774399</c:v>
                </c:pt>
                <c:pt idx="1082">
                  <c:v>25.602292190707736</c:v>
                </c:pt>
                <c:pt idx="1083">
                  <c:v>25.588074839010154</c:v>
                </c:pt>
                <c:pt idx="1084">
                  <c:v>25.566224200161496</c:v>
                </c:pt>
                <c:pt idx="1085">
                  <c:v>25.549749847739488</c:v>
                </c:pt>
                <c:pt idx="1086">
                  <c:v>25.522710078658552</c:v>
                </c:pt>
                <c:pt idx="1087">
                  <c:v>25.494172050346627</c:v>
                </c:pt>
                <c:pt idx="1088">
                  <c:v>25.479304976854813</c:v>
                </c:pt>
                <c:pt idx="1089">
                  <c:v>25.467715963413244</c:v>
                </c:pt>
                <c:pt idx="1090">
                  <c:v>25.455032601431213</c:v>
                </c:pt>
                <c:pt idx="1091">
                  <c:v>25.446791316633757</c:v>
                </c:pt>
                <c:pt idx="1092">
                  <c:v>25.429691810376397</c:v>
                </c:pt>
                <c:pt idx="1093">
                  <c:v>25.414040980681232</c:v>
                </c:pt>
                <c:pt idx="1094">
                  <c:v>25.398304393842118</c:v>
                </c:pt>
                <c:pt idx="1095">
                  <c:v>25.388173479293108</c:v>
                </c:pt>
                <c:pt idx="1096">
                  <c:v>25.384008843204203</c:v>
                </c:pt>
                <c:pt idx="1097">
                  <c:v>25.375700065024866</c:v>
                </c:pt>
                <c:pt idx="1098">
                  <c:v>25.363258254339328</c:v>
                </c:pt>
                <c:pt idx="1099">
                  <c:v>25.352063118780652</c:v>
                </c:pt>
                <c:pt idx="1100">
                  <c:v>25.34450541619082</c:v>
                </c:pt>
                <c:pt idx="1101">
                  <c:v>25.319447093370094</c:v>
                </c:pt>
                <c:pt idx="1102">
                  <c:v>25.305385135897886</c:v>
                </c:pt>
                <c:pt idx="1103">
                  <c:v>25.295817592822321</c:v>
                </c:pt>
                <c:pt idx="1104">
                  <c:v>25.293893322106261</c:v>
                </c:pt>
                <c:pt idx="1105">
                  <c:v>25.291315417884512</c:v>
                </c:pt>
                <c:pt idx="1106">
                  <c:v>25.288757327694235</c:v>
                </c:pt>
                <c:pt idx="1107">
                  <c:v>25.282771102749386</c:v>
                </c:pt>
                <c:pt idx="1108">
                  <c:v>25.272420026730504</c:v>
                </c:pt>
                <c:pt idx="1109">
                  <c:v>25.266456415625537</c:v>
                </c:pt>
                <c:pt idx="1110">
                  <c:v>25.265070013983973</c:v>
                </c:pt>
                <c:pt idx="1111">
                  <c:v>25.255183021314785</c:v>
                </c:pt>
                <c:pt idx="1112">
                  <c:v>25.25006892320658</c:v>
                </c:pt>
                <c:pt idx="1113">
                  <c:v>25.241935759619949</c:v>
                </c:pt>
                <c:pt idx="1114">
                  <c:v>25.237639703379969</c:v>
                </c:pt>
                <c:pt idx="1115">
                  <c:v>25.227962337642502</c:v>
                </c:pt>
                <c:pt idx="1116">
                  <c:v>25.234651966377811</c:v>
                </c:pt>
                <c:pt idx="1117">
                  <c:v>25.239912701084236</c:v>
                </c:pt>
                <c:pt idx="1118">
                  <c:v>25.234366174244254</c:v>
                </c:pt>
                <c:pt idx="1119">
                  <c:v>25.224839013181811</c:v>
                </c:pt>
                <c:pt idx="1120">
                  <c:v>25.216423850245004</c:v>
                </c:pt>
                <c:pt idx="1121">
                  <c:v>25.201038829780121</c:v>
                </c:pt>
                <c:pt idx="1122">
                  <c:v>25.187715040523251</c:v>
                </c:pt>
                <c:pt idx="1123">
                  <c:v>25.183420535945629</c:v>
                </c:pt>
                <c:pt idx="1124">
                  <c:v>25.175264413152405</c:v>
                </c:pt>
                <c:pt idx="1125">
                  <c:v>25.163070006222299</c:v>
                </c:pt>
                <c:pt idx="1126">
                  <c:v>25.153614686244595</c:v>
                </c:pt>
                <c:pt idx="1127">
                  <c:v>25.143009869667203</c:v>
                </c:pt>
                <c:pt idx="1128">
                  <c:v>25.129411631042181</c:v>
                </c:pt>
                <c:pt idx="1129">
                  <c:v>25.113817570428459</c:v>
                </c:pt>
                <c:pt idx="1130">
                  <c:v>25.103727532437105</c:v>
                </c:pt>
                <c:pt idx="1131">
                  <c:v>25.110788477184563</c:v>
                </c:pt>
                <c:pt idx="1132">
                  <c:v>25.109092444159984</c:v>
                </c:pt>
                <c:pt idx="1133">
                  <c:v>25.104746419527487</c:v>
                </c:pt>
                <c:pt idx="1134">
                  <c:v>25.090405076791171</c:v>
                </c:pt>
                <c:pt idx="1135">
                  <c:v>25.068868104330761</c:v>
                </c:pt>
                <c:pt idx="1136">
                  <c:v>25.051969200556172</c:v>
                </c:pt>
                <c:pt idx="1137">
                  <c:v>25.038271277461185</c:v>
                </c:pt>
                <c:pt idx="1138">
                  <c:v>25.031508726017105</c:v>
                </c:pt>
                <c:pt idx="1139">
                  <c:v>25.019326599231334</c:v>
                </c:pt>
                <c:pt idx="1140">
                  <c:v>25.013209873903257</c:v>
                </c:pt>
                <c:pt idx="1141">
                  <c:v>25.006146688840225</c:v>
                </c:pt>
                <c:pt idx="1142">
                  <c:v>24.991305583606326</c:v>
                </c:pt>
                <c:pt idx="1143">
                  <c:v>24.981409800404194</c:v>
                </c:pt>
                <c:pt idx="1144">
                  <c:v>24.981707137800729</c:v>
                </c:pt>
                <c:pt idx="1145">
                  <c:v>24.981424946999972</c:v>
                </c:pt>
                <c:pt idx="1146">
                  <c:v>24.976865569598779</c:v>
                </c:pt>
                <c:pt idx="1147">
                  <c:v>24.973107613145999</c:v>
                </c:pt>
                <c:pt idx="1148">
                  <c:v>24.97085544003987</c:v>
                </c:pt>
                <c:pt idx="1149">
                  <c:v>24.959018113369854</c:v>
                </c:pt>
                <c:pt idx="1150">
                  <c:v>24.951643259712785</c:v>
                </c:pt>
                <c:pt idx="1151">
                  <c:v>24.957624462250848</c:v>
                </c:pt>
                <c:pt idx="1152">
                  <c:v>24.963916377357069</c:v>
                </c:pt>
                <c:pt idx="1153">
                  <c:v>24.962877937430793</c:v>
                </c:pt>
                <c:pt idx="1154">
                  <c:v>24.965922335369335</c:v>
                </c:pt>
                <c:pt idx="1155">
                  <c:v>24.971126745481534</c:v>
                </c:pt>
                <c:pt idx="1156">
                  <c:v>24.961266392821557</c:v>
                </c:pt>
                <c:pt idx="1157">
                  <c:v>24.957570339737234</c:v>
                </c:pt>
                <c:pt idx="1158">
                  <c:v>24.964488596588957</c:v>
                </c:pt>
                <c:pt idx="1159">
                  <c:v>24.972074337978086</c:v>
                </c:pt>
                <c:pt idx="1160">
                  <c:v>24.973980518925675</c:v>
                </c:pt>
                <c:pt idx="1161">
                  <c:v>24.974402190342673</c:v>
                </c:pt>
                <c:pt idx="1162">
                  <c:v>24.970924757969001</c:v>
                </c:pt>
                <c:pt idx="1163">
                  <c:v>24.970926623514906</c:v>
                </c:pt>
                <c:pt idx="1164">
                  <c:v>24.967374917396562</c:v>
                </c:pt>
                <c:pt idx="1165">
                  <c:v>24.968182986215993</c:v>
                </c:pt>
                <c:pt idx="1166">
                  <c:v>24.965034831248595</c:v>
                </c:pt>
                <c:pt idx="1167">
                  <c:v>24.972854137209961</c:v>
                </c:pt>
                <c:pt idx="1168">
                  <c:v>24.962741807596373</c:v>
                </c:pt>
                <c:pt idx="1169">
                  <c:v>24.962025848845247</c:v>
                </c:pt>
                <c:pt idx="1170">
                  <c:v>24.953200591070797</c:v>
                </c:pt>
                <c:pt idx="1171">
                  <c:v>24.952858214822133</c:v>
                </c:pt>
                <c:pt idx="1172">
                  <c:v>24.959143735376749</c:v>
                </c:pt>
                <c:pt idx="1173">
                  <c:v>24.967897183468633</c:v>
                </c:pt>
                <c:pt idx="1174">
                  <c:v>24.95988391504978</c:v>
                </c:pt>
                <c:pt idx="1175">
                  <c:v>24.959647466102339</c:v>
                </c:pt>
                <c:pt idx="1176">
                  <c:v>24.956123601678101</c:v>
                </c:pt>
                <c:pt idx="1177">
                  <c:v>24.955009443552271</c:v>
                </c:pt>
                <c:pt idx="1178">
                  <c:v>24.951622915990772</c:v>
                </c:pt>
                <c:pt idx="1179">
                  <c:v>24.957147219801904</c:v>
                </c:pt>
                <c:pt idx="1180">
                  <c:v>24.960119308219923</c:v>
                </c:pt>
                <c:pt idx="1181">
                  <c:v>24.953563963139114</c:v>
                </c:pt>
                <c:pt idx="1182">
                  <c:v>24.952307758370324</c:v>
                </c:pt>
                <c:pt idx="1183">
                  <c:v>24.946013362431437</c:v>
                </c:pt>
                <c:pt idx="1184">
                  <c:v>24.931763687120906</c:v>
                </c:pt>
                <c:pt idx="1185">
                  <c:v>24.924295020135904</c:v>
                </c:pt>
                <c:pt idx="1186">
                  <c:v>24.926954621671712</c:v>
                </c:pt>
                <c:pt idx="1187">
                  <c:v>24.919158596544246</c:v>
                </c:pt>
                <c:pt idx="1188">
                  <c:v>24.909464277638996</c:v>
                </c:pt>
                <c:pt idx="1189">
                  <c:v>24.891004285903655</c:v>
                </c:pt>
                <c:pt idx="1190">
                  <c:v>24.885511195828617</c:v>
                </c:pt>
                <c:pt idx="1191">
                  <c:v>24.875072297635224</c:v>
                </c:pt>
                <c:pt idx="1192">
                  <c:v>24.873835218586805</c:v>
                </c:pt>
                <c:pt idx="1193">
                  <c:v>24.870732197619084</c:v>
                </c:pt>
                <c:pt idx="1194">
                  <c:v>24.874593908456582</c:v>
                </c:pt>
                <c:pt idx="1195">
                  <c:v>24.878337798227886</c:v>
                </c:pt>
                <c:pt idx="1196">
                  <c:v>24.88715871758831</c:v>
                </c:pt>
                <c:pt idx="1197">
                  <c:v>24.879957496326494</c:v>
                </c:pt>
                <c:pt idx="1198">
                  <c:v>24.880256957691078</c:v>
                </c:pt>
                <c:pt idx="1199">
                  <c:v>24.880508257929279</c:v>
                </c:pt>
                <c:pt idx="1200">
                  <c:v>24.886521513582235</c:v>
                </c:pt>
                <c:pt idx="1201">
                  <c:v>24.884310373577371</c:v>
                </c:pt>
                <c:pt idx="1202">
                  <c:v>24.884019683559611</c:v>
                </c:pt>
                <c:pt idx="1203">
                  <c:v>24.882284727823453</c:v>
                </c:pt>
                <c:pt idx="1204">
                  <c:v>24.88258500393102</c:v>
                </c:pt>
                <c:pt idx="1205">
                  <c:v>24.873379308451902</c:v>
                </c:pt>
                <c:pt idx="1206">
                  <c:v>24.871116269806063</c:v>
                </c:pt>
                <c:pt idx="1207">
                  <c:v>24.868628216359635</c:v>
                </c:pt>
                <c:pt idx="1208">
                  <c:v>24.868834617396324</c:v>
                </c:pt>
                <c:pt idx="1209">
                  <c:v>24.870980097830213</c:v>
                </c:pt>
                <c:pt idx="1210">
                  <c:v>24.874189506797364</c:v>
                </c:pt>
                <c:pt idx="1211">
                  <c:v>24.878247892669386</c:v>
                </c:pt>
                <c:pt idx="1212">
                  <c:v>24.867067726457346</c:v>
                </c:pt>
                <c:pt idx="1213">
                  <c:v>24.865488133605737</c:v>
                </c:pt>
                <c:pt idx="1214">
                  <c:v>24.877157137384675</c:v>
                </c:pt>
                <c:pt idx="1215">
                  <c:v>24.878764445212813</c:v>
                </c:pt>
                <c:pt idx="1216">
                  <c:v>24.879891402156332</c:v>
                </c:pt>
                <c:pt idx="1217">
                  <c:v>24.88854622817987</c:v>
                </c:pt>
                <c:pt idx="1218">
                  <c:v>24.893918956666489</c:v>
                </c:pt>
                <c:pt idx="1219">
                  <c:v>24.90437609991907</c:v>
                </c:pt>
                <c:pt idx="1220">
                  <c:v>24.904095885562313</c:v>
                </c:pt>
                <c:pt idx="1221">
                  <c:v>24.913512961020068</c:v>
                </c:pt>
                <c:pt idx="1222">
                  <c:v>24.915773575124817</c:v>
                </c:pt>
                <c:pt idx="1223">
                  <c:v>24.92120990707966</c:v>
                </c:pt>
                <c:pt idx="1224">
                  <c:v>24.92451528345774</c:v>
                </c:pt>
                <c:pt idx="1225">
                  <c:v>24.930128499397615</c:v>
                </c:pt>
                <c:pt idx="1226">
                  <c:v>24.924429793386246</c:v>
                </c:pt>
                <c:pt idx="1227">
                  <c:v>24.926033768762093</c:v>
                </c:pt>
                <c:pt idx="1228">
                  <c:v>24.93983604254537</c:v>
                </c:pt>
                <c:pt idx="1229">
                  <c:v>24.948475727118247</c:v>
                </c:pt>
                <c:pt idx="1230">
                  <c:v>24.952949920372838</c:v>
                </c:pt>
                <c:pt idx="1231">
                  <c:v>24.961013708509995</c:v>
                </c:pt>
                <c:pt idx="1232">
                  <c:v>24.965517243071524</c:v>
                </c:pt>
                <c:pt idx="1233">
                  <c:v>24.961182585344261</c:v>
                </c:pt>
                <c:pt idx="1234">
                  <c:v>24.964220225080126</c:v>
                </c:pt>
                <c:pt idx="1235">
                  <c:v>24.9745394689091</c:v>
                </c:pt>
                <c:pt idx="1236">
                  <c:v>24.987281080111135</c:v>
                </c:pt>
                <c:pt idx="1237">
                  <c:v>24.995954613600517</c:v>
                </c:pt>
                <c:pt idx="1238">
                  <c:v>25.004402621611099</c:v>
                </c:pt>
                <c:pt idx="1239">
                  <c:v>25.007639422659373</c:v>
                </c:pt>
                <c:pt idx="1240">
                  <c:v>25.007123923163292</c:v>
                </c:pt>
                <c:pt idx="1241">
                  <c:v>25.007926808171614</c:v>
                </c:pt>
                <c:pt idx="1242">
                  <c:v>25.02359121056406</c:v>
                </c:pt>
                <c:pt idx="1243">
                  <c:v>25.036788289038057</c:v>
                </c:pt>
                <c:pt idx="1244">
                  <c:v>25.046763075781996</c:v>
                </c:pt>
                <c:pt idx="1245">
                  <c:v>25.058236438127512</c:v>
                </c:pt>
                <c:pt idx="1246">
                  <c:v>25.067342339417422</c:v>
                </c:pt>
                <c:pt idx="1247">
                  <c:v>25.071842381754799</c:v>
                </c:pt>
                <c:pt idx="1248">
                  <c:v>25.084758723816986</c:v>
                </c:pt>
                <c:pt idx="1249">
                  <c:v>25.093783591300944</c:v>
                </c:pt>
                <c:pt idx="1250">
                  <c:v>25.105576823939842</c:v>
                </c:pt>
                <c:pt idx="1251">
                  <c:v>25.112607411782598</c:v>
                </c:pt>
                <c:pt idx="1252">
                  <c:v>25.124963909146398</c:v>
                </c:pt>
                <c:pt idx="1253">
                  <c:v>25.128250403475917</c:v>
                </c:pt>
                <c:pt idx="1254">
                  <c:v>25.136646992547995</c:v>
                </c:pt>
                <c:pt idx="1255">
                  <c:v>25.145960669541818</c:v>
                </c:pt>
                <c:pt idx="1256">
                  <c:v>25.160819343796852</c:v>
                </c:pt>
                <c:pt idx="1257">
                  <c:v>25.170885404667448</c:v>
                </c:pt>
                <c:pt idx="1258">
                  <c:v>25.175183470130172</c:v>
                </c:pt>
                <c:pt idx="1259">
                  <c:v>25.181040543986832</c:v>
                </c:pt>
                <c:pt idx="1260">
                  <c:v>25.181537176285318</c:v>
                </c:pt>
                <c:pt idx="1261">
                  <c:v>25.18222373099886</c:v>
                </c:pt>
                <c:pt idx="1262">
                  <c:v>25.186863441608402</c:v>
                </c:pt>
                <c:pt idx="1263">
                  <c:v>25.193932438989279</c:v>
                </c:pt>
                <c:pt idx="1264">
                  <c:v>25.19635751713971</c:v>
                </c:pt>
                <c:pt idx="1265">
                  <c:v>25.196250718514612</c:v>
                </c:pt>
                <c:pt idx="1266">
                  <c:v>25.187680069482209</c:v>
                </c:pt>
                <c:pt idx="1267">
                  <c:v>25.189427588230103</c:v>
                </c:pt>
                <c:pt idx="1268">
                  <c:v>25.192366251389949</c:v>
                </c:pt>
                <c:pt idx="1269">
                  <c:v>25.192770468844465</c:v>
                </c:pt>
                <c:pt idx="1270">
                  <c:v>25.193328236329258</c:v>
                </c:pt>
                <c:pt idx="1271">
                  <c:v>25.190633686545155</c:v>
                </c:pt>
                <c:pt idx="1272">
                  <c:v>25.186230517282141</c:v>
                </c:pt>
                <c:pt idx="1273">
                  <c:v>25.182515675872544</c:v>
                </c:pt>
                <c:pt idx="1274">
                  <c:v>25.179732477802599</c:v>
                </c:pt>
                <c:pt idx="1275">
                  <c:v>25.175653274837902</c:v>
                </c:pt>
                <c:pt idx="1276">
                  <c:v>25.176094393823892</c:v>
                </c:pt>
                <c:pt idx="1277">
                  <c:v>25.168312931072091</c:v>
                </c:pt>
                <c:pt idx="1278">
                  <c:v>25.163428383821604</c:v>
                </c:pt>
                <c:pt idx="1279">
                  <c:v>25.157842072651242</c:v>
                </c:pt>
                <c:pt idx="1280">
                  <c:v>25.151571478727945</c:v>
                </c:pt>
                <c:pt idx="1281">
                  <c:v>25.142887089683008</c:v>
                </c:pt>
                <c:pt idx="1282">
                  <c:v>25.133513757466645</c:v>
                </c:pt>
                <c:pt idx="1283">
                  <c:v>25.131757482688641</c:v>
                </c:pt>
                <c:pt idx="1284">
                  <c:v>25.122255781600082</c:v>
                </c:pt>
                <c:pt idx="1285">
                  <c:v>25.110798513533048</c:v>
                </c:pt>
                <c:pt idx="1286">
                  <c:v>25.104907998361853</c:v>
                </c:pt>
                <c:pt idx="1287">
                  <c:v>25.096218705196556</c:v>
                </c:pt>
                <c:pt idx="1288">
                  <c:v>25.082781968905721</c:v>
                </c:pt>
                <c:pt idx="1289">
                  <c:v>25.068291830987647</c:v>
                </c:pt>
                <c:pt idx="1290">
                  <c:v>25.06058788543568</c:v>
                </c:pt>
                <c:pt idx="1291">
                  <c:v>25.057205793515561</c:v>
                </c:pt>
                <c:pt idx="1292">
                  <c:v>25.046382249908511</c:v>
                </c:pt>
                <c:pt idx="1293">
                  <c:v>25.039190189818065</c:v>
                </c:pt>
                <c:pt idx="1294">
                  <c:v>25.034503862234576</c:v>
                </c:pt>
                <c:pt idx="1295">
                  <c:v>25.023728135011847</c:v>
                </c:pt>
                <c:pt idx="1296">
                  <c:v>25.017247832396034</c:v>
                </c:pt>
                <c:pt idx="1297">
                  <c:v>25.00806830674891</c:v>
                </c:pt>
                <c:pt idx="1298">
                  <c:v>24.997182093905113</c:v>
                </c:pt>
                <c:pt idx="1299">
                  <c:v>24.986178975881476</c:v>
                </c:pt>
                <c:pt idx="1300">
                  <c:v>24.98172686339305</c:v>
                </c:pt>
                <c:pt idx="1301">
                  <c:v>24.982264373933518</c:v>
                </c:pt>
                <c:pt idx="1302">
                  <c:v>24.978325146608896</c:v>
                </c:pt>
                <c:pt idx="1303">
                  <c:v>24.969345609922161</c:v>
                </c:pt>
                <c:pt idx="1304">
                  <c:v>24.954575970846296</c:v>
                </c:pt>
                <c:pt idx="1305">
                  <c:v>24.950180563182187</c:v>
                </c:pt>
                <c:pt idx="1306">
                  <c:v>24.941961023554875</c:v>
                </c:pt>
                <c:pt idx="1307">
                  <c:v>24.94490914367244</c:v>
                </c:pt>
                <c:pt idx="1308">
                  <c:v>24.93405867425702</c:v>
                </c:pt>
                <c:pt idx="1309">
                  <c:v>24.935544112857343</c:v>
                </c:pt>
                <c:pt idx="1310">
                  <c:v>24.928443931518476</c:v>
                </c:pt>
                <c:pt idx="1311">
                  <c:v>24.924395233703564</c:v>
                </c:pt>
                <c:pt idx="1312">
                  <c:v>24.919600400255959</c:v>
                </c:pt>
                <c:pt idx="1313">
                  <c:v>24.913430683655619</c:v>
                </c:pt>
                <c:pt idx="1314">
                  <c:v>24.911246028513141</c:v>
                </c:pt>
                <c:pt idx="1315">
                  <c:v>24.912343504119981</c:v>
                </c:pt>
                <c:pt idx="1316">
                  <c:v>24.904688834099524</c:v>
                </c:pt>
                <c:pt idx="1317">
                  <c:v>24.896653737822323</c:v>
                </c:pt>
                <c:pt idx="1318">
                  <c:v>24.897923804232498</c:v>
                </c:pt>
                <c:pt idx="1319">
                  <c:v>24.902219921807756</c:v>
                </c:pt>
                <c:pt idx="1320">
                  <c:v>24.902530664511225</c:v>
                </c:pt>
                <c:pt idx="1321">
                  <c:v>24.901618418449701</c:v>
                </c:pt>
                <c:pt idx="1322">
                  <c:v>24.902325747787465</c:v>
                </c:pt>
                <c:pt idx="1323">
                  <c:v>24.900026171982837</c:v>
                </c:pt>
                <c:pt idx="1324">
                  <c:v>24.898431619339057</c:v>
                </c:pt>
                <c:pt idx="1325">
                  <c:v>24.903224346245217</c:v>
                </c:pt>
                <c:pt idx="1326">
                  <c:v>24.910244926268845</c:v>
                </c:pt>
                <c:pt idx="1327">
                  <c:v>24.91297617577716</c:v>
                </c:pt>
                <c:pt idx="1328">
                  <c:v>24.912185123898563</c:v>
                </c:pt>
                <c:pt idx="1329">
                  <c:v>24.919246112100012</c:v>
                </c:pt>
                <c:pt idx="1330">
                  <c:v>24.918863256814326</c:v>
                </c:pt>
                <c:pt idx="1331">
                  <c:v>24.910946124265234</c:v>
                </c:pt>
                <c:pt idx="1332">
                  <c:v>24.911057323513354</c:v>
                </c:pt>
                <c:pt idx="1333">
                  <c:v>24.915692555220396</c:v>
                </c:pt>
                <c:pt idx="1334">
                  <c:v>24.921044500614748</c:v>
                </c:pt>
                <c:pt idx="1335">
                  <c:v>24.91938331643501</c:v>
                </c:pt>
                <c:pt idx="1336">
                  <c:v>24.92090901069291</c:v>
                </c:pt>
                <c:pt idx="1337">
                  <c:v>24.917542488921285</c:v>
                </c:pt>
                <c:pt idx="1338">
                  <c:v>24.920364213894985</c:v>
                </c:pt>
                <c:pt idx="1339">
                  <c:v>24.914632244251351</c:v>
                </c:pt>
                <c:pt idx="1340">
                  <c:v>24.918507666274124</c:v>
                </c:pt>
                <c:pt idx="1341">
                  <c:v>24.922774557235819</c:v>
                </c:pt>
                <c:pt idx="1342">
                  <c:v>24.924671250237381</c:v>
                </c:pt>
                <c:pt idx="1343">
                  <c:v>24.924850187974251</c:v>
                </c:pt>
                <c:pt idx="1344">
                  <c:v>24.923387167188384</c:v>
                </c:pt>
                <c:pt idx="1345">
                  <c:v>24.919161562283101</c:v>
                </c:pt>
                <c:pt idx="1346">
                  <c:v>24.925110774820588</c:v>
                </c:pt>
                <c:pt idx="1347">
                  <c:v>24.933895149748892</c:v>
                </c:pt>
                <c:pt idx="1348">
                  <c:v>24.936819627719494</c:v>
                </c:pt>
                <c:pt idx="1349">
                  <c:v>24.931860155090767</c:v>
                </c:pt>
                <c:pt idx="1350">
                  <c:v>24.928994476621817</c:v>
                </c:pt>
                <c:pt idx="1351">
                  <c:v>24.923739140341802</c:v>
                </c:pt>
                <c:pt idx="1352">
                  <c:v>24.917777684661075</c:v>
                </c:pt>
                <c:pt idx="1353">
                  <c:v>24.918482267722794</c:v>
                </c:pt>
                <c:pt idx="1354">
                  <c:v>24.919196897946051</c:v>
                </c:pt>
                <c:pt idx="1355">
                  <c:v>24.917648824544429</c:v>
                </c:pt>
                <c:pt idx="1356">
                  <c:v>24.912608473353842</c:v>
                </c:pt>
                <c:pt idx="1357">
                  <c:v>24.909249863799658</c:v>
                </c:pt>
                <c:pt idx="1358">
                  <c:v>24.908316084030915</c:v>
                </c:pt>
                <c:pt idx="1359">
                  <c:v>24.897708115706784</c:v>
                </c:pt>
                <c:pt idx="1360">
                  <c:v>24.893945208135662</c:v>
                </c:pt>
                <c:pt idx="1361">
                  <c:v>24.896459152509593</c:v>
                </c:pt>
                <c:pt idx="1362">
                  <c:v>24.898491057754853</c:v>
                </c:pt>
                <c:pt idx="1363">
                  <c:v>24.893759140549466</c:v>
                </c:pt>
                <c:pt idx="1364">
                  <c:v>24.893543693117007</c:v>
                </c:pt>
                <c:pt idx="1365">
                  <c:v>24.888577857011562</c:v>
                </c:pt>
                <c:pt idx="1366">
                  <c:v>24.885465730416456</c:v>
                </c:pt>
                <c:pt idx="1367">
                  <c:v>24.883507155918622</c:v>
                </c:pt>
                <c:pt idx="1368">
                  <c:v>24.883414962222005</c:v>
                </c:pt>
                <c:pt idx="1369">
                  <c:v>24.883042087398366</c:v>
                </c:pt>
                <c:pt idx="1370">
                  <c:v>24.884241229048456</c:v>
                </c:pt>
                <c:pt idx="1371">
                  <c:v>24.880808393940036</c:v>
                </c:pt>
                <c:pt idx="1372">
                  <c:v>24.87783776689799</c:v>
                </c:pt>
                <c:pt idx="1373">
                  <c:v>24.872965281320589</c:v>
                </c:pt>
                <c:pt idx="1374">
                  <c:v>24.871987910723128</c:v>
                </c:pt>
                <c:pt idx="1375">
                  <c:v>24.870445281787941</c:v>
                </c:pt>
                <c:pt idx="1376">
                  <c:v>24.868049003733631</c:v>
                </c:pt>
                <c:pt idx="1377">
                  <c:v>24.864023760211836</c:v>
                </c:pt>
                <c:pt idx="1378">
                  <c:v>24.863504304313096</c:v>
                </c:pt>
                <c:pt idx="1379">
                  <c:v>24.861094007394261</c:v>
                </c:pt>
                <c:pt idx="1380">
                  <c:v>24.855040973643778</c:v>
                </c:pt>
                <c:pt idx="1381">
                  <c:v>24.851827325219187</c:v>
                </c:pt>
                <c:pt idx="1382">
                  <c:v>24.853649134251597</c:v>
                </c:pt>
                <c:pt idx="1383">
                  <c:v>24.851810034649404</c:v>
                </c:pt>
                <c:pt idx="1384">
                  <c:v>24.847751984661379</c:v>
                </c:pt>
                <c:pt idx="1385">
                  <c:v>24.844738370295026</c:v>
                </c:pt>
                <c:pt idx="1386">
                  <c:v>24.843565941794676</c:v>
                </c:pt>
                <c:pt idx="1387">
                  <c:v>24.83411806108586</c:v>
                </c:pt>
                <c:pt idx="1388">
                  <c:v>24.828379486894455</c:v>
                </c:pt>
                <c:pt idx="1389">
                  <c:v>24.829182643868062</c:v>
                </c:pt>
                <c:pt idx="1390">
                  <c:v>24.826853504915263</c:v>
                </c:pt>
                <c:pt idx="1391">
                  <c:v>24.824480796422549</c:v>
                </c:pt>
                <c:pt idx="1392">
                  <c:v>24.820667136422188</c:v>
                </c:pt>
                <c:pt idx="1393">
                  <c:v>24.816516112348353</c:v>
                </c:pt>
                <c:pt idx="1394">
                  <c:v>24.808648269749924</c:v>
                </c:pt>
                <c:pt idx="1395">
                  <c:v>24.808976406359804</c:v>
                </c:pt>
                <c:pt idx="1396">
                  <c:v>24.808930688284157</c:v>
                </c:pt>
                <c:pt idx="1397">
                  <c:v>24.807639879528509</c:v>
                </c:pt>
                <c:pt idx="1398">
                  <c:v>24.805764107542235</c:v>
                </c:pt>
                <c:pt idx="1399">
                  <c:v>24.806132842301999</c:v>
                </c:pt>
                <c:pt idx="1400">
                  <c:v>24.801157009908973</c:v>
                </c:pt>
                <c:pt idx="1401">
                  <c:v>24.787375474561237</c:v>
                </c:pt>
                <c:pt idx="1402">
                  <c:v>24.782815280486432</c:v>
                </c:pt>
                <c:pt idx="1403">
                  <c:v>24.783028165976646</c:v>
                </c:pt>
                <c:pt idx="1404">
                  <c:v>24.782246475366364</c:v>
                </c:pt>
                <c:pt idx="1405">
                  <c:v>24.782366069624949</c:v>
                </c:pt>
                <c:pt idx="1406">
                  <c:v>24.77864042899002</c:v>
                </c:pt>
                <c:pt idx="1407">
                  <c:v>24.773103024016162</c:v>
                </c:pt>
                <c:pt idx="1408">
                  <c:v>24.758918197307093</c:v>
                </c:pt>
                <c:pt idx="1409">
                  <c:v>24.755877949586484</c:v>
                </c:pt>
                <c:pt idx="1410">
                  <c:v>24.76185148844926</c:v>
                </c:pt>
                <c:pt idx="1411">
                  <c:v>24.765930959058455</c:v>
                </c:pt>
                <c:pt idx="1412">
                  <c:v>24.769055826560674</c:v>
                </c:pt>
                <c:pt idx="1413">
                  <c:v>24.768035044869322</c:v>
                </c:pt>
                <c:pt idx="1414">
                  <c:v>24.769266063563371</c:v>
                </c:pt>
                <c:pt idx="1415">
                  <c:v>24.765931506384668</c:v>
                </c:pt>
                <c:pt idx="1416">
                  <c:v>24.763490395412582</c:v>
                </c:pt>
                <c:pt idx="1417">
                  <c:v>24.770206357939557</c:v>
                </c:pt>
                <c:pt idx="1418">
                  <c:v>24.771866979785418</c:v>
                </c:pt>
                <c:pt idx="1419">
                  <c:v>24.773783918523034</c:v>
                </c:pt>
                <c:pt idx="1420">
                  <c:v>24.777648638314346</c:v>
                </c:pt>
                <c:pt idx="1421">
                  <c:v>24.77859449578407</c:v>
                </c:pt>
                <c:pt idx="1422">
                  <c:v>24.772024805242673</c:v>
                </c:pt>
                <c:pt idx="1423">
                  <c:v>24.771130248548083</c:v>
                </c:pt>
                <c:pt idx="1424">
                  <c:v>24.772877597123358</c:v>
                </c:pt>
                <c:pt idx="1425">
                  <c:v>24.774453601700451</c:v>
                </c:pt>
                <c:pt idx="1426">
                  <c:v>24.777095374070711</c:v>
                </c:pt>
                <c:pt idx="1427">
                  <c:v>24.782268617130391</c:v>
                </c:pt>
                <c:pt idx="1428">
                  <c:v>24.781120185850611</c:v>
                </c:pt>
                <c:pt idx="1429">
                  <c:v>24.779869157918785</c:v>
                </c:pt>
                <c:pt idx="1430">
                  <c:v>24.779978225489455</c:v>
                </c:pt>
                <c:pt idx="1431">
                  <c:v>24.794450506518452</c:v>
                </c:pt>
                <c:pt idx="1432">
                  <c:v>24.79485759601441</c:v>
                </c:pt>
                <c:pt idx="1433">
                  <c:v>24.793205373320895</c:v>
                </c:pt>
                <c:pt idx="1434">
                  <c:v>24.791873796557184</c:v>
                </c:pt>
                <c:pt idx="1435">
                  <c:v>24.792147287549874</c:v>
                </c:pt>
                <c:pt idx="1436">
                  <c:v>24.78732016748458</c:v>
                </c:pt>
                <c:pt idx="1437">
                  <c:v>24.788476560652192</c:v>
                </c:pt>
                <c:pt idx="1438">
                  <c:v>24.799132380253063</c:v>
                </c:pt>
                <c:pt idx="1439">
                  <c:v>24.806771986554381</c:v>
                </c:pt>
                <c:pt idx="1440">
                  <c:v>24.803015183343785</c:v>
                </c:pt>
                <c:pt idx="1441">
                  <c:v>24.796739083903915</c:v>
                </c:pt>
                <c:pt idx="1442">
                  <c:v>24.789174899183692</c:v>
                </c:pt>
                <c:pt idx="1443">
                  <c:v>24.7826306997529</c:v>
                </c:pt>
                <c:pt idx="1444">
                  <c:v>24.775415022842779</c:v>
                </c:pt>
                <c:pt idx="1445">
                  <c:v>24.775436825976534</c:v>
                </c:pt>
                <c:pt idx="1446">
                  <c:v>24.774968680208289</c:v>
                </c:pt>
                <c:pt idx="1447">
                  <c:v>24.770918041129118</c:v>
                </c:pt>
                <c:pt idx="1448">
                  <c:v>24.769961241700983</c:v>
                </c:pt>
                <c:pt idx="1449">
                  <c:v>24.76758685171346</c:v>
                </c:pt>
                <c:pt idx="1450">
                  <c:v>24.756171063754763</c:v>
                </c:pt>
                <c:pt idx="1451">
                  <c:v>24.749235691596276</c:v>
                </c:pt>
                <c:pt idx="1452">
                  <c:v>24.745752936059684</c:v>
                </c:pt>
                <c:pt idx="1453">
                  <c:v>24.743147394256681</c:v>
                </c:pt>
                <c:pt idx="1454">
                  <c:v>24.739783100395925</c:v>
                </c:pt>
                <c:pt idx="1455">
                  <c:v>24.736196255172587</c:v>
                </c:pt>
                <c:pt idx="1456">
                  <c:v>24.7255974744597</c:v>
                </c:pt>
                <c:pt idx="1457">
                  <c:v>24.709757439200899</c:v>
                </c:pt>
                <c:pt idx="1458">
                  <c:v>24.69961174801773</c:v>
                </c:pt>
                <c:pt idx="1459">
                  <c:v>24.691269873062833</c:v>
                </c:pt>
                <c:pt idx="1460">
                  <c:v>24.682767786054306</c:v>
                </c:pt>
                <c:pt idx="1461">
                  <c:v>24.672573047106056</c:v>
                </c:pt>
                <c:pt idx="1462">
                  <c:v>24.670394613618171</c:v>
                </c:pt>
                <c:pt idx="1463">
                  <c:v>24.6652213578557</c:v>
                </c:pt>
                <c:pt idx="1464">
                  <c:v>24.651833711393046</c:v>
                </c:pt>
                <c:pt idx="1465">
                  <c:v>24.640875868225617</c:v>
                </c:pt>
                <c:pt idx="1466">
                  <c:v>24.637134522975277</c:v>
                </c:pt>
                <c:pt idx="1467">
                  <c:v>24.638437890482386</c:v>
                </c:pt>
                <c:pt idx="1468">
                  <c:v>24.632402329080307</c:v>
                </c:pt>
                <c:pt idx="1469">
                  <c:v>24.624101343635072</c:v>
                </c:pt>
                <c:pt idx="1470">
                  <c:v>24.618588952593903</c:v>
                </c:pt>
                <c:pt idx="1471">
                  <c:v>24.610662361724806</c:v>
                </c:pt>
                <c:pt idx="1472">
                  <c:v>24.6035126029719</c:v>
                </c:pt>
                <c:pt idx="1473">
                  <c:v>24.600618873245924</c:v>
                </c:pt>
                <c:pt idx="1474">
                  <c:v>24.60063727727082</c:v>
                </c:pt>
                <c:pt idx="1475">
                  <c:v>24.587316977869587</c:v>
                </c:pt>
                <c:pt idx="1476">
                  <c:v>24.582536106771322</c:v>
                </c:pt>
                <c:pt idx="1477">
                  <c:v>24.575475841513189</c:v>
                </c:pt>
                <c:pt idx="1478">
                  <c:v>24.563375466829324</c:v>
                </c:pt>
                <c:pt idx="1479">
                  <c:v>24.552721787157353</c:v>
                </c:pt>
                <c:pt idx="1480">
                  <c:v>24.550291345473976</c:v>
                </c:pt>
                <c:pt idx="1481">
                  <c:v>24.546336126805652</c:v>
                </c:pt>
                <c:pt idx="1482">
                  <c:v>24.542730113178084</c:v>
                </c:pt>
                <c:pt idx="1483">
                  <c:v>24.540071884057799</c:v>
                </c:pt>
                <c:pt idx="1484">
                  <c:v>24.531572834186957</c:v>
                </c:pt>
                <c:pt idx="1485">
                  <c:v>24.521065823686641</c:v>
                </c:pt>
                <c:pt idx="1486">
                  <c:v>24.514449383165903</c:v>
                </c:pt>
                <c:pt idx="1487">
                  <c:v>24.515356975440685</c:v>
                </c:pt>
                <c:pt idx="1488">
                  <c:v>24.51648572006016</c:v>
                </c:pt>
                <c:pt idx="1489">
                  <c:v>24.516579130946347</c:v>
                </c:pt>
                <c:pt idx="1490">
                  <c:v>24.513678587636996</c:v>
                </c:pt>
                <c:pt idx="1491">
                  <c:v>24.513009486681412</c:v>
                </c:pt>
                <c:pt idx="1492">
                  <c:v>24.500676408987864</c:v>
                </c:pt>
                <c:pt idx="1493">
                  <c:v>24.492161297211148</c:v>
                </c:pt>
                <c:pt idx="1494">
                  <c:v>24.49371654847149</c:v>
                </c:pt>
                <c:pt idx="1495">
                  <c:v>24.491084197555097</c:v>
                </c:pt>
                <c:pt idx="1496">
                  <c:v>24.486865065385757</c:v>
                </c:pt>
                <c:pt idx="1497">
                  <c:v>24.47462635606724</c:v>
                </c:pt>
                <c:pt idx="1498">
                  <c:v>24.466758891795799</c:v>
                </c:pt>
                <c:pt idx="1499">
                  <c:v>24.454364446342492</c:v>
                </c:pt>
                <c:pt idx="1500">
                  <c:v>24.443680925690984</c:v>
                </c:pt>
                <c:pt idx="1501">
                  <c:v>24.439038466388379</c:v>
                </c:pt>
                <c:pt idx="1502">
                  <c:v>24.433797474083729</c:v>
                </c:pt>
                <c:pt idx="1503">
                  <c:v>24.427167906774571</c:v>
                </c:pt>
                <c:pt idx="1504">
                  <c:v>24.418833703500717</c:v>
                </c:pt>
                <c:pt idx="1505">
                  <c:v>24.419232868372006</c:v>
                </c:pt>
                <c:pt idx="1506">
                  <c:v>24.409163668651736</c:v>
                </c:pt>
                <c:pt idx="1507">
                  <c:v>24.403751013384372</c:v>
                </c:pt>
                <c:pt idx="1508">
                  <c:v>24.401553097078239</c:v>
                </c:pt>
                <c:pt idx="1509">
                  <c:v>24.399042386799621</c:v>
                </c:pt>
                <c:pt idx="1510">
                  <c:v>24.39446458381623</c:v>
                </c:pt>
                <c:pt idx="1511">
                  <c:v>24.390763791511283</c:v>
                </c:pt>
                <c:pt idx="1512">
                  <c:v>24.387071982538991</c:v>
                </c:pt>
                <c:pt idx="1513">
                  <c:v>24.376351430115399</c:v>
                </c:pt>
                <c:pt idx="1514">
                  <c:v>24.37015001856475</c:v>
                </c:pt>
                <c:pt idx="1515">
                  <c:v>24.366565545045077</c:v>
                </c:pt>
                <c:pt idx="1516">
                  <c:v>24.362147259120601</c:v>
                </c:pt>
                <c:pt idx="1517">
                  <c:v>24.358074680389741</c:v>
                </c:pt>
                <c:pt idx="1518">
                  <c:v>24.350657075461761</c:v>
                </c:pt>
                <c:pt idx="1519">
                  <c:v>24.346956964015483</c:v>
                </c:pt>
                <c:pt idx="1520">
                  <c:v>24.335109620206232</c:v>
                </c:pt>
                <c:pt idx="1521">
                  <c:v>24.323267873472503</c:v>
                </c:pt>
                <c:pt idx="1522">
                  <c:v>24.32473331885658</c:v>
                </c:pt>
                <c:pt idx="1523">
                  <c:v>24.322859035866461</c:v>
                </c:pt>
                <c:pt idx="1524">
                  <c:v>24.319351192125744</c:v>
                </c:pt>
                <c:pt idx="1525">
                  <c:v>24.318606846806965</c:v>
                </c:pt>
                <c:pt idx="1526">
                  <c:v>24.31616753147653</c:v>
                </c:pt>
                <c:pt idx="1527">
                  <c:v>24.306369499852046</c:v>
                </c:pt>
                <c:pt idx="1528">
                  <c:v>24.301267441001052</c:v>
                </c:pt>
                <c:pt idx="1529">
                  <c:v>24.301791225027848</c:v>
                </c:pt>
                <c:pt idx="1530">
                  <c:v>24.303449979616886</c:v>
                </c:pt>
                <c:pt idx="1531">
                  <c:v>24.304908878648689</c:v>
                </c:pt>
                <c:pt idx="1532">
                  <c:v>24.306324520026102</c:v>
                </c:pt>
                <c:pt idx="1533">
                  <c:v>24.306606538956096</c:v>
                </c:pt>
                <c:pt idx="1534">
                  <c:v>24.300901541665116</c:v>
                </c:pt>
                <c:pt idx="1535">
                  <c:v>24.301714146961011</c:v>
                </c:pt>
                <c:pt idx="1536">
                  <c:v>24.304266171625329</c:v>
                </c:pt>
                <c:pt idx="1537">
                  <c:v>24.305913326289879</c:v>
                </c:pt>
                <c:pt idx="1538">
                  <c:v>24.306648548451605</c:v>
                </c:pt>
                <c:pt idx="1539">
                  <c:v>24.309787834331367</c:v>
                </c:pt>
                <c:pt idx="1540">
                  <c:v>24.310181859034273</c:v>
                </c:pt>
                <c:pt idx="1541">
                  <c:v>24.303995452109334</c:v>
                </c:pt>
                <c:pt idx="1542">
                  <c:v>24.299772685521276</c:v>
                </c:pt>
                <c:pt idx="1543">
                  <c:v>24.301659684278302</c:v>
                </c:pt>
                <c:pt idx="1544">
                  <c:v>24.306089143004616</c:v>
                </c:pt>
                <c:pt idx="1545">
                  <c:v>24.308192585480118</c:v>
                </c:pt>
                <c:pt idx="1546">
                  <c:v>24.30666153932064</c:v>
                </c:pt>
                <c:pt idx="1547">
                  <c:v>24.305023141815699</c:v>
                </c:pt>
                <c:pt idx="1548">
                  <c:v>24.299003504319952</c:v>
                </c:pt>
                <c:pt idx="1549">
                  <c:v>24.288646088206107</c:v>
                </c:pt>
                <c:pt idx="1550">
                  <c:v>24.291088707863118</c:v>
                </c:pt>
                <c:pt idx="1551">
                  <c:v>24.292266984819364</c:v>
                </c:pt>
                <c:pt idx="1552">
                  <c:v>24.292430064261023</c:v>
                </c:pt>
                <c:pt idx="1553">
                  <c:v>24.295013678170342</c:v>
                </c:pt>
                <c:pt idx="1554">
                  <c:v>24.29414740254051</c:v>
                </c:pt>
                <c:pt idx="1555">
                  <c:v>24.288791957658511</c:v>
                </c:pt>
                <c:pt idx="1556">
                  <c:v>24.28292356056081</c:v>
                </c:pt>
                <c:pt idx="1557">
                  <c:v>24.284723296728323</c:v>
                </c:pt>
                <c:pt idx="1558">
                  <c:v>24.285587533345016</c:v>
                </c:pt>
                <c:pt idx="1559">
                  <c:v>24.283654879678025</c:v>
                </c:pt>
                <c:pt idx="1560">
                  <c:v>24.283821309474888</c:v>
                </c:pt>
                <c:pt idx="1561">
                  <c:v>24.28094060657445</c:v>
                </c:pt>
                <c:pt idx="1562">
                  <c:v>24.274011399682841</c:v>
                </c:pt>
                <c:pt idx="1563">
                  <c:v>24.268251693179494</c:v>
                </c:pt>
                <c:pt idx="1564">
                  <c:v>24.269302393348028</c:v>
                </c:pt>
                <c:pt idx="1565">
                  <c:v>24.26451228389071</c:v>
                </c:pt>
                <c:pt idx="1566">
                  <c:v>24.261787526935805</c:v>
                </c:pt>
                <c:pt idx="1567">
                  <c:v>24.25830656262081</c:v>
                </c:pt>
                <c:pt idx="1568">
                  <c:v>24.257214074665427</c:v>
                </c:pt>
                <c:pt idx="1569">
                  <c:v>24.249907443042549</c:v>
                </c:pt>
                <c:pt idx="1570">
                  <c:v>24.248460457738702</c:v>
                </c:pt>
                <c:pt idx="1571">
                  <c:v>24.249504052326092</c:v>
                </c:pt>
                <c:pt idx="1572">
                  <c:v>24.252415593744715</c:v>
                </c:pt>
                <c:pt idx="1573">
                  <c:v>24.250770256807105</c:v>
                </c:pt>
                <c:pt idx="1574">
                  <c:v>24.249277155832672</c:v>
                </c:pt>
                <c:pt idx="1575">
                  <c:v>24.248745123665309</c:v>
                </c:pt>
                <c:pt idx="1576">
                  <c:v>24.243846991135712</c:v>
                </c:pt>
                <c:pt idx="1577">
                  <c:v>24.239873158129029</c:v>
                </c:pt>
                <c:pt idx="1578">
                  <c:v>24.244111527500049</c:v>
                </c:pt>
                <c:pt idx="1579">
                  <c:v>24.249897669436983</c:v>
                </c:pt>
                <c:pt idx="1580">
                  <c:v>24.252451913157799</c:v>
                </c:pt>
                <c:pt idx="1581">
                  <c:v>24.254887868346621</c:v>
                </c:pt>
                <c:pt idx="1582">
                  <c:v>24.257505120336845</c:v>
                </c:pt>
                <c:pt idx="1583">
                  <c:v>24.25361157639388</c:v>
                </c:pt>
                <c:pt idx="1584">
                  <c:v>24.251713249603732</c:v>
                </c:pt>
                <c:pt idx="1585">
                  <c:v>24.255575675771549</c:v>
                </c:pt>
                <c:pt idx="1586">
                  <c:v>24.262657500092772</c:v>
                </c:pt>
                <c:pt idx="1587">
                  <c:v>24.266015871219217</c:v>
                </c:pt>
                <c:pt idx="1588">
                  <c:v>24.272377023726683</c:v>
                </c:pt>
                <c:pt idx="1589">
                  <c:v>24.27677072458404</c:v>
                </c:pt>
                <c:pt idx="1590">
                  <c:v>24.278892429903223</c:v>
                </c:pt>
                <c:pt idx="1591">
                  <c:v>24.283697896971638</c:v>
                </c:pt>
                <c:pt idx="1592">
                  <c:v>24.293404838230771</c:v>
                </c:pt>
                <c:pt idx="1593">
                  <c:v>24.302560751309695</c:v>
                </c:pt>
                <c:pt idx="1594">
                  <c:v>24.310263436652654</c:v>
                </c:pt>
                <c:pt idx="1595">
                  <c:v>24.321360929876242</c:v>
                </c:pt>
                <c:pt idx="1596">
                  <c:v>24.329109250682691</c:v>
                </c:pt>
                <c:pt idx="1597">
                  <c:v>24.332551584259733</c:v>
                </c:pt>
                <c:pt idx="1598">
                  <c:v>24.33837242171813</c:v>
                </c:pt>
                <c:pt idx="1599">
                  <c:v>24.348114076999771</c:v>
                </c:pt>
                <c:pt idx="1600">
                  <c:v>24.355774470267448</c:v>
                </c:pt>
                <c:pt idx="1601">
                  <c:v>24.364707391472233</c:v>
                </c:pt>
                <c:pt idx="1602">
                  <c:v>24.367263018199388</c:v>
                </c:pt>
                <c:pt idx="1603">
                  <c:v>24.374736964963311</c:v>
                </c:pt>
                <c:pt idx="1604">
                  <c:v>24.376662442071428</c:v>
                </c:pt>
                <c:pt idx="1605">
                  <c:v>24.373103596663917</c:v>
                </c:pt>
                <c:pt idx="1606">
                  <c:v>24.378702294761133</c:v>
                </c:pt>
                <c:pt idx="1607">
                  <c:v>24.383036629891926</c:v>
                </c:pt>
                <c:pt idx="1608">
                  <c:v>24.382260562596052</c:v>
                </c:pt>
                <c:pt idx="1609">
                  <c:v>24.383565054054387</c:v>
                </c:pt>
                <c:pt idx="1610">
                  <c:v>24.383908292315212</c:v>
                </c:pt>
                <c:pt idx="1611">
                  <c:v>24.380054039860074</c:v>
                </c:pt>
                <c:pt idx="1612">
                  <c:v>24.372740705820938</c:v>
                </c:pt>
                <c:pt idx="1613">
                  <c:v>24.373484963757122</c:v>
                </c:pt>
                <c:pt idx="1614">
                  <c:v>24.374196012422427</c:v>
                </c:pt>
                <c:pt idx="1615">
                  <c:v>24.37162133775346</c:v>
                </c:pt>
                <c:pt idx="1616">
                  <c:v>24.367143974203131</c:v>
                </c:pt>
                <c:pt idx="1617">
                  <c:v>24.369241495286118</c:v>
                </c:pt>
                <c:pt idx="1618">
                  <c:v>24.359617934673032</c:v>
                </c:pt>
                <c:pt idx="1619">
                  <c:v>24.35509060649299</c:v>
                </c:pt>
                <c:pt idx="1620">
                  <c:v>24.353803235461797</c:v>
                </c:pt>
                <c:pt idx="1621">
                  <c:v>24.347889517954414</c:v>
                </c:pt>
                <c:pt idx="1622">
                  <c:v>24.342591232786095</c:v>
                </c:pt>
                <c:pt idx="1623">
                  <c:v>24.337258041368727</c:v>
                </c:pt>
                <c:pt idx="1624">
                  <c:v>24.332782812567984</c:v>
                </c:pt>
                <c:pt idx="1625">
                  <c:v>24.320876497410254</c:v>
                </c:pt>
                <c:pt idx="1626">
                  <c:v>24.31339878936997</c:v>
                </c:pt>
                <c:pt idx="1627">
                  <c:v>24.307632314261589</c:v>
                </c:pt>
                <c:pt idx="1628">
                  <c:v>24.297910036552409</c:v>
                </c:pt>
                <c:pt idx="1629">
                  <c:v>24.291891199524869</c:v>
                </c:pt>
                <c:pt idx="1630">
                  <c:v>24.283791068704872</c:v>
                </c:pt>
                <c:pt idx="1631">
                  <c:v>24.277000156834255</c:v>
                </c:pt>
                <c:pt idx="1632">
                  <c:v>24.268426389915419</c:v>
                </c:pt>
                <c:pt idx="1633">
                  <c:v>24.25819244024002</c:v>
                </c:pt>
                <c:pt idx="1634">
                  <c:v>24.25246906451202</c:v>
                </c:pt>
                <c:pt idx="1635">
                  <c:v>24.250038427615184</c:v>
                </c:pt>
                <c:pt idx="1636">
                  <c:v>24.247450355668136</c:v>
                </c:pt>
                <c:pt idx="1637">
                  <c:v>24.244718077318147</c:v>
                </c:pt>
                <c:pt idx="1638">
                  <c:v>24.24422850431257</c:v>
                </c:pt>
                <c:pt idx="1639">
                  <c:v>24.23756015947173</c:v>
                </c:pt>
                <c:pt idx="1640">
                  <c:v>24.228860786707955</c:v>
                </c:pt>
                <c:pt idx="1641">
                  <c:v>24.228282003451415</c:v>
                </c:pt>
                <c:pt idx="1642">
                  <c:v>24.228619842842924</c:v>
                </c:pt>
                <c:pt idx="1643">
                  <c:v>24.229451392947102</c:v>
                </c:pt>
                <c:pt idx="1644">
                  <c:v>24.227127491209785</c:v>
                </c:pt>
                <c:pt idx="1645">
                  <c:v>24.22509072930945</c:v>
                </c:pt>
                <c:pt idx="1646">
                  <c:v>24.220241887079759</c:v>
                </c:pt>
                <c:pt idx="1647">
                  <c:v>24.213262300555819</c:v>
                </c:pt>
                <c:pt idx="1648">
                  <c:v>24.21769363587218</c:v>
                </c:pt>
                <c:pt idx="1649">
                  <c:v>24.21663606688205</c:v>
                </c:pt>
                <c:pt idx="1650">
                  <c:v>24.213759310312483</c:v>
                </c:pt>
                <c:pt idx="1651">
                  <c:v>24.216883941093933</c:v>
                </c:pt>
                <c:pt idx="1652">
                  <c:v>24.216811091811422</c:v>
                </c:pt>
                <c:pt idx="1653">
                  <c:v>24.213262765713587</c:v>
                </c:pt>
                <c:pt idx="1654">
                  <c:v>24.20670178687574</c:v>
                </c:pt>
                <c:pt idx="1655">
                  <c:v>24.205753813264373</c:v>
                </c:pt>
                <c:pt idx="1656">
                  <c:v>24.205160402668021</c:v>
                </c:pt>
                <c:pt idx="1657">
                  <c:v>24.205059427851772</c:v>
                </c:pt>
                <c:pt idx="1658">
                  <c:v>24.206951711717295</c:v>
                </c:pt>
                <c:pt idx="1659">
                  <c:v>24.204135175355241</c:v>
                </c:pt>
                <c:pt idx="1660">
                  <c:v>24.20368153540862</c:v>
                </c:pt>
                <c:pt idx="1661">
                  <c:v>24.196083110878568</c:v>
                </c:pt>
                <c:pt idx="1662">
                  <c:v>24.19624726926083</c:v>
                </c:pt>
                <c:pt idx="1663">
                  <c:v>24.197534791540214</c:v>
                </c:pt>
                <c:pt idx="1664">
                  <c:v>24.199929705142768</c:v>
                </c:pt>
                <c:pt idx="1665">
                  <c:v>24.203486586829207</c:v>
                </c:pt>
                <c:pt idx="1666">
                  <c:v>24.202989073291221</c:v>
                </c:pt>
                <c:pt idx="1667">
                  <c:v>24.198521564549388</c:v>
                </c:pt>
                <c:pt idx="1668">
                  <c:v>24.1933513880007</c:v>
                </c:pt>
                <c:pt idx="1669">
                  <c:v>24.192632270927692</c:v>
                </c:pt>
                <c:pt idx="1670">
                  <c:v>24.195281133368301</c:v>
                </c:pt>
                <c:pt idx="1671">
                  <c:v>24.195891498688859</c:v>
                </c:pt>
                <c:pt idx="1672">
                  <c:v>24.196025748713325</c:v>
                </c:pt>
                <c:pt idx="1673">
                  <c:v>24.193700529169405</c:v>
                </c:pt>
                <c:pt idx="1674">
                  <c:v>24.192723087877191</c:v>
                </c:pt>
                <c:pt idx="1675">
                  <c:v>24.192724654265149</c:v>
                </c:pt>
                <c:pt idx="1676">
                  <c:v>24.197866941503833</c:v>
                </c:pt>
                <c:pt idx="1677">
                  <c:v>24.196305972098919</c:v>
                </c:pt>
                <c:pt idx="1678">
                  <c:v>24.193780831937886</c:v>
                </c:pt>
                <c:pt idx="1679">
                  <c:v>24.206871265574527</c:v>
                </c:pt>
                <c:pt idx="1680">
                  <c:v>24.209208250111836</c:v>
                </c:pt>
                <c:pt idx="1681">
                  <c:v>24.200175580608715</c:v>
                </c:pt>
                <c:pt idx="1682">
                  <c:v>24.198153587878203</c:v>
                </c:pt>
                <c:pt idx="1683">
                  <c:v>24.192916589867952</c:v>
                </c:pt>
                <c:pt idx="1684">
                  <c:v>24.192765846905303</c:v>
                </c:pt>
                <c:pt idx="1685">
                  <c:v>24.193111834391608</c:v>
                </c:pt>
                <c:pt idx="1686">
                  <c:v>24.192316711545004</c:v>
                </c:pt>
                <c:pt idx="1687">
                  <c:v>24.191425714111553</c:v>
                </c:pt>
                <c:pt idx="1688">
                  <c:v>24.188723721734782</c:v>
                </c:pt>
                <c:pt idx="1689">
                  <c:v>24.186624114179736</c:v>
                </c:pt>
                <c:pt idx="1690">
                  <c:v>24.183689698701318</c:v>
                </c:pt>
                <c:pt idx="1691">
                  <c:v>24.191070998427293</c:v>
                </c:pt>
                <c:pt idx="1692">
                  <c:v>24.193407297502617</c:v>
                </c:pt>
                <c:pt idx="1693">
                  <c:v>24.194014019198086</c:v>
                </c:pt>
                <c:pt idx="1694">
                  <c:v>24.192655692713615</c:v>
                </c:pt>
                <c:pt idx="1695">
                  <c:v>24.188595758728791</c:v>
                </c:pt>
                <c:pt idx="1696">
                  <c:v>24.182810557067512</c:v>
                </c:pt>
                <c:pt idx="1697">
                  <c:v>24.184744023411405</c:v>
                </c:pt>
                <c:pt idx="1698">
                  <c:v>24.188834528696315</c:v>
                </c:pt>
                <c:pt idx="1699">
                  <c:v>24.196777449614057</c:v>
                </c:pt>
                <c:pt idx="1700">
                  <c:v>24.200213112409632</c:v>
                </c:pt>
                <c:pt idx="1701">
                  <c:v>24.198623959404173</c:v>
                </c:pt>
                <c:pt idx="1702">
                  <c:v>24.197405927075753</c:v>
                </c:pt>
                <c:pt idx="1703">
                  <c:v>24.203641466354867</c:v>
                </c:pt>
                <c:pt idx="1704">
                  <c:v>24.210712993529022</c:v>
                </c:pt>
                <c:pt idx="1705">
                  <c:v>24.219300621398439</c:v>
                </c:pt>
                <c:pt idx="1706">
                  <c:v>24.225823085498597</c:v>
                </c:pt>
                <c:pt idx="1707">
                  <c:v>24.238122887890292</c:v>
                </c:pt>
                <c:pt idx="1708">
                  <c:v>24.246370040682685</c:v>
                </c:pt>
                <c:pt idx="1709">
                  <c:v>24.238526092958363</c:v>
                </c:pt>
                <c:pt idx="1710">
                  <c:v>24.237665266037947</c:v>
                </c:pt>
                <c:pt idx="1711">
                  <c:v>24.245574825020505</c:v>
                </c:pt>
                <c:pt idx="1712">
                  <c:v>24.25232739260618</c:v>
                </c:pt>
                <c:pt idx="1713">
                  <c:v>24.260839472530673</c:v>
                </c:pt>
                <c:pt idx="1714">
                  <c:v>24.271749147282002</c:v>
                </c:pt>
                <c:pt idx="1715">
                  <c:v>24.280885490679701</c:v>
                </c:pt>
                <c:pt idx="1716">
                  <c:v>24.287545925086832</c:v>
                </c:pt>
                <c:pt idx="1717">
                  <c:v>24.293236176240249</c:v>
                </c:pt>
                <c:pt idx="1718">
                  <c:v>24.301488446836309</c:v>
                </c:pt>
                <c:pt idx="1719">
                  <c:v>24.30813054675647</c:v>
                </c:pt>
                <c:pt idx="1720">
                  <c:v>24.317364508932208</c:v>
                </c:pt>
                <c:pt idx="1721">
                  <c:v>24.318442944521877</c:v>
                </c:pt>
                <c:pt idx="1722">
                  <c:v>24.323107679936719</c:v>
                </c:pt>
                <c:pt idx="1723">
                  <c:v>24.327429643825532</c:v>
                </c:pt>
                <c:pt idx="1724">
                  <c:v>24.328061747478635</c:v>
                </c:pt>
                <c:pt idx="1725">
                  <c:v>24.332556451324393</c:v>
                </c:pt>
                <c:pt idx="1726">
                  <c:v>24.342636454885607</c:v>
                </c:pt>
                <c:pt idx="1727">
                  <c:v>24.346824066561595</c:v>
                </c:pt>
                <c:pt idx="1728">
                  <c:v>24.351885511428286</c:v>
                </c:pt>
                <c:pt idx="1729">
                  <c:v>24.350082457196901</c:v>
                </c:pt>
                <c:pt idx="1730">
                  <c:v>24.353768338403196</c:v>
                </c:pt>
                <c:pt idx="1731">
                  <c:v>24.358903327567763</c:v>
                </c:pt>
                <c:pt idx="1732">
                  <c:v>24.365122599896438</c:v>
                </c:pt>
                <c:pt idx="1733">
                  <c:v>24.359231511679429</c:v>
                </c:pt>
                <c:pt idx="1734">
                  <c:v>24.360006805195276</c:v>
                </c:pt>
                <c:pt idx="1735">
                  <c:v>24.364020233639877</c:v>
                </c:pt>
                <c:pt idx="1736">
                  <c:v>24.365454264220276</c:v>
                </c:pt>
                <c:pt idx="1737">
                  <c:v>24.3578221444142</c:v>
                </c:pt>
                <c:pt idx="1738">
                  <c:v>24.350324174887767</c:v>
                </c:pt>
                <c:pt idx="1739">
                  <c:v>24.349370304951186</c:v>
                </c:pt>
                <c:pt idx="1740">
                  <c:v>24.349124655171643</c:v>
                </c:pt>
                <c:pt idx="1741">
                  <c:v>24.349106505609011</c:v>
                </c:pt>
                <c:pt idx="1742">
                  <c:v>24.344988722917833</c:v>
                </c:pt>
                <c:pt idx="1743">
                  <c:v>24.344943819776375</c:v>
                </c:pt>
                <c:pt idx="1744">
                  <c:v>24.336628437795028</c:v>
                </c:pt>
                <c:pt idx="1745">
                  <c:v>24.32710729860554</c:v>
                </c:pt>
                <c:pt idx="1746">
                  <c:v>24.320443456315655</c:v>
                </c:pt>
                <c:pt idx="1747">
                  <c:v>24.317235592426115</c:v>
                </c:pt>
                <c:pt idx="1748">
                  <c:v>24.318286575903091</c:v>
                </c:pt>
                <c:pt idx="1749">
                  <c:v>24.307887091121231</c:v>
                </c:pt>
                <c:pt idx="1750">
                  <c:v>24.298919988342192</c:v>
                </c:pt>
                <c:pt idx="1751">
                  <c:v>24.296775646148163</c:v>
                </c:pt>
                <c:pt idx="1752">
                  <c:v>24.292577587310412</c:v>
                </c:pt>
                <c:pt idx="1753">
                  <c:v>24.28103676125459</c:v>
                </c:pt>
                <c:pt idx="1754">
                  <c:v>24.274589130518869</c:v>
                </c:pt>
                <c:pt idx="1755">
                  <c:v>24.266955719297364</c:v>
                </c:pt>
                <c:pt idx="1756">
                  <c:v>24.259534631283962</c:v>
                </c:pt>
                <c:pt idx="1757">
                  <c:v>24.252806187590011</c:v>
                </c:pt>
                <c:pt idx="1758">
                  <c:v>24.242570634441069</c:v>
                </c:pt>
                <c:pt idx="1759">
                  <c:v>24.237567743701696</c:v>
                </c:pt>
                <c:pt idx="1760">
                  <c:v>24.225838121014224</c:v>
                </c:pt>
                <c:pt idx="1761">
                  <c:v>24.217891107972832</c:v>
                </c:pt>
                <c:pt idx="1762">
                  <c:v>24.205528666285097</c:v>
                </c:pt>
                <c:pt idx="1763">
                  <c:v>24.20097708351323</c:v>
                </c:pt>
                <c:pt idx="1764">
                  <c:v>24.189205668995406</c:v>
                </c:pt>
                <c:pt idx="1765">
                  <c:v>24.169276827864238</c:v>
                </c:pt>
                <c:pt idx="1766">
                  <c:v>24.154627530273459</c:v>
                </c:pt>
                <c:pt idx="1767">
                  <c:v>24.139074438118975</c:v>
                </c:pt>
                <c:pt idx="1768">
                  <c:v>24.127308123195792</c:v>
                </c:pt>
                <c:pt idx="1769">
                  <c:v>24.117386341701305</c:v>
                </c:pt>
                <c:pt idx="1770">
                  <c:v>24.111383140352331</c:v>
                </c:pt>
                <c:pt idx="1771">
                  <c:v>24.103074737984578</c:v>
                </c:pt>
                <c:pt idx="1772">
                  <c:v>24.094823672127468</c:v>
                </c:pt>
                <c:pt idx="1773">
                  <c:v>24.087289800888993</c:v>
                </c:pt>
                <c:pt idx="1774">
                  <c:v>24.07818509833124</c:v>
                </c:pt>
                <c:pt idx="1775">
                  <c:v>24.078431141215269</c:v>
                </c:pt>
                <c:pt idx="1776">
                  <c:v>24.077693333517093</c:v>
                </c:pt>
                <c:pt idx="1777">
                  <c:v>24.076032196919392</c:v>
                </c:pt>
                <c:pt idx="1778">
                  <c:v>24.069387892733598</c:v>
                </c:pt>
                <c:pt idx="1779">
                  <c:v>24.073877490910242</c:v>
                </c:pt>
                <c:pt idx="1780">
                  <c:v>24.075207128726355</c:v>
                </c:pt>
                <c:pt idx="1781">
                  <c:v>24.070514376252763</c:v>
                </c:pt>
                <c:pt idx="1782">
                  <c:v>24.066079963102254</c:v>
                </c:pt>
                <c:pt idx="1783">
                  <c:v>24.071369879000066</c:v>
                </c:pt>
                <c:pt idx="1784">
                  <c:v>24.075447897286743</c:v>
                </c:pt>
                <c:pt idx="1785">
                  <c:v>24.080624215467214</c:v>
                </c:pt>
                <c:pt idx="1786">
                  <c:v>24.081137567027895</c:v>
                </c:pt>
                <c:pt idx="1787">
                  <c:v>24.084189643940867</c:v>
                </c:pt>
                <c:pt idx="1788">
                  <c:v>24.084491723431064</c:v>
                </c:pt>
                <c:pt idx="1789">
                  <c:v>24.082364155150842</c:v>
                </c:pt>
                <c:pt idx="1790">
                  <c:v>24.085741046552435</c:v>
                </c:pt>
                <c:pt idx="1791">
                  <c:v>24.083679151330308</c:v>
                </c:pt>
                <c:pt idx="1792">
                  <c:v>24.085366495072972</c:v>
                </c:pt>
                <c:pt idx="1793">
                  <c:v>24.08047541981426</c:v>
                </c:pt>
                <c:pt idx="1794">
                  <c:v>24.079959995626197</c:v>
                </c:pt>
                <c:pt idx="1795">
                  <c:v>24.077139282526971</c:v>
                </c:pt>
                <c:pt idx="1796">
                  <c:v>24.068018839851199</c:v>
                </c:pt>
                <c:pt idx="1797">
                  <c:v>24.07402624124688</c:v>
                </c:pt>
                <c:pt idx="1798">
                  <c:v>24.07533178174641</c:v>
                </c:pt>
                <c:pt idx="1799">
                  <c:v>24.078070829695061</c:v>
                </c:pt>
                <c:pt idx="1800">
                  <c:v>24.06451871661239</c:v>
                </c:pt>
                <c:pt idx="1801">
                  <c:v>24.059887160251066</c:v>
                </c:pt>
                <c:pt idx="1802">
                  <c:v>24.051235738268595</c:v>
                </c:pt>
                <c:pt idx="1803">
                  <c:v>24.044446896595993</c:v>
                </c:pt>
                <c:pt idx="1804">
                  <c:v>24.039737730321697</c:v>
                </c:pt>
                <c:pt idx="1805">
                  <c:v>24.029755923188368</c:v>
                </c:pt>
                <c:pt idx="1806">
                  <c:v>24.014229168513694</c:v>
                </c:pt>
                <c:pt idx="1807">
                  <c:v>24.002596637401275</c:v>
                </c:pt>
                <c:pt idx="1808">
                  <c:v>23.988632430095681</c:v>
                </c:pt>
                <c:pt idx="1809">
                  <c:v>23.975677079184585</c:v>
                </c:pt>
                <c:pt idx="1810">
                  <c:v>23.960411850759421</c:v>
                </c:pt>
                <c:pt idx="1811">
                  <c:v>23.95344164006524</c:v>
                </c:pt>
                <c:pt idx="1812">
                  <c:v>23.945637180147145</c:v>
                </c:pt>
                <c:pt idx="1813">
                  <c:v>23.936702171655337</c:v>
                </c:pt>
                <c:pt idx="1814">
                  <c:v>23.927756869042042</c:v>
                </c:pt>
                <c:pt idx="1815">
                  <c:v>23.914998120696033</c:v>
                </c:pt>
                <c:pt idx="1816">
                  <c:v>23.902634696317911</c:v>
                </c:pt>
                <c:pt idx="1817">
                  <c:v>23.889111472509839</c:v>
                </c:pt>
                <c:pt idx="1818">
                  <c:v>23.879870048465172</c:v>
                </c:pt>
                <c:pt idx="1819">
                  <c:v>23.872411262434831</c:v>
                </c:pt>
                <c:pt idx="1820">
                  <c:v>23.864234182807991</c:v>
                </c:pt>
                <c:pt idx="1821">
                  <c:v>23.857045599063014</c:v>
                </c:pt>
                <c:pt idx="1822">
                  <c:v>23.848109488007161</c:v>
                </c:pt>
                <c:pt idx="1823">
                  <c:v>23.846131558294829</c:v>
                </c:pt>
                <c:pt idx="1824">
                  <c:v>23.84242271658227</c:v>
                </c:pt>
                <c:pt idx="1825">
                  <c:v>23.845858520136566</c:v>
                </c:pt>
                <c:pt idx="1826">
                  <c:v>23.849889620377041</c:v>
                </c:pt>
                <c:pt idx="1827">
                  <c:v>23.844293023642482</c:v>
                </c:pt>
                <c:pt idx="1828">
                  <c:v>23.838102592740832</c:v>
                </c:pt>
                <c:pt idx="1829">
                  <c:v>23.823905983275225</c:v>
                </c:pt>
                <c:pt idx="1830">
                  <c:v>23.823573517851433</c:v>
                </c:pt>
                <c:pt idx="1831">
                  <c:v>23.81669348131792</c:v>
                </c:pt>
                <c:pt idx="1832">
                  <c:v>23.811517973492059</c:v>
                </c:pt>
                <c:pt idx="1833">
                  <c:v>23.803612620679772</c:v>
                </c:pt>
                <c:pt idx="1834">
                  <c:v>23.799378993899285</c:v>
                </c:pt>
                <c:pt idx="1835">
                  <c:v>23.792992332913293</c:v>
                </c:pt>
                <c:pt idx="1836">
                  <c:v>23.79120484582101</c:v>
                </c:pt>
                <c:pt idx="1837">
                  <c:v>23.783933404340566</c:v>
                </c:pt>
                <c:pt idx="1838">
                  <c:v>23.776444937841532</c:v>
                </c:pt>
                <c:pt idx="1839">
                  <c:v>23.768940915388114</c:v>
                </c:pt>
                <c:pt idx="1840">
                  <c:v>23.768417554743507</c:v>
                </c:pt>
                <c:pt idx="1841">
                  <c:v>23.757513238662909</c:v>
                </c:pt>
                <c:pt idx="1842">
                  <c:v>23.745639559907389</c:v>
                </c:pt>
                <c:pt idx="1843">
                  <c:v>23.737081336958603</c:v>
                </c:pt>
                <c:pt idx="1844">
                  <c:v>23.7249682310818</c:v>
                </c:pt>
                <c:pt idx="1845">
                  <c:v>23.716830793645755</c:v>
                </c:pt>
                <c:pt idx="1846">
                  <c:v>23.706603337565603</c:v>
                </c:pt>
                <c:pt idx="1847">
                  <c:v>23.693951312151157</c:v>
                </c:pt>
                <c:pt idx="1848">
                  <c:v>23.681525068756539</c:v>
                </c:pt>
                <c:pt idx="1849">
                  <c:v>23.665814962861187</c:v>
                </c:pt>
                <c:pt idx="1850">
                  <c:v>23.651932533648036</c:v>
                </c:pt>
                <c:pt idx="1851">
                  <c:v>23.635224758934683</c:v>
                </c:pt>
                <c:pt idx="1852">
                  <c:v>23.623845314077421</c:v>
                </c:pt>
                <c:pt idx="1853">
                  <c:v>23.608589252862167</c:v>
                </c:pt>
                <c:pt idx="1854">
                  <c:v>23.594105973740604</c:v>
                </c:pt>
                <c:pt idx="1855">
                  <c:v>23.572727131891874</c:v>
                </c:pt>
                <c:pt idx="1856">
                  <c:v>23.556199463432485</c:v>
                </c:pt>
                <c:pt idx="1857">
                  <c:v>23.537283123679789</c:v>
                </c:pt>
                <c:pt idx="1858">
                  <c:v>23.526680774897464</c:v>
                </c:pt>
                <c:pt idx="1859">
                  <c:v>23.51715408468452</c:v>
                </c:pt>
                <c:pt idx="1860">
                  <c:v>23.511430190332256</c:v>
                </c:pt>
                <c:pt idx="1861">
                  <c:v>23.506647606749091</c:v>
                </c:pt>
                <c:pt idx="1862">
                  <c:v>23.498207571420274</c:v>
                </c:pt>
                <c:pt idx="1863">
                  <c:v>23.4931587516399</c:v>
                </c:pt>
                <c:pt idx="1864">
                  <c:v>23.485446617919582</c:v>
                </c:pt>
                <c:pt idx="1865">
                  <c:v>23.475377182892402</c:v>
                </c:pt>
                <c:pt idx="1866">
                  <c:v>23.465240241744588</c:v>
                </c:pt>
                <c:pt idx="1867">
                  <c:v>23.457093458341674</c:v>
                </c:pt>
                <c:pt idx="1868">
                  <c:v>23.45526387554489</c:v>
                </c:pt>
                <c:pt idx="1869">
                  <c:v>23.454996228834847</c:v>
                </c:pt>
                <c:pt idx="1870">
                  <c:v>23.447050808228383</c:v>
                </c:pt>
                <c:pt idx="1871">
                  <c:v>23.436409830957025</c:v>
                </c:pt>
                <c:pt idx="1872">
                  <c:v>23.434123639526582</c:v>
                </c:pt>
                <c:pt idx="1873">
                  <c:v>23.426662555470742</c:v>
                </c:pt>
                <c:pt idx="1874">
                  <c:v>23.420922081561066</c:v>
                </c:pt>
                <c:pt idx="1875">
                  <c:v>23.415970394204081</c:v>
                </c:pt>
                <c:pt idx="1876">
                  <c:v>23.413874748108036</c:v>
                </c:pt>
                <c:pt idx="1877">
                  <c:v>23.413330119732144</c:v>
                </c:pt>
                <c:pt idx="1878">
                  <c:v>23.408018587420028</c:v>
                </c:pt>
                <c:pt idx="1879">
                  <c:v>23.408572875760974</c:v>
                </c:pt>
                <c:pt idx="1880">
                  <c:v>23.402846404643896</c:v>
                </c:pt>
                <c:pt idx="1881">
                  <c:v>23.403752600763688</c:v>
                </c:pt>
                <c:pt idx="1882">
                  <c:v>23.405705124345467</c:v>
                </c:pt>
                <c:pt idx="1883">
                  <c:v>23.404288895416968</c:v>
                </c:pt>
                <c:pt idx="1884">
                  <c:v>23.39799195608213</c:v>
                </c:pt>
                <c:pt idx="1885">
                  <c:v>23.398354186009321</c:v>
                </c:pt>
                <c:pt idx="1886">
                  <c:v>23.390654123901403</c:v>
                </c:pt>
                <c:pt idx="1887">
                  <c:v>23.393799977943772</c:v>
                </c:pt>
                <c:pt idx="1888">
                  <c:v>23.389504471770049</c:v>
                </c:pt>
                <c:pt idx="1889">
                  <c:v>23.388395463449626</c:v>
                </c:pt>
                <c:pt idx="1890">
                  <c:v>23.383215047166342</c:v>
                </c:pt>
                <c:pt idx="1891">
                  <c:v>23.372943458055701</c:v>
                </c:pt>
                <c:pt idx="1892">
                  <c:v>23.370234796364812</c:v>
                </c:pt>
                <c:pt idx="1893">
                  <c:v>23.365142789576808</c:v>
                </c:pt>
                <c:pt idx="1894">
                  <c:v>23.358090667896938</c:v>
                </c:pt>
                <c:pt idx="1895">
                  <c:v>23.355968791947816</c:v>
                </c:pt>
                <c:pt idx="1896">
                  <c:v>23.353393551346098</c:v>
                </c:pt>
                <c:pt idx="1897">
                  <c:v>23.353074845070765</c:v>
                </c:pt>
                <c:pt idx="1898">
                  <c:v>23.344458957819167</c:v>
                </c:pt>
                <c:pt idx="1899">
                  <c:v>23.336288415680094</c:v>
                </c:pt>
                <c:pt idx="1900">
                  <c:v>23.32868837227976</c:v>
                </c:pt>
                <c:pt idx="1901">
                  <c:v>23.328545620874962</c:v>
                </c:pt>
                <c:pt idx="1902">
                  <c:v>23.322760504396559</c:v>
                </c:pt>
                <c:pt idx="1903">
                  <c:v>23.319172517323548</c:v>
                </c:pt>
                <c:pt idx="1904">
                  <c:v>23.317053238090629</c:v>
                </c:pt>
                <c:pt idx="1905">
                  <c:v>23.310384476294793</c:v>
                </c:pt>
                <c:pt idx="1906">
                  <c:v>23.304718872850771</c:v>
                </c:pt>
                <c:pt idx="1907">
                  <c:v>23.298153153288006</c:v>
                </c:pt>
                <c:pt idx="1908">
                  <c:v>23.296804396901805</c:v>
                </c:pt>
                <c:pt idx="1909">
                  <c:v>23.291634992847918</c:v>
                </c:pt>
                <c:pt idx="1910">
                  <c:v>23.289638875206411</c:v>
                </c:pt>
                <c:pt idx="1911">
                  <c:v>23.28856786165121</c:v>
                </c:pt>
                <c:pt idx="1912">
                  <c:v>23.27976111677965</c:v>
                </c:pt>
                <c:pt idx="1913">
                  <c:v>23.273962319960741</c:v>
                </c:pt>
                <c:pt idx="1914">
                  <c:v>23.273625096153644</c:v>
                </c:pt>
                <c:pt idx="1915">
                  <c:v>23.271322487594972</c:v>
                </c:pt>
                <c:pt idx="1916">
                  <c:v>23.27833796551495</c:v>
                </c:pt>
                <c:pt idx="1917">
                  <c:v>23.278765910976691</c:v>
                </c:pt>
                <c:pt idx="1918">
                  <c:v>23.280544847274584</c:v>
                </c:pt>
                <c:pt idx="1919">
                  <c:v>23.279539803645243</c:v>
                </c:pt>
                <c:pt idx="1920">
                  <c:v>23.279550649639468</c:v>
                </c:pt>
                <c:pt idx="1921">
                  <c:v>23.282616008755561</c:v>
                </c:pt>
                <c:pt idx="1922">
                  <c:v>23.282121915507425</c:v>
                </c:pt>
                <c:pt idx="1923">
                  <c:v>23.284905575196031</c:v>
                </c:pt>
                <c:pt idx="1924">
                  <c:v>23.289741649502737</c:v>
                </c:pt>
                <c:pt idx="1925">
                  <c:v>23.28981520397064</c:v>
                </c:pt>
                <c:pt idx="1926">
                  <c:v>23.291856267393463</c:v>
                </c:pt>
                <c:pt idx="1927">
                  <c:v>23.284513773252538</c:v>
                </c:pt>
                <c:pt idx="1928">
                  <c:v>23.282893391904054</c:v>
                </c:pt>
                <c:pt idx="1929">
                  <c:v>23.280158943639961</c:v>
                </c:pt>
                <c:pt idx="1930">
                  <c:v>23.281999684397768</c:v>
                </c:pt>
                <c:pt idx="1931">
                  <c:v>23.286956813101156</c:v>
                </c:pt>
                <c:pt idx="1932">
                  <c:v>23.288141531534286</c:v>
                </c:pt>
                <c:pt idx="1933">
                  <c:v>23.289154781843131</c:v>
                </c:pt>
                <c:pt idx="1934">
                  <c:v>23.284798694446913</c:v>
                </c:pt>
                <c:pt idx="1935">
                  <c:v>23.28224717667764</c:v>
                </c:pt>
                <c:pt idx="1936">
                  <c:v>23.284260970047605</c:v>
                </c:pt>
                <c:pt idx="1937">
                  <c:v>23.285544581031232</c:v>
                </c:pt>
                <c:pt idx="1938">
                  <c:v>23.288925832783185</c:v>
                </c:pt>
                <c:pt idx="1939">
                  <c:v>23.292739856038274</c:v>
                </c:pt>
                <c:pt idx="1940">
                  <c:v>23.298812527421106</c:v>
                </c:pt>
                <c:pt idx="1941">
                  <c:v>23.302978254663589</c:v>
                </c:pt>
                <c:pt idx="1942">
                  <c:v>23.310355751916035</c:v>
                </c:pt>
                <c:pt idx="1943">
                  <c:v>23.318596125032169</c:v>
                </c:pt>
                <c:pt idx="1944">
                  <c:v>23.322768232842126</c:v>
                </c:pt>
                <c:pt idx="1945">
                  <c:v>23.325610738492642</c:v>
                </c:pt>
                <c:pt idx="1946">
                  <c:v>23.329359101138429</c:v>
                </c:pt>
                <c:pt idx="1947">
                  <c:v>23.330230910240871</c:v>
                </c:pt>
                <c:pt idx="1948">
                  <c:v>23.32602114779775</c:v>
                </c:pt>
                <c:pt idx="1949">
                  <c:v>23.326122637637347</c:v>
                </c:pt>
                <c:pt idx="1950">
                  <c:v>23.327095882837909</c:v>
                </c:pt>
                <c:pt idx="1951">
                  <c:v>23.327164103936219</c:v>
                </c:pt>
                <c:pt idx="1952">
                  <c:v>23.330058479431372</c:v>
                </c:pt>
                <c:pt idx="1953">
                  <c:v>23.326534392918845</c:v>
                </c:pt>
                <c:pt idx="1954">
                  <c:v>23.322232406147684</c:v>
                </c:pt>
                <c:pt idx="1955">
                  <c:v>23.322214432512673</c:v>
                </c:pt>
                <c:pt idx="1956">
                  <c:v>23.320684653788113</c:v>
                </c:pt>
                <c:pt idx="1957">
                  <c:v>23.317417305041324</c:v>
                </c:pt>
                <c:pt idx="1958">
                  <c:v>23.317000246739568</c:v>
                </c:pt>
                <c:pt idx="1959">
                  <c:v>23.320728720134596</c:v>
                </c:pt>
                <c:pt idx="1960">
                  <c:v>23.316911010068203</c:v>
                </c:pt>
                <c:pt idx="1961">
                  <c:v>23.311946217186325</c:v>
                </c:pt>
                <c:pt idx="1962">
                  <c:v>23.307851881236203</c:v>
                </c:pt>
                <c:pt idx="1963">
                  <c:v>23.306200249649095</c:v>
                </c:pt>
                <c:pt idx="1964">
                  <c:v>23.309370493037683</c:v>
                </c:pt>
                <c:pt idx="1965">
                  <c:v>23.316603706063812</c:v>
                </c:pt>
                <c:pt idx="1966">
                  <c:v>23.314419379988735</c:v>
                </c:pt>
                <c:pt idx="1967">
                  <c:v>23.318062852946156</c:v>
                </c:pt>
                <c:pt idx="1968">
                  <c:v>23.316051674915997</c:v>
                </c:pt>
                <c:pt idx="1969">
                  <c:v>23.311495037559574</c:v>
                </c:pt>
                <c:pt idx="1970">
                  <c:v>23.306932749638058</c:v>
                </c:pt>
                <c:pt idx="1971">
                  <c:v>23.299734365065788</c:v>
                </c:pt>
                <c:pt idx="1972">
                  <c:v>23.300465773590275</c:v>
                </c:pt>
                <c:pt idx="1973">
                  <c:v>23.292355587116873</c:v>
                </c:pt>
                <c:pt idx="1974">
                  <c:v>23.281682988076881</c:v>
                </c:pt>
                <c:pt idx="1975">
                  <c:v>23.271164058046988</c:v>
                </c:pt>
                <c:pt idx="1976">
                  <c:v>23.259813888719954</c:v>
                </c:pt>
                <c:pt idx="1977">
                  <c:v>23.252053401844677</c:v>
                </c:pt>
                <c:pt idx="1978">
                  <c:v>23.249774165633301</c:v>
                </c:pt>
                <c:pt idx="1979">
                  <c:v>23.247101549791232</c:v>
                </c:pt>
                <c:pt idx="1980">
                  <c:v>23.242961590583413</c:v>
                </c:pt>
                <c:pt idx="1981">
                  <c:v>23.241414185411362</c:v>
                </c:pt>
                <c:pt idx="1982">
                  <c:v>23.236751250770862</c:v>
                </c:pt>
                <c:pt idx="1983">
                  <c:v>23.235191230780742</c:v>
                </c:pt>
                <c:pt idx="1984">
                  <c:v>23.235099757263747</c:v>
                </c:pt>
                <c:pt idx="1985">
                  <c:v>23.227517729786118</c:v>
                </c:pt>
                <c:pt idx="1986">
                  <c:v>23.219872872044533</c:v>
                </c:pt>
                <c:pt idx="1987">
                  <c:v>23.222962028660611</c:v>
                </c:pt>
                <c:pt idx="1988">
                  <c:v>23.218925038527807</c:v>
                </c:pt>
                <c:pt idx="1989">
                  <c:v>23.213209988791665</c:v>
                </c:pt>
                <c:pt idx="1990">
                  <c:v>23.204126978622483</c:v>
                </c:pt>
                <c:pt idx="1991">
                  <c:v>23.197168649911184</c:v>
                </c:pt>
                <c:pt idx="1992">
                  <c:v>23.191212572995461</c:v>
                </c:pt>
                <c:pt idx="1993">
                  <c:v>23.183521100570932</c:v>
                </c:pt>
                <c:pt idx="1994">
                  <c:v>23.177345305110101</c:v>
                </c:pt>
                <c:pt idx="1995">
                  <c:v>23.16499030858062</c:v>
                </c:pt>
                <c:pt idx="1996">
                  <c:v>23.161288142837975</c:v>
                </c:pt>
                <c:pt idx="1997">
                  <c:v>23.152266338513826</c:v>
                </c:pt>
                <c:pt idx="1998">
                  <c:v>23.143829160458385</c:v>
                </c:pt>
                <c:pt idx="1999">
                  <c:v>23.136580208450628</c:v>
                </c:pt>
                <c:pt idx="2000">
                  <c:v>23.12942233694277</c:v>
                </c:pt>
                <c:pt idx="2001">
                  <c:v>23.126984128121435</c:v>
                </c:pt>
                <c:pt idx="2002">
                  <c:v>23.115430677955374</c:v>
                </c:pt>
                <c:pt idx="2003">
                  <c:v>23.111788781389066</c:v>
                </c:pt>
                <c:pt idx="2004">
                  <c:v>23.108242723224691</c:v>
                </c:pt>
                <c:pt idx="2005">
                  <c:v>23.11229074859347</c:v>
                </c:pt>
                <c:pt idx="2006">
                  <c:v>23.109401183673373</c:v>
                </c:pt>
                <c:pt idx="2007">
                  <c:v>23.109286105723093</c:v>
                </c:pt>
                <c:pt idx="2008">
                  <c:v>23.106981749969943</c:v>
                </c:pt>
                <c:pt idx="2009">
                  <c:v>23.100772083783749</c:v>
                </c:pt>
                <c:pt idx="2010">
                  <c:v>23.093087248843645</c:v>
                </c:pt>
                <c:pt idx="2011">
                  <c:v>23.085880109902767</c:v>
                </c:pt>
                <c:pt idx="2012">
                  <c:v>23.076047538238058</c:v>
                </c:pt>
                <c:pt idx="2013">
                  <c:v>23.067880320493266</c:v>
                </c:pt>
                <c:pt idx="2014">
                  <c:v>23.06296316853814</c:v>
                </c:pt>
                <c:pt idx="2015">
                  <c:v>23.062802100901301</c:v>
                </c:pt>
                <c:pt idx="2016">
                  <c:v>23.062276196367641</c:v>
                </c:pt>
                <c:pt idx="2017">
                  <c:v>23.062449027750006</c:v>
                </c:pt>
                <c:pt idx="2018">
                  <c:v>23.063042228993652</c:v>
                </c:pt>
                <c:pt idx="2019">
                  <c:v>23.058960523690033</c:v>
                </c:pt>
                <c:pt idx="2020">
                  <c:v>23.064352246503837</c:v>
                </c:pt>
                <c:pt idx="2021">
                  <c:v>23.066001367943315</c:v>
                </c:pt>
                <c:pt idx="2022">
                  <c:v>23.066264975386076</c:v>
                </c:pt>
                <c:pt idx="2023">
                  <c:v>23.064830359517202</c:v>
                </c:pt>
                <c:pt idx="2024">
                  <c:v>23.066518825907842</c:v>
                </c:pt>
                <c:pt idx="2025">
                  <c:v>23.067141711266629</c:v>
                </c:pt>
                <c:pt idx="2026">
                  <c:v>23.061534930015299</c:v>
                </c:pt>
                <c:pt idx="2027">
                  <c:v>23.056212692110869</c:v>
                </c:pt>
                <c:pt idx="2028">
                  <c:v>23.053660542372256</c:v>
                </c:pt>
                <c:pt idx="2029">
                  <c:v>23.055226419437268</c:v>
                </c:pt>
                <c:pt idx="2030">
                  <c:v>23.057931999502188</c:v>
                </c:pt>
                <c:pt idx="2031">
                  <c:v>23.05495127368885</c:v>
                </c:pt>
                <c:pt idx="2032">
                  <c:v>23.055514561245527</c:v>
                </c:pt>
                <c:pt idx="2033">
                  <c:v>23.052668418261455</c:v>
                </c:pt>
                <c:pt idx="2034">
                  <c:v>23.054213022620772</c:v>
                </c:pt>
                <c:pt idx="2035">
                  <c:v>23.048126858668091</c:v>
                </c:pt>
                <c:pt idx="2036">
                  <c:v>23.04900320591036</c:v>
                </c:pt>
                <c:pt idx="2037">
                  <c:v>23.044888595592028</c:v>
                </c:pt>
                <c:pt idx="2038">
                  <c:v>23.045568027825361</c:v>
                </c:pt>
                <c:pt idx="2039">
                  <c:v>23.043474154918648</c:v>
                </c:pt>
                <c:pt idx="2040">
                  <c:v>23.042143220899625</c:v>
                </c:pt>
                <c:pt idx="2041">
                  <c:v>23.039922521900206</c:v>
                </c:pt>
                <c:pt idx="2042">
                  <c:v>23.046180826754135</c:v>
                </c:pt>
                <c:pt idx="2043">
                  <c:v>23.049273871949822</c:v>
                </c:pt>
                <c:pt idx="2044">
                  <c:v>23.048105944744869</c:v>
                </c:pt>
                <c:pt idx="2045">
                  <c:v>23.051213568891662</c:v>
                </c:pt>
                <c:pt idx="2046">
                  <c:v>23.048400444011556</c:v>
                </c:pt>
                <c:pt idx="2047">
                  <c:v>23.041749100473961</c:v>
                </c:pt>
                <c:pt idx="2048">
                  <c:v>23.036536271564877</c:v>
                </c:pt>
                <c:pt idx="2049">
                  <c:v>23.032750931145323</c:v>
                </c:pt>
                <c:pt idx="2050">
                  <c:v>23.026711677023798</c:v>
                </c:pt>
                <c:pt idx="2051">
                  <c:v>23.025652955028029</c:v>
                </c:pt>
                <c:pt idx="2052">
                  <c:v>23.029720754717637</c:v>
                </c:pt>
                <c:pt idx="2053">
                  <c:v>23.030747546458521</c:v>
                </c:pt>
                <c:pt idx="2054">
                  <c:v>23.025585063589844</c:v>
                </c:pt>
                <c:pt idx="2055">
                  <c:v>23.027267755734194</c:v>
                </c:pt>
                <c:pt idx="2056">
                  <c:v>23.030722443209473</c:v>
                </c:pt>
                <c:pt idx="2057">
                  <c:v>23.031057841480656</c:v>
                </c:pt>
                <c:pt idx="2058">
                  <c:v>23.036272112922124</c:v>
                </c:pt>
                <c:pt idx="2059">
                  <c:v>23.036690604946873</c:v>
                </c:pt>
                <c:pt idx="2060">
                  <c:v>23.035533194291986</c:v>
                </c:pt>
                <c:pt idx="2061">
                  <c:v>23.034784938697925</c:v>
                </c:pt>
                <c:pt idx="2062">
                  <c:v>23.031154619135275</c:v>
                </c:pt>
                <c:pt idx="2063">
                  <c:v>23.03323394113896</c:v>
                </c:pt>
                <c:pt idx="2064">
                  <c:v>23.03282881178853</c:v>
                </c:pt>
                <c:pt idx="2065">
                  <c:v>23.03467022735304</c:v>
                </c:pt>
                <c:pt idx="2066">
                  <c:v>23.036069225825013</c:v>
                </c:pt>
                <c:pt idx="2067">
                  <c:v>23.038112987199423</c:v>
                </c:pt>
                <c:pt idx="2068">
                  <c:v>23.03361417454532</c:v>
                </c:pt>
                <c:pt idx="2069">
                  <c:v>23.034756571542651</c:v>
                </c:pt>
                <c:pt idx="2070">
                  <c:v>23.035018395177275</c:v>
                </c:pt>
                <c:pt idx="2071">
                  <c:v>23.03739107631052</c:v>
                </c:pt>
                <c:pt idx="2072">
                  <c:v>23.038943578788309</c:v>
                </c:pt>
                <c:pt idx="2073">
                  <c:v>23.039646174952075</c:v>
                </c:pt>
                <c:pt idx="2074">
                  <c:v>23.042410193561444</c:v>
                </c:pt>
                <c:pt idx="2075">
                  <c:v>23.0372156335143</c:v>
                </c:pt>
                <c:pt idx="2076">
                  <c:v>23.035454709788624</c:v>
                </c:pt>
                <c:pt idx="2077">
                  <c:v>23.034346304603002</c:v>
                </c:pt>
                <c:pt idx="2078">
                  <c:v>23.033856506529162</c:v>
                </c:pt>
                <c:pt idx="2079">
                  <c:v>23.037471995359301</c:v>
                </c:pt>
                <c:pt idx="2080">
                  <c:v>23.044143936189936</c:v>
                </c:pt>
                <c:pt idx="2081">
                  <c:v>23.045306206686966</c:v>
                </c:pt>
                <c:pt idx="2082">
                  <c:v>23.04137409043922</c:v>
                </c:pt>
                <c:pt idx="2083">
                  <c:v>23.034762452017219</c:v>
                </c:pt>
                <c:pt idx="2084">
                  <c:v>23.035189189917467</c:v>
                </c:pt>
                <c:pt idx="2085">
                  <c:v>23.035648674670018</c:v>
                </c:pt>
                <c:pt idx="2086">
                  <c:v>23.035879449252143</c:v>
                </c:pt>
                <c:pt idx="2087">
                  <c:v>23.048585819699916</c:v>
                </c:pt>
                <c:pt idx="2088">
                  <c:v>23.046595593893315</c:v>
                </c:pt>
                <c:pt idx="2089">
                  <c:v>23.051559161586869</c:v>
                </c:pt>
                <c:pt idx="2090">
                  <c:v>23.045242185735702</c:v>
                </c:pt>
                <c:pt idx="2091">
                  <c:v>23.042105226233367</c:v>
                </c:pt>
                <c:pt idx="2092">
                  <c:v>23.038492732972877</c:v>
                </c:pt>
                <c:pt idx="2093">
                  <c:v>23.032694332156865</c:v>
                </c:pt>
                <c:pt idx="2094">
                  <c:v>23.03726899191706</c:v>
                </c:pt>
                <c:pt idx="2095">
                  <c:v>23.025452945634125</c:v>
                </c:pt>
                <c:pt idx="2096">
                  <c:v>23.017681328053133</c:v>
                </c:pt>
                <c:pt idx="2097">
                  <c:v>23.010555644934975</c:v>
                </c:pt>
                <c:pt idx="2098">
                  <c:v>23.007812631703121</c:v>
                </c:pt>
                <c:pt idx="2099">
                  <c:v>23.005218394389509</c:v>
                </c:pt>
                <c:pt idx="2100">
                  <c:v>23.001936085709445</c:v>
                </c:pt>
                <c:pt idx="2101">
                  <c:v>22.998428406596538</c:v>
                </c:pt>
                <c:pt idx="2102">
                  <c:v>22.995683783934012</c:v>
                </c:pt>
                <c:pt idx="2103">
                  <c:v>22.982219964112709</c:v>
                </c:pt>
                <c:pt idx="2104">
                  <c:v>22.971897887883735</c:v>
                </c:pt>
                <c:pt idx="2105">
                  <c:v>22.963070224177635</c:v>
                </c:pt>
                <c:pt idx="2106">
                  <c:v>22.96437183421876</c:v>
                </c:pt>
                <c:pt idx="2107">
                  <c:v>22.968018948651959</c:v>
                </c:pt>
                <c:pt idx="2108">
                  <c:v>22.976797524150477</c:v>
                </c:pt>
                <c:pt idx="2109">
                  <c:v>22.966502544768822</c:v>
                </c:pt>
                <c:pt idx="2110">
                  <c:v>22.956207353303526</c:v>
                </c:pt>
                <c:pt idx="2111">
                  <c:v>22.948321857407059</c:v>
                </c:pt>
                <c:pt idx="2112">
                  <c:v>22.941125644363005</c:v>
                </c:pt>
                <c:pt idx="2113">
                  <c:v>22.942324060198022</c:v>
                </c:pt>
                <c:pt idx="2114">
                  <c:v>22.941487490960771</c:v>
                </c:pt>
                <c:pt idx="2115">
                  <c:v>22.936239088471218</c:v>
                </c:pt>
                <c:pt idx="2116">
                  <c:v>22.935541834448003</c:v>
                </c:pt>
                <c:pt idx="2117">
                  <c:v>22.922336826635629</c:v>
                </c:pt>
                <c:pt idx="2118">
                  <c:v>22.920762109092156</c:v>
                </c:pt>
                <c:pt idx="2119">
                  <c:v>22.912376837803649</c:v>
                </c:pt>
                <c:pt idx="2120">
                  <c:v>22.913152213849209</c:v>
                </c:pt>
                <c:pt idx="2121">
                  <c:v>22.909502347563702</c:v>
                </c:pt>
                <c:pt idx="2122">
                  <c:v>22.910786062721062</c:v>
                </c:pt>
                <c:pt idx="2123">
                  <c:v>22.914336079586665</c:v>
                </c:pt>
                <c:pt idx="2124">
                  <c:v>22.904833199748762</c:v>
                </c:pt>
                <c:pt idx="2125">
                  <c:v>22.908083827737102</c:v>
                </c:pt>
                <c:pt idx="2126">
                  <c:v>22.901625287430416</c:v>
                </c:pt>
                <c:pt idx="2127">
                  <c:v>22.89926564186673</c:v>
                </c:pt>
                <c:pt idx="2128">
                  <c:v>22.899385833737185</c:v>
                </c:pt>
                <c:pt idx="2129">
                  <c:v>22.896180369471494</c:v>
                </c:pt>
                <c:pt idx="2130">
                  <c:v>22.895826274379584</c:v>
                </c:pt>
                <c:pt idx="2131">
                  <c:v>22.888071767439996</c:v>
                </c:pt>
                <c:pt idx="2132">
                  <c:v>22.864626283339085</c:v>
                </c:pt>
                <c:pt idx="2133">
                  <c:v>22.8607447149267</c:v>
                </c:pt>
                <c:pt idx="2134">
                  <c:v>22.857791734220157</c:v>
                </c:pt>
                <c:pt idx="2135">
                  <c:v>22.858267098490273</c:v>
                </c:pt>
                <c:pt idx="2136">
                  <c:v>22.859553991895726</c:v>
                </c:pt>
                <c:pt idx="2137">
                  <c:v>22.851239146964382</c:v>
                </c:pt>
                <c:pt idx="2138">
                  <c:v>22.833746085961572</c:v>
                </c:pt>
                <c:pt idx="2139">
                  <c:v>22.827305581305371</c:v>
                </c:pt>
                <c:pt idx="2140">
                  <c:v>22.822575785934468</c:v>
                </c:pt>
                <c:pt idx="2141">
                  <c:v>22.824995291513645</c:v>
                </c:pt>
                <c:pt idx="2142">
                  <c:v>22.831814214379154</c:v>
                </c:pt>
                <c:pt idx="2143">
                  <c:v>22.832224342456911</c:v>
                </c:pt>
                <c:pt idx="2144">
                  <c:v>22.831397811651826</c:v>
                </c:pt>
                <c:pt idx="2145">
                  <c:v>22.827551819236742</c:v>
                </c:pt>
                <c:pt idx="2146">
                  <c:v>22.822719920360136</c:v>
                </c:pt>
                <c:pt idx="2147">
                  <c:v>22.821801334057383</c:v>
                </c:pt>
                <c:pt idx="2148">
                  <c:v>22.819959125701729</c:v>
                </c:pt>
                <c:pt idx="2149">
                  <c:v>22.818227814982588</c:v>
                </c:pt>
                <c:pt idx="2150">
                  <c:v>22.821778920768843</c:v>
                </c:pt>
                <c:pt idx="2151">
                  <c:v>22.813620029970714</c:v>
                </c:pt>
                <c:pt idx="2152">
                  <c:v>22.808057221560095</c:v>
                </c:pt>
                <c:pt idx="2153">
                  <c:v>22.79957679475687</c:v>
                </c:pt>
                <c:pt idx="2154">
                  <c:v>22.796986604291007</c:v>
                </c:pt>
                <c:pt idx="2155">
                  <c:v>22.795788698029547</c:v>
                </c:pt>
                <c:pt idx="2156">
                  <c:v>22.801023183341332</c:v>
                </c:pt>
                <c:pt idx="2157">
                  <c:v>22.806367397830702</c:v>
                </c:pt>
                <c:pt idx="2158">
                  <c:v>22.796326342013401</c:v>
                </c:pt>
                <c:pt idx="2159">
                  <c:v>22.794434194117333</c:v>
                </c:pt>
                <c:pt idx="2160">
                  <c:v>22.791506354043442</c:v>
                </c:pt>
                <c:pt idx="2161">
                  <c:v>22.792697567886865</c:v>
                </c:pt>
                <c:pt idx="2162">
                  <c:v>22.81001244542734</c:v>
                </c:pt>
                <c:pt idx="2163">
                  <c:v>22.816788083729914</c:v>
                </c:pt>
                <c:pt idx="2164">
                  <c:v>22.825145823325897</c:v>
                </c:pt>
                <c:pt idx="2165">
                  <c:v>22.819724016176263</c:v>
                </c:pt>
                <c:pt idx="2166">
                  <c:v>22.809524275487959</c:v>
                </c:pt>
                <c:pt idx="2167">
                  <c:v>22.806912363809356</c:v>
                </c:pt>
                <c:pt idx="2168">
                  <c:v>22.806923501675556</c:v>
                </c:pt>
                <c:pt idx="2169">
                  <c:v>22.811506898862245</c:v>
                </c:pt>
                <c:pt idx="2170">
                  <c:v>22.813422624028291</c:v>
                </c:pt>
                <c:pt idx="2171">
                  <c:v>22.811656372431329</c:v>
                </c:pt>
                <c:pt idx="2172">
                  <c:v>22.796614267559079</c:v>
                </c:pt>
                <c:pt idx="2173">
                  <c:v>22.788001479058146</c:v>
                </c:pt>
                <c:pt idx="2174">
                  <c:v>22.779092275464208</c:v>
                </c:pt>
                <c:pt idx="2175">
                  <c:v>22.775508383859631</c:v>
                </c:pt>
                <c:pt idx="2176">
                  <c:v>22.769153752258298</c:v>
                </c:pt>
                <c:pt idx="2177">
                  <c:v>22.763287485384819</c:v>
                </c:pt>
                <c:pt idx="2178">
                  <c:v>22.761206731859829</c:v>
                </c:pt>
                <c:pt idx="2179">
                  <c:v>22.747465253739392</c:v>
                </c:pt>
                <c:pt idx="2180">
                  <c:v>22.737782484143295</c:v>
                </c:pt>
                <c:pt idx="2181">
                  <c:v>22.741852231647336</c:v>
                </c:pt>
                <c:pt idx="2182">
                  <c:v>22.742196293475864</c:v>
                </c:pt>
                <c:pt idx="2183">
                  <c:v>22.737930315889024</c:v>
                </c:pt>
                <c:pt idx="2184">
                  <c:v>22.735217594022867</c:v>
                </c:pt>
                <c:pt idx="2185">
                  <c:v>22.737520980084383</c:v>
                </c:pt>
                <c:pt idx="2186">
                  <c:v>22.723978235243887</c:v>
                </c:pt>
                <c:pt idx="2187">
                  <c:v>22.717186155277066</c:v>
                </c:pt>
                <c:pt idx="2188">
                  <c:v>22.721248916910561</c:v>
                </c:pt>
                <c:pt idx="2189">
                  <c:v>22.715741946042893</c:v>
                </c:pt>
                <c:pt idx="2190">
                  <c:v>22.711315808914165</c:v>
                </c:pt>
                <c:pt idx="2191">
                  <c:v>22.707538946264847</c:v>
                </c:pt>
                <c:pt idx="2192">
                  <c:v>22.707930183660874</c:v>
                </c:pt>
                <c:pt idx="2193">
                  <c:v>22.696768213476695</c:v>
                </c:pt>
                <c:pt idx="2194">
                  <c:v>22.684594665216764</c:v>
                </c:pt>
                <c:pt idx="2195">
                  <c:v>22.686271878174352</c:v>
                </c:pt>
                <c:pt idx="2196">
                  <c:v>22.683474529337502</c:v>
                </c:pt>
                <c:pt idx="2197">
                  <c:v>22.681652355304294</c:v>
                </c:pt>
                <c:pt idx="2198">
                  <c:v>22.683523347758989</c:v>
                </c:pt>
                <c:pt idx="2199">
                  <c:v>22.683703339867243</c:v>
                </c:pt>
                <c:pt idx="2200">
                  <c:v>22.68040959550882</c:v>
                </c:pt>
                <c:pt idx="2201">
                  <c:v>22.670660431134834</c:v>
                </c:pt>
                <c:pt idx="2202">
                  <c:v>22.6724270652253</c:v>
                </c:pt>
                <c:pt idx="2203">
                  <c:v>22.671626667636659</c:v>
                </c:pt>
                <c:pt idx="2204">
                  <c:v>22.670364318656699</c:v>
                </c:pt>
                <c:pt idx="2205">
                  <c:v>22.66701584619797</c:v>
                </c:pt>
                <c:pt idx="2206">
                  <c:v>22.669473390727816</c:v>
                </c:pt>
                <c:pt idx="2207">
                  <c:v>22.660931655874215</c:v>
                </c:pt>
                <c:pt idx="2208">
                  <c:v>22.648150768071421</c:v>
                </c:pt>
                <c:pt idx="2209">
                  <c:v>22.648443249939589</c:v>
                </c:pt>
                <c:pt idx="2210">
                  <c:v>22.644208009954923</c:v>
                </c:pt>
                <c:pt idx="2211">
                  <c:v>22.644212917350504</c:v>
                </c:pt>
                <c:pt idx="2212">
                  <c:v>22.63946991726635</c:v>
                </c:pt>
                <c:pt idx="2213">
                  <c:v>22.645242217415483</c:v>
                </c:pt>
                <c:pt idx="2214">
                  <c:v>22.634210047261639</c:v>
                </c:pt>
                <c:pt idx="2215">
                  <c:v>22.623840959776665</c:v>
                </c:pt>
                <c:pt idx="2216">
                  <c:v>22.625642883948402</c:v>
                </c:pt>
                <c:pt idx="2217">
                  <c:v>22.619151379347493</c:v>
                </c:pt>
                <c:pt idx="2218">
                  <c:v>22.614985055230935</c:v>
                </c:pt>
                <c:pt idx="2219">
                  <c:v>22.61244318668615</c:v>
                </c:pt>
                <c:pt idx="2220">
                  <c:v>22.61695628656318</c:v>
                </c:pt>
                <c:pt idx="2221">
                  <c:v>22.608617529070571</c:v>
                </c:pt>
                <c:pt idx="2222">
                  <c:v>22.593603057017077</c:v>
                </c:pt>
                <c:pt idx="2223">
                  <c:v>22.594699949331186</c:v>
                </c:pt>
                <c:pt idx="2224">
                  <c:v>22.595293943054628</c:v>
                </c:pt>
                <c:pt idx="2225">
                  <c:v>22.596082271545352</c:v>
                </c:pt>
                <c:pt idx="2226">
                  <c:v>22.59449690142511</c:v>
                </c:pt>
                <c:pt idx="2227">
                  <c:v>22.597566141743521</c:v>
                </c:pt>
                <c:pt idx="2228">
                  <c:v>22.585724643942427</c:v>
                </c:pt>
                <c:pt idx="2229">
                  <c:v>22.578354528602453</c:v>
                </c:pt>
                <c:pt idx="2230">
                  <c:v>22.576865810723667</c:v>
                </c:pt>
                <c:pt idx="2231">
                  <c:v>22.574385441097043</c:v>
                </c:pt>
                <c:pt idx="2232">
                  <c:v>22.572465356422324</c:v>
                </c:pt>
                <c:pt idx="2233">
                  <c:v>22.571970114036098</c:v>
                </c:pt>
                <c:pt idx="2234">
                  <c:v>22.569361067075686</c:v>
                </c:pt>
                <c:pt idx="2235">
                  <c:v>22.561948073798824</c:v>
                </c:pt>
                <c:pt idx="2236">
                  <c:v>22.549926443915517</c:v>
                </c:pt>
                <c:pt idx="2237">
                  <c:v>22.551500639589264</c:v>
                </c:pt>
                <c:pt idx="2238">
                  <c:v>22.552371831300682</c:v>
                </c:pt>
                <c:pt idx="2239">
                  <c:v>22.557869012715308</c:v>
                </c:pt>
                <c:pt idx="2240">
                  <c:v>22.553915029929712</c:v>
                </c:pt>
                <c:pt idx="2241">
                  <c:v>22.555071515742526</c:v>
                </c:pt>
                <c:pt idx="2242">
                  <c:v>22.542972281637439</c:v>
                </c:pt>
                <c:pt idx="2243">
                  <c:v>22.52806343005804</c:v>
                </c:pt>
                <c:pt idx="2244">
                  <c:v>22.528855885549333</c:v>
                </c:pt>
                <c:pt idx="2245">
                  <c:v>22.532243621491638</c:v>
                </c:pt>
                <c:pt idx="2246">
                  <c:v>22.539921068116637</c:v>
                </c:pt>
                <c:pt idx="2247">
                  <c:v>22.539735244846796</c:v>
                </c:pt>
                <c:pt idx="2248">
                  <c:v>22.543061394190666</c:v>
                </c:pt>
                <c:pt idx="2249">
                  <c:v>22.533157321153446</c:v>
                </c:pt>
                <c:pt idx="2250">
                  <c:v>22.522363090260281</c:v>
                </c:pt>
                <c:pt idx="2251">
                  <c:v>22.522564931356655</c:v>
                </c:pt>
                <c:pt idx="2252">
                  <c:v>22.519625825008447</c:v>
                </c:pt>
                <c:pt idx="2253">
                  <c:v>22.519707290142435</c:v>
                </c:pt>
                <c:pt idx="2254">
                  <c:v>22.514666657830773</c:v>
                </c:pt>
                <c:pt idx="2255">
                  <c:v>22.508877766112221</c:v>
                </c:pt>
                <c:pt idx="2256">
                  <c:v>22.501886515681058</c:v>
                </c:pt>
                <c:pt idx="2257">
                  <c:v>22.488855829388051</c:v>
                </c:pt>
                <c:pt idx="2258">
                  <c:v>22.492598679383732</c:v>
                </c:pt>
                <c:pt idx="2259">
                  <c:v>22.493194967172371</c:v>
                </c:pt>
                <c:pt idx="2260">
                  <c:v>22.489765344637895</c:v>
                </c:pt>
                <c:pt idx="2261">
                  <c:v>22.487096148778651</c:v>
                </c:pt>
                <c:pt idx="2262">
                  <c:v>22.487868852563992</c:v>
                </c:pt>
                <c:pt idx="2263">
                  <c:v>22.475902593055125</c:v>
                </c:pt>
                <c:pt idx="2264">
                  <c:v>22.471685470995233</c:v>
                </c:pt>
                <c:pt idx="2265">
                  <c:v>22.474933256485457</c:v>
                </c:pt>
                <c:pt idx="2266">
                  <c:v>22.476287321919379</c:v>
                </c:pt>
                <c:pt idx="2267">
                  <c:v>22.47412693564565</c:v>
                </c:pt>
                <c:pt idx="2268">
                  <c:v>22.473078908709351</c:v>
                </c:pt>
                <c:pt idx="2269">
                  <c:v>22.467592525477642</c:v>
                </c:pt>
                <c:pt idx="2270">
                  <c:v>22.462697142413553</c:v>
                </c:pt>
                <c:pt idx="2271">
                  <c:v>22.454827714138617</c:v>
                </c:pt>
                <c:pt idx="2272">
                  <c:v>22.462586451774108</c:v>
                </c:pt>
                <c:pt idx="2273">
                  <c:v>22.465936757306114</c:v>
                </c:pt>
                <c:pt idx="2274">
                  <c:v>22.469332478531204</c:v>
                </c:pt>
                <c:pt idx="2275">
                  <c:v>22.461696782726769</c:v>
                </c:pt>
                <c:pt idx="2276">
                  <c:v>22.452730704899061</c:v>
                </c:pt>
                <c:pt idx="2277">
                  <c:v>22.441596631478966</c:v>
                </c:pt>
                <c:pt idx="2278">
                  <c:v>22.429281052381057</c:v>
                </c:pt>
                <c:pt idx="2279">
                  <c:v>22.432506050924747</c:v>
                </c:pt>
                <c:pt idx="2280">
                  <c:v>22.431900983013033</c:v>
                </c:pt>
                <c:pt idx="2281">
                  <c:v>22.433759292393461</c:v>
                </c:pt>
                <c:pt idx="2282">
                  <c:v>22.432212107312189</c:v>
                </c:pt>
                <c:pt idx="2283">
                  <c:v>22.426878387360155</c:v>
                </c:pt>
                <c:pt idx="2284">
                  <c:v>22.414343858455794</c:v>
                </c:pt>
                <c:pt idx="2285">
                  <c:v>22.408498591845756</c:v>
                </c:pt>
                <c:pt idx="2286">
                  <c:v>22.408162017924163</c:v>
                </c:pt>
                <c:pt idx="2287">
                  <c:v>22.408968363091383</c:v>
                </c:pt>
                <c:pt idx="2288">
                  <c:v>22.402810109212474</c:v>
                </c:pt>
                <c:pt idx="2289">
                  <c:v>22.397983716436414</c:v>
                </c:pt>
                <c:pt idx="2290">
                  <c:v>22.394761031209569</c:v>
                </c:pt>
                <c:pt idx="2291">
                  <c:v>22.384089064851384</c:v>
                </c:pt>
                <c:pt idx="2292">
                  <c:v>22.376788399687964</c:v>
                </c:pt>
                <c:pt idx="2293">
                  <c:v>22.380076907467128</c:v>
                </c:pt>
                <c:pt idx="2294">
                  <c:v>22.376613995357509</c:v>
                </c:pt>
                <c:pt idx="2295">
                  <c:v>22.370166905134198</c:v>
                </c:pt>
                <c:pt idx="2296">
                  <c:v>22.363653703416936</c:v>
                </c:pt>
                <c:pt idx="2297">
                  <c:v>22.362630411666139</c:v>
                </c:pt>
                <c:pt idx="2298">
                  <c:v>22.351984094813027</c:v>
                </c:pt>
                <c:pt idx="2299">
                  <c:v>22.344508289352692</c:v>
                </c:pt>
                <c:pt idx="2300">
                  <c:v>22.343107680662683</c:v>
                </c:pt>
                <c:pt idx="2301">
                  <c:v>22.335939826060049</c:v>
                </c:pt>
                <c:pt idx="2302">
                  <c:v>22.330334560897256</c:v>
                </c:pt>
                <c:pt idx="2303">
                  <c:v>22.32363320044761</c:v>
                </c:pt>
                <c:pt idx="2304">
                  <c:v>22.31956042313546</c:v>
                </c:pt>
                <c:pt idx="2305">
                  <c:v>22.312064858387394</c:v>
                </c:pt>
                <c:pt idx="2306">
                  <c:v>22.305635735283964</c:v>
                </c:pt>
                <c:pt idx="2307">
                  <c:v>22.308299603246276</c:v>
                </c:pt>
                <c:pt idx="2308">
                  <c:v>22.310607597617881</c:v>
                </c:pt>
                <c:pt idx="2309">
                  <c:v>22.315613598910449</c:v>
                </c:pt>
                <c:pt idx="2310">
                  <c:v>22.313360602225053</c:v>
                </c:pt>
                <c:pt idx="2311">
                  <c:v>22.308946206798012</c:v>
                </c:pt>
                <c:pt idx="2312">
                  <c:v>22.297372387737141</c:v>
                </c:pt>
                <c:pt idx="2313">
                  <c:v>22.290135909569596</c:v>
                </c:pt>
                <c:pt idx="2314">
                  <c:v>22.293679376280576</c:v>
                </c:pt>
                <c:pt idx="2315">
                  <c:v>22.294940213833904</c:v>
                </c:pt>
                <c:pt idx="2316">
                  <c:v>22.296206556274164</c:v>
                </c:pt>
                <c:pt idx="2317">
                  <c:v>22.296173250473231</c:v>
                </c:pt>
                <c:pt idx="2318">
                  <c:v>22.296733066872449</c:v>
                </c:pt>
                <c:pt idx="2319">
                  <c:v>22.289788354561828</c:v>
                </c:pt>
                <c:pt idx="2320">
                  <c:v>22.286428113955331</c:v>
                </c:pt>
                <c:pt idx="2321">
                  <c:v>22.290353517179629</c:v>
                </c:pt>
                <c:pt idx="2322">
                  <c:v>22.289651251063223</c:v>
                </c:pt>
                <c:pt idx="2323">
                  <c:v>22.289227566511826</c:v>
                </c:pt>
                <c:pt idx="2324">
                  <c:v>22.286883380920848</c:v>
                </c:pt>
                <c:pt idx="2325">
                  <c:v>22.289784190393359</c:v>
                </c:pt>
                <c:pt idx="2326">
                  <c:v>22.287524496093077</c:v>
                </c:pt>
                <c:pt idx="2327">
                  <c:v>22.280414578632715</c:v>
                </c:pt>
                <c:pt idx="2328">
                  <c:v>22.282495869659027</c:v>
                </c:pt>
                <c:pt idx="2329">
                  <c:v>22.282009780912297</c:v>
                </c:pt>
                <c:pt idx="2330">
                  <c:v>22.28417538416187</c:v>
                </c:pt>
                <c:pt idx="2331">
                  <c:v>22.286095904537142</c:v>
                </c:pt>
                <c:pt idx="2332">
                  <c:v>22.286206302449955</c:v>
                </c:pt>
                <c:pt idx="2333">
                  <c:v>22.282840708680794</c:v>
                </c:pt>
                <c:pt idx="2334">
                  <c:v>22.280653414533475</c:v>
                </c:pt>
                <c:pt idx="2335">
                  <c:v>22.284051235643101</c:v>
                </c:pt>
                <c:pt idx="2336">
                  <c:v>22.284621797576985</c:v>
                </c:pt>
                <c:pt idx="2337">
                  <c:v>22.287245987596439</c:v>
                </c:pt>
                <c:pt idx="2338">
                  <c:v>22.282005569502086</c:v>
                </c:pt>
                <c:pt idx="2339">
                  <c:v>22.274676899993526</c:v>
                </c:pt>
                <c:pt idx="2340">
                  <c:v>22.265122538676621</c:v>
                </c:pt>
                <c:pt idx="2341">
                  <c:v>22.263044111389185</c:v>
                </c:pt>
                <c:pt idx="2342">
                  <c:v>22.275303125805948</c:v>
                </c:pt>
                <c:pt idx="2343">
                  <c:v>22.280981286899099</c:v>
                </c:pt>
                <c:pt idx="2344">
                  <c:v>22.285497313429815</c:v>
                </c:pt>
                <c:pt idx="2345">
                  <c:v>22.283702215449331</c:v>
                </c:pt>
                <c:pt idx="2346">
                  <c:v>22.283569504289915</c:v>
                </c:pt>
                <c:pt idx="2347">
                  <c:v>22.274230527943075</c:v>
                </c:pt>
                <c:pt idx="2348">
                  <c:v>22.268405955719835</c:v>
                </c:pt>
                <c:pt idx="2349">
                  <c:v>22.27246900421008</c:v>
                </c:pt>
                <c:pt idx="2350">
                  <c:v>22.274282010094147</c:v>
                </c:pt>
                <c:pt idx="2351">
                  <c:v>22.27743307321456</c:v>
                </c:pt>
                <c:pt idx="2352">
                  <c:v>22.274457795350514</c:v>
                </c:pt>
                <c:pt idx="2353">
                  <c:v>22.274942021120083</c:v>
                </c:pt>
                <c:pt idx="2354">
                  <c:v>22.263758735292811</c:v>
                </c:pt>
                <c:pt idx="2355">
                  <c:v>22.260732459544897</c:v>
                </c:pt>
                <c:pt idx="2356">
                  <c:v>22.261266490722889</c:v>
                </c:pt>
                <c:pt idx="2357">
                  <c:v>22.260126168308712</c:v>
                </c:pt>
                <c:pt idx="2358">
                  <c:v>22.264969491743539</c:v>
                </c:pt>
                <c:pt idx="2359">
                  <c:v>22.266032699633911</c:v>
                </c:pt>
                <c:pt idx="2360">
                  <c:v>22.262406328541172</c:v>
                </c:pt>
                <c:pt idx="2361">
                  <c:v>22.254308905089001</c:v>
                </c:pt>
                <c:pt idx="2362">
                  <c:v>22.24773019099262</c:v>
                </c:pt>
                <c:pt idx="2363">
                  <c:v>22.251126460727388</c:v>
                </c:pt>
                <c:pt idx="2364">
                  <c:v>22.246157337108386</c:v>
                </c:pt>
                <c:pt idx="2365">
                  <c:v>22.238987474251005</c:v>
                </c:pt>
                <c:pt idx="2366">
                  <c:v>22.233824001514527</c:v>
                </c:pt>
                <c:pt idx="2367">
                  <c:v>22.229193080846699</c:v>
                </c:pt>
                <c:pt idx="2368">
                  <c:v>22.221575885522022</c:v>
                </c:pt>
                <c:pt idx="2369">
                  <c:v>22.218462486683059</c:v>
                </c:pt>
                <c:pt idx="2370">
                  <c:v>22.222499490052925</c:v>
                </c:pt>
                <c:pt idx="2371">
                  <c:v>22.219495777406269</c:v>
                </c:pt>
                <c:pt idx="2372">
                  <c:v>22.215536894761009</c:v>
                </c:pt>
                <c:pt idx="2373">
                  <c:v>22.208818008515628</c:v>
                </c:pt>
                <c:pt idx="2374">
                  <c:v>22.203340876541439</c:v>
                </c:pt>
                <c:pt idx="2375">
                  <c:v>22.189471012388854</c:v>
                </c:pt>
                <c:pt idx="2376">
                  <c:v>22.180092372441166</c:v>
                </c:pt>
                <c:pt idx="2377">
                  <c:v>22.18329453414146</c:v>
                </c:pt>
                <c:pt idx="2378">
                  <c:v>22.186957333444283</c:v>
                </c:pt>
                <c:pt idx="2379">
                  <c:v>22.187934995187504</c:v>
                </c:pt>
                <c:pt idx="2380">
                  <c:v>22.186288094493001</c:v>
                </c:pt>
                <c:pt idx="2381">
                  <c:v>22.185030687205447</c:v>
                </c:pt>
                <c:pt idx="2382">
                  <c:v>22.178353149154788</c:v>
                </c:pt>
                <c:pt idx="2383">
                  <c:v>22.178745332823961</c:v>
                </c:pt>
                <c:pt idx="2384">
                  <c:v>22.18931621988623</c:v>
                </c:pt>
                <c:pt idx="2385">
                  <c:v>22.187148492137592</c:v>
                </c:pt>
                <c:pt idx="2386">
                  <c:v>22.19203405056475</c:v>
                </c:pt>
                <c:pt idx="2387">
                  <c:v>22.19105505430462</c:v>
                </c:pt>
                <c:pt idx="2388">
                  <c:v>22.187119984245509</c:v>
                </c:pt>
                <c:pt idx="2389">
                  <c:v>22.180541990767502</c:v>
                </c:pt>
                <c:pt idx="2390">
                  <c:v>22.17677026104127</c:v>
                </c:pt>
                <c:pt idx="2391">
                  <c:v>22.181426882031896</c:v>
                </c:pt>
                <c:pt idx="2392">
                  <c:v>22.189191144116169</c:v>
                </c:pt>
                <c:pt idx="2393">
                  <c:v>22.196029419438059</c:v>
                </c:pt>
                <c:pt idx="2394">
                  <c:v>22.202584177443057</c:v>
                </c:pt>
                <c:pt idx="2395">
                  <c:v>22.209397012897249</c:v>
                </c:pt>
                <c:pt idx="2396">
                  <c:v>22.205388562634305</c:v>
                </c:pt>
                <c:pt idx="2397">
                  <c:v>22.207493519381941</c:v>
                </c:pt>
                <c:pt idx="2398">
                  <c:v>22.22027318174316</c:v>
                </c:pt>
                <c:pt idx="2399">
                  <c:v>22.225070264811006</c:v>
                </c:pt>
                <c:pt idx="2400">
                  <c:v>22.227106148535015</c:v>
                </c:pt>
                <c:pt idx="2401">
                  <c:v>22.228486231451889</c:v>
                </c:pt>
                <c:pt idx="2402">
                  <c:v>22.23428212958256</c:v>
                </c:pt>
                <c:pt idx="2403">
                  <c:v>22.237999459480783</c:v>
                </c:pt>
                <c:pt idx="2404">
                  <c:v>22.243677928743793</c:v>
                </c:pt>
                <c:pt idx="2405">
                  <c:v>22.259139700067948</c:v>
                </c:pt>
                <c:pt idx="2406">
                  <c:v>22.268243957247478</c:v>
                </c:pt>
                <c:pt idx="2407">
                  <c:v>22.275908140495396</c:v>
                </c:pt>
                <c:pt idx="2408">
                  <c:v>22.279203149152053</c:v>
                </c:pt>
                <c:pt idx="2409">
                  <c:v>22.280450968382652</c:v>
                </c:pt>
                <c:pt idx="2410">
                  <c:v>22.27801902455241</c:v>
                </c:pt>
                <c:pt idx="2411">
                  <c:v>22.282066274292156</c:v>
                </c:pt>
                <c:pt idx="2412">
                  <c:v>22.29615435187133</c:v>
                </c:pt>
                <c:pt idx="2413">
                  <c:v>22.29588907641752</c:v>
                </c:pt>
                <c:pt idx="2414">
                  <c:v>22.300643454760174</c:v>
                </c:pt>
                <c:pt idx="2415">
                  <c:v>22.309222813570688</c:v>
                </c:pt>
                <c:pt idx="2416">
                  <c:v>22.305579800372975</c:v>
                </c:pt>
                <c:pt idx="2417">
                  <c:v>22.313656510954157</c:v>
                </c:pt>
                <c:pt idx="2418">
                  <c:v>22.320584541589341</c:v>
                </c:pt>
                <c:pt idx="2419">
                  <c:v>22.329543975690253</c:v>
                </c:pt>
                <c:pt idx="2420">
                  <c:v>22.334894653493478</c:v>
                </c:pt>
                <c:pt idx="2421">
                  <c:v>22.334115723506805</c:v>
                </c:pt>
                <c:pt idx="2422">
                  <c:v>22.337085624746081</c:v>
                </c:pt>
                <c:pt idx="2423">
                  <c:v>22.327365840219688</c:v>
                </c:pt>
                <c:pt idx="2424">
                  <c:v>22.322348789926835</c:v>
                </c:pt>
                <c:pt idx="2425">
                  <c:v>22.327707720075637</c:v>
                </c:pt>
                <c:pt idx="2426">
                  <c:v>22.344173271537404</c:v>
                </c:pt>
                <c:pt idx="2427">
                  <c:v>22.352829974531275</c:v>
                </c:pt>
                <c:pt idx="2428">
                  <c:v>22.356029206654689</c:v>
                </c:pt>
                <c:pt idx="2429">
                  <c:v>22.363364273643072</c:v>
                </c:pt>
                <c:pt idx="2430">
                  <c:v>22.365633143855003</c:v>
                </c:pt>
                <c:pt idx="2431">
                  <c:v>22.369049041974165</c:v>
                </c:pt>
                <c:pt idx="2432">
                  <c:v>22.369086594145653</c:v>
                </c:pt>
                <c:pt idx="2433">
                  <c:v>22.377469917645879</c:v>
                </c:pt>
                <c:pt idx="2434">
                  <c:v>22.382656677449177</c:v>
                </c:pt>
                <c:pt idx="2435">
                  <c:v>22.392140593866664</c:v>
                </c:pt>
                <c:pt idx="2436">
                  <c:v>22.401480630333943</c:v>
                </c:pt>
                <c:pt idx="2437">
                  <c:v>22.395866826197356</c:v>
                </c:pt>
                <c:pt idx="2438">
                  <c:v>22.394540214538253</c:v>
                </c:pt>
                <c:pt idx="2439">
                  <c:v>22.399500487349847</c:v>
                </c:pt>
                <c:pt idx="2440">
                  <c:v>22.405082289770455</c:v>
                </c:pt>
                <c:pt idx="2441">
                  <c:v>22.40581708933999</c:v>
                </c:pt>
                <c:pt idx="2442">
                  <c:v>22.40639376065355</c:v>
                </c:pt>
                <c:pt idx="2443">
                  <c:v>22.411606625762843</c:v>
                </c:pt>
                <c:pt idx="2444">
                  <c:v>22.405198317472831</c:v>
                </c:pt>
                <c:pt idx="2445">
                  <c:v>22.393182623422518</c:v>
                </c:pt>
                <c:pt idx="2446">
                  <c:v>22.394844995139128</c:v>
                </c:pt>
                <c:pt idx="2447">
                  <c:v>22.391364484609355</c:v>
                </c:pt>
                <c:pt idx="2448">
                  <c:v>22.38558185683992</c:v>
                </c:pt>
                <c:pt idx="2449">
                  <c:v>22.377164814103956</c:v>
                </c:pt>
                <c:pt idx="2450">
                  <c:v>22.374241773621765</c:v>
                </c:pt>
                <c:pt idx="2451">
                  <c:v>22.366103346988073</c:v>
                </c:pt>
                <c:pt idx="2452">
                  <c:v>22.353435986158484</c:v>
                </c:pt>
                <c:pt idx="2453">
                  <c:v>22.354857209938551</c:v>
                </c:pt>
                <c:pt idx="2454">
                  <c:v>22.353341236858753</c:v>
                </c:pt>
                <c:pt idx="2455">
                  <c:v>22.351371173026628</c:v>
                </c:pt>
                <c:pt idx="2456">
                  <c:v>22.336216997831254</c:v>
                </c:pt>
                <c:pt idx="2457">
                  <c:v>22.323464144121481</c:v>
                </c:pt>
                <c:pt idx="2458">
                  <c:v>22.30338468778092</c:v>
                </c:pt>
                <c:pt idx="2459">
                  <c:v>22.284105031026932</c:v>
                </c:pt>
                <c:pt idx="2460">
                  <c:v>22.276940272439639</c:v>
                </c:pt>
                <c:pt idx="2461">
                  <c:v>22.268294274763942</c:v>
                </c:pt>
                <c:pt idx="2462">
                  <c:v>22.25658905588551</c:v>
                </c:pt>
                <c:pt idx="2463">
                  <c:v>22.245492999215138</c:v>
                </c:pt>
                <c:pt idx="2464">
                  <c:v>22.233782389364869</c:v>
                </c:pt>
                <c:pt idx="2465">
                  <c:v>22.208473989329043</c:v>
                </c:pt>
                <c:pt idx="2466">
                  <c:v>22.184110738385016</c:v>
                </c:pt>
                <c:pt idx="2467">
                  <c:v>22.175296542008617</c:v>
                </c:pt>
                <c:pt idx="2468">
                  <c:v>22.164642815727298</c:v>
                </c:pt>
                <c:pt idx="2469">
                  <c:v>22.146865159551965</c:v>
                </c:pt>
                <c:pt idx="2470">
                  <c:v>22.135860225381577</c:v>
                </c:pt>
                <c:pt idx="2471">
                  <c:v>22.12525944514794</c:v>
                </c:pt>
                <c:pt idx="2472">
                  <c:v>22.102377661608724</c:v>
                </c:pt>
                <c:pt idx="2473">
                  <c:v>22.078685185684897</c:v>
                </c:pt>
                <c:pt idx="2474">
                  <c:v>22.069953760269918</c:v>
                </c:pt>
                <c:pt idx="2475">
                  <c:v>22.064636951940415</c:v>
                </c:pt>
                <c:pt idx="2476">
                  <c:v>22.053763919911802</c:v>
                </c:pt>
                <c:pt idx="2477">
                  <c:v>22.045370870790322</c:v>
                </c:pt>
                <c:pt idx="2478">
                  <c:v>22.04040121923066</c:v>
                </c:pt>
                <c:pt idx="2479">
                  <c:v>22.023464849047556</c:v>
                </c:pt>
                <c:pt idx="2480">
                  <c:v>22.002422354874646</c:v>
                </c:pt>
                <c:pt idx="2481">
                  <c:v>21.99696016435141</c:v>
                </c:pt>
                <c:pt idx="2482">
                  <c:v>21.988641811234128</c:v>
                </c:pt>
                <c:pt idx="2483">
                  <c:v>21.977090967709941</c:v>
                </c:pt>
                <c:pt idx="2484">
                  <c:v>21.96601058593118</c:v>
                </c:pt>
                <c:pt idx="2485">
                  <c:v>21.953125166824869</c:v>
                </c:pt>
                <c:pt idx="2486">
                  <c:v>21.94143740529389</c:v>
                </c:pt>
                <c:pt idx="2487">
                  <c:v>21.931345051032835</c:v>
                </c:pt>
                <c:pt idx="2488">
                  <c:v>21.929763073819188</c:v>
                </c:pt>
                <c:pt idx="2489">
                  <c:v>21.926714532917835</c:v>
                </c:pt>
                <c:pt idx="2490">
                  <c:v>21.92129739058235</c:v>
                </c:pt>
                <c:pt idx="2491">
                  <c:v>21.916504386793516</c:v>
                </c:pt>
                <c:pt idx="2492">
                  <c:v>21.92081274146063</c:v>
                </c:pt>
                <c:pt idx="2493">
                  <c:v>21.913020873978944</c:v>
                </c:pt>
                <c:pt idx="2494">
                  <c:v>21.898943199013239</c:v>
                </c:pt>
                <c:pt idx="2495">
                  <c:v>21.902356483292042</c:v>
                </c:pt>
                <c:pt idx="2496">
                  <c:v>21.903256729998599</c:v>
                </c:pt>
                <c:pt idx="2497">
                  <c:v>21.89041343677733</c:v>
                </c:pt>
                <c:pt idx="2498">
                  <c:v>21.88418433812884</c:v>
                </c:pt>
                <c:pt idx="2499">
                  <c:v>21.888967427074157</c:v>
                </c:pt>
                <c:pt idx="2500">
                  <c:v>21.884660599265679</c:v>
                </c:pt>
                <c:pt idx="2501">
                  <c:v>21.873846768798845</c:v>
                </c:pt>
                <c:pt idx="2502">
                  <c:v>21.878903698612604</c:v>
                </c:pt>
                <c:pt idx="2503">
                  <c:v>21.883058504585978</c:v>
                </c:pt>
                <c:pt idx="2504">
                  <c:v>21.883877240688093</c:v>
                </c:pt>
                <c:pt idx="2505">
                  <c:v>21.884879537660609</c:v>
                </c:pt>
                <c:pt idx="2506">
                  <c:v>21.890267257696749</c:v>
                </c:pt>
                <c:pt idx="2507">
                  <c:v>21.886940839928148</c:v>
                </c:pt>
                <c:pt idx="2508">
                  <c:v>21.88023846989465</c:v>
                </c:pt>
                <c:pt idx="2509">
                  <c:v>21.899430123076989</c:v>
                </c:pt>
                <c:pt idx="2510">
                  <c:v>21.918913743784252</c:v>
                </c:pt>
                <c:pt idx="2511">
                  <c:v>21.936423834088259</c:v>
                </c:pt>
                <c:pt idx="2512">
                  <c:v>21.948021907158029</c:v>
                </c:pt>
                <c:pt idx="2513">
                  <c:v>21.96270112436083</c:v>
                </c:pt>
                <c:pt idx="2514">
                  <c:v>21.970085767311581</c:v>
                </c:pt>
                <c:pt idx="2515">
                  <c:v>21.972952001925961</c:v>
                </c:pt>
                <c:pt idx="2516">
                  <c:v>21.985229156245357</c:v>
                </c:pt>
                <c:pt idx="2517">
                  <c:v>21.988655490078493</c:v>
                </c:pt>
                <c:pt idx="2518">
                  <c:v>21.997808645778697</c:v>
                </c:pt>
                <c:pt idx="2519">
                  <c:v>22.006325376447556</c:v>
                </c:pt>
                <c:pt idx="2520">
                  <c:v>22.011461266759206</c:v>
                </c:pt>
                <c:pt idx="2521">
                  <c:v>22.007358234626764</c:v>
                </c:pt>
                <c:pt idx="2522">
                  <c:v>22.003774025405605</c:v>
                </c:pt>
                <c:pt idx="2523">
                  <c:v>22.013755157462874</c:v>
                </c:pt>
                <c:pt idx="2524">
                  <c:v>22.032019397676553</c:v>
                </c:pt>
                <c:pt idx="2525">
                  <c:v>22.042350848521728</c:v>
                </c:pt>
                <c:pt idx="2526">
                  <c:v>22.050586608637197</c:v>
                </c:pt>
                <c:pt idx="2527">
                  <c:v>22.071312706202214</c:v>
                </c:pt>
                <c:pt idx="2528">
                  <c:v>22.081091112259443</c:v>
                </c:pt>
                <c:pt idx="2529">
                  <c:v>22.081358147986954</c:v>
                </c:pt>
                <c:pt idx="2530">
                  <c:v>22.091356019309849</c:v>
                </c:pt>
                <c:pt idx="2531">
                  <c:v>22.107067342302791</c:v>
                </c:pt>
                <c:pt idx="2532">
                  <c:v>22.11524319543301</c:v>
                </c:pt>
                <c:pt idx="2533">
                  <c:v>22.122619782759699</c:v>
                </c:pt>
                <c:pt idx="2534">
                  <c:v>22.118702975436555</c:v>
                </c:pt>
                <c:pt idx="2535">
                  <c:v>22.108053128014845</c:v>
                </c:pt>
                <c:pt idx="2536">
                  <c:v>22.09835261152103</c:v>
                </c:pt>
                <c:pt idx="2537">
                  <c:v>22.099702810029672</c:v>
                </c:pt>
                <c:pt idx="2538">
                  <c:v>22.104654175687685</c:v>
                </c:pt>
                <c:pt idx="2539">
                  <c:v>22.094394279229949</c:v>
                </c:pt>
                <c:pt idx="2540">
                  <c:v>22.091772415031194</c:v>
                </c:pt>
                <c:pt idx="2541">
                  <c:v>22.07694782135577</c:v>
                </c:pt>
                <c:pt idx="2542">
                  <c:v>22.051415744576822</c:v>
                </c:pt>
                <c:pt idx="2543">
                  <c:v>22.019274138178744</c:v>
                </c:pt>
                <c:pt idx="2544">
                  <c:v>22.000408190255712</c:v>
                </c:pt>
                <c:pt idx="2545">
                  <c:v>21.983344811158105</c:v>
                </c:pt>
                <c:pt idx="2546">
                  <c:v>21.964259647745664</c:v>
                </c:pt>
                <c:pt idx="2547">
                  <c:v>21.94680062490999</c:v>
                </c:pt>
                <c:pt idx="2548">
                  <c:v>21.923505602049012</c:v>
                </c:pt>
                <c:pt idx="2549">
                  <c:v>21.898307852953401</c:v>
                </c:pt>
                <c:pt idx="2550">
                  <c:v>21.877399299929799</c:v>
                </c:pt>
                <c:pt idx="2551">
                  <c:v>21.866774557076823</c:v>
                </c:pt>
                <c:pt idx="2552">
                  <c:v>21.846574912999912</c:v>
                </c:pt>
                <c:pt idx="2553">
                  <c:v>21.823087860243703</c:v>
                </c:pt>
                <c:pt idx="2554">
                  <c:v>21.79163416967458</c:v>
                </c:pt>
                <c:pt idx="2555">
                  <c:v>21.755040622761292</c:v>
                </c:pt>
                <c:pt idx="2556">
                  <c:v>21.713451317108682</c:v>
                </c:pt>
                <c:pt idx="2557">
                  <c:v>21.66990702794719</c:v>
                </c:pt>
                <c:pt idx="2558">
                  <c:v>21.633292743657982</c:v>
                </c:pt>
                <c:pt idx="2559">
                  <c:v>21.601025691574812</c:v>
                </c:pt>
                <c:pt idx="2560">
                  <c:v>21.564424928589929</c:v>
                </c:pt>
                <c:pt idx="2561">
                  <c:v>21.522755334970345</c:v>
                </c:pt>
                <c:pt idx="2562">
                  <c:v>21.48325808673264</c:v>
                </c:pt>
                <c:pt idx="2563">
                  <c:v>21.436225993382251</c:v>
                </c:pt>
                <c:pt idx="2564">
                  <c:v>21.402540409074795</c:v>
                </c:pt>
                <c:pt idx="2565">
                  <c:v>21.385161675081015</c:v>
                </c:pt>
                <c:pt idx="2566">
                  <c:v>21.36569709410756</c:v>
                </c:pt>
                <c:pt idx="2567">
                  <c:v>21.340247416997506</c:v>
                </c:pt>
                <c:pt idx="2568">
                  <c:v>21.311253958862551</c:v>
                </c:pt>
                <c:pt idx="2569">
                  <c:v>21.283992101538537</c:v>
                </c:pt>
                <c:pt idx="2570">
                  <c:v>21.237490345361088</c:v>
                </c:pt>
                <c:pt idx="2571">
                  <c:v>21.209654918462736</c:v>
                </c:pt>
                <c:pt idx="2572">
                  <c:v>21.192997474144384</c:v>
                </c:pt>
                <c:pt idx="2573">
                  <c:v>21.177483083277686</c:v>
                </c:pt>
                <c:pt idx="2574">
                  <c:v>21.160881428480501</c:v>
                </c:pt>
                <c:pt idx="2575">
                  <c:v>21.138447326860863</c:v>
                </c:pt>
                <c:pt idx="2576">
                  <c:v>21.116819103976511</c:v>
                </c:pt>
                <c:pt idx="2577">
                  <c:v>21.095363238409732</c:v>
                </c:pt>
                <c:pt idx="2578">
                  <c:v>21.073594199803907</c:v>
                </c:pt>
                <c:pt idx="2579">
                  <c:v>21.053503029767572</c:v>
                </c:pt>
                <c:pt idx="2580">
                  <c:v>21.031081515936798</c:v>
                </c:pt>
                <c:pt idx="2581">
                  <c:v>21.007650024203972</c:v>
                </c:pt>
                <c:pt idx="2582">
                  <c:v>20.983345767955193</c:v>
                </c:pt>
                <c:pt idx="2583">
                  <c:v>20.959830150817485</c:v>
                </c:pt>
                <c:pt idx="2584">
                  <c:v>20.932617172481503</c:v>
                </c:pt>
                <c:pt idx="2585">
                  <c:v>20.912984822473121</c:v>
                </c:pt>
                <c:pt idx="2586">
                  <c:v>20.90667823933056</c:v>
                </c:pt>
                <c:pt idx="2587">
                  <c:v>20.907337504851547</c:v>
                </c:pt>
                <c:pt idx="2588">
                  <c:v>20.909066451356395</c:v>
                </c:pt>
                <c:pt idx="2589">
                  <c:v>20.902102532972044</c:v>
                </c:pt>
                <c:pt idx="2590">
                  <c:v>20.890484116281264</c:v>
                </c:pt>
                <c:pt idx="2591">
                  <c:v>20.878118121193538</c:v>
                </c:pt>
                <c:pt idx="2592">
                  <c:v>20.865550402035147</c:v>
                </c:pt>
                <c:pt idx="2593">
                  <c:v>20.866256868971696</c:v>
                </c:pt>
                <c:pt idx="2594">
                  <c:v>20.863690350262459</c:v>
                </c:pt>
                <c:pt idx="2595">
                  <c:v>20.851322277852283</c:v>
                </c:pt>
                <c:pt idx="2596">
                  <c:v>20.835091984117881</c:v>
                </c:pt>
                <c:pt idx="2597">
                  <c:v>20.820986512349343</c:v>
                </c:pt>
                <c:pt idx="2598">
                  <c:v>20.798951573212381</c:v>
                </c:pt>
                <c:pt idx="2599">
                  <c:v>20.782956831389839</c:v>
                </c:pt>
                <c:pt idx="2600">
                  <c:v>20.783556073610292</c:v>
                </c:pt>
                <c:pt idx="2601">
                  <c:v>20.774657114876845</c:v>
                </c:pt>
                <c:pt idx="2602">
                  <c:v>20.769493648564861</c:v>
                </c:pt>
                <c:pt idx="2603">
                  <c:v>20.763379454267742</c:v>
                </c:pt>
                <c:pt idx="2604">
                  <c:v>20.752102108151895</c:v>
                </c:pt>
                <c:pt idx="2605">
                  <c:v>20.734608626890051</c:v>
                </c:pt>
                <c:pt idx="2606">
                  <c:v>20.718406264372135</c:v>
                </c:pt>
                <c:pt idx="2607">
                  <c:v>20.712094826176887</c:v>
                </c:pt>
                <c:pt idx="2608">
                  <c:v>20.712833201128916</c:v>
                </c:pt>
                <c:pt idx="2609">
                  <c:v>20.710642160345309</c:v>
                </c:pt>
                <c:pt idx="2610">
                  <c:v>20.705635175310043</c:v>
                </c:pt>
                <c:pt idx="2611">
                  <c:v>20.703599502040998</c:v>
                </c:pt>
                <c:pt idx="2612">
                  <c:v>20.693420152680087</c:v>
                </c:pt>
                <c:pt idx="2613">
                  <c:v>20.684938576547552</c:v>
                </c:pt>
                <c:pt idx="2614">
                  <c:v>20.692275139219003</c:v>
                </c:pt>
                <c:pt idx="2615">
                  <c:v>20.695111707191714</c:v>
                </c:pt>
                <c:pt idx="2616">
                  <c:v>20.694980392831724</c:v>
                </c:pt>
                <c:pt idx="2617">
                  <c:v>20.687695076668554</c:v>
                </c:pt>
                <c:pt idx="2618">
                  <c:v>20.671572559659076</c:v>
                </c:pt>
                <c:pt idx="2619">
                  <c:v>20.656892423895364</c:v>
                </c:pt>
                <c:pt idx="2620">
                  <c:v>20.66138126372536</c:v>
                </c:pt>
                <c:pt idx="2621">
                  <c:v>20.670955369313084</c:v>
                </c:pt>
                <c:pt idx="2622">
                  <c:v>20.675184082329615</c:v>
                </c:pt>
                <c:pt idx="2623">
                  <c:v>20.679390418537203</c:v>
                </c:pt>
                <c:pt idx="2624">
                  <c:v>20.687155085581075</c:v>
                </c:pt>
                <c:pt idx="2625">
                  <c:v>20.685522440891475</c:v>
                </c:pt>
                <c:pt idx="2626">
                  <c:v>20.681535206988279</c:v>
                </c:pt>
                <c:pt idx="2627">
                  <c:v>20.6739599633223</c:v>
                </c:pt>
                <c:pt idx="2628">
                  <c:v>20.682108260511523</c:v>
                </c:pt>
                <c:pt idx="2629">
                  <c:v>20.68896742098444</c:v>
                </c:pt>
                <c:pt idx="2630">
                  <c:v>20.692145300535898</c:v>
                </c:pt>
                <c:pt idx="2631">
                  <c:v>20.690814128563581</c:v>
                </c:pt>
                <c:pt idx="2632">
                  <c:v>20.689270576210987</c:v>
                </c:pt>
                <c:pt idx="2633">
                  <c:v>20.679354655323415</c:v>
                </c:pt>
                <c:pt idx="2634">
                  <c:v>20.673370911217091</c:v>
                </c:pt>
                <c:pt idx="2635">
                  <c:v>20.685674740170661</c:v>
                </c:pt>
                <c:pt idx="2636">
                  <c:v>20.694609179240746</c:v>
                </c:pt>
                <c:pt idx="2637">
                  <c:v>20.696949407200801</c:v>
                </c:pt>
                <c:pt idx="2638">
                  <c:v>20.693301655413599</c:v>
                </c:pt>
                <c:pt idx="2639">
                  <c:v>20.701221771923272</c:v>
                </c:pt>
                <c:pt idx="2640">
                  <c:v>20.68826715351782</c:v>
                </c:pt>
                <c:pt idx="2641">
                  <c:v>20.675771485032008</c:v>
                </c:pt>
                <c:pt idx="2642">
                  <c:v>20.678015302561064</c:v>
                </c:pt>
                <c:pt idx="2643">
                  <c:v>20.680027883941531</c:v>
                </c:pt>
                <c:pt idx="2644">
                  <c:v>20.676700303992259</c:v>
                </c:pt>
                <c:pt idx="2645">
                  <c:v>20.673305060047557</c:v>
                </c:pt>
                <c:pt idx="2646">
                  <c:v>20.667236467381635</c:v>
                </c:pt>
                <c:pt idx="2647">
                  <c:v>20.657506633375437</c:v>
                </c:pt>
                <c:pt idx="2648">
                  <c:v>20.650490964954663</c:v>
                </c:pt>
                <c:pt idx="2649">
                  <c:v>20.655727374000648</c:v>
                </c:pt>
                <c:pt idx="2650">
                  <c:v>20.659760573406025</c:v>
                </c:pt>
                <c:pt idx="2651">
                  <c:v>20.650701349924574</c:v>
                </c:pt>
                <c:pt idx="2652">
                  <c:v>20.643517645035786</c:v>
                </c:pt>
                <c:pt idx="2653">
                  <c:v>20.629171032882855</c:v>
                </c:pt>
                <c:pt idx="2654">
                  <c:v>20.602324340027415</c:v>
                </c:pt>
                <c:pt idx="2655">
                  <c:v>20.584391472091589</c:v>
                </c:pt>
                <c:pt idx="2656">
                  <c:v>20.576511521431431</c:v>
                </c:pt>
                <c:pt idx="2657">
                  <c:v>20.573103555256012</c:v>
                </c:pt>
                <c:pt idx="2658">
                  <c:v>20.561206408081723</c:v>
                </c:pt>
                <c:pt idx="2659">
                  <c:v>20.549228313563432</c:v>
                </c:pt>
                <c:pt idx="2660">
                  <c:v>20.533377471931878</c:v>
                </c:pt>
                <c:pt idx="2661">
                  <c:v>20.513479673628332</c:v>
                </c:pt>
                <c:pt idx="2662">
                  <c:v>20.497781835100739</c:v>
                </c:pt>
                <c:pt idx="2663">
                  <c:v>20.495609751692548</c:v>
                </c:pt>
                <c:pt idx="2664">
                  <c:v>20.493027362382605</c:v>
                </c:pt>
                <c:pt idx="2665">
                  <c:v>20.48108224417625</c:v>
                </c:pt>
                <c:pt idx="2666">
                  <c:v>20.475259691848979</c:v>
                </c:pt>
                <c:pt idx="2667">
                  <c:v>20.466558921486303</c:v>
                </c:pt>
                <c:pt idx="2668">
                  <c:v>20.447422802836883</c:v>
                </c:pt>
                <c:pt idx="2669">
                  <c:v>20.428438843599519</c:v>
                </c:pt>
                <c:pt idx="2670">
                  <c:v>20.440273969349448</c:v>
                </c:pt>
                <c:pt idx="2671">
                  <c:v>20.44660151634514</c:v>
                </c:pt>
                <c:pt idx="2672">
                  <c:v>20.444673268567641</c:v>
                </c:pt>
                <c:pt idx="2673">
                  <c:v>20.440640178053755</c:v>
                </c:pt>
                <c:pt idx="2674">
                  <c:v>20.432381637989394</c:v>
                </c:pt>
                <c:pt idx="2675">
                  <c:v>20.4182632449102</c:v>
                </c:pt>
                <c:pt idx="2676">
                  <c:v>20.408678773587496</c:v>
                </c:pt>
                <c:pt idx="2677">
                  <c:v>20.407203596296377</c:v>
                </c:pt>
                <c:pt idx="2678">
                  <c:v>20.407844905990274</c:v>
                </c:pt>
                <c:pt idx="2679">
                  <c:v>20.403019614495161</c:v>
                </c:pt>
                <c:pt idx="2680">
                  <c:v>20.384199641032335</c:v>
                </c:pt>
                <c:pt idx="2681">
                  <c:v>20.379795245539022</c:v>
                </c:pt>
                <c:pt idx="2682">
                  <c:v>20.368725118631701</c:v>
                </c:pt>
                <c:pt idx="2683">
                  <c:v>20.367519199374627</c:v>
                </c:pt>
                <c:pt idx="2684">
                  <c:v>20.380385345513936</c:v>
                </c:pt>
                <c:pt idx="2685">
                  <c:v>20.387569443467619</c:v>
                </c:pt>
                <c:pt idx="2686">
                  <c:v>20.391440617740379</c:v>
                </c:pt>
                <c:pt idx="2687">
                  <c:v>20.391379349608329</c:v>
                </c:pt>
                <c:pt idx="2688">
                  <c:v>20.393814737308986</c:v>
                </c:pt>
                <c:pt idx="2689">
                  <c:v>20.388550516842542</c:v>
                </c:pt>
                <c:pt idx="2690">
                  <c:v>20.390783481249969</c:v>
                </c:pt>
                <c:pt idx="2691">
                  <c:v>20.405077019917684</c:v>
                </c:pt>
                <c:pt idx="2692">
                  <c:v>20.417037944563994</c:v>
                </c:pt>
                <c:pt idx="2693">
                  <c:v>20.425781579697123</c:v>
                </c:pt>
                <c:pt idx="2694">
                  <c:v>20.42975266103165</c:v>
                </c:pt>
                <c:pt idx="2695">
                  <c:v>20.430148527292882</c:v>
                </c:pt>
                <c:pt idx="2696">
                  <c:v>20.423181270967675</c:v>
                </c:pt>
                <c:pt idx="2697">
                  <c:v>20.42192560146238</c:v>
                </c:pt>
                <c:pt idx="2698">
                  <c:v>20.442112918621913</c:v>
                </c:pt>
                <c:pt idx="2699">
                  <c:v>20.449533897675444</c:v>
                </c:pt>
                <c:pt idx="2700">
                  <c:v>20.447104907355794</c:v>
                </c:pt>
                <c:pt idx="2701">
                  <c:v>20.44876228856068</c:v>
                </c:pt>
                <c:pt idx="2702">
                  <c:v>20.451617363079336</c:v>
                </c:pt>
                <c:pt idx="2703">
                  <c:v>20.451815900523187</c:v>
                </c:pt>
                <c:pt idx="2704">
                  <c:v>20.454633123474686</c:v>
                </c:pt>
                <c:pt idx="2705">
                  <c:v>20.47453773010642</c:v>
                </c:pt>
                <c:pt idx="2706">
                  <c:v>20.490065323060819</c:v>
                </c:pt>
                <c:pt idx="2707">
                  <c:v>20.50558438588952</c:v>
                </c:pt>
                <c:pt idx="2708">
                  <c:v>20.52091060417979</c:v>
                </c:pt>
                <c:pt idx="2709">
                  <c:v>20.533560880235733</c:v>
                </c:pt>
                <c:pt idx="2710">
                  <c:v>20.540729679580544</c:v>
                </c:pt>
                <c:pt idx="2711">
                  <c:v>20.545891152299522</c:v>
                </c:pt>
                <c:pt idx="2712">
                  <c:v>20.566258558927224</c:v>
                </c:pt>
                <c:pt idx="2713">
                  <c:v>20.580602192719567</c:v>
                </c:pt>
                <c:pt idx="2714">
                  <c:v>20.590655663173727</c:v>
                </c:pt>
                <c:pt idx="2715">
                  <c:v>20.605108228602084</c:v>
                </c:pt>
                <c:pt idx="2716">
                  <c:v>20.615007886319823</c:v>
                </c:pt>
                <c:pt idx="2717">
                  <c:v>20.624962474103</c:v>
                </c:pt>
                <c:pt idx="2718">
                  <c:v>20.632919659673568</c:v>
                </c:pt>
                <c:pt idx="2719">
                  <c:v>20.655080393427795</c:v>
                </c:pt>
                <c:pt idx="2720">
                  <c:v>20.672504326930316</c:v>
                </c:pt>
                <c:pt idx="2721">
                  <c:v>20.681631705756715</c:v>
                </c:pt>
                <c:pt idx="2722">
                  <c:v>20.692942288396928</c:v>
                </c:pt>
                <c:pt idx="2723">
                  <c:v>20.699758707795713</c:v>
                </c:pt>
                <c:pt idx="2724">
                  <c:v>20.704942098908194</c:v>
                </c:pt>
                <c:pt idx="2725">
                  <c:v>20.716937886749783</c:v>
                </c:pt>
                <c:pt idx="2726">
                  <c:v>20.738388307489611</c:v>
                </c:pt>
                <c:pt idx="2727">
                  <c:v>20.759064903787603</c:v>
                </c:pt>
                <c:pt idx="2728">
                  <c:v>20.768630991849086</c:v>
                </c:pt>
                <c:pt idx="2729">
                  <c:v>20.781667599108516</c:v>
                </c:pt>
                <c:pt idx="2730">
                  <c:v>20.795220458808771</c:v>
                </c:pt>
                <c:pt idx="2731">
                  <c:v>20.80161693256364</c:v>
                </c:pt>
                <c:pt idx="2732">
                  <c:v>20.816316175042818</c:v>
                </c:pt>
                <c:pt idx="2733">
                  <c:v>20.834773039054557</c:v>
                </c:pt>
                <c:pt idx="2734">
                  <c:v>20.85255251438074</c:v>
                </c:pt>
                <c:pt idx="2735">
                  <c:v>20.86854200251058</c:v>
                </c:pt>
                <c:pt idx="2736">
                  <c:v>20.887931551600154</c:v>
                </c:pt>
                <c:pt idx="2737">
                  <c:v>20.894858040223951</c:v>
                </c:pt>
                <c:pt idx="2738">
                  <c:v>20.896250888462333</c:v>
                </c:pt>
                <c:pt idx="2739">
                  <c:v>20.896794386355015</c:v>
                </c:pt>
                <c:pt idx="2740">
                  <c:v>20.909062034148402</c:v>
                </c:pt>
                <c:pt idx="2741">
                  <c:v>20.921566130645623</c:v>
                </c:pt>
                <c:pt idx="2742">
                  <c:v>20.930097347733774</c:v>
                </c:pt>
                <c:pt idx="2743">
                  <c:v>20.934934599684347</c:v>
                </c:pt>
                <c:pt idx="2744">
                  <c:v>20.94339584070234</c:v>
                </c:pt>
                <c:pt idx="2745">
                  <c:v>20.962488669995942</c:v>
                </c:pt>
                <c:pt idx="2746">
                  <c:v>20.966979959725734</c:v>
                </c:pt>
                <c:pt idx="2747">
                  <c:v>20.978330313410815</c:v>
                </c:pt>
                <c:pt idx="2748">
                  <c:v>20.990464961757226</c:v>
                </c:pt>
                <c:pt idx="2749">
                  <c:v>21.001061479225754</c:v>
                </c:pt>
                <c:pt idx="2750">
                  <c:v>21.007201110527667</c:v>
                </c:pt>
                <c:pt idx="2751">
                  <c:v>21.015573320407729</c:v>
                </c:pt>
                <c:pt idx="2752">
                  <c:v>21.013335592121976</c:v>
                </c:pt>
                <c:pt idx="2753">
                  <c:v>21.015939109722201</c:v>
                </c:pt>
                <c:pt idx="2754">
                  <c:v>21.034038459611502</c:v>
                </c:pt>
                <c:pt idx="2755">
                  <c:v>21.042382084261849</c:v>
                </c:pt>
                <c:pt idx="2756">
                  <c:v>21.052852414161933</c:v>
                </c:pt>
                <c:pt idx="2757">
                  <c:v>21.057805645072527</c:v>
                </c:pt>
                <c:pt idx="2758">
                  <c:v>21.062856552952979</c:v>
                </c:pt>
                <c:pt idx="2759">
                  <c:v>21.056765670508895</c:v>
                </c:pt>
                <c:pt idx="2760">
                  <c:v>21.054314994374685</c:v>
                </c:pt>
                <c:pt idx="2761">
                  <c:v>21.06554740584922</c:v>
                </c:pt>
                <c:pt idx="2762">
                  <c:v>21.077129256510677</c:v>
                </c:pt>
                <c:pt idx="2763">
                  <c:v>21.088416622949232</c:v>
                </c:pt>
                <c:pt idx="2764">
                  <c:v>21.093435358429907</c:v>
                </c:pt>
                <c:pt idx="2765">
                  <c:v>21.090401369561413</c:v>
                </c:pt>
                <c:pt idx="2766">
                  <c:v>21.071071606635982</c:v>
                </c:pt>
                <c:pt idx="2767">
                  <c:v>21.061124440065932</c:v>
                </c:pt>
                <c:pt idx="2768">
                  <c:v>21.064166580320368</c:v>
                </c:pt>
                <c:pt idx="2769">
                  <c:v>21.07002052108454</c:v>
                </c:pt>
                <c:pt idx="2770">
                  <c:v>21.069947473897585</c:v>
                </c:pt>
                <c:pt idx="2771">
                  <c:v>21.062368753237497</c:v>
                </c:pt>
                <c:pt idx="2772">
                  <c:v>21.048104360090516</c:v>
                </c:pt>
                <c:pt idx="2773">
                  <c:v>21.030227733390308</c:v>
                </c:pt>
                <c:pt idx="2774">
                  <c:v>21.015209522764799</c:v>
                </c:pt>
                <c:pt idx="2775">
                  <c:v>20.990636049233999</c:v>
                </c:pt>
                <c:pt idx="2776">
                  <c:v>20.986069974733184</c:v>
                </c:pt>
                <c:pt idx="2777">
                  <c:v>20.967421516555433</c:v>
                </c:pt>
                <c:pt idx="2778">
                  <c:v>20.948254635976507</c:v>
                </c:pt>
                <c:pt idx="2779">
                  <c:v>20.919551202014816</c:v>
                </c:pt>
                <c:pt idx="2780">
                  <c:v>20.897445649883228</c:v>
                </c:pt>
                <c:pt idx="2781">
                  <c:v>20.874477101755176</c:v>
                </c:pt>
                <c:pt idx="2782">
                  <c:v>20.862453200738155</c:v>
                </c:pt>
                <c:pt idx="2783">
                  <c:v>20.847795582083414</c:v>
                </c:pt>
                <c:pt idx="2784">
                  <c:v>20.817836616878957</c:v>
                </c:pt>
                <c:pt idx="2785">
                  <c:v>20.796667454598943</c:v>
                </c:pt>
                <c:pt idx="2786">
                  <c:v>20.763993857890135</c:v>
                </c:pt>
                <c:pt idx="2787">
                  <c:v>20.729484306600149</c:v>
                </c:pt>
                <c:pt idx="2788">
                  <c:v>20.694061332013753</c:v>
                </c:pt>
                <c:pt idx="2789">
                  <c:v>20.67655250021464</c:v>
                </c:pt>
                <c:pt idx="2790">
                  <c:v>20.655236988696085</c:v>
                </c:pt>
                <c:pt idx="2791">
                  <c:v>20.62626623181194</c:v>
                </c:pt>
                <c:pt idx="2792">
                  <c:v>20.590626256330332</c:v>
                </c:pt>
                <c:pt idx="2793">
                  <c:v>20.54892237739039</c:v>
                </c:pt>
                <c:pt idx="2794">
                  <c:v>20.515413820575787</c:v>
                </c:pt>
                <c:pt idx="2795">
                  <c:v>20.480952561687751</c:v>
                </c:pt>
                <c:pt idx="2796">
                  <c:v>20.461612163410869</c:v>
                </c:pt>
                <c:pt idx="2797">
                  <c:v>20.448340724079429</c:v>
                </c:pt>
                <c:pt idx="2798">
                  <c:v>20.428784977306222</c:v>
                </c:pt>
                <c:pt idx="2799">
                  <c:v>20.399288295312367</c:v>
                </c:pt>
                <c:pt idx="2800">
                  <c:v>20.368767090560624</c:v>
                </c:pt>
                <c:pt idx="2801">
                  <c:v>20.33902381975161</c:v>
                </c:pt>
                <c:pt idx="2802">
                  <c:v>20.319355015929233</c:v>
                </c:pt>
                <c:pt idx="2803">
                  <c:v>20.313881616990408</c:v>
                </c:pt>
                <c:pt idx="2804">
                  <c:v>20.298859622188999</c:v>
                </c:pt>
                <c:pt idx="2805">
                  <c:v>20.281048407080327</c:v>
                </c:pt>
                <c:pt idx="2806">
                  <c:v>20.26025975637166</c:v>
                </c:pt>
                <c:pt idx="2807">
                  <c:v>20.247857030982154</c:v>
                </c:pt>
                <c:pt idx="2808">
                  <c:v>20.232375885313374</c:v>
                </c:pt>
                <c:pt idx="2809">
                  <c:v>20.221000787923987</c:v>
                </c:pt>
                <c:pt idx="2810">
                  <c:v>20.2096121912999</c:v>
                </c:pt>
                <c:pt idx="2811">
                  <c:v>20.197919640987287</c:v>
                </c:pt>
                <c:pt idx="2812">
                  <c:v>20.182437925411932</c:v>
                </c:pt>
                <c:pt idx="2813">
                  <c:v>20.167939310698969</c:v>
                </c:pt>
                <c:pt idx="2814">
                  <c:v>20.156061328695692</c:v>
                </c:pt>
                <c:pt idx="2815">
                  <c:v>20.14154674823812</c:v>
                </c:pt>
                <c:pt idx="2816">
                  <c:v>20.132794247545206</c:v>
                </c:pt>
                <c:pt idx="2817">
                  <c:v>20.130278160031331</c:v>
                </c:pt>
                <c:pt idx="2818">
                  <c:v>20.130689220387016</c:v>
                </c:pt>
                <c:pt idx="2819">
                  <c:v>20.123433007747394</c:v>
                </c:pt>
                <c:pt idx="2820">
                  <c:v>20.117368841650944</c:v>
                </c:pt>
                <c:pt idx="2821">
                  <c:v>20.112088136735878</c:v>
                </c:pt>
                <c:pt idx="2822">
                  <c:v>20.109300391138397</c:v>
                </c:pt>
                <c:pt idx="2823">
                  <c:v>20.110987848157251</c:v>
                </c:pt>
                <c:pt idx="2824">
                  <c:v>20.113830414978921</c:v>
                </c:pt>
                <c:pt idx="2825">
                  <c:v>20.117915069963097</c:v>
                </c:pt>
                <c:pt idx="2826">
                  <c:v>20.11572195120997</c:v>
                </c:pt>
                <c:pt idx="2827">
                  <c:v>20.11184384353097</c:v>
                </c:pt>
                <c:pt idx="2828">
                  <c:v>20.105772350829113</c:v>
                </c:pt>
                <c:pt idx="2829">
                  <c:v>20.105310293556144</c:v>
                </c:pt>
                <c:pt idx="2830">
                  <c:v>20.107148207921387</c:v>
                </c:pt>
                <c:pt idx="2831">
                  <c:v>20.117462798679842</c:v>
                </c:pt>
                <c:pt idx="2832">
                  <c:v>20.115023426148319</c:v>
                </c:pt>
                <c:pt idx="2833">
                  <c:v>20.102964081068748</c:v>
                </c:pt>
                <c:pt idx="2834">
                  <c:v>20.098757117892866</c:v>
                </c:pt>
                <c:pt idx="2835">
                  <c:v>20.09668643732072</c:v>
                </c:pt>
                <c:pt idx="2836">
                  <c:v>20.088952022584252</c:v>
                </c:pt>
                <c:pt idx="2837">
                  <c:v>20.086548025566984</c:v>
                </c:pt>
                <c:pt idx="2838">
                  <c:v>20.083841532331817</c:v>
                </c:pt>
                <c:pt idx="2839">
                  <c:v>20.086815213483511</c:v>
                </c:pt>
                <c:pt idx="2840">
                  <c:v>20.080180879593538</c:v>
                </c:pt>
                <c:pt idx="2841">
                  <c:v>20.077115551262597</c:v>
                </c:pt>
                <c:pt idx="2842">
                  <c:v>20.071357249756812</c:v>
                </c:pt>
                <c:pt idx="2843">
                  <c:v>20.065516588952875</c:v>
                </c:pt>
                <c:pt idx="2844">
                  <c:v>20.064442476364938</c:v>
                </c:pt>
                <c:pt idx="2845">
                  <c:v>20.068592644082123</c:v>
                </c:pt>
                <c:pt idx="2846">
                  <c:v>20.072252625382653</c:v>
                </c:pt>
                <c:pt idx="2847">
                  <c:v>20.07204323129848</c:v>
                </c:pt>
                <c:pt idx="2848">
                  <c:v>20.071821698590036</c:v>
                </c:pt>
                <c:pt idx="2849">
                  <c:v>20.061837955152754</c:v>
                </c:pt>
                <c:pt idx="2850">
                  <c:v>20.058803491932633</c:v>
                </c:pt>
                <c:pt idx="2851">
                  <c:v>20.05109968848965</c:v>
                </c:pt>
                <c:pt idx="2852">
                  <c:v>20.048636378461183</c:v>
                </c:pt>
                <c:pt idx="2853">
                  <c:v>20.045160258685438</c:v>
                </c:pt>
                <c:pt idx="2854">
                  <c:v>20.034742904705094</c:v>
                </c:pt>
                <c:pt idx="2855">
                  <c:v>20.025792069905926</c:v>
                </c:pt>
                <c:pt idx="2856">
                  <c:v>20.018925648978289</c:v>
                </c:pt>
                <c:pt idx="2857">
                  <c:v>19.999367550142058</c:v>
                </c:pt>
                <c:pt idx="2858">
                  <c:v>19.988645142372235</c:v>
                </c:pt>
                <c:pt idx="2859">
                  <c:v>19.974822789734922</c:v>
                </c:pt>
                <c:pt idx="2860">
                  <c:v>19.963872430430349</c:v>
                </c:pt>
                <c:pt idx="2861">
                  <c:v>19.94229098856799</c:v>
                </c:pt>
                <c:pt idx="2862">
                  <c:v>19.927374253998032</c:v>
                </c:pt>
                <c:pt idx="2863">
                  <c:v>19.912247975742851</c:v>
                </c:pt>
                <c:pt idx="2864">
                  <c:v>19.896822454174444</c:v>
                </c:pt>
                <c:pt idx="2865">
                  <c:v>19.880230949447984</c:v>
                </c:pt>
                <c:pt idx="2866">
                  <c:v>19.868330147051068</c:v>
                </c:pt>
                <c:pt idx="2867">
                  <c:v>19.847157858557331</c:v>
                </c:pt>
                <c:pt idx="2868">
                  <c:v>19.831460588291804</c:v>
                </c:pt>
                <c:pt idx="2869">
                  <c:v>19.802813651087405</c:v>
                </c:pt>
                <c:pt idx="2870">
                  <c:v>19.789913890934109</c:v>
                </c:pt>
                <c:pt idx="2871">
                  <c:v>19.77738268129815</c:v>
                </c:pt>
                <c:pt idx="2872">
                  <c:v>19.776489914188154</c:v>
                </c:pt>
                <c:pt idx="2873">
                  <c:v>19.771199625317593</c:v>
                </c:pt>
                <c:pt idx="2874">
                  <c:v>19.757286426105324</c:v>
                </c:pt>
                <c:pt idx="2875">
                  <c:v>19.743852797110677</c:v>
                </c:pt>
                <c:pt idx="2876">
                  <c:v>19.731210154017099</c:v>
                </c:pt>
                <c:pt idx="2877">
                  <c:v>19.716262311951589</c:v>
                </c:pt>
                <c:pt idx="2878">
                  <c:v>19.693941369460767</c:v>
                </c:pt>
                <c:pt idx="2879">
                  <c:v>19.682792912187949</c:v>
                </c:pt>
                <c:pt idx="2880">
                  <c:v>19.669676424776661</c:v>
                </c:pt>
                <c:pt idx="2881">
                  <c:v>19.663534977623918</c:v>
                </c:pt>
                <c:pt idx="2882">
                  <c:v>19.64807443923376</c:v>
                </c:pt>
                <c:pt idx="2883">
                  <c:v>19.628830761524508</c:v>
                </c:pt>
                <c:pt idx="2884">
                  <c:v>19.612396106606464</c:v>
                </c:pt>
                <c:pt idx="2885">
                  <c:v>19.596080508327912</c:v>
                </c:pt>
                <c:pt idx="2886">
                  <c:v>19.58196114006628</c:v>
                </c:pt>
                <c:pt idx="2887">
                  <c:v>19.580028481952191</c:v>
                </c:pt>
                <c:pt idx="2888">
                  <c:v>19.567451115378493</c:v>
                </c:pt>
                <c:pt idx="2889">
                  <c:v>19.564625694890353</c:v>
                </c:pt>
                <c:pt idx="2890">
                  <c:v>19.557240713218182</c:v>
                </c:pt>
                <c:pt idx="2891">
                  <c:v>19.545963397886531</c:v>
                </c:pt>
                <c:pt idx="2892">
                  <c:v>19.534176399725609</c:v>
                </c:pt>
                <c:pt idx="2893">
                  <c:v>19.530815740047892</c:v>
                </c:pt>
                <c:pt idx="2894">
                  <c:v>19.525750393093393</c:v>
                </c:pt>
                <c:pt idx="2895">
                  <c:v>19.524695979189694</c:v>
                </c:pt>
                <c:pt idx="2896">
                  <c:v>19.52546901406734</c:v>
                </c:pt>
                <c:pt idx="2897">
                  <c:v>19.525428006347937</c:v>
                </c:pt>
                <c:pt idx="2898">
                  <c:v>19.526845934399013</c:v>
                </c:pt>
                <c:pt idx="2899">
                  <c:v>19.53024096552199</c:v>
                </c:pt>
                <c:pt idx="2900">
                  <c:v>19.525492352369675</c:v>
                </c:pt>
                <c:pt idx="2901">
                  <c:v>19.519097068112963</c:v>
                </c:pt>
                <c:pt idx="2902">
                  <c:v>19.508715257077412</c:v>
                </c:pt>
                <c:pt idx="2903">
                  <c:v>19.505817052322556</c:v>
                </c:pt>
                <c:pt idx="2904">
                  <c:v>19.509064927364619</c:v>
                </c:pt>
                <c:pt idx="2905">
                  <c:v>19.503948862448667</c:v>
                </c:pt>
                <c:pt idx="2906">
                  <c:v>19.499866361026235</c:v>
                </c:pt>
                <c:pt idx="2907">
                  <c:v>19.506107776232483</c:v>
                </c:pt>
                <c:pt idx="2908">
                  <c:v>19.51530783944029</c:v>
                </c:pt>
                <c:pt idx="2909">
                  <c:v>19.521386772968807</c:v>
                </c:pt>
                <c:pt idx="2910">
                  <c:v>19.517141932700287</c:v>
                </c:pt>
                <c:pt idx="2911">
                  <c:v>19.503140225270663</c:v>
                </c:pt>
                <c:pt idx="2912">
                  <c:v>19.49094133586312</c:v>
                </c:pt>
                <c:pt idx="2913">
                  <c:v>19.482738497759872</c:v>
                </c:pt>
                <c:pt idx="2914">
                  <c:v>19.480252206034329</c:v>
                </c:pt>
                <c:pt idx="2915">
                  <c:v>19.479124590234608</c:v>
                </c:pt>
                <c:pt idx="2916">
                  <c:v>19.478858544244403</c:v>
                </c:pt>
                <c:pt idx="2917">
                  <c:v>19.478796566778257</c:v>
                </c:pt>
                <c:pt idx="2918">
                  <c:v>19.48243269740377</c:v>
                </c:pt>
                <c:pt idx="2919">
                  <c:v>19.476882708671553</c:v>
                </c:pt>
                <c:pt idx="2920">
                  <c:v>19.465794361931486</c:v>
                </c:pt>
                <c:pt idx="2921">
                  <c:v>19.469078702286218</c:v>
                </c:pt>
                <c:pt idx="2922">
                  <c:v>19.476291159529069</c:v>
                </c:pt>
                <c:pt idx="2923">
                  <c:v>19.476446748372638</c:v>
                </c:pt>
                <c:pt idx="2924">
                  <c:v>19.472595484295809</c:v>
                </c:pt>
                <c:pt idx="2925">
                  <c:v>19.469866679691926</c:v>
                </c:pt>
                <c:pt idx="2926">
                  <c:v>19.465662014780413</c:v>
                </c:pt>
                <c:pt idx="2927">
                  <c:v>19.458868488798252</c:v>
                </c:pt>
                <c:pt idx="2928">
                  <c:v>19.451049690985766</c:v>
                </c:pt>
                <c:pt idx="2929">
                  <c:v>19.457036003057688</c:v>
                </c:pt>
                <c:pt idx="2930">
                  <c:v>19.464078514904379</c:v>
                </c:pt>
                <c:pt idx="2931">
                  <c:v>19.473793247249375</c:v>
                </c:pt>
                <c:pt idx="2932">
                  <c:v>19.478129835109478</c:v>
                </c:pt>
                <c:pt idx="2933">
                  <c:v>19.480970483857412</c:v>
                </c:pt>
                <c:pt idx="2934">
                  <c:v>19.480581797643794</c:v>
                </c:pt>
                <c:pt idx="2935">
                  <c:v>19.486016900673743</c:v>
                </c:pt>
                <c:pt idx="2936">
                  <c:v>19.490184779997421</c:v>
                </c:pt>
                <c:pt idx="2937">
                  <c:v>19.493589104768684</c:v>
                </c:pt>
                <c:pt idx="2938">
                  <c:v>19.495473111802283</c:v>
                </c:pt>
                <c:pt idx="2939">
                  <c:v>19.496026654505414</c:v>
                </c:pt>
                <c:pt idx="2940">
                  <c:v>19.50529227612224</c:v>
                </c:pt>
                <c:pt idx="2941">
                  <c:v>19.514667072561856</c:v>
                </c:pt>
                <c:pt idx="2942">
                  <c:v>19.524553401113813</c:v>
                </c:pt>
                <c:pt idx="2943">
                  <c:v>19.539800439356174</c:v>
                </c:pt>
                <c:pt idx="2944">
                  <c:v>19.547132111000593</c:v>
                </c:pt>
                <c:pt idx="2945">
                  <c:v>19.557100960146986</c:v>
                </c:pt>
                <c:pt idx="2946">
                  <c:v>19.569498290923818</c:v>
                </c:pt>
                <c:pt idx="2947">
                  <c:v>19.57449613691162</c:v>
                </c:pt>
                <c:pt idx="2948">
                  <c:v>19.574588219521296</c:v>
                </c:pt>
                <c:pt idx="2949">
                  <c:v>19.576462818584382</c:v>
                </c:pt>
                <c:pt idx="2950">
                  <c:v>19.588068852670101</c:v>
                </c:pt>
                <c:pt idx="2951">
                  <c:v>19.602660992489398</c:v>
                </c:pt>
                <c:pt idx="2952">
                  <c:v>19.616201081140609</c:v>
                </c:pt>
                <c:pt idx="2953">
                  <c:v>19.631636158286319</c:v>
                </c:pt>
                <c:pt idx="2954">
                  <c:v>19.635377843933355</c:v>
                </c:pt>
                <c:pt idx="2955">
                  <c:v>19.632773064390953</c:v>
                </c:pt>
                <c:pt idx="2956">
                  <c:v>19.631340072888595</c:v>
                </c:pt>
                <c:pt idx="2957">
                  <c:v>19.649557437335215</c:v>
                </c:pt>
                <c:pt idx="2958">
                  <c:v>19.656984925332619</c:v>
                </c:pt>
                <c:pt idx="2959">
                  <c:v>19.660659474322316</c:v>
                </c:pt>
                <c:pt idx="2960">
                  <c:v>19.662226955476157</c:v>
                </c:pt>
                <c:pt idx="2961">
                  <c:v>19.649969562444873</c:v>
                </c:pt>
                <c:pt idx="2962">
                  <c:v>19.633565429800473</c:v>
                </c:pt>
                <c:pt idx="2963">
                  <c:v>19.615708294258404</c:v>
                </c:pt>
                <c:pt idx="2964">
                  <c:v>19.612379274503525</c:v>
                </c:pt>
                <c:pt idx="2965">
                  <c:v>19.613604968162267</c:v>
                </c:pt>
                <c:pt idx="2966">
                  <c:v>19.610292009304075</c:v>
                </c:pt>
                <c:pt idx="2967">
                  <c:v>19.598000382328326</c:v>
                </c:pt>
                <c:pt idx="2968">
                  <c:v>19.586439886067595</c:v>
                </c:pt>
                <c:pt idx="2969">
                  <c:v>19.575916029611051</c:v>
                </c:pt>
                <c:pt idx="2970">
                  <c:v>19.561236488113302</c:v>
                </c:pt>
                <c:pt idx="2971">
                  <c:v>19.562123453627304</c:v>
                </c:pt>
                <c:pt idx="2972">
                  <c:v>19.560019857374076</c:v>
                </c:pt>
                <c:pt idx="2973">
                  <c:v>19.552355358112486</c:v>
                </c:pt>
                <c:pt idx="2974">
                  <c:v>19.55824318595614</c:v>
                </c:pt>
                <c:pt idx="2975">
                  <c:v>19.552958760181607</c:v>
                </c:pt>
                <c:pt idx="2976">
                  <c:v>19.546063193038471</c:v>
                </c:pt>
                <c:pt idx="2977">
                  <c:v>19.537803661990807</c:v>
                </c:pt>
                <c:pt idx="2978">
                  <c:v>19.541579639096284</c:v>
                </c:pt>
                <c:pt idx="2979">
                  <c:v>19.551092148746157</c:v>
                </c:pt>
                <c:pt idx="2980">
                  <c:v>19.552423344625286</c:v>
                </c:pt>
                <c:pt idx="2981">
                  <c:v>19.551950307654344</c:v>
                </c:pt>
                <c:pt idx="2982">
                  <c:v>19.540903755321445</c:v>
                </c:pt>
                <c:pt idx="2983">
                  <c:v>19.529702468002931</c:v>
                </c:pt>
                <c:pt idx="2984">
                  <c:v>19.538323968895199</c:v>
                </c:pt>
                <c:pt idx="2985">
                  <c:v>19.553893346474549</c:v>
                </c:pt>
                <c:pt idx="2986">
                  <c:v>19.555187587470957</c:v>
                </c:pt>
                <c:pt idx="2987">
                  <c:v>19.548904486237873</c:v>
                </c:pt>
                <c:pt idx="2988">
                  <c:v>19.552984873993353</c:v>
                </c:pt>
                <c:pt idx="2989">
                  <c:v>19.550935326228675</c:v>
                </c:pt>
                <c:pt idx="2990">
                  <c:v>19.546549052429562</c:v>
                </c:pt>
                <c:pt idx="2991">
                  <c:v>19.553970583611743</c:v>
                </c:pt>
                <c:pt idx="2992">
                  <c:v>19.573090606987648</c:v>
                </c:pt>
                <c:pt idx="2993">
                  <c:v>19.592322310920608</c:v>
                </c:pt>
                <c:pt idx="2994">
                  <c:v>19.602260564629972</c:v>
                </c:pt>
                <c:pt idx="2995">
                  <c:v>19.609978583245208</c:v>
                </c:pt>
                <c:pt idx="2996">
                  <c:v>19.61663258220748</c:v>
                </c:pt>
                <c:pt idx="2997">
                  <c:v>19.632575847577296</c:v>
                </c:pt>
                <c:pt idx="2998">
                  <c:v>19.647005151787614</c:v>
                </c:pt>
                <c:pt idx="2999">
                  <c:v>19.667260194346191</c:v>
                </c:pt>
                <c:pt idx="3000">
                  <c:v>19.689341013990983</c:v>
                </c:pt>
                <c:pt idx="3001">
                  <c:v>19.696845327029514</c:v>
                </c:pt>
                <c:pt idx="3002">
                  <c:v>19.701006512837864</c:v>
                </c:pt>
                <c:pt idx="3003">
                  <c:v>19.709675260001617</c:v>
                </c:pt>
                <c:pt idx="3004">
                  <c:v>19.700202870670154</c:v>
                </c:pt>
                <c:pt idx="3005">
                  <c:v>19.696377714066951</c:v>
                </c:pt>
                <c:pt idx="3006">
                  <c:v>19.690484981334507</c:v>
                </c:pt>
                <c:pt idx="3007">
                  <c:v>19.691607848549424</c:v>
                </c:pt>
                <c:pt idx="3008">
                  <c:v>19.692009070819189</c:v>
                </c:pt>
                <c:pt idx="3009">
                  <c:v>19.679760830346389</c:v>
                </c:pt>
                <c:pt idx="3010">
                  <c:v>19.674979482347375</c:v>
                </c:pt>
                <c:pt idx="3011">
                  <c:v>19.662728011821109</c:v>
                </c:pt>
                <c:pt idx="3012">
                  <c:v>19.659060363777886</c:v>
                </c:pt>
                <c:pt idx="3013">
                  <c:v>19.653922526391028</c:v>
                </c:pt>
                <c:pt idx="3014">
                  <c:v>19.646084642316129</c:v>
                </c:pt>
                <c:pt idx="3015">
                  <c:v>19.632484779106264</c:v>
                </c:pt>
                <c:pt idx="3016">
                  <c:v>19.643675506214691</c:v>
                </c:pt>
                <c:pt idx="3017">
                  <c:v>19.633856752514809</c:v>
                </c:pt>
                <c:pt idx="3018">
                  <c:v>19.621110756236938</c:v>
                </c:pt>
                <c:pt idx="3019">
                  <c:v>19.612991384045831</c:v>
                </c:pt>
                <c:pt idx="3020">
                  <c:v>19.601901525444788</c:v>
                </c:pt>
                <c:pt idx="3021">
                  <c:v>19.587997189328245</c:v>
                </c:pt>
                <c:pt idx="3022">
                  <c:v>19.568034286832624</c:v>
                </c:pt>
                <c:pt idx="3023">
                  <c:v>19.556733646000268</c:v>
                </c:pt>
                <c:pt idx="3024">
                  <c:v>19.543891328052666</c:v>
                </c:pt>
                <c:pt idx="3025">
                  <c:v>19.525880515459718</c:v>
                </c:pt>
                <c:pt idx="3026">
                  <c:v>19.507996168001121</c:v>
                </c:pt>
                <c:pt idx="3027">
                  <c:v>19.484183061673704</c:v>
                </c:pt>
                <c:pt idx="3028">
                  <c:v>19.465812202279587</c:v>
                </c:pt>
                <c:pt idx="3029">
                  <c:v>19.44158005190539</c:v>
                </c:pt>
                <c:pt idx="3030">
                  <c:v>19.42193630984217</c:v>
                </c:pt>
                <c:pt idx="3031">
                  <c:v>19.404726015091725</c:v>
                </c:pt>
                <c:pt idx="3032">
                  <c:v>19.387776273946631</c:v>
                </c:pt>
                <c:pt idx="3033">
                  <c:v>19.366518197673471</c:v>
                </c:pt>
                <c:pt idx="3034">
                  <c:v>19.356112043539376</c:v>
                </c:pt>
                <c:pt idx="3035">
                  <c:v>19.349907096392393</c:v>
                </c:pt>
                <c:pt idx="3036">
                  <c:v>19.344140186659295</c:v>
                </c:pt>
                <c:pt idx="3037">
                  <c:v>19.338182723337709</c:v>
                </c:pt>
                <c:pt idx="3038">
                  <c:v>19.320374325778531</c:v>
                </c:pt>
                <c:pt idx="3039">
                  <c:v>19.305159383829952</c:v>
                </c:pt>
                <c:pt idx="3040">
                  <c:v>19.293496529746147</c:v>
                </c:pt>
                <c:pt idx="3041">
                  <c:v>19.283620992159953</c:v>
                </c:pt>
                <c:pt idx="3042">
                  <c:v>19.273804498863988</c:v>
                </c:pt>
                <c:pt idx="3043">
                  <c:v>19.268530260696334</c:v>
                </c:pt>
                <c:pt idx="3044">
                  <c:v>19.260784084818987</c:v>
                </c:pt>
                <c:pt idx="3045">
                  <c:v>19.257110554618286</c:v>
                </c:pt>
                <c:pt idx="3046">
                  <c:v>19.235886106647751</c:v>
                </c:pt>
                <c:pt idx="3047">
                  <c:v>19.231550703628486</c:v>
                </c:pt>
                <c:pt idx="3048">
                  <c:v>19.229346522173138</c:v>
                </c:pt>
                <c:pt idx="3049">
                  <c:v>19.224524593243522</c:v>
                </c:pt>
                <c:pt idx="3050">
                  <c:v>19.230838911562891</c:v>
                </c:pt>
                <c:pt idx="3051">
                  <c:v>19.236185520916141</c:v>
                </c:pt>
                <c:pt idx="3052">
                  <c:v>19.239228047888268</c:v>
                </c:pt>
                <c:pt idx="3053">
                  <c:v>19.227650888042497</c:v>
                </c:pt>
                <c:pt idx="3054">
                  <c:v>19.217774065422482</c:v>
                </c:pt>
                <c:pt idx="3055">
                  <c:v>19.205430567199453</c:v>
                </c:pt>
                <c:pt idx="3056">
                  <c:v>19.198703925915474</c:v>
                </c:pt>
                <c:pt idx="3057">
                  <c:v>19.195984375301204</c:v>
                </c:pt>
                <c:pt idx="3058">
                  <c:v>19.195909626587706</c:v>
                </c:pt>
                <c:pt idx="3059">
                  <c:v>19.198439519514217</c:v>
                </c:pt>
                <c:pt idx="3060">
                  <c:v>19.197499757965957</c:v>
                </c:pt>
                <c:pt idx="3061">
                  <c:v>19.198812232634474</c:v>
                </c:pt>
                <c:pt idx="3062">
                  <c:v>19.213589728400247</c:v>
                </c:pt>
                <c:pt idx="3063">
                  <c:v>19.228727462626086</c:v>
                </c:pt>
                <c:pt idx="3064">
                  <c:v>19.237684438793437</c:v>
                </c:pt>
                <c:pt idx="3065">
                  <c:v>19.221981865671296</c:v>
                </c:pt>
                <c:pt idx="3066">
                  <c:v>19.214692726317132</c:v>
                </c:pt>
                <c:pt idx="3067">
                  <c:v>19.205931832163166</c:v>
                </c:pt>
                <c:pt idx="3068">
                  <c:v>19.198982613817879</c:v>
                </c:pt>
                <c:pt idx="3069">
                  <c:v>19.196085953304653</c:v>
                </c:pt>
                <c:pt idx="3070">
                  <c:v>19.193272798049108</c:v>
                </c:pt>
                <c:pt idx="3071">
                  <c:v>19.181824864691798</c:v>
                </c:pt>
                <c:pt idx="3072">
                  <c:v>19.187275159038954</c:v>
                </c:pt>
                <c:pt idx="3073">
                  <c:v>19.190060625216713</c:v>
                </c:pt>
                <c:pt idx="3074">
                  <c:v>19.179104897924319</c:v>
                </c:pt>
                <c:pt idx="3075">
                  <c:v>19.152190105932618</c:v>
                </c:pt>
                <c:pt idx="3076">
                  <c:v>19.140416865571346</c:v>
                </c:pt>
                <c:pt idx="3077">
                  <c:v>19.12832478251789</c:v>
                </c:pt>
                <c:pt idx="3078">
                  <c:v>19.115025842702494</c:v>
                </c:pt>
                <c:pt idx="3079">
                  <c:v>19.107500308890792</c:v>
                </c:pt>
                <c:pt idx="3080">
                  <c:v>19.089361453363644</c:v>
                </c:pt>
                <c:pt idx="3081">
                  <c:v>19.069481482051515</c:v>
                </c:pt>
                <c:pt idx="3082">
                  <c:v>19.048940645012017</c:v>
                </c:pt>
                <c:pt idx="3083">
                  <c:v>19.041642855055812</c:v>
                </c:pt>
                <c:pt idx="3084">
                  <c:v>19.029317335064416</c:v>
                </c:pt>
                <c:pt idx="3085">
                  <c:v>19.018981793138142</c:v>
                </c:pt>
                <c:pt idx="3086">
                  <c:v>19.005848488409335</c:v>
                </c:pt>
                <c:pt idx="3087">
                  <c:v>18.991686259542472</c:v>
                </c:pt>
                <c:pt idx="3088">
                  <c:v>18.970867883364708</c:v>
                </c:pt>
                <c:pt idx="3089">
                  <c:v>18.954638201916659</c:v>
                </c:pt>
                <c:pt idx="3090">
                  <c:v>18.927631583368886</c:v>
                </c:pt>
                <c:pt idx="3091">
                  <c:v>18.896766393692531</c:v>
                </c:pt>
                <c:pt idx="3092">
                  <c:v>18.861316462812852</c:v>
                </c:pt>
                <c:pt idx="3093">
                  <c:v>18.829500385930402</c:v>
                </c:pt>
                <c:pt idx="3094">
                  <c:v>18.805593652863116</c:v>
                </c:pt>
                <c:pt idx="3095">
                  <c:v>18.786855827968946</c:v>
                </c:pt>
                <c:pt idx="3096">
                  <c:v>18.762757823350192</c:v>
                </c:pt>
                <c:pt idx="3097">
                  <c:v>18.740411284600551</c:v>
                </c:pt>
                <c:pt idx="3098">
                  <c:v>18.716535827257474</c:v>
                </c:pt>
                <c:pt idx="3099">
                  <c:v>18.700016982044275</c:v>
                </c:pt>
                <c:pt idx="3100">
                  <c:v>18.674055591237838</c:v>
                </c:pt>
                <c:pt idx="3101">
                  <c:v>18.662000767819222</c:v>
                </c:pt>
                <c:pt idx="3102">
                  <c:v>18.629394597679912</c:v>
                </c:pt>
                <c:pt idx="3103">
                  <c:v>18.590620491070574</c:v>
                </c:pt>
                <c:pt idx="3104">
                  <c:v>18.567968333996841</c:v>
                </c:pt>
                <c:pt idx="3105">
                  <c:v>18.556866655704276</c:v>
                </c:pt>
                <c:pt idx="3106">
                  <c:v>18.531946671375351</c:v>
                </c:pt>
                <c:pt idx="3107">
                  <c:v>18.508515893624853</c:v>
                </c:pt>
                <c:pt idx="3108">
                  <c:v>18.481462689224202</c:v>
                </c:pt>
                <c:pt idx="3109">
                  <c:v>18.443422086171282</c:v>
                </c:pt>
                <c:pt idx="3110">
                  <c:v>18.410368214778082</c:v>
                </c:pt>
                <c:pt idx="3111">
                  <c:v>18.382324646826291</c:v>
                </c:pt>
                <c:pt idx="3112">
                  <c:v>18.363550259641805</c:v>
                </c:pt>
                <c:pt idx="3113">
                  <c:v>18.333527217951044</c:v>
                </c:pt>
                <c:pt idx="3114">
                  <c:v>18.305503015498555</c:v>
                </c:pt>
                <c:pt idx="3115">
                  <c:v>18.277915075609286</c:v>
                </c:pt>
                <c:pt idx="3116">
                  <c:v>18.245762132147192</c:v>
                </c:pt>
                <c:pt idx="3117">
                  <c:v>18.215673833982478</c:v>
                </c:pt>
                <c:pt idx="3118">
                  <c:v>18.193921701013501</c:v>
                </c:pt>
                <c:pt idx="3119">
                  <c:v>18.164170121701392</c:v>
                </c:pt>
                <c:pt idx="3120">
                  <c:v>18.145860326643255</c:v>
                </c:pt>
                <c:pt idx="3121">
                  <c:v>18.131255926886414</c:v>
                </c:pt>
                <c:pt idx="3122">
                  <c:v>18.113473466264711</c:v>
                </c:pt>
                <c:pt idx="3123">
                  <c:v>18.087406388851491</c:v>
                </c:pt>
                <c:pt idx="3124">
                  <c:v>18.058290077249371</c:v>
                </c:pt>
                <c:pt idx="3125">
                  <c:v>18.043625644712357</c:v>
                </c:pt>
                <c:pt idx="3126">
                  <c:v>18.029710347748519</c:v>
                </c:pt>
                <c:pt idx="3127">
                  <c:v>18.014164156585529</c:v>
                </c:pt>
                <c:pt idx="3128">
                  <c:v>17.999873321395761</c:v>
                </c:pt>
                <c:pt idx="3129">
                  <c:v>17.976824548747572</c:v>
                </c:pt>
                <c:pt idx="3130">
                  <c:v>17.952716067422216</c:v>
                </c:pt>
                <c:pt idx="3131">
                  <c:v>17.927510079868114</c:v>
                </c:pt>
                <c:pt idx="3132">
                  <c:v>17.91052866526562</c:v>
                </c:pt>
                <c:pt idx="3133">
                  <c:v>17.901118330162529</c:v>
                </c:pt>
                <c:pt idx="3134">
                  <c:v>17.886101115690984</c:v>
                </c:pt>
                <c:pt idx="3135">
                  <c:v>17.876522764435336</c:v>
                </c:pt>
                <c:pt idx="3136">
                  <c:v>17.862890037322469</c:v>
                </c:pt>
                <c:pt idx="3137">
                  <c:v>17.843513110606857</c:v>
                </c:pt>
                <c:pt idx="3138">
                  <c:v>17.830717693189584</c:v>
                </c:pt>
                <c:pt idx="3139">
                  <c:v>17.825503252801003</c:v>
                </c:pt>
                <c:pt idx="3140">
                  <c:v>17.825900321457368</c:v>
                </c:pt>
                <c:pt idx="3141">
                  <c:v>17.822402969124205</c:v>
                </c:pt>
                <c:pt idx="3142">
                  <c:v>17.810536695646164</c:v>
                </c:pt>
                <c:pt idx="3143">
                  <c:v>17.806111952841018</c:v>
                </c:pt>
                <c:pt idx="3144">
                  <c:v>17.79776722518978</c:v>
                </c:pt>
                <c:pt idx="3145">
                  <c:v>17.787883599807149</c:v>
                </c:pt>
                <c:pt idx="3146">
                  <c:v>17.785373287598482</c:v>
                </c:pt>
                <c:pt idx="3147">
                  <c:v>17.782145684709278</c:v>
                </c:pt>
                <c:pt idx="3148">
                  <c:v>17.774317832871393</c:v>
                </c:pt>
                <c:pt idx="3149">
                  <c:v>17.76855505156518</c:v>
                </c:pt>
                <c:pt idx="3150">
                  <c:v>17.759632781253167</c:v>
                </c:pt>
                <c:pt idx="3151">
                  <c:v>17.74811765100954</c:v>
                </c:pt>
                <c:pt idx="3152">
                  <c:v>17.742410140091774</c:v>
                </c:pt>
                <c:pt idx="3153">
                  <c:v>17.741279855830513</c:v>
                </c:pt>
                <c:pt idx="3154">
                  <c:v>17.735985661997738</c:v>
                </c:pt>
                <c:pt idx="3155">
                  <c:v>17.735653330545158</c:v>
                </c:pt>
                <c:pt idx="3156">
                  <c:v>17.731002758767907</c:v>
                </c:pt>
                <c:pt idx="3157">
                  <c:v>17.723654463759068</c:v>
                </c:pt>
                <c:pt idx="3158">
                  <c:v>17.711161186682396</c:v>
                </c:pt>
                <c:pt idx="3159">
                  <c:v>17.706050381718626</c:v>
                </c:pt>
                <c:pt idx="3160">
                  <c:v>17.711939013913618</c:v>
                </c:pt>
                <c:pt idx="3161">
                  <c:v>17.715274344778955</c:v>
                </c:pt>
                <c:pt idx="3162">
                  <c:v>17.714824188727107</c:v>
                </c:pt>
                <c:pt idx="3163">
                  <c:v>17.711964468256795</c:v>
                </c:pt>
                <c:pt idx="3164">
                  <c:v>17.711502950666858</c:v>
                </c:pt>
                <c:pt idx="3165">
                  <c:v>17.703770550184785</c:v>
                </c:pt>
                <c:pt idx="3166">
                  <c:v>17.698393239600716</c:v>
                </c:pt>
                <c:pt idx="3167">
                  <c:v>17.710652051538489</c:v>
                </c:pt>
                <c:pt idx="3168">
                  <c:v>17.715643346769276</c:v>
                </c:pt>
                <c:pt idx="3169">
                  <c:v>17.717228747384723</c:v>
                </c:pt>
                <c:pt idx="3170">
                  <c:v>17.714767896362499</c:v>
                </c:pt>
                <c:pt idx="3171">
                  <c:v>17.713954442398048</c:v>
                </c:pt>
                <c:pt idx="3172">
                  <c:v>17.709455349504758</c:v>
                </c:pt>
                <c:pt idx="3173">
                  <c:v>17.706595280264143</c:v>
                </c:pt>
                <c:pt idx="3174">
                  <c:v>17.710821535204019</c:v>
                </c:pt>
                <c:pt idx="3175">
                  <c:v>17.720266525158969</c:v>
                </c:pt>
                <c:pt idx="3176">
                  <c:v>17.724380046158053</c:v>
                </c:pt>
                <c:pt idx="3177">
                  <c:v>17.720785713468295</c:v>
                </c:pt>
                <c:pt idx="3178">
                  <c:v>17.717538530749756</c:v>
                </c:pt>
                <c:pt idx="3179">
                  <c:v>17.711543100034156</c:v>
                </c:pt>
                <c:pt idx="3180">
                  <c:v>17.708433856820285</c:v>
                </c:pt>
                <c:pt idx="3181">
                  <c:v>17.708830908555427</c:v>
                </c:pt>
                <c:pt idx="3182">
                  <c:v>17.711015930304654</c:v>
                </c:pt>
                <c:pt idx="3183">
                  <c:v>17.714710783974411</c:v>
                </c:pt>
                <c:pt idx="3184">
                  <c:v>17.721475833945512</c:v>
                </c:pt>
                <c:pt idx="3185">
                  <c:v>17.720326307008655</c:v>
                </c:pt>
                <c:pt idx="3186">
                  <c:v>17.713937288483635</c:v>
                </c:pt>
                <c:pt idx="3187">
                  <c:v>17.711709597805978</c:v>
                </c:pt>
                <c:pt idx="3188">
                  <c:v>17.721314966307588</c:v>
                </c:pt>
                <c:pt idx="3189">
                  <c:v>17.723888630100138</c:v>
                </c:pt>
                <c:pt idx="3190">
                  <c:v>17.719523121882691</c:v>
                </c:pt>
                <c:pt idx="3191">
                  <c:v>17.715357004672633</c:v>
                </c:pt>
                <c:pt idx="3192">
                  <c:v>17.71135293545467</c:v>
                </c:pt>
                <c:pt idx="3193">
                  <c:v>17.708286841817998</c:v>
                </c:pt>
                <c:pt idx="3194">
                  <c:v>17.706201153673316</c:v>
                </c:pt>
                <c:pt idx="3195">
                  <c:v>17.709796029964291</c:v>
                </c:pt>
                <c:pt idx="3196">
                  <c:v>17.715499868354698</c:v>
                </c:pt>
                <c:pt idx="3197">
                  <c:v>17.707399832455685</c:v>
                </c:pt>
                <c:pt idx="3198">
                  <c:v>17.704348446271432</c:v>
                </c:pt>
                <c:pt idx="3199">
                  <c:v>17.696440118892667</c:v>
                </c:pt>
                <c:pt idx="3200">
                  <c:v>17.689859039251061</c:v>
                </c:pt>
                <c:pt idx="3201">
                  <c:v>17.682466453787015</c:v>
                </c:pt>
                <c:pt idx="3202">
                  <c:v>17.68300824661538</c:v>
                </c:pt>
                <c:pt idx="3203">
                  <c:v>17.678214882007808</c:v>
                </c:pt>
                <c:pt idx="3204">
                  <c:v>17.676809178922163</c:v>
                </c:pt>
                <c:pt idx="3205">
                  <c:v>17.668397349735059</c:v>
                </c:pt>
                <c:pt idx="3206">
                  <c:v>17.6600253794883</c:v>
                </c:pt>
                <c:pt idx="3207">
                  <c:v>17.65034362325763</c:v>
                </c:pt>
                <c:pt idx="3208">
                  <c:v>17.645386311539383</c:v>
                </c:pt>
                <c:pt idx="3209">
                  <c:v>17.645974845563671</c:v>
                </c:pt>
                <c:pt idx="3210">
                  <c:v>17.646275217412104</c:v>
                </c:pt>
                <c:pt idx="3211">
                  <c:v>17.644538330160032</c:v>
                </c:pt>
                <c:pt idx="3212">
                  <c:v>17.636877029182767</c:v>
                </c:pt>
                <c:pt idx="3213">
                  <c:v>17.628291436444783</c:v>
                </c:pt>
                <c:pt idx="3214">
                  <c:v>17.615519119385631</c:v>
                </c:pt>
                <c:pt idx="3215">
                  <c:v>17.610376819388211</c:v>
                </c:pt>
                <c:pt idx="3216">
                  <c:v>17.609896312942272</c:v>
                </c:pt>
                <c:pt idx="3217">
                  <c:v>17.606784414933127</c:v>
                </c:pt>
                <c:pt idx="3218">
                  <c:v>17.605988143576312</c:v>
                </c:pt>
                <c:pt idx="3219">
                  <c:v>17.605749541494497</c:v>
                </c:pt>
                <c:pt idx="3220">
                  <c:v>17.604610402549742</c:v>
                </c:pt>
                <c:pt idx="3221">
                  <c:v>17.60211668664062</c:v>
                </c:pt>
                <c:pt idx="3222">
                  <c:v>17.598265268256931</c:v>
                </c:pt>
                <c:pt idx="3223">
                  <c:v>17.594605828632567</c:v>
                </c:pt>
                <c:pt idx="3224">
                  <c:v>17.589386940447952</c:v>
                </c:pt>
                <c:pt idx="3225">
                  <c:v>17.574399805552815</c:v>
                </c:pt>
                <c:pt idx="3226">
                  <c:v>17.562624138294652</c:v>
                </c:pt>
                <c:pt idx="3227">
                  <c:v>17.548978385729658</c:v>
                </c:pt>
                <c:pt idx="3228">
                  <c:v>17.53148288644087</c:v>
                </c:pt>
                <c:pt idx="3229">
                  <c:v>17.532268875233836</c:v>
                </c:pt>
                <c:pt idx="3230">
                  <c:v>17.530729407229984</c:v>
                </c:pt>
                <c:pt idx="3231">
                  <c:v>17.531801978110451</c:v>
                </c:pt>
                <c:pt idx="3232">
                  <c:v>17.529747731431229</c:v>
                </c:pt>
                <c:pt idx="3233">
                  <c:v>17.529122250624305</c:v>
                </c:pt>
                <c:pt idx="3234">
                  <c:v>17.520507401300193</c:v>
                </c:pt>
                <c:pt idx="3235">
                  <c:v>17.515501531536252</c:v>
                </c:pt>
                <c:pt idx="3236">
                  <c:v>17.515589371594452</c:v>
                </c:pt>
                <c:pt idx="3237">
                  <c:v>17.523302704117725</c:v>
                </c:pt>
                <c:pt idx="3238">
                  <c:v>17.523387499795014</c:v>
                </c:pt>
                <c:pt idx="3239">
                  <c:v>17.520998981939414</c:v>
                </c:pt>
                <c:pt idx="3240">
                  <c:v>17.514121628332855</c:v>
                </c:pt>
                <c:pt idx="3241">
                  <c:v>17.510417431770634</c:v>
                </c:pt>
                <c:pt idx="3242">
                  <c:v>17.503584239712005</c:v>
                </c:pt>
                <c:pt idx="3243">
                  <c:v>17.496140619584779</c:v>
                </c:pt>
                <c:pt idx="3244">
                  <c:v>17.495119363750362</c:v>
                </c:pt>
                <c:pt idx="3245">
                  <c:v>17.486778058917707</c:v>
                </c:pt>
                <c:pt idx="3246">
                  <c:v>17.479358130602105</c:v>
                </c:pt>
                <c:pt idx="3247">
                  <c:v>17.472147525150067</c:v>
                </c:pt>
                <c:pt idx="3248">
                  <c:v>17.444905420510139</c:v>
                </c:pt>
                <c:pt idx="3249">
                  <c:v>17.423394807789848</c:v>
                </c:pt>
                <c:pt idx="3250">
                  <c:v>17.400147277293961</c:v>
                </c:pt>
                <c:pt idx="3251">
                  <c:v>17.379289712426402</c:v>
                </c:pt>
                <c:pt idx="3252">
                  <c:v>17.361733089228245</c:v>
                </c:pt>
                <c:pt idx="3253">
                  <c:v>17.328584483347527</c:v>
                </c:pt>
                <c:pt idx="3254">
                  <c:v>17.269220386915308</c:v>
                </c:pt>
                <c:pt idx="3255">
                  <c:v>17.247282996039253</c:v>
                </c:pt>
                <c:pt idx="3256">
                  <c:v>17.202300496014239</c:v>
                </c:pt>
                <c:pt idx="3257">
                  <c:v>17.163800739999338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5C-4C20-A038-F44D07B18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381199"/>
        <c:axId val="1365290943"/>
      </c:lineChart>
      <c:lineChart>
        <c:grouping val="standard"/>
        <c:varyColors val="0"/>
        <c:ser>
          <c:idx val="2"/>
          <c:order val="1"/>
          <c:tx>
            <c:strRef>
              <c:f>'data 2012+'!$W$9</c:f>
              <c:strCache>
                <c:ptCount val="1"/>
                <c:pt idx="0">
                  <c:v>NVM_norm
(scaled)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2012+'!$A$10:$A$3267</c:f>
              <c:numCache>
                <c:formatCode>yyyy\-mm\-dd;@</c:formatCode>
                <c:ptCount val="3258"/>
                <c:pt idx="1">
                  <c:v>44165</c:v>
                </c:pt>
                <c:pt idx="2">
                  <c:v>44164</c:v>
                </c:pt>
                <c:pt idx="3">
                  <c:v>44163</c:v>
                </c:pt>
                <c:pt idx="4">
                  <c:v>44162</c:v>
                </c:pt>
                <c:pt idx="5">
                  <c:v>44161</c:v>
                </c:pt>
                <c:pt idx="6">
                  <c:v>44160</c:v>
                </c:pt>
                <c:pt idx="7">
                  <c:v>44159</c:v>
                </c:pt>
                <c:pt idx="8">
                  <c:v>44158</c:v>
                </c:pt>
                <c:pt idx="9">
                  <c:v>44157</c:v>
                </c:pt>
                <c:pt idx="10">
                  <c:v>44156</c:v>
                </c:pt>
                <c:pt idx="11">
                  <c:v>44155</c:v>
                </c:pt>
                <c:pt idx="12">
                  <c:v>44154</c:v>
                </c:pt>
                <c:pt idx="13">
                  <c:v>44153</c:v>
                </c:pt>
                <c:pt idx="14">
                  <c:v>44152</c:v>
                </c:pt>
                <c:pt idx="15">
                  <c:v>44151</c:v>
                </c:pt>
                <c:pt idx="16">
                  <c:v>44150</c:v>
                </c:pt>
                <c:pt idx="17">
                  <c:v>44149</c:v>
                </c:pt>
                <c:pt idx="18">
                  <c:v>44148</c:v>
                </c:pt>
                <c:pt idx="19">
                  <c:v>44147</c:v>
                </c:pt>
                <c:pt idx="20">
                  <c:v>44146</c:v>
                </c:pt>
                <c:pt idx="21">
                  <c:v>44145</c:v>
                </c:pt>
                <c:pt idx="22">
                  <c:v>44144</c:v>
                </c:pt>
                <c:pt idx="23">
                  <c:v>44143</c:v>
                </c:pt>
                <c:pt idx="24">
                  <c:v>44142</c:v>
                </c:pt>
                <c:pt idx="25">
                  <c:v>44141</c:v>
                </c:pt>
                <c:pt idx="26">
                  <c:v>44140</c:v>
                </c:pt>
                <c:pt idx="27">
                  <c:v>44139</c:v>
                </c:pt>
                <c:pt idx="28">
                  <c:v>44138</c:v>
                </c:pt>
                <c:pt idx="29">
                  <c:v>44137</c:v>
                </c:pt>
                <c:pt idx="30">
                  <c:v>44136</c:v>
                </c:pt>
                <c:pt idx="31">
                  <c:v>44135</c:v>
                </c:pt>
                <c:pt idx="32">
                  <c:v>44134</c:v>
                </c:pt>
                <c:pt idx="33">
                  <c:v>44133</c:v>
                </c:pt>
                <c:pt idx="34">
                  <c:v>44132</c:v>
                </c:pt>
                <c:pt idx="35">
                  <c:v>44131</c:v>
                </c:pt>
                <c:pt idx="36">
                  <c:v>44130</c:v>
                </c:pt>
                <c:pt idx="37">
                  <c:v>44129</c:v>
                </c:pt>
                <c:pt idx="38">
                  <c:v>44128</c:v>
                </c:pt>
                <c:pt idx="39">
                  <c:v>44127</c:v>
                </c:pt>
                <c:pt idx="40">
                  <c:v>44126</c:v>
                </c:pt>
                <c:pt idx="41">
                  <c:v>44125</c:v>
                </c:pt>
                <c:pt idx="42">
                  <c:v>44124</c:v>
                </c:pt>
                <c:pt idx="43">
                  <c:v>44123</c:v>
                </c:pt>
                <c:pt idx="44">
                  <c:v>44122</c:v>
                </c:pt>
                <c:pt idx="45">
                  <c:v>44121</c:v>
                </c:pt>
                <c:pt idx="46">
                  <c:v>44120</c:v>
                </c:pt>
                <c:pt idx="47">
                  <c:v>44119</c:v>
                </c:pt>
                <c:pt idx="48">
                  <c:v>44118</c:v>
                </c:pt>
                <c:pt idx="49">
                  <c:v>44117</c:v>
                </c:pt>
                <c:pt idx="50">
                  <c:v>44116</c:v>
                </c:pt>
                <c:pt idx="51">
                  <c:v>44115</c:v>
                </c:pt>
                <c:pt idx="52">
                  <c:v>44114</c:v>
                </c:pt>
                <c:pt idx="53">
                  <c:v>44113</c:v>
                </c:pt>
                <c:pt idx="54">
                  <c:v>44112</c:v>
                </c:pt>
                <c:pt idx="55">
                  <c:v>44111</c:v>
                </c:pt>
                <c:pt idx="56">
                  <c:v>44110</c:v>
                </c:pt>
                <c:pt idx="57">
                  <c:v>44109</c:v>
                </c:pt>
                <c:pt idx="58">
                  <c:v>44108</c:v>
                </c:pt>
                <c:pt idx="59">
                  <c:v>44107</c:v>
                </c:pt>
                <c:pt idx="60">
                  <c:v>44106</c:v>
                </c:pt>
                <c:pt idx="61">
                  <c:v>44105</c:v>
                </c:pt>
                <c:pt idx="62">
                  <c:v>44104</c:v>
                </c:pt>
                <c:pt idx="63">
                  <c:v>44103</c:v>
                </c:pt>
                <c:pt idx="64">
                  <c:v>44102</c:v>
                </c:pt>
                <c:pt idx="65">
                  <c:v>44101</c:v>
                </c:pt>
                <c:pt idx="66">
                  <c:v>44100</c:v>
                </c:pt>
                <c:pt idx="67">
                  <c:v>44099</c:v>
                </c:pt>
                <c:pt idx="68">
                  <c:v>44098</c:v>
                </c:pt>
                <c:pt idx="69">
                  <c:v>44097</c:v>
                </c:pt>
                <c:pt idx="70">
                  <c:v>44096</c:v>
                </c:pt>
                <c:pt idx="71">
                  <c:v>44095</c:v>
                </c:pt>
                <c:pt idx="72">
                  <c:v>44094</c:v>
                </c:pt>
                <c:pt idx="73">
                  <c:v>44093</c:v>
                </c:pt>
                <c:pt idx="74">
                  <c:v>44092</c:v>
                </c:pt>
                <c:pt idx="75">
                  <c:v>44091</c:v>
                </c:pt>
                <c:pt idx="76">
                  <c:v>44090</c:v>
                </c:pt>
                <c:pt idx="77">
                  <c:v>44089</c:v>
                </c:pt>
                <c:pt idx="78">
                  <c:v>44088</c:v>
                </c:pt>
                <c:pt idx="79">
                  <c:v>44087</c:v>
                </c:pt>
                <c:pt idx="80">
                  <c:v>44086</c:v>
                </c:pt>
                <c:pt idx="81">
                  <c:v>44085</c:v>
                </c:pt>
                <c:pt idx="82">
                  <c:v>44084</c:v>
                </c:pt>
                <c:pt idx="83">
                  <c:v>44083</c:v>
                </c:pt>
                <c:pt idx="84">
                  <c:v>44082</c:v>
                </c:pt>
                <c:pt idx="85">
                  <c:v>44081</c:v>
                </c:pt>
                <c:pt idx="86">
                  <c:v>44080</c:v>
                </c:pt>
                <c:pt idx="87">
                  <c:v>44079</c:v>
                </c:pt>
                <c:pt idx="88">
                  <c:v>44078</c:v>
                </c:pt>
                <c:pt idx="89">
                  <c:v>44077</c:v>
                </c:pt>
                <c:pt idx="90">
                  <c:v>44076</c:v>
                </c:pt>
                <c:pt idx="91">
                  <c:v>44075</c:v>
                </c:pt>
                <c:pt idx="92">
                  <c:v>44074</c:v>
                </c:pt>
                <c:pt idx="93">
                  <c:v>44073</c:v>
                </c:pt>
                <c:pt idx="94">
                  <c:v>44072</c:v>
                </c:pt>
                <c:pt idx="95">
                  <c:v>44071</c:v>
                </c:pt>
                <c:pt idx="96">
                  <c:v>44070</c:v>
                </c:pt>
                <c:pt idx="97">
                  <c:v>44069</c:v>
                </c:pt>
                <c:pt idx="98">
                  <c:v>44068</c:v>
                </c:pt>
                <c:pt idx="99">
                  <c:v>44067</c:v>
                </c:pt>
                <c:pt idx="100">
                  <c:v>44066</c:v>
                </c:pt>
                <c:pt idx="101">
                  <c:v>44065</c:v>
                </c:pt>
                <c:pt idx="102">
                  <c:v>44064</c:v>
                </c:pt>
                <c:pt idx="103">
                  <c:v>44063</c:v>
                </c:pt>
                <c:pt idx="104">
                  <c:v>44062</c:v>
                </c:pt>
                <c:pt idx="105">
                  <c:v>44061</c:v>
                </c:pt>
                <c:pt idx="106">
                  <c:v>44060</c:v>
                </c:pt>
                <c:pt idx="107">
                  <c:v>44059</c:v>
                </c:pt>
                <c:pt idx="108">
                  <c:v>44058</c:v>
                </c:pt>
                <c:pt idx="109">
                  <c:v>44057</c:v>
                </c:pt>
                <c:pt idx="110">
                  <c:v>44056</c:v>
                </c:pt>
                <c:pt idx="111">
                  <c:v>44055</c:v>
                </c:pt>
                <c:pt idx="112">
                  <c:v>44054</c:v>
                </c:pt>
                <c:pt idx="113">
                  <c:v>44053</c:v>
                </c:pt>
                <c:pt idx="114">
                  <c:v>44052</c:v>
                </c:pt>
                <c:pt idx="115">
                  <c:v>44051</c:v>
                </c:pt>
                <c:pt idx="116">
                  <c:v>44050</c:v>
                </c:pt>
                <c:pt idx="117">
                  <c:v>44049</c:v>
                </c:pt>
                <c:pt idx="118">
                  <c:v>44048</c:v>
                </c:pt>
                <c:pt idx="119">
                  <c:v>44047</c:v>
                </c:pt>
                <c:pt idx="120">
                  <c:v>44046</c:v>
                </c:pt>
                <c:pt idx="121">
                  <c:v>44045</c:v>
                </c:pt>
                <c:pt idx="122">
                  <c:v>44044</c:v>
                </c:pt>
                <c:pt idx="123">
                  <c:v>44043</c:v>
                </c:pt>
                <c:pt idx="124">
                  <c:v>44042</c:v>
                </c:pt>
                <c:pt idx="125">
                  <c:v>44041</c:v>
                </c:pt>
                <c:pt idx="126">
                  <c:v>44040</c:v>
                </c:pt>
                <c:pt idx="127">
                  <c:v>44039</c:v>
                </c:pt>
                <c:pt idx="128">
                  <c:v>44038</c:v>
                </c:pt>
                <c:pt idx="129">
                  <c:v>44037</c:v>
                </c:pt>
                <c:pt idx="130">
                  <c:v>44036</c:v>
                </c:pt>
                <c:pt idx="131">
                  <c:v>44035</c:v>
                </c:pt>
                <c:pt idx="132">
                  <c:v>44034</c:v>
                </c:pt>
                <c:pt idx="133">
                  <c:v>44033</c:v>
                </c:pt>
                <c:pt idx="134">
                  <c:v>44032</c:v>
                </c:pt>
                <c:pt idx="135">
                  <c:v>44031</c:v>
                </c:pt>
                <c:pt idx="136">
                  <c:v>44030</c:v>
                </c:pt>
                <c:pt idx="137">
                  <c:v>44029</c:v>
                </c:pt>
                <c:pt idx="138">
                  <c:v>44028</c:v>
                </c:pt>
                <c:pt idx="139">
                  <c:v>44027</c:v>
                </c:pt>
                <c:pt idx="140">
                  <c:v>44026</c:v>
                </c:pt>
                <c:pt idx="141">
                  <c:v>44025</c:v>
                </c:pt>
                <c:pt idx="142">
                  <c:v>44024</c:v>
                </c:pt>
                <c:pt idx="143">
                  <c:v>44023</c:v>
                </c:pt>
                <c:pt idx="144">
                  <c:v>44022</c:v>
                </c:pt>
                <c:pt idx="145">
                  <c:v>44021</c:v>
                </c:pt>
                <c:pt idx="146">
                  <c:v>44020</c:v>
                </c:pt>
                <c:pt idx="147">
                  <c:v>44019</c:v>
                </c:pt>
                <c:pt idx="148">
                  <c:v>44018</c:v>
                </c:pt>
                <c:pt idx="149">
                  <c:v>44017</c:v>
                </c:pt>
                <c:pt idx="150">
                  <c:v>44016</c:v>
                </c:pt>
                <c:pt idx="151">
                  <c:v>44015</c:v>
                </c:pt>
                <c:pt idx="152">
                  <c:v>44014</c:v>
                </c:pt>
                <c:pt idx="153">
                  <c:v>44013</c:v>
                </c:pt>
                <c:pt idx="154">
                  <c:v>44012</c:v>
                </c:pt>
                <c:pt idx="155">
                  <c:v>44011</c:v>
                </c:pt>
                <c:pt idx="156">
                  <c:v>44010</c:v>
                </c:pt>
                <c:pt idx="157">
                  <c:v>44009</c:v>
                </c:pt>
                <c:pt idx="158">
                  <c:v>44008</c:v>
                </c:pt>
                <c:pt idx="159">
                  <c:v>44007</c:v>
                </c:pt>
                <c:pt idx="160">
                  <c:v>44006</c:v>
                </c:pt>
                <c:pt idx="161">
                  <c:v>44005</c:v>
                </c:pt>
                <c:pt idx="162">
                  <c:v>44004</c:v>
                </c:pt>
                <c:pt idx="163">
                  <c:v>44003</c:v>
                </c:pt>
                <c:pt idx="164">
                  <c:v>44002</c:v>
                </c:pt>
                <c:pt idx="165">
                  <c:v>44001</c:v>
                </c:pt>
                <c:pt idx="166">
                  <c:v>44000</c:v>
                </c:pt>
                <c:pt idx="167">
                  <c:v>43999</c:v>
                </c:pt>
                <c:pt idx="168">
                  <c:v>43998</c:v>
                </c:pt>
                <c:pt idx="169">
                  <c:v>43997</c:v>
                </c:pt>
                <c:pt idx="170">
                  <c:v>43996</c:v>
                </c:pt>
                <c:pt idx="171">
                  <c:v>43995</c:v>
                </c:pt>
                <c:pt idx="172">
                  <c:v>43994</c:v>
                </c:pt>
                <c:pt idx="173">
                  <c:v>43993</c:v>
                </c:pt>
                <c:pt idx="174">
                  <c:v>43992</c:v>
                </c:pt>
                <c:pt idx="175">
                  <c:v>43991</c:v>
                </c:pt>
                <c:pt idx="176">
                  <c:v>43990</c:v>
                </c:pt>
                <c:pt idx="177">
                  <c:v>43989</c:v>
                </c:pt>
                <c:pt idx="178">
                  <c:v>43988</c:v>
                </c:pt>
                <c:pt idx="179">
                  <c:v>43987</c:v>
                </c:pt>
                <c:pt idx="180">
                  <c:v>43986</c:v>
                </c:pt>
                <c:pt idx="181">
                  <c:v>43985</c:v>
                </c:pt>
                <c:pt idx="182">
                  <c:v>43984</c:v>
                </c:pt>
                <c:pt idx="183">
                  <c:v>43983</c:v>
                </c:pt>
                <c:pt idx="184">
                  <c:v>43982</c:v>
                </c:pt>
                <c:pt idx="185">
                  <c:v>43981</c:v>
                </c:pt>
                <c:pt idx="186">
                  <c:v>43980</c:v>
                </c:pt>
                <c:pt idx="187">
                  <c:v>43979</c:v>
                </c:pt>
                <c:pt idx="188">
                  <c:v>43978</c:v>
                </c:pt>
                <c:pt idx="189">
                  <c:v>43977</c:v>
                </c:pt>
                <c:pt idx="190">
                  <c:v>43976</c:v>
                </c:pt>
                <c:pt idx="191">
                  <c:v>43975</c:v>
                </c:pt>
                <c:pt idx="192">
                  <c:v>43974</c:v>
                </c:pt>
                <c:pt idx="193">
                  <c:v>43973</c:v>
                </c:pt>
                <c:pt idx="194">
                  <c:v>43972</c:v>
                </c:pt>
                <c:pt idx="195">
                  <c:v>43971</c:v>
                </c:pt>
                <c:pt idx="196">
                  <c:v>43970</c:v>
                </c:pt>
                <c:pt idx="197">
                  <c:v>43969</c:v>
                </c:pt>
                <c:pt idx="198">
                  <c:v>43968</c:v>
                </c:pt>
                <c:pt idx="199">
                  <c:v>43967</c:v>
                </c:pt>
                <c:pt idx="200">
                  <c:v>43966</c:v>
                </c:pt>
                <c:pt idx="201">
                  <c:v>43965</c:v>
                </c:pt>
                <c:pt idx="202">
                  <c:v>43964</c:v>
                </c:pt>
                <c:pt idx="203">
                  <c:v>43963</c:v>
                </c:pt>
                <c:pt idx="204">
                  <c:v>43962</c:v>
                </c:pt>
                <c:pt idx="205">
                  <c:v>43961</c:v>
                </c:pt>
                <c:pt idx="206">
                  <c:v>43960</c:v>
                </c:pt>
                <c:pt idx="207">
                  <c:v>43959</c:v>
                </c:pt>
                <c:pt idx="208">
                  <c:v>43958</c:v>
                </c:pt>
                <c:pt idx="209">
                  <c:v>43957</c:v>
                </c:pt>
                <c:pt idx="210">
                  <c:v>43956</c:v>
                </c:pt>
                <c:pt idx="211">
                  <c:v>43955</c:v>
                </c:pt>
                <c:pt idx="212">
                  <c:v>43954</c:v>
                </c:pt>
                <c:pt idx="213">
                  <c:v>43953</c:v>
                </c:pt>
                <c:pt idx="214">
                  <c:v>43952</c:v>
                </c:pt>
                <c:pt idx="215">
                  <c:v>43951</c:v>
                </c:pt>
                <c:pt idx="216">
                  <c:v>43950</c:v>
                </c:pt>
                <c:pt idx="217">
                  <c:v>43949</c:v>
                </c:pt>
                <c:pt idx="218">
                  <c:v>43948</c:v>
                </c:pt>
                <c:pt idx="219">
                  <c:v>43947</c:v>
                </c:pt>
                <c:pt idx="220">
                  <c:v>43946</c:v>
                </c:pt>
                <c:pt idx="221">
                  <c:v>43945</c:v>
                </c:pt>
                <c:pt idx="222">
                  <c:v>43944</c:v>
                </c:pt>
                <c:pt idx="223">
                  <c:v>43943</c:v>
                </c:pt>
                <c:pt idx="224">
                  <c:v>43942</c:v>
                </c:pt>
                <c:pt idx="225">
                  <c:v>43941</c:v>
                </c:pt>
                <c:pt idx="226">
                  <c:v>43940</c:v>
                </c:pt>
                <c:pt idx="227">
                  <c:v>43939</c:v>
                </c:pt>
                <c:pt idx="228">
                  <c:v>43938</c:v>
                </c:pt>
                <c:pt idx="229">
                  <c:v>43937</c:v>
                </c:pt>
                <c:pt idx="230">
                  <c:v>43936</c:v>
                </c:pt>
                <c:pt idx="231">
                  <c:v>43935</c:v>
                </c:pt>
                <c:pt idx="232">
                  <c:v>43934</c:v>
                </c:pt>
                <c:pt idx="233">
                  <c:v>43933</c:v>
                </c:pt>
                <c:pt idx="234">
                  <c:v>43932</c:v>
                </c:pt>
                <c:pt idx="235">
                  <c:v>43931</c:v>
                </c:pt>
                <c:pt idx="236">
                  <c:v>43930</c:v>
                </c:pt>
                <c:pt idx="237">
                  <c:v>43929</c:v>
                </c:pt>
                <c:pt idx="238">
                  <c:v>43928</c:v>
                </c:pt>
                <c:pt idx="239">
                  <c:v>43927</c:v>
                </c:pt>
                <c:pt idx="240">
                  <c:v>43926</c:v>
                </c:pt>
                <c:pt idx="241">
                  <c:v>43925</c:v>
                </c:pt>
                <c:pt idx="242">
                  <c:v>43924</c:v>
                </c:pt>
                <c:pt idx="243">
                  <c:v>43923</c:v>
                </c:pt>
                <c:pt idx="244">
                  <c:v>43922</c:v>
                </c:pt>
                <c:pt idx="245">
                  <c:v>43921</c:v>
                </c:pt>
                <c:pt idx="246">
                  <c:v>43920</c:v>
                </c:pt>
                <c:pt idx="247">
                  <c:v>43919</c:v>
                </c:pt>
                <c:pt idx="248">
                  <c:v>43918</c:v>
                </c:pt>
                <c:pt idx="249">
                  <c:v>43917</c:v>
                </c:pt>
                <c:pt idx="250">
                  <c:v>43916</c:v>
                </c:pt>
                <c:pt idx="251">
                  <c:v>43915</c:v>
                </c:pt>
                <c:pt idx="252">
                  <c:v>43914</c:v>
                </c:pt>
                <c:pt idx="253">
                  <c:v>43913</c:v>
                </c:pt>
                <c:pt idx="254">
                  <c:v>43912</c:v>
                </c:pt>
                <c:pt idx="255">
                  <c:v>43911</c:v>
                </c:pt>
                <c:pt idx="256">
                  <c:v>43910</c:v>
                </c:pt>
                <c:pt idx="257">
                  <c:v>43909</c:v>
                </c:pt>
                <c:pt idx="258">
                  <c:v>43908</c:v>
                </c:pt>
                <c:pt idx="259">
                  <c:v>43907</c:v>
                </c:pt>
                <c:pt idx="260">
                  <c:v>43906</c:v>
                </c:pt>
                <c:pt idx="261">
                  <c:v>43905</c:v>
                </c:pt>
                <c:pt idx="262">
                  <c:v>43904</c:v>
                </c:pt>
                <c:pt idx="263">
                  <c:v>43903</c:v>
                </c:pt>
                <c:pt idx="264">
                  <c:v>43902</c:v>
                </c:pt>
                <c:pt idx="265">
                  <c:v>43901</c:v>
                </c:pt>
                <c:pt idx="266">
                  <c:v>43900</c:v>
                </c:pt>
                <c:pt idx="267">
                  <c:v>43899</c:v>
                </c:pt>
                <c:pt idx="268">
                  <c:v>43898</c:v>
                </c:pt>
                <c:pt idx="269">
                  <c:v>43897</c:v>
                </c:pt>
                <c:pt idx="270">
                  <c:v>43896</c:v>
                </c:pt>
                <c:pt idx="271">
                  <c:v>43895</c:v>
                </c:pt>
                <c:pt idx="272">
                  <c:v>43894</c:v>
                </c:pt>
                <c:pt idx="273">
                  <c:v>43893</c:v>
                </c:pt>
                <c:pt idx="274">
                  <c:v>43892</c:v>
                </c:pt>
                <c:pt idx="275">
                  <c:v>43891</c:v>
                </c:pt>
                <c:pt idx="276">
                  <c:v>43890</c:v>
                </c:pt>
                <c:pt idx="277">
                  <c:v>43889</c:v>
                </c:pt>
                <c:pt idx="278">
                  <c:v>43888</c:v>
                </c:pt>
                <c:pt idx="279">
                  <c:v>43887</c:v>
                </c:pt>
                <c:pt idx="280">
                  <c:v>43886</c:v>
                </c:pt>
                <c:pt idx="281">
                  <c:v>43885</c:v>
                </c:pt>
                <c:pt idx="282">
                  <c:v>43884</c:v>
                </c:pt>
                <c:pt idx="283">
                  <c:v>43883</c:v>
                </c:pt>
                <c:pt idx="284">
                  <c:v>43882</c:v>
                </c:pt>
                <c:pt idx="285">
                  <c:v>43881</c:v>
                </c:pt>
                <c:pt idx="286">
                  <c:v>43880</c:v>
                </c:pt>
                <c:pt idx="287">
                  <c:v>43879</c:v>
                </c:pt>
                <c:pt idx="288">
                  <c:v>43878</c:v>
                </c:pt>
                <c:pt idx="289">
                  <c:v>43877</c:v>
                </c:pt>
                <c:pt idx="290">
                  <c:v>43876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43870</c:v>
                </c:pt>
                <c:pt idx="297">
                  <c:v>43869</c:v>
                </c:pt>
                <c:pt idx="298">
                  <c:v>43868</c:v>
                </c:pt>
                <c:pt idx="299">
                  <c:v>43867</c:v>
                </c:pt>
                <c:pt idx="300">
                  <c:v>43866</c:v>
                </c:pt>
                <c:pt idx="301">
                  <c:v>43865</c:v>
                </c:pt>
                <c:pt idx="302">
                  <c:v>43864</c:v>
                </c:pt>
                <c:pt idx="303">
                  <c:v>43863</c:v>
                </c:pt>
                <c:pt idx="304">
                  <c:v>43862</c:v>
                </c:pt>
                <c:pt idx="305">
                  <c:v>43861</c:v>
                </c:pt>
                <c:pt idx="306">
                  <c:v>43860</c:v>
                </c:pt>
                <c:pt idx="307">
                  <c:v>43859</c:v>
                </c:pt>
                <c:pt idx="308">
                  <c:v>43858</c:v>
                </c:pt>
                <c:pt idx="309">
                  <c:v>43857</c:v>
                </c:pt>
                <c:pt idx="310">
                  <c:v>43856</c:v>
                </c:pt>
                <c:pt idx="311">
                  <c:v>43855</c:v>
                </c:pt>
                <c:pt idx="312">
                  <c:v>43854</c:v>
                </c:pt>
                <c:pt idx="313">
                  <c:v>43853</c:v>
                </c:pt>
                <c:pt idx="314">
                  <c:v>43852</c:v>
                </c:pt>
                <c:pt idx="315">
                  <c:v>43851</c:v>
                </c:pt>
                <c:pt idx="316">
                  <c:v>43850</c:v>
                </c:pt>
                <c:pt idx="317">
                  <c:v>43849</c:v>
                </c:pt>
                <c:pt idx="318">
                  <c:v>43848</c:v>
                </c:pt>
                <c:pt idx="319">
                  <c:v>43847</c:v>
                </c:pt>
                <c:pt idx="320">
                  <c:v>43846</c:v>
                </c:pt>
                <c:pt idx="321">
                  <c:v>43845</c:v>
                </c:pt>
                <c:pt idx="322">
                  <c:v>43844</c:v>
                </c:pt>
                <c:pt idx="323">
                  <c:v>43843</c:v>
                </c:pt>
                <c:pt idx="324">
                  <c:v>43842</c:v>
                </c:pt>
                <c:pt idx="325">
                  <c:v>43841</c:v>
                </c:pt>
                <c:pt idx="326">
                  <c:v>43840</c:v>
                </c:pt>
                <c:pt idx="327">
                  <c:v>43839</c:v>
                </c:pt>
                <c:pt idx="328">
                  <c:v>43838</c:v>
                </c:pt>
                <c:pt idx="329">
                  <c:v>43837</c:v>
                </c:pt>
                <c:pt idx="330">
                  <c:v>43836</c:v>
                </c:pt>
                <c:pt idx="331">
                  <c:v>43835</c:v>
                </c:pt>
                <c:pt idx="332">
                  <c:v>43834</c:v>
                </c:pt>
                <c:pt idx="333">
                  <c:v>43833</c:v>
                </c:pt>
                <c:pt idx="334">
                  <c:v>43832</c:v>
                </c:pt>
                <c:pt idx="335">
                  <c:v>43831</c:v>
                </c:pt>
                <c:pt idx="336">
                  <c:v>43830</c:v>
                </c:pt>
                <c:pt idx="337">
                  <c:v>43829</c:v>
                </c:pt>
                <c:pt idx="338">
                  <c:v>43828</c:v>
                </c:pt>
                <c:pt idx="339">
                  <c:v>43827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43821</c:v>
                </c:pt>
                <c:pt idx="346">
                  <c:v>43820</c:v>
                </c:pt>
                <c:pt idx="347">
                  <c:v>43819</c:v>
                </c:pt>
                <c:pt idx="348">
                  <c:v>43818</c:v>
                </c:pt>
                <c:pt idx="349">
                  <c:v>43817</c:v>
                </c:pt>
                <c:pt idx="350">
                  <c:v>43816</c:v>
                </c:pt>
                <c:pt idx="351">
                  <c:v>43815</c:v>
                </c:pt>
                <c:pt idx="352">
                  <c:v>43814</c:v>
                </c:pt>
                <c:pt idx="353">
                  <c:v>43813</c:v>
                </c:pt>
                <c:pt idx="354">
                  <c:v>43812</c:v>
                </c:pt>
                <c:pt idx="355">
                  <c:v>43811</c:v>
                </c:pt>
                <c:pt idx="356">
                  <c:v>43810</c:v>
                </c:pt>
                <c:pt idx="357">
                  <c:v>43809</c:v>
                </c:pt>
                <c:pt idx="358">
                  <c:v>43808</c:v>
                </c:pt>
                <c:pt idx="359">
                  <c:v>43807</c:v>
                </c:pt>
                <c:pt idx="360">
                  <c:v>43806</c:v>
                </c:pt>
                <c:pt idx="361">
                  <c:v>43805</c:v>
                </c:pt>
                <c:pt idx="362">
                  <c:v>43804</c:v>
                </c:pt>
                <c:pt idx="363">
                  <c:v>43803</c:v>
                </c:pt>
                <c:pt idx="364">
                  <c:v>43802</c:v>
                </c:pt>
                <c:pt idx="365">
                  <c:v>43801</c:v>
                </c:pt>
                <c:pt idx="366">
                  <c:v>43800</c:v>
                </c:pt>
                <c:pt idx="367">
                  <c:v>43799</c:v>
                </c:pt>
                <c:pt idx="368">
                  <c:v>43798</c:v>
                </c:pt>
                <c:pt idx="369">
                  <c:v>43797</c:v>
                </c:pt>
                <c:pt idx="370">
                  <c:v>43796</c:v>
                </c:pt>
                <c:pt idx="371">
                  <c:v>43795</c:v>
                </c:pt>
                <c:pt idx="372">
                  <c:v>43794</c:v>
                </c:pt>
                <c:pt idx="373">
                  <c:v>43793</c:v>
                </c:pt>
                <c:pt idx="374">
                  <c:v>43792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43786</c:v>
                </c:pt>
                <c:pt idx="381">
                  <c:v>43785</c:v>
                </c:pt>
                <c:pt idx="382">
                  <c:v>43784</c:v>
                </c:pt>
                <c:pt idx="383">
                  <c:v>43783</c:v>
                </c:pt>
                <c:pt idx="384">
                  <c:v>43782</c:v>
                </c:pt>
                <c:pt idx="385">
                  <c:v>43781</c:v>
                </c:pt>
                <c:pt idx="386">
                  <c:v>43780</c:v>
                </c:pt>
                <c:pt idx="387">
                  <c:v>43779</c:v>
                </c:pt>
                <c:pt idx="388">
                  <c:v>43778</c:v>
                </c:pt>
                <c:pt idx="389">
                  <c:v>43777</c:v>
                </c:pt>
                <c:pt idx="390">
                  <c:v>43776</c:v>
                </c:pt>
                <c:pt idx="391">
                  <c:v>43775</c:v>
                </c:pt>
                <c:pt idx="392">
                  <c:v>43774</c:v>
                </c:pt>
                <c:pt idx="393">
                  <c:v>43773</c:v>
                </c:pt>
                <c:pt idx="394">
                  <c:v>43772</c:v>
                </c:pt>
                <c:pt idx="395">
                  <c:v>43771</c:v>
                </c:pt>
                <c:pt idx="396">
                  <c:v>43770</c:v>
                </c:pt>
                <c:pt idx="397">
                  <c:v>43769</c:v>
                </c:pt>
                <c:pt idx="398">
                  <c:v>43768</c:v>
                </c:pt>
                <c:pt idx="399">
                  <c:v>43767</c:v>
                </c:pt>
                <c:pt idx="400">
                  <c:v>43766</c:v>
                </c:pt>
                <c:pt idx="401">
                  <c:v>43765</c:v>
                </c:pt>
                <c:pt idx="402">
                  <c:v>43764</c:v>
                </c:pt>
                <c:pt idx="403">
                  <c:v>43763</c:v>
                </c:pt>
                <c:pt idx="404">
                  <c:v>43762</c:v>
                </c:pt>
                <c:pt idx="405">
                  <c:v>43761</c:v>
                </c:pt>
                <c:pt idx="406">
                  <c:v>43760</c:v>
                </c:pt>
                <c:pt idx="407">
                  <c:v>43759</c:v>
                </c:pt>
                <c:pt idx="408">
                  <c:v>43758</c:v>
                </c:pt>
                <c:pt idx="409">
                  <c:v>43757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43751</c:v>
                </c:pt>
                <c:pt idx="416">
                  <c:v>43750</c:v>
                </c:pt>
                <c:pt idx="417">
                  <c:v>43749</c:v>
                </c:pt>
                <c:pt idx="418">
                  <c:v>43748</c:v>
                </c:pt>
                <c:pt idx="419">
                  <c:v>43747</c:v>
                </c:pt>
                <c:pt idx="420">
                  <c:v>43746</c:v>
                </c:pt>
                <c:pt idx="421">
                  <c:v>43745</c:v>
                </c:pt>
                <c:pt idx="422">
                  <c:v>43744</c:v>
                </c:pt>
                <c:pt idx="423">
                  <c:v>43743</c:v>
                </c:pt>
                <c:pt idx="424">
                  <c:v>43742</c:v>
                </c:pt>
                <c:pt idx="425">
                  <c:v>43741</c:v>
                </c:pt>
                <c:pt idx="426">
                  <c:v>43740</c:v>
                </c:pt>
                <c:pt idx="427">
                  <c:v>43739</c:v>
                </c:pt>
                <c:pt idx="428">
                  <c:v>43738</c:v>
                </c:pt>
                <c:pt idx="429">
                  <c:v>43737</c:v>
                </c:pt>
                <c:pt idx="430">
                  <c:v>43736</c:v>
                </c:pt>
                <c:pt idx="431">
                  <c:v>43735</c:v>
                </c:pt>
                <c:pt idx="432">
                  <c:v>43734</c:v>
                </c:pt>
                <c:pt idx="433">
                  <c:v>43733</c:v>
                </c:pt>
                <c:pt idx="434">
                  <c:v>43732</c:v>
                </c:pt>
                <c:pt idx="435">
                  <c:v>43731</c:v>
                </c:pt>
                <c:pt idx="436">
                  <c:v>43730</c:v>
                </c:pt>
                <c:pt idx="437">
                  <c:v>43729</c:v>
                </c:pt>
                <c:pt idx="438">
                  <c:v>43728</c:v>
                </c:pt>
                <c:pt idx="439">
                  <c:v>43727</c:v>
                </c:pt>
                <c:pt idx="440">
                  <c:v>43726</c:v>
                </c:pt>
                <c:pt idx="441">
                  <c:v>43725</c:v>
                </c:pt>
                <c:pt idx="442">
                  <c:v>43724</c:v>
                </c:pt>
                <c:pt idx="443">
                  <c:v>43723</c:v>
                </c:pt>
                <c:pt idx="444">
                  <c:v>43722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43716</c:v>
                </c:pt>
                <c:pt idx="451">
                  <c:v>43715</c:v>
                </c:pt>
                <c:pt idx="452">
                  <c:v>43714</c:v>
                </c:pt>
                <c:pt idx="453">
                  <c:v>43713</c:v>
                </c:pt>
                <c:pt idx="454">
                  <c:v>43712</c:v>
                </c:pt>
                <c:pt idx="455">
                  <c:v>43711</c:v>
                </c:pt>
                <c:pt idx="456">
                  <c:v>43710</c:v>
                </c:pt>
                <c:pt idx="457">
                  <c:v>43709</c:v>
                </c:pt>
                <c:pt idx="458">
                  <c:v>43708</c:v>
                </c:pt>
                <c:pt idx="459">
                  <c:v>43707</c:v>
                </c:pt>
                <c:pt idx="460">
                  <c:v>43706</c:v>
                </c:pt>
                <c:pt idx="461">
                  <c:v>43705</c:v>
                </c:pt>
                <c:pt idx="462">
                  <c:v>43704</c:v>
                </c:pt>
                <c:pt idx="463">
                  <c:v>43703</c:v>
                </c:pt>
                <c:pt idx="464">
                  <c:v>43702</c:v>
                </c:pt>
                <c:pt idx="465">
                  <c:v>43701</c:v>
                </c:pt>
                <c:pt idx="466">
                  <c:v>43700</c:v>
                </c:pt>
                <c:pt idx="467">
                  <c:v>43699</c:v>
                </c:pt>
                <c:pt idx="468">
                  <c:v>43698</c:v>
                </c:pt>
                <c:pt idx="469">
                  <c:v>43697</c:v>
                </c:pt>
                <c:pt idx="470">
                  <c:v>43696</c:v>
                </c:pt>
                <c:pt idx="471">
                  <c:v>43695</c:v>
                </c:pt>
                <c:pt idx="472">
                  <c:v>43694</c:v>
                </c:pt>
                <c:pt idx="473">
                  <c:v>43693</c:v>
                </c:pt>
                <c:pt idx="474">
                  <c:v>43692</c:v>
                </c:pt>
                <c:pt idx="475">
                  <c:v>43691</c:v>
                </c:pt>
                <c:pt idx="476">
                  <c:v>43690</c:v>
                </c:pt>
                <c:pt idx="477">
                  <c:v>43689</c:v>
                </c:pt>
                <c:pt idx="478">
                  <c:v>43688</c:v>
                </c:pt>
                <c:pt idx="479">
                  <c:v>43687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43681</c:v>
                </c:pt>
                <c:pt idx="486">
                  <c:v>43680</c:v>
                </c:pt>
                <c:pt idx="487">
                  <c:v>43679</c:v>
                </c:pt>
                <c:pt idx="488">
                  <c:v>43678</c:v>
                </c:pt>
                <c:pt idx="489">
                  <c:v>43677</c:v>
                </c:pt>
                <c:pt idx="490">
                  <c:v>43676</c:v>
                </c:pt>
                <c:pt idx="491">
                  <c:v>43675</c:v>
                </c:pt>
                <c:pt idx="492">
                  <c:v>43674</c:v>
                </c:pt>
                <c:pt idx="493">
                  <c:v>43673</c:v>
                </c:pt>
                <c:pt idx="494">
                  <c:v>43672</c:v>
                </c:pt>
                <c:pt idx="495">
                  <c:v>43671</c:v>
                </c:pt>
                <c:pt idx="496">
                  <c:v>43670</c:v>
                </c:pt>
                <c:pt idx="497">
                  <c:v>43669</c:v>
                </c:pt>
                <c:pt idx="498">
                  <c:v>43668</c:v>
                </c:pt>
                <c:pt idx="499">
                  <c:v>43667</c:v>
                </c:pt>
                <c:pt idx="500">
                  <c:v>43666</c:v>
                </c:pt>
                <c:pt idx="501">
                  <c:v>43665</c:v>
                </c:pt>
                <c:pt idx="502">
                  <c:v>43664</c:v>
                </c:pt>
                <c:pt idx="503">
                  <c:v>43663</c:v>
                </c:pt>
                <c:pt idx="504">
                  <c:v>43662</c:v>
                </c:pt>
                <c:pt idx="505">
                  <c:v>43661</c:v>
                </c:pt>
                <c:pt idx="506">
                  <c:v>43660</c:v>
                </c:pt>
                <c:pt idx="507">
                  <c:v>43659</c:v>
                </c:pt>
                <c:pt idx="508">
                  <c:v>43658</c:v>
                </c:pt>
                <c:pt idx="509">
                  <c:v>43657</c:v>
                </c:pt>
                <c:pt idx="510">
                  <c:v>43656</c:v>
                </c:pt>
                <c:pt idx="511">
                  <c:v>43655</c:v>
                </c:pt>
                <c:pt idx="512">
                  <c:v>43654</c:v>
                </c:pt>
                <c:pt idx="513">
                  <c:v>43653</c:v>
                </c:pt>
                <c:pt idx="514">
                  <c:v>43652</c:v>
                </c:pt>
                <c:pt idx="515">
                  <c:v>43651</c:v>
                </c:pt>
                <c:pt idx="516">
                  <c:v>43650</c:v>
                </c:pt>
                <c:pt idx="517">
                  <c:v>43649</c:v>
                </c:pt>
                <c:pt idx="518">
                  <c:v>43648</c:v>
                </c:pt>
                <c:pt idx="519">
                  <c:v>43647</c:v>
                </c:pt>
                <c:pt idx="520">
                  <c:v>43646</c:v>
                </c:pt>
                <c:pt idx="521">
                  <c:v>43645</c:v>
                </c:pt>
                <c:pt idx="522">
                  <c:v>43644</c:v>
                </c:pt>
                <c:pt idx="523">
                  <c:v>43643</c:v>
                </c:pt>
                <c:pt idx="524">
                  <c:v>43642</c:v>
                </c:pt>
                <c:pt idx="525">
                  <c:v>43641</c:v>
                </c:pt>
                <c:pt idx="526">
                  <c:v>43640</c:v>
                </c:pt>
                <c:pt idx="527">
                  <c:v>43639</c:v>
                </c:pt>
                <c:pt idx="528">
                  <c:v>43638</c:v>
                </c:pt>
                <c:pt idx="529">
                  <c:v>43637</c:v>
                </c:pt>
                <c:pt idx="530">
                  <c:v>43636</c:v>
                </c:pt>
                <c:pt idx="531">
                  <c:v>43635</c:v>
                </c:pt>
                <c:pt idx="532">
                  <c:v>43634</c:v>
                </c:pt>
                <c:pt idx="533">
                  <c:v>43633</c:v>
                </c:pt>
                <c:pt idx="534">
                  <c:v>43632</c:v>
                </c:pt>
                <c:pt idx="535">
                  <c:v>43631</c:v>
                </c:pt>
                <c:pt idx="536">
                  <c:v>43630</c:v>
                </c:pt>
                <c:pt idx="537">
                  <c:v>43629</c:v>
                </c:pt>
                <c:pt idx="538">
                  <c:v>43628</c:v>
                </c:pt>
                <c:pt idx="539">
                  <c:v>43627</c:v>
                </c:pt>
                <c:pt idx="540">
                  <c:v>43626</c:v>
                </c:pt>
                <c:pt idx="541">
                  <c:v>43625</c:v>
                </c:pt>
                <c:pt idx="542">
                  <c:v>43624</c:v>
                </c:pt>
                <c:pt idx="543">
                  <c:v>43623</c:v>
                </c:pt>
                <c:pt idx="544">
                  <c:v>43622</c:v>
                </c:pt>
                <c:pt idx="545">
                  <c:v>43621</c:v>
                </c:pt>
                <c:pt idx="546">
                  <c:v>43620</c:v>
                </c:pt>
                <c:pt idx="547">
                  <c:v>43619</c:v>
                </c:pt>
                <c:pt idx="548">
                  <c:v>43618</c:v>
                </c:pt>
                <c:pt idx="549">
                  <c:v>43617</c:v>
                </c:pt>
                <c:pt idx="550">
                  <c:v>43616</c:v>
                </c:pt>
                <c:pt idx="551">
                  <c:v>43615</c:v>
                </c:pt>
                <c:pt idx="552">
                  <c:v>43614</c:v>
                </c:pt>
                <c:pt idx="553">
                  <c:v>43613</c:v>
                </c:pt>
                <c:pt idx="554">
                  <c:v>43612</c:v>
                </c:pt>
                <c:pt idx="555">
                  <c:v>43611</c:v>
                </c:pt>
                <c:pt idx="556">
                  <c:v>43610</c:v>
                </c:pt>
                <c:pt idx="557">
                  <c:v>43609</c:v>
                </c:pt>
                <c:pt idx="558">
                  <c:v>43608</c:v>
                </c:pt>
                <c:pt idx="559">
                  <c:v>43607</c:v>
                </c:pt>
                <c:pt idx="560">
                  <c:v>43606</c:v>
                </c:pt>
                <c:pt idx="561">
                  <c:v>43605</c:v>
                </c:pt>
                <c:pt idx="562">
                  <c:v>43604</c:v>
                </c:pt>
                <c:pt idx="563">
                  <c:v>43603</c:v>
                </c:pt>
                <c:pt idx="564">
                  <c:v>43602</c:v>
                </c:pt>
                <c:pt idx="565">
                  <c:v>43601</c:v>
                </c:pt>
                <c:pt idx="566">
                  <c:v>43600</c:v>
                </c:pt>
                <c:pt idx="567">
                  <c:v>43599</c:v>
                </c:pt>
                <c:pt idx="568">
                  <c:v>43598</c:v>
                </c:pt>
                <c:pt idx="569">
                  <c:v>43597</c:v>
                </c:pt>
                <c:pt idx="570">
                  <c:v>43596</c:v>
                </c:pt>
                <c:pt idx="571">
                  <c:v>43595</c:v>
                </c:pt>
                <c:pt idx="572">
                  <c:v>43594</c:v>
                </c:pt>
                <c:pt idx="573">
                  <c:v>43593</c:v>
                </c:pt>
                <c:pt idx="574">
                  <c:v>43592</c:v>
                </c:pt>
                <c:pt idx="575">
                  <c:v>43591</c:v>
                </c:pt>
                <c:pt idx="576">
                  <c:v>43590</c:v>
                </c:pt>
                <c:pt idx="577">
                  <c:v>43589</c:v>
                </c:pt>
                <c:pt idx="578">
                  <c:v>43588</c:v>
                </c:pt>
                <c:pt idx="579">
                  <c:v>43587</c:v>
                </c:pt>
                <c:pt idx="580">
                  <c:v>43586</c:v>
                </c:pt>
                <c:pt idx="581">
                  <c:v>43585</c:v>
                </c:pt>
                <c:pt idx="582">
                  <c:v>43584</c:v>
                </c:pt>
                <c:pt idx="583">
                  <c:v>43583</c:v>
                </c:pt>
                <c:pt idx="584">
                  <c:v>43582</c:v>
                </c:pt>
                <c:pt idx="585">
                  <c:v>43581</c:v>
                </c:pt>
                <c:pt idx="586">
                  <c:v>43580</c:v>
                </c:pt>
                <c:pt idx="587">
                  <c:v>43579</c:v>
                </c:pt>
                <c:pt idx="588">
                  <c:v>43578</c:v>
                </c:pt>
                <c:pt idx="589">
                  <c:v>43577</c:v>
                </c:pt>
                <c:pt idx="590">
                  <c:v>43576</c:v>
                </c:pt>
                <c:pt idx="591">
                  <c:v>43575</c:v>
                </c:pt>
                <c:pt idx="592">
                  <c:v>43574</c:v>
                </c:pt>
                <c:pt idx="593">
                  <c:v>43573</c:v>
                </c:pt>
                <c:pt idx="594">
                  <c:v>43572</c:v>
                </c:pt>
                <c:pt idx="595">
                  <c:v>43571</c:v>
                </c:pt>
                <c:pt idx="596">
                  <c:v>43570</c:v>
                </c:pt>
                <c:pt idx="597">
                  <c:v>43569</c:v>
                </c:pt>
                <c:pt idx="598">
                  <c:v>43568</c:v>
                </c:pt>
                <c:pt idx="599">
                  <c:v>43567</c:v>
                </c:pt>
                <c:pt idx="600">
                  <c:v>43566</c:v>
                </c:pt>
                <c:pt idx="601">
                  <c:v>43565</c:v>
                </c:pt>
                <c:pt idx="602">
                  <c:v>43564</c:v>
                </c:pt>
                <c:pt idx="603">
                  <c:v>43563</c:v>
                </c:pt>
                <c:pt idx="604">
                  <c:v>43562</c:v>
                </c:pt>
                <c:pt idx="605">
                  <c:v>43561</c:v>
                </c:pt>
                <c:pt idx="606">
                  <c:v>43560</c:v>
                </c:pt>
                <c:pt idx="607">
                  <c:v>43559</c:v>
                </c:pt>
                <c:pt idx="608">
                  <c:v>43558</c:v>
                </c:pt>
                <c:pt idx="609">
                  <c:v>43557</c:v>
                </c:pt>
                <c:pt idx="610">
                  <c:v>43556</c:v>
                </c:pt>
                <c:pt idx="611">
                  <c:v>43555</c:v>
                </c:pt>
                <c:pt idx="612">
                  <c:v>43554</c:v>
                </c:pt>
                <c:pt idx="613">
                  <c:v>43553</c:v>
                </c:pt>
                <c:pt idx="614">
                  <c:v>43552</c:v>
                </c:pt>
                <c:pt idx="615">
                  <c:v>43551</c:v>
                </c:pt>
                <c:pt idx="616">
                  <c:v>43550</c:v>
                </c:pt>
                <c:pt idx="617">
                  <c:v>43549</c:v>
                </c:pt>
                <c:pt idx="618">
                  <c:v>43548</c:v>
                </c:pt>
                <c:pt idx="619">
                  <c:v>43547</c:v>
                </c:pt>
                <c:pt idx="620">
                  <c:v>43546</c:v>
                </c:pt>
                <c:pt idx="621">
                  <c:v>43545</c:v>
                </c:pt>
                <c:pt idx="622">
                  <c:v>43544</c:v>
                </c:pt>
                <c:pt idx="623">
                  <c:v>43543</c:v>
                </c:pt>
                <c:pt idx="624">
                  <c:v>43542</c:v>
                </c:pt>
                <c:pt idx="625">
                  <c:v>43541</c:v>
                </c:pt>
                <c:pt idx="626">
                  <c:v>43540</c:v>
                </c:pt>
                <c:pt idx="627">
                  <c:v>43539</c:v>
                </c:pt>
                <c:pt idx="628">
                  <c:v>43538</c:v>
                </c:pt>
                <c:pt idx="629">
                  <c:v>43537</c:v>
                </c:pt>
                <c:pt idx="630">
                  <c:v>43536</c:v>
                </c:pt>
                <c:pt idx="631">
                  <c:v>43535</c:v>
                </c:pt>
                <c:pt idx="632">
                  <c:v>43534</c:v>
                </c:pt>
                <c:pt idx="633">
                  <c:v>43533</c:v>
                </c:pt>
                <c:pt idx="634">
                  <c:v>43532</c:v>
                </c:pt>
                <c:pt idx="635">
                  <c:v>43531</c:v>
                </c:pt>
                <c:pt idx="636">
                  <c:v>43530</c:v>
                </c:pt>
                <c:pt idx="637">
                  <c:v>43529</c:v>
                </c:pt>
                <c:pt idx="638">
                  <c:v>43528</c:v>
                </c:pt>
                <c:pt idx="639">
                  <c:v>43527</c:v>
                </c:pt>
                <c:pt idx="640">
                  <c:v>43526</c:v>
                </c:pt>
                <c:pt idx="641">
                  <c:v>43525</c:v>
                </c:pt>
                <c:pt idx="642">
                  <c:v>43524</c:v>
                </c:pt>
                <c:pt idx="643">
                  <c:v>43523</c:v>
                </c:pt>
                <c:pt idx="644">
                  <c:v>43522</c:v>
                </c:pt>
                <c:pt idx="645">
                  <c:v>43521</c:v>
                </c:pt>
                <c:pt idx="646">
                  <c:v>43520</c:v>
                </c:pt>
                <c:pt idx="647">
                  <c:v>43519</c:v>
                </c:pt>
                <c:pt idx="648">
                  <c:v>43518</c:v>
                </c:pt>
                <c:pt idx="649">
                  <c:v>43517</c:v>
                </c:pt>
                <c:pt idx="650">
                  <c:v>43516</c:v>
                </c:pt>
                <c:pt idx="651">
                  <c:v>43515</c:v>
                </c:pt>
                <c:pt idx="652">
                  <c:v>43514</c:v>
                </c:pt>
                <c:pt idx="653">
                  <c:v>43513</c:v>
                </c:pt>
                <c:pt idx="654">
                  <c:v>43512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43506</c:v>
                </c:pt>
                <c:pt idx="661">
                  <c:v>43505</c:v>
                </c:pt>
                <c:pt idx="662">
                  <c:v>43504</c:v>
                </c:pt>
                <c:pt idx="663">
                  <c:v>43503</c:v>
                </c:pt>
                <c:pt idx="664">
                  <c:v>43502</c:v>
                </c:pt>
                <c:pt idx="665">
                  <c:v>43501</c:v>
                </c:pt>
                <c:pt idx="666">
                  <c:v>43500</c:v>
                </c:pt>
                <c:pt idx="667">
                  <c:v>43499</c:v>
                </c:pt>
                <c:pt idx="668">
                  <c:v>43498</c:v>
                </c:pt>
                <c:pt idx="669">
                  <c:v>43497</c:v>
                </c:pt>
                <c:pt idx="670">
                  <c:v>43496</c:v>
                </c:pt>
                <c:pt idx="671">
                  <c:v>43495</c:v>
                </c:pt>
                <c:pt idx="672">
                  <c:v>43494</c:v>
                </c:pt>
                <c:pt idx="673">
                  <c:v>43493</c:v>
                </c:pt>
                <c:pt idx="674">
                  <c:v>43492</c:v>
                </c:pt>
                <c:pt idx="675">
                  <c:v>43491</c:v>
                </c:pt>
                <c:pt idx="676">
                  <c:v>43490</c:v>
                </c:pt>
                <c:pt idx="677">
                  <c:v>43489</c:v>
                </c:pt>
                <c:pt idx="678">
                  <c:v>43488</c:v>
                </c:pt>
                <c:pt idx="679">
                  <c:v>43487</c:v>
                </c:pt>
                <c:pt idx="680">
                  <c:v>43486</c:v>
                </c:pt>
                <c:pt idx="681">
                  <c:v>43485</c:v>
                </c:pt>
                <c:pt idx="682">
                  <c:v>43484</c:v>
                </c:pt>
                <c:pt idx="683">
                  <c:v>43483</c:v>
                </c:pt>
                <c:pt idx="684">
                  <c:v>43482</c:v>
                </c:pt>
                <c:pt idx="685">
                  <c:v>43481</c:v>
                </c:pt>
                <c:pt idx="686">
                  <c:v>43480</c:v>
                </c:pt>
                <c:pt idx="687">
                  <c:v>43479</c:v>
                </c:pt>
                <c:pt idx="688">
                  <c:v>43478</c:v>
                </c:pt>
                <c:pt idx="689">
                  <c:v>43477</c:v>
                </c:pt>
                <c:pt idx="690">
                  <c:v>43476</c:v>
                </c:pt>
                <c:pt idx="691">
                  <c:v>43475</c:v>
                </c:pt>
                <c:pt idx="692">
                  <c:v>43474</c:v>
                </c:pt>
                <c:pt idx="693">
                  <c:v>43473</c:v>
                </c:pt>
                <c:pt idx="694">
                  <c:v>43472</c:v>
                </c:pt>
                <c:pt idx="695">
                  <c:v>43471</c:v>
                </c:pt>
                <c:pt idx="696">
                  <c:v>43470</c:v>
                </c:pt>
                <c:pt idx="697">
                  <c:v>43469</c:v>
                </c:pt>
                <c:pt idx="698">
                  <c:v>43468</c:v>
                </c:pt>
                <c:pt idx="699">
                  <c:v>43467</c:v>
                </c:pt>
                <c:pt idx="700">
                  <c:v>43466</c:v>
                </c:pt>
                <c:pt idx="701">
                  <c:v>43465</c:v>
                </c:pt>
                <c:pt idx="702">
                  <c:v>43464</c:v>
                </c:pt>
                <c:pt idx="703">
                  <c:v>43463</c:v>
                </c:pt>
                <c:pt idx="704">
                  <c:v>43462</c:v>
                </c:pt>
                <c:pt idx="705">
                  <c:v>43461</c:v>
                </c:pt>
                <c:pt idx="706">
                  <c:v>43460</c:v>
                </c:pt>
                <c:pt idx="707">
                  <c:v>43459</c:v>
                </c:pt>
                <c:pt idx="708">
                  <c:v>43458</c:v>
                </c:pt>
                <c:pt idx="709">
                  <c:v>43457</c:v>
                </c:pt>
                <c:pt idx="710">
                  <c:v>43456</c:v>
                </c:pt>
                <c:pt idx="711">
                  <c:v>43455</c:v>
                </c:pt>
                <c:pt idx="712">
                  <c:v>43454</c:v>
                </c:pt>
                <c:pt idx="713">
                  <c:v>43453</c:v>
                </c:pt>
                <c:pt idx="714">
                  <c:v>43452</c:v>
                </c:pt>
                <c:pt idx="715">
                  <c:v>43451</c:v>
                </c:pt>
                <c:pt idx="716">
                  <c:v>43450</c:v>
                </c:pt>
                <c:pt idx="717">
                  <c:v>43449</c:v>
                </c:pt>
                <c:pt idx="718">
                  <c:v>43448</c:v>
                </c:pt>
                <c:pt idx="719">
                  <c:v>43447</c:v>
                </c:pt>
                <c:pt idx="720">
                  <c:v>43446</c:v>
                </c:pt>
                <c:pt idx="721">
                  <c:v>43445</c:v>
                </c:pt>
                <c:pt idx="722">
                  <c:v>43444</c:v>
                </c:pt>
                <c:pt idx="723">
                  <c:v>43443</c:v>
                </c:pt>
                <c:pt idx="724">
                  <c:v>43442</c:v>
                </c:pt>
                <c:pt idx="725">
                  <c:v>43441</c:v>
                </c:pt>
                <c:pt idx="726">
                  <c:v>43440</c:v>
                </c:pt>
                <c:pt idx="727">
                  <c:v>43439</c:v>
                </c:pt>
                <c:pt idx="728">
                  <c:v>43438</c:v>
                </c:pt>
                <c:pt idx="729">
                  <c:v>43437</c:v>
                </c:pt>
                <c:pt idx="730">
                  <c:v>43436</c:v>
                </c:pt>
                <c:pt idx="731">
                  <c:v>43435</c:v>
                </c:pt>
                <c:pt idx="732">
                  <c:v>43434</c:v>
                </c:pt>
                <c:pt idx="733">
                  <c:v>43433</c:v>
                </c:pt>
                <c:pt idx="734">
                  <c:v>43432</c:v>
                </c:pt>
                <c:pt idx="735">
                  <c:v>43431</c:v>
                </c:pt>
                <c:pt idx="736">
                  <c:v>43430</c:v>
                </c:pt>
                <c:pt idx="737">
                  <c:v>43429</c:v>
                </c:pt>
                <c:pt idx="738">
                  <c:v>43428</c:v>
                </c:pt>
                <c:pt idx="739">
                  <c:v>43427</c:v>
                </c:pt>
                <c:pt idx="740">
                  <c:v>43426</c:v>
                </c:pt>
                <c:pt idx="741">
                  <c:v>43425</c:v>
                </c:pt>
                <c:pt idx="742">
                  <c:v>43424</c:v>
                </c:pt>
                <c:pt idx="743">
                  <c:v>43423</c:v>
                </c:pt>
                <c:pt idx="744">
                  <c:v>43422</c:v>
                </c:pt>
                <c:pt idx="745">
                  <c:v>43421</c:v>
                </c:pt>
                <c:pt idx="746">
                  <c:v>43420</c:v>
                </c:pt>
                <c:pt idx="747">
                  <c:v>43419</c:v>
                </c:pt>
                <c:pt idx="748">
                  <c:v>43418</c:v>
                </c:pt>
                <c:pt idx="749">
                  <c:v>43417</c:v>
                </c:pt>
                <c:pt idx="750">
                  <c:v>43416</c:v>
                </c:pt>
                <c:pt idx="751">
                  <c:v>43415</c:v>
                </c:pt>
                <c:pt idx="752">
                  <c:v>43414</c:v>
                </c:pt>
                <c:pt idx="753">
                  <c:v>43413</c:v>
                </c:pt>
                <c:pt idx="754">
                  <c:v>43412</c:v>
                </c:pt>
                <c:pt idx="755">
                  <c:v>43411</c:v>
                </c:pt>
                <c:pt idx="756">
                  <c:v>43410</c:v>
                </c:pt>
                <c:pt idx="757">
                  <c:v>43409</c:v>
                </c:pt>
                <c:pt idx="758">
                  <c:v>43408</c:v>
                </c:pt>
                <c:pt idx="759">
                  <c:v>43407</c:v>
                </c:pt>
                <c:pt idx="760">
                  <c:v>43406</c:v>
                </c:pt>
                <c:pt idx="761">
                  <c:v>43405</c:v>
                </c:pt>
                <c:pt idx="762">
                  <c:v>43404</c:v>
                </c:pt>
                <c:pt idx="763">
                  <c:v>43403</c:v>
                </c:pt>
                <c:pt idx="764">
                  <c:v>43402</c:v>
                </c:pt>
                <c:pt idx="765">
                  <c:v>43401</c:v>
                </c:pt>
                <c:pt idx="766">
                  <c:v>43400</c:v>
                </c:pt>
                <c:pt idx="767">
                  <c:v>43399</c:v>
                </c:pt>
                <c:pt idx="768">
                  <c:v>43398</c:v>
                </c:pt>
                <c:pt idx="769">
                  <c:v>43397</c:v>
                </c:pt>
                <c:pt idx="770">
                  <c:v>43396</c:v>
                </c:pt>
                <c:pt idx="771">
                  <c:v>43395</c:v>
                </c:pt>
                <c:pt idx="772">
                  <c:v>43394</c:v>
                </c:pt>
                <c:pt idx="773">
                  <c:v>43393</c:v>
                </c:pt>
                <c:pt idx="774">
                  <c:v>43392</c:v>
                </c:pt>
                <c:pt idx="775">
                  <c:v>43391</c:v>
                </c:pt>
                <c:pt idx="776">
                  <c:v>43390</c:v>
                </c:pt>
                <c:pt idx="777">
                  <c:v>43389</c:v>
                </c:pt>
                <c:pt idx="778">
                  <c:v>43388</c:v>
                </c:pt>
                <c:pt idx="779">
                  <c:v>43387</c:v>
                </c:pt>
                <c:pt idx="780">
                  <c:v>43386</c:v>
                </c:pt>
                <c:pt idx="781">
                  <c:v>43385</c:v>
                </c:pt>
                <c:pt idx="782">
                  <c:v>43384</c:v>
                </c:pt>
                <c:pt idx="783">
                  <c:v>43383</c:v>
                </c:pt>
                <c:pt idx="784">
                  <c:v>43382</c:v>
                </c:pt>
                <c:pt idx="785">
                  <c:v>43381</c:v>
                </c:pt>
                <c:pt idx="786">
                  <c:v>43380</c:v>
                </c:pt>
                <c:pt idx="787">
                  <c:v>43379</c:v>
                </c:pt>
                <c:pt idx="788">
                  <c:v>43378</c:v>
                </c:pt>
                <c:pt idx="789">
                  <c:v>43377</c:v>
                </c:pt>
                <c:pt idx="790">
                  <c:v>43376</c:v>
                </c:pt>
                <c:pt idx="791">
                  <c:v>43375</c:v>
                </c:pt>
                <c:pt idx="792">
                  <c:v>43374</c:v>
                </c:pt>
                <c:pt idx="793">
                  <c:v>43373</c:v>
                </c:pt>
                <c:pt idx="794">
                  <c:v>43372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43366</c:v>
                </c:pt>
                <c:pt idx="801">
                  <c:v>43365</c:v>
                </c:pt>
                <c:pt idx="802">
                  <c:v>43364</c:v>
                </c:pt>
                <c:pt idx="803">
                  <c:v>43363</c:v>
                </c:pt>
                <c:pt idx="804">
                  <c:v>43362</c:v>
                </c:pt>
                <c:pt idx="805">
                  <c:v>43361</c:v>
                </c:pt>
                <c:pt idx="806">
                  <c:v>43360</c:v>
                </c:pt>
                <c:pt idx="807">
                  <c:v>43359</c:v>
                </c:pt>
                <c:pt idx="808">
                  <c:v>43358</c:v>
                </c:pt>
                <c:pt idx="809">
                  <c:v>43357</c:v>
                </c:pt>
                <c:pt idx="810">
                  <c:v>43356</c:v>
                </c:pt>
                <c:pt idx="811">
                  <c:v>43355</c:v>
                </c:pt>
                <c:pt idx="812">
                  <c:v>43354</c:v>
                </c:pt>
                <c:pt idx="813">
                  <c:v>43353</c:v>
                </c:pt>
                <c:pt idx="814">
                  <c:v>43352</c:v>
                </c:pt>
                <c:pt idx="815">
                  <c:v>43351</c:v>
                </c:pt>
                <c:pt idx="816">
                  <c:v>43350</c:v>
                </c:pt>
                <c:pt idx="817">
                  <c:v>43349</c:v>
                </c:pt>
                <c:pt idx="818">
                  <c:v>43348</c:v>
                </c:pt>
                <c:pt idx="819">
                  <c:v>43347</c:v>
                </c:pt>
                <c:pt idx="820">
                  <c:v>43346</c:v>
                </c:pt>
                <c:pt idx="821">
                  <c:v>43345</c:v>
                </c:pt>
                <c:pt idx="822">
                  <c:v>43344</c:v>
                </c:pt>
                <c:pt idx="823">
                  <c:v>43343</c:v>
                </c:pt>
                <c:pt idx="824">
                  <c:v>43342</c:v>
                </c:pt>
                <c:pt idx="825">
                  <c:v>43341</c:v>
                </c:pt>
                <c:pt idx="826">
                  <c:v>43340</c:v>
                </c:pt>
                <c:pt idx="827">
                  <c:v>43339</c:v>
                </c:pt>
                <c:pt idx="828">
                  <c:v>43338</c:v>
                </c:pt>
                <c:pt idx="829">
                  <c:v>43337</c:v>
                </c:pt>
                <c:pt idx="830">
                  <c:v>43336</c:v>
                </c:pt>
                <c:pt idx="831">
                  <c:v>43335</c:v>
                </c:pt>
                <c:pt idx="832">
                  <c:v>43334</c:v>
                </c:pt>
                <c:pt idx="833">
                  <c:v>43333</c:v>
                </c:pt>
                <c:pt idx="834">
                  <c:v>43332</c:v>
                </c:pt>
                <c:pt idx="835">
                  <c:v>43331</c:v>
                </c:pt>
                <c:pt idx="836">
                  <c:v>43330</c:v>
                </c:pt>
                <c:pt idx="837">
                  <c:v>43329</c:v>
                </c:pt>
                <c:pt idx="838">
                  <c:v>43328</c:v>
                </c:pt>
                <c:pt idx="839">
                  <c:v>43327</c:v>
                </c:pt>
                <c:pt idx="840">
                  <c:v>43326</c:v>
                </c:pt>
                <c:pt idx="841">
                  <c:v>43325</c:v>
                </c:pt>
                <c:pt idx="842">
                  <c:v>43324</c:v>
                </c:pt>
                <c:pt idx="843">
                  <c:v>43323</c:v>
                </c:pt>
                <c:pt idx="844">
                  <c:v>43322</c:v>
                </c:pt>
                <c:pt idx="845">
                  <c:v>43321</c:v>
                </c:pt>
                <c:pt idx="846">
                  <c:v>43320</c:v>
                </c:pt>
                <c:pt idx="847">
                  <c:v>43319</c:v>
                </c:pt>
                <c:pt idx="848">
                  <c:v>43318</c:v>
                </c:pt>
                <c:pt idx="849">
                  <c:v>43317</c:v>
                </c:pt>
                <c:pt idx="850">
                  <c:v>43316</c:v>
                </c:pt>
                <c:pt idx="851">
                  <c:v>43315</c:v>
                </c:pt>
                <c:pt idx="852">
                  <c:v>43314</c:v>
                </c:pt>
                <c:pt idx="853">
                  <c:v>43313</c:v>
                </c:pt>
                <c:pt idx="854">
                  <c:v>43312</c:v>
                </c:pt>
                <c:pt idx="855">
                  <c:v>43311</c:v>
                </c:pt>
                <c:pt idx="856">
                  <c:v>43310</c:v>
                </c:pt>
                <c:pt idx="857">
                  <c:v>43309</c:v>
                </c:pt>
                <c:pt idx="858">
                  <c:v>43308</c:v>
                </c:pt>
                <c:pt idx="859">
                  <c:v>43307</c:v>
                </c:pt>
                <c:pt idx="860">
                  <c:v>43306</c:v>
                </c:pt>
                <c:pt idx="861">
                  <c:v>43305</c:v>
                </c:pt>
                <c:pt idx="862">
                  <c:v>43304</c:v>
                </c:pt>
                <c:pt idx="863">
                  <c:v>43303</c:v>
                </c:pt>
                <c:pt idx="864">
                  <c:v>43302</c:v>
                </c:pt>
                <c:pt idx="865">
                  <c:v>43301</c:v>
                </c:pt>
                <c:pt idx="866">
                  <c:v>43300</c:v>
                </c:pt>
                <c:pt idx="867">
                  <c:v>43299</c:v>
                </c:pt>
                <c:pt idx="868">
                  <c:v>43298</c:v>
                </c:pt>
                <c:pt idx="869">
                  <c:v>43297</c:v>
                </c:pt>
                <c:pt idx="870">
                  <c:v>43296</c:v>
                </c:pt>
                <c:pt idx="871">
                  <c:v>43295</c:v>
                </c:pt>
                <c:pt idx="872">
                  <c:v>43294</c:v>
                </c:pt>
                <c:pt idx="873">
                  <c:v>43293</c:v>
                </c:pt>
                <c:pt idx="874">
                  <c:v>43292</c:v>
                </c:pt>
                <c:pt idx="875">
                  <c:v>43291</c:v>
                </c:pt>
                <c:pt idx="876">
                  <c:v>43290</c:v>
                </c:pt>
                <c:pt idx="877">
                  <c:v>43289</c:v>
                </c:pt>
                <c:pt idx="878">
                  <c:v>43288</c:v>
                </c:pt>
                <c:pt idx="879">
                  <c:v>43287</c:v>
                </c:pt>
                <c:pt idx="880">
                  <c:v>43286</c:v>
                </c:pt>
                <c:pt idx="881">
                  <c:v>43285</c:v>
                </c:pt>
                <c:pt idx="882">
                  <c:v>43284</c:v>
                </c:pt>
                <c:pt idx="883">
                  <c:v>43283</c:v>
                </c:pt>
                <c:pt idx="884">
                  <c:v>43282</c:v>
                </c:pt>
                <c:pt idx="885">
                  <c:v>43281</c:v>
                </c:pt>
                <c:pt idx="886">
                  <c:v>43280</c:v>
                </c:pt>
                <c:pt idx="887">
                  <c:v>43279</c:v>
                </c:pt>
                <c:pt idx="888">
                  <c:v>43278</c:v>
                </c:pt>
                <c:pt idx="889">
                  <c:v>43277</c:v>
                </c:pt>
                <c:pt idx="890">
                  <c:v>43276</c:v>
                </c:pt>
                <c:pt idx="891">
                  <c:v>43275</c:v>
                </c:pt>
                <c:pt idx="892">
                  <c:v>43274</c:v>
                </c:pt>
                <c:pt idx="893">
                  <c:v>43273</c:v>
                </c:pt>
                <c:pt idx="894">
                  <c:v>43272</c:v>
                </c:pt>
                <c:pt idx="895">
                  <c:v>43271</c:v>
                </c:pt>
                <c:pt idx="896">
                  <c:v>43270</c:v>
                </c:pt>
                <c:pt idx="897">
                  <c:v>43269</c:v>
                </c:pt>
                <c:pt idx="898">
                  <c:v>43268</c:v>
                </c:pt>
                <c:pt idx="899">
                  <c:v>43267</c:v>
                </c:pt>
                <c:pt idx="900">
                  <c:v>43266</c:v>
                </c:pt>
                <c:pt idx="901">
                  <c:v>43265</c:v>
                </c:pt>
                <c:pt idx="902">
                  <c:v>43264</c:v>
                </c:pt>
                <c:pt idx="903">
                  <c:v>43263</c:v>
                </c:pt>
                <c:pt idx="904">
                  <c:v>43262</c:v>
                </c:pt>
                <c:pt idx="905">
                  <c:v>43261</c:v>
                </c:pt>
                <c:pt idx="906">
                  <c:v>43260</c:v>
                </c:pt>
                <c:pt idx="907">
                  <c:v>43259</c:v>
                </c:pt>
                <c:pt idx="908">
                  <c:v>43258</c:v>
                </c:pt>
                <c:pt idx="909">
                  <c:v>43257</c:v>
                </c:pt>
                <c:pt idx="910">
                  <c:v>43256</c:v>
                </c:pt>
                <c:pt idx="911">
                  <c:v>43255</c:v>
                </c:pt>
                <c:pt idx="912">
                  <c:v>43254</c:v>
                </c:pt>
                <c:pt idx="913">
                  <c:v>43253</c:v>
                </c:pt>
                <c:pt idx="914">
                  <c:v>43252</c:v>
                </c:pt>
                <c:pt idx="915">
                  <c:v>43251</c:v>
                </c:pt>
                <c:pt idx="916">
                  <c:v>43250</c:v>
                </c:pt>
                <c:pt idx="917">
                  <c:v>43249</c:v>
                </c:pt>
                <c:pt idx="918">
                  <c:v>43248</c:v>
                </c:pt>
                <c:pt idx="919">
                  <c:v>43247</c:v>
                </c:pt>
                <c:pt idx="920">
                  <c:v>43246</c:v>
                </c:pt>
                <c:pt idx="921">
                  <c:v>43245</c:v>
                </c:pt>
                <c:pt idx="922">
                  <c:v>43244</c:v>
                </c:pt>
                <c:pt idx="923">
                  <c:v>43243</c:v>
                </c:pt>
                <c:pt idx="924">
                  <c:v>43242</c:v>
                </c:pt>
                <c:pt idx="925">
                  <c:v>43241</c:v>
                </c:pt>
                <c:pt idx="926">
                  <c:v>43240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43236</c:v>
                </c:pt>
                <c:pt idx="931">
                  <c:v>43235</c:v>
                </c:pt>
                <c:pt idx="932">
                  <c:v>43234</c:v>
                </c:pt>
                <c:pt idx="933">
                  <c:v>43233</c:v>
                </c:pt>
                <c:pt idx="934">
                  <c:v>43232</c:v>
                </c:pt>
                <c:pt idx="935">
                  <c:v>43231</c:v>
                </c:pt>
                <c:pt idx="936">
                  <c:v>43230</c:v>
                </c:pt>
                <c:pt idx="937">
                  <c:v>43229</c:v>
                </c:pt>
                <c:pt idx="938">
                  <c:v>43228</c:v>
                </c:pt>
                <c:pt idx="939">
                  <c:v>43227</c:v>
                </c:pt>
                <c:pt idx="940">
                  <c:v>43226</c:v>
                </c:pt>
                <c:pt idx="941">
                  <c:v>43225</c:v>
                </c:pt>
                <c:pt idx="942">
                  <c:v>43224</c:v>
                </c:pt>
                <c:pt idx="943">
                  <c:v>43223</c:v>
                </c:pt>
                <c:pt idx="944">
                  <c:v>43222</c:v>
                </c:pt>
                <c:pt idx="945">
                  <c:v>43221</c:v>
                </c:pt>
                <c:pt idx="946">
                  <c:v>43220</c:v>
                </c:pt>
                <c:pt idx="947">
                  <c:v>43219</c:v>
                </c:pt>
                <c:pt idx="948">
                  <c:v>43218</c:v>
                </c:pt>
                <c:pt idx="949">
                  <c:v>43217</c:v>
                </c:pt>
                <c:pt idx="950">
                  <c:v>43216</c:v>
                </c:pt>
                <c:pt idx="951">
                  <c:v>43215</c:v>
                </c:pt>
                <c:pt idx="952">
                  <c:v>43214</c:v>
                </c:pt>
                <c:pt idx="953">
                  <c:v>43213</c:v>
                </c:pt>
                <c:pt idx="954">
                  <c:v>43212</c:v>
                </c:pt>
                <c:pt idx="955">
                  <c:v>43211</c:v>
                </c:pt>
                <c:pt idx="956">
                  <c:v>43210</c:v>
                </c:pt>
                <c:pt idx="957">
                  <c:v>43209</c:v>
                </c:pt>
                <c:pt idx="958">
                  <c:v>43208</c:v>
                </c:pt>
                <c:pt idx="959">
                  <c:v>43207</c:v>
                </c:pt>
                <c:pt idx="960">
                  <c:v>43206</c:v>
                </c:pt>
                <c:pt idx="961">
                  <c:v>43205</c:v>
                </c:pt>
                <c:pt idx="962">
                  <c:v>43204</c:v>
                </c:pt>
                <c:pt idx="963">
                  <c:v>43203</c:v>
                </c:pt>
                <c:pt idx="964">
                  <c:v>43202</c:v>
                </c:pt>
                <c:pt idx="965">
                  <c:v>43201</c:v>
                </c:pt>
                <c:pt idx="966">
                  <c:v>43200</c:v>
                </c:pt>
                <c:pt idx="967">
                  <c:v>43199</c:v>
                </c:pt>
                <c:pt idx="968">
                  <c:v>43198</c:v>
                </c:pt>
                <c:pt idx="969">
                  <c:v>43197</c:v>
                </c:pt>
                <c:pt idx="970">
                  <c:v>43196</c:v>
                </c:pt>
                <c:pt idx="971">
                  <c:v>43195</c:v>
                </c:pt>
                <c:pt idx="972">
                  <c:v>43194</c:v>
                </c:pt>
                <c:pt idx="973">
                  <c:v>43193</c:v>
                </c:pt>
                <c:pt idx="974">
                  <c:v>43192</c:v>
                </c:pt>
                <c:pt idx="975">
                  <c:v>43191</c:v>
                </c:pt>
                <c:pt idx="976">
                  <c:v>43190</c:v>
                </c:pt>
                <c:pt idx="977">
                  <c:v>43189</c:v>
                </c:pt>
                <c:pt idx="978">
                  <c:v>43188</c:v>
                </c:pt>
                <c:pt idx="979">
                  <c:v>43187</c:v>
                </c:pt>
                <c:pt idx="980">
                  <c:v>43186</c:v>
                </c:pt>
                <c:pt idx="981">
                  <c:v>43185</c:v>
                </c:pt>
                <c:pt idx="982">
                  <c:v>43184</c:v>
                </c:pt>
                <c:pt idx="983">
                  <c:v>43183</c:v>
                </c:pt>
                <c:pt idx="984">
                  <c:v>43182</c:v>
                </c:pt>
                <c:pt idx="985">
                  <c:v>43181</c:v>
                </c:pt>
                <c:pt idx="986">
                  <c:v>43180</c:v>
                </c:pt>
                <c:pt idx="987">
                  <c:v>43179</c:v>
                </c:pt>
                <c:pt idx="988">
                  <c:v>43178</c:v>
                </c:pt>
                <c:pt idx="989">
                  <c:v>43177</c:v>
                </c:pt>
                <c:pt idx="990">
                  <c:v>43176</c:v>
                </c:pt>
                <c:pt idx="991">
                  <c:v>43175</c:v>
                </c:pt>
                <c:pt idx="992">
                  <c:v>43174</c:v>
                </c:pt>
                <c:pt idx="993">
                  <c:v>43173</c:v>
                </c:pt>
                <c:pt idx="994">
                  <c:v>43172</c:v>
                </c:pt>
                <c:pt idx="995">
                  <c:v>43171</c:v>
                </c:pt>
                <c:pt idx="996">
                  <c:v>43170</c:v>
                </c:pt>
                <c:pt idx="997">
                  <c:v>43169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43163</c:v>
                </c:pt>
                <c:pt idx="1004">
                  <c:v>43162</c:v>
                </c:pt>
                <c:pt idx="1005">
                  <c:v>43161</c:v>
                </c:pt>
                <c:pt idx="1006">
                  <c:v>43160</c:v>
                </c:pt>
                <c:pt idx="1007">
                  <c:v>43159</c:v>
                </c:pt>
                <c:pt idx="1008">
                  <c:v>43158</c:v>
                </c:pt>
                <c:pt idx="1009">
                  <c:v>43157</c:v>
                </c:pt>
                <c:pt idx="1010">
                  <c:v>43156</c:v>
                </c:pt>
                <c:pt idx="1011">
                  <c:v>43155</c:v>
                </c:pt>
                <c:pt idx="1012">
                  <c:v>43154</c:v>
                </c:pt>
                <c:pt idx="1013">
                  <c:v>43153</c:v>
                </c:pt>
                <c:pt idx="1014">
                  <c:v>43152</c:v>
                </c:pt>
                <c:pt idx="1015">
                  <c:v>43151</c:v>
                </c:pt>
                <c:pt idx="1016">
                  <c:v>43150</c:v>
                </c:pt>
                <c:pt idx="1017">
                  <c:v>43149</c:v>
                </c:pt>
                <c:pt idx="1018">
                  <c:v>43148</c:v>
                </c:pt>
                <c:pt idx="1019">
                  <c:v>43147</c:v>
                </c:pt>
                <c:pt idx="1020">
                  <c:v>43146</c:v>
                </c:pt>
                <c:pt idx="1021">
                  <c:v>43145</c:v>
                </c:pt>
                <c:pt idx="1022">
                  <c:v>43144</c:v>
                </c:pt>
                <c:pt idx="1023">
                  <c:v>43143</c:v>
                </c:pt>
                <c:pt idx="1024">
                  <c:v>43142</c:v>
                </c:pt>
                <c:pt idx="1025">
                  <c:v>43141</c:v>
                </c:pt>
                <c:pt idx="1026">
                  <c:v>43140</c:v>
                </c:pt>
                <c:pt idx="1027">
                  <c:v>43139</c:v>
                </c:pt>
                <c:pt idx="1028">
                  <c:v>43138</c:v>
                </c:pt>
                <c:pt idx="1029">
                  <c:v>43137</c:v>
                </c:pt>
                <c:pt idx="1030">
                  <c:v>43136</c:v>
                </c:pt>
                <c:pt idx="1031">
                  <c:v>43135</c:v>
                </c:pt>
                <c:pt idx="1032">
                  <c:v>43134</c:v>
                </c:pt>
                <c:pt idx="1033">
                  <c:v>43133</c:v>
                </c:pt>
                <c:pt idx="1034">
                  <c:v>43132</c:v>
                </c:pt>
                <c:pt idx="1035">
                  <c:v>43131</c:v>
                </c:pt>
                <c:pt idx="1036">
                  <c:v>43130</c:v>
                </c:pt>
                <c:pt idx="1037">
                  <c:v>43129</c:v>
                </c:pt>
                <c:pt idx="1038">
                  <c:v>43128</c:v>
                </c:pt>
                <c:pt idx="1039">
                  <c:v>43127</c:v>
                </c:pt>
                <c:pt idx="1040">
                  <c:v>43126</c:v>
                </c:pt>
                <c:pt idx="1041">
                  <c:v>43125</c:v>
                </c:pt>
                <c:pt idx="1042">
                  <c:v>43124</c:v>
                </c:pt>
                <c:pt idx="1043">
                  <c:v>43123</c:v>
                </c:pt>
                <c:pt idx="1044">
                  <c:v>43122</c:v>
                </c:pt>
                <c:pt idx="1045">
                  <c:v>43121</c:v>
                </c:pt>
                <c:pt idx="1046">
                  <c:v>43120</c:v>
                </c:pt>
                <c:pt idx="1047">
                  <c:v>43119</c:v>
                </c:pt>
                <c:pt idx="1048">
                  <c:v>43118</c:v>
                </c:pt>
                <c:pt idx="1049">
                  <c:v>43117</c:v>
                </c:pt>
                <c:pt idx="1050">
                  <c:v>43116</c:v>
                </c:pt>
                <c:pt idx="1051">
                  <c:v>43115</c:v>
                </c:pt>
                <c:pt idx="1052">
                  <c:v>43114</c:v>
                </c:pt>
                <c:pt idx="1053">
                  <c:v>43113</c:v>
                </c:pt>
                <c:pt idx="1054">
                  <c:v>43112</c:v>
                </c:pt>
                <c:pt idx="1055">
                  <c:v>43111</c:v>
                </c:pt>
                <c:pt idx="1056">
                  <c:v>43110</c:v>
                </c:pt>
                <c:pt idx="1057">
                  <c:v>43109</c:v>
                </c:pt>
                <c:pt idx="1058">
                  <c:v>43108</c:v>
                </c:pt>
                <c:pt idx="1059">
                  <c:v>43107</c:v>
                </c:pt>
                <c:pt idx="1060">
                  <c:v>43106</c:v>
                </c:pt>
                <c:pt idx="1061">
                  <c:v>43105</c:v>
                </c:pt>
                <c:pt idx="1062">
                  <c:v>43104</c:v>
                </c:pt>
                <c:pt idx="1063">
                  <c:v>43103</c:v>
                </c:pt>
                <c:pt idx="1064">
                  <c:v>43102</c:v>
                </c:pt>
                <c:pt idx="1065">
                  <c:v>43101</c:v>
                </c:pt>
                <c:pt idx="1066">
                  <c:v>43100</c:v>
                </c:pt>
                <c:pt idx="1067">
                  <c:v>43099</c:v>
                </c:pt>
                <c:pt idx="1068">
                  <c:v>43098</c:v>
                </c:pt>
                <c:pt idx="1069">
                  <c:v>43097</c:v>
                </c:pt>
                <c:pt idx="1070">
                  <c:v>43096</c:v>
                </c:pt>
                <c:pt idx="1071">
                  <c:v>43095</c:v>
                </c:pt>
                <c:pt idx="1072">
                  <c:v>43094</c:v>
                </c:pt>
                <c:pt idx="1073">
                  <c:v>43093</c:v>
                </c:pt>
                <c:pt idx="1074">
                  <c:v>43092</c:v>
                </c:pt>
                <c:pt idx="1075">
                  <c:v>43091</c:v>
                </c:pt>
                <c:pt idx="1076">
                  <c:v>43090</c:v>
                </c:pt>
                <c:pt idx="1077">
                  <c:v>43089</c:v>
                </c:pt>
                <c:pt idx="1078">
                  <c:v>43088</c:v>
                </c:pt>
                <c:pt idx="1079">
                  <c:v>43087</c:v>
                </c:pt>
                <c:pt idx="1080">
                  <c:v>43086</c:v>
                </c:pt>
                <c:pt idx="1081">
                  <c:v>43085</c:v>
                </c:pt>
                <c:pt idx="1082">
                  <c:v>43084</c:v>
                </c:pt>
                <c:pt idx="1083">
                  <c:v>43083</c:v>
                </c:pt>
                <c:pt idx="1084">
                  <c:v>43082</c:v>
                </c:pt>
                <c:pt idx="1085">
                  <c:v>43081</c:v>
                </c:pt>
                <c:pt idx="1086">
                  <c:v>43080</c:v>
                </c:pt>
                <c:pt idx="1087">
                  <c:v>43079</c:v>
                </c:pt>
                <c:pt idx="1088">
                  <c:v>43078</c:v>
                </c:pt>
                <c:pt idx="1089">
                  <c:v>43077</c:v>
                </c:pt>
                <c:pt idx="1090">
                  <c:v>43076</c:v>
                </c:pt>
                <c:pt idx="1091">
                  <c:v>43075</c:v>
                </c:pt>
                <c:pt idx="1092">
                  <c:v>43074</c:v>
                </c:pt>
                <c:pt idx="1093">
                  <c:v>43073</c:v>
                </c:pt>
                <c:pt idx="1094">
                  <c:v>43072</c:v>
                </c:pt>
                <c:pt idx="1095">
                  <c:v>43071</c:v>
                </c:pt>
                <c:pt idx="1096">
                  <c:v>43070</c:v>
                </c:pt>
                <c:pt idx="1097">
                  <c:v>43069</c:v>
                </c:pt>
                <c:pt idx="1098">
                  <c:v>43068</c:v>
                </c:pt>
                <c:pt idx="1099">
                  <c:v>43067</c:v>
                </c:pt>
                <c:pt idx="1100">
                  <c:v>43066</c:v>
                </c:pt>
                <c:pt idx="1101">
                  <c:v>43065</c:v>
                </c:pt>
                <c:pt idx="1102">
                  <c:v>43064</c:v>
                </c:pt>
                <c:pt idx="1103">
                  <c:v>43063</c:v>
                </c:pt>
                <c:pt idx="1104">
                  <c:v>43062</c:v>
                </c:pt>
                <c:pt idx="1105">
                  <c:v>43061</c:v>
                </c:pt>
                <c:pt idx="1106">
                  <c:v>43060</c:v>
                </c:pt>
                <c:pt idx="1107">
                  <c:v>43059</c:v>
                </c:pt>
                <c:pt idx="1108">
                  <c:v>43058</c:v>
                </c:pt>
                <c:pt idx="1109">
                  <c:v>43057</c:v>
                </c:pt>
                <c:pt idx="1110">
                  <c:v>43056</c:v>
                </c:pt>
                <c:pt idx="1111">
                  <c:v>43055</c:v>
                </c:pt>
                <c:pt idx="1112">
                  <c:v>43054</c:v>
                </c:pt>
                <c:pt idx="1113">
                  <c:v>43053</c:v>
                </c:pt>
                <c:pt idx="1114">
                  <c:v>43052</c:v>
                </c:pt>
                <c:pt idx="1115">
                  <c:v>43051</c:v>
                </c:pt>
                <c:pt idx="1116">
                  <c:v>43050</c:v>
                </c:pt>
                <c:pt idx="1117">
                  <c:v>43049</c:v>
                </c:pt>
                <c:pt idx="1118">
                  <c:v>43048</c:v>
                </c:pt>
                <c:pt idx="1119">
                  <c:v>43047</c:v>
                </c:pt>
                <c:pt idx="1120">
                  <c:v>43046</c:v>
                </c:pt>
                <c:pt idx="1121">
                  <c:v>43045</c:v>
                </c:pt>
                <c:pt idx="1122">
                  <c:v>43044</c:v>
                </c:pt>
                <c:pt idx="1123">
                  <c:v>43043</c:v>
                </c:pt>
                <c:pt idx="1124">
                  <c:v>43042</c:v>
                </c:pt>
                <c:pt idx="1125">
                  <c:v>43041</c:v>
                </c:pt>
                <c:pt idx="1126">
                  <c:v>43040</c:v>
                </c:pt>
                <c:pt idx="1127">
                  <c:v>43039</c:v>
                </c:pt>
                <c:pt idx="1128">
                  <c:v>43038</c:v>
                </c:pt>
                <c:pt idx="1129">
                  <c:v>43037</c:v>
                </c:pt>
                <c:pt idx="1130">
                  <c:v>43036</c:v>
                </c:pt>
                <c:pt idx="1131">
                  <c:v>43035</c:v>
                </c:pt>
                <c:pt idx="1132">
                  <c:v>43034</c:v>
                </c:pt>
                <c:pt idx="1133">
                  <c:v>43033</c:v>
                </c:pt>
                <c:pt idx="1134">
                  <c:v>43032</c:v>
                </c:pt>
                <c:pt idx="1135">
                  <c:v>43031</c:v>
                </c:pt>
                <c:pt idx="1136">
                  <c:v>43030</c:v>
                </c:pt>
                <c:pt idx="1137">
                  <c:v>43029</c:v>
                </c:pt>
                <c:pt idx="1138">
                  <c:v>43028</c:v>
                </c:pt>
                <c:pt idx="1139">
                  <c:v>43027</c:v>
                </c:pt>
                <c:pt idx="1140">
                  <c:v>43026</c:v>
                </c:pt>
                <c:pt idx="1141">
                  <c:v>43025</c:v>
                </c:pt>
                <c:pt idx="1142">
                  <c:v>43024</c:v>
                </c:pt>
                <c:pt idx="1143">
                  <c:v>43023</c:v>
                </c:pt>
                <c:pt idx="1144">
                  <c:v>43022</c:v>
                </c:pt>
                <c:pt idx="1145">
                  <c:v>43021</c:v>
                </c:pt>
                <c:pt idx="1146">
                  <c:v>43020</c:v>
                </c:pt>
                <c:pt idx="1147">
                  <c:v>43019</c:v>
                </c:pt>
                <c:pt idx="1148">
                  <c:v>43018</c:v>
                </c:pt>
                <c:pt idx="1149">
                  <c:v>43017</c:v>
                </c:pt>
                <c:pt idx="1150">
                  <c:v>43016</c:v>
                </c:pt>
                <c:pt idx="1151">
                  <c:v>43015</c:v>
                </c:pt>
                <c:pt idx="1152">
                  <c:v>43014</c:v>
                </c:pt>
                <c:pt idx="1153">
                  <c:v>43013</c:v>
                </c:pt>
                <c:pt idx="1154">
                  <c:v>43012</c:v>
                </c:pt>
                <c:pt idx="1155">
                  <c:v>43011</c:v>
                </c:pt>
                <c:pt idx="1156">
                  <c:v>43010</c:v>
                </c:pt>
                <c:pt idx="1157">
                  <c:v>43009</c:v>
                </c:pt>
                <c:pt idx="1158">
                  <c:v>43008</c:v>
                </c:pt>
                <c:pt idx="1159">
                  <c:v>43007</c:v>
                </c:pt>
                <c:pt idx="1160">
                  <c:v>43006</c:v>
                </c:pt>
                <c:pt idx="1161">
                  <c:v>43005</c:v>
                </c:pt>
                <c:pt idx="1162">
                  <c:v>43004</c:v>
                </c:pt>
                <c:pt idx="1163">
                  <c:v>43003</c:v>
                </c:pt>
                <c:pt idx="1164">
                  <c:v>43002</c:v>
                </c:pt>
                <c:pt idx="1165">
                  <c:v>43001</c:v>
                </c:pt>
                <c:pt idx="1166">
                  <c:v>43000</c:v>
                </c:pt>
                <c:pt idx="1167">
                  <c:v>42999</c:v>
                </c:pt>
                <c:pt idx="1168">
                  <c:v>42998</c:v>
                </c:pt>
                <c:pt idx="1169">
                  <c:v>42997</c:v>
                </c:pt>
                <c:pt idx="1170">
                  <c:v>42996</c:v>
                </c:pt>
                <c:pt idx="1171">
                  <c:v>42995</c:v>
                </c:pt>
                <c:pt idx="1172">
                  <c:v>42994</c:v>
                </c:pt>
                <c:pt idx="1173">
                  <c:v>42993</c:v>
                </c:pt>
                <c:pt idx="1174">
                  <c:v>42992</c:v>
                </c:pt>
                <c:pt idx="1175">
                  <c:v>42991</c:v>
                </c:pt>
                <c:pt idx="1176">
                  <c:v>42990</c:v>
                </c:pt>
                <c:pt idx="1177">
                  <c:v>42989</c:v>
                </c:pt>
                <c:pt idx="1178">
                  <c:v>42988</c:v>
                </c:pt>
                <c:pt idx="1179">
                  <c:v>42987</c:v>
                </c:pt>
                <c:pt idx="1180">
                  <c:v>42986</c:v>
                </c:pt>
                <c:pt idx="1181">
                  <c:v>42985</c:v>
                </c:pt>
                <c:pt idx="1182">
                  <c:v>42984</c:v>
                </c:pt>
                <c:pt idx="1183">
                  <c:v>42983</c:v>
                </c:pt>
                <c:pt idx="1184">
                  <c:v>42982</c:v>
                </c:pt>
                <c:pt idx="1185">
                  <c:v>42981</c:v>
                </c:pt>
                <c:pt idx="1186">
                  <c:v>42980</c:v>
                </c:pt>
                <c:pt idx="1187">
                  <c:v>42979</c:v>
                </c:pt>
                <c:pt idx="1188">
                  <c:v>42978</c:v>
                </c:pt>
                <c:pt idx="1189">
                  <c:v>42977</c:v>
                </c:pt>
                <c:pt idx="1190">
                  <c:v>42976</c:v>
                </c:pt>
                <c:pt idx="1191">
                  <c:v>42975</c:v>
                </c:pt>
                <c:pt idx="1192">
                  <c:v>42974</c:v>
                </c:pt>
                <c:pt idx="1193">
                  <c:v>42973</c:v>
                </c:pt>
                <c:pt idx="1194">
                  <c:v>42972</c:v>
                </c:pt>
                <c:pt idx="1195">
                  <c:v>42971</c:v>
                </c:pt>
                <c:pt idx="1196">
                  <c:v>42970</c:v>
                </c:pt>
                <c:pt idx="1197">
                  <c:v>42969</c:v>
                </c:pt>
                <c:pt idx="1198">
                  <c:v>42968</c:v>
                </c:pt>
                <c:pt idx="1199">
                  <c:v>42967</c:v>
                </c:pt>
                <c:pt idx="1200">
                  <c:v>42966</c:v>
                </c:pt>
                <c:pt idx="1201">
                  <c:v>42965</c:v>
                </c:pt>
                <c:pt idx="1202">
                  <c:v>42964</c:v>
                </c:pt>
                <c:pt idx="1203">
                  <c:v>42963</c:v>
                </c:pt>
                <c:pt idx="1204">
                  <c:v>42962</c:v>
                </c:pt>
                <c:pt idx="1205">
                  <c:v>42961</c:v>
                </c:pt>
                <c:pt idx="1206">
                  <c:v>42960</c:v>
                </c:pt>
                <c:pt idx="1207">
                  <c:v>42959</c:v>
                </c:pt>
                <c:pt idx="1208">
                  <c:v>42958</c:v>
                </c:pt>
                <c:pt idx="1209">
                  <c:v>42957</c:v>
                </c:pt>
                <c:pt idx="1210">
                  <c:v>42956</c:v>
                </c:pt>
                <c:pt idx="1211">
                  <c:v>42955</c:v>
                </c:pt>
                <c:pt idx="1212">
                  <c:v>42954</c:v>
                </c:pt>
                <c:pt idx="1213">
                  <c:v>42953</c:v>
                </c:pt>
                <c:pt idx="1214">
                  <c:v>42952</c:v>
                </c:pt>
                <c:pt idx="1215">
                  <c:v>42951</c:v>
                </c:pt>
                <c:pt idx="1216">
                  <c:v>42950</c:v>
                </c:pt>
                <c:pt idx="1217">
                  <c:v>42949</c:v>
                </c:pt>
                <c:pt idx="1218">
                  <c:v>42948</c:v>
                </c:pt>
                <c:pt idx="1219">
                  <c:v>42947</c:v>
                </c:pt>
                <c:pt idx="1220">
                  <c:v>42946</c:v>
                </c:pt>
                <c:pt idx="1221">
                  <c:v>42945</c:v>
                </c:pt>
                <c:pt idx="1222">
                  <c:v>42944</c:v>
                </c:pt>
                <c:pt idx="1223">
                  <c:v>42943</c:v>
                </c:pt>
                <c:pt idx="1224">
                  <c:v>42942</c:v>
                </c:pt>
                <c:pt idx="1225">
                  <c:v>42941</c:v>
                </c:pt>
                <c:pt idx="1226">
                  <c:v>42940</c:v>
                </c:pt>
                <c:pt idx="1227">
                  <c:v>42939</c:v>
                </c:pt>
                <c:pt idx="1228">
                  <c:v>42938</c:v>
                </c:pt>
                <c:pt idx="1229">
                  <c:v>42937</c:v>
                </c:pt>
                <c:pt idx="1230">
                  <c:v>42936</c:v>
                </c:pt>
                <c:pt idx="1231">
                  <c:v>42935</c:v>
                </c:pt>
                <c:pt idx="1232">
                  <c:v>42934</c:v>
                </c:pt>
                <c:pt idx="1233">
                  <c:v>42933</c:v>
                </c:pt>
                <c:pt idx="1234">
                  <c:v>42932</c:v>
                </c:pt>
                <c:pt idx="1235">
                  <c:v>42931</c:v>
                </c:pt>
                <c:pt idx="1236">
                  <c:v>42930</c:v>
                </c:pt>
                <c:pt idx="1237">
                  <c:v>42929</c:v>
                </c:pt>
                <c:pt idx="1238">
                  <c:v>42928</c:v>
                </c:pt>
                <c:pt idx="1239">
                  <c:v>42927</c:v>
                </c:pt>
                <c:pt idx="1240">
                  <c:v>42926</c:v>
                </c:pt>
                <c:pt idx="1241">
                  <c:v>42925</c:v>
                </c:pt>
                <c:pt idx="1242">
                  <c:v>42924</c:v>
                </c:pt>
                <c:pt idx="1243">
                  <c:v>42923</c:v>
                </c:pt>
                <c:pt idx="1244">
                  <c:v>42922</c:v>
                </c:pt>
                <c:pt idx="1245">
                  <c:v>42921</c:v>
                </c:pt>
                <c:pt idx="1246">
                  <c:v>42920</c:v>
                </c:pt>
                <c:pt idx="1247">
                  <c:v>42919</c:v>
                </c:pt>
                <c:pt idx="1248">
                  <c:v>42918</c:v>
                </c:pt>
                <c:pt idx="1249">
                  <c:v>42917</c:v>
                </c:pt>
                <c:pt idx="1250">
                  <c:v>42916</c:v>
                </c:pt>
                <c:pt idx="1251">
                  <c:v>42915</c:v>
                </c:pt>
                <c:pt idx="1252">
                  <c:v>42914</c:v>
                </c:pt>
                <c:pt idx="1253">
                  <c:v>42913</c:v>
                </c:pt>
                <c:pt idx="1254">
                  <c:v>42912</c:v>
                </c:pt>
                <c:pt idx="1255">
                  <c:v>42911</c:v>
                </c:pt>
                <c:pt idx="1256">
                  <c:v>42910</c:v>
                </c:pt>
                <c:pt idx="1257">
                  <c:v>42909</c:v>
                </c:pt>
                <c:pt idx="1258">
                  <c:v>42908</c:v>
                </c:pt>
                <c:pt idx="1259">
                  <c:v>42907</c:v>
                </c:pt>
                <c:pt idx="1260">
                  <c:v>42906</c:v>
                </c:pt>
                <c:pt idx="1261">
                  <c:v>42905</c:v>
                </c:pt>
                <c:pt idx="1262">
                  <c:v>42904</c:v>
                </c:pt>
                <c:pt idx="1263">
                  <c:v>42903</c:v>
                </c:pt>
                <c:pt idx="1264">
                  <c:v>42902</c:v>
                </c:pt>
                <c:pt idx="1265">
                  <c:v>42901</c:v>
                </c:pt>
                <c:pt idx="1266">
                  <c:v>42900</c:v>
                </c:pt>
                <c:pt idx="1267">
                  <c:v>42899</c:v>
                </c:pt>
                <c:pt idx="1268">
                  <c:v>42898</c:v>
                </c:pt>
                <c:pt idx="1269">
                  <c:v>42897</c:v>
                </c:pt>
                <c:pt idx="1270">
                  <c:v>42896</c:v>
                </c:pt>
                <c:pt idx="1271">
                  <c:v>42895</c:v>
                </c:pt>
                <c:pt idx="1272">
                  <c:v>42894</c:v>
                </c:pt>
                <c:pt idx="1273">
                  <c:v>42893</c:v>
                </c:pt>
                <c:pt idx="1274">
                  <c:v>42892</c:v>
                </c:pt>
                <c:pt idx="1275">
                  <c:v>42891</c:v>
                </c:pt>
                <c:pt idx="1276">
                  <c:v>42890</c:v>
                </c:pt>
                <c:pt idx="1277">
                  <c:v>42889</c:v>
                </c:pt>
                <c:pt idx="1278">
                  <c:v>42888</c:v>
                </c:pt>
                <c:pt idx="1279">
                  <c:v>42887</c:v>
                </c:pt>
                <c:pt idx="1280">
                  <c:v>42886</c:v>
                </c:pt>
                <c:pt idx="1281">
                  <c:v>42885</c:v>
                </c:pt>
                <c:pt idx="1282">
                  <c:v>42884</c:v>
                </c:pt>
                <c:pt idx="1283">
                  <c:v>42883</c:v>
                </c:pt>
                <c:pt idx="1284">
                  <c:v>42882</c:v>
                </c:pt>
                <c:pt idx="1285">
                  <c:v>42881</c:v>
                </c:pt>
                <c:pt idx="1286">
                  <c:v>42880</c:v>
                </c:pt>
                <c:pt idx="1287">
                  <c:v>42879</c:v>
                </c:pt>
                <c:pt idx="1288">
                  <c:v>42878</c:v>
                </c:pt>
                <c:pt idx="1289">
                  <c:v>42877</c:v>
                </c:pt>
                <c:pt idx="1290">
                  <c:v>42876</c:v>
                </c:pt>
                <c:pt idx="1291">
                  <c:v>42875</c:v>
                </c:pt>
                <c:pt idx="1292">
                  <c:v>42874</c:v>
                </c:pt>
                <c:pt idx="1293">
                  <c:v>42873</c:v>
                </c:pt>
                <c:pt idx="1294">
                  <c:v>42872</c:v>
                </c:pt>
                <c:pt idx="1295">
                  <c:v>42871</c:v>
                </c:pt>
                <c:pt idx="1296">
                  <c:v>42870</c:v>
                </c:pt>
                <c:pt idx="1297">
                  <c:v>42869</c:v>
                </c:pt>
                <c:pt idx="1298">
                  <c:v>42868</c:v>
                </c:pt>
                <c:pt idx="1299">
                  <c:v>42867</c:v>
                </c:pt>
                <c:pt idx="1300">
                  <c:v>42866</c:v>
                </c:pt>
                <c:pt idx="1301">
                  <c:v>42865</c:v>
                </c:pt>
                <c:pt idx="1302">
                  <c:v>42864</c:v>
                </c:pt>
                <c:pt idx="1303">
                  <c:v>42863</c:v>
                </c:pt>
                <c:pt idx="1304">
                  <c:v>42862</c:v>
                </c:pt>
                <c:pt idx="1305">
                  <c:v>42861</c:v>
                </c:pt>
                <c:pt idx="1306">
                  <c:v>42860</c:v>
                </c:pt>
                <c:pt idx="1307">
                  <c:v>42859</c:v>
                </c:pt>
                <c:pt idx="1308">
                  <c:v>42858</c:v>
                </c:pt>
                <c:pt idx="1309">
                  <c:v>42857</c:v>
                </c:pt>
                <c:pt idx="1310">
                  <c:v>42856</c:v>
                </c:pt>
                <c:pt idx="1311">
                  <c:v>42855</c:v>
                </c:pt>
                <c:pt idx="1312">
                  <c:v>42854</c:v>
                </c:pt>
                <c:pt idx="1313">
                  <c:v>42853</c:v>
                </c:pt>
                <c:pt idx="1314">
                  <c:v>42852</c:v>
                </c:pt>
                <c:pt idx="1315">
                  <c:v>42851</c:v>
                </c:pt>
                <c:pt idx="1316">
                  <c:v>42850</c:v>
                </c:pt>
                <c:pt idx="1317">
                  <c:v>42849</c:v>
                </c:pt>
                <c:pt idx="1318">
                  <c:v>42848</c:v>
                </c:pt>
                <c:pt idx="1319">
                  <c:v>42847</c:v>
                </c:pt>
                <c:pt idx="1320">
                  <c:v>42846</c:v>
                </c:pt>
                <c:pt idx="1321">
                  <c:v>42845</c:v>
                </c:pt>
                <c:pt idx="1322">
                  <c:v>42844</c:v>
                </c:pt>
                <c:pt idx="1323">
                  <c:v>42843</c:v>
                </c:pt>
                <c:pt idx="1324">
                  <c:v>42842</c:v>
                </c:pt>
                <c:pt idx="1325">
                  <c:v>42841</c:v>
                </c:pt>
                <c:pt idx="1326">
                  <c:v>42840</c:v>
                </c:pt>
                <c:pt idx="1327">
                  <c:v>42839</c:v>
                </c:pt>
                <c:pt idx="1328">
                  <c:v>42838</c:v>
                </c:pt>
                <c:pt idx="1329">
                  <c:v>42837</c:v>
                </c:pt>
                <c:pt idx="1330">
                  <c:v>42836</c:v>
                </c:pt>
                <c:pt idx="1331">
                  <c:v>42835</c:v>
                </c:pt>
                <c:pt idx="1332">
                  <c:v>42834</c:v>
                </c:pt>
                <c:pt idx="1333">
                  <c:v>42833</c:v>
                </c:pt>
                <c:pt idx="1334">
                  <c:v>42832</c:v>
                </c:pt>
                <c:pt idx="1335">
                  <c:v>42831</c:v>
                </c:pt>
                <c:pt idx="1336">
                  <c:v>42830</c:v>
                </c:pt>
                <c:pt idx="1337">
                  <c:v>42829</c:v>
                </c:pt>
                <c:pt idx="1338">
                  <c:v>42828</c:v>
                </c:pt>
                <c:pt idx="1339">
                  <c:v>42827</c:v>
                </c:pt>
                <c:pt idx="1340">
                  <c:v>42826</c:v>
                </c:pt>
                <c:pt idx="1341">
                  <c:v>42825</c:v>
                </c:pt>
                <c:pt idx="1342">
                  <c:v>42824</c:v>
                </c:pt>
                <c:pt idx="1343">
                  <c:v>42823</c:v>
                </c:pt>
                <c:pt idx="1344">
                  <c:v>42822</c:v>
                </c:pt>
                <c:pt idx="1345">
                  <c:v>42821</c:v>
                </c:pt>
                <c:pt idx="1346">
                  <c:v>42820</c:v>
                </c:pt>
                <c:pt idx="1347">
                  <c:v>42819</c:v>
                </c:pt>
                <c:pt idx="1348">
                  <c:v>42818</c:v>
                </c:pt>
                <c:pt idx="1349">
                  <c:v>42817</c:v>
                </c:pt>
                <c:pt idx="1350">
                  <c:v>42816</c:v>
                </c:pt>
                <c:pt idx="1351">
                  <c:v>42815</c:v>
                </c:pt>
                <c:pt idx="1352">
                  <c:v>42814</c:v>
                </c:pt>
                <c:pt idx="1353">
                  <c:v>42813</c:v>
                </c:pt>
                <c:pt idx="1354">
                  <c:v>42812</c:v>
                </c:pt>
                <c:pt idx="1355">
                  <c:v>42811</c:v>
                </c:pt>
                <c:pt idx="1356">
                  <c:v>42810</c:v>
                </c:pt>
                <c:pt idx="1357">
                  <c:v>42809</c:v>
                </c:pt>
                <c:pt idx="1358">
                  <c:v>42808</c:v>
                </c:pt>
                <c:pt idx="1359">
                  <c:v>42807</c:v>
                </c:pt>
                <c:pt idx="1360">
                  <c:v>42806</c:v>
                </c:pt>
                <c:pt idx="1361">
                  <c:v>42805</c:v>
                </c:pt>
                <c:pt idx="1362">
                  <c:v>42804</c:v>
                </c:pt>
                <c:pt idx="1363">
                  <c:v>42803</c:v>
                </c:pt>
                <c:pt idx="1364">
                  <c:v>42802</c:v>
                </c:pt>
                <c:pt idx="1365">
                  <c:v>42801</c:v>
                </c:pt>
                <c:pt idx="1366">
                  <c:v>42800</c:v>
                </c:pt>
                <c:pt idx="1367">
                  <c:v>42799</c:v>
                </c:pt>
                <c:pt idx="1368">
                  <c:v>42798</c:v>
                </c:pt>
                <c:pt idx="1369">
                  <c:v>42797</c:v>
                </c:pt>
                <c:pt idx="1370">
                  <c:v>42796</c:v>
                </c:pt>
                <c:pt idx="1371">
                  <c:v>42795</c:v>
                </c:pt>
                <c:pt idx="1372">
                  <c:v>42794</c:v>
                </c:pt>
                <c:pt idx="1373">
                  <c:v>42793</c:v>
                </c:pt>
                <c:pt idx="1374">
                  <c:v>42792</c:v>
                </c:pt>
                <c:pt idx="1375">
                  <c:v>42791</c:v>
                </c:pt>
                <c:pt idx="1376">
                  <c:v>42790</c:v>
                </c:pt>
                <c:pt idx="1377">
                  <c:v>42789</c:v>
                </c:pt>
                <c:pt idx="1378">
                  <c:v>42788</c:v>
                </c:pt>
                <c:pt idx="1379">
                  <c:v>42787</c:v>
                </c:pt>
                <c:pt idx="1380">
                  <c:v>42786</c:v>
                </c:pt>
                <c:pt idx="1381">
                  <c:v>42785</c:v>
                </c:pt>
                <c:pt idx="1382">
                  <c:v>42784</c:v>
                </c:pt>
                <c:pt idx="1383">
                  <c:v>42783</c:v>
                </c:pt>
                <c:pt idx="1384">
                  <c:v>42782</c:v>
                </c:pt>
                <c:pt idx="1385">
                  <c:v>42781</c:v>
                </c:pt>
                <c:pt idx="1386">
                  <c:v>42780</c:v>
                </c:pt>
                <c:pt idx="1387">
                  <c:v>42779</c:v>
                </c:pt>
                <c:pt idx="1388">
                  <c:v>42778</c:v>
                </c:pt>
                <c:pt idx="1389">
                  <c:v>42777</c:v>
                </c:pt>
                <c:pt idx="1390">
                  <c:v>42776</c:v>
                </c:pt>
                <c:pt idx="1391">
                  <c:v>42775</c:v>
                </c:pt>
                <c:pt idx="1392">
                  <c:v>42774</c:v>
                </c:pt>
                <c:pt idx="1393">
                  <c:v>42773</c:v>
                </c:pt>
                <c:pt idx="1394">
                  <c:v>42772</c:v>
                </c:pt>
                <c:pt idx="1395">
                  <c:v>42771</c:v>
                </c:pt>
                <c:pt idx="1396">
                  <c:v>42770</c:v>
                </c:pt>
                <c:pt idx="1397">
                  <c:v>42769</c:v>
                </c:pt>
                <c:pt idx="1398">
                  <c:v>42768</c:v>
                </c:pt>
                <c:pt idx="1399">
                  <c:v>42767</c:v>
                </c:pt>
                <c:pt idx="1400">
                  <c:v>42766</c:v>
                </c:pt>
                <c:pt idx="1401">
                  <c:v>42765</c:v>
                </c:pt>
                <c:pt idx="1402">
                  <c:v>42764</c:v>
                </c:pt>
                <c:pt idx="1403">
                  <c:v>42763</c:v>
                </c:pt>
                <c:pt idx="1404">
                  <c:v>42762</c:v>
                </c:pt>
                <c:pt idx="1405">
                  <c:v>42761</c:v>
                </c:pt>
                <c:pt idx="1406">
                  <c:v>42760</c:v>
                </c:pt>
                <c:pt idx="1407">
                  <c:v>42759</c:v>
                </c:pt>
                <c:pt idx="1408">
                  <c:v>42758</c:v>
                </c:pt>
                <c:pt idx="1409">
                  <c:v>42757</c:v>
                </c:pt>
                <c:pt idx="1410">
                  <c:v>42756</c:v>
                </c:pt>
                <c:pt idx="1411">
                  <c:v>42755</c:v>
                </c:pt>
                <c:pt idx="1412">
                  <c:v>42754</c:v>
                </c:pt>
                <c:pt idx="1413">
                  <c:v>42753</c:v>
                </c:pt>
                <c:pt idx="1414">
                  <c:v>42752</c:v>
                </c:pt>
                <c:pt idx="1415">
                  <c:v>42751</c:v>
                </c:pt>
                <c:pt idx="1416">
                  <c:v>42750</c:v>
                </c:pt>
                <c:pt idx="1417">
                  <c:v>42749</c:v>
                </c:pt>
                <c:pt idx="1418">
                  <c:v>42748</c:v>
                </c:pt>
                <c:pt idx="1419">
                  <c:v>42747</c:v>
                </c:pt>
                <c:pt idx="1420">
                  <c:v>42746</c:v>
                </c:pt>
                <c:pt idx="1421">
                  <c:v>42745</c:v>
                </c:pt>
                <c:pt idx="1422">
                  <c:v>42744</c:v>
                </c:pt>
                <c:pt idx="1423">
                  <c:v>42743</c:v>
                </c:pt>
                <c:pt idx="1424">
                  <c:v>42742</c:v>
                </c:pt>
                <c:pt idx="1425">
                  <c:v>42741</c:v>
                </c:pt>
                <c:pt idx="1426">
                  <c:v>42740</c:v>
                </c:pt>
                <c:pt idx="1427">
                  <c:v>42739</c:v>
                </c:pt>
                <c:pt idx="1428">
                  <c:v>42738</c:v>
                </c:pt>
                <c:pt idx="1429">
                  <c:v>42737</c:v>
                </c:pt>
                <c:pt idx="1430">
                  <c:v>42736</c:v>
                </c:pt>
                <c:pt idx="1431">
                  <c:v>42735</c:v>
                </c:pt>
                <c:pt idx="1432">
                  <c:v>42734</c:v>
                </c:pt>
                <c:pt idx="1433">
                  <c:v>42733</c:v>
                </c:pt>
                <c:pt idx="1434">
                  <c:v>42732</c:v>
                </c:pt>
                <c:pt idx="1435">
                  <c:v>42731</c:v>
                </c:pt>
                <c:pt idx="1436">
                  <c:v>42730</c:v>
                </c:pt>
                <c:pt idx="1437">
                  <c:v>42729</c:v>
                </c:pt>
                <c:pt idx="1438">
                  <c:v>42728</c:v>
                </c:pt>
                <c:pt idx="1439">
                  <c:v>42727</c:v>
                </c:pt>
                <c:pt idx="1440">
                  <c:v>42726</c:v>
                </c:pt>
                <c:pt idx="1441">
                  <c:v>42725</c:v>
                </c:pt>
                <c:pt idx="1442">
                  <c:v>42724</c:v>
                </c:pt>
                <c:pt idx="1443">
                  <c:v>42723</c:v>
                </c:pt>
                <c:pt idx="1444">
                  <c:v>42722</c:v>
                </c:pt>
                <c:pt idx="1445">
                  <c:v>42721</c:v>
                </c:pt>
                <c:pt idx="1446">
                  <c:v>42720</c:v>
                </c:pt>
                <c:pt idx="1447">
                  <c:v>42719</c:v>
                </c:pt>
                <c:pt idx="1448">
                  <c:v>42718</c:v>
                </c:pt>
                <c:pt idx="1449">
                  <c:v>42717</c:v>
                </c:pt>
                <c:pt idx="1450">
                  <c:v>42716</c:v>
                </c:pt>
                <c:pt idx="1451">
                  <c:v>42715</c:v>
                </c:pt>
                <c:pt idx="1452">
                  <c:v>42714</c:v>
                </c:pt>
                <c:pt idx="1453">
                  <c:v>42713</c:v>
                </c:pt>
                <c:pt idx="1454">
                  <c:v>42712</c:v>
                </c:pt>
                <c:pt idx="1455">
                  <c:v>42711</c:v>
                </c:pt>
                <c:pt idx="1456">
                  <c:v>42710</c:v>
                </c:pt>
                <c:pt idx="1457">
                  <c:v>42709</c:v>
                </c:pt>
                <c:pt idx="1458">
                  <c:v>42708</c:v>
                </c:pt>
                <c:pt idx="1459">
                  <c:v>42707</c:v>
                </c:pt>
                <c:pt idx="1460">
                  <c:v>42706</c:v>
                </c:pt>
                <c:pt idx="1461">
                  <c:v>42705</c:v>
                </c:pt>
                <c:pt idx="1462">
                  <c:v>42704</c:v>
                </c:pt>
                <c:pt idx="1463">
                  <c:v>42703</c:v>
                </c:pt>
                <c:pt idx="1464">
                  <c:v>42702</c:v>
                </c:pt>
                <c:pt idx="1465">
                  <c:v>42701</c:v>
                </c:pt>
                <c:pt idx="1466">
                  <c:v>42700</c:v>
                </c:pt>
                <c:pt idx="1467">
                  <c:v>42699</c:v>
                </c:pt>
                <c:pt idx="1468">
                  <c:v>42698</c:v>
                </c:pt>
                <c:pt idx="1469">
                  <c:v>42697</c:v>
                </c:pt>
                <c:pt idx="1470">
                  <c:v>42696</c:v>
                </c:pt>
                <c:pt idx="1471">
                  <c:v>42695</c:v>
                </c:pt>
                <c:pt idx="1472">
                  <c:v>42694</c:v>
                </c:pt>
                <c:pt idx="1473">
                  <c:v>42693</c:v>
                </c:pt>
                <c:pt idx="1474">
                  <c:v>42692</c:v>
                </c:pt>
                <c:pt idx="1475">
                  <c:v>42691</c:v>
                </c:pt>
                <c:pt idx="1476">
                  <c:v>42690</c:v>
                </c:pt>
                <c:pt idx="1477">
                  <c:v>42689</c:v>
                </c:pt>
                <c:pt idx="1478">
                  <c:v>42688</c:v>
                </c:pt>
                <c:pt idx="1479">
                  <c:v>42687</c:v>
                </c:pt>
                <c:pt idx="1480">
                  <c:v>42686</c:v>
                </c:pt>
                <c:pt idx="1481">
                  <c:v>42685</c:v>
                </c:pt>
                <c:pt idx="1482">
                  <c:v>42684</c:v>
                </c:pt>
                <c:pt idx="1483">
                  <c:v>42683</c:v>
                </c:pt>
                <c:pt idx="1484">
                  <c:v>42682</c:v>
                </c:pt>
                <c:pt idx="1485">
                  <c:v>42681</c:v>
                </c:pt>
                <c:pt idx="1486">
                  <c:v>42680</c:v>
                </c:pt>
                <c:pt idx="1487">
                  <c:v>42679</c:v>
                </c:pt>
                <c:pt idx="1488">
                  <c:v>42678</c:v>
                </c:pt>
                <c:pt idx="1489">
                  <c:v>42677</c:v>
                </c:pt>
                <c:pt idx="1490">
                  <c:v>42676</c:v>
                </c:pt>
                <c:pt idx="1491">
                  <c:v>42675</c:v>
                </c:pt>
                <c:pt idx="1492">
                  <c:v>42674</c:v>
                </c:pt>
                <c:pt idx="1493">
                  <c:v>42673</c:v>
                </c:pt>
                <c:pt idx="1494">
                  <c:v>42672</c:v>
                </c:pt>
                <c:pt idx="1495">
                  <c:v>42671</c:v>
                </c:pt>
                <c:pt idx="1496">
                  <c:v>42670</c:v>
                </c:pt>
                <c:pt idx="1497">
                  <c:v>42669</c:v>
                </c:pt>
                <c:pt idx="1498">
                  <c:v>42668</c:v>
                </c:pt>
                <c:pt idx="1499">
                  <c:v>42667</c:v>
                </c:pt>
                <c:pt idx="1500">
                  <c:v>42666</c:v>
                </c:pt>
                <c:pt idx="1501">
                  <c:v>42665</c:v>
                </c:pt>
                <c:pt idx="1502">
                  <c:v>42664</c:v>
                </c:pt>
                <c:pt idx="1503">
                  <c:v>42663</c:v>
                </c:pt>
                <c:pt idx="1504">
                  <c:v>42662</c:v>
                </c:pt>
                <c:pt idx="1505">
                  <c:v>42661</c:v>
                </c:pt>
                <c:pt idx="1506">
                  <c:v>42660</c:v>
                </c:pt>
                <c:pt idx="1507">
                  <c:v>42659</c:v>
                </c:pt>
                <c:pt idx="1508">
                  <c:v>42658</c:v>
                </c:pt>
                <c:pt idx="1509">
                  <c:v>42657</c:v>
                </c:pt>
                <c:pt idx="1510">
                  <c:v>42656</c:v>
                </c:pt>
                <c:pt idx="1511">
                  <c:v>42655</c:v>
                </c:pt>
                <c:pt idx="1512">
                  <c:v>42654</c:v>
                </c:pt>
                <c:pt idx="1513">
                  <c:v>42653</c:v>
                </c:pt>
                <c:pt idx="1514">
                  <c:v>42652</c:v>
                </c:pt>
                <c:pt idx="1515">
                  <c:v>42651</c:v>
                </c:pt>
                <c:pt idx="1516">
                  <c:v>42650</c:v>
                </c:pt>
                <c:pt idx="1517">
                  <c:v>42649</c:v>
                </c:pt>
                <c:pt idx="1518">
                  <c:v>42648</c:v>
                </c:pt>
                <c:pt idx="1519">
                  <c:v>42647</c:v>
                </c:pt>
                <c:pt idx="1520">
                  <c:v>42646</c:v>
                </c:pt>
                <c:pt idx="1521">
                  <c:v>42645</c:v>
                </c:pt>
                <c:pt idx="1522">
                  <c:v>42644</c:v>
                </c:pt>
                <c:pt idx="1523">
                  <c:v>42643</c:v>
                </c:pt>
                <c:pt idx="1524">
                  <c:v>42642</c:v>
                </c:pt>
                <c:pt idx="1525">
                  <c:v>42641</c:v>
                </c:pt>
                <c:pt idx="1526">
                  <c:v>42640</c:v>
                </c:pt>
                <c:pt idx="1527">
                  <c:v>42639</c:v>
                </c:pt>
                <c:pt idx="1528">
                  <c:v>42638</c:v>
                </c:pt>
                <c:pt idx="1529">
                  <c:v>42637</c:v>
                </c:pt>
                <c:pt idx="1530">
                  <c:v>42636</c:v>
                </c:pt>
                <c:pt idx="1531">
                  <c:v>42635</c:v>
                </c:pt>
                <c:pt idx="1532">
                  <c:v>42634</c:v>
                </c:pt>
                <c:pt idx="1533">
                  <c:v>42633</c:v>
                </c:pt>
                <c:pt idx="1534">
                  <c:v>42632</c:v>
                </c:pt>
                <c:pt idx="1535">
                  <c:v>42631</c:v>
                </c:pt>
                <c:pt idx="1536">
                  <c:v>42630</c:v>
                </c:pt>
                <c:pt idx="1537">
                  <c:v>42629</c:v>
                </c:pt>
                <c:pt idx="1538">
                  <c:v>42628</c:v>
                </c:pt>
                <c:pt idx="1539">
                  <c:v>42627</c:v>
                </c:pt>
                <c:pt idx="1540">
                  <c:v>42626</c:v>
                </c:pt>
                <c:pt idx="1541">
                  <c:v>42625</c:v>
                </c:pt>
                <c:pt idx="1542">
                  <c:v>42624</c:v>
                </c:pt>
                <c:pt idx="1543">
                  <c:v>42623</c:v>
                </c:pt>
                <c:pt idx="1544">
                  <c:v>42622</c:v>
                </c:pt>
                <c:pt idx="1545">
                  <c:v>42621</c:v>
                </c:pt>
                <c:pt idx="1546">
                  <c:v>42620</c:v>
                </c:pt>
                <c:pt idx="1547">
                  <c:v>42619</c:v>
                </c:pt>
                <c:pt idx="1548">
                  <c:v>42618</c:v>
                </c:pt>
                <c:pt idx="1549">
                  <c:v>42617</c:v>
                </c:pt>
                <c:pt idx="1550">
                  <c:v>42616</c:v>
                </c:pt>
                <c:pt idx="1551">
                  <c:v>42615</c:v>
                </c:pt>
                <c:pt idx="1552">
                  <c:v>42614</c:v>
                </c:pt>
                <c:pt idx="1553">
                  <c:v>42613</c:v>
                </c:pt>
                <c:pt idx="1554">
                  <c:v>42612</c:v>
                </c:pt>
                <c:pt idx="1555">
                  <c:v>42611</c:v>
                </c:pt>
                <c:pt idx="1556">
                  <c:v>42610</c:v>
                </c:pt>
                <c:pt idx="1557">
                  <c:v>42609</c:v>
                </c:pt>
                <c:pt idx="1558">
                  <c:v>42608</c:v>
                </c:pt>
                <c:pt idx="1559">
                  <c:v>42607</c:v>
                </c:pt>
                <c:pt idx="1560">
                  <c:v>42606</c:v>
                </c:pt>
                <c:pt idx="1561">
                  <c:v>42605</c:v>
                </c:pt>
                <c:pt idx="1562">
                  <c:v>42604</c:v>
                </c:pt>
                <c:pt idx="1563">
                  <c:v>42603</c:v>
                </c:pt>
                <c:pt idx="1564">
                  <c:v>42602</c:v>
                </c:pt>
                <c:pt idx="1565">
                  <c:v>42601</c:v>
                </c:pt>
                <c:pt idx="1566">
                  <c:v>42600</c:v>
                </c:pt>
                <c:pt idx="1567">
                  <c:v>42599</c:v>
                </c:pt>
                <c:pt idx="1568">
                  <c:v>42598</c:v>
                </c:pt>
                <c:pt idx="1569">
                  <c:v>42597</c:v>
                </c:pt>
                <c:pt idx="1570">
                  <c:v>42596</c:v>
                </c:pt>
                <c:pt idx="1571">
                  <c:v>42595</c:v>
                </c:pt>
                <c:pt idx="1572">
                  <c:v>42594</c:v>
                </c:pt>
                <c:pt idx="1573">
                  <c:v>42593</c:v>
                </c:pt>
                <c:pt idx="1574">
                  <c:v>42592</c:v>
                </c:pt>
                <c:pt idx="1575">
                  <c:v>42591</c:v>
                </c:pt>
                <c:pt idx="1576">
                  <c:v>42590</c:v>
                </c:pt>
                <c:pt idx="1577">
                  <c:v>42589</c:v>
                </c:pt>
                <c:pt idx="1578">
                  <c:v>42588</c:v>
                </c:pt>
                <c:pt idx="1579">
                  <c:v>42587</c:v>
                </c:pt>
                <c:pt idx="1580">
                  <c:v>42586</c:v>
                </c:pt>
                <c:pt idx="1581">
                  <c:v>42585</c:v>
                </c:pt>
                <c:pt idx="1582">
                  <c:v>42584</c:v>
                </c:pt>
                <c:pt idx="1583">
                  <c:v>42583</c:v>
                </c:pt>
                <c:pt idx="1584">
                  <c:v>42582</c:v>
                </c:pt>
                <c:pt idx="1585">
                  <c:v>42581</c:v>
                </c:pt>
                <c:pt idx="1586">
                  <c:v>42580</c:v>
                </c:pt>
                <c:pt idx="1587">
                  <c:v>42579</c:v>
                </c:pt>
                <c:pt idx="1588">
                  <c:v>42578</c:v>
                </c:pt>
                <c:pt idx="1589">
                  <c:v>42577</c:v>
                </c:pt>
                <c:pt idx="1590">
                  <c:v>42576</c:v>
                </c:pt>
                <c:pt idx="1591">
                  <c:v>42575</c:v>
                </c:pt>
                <c:pt idx="1592">
                  <c:v>42574</c:v>
                </c:pt>
                <c:pt idx="1593">
                  <c:v>42573</c:v>
                </c:pt>
                <c:pt idx="1594">
                  <c:v>42572</c:v>
                </c:pt>
                <c:pt idx="1595">
                  <c:v>42571</c:v>
                </c:pt>
                <c:pt idx="1596">
                  <c:v>42570</c:v>
                </c:pt>
                <c:pt idx="1597">
                  <c:v>42569</c:v>
                </c:pt>
                <c:pt idx="1598">
                  <c:v>42568</c:v>
                </c:pt>
                <c:pt idx="1599">
                  <c:v>42567</c:v>
                </c:pt>
                <c:pt idx="1600">
                  <c:v>42566</c:v>
                </c:pt>
                <c:pt idx="1601">
                  <c:v>42565</c:v>
                </c:pt>
                <c:pt idx="1602">
                  <c:v>42564</c:v>
                </c:pt>
                <c:pt idx="1603">
                  <c:v>42563</c:v>
                </c:pt>
                <c:pt idx="1604">
                  <c:v>42562</c:v>
                </c:pt>
                <c:pt idx="1605">
                  <c:v>42561</c:v>
                </c:pt>
                <c:pt idx="1606">
                  <c:v>42560</c:v>
                </c:pt>
                <c:pt idx="1607">
                  <c:v>42559</c:v>
                </c:pt>
                <c:pt idx="1608">
                  <c:v>42558</c:v>
                </c:pt>
                <c:pt idx="1609">
                  <c:v>42557</c:v>
                </c:pt>
                <c:pt idx="1610">
                  <c:v>42556</c:v>
                </c:pt>
                <c:pt idx="1611">
                  <c:v>42555</c:v>
                </c:pt>
                <c:pt idx="1612">
                  <c:v>42554</c:v>
                </c:pt>
                <c:pt idx="1613">
                  <c:v>42553</c:v>
                </c:pt>
                <c:pt idx="1614">
                  <c:v>42552</c:v>
                </c:pt>
                <c:pt idx="1615">
                  <c:v>42551</c:v>
                </c:pt>
                <c:pt idx="1616">
                  <c:v>42550</c:v>
                </c:pt>
                <c:pt idx="1617">
                  <c:v>42549</c:v>
                </c:pt>
                <c:pt idx="1618">
                  <c:v>42548</c:v>
                </c:pt>
                <c:pt idx="1619">
                  <c:v>42547</c:v>
                </c:pt>
                <c:pt idx="1620">
                  <c:v>42546</c:v>
                </c:pt>
                <c:pt idx="1621">
                  <c:v>42545</c:v>
                </c:pt>
                <c:pt idx="1622">
                  <c:v>42544</c:v>
                </c:pt>
                <c:pt idx="1623">
                  <c:v>42543</c:v>
                </c:pt>
                <c:pt idx="1624">
                  <c:v>42542</c:v>
                </c:pt>
                <c:pt idx="1625">
                  <c:v>42541</c:v>
                </c:pt>
                <c:pt idx="1626">
                  <c:v>42540</c:v>
                </c:pt>
                <c:pt idx="1627">
                  <c:v>42539</c:v>
                </c:pt>
                <c:pt idx="1628">
                  <c:v>42538</c:v>
                </c:pt>
                <c:pt idx="1629">
                  <c:v>42537</c:v>
                </c:pt>
                <c:pt idx="1630">
                  <c:v>42536</c:v>
                </c:pt>
                <c:pt idx="1631">
                  <c:v>42535</c:v>
                </c:pt>
                <c:pt idx="1632">
                  <c:v>42534</c:v>
                </c:pt>
                <c:pt idx="1633">
                  <c:v>42533</c:v>
                </c:pt>
                <c:pt idx="1634">
                  <c:v>42532</c:v>
                </c:pt>
                <c:pt idx="1635">
                  <c:v>42531</c:v>
                </c:pt>
                <c:pt idx="1636">
                  <c:v>42530</c:v>
                </c:pt>
                <c:pt idx="1637">
                  <c:v>42529</c:v>
                </c:pt>
                <c:pt idx="1638">
                  <c:v>42528</c:v>
                </c:pt>
                <c:pt idx="1639">
                  <c:v>42527</c:v>
                </c:pt>
                <c:pt idx="1640">
                  <c:v>42526</c:v>
                </c:pt>
                <c:pt idx="1641">
                  <c:v>42525</c:v>
                </c:pt>
                <c:pt idx="1642">
                  <c:v>42524</c:v>
                </c:pt>
                <c:pt idx="1643">
                  <c:v>42523</c:v>
                </c:pt>
                <c:pt idx="1644">
                  <c:v>42522</c:v>
                </c:pt>
                <c:pt idx="1645">
                  <c:v>42521</c:v>
                </c:pt>
                <c:pt idx="1646">
                  <c:v>42520</c:v>
                </c:pt>
                <c:pt idx="1647">
                  <c:v>42519</c:v>
                </c:pt>
                <c:pt idx="1648">
                  <c:v>42518</c:v>
                </c:pt>
                <c:pt idx="1649">
                  <c:v>42517</c:v>
                </c:pt>
                <c:pt idx="1650">
                  <c:v>42516</c:v>
                </c:pt>
                <c:pt idx="1651">
                  <c:v>42515</c:v>
                </c:pt>
                <c:pt idx="1652">
                  <c:v>42514</c:v>
                </c:pt>
                <c:pt idx="1653">
                  <c:v>42513</c:v>
                </c:pt>
                <c:pt idx="1654">
                  <c:v>42512</c:v>
                </c:pt>
                <c:pt idx="1655">
                  <c:v>42511</c:v>
                </c:pt>
                <c:pt idx="1656">
                  <c:v>42510</c:v>
                </c:pt>
                <c:pt idx="1657">
                  <c:v>42509</c:v>
                </c:pt>
                <c:pt idx="1658">
                  <c:v>42508</c:v>
                </c:pt>
                <c:pt idx="1659">
                  <c:v>42507</c:v>
                </c:pt>
                <c:pt idx="1660">
                  <c:v>42506</c:v>
                </c:pt>
                <c:pt idx="1661">
                  <c:v>42505</c:v>
                </c:pt>
                <c:pt idx="1662">
                  <c:v>42504</c:v>
                </c:pt>
                <c:pt idx="1663">
                  <c:v>42503</c:v>
                </c:pt>
                <c:pt idx="1664">
                  <c:v>42502</c:v>
                </c:pt>
                <c:pt idx="1665">
                  <c:v>42501</c:v>
                </c:pt>
                <c:pt idx="1666">
                  <c:v>42500</c:v>
                </c:pt>
                <c:pt idx="1667">
                  <c:v>42499</c:v>
                </c:pt>
                <c:pt idx="1668">
                  <c:v>42498</c:v>
                </c:pt>
                <c:pt idx="1669">
                  <c:v>42497</c:v>
                </c:pt>
                <c:pt idx="1670">
                  <c:v>42496</c:v>
                </c:pt>
                <c:pt idx="1671">
                  <c:v>42495</c:v>
                </c:pt>
                <c:pt idx="1672">
                  <c:v>42494</c:v>
                </c:pt>
                <c:pt idx="1673">
                  <c:v>42493</c:v>
                </c:pt>
                <c:pt idx="1674">
                  <c:v>42492</c:v>
                </c:pt>
                <c:pt idx="1675">
                  <c:v>42491</c:v>
                </c:pt>
                <c:pt idx="1676">
                  <c:v>42490</c:v>
                </c:pt>
                <c:pt idx="1677">
                  <c:v>42489</c:v>
                </c:pt>
                <c:pt idx="1678">
                  <c:v>42488</c:v>
                </c:pt>
                <c:pt idx="1679">
                  <c:v>42487</c:v>
                </c:pt>
                <c:pt idx="1680">
                  <c:v>42486</c:v>
                </c:pt>
                <c:pt idx="1681">
                  <c:v>42485</c:v>
                </c:pt>
                <c:pt idx="1682">
                  <c:v>42484</c:v>
                </c:pt>
                <c:pt idx="1683">
                  <c:v>42483</c:v>
                </c:pt>
                <c:pt idx="1684">
                  <c:v>42482</c:v>
                </c:pt>
                <c:pt idx="1685">
                  <c:v>42481</c:v>
                </c:pt>
                <c:pt idx="1686">
                  <c:v>42480</c:v>
                </c:pt>
                <c:pt idx="1687">
                  <c:v>42479</c:v>
                </c:pt>
                <c:pt idx="1688">
                  <c:v>42478</c:v>
                </c:pt>
                <c:pt idx="1689">
                  <c:v>42477</c:v>
                </c:pt>
                <c:pt idx="1690">
                  <c:v>42476</c:v>
                </c:pt>
                <c:pt idx="1691">
                  <c:v>42475</c:v>
                </c:pt>
                <c:pt idx="1692">
                  <c:v>42474</c:v>
                </c:pt>
                <c:pt idx="1693">
                  <c:v>42473</c:v>
                </c:pt>
                <c:pt idx="1694">
                  <c:v>42472</c:v>
                </c:pt>
                <c:pt idx="1695">
                  <c:v>42471</c:v>
                </c:pt>
                <c:pt idx="1696">
                  <c:v>42470</c:v>
                </c:pt>
                <c:pt idx="1697">
                  <c:v>42469</c:v>
                </c:pt>
                <c:pt idx="1698">
                  <c:v>42468</c:v>
                </c:pt>
                <c:pt idx="1699">
                  <c:v>42467</c:v>
                </c:pt>
                <c:pt idx="1700">
                  <c:v>42466</c:v>
                </c:pt>
                <c:pt idx="1701">
                  <c:v>42465</c:v>
                </c:pt>
                <c:pt idx="1702">
                  <c:v>42464</c:v>
                </c:pt>
                <c:pt idx="1703">
                  <c:v>42463</c:v>
                </c:pt>
                <c:pt idx="1704">
                  <c:v>42462</c:v>
                </c:pt>
                <c:pt idx="1705">
                  <c:v>42461</c:v>
                </c:pt>
                <c:pt idx="1706">
                  <c:v>42460</c:v>
                </c:pt>
                <c:pt idx="1707">
                  <c:v>42459</c:v>
                </c:pt>
                <c:pt idx="1708">
                  <c:v>42458</c:v>
                </c:pt>
                <c:pt idx="1709">
                  <c:v>42457</c:v>
                </c:pt>
                <c:pt idx="1710">
                  <c:v>42456</c:v>
                </c:pt>
                <c:pt idx="1711">
                  <c:v>42455</c:v>
                </c:pt>
                <c:pt idx="1712">
                  <c:v>42454</c:v>
                </c:pt>
                <c:pt idx="1713">
                  <c:v>42453</c:v>
                </c:pt>
                <c:pt idx="1714">
                  <c:v>42452</c:v>
                </c:pt>
                <c:pt idx="1715">
                  <c:v>42451</c:v>
                </c:pt>
                <c:pt idx="1716">
                  <c:v>42450</c:v>
                </c:pt>
                <c:pt idx="1717">
                  <c:v>42449</c:v>
                </c:pt>
                <c:pt idx="1718">
                  <c:v>42448</c:v>
                </c:pt>
                <c:pt idx="1719">
                  <c:v>42447</c:v>
                </c:pt>
                <c:pt idx="1720">
                  <c:v>42446</c:v>
                </c:pt>
                <c:pt idx="1721">
                  <c:v>42445</c:v>
                </c:pt>
                <c:pt idx="1722">
                  <c:v>42444</c:v>
                </c:pt>
                <c:pt idx="1723">
                  <c:v>42443</c:v>
                </c:pt>
                <c:pt idx="1724">
                  <c:v>42442</c:v>
                </c:pt>
                <c:pt idx="1725">
                  <c:v>42441</c:v>
                </c:pt>
                <c:pt idx="1726">
                  <c:v>42440</c:v>
                </c:pt>
                <c:pt idx="1727">
                  <c:v>42439</c:v>
                </c:pt>
                <c:pt idx="1728">
                  <c:v>42438</c:v>
                </c:pt>
                <c:pt idx="1729">
                  <c:v>42437</c:v>
                </c:pt>
                <c:pt idx="1730">
                  <c:v>42436</c:v>
                </c:pt>
                <c:pt idx="1731">
                  <c:v>42435</c:v>
                </c:pt>
                <c:pt idx="1732">
                  <c:v>42434</c:v>
                </c:pt>
                <c:pt idx="1733">
                  <c:v>42433</c:v>
                </c:pt>
                <c:pt idx="1734">
                  <c:v>42432</c:v>
                </c:pt>
                <c:pt idx="1735">
                  <c:v>42431</c:v>
                </c:pt>
                <c:pt idx="1736">
                  <c:v>42430</c:v>
                </c:pt>
                <c:pt idx="1737">
                  <c:v>42429</c:v>
                </c:pt>
                <c:pt idx="1738">
                  <c:v>42428</c:v>
                </c:pt>
                <c:pt idx="1739">
                  <c:v>42427</c:v>
                </c:pt>
                <c:pt idx="1740">
                  <c:v>42426</c:v>
                </c:pt>
                <c:pt idx="1741">
                  <c:v>42425</c:v>
                </c:pt>
                <c:pt idx="1742">
                  <c:v>42424</c:v>
                </c:pt>
                <c:pt idx="1743">
                  <c:v>42423</c:v>
                </c:pt>
                <c:pt idx="1744">
                  <c:v>42422</c:v>
                </c:pt>
                <c:pt idx="1745">
                  <c:v>42421</c:v>
                </c:pt>
                <c:pt idx="1746">
                  <c:v>42420</c:v>
                </c:pt>
                <c:pt idx="1747">
                  <c:v>42419</c:v>
                </c:pt>
                <c:pt idx="1748">
                  <c:v>42418</c:v>
                </c:pt>
                <c:pt idx="1749">
                  <c:v>42417</c:v>
                </c:pt>
                <c:pt idx="1750">
                  <c:v>42416</c:v>
                </c:pt>
                <c:pt idx="1751">
                  <c:v>42415</c:v>
                </c:pt>
                <c:pt idx="1752">
                  <c:v>42414</c:v>
                </c:pt>
                <c:pt idx="1753">
                  <c:v>42413</c:v>
                </c:pt>
                <c:pt idx="1754">
                  <c:v>42412</c:v>
                </c:pt>
                <c:pt idx="1755">
                  <c:v>42411</c:v>
                </c:pt>
                <c:pt idx="1756">
                  <c:v>42410</c:v>
                </c:pt>
                <c:pt idx="1757">
                  <c:v>42409</c:v>
                </c:pt>
                <c:pt idx="1758">
                  <c:v>42408</c:v>
                </c:pt>
                <c:pt idx="1759">
                  <c:v>42407</c:v>
                </c:pt>
                <c:pt idx="1760">
                  <c:v>42406</c:v>
                </c:pt>
                <c:pt idx="1761">
                  <c:v>42405</c:v>
                </c:pt>
                <c:pt idx="1762">
                  <c:v>42404</c:v>
                </c:pt>
                <c:pt idx="1763">
                  <c:v>42403</c:v>
                </c:pt>
                <c:pt idx="1764">
                  <c:v>42402</c:v>
                </c:pt>
                <c:pt idx="1765">
                  <c:v>42401</c:v>
                </c:pt>
                <c:pt idx="1766">
                  <c:v>42400</c:v>
                </c:pt>
                <c:pt idx="1767">
                  <c:v>42399</c:v>
                </c:pt>
                <c:pt idx="1768">
                  <c:v>42398</c:v>
                </c:pt>
                <c:pt idx="1769">
                  <c:v>42397</c:v>
                </c:pt>
                <c:pt idx="1770">
                  <c:v>42396</c:v>
                </c:pt>
                <c:pt idx="1771">
                  <c:v>42395</c:v>
                </c:pt>
                <c:pt idx="1772">
                  <c:v>42394</c:v>
                </c:pt>
                <c:pt idx="1773">
                  <c:v>42393</c:v>
                </c:pt>
                <c:pt idx="1774">
                  <c:v>42392</c:v>
                </c:pt>
                <c:pt idx="1775">
                  <c:v>42391</c:v>
                </c:pt>
                <c:pt idx="1776">
                  <c:v>42390</c:v>
                </c:pt>
                <c:pt idx="1777">
                  <c:v>42389</c:v>
                </c:pt>
                <c:pt idx="1778">
                  <c:v>42388</c:v>
                </c:pt>
                <c:pt idx="1779">
                  <c:v>42387</c:v>
                </c:pt>
                <c:pt idx="1780">
                  <c:v>42386</c:v>
                </c:pt>
                <c:pt idx="1781">
                  <c:v>42385</c:v>
                </c:pt>
                <c:pt idx="1782">
                  <c:v>42384</c:v>
                </c:pt>
                <c:pt idx="1783">
                  <c:v>42383</c:v>
                </c:pt>
                <c:pt idx="1784">
                  <c:v>42382</c:v>
                </c:pt>
                <c:pt idx="1785">
                  <c:v>42381</c:v>
                </c:pt>
                <c:pt idx="1786">
                  <c:v>42380</c:v>
                </c:pt>
                <c:pt idx="1787">
                  <c:v>42379</c:v>
                </c:pt>
                <c:pt idx="1788">
                  <c:v>42378</c:v>
                </c:pt>
                <c:pt idx="1789">
                  <c:v>42377</c:v>
                </c:pt>
                <c:pt idx="1790">
                  <c:v>42376</c:v>
                </c:pt>
                <c:pt idx="1791">
                  <c:v>42375</c:v>
                </c:pt>
                <c:pt idx="1792">
                  <c:v>42374</c:v>
                </c:pt>
                <c:pt idx="1793">
                  <c:v>42373</c:v>
                </c:pt>
                <c:pt idx="1794">
                  <c:v>42372</c:v>
                </c:pt>
                <c:pt idx="1795">
                  <c:v>42371</c:v>
                </c:pt>
                <c:pt idx="1796">
                  <c:v>42370</c:v>
                </c:pt>
                <c:pt idx="1797">
                  <c:v>42369</c:v>
                </c:pt>
                <c:pt idx="1798">
                  <c:v>42368</c:v>
                </c:pt>
                <c:pt idx="1799">
                  <c:v>42367</c:v>
                </c:pt>
                <c:pt idx="1800">
                  <c:v>42366</c:v>
                </c:pt>
                <c:pt idx="1801">
                  <c:v>42365</c:v>
                </c:pt>
                <c:pt idx="1802">
                  <c:v>42364</c:v>
                </c:pt>
                <c:pt idx="1803">
                  <c:v>42363</c:v>
                </c:pt>
                <c:pt idx="1804">
                  <c:v>42362</c:v>
                </c:pt>
                <c:pt idx="1805">
                  <c:v>42361</c:v>
                </c:pt>
                <c:pt idx="1806">
                  <c:v>42360</c:v>
                </c:pt>
                <c:pt idx="1807">
                  <c:v>42359</c:v>
                </c:pt>
                <c:pt idx="1808">
                  <c:v>42358</c:v>
                </c:pt>
                <c:pt idx="1809">
                  <c:v>42357</c:v>
                </c:pt>
                <c:pt idx="1810">
                  <c:v>42356</c:v>
                </c:pt>
                <c:pt idx="1811">
                  <c:v>42355</c:v>
                </c:pt>
                <c:pt idx="1812">
                  <c:v>42354</c:v>
                </c:pt>
                <c:pt idx="1813">
                  <c:v>42353</c:v>
                </c:pt>
                <c:pt idx="1814">
                  <c:v>42352</c:v>
                </c:pt>
                <c:pt idx="1815">
                  <c:v>42351</c:v>
                </c:pt>
                <c:pt idx="1816">
                  <c:v>42350</c:v>
                </c:pt>
                <c:pt idx="1817">
                  <c:v>42349</c:v>
                </c:pt>
                <c:pt idx="1818">
                  <c:v>42348</c:v>
                </c:pt>
                <c:pt idx="1819">
                  <c:v>42347</c:v>
                </c:pt>
                <c:pt idx="1820">
                  <c:v>42346</c:v>
                </c:pt>
                <c:pt idx="1821">
                  <c:v>42345</c:v>
                </c:pt>
                <c:pt idx="1822">
                  <c:v>42344</c:v>
                </c:pt>
                <c:pt idx="1823">
                  <c:v>42343</c:v>
                </c:pt>
                <c:pt idx="1824">
                  <c:v>42342</c:v>
                </c:pt>
                <c:pt idx="1825">
                  <c:v>42341</c:v>
                </c:pt>
                <c:pt idx="1826">
                  <c:v>42340</c:v>
                </c:pt>
                <c:pt idx="1827">
                  <c:v>42339</c:v>
                </c:pt>
                <c:pt idx="1828">
                  <c:v>42338</c:v>
                </c:pt>
                <c:pt idx="1829">
                  <c:v>42337</c:v>
                </c:pt>
                <c:pt idx="1830">
                  <c:v>42336</c:v>
                </c:pt>
                <c:pt idx="1831">
                  <c:v>42335</c:v>
                </c:pt>
                <c:pt idx="1832">
                  <c:v>42334</c:v>
                </c:pt>
                <c:pt idx="1833">
                  <c:v>42333</c:v>
                </c:pt>
                <c:pt idx="1834">
                  <c:v>42332</c:v>
                </c:pt>
                <c:pt idx="1835">
                  <c:v>42331</c:v>
                </c:pt>
                <c:pt idx="1836">
                  <c:v>42330</c:v>
                </c:pt>
                <c:pt idx="1837">
                  <c:v>42329</c:v>
                </c:pt>
                <c:pt idx="1838">
                  <c:v>42328</c:v>
                </c:pt>
                <c:pt idx="1839">
                  <c:v>42327</c:v>
                </c:pt>
                <c:pt idx="1840">
                  <c:v>42326</c:v>
                </c:pt>
                <c:pt idx="1841">
                  <c:v>42325</c:v>
                </c:pt>
                <c:pt idx="1842">
                  <c:v>42324</c:v>
                </c:pt>
                <c:pt idx="1843">
                  <c:v>42323</c:v>
                </c:pt>
                <c:pt idx="1844">
                  <c:v>42322</c:v>
                </c:pt>
                <c:pt idx="1845">
                  <c:v>42321</c:v>
                </c:pt>
                <c:pt idx="1846">
                  <c:v>42320</c:v>
                </c:pt>
                <c:pt idx="1847">
                  <c:v>42319</c:v>
                </c:pt>
                <c:pt idx="1848">
                  <c:v>42318</c:v>
                </c:pt>
                <c:pt idx="1849">
                  <c:v>42317</c:v>
                </c:pt>
                <c:pt idx="1850">
                  <c:v>42316</c:v>
                </c:pt>
                <c:pt idx="1851">
                  <c:v>42315</c:v>
                </c:pt>
                <c:pt idx="1852">
                  <c:v>42314</c:v>
                </c:pt>
                <c:pt idx="1853">
                  <c:v>42313</c:v>
                </c:pt>
                <c:pt idx="1854">
                  <c:v>42312</c:v>
                </c:pt>
                <c:pt idx="1855">
                  <c:v>42311</c:v>
                </c:pt>
                <c:pt idx="1856">
                  <c:v>42310</c:v>
                </c:pt>
                <c:pt idx="1857">
                  <c:v>42309</c:v>
                </c:pt>
                <c:pt idx="1858">
                  <c:v>42308</c:v>
                </c:pt>
                <c:pt idx="1859">
                  <c:v>42307</c:v>
                </c:pt>
                <c:pt idx="1860">
                  <c:v>42306</c:v>
                </c:pt>
                <c:pt idx="1861">
                  <c:v>42305</c:v>
                </c:pt>
                <c:pt idx="1862">
                  <c:v>42304</c:v>
                </c:pt>
                <c:pt idx="1863">
                  <c:v>42303</c:v>
                </c:pt>
                <c:pt idx="1864">
                  <c:v>42302</c:v>
                </c:pt>
                <c:pt idx="1865">
                  <c:v>42301</c:v>
                </c:pt>
                <c:pt idx="1866">
                  <c:v>42300</c:v>
                </c:pt>
                <c:pt idx="1867">
                  <c:v>42299</c:v>
                </c:pt>
                <c:pt idx="1868">
                  <c:v>42298</c:v>
                </c:pt>
                <c:pt idx="1869">
                  <c:v>42297</c:v>
                </c:pt>
                <c:pt idx="1870">
                  <c:v>42296</c:v>
                </c:pt>
                <c:pt idx="1871">
                  <c:v>42295</c:v>
                </c:pt>
                <c:pt idx="1872">
                  <c:v>42294</c:v>
                </c:pt>
                <c:pt idx="1873">
                  <c:v>42293</c:v>
                </c:pt>
                <c:pt idx="1874">
                  <c:v>42292</c:v>
                </c:pt>
                <c:pt idx="1875">
                  <c:v>42291</c:v>
                </c:pt>
                <c:pt idx="1876">
                  <c:v>42290</c:v>
                </c:pt>
                <c:pt idx="1877">
                  <c:v>42289</c:v>
                </c:pt>
                <c:pt idx="1878">
                  <c:v>42288</c:v>
                </c:pt>
                <c:pt idx="1879">
                  <c:v>42287</c:v>
                </c:pt>
                <c:pt idx="1880">
                  <c:v>42286</c:v>
                </c:pt>
                <c:pt idx="1881">
                  <c:v>42285</c:v>
                </c:pt>
                <c:pt idx="1882">
                  <c:v>42284</c:v>
                </c:pt>
                <c:pt idx="1883">
                  <c:v>42283</c:v>
                </c:pt>
                <c:pt idx="1884">
                  <c:v>42282</c:v>
                </c:pt>
                <c:pt idx="1885">
                  <c:v>42281</c:v>
                </c:pt>
                <c:pt idx="1886">
                  <c:v>42280</c:v>
                </c:pt>
                <c:pt idx="1887">
                  <c:v>42279</c:v>
                </c:pt>
                <c:pt idx="1888">
                  <c:v>42278</c:v>
                </c:pt>
                <c:pt idx="1889">
                  <c:v>42277</c:v>
                </c:pt>
                <c:pt idx="1890">
                  <c:v>42276</c:v>
                </c:pt>
                <c:pt idx="1891">
                  <c:v>42275</c:v>
                </c:pt>
                <c:pt idx="1892">
                  <c:v>42274</c:v>
                </c:pt>
                <c:pt idx="1893">
                  <c:v>42273</c:v>
                </c:pt>
                <c:pt idx="1894">
                  <c:v>42272</c:v>
                </c:pt>
                <c:pt idx="1895">
                  <c:v>42271</c:v>
                </c:pt>
                <c:pt idx="1896">
                  <c:v>42270</c:v>
                </c:pt>
                <c:pt idx="1897">
                  <c:v>42269</c:v>
                </c:pt>
                <c:pt idx="1898">
                  <c:v>42268</c:v>
                </c:pt>
                <c:pt idx="1899">
                  <c:v>42267</c:v>
                </c:pt>
                <c:pt idx="1900">
                  <c:v>42266</c:v>
                </c:pt>
                <c:pt idx="1901">
                  <c:v>42265</c:v>
                </c:pt>
                <c:pt idx="1902">
                  <c:v>42264</c:v>
                </c:pt>
                <c:pt idx="1903">
                  <c:v>42263</c:v>
                </c:pt>
                <c:pt idx="1904">
                  <c:v>42262</c:v>
                </c:pt>
                <c:pt idx="1905">
                  <c:v>42261</c:v>
                </c:pt>
                <c:pt idx="1906">
                  <c:v>42260</c:v>
                </c:pt>
                <c:pt idx="1907">
                  <c:v>42259</c:v>
                </c:pt>
                <c:pt idx="1908">
                  <c:v>42258</c:v>
                </c:pt>
                <c:pt idx="1909">
                  <c:v>42257</c:v>
                </c:pt>
                <c:pt idx="1910">
                  <c:v>42256</c:v>
                </c:pt>
                <c:pt idx="1911">
                  <c:v>42255</c:v>
                </c:pt>
                <c:pt idx="1912">
                  <c:v>42254</c:v>
                </c:pt>
                <c:pt idx="1913">
                  <c:v>42253</c:v>
                </c:pt>
                <c:pt idx="1914">
                  <c:v>42252</c:v>
                </c:pt>
                <c:pt idx="1915">
                  <c:v>42251</c:v>
                </c:pt>
                <c:pt idx="1916">
                  <c:v>42250</c:v>
                </c:pt>
                <c:pt idx="1917">
                  <c:v>42249</c:v>
                </c:pt>
                <c:pt idx="1918">
                  <c:v>42248</c:v>
                </c:pt>
                <c:pt idx="1919">
                  <c:v>42247</c:v>
                </c:pt>
                <c:pt idx="1920">
                  <c:v>42246</c:v>
                </c:pt>
                <c:pt idx="1921">
                  <c:v>42245</c:v>
                </c:pt>
                <c:pt idx="1922">
                  <c:v>42244</c:v>
                </c:pt>
                <c:pt idx="1923">
                  <c:v>42243</c:v>
                </c:pt>
                <c:pt idx="1924">
                  <c:v>42242</c:v>
                </c:pt>
                <c:pt idx="1925">
                  <c:v>42241</c:v>
                </c:pt>
                <c:pt idx="1926">
                  <c:v>42240</c:v>
                </c:pt>
                <c:pt idx="1927">
                  <c:v>42239</c:v>
                </c:pt>
                <c:pt idx="1928">
                  <c:v>42238</c:v>
                </c:pt>
                <c:pt idx="1929">
                  <c:v>42237</c:v>
                </c:pt>
                <c:pt idx="1930">
                  <c:v>42236</c:v>
                </c:pt>
                <c:pt idx="1931">
                  <c:v>42235</c:v>
                </c:pt>
                <c:pt idx="1932">
                  <c:v>42234</c:v>
                </c:pt>
                <c:pt idx="1933">
                  <c:v>42233</c:v>
                </c:pt>
                <c:pt idx="1934">
                  <c:v>42232</c:v>
                </c:pt>
                <c:pt idx="1935">
                  <c:v>42231</c:v>
                </c:pt>
                <c:pt idx="1936">
                  <c:v>42230</c:v>
                </c:pt>
                <c:pt idx="1937">
                  <c:v>42229</c:v>
                </c:pt>
                <c:pt idx="1938">
                  <c:v>42228</c:v>
                </c:pt>
                <c:pt idx="1939">
                  <c:v>42227</c:v>
                </c:pt>
                <c:pt idx="1940">
                  <c:v>42226</c:v>
                </c:pt>
                <c:pt idx="1941">
                  <c:v>42225</c:v>
                </c:pt>
                <c:pt idx="1942">
                  <c:v>42224</c:v>
                </c:pt>
                <c:pt idx="1943">
                  <c:v>42223</c:v>
                </c:pt>
                <c:pt idx="1944">
                  <c:v>42222</c:v>
                </c:pt>
                <c:pt idx="1945">
                  <c:v>42221</c:v>
                </c:pt>
                <c:pt idx="1946">
                  <c:v>42220</c:v>
                </c:pt>
                <c:pt idx="1947">
                  <c:v>42219</c:v>
                </c:pt>
                <c:pt idx="1948">
                  <c:v>42218</c:v>
                </c:pt>
                <c:pt idx="1949">
                  <c:v>42217</c:v>
                </c:pt>
                <c:pt idx="1950">
                  <c:v>42216</c:v>
                </c:pt>
                <c:pt idx="1951">
                  <c:v>42215</c:v>
                </c:pt>
                <c:pt idx="1952">
                  <c:v>42214</c:v>
                </c:pt>
                <c:pt idx="1953">
                  <c:v>42213</c:v>
                </c:pt>
                <c:pt idx="1954">
                  <c:v>42212</c:v>
                </c:pt>
                <c:pt idx="1955">
                  <c:v>42211</c:v>
                </c:pt>
                <c:pt idx="1956">
                  <c:v>42210</c:v>
                </c:pt>
                <c:pt idx="1957">
                  <c:v>42209</c:v>
                </c:pt>
                <c:pt idx="1958">
                  <c:v>42208</c:v>
                </c:pt>
                <c:pt idx="1959">
                  <c:v>42207</c:v>
                </c:pt>
                <c:pt idx="1960">
                  <c:v>42206</c:v>
                </c:pt>
                <c:pt idx="1961">
                  <c:v>42205</c:v>
                </c:pt>
                <c:pt idx="1962">
                  <c:v>42204</c:v>
                </c:pt>
                <c:pt idx="1963">
                  <c:v>42203</c:v>
                </c:pt>
                <c:pt idx="1964">
                  <c:v>42202</c:v>
                </c:pt>
                <c:pt idx="1965">
                  <c:v>42201</c:v>
                </c:pt>
                <c:pt idx="1966">
                  <c:v>42200</c:v>
                </c:pt>
                <c:pt idx="1967">
                  <c:v>42199</c:v>
                </c:pt>
                <c:pt idx="1968">
                  <c:v>42198</c:v>
                </c:pt>
                <c:pt idx="1969">
                  <c:v>42197</c:v>
                </c:pt>
                <c:pt idx="1970">
                  <c:v>42196</c:v>
                </c:pt>
                <c:pt idx="1971">
                  <c:v>42195</c:v>
                </c:pt>
                <c:pt idx="1972">
                  <c:v>42194</c:v>
                </c:pt>
                <c:pt idx="1973">
                  <c:v>42193</c:v>
                </c:pt>
                <c:pt idx="1974">
                  <c:v>42192</c:v>
                </c:pt>
                <c:pt idx="1975">
                  <c:v>42191</c:v>
                </c:pt>
                <c:pt idx="1976">
                  <c:v>42190</c:v>
                </c:pt>
                <c:pt idx="1977">
                  <c:v>42189</c:v>
                </c:pt>
                <c:pt idx="1978">
                  <c:v>42188</c:v>
                </c:pt>
                <c:pt idx="1979">
                  <c:v>42187</c:v>
                </c:pt>
                <c:pt idx="1980">
                  <c:v>42186</c:v>
                </c:pt>
                <c:pt idx="1981">
                  <c:v>42185</c:v>
                </c:pt>
                <c:pt idx="1982">
                  <c:v>42184</c:v>
                </c:pt>
                <c:pt idx="1983">
                  <c:v>42183</c:v>
                </c:pt>
                <c:pt idx="1984">
                  <c:v>42182</c:v>
                </c:pt>
                <c:pt idx="1985">
                  <c:v>42181</c:v>
                </c:pt>
                <c:pt idx="1986">
                  <c:v>42180</c:v>
                </c:pt>
                <c:pt idx="1987">
                  <c:v>42179</c:v>
                </c:pt>
                <c:pt idx="1988">
                  <c:v>42178</c:v>
                </c:pt>
                <c:pt idx="1989">
                  <c:v>42177</c:v>
                </c:pt>
                <c:pt idx="1990">
                  <c:v>42176</c:v>
                </c:pt>
                <c:pt idx="1991">
                  <c:v>42175</c:v>
                </c:pt>
                <c:pt idx="1992">
                  <c:v>42174</c:v>
                </c:pt>
                <c:pt idx="1993">
                  <c:v>42173</c:v>
                </c:pt>
                <c:pt idx="1994">
                  <c:v>42172</c:v>
                </c:pt>
                <c:pt idx="1995">
                  <c:v>42171</c:v>
                </c:pt>
                <c:pt idx="1996">
                  <c:v>42170</c:v>
                </c:pt>
                <c:pt idx="1997">
                  <c:v>42169</c:v>
                </c:pt>
                <c:pt idx="1998">
                  <c:v>42168</c:v>
                </c:pt>
                <c:pt idx="1999">
                  <c:v>42167</c:v>
                </c:pt>
                <c:pt idx="2000">
                  <c:v>42166</c:v>
                </c:pt>
                <c:pt idx="2001">
                  <c:v>42165</c:v>
                </c:pt>
                <c:pt idx="2002">
                  <c:v>42164</c:v>
                </c:pt>
                <c:pt idx="2003">
                  <c:v>42163</c:v>
                </c:pt>
                <c:pt idx="2004">
                  <c:v>42162</c:v>
                </c:pt>
                <c:pt idx="2005">
                  <c:v>42161</c:v>
                </c:pt>
                <c:pt idx="2006">
                  <c:v>42160</c:v>
                </c:pt>
                <c:pt idx="2007">
                  <c:v>42159</c:v>
                </c:pt>
                <c:pt idx="2008">
                  <c:v>42158</c:v>
                </c:pt>
                <c:pt idx="2009">
                  <c:v>42157</c:v>
                </c:pt>
                <c:pt idx="2010">
                  <c:v>42156</c:v>
                </c:pt>
                <c:pt idx="2011">
                  <c:v>42155</c:v>
                </c:pt>
                <c:pt idx="2012">
                  <c:v>42154</c:v>
                </c:pt>
                <c:pt idx="2013">
                  <c:v>42153</c:v>
                </c:pt>
                <c:pt idx="2014">
                  <c:v>42152</c:v>
                </c:pt>
                <c:pt idx="2015">
                  <c:v>42151</c:v>
                </c:pt>
                <c:pt idx="2016">
                  <c:v>42150</c:v>
                </c:pt>
                <c:pt idx="2017">
                  <c:v>42149</c:v>
                </c:pt>
                <c:pt idx="2018">
                  <c:v>42148</c:v>
                </c:pt>
                <c:pt idx="2019">
                  <c:v>42147</c:v>
                </c:pt>
                <c:pt idx="2020">
                  <c:v>42146</c:v>
                </c:pt>
                <c:pt idx="2021">
                  <c:v>42145</c:v>
                </c:pt>
                <c:pt idx="2022">
                  <c:v>42144</c:v>
                </c:pt>
                <c:pt idx="2023">
                  <c:v>42143</c:v>
                </c:pt>
                <c:pt idx="2024">
                  <c:v>42142</c:v>
                </c:pt>
                <c:pt idx="2025">
                  <c:v>42141</c:v>
                </c:pt>
                <c:pt idx="2026">
                  <c:v>42140</c:v>
                </c:pt>
                <c:pt idx="2027">
                  <c:v>42139</c:v>
                </c:pt>
                <c:pt idx="2028">
                  <c:v>42138</c:v>
                </c:pt>
                <c:pt idx="2029">
                  <c:v>42137</c:v>
                </c:pt>
                <c:pt idx="2030">
                  <c:v>42136</c:v>
                </c:pt>
                <c:pt idx="2031">
                  <c:v>42135</c:v>
                </c:pt>
                <c:pt idx="2032">
                  <c:v>42134</c:v>
                </c:pt>
                <c:pt idx="2033">
                  <c:v>42133</c:v>
                </c:pt>
                <c:pt idx="2034">
                  <c:v>42132</c:v>
                </c:pt>
                <c:pt idx="2035">
                  <c:v>42131</c:v>
                </c:pt>
                <c:pt idx="2036">
                  <c:v>42130</c:v>
                </c:pt>
                <c:pt idx="2037">
                  <c:v>42129</c:v>
                </c:pt>
                <c:pt idx="2038">
                  <c:v>42128</c:v>
                </c:pt>
                <c:pt idx="2039">
                  <c:v>42127</c:v>
                </c:pt>
                <c:pt idx="2040">
                  <c:v>42126</c:v>
                </c:pt>
                <c:pt idx="2041">
                  <c:v>42125</c:v>
                </c:pt>
                <c:pt idx="2042">
                  <c:v>42124</c:v>
                </c:pt>
                <c:pt idx="2043">
                  <c:v>42123</c:v>
                </c:pt>
                <c:pt idx="2044">
                  <c:v>42122</c:v>
                </c:pt>
                <c:pt idx="2045">
                  <c:v>42121</c:v>
                </c:pt>
                <c:pt idx="2046">
                  <c:v>42120</c:v>
                </c:pt>
                <c:pt idx="2047">
                  <c:v>42119</c:v>
                </c:pt>
                <c:pt idx="2048">
                  <c:v>42118</c:v>
                </c:pt>
                <c:pt idx="2049">
                  <c:v>42117</c:v>
                </c:pt>
                <c:pt idx="2050">
                  <c:v>42116</c:v>
                </c:pt>
                <c:pt idx="2051">
                  <c:v>42115</c:v>
                </c:pt>
                <c:pt idx="2052">
                  <c:v>42114</c:v>
                </c:pt>
                <c:pt idx="2053">
                  <c:v>42113</c:v>
                </c:pt>
                <c:pt idx="2054">
                  <c:v>42112</c:v>
                </c:pt>
                <c:pt idx="2055">
                  <c:v>42111</c:v>
                </c:pt>
                <c:pt idx="2056">
                  <c:v>42110</c:v>
                </c:pt>
                <c:pt idx="2057">
                  <c:v>42109</c:v>
                </c:pt>
                <c:pt idx="2058">
                  <c:v>42108</c:v>
                </c:pt>
                <c:pt idx="2059">
                  <c:v>42107</c:v>
                </c:pt>
                <c:pt idx="2060">
                  <c:v>42106</c:v>
                </c:pt>
                <c:pt idx="2061">
                  <c:v>42105</c:v>
                </c:pt>
                <c:pt idx="2062">
                  <c:v>42104</c:v>
                </c:pt>
                <c:pt idx="2063">
                  <c:v>42103</c:v>
                </c:pt>
                <c:pt idx="2064">
                  <c:v>42102</c:v>
                </c:pt>
                <c:pt idx="2065">
                  <c:v>42101</c:v>
                </c:pt>
                <c:pt idx="2066">
                  <c:v>42100</c:v>
                </c:pt>
                <c:pt idx="2067">
                  <c:v>42099</c:v>
                </c:pt>
                <c:pt idx="2068">
                  <c:v>42098</c:v>
                </c:pt>
                <c:pt idx="2069">
                  <c:v>42097</c:v>
                </c:pt>
                <c:pt idx="2070">
                  <c:v>42096</c:v>
                </c:pt>
                <c:pt idx="2071">
                  <c:v>42095</c:v>
                </c:pt>
                <c:pt idx="2072">
                  <c:v>42094</c:v>
                </c:pt>
                <c:pt idx="2073">
                  <c:v>42093</c:v>
                </c:pt>
                <c:pt idx="2074">
                  <c:v>42092</c:v>
                </c:pt>
                <c:pt idx="2075">
                  <c:v>42091</c:v>
                </c:pt>
                <c:pt idx="2076">
                  <c:v>42090</c:v>
                </c:pt>
                <c:pt idx="2077">
                  <c:v>42089</c:v>
                </c:pt>
                <c:pt idx="2078">
                  <c:v>42088</c:v>
                </c:pt>
                <c:pt idx="2079">
                  <c:v>42087</c:v>
                </c:pt>
                <c:pt idx="2080">
                  <c:v>42086</c:v>
                </c:pt>
                <c:pt idx="2081">
                  <c:v>42085</c:v>
                </c:pt>
                <c:pt idx="2082">
                  <c:v>42084</c:v>
                </c:pt>
                <c:pt idx="2083">
                  <c:v>42083</c:v>
                </c:pt>
                <c:pt idx="2084">
                  <c:v>42082</c:v>
                </c:pt>
                <c:pt idx="2085">
                  <c:v>42081</c:v>
                </c:pt>
                <c:pt idx="2086">
                  <c:v>42080</c:v>
                </c:pt>
                <c:pt idx="2087">
                  <c:v>42079</c:v>
                </c:pt>
                <c:pt idx="2088">
                  <c:v>42078</c:v>
                </c:pt>
                <c:pt idx="2089">
                  <c:v>42077</c:v>
                </c:pt>
                <c:pt idx="2090">
                  <c:v>42076</c:v>
                </c:pt>
                <c:pt idx="2091">
                  <c:v>42075</c:v>
                </c:pt>
                <c:pt idx="2092">
                  <c:v>42074</c:v>
                </c:pt>
                <c:pt idx="2093">
                  <c:v>42073</c:v>
                </c:pt>
                <c:pt idx="2094">
                  <c:v>42072</c:v>
                </c:pt>
                <c:pt idx="2095">
                  <c:v>42071</c:v>
                </c:pt>
                <c:pt idx="2096">
                  <c:v>42070</c:v>
                </c:pt>
                <c:pt idx="2097">
                  <c:v>42069</c:v>
                </c:pt>
                <c:pt idx="2098">
                  <c:v>42068</c:v>
                </c:pt>
                <c:pt idx="2099">
                  <c:v>42067</c:v>
                </c:pt>
                <c:pt idx="2100">
                  <c:v>42066</c:v>
                </c:pt>
                <c:pt idx="2101">
                  <c:v>42065</c:v>
                </c:pt>
                <c:pt idx="2102">
                  <c:v>42064</c:v>
                </c:pt>
                <c:pt idx="2103">
                  <c:v>42063</c:v>
                </c:pt>
                <c:pt idx="2104">
                  <c:v>42062</c:v>
                </c:pt>
                <c:pt idx="2105">
                  <c:v>42061</c:v>
                </c:pt>
                <c:pt idx="2106">
                  <c:v>42060</c:v>
                </c:pt>
                <c:pt idx="2107">
                  <c:v>42059</c:v>
                </c:pt>
                <c:pt idx="2108">
                  <c:v>42058</c:v>
                </c:pt>
                <c:pt idx="2109">
                  <c:v>42057</c:v>
                </c:pt>
                <c:pt idx="2110">
                  <c:v>42056</c:v>
                </c:pt>
                <c:pt idx="2111">
                  <c:v>42055</c:v>
                </c:pt>
                <c:pt idx="2112">
                  <c:v>42054</c:v>
                </c:pt>
                <c:pt idx="2113">
                  <c:v>42053</c:v>
                </c:pt>
                <c:pt idx="2114">
                  <c:v>42052</c:v>
                </c:pt>
                <c:pt idx="2115">
                  <c:v>42051</c:v>
                </c:pt>
                <c:pt idx="2116">
                  <c:v>42050</c:v>
                </c:pt>
                <c:pt idx="2117">
                  <c:v>42049</c:v>
                </c:pt>
                <c:pt idx="2118">
                  <c:v>42048</c:v>
                </c:pt>
                <c:pt idx="2119">
                  <c:v>42047</c:v>
                </c:pt>
                <c:pt idx="2120">
                  <c:v>42046</c:v>
                </c:pt>
                <c:pt idx="2121">
                  <c:v>42045</c:v>
                </c:pt>
                <c:pt idx="2122">
                  <c:v>42044</c:v>
                </c:pt>
                <c:pt idx="2123">
                  <c:v>42043</c:v>
                </c:pt>
                <c:pt idx="2124">
                  <c:v>42042</c:v>
                </c:pt>
                <c:pt idx="2125">
                  <c:v>42041</c:v>
                </c:pt>
                <c:pt idx="2126">
                  <c:v>42040</c:v>
                </c:pt>
                <c:pt idx="2127">
                  <c:v>42039</c:v>
                </c:pt>
                <c:pt idx="2128">
                  <c:v>42038</c:v>
                </c:pt>
                <c:pt idx="2129">
                  <c:v>42037</c:v>
                </c:pt>
                <c:pt idx="2130">
                  <c:v>42036</c:v>
                </c:pt>
                <c:pt idx="2131">
                  <c:v>42035</c:v>
                </c:pt>
                <c:pt idx="2132">
                  <c:v>42034</c:v>
                </c:pt>
                <c:pt idx="2133">
                  <c:v>42033</c:v>
                </c:pt>
                <c:pt idx="2134">
                  <c:v>42032</c:v>
                </c:pt>
                <c:pt idx="2135">
                  <c:v>42031</c:v>
                </c:pt>
                <c:pt idx="2136">
                  <c:v>42030</c:v>
                </c:pt>
                <c:pt idx="2137">
                  <c:v>42029</c:v>
                </c:pt>
                <c:pt idx="2138">
                  <c:v>42028</c:v>
                </c:pt>
                <c:pt idx="2139">
                  <c:v>42027</c:v>
                </c:pt>
                <c:pt idx="2140">
                  <c:v>42026</c:v>
                </c:pt>
                <c:pt idx="2141">
                  <c:v>42025</c:v>
                </c:pt>
                <c:pt idx="2142">
                  <c:v>42024</c:v>
                </c:pt>
                <c:pt idx="2143">
                  <c:v>42023</c:v>
                </c:pt>
                <c:pt idx="2144">
                  <c:v>42022</c:v>
                </c:pt>
                <c:pt idx="2145">
                  <c:v>42021</c:v>
                </c:pt>
                <c:pt idx="2146">
                  <c:v>42020</c:v>
                </c:pt>
                <c:pt idx="2147">
                  <c:v>42019</c:v>
                </c:pt>
                <c:pt idx="2148">
                  <c:v>42018</c:v>
                </c:pt>
                <c:pt idx="2149">
                  <c:v>42017</c:v>
                </c:pt>
                <c:pt idx="2150">
                  <c:v>42016</c:v>
                </c:pt>
                <c:pt idx="2151">
                  <c:v>42015</c:v>
                </c:pt>
                <c:pt idx="2152">
                  <c:v>42014</c:v>
                </c:pt>
                <c:pt idx="2153">
                  <c:v>42013</c:v>
                </c:pt>
                <c:pt idx="2154">
                  <c:v>42012</c:v>
                </c:pt>
                <c:pt idx="2155">
                  <c:v>42011</c:v>
                </c:pt>
                <c:pt idx="2156">
                  <c:v>42010</c:v>
                </c:pt>
                <c:pt idx="2157">
                  <c:v>42009</c:v>
                </c:pt>
                <c:pt idx="2158">
                  <c:v>42008</c:v>
                </c:pt>
                <c:pt idx="2159">
                  <c:v>42007</c:v>
                </c:pt>
                <c:pt idx="2160">
                  <c:v>42006</c:v>
                </c:pt>
                <c:pt idx="2161">
                  <c:v>42005</c:v>
                </c:pt>
                <c:pt idx="2162">
                  <c:v>42004</c:v>
                </c:pt>
                <c:pt idx="2163">
                  <c:v>42003</c:v>
                </c:pt>
                <c:pt idx="2164">
                  <c:v>42002</c:v>
                </c:pt>
                <c:pt idx="2165">
                  <c:v>42001</c:v>
                </c:pt>
                <c:pt idx="2166">
                  <c:v>42000</c:v>
                </c:pt>
                <c:pt idx="2167">
                  <c:v>41999</c:v>
                </c:pt>
                <c:pt idx="2168">
                  <c:v>41998</c:v>
                </c:pt>
                <c:pt idx="2169">
                  <c:v>41997</c:v>
                </c:pt>
                <c:pt idx="2170">
                  <c:v>41996</c:v>
                </c:pt>
                <c:pt idx="2171">
                  <c:v>41995</c:v>
                </c:pt>
                <c:pt idx="2172">
                  <c:v>41994</c:v>
                </c:pt>
                <c:pt idx="2173">
                  <c:v>41993</c:v>
                </c:pt>
                <c:pt idx="2174">
                  <c:v>41992</c:v>
                </c:pt>
                <c:pt idx="2175">
                  <c:v>41991</c:v>
                </c:pt>
                <c:pt idx="2176">
                  <c:v>41990</c:v>
                </c:pt>
                <c:pt idx="2177">
                  <c:v>41989</c:v>
                </c:pt>
                <c:pt idx="2178">
                  <c:v>41988</c:v>
                </c:pt>
                <c:pt idx="2179">
                  <c:v>41987</c:v>
                </c:pt>
                <c:pt idx="2180">
                  <c:v>41986</c:v>
                </c:pt>
                <c:pt idx="2181">
                  <c:v>41985</c:v>
                </c:pt>
                <c:pt idx="2182">
                  <c:v>41984</c:v>
                </c:pt>
                <c:pt idx="2183">
                  <c:v>41983</c:v>
                </c:pt>
                <c:pt idx="2184">
                  <c:v>41982</c:v>
                </c:pt>
                <c:pt idx="2185">
                  <c:v>41981</c:v>
                </c:pt>
                <c:pt idx="2186">
                  <c:v>41980</c:v>
                </c:pt>
                <c:pt idx="2187">
                  <c:v>41979</c:v>
                </c:pt>
                <c:pt idx="2188">
                  <c:v>41978</c:v>
                </c:pt>
                <c:pt idx="2189">
                  <c:v>41977</c:v>
                </c:pt>
                <c:pt idx="2190">
                  <c:v>41976</c:v>
                </c:pt>
                <c:pt idx="2191">
                  <c:v>41975</c:v>
                </c:pt>
                <c:pt idx="2192">
                  <c:v>41974</c:v>
                </c:pt>
                <c:pt idx="2193">
                  <c:v>41973</c:v>
                </c:pt>
                <c:pt idx="2194">
                  <c:v>41972</c:v>
                </c:pt>
                <c:pt idx="2195">
                  <c:v>41971</c:v>
                </c:pt>
                <c:pt idx="2196">
                  <c:v>41970</c:v>
                </c:pt>
                <c:pt idx="2197">
                  <c:v>41969</c:v>
                </c:pt>
                <c:pt idx="2198">
                  <c:v>41968</c:v>
                </c:pt>
                <c:pt idx="2199">
                  <c:v>41967</c:v>
                </c:pt>
                <c:pt idx="2200">
                  <c:v>41966</c:v>
                </c:pt>
                <c:pt idx="2201">
                  <c:v>41965</c:v>
                </c:pt>
                <c:pt idx="2202">
                  <c:v>41964</c:v>
                </c:pt>
                <c:pt idx="2203">
                  <c:v>41963</c:v>
                </c:pt>
                <c:pt idx="2204">
                  <c:v>41962</c:v>
                </c:pt>
                <c:pt idx="2205">
                  <c:v>41961</c:v>
                </c:pt>
                <c:pt idx="2206">
                  <c:v>41960</c:v>
                </c:pt>
                <c:pt idx="2207">
                  <c:v>41959</c:v>
                </c:pt>
                <c:pt idx="2208">
                  <c:v>41958</c:v>
                </c:pt>
                <c:pt idx="2209">
                  <c:v>41957</c:v>
                </c:pt>
                <c:pt idx="2210">
                  <c:v>41956</c:v>
                </c:pt>
                <c:pt idx="2211">
                  <c:v>41955</c:v>
                </c:pt>
                <c:pt idx="2212">
                  <c:v>41954</c:v>
                </c:pt>
                <c:pt idx="2213">
                  <c:v>41953</c:v>
                </c:pt>
                <c:pt idx="2214">
                  <c:v>41952</c:v>
                </c:pt>
                <c:pt idx="2215">
                  <c:v>41951</c:v>
                </c:pt>
                <c:pt idx="2216">
                  <c:v>41950</c:v>
                </c:pt>
                <c:pt idx="2217">
                  <c:v>41949</c:v>
                </c:pt>
                <c:pt idx="2218">
                  <c:v>41948</c:v>
                </c:pt>
                <c:pt idx="2219">
                  <c:v>41947</c:v>
                </c:pt>
                <c:pt idx="2220">
                  <c:v>41946</c:v>
                </c:pt>
                <c:pt idx="2221">
                  <c:v>41945</c:v>
                </c:pt>
                <c:pt idx="2222">
                  <c:v>41944</c:v>
                </c:pt>
                <c:pt idx="2223">
                  <c:v>41943</c:v>
                </c:pt>
                <c:pt idx="2224">
                  <c:v>41942</c:v>
                </c:pt>
                <c:pt idx="2225">
                  <c:v>41941</c:v>
                </c:pt>
                <c:pt idx="2226">
                  <c:v>41940</c:v>
                </c:pt>
                <c:pt idx="2227">
                  <c:v>41939</c:v>
                </c:pt>
                <c:pt idx="2228">
                  <c:v>41938</c:v>
                </c:pt>
                <c:pt idx="2229">
                  <c:v>41937</c:v>
                </c:pt>
                <c:pt idx="2230">
                  <c:v>41936</c:v>
                </c:pt>
                <c:pt idx="2231">
                  <c:v>41935</c:v>
                </c:pt>
                <c:pt idx="2232">
                  <c:v>41934</c:v>
                </c:pt>
                <c:pt idx="2233">
                  <c:v>41933</c:v>
                </c:pt>
                <c:pt idx="2234">
                  <c:v>41932</c:v>
                </c:pt>
                <c:pt idx="2235">
                  <c:v>41931</c:v>
                </c:pt>
                <c:pt idx="2236">
                  <c:v>41930</c:v>
                </c:pt>
                <c:pt idx="2237">
                  <c:v>41929</c:v>
                </c:pt>
                <c:pt idx="2238">
                  <c:v>41928</c:v>
                </c:pt>
                <c:pt idx="2239">
                  <c:v>41927</c:v>
                </c:pt>
                <c:pt idx="2240">
                  <c:v>41926</c:v>
                </c:pt>
                <c:pt idx="2241">
                  <c:v>41925</c:v>
                </c:pt>
                <c:pt idx="2242">
                  <c:v>41924</c:v>
                </c:pt>
                <c:pt idx="2243">
                  <c:v>41923</c:v>
                </c:pt>
                <c:pt idx="2244">
                  <c:v>41922</c:v>
                </c:pt>
                <c:pt idx="2245">
                  <c:v>41921</c:v>
                </c:pt>
                <c:pt idx="2246">
                  <c:v>41920</c:v>
                </c:pt>
                <c:pt idx="2247">
                  <c:v>41919</c:v>
                </c:pt>
                <c:pt idx="2248">
                  <c:v>41918</c:v>
                </c:pt>
                <c:pt idx="2249">
                  <c:v>41917</c:v>
                </c:pt>
                <c:pt idx="2250">
                  <c:v>41916</c:v>
                </c:pt>
                <c:pt idx="2251">
                  <c:v>41915</c:v>
                </c:pt>
                <c:pt idx="2252">
                  <c:v>41914</c:v>
                </c:pt>
                <c:pt idx="2253">
                  <c:v>41913</c:v>
                </c:pt>
                <c:pt idx="2254">
                  <c:v>41912</c:v>
                </c:pt>
                <c:pt idx="2255">
                  <c:v>41911</c:v>
                </c:pt>
                <c:pt idx="2256">
                  <c:v>41910</c:v>
                </c:pt>
                <c:pt idx="2257">
                  <c:v>41909</c:v>
                </c:pt>
                <c:pt idx="2258">
                  <c:v>41908</c:v>
                </c:pt>
                <c:pt idx="2259">
                  <c:v>41907</c:v>
                </c:pt>
                <c:pt idx="2260">
                  <c:v>41906</c:v>
                </c:pt>
                <c:pt idx="2261">
                  <c:v>41905</c:v>
                </c:pt>
                <c:pt idx="2262">
                  <c:v>41904</c:v>
                </c:pt>
                <c:pt idx="2263">
                  <c:v>41903</c:v>
                </c:pt>
                <c:pt idx="2264">
                  <c:v>41902</c:v>
                </c:pt>
                <c:pt idx="2265">
                  <c:v>41901</c:v>
                </c:pt>
                <c:pt idx="2266">
                  <c:v>41900</c:v>
                </c:pt>
                <c:pt idx="2267">
                  <c:v>41899</c:v>
                </c:pt>
                <c:pt idx="2268">
                  <c:v>41898</c:v>
                </c:pt>
                <c:pt idx="2269">
                  <c:v>41897</c:v>
                </c:pt>
                <c:pt idx="2270">
                  <c:v>41896</c:v>
                </c:pt>
                <c:pt idx="2271">
                  <c:v>41895</c:v>
                </c:pt>
                <c:pt idx="2272">
                  <c:v>41894</c:v>
                </c:pt>
                <c:pt idx="2273">
                  <c:v>41893</c:v>
                </c:pt>
                <c:pt idx="2274">
                  <c:v>41892</c:v>
                </c:pt>
                <c:pt idx="2275">
                  <c:v>41891</c:v>
                </c:pt>
                <c:pt idx="2276">
                  <c:v>41890</c:v>
                </c:pt>
                <c:pt idx="2277">
                  <c:v>41889</c:v>
                </c:pt>
                <c:pt idx="2278">
                  <c:v>41888</c:v>
                </c:pt>
                <c:pt idx="2279">
                  <c:v>41887</c:v>
                </c:pt>
                <c:pt idx="2280">
                  <c:v>41886</c:v>
                </c:pt>
                <c:pt idx="2281">
                  <c:v>41885</c:v>
                </c:pt>
                <c:pt idx="2282">
                  <c:v>41884</c:v>
                </c:pt>
                <c:pt idx="2283">
                  <c:v>41883</c:v>
                </c:pt>
                <c:pt idx="2284">
                  <c:v>41882</c:v>
                </c:pt>
                <c:pt idx="2285">
                  <c:v>41881</c:v>
                </c:pt>
                <c:pt idx="2286">
                  <c:v>41880</c:v>
                </c:pt>
                <c:pt idx="2287">
                  <c:v>41879</c:v>
                </c:pt>
                <c:pt idx="2288">
                  <c:v>41878</c:v>
                </c:pt>
                <c:pt idx="2289">
                  <c:v>41877</c:v>
                </c:pt>
                <c:pt idx="2290">
                  <c:v>41876</c:v>
                </c:pt>
                <c:pt idx="2291">
                  <c:v>41875</c:v>
                </c:pt>
                <c:pt idx="2292">
                  <c:v>41874</c:v>
                </c:pt>
                <c:pt idx="2293">
                  <c:v>41873</c:v>
                </c:pt>
                <c:pt idx="2294">
                  <c:v>41872</c:v>
                </c:pt>
                <c:pt idx="2295">
                  <c:v>41871</c:v>
                </c:pt>
                <c:pt idx="2296">
                  <c:v>41870</c:v>
                </c:pt>
                <c:pt idx="2297">
                  <c:v>41869</c:v>
                </c:pt>
                <c:pt idx="2298">
                  <c:v>41868</c:v>
                </c:pt>
                <c:pt idx="2299">
                  <c:v>41867</c:v>
                </c:pt>
                <c:pt idx="2300">
                  <c:v>41866</c:v>
                </c:pt>
                <c:pt idx="2301">
                  <c:v>41865</c:v>
                </c:pt>
                <c:pt idx="2302">
                  <c:v>41864</c:v>
                </c:pt>
                <c:pt idx="2303">
                  <c:v>41863</c:v>
                </c:pt>
                <c:pt idx="2304">
                  <c:v>41862</c:v>
                </c:pt>
                <c:pt idx="2305">
                  <c:v>41861</c:v>
                </c:pt>
                <c:pt idx="2306">
                  <c:v>41860</c:v>
                </c:pt>
                <c:pt idx="2307">
                  <c:v>41859</c:v>
                </c:pt>
                <c:pt idx="2308">
                  <c:v>41858</c:v>
                </c:pt>
                <c:pt idx="2309">
                  <c:v>41857</c:v>
                </c:pt>
                <c:pt idx="2310">
                  <c:v>41856</c:v>
                </c:pt>
                <c:pt idx="2311">
                  <c:v>41855</c:v>
                </c:pt>
                <c:pt idx="2312">
                  <c:v>41854</c:v>
                </c:pt>
                <c:pt idx="2313">
                  <c:v>41853</c:v>
                </c:pt>
                <c:pt idx="2314">
                  <c:v>41852</c:v>
                </c:pt>
                <c:pt idx="2315">
                  <c:v>41851</c:v>
                </c:pt>
                <c:pt idx="2316">
                  <c:v>41850</c:v>
                </c:pt>
                <c:pt idx="2317">
                  <c:v>41849</c:v>
                </c:pt>
                <c:pt idx="2318">
                  <c:v>41848</c:v>
                </c:pt>
                <c:pt idx="2319">
                  <c:v>41847</c:v>
                </c:pt>
                <c:pt idx="2320">
                  <c:v>41846</c:v>
                </c:pt>
                <c:pt idx="2321">
                  <c:v>41845</c:v>
                </c:pt>
                <c:pt idx="2322">
                  <c:v>41844</c:v>
                </c:pt>
                <c:pt idx="2323">
                  <c:v>41843</c:v>
                </c:pt>
                <c:pt idx="2324">
                  <c:v>41842</c:v>
                </c:pt>
                <c:pt idx="2325">
                  <c:v>41841</c:v>
                </c:pt>
                <c:pt idx="2326">
                  <c:v>41840</c:v>
                </c:pt>
                <c:pt idx="2327">
                  <c:v>41839</c:v>
                </c:pt>
                <c:pt idx="2328">
                  <c:v>41838</c:v>
                </c:pt>
                <c:pt idx="2329">
                  <c:v>41837</c:v>
                </c:pt>
                <c:pt idx="2330">
                  <c:v>41836</c:v>
                </c:pt>
                <c:pt idx="2331">
                  <c:v>41835</c:v>
                </c:pt>
                <c:pt idx="2332">
                  <c:v>41834</c:v>
                </c:pt>
                <c:pt idx="2333">
                  <c:v>41833</c:v>
                </c:pt>
                <c:pt idx="2334">
                  <c:v>41832</c:v>
                </c:pt>
                <c:pt idx="2335">
                  <c:v>41831</c:v>
                </c:pt>
                <c:pt idx="2336">
                  <c:v>41830</c:v>
                </c:pt>
                <c:pt idx="2337">
                  <c:v>41829</c:v>
                </c:pt>
                <c:pt idx="2338">
                  <c:v>41828</c:v>
                </c:pt>
                <c:pt idx="2339">
                  <c:v>41827</c:v>
                </c:pt>
                <c:pt idx="2340">
                  <c:v>41826</c:v>
                </c:pt>
                <c:pt idx="2341">
                  <c:v>41825</c:v>
                </c:pt>
                <c:pt idx="2342">
                  <c:v>41824</c:v>
                </c:pt>
                <c:pt idx="2343">
                  <c:v>41823</c:v>
                </c:pt>
                <c:pt idx="2344">
                  <c:v>41822</c:v>
                </c:pt>
                <c:pt idx="2345">
                  <c:v>41821</c:v>
                </c:pt>
                <c:pt idx="2346">
                  <c:v>41820</c:v>
                </c:pt>
                <c:pt idx="2347">
                  <c:v>41819</c:v>
                </c:pt>
                <c:pt idx="2348">
                  <c:v>41818</c:v>
                </c:pt>
                <c:pt idx="2349">
                  <c:v>41817</c:v>
                </c:pt>
                <c:pt idx="2350">
                  <c:v>41816</c:v>
                </c:pt>
                <c:pt idx="2351">
                  <c:v>41815</c:v>
                </c:pt>
                <c:pt idx="2352">
                  <c:v>41814</c:v>
                </c:pt>
                <c:pt idx="2353">
                  <c:v>41813</c:v>
                </c:pt>
                <c:pt idx="2354">
                  <c:v>41812</c:v>
                </c:pt>
                <c:pt idx="2355">
                  <c:v>41811</c:v>
                </c:pt>
                <c:pt idx="2356">
                  <c:v>41810</c:v>
                </c:pt>
                <c:pt idx="2357">
                  <c:v>41809</c:v>
                </c:pt>
                <c:pt idx="2358">
                  <c:v>41808</c:v>
                </c:pt>
                <c:pt idx="2359">
                  <c:v>41807</c:v>
                </c:pt>
                <c:pt idx="2360">
                  <c:v>41806</c:v>
                </c:pt>
                <c:pt idx="2361">
                  <c:v>41805</c:v>
                </c:pt>
                <c:pt idx="2362">
                  <c:v>41804</c:v>
                </c:pt>
                <c:pt idx="2363">
                  <c:v>41803</c:v>
                </c:pt>
                <c:pt idx="2364">
                  <c:v>41802</c:v>
                </c:pt>
                <c:pt idx="2365">
                  <c:v>41801</c:v>
                </c:pt>
                <c:pt idx="2366">
                  <c:v>41800</c:v>
                </c:pt>
                <c:pt idx="2367">
                  <c:v>41799</c:v>
                </c:pt>
                <c:pt idx="2368">
                  <c:v>41798</c:v>
                </c:pt>
                <c:pt idx="2369">
                  <c:v>41797</c:v>
                </c:pt>
                <c:pt idx="2370">
                  <c:v>41796</c:v>
                </c:pt>
                <c:pt idx="2371">
                  <c:v>41795</c:v>
                </c:pt>
                <c:pt idx="2372">
                  <c:v>41794</c:v>
                </c:pt>
                <c:pt idx="2373">
                  <c:v>41793</c:v>
                </c:pt>
                <c:pt idx="2374">
                  <c:v>41792</c:v>
                </c:pt>
                <c:pt idx="2375">
                  <c:v>41791</c:v>
                </c:pt>
                <c:pt idx="2376">
                  <c:v>41790</c:v>
                </c:pt>
                <c:pt idx="2377">
                  <c:v>41789</c:v>
                </c:pt>
                <c:pt idx="2378">
                  <c:v>41788</c:v>
                </c:pt>
                <c:pt idx="2379">
                  <c:v>41787</c:v>
                </c:pt>
                <c:pt idx="2380">
                  <c:v>41786</c:v>
                </c:pt>
                <c:pt idx="2381">
                  <c:v>41785</c:v>
                </c:pt>
                <c:pt idx="2382">
                  <c:v>41784</c:v>
                </c:pt>
                <c:pt idx="2383">
                  <c:v>41783</c:v>
                </c:pt>
                <c:pt idx="2384">
                  <c:v>41782</c:v>
                </c:pt>
                <c:pt idx="2385">
                  <c:v>41781</c:v>
                </c:pt>
                <c:pt idx="2386">
                  <c:v>41780</c:v>
                </c:pt>
                <c:pt idx="2387">
                  <c:v>41779</c:v>
                </c:pt>
                <c:pt idx="2388">
                  <c:v>41778</c:v>
                </c:pt>
                <c:pt idx="2389">
                  <c:v>41777</c:v>
                </c:pt>
                <c:pt idx="2390">
                  <c:v>41776</c:v>
                </c:pt>
                <c:pt idx="2391">
                  <c:v>41775</c:v>
                </c:pt>
                <c:pt idx="2392">
                  <c:v>41774</c:v>
                </c:pt>
                <c:pt idx="2393">
                  <c:v>41773</c:v>
                </c:pt>
                <c:pt idx="2394">
                  <c:v>41772</c:v>
                </c:pt>
                <c:pt idx="2395">
                  <c:v>41771</c:v>
                </c:pt>
                <c:pt idx="2396">
                  <c:v>41770</c:v>
                </c:pt>
                <c:pt idx="2397">
                  <c:v>41769</c:v>
                </c:pt>
                <c:pt idx="2398">
                  <c:v>41768</c:v>
                </c:pt>
                <c:pt idx="2399">
                  <c:v>41767</c:v>
                </c:pt>
                <c:pt idx="2400">
                  <c:v>41766</c:v>
                </c:pt>
                <c:pt idx="2401">
                  <c:v>41765</c:v>
                </c:pt>
                <c:pt idx="2402">
                  <c:v>41764</c:v>
                </c:pt>
                <c:pt idx="2403">
                  <c:v>41763</c:v>
                </c:pt>
                <c:pt idx="2404">
                  <c:v>41762</c:v>
                </c:pt>
                <c:pt idx="2405">
                  <c:v>41761</c:v>
                </c:pt>
                <c:pt idx="2406">
                  <c:v>41760</c:v>
                </c:pt>
                <c:pt idx="2407">
                  <c:v>41759</c:v>
                </c:pt>
                <c:pt idx="2408">
                  <c:v>41758</c:v>
                </c:pt>
                <c:pt idx="2409">
                  <c:v>41757</c:v>
                </c:pt>
                <c:pt idx="2410">
                  <c:v>41756</c:v>
                </c:pt>
                <c:pt idx="2411">
                  <c:v>41755</c:v>
                </c:pt>
                <c:pt idx="2412">
                  <c:v>41754</c:v>
                </c:pt>
                <c:pt idx="2413">
                  <c:v>41753</c:v>
                </c:pt>
                <c:pt idx="2414">
                  <c:v>41752</c:v>
                </c:pt>
                <c:pt idx="2415">
                  <c:v>41751</c:v>
                </c:pt>
                <c:pt idx="2416">
                  <c:v>41750</c:v>
                </c:pt>
                <c:pt idx="2417">
                  <c:v>41749</c:v>
                </c:pt>
                <c:pt idx="2418">
                  <c:v>41748</c:v>
                </c:pt>
                <c:pt idx="2419">
                  <c:v>41747</c:v>
                </c:pt>
                <c:pt idx="2420">
                  <c:v>41746</c:v>
                </c:pt>
                <c:pt idx="2421">
                  <c:v>41745</c:v>
                </c:pt>
                <c:pt idx="2422">
                  <c:v>41744</c:v>
                </c:pt>
                <c:pt idx="2423">
                  <c:v>41743</c:v>
                </c:pt>
                <c:pt idx="2424">
                  <c:v>41742</c:v>
                </c:pt>
                <c:pt idx="2425">
                  <c:v>41741</c:v>
                </c:pt>
                <c:pt idx="2426">
                  <c:v>41740</c:v>
                </c:pt>
                <c:pt idx="2427">
                  <c:v>41739</c:v>
                </c:pt>
                <c:pt idx="2428">
                  <c:v>41738</c:v>
                </c:pt>
                <c:pt idx="2429">
                  <c:v>41737</c:v>
                </c:pt>
                <c:pt idx="2430">
                  <c:v>41736</c:v>
                </c:pt>
                <c:pt idx="2431">
                  <c:v>41735</c:v>
                </c:pt>
                <c:pt idx="2432">
                  <c:v>41734</c:v>
                </c:pt>
                <c:pt idx="2433">
                  <c:v>41733</c:v>
                </c:pt>
                <c:pt idx="2434">
                  <c:v>41732</c:v>
                </c:pt>
                <c:pt idx="2435">
                  <c:v>41731</c:v>
                </c:pt>
                <c:pt idx="2436">
                  <c:v>41730</c:v>
                </c:pt>
                <c:pt idx="2437">
                  <c:v>41729</c:v>
                </c:pt>
                <c:pt idx="2438">
                  <c:v>41728</c:v>
                </c:pt>
                <c:pt idx="2439">
                  <c:v>41727</c:v>
                </c:pt>
                <c:pt idx="2440">
                  <c:v>41726</c:v>
                </c:pt>
                <c:pt idx="2441">
                  <c:v>41725</c:v>
                </c:pt>
                <c:pt idx="2442">
                  <c:v>41724</c:v>
                </c:pt>
                <c:pt idx="2443">
                  <c:v>41723</c:v>
                </c:pt>
                <c:pt idx="2444">
                  <c:v>41722</c:v>
                </c:pt>
                <c:pt idx="2445">
                  <c:v>41721</c:v>
                </c:pt>
                <c:pt idx="2446">
                  <c:v>41720</c:v>
                </c:pt>
                <c:pt idx="2447">
                  <c:v>41719</c:v>
                </c:pt>
                <c:pt idx="2448">
                  <c:v>41718</c:v>
                </c:pt>
                <c:pt idx="2449">
                  <c:v>41717</c:v>
                </c:pt>
                <c:pt idx="2450">
                  <c:v>41716</c:v>
                </c:pt>
                <c:pt idx="2451">
                  <c:v>41715</c:v>
                </c:pt>
                <c:pt idx="2452">
                  <c:v>41714</c:v>
                </c:pt>
                <c:pt idx="2453">
                  <c:v>41713</c:v>
                </c:pt>
                <c:pt idx="2454">
                  <c:v>41712</c:v>
                </c:pt>
                <c:pt idx="2455">
                  <c:v>41711</c:v>
                </c:pt>
                <c:pt idx="2456">
                  <c:v>41710</c:v>
                </c:pt>
                <c:pt idx="2457">
                  <c:v>41709</c:v>
                </c:pt>
                <c:pt idx="2458">
                  <c:v>41708</c:v>
                </c:pt>
                <c:pt idx="2459">
                  <c:v>41707</c:v>
                </c:pt>
                <c:pt idx="2460">
                  <c:v>41706</c:v>
                </c:pt>
                <c:pt idx="2461">
                  <c:v>41705</c:v>
                </c:pt>
                <c:pt idx="2462">
                  <c:v>41704</c:v>
                </c:pt>
                <c:pt idx="2463">
                  <c:v>41703</c:v>
                </c:pt>
                <c:pt idx="2464">
                  <c:v>41702</c:v>
                </c:pt>
                <c:pt idx="2465">
                  <c:v>41701</c:v>
                </c:pt>
                <c:pt idx="2466">
                  <c:v>41700</c:v>
                </c:pt>
                <c:pt idx="2467">
                  <c:v>41699</c:v>
                </c:pt>
                <c:pt idx="2468">
                  <c:v>41698</c:v>
                </c:pt>
                <c:pt idx="2469">
                  <c:v>41697</c:v>
                </c:pt>
                <c:pt idx="2470">
                  <c:v>41696</c:v>
                </c:pt>
                <c:pt idx="2471">
                  <c:v>41695</c:v>
                </c:pt>
                <c:pt idx="2472">
                  <c:v>41694</c:v>
                </c:pt>
                <c:pt idx="2473">
                  <c:v>41693</c:v>
                </c:pt>
                <c:pt idx="2474">
                  <c:v>41692</c:v>
                </c:pt>
                <c:pt idx="2475">
                  <c:v>41691</c:v>
                </c:pt>
                <c:pt idx="2476">
                  <c:v>41690</c:v>
                </c:pt>
                <c:pt idx="2477">
                  <c:v>41689</c:v>
                </c:pt>
                <c:pt idx="2478">
                  <c:v>41688</c:v>
                </c:pt>
                <c:pt idx="2479">
                  <c:v>41687</c:v>
                </c:pt>
                <c:pt idx="2480">
                  <c:v>41686</c:v>
                </c:pt>
                <c:pt idx="2481">
                  <c:v>41685</c:v>
                </c:pt>
                <c:pt idx="2482">
                  <c:v>41684</c:v>
                </c:pt>
                <c:pt idx="2483">
                  <c:v>41683</c:v>
                </c:pt>
                <c:pt idx="2484">
                  <c:v>41682</c:v>
                </c:pt>
                <c:pt idx="2485">
                  <c:v>41681</c:v>
                </c:pt>
                <c:pt idx="2486">
                  <c:v>41680</c:v>
                </c:pt>
                <c:pt idx="2487">
                  <c:v>41679</c:v>
                </c:pt>
                <c:pt idx="2488">
                  <c:v>41678</c:v>
                </c:pt>
                <c:pt idx="2489">
                  <c:v>41677</c:v>
                </c:pt>
                <c:pt idx="2490">
                  <c:v>41676</c:v>
                </c:pt>
                <c:pt idx="2491">
                  <c:v>41675</c:v>
                </c:pt>
                <c:pt idx="2492">
                  <c:v>41674</c:v>
                </c:pt>
                <c:pt idx="2493">
                  <c:v>41673</c:v>
                </c:pt>
                <c:pt idx="2494">
                  <c:v>41672</c:v>
                </c:pt>
                <c:pt idx="2495">
                  <c:v>41671</c:v>
                </c:pt>
                <c:pt idx="2496">
                  <c:v>41670</c:v>
                </c:pt>
                <c:pt idx="2497">
                  <c:v>41669</c:v>
                </c:pt>
                <c:pt idx="2498">
                  <c:v>41668</c:v>
                </c:pt>
                <c:pt idx="2499">
                  <c:v>41667</c:v>
                </c:pt>
                <c:pt idx="2500">
                  <c:v>41666</c:v>
                </c:pt>
                <c:pt idx="2501">
                  <c:v>41665</c:v>
                </c:pt>
                <c:pt idx="2502">
                  <c:v>41664</c:v>
                </c:pt>
                <c:pt idx="2503">
                  <c:v>41663</c:v>
                </c:pt>
                <c:pt idx="2504">
                  <c:v>41662</c:v>
                </c:pt>
                <c:pt idx="2505">
                  <c:v>41661</c:v>
                </c:pt>
                <c:pt idx="2506">
                  <c:v>41660</c:v>
                </c:pt>
                <c:pt idx="2507">
                  <c:v>41659</c:v>
                </c:pt>
                <c:pt idx="2508">
                  <c:v>41658</c:v>
                </c:pt>
                <c:pt idx="2509">
                  <c:v>41657</c:v>
                </c:pt>
                <c:pt idx="2510">
                  <c:v>41656</c:v>
                </c:pt>
                <c:pt idx="2511">
                  <c:v>41655</c:v>
                </c:pt>
                <c:pt idx="2512">
                  <c:v>41654</c:v>
                </c:pt>
                <c:pt idx="2513">
                  <c:v>41653</c:v>
                </c:pt>
                <c:pt idx="2514">
                  <c:v>41652</c:v>
                </c:pt>
                <c:pt idx="2515">
                  <c:v>41651</c:v>
                </c:pt>
                <c:pt idx="2516">
                  <c:v>41650</c:v>
                </c:pt>
                <c:pt idx="2517">
                  <c:v>41649</c:v>
                </c:pt>
                <c:pt idx="2518">
                  <c:v>41648</c:v>
                </c:pt>
                <c:pt idx="2519">
                  <c:v>41647</c:v>
                </c:pt>
                <c:pt idx="2520">
                  <c:v>41646</c:v>
                </c:pt>
                <c:pt idx="2521">
                  <c:v>41645</c:v>
                </c:pt>
                <c:pt idx="2522">
                  <c:v>41644</c:v>
                </c:pt>
                <c:pt idx="2523">
                  <c:v>41643</c:v>
                </c:pt>
                <c:pt idx="2524">
                  <c:v>41642</c:v>
                </c:pt>
                <c:pt idx="2525">
                  <c:v>41641</c:v>
                </c:pt>
                <c:pt idx="2526">
                  <c:v>41640</c:v>
                </c:pt>
                <c:pt idx="2527">
                  <c:v>41639</c:v>
                </c:pt>
                <c:pt idx="2528">
                  <c:v>41638</c:v>
                </c:pt>
                <c:pt idx="2529">
                  <c:v>41637</c:v>
                </c:pt>
                <c:pt idx="2530">
                  <c:v>41636</c:v>
                </c:pt>
                <c:pt idx="2531">
                  <c:v>41635</c:v>
                </c:pt>
                <c:pt idx="2532">
                  <c:v>41634</c:v>
                </c:pt>
                <c:pt idx="2533">
                  <c:v>41633</c:v>
                </c:pt>
                <c:pt idx="2534">
                  <c:v>41632</c:v>
                </c:pt>
                <c:pt idx="2535">
                  <c:v>41631</c:v>
                </c:pt>
                <c:pt idx="2536">
                  <c:v>41630</c:v>
                </c:pt>
                <c:pt idx="2537">
                  <c:v>41629</c:v>
                </c:pt>
                <c:pt idx="2538">
                  <c:v>41628</c:v>
                </c:pt>
                <c:pt idx="2539">
                  <c:v>41627</c:v>
                </c:pt>
                <c:pt idx="2540">
                  <c:v>41626</c:v>
                </c:pt>
                <c:pt idx="2541">
                  <c:v>41625</c:v>
                </c:pt>
                <c:pt idx="2542">
                  <c:v>41624</c:v>
                </c:pt>
                <c:pt idx="2543">
                  <c:v>41623</c:v>
                </c:pt>
                <c:pt idx="2544">
                  <c:v>41622</c:v>
                </c:pt>
                <c:pt idx="2545">
                  <c:v>41621</c:v>
                </c:pt>
                <c:pt idx="2546">
                  <c:v>41620</c:v>
                </c:pt>
                <c:pt idx="2547">
                  <c:v>41619</c:v>
                </c:pt>
                <c:pt idx="2548">
                  <c:v>41618</c:v>
                </c:pt>
                <c:pt idx="2549">
                  <c:v>41617</c:v>
                </c:pt>
                <c:pt idx="2550">
                  <c:v>41616</c:v>
                </c:pt>
                <c:pt idx="2551">
                  <c:v>41615</c:v>
                </c:pt>
                <c:pt idx="2552">
                  <c:v>41614</c:v>
                </c:pt>
                <c:pt idx="2553">
                  <c:v>41613</c:v>
                </c:pt>
                <c:pt idx="2554">
                  <c:v>41612</c:v>
                </c:pt>
                <c:pt idx="2555">
                  <c:v>41611</c:v>
                </c:pt>
                <c:pt idx="2556">
                  <c:v>41610</c:v>
                </c:pt>
                <c:pt idx="2557">
                  <c:v>41609</c:v>
                </c:pt>
                <c:pt idx="2558">
                  <c:v>41608</c:v>
                </c:pt>
                <c:pt idx="2559">
                  <c:v>41607</c:v>
                </c:pt>
                <c:pt idx="2560">
                  <c:v>41606</c:v>
                </c:pt>
                <c:pt idx="2561">
                  <c:v>41605</c:v>
                </c:pt>
                <c:pt idx="2562">
                  <c:v>41604</c:v>
                </c:pt>
                <c:pt idx="2563">
                  <c:v>41603</c:v>
                </c:pt>
                <c:pt idx="2564">
                  <c:v>41602</c:v>
                </c:pt>
                <c:pt idx="2565">
                  <c:v>41601</c:v>
                </c:pt>
                <c:pt idx="2566">
                  <c:v>41600</c:v>
                </c:pt>
                <c:pt idx="2567">
                  <c:v>41599</c:v>
                </c:pt>
                <c:pt idx="2568">
                  <c:v>41598</c:v>
                </c:pt>
                <c:pt idx="2569">
                  <c:v>41597</c:v>
                </c:pt>
                <c:pt idx="2570">
                  <c:v>41596</c:v>
                </c:pt>
                <c:pt idx="2571">
                  <c:v>41595</c:v>
                </c:pt>
                <c:pt idx="2572">
                  <c:v>41594</c:v>
                </c:pt>
                <c:pt idx="2573">
                  <c:v>41593</c:v>
                </c:pt>
                <c:pt idx="2574">
                  <c:v>41592</c:v>
                </c:pt>
                <c:pt idx="2575">
                  <c:v>41591</c:v>
                </c:pt>
                <c:pt idx="2576">
                  <c:v>41590</c:v>
                </c:pt>
                <c:pt idx="2577">
                  <c:v>41589</c:v>
                </c:pt>
                <c:pt idx="2578">
                  <c:v>41588</c:v>
                </c:pt>
                <c:pt idx="2579">
                  <c:v>41587</c:v>
                </c:pt>
                <c:pt idx="2580">
                  <c:v>41586</c:v>
                </c:pt>
                <c:pt idx="2581">
                  <c:v>41585</c:v>
                </c:pt>
                <c:pt idx="2582">
                  <c:v>41584</c:v>
                </c:pt>
                <c:pt idx="2583">
                  <c:v>41583</c:v>
                </c:pt>
                <c:pt idx="2584">
                  <c:v>41582</c:v>
                </c:pt>
                <c:pt idx="2585">
                  <c:v>41581</c:v>
                </c:pt>
                <c:pt idx="2586">
                  <c:v>41580</c:v>
                </c:pt>
                <c:pt idx="2587">
                  <c:v>41579</c:v>
                </c:pt>
                <c:pt idx="2588">
                  <c:v>41578</c:v>
                </c:pt>
                <c:pt idx="2589">
                  <c:v>41577</c:v>
                </c:pt>
                <c:pt idx="2590">
                  <c:v>41576</c:v>
                </c:pt>
                <c:pt idx="2591">
                  <c:v>41575</c:v>
                </c:pt>
                <c:pt idx="2592">
                  <c:v>41574</c:v>
                </c:pt>
                <c:pt idx="2593">
                  <c:v>41573</c:v>
                </c:pt>
                <c:pt idx="2594">
                  <c:v>41572</c:v>
                </c:pt>
                <c:pt idx="2595">
                  <c:v>41571</c:v>
                </c:pt>
                <c:pt idx="2596">
                  <c:v>41570</c:v>
                </c:pt>
                <c:pt idx="2597">
                  <c:v>41569</c:v>
                </c:pt>
                <c:pt idx="2598">
                  <c:v>41568</c:v>
                </c:pt>
                <c:pt idx="2599">
                  <c:v>41567</c:v>
                </c:pt>
                <c:pt idx="2600">
                  <c:v>41566</c:v>
                </c:pt>
                <c:pt idx="2601">
                  <c:v>41565</c:v>
                </c:pt>
                <c:pt idx="2602">
                  <c:v>41564</c:v>
                </c:pt>
                <c:pt idx="2603">
                  <c:v>41563</c:v>
                </c:pt>
                <c:pt idx="2604">
                  <c:v>41562</c:v>
                </c:pt>
                <c:pt idx="2605">
                  <c:v>41561</c:v>
                </c:pt>
                <c:pt idx="2606">
                  <c:v>41560</c:v>
                </c:pt>
                <c:pt idx="2607">
                  <c:v>41559</c:v>
                </c:pt>
                <c:pt idx="2608">
                  <c:v>41558</c:v>
                </c:pt>
                <c:pt idx="2609">
                  <c:v>41557</c:v>
                </c:pt>
                <c:pt idx="2610">
                  <c:v>41556</c:v>
                </c:pt>
                <c:pt idx="2611">
                  <c:v>41555</c:v>
                </c:pt>
                <c:pt idx="2612">
                  <c:v>41554</c:v>
                </c:pt>
                <c:pt idx="2613">
                  <c:v>41553</c:v>
                </c:pt>
                <c:pt idx="2614">
                  <c:v>41552</c:v>
                </c:pt>
                <c:pt idx="2615">
                  <c:v>41551</c:v>
                </c:pt>
                <c:pt idx="2616">
                  <c:v>41550</c:v>
                </c:pt>
                <c:pt idx="2617">
                  <c:v>41549</c:v>
                </c:pt>
                <c:pt idx="2618">
                  <c:v>41548</c:v>
                </c:pt>
                <c:pt idx="2619">
                  <c:v>41547</c:v>
                </c:pt>
                <c:pt idx="2620">
                  <c:v>41546</c:v>
                </c:pt>
                <c:pt idx="2621">
                  <c:v>41545</c:v>
                </c:pt>
                <c:pt idx="2622">
                  <c:v>41544</c:v>
                </c:pt>
                <c:pt idx="2623">
                  <c:v>41543</c:v>
                </c:pt>
                <c:pt idx="2624">
                  <c:v>41542</c:v>
                </c:pt>
                <c:pt idx="2625">
                  <c:v>41541</c:v>
                </c:pt>
                <c:pt idx="2626">
                  <c:v>41540</c:v>
                </c:pt>
                <c:pt idx="2627">
                  <c:v>41539</c:v>
                </c:pt>
                <c:pt idx="2628">
                  <c:v>41538</c:v>
                </c:pt>
                <c:pt idx="2629">
                  <c:v>41537</c:v>
                </c:pt>
                <c:pt idx="2630">
                  <c:v>41536</c:v>
                </c:pt>
                <c:pt idx="2631">
                  <c:v>41535</c:v>
                </c:pt>
                <c:pt idx="2632">
                  <c:v>41534</c:v>
                </c:pt>
                <c:pt idx="2633">
                  <c:v>41533</c:v>
                </c:pt>
                <c:pt idx="2634">
                  <c:v>41532</c:v>
                </c:pt>
                <c:pt idx="2635">
                  <c:v>41531</c:v>
                </c:pt>
                <c:pt idx="2636">
                  <c:v>41530</c:v>
                </c:pt>
                <c:pt idx="2637">
                  <c:v>41529</c:v>
                </c:pt>
                <c:pt idx="2638">
                  <c:v>41528</c:v>
                </c:pt>
                <c:pt idx="2639">
                  <c:v>41527</c:v>
                </c:pt>
                <c:pt idx="2640">
                  <c:v>41526</c:v>
                </c:pt>
                <c:pt idx="2641">
                  <c:v>41525</c:v>
                </c:pt>
                <c:pt idx="2642">
                  <c:v>41524</c:v>
                </c:pt>
                <c:pt idx="2643">
                  <c:v>41523</c:v>
                </c:pt>
                <c:pt idx="2644">
                  <c:v>41522</c:v>
                </c:pt>
                <c:pt idx="2645">
                  <c:v>41521</c:v>
                </c:pt>
                <c:pt idx="2646">
                  <c:v>41520</c:v>
                </c:pt>
                <c:pt idx="2647">
                  <c:v>41519</c:v>
                </c:pt>
                <c:pt idx="2648">
                  <c:v>41518</c:v>
                </c:pt>
                <c:pt idx="2649">
                  <c:v>41517</c:v>
                </c:pt>
                <c:pt idx="2650">
                  <c:v>41516</c:v>
                </c:pt>
                <c:pt idx="2651">
                  <c:v>41515</c:v>
                </c:pt>
                <c:pt idx="2652">
                  <c:v>41514</c:v>
                </c:pt>
                <c:pt idx="2653">
                  <c:v>41513</c:v>
                </c:pt>
                <c:pt idx="2654">
                  <c:v>41512</c:v>
                </c:pt>
                <c:pt idx="2655">
                  <c:v>41511</c:v>
                </c:pt>
                <c:pt idx="2656">
                  <c:v>41510</c:v>
                </c:pt>
                <c:pt idx="2657">
                  <c:v>41509</c:v>
                </c:pt>
                <c:pt idx="2658">
                  <c:v>41508</c:v>
                </c:pt>
                <c:pt idx="2659">
                  <c:v>41507</c:v>
                </c:pt>
                <c:pt idx="2660">
                  <c:v>41506</c:v>
                </c:pt>
                <c:pt idx="2661">
                  <c:v>41505</c:v>
                </c:pt>
                <c:pt idx="2662">
                  <c:v>41504</c:v>
                </c:pt>
                <c:pt idx="2663">
                  <c:v>41503</c:v>
                </c:pt>
                <c:pt idx="2664">
                  <c:v>41502</c:v>
                </c:pt>
                <c:pt idx="2665">
                  <c:v>41501</c:v>
                </c:pt>
                <c:pt idx="2666">
                  <c:v>41500</c:v>
                </c:pt>
                <c:pt idx="2667">
                  <c:v>41499</c:v>
                </c:pt>
                <c:pt idx="2668">
                  <c:v>41498</c:v>
                </c:pt>
                <c:pt idx="2669">
                  <c:v>41497</c:v>
                </c:pt>
                <c:pt idx="2670">
                  <c:v>41496</c:v>
                </c:pt>
                <c:pt idx="2671">
                  <c:v>41495</c:v>
                </c:pt>
                <c:pt idx="2672">
                  <c:v>41494</c:v>
                </c:pt>
                <c:pt idx="2673">
                  <c:v>41493</c:v>
                </c:pt>
                <c:pt idx="2674">
                  <c:v>41492</c:v>
                </c:pt>
                <c:pt idx="2675">
                  <c:v>41491</c:v>
                </c:pt>
                <c:pt idx="2676">
                  <c:v>41490</c:v>
                </c:pt>
                <c:pt idx="2677">
                  <c:v>41489</c:v>
                </c:pt>
                <c:pt idx="2678">
                  <c:v>41488</c:v>
                </c:pt>
                <c:pt idx="2679">
                  <c:v>41487</c:v>
                </c:pt>
                <c:pt idx="2680">
                  <c:v>41486</c:v>
                </c:pt>
                <c:pt idx="2681">
                  <c:v>41485</c:v>
                </c:pt>
                <c:pt idx="2682">
                  <c:v>41484</c:v>
                </c:pt>
                <c:pt idx="2683">
                  <c:v>41483</c:v>
                </c:pt>
                <c:pt idx="2684">
                  <c:v>41482</c:v>
                </c:pt>
                <c:pt idx="2685">
                  <c:v>41481</c:v>
                </c:pt>
                <c:pt idx="2686">
                  <c:v>41480</c:v>
                </c:pt>
                <c:pt idx="2687">
                  <c:v>41479</c:v>
                </c:pt>
                <c:pt idx="2688">
                  <c:v>41478</c:v>
                </c:pt>
                <c:pt idx="2689">
                  <c:v>41477</c:v>
                </c:pt>
                <c:pt idx="2690">
                  <c:v>41476</c:v>
                </c:pt>
                <c:pt idx="2691">
                  <c:v>41475</c:v>
                </c:pt>
                <c:pt idx="2692">
                  <c:v>41474</c:v>
                </c:pt>
                <c:pt idx="2693">
                  <c:v>41473</c:v>
                </c:pt>
                <c:pt idx="2694">
                  <c:v>41472</c:v>
                </c:pt>
                <c:pt idx="2695">
                  <c:v>41471</c:v>
                </c:pt>
                <c:pt idx="2696">
                  <c:v>41470</c:v>
                </c:pt>
                <c:pt idx="2697">
                  <c:v>41469</c:v>
                </c:pt>
                <c:pt idx="2698">
                  <c:v>41468</c:v>
                </c:pt>
                <c:pt idx="2699">
                  <c:v>41467</c:v>
                </c:pt>
                <c:pt idx="2700">
                  <c:v>41466</c:v>
                </c:pt>
                <c:pt idx="2701">
                  <c:v>41465</c:v>
                </c:pt>
                <c:pt idx="2702">
                  <c:v>41464</c:v>
                </c:pt>
                <c:pt idx="2703">
                  <c:v>41463</c:v>
                </c:pt>
                <c:pt idx="2704">
                  <c:v>41462</c:v>
                </c:pt>
                <c:pt idx="2705">
                  <c:v>41461</c:v>
                </c:pt>
                <c:pt idx="2706">
                  <c:v>41460</c:v>
                </c:pt>
                <c:pt idx="2707">
                  <c:v>41459</c:v>
                </c:pt>
                <c:pt idx="2708">
                  <c:v>41458</c:v>
                </c:pt>
                <c:pt idx="2709">
                  <c:v>41457</c:v>
                </c:pt>
                <c:pt idx="2710">
                  <c:v>41456</c:v>
                </c:pt>
                <c:pt idx="2711">
                  <c:v>41455</c:v>
                </c:pt>
                <c:pt idx="2712">
                  <c:v>41454</c:v>
                </c:pt>
                <c:pt idx="2713">
                  <c:v>41453</c:v>
                </c:pt>
                <c:pt idx="2714">
                  <c:v>41452</c:v>
                </c:pt>
                <c:pt idx="2715">
                  <c:v>41451</c:v>
                </c:pt>
                <c:pt idx="2716">
                  <c:v>41450</c:v>
                </c:pt>
                <c:pt idx="2717">
                  <c:v>41449</c:v>
                </c:pt>
                <c:pt idx="2718">
                  <c:v>41448</c:v>
                </c:pt>
                <c:pt idx="2719">
                  <c:v>41447</c:v>
                </c:pt>
                <c:pt idx="2720">
                  <c:v>41446</c:v>
                </c:pt>
                <c:pt idx="2721">
                  <c:v>41445</c:v>
                </c:pt>
                <c:pt idx="2722">
                  <c:v>41444</c:v>
                </c:pt>
                <c:pt idx="2723">
                  <c:v>41443</c:v>
                </c:pt>
                <c:pt idx="2724">
                  <c:v>41442</c:v>
                </c:pt>
                <c:pt idx="2725">
                  <c:v>41441</c:v>
                </c:pt>
                <c:pt idx="2726">
                  <c:v>41440</c:v>
                </c:pt>
                <c:pt idx="2727">
                  <c:v>41439</c:v>
                </c:pt>
                <c:pt idx="2728">
                  <c:v>41438</c:v>
                </c:pt>
                <c:pt idx="2729">
                  <c:v>41437</c:v>
                </c:pt>
                <c:pt idx="2730">
                  <c:v>41436</c:v>
                </c:pt>
                <c:pt idx="2731">
                  <c:v>41435</c:v>
                </c:pt>
                <c:pt idx="2732">
                  <c:v>41434</c:v>
                </c:pt>
                <c:pt idx="2733">
                  <c:v>41433</c:v>
                </c:pt>
                <c:pt idx="2734">
                  <c:v>41432</c:v>
                </c:pt>
                <c:pt idx="2735">
                  <c:v>41431</c:v>
                </c:pt>
                <c:pt idx="2736">
                  <c:v>41430</c:v>
                </c:pt>
                <c:pt idx="2737">
                  <c:v>41429</c:v>
                </c:pt>
                <c:pt idx="2738">
                  <c:v>41428</c:v>
                </c:pt>
                <c:pt idx="2739">
                  <c:v>41427</c:v>
                </c:pt>
                <c:pt idx="2740">
                  <c:v>41426</c:v>
                </c:pt>
                <c:pt idx="2741">
                  <c:v>41425</c:v>
                </c:pt>
                <c:pt idx="2742">
                  <c:v>41424</c:v>
                </c:pt>
                <c:pt idx="2743">
                  <c:v>41423</c:v>
                </c:pt>
                <c:pt idx="2744">
                  <c:v>41422</c:v>
                </c:pt>
                <c:pt idx="2745">
                  <c:v>41421</c:v>
                </c:pt>
                <c:pt idx="2746">
                  <c:v>41420</c:v>
                </c:pt>
                <c:pt idx="2747">
                  <c:v>41419</c:v>
                </c:pt>
                <c:pt idx="2748">
                  <c:v>41418</c:v>
                </c:pt>
                <c:pt idx="2749">
                  <c:v>41417</c:v>
                </c:pt>
                <c:pt idx="2750">
                  <c:v>41416</c:v>
                </c:pt>
                <c:pt idx="2751">
                  <c:v>41415</c:v>
                </c:pt>
                <c:pt idx="2752">
                  <c:v>41414</c:v>
                </c:pt>
                <c:pt idx="2753">
                  <c:v>41413</c:v>
                </c:pt>
                <c:pt idx="2754">
                  <c:v>41412</c:v>
                </c:pt>
                <c:pt idx="2755">
                  <c:v>41411</c:v>
                </c:pt>
                <c:pt idx="2756">
                  <c:v>41410</c:v>
                </c:pt>
                <c:pt idx="2757">
                  <c:v>41409</c:v>
                </c:pt>
                <c:pt idx="2758">
                  <c:v>41408</c:v>
                </c:pt>
                <c:pt idx="2759">
                  <c:v>41407</c:v>
                </c:pt>
                <c:pt idx="2760">
                  <c:v>41406</c:v>
                </c:pt>
                <c:pt idx="2761">
                  <c:v>41405</c:v>
                </c:pt>
                <c:pt idx="2762">
                  <c:v>41404</c:v>
                </c:pt>
                <c:pt idx="2763">
                  <c:v>41403</c:v>
                </c:pt>
                <c:pt idx="2764">
                  <c:v>41402</c:v>
                </c:pt>
                <c:pt idx="2765">
                  <c:v>41401</c:v>
                </c:pt>
                <c:pt idx="2766">
                  <c:v>41400</c:v>
                </c:pt>
                <c:pt idx="2767">
                  <c:v>41399</c:v>
                </c:pt>
                <c:pt idx="2768">
                  <c:v>41398</c:v>
                </c:pt>
                <c:pt idx="2769">
                  <c:v>41397</c:v>
                </c:pt>
                <c:pt idx="2770">
                  <c:v>41396</c:v>
                </c:pt>
                <c:pt idx="2771">
                  <c:v>41395</c:v>
                </c:pt>
                <c:pt idx="2772">
                  <c:v>41394</c:v>
                </c:pt>
                <c:pt idx="2773">
                  <c:v>41393</c:v>
                </c:pt>
                <c:pt idx="2774">
                  <c:v>41392</c:v>
                </c:pt>
                <c:pt idx="2775">
                  <c:v>41391</c:v>
                </c:pt>
                <c:pt idx="2776">
                  <c:v>41390</c:v>
                </c:pt>
                <c:pt idx="2777">
                  <c:v>41389</c:v>
                </c:pt>
                <c:pt idx="2778">
                  <c:v>41388</c:v>
                </c:pt>
                <c:pt idx="2779">
                  <c:v>41387</c:v>
                </c:pt>
                <c:pt idx="2780">
                  <c:v>41386</c:v>
                </c:pt>
                <c:pt idx="2781">
                  <c:v>41385</c:v>
                </c:pt>
                <c:pt idx="2782">
                  <c:v>41384</c:v>
                </c:pt>
                <c:pt idx="2783">
                  <c:v>41383</c:v>
                </c:pt>
                <c:pt idx="2784">
                  <c:v>41382</c:v>
                </c:pt>
                <c:pt idx="2785">
                  <c:v>41381</c:v>
                </c:pt>
                <c:pt idx="2786">
                  <c:v>41380</c:v>
                </c:pt>
                <c:pt idx="2787">
                  <c:v>41379</c:v>
                </c:pt>
                <c:pt idx="2788">
                  <c:v>41378</c:v>
                </c:pt>
                <c:pt idx="2789">
                  <c:v>41377</c:v>
                </c:pt>
                <c:pt idx="2790">
                  <c:v>41376</c:v>
                </c:pt>
                <c:pt idx="2791">
                  <c:v>41375</c:v>
                </c:pt>
                <c:pt idx="2792">
                  <c:v>41374</c:v>
                </c:pt>
                <c:pt idx="2793">
                  <c:v>41373</c:v>
                </c:pt>
                <c:pt idx="2794">
                  <c:v>41372</c:v>
                </c:pt>
                <c:pt idx="2795">
                  <c:v>41371</c:v>
                </c:pt>
                <c:pt idx="2796">
                  <c:v>41370</c:v>
                </c:pt>
                <c:pt idx="2797">
                  <c:v>41369</c:v>
                </c:pt>
                <c:pt idx="2798">
                  <c:v>41368</c:v>
                </c:pt>
                <c:pt idx="2799">
                  <c:v>41367</c:v>
                </c:pt>
                <c:pt idx="2800">
                  <c:v>41366</c:v>
                </c:pt>
                <c:pt idx="2801">
                  <c:v>41365</c:v>
                </c:pt>
                <c:pt idx="2802">
                  <c:v>41364</c:v>
                </c:pt>
                <c:pt idx="2803">
                  <c:v>41363</c:v>
                </c:pt>
                <c:pt idx="2804">
                  <c:v>41362</c:v>
                </c:pt>
                <c:pt idx="2805">
                  <c:v>41361</c:v>
                </c:pt>
                <c:pt idx="2806">
                  <c:v>41360</c:v>
                </c:pt>
                <c:pt idx="2807">
                  <c:v>41359</c:v>
                </c:pt>
                <c:pt idx="2808">
                  <c:v>41358</c:v>
                </c:pt>
                <c:pt idx="2809">
                  <c:v>41357</c:v>
                </c:pt>
                <c:pt idx="2810">
                  <c:v>41356</c:v>
                </c:pt>
                <c:pt idx="2811">
                  <c:v>41355</c:v>
                </c:pt>
                <c:pt idx="2812">
                  <c:v>41354</c:v>
                </c:pt>
                <c:pt idx="2813">
                  <c:v>41353</c:v>
                </c:pt>
                <c:pt idx="2814">
                  <c:v>41352</c:v>
                </c:pt>
                <c:pt idx="2815">
                  <c:v>41351</c:v>
                </c:pt>
                <c:pt idx="2816">
                  <c:v>41350</c:v>
                </c:pt>
                <c:pt idx="2817">
                  <c:v>41349</c:v>
                </c:pt>
                <c:pt idx="2818">
                  <c:v>41348</c:v>
                </c:pt>
                <c:pt idx="2819">
                  <c:v>41347</c:v>
                </c:pt>
                <c:pt idx="2820">
                  <c:v>41346</c:v>
                </c:pt>
                <c:pt idx="2821">
                  <c:v>41345</c:v>
                </c:pt>
                <c:pt idx="2822">
                  <c:v>41344</c:v>
                </c:pt>
                <c:pt idx="2823">
                  <c:v>41343</c:v>
                </c:pt>
                <c:pt idx="2824">
                  <c:v>41342</c:v>
                </c:pt>
                <c:pt idx="2825">
                  <c:v>41341</c:v>
                </c:pt>
                <c:pt idx="2826">
                  <c:v>41340</c:v>
                </c:pt>
                <c:pt idx="2827">
                  <c:v>41339</c:v>
                </c:pt>
                <c:pt idx="2828">
                  <c:v>41338</c:v>
                </c:pt>
                <c:pt idx="2829">
                  <c:v>41337</c:v>
                </c:pt>
                <c:pt idx="2830">
                  <c:v>41336</c:v>
                </c:pt>
                <c:pt idx="2831">
                  <c:v>41335</c:v>
                </c:pt>
                <c:pt idx="2832">
                  <c:v>41334</c:v>
                </c:pt>
                <c:pt idx="2833">
                  <c:v>41333</c:v>
                </c:pt>
                <c:pt idx="2834">
                  <c:v>41332</c:v>
                </c:pt>
                <c:pt idx="2835">
                  <c:v>41331</c:v>
                </c:pt>
                <c:pt idx="2836">
                  <c:v>41330</c:v>
                </c:pt>
                <c:pt idx="2837">
                  <c:v>41329</c:v>
                </c:pt>
                <c:pt idx="2838">
                  <c:v>41328</c:v>
                </c:pt>
                <c:pt idx="2839">
                  <c:v>41327</c:v>
                </c:pt>
                <c:pt idx="2840">
                  <c:v>41326</c:v>
                </c:pt>
                <c:pt idx="2841">
                  <c:v>41325</c:v>
                </c:pt>
                <c:pt idx="2842">
                  <c:v>41324</c:v>
                </c:pt>
                <c:pt idx="2843">
                  <c:v>41323</c:v>
                </c:pt>
                <c:pt idx="2844">
                  <c:v>41322</c:v>
                </c:pt>
                <c:pt idx="2845">
                  <c:v>41321</c:v>
                </c:pt>
                <c:pt idx="2846">
                  <c:v>41320</c:v>
                </c:pt>
                <c:pt idx="2847">
                  <c:v>41319</c:v>
                </c:pt>
                <c:pt idx="2848">
                  <c:v>41318</c:v>
                </c:pt>
                <c:pt idx="2849">
                  <c:v>41317</c:v>
                </c:pt>
                <c:pt idx="2850">
                  <c:v>41316</c:v>
                </c:pt>
                <c:pt idx="2851">
                  <c:v>41315</c:v>
                </c:pt>
                <c:pt idx="2852">
                  <c:v>41314</c:v>
                </c:pt>
                <c:pt idx="2853">
                  <c:v>41313</c:v>
                </c:pt>
                <c:pt idx="2854">
                  <c:v>41312</c:v>
                </c:pt>
                <c:pt idx="2855">
                  <c:v>41311</c:v>
                </c:pt>
                <c:pt idx="2856">
                  <c:v>41310</c:v>
                </c:pt>
                <c:pt idx="2857">
                  <c:v>41309</c:v>
                </c:pt>
                <c:pt idx="2858">
                  <c:v>41308</c:v>
                </c:pt>
                <c:pt idx="2859">
                  <c:v>41307</c:v>
                </c:pt>
                <c:pt idx="2860">
                  <c:v>41306</c:v>
                </c:pt>
                <c:pt idx="2861">
                  <c:v>41305</c:v>
                </c:pt>
                <c:pt idx="2862">
                  <c:v>41304</c:v>
                </c:pt>
                <c:pt idx="2863">
                  <c:v>41303</c:v>
                </c:pt>
                <c:pt idx="2864">
                  <c:v>41302</c:v>
                </c:pt>
                <c:pt idx="2865">
                  <c:v>41301</c:v>
                </c:pt>
                <c:pt idx="2866">
                  <c:v>41300</c:v>
                </c:pt>
                <c:pt idx="2867">
                  <c:v>41299</c:v>
                </c:pt>
                <c:pt idx="2868">
                  <c:v>41298</c:v>
                </c:pt>
                <c:pt idx="2869">
                  <c:v>41297</c:v>
                </c:pt>
                <c:pt idx="2870">
                  <c:v>41296</c:v>
                </c:pt>
                <c:pt idx="2871">
                  <c:v>41295</c:v>
                </c:pt>
                <c:pt idx="2872">
                  <c:v>41294</c:v>
                </c:pt>
                <c:pt idx="2873">
                  <c:v>41293</c:v>
                </c:pt>
                <c:pt idx="2874">
                  <c:v>41292</c:v>
                </c:pt>
                <c:pt idx="2875">
                  <c:v>41291</c:v>
                </c:pt>
                <c:pt idx="2876">
                  <c:v>41290</c:v>
                </c:pt>
                <c:pt idx="2877">
                  <c:v>41289</c:v>
                </c:pt>
                <c:pt idx="2878">
                  <c:v>41288</c:v>
                </c:pt>
                <c:pt idx="2879">
                  <c:v>41287</c:v>
                </c:pt>
                <c:pt idx="2880">
                  <c:v>41286</c:v>
                </c:pt>
                <c:pt idx="2881">
                  <c:v>41285</c:v>
                </c:pt>
                <c:pt idx="2882">
                  <c:v>41284</c:v>
                </c:pt>
                <c:pt idx="2883">
                  <c:v>41283</c:v>
                </c:pt>
                <c:pt idx="2884">
                  <c:v>41282</c:v>
                </c:pt>
                <c:pt idx="2885">
                  <c:v>41281</c:v>
                </c:pt>
                <c:pt idx="2886">
                  <c:v>41280</c:v>
                </c:pt>
                <c:pt idx="2887">
                  <c:v>41279</c:v>
                </c:pt>
                <c:pt idx="2888">
                  <c:v>41278</c:v>
                </c:pt>
                <c:pt idx="2889">
                  <c:v>41277</c:v>
                </c:pt>
                <c:pt idx="2890">
                  <c:v>41276</c:v>
                </c:pt>
                <c:pt idx="2891">
                  <c:v>41275</c:v>
                </c:pt>
                <c:pt idx="2892">
                  <c:v>41274</c:v>
                </c:pt>
                <c:pt idx="2893">
                  <c:v>41273</c:v>
                </c:pt>
                <c:pt idx="2894">
                  <c:v>41272</c:v>
                </c:pt>
                <c:pt idx="2895">
                  <c:v>41271</c:v>
                </c:pt>
                <c:pt idx="2896">
                  <c:v>41270</c:v>
                </c:pt>
                <c:pt idx="2897">
                  <c:v>41269</c:v>
                </c:pt>
                <c:pt idx="2898">
                  <c:v>41268</c:v>
                </c:pt>
                <c:pt idx="2899">
                  <c:v>41267</c:v>
                </c:pt>
                <c:pt idx="2900">
                  <c:v>41266</c:v>
                </c:pt>
                <c:pt idx="2901">
                  <c:v>41265</c:v>
                </c:pt>
                <c:pt idx="2902">
                  <c:v>41264</c:v>
                </c:pt>
                <c:pt idx="2903">
                  <c:v>41263</c:v>
                </c:pt>
                <c:pt idx="2904">
                  <c:v>41262</c:v>
                </c:pt>
                <c:pt idx="2905">
                  <c:v>41261</c:v>
                </c:pt>
                <c:pt idx="2906">
                  <c:v>41260</c:v>
                </c:pt>
                <c:pt idx="2907">
                  <c:v>41259</c:v>
                </c:pt>
                <c:pt idx="2908">
                  <c:v>41258</c:v>
                </c:pt>
                <c:pt idx="2909">
                  <c:v>41257</c:v>
                </c:pt>
                <c:pt idx="2910">
                  <c:v>41256</c:v>
                </c:pt>
                <c:pt idx="2911">
                  <c:v>41255</c:v>
                </c:pt>
                <c:pt idx="2912">
                  <c:v>41254</c:v>
                </c:pt>
                <c:pt idx="2913">
                  <c:v>41253</c:v>
                </c:pt>
                <c:pt idx="2914">
                  <c:v>41252</c:v>
                </c:pt>
                <c:pt idx="2915">
                  <c:v>41251</c:v>
                </c:pt>
                <c:pt idx="2916">
                  <c:v>41250</c:v>
                </c:pt>
                <c:pt idx="2917">
                  <c:v>41249</c:v>
                </c:pt>
                <c:pt idx="2918">
                  <c:v>41248</c:v>
                </c:pt>
                <c:pt idx="2919">
                  <c:v>41247</c:v>
                </c:pt>
                <c:pt idx="2920">
                  <c:v>41246</c:v>
                </c:pt>
                <c:pt idx="2921">
                  <c:v>41245</c:v>
                </c:pt>
                <c:pt idx="2922">
                  <c:v>41244</c:v>
                </c:pt>
                <c:pt idx="2923">
                  <c:v>41243</c:v>
                </c:pt>
                <c:pt idx="2924">
                  <c:v>41242</c:v>
                </c:pt>
                <c:pt idx="2925">
                  <c:v>41241</c:v>
                </c:pt>
                <c:pt idx="2926">
                  <c:v>41240</c:v>
                </c:pt>
                <c:pt idx="2927">
                  <c:v>41239</c:v>
                </c:pt>
                <c:pt idx="2928">
                  <c:v>41238</c:v>
                </c:pt>
                <c:pt idx="2929">
                  <c:v>41237</c:v>
                </c:pt>
                <c:pt idx="2930">
                  <c:v>41236</c:v>
                </c:pt>
                <c:pt idx="2931">
                  <c:v>41235</c:v>
                </c:pt>
                <c:pt idx="2932">
                  <c:v>41234</c:v>
                </c:pt>
                <c:pt idx="2933">
                  <c:v>41233</c:v>
                </c:pt>
                <c:pt idx="2934">
                  <c:v>41232</c:v>
                </c:pt>
                <c:pt idx="2935">
                  <c:v>41231</c:v>
                </c:pt>
                <c:pt idx="2936">
                  <c:v>41230</c:v>
                </c:pt>
                <c:pt idx="2937">
                  <c:v>41229</c:v>
                </c:pt>
                <c:pt idx="2938">
                  <c:v>41228</c:v>
                </c:pt>
                <c:pt idx="2939">
                  <c:v>41227</c:v>
                </c:pt>
                <c:pt idx="2940">
                  <c:v>41226</c:v>
                </c:pt>
                <c:pt idx="2941">
                  <c:v>41225</c:v>
                </c:pt>
                <c:pt idx="2942">
                  <c:v>41224</c:v>
                </c:pt>
                <c:pt idx="2943">
                  <c:v>41223</c:v>
                </c:pt>
                <c:pt idx="2944">
                  <c:v>41222</c:v>
                </c:pt>
                <c:pt idx="2945">
                  <c:v>41221</c:v>
                </c:pt>
                <c:pt idx="2946">
                  <c:v>41220</c:v>
                </c:pt>
                <c:pt idx="2947">
                  <c:v>41219</c:v>
                </c:pt>
                <c:pt idx="2948">
                  <c:v>41218</c:v>
                </c:pt>
                <c:pt idx="2949">
                  <c:v>41217</c:v>
                </c:pt>
                <c:pt idx="2950">
                  <c:v>41216</c:v>
                </c:pt>
                <c:pt idx="2951">
                  <c:v>41215</c:v>
                </c:pt>
                <c:pt idx="2952">
                  <c:v>41214</c:v>
                </c:pt>
                <c:pt idx="2953">
                  <c:v>41213</c:v>
                </c:pt>
                <c:pt idx="2954">
                  <c:v>41212</c:v>
                </c:pt>
                <c:pt idx="2955">
                  <c:v>41211</c:v>
                </c:pt>
                <c:pt idx="2956">
                  <c:v>41210</c:v>
                </c:pt>
                <c:pt idx="2957">
                  <c:v>41209</c:v>
                </c:pt>
                <c:pt idx="2958">
                  <c:v>41208</c:v>
                </c:pt>
                <c:pt idx="2959">
                  <c:v>41207</c:v>
                </c:pt>
                <c:pt idx="2960">
                  <c:v>41206</c:v>
                </c:pt>
                <c:pt idx="2961">
                  <c:v>41205</c:v>
                </c:pt>
                <c:pt idx="2962">
                  <c:v>41204</c:v>
                </c:pt>
                <c:pt idx="2963">
                  <c:v>41203</c:v>
                </c:pt>
                <c:pt idx="2964">
                  <c:v>41202</c:v>
                </c:pt>
                <c:pt idx="2965">
                  <c:v>41201</c:v>
                </c:pt>
                <c:pt idx="2966">
                  <c:v>41200</c:v>
                </c:pt>
                <c:pt idx="2967">
                  <c:v>41199</c:v>
                </c:pt>
                <c:pt idx="2968">
                  <c:v>41198</c:v>
                </c:pt>
                <c:pt idx="2969">
                  <c:v>41197</c:v>
                </c:pt>
                <c:pt idx="2970">
                  <c:v>41196</c:v>
                </c:pt>
                <c:pt idx="2971">
                  <c:v>41195</c:v>
                </c:pt>
                <c:pt idx="2972">
                  <c:v>41194</c:v>
                </c:pt>
                <c:pt idx="2973">
                  <c:v>41193</c:v>
                </c:pt>
                <c:pt idx="2974">
                  <c:v>41192</c:v>
                </c:pt>
                <c:pt idx="2975">
                  <c:v>41191</c:v>
                </c:pt>
                <c:pt idx="2976">
                  <c:v>41190</c:v>
                </c:pt>
                <c:pt idx="2977">
                  <c:v>41189</c:v>
                </c:pt>
                <c:pt idx="2978">
                  <c:v>41188</c:v>
                </c:pt>
                <c:pt idx="2979">
                  <c:v>41187</c:v>
                </c:pt>
                <c:pt idx="2980">
                  <c:v>41186</c:v>
                </c:pt>
                <c:pt idx="2981">
                  <c:v>41185</c:v>
                </c:pt>
                <c:pt idx="2982">
                  <c:v>41184</c:v>
                </c:pt>
                <c:pt idx="2983">
                  <c:v>41183</c:v>
                </c:pt>
                <c:pt idx="2984">
                  <c:v>41182</c:v>
                </c:pt>
                <c:pt idx="2985">
                  <c:v>41181</c:v>
                </c:pt>
                <c:pt idx="2986">
                  <c:v>41180</c:v>
                </c:pt>
                <c:pt idx="2987">
                  <c:v>41179</c:v>
                </c:pt>
                <c:pt idx="2988">
                  <c:v>41178</c:v>
                </c:pt>
                <c:pt idx="2989">
                  <c:v>41177</c:v>
                </c:pt>
                <c:pt idx="2990">
                  <c:v>41176</c:v>
                </c:pt>
                <c:pt idx="2991">
                  <c:v>41175</c:v>
                </c:pt>
                <c:pt idx="2992">
                  <c:v>41174</c:v>
                </c:pt>
                <c:pt idx="2993">
                  <c:v>41173</c:v>
                </c:pt>
                <c:pt idx="2994">
                  <c:v>41172</c:v>
                </c:pt>
                <c:pt idx="2995">
                  <c:v>41171</c:v>
                </c:pt>
                <c:pt idx="2996">
                  <c:v>41170</c:v>
                </c:pt>
                <c:pt idx="2997">
                  <c:v>41169</c:v>
                </c:pt>
                <c:pt idx="2998">
                  <c:v>41168</c:v>
                </c:pt>
                <c:pt idx="2999">
                  <c:v>41167</c:v>
                </c:pt>
                <c:pt idx="3000">
                  <c:v>41166</c:v>
                </c:pt>
                <c:pt idx="3001">
                  <c:v>41165</c:v>
                </c:pt>
                <c:pt idx="3002">
                  <c:v>41164</c:v>
                </c:pt>
                <c:pt idx="3003">
                  <c:v>41163</c:v>
                </c:pt>
                <c:pt idx="3004">
                  <c:v>41162</c:v>
                </c:pt>
                <c:pt idx="3005">
                  <c:v>41161</c:v>
                </c:pt>
                <c:pt idx="3006">
                  <c:v>41160</c:v>
                </c:pt>
                <c:pt idx="3007">
                  <c:v>41159</c:v>
                </c:pt>
                <c:pt idx="3008">
                  <c:v>41158</c:v>
                </c:pt>
                <c:pt idx="3009">
                  <c:v>41157</c:v>
                </c:pt>
                <c:pt idx="3010">
                  <c:v>41156</c:v>
                </c:pt>
                <c:pt idx="3011">
                  <c:v>41155</c:v>
                </c:pt>
                <c:pt idx="3012">
                  <c:v>41154</c:v>
                </c:pt>
                <c:pt idx="3013">
                  <c:v>41153</c:v>
                </c:pt>
                <c:pt idx="3014">
                  <c:v>41152</c:v>
                </c:pt>
                <c:pt idx="3015">
                  <c:v>41151</c:v>
                </c:pt>
                <c:pt idx="3016">
                  <c:v>41150</c:v>
                </c:pt>
                <c:pt idx="3017">
                  <c:v>41149</c:v>
                </c:pt>
                <c:pt idx="3018">
                  <c:v>41148</c:v>
                </c:pt>
                <c:pt idx="3019">
                  <c:v>41147</c:v>
                </c:pt>
                <c:pt idx="3020">
                  <c:v>41146</c:v>
                </c:pt>
                <c:pt idx="3021">
                  <c:v>41145</c:v>
                </c:pt>
                <c:pt idx="3022">
                  <c:v>41144</c:v>
                </c:pt>
                <c:pt idx="3023">
                  <c:v>41143</c:v>
                </c:pt>
                <c:pt idx="3024">
                  <c:v>41142</c:v>
                </c:pt>
                <c:pt idx="3025">
                  <c:v>41141</c:v>
                </c:pt>
                <c:pt idx="3026">
                  <c:v>41140</c:v>
                </c:pt>
                <c:pt idx="3027">
                  <c:v>41139</c:v>
                </c:pt>
                <c:pt idx="3028">
                  <c:v>41138</c:v>
                </c:pt>
                <c:pt idx="3029">
                  <c:v>41137</c:v>
                </c:pt>
                <c:pt idx="3030">
                  <c:v>41136</c:v>
                </c:pt>
                <c:pt idx="3031">
                  <c:v>41135</c:v>
                </c:pt>
                <c:pt idx="3032">
                  <c:v>41134</c:v>
                </c:pt>
                <c:pt idx="3033">
                  <c:v>41133</c:v>
                </c:pt>
                <c:pt idx="3034">
                  <c:v>41132</c:v>
                </c:pt>
                <c:pt idx="3035">
                  <c:v>41131</c:v>
                </c:pt>
                <c:pt idx="3036">
                  <c:v>41130</c:v>
                </c:pt>
                <c:pt idx="3037">
                  <c:v>41129</c:v>
                </c:pt>
                <c:pt idx="3038">
                  <c:v>41128</c:v>
                </c:pt>
                <c:pt idx="3039">
                  <c:v>41127</c:v>
                </c:pt>
                <c:pt idx="3040">
                  <c:v>41126</c:v>
                </c:pt>
                <c:pt idx="3041">
                  <c:v>41125</c:v>
                </c:pt>
                <c:pt idx="3042">
                  <c:v>41124</c:v>
                </c:pt>
                <c:pt idx="3043">
                  <c:v>41123</c:v>
                </c:pt>
                <c:pt idx="3044">
                  <c:v>41122</c:v>
                </c:pt>
                <c:pt idx="3045">
                  <c:v>41121</c:v>
                </c:pt>
                <c:pt idx="3046">
                  <c:v>41120</c:v>
                </c:pt>
                <c:pt idx="3047">
                  <c:v>41119</c:v>
                </c:pt>
                <c:pt idx="3048">
                  <c:v>41118</c:v>
                </c:pt>
                <c:pt idx="3049">
                  <c:v>41117</c:v>
                </c:pt>
                <c:pt idx="3050">
                  <c:v>41116</c:v>
                </c:pt>
                <c:pt idx="3051">
                  <c:v>41115</c:v>
                </c:pt>
                <c:pt idx="3052">
                  <c:v>41114</c:v>
                </c:pt>
                <c:pt idx="3053">
                  <c:v>41113</c:v>
                </c:pt>
                <c:pt idx="3054">
                  <c:v>41112</c:v>
                </c:pt>
                <c:pt idx="3055">
                  <c:v>41111</c:v>
                </c:pt>
                <c:pt idx="3056">
                  <c:v>41110</c:v>
                </c:pt>
                <c:pt idx="3057">
                  <c:v>41109</c:v>
                </c:pt>
                <c:pt idx="3058">
                  <c:v>41108</c:v>
                </c:pt>
                <c:pt idx="3059">
                  <c:v>41107</c:v>
                </c:pt>
                <c:pt idx="3060">
                  <c:v>41106</c:v>
                </c:pt>
                <c:pt idx="3061">
                  <c:v>41105</c:v>
                </c:pt>
                <c:pt idx="3062">
                  <c:v>41104</c:v>
                </c:pt>
                <c:pt idx="3063">
                  <c:v>41103</c:v>
                </c:pt>
                <c:pt idx="3064">
                  <c:v>41102</c:v>
                </c:pt>
                <c:pt idx="3065">
                  <c:v>41101</c:v>
                </c:pt>
                <c:pt idx="3066">
                  <c:v>41100</c:v>
                </c:pt>
                <c:pt idx="3067">
                  <c:v>41099</c:v>
                </c:pt>
                <c:pt idx="3068">
                  <c:v>41098</c:v>
                </c:pt>
                <c:pt idx="3069">
                  <c:v>41097</c:v>
                </c:pt>
                <c:pt idx="3070">
                  <c:v>41096</c:v>
                </c:pt>
                <c:pt idx="3071">
                  <c:v>41095</c:v>
                </c:pt>
                <c:pt idx="3072">
                  <c:v>41094</c:v>
                </c:pt>
                <c:pt idx="3073">
                  <c:v>41093</c:v>
                </c:pt>
                <c:pt idx="3074">
                  <c:v>41092</c:v>
                </c:pt>
                <c:pt idx="3075">
                  <c:v>41091</c:v>
                </c:pt>
                <c:pt idx="3076">
                  <c:v>41090</c:v>
                </c:pt>
                <c:pt idx="3077">
                  <c:v>41089</c:v>
                </c:pt>
                <c:pt idx="3078">
                  <c:v>41088</c:v>
                </c:pt>
                <c:pt idx="3079">
                  <c:v>41087</c:v>
                </c:pt>
                <c:pt idx="3080">
                  <c:v>41086</c:v>
                </c:pt>
                <c:pt idx="3081">
                  <c:v>41085</c:v>
                </c:pt>
                <c:pt idx="3082">
                  <c:v>41084</c:v>
                </c:pt>
                <c:pt idx="3083">
                  <c:v>41083</c:v>
                </c:pt>
                <c:pt idx="3084">
                  <c:v>41082</c:v>
                </c:pt>
                <c:pt idx="3085">
                  <c:v>41081</c:v>
                </c:pt>
                <c:pt idx="3086">
                  <c:v>41080</c:v>
                </c:pt>
                <c:pt idx="3087">
                  <c:v>41079</c:v>
                </c:pt>
                <c:pt idx="3088">
                  <c:v>41078</c:v>
                </c:pt>
                <c:pt idx="3089">
                  <c:v>41077</c:v>
                </c:pt>
                <c:pt idx="3090">
                  <c:v>41076</c:v>
                </c:pt>
                <c:pt idx="3091">
                  <c:v>41075</c:v>
                </c:pt>
                <c:pt idx="3092">
                  <c:v>41074</c:v>
                </c:pt>
                <c:pt idx="3093">
                  <c:v>41073</c:v>
                </c:pt>
                <c:pt idx="3094">
                  <c:v>41072</c:v>
                </c:pt>
                <c:pt idx="3095">
                  <c:v>41071</c:v>
                </c:pt>
                <c:pt idx="3096">
                  <c:v>41070</c:v>
                </c:pt>
                <c:pt idx="3097">
                  <c:v>41069</c:v>
                </c:pt>
                <c:pt idx="3098">
                  <c:v>41068</c:v>
                </c:pt>
                <c:pt idx="3099">
                  <c:v>41067</c:v>
                </c:pt>
                <c:pt idx="3100">
                  <c:v>41066</c:v>
                </c:pt>
                <c:pt idx="3101">
                  <c:v>41065</c:v>
                </c:pt>
                <c:pt idx="3102">
                  <c:v>41064</c:v>
                </c:pt>
                <c:pt idx="3103">
                  <c:v>41063</c:v>
                </c:pt>
                <c:pt idx="3104">
                  <c:v>41062</c:v>
                </c:pt>
                <c:pt idx="3105">
                  <c:v>41061</c:v>
                </c:pt>
                <c:pt idx="3106">
                  <c:v>41060</c:v>
                </c:pt>
                <c:pt idx="3107">
                  <c:v>41059</c:v>
                </c:pt>
                <c:pt idx="3108">
                  <c:v>41058</c:v>
                </c:pt>
                <c:pt idx="3109">
                  <c:v>41057</c:v>
                </c:pt>
                <c:pt idx="3110">
                  <c:v>41056</c:v>
                </c:pt>
                <c:pt idx="3111">
                  <c:v>41055</c:v>
                </c:pt>
                <c:pt idx="3112">
                  <c:v>41054</c:v>
                </c:pt>
                <c:pt idx="3113">
                  <c:v>41053</c:v>
                </c:pt>
                <c:pt idx="3114">
                  <c:v>41052</c:v>
                </c:pt>
                <c:pt idx="3115">
                  <c:v>41051</c:v>
                </c:pt>
                <c:pt idx="3116">
                  <c:v>41050</c:v>
                </c:pt>
                <c:pt idx="3117">
                  <c:v>41049</c:v>
                </c:pt>
                <c:pt idx="3118">
                  <c:v>41048</c:v>
                </c:pt>
                <c:pt idx="3119">
                  <c:v>41047</c:v>
                </c:pt>
                <c:pt idx="3120">
                  <c:v>41046</c:v>
                </c:pt>
                <c:pt idx="3121">
                  <c:v>41045</c:v>
                </c:pt>
                <c:pt idx="3122">
                  <c:v>41044</c:v>
                </c:pt>
                <c:pt idx="3123">
                  <c:v>41043</c:v>
                </c:pt>
                <c:pt idx="3124">
                  <c:v>41042</c:v>
                </c:pt>
                <c:pt idx="3125">
                  <c:v>41041</c:v>
                </c:pt>
                <c:pt idx="3126">
                  <c:v>41040</c:v>
                </c:pt>
                <c:pt idx="3127">
                  <c:v>41039</c:v>
                </c:pt>
                <c:pt idx="3128">
                  <c:v>41038</c:v>
                </c:pt>
                <c:pt idx="3129">
                  <c:v>41037</c:v>
                </c:pt>
                <c:pt idx="3130">
                  <c:v>41036</c:v>
                </c:pt>
                <c:pt idx="3131">
                  <c:v>41035</c:v>
                </c:pt>
                <c:pt idx="3132">
                  <c:v>41034</c:v>
                </c:pt>
                <c:pt idx="3133">
                  <c:v>41033</c:v>
                </c:pt>
                <c:pt idx="3134">
                  <c:v>41032</c:v>
                </c:pt>
                <c:pt idx="3135">
                  <c:v>41031</c:v>
                </c:pt>
                <c:pt idx="3136">
                  <c:v>41030</c:v>
                </c:pt>
                <c:pt idx="3137">
                  <c:v>41029</c:v>
                </c:pt>
                <c:pt idx="3138">
                  <c:v>41028</c:v>
                </c:pt>
                <c:pt idx="3139">
                  <c:v>41027</c:v>
                </c:pt>
                <c:pt idx="3140">
                  <c:v>41026</c:v>
                </c:pt>
                <c:pt idx="3141">
                  <c:v>41025</c:v>
                </c:pt>
                <c:pt idx="3142">
                  <c:v>41024</c:v>
                </c:pt>
                <c:pt idx="3143">
                  <c:v>41023</c:v>
                </c:pt>
                <c:pt idx="3144">
                  <c:v>41022</c:v>
                </c:pt>
                <c:pt idx="3145">
                  <c:v>41021</c:v>
                </c:pt>
                <c:pt idx="3146">
                  <c:v>41020</c:v>
                </c:pt>
                <c:pt idx="3147">
                  <c:v>41019</c:v>
                </c:pt>
                <c:pt idx="3148">
                  <c:v>41018</c:v>
                </c:pt>
                <c:pt idx="3149">
                  <c:v>41017</c:v>
                </c:pt>
                <c:pt idx="3150">
                  <c:v>41016</c:v>
                </c:pt>
                <c:pt idx="3151">
                  <c:v>41015</c:v>
                </c:pt>
                <c:pt idx="3152">
                  <c:v>41014</c:v>
                </c:pt>
                <c:pt idx="3153">
                  <c:v>41013</c:v>
                </c:pt>
                <c:pt idx="3154">
                  <c:v>41012</c:v>
                </c:pt>
                <c:pt idx="3155">
                  <c:v>41011</c:v>
                </c:pt>
                <c:pt idx="3156">
                  <c:v>41010</c:v>
                </c:pt>
                <c:pt idx="3157">
                  <c:v>41009</c:v>
                </c:pt>
                <c:pt idx="3158">
                  <c:v>41008</c:v>
                </c:pt>
                <c:pt idx="3159">
                  <c:v>41007</c:v>
                </c:pt>
                <c:pt idx="3160">
                  <c:v>41006</c:v>
                </c:pt>
                <c:pt idx="3161">
                  <c:v>41005</c:v>
                </c:pt>
                <c:pt idx="3162">
                  <c:v>41004</c:v>
                </c:pt>
                <c:pt idx="3163">
                  <c:v>41003</c:v>
                </c:pt>
                <c:pt idx="3164">
                  <c:v>41002</c:v>
                </c:pt>
                <c:pt idx="3165">
                  <c:v>41001</c:v>
                </c:pt>
                <c:pt idx="3166">
                  <c:v>41000</c:v>
                </c:pt>
                <c:pt idx="3167">
                  <c:v>40999</c:v>
                </c:pt>
                <c:pt idx="3168">
                  <c:v>40998</c:v>
                </c:pt>
                <c:pt idx="3169">
                  <c:v>40997</c:v>
                </c:pt>
                <c:pt idx="3170">
                  <c:v>40996</c:v>
                </c:pt>
                <c:pt idx="3171">
                  <c:v>40995</c:v>
                </c:pt>
                <c:pt idx="3172">
                  <c:v>40994</c:v>
                </c:pt>
                <c:pt idx="3173">
                  <c:v>40993</c:v>
                </c:pt>
                <c:pt idx="3174">
                  <c:v>40992</c:v>
                </c:pt>
                <c:pt idx="3175">
                  <c:v>40991</c:v>
                </c:pt>
                <c:pt idx="3176">
                  <c:v>40990</c:v>
                </c:pt>
                <c:pt idx="3177">
                  <c:v>40989</c:v>
                </c:pt>
                <c:pt idx="3178">
                  <c:v>40988</c:v>
                </c:pt>
                <c:pt idx="3179">
                  <c:v>40987</c:v>
                </c:pt>
                <c:pt idx="3180">
                  <c:v>40986</c:v>
                </c:pt>
                <c:pt idx="3181">
                  <c:v>40985</c:v>
                </c:pt>
                <c:pt idx="3182">
                  <c:v>40984</c:v>
                </c:pt>
                <c:pt idx="3183">
                  <c:v>40983</c:v>
                </c:pt>
                <c:pt idx="3184">
                  <c:v>40982</c:v>
                </c:pt>
                <c:pt idx="3185">
                  <c:v>40981</c:v>
                </c:pt>
                <c:pt idx="3186">
                  <c:v>40980</c:v>
                </c:pt>
                <c:pt idx="3187">
                  <c:v>40979</c:v>
                </c:pt>
                <c:pt idx="3188">
                  <c:v>40978</c:v>
                </c:pt>
                <c:pt idx="3189">
                  <c:v>40977</c:v>
                </c:pt>
                <c:pt idx="3190">
                  <c:v>40976</c:v>
                </c:pt>
                <c:pt idx="3191">
                  <c:v>40975</c:v>
                </c:pt>
                <c:pt idx="3192">
                  <c:v>40974</c:v>
                </c:pt>
                <c:pt idx="3193">
                  <c:v>40973</c:v>
                </c:pt>
                <c:pt idx="3194">
                  <c:v>40972</c:v>
                </c:pt>
                <c:pt idx="3195">
                  <c:v>40971</c:v>
                </c:pt>
                <c:pt idx="3196">
                  <c:v>40970</c:v>
                </c:pt>
                <c:pt idx="3197">
                  <c:v>40969</c:v>
                </c:pt>
                <c:pt idx="3198">
                  <c:v>40968</c:v>
                </c:pt>
                <c:pt idx="3199">
                  <c:v>40967</c:v>
                </c:pt>
                <c:pt idx="3200">
                  <c:v>40966</c:v>
                </c:pt>
                <c:pt idx="3201">
                  <c:v>40965</c:v>
                </c:pt>
                <c:pt idx="3202">
                  <c:v>40964</c:v>
                </c:pt>
                <c:pt idx="3203">
                  <c:v>40963</c:v>
                </c:pt>
                <c:pt idx="3204">
                  <c:v>40962</c:v>
                </c:pt>
                <c:pt idx="3205">
                  <c:v>40961</c:v>
                </c:pt>
                <c:pt idx="3206">
                  <c:v>40960</c:v>
                </c:pt>
                <c:pt idx="3207">
                  <c:v>40959</c:v>
                </c:pt>
                <c:pt idx="3208">
                  <c:v>40958</c:v>
                </c:pt>
                <c:pt idx="3209">
                  <c:v>40957</c:v>
                </c:pt>
                <c:pt idx="3210">
                  <c:v>40956</c:v>
                </c:pt>
                <c:pt idx="3211">
                  <c:v>40955</c:v>
                </c:pt>
                <c:pt idx="3212">
                  <c:v>40954</c:v>
                </c:pt>
                <c:pt idx="3213">
                  <c:v>40953</c:v>
                </c:pt>
                <c:pt idx="3214">
                  <c:v>40952</c:v>
                </c:pt>
                <c:pt idx="3215">
                  <c:v>40951</c:v>
                </c:pt>
                <c:pt idx="3216">
                  <c:v>40950</c:v>
                </c:pt>
                <c:pt idx="3217">
                  <c:v>40949</c:v>
                </c:pt>
                <c:pt idx="3218">
                  <c:v>40948</c:v>
                </c:pt>
                <c:pt idx="3219">
                  <c:v>40947</c:v>
                </c:pt>
                <c:pt idx="3220">
                  <c:v>40946</c:v>
                </c:pt>
                <c:pt idx="3221">
                  <c:v>40945</c:v>
                </c:pt>
                <c:pt idx="3222">
                  <c:v>40944</c:v>
                </c:pt>
                <c:pt idx="3223">
                  <c:v>40943</c:v>
                </c:pt>
                <c:pt idx="3224">
                  <c:v>40942</c:v>
                </c:pt>
                <c:pt idx="3225">
                  <c:v>40941</c:v>
                </c:pt>
                <c:pt idx="3226">
                  <c:v>40940</c:v>
                </c:pt>
                <c:pt idx="3227">
                  <c:v>40939</c:v>
                </c:pt>
                <c:pt idx="3228">
                  <c:v>40938</c:v>
                </c:pt>
                <c:pt idx="3229">
                  <c:v>40937</c:v>
                </c:pt>
                <c:pt idx="3230">
                  <c:v>40936</c:v>
                </c:pt>
                <c:pt idx="3231">
                  <c:v>40935</c:v>
                </c:pt>
                <c:pt idx="3232">
                  <c:v>40934</c:v>
                </c:pt>
                <c:pt idx="3233">
                  <c:v>40933</c:v>
                </c:pt>
                <c:pt idx="3234">
                  <c:v>40932</c:v>
                </c:pt>
                <c:pt idx="3235">
                  <c:v>40931</c:v>
                </c:pt>
                <c:pt idx="3236">
                  <c:v>40930</c:v>
                </c:pt>
                <c:pt idx="3237">
                  <c:v>40929</c:v>
                </c:pt>
                <c:pt idx="3238">
                  <c:v>40928</c:v>
                </c:pt>
                <c:pt idx="3239">
                  <c:v>40927</c:v>
                </c:pt>
                <c:pt idx="3240">
                  <c:v>40926</c:v>
                </c:pt>
                <c:pt idx="3241">
                  <c:v>40925</c:v>
                </c:pt>
                <c:pt idx="3242">
                  <c:v>40924</c:v>
                </c:pt>
                <c:pt idx="3243">
                  <c:v>40923</c:v>
                </c:pt>
                <c:pt idx="3244">
                  <c:v>40922</c:v>
                </c:pt>
                <c:pt idx="3245">
                  <c:v>40921</c:v>
                </c:pt>
                <c:pt idx="3246">
                  <c:v>40920</c:v>
                </c:pt>
                <c:pt idx="3247">
                  <c:v>40919</c:v>
                </c:pt>
                <c:pt idx="3248">
                  <c:v>40918</c:v>
                </c:pt>
                <c:pt idx="3249">
                  <c:v>40917</c:v>
                </c:pt>
                <c:pt idx="3250">
                  <c:v>40916</c:v>
                </c:pt>
                <c:pt idx="3251">
                  <c:v>40915</c:v>
                </c:pt>
                <c:pt idx="3252">
                  <c:v>40914</c:v>
                </c:pt>
                <c:pt idx="3253">
                  <c:v>40913</c:v>
                </c:pt>
                <c:pt idx="3254">
                  <c:v>40912</c:v>
                </c:pt>
                <c:pt idx="3255">
                  <c:v>40911</c:v>
                </c:pt>
                <c:pt idx="3256">
                  <c:v>40910</c:v>
                </c:pt>
                <c:pt idx="3257">
                  <c:v>40909</c:v>
                </c:pt>
              </c:numCache>
            </c:numRef>
          </c:cat>
          <c:val>
            <c:numRef>
              <c:f>'data 2012+'!$W$10:$W$3267</c:f>
              <c:numCache>
                <c:formatCode>_(* #,##0.00_);_(* \(#,##0.00\);_(* "-"??_);_(@_)</c:formatCode>
                <c:ptCount val="3258"/>
                <c:pt idx="1">
                  <c:v>0.30401309702033497</c:v>
                </c:pt>
                <c:pt idx="2">
                  <c:v>0.29917705978855913</c:v>
                </c:pt>
                <c:pt idx="3">
                  <c:v>0.29436027631767819</c:v>
                </c:pt>
                <c:pt idx="4">
                  <c:v>0.29409278503497566</c:v>
                </c:pt>
                <c:pt idx="5">
                  <c:v>0.29754620941034715</c:v>
                </c:pt>
                <c:pt idx="6">
                  <c:v>0.30177652995893617</c:v>
                </c:pt>
                <c:pt idx="7">
                  <c:v>0.30423921677064841</c:v>
                </c:pt>
                <c:pt idx="8">
                  <c:v>0.30327712256313905</c:v>
                </c:pt>
                <c:pt idx="9">
                  <c:v>0.29506098673946651</c:v>
                </c:pt>
                <c:pt idx="10">
                  <c:v>0.28652333406980873</c:v>
                </c:pt>
                <c:pt idx="11">
                  <c:v>0.27914143436228583</c:v>
                </c:pt>
                <c:pt idx="12">
                  <c:v>0.27802027890743725</c:v>
                </c:pt>
                <c:pt idx="13">
                  <c:v>0.27267017399611931</c:v>
                </c:pt>
                <c:pt idx="14">
                  <c:v>0.27419598185813798</c:v>
                </c:pt>
                <c:pt idx="15">
                  <c:v>0.27796548139996102</c:v>
                </c:pt>
                <c:pt idx="16">
                  <c:v>0.27696232746557015</c:v>
                </c:pt>
                <c:pt idx="17">
                  <c:v>0.26784090947702605</c:v>
                </c:pt>
                <c:pt idx="18">
                  <c:v>0.25867803192969263</c:v>
                </c:pt>
                <c:pt idx="19">
                  <c:v>0.25393841909164322</c:v>
                </c:pt>
                <c:pt idx="20">
                  <c:v>0.24830653966906968</c:v>
                </c:pt>
                <c:pt idx="21">
                  <c:v>0.24469981522436052</c:v>
                </c:pt>
                <c:pt idx="22">
                  <c:v>0.2458793749681018</c:v>
                </c:pt>
                <c:pt idx="23">
                  <c:v>0.24966371087452266</c:v>
                </c:pt>
                <c:pt idx="24">
                  <c:v>0.24109679220757513</c:v>
                </c:pt>
                <c:pt idx="25">
                  <c:v>0.2364070656927425</c:v>
                </c:pt>
                <c:pt idx="26">
                  <c:v>0.23019775482520644</c:v>
                </c:pt>
                <c:pt idx="27">
                  <c:v>0.22622952181871936</c:v>
                </c:pt>
                <c:pt idx="28">
                  <c:v>0.22931562825930141</c:v>
                </c:pt>
                <c:pt idx="29">
                  <c:v>0.22777520754274738</c:v>
                </c:pt>
                <c:pt idx="30">
                  <c:v>0.21706413341342723</c:v>
                </c:pt>
                <c:pt idx="31">
                  <c:v>0.20943581026866059</c:v>
                </c:pt>
                <c:pt idx="32">
                  <c:v>0.20335647790909578</c:v>
                </c:pt>
                <c:pt idx="33">
                  <c:v>0.19226244011897481</c:v>
                </c:pt>
                <c:pt idx="34">
                  <c:v>0.18523154070951453</c:v>
                </c:pt>
                <c:pt idx="35">
                  <c:v>0.17984490571257683</c:v>
                </c:pt>
                <c:pt idx="36">
                  <c:v>0.17634042316531356</c:v>
                </c:pt>
                <c:pt idx="37">
                  <c:v>0.1695683306992562</c:v>
                </c:pt>
                <c:pt idx="38">
                  <c:v>0.15767487817058295</c:v>
                </c:pt>
                <c:pt idx="39">
                  <c:v>0.15859601581532223</c:v>
                </c:pt>
                <c:pt idx="40">
                  <c:v>0.15336309677343379</c:v>
                </c:pt>
                <c:pt idx="41">
                  <c:v>0.15183412921030748</c:v>
                </c:pt>
                <c:pt idx="42">
                  <c:v>0.14991615445642686</c:v>
                </c:pt>
                <c:pt idx="43">
                  <c:v>0.15309521908381246</c:v>
                </c:pt>
                <c:pt idx="44">
                  <c:v>0.15279255659926982</c:v>
                </c:pt>
                <c:pt idx="45">
                  <c:v>0.14642127853531861</c:v>
                </c:pt>
                <c:pt idx="46">
                  <c:v>0.13869399131391441</c:v>
                </c:pt>
                <c:pt idx="47">
                  <c:v>0.13538695049850397</c:v>
                </c:pt>
                <c:pt idx="48">
                  <c:v>0.13585910061676526</c:v>
                </c:pt>
                <c:pt idx="49">
                  <c:v>0.13291658998035649</c:v>
                </c:pt>
                <c:pt idx="50">
                  <c:v>0.1372154984823904</c:v>
                </c:pt>
                <c:pt idx="51">
                  <c:v>0.1366846576293182</c:v>
                </c:pt>
                <c:pt idx="52">
                  <c:v>0.1313304311225108</c:v>
                </c:pt>
                <c:pt idx="53">
                  <c:v>0.12438808112958388</c:v>
                </c:pt>
                <c:pt idx="54">
                  <c:v>0.12395489134001247</c:v>
                </c:pt>
                <c:pt idx="55">
                  <c:v>0.12420289772438459</c:v>
                </c:pt>
                <c:pt idx="56">
                  <c:v>0.12289857835185447</c:v>
                </c:pt>
                <c:pt idx="57">
                  <c:v>0.12199422745264277</c:v>
                </c:pt>
                <c:pt idx="58">
                  <c:v>0.11989459722928297</c:v>
                </c:pt>
                <c:pt idx="59">
                  <c:v>0.11736552387563937</c:v>
                </c:pt>
                <c:pt idx="60">
                  <c:v>0.11731203251667166</c:v>
                </c:pt>
                <c:pt idx="61">
                  <c:v>0.11763965457383663</c:v>
                </c:pt>
                <c:pt idx="62">
                  <c:v>0.11562474063192524</c:v>
                </c:pt>
                <c:pt idx="63">
                  <c:v>0.1221374114885504</c:v>
                </c:pt>
                <c:pt idx="64">
                  <c:v>0.12755922537359321</c:v>
                </c:pt>
                <c:pt idx="65">
                  <c:v>0.12640676201325857</c:v>
                </c:pt>
                <c:pt idx="66">
                  <c:v>0.12030151923912602</c:v>
                </c:pt>
                <c:pt idx="67">
                  <c:v>0.12123336027590309</c:v>
                </c:pt>
                <c:pt idx="68">
                  <c:v>0.12569731497922293</c:v>
                </c:pt>
                <c:pt idx="69">
                  <c:v>0.12631623375230683</c:v>
                </c:pt>
                <c:pt idx="70">
                  <c:v>0.13037936345217033</c:v>
                </c:pt>
                <c:pt idx="71">
                  <c:v>0.13351099631078267</c:v>
                </c:pt>
                <c:pt idx="72">
                  <c:v>0.13508329413221831</c:v>
                </c:pt>
                <c:pt idx="73">
                  <c:v>0.12880032422917187</c:v>
                </c:pt>
                <c:pt idx="74">
                  <c:v>0.12738797971656263</c:v>
                </c:pt>
                <c:pt idx="75">
                  <c:v>0.12814784428075321</c:v>
                </c:pt>
                <c:pt idx="76">
                  <c:v>0.13235887075478125</c:v>
                </c:pt>
                <c:pt idx="77">
                  <c:v>0.13912326091289645</c:v>
                </c:pt>
                <c:pt idx="78">
                  <c:v>0.14275560221646821</c:v>
                </c:pt>
                <c:pt idx="79">
                  <c:v>0.14561352017293722</c:v>
                </c:pt>
                <c:pt idx="80">
                  <c:v>0.14054635967885926</c:v>
                </c:pt>
                <c:pt idx="81">
                  <c:v>0.14102039071136824</c:v>
                </c:pt>
                <c:pt idx="82">
                  <c:v>0.14010962559532436</c:v>
                </c:pt>
                <c:pt idx="83">
                  <c:v>0.14221439499376815</c:v>
                </c:pt>
                <c:pt idx="84">
                  <c:v>0.14472805003732742</c:v>
                </c:pt>
                <c:pt idx="85">
                  <c:v>0.14865606404013049</c:v>
                </c:pt>
                <c:pt idx="86">
                  <c:v>0.15450021832415312</c:v>
                </c:pt>
                <c:pt idx="87">
                  <c:v>0.1547627963613748</c:v>
                </c:pt>
                <c:pt idx="88">
                  <c:v>0.15319560143717431</c:v>
                </c:pt>
                <c:pt idx="89">
                  <c:v>0.15633083682036669</c:v>
                </c:pt>
                <c:pt idx="90">
                  <c:v>0.15722418415416456</c:v>
                </c:pt>
                <c:pt idx="91">
                  <c:v>0.15558182660059683</c:v>
                </c:pt>
                <c:pt idx="92">
                  <c:v>0.15792249176858714</c:v>
                </c:pt>
                <c:pt idx="93">
                  <c:v>0.15780858764585098</c:v>
                </c:pt>
                <c:pt idx="94">
                  <c:v>0.15160217306183565</c:v>
                </c:pt>
                <c:pt idx="95">
                  <c:v>0.15141763017692106</c:v>
                </c:pt>
                <c:pt idx="96">
                  <c:v>0.15223483695328083</c:v>
                </c:pt>
                <c:pt idx="97">
                  <c:v>0.14900869332274252</c:v>
                </c:pt>
                <c:pt idx="98">
                  <c:v>0.14897072382483989</c:v>
                </c:pt>
                <c:pt idx="99">
                  <c:v>0.14615440943262037</c:v>
                </c:pt>
                <c:pt idx="100">
                  <c:v>0.14294685776377786</c:v>
                </c:pt>
                <c:pt idx="101">
                  <c:v>0.13587892909561516</c:v>
                </c:pt>
                <c:pt idx="102">
                  <c:v>0.13278783103359137</c:v>
                </c:pt>
                <c:pt idx="103">
                  <c:v>0.13256435716884157</c:v>
                </c:pt>
                <c:pt idx="104">
                  <c:v>0.13108777977291375</c:v>
                </c:pt>
                <c:pt idx="105">
                  <c:v>0.1290603609643709</c:v>
                </c:pt>
                <c:pt idx="106">
                  <c:v>0.12870204260467161</c:v>
                </c:pt>
                <c:pt idx="107">
                  <c:v>0.12429713467511455</c:v>
                </c:pt>
                <c:pt idx="108">
                  <c:v>0.12165760981283685</c:v>
                </c:pt>
                <c:pt idx="109">
                  <c:v>0.1182559870414433</c:v>
                </c:pt>
                <c:pt idx="110">
                  <c:v>0.11797622497847676</c:v>
                </c:pt>
                <c:pt idx="111">
                  <c:v>0.11367142162308097</c:v>
                </c:pt>
                <c:pt idx="112">
                  <c:v>0.11417082590499666</c:v>
                </c:pt>
                <c:pt idx="113">
                  <c:v>0.11924697774022752</c:v>
                </c:pt>
                <c:pt idx="114">
                  <c:v>0.11754744071595274</c:v>
                </c:pt>
                <c:pt idx="115">
                  <c:v>0.1126223021866814</c:v>
                </c:pt>
                <c:pt idx="116">
                  <c:v>0.10696161934601606</c:v>
                </c:pt>
                <c:pt idx="117">
                  <c:v>0.10473635660869379</c:v>
                </c:pt>
                <c:pt idx="118">
                  <c:v>0.10549771262301377</c:v>
                </c:pt>
                <c:pt idx="119">
                  <c:v>0.10138252253293939</c:v>
                </c:pt>
                <c:pt idx="120">
                  <c:v>0.10362585503519145</c:v>
                </c:pt>
                <c:pt idx="121">
                  <c:v>0.10768407187726159</c:v>
                </c:pt>
                <c:pt idx="122">
                  <c:v>0.10492064654372402</c:v>
                </c:pt>
                <c:pt idx="123">
                  <c:v>0.10089678774705119</c:v>
                </c:pt>
                <c:pt idx="124">
                  <c:v>9.735554818611164E-2</c:v>
                </c:pt>
                <c:pt idx="125">
                  <c:v>9.5575701580996375E-2</c:v>
                </c:pt>
                <c:pt idx="126">
                  <c:v>9.4992334873032436E-2</c:v>
                </c:pt>
                <c:pt idx="127">
                  <c:v>0.10078736876061034</c:v>
                </c:pt>
                <c:pt idx="128">
                  <c:v>0.10399392371699762</c:v>
                </c:pt>
                <c:pt idx="129">
                  <c:v>0.1049543809693626</c:v>
                </c:pt>
                <c:pt idx="130">
                  <c:v>0.10644247761685871</c:v>
                </c:pt>
                <c:pt idx="131">
                  <c:v>0.11145650070914243</c:v>
                </c:pt>
                <c:pt idx="132">
                  <c:v>0.11002520657746245</c:v>
                </c:pt>
                <c:pt idx="133">
                  <c:v>0.11539801071859584</c:v>
                </c:pt>
                <c:pt idx="134">
                  <c:v>0.12053852188638553</c:v>
                </c:pt>
                <c:pt idx="135">
                  <c:v>0.12567442657670119</c:v>
                </c:pt>
                <c:pt idx="136">
                  <c:v>0.12388090751452474</c:v>
                </c:pt>
                <c:pt idx="137">
                  <c:v>0.12550069734904107</c:v>
                </c:pt>
                <c:pt idx="138">
                  <c:v>0.12434751532716232</c:v>
                </c:pt>
                <c:pt idx="139">
                  <c:v>0.12464367175997271</c:v>
                </c:pt>
                <c:pt idx="140">
                  <c:v>0.12832293927088029</c:v>
                </c:pt>
                <c:pt idx="141">
                  <c:v>0.13625021084852174</c:v>
                </c:pt>
                <c:pt idx="142">
                  <c:v>0.13969554211602569</c:v>
                </c:pt>
                <c:pt idx="143">
                  <c:v>0.13593368492673796</c:v>
                </c:pt>
                <c:pt idx="144">
                  <c:v>0.13098555613110724</c:v>
                </c:pt>
                <c:pt idx="145">
                  <c:v>0.13428159849797378</c:v>
                </c:pt>
                <c:pt idx="146">
                  <c:v>0.13937910602655057</c:v>
                </c:pt>
                <c:pt idx="147">
                  <c:v>0.14139982893758346</c:v>
                </c:pt>
                <c:pt idx="148">
                  <c:v>0.14961269474207201</c:v>
                </c:pt>
                <c:pt idx="149">
                  <c:v>0.15662643829794132</c:v>
                </c:pt>
                <c:pt idx="150">
                  <c:v>0.15344978469354104</c:v>
                </c:pt>
                <c:pt idx="151">
                  <c:v>0.15230968359271102</c:v>
                </c:pt>
                <c:pt idx="152">
                  <c:v>0.15307496204496707</c:v>
                </c:pt>
                <c:pt idx="153">
                  <c:v>0.15536113927618533</c:v>
                </c:pt>
                <c:pt idx="154">
                  <c:v>0.16414990267967933</c:v>
                </c:pt>
                <c:pt idx="155">
                  <c:v>0.16819137282460828</c:v>
                </c:pt>
                <c:pt idx="156">
                  <c:v>0.17088587307593356</c:v>
                </c:pt>
                <c:pt idx="157">
                  <c:v>0.16712754811711</c:v>
                </c:pt>
                <c:pt idx="158">
                  <c:v>0.16511976652124394</c:v>
                </c:pt>
                <c:pt idx="159">
                  <c:v>0.16547103588981099</c:v>
                </c:pt>
                <c:pt idx="160">
                  <c:v>0.16598111830736717</c:v>
                </c:pt>
                <c:pt idx="161">
                  <c:v>0.16778102347528356</c:v>
                </c:pt>
                <c:pt idx="162">
                  <c:v>0.17368001103550401</c:v>
                </c:pt>
                <c:pt idx="163">
                  <c:v>0.17253732111105474</c:v>
                </c:pt>
                <c:pt idx="164">
                  <c:v>0.16988161208150754</c:v>
                </c:pt>
                <c:pt idx="165">
                  <c:v>0.16421539094784104</c:v>
                </c:pt>
                <c:pt idx="166">
                  <c:v>0.16705542080981256</c:v>
                </c:pt>
                <c:pt idx="167">
                  <c:v>0.16640189450158765</c:v>
                </c:pt>
                <c:pt idx="168">
                  <c:v>0.1649578308719018</c:v>
                </c:pt>
                <c:pt idx="169">
                  <c:v>0.17198462689772048</c:v>
                </c:pt>
                <c:pt idx="170">
                  <c:v>0.17130355920813489</c:v>
                </c:pt>
                <c:pt idx="171">
                  <c:v>0.16583661350351203</c:v>
                </c:pt>
                <c:pt idx="172">
                  <c:v>0.16400209699328183</c:v>
                </c:pt>
                <c:pt idx="173">
                  <c:v>0.16520923324550618</c:v>
                </c:pt>
                <c:pt idx="174">
                  <c:v>0.16777672201360599</c:v>
                </c:pt>
                <c:pt idx="175">
                  <c:v>0.16225264875497747</c:v>
                </c:pt>
                <c:pt idx="176">
                  <c:v>0.16165088602633554</c:v>
                </c:pt>
                <c:pt idx="177">
                  <c:v>0.16411562952527531</c:v>
                </c:pt>
                <c:pt idx="178">
                  <c:v>0.15735624538517851</c:v>
                </c:pt>
                <c:pt idx="179">
                  <c:v>0.15058095054045867</c:v>
                </c:pt>
                <c:pt idx="180">
                  <c:v>0.1484587232493369</c:v>
                </c:pt>
                <c:pt idx="181">
                  <c:v>0.14464116961354351</c:v>
                </c:pt>
                <c:pt idx="182">
                  <c:v>0.14560406986631624</c:v>
                </c:pt>
                <c:pt idx="183">
                  <c:v>0.14472207320972036</c:v>
                </c:pt>
                <c:pt idx="184">
                  <c:v>0.1400493290607096</c:v>
                </c:pt>
                <c:pt idx="185">
                  <c:v>0.13538865259750321</c:v>
                </c:pt>
                <c:pt idx="186">
                  <c:v>0.13290038470469551</c:v>
                </c:pt>
                <c:pt idx="187">
                  <c:v>0.13084977076569032</c:v>
                </c:pt>
                <c:pt idx="188">
                  <c:v>0.12676868537628161</c:v>
                </c:pt>
                <c:pt idx="189">
                  <c:v>0.12620198070845723</c:v>
                </c:pt>
                <c:pt idx="190">
                  <c:v>0.12796498871759016</c:v>
                </c:pt>
                <c:pt idx="191">
                  <c:v>0.12677754484821385</c:v>
                </c:pt>
                <c:pt idx="192">
                  <c:v>0.12315663408624689</c:v>
                </c:pt>
                <c:pt idx="193">
                  <c:v>0.11871903846357224</c:v>
                </c:pt>
                <c:pt idx="194">
                  <c:v>0.11683044958883532</c:v>
                </c:pt>
                <c:pt idx="195">
                  <c:v>0.11677612204868992</c:v>
                </c:pt>
                <c:pt idx="196">
                  <c:v>0.1135758089245274</c:v>
                </c:pt>
                <c:pt idx="197">
                  <c:v>0.11381664532031466</c:v>
                </c:pt>
                <c:pt idx="198">
                  <c:v>0.11380985170102065</c:v>
                </c:pt>
                <c:pt idx="199">
                  <c:v>0.10815518760196863</c:v>
                </c:pt>
                <c:pt idx="200">
                  <c:v>0.10506993595413078</c:v>
                </c:pt>
                <c:pt idx="201">
                  <c:v>0.10029786698208187</c:v>
                </c:pt>
                <c:pt idx="202">
                  <c:v>9.6931413580161552E-2</c:v>
                </c:pt>
                <c:pt idx="203">
                  <c:v>9.5700158175940242E-2</c:v>
                </c:pt>
                <c:pt idx="204">
                  <c:v>0.10086422342308143</c:v>
                </c:pt>
                <c:pt idx="205">
                  <c:v>0.10769268097243145</c:v>
                </c:pt>
                <c:pt idx="206">
                  <c:v>0.10832406828023827</c:v>
                </c:pt>
                <c:pt idx="207">
                  <c:v>0.10928901743022179</c:v>
                </c:pt>
                <c:pt idx="208">
                  <c:v>0.11050031114903086</c:v>
                </c:pt>
                <c:pt idx="209">
                  <c:v>0.10844055945459724</c:v>
                </c:pt>
                <c:pt idx="210">
                  <c:v>0.11111686798208514</c:v>
                </c:pt>
                <c:pt idx="211">
                  <c:v>0.11715885622648586</c:v>
                </c:pt>
                <c:pt idx="212">
                  <c:v>0.11974064018811942</c:v>
                </c:pt>
                <c:pt idx="213">
                  <c:v>0.12060860110331684</c:v>
                </c:pt>
                <c:pt idx="214">
                  <c:v>0.12232463002512239</c:v>
                </c:pt>
                <c:pt idx="215">
                  <c:v>0.1225633002291559</c:v>
                </c:pt>
                <c:pt idx="216">
                  <c:v>0.12267846804307814</c:v>
                </c:pt>
                <c:pt idx="217">
                  <c:v>0.12258082081526644</c:v>
                </c:pt>
                <c:pt idx="218">
                  <c:v>0.12862308762476898</c:v>
                </c:pt>
                <c:pt idx="219">
                  <c:v>0.1328573560136298</c:v>
                </c:pt>
                <c:pt idx="220">
                  <c:v>0.12757002265881934</c:v>
                </c:pt>
                <c:pt idx="221">
                  <c:v>0.12313222266292928</c:v>
                </c:pt>
                <c:pt idx="222">
                  <c:v>0.13061714812793945</c:v>
                </c:pt>
                <c:pt idx="223">
                  <c:v>0.13659726389694943</c:v>
                </c:pt>
                <c:pt idx="224">
                  <c:v>0.13805133195493291</c:v>
                </c:pt>
                <c:pt idx="225">
                  <c:v>0.14265724147308784</c:v>
                </c:pt>
                <c:pt idx="226">
                  <c:v>0.14786586470926727</c:v>
                </c:pt>
                <c:pt idx="227">
                  <c:v>0.14479807811989059</c:v>
                </c:pt>
                <c:pt idx="228">
                  <c:v>0.1471638991962701</c:v>
                </c:pt>
                <c:pt idx="229">
                  <c:v>0.15010995031369428</c:v>
                </c:pt>
                <c:pt idx="230">
                  <c:v>0.15030134340858065</c:v>
                </c:pt>
                <c:pt idx="231">
                  <c:v>0.15459605213562932</c:v>
                </c:pt>
                <c:pt idx="232">
                  <c:v>0.1583929278712638</c:v>
                </c:pt>
                <c:pt idx="233">
                  <c:v>0.15299734020884531</c:v>
                </c:pt>
                <c:pt idx="234">
                  <c:v>0.14293823480064133</c:v>
                </c:pt>
                <c:pt idx="235">
                  <c:v>0.12647284976439255</c:v>
                </c:pt>
                <c:pt idx="236">
                  <c:v>0.12931042121502917</c:v>
                </c:pt>
                <c:pt idx="237">
                  <c:v>0.12769255928723644</c:v>
                </c:pt>
                <c:pt idx="238">
                  <c:v>0.12690399123420726</c:v>
                </c:pt>
                <c:pt idx="239">
                  <c:v>0.14070500381914475</c:v>
                </c:pt>
                <c:pt idx="240">
                  <c:v>0.14829154598755551</c:v>
                </c:pt>
                <c:pt idx="241">
                  <c:v>0.14698627796559866</c:v>
                </c:pt>
                <c:pt idx="242">
                  <c:v>0.14759693739081664</c:v>
                </c:pt>
                <c:pt idx="243">
                  <c:v>0.14810300836214202</c:v>
                </c:pt>
                <c:pt idx="244">
                  <c:v>0.15111539557559828</c:v>
                </c:pt>
                <c:pt idx="245">
                  <c:v>0.15640155820634555</c:v>
                </c:pt>
                <c:pt idx="246">
                  <c:v>0.16674712358344068</c:v>
                </c:pt>
                <c:pt idx="247">
                  <c:v>0.17513103024785798</c:v>
                </c:pt>
                <c:pt idx="248">
                  <c:v>0.17573418888489212</c:v>
                </c:pt>
                <c:pt idx="249">
                  <c:v>0.1766572763436553</c:v>
                </c:pt>
                <c:pt idx="250">
                  <c:v>0.18315894569971736</c:v>
                </c:pt>
                <c:pt idx="251">
                  <c:v>0.19530753029887904</c:v>
                </c:pt>
                <c:pt idx="252">
                  <c:v>0.19662760509535182</c:v>
                </c:pt>
                <c:pt idx="253">
                  <c:v>0.20757581302667144</c:v>
                </c:pt>
                <c:pt idx="254">
                  <c:v>0.21489202265954671</c:v>
                </c:pt>
                <c:pt idx="255">
                  <c:v>0.21730517139083128</c:v>
                </c:pt>
                <c:pt idx="256">
                  <c:v>0.2203724532369804</c:v>
                </c:pt>
                <c:pt idx="257">
                  <c:v>0.22554267357961238</c:v>
                </c:pt>
                <c:pt idx="258">
                  <c:v>0.2312530581711511</c:v>
                </c:pt>
                <c:pt idx="259">
                  <c:v>0.23554095387026353</c:v>
                </c:pt>
                <c:pt idx="260">
                  <c:v>0.24856742420691841</c:v>
                </c:pt>
                <c:pt idx="261">
                  <c:v>0.25799612291973412</c:v>
                </c:pt>
                <c:pt idx="262">
                  <c:v>0.26421739939039979</c:v>
                </c:pt>
                <c:pt idx="263">
                  <c:v>0.27233480519186604</c:v>
                </c:pt>
                <c:pt idx="264">
                  <c:v>0.27983634701947763</c:v>
                </c:pt>
                <c:pt idx="265">
                  <c:v>0.29083625434322191</c:v>
                </c:pt>
                <c:pt idx="266">
                  <c:v>0.29535041614503293</c:v>
                </c:pt>
                <c:pt idx="267">
                  <c:v>0.30373487537292793</c:v>
                </c:pt>
                <c:pt idx="268">
                  <c:v>0.31132906508828589</c:v>
                </c:pt>
                <c:pt idx="269">
                  <c:v>0.30626328440384165</c:v>
                </c:pt>
                <c:pt idx="270">
                  <c:v>0.30490675585078508</c:v>
                </c:pt>
                <c:pt idx="271">
                  <c:v>0.30507782857259974</c:v>
                </c:pt>
                <c:pt idx="272">
                  <c:v>0.30646658154852352</c:v>
                </c:pt>
                <c:pt idx="273">
                  <c:v>0.30653141043137611</c:v>
                </c:pt>
                <c:pt idx="274">
                  <c:v>0.3129526454917777</c:v>
                </c:pt>
                <c:pt idx="275">
                  <c:v>0.31740345524508279</c:v>
                </c:pt>
                <c:pt idx="276">
                  <c:v>0.31586187077018468</c:v>
                </c:pt>
                <c:pt idx="277">
                  <c:v>0.31465285766302792</c:v>
                </c:pt>
                <c:pt idx="278">
                  <c:v>0.31630318195536816</c:v>
                </c:pt>
                <c:pt idx="279">
                  <c:v>0.31605625287435418</c:v>
                </c:pt>
                <c:pt idx="280">
                  <c:v>0.3184558296226121</c:v>
                </c:pt>
                <c:pt idx="281">
                  <c:v>0.32347668661344015</c:v>
                </c:pt>
                <c:pt idx="282">
                  <c:v>0.32474051439577173</c:v>
                </c:pt>
                <c:pt idx="283">
                  <c:v>0.31904390657881393</c:v>
                </c:pt>
                <c:pt idx="284">
                  <c:v>0.31240876837385695</c:v>
                </c:pt>
                <c:pt idx="285">
                  <c:v>0.31077845942494287</c:v>
                </c:pt>
                <c:pt idx="286">
                  <c:v>0.30996461913587242</c:v>
                </c:pt>
                <c:pt idx="287">
                  <c:v>0.31054751837629274</c:v>
                </c:pt>
                <c:pt idx="288">
                  <c:v>0.31380406935434807</c:v>
                </c:pt>
                <c:pt idx="289">
                  <c:v>0.31724450678560973</c:v>
                </c:pt>
                <c:pt idx="290">
                  <c:v>0.31211867727839587</c:v>
                </c:pt>
                <c:pt idx="291">
                  <c:v>0.31021881279301194</c:v>
                </c:pt>
                <c:pt idx="292">
                  <c:v>0.30707196930760394</c:v>
                </c:pt>
                <c:pt idx="293">
                  <c:v>0.30334761271370353</c:v>
                </c:pt>
                <c:pt idx="294">
                  <c:v>0.30415266391968188</c:v>
                </c:pt>
                <c:pt idx="295">
                  <c:v>0.31202185049511216</c:v>
                </c:pt>
                <c:pt idx="296">
                  <c:v>0.31100803461272086</c:v>
                </c:pt>
                <c:pt idx="297">
                  <c:v>0.30372068295642651</c:v>
                </c:pt>
                <c:pt idx="298">
                  <c:v>0.29760916830709311</c:v>
                </c:pt>
                <c:pt idx="299">
                  <c:v>0.29934372832874312</c:v>
                </c:pt>
                <c:pt idx="300">
                  <c:v>0.29611251997970894</c:v>
                </c:pt>
                <c:pt idx="301">
                  <c:v>0.29689146780618247</c:v>
                </c:pt>
                <c:pt idx="302">
                  <c:v>0.29951375723417334</c:v>
                </c:pt>
                <c:pt idx="303">
                  <c:v>0.30684311048213142</c:v>
                </c:pt>
                <c:pt idx="304">
                  <c:v>0.30237184707783382</c:v>
                </c:pt>
                <c:pt idx="305">
                  <c:v>0.30047384433738589</c:v>
                </c:pt>
                <c:pt idx="306">
                  <c:v>0.30434596577712891</c:v>
                </c:pt>
                <c:pt idx="307">
                  <c:v>0.30396431002302465</c:v>
                </c:pt>
                <c:pt idx="308">
                  <c:v>0.30105770337874621</c:v>
                </c:pt>
                <c:pt idx="309">
                  <c:v>0.30615653159963313</c:v>
                </c:pt>
                <c:pt idx="310">
                  <c:v>0.30725111701014346</c:v>
                </c:pt>
                <c:pt idx="311">
                  <c:v>0.2979170905724845</c:v>
                </c:pt>
                <c:pt idx="312">
                  <c:v>0.29586030113219886</c:v>
                </c:pt>
                <c:pt idx="313">
                  <c:v>0.29960892906790948</c:v>
                </c:pt>
                <c:pt idx="314">
                  <c:v>0.30313816579512637</c:v>
                </c:pt>
                <c:pt idx="315">
                  <c:v>0.30210576609241108</c:v>
                </c:pt>
                <c:pt idx="316">
                  <c:v>0.30606502345050646</c:v>
                </c:pt>
                <c:pt idx="317">
                  <c:v>0.30806299079907357</c:v>
                </c:pt>
                <c:pt idx="318">
                  <c:v>0.30075515230034622</c:v>
                </c:pt>
                <c:pt idx="319">
                  <c:v>0.29309157716622319</c:v>
                </c:pt>
                <c:pt idx="320">
                  <c:v>0.28929531382761015</c:v>
                </c:pt>
                <c:pt idx="321">
                  <c:v>0.27700575870585714</c:v>
                </c:pt>
                <c:pt idx="322">
                  <c:v>0.27140595513490556</c:v>
                </c:pt>
                <c:pt idx="323">
                  <c:v>0.27636866345815569</c:v>
                </c:pt>
                <c:pt idx="324">
                  <c:v>0.27695605609238078</c:v>
                </c:pt>
                <c:pt idx="325">
                  <c:v>0.26770442649775861</c:v>
                </c:pt>
                <c:pt idx="326">
                  <c:v>0.26198131097733646</c:v>
                </c:pt>
                <c:pt idx="327">
                  <c:v>0.26048714727591094</c:v>
                </c:pt>
                <c:pt idx="328">
                  <c:v>0.25731953081315634</c:v>
                </c:pt>
                <c:pt idx="329">
                  <c:v>0.25297230327851489</c:v>
                </c:pt>
                <c:pt idx="330">
                  <c:v>0.25907630766571976</c:v>
                </c:pt>
                <c:pt idx="331">
                  <c:v>0.26164603581069773</c:v>
                </c:pt>
                <c:pt idx="332">
                  <c:v>0.2555609010534477</c:v>
                </c:pt>
                <c:pt idx="333">
                  <c:v>0.24986887092867338</c:v>
                </c:pt>
                <c:pt idx="334">
                  <c:v>0.24808011622881099</c:v>
                </c:pt>
                <c:pt idx="335">
                  <c:v>0.24553763314424332</c:v>
                </c:pt>
                <c:pt idx="336">
                  <c:v>0.23771276729543678</c:v>
                </c:pt>
                <c:pt idx="337">
                  <c:v>0.2403243509243671</c:v>
                </c:pt>
                <c:pt idx="338">
                  <c:v>0.24304282391321297</c:v>
                </c:pt>
                <c:pt idx="339">
                  <c:v>0.23845741225342176</c:v>
                </c:pt>
                <c:pt idx="340">
                  <c:v>0.23471004042259502</c:v>
                </c:pt>
                <c:pt idx="341">
                  <c:v>0.23118548054662441</c:v>
                </c:pt>
                <c:pt idx="342">
                  <c:v>0.22571417559366136</c:v>
                </c:pt>
                <c:pt idx="343">
                  <c:v>0.22127822829999266</c:v>
                </c:pt>
                <c:pt idx="344">
                  <c:v>0.22327093941643089</c:v>
                </c:pt>
                <c:pt idx="345">
                  <c:v>0.22490367294550356</c:v>
                </c:pt>
                <c:pt idx="346">
                  <c:v>0.21694961997269796</c:v>
                </c:pt>
                <c:pt idx="347">
                  <c:v>0.21088765069898657</c:v>
                </c:pt>
                <c:pt idx="348">
                  <c:v>0.21317375517071263</c:v>
                </c:pt>
                <c:pt idx="349">
                  <c:v>0.21140111090196551</c:v>
                </c:pt>
                <c:pt idx="350">
                  <c:v>0.21559725905183141</c:v>
                </c:pt>
                <c:pt idx="351">
                  <c:v>0.2309011717330714</c:v>
                </c:pt>
                <c:pt idx="352">
                  <c:v>0.23891785627561685</c:v>
                </c:pt>
                <c:pt idx="353">
                  <c:v>0.23716501938471196</c:v>
                </c:pt>
                <c:pt idx="354">
                  <c:v>0.23625768249138857</c:v>
                </c:pt>
                <c:pt idx="355">
                  <c:v>0.23969152244143821</c:v>
                </c:pt>
                <c:pt idx="356">
                  <c:v>0.24478520347205696</c:v>
                </c:pt>
                <c:pt idx="357">
                  <c:v>0.25089507698288982</c:v>
                </c:pt>
                <c:pt idx="358">
                  <c:v>0.26290835514669658</c:v>
                </c:pt>
                <c:pt idx="359">
                  <c:v>0.27020931429028255</c:v>
                </c:pt>
                <c:pt idx="360">
                  <c:v>0.26781981402439098</c:v>
                </c:pt>
                <c:pt idx="361">
                  <c:v>0.26518802381623147</c:v>
                </c:pt>
                <c:pt idx="362">
                  <c:v>0.26541076003438008</c:v>
                </c:pt>
                <c:pt idx="363">
                  <c:v>0.26807276589721851</c:v>
                </c:pt>
                <c:pt idx="364">
                  <c:v>0.27251908291103433</c:v>
                </c:pt>
                <c:pt idx="365">
                  <c:v>0.28148894635636801</c:v>
                </c:pt>
                <c:pt idx="366">
                  <c:v>0.29005431208604793</c:v>
                </c:pt>
                <c:pt idx="367">
                  <c:v>0.28641442212418355</c:v>
                </c:pt>
                <c:pt idx="368">
                  <c:v>0.28833190198972619</c:v>
                </c:pt>
                <c:pt idx="369">
                  <c:v>0.29208867720414788</c:v>
                </c:pt>
                <c:pt idx="370">
                  <c:v>0.29569642581954225</c:v>
                </c:pt>
                <c:pt idx="371">
                  <c:v>0.30202680987946418</c:v>
                </c:pt>
                <c:pt idx="372">
                  <c:v>0.31406657226742624</c:v>
                </c:pt>
                <c:pt idx="373">
                  <c:v>0.31491982101668131</c:v>
                </c:pt>
                <c:pt idx="374">
                  <c:v>0.30999310944442499</c:v>
                </c:pt>
                <c:pt idx="375">
                  <c:v>0.30895787324022012</c:v>
                </c:pt>
                <c:pt idx="376">
                  <c:v>0.31174341494941021</c:v>
                </c:pt>
                <c:pt idx="377">
                  <c:v>0.31573994620459944</c:v>
                </c:pt>
                <c:pt idx="378">
                  <c:v>0.31421503643642945</c:v>
                </c:pt>
                <c:pt idx="379">
                  <c:v>0.32502681017482626</c:v>
                </c:pt>
                <c:pt idx="380">
                  <c:v>0.32663137246413837</c:v>
                </c:pt>
                <c:pt idx="381">
                  <c:v>0.32298716710117664</c:v>
                </c:pt>
                <c:pt idx="382">
                  <c:v>0.31970881173437748</c:v>
                </c:pt>
                <c:pt idx="383">
                  <c:v>0.32086028006156936</c:v>
                </c:pt>
                <c:pt idx="384">
                  <c:v>0.32138464913472631</c:v>
                </c:pt>
                <c:pt idx="385">
                  <c:v>0.32275303583482651</c:v>
                </c:pt>
                <c:pt idx="386">
                  <c:v>0.32612276936763052</c:v>
                </c:pt>
                <c:pt idx="387">
                  <c:v>0.32991201941980114</c:v>
                </c:pt>
                <c:pt idx="388">
                  <c:v>0.32333674578529581</c:v>
                </c:pt>
                <c:pt idx="389">
                  <c:v>0.32137985050369744</c:v>
                </c:pt>
                <c:pt idx="390">
                  <c:v>0.32203724476541296</c:v>
                </c:pt>
                <c:pt idx="391">
                  <c:v>0.32370784323289709</c:v>
                </c:pt>
                <c:pt idx="392">
                  <c:v>0.32596904694328033</c:v>
                </c:pt>
                <c:pt idx="393">
                  <c:v>0.33195519353740732</c:v>
                </c:pt>
                <c:pt idx="394">
                  <c:v>0.33440709446667932</c:v>
                </c:pt>
                <c:pt idx="395">
                  <c:v>0.32796146622469008</c:v>
                </c:pt>
                <c:pt idx="396">
                  <c:v>0.32262237694339924</c:v>
                </c:pt>
                <c:pt idx="397">
                  <c:v>0.32402917165490153</c:v>
                </c:pt>
                <c:pt idx="398">
                  <c:v>0.32076795575602146</c:v>
                </c:pt>
                <c:pt idx="399">
                  <c:v>0.31694054209970784</c:v>
                </c:pt>
                <c:pt idx="400">
                  <c:v>0.32030759149475801</c:v>
                </c:pt>
                <c:pt idx="401">
                  <c:v>0.32348319893583494</c:v>
                </c:pt>
                <c:pt idx="402">
                  <c:v>0.31566729447895281</c:v>
                </c:pt>
                <c:pt idx="403">
                  <c:v>0.31399259912695998</c:v>
                </c:pt>
                <c:pt idx="404">
                  <c:v>0.31339223099971331</c:v>
                </c:pt>
                <c:pt idx="405">
                  <c:v>0.30962498467382726</c:v>
                </c:pt>
                <c:pt idx="406">
                  <c:v>0.31495045257955945</c:v>
                </c:pt>
                <c:pt idx="407">
                  <c:v>0.32407314201872556</c:v>
                </c:pt>
                <c:pt idx="408">
                  <c:v>0.33336827056012386</c:v>
                </c:pt>
                <c:pt idx="409">
                  <c:v>0.32951363399779432</c:v>
                </c:pt>
                <c:pt idx="410">
                  <c:v>0.32997116536863941</c:v>
                </c:pt>
                <c:pt idx="411">
                  <c:v>0.32555224135196348</c:v>
                </c:pt>
                <c:pt idx="412">
                  <c:v>0.32758118395990443</c:v>
                </c:pt>
                <c:pt idx="413">
                  <c:v>0.32988895015842046</c:v>
                </c:pt>
                <c:pt idx="414">
                  <c:v>0.34000838379683379</c:v>
                </c:pt>
                <c:pt idx="415">
                  <c:v>0.34552019721443822</c:v>
                </c:pt>
                <c:pt idx="416">
                  <c:v>0.34149648653498399</c:v>
                </c:pt>
                <c:pt idx="417">
                  <c:v>0.33789357118121194</c:v>
                </c:pt>
                <c:pt idx="418">
                  <c:v>0.33865216492957284</c:v>
                </c:pt>
                <c:pt idx="419">
                  <c:v>0.33892991910020864</c:v>
                </c:pt>
                <c:pt idx="420">
                  <c:v>0.33941257626890559</c:v>
                </c:pt>
                <c:pt idx="421">
                  <c:v>0.34905441929266545</c:v>
                </c:pt>
                <c:pt idx="422">
                  <c:v>0.35759305837043309</c:v>
                </c:pt>
                <c:pt idx="423">
                  <c:v>0.35405106872660869</c:v>
                </c:pt>
                <c:pt idx="424">
                  <c:v>0.35416586421960028</c:v>
                </c:pt>
                <c:pt idx="425">
                  <c:v>0.35691741232109453</c:v>
                </c:pt>
                <c:pt idx="426">
                  <c:v>0.35669445341144479</c:v>
                </c:pt>
                <c:pt idx="427">
                  <c:v>0.35873995873696529</c:v>
                </c:pt>
                <c:pt idx="428">
                  <c:v>0.36757665483091506</c:v>
                </c:pt>
                <c:pt idx="429">
                  <c:v>0.37583950644151565</c:v>
                </c:pt>
                <c:pt idx="430">
                  <c:v>0.37190770711059784</c:v>
                </c:pt>
                <c:pt idx="431">
                  <c:v>0.37003520116371635</c:v>
                </c:pt>
                <c:pt idx="432">
                  <c:v>0.37374143635938262</c:v>
                </c:pt>
                <c:pt idx="433">
                  <c:v>0.37811329851883235</c:v>
                </c:pt>
                <c:pt idx="434">
                  <c:v>0.38204311506242383</c:v>
                </c:pt>
                <c:pt idx="435">
                  <c:v>0.39754838279188848</c:v>
                </c:pt>
                <c:pt idx="436">
                  <c:v>0.39962337826321681</c:v>
                </c:pt>
                <c:pt idx="437">
                  <c:v>0.39202620563045132</c:v>
                </c:pt>
                <c:pt idx="438">
                  <c:v>0.38413467129264717</c:v>
                </c:pt>
                <c:pt idx="439">
                  <c:v>0.38310844824932933</c:v>
                </c:pt>
                <c:pt idx="440">
                  <c:v>0.38387921961952198</c:v>
                </c:pt>
                <c:pt idx="441">
                  <c:v>0.39085575310819154</c:v>
                </c:pt>
                <c:pt idx="442">
                  <c:v>0.40034908050543816</c:v>
                </c:pt>
                <c:pt idx="443">
                  <c:v>0.40918895775709546</c:v>
                </c:pt>
                <c:pt idx="444">
                  <c:v>0.40321302782038471</c:v>
                </c:pt>
                <c:pt idx="445">
                  <c:v>0.40059012074661327</c:v>
                </c:pt>
                <c:pt idx="446">
                  <c:v>0.4016671318342836</c:v>
                </c:pt>
                <c:pt idx="447">
                  <c:v>0.39778552164938413</c:v>
                </c:pt>
                <c:pt idx="448">
                  <c:v>0.40558557243130688</c:v>
                </c:pt>
                <c:pt idx="449">
                  <c:v>0.4179464350147839</c:v>
                </c:pt>
                <c:pt idx="450">
                  <c:v>0.42779201413765916</c:v>
                </c:pt>
                <c:pt idx="451">
                  <c:v>0.42239503092176334</c:v>
                </c:pt>
                <c:pt idx="452">
                  <c:v>0.415985518084796</c:v>
                </c:pt>
                <c:pt idx="453">
                  <c:v>0.41499251761379996</c:v>
                </c:pt>
                <c:pt idx="454">
                  <c:v>0.41094272469005388</c:v>
                </c:pt>
                <c:pt idx="455">
                  <c:v>0.41000931572037874</c:v>
                </c:pt>
                <c:pt idx="456">
                  <c:v>0.42002366895944782</c:v>
                </c:pt>
                <c:pt idx="457">
                  <c:v>0.42640490078194238</c:v>
                </c:pt>
                <c:pt idx="458">
                  <c:v>0.41934995497251942</c:v>
                </c:pt>
                <c:pt idx="459">
                  <c:v>0.41418567017721419</c:v>
                </c:pt>
                <c:pt idx="460">
                  <c:v>0.41259620056044505</c:v>
                </c:pt>
                <c:pt idx="461">
                  <c:v>0.41213519111597841</c:v>
                </c:pt>
                <c:pt idx="462">
                  <c:v>0.40952333584831041</c:v>
                </c:pt>
                <c:pt idx="463">
                  <c:v>0.41554286959846254</c:v>
                </c:pt>
                <c:pt idx="464">
                  <c:v>0.42135968192688089</c:v>
                </c:pt>
                <c:pt idx="465">
                  <c:v>0.41158610919827648</c:v>
                </c:pt>
                <c:pt idx="466">
                  <c:v>0.40761084714976853</c:v>
                </c:pt>
                <c:pt idx="467">
                  <c:v>0.40947343792966417</c:v>
                </c:pt>
                <c:pt idx="468">
                  <c:v>0.41372426585899758</c:v>
                </c:pt>
                <c:pt idx="469">
                  <c:v>0.41616618885684298</c:v>
                </c:pt>
                <c:pt idx="470">
                  <c:v>0.42280935125939312</c:v>
                </c:pt>
                <c:pt idx="471">
                  <c:v>0.42363963782902225</c:v>
                </c:pt>
                <c:pt idx="472">
                  <c:v>0.41565924976080254</c:v>
                </c:pt>
                <c:pt idx="473">
                  <c:v>0.40869948196122541</c:v>
                </c:pt>
                <c:pt idx="474">
                  <c:v>0.40571306051553369</c:v>
                </c:pt>
                <c:pt idx="475">
                  <c:v>0.40003224018957628</c:v>
                </c:pt>
                <c:pt idx="476">
                  <c:v>0.39936697768581653</c:v>
                </c:pt>
                <c:pt idx="477">
                  <c:v>0.40989368669030241</c:v>
                </c:pt>
                <c:pt idx="478">
                  <c:v>0.40960833737423685</c:v>
                </c:pt>
                <c:pt idx="479">
                  <c:v>0.39410391907803366</c:v>
                </c:pt>
                <c:pt idx="480">
                  <c:v>0.38519270062042993</c:v>
                </c:pt>
                <c:pt idx="481">
                  <c:v>0.38243873561375125</c:v>
                </c:pt>
                <c:pt idx="482">
                  <c:v>0.38287654296612672</c:v>
                </c:pt>
                <c:pt idx="483">
                  <c:v>0.38308896079103794</c:v>
                </c:pt>
                <c:pt idx="484">
                  <c:v>0.39309712720982737</c:v>
                </c:pt>
                <c:pt idx="485">
                  <c:v>0.39854242860395006</c:v>
                </c:pt>
                <c:pt idx="486">
                  <c:v>0.38685895824676153</c:v>
                </c:pt>
                <c:pt idx="487">
                  <c:v>0.37830699735648921</c:v>
                </c:pt>
                <c:pt idx="488">
                  <c:v>0.37468876352762071</c:v>
                </c:pt>
                <c:pt idx="489">
                  <c:v>0.3678090835717378</c:v>
                </c:pt>
                <c:pt idx="490">
                  <c:v>0.36574616972161539</c:v>
                </c:pt>
                <c:pt idx="491">
                  <c:v>0.36981653981597046</c:v>
                </c:pt>
                <c:pt idx="492">
                  <c:v>0.36832800142332089</c:v>
                </c:pt>
                <c:pt idx="493">
                  <c:v>0.3517880647507946</c:v>
                </c:pt>
                <c:pt idx="494">
                  <c:v>0.34232811117804662</c:v>
                </c:pt>
                <c:pt idx="495">
                  <c:v>0.33336015801677438</c:v>
                </c:pt>
                <c:pt idx="496">
                  <c:v>0.32970046822056936</c:v>
                </c:pt>
                <c:pt idx="497">
                  <c:v>0.32099447376676066</c:v>
                </c:pt>
                <c:pt idx="498">
                  <c:v>0.31587801254059666</c:v>
                </c:pt>
                <c:pt idx="499">
                  <c:v>0.31131152053838496</c:v>
                </c:pt>
                <c:pt idx="500">
                  <c:v>0.30193624645227879</c:v>
                </c:pt>
                <c:pt idx="501">
                  <c:v>0.29526391305130495</c:v>
                </c:pt>
                <c:pt idx="502">
                  <c:v>0.28767132458914407</c:v>
                </c:pt>
                <c:pt idx="503">
                  <c:v>0.27758532418831022</c:v>
                </c:pt>
                <c:pt idx="504">
                  <c:v>0.27502806832425197</c:v>
                </c:pt>
                <c:pt idx="505">
                  <c:v>0.27741625884739496</c:v>
                </c:pt>
                <c:pt idx="506">
                  <c:v>0.27072015467590788</c:v>
                </c:pt>
                <c:pt idx="507">
                  <c:v>0.25383950896762741</c:v>
                </c:pt>
                <c:pt idx="508">
                  <c:v>0.24218688000996258</c:v>
                </c:pt>
                <c:pt idx="509">
                  <c:v>0.23991713351328642</c:v>
                </c:pt>
                <c:pt idx="510">
                  <c:v>0.23298689891542446</c:v>
                </c:pt>
                <c:pt idx="511">
                  <c:v>0.22633438963516705</c:v>
                </c:pt>
                <c:pt idx="512">
                  <c:v>0.22393858637967873</c:v>
                </c:pt>
                <c:pt idx="513">
                  <c:v>0.22228671298546093</c:v>
                </c:pt>
                <c:pt idx="514">
                  <c:v>0.2099249130079483</c:v>
                </c:pt>
                <c:pt idx="515">
                  <c:v>0.20018835255051909</c:v>
                </c:pt>
                <c:pt idx="516">
                  <c:v>0.19363044623094156</c:v>
                </c:pt>
                <c:pt idx="517">
                  <c:v>0.18460375781675892</c:v>
                </c:pt>
                <c:pt idx="518">
                  <c:v>0.18263259475319343</c:v>
                </c:pt>
                <c:pt idx="519">
                  <c:v>0.18497268299337533</c:v>
                </c:pt>
                <c:pt idx="520">
                  <c:v>0.18107311845265733</c:v>
                </c:pt>
                <c:pt idx="521">
                  <c:v>0.17492238093904044</c:v>
                </c:pt>
                <c:pt idx="522">
                  <c:v>0.16792725368845424</c:v>
                </c:pt>
                <c:pt idx="523">
                  <c:v>0.16572394947106717</c:v>
                </c:pt>
                <c:pt idx="524">
                  <c:v>0.15960407743319427</c:v>
                </c:pt>
                <c:pt idx="525">
                  <c:v>0.15791536624171704</c:v>
                </c:pt>
                <c:pt idx="526">
                  <c:v>0.15937964255150971</c:v>
                </c:pt>
                <c:pt idx="527">
                  <c:v>0.16284371870754538</c:v>
                </c:pt>
                <c:pt idx="528">
                  <c:v>0.15787857589013699</c:v>
                </c:pt>
                <c:pt idx="529">
                  <c:v>0.15319760303121127</c:v>
                </c:pt>
                <c:pt idx="530">
                  <c:v>0.14785072515975844</c:v>
                </c:pt>
                <c:pt idx="531">
                  <c:v>0.14323400931314817</c:v>
                </c:pt>
                <c:pt idx="532">
                  <c:v>0.14277830574754008</c:v>
                </c:pt>
                <c:pt idx="533">
                  <c:v>0.14813870318365169</c:v>
                </c:pt>
                <c:pt idx="534">
                  <c:v>0.14287221989085247</c:v>
                </c:pt>
                <c:pt idx="535">
                  <c:v>0.13326545751819369</c:v>
                </c:pt>
                <c:pt idx="536">
                  <c:v>0.13089262184366135</c:v>
                </c:pt>
                <c:pt idx="537">
                  <c:v>0.13676374881649367</c:v>
                </c:pt>
                <c:pt idx="538">
                  <c:v>0.13651112415600425</c:v>
                </c:pt>
                <c:pt idx="539">
                  <c:v>0.13350989947484215</c:v>
                </c:pt>
                <c:pt idx="540">
                  <c:v>0.13262783621460278</c:v>
                </c:pt>
                <c:pt idx="541">
                  <c:v>0.1329480066936749</c:v>
                </c:pt>
                <c:pt idx="542">
                  <c:v>0.12668386547297744</c:v>
                </c:pt>
                <c:pt idx="543">
                  <c:v>0.11853787566669777</c:v>
                </c:pt>
                <c:pt idx="544">
                  <c:v>0.11571615521950801</c:v>
                </c:pt>
                <c:pt idx="545">
                  <c:v>0.11398971169022859</c:v>
                </c:pt>
                <c:pt idx="546">
                  <c:v>0.11327117704897727</c:v>
                </c:pt>
                <c:pt idx="547">
                  <c:v>0.11791417822389955</c:v>
                </c:pt>
                <c:pt idx="548">
                  <c:v>0.1149369326017356</c:v>
                </c:pt>
                <c:pt idx="549">
                  <c:v>0.10579451359408787</c:v>
                </c:pt>
                <c:pt idx="550">
                  <c:v>0.10128179908704954</c:v>
                </c:pt>
                <c:pt idx="551">
                  <c:v>9.4737772740943083E-2</c:v>
                </c:pt>
                <c:pt idx="552">
                  <c:v>8.9232997740882114E-2</c:v>
                </c:pt>
                <c:pt idx="553">
                  <c:v>8.4348485184090216E-2</c:v>
                </c:pt>
                <c:pt idx="554">
                  <c:v>8.6611292200494461E-2</c:v>
                </c:pt>
                <c:pt idx="555">
                  <c:v>8.5729187883943236E-2</c:v>
                </c:pt>
                <c:pt idx="556">
                  <c:v>7.4930235393571798E-2</c:v>
                </c:pt>
                <c:pt idx="557">
                  <c:v>6.6713758694268765E-2</c:v>
                </c:pt>
                <c:pt idx="558">
                  <c:v>6.0264445967102565E-2</c:v>
                </c:pt>
                <c:pt idx="559">
                  <c:v>5.7961232235160365E-2</c:v>
                </c:pt>
                <c:pt idx="560">
                  <c:v>5.8632330059644522E-2</c:v>
                </c:pt>
                <c:pt idx="561">
                  <c:v>5.865236386368422E-2</c:v>
                </c:pt>
                <c:pt idx="562">
                  <c:v>5.6349801118779963E-2</c:v>
                </c:pt>
                <c:pt idx="563">
                  <c:v>4.7240422734419973E-2</c:v>
                </c:pt>
                <c:pt idx="564">
                  <c:v>4.5547209061332028E-2</c:v>
                </c:pt>
                <c:pt idx="565">
                  <c:v>4.5906066324760353E-2</c:v>
                </c:pt>
                <c:pt idx="566">
                  <c:v>4.2494448696826059E-2</c:v>
                </c:pt>
                <c:pt idx="567">
                  <c:v>3.7681297234006705E-2</c:v>
                </c:pt>
                <c:pt idx="568">
                  <c:v>3.9163474675387167E-2</c:v>
                </c:pt>
                <c:pt idx="569">
                  <c:v>4.0215517588237604E-2</c:v>
                </c:pt>
                <c:pt idx="570">
                  <c:v>3.666157527808267E-2</c:v>
                </c:pt>
                <c:pt idx="571">
                  <c:v>2.817384752720975E-2</c:v>
                </c:pt>
                <c:pt idx="572">
                  <c:v>2.5126239502092029E-2</c:v>
                </c:pt>
                <c:pt idx="573">
                  <c:v>2.4364392056660744E-2</c:v>
                </c:pt>
                <c:pt idx="574">
                  <c:v>2.4896482558178668E-2</c:v>
                </c:pt>
                <c:pt idx="575">
                  <c:v>2.7005136598537205E-2</c:v>
                </c:pt>
                <c:pt idx="576">
                  <c:v>2.8423597677038726E-2</c:v>
                </c:pt>
                <c:pt idx="577">
                  <c:v>1.7603738356604115E-2</c:v>
                </c:pt>
                <c:pt idx="578">
                  <c:v>1.0595504526672461E-2</c:v>
                </c:pt>
                <c:pt idx="579">
                  <c:v>6.7171853364641487E-3</c:v>
                </c:pt>
                <c:pt idx="580">
                  <c:v>2.1607410649875369E-3</c:v>
                </c:pt>
                <c:pt idx="581">
                  <c:v>9.3411046098557105E-4</c:v>
                </c:pt>
                <c:pt idx="582">
                  <c:v>4.4895106637824478E-3</c:v>
                </c:pt>
                <c:pt idx="583">
                  <c:v>5.6723402829566005E-3</c:v>
                </c:pt>
                <c:pt idx="584">
                  <c:v>-2.1599323515471003E-3</c:v>
                </c:pt>
                <c:pt idx="585">
                  <c:v>-9.4402715014932914E-3</c:v>
                </c:pt>
                <c:pt idx="586">
                  <c:v>-1.2999665811071037E-2</c:v>
                </c:pt>
                <c:pt idx="587">
                  <c:v>-1.4418523135396044E-2</c:v>
                </c:pt>
                <c:pt idx="588">
                  <c:v>-1.3047856833735216E-2</c:v>
                </c:pt>
                <c:pt idx="589">
                  <c:v>-1.4216534479785992E-2</c:v>
                </c:pt>
                <c:pt idx="590">
                  <c:v>-1.6736320710988295E-2</c:v>
                </c:pt>
                <c:pt idx="591">
                  <c:v>-2.2268858777666156E-2</c:v>
                </c:pt>
                <c:pt idx="592">
                  <c:v>-2.677664161540283E-2</c:v>
                </c:pt>
                <c:pt idx="593">
                  <c:v>-2.8775110605972709E-2</c:v>
                </c:pt>
                <c:pt idx="594">
                  <c:v>-3.2648916876123257E-2</c:v>
                </c:pt>
                <c:pt idx="595">
                  <c:v>-3.5969498520969201E-2</c:v>
                </c:pt>
                <c:pt idx="596">
                  <c:v>-3.3702519244081852E-2</c:v>
                </c:pt>
                <c:pt idx="597">
                  <c:v>-3.2104162767172761E-2</c:v>
                </c:pt>
                <c:pt idx="598">
                  <c:v>-3.9196262887859601E-2</c:v>
                </c:pt>
                <c:pt idx="599">
                  <c:v>-4.663263182791888E-2</c:v>
                </c:pt>
                <c:pt idx="600">
                  <c:v>-4.9107724318397272E-2</c:v>
                </c:pt>
                <c:pt idx="601">
                  <c:v>-4.8899894950750089E-2</c:v>
                </c:pt>
                <c:pt idx="602">
                  <c:v>-5.2932619594668218E-2</c:v>
                </c:pt>
                <c:pt idx="603">
                  <c:v>-5.0746312049522624E-2</c:v>
                </c:pt>
                <c:pt idx="604">
                  <c:v>-5.0273721497124058E-2</c:v>
                </c:pt>
                <c:pt idx="605">
                  <c:v>-5.7199169625768431E-2</c:v>
                </c:pt>
                <c:pt idx="606">
                  <c:v>-6.1743417081766339E-2</c:v>
                </c:pt>
                <c:pt idx="607">
                  <c:v>-6.0366751645525296E-2</c:v>
                </c:pt>
                <c:pt idx="608">
                  <c:v>-6.0475638802637621E-2</c:v>
                </c:pt>
                <c:pt idx="609">
                  <c:v>-5.8466121089873035E-2</c:v>
                </c:pt>
                <c:pt idx="610">
                  <c:v>-5.1060916978379001E-2</c:v>
                </c:pt>
                <c:pt idx="611">
                  <c:v>-4.9458192713421556E-2</c:v>
                </c:pt>
                <c:pt idx="612">
                  <c:v>-5.3592371212901502E-2</c:v>
                </c:pt>
                <c:pt idx="613">
                  <c:v>-5.4472843933911386E-2</c:v>
                </c:pt>
                <c:pt idx="614">
                  <c:v>-5.1782267290614525E-2</c:v>
                </c:pt>
                <c:pt idx="615">
                  <c:v>-4.9702927036972988E-2</c:v>
                </c:pt>
                <c:pt idx="616">
                  <c:v>-4.614900595576521E-2</c:v>
                </c:pt>
                <c:pt idx="617">
                  <c:v>-4.2437482996962594E-2</c:v>
                </c:pt>
                <c:pt idx="618">
                  <c:v>-3.6680038037208429E-2</c:v>
                </c:pt>
                <c:pt idx="619">
                  <c:v>-4.1332029907217405E-2</c:v>
                </c:pt>
                <c:pt idx="620">
                  <c:v>-4.314127626990294E-2</c:v>
                </c:pt>
                <c:pt idx="621">
                  <c:v>-4.1271700865585736E-2</c:v>
                </c:pt>
                <c:pt idx="622">
                  <c:v>-4.1245551950454318E-2</c:v>
                </c:pt>
                <c:pt idx="623">
                  <c:v>-3.9047366677414153E-2</c:v>
                </c:pt>
                <c:pt idx="624">
                  <c:v>-3.3309486756306073E-2</c:v>
                </c:pt>
                <c:pt idx="625">
                  <c:v>-2.9766164991767985E-2</c:v>
                </c:pt>
                <c:pt idx="626">
                  <c:v>-3.3035350198389213E-2</c:v>
                </c:pt>
                <c:pt idx="627">
                  <c:v>-3.480403398855425E-2</c:v>
                </c:pt>
                <c:pt idx="628">
                  <c:v>-3.7497021600422786E-2</c:v>
                </c:pt>
                <c:pt idx="629">
                  <c:v>-4.127586570245767E-2</c:v>
                </c:pt>
                <c:pt idx="630">
                  <c:v>-4.1204964755340523E-2</c:v>
                </c:pt>
                <c:pt idx="631">
                  <c:v>-3.5842219386602481E-2</c:v>
                </c:pt>
                <c:pt idx="632">
                  <c:v>-2.953956248151679E-2</c:v>
                </c:pt>
                <c:pt idx="633">
                  <c:v>-3.5142000202923573E-2</c:v>
                </c:pt>
                <c:pt idx="634">
                  <c:v>-3.8049885142549034E-2</c:v>
                </c:pt>
                <c:pt idx="635">
                  <c:v>-3.8890699603266521E-2</c:v>
                </c:pt>
                <c:pt idx="636">
                  <c:v>-3.8431548903126722E-2</c:v>
                </c:pt>
                <c:pt idx="637">
                  <c:v>-3.5033808491416907E-2</c:v>
                </c:pt>
                <c:pt idx="638">
                  <c:v>-3.0322272483355173E-2</c:v>
                </c:pt>
                <c:pt idx="639">
                  <c:v>-2.6265996716843487E-2</c:v>
                </c:pt>
                <c:pt idx="640">
                  <c:v>-3.0171417255004385E-2</c:v>
                </c:pt>
                <c:pt idx="641">
                  <c:v>-3.1757781006135244E-2</c:v>
                </c:pt>
                <c:pt idx="642">
                  <c:v>-2.8497411394338146E-2</c:v>
                </c:pt>
                <c:pt idx="643">
                  <c:v>-2.6525294869642391E-2</c:v>
                </c:pt>
                <c:pt idx="644">
                  <c:v>-2.6717220782357831E-2</c:v>
                </c:pt>
                <c:pt idx="645">
                  <c:v>-2.0265329034599211E-2</c:v>
                </c:pt>
                <c:pt idx="646">
                  <c:v>-1.7235121618475846E-2</c:v>
                </c:pt>
                <c:pt idx="647">
                  <c:v>-1.9787656824669542E-2</c:v>
                </c:pt>
                <c:pt idx="648">
                  <c:v>-2.2825686907846032E-2</c:v>
                </c:pt>
                <c:pt idx="649">
                  <c:v>-2.2106688649301764E-2</c:v>
                </c:pt>
                <c:pt idx="650">
                  <c:v>-2.1180518530280468E-2</c:v>
                </c:pt>
                <c:pt idx="651">
                  <c:v>-1.9007984908974374E-2</c:v>
                </c:pt>
                <c:pt idx="652">
                  <c:v>-1.2935785303539338E-2</c:v>
                </c:pt>
                <c:pt idx="653">
                  <c:v>-6.9725554545184698E-3</c:v>
                </c:pt>
                <c:pt idx="654">
                  <c:v>-9.1119610032474041E-3</c:v>
                </c:pt>
                <c:pt idx="655">
                  <c:v>-9.4099915194317818E-3</c:v>
                </c:pt>
                <c:pt idx="656">
                  <c:v>-9.3917933147361632E-3</c:v>
                </c:pt>
                <c:pt idx="657">
                  <c:v>-8.9622145541038423E-3</c:v>
                </c:pt>
                <c:pt idx="658">
                  <c:v>-1.1537918211518283E-3</c:v>
                </c:pt>
                <c:pt idx="659">
                  <c:v>1.3059261155193957E-2</c:v>
                </c:pt>
                <c:pt idx="660">
                  <c:v>2.1264347599246003E-2</c:v>
                </c:pt>
                <c:pt idx="661">
                  <c:v>1.6889609724066057E-2</c:v>
                </c:pt>
                <c:pt idx="662">
                  <c:v>1.4139256361354824E-2</c:v>
                </c:pt>
                <c:pt idx="663">
                  <c:v>1.9509248524090972E-2</c:v>
                </c:pt>
                <c:pt idx="664">
                  <c:v>2.4397485864479984E-2</c:v>
                </c:pt>
                <c:pt idx="665">
                  <c:v>3.1056596799086567E-2</c:v>
                </c:pt>
                <c:pt idx="666">
                  <c:v>3.9900394548032403E-2</c:v>
                </c:pt>
                <c:pt idx="667">
                  <c:v>4.5493554316796581E-2</c:v>
                </c:pt>
                <c:pt idx="668">
                  <c:v>4.4959765899948656E-2</c:v>
                </c:pt>
                <c:pt idx="669">
                  <c:v>4.478185149285463E-2</c:v>
                </c:pt>
                <c:pt idx="670">
                  <c:v>5.0184544995590552E-2</c:v>
                </c:pt>
                <c:pt idx="671">
                  <c:v>5.9229736277545131E-2</c:v>
                </c:pt>
                <c:pt idx="672">
                  <c:v>6.2915778213096796E-2</c:v>
                </c:pt>
                <c:pt idx="673">
                  <c:v>6.8596944262648618E-2</c:v>
                </c:pt>
                <c:pt idx="674">
                  <c:v>7.4118112311367668E-2</c:v>
                </c:pt>
                <c:pt idx="675">
                  <c:v>6.8688667309360296E-2</c:v>
                </c:pt>
                <c:pt idx="676">
                  <c:v>6.6760224280612013E-2</c:v>
                </c:pt>
                <c:pt idx="677">
                  <c:v>7.1756135537048515E-2</c:v>
                </c:pt>
                <c:pt idx="678">
                  <c:v>7.7963133753726765E-2</c:v>
                </c:pt>
                <c:pt idx="679">
                  <c:v>8.5160229410220833E-2</c:v>
                </c:pt>
                <c:pt idx="680">
                  <c:v>8.9693377980782474E-2</c:v>
                </c:pt>
                <c:pt idx="681">
                  <c:v>9.363342923811957E-2</c:v>
                </c:pt>
                <c:pt idx="682">
                  <c:v>8.7781698672725006E-2</c:v>
                </c:pt>
                <c:pt idx="683">
                  <c:v>8.3311119513189369E-2</c:v>
                </c:pt>
                <c:pt idx="684">
                  <c:v>7.8134072316979997E-2</c:v>
                </c:pt>
                <c:pt idx="685">
                  <c:v>7.5726880516829964E-2</c:v>
                </c:pt>
                <c:pt idx="686">
                  <c:v>7.2416077257136502E-2</c:v>
                </c:pt>
                <c:pt idx="687">
                  <c:v>7.3914596341208005E-2</c:v>
                </c:pt>
                <c:pt idx="688">
                  <c:v>7.1678569196611641E-2</c:v>
                </c:pt>
                <c:pt idx="689">
                  <c:v>5.9609844363895492E-2</c:v>
                </c:pt>
                <c:pt idx="690">
                  <c:v>5.2551241494292911E-2</c:v>
                </c:pt>
                <c:pt idx="691">
                  <c:v>5.1404864713619824E-2</c:v>
                </c:pt>
                <c:pt idx="692">
                  <c:v>4.9603837619769275E-2</c:v>
                </c:pt>
                <c:pt idx="693">
                  <c:v>4.7186575695726152E-2</c:v>
                </c:pt>
                <c:pt idx="694">
                  <c:v>4.8041965449778457E-2</c:v>
                </c:pt>
                <c:pt idx="695">
                  <c:v>4.8225821191583806E-2</c:v>
                </c:pt>
                <c:pt idx="696">
                  <c:v>3.7448938391557496E-2</c:v>
                </c:pt>
                <c:pt idx="697">
                  <c:v>2.9593987415450052E-2</c:v>
                </c:pt>
                <c:pt idx="698">
                  <c:v>2.7159704448493582E-2</c:v>
                </c:pt>
                <c:pt idx="699">
                  <c:v>2.3539316961582624E-2</c:v>
                </c:pt>
                <c:pt idx="700">
                  <c:v>2.2301538175514168E-2</c:v>
                </c:pt>
                <c:pt idx="701">
                  <c:v>2.1170107433729268E-2</c:v>
                </c:pt>
                <c:pt idx="702">
                  <c:v>2.1819881432775468E-2</c:v>
                </c:pt>
                <c:pt idx="703">
                  <c:v>1.8725149075240144E-2</c:v>
                </c:pt>
                <c:pt idx="704">
                  <c:v>1.8078554553253356E-2</c:v>
                </c:pt>
                <c:pt idx="705">
                  <c:v>1.949300428520051E-2</c:v>
                </c:pt>
                <c:pt idx="706">
                  <c:v>1.9283514275349023E-2</c:v>
                </c:pt>
                <c:pt idx="707">
                  <c:v>1.4385713513601517E-2</c:v>
                </c:pt>
                <c:pt idx="708">
                  <c:v>1.1452477213346524E-2</c:v>
                </c:pt>
                <c:pt idx="709">
                  <c:v>9.8972014115209506E-3</c:v>
                </c:pt>
                <c:pt idx="710">
                  <c:v>7.0055457520314945E-3</c:v>
                </c:pt>
                <c:pt idx="711">
                  <c:v>3.9114160461027891E-3</c:v>
                </c:pt>
                <c:pt idx="712">
                  <c:v>7.9818189080800295E-3</c:v>
                </c:pt>
                <c:pt idx="713">
                  <c:v>2.2258095826229729E-3</c:v>
                </c:pt>
                <c:pt idx="714">
                  <c:v>7.5564654078240645E-3</c:v>
                </c:pt>
                <c:pt idx="715">
                  <c:v>1.9810115108278681E-2</c:v>
                </c:pt>
                <c:pt idx="716">
                  <c:v>3.2260520669700865E-2</c:v>
                </c:pt>
                <c:pt idx="717">
                  <c:v>3.4844359532853031E-2</c:v>
                </c:pt>
                <c:pt idx="718">
                  <c:v>3.9360942385810449E-2</c:v>
                </c:pt>
                <c:pt idx="719">
                  <c:v>4.7561233672829051E-2</c:v>
                </c:pt>
                <c:pt idx="720">
                  <c:v>5.9513325584535592E-2</c:v>
                </c:pt>
                <c:pt idx="721">
                  <c:v>6.8037766264672173E-2</c:v>
                </c:pt>
                <c:pt idx="722">
                  <c:v>8.0928974262418185E-2</c:v>
                </c:pt>
                <c:pt idx="723">
                  <c:v>9.2612044661595838E-2</c:v>
                </c:pt>
                <c:pt idx="724">
                  <c:v>9.5619714877723305E-2</c:v>
                </c:pt>
                <c:pt idx="725">
                  <c:v>9.9346177883017917E-2</c:v>
                </c:pt>
                <c:pt idx="726">
                  <c:v>0.10804241095370076</c:v>
                </c:pt>
                <c:pt idx="727">
                  <c:v>0.11616502741328782</c:v>
                </c:pt>
                <c:pt idx="728">
                  <c:v>0.12098646242833294</c:v>
                </c:pt>
                <c:pt idx="729">
                  <c:v>0.13171334205927637</c:v>
                </c:pt>
                <c:pt idx="730">
                  <c:v>0.13801259226750368</c:v>
                </c:pt>
                <c:pt idx="731">
                  <c:v>0.13480942676517227</c:v>
                </c:pt>
                <c:pt idx="732">
                  <c:v>0.13702707820272952</c:v>
                </c:pt>
                <c:pt idx="733">
                  <c:v>0.14059018351493763</c:v>
                </c:pt>
                <c:pt idx="734">
                  <c:v>0.14362949060279873</c:v>
                </c:pt>
                <c:pt idx="735">
                  <c:v>0.1469172210705621</c:v>
                </c:pt>
                <c:pt idx="736">
                  <c:v>0.15776581647197108</c:v>
                </c:pt>
                <c:pt idx="737">
                  <c:v>0.1678402196350513</c:v>
                </c:pt>
                <c:pt idx="738">
                  <c:v>0.17131680720540049</c:v>
                </c:pt>
                <c:pt idx="739">
                  <c:v>0.17586102414216892</c:v>
                </c:pt>
                <c:pt idx="740">
                  <c:v>0.1819883356283043</c:v>
                </c:pt>
                <c:pt idx="741">
                  <c:v>0.1866415668722759</c:v>
                </c:pt>
                <c:pt idx="742">
                  <c:v>0.18947894388057651</c:v>
                </c:pt>
                <c:pt idx="743">
                  <c:v>0.20460181601619776</c:v>
                </c:pt>
                <c:pt idx="744">
                  <c:v>0.21307136137697646</c:v>
                </c:pt>
                <c:pt idx="745">
                  <c:v>0.21034912295483776</c:v>
                </c:pt>
                <c:pt idx="746">
                  <c:v>0.20996735209972883</c:v>
                </c:pt>
                <c:pt idx="747">
                  <c:v>0.21447577709509758</c:v>
                </c:pt>
                <c:pt idx="748">
                  <c:v>0.21877980213580989</c:v>
                </c:pt>
                <c:pt idx="749">
                  <c:v>0.22266465667888313</c:v>
                </c:pt>
                <c:pt idx="750">
                  <c:v>0.22684506241219721</c:v>
                </c:pt>
                <c:pt idx="751">
                  <c:v>0.23165718326118367</c:v>
                </c:pt>
                <c:pt idx="752">
                  <c:v>0.22739257111065997</c:v>
                </c:pt>
                <c:pt idx="753">
                  <c:v>0.22300923612350587</c:v>
                </c:pt>
                <c:pt idx="754">
                  <c:v>0.22580831267999341</c:v>
                </c:pt>
                <c:pt idx="755">
                  <c:v>0.23067393354028304</c:v>
                </c:pt>
                <c:pt idx="756">
                  <c:v>0.23414896952156611</c:v>
                </c:pt>
                <c:pt idx="757">
                  <c:v>0.2381861976321592</c:v>
                </c:pt>
                <c:pt idx="758">
                  <c:v>0.24469272725167213</c:v>
                </c:pt>
                <c:pt idx="759">
                  <c:v>0.24234888029978108</c:v>
                </c:pt>
                <c:pt idx="760">
                  <c:v>0.24233971940812615</c:v>
                </c:pt>
                <c:pt idx="761">
                  <c:v>0.24641585221352635</c:v>
                </c:pt>
                <c:pt idx="762">
                  <c:v>0.24905976336326024</c:v>
                </c:pt>
                <c:pt idx="763">
                  <c:v>0.25031643610102811</c:v>
                </c:pt>
                <c:pt idx="764">
                  <c:v>0.25880109051443323</c:v>
                </c:pt>
                <c:pt idx="765">
                  <c:v>0.26620855464269277</c:v>
                </c:pt>
                <c:pt idx="766">
                  <c:v>0.26248877784706681</c:v>
                </c:pt>
                <c:pt idx="767">
                  <c:v>0.26066451405664459</c:v>
                </c:pt>
                <c:pt idx="768">
                  <c:v>0.26356509671416506</c:v>
                </c:pt>
                <c:pt idx="769">
                  <c:v>0.26420123303001442</c:v>
                </c:pt>
                <c:pt idx="770">
                  <c:v>0.26589249661303244</c:v>
                </c:pt>
                <c:pt idx="771">
                  <c:v>0.27375981499553803</c:v>
                </c:pt>
                <c:pt idx="772">
                  <c:v>0.28067843057952552</c:v>
                </c:pt>
                <c:pt idx="773">
                  <c:v>0.2737558616577202</c:v>
                </c:pt>
                <c:pt idx="774">
                  <c:v>0.27208611677209416</c:v>
                </c:pt>
                <c:pt idx="775">
                  <c:v>0.27432382467763128</c:v>
                </c:pt>
                <c:pt idx="776">
                  <c:v>0.27559495792658545</c:v>
                </c:pt>
                <c:pt idx="777">
                  <c:v>0.27739487958519882</c:v>
                </c:pt>
                <c:pt idx="778">
                  <c:v>0.28543500660792609</c:v>
                </c:pt>
                <c:pt idx="779">
                  <c:v>0.29299622494360722</c:v>
                </c:pt>
                <c:pt idx="780">
                  <c:v>0.28985444730151039</c:v>
                </c:pt>
                <c:pt idx="781">
                  <c:v>0.28783927340272697</c:v>
                </c:pt>
                <c:pt idx="782">
                  <c:v>0.2929263969985107</c:v>
                </c:pt>
                <c:pt idx="783">
                  <c:v>0.29558571756334184</c:v>
                </c:pt>
                <c:pt idx="784">
                  <c:v>0.2964694405870425</c:v>
                </c:pt>
                <c:pt idx="785">
                  <c:v>0.29957681151052629</c:v>
                </c:pt>
                <c:pt idx="786">
                  <c:v>0.30305445876088566</c:v>
                </c:pt>
                <c:pt idx="787">
                  <c:v>0.29863013631884433</c:v>
                </c:pt>
                <c:pt idx="788">
                  <c:v>0.29421701067150785</c:v>
                </c:pt>
                <c:pt idx="789">
                  <c:v>0.2969813829807203</c:v>
                </c:pt>
                <c:pt idx="790">
                  <c:v>0.2994839102467115</c:v>
                </c:pt>
                <c:pt idx="791">
                  <c:v>0.30566621165304669</c:v>
                </c:pt>
                <c:pt idx="792">
                  <c:v>0.31520354968559322</c:v>
                </c:pt>
                <c:pt idx="793">
                  <c:v>0.32348520016249738</c:v>
                </c:pt>
                <c:pt idx="794">
                  <c:v>0.31772107335730554</c:v>
                </c:pt>
                <c:pt idx="795">
                  <c:v>0.31573251691178911</c:v>
                </c:pt>
                <c:pt idx="796">
                  <c:v>0.31733661872619134</c:v>
                </c:pt>
                <c:pt idx="797">
                  <c:v>0.31651074987398148</c:v>
                </c:pt>
                <c:pt idx="798">
                  <c:v>0.31479200516979661</c:v>
                </c:pt>
                <c:pt idx="799">
                  <c:v>0.32256638829864331</c:v>
                </c:pt>
                <c:pt idx="800">
                  <c:v>0.32568227875340727</c:v>
                </c:pt>
                <c:pt idx="801">
                  <c:v>0.32054651074208262</c:v>
                </c:pt>
                <c:pt idx="802">
                  <c:v>0.31891465582198159</c:v>
                </c:pt>
                <c:pt idx="803">
                  <c:v>0.32280439666658034</c:v>
                </c:pt>
                <c:pt idx="804">
                  <c:v>0.32447043661484565</c:v>
                </c:pt>
                <c:pt idx="805">
                  <c:v>0.32395398370080397</c:v>
                </c:pt>
                <c:pt idx="806">
                  <c:v>0.33060549115012616</c:v>
                </c:pt>
                <c:pt idx="807">
                  <c:v>0.33617350941871099</c:v>
                </c:pt>
                <c:pt idx="808">
                  <c:v>0.32810229134755214</c:v>
                </c:pt>
                <c:pt idx="809">
                  <c:v>0.3237674983850945</c:v>
                </c:pt>
                <c:pt idx="810">
                  <c:v>0.31959275750246968</c:v>
                </c:pt>
                <c:pt idx="811">
                  <c:v>0.31571444121962622</c:v>
                </c:pt>
                <c:pt idx="812">
                  <c:v>0.31541069077534128</c:v>
                </c:pt>
                <c:pt idx="813">
                  <c:v>0.32222548225602182</c:v>
                </c:pt>
                <c:pt idx="814">
                  <c:v>0.32644802624644076</c:v>
                </c:pt>
                <c:pt idx="815">
                  <c:v>0.31856900789310072</c:v>
                </c:pt>
                <c:pt idx="816">
                  <c:v>0.31464995902132553</c:v>
                </c:pt>
                <c:pt idx="817">
                  <c:v>0.31718288003178968</c:v>
                </c:pt>
                <c:pt idx="818">
                  <c:v>0.31443354726700468</c:v>
                </c:pt>
                <c:pt idx="819">
                  <c:v>0.31400182776039387</c:v>
                </c:pt>
                <c:pt idx="820">
                  <c:v>0.31971448490207965</c:v>
                </c:pt>
                <c:pt idx="821">
                  <c:v>0.3219394318991603</c:v>
                </c:pt>
                <c:pt idx="822">
                  <c:v>0.31201284421541503</c:v>
                </c:pt>
                <c:pt idx="823">
                  <c:v>0.30946917642200256</c:v>
                </c:pt>
                <c:pt idx="824">
                  <c:v>0.30840553156038902</c:v>
                </c:pt>
                <c:pt idx="825">
                  <c:v>0.30627898934008235</c:v>
                </c:pt>
                <c:pt idx="826">
                  <c:v>0.3092033177530133</c:v>
                </c:pt>
                <c:pt idx="827">
                  <c:v>0.32039768177876327</c:v>
                </c:pt>
                <c:pt idx="828">
                  <c:v>0.33020270480789843</c:v>
                </c:pt>
                <c:pt idx="829">
                  <c:v>0.32234509205530731</c:v>
                </c:pt>
                <c:pt idx="830">
                  <c:v>0.32037866830195105</c:v>
                </c:pt>
                <c:pt idx="831">
                  <c:v>0.31603407590442245</c:v>
                </c:pt>
                <c:pt idx="832">
                  <c:v>0.31333463086685953</c:v>
                </c:pt>
                <c:pt idx="833">
                  <c:v>0.31171810844599396</c:v>
                </c:pt>
                <c:pt idx="834">
                  <c:v>0.31889186722174262</c:v>
                </c:pt>
                <c:pt idx="835">
                  <c:v>0.32725116313244418</c:v>
                </c:pt>
                <c:pt idx="836">
                  <c:v>0.32261683091906901</c:v>
                </c:pt>
                <c:pt idx="837">
                  <c:v>0.31987575934953089</c:v>
                </c:pt>
                <c:pt idx="838">
                  <c:v>0.3157414101964241</c:v>
                </c:pt>
                <c:pt idx="839">
                  <c:v>0.31534958365712995</c:v>
                </c:pt>
                <c:pt idx="840">
                  <c:v>0.32010553681588227</c:v>
                </c:pt>
                <c:pt idx="841">
                  <c:v>0.32803169696066853</c:v>
                </c:pt>
                <c:pt idx="842">
                  <c:v>0.31778097171562447</c:v>
                </c:pt>
                <c:pt idx="843">
                  <c:v>0.29403180209389923</c:v>
                </c:pt>
                <c:pt idx="844">
                  <c:v>0.27443357779625804</c:v>
                </c:pt>
                <c:pt idx="845">
                  <c:v>0.2763938649559608</c:v>
                </c:pt>
                <c:pt idx="846">
                  <c:v>0.27503870214436249</c:v>
                </c:pt>
                <c:pt idx="847">
                  <c:v>0.27684976920301491</c:v>
                </c:pt>
                <c:pt idx="848">
                  <c:v>0.28531282891666065</c:v>
                </c:pt>
                <c:pt idx="849">
                  <c:v>0.2919546712175129</c:v>
                </c:pt>
                <c:pt idx="850">
                  <c:v>0.28628641233940988</c:v>
                </c:pt>
                <c:pt idx="851">
                  <c:v>0.28541715902448733</c:v>
                </c:pt>
                <c:pt idx="852">
                  <c:v>0.28815262267985919</c:v>
                </c:pt>
                <c:pt idx="853">
                  <c:v>0.28475733460678626</c:v>
                </c:pt>
                <c:pt idx="854">
                  <c:v>0.28450458676710755</c:v>
                </c:pt>
                <c:pt idx="855">
                  <c:v>0.28997412442350962</c:v>
                </c:pt>
                <c:pt idx="856">
                  <c:v>0.28916948191148911</c:v>
                </c:pt>
                <c:pt idx="857">
                  <c:v>0.2816422306366505</c:v>
                </c:pt>
                <c:pt idx="858">
                  <c:v>0.27564034303419421</c:v>
                </c:pt>
                <c:pt idx="859">
                  <c:v>0.2767968039759523</c:v>
                </c:pt>
                <c:pt idx="860">
                  <c:v>0.27425893815557434</c:v>
                </c:pt>
                <c:pt idx="861">
                  <c:v>0.27719033079833444</c:v>
                </c:pt>
                <c:pt idx="862">
                  <c:v>0.28203351225711576</c:v>
                </c:pt>
                <c:pt idx="863">
                  <c:v>0.28862070306705573</c:v>
                </c:pt>
                <c:pt idx="864">
                  <c:v>0.27948431383659766</c:v>
                </c:pt>
                <c:pt idx="865">
                  <c:v>0.276282291146001</c:v>
                </c:pt>
                <c:pt idx="866">
                  <c:v>0.2777930966478892</c:v>
                </c:pt>
                <c:pt idx="867">
                  <c:v>0.27597237049652046</c:v>
                </c:pt>
                <c:pt idx="868">
                  <c:v>0.28405704962279499</c:v>
                </c:pt>
                <c:pt idx="869">
                  <c:v>0.29178779990720294</c:v>
                </c:pt>
                <c:pt idx="870">
                  <c:v>0.29757609778459299</c:v>
                </c:pt>
                <c:pt idx="871">
                  <c:v>0.29296556484310038</c:v>
                </c:pt>
                <c:pt idx="872">
                  <c:v>0.30570153366854314</c:v>
                </c:pt>
                <c:pt idx="873">
                  <c:v>0.32590790808163483</c:v>
                </c:pt>
                <c:pt idx="874">
                  <c:v>0.34621405033993319</c:v>
                </c:pt>
                <c:pt idx="875">
                  <c:v>0.3501911684007849</c:v>
                </c:pt>
                <c:pt idx="876">
                  <c:v>0.35915280044148579</c:v>
                </c:pt>
                <c:pt idx="877">
                  <c:v>0.36799648212122027</c:v>
                </c:pt>
                <c:pt idx="878">
                  <c:v>0.36263944049141239</c:v>
                </c:pt>
                <c:pt idx="879">
                  <c:v>0.35609899458980332</c:v>
                </c:pt>
                <c:pt idx="880">
                  <c:v>0.35790343729518137</c:v>
                </c:pt>
                <c:pt idx="881">
                  <c:v>0.35501705770744685</c:v>
                </c:pt>
                <c:pt idx="882">
                  <c:v>0.35133411774531431</c:v>
                </c:pt>
                <c:pt idx="883">
                  <c:v>0.36043527890587679</c:v>
                </c:pt>
                <c:pt idx="884">
                  <c:v>0.37048575777383896</c:v>
                </c:pt>
                <c:pt idx="885">
                  <c:v>0.36229565733340707</c:v>
                </c:pt>
                <c:pt idx="886">
                  <c:v>0.36174845123810601</c:v>
                </c:pt>
                <c:pt idx="887">
                  <c:v>0.36389765923691136</c:v>
                </c:pt>
                <c:pt idx="888">
                  <c:v>0.36601178722308847</c:v>
                </c:pt>
                <c:pt idx="889">
                  <c:v>0.36790177839692789</c:v>
                </c:pt>
                <c:pt idx="890">
                  <c:v>0.37814974308953697</c:v>
                </c:pt>
                <c:pt idx="891">
                  <c:v>0.38844299587616049</c:v>
                </c:pt>
                <c:pt idx="892">
                  <c:v>0.38341455193406671</c:v>
                </c:pt>
                <c:pt idx="893">
                  <c:v>0.38268192972570497</c:v>
                </c:pt>
                <c:pt idx="894">
                  <c:v>0.38488154942894226</c:v>
                </c:pt>
                <c:pt idx="895">
                  <c:v>0.38569614347104253</c:v>
                </c:pt>
                <c:pt idx="896">
                  <c:v>0.38779863624172273</c:v>
                </c:pt>
                <c:pt idx="897">
                  <c:v>0.39917743607830569</c:v>
                </c:pt>
                <c:pt idx="898">
                  <c:v>0.40592583409550959</c:v>
                </c:pt>
                <c:pt idx="899">
                  <c:v>0.39614693290531749</c:v>
                </c:pt>
                <c:pt idx="900">
                  <c:v>0.39022784512210146</c:v>
                </c:pt>
                <c:pt idx="901">
                  <c:v>0.39429889964711229</c:v>
                </c:pt>
                <c:pt idx="902">
                  <c:v>0.39632596555854849</c:v>
                </c:pt>
                <c:pt idx="903">
                  <c:v>0.40263051275308992</c:v>
                </c:pt>
                <c:pt idx="904">
                  <c:v>0.41625023759918611</c:v>
                </c:pt>
                <c:pt idx="905">
                  <c:v>0.42090723110961215</c:v>
                </c:pt>
                <c:pt idx="906">
                  <c:v>0.40992456061104687</c:v>
                </c:pt>
                <c:pt idx="907">
                  <c:v>0.40666182985005384</c:v>
                </c:pt>
                <c:pt idx="908">
                  <c:v>0.41224078570405226</c:v>
                </c:pt>
                <c:pt idx="909">
                  <c:v>0.41373289868508534</c:v>
                </c:pt>
                <c:pt idx="910">
                  <c:v>0.41675448595439946</c:v>
                </c:pt>
                <c:pt idx="911">
                  <c:v>0.42724460546223608</c:v>
                </c:pt>
                <c:pt idx="912">
                  <c:v>0.43736495659532937</c:v>
                </c:pt>
                <c:pt idx="913">
                  <c:v>0.43201897898009017</c:v>
                </c:pt>
                <c:pt idx="914">
                  <c:v>0.42941882328218539</c:v>
                </c:pt>
                <c:pt idx="915">
                  <c:v>0.43350641446057203</c:v>
                </c:pt>
                <c:pt idx="916">
                  <c:v>0.43602632511687667</c:v>
                </c:pt>
                <c:pt idx="917">
                  <c:v>0.43719159376319572</c:v>
                </c:pt>
                <c:pt idx="918">
                  <c:v>0.44371436555276045</c:v>
                </c:pt>
                <c:pt idx="919">
                  <c:v>0.45108323111888493</c:v>
                </c:pt>
                <c:pt idx="920">
                  <c:v>0.44331092025218366</c:v>
                </c:pt>
                <c:pt idx="921">
                  <c:v>0.43787157202089205</c:v>
                </c:pt>
                <c:pt idx="922">
                  <c:v>0.43654439110847931</c:v>
                </c:pt>
                <c:pt idx="923">
                  <c:v>0.42896826526032239</c:v>
                </c:pt>
                <c:pt idx="924">
                  <c:v>0.43158596564200546</c:v>
                </c:pt>
                <c:pt idx="925">
                  <c:v>0.43724295924028345</c:v>
                </c:pt>
                <c:pt idx="926">
                  <c:v>0.43914897127104868</c:v>
                </c:pt>
                <c:pt idx="927">
                  <c:v>0.43203527987137924</c:v>
                </c:pt>
                <c:pt idx="928">
                  <c:v>0.42548426223172464</c:v>
                </c:pt>
                <c:pt idx="929">
                  <c:v>0.43120716935683812</c:v>
                </c:pt>
                <c:pt idx="930">
                  <c:v>0.43216537380086084</c:v>
                </c:pt>
                <c:pt idx="931">
                  <c:v>0.4265384283149537</c:v>
                </c:pt>
                <c:pt idx="932">
                  <c:v>0.42812059525210411</c:v>
                </c:pt>
                <c:pt idx="933">
                  <c:v>0.43311425897751848</c:v>
                </c:pt>
                <c:pt idx="934">
                  <c:v>0.42561660421920222</c:v>
                </c:pt>
                <c:pt idx="935">
                  <c:v>0.4219420913177625</c:v>
                </c:pt>
                <c:pt idx="936">
                  <c:v>0.4313154785585207</c:v>
                </c:pt>
                <c:pt idx="937">
                  <c:v>0.4302849535030886</c:v>
                </c:pt>
                <c:pt idx="938">
                  <c:v>0.4284959431130933</c:v>
                </c:pt>
                <c:pt idx="939">
                  <c:v>0.434782302798284</c:v>
                </c:pt>
                <c:pt idx="940">
                  <c:v>0.43753077391153083</c:v>
                </c:pt>
                <c:pt idx="941">
                  <c:v>0.4269626827412939</c:v>
                </c:pt>
                <c:pt idx="942">
                  <c:v>0.42407450934142948</c:v>
                </c:pt>
                <c:pt idx="943">
                  <c:v>0.42569793575277232</c:v>
                </c:pt>
                <c:pt idx="944">
                  <c:v>0.42354889463355316</c:v>
                </c:pt>
                <c:pt idx="945">
                  <c:v>0.42796486179272375</c:v>
                </c:pt>
                <c:pt idx="946">
                  <c:v>0.43230463935539187</c:v>
                </c:pt>
                <c:pt idx="947">
                  <c:v>0.43545663105362264</c:v>
                </c:pt>
                <c:pt idx="948">
                  <c:v>0.42825280705641905</c:v>
                </c:pt>
                <c:pt idx="949">
                  <c:v>0.4218985192951179</c:v>
                </c:pt>
                <c:pt idx="950">
                  <c:v>0.42597215534258026</c:v>
                </c:pt>
                <c:pt idx="951">
                  <c:v>0.42593486333515918</c:v>
                </c:pt>
                <c:pt idx="952">
                  <c:v>0.43122879131296821</c:v>
                </c:pt>
                <c:pt idx="953">
                  <c:v>0.44779693928401798</c:v>
                </c:pt>
                <c:pt idx="954">
                  <c:v>0.45254042253103399</c:v>
                </c:pt>
                <c:pt idx="955">
                  <c:v>0.44502111116233839</c:v>
                </c:pt>
                <c:pt idx="956">
                  <c:v>0.44554000689638151</c:v>
                </c:pt>
                <c:pt idx="957">
                  <c:v>0.44996622615300064</c:v>
                </c:pt>
                <c:pt idx="958">
                  <c:v>0.45675055565657757</c:v>
                </c:pt>
                <c:pt idx="959">
                  <c:v>0.45704957706852517</c:v>
                </c:pt>
                <c:pt idx="960">
                  <c:v>0.46211016156433515</c:v>
                </c:pt>
                <c:pt idx="961">
                  <c:v>0.4791450862683812</c:v>
                </c:pt>
                <c:pt idx="962">
                  <c:v>0.47772195846555421</c:v>
                </c:pt>
                <c:pt idx="963">
                  <c:v>0.47112896306232155</c:v>
                </c:pt>
                <c:pt idx="964">
                  <c:v>0.4753217272471546</c:v>
                </c:pt>
                <c:pt idx="965">
                  <c:v>0.46550627269402811</c:v>
                </c:pt>
                <c:pt idx="966">
                  <c:v>0.44694891478975918</c:v>
                </c:pt>
                <c:pt idx="967">
                  <c:v>0.42701617953482501</c:v>
                </c:pt>
                <c:pt idx="968">
                  <c:v>0.41248297792731947</c:v>
                </c:pt>
                <c:pt idx="969">
                  <c:v>0.38721089294389321</c:v>
                </c:pt>
                <c:pt idx="970">
                  <c:v>0.36646041608070584</c:v>
                </c:pt>
                <c:pt idx="971">
                  <c:v>0.35342166800982433</c:v>
                </c:pt>
                <c:pt idx="972">
                  <c:v>0.34465385222353623</c:v>
                </c:pt>
                <c:pt idx="973">
                  <c:v>0.33808077073201181</c:v>
                </c:pt>
                <c:pt idx="974">
                  <c:v>0.33621494980626926</c:v>
                </c:pt>
                <c:pt idx="975">
                  <c:v>0.32192665758158018</c:v>
                </c:pt>
                <c:pt idx="976">
                  <c:v>0.31773973828427221</c:v>
                </c:pt>
                <c:pt idx="977">
                  <c:v>0.31110623356812633</c:v>
                </c:pt>
                <c:pt idx="978">
                  <c:v>0.30679532088894035</c:v>
                </c:pt>
                <c:pt idx="979">
                  <c:v>0.30803847307904336</c:v>
                </c:pt>
                <c:pt idx="980">
                  <c:v>0.30728690261056257</c:v>
                </c:pt>
                <c:pt idx="981">
                  <c:v>0.31228076723932929</c:v>
                </c:pt>
                <c:pt idx="982">
                  <c:v>0.31058980353376564</c:v>
                </c:pt>
                <c:pt idx="983">
                  <c:v>0.30432642103195134</c:v>
                </c:pt>
                <c:pt idx="984">
                  <c:v>0.3000564248794596</c:v>
                </c:pt>
                <c:pt idx="985">
                  <c:v>0.29913995205660387</c:v>
                </c:pt>
                <c:pt idx="986">
                  <c:v>0.298916449306453</c:v>
                </c:pt>
                <c:pt idx="987">
                  <c:v>0.29175285818832042</c:v>
                </c:pt>
                <c:pt idx="988">
                  <c:v>0.28860149250097789</c:v>
                </c:pt>
                <c:pt idx="989">
                  <c:v>0.28635509022232641</c:v>
                </c:pt>
                <c:pt idx="990">
                  <c:v>0.28168578514027448</c:v>
                </c:pt>
                <c:pt idx="991">
                  <c:v>0.27590406794622896</c:v>
                </c:pt>
                <c:pt idx="992">
                  <c:v>0.26472670770359119</c:v>
                </c:pt>
                <c:pt idx="993">
                  <c:v>0.25575661319101656</c:v>
                </c:pt>
                <c:pt idx="994">
                  <c:v>0.2456057484045962</c:v>
                </c:pt>
                <c:pt idx="995">
                  <c:v>0.24183504741267164</c:v>
                </c:pt>
                <c:pt idx="996">
                  <c:v>0.24331038046109521</c:v>
                </c:pt>
                <c:pt idx="997">
                  <c:v>0.24522579097627517</c:v>
                </c:pt>
                <c:pt idx="998">
                  <c:v>0.2452221536894324</c:v>
                </c:pt>
                <c:pt idx="999">
                  <c:v>0.24482132610572099</c:v>
                </c:pt>
                <c:pt idx="1000">
                  <c:v>0.23657341626780554</c:v>
                </c:pt>
                <c:pt idx="1001">
                  <c:v>0.23051382977097928</c:v>
                </c:pt>
                <c:pt idx="1002">
                  <c:v>0.22937714566966189</c:v>
                </c:pt>
                <c:pt idx="1003">
                  <c:v>0.22896346363469305</c:v>
                </c:pt>
                <c:pt idx="1004">
                  <c:v>0.22036891658976376</c:v>
                </c:pt>
                <c:pt idx="1005">
                  <c:v>0.21890108935940444</c:v>
                </c:pt>
                <c:pt idx="1006">
                  <c:v>0.21780088722558094</c:v>
                </c:pt>
                <c:pt idx="1007">
                  <c:v>0.21347013170782886</c:v>
                </c:pt>
                <c:pt idx="1008">
                  <c:v>0.21507971664685394</c:v>
                </c:pt>
                <c:pt idx="1009">
                  <c:v>0.2130875992360679</c:v>
                </c:pt>
                <c:pt idx="1010">
                  <c:v>0.20707435962468557</c:v>
                </c:pt>
                <c:pt idx="1011">
                  <c:v>0.20027616678388166</c:v>
                </c:pt>
                <c:pt idx="1012">
                  <c:v>0.19561908655183291</c:v>
                </c:pt>
                <c:pt idx="1013">
                  <c:v>0.18797107393298884</c:v>
                </c:pt>
                <c:pt idx="1014">
                  <c:v>0.18195926903800602</c:v>
                </c:pt>
                <c:pt idx="1015">
                  <c:v>0.17242913580897073</c:v>
                </c:pt>
                <c:pt idx="1016">
                  <c:v>0.1608857915334358</c:v>
                </c:pt>
                <c:pt idx="1017">
                  <c:v>0.15777286270263441</c:v>
                </c:pt>
                <c:pt idx="1018">
                  <c:v>0.14720895584122451</c:v>
                </c:pt>
                <c:pt idx="1019">
                  <c:v>0.13534839192672304</c:v>
                </c:pt>
                <c:pt idx="1020">
                  <c:v>0.12398522179965726</c:v>
                </c:pt>
                <c:pt idx="1021">
                  <c:v>0.11716971115666014</c:v>
                </c:pt>
                <c:pt idx="1022">
                  <c:v>0.12260045407810588</c:v>
                </c:pt>
                <c:pt idx="1023">
                  <c:v>0.12659689644809624</c:v>
                </c:pt>
                <c:pt idx="1024">
                  <c:v>0.13335818266033889</c:v>
                </c:pt>
                <c:pt idx="1025">
                  <c:v>0.12914356058456627</c:v>
                </c:pt>
                <c:pt idx="1026">
                  <c:v>0.11868651567911115</c:v>
                </c:pt>
                <c:pt idx="1027">
                  <c:v>0.11657749612656632</c:v>
                </c:pt>
                <c:pt idx="1028">
                  <c:v>0.11334156883553809</c:v>
                </c:pt>
                <c:pt idx="1029">
                  <c:v>0.11283247061579454</c:v>
                </c:pt>
                <c:pt idx="1030">
                  <c:v>0.12037679422131636</c:v>
                </c:pt>
                <c:pt idx="1031">
                  <c:v>0.12669982864763435</c:v>
                </c:pt>
                <c:pt idx="1032">
                  <c:v>0.12969269428258684</c:v>
                </c:pt>
                <c:pt idx="1033">
                  <c:v>0.12252428907855062</c:v>
                </c:pt>
                <c:pt idx="1034">
                  <c:v>0.12291569849782913</c:v>
                </c:pt>
                <c:pt idx="1035">
                  <c:v>0.12197451741693072</c:v>
                </c:pt>
                <c:pt idx="1036">
                  <c:v>0.12063846858925775</c:v>
                </c:pt>
                <c:pt idx="1037">
                  <c:v>0.12162579715868499</c:v>
                </c:pt>
                <c:pt idx="1038">
                  <c:v>0.1186606669451421</c:v>
                </c:pt>
                <c:pt idx="1039">
                  <c:v>0.11481388602314291</c:v>
                </c:pt>
                <c:pt idx="1040">
                  <c:v>0.1151394421489968</c:v>
                </c:pt>
                <c:pt idx="1041">
                  <c:v>0.11569006165118506</c:v>
                </c:pt>
                <c:pt idx="1042">
                  <c:v>0.11992023451175576</c:v>
                </c:pt>
                <c:pt idx="1043">
                  <c:v>0.12389896486747026</c:v>
                </c:pt>
                <c:pt idx="1044">
                  <c:v>0.12415899582307299</c:v>
                </c:pt>
                <c:pt idx="1045">
                  <c:v>0.12743763824126814</c:v>
                </c:pt>
                <c:pt idx="1046">
                  <c:v>0.12699268566138044</c:v>
                </c:pt>
                <c:pt idx="1047">
                  <c:v>0.12948351923474954</c:v>
                </c:pt>
                <c:pt idx="1048">
                  <c:v>0.13523356076384385</c:v>
                </c:pt>
                <c:pt idx="1049">
                  <c:v>0.14259064995414422</c:v>
                </c:pt>
                <c:pt idx="1050">
                  <c:v>0.14832769875107238</c:v>
                </c:pt>
                <c:pt idx="1051">
                  <c:v>0.1526822315961528</c:v>
                </c:pt>
                <c:pt idx="1052">
                  <c:v>0.15494735856613484</c:v>
                </c:pt>
                <c:pt idx="1053">
                  <c:v>0.15431965216223636</c:v>
                </c:pt>
                <c:pt idx="1054">
                  <c:v>0.14817704594097286</c:v>
                </c:pt>
                <c:pt idx="1055">
                  <c:v>0.14847760313348346</c:v>
                </c:pt>
                <c:pt idx="1056">
                  <c:v>0.15621759181459965</c:v>
                </c:pt>
                <c:pt idx="1057">
                  <c:v>0.1578691729049771</c:v>
                </c:pt>
                <c:pt idx="1058">
                  <c:v>0.16114970196164652</c:v>
                </c:pt>
                <c:pt idx="1059">
                  <c:v>0.16096113917156557</c:v>
                </c:pt>
                <c:pt idx="1060">
                  <c:v>0.16140789162676666</c:v>
                </c:pt>
                <c:pt idx="1061">
                  <c:v>0.16400805024142939</c:v>
                </c:pt>
                <c:pt idx="1062">
                  <c:v>0.15715498078602108</c:v>
                </c:pt>
                <c:pt idx="1063">
                  <c:v>0.1573367197371412</c:v>
                </c:pt>
                <c:pt idx="1064">
                  <c:v>0.15400221836826827</c:v>
                </c:pt>
                <c:pt idx="1065">
                  <c:v>0.15424141645850303</c:v>
                </c:pt>
                <c:pt idx="1066">
                  <c:v>0.15317837760181813</c:v>
                </c:pt>
                <c:pt idx="1067">
                  <c:v>0.14853010620923285</c:v>
                </c:pt>
                <c:pt idx="1068">
                  <c:v>0.14486279820343179</c:v>
                </c:pt>
                <c:pt idx="1069">
                  <c:v>0.14006683164389577</c:v>
                </c:pt>
                <c:pt idx="1070">
                  <c:v>0.13613342676331958</c:v>
                </c:pt>
                <c:pt idx="1071">
                  <c:v>0.13072720958242695</c:v>
                </c:pt>
                <c:pt idx="1072">
                  <c:v>0.12463405778109088</c:v>
                </c:pt>
                <c:pt idx="1073">
                  <c:v>0.11985564977606306</c:v>
                </c:pt>
                <c:pt idx="1074">
                  <c:v>0.11748745249161485</c:v>
                </c:pt>
                <c:pt idx="1075">
                  <c:v>0.11234940756292333</c:v>
                </c:pt>
                <c:pt idx="1076">
                  <c:v>0.11207404948264937</c:v>
                </c:pt>
                <c:pt idx="1077">
                  <c:v>0.10517918965355222</c:v>
                </c:pt>
                <c:pt idx="1078">
                  <c:v>9.7958196047216228E-2</c:v>
                </c:pt>
                <c:pt idx="1079">
                  <c:v>9.052315141510342E-2</c:v>
                </c:pt>
                <c:pt idx="1080">
                  <c:v>8.5387780278874503E-2</c:v>
                </c:pt>
                <c:pt idx="1081">
                  <c:v>7.6661145442007084E-2</c:v>
                </c:pt>
                <c:pt idx="1082">
                  <c:v>6.7322692491002978E-2</c:v>
                </c:pt>
                <c:pt idx="1083">
                  <c:v>5.9906546424730145E-2</c:v>
                </c:pt>
                <c:pt idx="1084">
                  <c:v>5.8109681893138698E-2</c:v>
                </c:pt>
                <c:pt idx="1085">
                  <c:v>5.3401768113707004E-2</c:v>
                </c:pt>
                <c:pt idx="1086">
                  <c:v>4.5522291502267942E-2</c:v>
                </c:pt>
                <c:pt idx="1087">
                  <c:v>4.0224522571085553E-2</c:v>
                </c:pt>
                <c:pt idx="1088">
                  <c:v>3.3019700553333031E-2</c:v>
                </c:pt>
                <c:pt idx="1089">
                  <c:v>2.745663483390659E-2</c:v>
                </c:pt>
                <c:pt idx="1090">
                  <c:v>1.9937225538494863E-2</c:v>
                </c:pt>
                <c:pt idx="1091">
                  <c:v>6.7981216802535105E-3</c:v>
                </c:pt>
                <c:pt idx="1092">
                  <c:v>6.2784091268904829E-3</c:v>
                </c:pt>
                <c:pt idx="1093">
                  <c:v>7.8522909159610688E-3</c:v>
                </c:pt>
                <c:pt idx="1094">
                  <c:v>1.0241524763929588E-2</c:v>
                </c:pt>
                <c:pt idx="1095">
                  <c:v>7.8341882042926025E-3</c:v>
                </c:pt>
                <c:pt idx="1096">
                  <c:v>1.4051045633630688E-3</c:v>
                </c:pt>
                <c:pt idx="1097">
                  <c:v>-1.391015614722102E-3</c:v>
                </c:pt>
                <c:pt idx="1098">
                  <c:v>-7.2726838664438631E-4</c:v>
                </c:pt>
                <c:pt idx="1099">
                  <c:v>2.9105531466733225E-5</c:v>
                </c:pt>
                <c:pt idx="1100">
                  <c:v>-3.5933494995290527E-3</c:v>
                </c:pt>
                <c:pt idx="1101">
                  <c:v>-4.4445300841455815E-4</c:v>
                </c:pt>
                <c:pt idx="1102">
                  <c:v>-1.5420425746290878E-3</c:v>
                </c:pt>
                <c:pt idx="1103">
                  <c:v>-2.9704794488220054E-3</c:v>
                </c:pt>
                <c:pt idx="1104">
                  <c:v>-8.5180578272179286E-3</c:v>
                </c:pt>
                <c:pt idx="1105">
                  <c:v>-1.3851539843919958E-2</c:v>
                </c:pt>
                <c:pt idx="1106">
                  <c:v>-1.9027212059594345E-2</c:v>
                </c:pt>
                <c:pt idx="1107">
                  <c:v>-2.0831630375089949E-2</c:v>
                </c:pt>
                <c:pt idx="1108">
                  <c:v>-2.0130110586242478E-2</c:v>
                </c:pt>
                <c:pt idx="1109">
                  <c:v>-2.2349446615696156E-2</c:v>
                </c:pt>
                <c:pt idx="1110">
                  <c:v>-2.8386332978881157E-2</c:v>
                </c:pt>
                <c:pt idx="1111">
                  <c:v>-2.7829604468666447E-2</c:v>
                </c:pt>
                <c:pt idx="1112">
                  <c:v>-3.1626890134684449E-2</c:v>
                </c:pt>
                <c:pt idx="1113">
                  <c:v>-3.1117026700399508E-2</c:v>
                </c:pt>
                <c:pt idx="1114">
                  <c:v>-3.2243432142224915E-2</c:v>
                </c:pt>
                <c:pt idx="1115">
                  <c:v>-2.8935148695557356E-2</c:v>
                </c:pt>
                <c:pt idx="1116">
                  <c:v>-3.2309396447336325E-2</c:v>
                </c:pt>
                <c:pt idx="1117">
                  <c:v>-3.663467138191423E-2</c:v>
                </c:pt>
                <c:pt idx="1118">
                  <c:v>-3.9544575269329418E-2</c:v>
                </c:pt>
                <c:pt idx="1119">
                  <c:v>-4.0838366637155565E-2</c:v>
                </c:pt>
                <c:pt idx="1120">
                  <c:v>-4.4431643704724078E-2</c:v>
                </c:pt>
                <c:pt idx="1121">
                  <c:v>-4.3492930256075923E-2</c:v>
                </c:pt>
                <c:pt idx="1122">
                  <c:v>-4.5108216660933009E-2</c:v>
                </c:pt>
                <c:pt idx="1123">
                  <c:v>-5.2404123148765636E-2</c:v>
                </c:pt>
                <c:pt idx="1124">
                  <c:v>-5.804029684724743E-2</c:v>
                </c:pt>
                <c:pt idx="1125">
                  <c:v>-6.173136585532224E-2</c:v>
                </c:pt>
                <c:pt idx="1126">
                  <c:v>-6.4709083598765038E-2</c:v>
                </c:pt>
                <c:pt idx="1127">
                  <c:v>-6.5231386824768922E-2</c:v>
                </c:pt>
                <c:pt idx="1128">
                  <c:v>-6.5745375595046229E-2</c:v>
                </c:pt>
                <c:pt idx="1129">
                  <c:v>-6.3413756240527808E-2</c:v>
                </c:pt>
                <c:pt idx="1130">
                  <c:v>-6.3819273687404698E-2</c:v>
                </c:pt>
                <c:pt idx="1131">
                  <c:v>-7.1293258093451772E-2</c:v>
                </c:pt>
                <c:pt idx="1132">
                  <c:v>-7.5878397161298627E-2</c:v>
                </c:pt>
                <c:pt idx="1133">
                  <c:v>-8.0847800228322608E-2</c:v>
                </c:pt>
                <c:pt idx="1134">
                  <c:v>-7.881759220821849E-2</c:v>
                </c:pt>
                <c:pt idx="1135">
                  <c:v>-7.3529266537763371E-2</c:v>
                </c:pt>
                <c:pt idx="1136">
                  <c:v>-7.2175141367130546E-2</c:v>
                </c:pt>
                <c:pt idx="1137">
                  <c:v>-7.1713407209033853E-2</c:v>
                </c:pt>
                <c:pt idx="1138">
                  <c:v>-7.6445158948569736E-2</c:v>
                </c:pt>
                <c:pt idx="1139">
                  <c:v>-7.6910988600133567E-2</c:v>
                </c:pt>
                <c:pt idx="1140">
                  <c:v>-7.8388354342085131E-2</c:v>
                </c:pt>
                <c:pt idx="1141">
                  <c:v>-7.9397553780954588E-2</c:v>
                </c:pt>
                <c:pt idx="1142">
                  <c:v>-7.7207539770441036E-2</c:v>
                </c:pt>
                <c:pt idx="1143">
                  <c:v>-7.8262221082881278E-2</c:v>
                </c:pt>
                <c:pt idx="1144">
                  <c:v>-8.6518215892004702E-2</c:v>
                </c:pt>
                <c:pt idx="1145">
                  <c:v>-9.6697491586703821E-2</c:v>
                </c:pt>
                <c:pt idx="1146">
                  <c:v>-0.10018363348678261</c:v>
                </c:pt>
                <c:pt idx="1147">
                  <c:v>-0.10257006980391592</c:v>
                </c:pt>
                <c:pt idx="1148">
                  <c:v>-0.10334870323014766</c:v>
                </c:pt>
                <c:pt idx="1149">
                  <c:v>-9.7540196596943796E-2</c:v>
                </c:pt>
                <c:pt idx="1150">
                  <c:v>-9.3993452961735224E-2</c:v>
                </c:pt>
                <c:pt idx="1151">
                  <c:v>-9.9871191783363344E-2</c:v>
                </c:pt>
                <c:pt idx="1152">
                  <c:v>-0.10332994979993004</c:v>
                </c:pt>
                <c:pt idx="1153">
                  <c:v>-0.10095939879083771</c:v>
                </c:pt>
                <c:pt idx="1154">
                  <c:v>-0.10282119393852218</c:v>
                </c:pt>
                <c:pt idx="1155">
                  <c:v>-0.10628404924239965</c:v>
                </c:pt>
                <c:pt idx="1156">
                  <c:v>-9.8926204857483824E-2</c:v>
                </c:pt>
                <c:pt idx="1157">
                  <c:v>-9.5079105872242442E-2</c:v>
                </c:pt>
                <c:pt idx="1158">
                  <c:v>-9.7581054209944118E-2</c:v>
                </c:pt>
                <c:pt idx="1159">
                  <c:v>-0.10143786716729863</c:v>
                </c:pt>
                <c:pt idx="1160">
                  <c:v>-0.10184393224987709</c:v>
                </c:pt>
                <c:pt idx="1161">
                  <c:v>-0.10112657221773447</c:v>
                </c:pt>
                <c:pt idx="1162">
                  <c:v>-9.8770197525945624E-2</c:v>
                </c:pt>
                <c:pt idx="1163">
                  <c:v>-9.7538590504569922E-2</c:v>
                </c:pt>
                <c:pt idx="1164">
                  <c:v>-9.4389626112051705E-2</c:v>
                </c:pt>
                <c:pt idx="1165">
                  <c:v>-9.1871641017831518E-2</c:v>
                </c:pt>
                <c:pt idx="1166">
                  <c:v>-8.8671100223269517E-2</c:v>
                </c:pt>
                <c:pt idx="1167">
                  <c:v>-9.2910271005547385E-2</c:v>
                </c:pt>
                <c:pt idx="1168">
                  <c:v>-8.7238985950432224E-2</c:v>
                </c:pt>
                <c:pt idx="1169">
                  <c:v>-8.6727421015682205E-2</c:v>
                </c:pt>
                <c:pt idx="1170">
                  <c:v>-8.0700745522977124E-2</c:v>
                </c:pt>
                <c:pt idx="1171">
                  <c:v>-8.0507842209339708E-2</c:v>
                </c:pt>
                <c:pt idx="1172">
                  <c:v>-8.2372019800197038E-2</c:v>
                </c:pt>
                <c:pt idx="1173">
                  <c:v>-8.7310937923973264E-2</c:v>
                </c:pt>
                <c:pt idx="1174">
                  <c:v>-7.9057077543868148E-2</c:v>
                </c:pt>
                <c:pt idx="1175">
                  <c:v>-7.6217484656453727E-2</c:v>
                </c:pt>
                <c:pt idx="1176">
                  <c:v>-7.2952740569773633E-2</c:v>
                </c:pt>
                <c:pt idx="1177">
                  <c:v>-7.3251247548171472E-2</c:v>
                </c:pt>
                <c:pt idx="1178">
                  <c:v>-7.3037111770959173E-2</c:v>
                </c:pt>
                <c:pt idx="1179">
                  <c:v>-7.854500014267507E-2</c:v>
                </c:pt>
                <c:pt idx="1180">
                  <c:v>-8.4230332590054302E-2</c:v>
                </c:pt>
                <c:pt idx="1181">
                  <c:v>-8.4003308979639923E-2</c:v>
                </c:pt>
                <c:pt idx="1182">
                  <c:v>-8.8771585497254946E-2</c:v>
                </c:pt>
                <c:pt idx="1183">
                  <c:v>-9.0079887114929424E-2</c:v>
                </c:pt>
                <c:pt idx="1184">
                  <c:v>-8.7929214125637145E-2</c:v>
                </c:pt>
                <c:pt idx="1185">
                  <c:v>-8.7735395366507096E-2</c:v>
                </c:pt>
                <c:pt idx="1186">
                  <c:v>-9.6423217903380709E-2</c:v>
                </c:pt>
                <c:pt idx="1187">
                  <c:v>-0.10009492008033538</c:v>
                </c:pt>
                <c:pt idx="1188">
                  <c:v>-0.10411016483330593</c:v>
                </c:pt>
                <c:pt idx="1189">
                  <c:v>-0.10419149808087469</c:v>
                </c:pt>
                <c:pt idx="1190">
                  <c:v>-0.10747587125252522</c:v>
                </c:pt>
                <c:pt idx="1191">
                  <c:v>-0.10906294252510285</c:v>
                </c:pt>
                <c:pt idx="1192">
                  <c:v>-0.11611425806206688</c:v>
                </c:pt>
                <c:pt idx="1193">
                  <c:v>-0.12093282248171144</c:v>
                </c:pt>
                <c:pt idx="1194">
                  <c:v>-0.13124418128008719</c:v>
                </c:pt>
                <c:pt idx="1195">
                  <c:v>-0.14197194499689691</c:v>
                </c:pt>
                <c:pt idx="1196">
                  <c:v>-0.15494373190919364</c:v>
                </c:pt>
                <c:pt idx="1197">
                  <c:v>-0.15559736225738441</c:v>
                </c:pt>
                <c:pt idx="1198">
                  <c:v>-0.16242205235387164</c:v>
                </c:pt>
                <c:pt idx="1199">
                  <c:v>-0.1685376588272155</c:v>
                </c:pt>
                <c:pt idx="1200">
                  <c:v>-0.17984219919898548</c:v>
                </c:pt>
                <c:pt idx="1201">
                  <c:v>-0.18553832080786059</c:v>
                </c:pt>
                <c:pt idx="1202">
                  <c:v>-0.19518193122465122</c:v>
                </c:pt>
                <c:pt idx="1203">
                  <c:v>-0.20390402818996323</c:v>
                </c:pt>
                <c:pt idx="1204">
                  <c:v>-0.21623379091771844</c:v>
                </c:pt>
                <c:pt idx="1205">
                  <c:v>-0.22228875173892693</c:v>
                </c:pt>
                <c:pt idx="1206">
                  <c:v>-0.2347218844630059</c:v>
                </c:pt>
                <c:pt idx="1207">
                  <c:v>-0.24421231456551618</c:v>
                </c:pt>
                <c:pt idx="1208">
                  <c:v>-0.25363506563807892</c:v>
                </c:pt>
                <c:pt idx="1209">
                  <c:v>-0.26306515344433246</c:v>
                </c:pt>
                <c:pt idx="1210">
                  <c:v>-0.27252811618273531</c:v>
                </c:pt>
                <c:pt idx="1211">
                  <c:v>-0.28227840450929931</c:v>
                </c:pt>
                <c:pt idx="1212">
                  <c:v>-0.28189310259386213</c:v>
                </c:pt>
                <c:pt idx="1213">
                  <c:v>-0.28649160092060444</c:v>
                </c:pt>
                <c:pt idx="1214">
                  <c:v>-0.29743631061092468</c:v>
                </c:pt>
                <c:pt idx="1215">
                  <c:v>-0.30263071372951911</c:v>
                </c:pt>
                <c:pt idx="1216">
                  <c:v>-0.30490028346710585</c:v>
                </c:pt>
                <c:pt idx="1217">
                  <c:v>-0.31080157911280237</c:v>
                </c:pt>
                <c:pt idx="1218">
                  <c:v>-0.31430738775750078</c:v>
                </c:pt>
                <c:pt idx="1219">
                  <c:v>-0.31860134309667187</c:v>
                </c:pt>
                <c:pt idx="1220">
                  <c:v>-0.32158778099361329</c:v>
                </c:pt>
                <c:pt idx="1221">
                  <c:v>-0.32824601964172084</c:v>
                </c:pt>
                <c:pt idx="1222">
                  <c:v>-0.33077229294782384</c:v>
                </c:pt>
                <c:pt idx="1223">
                  <c:v>-0.33559929319915327</c:v>
                </c:pt>
                <c:pt idx="1224">
                  <c:v>-0.33836314251289046</c:v>
                </c:pt>
                <c:pt idx="1225">
                  <c:v>-0.34204418834675898</c:v>
                </c:pt>
                <c:pt idx="1226">
                  <c:v>-0.3407426894763439</c:v>
                </c:pt>
                <c:pt idx="1227">
                  <c:v>-0.34311005037912101</c:v>
                </c:pt>
                <c:pt idx="1228">
                  <c:v>-0.34960265722237815</c:v>
                </c:pt>
                <c:pt idx="1229">
                  <c:v>-0.35533300417615843</c:v>
                </c:pt>
                <c:pt idx="1230">
                  <c:v>-0.35798337383382306</c:v>
                </c:pt>
                <c:pt idx="1231">
                  <c:v>-0.36315806307555931</c:v>
                </c:pt>
                <c:pt idx="1232">
                  <c:v>-0.36316112324249339</c:v>
                </c:pt>
                <c:pt idx="1233">
                  <c:v>-0.35824147808753015</c:v>
                </c:pt>
                <c:pt idx="1234">
                  <c:v>-0.3566585284463859</c:v>
                </c:pt>
                <c:pt idx="1235">
                  <c:v>-0.358142750918238</c:v>
                </c:pt>
                <c:pt idx="1236">
                  <c:v>-0.36272320959043169</c:v>
                </c:pt>
                <c:pt idx="1237">
                  <c:v>-0.36591138415797031</c:v>
                </c:pt>
                <c:pt idx="1238">
                  <c:v>-0.36833612209671995</c:v>
                </c:pt>
                <c:pt idx="1239">
                  <c:v>-0.36798547009729277</c:v>
                </c:pt>
                <c:pt idx="1240">
                  <c:v>-0.36255701185790712</c:v>
                </c:pt>
                <c:pt idx="1241">
                  <c:v>-0.35826458309601161</c:v>
                </c:pt>
                <c:pt idx="1242">
                  <c:v>-0.3634289300492245</c:v>
                </c:pt>
                <c:pt idx="1243">
                  <c:v>-0.36968551628569035</c:v>
                </c:pt>
                <c:pt idx="1244">
                  <c:v>-0.37559272949972988</c:v>
                </c:pt>
                <c:pt idx="1245">
                  <c:v>-0.38022978047800426</c:v>
                </c:pt>
                <c:pt idx="1246">
                  <c:v>-0.38453065671123443</c:v>
                </c:pt>
                <c:pt idx="1247">
                  <c:v>-0.38751156351128435</c:v>
                </c:pt>
                <c:pt idx="1248">
                  <c:v>-0.39584873264046316</c:v>
                </c:pt>
                <c:pt idx="1249">
                  <c:v>-0.39994951294237069</c:v>
                </c:pt>
                <c:pt idx="1250">
                  <c:v>-0.40638593754910335</c:v>
                </c:pt>
                <c:pt idx="1251">
                  <c:v>-0.4115760929161435</c:v>
                </c:pt>
                <c:pt idx="1252">
                  <c:v>-0.42043597813110545</c:v>
                </c:pt>
                <c:pt idx="1253">
                  <c:v>-0.42424328147290236</c:v>
                </c:pt>
                <c:pt idx="1254">
                  <c:v>-0.43133286403862126</c:v>
                </c:pt>
                <c:pt idx="1255">
                  <c:v>-0.43985105202811814</c:v>
                </c:pt>
                <c:pt idx="1256">
                  <c:v>-0.44584155619735066</c:v>
                </c:pt>
                <c:pt idx="1257">
                  <c:v>-0.45197742112741779</c:v>
                </c:pt>
                <c:pt idx="1258">
                  <c:v>-0.45593752919654895</c:v>
                </c:pt>
                <c:pt idx="1259">
                  <c:v>-0.46208688537285514</c:v>
                </c:pt>
                <c:pt idx="1260">
                  <c:v>-0.46616014736484079</c:v>
                </c:pt>
                <c:pt idx="1261">
                  <c:v>-0.4711917292530915</c:v>
                </c:pt>
                <c:pt idx="1262">
                  <c:v>-0.47716080927855853</c:v>
                </c:pt>
                <c:pt idx="1263">
                  <c:v>-0.48268692039196115</c:v>
                </c:pt>
                <c:pt idx="1264">
                  <c:v>-0.48801541070597121</c:v>
                </c:pt>
                <c:pt idx="1265">
                  <c:v>-0.49228662093966469</c:v>
                </c:pt>
                <c:pt idx="1266">
                  <c:v>-0.49389528737397959</c:v>
                </c:pt>
                <c:pt idx="1267">
                  <c:v>-0.49941650672711513</c:v>
                </c:pt>
                <c:pt idx="1268">
                  <c:v>-0.50749087527209713</c:v>
                </c:pt>
                <c:pt idx="1269">
                  <c:v>-0.51341194692966641</c:v>
                </c:pt>
                <c:pt idx="1270">
                  <c:v>-0.52195798492777901</c:v>
                </c:pt>
                <c:pt idx="1271">
                  <c:v>-0.52825180483180822</c:v>
                </c:pt>
                <c:pt idx="1272">
                  <c:v>-0.53398359484952274</c:v>
                </c:pt>
                <c:pt idx="1273">
                  <c:v>-0.5402660844502315</c:v>
                </c:pt>
                <c:pt idx="1274">
                  <c:v>-0.54665691811994555</c:v>
                </c:pt>
                <c:pt idx="1275">
                  <c:v>-0.5549611090082468</c:v>
                </c:pt>
                <c:pt idx="1276">
                  <c:v>-0.56371254015233652</c:v>
                </c:pt>
                <c:pt idx="1277">
                  <c:v>-0.56887809789442711</c:v>
                </c:pt>
                <c:pt idx="1278">
                  <c:v>-0.57432812694275681</c:v>
                </c:pt>
                <c:pt idx="1279">
                  <c:v>-0.57960094021187614</c:v>
                </c:pt>
                <c:pt idx="1280">
                  <c:v>-0.58426627680476406</c:v>
                </c:pt>
                <c:pt idx="1281">
                  <c:v>-0.58780746925223271</c:v>
                </c:pt>
                <c:pt idx="1282">
                  <c:v>-0.59006769860496966</c:v>
                </c:pt>
                <c:pt idx="1283">
                  <c:v>-0.59668296864547343</c:v>
                </c:pt>
                <c:pt idx="1284">
                  <c:v>-0.59957188173720122</c:v>
                </c:pt>
                <c:pt idx="1285">
                  <c:v>-0.59993295761115439</c:v>
                </c:pt>
                <c:pt idx="1286">
                  <c:v>-0.60544984180750416</c:v>
                </c:pt>
                <c:pt idx="1287">
                  <c:v>-0.61047457181764242</c:v>
                </c:pt>
                <c:pt idx="1288">
                  <c:v>-0.61697966432549334</c:v>
                </c:pt>
                <c:pt idx="1289">
                  <c:v>-0.62046813307614201</c:v>
                </c:pt>
                <c:pt idx="1290">
                  <c:v>-0.62525011735587699</c:v>
                </c:pt>
                <c:pt idx="1291">
                  <c:v>-0.63133666100929708</c:v>
                </c:pt>
                <c:pt idx="1292">
                  <c:v>-0.63470816843722144</c:v>
                </c:pt>
                <c:pt idx="1293">
                  <c:v>-0.63901578870396591</c:v>
                </c:pt>
                <c:pt idx="1294">
                  <c:v>-0.64422245741532624</c:v>
                </c:pt>
                <c:pt idx="1295">
                  <c:v>-0.64724860638737025</c:v>
                </c:pt>
                <c:pt idx="1296">
                  <c:v>-0.65174202753516208</c:v>
                </c:pt>
                <c:pt idx="1297">
                  <c:v>-0.65387390772820353</c:v>
                </c:pt>
                <c:pt idx="1298">
                  <c:v>-0.65504275032409998</c:v>
                </c:pt>
                <c:pt idx="1299">
                  <c:v>-0.65834557788253256</c:v>
                </c:pt>
                <c:pt idx="1300">
                  <c:v>-0.66213561830829215</c:v>
                </c:pt>
                <c:pt idx="1301">
                  <c:v>-0.66930644402145878</c:v>
                </c:pt>
                <c:pt idx="1302">
                  <c:v>-0.6744550812412512</c:v>
                </c:pt>
                <c:pt idx="1303">
                  <c:v>-0.67701167533476625</c:v>
                </c:pt>
                <c:pt idx="1304">
                  <c:v>-0.67683942171851663</c:v>
                </c:pt>
                <c:pt idx="1305">
                  <c:v>-0.67916406622886261</c:v>
                </c:pt>
                <c:pt idx="1306">
                  <c:v>-0.67923288960467032</c:v>
                </c:pt>
                <c:pt idx="1307">
                  <c:v>-0.68533602841307661</c:v>
                </c:pt>
                <c:pt idx="1308">
                  <c:v>-0.68565384233348714</c:v>
                </c:pt>
                <c:pt idx="1309">
                  <c:v>-0.69133957650757172</c:v>
                </c:pt>
                <c:pt idx="1310">
                  <c:v>-0.69328968800088175</c:v>
                </c:pt>
                <c:pt idx="1311">
                  <c:v>-0.69683148023582364</c:v>
                </c:pt>
                <c:pt idx="1312">
                  <c:v>-0.6996588028869023</c:v>
                </c:pt>
                <c:pt idx="1313">
                  <c:v>-0.70087846699042033</c:v>
                </c:pt>
                <c:pt idx="1314">
                  <c:v>-0.70478924293113765</c:v>
                </c:pt>
                <c:pt idx="1315">
                  <c:v>-0.71005585789481629</c:v>
                </c:pt>
                <c:pt idx="1316">
                  <c:v>-0.7113574695597723</c:v>
                </c:pt>
                <c:pt idx="1317">
                  <c:v>-0.71407897934828746</c:v>
                </c:pt>
                <c:pt idx="1318">
                  <c:v>-0.71923548936946646</c:v>
                </c:pt>
                <c:pt idx="1319">
                  <c:v>-0.72664544147885934</c:v>
                </c:pt>
                <c:pt idx="1320">
                  <c:v>-0.73068718105165809</c:v>
                </c:pt>
                <c:pt idx="1321">
                  <c:v>-0.73353833269631974</c:v>
                </c:pt>
                <c:pt idx="1322">
                  <c:v>-0.73622692668664025</c:v>
                </c:pt>
                <c:pt idx="1323">
                  <c:v>-0.73865636080697283</c:v>
                </c:pt>
                <c:pt idx="1324">
                  <c:v>-0.74123902802023489</c:v>
                </c:pt>
                <c:pt idx="1325">
                  <c:v>-0.74691356629508043</c:v>
                </c:pt>
                <c:pt idx="1326">
                  <c:v>-0.7508144660784718</c:v>
                </c:pt>
                <c:pt idx="1327">
                  <c:v>-0.75224624592994049</c:v>
                </c:pt>
                <c:pt idx="1328">
                  <c:v>-0.75105977374802857</c:v>
                </c:pt>
                <c:pt idx="1329">
                  <c:v>-0.75248425327561341</c:v>
                </c:pt>
                <c:pt idx="1330">
                  <c:v>-0.75210403431609618</c:v>
                </c:pt>
                <c:pt idx="1331">
                  <c:v>-0.74949995467266806</c:v>
                </c:pt>
                <c:pt idx="1332">
                  <c:v>-0.75018876498671616</c:v>
                </c:pt>
                <c:pt idx="1333">
                  <c:v>-0.75398971144533256</c:v>
                </c:pt>
                <c:pt idx="1334">
                  <c:v>-0.75521810163063929</c:v>
                </c:pt>
                <c:pt idx="1335">
                  <c:v>-0.75519767828842055</c:v>
                </c:pt>
                <c:pt idx="1336">
                  <c:v>-0.7552693519967596</c:v>
                </c:pt>
                <c:pt idx="1337">
                  <c:v>-0.75156873013068093</c:v>
                </c:pt>
                <c:pt idx="1338">
                  <c:v>-0.75023820969840604</c:v>
                </c:pt>
                <c:pt idx="1339">
                  <c:v>-0.74633034204321935</c:v>
                </c:pt>
                <c:pt idx="1340">
                  <c:v>-0.744933205076861</c:v>
                </c:pt>
                <c:pt idx="1341">
                  <c:v>-0.74377550299673334</c:v>
                </c:pt>
                <c:pt idx="1342">
                  <c:v>-0.74191130838780406</c:v>
                </c:pt>
                <c:pt idx="1343">
                  <c:v>-0.73959757840812868</c:v>
                </c:pt>
                <c:pt idx="1344">
                  <c:v>-0.73665412952154707</c:v>
                </c:pt>
                <c:pt idx="1345">
                  <c:v>-0.73284280469185437</c:v>
                </c:pt>
                <c:pt idx="1346">
                  <c:v>-0.73294163362867504</c:v>
                </c:pt>
                <c:pt idx="1347">
                  <c:v>-0.73178535193918248</c:v>
                </c:pt>
                <c:pt idx="1348">
                  <c:v>-0.72887683094416922</c:v>
                </c:pt>
                <c:pt idx="1349">
                  <c:v>-0.72435646135904352</c:v>
                </c:pt>
                <c:pt idx="1350">
                  <c:v>-0.72177932832667302</c:v>
                </c:pt>
                <c:pt idx="1351">
                  <c:v>-0.71882184271068328</c:v>
                </c:pt>
                <c:pt idx="1352">
                  <c:v>-0.7179287175844179</c:v>
                </c:pt>
                <c:pt idx="1353">
                  <c:v>-0.71757081532291156</c:v>
                </c:pt>
                <c:pt idx="1354">
                  <c:v>-0.71700543696426855</c:v>
                </c:pt>
                <c:pt idx="1355">
                  <c:v>-0.71514642193098676</c:v>
                </c:pt>
                <c:pt idx="1356">
                  <c:v>-0.71416350790269878</c:v>
                </c:pt>
                <c:pt idx="1357">
                  <c:v>-0.7150427511404539</c:v>
                </c:pt>
                <c:pt idx="1358">
                  <c:v>-0.71822887092786847</c:v>
                </c:pt>
                <c:pt idx="1359">
                  <c:v>-0.71856526856915648</c:v>
                </c:pt>
                <c:pt idx="1360">
                  <c:v>-0.72066549923313239</c:v>
                </c:pt>
                <c:pt idx="1361">
                  <c:v>-0.72441296440329161</c:v>
                </c:pt>
                <c:pt idx="1362">
                  <c:v>-0.72817776035412318</c:v>
                </c:pt>
                <c:pt idx="1363">
                  <c:v>-0.7266533829550218</c:v>
                </c:pt>
                <c:pt idx="1364">
                  <c:v>-0.72850917489678635</c:v>
                </c:pt>
                <c:pt idx="1365">
                  <c:v>-0.72873788381017957</c:v>
                </c:pt>
                <c:pt idx="1366">
                  <c:v>-0.73047601126964967</c:v>
                </c:pt>
                <c:pt idx="1367">
                  <c:v>-0.73339941358730576</c:v>
                </c:pt>
                <c:pt idx="1368">
                  <c:v>-0.73723719967507251</c:v>
                </c:pt>
                <c:pt idx="1369">
                  <c:v>-0.74084181511162772</c:v>
                </c:pt>
                <c:pt idx="1370">
                  <c:v>-0.74627055445794654</c:v>
                </c:pt>
                <c:pt idx="1371">
                  <c:v>-0.74921127927290698</c:v>
                </c:pt>
                <c:pt idx="1372">
                  <c:v>-0.75276786644236993</c:v>
                </c:pt>
                <c:pt idx="1373">
                  <c:v>-0.75512927894588111</c:v>
                </c:pt>
                <c:pt idx="1374">
                  <c:v>-0.75879011502512272</c:v>
                </c:pt>
                <c:pt idx="1375">
                  <c:v>-0.76213206809629896</c:v>
                </c:pt>
                <c:pt idx="1376">
                  <c:v>-0.76460364888729881</c:v>
                </c:pt>
                <c:pt idx="1377">
                  <c:v>-0.76712631348573701</c:v>
                </c:pt>
                <c:pt idx="1378">
                  <c:v>-0.77165466078213296</c:v>
                </c:pt>
                <c:pt idx="1379">
                  <c:v>-0.77382639696688027</c:v>
                </c:pt>
                <c:pt idx="1380">
                  <c:v>-0.77538775350959044</c:v>
                </c:pt>
                <c:pt idx="1381">
                  <c:v>-0.77664585618953341</c:v>
                </c:pt>
                <c:pt idx="1382">
                  <c:v>-0.77901086385157348</c:v>
                </c:pt>
                <c:pt idx="1383">
                  <c:v>-0.78056189827848954</c:v>
                </c:pt>
                <c:pt idx="1384">
                  <c:v>-0.78169935103229415</c:v>
                </c:pt>
                <c:pt idx="1385">
                  <c:v>-0.78244540329072143</c:v>
                </c:pt>
                <c:pt idx="1386">
                  <c:v>-0.78460217170378266</c:v>
                </c:pt>
                <c:pt idx="1387">
                  <c:v>-0.7855484066410624</c:v>
                </c:pt>
                <c:pt idx="1388">
                  <c:v>-0.78675016185215252</c:v>
                </c:pt>
                <c:pt idx="1389">
                  <c:v>-0.78922152849203886</c:v>
                </c:pt>
                <c:pt idx="1390">
                  <c:v>-0.79179830473958546</c:v>
                </c:pt>
                <c:pt idx="1391">
                  <c:v>-0.79442441586656998</c:v>
                </c:pt>
                <c:pt idx="1392">
                  <c:v>-0.79365535045563107</c:v>
                </c:pt>
                <c:pt idx="1393">
                  <c:v>-0.79474072516021776</c:v>
                </c:pt>
                <c:pt idx="1394">
                  <c:v>-0.79439213297690492</c:v>
                </c:pt>
                <c:pt idx="1395">
                  <c:v>-0.79620208238428913</c:v>
                </c:pt>
                <c:pt idx="1396">
                  <c:v>-0.79825411960216386</c:v>
                </c:pt>
                <c:pt idx="1397">
                  <c:v>-0.79808430920625206</c:v>
                </c:pt>
                <c:pt idx="1398">
                  <c:v>-0.79481090126920517</c:v>
                </c:pt>
                <c:pt idx="1399">
                  <c:v>-0.7941178398218377</c:v>
                </c:pt>
                <c:pt idx="1400">
                  <c:v>-0.79058104859655021</c:v>
                </c:pt>
                <c:pt idx="1401">
                  <c:v>-0.78827991050942614</c:v>
                </c:pt>
                <c:pt idx="1402">
                  <c:v>-0.78638395299551755</c:v>
                </c:pt>
                <c:pt idx="1403">
                  <c:v>-0.78564551044282249</c:v>
                </c:pt>
                <c:pt idx="1404">
                  <c:v>-0.78444703222860734</c:v>
                </c:pt>
                <c:pt idx="1405">
                  <c:v>-0.78343606539642596</c:v>
                </c:pt>
                <c:pt idx="1406">
                  <c:v>-0.78164628403156844</c:v>
                </c:pt>
                <c:pt idx="1407">
                  <c:v>-0.7795495535256779</c:v>
                </c:pt>
                <c:pt idx="1408">
                  <c:v>-0.77679627417494312</c:v>
                </c:pt>
                <c:pt idx="1409">
                  <c:v>-0.77735150480251314</c:v>
                </c:pt>
                <c:pt idx="1410">
                  <c:v>-0.77984287884034875</c:v>
                </c:pt>
                <c:pt idx="1411">
                  <c:v>-0.7832278380772727</c:v>
                </c:pt>
                <c:pt idx="1412">
                  <c:v>-0.78631782390870331</c:v>
                </c:pt>
                <c:pt idx="1413">
                  <c:v>-0.78810078757436497</c:v>
                </c:pt>
                <c:pt idx="1414">
                  <c:v>-0.79064832224907333</c:v>
                </c:pt>
                <c:pt idx="1415">
                  <c:v>-0.79231997550387046</c:v>
                </c:pt>
                <c:pt idx="1416">
                  <c:v>-0.7929063776366555</c:v>
                </c:pt>
                <c:pt idx="1417">
                  <c:v>-0.79563037193685482</c:v>
                </c:pt>
                <c:pt idx="1418">
                  <c:v>-0.79732837313871296</c:v>
                </c:pt>
                <c:pt idx="1419">
                  <c:v>-0.79924394921304154</c:v>
                </c:pt>
                <c:pt idx="1420">
                  <c:v>-0.8014605610268265</c:v>
                </c:pt>
                <c:pt idx="1421">
                  <c:v>-0.80225221318332951</c:v>
                </c:pt>
                <c:pt idx="1422">
                  <c:v>-0.80308489454520615</c:v>
                </c:pt>
                <c:pt idx="1423">
                  <c:v>-0.80579174637183504</c:v>
                </c:pt>
                <c:pt idx="1424">
                  <c:v>-0.80940285888394559</c:v>
                </c:pt>
                <c:pt idx="1425">
                  <c:v>-0.81300882989625467</c:v>
                </c:pt>
                <c:pt idx="1426">
                  <c:v>-0.81749083351478891</c:v>
                </c:pt>
                <c:pt idx="1427">
                  <c:v>-0.82530065057714885</c:v>
                </c:pt>
                <c:pt idx="1428">
                  <c:v>-0.83253364168871646</c:v>
                </c:pt>
                <c:pt idx="1429">
                  <c:v>-0.8375065054891867</c:v>
                </c:pt>
                <c:pt idx="1430">
                  <c:v>-0.84275210503489373</c:v>
                </c:pt>
                <c:pt idx="1431">
                  <c:v>-0.84945360832618688</c:v>
                </c:pt>
                <c:pt idx="1432">
                  <c:v>-0.85330799628167686</c:v>
                </c:pt>
                <c:pt idx="1433">
                  <c:v>-0.8569614784378411</c:v>
                </c:pt>
                <c:pt idx="1434">
                  <c:v>-0.86119479523080666</c:v>
                </c:pt>
                <c:pt idx="1435">
                  <c:v>-0.86620469175681569</c:v>
                </c:pt>
                <c:pt idx="1436">
                  <c:v>-0.8685715335486045</c:v>
                </c:pt>
                <c:pt idx="1437">
                  <c:v>-0.87159592258803265</c:v>
                </c:pt>
                <c:pt idx="1438">
                  <c:v>-0.87435669597889942</c:v>
                </c:pt>
                <c:pt idx="1439">
                  <c:v>-0.87839557066162388</c:v>
                </c:pt>
                <c:pt idx="1440">
                  <c:v>-0.87999930095005297</c:v>
                </c:pt>
                <c:pt idx="1441">
                  <c:v>-0.87951952908345243</c:v>
                </c:pt>
                <c:pt idx="1442">
                  <c:v>-0.87819758242493495</c:v>
                </c:pt>
                <c:pt idx="1443">
                  <c:v>-0.87708090816511308</c:v>
                </c:pt>
                <c:pt idx="1444">
                  <c:v>-0.87516078662745922</c:v>
                </c:pt>
                <c:pt idx="1445">
                  <c:v>-0.87460168661555293</c:v>
                </c:pt>
                <c:pt idx="1446">
                  <c:v>-0.87407317039805166</c:v>
                </c:pt>
                <c:pt idx="1447">
                  <c:v>-0.87257760223513448</c:v>
                </c:pt>
                <c:pt idx="1448">
                  <c:v>-0.87223535080611436</c:v>
                </c:pt>
                <c:pt idx="1449">
                  <c:v>-0.87158239828211637</c:v>
                </c:pt>
                <c:pt idx="1450">
                  <c:v>-0.86972751712730834</c:v>
                </c:pt>
                <c:pt idx="1451">
                  <c:v>-0.86826562470205848</c:v>
                </c:pt>
                <c:pt idx="1452">
                  <c:v>-0.86701482398682972</c:v>
                </c:pt>
                <c:pt idx="1453">
                  <c:v>-0.86602290199867016</c:v>
                </c:pt>
                <c:pt idx="1454">
                  <c:v>-0.86466595158641402</c:v>
                </c:pt>
                <c:pt idx="1455">
                  <c:v>-0.86331936564464418</c:v>
                </c:pt>
                <c:pt idx="1456">
                  <c:v>-0.85893242366600508</c:v>
                </c:pt>
                <c:pt idx="1457">
                  <c:v>-0.85380914935639785</c:v>
                </c:pt>
                <c:pt idx="1458">
                  <c:v>-0.85092566415757409</c:v>
                </c:pt>
                <c:pt idx="1459">
                  <c:v>-0.84908745568268362</c:v>
                </c:pt>
                <c:pt idx="1460">
                  <c:v>-0.84670466562451485</c:v>
                </c:pt>
                <c:pt idx="1461">
                  <c:v>-0.84239222143158654</c:v>
                </c:pt>
                <c:pt idx="1462">
                  <c:v>-0.84127550695658904</c:v>
                </c:pt>
                <c:pt idx="1463">
                  <c:v>-0.8397174656013634</c:v>
                </c:pt>
                <c:pt idx="1464">
                  <c:v>-0.83710981011563879</c:v>
                </c:pt>
                <c:pt idx="1465">
                  <c:v>-0.83289633180458444</c:v>
                </c:pt>
                <c:pt idx="1466">
                  <c:v>-0.83198762352679123</c:v>
                </c:pt>
                <c:pt idx="1467">
                  <c:v>-0.83370333840256261</c:v>
                </c:pt>
                <c:pt idx="1468">
                  <c:v>-0.83191712561949405</c:v>
                </c:pt>
                <c:pt idx="1469">
                  <c:v>-0.828778380194508</c:v>
                </c:pt>
                <c:pt idx="1470">
                  <c:v>-0.82816040470330543</c:v>
                </c:pt>
                <c:pt idx="1471">
                  <c:v>-0.82742550472261744</c:v>
                </c:pt>
                <c:pt idx="1472">
                  <c:v>-0.8265857754196434</c:v>
                </c:pt>
                <c:pt idx="1473">
                  <c:v>-0.8271211824197281</c:v>
                </c:pt>
                <c:pt idx="1474">
                  <c:v>-0.82910938895963071</c:v>
                </c:pt>
                <c:pt idx="1475">
                  <c:v>-0.82869727168555996</c:v>
                </c:pt>
                <c:pt idx="1476">
                  <c:v>-0.8285568131979334</c:v>
                </c:pt>
                <c:pt idx="1477">
                  <c:v>-0.82795282416876603</c:v>
                </c:pt>
                <c:pt idx="1478">
                  <c:v>-0.82540048561094237</c:v>
                </c:pt>
                <c:pt idx="1479">
                  <c:v>-0.82317574775964031</c:v>
                </c:pt>
                <c:pt idx="1480">
                  <c:v>-0.82324636761022163</c:v>
                </c:pt>
                <c:pt idx="1481">
                  <c:v>-0.82292903432816866</c:v>
                </c:pt>
                <c:pt idx="1482">
                  <c:v>-0.82305492932003765</c:v>
                </c:pt>
                <c:pt idx="1483">
                  <c:v>-0.82311305775918864</c:v>
                </c:pt>
                <c:pt idx="1484">
                  <c:v>-0.82233905979413946</c:v>
                </c:pt>
                <c:pt idx="1485">
                  <c:v>-0.81997996769866865</c:v>
                </c:pt>
                <c:pt idx="1486">
                  <c:v>-0.818950000370675</c:v>
                </c:pt>
                <c:pt idx="1487">
                  <c:v>-0.82079416709994779</c:v>
                </c:pt>
                <c:pt idx="1488">
                  <c:v>-0.82289084894378084</c:v>
                </c:pt>
                <c:pt idx="1489">
                  <c:v>-0.82438539167616043</c:v>
                </c:pt>
                <c:pt idx="1490">
                  <c:v>-0.82445649883865746</c:v>
                </c:pt>
                <c:pt idx="1491">
                  <c:v>-0.82671276892283763</c:v>
                </c:pt>
                <c:pt idx="1492">
                  <c:v>-0.82577282783456341</c:v>
                </c:pt>
                <c:pt idx="1493">
                  <c:v>-0.82445394898590185</c:v>
                </c:pt>
                <c:pt idx="1494">
                  <c:v>-0.82523110449646653</c:v>
                </c:pt>
                <c:pt idx="1495">
                  <c:v>-0.82597992069343162</c:v>
                </c:pt>
                <c:pt idx="1496">
                  <c:v>-0.82566390104752008</c:v>
                </c:pt>
                <c:pt idx="1497">
                  <c:v>-0.82011097188282667</c:v>
                </c:pt>
                <c:pt idx="1498">
                  <c:v>-0.81790025346582562</c:v>
                </c:pt>
                <c:pt idx="1499">
                  <c:v>-0.81446884350386706</c:v>
                </c:pt>
                <c:pt idx="1500">
                  <c:v>-0.81191345396965098</c:v>
                </c:pt>
                <c:pt idx="1501">
                  <c:v>-0.81089728906803271</c:v>
                </c:pt>
                <c:pt idx="1502">
                  <c:v>-0.81008003577574661</c:v>
                </c:pt>
                <c:pt idx="1503">
                  <c:v>-0.80790913943455533</c:v>
                </c:pt>
                <c:pt idx="1504">
                  <c:v>-0.80409472693242778</c:v>
                </c:pt>
                <c:pt idx="1505">
                  <c:v>-0.80316280405272555</c:v>
                </c:pt>
                <c:pt idx="1506">
                  <c:v>-0.80001149325111276</c:v>
                </c:pt>
                <c:pt idx="1507">
                  <c:v>-0.79847700892827744</c:v>
                </c:pt>
                <c:pt idx="1508">
                  <c:v>-0.7979435836330192</c:v>
                </c:pt>
                <c:pt idx="1509">
                  <c:v>-0.79723933736415009</c:v>
                </c:pt>
                <c:pt idx="1510">
                  <c:v>-0.79616496204777343</c:v>
                </c:pt>
                <c:pt idx="1511">
                  <c:v>-0.79498940508812821</c:v>
                </c:pt>
                <c:pt idx="1512">
                  <c:v>-0.79390259412388031</c:v>
                </c:pt>
                <c:pt idx="1513">
                  <c:v>-0.79078210851573039</c:v>
                </c:pt>
                <c:pt idx="1514">
                  <c:v>-0.78871644608785407</c:v>
                </c:pt>
                <c:pt idx="1515">
                  <c:v>-0.78705795696532987</c:v>
                </c:pt>
                <c:pt idx="1516">
                  <c:v>-0.78485873881510082</c:v>
                </c:pt>
                <c:pt idx="1517">
                  <c:v>-0.78280774557831945</c:v>
                </c:pt>
                <c:pt idx="1518">
                  <c:v>-0.77893113297311378</c:v>
                </c:pt>
                <c:pt idx="1519">
                  <c:v>-0.7768125910074285</c:v>
                </c:pt>
                <c:pt idx="1520">
                  <c:v>-0.77245771161466548</c:v>
                </c:pt>
                <c:pt idx="1521">
                  <c:v>-0.76698180308243058</c:v>
                </c:pt>
                <c:pt idx="1522">
                  <c:v>-0.76815622086583268</c:v>
                </c:pt>
                <c:pt idx="1523">
                  <c:v>-0.76871621013354996</c:v>
                </c:pt>
                <c:pt idx="1524">
                  <c:v>-0.76825320008919606</c:v>
                </c:pt>
                <c:pt idx="1525">
                  <c:v>-0.76872403012257606</c:v>
                </c:pt>
                <c:pt idx="1526">
                  <c:v>-0.76848577583491051</c:v>
                </c:pt>
                <c:pt idx="1527">
                  <c:v>-0.76642494033323427</c:v>
                </c:pt>
                <c:pt idx="1528">
                  <c:v>-0.76573769446781326</c:v>
                </c:pt>
                <c:pt idx="1529">
                  <c:v>-0.76669078975346372</c:v>
                </c:pt>
                <c:pt idx="1530">
                  <c:v>-0.76807972600858443</c:v>
                </c:pt>
                <c:pt idx="1531">
                  <c:v>-0.76950985278471806</c:v>
                </c:pt>
                <c:pt idx="1532">
                  <c:v>-0.77054163024107314</c:v>
                </c:pt>
                <c:pt idx="1533">
                  <c:v>-0.77106672602022741</c:v>
                </c:pt>
                <c:pt idx="1534">
                  <c:v>-0.77013365546385726</c:v>
                </c:pt>
                <c:pt idx="1535">
                  <c:v>-0.77132941236040986</c:v>
                </c:pt>
                <c:pt idx="1536">
                  <c:v>-0.77326029871560487</c:v>
                </c:pt>
                <c:pt idx="1537">
                  <c:v>-0.77492853304669962</c:v>
                </c:pt>
                <c:pt idx="1538">
                  <c:v>-0.77610851539181358</c:v>
                </c:pt>
                <c:pt idx="1539">
                  <c:v>-0.77829743955029362</c:v>
                </c:pt>
                <c:pt idx="1540">
                  <c:v>-0.77941758050007193</c:v>
                </c:pt>
                <c:pt idx="1541">
                  <c:v>-0.77839346965438339</c:v>
                </c:pt>
                <c:pt idx="1542">
                  <c:v>-0.7774700866179981</c:v>
                </c:pt>
                <c:pt idx="1543">
                  <c:v>-0.77836915256115902</c:v>
                </c:pt>
                <c:pt idx="1544">
                  <c:v>-0.78044425876502033</c:v>
                </c:pt>
                <c:pt idx="1545">
                  <c:v>-0.78193630225526845</c:v>
                </c:pt>
                <c:pt idx="1546">
                  <c:v>-0.78228572134315943</c:v>
                </c:pt>
                <c:pt idx="1547">
                  <c:v>-0.78194769205996828</c:v>
                </c:pt>
                <c:pt idx="1548">
                  <c:v>-0.78035604852696216</c:v>
                </c:pt>
                <c:pt idx="1549">
                  <c:v>-0.7771642592661846</c:v>
                </c:pt>
                <c:pt idx="1550">
                  <c:v>-0.77797193040701684</c:v>
                </c:pt>
                <c:pt idx="1551">
                  <c:v>-0.77823154752804558</c:v>
                </c:pt>
                <c:pt idx="1552">
                  <c:v>-0.77808265697869683</c:v>
                </c:pt>
                <c:pt idx="1553">
                  <c:v>-0.78006474495325506</c:v>
                </c:pt>
                <c:pt idx="1554">
                  <c:v>-0.77820154059662083</c:v>
                </c:pt>
                <c:pt idx="1555">
                  <c:v>-0.77403375503978455</c:v>
                </c:pt>
                <c:pt idx="1556">
                  <c:v>-0.76928751529743511</c:v>
                </c:pt>
                <c:pt idx="1557">
                  <c:v>-0.76625546403031264</c:v>
                </c:pt>
                <c:pt idx="1558">
                  <c:v>-0.76332448585289214</c:v>
                </c:pt>
                <c:pt idx="1559">
                  <c:v>-0.75995700101393837</c:v>
                </c:pt>
                <c:pt idx="1560">
                  <c:v>-0.75726929385095409</c:v>
                </c:pt>
                <c:pt idx="1561">
                  <c:v>-0.75352649882535883</c:v>
                </c:pt>
                <c:pt idx="1562">
                  <c:v>-0.74893449651486577</c:v>
                </c:pt>
                <c:pt idx="1563">
                  <c:v>-0.74476561224605742</c:v>
                </c:pt>
                <c:pt idx="1564">
                  <c:v>-0.74267806320851759</c:v>
                </c:pt>
                <c:pt idx="1565">
                  <c:v>-0.73861896292283113</c:v>
                </c:pt>
                <c:pt idx="1566">
                  <c:v>-0.73501420461794498</c:v>
                </c:pt>
                <c:pt idx="1567">
                  <c:v>-0.73083173607207386</c:v>
                </c:pt>
                <c:pt idx="1568">
                  <c:v>-0.72765818911341562</c:v>
                </c:pt>
                <c:pt idx="1569">
                  <c:v>-0.72207333067694035</c:v>
                </c:pt>
                <c:pt idx="1570">
                  <c:v>-0.7191094559754313</c:v>
                </c:pt>
                <c:pt idx="1571">
                  <c:v>-0.7172996255372438</c:v>
                </c:pt>
                <c:pt idx="1572">
                  <c:v>-0.71675409086730169</c:v>
                </c:pt>
                <c:pt idx="1573">
                  <c:v>-0.71485233572754547</c:v>
                </c:pt>
                <c:pt idx="1574">
                  <c:v>-0.71243429270448255</c:v>
                </c:pt>
                <c:pt idx="1575">
                  <c:v>-0.71086269173559014</c:v>
                </c:pt>
                <c:pt idx="1576">
                  <c:v>-0.70894956608967552</c:v>
                </c:pt>
                <c:pt idx="1577">
                  <c:v>-0.70645266517612615</c:v>
                </c:pt>
                <c:pt idx="1578">
                  <c:v>-0.70694620620640125</c:v>
                </c:pt>
                <c:pt idx="1579">
                  <c:v>-0.70834901713586518</c:v>
                </c:pt>
                <c:pt idx="1580">
                  <c:v>-0.70762158239210404</c:v>
                </c:pt>
                <c:pt idx="1581">
                  <c:v>-0.70719317008615301</c:v>
                </c:pt>
                <c:pt idx="1582">
                  <c:v>-0.70613028367594477</c:v>
                </c:pt>
                <c:pt idx="1583">
                  <c:v>-0.70129374852619175</c:v>
                </c:pt>
                <c:pt idx="1584">
                  <c:v>-0.69886545596882221</c:v>
                </c:pt>
                <c:pt idx="1585">
                  <c:v>-0.70010700462699293</c:v>
                </c:pt>
                <c:pt idx="1586">
                  <c:v>-0.70363839112391535</c:v>
                </c:pt>
                <c:pt idx="1587">
                  <c:v>-0.7065239369115589</c:v>
                </c:pt>
                <c:pt idx="1588">
                  <c:v>-0.71105569404901792</c:v>
                </c:pt>
                <c:pt idx="1589">
                  <c:v>-0.71397354401937918</c:v>
                </c:pt>
                <c:pt idx="1590">
                  <c:v>-0.71636550283755762</c:v>
                </c:pt>
                <c:pt idx="1591">
                  <c:v>-0.71925742207258614</c:v>
                </c:pt>
                <c:pt idx="1592">
                  <c:v>-0.72419682030507004</c:v>
                </c:pt>
                <c:pt idx="1593">
                  <c:v>-0.72997753712004554</c:v>
                </c:pt>
                <c:pt idx="1594">
                  <c:v>-0.73599517149074456</c:v>
                </c:pt>
                <c:pt idx="1595">
                  <c:v>-0.742260381951655</c:v>
                </c:pt>
                <c:pt idx="1596">
                  <c:v>-0.74502549493822257</c:v>
                </c:pt>
                <c:pt idx="1597">
                  <c:v>-0.74429331138423727</c:v>
                </c:pt>
                <c:pt idx="1598">
                  <c:v>-0.7453329632943283</c:v>
                </c:pt>
                <c:pt idx="1599">
                  <c:v>-0.74763256549100132</c:v>
                </c:pt>
                <c:pt idx="1600">
                  <c:v>-0.74865093507802138</c:v>
                </c:pt>
                <c:pt idx="1601">
                  <c:v>-0.75145705053693945</c:v>
                </c:pt>
                <c:pt idx="1602">
                  <c:v>-0.75161908451355297</c:v>
                </c:pt>
                <c:pt idx="1603">
                  <c:v>-0.75288593293622907</c:v>
                </c:pt>
                <c:pt idx="1604">
                  <c:v>-0.75294330407100329</c:v>
                </c:pt>
                <c:pt idx="1605">
                  <c:v>-0.75263525363277861</c:v>
                </c:pt>
                <c:pt idx="1606">
                  <c:v>-0.75403187483378675</c:v>
                </c:pt>
                <c:pt idx="1607">
                  <c:v>-0.75589305658933925</c:v>
                </c:pt>
                <c:pt idx="1608">
                  <c:v>-0.75685452755800864</c:v>
                </c:pt>
                <c:pt idx="1609">
                  <c:v>-0.75779699042828408</c:v>
                </c:pt>
                <c:pt idx="1610">
                  <c:v>-0.75927692477308473</c:v>
                </c:pt>
                <c:pt idx="1611">
                  <c:v>-0.7597685558996331</c:v>
                </c:pt>
                <c:pt idx="1612">
                  <c:v>-0.76007509037012844</c:v>
                </c:pt>
                <c:pt idx="1613">
                  <c:v>-0.76126613825004685</c:v>
                </c:pt>
                <c:pt idx="1614">
                  <c:v>-0.76426211487741813</c:v>
                </c:pt>
                <c:pt idx="1615">
                  <c:v>-0.76624223045274642</c:v>
                </c:pt>
                <c:pt idx="1616">
                  <c:v>-0.76790337100010986</c:v>
                </c:pt>
                <c:pt idx="1617">
                  <c:v>-0.77006086156603881</c:v>
                </c:pt>
                <c:pt idx="1618">
                  <c:v>-0.76983893603326747</c:v>
                </c:pt>
                <c:pt idx="1619">
                  <c:v>-0.77099722803703508</c:v>
                </c:pt>
                <c:pt idx="1620">
                  <c:v>-0.77390159028811201</c:v>
                </c:pt>
                <c:pt idx="1621">
                  <c:v>-0.77710039603278502</c:v>
                </c:pt>
                <c:pt idx="1622">
                  <c:v>-0.78046914762080666</c:v>
                </c:pt>
                <c:pt idx="1623">
                  <c:v>-0.78290411611030775</c:v>
                </c:pt>
                <c:pt idx="1624">
                  <c:v>-0.78467697852211316</c:v>
                </c:pt>
                <c:pt idx="1625">
                  <c:v>-0.78631537106683258</c:v>
                </c:pt>
                <c:pt idx="1626">
                  <c:v>-0.79084787337990814</c:v>
                </c:pt>
                <c:pt idx="1627">
                  <c:v>-0.79817836106588735</c:v>
                </c:pt>
                <c:pt idx="1628">
                  <c:v>-0.80401906951612323</c:v>
                </c:pt>
                <c:pt idx="1629">
                  <c:v>-0.80991859805278532</c:v>
                </c:pt>
                <c:pt idx="1630">
                  <c:v>-0.81570729606166925</c:v>
                </c:pt>
                <c:pt idx="1631">
                  <c:v>-0.81965153584498174</c:v>
                </c:pt>
                <c:pt idx="1632">
                  <c:v>-0.82396003557067343</c:v>
                </c:pt>
                <c:pt idx="1633">
                  <c:v>-0.8276273702471425</c:v>
                </c:pt>
                <c:pt idx="1634">
                  <c:v>-0.83253904336486884</c:v>
                </c:pt>
                <c:pt idx="1635">
                  <c:v>-0.83671481922979785</c:v>
                </c:pt>
                <c:pt idx="1636">
                  <c:v>-0.83997185354409665</c:v>
                </c:pt>
                <c:pt idx="1637">
                  <c:v>-0.84306239287534457</c:v>
                </c:pt>
                <c:pt idx="1638">
                  <c:v>-0.84681079266702486</c:v>
                </c:pt>
                <c:pt idx="1639">
                  <c:v>-0.84880991729797917</c:v>
                </c:pt>
                <c:pt idx="1640">
                  <c:v>-0.85092491642711743</c:v>
                </c:pt>
                <c:pt idx="1641">
                  <c:v>-0.85467613734198833</c:v>
                </c:pt>
                <c:pt idx="1642">
                  <c:v>-0.85903400751991954</c:v>
                </c:pt>
                <c:pt idx="1643">
                  <c:v>-0.86371305406077681</c:v>
                </c:pt>
                <c:pt idx="1644">
                  <c:v>-0.86608848643181224</c:v>
                </c:pt>
                <c:pt idx="1645">
                  <c:v>-0.86868174844566337</c:v>
                </c:pt>
                <c:pt idx="1646">
                  <c:v>-0.87040642233384624</c:v>
                </c:pt>
                <c:pt idx="1647">
                  <c:v>-0.87108837166807696</c:v>
                </c:pt>
                <c:pt idx="1648">
                  <c:v>-0.87517030224675729</c:v>
                </c:pt>
                <c:pt idx="1649">
                  <c:v>-0.87787237634693593</c:v>
                </c:pt>
                <c:pt idx="1650">
                  <c:v>-0.87787611424101997</c:v>
                </c:pt>
                <c:pt idx="1651">
                  <c:v>-0.8787882504809198</c:v>
                </c:pt>
                <c:pt idx="1652">
                  <c:v>-0.87826283429429364</c:v>
                </c:pt>
                <c:pt idx="1653">
                  <c:v>-0.87652361466402018</c:v>
                </c:pt>
                <c:pt idx="1654">
                  <c:v>-0.87411827223512206</c:v>
                </c:pt>
                <c:pt idx="1655">
                  <c:v>-0.87375456208055124</c:v>
                </c:pt>
                <c:pt idx="1656">
                  <c:v>-0.87334333393506192</c:v>
                </c:pt>
                <c:pt idx="1657">
                  <c:v>-0.87340371287380958</c:v>
                </c:pt>
                <c:pt idx="1658">
                  <c:v>-0.87398609421477513</c:v>
                </c:pt>
                <c:pt idx="1659">
                  <c:v>-0.87388044176351654</c:v>
                </c:pt>
                <c:pt idx="1660">
                  <c:v>-0.87466140274953263</c:v>
                </c:pt>
                <c:pt idx="1661">
                  <c:v>-0.87369591723703832</c:v>
                </c:pt>
                <c:pt idx="1662">
                  <c:v>-0.87500167626056202</c:v>
                </c:pt>
                <c:pt idx="1663">
                  <c:v>-0.87669097287273756</c:v>
                </c:pt>
                <c:pt idx="1664">
                  <c:v>-0.87885081858122349</c:v>
                </c:pt>
                <c:pt idx="1665">
                  <c:v>-0.88108907388459567</c:v>
                </c:pt>
                <c:pt idx="1666">
                  <c:v>-0.88200154322821367</c:v>
                </c:pt>
                <c:pt idx="1667">
                  <c:v>-0.88162069696730583</c:v>
                </c:pt>
                <c:pt idx="1668">
                  <c:v>-0.88189168006733409</c:v>
                </c:pt>
                <c:pt idx="1669">
                  <c:v>-0.88328160543381184</c:v>
                </c:pt>
                <c:pt idx="1670">
                  <c:v>-0.88508744821433838</c:v>
                </c:pt>
                <c:pt idx="1671">
                  <c:v>-0.88678405005206418</c:v>
                </c:pt>
                <c:pt idx="1672">
                  <c:v>-0.88770510257511492</c:v>
                </c:pt>
                <c:pt idx="1673">
                  <c:v>-0.88774842936134235</c:v>
                </c:pt>
                <c:pt idx="1674">
                  <c:v>-0.88859825514534341</c:v>
                </c:pt>
                <c:pt idx="1675">
                  <c:v>-0.88955119670041671</c:v>
                </c:pt>
                <c:pt idx="1676">
                  <c:v>-0.8923065844981134</c:v>
                </c:pt>
                <c:pt idx="1677">
                  <c:v>-0.89341601491034928</c:v>
                </c:pt>
                <c:pt idx="1678">
                  <c:v>-0.89434104108754997</c:v>
                </c:pt>
                <c:pt idx="1679">
                  <c:v>-0.90524144636233317</c:v>
                </c:pt>
                <c:pt idx="1680">
                  <c:v>-0.90691101929214379</c:v>
                </c:pt>
                <c:pt idx="1681">
                  <c:v>-0.90636391332640842</c:v>
                </c:pt>
                <c:pt idx="1682">
                  <c:v>-0.90766731739101403</c:v>
                </c:pt>
                <c:pt idx="1683">
                  <c:v>-0.90926687389779148</c:v>
                </c:pt>
                <c:pt idx="1684">
                  <c:v>-0.91111360217157344</c:v>
                </c:pt>
                <c:pt idx="1685">
                  <c:v>-0.91279676640480056</c:v>
                </c:pt>
                <c:pt idx="1686">
                  <c:v>-0.91448423744325302</c:v>
                </c:pt>
                <c:pt idx="1687">
                  <c:v>-0.91623451995131833</c:v>
                </c:pt>
                <c:pt idx="1688">
                  <c:v>-0.9174219568857479</c:v>
                </c:pt>
                <c:pt idx="1689">
                  <c:v>-0.91874602029997676</c:v>
                </c:pt>
                <c:pt idx="1690">
                  <c:v>-0.91994078262844703</c:v>
                </c:pt>
                <c:pt idx="1691">
                  <c:v>-0.92299708833706406</c:v>
                </c:pt>
                <c:pt idx="1692">
                  <c:v>-0.92512002851445996</c:v>
                </c:pt>
                <c:pt idx="1693">
                  <c:v>-0.9268211803403702</c:v>
                </c:pt>
                <c:pt idx="1694">
                  <c:v>-0.92789476029347873</c:v>
                </c:pt>
                <c:pt idx="1695">
                  <c:v>-0.92873595624637761</c:v>
                </c:pt>
                <c:pt idx="1696">
                  <c:v>-0.9304394001987345</c:v>
                </c:pt>
                <c:pt idx="1697">
                  <c:v>-0.9327184697848937</c:v>
                </c:pt>
                <c:pt idx="1698">
                  <c:v>-0.93542604079882719</c:v>
                </c:pt>
                <c:pt idx="1699">
                  <c:v>-0.9396506413989788</c:v>
                </c:pt>
                <c:pt idx="1700">
                  <c:v>-0.94257933612841149</c:v>
                </c:pt>
                <c:pt idx="1701">
                  <c:v>-0.94448064480000549</c:v>
                </c:pt>
                <c:pt idx="1702">
                  <c:v>-0.94731636267923791</c:v>
                </c:pt>
                <c:pt idx="1703">
                  <c:v>-0.95262418000492233</c:v>
                </c:pt>
                <c:pt idx="1704">
                  <c:v>-0.95730843601832738</c:v>
                </c:pt>
                <c:pt idx="1705">
                  <c:v>-0.9632126484768736</c:v>
                </c:pt>
                <c:pt idx="1706">
                  <c:v>-0.96750680823530388</c:v>
                </c:pt>
                <c:pt idx="1707">
                  <c:v>-0.97264314435395749</c:v>
                </c:pt>
                <c:pt idx="1708">
                  <c:v>-0.97642873043957612</c:v>
                </c:pt>
                <c:pt idx="1709">
                  <c:v>-0.96955705745075005</c:v>
                </c:pt>
                <c:pt idx="1710">
                  <c:v>-0.97024346526459293</c:v>
                </c:pt>
                <c:pt idx="1711">
                  <c:v>-0.97322259573575198</c:v>
                </c:pt>
                <c:pt idx="1712">
                  <c:v>-0.97697570301453418</c:v>
                </c:pt>
                <c:pt idx="1713">
                  <c:v>-0.97938243126279045</c:v>
                </c:pt>
                <c:pt idx="1714">
                  <c:v>-0.98399118281214737</c:v>
                </c:pt>
                <c:pt idx="1715">
                  <c:v>-0.98707411232602482</c:v>
                </c:pt>
                <c:pt idx="1716">
                  <c:v>-0.9893374081780929</c:v>
                </c:pt>
                <c:pt idx="1717">
                  <c:v>-0.99031108910644583</c:v>
                </c:pt>
                <c:pt idx="1718">
                  <c:v>-0.99279471048694623</c:v>
                </c:pt>
                <c:pt idx="1719">
                  <c:v>-0.99443331365286702</c:v>
                </c:pt>
                <c:pt idx="1720">
                  <c:v>-0.99689771850492404</c:v>
                </c:pt>
                <c:pt idx="1721">
                  <c:v>-0.99846675724458323</c:v>
                </c:pt>
                <c:pt idx="1722">
                  <c:v>-1.0008343353486122</c:v>
                </c:pt>
                <c:pt idx="1723">
                  <c:v>-1.0027229589196804</c:v>
                </c:pt>
                <c:pt idx="1724">
                  <c:v>-1.0046725729441643</c:v>
                </c:pt>
                <c:pt idx="1725">
                  <c:v>-1.0068058636914836</c:v>
                </c:pt>
                <c:pt idx="1726">
                  <c:v>-1.0084793226892721</c:v>
                </c:pt>
                <c:pt idx="1727">
                  <c:v>-1.0108034131495427</c:v>
                </c:pt>
                <c:pt idx="1728">
                  <c:v>-1.013456454263896</c:v>
                </c:pt>
                <c:pt idx="1729">
                  <c:v>-1.0149911457257259</c:v>
                </c:pt>
                <c:pt idx="1730">
                  <c:v>-1.0171038976246485</c:v>
                </c:pt>
                <c:pt idx="1731">
                  <c:v>-1.018613819219035</c:v>
                </c:pt>
                <c:pt idx="1732">
                  <c:v>-1.0189347320093214</c:v>
                </c:pt>
                <c:pt idx="1733">
                  <c:v>-1.0177449196775576</c:v>
                </c:pt>
                <c:pt idx="1734">
                  <c:v>-1.0192164593172768</c:v>
                </c:pt>
                <c:pt idx="1735">
                  <c:v>-1.0240295622887845</c:v>
                </c:pt>
                <c:pt idx="1736">
                  <c:v>-1.0263793096334934</c:v>
                </c:pt>
                <c:pt idx="1737">
                  <c:v>-1.0259780486560892</c:v>
                </c:pt>
                <c:pt idx="1738">
                  <c:v>-1.0251190099752105</c:v>
                </c:pt>
                <c:pt idx="1739">
                  <c:v>-1.0255032423239738</c:v>
                </c:pt>
                <c:pt idx="1740">
                  <c:v>-1.0255249454088622</c:v>
                </c:pt>
                <c:pt idx="1741">
                  <c:v>-1.0248215221071049</c:v>
                </c:pt>
                <c:pt idx="1742">
                  <c:v>-1.0230429752118231</c:v>
                </c:pt>
                <c:pt idx="1743">
                  <c:v>-1.0215795429520309</c:v>
                </c:pt>
                <c:pt idx="1744">
                  <c:v>-1.017814583112767</c:v>
                </c:pt>
                <c:pt idx="1745">
                  <c:v>-1.0155245740676002</c:v>
                </c:pt>
                <c:pt idx="1746">
                  <c:v>-1.0139198309233546</c:v>
                </c:pt>
                <c:pt idx="1747">
                  <c:v>-1.0118319150712978</c:v>
                </c:pt>
                <c:pt idx="1748">
                  <c:v>-1.010656096471529</c:v>
                </c:pt>
                <c:pt idx="1749">
                  <c:v>-1.0084185024211094</c:v>
                </c:pt>
                <c:pt idx="1750">
                  <c:v>-1.0051377426036017</c:v>
                </c:pt>
                <c:pt idx="1751">
                  <c:v>-1.0028881854545553</c:v>
                </c:pt>
                <c:pt idx="1752">
                  <c:v>-0.99960979429113006</c:v>
                </c:pt>
                <c:pt idx="1753">
                  <c:v>-0.99733507003048205</c:v>
                </c:pt>
                <c:pt idx="1754">
                  <c:v>-0.99192744080133932</c:v>
                </c:pt>
                <c:pt idx="1755">
                  <c:v>-0.9862160345370653</c:v>
                </c:pt>
                <c:pt idx="1756">
                  <c:v>-0.97985693063330614</c:v>
                </c:pt>
                <c:pt idx="1757">
                  <c:v>-0.97347843390847155</c:v>
                </c:pt>
                <c:pt idx="1758">
                  <c:v>-0.96674393368502576</c:v>
                </c:pt>
                <c:pt idx="1759">
                  <c:v>-0.96049444259701533</c:v>
                </c:pt>
                <c:pt idx="1760">
                  <c:v>-0.95392553446407657</c:v>
                </c:pt>
                <c:pt idx="1761">
                  <c:v>-0.9475342961456813</c:v>
                </c:pt>
                <c:pt idx="1762">
                  <c:v>-0.94314719790948087</c:v>
                </c:pt>
                <c:pt idx="1763">
                  <c:v>-0.93930201012492687</c:v>
                </c:pt>
                <c:pt idx="1764">
                  <c:v>-0.93305165711735671</c:v>
                </c:pt>
                <c:pt idx="1765">
                  <c:v>-0.921137422882368</c:v>
                </c:pt>
                <c:pt idx="1766">
                  <c:v>-0.9118771796876991</c:v>
                </c:pt>
                <c:pt idx="1767">
                  <c:v>-0.90858074694108459</c:v>
                </c:pt>
                <c:pt idx="1768">
                  <c:v>-0.90514432515041532</c:v>
                </c:pt>
                <c:pt idx="1769">
                  <c:v>-0.90045735995380294</c:v>
                </c:pt>
                <c:pt idx="1770">
                  <c:v>-0.89649155244700618</c:v>
                </c:pt>
                <c:pt idx="1771">
                  <c:v>-0.89262861596170151</c:v>
                </c:pt>
                <c:pt idx="1772">
                  <c:v>-0.88864676530688291</c:v>
                </c:pt>
                <c:pt idx="1773">
                  <c:v>-0.8848385650717564</c:v>
                </c:pt>
                <c:pt idx="1774">
                  <c:v>-0.88117066343106043</c:v>
                </c:pt>
                <c:pt idx="1775">
                  <c:v>-0.878848881459111</c:v>
                </c:pt>
                <c:pt idx="1776">
                  <c:v>-0.8761979092057316</c:v>
                </c:pt>
                <c:pt idx="1777">
                  <c:v>-0.87439112509808437</c:v>
                </c:pt>
                <c:pt idx="1778">
                  <c:v>-0.86698408020803452</c:v>
                </c:pt>
                <c:pt idx="1779">
                  <c:v>-0.86634697182867904</c:v>
                </c:pt>
                <c:pt idx="1780">
                  <c:v>-0.86405710987549045</c:v>
                </c:pt>
                <c:pt idx="1781">
                  <c:v>-0.85802628092035704</c:v>
                </c:pt>
                <c:pt idx="1782">
                  <c:v>-0.85278657752599896</c:v>
                </c:pt>
                <c:pt idx="1783">
                  <c:v>-0.85126503576550927</c:v>
                </c:pt>
                <c:pt idx="1784">
                  <c:v>-0.85149504341947824</c:v>
                </c:pt>
                <c:pt idx="1785">
                  <c:v>-0.85339539082725901</c:v>
                </c:pt>
                <c:pt idx="1786">
                  <c:v>-0.85350808401209177</c:v>
                </c:pt>
                <c:pt idx="1787">
                  <c:v>-0.8553449757780246</c:v>
                </c:pt>
                <c:pt idx="1788">
                  <c:v>-0.85417969076339595</c:v>
                </c:pt>
                <c:pt idx="1789">
                  <c:v>-0.85376638576819175</c:v>
                </c:pt>
                <c:pt idx="1790">
                  <c:v>-0.8549502765344027</c:v>
                </c:pt>
                <c:pt idx="1791">
                  <c:v>-0.85460348765628769</c:v>
                </c:pt>
                <c:pt idx="1792">
                  <c:v>-0.85404184259077598</c:v>
                </c:pt>
                <c:pt idx="1793">
                  <c:v>-0.852487687961068</c:v>
                </c:pt>
                <c:pt idx="1794">
                  <c:v>-0.85210619284604128</c:v>
                </c:pt>
                <c:pt idx="1795">
                  <c:v>-0.85185650220393649</c:v>
                </c:pt>
                <c:pt idx="1796">
                  <c:v>-0.85176669478984401</c:v>
                </c:pt>
                <c:pt idx="1797">
                  <c:v>-0.85161551075480613</c:v>
                </c:pt>
                <c:pt idx="1798">
                  <c:v>-0.85142920899155838</c:v>
                </c:pt>
                <c:pt idx="1799">
                  <c:v>-0.85198805120427512</c:v>
                </c:pt>
                <c:pt idx="1800">
                  <c:v>-0.85141773716227365</c:v>
                </c:pt>
                <c:pt idx="1801">
                  <c:v>-0.85090869666669022</c:v>
                </c:pt>
                <c:pt idx="1802">
                  <c:v>-0.85038050875417726</c:v>
                </c:pt>
                <c:pt idx="1803">
                  <c:v>-0.84968957429189229</c:v>
                </c:pt>
                <c:pt idx="1804">
                  <c:v>-0.85183101418534635</c:v>
                </c:pt>
                <c:pt idx="1805">
                  <c:v>-0.85356277439670636</c:v>
                </c:pt>
                <c:pt idx="1806">
                  <c:v>-0.85441843108481208</c:v>
                </c:pt>
                <c:pt idx="1807">
                  <c:v>-0.85484369816822914</c:v>
                </c:pt>
                <c:pt idx="1808">
                  <c:v>-0.85438196798155197</c:v>
                </c:pt>
                <c:pt idx="1809">
                  <c:v>-0.85525082981182965</c:v>
                </c:pt>
                <c:pt idx="1810">
                  <c:v>-0.8563151375459207</c:v>
                </c:pt>
                <c:pt idx="1811">
                  <c:v>-0.85889897614763366</c:v>
                </c:pt>
                <c:pt idx="1812">
                  <c:v>-0.86119363091956036</c:v>
                </c:pt>
                <c:pt idx="1813">
                  <c:v>-0.86254026865022093</c:v>
                </c:pt>
                <c:pt idx="1814">
                  <c:v>-0.86470744873447336</c:v>
                </c:pt>
                <c:pt idx="1815">
                  <c:v>-0.86352187500716304</c:v>
                </c:pt>
                <c:pt idx="1816">
                  <c:v>-0.86336516628121507</c:v>
                </c:pt>
                <c:pt idx="1817">
                  <c:v>-0.86090952499190843</c:v>
                </c:pt>
                <c:pt idx="1818">
                  <c:v>-0.8640136683608225</c:v>
                </c:pt>
                <c:pt idx="1819">
                  <c:v>-0.86394676113381308</c:v>
                </c:pt>
                <c:pt idx="1820">
                  <c:v>-0.8608417717596325</c:v>
                </c:pt>
                <c:pt idx="1821">
                  <c:v>-0.85937906553803567</c:v>
                </c:pt>
                <c:pt idx="1822">
                  <c:v>-0.85585824905291841</c:v>
                </c:pt>
                <c:pt idx="1823">
                  <c:v>-0.85552106898798386</c:v>
                </c:pt>
                <c:pt idx="1824">
                  <c:v>-0.85326030221784011</c:v>
                </c:pt>
                <c:pt idx="1825">
                  <c:v>-0.85335967159983983</c:v>
                </c:pt>
                <c:pt idx="1826">
                  <c:v>-0.85146598986607469</c:v>
                </c:pt>
                <c:pt idx="1827">
                  <c:v>-0.84769028407314762</c:v>
                </c:pt>
                <c:pt idx="1828">
                  <c:v>-0.84553813583182935</c:v>
                </c:pt>
                <c:pt idx="1829">
                  <c:v>-0.84070771836792824</c:v>
                </c:pt>
                <c:pt idx="1830">
                  <c:v>-0.84002138594418307</c:v>
                </c:pt>
                <c:pt idx="1831">
                  <c:v>-0.83802219922115395</c:v>
                </c:pt>
                <c:pt idx="1832">
                  <c:v>-0.83734168157956235</c:v>
                </c:pt>
                <c:pt idx="1833">
                  <c:v>-0.83633024975315784</c:v>
                </c:pt>
                <c:pt idx="1834">
                  <c:v>-0.83509374803113123</c:v>
                </c:pt>
                <c:pt idx="1835">
                  <c:v>-0.83287423091649282</c:v>
                </c:pt>
                <c:pt idx="1836">
                  <c:v>-0.83161116034407867</c:v>
                </c:pt>
                <c:pt idx="1837">
                  <c:v>-0.8295867337711208</c:v>
                </c:pt>
                <c:pt idx="1838">
                  <c:v>-0.82779742284863522</c:v>
                </c:pt>
                <c:pt idx="1839">
                  <c:v>-0.82628990568325922</c:v>
                </c:pt>
                <c:pt idx="1840">
                  <c:v>-0.82626988758904274</c:v>
                </c:pt>
                <c:pt idx="1841">
                  <c:v>-0.82462295878490643</c:v>
                </c:pt>
                <c:pt idx="1842">
                  <c:v>-0.82324680827821461</c:v>
                </c:pt>
                <c:pt idx="1843">
                  <c:v>-0.82134461274048742</c:v>
                </c:pt>
                <c:pt idx="1844">
                  <c:v>-0.81859815147821646</c:v>
                </c:pt>
                <c:pt idx="1845">
                  <c:v>-0.81801555399629755</c:v>
                </c:pt>
                <c:pt idx="1846">
                  <c:v>-0.81791702148918788</c:v>
                </c:pt>
                <c:pt idx="1847">
                  <c:v>-0.8177603336230258</c:v>
                </c:pt>
                <c:pt idx="1848">
                  <c:v>-0.81642086249273882</c:v>
                </c:pt>
                <c:pt idx="1849">
                  <c:v>-0.81583179405799322</c:v>
                </c:pt>
                <c:pt idx="1850">
                  <c:v>-0.81749549497693164</c:v>
                </c:pt>
                <c:pt idx="1851">
                  <c:v>-0.82001828318681735</c:v>
                </c:pt>
                <c:pt idx="1852">
                  <c:v>-0.8240536552200225</c:v>
                </c:pt>
                <c:pt idx="1853">
                  <c:v>-0.82508784645512312</c:v>
                </c:pt>
                <c:pt idx="1854">
                  <c:v>-0.82594805879600697</c:v>
                </c:pt>
                <c:pt idx="1855">
                  <c:v>-0.82383382421326756</c:v>
                </c:pt>
                <c:pt idx="1856">
                  <c:v>-0.82551839729605325</c:v>
                </c:pt>
                <c:pt idx="1857">
                  <c:v>-0.82815593746790117</c:v>
                </c:pt>
                <c:pt idx="1858">
                  <c:v>-0.82936618417996366</c:v>
                </c:pt>
                <c:pt idx="1859">
                  <c:v>-0.83077047309161489</c:v>
                </c:pt>
                <c:pt idx="1860">
                  <c:v>-0.83391021760481776</c:v>
                </c:pt>
                <c:pt idx="1861">
                  <c:v>-0.83623071338154642</c:v>
                </c:pt>
                <c:pt idx="1862">
                  <c:v>-0.83745486656970514</c:v>
                </c:pt>
                <c:pt idx="1863">
                  <c:v>-0.83923840837913877</c:v>
                </c:pt>
                <c:pt idx="1864">
                  <c:v>-0.83921690492299905</c:v>
                </c:pt>
                <c:pt idx="1865">
                  <c:v>-0.83868544034151726</c:v>
                </c:pt>
                <c:pt idx="1866">
                  <c:v>-0.83772397038777868</c:v>
                </c:pt>
                <c:pt idx="1867">
                  <c:v>-0.83778696278240494</c:v>
                </c:pt>
                <c:pt idx="1868">
                  <c:v>-0.8398467279387819</c:v>
                </c:pt>
                <c:pt idx="1869">
                  <c:v>-0.84240804249156132</c:v>
                </c:pt>
                <c:pt idx="1870">
                  <c:v>-0.83998940842450109</c:v>
                </c:pt>
                <c:pt idx="1871">
                  <c:v>-0.83896521122652279</c:v>
                </c:pt>
                <c:pt idx="1872">
                  <c:v>-0.83988336765065619</c:v>
                </c:pt>
                <c:pt idx="1873">
                  <c:v>-0.83861402016212871</c:v>
                </c:pt>
                <c:pt idx="1874">
                  <c:v>-0.83854457414925598</c:v>
                </c:pt>
                <c:pt idx="1875">
                  <c:v>-0.83754252143650454</c:v>
                </c:pt>
                <c:pt idx="1876">
                  <c:v>-0.83800873395252673</c:v>
                </c:pt>
                <c:pt idx="1877">
                  <c:v>-0.83875589363852565</c:v>
                </c:pt>
                <c:pt idx="1878">
                  <c:v>-0.83762420969405571</c:v>
                </c:pt>
                <c:pt idx="1879">
                  <c:v>-0.83768300292963571</c:v>
                </c:pt>
                <c:pt idx="1880">
                  <c:v>-0.83600728523633261</c:v>
                </c:pt>
                <c:pt idx="1881">
                  <c:v>-0.83559948532657768</c:v>
                </c:pt>
                <c:pt idx="1882">
                  <c:v>-0.83561809943258647</c:v>
                </c:pt>
                <c:pt idx="1883">
                  <c:v>-0.83453252681231971</c:v>
                </c:pt>
                <c:pt idx="1884">
                  <c:v>-0.83216326711992028</c:v>
                </c:pt>
                <c:pt idx="1885">
                  <c:v>-0.83168531123615985</c:v>
                </c:pt>
                <c:pt idx="1886">
                  <c:v>-0.82989208143180571</c:v>
                </c:pt>
                <c:pt idx="1887">
                  <c:v>-0.82966176562047556</c:v>
                </c:pt>
                <c:pt idx="1888">
                  <c:v>-0.82816367090916743</c:v>
                </c:pt>
                <c:pt idx="1889">
                  <c:v>-0.82761881587152619</c:v>
                </c:pt>
                <c:pt idx="1890">
                  <c:v>-0.82535042472256592</c:v>
                </c:pt>
                <c:pt idx="1891">
                  <c:v>-0.821437048771131</c:v>
                </c:pt>
                <c:pt idx="1892">
                  <c:v>-0.82065711340815317</c:v>
                </c:pt>
                <c:pt idx="1893">
                  <c:v>-0.81831568562497947</c:v>
                </c:pt>
                <c:pt idx="1894">
                  <c:v>-0.81661170139640971</c:v>
                </c:pt>
                <c:pt idx="1895">
                  <c:v>-0.81610524075473967</c:v>
                </c:pt>
                <c:pt idx="1896">
                  <c:v>-0.81566073644352322</c:v>
                </c:pt>
                <c:pt idx="1897">
                  <c:v>-0.81634903224683419</c:v>
                </c:pt>
                <c:pt idx="1898">
                  <c:v>-0.81254300998473805</c:v>
                </c:pt>
                <c:pt idx="1899">
                  <c:v>-0.80792872387472203</c:v>
                </c:pt>
                <c:pt idx="1900">
                  <c:v>-0.80444851950793062</c:v>
                </c:pt>
                <c:pt idx="1901">
                  <c:v>-0.80344301875988855</c:v>
                </c:pt>
                <c:pt idx="1902">
                  <c:v>-0.80154186561532714</c:v>
                </c:pt>
                <c:pt idx="1903">
                  <c:v>-0.80105983525821089</c:v>
                </c:pt>
                <c:pt idx="1904">
                  <c:v>-0.79781723441239716</c:v>
                </c:pt>
                <c:pt idx="1905">
                  <c:v>-0.79293917824899107</c:v>
                </c:pt>
                <c:pt idx="1906">
                  <c:v>-0.78846351044524765</c:v>
                </c:pt>
                <c:pt idx="1907">
                  <c:v>-0.78330013380467844</c:v>
                </c:pt>
                <c:pt idx="1908">
                  <c:v>-0.78054807664105696</c:v>
                </c:pt>
                <c:pt idx="1909">
                  <c:v>-0.77636323825935916</c:v>
                </c:pt>
                <c:pt idx="1910">
                  <c:v>-0.77326395960745653</c:v>
                </c:pt>
                <c:pt idx="1911">
                  <c:v>-0.77088434488642765</c:v>
                </c:pt>
                <c:pt idx="1912">
                  <c:v>-0.7655348196148023</c:v>
                </c:pt>
                <c:pt idx="1913">
                  <c:v>-0.76192137703440765</c:v>
                </c:pt>
                <c:pt idx="1914">
                  <c:v>-0.75926095633877588</c:v>
                </c:pt>
                <c:pt idx="1915">
                  <c:v>-0.75508413097975413</c:v>
                </c:pt>
                <c:pt idx="1916">
                  <c:v>-0.75428645986185894</c:v>
                </c:pt>
                <c:pt idx="1917">
                  <c:v>-0.7505939679371324</c:v>
                </c:pt>
                <c:pt idx="1918">
                  <c:v>-0.7479266562333714</c:v>
                </c:pt>
                <c:pt idx="1919">
                  <c:v>-0.74385425346537704</c:v>
                </c:pt>
                <c:pt idx="1920">
                  <c:v>-0.74051756343104136</c:v>
                </c:pt>
                <c:pt idx="1921">
                  <c:v>-0.73819184991209064</c:v>
                </c:pt>
                <c:pt idx="1922">
                  <c:v>-0.73434408907836246</c:v>
                </c:pt>
                <c:pt idx="1923">
                  <c:v>-0.73205044269048869</c:v>
                </c:pt>
                <c:pt idx="1924">
                  <c:v>-0.72934821605648648</c:v>
                </c:pt>
                <c:pt idx="1925">
                  <c:v>-0.7250382938613803</c:v>
                </c:pt>
                <c:pt idx="1926">
                  <c:v>-0.72139893276766587</c:v>
                </c:pt>
                <c:pt idx="1927">
                  <c:v>-0.71440177536874028</c:v>
                </c:pt>
                <c:pt idx="1928">
                  <c:v>-0.71030187330264749</c:v>
                </c:pt>
                <c:pt idx="1929">
                  <c:v>-0.70672843887871239</c:v>
                </c:pt>
                <c:pt idx="1930">
                  <c:v>-0.70493040902941162</c:v>
                </c:pt>
                <c:pt idx="1931">
                  <c:v>-0.70489915971987693</c:v>
                </c:pt>
                <c:pt idx="1932">
                  <c:v>-0.70230439706486314</c:v>
                </c:pt>
                <c:pt idx="1933">
                  <c:v>-0.69929780567207034</c:v>
                </c:pt>
                <c:pt idx="1934">
                  <c:v>-0.69719722567897457</c:v>
                </c:pt>
                <c:pt idx="1935">
                  <c:v>-0.6958394510176219</c:v>
                </c:pt>
                <c:pt idx="1936">
                  <c:v>-0.69604730219553013</c:v>
                </c:pt>
                <c:pt idx="1937">
                  <c:v>-0.69581915800108074</c:v>
                </c:pt>
                <c:pt idx="1938">
                  <c:v>-0.69618993652049299</c:v>
                </c:pt>
                <c:pt idx="1939">
                  <c:v>-0.69675537139924926</c:v>
                </c:pt>
                <c:pt idx="1940">
                  <c:v>-0.69732307328785537</c:v>
                </c:pt>
                <c:pt idx="1941">
                  <c:v>-0.69804042509706365</c:v>
                </c:pt>
                <c:pt idx="1942">
                  <c:v>-0.70017284346208564</c:v>
                </c:pt>
                <c:pt idx="1943">
                  <c:v>-0.70369584057811585</c:v>
                </c:pt>
                <c:pt idx="1944">
                  <c:v>-0.70633578937377373</c:v>
                </c:pt>
                <c:pt idx="1945">
                  <c:v>-0.70867983275278157</c:v>
                </c:pt>
                <c:pt idx="1946">
                  <c:v>-0.71218747781709124</c:v>
                </c:pt>
                <c:pt idx="1947">
                  <c:v>-0.71338526046156214</c:v>
                </c:pt>
                <c:pt idx="1948">
                  <c:v>-0.71326242976629628</c:v>
                </c:pt>
                <c:pt idx="1949">
                  <c:v>-0.71487432101545612</c:v>
                </c:pt>
                <c:pt idx="1950">
                  <c:v>-0.7170068497736285</c:v>
                </c:pt>
                <c:pt idx="1951">
                  <c:v>-0.71862543041597438</c:v>
                </c:pt>
                <c:pt idx="1952">
                  <c:v>-0.7210613950785606</c:v>
                </c:pt>
                <c:pt idx="1953">
                  <c:v>-0.72158434424744711</c:v>
                </c:pt>
                <c:pt idx="1954">
                  <c:v>-0.72296041892470375</c:v>
                </c:pt>
                <c:pt idx="1955">
                  <c:v>-0.72556931916030465</c:v>
                </c:pt>
                <c:pt idx="1956">
                  <c:v>-0.72811428146225043</c:v>
                </c:pt>
                <c:pt idx="1957">
                  <c:v>-0.73067709664391589</c:v>
                </c:pt>
                <c:pt idx="1958">
                  <c:v>-0.73352934328027219</c:v>
                </c:pt>
                <c:pt idx="1959">
                  <c:v>-0.73648713434080781</c:v>
                </c:pt>
                <c:pt idx="1960">
                  <c:v>-0.73730941125027927</c:v>
                </c:pt>
                <c:pt idx="1961">
                  <c:v>-0.7373912978889009</c:v>
                </c:pt>
                <c:pt idx="1962">
                  <c:v>-0.73838406133663537</c:v>
                </c:pt>
                <c:pt idx="1963">
                  <c:v>-0.73958705752699838</c:v>
                </c:pt>
                <c:pt idx="1964">
                  <c:v>-0.74157049652493157</c:v>
                </c:pt>
                <c:pt idx="1965">
                  <c:v>-0.74522418097680976</c:v>
                </c:pt>
                <c:pt idx="1966">
                  <c:v>-0.74572852727640437</c:v>
                </c:pt>
                <c:pt idx="1967">
                  <c:v>-0.74956670617778165</c:v>
                </c:pt>
                <c:pt idx="1968">
                  <c:v>-0.75186303143375055</c:v>
                </c:pt>
                <c:pt idx="1969">
                  <c:v>-0.7536558386578226</c:v>
                </c:pt>
                <c:pt idx="1970">
                  <c:v>-0.75678687082581197</c:v>
                </c:pt>
                <c:pt idx="1971">
                  <c:v>-0.75777108734288301</c:v>
                </c:pt>
                <c:pt idx="1972">
                  <c:v>-0.76219791752070576</c:v>
                </c:pt>
                <c:pt idx="1973">
                  <c:v>-0.7607503890992714</c:v>
                </c:pt>
                <c:pt idx="1974">
                  <c:v>-0.75962748280338077</c:v>
                </c:pt>
                <c:pt idx="1975">
                  <c:v>-0.75841406562464242</c:v>
                </c:pt>
                <c:pt idx="1976">
                  <c:v>-0.75546642492857352</c:v>
                </c:pt>
                <c:pt idx="1977">
                  <c:v>-0.75560674593051147</c:v>
                </c:pt>
                <c:pt idx="1978">
                  <c:v>-0.75689252020314102</c:v>
                </c:pt>
                <c:pt idx="1979">
                  <c:v>-0.75753727722598485</c:v>
                </c:pt>
                <c:pt idx="1980">
                  <c:v>-0.75726005072315938</c:v>
                </c:pt>
                <c:pt idx="1981">
                  <c:v>-0.75872108467166377</c:v>
                </c:pt>
                <c:pt idx="1982">
                  <c:v>-0.75857500671968225</c:v>
                </c:pt>
                <c:pt idx="1983">
                  <c:v>-0.75899532086240196</c:v>
                </c:pt>
                <c:pt idx="1984">
                  <c:v>-0.75888895291836012</c:v>
                </c:pt>
                <c:pt idx="1985">
                  <c:v>-0.75668518922099681</c:v>
                </c:pt>
                <c:pt idx="1986">
                  <c:v>-0.75372611571226711</c:v>
                </c:pt>
                <c:pt idx="1987">
                  <c:v>-0.7526682436751978</c:v>
                </c:pt>
                <c:pt idx="1988">
                  <c:v>-0.75057715521046331</c:v>
                </c:pt>
                <c:pt idx="1989">
                  <c:v>-0.74770280948986689</c:v>
                </c:pt>
                <c:pt idx="1990">
                  <c:v>-0.74575026468652761</c:v>
                </c:pt>
                <c:pt idx="1991">
                  <c:v>-0.74326454097718198</c:v>
                </c:pt>
                <c:pt idx="1992">
                  <c:v>-0.74183666397248127</c:v>
                </c:pt>
                <c:pt idx="1993">
                  <c:v>-0.73951864806539624</c:v>
                </c:pt>
                <c:pt idx="1994">
                  <c:v>-0.73807750596048038</c:v>
                </c:pt>
                <c:pt idx="1995">
                  <c:v>-0.73409123587696146</c:v>
                </c:pt>
                <c:pt idx="1996">
                  <c:v>-0.7333789467452082</c:v>
                </c:pt>
                <c:pt idx="1997">
                  <c:v>-0.72894476356956861</c:v>
                </c:pt>
                <c:pt idx="1998">
                  <c:v>-0.72530728948482792</c:v>
                </c:pt>
                <c:pt idx="1999">
                  <c:v>-0.72229701411841296</c:v>
                </c:pt>
                <c:pt idx="2000">
                  <c:v>-0.71859661118624529</c:v>
                </c:pt>
                <c:pt idx="2001">
                  <c:v>-0.71631838271960369</c:v>
                </c:pt>
                <c:pt idx="2002">
                  <c:v>-0.70735740433132743</c:v>
                </c:pt>
                <c:pt idx="2003">
                  <c:v>-0.70466459317492214</c:v>
                </c:pt>
                <c:pt idx="2004">
                  <c:v>-0.70242966029715015</c:v>
                </c:pt>
                <c:pt idx="2005">
                  <c:v>-0.70258258856850297</c:v>
                </c:pt>
                <c:pt idx="2006">
                  <c:v>-0.70030224031102117</c:v>
                </c:pt>
                <c:pt idx="2007">
                  <c:v>-0.69961112381794954</c:v>
                </c:pt>
                <c:pt idx="2008">
                  <c:v>-0.69747582751995918</c:v>
                </c:pt>
                <c:pt idx="2009">
                  <c:v>-0.69341966414332423</c:v>
                </c:pt>
                <c:pt idx="2010">
                  <c:v>-0.68861595189389424</c:v>
                </c:pt>
                <c:pt idx="2011">
                  <c:v>-0.68327454987215963</c:v>
                </c:pt>
                <c:pt idx="2012">
                  <c:v>-0.67914429766040285</c:v>
                </c:pt>
                <c:pt idx="2013">
                  <c:v>-0.67485146285357522</c:v>
                </c:pt>
                <c:pt idx="2014">
                  <c:v>-0.6727899730896173</c:v>
                </c:pt>
                <c:pt idx="2015">
                  <c:v>-0.6737186492217383</c:v>
                </c:pt>
                <c:pt idx="2016">
                  <c:v>-0.67441943928517245</c:v>
                </c:pt>
                <c:pt idx="2017">
                  <c:v>-0.67590558092409314</c:v>
                </c:pt>
                <c:pt idx="2018">
                  <c:v>-0.67710088545302238</c:v>
                </c:pt>
                <c:pt idx="2019">
                  <c:v>-0.67586695641958727</c:v>
                </c:pt>
                <c:pt idx="2020">
                  <c:v>-0.67769056994563492</c:v>
                </c:pt>
                <c:pt idx="2021">
                  <c:v>-0.67879808740277936</c:v>
                </c:pt>
                <c:pt idx="2022">
                  <c:v>-0.67872319078342869</c:v>
                </c:pt>
                <c:pt idx="2023">
                  <c:v>-0.67886556559457534</c:v>
                </c:pt>
                <c:pt idx="2024">
                  <c:v>-0.68034892713810924</c:v>
                </c:pt>
                <c:pt idx="2025">
                  <c:v>-0.68104672178189041</c:v>
                </c:pt>
                <c:pt idx="2026">
                  <c:v>-0.68027199325594168</c:v>
                </c:pt>
                <c:pt idx="2027">
                  <c:v>-0.67922670398397245</c:v>
                </c:pt>
                <c:pt idx="2028">
                  <c:v>-0.67965863558603579</c:v>
                </c:pt>
                <c:pt idx="2029">
                  <c:v>-0.68154153273799556</c:v>
                </c:pt>
                <c:pt idx="2030">
                  <c:v>-0.68370633599004027</c:v>
                </c:pt>
                <c:pt idx="2031">
                  <c:v>-0.68275464054999147</c:v>
                </c:pt>
                <c:pt idx="2032">
                  <c:v>-0.68344260737774698</c:v>
                </c:pt>
                <c:pt idx="2033">
                  <c:v>-0.68260279631556509</c:v>
                </c:pt>
                <c:pt idx="2034">
                  <c:v>-0.68287170967175925</c:v>
                </c:pt>
                <c:pt idx="2035">
                  <c:v>-0.679364485393115</c:v>
                </c:pt>
                <c:pt idx="2036">
                  <c:v>-0.67845513593107121</c:v>
                </c:pt>
                <c:pt idx="2037">
                  <c:v>-0.6746765481939031</c:v>
                </c:pt>
                <c:pt idx="2038">
                  <c:v>-0.67317458391235008</c:v>
                </c:pt>
                <c:pt idx="2039">
                  <c:v>-0.67125048500864437</c:v>
                </c:pt>
                <c:pt idx="2040">
                  <c:v>-0.66971483175524626</c:v>
                </c:pt>
                <c:pt idx="2041">
                  <c:v>-0.66741260840138728</c:v>
                </c:pt>
                <c:pt idx="2042">
                  <c:v>-0.66863197773848759</c:v>
                </c:pt>
                <c:pt idx="2043">
                  <c:v>-0.66919600962550618</c:v>
                </c:pt>
                <c:pt idx="2044">
                  <c:v>-0.66698778405540604</c:v>
                </c:pt>
                <c:pt idx="2045">
                  <c:v>-0.6673311041335156</c:v>
                </c:pt>
                <c:pt idx="2046">
                  <c:v>-0.66441299338985738</c:v>
                </c:pt>
                <c:pt idx="2047">
                  <c:v>-0.65982275407170621</c:v>
                </c:pt>
                <c:pt idx="2048">
                  <c:v>-0.65614944890733284</c:v>
                </c:pt>
                <c:pt idx="2049">
                  <c:v>-0.65392157687738417</c:v>
                </c:pt>
                <c:pt idx="2050">
                  <c:v>-0.6512311922516657</c:v>
                </c:pt>
                <c:pt idx="2051">
                  <c:v>-0.64842337213434365</c:v>
                </c:pt>
                <c:pt idx="2052">
                  <c:v>-0.64802539580983709</c:v>
                </c:pt>
                <c:pt idx="2053">
                  <c:v>-0.64592130261789704</c:v>
                </c:pt>
                <c:pt idx="2054">
                  <c:v>-0.64073408523963404</c:v>
                </c:pt>
                <c:pt idx="2055">
                  <c:v>-0.63884227565679785</c:v>
                </c:pt>
                <c:pt idx="2056">
                  <c:v>-0.63765146864806133</c:v>
                </c:pt>
                <c:pt idx="2057">
                  <c:v>-0.63381507131100456</c:v>
                </c:pt>
                <c:pt idx="2058">
                  <c:v>-0.63107761108662108</c:v>
                </c:pt>
                <c:pt idx="2059">
                  <c:v>-0.62668112263558717</c:v>
                </c:pt>
                <c:pt idx="2060">
                  <c:v>-0.62208946740866577</c:v>
                </c:pt>
                <c:pt idx="2061">
                  <c:v>-0.61865869447494204</c:v>
                </c:pt>
                <c:pt idx="2062">
                  <c:v>-0.61317684353597712</c:v>
                </c:pt>
                <c:pt idx="2063">
                  <c:v>-0.61019865986180288</c:v>
                </c:pt>
                <c:pt idx="2064">
                  <c:v>-0.60698319818083168</c:v>
                </c:pt>
                <c:pt idx="2065">
                  <c:v>-0.60511712457211686</c:v>
                </c:pt>
                <c:pt idx="2066">
                  <c:v>-0.6047520620823742</c:v>
                </c:pt>
                <c:pt idx="2067">
                  <c:v>-0.60446884104699705</c:v>
                </c:pt>
                <c:pt idx="2068">
                  <c:v>-0.60173886353713535</c:v>
                </c:pt>
                <c:pt idx="2069">
                  <c:v>-0.60090014303744244</c:v>
                </c:pt>
                <c:pt idx="2070">
                  <c:v>-0.59994428448882509</c:v>
                </c:pt>
                <c:pt idx="2071">
                  <c:v>-0.59934104136912103</c:v>
                </c:pt>
                <c:pt idx="2072">
                  <c:v>-0.59860029421345551</c:v>
                </c:pt>
                <c:pt idx="2073">
                  <c:v>-0.59808143554128501</c:v>
                </c:pt>
                <c:pt idx="2074">
                  <c:v>-0.59936896289282793</c:v>
                </c:pt>
                <c:pt idx="2075">
                  <c:v>-0.59572876351823589</c:v>
                </c:pt>
                <c:pt idx="2076">
                  <c:v>-0.59616833605705322</c:v>
                </c:pt>
                <c:pt idx="2077">
                  <c:v>-0.59638451781979984</c:v>
                </c:pt>
                <c:pt idx="2078">
                  <c:v>-0.59685672704277903</c:v>
                </c:pt>
                <c:pt idx="2079">
                  <c:v>-0.59871113211245353</c:v>
                </c:pt>
                <c:pt idx="2080">
                  <c:v>-0.60198384543517569</c:v>
                </c:pt>
                <c:pt idx="2081">
                  <c:v>-0.6040293549174881</c:v>
                </c:pt>
                <c:pt idx="2082">
                  <c:v>-0.60362607011939529</c:v>
                </c:pt>
                <c:pt idx="2083">
                  <c:v>-0.60286769083661229</c:v>
                </c:pt>
                <c:pt idx="2084">
                  <c:v>-0.60470381347282343</c:v>
                </c:pt>
                <c:pt idx="2085">
                  <c:v>-0.60625088894307788</c:v>
                </c:pt>
                <c:pt idx="2086">
                  <c:v>-0.6078081531896754</c:v>
                </c:pt>
                <c:pt idx="2087">
                  <c:v>-0.61993445764406652</c:v>
                </c:pt>
                <c:pt idx="2088">
                  <c:v>-0.62110831333526473</c:v>
                </c:pt>
                <c:pt idx="2089">
                  <c:v>-0.6278237255134923</c:v>
                </c:pt>
                <c:pt idx="2090">
                  <c:v>-0.62937778271544575</c:v>
                </c:pt>
                <c:pt idx="2091">
                  <c:v>-0.63244826634648754</c:v>
                </c:pt>
                <c:pt idx="2092">
                  <c:v>-0.63609523141429547</c:v>
                </c:pt>
                <c:pt idx="2093">
                  <c:v>-0.6390700963587076</c:v>
                </c:pt>
                <c:pt idx="2094">
                  <c:v>-0.64601552844257426</c:v>
                </c:pt>
                <c:pt idx="2095">
                  <c:v>-0.64752937779469855</c:v>
                </c:pt>
                <c:pt idx="2096">
                  <c:v>-0.64802201532186354</c:v>
                </c:pt>
                <c:pt idx="2097">
                  <c:v>-0.65001448920315485</c:v>
                </c:pt>
                <c:pt idx="2098">
                  <c:v>-0.65227186963520334</c:v>
                </c:pt>
                <c:pt idx="2099">
                  <c:v>-0.65465324600225971</c:v>
                </c:pt>
                <c:pt idx="2100">
                  <c:v>-0.65585006356154285</c:v>
                </c:pt>
                <c:pt idx="2101">
                  <c:v>-0.65831324045826045</c:v>
                </c:pt>
                <c:pt idx="2102">
                  <c:v>-0.66112246471157132</c:v>
                </c:pt>
                <c:pt idx="2103">
                  <c:v>-0.65963236850078355</c:v>
                </c:pt>
                <c:pt idx="2104">
                  <c:v>-0.65680876852040238</c:v>
                </c:pt>
                <c:pt idx="2105">
                  <c:v>-0.6559600776077924</c:v>
                </c:pt>
                <c:pt idx="2106">
                  <c:v>-0.65396500835063998</c:v>
                </c:pt>
                <c:pt idx="2107">
                  <c:v>-0.65235350790501168</c:v>
                </c:pt>
                <c:pt idx="2108">
                  <c:v>-0.65673850133031408</c:v>
                </c:pt>
                <c:pt idx="2109">
                  <c:v>-0.65276030270626551</c:v>
                </c:pt>
                <c:pt idx="2110">
                  <c:v>-0.6486258193050386</c:v>
                </c:pt>
                <c:pt idx="2111">
                  <c:v>-0.64567691286667028</c:v>
                </c:pt>
                <c:pt idx="2112">
                  <c:v>-0.64423343304652414</c:v>
                </c:pt>
                <c:pt idx="2113">
                  <c:v>-0.64610280767632189</c:v>
                </c:pt>
                <c:pt idx="2114">
                  <c:v>-0.64690430346167604</c:v>
                </c:pt>
                <c:pt idx="2115">
                  <c:v>-0.6465265679649711</c:v>
                </c:pt>
                <c:pt idx="2116">
                  <c:v>-0.64884803693053328</c:v>
                </c:pt>
                <c:pt idx="2117">
                  <c:v>-0.63989834748117602</c:v>
                </c:pt>
                <c:pt idx="2118">
                  <c:v>-0.64254456728575537</c:v>
                </c:pt>
                <c:pt idx="2119">
                  <c:v>-0.64083168280286229</c:v>
                </c:pt>
                <c:pt idx="2120">
                  <c:v>-0.64074895805332066</c:v>
                </c:pt>
                <c:pt idx="2121">
                  <c:v>-0.6352713295554403</c:v>
                </c:pt>
                <c:pt idx="2122">
                  <c:v>-0.6316989359323365</c:v>
                </c:pt>
                <c:pt idx="2123">
                  <c:v>-0.62909635758982174</c:v>
                </c:pt>
                <c:pt idx="2124">
                  <c:v>-0.61785085499589665</c:v>
                </c:pt>
                <c:pt idx="2125">
                  <c:v>-0.61331485702455957</c:v>
                </c:pt>
                <c:pt idx="2126">
                  <c:v>-0.60533029687939377</c:v>
                </c:pt>
                <c:pt idx="2127">
                  <c:v>-0.59877840022814743</c:v>
                </c:pt>
                <c:pt idx="2128">
                  <c:v>-0.59490279835429571</c:v>
                </c:pt>
                <c:pt idx="2129">
                  <c:v>-0.59061018037166291</c:v>
                </c:pt>
                <c:pt idx="2130">
                  <c:v>-0.58673878494044518</c:v>
                </c:pt>
                <c:pt idx="2131">
                  <c:v>-0.57705332473742932</c:v>
                </c:pt>
                <c:pt idx="2132">
                  <c:v>-0.56484096397542716</c:v>
                </c:pt>
                <c:pt idx="2133">
                  <c:v>-0.55761350813083499</c:v>
                </c:pt>
                <c:pt idx="2134">
                  <c:v>-0.55131585623052992</c:v>
                </c:pt>
                <c:pt idx="2135">
                  <c:v>-0.54592167363652122</c:v>
                </c:pt>
                <c:pt idx="2136">
                  <c:v>-0.54333310929012713</c:v>
                </c:pt>
                <c:pt idx="2137">
                  <c:v>-0.53650337379683577</c:v>
                </c:pt>
                <c:pt idx="2138">
                  <c:v>-0.51976150076756011</c:v>
                </c:pt>
                <c:pt idx="2139">
                  <c:v>-0.5144749679543329</c:v>
                </c:pt>
                <c:pt idx="2140">
                  <c:v>-0.50740987036387952</c:v>
                </c:pt>
                <c:pt idx="2141">
                  <c:v>-0.50207085703713272</c:v>
                </c:pt>
                <c:pt idx="2142">
                  <c:v>-0.49924479354020679</c:v>
                </c:pt>
                <c:pt idx="2143">
                  <c:v>-0.49245926736494561</c:v>
                </c:pt>
                <c:pt idx="2144">
                  <c:v>-0.48472133646337412</c:v>
                </c:pt>
                <c:pt idx="2145">
                  <c:v>-0.4758467323031258</c:v>
                </c:pt>
                <c:pt idx="2146">
                  <c:v>-0.46509263611468177</c:v>
                </c:pt>
                <c:pt idx="2147">
                  <c:v>-0.457601088514488</c:v>
                </c:pt>
                <c:pt idx="2148">
                  <c:v>-0.44917463946301639</c:v>
                </c:pt>
                <c:pt idx="2149">
                  <c:v>-0.43763435372652448</c:v>
                </c:pt>
                <c:pt idx="2150">
                  <c:v>-0.43355337225028812</c:v>
                </c:pt>
                <c:pt idx="2151">
                  <c:v>-0.42620454771823624</c:v>
                </c:pt>
                <c:pt idx="2152">
                  <c:v>-0.41808526008421609</c:v>
                </c:pt>
                <c:pt idx="2153">
                  <c:v>-0.40776033825819813</c:v>
                </c:pt>
                <c:pt idx="2154">
                  <c:v>-0.40313095389407938</c:v>
                </c:pt>
                <c:pt idx="2155">
                  <c:v>-0.39873257683354013</c:v>
                </c:pt>
                <c:pt idx="2156">
                  <c:v>-0.39798878158125717</c:v>
                </c:pt>
                <c:pt idx="2157">
                  <c:v>-0.39679999902556085</c:v>
                </c:pt>
                <c:pt idx="2158">
                  <c:v>-0.38677065620218243</c:v>
                </c:pt>
                <c:pt idx="2159">
                  <c:v>-0.3794014194828238</c:v>
                </c:pt>
                <c:pt idx="2160">
                  <c:v>-0.37310359066109033</c:v>
                </c:pt>
                <c:pt idx="2161">
                  <c:v>-0.37060980855084569</c:v>
                </c:pt>
                <c:pt idx="2162">
                  <c:v>-0.37211796214164494</c:v>
                </c:pt>
                <c:pt idx="2163">
                  <c:v>-0.37109369527842806</c:v>
                </c:pt>
                <c:pt idx="2164">
                  <c:v>-0.37336904397447945</c:v>
                </c:pt>
                <c:pt idx="2165">
                  <c:v>-0.36816165313609484</c:v>
                </c:pt>
                <c:pt idx="2166">
                  <c:v>-0.35909425344853863</c:v>
                </c:pt>
                <c:pt idx="2167">
                  <c:v>-0.35515461391590541</c:v>
                </c:pt>
                <c:pt idx="2168">
                  <c:v>-0.35286105809806623</c:v>
                </c:pt>
                <c:pt idx="2169">
                  <c:v>-0.35022123495814228</c:v>
                </c:pt>
                <c:pt idx="2170">
                  <c:v>-0.34772036326527289</c:v>
                </c:pt>
                <c:pt idx="2171">
                  <c:v>-0.3455339193639495</c:v>
                </c:pt>
                <c:pt idx="2172">
                  <c:v>-0.33743851879038655</c:v>
                </c:pt>
                <c:pt idx="2173">
                  <c:v>-0.33193324116864653</c:v>
                </c:pt>
                <c:pt idx="2174">
                  <c:v>-0.32567674292182069</c:v>
                </c:pt>
                <c:pt idx="2175">
                  <c:v>-0.32105090589929031</c:v>
                </c:pt>
                <c:pt idx="2176">
                  <c:v>-0.31469711320364091</c:v>
                </c:pt>
                <c:pt idx="2177">
                  <c:v>-0.30804347299937163</c:v>
                </c:pt>
                <c:pt idx="2178">
                  <c:v>-0.30398593457902323</c:v>
                </c:pt>
                <c:pt idx="2179">
                  <c:v>-0.29595392096403561</c:v>
                </c:pt>
                <c:pt idx="2180">
                  <c:v>-0.2854723455464111</c:v>
                </c:pt>
                <c:pt idx="2181">
                  <c:v>-0.28359128425512792</c:v>
                </c:pt>
                <c:pt idx="2182">
                  <c:v>-0.28084966852856197</c:v>
                </c:pt>
                <c:pt idx="2183">
                  <c:v>-0.27797287665894621</c:v>
                </c:pt>
                <c:pt idx="2184">
                  <c:v>-0.27579764023743569</c:v>
                </c:pt>
                <c:pt idx="2185">
                  <c:v>-0.27773064479585408</c:v>
                </c:pt>
                <c:pt idx="2186">
                  <c:v>-0.27228433585550393</c:v>
                </c:pt>
                <c:pt idx="2187">
                  <c:v>-0.26886076435706741</c:v>
                </c:pt>
                <c:pt idx="2188">
                  <c:v>-0.27217669032560488</c:v>
                </c:pt>
                <c:pt idx="2189">
                  <c:v>-0.2711782574734023</c:v>
                </c:pt>
                <c:pt idx="2190">
                  <c:v>-0.27070708904324847</c:v>
                </c:pt>
                <c:pt idx="2191">
                  <c:v>-0.27113253433791751</c:v>
                </c:pt>
                <c:pt idx="2192">
                  <c:v>-0.27556090381617215</c:v>
                </c:pt>
                <c:pt idx="2193">
                  <c:v>-0.2732003430112121</c:v>
                </c:pt>
                <c:pt idx="2194">
                  <c:v>-0.26515256337909876</c:v>
                </c:pt>
                <c:pt idx="2195">
                  <c:v>-0.26767234381591742</c:v>
                </c:pt>
                <c:pt idx="2196">
                  <c:v>-0.26863342205654361</c:v>
                </c:pt>
                <c:pt idx="2197">
                  <c:v>-0.26861729630003173</c:v>
                </c:pt>
                <c:pt idx="2198">
                  <c:v>-0.27107937959124162</c:v>
                </c:pt>
                <c:pt idx="2199">
                  <c:v>-0.27270622077815831</c:v>
                </c:pt>
                <c:pt idx="2200">
                  <c:v>-0.27273060835084051</c:v>
                </c:pt>
                <c:pt idx="2201">
                  <c:v>-0.26677593817411771</c:v>
                </c:pt>
                <c:pt idx="2202">
                  <c:v>-0.26734087506420601</c:v>
                </c:pt>
                <c:pt idx="2203">
                  <c:v>-0.26564654489885797</c:v>
                </c:pt>
                <c:pt idx="2204">
                  <c:v>-0.26388317333263778</c:v>
                </c:pt>
                <c:pt idx="2205">
                  <c:v>-0.26215467734180675</c:v>
                </c:pt>
                <c:pt idx="2206">
                  <c:v>-0.26394930847790077</c:v>
                </c:pt>
                <c:pt idx="2207">
                  <c:v>-0.26023778884606019</c:v>
                </c:pt>
                <c:pt idx="2208">
                  <c:v>-0.25276707750251992</c:v>
                </c:pt>
                <c:pt idx="2209">
                  <c:v>-0.25267745356531379</c:v>
                </c:pt>
                <c:pt idx="2210">
                  <c:v>-0.25043195207104618</c:v>
                </c:pt>
                <c:pt idx="2211">
                  <c:v>-0.25205084080204576</c:v>
                </c:pt>
                <c:pt idx="2212">
                  <c:v>-0.25067325485342806</c:v>
                </c:pt>
                <c:pt idx="2213">
                  <c:v>-0.25545307748439094</c:v>
                </c:pt>
                <c:pt idx="2214">
                  <c:v>-0.25104261519916371</c:v>
                </c:pt>
                <c:pt idx="2215">
                  <c:v>-0.24367000763470748</c:v>
                </c:pt>
                <c:pt idx="2216">
                  <c:v>-0.24346251929604912</c:v>
                </c:pt>
                <c:pt idx="2217">
                  <c:v>-0.23914826865535166</c:v>
                </c:pt>
                <c:pt idx="2218">
                  <c:v>-0.23749445045761541</c:v>
                </c:pt>
                <c:pt idx="2219">
                  <c:v>-0.23690563204212889</c:v>
                </c:pt>
                <c:pt idx="2220">
                  <c:v>-0.24186967507776735</c:v>
                </c:pt>
                <c:pt idx="2221">
                  <c:v>-0.23780309200028338</c:v>
                </c:pt>
                <c:pt idx="2222">
                  <c:v>-0.22413357958440216</c:v>
                </c:pt>
                <c:pt idx="2223">
                  <c:v>-0.22231488052635562</c:v>
                </c:pt>
                <c:pt idx="2224">
                  <c:v>-0.22086303096934157</c:v>
                </c:pt>
                <c:pt idx="2225">
                  <c:v>-0.21971069079591665</c:v>
                </c:pt>
                <c:pt idx="2226">
                  <c:v>-0.21712722496512138</c:v>
                </c:pt>
                <c:pt idx="2227">
                  <c:v>-0.21939370628779709</c:v>
                </c:pt>
                <c:pt idx="2228">
                  <c:v>-0.21055123940886467</c:v>
                </c:pt>
                <c:pt idx="2229">
                  <c:v>-0.20386401078058392</c:v>
                </c:pt>
                <c:pt idx="2230">
                  <c:v>-0.20021283013230851</c:v>
                </c:pt>
                <c:pt idx="2231">
                  <c:v>-0.19589592745897078</c:v>
                </c:pt>
                <c:pt idx="2232">
                  <c:v>-0.19118377755117755</c:v>
                </c:pt>
                <c:pt idx="2233">
                  <c:v>-0.19037237753545122</c:v>
                </c:pt>
                <c:pt idx="2234">
                  <c:v>-0.18837859323905193</c:v>
                </c:pt>
                <c:pt idx="2235">
                  <c:v>-0.18337086878715469</c:v>
                </c:pt>
                <c:pt idx="2236">
                  <c:v>-0.17479827819328375</c:v>
                </c:pt>
                <c:pt idx="2237">
                  <c:v>-0.17398956224663875</c:v>
                </c:pt>
                <c:pt idx="2238">
                  <c:v>-0.17116096688623639</c:v>
                </c:pt>
                <c:pt idx="2239">
                  <c:v>-0.1717883486646542</c:v>
                </c:pt>
                <c:pt idx="2240">
                  <c:v>-0.16602973997424264</c:v>
                </c:pt>
                <c:pt idx="2241">
                  <c:v>-0.16489861508578063</c:v>
                </c:pt>
                <c:pt idx="2242">
                  <c:v>-0.15545633065326192</c:v>
                </c:pt>
                <c:pt idx="2243">
                  <c:v>-0.1396272204780703</c:v>
                </c:pt>
                <c:pt idx="2244">
                  <c:v>-0.13480945095873109</c:v>
                </c:pt>
                <c:pt idx="2245">
                  <c:v>-0.13269467668678159</c:v>
                </c:pt>
                <c:pt idx="2246">
                  <c:v>-0.13527518523573778</c:v>
                </c:pt>
                <c:pt idx="2247">
                  <c:v>-0.13050621333787171</c:v>
                </c:pt>
                <c:pt idx="2248">
                  <c:v>-0.12809873427247143</c:v>
                </c:pt>
                <c:pt idx="2249">
                  <c:v>-0.11739736933356315</c:v>
                </c:pt>
                <c:pt idx="2250">
                  <c:v>-0.10163033922160636</c:v>
                </c:pt>
                <c:pt idx="2251">
                  <c:v>-9.5244372326639293E-2</c:v>
                </c:pt>
                <c:pt idx="2252">
                  <c:v>-8.9208996908290983E-2</c:v>
                </c:pt>
                <c:pt idx="2253">
                  <c:v>-8.5497179119254141E-2</c:v>
                </c:pt>
                <c:pt idx="2254">
                  <c:v>-7.8457840360572684E-2</c:v>
                </c:pt>
                <c:pt idx="2255">
                  <c:v>-7.0792170707632773E-2</c:v>
                </c:pt>
                <c:pt idx="2256">
                  <c:v>-6.1738677841721379E-2</c:v>
                </c:pt>
                <c:pt idx="2257">
                  <c:v>-4.6400664478463916E-2</c:v>
                </c:pt>
                <c:pt idx="2258">
                  <c:v>-4.4801090647301867E-2</c:v>
                </c:pt>
                <c:pt idx="2259">
                  <c:v>-4.1536565376772416E-2</c:v>
                </c:pt>
                <c:pt idx="2260">
                  <c:v>-3.5488919442326905E-2</c:v>
                </c:pt>
                <c:pt idx="2261">
                  <c:v>-3.1117287502297586E-2</c:v>
                </c:pt>
                <c:pt idx="2262">
                  <c:v>-2.988605676149958E-2</c:v>
                </c:pt>
                <c:pt idx="2263">
                  <c:v>-1.9296222506145488E-2</c:v>
                </c:pt>
                <c:pt idx="2264">
                  <c:v>-1.2156679957818772E-2</c:v>
                </c:pt>
                <c:pt idx="2265">
                  <c:v>-1.0732672043894387E-2</c:v>
                </c:pt>
                <c:pt idx="2266">
                  <c:v>-7.5749232358665042E-3</c:v>
                </c:pt>
                <c:pt idx="2267">
                  <c:v>-4.487185173595809E-3</c:v>
                </c:pt>
                <c:pt idx="2268">
                  <c:v>-4.0571569626812742E-3</c:v>
                </c:pt>
                <c:pt idx="2269">
                  <c:v>1.4696129328783947E-3</c:v>
                </c:pt>
                <c:pt idx="2270">
                  <c:v>5.8318091619951051E-3</c:v>
                </c:pt>
                <c:pt idx="2271">
                  <c:v>1.4360928542525686E-2</c:v>
                </c:pt>
                <c:pt idx="2272">
                  <c:v>9.665874313883327E-3</c:v>
                </c:pt>
                <c:pt idx="2273">
                  <c:v>9.2575135756056692E-3</c:v>
                </c:pt>
                <c:pt idx="2274">
                  <c:v>8.9041355752642604E-3</c:v>
                </c:pt>
                <c:pt idx="2275">
                  <c:v>1.7701511126795411E-2</c:v>
                </c:pt>
                <c:pt idx="2276">
                  <c:v>2.9873406118033685E-2</c:v>
                </c:pt>
                <c:pt idx="2277">
                  <c:v>3.9974430243230108E-2</c:v>
                </c:pt>
                <c:pt idx="2278">
                  <c:v>5.4199922095214181E-2</c:v>
                </c:pt>
                <c:pt idx="2279">
                  <c:v>5.5422576444711602E-2</c:v>
                </c:pt>
                <c:pt idx="2280">
                  <c:v>5.8380594935819485E-2</c:v>
                </c:pt>
                <c:pt idx="2281">
                  <c:v>5.8674434268089937E-2</c:v>
                </c:pt>
                <c:pt idx="2282">
                  <c:v>6.2733170163398633E-2</c:v>
                </c:pt>
                <c:pt idx="2283">
                  <c:v>6.9399790448226861E-2</c:v>
                </c:pt>
                <c:pt idx="2284">
                  <c:v>7.9761781868006754E-2</c:v>
                </c:pt>
                <c:pt idx="2285">
                  <c:v>8.6939769593772032E-2</c:v>
                </c:pt>
                <c:pt idx="2286">
                  <c:v>8.8776503114733396E-2</c:v>
                </c:pt>
                <c:pt idx="2287">
                  <c:v>8.9036496385359709E-2</c:v>
                </c:pt>
                <c:pt idx="2288">
                  <c:v>9.5067593976757847E-2</c:v>
                </c:pt>
                <c:pt idx="2289">
                  <c:v>0.10017196630915337</c:v>
                </c:pt>
                <c:pt idx="2290">
                  <c:v>0.10409209263856206</c:v>
                </c:pt>
                <c:pt idx="2291">
                  <c:v>0.11236801400201341</c:v>
                </c:pt>
                <c:pt idx="2292">
                  <c:v>0.12085723084085037</c:v>
                </c:pt>
                <c:pt idx="2293">
                  <c:v>0.12140623948047014</c:v>
                </c:pt>
                <c:pt idx="2294">
                  <c:v>0.12628234540761363</c:v>
                </c:pt>
                <c:pt idx="2295">
                  <c:v>0.1335441747121191</c:v>
                </c:pt>
                <c:pt idx="2296">
                  <c:v>0.14082975357562133</c:v>
                </c:pt>
                <c:pt idx="2297">
                  <c:v>0.14485676409447779</c:v>
                </c:pt>
                <c:pt idx="2298">
                  <c:v>0.15669744186695916</c:v>
                </c:pt>
                <c:pt idx="2299">
                  <c:v>0.16657468255494706</c:v>
                </c:pt>
                <c:pt idx="2300">
                  <c:v>0.16993146479951338</c:v>
                </c:pt>
                <c:pt idx="2301">
                  <c:v>0.17919045590707144</c:v>
                </c:pt>
                <c:pt idx="2302">
                  <c:v>0.18753553637537185</c:v>
                </c:pt>
                <c:pt idx="2303">
                  <c:v>0.19513009525657965</c:v>
                </c:pt>
                <c:pt idx="2304">
                  <c:v>0.20072633203638152</c:v>
                </c:pt>
                <c:pt idx="2305">
                  <c:v>0.20856443646056805</c:v>
                </c:pt>
                <c:pt idx="2306">
                  <c:v>0.21624543384214728</c:v>
                </c:pt>
                <c:pt idx="2307">
                  <c:v>0.21485182157374821</c:v>
                </c:pt>
                <c:pt idx="2308">
                  <c:v>0.21317995842437032</c:v>
                </c:pt>
                <c:pt idx="2309">
                  <c:v>0.20766006150833816</c:v>
                </c:pt>
                <c:pt idx="2310">
                  <c:v>0.21028873830482536</c:v>
                </c:pt>
                <c:pt idx="2311">
                  <c:v>0.21569606725334489</c:v>
                </c:pt>
                <c:pt idx="2312">
                  <c:v>0.2233838252783984</c:v>
                </c:pt>
                <c:pt idx="2313">
                  <c:v>0.22960976531981214</c:v>
                </c:pt>
                <c:pt idx="2314">
                  <c:v>0.22861125631491569</c:v>
                </c:pt>
                <c:pt idx="2315">
                  <c:v>0.22875798758686128</c:v>
                </c:pt>
                <c:pt idx="2316">
                  <c:v>0.22891500851922519</c:v>
                </c:pt>
                <c:pt idx="2317">
                  <c:v>0.23084074434215585</c:v>
                </c:pt>
                <c:pt idx="2318">
                  <c:v>0.23032794666441936</c:v>
                </c:pt>
                <c:pt idx="2319">
                  <c:v>0.23527290585992089</c:v>
                </c:pt>
                <c:pt idx="2320">
                  <c:v>0.23835972317524373</c:v>
                </c:pt>
                <c:pt idx="2321">
                  <c:v>0.23514682362295514</c:v>
                </c:pt>
                <c:pt idx="2322">
                  <c:v>0.23442482244584678</c:v>
                </c:pt>
                <c:pt idx="2323">
                  <c:v>0.23389951955553262</c:v>
                </c:pt>
                <c:pt idx="2324">
                  <c:v>0.23489449196104373</c:v>
                </c:pt>
                <c:pt idx="2325">
                  <c:v>0.23110629802966826</c:v>
                </c:pt>
                <c:pt idx="2326">
                  <c:v>0.23157656281241656</c:v>
                </c:pt>
                <c:pt idx="2327">
                  <c:v>0.236956096463732</c:v>
                </c:pt>
                <c:pt idx="2328">
                  <c:v>0.23430242460146911</c:v>
                </c:pt>
                <c:pt idx="2329">
                  <c:v>0.2339656903096522</c:v>
                </c:pt>
                <c:pt idx="2330">
                  <c:v>0.23133140659330748</c:v>
                </c:pt>
                <c:pt idx="2331">
                  <c:v>0.22870735581820884</c:v>
                </c:pt>
                <c:pt idx="2332">
                  <c:v>0.22742564152421862</c:v>
                </c:pt>
                <c:pt idx="2333">
                  <c:v>0.22834395253696893</c:v>
                </c:pt>
                <c:pt idx="2334">
                  <c:v>0.22951995283124987</c:v>
                </c:pt>
                <c:pt idx="2335">
                  <c:v>0.22516140528065021</c:v>
                </c:pt>
                <c:pt idx="2336">
                  <c:v>0.22423329495049477</c:v>
                </c:pt>
                <c:pt idx="2337">
                  <c:v>0.22235640350534241</c:v>
                </c:pt>
                <c:pt idx="2338">
                  <c:v>0.22764895836280946</c:v>
                </c:pt>
                <c:pt idx="2339">
                  <c:v>0.23693811393778536</c:v>
                </c:pt>
                <c:pt idx="2340">
                  <c:v>0.24610543243364913</c:v>
                </c:pt>
                <c:pt idx="2341">
                  <c:v>0.2487289404457968</c:v>
                </c:pt>
                <c:pt idx="2342">
                  <c:v>0.24038863723802456</c:v>
                </c:pt>
                <c:pt idx="2343">
                  <c:v>0.23596489339841809</c:v>
                </c:pt>
                <c:pt idx="2344">
                  <c:v>0.23181474959256937</c:v>
                </c:pt>
                <c:pt idx="2345">
                  <c:v>0.23299352694177633</c:v>
                </c:pt>
                <c:pt idx="2346">
                  <c:v>0.23128878267270403</c:v>
                </c:pt>
                <c:pt idx="2347">
                  <c:v>0.23737983298939119</c:v>
                </c:pt>
                <c:pt idx="2348">
                  <c:v>0.2419031029117602</c:v>
                </c:pt>
                <c:pt idx="2349">
                  <c:v>0.23724016985233065</c:v>
                </c:pt>
                <c:pt idx="2350">
                  <c:v>0.23359685667490387</c:v>
                </c:pt>
                <c:pt idx="2351">
                  <c:v>0.22925908832148262</c:v>
                </c:pt>
                <c:pt idx="2352">
                  <c:v>0.2312446142242317</c:v>
                </c:pt>
                <c:pt idx="2353">
                  <c:v>0.22877128258641038</c:v>
                </c:pt>
                <c:pt idx="2354">
                  <c:v>0.23244128455620044</c:v>
                </c:pt>
                <c:pt idx="2355">
                  <c:v>0.23184956399502082</c:v>
                </c:pt>
                <c:pt idx="2356">
                  <c:v>0.22838051306647533</c:v>
                </c:pt>
                <c:pt idx="2357">
                  <c:v>0.22524726801003653</c:v>
                </c:pt>
                <c:pt idx="2358">
                  <c:v>0.21598441480920666</c:v>
                </c:pt>
                <c:pt idx="2359">
                  <c:v>0.20850713412910532</c:v>
                </c:pt>
                <c:pt idx="2360">
                  <c:v>0.20508707672381743</c:v>
                </c:pt>
                <c:pt idx="2361">
                  <c:v>0.20545343049606002</c:v>
                </c:pt>
                <c:pt idx="2362">
                  <c:v>0.20492451399535477</c:v>
                </c:pt>
                <c:pt idx="2363">
                  <c:v>0.19686937183895159</c:v>
                </c:pt>
                <c:pt idx="2364">
                  <c:v>0.19472765347270515</c:v>
                </c:pt>
                <c:pt idx="2365">
                  <c:v>0.19407467390464406</c:v>
                </c:pt>
                <c:pt idx="2366">
                  <c:v>0.19104671820699748</c:v>
                </c:pt>
                <c:pt idx="2367">
                  <c:v>0.1871865812677454</c:v>
                </c:pt>
                <c:pt idx="2368">
                  <c:v>0.18486872387244696</c:v>
                </c:pt>
                <c:pt idx="2369">
                  <c:v>0.17983984587650736</c:v>
                </c:pt>
                <c:pt idx="2370">
                  <c:v>0.16902270577530348</c:v>
                </c:pt>
                <c:pt idx="2371">
                  <c:v>0.16364420056802853</c:v>
                </c:pt>
                <c:pt idx="2372">
                  <c:v>0.1584630035645998</c:v>
                </c:pt>
                <c:pt idx="2373">
                  <c:v>0.15543788651569845</c:v>
                </c:pt>
                <c:pt idx="2374">
                  <c:v>0.15155939846142613</c:v>
                </c:pt>
                <c:pt idx="2375">
                  <c:v>0.15154967745069425</c:v>
                </c:pt>
                <c:pt idx="2376">
                  <c:v>0.15373363758081637</c:v>
                </c:pt>
                <c:pt idx="2377">
                  <c:v>0.14529641487525607</c:v>
                </c:pt>
                <c:pt idx="2378">
                  <c:v>0.13599387415058795</c:v>
                </c:pt>
                <c:pt idx="2379">
                  <c:v>0.13079497859613148</c:v>
                </c:pt>
                <c:pt idx="2380">
                  <c:v>0.12771580077884181</c:v>
                </c:pt>
                <c:pt idx="2381">
                  <c:v>0.124267972512209</c:v>
                </c:pt>
                <c:pt idx="2382">
                  <c:v>0.12422723252551748</c:v>
                </c:pt>
                <c:pt idx="2383">
                  <c:v>0.12071740217192134</c:v>
                </c:pt>
                <c:pt idx="2384">
                  <c:v>0.1135128840553436</c:v>
                </c:pt>
                <c:pt idx="2385">
                  <c:v>0.11502005751800248</c:v>
                </c:pt>
                <c:pt idx="2386">
                  <c:v>0.10961800028319524</c:v>
                </c:pt>
                <c:pt idx="2387">
                  <c:v>0.11096567691327935</c:v>
                </c:pt>
                <c:pt idx="2388">
                  <c:v>0.11703211187959639</c:v>
                </c:pt>
                <c:pt idx="2389">
                  <c:v>0.12632270452549527</c:v>
                </c:pt>
                <c:pt idx="2390">
                  <c:v>0.13283679976997448</c:v>
                </c:pt>
                <c:pt idx="2391">
                  <c:v>0.13237982880332444</c:v>
                </c:pt>
                <c:pt idx="2392">
                  <c:v>0.12945632846696165</c:v>
                </c:pt>
                <c:pt idx="2393">
                  <c:v>0.12572680315142043</c:v>
                </c:pt>
                <c:pt idx="2394">
                  <c:v>0.12086202792380074</c:v>
                </c:pt>
                <c:pt idx="2395">
                  <c:v>0.11483241267632577</c:v>
                </c:pt>
                <c:pt idx="2396">
                  <c:v>0.11703967792805609</c:v>
                </c:pt>
                <c:pt idx="2397">
                  <c:v>0.11549020674928528</c:v>
                </c:pt>
                <c:pt idx="2398">
                  <c:v>0.10209351614804907</c:v>
                </c:pt>
                <c:pt idx="2399">
                  <c:v>9.8215471951785649E-2</c:v>
                </c:pt>
                <c:pt idx="2400">
                  <c:v>9.7953803579627186E-2</c:v>
                </c:pt>
                <c:pt idx="2401">
                  <c:v>9.801881564965792E-2</c:v>
                </c:pt>
                <c:pt idx="2402">
                  <c:v>9.457671636141507E-2</c:v>
                </c:pt>
                <c:pt idx="2403">
                  <c:v>9.3917134980478878E-2</c:v>
                </c:pt>
                <c:pt idx="2404">
                  <c:v>9.0429636417936166E-2</c:v>
                </c:pt>
                <c:pt idx="2405">
                  <c:v>8.2388926219906788E-2</c:v>
                </c:pt>
                <c:pt idx="2406">
                  <c:v>7.5863831733389619E-2</c:v>
                </c:pt>
                <c:pt idx="2407">
                  <c:v>7.1303035467639164E-2</c:v>
                </c:pt>
                <c:pt idx="2408">
                  <c:v>6.9732762220179101E-2</c:v>
                </c:pt>
                <c:pt idx="2409">
                  <c:v>7.0061625117586179E-2</c:v>
                </c:pt>
                <c:pt idx="2410">
                  <c:v>7.4502898169215293E-2</c:v>
                </c:pt>
                <c:pt idx="2411">
                  <c:v>7.4644574648966122E-2</c:v>
                </c:pt>
                <c:pt idx="2412">
                  <c:v>6.6458760954595686E-2</c:v>
                </c:pt>
                <c:pt idx="2413">
                  <c:v>7.253134801002703E-2</c:v>
                </c:pt>
                <c:pt idx="2414">
                  <c:v>7.3158927233771931E-2</c:v>
                </c:pt>
                <c:pt idx="2415">
                  <c:v>7.0618405330922562E-2</c:v>
                </c:pt>
                <c:pt idx="2416">
                  <c:v>7.7104200720654936E-2</c:v>
                </c:pt>
                <c:pt idx="2417">
                  <c:v>7.4935931833876701E-2</c:v>
                </c:pt>
                <c:pt idx="2418">
                  <c:v>7.2775358567041759E-2</c:v>
                </c:pt>
                <c:pt idx="2419">
                  <c:v>7.0871364286264948E-2</c:v>
                </c:pt>
                <c:pt idx="2420">
                  <c:v>7.2964498597595129E-2</c:v>
                </c:pt>
                <c:pt idx="2421">
                  <c:v>7.8283503612113114E-2</c:v>
                </c:pt>
                <c:pt idx="2422">
                  <c:v>8.0116183343249769E-2</c:v>
                </c:pt>
                <c:pt idx="2423">
                  <c:v>9.3593629018870306E-2</c:v>
                </c:pt>
                <c:pt idx="2424">
                  <c:v>0.1053540434677136</c:v>
                </c:pt>
                <c:pt idx="2425">
                  <c:v>0.10977667426082383</c:v>
                </c:pt>
                <c:pt idx="2426">
                  <c:v>0.10616947691278844</c:v>
                </c:pt>
                <c:pt idx="2427">
                  <c:v>0.10646703285691334</c:v>
                </c:pt>
                <c:pt idx="2428">
                  <c:v>0.11389730763386313</c:v>
                </c:pt>
                <c:pt idx="2429">
                  <c:v>0.11321348859473707</c:v>
                </c:pt>
                <c:pt idx="2430">
                  <c:v>0.11825347055875657</c:v>
                </c:pt>
                <c:pt idx="2431">
                  <c:v>0.12187596536029105</c:v>
                </c:pt>
                <c:pt idx="2432">
                  <c:v>0.12813813495928889</c:v>
                </c:pt>
                <c:pt idx="2433">
                  <c:v>0.12834268999196313</c:v>
                </c:pt>
                <c:pt idx="2434">
                  <c:v>0.13017035514778319</c:v>
                </c:pt>
                <c:pt idx="2435">
                  <c:v>0.1260853115132487</c:v>
                </c:pt>
                <c:pt idx="2436">
                  <c:v>0.12126343922974731</c:v>
                </c:pt>
                <c:pt idx="2437">
                  <c:v>0.12689898575666841</c:v>
                </c:pt>
                <c:pt idx="2438">
                  <c:v>0.13036806860550482</c:v>
                </c:pt>
                <c:pt idx="2439">
                  <c:v>0.12749403678867705</c:v>
                </c:pt>
                <c:pt idx="2440">
                  <c:v>0.12555424180913277</c:v>
                </c:pt>
                <c:pt idx="2441">
                  <c:v>0.12554800531629828</c:v>
                </c:pt>
                <c:pt idx="2442">
                  <c:v>0.1239434292164403</c:v>
                </c:pt>
                <c:pt idx="2443">
                  <c:v>0.11547020341323361</c:v>
                </c:pt>
                <c:pt idx="2444">
                  <c:v>0.118368216000036</c:v>
                </c:pt>
                <c:pt idx="2445">
                  <c:v>0.12492949526560115</c:v>
                </c:pt>
                <c:pt idx="2446">
                  <c:v>0.12281464520854501</c:v>
                </c:pt>
                <c:pt idx="2447">
                  <c:v>0.12285994293472552</c:v>
                </c:pt>
                <c:pt idx="2448">
                  <c:v>0.12612996625653305</c:v>
                </c:pt>
                <c:pt idx="2449">
                  <c:v>0.13034856072724155</c:v>
                </c:pt>
                <c:pt idx="2450">
                  <c:v>0.13061421230294845</c:v>
                </c:pt>
                <c:pt idx="2451">
                  <c:v>0.13299608852979811</c:v>
                </c:pt>
                <c:pt idx="2452">
                  <c:v>0.13964714564376657</c:v>
                </c:pt>
                <c:pt idx="2453">
                  <c:v>0.13800004365826718</c:v>
                </c:pt>
                <c:pt idx="2454">
                  <c:v>0.13625686349100929</c:v>
                </c:pt>
                <c:pt idx="2455">
                  <c:v>0.13401522847440206</c:v>
                </c:pt>
                <c:pt idx="2456">
                  <c:v>0.14202704712252023</c:v>
                </c:pt>
                <c:pt idx="2457">
                  <c:v>0.14963620752619061</c:v>
                </c:pt>
                <c:pt idx="2458">
                  <c:v>0.16006495369683937</c:v>
                </c:pt>
                <c:pt idx="2459">
                  <c:v>0.1723534343737379</c:v>
                </c:pt>
                <c:pt idx="2460">
                  <c:v>0.17604742167553922</c:v>
                </c:pt>
                <c:pt idx="2461">
                  <c:v>0.18261494843755632</c:v>
                </c:pt>
                <c:pt idx="2462">
                  <c:v>0.19160194504727174</c:v>
                </c:pt>
                <c:pt idx="2463">
                  <c:v>0.20024956465749399</c:v>
                </c:pt>
                <c:pt idx="2464">
                  <c:v>0.21020836762116091</c:v>
                </c:pt>
                <c:pt idx="2465">
                  <c:v>0.23165112464488213</c:v>
                </c:pt>
                <c:pt idx="2466">
                  <c:v>0.25547988697529711</c:v>
                </c:pt>
                <c:pt idx="2467">
                  <c:v>0.26509214733383052</c:v>
                </c:pt>
                <c:pt idx="2468">
                  <c:v>0.27594301934955001</c:v>
                </c:pt>
                <c:pt idx="2469">
                  <c:v>0.29418673232124021</c:v>
                </c:pt>
                <c:pt idx="2470">
                  <c:v>0.30557314060881147</c:v>
                </c:pt>
                <c:pt idx="2471">
                  <c:v>0.31611337899667286</c:v>
                </c:pt>
                <c:pt idx="2472">
                  <c:v>0.3400791053655684</c:v>
                </c:pt>
                <c:pt idx="2473">
                  <c:v>0.36681557055546565</c:v>
                </c:pt>
                <c:pt idx="2474">
                  <c:v>0.37505993815894423</c:v>
                </c:pt>
                <c:pt idx="2475">
                  <c:v>0.38102269534665012</c:v>
                </c:pt>
                <c:pt idx="2476">
                  <c:v>0.3936751021214388</c:v>
                </c:pt>
                <c:pt idx="2477">
                  <c:v>0.40463784431033756</c:v>
                </c:pt>
                <c:pt idx="2478">
                  <c:v>0.41010759521401396</c:v>
                </c:pt>
                <c:pt idx="2479">
                  <c:v>0.42319626206742733</c:v>
                </c:pt>
                <c:pt idx="2480">
                  <c:v>0.44053364182411714</c:v>
                </c:pt>
                <c:pt idx="2481">
                  <c:v>0.44593142887925946</c:v>
                </c:pt>
                <c:pt idx="2482">
                  <c:v>0.45403907008513966</c:v>
                </c:pt>
                <c:pt idx="2483">
                  <c:v>0.46716139888832053</c:v>
                </c:pt>
                <c:pt idx="2484">
                  <c:v>0.48041896762135172</c:v>
                </c:pt>
                <c:pt idx="2485">
                  <c:v>0.50146377711077283</c:v>
                </c:pt>
                <c:pt idx="2486">
                  <c:v>0.51412084879327147</c:v>
                </c:pt>
                <c:pt idx="2487">
                  <c:v>0.52872699328434047</c:v>
                </c:pt>
                <c:pt idx="2488">
                  <c:v>0.53293094004464581</c:v>
                </c:pt>
                <c:pt idx="2489">
                  <c:v>0.53855926691864675</c:v>
                </c:pt>
                <c:pt idx="2490">
                  <c:v>0.54719247938355442</c:v>
                </c:pt>
                <c:pt idx="2491">
                  <c:v>0.55337337302000178</c:v>
                </c:pt>
                <c:pt idx="2492">
                  <c:v>0.54914813256292871</c:v>
                </c:pt>
                <c:pt idx="2493">
                  <c:v>0.55971494213243356</c:v>
                </c:pt>
                <c:pt idx="2494">
                  <c:v>0.57586133924687044</c:v>
                </c:pt>
                <c:pt idx="2495">
                  <c:v>0.57251851275520771</c:v>
                </c:pt>
                <c:pt idx="2496">
                  <c:v>0.57159357309786285</c:v>
                </c:pt>
                <c:pt idx="2497">
                  <c:v>0.58162774369952497</c:v>
                </c:pt>
                <c:pt idx="2498">
                  <c:v>0.58845608819298156</c:v>
                </c:pt>
                <c:pt idx="2499">
                  <c:v>0.58405248355368788</c:v>
                </c:pt>
                <c:pt idx="2500">
                  <c:v>0.59072145023060618</c:v>
                </c:pt>
                <c:pt idx="2501">
                  <c:v>0.60683441813215222</c:v>
                </c:pt>
                <c:pt idx="2502">
                  <c:v>0.6035571786369186</c:v>
                </c:pt>
                <c:pt idx="2503">
                  <c:v>0.60244371241404071</c:v>
                </c:pt>
                <c:pt idx="2504">
                  <c:v>0.60461378644026065</c:v>
                </c:pt>
                <c:pt idx="2505">
                  <c:v>0.60585470034878885</c:v>
                </c:pt>
                <c:pt idx="2506">
                  <c:v>0.60150008551251</c:v>
                </c:pt>
                <c:pt idx="2507">
                  <c:v>0.6073862477527926</c:v>
                </c:pt>
                <c:pt idx="2508">
                  <c:v>0.62084606624206018</c:v>
                </c:pt>
                <c:pt idx="2509">
                  <c:v>0.59931300351081562</c:v>
                </c:pt>
                <c:pt idx="2510">
                  <c:v>0.58084403573081367</c:v>
                </c:pt>
                <c:pt idx="2511">
                  <c:v>0.55640760486195318</c:v>
                </c:pt>
                <c:pt idx="2512">
                  <c:v>0.54510283315050279</c:v>
                </c:pt>
                <c:pt idx="2513">
                  <c:v>0.52632180263700679</c:v>
                </c:pt>
                <c:pt idx="2514">
                  <c:v>0.52402403181094004</c:v>
                </c:pt>
                <c:pt idx="2515">
                  <c:v>0.52618113690719426</c:v>
                </c:pt>
                <c:pt idx="2516">
                  <c:v>0.51862016370988395</c:v>
                </c:pt>
                <c:pt idx="2517">
                  <c:v>0.51811559301814447</c:v>
                </c:pt>
                <c:pt idx="2518">
                  <c:v>0.51221730477078975</c:v>
                </c:pt>
                <c:pt idx="2519">
                  <c:v>0.50935601406802133</c:v>
                </c:pt>
                <c:pt idx="2520">
                  <c:v>0.50805314380191735</c:v>
                </c:pt>
                <c:pt idx="2521">
                  <c:v>0.51340532721203247</c:v>
                </c:pt>
                <c:pt idx="2522">
                  <c:v>0.51764720015255639</c:v>
                </c:pt>
                <c:pt idx="2523">
                  <c:v>0.50612868490065188</c:v>
                </c:pt>
                <c:pt idx="2524">
                  <c:v>0.49140443056359051</c:v>
                </c:pt>
                <c:pt idx="2525">
                  <c:v>0.48685930379290732</c:v>
                </c:pt>
                <c:pt idx="2526">
                  <c:v>0.4839798307187011</c:v>
                </c:pt>
                <c:pt idx="2527">
                  <c:v>0.47192680492331052</c:v>
                </c:pt>
                <c:pt idx="2528">
                  <c:v>0.46706433540090719</c:v>
                </c:pt>
                <c:pt idx="2529">
                  <c:v>0.47337226486600925</c:v>
                </c:pt>
                <c:pt idx="2530">
                  <c:v>0.46802270717475658</c:v>
                </c:pt>
                <c:pt idx="2531">
                  <c:v>0.45415523385524592</c:v>
                </c:pt>
                <c:pt idx="2532">
                  <c:v>0.44544407238200134</c:v>
                </c:pt>
                <c:pt idx="2533">
                  <c:v>0.4362198095996257</c:v>
                </c:pt>
                <c:pt idx="2534">
                  <c:v>0.43700637856250923</c:v>
                </c:pt>
                <c:pt idx="2535">
                  <c:v>0.44221970860036475</c:v>
                </c:pt>
                <c:pt idx="2536">
                  <c:v>0.44740437850965253</c:v>
                </c:pt>
                <c:pt idx="2537">
                  <c:v>0.44367588245725248</c:v>
                </c:pt>
                <c:pt idx="2538">
                  <c:v>0.43357926982389117</c:v>
                </c:pt>
                <c:pt idx="2539">
                  <c:v>0.43374884494801974</c:v>
                </c:pt>
                <c:pt idx="2540">
                  <c:v>0.42151033247588954</c:v>
                </c:pt>
                <c:pt idx="2541">
                  <c:v>0.42719961347348268</c:v>
                </c:pt>
                <c:pt idx="2542">
                  <c:v>0.43115185114456672</c:v>
                </c:pt>
                <c:pt idx="2543">
                  <c:v>0.4398673484827435</c:v>
                </c:pt>
                <c:pt idx="2544">
                  <c:v>0.43475240621996103</c:v>
                </c:pt>
                <c:pt idx="2545">
                  <c:v>0.42920505026930766</c:v>
                </c:pt>
                <c:pt idx="2546">
                  <c:v>0.42347871782491397</c:v>
                </c:pt>
                <c:pt idx="2547">
                  <c:v>0.41522470315219528</c:v>
                </c:pt>
                <c:pt idx="2548">
                  <c:v>0.41027287027383363</c:v>
                </c:pt>
                <c:pt idx="2549">
                  <c:v>0.40389269088013979</c:v>
                </c:pt>
                <c:pt idx="2550">
                  <c:v>0.39686912443239797</c:v>
                </c:pt>
                <c:pt idx="2551">
                  <c:v>0.38554678265282027</c:v>
                </c:pt>
                <c:pt idx="2552">
                  <c:v>0.38038097313121638</c:v>
                </c:pt>
                <c:pt idx="2553">
                  <c:v>0.37439301026677496</c:v>
                </c:pt>
                <c:pt idx="2554">
                  <c:v>0.36913415883501144</c:v>
                </c:pt>
                <c:pt idx="2555">
                  <c:v>0.36244609746206002</c:v>
                </c:pt>
                <c:pt idx="2556">
                  <c:v>0.35571128254914164</c:v>
                </c:pt>
                <c:pt idx="2557">
                  <c:v>0.35043256757338814</c:v>
                </c:pt>
                <c:pt idx="2558">
                  <c:v>0.3424113479656129</c:v>
                </c:pt>
                <c:pt idx="2559">
                  <c:v>0.32728638935191101</c:v>
                </c:pt>
                <c:pt idx="2560">
                  <c:v>0.31734101750932719</c:v>
                </c:pt>
                <c:pt idx="2561">
                  <c:v>0.31646939317684308</c:v>
                </c:pt>
                <c:pt idx="2562">
                  <c:v>0.31365225952106435</c:v>
                </c:pt>
                <c:pt idx="2563">
                  <c:v>0.31274666692654179</c:v>
                </c:pt>
                <c:pt idx="2564">
                  <c:v>0.29981224002738616</c:v>
                </c:pt>
                <c:pt idx="2565">
                  <c:v>0.27729672345573808</c:v>
                </c:pt>
                <c:pt idx="2566">
                  <c:v>0.2561549939915273</c:v>
                </c:pt>
                <c:pt idx="2567">
                  <c:v>0.2437571721710266</c:v>
                </c:pt>
                <c:pt idx="2568">
                  <c:v>0.24356278784433821</c:v>
                </c:pt>
                <c:pt idx="2569">
                  <c:v>0.23951749967811065</c:v>
                </c:pt>
                <c:pt idx="2570">
                  <c:v>0.26396762459413808</c:v>
                </c:pt>
                <c:pt idx="2571">
                  <c:v>0.2605411561852698</c:v>
                </c:pt>
                <c:pt idx="2572">
                  <c:v>0.2448377031598305</c:v>
                </c:pt>
                <c:pt idx="2573">
                  <c:v>0.22990515059427991</c:v>
                </c:pt>
                <c:pt idx="2574">
                  <c:v>0.21879224127421759</c:v>
                </c:pt>
                <c:pt idx="2575">
                  <c:v>0.21296800536552363</c:v>
                </c:pt>
                <c:pt idx="2576">
                  <c:v>0.20580136370964647</c:v>
                </c:pt>
                <c:pt idx="2577">
                  <c:v>0.19916463136353535</c:v>
                </c:pt>
                <c:pt idx="2578">
                  <c:v>0.19277904416561109</c:v>
                </c:pt>
                <c:pt idx="2579">
                  <c:v>0.18681967339507111</c:v>
                </c:pt>
                <c:pt idx="2580">
                  <c:v>0.18620327324653263</c:v>
                </c:pt>
                <c:pt idx="2581">
                  <c:v>0.18650123406645258</c:v>
                </c:pt>
                <c:pt idx="2582">
                  <c:v>0.1908187800201715</c:v>
                </c:pt>
                <c:pt idx="2583">
                  <c:v>0.19991521273017326</c:v>
                </c:pt>
                <c:pt idx="2584">
                  <c:v>0.20820768342409807</c:v>
                </c:pt>
                <c:pt idx="2585">
                  <c:v>0.20962793617511832</c:v>
                </c:pt>
                <c:pt idx="2586">
                  <c:v>0.20216226505156953</c:v>
                </c:pt>
                <c:pt idx="2587">
                  <c:v>0.18926335773337133</c:v>
                </c:pt>
                <c:pt idx="2588">
                  <c:v>0.17195709629519612</c:v>
                </c:pt>
                <c:pt idx="2589">
                  <c:v>0.1664234203147249</c:v>
                </c:pt>
                <c:pt idx="2590">
                  <c:v>0.1653167222511287</c:v>
                </c:pt>
                <c:pt idx="2591">
                  <c:v>0.16181059320460045</c:v>
                </c:pt>
                <c:pt idx="2592">
                  <c:v>0.16064825857754844</c:v>
                </c:pt>
                <c:pt idx="2593">
                  <c:v>0.15094374659022353</c:v>
                </c:pt>
                <c:pt idx="2594">
                  <c:v>0.1443391494234274</c:v>
                </c:pt>
                <c:pt idx="2595">
                  <c:v>0.14526004691513644</c:v>
                </c:pt>
                <c:pt idx="2596">
                  <c:v>0.15173801321758795</c:v>
                </c:pt>
                <c:pt idx="2597">
                  <c:v>0.1540373291468905</c:v>
                </c:pt>
                <c:pt idx="2598">
                  <c:v>0.16433523407835671</c:v>
                </c:pt>
                <c:pt idx="2599">
                  <c:v>0.16904085511390438</c:v>
                </c:pt>
                <c:pt idx="2600">
                  <c:v>0.16145820399904526</c:v>
                </c:pt>
                <c:pt idx="2601">
                  <c:v>0.164144105868614</c:v>
                </c:pt>
                <c:pt idx="2602">
                  <c:v>0.16412748635869562</c:v>
                </c:pt>
                <c:pt idx="2603">
                  <c:v>0.16641802577615411</c:v>
                </c:pt>
                <c:pt idx="2604">
                  <c:v>0.17532930674472802</c:v>
                </c:pt>
                <c:pt idx="2605">
                  <c:v>0.18459207612988671</c:v>
                </c:pt>
                <c:pt idx="2606">
                  <c:v>0.19396909809635121</c:v>
                </c:pt>
                <c:pt idx="2607">
                  <c:v>0.19810256108792801</c:v>
                </c:pt>
                <c:pt idx="2608">
                  <c:v>0.19764201355442967</c:v>
                </c:pt>
                <c:pt idx="2609">
                  <c:v>0.19963879072199453</c:v>
                </c:pt>
                <c:pt idx="2610">
                  <c:v>0.2029561337368922</c:v>
                </c:pt>
                <c:pt idx="2611">
                  <c:v>0.20397861770448428</c:v>
                </c:pt>
                <c:pt idx="2612">
                  <c:v>0.20953878483583771</c:v>
                </c:pt>
                <c:pt idx="2613">
                  <c:v>0.21561317507106165</c:v>
                </c:pt>
                <c:pt idx="2614">
                  <c:v>0.20894054982579796</c:v>
                </c:pt>
                <c:pt idx="2615">
                  <c:v>0.20692714321372152</c:v>
                </c:pt>
                <c:pt idx="2616">
                  <c:v>0.20784051511843638</c:v>
                </c:pt>
                <c:pt idx="2617">
                  <c:v>0.21886258294954375</c:v>
                </c:pt>
                <c:pt idx="2618">
                  <c:v>0.24438482941688822</c:v>
                </c:pt>
                <c:pt idx="2619">
                  <c:v>0.26055150104701946</c:v>
                </c:pt>
                <c:pt idx="2620">
                  <c:v>0.25622011739958866</c:v>
                </c:pt>
                <c:pt idx="2621">
                  <c:v>0.24628281344464836</c:v>
                </c:pt>
                <c:pt idx="2622">
                  <c:v>0.24108130161554725</c:v>
                </c:pt>
                <c:pt idx="2623">
                  <c:v>0.23545696430086938</c:v>
                </c:pt>
                <c:pt idx="2624">
                  <c:v>0.22444540754902781</c:v>
                </c:pt>
                <c:pt idx="2625">
                  <c:v>0.22450028836683711</c:v>
                </c:pt>
                <c:pt idx="2626">
                  <c:v>0.22581724308183254</c:v>
                </c:pt>
                <c:pt idx="2627">
                  <c:v>0.23112798601037932</c:v>
                </c:pt>
                <c:pt idx="2628">
                  <c:v>0.22108503756398667</c:v>
                </c:pt>
                <c:pt idx="2629">
                  <c:v>0.21214069088543502</c:v>
                </c:pt>
                <c:pt idx="2630">
                  <c:v>0.2056199970246454</c:v>
                </c:pt>
                <c:pt idx="2631">
                  <c:v>0.20340296274480146</c:v>
                </c:pt>
                <c:pt idx="2632">
                  <c:v>0.2001971671340142</c:v>
                </c:pt>
                <c:pt idx="2633">
                  <c:v>0.20215732936690328</c:v>
                </c:pt>
                <c:pt idx="2634">
                  <c:v>0.20099389175758609</c:v>
                </c:pt>
                <c:pt idx="2635">
                  <c:v>0.18627481343452157</c:v>
                </c:pt>
                <c:pt idx="2636">
                  <c:v>0.17576283732005843</c:v>
                </c:pt>
                <c:pt idx="2637">
                  <c:v>0.16865205403420086</c:v>
                </c:pt>
                <c:pt idx="2638">
                  <c:v>0.16529507254652265</c:v>
                </c:pt>
                <c:pt idx="2639">
                  <c:v>0.14497566029561437</c:v>
                </c:pt>
                <c:pt idx="2640">
                  <c:v>0.14614855278143063</c:v>
                </c:pt>
                <c:pt idx="2641">
                  <c:v>0.14807490365146581</c:v>
                </c:pt>
                <c:pt idx="2642">
                  <c:v>0.14167778176289725</c:v>
                </c:pt>
                <c:pt idx="2643">
                  <c:v>0.13464070065717038</c:v>
                </c:pt>
                <c:pt idx="2644">
                  <c:v>0.13144498643365815</c:v>
                </c:pt>
                <c:pt idx="2645">
                  <c:v>0.12813575120587334</c:v>
                </c:pt>
                <c:pt idx="2646">
                  <c:v>0.12562797837989692</c:v>
                </c:pt>
                <c:pt idx="2647">
                  <c:v>0.12387082671272237</c:v>
                </c:pt>
                <c:pt idx="2648">
                  <c:v>0.11989781814513728</c:v>
                </c:pt>
                <c:pt idx="2649">
                  <c:v>0.10877149274744585</c:v>
                </c:pt>
                <c:pt idx="2650">
                  <c:v>8.8868180356778348E-2</c:v>
                </c:pt>
                <c:pt idx="2651">
                  <c:v>8.9319980239031982E-2</c:v>
                </c:pt>
                <c:pt idx="2652">
                  <c:v>8.8311272636134364E-2</c:v>
                </c:pt>
                <c:pt idx="2653">
                  <c:v>9.1773345871445922E-2</c:v>
                </c:pt>
                <c:pt idx="2654">
                  <c:v>0.10393540665834189</c:v>
                </c:pt>
                <c:pt idx="2655">
                  <c:v>0.10784003327113634</c:v>
                </c:pt>
                <c:pt idx="2656">
                  <c:v>0.10678581501115508</c:v>
                </c:pt>
                <c:pt idx="2657">
                  <c:v>0.10306036651505812</c:v>
                </c:pt>
                <c:pt idx="2658">
                  <c:v>0.10621518265194613</c:v>
                </c:pt>
                <c:pt idx="2659">
                  <c:v>0.10912838410191783</c:v>
                </c:pt>
                <c:pt idx="2660">
                  <c:v>0.11564392641665888</c:v>
                </c:pt>
                <c:pt idx="2661">
                  <c:v>0.12193006484560009</c:v>
                </c:pt>
                <c:pt idx="2662">
                  <c:v>0.12718274154220555</c:v>
                </c:pt>
                <c:pt idx="2663">
                  <c:v>0.12345339295175145</c:v>
                </c:pt>
                <c:pt idx="2664">
                  <c:v>0.11992499301204973</c:v>
                </c:pt>
                <c:pt idx="2665">
                  <c:v>0.127190208571479</c:v>
                </c:pt>
                <c:pt idx="2666">
                  <c:v>0.12830224536419088</c:v>
                </c:pt>
                <c:pt idx="2667">
                  <c:v>0.13207221042621559</c:v>
                </c:pt>
                <c:pt idx="2668">
                  <c:v>0.14127146292600506</c:v>
                </c:pt>
                <c:pt idx="2669">
                  <c:v>0.16689790800568777</c:v>
                </c:pt>
                <c:pt idx="2670">
                  <c:v>0.15316893040744617</c:v>
                </c:pt>
                <c:pt idx="2671">
                  <c:v>0.14435431664800158</c:v>
                </c:pt>
                <c:pt idx="2672">
                  <c:v>0.14256694808403481</c:v>
                </c:pt>
                <c:pt idx="2673">
                  <c:v>0.14043246354279798</c:v>
                </c:pt>
                <c:pt idx="2674">
                  <c:v>0.14209315414273671</c:v>
                </c:pt>
                <c:pt idx="2675">
                  <c:v>0.1449071389379239</c:v>
                </c:pt>
                <c:pt idx="2676">
                  <c:v>0.14493504036873084</c:v>
                </c:pt>
                <c:pt idx="2677">
                  <c:v>0.13795907441252481</c:v>
                </c:pt>
                <c:pt idx="2678">
                  <c:v>0.13276818294407361</c:v>
                </c:pt>
                <c:pt idx="2679">
                  <c:v>0.13306413018911206</c:v>
                </c:pt>
                <c:pt idx="2680">
                  <c:v>0.16758825554032891</c:v>
                </c:pt>
                <c:pt idx="2681">
                  <c:v>0.1702466171014872</c:v>
                </c:pt>
                <c:pt idx="2682">
                  <c:v>0.17857770734712797</c:v>
                </c:pt>
                <c:pt idx="2683">
                  <c:v>0.18001828905532252</c:v>
                </c:pt>
                <c:pt idx="2684">
                  <c:v>0.16862806570773459</c:v>
                </c:pt>
                <c:pt idx="2685">
                  <c:v>0.16657686319719284</c:v>
                </c:pt>
                <c:pt idx="2686">
                  <c:v>0.16581132879584753</c:v>
                </c:pt>
                <c:pt idx="2687">
                  <c:v>0.16886846229704289</c:v>
                </c:pt>
                <c:pt idx="2688">
                  <c:v>0.17043632438124767</c:v>
                </c:pt>
                <c:pt idx="2689">
                  <c:v>0.17919165140530902</c:v>
                </c:pt>
                <c:pt idx="2690">
                  <c:v>0.1824502622709947</c:v>
                </c:pt>
                <c:pt idx="2691">
                  <c:v>0.17629069874300107</c:v>
                </c:pt>
                <c:pt idx="2692">
                  <c:v>0.17183693828723767</c:v>
                </c:pt>
                <c:pt idx="2693">
                  <c:v>0.16933875280483779</c:v>
                </c:pt>
                <c:pt idx="2694">
                  <c:v>0.17181518577483107</c:v>
                </c:pt>
                <c:pt idx="2695">
                  <c:v>0.17476449895872442</c:v>
                </c:pt>
                <c:pt idx="2696">
                  <c:v>0.18306533418999837</c:v>
                </c:pt>
                <c:pt idx="2697">
                  <c:v>0.18708436192200006</c:v>
                </c:pt>
                <c:pt idx="2698">
                  <c:v>0.17402333670879833</c:v>
                </c:pt>
                <c:pt idx="2699">
                  <c:v>0.17111310002789459</c:v>
                </c:pt>
                <c:pt idx="2700">
                  <c:v>0.18266916276822903</c:v>
                </c:pt>
                <c:pt idx="2701">
                  <c:v>0.19004249251019484</c:v>
                </c:pt>
                <c:pt idx="2702">
                  <c:v>0.19533908894448576</c:v>
                </c:pt>
                <c:pt idx="2703">
                  <c:v>0.20450622472739288</c:v>
                </c:pt>
                <c:pt idx="2704">
                  <c:v>0.21324221158317075</c:v>
                </c:pt>
                <c:pt idx="2705">
                  <c:v>0.20633248918414593</c:v>
                </c:pt>
                <c:pt idx="2706">
                  <c:v>0.20570728280723827</c:v>
                </c:pt>
                <c:pt idx="2707">
                  <c:v>0.20400823668474005</c:v>
                </c:pt>
                <c:pt idx="2708">
                  <c:v>0.19979895621056137</c:v>
                </c:pt>
                <c:pt idx="2709">
                  <c:v>0.19846498201954915</c:v>
                </c:pt>
                <c:pt idx="2710">
                  <c:v>0.20197475633908213</c:v>
                </c:pt>
                <c:pt idx="2711">
                  <c:v>0.20999984337703403</c:v>
                </c:pt>
                <c:pt idx="2712">
                  <c:v>0.20186603042141832</c:v>
                </c:pt>
                <c:pt idx="2713">
                  <c:v>0.19760671646396172</c:v>
                </c:pt>
                <c:pt idx="2714">
                  <c:v>0.19739219828698024</c:v>
                </c:pt>
                <c:pt idx="2715">
                  <c:v>0.19156892982170592</c:v>
                </c:pt>
                <c:pt idx="2716">
                  <c:v>0.19046858584679477</c:v>
                </c:pt>
                <c:pt idx="2717">
                  <c:v>0.19084746104855965</c:v>
                </c:pt>
                <c:pt idx="2718">
                  <c:v>0.19232568876825396</c:v>
                </c:pt>
                <c:pt idx="2719">
                  <c:v>0.1805760568762243</c:v>
                </c:pt>
                <c:pt idx="2720">
                  <c:v>0.17076858527576516</c:v>
                </c:pt>
                <c:pt idx="2721">
                  <c:v>0.16815917794011015</c:v>
                </c:pt>
                <c:pt idx="2722">
                  <c:v>0.16241913618801551</c:v>
                </c:pt>
                <c:pt idx="2723">
                  <c:v>0.16193303245516694</c:v>
                </c:pt>
                <c:pt idx="2724">
                  <c:v>0.16283866822784365</c:v>
                </c:pt>
                <c:pt idx="2725">
                  <c:v>0.1600757660136205</c:v>
                </c:pt>
                <c:pt idx="2726">
                  <c:v>0.1511746091428573</c:v>
                </c:pt>
                <c:pt idx="2727">
                  <c:v>0.13981238969378817</c:v>
                </c:pt>
                <c:pt idx="2728">
                  <c:v>0.13559413197094045</c:v>
                </c:pt>
                <c:pt idx="2729">
                  <c:v>0.12752156965647915</c:v>
                </c:pt>
                <c:pt idx="2730">
                  <c:v>0.11972248878349523</c:v>
                </c:pt>
                <c:pt idx="2731">
                  <c:v>0.11808149778763066</c:v>
                </c:pt>
                <c:pt idx="2732">
                  <c:v>0.11040853076010321</c:v>
                </c:pt>
                <c:pt idx="2733">
                  <c:v>0.10174657735085268</c:v>
                </c:pt>
                <c:pt idx="2734">
                  <c:v>9.1694755324863431E-2</c:v>
                </c:pt>
                <c:pt idx="2735">
                  <c:v>7.7313659220890285E-2</c:v>
                </c:pt>
                <c:pt idx="2736">
                  <c:v>5.5712663848136779E-2</c:v>
                </c:pt>
                <c:pt idx="2737">
                  <c:v>5.0208374720588811E-2</c:v>
                </c:pt>
                <c:pt idx="2738">
                  <c:v>5.0150800267671047E-2</c:v>
                </c:pt>
                <c:pt idx="2739">
                  <c:v>4.9918492236050827E-2</c:v>
                </c:pt>
                <c:pt idx="2740">
                  <c:v>3.8420707549909561E-2</c:v>
                </c:pt>
                <c:pt idx="2741">
                  <c:v>2.7419068298307758E-2</c:v>
                </c:pt>
                <c:pt idx="2742">
                  <c:v>2.0377669253266673E-2</c:v>
                </c:pt>
                <c:pt idx="2743">
                  <c:v>2.0491100509635651E-2</c:v>
                </c:pt>
                <c:pt idx="2744">
                  <c:v>1.73500383562184E-2</c:v>
                </c:pt>
                <c:pt idx="2745">
                  <c:v>-3.5787959502476818E-3</c:v>
                </c:pt>
                <c:pt idx="2746">
                  <c:v>-5.6801037692890688E-3</c:v>
                </c:pt>
                <c:pt idx="2747">
                  <c:v>-1.1980907442777133E-2</c:v>
                </c:pt>
                <c:pt idx="2748">
                  <c:v>-1.7939450688601588E-2</c:v>
                </c:pt>
                <c:pt idx="2749">
                  <c:v>-2.379651220346235E-2</c:v>
                </c:pt>
                <c:pt idx="2750">
                  <c:v>-2.5358246627859793E-2</c:v>
                </c:pt>
                <c:pt idx="2751">
                  <c:v>-3.0402128496397562E-2</c:v>
                </c:pt>
                <c:pt idx="2752">
                  <c:v>-2.9217793500063927E-2</c:v>
                </c:pt>
                <c:pt idx="2753">
                  <c:v>-2.9257739841679675E-2</c:v>
                </c:pt>
                <c:pt idx="2754">
                  <c:v>-4.2389357613878742E-2</c:v>
                </c:pt>
                <c:pt idx="2755">
                  <c:v>-4.9216217185480859E-2</c:v>
                </c:pt>
                <c:pt idx="2756">
                  <c:v>-6.3581459156865971E-2</c:v>
                </c:pt>
                <c:pt idx="2757">
                  <c:v>-7.6273836268044848E-2</c:v>
                </c:pt>
                <c:pt idx="2758">
                  <c:v>-8.6827266486207533E-2</c:v>
                </c:pt>
                <c:pt idx="2759">
                  <c:v>-8.7573981554059266E-2</c:v>
                </c:pt>
                <c:pt idx="2760">
                  <c:v>-8.9968487237257144E-2</c:v>
                </c:pt>
                <c:pt idx="2761">
                  <c:v>-9.8958050607846237E-2</c:v>
                </c:pt>
                <c:pt idx="2762">
                  <c:v>-0.11916341488332172</c:v>
                </c:pt>
                <c:pt idx="2763">
                  <c:v>-0.12844714343056474</c:v>
                </c:pt>
                <c:pt idx="2764">
                  <c:v>-0.11636692627284861</c:v>
                </c:pt>
                <c:pt idx="2765">
                  <c:v>-0.10644069321940042</c:v>
                </c:pt>
                <c:pt idx="2766">
                  <c:v>-8.6988377126477445E-2</c:v>
                </c:pt>
                <c:pt idx="2767">
                  <c:v>-7.8464291928496133E-2</c:v>
                </c:pt>
                <c:pt idx="2768">
                  <c:v>-7.79135356930587E-2</c:v>
                </c:pt>
                <c:pt idx="2769">
                  <c:v>-8.0558113188338609E-2</c:v>
                </c:pt>
                <c:pt idx="2770">
                  <c:v>-7.9074049779606526E-2</c:v>
                </c:pt>
                <c:pt idx="2771">
                  <c:v>-7.5477737200574269E-2</c:v>
                </c:pt>
                <c:pt idx="2772">
                  <c:v>-7.2166759788682255E-2</c:v>
                </c:pt>
                <c:pt idx="2773">
                  <c:v>-7.3169191024710201E-2</c:v>
                </c:pt>
                <c:pt idx="2774">
                  <c:v>-7.4947692353469653E-2</c:v>
                </c:pt>
                <c:pt idx="2775">
                  <c:v>-6.6649317349346093E-2</c:v>
                </c:pt>
                <c:pt idx="2776">
                  <c:v>-7.2329391930933795E-2</c:v>
                </c:pt>
                <c:pt idx="2777">
                  <c:v>-7.2725840540818987E-2</c:v>
                </c:pt>
                <c:pt idx="2778">
                  <c:v>-7.4778718915136433E-2</c:v>
                </c:pt>
                <c:pt idx="2779">
                  <c:v>-7.4667946300828625E-2</c:v>
                </c:pt>
                <c:pt idx="2780">
                  <c:v>-7.6977474262622692E-2</c:v>
                </c:pt>
                <c:pt idx="2781">
                  <c:v>-7.8027300851268633E-2</c:v>
                </c:pt>
                <c:pt idx="2782">
                  <c:v>-8.1634563760972889E-2</c:v>
                </c:pt>
                <c:pt idx="2783">
                  <c:v>-8.5879865114078191E-2</c:v>
                </c:pt>
                <c:pt idx="2784">
                  <c:v>-8.2136293748829692E-2</c:v>
                </c:pt>
                <c:pt idx="2785">
                  <c:v>-8.2550783175430853E-2</c:v>
                </c:pt>
                <c:pt idx="2786">
                  <c:v>-7.4917852052337808E-2</c:v>
                </c:pt>
                <c:pt idx="2787">
                  <c:v>-6.5471105121712614E-2</c:v>
                </c:pt>
                <c:pt idx="2788">
                  <c:v>-5.7167227531291553E-2</c:v>
                </c:pt>
                <c:pt idx="2789">
                  <c:v>-5.865486512533058E-2</c:v>
                </c:pt>
                <c:pt idx="2790">
                  <c:v>-5.9968826729435154E-2</c:v>
                </c:pt>
                <c:pt idx="2791">
                  <c:v>-5.6826068124116835E-2</c:v>
                </c:pt>
                <c:pt idx="2792">
                  <c:v>-3.7408098609041818E-2</c:v>
                </c:pt>
                <c:pt idx="2793">
                  <c:v>-2.3886376527731623E-2</c:v>
                </c:pt>
                <c:pt idx="2794">
                  <c:v>-3.6418046997039766E-2</c:v>
                </c:pt>
                <c:pt idx="2795">
                  <c:v>-4.041172423133732E-2</c:v>
                </c:pt>
                <c:pt idx="2796">
                  <c:v>-5.9045149582990453E-2</c:v>
                </c:pt>
                <c:pt idx="2797">
                  <c:v>-7.709589997324684E-2</c:v>
                </c:pt>
                <c:pt idx="2798">
                  <c:v>-8.6603291028516716E-2</c:v>
                </c:pt>
                <c:pt idx="2799">
                  <c:v>-8.5538219840847196E-2</c:v>
                </c:pt>
                <c:pt idx="2800">
                  <c:v>-8.3243227089207839E-2</c:v>
                </c:pt>
                <c:pt idx="2801">
                  <c:v>-8.8626792705862267E-2</c:v>
                </c:pt>
                <c:pt idx="2802">
                  <c:v>-9.9102499688824564E-2</c:v>
                </c:pt>
                <c:pt idx="2803">
                  <c:v>-0.11627409239560027</c:v>
                </c:pt>
                <c:pt idx="2804">
                  <c:v>-0.12532295675616689</c:v>
                </c:pt>
                <c:pt idx="2805">
                  <c:v>-0.13278508524427746</c:v>
                </c:pt>
                <c:pt idx="2806">
                  <c:v>-0.13123428137133974</c:v>
                </c:pt>
                <c:pt idx="2807">
                  <c:v>-0.14512638613901796</c:v>
                </c:pt>
                <c:pt idx="2808">
                  <c:v>-0.15375276327595244</c:v>
                </c:pt>
                <c:pt idx="2809">
                  <c:v>-0.16583633329755232</c:v>
                </c:pt>
                <c:pt idx="2810">
                  <c:v>-0.17566943087231779</c:v>
                </c:pt>
                <c:pt idx="2811">
                  <c:v>-0.18357572745234374</c:v>
                </c:pt>
                <c:pt idx="2812">
                  <c:v>-0.18969320338171547</c:v>
                </c:pt>
                <c:pt idx="2813">
                  <c:v>-0.1989453890229993</c:v>
                </c:pt>
                <c:pt idx="2814">
                  <c:v>-0.21023990642793922</c:v>
                </c:pt>
                <c:pt idx="2815">
                  <c:v>-0.21695653579947494</c:v>
                </c:pt>
                <c:pt idx="2816">
                  <c:v>-0.22459217109796192</c:v>
                </c:pt>
                <c:pt idx="2817">
                  <c:v>-0.23432224301881521</c:v>
                </c:pt>
                <c:pt idx="2818">
                  <c:v>-0.24559772357211085</c:v>
                </c:pt>
                <c:pt idx="2819">
                  <c:v>-0.25269366669214333</c:v>
                </c:pt>
                <c:pt idx="2820">
                  <c:v>-0.26081347673076349</c:v>
                </c:pt>
                <c:pt idx="2821">
                  <c:v>-0.26992049592528589</c:v>
                </c:pt>
                <c:pt idx="2822">
                  <c:v>-0.27995469628158531</c:v>
                </c:pt>
                <c:pt idx="2823">
                  <c:v>-0.29631321660541188</c:v>
                </c:pt>
                <c:pt idx="2824">
                  <c:v>-0.31349781705492774</c:v>
                </c:pt>
                <c:pt idx="2825">
                  <c:v>-0.33258403038834217</c:v>
                </c:pt>
                <c:pt idx="2826">
                  <c:v>-0.34634336637792862</c:v>
                </c:pt>
                <c:pt idx="2827">
                  <c:v>-0.35686125568937443</c:v>
                </c:pt>
                <c:pt idx="2828">
                  <c:v>-0.36619043029211262</c:v>
                </c:pt>
                <c:pt idx="2829">
                  <c:v>-0.38043802458508125</c:v>
                </c:pt>
                <c:pt idx="2830">
                  <c:v>-0.39418329859202628</c:v>
                </c:pt>
                <c:pt idx="2831">
                  <c:v>-0.41031100710583035</c:v>
                </c:pt>
                <c:pt idx="2832">
                  <c:v>-0.41956595645813366</c:v>
                </c:pt>
                <c:pt idx="2833">
                  <c:v>-0.42422796308433386</c:v>
                </c:pt>
                <c:pt idx="2834">
                  <c:v>-0.43239710501252671</c:v>
                </c:pt>
                <c:pt idx="2835">
                  <c:v>-0.44123690046823805</c:v>
                </c:pt>
                <c:pt idx="2836">
                  <c:v>-0.44777479538124376</c:v>
                </c:pt>
                <c:pt idx="2837">
                  <c:v>-0.45701223586875905</c:v>
                </c:pt>
                <c:pt idx="2838">
                  <c:v>-0.46611246110688997</c:v>
                </c:pt>
                <c:pt idx="2839">
                  <c:v>-0.47925369626561987</c:v>
                </c:pt>
                <c:pt idx="2840">
                  <c:v>-0.48713866863249422</c:v>
                </c:pt>
                <c:pt idx="2841">
                  <c:v>-0.49646113508395728</c:v>
                </c:pt>
                <c:pt idx="2842">
                  <c:v>-0.50544701195650543</c:v>
                </c:pt>
                <c:pt idx="2843">
                  <c:v>-0.51551503899358198</c:v>
                </c:pt>
                <c:pt idx="2844">
                  <c:v>-0.52498609902217275</c:v>
                </c:pt>
                <c:pt idx="2845">
                  <c:v>-0.53701245029326883</c:v>
                </c:pt>
                <c:pt idx="2846">
                  <c:v>-0.54954965169310832</c:v>
                </c:pt>
                <c:pt idx="2847">
                  <c:v>-0.56080785698621594</c:v>
                </c:pt>
                <c:pt idx="2848">
                  <c:v>-0.57321508977360758</c:v>
                </c:pt>
                <c:pt idx="2849">
                  <c:v>-0.57922758188419954</c:v>
                </c:pt>
                <c:pt idx="2850">
                  <c:v>-0.5879634479231225</c:v>
                </c:pt>
                <c:pt idx="2851">
                  <c:v>-0.59430101337443808</c:v>
                </c:pt>
                <c:pt idx="2852">
                  <c:v>-0.60299312911478264</c:v>
                </c:pt>
                <c:pt idx="2853">
                  <c:v>-0.61088833332305048</c:v>
                </c:pt>
                <c:pt idx="2854">
                  <c:v>-0.61396013487073053</c:v>
                </c:pt>
                <c:pt idx="2855">
                  <c:v>-0.61730065602751194</c:v>
                </c:pt>
                <c:pt idx="2856">
                  <c:v>-0.62114091994481557</c:v>
                </c:pt>
                <c:pt idx="2857">
                  <c:v>-0.62025855187319168</c:v>
                </c:pt>
                <c:pt idx="2858">
                  <c:v>-0.62144766386228023</c:v>
                </c:pt>
                <c:pt idx="2859">
                  <c:v>-0.62241137338304153</c:v>
                </c:pt>
                <c:pt idx="2860">
                  <c:v>-0.62294763129391739</c:v>
                </c:pt>
                <c:pt idx="2861">
                  <c:v>-0.62124433997367923</c:v>
                </c:pt>
                <c:pt idx="2862">
                  <c:v>-0.6242291703559314</c:v>
                </c:pt>
                <c:pt idx="2863">
                  <c:v>-0.62662304890095422</c:v>
                </c:pt>
                <c:pt idx="2864">
                  <c:v>-0.62671234593212322</c:v>
                </c:pt>
                <c:pt idx="2865">
                  <c:v>-0.62594558040337633</c:v>
                </c:pt>
                <c:pt idx="2866">
                  <c:v>-0.62581306973205952</c:v>
                </c:pt>
                <c:pt idx="2867">
                  <c:v>-0.62345530422322104</c:v>
                </c:pt>
                <c:pt idx="2868">
                  <c:v>-0.62225530051281297</c:v>
                </c:pt>
                <c:pt idx="2869">
                  <c:v>-0.617901312179158</c:v>
                </c:pt>
                <c:pt idx="2870">
                  <c:v>-0.61812105061942002</c:v>
                </c:pt>
                <c:pt idx="2871">
                  <c:v>-0.61743547598465687</c:v>
                </c:pt>
                <c:pt idx="2872">
                  <c:v>-0.62087868287048031</c:v>
                </c:pt>
                <c:pt idx="2873">
                  <c:v>-0.62031106852680795</c:v>
                </c:pt>
                <c:pt idx="2874">
                  <c:v>-0.61722942459218644</c:v>
                </c:pt>
                <c:pt idx="2875">
                  <c:v>-0.61183687268380582</c:v>
                </c:pt>
                <c:pt idx="2876">
                  <c:v>-0.60635708794930954</c:v>
                </c:pt>
                <c:pt idx="2877">
                  <c:v>-0.60000704524352144</c:v>
                </c:pt>
                <c:pt idx="2878">
                  <c:v>-0.59010297394773381</c:v>
                </c:pt>
                <c:pt idx="2879">
                  <c:v>-0.58741307057717929</c:v>
                </c:pt>
                <c:pt idx="2880">
                  <c:v>-0.58015008170609927</c:v>
                </c:pt>
                <c:pt idx="2881">
                  <c:v>-0.5770922361086962</c:v>
                </c:pt>
                <c:pt idx="2882">
                  <c:v>-0.56516382926748998</c:v>
                </c:pt>
                <c:pt idx="2883">
                  <c:v>-0.55230986763507806</c:v>
                </c:pt>
                <c:pt idx="2884">
                  <c:v>-0.54282958876070941</c:v>
                </c:pt>
                <c:pt idx="2885">
                  <c:v>-0.53180240148599267</c:v>
                </c:pt>
                <c:pt idx="2886">
                  <c:v>-0.52203827891387655</c:v>
                </c:pt>
                <c:pt idx="2887">
                  <c:v>-0.52101722567937936</c:v>
                </c:pt>
                <c:pt idx="2888">
                  <c:v>-0.51128104567793098</c:v>
                </c:pt>
                <c:pt idx="2889">
                  <c:v>-0.50960057211907983</c:v>
                </c:pt>
                <c:pt idx="2890">
                  <c:v>-0.50302420381414847</c:v>
                </c:pt>
                <c:pt idx="2891">
                  <c:v>-0.50065282174363757</c:v>
                </c:pt>
                <c:pt idx="2892">
                  <c:v>-0.49963760182199068</c:v>
                </c:pt>
                <c:pt idx="2893">
                  <c:v>-0.50006466000625804</c:v>
                </c:pt>
                <c:pt idx="2894">
                  <c:v>-0.49861339769276902</c:v>
                </c:pt>
                <c:pt idx="2895">
                  <c:v>-0.49944498814250482</c:v>
                </c:pt>
                <c:pt idx="2896">
                  <c:v>-0.50202208017333161</c:v>
                </c:pt>
                <c:pt idx="2897">
                  <c:v>-0.50369257857998229</c:v>
                </c:pt>
                <c:pt idx="2898">
                  <c:v>-0.5065053789854691</c:v>
                </c:pt>
                <c:pt idx="2899">
                  <c:v>-0.50747004581355715</c:v>
                </c:pt>
                <c:pt idx="2900">
                  <c:v>-0.50685621097393929</c:v>
                </c:pt>
                <c:pt idx="2901">
                  <c:v>-0.50529986748709421</c:v>
                </c:pt>
                <c:pt idx="2902">
                  <c:v>-0.49702591255852846</c:v>
                </c:pt>
                <c:pt idx="2903">
                  <c:v>-0.4976466575612063</c:v>
                </c:pt>
                <c:pt idx="2904">
                  <c:v>-0.50300691252359375</c:v>
                </c:pt>
                <c:pt idx="2905">
                  <c:v>-0.5022978071015608</c:v>
                </c:pt>
                <c:pt idx="2906">
                  <c:v>-0.50163085769111204</c:v>
                </c:pt>
                <c:pt idx="2907">
                  <c:v>-0.51113103704435459</c:v>
                </c:pt>
                <c:pt idx="2908">
                  <c:v>-0.51968548922533764</c:v>
                </c:pt>
                <c:pt idx="2909">
                  <c:v>-0.52660551714109471</c:v>
                </c:pt>
                <c:pt idx="2910">
                  <c:v>-0.52849631900265515</c:v>
                </c:pt>
                <c:pt idx="2911">
                  <c:v>-0.52679953174613103</c:v>
                </c:pt>
                <c:pt idx="2912">
                  <c:v>-0.526455629643099</c:v>
                </c:pt>
                <c:pt idx="2913">
                  <c:v>-0.52911111837999802</c:v>
                </c:pt>
                <c:pt idx="2914">
                  <c:v>-0.53277455819879049</c:v>
                </c:pt>
                <c:pt idx="2915">
                  <c:v>-0.53673329220340904</c:v>
                </c:pt>
                <c:pt idx="2916">
                  <c:v>-0.54127243209343934</c:v>
                </c:pt>
                <c:pt idx="2917">
                  <c:v>-0.54582761023747473</c:v>
                </c:pt>
                <c:pt idx="2918">
                  <c:v>-0.55278798207745516</c:v>
                </c:pt>
                <c:pt idx="2919">
                  <c:v>-0.55426660596349231</c:v>
                </c:pt>
                <c:pt idx="2920">
                  <c:v>-0.55493226950264851</c:v>
                </c:pt>
                <c:pt idx="2921">
                  <c:v>-0.55983425506202933</c:v>
                </c:pt>
                <c:pt idx="2922">
                  <c:v>-0.56503290837365572</c:v>
                </c:pt>
                <c:pt idx="2923">
                  <c:v>-0.56999574164806999</c:v>
                </c:pt>
                <c:pt idx="2924">
                  <c:v>-0.57320516693083812</c:v>
                </c:pt>
                <c:pt idx="2925">
                  <c:v>-0.57608831052721376</c:v>
                </c:pt>
                <c:pt idx="2926">
                  <c:v>-0.57739749949284602</c:v>
                </c:pt>
                <c:pt idx="2927">
                  <c:v>-0.58120402288148509</c:v>
                </c:pt>
                <c:pt idx="2928">
                  <c:v>-0.58323780461670738</c:v>
                </c:pt>
                <c:pt idx="2929">
                  <c:v>-0.59222226233519326</c:v>
                </c:pt>
                <c:pt idx="2930">
                  <c:v>-0.60047645643005232</c:v>
                </c:pt>
                <c:pt idx="2931">
                  <c:v>-0.60871289573599097</c:v>
                </c:pt>
                <c:pt idx="2932">
                  <c:v>-0.61362548168084319</c:v>
                </c:pt>
                <c:pt idx="2933">
                  <c:v>-0.61616614989576524</c:v>
                </c:pt>
                <c:pt idx="2934">
                  <c:v>-0.61639259505595001</c:v>
                </c:pt>
                <c:pt idx="2935">
                  <c:v>-0.62121068213450814</c:v>
                </c:pt>
                <c:pt idx="2936">
                  <c:v>-0.62477239019377617</c:v>
                </c:pt>
                <c:pt idx="2937">
                  <c:v>-0.62701204578285374</c:v>
                </c:pt>
                <c:pt idx="2938">
                  <c:v>-0.62771339071889132</c:v>
                </c:pt>
                <c:pt idx="2939">
                  <c:v>-0.62682758971774877</c:v>
                </c:pt>
                <c:pt idx="2940">
                  <c:v>-0.63340040611036874</c:v>
                </c:pt>
                <c:pt idx="2941">
                  <c:v>-0.63701936367550915</c:v>
                </c:pt>
                <c:pt idx="2942">
                  <c:v>-0.64004651770095833</c:v>
                </c:pt>
                <c:pt idx="2943">
                  <c:v>-0.64531158434297653</c:v>
                </c:pt>
                <c:pt idx="2944">
                  <c:v>-0.64715541443372715</c:v>
                </c:pt>
                <c:pt idx="2945">
                  <c:v>-0.65194682902538259</c:v>
                </c:pt>
                <c:pt idx="2946">
                  <c:v>-0.66083019726817838</c:v>
                </c:pt>
                <c:pt idx="2947">
                  <c:v>-0.66372227375983506</c:v>
                </c:pt>
                <c:pt idx="2948">
                  <c:v>-0.66238184579172776</c:v>
                </c:pt>
                <c:pt idx="2949">
                  <c:v>-0.66027559989605222</c:v>
                </c:pt>
                <c:pt idx="2950">
                  <c:v>-0.66034896508331087</c:v>
                </c:pt>
                <c:pt idx="2951">
                  <c:v>-0.66371969322911928</c:v>
                </c:pt>
                <c:pt idx="2952">
                  <c:v>-0.66614431234381344</c:v>
                </c:pt>
                <c:pt idx="2953">
                  <c:v>-0.66932319356845127</c:v>
                </c:pt>
                <c:pt idx="2954">
                  <c:v>-0.66577441876807908</c:v>
                </c:pt>
                <c:pt idx="2955">
                  <c:v>-0.66153506454389943</c:v>
                </c:pt>
                <c:pt idx="2956">
                  <c:v>-0.65729290053855782</c:v>
                </c:pt>
                <c:pt idx="2957">
                  <c:v>-0.65785347147176376</c:v>
                </c:pt>
                <c:pt idx="2958">
                  <c:v>-0.65314354857673085</c:v>
                </c:pt>
                <c:pt idx="2959">
                  <c:v>-0.64977723044070845</c:v>
                </c:pt>
                <c:pt idx="2960">
                  <c:v>-0.64681090538757291</c:v>
                </c:pt>
                <c:pt idx="2961">
                  <c:v>-0.64228519919752236</c:v>
                </c:pt>
                <c:pt idx="2962">
                  <c:v>-0.63883010317682454</c:v>
                </c:pt>
                <c:pt idx="2963">
                  <c:v>-0.63588645095168184</c:v>
                </c:pt>
                <c:pt idx="2964">
                  <c:v>-0.63311300768694767</c:v>
                </c:pt>
                <c:pt idx="2965">
                  <c:v>-0.63272201322503407</c:v>
                </c:pt>
                <c:pt idx="2966">
                  <c:v>-0.62982224011553212</c:v>
                </c:pt>
                <c:pt idx="2967">
                  <c:v>-0.62296058267664522</c:v>
                </c:pt>
                <c:pt idx="2968">
                  <c:v>-0.61934752842531637</c:v>
                </c:pt>
                <c:pt idx="2969">
                  <c:v>-0.61776561627719084</c:v>
                </c:pt>
                <c:pt idx="2970">
                  <c:v>-0.61477662630775198</c:v>
                </c:pt>
                <c:pt idx="2971">
                  <c:v>-0.61587664995510749</c:v>
                </c:pt>
                <c:pt idx="2972">
                  <c:v>-0.61756598393748086</c:v>
                </c:pt>
                <c:pt idx="2973">
                  <c:v>-0.61741763770282343</c:v>
                </c:pt>
                <c:pt idx="2974">
                  <c:v>-0.62295115586951122</c:v>
                </c:pt>
                <c:pt idx="2975">
                  <c:v>-0.6227192626591006</c:v>
                </c:pt>
                <c:pt idx="2976">
                  <c:v>-0.61884764162317085</c:v>
                </c:pt>
                <c:pt idx="2977">
                  <c:v>-0.61696624477156459</c:v>
                </c:pt>
                <c:pt idx="2978">
                  <c:v>-0.62156921706348711</c:v>
                </c:pt>
                <c:pt idx="2979">
                  <c:v>-0.63102144388504045</c:v>
                </c:pt>
                <c:pt idx="2980">
                  <c:v>-0.63574630142124799</c:v>
                </c:pt>
                <c:pt idx="2981">
                  <c:v>-0.6393928266574761</c:v>
                </c:pt>
                <c:pt idx="2982">
                  <c:v>-0.63789535896680782</c:v>
                </c:pt>
                <c:pt idx="2983">
                  <c:v>-0.63424391435169347</c:v>
                </c:pt>
                <c:pt idx="2984">
                  <c:v>-0.64499901365136536</c:v>
                </c:pt>
                <c:pt idx="2985">
                  <c:v>-0.66041732735959269</c:v>
                </c:pt>
                <c:pt idx="2986">
                  <c:v>-0.66619267228447876</c:v>
                </c:pt>
                <c:pt idx="2987">
                  <c:v>-0.66414346129543678</c:v>
                </c:pt>
                <c:pt idx="2988">
                  <c:v>-0.67060703224686191</c:v>
                </c:pt>
                <c:pt idx="2989">
                  <c:v>-0.67273458982338574</c:v>
                </c:pt>
                <c:pt idx="2990">
                  <c:v>-0.674857133681244</c:v>
                </c:pt>
                <c:pt idx="2991">
                  <c:v>-0.68285675480654795</c:v>
                </c:pt>
                <c:pt idx="2992">
                  <c:v>-0.69461473434218701</c:v>
                </c:pt>
                <c:pt idx="2993">
                  <c:v>-0.70535113913251746</c:v>
                </c:pt>
                <c:pt idx="2994">
                  <c:v>-0.71796410048417758</c:v>
                </c:pt>
                <c:pt idx="2995">
                  <c:v>-0.73202178992360156</c:v>
                </c:pt>
                <c:pt idx="2996">
                  <c:v>-0.74299773183687623</c:v>
                </c:pt>
                <c:pt idx="2997">
                  <c:v>-0.76610947891774861</c:v>
                </c:pt>
                <c:pt idx="2998">
                  <c:v>-0.77415743251733715</c:v>
                </c:pt>
                <c:pt idx="2999">
                  <c:v>-0.78390605557552206</c:v>
                </c:pt>
                <c:pt idx="3000">
                  <c:v>-0.790704902247089</c:v>
                </c:pt>
                <c:pt idx="3001">
                  <c:v>-0.79081094726693324</c:v>
                </c:pt>
                <c:pt idx="3002">
                  <c:v>-0.78799621549907573</c:v>
                </c:pt>
                <c:pt idx="3003">
                  <c:v>-0.78636917334444856</c:v>
                </c:pt>
                <c:pt idx="3004">
                  <c:v>-0.78138770714110162</c:v>
                </c:pt>
                <c:pt idx="3005">
                  <c:v>-0.77740879713661915</c:v>
                </c:pt>
                <c:pt idx="3006">
                  <c:v>-0.77326856674917288</c:v>
                </c:pt>
                <c:pt idx="3007">
                  <c:v>-0.76994423707301574</c:v>
                </c:pt>
                <c:pt idx="3008">
                  <c:v>-0.76917857217742214</c:v>
                </c:pt>
                <c:pt idx="3009">
                  <c:v>-0.76365546887101166</c:v>
                </c:pt>
                <c:pt idx="3010">
                  <c:v>-0.76003141929569662</c:v>
                </c:pt>
                <c:pt idx="3011">
                  <c:v>-0.75348394208962033</c:v>
                </c:pt>
                <c:pt idx="3012">
                  <c:v>-0.74811982379762709</c:v>
                </c:pt>
                <c:pt idx="3013">
                  <c:v>-0.74220293075066512</c:v>
                </c:pt>
                <c:pt idx="3014">
                  <c:v>-0.73619911084852696</c:v>
                </c:pt>
                <c:pt idx="3015">
                  <c:v>-0.72952104699838072</c:v>
                </c:pt>
                <c:pt idx="3016">
                  <c:v>-0.73581550256027162</c:v>
                </c:pt>
                <c:pt idx="3017">
                  <c:v>-0.73318940757573514</c:v>
                </c:pt>
                <c:pt idx="3018">
                  <c:v>-0.73094721253187489</c:v>
                </c:pt>
                <c:pt idx="3019">
                  <c:v>-0.72886855586406141</c:v>
                </c:pt>
                <c:pt idx="3020">
                  <c:v>-0.72630359404887723</c:v>
                </c:pt>
                <c:pt idx="3021">
                  <c:v>-0.72444515546563715</c:v>
                </c:pt>
                <c:pt idx="3022">
                  <c:v>-0.72169514336417351</c:v>
                </c:pt>
                <c:pt idx="3023">
                  <c:v>-0.71848324413111742</c:v>
                </c:pt>
                <c:pt idx="3024">
                  <c:v>-0.71361607577493691</c:v>
                </c:pt>
                <c:pt idx="3025">
                  <c:v>-0.70460582750687462</c:v>
                </c:pt>
                <c:pt idx="3026">
                  <c:v>-0.69788404167398588</c:v>
                </c:pt>
                <c:pt idx="3027">
                  <c:v>-0.68174031682344383</c:v>
                </c:pt>
                <c:pt idx="3028">
                  <c:v>-0.67637685356896304</c:v>
                </c:pt>
                <c:pt idx="3029">
                  <c:v>-0.66653350599892514</c:v>
                </c:pt>
                <c:pt idx="3030">
                  <c:v>-0.65763835397965098</c:v>
                </c:pt>
                <c:pt idx="3031">
                  <c:v>-0.6551861919714147</c:v>
                </c:pt>
                <c:pt idx="3032">
                  <c:v>-0.65742442990653094</c:v>
                </c:pt>
                <c:pt idx="3033">
                  <c:v>-0.65665599346467196</c:v>
                </c:pt>
                <c:pt idx="3034">
                  <c:v>-0.66110616289098834</c:v>
                </c:pt>
                <c:pt idx="3035">
                  <c:v>-0.66679729219513029</c:v>
                </c:pt>
                <c:pt idx="3036">
                  <c:v>-0.67321915747076211</c:v>
                </c:pt>
                <c:pt idx="3037">
                  <c:v>-0.6785026899089811</c:v>
                </c:pt>
                <c:pt idx="3038">
                  <c:v>-0.67529943895227318</c:v>
                </c:pt>
                <c:pt idx="3039">
                  <c:v>-0.6812634656909472</c:v>
                </c:pt>
                <c:pt idx="3040">
                  <c:v>-0.68506909282021422</c:v>
                </c:pt>
                <c:pt idx="3041">
                  <c:v>-0.6919243464436432</c:v>
                </c:pt>
                <c:pt idx="3042">
                  <c:v>-0.70004969215753865</c:v>
                </c:pt>
                <c:pt idx="3043">
                  <c:v>-0.70937260305364769</c:v>
                </c:pt>
                <c:pt idx="3044">
                  <c:v>-0.71560046754944684</c:v>
                </c:pt>
                <c:pt idx="3045">
                  <c:v>-0.72085623560517786</c:v>
                </c:pt>
                <c:pt idx="3046">
                  <c:v>-0.70231981620207928</c:v>
                </c:pt>
                <c:pt idx="3047">
                  <c:v>-0.70742510611465137</c:v>
                </c:pt>
                <c:pt idx="3048">
                  <c:v>-0.71246869991379358</c:v>
                </c:pt>
                <c:pt idx="3049">
                  <c:v>-0.71621587966721567</c:v>
                </c:pt>
                <c:pt idx="3050">
                  <c:v>-0.72628482962062935</c:v>
                </c:pt>
                <c:pt idx="3051">
                  <c:v>-0.73519243670153112</c:v>
                </c:pt>
                <c:pt idx="3052">
                  <c:v>-0.74297221808015623</c:v>
                </c:pt>
                <c:pt idx="3053">
                  <c:v>-0.74521974483951958</c:v>
                </c:pt>
                <c:pt idx="3054">
                  <c:v>-0.74627589709812858</c:v>
                </c:pt>
                <c:pt idx="3055">
                  <c:v>-0.74628542325326752</c:v>
                </c:pt>
                <c:pt idx="3056">
                  <c:v>-0.75065766486111174</c:v>
                </c:pt>
                <c:pt idx="3057">
                  <c:v>-0.75528838727632397</c:v>
                </c:pt>
                <c:pt idx="3058">
                  <c:v>-0.76288873128773449</c:v>
                </c:pt>
                <c:pt idx="3059">
                  <c:v>-0.77326214271305294</c:v>
                </c:pt>
                <c:pt idx="3060">
                  <c:v>-0.78068578390282284</c:v>
                </c:pt>
                <c:pt idx="3061">
                  <c:v>-0.78849993461046275</c:v>
                </c:pt>
                <c:pt idx="3062">
                  <c:v>-0.80556166717483968</c:v>
                </c:pt>
                <c:pt idx="3063">
                  <c:v>-0.82175825533707292</c:v>
                </c:pt>
                <c:pt idx="3064">
                  <c:v>-0.83223356926203296</c:v>
                </c:pt>
                <c:pt idx="3065">
                  <c:v>-0.83411294938319858</c:v>
                </c:pt>
                <c:pt idx="3066">
                  <c:v>-0.83475035764577543</c:v>
                </c:pt>
                <c:pt idx="3067">
                  <c:v>-0.83487196916750761</c:v>
                </c:pt>
                <c:pt idx="3068">
                  <c:v>-0.83521653651630345</c:v>
                </c:pt>
                <c:pt idx="3069">
                  <c:v>-0.83441166973737257</c:v>
                </c:pt>
                <c:pt idx="3070">
                  <c:v>-0.83459682268998792</c:v>
                </c:pt>
                <c:pt idx="3071">
                  <c:v>-0.83431268971325256</c:v>
                </c:pt>
                <c:pt idx="3072">
                  <c:v>-0.83655320746676953</c:v>
                </c:pt>
                <c:pt idx="3073">
                  <c:v>-0.83925752465781811</c:v>
                </c:pt>
                <c:pt idx="3074">
                  <c:v>-0.83642703189689349</c:v>
                </c:pt>
                <c:pt idx="3075">
                  <c:v>-0.83602469150999104</c:v>
                </c:pt>
                <c:pt idx="3076">
                  <c:v>-0.83410385071994397</c:v>
                </c:pt>
                <c:pt idx="3077">
                  <c:v>-0.83258066530566543</c:v>
                </c:pt>
                <c:pt idx="3078">
                  <c:v>-0.83060584208431798</c:v>
                </c:pt>
                <c:pt idx="3079">
                  <c:v>-0.82902447248574862</c:v>
                </c:pt>
                <c:pt idx="3080">
                  <c:v>-0.82399072654989458</c:v>
                </c:pt>
                <c:pt idx="3081">
                  <c:v>-0.81948018621893193</c:v>
                </c:pt>
                <c:pt idx="3082">
                  <c:v>-0.81534934142714188</c:v>
                </c:pt>
                <c:pt idx="3083">
                  <c:v>-0.81215893479561874</c:v>
                </c:pt>
                <c:pt idx="3084">
                  <c:v>-0.80866632062953403</c:v>
                </c:pt>
                <c:pt idx="3085">
                  <c:v>-0.80542656631143339</c:v>
                </c:pt>
                <c:pt idx="3086">
                  <c:v>-0.80231073454369073</c:v>
                </c:pt>
                <c:pt idx="3087">
                  <c:v>-0.79848100351101625</c:v>
                </c:pt>
                <c:pt idx="3088">
                  <c:v>-0.79195409653800641</c:v>
                </c:pt>
                <c:pt idx="3089">
                  <c:v>-0.78519468083876165</c:v>
                </c:pt>
                <c:pt idx="3090">
                  <c:v>-0.77480674001096961</c:v>
                </c:pt>
                <c:pt idx="3091">
                  <c:v>-0.7660820166796708</c:v>
                </c:pt>
                <c:pt idx="3092">
                  <c:v>-0.74535490260514592</c:v>
                </c:pt>
                <c:pt idx="3093">
                  <c:v>-0.72081220209452412</c:v>
                </c:pt>
                <c:pt idx="3094">
                  <c:v>-0.7015335838500415</c:v>
                </c:pt>
                <c:pt idx="3095">
                  <c:v>-0.69620593175191614</c:v>
                </c:pt>
                <c:pt idx="3096">
                  <c:v>-0.6870108728025951</c:v>
                </c:pt>
                <c:pt idx="3097">
                  <c:v>-0.6766390686036069</c:v>
                </c:pt>
                <c:pt idx="3098">
                  <c:v>-0.66801352019542481</c:v>
                </c:pt>
                <c:pt idx="3099">
                  <c:v>-0.66072975084198726</c:v>
                </c:pt>
                <c:pt idx="3100">
                  <c:v>-0.64842687896792206</c:v>
                </c:pt>
                <c:pt idx="3101">
                  <c:v>-0.64153137698658813</c:v>
                </c:pt>
                <c:pt idx="3102">
                  <c:v>-0.62182517024956596</c:v>
                </c:pt>
                <c:pt idx="3103">
                  <c:v>-0.59657619715817745</c:v>
                </c:pt>
                <c:pt idx="3104">
                  <c:v>-0.58445292100921675</c:v>
                </c:pt>
                <c:pt idx="3105">
                  <c:v>-0.57716463014981356</c:v>
                </c:pt>
                <c:pt idx="3106">
                  <c:v>-0.56683468713564877</c:v>
                </c:pt>
                <c:pt idx="3107">
                  <c:v>-0.55664967815697086</c:v>
                </c:pt>
                <c:pt idx="3108">
                  <c:v>-0.54562911028875283</c:v>
                </c:pt>
                <c:pt idx="3109">
                  <c:v>-0.52845817791164207</c:v>
                </c:pt>
                <c:pt idx="3110">
                  <c:v>-0.51617073999879104</c:v>
                </c:pt>
                <c:pt idx="3111">
                  <c:v>-0.50629273071651493</c:v>
                </c:pt>
                <c:pt idx="3112">
                  <c:v>-0.49741800884612275</c:v>
                </c:pt>
                <c:pt idx="3113">
                  <c:v>-0.4826074838337383</c:v>
                </c:pt>
                <c:pt idx="3114">
                  <c:v>-0.46934202040863238</c:v>
                </c:pt>
                <c:pt idx="3115">
                  <c:v>-0.45550879672420364</c:v>
                </c:pt>
                <c:pt idx="3116">
                  <c:v>-0.44218324430882705</c:v>
                </c:pt>
                <c:pt idx="3117">
                  <c:v>-0.42376526090737487</c:v>
                </c:pt>
                <c:pt idx="3118">
                  <c:v>-0.40881849383881086</c:v>
                </c:pt>
                <c:pt idx="3119">
                  <c:v>-0.38460202039280589</c:v>
                </c:pt>
                <c:pt idx="3120">
                  <c:v>-0.37287457340517449</c:v>
                </c:pt>
                <c:pt idx="3121">
                  <c:v>-0.3656014278612294</c:v>
                </c:pt>
                <c:pt idx="3122">
                  <c:v>-0.35521672532072868</c:v>
                </c:pt>
                <c:pt idx="3123">
                  <c:v>-0.33831338704750002</c:v>
                </c:pt>
                <c:pt idx="3124">
                  <c:v>-0.30930939474821206</c:v>
                </c:pt>
                <c:pt idx="3125">
                  <c:v>-0.30230475577669458</c:v>
                </c:pt>
                <c:pt idx="3126">
                  <c:v>-0.29380155598540014</c:v>
                </c:pt>
                <c:pt idx="3127">
                  <c:v>-0.28249681013280137</c:v>
                </c:pt>
                <c:pt idx="3128">
                  <c:v>-0.27431806477327425</c:v>
                </c:pt>
                <c:pt idx="3129">
                  <c:v>-0.25859173793603507</c:v>
                </c:pt>
                <c:pt idx="3130">
                  <c:v>-0.24528805833173362</c:v>
                </c:pt>
                <c:pt idx="3131">
                  <c:v>-0.22655832146551624</c:v>
                </c:pt>
                <c:pt idx="3132">
                  <c:v>-0.21470808810746234</c:v>
                </c:pt>
                <c:pt idx="3133">
                  <c:v>-0.2096395321117982</c:v>
                </c:pt>
                <c:pt idx="3134">
                  <c:v>-0.19755821865486356</c:v>
                </c:pt>
                <c:pt idx="3135">
                  <c:v>-0.19023012108324788</c:v>
                </c:pt>
                <c:pt idx="3136">
                  <c:v>-0.18180996285556006</c:v>
                </c:pt>
                <c:pt idx="3137">
                  <c:v>-0.17080499212686762</c:v>
                </c:pt>
                <c:pt idx="3138">
                  <c:v>-0.16321908994288992</c:v>
                </c:pt>
                <c:pt idx="3139">
                  <c:v>-0.16107893622649105</c:v>
                </c:pt>
                <c:pt idx="3140">
                  <c:v>-0.16334661289228825</c:v>
                </c:pt>
                <c:pt idx="3141">
                  <c:v>-0.16333199099108042</c:v>
                </c:pt>
                <c:pt idx="3142">
                  <c:v>-0.15563388927830113</c:v>
                </c:pt>
                <c:pt idx="3143">
                  <c:v>-0.1556179602390767</c:v>
                </c:pt>
                <c:pt idx="3144">
                  <c:v>-0.15332027259038894</c:v>
                </c:pt>
                <c:pt idx="3145">
                  <c:v>-0.14986477364797435</c:v>
                </c:pt>
                <c:pt idx="3146">
                  <c:v>-0.15134010267702758</c:v>
                </c:pt>
                <c:pt idx="3147">
                  <c:v>-0.15230536417912144</c:v>
                </c:pt>
                <c:pt idx="3148">
                  <c:v>-0.14836495956309481</c:v>
                </c:pt>
                <c:pt idx="3149">
                  <c:v>-0.14599855298735398</c:v>
                </c:pt>
                <c:pt idx="3150">
                  <c:v>-0.14044054804412132</c:v>
                </c:pt>
                <c:pt idx="3151">
                  <c:v>-0.13043729679441807</c:v>
                </c:pt>
                <c:pt idx="3152">
                  <c:v>-0.12420716696397849</c:v>
                </c:pt>
                <c:pt idx="3153">
                  <c:v>-0.12255850971318694</c:v>
                </c:pt>
                <c:pt idx="3154">
                  <c:v>-0.11730989082679999</c:v>
                </c:pt>
                <c:pt idx="3155">
                  <c:v>-0.11580782882814833</c:v>
                </c:pt>
                <c:pt idx="3156">
                  <c:v>-0.10989762613991361</c:v>
                </c:pt>
                <c:pt idx="3157">
                  <c:v>-0.10287914764587036</c:v>
                </c:pt>
                <c:pt idx="3158">
                  <c:v>-9.4416632171329451E-2</c:v>
                </c:pt>
                <c:pt idx="3159">
                  <c:v>-9.1519845258695498E-2</c:v>
                </c:pt>
                <c:pt idx="3160">
                  <c:v>-9.5902749856961456E-2</c:v>
                </c:pt>
                <c:pt idx="3161">
                  <c:v>-9.7860324544773336E-2</c:v>
                </c:pt>
                <c:pt idx="3162">
                  <c:v>-9.7923033360664657E-2</c:v>
                </c:pt>
                <c:pt idx="3163">
                  <c:v>-9.5281769587114984E-2</c:v>
                </c:pt>
                <c:pt idx="3164">
                  <c:v>-9.4892998545666352E-2</c:v>
                </c:pt>
                <c:pt idx="3165">
                  <c:v>-8.7426327293218864E-2</c:v>
                </c:pt>
                <c:pt idx="3166">
                  <c:v>-8.6117029750646945E-2</c:v>
                </c:pt>
                <c:pt idx="3167">
                  <c:v>-9.7233729071546038E-2</c:v>
                </c:pt>
                <c:pt idx="3168">
                  <c:v>-0.10146962591585318</c:v>
                </c:pt>
                <c:pt idx="3169">
                  <c:v>-0.10311769804702486</c:v>
                </c:pt>
                <c:pt idx="3170">
                  <c:v>-0.10052453426686148</c:v>
                </c:pt>
                <c:pt idx="3171">
                  <c:v>-9.9530524978203916E-2</c:v>
                </c:pt>
                <c:pt idx="3172">
                  <c:v>-9.654139790321592E-2</c:v>
                </c:pt>
                <c:pt idx="3173">
                  <c:v>-9.366493177956281E-2</c:v>
                </c:pt>
                <c:pt idx="3174">
                  <c:v>-9.5682880075100396E-2</c:v>
                </c:pt>
                <c:pt idx="3175">
                  <c:v>-0.10334772427444128</c:v>
                </c:pt>
                <c:pt idx="3176">
                  <c:v>-0.10836668417659967</c:v>
                </c:pt>
                <c:pt idx="3177">
                  <c:v>-0.10805546114047937</c:v>
                </c:pt>
                <c:pt idx="3178">
                  <c:v>-0.10803038569010182</c:v>
                </c:pt>
                <c:pt idx="3179">
                  <c:v>-0.10655515630418089</c:v>
                </c:pt>
                <c:pt idx="3180">
                  <c:v>-0.10654692760586104</c:v>
                </c:pt>
                <c:pt idx="3181">
                  <c:v>-0.1113192409253192</c:v>
                </c:pt>
                <c:pt idx="3182">
                  <c:v>-0.11895353463520364</c:v>
                </c:pt>
                <c:pt idx="3183">
                  <c:v>-0.12866507105719305</c:v>
                </c:pt>
                <c:pt idx="3184">
                  <c:v>-0.14072236952765749</c:v>
                </c:pt>
                <c:pt idx="3185">
                  <c:v>-0.14118319019674619</c:v>
                </c:pt>
                <c:pt idx="3186">
                  <c:v>-0.13645937796531082</c:v>
                </c:pt>
                <c:pt idx="3187">
                  <c:v>-0.13268248634020408</c:v>
                </c:pt>
                <c:pt idx="3188">
                  <c:v>-0.13499650639934768</c:v>
                </c:pt>
                <c:pt idx="3189">
                  <c:v>-0.13284633972718463</c:v>
                </c:pt>
                <c:pt idx="3190">
                  <c:v>-0.12743036827010257</c:v>
                </c:pt>
                <c:pt idx="3191">
                  <c:v>-0.12236072633451478</c:v>
                </c:pt>
                <c:pt idx="3192">
                  <c:v>-0.11832432459123887</c:v>
                </c:pt>
                <c:pt idx="3193">
                  <c:v>-0.11417573519023494</c:v>
                </c:pt>
                <c:pt idx="3194">
                  <c:v>-0.10973736831586356</c:v>
                </c:pt>
                <c:pt idx="3195">
                  <c:v>-0.10942162187276094</c:v>
                </c:pt>
                <c:pt idx="3196">
                  <c:v>-0.10740106604840371</c:v>
                </c:pt>
                <c:pt idx="3197">
                  <c:v>-9.5916118499233205E-2</c:v>
                </c:pt>
                <c:pt idx="3198">
                  <c:v>-9.242869786562713E-2</c:v>
                </c:pt>
                <c:pt idx="3199">
                  <c:v>-8.5891549024612823E-2</c:v>
                </c:pt>
                <c:pt idx="3200">
                  <c:v>-8.010015753823474E-2</c:v>
                </c:pt>
                <c:pt idx="3201">
                  <c:v>-7.3556379856583587E-2</c:v>
                </c:pt>
                <c:pt idx="3202">
                  <c:v>-7.3301258650583678E-2</c:v>
                </c:pt>
                <c:pt idx="3203">
                  <c:v>-6.8869318995735229E-2</c:v>
                </c:pt>
                <c:pt idx="3204">
                  <c:v>-6.6284752507393851E-2</c:v>
                </c:pt>
                <c:pt idx="3205">
                  <c:v>-5.4725493566097017E-2</c:v>
                </c:pt>
                <c:pt idx="3206">
                  <c:v>-4.2012695454829441E-2</c:v>
                </c:pt>
                <c:pt idx="3207">
                  <c:v>-3.0105815290692894E-2</c:v>
                </c:pt>
                <c:pt idx="3208">
                  <c:v>-2.0674289711156923E-2</c:v>
                </c:pt>
                <c:pt idx="3209">
                  <c:v>-1.3972769243165373E-2</c:v>
                </c:pt>
                <c:pt idx="3210">
                  <c:v>-7.7917921009879043E-3</c:v>
                </c:pt>
                <c:pt idx="3211">
                  <c:v>-2.0874915591360121E-3</c:v>
                </c:pt>
                <c:pt idx="3212">
                  <c:v>9.3931953877618435E-3</c:v>
                </c:pt>
                <c:pt idx="3213">
                  <c:v>2.6200566617824106E-2</c:v>
                </c:pt>
                <c:pt idx="3214">
                  <c:v>4.800576146038249E-2</c:v>
                </c:pt>
                <c:pt idx="3215">
                  <c:v>5.7238910200592796E-2</c:v>
                </c:pt>
                <c:pt idx="3216">
                  <c:v>5.9847251056070139E-2</c:v>
                </c:pt>
                <c:pt idx="3217">
                  <c:v>6.554268963330967E-2</c:v>
                </c:pt>
                <c:pt idx="3218">
                  <c:v>6.8262854512340376E-2</c:v>
                </c:pt>
                <c:pt idx="3219">
                  <c:v>6.9152927635367289E-2</c:v>
                </c:pt>
                <c:pt idx="3220">
                  <c:v>7.0607123905707669E-2</c:v>
                </c:pt>
                <c:pt idx="3221">
                  <c:v>7.5683687605880845E-2</c:v>
                </c:pt>
                <c:pt idx="3222">
                  <c:v>8.1261331655262503E-2</c:v>
                </c:pt>
                <c:pt idx="3223">
                  <c:v>8.5536625603215288E-2</c:v>
                </c:pt>
                <c:pt idx="3224">
                  <c:v>9.1018023839036344E-2</c:v>
                </c:pt>
                <c:pt idx="3225">
                  <c:v>0.10055513449760822</c:v>
                </c:pt>
                <c:pt idx="3226">
                  <c:v>0.10343366917592289</c:v>
                </c:pt>
                <c:pt idx="3227">
                  <c:v>0.10797836460263693</c:v>
                </c:pt>
                <c:pt idx="3228">
                  <c:v>0.11779157638771826</c:v>
                </c:pt>
                <c:pt idx="3229">
                  <c:v>0.11815244988914664</c:v>
                </c:pt>
                <c:pt idx="3230">
                  <c:v>0.12106193912479191</c:v>
                </c:pt>
                <c:pt idx="3231">
                  <c:v>0.12076928628421524</c:v>
                </c:pt>
                <c:pt idx="3232">
                  <c:v>0.12467584203575788</c:v>
                </c:pt>
                <c:pt idx="3233">
                  <c:v>0.12714423550385506</c:v>
                </c:pt>
                <c:pt idx="3234">
                  <c:v>0.13709314691314112</c:v>
                </c:pt>
                <c:pt idx="3235">
                  <c:v>0.14058661791567173</c:v>
                </c:pt>
                <c:pt idx="3236">
                  <c:v>0.1384223103414417</c:v>
                </c:pt>
                <c:pt idx="3237">
                  <c:v>0.13122964811395021</c:v>
                </c:pt>
                <c:pt idx="3238">
                  <c:v>0.129599901879901</c:v>
                </c:pt>
                <c:pt idx="3239">
                  <c:v>0.12825660934557009</c:v>
                </c:pt>
                <c:pt idx="3240">
                  <c:v>0.13212740719283889</c:v>
                </c:pt>
                <c:pt idx="3241">
                  <c:v>0.13492821257202464</c:v>
                </c:pt>
                <c:pt idx="3242">
                  <c:v>0.14267503704772722</c:v>
                </c:pt>
                <c:pt idx="3243">
                  <c:v>0.14397499281345638</c:v>
                </c:pt>
                <c:pt idx="3244">
                  <c:v>0.13618139529918671</c:v>
                </c:pt>
                <c:pt idx="3245">
                  <c:v>0.13590459812694256</c:v>
                </c:pt>
                <c:pt idx="3246">
                  <c:v>0.13599460027055915</c:v>
                </c:pt>
                <c:pt idx="3247">
                  <c:v>0.13182808121731138</c:v>
                </c:pt>
                <c:pt idx="3248">
                  <c:v>0.14832441060955659</c:v>
                </c:pt>
                <c:pt idx="3249">
                  <c:v>0.15936238915374357</c:v>
                </c:pt>
                <c:pt idx="3250">
                  <c:v>0.1738686499226767</c:v>
                </c:pt>
                <c:pt idx="3251">
                  <c:v>0.1716595590568149</c:v>
                </c:pt>
                <c:pt idx="3252">
                  <c:v>0.16374949451331688</c:v>
                </c:pt>
                <c:pt idx="3253">
                  <c:v>0.1662950375412019</c:v>
                </c:pt>
                <c:pt idx="3254">
                  <c:v>0.1864576432025129</c:v>
                </c:pt>
                <c:pt idx="3255">
                  <c:v>0.18662686155344449</c:v>
                </c:pt>
                <c:pt idx="3256">
                  <c:v>0.24010339533559422</c:v>
                </c:pt>
                <c:pt idx="3257">
                  <c:v>0.27739877384288303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C-4C20-A038-F44D07B18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348399"/>
        <c:axId val="1118041215"/>
      </c:lineChart>
      <c:dateAx>
        <c:axId val="1357381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90943"/>
        <c:crosses val="autoZero"/>
        <c:auto val="1"/>
        <c:lblOffset val="100"/>
        <c:baseTimeUnit val="days"/>
        <c:majorUnit val="6"/>
        <c:majorTimeUnit val="months"/>
      </c:dateAx>
      <c:valAx>
        <c:axId val="1365290943"/>
        <c:scaling>
          <c:orientation val="minMax"/>
          <c:max val="28"/>
          <c:min val="14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(NV)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381199"/>
        <c:crosses val="autoZero"/>
        <c:crossBetween val="between"/>
        <c:majorUnit val="1"/>
      </c:valAx>
      <c:valAx>
        <c:axId val="1118041215"/>
        <c:scaling>
          <c:orientation val="minMax"/>
          <c:max val="1.4"/>
          <c:min val="-1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NVM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348399"/>
        <c:crosses val="max"/>
        <c:crossBetween val="between"/>
        <c:majorUnit val="0.2"/>
      </c:valAx>
      <c:dateAx>
        <c:axId val="1357348399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1118041215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880423408391199"/>
          <c:y val="8.1065593771889113E-2"/>
          <c:w val="7.2980982822467205E-2"/>
          <c:h val="0.15467345311039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(old)'!$D$9</c:f>
              <c:strCache>
                <c:ptCount val="1"/>
                <c:pt idx="0">
                  <c:v>log (NV)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(old)'!$A$10:$A$3316</c:f>
              <c:numCache>
                <c:formatCode>yyyy\-mm\-dd;@</c:formatCode>
                <c:ptCount val="3307"/>
                <c:pt idx="0">
                  <c:v>43683</c:v>
                </c:pt>
                <c:pt idx="1">
                  <c:v>43682</c:v>
                </c:pt>
                <c:pt idx="2">
                  <c:v>43681</c:v>
                </c:pt>
                <c:pt idx="3">
                  <c:v>43680</c:v>
                </c:pt>
                <c:pt idx="4">
                  <c:v>43679</c:v>
                </c:pt>
                <c:pt idx="5">
                  <c:v>43678</c:v>
                </c:pt>
                <c:pt idx="6">
                  <c:v>43677</c:v>
                </c:pt>
                <c:pt idx="7">
                  <c:v>43676</c:v>
                </c:pt>
                <c:pt idx="8">
                  <c:v>43675</c:v>
                </c:pt>
                <c:pt idx="9">
                  <c:v>43674</c:v>
                </c:pt>
                <c:pt idx="10">
                  <c:v>43673</c:v>
                </c:pt>
                <c:pt idx="11">
                  <c:v>43672</c:v>
                </c:pt>
                <c:pt idx="12">
                  <c:v>43671</c:v>
                </c:pt>
                <c:pt idx="13">
                  <c:v>43670</c:v>
                </c:pt>
                <c:pt idx="14">
                  <c:v>43669</c:v>
                </c:pt>
                <c:pt idx="15">
                  <c:v>43668</c:v>
                </c:pt>
                <c:pt idx="16">
                  <c:v>43667</c:v>
                </c:pt>
                <c:pt idx="17">
                  <c:v>43666</c:v>
                </c:pt>
                <c:pt idx="18">
                  <c:v>43665</c:v>
                </c:pt>
                <c:pt idx="19">
                  <c:v>43664</c:v>
                </c:pt>
                <c:pt idx="20">
                  <c:v>43663</c:v>
                </c:pt>
                <c:pt idx="21">
                  <c:v>43662</c:v>
                </c:pt>
                <c:pt idx="22">
                  <c:v>43661</c:v>
                </c:pt>
                <c:pt idx="23">
                  <c:v>43660</c:v>
                </c:pt>
                <c:pt idx="24">
                  <c:v>43659</c:v>
                </c:pt>
                <c:pt idx="25">
                  <c:v>43658</c:v>
                </c:pt>
                <c:pt idx="26">
                  <c:v>43657</c:v>
                </c:pt>
                <c:pt idx="27">
                  <c:v>43656</c:v>
                </c:pt>
                <c:pt idx="28">
                  <c:v>43655</c:v>
                </c:pt>
                <c:pt idx="29">
                  <c:v>43654</c:v>
                </c:pt>
                <c:pt idx="30">
                  <c:v>43653</c:v>
                </c:pt>
                <c:pt idx="31">
                  <c:v>43652</c:v>
                </c:pt>
                <c:pt idx="32">
                  <c:v>43651</c:v>
                </c:pt>
                <c:pt idx="33">
                  <c:v>43650</c:v>
                </c:pt>
                <c:pt idx="34">
                  <c:v>43649</c:v>
                </c:pt>
                <c:pt idx="35">
                  <c:v>43648</c:v>
                </c:pt>
                <c:pt idx="36">
                  <c:v>43647</c:v>
                </c:pt>
                <c:pt idx="37">
                  <c:v>43646</c:v>
                </c:pt>
                <c:pt idx="38">
                  <c:v>43645</c:v>
                </c:pt>
                <c:pt idx="39">
                  <c:v>43644</c:v>
                </c:pt>
                <c:pt idx="40">
                  <c:v>43643</c:v>
                </c:pt>
                <c:pt idx="41">
                  <c:v>43642</c:v>
                </c:pt>
                <c:pt idx="42">
                  <c:v>43641</c:v>
                </c:pt>
                <c:pt idx="43">
                  <c:v>43640</c:v>
                </c:pt>
                <c:pt idx="44">
                  <c:v>43639</c:v>
                </c:pt>
                <c:pt idx="45">
                  <c:v>43638</c:v>
                </c:pt>
                <c:pt idx="46">
                  <c:v>43637</c:v>
                </c:pt>
                <c:pt idx="47">
                  <c:v>43636</c:v>
                </c:pt>
                <c:pt idx="48">
                  <c:v>43635</c:v>
                </c:pt>
                <c:pt idx="49">
                  <c:v>43634</c:v>
                </c:pt>
                <c:pt idx="50">
                  <c:v>43633</c:v>
                </c:pt>
                <c:pt idx="51">
                  <c:v>43632</c:v>
                </c:pt>
                <c:pt idx="52">
                  <c:v>43631</c:v>
                </c:pt>
                <c:pt idx="53">
                  <c:v>43630</c:v>
                </c:pt>
                <c:pt idx="54">
                  <c:v>43629</c:v>
                </c:pt>
                <c:pt idx="55">
                  <c:v>43628</c:v>
                </c:pt>
                <c:pt idx="56">
                  <c:v>43627</c:v>
                </c:pt>
                <c:pt idx="57">
                  <c:v>43626</c:v>
                </c:pt>
                <c:pt idx="58">
                  <c:v>43625</c:v>
                </c:pt>
                <c:pt idx="59">
                  <c:v>43624</c:v>
                </c:pt>
                <c:pt idx="60">
                  <c:v>43623</c:v>
                </c:pt>
                <c:pt idx="61">
                  <c:v>43622</c:v>
                </c:pt>
                <c:pt idx="62">
                  <c:v>43621</c:v>
                </c:pt>
                <c:pt idx="63">
                  <c:v>43620</c:v>
                </c:pt>
                <c:pt idx="64">
                  <c:v>43619</c:v>
                </c:pt>
                <c:pt idx="65">
                  <c:v>43618</c:v>
                </c:pt>
                <c:pt idx="66">
                  <c:v>43617</c:v>
                </c:pt>
                <c:pt idx="67">
                  <c:v>43616</c:v>
                </c:pt>
                <c:pt idx="68">
                  <c:v>43615</c:v>
                </c:pt>
                <c:pt idx="69">
                  <c:v>43614</c:v>
                </c:pt>
                <c:pt idx="70">
                  <c:v>43613</c:v>
                </c:pt>
                <c:pt idx="71">
                  <c:v>43612</c:v>
                </c:pt>
                <c:pt idx="72">
                  <c:v>43611</c:v>
                </c:pt>
                <c:pt idx="73">
                  <c:v>43610</c:v>
                </c:pt>
                <c:pt idx="74">
                  <c:v>43609</c:v>
                </c:pt>
                <c:pt idx="75">
                  <c:v>43608</c:v>
                </c:pt>
                <c:pt idx="76">
                  <c:v>43607</c:v>
                </c:pt>
                <c:pt idx="77">
                  <c:v>43606</c:v>
                </c:pt>
                <c:pt idx="78">
                  <c:v>43605</c:v>
                </c:pt>
                <c:pt idx="79">
                  <c:v>43604</c:v>
                </c:pt>
                <c:pt idx="80">
                  <c:v>43603</c:v>
                </c:pt>
                <c:pt idx="81">
                  <c:v>43602</c:v>
                </c:pt>
                <c:pt idx="82">
                  <c:v>43601</c:v>
                </c:pt>
                <c:pt idx="83">
                  <c:v>43600</c:v>
                </c:pt>
                <c:pt idx="84">
                  <c:v>43599</c:v>
                </c:pt>
                <c:pt idx="85">
                  <c:v>43598</c:v>
                </c:pt>
                <c:pt idx="86">
                  <c:v>43597</c:v>
                </c:pt>
                <c:pt idx="87">
                  <c:v>43596</c:v>
                </c:pt>
                <c:pt idx="88">
                  <c:v>43595</c:v>
                </c:pt>
                <c:pt idx="89">
                  <c:v>43594</c:v>
                </c:pt>
                <c:pt idx="90">
                  <c:v>43593</c:v>
                </c:pt>
                <c:pt idx="91">
                  <c:v>43592</c:v>
                </c:pt>
                <c:pt idx="92">
                  <c:v>43591</c:v>
                </c:pt>
                <c:pt idx="93">
                  <c:v>43590</c:v>
                </c:pt>
                <c:pt idx="94">
                  <c:v>43589</c:v>
                </c:pt>
                <c:pt idx="95">
                  <c:v>43588</c:v>
                </c:pt>
                <c:pt idx="96">
                  <c:v>43587</c:v>
                </c:pt>
                <c:pt idx="97">
                  <c:v>43586</c:v>
                </c:pt>
                <c:pt idx="98">
                  <c:v>43585</c:v>
                </c:pt>
                <c:pt idx="99">
                  <c:v>43584</c:v>
                </c:pt>
                <c:pt idx="100">
                  <c:v>43583</c:v>
                </c:pt>
                <c:pt idx="101">
                  <c:v>43582</c:v>
                </c:pt>
                <c:pt idx="102">
                  <c:v>43581</c:v>
                </c:pt>
                <c:pt idx="103">
                  <c:v>43580</c:v>
                </c:pt>
                <c:pt idx="104">
                  <c:v>43579</c:v>
                </c:pt>
                <c:pt idx="105">
                  <c:v>43578</c:v>
                </c:pt>
                <c:pt idx="106">
                  <c:v>43577</c:v>
                </c:pt>
                <c:pt idx="107">
                  <c:v>43576</c:v>
                </c:pt>
                <c:pt idx="108">
                  <c:v>43575</c:v>
                </c:pt>
                <c:pt idx="109">
                  <c:v>43574</c:v>
                </c:pt>
                <c:pt idx="110">
                  <c:v>43573</c:v>
                </c:pt>
                <c:pt idx="111">
                  <c:v>43572</c:v>
                </c:pt>
                <c:pt idx="112">
                  <c:v>43571</c:v>
                </c:pt>
                <c:pt idx="113">
                  <c:v>43570</c:v>
                </c:pt>
                <c:pt idx="114">
                  <c:v>43569</c:v>
                </c:pt>
                <c:pt idx="115">
                  <c:v>43568</c:v>
                </c:pt>
                <c:pt idx="116">
                  <c:v>43567</c:v>
                </c:pt>
                <c:pt idx="117">
                  <c:v>43566</c:v>
                </c:pt>
                <c:pt idx="118">
                  <c:v>43565</c:v>
                </c:pt>
                <c:pt idx="119">
                  <c:v>43564</c:v>
                </c:pt>
                <c:pt idx="120">
                  <c:v>43563</c:v>
                </c:pt>
                <c:pt idx="121">
                  <c:v>43562</c:v>
                </c:pt>
                <c:pt idx="122">
                  <c:v>43561</c:v>
                </c:pt>
                <c:pt idx="123">
                  <c:v>43560</c:v>
                </c:pt>
                <c:pt idx="124">
                  <c:v>43559</c:v>
                </c:pt>
                <c:pt idx="125">
                  <c:v>43558</c:v>
                </c:pt>
                <c:pt idx="126">
                  <c:v>43557</c:v>
                </c:pt>
                <c:pt idx="127">
                  <c:v>43556</c:v>
                </c:pt>
                <c:pt idx="128">
                  <c:v>43555</c:v>
                </c:pt>
                <c:pt idx="129">
                  <c:v>43554</c:v>
                </c:pt>
                <c:pt idx="130">
                  <c:v>43553</c:v>
                </c:pt>
                <c:pt idx="131">
                  <c:v>43552</c:v>
                </c:pt>
                <c:pt idx="132">
                  <c:v>43551</c:v>
                </c:pt>
                <c:pt idx="133">
                  <c:v>43550</c:v>
                </c:pt>
                <c:pt idx="134">
                  <c:v>43549</c:v>
                </c:pt>
                <c:pt idx="135">
                  <c:v>43548</c:v>
                </c:pt>
                <c:pt idx="136">
                  <c:v>43547</c:v>
                </c:pt>
                <c:pt idx="137">
                  <c:v>43546</c:v>
                </c:pt>
                <c:pt idx="138">
                  <c:v>43545</c:v>
                </c:pt>
                <c:pt idx="139">
                  <c:v>43544</c:v>
                </c:pt>
                <c:pt idx="140">
                  <c:v>43543</c:v>
                </c:pt>
                <c:pt idx="141">
                  <c:v>43542</c:v>
                </c:pt>
                <c:pt idx="142">
                  <c:v>43541</c:v>
                </c:pt>
                <c:pt idx="143">
                  <c:v>43540</c:v>
                </c:pt>
                <c:pt idx="144">
                  <c:v>43539</c:v>
                </c:pt>
                <c:pt idx="145">
                  <c:v>43538</c:v>
                </c:pt>
                <c:pt idx="146">
                  <c:v>43537</c:v>
                </c:pt>
                <c:pt idx="147">
                  <c:v>43536</c:v>
                </c:pt>
                <c:pt idx="148">
                  <c:v>43535</c:v>
                </c:pt>
                <c:pt idx="149">
                  <c:v>43534</c:v>
                </c:pt>
                <c:pt idx="150">
                  <c:v>43533</c:v>
                </c:pt>
                <c:pt idx="151">
                  <c:v>43532</c:v>
                </c:pt>
                <c:pt idx="152">
                  <c:v>43531</c:v>
                </c:pt>
                <c:pt idx="153">
                  <c:v>43530</c:v>
                </c:pt>
                <c:pt idx="154">
                  <c:v>43529</c:v>
                </c:pt>
                <c:pt idx="155">
                  <c:v>43528</c:v>
                </c:pt>
                <c:pt idx="156">
                  <c:v>43527</c:v>
                </c:pt>
                <c:pt idx="157">
                  <c:v>43526</c:v>
                </c:pt>
                <c:pt idx="158">
                  <c:v>43525</c:v>
                </c:pt>
                <c:pt idx="159">
                  <c:v>43524</c:v>
                </c:pt>
                <c:pt idx="160">
                  <c:v>43523</c:v>
                </c:pt>
                <c:pt idx="161">
                  <c:v>43522</c:v>
                </c:pt>
                <c:pt idx="162">
                  <c:v>43521</c:v>
                </c:pt>
                <c:pt idx="163">
                  <c:v>43520</c:v>
                </c:pt>
                <c:pt idx="164">
                  <c:v>43519</c:v>
                </c:pt>
                <c:pt idx="165">
                  <c:v>43518</c:v>
                </c:pt>
                <c:pt idx="166">
                  <c:v>43517</c:v>
                </c:pt>
                <c:pt idx="167">
                  <c:v>43516</c:v>
                </c:pt>
                <c:pt idx="168">
                  <c:v>43515</c:v>
                </c:pt>
                <c:pt idx="169">
                  <c:v>43514</c:v>
                </c:pt>
                <c:pt idx="170">
                  <c:v>43513</c:v>
                </c:pt>
                <c:pt idx="171">
                  <c:v>43512</c:v>
                </c:pt>
                <c:pt idx="172">
                  <c:v>43511</c:v>
                </c:pt>
                <c:pt idx="173">
                  <c:v>43510</c:v>
                </c:pt>
                <c:pt idx="174">
                  <c:v>43509</c:v>
                </c:pt>
                <c:pt idx="175">
                  <c:v>43508</c:v>
                </c:pt>
                <c:pt idx="176">
                  <c:v>43507</c:v>
                </c:pt>
                <c:pt idx="177">
                  <c:v>43506</c:v>
                </c:pt>
                <c:pt idx="178">
                  <c:v>43505</c:v>
                </c:pt>
                <c:pt idx="179">
                  <c:v>43504</c:v>
                </c:pt>
                <c:pt idx="180">
                  <c:v>43503</c:v>
                </c:pt>
                <c:pt idx="181">
                  <c:v>43502</c:v>
                </c:pt>
                <c:pt idx="182">
                  <c:v>43501</c:v>
                </c:pt>
                <c:pt idx="183">
                  <c:v>43500</c:v>
                </c:pt>
                <c:pt idx="184">
                  <c:v>43499</c:v>
                </c:pt>
                <c:pt idx="185">
                  <c:v>43498</c:v>
                </c:pt>
                <c:pt idx="186">
                  <c:v>43497</c:v>
                </c:pt>
                <c:pt idx="187">
                  <c:v>43496</c:v>
                </c:pt>
                <c:pt idx="188">
                  <c:v>43495</c:v>
                </c:pt>
                <c:pt idx="189">
                  <c:v>43494</c:v>
                </c:pt>
                <c:pt idx="190">
                  <c:v>43493</c:v>
                </c:pt>
                <c:pt idx="191">
                  <c:v>43492</c:v>
                </c:pt>
                <c:pt idx="192">
                  <c:v>43491</c:v>
                </c:pt>
                <c:pt idx="193">
                  <c:v>43490</c:v>
                </c:pt>
                <c:pt idx="194">
                  <c:v>43489</c:v>
                </c:pt>
                <c:pt idx="195">
                  <c:v>43488</c:v>
                </c:pt>
                <c:pt idx="196">
                  <c:v>43487</c:v>
                </c:pt>
                <c:pt idx="197">
                  <c:v>43486</c:v>
                </c:pt>
                <c:pt idx="198">
                  <c:v>43485</c:v>
                </c:pt>
                <c:pt idx="199">
                  <c:v>43484</c:v>
                </c:pt>
                <c:pt idx="200">
                  <c:v>43483</c:v>
                </c:pt>
                <c:pt idx="201">
                  <c:v>43482</c:v>
                </c:pt>
                <c:pt idx="202">
                  <c:v>43481</c:v>
                </c:pt>
                <c:pt idx="203">
                  <c:v>43480</c:v>
                </c:pt>
                <c:pt idx="204">
                  <c:v>43479</c:v>
                </c:pt>
                <c:pt idx="205">
                  <c:v>43478</c:v>
                </c:pt>
                <c:pt idx="206">
                  <c:v>43477</c:v>
                </c:pt>
                <c:pt idx="207">
                  <c:v>43476</c:v>
                </c:pt>
                <c:pt idx="208">
                  <c:v>43475</c:v>
                </c:pt>
                <c:pt idx="209">
                  <c:v>43474</c:v>
                </c:pt>
                <c:pt idx="210">
                  <c:v>43473</c:v>
                </c:pt>
                <c:pt idx="211">
                  <c:v>43472</c:v>
                </c:pt>
                <c:pt idx="212">
                  <c:v>43471</c:v>
                </c:pt>
                <c:pt idx="213">
                  <c:v>43470</c:v>
                </c:pt>
                <c:pt idx="214">
                  <c:v>43469</c:v>
                </c:pt>
                <c:pt idx="215">
                  <c:v>43468</c:v>
                </c:pt>
                <c:pt idx="216">
                  <c:v>43467</c:v>
                </c:pt>
                <c:pt idx="217">
                  <c:v>43466</c:v>
                </c:pt>
                <c:pt idx="218">
                  <c:v>43465</c:v>
                </c:pt>
                <c:pt idx="219">
                  <c:v>43464</c:v>
                </c:pt>
                <c:pt idx="220">
                  <c:v>43463</c:v>
                </c:pt>
                <c:pt idx="221">
                  <c:v>43462</c:v>
                </c:pt>
                <c:pt idx="222">
                  <c:v>43461</c:v>
                </c:pt>
                <c:pt idx="223">
                  <c:v>43460</c:v>
                </c:pt>
                <c:pt idx="224">
                  <c:v>43459</c:v>
                </c:pt>
                <c:pt idx="225">
                  <c:v>43458</c:v>
                </c:pt>
                <c:pt idx="226">
                  <c:v>43457</c:v>
                </c:pt>
                <c:pt idx="227">
                  <c:v>43456</c:v>
                </c:pt>
                <c:pt idx="228">
                  <c:v>43455</c:v>
                </c:pt>
                <c:pt idx="229">
                  <c:v>43454</c:v>
                </c:pt>
                <c:pt idx="230">
                  <c:v>43453</c:v>
                </c:pt>
                <c:pt idx="231">
                  <c:v>43452</c:v>
                </c:pt>
                <c:pt idx="232">
                  <c:v>43451</c:v>
                </c:pt>
                <c:pt idx="233">
                  <c:v>43450</c:v>
                </c:pt>
                <c:pt idx="234">
                  <c:v>43449</c:v>
                </c:pt>
                <c:pt idx="235">
                  <c:v>43448</c:v>
                </c:pt>
                <c:pt idx="236">
                  <c:v>43447</c:v>
                </c:pt>
                <c:pt idx="237">
                  <c:v>43446</c:v>
                </c:pt>
                <c:pt idx="238">
                  <c:v>43445</c:v>
                </c:pt>
                <c:pt idx="239">
                  <c:v>43444</c:v>
                </c:pt>
                <c:pt idx="240">
                  <c:v>43443</c:v>
                </c:pt>
                <c:pt idx="241">
                  <c:v>43442</c:v>
                </c:pt>
                <c:pt idx="242">
                  <c:v>43441</c:v>
                </c:pt>
                <c:pt idx="243">
                  <c:v>43440</c:v>
                </c:pt>
                <c:pt idx="244">
                  <c:v>43439</c:v>
                </c:pt>
                <c:pt idx="245">
                  <c:v>43438</c:v>
                </c:pt>
                <c:pt idx="246">
                  <c:v>43437</c:v>
                </c:pt>
                <c:pt idx="247">
                  <c:v>43436</c:v>
                </c:pt>
                <c:pt idx="248">
                  <c:v>43435</c:v>
                </c:pt>
                <c:pt idx="249">
                  <c:v>43434</c:v>
                </c:pt>
                <c:pt idx="250">
                  <c:v>43433</c:v>
                </c:pt>
                <c:pt idx="251">
                  <c:v>43432</c:v>
                </c:pt>
                <c:pt idx="252">
                  <c:v>43431</c:v>
                </c:pt>
                <c:pt idx="253">
                  <c:v>43430</c:v>
                </c:pt>
                <c:pt idx="254">
                  <c:v>43429</c:v>
                </c:pt>
                <c:pt idx="255">
                  <c:v>43428</c:v>
                </c:pt>
                <c:pt idx="256">
                  <c:v>43427</c:v>
                </c:pt>
                <c:pt idx="257">
                  <c:v>43426</c:v>
                </c:pt>
                <c:pt idx="258">
                  <c:v>43425</c:v>
                </c:pt>
                <c:pt idx="259">
                  <c:v>43424</c:v>
                </c:pt>
                <c:pt idx="260">
                  <c:v>43423</c:v>
                </c:pt>
                <c:pt idx="261">
                  <c:v>43422</c:v>
                </c:pt>
                <c:pt idx="262">
                  <c:v>43421</c:v>
                </c:pt>
                <c:pt idx="263">
                  <c:v>43420</c:v>
                </c:pt>
                <c:pt idx="264">
                  <c:v>43419</c:v>
                </c:pt>
                <c:pt idx="265">
                  <c:v>43418</c:v>
                </c:pt>
                <c:pt idx="266">
                  <c:v>43417</c:v>
                </c:pt>
                <c:pt idx="267">
                  <c:v>43416</c:v>
                </c:pt>
                <c:pt idx="268">
                  <c:v>43415</c:v>
                </c:pt>
                <c:pt idx="269">
                  <c:v>43414</c:v>
                </c:pt>
                <c:pt idx="270">
                  <c:v>43413</c:v>
                </c:pt>
                <c:pt idx="271">
                  <c:v>43412</c:v>
                </c:pt>
                <c:pt idx="272">
                  <c:v>43411</c:v>
                </c:pt>
                <c:pt idx="273">
                  <c:v>43410</c:v>
                </c:pt>
                <c:pt idx="274">
                  <c:v>43409</c:v>
                </c:pt>
                <c:pt idx="275">
                  <c:v>43408</c:v>
                </c:pt>
                <c:pt idx="276">
                  <c:v>43407</c:v>
                </c:pt>
                <c:pt idx="277">
                  <c:v>43406</c:v>
                </c:pt>
                <c:pt idx="278">
                  <c:v>43405</c:v>
                </c:pt>
                <c:pt idx="279">
                  <c:v>43404</c:v>
                </c:pt>
                <c:pt idx="280">
                  <c:v>43403</c:v>
                </c:pt>
                <c:pt idx="281">
                  <c:v>43402</c:v>
                </c:pt>
                <c:pt idx="282">
                  <c:v>43401</c:v>
                </c:pt>
                <c:pt idx="283">
                  <c:v>43400</c:v>
                </c:pt>
                <c:pt idx="284">
                  <c:v>43399</c:v>
                </c:pt>
                <c:pt idx="285">
                  <c:v>43398</c:v>
                </c:pt>
                <c:pt idx="286">
                  <c:v>43397</c:v>
                </c:pt>
                <c:pt idx="287">
                  <c:v>43396</c:v>
                </c:pt>
                <c:pt idx="288">
                  <c:v>43395</c:v>
                </c:pt>
                <c:pt idx="289">
                  <c:v>43394</c:v>
                </c:pt>
                <c:pt idx="290">
                  <c:v>43393</c:v>
                </c:pt>
                <c:pt idx="291">
                  <c:v>43392</c:v>
                </c:pt>
                <c:pt idx="292">
                  <c:v>43391</c:v>
                </c:pt>
                <c:pt idx="293">
                  <c:v>43390</c:v>
                </c:pt>
                <c:pt idx="294">
                  <c:v>43389</c:v>
                </c:pt>
                <c:pt idx="295">
                  <c:v>43388</c:v>
                </c:pt>
                <c:pt idx="296">
                  <c:v>43387</c:v>
                </c:pt>
                <c:pt idx="297">
                  <c:v>43386</c:v>
                </c:pt>
                <c:pt idx="298">
                  <c:v>43385</c:v>
                </c:pt>
                <c:pt idx="299">
                  <c:v>43384</c:v>
                </c:pt>
                <c:pt idx="300">
                  <c:v>43383</c:v>
                </c:pt>
                <c:pt idx="301">
                  <c:v>43382</c:v>
                </c:pt>
                <c:pt idx="302">
                  <c:v>43381</c:v>
                </c:pt>
                <c:pt idx="303">
                  <c:v>43380</c:v>
                </c:pt>
                <c:pt idx="304">
                  <c:v>43379</c:v>
                </c:pt>
                <c:pt idx="305">
                  <c:v>43378</c:v>
                </c:pt>
                <c:pt idx="306">
                  <c:v>43377</c:v>
                </c:pt>
                <c:pt idx="307">
                  <c:v>43376</c:v>
                </c:pt>
                <c:pt idx="308">
                  <c:v>43375</c:v>
                </c:pt>
                <c:pt idx="309">
                  <c:v>43374</c:v>
                </c:pt>
                <c:pt idx="310">
                  <c:v>43373</c:v>
                </c:pt>
                <c:pt idx="311">
                  <c:v>43372</c:v>
                </c:pt>
                <c:pt idx="312">
                  <c:v>43371</c:v>
                </c:pt>
                <c:pt idx="313">
                  <c:v>43370</c:v>
                </c:pt>
                <c:pt idx="314">
                  <c:v>43369</c:v>
                </c:pt>
                <c:pt idx="315">
                  <c:v>43368</c:v>
                </c:pt>
                <c:pt idx="316">
                  <c:v>43367</c:v>
                </c:pt>
                <c:pt idx="317">
                  <c:v>43366</c:v>
                </c:pt>
                <c:pt idx="318">
                  <c:v>43365</c:v>
                </c:pt>
                <c:pt idx="319">
                  <c:v>43364</c:v>
                </c:pt>
                <c:pt idx="320">
                  <c:v>43363</c:v>
                </c:pt>
                <c:pt idx="321">
                  <c:v>43362</c:v>
                </c:pt>
                <c:pt idx="322">
                  <c:v>43361</c:v>
                </c:pt>
                <c:pt idx="323">
                  <c:v>43360</c:v>
                </c:pt>
                <c:pt idx="324">
                  <c:v>43359</c:v>
                </c:pt>
                <c:pt idx="325">
                  <c:v>43358</c:v>
                </c:pt>
                <c:pt idx="326">
                  <c:v>43357</c:v>
                </c:pt>
                <c:pt idx="327">
                  <c:v>43356</c:v>
                </c:pt>
                <c:pt idx="328">
                  <c:v>43355</c:v>
                </c:pt>
                <c:pt idx="329">
                  <c:v>43354</c:v>
                </c:pt>
                <c:pt idx="330">
                  <c:v>43353</c:v>
                </c:pt>
                <c:pt idx="331">
                  <c:v>43352</c:v>
                </c:pt>
                <c:pt idx="332">
                  <c:v>43351</c:v>
                </c:pt>
                <c:pt idx="333">
                  <c:v>43350</c:v>
                </c:pt>
                <c:pt idx="334">
                  <c:v>43349</c:v>
                </c:pt>
                <c:pt idx="335">
                  <c:v>43348</c:v>
                </c:pt>
                <c:pt idx="336">
                  <c:v>43347</c:v>
                </c:pt>
                <c:pt idx="337">
                  <c:v>43346</c:v>
                </c:pt>
                <c:pt idx="338">
                  <c:v>43345</c:v>
                </c:pt>
                <c:pt idx="339">
                  <c:v>43344</c:v>
                </c:pt>
                <c:pt idx="340">
                  <c:v>43343</c:v>
                </c:pt>
                <c:pt idx="341">
                  <c:v>43342</c:v>
                </c:pt>
                <c:pt idx="342">
                  <c:v>43341</c:v>
                </c:pt>
                <c:pt idx="343">
                  <c:v>43340</c:v>
                </c:pt>
                <c:pt idx="344">
                  <c:v>43339</c:v>
                </c:pt>
                <c:pt idx="345">
                  <c:v>43338</c:v>
                </c:pt>
                <c:pt idx="346">
                  <c:v>43337</c:v>
                </c:pt>
                <c:pt idx="347">
                  <c:v>43336</c:v>
                </c:pt>
                <c:pt idx="348">
                  <c:v>43335</c:v>
                </c:pt>
                <c:pt idx="349">
                  <c:v>43334</c:v>
                </c:pt>
                <c:pt idx="350">
                  <c:v>43333</c:v>
                </c:pt>
                <c:pt idx="351">
                  <c:v>43332</c:v>
                </c:pt>
                <c:pt idx="352">
                  <c:v>43331</c:v>
                </c:pt>
                <c:pt idx="353">
                  <c:v>43330</c:v>
                </c:pt>
                <c:pt idx="354">
                  <c:v>43329</c:v>
                </c:pt>
                <c:pt idx="355">
                  <c:v>43328</c:v>
                </c:pt>
                <c:pt idx="356">
                  <c:v>43327</c:v>
                </c:pt>
                <c:pt idx="357">
                  <c:v>43326</c:v>
                </c:pt>
                <c:pt idx="358">
                  <c:v>43325</c:v>
                </c:pt>
                <c:pt idx="359">
                  <c:v>43324</c:v>
                </c:pt>
                <c:pt idx="360">
                  <c:v>43323</c:v>
                </c:pt>
                <c:pt idx="361">
                  <c:v>43322</c:v>
                </c:pt>
                <c:pt idx="362">
                  <c:v>43321</c:v>
                </c:pt>
                <c:pt idx="363">
                  <c:v>43320</c:v>
                </c:pt>
                <c:pt idx="364">
                  <c:v>43319</c:v>
                </c:pt>
                <c:pt idx="365">
                  <c:v>43318</c:v>
                </c:pt>
                <c:pt idx="366">
                  <c:v>43317</c:v>
                </c:pt>
                <c:pt idx="367">
                  <c:v>43316</c:v>
                </c:pt>
                <c:pt idx="368">
                  <c:v>43315</c:v>
                </c:pt>
                <c:pt idx="369">
                  <c:v>43314</c:v>
                </c:pt>
                <c:pt idx="370">
                  <c:v>43313</c:v>
                </c:pt>
                <c:pt idx="371">
                  <c:v>43312</c:v>
                </c:pt>
                <c:pt idx="372">
                  <c:v>43311</c:v>
                </c:pt>
                <c:pt idx="373">
                  <c:v>43310</c:v>
                </c:pt>
                <c:pt idx="374">
                  <c:v>43309</c:v>
                </c:pt>
                <c:pt idx="375">
                  <c:v>43308</c:v>
                </c:pt>
                <c:pt idx="376">
                  <c:v>43307</c:v>
                </c:pt>
                <c:pt idx="377">
                  <c:v>43306</c:v>
                </c:pt>
                <c:pt idx="378">
                  <c:v>43305</c:v>
                </c:pt>
                <c:pt idx="379">
                  <c:v>43304</c:v>
                </c:pt>
                <c:pt idx="380">
                  <c:v>43303</c:v>
                </c:pt>
                <c:pt idx="381">
                  <c:v>43302</c:v>
                </c:pt>
                <c:pt idx="382">
                  <c:v>43301</c:v>
                </c:pt>
                <c:pt idx="383">
                  <c:v>43300</c:v>
                </c:pt>
                <c:pt idx="384">
                  <c:v>43299</c:v>
                </c:pt>
                <c:pt idx="385">
                  <c:v>43298</c:v>
                </c:pt>
                <c:pt idx="386">
                  <c:v>43297</c:v>
                </c:pt>
                <c:pt idx="387">
                  <c:v>43296</c:v>
                </c:pt>
                <c:pt idx="388">
                  <c:v>43295</c:v>
                </c:pt>
                <c:pt idx="389">
                  <c:v>43294</c:v>
                </c:pt>
                <c:pt idx="390">
                  <c:v>43293</c:v>
                </c:pt>
                <c:pt idx="391">
                  <c:v>43292</c:v>
                </c:pt>
                <c:pt idx="392">
                  <c:v>43291</c:v>
                </c:pt>
                <c:pt idx="393">
                  <c:v>43290</c:v>
                </c:pt>
                <c:pt idx="394">
                  <c:v>43289</c:v>
                </c:pt>
                <c:pt idx="395">
                  <c:v>43288</c:v>
                </c:pt>
                <c:pt idx="396">
                  <c:v>43287</c:v>
                </c:pt>
                <c:pt idx="397">
                  <c:v>43286</c:v>
                </c:pt>
                <c:pt idx="398">
                  <c:v>43285</c:v>
                </c:pt>
                <c:pt idx="399">
                  <c:v>43284</c:v>
                </c:pt>
                <c:pt idx="400">
                  <c:v>43283</c:v>
                </c:pt>
                <c:pt idx="401">
                  <c:v>43282</c:v>
                </c:pt>
                <c:pt idx="402">
                  <c:v>43281</c:v>
                </c:pt>
                <c:pt idx="403">
                  <c:v>43280</c:v>
                </c:pt>
                <c:pt idx="404">
                  <c:v>43279</c:v>
                </c:pt>
                <c:pt idx="405">
                  <c:v>43278</c:v>
                </c:pt>
                <c:pt idx="406">
                  <c:v>43277</c:v>
                </c:pt>
                <c:pt idx="407">
                  <c:v>43276</c:v>
                </c:pt>
                <c:pt idx="408">
                  <c:v>43275</c:v>
                </c:pt>
                <c:pt idx="409">
                  <c:v>43274</c:v>
                </c:pt>
                <c:pt idx="410">
                  <c:v>43273</c:v>
                </c:pt>
                <c:pt idx="411">
                  <c:v>43272</c:v>
                </c:pt>
                <c:pt idx="412">
                  <c:v>43271</c:v>
                </c:pt>
                <c:pt idx="413">
                  <c:v>43270</c:v>
                </c:pt>
                <c:pt idx="414">
                  <c:v>43269</c:v>
                </c:pt>
                <c:pt idx="415">
                  <c:v>43268</c:v>
                </c:pt>
                <c:pt idx="416">
                  <c:v>43267</c:v>
                </c:pt>
                <c:pt idx="417">
                  <c:v>43266</c:v>
                </c:pt>
                <c:pt idx="418">
                  <c:v>43265</c:v>
                </c:pt>
                <c:pt idx="419">
                  <c:v>43264</c:v>
                </c:pt>
                <c:pt idx="420">
                  <c:v>43263</c:v>
                </c:pt>
                <c:pt idx="421">
                  <c:v>43262</c:v>
                </c:pt>
                <c:pt idx="422">
                  <c:v>43261</c:v>
                </c:pt>
                <c:pt idx="423">
                  <c:v>43260</c:v>
                </c:pt>
                <c:pt idx="424">
                  <c:v>43259</c:v>
                </c:pt>
                <c:pt idx="425">
                  <c:v>43258</c:v>
                </c:pt>
                <c:pt idx="426">
                  <c:v>43257</c:v>
                </c:pt>
                <c:pt idx="427">
                  <c:v>43256</c:v>
                </c:pt>
                <c:pt idx="428">
                  <c:v>43255</c:v>
                </c:pt>
                <c:pt idx="429">
                  <c:v>43254</c:v>
                </c:pt>
                <c:pt idx="430">
                  <c:v>43253</c:v>
                </c:pt>
                <c:pt idx="431">
                  <c:v>43252</c:v>
                </c:pt>
                <c:pt idx="432">
                  <c:v>43251</c:v>
                </c:pt>
                <c:pt idx="433">
                  <c:v>43250</c:v>
                </c:pt>
                <c:pt idx="434">
                  <c:v>43249</c:v>
                </c:pt>
                <c:pt idx="435">
                  <c:v>43248</c:v>
                </c:pt>
                <c:pt idx="436">
                  <c:v>43247</c:v>
                </c:pt>
                <c:pt idx="437">
                  <c:v>43246</c:v>
                </c:pt>
                <c:pt idx="438">
                  <c:v>43245</c:v>
                </c:pt>
                <c:pt idx="439">
                  <c:v>43244</c:v>
                </c:pt>
                <c:pt idx="440">
                  <c:v>43243</c:v>
                </c:pt>
                <c:pt idx="441">
                  <c:v>43242</c:v>
                </c:pt>
                <c:pt idx="442">
                  <c:v>43241</c:v>
                </c:pt>
                <c:pt idx="443">
                  <c:v>43240</c:v>
                </c:pt>
                <c:pt idx="444">
                  <c:v>43239</c:v>
                </c:pt>
                <c:pt idx="445">
                  <c:v>43238</c:v>
                </c:pt>
                <c:pt idx="446">
                  <c:v>43237</c:v>
                </c:pt>
                <c:pt idx="447">
                  <c:v>43236</c:v>
                </c:pt>
                <c:pt idx="448">
                  <c:v>43235</c:v>
                </c:pt>
                <c:pt idx="449">
                  <c:v>43234</c:v>
                </c:pt>
                <c:pt idx="450">
                  <c:v>43233</c:v>
                </c:pt>
                <c:pt idx="451">
                  <c:v>43232</c:v>
                </c:pt>
                <c:pt idx="452">
                  <c:v>43231</c:v>
                </c:pt>
                <c:pt idx="453">
                  <c:v>43230</c:v>
                </c:pt>
                <c:pt idx="454">
                  <c:v>43229</c:v>
                </c:pt>
                <c:pt idx="455">
                  <c:v>43228</c:v>
                </c:pt>
                <c:pt idx="456">
                  <c:v>43227</c:v>
                </c:pt>
                <c:pt idx="457">
                  <c:v>43226</c:v>
                </c:pt>
                <c:pt idx="458">
                  <c:v>43225</c:v>
                </c:pt>
                <c:pt idx="459">
                  <c:v>43224</c:v>
                </c:pt>
                <c:pt idx="460">
                  <c:v>43223</c:v>
                </c:pt>
                <c:pt idx="461">
                  <c:v>43222</c:v>
                </c:pt>
                <c:pt idx="462">
                  <c:v>43221</c:v>
                </c:pt>
                <c:pt idx="463">
                  <c:v>43220</c:v>
                </c:pt>
                <c:pt idx="464">
                  <c:v>43219</c:v>
                </c:pt>
                <c:pt idx="465">
                  <c:v>43218</c:v>
                </c:pt>
                <c:pt idx="466">
                  <c:v>43217</c:v>
                </c:pt>
                <c:pt idx="467">
                  <c:v>43216</c:v>
                </c:pt>
                <c:pt idx="468">
                  <c:v>43215</c:v>
                </c:pt>
                <c:pt idx="469">
                  <c:v>43214</c:v>
                </c:pt>
                <c:pt idx="470">
                  <c:v>43213</c:v>
                </c:pt>
                <c:pt idx="471">
                  <c:v>43212</c:v>
                </c:pt>
                <c:pt idx="472">
                  <c:v>43211</c:v>
                </c:pt>
                <c:pt idx="473">
                  <c:v>43210</c:v>
                </c:pt>
                <c:pt idx="474">
                  <c:v>43209</c:v>
                </c:pt>
                <c:pt idx="475">
                  <c:v>43208</c:v>
                </c:pt>
                <c:pt idx="476">
                  <c:v>43207</c:v>
                </c:pt>
                <c:pt idx="477">
                  <c:v>43206</c:v>
                </c:pt>
                <c:pt idx="478">
                  <c:v>43205</c:v>
                </c:pt>
                <c:pt idx="479">
                  <c:v>43204</c:v>
                </c:pt>
                <c:pt idx="480">
                  <c:v>43203</c:v>
                </c:pt>
                <c:pt idx="481">
                  <c:v>43202</c:v>
                </c:pt>
                <c:pt idx="482">
                  <c:v>43201</c:v>
                </c:pt>
                <c:pt idx="483">
                  <c:v>43200</c:v>
                </c:pt>
                <c:pt idx="484">
                  <c:v>43199</c:v>
                </c:pt>
                <c:pt idx="485">
                  <c:v>43198</c:v>
                </c:pt>
                <c:pt idx="486">
                  <c:v>43197</c:v>
                </c:pt>
                <c:pt idx="487">
                  <c:v>43196</c:v>
                </c:pt>
                <c:pt idx="488">
                  <c:v>43195</c:v>
                </c:pt>
                <c:pt idx="489">
                  <c:v>43194</c:v>
                </c:pt>
                <c:pt idx="490">
                  <c:v>43193</c:v>
                </c:pt>
                <c:pt idx="491">
                  <c:v>43192</c:v>
                </c:pt>
                <c:pt idx="492">
                  <c:v>43191</c:v>
                </c:pt>
                <c:pt idx="493">
                  <c:v>43190</c:v>
                </c:pt>
                <c:pt idx="494">
                  <c:v>43189</c:v>
                </c:pt>
                <c:pt idx="495">
                  <c:v>43188</c:v>
                </c:pt>
                <c:pt idx="496">
                  <c:v>43187</c:v>
                </c:pt>
                <c:pt idx="497">
                  <c:v>43186</c:v>
                </c:pt>
                <c:pt idx="498">
                  <c:v>43185</c:v>
                </c:pt>
                <c:pt idx="499">
                  <c:v>43184</c:v>
                </c:pt>
                <c:pt idx="500">
                  <c:v>43183</c:v>
                </c:pt>
                <c:pt idx="501">
                  <c:v>43182</c:v>
                </c:pt>
                <c:pt idx="502">
                  <c:v>43181</c:v>
                </c:pt>
                <c:pt idx="503">
                  <c:v>43180</c:v>
                </c:pt>
                <c:pt idx="504">
                  <c:v>43179</c:v>
                </c:pt>
                <c:pt idx="505">
                  <c:v>43178</c:v>
                </c:pt>
                <c:pt idx="506">
                  <c:v>43177</c:v>
                </c:pt>
                <c:pt idx="507">
                  <c:v>43176</c:v>
                </c:pt>
                <c:pt idx="508">
                  <c:v>43175</c:v>
                </c:pt>
                <c:pt idx="509">
                  <c:v>43174</c:v>
                </c:pt>
                <c:pt idx="510">
                  <c:v>43173</c:v>
                </c:pt>
                <c:pt idx="511">
                  <c:v>43172</c:v>
                </c:pt>
                <c:pt idx="512">
                  <c:v>43171</c:v>
                </c:pt>
                <c:pt idx="513">
                  <c:v>43170</c:v>
                </c:pt>
                <c:pt idx="514">
                  <c:v>43169</c:v>
                </c:pt>
                <c:pt idx="515">
                  <c:v>43168</c:v>
                </c:pt>
                <c:pt idx="516">
                  <c:v>43167</c:v>
                </c:pt>
                <c:pt idx="517">
                  <c:v>43166</c:v>
                </c:pt>
                <c:pt idx="518">
                  <c:v>43165</c:v>
                </c:pt>
                <c:pt idx="519">
                  <c:v>43164</c:v>
                </c:pt>
                <c:pt idx="520">
                  <c:v>43163</c:v>
                </c:pt>
                <c:pt idx="521">
                  <c:v>43162</c:v>
                </c:pt>
                <c:pt idx="522">
                  <c:v>43161</c:v>
                </c:pt>
                <c:pt idx="523">
                  <c:v>43160</c:v>
                </c:pt>
                <c:pt idx="524">
                  <c:v>43159</c:v>
                </c:pt>
                <c:pt idx="525">
                  <c:v>43158</c:v>
                </c:pt>
                <c:pt idx="526">
                  <c:v>43157</c:v>
                </c:pt>
                <c:pt idx="527">
                  <c:v>43156</c:v>
                </c:pt>
                <c:pt idx="528">
                  <c:v>43155</c:v>
                </c:pt>
                <c:pt idx="529">
                  <c:v>43154</c:v>
                </c:pt>
                <c:pt idx="530">
                  <c:v>43153</c:v>
                </c:pt>
                <c:pt idx="531">
                  <c:v>43152</c:v>
                </c:pt>
                <c:pt idx="532">
                  <c:v>43151</c:v>
                </c:pt>
                <c:pt idx="533">
                  <c:v>43150</c:v>
                </c:pt>
                <c:pt idx="534">
                  <c:v>43149</c:v>
                </c:pt>
                <c:pt idx="535">
                  <c:v>43148</c:v>
                </c:pt>
                <c:pt idx="536">
                  <c:v>43147</c:v>
                </c:pt>
                <c:pt idx="537">
                  <c:v>43146</c:v>
                </c:pt>
                <c:pt idx="538">
                  <c:v>43145</c:v>
                </c:pt>
                <c:pt idx="539">
                  <c:v>43144</c:v>
                </c:pt>
                <c:pt idx="540">
                  <c:v>43143</c:v>
                </c:pt>
                <c:pt idx="541">
                  <c:v>43142</c:v>
                </c:pt>
                <c:pt idx="542">
                  <c:v>43141</c:v>
                </c:pt>
                <c:pt idx="543">
                  <c:v>43140</c:v>
                </c:pt>
                <c:pt idx="544">
                  <c:v>43139</c:v>
                </c:pt>
                <c:pt idx="545">
                  <c:v>43138</c:v>
                </c:pt>
                <c:pt idx="546">
                  <c:v>43137</c:v>
                </c:pt>
                <c:pt idx="547">
                  <c:v>43136</c:v>
                </c:pt>
                <c:pt idx="548">
                  <c:v>43135</c:v>
                </c:pt>
                <c:pt idx="549">
                  <c:v>43134</c:v>
                </c:pt>
                <c:pt idx="550">
                  <c:v>43133</c:v>
                </c:pt>
                <c:pt idx="551">
                  <c:v>43132</c:v>
                </c:pt>
                <c:pt idx="552">
                  <c:v>43131</c:v>
                </c:pt>
                <c:pt idx="553">
                  <c:v>43130</c:v>
                </c:pt>
                <c:pt idx="554">
                  <c:v>43129</c:v>
                </c:pt>
                <c:pt idx="555">
                  <c:v>43128</c:v>
                </c:pt>
                <c:pt idx="556">
                  <c:v>43127</c:v>
                </c:pt>
                <c:pt idx="557">
                  <c:v>43126</c:v>
                </c:pt>
                <c:pt idx="558">
                  <c:v>43125</c:v>
                </c:pt>
                <c:pt idx="559">
                  <c:v>43124</c:v>
                </c:pt>
                <c:pt idx="560">
                  <c:v>43123</c:v>
                </c:pt>
                <c:pt idx="561">
                  <c:v>43122</c:v>
                </c:pt>
                <c:pt idx="562">
                  <c:v>43121</c:v>
                </c:pt>
                <c:pt idx="563">
                  <c:v>43120</c:v>
                </c:pt>
                <c:pt idx="564">
                  <c:v>43119</c:v>
                </c:pt>
                <c:pt idx="565">
                  <c:v>43118</c:v>
                </c:pt>
                <c:pt idx="566">
                  <c:v>43117</c:v>
                </c:pt>
                <c:pt idx="567">
                  <c:v>43116</c:v>
                </c:pt>
                <c:pt idx="568">
                  <c:v>43115</c:v>
                </c:pt>
                <c:pt idx="569">
                  <c:v>43114</c:v>
                </c:pt>
                <c:pt idx="570">
                  <c:v>43113</c:v>
                </c:pt>
                <c:pt idx="571">
                  <c:v>43112</c:v>
                </c:pt>
                <c:pt idx="572">
                  <c:v>43111</c:v>
                </c:pt>
                <c:pt idx="573">
                  <c:v>43110</c:v>
                </c:pt>
                <c:pt idx="574">
                  <c:v>43109</c:v>
                </c:pt>
                <c:pt idx="575">
                  <c:v>43108</c:v>
                </c:pt>
                <c:pt idx="576">
                  <c:v>43107</c:v>
                </c:pt>
                <c:pt idx="577">
                  <c:v>43106</c:v>
                </c:pt>
                <c:pt idx="578">
                  <c:v>43105</c:v>
                </c:pt>
                <c:pt idx="579">
                  <c:v>43104</c:v>
                </c:pt>
                <c:pt idx="580">
                  <c:v>43103</c:v>
                </c:pt>
                <c:pt idx="581">
                  <c:v>43102</c:v>
                </c:pt>
                <c:pt idx="582">
                  <c:v>43101</c:v>
                </c:pt>
                <c:pt idx="583">
                  <c:v>43100</c:v>
                </c:pt>
                <c:pt idx="584">
                  <c:v>43099</c:v>
                </c:pt>
                <c:pt idx="585">
                  <c:v>43098</c:v>
                </c:pt>
                <c:pt idx="586">
                  <c:v>43097</c:v>
                </c:pt>
                <c:pt idx="587">
                  <c:v>43096</c:v>
                </c:pt>
                <c:pt idx="588">
                  <c:v>43095</c:v>
                </c:pt>
                <c:pt idx="589">
                  <c:v>43094</c:v>
                </c:pt>
                <c:pt idx="590">
                  <c:v>43093</c:v>
                </c:pt>
                <c:pt idx="591">
                  <c:v>43092</c:v>
                </c:pt>
                <c:pt idx="592">
                  <c:v>43091</c:v>
                </c:pt>
                <c:pt idx="593">
                  <c:v>43090</c:v>
                </c:pt>
                <c:pt idx="594">
                  <c:v>43089</c:v>
                </c:pt>
                <c:pt idx="595">
                  <c:v>43088</c:v>
                </c:pt>
                <c:pt idx="596">
                  <c:v>43087</c:v>
                </c:pt>
                <c:pt idx="597">
                  <c:v>43086</c:v>
                </c:pt>
                <c:pt idx="598">
                  <c:v>43085</c:v>
                </c:pt>
                <c:pt idx="599">
                  <c:v>43084</c:v>
                </c:pt>
                <c:pt idx="600">
                  <c:v>43083</c:v>
                </c:pt>
                <c:pt idx="601">
                  <c:v>43082</c:v>
                </c:pt>
                <c:pt idx="602">
                  <c:v>43081</c:v>
                </c:pt>
                <c:pt idx="603">
                  <c:v>43080</c:v>
                </c:pt>
                <c:pt idx="604">
                  <c:v>43079</c:v>
                </c:pt>
                <c:pt idx="605">
                  <c:v>43078</c:v>
                </c:pt>
                <c:pt idx="606">
                  <c:v>43077</c:v>
                </c:pt>
                <c:pt idx="607">
                  <c:v>43076</c:v>
                </c:pt>
                <c:pt idx="608">
                  <c:v>43075</c:v>
                </c:pt>
                <c:pt idx="609">
                  <c:v>43074</c:v>
                </c:pt>
                <c:pt idx="610">
                  <c:v>43073</c:v>
                </c:pt>
                <c:pt idx="611">
                  <c:v>43072</c:v>
                </c:pt>
                <c:pt idx="612">
                  <c:v>43071</c:v>
                </c:pt>
                <c:pt idx="613">
                  <c:v>43070</c:v>
                </c:pt>
                <c:pt idx="614">
                  <c:v>43069</c:v>
                </c:pt>
                <c:pt idx="615">
                  <c:v>43068</c:v>
                </c:pt>
                <c:pt idx="616">
                  <c:v>43067</c:v>
                </c:pt>
                <c:pt idx="617">
                  <c:v>43066</c:v>
                </c:pt>
                <c:pt idx="618">
                  <c:v>43065</c:v>
                </c:pt>
                <c:pt idx="619">
                  <c:v>43064</c:v>
                </c:pt>
                <c:pt idx="620">
                  <c:v>43063</c:v>
                </c:pt>
                <c:pt idx="621">
                  <c:v>43062</c:v>
                </c:pt>
                <c:pt idx="622">
                  <c:v>43061</c:v>
                </c:pt>
                <c:pt idx="623">
                  <c:v>43060</c:v>
                </c:pt>
                <c:pt idx="624">
                  <c:v>43059</c:v>
                </c:pt>
                <c:pt idx="625">
                  <c:v>43058</c:v>
                </c:pt>
                <c:pt idx="626">
                  <c:v>43057</c:v>
                </c:pt>
                <c:pt idx="627">
                  <c:v>43056</c:v>
                </c:pt>
                <c:pt idx="628">
                  <c:v>43055</c:v>
                </c:pt>
                <c:pt idx="629">
                  <c:v>43054</c:v>
                </c:pt>
                <c:pt idx="630">
                  <c:v>43053</c:v>
                </c:pt>
                <c:pt idx="631">
                  <c:v>43052</c:v>
                </c:pt>
                <c:pt idx="632">
                  <c:v>43051</c:v>
                </c:pt>
                <c:pt idx="633">
                  <c:v>43050</c:v>
                </c:pt>
                <c:pt idx="634">
                  <c:v>43049</c:v>
                </c:pt>
                <c:pt idx="635">
                  <c:v>43048</c:v>
                </c:pt>
                <c:pt idx="636">
                  <c:v>43047</c:v>
                </c:pt>
                <c:pt idx="637">
                  <c:v>43046</c:v>
                </c:pt>
                <c:pt idx="638">
                  <c:v>43045</c:v>
                </c:pt>
                <c:pt idx="639">
                  <c:v>43044</c:v>
                </c:pt>
                <c:pt idx="640">
                  <c:v>43043</c:v>
                </c:pt>
                <c:pt idx="641">
                  <c:v>43042</c:v>
                </c:pt>
                <c:pt idx="642">
                  <c:v>43041</c:v>
                </c:pt>
                <c:pt idx="643">
                  <c:v>43040</c:v>
                </c:pt>
                <c:pt idx="644">
                  <c:v>43039</c:v>
                </c:pt>
                <c:pt idx="645">
                  <c:v>43038</c:v>
                </c:pt>
                <c:pt idx="646">
                  <c:v>43037</c:v>
                </c:pt>
                <c:pt idx="647">
                  <c:v>43036</c:v>
                </c:pt>
                <c:pt idx="648">
                  <c:v>43035</c:v>
                </c:pt>
                <c:pt idx="649">
                  <c:v>43034</c:v>
                </c:pt>
                <c:pt idx="650">
                  <c:v>43033</c:v>
                </c:pt>
                <c:pt idx="651">
                  <c:v>43032</c:v>
                </c:pt>
                <c:pt idx="652">
                  <c:v>43031</c:v>
                </c:pt>
                <c:pt idx="653">
                  <c:v>43030</c:v>
                </c:pt>
                <c:pt idx="654">
                  <c:v>43029</c:v>
                </c:pt>
                <c:pt idx="655">
                  <c:v>43028</c:v>
                </c:pt>
                <c:pt idx="656">
                  <c:v>43027</c:v>
                </c:pt>
                <c:pt idx="657">
                  <c:v>43026</c:v>
                </c:pt>
                <c:pt idx="658">
                  <c:v>43025</c:v>
                </c:pt>
                <c:pt idx="659">
                  <c:v>43024</c:v>
                </c:pt>
                <c:pt idx="660">
                  <c:v>43023</c:v>
                </c:pt>
                <c:pt idx="661">
                  <c:v>43022</c:v>
                </c:pt>
                <c:pt idx="662">
                  <c:v>43021</c:v>
                </c:pt>
                <c:pt idx="663">
                  <c:v>43020</c:v>
                </c:pt>
                <c:pt idx="664">
                  <c:v>43019</c:v>
                </c:pt>
                <c:pt idx="665">
                  <c:v>43018</c:v>
                </c:pt>
                <c:pt idx="666">
                  <c:v>43017</c:v>
                </c:pt>
                <c:pt idx="667">
                  <c:v>43016</c:v>
                </c:pt>
                <c:pt idx="668">
                  <c:v>43015</c:v>
                </c:pt>
                <c:pt idx="669">
                  <c:v>43014</c:v>
                </c:pt>
                <c:pt idx="670">
                  <c:v>43013</c:v>
                </c:pt>
                <c:pt idx="671">
                  <c:v>43012</c:v>
                </c:pt>
                <c:pt idx="672">
                  <c:v>43011</c:v>
                </c:pt>
                <c:pt idx="673">
                  <c:v>43010</c:v>
                </c:pt>
                <c:pt idx="674">
                  <c:v>43009</c:v>
                </c:pt>
                <c:pt idx="675">
                  <c:v>43008</c:v>
                </c:pt>
                <c:pt idx="676">
                  <c:v>43007</c:v>
                </c:pt>
                <c:pt idx="677">
                  <c:v>43006</c:v>
                </c:pt>
                <c:pt idx="678">
                  <c:v>43005</c:v>
                </c:pt>
                <c:pt idx="679">
                  <c:v>43004</c:v>
                </c:pt>
                <c:pt idx="680">
                  <c:v>43003</c:v>
                </c:pt>
                <c:pt idx="681">
                  <c:v>43002</c:v>
                </c:pt>
                <c:pt idx="682">
                  <c:v>43001</c:v>
                </c:pt>
                <c:pt idx="683">
                  <c:v>43000</c:v>
                </c:pt>
                <c:pt idx="684">
                  <c:v>42999</c:v>
                </c:pt>
                <c:pt idx="685">
                  <c:v>42998</c:v>
                </c:pt>
                <c:pt idx="686">
                  <c:v>42997</c:v>
                </c:pt>
                <c:pt idx="687">
                  <c:v>42996</c:v>
                </c:pt>
                <c:pt idx="688">
                  <c:v>42995</c:v>
                </c:pt>
                <c:pt idx="689">
                  <c:v>42994</c:v>
                </c:pt>
                <c:pt idx="690">
                  <c:v>42993</c:v>
                </c:pt>
                <c:pt idx="691">
                  <c:v>42992</c:v>
                </c:pt>
                <c:pt idx="692">
                  <c:v>42991</c:v>
                </c:pt>
                <c:pt idx="693">
                  <c:v>42990</c:v>
                </c:pt>
                <c:pt idx="694">
                  <c:v>42989</c:v>
                </c:pt>
                <c:pt idx="695">
                  <c:v>42988</c:v>
                </c:pt>
                <c:pt idx="696">
                  <c:v>42987</c:v>
                </c:pt>
                <c:pt idx="697">
                  <c:v>42986</c:v>
                </c:pt>
                <c:pt idx="698">
                  <c:v>42985</c:v>
                </c:pt>
                <c:pt idx="699">
                  <c:v>42984</c:v>
                </c:pt>
                <c:pt idx="700">
                  <c:v>42983</c:v>
                </c:pt>
                <c:pt idx="701">
                  <c:v>42982</c:v>
                </c:pt>
                <c:pt idx="702">
                  <c:v>42981</c:v>
                </c:pt>
                <c:pt idx="703">
                  <c:v>42980</c:v>
                </c:pt>
                <c:pt idx="704">
                  <c:v>42979</c:v>
                </c:pt>
                <c:pt idx="705">
                  <c:v>42978</c:v>
                </c:pt>
                <c:pt idx="706">
                  <c:v>42977</c:v>
                </c:pt>
                <c:pt idx="707">
                  <c:v>42976</c:v>
                </c:pt>
                <c:pt idx="708">
                  <c:v>42975</c:v>
                </c:pt>
                <c:pt idx="709">
                  <c:v>42974</c:v>
                </c:pt>
                <c:pt idx="710">
                  <c:v>42973</c:v>
                </c:pt>
                <c:pt idx="711">
                  <c:v>42972</c:v>
                </c:pt>
                <c:pt idx="712">
                  <c:v>42971</c:v>
                </c:pt>
                <c:pt idx="713">
                  <c:v>42970</c:v>
                </c:pt>
                <c:pt idx="714">
                  <c:v>42969</c:v>
                </c:pt>
                <c:pt idx="715">
                  <c:v>42968</c:v>
                </c:pt>
                <c:pt idx="716">
                  <c:v>42967</c:v>
                </c:pt>
                <c:pt idx="717">
                  <c:v>42966</c:v>
                </c:pt>
                <c:pt idx="718">
                  <c:v>42965</c:v>
                </c:pt>
                <c:pt idx="719">
                  <c:v>42964</c:v>
                </c:pt>
                <c:pt idx="720">
                  <c:v>42963</c:v>
                </c:pt>
                <c:pt idx="721">
                  <c:v>42962</c:v>
                </c:pt>
                <c:pt idx="722">
                  <c:v>42961</c:v>
                </c:pt>
                <c:pt idx="723">
                  <c:v>42960</c:v>
                </c:pt>
                <c:pt idx="724">
                  <c:v>42959</c:v>
                </c:pt>
                <c:pt idx="725">
                  <c:v>42958</c:v>
                </c:pt>
                <c:pt idx="726">
                  <c:v>42957</c:v>
                </c:pt>
                <c:pt idx="727">
                  <c:v>42956</c:v>
                </c:pt>
                <c:pt idx="728">
                  <c:v>42955</c:v>
                </c:pt>
                <c:pt idx="729">
                  <c:v>42954</c:v>
                </c:pt>
                <c:pt idx="730">
                  <c:v>42953</c:v>
                </c:pt>
                <c:pt idx="731">
                  <c:v>42952</c:v>
                </c:pt>
                <c:pt idx="732">
                  <c:v>42951</c:v>
                </c:pt>
                <c:pt idx="733">
                  <c:v>42950</c:v>
                </c:pt>
                <c:pt idx="734">
                  <c:v>42949</c:v>
                </c:pt>
                <c:pt idx="735">
                  <c:v>42948</c:v>
                </c:pt>
                <c:pt idx="736">
                  <c:v>42947</c:v>
                </c:pt>
                <c:pt idx="737">
                  <c:v>42946</c:v>
                </c:pt>
                <c:pt idx="738">
                  <c:v>42945</c:v>
                </c:pt>
                <c:pt idx="739">
                  <c:v>42944</c:v>
                </c:pt>
                <c:pt idx="740">
                  <c:v>42943</c:v>
                </c:pt>
                <c:pt idx="741">
                  <c:v>42942</c:v>
                </c:pt>
                <c:pt idx="742">
                  <c:v>42941</c:v>
                </c:pt>
                <c:pt idx="743">
                  <c:v>42940</c:v>
                </c:pt>
                <c:pt idx="744">
                  <c:v>42939</c:v>
                </c:pt>
                <c:pt idx="745">
                  <c:v>42938</c:v>
                </c:pt>
                <c:pt idx="746">
                  <c:v>42937</c:v>
                </c:pt>
                <c:pt idx="747">
                  <c:v>42936</c:v>
                </c:pt>
                <c:pt idx="748">
                  <c:v>42935</c:v>
                </c:pt>
                <c:pt idx="749">
                  <c:v>42934</c:v>
                </c:pt>
                <c:pt idx="750">
                  <c:v>42933</c:v>
                </c:pt>
                <c:pt idx="751">
                  <c:v>42932</c:v>
                </c:pt>
                <c:pt idx="752">
                  <c:v>42931</c:v>
                </c:pt>
                <c:pt idx="753">
                  <c:v>42930</c:v>
                </c:pt>
                <c:pt idx="754">
                  <c:v>42929</c:v>
                </c:pt>
                <c:pt idx="755">
                  <c:v>42928</c:v>
                </c:pt>
                <c:pt idx="756">
                  <c:v>42927</c:v>
                </c:pt>
                <c:pt idx="757">
                  <c:v>42926</c:v>
                </c:pt>
                <c:pt idx="758">
                  <c:v>42925</c:v>
                </c:pt>
                <c:pt idx="759">
                  <c:v>42924</c:v>
                </c:pt>
                <c:pt idx="760">
                  <c:v>42923</c:v>
                </c:pt>
                <c:pt idx="761">
                  <c:v>42922</c:v>
                </c:pt>
                <c:pt idx="762">
                  <c:v>42921</c:v>
                </c:pt>
                <c:pt idx="763">
                  <c:v>42920</c:v>
                </c:pt>
                <c:pt idx="764">
                  <c:v>42919</c:v>
                </c:pt>
                <c:pt idx="765">
                  <c:v>42918</c:v>
                </c:pt>
                <c:pt idx="766">
                  <c:v>42917</c:v>
                </c:pt>
                <c:pt idx="767">
                  <c:v>42916</c:v>
                </c:pt>
                <c:pt idx="768">
                  <c:v>42915</c:v>
                </c:pt>
                <c:pt idx="769">
                  <c:v>42914</c:v>
                </c:pt>
                <c:pt idx="770">
                  <c:v>42913</c:v>
                </c:pt>
                <c:pt idx="771">
                  <c:v>42912</c:v>
                </c:pt>
                <c:pt idx="772">
                  <c:v>42911</c:v>
                </c:pt>
                <c:pt idx="773">
                  <c:v>42910</c:v>
                </c:pt>
                <c:pt idx="774">
                  <c:v>42909</c:v>
                </c:pt>
                <c:pt idx="775">
                  <c:v>42908</c:v>
                </c:pt>
                <c:pt idx="776">
                  <c:v>42907</c:v>
                </c:pt>
                <c:pt idx="777">
                  <c:v>42906</c:v>
                </c:pt>
                <c:pt idx="778">
                  <c:v>42905</c:v>
                </c:pt>
                <c:pt idx="779">
                  <c:v>42904</c:v>
                </c:pt>
                <c:pt idx="780">
                  <c:v>42903</c:v>
                </c:pt>
                <c:pt idx="781">
                  <c:v>42902</c:v>
                </c:pt>
                <c:pt idx="782">
                  <c:v>42901</c:v>
                </c:pt>
                <c:pt idx="783">
                  <c:v>42900</c:v>
                </c:pt>
                <c:pt idx="784">
                  <c:v>42899</c:v>
                </c:pt>
                <c:pt idx="785">
                  <c:v>42898</c:v>
                </c:pt>
                <c:pt idx="786">
                  <c:v>42897</c:v>
                </c:pt>
                <c:pt idx="787">
                  <c:v>42896</c:v>
                </c:pt>
                <c:pt idx="788">
                  <c:v>42895</c:v>
                </c:pt>
                <c:pt idx="789">
                  <c:v>42894</c:v>
                </c:pt>
                <c:pt idx="790">
                  <c:v>42893</c:v>
                </c:pt>
                <c:pt idx="791">
                  <c:v>42892</c:v>
                </c:pt>
                <c:pt idx="792">
                  <c:v>42891</c:v>
                </c:pt>
                <c:pt idx="793">
                  <c:v>42890</c:v>
                </c:pt>
                <c:pt idx="794">
                  <c:v>42889</c:v>
                </c:pt>
                <c:pt idx="795">
                  <c:v>42888</c:v>
                </c:pt>
                <c:pt idx="796">
                  <c:v>42887</c:v>
                </c:pt>
                <c:pt idx="797">
                  <c:v>42886</c:v>
                </c:pt>
                <c:pt idx="798">
                  <c:v>42885</c:v>
                </c:pt>
                <c:pt idx="799">
                  <c:v>42884</c:v>
                </c:pt>
                <c:pt idx="800">
                  <c:v>42883</c:v>
                </c:pt>
                <c:pt idx="801">
                  <c:v>42882</c:v>
                </c:pt>
                <c:pt idx="802">
                  <c:v>42881</c:v>
                </c:pt>
                <c:pt idx="803">
                  <c:v>42880</c:v>
                </c:pt>
                <c:pt idx="804">
                  <c:v>42879</c:v>
                </c:pt>
                <c:pt idx="805">
                  <c:v>42878</c:v>
                </c:pt>
                <c:pt idx="806">
                  <c:v>42877</c:v>
                </c:pt>
                <c:pt idx="807">
                  <c:v>42876</c:v>
                </c:pt>
                <c:pt idx="808">
                  <c:v>42875</c:v>
                </c:pt>
                <c:pt idx="809">
                  <c:v>42874</c:v>
                </c:pt>
                <c:pt idx="810">
                  <c:v>42873</c:v>
                </c:pt>
                <c:pt idx="811">
                  <c:v>42872</c:v>
                </c:pt>
                <c:pt idx="812">
                  <c:v>42871</c:v>
                </c:pt>
                <c:pt idx="813">
                  <c:v>42870</c:v>
                </c:pt>
                <c:pt idx="814">
                  <c:v>42869</c:v>
                </c:pt>
                <c:pt idx="815">
                  <c:v>42868</c:v>
                </c:pt>
                <c:pt idx="816">
                  <c:v>42867</c:v>
                </c:pt>
                <c:pt idx="817">
                  <c:v>42866</c:v>
                </c:pt>
                <c:pt idx="818">
                  <c:v>42865</c:v>
                </c:pt>
                <c:pt idx="819">
                  <c:v>42864</c:v>
                </c:pt>
                <c:pt idx="820">
                  <c:v>42863</c:v>
                </c:pt>
                <c:pt idx="821">
                  <c:v>42862</c:v>
                </c:pt>
                <c:pt idx="822">
                  <c:v>42861</c:v>
                </c:pt>
                <c:pt idx="823">
                  <c:v>42860</c:v>
                </c:pt>
                <c:pt idx="824">
                  <c:v>42859</c:v>
                </c:pt>
                <c:pt idx="825">
                  <c:v>42858</c:v>
                </c:pt>
                <c:pt idx="826">
                  <c:v>42857</c:v>
                </c:pt>
                <c:pt idx="827">
                  <c:v>42856</c:v>
                </c:pt>
                <c:pt idx="828">
                  <c:v>42855</c:v>
                </c:pt>
                <c:pt idx="829">
                  <c:v>42854</c:v>
                </c:pt>
                <c:pt idx="830">
                  <c:v>42853</c:v>
                </c:pt>
                <c:pt idx="831">
                  <c:v>42852</c:v>
                </c:pt>
                <c:pt idx="832">
                  <c:v>42851</c:v>
                </c:pt>
                <c:pt idx="833">
                  <c:v>42850</c:v>
                </c:pt>
                <c:pt idx="834">
                  <c:v>42849</c:v>
                </c:pt>
                <c:pt idx="835">
                  <c:v>42848</c:v>
                </c:pt>
                <c:pt idx="836">
                  <c:v>42847</c:v>
                </c:pt>
                <c:pt idx="837">
                  <c:v>42846</c:v>
                </c:pt>
                <c:pt idx="838">
                  <c:v>42845</c:v>
                </c:pt>
                <c:pt idx="839">
                  <c:v>42844</c:v>
                </c:pt>
                <c:pt idx="840">
                  <c:v>42843</c:v>
                </c:pt>
                <c:pt idx="841">
                  <c:v>42842</c:v>
                </c:pt>
                <c:pt idx="842">
                  <c:v>42841</c:v>
                </c:pt>
                <c:pt idx="843">
                  <c:v>42840</c:v>
                </c:pt>
                <c:pt idx="844">
                  <c:v>42839</c:v>
                </c:pt>
                <c:pt idx="845">
                  <c:v>42838</c:v>
                </c:pt>
                <c:pt idx="846">
                  <c:v>42837</c:v>
                </c:pt>
                <c:pt idx="847">
                  <c:v>42836</c:v>
                </c:pt>
                <c:pt idx="848">
                  <c:v>42835</c:v>
                </c:pt>
                <c:pt idx="849">
                  <c:v>42834</c:v>
                </c:pt>
                <c:pt idx="850">
                  <c:v>42833</c:v>
                </c:pt>
                <c:pt idx="851">
                  <c:v>42832</c:v>
                </c:pt>
                <c:pt idx="852">
                  <c:v>42831</c:v>
                </c:pt>
                <c:pt idx="853">
                  <c:v>42830</c:v>
                </c:pt>
                <c:pt idx="854">
                  <c:v>42829</c:v>
                </c:pt>
                <c:pt idx="855">
                  <c:v>42828</c:v>
                </c:pt>
                <c:pt idx="856">
                  <c:v>42827</c:v>
                </c:pt>
                <c:pt idx="857">
                  <c:v>42826</c:v>
                </c:pt>
                <c:pt idx="858">
                  <c:v>42825</c:v>
                </c:pt>
                <c:pt idx="859">
                  <c:v>42824</c:v>
                </c:pt>
                <c:pt idx="860">
                  <c:v>42823</c:v>
                </c:pt>
                <c:pt idx="861">
                  <c:v>42822</c:v>
                </c:pt>
                <c:pt idx="862">
                  <c:v>42821</c:v>
                </c:pt>
                <c:pt idx="863">
                  <c:v>42820</c:v>
                </c:pt>
                <c:pt idx="864">
                  <c:v>42819</c:v>
                </c:pt>
                <c:pt idx="865">
                  <c:v>42818</c:v>
                </c:pt>
                <c:pt idx="866">
                  <c:v>42817</c:v>
                </c:pt>
                <c:pt idx="867">
                  <c:v>42816</c:v>
                </c:pt>
                <c:pt idx="868">
                  <c:v>42815</c:v>
                </c:pt>
                <c:pt idx="869">
                  <c:v>42814</c:v>
                </c:pt>
                <c:pt idx="870">
                  <c:v>42813</c:v>
                </c:pt>
                <c:pt idx="871">
                  <c:v>42812</c:v>
                </c:pt>
                <c:pt idx="872">
                  <c:v>42811</c:v>
                </c:pt>
                <c:pt idx="873">
                  <c:v>42810</c:v>
                </c:pt>
                <c:pt idx="874">
                  <c:v>42809</c:v>
                </c:pt>
                <c:pt idx="875">
                  <c:v>42808</c:v>
                </c:pt>
                <c:pt idx="876">
                  <c:v>42807</c:v>
                </c:pt>
                <c:pt idx="877">
                  <c:v>42806</c:v>
                </c:pt>
                <c:pt idx="878">
                  <c:v>42805</c:v>
                </c:pt>
                <c:pt idx="879">
                  <c:v>42804</c:v>
                </c:pt>
                <c:pt idx="880">
                  <c:v>42803</c:v>
                </c:pt>
                <c:pt idx="881">
                  <c:v>42802</c:v>
                </c:pt>
                <c:pt idx="882">
                  <c:v>42801</c:v>
                </c:pt>
                <c:pt idx="883">
                  <c:v>42800</c:v>
                </c:pt>
                <c:pt idx="884">
                  <c:v>42799</c:v>
                </c:pt>
                <c:pt idx="885">
                  <c:v>42798</c:v>
                </c:pt>
                <c:pt idx="886">
                  <c:v>42797</c:v>
                </c:pt>
                <c:pt idx="887">
                  <c:v>42796</c:v>
                </c:pt>
                <c:pt idx="888">
                  <c:v>42795</c:v>
                </c:pt>
                <c:pt idx="889">
                  <c:v>42794</c:v>
                </c:pt>
                <c:pt idx="890">
                  <c:v>42793</c:v>
                </c:pt>
                <c:pt idx="891">
                  <c:v>42792</c:v>
                </c:pt>
                <c:pt idx="892">
                  <c:v>42791</c:v>
                </c:pt>
                <c:pt idx="893">
                  <c:v>42790</c:v>
                </c:pt>
                <c:pt idx="894">
                  <c:v>42789</c:v>
                </c:pt>
                <c:pt idx="895">
                  <c:v>42788</c:v>
                </c:pt>
                <c:pt idx="896">
                  <c:v>42787</c:v>
                </c:pt>
                <c:pt idx="897">
                  <c:v>42786</c:v>
                </c:pt>
                <c:pt idx="898">
                  <c:v>42785</c:v>
                </c:pt>
                <c:pt idx="899">
                  <c:v>42784</c:v>
                </c:pt>
                <c:pt idx="900">
                  <c:v>42783</c:v>
                </c:pt>
                <c:pt idx="901">
                  <c:v>42782</c:v>
                </c:pt>
                <c:pt idx="902">
                  <c:v>42781</c:v>
                </c:pt>
                <c:pt idx="903">
                  <c:v>42780</c:v>
                </c:pt>
                <c:pt idx="904">
                  <c:v>42779</c:v>
                </c:pt>
                <c:pt idx="905">
                  <c:v>42778</c:v>
                </c:pt>
                <c:pt idx="906">
                  <c:v>42777</c:v>
                </c:pt>
                <c:pt idx="907">
                  <c:v>42776</c:v>
                </c:pt>
                <c:pt idx="908">
                  <c:v>42775</c:v>
                </c:pt>
                <c:pt idx="909">
                  <c:v>42774</c:v>
                </c:pt>
                <c:pt idx="910">
                  <c:v>42773</c:v>
                </c:pt>
                <c:pt idx="911">
                  <c:v>42772</c:v>
                </c:pt>
                <c:pt idx="912">
                  <c:v>42771</c:v>
                </c:pt>
                <c:pt idx="913">
                  <c:v>42770</c:v>
                </c:pt>
                <c:pt idx="914">
                  <c:v>42769</c:v>
                </c:pt>
                <c:pt idx="915">
                  <c:v>42768</c:v>
                </c:pt>
                <c:pt idx="916">
                  <c:v>42767</c:v>
                </c:pt>
                <c:pt idx="917">
                  <c:v>42766</c:v>
                </c:pt>
                <c:pt idx="918">
                  <c:v>42765</c:v>
                </c:pt>
                <c:pt idx="919">
                  <c:v>42764</c:v>
                </c:pt>
                <c:pt idx="920">
                  <c:v>42763</c:v>
                </c:pt>
                <c:pt idx="921">
                  <c:v>42762</c:v>
                </c:pt>
                <c:pt idx="922">
                  <c:v>42761</c:v>
                </c:pt>
                <c:pt idx="923">
                  <c:v>42760</c:v>
                </c:pt>
                <c:pt idx="924">
                  <c:v>42759</c:v>
                </c:pt>
                <c:pt idx="925">
                  <c:v>42758</c:v>
                </c:pt>
                <c:pt idx="926">
                  <c:v>42757</c:v>
                </c:pt>
                <c:pt idx="927">
                  <c:v>42756</c:v>
                </c:pt>
                <c:pt idx="928">
                  <c:v>42755</c:v>
                </c:pt>
                <c:pt idx="929">
                  <c:v>42754</c:v>
                </c:pt>
                <c:pt idx="930">
                  <c:v>42753</c:v>
                </c:pt>
                <c:pt idx="931">
                  <c:v>42752</c:v>
                </c:pt>
                <c:pt idx="932">
                  <c:v>42751</c:v>
                </c:pt>
                <c:pt idx="933">
                  <c:v>42750</c:v>
                </c:pt>
                <c:pt idx="934">
                  <c:v>42749</c:v>
                </c:pt>
                <c:pt idx="935">
                  <c:v>42748</c:v>
                </c:pt>
                <c:pt idx="936">
                  <c:v>42747</c:v>
                </c:pt>
                <c:pt idx="937">
                  <c:v>42746</c:v>
                </c:pt>
                <c:pt idx="938">
                  <c:v>42745</c:v>
                </c:pt>
                <c:pt idx="939">
                  <c:v>42744</c:v>
                </c:pt>
                <c:pt idx="940">
                  <c:v>42743</c:v>
                </c:pt>
                <c:pt idx="941">
                  <c:v>42742</c:v>
                </c:pt>
                <c:pt idx="942">
                  <c:v>42741</c:v>
                </c:pt>
                <c:pt idx="943">
                  <c:v>42740</c:v>
                </c:pt>
                <c:pt idx="944">
                  <c:v>42739</c:v>
                </c:pt>
                <c:pt idx="945">
                  <c:v>42738</c:v>
                </c:pt>
                <c:pt idx="946">
                  <c:v>42737</c:v>
                </c:pt>
                <c:pt idx="947">
                  <c:v>42736</c:v>
                </c:pt>
                <c:pt idx="948">
                  <c:v>42735</c:v>
                </c:pt>
                <c:pt idx="949">
                  <c:v>42734</c:v>
                </c:pt>
                <c:pt idx="950">
                  <c:v>42733</c:v>
                </c:pt>
                <c:pt idx="951">
                  <c:v>42732</c:v>
                </c:pt>
                <c:pt idx="952">
                  <c:v>42731</c:v>
                </c:pt>
                <c:pt idx="953">
                  <c:v>42730</c:v>
                </c:pt>
                <c:pt idx="954">
                  <c:v>42729</c:v>
                </c:pt>
                <c:pt idx="955">
                  <c:v>42728</c:v>
                </c:pt>
                <c:pt idx="956">
                  <c:v>42727</c:v>
                </c:pt>
                <c:pt idx="957">
                  <c:v>42726</c:v>
                </c:pt>
                <c:pt idx="958">
                  <c:v>42725</c:v>
                </c:pt>
                <c:pt idx="959">
                  <c:v>42724</c:v>
                </c:pt>
                <c:pt idx="960">
                  <c:v>42723</c:v>
                </c:pt>
                <c:pt idx="961">
                  <c:v>42722</c:v>
                </c:pt>
                <c:pt idx="962">
                  <c:v>42721</c:v>
                </c:pt>
                <c:pt idx="963">
                  <c:v>42720</c:v>
                </c:pt>
                <c:pt idx="964">
                  <c:v>42719</c:v>
                </c:pt>
                <c:pt idx="965">
                  <c:v>42718</c:v>
                </c:pt>
                <c:pt idx="966">
                  <c:v>42717</c:v>
                </c:pt>
                <c:pt idx="967">
                  <c:v>42716</c:v>
                </c:pt>
                <c:pt idx="968">
                  <c:v>42715</c:v>
                </c:pt>
                <c:pt idx="969">
                  <c:v>42714</c:v>
                </c:pt>
                <c:pt idx="970">
                  <c:v>42713</c:v>
                </c:pt>
                <c:pt idx="971">
                  <c:v>42712</c:v>
                </c:pt>
                <c:pt idx="972">
                  <c:v>42711</c:v>
                </c:pt>
                <c:pt idx="973">
                  <c:v>42710</c:v>
                </c:pt>
                <c:pt idx="974">
                  <c:v>42709</c:v>
                </c:pt>
                <c:pt idx="975">
                  <c:v>42708</c:v>
                </c:pt>
                <c:pt idx="976">
                  <c:v>42707</c:v>
                </c:pt>
                <c:pt idx="977">
                  <c:v>42706</c:v>
                </c:pt>
                <c:pt idx="978">
                  <c:v>42705</c:v>
                </c:pt>
                <c:pt idx="979">
                  <c:v>42704</c:v>
                </c:pt>
                <c:pt idx="980">
                  <c:v>42703</c:v>
                </c:pt>
                <c:pt idx="981">
                  <c:v>42702</c:v>
                </c:pt>
                <c:pt idx="982">
                  <c:v>42701</c:v>
                </c:pt>
                <c:pt idx="983">
                  <c:v>42700</c:v>
                </c:pt>
                <c:pt idx="984">
                  <c:v>42699</c:v>
                </c:pt>
                <c:pt idx="985">
                  <c:v>42698</c:v>
                </c:pt>
                <c:pt idx="986">
                  <c:v>42697</c:v>
                </c:pt>
                <c:pt idx="987">
                  <c:v>42696</c:v>
                </c:pt>
                <c:pt idx="988">
                  <c:v>42695</c:v>
                </c:pt>
                <c:pt idx="989">
                  <c:v>42694</c:v>
                </c:pt>
                <c:pt idx="990">
                  <c:v>42693</c:v>
                </c:pt>
                <c:pt idx="991">
                  <c:v>42692</c:v>
                </c:pt>
                <c:pt idx="992">
                  <c:v>42691</c:v>
                </c:pt>
                <c:pt idx="993">
                  <c:v>42690</c:v>
                </c:pt>
                <c:pt idx="994">
                  <c:v>42689</c:v>
                </c:pt>
                <c:pt idx="995">
                  <c:v>42688</c:v>
                </c:pt>
                <c:pt idx="996">
                  <c:v>42687</c:v>
                </c:pt>
                <c:pt idx="997">
                  <c:v>42686</c:v>
                </c:pt>
                <c:pt idx="998">
                  <c:v>42685</c:v>
                </c:pt>
                <c:pt idx="999">
                  <c:v>42684</c:v>
                </c:pt>
                <c:pt idx="1000">
                  <c:v>42683</c:v>
                </c:pt>
                <c:pt idx="1001">
                  <c:v>42682</c:v>
                </c:pt>
                <c:pt idx="1002">
                  <c:v>42681</c:v>
                </c:pt>
                <c:pt idx="1003">
                  <c:v>42680</c:v>
                </c:pt>
                <c:pt idx="1004">
                  <c:v>42679</c:v>
                </c:pt>
                <c:pt idx="1005">
                  <c:v>42678</c:v>
                </c:pt>
                <c:pt idx="1006">
                  <c:v>42677</c:v>
                </c:pt>
                <c:pt idx="1007">
                  <c:v>42676</c:v>
                </c:pt>
                <c:pt idx="1008">
                  <c:v>42675</c:v>
                </c:pt>
                <c:pt idx="1009">
                  <c:v>42674</c:v>
                </c:pt>
                <c:pt idx="1010">
                  <c:v>42673</c:v>
                </c:pt>
                <c:pt idx="1011">
                  <c:v>42672</c:v>
                </c:pt>
                <c:pt idx="1012">
                  <c:v>42671</c:v>
                </c:pt>
                <c:pt idx="1013">
                  <c:v>42670</c:v>
                </c:pt>
                <c:pt idx="1014">
                  <c:v>42669</c:v>
                </c:pt>
                <c:pt idx="1015">
                  <c:v>42668</c:v>
                </c:pt>
                <c:pt idx="1016">
                  <c:v>42667</c:v>
                </c:pt>
                <c:pt idx="1017">
                  <c:v>42666</c:v>
                </c:pt>
                <c:pt idx="1018">
                  <c:v>42665</c:v>
                </c:pt>
                <c:pt idx="1019">
                  <c:v>42664</c:v>
                </c:pt>
                <c:pt idx="1020">
                  <c:v>42663</c:v>
                </c:pt>
                <c:pt idx="1021">
                  <c:v>42662</c:v>
                </c:pt>
                <c:pt idx="1022">
                  <c:v>42661</c:v>
                </c:pt>
                <c:pt idx="1023">
                  <c:v>42660</c:v>
                </c:pt>
                <c:pt idx="1024">
                  <c:v>42659</c:v>
                </c:pt>
                <c:pt idx="1025">
                  <c:v>42658</c:v>
                </c:pt>
                <c:pt idx="1026">
                  <c:v>42657</c:v>
                </c:pt>
                <c:pt idx="1027">
                  <c:v>42656</c:v>
                </c:pt>
                <c:pt idx="1028">
                  <c:v>42655</c:v>
                </c:pt>
                <c:pt idx="1029">
                  <c:v>42654</c:v>
                </c:pt>
                <c:pt idx="1030">
                  <c:v>42653</c:v>
                </c:pt>
                <c:pt idx="1031">
                  <c:v>42652</c:v>
                </c:pt>
                <c:pt idx="1032">
                  <c:v>42651</c:v>
                </c:pt>
                <c:pt idx="1033">
                  <c:v>42650</c:v>
                </c:pt>
                <c:pt idx="1034">
                  <c:v>42649</c:v>
                </c:pt>
                <c:pt idx="1035">
                  <c:v>42648</c:v>
                </c:pt>
                <c:pt idx="1036">
                  <c:v>42647</c:v>
                </c:pt>
                <c:pt idx="1037">
                  <c:v>42646</c:v>
                </c:pt>
                <c:pt idx="1038">
                  <c:v>42645</c:v>
                </c:pt>
                <c:pt idx="1039">
                  <c:v>42644</c:v>
                </c:pt>
                <c:pt idx="1040">
                  <c:v>42643</c:v>
                </c:pt>
                <c:pt idx="1041">
                  <c:v>42642</c:v>
                </c:pt>
                <c:pt idx="1042">
                  <c:v>42641</c:v>
                </c:pt>
                <c:pt idx="1043">
                  <c:v>42640</c:v>
                </c:pt>
                <c:pt idx="1044">
                  <c:v>42639</c:v>
                </c:pt>
                <c:pt idx="1045">
                  <c:v>42638</c:v>
                </c:pt>
                <c:pt idx="1046">
                  <c:v>42637</c:v>
                </c:pt>
                <c:pt idx="1047">
                  <c:v>42636</c:v>
                </c:pt>
                <c:pt idx="1048">
                  <c:v>42635</c:v>
                </c:pt>
                <c:pt idx="1049">
                  <c:v>42634</c:v>
                </c:pt>
                <c:pt idx="1050">
                  <c:v>42633</c:v>
                </c:pt>
                <c:pt idx="1051">
                  <c:v>42632</c:v>
                </c:pt>
                <c:pt idx="1052">
                  <c:v>42631</c:v>
                </c:pt>
                <c:pt idx="1053">
                  <c:v>42630</c:v>
                </c:pt>
                <c:pt idx="1054">
                  <c:v>42629</c:v>
                </c:pt>
                <c:pt idx="1055">
                  <c:v>42628</c:v>
                </c:pt>
                <c:pt idx="1056">
                  <c:v>42627</c:v>
                </c:pt>
                <c:pt idx="1057">
                  <c:v>42626</c:v>
                </c:pt>
                <c:pt idx="1058">
                  <c:v>42625</c:v>
                </c:pt>
                <c:pt idx="1059">
                  <c:v>42624</c:v>
                </c:pt>
                <c:pt idx="1060">
                  <c:v>42623</c:v>
                </c:pt>
                <c:pt idx="1061">
                  <c:v>42622</c:v>
                </c:pt>
                <c:pt idx="1062">
                  <c:v>42621</c:v>
                </c:pt>
                <c:pt idx="1063">
                  <c:v>42620</c:v>
                </c:pt>
                <c:pt idx="1064">
                  <c:v>42619</c:v>
                </c:pt>
                <c:pt idx="1065">
                  <c:v>42618</c:v>
                </c:pt>
                <c:pt idx="1066">
                  <c:v>42617</c:v>
                </c:pt>
                <c:pt idx="1067">
                  <c:v>42616</c:v>
                </c:pt>
                <c:pt idx="1068">
                  <c:v>42615</c:v>
                </c:pt>
                <c:pt idx="1069">
                  <c:v>42614</c:v>
                </c:pt>
                <c:pt idx="1070">
                  <c:v>42613</c:v>
                </c:pt>
                <c:pt idx="1071">
                  <c:v>42612</c:v>
                </c:pt>
                <c:pt idx="1072">
                  <c:v>42611</c:v>
                </c:pt>
                <c:pt idx="1073">
                  <c:v>42610</c:v>
                </c:pt>
                <c:pt idx="1074">
                  <c:v>42609</c:v>
                </c:pt>
                <c:pt idx="1075">
                  <c:v>42608</c:v>
                </c:pt>
                <c:pt idx="1076">
                  <c:v>42607</c:v>
                </c:pt>
                <c:pt idx="1077">
                  <c:v>42606</c:v>
                </c:pt>
                <c:pt idx="1078">
                  <c:v>42605</c:v>
                </c:pt>
                <c:pt idx="1079">
                  <c:v>42604</c:v>
                </c:pt>
                <c:pt idx="1080">
                  <c:v>42603</c:v>
                </c:pt>
                <c:pt idx="1081">
                  <c:v>42602</c:v>
                </c:pt>
                <c:pt idx="1082">
                  <c:v>42601</c:v>
                </c:pt>
                <c:pt idx="1083">
                  <c:v>42600</c:v>
                </c:pt>
                <c:pt idx="1084">
                  <c:v>42599</c:v>
                </c:pt>
                <c:pt idx="1085">
                  <c:v>42598</c:v>
                </c:pt>
                <c:pt idx="1086">
                  <c:v>42597</c:v>
                </c:pt>
                <c:pt idx="1087">
                  <c:v>42596</c:v>
                </c:pt>
                <c:pt idx="1088">
                  <c:v>42595</c:v>
                </c:pt>
                <c:pt idx="1089">
                  <c:v>42594</c:v>
                </c:pt>
                <c:pt idx="1090">
                  <c:v>42593</c:v>
                </c:pt>
                <c:pt idx="1091">
                  <c:v>42592</c:v>
                </c:pt>
                <c:pt idx="1092">
                  <c:v>42591</c:v>
                </c:pt>
                <c:pt idx="1093">
                  <c:v>42590</c:v>
                </c:pt>
                <c:pt idx="1094">
                  <c:v>42589</c:v>
                </c:pt>
                <c:pt idx="1095">
                  <c:v>42588</c:v>
                </c:pt>
                <c:pt idx="1096">
                  <c:v>42587</c:v>
                </c:pt>
                <c:pt idx="1097">
                  <c:v>42586</c:v>
                </c:pt>
                <c:pt idx="1098">
                  <c:v>42585</c:v>
                </c:pt>
                <c:pt idx="1099">
                  <c:v>42584</c:v>
                </c:pt>
                <c:pt idx="1100">
                  <c:v>42583</c:v>
                </c:pt>
                <c:pt idx="1101">
                  <c:v>42582</c:v>
                </c:pt>
                <c:pt idx="1102">
                  <c:v>42581</c:v>
                </c:pt>
                <c:pt idx="1103">
                  <c:v>42580</c:v>
                </c:pt>
                <c:pt idx="1104">
                  <c:v>42579</c:v>
                </c:pt>
                <c:pt idx="1105">
                  <c:v>42578</c:v>
                </c:pt>
                <c:pt idx="1106">
                  <c:v>42577</c:v>
                </c:pt>
                <c:pt idx="1107">
                  <c:v>42576</c:v>
                </c:pt>
                <c:pt idx="1108">
                  <c:v>42575</c:v>
                </c:pt>
                <c:pt idx="1109">
                  <c:v>42574</c:v>
                </c:pt>
                <c:pt idx="1110">
                  <c:v>42573</c:v>
                </c:pt>
                <c:pt idx="1111">
                  <c:v>42572</c:v>
                </c:pt>
                <c:pt idx="1112">
                  <c:v>42571</c:v>
                </c:pt>
                <c:pt idx="1113">
                  <c:v>42570</c:v>
                </c:pt>
                <c:pt idx="1114">
                  <c:v>42569</c:v>
                </c:pt>
                <c:pt idx="1115">
                  <c:v>42568</c:v>
                </c:pt>
                <c:pt idx="1116">
                  <c:v>42567</c:v>
                </c:pt>
                <c:pt idx="1117">
                  <c:v>42566</c:v>
                </c:pt>
                <c:pt idx="1118">
                  <c:v>42565</c:v>
                </c:pt>
                <c:pt idx="1119">
                  <c:v>42564</c:v>
                </c:pt>
                <c:pt idx="1120">
                  <c:v>42563</c:v>
                </c:pt>
                <c:pt idx="1121">
                  <c:v>42562</c:v>
                </c:pt>
                <c:pt idx="1122">
                  <c:v>42561</c:v>
                </c:pt>
                <c:pt idx="1123">
                  <c:v>42560</c:v>
                </c:pt>
                <c:pt idx="1124">
                  <c:v>42559</c:v>
                </c:pt>
                <c:pt idx="1125">
                  <c:v>42558</c:v>
                </c:pt>
                <c:pt idx="1126">
                  <c:v>42557</c:v>
                </c:pt>
                <c:pt idx="1127">
                  <c:v>42556</c:v>
                </c:pt>
                <c:pt idx="1128">
                  <c:v>42555</c:v>
                </c:pt>
                <c:pt idx="1129">
                  <c:v>42554</c:v>
                </c:pt>
                <c:pt idx="1130">
                  <c:v>42553</c:v>
                </c:pt>
                <c:pt idx="1131">
                  <c:v>42552</c:v>
                </c:pt>
                <c:pt idx="1132">
                  <c:v>42551</c:v>
                </c:pt>
                <c:pt idx="1133">
                  <c:v>42550</c:v>
                </c:pt>
                <c:pt idx="1134">
                  <c:v>42549</c:v>
                </c:pt>
                <c:pt idx="1135">
                  <c:v>42548</c:v>
                </c:pt>
                <c:pt idx="1136">
                  <c:v>42547</c:v>
                </c:pt>
                <c:pt idx="1137">
                  <c:v>42546</c:v>
                </c:pt>
                <c:pt idx="1138">
                  <c:v>42545</c:v>
                </c:pt>
                <c:pt idx="1139">
                  <c:v>42544</c:v>
                </c:pt>
                <c:pt idx="1140">
                  <c:v>42543</c:v>
                </c:pt>
                <c:pt idx="1141">
                  <c:v>42542</c:v>
                </c:pt>
                <c:pt idx="1142">
                  <c:v>42541</c:v>
                </c:pt>
                <c:pt idx="1143">
                  <c:v>42540</c:v>
                </c:pt>
                <c:pt idx="1144">
                  <c:v>42539</c:v>
                </c:pt>
                <c:pt idx="1145">
                  <c:v>42538</c:v>
                </c:pt>
                <c:pt idx="1146">
                  <c:v>42537</c:v>
                </c:pt>
                <c:pt idx="1147">
                  <c:v>42536</c:v>
                </c:pt>
                <c:pt idx="1148">
                  <c:v>42535</c:v>
                </c:pt>
                <c:pt idx="1149">
                  <c:v>42534</c:v>
                </c:pt>
                <c:pt idx="1150">
                  <c:v>42533</c:v>
                </c:pt>
                <c:pt idx="1151">
                  <c:v>42532</c:v>
                </c:pt>
                <c:pt idx="1152">
                  <c:v>42531</c:v>
                </c:pt>
                <c:pt idx="1153">
                  <c:v>42530</c:v>
                </c:pt>
                <c:pt idx="1154">
                  <c:v>42529</c:v>
                </c:pt>
                <c:pt idx="1155">
                  <c:v>42528</c:v>
                </c:pt>
                <c:pt idx="1156">
                  <c:v>42527</c:v>
                </c:pt>
                <c:pt idx="1157">
                  <c:v>42526</c:v>
                </c:pt>
                <c:pt idx="1158">
                  <c:v>42525</c:v>
                </c:pt>
                <c:pt idx="1159">
                  <c:v>42524</c:v>
                </c:pt>
                <c:pt idx="1160">
                  <c:v>42523</c:v>
                </c:pt>
                <c:pt idx="1161">
                  <c:v>42522</c:v>
                </c:pt>
                <c:pt idx="1162">
                  <c:v>42521</c:v>
                </c:pt>
                <c:pt idx="1163">
                  <c:v>42520</c:v>
                </c:pt>
                <c:pt idx="1164">
                  <c:v>42519</c:v>
                </c:pt>
                <c:pt idx="1165">
                  <c:v>42518</c:v>
                </c:pt>
                <c:pt idx="1166">
                  <c:v>42517</c:v>
                </c:pt>
                <c:pt idx="1167">
                  <c:v>42516</c:v>
                </c:pt>
                <c:pt idx="1168">
                  <c:v>42515</c:v>
                </c:pt>
                <c:pt idx="1169">
                  <c:v>42514</c:v>
                </c:pt>
                <c:pt idx="1170">
                  <c:v>42513</c:v>
                </c:pt>
                <c:pt idx="1171">
                  <c:v>42512</c:v>
                </c:pt>
                <c:pt idx="1172">
                  <c:v>42511</c:v>
                </c:pt>
                <c:pt idx="1173">
                  <c:v>42510</c:v>
                </c:pt>
                <c:pt idx="1174">
                  <c:v>42509</c:v>
                </c:pt>
                <c:pt idx="1175">
                  <c:v>42508</c:v>
                </c:pt>
                <c:pt idx="1176">
                  <c:v>42507</c:v>
                </c:pt>
                <c:pt idx="1177">
                  <c:v>42506</c:v>
                </c:pt>
                <c:pt idx="1178">
                  <c:v>42505</c:v>
                </c:pt>
                <c:pt idx="1179">
                  <c:v>42504</c:v>
                </c:pt>
                <c:pt idx="1180">
                  <c:v>42503</c:v>
                </c:pt>
                <c:pt idx="1181">
                  <c:v>42502</c:v>
                </c:pt>
                <c:pt idx="1182">
                  <c:v>42501</c:v>
                </c:pt>
                <c:pt idx="1183">
                  <c:v>42500</c:v>
                </c:pt>
                <c:pt idx="1184">
                  <c:v>42499</c:v>
                </c:pt>
                <c:pt idx="1185">
                  <c:v>42498</c:v>
                </c:pt>
                <c:pt idx="1186">
                  <c:v>42497</c:v>
                </c:pt>
                <c:pt idx="1187">
                  <c:v>42496</c:v>
                </c:pt>
                <c:pt idx="1188">
                  <c:v>42495</c:v>
                </c:pt>
                <c:pt idx="1189">
                  <c:v>42494</c:v>
                </c:pt>
                <c:pt idx="1190">
                  <c:v>42493</c:v>
                </c:pt>
                <c:pt idx="1191">
                  <c:v>42492</c:v>
                </c:pt>
                <c:pt idx="1192">
                  <c:v>42491</c:v>
                </c:pt>
                <c:pt idx="1193">
                  <c:v>42490</c:v>
                </c:pt>
                <c:pt idx="1194">
                  <c:v>42489</c:v>
                </c:pt>
                <c:pt idx="1195">
                  <c:v>42488</c:v>
                </c:pt>
                <c:pt idx="1196">
                  <c:v>42487</c:v>
                </c:pt>
                <c:pt idx="1197">
                  <c:v>42486</c:v>
                </c:pt>
                <c:pt idx="1198">
                  <c:v>42485</c:v>
                </c:pt>
                <c:pt idx="1199">
                  <c:v>42484</c:v>
                </c:pt>
                <c:pt idx="1200">
                  <c:v>42483</c:v>
                </c:pt>
                <c:pt idx="1201">
                  <c:v>42482</c:v>
                </c:pt>
                <c:pt idx="1202">
                  <c:v>42481</c:v>
                </c:pt>
                <c:pt idx="1203">
                  <c:v>42480</c:v>
                </c:pt>
                <c:pt idx="1204">
                  <c:v>42479</c:v>
                </c:pt>
                <c:pt idx="1205">
                  <c:v>42478</c:v>
                </c:pt>
                <c:pt idx="1206">
                  <c:v>42477</c:v>
                </c:pt>
                <c:pt idx="1207">
                  <c:v>42476</c:v>
                </c:pt>
                <c:pt idx="1208">
                  <c:v>42475</c:v>
                </c:pt>
                <c:pt idx="1209">
                  <c:v>42474</c:v>
                </c:pt>
                <c:pt idx="1210">
                  <c:v>42473</c:v>
                </c:pt>
                <c:pt idx="1211">
                  <c:v>42472</c:v>
                </c:pt>
                <c:pt idx="1212">
                  <c:v>42471</c:v>
                </c:pt>
                <c:pt idx="1213">
                  <c:v>42470</c:v>
                </c:pt>
                <c:pt idx="1214">
                  <c:v>42469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42463</c:v>
                </c:pt>
                <c:pt idx="1221">
                  <c:v>42462</c:v>
                </c:pt>
                <c:pt idx="1222">
                  <c:v>42461</c:v>
                </c:pt>
                <c:pt idx="1223">
                  <c:v>42460</c:v>
                </c:pt>
                <c:pt idx="1224">
                  <c:v>42459</c:v>
                </c:pt>
                <c:pt idx="1225">
                  <c:v>42458</c:v>
                </c:pt>
                <c:pt idx="1226">
                  <c:v>42457</c:v>
                </c:pt>
                <c:pt idx="1227">
                  <c:v>42456</c:v>
                </c:pt>
                <c:pt idx="1228">
                  <c:v>42455</c:v>
                </c:pt>
                <c:pt idx="1229">
                  <c:v>42454</c:v>
                </c:pt>
                <c:pt idx="1230">
                  <c:v>42453</c:v>
                </c:pt>
                <c:pt idx="1231">
                  <c:v>42452</c:v>
                </c:pt>
                <c:pt idx="1232">
                  <c:v>42451</c:v>
                </c:pt>
                <c:pt idx="1233">
                  <c:v>42450</c:v>
                </c:pt>
                <c:pt idx="1234">
                  <c:v>42449</c:v>
                </c:pt>
                <c:pt idx="1235">
                  <c:v>42448</c:v>
                </c:pt>
                <c:pt idx="1236">
                  <c:v>42447</c:v>
                </c:pt>
                <c:pt idx="1237">
                  <c:v>42446</c:v>
                </c:pt>
                <c:pt idx="1238">
                  <c:v>42445</c:v>
                </c:pt>
                <c:pt idx="1239">
                  <c:v>42444</c:v>
                </c:pt>
                <c:pt idx="1240">
                  <c:v>42443</c:v>
                </c:pt>
                <c:pt idx="1241">
                  <c:v>42442</c:v>
                </c:pt>
                <c:pt idx="1242">
                  <c:v>42441</c:v>
                </c:pt>
                <c:pt idx="1243">
                  <c:v>42440</c:v>
                </c:pt>
                <c:pt idx="1244">
                  <c:v>42439</c:v>
                </c:pt>
                <c:pt idx="1245">
                  <c:v>42438</c:v>
                </c:pt>
                <c:pt idx="1246">
                  <c:v>42437</c:v>
                </c:pt>
                <c:pt idx="1247">
                  <c:v>42436</c:v>
                </c:pt>
                <c:pt idx="1248">
                  <c:v>42435</c:v>
                </c:pt>
                <c:pt idx="1249">
                  <c:v>42434</c:v>
                </c:pt>
                <c:pt idx="1250">
                  <c:v>42433</c:v>
                </c:pt>
                <c:pt idx="1251">
                  <c:v>42432</c:v>
                </c:pt>
                <c:pt idx="1252">
                  <c:v>42431</c:v>
                </c:pt>
                <c:pt idx="1253">
                  <c:v>42430</c:v>
                </c:pt>
                <c:pt idx="1254">
                  <c:v>42429</c:v>
                </c:pt>
                <c:pt idx="1255">
                  <c:v>42428</c:v>
                </c:pt>
                <c:pt idx="1256">
                  <c:v>42427</c:v>
                </c:pt>
                <c:pt idx="1257">
                  <c:v>42426</c:v>
                </c:pt>
                <c:pt idx="1258">
                  <c:v>42425</c:v>
                </c:pt>
                <c:pt idx="1259">
                  <c:v>42424</c:v>
                </c:pt>
                <c:pt idx="1260">
                  <c:v>42423</c:v>
                </c:pt>
                <c:pt idx="1261">
                  <c:v>42422</c:v>
                </c:pt>
                <c:pt idx="1262">
                  <c:v>42421</c:v>
                </c:pt>
                <c:pt idx="1263">
                  <c:v>42420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42414</c:v>
                </c:pt>
                <c:pt idx="1270">
                  <c:v>42413</c:v>
                </c:pt>
                <c:pt idx="1271">
                  <c:v>42412</c:v>
                </c:pt>
                <c:pt idx="1272">
                  <c:v>42411</c:v>
                </c:pt>
                <c:pt idx="1273">
                  <c:v>42410</c:v>
                </c:pt>
                <c:pt idx="1274">
                  <c:v>42409</c:v>
                </c:pt>
                <c:pt idx="1275">
                  <c:v>42408</c:v>
                </c:pt>
                <c:pt idx="1276">
                  <c:v>42407</c:v>
                </c:pt>
                <c:pt idx="1277">
                  <c:v>42406</c:v>
                </c:pt>
                <c:pt idx="1278">
                  <c:v>42405</c:v>
                </c:pt>
                <c:pt idx="1279">
                  <c:v>42404</c:v>
                </c:pt>
                <c:pt idx="1280">
                  <c:v>42403</c:v>
                </c:pt>
                <c:pt idx="1281">
                  <c:v>42402</c:v>
                </c:pt>
                <c:pt idx="1282">
                  <c:v>42401</c:v>
                </c:pt>
                <c:pt idx="1283">
                  <c:v>42400</c:v>
                </c:pt>
                <c:pt idx="1284">
                  <c:v>42399</c:v>
                </c:pt>
                <c:pt idx="1285">
                  <c:v>42398</c:v>
                </c:pt>
                <c:pt idx="1286">
                  <c:v>42397</c:v>
                </c:pt>
                <c:pt idx="1287">
                  <c:v>42396</c:v>
                </c:pt>
                <c:pt idx="1288">
                  <c:v>42395</c:v>
                </c:pt>
                <c:pt idx="1289">
                  <c:v>42394</c:v>
                </c:pt>
                <c:pt idx="1290">
                  <c:v>42393</c:v>
                </c:pt>
                <c:pt idx="1291">
                  <c:v>42392</c:v>
                </c:pt>
                <c:pt idx="1292">
                  <c:v>42391</c:v>
                </c:pt>
                <c:pt idx="1293">
                  <c:v>42390</c:v>
                </c:pt>
                <c:pt idx="1294">
                  <c:v>42389</c:v>
                </c:pt>
                <c:pt idx="1295">
                  <c:v>42388</c:v>
                </c:pt>
                <c:pt idx="1296">
                  <c:v>42387</c:v>
                </c:pt>
                <c:pt idx="1297">
                  <c:v>42386</c:v>
                </c:pt>
                <c:pt idx="1298">
                  <c:v>42385</c:v>
                </c:pt>
                <c:pt idx="1299">
                  <c:v>42384</c:v>
                </c:pt>
                <c:pt idx="1300">
                  <c:v>42383</c:v>
                </c:pt>
                <c:pt idx="1301">
                  <c:v>42382</c:v>
                </c:pt>
                <c:pt idx="1302">
                  <c:v>42381</c:v>
                </c:pt>
                <c:pt idx="1303">
                  <c:v>42380</c:v>
                </c:pt>
                <c:pt idx="1304">
                  <c:v>42379</c:v>
                </c:pt>
                <c:pt idx="1305">
                  <c:v>42378</c:v>
                </c:pt>
                <c:pt idx="1306">
                  <c:v>42377</c:v>
                </c:pt>
                <c:pt idx="1307">
                  <c:v>42376</c:v>
                </c:pt>
                <c:pt idx="1308">
                  <c:v>42375</c:v>
                </c:pt>
                <c:pt idx="1309">
                  <c:v>42374</c:v>
                </c:pt>
                <c:pt idx="1310">
                  <c:v>42373</c:v>
                </c:pt>
                <c:pt idx="1311">
                  <c:v>42372</c:v>
                </c:pt>
                <c:pt idx="1312">
                  <c:v>42371</c:v>
                </c:pt>
                <c:pt idx="1313">
                  <c:v>42370</c:v>
                </c:pt>
                <c:pt idx="1314">
                  <c:v>42369</c:v>
                </c:pt>
                <c:pt idx="1315">
                  <c:v>42368</c:v>
                </c:pt>
                <c:pt idx="1316">
                  <c:v>42367</c:v>
                </c:pt>
                <c:pt idx="1317">
                  <c:v>42366</c:v>
                </c:pt>
                <c:pt idx="1318">
                  <c:v>42365</c:v>
                </c:pt>
                <c:pt idx="1319">
                  <c:v>42364</c:v>
                </c:pt>
                <c:pt idx="1320">
                  <c:v>42363</c:v>
                </c:pt>
                <c:pt idx="1321">
                  <c:v>42362</c:v>
                </c:pt>
                <c:pt idx="1322">
                  <c:v>42361</c:v>
                </c:pt>
                <c:pt idx="1323">
                  <c:v>42360</c:v>
                </c:pt>
                <c:pt idx="1324">
                  <c:v>42359</c:v>
                </c:pt>
                <c:pt idx="1325">
                  <c:v>42358</c:v>
                </c:pt>
                <c:pt idx="1326">
                  <c:v>42357</c:v>
                </c:pt>
                <c:pt idx="1327">
                  <c:v>42356</c:v>
                </c:pt>
                <c:pt idx="1328">
                  <c:v>42355</c:v>
                </c:pt>
                <c:pt idx="1329">
                  <c:v>42354</c:v>
                </c:pt>
                <c:pt idx="1330">
                  <c:v>42353</c:v>
                </c:pt>
                <c:pt idx="1331">
                  <c:v>42352</c:v>
                </c:pt>
                <c:pt idx="1332">
                  <c:v>42351</c:v>
                </c:pt>
                <c:pt idx="1333">
                  <c:v>42350</c:v>
                </c:pt>
                <c:pt idx="1334">
                  <c:v>42349</c:v>
                </c:pt>
                <c:pt idx="1335">
                  <c:v>42348</c:v>
                </c:pt>
                <c:pt idx="1336">
                  <c:v>42347</c:v>
                </c:pt>
                <c:pt idx="1337">
                  <c:v>42346</c:v>
                </c:pt>
                <c:pt idx="1338">
                  <c:v>42345</c:v>
                </c:pt>
                <c:pt idx="1339">
                  <c:v>42344</c:v>
                </c:pt>
                <c:pt idx="1340">
                  <c:v>42343</c:v>
                </c:pt>
                <c:pt idx="1341">
                  <c:v>42342</c:v>
                </c:pt>
                <c:pt idx="1342">
                  <c:v>42341</c:v>
                </c:pt>
                <c:pt idx="1343">
                  <c:v>42340</c:v>
                </c:pt>
                <c:pt idx="1344">
                  <c:v>42339</c:v>
                </c:pt>
                <c:pt idx="1345">
                  <c:v>42338</c:v>
                </c:pt>
                <c:pt idx="1346">
                  <c:v>42337</c:v>
                </c:pt>
                <c:pt idx="1347">
                  <c:v>42336</c:v>
                </c:pt>
                <c:pt idx="1348">
                  <c:v>42335</c:v>
                </c:pt>
                <c:pt idx="1349">
                  <c:v>42334</c:v>
                </c:pt>
                <c:pt idx="1350">
                  <c:v>42333</c:v>
                </c:pt>
                <c:pt idx="1351">
                  <c:v>42332</c:v>
                </c:pt>
                <c:pt idx="1352">
                  <c:v>42331</c:v>
                </c:pt>
                <c:pt idx="1353">
                  <c:v>42330</c:v>
                </c:pt>
                <c:pt idx="1354">
                  <c:v>42329</c:v>
                </c:pt>
                <c:pt idx="1355">
                  <c:v>42328</c:v>
                </c:pt>
                <c:pt idx="1356">
                  <c:v>42327</c:v>
                </c:pt>
                <c:pt idx="1357">
                  <c:v>42326</c:v>
                </c:pt>
                <c:pt idx="1358">
                  <c:v>42325</c:v>
                </c:pt>
                <c:pt idx="1359">
                  <c:v>42324</c:v>
                </c:pt>
                <c:pt idx="1360">
                  <c:v>42323</c:v>
                </c:pt>
                <c:pt idx="1361">
                  <c:v>42322</c:v>
                </c:pt>
                <c:pt idx="1362">
                  <c:v>42321</c:v>
                </c:pt>
                <c:pt idx="1363">
                  <c:v>42320</c:v>
                </c:pt>
                <c:pt idx="1364">
                  <c:v>42319</c:v>
                </c:pt>
                <c:pt idx="1365">
                  <c:v>42318</c:v>
                </c:pt>
                <c:pt idx="1366">
                  <c:v>42317</c:v>
                </c:pt>
                <c:pt idx="1367">
                  <c:v>42316</c:v>
                </c:pt>
                <c:pt idx="1368">
                  <c:v>42315</c:v>
                </c:pt>
                <c:pt idx="1369">
                  <c:v>42314</c:v>
                </c:pt>
                <c:pt idx="1370">
                  <c:v>42313</c:v>
                </c:pt>
                <c:pt idx="1371">
                  <c:v>42312</c:v>
                </c:pt>
                <c:pt idx="1372">
                  <c:v>42311</c:v>
                </c:pt>
                <c:pt idx="1373">
                  <c:v>42310</c:v>
                </c:pt>
                <c:pt idx="1374">
                  <c:v>42309</c:v>
                </c:pt>
                <c:pt idx="1375">
                  <c:v>42308</c:v>
                </c:pt>
                <c:pt idx="1376">
                  <c:v>42307</c:v>
                </c:pt>
                <c:pt idx="1377">
                  <c:v>42306</c:v>
                </c:pt>
                <c:pt idx="1378">
                  <c:v>42305</c:v>
                </c:pt>
                <c:pt idx="1379">
                  <c:v>42304</c:v>
                </c:pt>
                <c:pt idx="1380">
                  <c:v>42303</c:v>
                </c:pt>
                <c:pt idx="1381">
                  <c:v>42302</c:v>
                </c:pt>
                <c:pt idx="1382">
                  <c:v>42301</c:v>
                </c:pt>
                <c:pt idx="1383">
                  <c:v>42300</c:v>
                </c:pt>
                <c:pt idx="1384">
                  <c:v>42299</c:v>
                </c:pt>
                <c:pt idx="1385">
                  <c:v>42298</c:v>
                </c:pt>
                <c:pt idx="1386">
                  <c:v>42297</c:v>
                </c:pt>
                <c:pt idx="1387">
                  <c:v>42296</c:v>
                </c:pt>
                <c:pt idx="1388">
                  <c:v>42295</c:v>
                </c:pt>
                <c:pt idx="1389">
                  <c:v>42294</c:v>
                </c:pt>
                <c:pt idx="1390">
                  <c:v>42293</c:v>
                </c:pt>
                <c:pt idx="1391">
                  <c:v>42292</c:v>
                </c:pt>
                <c:pt idx="1392">
                  <c:v>42291</c:v>
                </c:pt>
                <c:pt idx="1393">
                  <c:v>42290</c:v>
                </c:pt>
                <c:pt idx="1394">
                  <c:v>42289</c:v>
                </c:pt>
                <c:pt idx="1395">
                  <c:v>42288</c:v>
                </c:pt>
                <c:pt idx="1396">
                  <c:v>42287</c:v>
                </c:pt>
                <c:pt idx="1397">
                  <c:v>42286</c:v>
                </c:pt>
                <c:pt idx="1398">
                  <c:v>42285</c:v>
                </c:pt>
                <c:pt idx="1399">
                  <c:v>42284</c:v>
                </c:pt>
                <c:pt idx="1400">
                  <c:v>42283</c:v>
                </c:pt>
                <c:pt idx="1401">
                  <c:v>42282</c:v>
                </c:pt>
                <c:pt idx="1402">
                  <c:v>42281</c:v>
                </c:pt>
                <c:pt idx="1403">
                  <c:v>42280</c:v>
                </c:pt>
                <c:pt idx="1404">
                  <c:v>42279</c:v>
                </c:pt>
                <c:pt idx="1405">
                  <c:v>42278</c:v>
                </c:pt>
                <c:pt idx="1406">
                  <c:v>42277</c:v>
                </c:pt>
                <c:pt idx="1407">
                  <c:v>42276</c:v>
                </c:pt>
                <c:pt idx="1408">
                  <c:v>42275</c:v>
                </c:pt>
                <c:pt idx="1409">
                  <c:v>42274</c:v>
                </c:pt>
                <c:pt idx="1410">
                  <c:v>42273</c:v>
                </c:pt>
                <c:pt idx="1411">
                  <c:v>42272</c:v>
                </c:pt>
                <c:pt idx="1412">
                  <c:v>42271</c:v>
                </c:pt>
                <c:pt idx="1413">
                  <c:v>42270</c:v>
                </c:pt>
                <c:pt idx="1414">
                  <c:v>42269</c:v>
                </c:pt>
                <c:pt idx="1415">
                  <c:v>42268</c:v>
                </c:pt>
                <c:pt idx="1416">
                  <c:v>42267</c:v>
                </c:pt>
                <c:pt idx="1417">
                  <c:v>42266</c:v>
                </c:pt>
                <c:pt idx="1418">
                  <c:v>42265</c:v>
                </c:pt>
                <c:pt idx="1419">
                  <c:v>42264</c:v>
                </c:pt>
                <c:pt idx="1420">
                  <c:v>42263</c:v>
                </c:pt>
                <c:pt idx="1421">
                  <c:v>42262</c:v>
                </c:pt>
                <c:pt idx="1422">
                  <c:v>42261</c:v>
                </c:pt>
                <c:pt idx="1423">
                  <c:v>42260</c:v>
                </c:pt>
                <c:pt idx="1424">
                  <c:v>42259</c:v>
                </c:pt>
                <c:pt idx="1425">
                  <c:v>42258</c:v>
                </c:pt>
                <c:pt idx="1426">
                  <c:v>42257</c:v>
                </c:pt>
                <c:pt idx="1427">
                  <c:v>42256</c:v>
                </c:pt>
                <c:pt idx="1428">
                  <c:v>42255</c:v>
                </c:pt>
                <c:pt idx="1429">
                  <c:v>42254</c:v>
                </c:pt>
                <c:pt idx="1430">
                  <c:v>42253</c:v>
                </c:pt>
                <c:pt idx="1431">
                  <c:v>42252</c:v>
                </c:pt>
                <c:pt idx="1432">
                  <c:v>42251</c:v>
                </c:pt>
                <c:pt idx="1433">
                  <c:v>42250</c:v>
                </c:pt>
                <c:pt idx="1434">
                  <c:v>42249</c:v>
                </c:pt>
                <c:pt idx="1435">
                  <c:v>42248</c:v>
                </c:pt>
                <c:pt idx="1436">
                  <c:v>42247</c:v>
                </c:pt>
                <c:pt idx="1437">
                  <c:v>42246</c:v>
                </c:pt>
                <c:pt idx="1438">
                  <c:v>42245</c:v>
                </c:pt>
                <c:pt idx="1439">
                  <c:v>42244</c:v>
                </c:pt>
                <c:pt idx="1440">
                  <c:v>42243</c:v>
                </c:pt>
                <c:pt idx="1441">
                  <c:v>42242</c:v>
                </c:pt>
                <c:pt idx="1442">
                  <c:v>42241</c:v>
                </c:pt>
                <c:pt idx="1443">
                  <c:v>42240</c:v>
                </c:pt>
                <c:pt idx="1444">
                  <c:v>42239</c:v>
                </c:pt>
                <c:pt idx="1445">
                  <c:v>42238</c:v>
                </c:pt>
                <c:pt idx="1446">
                  <c:v>42237</c:v>
                </c:pt>
                <c:pt idx="1447">
                  <c:v>42236</c:v>
                </c:pt>
                <c:pt idx="1448">
                  <c:v>42235</c:v>
                </c:pt>
                <c:pt idx="1449">
                  <c:v>42234</c:v>
                </c:pt>
                <c:pt idx="1450">
                  <c:v>42233</c:v>
                </c:pt>
                <c:pt idx="1451">
                  <c:v>42232</c:v>
                </c:pt>
                <c:pt idx="1452">
                  <c:v>42231</c:v>
                </c:pt>
                <c:pt idx="1453">
                  <c:v>42230</c:v>
                </c:pt>
                <c:pt idx="1454">
                  <c:v>42229</c:v>
                </c:pt>
                <c:pt idx="1455">
                  <c:v>42228</c:v>
                </c:pt>
                <c:pt idx="1456">
                  <c:v>42227</c:v>
                </c:pt>
                <c:pt idx="1457">
                  <c:v>42226</c:v>
                </c:pt>
                <c:pt idx="1458">
                  <c:v>42225</c:v>
                </c:pt>
                <c:pt idx="1459">
                  <c:v>42224</c:v>
                </c:pt>
                <c:pt idx="1460">
                  <c:v>42223</c:v>
                </c:pt>
                <c:pt idx="1461">
                  <c:v>42222</c:v>
                </c:pt>
                <c:pt idx="1462">
                  <c:v>42221</c:v>
                </c:pt>
                <c:pt idx="1463">
                  <c:v>42220</c:v>
                </c:pt>
                <c:pt idx="1464">
                  <c:v>42219</c:v>
                </c:pt>
                <c:pt idx="1465">
                  <c:v>42218</c:v>
                </c:pt>
                <c:pt idx="1466">
                  <c:v>42217</c:v>
                </c:pt>
                <c:pt idx="1467">
                  <c:v>42216</c:v>
                </c:pt>
                <c:pt idx="1468">
                  <c:v>42215</c:v>
                </c:pt>
                <c:pt idx="1469">
                  <c:v>42214</c:v>
                </c:pt>
                <c:pt idx="1470">
                  <c:v>42213</c:v>
                </c:pt>
                <c:pt idx="1471">
                  <c:v>42212</c:v>
                </c:pt>
                <c:pt idx="1472">
                  <c:v>42211</c:v>
                </c:pt>
                <c:pt idx="1473">
                  <c:v>42210</c:v>
                </c:pt>
                <c:pt idx="1474">
                  <c:v>42209</c:v>
                </c:pt>
                <c:pt idx="1475">
                  <c:v>42208</c:v>
                </c:pt>
                <c:pt idx="1476">
                  <c:v>42207</c:v>
                </c:pt>
                <c:pt idx="1477">
                  <c:v>42206</c:v>
                </c:pt>
                <c:pt idx="1478">
                  <c:v>42205</c:v>
                </c:pt>
                <c:pt idx="1479">
                  <c:v>42204</c:v>
                </c:pt>
                <c:pt idx="1480">
                  <c:v>42203</c:v>
                </c:pt>
                <c:pt idx="1481">
                  <c:v>42202</c:v>
                </c:pt>
                <c:pt idx="1482">
                  <c:v>42201</c:v>
                </c:pt>
                <c:pt idx="1483">
                  <c:v>42200</c:v>
                </c:pt>
                <c:pt idx="1484">
                  <c:v>42199</c:v>
                </c:pt>
                <c:pt idx="1485">
                  <c:v>42198</c:v>
                </c:pt>
                <c:pt idx="1486">
                  <c:v>42197</c:v>
                </c:pt>
                <c:pt idx="1487">
                  <c:v>42196</c:v>
                </c:pt>
                <c:pt idx="1488">
                  <c:v>42195</c:v>
                </c:pt>
                <c:pt idx="1489">
                  <c:v>42194</c:v>
                </c:pt>
                <c:pt idx="1490">
                  <c:v>42193</c:v>
                </c:pt>
                <c:pt idx="1491">
                  <c:v>42192</c:v>
                </c:pt>
                <c:pt idx="1492">
                  <c:v>42191</c:v>
                </c:pt>
                <c:pt idx="1493">
                  <c:v>42190</c:v>
                </c:pt>
                <c:pt idx="1494">
                  <c:v>42189</c:v>
                </c:pt>
                <c:pt idx="1495">
                  <c:v>42188</c:v>
                </c:pt>
                <c:pt idx="1496">
                  <c:v>42187</c:v>
                </c:pt>
                <c:pt idx="1497">
                  <c:v>42186</c:v>
                </c:pt>
                <c:pt idx="1498">
                  <c:v>42185</c:v>
                </c:pt>
                <c:pt idx="1499">
                  <c:v>42184</c:v>
                </c:pt>
                <c:pt idx="1500">
                  <c:v>42183</c:v>
                </c:pt>
                <c:pt idx="1501">
                  <c:v>42182</c:v>
                </c:pt>
                <c:pt idx="1502">
                  <c:v>42181</c:v>
                </c:pt>
                <c:pt idx="1503">
                  <c:v>42180</c:v>
                </c:pt>
                <c:pt idx="1504">
                  <c:v>42179</c:v>
                </c:pt>
                <c:pt idx="1505">
                  <c:v>42178</c:v>
                </c:pt>
                <c:pt idx="1506">
                  <c:v>42177</c:v>
                </c:pt>
                <c:pt idx="1507">
                  <c:v>42176</c:v>
                </c:pt>
                <c:pt idx="1508">
                  <c:v>42175</c:v>
                </c:pt>
                <c:pt idx="1509">
                  <c:v>42174</c:v>
                </c:pt>
                <c:pt idx="1510">
                  <c:v>42173</c:v>
                </c:pt>
                <c:pt idx="1511">
                  <c:v>42172</c:v>
                </c:pt>
                <c:pt idx="1512">
                  <c:v>42171</c:v>
                </c:pt>
                <c:pt idx="1513">
                  <c:v>42170</c:v>
                </c:pt>
                <c:pt idx="1514">
                  <c:v>42169</c:v>
                </c:pt>
                <c:pt idx="1515">
                  <c:v>42168</c:v>
                </c:pt>
                <c:pt idx="1516">
                  <c:v>42167</c:v>
                </c:pt>
                <c:pt idx="1517">
                  <c:v>42166</c:v>
                </c:pt>
                <c:pt idx="1518">
                  <c:v>42165</c:v>
                </c:pt>
                <c:pt idx="1519">
                  <c:v>42164</c:v>
                </c:pt>
                <c:pt idx="1520">
                  <c:v>42163</c:v>
                </c:pt>
                <c:pt idx="1521">
                  <c:v>42162</c:v>
                </c:pt>
                <c:pt idx="1522">
                  <c:v>42161</c:v>
                </c:pt>
                <c:pt idx="1523">
                  <c:v>42160</c:v>
                </c:pt>
                <c:pt idx="1524">
                  <c:v>42159</c:v>
                </c:pt>
                <c:pt idx="1525">
                  <c:v>42158</c:v>
                </c:pt>
                <c:pt idx="1526">
                  <c:v>42157</c:v>
                </c:pt>
                <c:pt idx="1527">
                  <c:v>42156</c:v>
                </c:pt>
                <c:pt idx="1528">
                  <c:v>42155</c:v>
                </c:pt>
                <c:pt idx="1529">
                  <c:v>42154</c:v>
                </c:pt>
                <c:pt idx="1530">
                  <c:v>42153</c:v>
                </c:pt>
                <c:pt idx="1531">
                  <c:v>42152</c:v>
                </c:pt>
                <c:pt idx="1532">
                  <c:v>42151</c:v>
                </c:pt>
                <c:pt idx="1533">
                  <c:v>42150</c:v>
                </c:pt>
                <c:pt idx="1534">
                  <c:v>42149</c:v>
                </c:pt>
                <c:pt idx="1535">
                  <c:v>42148</c:v>
                </c:pt>
                <c:pt idx="1536">
                  <c:v>42147</c:v>
                </c:pt>
                <c:pt idx="1537">
                  <c:v>42146</c:v>
                </c:pt>
                <c:pt idx="1538">
                  <c:v>42145</c:v>
                </c:pt>
                <c:pt idx="1539">
                  <c:v>42144</c:v>
                </c:pt>
                <c:pt idx="1540">
                  <c:v>42143</c:v>
                </c:pt>
                <c:pt idx="1541">
                  <c:v>42142</c:v>
                </c:pt>
                <c:pt idx="1542">
                  <c:v>42141</c:v>
                </c:pt>
                <c:pt idx="1543">
                  <c:v>42140</c:v>
                </c:pt>
                <c:pt idx="1544">
                  <c:v>42139</c:v>
                </c:pt>
                <c:pt idx="1545">
                  <c:v>42138</c:v>
                </c:pt>
                <c:pt idx="1546">
                  <c:v>42137</c:v>
                </c:pt>
                <c:pt idx="1547">
                  <c:v>42136</c:v>
                </c:pt>
                <c:pt idx="1548">
                  <c:v>42135</c:v>
                </c:pt>
                <c:pt idx="1549">
                  <c:v>42134</c:v>
                </c:pt>
                <c:pt idx="1550">
                  <c:v>42133</c:v>
                </c:pt>
                <c:pt idx="1551">
                  <c:v>42132</c:v>
                </c:pt>
                <c:pt idx="1552">
                  <c:v>42131</c:v>
                </c:pt>
                <c:pt idx="1553">
                  <c:v>42130</c:v>
                </c:pt>
                <c:pt idx="1554">
                  <c:v>42129</c:v>
                </c:pt>
                <c:pt idx="1555">
                  <c:v>42128</c:v>
                </c:pt>
                <c:pt idx="1556">
                  <c:v>42127</c:v>
                </c:pt>
                <c:pt idx="1557">
                  <c:v>42126</c:v>
                </c:pt>
                <c:pt idx="1558">
                  <c:v>42125</c:v>
                </c:pt>
                <c:pt idx="1559">
                  <c:v>42124</c:v>
                </c:pt>
                <c:pt idx="1560">
                  <c:v>42123</c:v>
                </c:pt>
                <c:pt idx="1561">
                  <c:v>42122</c:v>
                </c:pt>
                <c:pt idx="1562">
                  <c:v>42121</c:v>
                </c:pt>
                <c:pt idx="1563">
                  <c:v>42120</c:v>
                </c:pt>
                <c:pt idx="1564">
                  <c:v>42119</c:v>
                </c:pt>
                <c:pt idx="1565">
                  <c:v>42118</c:v>
                </c:pt>
                <c:pt idx="1566">
                  <c:v>42117</c:v>
                </c:pt>
                <c:pt idx="1567">
                  <c:v>42116</c:v>
                </c:pt>
                <c:pt idx="1568">
                  <c:v>42115</c:v>
                </c:pt>
                <c:pt idx="1569">
                  <c:v>42114</c:v>
                </c:pt>
                <c:pt idx="1570">
                  <c:v>42113</c:v>
                </c:pt>
                <c:pt idx="1571">
                  <c:v>42112</c:v>
                </c:pt>
                <c:pt idx="1572">
                  <c:v>42111</c:v>
                </c:pt>
                <c:pt idx="1573">
                  <c:v>42110</c:v>
                </c:pt>
                <c:pt idx="1574">
                  <c:v>42109</c:v>
                </c:pt>
                <c:pt idx="1575">
                  <c:v>42108</c:v>
                </c:pt>
                <c:pt idx="1576">
                  <c:v>42107</c:v>
                </c:pt>
                <c:pt idx="1577">
                  <c:v>42106</c:v>
                </c:pt>
                <c:pt idx="1578">
                  <c:v>42105</c:v>
                </c:pt>
                <c:pt idx="1579">
                  <c:v>42104</c:v>
                </c:pt>
                <c:pt idx="1580">
                  <c:v>42103</c:v>
                </c:pt>
                <c:pt idx="1581">
                  <c:v>42102</c:v>
                </c:pt>
                <c:pt idx="1582">
                  <c:v>42101</c:v>
                </c:pt>
                <c:pt idx="1583">
                  <c:v>42100</c:v>
                </c:pt>
                <c:pt idx="1584">
                  <c:v>42099</c:v>
                </c:pt>
                <c:pt idx="1585">
                  <c:v>42098</c:v>
                </c:pt>
                <c:pt idx="1586">
                  <c:v>42097</c:v>
                </c:pt>
                <c:pt idx="1587">
                  <c:v>42096</c:v>
                </c:pt>
                <c:pt idx="1588">
                  <c:v>42095</c:v>
                </c:pt>
                <c:pt idx="1589">
                  <c:v>42094</c:v>
                </c:pt>
                <c:pt idx="1590">
                  <c:v>42093</c:v>
                </c:pt>
                <c:pt idx="1591">
                  <c:v>42092</c:v>
                </c:pt>
                <c:pt idx="1592">
                  <c:v>42091</c:v>
                </c:pt>
                <c:pt idx="1593">
                  <c:v>42090</c:v>
                </c:pt>
                <c:pt idx="1594">
                  <c:v>42089</c:v>
                </c:pt>
                <c:pt idx="1595">
                  <c:v>42088</c:v>
                </c:pt>
                <c:pt idx="1596">
                  <c:v>42087</c:v>
                </c:pt>
                <c:pt idx="1597">
                  <c:v>42086</c:v>
                </c:pt>
                <c:pt idx="1598">
                  <c:v>42085</c:v>
                </c:pt>
                <c:pt idx="1599">
                  <c:v>42084</c:v>
                </c:pt>
                <c:pt idx="1600">
                  <c:v>42083</c:v>
                </c:pt>
                <c:pt idx="1601">
                  <c:v>42082</c:v>
                </c:pt>
                <c:pt idx="1602">
                  <c:v>42081</c:v>
                </c:pt>
                <c:pt idx="1603">
                  <c:v>42080</c:v>
                </c:pt>
                <c:pt idx="1604">
                  <c:v>42079</c:v>
                </c:pt>
                <c:pt idx="1605">
                  <c:v>42078</c:v>
                </c:pt>
                <c:pt idx="1606">
                  <c:v>42077</c:v>
                </c:pt>
                <c:pt idx="1607">
                  <c:v>42076</c:v>
                </c:pt>
                <c:pt idx="1608">
                  <c:v>42075</c:v>
                </c:pt>
                <c:pt idx="1609">
                  <c:v>42074</c:v>
                </c:pt>
                <c:pt idx="1610">
                  <c:v>42073</c:v>
                </c:pt>
                <c:pt idx="1611">
                  <c:v>42072</c:v>
                </c:pt>
                <c:pt idx="1612">
                  <c:v>42071</c:v>
                </c:pt>
                <c:pt idx="1613">
                  <c:v>42070</c:v>
                </c:pt>
                <c:pt idx="1614">
                  <c:v>42069</c:v>
                </c:pt>
                <c:pt idx="1615">
                  <c:v>42068</c:v>
                </c:pt>
                <c:pt idx="1616">
                  <c:v>42067</c:v>
                </c:pt>
                <c:pt idx="1617">
                  <c:v>42066</c:v>
                </c:pt>
                <c:pt idx="1618">
                  <c:v>42065</c:v>
                </c:pt>
                <c:pt idx="1619">
                  <c:v>42064</c:v>
                </c:pt>
                <c:pt idx="1620">
                  <c:v>42063</c:v>
                </c:pt>
                <c:pt idx="1621">
                  <c:v>42062</c:v>
                </c:pt>
                <c:pt idx="1622">
                  <c:v>42061</c:v>
                </c:pt>
                <c:pt idx="1623">
                  <c:v>42060</c:v>
                </c:pt>
                <c:pt idx="1624">
                  <c:v>42059</c:v>
                </c:pt>
                <c:pt idx="1625">
                  <c:v>42058</c:v>
                </c:pt>
                <c:pt idx="1626">
                  <c:v>42057</c:v>
                </c:pt>
                <c:pt idx="1627">
                  <c:v>42056</c:v>
                </c:pt>
                <c:pt idx="1628">
                  <c:v>42055</c:v>
                </c:pt>
                <c:pt idx="1629">
                  <c:v>42054</c:v>
                </c:pt>
                <c:pt idx="1630">
                  <c:v>42053</c:v>
                </c:pt>
                <c:pt idx="1631">
                  <c:v>42052</c:v>
                </c:pt>
                <c:pt idx="1632">
                  <c:v>42051</c:v>
                </c:pt>
                <c:pt idx="1633">
                  <c:v>42050</c:v>
                </c:pt>
                <c:pt idx="1634">
                  <c:v>42049</c:v>
                </c:pt>
                <c:pt idx="1635">
                  <c:v>42048</c:v>
                </c:pt>
                <c:pt idx="1636">
                  <c:v>42047</c:v>
                </c:pt>
                <c:pt idx="1637">
                  <c:v>42046</c:v>
                </c:pt>
                <c:pt idx="1638">
                  <c:v>42045</c:v>
                </c:pt>
                <c:pt idx="1639">
                  <c:v>42044</c:v>
                </c:pt>
                <c:pt idx="1640">
                  <c:v>42043</c:v>
                </c:pt>
                <c:pt idx="1641">
                  <c:v>42042</c:v>
                </c:pt>
                <c:pt idx="1642">
                  <c:v>42041</c:v>
                </c:pt>
                <c:pt idx="1643">
                  <c:v>42040</c:v>
                </c:pt>
                <c:pt idx="1644">
                  <c:v>42039</c:v>
                </c:pt>
                <c:pt idx="1645">
                  <c:v>42038</c:v>
                </c:pt>
                <c:pt idx="1646">
                  <c:v>42037</c:v>
                </c:pt>
                <c:pt idx="1647">
                  <c:v>42036</c:v>
                </c:pt>
                <c:pt idx="1648">
                  <c:v>42035</c:v>
                </c:pt>
                <c:pt idx="1649">
                  <c:v>42034</c:v>
                </c:pt>
                <c:pt idx="1650">
                  <c:v>42033</c:v>
                </c:pt>
                <c:pt idx="1651">
                  <c:v>42032</c:v>
                </c:pt>
                <c:pt idx="1652">
                  <c:v>42031</c:v>
                </c:pt>
                <c:pt idx="1653">
                  <c:v>42030</c:v>
                </c:pt>
                <c:pt idx="1654">
                  <c:v>42029</c:v>
                </c:pt>
                <c:pt idx="1655">
                  <c:v>42028</c:v>
                </c:pt>
                <c:pt idx="1656">
                  <c:v>42027</c:v>
                </c:pt>
                <c:pt idx="1657">
                  <c:v>42026</c:v>
                </c:pt>
                <c:pt idx="1658">
                  <c:v>42025</c:v>
                </c:pt>
                <c:pt idx="1659">
                  <c:v>42024</c:v>
                </c:pt>
                <c:pt idx="1660">
                  <c:v>42023</c:v>
                </c:pt>
                <c:pt idx="1661">
                  <c:v>42022</c:v>
                </c:pt>
                <c:pt idx="1662">
                  <c:v>42021</c:v>
                </c:pt>
                <c:pt idx="1663">
                  <c:v>42020</c:v>
                </c:pt>
                <c:pt idx="1664">
                  <c:v>42019</c:v>
                </c:pt>
                <c:pt idx="1665">
                  <c:v>42018</c:v>
                </c:pt>
                <c:pt idx="1666">
                  <c:v>42017</c:v>
                </c:pt>
                <c:pt idx="1667">
                  <c:v>42016</c:v>
                </c:pt>
                <c:pt idx="1668">
                  <c:v>42015</c:v>
                </c:pt>
                <c:pt idx="1669">
                  <c:v>42014</c:v>
                </c:pt>
                <c:pt idx="1670">
                  <c:v>42013</c:v>
                </c:pt>
                <c:pt idx="1671">
                  <c:v>42012</c:v>
                </c:pt>
                <c:pt idx="1672">
                  <c:v>42011</c:v>
                </c:pt>
                <c:pt idx="1673">
                  <c:v>42010</c:v>
                </c:pt>
                <c:pt idx="1674">
                  <c:v>42009</c:v>
                </c:pt>
                <c:pt idx="1675">
                  <c:v>42008</c:v>
                </c:pt>
                <c:pt idx="1676">
                  <c:v>42007</c:v>
                </c:pt>
                <c:pt idx="1677">
                  <c:v>42006</c:v>
                </c:pt>
                <c:pt idx="1678">
                  <c:v>42005</c:v>
                </c:pt>
                <c:pt idx="1679">
                  <c:v>42004</c:v>
                </c:pt>
                <c:pt idx="1680">
                  <c:v>42003</c:v>
                </c:pt>
                <c:pt idx="1681">
                  <c:v>42002</c:v>
                </c:pt>
                <c:pt idx="1682">
                  <c:v>42001</c:v>
                </c:pt>
                <c:pt idx="1683">
                  <c:v>42000</c:v>
                </c:pt>
                <c:pt idx="1684">
                  <c:v>41999</c:v>
                </c:pt>
                <c:pt idx="1685">
                  <c:v>41998</c:v>
                </c:pt>
                <c:pt idx="1686">
                  <c:v>41997</c:v>
                </c:pt>
                <c:pt idx="1687">
                  <c:v>41996</c:v>
                </c:pt>
                <c:pt idx="1688">
                  <c:v>41995</c:v>
                </c:pt>
                <c:pt idx="1689">
                  <c:v>41994</c:v>
                </c:pt>
                <c:pt idx="1690">
                  <c:v>41993</c:v>
                </c:pt>
                <c:pt idx="1691">
                  <c:v>41992</c:v>
                </c:pt>
                <c:pt idx="1692">
                  <c:v>41991</c:v>
                </c:pt>
                <c:pt idx="1693">
                  <c:v>41990</c:v>
                </c:pt>
                <c:pt idx="1694">
                  <c:v>41989</c:v>
                </c:pt>
                <c:pt idx="1695">
                  <c:v>41988</c:v>
                </c:pt>
                <c:pt idx="1696">
                  <c:v>41987</c:v>
                </c:pt>
                <c:pt idx="1697">
                  <c:v>41986</c:v>
                </c:pt>
                <c:pt idx="1698">
                  <c:v>41985</c:v>
                </c:pt>
                <c:pt idx="1699">
                  <c:v>41984</c:v>
                </c:pt>
                <c:pt idx="1700">
                  <c:v>41983</c:v>
                </c:pt>
                <c:pt idx="1701">
                  <c:v>41982</c:v>
                </c:pt>
                <c:pt idx="1702">
                  <c:v>41981</c:v>
                </c:pt>
                <c:pt idx="1703">
                  <c:v>41980</c:v>
                </c:pt>
                <c:pt idx="1704">
                  <c:v>41979</c:v>
                </c:pt>
                <c:pt idx="1705">
                  <c:v>41978</c:v>
                </c:pt>
                <c:pt idx="1706">
                  <c:v>41977</c:v>
                </c:pt>
                <c:pt idx="1707">
                  <c:v>41976</c:v>
                </c:pt>
                <c:pt idx="1708">
                  <c:v>41975</c:v>
                </c:pt>
                <c:pt idx="1709">
                  <c:v>41974</c:v>
                </c:pt>
                <c:pt idx="1710">
                  <c:v>41973</c:v>
                </c:pt>
                <c:pt idx="1711">
                  <c:v>41972</c:v>
                </c:pt>
                <c:pt idx="1712">
                  <c:v>41971</c:v>
                </c:pt>
                <c:pt idx="1713">
                  <c:v>41970</c:v>
                </c:pt>
                <c:pt idx="1714">
                  <c:v>41969</c:v>
                </c:pt>
                <c:pt idx="1715">
                  <c:v>41968</c:v>
                </c:pt>
                <c:pt idx="1716">
                  <c:v>41967</c:v>
                </c:pt>
                <c:pt idx="1717">
                  <c:v>41966</c:v>
                </c:pt>
                <c:pt idx="1718">
                  <c:v>41965</c:v>
                </c:pt>
                <c:pt idx="1719">
                  <c:v>41964</c:v>
                </c:pt>
                <c:pt idx="1720">
                  <c:v>41963</c:v>
                </c:pt>
                <c:pt idx="1721">
                  <c:v>41962</c:v>
                </c:pt>
                <c:pt idx="1722">
                  <c:v>41961</c:v>
                </c:pt>
                <c:pt idx="1723">
                  <c:v>41960</c:v>
                </c:pt>
                <c:pt idx="1724">
                  <c:v>41959</c:v>
                </c:pt>
                <c:pt idx="1725">
                  <c:v>41958</c:v>
                </c:pt>
                <c:pt idx="1726">
                  <c:v>41957</c:v>
                </c:pt>
                <c:pt idx="1727">
                  <c:v>41956</c:v>
                </c:pt>
                <c:pt idx="1728">
                  <c:v>41955</c:v>
                </c:pt>
                <c:pt idx="1729">
                  <c:v>41954</c:v>
                </c:pt>
                <c:pt idx="1730">
                  <c:v>41953</c:v>
                </c:pt>
                <c:pt idx="1731">
                  <c:v>41952</c:v>
                </c:pt>
                <c:pt idx="1732">
                  <c:v>41951</c:v>
                </c:pt>
                <c:pt idx="1733">
                  <c:v>41950</c:v>
                </c:pt>
                <c:pt idx="1734">
                  <c:v>41949</c:v>
                </c:pt>
                <c:pt idx="1735">
                  <c:v>41948</c:v>
                </c:pt>
                <c:pt idx="1736">
                  <c:v>41947</c:v>
                </c:pt>
                <c:pt idx="1737">
                  <c:v>41946</c:v>
                </c:pt>
                <c:pt idx="1738">
                  <c:v>41945</c:v>
                </c:pt>
                <c:pt idx="1739">
                  <c:v>41944</c:v>
                </c:pt>
                <c:pt idx="1740">
                  <c:v>41943</c:v>
                </c:pt>
                <c:pt idx="1741">
                  <c:v>41942</c:v>
                </c:pt>
                <c:pt idx="1742">
                  <c:v>41941</c:v>
                </c:pt>
                <c:pt idx="1743">
                  <c:v>41940</c:v>
                </c:pt>
                <c:pt idx="1744">
                  <c:v>41939</c:v>
                </c:pt>
                <c:pt idx="1745">
                  <c:v>41938</c:v>
                </c:pt>
                <c:pt idx="1746">
                  <c:v>41937</c:v>
                </c:pt>
                <c:pt idx="1747">
                  <c:v>41936</c:v>
                </c:pt>
                <c:pt idx="1748">
                  <c:v>41935</c:v>
                </c:pt>
                <c:pt idx="1749">
                  <c:v>41934</c:v>
                </c:pt>
                <c:pt idx="1750">
                  <c:v>41933</c:v>
                </c:pt>
                <c:pt idx="1751">
                  <c:v>41932</c:v>
                </c:pt>
                <c:pt idx="1752">
                  <c:v>41931</c:v>
                </c:pt>
                <c:pt idx="1753">
                  <c:v>41930</c:v>
                </c:pt>
                <c:pt idx="1754">
                  <c:v>41929</c:v>
                </c:pt>
                <c:pt idx="1755">
                  <c:v>41928</c:v>
                </c:pt>
                <c:pt idx="1756">
                  <c:v>41927</c:v>
                </c:pt>
                <c:pt idx="1757">
                  <c:v>41926</c:v>
                </c:pt>
                <c:pt idx="1758">
                  <c:v>41925</c:v>
                </c:pt>
                <c:pt idx="1759">
                  <c:v>41924</c:v>
                </c:pt>
                <c:pt idx="1760">
                  <c:v>41923</c:v>
                </c:pt>
                <c:pt idx="1761">
                  <c:v>41922</c:v>
                </c:pt>
                <c:pt idx="1762">
                  <c:v>41921</c:v>
                </c:pt>
                <c:pt idx="1763">
                  <c:v>41920</c:v>
                </c:pt>
                <c:pt idx="1764">
                  <c:v>41919</c:v>
                </c:pt>
                <c:pt idx="1765">
                  <c:v>41918</c:v>
                </c:pt>
                <c:pt idx="1766">
                  <c:v>41917</c:v>
                </c:pt>
                <c:pt idx="1767">
                  <c:v>41916</c:v>
                </c:pt>
                <c:pt idx="1768">
                  <c:v>41915</c:v>
                </c:pt>
                <c:pt idx="1769">
                  <c:v>41914</c:v>
                </c:pt>
                <c:pt idx="1770">
                  <c:v>41913</c:v>
                </c:pt>
                <c:pt idx="1771">
                  <c:v>41912</c:v>
                </c:pt>
                <c:pt idx="1772">
                  <c:v>41911</c:v>
                </c:pt>
                <c:pt idx="1773">
                  <c:v>41910</c:v>
                </c:pt>
                <c:pt idx="1774">
                  <c:v>41909</c:v>
                </c:pt>
                <c:pt idx="1775">
                  <c:v>41908</c:v>
                </c:pt>
                <c:pt idx="1776">
                  <c:v>41907</c:v>
                </c:pt>
                <c:pt idx="1777">
                  <c:v>41906</c:v>
                </c:pt>
                <c:pt idx="1778">
                  <c:v>41905</c:v>
                </c:pt>
                <c:pt idx="1779">
                  <c:v>41904</c:v>
                </c:pt>
                <c:pt idx="1780">
                  <c:v>41903</c:v>
                </c:pt>
                <c:pt idx="1781">
                  <c:v>41902</c:v>
                </c:pt>
                <c:pt idx="1782">
                  <c:v>41901</c:v>
                </c:pt>
                <c:pt idx="1783">
                  <c:v>41900</c:v>
                </c:pt>
                <c:pt idx="1784">
                  <c:v>41899</c:v>
                </c:pt>
                <c:pt idx="1785">
                  <c:v>41898</c:v>
                </c:pt>
                <c:pt idx="1786">
                  <c:v>41897</c:v>
                </c:pt>
                <c:pt idx="1787">
                  <c:v>41896</c:v>
                </c:pt>
                <c:pt idx="1788">
                  <c:v>41895</c:v>
                </c:pt>
                <c:pt idx="1789">
                  <c:v>41894</c:v>
                </c:pt>
                <c:pt idx="1790">
                  <c:v>41893</c:v>
                </c:pt>
                <c:pt idx="1791">
                  <c:v>41892</c:v>
                </c:pt>
                <c:pt idx="1792">
                  <c:v>41891</c:v>
                </c:pt>
                <c:pt idx="1793">
                  <c:v>41890</c:v>
                </c:pt>
                <c:pt idx="1794">
                  <c:v>41889</c:v>
                </c:pt>
                <c:pt idx="1795">
                  <c:v>41888</c:v>
                </c:pt>
                <c:pt idx="1796">
                  <c:v>41887</c:v>
                </c:pt>
                <c:pt idx="1797">
                  <c:v>41886</c:v>
                </c:pt>
                <c:pt idx="1798">
                  <c:v>41885</c:v>
                </c:pt>
                <c:pt idx="1799">
                  <c:v>41884</c:v>
                </c:pt>
                <c:pt idx="1800">
                  <c:v>41883</c:v>
                </c:pt>
                <c:pt idx="1801">
                  <c:v>41882</c:v>
                </c:pt>
                <c:pt idx="1802">
                  <c:v>41881</c:v>
                </c:pt>
                <c:pt idx="1803">
                  <c:v>41880</c:v>
                </c:pt>
                <c:pt idx="1804">
                  <c:v>41879</c:v>
                </c:pt>
                <c:pt idx="1805">
                  <c:v>41878</c:v>
                </c:pt>
                <c:pt idx="1806">
                  <c:v>41877</c:v>
                </c:pt>
                <c:pt idx="1807">
                  <c:v>41876</c:v>
                </c:pt>
                <c:pt idx="1808">
                  <c:v>41875</c:v>
                </c:pt>
                <c:pt idx="1809">
                  <c:v>41874</c:v>
                </c:pt>
                <c:pt idx="1810">
                  <c:v>41873</c:v>
                </c:pt>
                <c:pt idx="1811">
                  <c:v>41872</c:v>
                </c:pt>
                <c:pt idx="1812">
                  <c:v>41871</c:v>
                </c:pt>
                <c:pt idx="1813">
                  <c:v>41870</c:v>
                </c:pt>
                <c:pt idx="1814">
                  <c:v>41869</c:v>
                </c:pt>
                <c:pt idx="1815">
                  <c:v>41868</c:v>
                </c:pt>
                <c:pt idx="1816">
                  <c:v>41867</c:v>
                </c:pt>
                <c:pt idx="1817">
                  <c:v>41866</c:v>
                </c:pt>
                <c:pt idx="1818">
                  <c:v>41865</c:v>
                </c:pt>
                <c:pt idx="1819">
                  <c:v>41864</c:v>
                </c:pt>
                <c:pt idx="1820">
                  <c:v>41863</c:v>
                </c:pt>
                <c:pt idx="1821">
                  <c:v>41862</c:v>
                </c:pt>
                <c:pt idx="1822">
                  <c:v>41861</c:v>
                </c:pt>
                <c:pt idx="1823">
                  <c:v>41860</c:v>
                </c:pt>
                <c:pt idx="1824">
                  <c:v>41859</c:v>
                </c:pt>
                <c:pt idx="1825">
                  <c:v>41858</c:v>
                </c:pt>
                <c:pt idx="1826">
                  <c:v>41857</c:v>
                </c:pt>
                <c:pt idx="1827">
                  <c:v>41856</c:v>
                </c:pt>
                <c:pt idx="1828">
                  <c:v>41855</c:v>
                </c:pt>
                <c:pt idx="1829">
                  <c:v>41854</c:v>
                </c:pt>
                <c:pt idx="1830">
                  <c:v>41853</c:v>
                </c:pt>
                <c:pt idx="1831">
                  <c:v>41852</c:v>
                </c:pt>
                <c:pt idx="1832">
                  <c:v>41851</c:v>
                </c:pt>
                <c:pt idx="1833">
                  <c:v>41850</c:v>
                </c:pt>
                <c:pt idx="1834">
                  <c:v>41849</c:v>
                </c:pt>
                <c:pt idx="1835">
                  <c:v>41848</c:v>
                </c:pt>
                <c:pt idx="1836">
                  <c:v>41847</c:v>
                </c:pt>
                <c:pt idx="1837">
                  <c:v>41846</c:v>
                </c:pt>
                <c:pt idx="1838">
                  <c:v>41845</c:v>
                </c:pt>
                <c:pt idx="1839">
                  <c:v>41844</c:v>
                </c:pt>
                <c:pt idx="1840">
                  <c:v>41843</c:v>
                </c:pt>
                <c:pt idx="1841">
                  <c:v>41842</c:v>
                </c:pt>
                <c:pt idx="1842">
                  <c:v>41841</c:v>
                </c:pt>
                <c:pt idx="1843">
                  <c:v>41840</c:v>
                </c:pt>
                <c:pt idx="1844">
                  <c:v>41839</c:v>
                </c:pt>
                <c:pt idx="1845">
                  <c:v>41838</c:v>
                </c:pt>
                <c:pt idx="1846">
                  <c:v>41837</c:v>
                </c:pt>
                <c:pt idx="1847">
                  <c:v>41836</c:v>
                </c:pt>
                <c:pt idx="1848">
                  <c:v>41835</c:v>
                </c:pt>
                <c:pt idx="1849">
                  <c:v>41834</c:v>
                </c:pt>
                <c:pt idx="1850">
                  <c:v>41833</c:v>
                </c:pt>
                <c:pt idx="1851">
                  <c:v>41832</c:v>
                </c:pt>
                <c:pt idx="1852">
                  <c:v>41831</c:v>
                </c:pt>
                <c:pt idx="1853">
                  <c:v>41830</c:v>
                </c:pt>
                <c:pt idx="1854">
                  <c:v>41829</c:v>
                </c:pt>
                <c:pt idx="1855">
                  <c:v>41828</c:v>
                </c:pt>
                <c:pt idx="1856">
                  <c:v>41827</c:v>
                </c:pt>
                <c:pt idx="1857">
                  <c:v>41826</c:v>
                </c:pt>
                <c:pt idx="1858">
                  <c:v>41825</c:v>
                </c:pt>
                <c:pt idx="1859">
                  <c:v>41824</c:v>
                </c:pt>
                <c:pt idx="1860">
                  <c:v>41823</c:v>
                </c:pt>
                <c:pt idx="1861">
                  <c:v>41822</c:v>
                </c:pt>
                <c:pt idx="1862">
                  <c:v>41821</c:v>
                </c:pt>
                <c:pt idx="1863">
                  <c:v>41820</c:v>
                </c:pt>
                <c:pt idx="1864">
                  <c:v>41819</c:v>
                </c:pt>
                <c:pt idx="1865">
                  <c:v>41818</c:v>
                </c:pt>
                <c:pt idx="1866">
                  <c:v>41817</c:v>
                </c:pt>
                <c:pt idx="1867">
                  <c:v>41816</c:v>
                </c:pt>
                <c:pt idx="1868">
                  <c:v>41815</c:v>
                </c:pt>
                <c:pt idx="1869">
                  <c:v>41814</c:v>
                </c:pt>
                <c:pt idx="1870">
                  <c:v>41813</c:v>
                </c:pt>
                <c:pt idx="1871">
                  <c:v>41812</c:v>
                </c:pt>
                <c:pt idx="1872">
                  <c:v>41811</c:v>
                </c:pt>
                <c:pt idx="1873">
                  <c:v>41810</c:v>
                </c:pt>
                <c:pt idx="1874">
                  <c:v>41809</c:v>
                </c:pt>
                <c:pt idx="1875">
                  <c:v>41808</c:v>
                </c:pt>
                <c:pt idx="1876">
                  <c:v>41807</c:v>
                </c:pt>
                <c:pt idx="1877">
                  <c:v>41806</c:v>
                </c:pt>
                <c:pt idx="1878">
                  <c:v>41805</c:v>
                </c:pt>
                <c:pt idx="1879">
                  <c:v>41804</c:v>
                </c:pt>
                <c:pt idx="1880">
                  <c:v>41803</c:v>
                </c:pt>
                <c:pt idx="1881">
                  <c:v>41802</c:v>
                </c:pt>
                <c:pt idx="1882">
                  <c:v>41801</c:v>
                </c:pt>
                <c:pt idx="1883">
                  <c:v>41800</c:v>
                </c:pt>
                <c:pt idx="1884">
                  <c:v>41799</c:v>
                </c:pt>
                <c:pt idx="1885">
                  <c:v>41798</c:v>
                </c:pt>
                <c:pt idx="1886">
                  <c:v>41797</c:v>
                </c:pt>
                <c:pt idx="1887">
                  <c:v>41796</c:v>
                </c:pt>
                <c:pt idx="1888">
                  <c:v>41795</c:v>
                </c:pt>
                <c:pt idx="1889">
                  <c:v>41794</c:v>
                </c:pt>
                <c:pt idx="1890">
                  <c:v>41793</c:v>
                </c:pt>
                <c:pt idx="1891">
                  <c:v>41792</c:v>
                </c:pt>
                <c:pt idx="1892">
                  <c:v>41791</c:v>
                </c:pt>
                <c:pt idx="1893">
                  <c:v>41790</c:v>
                </c:pt>
                <c:pt idx="1894">
                  <c:v>41789</c:v>
                </c:pt>
                <c:pt idx="1895">
                  <c:v>41788</c:v>
                </c:pt>
                <c:pt idx="1896">
                  <c:v>41787</c:v>
                </c:pt>
                <c:pt idx="1897">
                  <c:v>41786</c:v>
                </c:pt>
                <c:pt idx="1898">
                  <c:v>41785</c:v>
                </c:pt>
                <c:pt idx="1899">
                  <c:v>41784</c:v>
                </c:pt>
                <c:pt idx="1900">
                  <c:v>41783</c:v>
                </c:pt>
                <c:pt idx="1901">
                  <c:v>41782</c:v>
                </c:pt>
                <c:pt idx="1902">
                  <c:v>41781</c:v>
                </c:pt>
                <c:pt idx="1903">
                  <c:v>41780</c:v>
                </c:pt>
                <c:pt idx="1904">
                  <c:v>41779</c:v>
                </c:pt>
                <c:pt idx="1905">
                  <c:v>41778</c:v>
                </c:pt>
                <c:pt idx="1906">
                  <c:v>41777</c:v>
                </c:pt>
                <c:pt idx="1907">
                  <c:v>41776</c:v>
                </c:pt>
                <c:pt idx="1908">
                  <c:v>41775</c:v>
                </c:pt>
                <c:pt idx="1909">
                  <c:v>41774</c:v>
                </c:pt>
                <c:pt idx="1910">
                  <c:v>41773</c:v>
                </c:pt>
                <c:pt idx="1911">
                  <c:v>41772</c:v>
                </c:pt>
                <c:pt idx="1912">
                  <c:v>41771</c:v>
                </c:pt>
                <c:pt idx="1913">
                  <c:v>41770</c:v>
                </c:pt>
                <c:pt idx="1914">
                  <c:v>41769</c:v>
                </c:pt>
                <c:pt idx="1915">
                  <c:v>41768</c:v>
                </c:pt>
                <c:pt idx="1916">
                  <c:v>41767</c:v>
                </c:pt>
                <c:pt idx="1917">
                  <c:v>41766</c:v>
                </c:pt>
                <c:pt idx="1918">
                  <c:v>41765</c:v>
                </c:pt>
                <c:pt idx="1919">
                  <c:v>41764</c:v>
                </c:pt>
                <c:pt idx="1920">
                  <c:v>41763</c:v>
                </c:pt>
                <c:pt idx="1921">
                  <c:v>41762</c:v>
                </c:pt>
                <c:pt idx="1922">
                  <c:v>41761</c:v>
                </c:pt>
                <c:pt idx="1923">
                  <c:v>41760</c:v>
                </c:pt>
                <c:pt idx="1924">
                  <c:v>41759</c:v>
                </c:pt>
                <c:pt idx="1925">
                  <c:v>41758</c:v>
                </c:pt>
                <c:pt idx="1926">
                  <c:v>41757</c:v>
                </c:pt>
                <c:pt idx="1927">
                  <c:v>41756</c:v>
                </c:pt>
                <c:pt idx="1928">
                  <c:v>41755</c:v>
                </c:pt>
                <c:pt idx="1929">
                  <c:v>41754</c:v>
                </c:pt>
                <c:pt idx="1930">
                  <c:v>41753</c:v>
                </c:pt>
                <c:pt idx="1931">
                  <c:v>41752</c:v>
                </c:pt>
                <c:pt idx="1932">
                  <c:v>41751</c:v>
                </c:pt>
                <c:pt idx="1933">
                  <c:v>41750</c:v>
                </c:pt>
                <c:pt idx="1934">
                  <c:v>41749</c:v>
                </c:pt>
                <c:pt idx="1935">
                  <c:v>41748</c:v>
                </c:pt>
                <c:pt idx="1936">
                  <c:v>41747</c:v>
                </c:pt>
                <c:pt idx="1937">
                  <c:v>41746</c:v>
                </c:pt>
                <c:pt idx="1938">
                  <c:v>41745</c:v>
                </c:pt>
                <c:pt idx="1939">
                  <c:v>41744</c:v>
                </c:pt>
                <c:pt idx="1940">
                  <c:v>41743</c:v>
                </c:pt>
                <c:pt idx="1941">
                  <c:v>41742</c:v>
                </c:pt>
                <c:pt idx="1942">
                  <c:v>41741</c:v>
                </c:pt>
                <c:pt idx="1943">
                  <c:v>41740</c:v>
                </c:pt>
                <c:pt idx="1944">
                  <c:v>41739</c:v>
                </c:pt>
                <c:pt idx="1945">
                  <c:v>41738</c:v>
                </c:pt>
                <c:pt idx="1946">
                  <c:v>41737</c:v>
                </c:pt>
                <c:pt idx="1947">
                  <c:v>41736</c:v>
                </c:pt>
                <c:pt idx="1948">
                  <c:v>41735</c:v>
                </c:pt>
                <c:pt idx="1949">
                  <c:v>41734</c:v>
                </c:pt>
                <c:pt idx="1950">
                  <c:v>41733</c:v>
                </c:pt>
                <c:pt idx="1951">
                  <c:v>41732</c:v>
                </c:pt>
                <c:pt idx="1952">
                  <c:v>41731</c:v>
                </c:pt>
                <c:pt idx="1953">
                  <c:v>41730</c:v>
                </c:pt>
                <c:pt idx="1954">
                  <c:v>41729</c:v>
                </c:pt>
                <c:pt idx="1955">
                  <c:v>41728</c:v>
                </c:pt>
                <c:pt idx="1956">
                  <c:v>41727</c:v>
                </c:pt>
                <c:pt idx="1957">
                  <c:v>41726</c:v>
                </c:pt>
                <c:pt idx="1958">
                  <c:v>41725</c:v>
                </c:pt>
                <c:pt idx="1959">
                  <c:v>41724</c:v>
                </c:pt>
                <c:pt idx="1960">
                  <c:v>41723</c:v>
                </c:pt>
                <c:pt idx="1961">
                  <c:v>41722</c:v>
                </c:pt>
                <c:pt idx="1962">
                  <c:v>41721</c:v>
                </c:pt>
                <c:pt idx="1963">
                  <c:v>41720</c:v>
                </c:pt>
                <c:pt idx="1964">
                  <c:v>41719</c:v>
                </c:pt>
                <c:pt idx="1965">
                  <c:v>41718</c:v>
                </c:pt>
                <c:pt idx="1966">
                  <c:v>41717</c:v>
                </c:pt>
                <c:pt idx="1967">
                  <c:v>41716</c:v>
                </c:pt>
                <c:pt idx="1968">
                  <c:v>41715</c:v>
                </c:pt>
                <c:pt idx="1969">
                  <c:v>41714</c:v>
                </c:pt>
                <c:pt idx="1970">
                  <c:v>41713</c:v>
                </c:pt>
                <c:pt idx="1971">
                  <c:v>41712</c:v>
                </c:pt>
                <c:pt idx="1972">
                  <c:v>41711</c:v>
                </c:pt>
                <c:pt idx="1973">
                  <c:v>41710</c:v>
                </c:pt>
                <c:pt idx="1974">
                  <c:v>41709</c:v>
                </c:pt>
                <c:pt idx="1975">
                  <c:v>41708</c:v>
                </c:pt>
                <c:pt idx="1976">
                  <c:v>41707</c:v>
                </c:pt>
                <c:pt idx="1977">
                  <c:v>41706</c:v>
                </c:pt>
                <c:pt idx="1978">
                  <c:v>41705</c:v>
                </c:pt>
                <c:pt idx="1979">
                  <c:v>41704</c:v>
                </c:pt>
                <c:pt idx="1980">
                  <c:v>41703</c:v>
                </c:pt>
                <c:pt idx="1981">
                  <c:v>41702</c:v>
                </c:pt>
                <c:pt idx="1982">
                  <c:v>41701</c:v>
                </c:pt>
                <c:pt idx="1983">
                  <c:v>41700</c:v>
                </c:pt>
                <c:pt idx="1984">
                  <c:v>41699</c:v>
                </c:pt>
                <c:pt idx="1985">
                  <c:v>41698</c:v>
                </c:pt>
                <c:pt idx="1986">
                  <c:v>41697</c:v>
                </c:pt>
                <c:pt idx="1987">
                  <c:v>41696</c:v>
                </c:pt>
                <c:pt idx="1988">
                  <c:v>41695</c:v>
                </c:pt>
                <c:pt idx="1989">
                  <c:v>41694</c:v>
                </c:pt>
                <c:pt idx="1990">
                  <c:v>41693</c:v>
                </c:pt>
                <c:pt idx="1991">
                  <c:v>41692</c:v>
                </c:pt>
                <c:pt idx="1992">
                  <c:v>41691</c:v>
                </c:pt>
                <c:pt idx="1993">
                  <c:v>41690</c:v>
                </c:pt>
                <c:pt idx="1994">
                  <c:v>41689</c:v>
                </c:pt>
                <c:pt idx="1995">
                  <c:v>41688</c:v>
                </c:pt>
                <c:pt idx="1996">
                  <c:v>41687</c:v>
                </c:pt>
                <c:pt idx="1997">
                  <c:v>41686</c:v>
                </c:pt>
                <c:pt idx="1998">
                  <c:v>41685</c:v>
                </c:pt>
                <c:pt idx="1999">
                  <c:v>41684</c:v>
                </c:pt>
                <c:pt idx="2000">
                  <c:v>41683</c:v>
                </c:pt>
                <c:pt idx="2001">
                  <c:v>41682</c:v>
                </c:pt>
                <c:pt idx="2002">
                  <c:v>41681</c:v>
                </c:pt>
                <c:pt idx="2003">
                  <c:v>41680</c:v>
                </c:pt>
                <c:pt idx="2004">
                  <c:v>41679</c:v>
                </c:pt>
                <c:pt idx="2005">
                  <c:v>41678</c:v>
                </c:pt>
                <c:pt idx="2006">
                  <c:v>41677</c:v>
                </c:pt>
                <c:pt idx="2007">
                  <c:v>41676</c:v>
                </c:pt>
                <c:pt idx="2008">
                  <c:v>41675</c:v>
                </c:pt>
                <c:pt idx="2009">
                  <c:v>41674</c:v>
                </c:pt>
                <c:pt idx="2010">
                  <c:v>41673</c:v>
                </c:pt>
                <c:pt idx="2011">
                  <c:v>41672</c:v>
                </c:pt>
                <c:pt idx="2012">
                  <c:v>41671</c:v>
                </c:pt>
                <c:pt idx="2013">
                  <c:v>41670</c:v>
                </c:pt>
                <c:pt idx="2014">
                  <c:v>41669</c:v>
                </c:pt>
                <c:pt idx="2015">
                  <c:v>41668</c:v>
                </c:pt>
                <c:pt idx="2016">
                  <c:v>41667</c:v>
                </c:pt>
                <c:pt idx="2017">
                  <c:v>41666</c:v>
                </c:pt>
                <c:pt idx="2018">
                  <c:v>41665</c:v>
                </c:pt>
                <c:pt idx="2019">
                  <c:v>41664</c:v>
                </c:pt>
                <c:pt idx="2020">
                  <c:v>41663</c:v>
                </c:pt>
                <c:pt idx="2021">
                  <c:v>41662</c:v>
                </c:pt>
                <c:pt idx="2022">
                  <c:v>41661</c:v>
                </c:pt>
                <c:pt idx="2023">
                  <c:v>41660</c:v>
                </c:pt>
                <c:pt idx="2024">
                  <c:v>41659</c:v>
                </c:pt>
                <c:pt idx="2025">
                  <c:v>41658</c:v>
                </c:pt>
                <c:pt idx="2026">
                  <c:v>41657</c:v>
                </c:pt>
                <c:pt idx="2027">
                  <c:v>41656</c:v>
                </c:pt>
                <c:pt idx="2028">
                  <c:v>41655</c:v>
                </c:pt>
                <c:pt idx="2029">
                  <c:v>41654</c:v>
                </c:pt>
                <c:pt idx="2030">
                  <c:v>41653</c:v>
                </c:pt>
                <c:pt idx="2031">
                  <c:v>41652</c:v>
                </c:pt>
                <c:pt idx="2032">
                  <c:v>41651</c:v>
                </c:pt>
                <c:pt idx="2033">
                  <c:v>41650</c:v>
                </c:pt>
                <c:pt idx="2034">
                  <c:v>41649</c:v>
                </c:pt>
                <c:pt idx="2035">
                  <c:v>41648</c:v>
                </c:pt>
                <c:pt idx="2036">
                  <c:v>41647</c:v>
                </c:pt>
                <c:pt idx="2037">
                  <c:v>41646</c:v>
                </c:pt>
                <c:pt idx="2038">
                  <c:v>41645</c:v>
                </c:pt>
                <c:pt idx="2039">
                  <c:v>41644</c:v>
                </c:pt>
                <c:pt idx="2040">
                  <c:v>41643</c:v>
                </c:pt>
                <c:pt idx="2041">
                  <c:v>41642</c:v>
                </c:pt>
                <c:pt idx="2042">
                  <c:v>41641</c:v>
                </c:pt>
                <c:pt idx="2043">
                  <c:v>41640</c:v>
                </c:pt>
                <c:pt idx="2044">
                  <c:v>41639</c:v>
                </c:pt>
                <c:pt idx="2045">
                  <c:v>41638</c:v>
                </c:pt>
                <c:pt idx="2046">
                  <c:v>41637</c:v>
                </c:pt>
                <c:pt idx="2047">
                  <c:v>41636</c:v>
                </c:pt>
                <c:pt idx="2048">
                  <c:v>41635</c:v>
                </c:pt>
                <c:pt idx="2049">
                  <c:v>41634</c:v>
                </c:pt>
                <c:pt idx="2050">
                  <c:v>41633</c:v>
                </c:pt>
                <c:pt idx="2051">
                  <c:v>41632</c:v>
                </c:pt>
                <c:pt idx="2052">
                  <c:v>41631</c:v>
                </c:pt>
                <c:pt idx="2053">
                  <c:v>41630</c:v>
                </c:pt>
                <c:pt idx="2054">
                  <c:v>41629</c:v>
                </c:pt>
                <c:pt idx="2055">
                  <c:v>41628</c:v>
                </c:pt>
                <c:pt idx="2056">
                  <c:v>41627</c:v>
                </c:pt>
                <c:pt idx="2057">
                  <c:v>41626</c:v>
                </c:pt>
                <c:pt idx="2058">
                  <c:v>41625</c:v>
                </c:pt>
                <c:pt idx="2059">
                  <c:v>41624</c:v>
                </c:pt>
                <c:pt idx="2060">
                  <c:v>41623</c:v>
                </c:pt>
                <c:pt idx="2061">
                  <c:v>41622</c:v>
                </c:pt>
                <c:pt idx="2062">
                  <c:v>41621</c:v>
                </c:pt>
                <c:pt idx="2063">
                  <c:v>41620</c:v>
                </c:pt>
                <c:pt idx="2064">
                  <c:v>41619</c:v>
                </c:pt>
                <c:pt idx="2065">
                  <c:v>41618</c:v>
                </c:pt>
                <c:pt idx="2066">
                  <c:v>41617</c:v>
                </c:pt>
                <c:pt idx="2067">
                  <c:v>41616</c:v>
                </c:pt>
                <c:pt idx="2068">
                  <c:v>41615</c:v>
                </c:pt>
                <c:pt idx="2069">
                  <c:v>41614</c:v>
                </c:pt>
                <c:pt idx="2070">
                  <c:v>41613</c:v>
                </c:pt>
                <c:pt idx="2071">
                  <c:v>41612</c:v>
                </c:pt>
                <c:pt idx="2072">
                  <c:v>41611</c:v>
                </c:pt>
                <c:pt idx="2073">
                  <c:v>41610</c:v>
                </c:pt>
                <c:pt idx="2074">
                  <c:v>41609</c:v>
                </c:pt>
                <c:pt idx="2075">
                  <c:v>41608</c:v>
                </c:pt>
                <c:pt idx="2076">
                  <c:v>41607</c:v>
                </c:pt>
                <c:pt idx="2077">
                  <c:v>41606</c:v>
                </c:pt>
                <c:pt idx="2078">
                  <c:v>41605</c:v>
                </c:pt>
                <c:pt idx="2079">
                  <c:v>41604</c:v>
                </c:pt>
                <c:pt idx="2080">
                  <c:v>41603</c:v>
                </c:pt>
                <c:pt idx="2081">
                  <c:v>41602</c:v>
                </c:pt>
                <c:pt idx="2082">
                  <c:v>41601</c:v>
                </c:pt>
                <c:pt idx="2083">
                  <c:v>41600</c:v>
                </c:pt>
                <c:pt idx="2084">
                  <c:v>41599</c:v>
                </c:pt>
                <c:pt idx="2085">
                  <c:v>41598</c:v>
                </c:pt>
                <c:pt idx="2086">
                  <c:v>41597</c:v>
                </c:pt>
                <c:pt idx="2087">
                  <c:v>41596</c:v>
                </c:pt>
                <c:pt idx="2088">
                  <c:v>41595</c:v>
                </c:pt>
                <c:pt idx="2089">
                  <c:v>41594</c:v>
                </c:pt>
                <c:pt idx="2090">
                  <c:v>41593</c:v>
                </c:pt>
                <c:pt idx="2091">
                  <c:v>41592</c:v>
                </c:pt>
                <c:pt idx="2092">
                  <c:v>41591</c:v>
                </c:pt>
                <c:pt idx="2093">
                  <c:v>41590</c:v>
                </c:pt>
                <c:pt idx="2094">
                  <c:v>41589</c:v>
                </c:pt>
                <c:pt idx="2095">
                  <c:v>41588</c:v>
                </c:pt>
                <c:pt idx="2096">
                  <c:v>41587</c:v>
                </c:pt>
                <c:pt idx="2097">
                  <c:v>41586</c:v>
                </c:pt>
                <c:pt idx="2098">
                  <c:v>41585</c:v>
                </c:pt>
                <c:pt idx="2099">
                  <c:v>41584</c:v>
                </c:pt>
                <c:pt idx="2100">
                  <c:v>41583</c:v>
                </c:pt>
                <c:pt idx="2101">
                  <c:v>41582</c:v>
                </c:pt>
                <c:pt idx="2102">
                  <c:v>41581</c:v>
                </c:pt>
                <c:pt idx="2103">
                  <c:v>41580</c:v>
                </c:pt>
                <c:pt idx="2104">
                  <c:v>41579</c:v>
                </c:pt>
                <c:pt idx="2105">
                  <c:v>41578</c:v>
                </c:pt>
                <c:pt idx="2106">
                  <c:v>41577</c:v>
                </c:pt>
                <c:pt idx="2107">
                  <c:v>41576</c:v>
                </c:pt>
                <c:pt idx="2108">
                  <c:v>41575</c:v>
                </c:pt>
                <c:pt idx="2109">
                  <c:v>41574</c:v>
                </c:pt>
                <c:pt idx="2110">
                  <c:v>41573</c:v>
                </c:pt>
                <c:pt idx="2111">
                  <c:v>41572</c:v>
                </c:pt>
                <c:pt idx="2112">
                  <c:v>41571</c:v>
                </c:pt>
                <c:pt idx="2113">
                  <c:v>41570</c:v>
                </c:pt>
                <c:pt idx="2114">
                  <c:v>41569</c:v>
                </c:pt>
                <c:pt idx="2115">
                  <c:v>41568</c:v>
                </c:pt>
                <c:pt idx="2116">
                  <c:v>41567</c:v>
                </c:pt>
                <c:pt idx="2117">
                  <c:v>41566</c:v>
                </c:pt>
                <c:pt idx="2118">
                  <c:v>41565</c:v>
                </c:pt>
                <c:pt idx="2119">
                  <c:v>41564</c:v>
                </c:pt>
                <c:pt idx="2120">
                  <c:v>41563</c:v>
                </c:pt>
                <c:pt idx="2121">
                  <c:v>41562</c:v>
                </c:pt>
                <c:pt idx="2122">
                  <c:v>41561</c:v>
                </c:pt>
                <c:pt idx="2123">
                  <c:v>41560</c:v>
                </c:pt>
                <c:pt idx="2124">
                  <c:v>41559</c:v>
                </c:pt>
                <c:pt idx="2125">
                  <c:v>41558</c:v>
                </c:pt>
                <c:pt idx="2126">
                  <c:v>41557</c:v>
                </c:pt>
                <c:pt idx="2127">
                  <c:v>41556</c:v>
                </c:pt>
                <c:pt idx="2128">
                  <c:v>41555</c:v>
                </c:pt>
                <c:pt idx="2129">
                  <c:v>41554</c:v>
                </c:pt>
                <c:pt idx="2130">
                  <c:v>41553</c:v>
                </c:pt>
                <c:pt idx="2131">
                  <c:v>41552</c:v>
                </c:pt>
                <c:pt idx="2132">
                  <c:v>41551</c:v>
                </c:pt>
                <c:pt idx="2133">
                  <c:v>41550</c:v>
                </c:pt>
                <c:pt idx="2134">
                  <c:v>41549</c:v>
                </c:pt>
                <c:pt idx="2135">
                  <c:v>41548</c:v>
                </c:pt>
                <c:pt idx="2136">
                  <c:v>41547</c:v>
                </c:pt>
                <c:pt idx="2137">
                  <c:v>41546</c:v>
                </c:pt>
                <c:pt idx="2138">
                  <c:v>41545</c:v>
                </c:pt>
                <c:pt idx="2139">
                  <c:v>41544</c:v>
                </c:pt>
                <c:pt idx="2140">
                  <c:v>41543</c:v>
                </c:pt>
                <c:pt idx="2141">
                  <c:v>41542</c:v>
                </c:pt>
                <c:pt idx="2142">
                  <c:v>41541</c:v>
                </c:pt>
                <c:pt idx="2143">
                  <c:v>41540</c:v>
                </c:pt>
                <c:pt idx="2144">
                  <c:v>41539</c:v>
                </c:pt>
                <c:pt idx="2145">
                  <c:v>41538</c:v>
                </c:pt>
                <c:pt idx="2146">
                  <c:v>41537</c:v>
                </c:pt>
                <c:pt idx="2147">
                  <c:v>41536</c:v>
                </c:pt>
                <c:pt idx="2148">
                  <c:v>41535</c:v>
                </c:pt>
                <c:pt idx="2149">
                  <c:v>41534</c:v>
                </c:pt>
                <c:pt idx="2150">
                  <c:v>41533</c:v>
                </c:pt>
                <c:pt idx="2151">
                  <c:v>41532</c:v>
                </c:pt>
                <c:pt idx="2152">
                  <c:v>41531</c:v>
                </c:pt>
                <c:pt idx="2153">
                  <c:v>41530</c:v>
                </c:pt>
                <c:pt idx="2154">
                  <c:v>41529</c:v>
                </c:pt>
                <c:pt idx="2155">
                  <c:v>41528</c:v>
                </c:pt>
                <c:pt idx="2156">
                  <c:v>41527</c:v>
                </c:pt>
                <c:pt idx="2157">
                  <c:v>41526</c:v>
                </c:pt>
                <c:pt idx="2158">
                  <c:v>41525</c:v>
                </c:pt>
                <c:pt idx="2159">
                  <c:v>41524</c:v>
                </c:pt>
                <c:pt idx="2160">
                  <c:v>41523</c:v>
                </c:pt>
                <c:pt idx="2161">
                  <c:v>41522</c:v>
                </c:pt>
                <c:pt idx="2162">
                  <c:v>41521</c:v>
                </c:pt>
                <c:pt idx="2163">
                  <c:v>41520</c:v>
                </c:pt>
                <c:pt idx="2164">
                  <c:v>41519</c:v>
                </c:pt>
                <c:pt idx="2165">
                  <c:v>41518</c:v>
                </c:pt>
                <c:pt idx="2166">
                  <c:v>41517</c:v>
                </c:pt>
                <c:pt idx="2167">
                  <c:v>41516</c:v>
                </c:pt>
                <c:pt idx="2168">
                  <c:v>41515</c:v>
                </c:pt>
                <c:pt idx="2169">
                  <c:v>41514</c:v>
                </c:pt>
                <c:pt idx="2170">
                  <c:v>41513</c:v>
                </c:pt>
                <c:pt idx="2171">
                  <c:v>41512</c:v>
                </c:pt>
                <c:pt idx="2172">
                  <c:v>41511</c:v>
                </c:pt>
                <c:pt idx="2173">
                  <c:v>41510</c:v>
                </c:pt>
                <c:pt idx="2174">
                  <c:v>41509</c:v>
                </c:pt>
                <c:pt idx="2175">
                  <c:v>41508</c:v>
                </c:pt>
                <c:pt idx="2176">
                  <c:v>41507</c:v>
                </c:pt>
                <c:pt idx="2177">
                  <c:v>41506</c:v>
                </c:pt>
                <c:pt idx="2178">
                  <c:v>41505</c:v>
                </c:pt>
                <c:pt idx="2179">
                  <c:v>41504</c:v>
                </c:pt>
                <c:pt idx="2180">
                  <c:v>41503</c:v>
                </c:pt>
                <c:pt idx="2181">
                  <c:v>41502</c:v>
                </c:pt>
                <c:pt idx="2182">
                  <c:v>41501</c:v>
                </c:pt>
                <c:pt idx="2183">
                  <c:v>41500</c:v>
                </c:pt>
                <c:pt idx="2184">
                  <c:v>41499</c:v>
                </c:pt>
                <c:pt idx="2185">
                  <c:v>41498</c:v>
                </c:pt>
                <c:pt idx="2186">
                  <c:v>41497</c:v>
                </c:pt>
                <c:pt idx="2187">
                  <c:v>41496</c:v>
                </c:pt>
                <c:pt idx="2188">
                  <c:v>41495</c:v>
                </c:pt>
                <c:pt idx="2189">
                  <c:v>41494</c:v>
                </c:pt>
                <c:pt idx="2190">
                  <c:v>41493</c:v>
                </c:pt>
                <c:pt idx="2191">
                  <c:v>41492</c:v>
                </c:pt>
                <c:pt idx="2192">
                  <c:v>41491</c:v>
                </c:pt>
                <c:pt idx="2193">
                  <c:v>41490</c:v>
                </c:pt>
                <c:pt idx="2194">
                  <c:v>41489</c:v>
                </c:pt>
                <c:pt idx="2195">
                  <c:v>41488</c:v>
                </c:pt>
                <c:pt idx="2196">
                  <c:v>41487</c:v>
                </c:pt>
                <c:pt idx="2197">
                  <c:v>41486</c:v>
                </c:pt>
                <c:pt idx="2198">
                  <c:v>41485</c:v>
                </c:pt>
                <c:pt idx="2199">
                  <c:v>41484</c:v>
                </c:pt>
                <c:pt idx="2200">
                  <c:v>41483</c:v>
                </c:pt>
                <c:pt idx="2201">
                  <c:v>41482</c:v>
                </c:pt>
                <c:pt idx="2202">
                  <c:v>41481</c:v>
                </c:pt>
                <c:pt idx="2203">
                  <c:v>41480</c:v>
                </c:pt>
                <c:pt idx="2204">
                  <c:v>41479</c:v>
                </c:pt>
                <c:pt idx="2205">
                  <c:v>41478</c:v>
                </c:pt>
                <c:pt idx="2206">
                  <c:v>41477</c:v>
                </c:pt>
                <c:pt idx="2207">
                  <c:v>41476</c:v>
                </c:pt>
                <c:pt idx="2208">
                  <c:v>41475</c:v>
                </c:pt>
                <c:pt idx="2209">
                  <c:v>41474</c:v>
                </c:pt>
                <c:pt idx="2210">
                  <c:v>41473</c:v>
                </c:pt>
                <c:pt idx="2211">
                  <c:v>41472</c:v>
                </c:pt>
                <c:pt idx="2212">
                  <c:v>41471</c:v>
                </c:pt>
                <c:pt idx="2213">
                  <c:v>41470</c:v>
                </c:pt>
                <c:pt idx="2214">
                  <c:v>41469</c:v>
                </c:pt>
                <c:pt idx="2215">
                  <c:v>41468</c:v>
                </c:pt>
                <c:pt idx="2216">
                  <c:v>41467</c:v>
                </c:pt>
                <c:pt idx="2217">
                  <c:v>41466</c:v>
                </c:pt>
                <c:pt idx="2218">
                  <c:v>41465</c:v>
                </c:pt>
                <c:pt idx="2219">
                  <c:v>41464</c:v>
                </c:pt>
                <c:pt idx="2220">
                  <c:v>41463</c:v>
                </c:pt>
                <c:pt idx="2221">
                  <c:v>41462</c:v>
                </c:pt>
                <c:pt idx="2222">
                  <c:v>41461</c:v>
                </c:pt>
                <c:pt idx="2223">
                  <c:v>41460</c:v>
                </c:pt>
                <c:pt idx="2224">
                  <c:v>41459</c:v>
                </c:pt>
                <c:pt idx="2225">
                  <c:v>41458</c:v>
                </c:pt>
                <c:pt idx="2226">
                  <c:v>41457</c:v>
                </c:pt>
                <c:pt idx="2227">
                  <c:v>41456</c:v>
                </c:pt>
                <c:pt idx="2228">
                  <c:v>41455</c:v>
                </c:pt>
                <c:pt idx="2229">
                  <c:v>41454</c:v>
                </c:pt>
                <c:pt idx="2230">
                  <c:v>41453</c:v>
                </c:pt>
                <c:pt idx="2231">
                  <c:v>41452</c:v>
                </c:pt>
                <c:pt idx="2232">
                  <c:v>41451</c:v>
                </c:pt>
                <c:pt idx="2233">
                  <c:v>41450</c:v>
                </c:pt>
                <c:pt idx="2234">
                  <c:v>41449</c:v>
                </c:pt>
                <c:pt idx="2235">
                  <c:v>41448</c:v>
                </c:pt>
                <c:pt idx="2236">
                  <c:v>41447</c:v>
                </c:pt>
                <c:pt idx="2237">
                  <c:v>41446</c:v>
                </c:pt>
                <c:pt idx="2238">
                  <c:v>41445</c:v>
                </c:pt>
                <c:pt idx="2239">
                  <c:v>41444</c:v>
                </c:pt>
                <c:pt idx="2240">
                  <c:v>41443</c:v>
                </c:pt>
                <c:pt idx="2241">
                  <c:v>41442</c:v>
                </c:pt>
                <c:pt idx="2242">
                  <c:v>41441</c:v>
                </c:pt>
                <c:pt idx="2243">
                  <c:v>41440</c:v>
                </c:pt>
                <c:pt idx="2244">
                  <c:v>41439</c:v>
                </c:pt>
                <c:pt idx="2245">
                  <c:v>41438</c:v>
                </c:pt>
                <c:pt idx="2246">
                  <c:v>41437</c:v>
                </c:pt>
                <c:pt idx="2247">
                  <c:v>41436</c:v>
                </c:pt>
                <c:pt idx="2248">
                  <c:v>41435</c:v>
                </c:pt>
                <c:pt idx="2249">
                  <c:v>41434</c:v>
                </c:pt>
                <c:pt idx="2250">
                  <c:v>41433</c:v>
                </c:pt>
                <c:pt idx="2251">
                  <c:v>41432</c:v>
                </c:pt>
                <c:pt idx="2252">
                  <c:v>41431</c:v>
                </c:pt>
                <c:pt idx="2253">
                  <c:v>41430</c:v>
                </c:pt>
                <c:pt idx="2254">
                  <c:v>41429</c:v>
                </c:pt>
                <c:pt idx="2255">
                  <c:v>41428</c:v>
                </c:pt>
                <c:pt idx="2256">
                  <c:v>41427</c:v>
                </c:pt>
                <c:pt idx="2257">
                  <c:v>41426</c:v>
                </c:pt>
                <c:pt idx="2258">
                  <c:v>41425</c:v>
                </c:pt>
                <c:pt idx="2259">
                  <c:v>41424</c:v>
                </c:pt>
                <c:pt idx="2260">
                  <c:v>41423</c:v>
                </c:pt>
                <c:pt idx="2261">
                  <c:v>41422</c:v>
                </c:pt>
                <c:pt idx="2262">
                  <c:v>41421</c:v>
                </c:pt>
                <c:pt idx="2263">
                  <c:v>41420</c:v>
                </c:pt>
                <c:pt idx="2264">
                  <c:v>41419</c:v>
                </c:pt>
                <c:pt idx="2265">
                  <c:v>41418</c:v>
                </c:pt>
                <c:pt idx="2266">
                  <c:v>41417</c:v>
                </c:pt>
                <c:pt idx="2267">
                  <c:v>41416</c:v>
                </c:pt>
                <c:pt idx="2268">
                  <c:v>41415</c:v>
                </c:pt>
                <c:pt idx="2269">
                  <c:v>41414</c:v>
                </c:pt>
                <c:pt idx="2270">
                  <c:v>41413</c:v>
                </c:pt>
                <c:pt idx="2271">
                  <c:v>41412</c:v>
                </c:pt>
                <c:pt idx="2272">
                  <c:v>41411</c:v>
                </c:pt>
                <c:pt idx="2273">
                  <c:v>41410</c:v>
                </c:pt>
                <c:pt idx="2274">
                  <c:v>41409</c:v>
                </c:pt>
                <c:pt idx="2275">
                  <c:v>41408</c:v>
                </c:pt>
                <c:pt idx="2276">
                  <c:v>41407</c:v>
                </c:pt>
                <c:pt idx="2277">
                  <c:v>41406</c:v>
                </c:pt>
                <c:pt idx="2278">
                  <c:v>41405</c:v>
                </c:pt>
                <c:pt idx="2279">
                  <c:v>41404</c:v>
                </c:pt>
                <c:pt idx="2280">
                  <c:v>41403</c:v>
                </c:pt>
                <c:pt idx="2281">
                  <c:v>41402</c:v>
                </c:pt>
                <c:pt idx="2282">
                  <c:v>41401</c:v>
                </c:pt>
                <c:pt idx="2283">
                  <c:v>41400</c:v>
                </c:pt>
                <c:pt idx="2284">
                  <c:v>41399</c:v>
                </c:pt>
                <c:pt idx="2285">
                  <c:v>41398</c:v>
                </c:pt>
                <c:pt idx="2286">
                  <c:v>41397</c:v>
                </c:pt>
                <c:pt idx="2287">
                  <c:v>41396</c:v>
                </c:pt>
                <c:pt idx="2288">
                  <c:v>41395</c:v>
                </c:pt>
                <c:pt idx="2289">
                  <c:v>41394</c:v>
                </c:pt>
                <c:pt idx="2290">
                  <c:v>41393</c:v>
                </c:pt>
                <c:pt idx="2291">
                  <c:v>41392</c:v>
                </c:pt>
                <c:pt idx="2292">
                  <c:v>41391</c:v>
                </c:pt>
                <c:pt idx="2293">
                  <c:v>41390</c:v>
                </c:pt>
                <c:pt idx="2294">
                  <c:v>41389</c:v>
                </c:pt>
                <c:pt idx="2295">
                  <c:v>41388</c:v>
                </c:pt>
                <c:pt idx="2296">
                  <c:v>41387</c:v>
                </c:pt>
                <c:pt idx="2297">
                  <c:v>41386</c:v>
                </c:pt>
                <c:pt idx="2298">
                  <c:v>41385</c:v>
                </c:pt>
                <c:pt idx="2299">
                  <c:v>41384</c:v>
                </c:pt>
                <c:pt idx="2300">
                  <c:v>41383</c:v>
                </c:pt>
                <c:pt idx="2301">
                  <c:v>41382</c:v>
                </c:pt>
                <c:pt idx="2302">
                  <c:v>41381</c:v>
                </c:pt>
                <c:pt idx="2303">
                  <c:v>41380</c:v>
                </c:pt>
                <c:pt idx="2304">
                  <c:v>41379</c:v>
                </c:pt>
                <c:pt idx="2305">
                  <c:v>41378</c:v>
                </c:pt>
                <c:pt idx="2306">
                  <c:v>41377</c:v>
                </c:pt>
                <c:pt idx="2307">
                  <c:v>41376</c:v>
                </c:pt>
                <c:pt idx="2308">
                  <c:v>41375</c:v>
                </c:pt>
                <c:pt idx="2309">
                  <c:v>41374</c:v>
                </c:pt>
                <c:pt idx="2310">
                  <c:v>41373</c:v>
                </c:pt>
                <c:pt idx="2311">
                  <c:v>41372</c:v>
                </c:pt>
                <c:pt idx="2312">
                  <c:v>41371</c:v>
                </c:pt>
                <c:pt idx="2313">
                  <c:v>41370</c:v>
                </c:pt>
                <c:pt idx="2314">
                  <c:v>41369</c:v>
                </c:pt>
                <c:pt idx="2315">
                  <c:v>41368</c:v>
                </c:pt>
                <c:pt idx="2316">
                  <c:v>41367</c:v>
                </c:pt>
                <c:pt idx="2317">
                  <c:v>41366</c:v>
                </c:pt>
                <c:pt idx="2318">
                  <c:v>41365</c:v>
                </c:pt>
                <c:pt idx="2319">
                  <c:v>41364</c:v>
                </c:pt>
                <c:pt idx="2320">
                  <c:v>41363</c:v>
                </c:pt>
                <c:pt idx="2321">
                  <c:v>41362</c:v>
                </c:pt>
                <c:pt idx="2322">
                  <c:v>41361</c:v>
                </c:pt>
                <c:pt idx="2323">
                  <c:v>41360</c:v>
                </c:pt>
                <c:pt idx="2324">
                  <c:v>41359</c:v>
                </c:pt>
                <c:pt idx="2325">
                  <c:v>41358</c:v>
                </c:pt>
                <c:pt idx="2326">
                  <c:v>41357</c:v>
                </c:pt>
                <c:pt idx="2327">
                  <c:v>41356</c:v>
                </c:pt>
                <c:pt idx="2328">
                  <c:v>41355</c:v>
                </c:pt>
                <c:pt idx="2329">
                  <c:v>41354</c:v>
                </c:pt>
                <c:pt idx="2330">
                  <c:v>41353</c:v>
                </c:pt>
                <c:pt idx="2331">
                  <c:v>41352</c:v>
                </c:pt>
                <c:pt idx="2332">
                  <c:v>41351</c:v>
                </c:pt>
                <c:pt idx="2333">
                  <c:v>41350</c:v>
                </c:pt>
                <c:pt idx="2334">
                  <c:v>41349</c:v>
                </c:pt>
                <c:pt idx="2335">
                  <c:v>41348</c:v>
                </c:pt>
                <c:pt idx="2336">
                  <c:v>41347</c:v>
                </c:pt>
                <c:pt idx="2337">
                  <c:v>41346</c:v>
                </c:pt>
                <c:pt idx="2338">
                  <c:v>41345</c:v>
                </c:pt>
                <c:pt idx="2339">
                  <c:v>41344</c:v>
                </c:pt>
                <c:pt idx="2340">
                  <c:v>41343</c:v>
                </c:pt>
                <c:pt idx="2341">
                  <c:v>41342</c:v>
                </c:pt>
                <c:pt idx="2342">
                  <c:v>41341</c:v>
                </c:pt>
                <c:pt idx="2343">
                  <c:v>41340</c:v>
                </c:pt>
                <c:pt idx="2344">
                  <c:v>41339</c:v>
                </c:pt>
                <c:pt idx="2345">
                  <c:v>41338</c:v>
                </c:pt>
                <c:pt idx="2346">
                  <c:v>41337</c:v>
                </c:pt>
                <c:pt idx="2347">
                  <c:v>41336</c:v>
                </c:pt>
                <c:pt idx="2348">
                  <c:v>41335</c:v>
                </c:pt>
                <c:pt idx="2349">
                  <c:v>41334</c:v>
                </c:pt>
                <c:pt idx="2350">
                  <c:v>41333</c:v>
                </c:pt>
                <c:pt idx="2351">
                  <c:v>41332</c:v>
                </c:pt>
                <c:pt idx="2352">
                  <c:v>41331</c:v>
                </c:pt>
                <c:pt idx="2353">
                  <c:v>41330</c:v>
                </c:pt>
                <c:pt idx="2354">
                  <c:v>41329</c:v>
                </c:pt>
                <c:pt idx="2355">
                  <c:v>41328</c:v>
                </c:pt>
                <c:pt idx="2356">
                  <c:v>41327</c:v>
                </c:pt>
                <c:pt idx="2357">
                  <c:v>41326</c:v>
                </c:pt>
                <c:pt idx="2358">
                  <c:v>41325</c:v>
                </c:pt>
                <c:pt idx="2359">
                  <c:v>41324</c:v>
                </c:pt>
                <c:pt idx="2360">
                  <c:v>41323</c:v>
                </c:pt>
                <c:pt idx="2361">
                  <c:v>41322</c:v>
                </c:pt>
                <c:pt idx="2362">
                  <c:v>41321</c:v>
                </c:pt>
                <c:pt idx="2363">
                  <c:v>41320</c:v>
                </c:pt>
                <c:pt idx="2364">
                  <c:v>41319</c:v>
                </c:pt>
                <c:pt idx="2365">
                  <c:v>41318</c:v>
                </c:pt>
                <c:pt idx="2366">
                  <c:v>41317</c:v>
                </c:pt>
                <c:pt idx="2367">
                  <c:v>41316</c:v>
                </c:pt>
                <c:pt idx="2368">
                  <c:v>41315</c:v>
                </c:pt>
                <c:pt idx="2369">
                  <c:v>41314</c:v>
                </c:pt>
                <c:pt idx="2370">
                  <c:v>41313</c:v>
                </c:pt>
                <c:pt idx="2371">
                  <c:v>41312</c:v>
                </c:pt>
                <c:pt idx="2372">
                  <c:v>41311</c:v>
                </c:pt>
                <c:pt idx="2373">
                  <c:v>41310</c:v>
                </c:pt>
                <c:pt idx="2374">
                  <c:v>41309</c:v>
                </c:pt>
                <c:pt idx="2375">
                  <c:v>41308</c:v>
                </c:pt>
                <c:pt idx="2376">
                  <c:v>41307</c:v>
                </c:pt>
                <c:pt idx="2377">
                  <c:v>41306</c:v>
                </c:pt>
                <c:pt idx="2378">
                  <c:v>41305</c:v>
                </c:pt>
                <c:pt idx="2379">
                  <c:v>41304</c:v>
                </c:pt>
                <c:pt idx="2380">
                  <c:v>41303</c:v>
                </c:pt>
                <c:pt idx="2381">
                  <c:v>41302</c:v>
                </c:pt>
                <c:pt idx="2382">
                  <c:v>41301</c:v>
                </c:pt>
                <c:pt idx="2383">
                  <c:v>41300</c:v>
                </c:pt>
                <c:pt idx="2384">
                  <c:v>41299</c:v>
                </c:pt>
                <c:pt idx="2385">
                  <c:v>41298</c:v>
                </c:pt>
                <c:pt idx="2386">
                  <c:v>41297</c:v>
                </c:pt>
                <c:pt idx="2387">
                  <c:v>41296</c:v>
                </c:pt>
                <c:pt idx="2388">
                  <c:v>41295</c:v>
                </c:pt>
                <c:pt idx="2389">
                  <c:v>41294</c:v>
                </c:pt>
                <c:pt idx="2390">
                  <c:v>41293</c:v>
                </c:pt>
                <c:pt idx="2391">
                  <c:v>41292</c:v>
                </c:pt>
                <c:pt idx="2392">
                  <c:v>41291</c:v>
                </c:pt>
                <c:pt idx="2393">
                  <c:v>41290</c:v>
                </c:pt>
                <c:pt idx="2394">
                  <c:v>41289</c:v>
                </c:pt>
                <c:pt idx="2395">
                  <c:v>41288</c:v>
                </c:pt>
                <c:pt idx="2396">
                  <c:v>41287</c:v>
                </c:pt>
                <c:pt idx="2397">
                  <c:v>41286</c:v>
                </c:pt>
                <c:pt idx="2398">
                  <c:v>41285</c:v>
                </c:pt>
                <c:pt idx="2399">
                  <c:v>41284</c:v>
                </c:pt>
                <c:pt idx="2400">
                  <c:v>41283</c:v>
                </c:pt>
                <c:pt idx="2401">
                  <c:v>41282</c:v>
                </c:pt>
                <c:pt idx="2402">
                  <c:v>41281</c:v>
                </c:pt>
                <c:pt idx="2403">
                  <c:v>41280</c:v>
                </c:pt>
                <c:pt idx="2404">
                  <c:v>41279</c:v>
                </c:pt>
                <c:pt idx="2405">
                  <c:v>41278</c:v>
                </c:pt>
                <c:pt idx="2406">
                  <c:v>41277</c:v>
                </c:pt>
                <c:pt idx="2407">
                  <c:v>41276</c:v>
                </c:pt>
                <c:pt idx="2408">
                  <c:v>41275</c:v>
                </c:pt>
                <c:pt idx="2409">
                  <c:v>41274</c:v>
                </c:pt>
                <c:pt idx="2410">
                  <c:v>41273</c:v>
                </c:pt>
                <c:pt idx="2411">
                  <c:v>41272</c:v>
                </c:pt>
                <c:pt idx="2412">
                  <c:v>41271</c:v>
                </c:pt>
                <c:pt idx="2413">
                  <c:v>41270</c:v>
                </c:pt>
                <c:pt idx="2414">
                  <c:v>41269</c:v>
                </c:pt>
                <c:pt idx="2415">
                  <c:v>41268</c:v>
                </c:pt>
                <c:pt idx="2416">
                  <c:v>41267</c:v>
                </c:pt>
                <c:pt idx="2417">
                  <c:v>41266</c:v>
                </c:pt>
                <c:pt idx="2418">
                  <c:v>41265</c:v>
                </c:pt>
                <c:pt idx="2419">
                  <c:v>41264</c:v>
                </c:pt>
                <c:pt idx="2420">
                  <c:v>41263</c:v>
                </c:pt>
                <c:pt idx="2421">
                  <c:v>41262</c:v>
                </c:pt>
                <c:pt idx="2422">
                  <c:v>41261</c:v>
                </c:pt>
                <c:pt idx="2423">
                  <c:v>41260</c:v>
                </c:pt>
                <c:pt idx="2424">
                  <c:v>41259</c:v>
                </c:pt>
                <c:pt idx="2425">
                  <c:v>41258</c:v>
                </c:pt>
                <c:pt idx="2426">
                  <c:v>41257</c:v>
                </c:pt>
                <c:pt idx="2427">
                  <c:v>41256</c:v>
                </c:pt>
                <c:pt idx="2428">
                  <c:v>41255</c:v>
                </c:pt>
                <c:pt idx="2429">
                  <c:v>41254</c:v>
                </c:pt>
                <c:pt idx="2430">
                  <c:v>41253</c:v>
                </c:pt>
                <c:pt idx="2431">
                  <c:v>41252</c:v>
                </c:pt>
                <c:pt idx="2432">
                  <c:v>41251</c:v>
                </c:pt>
                <c:pt idx="2433">
                  <c:v>41250</c:v>
                </c:pt>
                <c:pt idx="2434">
                  <c:v>41249</c:v>
                </c:pt>
                <c:pt idx="2435">
                  <c:v>41248</c:v>
                </c:pt>
                <c:pt idx="2436">
                  <c:v>41247</c:v>
                </c:pt>
                <c:pt idx="2437">
                  <c:v>41246</c:v>
                </c:pt>
                <c:pt idx="2438">
                  <c:v>41245</c:v>
                </c:pt>
                <c:pt idx="2439">
                  <c:v>41244</c:v>
                </c:pt>
                <c:pt idx="2440">
                  <c:v>41243</c:v>
                </c:pt>
                <c:pt idx="2441">
                  <c:v>41242</c:v>
                </c:pt>
                <c:pt idx="2442">
                  <c:v>41241</c:v>
                </c:pt>
                <c:pt idx="2443">
                  <c:v>41240</c:v>
                </c:pt>
                <c:pt idx="2444">
                  <c:v>41239</c:v>
                </c:pt>
                <c:pt idx="2445">
                  <c:v>41238</c:v>
                </c:pt>
                <c:pt idx="2446">
                  <c:v>41237</c:v>
                </c:pt>
                <c:pt idx="2447">
                  <c:v>41236</c:v>
                </c:pt>
                <c:pt idx="2448">
                  <c:v>41235</c:v>
                </c:pt>
                <c:pt idx="2449">
                  <c:v>41234</c:v>
                </c:pt>
                <c:pt idx="2450">
                  <c:v>41233</c:v>
                </c:pt>
                <c:pt idx="2451">
                  <c:v>41232</c:v>
                </c:pt>
                <c:pt idx="2452">
                  <c:v>41231</c:v>
                </c:pt>
                <c:pt idx="2453">
                  <c:v>41230</c:v>
                </c:pt>
                <c:pt idx="2454">
                  <c:v>41229</c:v>
                </c:pt>
                <c:pt idx="2455">
                  <c:v>41228</c:v>
                </c:pt>
                <c:pt idx="2456">
                  <c:v>41227</c:v>
                </c:pt>
                <c:pt idx="2457">
                  <c:v>41226</c:v>
                </c:pt>
                <c:pt idx="2458">
                  <c:v>41225</c:v>
                </c:pt>
                <c:pt idx="2459">
                  <c:v>41224</c:v>
                </c:pt>
                <c:pt idx="2460">
                  <c:v>41223</c:v>
                </c:pt>
                <c:pt idx="2461">
                  <c:v>41222</c:v>
                </c:pt>
                <c:pt idx="2462">
                  <c:v>41221</c:v>
                </c:pt>
                <c:pt idx="2463">
                  <c:v>41220</c:v>
                </c:pt>
                <c:pt idx="2464">
                  <c:v>41219</c:v>
                </c:pt>
                <c:pt idx="2465">
                  <c:v>41218</c:v>
                </c:pt>
                <c:pt idx="2466">
                  <c:v>41217</c:v>
                </c:pt>
                <c:pt idx="2467">
                  <c:v>41216</c:v>
                </c:pt>
                <c:pt idx="2468">
                  <c:v>41215</c:v>
                </c:pt>
                <c:pt idx="2469">
                  <c:v>41214</c:v>
                </c:pt>
                <c:pt idx="2470">
                  <c:v>41213</c:v>
                </c:pt>
                <c:pt idx="2471">
                  <c:v>41212</c:v>
                </c:pt>
                <c:pt idx="2472">
                  <c:v>41211</c:v>
                </c:pt>
                <c:pt idx="2473">
                  <c:v>41210</c:v>
                </c:pt>
                <c:pt idx="2474">
                  <c:v>41209</c:v>
                </c:pt>
                <c:pt idx="2475">
                  <c:v>41208</c:v>
                </c:pt>
                <c:pt idx="2476">
                  <c:v>41207</c:v>
                </c:pt>
                <c:pt idx="2477">
                  <c:v>41206</c:v>
                </c:pt>
                <c:pt idx="2478">
                  <c:v>41205</c:v>
                </c:pt>
                <c:pt idx="2479">
                  <c:v>41204</c:v>
                </c:pt>
                <c:pt idx="2480">
                  <c:v>41203</c:v>
                </c:pt>
                <c:pt idx="2481">
                  <c:v>41202</c:v>
                </c:pt>
                <c:pt idx="2482">
                  <c:v>41201</c:v>
                </c:pt>
                <c:pt idx="2483">
                  <c:v>41200</c:v>
                </c:pt>
                <c:pt idx="2484">
                  <c:v>41199</c:v>
                </c:pt>
                <c:pt idx="2485">
                  <c:v>41198</c:v>
                </c:pt>
                <c:pt idx="2486">
                  <c:v>41197</c:v>
                </c:pt>
                <c:pt idx="2487">
                  <c:v>41196</c:v>
                </c:pt>
                <c:pt idx="2488">
                  <c:v>41195</c:v>
                </c:pt>
                <c:pt idx="2489">
                  <c:v>41194</c:v>
                </c:pt>
                <c:pt idx="2490">
                  <c:v>41193</c:v>
                </c:pt>
                <c:pt idx="2491">
                  <c:v>41192</c:v>
                </c:pt>
                <c:pt idx="2492">
                  <c:v>41191</c:v>
                </c:pt>
                <c:pt idx="2493">
                  <c:v>41190</c:v>
                </c:pt>
                <c:pt idx="2494">
                  <c:v>41189</c:v>
                </c:pt>
                <c:pt idx="2495">
                  <c:v>41188</c:v>
                </c:pt>
                <c:pt idx="2496">
                  <c:v>41187</c:v>
                </c:pt>
                <c:pt idx="2497">
                  <c:v>41186</c:v>
                </c:pt>
                <c:pt idx="2498">
                  <c:v>41185</c:v>
                </c:pt>
                <c:pt idx="2499">
                  <c:v>41184</c:v>
                </c:pt>
                <c:pt idx="2500">
                  <c:v>41183</c:v>
                </c:pt>
                <c:pt idx="2501">
                  <c:v>41182</c:v>
                </c:pt>
                <c:pt idx="2502">
                  <c:v>41181</c:v>
                </c:pt>
                <c:pt idx="2503">
                  <c:v>41180</c:v>
                </c:pt>
                <c:pt idx="2504">
                  <c:v>41179</c:v>
                </c:pt>
                <c:pt idx="2505">
                  <c:v>41178</c:v>
                </c:pt>
                <c:pt idx="2506">
                  <c:v>41177</c:v>
                </c:pt>
                <c:pt idx="2507">
                  <c:v>41176</c:v>
                </c:pt>
                <c:pt idx="2508">
                  <c:v>41175</c:v>
                </c:pt>
                <c:pt idx="2509">
                  <c:v>41174</c:v>
                </c:pt>
                <c:pt idx="2510">
                  <c:v>41173</c:v>
                </c:pt>
                <c:pt idx="2511">
                  <c:v>41172</c:v>
                </c:pt>
                <c:pt idx="2512">
                  <c:v>41171</c:v>
                </c:pt>
                <c:pt idx="2513">
                  <c:v>41170</c:v>
                </c:pt>
                <c:pt idx="2514">
                  <c:v>41169</c:v>
                </c:pt>
                <c:pt idx="2515">
                  <c:v>41168</c:v>
                </c:pt>
                <c:pt idx="2516">
                  <c:v>41167</c:v>
                </c:pt>
                <c:pt idx="2517">
                  <c:v>41166</c:v>
                </c:pt>
                <c:pt idx="2518">
                  <c:v>41165</c:v>
                </c:pt>
                <c:pt idx="2519">
                  <c:v>41164</c:v>
                </c:pt>
                <c:pt idx="2520">
                  <c:v>41163</c:v>
                </c:pt>
                <c:pt idx="2521">
                  <c:v>41162</c:v>
                </c:pt>
                <c:pt idx="2522">
                  <c:v>41161</c:v>
                </c:pt>
                <c:pt idx="2523">
                  <c:v>41160</c:v>
                </c:pt>
                <c:pt idx="2524">
                  <c:v>41159</c:v>
                </c:pt>
                <c:pt idx="2525">
                  <c:v>41158</c:v>
                </c:pt>
                <c:pt idx="2526">
                  <c:v>41157</c:v>
                </c:pt>
                <c:pt idx="2527">
                  <c:v>41156</c:v>
                </c:pt>
                <c:pt idx="2528">
                  <c:v>41155</c:v>
                </c:pt>
                <c:pt idx="2529">
                  <c:v>41154</c:v>
                </c:pt>
                <c:pt idx="2530">
                  <c:v>41153</c:v>
                </c:pt>
                <c:pt idx="2531">
                  <c:v>41152</c:v>
                </c:pt>
                <c:pt idx="2532">
                  <c:v>41151</c:v>
                </c:pt>
                <c:pt idx="2533">
                  <c:v>41150</c:v>
                </c:pt>
                <c:pt idx="2534">
                  <c:v>41149</c:v>
                </c:pt>
                <c:pt idx="2535">
                  <c:v>41148</c:v>
                </c:pt>
                <c:pt idx="2536">
                  <c:v>41147</c:v>
                </c:pt>
                <c:pt idx="2537">
                  <c:v>41146</c:v>
                </c:pt>
                <c:pt idx="2538">
                  <c:v>41145</c:v>
                </c:pt>
                <c:pt idx="2539">
                  <c:v>41144</c:v>
                </c:pt>
                <c:pt idx="2540">
                  <c:v>41143</c:v>
                </c:pt>
                <c:pt idx="2541">
                  <c:v>41142</c:v>
                </c:pt>
                <c:pt idx="2542">
                  <c:v>41141</c:v>
                </c:pt>
                <c:pt idx="2543">
                  <c:v>41140</c:v>
                </c:pt>
                <c:pt idx="2544">
                  <c:v>41139</c:v>
                </c:pt>
                <c:pt idx="2545">
                  <c:v>41138</c:v>
                </c:pt>
                <c:pt idx="2546">
                  <c:v>41137</c:v>
                </c:pt>
                <c:pt idx="2547">
                  <c:v>41136</c:v>
                </c:pt>
                <c:pt idx="2548">
                  <c:v>41135</c:v>
                </c:pt>
                <c:pt idx="2549">
                  <c:v>41134</c:v>
                </c:pt>
                <c:pt idx="2550">
                  <c:v>41133</c:v>
                </c:pt>
                <c:pt idx="2551">
                  <c:v>41132</c:v>
                </c:pt>
                <c:pt idx="2552">
                  <c:v>41131</c:v>
                </c:pt>
                <c:pt idx="2553">
                  <c:v>41130</c:v>
                </c:pt>
                <c:pt idx="2554">
                  <c:v>41129</c:v>
                </c:pt>
                <c:pt idx="2555">
                  <c:v>41128</c:v>
                </c:pt>
                <c:pt idx="2556">
                  <c:v>41127</c:v>
                </c:pt>
                <c:pt idx="2557">
                  <c:v>41126</c:v>
                </c:pt>
                <c:pt idx="2558">
                  <c:v>41125</c:v>
                </c:pt>
                <c:pt idx="2559">
                  <c:v>41124</c:v>
                </c:pt>
                <c:pt idx="2560">
                  <c:v>41123</c:v>
                </c:pt>
                <c:pt idx="2561">
                  <c:v>41122</c:v>
                </c:pt>
                <c:pt idx="2562">
                  <c:v>41121</c:v>
                </c:pt>
                <c:pt idx="2563">
                  <c:v>41120</c:v>
                </c:pt>
                <c:pt idx="2564">
                  <c:v>41119</c:v>
                </c:pt>
                <c:pt idx="2565">
                  <c:v>41118</c:v>
                </c:pt>
                <c:pt idx="2566">
                  <c:v>41117</c:v>
                </c:pt>
                <c:pt idx="2567">
                  <c:v>41116</c:v>
                </c:pt>
                <c:pt idx="2568">
                  <c:v>41115</c:v>
                </c:pt>
                <c:pt idx="2569">
                  <c:v>41114</c:v>
                </c:pt>
                <c:pt idx="2570">
                  <c:v>41113</c:v>
                </c:pt>
                <c:pt idx="2571">
                  <c:v>41112</c:v>
                </c:pt>
                <c:pt idx="2572">
                  <c:v>41111</c:v>
                </c:pt>
                <c:pt idx="2573">
                  <c:v>41110</c:v>
                </c:pt>
                <c:pt idx="2574">
                  <c:v>41109</c:v>
                </c:pt>
                <c:pt idx="2575">
                  <c:v>41108</c:v>
                </c:pt>
                <c:pt idx="2576">
                  <c:v>41107</c:v>
                </c:pt>
                <c:pt idx="2577">
                  <c:v>41106</c:v>
                </c:pt>
                <c:pt idx="2578">
                  <c:v>41105</c:v>
                </c:pt>
                <c:pt idx="2579">
                  <c:v>41104</c:v>
                </c:pt>
                <c:pt idx="2580">
                  <c:v>41103</c:v>
                </c:pt>
                <c:pt idx="2581">
                  <c:v>41102</c:v>
                </c:pt>
                <c:pt idx="2582">
                  <c:v>41101</c:v>
                </c:pt>
                <c:pt idx="2583">
                  <c:v>41100</c:v>
                </c:pt>
                <c:pt idx="2584">
                  <c:v>41099</c:v>
                </c:pt>
                <c:pt idx="2585">
                  <c:v>41098</c:v>
                </c:pt>
                <c:pt idx="2586">
                  <c:v>41097</c:v>
                </c:pt>
                <c:pt idx="2587">
                  <c:v>41096</c:v>
                </c:pt>
                <c:pt idx="2588">
                  <c:v>41095</c:v>
                </c:pt>
                <c:pt idx="2589">
                  <c:v>41094</c:v>
                </c:pt>
                <c:pt idx="2590">
                  <c:v>41093</c:v>
                </c:pt>
                <c:pt idx="2591">
                  <c:v>41092</c:v>
                </c:pt>
                <c:pt idx="2592">
                  <c:v>41091</c:v>
                </c:pt>
                <c:pt idx="2593">
                  <c:v>41090</c:v>
                </c:pt>
                <c:pt idx="2594">
                  <c:v>41089</c:v>
                </c:pt>
                <c:pt idx="2595">
                  <c:v>41088</c:v>
                </c:pt>
                <c:pt idx="2596">
                  <c:v>41087</c:v>
                </c:pt>
                <c:pt idx="2597">
                  <c:v>41086</c:v>
                </c:pt>
                <c:pt idx="2598">
                  <c:v>41085</c:v>
                </c:pt>
                <c:pt idx="2599">
                  <c:v>41084</c:v>
                </c:pt>
                <c:pt idx="2600">
                  <c:v>41083</c:v>
                </c:pt>
                <c:pt idx="2601">
                  <c:v>41082</c:v>
                </c:pt>
                <c:pt idx="2602">
                  <c:v>41081</c:v>
                </c:pt>
                <c:pt idx="2603">
                  <c:v>41080</c:v>
                </c:pt>
                <c:pt idx="2604">
                  <c:v>41079</c:v>
                </c:pt>
                <c:pt idx="2605">
                  <c:v>41078</c:v>
                </c:pt>
                <c:pt idx="2606">
                  <c:v>41077</c:v>
                </c:pt>
                <c:pt idx="2607">
                  <c:v>41076</c:v>
                </c:pt>
                <c:pt idx="2608">
                  <c:v>41075</c:v>
                </c:pt>
                <c:pt idx="2609">
                  <c:v>41074</c:v>
                </c:pt>
                <c:pt idx="2610">
                  <c:v>41073</c:v>
                </c:pt>
                <c:pt idx="2611">
                  <c:v>41072</c:v>
                </c:pt>
                <c:pt idx="2612">
                  <c:v>41071</c:v>
                </c:pt>
                <c:pt idx="2613">
                  <c:v>41070</c:v>
                </c:pt>
                <c:pt idx="2614">
                  <c:v>41069</c:v>
                </c:pt>
                <c:pt idx="2615">
                  <c:v>41068</c:v>
                </c:pt>
                <c:pt idx="2616">
                  <c:v>41067</c:v>
                </c:pt>
                <c:pt idx="2617">
                  <c:v>41066</c:v>
                </c:pt>
                <c:pt idx="2618">
                  <c:v>41065</c:v>
                </c:pt>
                <c:pt idx="2619">
                  <c:v>41064</c:v>
                </c:pt>
                <c:pt idx="2620">
                  <c:v>41063</c:v>
                </c:pt>
                <c:pt idx="2621">
                  <c:v>41062</c:v>
                </c:pt>
                <c:pt idx="2622">
                  <c:v>41061</c:v>
                </c:pt>
                <c:pt idx="2623">
                  <c:v>41060</c:v>
                </c:pt>
                <c:pt idx="2624">
                  <c:v>41059</c:v>
                </c:pt>
                <c:pt idx="2625">
                  <c:v>41058</c:v>
                </c:pt>
                <c:pt idx="2626">
                  <c:v>41057</c:v>
                </c:pt>
                <c:pt idx="2627">
                  <c:v>41056</c:v>
                </c:pt>
                <c:pt idx="2628">
                  <c:v>41055</c:v>
                </c:pt>
                <c:pt idx="2629">
                  <c:v>41054</c:v>
                </c:pt>
                <c:pt idx="2630">
                  <c:v>41053</c:v>
                </c:pt>
                <c:pt idx="2631">
                  <c:v>41052</c:v>
                </c:pt>
                <c:pt idx="2632">
                  <c:v>41051</c:v>
                </c:pt>
                <c:pt idx="2633">
                  <c:v>41050</c:v>
                </c:pt>
                <c:pt idx="2634">
                  <c:v>41049</c:v>
                </c:pt>
                <c:pt idx="2635">
                  <c:v>41048</c:v>
                </c:pt>
                <c:pt idx="2636">
                  <c:v>41047</c:v>
                </c:pt>
                <c:pt idx="2637">
                  <c:v>41046</c:v>
                </c:pt>
                <c:pt idx="2638">
                  <c:v>41045</c:v>
                </c:pt>
                <c:pt idx="2639">
                  <c:v>41044</c:v>
                </c:pt>
                <c:pt idx="2640">
                  <c:v>41043</c:v>
                </c:pt>
                <c:pt idx="2641">
                  <c:v>41042</c:v>
                </c:pt>
                <c:pt idx="2642">
                  <c:v>41041</c:v>
                </c:pt>
                <c:pt idx="2643">
                  <c:v>41040</c:v>
                </c:pt>
                <c:pt idx="2644">
                  <c:v>41039</c:v>
                </c:pt>
                <c:pt idx="2645">
                  <c:v>41038</c:v>
                </c:pt>
                <c:pt idx="2646">
                  <c:v>41037</c:v>
                </c:pt>
                <c:pt idx="2647">
                  <c:v>41036</c:v>
                </c:pt>
                <c:pt idx="2648">
                  <c:v>41035</c:v>
                </c:pt>
                <c:pt idx="2649">
                  <c:v>41034</c:v>
                </c:pt>
                <c:pt idx="2650">
                  <c:v>41033</c:v>
                </c:pt>
                <c:pt idx="2651">
                  <c:v>41032</c:v>
                </c:pt>
                <c:pt idx="2652">
                  <c:v>41031</c:v>
                </c:pt>
                <c:pt idx="2653">
                  <c:v>41030</c:v>
                </c:pt>
                <c:pt idx="2654">
                  <c:v>41029</c:v>
                </c:pt>
                <c:pt idx="2655">
                  <c:v>41028</c:v>
                </c:pt>
                <c:pt idx="2656">
                  <c:v>41027</c:v>
                </c:pt>
                <c:pt idx="2657">
                  <c:v>41026</c:v>
                </c:pt>
                <c:pt idx="2658">
                  <c:v>41025</c:v>
                </c:pt>
                <c:pt idx="2659">
                  <c:v>41024</c:v>
                </c:pt>
                <c:pt idx="2660">
                  <c:v>41023</c:v>
                </c:pt>
                <c:pt idx="2661">
                  <c:v>41022</c:v>
                </c:pt>
                <c:pt idx="2662">
                  <c:v>41021</c:v>
                </c:pt>
                <c:pt idx="2663">
                  <c:v>41020</c:v>
                </c:pt>
                <c:pt idx="2664">
                  <c:v>41019</c:v>
                </c:pt>
                <c:pt idx="2665">
                  <c:v>41018</c:v>
                </c:pt>
                <c:pt idx="2666">
                  <c:v>41017</c:v>
                </c:pt>
                <c:pt idx="2667">
                  <c:v>41016</c:v>
                </c:pt>
                <c:pt idx="2668">
                  <c:v>41015</c:v>
                </c:pt>
                <c:pt idx="2669">
                  <c:v>41014</c:v>
                </c:pt>
                <c:pt idx="2670">
                  <c:v>41013</c:v>
                </c:pt>
                <c:pt idx="2671">
                  <c:v>41012</c:v>
                </c:pt>
                <c:pt idx="2672">
                  <c:v>41011</c:v>
                </c:pt>
                <c:pt idx="2673">
                  <c:v>41010</c:v>
                </c:pt>
                <c:pt idx="2674">
                  <c:v>41009</c:v>
                </c:pt>
                <c:pt idx="2675">
                  <c:v>41008</c:v>
                </c:pt>
                <c:pt idx="2676">
                  <c:v>41007</c:v>
                </c:pt>
                <c:pt idx="2677">
                  <c:v>41006</c:v>
                </c:pt>
                <c:pt idx="2678">
                  <c:v>41005</c:v>
                </c:pt>
                <c:pt idx="2679">
                  <c:v>41004</c:v>
                </c:pt>
                <c:pt idx="2680">
                  <c:v>41003</c:v>
                </c:pt>
                <c:pt idx="2681">
                  <c:v>41002</c:v>
                </c:pt>
                <c:pt idx="2682">
                  <c:v>41001</c:v>
                </c:pt>
                <c:pt idx="2683">
                  <c:v>41000</c:v>
                </c:pt>
                <c:pt idx="2684">
                  <c:v>40999</c:v>
                </c:pt>
                <c:pt idx="2685">
                  <c:v>40998</c:v>
                </c:pt>
                <c:pt idx="2686">
                  <c:v>40997</c:v>
                </c:pt>
                <c:pt idx="2687">
                  <c:v>40996</c:v>
                </c:pt>
                <c:pt idx="2688">
                  <c:v>40995</c:v>
                </c:pt>
                <c:pt idx="2689">
                  <c:v>40994</c:v>
                </c:pt>
                <c:pt idx="2690">
                  <c:v>40993</c:v>
                </c:pt>
                <c:pt idx="2691">
                  <c:v>40992</c:v>
                </c:pt>
                <c:pt idx="2692">
                  <c:v>40991</c:v>
                </c:pt>
                <c:pt idx="2693">
                  <c:v>40990</c:v>
                </c:pt>
                <c:pt idx="2694">
                  <c:v>40989</c:v>
                </c:pt>
                <c:pt idx="2695">
                  <c:v>40988</c:v>
                </c:pt>
                <c:pt idx="2696">
                  <c:v>40987</c:v>
                </c:pt>
                <c:pt idx="2697">
                  <c:v>40986</c:v>
                </c:pt>
                <c:pt idx="2698">
                  <c:v>40985</c:v>
                </c:pt>
                <c:pt idx="2699">
                  <c:v>40984</c:v>
                </c:pt>
                <c:pt idx="2700">
                  <c:v>40983</c:v>
                </c:pt>
                <c:pt idx="2701">
                  <c:v>40982</c:v>
                </c:pt>
                <c:pt idx="2702">
                  <c:v>40981</c:v>
                </c:pt>
                <c:pt idx="2703">
                  <c:v>40980</c:v>
                </c:pt>
                <c:pt idx="2704">
                  <c:v>40979</c:v>
                </c:pt>
                <c:pt idx="2705">
                  <c:v>40978</c:v>
                </c:pt>
                <c:pt idx="2706">
                  <c:v>40977</c:v>
                </c:pt>
                <c:pt idx="2707">
                  <c:v>40976</c:v>
                </c:pt>
                <c:pt idx="2708">
                  <c:v>40975</c:v>
                </c:pt>
                <c:pt idx="2709">
                  <c:v>40974</c:v>
                </c:pt>
                <c:pt idx="2710">
                  <c:v>40973</c:v>
                </c:pt>
                <c:pt idx="2711">
                  <c:v>40972</c:v>
                </c:pt>
                <c:pt idx="2712">
                  <c:v>40971</c:v>
                </c:pt>
                <c:pt idx="2713">
                  <c:v>40970</c:v>
                </c:pt>
                <c:pt idx="2714">
                  <c:v>40969</c:v>
                </c:pt>
                <c:pt idx="2715">
                  <c:v>40968</c:v>
                </c:pt>
                <c:pt idx="2716">
                  <c:v>40967</c:v>
                </c:pt>
                <c:pt idx="2717">
                  <c:v>40966</c:v>
                </c:pt>
                <c:pt idx="2718">
                  <c:v>40965</c:v>
                </c:pt>
                <c:pt idx="2719">
                  <c:v>40964</c:v>
                </c:pt>
                <c:pt idx="2720">
                  <c:v>40963</c:v>
                </c:pt>
                <c:pt idx="2721">
                  <c:v>40962</c:v>
                </c:pt>
                <c:pt idx="2722">
                  <c:v>40961</c:v>
                </c:pt>
                <c:pt idx="2723">
                  <c:v>40960</c:v>
                </c:pt>
                <c:pt idx="2724">
                  <c:v>40959</c:v>
                </c:pt>
                <c:pt idx="2725">
                  <c:v>40958</c:v>
                </c:pt>
                <c:pt idx="2726">
                  <c:v>40957</c:v>
                </c:pt>
                <c:pt idx="2727">
                  <c:v>40956</c:v>
                </c:pt>
                <c:pt idx="2728">
                  <c:v>40955</c:v>
                </c:pt>
                <c:pt idx="2729">
                  <c:v>40954</c:v>
                </c:pt>
                <c:pt idx="2730">
                  <c:v>40953</c:v>
                </c:pt>
                <c:pt idx="2731">
                  <c:v>40952</c:v>
                </c:pt>
                <c:pt idx="2732">
                  <c:v>40951</c:v>
                </c:pt>
                <c:pt idx="2733">
                  <c:v>40950</c:v>
                </c:pt>
                <c:pt idx="2734">
                  <c:v>40949</c:v>
                </c:pt>
                <c:pt idx="2735">
                  <c:v>40948</c:v>
                </c:pt>
                <c:pt idx="2736">
                  <c:v>40947</c:v>
                </c:pt>
                <c:pt idx="2737">
                  <c:v>40946</c:v>
                </c:pt>
                <c:pt idx="2738">
                  <c:v>40945</c:v>
                </c:pt>
                <c:pt idx="2739">
                  <c:v>40944</c:v>
                </c:pt>
                <c:pt idx="2740">
                  <c:v>40943</c:v>
                </c:pt>
                <c:pt idx="2741">
                  <c:v>40942</c:v>
                </c:pt>
                <c:pt idx="2742">
                  <c:v>40941</c:v>
                </c:pt>
                <c:pt idx="2743">
                  <c:v>40940</c:v>
                </c:pt>
                <c:pt idx="2744">
                  <c:v>40939</c:v>
                </c:pt>
                <c:pt idx="2745">
                  <c:v>40938</c:v>
                </c:pt>
                <c:pt idx="2746">
                  <c:v>40937</c:v>
                </c:pt>
                <c:pt idx="2747">
                  <c:v>40936</c:v>
                </c:pt>
                <c:pt idx="2748">
                  <c:v>40935</c:v>
                </c:pt>
                <c:pt idx="2749">
                  <c:v>40934</c:v>
                </c:pt>
                <c:pt idx="2750">
                  <c:v>40933</c:v>
                </c:pt>
                <c:pt idx="2751">
                  <c:v>40932</c:v>
                </c:pt>
                <c:pt idx="2752">
                  <c:v>40931</c:v>
                </c:pt>
                <c:pt idx="2753">
                  <c:v>40930</c:v>
                </c:pt>
                <c:pt idx="2754">
                  <c:v>40929</c:v>
                </c:pt>
                <c:pt idx="2755">
                  <c:v>40928</c:v>
                </c:pt>
                <c:pt idx="2756">
                  <c:v>40927</c:v>
                </c:pt>
                <c:pt idx="2757">
                  <c:v>40926</c:v>
                </c:pt>
                <c:pt idx="2758">
                  <c:v>40925</c:v>
                </c:pt>
                <c:pt idx="2759">
                  <c:v>40924</c:v>
                </c:pt>
                <c:pt idx="2760">
                  <c:v>40923</c:v>
                </c:pt>
                <c:pt idx="2761">
                  <c:v>40922</c:v>
                </c:pt>
                <c:pt idx="2762">
                  <c:v>40921</c:v>
                </c:pt>
                <c:pt idx="2763">
                  <c:v>40920</c:v>
                </c:pt>
                <c:pt idx="2764">
                  <c:v>40919</c:v>
                </c:pt>
                <c:pt idx="2765">
                  <c:v>40918</c:v>
                </c:pt>
                <c:pt idx="2766">
                  <c:v>40917</c:v>
                </c:pt>
                <c:pt idx="2767">
                  <c:v>40916</c:v>
                </c:pt>
                <c:pt idx="2768">
                  <c:v>40915</c:v>
                </c:pt>
                <c:pt idx="2769">
                  <c:v>40914</c:v>
                </c:pt>
                <c:pt idx="2770">
                  <c:v>40913</c:v>
                </c:pt>
                <c:pt idx="2771">
                  <c:v>40912</c:v>
                </c:pt>
                <c:pt idx="2772">
                  <c:v>40911</c:v>
                </c:pt>
                <c:pt idx="2773">
                  <c:v>40910</c:v>
                </c:pt>
                <c:pt idx="2774">
                  <c:v>40909</c:v>
                </c:pt>
                <c:pt idx="2775">
                  <c:v>40908</c:v>
                </c:pt>
                <c:pt idx="2776">
                  <c:v>40907</c:v>
                </c:pt>
                <c:pt idx="2777">
                  <c:v>40906</c:v>
                </c:pt>
                <c:pt idx="2778">
                  <c:v>40905</c:v>
                </c:pt>
                <c:pt idx="2779">
                  <c:v>40904</c:v>
                </c:pt>
                <c:pt idx="2780">
                  <c:v>40903</c:v>
                </c:pt>
                <c:pt idx="2781">
                  <c:v>40902</c:v>
                </c:pt>
                <c:pt idx="2782">
                  <c:v>40901</c:v>
                </c:pt>
                <c:pt idx="2783">
                  <c:v>40900</c:v>
                </c:pt>
                <c:pt idx="2784">
                  <c:v>40899</c:v>
                </c:pt>
                <c:pt idx="2785">
                  <c:v>40898</c:v>
                </c:pt>
                <c:pt idx="2786">
                  <c:v>40897</c:v>
                </c:pt>
                <c:pt idx="2787">
                  <c:v>40896</c:v>
                </c:pt>
                <c:pt idx="2788">
                  <c:v>40895</c:v>
                </c:pt>
                <c:pt idx="2789">
                  <c:v>40894</c:v>
                </c:pt>
                <c:pt idx="2790">
                  <c:v>40893</c:v>
                </c:pt>
                <c:pt idx="2791">
                  <c:v>40892</c:v>
                </c:pt>
                <c:pt idx="2792">
                  <c:v>40891</c:v>
                </c:pt>
                <c:pt idx="2793">
                  <c:v>40890</c:v>
                </c:pt>
                <c:pt idx="2794">
                  <c:v>40889</c:v>
                </c:pt>
                <c:pt idx="2795">
                  <c:v>40888</c:v>
                </c:pt>
                <c:pt idx="2796">
                  <c:v>40887</c:v>
                </c:pt>
                <c:pt idx="2797">
                  <c:v>40886</c:v>
                </c:pt>
                <c:pt idx="2798">
                  <c:v>40885</c:v>
                </c:pt>
                <c:pt idx="2799">
                  <c:v>40884</c:v>
                </c:pt>
                <c:pt idx="2800">
                  <c:v>40883</c:v>
                </c:pt>
                <c:pt idx="2801">
                  <c:v>40882</c:v>
                </c:pt>
                <c:pt idx="2802">
                  <c:v>40881</c:v>
                </c:pt>
                <c:pt idx="2803">
                  <c:v>40880</c:v>
                </c:pt>
                <c:pt idx="2804">
                  <c:v>40879</c:v>
                </c:pt>
                <c:pt idx="2805">
                  <c:v>40878</c:v>
                </c:pt>
                <c:pt idx="2806">
                  <c:v>40877</c:v>
                </c:pt>
                <c:pt idx="2807">
                  <c:v>40876</c:v>
                </c:pt>
                <c:pt idx="2808">
                  <c:v>40875</c:v>
                </c:pt>
                <c:pt idx="2809">
                  <c:v>40874</c:v>
                </c:pt>
                <c:pt idx="2810">
                  <c:v>40873</c:v>
                </c:pt>
                <c:pt idx="2811">
                  <c:v>40872</c:v>
                </c:pt>
                <c:pt idx="2812">
                  <c:v>40871</c:v>
                </c:pt>
                <c:pt idx="2813">
                  <c:v>40870</c:v>
                </c:pt>
                <c:pt idx="2814">
                  <c:v>40869</c:v>
                </c:pt>
                <c:pt idx="2815">
                  <c:v>40868</c:v>
                </c:pt>
                <c:pt idx="2816">
                  <c:v>40867</c:v>
                </c:pt>
                <c:pt idx="2817">
                  <c:v>40866</c:v>
                </c:pt>
                <c:pt idx="2818">
                  <c:v>40865</c:v>
                </c:pt>
                <c:pt idx="2819">
                  <c:v>40864</c:v>
                </c:pt>
                <c:pt idx="2820">
                  <c:v>40863</c:v>
                </c:pt>
                <c:pt idx="2821">
                  <c:v>40862</c:v>
                </c:pt>
                <c:pt idx="2822">
                  <c:v>40861</c:v>
                </c:pt>
                <c:pt idx="2823">
                  <c:v>40860</c:v>
                </c:pt>
                <c:pt idx="2824">
                  <c:v>40859</c:v>
                </c:pt>
                <c:pt idx="2825">
                  <c:v>40858</c:v>
                </c:pt>
                <c:pt idx="2826">
                  <c:v>40857</c:v>
                </c:pt>
                <c:pt idx="2827">
                  <c:v>40856</c:v>
                </c:pt>
                <c:pt idx="2828">
                  <c:v>40855</c:v>
                </c:pt>
                <c:pt idx="2829">
                  <c:v>40854</c:v>
                </c:pt>
                <c:pt idx="2830">
                  <c:v>40853</c:v>
                </c:pt>
                <c:pt idx="2831">
                  <c:v>40852</c:v>
                </c:pt>
                <c:pt idx="2832">
                  <c:v>40851</c:v>
                </c:pt>
                <c:pt idx="2833">
                  <c:v>40850</c:v>
                </c:pt>
                <c:pt idx="2834">
                  <c:v>40849</c:v>
                </c:pt>
                <c:pt idx="2835">
                  <c:v>40848</c:v>
                </c:pt>
                <c:pt idx="2836">
                  <c:v>40847</c:v>
                </c:pt>
                <c:pt idx="2837">
                  <c:v>40846</c:v>
                </c:pt>
                <c:pt idx="2838">
                  <c:v>40845</c:v>
                </c:pt>
                <c:pt idx="2839">
                  <c:v>40844</c:v>
                </c:pt>
                <c:pt idx="2840">
                  <c:v>40843</c:v>
                </c:pt>
                <c:pt idx="2841">
                  <c:v>40842</c:v>
                </c:pt>
                <c:pt idx="2842">
                  <c:v>40841</c:v>
                </c:pt>
                <c:pt idx="2843">
                  <c:v>40840</c:v>
                </c:pt>
                <c:pt idx="2844">
                  <c:v>40839</c:v>
                </c:pt>
                <c:pt idx="2845">
                  <c:v>40838</c:v>
                </c:pt>
                <c:pt idx="2846">
                  <c:v>40837</c:v>
                </c:pt>
                <c:pt idx="2847">
                  <c:v>40836</c:v>
                </c:pt>
                <c:pt idx="2848">
                  <c:v>40835</c:v>
                </c:pt>
                <c:pt idx="2849">
                  <c:v>40834</c:v>
                </c:pt>
                <c:pt idx="2850">
                  <c:v>40833</c:v>
                </c:pt>
                <c:pt idx="2851">
                  <c:v>40832</c:v>
                </c:pt>
                <c:pt idx="2852">
                  <c:v>40831</c:v>
                </c:pt>
                <c:pt idx="2853">
                  <c:v>40830</c:v>
                </c:pt>
                <c:pt idx="2854">
                  <c:v>40829</c:v>
                </c:pt>
                <c:pt idx="2855">
                  <c:v>40828</c:v>
                </c:pt>
                <c:pt idx="2856">
                  <c:v>40827</c:v>
                </c:pt>
                <c:pt idx="2857">
                  <c:v>40826</c:v>
                </c:pt>
                <c:pt idx="2858">
                  <c:v>40825</c:v>
                </c:pt>
                <c:pt idx="2859">
                  <c:v>40824</c:v>
                </c:pt>
                <c:pt idx="2860">
                  <c:v>40823</c:v>
                </c:pt>
                <c:pt idx="2861">
                  <c:v>40822</c:v>
                </c:pt>
                <c:pt idx="2862">
                  <c:v>40821</c:v>
                </c:pt>
                <c:pt idx="2863">
                  <c:v>40820</c:v>
                </c:pt>
                <c:pt idx="2864">
                  <c:v>40819</c:v>
                </c:pt>
                <c:pt idx="2865">
                  <c:v>40818</c:v>
                </c:pt>
                <c:pt idx="2866">
                  <c:v>40817</c:v>
                </c:pt>
                <c:pt idx="2867">
                  <c:v>40816</c:v>
                </c:pt>
                <c:pt idx="2868">
                  <c:v>40815</c:v>
                </c:pt>
                <c:pt idx="2869">
                  <c:v>40814</c:v>
                </c:pt>
                <c:pt idx="2870">
                  <c:v>40813</c:v>
                </c:pt>
                <c:pt idx="2871">
                  <c:v>40812</c:v>
                </c:pt>
                <c:pt idx="2872">
                  <c:v>40811</c:v>
                </c:pt>
                <c:pt idx="2873">
                  <c:v>40810</c:v>
                </c:pt>
                <c:pt idx="2874">
                  <c:v>40809</c:v>
                </c:pt>
                <c:pt idx="2875">
                  <c:v>40808</c:v>
                </c:pt>
                <c:pt idx="2876">
                  <c:v>40807</c:v>
                </c:pt>
                <c:pt idx="2877">
                  <c:v>40806</c:v>
                </c:pt>
                <c:pt idx="2878">
                  <c:v>40805</c:v>
                </c:pt>
                <c:pt idx="2879">
                  <c:v>40804</c:v>
                </c:pt>
                <c:pt idx="2880">
                  <c:v>40803</c:v>
                </c:pt>
                <c:pt idx="2881">
                  <c:v>40802</c:v>
                </c:pt>
                <c:pt idx="2882">
                  <c:v>40801</c:v>
                </c:pt>
                <c:pt idx="2883">
                  <c:v>40800</c:v>
                </c:pt>
                <c:pt idx="2884">
                  <c:v>40799</c:v>
                </c:pt>
                <c:pt idx="2885">
                  <c:v>40798</c:v>
                </c:pt>
                <c:pt idx="2886">
                  <c:v>40797</c:v>
                </c:pt>
                <c:pt idx="2887">
                  <c:v>40796</c:v>
                </c:pt>
                <c:pt idx="2888">
                  <c:v>40795</c:v>
                </c:pt>
                <c:pt idx="2889">
                  <c:v>40794</c:v>
                </c:pt>
                <c:pt idx="2890">
                  <c:v>40793</c:v>
                </c:pt>
                <c:pt idx="2891">
                  <c:v>40792</c:v>
                </c:pt>
                <c:pt idx="2892">
                  <c:v>40791</c:v>
                </c:pt>
                <c:pt idx="2893">
                  <c:v>40790</c:v>
                </c:pt>
                <c:pt idx="2894">
                  <c:v>40789</c:v>
                </c:pt>
                <c:pt idx="2895">
                  <c:v>40788</c:v>
                </c:pt>
                <c:pt idx="2896">
                  <c:v>40787</c:v>
                </c:pt>
                <c:pt idx="2897">
                  <c:v>40786</c:v>
                </c:pt>
                <c:pt idx="2898">
                  <c:v>40785</c:v>
                </c:pt>
                <c:pt idx="2899">
                  <c:v>40784</c:v>
                </c:pt>
                <c:pt idx="2900">
                  <c:v>40783</c:v>
                </c:pt>
                <c:pt idx="2901">
                  <c:v>40782</c:v>
                </c:pt>
                <c:pt idx="2902">
                  <c:v>40781</c:v>
                </c:pt>
                <c:pt idx="2903">
                  <c:v>40780</c:v>
                </c:pt>
                <c:pt idx="2904">
                  <c:v>40779</c:v>
                </c:pt>
                <c:pt idx="2905">
                  <c:v>40778</c:v>
                </c:pt>
                <c:pt idx="2906">
                  <c:v>40777</c:v>
                </c:pt>
                <c:pt idx="2907">
                  <c:v>40776</c:v>
                </c:pt>
                <c:pt idx="2908">
                  <c:v>40775</c:v>
                </c:pt>
                <c:pt idx="2909">
                  <c:v>40774</c:v>
                </c:pt>
                <c:pt idx="2910">
                  <c:v>40773</c:v>
                </c:pt>
                <c:pt idx="2911">
                  <c:v>40772</c:v>
                </c:pt>
                <c:pt idx="2912">
                  <c:v>40771</c:v>
                </c:pt>
                <c:pt idx="2913">
                  <c:v>40770</c:v>
                </c:pt>
                <c:pt idx="2914">
                  <c:v>40769</c:v>
                </c:pt>
                <c:pt idx="2915">
                  <c:v>40768</c:v>
                </c:pt>
                <c:pt idx="2916">
                  <c:v>40767</c:v>
                </c:pt>
                <c:pt idx="2917">
                  <c:v>40766</c:v>
                </c:pt>
                <c:pt idx="2918">
                  <c:v>40765</c:v>
                </c:pt>
                <c:pt idx="2919">
                  <c:v>40764</c:v>
                </c:pt>
                <c:pt idx="2920">
                  <c:v>40763</c:v>
                </c:pt>
                <c:pt idx="2921">
                  <c:v>40762</c:v>
                </c:pt>
                <c:pt idx="2922">
                  <c:v>40761</c:v>
                </c:pt>
                <c:pt idx="2923">
                  <c:v>40760</c:v>
                </c:pt>
                <c:pt idx="2924">
                  <c:v>40759</c:v>
                </c:pt>
                <c:pt idx="2925">
                  <c:v>40758</c:v>
                </c:pt>
                <c:pt idx="2926">
                  <c:v>40757</c:v>
                </c:pt>
                <c:pt idx="2927">
                  <c:v>40756</c:v>
                </c:pt>
                <c:pt idx="2928">
                  <c:v>40755</c:v>
                </c:pt>
                <c:pt idx="2929">
                  <c:v>40754</c:v>
                </c:pt>
                <c:pt idx="2930">
                  <c:v>40753</c:v>
                </c:pt>
                <c:pt idx="2931">
                  <c:v>40752</c:v>
                </c:pt>
                <c:pt idx="2932">
                  <c:v>40751</c:v>
                </c:pt>
                <c:pt idx="2933">
                  <c:v>40750</c:v>
                </c:pt>
                <c:pt idx="2934">
                  <c:v>40749</c:v>
                </c:pt>
                <c:pt idx="2935">
                  <c:v>40748</c:v>
                </c:pt>
                <c:pt idx="2936">
                  <c:v>40747</c:v>
                </c:pt>
                <c:pt idx="2937">
                  <c:v>40746</c:v>
                </c:pt>
                <c:pt idx="2938">
                  <c:v>40745</c:v>
                </c:pt>
                <c:pt idx="2939">
                  <c:v>40744</c:v>
                </c:pt>
                <c:pt idx="2940">
                  <c:v>40743</c:v>
                </c:pt>
                <c:pt idx="2941">
                  <c:v>40742</c:v>
                </c:pt>
                <c:pt idx="2942">
                  <c:v>40741</c:v>
                </c:pt>
                <c:pt idx="2943">
                  <c:v>40740</c:v>
                </c:pt>
                <c:pt idx="2944">
                  <c:v>40739</c:v>
                </c:pt>
                <c:pt idx="2945">
                  <c:v>40738</c:v>
                </c:pt>
                <c:pt idx="2946">
                  <c:v>40737</c:v>
                </c:pt>
                <c:pt idx="2947">
                  <c:v>40736</c:v>
                </c:pt>
                <c:pt idx="2948">
                  <c:v>40735</c:v>
                </c:pt>
                <c:pt idx="2949">
                  <c:v>40734</c:v>
                </c:pt>
                <c:pt idx="2950">
                  <c:v>40733</c:v>
                </c:pt>
                <c:pt idx="2951">
                  <c:v>40732</c:v>
                </c:pt>
                <c:pt idx="2952">
                  <c:v>40731</c:v>
                </c:pt>
                <c:pt idx="2953">
                  <c:v>40730</c:v>
                </c:pt>
                <c:pt idx="2954">
                  <c:v>40729</c:v>
                </c:pt>
                <c:pt idx="2955">
                  <c:v>40728</c:v>
                </c:pt>
                <c:pt idx="2956">
                  <c:v>40727</c:v>
                </c:pt>
                <c:pt idx="2957">
                  <c:v>40726</c:v>
                </c:pt>
                <c:pt idx="2958">
                  <c:v>40725</c:v>
                </c:pt>
                <c:pt idx="2959">
                  <c:v>40724</c:v>
                </c:pt>
                <c:pt idx="2960">
                  <c:v>40723</c:v>
                </c:pt>
                <c:pt idx="2961">
                  <c:v>40722</c:v>
                </c:pt>
                <c:pt idx="2962">
                  <c:v>40721</c:v>
                </c:pt>
                <c:pt idx="2963">
                  <c:v>40720</c:v>
                </c:pt>
                <c:pt idx="2964">
                  <c:v>40719</c:v>
                </c:pt>
                <c:pt idx="2965">
                  <c:v>40718</c:v>
                </c:pt>
                <c:pt idx="2966">
                  <c:v>40717</c:v>
                </c:pt>
                <c:pt idx="2967">
                  <c:v>40716</c:v>
                </c:pt>
                <c:pt idx="2968">
                  <c:v>40715</c:v>
                </c:pt>
                <c:pt idx="2969">
                  <c:v>40714</c:v>
                </c:pt>
                <c:pt idx="2970">
                  <c:v>40713</c:v>
                </c:pt>
                <c:pt idx="2971">
                  <c:v>40712</c:v>
                </c:pt>
                <c:pt idx="2972">
                  <c:v>40711</c:v>
                </c:pt>
                <c:pt idx="2973">
                  <c:v>40710</c:v>
                </c:pt>
                <c:pt idx="2974">
                  <c:v>40709</c:v>
                </c:pt>
                <c:pt idx="2975">
                  <c:v>40708</c:v>
                </c:pt>
                <c:pt idx="2976">
                  <c:v>40707</c:v>
                </c:pt>
                <c:pt idx="2977">
                  <c:v>40706</c:v>
                </c:pt>
                <c:pt idx="2978">
                  <c:v>40705</c:v>
                </c:pt>
                <c:pt idx="2979">
                  <c:v>40704</c:v>
                </c:pt>
                <c:pt idx="2980">
                  <c:v>40703</c:v>
                </c:pt>
                <c:pt idx="2981">
                  <c:v>40702</c:v>
                </c:pt>
                <c:pt idx="2982">
                  <c:v>40701</c:v>
                </c:pt>
                <c:pt idx="2983">
                  <c:v>40700</c:v>
                </c:pt>
                <c:pt idx="2984">
                  <c:v>40699</c:v>
                </c:pt>
                <c:pt idx="2985">
                  <c:v>40698</c:v>
                </c:pt>
                <c:pt idx="2986">
                  <c:v>40697</c:v>
                </c:pt>
                <c:pt idx="2987">
                  <c:v>40696</c:v>
                </c:pt>
                <c:pt idx="2988">
                  <c:v>40695</c:v>
                </c:pt>
                <c:pt idx="2989">
                  <c:v>40694</c:v>
                </c:pt>
                <c:pt idx="2990">
                  <c:v>40693</c:v>
                </c:pt>
                <c:pt idx="2991">
                  <c:v>40692</c:v>
                </c:pt>
                <c:pt idx="2992">
                  <c:v>40691</c:v>
                </c:pt>
                <c:pt idx="2993">
                  <c:v>40690</c:v>
                </c:pt>
                <c:pt idx="2994">
                  <c:v>40689</c:v>
                </c:pt>
                <c:pt idx="2995">
                  <c:v>40688</c:v>
                </c:pt>
                <c:pt idx="2996">
                  <c:v>40687</c:v>
                </c:pt>
                <c:pt idx="2997">
                  <c:v>40686</c:v>
                </c:pt>
                <c:pt idx="2998">
                  <c:v>40685</c:v>
                </c:pt>
                <c:pt idx="2999">
                  <c:v>40684</c:v>
                </c:pt>
                <c:pt idx="3000">
                  <c:v>40683</c:v>
                </c:pt>
                <c:pt idx="3001">
                  <c:v>40682</c:v>
                </c:pt>
                <c:pt idx="3002">
                  <c:v>40681</c:v>
                </c:pt>
                <c:pt idx="3003">
                  <c:v>40680</c:v>
                </c:pt>
                <c:pt idx="3004">
                  <c:v>40679</c:v>
                </c:pt>
                <c:pt idx="3005">
                  <c:v>40678</c:v>
                </c:pt>
                <c:pt idx="3006">
                  <c:v>40677</c:v>
                </c:pt>
                <c:pt idx="3007">
                  <c:v>40676</c:v>
                </c:pt>
                <c:pt idx="3008">
                  <c:v>40675</c:v>
                </c:pt>
                <c:pt idx="3009">
                  <c:v>40674</c:v>
                </c:pt>
                <c:pt idx="3010">
                  <c:v>40673</c:v>
                </c:pt>
                <c:pt idx="3011">
                  <c:v>40672</c:v>
                </c:pt>
                <c:pt idx="3012">
                  <c:v>40671</c:v>
                </c:pt>
                <c:pt idx="3013">
                  <c:v>40670</c:v>
                </c:pt>
                <c:pt idx="3014">
                  <c:v>40669</c:v>
                </c:pt>
                <c:pt idx="3015">
                  <c:v>40668</c:v>
                </c:pt>
                <c:pt idx="3016">
                  <c:v>40667</c:v>
                </c:pt>
                <c:pt idx="3017">
                  <c:v>40666</c:v>
                </c:pt>
                <c:pt idx="3018">
                  <c:v>40665</c:v>
                </c:pt>
                <c:pt idx="3019">
                  <c:v>40664</c:v>
                </c:pt>
                <c:pt idx="3020">
                  <c:v>40663</c:v>
                </c:pt>
                <c:pt idx="3021">
                  <c:v>40662</c:v>
                </c:pt>
                <c:pt idx="3022">
                  <c:v>40661</c:v>
                </c:pt>
                <c:pt idx="3023">
                  <c:v>40660</c:v>
                </c:pt>
                <c:pt idx="3024">
                  <c:v>40659</c:v>
                </c:pt>
                <c:pt idx="3025">
                  <c:v>40658</c:v>
                </c:pt>
                <c:pt idx="3026">
                  <c:v>40657</c:v>
                </c:pt>
                <c:pt idx="3027">
                  <c:v>40656</c:v>
                </c:pt>
                <c:pt idx="3028">
                  <c:v>40655</c:v>
                </c:pt>
                <c:pt idx="3029">
                  <c:v>40654</c:v>
                </c:pt>
                <c:pt idx="3030">
                  <c:v>40653</c:v>
                </c:pt>
                <c:pt idx="3031">
                  <c:v>40652</c:v>
                </c:pt>
                <c:pt idx="3032">
                  <c:v>40651</c:v>
                </c:pt>
                <c:pt idx="3033">
                  <c:v>40650</c:v>
                </c:pt>
                <c:pt idx="3034">
                  <c:v>40649</c:v>
                </c:pt>
                <c:pt idx="3035">
                  <c:v>40648</c:v>
                </c:pt>
                <c:pt idx="3036">
                  <c:v>40647</c:v>
                </c:pt>
                <c:pt idx="3037">
                  <c:v>40646</c:v>
                </c:pt>
                <c:pt idx="3038">
                  <c:v>40645</c:v>
                </c:pt>
                <c:pt idx="3039">
                  <c:v>40644</c:v>
                </c:pt>
                <c:pt idx="3040">
                  <c:v>40643</c:v>
                </c:pt>
                <c:pt idx="3041">
                  <c:v>40642</c:v>
                </c:pt>
                <c:pt idx="3042">
                  <c:v>40641</c:v>
                </c:pt>
                <c:pt idx="3043">
                  <c:v>40640</c:v>
                </c:pt>
                <c:pt idx="3044">
                  <c:v>40639</c:v>
                </c:pt>
                <c:pt idx="3045">
                  <c:v>40638</c:v>
                </c:pt>
                <c:pt idx="3046">
                  <c:v>40637</c:v>
                </c:pt>
                <c:pt idx="3047">
                  <c:v>40636</c:v>
                </c:pt>
                <c:pt idx="3048">
                  <c:v>40635</c:v>
                </c:pt>
                <c:pt idx="3049">
                  <c:v>40634</c:v>
                </c:pt>
                <c:pt idx="3050">
                  <c:v>40633</c:v>
                </c:pt>
                <c:pt idx="3051">
                  <c:v>40632</c:v>
                </c:pt>
                <c:pt idx="3052">
                  <c:v>40631</c:v>
                </c:pt>
                <c:pt idx="3053">
                  <c:v>40630</c:v>
                </c:pt>
                <c:pt idx="3054">
                  <c:v>40629</c:v>
                </c:pt>
                <c:pt idx="3055">
                  <c:v>40628</c:v>
                </c:pt>
                <c:pt idx="3056">
                  <c:v>40627</c:v>
                </c:pt>
                <c:pt idx="3057">
                  <c:v>40626</c:v>
                </c:pt>
                <c:pt idx="3058">
                  <c:v>40625</c:v>
                </c:pt>
                <c:pt idx="3059">
                  <c:v>40624</c:v>
                </c:pt>
                <c:pt idx="3060">
                  <c:v>40623</c:v>
                </c:pt>
                <c:pt idx="3061">
                  <c:v>40622</c:v>
                </c:pt>
                <c:pt idx="3062">
                  <c:v>40621</c:v>
                </c:pt>
                <c:pt idx="3063">
                  <c:v>40620</c:v>
                </c:pt>
                <c:pt idx="3064">
                  <c:v>40619</c:v>
                </c:pt>
                <c:pt idx="3065">
                  <c:v>40618</c:v>
                </c:pt>
                <c:pt idx="3066">
                  <c:v>40617</c:v>
                </c:pt>
                <c:pt idx="3067">
                  <c:v>40616</c:v>
                </c:pt>
                <c:pt idx="3068">
                  <c:v>40615</c:v>
                </c:pt>
                <c:pt idx="3069">
                  <c:v>40614</c:v>
                </c:pt>
                <c:pt idx="3070">
                  <c:v>40613</c:v>
                </c:pt>
                <c:pt idx="3071">
                  <c:v>40612</c:v>
                </c:pt>
                <c:pt idx="3072">
                  <c:v>40611</c:v>
                </c:pt>
                <c:pt idx="3073">
                  <c:v>40610</c:v>
                </c:pt>
                <c:pt idx="3074">
                  <c:v>40609</c:v>
                </c:pt>
                <c:pt idx="3075">
                  <c:v>40608</c:v>
                </c:pt>
                <c:pt idx="3076">
                  <c:v>40607</c:v>
                </c:pt>
                <c:pt idx="3077">
                  <c:v>40606</c:v>
                </c:pt>
                <c:pt idx="3078">
                  <c:v>40605</c:v>
                </c:pt>
                <c:pt idx="3079">
                  <c:v>40604</c:v>
                </c:pt>
                <c:pt idx="3080">
                  <c:v>40603</c:v>
                </c:pt>
                <c:pt idx="3081">
                  <c:v>40602</c:v>
                </c:pt>
                <c:pt idx="3082">
                  <c:v>40601</c:v>
                </c:pt>
                <c:pt idx="3083">
                  <c:v>40600</c:v>
                </c:pt>
                <c:pt idx="3084">
                  <c:v>40599</c:v>
                </c:pt>
                <c:pt idx="3085">
                  <c:v>40598</c:v>
                </c:pt>
                <c:pt idx="3086">
                  <c:v>40597</c:v>
                </c:pt>
                <c:pt idx="3087">
                  <c:v>40596</c:v>
                </c:pt>
                <c:pt idx="3088">
                  <c:v>40595</c:v>
                </c:pt>
                <c:pt idx="3089">
                  <c:v>40594</c:v>
                </c:pt>
                <c:pt idx="3090">
                  <c:v>40593</c:v>
                </c:pt>
                <c:pt idx="3091">
                  <c:v>40592</c:v>
                </c:pt>
                <c:pt idx="3092">
                  <c:v>40591</c:v>
                </c:pt>
                <c:pt idx="3093">
                  <c:v>40590</c:v>
                </c:pt>
                <c:pt idx="3094">
                  <c:v>40589</c:v>
                </c:pt>
                <c:pt idx="3095">
                  <c:v>40588</c:v>
                </c:pt>
                <c:pt idx="3096">
                  <c:v>40587</c:v>
                </c:pt>
                <c:pt idx="3097">
                  <c:v>40586</c:v>
                </c:pt>
                <c:pt idx="3098">
                  <c:v>40585</c:v>
                </c:pt>
                <c:pt idx="3099">
                  <c:v>40584</c:v>
                </c:pt>
                <c:pt idx="3100">
                  <c:v>40583</c:v>
                </c:pt>
                <c:pt idx="3101">
                  <c:v>40582</c:v>
                </c:pt>
                <c:pt idx="3102">
                  <c:v>40581</c:v>
                </c:pt>
                <c:pt idx="3103">
                  <c:v>40580</c:v>
                </c:pt>
                <c:pt idx="3104">
                  <c:v>40579</c:v>
                </c:pt>
                <c:pt idx="3105">
                  <c:v>40578</c:v>
                </c:pt>
                <c:pt idx="3106">
                  <c:v>40577</c:v>
                </c:pt>
                <c:pt idx="3107">
                  <c:v>40576</c:v>
                </c:pt>
                <c:pt idx="3108">
                  <c:v>40575</c:v>
                </c:pt>
                <c:pt idx="3109">
                  <c:v>40574</c:v>
                </c:pt>
                <c:pt idx="3110">
                  <c:v>40573</c:v>
                </c:pt>
                <c:pt idx="3111">
                  <c:v>40572</c:v>
                </c:pt>
                <c:pt idx="3112">
                  <c:v>40571</c:v>
                </c:pt>
                <c:pt idx="3113">
                  <c:v>40570</c:v>
                </c:pt>
                <c:pt idx="3114">
                  <c:v>40569</c:v>
                </c:pt>
                <c:pt idx="3115">
                  <c:v>40568</c:v>
                </c:pt>
                <c:pt idx="3116">
                  <c:v>40567</c:v>
                </c:pt>
                <c:pt idx="3117">
                  <c:v>40566</c:v>
                </c:pt>
                <c:pt idx="3118">
                  <c:v>40565</c:v>
                </c:pt>
                <c:pt idx="3119">
                  <c:v>40564</c:v>
                </c:pt>
                <c:pt idx="3120">
                  <c:v>40563</c:v>
                </c:pt>
                <c:pt idx="3121">
                  <c:v>40562</c:v>
                </c:pt>
                <c:pt idx="3122">
                  <c:v>40561</c:v>
                </c:pt>
                <c:pt idx="3123">
                  <c:v>40560</c:v>
                </c:pt>
                <c:pt idx="3124">
                  <c:v>40559</c:v>
                </c:pt>
                <c:pt idx="3125">
                  <c:v>40558</c:v>
                </c:pt>
                <c:pt idx="3126">
                  <c:v>40557</c:v>
                </c:pt>
                <c:pt idx="3127">
                  <c:v>40556</c:v>
                </c:pt>
                <c:pt idx="3128">
                  <c:v>40555</c:v>
                </c:pt>
                <c:pt idx="3129">
                  <c:v>40554</c:v>
                </c:pt>
                <c:pt idx="3130">
                  <c:v>40553</c:v>
                </c:pt>
                <c:pt idx="3131">
                  <c:v>40552</c:v>
                </c:pt>
                <c:pt idx="3132">
                  <c:v>40551</c:v>
                </c:pt>
                <c:pt idx="3133">
                  <c:v>40550</c:v>
                </c:pt>
                <c:pt idx="3134">
                  <c:v>40549</c:v>
                </c:pt>
                <c:pt idx="3135">
                  <c:v>40548</c:v>
                </c:pt>
                <c:pt idx="3136">
                  <c:v>40547</c:v>
                </c:pt>
                <c:pt idx="3137">
                  <c:v>40546</c:v>
                </c:pt>
                <c:pt idx="3138">
                  <c:v>40545</c:v>
                </c:pt>
                <c:pt idx="3139">
                  <c:v>40544</c:v>
                </c:pt>
                <c:pt idx="3140">
                  <c:v>40543</c:v>
                </c:pt>
                <c:pt idx="3141">
                  <c:v>40542</c:v>
                </c:pt>
                <c:pt idx="3142">
                  <c:v>40541</c:v>
                </c:pt>
                <c:pt idx="3143">
                  <c:v>40540</c:v>
                </c:pt>
                <c:pt idx="3144">
                  <c:v>40539</c:v>
                </c:pt>
                <c:pt idx="3145">
                  <c:v>40538</c:v>
                </c:pt>
                <c:pt idx="3146">
                  <c:v>40537</c:v>
                </c:pt>
                <c:pt idx="3147">
                  <c:v>40536</c:v>
                </c:pt>
                <c:pt idx="3148">
                  <c:v>40535</c:v>
                </c:pt>
                <c:pt idx="3149">
                  <c:v>40534</c:v>
                </c:pt>
                <c:pt idx="3150">
                  <c:v>40533</c:v>
                </c:pt>
                <c:pt idx="3151">
                  <c:v>40532</c:v>
                </c:pt>
                <c:pt idx="3152">
                  <c:v>40531</c:v>
                </c:pt>
                <c:pt idx="3153">
                  <c:v>40530</c:v>
                </c:pt>
                <c:pt idx="3154">
                  <c:v>40529</c:v>
                </c:pt>
                <c:pt idx="3155">
                  <c:v>40528</c:v>
                </c:pt>
                <c:pt idx="3156">
                  <c:v>40527</c:v>
                </c:pt>
                <c:pt idx="3157">
                  <c:v>40526</c:v>
                </c:pt>
                <c:pt idx="3158">
                  <c:v>40525</c:v>
                </c:pt>
                <c:pt idx="3159">
                  <c:v>40524</c:v>
                </c:pt>
                <c:pt idx="3160">
                  <c:v>40523</c:v>
                </c:pt>
                <c:pt idx="3161">
                  <c:v>40522</c:v>
                </c:pt>
                <c:pt idx="3162">
                  <c:v>40521</c:v>
                </c:pt>
                <c:pt idx="3163">
                  <c:v>40520</c:v>
                </c:pt>
                <c:pt idx="3164">
                  <c:v>40519</c:v>
                </c:pt>
                <c:pt idx="3165">
                  <c:v>40518</c:v>
                </c:pt>
                <c:pt idx="3166">
                  <c:v>40517</c:v>
                </c:pt>
                <c:pt idx="3167">
                  <c:v>40516</c:v>
                </c:pt>
                <c:pt idx="3168">
                  <c:v>40515</c:v>
                </c:pt>
                <c:pt idx="3169">
                  <c:v>40514</c:v>
                </c:pt>
                <c:pt idx="3170">
                  <c:v>40513</c:v>
                </c:pt>
                <c:pt idx="3171">
                  <c:v>40512</c:v>
                </c:pt>
                <c:pt idx="3172">
                  <c:v>40511</c:v>
                </c:pt>
                <c:pt idx="3173">
                  <c:v>40510</c:v>
                </c:pt>
                <c:pt idx="3174">
                  <c:v>40509</c:v>
                </c:pt>
                <c:pt idx="3175">
                  <c:v>40508</c:v>
                </c:pt>
                <c:pt idx="3176">
                  <c:v>40507</c:v>
                </c:pt>
                <c:pt idx="3177">
                  <c:v>40506</c:v>
                </c:pt>
                <c:pt idx="3178">
                  <c:v>40505</c:v>
                </c:pt>
                <c:pt idx="3179">
                  <c:v>40504</c:v>
                </c:pt>
                <c:pt idx="3180">
                  <c:v>40503</c:v>
                </c:pt>
                <c:pt idx="3181">
                  <c:v>40502</c:v>
                </c:pt>
                <c:pt idx="3182">
                  <c:v>40501</c:v>
                </c:pt>
                <c:pt idx="3183">
                  <c:v>40500</c:v>
                </c:pt>
                <c:pt idx="3184">
                  <c:v>40499</c:v>
                </c:pt>
                <c:pt idx="3185">
                  <c:v>40498</c:v>
                </c:pt>
                <c:pt idx="3186">
                  <c:v>40497</c:v>
                </c:pt>
                <c:pt idx="3187">
                  <c:v>40496</c:v>
                </c:pt>
                <c:pt idx="3188">
                  <c:v>40495</c:v>
                </c:pt>
                <c:pt idx="3189">
                  <c:v>40494</c:v>
                </c:pt>
                <c:pt idx="3190">
                  <c:v>40493</c:v>
                </c:pt>
                <c:pt idx="3191">
                  <c:v>40492</c:v>
                </c:pt>
                <c:pt idx="3192">
                  <c:v>40491</c:v>
                </c:pt>
                <c:pt idx="3193">
                  <c:v>40490</c:v>
                </c:pt>
                <c:pt idx="3194">
                  <c:v>40489</c:v>
                </c:pt>
                <c:pt idx="3195">
                  <c:v>40488</c:v>
                </c:pt>
                <c:pt idx="3196">
                  <c:v>40487</c:v>
                </c:pt>
                <c:pt idx="3197">
                  <c:v>40486</c:v>
                </c:pt>
                <c:pt idx="3198">
                  <c:v>40485</c:v>
                </c:pt>
                <c:pt idx="3199">
                  <c:v>40484</c:v>
                </c:pt>
                <c:pt idx="3200">
                  <c:v>40483</c:v>
                </c:pt>
                <c:pt idx="3201">
                  <c:v>40482</c:v>
                </c:pt>
                <c:pt idx="3202">
                  <c:v>40481</c:v>
                </c:pt>
                <c:pt idx="3203">
                  <c:v>40480</c:v>
                </c:pt>
                <c:pt idx="3204">
                  <c:v>40479</c:v>
                </c:pt>
                <c:pt idx="3205">
                  <c:v>40478</c:v>
                </c:pt>
                <c:pt idx="3206">
                  <c:v>40477</c:v>
                </c:pt>
                <c:pt idx="3207">
                  <c:v>40476</c:v>
                </c:pt>
                <c:pt idx="3208">
                  <c:v>40475</c:v>
                </c:pt>
                <c:pt idx="3209">
                  <c:v>40474</c:v>
                </c:pt>
                <c:pt idx="3210">
                  <c:v>40473</c:v>
                </c:pt>
                <c:pt idx="3211">
                  <c:v>40472</c:v>
                </c:pt>
                <c:pt idx="3212">
                  <c:v>40471</c:v>
                </c:pt>
                <c:pt idx="3213">
                  <c:v>40470</c:v>
                </c:pt>
                <c:pt idx="3214">
                  <c:v>40469</c:v>
                </c:pt>
                <c:pt idx="3215">
                  <c:v>40468</c:v>
                </c:pt>
                <c:pt idx="3216">
                  <c:v>40467</c:v>
                </c:pt>
                <c:pt idx="3217">
                  <c:v>40466</c:v>
                </c:pt>
                <c:pt idx="3218">
                  <c:v>40465</c:v>
                </c:pt>
                <c:pt idx="3219">
                  <c:v>40464</c:v>
                </c:pt>
                <c:pt idx="3220">
                  <c:v>40463</c:v>
                </c:pt>
                <c:pt idx="3221">
                  <c:v>40462</c:v>
                </c:pt>
                <c:pt idx="3222">
                  <c:v>40461</c:v>
                </c:pt>
                <c:pt idx="3223">
                  <c:v>40460</c:v>
                </c:pt>
                <c:pt idx="3224">
                  <c:v>40459</c:v>
                </c:pt>
                <c:pt idx="3225">
                  <c:v>40458</c:v>
                </c:pt>
                <c:pt idx="3226">
                  <c:v>40457</c:v>
                </c:pt>
                <c:pt idx="3227">
                  <c:v>40456</c:v>
                </c:pt>
                <c:pt idx="3228">
                  <c:v>40455</c:v>
                </c:pt>
                <c:pt idx="3229">
                  <c:v>40454</c:v>
                </c:pt>
                <c:pt idx="3230">
                  <c:v>40453</c:v>
                </c:pt>
                <c:pt idx="3231">
                  <c:v>40452</c:v>
                </c:pt>
                <c:pt idx="3232">
                  <c:v>40451</c:v>
                </c:pt>
                <c:pt idx="3233">
                  <c:v>40450</c:v>
                </c:pt>
                <c:pt idx="3234">
                  <c:v>40449</c:v>
                </c:pt>
                <c:pt idx="3235">
                  <c:v>40448</c:v>
                </c:pt>
                <c:pt idx="3236">
                  <c:v>40447</c:v>
                </c:pt>
                <c:pt idx="3237">
                  <c:v>40446</c:v>
                </c:pt>
                <c:pt idx="3238">
                  <c:v>40445</c:v>
                </c:pt>
                <c:pt idx="3239">
                  <c:v>40444</c:v>
                </c:pt>
                <c:pt idx="3240">
                  <c:v>40443</c:v>
                </c:pt>
                <c:pt idx="3241">
                  <c:v>40442</c:v>
                </c:pt>
                <c:pt idx="3242">
                  <c:v>40441</c:v>
                </c:pt>
                <c:pt idx="3243">
                  <c:v>40440</c:v>
                </c:pt>
                <c:pt idx="3244">
                  <c:v>40439</c:v>
                </c:pt>
                <c:pt idx="3245">
                  <c:v>40438</c:v>
                </c:pt>
                <c:pt idx="3246">
                  <c:v>40437</c:v>
                </c:pt>
                <c:pt idx="3247">
                  <c:v>40436</c:v>
                </c:pt>
                <c:pt idx="3248">
                  <c:v>40435</c:v>
                </c:pt>
                <c:pt idx="3249">
                  <c:v>40434</c:v>
                </c:pt>
                <c:pt idx="3250">
                  <c:v>40433</c:v>
                </c:pt>
                <c:pt idx="3251">
                  <c:v>40432</c:v>
                </c:pt>
                <c:pt idx="3252">
                  <c:v>40431</c:v>
                </c:pt>
                <c:pt idx="3253">
                  <c:v>40430</c:v>
                </c:pt>
                <c:pt idx="3254">
                  <c:v>40429</c:v>
                </c:pt>
                <c:pt idx="3255">
                  <c:v>40428</c:v>
                </c:pt>
                <c:pt idx="3256">
                  <c:v>40427</c:v>
                </c:pt>
                <c:pt idx="3257">
                  <c:v>40426</c:v>
                </c:pt>
                <c:pt idx="3258">
                  <c:v>40425</c:v>
                </c:pt>
                <c:pt idx="3259">
                  <c:v>40424</c:v>
                </c:pt>
                <c:pt idx="3260">
                  <c:v>40423</c:v>
                </c:pt>
                <c:pt idx="3261">
                  <c:v>40422</c:v>
                </c:pt>
                <c:pt idx="3262">
                  <c:v>40421</c:v>
                </c:pt>
                <c:pt idx="3263">
                  <c:v>40420</c:v>
                </c:pt>
                <c:pt idx="3264">
                  <c:v>40419</c:v>
                </c:pt>
                <c:pt idx="3265">
                  <c:v>40418</c:v>
                </c:pt>
                <c:pt idx="3266">
                  <c:v>40417</c:v>
                </c:pt>
                <c:pt idx="3267">
                  <c:v>40416</c:v>
                </c:pt>
                <c:pt idx="3268">
                  <c:v>40415</c:v>
                </c:pt>
                <c:pt idx="3269">
                  <c:v>40414</c:v>
                </c:pt>
                <c:pt idx="3270">
                  <c:v>40413</c:v>
                </c:pt>
                <c:pt idx="3271">
                  <c:v>40412</c:v>
                </c:pt>
                <c:pt idx="3272">
                  <c:v>40411</c:v>
                </c:pt>
                <c:pt idx="3273">
                  <c:v>40410</c:v>
                </c:pt>
                <c:pt idx="3274">
                  <c:v>40409</c:v>
                </c:pt>
                <c:pt idx="3275">
                  <c:v>40408</c:v>
                </c:pt>
                <c:pt idx="3276">
                  <c:v>40407</c:v>
                </c:pt>
                <c:pt idx="3277">
                  <c:v>40406</c:v>
                </c:pt>
                <c:pt idx="3278">
                  <c:v>40405</c:v>
                </c:pt>
                <c:pt idx="3279">
                  <c:v>40404</c:v>
                </c:pt>
                <c:pt idx="3280">
                  <c:v>40403</c:v>
                </c:pt>
                <c:pt idx="3281">
                  <c:v>40402</c:v>
                </c:pt>
                <c:pt idx="3282">
                  <c:v>40401</c:v>
                </c:pt>
                <c:pt idx="3283">
                  <c:v>40400</c:v>
                </c:pt>
                <c:pt idx="3284">
                  <c:v>40399</c:v>
                </c:pt>
                <c:pt idx="3285">
                  <c:v>40398</c:v>
                </c:pt>
                <c:pt idx="3286">
                  <c:v>40397</c:v>
                </c:pt>
                <c:pt idx="3287">
                  <c:v>40396</c:v>
                </c:pt>
                <c:pt idx="3288">
                  <c:v>40395</c:v>
                </c:pt>
                <c:pt idx="3289">
                  <c:v>40394</c:v>
                </c:pt>
                <c:pt idx="3290">
                  <c:v>40393</c:v>
                </c:pt>
                <c:pt idx="3291">
                  <c:v>40392</c:v>
                </c:pt>
                <c:pt idx="3292">
                  <c:v>40391</c:v>
                </c:pt>
                <c:pt idx="3293">
                  <c:v>40390</c:v>
                </c:pt>
                <c:pt idx="3294">
                  <c:v>40389</c:v>
                </c:pt>
                <c:pt idx="3295">
                  <c:v>40388</c:v>
                </c:pt>
                <c:pt idx="3296">
                  <c:v>40387</c:v>
                </c:pt>
                <c:pt idx="3297">
                  <c:v>40386</c:v>
                </c:pt>
                <c:pt idx="3298">
                  <c:v>40385</c:v>
                </c:pt>
                <c:pt idx="3299">
                  <c:v>40384</c:v>
                </c:pt>
                <c:pt idx="3300">
                  <c:v>40383</c:v>
                </c:pt>
                <c:pt idx="3301">
                  <c:v>40382</c:v>
                </c:pt>
                <c:pt idx="3302">
                  <c:v>40381</c:v>
                </c:pt>
                <c:pt idx="3303">
                  <c:v>40380</c:v>
                </c:pt>
                <c:pt idx="3304">
                  <c:v>40379</c:v>
                </c:pt>
                <c:pt idx="3305">
                  <c:v>40378</c:v>
                </c:pt>
                <c:pt idx="3306">
                  <c:v>40377</c:v>
                </c:pt>
              </c:numCache>
            </c:numRef>
          </c:xVal>
          <c:yVal>
            <c:numRef>
              <c:f>'data (old)'!$D$10:$D$3316</c:f>
              <c:numCache>
                <c:formatCode>_(* #,##0.00_);_(* \(#,##0.00\);_(* "-"??_);_(@_)</c:formatCode>
                <c:ptCount val="3307"/>
                <c:pt idx="0">
                  <c:v>26.04160843438698</c:v>
                </c:pt>
                <c:pt idx="1">
                  <c:v>26.073077128291978</c:v>
                </c:pt>
                <c:pt idx="2">
                  <c:v>26.002391352906063</c:v>
                </c:pt>
                <c:pt idx="3">
                  <c:v>25.986117031444113</c:v>
                </c:pt>
                <c:pt idx="4">
                  <c:v>25.959684587371694</c:v>
                </c:pt>
                <c:pt idx="5">
                  <c:v>25.947202275859436</c:v>
                </c:pt>
                <c:pt idx="6">
                  <c:v>25.913735670214781</c:v>
                </c:pt>
                <c:pt idx="7">
                  <c:v>25.865775756015019</c:v>
                </c:pt>
                <c:pt idx="8">
                  <c:v>25.856777785854362</c:v>
                </c:pt>
                <c:pt idx="9">
                  <c:v>25.85935317741416</c:v>
                </c:pt>
                <c:pt idx="10">
                  <c:v>25.850470540063125</c:v>
                </c:pt>
                <c:pt idx="11">
                  <c:v>25.8908214894644</c:v>
                </c:pt>
                <c:pt idx="12">
                  <c:v>25.896835761463485</c:v>
                </c:pt>
                <c:pt idx="13">
                  <c:v>25.886126237369197</c:v>
                </c:pt>
                <c:pt idx="14">
                  <c:v>25.893542943849937</c:v>
                </c:pt>
                <c:pt idx="15">
                  <c:v>25.938226738964218</c:v>
                </c:pt>
                <c:pt idx="16">
                  <c:v>25.964054117758362</c:v>
                </c:pt>
                <c:pt idx="17">
                  <c:v>25.989397378234081</c:v>
                </c:pt>
                <c:pt idx="18">
                  <c:v>25.958380596383329</c:v>
                </c:pt>
                <c:pt idx="19">
                  <c:v>25.97222295835541</c:v>
                </c:pt>
                <c:pt idx="20">
                  <c:v>25.873308593084474</c:v>
                </c:pt>
                <c:pt idx="21">
                  <c:v>25.851931593533529</c:v>
                </c:pt>
                <c:pt idx="22">
                  <c:v>25.994748663980424</c:v>
                </c:pt>
                <c:pt idx="23">
                  <c:v>25.933965586476187</c:v>
                </c:pt>
                <c:pt idx="24">
                  <c:v>26.032303480605179</c:v>
                </c:pt>
                <c:pt idx="25">
                  <c:v>26.072493531173333</c:v>
                </c:pt>
                <c:pt idx="26">
                  <c:v>26.027482069133264</c:v>
                </c:pt>
                <c:pt idx="27">
                  <c:v>26.096825761843657</c:v>
                </c:pt>
                <c:pt idx="28">
                  <c:v>26.135006665451868</c:v>
                </c:pt>
                <c:pt idx="29">
                  <c:v>26.11405460302743</c:v>
                </c:pt>
                <c:pt idx="30">
                  <c:v>26.041265934892227</c:v>
                </c:pt>
                <c:pt idx="31">
                  <c:v>26.019276814914818</c:v>
                </c:pt>
                <c:pt idx="32">
                  <c:v>26.000253616202549</c:v>
                </c:pt>
                <c:pt idx="33">
                  <c:v>26.016230186036477</c:v>
                </c:pt>
                <c:pt idx="34">
                  <c:v>26.083154580157007</c:v>
                </c:pt>
                <c:pt idx="35">
                  <c:v>25.97853380868024</c:v>
                </c:pt>
                <c:pt idx="36">
                  <c:v>25.959999440933522</c:v>
                </c:pt>
                <c:pt idx="37">
                  <c:v>25.985405941835662</c:v>
                </c:pt>
                <c:pt idx="38">
                  <c:v>26.082073268499467</c:v>
                </c:pt>
                <c:pt idx="39">
                  <c:v>26.116012952170355</c:v>
                </c:pt>
                <c:pt idx="40">
                  <c:v>26.009405344051988</c:v>
                </c:pt>
                <c:pt idx="41">
                  <c:v>26.155868911304793</c:v>
                </c:pt>
                <c:pt idx="42">
                  <c:v>26.063193230204</c:v>
                </c:pt>
                <c:pt idx="43">
                  <c:v>25.9995371318502</c:v>
                </c:pt>
                <c:pt idx="44">
                  <c:v>25.980165077449083</c:v>
                </c:pt>
                <c:pt idx="45">
                  <c:v>25.969876265568857</c:v>
                </c:pt>
                <c:pt idx="46">
                  <c:v>25.911807647795001</c:v>
                </c:pt>
                <c:pt idx="47">
                  <c:v>25.857012648597937</c:v>
                </c:pt>
                <c:pt idx="48">
                  <c:v>25.829119927373014</c:v>
                </c:pt>
                <c:pt idx="49">
                  <c:v>25.803037096598821</c:v>
                </c:pt>
                <c:pt idx="50">
                  <c:v>25.834842037743638</c:v>
                </c:pt>
                <c:pt idx="51">
                  <c:v>25.79977172162868</c:v>
                </c:pt>
                <c:pt idx="52">
                  <c:v>25.780772986944559</c:v>
                </c:pt>
                <c:pt idx="53">
                  <c:v>25.763280360361087</c:v>
                </c:pt>
                <c:pt idx="54">
                  <c:v>25.708191158442641</c:v>
                </c:pt>
                <c:pt idx="55">
                  <c:v>25.697581262292235</c:v>
                </c:pt>
                <c:pt idx="56">
                  <c:v>25.669573952512305</c:v>
                </c:pt>
                <c:pt idx="57">
                  <c:v>25.678372527572851</c:v>
                </c:pt>
                <c:pt idx="58">
                  <c:v>25.632278529833069</c:v>
                </c:pt>
                <c:pt idx="59">
                  <c:v>25.671443172135703</c:v>
                </c:pt>
                <c:pt idx="60">
                  <c:v>25.681897931574586</c:v>
                </c:pt>
                <c:pt idx="61">
                  <c:v>25.650489603620315</c:v>
                </c:pt>
                <c:pt idx="62">
                  <c:v>25.653182313574554</c:v>
                </c:pt>
                <c:pt idx="63">
                  <c:v>25.633830193328176</c:v>
                </c:pt>
                <c:pt idx="64">
                  <c:v>25.699909097526035</c:v>
                </c:pt>
                <c:pt idx="65">
                  <c:v>25.767348310028293</c:v>
                </c:pt>
                <c:pt idx="66">
                  <c:v>25.745341166471405</c:v>
                </c:pt>
                <c:pt idx="67">
                  <c:v>25.745400110855822</c:v>
                </c:pt>
                <c:pt idx="68">
                  <c:v>25.711489494746086</c:v>
                </c:pt>
                <c:pt idx="69">
                  <c:v>25.756739713607349</c:v>
                </c:pt>
                <c:pt idx="70">
                  <c:v>25.763942392399965</c:v>
                </c:pt>
                <c:pt idx="71">
                  <c:v>25.774965249562992</c:v>
                </c:pt>
                <c:pt idx="72">
                  <c:v>25.765130028553344</c:v>
                </c:pt>
                <c:pt idx="73">
                  <c:v>25.685184646076515</c:v>
                </c:pt>
                <c:pt idx="74">
                  <c:v>25.675802654262988</c:v>
                </c:pt>
                <c:pt idx="75">
                  <c:v>25.66440955377054</c:v>
                </c:pt>
                <c:pt idx="76">
                  <c:v>25.63479852209348</c:v>
                </c:pt>
                <c:pt idx="77">
                  <c:v>25.675053177063479</c:v>
                </c:pt>
                <c:pt idx="78">
                  <c:v>25.674610837736036</c:v>
                </c:pt>
                <c:pt idx="79">
                  <c:v>25.703954947052718</c:v>
                </c:pt>
                <c:pt idx="80">
                  <c:v>25.58215536776661</c:v>
                </c:pt>
                <c:pt idx="81">
                  <c:v>25.588748301179372</c:v>
                </c:pt>
                <c:pt idx="82">
                  <c:v>25.659136500418043</c:v>
                </c:pt>
                <c:pt idx="83">
                  <c:v>25.702970209097586</c:v>
                </c:pt>
                <c:pt idx="84">
                  <c:v>25.67074882830671</c:v>
                </c:pt>
                <c:pt idx="85">
                  <c:v>25.65075415265418</c:v>
                </c:pt>
                <c:pt idx="86">
                  <c:v>25.534332449339406</c:v>
                </c:pt>
                <c:pt idx="87">
                  <c:v>25.587845626047844</c:v>
                </c:pt>
                <c:pt idx="88">
                  <c:v>25.446078796564013</c:v>
                </c:pt>
                <c:pt idx="89">
                  <c:v>25.412835924244192</c:v>
                </c:pt>
                <c:pt idx="90">
                  <c:v>25.376582827143423</c:v>
                </c:pt>
                <c:pt idx="91">
                  <c:v>25.358434476294686</c:v>
                </c:pt>
                <c:pt idx="92">
                  <c:v>25.335064782494527</c:v>
                </c:pt>
                <c:pt idx="93">
                  <c:v>25.341378953588929</c:v>
                </c:pt>
                <c:pt idx="94">
                  <c:v>25.349348398561588</c:v>
                </c:pt>
                <c:pt idx="95">
                  <c:v>25.32891316129307</c:v>
                </c:pt>
                <c:pt idx="96">
                  <c:v>25.280784965175332</c:v>
                </c:pt>
                <c:pt idx="97">
                  <c:v>25.266095054000981</c:v>
                </c:pt>
                <c:pt idx="98">
                  <c:v>25.256796577139177</c:v>
                </c:pt>
                <c:pt idx="99">
                  <c:v>25.234072885805872</c:v>
                </c:pt>
                <c:pt idx="100">
                  <c:v>25.233932171485403</c:v>
                </c:pt>
                <c:pt idx="101">
                  <c:v>25.240232493595812</c:v>
                </c:pt>
                <c:pt idx="102">
                  <c:v>25.234010270431874</c:v>
                </c:pt>
                <c:pt idx="103">
                  <c:v>25.229526724530277</c:v>
                </c:pt>
                <c:pt idx="104">
                  <c:v>25.287071352846141</c:v>
                </c:pt>
                <c:pt idx="105">
                  <c:v>25.30753005525079</c:v>
                </c:pt>
                <c:pt idx="106">
                  <c:v>25.27797053120733</c:v>
                </c:pt>
                <c:pt idx="107">
                  <c:v>25.261382798733063</c:v>
                </c:pt>
                <c:pt idx="108">
                  <c:v>25.264706373687009</c:v>
                </c:pt>
                <c:pt idx="109">
                  <c:v>25.260082835786957</c:v>
                </c:pt>
                <c:pt idx="110">
                  <c:v>25.257808595753293</c:v>
                </c:pt>
                <c:pt idx="111">
                  <c:v>25.247774235333953</c:v>
                </c:pt>
                <c:pt idx="112">
                  <c:v>25.243767632273702</c:v>
                </c:pt>
                <c:pt idx="113">
                  <c:v>25.211841105590651</c:v>
                </c:pt>
                <c:pt idx="114">
                  <c:v>25.234074545238709</c:v>
                </c:pt>
                <c:pt idx="115">
                  <c:v>25.217956383750145</c:v>
                </c:pt>
                <c:pt idx="116">
                  <c:v>25.219449834302345</c:v>
                </c:pt>
                <c:pt idx="117">
                  <c:v>25.212988582934003</c:v>
                </c:pt>
                <c:pt idx="118">
                  <c:v>25.263276977194703</c:v>
                </c:pt>
                <c:pt idx="119">
                  <c:v>25.241060182990111</c:v>
                </c:pt>
                <c:pt idx="120">
                  <c:v>25.257732950300635</c:v>
                </c:pt>
                <c:pt idx="121">
                  <c:v>25.2396164284436</c:v>
                </c:pt>
                <c:pt idx="122">
                  <c:v>25.211224056908282</c:v>
                </c:pt>
                <c:pt idx="123">
                  <c:v>25.208916372556736</c:v>
                </c:pt>
                <c:pt idx="124">
                  <c:v>25.184275815664012</c:v>
                </c:pt>
                <c:pt idx="125">
                  <c:v>25.194095659507859</c:v>
                </c:pt>
                <c:pt idx="126">
                  <c:v>25.182537314967025</c:v>
                </c:pt>
                <c:pt idx="127">
                  <c:v>25.012745508383535</c:v>
                </c:pt>
                <c:pt idx="128">
                  <c:v>25.00193560602256</c:v>
                </c:pt>
                <c:pt idx="129">
                  <c:v>25.001244101226604</c:v>
                </c:pt>
                <c:pt idx="130">
                  <c:v>25.000551447115559</c:v>
                </c:pt>
                <c:pt idx="131">
                  <c:v>24.981058948583957</c:v>
                </c:pt>
                <c:pt idx="132">
                  <c:v>24.984953993149531</c:v>
                </c:pt>
                <c:pt idx="133">
                  <c:v>24.957345526899747</c:v>
                </c:pt>
                <c:pt idx="134">
                  <c:v>24.954816332056357</c:v>
                </c:pt>
                <c:pt idx="135">
                  <c:v>24.970558512254247</c:v>
                </c:pt>
                <c:pt idx="136">
                  <c:v>24.97324589302303</c:v>
                </c:pt>
                <c:pt idx="137">
                  <c:v>24.973673119896517</c:v>
                </c:pt>
                <c:pt idx="138">
                  <c:v>24.971645819613027</c:v>
                </c:pt>
                <c:pt idx="139">
                  <c:v>24.985128065771345</c:v>
                </c:pt>
                <c:pt idx="140">
                  <c:v>24.98090926469693</c:v>
                </c:pt>
                <c:pt idx="141">
                  <c:v>24.970480559704587</c:v>
                </c:pt>
                <c:pt idx="142">
                  <c:v>24.973912324807799</c:v>
                </c:pt>
                <c:pt idx="143">
                  <c:v>24.977079329223802</c:v>
                </c:pt>
                <c:pt idx="144">
                  <c:v>24.956952180871948</c:v>
                </c:pt>
                <c:pt idx="145">
                  <c:v>24.940989505809846</c:v>
                </c:pt>
                <c:pt idx="146">
                  <c:v>24.943948618360043</c:v>
                </c:pt>
                <c:pt idx="147">
                  <c:v>24.948845571475751</c:v>
                </c:pt>
                <c:pt idx="148">
                  <c:v>24.943044255700833</c:v>
                </c:pt>
                <c:pt idx="149">
                  <c:v>24.954307691897696</c:v>
                </c:pt>
                <c:pt idx="150">
                  <c:v>24.955977445807328</c:v>
                </c:pt>
                <c:pt idx="151">
                  <c:v>24.938967874038838</c:v>
                </c:pt>
                <c:pt idx="152">
                  <c:v>24.942106225260506</c:v>
                </c:pt>
                <c:pt idx="153">
                  <c:v>24.941350840694369</c:v>
                </c:pt>
                <c:pt idx="154">
                  <c:v>24.936758341449615</c:v>
                </c:pt>
                <c:pt idx="155">
                  <c:v>24.900896018890947</c:v>
                </c:pt>
                <c:pt idx="156">
                  <c:v>24.922777556239218</c:v>
                </c:pt>
                <c:pt idx="157">
                  <c:v>24.928574087281312</c:v>
                </c:pt>
                <c:pt idx="158">
                  <c:v>24.933164304808145</c:v>
                </c:pt>
                <c:pt idx="159">
                  <c:v>24.925521157603107</c:v>
                </c:pt>
                <c:pt idx="160">
                  <c:v>24.929106413706805</c:v>
                </c:pt>
                <c:pt idx="161">
                  <c:v>24.924025033253727</c:v>
                </c:pt>
                <c:pt idx="162">
                  <c:v>24.930019217694916</c:v>
                </c:pt>
                <c:pt idx="163">
                  <c:v>24.914167716973335</c:v>
                </c:pt>
                <c:pt idx="164">
                  <c:v>25.005122976254246</c:v>
                </c:pt>
                <c:pt idx="165">
                  <c:v>24.971863333703734</c:v>
                </c:pt>
                <c:pt idx="166">
                  <c:v>24.956545196460961</c:v>
                </c:pt>
                <c:pt idx="167">
                  <c:v>24.96653368628122</c:v>
                </c:pt>
                <c:pt idx="168">
                  <c:v>24.953985204326131</c:v>
                </c:pt>
                <c:pt idx="169">
                  <c:v>24.951730389086222</c:v>
                </c:pt>
                <c:pt idx="170">
                  <c:v>24.882153447525464</c:v>
                </c:pt>
                <c:pt idx="171">
                  <c:v>24.870789616706958</c:v>
                </c:pt>
                <c:pt idx="172">
                  <c:v>24.861349851141089</c:v>
                </c:pt>
                <c:pt idx="173">
                  <c:v>24.86147407281074</c:v>
                </c:pt>
                <c:pt idx="174">
                  <c:v>24.866372352795203</c:v>
                </c:pt>
                <c:pt idx="175">
                  <c:v>24.869292255879639</c:v>
                </c:pt>
                <c:pt idx="176">
                  <c:v>24.8682855943436</c:v>
                </c:pt>
                <c:pt idx="177">
                  <c:v>24.885283922042465</c:v>
                </c:pt>
                <c:pt idx="178">
                  <c:v>24.877871534147214</c:v>
                </c:pt>
                <c:pt idx="179">
                  <c:v>24.874322576115116</c:v>
                </c:pt>
                <c:pt idx="180">
                  <c:v>24.802863108590415</c:v>
                </c:pt>
                <c:pt idx="181">
                  <c:v>24.804285519478686</c:v>
                </c:pt>
                <c:pt idx="182">
                  <c:v>24.819594253583332</c:v>
                </c:pt>
                <c:pt idx="183">
                  <c:v>24.815650928923549</c:v>
                </c:pt>
                <c:pt idx="184">
                  <c:v>24.823559557556091</c:v>
                </c:pt>
                <c:pt idx="185">
                  <c:v>24.841366344462934</c:v>
                </c:pt>
                <c:pt idx="186">
                  <c:v>24.830513373053531</c:v>
                </c:pt>
                <c:pt idx="187">
                  <c:v>24.814262443860454</c:v>
                </c:pt>
                <c:pt idx="188">
                  <c:v>24.82854059437043</c:v>
                </c:pt>
                <c:pt idx="189">
                  <c:v>24.81141540592369</c:v>
                </c:pt>
                <c:pt idx="190">
                  <c:v>24.822301506029255</c:v>
                </c:pt>
                <c:pt idx="191">
                  <c:v>24.851347247566352</c:v>
                </c:pt>
                <c:pt idx="192">
                  <c:v>24.860647064337144</c:v>
                </c:pt>
                <c:pt idx="193">
                  <c:v>24.856870162217579</c:v>
                </c:pt>
                <c:pt idx="194">
                  <c:v>24.860182731162794</c:v>
                </c:pt>
                <c:pt idx="195">
                  <c:v>24.854861109058877</c:v>
                </c:pt>
                <c:pt idx="196">
                  <c:v>24.860823335035022</c:v>
                </c:pt>
                <c:pt idx="197">
                  <c:v>24.84962869210721</c:v>
                </c:pt>
                <c:pt idx="198">
                  <c:v>24.84980442700947</c:v>
                </c:pt>
                <c:pt idx="199">
                  <c:v>24.893057443644306</c:v>
                </c:pt>
                <c:pt idx="200">
                  <c:v>24.870849888549785</c:v>
                </c:pt>
                <c:pt idx="201">
                  <c:v>24.885402720838531</c:v>
                </c:pt>
                <c:pt idx="202">
                  <c:v>24.870268334770909</c:v>
                </c:pt>
                <c:pt idx="203">
                  <c:v>24.863142712687718</c:v>
                </c:pt>
                <c:pt idx="204">
                  <c:v>24.884601784004712</c:v>
                </c:pt>
                <c:pt idx="205">
                  <c:v>24.844187187314123</c:v>
                </c:pt>
                <c:pt idx="206">
                  <c:v>24.872818240795684</c:v>
                </c:pt>
                <c:pt idx="207">
                  <c:v>24.878349011113283</c:v>
                </c:pt>
                <c:pt idx="208">
                  <c:v>24.87376334404556</c:v>
                </c:pt>
                <c:pt idx="209">
                  <c:v>24.974565716205348</c:v>
                </c:pt>
                <c:pt idx="210">
                  <c:v>24.976634451245026</c:v>
                </c:pt>
                <c:pt idx="211">
                  <c:v>24.977320292854326</c:v>
                </c:pt>
                <c:pt idx="212">
                  <c:v>24.98995005909735</c:v>
                </c:pt>
                <c:pt idx="213">
                  <c:v>24.93325763657722</c:v>
                </c:pt>
                <c:pt idx="214">
                  <c:v>24.928210930166703</c:v>
                </c:pt>
                <c:pt idx="215">
                  <c:v>24.920928195397035</c:v>
                </c:pt>
                <c:pt idx="216">
                  <c:v>24.949566695576188</c:v>
                </c:pt>
                <c:pt idx="217">
                  <c:v>24.937239997548541</c:v>
                </c:pt>
                <c:pt idx="218">
                  <c:v>24.891375290511064</c:v>
                </c:pt>
                <c:pt idx="219">
                  <c:v>24.935119856285532</c:v>
                </c:pt>
                <c:pt idx="220">
                  <c:v>24.94101229161377</c:v>
                </c:pt>
                <c:pt idx="221">
                  <c:v>24.942743961832644</c:v>
                </c:pt>
                <c:pt idx="222">
                  <c:v>24.872792358040279</c:v>
                </c:pt>
                <c:pt idx="223">
                  <c:v>24.927137288697239</c:v>
                </c:pt>
                <c:pt idx="224">
                  <c:v>24.915720915358509</c:v>
                </c:pt>
                <c:pt idx="225">
                  <c:v>24.983236774627098</c:v>
                </c:pt>
                <c:pt idx="226">
                  <c:v>24.961693708164084</c:v>
                </c:pt>
                <c:pt idx="227">
                  <c:v>24.96578581922553</c:v>
                </c:pt>
                <c:pt idx="228">
                  <c:v>24.93372295710833</c:v>
                </c:pt>
                <c:pt idx="229">
                  <c:v>24.989766068515237</c:v>
                </c:pt>
                <c:pt idx="230">
                  <c:v>24.905510655118711</c:v>
                </c:pt>
                <c:pt idx="231">
                  <c:v>24.887989648685252</c:v>
                </c:pt>
                <c:pt idx="232">
                  <c:v>24.83998929513324</c:v>
                </c:pt>
                <c:pt idx="233">
                  <c:v>24.753192912096424</c:v>
                </c:pt>
                <c:pt idx="234">
                  <c:v>24.745898913149773</c:v>
                </c:pt>
                <c:pt idx="235">
                  <c:v>24.746768649786397</c:v>
                </c:pt>
                <c:pt idx="236">
                  <c:v>24.770570077969332</c:v>
                </c:pt>
                <c:pt idx="237">
                  <c:v>24.814907010334267</c:v>
                </c:pt>
                <c:pt idx="238">
                  <c:v>24.795574127754993</c:v>
                </c:pt>
                <c:pt idx="239">
                  <c:v>24.811777922090272</c:v>
                </c:pt>
                <c:pt idx="240">
                  <c:v>24.853210290977746</c:v>
                </c:pt>
                <c:pt idx="241">
                  <c:v>24.829772259413346</c:v>
                </c:pt>
                <c:pt idx="242">
                  <c:v>24.803541074033451</c:v>
                </c:pt>
                <c:pt idx="243">
                  <c:v>24.847545369147234</c:v>
                </c:pt>
                <c:pt idx="244">
                  <c:v>24.895319381403052</c:v>
                </c:pt>
                <c:pt idx="245">
                  <c:v>24.944698444597222</c:v>
                </c:pt>
                <c:pt idx="246">
                  <c:v>24.931586954149694</c:v>
                </c:pt>
                <c:pt idx="247">
                  <c:v>24.997785499034133</c:v>
                </c:pt>
                <c:pt idx="248">
                  <c:v>25.007397072205972</c:v>
                </c:pt>
                <c:pt idx="249">
                  <c:v>24.968334358651571</c:v>
                </c:pt>
                <c:pt idx="250">
                  <c:v>25.030358940120962</c:v>
                </c:pt>
                <c:pt idx="251">
                  <c:v>25.024456173464262</c:v>
                </c:pt>
                <c:pt idx="252">
                  <c:v>24.916008105462662</c:v>
                </c:pt>
                <c:pt idx="253">
                  <c:v>24.894084554040059</c:v>
                </c:pt>
                <c:pt idx="254">
                  <c:v>24.955884869687054</c:v>
                </c:pt>
                <c:pt idx="255">
                  <c:v>24.929466332559336</c:v>
                </c:pt>
                <c:pt idx="256">
                  <c:v>25.042704367441075</c:v>
                </c:pt>
                <c:pt idx="257">
                  <c:v>25.046152031860718</c:v>
                </c:pt>
                <c:pt idx="258">
                  <c:v>25.099145486699872</c:v>
                </c:pt>
                <c:pt idx="259">
                  <c:v>25.058933020618884</c:v>
                </c:pt>
                <c:pt idx="260">
                  <c:v>25.155332871168124</c:v>
                </c:pt>
                <c:pt idx="261">
                  <c:v>25.295768437708848</c:v>
                </c:pt>
                <c:pt idx="262">
                  <c:v>25.287256128128764</c:v>
                </c:pt>
                <c:pt idx="263">
                  <c:v>25.290312336133329</c:v>
                </c:pt>
                <c:pt idx="264">
                  <c:v>25.298208131747337</c:v>
                </c:pt>
                <c:pt idx="265">
                  <c:v>25.314645337324134</c:v>
                </c:pt>
                <c:pt idx="266">
                  <c:v>25.417009127230003</c:v>
                </c:pt>
                <c:pt idx="267">
                  <c:v>25.427732890327697</c:v>
                </c:pt>
                <c:pt idx="268">
                  <c:v>25.429577488468119</c:v>
                </c:pt>
                <c:pt idx="269">
                  <c:v>25.431501504694051</c:v>
                </c:pt>
                <c:pt idx="270">
                  <c:v>25.425346619644309</c:v>
                </c:pt>
                <c:pt idx="271">
                  <c:v>25.437867809304453</c:v>
                </c:pt>
                <c:pt idx="272">
                  <c:v>25.451241328356083</c:v>
                </c:pt>
                <c:pt idx="273">
                  <c:v>25.443160006284891</c:v>
                </c:pt>
                <c:pt idx="274">
                  <c:v>25.43480296162106</c:v>
                </c:pt>
                <c:pt idx="275">
                  <c:v>25.44046902061385</c:v>
                </c:pt>
                <c:pt idx="276">
                  <c:v>25.424934322124923</c:v>
                </c:pt>
                <c:pt idx="277">
                  <c:v>25.426710974841139</c:v>
                </c:pt>
                <c:pt idx="278">
                  <c:v>25.427292383840271</c:v>
                </c:pt>
                <c:pt idx="279">
                  <c:v>25.420078786140031</c:v>
                </c:pt>
                <c:pt idx="280">
                  <c:v>25.415551963258519</c:v>
                </c:pt>
                <c:pt idx="281">
                  <c:v>25.414801863913461</c:v>
                </c:pt>
                <c:pt idx="282">
                  <c:v>25.436785628654022</c:v>
                </c:pt>
                <c:pt idx="283">
                  <c:v>25.438107370880147</c:v>
                </c:pt>
                <c:pt idx="284">
                  <c:v>25.43713758310766</c:v>
                </c:pt>
                <c:pt idx="285">
                  <c:v>25.439088697559466</c:v>
                </c:pt>
                <c:pt idx="286">
                  <c:v>25.443065848734786</c:v>
                </c:pt>
                <c:pt idx="287">
                  <c:v>25.435331574627131</c:v>
                </c:pt>
                <c:pt idx="288">
                  <c:v>25.438361210404864</c:v>
                </c:pt>
                <c:pt idx="289">
                  <c:v>25.439713944973505</c:v>
                </c:pt>
                <c:pt idx="290">
                  <c:v>25.442083556016883</c:v>
                </c:pt>
                <c:pt idx="291">
                  <c:v>25.438155113533888</c:v>
                </c:pt>
                <c:pt idx="292">
                  <c:v>25.448968433109588</c:v>
                </c:pt>
                <c:pt idx="293">
                  <c:v>25.440151344248175</c:v>
                </c:pt>
                <c:pt idx="294">
                  <c:v>25.45042418928896</c:v>
                </c:pt>
                <c:pt idx="295">
                  <c:v>25.467867034204524</c:v>
                </c:pt>
                <c:pt idx="296">
                  <c:v>25.407961053312626</c:v>
                </c:pt>
                <c:pt idx="297">
                  <c:v>25.403101269592458</c:v>
                </c:pt>
                <c:pt idx="298">
                  <c:v>25.402917386138242</c:v>
                </c:pt>
                <c:pt idx="299">
                  <c:v>25.400152241909328</c:v>
                </c:pt>
                <c:pt idx="300">
                  <c:v>25.455259146470386</c:v>
                </c:pt>
                <c:pt idx="301">
                  <c:v>25.463593792329537</c:v>
                </c:pt>
                <c:pt idx="302">
                  <c:v>25.465190483272071</c:v>
                </c:pt>
                <c:pt idx="303">
                  <c:v>25.457839417875558</c:v>
                </c:pt>
                <c:pt idx="304">
                  <c:v>25.454694968450116</c:v>
                </c:pt>
                <c:pt idx="305">
                  <c:v>25.461082892332534</c:v>
                </c:pt>
                <c:pt idx="306">
                  <c:v>25.454107226060071</c:v>
                </c:pt>
                <c:pt idx="307">
                  <c:v>25.44299960828074</c:v>
                </c:pt>
                <c:pt idx="308">
                  <c:v>25.449978158740645</c:v>
                </c:pt>
                <c:pt idx="309">
                  <c:v>25.456753488226543</c:v>
                </c:pt>
                <c:pt idx="310">
                  <c:v>25.462311658136624</c:v>
                </c:pt>
                <c:pt idx="311">
                  <c:v>25.459105635908028</c:v>
                </c:pt>
                <c:pt idx="312">
                  <c:v>25.464713469411624</c:v>
                </c:pt>
                <c:pt idx="313">
                  <c:v>25.473042479389079</c:v>
                </c:pt>
                <c:pt idx="314">
                  <c:v>25.439829537880545</c:v>
                </c:pt>
                <c:pt idx="315">
                  <c:v>25.432644756004091</c:v>
                </c:pt>
                <c:pt idx="316">
                  <c:v>25.456866025332211</c:v>
                </c:pt>
                <c:pt idx="317">
                  <c:v>25.475903946020171</c:v>
                </c:pt>
                <c:pt idx="318">
                  <c:v>25.476452293402229</c:v>
                </c:pt>
                <c:pt idx="319">
                  <c:v>25.481870378490445</c:v>
                </c:pt>
                <c:pt idx="320">
                  <c:v>25.444685244040684</c:v>
                </c:pt>
                <c:pt idx="321">
                  <c:v>25.426574504880275</c:v>
                </c:pt>
                <c:pt idx="322">
                  <c:v>25.419639520169451</c:v>
                </c:pt>
                <c:pt idx="323">
                  <c:v>25.406503125618428</c:v>
                </c:pt>
                <c:pt idx="324">
                  <c:v>25.443761950599008</c:v>
                </c:pt>
                <c:pt idx="325">
                  <c:v>25.447511098413987</c:v>
                </c:pt>
                <c:pt idx="326">
                  <c:v>25.443075995705243</c:v>
                </c:pt>
                <c:pt idx="327">
                  <c:v>25.442481341533938</c:v>
                </c:pt>
                <c:pt idx="328">
                  <c:v>25.4169748417983</c:v>
                </c:pt>
                <c:pt idx="329">
                  <c:v>25.409532770033195</c:v>
                </c:pt>
                <c:pt idx="330">
                  <c:v>25.41186672119537</c:v>
                </c:pt>
                <c:pt idx="331">
                  <c:v>25.404513274612246</c:v>
                </c:pt>
                <c:pt idx="332">
                  <c:v>25.393926645669751</c:v>
                </c:pt>
                <c:pt idx="333">
                  <c:v>25.429065447468435</c:v>
                </c:pt>
                <c:pt idx="334">
                  <c:v>25.442126763579338</c:v>
                </c:pt>
                <c:pt idx="335">
                  <c:v>25.48989870650524</c:v>
                </c:pt>
                <c:pt idx="336">
                  <c:v>25.566875185218361</c:v>
                </c:pt>
                <c:pt idx="337">
                  <c:v>25.553558021110717</c:v>
                </c:pt>
                <c:pt idx="338">
                  <c:v>25.557000840309996</c:v>
                </c:pt>
                <c:pt idx="339">
                  <c:v>25.544405941011448</c:v>
                </c:pt>
                <c:pt idx="340">
                  <c:v>25.520278010732817</c:v>
                </c:pt>
                <c:pt idx="341">
                  <c:v>25.512141754206464</c:v>
                </c:pt>
                <c:pt idx="342">
                  <c:v>25.521470612868509</c:v>
                </c:pt>
                <c:pt idx="343">
                  <c:v>25.529621002950055</c:v>
                </c:pt>
                <c:pt idx="344">
                  <c:v>25.493047461834649</c:v>
                </c:pt>
                <c:pt idx="345">
                  <c:v>25.470857633902039</c:v>
                </c:pt>
                <c:pt idx="346">
                  <c:v>25.479096483987568</c:v>
                </c:pt>
                <c:pt idx="347">
                  <c:v>25.471845567891361</c:v>
                </c:pt>
                <c:pt idx="348">
                  <c:v>25.444213686961326</c:v>
                </c:pt>
                <c:pt idx="349">
                  <c:v>25.420694324503746</c:v>
                </c:pt>
                <c:pt idx="350">
                  <c:v>25.43736847111931</c:v>
                </c:pt>
                <c:pt idx="351">
                  <c:v>25.405483367121342</c:v>
                </c:pt>
                <c:pt idx="352">
                  <c:v>25.439397485095114</c:v>
                </c:pt>
                <c:pt idx="353">
                  <c:v>25.425053501383665</c:v>
                </c:pt>
                <c:pt idx="354">
                  <c:v>25.450342998663864</c:v>
                </c:pt>
                <c:pt idx="355">
                  <c:v>25.40792825220467</c:v>
                </c:pt>
                <c:pt idx="356">
                  <c:v>25.404629148523316</c:v>
                </c:pt>
                <c:pt idx="357">
                  <c:v>25.39023866657493</c:v>
                </c:pt>
                <c:pt idx="358">
                  <c:v>25.403482158876791</c:v>
                </c:pt>
                <c:pt idx="359">
                  <c:v>25.41115504571151</c:v>
                </c:pt>
                <c:pt idx="360">
                  <c:v>25.410848470615633</c:v>
                </c:pt>
                <c:pt idx="361">
                  <c:v>25.382361375417307</c:v>
                </c:pt>
                <c:pt idx="362">
                  <c:v>25.447898439799157</c:v>
                </c:pt>
                <c:pt idx="363">
                  <c:v>25.403350231981289</c:v>
                </c:pt>
                <c:pt idx="364">
                  <c:v>25.473312211699309</c:v>
                </c:pt>
                <c:pt idx="365">
                  <c:v>25.503658383918893</c:v>
                </c:pt>
                <c:pt idx="366">
                  <c:v>25.517939857510449</c:v>
                </c:pt>
                <c:pt idx="367">
                  <c:v>25.514080689208988</c:v>
                </c:pt>
                <c:pt idx="368">
                  <c:v>25.570763556079289</c:v>
                </c:pt>
                <c:pt idx="369">
                  <c:v>25.587978788846495</c:v>
                </c:pt>
                <c:pt idx="370">
                  <c:v>25.595332543564901</c:v>
                </c:pt>
                <c:pt idx="371">
                  <c:v>25.612233279249139</c:v>
                </c:pt>
                <c:pt idx="372">
                  <c:v>25.667957524364763</c:v>
                </c:pt>
                <c:pt idx="373">
                  <c:v>25.674996827010901</c:v>
                </c:pt>
                <c:pt idx="374">
                  <c:v>25.670179743012049</c:v>
                </c:pt>
                <c:pt idx="375">
                  <c:v>25.667872597069124</c:v>
                </c:pt>
                <c:pt idx="376">
                  <c:v>25.636499809548852</c:v>
                </c:pt>
                <c:pt idx="377">
                  <c:v>25.671346248393316</c:v>
                </c:pt>
                <c:pt idx="378">
                  <c:v>25.694399695522151</c:v>
                </c:pt>
                <c:pt idx="379">
                  <c:v>25.609557578354934</c:v>
                </c:pt>
                <c:pt idx="380">
                  <c:v>25.567624930061836</c:v>
                </c:pt>
                <c:pt idx="381">
                  <c:v>25.568986489454176</c:v>
                </c:pt>
                <c:pt idx="382">
                  <c:v>25.55759346306327</c:v>
                </c:pt>
                <c:pt idx="383">
                  <c:v>25.576270944848709</c:v>
                </c:pt>
                <c:pt idx="384">
                  <c:v>25.563657563377447</c:v>
                </c:pt>
                <c:pt idx="385">
                  <c:v>25.556590704840325</c:v>
                </c:pt>
                <c:pt idx="386">
                  <c:v>25.469304325189484</c:v>
                </c:pt>
                <c:pt idx="387">
                  <c:v>25.413456994694165</c:v>
                </c:pt>
                <c:pt idx="388">
                  <c:v>25.398653506157107</c:v>
                </c:pt>
                <c:pt idx="389">
                  <c:v>25.391166471058213</c:v>
                </c:pt>
                <c:pt idx="390">
                  <c:v>25.38319036642131</c:v>
                </c:pt>
                <c:pt idx="391">
                  <c:v>25.417573414967855</c:v>
                </c:pt>
                <c:pt idx="392">
                  <c:v>25.406670995381312</c:v>
                </c:pt>
                <c:pt idx="393">
                  <c:v>25.461337875403981</c:v>
                </c:pt>
                <c:pt idx="394">
                  <c:v>25.467602141515243</c:v>
                </c:pt>
                <c:pt idx="395">
                  <c:v>25.472948738408725</c:v>
                </c:pt>
                <c:pt idx="396">
                  <c:v>25.45147726274519</c:v>
                </c:pt>
                <c:pt idx="397">
                  <c:v>25.441761287963971</c:v>
                </c:pt>
                <c:pt idx="398">
                  <c:v>25.448362377476247</c:v>
                </c:pt>
                <c:pt idx="399">
                  <c:v>25.435719359214335</c:v>
                </c:pt>
                <c:pt idx="400">
                  <c:v>25.452544317476601</c:v>
                </c:pt>
                <c:pt idx="401">
                  <c:v>25.414395904731492</c:v>
                </c:pt>
                <c:pt idx="402">
                  <c:v>25.41693233842739</c:v>
                </c:pt>
                <c:pt idx="403">
                  <c:v>25.392114163883402</c:v>
                </c:pt>
                <c:pt idx="404">
                  <c:v>25.331531529557431</c:v>
                </c:pt>
                <c:pt idx="405">
                  <c:v>25.378191102858075</c:v>
                </c:pt>
                <c:pt idx="406">
                  <c:v>25.371040983580748</c:v>
                </c:pt>
                <c:pt idx="407">
                  <c:v>25.394875118288301</c:v>
                </c:pt>
                <c:pt idx="408">
                  <c:v>25.378703458723226</c:v>
                </c:pt>
                <c:pt idx="409">
                  <c:v>25.382799181426797</c:v>
                </c:pt>
                <c:pt idx="410">
                  <c:v>25.362574966363077</c:v>
                </c:pt>
                <c:pt idx="411">
                  <c:v>25.467807153627479</c:v>
                </c:pt>
                <c:pt idx="412">
                  <c:v>25.472787225371665</c:v>
                </c:pt>
                <c:pt idx="413">
                  <c:v>25.469429921680479</c:v>
                </c:pt>
                <c:pt idx="414">
                  <c:v>25.465250218803977</c:v>
                </c:pt>
                <c:pt idx="415">
                  <c:v>25.426298516430776</c:v>
                </c:pt>
                <c:pt idx="416">
                  <c:v>25.433231729857148</c:v>
                </c:pt>
                <c:pt idx="417">
                  <c:v>25.417898695243995</c:v>
                </c:pt>
                <c:pt idx="418">
                  <c:v>25.452862966342412</c:v>
                </c:pt>
                <c:pt idx="419">
                  <c:v>25.403078676342375</c:v>
                </c:pt>
                <c:pt idx="420">
                  <c:v>25.43717481612866</c:v>
                </c:pt>
                <c:pt idx="421">
                  <c:v>25.485207653119893</c:v>
                </c:pt>
                <c:pt idx="422">
                  <c:v>25.469659163961552</c:v>
                </c:pt>
                <c:pt idx="423">
                  <c:v>25.583740247312576</c:v>
                </c:pt>
                <c:pt idx="424">
                  <c:v>25.592503877633625</c:v>
                </c:pt>
                <c:pt idx="425">
                  <c:v>25.598214026821683</c:v>
                </c:pt>
                <c:pt idx="426">
                  <c:v>25.596087814007891</c:v>
                </c:pt>
                <c:pt idx="427">
                  <c:v>25.591059462551936</c:v>
                </c:pt>
                <c:pt idx="428">
                  <c:v>25.574048358375137</c:v>
                </c:pt>
                <c:pt idx="429">
                  <c:v>25.602553715461653</c:v>
                </c:pt>
                <c:pt idx="430">
                  <c:v>25.593822451633663</c:v>
                </c:pt>
                <c:pt idx="431">
                  <c:v>25.578370564883549</c:v>
                </c:pt>
                <c:pt idx="432">
                  <c:v>25.572228066285277</c:v>
                </c:pt>
                <c:pt idx="433">
                  <c:v>25.55847927887541</c:v>
                </c:pt>
                <c:pt idx="434">
                  <c:v>25.568675794871375</c:v>
                </c:pt>
                <c:pt idx="435">
                  <c:v>25.52124095961457</c:v>
                </c:pt>
                <c:pt idx="436">
                  <c:v>25.552997505480285</c:v>
                </c:pt>
                <c:pt idx="437">
                  <c:v>25.550907078039835</c:v>
                </c:pt>
                <c:pt idx="438">
                  <c:v>25.564406818527512</c:v>
                </c:pt>
                <c:pt idx="439">
                  <c:v>25.584024988262524</c:v>
                </c:pt>
                <c:pt idx="440">
                  <c:v>25.576682734955472</c:v>
                </c:pt>
                <c:pt idx="441">
                  <c:v>25.639318569339906</c:v>
                </c:pt>
                <c:pt idx="442">
                  <c:v>25.687323276758054</c:v>
                </c:pt>
                <c:pt idx="443">
                  <c:v>25.700687240774563</c:v>
                </c:pt>
                <c:pt idx="444">
                  <c:v>25.666538870222816</c:v>
                </c:pt>
                <c:pt idx="445">
                  <c:v>25.667221837315481</c:v>
                </c:pt>
                <c:pt idx="446">
                  <c:v>25.644395050621565</c:v>
                </c:pt>
                <c:pt idx="447">
                  <c:v>25.677748240742986</c:v>
                </c:pt>
                <c:pt idx="448">
                  <c:v>25.696738189076303</c:v>
                </c:pt>
                <c:pt idx="449">
                  <c:v>25.718271872488799</c:v>
                </c:pt>
                <c:pt idx="450">
                  <c:v>25.720764870098346</c:v>
                </c:pt>
                <c:pt idx="451">
                  <c:v>25.696280538308834</c:v>
                </c:pt>
                <c:pt idx="452">
                  <c:v>25.688915581332928</c:v>
                </c:pt>
                <c:pt idx="453">
                  <c:v>25.759676120578003</c:v>
                </c:pt>
                <c:pt idx="454">
                  <c:v>25.787920448828249</c:v>
                </c:pt>
                <c:pt idx="455">
                  <c:v>25.778766099773776</c:v>
                </c:pt>
                <c:pt idx="456">
                  <c:v>25.792255992306735</c:v>
                </c:pt>
                <c:pt idx="457">
                  <c:v>25.821331483102924</c:v>
                </c:pt>
                <c:pt idx="458">
                  <c:v>25.842396419107754</c:v>
                </c:pt>
                <c:pt idx="459">
                  <c:v>25.829861882388368</c:v>
                </c:pt>
                <c:pt idx="460">
                  <c:v>25.836107327155549</c:v>
                </c:pt>
                <c:pt idx="461">
                  <c:v>25.778652236032229</c:v>
                </c:pt>
                <c:pt idx="462">
                  <c:v>25.762496587100241</c:v>
                </c:pt>
                <c:pt idx="463">
                  <c:v>25.779477957232707</c:v>
                </c:pt>
                <c:pt idx="464">
                  <c:v>25.797559521179622</c:v>
                </c:pt>
                <c:pt idx="465">
                  <c:v>25.791585473955895</c:v>
                </c:pt>
                <c:pt idx="466">
                  <c:v>25.751663906793421</c:v>
                </c:pt>
                <c:pt idx="467">
                  <c:v>25.782664254294001</c:v>
                </c:pt>
                <c:pt idx="468">
                  <c:v>25.737495479033708</c:v>
                </c:pt>
                <c:pt idx="469">
                  <c:v>25.823360934248296</c:v>
                </c:pt>
                <c:pt idx="470">
                  <c:v>25.745730129455467</c:v>
                </c:pt>
                <c:pt idx="471">
                  <c:v>25.73039711791435</c:v>
                </c:pt>
                <c:pt idx="472">
                  <c:v>25.73752045259171</c:v>
                </c:pt>
                <c:pt idx="473">
                  <c:v>25.735263589914634</c:v>
                </c:pt>
                <c:pt idx="474">
                  <c:v>25.668775136922701</c:v>
                </c:pt>
                <c:pt idx="475">
                  <c:v>25.655584713585419</c:v>
                </c:pt>
                <c:pt idx="476">
                  <c:v>25.620586372202602</c:v>
                </c:pt>
                <c:pt idx="477">
                  <c:v>25.640876814502249</c:v>
                </c:pt>
                <c:pt idx="478">
                  <c:v>25.6763422510145</c:v>
                </c:pt>
                <c:pt idx="479">
                  <c:v>25.635044668734803</c:v>
                </c:pt>
                <c:pt idx="480">
                  <c:v>25.624117681086851</c:v>
                </c:pt>
                <c:pt idx="481">
                  <c:v>25.622385616217738</c:v>
                </c:pt>
                <c:pt idx="482">
                  <c:v>25.493148304370955</c:v>
                </c:pt>
                <c:pt idx="483">
                  <c:v>25.474478594668522</c:v>
                </c:pt>
                <c:pt idx="484">
                  <c:v>25.462039169903708</c:v>
                </c:pt>
                <c:pt idx="485">
                  <c:v>25.502332348223625</c:v>
                </c:pt>
                <c:pt idx="486">
                  <c:v>25.483637811139495</c:v>
                </c:pt>
                <c:pt idx="487">
                  <c:v>25.442396192185633</c:v>
                </c:pt>
                <c:pt idx="488">
                  <c:v>25.470847182875225</c:v>
                </c:pt>
                <c:pt idx="489">
                  <c:v>25.467842635591001</c:v>
                </c:pt>
                <c:pt idx="490">
                  <c:v>25.557575922726095</c:v>
                </c:pt>
                <c:pt idx="491">
                  <c:v>25.50501867022988</c:v>
                </c:pt>
                <c:pt idx="492">
                  <c:v>25.471230914716919</c:v>
                </c:pt>
                <c:pt idx="493">
                  <c:v>25.488329826931267</c:v>
                </c:pt>
                <c:pt idx="494">
                  <c:v>25.475982198783196</c:v>
                </c:pt>
                <c:pt idx="495">
                  <c:v>25.515390935705419</c:v>
                </c:pt>
                <c:pt idx="496">
                  <c:v>25.624638628621195</c:v>
                </c:pt>
                <c:pt idx="497">
                  <c:v>25.611525038390159</c:v>
                </c:pt>
                <c:pt idx="498">
                  <c:v>25.6532330587298</c:v>
                </c:pt>
                <c:pt idx="499">
                  <c:v>25.68554151319686</c:v>
                </c:pt>
                <c:pt idx="500">
                  <c:v>25.704919482989276</c:v>
                </c:pt>
                <c:pt idx="501">
                  <c:v>25.724043434192247</c:v>
                </c:pt>
                <c:pt idx="502">
                  <c:v>25.716714850771108</c:v>
                </c:pt>
                <c:pt idx="503">
                  <c:v>25.736499538330158</c:v>
                </c:pt>
                <c:pt idx="504">
                  <c:v>25.737359818548626</c:v>
                </c:pt>
                <c:pt idx="505">
                  <c:v>25.697173270723283</c:v>
                </c:pt>
                <c:pt idx="506">
                  <c:v>25.655623292026551</c:v>
                </c:pt>
                <c:pt idx="507">
                  <c:v>25.615210542699181</c:v>
                </c:pt>
                <c:pt idx="508">
                  <c:v>25.676774448664496</c:v>
                </c:pt>
                <c:pt idx="509">
                  <c:v>25.663781836722499</c:v>
                </c:pt>
                <c:pt idx="510">
                  <c:v>25.657496039835436</c:v>
                </c:pt>
                <c:pt idx="511">
                  <c:v>25.766587538001097</c:v>
                </c:pt>
                <c:pt idx="512">
                  <c:v>25.764902658591502</c:v>
                </c:pt>
                <c:pt idx="513">
                  <c:v>25.80348972465163</c:v>
                </c:pt>
                <c:pt idx="514">
                  <c:v>25.723634001558537</c:v>
                </c:pt>
                <c:pt idx="515">
                  <c:v>25.778105384685034</c:v>
                </c:pt>
                <c:pt idx="516">
                  <c:v>25.784758296866976</c:v>
                </c:pt>
                <c:pt idx="517">
                  <c:v>25.843111326218196</c:v>
                </c:pt>
                <c:pt idx="518">
                  <c:v>25.918847939012664</c:v>
                </c:pt>
                <c:pt idx="519">
                  <c:v>25.996949086107428</c:v>
                </c:pt>
                <c:pt idx="520">
                  <c:v>25.991249189967824</c:v>
                </c:pt>
                <c:pt idx="521">
                  <c:v>25.987080646606781</c:v>
                </c:pt>
                <c:pt idx="522">
                  <c:v>25.950329509168061</c:v>
                </c:pt>
                <c:pt idx="523">
                  <c:v>25.941971655171631</c:v>
                </c:pt>
                <c:pt idx="524">
                  <c:v>25.883345287995418</c:v>
                </c:pt>
                <c:pt idx="525">
                  <c:v>25.916243726883639</c:v>
                </c:pt>
                <c:pt idx="526">
                  <c:v>25.883582275017943</c:v>
                </c:pt>
                <c:pt idx="527">
                  <c:v>25.810381699240708</c:v>
                </c:pt>
                <c:pt idx="528">
                  <c:v>25.818656791684582</c:v>
                </c:pt>
                <c:pt idx="529">
                  <c:v>25.868774557429091</c:v>
                </c:pt>
                <c:pt idx="530">
                  <c:v>25.839072104697049</c:v>
                </c:pt>
                <c:pt idx="531">
                  <c:v>25.896465799912637</c:v>
                </c:pt>
                <c:pt idx="532">
                  <c:v>25.968848867818437</c:v>
                </c:pt>
                <c:pt idx="533">
                  <c:v>25.960012993515033</c:v>
                </c:pt>
                <c:pt idx="534">
                  <c:v>25.894568307423402</c:v>
                </c:pt>
                <c:pt idx="535">
                  <c:v>25.951455638142527</c:v>
                </c:pt>
                <c:pt idx="536">
                  <c:v>25.86941343037666</c:v>
                </c:pt>
                <c:pt idx="537">
                  <c:v>25.860168695264296</c:v>
                </c:pt>
                <c:pt idx="538">
                  <c:v>25.795879597751856</c:v>
                </c:pt>
                <c:pt idx="539">
                  <c:v>25.69083556489533</c:v>
                </c:pt>
                <c:pt idx="540">
                  <c:v>25.736314414102111</c:v>
                </c:pt>
                <c:pt idx="541">
                  <c:v>25.639699888252149</c:v>
                </c:pt>
                <c:pt idx="542">
                  <c:v>25.692404511161442</c:v>
                </c:pt>
                <c:pt idx="543">
                  <c:v>25.707568288140067</c:v>
                </c:pt>
                <c:pt idx="544">
                  <c:v>25.656349453044932</c:v>
                </c:pt>
                <c:pt idx="545">
                  <c:v>25.579168603697408</c:v>
                </c:pt>
                <c:pt idx="546">
                  <c:v>25.59250887951811</c:v>
                </c:pt>
                <c:pt idx="547">
                  <c:v>25.477240662669068</c:v>
                </c:pt>
                <c:pt idx="548">
                  <c:v>25.660168987625923</c:v>
                </c:pt>
                <c:pt idx="549">
                  <c:v>25.759602222461407</c:v>
                </c:pt>
                <c:pt idx="550">
                  <c:v>25.727312906385428</c:v>
                </c:pt>
                <c:pt idx="551">
                  <c:v>25.754660260878474</c:v>
                </c:pt>
                <c:pt idx="552">
                  <c:v>25.859712344977645</c:v>
                </c:pt>
                <c:pt idx="553">
                  <c:v>25.851991847744127</c:v>
                </c:pt>
                <c:pt idx="554">
                  <c:v>25.961729670598107</c:v>
                </c:pt>
                <c:pt idx="555">
                  <c:v>26.006521281109915</c:v>
                </c:pt>
                <c:pt idx="556">
                  <c:v>25.979419530963124</c:v>
                </c:pt>
                <c:pt idx="557">
                  <c:v>25.947475258014268</c:v>
                </c:pt>
                <c:pt idx="558">
                  <c:v>25.956777879670689</c:v>
                </c:pt>
                <c:pt idx="559">
                  <c:v>25.964963565395653</c:v>
                </c:pt>
                <c:pt idx="560">
                  <c:v>25.929214443699667</c:v>
                </c:pt>
                <c:pt idx="561">
                  <c:v>25.918888410879173</c:v>
                </c:pt>
                <c:pt idx="562">
                  <c:v>25.978644277686037</c:v>
                </c:pt>
                <c:pt idx="563">
                  <c:v>26.090695523140372</c:v>
                </c:pt>
                <c:pt idx="564">
                  <c:v>25.977778950190093</c:v>
                </c:pt>
                <c:pt idx="565">
                  <c:v>25.950779220335637</c:v>
                </c:pt>
                <c:pt idx="566">
                  <c:v>25.949723583410119</c:v>
                </c:pt>
                <c:pt idx="567">
                  <c:v>25.958895826950666</c:v>
                </c:pt>
                <c:pt idx="568">
                  <c:v>26.153526265939728</c:v>
                </c:pt>
                <c:pt idx="569">
                  <c:v>26.156738175520591</c:v>
                </c:pt>
                <c:pt idx="570">
                  <c:v>26.199181425968643</c:v>
                </c:pt>
                <c:pt idx="571">
                  <c:v>26.167156925040615</c:v>
                </c:pt>
                <c:pt idx="572">
                  <c:v>26.122553428923048</c:v>
                </c:pt>
                <c:pt idx="573">
                  <c:v>26.228979100290776</c:v>
                </c:pt>
                <c:pt idx="574">
                  <c:v>26.207592292326989</c:v>
                </c:pt>
                <c:pt idx="575">
                  <c:v>26.24423597403538</c:v>
                </c:pt>
                <c:pt idx="576">
                  <c:v>26.331854260053351</c:v>
                </c:pt>
                <c:pt idx="577">
                  <c:v>26.385488671482317</c:v>
                </c:pt>
                <c:pt idx="578">
                  <c:v>26.375333470326954</c:v>
                </c:pt>
                <c:pt idx="579">
                  <c:v>26.256928283525269</c:v>
                </c:pt>
                <c:pt idx="580">
                  <c:v>26.252022342080402</c:v>
                </c:pt>
                <c:pt idx="581">
                  <c:v>26.23407266864567</c:v>
                </c:pt>
                <c:pt idx="582">
                  <c:v>26.139506334991374</c:v>
                </c:pt>
                <c:pt idx="583">
                  <c:v>26.172442075762511</c:v>
                </c:pt>
                <c:pt idx="584">
                  <c:v>26.083952868175679</c:v>
                </c:pt>
                <c:pt idx="585">
                  <c:v>26.213428316186736</c:v>
                </c:pt>
                <c:pt idx="586">
                  <c:v>26.195922330993405</c:v>
                </c:pt>
                <c:pt idx="587">
                  <c:v>26.276226050868637</c:v>
                </c:pt>
                <c:pt idx="588">
                  <c:v>26.29271945870223</c:v>
                </c:pt>
                <c:pt idx="589">
                  <c:v>26.165424727015804</c:v>
                </c:pt>
                <c:pt idx="590">
                  <c:v>26.146180193836415</c:v>
                </c:pt>
                <c:pt idx="591">
                  <c:v>26.198512508329134</c:v>
                </c:pt>
                <c:pt idx="592">
                  <c:v>26.161037150922596</c:v>
                </c:pt>
                <c:pt idx="593">
                  <c:v>26.284567272558963</c:v>
                </c:pt>
                <c:pt idx="594">
                  <c:v>26.338169775270391</c:v>
                </c:pt>
                <c:pt idx="595">
                  <c:v>26.3990747507846</c:v>
                </c:pt>
                <c:pt idx="596">
                  <c:v>26.481208074286396</c:v>
                </c:pt>
                <c:pt idx="597">
                  <c:v>26.484231760471836</c:v>
                </c:pt>
                <c:pt idx="598">
                  <c:v>26.509356165453688</c:v>
                </c:pt>
                <c:pt idx="599">
                  <c:v>26.405146834765581</c:v>
                </c:pt>
                <c:pt idx="600">
                  <c:v>26.337585449125939</c:v>
                </c:pt>
                <c:pt idx="601">
                  <c:v>26.325558515838924</c:v>
                </c:pt>
                <c:pt idx="602">
                  <c:v>26.376610074039615</c:v>
                </c:pt>
                <c:pt idx="603">
                  <c:v>26.361574890845205</c:v>
                </c:pt>
                <c:pt idx="604">
                  <c:v>26.262882678686051</c:v>
                </c:pt>
                <c:pt idx="605">
                  <c:v>26.227492252918005</c:v>
                </c:pt>
                <c:pt idx="606">
                  <c:v>26.306757164149804</c:v>
                </c:pt>
                <c:pt idx="607">
                  <c:v>26.350766763614995</c:v>
                </c:pt>
                <c:pt idx="608">
                  <c:v>26.147792639490387</c:v>
                </c:pt>
                <c:pt idx="609">
                  <c:v>25.996110939876726</c:v>
                </c:pt>
                <c:pt idx="610">
                  <c:v>25.985647735802285</c:v>
                </c:pt>
                <c:pt idx="611">
                  <c:v>25.948480379402955</c:v>
                </c:pt>
                <c:pt idx="612">
                  <c:v>25.928933892264798</c:v>
                </c:pt>
                <c:pt idx="613">
                  <c:v>25.919319998103369</c:v>
                </c:pt>
                <c:pt idx="614">
                  <c:v>25.839941056529771</c:v>
                </c:pt>
                <c:pt idx="615">
                  <c:v>25.811530845157673</c:v>
                </c:pt>
                <c:pt idx="616">
                  <c:v>25.830671413705353</c:v>
                </c:pt>
                <c:pt idx="617">
                  <c:v>25.81335777982769</c:v>
                </c:pt>
                <c:pt idx="618">
                  <c:v>25.768938302321359</c:v>
                </c:pt>
                <c:pt idx="619">
                  <c:v>25.707246341837699</c:v>
                </c:pt>
                <c:pt idx="620">
                  <c:v>25.644688941996353</c:v>
                </c:pt>
                <c:pt idx="621">
                  <c:v>25.624326225431428</c:v>
                </c:pt>
                <c:pt idx="622">
                  <c:v>25.647741232763874</c:v>
                </c:pt>
                <c:pt idx="623">
                  <c:v>25.628178060379501</c:v>
                </c:pt>
                <c:pt idx="624">
                  <c:v>25.651826292099919</c:v>
                </c:pt>
                <c:pt idx="625">
                  <c:v>25.621236806143827</c:v>
                </c:pt>
                <c:pt idx="626">
                  <c:v>25.591411614197384</c:v>
                </c:pt>
                <c:pt idx="627">
                  <c:v>25.581049655791812</c:v>
                </c:pt>
                <c:pt idx="628">
                  <c:v>25.598264773721546</c:v>
                </c:pt>
                <c:pt idx="629">
                  <c:v>25.517260528805529</c:v>
                </c:pt>
                <c:pt idx="630">
                  <c:v>25.420832885853059</c:v>
                </c:pt>
                <c:pt idx="631">
                  <c:v>25.406541349928148</c:v>
                </c:pt>
                <c:pt idx="632">
                  <c:v>25.292059580566967</c:v>
                </c:pt>
                <c:pt idx="633">
                  <c:v>25.380783735875383</c:v>
                </c:pt>
                <c:pt idx="634">
                  <c:v>25.421821016534555</c:v>
                </c:pt>
                <c:pt idx="635">
                  <c:v>25.496044167945602</c:v>
                </c:pt>
                <c:pt idx="636">
                  <c:v>25.544649408792612</c:v>
                </c:pt>
                <c:pt idx="637">
                  <c:v>25.498034203605826</c:v>
                </c:pt>
                <c:pt idx="638">
                  <c:v>25.478762168050242</c:v>
                </c:pt>
                <c:pt idx="639">
                  <c:v>25.53218906362342</c:v>
                </c:pt>
                <c:pt idx="640">
                  <c:v>25.538156855137402</c:v>
                </c:pt>
                <c:pt idx="641">
                  <c:v>25.507148929514074</c:v>
                </c:pt>
                <c:pt idx="642">
                  <c:v>25.487375189255715</c:v>
                </c:pt>
                <c:pt idx="643">
                  <c:v>25.439476912128921</c:v>
                </c:pt>
                <c:pt idx="644">
                  <c:v>25.397551085050203</c:v>
                </c:pt>
                <c:pt idx="645">
                  <c:v>25.347802496092882</c:v>
                </c:pt>
                <c:pt idx="646">
                  <c:v>25.358474285604572</c:v>
                </c:pt>
                <c:pt idx="647">
                  <c:v>25.282669228744254</c:v>
                </c:pt>
                <c:pt idx="648">
                  <c:v>25.285913991780287</c:v>
                </c:pt>
                <c:pt idx="649">
                  <c:v>25.310437632897703</c:v>
                </c:pt>
                <c:pt idx="650">
                  <c:v>25.27970225692048</c:v>
                </c:pt>
                <c:pt idx="651">
                  <c:v>25.241940177088303</c:v>
                </c:pt>
                <c:pt idx="652">
                  <c:v>25.310160819065572</c:v>
                </c:pt>
                <c:pt idx="653">
                  <c:v>25.324683957806382</c:v>
                </c:pt>
                <c:pt idx="654">
                  <c:v>25.329389099092698</c:v>
                </c:pt>
                <c:pt idx="655">
                  <c:v>25.326306433918639</c:v>
                </c:pt>
                <c:pt idx="656">
                  <c:v>25.27610387013786</c:v>
                </c:pt>
                <c:pt idx="657">
                  <c:v>25.253390709730525</c:v>
                </c:pt>
                <c:pt idx="658">
                  <c:v>25.255533634735833</c:v>
                </c:pt>
                <c:pt idx="659">
                  <c:v>25.286198460011097</c:v>
                </c:pt>
                <c:pt idx="660">
                  <c:v>25.274111402242792</c:v>
                </c:pt>
                <c:pt idx="661">
                  <c:v>25.292860909160822</c:v>
                </c:pt>
                <c:pt idx="662">
                  <c:v>25.261063840882603</c:v>
                </c:pt>
                <c:pt idx="663">
                  <c:v>25.220693884389995</c:v>
                </c:pt>
                <c:pt idx="664">
                  <c:v>25.106016084976297</c:v>
                </c:pt>
                <c:pt idx="665">
                  <c:v>25.092982027628601</c:v>
                </c:pt>
                <c:pt idx="666">
                  <c:v>25.099098170430214</c:v>
                </c:pt>
                <c:pt idx="667">
                  <c:v>25.06116366111398</c:v>
                </c:pt>
                <c:pt idx="668">
                  <c:v>25.025807175262493</c:v>
                </c:pt>
                <c:pt idx="669">
                  <c:v>25.007611557657249</c:v>
                </c:pt>
                <c:pt idx="670">
                  <c:v>24.995968486645992</c:v>
                </c:pt>
                <c:pt idx="671">
                  <c:v>24.971493878881546</c:v>
                </c:pt>
                <c:pt idx="672">
                  <c:v>24.993088547778758</c:v>
                </c:pt>
                <c:pt idx="673">
                  <c:v>25.012723062009634</c:v>
                </c:pt>
                <c:pt idx="674">
                  <c:v>25.013006436855505</c:v>
                </c:pt>
                <c:pt idx="675">
                  <c:v>25.003461714242114</c:v>
                </c:pt>
                <c:pt idx="676">
                  <c:v>24.958079699078716</c:v>
                </c:pt>
                <c:pt idx="677">
                  <c:v>24.965008307967583</c:v>
                </c:pt>
                <c:pt idx="678">
                  <c:v>24.969181962893625</c:v>
                </c:pt>
                <c:pt idx="679">
                  <c:v>24.89018419439968</c:v>
                </c:pt>
                <c:pt idx="680">
                  <c:v>24.899045845224606</c:v>
                </c:pt>
                <c:pt idx="681">
                  <c:v>24.832208043060692</c:v>
                </c:pt>
                <c:pt idx="682">
                  <c:v>24.859733569646853</c:v>
                </c:pt>
                <c:pt idx="683">
                  <c:v>24.815494896872682</c:v>
                </c:pt>
                <c:pt idx="684">
                  <c:v>24.815231562786494</c:v>
                </c:pt>
                <c:pt idx="685">
                  <c:v>24.89112352497553</c:v>
                </c:pt>
                <c:pt idx="686">
                  <c:v>24.89827524221074</c:v>
                </c:pt>
                <c:pt idx="687">
                  <c:v>24.936181570763893</c:v>
                </c:pt>
                <c:pt idx="688">
                  <c:v>24.83391389509541</c:v>
                </c:pt>
                <c:pt idx="689">
                  <c:v>24.83833498981631</c:v>
                </c:pt>
                <c:pt idx="690">
                  <c:v>24.834996001403031</c:v>
                </c:pt>
                <c:pt idx="691">
                  <c:v>24.706529067093832</c:v>
                </c:pt>
                <c:pt idx="692">
                  <c:v>24.886683018788712</c:v>
                </c:pt>
                <c:pt idx="693">
                  <c:v>24.954545875471414</c:v>
                </c:pt>
                <c:pt idx="694">
                  <c:v>24.966413417511394</c:v>
                </c:pt>
                <c:pt idx="695">
                  <c:v>24.976096851526165</c:v>
                </c:pt>
                <c:pt idx="696">
                  <c:v>24.994760802729829</c:v>
                </c:pt>
                <c:pt idx="697">
                  <c:v>24.992729717624179</c:v>
                </c:pt>
                <c:pt idx="698">
                  <c:v>25.060841919625954</c:v>
                </c:pt>
                <c:pt idx="699">
                  <c:v>25.055978635817983</c:v>
                </c:pt>
                <c:pt idx="700">
                  <c:v>25.016178147703531</c:v>
                </c:pt>
                <c:pt idx="701">
                  <c:v>24.972497202749413</c:v>
                </c:pt>
                <c:pt idx="702">
                  <c:v>25.058201251470766</c:v>
                </c:pt>
                <c:pt idx="703">
                  <c:v>25.040275340034885</c:v>
                </c:pt>
                <c:pt idx="704">
                  <c:v>25.119160317195931</c:v>
                </c:pt>
                <c:pt idx="705">
                  <c:v>25.08402829304119</c:v>
                </c:pt>
                <c:pt idx="706">
                  <c:v>25.05097534421321</c:v>
                </c:pt>
                <c:pt idx="707">
                  <c:v>25.054657630684069</c:v>
                </c:pt>
                <c:pt idx="708">
                  <c:v>25.004991118014004</c:v>
                </c:pt>
                <c:pt idx="709">
                  <c:v>24.99685823126584</c:v>
                </c:pt>
                <c:pt idx="710">
                  <c:v>24.996416529398314</c:v>
                </c:pt>
                <c:pt idx="711">
                  <c:v>24.997446972370195</c:v>
                </c:pt>
                <c:pt idx="712">
                  <c:v>24.994209502383185</c:v>
                </c:pt>
                <c:pt idx="713">
                  <c:v>24.948720784161878</c:v>
                </c:pt>
                <c:pt idx="714">
                  <c:v>24.931412465928805</c:v>
                </c:pt>
                <c:pt idx="715">
                  <c:v>24.912005857177444</c:v>
                </c:pt>
                <c:pt idx="716">
                  <c:v>24.935892669157937</c:v>
                </c:pt>
                <c:pt idx="717">
                  <c:v>24.95410010415565</c:v>
                </c:pt>
                <c:pt idx="718">
                  <c:v>24.939090676562589</c:v>
                </c:pt>
                <c:pt idx="719">
                  <c:v>24.986279941331272</c:v>
                </c:pt>
                <c:pt idx="720">
                  <c:v>25.002742898360456</c:v>
                </c:pt>
                <c:pt idx="721">
                  <c:v>24.951914076753901</c:v>
                </c:pt>
                <c:pt idx="722">
                  <c:v>24.986596914182172</c:v>
                </c:pt>
                <c:pt idx="723">
                  <c:v>24.928688007092376</c:v>
                </c:pt>
                <c:pt idx="724">
                  <c:v>24.879326628913336</c:v>
                </c:pt>
                <c:pt idx="725">
                  <c:v>24.822056222794323</c:v>
                </c:pt>
                <c:pt idx="726">
                  <c:v>24.757726073292485</c:v>
                </c:pt>
                <c:pt idx="727">
                  <c:v>24.733299573461014</c:v>
                </c:pt>
                <c:pt idx="728">
                  <c:v>24.757074943905863</c:v>
                </c:pt>
                <c:pt idx="729">
                  <c:v>24.747966825268765</c:v>
                </c:pt>
                <c:pt idx="730">
                  <c:v>24.69932199484747</c:v>
                </c:pt>
                <c:pt idx="731">
                  <c:v>24.702728646728062</c:v>
                </c:pt>
                <c:pt idx="732">
                  <c:v>24.576286089710777</c:v>
                </c:pt>
                <c:pt idx="733">
                  <c:v>24.55159715451223</c:v>
                </c:pt>
                <c:pt idx="734">
                  <c:v>24.515016141224027</c:v>
                </c:pt>
                <c:pt idx="735">
                  <c:v>24.529042901567262</c:v>
                </c:pt>
                <c:pt idx="736">
                  <c:v>24.575339015335281</c:v>
                </c:pt>
                <c:pt idx="737">
                  <c:v>24.53321878513324</c:v>
                </c:pt>
                <c:pt idx="738">
                  <c:v>24.522723245238563</c:v>
                </c:pt>
                <c:pt idx="739">
                  <c:v>24.552061909409638</c:v>
                </c:pt>
                <c:pt idx="740">
                  <c:v>24.504533301308026</c:v>
                </c:pt>
                <c:pt idx="741">
                  <c:v>24.449886296413947</c:v>
                </c:pt>
                <c:pt idx="742">
                  <c:v>24.463872686857851</c:v>
                </c:pt>
                <c:pt idx="743">
                  <c:v>24.53889482125879</c:v>
                </c:pt>
                <c:pt idx="744">
                  <c:v>24.536553828934593</c:v>
                </c:pt>
                <c:pt idx="745">
                  <c:v>24.566444034352983</c:v>
                </c:pt>
                <c:pt idx="746">
                  <c:v>24.505013995079377</c:v>
                </c:pt>
                <c:pt idx="747">
                  <c:v>24.560857839260354</c:v>
                </c:pt>
                <c:pt idx="748">
                  <c:v>24.336090972643941</c:v>
                </c:pt>
                <c:pt idx="749">
                  <c:v>24.357434843100759</c:v>
                </c:pt>
                <c:pt idx="750">
                  <c:v>24.318148952911375</c:v>
                </c:pt>
                <c:pt idx="751">
                  <c:v>24.174659446779085</c:v>
                </c:pt>
                <c:pt idx="752">
                  <c:v>24.212398144606006</c:v>
                </c:pt>
                <c:pt idx="753">
                  <c:v>24.317584468267029</c:v>
                </c:pt>
                <c:pt idx="754">
                  <c:v>24.374347981177355</c:v>
                </c:pt>
                <c:pt idx="755">
                  <c:v>24.387378852799827</c:v>
                </c:pt>
                <c:pt idx="756">
                  <c:v>24.362008059527149</c:v>
                </c:pt>
                <c:pt idx="757">
                  <c:v>24.361415820011157</c:v>
                </c:pt>
                <c:pt idx="758">
                  <c:v>24.437294819985016</c:v>
                </c:pt>
                <c:pt idx="759">
                  <c:v>24.458931492657467</c:v>
                </c:pt>
                <c:pt idx="760">
                  <c:v>24.434335627911388</c:v>
                </c:pt>
                <c:pt idx="761">
                  <c:v>24.478765480228876</c:v>
                </c:pt>
                <c:pt idx="762">
                  <c:v>24.478971422290247</c:v>
                </c:pt>
                <c:pt idx="763">
                  <c:v>24.475816945422896</c:v>
                </c:pt>
                <c:pt idx="764">
                  <c:v>24.45742369539667</c:v>
                </c:pt>
                <c:pt idx="765">
                  <c:v>24.438932999553316</c:v>
                </c:pt>
                <c:pt idx="766">
                  <c:v>24.393620219802884</c:v>
                </c:pt>
                <c:pt idx="767">
                  <c:v>24.41612849622253</c:v>
                </c:pt>
                <c:pt idx="768">
                  <c:v>24.444629881766957</c:v>
                </c:pt>
                <c:pt idx="769">
                  <c:v>24.459416979956227</c:v>
                </c:pt>
                <c:pt idx="770">
                  <c:v>24.443632302287906</c:v>
                </c:pt>
                <c:pt idx="771">
                  <c:v>24.405402024993805</c:v>
                </c:pt>
                <c:pt idx="772">
                  <c:v>24.434234569539484</c:v>
                </c:pt>
                <c:pt idx="773">
                  <c:v>24.452592128705632</c:v>
                </c:pt>
                <c:pt idx="774">
                  <c:v>24.508148267226741</c:v>
                </c:pt>
                <c:pt idx="775">
                  <c:v>24.506317296808326</c:v>
                </c:pt>
                <c:pt idx="776">
                  <c:v>24.489343946092671</c:v>
                </c:pt>
                <c:pt idx="777">
                  <c:v>24.524812507585303</c:v>
                </c:pt>
                <c:pt idx="778">
                  <c:v>24.471126839116003</c:v>
                </c:pt>
                <c:pt idx="779">
                  <c:v>24.439216436640816</c:v>
                </c:pt>
                <c:pt idx="780">
                  <c:v>24.493394782595814</c:v>
                </c:pt>
                <c:pt idx="781">
                  <c:v>24.42362924731497</c:v>
                </c:pt>
                <c:pt idx="782">
                  <c:v>24.39706347505118</c:v>
                </c:pt>
                <c:pt idx="783">
                  <c:v>24.406908560015108</c:v>
                </c:pt>
                <c:pt idx="784">
                  <c:v>24.511851706926269</c:v>
                </c:pt>
                <c:pt idx="785">
                  <c:v>24.491993943869687</c:v>
                </c:pt>
                <c:pt idx="786">
                  <c:v>24.607669249737402</c:v>
                </c:pt>
                <c:pt idx="787">
                  <c:v>24.580090699668343</c:v>
                </c:pt>
                <c:pt idx="788">
                  <c:v>24.550762660968644</c:v>
                </c:pt>
                <c:pt idx="789">
                  <c:v>24.547462247007761</c:v>
                </c:pt>
                <c:pt idx="790">
                  <c:v>24.512231433169593</c:v>
                </c:pt>
                <c:pt idx="791">
                  <c:v>24.571968214056941</c:v>
                </c:pt>
                <c:pt idx="792">
                  <c:v>24.504165237617933</c:v>
                </c:pt>
                <c:pt idx="793">
                  <c:v>24.442237760394967</c:v>
                </c:pt>
                <c:pt idx="794">
                  <c:v>24.452989066111932</c:v>
                </c:pt>
                <c:pt idx="795">
                  <c:v>24.417604129350725</c:v>
                </c:pt>
                <c:pt idx="796">
                  <c:v>24.391041089938795</c:v>
                </c:pt>
                <c:pt idx="797">
                  <c:v>24.347941262909931</c:v>
                </c:pt>
                <c:pt idx="798">
                  <c:v>24.283651648130633</c:v>
                </c:pt>
                <c:pt idx="799">
                  <c:v>24.334139991477741</c:v>
                </c:pt>
                <c:pt idx="800">
                  <c:v>24.297110577660845</c:v>
                </c:pt>
                <c:pt idx="801">
                  <c:v>24.218480683169499</c:v>
                </c:pt>
                <c:pt idx="802">
                  <c:v>24.326145986053351</c:v>
                </c:pt>
                <c:pt idx="803">
                  <c:v>24.338717580178098</c:v>
                </c:pt>
                <c:pt idx="804">
                  <c:v>24.395161835800284</c:v>
                </c:pt>
                <c:pt idx="805">
                  <c:v>24.329218957637536</c:v>
                </c:pt>
                <c:pt idx="806">
                  <c:v>24.245266862029933</c:v>
                </c:pt>
                <c:pt idx="807">
                  <c:v>24.228668902133869</c:v>
                </c:pt>
                <c:pt idx="808">
                  <c:v>24.236270401671351</c:v>
                </c:pt>
                <c:pt idx="809">
                  <c:v>24.194026081762296</c:v>
                </c:pt>
                <c:pt idx="810">
                  <c:v>24.163583144563251</c:v>
                </c:pt>
                <c:pt idx="811">
                  <c:v>24.1130426679604</c:v>
                </c:pt>
                <c:pt idx="812">
                  <c:v>24.083852658110178</c:v>
                </c:pt>
                <c:pt idx="813">
                  <c:v>24.070663535434289</c:v>
                </c:pt>
                <c:pt idx="814">
                  <c:v>24.10722420296608</c:v>
                </c:pt>
                <c:pt idx="815">
                  <c:v>24.097933561394548</c:v>
                </c:pt>
                <c:pt idx="816">
                  <c:v>24.05031452392592</c:v>
                </c:pt>
                <c:pt idx="817">
                  <c:v>24.125842337379733</c:v>
                </c:pt>
                <c:pt idx="818">
                  <c:v>24.094644804216355</c:v>
                </c:pt>
                <c:pt idx="819">
                  <c:v>24.063246267951783</c:v>
                </c:pt>
                <c:pt idx="820">
                  <c:v>24.043039913052343</c:v>
                </c:pt>
                <c:pt idx="821">
                  <c:v>23.954209066365944</c:v>
                </c:pt>
                <c:pt idx="822">
                  <c:v>23.97109438682449</c:v>
                </c:pt>
                <c:pt idx="823">
                  <c:v>23.944757100743427</c:v>
                </c:pt>
                <c:pt idx="824">
                  <c:v>23.96258709305646</c:v>
                </c:pt>
                <c:pt idx="825">
                  <c:v>23.940506916059999</c:v>
                </c:pt>
                <c:pt idx="826">
                  <c:v>23.90370966711891</c:v>
                </c:pt>
                <c:pt idx="827">
                  <c:v>23.885709545599578</c:v>
                </c:pt>
                <c:pt idx="828">
                  <c:v>23.851914492097098</c:v>
                </c:pt>
                <c:pt idx="829">
                  <c:v>23.832973513400869</c:v>
                </c:pt>
                <c:pt idx="830">
                  <c:v>23.831078214352409</c:v>
                </c:pt>
                <c:pt idx="831">
                  <c:v>23.828174302740411</c:v>
                </c:pt>
                <c:pt idx="832">
                  <c:v>23.79788869323637</c:v>
                </c:pt>
                <c:pt idx="833">
                  <c:v>23.772005661374045</c:v>
                </c:pt>
                <c:pt idx="834">
                  <c:v>23.748721748087597</c:v>
                </c:pt>
                <c:pt idx="835">
                  <c:v>23.780189252552262</c:v>
                </c:pt>
                <c:pt idx="836">
                  <c:v>23.750330539648886</c:v>
                </c:pt>
                <c:pt idx="837">
                  <c:v>23.741457965788758</c:v>
                </c:pt>
                <c:pt idx="838">
                  <c:v>23.737125377474314</c:v>
                </c:pt>
                <c:pt idx="839">
                  <c:v>23.727050859014337</c:v>
                </c:pt>
                <c:pt idx="840">
                  <c:v>23.703779558059459</c:v>
                </c:pt>
                <c:pt idx="841">
                  <c:v>23.705991453462879</c:v>
                </c:pt>
                <c:pt idx="842">
                  <c:v>23.676786078784772</c:v>
                </c:pt>
                <c:pt idx="843">
                  <c:v>23.68144632731649</c:v>
                </c:pt>
                <c:pt idx="844">
                  <c:v>23.686897849060337</c:v>
                </c:pt>
                <c:pt idx="845">
                  <c:v>23.67383143191644</c:v>
                </c:pt>
                <c:pt idx="846">
                  <c:v>23.712921376046641</c:v>
                </c:pt>
                <c:pt idx="847">
                  <c:v>23.71934806994804</c:v>
                </c:pt>
                <c:pt idx="848">
                  <c:v>23.704363409942307</c:v>
                </c:pt>
                <c:pt idx="849">
                  <c:v>23.705886756882595</c:v>
                </c:pt>
                <c:pt idx="850">
                  <c:v>23.681396551726653</c:v>
                </c:pt>
                <c:pt idx="851">
                  <c:v>23.687447216384459</c:v>
                </c:pt>
                <c:pt idx="852">
                  <c:v>23.689723865021083</c:v>
                </c:pt>
                <c:pt idx="853">
                  <c:v>23.63914990719968</c:v>
                </c:pt>
                <c:pt idx="854">
                  <c:v>23.644390575797352</c:v>
                </c:pt>
                <c:pt idx="855">
                  <c:v>23.646693529255856</c:v>
                </c:pt>
                <c:pt idx="856">
                  <c:v>23.611801015402012</c:v>
                </c:pt>
                <c:pt idx="857">
                  <c:v>23.597066424763391</c:v>
                </c:pt>
                <c:pt idx="858">
                  <c:v>23.5897973857439</c:v>
                </c:pt>
                <c:pt idx="859">
                  <c:v>23.548403297860375</c:v>
                </c:pt>
                <c:pt idx="860">
                  <c:v>23.549914468472259</c:v>
                </c:pt>
                <c:pt idx="861">
                  <c:v>23.555059798446823</c:v>
                </c:pt>
                <c:pt idx="862">
                  <c:v>23.552791417663936</c:v>
                </c:pt>
                <c:pt idx="863">
                  <c:v>23.472920686808045</c:v>
                </c:pt>
                <c:pt idx="864">
                  <c:v>23.478576264425019</c:v>
                </c:pt>
                <c:pt idx="865">
                  <c:v>23.443295084487062</c:v>
                </c:pt>
                <c:pt idx="866">
                  <c:v>23.538083708352737</c:v>
                </c:pt>
                <c:pt idx="867">
                  <c:v>23.546810095288119</c:v>
                </c:pt>
                <c:pt idx="868">
                  <c:v>23.61606072591028</c:v>
                </c:pt>
                <c:pt idx="869">
                  <c:v>23.547015620161162</c:v>
                </c:pt>
                <c:pt idx="870">
                  <c:v>23.529868368145362</c:v>
                </c:pt>
                <c:pt idx="871">
                  <c:v>23.471573237775125</c:v>
                </c:pt>
                <c:pt idx="872">
                  <c:v>23.579204786451761</c:v>
                </c:pt>
                <c:pt idx="873">
                  <c:v>23.673318755306344</c:v>
                </c:pt>
                <c:pt idx="874">
                  <c:v>23.739405950680151</c:v>
                </c:pt>
                <c:pt idx="875">
                  <c:v>23.729624637941722</c:v>
                </c:pt>
                <c:pt idx="876">
                  <c:v>23.723759823746477</c:v>
                </c:pt>
                <c:pt idx="877">
                  <c:v>23.717458215791435</c:v>
                </c:pt>
                <c:pt idx="878">
                  <c:v>23.67172247871213</c:v>
                </c:pt>
                <c:pt idx="879">
                  <c:v>23.602762265303863</c:v>
                </c:pt>
                <c:pt idx="880">
                  <c:v>23.685521794307416</c:v>
                </c:pt>
                <c:pt idx="881">
                  <c:v>23.650175284474717</c:v>
                </c:pt>
                <c:pt idx="882">
                  <c:v>23.719092151276435</c:v>
                </c:pt>
                <c:pt idx="883">
                  <c:v>23.756947124642089</c:v>
                </c:pt>
                <c:pt idx="884">
                  <c:v>23.752162224314024</c:v>
                </c:pt>
                <c:pt idx="885">
                  <c:v>23.746286568105344</c:v>
                </c:pt>
                <c:pt idx="886">
                  <c:v>23.762150709756892</c:v>
                </c:pt>
                <c:pt idx="887">
                  <c:v>23.741321292533375</c:v>
                </c:pt>
                <c:pt idx="888">
                  <c:v>23.713525583671707</c:v>
                </c:pt>
                <c:pt idx="889">
                  <c:v>23.680261156146404</c:v>
                </c:pt>
                <c:pt idx="890">
                  <c:v>23.684971892225807</c:v>
                </c:pt>
                <c:pt idx="891">
                  <c:v>23.674387280197848</c:v>
                </c:pt>
                <c:pt idx="892">
                  <c:v>23.648442926167778</c:v>
                </c:pt>
                <c:pt idx="893">
                  <c:v>23.677312795314382</c:v>
                </c:pt>
                <c:pt idx="894">
                  <c:v>23.680027985287776</c:v>
                </c:pt>
                <c:pt idx="895">
                  <c:v>23.628869422773271</c:v>
                </c:pt>
                <c:pt idx="896">
                  <c:v>23.628013199110949</c:v>
                </c:pt>
                <c:pt idx="897">
                  <c:v>23.591676146919216</c:v>
                </c:pt>
                <c:pt idx="898">
                  <c:v>23.563711413995296</c:v>
                </c:pt>
                <c:pt idx="899">
                  <c:v>23.565384149057291</c:v>
                </c:pt>
                <c:pt idx="900">
                  <c:v>23.563381091773241</c:v>
                </c:pt>
                <c:pt idx="901">
                  <c:v>23.542396689556945</c:v>
                </c:pt>
                <c:pt idx="902">
                  <c:v>23.519942335221458</c:v>
                </c:pt>
                <c:pt idx="903">
                  <c:v>23.518166258432082</c:v>
                </c:pt>
                <c:pt idx="904">
                  <c:v>23.50584925780316</c:v>
                </c:pt>
                <c:pt idx="905">
                  <c:v>23.512046719507616</c:v>
                </c:pt>
                <c:pt idx="906">
                  <c:v>23.516972802559106</c:v>
                </c:pt>
                <c:pt idx="907">
                  <c:v>23.502198682912109</c:v>
                </c:pt>
                <c:pt idx="908">
                  <c:v>23.488041870231594</c:v>
                </c:pt>
                <c:pt idx="909">
                  <c:v>23.556352157238681</c:v>
                </c:pt>
                <c:pt idx="910">
                  <c:v>23.557432721606283</c:v>
                </c:pt>
                <c:pt idx="911">
                  <c:v>23.528129539177264</c:v>
                </c:pt>
                <c:pt idx="912">
                  <c:v>23.519445776552676</c:v>
                </c:pt>
                <c:pt idx="913">
                  <c:v>23.538087660627507</c:v>
                </c:pt>
                <c:pt idx="914">
                  <c:v>23.519934541706871</c:v>
                </c:pt>
                <c:pt idx="915">
                  <c:v>23.512307854386901</c:v>
                </c:pt>
                <c:pt idx="916">
                  <c:v>23.491965644047223</c:v>
                </c:pt>
                <c:pt idx="917">
                  <c:v>23.472354986162593</c:v>
                </c:pt>
                <c:pt idx="918">
                  <c:v>23.421209211837965</c:v>
                </c:pt>
                <c:pt idx="919">
                  <c:v>23.415998095757619</c:v>
                </c:pt>
                <c:pt idx="920">
                  <c:v>23.423639511238601</c:v>
                </c:pt>
                <c:pt idx="921">
                  <c:v>23.42100387012567</c:v>
                </c:pt>
                <c:pt idx="922">
                  <c:v>23.416749358763006</c:v>
                </c:pt>
                <c:pt idx="923">
                  <c:v>23.39347884262374</c:v>
                </c:pt>
                <c:pt idx="924">
                  <c:v>23.384451429332518</c:v>
                </c:pt>
                <c:pt idx="925">
                  <c:v>23.419065460943951</c:v>
                </c:pt>
                <c:pt idx="926">
                  <c:v>23.422598080726203</c:v>
                </c:pt>
                <c:pt idx="927">
                  <c:v>23.424630173524424</c:v>
                </c:pt>
                <c:pt idx="928">
                  <c:v>23.392289759441674</c:v>
                </c:pt>
                <c:pt idx="929">
                  <c:v>23.400031474242308</c:v>
                </c:pt>
                <c:pt idx="930">
                  <c:v>23.376341955313737</c:v>
                </c:pt>
                <c:pt idx="931">
                  <c:v>23.403941990845041</c:v>
                </c:pt>
                <c:pt idx="932">
                  <c:v>23.317185334152278</c:v>
                </c:pt>
                <c:pt idx="933">
                  <c:v>23.309453521000123</c:v>
                </c:pt>
                <c:pt idx="934">
                  <c:v>23.303849076679409</c:v>
                </c:pt>
                <c:pt idx="935">
                  <c:v>23.311854775540112</c:v>
                </c:pt>
                <c:pt idx="936">
                  <c:v>23.287699436878466</c:v>
                </c:pt>
                <c:pt idx="937">
                  <c:v>23.264003435286238</c:v>
                </c:pt>
                <c:pt idx="938">
                  <c:v>23.403577162066938</c:v>
                </c:pt>
                <c:pt idx="939">
                  <c:v>23.400148721624294</c:v>
                </c:pt>
                <c:pt idx="940">
                  <c:v>23.409929017981835</c:v>
                </c:pt>
                <c:pt idx="941">
                  <c:v>23.399852035883519</c:v>
                </c:pt>
                <c:pt idx="942">
                  <c:v>23.387506536314589</c:v>
                </c:pt>
                <c:pt idx="943">
                  <c:v>23.501648584159607</c:v>
                </c:pt>
                <c:pt idx="944">
                  <c:v>23.627230668061916</c:v>
                </c:pt>
                <c:pt idx="945">
                  <c:v>23.533011516958894</c:v>
                </c:pt>
                <c:pt idx="946">
                  <c:v>23.517729069066853</c:v>
                </c:pt>
                <c:pt idx="947">
                  <c:v>23.497925346656803</c:v>
                </c:pt>
                <c:pt idx="948">
                  <c:v>23.469029448766083</c:v>
                </c:pt>
                <c:pt idx="949">
                  <c:v>23.460844552873272</c:v>
                </c:pt>
                <c:pt idx="950">
                  <c:v>23.473417352253779</c:v>
                </c:pt>
                <c:pt idx="951">
                  <c:v>23.479954063378557</c:v>
                </c:pt>
                <c:pt idx="952">
                  <c:v>23.423134849732769</c:v>
                </c:pt>
                <c:pt idx="953">
                  <c:v>23.398137760226501</c:v>
                </c:pt>
                <c:pt idx="954">
                  <c:v>23.390025949607431</c:v>
                </c:pt>
                <c:pt idx="955">
                  <c:v>23.384472154045877</c:v>
                </c:pt>
                <c:pt idx="956">
                  <c:v>23.411385412509734</c:v>
                </c:pt>
                <c:pt idx="957">
                  <c:v>23.346916887200749</c:v>
                </c:pt>
                <c:pt idx="958">
                  <c:v>23.311201897676614</c:v>
                </c:pt>
                <c:pt idx="959">
                  <c:v>23.2758145583553</c:v>
                </c:pt>
                <c:pt idx="960">
                  <c:v>23.263759601883603</c:v>
                </c:pt>
                <c:pt idx="961">
                  <c:v>23.264089772200421</c:v>
                </c:pt>
                <c:pt idx="962">
                  <c:v>23.262676310636358</c:v>
                </c:pt>
                <c:pt idx="963">
                  <c:v>23.25318303590063</c:v>
                </c:pt>
                <c:pt idx="964">
                  <c:v>23.245310643908475</c:v>
                </c:pt>
                <c:pt idx="965">
                  <c:v>23.246225362344497</c:v>
                </c:pt>
                <c:pt idx="966">
                  <c:v>23.248645166072428</c:v>
                </c:pt>
                <c:pt idx="967">
                  <c:v>23.247961851501636</c:v>
                </c:pt>
                <c:pt idx="968">
                  <c:v>23.237497462368047</c:v>
                </c:pt>
                <c:pt idx="969">
                  <c:v>23.243792223383259</c:v>
                </c:pt>
                <c:pt idx="970">
                  <c:v>23.239072157368383</c:v>
                </c:pt>
                <c:pt idx="971">
                  <c:v>23.233454807704476</c:v>
                </c:pt>
                <c:pt idx="972">
                  <c:v>23.229846163477713</c:v>
                </c:pt>
                <c:pt idx="973">
                  <c:v>23.222007127918623</c:v>
                </c:pt>
                <c:pt idx="974">
                  <c:v>23.213361643404674</c:v>
                </c:pt>
                <c:pt idx="975">
                  <c:v>23.231293542488533</c:v>
                </c:pt>
                <c:pt idx="976">
                  <c:v>23.230826147826441</c:v>
                </c:pt>
                <c:pt idx="977">
                  <c:v>23.238741739060995</c:v>
                </c:pt>
                <c:pt idx="978">
                  <c:v>23.214215115992491</c:v>
                </c:pt>
                <c:pt idx="979">
                  <c:v>23.198764803373198</c:v>
                </c:pt>
                <c:pt idx="980">
                  <c:v>23.184326615015003</c:v>
                </c:pt>
                <c:pt idx="981">
                  <c:v>23.1820704434585</c:v>
                </c:pt>
                <c:pt idx="982">
                  <c:v>23.178730270111377</c:v>
                </c:pt>
                <c:pt idx="983">
                  <c:v>23.188070644079133</c:v>
                </c:pt>
                <c:pt idx="984">
                  <c:v>23.194777686691776</c:v>
                </c:pt>
                <c:pt idx="985">
                  <c:v>23.19150371913096</c:v>
                </c:pt>
                <c:pt idx="986">
                  <c:v>23.19663265331263</c:v>
                </c:pt>
                <c:pt idx="987">
                  <c:v>23.205592812127975</c:v>
                </c:pt>
                <c:pt idx="988">
                  <c:v>23.19000697375472</c:v>
                </c:pt>
                <c:pt idx="989">
                  <c:v>23.181504639769884</c:v>
                </c:pt>
                <c:pt idx="990">
                  <c:v>23.209569961662318</c:v>
                </c:pt>
                <c:pt idx="991">
                  <c:v>23.207280021259006</c:v>
                </c:pt>
                <c:pt idx="992">
                  <c:v>23.187956167800699</c:v>
                </c:pt>
                <c:pt idx="993">
                  <c:v>23.196945502465812</c:v>
                </c:pt>
                <c:pt idx="994">
                  <c:v>23.155960405523942</c:v>
                </c:pt>
                <c:pt idx="995">
                  <c:v>23.146383342155943</c:v>
                </c:pt>
                <c:pt idx="996">
                  <c:v>23.14338615897152</c:v>
                </c:pt>
                <c:pt idx="997">
                  <c:v>23.143589311059593</c:v>
                </c:pt>
                <c:pt idx="998">
                  <c:v>23.160161836118732</c:v>
                </c:pt>
                <c:pt idx="999">
                  <c:v>23.156821568419513</c:v>
                </c:pt>
                <c:pt idx="1000">
                  <c:v>23.167971658050149</c:v>
                </c:pt>
                <c:pt idx="1001">
                  <c:v>23.154369500941804</c:v>
                </c:pt>
                <c:pt idx="1002">
                  <c:v>23.146261805818995</c:v>
                </c:pt>
                <c:pt idx="1003">
                  <c:v>23.159811790043296</c:v>
                </c:pt>
                <c:pt idx="1004">
                  <c:v>23.146930981929284</c:v>
                </c:pt>
                <c:pt idx="1005">
                  <c:v>23.144851230456805</c:v>
                </c:pt>
                <c:pt idx="1006">
                  <c:v>23.122553497723988</c:v>
                </c:pt>
                <c:pt idx="1007">
                  <c:v>23.192974732417692</c:v>
                </c:pt>
                <c:pt idx="1008">
                  <c:v>23.179561159047068</c:v>
                </c:pt>
                <c:pt idx="1009">
                  <c:v>23.135116146158548</c:v>
                </c:pt>
                <c:pt idx="1010">
                  <c:v>23.135624201430364</c:v>
                </c:pt>
                <c:pt idx="1011">
                  <c:v>23.15827037209219</c:v>
                </c:pt>
                <c:pt idx="1012">
                  <c:v>23.122505861564871</c:v>
                </c:pt>
                <c:pt idx="1013">
                  <c:v>23.116769365799119</c:v>
                </c:pt>
                <c:pt idx="1014">
                  <c:v>23.099877661440928</c:v>
                </c:pt>
                <c:pt idx="1015">
                  <c:v>23.070738497373487</c:v>
                </c:pt>
                <c:pt idx="1016">
                  <c:v>23.061799271038467</c:v>
                </c:pt>
                <c:pt idx="1017">
                  <c:v>23.064659229185601</c:v>
                </c:pt>
                <c:pt idx="1018">
                  <c:v>23.068444897409222</c:v>
                </c:pt>
                <c:pt idx="1019">
                  <c:v>23.031600503165894</c:v>
                </c:pt>
                <c:pt idx="1020">
                  <c:v>23.027808072893365</c:v>
                </c:pt>
                <c:pt idx="1021">
                  <c:v>23.029358958711811</c:v>
                </c:pt>
                <c:pt idx="1022">
                  <c:v>23.038644039627968</c:v>
                </c:pt>
                <c:pt idx="1023">
                  <c:v>23.044109648337766</c:v>
                </c:pt>
                <c:pt idx="1024">
                  <c:v>23.049901394893563</c:v>
                </c:pt>
                <c:pt idx="1025">
                  <c:v>23.041004939411312</c:v>
                </c:pt>
                <c:pt idx="1026">
                  <c:v>23.044499731397369</c:v>
                </c:pt>
                <c:pt idx="1027">
                  <c:v>23.037895888900685</c:v>
                </c:pt>
                <c:pt idx="1028">
                  <c:v>23.039609579563983</c:v>
                </c:pt>
                <c:pt idx="1029">
                  <c:v>23.049474061768169</c:v>
                </c:pt>
                <c:pt idx="1030">
                  <c:v>23.009875480934944</c:v>
                </c:pt>
                <c:pt idx="1031">
                  <c:v>23.008184590936011</c:v>
                </c:pt>
                <c:pt idx="1032">
                  <c:v>23.011617615812</c:v>
                </c:pt>
                <c:pt idx="1033">
                  <c:v>23.009229343889359</c:v>
                </c:pt>
                <c:pt idx="1034">
                  <c:v>22.999122629632787</c:v>
                </c:pt>
                <c:pt idx="1035">
                  <c:v>22.999628436141244</c:v>
                </c:pt>
                <c:pt idx="1036">
                  <c:v>22.995995398344373</c:v>
                </c:pt>
                <c:pt idx="1037">
                  <c:v>23.000095823119054</c:v>
                </c:pt>
                <c:pt idx="1038">
                  <c:v>22.998602113861143</c:v>
                </c:pt>
                <c:pt idx="1039">
                  <c:v>23.004456170864252</c:v>
                </c:pt>
                <c:pt idx="1040">
                  <c:v>22.993644486085532</c:v>
                </c:pt>
                <c:pt idx="1041">
                  <c:v>22.98749813489723</c:v>
                </c:pt>
                <c:pt idx="1042">
                  <c:v>22.986532636521105</c:v>
                </c:pt>
                <c:pt idx="1043">
                  <c:v>22.987185171941761</c:v>
                </c:pt>
                <c:pt idx="1044">
                  <c:v>22.989739156962106</c:v>
                </c:pt>
                <c:pt idx="1045">
                  <c:v>22.979400405831797</c:v>
                </c:pt>
                <c:pt idx="1046">
                  <c:v>22.982707591151783</c:v>
                </c:pt>
                <c:pt idx="1047">
                  <c:v>22.982064882255489</c:v>
                </c:pt>
                <c:pt idx="1048">
                  <c:v>22.970581489230089</c:v>
                </c:pt>
                <c:pt idx="1049">
                  <c:v>22.972786740432149</c:v>
                </c:pt>
                <c:pt idx="1050">
                  <c:v>22.991615989704478</c:v>
                </c:pt>
                <c:pt idx="1051">
                  <c:v>22.992317955117723</c:v>
                </c:pt>
                <c:pt idx="1052">
                  <c:v>22.996576019225692</c:v>
                </c:pt>
                <c:pt idx="1053">
                  <c:v>22.989649219021523</c:v>
                </c:pt>
                <c:pt idx="1054">
                  <c:v>22.990220355836755</c:v>
                </c:pt>
                <c:pt idx="1055">
                  <c:v>22.988898978243196</c:v>
                </c:pt>
                <c:pt idx="1056">
                  <c:v>22.992629515261473</c:v>
                </c:pt>
                <c:pt idx="1057">
                  <c:v>22.991326480517529</c:v>
                </c:pt>
                <c:pt idx="1058">
                  <c:v>22.989573824903324</c:v>
                </c:pt>
                <c:pt idx="1059">
                  <c:v>22.990332467412905</c:v>
                </c:pt>
                <c:pt idx="1060">
                  <c:v>23.016978539535792</c:v>
                </c:pt>
                <c:pt idx="1061">
                  <c:v>23.014011630433465</c:v>
                </c:pt>
                <c:pt idx="1062">
                  <c:v>23.025981436800684</c:v>
                </c:pt>
                <c:pt idx="1063">
                  <c:v>23.001969788244359</c:v>
                </c:pt>
                <c:pt idx="1064">
                  <c:v>22.997512936171027</c:v>
                </c:pt>
                <c:pt idx="1065">
                  <c:v>22.988444758687681</c:v>
                </c:pt>
                <c:pt idx="1066">
                  <c:v>22.993279855051625</c:v>
                </c:pt>
                <c:pt idx="1067">
                  <c:v>22.976350154573666</c:v>
                </c:pt>
                <c:pt idx="1068">
                  <c:v>22.936273983691663</c:v>
                </c:pt>
                <c:pt idx="1069">
                  <c:v>22.928103159855752</c:v>
                </c:pt>
                <c:pt idx="1070">
                  <c:v>22.928081952919431</c:v>
                </c:pt>
                <c:pt idx="1071">
                  <c:v>22.933939738296708</c:v>
                </c:pt>
                <c:pt idx="1072">
                  <c:v>22.929865725593427</c:v>
                </c:pt>
                <c:pt idx="1073">
                  <c:v>22.932666600935654</c:v>
                </c:pt>
                <c:pt idx="1074">
                  <c:v>22.923982534088132</c:v>
                </c:pt>
                <c:pt idx="1075">
                  <c:v>22.938965931784953</c:v>
                </c:pt>
                <c:pt idx="1076">
                  <c:v>22.933941484642141</c:v>
                </c:pt>
                <c:pt idx="1077">
                  <c:v>22.938460528065363</c:v>
                </c:pt>
                <c:pt idx="1078">
                  <c:v>22.945101622787622</c:v>
                </c:pt>
                <c:pt idx="1079">
                  <c:v>22.949000892494738</c:v>
                </c:pt>
                <c:pt idx="1080">
                  <c:v>22.941705336969335</c:v>
                </c:pt>
                <c:pt idx="1081">
                  <c:v>22.943305293141954</c:v>
                </c:pt>
                <c:pt idx="1082">
                  <c:v>22.929618173387503</c:v>
                </c:pt>
                <c:pt idx="1083">
                  <c:v>22.92828443147706</c:v>
                </c:pt>
                <c:pt idx="1084">
                  <c:v>22.928861240833694</c:v>
                </c:pt>
                <c:pt idx="1085">
                  <c:v>22.937012111561476</c:v>
                </c:pt>
                <c:pt idx="1086">
                  <c:v>22.916204784646808</c:v>
                </c:pt>
                <c:pt idx="1087">
                  <c:v>22.924565418307001</c:v>
                </c:pt>
                <c:pt idx="1088">
                  <c:v>22.948602893797897</c:v>
                </c:pt>
                <c:pt idx="1089">
                  <c:v>22.95159213442572</c:v>
                </c:pt>
                <c:pt idx="1090">
                  <c:v>22.955543476301635</c:v>
                </c:pt>
                <c:pt idx="1091">
                  <c:v>22.956074053282233</c:v>
                </c:pt>
                <c:pt idx="1092">
                  <c:v>22.952496588471149</c:v>
                </c:pt>
                <c:pt idx="1093">
                  <c:v>22.958667217152971</c:v>
                </c:pt>
                <c:pt idx="1094">
                  <c:v>22.963781352566553</c:v>
                </c:pt>
                <c:pt idx="1095">
                  <c:v>22.957022615493361</c:v>
                </c:pt>
                <c:pt idx="1096">
                  <c:v>22.940653746541894</c:v>
                </c:pt>
                <c:pt idx="1097">
                  <c:v>22.944404487069708</c:v>
                </c:pt>
                <c:pt idx="1098">
                  <c:v>22.921411727135478</c:v>
                </c:pt>
                <c:pt idx="1099">
                  <c:v>22.842200099896655</c:v>
                </c:pt>
                <c:pt idx="1100">
                  <c:v>22.982633397947879</c:v>
                </c:pt>
                <c:pt idx="1101">
                  <c:v>23.012231076738757</c:v>
                </c:pt>
                <c:pt idx="1102">
                  <c:v>23.059857707863067</c:v>
                </c:pt>
                <c:pt idx="1103">
                  <c:v>23.063108450163725</c:v>
                </c:pt>
                <c:pt idx="1104">
                  <c:v>23.060919936379374</c:v>
                </c:pt>
                <c:pt idx="1105">
                  <c:v>23.06093213796559</c:v>
                </c:pt>
                <c:pt idx="1106">
                  <c:v>23.058315214674455</c:v>
                </c:pt>
                <c:pt idx="1107">
                  <c:v>23.058966205097821</c:v>
                </c:pt>
                <c:pt idx="1108">
                  <c:v>23.068394335952423</c:v>
                </c:pt>
                <c:pt idx="1109">
                  <c:v>23.062205495347008</c:v>
                </c:pt>
                <c:pt idx="1110">
                  <c:v>23.051680584724956</c:v>
                </c:pt>
                <c:pt idx="1111">
                  <c:v>23.076308086492659</c:v>
                </c:pt>
                <c:pt idx="1112">
                  <c:v>23.076882690143307</c:v>
                </c:pt>
                <c:pt idx="1113">
                  <c:v>23.087725423001835</c:v>
                </c:pt>
                <c:pt idx="1114">
                  <c:v>23.088302902828701</c:v>
                </c:pt>
                <c:pt idx="1115">
                  <c:v>23.096991083803193</c:v>
                </c:pt>
                <c:pt idx="1116">
                  <c:v>23.073380487260753</c:v>
                </c:pt>
                <c:pt idx="1117">
                  <c:v>23.07548272333862</c:v>
                </c:pt>
                <c:pt idx="1118">
                  <c:v>23.066559042810219</c:v>
                </c:pt>
                <c:pt idx="1119">
                  <c:v>23.062547451850097</c:v>
                </c:pt>
                <c:pt idx="1120">
                  <c:v>23.080045532400028</c:v>
                </c:pt>
                <c:pt idx="1121">
                  <c:v>23.050011497513086</c:v>
                </c:pt>
                <c:pt idx="1122">
                  <c:v>23.049416186699517</c:v>
                </c:pt>
                <c:pt idx="1123">
                  <c:v>23.052338049220879</c:v>
                </c:pt>
                <c:pt idx="1124">
                  <c:v>23.072052917545903</c:v>
                </c:pt>
                <c:pt idx="1125">
                  <c:v>23.033509254612419</c:v>
                </c:pt>
                <c:pt idx="1126">
                  <c:v>23.09037322857078</c:v>
                </c:pt>
                <c:pt idx="1127">
                  <c:v>23.07605456580615</c:v>
                </c:pt>
                <c:pt idx="1128">
                  <c:v>23.093148656169149</c:v>
                </c:pt>
                <c:pt idx="1129">
                  <c:v>23.067143761128371</c:v>
                </c:pt>
                <c:pt idx="1130">
                  <c:v>23.125788819186134</c:v>
                </c:pt>
                <c:pt idx="1131">
                  <c:v>23.088993743245375</c:v>
                </c:pt>
                <c:pt idx="1132">
                  <c:v>23.083972002871047</c:v>
                </c:pt>
                <c:pt idx="1133">
                  <c:v>23.029337697899908</c:v>
                </c:pt>
                <c:pt idx="1134">
                  <c:v>23.042532864524219</c:v>
                </c:pt>
                <c:pt idx="1135">
                  <c:v>23.050032926278973</c:v>
                </c:pt>
                <c:pt idx="1136">
                  <c:v>23.015787817609535</c:v>
                </c:pt>
                <c:pt idx="1137">
                  <c:v>23.07474023386278</c:v>
                </c:pt>
                <c:pt idx="1138">
                  <c:v>23.067361872848011</c:v>
                </c:pt>
                <c:pt idx="1139">
                  <c:v>23.010710071070953</c:v>
                </c:pt>
                <c:pt idx="1140">
                  <c:v>22.956740592491858</c:v>
                </c:pt>
                <c:pt idx="1141">
                  <c:v>23.074941158481302</c:v>
                </c:pt>
                <c:pt idx="1142">
                  <c:v>23.150730746790355</c:v>
                </c:pt>
                <c:pt idx="1143">
                  <c:v>23.209938517897193</c:v>
                </c:pt>
                <c:pt idx="1144">
                  <c:v>23.198537373808602</c:v>
                </c:pt>
                <c:pt idx="1145">
                  <c:v>23.187313750807103</c:v>
                </c:pt>
                <c:pt idx="1146">
                  <c:v>23.210017560234714</c:v>
                </c:pt>
                <c:pt idx="1147">
                  <c:v>23.110659429300348</c:v>
                </c:pt>
                <c:pt idx="1148">
                  <c:v>23.095846204661548</c:v>
                </c:pt>
                <c:pt idx="1149">
                  <c:v>23.123527363398999</c:v>
                </c:pt>
                <c:pt idx="1150">
                  <c:v>23.073898073063258</c:v>
                </c:pt>
                <c:pt idx="1151">
                  <c:v>22.971772908658174</c:v>
                </c:pt>
                <c:pt idx="1152">
                  <c:v>22.928261456066434</c:v>
                </c:pt>
                <c:pt idx="1153">
                  <c:v>22.923340729821952</c:v>
                </c:pt>
                <c:pt idx="1154">
                  <c:v>22.933412993105943</c:v>
                </c:pt>
                <c:pt idx="1155">
                  <c:v>22.925213539486602</c:v>
                </c:pt>
                <c:pt idx="1156">
                  <c:v>22.937680226658344</c:v>
                </c:pt>
                <c:pt idx="1157">
                  <c:v>22.91894164570169</c:v>
                </c:pt>
                <c:pt idx="1158">
                  <c:v>22.917153267025121</c:v>
                </c:pt>
                <c:pt idx="1159">
                  <c:v>22.909814797233956</c:v>
                </c:pt>
                <c:pt idx="1160">
                  <c:v>22.852933461475057</c:v>
                </c:pt>
                <c:pt idx="1161">
                  <c:v>22.850561635544324</c:v>
                </c:pt>
                <c:pt idx="1162">
                  <c:v>22.837848331807091</c:v>
                </c:pt>
                <c:pt idx="1163">
                  <c:v>22.842435122475571</c:v>
                </c:pt>
                <c:pt idx="1164">
                  <c:v>22.831001247890775</c:v>
                </c:pt>
                <c:pt idx="1165">
                  <c:v>22.837116176722049</c:v>
                </c:pt>
                <c:pt idx="1166">
                  <c:v>22.718907121777107</c:v>
                </c:pt>
                <c:pt idx="1167">
                  <c:v>22.681138507446377</c:v>
                </c:pt>
                <c:pt idx="1168">
                  <c:v>22.6723379190298</c:v>
                </c:pt>
                <c:pt idx="1169">
                  <c:v>22.661237293583174</c:v>
                </c:pt>
                <c:pt idx="1170">
                  <c:v>22.657698954492247</c:v>
                </c:pt>
                <c:pt idx="1171">
                  <c:v>22.649167383028512</c:v>
                </c:pt>
                <c:pt idx="1172">
                  <c:v>22.656829044174785</c:v>
                </c:pt>
                <c:pt idx="1173">
                  <c:v>22.652809141195991</c:v>
                </c:pt>
                <c:pt idx="1174">
                  <c:v>22.641951596616202</c:v>
                </c:pt>
                <c:pt idx="1175">
                  <c:v>22.679337317460515</c:v>
                </c:pt>
                <c:pt idx="1176">
                  <c:v>22.677020144685542</c:v>
                </c:pt>
                <c:pt idx="1177">
                  <c:v>22.680487080114975</c:v>
                </c:pt>
                <c:pt idx="1178">
                  <c:v>22.692559982872893</c:v>
                </c:pt>
                <c:pt idx="1179">
                  <c:v>22.686377220756317</c:v>
                </c:pt>
                <c:pt idx="1180">
                  <c:v>22.684228064701571</c:v>
                </c:pt>
                <c:pt idx="1181">
                  <c:v>22.680402105128522</c:v>
                </c:pt>
                <c:pt idx="1182">
                  <c:v>22.676416040434965</c:v>
                </c:pt>
                <c:pt idx="1183">
                  <c:v>22.669977174728448</c:v>
                </c:pt>
                <c:pt idx="1184">
                  <c:v>22.69680373298235</c:v>
                </c:pt>
                <c:pt idx="1185">
                  <c:v>22.692023022505058</c:v>
                </c:pt>
                <c:pt idx="1186">
                  <c:v>22.69171550019125</c:v>
                </c:pt>
                <c:pt idx="1187">
                  <c:v>22.692193214326124</c:v>
                </c:pt>
                <c:pt idx="1188">
                  <c:v>22.66480119851084</c:v>
                </c:pt>
                <c:pt idx="1189">
                  <c:v>22.662394489781459</c:v>
                </c:pt>
                <c:pt idx="1190">
                  <c:v>22.669371678113215</c:v>
                </c:pt>
                <c:pt idx="1191">
                  <c:v>22.654191270650458</c:v>
                </c:pt>
                <c:pt idx="1192">
                  <c:v>22.676335148769596</c:v>
                </c:pt>
                <c:pt idx="1193">
                  <c:v>22.664790442528719</c:v>
                </c:pt>
                <c:pt idx="1194">
                  <c:v>22.680233576351757</c:v>
                </c:pt>
                <c:pt idx="1195">
                  <c:v>22.666873804404897</c:v>
                </c:pt>
                <c:pt idx="1196">
                  <c:v>22.654793618271899</c:v>
                </c:pt>
                <c:pt idx="1197">
                  <c:v>22.706746874955453</c:v>
                </c:pt>
                <c:pt idx="1198">
                  <c:v>22.697319757235686</c:v>
                </c:pt>
                <c:pt idx="1199">
                  <c:v>22.692951428664813</c:v>
                </c:pt>
                <c:pt idx="1200">
                  <c:v>22.672093783571889</c:v>
                </c:pt>
                <c:pt idx="1201">
                  <c:v>22.659044884263341</c:v>
                </c:pt>
                <c:pt idx="1202">
                  <c:v>22.667766923575229</c:v>
                </c:pt>
                <c:pt idx="1203">
                  <c:v>22.646281919691017</c:v>
                </c:pt>
                <c:pt idx="1204">
                  <c:v>22.634443054929903</c:v>
                </c:pt>
                <c:pt idx="1205">
                  <c:v>22.615953608487306</c:v>
                </c:pt>
                <c:pt idx="1206">
                  <c:v>22.614998734741565</c:v>
                </c:pt>
                <c:pt idx="1207">
                  <c:v>22.62142005855247</c:v>
                </c:pt>
                <c:pt idx="1208">
                  <c:v>22.617738891290593</c:v>
                </c:pt>
                <c:pt idx="1209">
                  <c:v>22.606147927888198</c:v>
                </c:pt>
                <c:pt idx="1210">
                  <c:v>22.603568743781075</c:v>
                </c:pt>
                <c:pt idx="1211">
                  <c:v>22.609298882313141</c:v>
                </c:pt>
                <c:pt idx="1212">
                  <c:v>22.599291382995442</c:v>
                </c:pt>
                <c:pt idx="1213">
                  <c:v>22.595923318315478</c:v>
                </c:pt>
                <c:pt idx="1214">
                  <c:v>22.588040000481993</c:v>
                </c:pt>
                <c:pt idx="1215">
                  <c:v>22.587502130434544</c:v>
                </c:pt>
                <c:pt idx="1216">
                  <c:v>22.593990854653761</c:v>
                </c:pt>
                <c:pt idx="1217">
                  <c:v>22.594808622716602</c:v>
                </c:pt>
                <c:pt idx="1218">
                  <c:v>22.595961069410318</c:v>
                </c:pt>
                <c:pt idx="1219">
                  <c:v>22.588677318522226</c:v>
                </c:pt>
                <c:pt idx="1220">
                  <c:v>22.589676980144556</c:v>
                </c:pt>
                <c:pt idx="1221">
                  <c:v>22.588706806117056</c:v>
                </c:pt>
                <c:pt idx="1222">
                  <c:v>22.582357841108681</c:v>
                </c:pt>
                <c:pt idx="1223">
                  <c:v>22.579123293278887</c:v>
                </c:pt>
                <c:pt idx="1224">
                  <c:v>22.571249455420279</c:v>
                </c:pt>
                <c:pt idx="1225">
                  <c:v>22.578459109176361</c:v>
                </c:pt>
                <c:pt idx="1226">
                  <c:v>22.59502288003684</c:v>
                </c:pt>
                <c:pt idx="1227">
                  <c:v>22.60072839783728</c:v>
                </c:pt>
                <c:pt idx="1228">
                  <c:v>22.58000175939609</c:v>
                </c:pt>
                <c:pt idx="1229">
                  <c:v>22.578672896110241</c:v>
                </c:pt>
                <c:pt idx="1230">
                  <c:v>22.57165630143146</c:v>
                </c:pt>
                <c:pt idx="1231">
                  <c:v>22.580606730283982</c:v>
                </c:pt>
                <c:pt idx="1232">
                  <c:v>22.578453513165528</c:v>
                </c:pt>
                <c:pt idx="1233">
                  <c:v>22.566186204361319</c:v>
                </c:pt>
                <c:pt idx="1234">
                  <c:v>22.567064945155856</c:v>
                </c:pt>
                <c:pt idx="1235">
                  <c:v>22.559684721955804</c:v>
                </c:pt>
                <c:pt idx="1236">
                  <c:v>22.5589181563426</c:v>
                </c:pt>
                <c:pt idx="1237">
                  <c:v>22.582150485477271</c:v>
                </c:pt>
                <c:pt idx="1238">
                  <c:v>22.578135929205118</c:v>
                </c:pt>
                <c:pt idx="1239">
                  <c:v>22.573664121092605</c:v>
                </c:pt>
                <c:pt idx="1240">
                  <c:v>22.572824610317202</c:v>
                </c:pt>
                <c:pt idx="1241">
                  <c:v>22.564785094824106</c:v>
                </c:pt>
                <c:pt idx="1242">
                  <c:v>22.560817113584864</c:v>
                </c:pt>
                <c:pt idx="1243">
                  <c:v>22.582872666590813</c:v>
                </c:pt>
                <c:pt idx="1244">
                  <c:v>22.575023794116031</c:v>
                </c:pt>
                <c:pt idx="1245">
                  <c:v>22.565600944885368</c:v>
                </c:pt>
                <c:pt idx="1246">
                  <c:v>22.56262055500973</c:v>
                </c:pt>
                <c:pt idx="1247">
                  <c:v>22.566742540133376</c:v>
                </c:pt>
                <c:pt idx="1248">
                  <c:v>22.543207133417553</c:v>
                </c:pt>
                <c:pt idx="1249">
                  <c:v>22.527008235576137</c:v>
                </c:pt>
                <c:pt idx="1250">
                  <c:v>22.5532778416935</c:v>
                </c:pt>
                <c:pt idx="1251">
                  <c:v>22.580293456125819</c:v>
                </c:pt>
                <c:pt idx="1252">
                  <c:v>22.589120990289249</c:v>
                </c:pt>
                <c:pt idx="1253">
                  <c:v>22.611597074365488</c:v>
                </c:pt>
                <c:pt idx="1254">
                  <c:v>22.622779348690873</c:v>
                </c:pt>
                <c:pt idx="1255">
                  <c:v>22.611828305898282</c:v>
                </c:pt>
                <c:pt idx="1256">
                  <c:v>22.611252177559802</c:v>
                </c:pt>
                <c:pt idx="1257">
                  <c:v>22.608269094415988</c:v>
                </c:pt>
                <c:pt idx="1258">
                  <c:v>22.590112307653776</c:v>
                </c:pt>
                <c:pt idx="1259">
                  <c:v>22.589632375123692</c:v>
                </c:pt>
                <c:pt idx="1260">
                  <c:v>22.580049260691382</c:v>
                </c:pt>
                <c:pt idx="1261">
                  <c:v>22.620651269121733</c:v>
                </c:pt>
                <c:pt idx="1262">
                  <c:v>22.623143783669939</c:v>
                </c:pt>
                <c:pt idx="1263">
                  <c:v>22.626295059739991</c:v>
                </c:pt>
                <c:pt idx="1264">
                  <c:v>22.578194438880555</c:v>
                </c:pt>
                <c:pt idx="1265">
                  <c:v>22.581911940517656</c:v>
                </c:pt>
                <c:pt idx="1266">
                  <c:v>22.567373016134322</c:v>
                </c:pt>
                <c:pt idx="1267">
                  <c:v>22.546959159238096</c:v>
                </c:pt>
                <c:pt idx="1268">
                  <c:v>22.52746442248139</c:v>
                </c:pt>
                <c:pt idx="1269">
                  <c:v>22.544306930187965</c:v>
                </c:pt>
                <c:pt idx="1270">
                  <c:v>22.502426429092711</c:v>
                </c:pt>
                <c:pt idx="1271">
                  <c:v>22.483244538276608</c:v>
                </c:pt>
                <c:pt idx="1272">
                  <c:v>22.470711328266226</c:v>
                </c:pt>
                <c:pt idx="1273">
                  <c:v>22.474210482164143</c:v>
                </c:pt>
                <c:pt idx="1274">
                  <c:v>22.459135556695657</c:v>
                </c:pt>
                <c:pt idx="1275">
                  <c:v>22.451598299508905</c:v>
                </c:pt>
                <c:pt idx="1276">
                  <c:v>22.462989482085518</c:v>
                </c:pt>
                <c:pt idx="1277">
                  <c:v>22.461306268179801</c:v>
                </c:pt>
                <c:pt idx="1278">
                  <c:v>22.486713318366746</c:v>
                </c:pt>
                <c:pt idx="1279">
                  <c:v>22.500160399064249</c:v>
                </c:pt>
                <c:pt idx="1280">
                  <c:v>22.44279679856146</c:v>
                </c:pt>
                <c:pt idx="1281">
                  <c:v>22.455536266076919</c:v>
                </c:pt>
                <c:pt idx="1282">
                  <c:v>22.450659132215343</c:v>
                </c:pt>
                <c:pt idx="1283">
                  <c:v>22.437155850078856</c:v>
                </c:pt>
                <c:pt idx="1284">
                  <c:v>22.46623264975555</c:v>
                </c:pt>
                <c:pt idx="1285">
                  <c:v>22.470518173291246</c:v>
                </c:pt>
                <c:pt idx="1286">
                  <c:v>22.46997786314288</c:v>
                </c:pt>
                <c:pt idx="1287">
                  <c:v>22.51040412847388</c:v>
                </c:pt>
                <c:pt idx="1288">
                  <c:v>22.501278748789606</c:v>
                </c:pt>
                <c:pt idx="1289">
                  <c:v>22.503167659505074</c:v>
                </c:pt>
                <c:pt idx="1290">
                  <c:v>22.531718450418001</c:v>
                </c:pt>
                <c:pt idx="1291">
                  <c:v>22.488187785777559</c:v>
                </c:pt>
                <c:pt idx="1292">
                  <c:v>22.474016024637343</c:v>
                </c:pt>
                <c:pt idx="1293">
                  <c:v>22.545248162421004</c:v>
                </c:pt>
                <c:pt idx="1294">
                  <c:v>22.57231359628905</c:v>
                </c:pt>
                <c:pt idx="1295">
                  <c:v>22.465647185293005</c:v>
                </c:pt>
                <c:pt idx="1296">
                  <c:v>22.482998096954354</c:v>
                </c:pt>
                <c:pt idx="1297">
                  <c:v>22.47650036660681</c:v>
                </c:pt>
                <c:pt idx="1298">
                  <c:v>22.490757258822242</c:v>
                </c:pt>
                <c:pt idx="1299">
                  <c:v>22.436935529963396</c:v>
                </c:pt>
                <c:pt idx="1300">
                  <c:v>22.592504977771444</c:v>
                </c:pt>
                <c:pt idx="1301">
                  <c:v>22.598054915258206</c:v>
                </c:pt>
                <c:pt idx="1302">
                  <c:v>22.619450331827785</c:v>
                </c:pt>
                <c:pt idx="1303">
                  <c:v>22.635479701184671</c:v>
                </c:pt>
                <c:pt idx="1304">
                  <c:v>22.634188698011709</c:v>
                </c:pt>
                <c:pt idx="1305">
                  <c:v>22.636714350158655</c:v>
                </c:pt>
                <c:pt idx="1306">
                  <c:v>22.645953401431321</c:v>
                </c:pt>
                <c:pt idx="1307">
                  <c:v>22.656778249646962</c:v>
                </c:pt>
                <c:pt idx="1308">
                  <c:v>22.592389222482833</c:v>
                </c:pt>
                <c:pt idx="1309">
                  <c:v>22.596768763333483</c:v>
                </c:pt>
                <c:pt idx="1310">
                  <c:v>22.598307819775336</c:v>
                </c:pt>
                <c:pt idx="1311">
                  <c:v>22.590334784141685</c:v>
                </c:pt>
                <c:pt idx="1312">
                  <c:v>22.600049439983739</c:v>
                </c:pt>
                <c:pt idx="1313">
                  <c:v>22.60035631004958</c:v>
                </c:pt>
                <c:pt idx="1314">
                  <c:v>22.588560355858153</c:v>
                </c:pt>
                <c:pt idx="1315">
                  <c:v>22.579831804052692</c:v>
                </c:pt>
                <c:pt idx="1316">
                  <c:v>22.591912134431851</c:v>
                </c:pt>
                <c:pt idx="1317">
                  <c:v>22.567509223497289</c:v>
                </c:pt>
                <c:pt idx="1318">
                  <c:v>22.571176046363014</c:v>
                </c:pt>
                <c:pt idx="1319">
                  <c:v>22.560169261550975</c:v>
                </c:pt>
                <c:pt idx="1320">
                  <c:v>22.645749128510854</c:v>
                </c:pt>
                <c:pt idx="1321">
                  <c:v>22.64582996102985</c:v>
                </c:pt>
                <c:pt idx="1322">
                  <c:v>22.616188069147441</c:v>
                </c:pt>
                <c:pt idx="1323">
                  <c:v>22.599074204475798</c:v>
                </c:pt>
                <c:pt idx="1324">
                  <c:v>22.604258207136802</c:v>
                </c:pt>
                <c:pt idx="1325">
                  <c:v>22.614270933948859</c:v>
                </c:pt>
                <c:pt idx="1326">
                  <c:v>22.656602566248672</c:v>
                </c:pt>
                <c:pt idx="1327">
                  <c:v>22.660182012999716</c:v>
                </c:pt>
                <c:pt idx="1328">
                  <c:v>22.644812555465144</c:v>
                </c:pt>
                <c:pt idx="1329">
                  <c:v>22.639945458456552</c:v>
                </c:pt>
                <c:pt idx="1330">
                  <c:v>22.662477481457636</c:v>
                </c:pt>
                <c:pt idx="1331">
                  <c:v>22.614507457007338</c:v>
                </c:pt>
                <c:pt idx="1332">
                  <c:v>22.594604294093084</c:v>
                </c:pt>
                <c:pt idx="1333">
                  <c:v>22.597704433058496</c:v>
                </c:pt>
                <c:pt idx="1334">
                  <c:v>22.637914304775531</c:v>
                </c:pt>
                <c:pt idx="1335">
                  <c:v>22.549890471186487</c:v>
                </c:pt>
                <c:pt idx="1336">
                  <c:v>22.554095509433367</c:v>
                </c:pt>
                <c:pt idx="1337">
                  <c:v>22.544591587505256</c:v>
                </c:pt>
                <c:pt idx="1338">
                  <c:v>22.498681897542237</c:v>
                </c:pt>
                <c:pt idx="1339">
                  <c:v>22.493294225934289</c:v>
                </c:pt>
                <c:pt idx="1340">
                  <c:v>22.482918539325592</c:v>
                </c:pt>
                <c:pt idx="1341">
                  <c:v>22.413181623011941</c:v>
                </c:pt>
                <c:pt idx="1342">
                  <c:v>22.407316627272067</c:v>
                </c:pt>
                <c:pt idx="1343">
                  <c:v>22.401560590193885</c:v>
                </c:pt>
                <c:pt idx="1344">
                  <c:v>22.410462697303817</c:v>
                </c:pt>
                <c:pt idx="1345">
                  <c:v>22.450347518693743</c:v>
                </c:pt>
                <c:pt idx="1346">
                  <c:v>22.434904569409259</c:v>
                </c:pt>
                <c:pt idx="1347">
                  <c:v>22.393070027394778</c:v>
                </c:pt>
                <c:pt idx="1348">
                  <c:v>22.400359378201433</c:v>
                </c:pt>
                <c:pt idx="1349">
                  <c:v>22.391712733699134</c:v>
                </c:pt>
                <c:pt idx="1350">
                  <c:v>22.311707115115315</c:v>
                </c:pt>
                <c:pt idx="1351">
                  <c:v>22.283721162787355</c:v>
                </c:pt>
                <c:pt idx="1352">
                  <c:v>22.292949998593443</c:v>
                </c:pt>
                <c:pt idx="1353">
                  <c:v>22.294854405659667</c:v>
                </c:pt>
                <c:pt idx="1354">
                  <c:v>22.301302292695606</c:v>
                </c:pt>
                <c:pt idx="1355">
                  <c:v>22.288769700075946</c:v>
                </c:pt>
                <c:pt idx="1356">
                  <c:v>22.301731327853737</c:v>
                </c:pt>
                <c:pt idx="1357">
                  <c:v>22.330243723484507</c:v>
                </c:pt>
                <c:pt idx="1358">
                  <c:v>22.330299739125735</c:v>
                </c:pt>
                <c:pt idx="1359">
                  <c:v>22.315904179482018</c:v>
                </c:pt>
                <c:pt idx="1360">
                  <c:v>22.281189615847754</c:v>
                </c:pt>
                <c:pt idx="1361">
                  <c:v>22.321108042779603</c:v>
                </c:pt>
                <c:pt idx="1362">
                  <c:v>22.333495176011951</c:v>
                </c:pt>
                <c:pt idx="1363">
                  <c:v>22.333948795213345</c:v>
                </c:pt>
                <c:pt idx="1364">
                  <c:v>22.245133187560391</c:v>
                </c:pt>
                <c:pt idx="1365">
                  <c:v>22.334304781902606</c:v>
                </c:pt>
                <c:pt idx="1366">
                  <c:v>22.452988962601687</c:v>
                </c:pt>
                <c:pt idx="1367">
                  <c:v>22.431231751758069</c:v>
                </c:pt>
                <c:pt idx="1368">
                  <c:v>22.468171939632498</c:v>
                </c:pt>
                <c:pt idx="1369">
                  <c:v>22.432284249731975</c:v>
                </c:pt>
                <c:pt idx="1370">
                  <c:v>22.462057688394435</c:v>
                </c:pt>
                <c:pt idx="1371">
                  <c:v>22.515356070223007</c:v>
                </c:pt>
                <c:pt idx="1372">
                  <c:v>22.503788202910872</c:v>
                </c:pt>
                <c:pt idx="1373">
                  <c:v>22.408603129107153</c:v>
                </c:pt>
                <c:pt idx="1374">
                  <c:v>22.308148906347732</c:v>
                </c:pt>
                <c:pt idx="1375">
                  <c:v>22.259012951935592</c:v>
                </c:pt>
                <c:pt idx="1376">
                  <c:v>22.303504336450576</c:v>
                </c:pt>
                <c:pt idx="1377">
                  <c:v>22.260891555872181</c:v>
                </c:pt>
                <c:pt idx="1378">
                  <c:v>22.226927094371955</c:v>
                </c:pt>
                <c:pt idx="1379">
                  <c:v>22.19709268084323</c:v>
                </c:pt>
                <c:pt idx="1380">
                  <c:v>22.166410311728324</c:v>
                </c:pt>
                <c:pt idx="1381">
                  <c:v>22.163850019889267</c:v>
                </c:pt>
                <c:pt idx="1382">
                  <c:v>22.155026053722889</c:v>
                </c:pt>
                <c:pt idx="1383">
                  <c:v>22.136999265687095</c:v>
                </c:pt>
                <c:pt idx="1384">
                  <c:v>22.125202765691089</c:v>
                </c:pt>
                <c:pt idx="1385">
                  <c:v>22.097810071858479</c:v>
                </c:pt>
                <c:pt idx="1386">
                  <c:v>22.107928403982648</c:v>
                </c:pt>
                <c:pt idx="1387">
                  <c:v>22.083534006776848</c:v>
                </c:pt>
                <c:pt idx="1388">
                  <c:v>22.079915854623977</c:v>
                </c:pt>
                <c:pt idx="1389">
                  <c:v>22.111234162714403</c:v>
                </c:pt>
                <c:pt idx="1390">
                  <c:v>22.0766101640511</c:v>
                </c:pt>
                <c:pt idx="1391">
                  <c:v>22.045269792250199</c:v>
                </c:pt>
                <c:pt idx="1392">
                  <c:v>22.038880887093807</c:v>
                </c:pt>
                <c:pt idx="1393">
                  <c:v>22.028015219962473</c:v>
                </c:pt>
                <c:pt idx="1394">
                  <c:v>22.010150262593083</c:v>
                </c:pt>
                <c:pt idx="1395">
                  <c:v>22.019753075231488</c:v>
                </c:pt>
                <c:pt idx="1396">
                  <c:v>22.009101122984831</c:v>
                </c:pt>
                <c:pt idx="1397">
                  <c:v>22.002683025379724</c:v>
                </c:pt>
                <c:pt idx="1398">
                  <c:v>21.996645929311978</c:v>
                </c:pt>
                <c:pt idx="1399">
                  <c:v>21.999303912513518</c:v>
                </c:pt>
                <c:pt idx="1400">
                  <c:v>22.012145611884829</c:v>
                </c:pt>
                <c:pt idx="1401">
                  <c:v>21.987392571449714</c:v>
                </c:pt>
                <c:pt idx="1402">
                  <c:v>21.981120276815677</c:v>
                </c:pt>
                <c:pt idx="1403">
                  <c:v>21.981773623740317</c:v>
                </c:pt>
                <c:pt idx="1404">
                  <c:v>21.973994789899507</c:v>
                </c:pt>
                <c:pt idx="1405">
                  <c:v>21.974989595573742</c:v>
                </c:pt>
                <c:pt idx="1406">
                  <c:v>21.968461793603424</c:v>
                </c:pt>
                <c:pt idx="1407">
                  <c:v>21.970725586051703</c:v>
                </c:pt>
                <c:pt idx="1408">
                  <c:v>21.981662014588775</c:v>
                </c:pt>
                <c:pt idx="1409">
                  <c:v>21.952789498471731</c:v>
                </c:pt>
                <c:pt idx="1410">
                  <c:v>21.958300279661191</c:v>
                </c:pt>
                <c:pt idx="1411">
                  <c:v>21.962075677858497</c:v>
                </c:pt>
                <c:pt idx="1412">
                  <c:v>21.956609786022526</c:v>
                </c:pt>
                <c:pt idx="1413">
                  <c:v>21.938338661101717</c:v>
                </c:pt>
                <c:pt idx="1414">
                  <c:v>21.940212640984566</c:v>
                </c:pt>
                <c:pt idx="1415">
                  <c:v>21.9230973632834</c:v>
                </c:pt>
                <c:pt idx="1416">
                  <c:v>21.942905390842121</c:v>
                </c:pt>
                <c:pt idx="1417">
                  <c:v>21.946479800468424</c:v>
                </c:pt>
                <c:pt idx="1418">
                  <c:v>21.950277934807634</c:v>
                </c:pt>
                <c:pt idx="1419">
                  <c:v>21.950144899908206</c:v>
                </c:pt>
                <c:pt idx="1420">
                  <c:v>21.931901697728073</c:v>
                </c:pt>
                <c:pt idx="1421">
                  <c:v>21.93755867435954</c:v>
                </c:pt>
                <c:pt idx="1422">
                  <c:v>21.939670203028982</c:v>
                </c:pt>
                <c:pt idx="1423">
                  <c:v>21.937676844293961</c:v>
                </c:pt>
                <c:pt idx="1424">
                  <c:v>21.962277224288581</c:v>
                </c:pt>
                <c:pt idx="1425">
                  <c:v>21.980878297303232</c:v>
                </c:pt>
                <c:pt idx="1426">
                  <c:v>21.971873252618344</c:v>
                </c:pt>
                <c:pt idx="1427">
                  <c:v>21.971463063894216</c:v>
                </c:pt>
                <c:pt idx="1428">
                  <c:v>21.993791174705496</c:v>
                </c:pt>
                <c:pt idx="1429">
                  <c:v>21.978948647649698</c:v>
                </c:pt>
                <c:pt idx="1430">
                  <c:v>21.979402044546923</c:v>
                </c:pt>
                <c:pt idx="1431">
                  <c:v>21.958586453742981</c:v>
                </c:pt>
                <c:pt idx="1432">
                  <c:v>21.938099723906134</c:v>
                </c:pt>
                <c:pt idx="1433">
                  <c:v>21.920067852254782</c:v>
                </c:pt>
                <c:pt idx="1434">
                  <c:v>21.930308073145067</c:v>
                </c:pt>
                <c:pt idx="1435">
                  <c:v>21.92327168948761</c:v>
                </c:pt>
                <c:pt idx="1436">
                  <c:v>21.934929079477577</c:v>
                </c:pt>
                <c:pt idx="1437">
                  <c:v>21.927394453659474</c:v>
                </c:pt>
                <c:pt idx="1438">
                  <c:v>21.930652716245707</c:v>
                </c:pt>
                <c:pt idx="1439">
                  <c:v>21.940527798572681</c:v>
                </c:pt>
                <c:pt idx="1440">
                  <c:v>21.908621238444084</c:v>
                </c:pt>
                <c:pt idx="1441">
                  <c:v>21.913603825853841</c:v>
                </c:pt>
                <c:pt idx="1442">
                  <c:v>21.89789943035446</c:v>
                </c:pt>
                <c:pt idx="1443">
                  <c:v>21.848421904730305</c:v>
                </c:pt>
                <c:pt idx="1444">
                  <c:v>21.924070305869773</c:v>
                </c:pt>
                <c:pt idx="1445">
                  <c:v>21.932400843686942</c:v>
                </c:pt>
                <c:pt idx="1446">
                  <c:v>21.941456807424476</c:v>
                </c:pt>
                <c:pt idx="1447">
                  <c:v>21.952802696511593</c:v>
                </c:pt>
                <c:pt idx="1448">
                  <c:v>21.916643081451095</c:v>
                </c:pt>
                <c:pt idx="1449">
                  <c:v>21.874434804344514</c:v>
                </c:pt>
                <c:pt idx="1450">
                  <c:v>22.043216424808772</c:v>
                </c:pt>
                <c:pt idx="1451">
                  <c:v>22.046527986538138</c:v>
                </c:pt>
                <c:pt idx="1452">
                  <c:v>22.057832581981213</c:v>
                </c:pt>
                <c:pt idx="1453">
                  <c:v>22.074326510961352</c:v>
                </c:pt>
                <c:pt idx="1454">
                  <c:v>22.067813552709989</c:v>
                </c:pt>
                <c:pt idx="1455">
                  <c:v>22.080518146831171</c:v>
                </c:pt>
                <c:pt idx="1456">
                  <c:v>22.092450911204356</c:v>
                </c:pt>
                <c:pt idx="1457">
                  <c:v>22.067958688170275</c:v>
                </c:pt>
                <c:pt idx="1458">
                  <c:v>22.072990448992986</c:v>
                </c:pt>
                <c:pt idx="1459">
                  <c:v>22.05420807668229</c:v>
                </c:pt>
                <c:pt idx="1460">
                  <c:v>22.120647782586524</c:v>
                </c:pt>
                <c:pt idx="1461">
                  <c:v>22.118645708726905</c:v>
                </c:pt>
                <c:pt idx="1462">
                  <c:v>22.130310113027413</c:v>
                </c:pt>
                <c:pt idx="1463">
                  <c:v>22.140466486321493</c:v>
                </c:pt>
                <c:pt idx="1464">
                  <c:v>22.129300064317285</c:v>
                </c:pt>
                <c:pt idx="1465">
                  <c:v>22.129871445875978</c:v>
                </c:pt>
                <c:pt idx="1466">
                  <c:v>22.126936341283049</c:v>
                </c:pt>
                <c:pt idx="1467">
                  <c:v>22.137011346325117</c:v>
                </c:pt>
                <c:pt idx="1468">
                  <c:v>22.149455205361914</c:v>
                </c:pt>
                <c:pt idx="1469">
                  <c:v>22.154826411577208</c:v>
                </c:pt>
                <c:pt idx="1470">
                  <c:v>22.173544163260139</c:v>
                </c:pt>
                <c:pt idx="1471">
                  <c:v>22.16997423970983</c:v>
                </c:pt>
                <c:pt idx="1472">
                  <c:v>22.165932390799881</c:v>
                </c:pt>
                <c:pt idx="1473">
                  <c:v>22.152617952019355</c:v>
                </c:pt>
                <c:pt idx="1474">
                  <c:v>22.151654191496299</c:v>
                </c:pt>
                <c:pt idx="1475">
                  <c:v>22.107213529180985</c:v>
                </c:pt>
                <c:pt idx="1476">
                  <c:v>22.110406647901282</c:v>
                </c:pt>
                <c:pt idx="1477">
                  <c:v>22.106128219321938</c:v>
                </c:pt>
                <c:pt idx="1478">
                  <c:v>22.114767665800574</c:v>
                </c:pt>
                <c:pt idx="1479">
                  <c:v>22.100671185946883</c:v>
                </c:pt>
                <c:pt idx="1480">
                  <c:v>22.107908268849549</c:v>
                </c:pt>
                <c:pt idx="1481">
                  <c:v>22.117373298845528</c:v>
                </c:pt>
                <c:pt idx="1482">
                  <c:v>22.111632867241802</c:v>
                </c:pt>
                <c:pt idx="1483">
                  <c:v>22.13758655103145</c:v>
                </c:pt>
                <c:pt idx="1484">
                  <c:v>22.143659116548253</c:v>
                </c:pt>
                <c:pt idx="1485">
                  <c:v>22.160322902196935</c:v>
                </c:pt>
                <c:pt idx="1486">
                  <c:v>22.222432029576442</c:v>
                </c:pt>
                <c:pt idx="1487">
                  <c:v>22.16415503304075</c:v>
                </c:pt>
                <c:pt idx="1488">
                  <c:v>22.135046507858352</c:v>
                </c:pt>
                <c:pt idx="1489">
                  <c:v>22.077567843945339</c:v>
                </c:pt>
                <c:pt idx="1490">
                  <c:v>22.080652704674453</c:v>
                </c:pt>
                <c:pt idx="1491">
                  <c:v>22.065080227728341</c:v>
                </c:pt>
                <c:pt idx="1492">
                  <c:v>22.074809554825563</c:v>
                </c:pt>
                <c:pt idx="1493">
                  <c:v>22.082504520454052</c:v>
                </c:pt>
                <c:pt idx="1494">
                  <c:v>22.04166115439337</c:v>
                </c:pt>
                <c:pt idx="1495">
                  <c:v>22.024275316379509</c:v>
                </c:pt>
                <c:pt idx="1496">
                  <c:v>22.018748591304405</c:v>
                </c:pt>
                <c:pt idx="1497">
                  <c:v>22.03133358344537</c:v>
                </c:pt>
                <c:pt idx="1498">
                  <c:v>22.053370517022191</c:v>
                </c:pt>
                <c:pt idx="1499">
                  <c:v>22.025434429521805</c:v>
                </c:pt>
                <c:pt idx="1500">
                  <c:v>21.995162914373527</c:v>
                </c:pt>
                <c:pt idx="1501">
                  <c:v>22.004789442093266</c:v>
                </c:pt>
                <c:pt idx="1502">
                  <c:v>21.969934367893117</c:v>
                </c:pt>
                <c:pt idx="1503">
                  <c:v>21.967109819030785</c:v>
                </c:pt>
                <c:pt idx="1504">
                  <c:v>21.958988777873788</c:v>
                </c:pt>
                <c:pt idx="1505">
                  <c:v>21.974122775305851</c:v>
                </c:pt>
                <c:pt idx="1506">
                  <c:v>21.985413702514236</c:v>
                </c:pt>
                <c:pt idx="1507">
                  <c:v>21.974083502893514</c:v>
                </c:pt>
                <c:pt idx="1508">
                  <c:v>21.979101628181091</c:v>
                </c:pt>
                <c:pt idx="1509">
                  <c:v>21.975690054604403</c:v>
                </c:pt>
                <c:pt idx="1510">
                  <c:v>21.992480121193275</c:v>
                </c:pt>
                <c:pt idx="1511">
                  <c:v>21.988009145809453</c:v>
                </c:pt>
                <c:pt idx="1512">
                  <c:v>22.001602836869331</c:v>
                </c:pt>
                <c:pt idx="1513">
                  <c:v>21.941398716468068</c:v>
                </c:pt>
                <c:pt idx="1514">
                  <c:v>21.922889606985407</c:v>
                </c:pt>
                <c:pt idx="1515">
                  <c:v>21.924813873761504</c:v>
                </c:pt>
                <c:pt idx="1516">
                  <c:v>21.910689164605795</c:v>
                </c:pt>
                <c:pt idx="1517">
                  <c:v>21.909452886774599</c:v>
                </c:pt>
                <c:pt idx="1518">
                  <c:v>21.904868853090552</c:v>
                </c:pt>
                <c:pt idx="1519">
                  <c:v>21.907987858765711</c:v>
                </c:pt>
                <c:pt idx="1520">
                  <c:v>21.905120173951317</c:v>
                </c:pt>
                <c:pt idx="1521">
                  <c:v>21.881125033767777</c:v>
                </c:pt>
                <c:pt idx="1522">
                  <c:v>21.888660899866231</c:v>
                </c:pt>
                <c:pt idx="1523">
                  <c:v>21.886439350781323</c:v>
                </c:pt>
                <c:pt idx="1524">
                  <c:v>21.880883300226763</c:v>
                </c:pt>
                <c:pt idx="1525">
                  <c:v>21.888091849739642</c:v>
                </c:pt>
                <c:pt idx="1526">
                  <c:v>21.888320657378209</c:v>
                </c:pt>
                <c:pt idx="1527">
                  <c:v>21.878970598398958</c:v>
                </c:pt>
                <c:pt idx="1528">
                  <c:v>21.905987428871445</c:v>
                </c:pt>
                <c:pt idx="1529">
                  <c:v>21.920171181627286</c:v>
                </c:pt>
                <c:pt idx="1530">
                  <c:v>21.936368127316587</c:v>
                </c:pt>
                <c:pt idx="1531">
                  <c:v>21.937407860976666</c:v>
                </c:pt>
                <c:pt idx="1532">
                  <c:v>21.938216257380795</c:v>
                </c:pt>
                <c:pt idx="1533">
                  <c:v>21.93625468770438</c:v>
                </c:pt>
                <c:pt idx="1534">
                  <c:v>21.936876188215212</c:v>
                </c:pt>
                <c:pt idx="1535">
                  <c:v>21.952153032729704</c:v>
                </c:pt>
                <c:pt idx="1536">
                  <c:v>21.944605619048289</c:v>
                </c:pt>
                <c:pt idx="1537">
                  <c:v>21.950083118678499</c:v>
                </c:pt>
                <c:pt idx="1538">
                  <c:v>21.929794702787412</c:v>
                </c:pt>
                <c:pt idx="1539">
                  <c:v>21.923716162850464</c:v>
                </c:pt>
                <c:pt idx="1540">
                  <c:v>21.91395371268235</c:v>
                </c:pt>
                <c:pt idx="1541">
                  <c:v>21.91763709376789</c:v>
                </c:pt>
                <c:pt idx="1542">
                  <c:v>21.93475018346081</c:v>
                </c:pt>
                <c:pt idx="1543">
                  <c:v>21.929577060901867</c:v>
                </c:pt>
                <c:pt idx="1544">
                  <c:v>21.936411045626009</c:v>
                </c:pt>
                <c:pt idx="1545">
                  <c:v>21.9338937844886</c:v>
                </c:pt>
                <c:pt idx="1546">
                  <c:v>21.931938036480471</c:v>
                </c:pt>
                <c:pt idx="1547">
                  <c:v>21.955292578049253</c:v>
                </c:pt>
                <c:pt idx="1548">
                  <c:v>21.955195804778604</c:v>
                </c:pt>
                <c:pt idx="1549">
                  <c:v>21.948629173058443</c:v>
                </c:pt>
                <c:pt idx="1550">
                  <c:v>21.956569659137969</c:v>
                </c:pt>
                <c:pt idx="1551">
                  <c:v>21.963229575672951</c:v>
                </c:pt>
                <c:pt idx="1552">
                  <c:v>21.932837139081066</c:v>
                </c:pt>
                <c:pt idx="1553">
                  <c:v>21.899797522872401</c:v>
                </c:pt>
                <c:pt idx="1554">
                  <c:v>21.927622363837987</c:v>
                </c:pt>
                <c:pt idx="1555">
                  <c:v>21.939784837690159</c:v>
                </c:pt>
                <c:pt idx="1556">
                  <c:v>21.945763784622027</c:v>
                </c:pt>
                <c:pt idx="1557">
                  <c:v>21.924823782283127</c:v>
                </c:pt>
                <c:pt idx="1558">
                  <c:v>21.912632593429393</c:v>
                </c:pt>
                <c:pt idx="1559">
                  <c:v>21.92764074465455</c:v>
                </c:pt>
                <c:pt idx="1560">
                  <c:v>21.881253335142766</c:v>
                </c:pt>
                <c:pt idx="1561">
                  <c:v>21.880496707766302</c:v>
                </c:pt>
                <c:pt idx="1562">
                  <c:v>21.888071471098275</c:v>
                </c:pt>
                <c:pt idx="1563">
                  <c:v>21.857356610890797</c:v>
                </c:pt>
                <c:pt idx="1564">
                  <c:v>21.883694527275996</c:v>
                </c:pt>
                <c:pt idx="1565">
                  <c:v>21.905299850442528</c:v>
                </c:pt>
                <c:pt idx="1566">
                  <c:v>21.924227915535578</c:v>
                </c:pt>
                <c:pt idx="1567">
                  <c:v>21.915009982197645</c:v>
                </c:pt>
                <c:pt idx="1568">
                  <c:v>21.919505598972041</c:v>
                </c:pt>
                <c:pt idx="1569">
                  <c:v>21.875539650641969</c:v>
                </c:pt>
                <c:pt idx="1570">
                  <c:v>21.868077989354845</c:v>
                </c:pt>
                <c:pt idx="1571">
                  <c:v>21.868330357563032</c:v>
                </c:pt>
                <c:pt idx="1572">
                  <c:v>21.865323179419658</c:v>
                </c:pt>
                <c:pt idx="1573">
                  <c:v>21.890400867734705</c:v>
                </c:pt>
                <c:pt idx="1574">
                  <c:v>21.867224769369454</c:v>
                </c:pt>
                <c:pt idx="1575">
                  <c:v>21.850952802346914</c:v>
                </c:pt>
                <c:pt idx="1576">
                  <c:v>21.876509405148308</c:v>
                </c:pt>
                <c:pt idx="1577">
                  <c:v>21.926541723386151</c:v>
                </c:pt>
                <c:pt idx="1578">
                  <c:v>21.927443481422962</c:v>
                </c:pt>
                <c:pt idx="1579">
                  <c:v>21.920698407945082</c:v>
                </c:pt>
                <c:pt idx="1580">
                  <c:v>21.953735748088452</c:v>
                </c:pt>
                <c:pt idx="1581">
                  <c:v>21.961522687506154</c:v>
                </c:pt>
                <c:pt idx="1582">
                  <c:v>21.997283316528264</c:v>
                </c:pt>
                <c:pt idx="1583">
                  <c:v>22.003019840252577</c:v>
                </c:pt>
                <c:pt idx="1584">
                  <c:v>22.021133663516071</c:v>
                </c:pt>
                <c:pt idx="1585">
                  <c:v>21.993040864002825</c:v>
                </c:pt>
                <c:pt idx="1586">
                  <c:v>21.99625600255666</c:v>
                </c:pt>
                <c:pt idx="1587">
                  <c:v>21.991263254465203</c:v>
                </c:pt>
                <c:pt idx="1588">
                  <c:v>21.965230593868085</c:v>
                </c:pt>
                <c:pt idx="1589">
                  <c:v>21.954938609440617</c:v>
                </c:pt>
                <c:pt idx="1590">
                  <c:v>21.969373230755274</c:v>
                </c:pt>
                <c:pt idx="1591">
                  <c:v>21.947261360665486</c:v>
                </c:pt>
                <c:pt idx="1592">
                  <c:v>21.988364425265107</c:v>
                </c:pt>
                <c:pt idx="1593">
                  <c:v>21.964716592607687</c:v>
                </c:pt>
                <c:pt idx="1594">
                  <c:v>21.973080935520464</c:v>
                </c:pt>
                <c:pt idx="1595">
                  <c:v>21.961475776023789</c:v>
                </c:pt>
                <c:pt idx="1596">
                  <c:v>21.961655901585303</c:v>
                </c:pt>
                <c:pt idx="1597">
                  <c:v>22.039042812560595</c:v>
                </c:pt>
                <c:pt idx="1598">
                  <c:v>22.046703912308811</c:v>
                </c:pt>
                <c:pt idx="1599">
                  <c:v>22.017338637679853</c:v>
                </c:pt>
                <c:pt idx="1600">
                  <c:v>22.023868634212629</c:v>
                </c:pt>
                <c:pt idx="1601">
                  <c:v>22.020297671022874</c:v>
                </c:pt>
                <c:pt idx="1602">
                  <c:v>22.001541995421732</c:v>
                </c:pt>
                <c:pt idx="1603">
                  <c:v>22.10443930230468</c:v>
                </c:pt>
                <c:pt idx="1604">
                  <c:v>22.125519383045631</c:v>
                </c:pt>
                <c:pt idx="1605">
                  <c:v>22.111023402636881</c:v>
                </c:pt>
                <c:pt idx="1606">
                  <c:v>22.097938045890242</c:v>
                </c:pt>
                <c:pt idx="1607">
                  <c:v>22.105789682249483</c:v>
                </c:pt>
                <c:pt idx="1608">
                  <c:v>22.139531819034758</c:v>
                </c:pt>
                <c:pt idx="1609">
                  <c:v>22.142311084077221</c:v>
                </c:pt>
                <c:pt idx="1610">
                  <c:v>22.127186038653029</c:v>
                </c:pt>
                <c:pt idx="1611">
                  <c:v>22.119392047592108</c:v>
                </c:pt>
                <c:pt idx="1612">
                  <c:v>22.066803706922293</c:v>
                </c:pt>
                <c:pt idx="1613">
                  <c:v>22.070385167693999</c:v>
                </c:pt>
                <c:pt idx="1614">
                  <c:v>22.058908754453661</c:v>
                </c:pt>
                <c:pt idx="1615">
                  <c:v>22.06938072969113</c:v>
                </c:pt>
                <c:pt idx="1616">
                  <c:v>22.058878878397326</c:v>
                </c:pt>
                <c:pt idx="1617">
                  <c:v>22.091924498299271</c:v>
                </c:pt>
                <c:pt idx="1618">
                  <c:v>22.068802254040126</c:v>
                </c:pt>
                <c:pt idx="1619">
                  <c:v>22.010132537414677</c:v>
                </c:pt>
                <c:pt idx="1620">
                  <c:v>21.987758339134611</c:v>
                </c:pt>
                <c:pt idx="1621">
                  <c:v>21.988162748248783</c:v>
                </c:pt>
                <c:pt idx="1622">
                  <c:v>21.914415163780212</c:v>
                </c:pt>
                <c:pt idx="1623">
                  <c:v>21.919159780270213</c:v>
                </c:pt>
                <c:pt idx="1624">
                  <c:v>21.925705126873979</c:v>
                </c:pt>
                <c:pt idx="1625">
                  <c:v>21.922118375406011</c:v>
                </c:pt>
                <c:pt idx="1626">
                  <c:v>21.911876783027495</c:v>
                </c:pt>
                <c:pt idx="1627">
                  <c:v>21.94853837276472</c:v>
                </c:pt>
                <c:pt idx="1628">
                  <c:v>21.948016669230949</c:v>
                </c:pt>
                <c:pt idx="1629">
                  <c:v>21.932719071334944</c:v>
                </c:pt>
                <c:pt idx="1630">
                  <c:v>21.907821433628897</c:v>
                </c:pt>
                <c:pt idx="1631">
                  <c:v>21.940490467580961</c:v>
                </c:pt>
                <c:pt idx="1632">
                  <c:v>21.903391337268538</c:v>
                </c:pt>
                <c:pt idx="1633">
                  <c:v>21.900380302492518</c:v>
                </c:pt>
                <c:pt idx="1634">
                  <c:v>21.994418460267273</c:v>
                </c:pt>
                <c:pt idx="1635">
                  <c:v>21.90879612570685</c:v>
                </c:pt>
                <c:pt idx="1636">
                  <c:v>21.847651054086906</c:v>
                </c:pt>
                <c:pt idx="1637">
                  <c:v>21.83346819897011</c:v>
                </c:pt>
                <c:pt idx="1638">
                  <c:v>21.839505599691616</c:v>
                </c:pt>
                <c:pt idx="1639">
                  <c:v>21.83870326062009</c:v>
                </c:pt>
                <c:pt idx="1640">
                  <c:v>21.853104053344289</c:v>
                </c:pt>
                <c:pt idx="1641">
                  <c:v>21.8732383447282</c:v>
                </c:pt>
                <c:pt idx="1642">
                  <c:v>21.846708315072842</c:v>
                </c:pt>
                <c:pt idx="1643">
                  <c:v>21.820398851991921</c:v>
                </c:pt>
                <c:pt idx="1644">
                  <c:v>21.864147490945239</c:v>
                </c:pt>
                <c:pt idx="1645">
                  <c:v>21.868235369837628</c:v>
                </c:pt>
                <c:pt idx="1646">
                  <c:v>21.920667778602027</c:v>
                </c:pt>
                <c:pt idx="1647">
                  <c:v>21.864795818448236</c:v>
                </c:pt>
                <c:pt idx="1648">
                  <c:v>21.820501395447895</c:v>
                </c:pt>
                <c:pt idx="1649">
                  <c:v>21.872042018591461</c:v>
                </c:pt>
                <c:pt idx="1650">
                  <c:v>21.893661987893353</c:v>
                </c:pt>
                <c:pt idx="1651">
                  <c:v>21.900937273597492</c:v>
                </c:pt>
                <c:pt idx="1652">
                  <c:v>22.016728043379942</c:v>
                </c:pt>
                <c:pt idx="1653">
                  <c:v>22.050610918747218</c:v>
                </c:pt>
                <c:pt idx="1654">
                  <c:v>21.976797765860454</c:v>
                </c:pt>
                <c:pt idx="1655">
                  <c:v>21.954981993929668</c:v>
                </c:pt>
                <c:pt idx="1656">
                  <c:v>21.888578841853153</c:v>
                </c:pt>
                <c:pt idx="1657">
                  <c:v>21.890558051433661</c:v>
                </c:pt>
                <c:pt idx="1658">
                  <c:v>21.865424957855502</c:v>
                </c:pt>
                <c:pt idx="1659">
                  <c:v>21.792436743181668</c:v>
                </c:pt>
                <c:pt idx="1660">
                  <c:v>21.815425909236133</c:v>
                </c:pt>
                <c:pt idx="1661">
                  <c:v>21.788237943320102</c:v>
                </c:pt>
                <c:pt idx="1662">
                  <c:v>21.732914681172119</c:v>
                </c:pt>
                <c:pt idx="1663">
                  <c:v>21.770812357422315</c:v>
                </c:pt>
                <c:pt idx="1664">
                  <c:v>21.793162736182826</c:v>
                </c:pt>
                <c:pt idx="1665">
                  <c:v>21.603117204314138</c:v>
                </c:pt>
                <c:pt idx="1666">
                  <c:v>21.846558635303101</c:v>
                </c:pt>
                <c:pt idx="1667">
                  <c:v>22.027486042539454</c:v>
                </c:pt>
                <c:pt idx="1668">
                  <c:v>22.027741884552324</c:v>
                </c:pt>
                <c:pt idx="1669">
                  <c:v>22.054892966549222</c:v>
                </c:pt>
                <c:pt idx="1670">
                  <c:v>22.111857582394169</c:v>
                </c:pt>
                <c:pt idx="1671">
                  <c:v>22.083312838723888</c:v>
                </c:pt>
                <c:pt idx="1672">
                  <c:v>22.128399262972767</c:v>
                </c:pt>
                <c:pt idx="1673">
                  <c:v>22.094005073313642</c:v>
                </c:pt>
                <c:pt idx="1674">
                  <c:v>22.049106635773761</c:v>
                </c:pt>
                <c:pt idx="1675">
                  <c:v>22.005462025175557</c:v>
                </c:pt>
                <c:pt idx="1676">
                  <c:v>22.086480330025715</c:v>
                </c:pt>
                <c:pt idx="1677">
                  <c:v>22.18698741690773</c:v>
                </c:pt>
                <c:pt idx="1678">
                  <c:v>22.182987636194881</c:v>
                </c:pt>
                <c:pt idx="1679">
                  <c:v>22.201211689565469</c:v>
                </c:pt>
                <c:pt idx="1680">
                  <c:v>22.168542297146306</c:v>
                </c:pt>
                <c:pt idx="1681">
                  <c:v>22.176674174609104</c:v>
                </c:pt>
                <c:pt idx="1682">
                  <c:v>22.188896366927004</c:v>
                </c:pt>
                <c:pt idx="1683">
                  <c:v>22.185294528311985</c:v>
                </c:pt>
                <c:pt idx="1684">
                  <c:v>22.226070749299367</c:v>
                </c:pt>
                <c:pt idx="1685">
                  <c:v>22.194274489223229</c:v>
                </c:pt>
                <c:pt idx="1686">
                  <c:v>22.206558320581816</c:v>
                </c:pt>
                <c:pt idx="1687">
                  <c:v>22.245887136985719</c:v>
                </c:pt>
                <c:pt idx="1688">
                  <c:v>22.232911376776656</c:v>
                </c:pt>
                <c:pt idx="1689">
                  <c:v>22.199368239878265</c:v>
                </c:pt>
                <c:pt idx="1690">
                  <c:v>22.226999751867449</c:v>
                </c:pt>
                <c:pt idx="1691">
                  <c:v>22.190276911404279</c:v>
                </c:pt>
                <c:pt idx="1692">
                  <c:v>22.175047147175725</c:v>
                </c:pt>
                <c:pt idx="1693">
                  <c:v>22.196224454238106</c:v>
                </c:pt>
                <c:pt idx="1694">
                  <c:v>22.221620596008211</c:v>
                </c:pt>
                <c:pt idx="1695">
                  <c:v>22.276075297527917</c:v>
                </c:pt>
                <c:pt idx="1696">
                  <c:v>22.301371906998053</c:v>
                </c:pt>
                <c:pt idx="1697">
                  <c:v>22.281726002375791</c:v>
                </c:pt>
                <c:pt idx="1698">
                  <c:v>22.292697777711453</c:v>
                </c:pt>
                <c:pt idx="1699">
                  <c:v>22.279335761531925</c:v>
                </c:pt>
                <c:pt idx="1700">
                  <c:v>22.277020154413314</c:v>
                </c:pt>
                <c:pt idx="1701">
                  <c:v>22.285986100052316</c:v>
                </c:pt>
                <c:pt idx="1702">
                  <c:v>22.319631108098559</c:v>
                </c:pt>
                <c:pt idx="1703">
                  <c:v>22.355623613126571</c:v>
                </c:pt>
                <c:pt idx="1704">
                  <c:v>22.349562708574869</c:v>
                </c:pt>
                <c:pt idx="1705">
                  <c:v>22.359702560021262</c:v>
                </c:pt>
                <c:pt idx="1706">
                  <c:v>22.334568912853463</c:v>
                </c:pt>
                <c:pt idx="1707">
                  <c:v>22.352659664934585</c:v>
                </c:pt>
                <c:pt idx="1708">
                  <c:v>22.371110502363901</c:v>
                </c:pt>
                <c:pt idx="1709">
                  <c:v>22.361785970860463</c:v>
                </c:pt>
                <c:pt idx="1710">
                  <c:v>22.359578506157678</c:v>
                </c:pt>
                <c:pt idx="1711">
                  <c:v>22.352149095319543</c:v>
                </c:pt>
                <c:pt idx="1712">
                  <c:v>22.356781507030956</c:v>
                </c:pt>
                <c:pt idx="1713">
                  <c:v>22.335235515602584</c:v>
                </c:pt>
                <c:pt idx="1714">
                  <c:v>22.328587503866849</c:v>
                </c:pt>
                <c:pt idx="1715">
                  <c:v>22.353038107967667</c:v>
                </c:pt>
                <c:pt idx="1716">
                  <c:v>22.353184966695729</c:v>
                </c:pt>
                <c:pt idx="1717">
                  <c:v>22.328124848687942</c:v>
                </c:pt>
                <c:pt idx="1718">
                  <c:v>22.287061822684617</c:v>
                </c:pt>
                <c:pt idx="1719">
                  <c:v>22.280465212578065</c:v>
                </c:pt>
                <c:pt idx="1720">
                  <c:v>22.297649275085455</c:v>
                </c:pt>
                <c:pt idx="1721">
                  <c:v>22.353511956584637</c:v>
                </c:pt>
                <c:pt idx="1722">
                  <c:v>22.343326144686852</c:v>
                </c:pt>
                <c:pt idx="1723">
                  <c:v>22.378813893193339</c:v>
                </c:pt>
                <c:pt idx="1724">
                  <c:v>22.384981240731982</c:v>
                </c:pt>
                <c:pt idx="1725">
                  <c:v>22.353476461351246</c:v>
                </c:pt>
                <c:pt idx="1726">
                  <c:v>22.404267174746831</c:v>
                </c:pt>
                <c:pt idx="1727">
                  <c:v>22.462809495186388</c:v>
                </c:pt>
                <c:pt idx="1728">
                  <c:v>22.464144070210743</c:v>
                </c:pt>
                <c:pt idx="1729">
                  <c:v>22.323907979036317</c:v>
                </c:pt>
                <c:pt idx="1730">
                  <c:v>22.3184992368259</c:v>
                </c:pt>
                <c:pt idx="1731">
                  <c:v>22.313036273359746</c:v>
                </c:pt>
                <c:pt idx="1732">
                  <c:v>22.257461085679186</c:v>
                </c:pt>
                <c:pt idx="1733">
                  <c:v>22.250815089511832</c:v>
                </c:pt>
                <c:pt idx="1734">
                  <c:v>22.272077110891203</c:v>
                </c:pt>
                <c:pt idx="1735">
                  <c:v>22.241254391462789</c:v>
                </c:pt>
                <c:pt idx="1736">
                  <c:v>22.213626817258746</c:v>
                </c:pt>
                <c:pt idx="1737">
                  <c:v>22.200059958458162</c:v>
                </c:pt>
                <c:pt idx="1738">
                  <c:v>22.196975005784797</c:v>
                </c:pt>
                <c:pt idx="1739">
                  <c:v>22.200082782676603</c:v>
                </c:pt>
                <c:pt idx="1740">
                  <c:v>22.235311474489016</c:v>
                </c:pt>
                <c:pt idx="1741">
                  <c:v>22.256436501896168</c:v>
                </c:pt>
                <c:pt idx="1742">
                  <c:v>22.223648652267098</c:v>
                </c:pt>
                <c:pt idx="1743">
                  <c:v>22.286697362673028</c:v>
                </c:pt>
                <c:pt idx="1744">
                  <c:v>22.271140790314785</c:v>
                </c:pt>
                <c:pt idx="1745">
                  <c:v>22.279695275973602</c:v>
                </c:pt>
                <c:pt idx="1746">
                  <c:v>22.259625437516728</c:v>
                </c:pt>
                <c:pt idx="1747">
                  <c:v>22.290255942200371</c:v>
                </c:pt>
                <c:pt idx="1748">
                  <c:v>22.290604225605943</c:v>
                </c:pt>
                <c:pt idx="1749">
                  <c:v>22.353405248214631</c:v>
                </c:pt>
                <c:pt idx="1750">
                  <c:v>22.362551303539401</c:v>
                </c:pt>
                <c:pt idx="1751">
                  <c:v>22.352811987592229</c:v>
                </c:pt>
                <c:pt idx="1752">
                  <c:v>22.368593668184115</c:v>
                </c:pt>
                <c:pt idx="1753">
                  <c:v>22.369358629058976</c:v>
                </c:pt>
                <c:pt idx="1754">
                  <c:v>22.353770690913333</c:v>
                </c:pt>
                <c:pt idx="1755">
                  <c:v>22.353508212858305</c:v>
                </c:pt>
                <c:pt idx="1756">
                  <c:v>22.387468115406218</c:v>
                </c:pt>
                <c:pt idx="1757">
                  <c:v>22.403216371033011</c:v>
                </c:pt>
                <c:pt idx="1758">
                  <c:v>22.380553415972567</c:v>
                </c:pt>
                <c:pt idx="1759">
                  <c:v>22.343504744187765</c:v>
                </c:pt>
                <c:pt idx="1760">
                  <c:v>22.299346177132598</c:v>
                </c:pt>
                <c:pt idx="1761">
                  <c:v>22.291487851456257</c:v>
                </c:pt>
                <c:pt idx="1762">
                  <c:v>22.299041490488126</c:v>
                </c:pt>
                <c:pt idx="1763">
                  <c:v>22.278350983564735</c:v>
                </c:pt>
                <c:pt idx="1764">
                  <c:v>22.217488245346122</c:v>
                </c:pt>
                <c:pt idx="1765">
                  <c:v>22.196742964901915</c:v>
                </c:pt>
                <c:pt idx="1766">
                  <c:v>22.184197491752332</c:v>
                </c:pt>
                <c:pt idx="1767">
                  <c:v>22.202294923383111</c:v>
                </c:pt>
                <c:pt idx="1768">
                  <c:v>22.286115216511639</c:v>
                </c:pt>
                <c:pt idx="1769">
                  <c:v>22.326505025541174</c:v>
                </c:pt>
                <c:pt idx="1770">
                  <c:v>22.352472473439875</c:v>
                </c:pt>
                <c:pt idx="1771">
                  <c:v>22.36951137539284</c:v>
                </c:pt>
                <c:pt idx="1772">
                  <c:v>22.327698867114773</c:v>
                </c:pt>
                <c:pt idx="1773">
                  <c:v>22.333813346198514</c:v>
                </c:pt>
                <c:pt idx="1774">
                  <c:v>22.396809614974398</c:v>
                </c:pt>
                <c:pt idx="1775">
                  <c:v>22.409961070060003</c:v>
                </c:pt>
                <c:pt idx="1776">
                  <c:v>22.419272652156302</c:v>
                </c:pt>
                <c:pt idx="1777">
                  <c:v>22.452151139784064</c:v>
                </c:pt>
                <c:pt idx="1778">
                  <c:v>22.486908683973013</c:v>
                </c:pt>
                <c:pt idx="1779">
                  <c:v>22.3971260449892</c:v>
                </c:pt>
                <c:pt idx="1780">
                  <c:v>22.394871350816597</c:v>
                </c:pt>
                <c:pt idx="1781">
                  <c:v>22.422616336130044</c:v>
                </c:pt>
                <c:pt idx="1782">
                  <c:v>22.378591935467945</c:v>
                </c:pt>
                <c:pt idx="1783">
                  <c:v>22.458680198647787</c:v>
                </c:pt>
                <c:pt idx="1784">
                  <c:v>22.525681719907091</c:v>
                </c:pt>
                <c:pt idx="1785">
                  <c:v>22.543426818675883</c:v>
                </c:pt>
                <c:pt idx="1786">
                  <c:v>22.559546594674998</c:v>
                </c:pt>
                <c:pt idx="1787">
                  <c:v>22.56553544273017</c:v>
                </c:pt>
                <c:pt idx="1788">
                  <c:v>22.57011320370864</c:v>
                </c:pt>
                <c:pt idx="1789">
                  <c:v>22.560584214058938</c:v>
                </c:pt>
                <c:pt idx="1790">
                  <c:v>22.567991199658302</c:v>
                </c:pt>
                <c:pt idx="1791">
                  <c:v>22.568716751321666</c:v>
                </c:pt>
                <c:pt idx="1792">
                  <c:v>22.559515261140422</c:v>
                </c:pt>
                <c:pt idx="1793">
                  <c:v>22.551990769858733</c:v>
                </c:pt>
                <c:pt idx="1794">
                  <c:v>22.569751387257622</c:v>
                </c:pt>
                <c:pt idx="1795">
                  <c:v>22.573619239764419</c:v>
                </c:pt>
                <c:pt idx="1796">
                  <c:v>22.56933545806265</c:v>
                </c:pt>
                <c:pt idx="1797">
                  <c:v>22.591381121092621</c:v>
                </c:pt>
                <c:pt idx="1798">
                  <c:v>22.560816239334386</c:v>
                </c:pt>
                <c:pt idx="1799">
                  <c:v>22.559380700525512</c:v>
                </c:pt>
                <c:pt idx="1800">
                  <c:v>22.559336236690335</c:v>
                </c:pt>
                <c:pt idx="1801">
                  <c:v>22.568576423414488</c:v>
                </c:pt>
                <c:pt idx="1802">
                  <c:v>22.617772353071189</c:v>
                </c:pt>
                <c:pt idx="1803">
                  <c:v>22.628248964758843</c:v>
                </c:pt>
                <c:pt idx="1804">
                  <c:v>22.623077516586481</c:v>
                </c:pt>
                <c:pt idx="1805">
                  <c:v>22.630108919573058</c:v>
                </c:pt>
                <c:pt idx="1806">
                  <c:v>22.633095873645921</c:v>
                </c:pt>
                <c:pt idx="1807">
                  <c:v>22.613922877497881</c:v>
                </c:pt>
                <c:pt idx="1808">
                  <c:v>22.62816291205576</c:v>
                </c:pt>
                <c:pt idx="1809">
                  <c:v>22.606000273874699</c:v>
                </c:pt>
                <c:pt idx="1810">
                  <c:v>22.640303373641157</c:v>
                </c:pt>
                <c:pt idx="1811">
                  <c:v>22.646378983124606</c:v>
                </c:pt>
                <c:pt idx="1812">
                  <c:v>22.637804367764463</c:v>
                </c:pt>
                <c:pt idx="1813">
                  <c:v>22.582099550716858</c:v>
                </c:pt>
                <c:pt idx="1814">
                  <c:v>22.543119684338897</c:v>
                </c:pt>
                <c:pt idx="1815">
                  <c:v>22.602536725171081</c:v>
                </c:pt>
                <c:pt idx="1816">
                  <c:v>22.648868061419591</c:v>
                </c:pt>
                <c:pt idx="1817">
                  <c:v>22.606978798207166</c:v>
                </c:pt>
                <c:pt idx="1818">
                  <c:v>22.616068886729231</c:v>
                </c:pt>
                <c:pt idx="1819">
                  <c:v>22.697682434688279</c:v>
                </c:pt>
                <c:pt idx="1820">
                  <c:v>22.73438422386883</c:v>
                </c:pt>
                <c:pt idx="1821">
                  <c:v>22.741980384759461</c:v>
                </c:pt>
                <c:pt idx="1822">
                  <c:v>22.766067105852159</c:v>
                </c:pt>
                <c:pt idx="1823">
                  <c:v>22.763032304182502</c:v>
                </c:pt>
                <c:pt idx="1824">
                  <c:v>22.76582118434597</c:v>
                </c:pt>
                <c:pt idx="1825">
                  <c:v>22.767091770693881</c:v>
                </c:pt>
                <c:pt idx="1826">
                  <c:v>22.761085658298281</c:v>
                </c:pt>
                <c:pt idx="1827">
                  <c:v>22.755275668312802</c:v>
                </c:pt>
                <c:pt idx="1828">
                  <c:v>22.770925499375359</c:v>
                </c:pt>
                <c:pt idx="1829">
                  <c:v>22.770031744611032</c:v>
                </c:pt>
                <c:pt idx="1830">
                  <c:v>22.774899097741759</c:v>
                </c:pt>
                <c:pt idx="1831">
                  <c:v>22.778126009452997</c:v>
                </c:pt>
                <c:pt idx="1832">
                  <c:v>22.75369144608301</c:v>
                </c:pt>
                <c:pt idx="1833">
                  <c:v>22.721152592934896</c:v>
                </c:pt>
                <c:pt idx="1834">
                  <c:v>22.75686405785736</c:v>
                </c:pt>
                <c:pt idx="1835">
                  <c:v>22.76193844942561</c:v>
                </c:pt>
                <c:pt idx="1836">
                  <c:v>22.769574594256706</c:v>
                </c:pt>
                <c:pt idx="1837">
                  <c:v>22.774531461871558</c:v>
                </c:pt>
                <c:pt idx="1838">
                  <c:v>22.785427325285109</c:v>
                </c:pt>
                <c:pt idx="1839">
                  <c:v>22.787448042821662</c:v>
                </c:pt>
                <c:pt idx="1840">
                  <c:v>22.814005239146201</c:v>
                </c:pt>
                <c:pt idx="1841">
                  <c:v>22.813806999194533</c:v>
                </c:pt>
                <c:pt idx="1842">
                  <c:v>22.81592320961165</c:v>
                </c:pt>
                <c:pt idx="1843">
                  <c:v>22.821952986381742</c:v>
                </c:pt>
                <c:pt idx="1844">
                  <c:v>22.827913245582614</c:v>
                </c:pt>
                <c:pt idx="1845">
                  <c:v>22.830076810868615</c:v>
                </c:pt>
                <c:pt idx="1846">
                  <c:v>22.819402858376947</c:v>
                </c:pt>
                <c:pt idx="1847">
                  <c:v>22.806325071035111</c:v>
                </c:pt>
                <c:pt idx="1848">
                  <c:v>22.815065583020687</c:v>
                </c:pt>
                <c:pt idx="1849">
                  <c:v>22.810349582107296</c:v>
                </c:pt>
                <c:pt idx="1850">
                  <c:v>22.827188672970586</c:v>
                </c:pt>
                <c:pt idx="1851">
                  <c:v>22.83800899908146</c:v>
                </c:pt>
                <c:pt idx="1852">
                  <c:v>22.833885455418823</c:v>
                </c:pt>
                <c:pt idx="1853">
                  <c:v>22.804852548390826</c:v>
                </c:pt>
                <c:pt idx="1854">
                  <c:v>22.813312833132791</c:v>
                </c:pt>
                <c:pt idx="1855">
                  <c:v>22.817733955295754</c:v>
                </c:pt>
                <c:pt idx="1856">
                  <c:v>22.814176511050473</c:v>
                </c:pt>
                <c:pt idx="1857">
                  <c:v>22.832683515116305</c:v>
                </c:pt>
                <c:pt idx="1858">
                  <c:v>22.825763709190156</c:v>
                </c:pt>
                <c:pt idx="1859">
                  <c:v>22.825736122345017</c:v>
                </c:pt>
                <c:pt idx="1860">
                  <c:v>22.850127551277264</c:v>
                </c:pt>
                <c:pt idx="1861">
                  <c:v>22.857388342071999</c:v>
                </c:pt>
                <c:pt idx="1862">
                  <c:v>22.844233699884992</c:v>
                </c:pt>
                <c:pt idx="1863">
                  <c:v>22.837720209337995</c:v>
                </c:pt>
                <c:pt idx="1864">
                  <c:v>22.775975096964302</c:v>
                </c:pt>
                <c:pt idx="1865">
                  <c:v>22.764878919560019</c:v>
                </c:pt>
                <c:pt idx="1866">
                  <c:v>22.774984515857302</c:v>
                </c:pt>
                <c:pt idx="1867">
                  <c:v>22.740930395397069</c:v>
                </c:pt>
                <c:pt idx="1868">
                  <c:v>22.708204258275469</c:v>
                </c:pt>
                <c:pt idx="1869">
                  <c:v>22.738902783724857</c:v>
                </c:pt>
                <c:pt idx="1870">
                  <c:v>22.754920179476439</c:v>
                </c:pt>
                <c:pt idx="1871">
                  <c:v>22.771537087125402</c:v>
                </c:pt>
                <c:pt idx="1872">
                  <c:v>22.759665460335608</c:v>
                </c:pt>
                <c:pt idx="1873">
                  <c:v>22.757223739685642</c:v>
                </c:pt>
                <c:pt idx="1874">
                  <c:v>22.763972467684834</c:v>
                </c:pt>
                <c:pt idx="1875">
                  <c:v>22.783391441721168</c:v>
                </c:pt>
                <c:pt idx="1876">
                  <c:v>22.785469344644806</c:v>
                </c:pt>
                <c:pt idx="1877">
                  <c:v>22.754247252750393</c:v>
                </c:pt>
                <c:pt idx="1878">
                  <c:v>22.752454818444519</c:v>
                </c:pt>
                <c:pt idx="1879">
                  <c:v>22.727773373842368</c:v>
                </c:pt>
                <c:pt idx="1880">
                  <c:v>22.764078189480397</c:v>
                </c:pt>
                <c:pt idx="1881">
                  <c:v>22.755234089595582</c:v>
                </c:pt>
                <c:pt idx="1882">
                  <c:v>22.81951640103788</c:v>
                </c:pt>
                <c:pt idx="1883">
                  <c:v>22.849564752111295</c:v>
                </c:pt>
                <c:pt idx="1884">
                  <c:v>22.845237856732606</c:v>
                </c:pt>
                <c:pt idx="1885">
                  <c:v>22.859456629218432</c:v>
                </c:pt>
                <c:pt idx="1886">
                  <c:v>22.857641117089386</c:v>
                </c:pt>
                <c:pt idx="1887">
                  <c:v>22.847137410564756</c:v>
                </c:pt>
                <c:pt idx="1888">
                  <c:v>22.864205164094546</c:v>
                </c:pt>
                <c:pt idx="1889">
                  <c:v>22.836918102709195</c:v>
                </c:pt>
                <c:pt idx="1890">
                  <c:v>22.87987767500373</c:v>
                </c:pt>
                <c:pt idx="1891">
                  <c:v>22.86623345522127</c:v>
                </c:pt>
                <c:pt idx="1892">
                  <c:v>22.814159144519905</c:v>
                </c:pt>
                <c:pt idx="1893">
                  <c:v>22.810348498682483</c:v>
                </c:pt>
                <c:pt idx="1894">
                  <c:v>22.798777012952733</c:v>
                </c:pt>
                <c:pt idx="1895">
                  <c:v>22.713617034306587</c:v>
                </c:pt>
                <c:pt idx="1896">
                  <c:v>22.72872266978063</c:v>
                </c:pt>
                <c:pt idx="1897">
                  <c:v>22.71926826460507</c:v>
                </c:pt>
                <c:pt idx="1898">
                  <c:v>22.737850603694444</c:v>
                </c:pt>
                <c:pt idx="1899">
                  <c:v>22.717621368199058</c:v>
                </c:pt>
                <c:pt idx="1900">
                  <c:v>22.634387728251728</c:v>
                </c:pt>
                <c:pt idx="1901">
                  <c:v>22.62649353612677</c:v>
                </c:pt>
                <c:pt idx="1902">
                  <c:v>22.632101807597625</c:v>
                </c:pt>
                <c:pt idx="1903">
                  <c:v>22.567318697396626</c:v>
                </c:pt>
                <c:pt idx="1904">
                  <c:v>22.559666105802837</c:v>
                </c:pt>
                <c:pt idx="1905">
                  <c:v>22.467693963331183</c:v>
                </c:pt>
                <c:pt idx="1906">
                  <c:v>22.466376656571402</c:v>
                </c:pt>
                <c:pt idx="1907">
                  <c:v>22.471083134933885</c:v>
                </c:pt>
                <c:pt idx="1908">
                  <c:v>22.469675330159344</c:v>
                </c:pt>
                <c:pt idx="1909">
                  <c:v>22.465345277792956</c:v>
                </c:pt>
                <c:pt idx="1910">
                  <c:v>22.460271061698247</c:v>
                </c:pt>
                <c:pt idx="1911">
                  <c:v>22.446756795227842</c:v>
                </c:pt>
                <c:pt idx="1912">
                  <c:v>22.451608671764689</c:v>
                </c:pt>
                <c:pt idx="1913">
                  <c:v>22.446365720466755</c:v>
                </c:pt>
                <c:pt idx="1914">
                  <c:v>22.485456655239528</c:v>
                </c:pt>
                <c:pt idx="1915">
                  <c:v>22.476181947521006</c:v>
                </c:pt>
                <c:pt idx="1916">
                  <c:v>22.448312972368342</c:v>
                </c:pt>
                <c:pt idx="1917">
                  <c:v>22.452019195955529</c:v>
                </c:pt>
                <c:pt idx="1918">
                  <c:v>22.42406692284796</c:v>
                </c:pt>
                <c:pt idx="1919">
                  <c:v>22.428810842928232</c:v>
                </c:pt>
                <c:pt idx="1920">
                  <c:v>22.438547382172139</c:v>
                </c:pt>
                <c:pt idx="1921">
                  <c:v>22.443511273755341</c:v>
                </c:pt>
                <c:pt idx="1922">
                  <c:v>22.472994139247621</c:v>
                </c:pt>
                <c:pt idx="1923">
                  <c:v>22.490114820222594</c:v>
                </c:pt>
                <c:pt idx="1924">
                  <c:v>22.464865161514282</c:v>
                </c:pt>
                <c:pt idx="1925">
                  <c:v>22.461995211690571</c:v>
                </c:pt>
                <c:pt idx="1926">
                  <c:v>22.447799536046453</c:v>
                </c:pt>
                <c:pt idx="1927">
                  <c:v>22.441051256923032</c:v>
                </c:pt>
                <c:pt idx="1928">
                  <c:v>22.486409663523563</c:v>
                </c:pt>
                <c:pt idx="1929">
                  <c:v>22.50164440432037</c:v>
                </c:pt>
                <c:pt idx="1930">
                  <c:v>22.577356245066682</c:v>
                </c:pt>
                <c:pt idx="1931">
                  <c:v>22.551584885960978</c:v>
                </c:pt>
                <c:pt idx="1932">
                  <c:v>22.548954936724975</c:v>
                </c:pt>
                <c:pt idx="1933">
                  <c:v>22.566029440593177</c:v>
                </c:pt>
                <c:pt idx="1934">
                  <c:v>22.572639970785822</c:v>
                </c:pt>
                <c:pt idx="1935">
                  <c:v>22.577872511781784</c:v>
                </c:pt>
                <c:pt idx="1936">
                  <c:v>22.534315370271422</c:v>
                </c:pt>
                <c:pt idx="1937">
                  <c:v>22.568224519203845</c:v>
                </c:pt>
                <c:pt idx="1938">
                  <c:v>22.62927662337589</c:v>
                </c:pt>
                <c:pt idx="1939">
                  <c:v>22.610223782795032</c:v>
                </c:pt>
                <c:pt idx="1940">
                  <c:v>22.486566560911154</c:v>
                </c:pt>
                <c:pt idx="1941">
                  <c:v>22.384107998972681</c:v>
                </c:pt>
                <c:pt idx="1942">
                  <c:v>22.402562265213604</c:v>
                </c:pt>
                <c:pt idx="1943">
                  <c:v>22.396735230157063</c:v>
                </c:pt>
                <c:pt idx="1944">
                  <c:v>22.256650933212857</c:v>
                </c:pt>
                <c:pt idx="1945">
                  <c:v>22.444426368097304</c:v>
                </c:pt>
                <c:pt idx="1946">
                  <c:v>22.466360905706992</c:v>
                </c:pt>
                <c:pt idx="1947">
                  <c:v>22.456892908863445</c:v>
                </c:pt>
                <c:pt idx="1948">
                  <c:v>22.478590231690536</c:v>
                </c:pt>
                <c:pt idx="1949">
                  <c:v>22.484901447119565</c:v>
                </c:pt>
                <c:pt idx="1950">
                  <c:v>22.458325365056179</c:v>
                </c:pt>
                <c:pt idx="1951">
                  <c:v>22.457318624488504</c:v>
                </c:pt>
                <c:pt idx="1952">
                  <c:v>22.433434489908329</c:v>
                </c:pt>
                <c:pt idx="1953">
                  <c:v>22.520236103449257</c:v>
                </c:pt>
                <c:pt idx="1954">
                  <c:v>22.469256366809223</c:v>
                </c:pt>
                <c:pt idx="1955">
                  <c:v>22.476797528736153</c:v>
                </c:pt>
                <c:pt idx="1956">
                  <c:v>22.5409617170979</c:v>
                </c:pt>
                <c:pt idx="1957">
                  <c:v>22.5591217828525</c:v>
                </c:pt>
                <c:pt idx="1958">
                  <c:v>22.527204790136729</c:v>
                </c:pt>
                <c:pt idx="1959">
                  <c:v>22.708228046492476</c:v>
                </c:pt>
                <c:pt idx="1960">
                  <c:v>22.715697226201208</c:v>
                </c:pt>
                <c:pt idx="1961">
                  <c:v>22.717527211860396</c:v>
                </c:pt>
                <c:pt idx="1962">
                  <c:v>22.671577167912904</c:v>
                </c:pt>
                <c:pt idx="1963">
                  <c:v>22.681369683589036</c:v>
                </c:pt>
                <c:pt idx="1964">
                  <c:v>22.689836547754005</c:v>
                </c:pt>
                <c:pt idx="1965">
                  <c:v>22.71872159900283</c:v>
                </c:pt>
                <c:pt idx="1966">
                  <c:v>22.75830918122778</c:v>
                </c:pt>
                <c:pt idx="1967">
                  <c:v>22.764192266981819</c:v>
                </c:pt>
                <c:pt idx="1968">
                  <c:v>22.777563592014989</c:v>
                </c:pt>
                <c:pt idx="1969">
                  <c:v>22.795396013480946</c:v>
                </c:pt>
                <c:pt idx="1970">
                  <c:v>22.798281553797942</c:v>
                </c:pt>
                <c:pt idx="1971">
                  <c:v>22.785441131621948</c:v>
                </c:pt>
                <c:pt idx="1972">
                  <c:v>22.808960482451862</c:v>
                </c:pt>
                <c:pt idx="1973">
                  <c:v>22.794854937242231</c:v>
                </c:pt>
                <c:pt idx="1974">
                  <c:v>22.793085414989523</c:v>
                </c:pt>
                <c:pt idx="1975">
                  <c:v>22.783901346085369</c:v>
                </c:pt>
                <c:pt idx="1976">
                  <c:v>22.803194580989594</c:v>
                </c:pt>
                <c:pt idx="1977">
                  <c:v>22.772638796138331</c:v>
                </c:pt>
                <c:pt idx="1978">
                  <c:v>22.788653639514667</c:v>
                </c:pt>
                <c:pt idx="1979">
                  <c:v>22.843653535818639</c:v>
                </c:pt>
                <c:pt idx="1980">
                  <c:v>22.847232116393734</c:v>
                </c:pt>
                <c:pt idx="1981">
                  <c:v>22.853124752051642</c:v>
                </c:pt>
                <c:pt idx="1982">
                  <c:v>22.855778425773185</c:v>
                </c:pt>
                <c:pt idx="1983">
                  <c:v>22.66384497546262</c:v>
                </c:pt>
                <c:pt idx="1984">
                  <c:v>22.679561026532415</c:v>
                </c:pt>
                <c:pt idx="1985">
                  <c:v>22.650240690641041</c:v>
                </c:pt>
                <c:pt idx="1986">
                  <c:v>22.709892798017485</c:v>
                </c:pt>
                <c:pt idx="1987">
                  <c:v>22.713240365502323</c:v>
                </c:pt>
                <c:pt idx="1988">
                  <c:v>22.616709021331214</c:v>
                </c:pt>
                <c:pt idx="1989">
                  <c:v>22.632295205402922</c:v>
                </c:pt>
                <c:pt idx="1990">
                  <c:v>22.749747380398354</c:v>
                </c:pt>
                <c:pt idx="1991">
                  <c:v>22.744549801913656</c:v>
                </c:pt>
                <c:pt idx="1992">
                  <c:v>22.699040794631802</c:v>
                </c:pt>
                <c:pt idx="1993">
                  <c:v>22.669791685862709</c:v>
                </c:pt>
                <c:pt idx="1994">
                  <c:v>22.77020478154985</c:v>
                </c:pt>
                <c:pt idx="1995">
                  <c:v>22.7757688544893</c:v>
                </c:pt>
                <c:pt idx="1996">
                  <c:v>22.781896667314133</c:v>
                </c:pt>
                <c:pt idx="1997">
                  <c:v>22.768696638617936</c:v>
                </c:pt>
                <c:pt idx="1998">
                  <c:v>22.817039120015437</c:v>
                </c:pt>
                <c:pt idx="1999">
                  <c:v>22.838446378930183</c:v>
                </c:pt>
                <c:pt idx="2000">
                  <c:v>22.750824951537236</c:v>
                </c:pt>
                <c:pt idx="2001">
                  <c:v>22.814983114183892</c:v>
                </c:pt>
                <c:pt idx="2002">
                  <c:v>22.841983736218037</c:v>
                </c:pt>
                <c:pt idx="2003">
                  <c:v>22.861630031184173</c:v>
                </c:pt>
                <c:pt idx="2004">
                  <c:v>22.864153617259976</c:v>
                </c:pt>
                <c:pt idx="2005">
                  <c:v>22.849628228554828</c:v>
                </c:pt>
                <c:pt idx="2006">
                  <c:v>22.898057382828874</c:v>
                </c:pt>
                <c:pt idx="2007">
                  <c:v>22.968272420737005</c:v>
                </c:pt>
                <c:pt idx="2008">
                  <c:v>22.994913381078629</c:v>
                </c:pt>
                <c:pt idx="2009">
                  <c:v>23.014269966671655</c:v>
                </c:pt>
                <c:pt idx="2010">
                  <c:v>23.022532833910553</c:v>
                </c:pt>
                <c:pt idx="2011">
                  <c:v>23.031409124329748</c:v>
                </c:pt>
                <c:pt idx="2012">
                  <c:v>23.029470316546426</c:v>
                </c:pt>
                <c:pt idx="2013">
                  <c:v>23.016736822972018</c:v>
                </c:pt>
                <c:pt idx="2014">
                  <c:v>23.011667933716403</c:v>
                </c:pt>
                <c:pt idx="2015">
                  <c:v>23.003664342056059</c:v>
                </c:pt>
                <c:pt idx="2016">
                  <c:v>22.999304381732902</c:v>
                </c:pt>
                <c:pt idx="2017">
                  <c:v>22.937029762864526</c:v>
                </c:pt>
                <c:pt idx="2018">
                  <c:v>23.028956239061621</c:v>
                </c:pt>
                <c:pt idx="2019">
                  <c:v>23.016174659525799</c:v>
                </c:pt>
                <c:pt idx="2020">
                  <c:v>22.986368457622756</c:v>
                </c:pt>
                <c:pt idx="2021">
                  <c:v>23.023527291776656</c:v>
                </c:pt>
                <c:pt idx="2022">
                  <c:v>23.033050413981883</c:v>
                </c:pt>
                <c:pt idx="2023">
                  <c:v>23.038554385781406</c:v>
                </c:pt>
                <c:pt idx="2024">
                  <c:v>23.044348857707796</c:v>
                </c:pt>
                <c:pt idx="2025">
                  <c:v>23.055399694137893</c:v>
                </c:pt>
                <c:pt idx="2026">
                  <c:v>23.020293399886235</c:v>
                </c:pt>
                <c:pt idx="2027">
                  <c:v>22.998780355552665</c:v>
                </c:pt>
                <c:pt idx="2028">
                  <c:v>23.027098963275687</c:v>
                </c:pt>
                <c:pt idx="2029">
                  <c:v>23.057184131831203</c:v>
                </c:pt>
                <c:pt idx="2030">
                  <c:v>23.025658892053851</c:v>
                </c:pt>
                <c:pt idx="2031">
                  <c:v>23.03458703419982</c:v>
                </c:pt>
                <c:pt idx="2032">
                  <c:v>23.060998612552673</c:v>
                </c:pt>
                <c:pt idx="2033">
                  <c:v>23.111735491296173</c:v>
                </c:pt>
                <c:pt idx="2034">
                  <c:v>23.069694382794168</c:v>
                </c:pt>
                <c:pt idx="2035">
                  <c:v>23.043235203451253</c:v>
                </c:pt>
                <c:pt idx="2036">
                  <c:v>23.029925231840895</c:v>
                </c:pt>
                <c:pt idx="2037">
                  <c:v>23.008178040149556</c:v>
                </c:pt>
                <c:pt idx="2038">
                  <c:v>23.137357117181018</c:v>
                </c:pt>
                <c:pt idx="2039">
                  <c:v>23.123797710795422</c:v>
                </c:pt>
                <c:pt idx="2040">
                  <c:v>23.037988123310488</c:v>
                </c:pt>
                <c:pt idx="2041">
                  <c:v>23.011559390813396</c:v>
                </c:pt>
                <c:pt idx="2042">
                  <c:v>22.983256156887514</c:v>
                </c:pt>
                <c:pt idx="2043">
                  <c:v>22.940629570240908</c:v>
                </c:pt>
                <c:pt idx="2044">
                  <c:v>22.909373726791557</c:v>
                </c:pt>
                <c:pt idx="2045">
                  <c:v>22.917437812542097</c:v>
                </c:pt>
                <c:pt idx="2046">
                  <c:v>22.905503063368922</c:v>
                </c:pt>
                <c:pt idx="2047">
                  <c:v>22.889332965344352</c:v>
                </c:pt>
                <c:pt idx="2048">
                  <c:v>22.89836634409523</c:v>
                </c:pt>
                <c:pt idx="2049">
                  <c:v>22.935242277143821</c:v>
                </c:pt>
                <c:pt idx="2050">
                  <c:v>22.834379193602917</c:v>
                </c:pt>
                <c:pt idx="2051">
                  <c:v>22.792465826057093</c:v>
                </c:pt>
                <c:pt idx="2052">
                  <c:v>22.803217497720922</c:v>
                </c:pt>
                <c:pt idx="2053">
                  <c:v>22.735416072002764</c:v>
                </c:pt>
                <c:pt idx="2054">
                  <c:v>22.705398366104752</c:v>
                </c:pt>
                <c:pt idx="2055">
                  <c:v>22.710385179742989</c:v>
                </c:pt>
                <c:pt idx="2056">
                  <c:v>22.842912926554817</c:v>
                </c:pt>
                <c:pt idx="2057">
                  <c:v>22.577793768857802</c:v>
                </c:pt>
                <c:pt idx="2058">
                  <c:v>22.83780106155541</c:v>
                </c:pt>
                <c:pt idx="2059">
                  <c:v>22.830425699932334</c:v>
                </c:pt>
                <c:pt idx="2060">
                  <c:v>23.072664490798164</c:v>
                </c:pt>
                <c:pt idx="2061">
                  <c:v>23.059246292572162</c:v>
                </c:pt>
                <c:pt idx="2062">
                  <c:v>23.089209562540749</c:v>
                </c:pt>
                <c:pt idx="2063">
                  <c:v>23.082195577627019</c:v>
                </c:pt>
                <c:pt idx="2064">
                  <c:v>23.084305665421923</c:v>
                </c:pt>
                <c:pt idx="2065">
                  <c:v>23.193866810413059</c:v>
                </c:pt>
                <c:pt idx="2066">
                  <c:v>23.106843238051283</c:v>
                </c:pt>
                <c:pt idx="2067">
                  <c:v>22.972315342749976</c:v>
                </c:pt>
                <c:pt idx="2068">
                  <c:v>22.864468460226256</c:v>
                </c:pt>
                <c:pt idx="2069">
                  <c:v>23.022520585169659</c:v>
                </c:pt>
                <c:pt idx="2070">
                  <c:v>23.242012116574699</c:v>
                </c:pt>
                <c:pt idx="2071">
                  <c:v>23.341190429915002</c:v>
                </c:pt>
                <c:pt idx="2072">
                  <c:v>23.266496294185142</c:v>
                </c:pt>
                <c:pt idx="2073">
                  <c:v>23.253846786726623</c:v>
                </c:pt>
                <c:pt idx="2074">
                  <c:v>23.177359637870858</c:v>
                </c:pt>
                <c:pt idx="2075">
                  <c:v>23.325816203552627</c:v>
                </c:pt>
                <c:pt idx="2076">
                  <c:v>23.333839832953291</c:v>
                </c:pt>
                <c:pt idx="2077">
                  <c:v>23.219751900928745</c:v>
                </c:pt>
                <c:pt idx="2078">
                  <c:v>23.174221575628764</c:v>
                </c:pt>
                <c:pt idx="2079">
                  <c:v>23.124024374284659</c:v>
                </c:pt>
                <c:pt idx="2080">
                  <c:v>23.008284371432421</c:v>
                </c:pt>
                <c:pt idx="2081">
                  <c:v>22.996742655875977</c:v>
                </c:pt>
                <c:pt idx="2082">
                  <c:v>23.029450827383059</c:v>
                </c:pt>
                <c:pt idx="2083">
                  <c:v>22.990761262882401</c:v>
                </c:pt>
                <c:pt idx="2084">
                  <c:v>22.882464701624553</c:v>
                </c:pt>
                <c:pt idx="2085">
                  <c:v>22.690971502746638</c:v>
                </c:pt>
                <c:pt idx="2086">
                  <c:v>22.605725574493807</c:v>
                </c:pt>
                <c:pt idx="2087">
                  <c:v>22.790032249459991</c:v>
                </c:pt>
                <c:pt idx="2088">
                  <c:v>22.485681808072897</c:v>
                </c:pt>
                <c:pt idx="2089">
                  <c:v>22.377631622603111</c:v>
                </c:pt>
                <c:pt idx="2090">
                  <c:v>22.312291680448833</c:v>
                </c:pt>
                <c:pt idx="2091">
                  <c:v>22.3320831829555</c:v>
                </c:pt>
                <c:pt idx="2092">
                  <c:v>22.276950457131978</c:v>
                </c:pt>
                <c:pt idx="2093">
                  <c:v>22.170088142554118</c:v>
                </c:pt>
                <c:pt idx="2094">
                  <c:v>22.135398728523654</c:v>
                </c:pt>
                <c:pt idx="2095">
                  <c:v>22.089826777952055</c:v>
                </c:pt>
                <c:pt idx="2096">
                  <c:v>22.100075415813688</c:v>
                </c:pt>
                <c:pt idx="2097">
                  <c:v>22.107887513745659</c:v>
                </c:pt>
                <c:pt idx="2098">
                  <c:v>21.967522511052767</c:v>
                </c:pt>
                <c:pt idx="2099">
                  <c:v>21.869862917750009</c:v>
                </c:pt>
                <c:pt idx="2100">
                  <c:v>21.792270047765985</c:v>
                </c:pt>
                <c:pt idx="2101">
                  <c:v>21.729016601885771</c:v>
                </c:pt>
                <c:pt idx="2102">
                  <c:v>21.644217479331896</c:v>
                </c:pt>
                <c:pt idx="2103">
                  <c:v>21.617396663330609</c:v>
                </c:pt>
                <c:pt idx="2104">
                  <c:v>21.608363258687053</c:v>
                </c:pt>
                <c:pt idx="2105">
                  <c:v>21.609140989942603</c:v>
                </c:pt>
                <c:pt idx="2106">
                  <c:v>21.581861304678654</c:v>
                </c:pt>
                <c:pt idx="2107">
                  <c:v>21.613904200844861</c:v>
                </c:pt>
                <c:pt idx="2108">
                  <c:v>21.572867017254797</c:v>
                </c:pt>
                <c:pt idx="2109">
                  <c:v>21.563653961382986</c:v>
                </c:pt>
                <c:pt idx="2110">
                  <c:v>21.48449969550088</c:v>
                </c:pt>
                <c:pt idx="2111">
                  <c:v>21.516056373444492</c:v>
                </c:pt>
                <c:pt idx="2112">
                  <c:v>21.561702480736201</c:v>
                </c:pt>
                <c:pt idx="2113">
                  <c:v>21.612339567926707</c:v>
                </c:pt>
                <c:pt idx="2114">
                  <c:v>21.539957979178368</c:v>
                </c:pt>
                <c:pt idx="2115">
                  <c:v>21.482760994768185</c:v>
                </c:pt>
                <c:pt idx="2116">
                  <c:v>21.404852840344631</c:v>
                </c:pt>
                <c:pt idx="2117">
                  <c:v>21.400055227188115</c:v>
                </c:pt>
                <c:pt idx="2118">
                  <c:v>21.317937724221345</c:v>
                </c:pt>
                <c:pt idx="2119">
                  <c:v>21.256618781188966</c:v>
                </c:pt>
                <c:pt idx="2120">
                  <c:v>21.217838024880351</c:v>
                </c:pt>
                <c:pt idx="2121">
                  <c:v>21.240024608598567</c:v>
                </c:pt>
                <c:pt idx="2122">
                  <c:v>21.195003411470612</c:v>
                </c:pt>
                <c:pt idx="2123">
                  <c:v>21.172637241620034</c:v>
                </c:pt>
                <c:pt idx="2124">
                  <c:v>21.137092028793365</c:v>
                </c:pt>
                <c:pt idx="2125">
                  <c:v>21.163576554255418</c:v>
                </c:pt>
                <c:pt idx="2126">
                  <c:v>21.194227046281835</c:v>
                </c:pt>
                <c:pt idx="2127">
                  <c:v>21.166110183720097</c:v>
                </c:pt>
                <c:pt idx="2128">
                  <c:v>21.132268622932305</c:v>
                </c:pt>
                <c:pt idx="2129">
                  <c:v>21.131797343166792</c:v>
                </c:pt>
                <c:pt idx="2130">
                  <c:v>21.137841155499675</c:v>
                </c:pt>
                <c:pt idx="2131">
                  <c:v>21.102959695319566</c:v>
                </c:pt>
                <c:pt idx="2132">
                  <c:v>21.116434475595092</c:v>
                </c:pt>
                <c:pt idx="2133">
                  <c:v>21.104623520975796</c:v>
                </c:pt>
                <c:pt idx="2134">
                  <c:v>20.981655396767518</c:v>
                </c:pt>
                <c:pt idx="2135">
                  <c:v>21.179412813726856</c:v>
                </c:pt>
                <c:pt idx="2136">
                  <c:v>21.184930137453382</c:v>
                </c:pt>
                <c:pt idx="2137">
                  <c:v>21.137114028245506</c:v>
                </c:pt>
                <c:pt idx="2138">
                  <c:v>21.20931228944016</c:v>
                </c:pt>
                <c:pt idx="2139">
                  <c:v>21.181138834896998</c:v>
                </c:pt>
                <c:pt idx="2140">
                  <c:v>21.157827430078196</c:v>
                </c:pt>
                <c:pt idx="2141">
                  <c:v>21.115159790630543</c:v>
                </c:pt>
                <c:pt idx="2142">
                  <c:v>21.168420962693176</c:v>
                </c:pt>
                <c:pt idx="2143">
                  <c:v>21.130638752278859</c:v>
                </c:pt>
                <c:pt idx="2144">
                  <c:v>21.12013486655222</c:v>
                </c:pt>
                <c:pt idx="2145">
                  <c:v>21.118524049370492</c:v>
                </c:pt>
                <c:pt idx="2146">
                  <c:v>21.112021307192123</c:v>
                </c:pt>
                <c:pt idx="2147">
                  <c:v>21.151632872585392</c:v>
                </c:pt>
                <c:pt idx="2148">
                  <c:v>21.156555004363685</c:v>
                </c:pt>
                <c:pt idx="2149">
                  <c:v>21.17554511184278</c:v>
                </c:pt>
                <c:pt idx="2150">
                  <c:v>21.194837291939532</c:v>
                </c:pt>
                <c:pt idx="2151">
                  <c:v>21.151080855048736</c:v>
                </c:pt>
                <c:pt idx="2152">
                  <c:v>21.150197440268709</c:v>
                </c:pt>
                <c:pt idx="2153">
                  <c:v>21.144896390715942</c:v>
                </c:pt>
                <c:pt idx="2154">
                  <c:v>21.164941241348778</c:v>
                </c:pt>
                <c:pt idx="2155">
                  <c:v>21.176110262627912</c:v>
                </c:pt>
                <c:pt idx="2156">
                  <c:v>21.121138713172467</c:v>
                </c:pt>
                <c:pt idx="2157">
                  <c:v>21.114742181125855</c:v>
                </c:pt>
                <c:pt idx="2158">
                  <c:v>21.078481181746582</c:v>
                </c:pt>
                <c:pt idx="2159">
                  <c:v>21.092553290592239</c:v>
                </c:pt>
                <c:pt idx="2160">
                  <c:v>21.070821671706124</c:v>
                </c:pt>
                <c:pt idx="2161">
                  <c:v>21.09752436208116</c:v>
                </c:pt>
                <c:pt idx="2162">
                  <c:v>21.14288568010387</c:v>
                </c:pt>
                <c:pt idx="2163">
                  <c:v>21.207990104790156</c:v>
                </c:pt>
                <c:pt idx="2164">
                  <c:v>21.185196161105953</c:v>
                </c:pt>
                <c:pt idx="2165">
                  <c:v>21.182786867401866</c:v>
                </c:pt>
                <c:pt idx="2166">
                  <c:v>21.191641368953686</c:v>
                </c:pt>
                <c:pt idx="2167">
                  <c:v>21.142030918353122</c:v>
                </c:pt>
                <c:pt idx="2168">
                  <c:v>21.096385004721185</c:v>
                </c:pt>
                <c:pt idx="2169">
                  <c:v>21.092734361004283</c:v>
                </c:pt>
                <c:pt idx="2170">
                  <c:v>21.102198635528779</c:v>
                </c:pt>
                <c:pt idx="2171">
                  <c:v>21.007401950345859</c:v>
                </c:pt>
                <c:pt idx="2172">
                  <c:v>21.0297810673501</c:v>
                </c:pt>
                <c:pt idx="2173">
                  <c:v>21.0296352654949</c:v>
                </c:pt>
                <c:pt idx="2174">
                  <c:v>20.99965146965674</c:v>
                </c:pt>
                <c:pt idx="2175">
                  <c:v>21.008684624058713</c:v>
                </c:pt>
                <c:pt idx="2176">
                  <c:v>20.997430452310038</c:v>
                </c:pt>
                <c:pt idx="2177">
                  <c:v>21.009205840699543</c:v>
                </c:pt>
                <c:pt idx="2178">
                  <c:v>20.967203121074057</c:v>
                </c:pt>
                <c:pt idx="2179">
                  <c:v>20.955725055109326</c:v>
                </c:pt>
                <c:pt idx="2180">
                  <c:v>20.948609924262364</c:v>
                </c:pt>
                <c:pt idx="2181">
                  <c:v>20.919966114960314</c:v>
                </c:pt>
                <c:pt idx="2182">
                  <c:v>20.934138667177415</c:v>
                </c:pt>
                <c:pt idx="2183">
                  <c:v>20.947569207114537</c:v>
                </c:pt>
                <c:pt idx="2184">
                  <c:v>20.910804833608431</c:v>
                </c:pt>
                <c:pt idx="2185">
                  <c:v>20.856458392895224</c:v>
                </c:pt>
                <c:pt idx="2186">
                  <c:v>20.881244173015485</c:v>
                </c:pt>
                <c:pt idx="2187">
                  <c:v>20.863101829237973</c:v>
                </c:pt>
                <c:pt idx="2188">
                  <c:v>20.826386346192891</c:v>
                </c:pt>
                <c:pt idx="2189">
                  <c:v>20.840327745983252</c:v>
                </c:pt>
                <c:pt idx="2190">
                  <c:v>20.859839747060011</c:v>
                </c:pt>
                <c:pt idx="2191">
                  <c:v>20.886275555618816</c:v>
                </c:pt>
                <c:pt idx="2192">
                  <c:v>20.876114369598998</c:v>
                </c:pt>
                <c:pt idx="2193">
                  <c:v>20.897139855475103</c:v>
                </c:pt>
                <c:pt idx="2194">
                  <c:v>20.861417780360526</c:v>
                </c:pt>
                <c:pt idx="2195">
                  <c:v>20.854602401576535</c:v>
                </c:pt>
                <c:pt idx="2196">
                  <c:v>20.859939616299169</c:v>
                </c:pt>
                <c:pt idx="2197">
                  <c:v>20.908560198738986</c:v>
                </c:pt>
                <c:pt idx="2198">
                  <c:v>20.913598140791017</c:v>
                </c:pt>
                <c:pt idx="2199">
                  <c:v>20.839888043213872</c:v>
                </c:pt>
                <c:pt idx="2200">
                  <c:v>20.8401392089709</c:v>
                </c:pt>
                <c:pt idx="2201">
                  <c:v>20.762727760277247</c:v>
                </c:pt>
                <c:pt idx="2202">
                  <c:v>20.798172597533036</c:v>
                </c:pt>
                <c:pt idx="2203">
                  <c:v>20.806977989072976</c:v>
                </c:pt>
                <c:pt idx="2204">
                  <c:v>20.76739695968886</c:v>
                </c:pt>
                <c:pt idx="2205">
                  <c:v>20.749945661820682</c:v>
                </c:pt>
                <c:pt idx="2206">
                  <c:v>20.751029299867636</c:v>
                </c:pt>
                <c:pt idx="2207">
                  <c:v>20.745370688615566</c:v>
                </c:pt>
                <c:pt idx="2208">
                  <c:v>20.722759572045302</c:v>
                </c:pt>
                <c:pt idx="2209">
                  <c:v>20.738879814436732</c:v>
                </c:pt>
                <c:pt idx="2210">
                  <c:v>20.728141806356462</c:v>
                </c:pt>
                <c:pt idx="2211">
                  <c:v>20.79669658432438</c:v>
                </c:pt>
                <c:pt idx="2212">
                  <c:v>20.795108210543457</c:v>
                </c:pt>
                <c:pt idx="2213">
                  <c:v>20.822434682258777</c:v>
                </c:pt>
                <c:pt idx="2214">
                  <c:v>20.777901644942293</c:v>
                </c:pt>
                <c:pt idx="2215">
                  <c:v>20.813284623127458</c:v>
                </c:pt>
                <c:pt idx="2216">
                  <c:v>20.774123072672008</c:v>
                </c:pt>
                <c:pt idx="2217">
                  <c:v>20.731508822491055</c:v>
                </c:pt>
                <c:pt idx="2218">
                  <c:v>20.701975578425614</c:v>
                </c:pt>
                <c:pt idx="2219">
                  <c:v>20.577849465573038</c:v>
                </c:pt>
                <c:pt idx="2220">
                  <c:v>20.575031528167887</c:v>
                </c:pt>
                <c:pt idx="2221">
                  <c:v>20.544619520440481</c:v>
                </c:pt>
                <c:pt idx="2222">
                  <c:v>20.467700901258972</c:v>
                </c:pt>
                <c:pt idx="2223">
                  <c:v>20.473208141650094</c:v>
                </c:pt>
                <c:pt idx="2224">
                  <c:v>20.627420720090015</c:v>
                </c:pt>
                <c:pt idx="2225">
                  <c:v>20.60176673963046</c:v>
                </c:pt>
                <c:pt idx="2226">
                  <c:v>20.739725287247161</c:v>
                </c:pt>
                <c:pt idx="2227">
                  <c:v>20.682685721410461</c:v>
                </c:pt>
                <c:pt idx="2228">
                  <c:v>20.816821743961722</c:v>
                </c:pt>
                <c:pt idx="2229">
                  <c:v>20.781242475187913</c:v>
                </c:pt>
                <c:pt idx="2230">
                  <c:v>20.773218006788312</c:v>
                </c:pt>
                <c:pt idx="2231">
                  <c:v>20.854559032868174</c:v>
                </c:pt>
                <c:pt idx="2232">
                  <c:v>20.863110109124751</c:v>
                </c:pt>
                <c:pt idx="2233">
                  <c:v>20.862435153185455</c:v>
                </c:pt>
                <c:pt idx="2234">
                  <c:v>20.862260696214509</c:v>
                </c:pt>
                <c:pt idx="2235">
                  <c:v>20.890223825877349</c:v>
                </c:pt>
                <c:pt idx="2236">
                  <c:v>20.893571856549457</c:v>
                </c:pt>
                <c:pt idx="2237">
                  <c:v>20.904087971392627</c:v>
                </c:pt>
                <c:pt idx="2238">
                  <c:v>20.912784343111888</c:v>
                </c:pt>
                <c:pt idx="2239">
                  <c:v>20.905138317103194</c:v>
                </c:pt>
                <c:pt idx="2240">
                  <c:v>20.911656749909628</c:v>
                </c:pt>
                <c:pt idx="2241">
                  <c:v>20.861196968967999</c:v>
                </c:pt>
                <c:pt idx="2242">
                  <c:v>20.839354614862238</c:v>
                </c:pt>
                <c:pt idx="2243">
                  <c:v>20.845004043090853</c:v>
                </c:pt>
                <c:pt idx="2244">
                  <c:v>20.846623654097627</c:v>
                </c:pt>
                <c:pt idx="2245">
                  <c:v>20.867899597310423</c:v>
                </c:pt>
                <c:pt idx="2246">
                  <c:v>20.919346878767087</c:v>
                </c:pt>
                <c:pt idx="2247">
                  <c:v>20.925188498975878</c:v>
                </c:pt>
                <c:pt idx="2248">
                  <c:v>20.89614114897304</c:v>
                </c:pt>
                <c:pt idx="2249">
                  <c:v>20.845491291038339</c:v>
                </c:pt>
                <c:pt idx="2250">
                  <c:v>20.925404227665002</c:v>
                </c:pt>
                <c:pt idx="2251">
                  <c:v>20.944023682835457</c:v>
                </c:pt>
                <c:pt idx="2252">
                  <c:v>21.013099832590818</c:v>
                </c:pt>
                <c:pt idx="2253">
                  <c:v>21.036171802715661</c:v>
                </c:pt>
                <c:pt idx="2254">
                  <c:v>21.028691304192179</c:v>
                </c:pt>
                <c:pt idx="2255">
                  <c:v>21.043337990815726</c:v>
                </c:pt>
                <c:pt idx="2256">
                  <c:v>21.03955036136805</c:v>
                </c:pt>
                <c:pt idx="2257">
                  <c:v>21.093188914980935</c:v>
                </c:pt>
                <c:pt idx="2258">
                  <c:v>21.092731515764637</c:v>
                </c:pt>
                <c:pt idx="2259">
                  <c:v>21.084899083273168</c:v>
                </c:pt>
                <c:pt idx="2260">
                  <c:v>21.104886008884037</c:v>
                </c:pt>
                <c:pt idx="2261">
                  <c:v>21.082227500672342</c:v>
                </c:pt>
                <c:pt idx="2262">
                  <c:v>21.088287270780523</c:v>
                </c:pt>
                <c:pt idx="2263">
                  <c:v>21.123222675626383</c:v>
                </c:pt>
                <c:pt idx="2264">
                  <c:v>21.098064507786859</c:v>
                </c:pt>
                <c:pt idx="2265">
                  <c:v>21.107765874501379</c:v>
                </c:pt>
                <c:pt idx="2266">
                  <c:v>21.057457552913515</c:v>
                </c:pt>
                <c:pt idx="2267">
                  <c:v>21.028969355014748</c:v>
                </c:pt>
                <c:pt idx="2268">
                  <c:v>21.029441618415696</c:v>
                </c:pt>
                <c:pt idx="2269">
                  <c:v>21.022739257641824</c:v>
                </c:pt>
                <c:pt idx="2270">
                  <c:v>21.022232539054635</c:v>
                </c:pt>
                <c:pt idx="2271">
                  <c:v>21.023773209427301</c:v>
                </c:pt>
                <c:pt idx="2272">
                  <c:v>21.026537364283815</c:v>
                </c:pt>
                <c:pt idx="2273">
                  <c:v>20.984667621551001</c:v>
                </c:pt>
                <c:pt idx="2274">
                  <c:v>20.958966053125767</c:v>
                </c:pt>
                <c:pt idx="2275">
                  <c:v>20.93385660839904</c:v>
                </c:pt>
                <c:pt idx="2276">
                  <c:v>20.992751123818749</c:v>
                </c:pt>
                <c:pt idx="2277">
                  <c:v>20.970673622369951</c:v>
                </c:pt>
                <c:pt idx="2278">
                  <c:v>20.975627885804531</c:v>
                </c:pt>
                <c:pt idx="2279">
                  <c:v>20.994013743707484</c:v>
                </c:pt>
                <c:pt idx="2280">
                  <c:v>20.9438362332099</c:v>
                </c:pt>
                <c:pt idx="2281">
                  <c:v>20.953787665319521</c:v>
                </c:pt>
                <c:pt idx="2282">
                  <c:v>20.939829409738113</c:v>
                </c:pt>
                <c:pt idx="2283">
                  <c:v>20.944005462336801</c:v>
                </c:pt>
                <c:pt idx="2284">
                  <c:v>20.981869465867266</c:v>
                </c:pt>
                <c:pt idx="2285">
                  <c:v>20.946636179625003</c:v>
                </c:pt>
                <c:pt idx="2286">
                  <c:v>20.790989419477096</c:v>
                </c:pt>
                <c:pt idx="2287">
                  <c:v>20.889688679431227</c:v>
                </c:pt>
                <c:pt idx="2288">
                  <c:v>20.977306993522962</c:v>
                </c:pt>
                <c:pt idx="2289">
                  <c:v>21.157802401954125</c:v>
                </c:pt>
                <c:pt idx="2290">
                  <c:v>21.190556139207125</c:v>
                </c:pt>
                <c:pt idx="2291">
                  <c:v>21.124150912033553</c:v>
                </c:pt>
                <c:pt idx="2292">
                  <c:v>21.075068913839942</c:v>
                </c:pt>
                <c:pt idx="2293">
                  <c:v>21.142447517467367</c:v>
                </c:pt>
                <c:pt idx="2294">
                  <c:v>21.169373337974704</c:v>
                </c:pt>
                <c:pt idx="2295">
                  <c:v>21.25798150371244</c:v>
                </c:pt>
                <c:pt idx="2296">
                  <c:v>21.176520624673433</c:v>
                </c:pt>
                <c:pt idx="2297">
                  <c:v>21.058191630953132</c:v>
                </c:pt>
                <c:pt idx="2298">
                  <c:v>20.993844454279863</c:v>
                </c:pt>
                <c:pt idx="2299">
                  <c:v>21.072331286251966</c:v>
                </c:pt>
                <c:pt idx="2300">
                  <c:v>20.997553574951986</c:v>
                </c:pt>
                <c:pt idx="2301">
                  <c:v>20.905949361471333</c:v>
                </c:pt>
                <c:pt idx="2302">
                  <c:v>20.748820829036415</c:v>
                </c:pt>
                <c:pt idx="2303">
                  <c:v>20.440960187599675</c:v>
                </c:pt>
                <c:pt idx="2304">
                  <c:v>20.609797490511561</c:v>
                </c:pt>
                <c:pt idx="2305">
                  <c:v>20.703603915237625</c:v>
                </c:pt>
                <c:pt idx="2306">
                  <c:v>20.797148768332914</c:v>
                </c:pt>
                <c:pt idx="2307">
                  <c:v>20.929612400572555</c:v>
                </c:pt>
                <c:pt idx="2308">
                  <c:v>20.633061626671118</c:v>
                </c:pt>
                <c:pt idx="2309">
                  <c:v>21.29764619003106</c:v>
                </c:pt>
                <c:pt idx="2310">
                  <c:v>21.655655454989496</c:v>
                </c:pt>
                <c:pt idx="2311">
                  <c:v>21.441844258239868</c:v>
                </c:pt>
                <c:pt idx="2312">
                  <c:v>21.30670247705141</c:v>
                </c:pt>
                <c:pt idx="2313">
                  <c:v>21.176903374044233</c:v>
                </c:pt>
                <c:pt idx="2314">
                  <c:v>21.173342504360509</c:v>
                </c:pt>
                <c:pt idx="2315">
                  <c:v>21.103159630406019</c:v>
                </c:pt>
                <c:pt idx="2316">
                  <c:v>21.090537171103083</c:v>
                </c:pt>
                <c:pt idx="2317">
                  <c:v>20.971443140717813</c:v>
                </c:pt>
                <c:pt idx="2318">
                  <c:v>20.851944060157514</c:v>
                </c:pt>
                <c:pt idx="2319">
                  <c:v>20.7533678090231</c:v>
                </c:pt>
                <c:pt idx="2320">
                  <c:v>20.73461172998169</c:v>
                </c:pt>
                <c:pt idx="2321">
                  <c:v>20.713456031301323</c:v>
                </c:pt>
                <c:pt idx="2322">
                  <c:v>20.68358542960269</c:v>
                </c:pt>
                <c:pt idx="2323">
                  <c:v>20.696524996878654</c:v>
                </c:pt>
                <c:pt idx="2324">
                  <c:v>20.573805423769954</c:v>
                </c:pt>
                <c:pt idx="2325">
                  <c:v>20.517209002684691</c:v>
                </c:pt>
                <c:pt idx="2326">
                  <c:v>20.480936825546422</c:v>
                </c:pt>
                <c:pt idx="2327">
                  <c:v>20.372999354335057</c:v>
                </c:pt>
                <c:pt idx="2328">
                  <c:v>20.453946047960397</c:v>
                </c:pt>
                <c:pt idx="2329">
                  <c:v>20.468646006524175</c:v>
                </c:pt>
                <c:pt idx="2330">
                  <c:v>20.360617808782603</c:v>
                </c:pt>
                <c:pt idx="2331">
                  <c:v>20.292099604517588</c:v>
                </c:pt>
                <c:pt idx="2332">
                  <c:v>20.144723051279882</c:v>
                </c:pt>
                <c:pt idx="2333">
                  <c:v>20.062540606036197</c:v>
                </c:pt>
                <c:pt idx="2334">
                  <c:v>20.058326143970962</c:v>
                </c:pt>
                <c:pt idx="2335">
                  <c:v>20.05251346940107</c:v>
                </c:pt>
                <c:pt idx="2336">
                  <c:v>20.052610186930099</c:v>
                </c:pt>
                <c:pt idx="2337">
                  <c:v>20.05412891728669</c:v>
                </c:pt>
                <c:pt idx="2338">
                  <c:v>19.996820999105619</c:v>
                </c:pt>
                <c:pt idx="2339">
                  <c:v>20.079881886177095</c:v>
                </c:pt>
                <c:pt idx="2340">
                  <c:v>20.03266578905248</c:v>
                </c:pt>
                <c:pt idx="2341">
                  <c:v>20.04994357302931</c:v>
                </c:pt>
                <c:pt idx="2342">
                  <c:v>19.983761812180923</c:v>
                </c:pt>
                <c:pt idx="2343">
                  <c:v>19.937830243520729</c:v>
                </c:pt>
                <c:pt idx="2344">
                  <c:v>19.968850795610379</c:v>
                </c:pt>
                <c:pt idx="2345">
                  <c:v>19.906251361660701</c:v>
                </c:pt>
                <c:pt idx="2346">
                  <c:v>19.794284516021516</c:v>
                </c:pt>
                <c:pt idx="2347">
                  <c:v>19.739515284177607</c:v>
                </c:pt>
                <c:pt idx="2348">
                  <c:v>19.730157530858161</c:v>
                </c:pt>
                <c:pt idx="2349">
                  <c:v>19.743285150662828</c:v>
                </c:pt>
                <c:pt idx="2350">
                  <c:v>19.706716129170516</c:v>
                </c:pt>
                <c:pt idx="2351">
                  <c:v>19.640220415597273</c:v>
                </c:pt>
                <c:pt idx="2352">
                  <c:v>19.637059409879967</c:v>
                </c:pt>
                <c:pt idx="2353">
                  <c:v>19.610547742531143</c:v>
                </c:pt>
                <c:pt idx="2354">
                  <c:v>19.594497831885253</c:v>
                </c:pt>
                <c:pt idx="2355">
                  <c:v>19.591577712483964</c:v>
                </c:pt>
                <c:pt idx="2356">
                  <c:v>19.613303501125202</c:v>
                </c:pt>
                <c:pt idx="2357">
                  <c:v>19.591195237453885</c:v>
                </c:pt>
                <c:pt idx="2358">
                  <c:v>19.590846459876069</c:v>
                </c:pt>
                <c:pt idx="2359">
                  <c:v>19.576685013113217</c:v>
                </c:pt>
                <c:pt idx="2360">
                  <c:v>19.488057829042067</c:v>
                </c:pt>
                <c:pt idx="2361">
                  <c:v>19.487624979285471</c:v>
                </c:pt>
                <c:pt idx="2362">
                  <c:v>19.502626862268723</c:v>
                </c:pt>
                <c:pt idx="2363">
                  <c:v>19.495772715598747</c:v>
                </c:pt>
                <c:pt idx="2364">
                  <c:v>19.499438974876462</c:v>
                </c:pt>
                <c:pt idx="2365">
                  <c:v>19.397285432185701</c:v>
                </c:pt>
                <c:pt idx="2366">
                  <c:v>19.410515458797438</c:v>
                </c:pt>
                <c:pt idx="2367">
                  <c:v>19.390689648304413</c:v>
                </c:pt>
                <c:pt idx="2368">
                  <c:v>19.365649218169885</c:v>
                </c:pt>
                <c:pt idx="2369">
                  <c:v>19.358287393175736</c:v>
                </c:pt>
                <c:pt idx="2370">
                  <c:v>19.31725859264446</c:v>
                </c:pt>
                <c:pt idx="2371">
                  <c:v>19.287082513528603</c:v>
                </c:pt>
                <c:pt idx="2372">
                  <c:v>19.244748406843112</c:v>
                </c:pt>
                <c:pt idx="2373">
                  <c:v>19.218171401265906</c:v>
                </c:pt>
                <c:pt idx="2374">
                  <c:v>19.207132685158392</c:v>
                </c:pt>
                <c:pt idx="2375">
                  <c:v>19.2135014807657</c:v>
                </c:pt>
                <c:pt idx="2376">
                  <c:v>19.166159719860708</c:v>
                </c:pt>
                <c:pt idx="2377">
                  <c:v>19.206088680503502</c:v>
                </c:pt>
                <c:pt idx="2378">
                  <c:v>19.209093740284356</c:v>
                </c:pt>
                <c:pt idx="2379">
                  <c:v>19.170168762566689</c:v>
                </c:pt>
                <c:pt idx="2380">
                  <c:v>19.158462976319615</c:v>
                </c:pt>
                <c:pt idx="2381">
                  <c:v>19.120477326422812</c:v>
                </c:pt>
                <c:pt idx="2382">
                  <c:v>19.069405117682809</c:v>
                </c:pt>
                <c:pt idx="2383">
                  <c:v>19.051490594026369</c:v>
                </c:pt>
                <c:pt idx="2384">
                  <c:v>19.042749526363327</c:v>
                </c:pt>
                <c:pt idx="2385">
                  <c:v>19.012923271635476</c:v>
                </c:pt>
                <c:pt idx="2386">
                  <c:v>19.049459218444511</c:v>
                </c:pt>
                <c:pt idx="2387">
                  <c:v>19.035602993099626</c:v>
                </c:pt>
                <c:pt idx="2388">
                  <c:v>19.004797814148773</c:v>
                </c:pt>
                <c:pt idx="2389">
                  <c:v>18.939148367515763</c:v>
                </c:pt>
                <c:pt idx="2390">
                  <c:v>18.930445777948798</c:v>
                </c:pt>
                <c:pt idx="2391">
                  <c:v>18.938241759945022</c:v>
                </c:pt>
                <c:pt idx="2392">
                  <c:v>18.930473532094389</c:v>
                </c:pt>
                <c:pt idx="2393">
                  <c:v>18.871411283856279</c:v>
                </c:pt>
                <c:pt idx="2394">
                  <c:v>18.843938179245754</c:v>
                </c:pt>
                <c:pt idx="2395">
                  <c:v>18.843957213608302</c:v>
                </c:pt>
                <c:pt idx="2396">
                  <c:v>18.832550447728924</c:v>
                </c:pt>
                <c:pt idx="2397">
                  <c:v>18.836009241378743</c:v>
                </c:pt>
                <c:pt idx="2398">
                  <c:v>18.836660747082284</c:v>
                </c:pt>
                <c:pt idx="2399">
                  <c:v>18.829017861443859</c:v>
                </c:pt>
                <c:pt idx="2400">
                  <c:v>18.807041800702653</c:v>
                </c:pt>
                <c:pt idx="2401">
                  <c:v>18.803794297325332</c:v>
                </c:pt>
                <c:pt idx="2402">
                  <c:v>18.787071971616921</c:v>
                </c:pt>
                <c:pt idx="2403">
                  <c:v>18.782866101775497</c:v>
                </c:pt>
                <c:pt idx="2404">
                  <c:v>18.779180795094813</c:v>
                </c:pt>
                <c:pt idx="2405">
                  <c:v>18.778278050011959</c:v>
                </c:pt>
                <c:pt idx="2406">
                  <c:v>18.77287711018915</c:v>
                </c:pt>
                <c:pt idx="2407">
                  <c:v>18.764734705906463</c:v>
                </c:pt>
                <c:pt idx="2408">
                  <c:v>18.768189711101808</c:v>
                </c:pt>
                <c:pt idx="2409">
                  <c:v>18.783746463416968</c:v>
                </c:pt>
                <c:pt idx="2410">
                  <c:v>18.775924301247855</c:v>
                </c:pt>
                <c:pt idx="2411">
                  <c:v>18.770237584315534</c:v>
                </c:pt>
                <c:pt idx="2412">
                  <c:v>18.775973763265728</c:v>
                </c:pt>
                <c:pt idx="2413">
                  <c:v>18.771389410157468</c:v>
                </c:pt>
                <c:pt idx="2414">
                  <c:v>18.775147062627536</c:v>
                </c:pt>
                <c:pt idx="2415">
                  <c:v>18.768136949663894</c:v>
                </c:pt>
                <c:pt idx="2416">
                  <c:v>18.772404896257765</c:v>
                </c:pt>
                <c:pt idx="2417">
                  <c:v>18.763975115409298</c:v>
                </c:pt>
                <c:pt idx="2418">
                  <c:v>18.771845994107501</c:v>
                </c:pt>
                <c:pt idx="2419">
                  <c:v>18.771615057270033</c:v>
                </c:pt>
                <c:pt idx="2420">
                  <c:v>18.781766500171248</c:v>
                </c:pt>
                <c:pt idx="2421">
                  <c:v>18.779193055151424</c:v>
                </c:pt>
                <c:pt idx="2422">
                  <c:v>18.758975620442612</c:v>
                </c:pt>
                <c:pt idx="2423">
                  <c:v>18.762292827478362</c:v>
                </c:pt>
                <c:pt idx="2424">
                  <c:v>18.762935359668532</c:v>
                </c:pt>
                <c:pt idx="2425">
                  <c:v>18.777420354644601</c:v>
                </c:pt>
                <c:pt idx="2426">
                  <c:v>18.782303732087165</c:v>
                </c:pt>
                <c:pt idx="2427">
                  <c:v>18.793335725680233</c:v>
                </c:pt>
                <c:pt idx="2428">
                  <c:v>18.786677622469675</c:v>
                </c:pt>
                <c:pt idx="2429">
                  <c:v>18.782499199043119</c:v>
                </c:pt>
                <c:pt idx="2430">
                  <c:v>18.773071071289909</c:v>
                </c:pt>
                <c:pt idx="2431">
                  <c:v>18.761870980282342</c:v>
                </c:pt>
                <c:pt idx="2432">
                  <c:v>18.773005588952834</c:v>
                </c:pt>
                <c:pt idx="2433">
                  <c:v>18.770995045364586</c:v>
                </c:pt>
                <c:pt idx="2434">
                  <c:v>18.770736448855814</c:v>
                </c:pt>
                <c:pt idx="2435">
                  <c:v>18.758080228296564</c:v>
                </c:pt>
                <c:pt idx="2436">
                  <c:v>18.762050881884118</c:v>
                </c:pt>
                <c:pt idx="2437">
                  <c:v>18.707009158162606</c:v>
                </c:pt>
                <c:pt idx="2438">
                  <c:v>18.694016887990134</c:v>
                </c:pt>
                <c:pt idx="2439">
                  <c:v>18.701205090449587</c:v>
                </c:pt>
                <c:pt idx="2440">
                  <c:v>18.700311588700526</c:v>
                </c:pt>
                <c:pt idx="2441">
                  <c:v>18.692959608073547</c:v>
                </c:pt>
                <c:pt idx="2442">
                  <c:v>18.679192868269457</c:v>
                </c:pt>
                <c:pt idx="2443">
                  <c:v>18.664448430366093</c:v>
                </c:pt>
                <c:pt idx="2444">
                  <c:v>18.665825774489768</c:v>
                </c:pt>
                <c:pt idx="2445">
                  <c:v>18.693002925661194</c:v>
                </c:pt>
                <c:pt idx="2446">
                  <c:v>18.682965853907742</c:v>
                </c:pt>
                <c:pt idx="2447">
                  <c:v>18.671479183385394</c:v>
                </c:pt>
                <c:pt idx="2448">
                  <c:v>18.671653177361573</c:v>
                </c:pt>
                <c:pt idx="2449">
                  <c:v>18.624091808080387</c:v>
                </c:pt>
                <c:pt idx="2450">
                  <c:v>18.620806194197389</c:v>
                </c:pt>
                <c:pt idx="2451">
                  <c:v>18.624482381700172</c:v>
                </c:pt>
                <c:pt idx="2452">
                  <c:v>18.61653121332251</c:v>
                </c:pt>
                <c:pt idx="2453">
                  <c:v>18.623040693982141</c:v>
                </c:pt>
                <c:pt idx="2454">
                  <c:v>18.618531729059043</c:v>
                </c:pt>
                <c:pt idx="2455">
                  <c:v>18.571504244293617</c:v>
                </c:pt>
                <c:pt idx="2456">
                  <c:v>18.551318234178879</c:v>
                </c:pt>
                <c:pt idx="2457">
                  <c:v>18.554187387394972</c:v>
                </c:pt>
                <c:pt idx="2458">
                  <c:v>18.556540360784727</c:v>
                </c:pt>
                <c:pt idx="2459">
                  <c:v>18.538576827096108</c:v>
                </c:pt>
                <c:pt idx="2460">
                  <c:v>18.539842034874404</c:v>
                </c:pt>
                <c:pt idx="2461">
                  <c:v>18.53477525112131</c:v>
                </c:pt>
                <c:pt idx="2462">
                  <c:v>18.54112014970352</c:v>
                </c:pt>
                <c:pt idx="2463">
                  <c:v>18.545997242859382</c:v>
                </c:pt>
                <c:pt idx="2464">
                  <c:v>18.537365483758979</c:v>
                </c:pt>
                <c:pt idx="2465">
                  <c:v>18.524923103027636</c:v>
                </c:pt>
                <c:pt idx="2466">
                  <c:v>18.529354565673021</c:v>
                </c:pt>
                <c:pt idx="2467">
                  <c:v>18.51496656094405</c:v>
                </c:pt>
                <c:pt idx="2468">
                  <c:v>18.502904885444707</c:v>
                </c:pt>
                <c:pt idx="2469">
                  <c:v>18.510065136437525</c:v>
                </c:pt>
                <c:pt idx="2470">
                  <c:v>18.558357043640274</c:v>
                </c:pt>
                <c:pt idx="2471">
                  <c:v>18.531594345946157</c:v>
                </c:pt>
                <c:pt idx="2472">
                  <c:v>18.509624905532519</c:v>
                </c:pt>
                <c:pt idx="2473">
                  <c:v>18.516280890355777</c:v>
                </c:pt>
                <c:pt idx="2474">
                  <c:v>18.491683387978856</c:v>
                </c:pt>
                <c:pt idx="2475">
                  <c:v>18.45900807565835</c:v>
                </c:pt>
                <c:pt idx="2476">
                  <c:v>18.517884287489956</c:v>
                </c:pt>
                <c:pt idx="2477">
                  <c:v>18.595905159512647</c:v>
                </c:pt>
                <c:pt idx="2478">
                  <c:v>18.601405525860997</c:v>
                </c:pt>
                <c:pt idx="2479">
                  <c:v>18.603610038944346</c:v>
                </c:pt>
                <c:pt idx="2480">
                  <c:v>18.59569067331838</c:v>
                </c:pt>
                <c:pt idx="2481">
                  <c:v>18.598068631817604</c:v>
                </c:pt>
                <c:pt idx="2482">
                  <c:v>18.602676596484486</c:v>
                </c:pt>
                <c:pt idx="2483">
                  <c:v>18.616239936343113</c:v>
                </c:pt>
                <c:pt idx="2484">
                  <c:v>18.614920816247675</c:v>
                </c:pt>
                <c:pt idx="2485">
                  <c:v>18.608217968816987</c:v>
                </c:pt>
                <c:pt idx="2486">
                  <c:v>18.612532309036681</c:v>
                </c:pt>
                <c:pt idx="2487">
                  <c:v>18.589820727108705</c:v>
                </c:pt>
                <c:pt idx="2488">
                  <c:v>18.612628342538169</c:v>
                </c:pt>
                <c:pt idx="2489">
                  <c:v>18.620354279202864</c:v>
                </c:pt>
                <c:pt idx="2490">
                  <c:v>18.622897362406441</c:v>
                </c:pt>
                <c:pt idx="2491">
                  <c:v>18.625661276248952</c:v>
                </c:pt>
                <c:pt idx="2492">
                  <c:v>18.601487218147934</c:v>
                </c:pt>
                <c:pt idx="2493">
                  <c:v>18.592693846508386</c:v>
                </c:pt>
                <c:pt idx="2494">
                  <c:v>18.603731622860021</c:v>
                </c:pt>
                <c:pt idx="2495">
                  <c:v>18.654901492189204</c:v>
                </c:pt>
                <c:pt idx="2496">
                  <c:v>18.673700812303622</c:v>
                </c:pt>
                <c:pt idx="2497">
                  <c:v>18.681629176550288</c:v>
                </c:pt>
                <c:pt idx="2498">
                  <c:v>18.688187803871468</c:v>
                </c:pt>
                <c:pt idx="2499">
                  <c:v>18.676023709706755</c:v>
                </c:pt>
                <c:pt idx="2500">
                  <c:v>18.642129594653017</c:v>
                </c:pt>
                <c:pt idx="2501">
                  <c:v>18.641658837248844</c:v>
                </c:pt>
                <c:pt idx="2502">
                  <c:v>18.641927657419039</c:v>
                </c:pt>
                <c:pt idx="2503">
                  <c:v>18.639212523068966</c:v>
                </c:pt>
                <c:pt idx="2504">
                  <c:v>18.633348712842409</c:v>
                </c:pt>
                <c:pt idx="2505">
                  <c:v>18.632633196482885</c:v>
                </c:pt>
                <c:pt idx="2506">
                  <c:v>18.620718916342966</c:v>
                </c:pt>
                <c:pt idx="2507">
                  <c:v>18.614360628684924</c:v>
                </c:pt>
                <c:pt idx="2508">
                  <c:v>18.61786999830376</c:v>
                </c:pt>
                <c:pt idx="2509">
                  <c:v>18.62104010984006</c:v>
                </c:pt>
                <c:pt idx="2510">
                  <c:v>18.630026503585114</c:v>
                </c:pt>
                <c:pt idx="2511">
                  <c:v>18.631894791049223</c:v>
                </c:pt>
                <c:pt idx="2512">
                  <c:v>18.642204531437081</c:v>
                </c:pt>
                <c:pt idx="2513">
                  <c:v>18.621694418387008</c:v>
                </c:pt>
                <c:pt idx="2514">
                  <c:v>18.591780424365041</c:v>
                </c:pt>
                <c:pt idx="2515">
                  <c:v>18.589137900579367</c:v>
                </c:pt>
                <c:pt idx="2516">
                  <c:v>18.574050824082853</c:v>
                </c:pt>
                <c:pt idx="2517">
                  <c:v>18.574325948450305</c:v>
                </c:pt>
                <c:pt idx="2518">
                  <c:v>18.543235690217827</c:v>
                </c:pt>
                <c:pt idx="2519">
                  <c:v>18.536851896795632</c:v>
                </c:pt>
                <c:pt idx="2520">
                  <c:v>18.531891389688035</c:v>
                </c:pt>
                <c:pt idx="2521">
                  <c:v>18.518405856481095</c:v>
                </c:pt>
                <c:pt idx="2522">
                  <c:v>18.511952513771391</c:v>
                </c:pt>
                <c:pt idx="2523">
                  <c:v>18.509446220457619</c:v>
                </c:pt>
                <c:pt idx="2524">
                  <c:v>18.511683776170791</c:v>
                </c:pt>
                <c:pt idx="2525">
                  <c:v>18.518447163852244</c:v>
                </c:pt>
                <c:pt idx="2526">
                  <c:v>18.505389405516024</c:v>
                </c:pt>
                <c:pt idx="2527">
                  <c:v>18.442602886048299</c:v>
                </c:pt>
                <c:pt idx="2528">
                  <c:v>18.454590782295789</c:v>
                </c:pt>
                <c:pt idx="2529">
                  <c:v>18.427636477432024</c:v>
                </c:pt>
                <c:pt idx="2530">
                  <c:v>18.40509671562835</c:v>
                </c:pt>
                <c:pt idx="2531">
                  <c:v>18.413814021473957</c:v>
                </c:pt>
                <c:pt idx="2532">
                  <c:v>18.473161469063889</c:v>
                </c:pt>
                <c:pt idx="2533">
                  <c:v>18.48534643237603</c:v>
                </c:pt>
                <c:pt idx="2534">
                  <c:v>18.49046947538384</c:v>
                </c:pt>
                <c:pt idx="2535">
                  <c:v>18.486715095581246</c:v>
                </c:pt>
                <c:pt idx="2536">
                  <c:v>18.452879529701296</c:v>
                </c:pt>
                <c:pt idx="2537">
                  <c:v>18.455575926701822</c:v>
                </c:pt>
                <c:pt idx="2538">
                  <c:v>18.455849393993269</c:v>
                </c:pt>
                <c:pt idx="2539">
                  <c:v>18.406212181806598</c:v>
                </c:pt>
                <c:pt idx="2540">
                  <c:v>18.373533519080777</c:v>
                </c:pt>
                <c:pt idx="2541">
                  <c:v>18.385992163532155</c:v>
                </c:pt>
                <c:pt idx="2542">
                  <c:v>18.392839731026452</c:v>
                </c:pt>
                <c:pt idx="2543">
                  <c:v>18.149417764895016</c:v>
                </c:pt>
                <c:pt idx="2544">
                  <c:v>18.539504938929269</c:v>
                </c:pt>
                <c:pt idx="2545">
                  <c:v>18.580967564704654</c:v>
                </c:pt>
                <c:pt idx="2546">
                  <c:v>18.687992039009121</c:v>
                </c:pt>
                <c:pt idx="2547">
                  <c:v>18.666108443124674</c:v>
                </c:pt>
                <c:pt idx="2548">
                  <c:v>18.587678119341444</c:v>
                </c:pt>
                <c:pt idx="2549">
                  <c:v>18.570143212414624</c:v>
                </c:pt>
                <c:pt idx="2550">
                  <c:v>18.536027260099988</c:v>
                </c:pt>
                <c:pt idx="2551">
                  <c:v>18.530881814487245</c:v>
                </c:pt>
                <c:pt idx="2552">
                  <c:v>18.521751458407849</c:v>
                </c:pt>
                <c:pt idx="2553">
                  <c:v>18.490447297495226</c:v>
                </c:pt>
                <c:pt idx="2554">
                  <c:v>18.486560202097447</c:v>
                </c:pt>
                <c:pt idx="2555">
                  <c:v>18.473968191803895</c:v>
                </c:pt>
                <c:pt idx="2556">
                  <c:v>18.466530241559461</c:v>
                </c:pt>
                <c:pt idx="2557">
                  <c:v>18.459867287136774</c:v>
                </c:pt>
                <c:pt idx="2558">
                  <c:v>18.469694935922952</c:v>
                </c:pt>
                <c:pt idx="2559">
                  <c:v>18.468530962216953</c:v>
                </c:pt>
                <c:pt idx="2560">
                  <c:v>18.433694926353382</c:v>
                </c:pt>
                <c:pt idx="2561">
                  <c:v>18.335037328860761</c:v>
                </c:pt>
                <c:pt idx="2562">
                  <c:v>18.30818207127221</c:v>
                </c:pt>
                <c:pt idx="2563">
                  <c:v>18.282223858008415</c:v>
                </c:pt>
                <c:pt idx="2564">
                  <c:v>18.243103725771082</c:v>
                </c:pt>
                <c:pt idx="2565">
                  <c:v>18.253024135773632</c:v>
                </c:pt>
                <c:pt idx="2566">
                  <c:v>18.257738611410481</c:v>
                </c:pt>
                <c:pt idx="2567">
                  <c:v>18.255040075901125</c:v>
                </c:pt>
                <c:pt idx="2568">
                  <c:v>18.242092412498256</c:v>
                </c:pt>
                <c:pt idx="2569">
                  <c:v>18.218793579358238</c:v>
                </c:pt>
                <c:pt idx="2570">
                  <c:v>18.212877289079824</c:v>
                </c:pt>
                <c:pt idx="2571">
                  <c:v>18.209243224165558</c:v>
                </c:pt>
                <c:pt idx="2572">
                  <c:v>18.250901583659395</c:v>
                </c:pt>
                <c:pt idx="2573">
                  <c:v>18.210725306500333</c:v>
                </c:pt>
                <c:pt idx="2574">
                  <c:v>18.249818482645793</c:v>
                </c:pt>
                <c:pt idx="2575">
                  <c:v>18.2731041686068</c:v>
                </c:pt>
                <c:pt idx="2576">
                  <c:v>18.233821384397455</c:v>
                </c:pt>
                <c:pt idx="2577">
                  <c:v>18.202923204610162</c:v>
                </c:pt>
                <c:pt idx="2578">
                  <c:v>18.09456622770934</c:v>
                </c:pt>
                <c:pt idx="2579">
                  <c:v>18.087631052901283</c:v>
                </c:pt>
                <c:pt idx="2580">
                  <c:v>18.093457667625319</c:v>
                </c:pt>
                <c:pt idx="2581">
                  <c:v>18.082719477192356</c:v>
                </c:pt>
                <c:pt idx="2582">
                  <c:v>18.03160726124915</c:v>
                </c:pt>
                <c:pt idx="2583">
                  <c:v>18.029982150165356</c:v>
                </c:pt>
                <c:pt idx="2584">
                  <c:v>18.008611940939144</c:v>
                </c:pt>
                <c:pt idx="2585">
                  <c:v>17.973599653046602</c:v>
                </c:pt>
                <c:pt idx="2586">
                  <c:v>17.974543950793475</c:v>
                </c:pt>
                <c:pt idx="2587">
                  <c:v>17.953468972368889</c:v>
                </c:pt>
                <c:pt idx="2588">
                  <c:v>17.948169900951008</c:v>
                </c:pt>
                <c:pt idx="2589">
                  <c:v>17.928011282887518</c:v>
                </c:pt>
                <c:pt idx="2590">
                  <c:v>17.91720827953981</c:v>
                </c:pt>
                <c:pt idx="2591">
                  <c:v>17.960851086817527</c:v>
                </c:pt>
                <c:pt idx="2592">
                  <c:v>17.942594329198243</c:v>
                </c:pt>
                <c:pt idx="2593">
                  <c:v>17.949886020152395</c:v>
                </c:pt>
                <c:pt idx="2594">
                  <c:v>17.945933556389448</c:v>
                </c:pt>
                <c:pt idx="2595">
                  <c:v>17.934779166830076</c:v>
                </c:pt>
                <c:pt idx="2596">
                  <c:v>17.937929533816085</c:v>
                </c:pt>
                <c:pt idx="2597">
                  <c:v>17.909027116398651</c:v>
                </c:pt>
                <c:pt idx="2598">
                  <c:v>17.890127416311017</c:v>
                </c:pt>
                <c:pt idx="2599">
                  <c:v>17.894513404305634</c:v>
                </c:pt>
                <c:pt idx="2600">
                  <c:v>17.908975490012779</c:v>
                </c:pt>
                <c:pt idx="2601">
                  <c:v>17.925958105204039</c:v>
                </c:pt>
                <c:pt idx="2602">
                  <c:v>17.941610194873409</c:v>
                </c:pt>
                <c:pt idx="2603">
                  <c:v>17.944062897901475</c:v>
                </c:pt>
                <c:pt idx="2604">
                  <c:v>17.913142424150042</c:v>
                </c:pt>
                <c:pt idx="2605">
                  <c:v>17.883612664137118</c:v>
                </c:pt>
                <c:pt idx="2606">
                  <c:v>17.864941772484929</c:v>
                </c:pt>
                <c:pt idx="2607">
                  <c:v>17.902685268154226</c:v>
                </c:pt>
                <c:pt idx="2608">
                  <c:v>17.914059872574555</c:v>
                </c:pt>
                <c:pt idx="2609">
                  <c:v>17.823215907844443</c:v>
                </c:pt>
                <c:pt idx="2610">
                  <c:v>17.813488064528627</c:v>
                </c:pt>
                <c:pt idx="2611">
                  <c:v>17.781424356873096</c:v>
                </c:pt>
                <c:pt idx="2612">
                  <c:v>17.755741700224384</c:v>
                </c:pt>
                <c:pt idx="2613">
                  <c:v>17.731601978909872</c:v>
                </c:pt>
                <c:pt idx="2614">
                  <c:v>17.748695132526851</c:v>
                </c:pt>
                <c:pt idx="2615">
                  <c:v>17.75948711589843</c:v>
                </c:pt>
                <c:pt idx="2616">
                  <c:v>17.752410259011839</c:v>
                </c:pt>
                <c:pt idx="2617">
                  <c:v>17.726092076230927</c:v>
                </c:pt>
                <c:pt idx="2618">
                  <c:v>17.721549607595659</c:v>
                </c:pt>
                <c:pt idx="2619">
                  <c:v>17.689438396901362</c:v>
                </c:pt>
                <c:pt idx="2620">
                  <c:v>17.679793819589793</c:v>
                </c:pt>
                <c:pt idx="2621">
                  <c:v>17.684873750461776</c:v>
                </c:pt>
                <c:pt idx="2622">
                  <c:v>17.688432347590908</c:v>
                </c:pt>
                <c:pt idx="2623">
                  <c:v>17.671270794410439</c:v>
                </c:pt>
                <c:pt idx="2624">
                  <c:v>17.662107892372404</c:v>
                </c:pt>
                <c:pt idx="2625">
                  <c:v>17.663373338697088</c:v>
                </c:pt>
                <c:pt idx="2626">
                  <c:v>17.66031961287224</c:v>
                </c:pt>
                <c:pt idx="2627">
                  <c:v>17.659206403543788</c:v>
                </c:pt>
                <c:pt idx="2628">
                  <c:v>17.65234719291114</c:v>
                </c:pt>
                <c:pt idx="2629">
                  <c:v>17.658068270882719</c:v>
                </c:pt>
                <c:pt idx="2630">
                  <c:v>17.653868513466289</c:v>
                </c:pt>
                <c:pt idx="2631">
                  <c:v>17.655072736275997</c:v>
                </c:pt>
                <c:pt idx="2632">
                  <c:v>17.646581121157158</c:v>
                </c:pt>
                <c:pt idx="2633">
                  <c:v>17.646944443502562</c:v>
                </c:pt>
                <c:pt idx="2634">
                  <c:v>17.646244467177532</c:v>
                </c:pt>
                <c:pt idx="2635">
                  <c:v>17.649076297739228</c:v>
                </c:pt>
                <c:pt idx="2636">
                  <c:v>17.649377175929764</c:v>
                </c:pt>
                <c:pt idx="2637">
                  <c:v>17.642963090080681</c:v>
                </c:pt>
                <c:pt idx="2638">
                  <c:v>17.641951490843169</c:v>
                </c:pt>
                <c:pt idx="2639">
                  <c:v>17.630581625211551</c:v>
                </c:pt>
                <c:pt idx="2640">
                  <c:v>17.625439397088236</c:v>
                </c:pt>
                <c:pt idx="2641">
                  <c:v>17.61128066878063</c:v>
                </c:pt>
                <c:pt idx="2642">
                  <c:v>17.61085400523698</c:v>
                </c:pt>
                <c:pt idx="2643">
                  <c:v>17.613608904917616</c:v>
                </c:pt>
                <c:pt idx="2644">
                  <c:v>17.605489156972371</c:v>
                </c:pt>
                <c:pt idx="2645">
                  <c:v>17.627606494780427</c:v>
                </c:pt>
                <c:pt idx="2646">
                  <c:v>17.623136260162106</c:v>
                </c:pt>
                <c:pt idx="2647">
                  <c:v>17.630892763234023</c:v>
                </c:pt>
                <c:pt idx="2648">
                  <c:v>17.626037452090241</c:v>
                </c:pt>
                <c:pt idx="2649">
                  <c:v>17.626870245360728</c:v>
                </c:pt>
                <c:pt idx="2650">
                  <c:v>17.63162852033161</c:v>
                </c:pt>
                <c:pt idx="2651">
                  <c:v>17.637266481426614</c:v>
                </c:pt>
                <c:pt idx="2652">
                  <c:v>17.623520894379613</c:v>
                </c:pt>
                <c:pt idx="2653">
                  <c:v>17.609472802661976</c:v>
                </c:pt>
                <c:pt idx="2654">
                  <c:v>17.599449992616279</c:v>
                </c:pt>
                <c:pt idx="2655">
                  <c:v>17.590417156941218</c:v>
                </c:pt>
                <c:pt idx="2656">
                  <c:v>17.603211227207499</c:v>
                </c:pt>
                <c:pt idx="2657">
                  <c:v>17.627221049887396</c:v>
                </c:pt>
                <c:pt idx="2658">
                  <c:v>17.626760805120842</c:v>
                </c:pt>
                <c:pt idx="2659">
                  <c:v>17.635918996254254</c:v>
                </c:pt>
                <c:pt idx="2660">
                  <c:v>17.623294007358417</c:v>
                </c:pt>
                <c:pt idx="2661">
                  <c:v>17.627028904139198</c:v>
                </c:pt>
                <c:pt idx="2662">
                  <c:v>17.642706334613887</c:v>
                </c:pt>
                <c:pt idx="2663">
                  <c:v>17.658509396130277</c:v>
                </c:pt>
                <c:pt idx="2664">
                  <c:v>17.673407270549422</c:v>
                </c:pt>
                <c:pt idx="2665">
                  <c:v>17.62763793024973</c:v>
                </c:pt>
                <c:pt idx="2666">
                  <c:v>17.625474045380738</c:v>
                </c:pt>
                <c:pt idx="2667">
                  <c:v>17.593894175505984</c:v>
                </c:pt>
                <c:pt idx="2668">
                  <c:v>17.589502021418056</c:v>
                </c:pt>
                <c:pt idx="2669">
                  <c:v>17.590835441893717</c:v>
                </c:pt>
                <c:pt idx="2670">
                  <c:v>17.589170802538753</c:v>
                </c:pt>
                <c:pt idx="2671">
                  <c:v>17.583939231053492</c:v>
                </c:pt>
                <c:pt idx="2672">
                  <c:v>17.576477417847066</c:v>
                </c:pt>
                <c:pt idx="2673">
                  <c:v>17.57862444027456</c:v>
                </c:pt>
                <c:pt idx="2674">
                  <c:v>17.562684591124942</c:v>
                </c:pt>
                <c:pt idx="2675">
                  <c:v>17.564141236288396</c:v>
                </c:pt>
                <c:pt idx="2676">
                  <c:v>17.547996276485154</c:v>
                </c:pt>
                <c:pt idx="2677">
                  <c:v>17.532571439958208</c:v>
                </c:pt>
                <c:pt idx="2678">
                  <c:v>17.581413332563599</c:v>
                </c:pt>
                <c:pt idx="2679">
                  <c:v>17.574907934111593</c:v>
                </c:pt>
                <c:pt idx="2680">
                  <c:v>17.5736257629455</c:v>
                </c:pt>
                <c:pt idx="2681">
                  <c:v>17.58061577256014</c:v>
                </c:pt>
                <c:pt idx="2682">
                  <c:v>17.585247211816</c:v>
                </c:pt>
                <c:pt idx="2683">
                  <c:v>17.54576379159554</c:v>
                </c:pt>
                <c:pt idx="2684">
                  <c:v>17.564869332906355</c:v>
                </c:pt>
                <c:pt idx="2685">
                  <c:v>17.55807247046209</c:v>
                </c:pt>
                <c:pt idx="2686">
                  <c:v>17.543235803745684</c:v>
                </c:pt>
                <c:pt idx="2687">
                  <c:v>17.541697140253536</c:v>
                </c:pt>
                <c:pt idx="2688">
                  <c:v>17.545153757614631</c:v>
                </c:pt>
                <c:pt idx="2689">
                  <c:v>17.506421509812242</c:v>
                </c:pt>
                <c:pt idx="2690">
                  <c:v>17.488029866407118</c:v>
                </c:pt>
                <c:pt idx="2691">
                  <c:v>17.50878954974764</c:v>
                </c:pt>
                <c:pt idx="2692">
                  <c:v>17.516212318292958</c:v>
                </c:pt>
                <c:pt idx="2693">
                  <c:v>17.523541354207552</c:v>
                </c:pt>
                <c:pt idx="2694">
                  <c:v>17.540981100266031</c:v>
                </c:pt>
                <c:pt idx="2695">
                  <c:v>17.542882825058804</c:v>
                </c:pt>
                <c:pt idx="2696">
                  <c:v>17.50994879719147</c:v>
                </c:pt>
                <c:pt idx="2697">
                  <c:v>17.62816097989792</c:v>
                </c:pt>
                <c:pt idx="2698">
                  <c:v>17.620729118191246</c:v>
                </c:pt>
                <c:pt idx="2699">
                  <c:v>17.639325671257133</c:v>
                </c:pt>
                <c:pt idx="2700">
                  <c:v>17.638666327181468</c:v>
                </c:pt>
                <c:pt idx="2701">
                  <c:v>17.647226588334533</c:v>
                </c:pt>
                <c:pt idx="2702">
                  <c:v>17.627764470196958</c:v>
                </c:pt>
                <c:pt idx="2703">
                  <c:v>17.55228892003931</c:v>
                </c:pt>
                <c:pt idx="2704">
                  <c:v>17.547479322119411</c:v>
                </c:pt>
                <c:pt idx="2705">
                  <c:v>17.536295914204985</c:v>
                </c:pt>
                <c:pt idx="2706">
                  <c:v>17.541685070127798</c:v>
                </c:pt>
                <c:pt idx="2707">
                  <c:v>17.553481713059881</c:v>
                </c:pt>
                <c:pt idx="2708">
                  <c:v>17.555424900610848</c:v>
                </c:pt>
                <c:pt idx="2709">
                  <c:v>17.562314063834247</c:v>
                </c:pt>
                <c:pt idx="2710">
                  <c:v>17.560414705190798</c:v>
                </c:pt>
                <c:pt idx="2711">
                  <c:v>17.529354376216684</c:v>
                </c:pt>
                <c:pt idx="2712">
                  <c:v>17.485009009983386</c:v>
                </c:pt>
                <c:pt idx="2713">
                  <c:v>17.50288719887287</c:v>
                </c:pt>
                <c:pt idx="2714">
                  <c:v>17.545114070308752</c:v>
                </c:pt>
                <c:pt idx="2715">
                  <c:v>17.534150304360978</c:v>
                </c:pt>
                <c:pt idx="2716">
                  <c:v>17.529907266209101</c:v>
                </c:pt>
                <c:pt idx="2717">
                  <c:v>17.548381487276131</c:v>
                </c:pt>
                <c:pt idx="2718">
                  <c:v>17.542185791861588</c:v>
                </c:pt>
                <c:pt idx="2719">
                  <c:v>17.509567617847146</c:v>
                </c:pt>
                <c:pt idx="2720">
                  <c:v>17.560250076933841</c:v>
                </c:pt>
                <c:pt idx="2721">
                  <c:v>17.562127795952478</c:v>
                </c:pt>
                <c:pt idx="2722">
                  <c:v>17.429814045213249</c:v>
                </c:pt>
                <c:pt idx="2723">
                  <c:v>17.405007726520523</c:v>
                </c:pt>
                <c:pt idx="2724">
                  <c:v>17.415764131153047</c:v>
                </c:pt>
                <c:pt idx="2725">
                  <c:v>17.420506808541166</c:v>
                </c:pt>
                <c:pt idx="2726">
                  <c:v>17.391969382150972</c:v>
                </c:pt>
                <c:pt idx="2727">
                  <c:v>17.418994261322414</c:v>
                </c:pt>
                <c:pt idx="2728">
                  <c:v>17.386556421553419</c:v>
                </c:pt>
                <c:pt idx="2729">
                  <c:v>17.402111770732795</c:v>
                </c:pt>
                <c:pt idx="2730">
                  <c:v>17.437214820185243</c:v>
                </c:pt>
                <c:pt idx="2731">
                  <c:v>17.612737902580555</c:v>
                </c:pt>
                <c:pt idx="2732">
                  <c:v>17.643341046133859</c:v>
                </c:pt>
                <c:pt idx="2733">
                  <c:v>17.659108529839948</c:v>
                </c:pt>
                <c:pt idx="2734">
                  <c:v>17.714620309581441</c:v>
                </c:pt>
                <c:pt idx="2735">
                  <c:v>17.696439650373161</c:v>
                </c:pt>
                <c:pt idx="2736">
                  <c:v>17.657641910846639</c:v>
                </c:pt>
                <c:pt idx="2737">
                  <c:v>17.664480202890068</c:v>
                </c:pt>
                <c:pt idx="2738">
                  <c:v>17.631462724569744</c:v>
                </c:pt>
                <c:pt idx="2739">
                  <c:v>17.665609463091428</c:v>
                </c:pt>
                <c:pt idx="2740">
                  <c:v>17.702306488996005</c:v>
                </c:pt>
                <c:pt idx="2741">
                  <c:v>17.710844110376947</c:v>
                </c:pt>
                <c:pt idx="2742">
                  <c:v>17.7344443193406</c:v>
                </c:pt>
                <c:pt idx="2743">
                  <c:v>17.729482252779793</c:v>
                </c:pt>
                <c:pt idx="2744">
                  <c:v>17.63607989357423</c:v>
                </c:pt>
                <c:pt idx="2745">
                  <c:v>17.628876966905015</c:v>
                </c:pt>
                <c:pt idx="2746">
                  <c:v>17.607261296491846</c:v>
                </c:pt>
                <c:pt idx="2747">
                  <c:v>17.654822912116924</c:v>
                </c:pt>
                <c:pt idx="2748">
                  <c:v>17.588850814992931</c:v>
                </c:pt>
                <c:pt idx="2749">
                  <c:v>17.600004446309867</c:v>
                </c:pt>
                <c:pt idx="2750">
                  <c:v>17.678512005384263</c:v>
                </c:pt>
                <c:pt idx="2751">
                  <c:v>17.754437905646537</c:v>
                </c:pt>
                <c:pt idx="2752">
                  <c:v>17.769463281012037</c:v>
                </c:pt>
                <c:pt idx="2753">
                  <c:v>17.7570793922064</c:v>
                </c:pt>
                <c:pt idx="2754">
                  <c:v>17.736636542019856</c:v>
                </c:pt>
                <c:pt idx="2755">
                  <c:v>17.786253119045988</c:v>
                </c:pt>
                <c:pt idx="2756">
                  <c:v>17.756371732794445</c:v>
                </c:pt>
                <c:pt idx="2757">
                  <c:v>17.687402845183065</c:v>
                </c:pt>
                <c:pt idx="2758">
                  <c:v>17.634323919293134</c:v>
                </c:pt>
                <c:pt idx="2759">
                  <c:v>17.815093661040759</c:v>
                </c:pt>
                <c:pt idx="2760">
                  <c:v>17.862173061717318</c:v>
                </c:pt>
                <c:pt idx="2761">
                  <c:v>17.820003909222731</c:v>
                </c:pt>
                <c:pt idx="2762">
                  <c:v>17.772557702471229</c:v>
                </c:pt>
                <c:pt idx="2763">
                  <c:v>17.819963668219273</c:v>
                </c:pt>
                <c:pt idx="2764">
                  <c:v>17.83592305899003</c:v>
                </c:pt>
                <c:pt idx="2765">
                  <c:v>17.78120568167952</c:v>
                </c:pt>
                <c:pt idx="2766">
                  <c:v>17.74288824488233</c:v>
                </c:pt>
                <c:pt idx="2767">
                  <c:v>17.862766378947892</c:v>
                </c:pt>
                <c:pt idx="2768">
                  <c:v>17.81850025700907</c:v>
                </c:pt>
                <c:pt idx="2769">
                  <c:v>17.800604450351184</c:v>
                </c:pt>
                <c:pt idx="2770">
                  <c:v>17.827673508071399</c:v>
                </c:pt>
                <c:pt idx="2771">
                  <c:v>17.619223475796531</c:v>
                </c:pt>
                <c:pt idx="2772">
                  <c:v>17.481283100642994</c:v>
                </c:pt>
                <c:pt idx="2773">
                  <c:v>17.546689795861166</c:v>
                </c:pt>
                <c:pt idx="2774">
                  <c:v>17.562884664915671</c:v>
                </c:pt>
                <c:pt idx="2775">
                  <c:v>17.445797604417933</c:v>
                </c:pt>
                <c:pt idx="2776">
                  <c:v>17.355337099208725</c:v>
                </c:pt>
                <c:pt idx="2777">
                  <c:v>17.322082941153241</c:v>
                </c:pt>
                <c:pt idx="2778">
                  <c:v>17.329319223839054</c:v>
                </c:pt>
                <c:pt idx="2779">
                  <c:v>17.301420829429194</c:v>
                </c:pt>
                <c:pt idx="2780">
                  <c:v>17.276692546559417</c:v>
                </c:pt>
                <c:pt idx="2781">
                  <c:v>17.332621776518387</c:v>
                </c:pt>
                <c:pt idx="2782">
                  <c:v>17.259445289169655</c:v>
                </c:pt>
                <c:pt idx="2783">
                  <c:v>17.258163507570689</c:v>
                </c:pt>
                <c:pt idx="2784">
                  <c:v>17.248365825505925</c:v>
                </c:pt>
                <c:pt idx="2785">
                  <c:v>17.243821987791051</c:v>
                </c:pt>
                <c:pt idx="2786">
                  <c:v>17.259092443002508</c:v>
                </c:pt>
                <c:pt idx="2787">
                  <c:v>17.143984795239803</c:v>
                </c:pt>
                <c:pt idx="2788">
                  <c:v>17.044156951053132</c:v>
                </c:pt>
                <c:pt idx="2789">
                  <c:v>17.042785542858873</c:v>
                </c:pt>
                <c:pt idx="2790">
                  <c:v>17.047020263585889</c:v>
                </c:pt>
                <c:pt idx="2791">
                  <c:v>17.044400962674644</c:v>
                </c:pt>
                <c:pt idx="2792">
                  <c:v>17.028575147572624</c:v>
                </c:pt>
                <c:pt idx="2793">
                  <c:v>17.054496880614231</c:v>
                </c:pt>
                <c:pt idx="2794">
                  <c:v>17.036933971405745</c:v>
                </c:pt>
                <c:pt idx="2795">
                  <c:v>17.055370866498659</c:v>
                </c:pt>
                <c:pt idx="2796">
                  <c:v>16.997316848431655</c:v>
                </c:pt>
                <c:pt idx="2797">
                  <c:v>16.958822085692141</c:v>
                </c:pt>
                <c:pt idx="2798">
                  <c:v>16.970019927906502</c:v>
                </c:pt>
                <c:pt idx="2799">
                  <c:v>16.966838734851969</c:v>
                </c:pt>
                <c:pt idx="2800">
                  <c:v>16.979218959261964</c:v>
                </c:pt>
                <c:pt idx="2801">
                  <c:v>16.927076556128114</c:v>
                </c:pt>
                <c:pt idx="2802">
                  <c:v>16.906711267608991</c:v>
                </c:pt>
                <c:pt idx="2803">
                  <c:v>16.900206802656115</c:v>
                </c:pt>
                <c:pt idx="2804">
                  <c:v>16.999767765107549</c:v>
                </c:pt>
                <c:pt idx="2805">
                  <c:v>16.993068204875719</c:v>
                </c:pt>
                <c:pt idx="2806">
                  <c:v>16.953356402038416</c:v>
                </c:pt>
                <c:pt idx="2807">
                  <c:v>16.879481947546623</c:v>
                </c:pt>
                <c:pt idx="2808">
                  <c:v>16.796848705306036</c:v>
                </c:pt>
                <c:pt idx="2809">
                  <c:v>16.770653781723336</c:v>
                </c:pt>
                <c:pt idx="2810">
                  <c:v>16.767588569775242</c:v>
                </c:pt>
                <c:pt idx="2811">
                  <c:v>16.776620976415952</c:v>
                </c:pt>
                <c:pt idx="2812">
                  <c:v>16.752533018249355</c:v>
                </c:pt>
                <c:pt idx="2813">
                  <c:v>16.706270727290892</c:v>
                </c:pt>
                <c:pt idx="2814">
                  <c:v>16.702022525958455</c:v>
                </c:pt>
                <c:pt idx="2815">
                  <c:v>16.682611523188896</c:v>
                </c:pt>
                <c:pt idx="2816">
                  <c:v>16.647085173095252</c:v>
                </c:pt>
                <c:pt idx="2817">
                  <c:v>16.646823182926532</c:v>
                </c:pt>
                <c:pt idx="2818">
                  <c:v>16.600343672041369</c:v>
                </c:pt>
                <c:pt idx="2819">
                  <c:v>16.678911006772815</c:v>
                </c:pt>
                <c:pt idx="2820">
                  <c:v>16.789057936900118</c:v>
                </c:pt>
                <c:pt idx="2821">
                  <c:v>16.695942842594629</c:v>
                </c:pt>
                <c:pt idx="2822">
                  <c:v>16.651681211064528</c:v>
                </c:pt>
                <c:pt idx="2823">
                  <c:v>16.945399465246389</c:v>
                </c:pt>
                <c:pt idx="2824">
                  <c:v>16.957483162036432</c:v>
                </c:pt>
                <c:pt idx="2825">
                  <c:v>16.970445103067394</c:v>
                </c:pt>
                <c:pt idx="2826">
                  <c:v>16.898353464448185</c:v>
                </c:pt>
                <c:pt idx="2827">
                  <c:v>16.919197609814852</c:v>
                </c:pt>
                <c:pt idx="2828">
                  <c:v>16.963999212778376</c:v>
                </c:pt>
                <c:pt idx="2829">
                  <c:v>16.950243095934294</c:v>
                </c:pt>
                <c:pt idx="2830">
                  <c:v>16.930969987159408</c:v>
                </c:pt>
                <c:pt idx="2831">
                  <c:v>16.935106032496655</c:v>
                </c:pt>
                <c:pt idx="2832">
                  <c:v>16.980825485374584</c:v>
                </c:pt>
                <c:pt idx="2833">
                  <c:v>16.995186691558171</c:v>
                </c:pt>
                <c:pt idx="2834">
                  <c:v>17.021600464362219</c:v>
                </c:pt>
                <c:pt idx="2835">
                  <c:v>16.994195499849869</c:v>
                </c:pt>
                <c:pt idx="2836">
                  <c:v>17.02244509986955</c:v>
                </c:pt>
                <c:pt idx="2837">
                  <c:v>17.019219624036531</c:v>
                </c:pt>
                <c:pt idx="2838">
                  <c:v>17.109893075689438</c:v>
                </c:pt>
                <c:pt idx="2839">
                  <c:v>16.993574238243056</c:v>
                </c:pt>
                <c:pt idx="2840">
                  <c:v>16.949745477044686</c:v>
                </c:pt>
                <c:pt idx="2841">
                  <c:v>16.857000680880514</c:v>
                </c:pt>
                <c:pt idx="2842">
                  <c:v>16.864977431212715</c:v>
                </c:pt>
                <c:pt idx="2843">
                  <c:v>16.759237756084008</c:v>
                </c:pt>
                <c:pt idx="2844">
                  <c:v>16.979658513264354</c:v>
                </c:pt>
                <c:pt idx="2845">
                  <c:v>16.981394455680494</c:v>
                </c:pt>
                <c:pt idx="2846">
                  <c:v>16.775541354946618</c:v>
                </c:pt>
                <c:pt idx="2847">
                  <c:v>16.68781119235916</c:v>
                </c:pt>
                <c:pt idx="2848">
                  <c:v>16.626296650624418</c:v>
                </c:pt>
                <c:pt idx="2849">
                  <c:v>16.713846505577969</c:v>
                </c:pt>
                <c:pt idx="2850">
                  <c:v>16.776610599227634</c:v>
                </c:pt>
                <c:pt idx="2851">
                  <c:v>17.111185702675119</c:v>
                </c:pt>
                <c:pt idx="2852">
                  <c:v>17.171532597215553</c:v>
                </c:pt>
                <c:pt idx="2853">
                  <c:v>17.208715230282127</c:v>
                </c:pt>
                <c:pt idx="2854">
                  <c:v>17.22042236795259</c:v>
                </c:pt>
                <c:pt idx="2855">
                  <c:v>17.251287605684933</c:v>
                </c:pt>
                <c:pt idx="2856">
                  <c:v>17.211992522765406</c:v>
                </c:pt>
                <c:pt idx="2857">
                  <c:v>17.227706547915417</c:v>
                </c:pt>
                <c:pt idx="2858">
                  <c:v>17.235839109285973</c:v>
                </c:pt>
                <c:pt idx="2859">
                  <c:v>17.202760859603956</c:v>
                </c:pt>
                <c:pt idx="2860">
                  <c:v>17.273389596657488</c:v>
                </c:pt>
                <c:pt idx="2861">
                  <c:v>17.373393875861499</c:v>
                </c:pt>
                <c:pt idx="2862">
                  <c:v>17.404753416969189</c:v>
                </c:pt>
                <c:pt idx="2863">
                  <c:v>17.418353232610841</c:v>
                </c:pt>
                <c:pt idx="2864">
                  <c:v>17.430831617769773</c:v>
                </c:pt>
                <c:pt idx="2865">
                  <c:v>17.42670421204501</c:v>
                </c:pt>
                <c:pt idx="2866">
                  <c:v>17.431264855372472</c:v>
                </c:pt>
                <c:pt idx="2867">
                  <c:v>17.451837295131529</c:v>
                </c:pt>
                <c:pt idx="2868">
                  <c:v>17.377191381779166</c:v>
                </c:pt>
                <c:pt idx="2869">
                  <c:v>17.373357078017357</c:v>
                </c:pt>
                <c:pt idx="2870">
                  <c:v>17.402903560276652</c:v>
                </c:pt>
                <c:pt idx="2871">
                  <c:v>17.394369014108385</c:v>
                </c:pt>
                <c:pt idx="2872">
                  <c:v>17.485019916062967</c:v>
                </c:pt>
                <c:pt idx="2873">
                  <c:v>17.505707229561214</c:v>
                </c:pt>
                <c:pt idx="2874">
                  <c:v>17.523978988224663</c:v>
                </c:pt>
                <c:pt idx="2875">
                  <c:v>17.507059502176144</c:v>
                </c:pt>
                <c:pt idx="2876">
                  <c:v>17.528090422697979</c:v>
                </c:pt>
                <c:pt idx="2877">
                  <c:v>17.620759333077945</c:v>
                </c:pt>
                <c:pt idx="2878">
                  <c:v>17.512337724923537</c:v>
                </c:pt>
                <c:pt idx="2879">
                  <c:v>17.458719517920361</c:v>
                </c:pt>
                <c:pt idx="2880">
                  <c:v>17.365392445005444</c:v>
                </c:pt>
                <c:pt idx="2881">
                  <c:v>17.376107375908216</c:v>
                </c:pt>
                <c:pt idx="2882">
                  <c:v>17.382834644846703</c:v>
                </c:pt>
                <c:pt idx="2883">
                  <c:v>17.521437317236384</c:v>
                </c:pt>
                <c:pt idx="2884">
                  <c:v>17.556417388502876</c:v>
                </c:pt>
                <c:pt idx="2885">
                  <c:v>17.603897745007828</c:v>
                </c:pt>
                <c:pt idx="2886">
                  <c:v>17.563167170482792</c:v>
                </c:pt>
                <c:pt idx="2887">
                  <c:v>17.352004057653932</c:v>
                </c:pt>
                <c:pt idx="2888">
                  <c:v>17.401237645173463</c:v>
                </c:pt>
                <c:pt idx="2889">
                  <c:v>17.692228492589159</c:v>
                </c:pt>
                <c:pt idx="2890">
                  <c:v>17.761414893075226</c:v>
                </c:pt>
                <c:pt idx="2891">
                  <c:v>17.71528995970553</c:v>
                </c:pt>
                <c:pt idx="2892">
                  <c:v>17.818298093422225</c:v>
                </c:pt>
                <c:pt idx="2893">
                  <c:v>17.893975265321952</c:v>
                </c:pt>
                <c:pt idx="2894">
                  <c:v>17.922612233478588</c:v>
                </c:pt>
                <c:pt idx="2895">
                  <c:v>17.941728558970205</c:v>
                </c:pt>
                <c:pt idx="2896">
                  <c:v>17.894698155348692</c:v>
                </c:pt>
                <c:pt idx="2897">
                  <c:v>17.889523622308605</c:v>
                </c:pt>
                <c:pt idx="2898">
                  <c:v>17.960293143883295</c:v>
                </c:pt>
                <c:pt idx="2899">
                  <c:v>17.976291226647387</c:v>
                </c:pt>
                <c:pt idx="2900">
                  <c:v>17.983075399547623</c:v>
                </c:pt>
                <c:pt idx="2901">
                  <c:v>17.932970278174487</c:v>
                </c:pt>
                <c:pt idx="2902">
                  <c:v>17.875943069256596</c:v>
                </c:pt>
                <c:pt idx="2903">
                  <c:v>18.035862654134526</c:v>
                </c:pt>
                <c:pt idx="2904">
                  <c:v>18.164830957198401</c:v>
                </c:pt>
                <c:pt idx="2905">
                  <c:v>18.16818592751304</c:v>
                </c:pt>
                <c:pt idx="2906">
                  <c:v>18.167430571787417</c:v>
                </c:pt>
                <c:pt idx="2907">
                  <c:v>18.205175583973997</c:v>
                </c:pt>
                <c:pt idx="2908">
                  <c:v>18.213274945264487</c:v>
                </c:pt>
                <c:pt idx="2909">
                  <c:v>18.230425373151849</c:v>
                </c:pt>
                <c:pt idx="2910">
                  <c:v>18.157383913851834</c:v>
                </c:pt>
                <c:pt idx="2911">
                  <c:v>18.166034440262973</c:v>
                </c:pt>
                <c:pt idx="2912">
                  <c:v>18.167622917453667</c:v>
                </c:pt>
                <c:pt idx="2913">
                  <c:v>18.179123965956371</c:v>
                </c:pt>
                <c:pt idx="2914">
                  <c:v>18.148680198987847</c:v>
                </c:pt>
                <c:pt idx="2915">
                  <c:v>18.070553556305676</c:v>
                </c:pt>
                <c:pt idx="2916">
                  <c:v>18.012974202295805</c:v>
                </c:pt>
                <c:pt idx="2917">
                  <c:v>18.010499338074798</c:v>
                </c:pt>
                <c:pt idx="2918">
                  <c:v>18.072433946433463</c:v>
                </c:pt>
                <c:pt idx="2919">
                  <c:v>18.046291326628715</c:v>
                </c:pt>
                <c:pt idx="2920">
                  <c:v>17.813569735069628</c:v>
                </c:pt>
                <c:pt idx="2921">
                  <c:v>17.90191922645122</c:v>
                </c:pt>
                <c:pt idx="2922">
                  <c:v>17.701520298760403</c:v>
                </c:pt>
                <c:pt idx="2923">
                  <c:v>18.035099222362284</c:v>
                </c:pt>
                <c:pt idx="2924">
                  <c:v>18.135493002563617</c:v>
                </c:pt>
                <c:pt idx="2925">
                  <c:v>17.986489562140545</c:v>
                </c:pt>
                <c:pt idx="2926">
                  <c:v>18.259412911750818</c:v>
                </c:pt>
                <c:pt idx="2927">
                  <c:v>18.322130155913889</c:v>
                </c:pt>
                <c:pt idx="2928">
                  <c:v>18.347756287461372</c:v>
                </c:pt>
                <c:pt idx="2929">
                  <c:v>18.35893511506222</c:v>
                </c:pt>
                <c:pt idx="2930">
                  <c:v>18.355772509726179</c:v>
                </c:pt>
                <c:pt idx="2931">
                  <c:v>18.353054509297909</c:v>
                </c:pt>
                <c:pt idx="2932">
                  <c:v>18.380189568421144</c:v>
                </c:pt>
                <c:pt idx="2933">
                  <c:v>18.378917613407104</c:v>
                </c:pt>
                <c:pt idx="2934">
                  <c:v>18.388778280693153</c:v>
                </c:pt>
                <c:pt idx="2935">
                  <c:v>18.384662822721094</c:v>
                </c:pt>
                <c:pt idx="2936">
                  <c:v>18.360996083444682</c:v>
                </c:pt>
                <c:pt idx="2937">
                  <c:v>18.361164608620697</c:v>
                </c:pt>
                <c:pt idx="2938">
                  <c:v>18.353714233636151</c:v>
                </c:pt>
                <c:pt idx="2939">
                  <c:v>18.357482663217937</c:v>
                </c:pt>
                <c:pt idx="2940">
                  <c:v>18.367047393743551</c:v>
                </c:pt>
                <c:pt idx="2941">
                  <c:v>18.35185899539502</c:v>
                </c:pt>
                <c:pt idx="2942">
                  <c:v>18.322916947802181</c:v>
                </c:pt>
                <c:pt idx="2943">
                  <c:v>18.355412215086307</c:v>
                </c:pt>
                <c:pt idx="2944">
                  <c:v>18.3610439610848</c:v>
                </c:pt>
                <c:pt idx="2945">
                  <c:v>18.373637302835721</c:v>
                </c:pt>
                <c:pt idx="2946">
                  <c:v>18.370683985869672</c:v>
                </c:pt>
                <c:pt idx="2947">
                  <c:v>18.372839686079718</c:v>
                </c:pt>
                <c:pt idx="2948">
                  <c:v>18.392196014019692</c:v>
                </c:pt>
                <c:pt idx="2949">
                  <c:v>18.412661445698696</c:v>
                </c:pt>
                <c:pt idx="2950">
                  <c:v>18.395002543294709</c:v>
                </c:pt>
                <c:pt idx="2951">
                  <c:v>18.388152184486945</c:v>
                </c:pt>
                <c:pt idx="2952">
                  <c:v>18.421184524906447</c:v>
                </c:pt>
                <c:pt idx="2953">
                  <c:v>18.414623996235076</c:v>
                </c:pt>
                <c:pt idx="2954">
                  <c:v>18.286847877226435</c:v>
                </c:pt>
                <c:pt idx="2955">
                  <c:v>18.35206504793463</c:v>
                </c:pt>
                <c:pt idx="2956">
                  <c:v>18.460413579034363</c:v>
                </c:pt>
                <c:pt idx="2957">
                  <c:v>18.454342528883068</c:v>
                </c:pt>
                <c:pt idx="2958">
                  <c:v>18.455520593656427</c:v>
                </c:pt>
                <c:pt idx="2959">
                  <c:v>18.50264415142928</c:v>
                </c:pt>
                <c:pt idx="2960">
                  <c:v>18.54173969467093</c:v>
                </c:pt>
                <c:pt idx="2961">
                  <c:v>18.546798746672948</c:v>
                </c:pt>
                <c:pt idx="2962">
                  <c:v>18.533170744441833</c:v>
                </c:pt>
                <c:pt idx="2963">
                  <c:v>18.508291625800972</c:v>
                </c:pt>
                <c:pt idx="2964">
                  <c:v>18.575066051652076</c:v>
                </c:pt>
                <c:pt idx="2965">
                  <c:v>18.573992570654216</c:v>
                </c:pt>
                <c:pt idx="2966">
                  <c:v>18.572368900802008</c:v>
                </c:pt>
                <c:pt idx="2967">
                  <c:v>18.570561725824756</c:v>
                </c:pt>
                <c:pt idx="2968">
                  <c:v>18.568600260431392</c:v>
                </c:pt>
                <c:pt idx="2969">
                  <c:v>18.566687903225205</c:v>
                </c:pt>
                <c:pt idx="2970">
                  <c:v>18.564915900396176</c:v>
                </c:pt>
                <c:pt idx="2971">
                  <c:v>18.526268397130369</c:v>
                </c:pt>
                <c:pt idx="2972">
                  <c:v>18.435640746623264</c:v>
                </c:pt>
                <c:pt idx="2973">
                  <c:v>18.583938871274352</c:v>
                </c:pt>
                <c:pt idx="2974">
                  <c:v>18.66470154706975</c:v>
                </c:pt>
                <c:pt idx="2975">
                  <c:v>18.651910853634149</c:v>
                </c:pt>
                <c:pt idx="2976">
                  <c:v>18.664691742374195</c:v>
                </c:pt>
                <c:pt idx="2977">
                  <c:v>18.626890186737842</c:v>
                </c:pt>
                <c:pt idx="2978">
                  <c:v>18.379807064161565</c:v>
                </c:pt>
                <c:pt idx="2979">
                  <c:v>18.866753294658967</c:v>
                </c:pt>
                <c:pt idx="2980">
                  <c:v>19.044972270740477</c:v>
                </c:pt>
                <c:pt idx="2981">
                  <c:v>19.051539097186996</c:v>
                </c:pt>
                <c:pt idx="2982">
                  <c:v>18.827565722457258</c:v>
                </c:pt>
                <c:pt idx="2983">
                  <c:v>18.592930987632016</c:v>
                </c:pt>
                <c:pt idx="2984">
                  <c:v>18.484643770487761</c:v>
                </c:pt>
                <c:pt idx="2985">
                  <c:v>18.58464173648926</c:v>
                </c:pt>
                <c:pt idx="2986">
                  <c:v>18.333086658648625</c:v>
                </c:pt>
                <c:pt idx="2987">
                  <c:v>18.044230250759746</c:v>
                </c:pt>
                <c:pt idx="2988">
                  <c:v>17.936482782368085</c:v>
                </c:pt>
                <c:pt idx="2989">
                  <c:v>17.836576768580017</c:v>
                </c:pt>
                <c:pt idx="2990">
                  <c:v>17.842004506024249</c:v>
                </c:pt>
                <c:pt idx="2991">
                  <c:v>17.796741690292535</c:v>
                </c:pt>
                <c:pt idx="2992">
                  <c:v>17.78915843386477</c:v>
                </c:pt>
                <c:pt idx="2993">
                  <c:v>17.809198972117109</c:v>
                </c:pt>
                <c:pt idx="2994">
                  <c:v>17.837175310314361</c:v>
                </c:pt>
                <c:pt idx="2995">
                  <c:v>17.810305989761055</c:v>
                </c:pt>
                <c:pt idx="2996">
                  <c:v>17.661535901504692</c:v>
                </c:pt>
                <c:pt idx="2997">
                  <c:v>17.612518586851337</c:v>
                </c:pt>
                <c:pt idx="2998">
                  <c:v>17.558950109080779</c:v>
                </c:pt>
                <c:pt idx="2999">
                  <c:v>17.458849648631929</c:v>
                </c:pt>
                <c:pt idx="3000">
                  <c:v>17.377295715225486</c:v>
                </c:pt>
                <c:pt idx="3001">
                  <c:v>17.579638892482034</c:v>
                </c:pt>
                <c:pt idx="3002">
                  <c:v>17.559670749851968</c:v>
                </c:pt>
                <c:pt idx="3003">
                  <c:v>17.62786757736156</c:v>
                </c:pt>
                <c:pt idx="3004">
                  <c:v>17.708790940642007</c:v>
                </c:pt>
                <c:pt idx="3005">
                  <c:v>17.576951620515413</c:v>
                </c:pt>
                <c:pt idx="3006">
                  <c:v>17.586996232214464</c:v>
                </c:pt>
                <c:pt idx="3007">
                  <c:v>17.734769856233545</c:v>
                </c:pt>
                <c:pt idx="3008">
                  <c:v>17.48249488194703</c:v>
                </c:pt>
                <c:pt idx="3009">
                  <c:v>17.328788709019811</c:v>
                </c:pt>
                <c:pt idx="3010">
                  <c:v>17.365456709686956</c:v>
                </c:pt>
                <c:pt idx="3011">
                  <c:v>16.968096242590402</c:v>
                </c:pt>
                <c:pt idx="3012">
                  <c:v>16.977801892205314</c:v>
                </c:pt>
                <c:pt idx="3013">
                  <c:v>16.920619827804742</c:v>
                </c:pt>
                <c:pt idx="3014">
                  <c:v>16.866385801494179</c:v>
                </c:pt>
                <c:pt idx="3015">
                  <c:v>16.831846835391822</c:v>
                </c:pt>
                <c:pt idx="3016">
                  <c:v>16.849285993757306</c:v>
                </c:pt>
                <c:pt idx="3017">
                  <c:v>16.833460776652661</c:v>
                </c:pt>
                <c:pt idx="3018">
                  <c:v>16.782884508413211</c:v>
                </c:pt>
                <c:pt idx="3019">
                  <c:v>16.747649346512677</c:v>
                </c:pt>
                <c:pt idx="3020">
                  <c:v>16.869397346307121</c:v>
                </c:pt>
                <c:pt idx="3021">
                  <c:v>16.662604123283597</c:v>
                </c:pt>
                <c:pt idx="3022">
                  <c:v>16.440109534667499</c:v>
                </c:pt>
                <c:pt idx="3023">
                  <c:v>16.255582591707086</c:v>
                </c:pt>
                <c:pt idx="3024">
                  <c:v>16.181994188996697</c:v>
                </c:pt>
                <c:pt idx="3025">
                  <c:v>16.056474491491404</c:v>
                </c:pt>
                <c:pt idx="3026">
                  <c:v>16.097116613169479</c:v>
                </c:pt>
                <c:pt idx="3027">
                  <c:v>16.209657793639796</c:v>
                </c:pt>
                <c:pt idx="3028">
                  <c:v>15.944217937281909</c:v>
                </c:pt>
                <c:pt idx="3029">
                  <c:v>15.791479840725447</c:v>
                </c:pt>
                <c:pt idx="3030">
                  <c:v>15.734721683034307</c:v>
                </c:pt>
                <c:pt idx="3031">
                  <c:v>15.770502644982367</c:v>
                </c:pt>
                <c:pt idx="3032">
                  <c:v>15.738599305465964</c:v>
                </c:pt>
                <c:pt idx="3033">
                  <c:v>15.691687856250111</c:v>
                </c:pt>
                <c:pt idx="3034">
                  <c:v>15.642149542487111</c:v>
                </c:pt>
                <c:pt idx="3035">
                  <c:v>15.578651481721181</c:v>
                </c:pt>
                <c:pt idx="3036">
                  <c:v>15.59259406970309</c:v>
                </c:pt>
                <c:pt idx="3037">
                  <c:v>15.520386534674191</c:v>
                </c:pt>
                <c:pt idx="3038">
                  <c:v>15.441753596148745</c:v>
                </c:pt>
                <c:pt idx="3039">
                  <c:v>15.328372836675607</c:v>
                </c:pt>
                <c:pt idx="3040">
                  <c:v>15.277810470474599</c:v>
                </c:pt>
                <c:pt idx="3041">
                  <c:v>15.277571827010897</c:v>
                </c:pt>
                <c:pt idx="3042">
                  <c:v>15.29771237446119</c:v>
                </c:pt>
                <c:pt idx="3043">
                  <c:v>15.301364672555385</c:v>
                </c:pt>
                <c:pt idx="3044">
                  <c:v>15.281633142219075</c:v>
                </c:pt>
                <c:pt idx="3045">
                  <c:v>15.24696786887492</c:v>
                </c:pt>
                <c:pt idx="3046">
                  <c:v>15.194150700147306</c:v>
                </c:pt>
                <c:pt idx="3047">
                  <c:v>15.328543159156458</c:v>
                </c:pt>
                <c:pt idx="3048">
                  <c:v>15.330871719937235</c:v>
                </c:pt>
                <c:pt idx="3049">
                  <c:v>15.319196120983728</c:v>
                </c:pt>
                <c:pt idx="3050">
                  <c:v>15.331153361404425</c:v>
                </c:pt>
                <c:pt idx="3051">
                  <c:v>15.335894053570179</c:v>
                </c:pt>
                <c:pt idx="3052">
                  <c:v>15.338090391608604</c:v>
                </c:pt>
                <c:pt idx="3053">
                  <c:v>15.339490983687579</c:v>
                </c:pt>
                <c:pt idx="3054">
                  <c:v>15.371760392568232</c:v>
                </c:pt>
                <c:pt idx="3055">
                  <c:v>15.410114915188943</c:v>
                </c:pt>
                <c:pt idx="3056">
                  <c:v>15.441777872626467</c:v>
                </c:pt>
                <c:pt idx="3057">
                  <c:v>15.427295137458749</c:v>
                </c:pt>
                <c:pt idx="3058">
                  <c:v>15.399647825036036</c:v>
                </c:pt>
                <c:pt idx="3059">
                  <c:v>15.349343504111951</c:v>
                </c:pt>
                <c:pt idx="3060">
                  <c:v>15.284306772156482</c:v>
                </c:pt>
                <c:pt idx="3061">
                  <c:v>15.259725942410787</c:v>
                </c:pt>
                <c:pt idx="3062">
                  <c:v>15.289727537017628</c:v>
                </c:pt>
                <c:pt idx="3063">
                  <c:v>15.335901810788069</c:v>
                </c:pt>
                <c:pt idx="3064">
                  <c:v>15.363683884561143</c:v>
                </c:pt>
                <c:pt idx="3065">
                  <c:v>15.393214220211391</c:v>
                </c:pt>
                <c:pt idx="3066">
                  <c:v>15.416422323489636</c:v>
                </c:pt>
                <c:pt idx="3067">
                  <c:v>15.439993741447466</c:v>
                </c:pt>
                <c:pt idx="3068">
                  <c:v>15.437400525763227</c:v>
                </c:pt>
                <c:pt idx="3069">
                  <c:v>15.464349797546236</c:v>
                </c:pt>
                <c:pt idx="3070">
                  <c:v>15.421039239301637</c:v>
                </c:pt>
                <c:pt idx="3071">
                  <c:v>15.46507019321702</c:v>
                </c:pt>
                <c:pt idx="3072">
                  <c:v>15.395927197661956</c:v>
                </c:pt>
                <c:pt idx="3073">
                  <c:v>15.401544860104908</c:v>
                </c:pt>
                <c:pt idx="3074">
                  <c:v>15.413090528428965</c:v>
                </c:pt>
                <c:pt idx="3075">
                  <c:v>15.419371281988688</c:v>
                </c:pt>
                <c:pt idx="3076">
                  <c:v>15.442670470569119</c:v>
                </c:pt>
                <c:pt idx="3077">
                  <c:v>15.432744287894185</c:v>
                </c:pt>
                <c:pt idx="3078">
                  <c:v>15.472043754073047</c:v>
                </c:pt>
                <c:pt idx="3079">
                  <c:v>15.471255900847728</c:v>
                </c:pt>
                <c:pt idx="3080">
                  <c:v>15.449538932036502</c:v>
                </c:pt>
                <c:pt idx="3081">
                  <c:v>15.379993919553348</c:v>
                </c:pt>
                <c:pt idx="3082">
                  <c:v>15.418314819821571</c:v>
                </c:pt>
                <c:pt idx="3083">
                  <c:v>15.484101044578246</c:v>
                </c:pt>
                <c:pt idx="3084">
                  <c:v>15.435301611020636</c:v>
                </c:pt>
                <c:pt idx="3085">
                  <c:v>15.511509748996119</c:v>
                </c:pt>
                <c:pt idx="3086">
                  <c:v>15.415234441623671</c:v>
                </c:pt>
                <c:pt idx="3087">
                  <c:v>15.387183518733423</c:v>
                </c:pt>
                <c:pt idx="3088">
                  <c:v>15.337031706726368</c:v>
                </c:pt>
                <c:pt idx="3089">
                  <c:v>15.369662848846502</c:v>
                </c:pt>
                <c:pt idx="3090">
                  <c:v>15.455277598303807</c:v>
                </c:pt>
                <c:pt idx="3091">
                  <c:v>15.404880074228529</c:v>
                </c:pt>
                <c:pt idx="3092">
                  <c:v>15.548601908236924</c:v>
                </c:pt>
                <c:pt idx="3093">
                  <c:v>15.538525915443572</c:v>
                </c:pt>
                <c:pt idx="3094">
                  <c:v>15.55398132224401</c:v>
                </c:pt>
                <c:pt idx="3095">
                  <c:v>15.570782938086316</c:v>
                </c:pt>
                <c:pt idx="3096">
                  <c:v>15.550088377788319</c:v>
                </c:pt>
                <c:pt idx="3097">
                  <c:v>15.575221731399118</c:v>
                </c:pt>
                <c:pt idx="3098">
                  <c:v>15.550299498935381</c:v>
                </c:pt>
                <c:pt idx="3099">
                  <c:v>15.475353180098521</c:v>
                </c:pt>
                <c:pt idx="3100">
                  <c:v>15.510098783158787</c:v>
                </c:pt>
                <c:pt idx="3101">
                  <c:v>15.406824906286325</c:v>
                </c:pt>
                <c:pt idx="3102">
                  <c:v>15.373626940692107</c:v>
                </c:pt>
                <c:pt idx="3103">
                  <c:v>15.381323488677314</c:v>
                </c:pt>
                <c:pt idx="3104">
                  <c:v>15.394771408748172</c:v>
                </c:pt>
                <c:pt idx="3105">
                  <c:v>15.276025864076596</c:v>
                </c:pt>
                <c:pt idx="3106">
                  <c:v>15.11830633833236</c:v>
                </c:pt>
                <c:pt idx="3107">
                  <c:v>15.1612422717682</c:v>
                </c:pt>
                <c:pt idx="3108">
                  <c:v>15.134729813263084</c:v>
                </c:pt>
                <c:pt idx="3109">
                  <c:v>14.835084596044473</c:v>
                </c:pt>
                <c:pt idx="3110">
                  <c:v>14.737628315679556</c:v>
                </c:pt>
                <c:pt idx="3111">
                  <c:v>14.652832387096629</c:v>
                </c:pt>
                <c:pt idx="3112">
                  <c:v>14.663716226706452</c:v>
                </c:pt>
                <c:pt idx="3113">
                  <c:v>14.608405186350204</c:v>
                </c:pt>
                <c:pt idx="3114">
                  <c:v>14.592255018295379</c:v>
                </c:pt>
                <c:pt idx="3115">
                  <c:v>14.578208987422817</c:v>
                </c:pt>
                <c:pt idx="3116">
                  <c:v>14.600575735011155</c:v>
                </c:pt>
                <c:pt idx="3117">
                  <c:v>14.650971760702054</c:v>
                </c:pt>
                <c:pt idx="3118">
                  <c:v>14.643980661229184</c:v>
                </c:pt>
                <c:pt idx="3119">
                  <c:v>14.595578924134228</c:v>
                </c:pt>
                <c:pt idx="3120">
                  <c:v>14.52000931489694</c:v>
                </c:pt>
                <c:pt idx="3121">
                  <c:v>14.298239177200648</c:v>
                </c:pt>
                <c:pt idx="3122">
                  <c:v>14.296605766344028</c:v>
                </c:pt>
                <c:pt idx="3123">
                  <c:v>14.405573255737361</c:v>
                </c:pt>
                <c:pt idx="3124">
                  <c:v>14.505196852059616</c:v>
                </c:pt>
                <c:pt idx="3125">
                  <c:v>14.501462514875302</c:v>
                </c:pt>
                <c:pt idx="3126">
                  <c:v>14.535537550872556</c:v>
                </c:pt>
                <c:pt idx="3127">
                  <c:v>14.30312721319555</c:v>
                </c:pt>
                <c:pt idx="3128">
                  <c:v>14.305062236588515</c:v>
                </c:pt>
                <c:pt idx="3129">
                  <c:v>14.327572178271739</c:v>
                </c:pt>
                <c:pt idx="3130">
                  <c:v>14.325887637449318</c:v>
                </c:pt>
                <c:pt idx="3131">
                  <c:v>14.313245197484257</c:v>
                </c:pt>
                <c:pt idx="3132">
                  <c:v>14.311333987456347</c:v>
                </c:pt>
                <c:pt idx="3133">
                  <c:v>14.300639224955079</c:v>
                </c:pt>
                <c:pt idx="3134">
                  <c:v>14.227795027946435</c:v>
                </c:pt>
                <c:pt idx="3135">
                  <c:v>14.229473100020938</c:v>
                </c:pt>
                <c:pt idx="3136">
                  <c:v>14.228063214954021</c:v>
                </c:pt>
                <c:pt idx="3137">
                  <c:v>14.2133661201101</c:v>
                </c:pt>
                <c:pt idx="3138">
                  <c:v>14.228526320002628</c:v>
                </c:pt>
                <c:pt idx="3139">
                  <c:v>14.22688815282404</c:v>
                </c:pt>
                <c:pt idx="3140">
                  <c:v>14.225087202112151</c:v>
                </c:pt>
                <c:pt idx="3141">
                  <c:v>14.223472546271026</c:v>
                </c:pt>
                <c:pt idx="3142">
                  <c:v>14.221785338199478</c:v>
                </c:pt>
                <c:pt idx="3143">
                  <c:v>14.15470750775229</c:v>
                </c:pt>
                <c:pt idx="3144">
                  <c:v>14.093579629327937</c:v>
                </c:pt>
                <c:pt idx="3145">
                  <c:v>14.092581289111063</c:v>
                </c:pt>
                <c:pt idx="3146">
                  <c:v>14.032598064400986</c:v>
                </c:pt>
                <c:pt idx="3147">
                  <c:v>14.023275014918166</c:v>
                </c:pt>
                <c:pt idx="3148">
                  <c:v>14.029695665453309</c:v>
                </c:pt>
                <c:pt idx="3149">
                  <c:v>14.028351216282587</c:v>
                </c:pt>
                <c:pt idx="3150">
                  <c:v>13.991907217125052</c:v>
                </c:pt>
                <c:pt idx="3151">
                  <c:v>14.090566024280839</c:v>
                </c:pt>
                <c:pt idx="3152">
                  <c:v>13.982759351747312</c:v>
                </c:pt>
                <c:pt idx="3153">
                  <c:v>13.984630311509839</c:v>
                </c:pt>
                <c:pt idx="3154">
                  <c:v>13.989837882817126</c:v>
                </c:pt>
                <c:pt idx="3155">
                  <c:v>14.017801473252028</c:v>
                </c:pt>
                <c:pt idx="3156">
                  <c:v>13.975371758828047</c:v>
                </c:pt>
                <c:pt idx="3157">
                  <c:v>14.000858790999082</c:v>
                </c:pt>
                <c:pt idx="3158">
                  <c:v>13.918585122124796</c:v>
                </c:pt>
                <c:pt idx="3159">
                  <c:v>13.88248582744334</c:v>
                </c:pt>
                <c:pt idx="3160">
                  <c:v>13.917110009679867</c:v>
                </c:pt>
                <c:pt idx="3161">
                  <c:v>13.804080482829356</c:v>
                </c:pt>
                <c:pt idx="3162">
                  <c:v>13.782718538492759</c:v>
                </c:pt>
                <c:pt idx="3163">
                  <c:v>13.957762181119282</c:v>
                </c:pt>
                <c:pt idx="3164">
                  <c:v>13.932508898861812</c:v>
                </c:pt>
                <c:pt idx="3165">
                  <c:v>13.795303360840757</c:v>
                </c:pt>
                <c:pt idx="3166">
                  <c:v>13.787138713223843</c:v>
                </c:pt>
                <c:pt idx="3167">
                  <c:v>13.795187449793259</c:v>
                </c:pt>
                <c:pt idx="3168">
                  <c:v>13.995468870772326</c:v>
                </c:pt>
                <c:pt idx="3169">
                  <c:v>14.009056386279537</c:v>
                </c:pt>
                <c:pt idx="3170">
                  <c:v>13.892965921347471</c:v>
                </c:pt>
                <c:pt idx="3171">
                  <c:v>13.802333764072673</c:v>
                </c:pt>
                <c:pt idx="3172">
                  <c:v>13.90221039767477</c:v>
                </c:pt>
                <c:pt idx="3173">
                  <c:v>14.062931408305074</c:v>
                </c:pt>
                <c:pt idx="3174">
                  <c:v>14.103112989744821</c:v>
                </c:pt>
                <c:pt idx="3175">
                  <c:v>14.106135560745425</c:v>
                </c:pt>
                <c:pt idx="3176">
                  <c:v>14.088478405215957</c:v>
                </c:pt>
                <c:pt idx="3177">
                  <c:v>14.096872023902886</c:v>
                </c:pt>
                <c:pt idx="3178">
                  <c:v>14.095136991331538</c:v>
                </c:pt>
                <c:pt idx="3179">
                  <c:v>14.10085734325436</c:v>
                </c:pt>
                <c:pt idx="3180">
                  <c:v>14.069735072832822</c:v>
                </c:pt>
                <c:pt idx="3181">
                  <c:v>14.090620309193488</c:v>
                </c:pt>
                <c:pt idx="3182">
                  <c:v>14.072533262436654</c:v>
                </c:pt>
                <c:pt idx="3183">
                  <c:v>14.037180296839701</c:v>
                </c:pt>
                <c:pt idx="3184">
                  <c:v>13.928167275321474</c:v>
                </c:pt>
                <c:pt idx="3185">
                  <c:v>13.852907493661405</c:v>
                </c:pt>
                <c:pt idx="3186">
                  <c:v>14.02738880675961</c:v>
                </c:pt>
                <c:pt idx="3187">
                  <c:v>14.063850640149003</c:v>
                </c:pt>
                <c:pt idx="3188">
                  <c:v>14.050128031352111</c:v>
                </c:pt>
                <c:pt idx="3189">
                  <c:v>14.019023336334499</c:v>
                </c:pt>
                <c:pt idx="3190">
                  <c:v>13.833059780603115</c:v>
                </c:pt>
                <c:pt idx="3191">
                  <c:v>13.859156045761729</c:v>
                </c:pt>
                <c:pt idx="3192">
                  <c:v>13.801956649583948</c:v>
                </c:pt>
                <c:pt idx="3193">
                  <c:v>13.912231935561815</c:v>
                </c:pt>
                <c:pt idx="3194">
                  <c:v>14.24431647107356</c:v>
                </c:pt>
                <c:pt idx="3195">
                  <c:v>14.406616260618385</c:v>
                </c:pt>
                <c:pt idx="3196">
                  <c:v>13.967537906695084</c:v>
                </c:pt>
                <c:pt idx="3197">
                  <c:v>13.84275866749031</c:v>
                </c:pt>
                <c:pt idx="3198">
                  <c:v>13.668799204269403</c:v>
                </c:pt>
                <c:pt idx="3199">
                  <c:v>13.67029112554456</c:v>
                </c:pt>
                <c:pt idx="3200">
                  <c:v>13.672051495339655</c:v>
                </c:pt>
                <c:pt idx="3201">
                  <c:v>13.659597555324664</c:v>
                </c:pt>
                <c:pt idx="3202">
                  <c:v>13.683783947280068</c:v>
                </c:pt>
                <c:pt idx="3203">
                  <c:v>13.64166537499521</c:v>
                </c:pt>
                <c:pt idx="3204">
                  <c:v>13.545986840164394</c:v>
                </c:pt>
                <c:pt idx="3205">
                  <c:v>13.62447745358822</c:v>
                </c:pt>
                <c:pt idx="3206">
                  <c:v>13.404489619774704</c:v>
                </c:pt>
                <c:pt idx="3207">
                  <c:v>13.319787947092827</c:v>
                </c:pt>
                <c:pt idx="3208">
                  <c:v>13.127159723524265</c:v>
                </c:pt>
                <c:pt idx="3209">
                  <c:v>13.029518332815149</c:v>
                </c:pt>
                <c:pt idx="3210">
                  <c:v>13.007644486208767</c:v>
                </c:pt>
                <c:pt idx="3211">
                  <c:v>13.048838573636402</c:v>
                </c:pt>
                <c:pt idx="3212">
                  <c:v>12.968985249082294</c:v>
                </c:pt>
                <c:pt idx="3213">
                  <c:v>12.951126604156338</c:v>
                </c:pt>
                <c:pt idx="3214">
                  <c:v>12.996732669158707</c:v>
                </c:pt>
                <c:pt idx="3215">
                  <c:v>12.989923503142553</c:v>
                </c:pt>
                <c:pt idx="3216">
                  <c:v>12.976922258994106</c:v>
                </c:pt>
                <c:pt idx="3217">
                  <c:v>13.012743804826119</c:v>
                </c:pt>
                <c:pt idx="3218">
                  <c:v>12.981680300915373</c:v>
                </c:pt>
                <c:pt idx="3219">
                  <c:v>13.006977147040717</c:v>
                </c:pt>
                <c:pt idx="3220">
                  <c:v>12.905047909768982</c:v>
                </c:pt>
                <c:pt idx="3221">
                  <c:v>12.90427142027611</c:v>
                </c:pt>
                <c:pt idx="3222">
                  <c:v>12.924731221980116</c:v>
                </c:pt>
                <c:pt idx="3223">
                  <c:v>12.887569726448135</c:v>
                </c:pt>
                <c:pt idx="3224">
                  <c:v>12.78072530010097</c:v>
                </c:pt>
                <c:pt idx="3225">
                  <c:v>12.547389556314515</c:v>
                </c:pt>
                <c:pt idx="3226">
                  <c:v>12.480904382452131</c:v>
                </c:pt>
                <c:pt idx="3227">
                  <c:v>12.4561579465213</c:v>
                </c:pt>
                <c:pt idx="3228">
                  <c:v>12.452930565473128</c:v>
                </c:pt>
                <c:pt idx="3229">
                  <c:v>12.447344208169774</c:v>
                </c:pt>
                <c:pt idx="3230">
                  <c:v>12.451353038916801</c:v>
                </c:pt>
                <c:pt idx="3231">
                  <c:v>12.45944523785086</c:v>
                </c:pt>
                <c:pt idx="3232">
                  <c:v>12.456407889010523</c:v>
                </c:pt>
                <c:pt idx="3233">
                  <c:v>12.454808884245864</c:v>
                </c:pt>
                <c:pt idx="3234">
                  <c:v>12.452729013322482</c:v>
                </c:pt>
                <c:pt idx="3235">
                  <c:v>12.454940948504232</c:v>
                </c:pt>
                <c:pt idx="3236">
                  <c:v>12.448932938099521</c:v>
                </c:pt>
                <c:pt idx="3237">
                  <c:v>12.44675998468646</c:v>
                </c:pt>
                <c:pt idx="3238">
                  <c:v>12.447131907778166</c:v>
                </c:pt>
                <c:pt idx="3239">
                  <c:v>12.443594396144505</c:v>
                </c:pt>
                <c:pt idx="3240">
                  <c:v>12.436342932317503</c:v>
                </c:pt>
                <c:pt idx="3241">
                  <c:v>12.446538879068184</c:v>
                </c:pt>
                <c:pt idx="3242">
                  <c:v>12.435628743607273</c:v>
                </c:pt>
                <c:pt idx="3243">
                  <c:v>12.442707893218271</c:v>
                </c:pt>
                <c:pt idx="3244">
                  <c:v>12.41263122334354</c:v>
                </c:pt>
                <c:pt idx="3245">
                  <c:v>12.393166604937759</c:v>
                </c:pt>
                <c:pt idx="3246">
                  <c:v>12.421742457904196</c:v>
                </c:pt>
                <c:pt idx="3247">
                  <c:v>12.394476086780321</c:v>
                </c:pt>
                <c:pt idx="3248">
                  <c:v>12.418344137610095</c:v>
                </c:pt>
                <c:pt idx="3249">
                  <c:v>12.418856912261036</c:v>
                </c:pt>
                <c:pt idx="3250">
                  <c:v>12.405709670575451</c:v>
                </c:pt>
                <c:pt idx="3251">
                  <c:v>12.437382608267036</c:v>
                </c:pt>
                <c:pt idx="3252">
                  <c:v>12.393482543159807</c:v>
                </c:pt>
                <c:pt idx="3253">
                  <c:v>12.392935741486518</c:v>
                </c:pt>
                <c:pt idx="3254">
                  <c:v>12.389340213048181</c:v>
                </c:pt>
                <c:pt idx="3255">
                  <c:v>12.391155428554775</c:v>
                </c:pt>
                <c:pt idx="3256">
                  <c:v>12.394993379775398</c:v>
                </c:pt>
                <c:pt idx="3257">
                  <c:v>12.393788377566375</c:v>
                </c:pt>
                <c:pt idx="3258">
                  <c:v>12.400210781363031</c:v>
                </c:pt>
                <c:pt idx="3259">
                  <c:v>12.376297139514884</c:v>
                </c:pt>
                <c:pt idx="3260">
                  <c:v>12.415242619578178</c:v>
                </c:pt>
                <c:pt idx="3261">
                  <c:v>12.391305578543333</c:v>
                </c:pt>
                <c:pt idx="3262">
                  <c:v>12.356090511319914</c:v>
                </c:pt>
                <c:pt idx="3263">
                  <c:v>12.433293236412114</c:v>
                </c:pt>
                <c:pt idx="3264">
                  <c:v>12.416320604964968</c:v>
                </c:pt>
                <c:pt idx="3265">
                  <c:v>12.423549209762472</c:v>
                </c:pt>
                <c:pt idx="3266">
                  <c:v>12.427510743385019</c:v>
                </c:pt>
                <c:pt idx="3267">
                  <c:v>12.410950246959123</c:v>
                </c:pt>
                <c:pt idx="3268">
                  <c:v>12.419455273652451</c:v>
                </c:pt>
                <c:pt idx="3269">
                  <c:v>12.419706119065607</c:v>
                </c:pt>
                <c:pt idx="3270">
                  <c:v>12.415494848233003</c:v>
                </c:pt>
                <c:pt idx="3271">
                  <c:v>12.428264084056112</c:v>
                </c:pt>
                <c:pt idx="3272">
                  <c:v>12.432580929776258</c:v>
                </c:pt>
                <c:pt idx="3273">
                  <c:v>12.416641667793035</c:v>
                </c:pt>
                <c:pt idx="3274">
                  <c:v>12.432232902010309</c:v>
                </c:pt>
                <c:pt idx="3275">
                  <c:v>12.449738565064912</c:v>
                </c:pt>
                <c:pt idx="3276">
                  <c:v>12.476952472535057</c:v>
                </c:pt>
                <c:pt idx="3277">
                  <c:v>12.408784075458367</c:v>
                </c:pt>
                <c:pt idx="3278">
                  <c:v>12.400966515490376</c:v>
                </c:pt>
                <c:pt idx="3279">
                  <c:v>12.426628958652156</c:v>
                </c:pt>
                <c:pt idx="3280">
                  <c:v>12.384872696594792</c:v>
                </c:pt>
                <c:pt idx="3281">
                  <c:v>12.463799249578789</c:v>
                </c:pt>
                <c:pt idx="3282">
                  <c:v>12.417057579520453</c:v>
                </c:pt>
                <c:pt idx="3283">
                  <c:v>12.448203169617404</c:v>
                </c:pt>
                <c:pt idx="3284">
                  <c:v>12.460790519956491</c:v>
                </c:pt>
                <c:pt idx="3285">
                  <c:v>12.313235014375101</c:v>
                </c:pt>
                <c:pt idx="3286">
                  <c:v>12.278880547066903</c:v>
                </c:pt>
                <c:pt idx="3287">
                  <c:v>12.320967039061655</c:v>
                </c:pt>
                <c:pt idx="3288">
                  <c:v>12.307999522993613</c:v>
                </c:pt>
                <c:pt idx="3289">
                  <c:v>12.237446877408395</c:v>
                </c:pt>
                <c:pt idx="3290">
                  <c:v>12.285303485407399</c:v>
                </c:pt>
                <c:pt idx="3291">
                  <c:v>12.281949766103265</c:v>
                </c:pt>
                <c:pt idx="3292">
                  <c:v>12.296746640272371</c:v>
                </c:pt>
                <c:pt idx="3293">
                  <c:v>12.393700810391303</c:v>
                </c:pt>
                <c:pt idx="3294">
                  <c:v>12.347151666665653</c:v>
                </c:pt>
                <c:pt idx="3295">
                  <c:v>12.422556953217658</c:v>
                </c:pt>
                <c:pt idx="3296">
                  <c:v>12.248984383800606</c:v>
                </c:pt>
                <c:pt idx="3297">
                  <c:v>12.241819333948682</c:v>
                </c:pt>
                <c:pt idx="3298">
                  <c:v>12.1937105487061</c:v>
                </c:pt>
                <c:pt idx="3299">
                  <c:v>12.087685932563897</c:v>
                </c:pt>
                <c:pt idx="3300">
                  <c:v>12.160552020338248</c:v>
                </c:pt>
                <c:pt idx="3301">
                  <c:v>12.263094190000038</c:v>
                </c:pt>
                <c:pt idx="3302">
                  <c:v>12.2246469401829</c:v>
                </c:pt>
                <c:pt idx="3303">
                  <c:v>12.525494894018923</c:v>
                </c:pt>
                <c:pt idx="3304">
                  <c:v>12.464584904347749</c:v>
                </c:pt>
                <c:pt idx="3305">
                  <c:v>12.539988760912369</c:v>
                </c:pt>
                <c:pt idx="3306">
                  <c:v>12.59797672378332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32-4A8F-BBA5-24E17121B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801904"/>
        <c:axId val="1984010272"/>
      </c:scatterChart>
      <c:scatterChart>
        <c:scatterStyle val="lineMarker"/>
        <c:varyColors val="0"/>
        <c:ser>
          <c:idx val="1"/>
          <c:order val="1"/>
          <c:tx>
            <c:strRef>
              <c:f>'data (old)'!$O$9</c:f>
              <c:strCache>
                <c:ptCount val="1"/>
                <c:pt idx="0">
                  <c:v>NVM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(old)'!$A$10:$A$3316</c:f>
              <c:numCache>
                <c:formatCode>yyyy\-mm\-dd;@</c:formatCode>
                <c:ptCount val="3307"/>
                <c:pt idx="0">
                  <c:v>43683</c:v>
                </c:pt>
                <c:pt idx="1">
                  <c:v>43682</c:v>
                </c:pt>
                <c:pt idx="2">
                  <c:v>43681</c:v>
                </c:pt>
                <c:pt idx="3">
                  <c:v>43680</c:v>
                </c:pt>
                <c:pt idx="4">
                  <c:v>43679</c:v>
                </c:pt>
                <c:pt idx="5">
                  <c:v>43678</c:v>
                </c:pt>
                <c:pt idx="6">
                  <c:v>43677</c:v>
                </c:pt>
                <c:pt idx="7">
                  <c:v>43676</c:v>
                </c:pt>
                <c:pt idx="8">
                  <c:v>43675</c:v>
                </c:pt>
                <c:pt idx="9">
                  <c:v>43674</c:v>
                </c:pt>
                <c:pt idx="10">
                  <c:v>43673</c:v>
                </c:pt>
                <c:pt idx="11">
                  <c:v>43672</c:v>
                </c:pt>
                <c:pt idx="12">
                  <c:v>43671</c:v>
                </c:pt>
                <c:pt idx="13">
                  <c:v>43670</c:v>
                </c:pt>
                <c:pt idx="14">
                  <c:v>43669</c:v>
                </c:pt>
                <c:pt idx="15">
                  <c:v>43668</c:v>
                </c:pt>
                <c:pt idx="16">
                  <c:v>43667</c:v>
                </c:pt>
                <c:pt idx="17">
                  <c:v>43666</c:v>
                </c:pt>
                <c:pt idx="18">
                  <c:v>43665</c:v>
                </c:pt>
                <c:pt idx="19">
                  <c:v>43664</c:v>
                </c:pt>
                <c:pt idx="20">
                  <c:v>43663</c:v>
                </c:pt>
                <c:pt idx="21">
                  <c:v>43662</c:v>
                </c:pt>
                <c:pt idx="22">
                  <c:v>43661</c:v>
                </c:pt>
                <c:pt idx="23">
                  <c:v>43660</c:v>
                </c:pt>
                <c:pt idx="24">
                  <c:v>43659</c:v>
                </c:pt>
                <c:pt idx="25">
                  <c:v>43658</c:v>
                </c:pt>
                <c:pt idx="26">
                  <c:v>43657</c:v>
                </c:pt>
                <c:pt idx="27">
                  <c:v>43656</c:v>
                </c:pt>
                <c:pt idx="28">
                  <c:v>43655</c:v>
                </c:pt>
                <c:pt idx="29">
                  <c:v>43654</c:v>
                </c:pt>
                <c:pt idx="30">
                  <c:v>43653</c:v>
                </c:pt>
                <c:pt idx="31">
                  <c:v>43652</c:v>
                </c:pt>
                <c:pt idx="32">
                  <c:v>43651</c:v>
                </c:pt>
                <c:pt idx="33">
                  <c:v>43650</c:v>
                </c:pt>
                <c:pt idx="34">
                  <c:v>43649</c:v>
                </c:pt>
                <c:pt idx="35">
                  <c:v>43648</c:v>
                </c:pt>
                <c:pt idx="36">
                  <c:v>43647</c:v>
                </c:pt>
                <c:pt idx="37">
                  <c:v>43646</c:v>
                </c:pt>
                <c:pt idx="38">
                  <c:v>43645</c:v>
                </c:pt>
                <c:pt idx="39">
                  <c:v>43644</c:v>
                </c:pt>
                <c:pt idx="40">
                  <c:v>43643</c:v>
                </c:pt>
                <c:pt idx="41">
                  <c:v>43642</c:v>
                </c:pt>
                <c:pt idx="42">
                  <c:v>43641</c:v>
                </c:pt>
                <c:pt idx="43">
                  <c:v>43640</c:v>
                </c:pt>
                <c:pt idx="44">
                  <c:v>43639</c:v>
                </c:pt>
                <c:pt idx="45">
                  <c:v>43638</c:v>
                </c:pt>
                <c:pt idx="46">
                  <c:v>43637</c:v>
                </c:pt>
                <c:pt idx="47">
                  <c:v>43636</c:v>
                </c:pt>
                <c:pt idx="48">
                  <c:v>43635</c:v>
                </c:pt>
                <c:pt idx="49">
                  <c:v>43634</c:v>
                </c:pt>
                <c:pt idx="50">
                  <c:v>43633</c:v>
                </c:pt>
                <c:pt idx="51">
                  <c:v>43632</c:v>
                </c:pt>
                <c:pt idx="52">
                  <c:v>43631</c:v>
                </c:pt>
                <c:pt idx="53">
                  <c:v>43630</c:v>
                </c:pt>
                <c:pt idx="54">
                  <c:v>43629</c:v>
                </c:pt>
                <c:pt idx="55">
                  <c:v>43628</c:v>
                </c:pt>
                <c:pt idx="56">
                  <c:v>43627</c:v>
                </c:pt>
                <c:pt idx="57">
                  <c:v>43626</c:v>
                </c:pt>
                <c:pt idx="58">
                  <c:v>43625</c:v>
                </c:pt>
                <c:pt idx="59">
                  <c:v>43624</c:v>
                </c:pt>
                <c:pt idx="60">
                  <c:v>43623</c:v>
                </c:pt>
                <c:pt idx="61">
                  <c:v>43622</c:v>
                </c:pt>
                <c:pt idx="62">
                  <c:v>43621</c:v>
                </c:pt>
                <c:pt idx="63">
                  <c:v>43620</c:v>
                </c:pt>
                <c:pt idx="64">
                  <c:v>43619</c:v>
                </c:pt>
                <c:pt idx="65">
                  <c:v>43618</c:v>
                </c:pt>
                <c:pt idx="66">
                  <c:v>43617</c:v>
                </c:pt>
                <c:pt idx="67">
                  <c:v>43616</c:v>
                </c:pt>
                <c:pt idx="68">
                  <c:v>43615</c:v>
                </c:pt>
                <c:pt idx="69">
                  <c:v>43614</c:v>
                </c:pt>
                <c:pt idx="70">
                  <c:v>43613</c:v>
                </c:pt>
                <c:pt idx="71">
                  <c:v>43612</c:v>
                </c:pt>
                <c:pt idx="72">
                  <c:v>43611</c:v>
                </c:pt>
                <c:pt idx="73">
                  <c:v>43610</c:v>
                </c:pt>
                <c:pt idx="74">
                  <c:v>43609</c:v>
                </c:pt>
                <c:pt idx="75">
                  <c:v>43608</c:v>
                </c:pt>
                <c:pt idx="76">
                  <c:v>43607</c:v>
                </c:pt>
                <c:pt idx="77">
                  <c:v>43606</c:v>
                </c:pt>
                <c:pt idx="78">
                  <c:v>43605</c:v>
                </c:pt>
                <c:pt idx="79">
                  <c:v>43604</c:v>
                </c:pt>
                <c:pt idx="80">
                  <c:v>43603</c:v>
                </c:pt>
                <c:pt idx="81">
                  <c:v>43602</c:v>
                </c:pt>
                <c:pt idx="82">
                  <c:v>43601</c:v>
                </c:pt>
                <c:pt idx="83">
                  <c:v>43600</c:v>
                </c:pt>
                <c:pt idx="84">
                  <c:v>43599</c:v>
                </c:pt>
                <c:pt idx="85">
                  <c:v>43598</c:v>
                </c:pt>
                <c:pt idx="86">
                  <c:v>43597</c:v>
                </c:pt>
                <c:pt idx="87">
                  <c:v>43596</c:v>
                </c:pt>
                <c:pt idx="88">
                  <c:v>43595</c:v>
                </c:pt>
                <c:pt idx="89">
                  <c:v>43594</c:v>
                </c:pt>
                <c:pt idx="90">
                  <c:v>43593</c:v>
                </c:pt>
                <c:pt idx="91">
                  <c:v>43592</c:v>
                </c:pt>
                <c:pt idx="92">
                  <c:v>43591</c:v>
                </c:pt>
                <c:pt idx="93">
                  <c:v>43590</c:v>
                </c:pt>
                <c:pt idx="94">
                  <c:v>43589</c:v>
                </c:pt>
                <c:pt idx="95">
                  <c:v>43588</c:v>
                </c:pt>
                <c:pt idx="96">
                  <c:v>43587</c:v>
                </c:pt>
                <c:pt idx="97">
                  <c:v>43586</c:v>
                </c:pt>
                <c:pt idx="98">
                  <c:v>43585</c:v>
                </c:pt>
                <c:pt idx="99">
                  <c:v>43584</c:v>
                </c:pt>
                <c:pt idx="100">
                  <c:v>43583</c:v>
                </c:pt>
                <c:pt idx="101">
                  <c:v>43582</c:v>
                </c:pt>
                <c:pt idx="102">
                  <c:v>43581</c:v>
                </c:pt>
                <c:pt idx="103">
                  <c:v>43580</c:v>
                </c:pt>
                <c:pt idx="104">
                  <c:v>43579</c:v>
                </c:pt>
                <c:pt idx="105">
                  <c:v>43578</c:v>
                </c:pt>
                <c:pt idx="106">
                  <c:v>43577</c:v>
                </c:pt>
                <c:pt idx="107">
                  <c:v>43576</c:v>
                </c:pt>
                <c:pt idx="108">
                  <c:v>43575</c:v>
                </c:pt>
                <c:pt idx="109">
                  <c:v>43574</c:v>
                </c:pt>
                <c:pt idx="110">
                  <c:v>43573</c:v>
                </c:pt>
                <c:pt idx="111">
                  <c:v>43572</c:v>
                </c:pt>
                <c:pt idx="112">
                  <c:v>43571</c:v>
                </c:pt>
                <c:pt idx="113">
                  <c:v>43570</c:v>
                </c:pt>
                <c:pt idx="114">
                  <c:v>43569</c:v>
                </c:pt>
                <c:pt idx="115">
                  <c:v>43568</c:v>
                </c:pt>
                <c:pt idx="116">
                  <c:v>43567</c:v>
                </c:pt>
                <c:pt idx="117">
                  <c:v>43566</c:v>
                </c:pt>
                <c:pt idx="118">
                  <c:v>43565</c:v>
                </c:pt>
                <c:pt idx="119">
                  <c:v>43564</c:v>
                </c:pt>
                <c:pt idx="120">
                  <c:v>43563</c:v>
                </c:pt>
                <c:pt idx="121">
                  <c:v>43562</c:v>
                </c:pt>
                <c:pt idx="122">
                  <c:v>43561</c:v>
                </c:pt>
                <c:pt idx="123">
                  <c:v>43560</c:v>
                </c:pt>
                <c:pt idx="124">
                  <c:v>43559</c:v>
                </c:pt>
                <c:pt idx="125">
                  <c:v>43558</c:v>
                </c:pt>
                <c:pt idx="126">
                  <c:v>43557</c:v>
                </c:pt>
                <c:pt idx="127">
                  <c:v>43556</c:v>
                </c:pt>
                <c:pt idx="128">
                  <c:v>43555</c:v>
                </c:pt>
                <c:pt idx="129">
                  <c:v>43554</c:v>
                </c:pt>
                <c:pt idx="130">
                  <c:v>43553</c:v>
                </c:pt>
                <c:pt idx="131">
                  <c:v>43552</c:v>
                </c:pt>
                <c:pt idx="132">
                  <c:v>43551</c:v>
                </c:pt>
                <c:pt idx="133">
                  <c:v>43550</c:v>
                </c:pt>
                <c:pt idx="134">
                  <c:v>43549</c:v>
                </c:pt>
                <c:pt idx="135">
                  <c:v>43548</c:v>
                </c:pt>
                <c:pt idx="136">
                  <c:v>43547</c:v>
                </c:pt>
                <c:pt idx="137">
                  <c:v>43546</c:v>
                </c:pt>
                <c:pt idx="138">
                  <c:v>43545</c:v>
                </c:pt>
                <c:pt idx="139">
                  <c:v>43544</c:v>
                </c:pt>
                <c:pt idx="140">
                  <c:v>43543</c:v>
                </c:pt>
                <c:pt idx="141">
                  <c:v>43542</c:v>
                </c:pt>
                <c:pt idx="142">
                  <c:v>43541</c:v>
                </c:pt>
                <c:pt idx="143">
                  <c:v>43540</c:v>
                </c:pt>
                <c:pt idx="144">
                  <c:v>43539</c:v>
                </c:pt>
                <c:pt idx="145">
                  <c:v>43538</c:v>
                </c:pt>
                <c:pt idx="146">
                  <c:v>43537</c:v>
                </c:pt>
                <c:pt idx="147">
                  <c:v>43536</c:v>
                </c:pt>
                <c:pt idx="148">
                  <c:v>43535</c:v>
                </c:pt>
                <c:pt idx="149">
                  <c:v>43534</c:v>
                </c:pt>
                <c:pt idx="150">
                  <c:v>43533</c:v>
                </c:pt>
                <c:pt idx="151">
                  <c:v>43532</c:v>
                </c:pt>
                <c:pt idx="152">
                  <c:v>43531</c:v>
                </c:pt>
                <c:pt idx="153">
                  <c:v>43530</c:v>
                </c:pt>
                <c:pt idx="154">
                  <c:v>43529</c:v>
                </c:pt>
                <c:pt idx="155">
                  <c:v>43528</c:v>
                </c:pt>
                <c:pt idx="156">
                  <c:v>43527</c:v>
                </c:pt>
                <c:pt idx="157">
                  <c:v>43526</c:v>
                </c:pt>
                <c:pt idx="158">
                  <c:v>43525</c:v>
                </c:pt>
                <c:pt idx="159">
                  <c:v>43524</c:v>
                </c:pt>
                <c:pt idx="160">
                  <c:v>43523</c:v>
                </c:pt>
                <c:pt idx="161">
                  <c:v>43522</c:v>
                </c:pt>
                <c:pt idx="162">
                  <c:v>43521</c:v>
                </c:pt>
                <c:pt idx="163">
                  <c:v>43520</c:v>
                </c:pt>
                <c:pt idx="164">
                  <c:v>43519</c:v>
                </c:pt>
                <c:pt idx="165">
                  <c:v>43518</c:v>
                </c:pt>
                <c:pt idx="166">
                  <c:v>43517</c:v>
                </c:pt>
                <c:pt idx="167">
                  <c:v>43516</c:v>
                </c:pt>
                <c:pt idx="168">
                  <c:v>43515</c:v>
                </c:pt>
                <c:pt idx="169">
                  <c:v>43514</c:v>
                </c:pt>
                <c:pt idx="170">
                  <c:v>43513</c:v>
                </c:pt>
                <c:pt idx="171">
                  <c:v>43512</c:v>
                </c:pt>
                <c:pt idx="172">
                  <c:v>43511</c:v>
                </c:pt>
                <c:pt idx="173">
                  <c:v>43510</c:v>
                </c:pt>
                <c:pt idx="174">
                  <c:v>43509</c:v>
                </c:pt>
                <c:pt idx="175">
                  <c:v>43508</c:v>
                </c:pt>
                <c:pt idx="176">
                  <c:v>43507</c:v>
                </c:pt>
                <c:pt idx="177">
                  <c:v>43506</c:v>
                </c:pt>
                <c:pt idx="178">
                  <c:v>43505</c:v>
                </c:pt>
                <c:pt idx="179">
                  <c:v>43504</c:v>
                </c:pt>
                <c:pt idx="180">
                  <c:v>43503</c:v>
                </c:pt>
                <c:pt idx="181">
                  <c:v>43502</c:v>
                </c:pt>
                <c:pt idx="182">
                  <c:v>43501</c:v>
                </c:pt>
                <c:pt idx="183">
                  <c:v>43500</c:v>
                </c:pt>
                <c:pt idx="184">
                  <c:v>43499</c:v>
                </c:pt>
                <c:pt idx="185">
                  <c:v>43498</c:v>
                </c:pt>
                <c:pt idx="186">
                  <c:v>43497</c:v>
                </c:pt>
                <c:pt idx="187">
                  <c:v>43496</c:v>
                </c:pt>
                <c:pt idx="188">
                  <c:v>43495</c:v>
                </c:pt>
                <c:pt idx="189">
                  <c:v>43494</c:v>
                </c:pt>
                <c:pt idx="190">
                  <c:v>43493</c:v>
                </c:pt>
                <c:pt idx="191">
                  <c:v>43492</c:v>
                </c:pt>
                <c:pt idx="192">
                  <c:v>43491</c:v>
                </c:pt>
                <c:pt idx="193">
                  <c:v>43490</c:v>
                </c:pt>
                <c:pt idx="194">
                  <c:v>43489</c:v>
                </c:pt>
                <c:pt idx="195">
                  <c:v>43488</c:v>
                </c:pt>
                <c:pt idx="196">
                  <c:v>43487</c:v>
                </c:pt>
                <c:pt idx="197">
                  <c:v>43486</c:v>
                </c:pt>
                <c:pt idx="198">
                  <c:v>43485</c:v>
                </c:pt>
                <c:pt idx="199">
                  <c:v>43484</c:v>
                </c:pt>
                <c:pt idx="200">
                  <c:v>43483</c:v>
                </c:pt>
                <c:pt idx="201">
                  <c:v>43482</c:v>
                </c:pt>
                <c:pt idx="202">
                  <c:v>43481</c:v>
                </c:pt>
                <c:pt idx="203">
                  <c:v>43480</c:v>
                </c:pt>
                <c:pt idx="204">
                  <c:v>43479</c:v>
                </c:pt>
                <c:pt idx="205">
                  <c:v>43478</c:v>
                </c:pt>
                <c:pt idx="206">
                  <c:v>43477</c:v>
                </c:pt>
                <c:pt idx="207">
                  <c:v>43476</c:v>
                </c:pt>
                <c:pt idx="208">
                  <c:v>43475</c:v>
                </c:pt>
                <c:pt idx="209">
                  <c:v>43474</c:v>
                </c:pt>
                <c:pt idx="210">
                  <c:v>43473</c:v>
                </c:pt>
                <c:pt idx="211">
                  <c:v>43472</c:v>
                </c:pt>
                <c:pt idx="212">
                  <c:v>43471</c:v>
                </c:pt>
                <c:pt idx="213">
                  <c:v>43470</c:v>
                </c:pt>
                <c:pt idx="214">
                  <c:v>43469</c:v>
                </c:pt>
                <c:pt idx="215">
                  <c:v>43468</c:v>
                </c:pt>
                <c:pt idx="216">
                  <c:v>43467</c:v>
                </c:pt>
                <c:pt idx="217">
                  <c:v>43466</c:v>
                </c:pt>
                <c:pt idx="218">
                  <c:v>43465</c:v>
                </c:pt>
                <c:pt idx="219">
                  <c:v>43464</c:v>
                </c:pt>
                <c:pt idx="220">
                  <c:v>43463</c:v>
                </c:pt>
                <c:pt idx="221">
                  <c:v>43462</c:v>
                </c:pt>
                <c:pt idx="222">
                  <c:v>43461</c:v>
                </c:pt>
                <c:pt idx="223">
                  <c:v>43460</c:v>
                </c:pt>
                <c:pt idx="224">
                  <c:v>43459</c:v>
                </c:pt>
                <c:pt idx="225">
                  <c:v>43458</c:v>
                </c:pt>
                <c:pt idx="226">
                  <c:v>43457</c:v>
                </c:pt>
                <c:pt idx="227">
                  <c:v>43456</c:v>
                </c:pt>
                <c:pt idx="228">
                  <c:v>43455</c:v>
                </c:pt>
                <c:pt idx="229">
                  <c:v>43454</c:v>
                </c:pt>
                <c:pt idx="230">
                  <c:v>43453</c:v>
                </c:pt>
                <c:pt idx="231">
                  <c:v>43452</c:v>
                </c:pt>
                <c:pt idx="232">
                  <c:v>43451</c:v>
                </c:pt>
                <c:pt idx="233">
                  <c:v>43450</c:v>
                </c:pt>
                <c:pt idx="234">
                  <c:v>43449</c:v>
                </c:pt>
                <c:pt idx="235">
                  <c:v>43448</c:v>
                </c:pt>
                <c:pt idx="236">
                  <c:v>43447</c:v>
                </c:pt>
                <c:pt idx="237">
                  <c:v>43446</c:v>
                </c:pt>
                <c:pt idx="238">
                  <c:v>43445</c:v>
                </c:pt>
                <c:pt idx="239">
                  <c:v>43444</c:v>
                </c:pt>
                <c:pt idx="240">
                  <c:v>43443</c:v>
                </c:pt>
                <c:pt idx="241">
                  <c:v>43442</c:v>
                </c:pt>
                <c:pt idx="242">
                  <c:v>43441</c:v>
                </c:pt>
                <c:pt idx="243">
                  <c:v>43440</c:v>
                </c:pt>
                <c:pt idx="244">
                  <c:v>43439</c:v>
                </c:pt>
                <c:pt idx="245">
                  <c:v>43438</c:v>
                </c:pt>
                <c:pt idx="246">
                  <c:v>43437</c:v>
                </c:pt>
                <c:pt idx="247">
                  <c:v>43436</c:v>
                </c:pt>
                <c:pt idx="248">
                  <c:v>43435</c:v>
                </c:pt>
                <c:pt idx="249">
                  <c:v>43434</c:v>
                </c:pt>
                <c:pt idx="250">
                  <c:v>43433</c:v>
                </c:pt>
                <c:pt idx="251">
                  <c:v>43432</c:v>
                </c:pt>
                <c:pt idx="252">
                  <c:v>43431</c:v>
                </c:pt>
                <c:pt idx="253">
                  <c:v>43430</c:v>
                </c:pt>
                <c:pt idx="254">
                  <c:v>43429</c:v>
                </c:pt>
                <c:pt idx="255">
                  <c:v>43428</c:v>
                </c:pt>
                <c:pt idx="256">
                  <c:v>43427</c:v>
                </c:pt>
                <c:pt idx="257">
                  <c:v>43426</c:v>
                </c:pt>
                <c:pt idx="258">
                  <c:v>43425</c:v>
                </c:pt>
                <c:pt idx="259">
                  <c:v>43424</c:v>
                </c:pt>
                <c:pt idx="260">
                  <c:v>43423</c:v>
                </c:pt>
                <c:pt idx="261">
                  <c:v>43422</c:v>
                </c:pt>
                <c:pt idx="262">
                  <c:v>43421</c:v>
                </c:pt>
                <c:pt idx="263">
                  <c:v>43420</c:v>
                </c:pt>
                <c:pt idx="264">
                  <c:v>43419</c:v>
                </c:pt>
                <c:pt idx="265">
                  <c:v>43418</c:v>
                </c:pt>
                <c:pt idx="266">
                  <c:v>43417</c:v>
                </c:pt>
                <c:pt idx="267">
                  <c:v>43416</c:v>
                </c:pt>
                <c:pt idx="268">
                  <c:v>43415</c:v>
                </c:pt>
                <c:pt idx="269">
                  <c:v>43414</c:v>
                </c:pt>
                <c:pt idx="270">
                  <c:v>43413</c:v>
                </c:pt>
                <c:pt idx="271">
                  <c:v>43412</c:v>
                </c:pt>
                <c:pt idx="272">
                  <c:v>43411</c:v>
                </c:pt>
                <c:pt idx="273">
                  <c:v>43410</c:v>
                </c:pt>
                <c:pt idx="274">
                  <c:v>43409</c:v>
                </c:pt>
                <c:pt idx="275">
                  <c:v>43408</c:v>
                </c:pt>
                <c:pt idx="276">
                  <c:v>43407</c:v>
                </c:pt>
                <c:pt idx="277">
                  <c:v>43406</c:v>
                </c:pt>
                <c:pt idx="278">
                  <c:v>43405</c:v>
                </c:pt>
                <c:pt idx="279">
                  <c:v>43404</c:v>
                </c:pt>
                <c:pt idx="280">
                  <c:v>43403</c:v>
                </c:pt>
                <c:pt idx="281">
                  <c:v>43402</c:v>
                </c:pt>
                <c:pt idx="282">
                  <c:v>43401</c:v>
                </c:pt>
                <c:pt idx="283">
                  <c:v>43400</c:v>
                </c:pt>
                <c:pt idx="284">
                  <c:v>43399</c:v>
                </c:pt>
                <c:pt idx="285">
                  <c:v>43398</c:v>
                </c:pt>
                <c:pt idx="286">
                  <c:v>43397</c:v>
                </c:pt>
                <c:pt idx="287">
                  <c:v>43396</c:v>
                </c:pt>
                <c:pt idx="288">
                  <c:v>43395</c:v>
                </c:pt>
                <c:pt idx="289">
                  <c:v>43394</c:v>
                </c:pt>
                <c:pt idx="290">
                  <c:v>43393</c:v>
                </c:pt>
                <c:pt idx="291">
                  <c:v>43392</c:v>
                </c:pt>
                <c:pt idx="292">
                  <c:v>43391</c:v>
                </c:pt>
                <c:pt idx="293">
                  <c:v>43390</c:v>
                </c:pt>
                <c:pt idx="294">
                  <c:v>43389</c:v>
                </c:pt>
                <c:pt idx="295">
                  <c:v>43388</c:v>
                </c:pt>
                <c:pt idx="296">
                  <c:v>43387</c:v>
                </c:pt>
                <c:pt idx="297">
                  <c:v>43386</c:v>
                </c:pt>
                <c:pt idx="298">
                  <c:v>43385</c:v>
                </c:pt>
                <c:pt idx="299">
                  <c:v>43384</c:v>
                </c:pt>
                <c:pt idx="300">
                  <c:v>43383</c:v>
                </c:pt>
                <c:pt idx="301">
                  <c:v>43382</c:v>
                </c:pt>
                <c:pt idx="302">
                  <c:v>43381</c:v>
                </c:pt>
                <c:pt idx="303">
                  <c:v>43380</c:v>
                </c:pt>
                <c:pt idx="304">
                  <c:v>43379</c:v>
                </c:pt>
                <c:pt idx="305">
                  <c:v>43378</c:v>
                </c:pt>
                <c:pt idx="306">
                  <c:v>43377</c:v>
                </c:pt>
                <c:pt idx="307">
                  <c:v>43376</c:v>
                </c:pt>
                <c:pt idx="308">
                  <c:v>43375</c:v>
                </c:pt>
                <c:pt idx="309">
                  <c:v>43374</c:v>
                </c:pt>
                <c:pt idx="310">
                  <c:v>43373</c:v>
                </c:pt>
                <c:pt idx="311">
                  <c:v>43372</c:v>
                </c:pt>
                <c:pt idx="312">
                  <c:v>43371</c:v>
                </c:pt>
                <c:pt idx="313">
                  <c:v>43370</c:v>
                </c:pt>
                <c:pt idx="314">
                  <c:v>43369</c:v>
                </c:pt>
                <c:pt idx="315">
                  <c:v>43368</c:v>
                </c:pt>
                <c:pt idx="316">
                  <c:v>43367</c:v>
                </c:pt>
                <c:pt idx="317">
                  <c:v>43366</c:v>
                </c:pt>
                <c:pt idx="318">
                  <c:v>43365</c:v>
                </c:pt>
                <c:pt idx="319">
                  <c:v>43364</c:v>
                </c:pt>
                <c:pt idx="320">
                  <c:v>43363</c:v>
                </c:pt>
                <c:pt idx="321">
                  <c:v>43362</c:v>
                </c:pt>
                <c:pt idx="322">
                  <c:v>43361</c:v>
                </c:pt>
                <c:pt idx="323">
                  <c:v>43360</c:v>
                </c:pt>
                <c:pt idx="324">
                  <c:v>43359</c:v>
                </c:pt>
                <c:pt idx="325">
                  <c:v>43358</c:v>
                </c:pt>
                <c:pt idx="326">
                  <c:v>43357</c:v>
                </c:pt>
                <c:pt idx="327">
                  <c:v>43356</c:v>
                </c:pt>
                <c:pt idx="328">
                  <c:v>43355</c:v>
                </c:pt>
                <c:pt idx="329">
                  <c:v>43354</c:v>
                </c:pt>
                <c:pt idx="330">
                  <c:v>43353</c:v>
                </c:pt>
                <c:pt idx="331">
                  <c:v>43352</c:v>
                </c:pt>
                <c:pt idx="332">
                  <c:v>43351</c:v>
                </c:pt>
                <c:pt idx="333">
                  <c:v>43350</c:v>
                </c:pt>
                <c:pt idx="334">
                  <c:v>43349</c:v>
                </c:pt>
                <c:pt idx="335">
                  <c:v>43348</c:v>
                </c:pt>
                <c:pt idx="336">
                  <c:v>43347</c:v>
                </c:pt>
                <c:pt idx="337">
                  <c:v>43346</c:v>
                </c:pt>
                <c:pt idx="338">
                  <c:v>43345</c:v>
                </c:pt>
                <c:pt idx="339">
                  <c:v>43344</c:v>
                </c:pt>
                <c:pt idx="340">
                  <c:v>43343</c:v>
                </c:pt>
                <c:pt idx="341">
                  <c:v>43342</c:v>
                </c:pt>
                <c:pt idx="342">
                  <c:v>43341</c:v>
                </c:pt>
                <c:pt idx="343">
                  <c:v>43340</c:v>
                </c:pt>
                <c:pt idx="344">
                  <c:v>43339</c:v>
                </c:pt>
                <c:pt idx="345">
                  <c:v>43338</c:v>
                </c:pt>
                <c:pt idx="346">
                  <c:v>43337</c:v>
                </c:pt>
                <c:pt idx="347">
                  <c:v>43336</c:v>
                </c:pt>
                <c:pt idx="348">
                  <c:v>43335</c:v>
                </c:pt>
                <c:pt idx="349">
                  <c:v>43334</c:v>
                </c:pt>
                <c:pt idx="350">
                  <c:v>43333</c:v>
                </c:pt>
                <c:pt idx="351">
                  <c:v>43332</c:v>
                </c:pt>
                <c:pt idx="352">
                  <c:v>43331</c:v>
                </c:pt>
                <c:pt idx="353">
                  <c:v>43330</c:v>
                </c:pt>
                <c:pt idx="354">
                  <c:v>43329</c:v>
                </c:pt>
                <c:pt idx="355">
                  <c:v>43328</c:v>
                </c:pt>
                <c:pt idx="356">
                  <c:v>43327</c:v>
                </c:pt>
                <c:pt idx="357">
                  <c:v>43326</c:v>
                </c:pt>
                <c:pt idx="358">
                  <c:v>43325</c:v>
                </c:pt>
                <c:pt idx="359">
                  <c:v>43324</c:v>
                </c:pt>
                <c:pt idx="360">
                  <c:v>43323</c:v>
                </c:pt>
                <c:pt idx="361">
                  <c:v>43322</c:v>
                </c:pt>
                <c:pt idx="362">
                  <c:v>43321</c:v>
                </c:pt>
                <c:pt idx="363">
                  <c:v>43320</c:v>
                </c:pt>
                <c:pt idx="364">
                  <c:v>43319</c:v>
                </c:pt>
                <c:pt idx="365">
                  <c:v>43318</c:v>
                </c:pt>
                <c:pt idx="366">
                  <c:v>43317</c:v>
                </c:pt>
                <c:pt idx="367">
                  <c:v>43316</c:v>
                </c:pt>
                <c:pt idx="368">
                  <c:v>43315</c:v>
                </c:pt>
                <c:pt idx="369">
                  <c:v>43314</c:v>
                </c:pt>
                <c:pt idx="370">
                  <c:v>43313</c:v>
                </c:pt>
                <c:pt idx="371">
                  <c:v>43312</c:v>
                </c:pt>
                <c:pt idx="372">
                  <c:v>43311</c:v>
                </c:pt>
                <c:pt idx="373">
                  <c:v>43310</c:v>
                </c:pt>
                <c:pt idx="374">
                  <c:v>43309</c:v>
                </c:pt>
                <c:pt idx="375">
                  <c:v>43308</c:v>
                </c:pt>
                <c:pt idx="376">
                  <c:v>43307</c:v>
                </c:pt>
                <c:pt idx="377">
                  <c:v>43306</c:v>
                </c:pt>
                <c:pt idx="378">
                  <c:v>43305</c:v>
                </c:pt>
                <c:pt idx="379">
                  <c:v>43304</c:v>
                </c:pt>
                <c:pt idx="380">
                  <c:v>43303</c:v>
                </c:pt>
                <c:pt idx="381">
                  <c:v>43302</c:v>
                </c:pt>
                <c:pt idx="382">
                  <c:v>43301</c:v>
                </c:pt>
                <c:pt idx="383">
                  <c:v>43300</c:v>
                </c:pt>
                <c:pt idx="384">
                  <c:v>43299</c:v>
                </c:pt>
                <c:pt idx="385">
                  <c:v>43298</c:v>
                </c:pt>
                <c:pt idx="386">
                  <c:v>43297</c:v>
                </c:pt>
                <c:pt idx="387">
                  <c:v>43296</c:v>
                </c:pt>
                <c:pt idx="388">
                  <c:v>43295</c:v>
                </c:pt>
                <c:pt idx="389">
                  <c:v>43294</c:v>
                </c:pt>
                <c:pt idx="390">
                  <c:v>43293</c:v>
                </c:pt>
                <c:pt idx="391">
                  <c:v>43292</c:v>
                </c:pt>
                <c:pt idx="392">
                  <c:v>43291</c:v>
                </c:pt>
                <c:pt idx="393">
                  <c:v>43290</c:v>
                </c:pt>
                <c:pt idx="394">
                  <c:v>43289</c:v>
                </c:pt>
                <c:pt idx="395">
                  <c:v>43288</c:v>
                </c:pt>
                <c:pt idx="396">
                  <c:v>43287</c:v>
                </c:pt>
                <c:pt idx="397">
                  <c:v>43286</c:v>
                </c:pt>
                <c:pt idx="398">
                  <c:v>43285</c:v>
                </c:pt>
                <c:pt idx="399">
                  <c:v>43284</c:v>
                </c:pt>
                <c:pt idx="400">
                  <c:v>43283</c:v>
                </c:pt>
                <c:pt idx="401">
                  <c:v>43282</c:v>
                </c:pt>
                <c:pt idx="402">
                  <c:v>43281</c:v>
                </c:pt>
                <c:pt idx="403">
                  <c:v>43280</c:v>
                </c:pt>
                <c:pt idx="404">
                  <c:v>43279</c:v>
                </c:pt>
                <c:pt idx="405">
                  <c:v>43278</c:v>
                </c:pt>
                <c:pt idx="406">
                  <c:v>43277</c:v>
                </c:pt>
                <c:pt idx="407">
                  <c:v>43276</c:v>
                </c:pt>
                <c:pt idx="408">
                  <c:v>43275</c:v>
                </c:pt>
                <c:pt idx="409">
                  <c:v>43274</c:v>
                </c:pt>
                <c:pt idx="410">
                  <c:v>43273</c:v>
                </c:pt>
                <c:pt idx="411">
                  <c:v>43272</c:v>
                </c:pt>
                <c:pt idx="412">
                  <c:v>43271</c:v>
                </c:pt>
                <c:pt idx="413">
                  <c:v>43270</c:v>
                </c:pt>
                <c:pt idx="414">
                  <c:v>43269</c:v>
                </c:pt>
                <c:pt idx="415">
                  <c:v>43268</c:v>
                </c:pt>
                <c:pt idx="416">
                  <c:v>43267</c:v>
                </c:pt>
                <c:pt idx="417">
                  <c:v>43266</c:v>
                </c:pt>
                <c:pt idx="418">
                  <c:v>43265</c:v>
                </c:pt>
                <c:pt idx="419">
                  <c:v>43264</c:v>
                </c:pt>
                <c:pt idx="420">
                  <c:v>43263</c:v>
                </c:pt>
                <c:pt idx="421">
                  <c:v>43262</c:v>
                </c:pt>
                <c:pt idx="422">
                  <c:v>43261</c:v>
                </c:pt>
                <c:pt idx="423">
                  <c:v>43260</c:v>
                </c:pt>
                <c:pt idx="424">
                  <c:v>43259</c:v>
                </c:pt>
                <c:pt idx="425">
                  <c:v>43258</c:v>
                </c:pt>
                <c:pt idx="426">
                  <c:v>43257</c:v>
                </c:pt>
                <c:pt idx="427">
                  <c:v>43256</c:v>
                </c:pt>
                <c:pt idx="428">
                  <c:v>43255</c:v>
                </c:pt>
                <c:pt idx="429">
                  <c:v>43254</c:v>
                </c:pt>
                <c:pt idx="430">
                  <c:v>43253</c:v>
                </c:pt>
                <c:pt idx="431">
                  <c:v>43252</c:v>
                </c:pt>
                <c:pt idx="432">
                  <c:v>43251</c:v>
                </c:pt>
                <c:pt idx="433">
                  <c:v>43250</c:v>
                </c:pt>
                <c:pt idx="434">
                  <c:v>43249</c:v>
                </c:pt>
                <c:pt idx="435">
                  <c:v>43248</c:v>
                </c:pt>
                <c:pt idx="436">
                  <c:v>43247</c:v>
                </c:pt>
                <c:pt idx="437">
                  <c:v>43246</c:v>
                </c:pt>
                <c:pt idx="438">
                  <c:v>43245</c:v>
                </c:pt>
                <c:pt idx="439">
                  <c:v>43244</c:v>
                </c:pt>
                <c:pt idx="440">
                  <c:v>43243</c:v>
                </c:pt>
                <c:pt idx="441">
                  <c:v>43242</c:v>
                </c:pt>
                <c:pt idx="442">
                  <c:v>43241</c:v>
                </c:pt>
                <c:pt idx="443">
                  <c:v>43240</c:v>
                </c:pt>
                <c:pt idx="444">
                  <c:v>43239</c:v>
                </c:pt>
                <c:pt idx="445">
                  <c:v>43238</c:v>
                </c:pt>
                <c:pt idx="446">
                  <c:v>43237</c:v>
                </c:pt>
                <c:pt idx="447">
                  <c:v>43236</c:v>
                </c:pt>
                <c:pt idx="448">
                  <c:v>43235</c:v>
                </c:pt>
                <c:pt idx="449">
                  <c:v>43234</c:v>
                </c:pt>
                <c:pt idx="450">
                  <c:v>43233</c:v>
                </c:pt>
                <c:pt idx="451">
                  <c:v>43232</c:v>
                </c:pt>
                <c:pt idx="452">
                  <c:v>43231</c:v>
                </c:pt>
                <c:pt idx="453">
                  <c:v>43230</c:v>
                </c:pt>
                <c:pt idx="454">
                  <c:v>43229</c:v>
                </c:pt>
                <c:pt idx="455">
                  <c:v>43228</c:v>
                </c:pt>
                <c:pt idx="456">
                  <c:v>43227</c:v>
                </c:pt>
                <c:pt idx="457">
                  <c:v>43226</c:v>
                </c:pt>
                <c:pt idx="458">
                  <c:v>43225</c:v>
                </c:pt>
                <c:pt idx="459">
                  <c:v>43224</c:v>
                </c:pt>
                <c:pt idx="460">
                  <c:v>43223</c:v>
                </c:pt>
                <c:pt idx="461">
                  <c:v>43222</c:v>
                </c:pt>
                <c:pt idx="462">
                  <c:v>43221</c:v>
                </c:pt>
                <c:pt idx="463">
                  <c:v>43220</c:v>
                </c:pt>
                <c:pt idx="464">
                  <c:v>43219</c:v>
                </c:pt>
                <c:pt idx="465">
                  <c:v>43218</c:v>
                </c:pt>
                <c:pt idx="466">
                  <c:v>43217</c:v>
                </c:pt>
                <c:pt idx="467">
                  <c:v>43216</c:v>
                </c:pt>
                <c:pt idx="468">
                  <c:v>43215</c:v>
                </c:pt>
                <c:pt idx="469">
                  <c:v>43214</c:v>
                </c:pt>
                <c:pt idx="470">
                  <c:v>43213</c:v>
                </c:pt>
                <c:pt idx="471">
                  <c:v>43212</c:v>
                </c:pt>
                <c:pt idx="472">
                  <c:v>43211</c:v>
                </c:pt>
                <c:pt idx="473">
                  <c:v>43210</c:v>
                </c:pt>
                <c:pt idx="474">
                  <c:v>43209</c:v>
                </c:pt>
                <c:pt idx="475">
                  <c:v>43208</c:v>
                </c:pt>
                <c:pt idx="476">
                  <c:v>43207</c:v>
                </c:pt>
                <c:pt idx="477">
                  <c:v>43206</c:v>
                </c:pt>
                <c:pt idx="478">
                  <c:v>43205</c:v>
                </c:pt>
                <c:pt idx="479">
                  <c:v>43204</c:v>
                </c:pt>
                <c:pt idx="480">
                  <c:v>43203</c:v>
                </c:pt>
                <c:pt idx="481">
                  <c:v>43202</c:v>
                </c:pt>
                <c:pt idx="482">
                  <c:v>43201</c:v>
                </c:pt>
                <c:pt idx="483">
                  <c:v>43200</c:v>
                </c:pt>
                <c:pt idx="484">
                  <c:v>43199</c:v>
                </c:pt>
                <c:pt idx="485">
                  <c:v>43198</c:v>
                </c:pt>
                <c:pt idx="486">
                  <c:v>43197</c:v>
                </c:pt>
                <c:pt idx="487">
                  <c:v>43196</c:v>
                </c:pt>
                <c:pt idx="488">
                  <c:v>43195</c:v>
                </c:pt>
                <c:pt idx="489">
                  <c:v>43194</c:v>
                </c:pt>
                <c:pt idx="490">
                  <c:v>43193</c:v>
                </c:pt>
                <c:pt idx="491">
                  <c:v>43192</c:v>
                </c:pt>
                <c:pt idx="492">
                  <c:v>43191</c:v>
                </c:pt>
                <c:pt idx="493">
                  <c:v>43190</c:v>
                </c:pt>
                <c:pt idx="494">
                  <c:v>43189</c:v>
                </c:pt>
                <c:pt idx="495">
                  <c:v>43188</c:v>
                </c:pt>
                <c:pt idx="496">
                  <c:v>43187</c:v>
                </c:pt>
                <c:pt idx="497">
                  <c:v>43186</c:v>
                </c:pt>
                <c:pt idx="498">
                  <c:v>43185</c:v>
                </c:pt>
                <c:pt idx="499">
                  <c:v>43184</c:v>
                </c:pt>
                <c:pt idx="500">
                  <c:v>43183</c:v>
                </c:pt>
                <c:pt idx="501">
                  <c:v>43182</c:v>
                </c:pt>
                <c:pt idx="502">
                  <c:v>43181</c:v>
                </c:pt>
                <c:pt idx="503">
                  <c:v>43180</c:v>
                </c:pt>
                <c:pt idx="504">
                  <c:v>43179</c:v>
                </c:pt>
                <c:pt idx="505">
                  <c:v>43178</c:v>
                </c:pt>
                <c:pt idx="506">
                  <c:v>43177</c:v>
                </c:pt>
                <c:pt idx="507">
                  <c:v>43176</c:v>
                </c:pt>
                <c:pt idx="508">
                  <c:v>43175</c:v>
                </c:pt>
                <c:pt idx="509">
                  <c:v>43174</c:v>
                </c:pt>
                <c:pt idx="510">
                  <c:v>43173</c:v>
                </c:pt>
                <c:pt idx="511">
                  <c:v>43172</c:v>
                </c:pt>
                <c:pt idx="512">
                  <c:v>43171</c:v>
                </c:pt>
                <c:pt idx="513">
                  <c:v>43170</c:v>
                </c:pt>
                <c:pt idx="514">
                  <c:v>43169</c:v>
                </c:pt>
                <c:pt idx="515">
                  <c:v>43168</c:v>
                </c:pt>
                <c:pt idx="516">
                  <c:v>43167</c:v>
                </c:pt>
                <c:pt idx="517">
                  <c:v>43166</c:v>
                </c:pt>
                <c:pt idx="518">
                  <c:v>43165</c:v>
                </c:pt>
                <c:pt idx="519">
                  <c:v>43164</c:v>
                </c:pt>
                <c:pt idx="520">
                  <c:v>43163</c:v>
                </c:pt>
                <c:pt idx="521">
                  <c:v>43162</c:v>
                </c:pt>
                <c:pt idx="522">
                  <c:v>43161</c:v>
                </c:pt>
                <c:pt idx="523">
                  <c:v>43160</c:v>
                </c:pt>
                <c:pt idx="524">
                  <c:v>43159</c:v>
                </c:pt>
                <c:pt idx="525">
                  <c:v>43158</c:v>
                </c:pt>
                <c:pt idx="526">
                  <c:v>43157</c:v>
                </c:pt>
                <c:pt idx="527">
                  <c:v>43156</c:v>
                </c:pt>
                <c:pt idx="528">
                  <c:v>43155</c:v>
                </c:pt>
                <c:pt idx="529">
                  <c:v>43154</c:v>
                </c:pt>
                <c:pt idx="530">
                  <c:v>43153</c:v>
                </c:pt>
                <c:pt idx="531">
                  <c:v>43152</c:v>
                </c:pt>
                <c:pt idx="532">
                  <c:v>43151</c:v>
                </c:pt>
                <c:pt idx="533">
                  <c:v>43150</c:v>
                </c:pt>
                <c:pt idx="534">
                  <c:v>43149</c:v>
                </c:pt>
                <c:pt idx="535">
                  <c:v>43148</c:v>
                </c:pt>
                <c:pt idx="536">
                  <c:v>43147</c:v>
                </c:pt>
                <c:pt idx="537">
                  <c:v>43146</c:v>
                </c:pt>
                <c:pt idx="538">
                  <c:v>43145</c:v>
                </c:pt>
                <c:pt idx="539">
                  <c:v>43144</c:v>
                </c:pt>
                <c:pt idx="540">
                  <c:v>43143</c:v>
                </c:pt>
                <c:pt idx="541">
                  <c:v>43142</c:v>
                </c:pt>
                <c:pt idx="542">
                  <c:v>43141</c:v>
                </c:pt>
                <c:pt idx="543">
                  <c:v>43140</c:v>
                </c:pt>
                <c:pt idx="544">
                  <c:v>43139</c:v>
                </c:pt>
                <c:pt idx="545">
                  <c:v>43138</c:v>
                </c:pt>
                <c:pt idx="546">
                  <c:v>43137</c:v>
                </c:pt>
                <c:pt idx="547">
                  <c:v>43136</c:v>
                </c:pt>
                <c:pt idx="548">
                  <c:v>43135</c:v>
                </c:pt>
                <c:pt idx="549">
                  <c:v>43134</c:v>
                </c:pt>
                <c:pt idx="550">
                  <c:v>43133</c:v>
                </c:pt>
                <c:pt idx="551">
                  <c:v>43132</c:v>
                </c:pt>
                <c:pt idx="552">
                  <c:v>43131</c:v>
                </c:pt>
                <c:pt idx="553">
                  <c:v>43130</c:v>
                </c:pt>
                <c:pt idx="554">
                  <c:v>43129</c:v>
                </c:pt>
                <c:pt idx="555">
                  <c:v>43128</c:v>
                </c:pt>
                <c:pt idx="556">
                  <c:v>43127</c:v>
                </c:pt>
                <c:pt idx="557">
                  <c:v>43126</c:v>
                </c:pt>
                <c:pt idx="558">
                  <c:v>43125</c:v>
                </c:pt>
                <c:pt idx="559">
                  <c:v>43124</c:v>
                </c:pt>
                <c:pt idx="560">
                  <c:v>43123</c:v>
                </c:pt>
                <c:pt idx="561">
                  <c:v>43122</c:v>
                </c:pt>
                <c:pt idx="562">
                  <c:v>43121</c:v>
                </c:pt>
                <c:pt idx="563">
                  <c:v>43120</c:v>
                </c:pt>
                <c:pt idx="564">
                  <c:v>43119</c:v>
                </c:pt>
                <c:pt idx="565">
                  <c:v>43118</c:v>
                </c:pt>
                <c:pt idx="566">
                  <c:v>43117</c:v>
                </c:pt>
                <c:pt idx="567">
                  <c:v>43116</c:v>
                </c:pt>
                <c:pt idx="568">
                  <c:v>43115</c:v>
                </c:pt>
                <c:pt idx="569">
                  <c:v>43114</c:v>
                </c:pt>
                <c:pt idx="570">
                  <c:v>43113</c:v>
                </c:pt>
                <c:pt idx="571">
                  <c:v>43112</c:v>
                </c:pt>
                <c:pt idx="572">
                  <c:v>43111</c:v>
                </c:pt>
                <c:pt idx="573">
                  <c:v>43110</c:v>
                </c:pt>
                <c:pt idx="574">
                  <c:v>43109</c:v>
                </c:pt>
                <c:pt idx="575">
                  <c:v>43108</c:v>
                </c:pt>
                <c:pt idx="576">
                  <c:v>43107</c:v>
                </c:pt>
                <c:pt idx="577">
                  <c:v>43106</c:v>
                </c:pt>
                <c:pt idx="578">
                  <c:v>43105</c:v>
                </c:pt>
                <c:pt idx="579">
                  <c:v>43104</c:v>
                </c:pt>
                <c:pt idx="580">
                  <c:v>43103</c:v>
                </c:pt>
                <c:pt idx="581">
                  <c:v>43102</c:v>
                </c:pt>
                <c:pt idx="582">
                  <c:v>43101</c:v>
                </c:pt>
                <c:pt idx="583">
                  <c:v>43100</c:v>
                </c:pt>
                <c:pt idx="584">
                  <c:v>43099</c:v>
                </c:pt>
                <c:pt idx="585">
                  <c:v>43098</c:v>
                </c:pt>
                <c:pt idx="586">
                  <c:v>43097</c:v>
                </c:pt>
                <c:pt idx="587">
                  <c:v>43096</c:v>
                </c:pt>
                <c:pt idx="588">
                  <c:v>43095</c:v>
                </c:pt>
                <c:pt idx="589">
                  <c:v>43094</c:v>
                </c:pt>
                <c:pt idx="590">
                  <c:v>43093</c:v>
                </c:pt>
                <c:pt idx="591">
                  <c:v>43092</c:v>
                </c:pt>
                <c:pt idx="592">
                  <c:v>43091</c:v>
                </c:pt>
                <c:pt idx="593">
                  <c:v>43090</c:v>
                </c:pt>
                <c:pt idx="594">
                  <c:v>43089</c:v>
                </c:pt>
                <c:pt idx="595">
                  <c:v>43088</c:v>
                </c:pt>
                <c:pt idx="596">
                  <c:v>43087</c:v>
                </c:pt>
                <c:pt idx="597">
                  <c:v>43086</c:v>
                </c:pt>
                <c:pt idx="598">
                  <c:v>43085</c:v>
                </c:pt>
                <c:pt idx="599">
                  <c:v>43084</c:v>
                </c:pt>
                <c:pt idx="600">
                  <c:v>43083</c:v>
                </c:pt>
                <c:pt idx="601">
                  <c:v>43082</c:v>
                </c:pt>
                <c:pt idx="602">
                  <c:v>43081</c:v>
                </c:pt>
                <c:pt idx="603">
                  <c:v>43080</c:v>
                </c:pt>
                <c:pt idx="604">
                  <c:v>43079</c:v>
                </c:pt>
                <c:pt idx="605">
                  <c:v>43078</c:v>
                </c:pt>
                <c:pt idx="606">
                  <c:v>43077</c:v>
                </c:pt>
                <c:pt idx="607">
                  <c:v>43076</c:v>
                </c:pt>
                <c:pt idx="608">
                  <c:v>43075</c:v>
                </c:pt>
                <c:pt idx="609">
                  <c:v>43074</c:v>
                </c:pt>
                <c:pt idx="610">
                  <c:v>43073</c:v>
                </c:pt>
                <c:pt idx="611">
                  <c:v>43072</c:v>
                </c:pt>
                <c:pt idx="612">
                  <c:v>43071</c:v>
                </c:pt>
                <c:pt idx="613">
                  <c:v>43070</c:v>
                </c:pt>
                <c:pt idx="614">
                  <c:v>43069</c:v>
                </c:pt>
                <c:pt idx="615">
                  <c:v>43068</c:v>
                </c:pt>
                <c:pt idx="616">
                  <c:v>43067</c:v>
                </c:pt>
                <c:pt idx="617">
                  <c:v>43066</c:v>
                </c:pt>
                <c:pt idx="618">
                  <c:v>43065</c:v>
                </c:pt>
                <c:pt idx="619">
                  <c:v>43064</c:v>
                </c:pt>
                <c:pt idx="620">
                  <c:v>43063</c:v>
                </c:pt>
                <c:pt idx="621">
                  <c:v>43062</c:v>
                </c:pt>
                <c:pt idx="622">
                  <c:v>43061</c:v>
                </c:pt>
                <c:pt idx="623">
                  <c:v>43060</c:v>
                </c:pt>
                <c:pt idx="624">
                  <c:v>43059</c:v>
                </c:pt>
                <c:pt idx="625">
                  <c:v>43058</c:v>
                </c:pt>
                <c:pt idx="626">
                  <c:v>43057</c:v>
                </c:pt>
                <c:pt idx="627">
                  <c:v>43056</c:v>
                </c:pt>
                <c:pt idx="628">
                  <c:v>43055</c:v>
                </c:pt>
                <c:pt idx="629">
                  <c:v>43054</c:v>
                </c:pt>
                <c:pt idx="630">
                  <c:v>43053</c:v>
                </c:pt>
                <c:pt idx="631">
                  <c:v>43052</c:v>
                </c:pt>
                <c:pt idx="632">
                  <c:v>43051</c:v>
                </c:pt>
                <c:pt idx="633">
                  <c:v>43050</c:v>
                </c:pt>
                <c:pt idx="634">
                  <c:v>43049</c:v>
                </c:pt>
                <c:pt idx="635">
                  <c:v>43048</c:v>
                </c:pt>
                <c:pt idx="636">
                  <c:v>43047</c:v>
                </c:pt>
                <c:pt idx="637">
                  <c:v>43046</c:v>
                </c:pt>
                <c:pt idx="638">
                  <c:v>43045</c:v>
                </c:pt>
                <c:pt idx="639">
                  <c:v>43044</c:v>
                </c:pt>
                <c:pt idx="640">
                  <c:v>43043</c:v>
                </c:pt>
                <c:pt idx="641">
                  <c:v>43042</c:v>
                </c:pt>
                <c:pt idx="642">
                  <c:v>43041</c:v>
                </c:pt>
                <c:pt idx="643">
                  <c:v>43040</c:v>
                </c:pt>
                <c:pt idx="644">
                  <c:v>43039</c:v>
                </c:pt>
                <c:pt idx="645">
                  <c:v>43038</c:v>
                </c:pt>
                <c:pt idx="646">
                  <c:v>43037</c:v>
                </c:pt>
                <c:pt idx="647">
                  <c:v>43036</c:v>
                </c:pt>
                <c:pt idx="648">
                  <c:v>43035</c:v>
                </c:pt>
                <c:pt idx="649">
                  <c:v>43034</c:v>
                </c:pt>
                <c:pt idx="650">
                  <c:v>43033</c:v>
                </c:pt>
                <c:pt idx="651">
                  <c:v>43032</c:v>
                </c:pt>
                <c:pt idx="652">
                  <c:v>43031</c:v>
                </c:pt>
                <c:pt idx="653">
                  <c:v>43030</c:v>
                </c:pt>
                <c:pt idx="654">
                  <c:v>43029</c:v>
                </c:pt>
                <c:pt idx="655">
                  <c:v>43028</c:v>
                </c:pt>
                <c:pt idx="656">
                  <c:v>43027</c:v>
                </c:pt>
                <c:pt idx="657">
                  <c:v>43026</c:v>
                </c:pt>
                <c:pt idx="658">
                  <c:v>43025</c:v>
                </c:pt>
                <c:pt idx="659">
                  <c:v>43024</c:v>
                </c:pt>
                <c:pt idx="660">
                  <c:v>43023</c:v>
                </c:pt>
                <c:pt idx="661">
                  <c:v>43022</c:v>
                </c:pt>
                <c:pt idx="662">
                  <c:v>43021</c:v>
                </c:pt>
                <c:pt idx="663">
                  <c:v>43020</c:v>
                </c:pt>
                <c:pt idx="664">
                  <c:v>43019</c:v>
                </c:pt>
                <c:pt idx="665">
                  <c:v>43018</c:v>
                </c:pt>
                <c:pt idx="666">
                  <c:v>43017</c:v>
                </c:pt>
                <c:pt idx="667">
                  <c:v>43016</c:v>
                </c:pt>
                <c:pt idx="668">
                  <c:v>43015</c:v>
                </c:pt>
                <c:pt idx="669">
                  <c:v>43014</c:v>
                </c:pt>
                <c:pt idx="670">
                  <c:v>43013</c:v>
                </c:pt>
                <c:pt idx="671">
                  <c:v>43012</c:v>
                </c:pt>
                <c:pt idx="672">
                  <c:v>43011</c:v>
                </c:pt>
                <c:pt idx="673">
                  <c:v>43010</c:v>
                </c:pt>
                <c:pt idx="674">
                  <c:v>43009</c:v>
                </c:pt>
                <c:pt idx="675">
                  <c:v>43008</c:v>
                </c:pt>
                <c:pt idx="676">
                  <c:v>43007</c:v>
                </c:pt>
                <c:pt idx="677">
                  <c:v>43006</c:v>
                </c:pt>
                <c:pt idx="678">
                  <c:v>43005</c:v>
                </c:pt>
                <c:pt idx="679">
                  <c:v>43004</c:v>
                </c:pt>
                <c:pt idx="680">
                  <c:v>43003</c:v>
                </c:pt>
                <c:pt idx="681">
                  <c:v>43002</c:v>
                </c:pt>
                <c:pt idx="682">
                  <c:v>43001</c:v>
                </c:pt>
                <c:pt idx="683">
                  <c:v>43000</c:v>
                </c:pt>
                <c:pt idx="684">
                  <c:v>42999</c:v>
                </c:pt>
                <c:pt idx="685">
                  <c:v>42998</c:v>
                </c:pt>
                <c:pt idx="686">
                  <c:v>42997</c:v>
                </c:pt>
                <c:pt idx="687">
                  <c:v>42996</c:v>
                </c:pt>
                <c:pt idx="688">
                  <c:v>42995</c:v>
                </c:pt>
                <c:pt idx="689">
                  <c:v>42994</c:v>
                </c:pt>
                <c:pt idx="690">
                  <c:v>42993</c:v>
                </c:pt>
                <c:pt idx="691">
                  <c:v>42992</c:v>
                </c:pt>
                <c:pt idx="692">
                  <c:v>42991</c:v>
                </c:pt>
                <c:pt idx="693">
                  <c:v>42990</c:v>
                </c:pt>
                <c:pt idx="694">
                  <c:v>42989</c:v>
                </c:pt>
                <c:pt idx="695">
                  <c:v>42988</c:v>
                </c:pt>
                <c:pt idx="696">
                  <c:v>42987</c:v>
                </c:pt>
                <c:pt idx="697">
                  <c:v>42986</c:v>
                </c:pt>
                <c:pt idx="698">
                  <c:v>42985</c:v>
                </c:pt>
                <c:pt idx="699">
                  <c:v>42984</c:v>
                </c:pt>
                <c:pt idx="700">
                  <c:v>42983</c:v>
                </c:pt>
                <c:pt idx="701">
                  <c:v>42982</c:v>
                </c:pt>
                <c:pt idx="702">
                  <c:v>42981</c:v>
                </c:pt>
                <c:pt idx="703">
                  <c:v>42980</c:v>
                </c:pt>
                <c:pt idx="704">
                  <c:v>42979</c:v>
                </c:pt>
                <c:pt idx="705">
                  <c:v>42978</c:v>
                </c:pt>
                <c:pt idx="706">
                  <c:v>42977</c:v>
                </c:pt>
                <c:pt idx="707">
                  <c:v>42976</c:v>
                </c:pt>
                <c:pt idx="708">
                  <c:v>42975</c:v>
                </c:pt>
                <c:pt idx="709">
                  <c:v>42974</c:v>
                </c:pt>
                <c:pt idx="710">
                  <c:v>42973</c:v>
                </c:pt>
                <c:pt idx="711">
                  <c:v>42972</c:v>
                </c:pt>
                <c:pt idx="712">
                  <c:v>42971</c:v>
                </c:pt>
                <c:pt idx="713">
                  <c:v>42970</c:v>
                </c:pt>
                <c:pt idx="714">
                  <c:v>42969</c:v>
                </c:pt>
                <c:pt idx="715">
                  <c:v>42968</c:v>
                </c:pt>
                <c:pt idx="716">
                  <c:v>42967</c:v>
                </c:pt>
                <c:pt idx="717">
                  <c:v>42966</c:v>
                </c:pt>
                <c:pt idx="718">
                  <c:v>42965</c:v>
                </c:pt>
                <c:pt idx="719">
                  <c:v>42964</c:v>
                </c:pt>
                <c:pt idx="720">
                  <c:v>42963</c:v>
                </c:pt>
                <c:pt idx="721">
                  <c:v>42962</c:v>
                </c:pt>
                <c:pt idx="722">
                  <c:v>42961</c:v>
                </c:pt>
                <c:pt idx="723">
                  <c:v>42960</c:v>
                </c:pt>
                <c:pt idx="724">
                  <c:v>42959</c:v>
                </c:pt>
                <c:pt idx="725">
                  <c:v>42958</c:v>
                </c:pt>
                <c:pt idx="726">
                  <c:v>42957</c:v>
                </c:pt>
                <c:pt idx="727">
                  <c:v>42956</c:v>
                </c:pt>
                <c:pt idx="728">
                  <c:v>42955</c:v>
                </c:pt>
                <c:pt idx="729">
                  <c:v>42954</c:v>
                </c:pt>
                <c:pt idx="730">
                  <c:v>42953</c:v>
                </c:pt>
                <c:pt idx="731">
                  <c:v>42952</c:v>
                </c:pt>
                <c:pt idx="732">
                  <c:v>42951</c:v>
                </c:pt>
                <c:pt idx="733">
                  <c:v>42950</c:v>
                </c:pt>
                <c:pt idx="734">
                  <c:v>42949</c:v>
                </c:pt>
                <c:pt idx="735">
                  <c:v>42948</c:v>
                </c:pt>
                <c:pt idx="736">
                  <c:v>42947</c:v>
                </c:pt>
                <c:pt idx="737">
                  <c:v>42946</c:v>
                </c:pt>
                <c:pt idx="738">
                  <c:v>42945</c:v>
                </c:pt>
                <c:pt idx="739">
                  <c:v>42944</c:v>
                </c:pt>
                <c:pt idx="740">
                  <c:v>42943</c:v>
                </c:pt>
                <c:pt idx="741">
                  <c:v>42942</c:v>
                </c:pt>
                <c:pt idx="742">
                  <c:v>42941</c:v>
                </c:pt>
                <c:pt idx="743">
                  <c:v>42940</c:v>
                </c:pt>
                <c:pt idx="744">
                  <c:v>42939</c:v>
                </c:pt>
                <c:pt idx="745">
                  <c:v>42938</c:v>
                </c:pt>
                <c:pt idx="746">
                  <c:v>42937</c:v>
                </c:pt>
                <c:pt idx="747">
                  <c:v>42936</c:v>
                </c:pt>
                <c:pt idx="748">
                  <c:v>42935</c:v>
                </c:pt>
                <c:pt idx="749">
                  <c:v>42934</c:v>
                </c:pt>
                <c:pt idx="750">
                  <c:v>42933</c:v>
                </c:pt>
                <c:pt idx="751">
                  <c:v>42932</c:v>
                </c:pt>
                <c:pt idx="752">
                  <c:v>42931</c:v>
                </c:pt>
                <c:pt idx="753">
                  <c:v>42930</c:v>
                </c:pt>
                <c:pt idx="754">
                  <c:v>42929</c:v>
                </c:pt>
                <c:pt idx="755">
                  <c:v>42928</c:v>
                </c:pt>
                <c:pt idx="756">
                  <c:v>42927</c:v>
                </c:pt>
                <c:pt idx="757">
                  <c:v>42926</c:v>
                </c:pt>
                <c:pt idx="758">
                  <c:v>42925</c:v>
                </c:pt>
                <c:pt idx="759">
                  <c:v>42924</c:v>
                </c:pt>
                <c:pt idx="760">
                  <c:v>42923</c:v>
                </c:pt>
                <c:pt idx="761">
                  <c:v>42922</c:v>
                </c:pt>
                <c:pt idx="762">
                  <c:v>42921</c:v>
                </c:pt>
                <c:pt idx="763">
                  <c:v>42920</c:v>
                </c:pt>
                <c:pt idx="764">
                  <c:v>42919</c:v>
                </c:pt>
                <c:pt idx="765">
                  <c:v>42918</c:v>
                </c:pt>
                <c:pt idx="766">
                  <c:v>42917</c:v>
                </c:pt>
                <c:pt idx="767">
                  <c:v>42916</c:v>
                </c:pt>
                <c:pt idx="768">
                  <c:v>42915</c:v>
                </c:pt>
                <c:pt idx="769">
                  <c:v>42914</c:v>
                </c:pt>
                <c:pt idx="770">
                  <c:v>42913</c:v>
                </c:pt>
                <c:pt idx="771">
                  <c:v>42912</c:v>
                </c:pt>
                <c:pt idx="772">
                  <c:v>42911</c:v>
                </c:pt>
                <c:pt idx="773">
                  <c:v>42910</c:v>
                </c:pt>
                <c:pt idx="774">
                  <c:v>42909</c:v>
                </c:pt>
                <c:pt idx="775">
                  <c:v>42908</c:v>
                </c:pt>
                <c:pt idx="776">
                  <c:v>42907</c:v>
                </c:pt>
                <c:pt idx="777">
                  <c:v>42906</c:v>
                </c:pt>
                <c:pt idx="778">
                  <c:v>42905</c:v>
                </c:pt>
                <c:pt idx="779">
                  <c:v>42904</c:v>
                </c:pt>
                <c:pt idx="780">
                  <c:v>42903</c:v>
                </c:pt>
                <c:pt idx="781">
                  <c:v>42902</c:v>
                </c:pt>
                <c:pt idx="782">
                  <c:v>42901</c:v>
                </c:pt>
                <c:pt idx="783">
                  <c:v>42900</c:v>
                </c:pt>
                <c:pt idx="784">
                  <c:v>42899</c:v>
                </c:pt>
                <c:pt idx="785">
                  <c:v>42898</c:v>
                </c:pt>
                <c:pt idx="786">
                  <c:v>42897</c:v>
                </c:pt>
                <c:pt idx="787">
                  <c:v>42896</c:v>
                </c:pt>
                <c:pt idx="788">
                  <c:v>42895</c:v>
                </c:pt>
                <c:pt idx="789">
                  <c:v>42894</c:v>
                </c:pt>
                <c:pt idx="790">
                  <c:v>42893</c:v>
                </c:pt>
                <c:pt idx="791">
                  <c:v>42892</c:v>
                </c:pt>
                <c:pt idx="792">
                  <c:v>42891</c:v>
                </c:pt>
                <c:pt idx="793">
                  <c:v>42890</c:v>
                </c:pt>
                <c:pt idx="794">
                  <c:v>42889</c:v>
                </c:pt>
                <c:pt idx="795">
                  <c:v>42888</c:v>
                </c:pt>
                <c:pt idx="796">
                  <c:v>42887</c:v>
                </c:pt>
                <c:pt idx="797">
                  <c:v>42886</c:v>
                </c:pt>
                <c:pt idx="798">
                  <c:v>42885</c:v>
                </c:pt>
                <c:pt idx="799">
                  <c:v>42884</c:v>
                </c:pt>
                <c:pt idx="800">
                  <c:v>42883</c:v>
                </c:pt>
                <c:pt idx="801">
                  <c:v>42882</c:v>
                </c:pt>
                <c:pt idx="802">
                  <c:v>42881</c:v>
                </c:pt>
                <c:pt idx="803">
                  <c:v>42880</c:v>
                </c:pt>
                <c:pt idx="804">
                  <c:v>42879</c:v>
                </c:pt>
                <c:pt idx="805">
                  <c:v>42878</c:v>
                </c:pt>
                <c:pt idx="806">
                  <c:v>42877</c:v>
                </c:pt>
                <c:pt idx="807">
                  <c:v>42876</c:v>
                </c:pt>
                <c:pt idx="808">
                  <c:v>42875</c:v>
                </c:pt>
                <c:pt idx="809">
                  <c:v>42874</c:v>
                </c:pt>
                <c:pt idx="810">
                  <c:v>42873</c:v>
                </c:pt>
                <c:pt idx="811">
                  <c:v>42872</c:v>
                </c:pt>
                <c:pt idx="812">
                  <c:v>42871</c:v>
                </c:pt>
                <c:pt idx="813">
                  <c:v>42870</c:v>
                </c:pt>
                <c:pt idx="814">
                  <c:v>42869</c:v>
                </c:pt>
                <c:pt idx="815">
                  <c:v>42868</c:v>
                </c:pt>
                <c:pt idx="816">
                  <c:v>42867</c:v>
                </c:pt>
                <c:pt idx="817">
                  <c:v>42866</c:v>
                </c:pt>
                <c:pt idx="818">
                  <c:v>42865</c:v>
                </c:pt>
                <c:pt idx="819">
                  <c:v>42864</c:v>
                </c:pt>
                <c:pt idx="820">
                  <c:v>42863</c:v>
                </c:pt>
                <c:pt idx="821">
                  <c:v>42862</c:v>
                </c:pt>
                <c:pt idx="822">
                  <c:v>42861</c:v>
                </c:pt>
                <c:pt idx="823">
                  <c:v>42860</c:v>
                </c:pt>
                <c:pt idx="824">
                  <c:v>42859</c:v>
                </c:pt>
                <c:pt idx="825">
                  <c:v>42858</c:v>
                </c:pt>
                <c:pt idx="826">
                  <c:v>42857</c:v>
                </c:pt>
                <c:pt idx="827">
                  <c:v>42856</c:v>
                </c:pt>
                <c:pt idx="828">
                  <c:v>42855</c:v>
                </c:pt>
                <c:pt idx="829">
                  <c:v>42854</c:v>
                </c:pt>
                <c:pt idx="830">
                  <c:v>42853</c:v>
                </c:pt>
                <c:pt idx="831">
                  <c:v>42852</c:v>
                </c:pt>
                <c:pt idx="832">
                  <c:v>42851</c:v>
                </c:pt>
                <c:pt idx="833">
                  <c:v>42850</c:v>
                </c:pt>
                <c:pt idx="834">
                  <c:v>42849</c:v>
                </c:pt>
                <c:pt idx="835">
                  <c:v>42848</c:v>
                </c:pt>
                <c:pt idx="836">
                  <c:v>42847</c:v>
                </c:pt>
                <c:pt idx="837">
                  <c:v>42846</c:v>
                </c:pt>
                <c:pt idx="838">
                  <c:v>42845</c:v>
                </c:pt>
                <c:pt idx="839">
                  <c:v>42844</c:v>
                </c:pt>
                <c:pt idx="840">
                  <c:v>42843</c:v>
                </c:pt>
                <c:pt idx="841">
                  <c:v>42842</c:v>
                </c:pt>
                <c:pt idx="842">
                  <c:v>42841</c:v>
                </c:pt>
                <c:pt idx="843">
                  <c:v>42840</c:v>
                </c:pt>
                <c:pt idx="844">
                  <c:v>42839</c:v>
                </c:pt>
                <c:pt idx="845">
                  <c:v>42838</c:v>
                </c:pt>
                <c:pt idx="846">
                  <c:v>42837</c:v>
                </c:pt>
                <c:pt idx="847">
                  <c:v>42836</c:v>
                </c:pt>
                <c:pt idx="848">
                  <c:v>42835</c:v>
                </c:pt>
                <c:pt idx="849">
                  <c:v>42834</c:v>
                </c:pt>
                <c:pt idx="850">
                  <c:v>42833</c:v>
                </c:pt>
                <c:pt idx="851">
                  <c:v>42832</c:v>
                </c:pt>
                <c:pt idx="852">
                  <c:v>42831</c:v>
                </c:pt>
                <c:pt idx="853">
                  <c:v>42830</c:v>
                </c:pt>
                <c:pt idx="854">
                  <c:v>42829</c:v>
                </c:pt>
                <c:pt idx="855">
                  <c:v>42828</c:v>
                </c:pt>
                <c:pt idx="856">
                  <c:v>42827</c:v>
                </c:pt>
                <c:pt idx="857">
                  <c:v>42826</c:v>
                </c:pt>
                <c:pt idx="858">
                  <c:v>42825</c:v>
                </c:pt>
                <c:pt idx="859">
                  <c:v>42824</c:v>
                </c:pt>
                <c:pt idx="860">
                  <c:v>42823</c:v>
                </c:pt>
                <c:pt idx="861">
                  <c:v>42822</c:v>
                </c:pt>
                <c:pt idx="862">
                  <c:v>42821</c:v>
                </c:pt>
                <c:pt idx="863">
                  <c:v>42820</c:v>
                </c:pt>
                <c:pt idx="864">
                  <c:v>42819</c:v>
                </c:pt>
                <c:pt idx="865">
                  <c:v>42818</c:v>
                </c:pt>
                <c:pt idx="866">
                  <c:v>42817</c:v>
                </c:pt>
                <c:pt idx="867">
                  <c:v>42816</c:v>
                </c:pt>
                <c:pt idx="868">
                  <c:v>42815</c:v>
                </c:pt>
                <c:pt idx="869">
                  <c:v>42814</c:v>
                </c:pt>
                <c:pt idx="870">
                  <c:v>42813</c:v>
                </c:pt>
                <c:pt idx="871">
                  <c:v>42812</c:v>
                </c:pt>
                <c:pt idx="872">
                  <c:v>42811</c:v>
                </c:pt>
                <c:pt idx="873">
                  <c:v>42810</c:v>
                </c:pt>
                <c:pt idx="874">
                  <c:v>42809</c:v>
                </c:pt>
                <c:pt idx="875">
                  <c:v>42808</c:v>
                </c:pt>
                <c:pt idx="876">
                  <c:v>42807</c:v>
                </c:pt>
                <c:pt idx="877">
                  <c:v>42806</c:v>
                </c:pt>
                <c:pt idx="878">
                  <c:v>42805</c:v>
                </c:pt>
                <c:pt idx="879">
                  <c:v>42804</c:v>
                </c:pt>
                <c:pt idx="880">
                  <c:v>42803</c:v>
                </c:pt>
                <c:pt idx="881">
                  <c:v>42802</c:v>
                </c:pt>
                <c:pt idx="882">
                  <c:v>42801</c:v>
                </c:pt>
                <c:pt idx="883">
                  <c:v>42800</c:v>
                </c:pt>
                <c:pt idx="884">
                  <c:v>42799</c:v>
                </c:pt>
                <c:pt idx="885">
                  <c:v>42798</c:v>
                </c:pt>
                <c:pt idx="886">
                  <c:v>42797</c:v>
                </c:pt>
                <c:pt idx="887">
                  <c:v>42796</c:v>
                </c:pt>
                <c:pt idx="888">
                  <c:v>42795</c:v>
                </c:pt>
                <c:pt idx="889">
                  <c:v>42794</c:v>
                </c:pt>
                <c:pt idx="890">
                  <c:v>42793</c:v>
                </c:pt>
                <c:pt idx="891">
                  <c:v>42792</c:v>
                </c:pt>
                <c:pt idx="892">
                  <c:v>42791</c:v>
                </c:pt>
                <c:pt idx="893">
                  <c:v>42790</c:v>
                </c:pt>
                <c:pt idx="894">
                  <c:v>42789</c:v>
                </c:pt>
                <c:pt idx="895">
                  <c:v>42788</c:v>
                </c:pt>
                <c:pt idx="896">
                  <c:v>42787</c:v>
                </c:pt>
                <c:pt idx="897">
                  <c:v>42786</c:v>
                </c:pt>
                <c:pt idx="898">
                  <c:v>42785</c:v>
                </c:pt>
                <c:pt idx="899">
                  <c:v>42784</c:v>
                </c:pt>
                <c:pt idx="900">
                  <c:v>42783</c:v>
                </c:pt>
                <c:pt idx="901">
                  <c:v>42782</c:v>
                </c:pt>
                <c:pt idx="902">
                  <c:v>42781</c:v>
                </c:pt>
                <c:pt idx="903">
                  <c:v>42780</c:v>
                </c:pt>
                <c:pt idx="904">
                  <c:v>42779</c:v>
                </c:pt>
                <c:pt idx="905">
                  <c:v>42778</c:v>
                </c:pt>
                <c:pt idx="906">
                  <c:v>42777</c:v>
                </c:pt>
                <c:pt idx="907">
                  <c:v>42776</c:v>
                </c:pt>
                <c:pt idx="908">
                  <c:v>42775</c:v>
                </c:pt>
                <c:pt idx="909">
                  <c:v>42774</c:v>
                </c:pt>
                <c:pt idx="910">
                  <c:v>42773</c:v>
                </c:pt>
                <c:pt idx="911">
                  <c:v>42772</c:v>
                </c:pt>
                <c:pt idx="912">
                  <c:v>42771</c:v>
                </c:pt>
                <c:pt idx="913">
                  <c:v>42770</c:v>
                </c:pt>
                <c:pt idx="914">
                  <c:v>42769</c:v>
                </c:pt>
                <c:pt idx="915">
                  <c:v>42768</c:v>
                </c:pt>
                <c:pt idx="916">
                  <c:v>42767</c:v>
                </c:pt>
                <c:pt idx="917">
                  <c:v>42766</c:v>
                </c:pt>
                <c:pt idx="918">
                  <c:v>42765</c:v>
                </c:pt>
                <c:pt idx="919">
                  <c:v>42764</c:v>
                </c:pt>
                <c:pt idx="920">
                  <c:v>42763</c:v>
                </c:pt>
                <c:pt idx="921">
                  <c:v>42762</c:v>
                </c:pt>
                <c:pt idx="922">
                  <c:v>42761</c:v>
                </c:pt>
                <c:pt idx="923">
                  <c:v>42760</c:v>
                </c:pt>
                <c:pt idx="924">
                  <c:v>42759</c:v>
                </c:pt>
                <c:pt idx="925">
                  <c:v>42758</c:v>
                </c:pt>
                <c:pt idx="926">
                  <c:v>42757</c:v>
                </c:pt>
                <c:pt idx="927">
                  <c:v>42756</c:v>
                </c:pt>
                <c:pt idx="928">
                  <c:v>42755</c:v>
                </c:pt>
                <c:pt idx="929">
                  <c:v>42754</c:v>
                </c:pt>
                <c:pt idx="930">
                  <c:v>42753</c:v>
                </c:pt>
                <c:pt idx="931">
                  <c:v>42752</c:v>
                </c:pt>
                <c:pt idx="932">
                  <c:v>42751</c:v>
                </c:pt>
                <c:pt idx="933">
                  <c:v>42750</c:v>
                </c:pt>
                <c:pt idx="934">
                  <c:v>42749</c:v>
                </c:pt>
                <c:pt idx="935">
                  <c:v>42748</c:v>
                </c:pt>
                <c:pt idx="936">
                  <c:v>42747</c:v>
                </c:pt>
                <c:pt idx="937">
                  <c:v>42746</c:v>
                </c:pt>
                <c:pt idx="938">
                  <c:v>42745</c:v>
                </c:pt>
                <c:pt idx="939">
                  <c:v>42744</c:v>
                </c:pt>
                <c:pt idx="940">
                  <c:v>42743</c:v>
                </c:pt>
                <c:pt idx="941">
                  <c:v>42742</c:v>
                </c:pt>
                <c:pt idx="942">
                  <c:v>42741</c:v>
                </c:pt>
                <c:pt idx="943">
                  <c:v>42740</c:v>
                </c:pt>
                <c:pt idx="944">
                  <c:v>42739</c:v>
                </c:pt>
                <c:pt idx="945">
                  <c:v>42738</c:v>
                </c:pt>
                <c:pt idx="946">
                  <c:v>42737</c:v>
                </c:pt>
                <c:pt idx="947">
                  <c:v>42736</c:v>
                </c:pt>
                <c:pt idx="948">
                  <c:v>42735</c:v>
                </c:pt>
                <c:pt idx="949">
                  <c:v>42734</c:v>
                </c:pt>
                <c:pt idx="950">
                  <c:v>42733</c:v>
                </c:pt>
                <c:pt idx="951">
                  <c:v>42732</c:v>
                </c:pt>
                <c:pt idx="952">
                  <c:v>42731</c:v>
                </c:pt>
                <c:pt idx="953">
                  <c:v>42730</c:v>
                </c:pt>
                <c:pt idx="954">
                  <c:v>42729</c:v>
                </c:pt>
                <c:pt idx="955">
                  <c:v>42728</c:v>
                </c:pt>
                <c:pt idx="956">
                  <c:v>42727</c:v>
                </c:pt>
                <c:pt idx="957">
                  <c:v>42726</c:v>
                </c:pt>
                <c:pt idx="958">
                  <c:v>42725</c:v>
                </c:pt>
                <c:pt idx="959">
                  <c:v>42724</c:v>
                </c:pt>
                <c:pt idx="960">
                  <c:v>42723</c:v>
                </c:pt>
                <c:pt idx="961">
                  <c:v>42722</c:v>
                </c:pt>
                <c:pt idx="962">
                  <c:v>42721</c:v>
                </c:pt>
                <c:pt idx="963">
                  <c:v>42720</c:v>
                </c:pt>
                <c:pt idx="964">
                  <c:v>42719</c:v>
                </c:pt>
                <c:pt idx="965">
                  <c:v>42718</c:v>
                </c:pt>
                <c:pt idx="966">
                  <c:v>42717</c:v>
                </c:pt>
                <c:pt idx="967">
                  <c:v>42716</c:v>
                </c:pt>
                <c:pt idx="968">
                  <c:v>42715</c:v>
                </c:pt>
                <c:pt idx="969">
                  <c:v>42714</c:v>
                </c:pt>
                <c:pt idx="970">
                  <c:v>42713</c:v>
                </c:pt>
                <c:pt idx="971">
                  <c:v>42712</c:v>
                </c:pt>
                <c:pt idx="972">
                  <c:v>42711</c:v>
                </c:pt>
                <c:pt idx="973">
                  <c:v>42710</c:v>
                </c:pt>
                <c:pt idx="974">
                  <c:v>42709</c:v>
                </c:pt>
                <c:pt idx="975">
                  <c:v>42708</c:v>
                </c:pt>
                <c:pt idx="976">
                  <c:v>42707</c:v>
                </c:pt>
                <c:pt idx="977">
                  <c:v>42706</c:v>
                </c:pt>
                <c:pt idx="978">
                  <c:v>42705</c:v>
                </c:pt>
                <c:pt idx="979">
                  <c:v>42704</c:v>
                </c:pt>
                <c:pt idx="980">
                  <c:v>42703</c:v>
                </c:pt>
                <c:pt idx="981">
                  <c:v>42702</c:v>
                </c:pt>
                <c:pt idx="982">
                  <c:v>42701</c:v>
                </c:pt>
                <c:pt idx="983">
                  <c:v>42700</c:v>
                </c:pt>
                <c:pt idx="984">
                  <c:v>42699</c:v>
                </c:pt>
                <c:pt idx="985">
                  <c:v>42698</c:v>
                </c:pt>
                <c:pt idx="986">
                  <c:v>42697</c:v>
                </c:pt>
                <c:pt idx="987">
                  <c:v>42696</c:v>
                </c:pt>
                <c:pt idx="988">
                  <c:v>42695</c:v>
                </c:pt>
                <c:pt idx="989">
                  <c:v>42694</c:v>
                </c:pt>
                <c:pt idx="990">
                  <c:v>42693</c:v>
                </c:pt>
                <c:pt idx="991">
                  <c:v>42692</c:v>
                </c:pt>
                <c:pt idx="992">
                  <c:v>42691</c:v>
                </c:pt>
                <c:pt idx="993">
                  <c:v>42690</c:v>
                </c:pt>
                <c:pt idx="994">
                  <c:v>42689</c:v>
                </c:pt>
                <c:pt idx="995">
                  <c:v>42688</c:v>
                </c:pt>
                <c:pt idx="996">
                  <c:v>42687</c:v>
                </c:pt>
                <c:pt idx="997">
                  <c:v>42686</c:v>
                </c:pt>
                <c:pt idx="998">
                  <c:v>42685</c:v>
                </c:pt>
                <c:pt idx="999">
                  <c:v>42684</c:v>
                </c:pt>
                <c:pt idx="1000">
                  <c:v>42683</c:v>
                </c:pt>
                <c:pt idx="1001">
                  <c:v>42682</c:v>
                </c:pt>
                <c:pt idx="1002">
                  <c:v>42681</c:v>
                </c:pt>
                <c:pt idx="1003">
                  <c:v>42680</c:v>
                </c:pt>
                <c:pt idx="1004">
                  <c:v>42679</c:v>
                </c:pt>
                <c:pt idx="1005">
                  <c:v>42678</c:v>
                </c:pt>
                <c:pt idx="1006">
                  <c:v>42677</c:v>
                </c:pt>
                <c:pt idx="1007">
                  <c:v>42676</c:v>
                </c:pt>
                <c:pt idx="1008">
                  <c:v>42675</c:v>
                </c:pt>
                <c:pt idx="1009">
                  <c:v>42674</c:v>
                </c:pt>
                <c:pt idx="1010">
                  <c:v>42673</c:v>
                </c:pt>
                <c:pt idx="1011">
                  <c:v>42672</c:v>
                </c:pt>
                <c:pt idx="1012">
                  <c:v>42671</c:v>
                </c:pt>
                <c:pt idx="1013">
                  <c:v>42670</c:v>
                </c:pt>
                <c:pt idx="1014">
                  <c:v>42669</c:v>
                </c:pt>
                <c:pt idx="1015">
                  <c:v>42668</c:v>
                </c:pt>
                <c:pt idx="1016">
                  <c:v>42667</c:v>
                </c:pt>
                <c:pt idx="1017">
                  <c:v>42666</c:v>
                </c:pt>
                <c:pt idx="1018">
                  <c:v>42665</c:v>
                </c:pt>
                <c:pt idx="1019">
                  <c:v>42664</c:v>
                </c:pt>
                <c:pt idx="1020">
                  <c:v>42663</c:v>
                </c:pt>
                <c:pt idx="1021">
                  <c:v>42662</c:v>
                </c:pt>
                <c:pt idx="1022">
                  <c:v>42661</c:v>
                </c:pt>
                <c:pt idx="1023">
                  <c:v>42660</c:v>
                </c:pt>
                <c:pt idx="1024">
                  <c:v>42659</c:v>
                </c:pt>
                <c:pt idx="1025">
                  <c:v>42658</c:v>
                </c:pt>
                <c:pt idx="1026">
                  <c:v>42657</c:v>
                </c:pt>
                <c:pt idx="1027">
                  <c:v>42656</c:v>
                </c:pt>
                <c:pt idx="1028">
                  <c:v>42655</c:v>
                </c:pt>
                <c:pt idx="1029">
                  <c:v>42654</c:v>
                </c:pt>
                <c:pt idx="1030">
                  <c:v>42653</c:v>
                </c:pt>
                <c:pt idx="1031">
                  <c:v>42652</c:v>
                </c:pt>
                <c:pt idx="1032">
                  <c:v>42651</c:v>
                </c:pt>
                <c:pt idx="1033">
                  <c:v>42650</c:v>
                </c:pt>
                <c:pt idx="1034">
                  <c:v>42649</c:v>
                </c:pt>
                <c:pt idx="1035">
                  <c:v>42648</c:v>
                </c:pt>
                <c:pt idx="1036">
                  <c:v>42647</c:v>
                </c:pt>
                <c:pt idx="1037">
                  <c:v>42646</c:v>
                </c:pt>
                <c:pt idx="1038">
                  <c:v>42645</c:v>
                </c:pt>
                <c:pt idx="1039">
                  <c:v>42644</c:v>
                </c:pt>
                <c:pt idx="1040">
                  <c:v>42643</c:v>
                </c:pt>
                <c:pt idx="1041">
                  <c:v>42642</c:v>
                </c:pt>
                <c:pt idx="1042">
                  <c:v>42641</c:v>
                </c:pt>
                <c:pt idx="1043">
                  <c:v>42640</c:v>
                </c:pt>
                <c:pt idx="1044">
                  <c:v>42639</c:v>
                </c:pt>
                <c:pt idx="1045">
                  <c:v>42638</c:v>
                </c:pt>
                <c:pt idx="1046">
                  <c:v>42637</c:v>
                </c:pt>
                <c:pt idx="1047">
                  <c:v>42636</c:v>
                </c:pt>
                <c:pt idx="1048">
                  <c:v>42635</c:v>
                </c:pt>
                <c:pt idx="1049">
                  <c:v>42634</c:v>
                </c:pt>
                <c:pt idx="1050">
                  <c:v>42633</c:v>
                </c:pt>
                <c:pt idx="1051">
                  <c:v>42632</c:v>
                </c:pt>
                <c:pt idx="1052">
                  <c:v>42631</c:v>
                </c:pt>
                <c:pt idx="1053">
                  <c:v>42630</c:v>
                </c:pt>
                <c:pt idx="1054">
                  <c:v>42629</c:v>
                </c:pt>
                <c:pt idx="1055">
                  <c:v>42628</c:v>
                </c:pt>
                <c:pt idx="1056">
                  <c:v>42627</c:v>
                </c:pt>
                <c:pt idx="1057">
                  <c:v>42626</c:v>
                </c:pt>
                <c:pt idx="1058">
                  <c:v>42625</c:v>
                </c:pt>
                <c:pt idx="1059">
                  <c:v>42624</c:v>
                </c:pt>
                <c:pt idx="1060">
                  <c:v>42623</c:v>
                </c:pt>
                <c:pt idx="1061">
                  <c:v>42622</c:v>
                </c:pt>
                <c:pt idx="1062">
                  <c:v>42621</c:v>
                </c:pt>
                <c:pt idx="1063">
                  <c:v>42620</c:v>
                </c:pt>
                <c:pt idx="1064">
                  <c:v>42619</c:v>
                </c:pt>
                <c:pt idx="1065">
                  <c:v>42618</c:v>
                </c:pt>
                <c:pt idx="1066">
                  <c:v>42617</c:v>
                </c:pt>
                <c:pt idx="1067">
                  <c:v>42616</c:v>
                </c:pt>
                <c:pt idx="1068">
                  <c:v>42615</c:v>
                </c:pt>
                <c:pt idx="1069">
                  <c:v>42614</c:v>
                </c:pt>
                <c:pt idx="1070">
                  <c:v>42613</c:v>
                </c:pt>
                <c:pt idx="1071">
                  <c:v>42612</c:v>
                </c:pt>
                <c:pt idx="1072">
                  <c:v>42611</c:v>
                </c:pt>
                <c:pt idx="1073">
                  <c:v>42610</c:v>
                </c:pt>
                <c:pt idx="1074">
                  <c:v>42609</c:v>
                </c:pt>
                <c:pt idx="1075">
                  <c:v>42608</c:v>
                </c:pt>
                <c:pt idx="1076">
                  <c:v>42607</c:v>
                </c:pt>
                <c:pt idx="1077">
                  <c:v>42606</c:v>
                </c:pt>
                <c:pt idx="1078">
                  <c:v>42605</c:v>
                </c:pt>
                <c:pt idx="1079">
                  <c:v>42604</c:v>
                </c:pt>
                <c:pt idx="1080">
                  <c:v>42603</c:v>
                </c:pt>
                <c:pt idx="1081">
                  <c:v>42602</c:v>
                </c:pt>
                <c:pt idx="1082">
                  <c:v>42601</c:v>
                </c:pt>
                <c:pt idx="1083">
                  <c:v>42600</c:v>
                </c:pt>
                <c:pt idx="1084">
                  <c:v>42599</c:v>
                </c:pt>
                <c:pt idx="1085">
                  <c:v>42598</c:v>
                </c:pt>
                <c:pt idx="1086">
                  <c:v>42597</c:v>
                </c:pt>
                <c:pt idx="1087">
                  <c:v>42596</c:v>
                </c:pt>
                <c:pt idx="1088">
                  <c:v>42595</c:v>
                </c:pt>
                <c:pt idx="1089">
                  <c:v>42594</c:v>
                </c:pt>
                <c:pt idx="1090">
                  <c:v>42593</c:v>
                </c:pt>
                <c:pt idx="1091">
                  <c:v>42592</c:v>
                </c:pt>
                <c:pt idx="1092">
                  <c:v>42591</c:v>
                </c:pt>
                <c:pt idx="1093">
                  <c:v>42590</c:v>
                </c:pt>
                <c:pt idx="1094">
                  <c:v>42589</c:v>
                </c:pt>
                <c:pt idx="1095">
                  <c:v>42588</c:v>
                </c:pt>
                <c:pt idx="1096">
                  <c:v>42587</c:v>
                </c:pt>
                <c:pt idx="1097">
                  <c:v>42586</c:v>
                </c:pt>
                <c:pt idx="1098">
                  <c:v>42585</c:v>
                </c:pt>
                <c:pt idx="1099">
                  <c:v>42584</c:v>
                </c:pt>
                <c:pt idx="1100">
                  <c:v>42583</c:v>
                </c:pt>
                <c:pt idx="1101">
                  <c:v>42582</c:v>
                </c:pt>
                <c:pt idx="1102">
                  <c:v>42581</c:v>
                </c:pt>
                <c:pt idx="1103">
                  <c:v>42580</c:v>
                </c:pt>
                <c:pt idx="1104">
                  <c:v>42579</c:v>
                </c:pt>
                <c:pt idx="1105">
                  <c:v>42578</c:v>
                </c:pt>
                <c:pt idx="1106">
                  <c:v>42577</c:v>
                </c:pt>
                <c:pt idx="1107">
                  <c:v>42576</c:v>
                </c:pt>
                <c:pt idx="1108">
                  <c:v>42575</c:v>
                </c:pt>
                <c:pt idx="1109">
                  <c:v>42574</c:v>
                </c:pt>
                <c:pt idx="1110">
                  <c:v>42573</c:v>
                </c:pt>
                <c:pt idx="1111">
                  <c:v>42572</c:v>
                </c:pt>
                <c:pt idx="1112">
                  <c:v>42571</c:v>
                </c:pt>
                <c:pt idx="1113">
                  <c:v>42570</c:v>
                </c:pt>
                <c:pt idx="1114">
                  <c:v>42569</c:v>
                </c:pt>
                <c:pt idx="1115">
                  <c:v>42568</c:v>
                </c:pt>
                <c:pt idx="1116">
                  <c:v>42567</c:v>
                </c:pt>
                <c:pt idx="1117">
                  <c:v>42566</c:v>
                </c:pt>
                <c:pt idx="1118">
                  <c:v>42565</c:v>
                </c:pt>
                <c:pt idx="1119">
                  <c:v>42564</c:v>
                </c:pt>
                <c:pt idx="1120">
                  <c:v>42563</c:v>
                </c:pt>
                <c:pt idx="1121">
                  <c:v>42562</c:v>
                </c:pt>
                <c:pt idx="1122">
                  <c:v>42561</c:v>
                </c:pt>
                <c:pt idx="1123">
                  <c:v>42560</c:v>
                </c:pt>
                <c:pt idx="1124">
                  <c:v>42559</c:v>
                </c:pt>
                <c:pt idx="1125">
                  <c:v>42558</c:v>
                </c:pt>
                <c:pt idx="1126">
                  <c:v>42557</c:v>
                </c:pt>
                <c:pt idx="1127">
                  <c:v>42556</c:v>
                </c:pt>
                <c:pt idx="1128">
                  <c:v>42555</c:v>
                </c:pt>
                <c:pt idx="1129">
                  <c:v>42554</c:v>
                </c:pt>
                <c:pt idx="1130">
                  <c:v>42553</c:v>
                </c:pt>
                <c:pt idx="1131">
                  <c:v>42552</c:v>
                </c:pt>
                <c:pt idx="1132">
                  <c:v>42551</c:v>
                </c:pt>
                <c:pt idx="1133">
                  <c:v>42550</c:v>
                </c:pt>
                <c:pt idx="1134">
                  <c:v>42549</c:v>
                </c:pt>
                <c:pt idx="1135">
                  <c:v>42548</c:v>
                </c:pt>
                <c:pt idx="1136">
                  <c:v>42547</c:v>
                </c:pt>
                <c:pt idx="1137">
                  <c:v>42546</c:v>
                </c:pt>
                <c:pt idx="1138">
                  <c:v>42545</c:v>
                </c:pt>
                <c:pt idx="1139">
                  <c:v>42544</c:v>
                </c:pt>
                <c:pt idx="1140">
                  <c:v>42543</c:v>
                </c:pt>
                <c:pt idx="1141">
                  <c:v>42542</c:v>
                </c:pt>
                <c:pt idx="1142">
                  <c:v>42541</c:v>
                </c:pt>
                <c:pt idx="1143">
                  <c:v>42540</c:v>
                </c:pt>
                <c:pt idx="1144">
                  <c:v>42539</c:v>
                </c:pt>
                <c:pt idx="1145">
                  <c:v>42538</c:v>
                </c:pt>
                <c:pt idx="1146">
                  <c:v>42537</c:v>
                </c:pt>
                <c:pt idx="1147">
                  <c:v>42536</c:v>
                </c:pt>
                <c:pt idx="1148">
                  <c:v>42535</c:v>
                </c:pt>
                <c:pt idx="1149">
                  <c:v>42534</c:v>
                </c:pt>
                <c:pt idx="1150">
                  <c:v>42533</c:v>
                </c:pt>
                <c:pt idx="1151">
                  <c:v>42532</c:v>
                </c:pt>
                <c:pt idx="1152">
                  <c:v>42531</c:v>
                </c:pt>
                <c:pt idx="1153">
                  <c:v>42530</c:v>
                </c:pt>
                <c:pt idx="1154">
                  <c:v>42529</c:v>
                </c:pt>
                <c:pt idx="1155">
                  <c:v>42528</c:v>
                </c:pt>
                <c:pt idx="1156">
                  <c:v>42527</c:v>
                </c:pt>
                <c:pt idx="1157">
                  <c:v>42526</c:v>
                </c:pt>
                <c:pt idx="1158">
                  <c:v>42525</c:v>
                </c:pt>
                <c:pt idx="1159">
                  <c:v>42524</c:v>
                </c:pt>
                <c:pt idx="1160">
                  <c:v>42523</c:v>
                </c:pt>
                <c:pt idx="1161">
                  <c:v>42522</c:v>
                </c:pt>
                <c:pt idx="1162">
                  <c:v>42521</c:v>
                </c:pt>
                <c:pt idx="1163">
                  <c:v>42520</c:v>
                </c:pt>
                <c:pt idx="1164">
                  <c:v>42519</c:v>
                </c:pt>
                <c:pt idx="1165">
                  <c:v>42518</c:v>
                </c:pt>
                <c:pt idx="1166">
                  <c:v>42517</c:v>
                </c:pt>
                <c:pt idx="1167">
                  <c:v>42516</c:v>
                </c:pt>
                <c:pt idx="1168">
                  <c:v>42515</c:v>
                </c:pt>
                <c:pt idx="1169">
                  <c:v>42514</c:v>
                </c:pt>
                <c:pt idx="1170">
                  <c:v>42513</c:v>
                </c:pt>
                <c:pt idx="1171">
                  <c:v>42512</c:v>
                </c:pt>
                <c:pt idx="1172">
                  <c:v>42511</c:v>
                </c:pt>
                <c:pt idx="1173">
                  <c:v>42510</c:v>
                </c:pt>
                <c:pt idx="1174">
                  <c:v>42509</c:v>
                </c:pt>
                <c:pt idx="1175">
                  <c:v>42508</c:v>
                </c:pt>
                <c:pt idx="1176">
                  <c:v>42507</c:v>
                </c:pt>
                <c:pt idx="1177">
                  <c:v>42506</c:v>
                </c:pt>
                <c:pt idx="1178">
                  <c:v>42505</c:v>
                </c:pt>
                <c:pt idx="1179">
                  <c:v>42504</c:v>
                </c:pt>
                <c:pt idx="1180">
                  <c:v>42503</c:v>
                </c:pt>
                <c:pt idx="1181">
                  <c:v>42502</c:v>
                </c:pt>
                <c:pt idx="1182">
                  <c:v>42501</c:v>
                </c:pt>
                <c:pt idx="1183">
                  <c:v>42500</c:v>
                </c:pt>
                <c:pt idx="1184">
                  <c:v>42499</c:v>
                </c:pt>
                <c:pt idx="1185">
                  <c:v>42498</c:v>
                </c:pt>
                <c:pt idx="1186">
                  <c:v>42497</c:v>
                </c:pt>
                <c:pt idx="1187">
                  <c:v>42496</c:v>
                </c:pt>
                <c:pt idx="1188">
                  <c:v>42495</c:v>
                </c:pt>
                <c:pt idx="1189">
                  <c:v>42494</c:v>
                </c:pt>
                <c:pt idx="1190">
                  <c:v>42493</c:v>
                </c:pt>
                <c:pt idx="1191">
                  <c:v>42492</c:v>
                </c:pt>
                <c:pt idx="1192">
                  <c:v>42491</c:v>
                </c:pt>
                <c:pt idx="1193">
                  <c:v>42490</c:v>
                </c:pt>
                <c:pt idx="1194">
                  <c:v>42489</c:v>
                </c:pt>
                <c:pt idx="1195">
                  <c:v>42488</c:v>
                </c:pt>
                <c:pt idx="1196">
                  <c:v>42487</c:v>
                </c:pt>
                <c:pt idx="1197">
                  <c:v>42486</c:v>
                </c:pt>
                <c:pt idx="1198">
                  <c:v>42485</c:v>
                </c:pt>
                <c:pt idx="1199">
                  <c:v>42484</c:v>
                </c:pt>
                <c:pt idx="1200">
                  <c:v>42483</c:v>
                </c:pt>
                <c:pt idx="1201">
                  <c:v>42482</c:v>
                </c:pt>
                <c:pt idx="1202">
                  <c:v>42481</c:v>
                </c:pt>
                <c:pt idx="1203">
                  <c:v>42480</c:v>
                </c:pt>
                <c:pt idx="1204">
                  <c:v>42479</c:v>
                </c:pt>
                <c:pt idx="1205">
                  <c:v>42478</c:v>
                </c:pt>
                <c:pt idx="1206">
                  <c:v>42477</c:v>
                </c:pt>
                <c:pt idx="1207">
                  <c:v>42476</c:v>
                </c:pt>
                <c:pt idx="1208">
                  <c:v>42475</c:v>
                </c:pt>
                <c:pt idx="1209">
                  <c:v>42474</c:v>
                </c:pt>
                <c:pt idx="1210">
                  <c:v>42473</c:v>
                </c:pt>
                <c:pt idx="1211">
                  <c:v>42472</c:v>
                </c:pt>
                <c:pt idx="1212">
                  <c:v>42471</c:v>
                </c:pt>
                <c:pt idx="1213">
                  <c:v>42470</c:v>
                </c:pt>
                <c:pt idx="1214">
                  <c:v>42469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42463</c:v>
                </c:pt>
                <c:pt idx="1221">
                  <c:v>42462</c:v>
                </c:pt>
                <c:pt idx="1222">
                  <c:v>42461</c:v>
                </c:pt>
                <c:pt idx="1223">
                  <c:v>42460</c:v>
                </c:pt>
                <c:pt idx="1224">
                  <c:v>42459</c:v>
                </c:pt>
                <c:pt idx="1225">
                  <c:v>42458</c:v>
                </c:pt>
                <c:pt idx="1226">
                  <c:v>42457</c:v>
                </c:pt>
                <c:pt idx="1227">
                  <c:v>42456</c:v>
                </c:pt>
                <c:pt idx="1228">
                  <c:v>42455</c:v>
                </c:pt>
                <c:pt idx="1229">
                  <c:v>42454</c:v>
                </c:pt>
                <c:pt idx="1230">
                  <c:v>42453</c:v>
                </c:pt>
                <c:pt idx="1231">
                  <c:v>42452</c:v>
                </c:pt>
                <c:pt idx="1232">
                  <c:v>42451</c:v>
                </c:pt>
                <c:pt idx="1233">
                  <c:v>42450</c:v>
                </c:pt>
                <c:pt idx="1234">
                  <c:v>42449</c:v>
                </c:pt>
                <c:pt idx="1235">
                  <c:v>42448</c:v>
                </c:pt>
                <c:pt idx="1236">
                  <c:v>42447</c:v>
                </c:pt>
                <c:pt idx="1237">
                  <c:v>42446</c:v>
                </c:pt>
                <c:pt idx="1238">
                  <c:v>42445</c:v>
                </c:pt>
                <c:pt idx="1239">
                  <c:v>42444</c:v>
                </c:pt>
                <c:pt idx="1240">
                  <c:v>42443</c:v>
                </c:pt>
                <c:pt idx="1241">
                  <c:v>42442</c:v>
                </c:pt>
                <c:pt idx="1242">
                  <c:v>42441</c:v>
                </c:pt>
                <c:pt idx="1243">
                  <c:v>42440</c:v>
                </c:pt>
                <c:pt idx="1244">
                  <c:v>42439</c:v>
                </c:pt>
                <c:pt idx="1245">
                  <c:v>42438</c:v>
                </c:pt>
                <c:pt idx="1246">
                  <c:v>42437</c:v>
                </c:pt>
                <c:pt idx="1247">
                  <c:v>42436</c:v>
                </c:pt>
                <c:pt idx="1248">
                  <c:v>42435</c:v>
                </c:pt>
                <c:pt idx="1249">
                  <c:v>42434</c:v>
                </c:pt>
                <c:pt idx="1250">
                  <c:v>42433</c:v>
                </c:pt>
                <c:pt idx="1251">
                  <c:v>42432</c:v>
                </c:pt>
                <c:pt idx="1252">
                  <c:v>42431</c:v>
                </c:pt>
                <c:pt idx="1253">
                  <c:v>42430</c:v>
                </c:pt>
                <c:pt idx="1254">
                  <c:v>42429</c:v>
                </c:pt>
                <c:pt idx="1255">
                  <c:v>42428</c:v>
                </c:pt>
                <c:pt idx="1256">
                  <c:v>42427</c:v>
                </c:pt>
                <c:pt idx="1257">
                  <c:v>42426</c:v>
                </c:pt>
                <c:pt idx="1258">
                  <c:v>42425</c:v>
                </c:pt>
                <c:pt idx="1259">
                  <c:v>42424</c:v>
                </c:pt>
                <c:pt idx="1260">
                  <c:v>42423</c:v>
                </c:pt>
                <c:pt idx="1261">
                  <c:v>42422</c:v>
                </c:pt>
                <c:pt idx="1262">
                  <c:v>42421</c:v>
                </c:pt>
                <c:pt idx="1263">
                  <c:v>42420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42414</c:v>
                </c:pt>
                <c:pt idx="1270">
                  <c:v>42413</c:v>
                </c:pt>
                <c:pt idx="1271">
                  <c:v>42412</c:v>
                </c:pt>
                <c:pt idx="1272">
                  <c:v>42411</c:v>
                </c:pt>
                <c:pt idx="1273">
                  <c:v>42410</c:v>
                </c:pt>
                <c:pt idx="1274">
                  <c:v>42409</c:v>
                </c:pt>
                <c:pt idx="1275">
                  <c:v>42408</c:v>
                </c:pt>
                <c:pt idx="1276">
                  <c:v>42407</c:v>
                </c:pt>
                <c:pt idx="1277">
                  <c:v>42406</c:v>
                </c:pt>
                <c:pt idx="1278">
                  <c:v>42405</c:v>
                </c:pt>
                <c:pt idx="1279">
                  <c:v>42404</c:v>
                </c:pt>
                <c:pt idx="1280">
                  <c:v>42403</c:v>
                </c:pt>
                <c:pt idx="1281">
                  <c:v>42402</c:v>
                </c:pt>
                <c:pt idx="1282">
                  <c:v>42401</c:v>
                </c:pt>
                <c:pt idx="1283">
                  <c:v>42400</c:v>
                </c:pt>
                <c:pt idx="1284">
                  <c:v>42399</c:v>
                </c:pt>
                <c:pt idx="1285">
                  <c:v>42398</c:v>
                </c:pt>
                <c:pt idx="1286">
                  <c:v>42397</c:v>
                </c:pt>
                <c:pt idx="1287">
                  <c:v>42396</c:v>
                </c:pt>
                <c:pt idx="1288">
                  <c:v>42395</c:v>
                </c:pt>
                <c:pt idx="1289">
                  <c:v>42394</c:v>
                </c:pt>
                <c:pt idx="1290">
                  <c:v>42393</c:v>
                </c:pt>
                <c:pt idx="1291">
                  <c:v>42392</c:v>
                </c:pt>
                <c:pt idx="1292">
                  <c:v>42391</c:v>
                </c:pt>
                <c:pt idx="1293">
                  <c:v>42390</c:v>
                </c:pt>
                <c:pt idx="1294">
                  <c:v>42389</c:v>
                </c:pt>
                <c:pt idx="1295">
                  <c:v>42388</c:v>
                </c:pt>
                <c:pt idx="1296">
                  <c:v>42387</c:v>
                </c:pt>
                <c:pt idx="1297">
                  <c:v>42386</c:v>
                </c:pt>
                <c:pt idx="1298">
                  <c:v>42385</c:v>
                </c:pt>
                <c:pt idx="1299">
                  <c:v>42384</c:v>
                </c:pt>
                <c:pt idx="1300">
                  <c:v>42383</c:v>
                </c:pt>
                <c:pt idx="1301">
                  <c:v>42382</c:v>
                </c:pt>
                <c:pt idx="1302">
                  <c:v>42381</c:v>
                </c:pt>
                <c:pt idx="1303">
                  <c:v>42380</c:v>
                </c:pt>
                <c:pt idx="1304">
                  <c:v>42379</c:v>
                </c:pt>
                <c:pt idx="1305">
                  <c:v>42378</c:v>
                </c:pt>
                <c:pt idx="1306">
                  <c:v>42377</c:v>
                </c:pt>
                <c:pt idx="1307">
                  <c:v>42376</c:v>
                </c:pt>
                <c:pt idx="1308">
                  <c:v>42375</c:v>
                </c:pt>
                <c:pt idx="1309">
                  <c:v>42374</c:v>
                </c:pt>
                <c:pt idx="1310">
                  <c:v>42373</c:v>
                </c:pt>
                <c:pt idx="1311">
                  <c:v>42372</c:v>
                </c:pt>
                <c:pt idx="1312">
                  <c:v>42371</c:v>
                </c:pt>
                <c:pt idx="1313">
                  <c:v>42370</c:v>
                </c:pt>
                <c:pt idx="1314">
                  <c:v>42369</c:v>
                </c:pt>
                <c:pt idx="1315">
                  <c:v>42368</c:v>
                </c:pt>
                <c:pt idx="1316">
                  <c:v>42367</c:v>
                </c:pt>
                <c:pt idx="1317">
                  <c:v>42366</c:v>
                </c:pt>
                <c:pt idx="1318">
                  <c:v>42365</c:v>
                </c:pt>
                <c:pt idx="1319">
                  <c:v>42364</c:v>
                </c:pt>
                <c:pt idx="1320">
                  <c:v>42363</c:v>
                </c:pt>
                <c:pt idx="1321">
                  <c:v>42362</c:v>
                </c:pt>
                <c:pt idx="1322">
                  <c:v>42361</c:v>
                </c:pt>
                <c:pt idx="1323">
                  <c:v>42360</c:v>
                </c:pt>
                <c:pt idx="1324">
                  <c:v>42359</c:v>
                </c:pt>
                <c:pt idx="1325">
                  <c:v>42358</c:v>
                </c:pt>
                <c:pt idx="1326">
                  <c:v>42357</c:v>
                </c:pt>
                <c:pt idx="1327">
                  <c:v>42356</c:v>
                </c:pt>
                <c:pt idx="1328">
                  <c:v>42355</c:v>
                </c:pt>
                <c:pt idx="1329">
                  <c:v>42354</c:v>
                </c:pt>
                <c:pt idx="1330">
                  <c:v>42353</c:v>
                </c:pt>
                <c:pt idx="1331">
                  <c:v>42352</c:v>
                </c:pt>
                <c:pt idx="1332">
                  <c:v>42351</c:v>
                </c:pt>
                <c:pt idx="1333">
                  <c:v>42350</c:v>
                </c:pt>
                <c:pt idx="1334">
                  <c:v>42349</c:v>
                </c:pt>
                <c:pt idx="1335">
                  <c:v>42348</c:v>
                </c:pt>
                <c:pt idx="1336">
                  <c:v>42347</c:v>
                </c:pt>
                <c:pt idx="1337">
                  <c:v>42346</c:v>
                </c:pt>
                <c:pt idx="1338">
                  <c:v>42345</c:v>
                </c:pt>
                <c:pt idx="1339">
                  <c:v>42344</c:v>
                </c:pt>
                <c:pt idx="1340">
                  <c:v>42343</c:v>
                </c:pt>
                <c:pt idx="1341">
                  <c:v>42342</c:v>
                </c:pt>
                <c:pt idx="1342">
                  <c:v>42341</c:v>
                </c:pt>
                <c:pt idx="1343">
                  <c:v>42340</c:v>
                </c:pt>
                <c:pt idx="1344">
                  <c:v>42339</c:v>
                </c:pt>
                <c:pt idx="1345">
                  <c:v>42338</c:v>
                </c:pt>
                <c:pt idx="1346">
                  <c:v>42337</c:v>
                </c:pt>
                <c:pt idx="1347">
                  <c:v>42336</c:v>
                </c:pt>
                <c:pt idx="1348">
                  <c:v>42335</c:v>
                </c:pt>
                <c:pt idx="1349">
                  <c:v>42334</c:v>
                </c:pt>
                <c:pt idx="1350">
                  <c:v>42333</c:v>
                </c:pt>
                <c:pt idx="1351">
                  <c:v>42332</c:v>
                </c:pt>
                <c:pt idx="1352">
                  <c:v>42331</c:v>
                </c:pt>
                <c:pt idx="1353">
                  <c:v>42330</c:v>
                </c:pt>
                <c:pt idx="1354">
                  <c:v>42329</c:v>
                </c:pt>
                <c:pt idx="1355">
                  <c:v>42328</c:v>
                </c:pt>
                <c:pt idx="1356">
                  <c:v>42327</c:v>
                </c:pt>
                <c:pt idx="1357">
                  <c:v>42326</c:v>
                </c:pt>
                <c:pt idx="1358">
                  <c:v>42325</c:v>
                </c:pt>
                <c:pt idx="1359">
                  <c:v>42324</c:v>
                </c:pt>
                <c:pt idx="1360">
                  <c:v>42323</c:v>
                </c:pt>
                <c:pt idx="1361">
                  <c:v>42322</c:v>
                </c:pt>
                <c:pt idx="1362">
                  <c:v>42321</c:v>
                </c:pt>
                <c:pt idx="1363">
                  <c:v>42320</c:v>
                </c:pt>
                <c:pt idx="1364">
                  <c:v>42319</c:v>
                </c:pt>
                <c:pt idx="1365">
                  <c:v>42318</c:v>
                </c:pt>
                <c:pt idx="1366">
                  <c:v>42317</c:v>
                </c:pt>
                <c:pt idx="1367">
                  <c:v>42316</c:v>
                </c:pt>
                <c:pt idx="1368">
                  <c:v>42315</c:v>
                </c:pt>
                <c:pt idx="1369">
                  <c:v>42314</c:v>
                </c:pt>
                <c:pt idx="1370">
                  <c:v>42313</c:v>
                </c:pt>
                <c:pt idx="1371">
                  <c:v>42312</c:v>
                </c:pt>
                <c:pt idx="1372">
                  <c:v>42311</c:v>
                </c:pt>
                <c:pt idx="1373">
                  <c:v>42310</c:v>
                </c:pt>
                <c:pt idx="1374">
                  <c:v>42309</c:v>
                </c:pt>
                <c:pt idx="1375">
                  <c:v>42308</c:v>
                </c:pt>
                <c:pt idx="1376">
                  <c:v>42307</c:v>
                </c:pt>
                <c:pt idx="1377">
                  <c:v>42306</c:v>
                </c:pt>
                <c:pt idx="1378">
                  <c:v>42305</c:v>
                </c:pt>
                <c:pt idx="1379">
                  <c:v>42304</c:v>
                </c:pt>
                <c:pt idx="1380">
                  <c:v>42303</c:v>
                </c:pt>
                <c:pt idx="1381">
                  <c:v>42302</c:v>
                </c:pt>
                <c:pt idx="1382">
                  <c:v>42301</c:v>
                </c:pt>
                <c:pt idx="1383">
                  <c:v>42300</c:v>
                </c:pt>
                <c:pt idx="1384">
                  <c:v>42299</c:v>
                </c:pt>
                <c:pt idx="1385">
                  <c:v>42298</c:v>
                </c:pt>
                <c:pt idx="1386">
                  <c:v>42297</c:v>
                </c:pt>
                <c:pt idx="1387">
                  <c:v>42296</c:v>
                </c:pt>
                <c:pt idx="1388">
                  <c:v>42295</c:v>
                </c:pt>
                <c:pt idx="1389">
                  <c:v>42294</c:v>
                </c:pt>
                <c:pt idx="1390">
                  <c:v>42293</c:v>
                </c:pt>
                <c:pt idx="1391">
                  <c:v>42292</c:v>
                </c:pt>
                <c:pt idx="1392">
                  <c:v>42291</c:v>
                </c:pt>
                <c:pt idx="1393">
                  <c:v>42290</c:v>
                </c:pt>
                <c:pt idx="1394">
                  <c:v>42289</c:v>
                </c:pt>
                <c:pt idx="1395">
                  <c:v>42288</c:v>
                </c:pt>
                <c:pt idx="1396">
                  <c:v>42287</c:v>
                </c:pt>
                <c:pt idx="1397">
                  <c:v>42286</c:v>
                </c:pt>
                <c:pt idx="1398">
                  <c:v>42285</c:v>
                </c:pt>
                <c:pt idx="1399">
                  <c:v>42284</c:v>
                </c:pt>
                <c:pt idx="1400">
                  <c:v>42283</c:v>
                </c:pt>
                <c:pt idx="1401">
                  <c:v>42282</c:v>
                </c:pt>
                <c:pt idx="1402">
                  <c:v>42281</c:v>
                </c:pt>
                <c:pt idx="1403">
                  <c:v>42280</c:v>
                </c:pt>
                <c:pt idx="1404">
                  <c:v>42279</c:v>
                </c:pt>
                <c:pt idx="1405">
                  <c:v>42278</c:v>
                </c:pt>
                <c:pt idx="1406">
                  <c:v>42277</c:v>
                </c:pt>
                <c:pt idx="1407">
                  <c:v>42276</c:v>
                </c:pt>
                <c:pt idx="1408">
                  <c:v>42275</c:v>
                </c:pt>
                <c:pt idx="1409">
                  <c:v>42274</c:v>
                </c:pt>
                <c:pt idx="1410">
                  <c:v>42273</c:v>
                </c:pt>
                <c:pt idx="1411">
                  <c:v>42272</c:v>
                </c:pt>
                <c:pt idx="1412">
                  <c:v>42271</c:v>
                </c:pt>
                <c:pt idx="1413">
                  <c:v>42270</c:v>
                </c:pt>
                <c:pt idx="1414">
                  <c:v>42269</c:v>
                </c:pt>
                <c:pt idx="1415">
                  <c:v>42268</c:v>
                </c:pt>
                <c:pt idx="1416">
                  <c:v>42267</c:v>
                </c:pt>
                <c:pt idx="1417">
                  <c:v>42266</c:v>
                </c:pt>
                <c:pt idx="1418">
                  <c:v>42265</c:v>
                </c:pt>
                <c:pt idx="1419">
                  <c:v>42264</c:v>
                </c:pt>
                <c:pt idx="1420">
                  <c:v>42263</c:v>
                </c:pt>
                <c:pt idx="1421">
                  <c:v>42262</c:v>
                </c:pt>
                <c:pt idx="1422">
                  <c:v>42261</c:v>
                </c:pt>
                <c:pt idx="1423">
                  <c:v>42260</c:v>
                </c:pt>
                <c:pt idx="1424">
                  <c:v>42259</c:v>
                </c:pt>
                <c:pt idx="1425">
                  <c:v>42258</c:v>
                </c:pt>
                <c:pt idx="1426">
                  <c:v>42257</c:v>
                </c:pt>
                <c:pt idx="1427">
                  <c:v>42256</c:v>
                </c:pt>
                <c:pt idx="1428">
                  <c:v>42255</c:v>
                </c:pt>
                <c:pt idx="1429">
                  <c:v>42254</c:v>
                </c:pt>
                <c:pt idx="1430">
                  <c:v>42253</c:v>
                </c:pt>
                <c:pt idx="1431">
                  <c:v>42252</c:v>
                </c:pt>
                <c:pt idx="1432">
                  <c:v>42251</c:v>
                </c:pt>
                <c:pt idx="1433">
                  <c:v>42250</c:v>
                </c:pt>
                <c:pt idx="1434">
                  <c:v>42249</c:v>
                </c:pt>
                <c:pt idx="1435">
                  <c:v>42248</c:v>
                </c:pt>
                <c:pt idx="1436">
                  <c:v>42247</c:v>
                </c:pt>
                <c:pt idx="1437">
                  <c:v>42246</c:v>
                </c:pt>
                <c:pt idx="1438">
                  <c:v>42245</c:v>
                </c:pt>
                <c:pt idx="1439">
                  <c:v>42244</c:v>
                </c:pt>
                <c:pt idx="1440">
                  <c:v>42243</c:v>
                </c:pt>
                <c:pt idx="1441">
                  <c:v>42242</c:v>
                </c:pt>
                <c:pt idx="1442">
                  <c:v>42241</c:v>
                </c:pt>
                <c:pt idx="1443">
                  <c:v>42240</c:v>
                </c:pt>
                <c:pt idx="1444">
                  <c:v>42239</c:v>
                </c:pt>
                <c:pt idx="1445">
                  <c:v>42238</c:v>
                </c:pt>
                <c:pt idx="1446">
                  <c:v>42237</c:v>
                </c:pt>
                <c:pt idx="1447">
                  <c:v>42236</c:v>
                </c:pt>
                <c:pt idx="1448">
                  <c:v>42235</c:v>
                </c:pt>
                <c:pt idx="1449">
                  <c:v>42234</c:v>
                </c:pt>
                <c:pt idx="1450">
                  <c:v>42233</c:v>
                </c:pt>
                <c:pt idx="1451">
                  <c:v>42232</c:v>
                </c:pt>
                <c:pt idx="1452">
                  <c:v>42231</c:v>
                </c:pt>
                <c:pt idx="1453">
                  <c:v>42230</c:v>
                </c:pt>
                <c:pt idx="1454">
                  <c:v>42229</c:v>
                </c:pt>
                <c:pt idx="1455">
                  <c:v>42228</c:v>
                </c:pt>
                <c:pt idx="1456">
                  <c:v>42227</c:v>
                </c:pt>
                <c:pt idx="1457">
                  <c:v>42226</c:v>
                </c:pt>
                <c:pt idx="1458">
                  <c:v>42225</c:v>
                </c:pt>
                <c:pt idx="1459">
                  <c:v>42224</c:v>
                </c:pt>
                <c:pt idx="1460">
                  <c:v>42223</c:v>
                </c:pt>
                <c:pt idx="1461">
                  <c:v>42222</c:v>
                </c:pt>
                <c:pt idx="1462">
                  <c:v>42221</c:v>
                </c:pt>
                <c:pt idx="1463">
                  <c:v>42220</c:v>
                </c:pt>
                <c:pt idx="1464">
                  <c:v>42219</c:v>
                </c:pt>
                <c:pt idx="1465">
                  <c:v>42218</c:v>
                </c:pt>
                <c:pt idx="1466">
                  <c:v>42217</c:v>
                </c:pt>
                <c:pt idx="1467">
                  <c:v>42216</c:v>
                </c:pt>
                <c:pt idx="1468">
                  <c:v>42215</c:v>
                </c:pt>
                <c:pt idx="1469">
                  <c:v>42214</c:v>
                </c:pt>
                <c:pt idx="1470">
                  <c:v>42213</c:v>
                </c:pt>
                <c:pt idx="1471">
                  <c:v>42212</c:v>
                </c:pt>
                <c:pt idx="1472">
                  <c:v>42211</c:v>
                </c:pt>
                <c:pt idx="1473">
                  <c:v>42210</c:v>
                </c:pt>
                <c:pt idx="1474">
                  <c:v>42209</c:v>
                </c:pt>
                <c:pt idx="1475">
                  <c:v>42208</c:v>
                </c:pt>
                <c:pt idx="1476">
                  <c:v>42207</c:v>
                </c:pt>
                <c:pt idx="1477">
                  <c:v>42206</c:v>
                </c:pt>
                <c:pt idx="1478">
                  <c:v>42205</c:v>
                </c:pt>
                <c:pt idx="1479">
                  <c:v>42204</c:v>
                </c:pt>
                <c:pt idx="1480">
                  <c:v>42203</c:v>
                </c:pt>
                <c:pt idx="1481">
                  <c:v>42202</c:v>
                </c:pt>
                <c:pt idx="1482">
                  <c:v>42201</c:v>
                </c:pt>
                <c:pt idx="1483">
                  <c:v>42200</c:v>
                </c:pt>
                <c:pt idx="1484">
                  <c:v>42199</c:v>
                </c:pt>
                <c:pt idx="1485">
                  <c:v>42198</c:v>
                </c:pt>
                <c:pt idx="1486">
                  <c:v>42197</c:v>
                </c:pt>
                <c:pt idx="1487">
                  <c:v>42196</c:v>
                </c:pt>
                <c:pt idx="1488">
                  <c:v>42195</c:v>
                </c:pt>
                <c:pt idx="1489">
                  <c:v>42194</c:v>
                </c:pt>
                <c:pt idx="1490">
                  <c:v>42193</c:v>
                </c:pt>
                <c:pt idx="1491">
                  <c:v>42192</c:v>
                </c:pt>
                <c:pt idx="1492">
                  <c:v>42191</c:v>
                </c:pt>
                <c:pt idx="1493">
                  <c:v>42190</c:v>
                </c:pt>
                <c:pt idx="1494">
                  <c:v>42189</c:v>
                </c:pt>
                <c:pt idx="1495">
                  <c:v>42188</c:v>
                </c:pt>
                <c:pt idx="1496">
                  <c:v>42187</c:v>
                </c:pt>
                <c:pt idx="1497">
                  <c:v>42186</c:v>
                </c:pt>
                <c:pt idx="1498">
                  <c:v>42185</c:v>
                </c:pt>
                <c:pt idx="1499">
                  <c:v>42184</c:v>
                </c:pt>
                <c:pt idx="1500">
                  <c:v>42183</c:v>
                </c:pt>
                <c:pt idx="1501">
                  <c:v>42182</c:v>
                </c:pt>
                <c:pt idx="1502">
                  <c:v>42181</c:v>
                </c:pt>
                <c:pt idx="1503">
                  <c:v>42180</c:v>
                </c:pt>
                <c:pt idx="1504">
                  <c:v>42179</c:v>
                </c:pt>
                <c:pt idx="1505">
                  <c:v>42178</c:v>
                </c:pt>
                <c:pt idx="1506">
                  <c:v>42177</c:v>
                </c:pt>
                <c:pt idx="1507">
                  <c:v>42176</c:v>
                </c:pt>
                <c:pt idx="1508">
                  <c:v>42175</c:v>
                </c:pt>
                <c:pt idx="1509">
                  <c:v>42174</c:v>
                </c:pt>
                <c:pt idx="1510">
                  <c:v>42173</c:v>
                </c:pt>
                <c:pt idx="1511">
                  <c:v>42172</c:v>
                </c:pt>
                <c:pt idx="1512">
                  <c:v>42171</c:v>
                </c:pt>
                <c:pt idx="1513">
                  <c:v>42170</c:v>
                </c:pt>
                <c:pt idx="1514">
                  <c:v>42169</c:v>
                </c:pt>
                <c:pt idx="1515">
                  <c:v>42168</c:v>
                </c:pt>
                <c:pt idx="1516">
                  <c:v>42167</c:v>
                </c:pt>
                <c:pt idx="1517">
                  <c:v>42166</c:v>
                </c:pt>
                <c:pt idx="1518">
                  <c:v>42165</c:v>
                </c:pt>
                <c:pt idx="1519">
                  <c:v>42164</c:v>
                </c:pt>
                <c:pt idx="1520">
                  <c:v>42163</c:v>
                </c:pt>
                <c:pt idx="1521">
                  <c:v>42162</c:v>
                </c:pt>
                <c:pt idx="1522">
                  <c:v>42161</c:v>
                </c:pt>
                <c:pt idx="1523">
                  <c:v>42160</c:v>
                </c:pt>
                <c:pt idx="1524">
                  <c:v>42159</c:v>
                </c:pt>
                <c:pt idx="1525">
                  <c:v>42158</c:v>
                </c:pt>
                <c:pt idx="1526">
                  <c:v>42157</c:v>
                </c:pt>
                <c:pt idx="1527">
                  <c:v>42156</c:v>
                </c:pt>
                <c:pt idx="1528">
                  <c:v>42155</c:v>
                </c:pt>
                <c:pt idx="1529">
                  <c:v>42154</c:v>
                </c:pt>
                <c:pt idx="1530">
                  <c:v>42153</c:v>
                </c:pt>
                <c:pt idx="1531">
                  <c:v>42152</c:v>
                </c:pt>
                <c:pt idx="1532">
                  <c:v>42151</c:v>
                </c:pt>
                <c:pt idx="1533">
                  <c:v>42150</c:v>
                </c:pt>
                <c:pt idx="1534">
                  <c:v>42149</c:v>
                </c:pt>
                <c:pt idx="1535">
                  <c:v>42148</c:v>
                </c:pt>
                <c:pt idx="1536">
                  <c:v>42147</c:v>
                </c:pt>
                <c:pt idx="1537">
                  <c:v>42146</c:v>
                </c:pt>
                <c:pt idx="1538">
                  <c:v>42145</c:v>
                </c:pt>
                <c:pt idx="1539">
                  <c:v>42144</c:v>
                </c:pt>
                <c:pt idx="1540">
                  <c:v>42143</c:v>
                </c:pt>
                <c:pt idx="1541">
                  <c:v>42142</c:v>
                </c:pt>
                <c:pt idx="1542">
                  <c:v>42141</c:v>
                </c:pt>
                <c:pt idx="1543">
                  <c:v>42140</c:v>
                </c:pt>
                <c:pt idx="1544">
                  <c:v>42139</c:v>
                </c:pt>
                <c:pt idx="1545">
                  <c:v>42138</c:v>
                </c:pt>
                <c:pt idx="1546">
                  <c:v>42137</c:v>
                </c:pt>
                <c:pt idx="1547">
                  <c:v>42136</c:v>
                </c:pt>
                <c:pt idx="1548">
                  <c:v>42135</c:v>
                </c:pt>
                <c:pt idx="1549">
                  <c:v>42134</c:v>
                </c:pt>
                <c:pt idx="1550">
                  <c:v>42133</c:v>
                </c:pt>
                <c:pt idx="1551">
                  <c:v>42132</c:v>
                </c:pt>
                <c:pt idx="1552">
                  <c:v>42131</c:v>
                </c:pt>
                <c:pt idx="1553">
                  <c:v>42130</c:v>
                </c:pt>
                <c:pt idx="1554">
                  <c:v>42129</c:v>
                </c:pt>
                <c:pt idx="1555">
                  <c:v>42128</c:v>
                </c:pt>
                <c:pt idx="1556">
                  <c:v>42127</c:v>
                </c:pt>
                <c:pt idx="1557">
                  <c:v>42126</c:v>
                </c:pt>
                <c:pt idx="1558">
                  <c:v>42125</c:v>
                </c:pt>
                <c:pt idx="1559">
                  <c:v>42124</c:v>
                </c:pt>
                <c:pt idx="1560">
                  <c:v>42123</c:v>
                </c:pt>
                <c:pt idx="1561">
                  <c:v>42122</c:v>
                </c:pt>
                <c:pt idx="1562">
                  <c:v>42121</c:v>
                </c:pt>
                <c:pt idx="1563">
                  <c:v>42120</c:v>
                </c:pt>
                <c:pt idx="1564">
                  <c:v>42119</c:v>
                </c:pt>
                <c:pt idx="1565">
                  <c:v>42118</c:v>
                </c:pt>
                <c:pt idx="1566">
                  <c:v>42117</c:v>
                </c:pt>
                <c:pt idx="1567">
                  <c:v>42116</c:v>
                </c:pt>
                <c:pt idx="1568">
                  <c:v>42115</c:v>
                </c:pt>
                <c:pt idx="1569">
                  <c:v>42114</c:v>
                </c:pt>
                <c:pt idx="1570">
                  <c:v>42113</c:v>
                </c:pt>
                <c:pt idx="1571">
                  <c:v>42112</c:v>
                </c:pt>
                <c:pt idx="1572">
                  <c:v>42111</c:v>
                </c:pt>
                <c:pt idx="1573">
                  <c:v>42110</c:v>
                </c:pt>
                <c:pt idx="1574">
                  <c:v>42109</c:v>
                </c:pt>
                <c:pt idx="1575">
                  <c:v>42108</c:v>
                </c:pt>
                <c:pt idx="1576">
                  <c:v>42107</c:v>
                </c:pt>
                <c:pt idx="1577">
                  <c:v>42106</c:v>
                </c:pt>
                <c:pt idx="1578">
                  <c:v>42105</c:v>
                </c:pt>
                <c:pt idx="1579">
                  <c:v>42104</c:v>
                </c:pt>
                <c:pt idx="1580">
                  <c:v>42103</c:v>
                </c:pt>
                <c:pt idx="1581">
                  <c:v>42102</c:v>
                </c:pt>
                <c:pt idx="1582">
                  <c:v>42101</c:v>
                </c:pt>
                <c:pt idx="1583">
                  <c:v>42100</c:v>
                </c:pt>
                <c:pt idx="1584">
                  <c:v>42099</c:v>
                </c:pt>
                <c:pt idx="1585">
                  <c:v>42098</c:v>
                </c:pt>
                <c:pt idx="1586">
                  <c:v>42097</c:v>
                </c:pt>
                <c:pt idx="1587">
                  <c:v>42096</c:v>
                </c:pt>
                <c:pt idx="1588">
                  <c:v>42095</c:v>
                </c:pt>
                <c:pt idx="1589">
                  <c:v>42094</c:v>
                </c:pt>
                <c:pt idx="1590">
                  <c:v>42093</c:v>
                </c:pt>
                <c:pt idx="1591">
                  <c:v>42092</c:v>
                </c:pt>
                <c:pt idx="1592">
                  <c:v>42091</c:v>
                </c:pt>
                <c:pt idx="1593">
                  <c:v>42090</c:v>
                </c:pt>
                <c:pt idx="1594">
                  <c:v>42089</c:v>
                </c:pt>
                <c:pt idx="1595">
                  <c:v>42088</c:v>
                </c:pt>
                <c:pt idx="1596">
                  <c:v>42087</c:v>
                </c:pt>
                <c:pt idx="1597">
                  <c:v>42086</c:v>
                </c:pt>
                <c:pt idx="1598">
                  <c:v>42085</c:v>
                </c:pt>
                <c:pt idx="1599">
                  <c:v>42084</c:v>
                </c:pt>
                <c:pt idx="1600">
                  <c:v>42083</c:v>
                </c:pt>
                <c:pt idx="1601">
                  <c:v>42082</c:v>
                </c:pt>
                <c:pt idx="1602">
                  <c:v>42081</c:v>
                </c:pt>
                <c:pt idx="1603">
                  <c:v>42080</c:v>
                </c:pt>
                <c:pt idx="1604">
                  <c:v>42079</c:v>
                </c:pt>
                <c:pt idx="1605">
                  <c:v>42078</c:v>
                </c:pt>
                <c:pt idx="1606">
                  <c:v>42077</c:v>
                </c:pt>
                <c:pt idx="1607">
                  <c:v>42076</c:v>
                </c:pt>
                <c:pt idx="1608">
                  <c:v>42075</c:v>
                </c:pt>
                <c:pt idx="1609">
                  <c:v>42074</c:v>
                </c:pt>
                <c:pt idx="1610">
                  <c:v>42073</c:v>
                </c:pt>
                <c:pt idx="1611">
                  <c:v>42072</c:v>
                </c:pt>
                <c:pt idx="1612">
                  <c:v>42071</c:v>
                </c:pt>
                <c:pt idx="1613">
                  <c:v>42070</c:v>
                </c:pt>
                <c:pt idx="1614">
                  <c:v>42069</c:v>
                </c:pt>
                <c:pt idx="1615">
                  <c:v>42068</c:v>
                </c:pt>
                <c:pt idx="1616">
                  <c:v>42067</c:v>
                </c:pt>
                <c:pt idx="1617">
                  <c:v>42066</c:v>
                </c:pt>
                <c:pt idx="1618">
                  <c:v>42065</c:v>
                </c:pt>
                <c:pt idx="1619">
                  <c:v>42064</c:v>
                </c:pt>
                <c:pt idx="1620">
                  <c:v>42063</c:v>
                </c:pt>
                <c:pt idx="1621">
                  <c:v>42062</c:v>
                </c:pt>
                <c:pt idx="1622">
                  <c:v>42061</c:v>
                </c:pt>
                <c:pt idx="1623">
                  <c:v>42060</c:v>
                </c:pt>
                <c:pt idx="1624">
                  <c:v>42059</c:v>
                </c:pt>
                <c:pt idx="1625">
                  <c:v>42058</c:v>
                </c:pt>
                <c:pt idx="1626">
                  <c:v>42057</c:v>
                </c:pt>
                <c:pt idx="1627">
                  <c:v>42056</c:v>
                </c:pt>
                <c:pt idx="1628">
                  <c:v>42055</c:v>
                </c:pt>
                <c:pt idx="1629">
                  <c:v>42054</c:v>
                </c:pt>
                <c:pt idx="1630">
                  <c:v>42053</c:v>
                </c:pt>
                <c:pt idx="1631">
                  <c:v>42052</c:v>
                </c:pt>
                <c:pt idx="1632">
                  <c:v>42051</c:v>
                </c:pt>
                <c:pt idx="1633">
                  <c:v>42050</c:v>
                </c:pt>
                <c:pt idx="1634">
                  <c:v>42049</c:v>
                </c:pt>
                <c:pt idx="1635">
                  <c:v>42048</c:v>
                </c:pt>
                <c:pt idx="1636">
                  <c:v>42047</c:v>
                </c:pt>
                <c:pt idx="1637">
                  <c:v>42046</c:v>
                </c:pt>
                <c:pt idx="1638">
                  <c:v>42045</c:v>
                </c:pt>
                <c:pt idx="1639">
                  <c:v>42044</c:v>
                </c:pt>
                <c:pt idx="1640">
                  <c:v>42043</c:v>
                </c:pt>
                <c:pt idx="1641">
                  <c:v>42042</c:v>
                </c:pt>
                <c:pt idx="1642">
                  <c:v>42041</c:v>
                </c:pt>
                <c:pt idx="1643">
                  <c:v>42040</c:v>
                </c:pt>
                <c:pt idx="1644">
                  <c:v>42039</c:v>
                </c:pt>
                <c:pt idx="1645">
                  <c:v>42038</c:v>
                </c:pt>
                <c:pt idx="1646">
                  <c:v>42037</c:v>
                </c:pt>
                <c:pt idx="1647">
                  <c:v>42036</c:v>
                </c:pt>
                <c:pt idx="1648">
                  <c:v>42035</c:v>
                </c:pt>
                <c:pt idx="1649">
                  <c:v>42034</c:v>
                </c:pt>
                <c:pt idx="1650">
                  <c:v>42033</c:v>
                </c:pt>
                <c:pt idx="1651">
                  <c:v>42032</c:v>
                </c:pt>
                <c:pt idx="1652">
                  <c:v>42031</c:v>
                </c:pt>
                <c:pt idx="1653">
                  <c:v>42030</c:v>
                </c:pt>
                <c:pt idx="1654">
                  <c:v>42029</c:v>
                </c:pt>
                <c:pt idx="1655">
                  <c:v>42028</c:v>
                </c:pt>
                <c:pt idx="1656">
                  <c:v>42027</c:v>
                </c:pt>
                <c:pt idx="1657">
                  <c:v>42026</c:v>
                </c:pt>
                <c:pt idx="1658">
                  <c:v>42025</c:v>
                </c:pt>
                <c:pt idx="1659">
                  <c:v>42024</c:v>
                </c:pt>
                <c:pt idx="1660">
                  <c:v>42023</c:v>
                </c:pt>
                <c:pt idx="1661">
                  <c:v>42022</c:v>
                </c:pt>
                <c:pt idx="1662">
                  <c:v>42021</c:v>
                </c:pt>
                <c:pt idx="1663">
                  <c:v>42020</c:v>
                </c:pt>
                <c:pt idx="1664">
                  <c:v>42019</c:v>
                </c:pt>
                <c:pt idx="1665">
                  <c:v>42018</c:v>
                </c:pt>
                <c:pt idx="1666">
                  <c:v>42017</c:v>
                </c:pt>
                <c:pt idx="1667">
                  <c:v>42016</c:v>
                </c:pt>
                <c:pt idx="1668">
                  <c:v>42015</c:v>
                </c:pt>
                <c:pt idx="1669">
                  <c:v>42014</c:v>
                </c:pt>
                <c:pt idx="1670">
                  <c:v>42013</c:v>
                </c:pt>
                <c:pt idx="1671">
                  <c:v>42012</c:v>
                </c:pt>
                <c:pt idx="1672">
                  <c:v>42011</c:v>
                </c:pt>
                <c:pt idx="1673">
                  <c:v>42010</c:v>
                </c:pt>
                <c:pt idx="1674">
                  <c:v>42009</c:v>
                </c:pt>
                <c:pt idx="1675">
                  <c:v>42008</c:v>
                </c:pt>
                <c:pt idx="1676">
                  <c:v>42007</c:v>
                </c:pt>
                <c:pt idx="1677">
                  <c:v>42006</c:v>
                </c:pt>
                <c:pt idx="1678">
                  <c:v>42005</c:v>
                </c:pt>
                <c:pt idx="1679">
                  <c:v>42004</c:v>
                </c:pt>
                <c:pt idx="1680">
                  <c:v>42003</c:v>
                </c:pt>
                <c:pt idx="1681">
                  <c:v>42002</c:v>
                </c:pt>
                <c:pt idx="1682">
                  <c:v>42001</c:v>
                </c:pt>
                <c:pt idx="1683">
                  <c:v>42000</c:v>
                </c:pt>
                <c:pt idx="1684">
                  <c:v>41999</c:v>
                </c:pt>
                <c:pt idx="1685">
                  <c:v>41998</c:v>
                </c:pt>
                <c:pt idx="1686">
                  <c:v>41997</c:v>
                </c:pt>
                <c:pt idx="1687">
                  <c:v>41996</c:v>
                </c:pt>
                <c:pt idx="1688">
                  <c:v>41995</c:v>
                </c:pt>
                <c:pt idx="1689">
                  <c:v>41994</c:v>
                </c:pt>
                <c:pt idx="1690">
                  <c:v>41993</c:v>
                </c:pt>
                <c:pt idx="1691">
                  <c:v>41992</c:v>
                </c:pt>
                <c:pt idx="1692">
                  <c:v>41991</c:v>
                </c:pt>
                <c:pt idx="1693">
                  <c:v>41990</c:v>
                </c:pt>
                <c:pt idx="1694">
                  <c:v>41989</c:v>
                </c:pt>
                <c:pt idx="1695">
                  <c:v>41988</c:v>
                </c:pt>
                <c:pt idx="1696">
                  <c:v>41987</c:v>
                </c:pt>
                <c:pt idx="1697">
                  <c:v>41986</c:v>
                </c:pt>
                <c:pt idx="1698">
                  <c:v>41985</c:v>
                </c:pt>
                <c:pt idx="1699">
                  <c:v>41984</c:v>
                </c:pt>
                <c:pt idx="1700">
                  <c:v>41983</c:v>
                </c:pt>
                <c:pt idx="1701">
                  <c:v>41982</c:v>
                </c:pt>
                <c:pt idx="1702">
                  <c:v>41981</c:v>
                </c:pt>
                <c:pt idx="1703">
                  <c:v>41980</c:v>
                </c:pt>
                <c:pt idx="1704">
                  <c:v>41979</c:v>
                </c:pt>
                <c:pt idx="1705">
                  <c:v>41978</c:v>
                </c:pt>
                <c:pt idx="1706">
                  <c:v>41977</c:v>
                </c:pt>
                <c:pt idx="1707">
                  <c:v>41976</c:v>
                </c:pt>
                <c:pt idx="1708">
                  <c:v>41975</c:v>
                </c:pt>
                <c:pt idx="1709">
                  <c:v>41974</c:v>
                </c:pt>
                <c:pt idx="1710">
                  <c:v>41973</c:v>
                </c:pt>
                <c:pt idx="1711">
                  <c:v>41972</c:v>
                </c:pt>
                <c:pt idx="1712">
                  <c:v>41971</c:v>
                </c:pt>
                <c:pt idx="1713">
                  <c:v>41970</c:v>
                </c:pt>
                <c:pt idx="1714">
                  <c:v>41969</c:v>
                </c:pt>
                <c:pt idx="1715">
                  <c:v>41968</c:v>
                </c:pt>
                <c:pt idx="1716">
                  <c:v>41967</c:v>
                </c:pt>
                <c:pt idx="1717">
                  <c:v>41966</c:v>
                </c:pt>
                <c:pt idx="1718">
                  <c:v>41965</c:v>
                </c:pt>
                <c:pt idx="1719">
                  <c:v>41964</c:v>
                </c:pt>
                <c:pt idx="1720">
                  <c:v>41963</c:v>
                </c:pt>
                <c:pt idx="1721">
                  <c:v>41962</c:v>
                </c:pt>
                <c:pt idx="1722">
                  <c:v>41961</c:v>
                </c:pt>
                <c:pt idx="1723">
                  <c:v>41960</c:v>
                </c:pt>
                <c:pt idx="1724">
                  <c:v>41959</c:v>
                </c:pt>
                <c:pt idx="1725">
                  <c:v>41958</c:v>
                </c:pt>
                <c:pt idx="1726">
                  <c:v>41957</c:v>
                </c:pt>
                <c:pt idx="1727">
                  <c:v>41956</c:v>
                </c:pt>
                <c:pt idx="1728">
                  <c:v>41955</c:v>
                </c:pt>
                <c:pt idx="1729">
                  <c:v>41954</c:v>
                </c:pt>
                <c:pt idx="1730">
                  <c:v>41953</c:v>
                </c:pt>
                <c:pt idx="1731">
                  <c:v>41952</c:v>
                </c:pt>
                <c:pt idx="1732">
                  <c:v>41951</c:v>
                </c:pt>
                <c:pt idx="1733">
                  <c:v>41950</c:v>
                </c:pt>
                <c:pt idx="1734">
                  <c:v>41949</c:v>
                </c:pt>
                <c:pt idx="1735">
                  <c:v>41948</c:v>
                </c:pt>
                <c:pt idx="1736">
                  <c:v>41947</c:v>
                </c:pt>
                <c:pt idx="1737">
                  <c:v>41946</c:v>
                </c:pt>
                <c:pt idx="1738">
                  <c:v>41945</c:v>
                </c:pt>
                <c:pt idx="1739">
                  <c:v>41944</c:v>
                </c:pt>
                <c:pt idx="1740">
                  <c:v>41943</c:v>
                </c:pt>
                <c:pt idx="1741">
                  <c:v>41942</c:v>
                </c:pt>
                <c:pt idx="1742">
                  <c:v>41941</c:v>
                </c:pt>
                <c:pt idx="1743">
                  <c:v>41940</c:v>
                </c:pt>
                <c:pt idx="1744">
                  <c:v>41939</c:v>
                </c:pt>
                <c:pt idx="1745">
                  <c:v>41938</c:v>
                </c:pt>
                <c:pt idx="1746">
                  <c:v>41937</c:v>
                </c:pt>
                <c:pt idx="1747">
                  <c:v>41936</c:v>
                </c:pt>
                <c:pt idx="1748">
                  <c:v>41935</c:v>
                </c:pt>
                <c:pt idx="1749">
                  <c:v>41934</c:v>
                </c:pt>
                <c:pt idx="1750">
                  <c:v>41933</c:v>
                </c:pt>
                <c:pt idx="1751">
                  <c:v>41932</c:v>
                </c:pt>
                <c:pt idx="1752">
                  <c:v>41931</c:v>
                </c:pt>
                <c:pt idx="1753">
                  <c:v>41930</c:v>
                </c:pt>
                <c:pt idx="1754">
                  <c:v>41929</c:v>
                </c:pt>
                <c:pt idx="1755">
                  <c:v>41928</c:v>
                </c:pt>
                <c:pt idx="1756">
                  <c:v>41927</c:v>
                </c:pt>
                <c:pt idx="1757">
                  <c:v>41926</c:v>
                </c:pt>
                <c:pt idx="1758">
                  <c:v>41925</c:v>
                </c:pt>
                <c:pt idx="1759">
                  <c:v>41924</c:v>
                </c:pt>
                <c:pt idx="1760">
                  <c:v>41923</c:v>
                </c:pt>
                <c:pt idx="1761">
                  <c:v>41922</c:v>
                </c:pt>
                <c:pt idx="1762">
                  <c:v>41921</c:v>
                </c:pt>
                <c:pt idx="1763">
                  <c:v>41920</c:v>
                </c:pt>
                <c:pt idx="1764">
                  <c:v>41919</c:v>
                </c:pt>
                <c:pt idx="1765">
                  <c:v>41918</c:v>
                </c:pt>
                <c:pt idx="1766">
                  <c:v>41917</c:v>
                </c:pt>
                <c:pt idx="1767">
                  <c:v>41916</c:v>
                </c:pt>
                <c:pt idx="1768">
                  <c:v>41915</c:v>
                </c:pt>
                <c:pt idx="1769">
                  <c:v>41914</c:v>
                </c:pt>
                <c:pt idx="1770">
                  <c:v>41913</c:v>
                </c:pt>
                <c:pt idx="1771">
                  <c:v>41912</c:v>
                </c:pt>
                <c:pt idx="1772">
                  <c:v>41911</c:v>
                </c:pt>
                <c:pt idx="1773">
                  <c:v>41910</c:v>
                </c:pt>
                <c:pt idx="1774">
                  <c:v>41909</c:v>
                </c:pt>
                <c:pt idx="1775">
                  <c:v>41908</c:v>
                </c:pt>
                <c:pt idx="1776">
                  <c:v>41907</c:v>
                </c:pt>
                <c:pt idx="1777">
                  <c:v>41906</c:v>
                </c:pt>
                <c:pt idx="1778">
                  <c:v>41905</c:v>
                </c:pt>
                <c:pt idx="1779">
                  <c:v>41904</c:v>
                </c:pt>
                <c:pt idx="1780">
                  <c:v>41903</c:v>
                </c:pt>
                <c:pt idx="1781">
                  <c:v>41902</c:v>
                </c:pt>
                <c:pt idx="1782">
                  <c:v>41901</c:v>
                </c:pt>
                <c:pt idx="1783">
                  <c:v>41900</c:v>
                </c:pt>
                <c:pt idx="1784">
                  <c:v>41899</c:v>
                </c:pt>
                <c:pt idx="1785">
                  <c:v>41898</c:v>
                </c:pt>
                <c:pt idx="1786">
                  <c:v>41897</c:v>
                </c:pt>
                <c:pt idx="1787">
                  <c:v>41896</c:v>
                </c:pt>
                <c:pt idx="1788">
                  <c:v>41895</c:v>
                </c:pt>
                <c:pt idx="1789">
                  <c:v>41894</c:v>
                </c:pt>
                <c:pt idx="1790">
                  <c:v>41893</c:v>
                </c:pt>
                <c:pt idx="1791">
                  <c:v>41892</c:v>
                </c:pt>
                <c:pt idx="1792">
                  <c:v>41891</c:v>
                </c:pt>
                <c:pt idx="1793">
                  <c:v>41890</c:v>
                </c:pt>
                <c:pt idx="1794">
                  <c:v>41889</c:v>
                </c:pt>
                <c:pt idx="1795">
                  <c:v>41888</c:v>
                </c:pt>
                <c:pt idx="1796">
                  <c:v>41887</c:v>
                </c:pt>
                <c:pt idx="1797">
                  <c:v>41886</c:v>
                </c:pt>
                <c:pt idx="1798">
                  <c:v>41885</c:v>
                </c:pt>
                <c:pt idx="1799">
                  <c:v>41884</c:v>
                </c:pt>
                <c:pt idx="1800">
                  <c:v>41883</c:v>
                </c:pt>
                <c:pt idx="1801">
                  <c:v>41882</c:v>
                </c:pt>
                <c:pt idx="1802">
                  <c:v>41881</c:v>
                </c:pt>
                <c:pt idx="1803">
                  <c:v>41880</c:v>
                </c:pt>
                <c:pt idx="1804">
                  <c:v>41879</c:v>
                </c:pt>
                <c:pt idx="1805">
                  <c:v>41878</c:v>
                </c:pt>
                <c:pt idx="1806">
                  <c:v>41877</c:v>
                </c:pt>
                <c:pt idx="1807">
                  <c:v>41876</c:v>
                </c:pt>
                <c:pt idx="1808">
                  <c:v>41875</c:v>
                </c:pt>
                <c:pt idx="1809">
                  <c:v>41874</c:v>
                </c:pt>
                <c:pt idx="1810">
                  <c:v>41873</c:v>
                </c:pt>
                <c:pt idx="1811">
                  <c:v>41872</c:v>
                </c:pt>
                <c:pt idx="1812">
                  <c:v>41871</c:v>
                </c:pt>
                <c:pt idx="1813">
                  <c:v>41870</c:v>
                </c:pt>
                <c:pt idx="1814">
                  <c:v>41869</c:v>
                </c:pt>
                <c:pt idx="1815">
                  <c:v>41868</c:v>
                </c:pt>
                <c:pt idx="1816">
                  <c:v>41867</c:v>
                </c:pt>
                <c:pt idx="1817">
                  <c:v>41866</c:v>
                </c:pt>
                <c:pt idx="1818">
                  <c:v>41865</c:v>
                </c:pt>
                <c:pt idx="1819">
                  <c:v>41864</c:v>
                </c:pt>
                <c:pt idx="1820">
                  <c:v>41863</c:v>
                </c:pt>
                <c:pt idx="1821">
                  <c:v>41862</c:v>
                </c:pt>
                <c:pt idx="1822">
                  <c:v>41861</c:v>
                </c:pt>
                <c:pt idx="1823">
                  <c:v>41860</c:v>
                </c:pt>
                <c:pt idx="1824">
                  <c:v>41859</c:v>
                </c:pt>
                <c:pt idx="1825">
                  <c:v>41858</c:v>
                </c:pt>
                <c:pt idx="1826">
                  <c:v>41857</c:v>
                </c:pt>
                <c:pt idx="1827">
                  <c:v>41856</c:v>
                </c:pt>
                <c:pt idx="1828">
                  <c:v>41855</c:v>
                </c:pt>
                <c:pt idx="1829">
                  <c:v>41854</c:v>
                </c:pt>
                <c:pt idx="1830">
                  <c:v>41853</c:v>
                </c:pt>
                <c:pt idx="1831">
                  <c:v>41852</c:v>
                </c:pt>
                <c:pt idx="1832">
                  <c:v>41851</c:v>
                </c:pt>
                <c:pt idx="1833">
                  <c:v>41850</c:v>
                </c:pt>
                <c:pt idx="1834">
                  <c:v>41849</c:v>
                </c:pt>
                <c:pt idx="1835">
                  <c:v>41848</c:v>
                </c:pt>
                <c:pt idx="1836">
                  <c:v>41847</c:v>
                </c:pt>
                <c:pt idx="1837">
                  <c:v>41846</c:v>
                </c:pt>
                <c:pt idx="1838">
                  <c:v>41845</c:v>
                </c:pt>
                <c:pt idx="1839">
                  <c:v>41844</c:v>
                </c:pt>
                <c:pt idx="1840">
                  <c:v>41843</c:v>
                </c:pt>
                <c:pt idx="1841">
                  <c:v>41842</c:v>
                </c:pt>
                <c:pt idx="1842">
                  <c:v>41841</c:v>
                </c:pt>
                <c:pt idx="1843">
                  <c:v>41840</c:v>
                </c:pt>
                <c:pt idx="1844">
                  <c:v>41839</c:v>
                </c:pt>
                <c:pt idx="1845">
                  <c:v>41838</c:v>
                </c:pt>
                <c:pt idx="1846">
                  <c:v>41837</c:v>
                </c:pt>
                <c:pt idx="1847">
                  <c:v>41836</c:v>
                </c:pt>
                <c:pt idx="1848">
                  <c:v>41835</c:v>
                </c:pt>
                <c:pt idx="1849">
                  <c:v>41834</c:v>
                </c:pt>
                <c:pt idx="1850">
                  <c:v>41833</c:v>
                </c:pt>
                <c:pt idx="1851">
                  <c:v>41832</c:v>
                </c:pt>
                <c:pt idx="1852">
                  <c:v>41831</c:v>
                </c:pt>
                <c:pt idx="1853">
                  <c:v>41830</c:v>
                </c:pt>
                <c:pt idx="1854">
                  <c:v>41829</c:v>
                </c:pt>
                <c:pt idx="1855">
                  <c:v>41828</c:v>
                </c:pt>
                <c:pt idx="1856">
                  <c:v>41827</c:v>
                </c:pt>
                <c:pt idx="1857">
                  <c:v>41826</c:v>
                </c:pt>
                <c:pt idx="1858">
                  <c:v>41825</c:v>
                </c:pt>
                <c:pt idx="1859">
                  <c:v>41824</c:v>
                </c:pt>
                <c:pt idx="1860">
                  <c:v>41823</c:v>
                </c:pt>
                <c:pt idx="1861">
                  <c:v>41822</c:v>
                </c:pt>
                <c:pt idx="1862">
                  <c:v>41821</c:v>
                </c:pt>
                <c:pt idx="1863">
                  <c:v>41820</c:v>
                </c:pt>
                <c:pt idx="1864">
                  <c:v>41819</c:v>
                </c:pt>
                <c:pt idx="1865">
                  <c:v>41818</c:v>
                </c:pt>
                <c:pt idx="1866">
                  <c:v>41817</c:v>
                </c:pt>
                <c:pt idx="1867">
                  <c:v>41816</c:v>
                </c:pt>
                <c:pt idx="1868">
                  <c:v>41815</c:v>
                </c:pt>
                <c:pt idx="1869">
                  <c:v>41814</c:v>
                </c:pt>
                <c:pt idx="1870">
                  <c:v>41813</c:v>
                </c:pt>
                <c:pt idx="1871">
                  <c:v>41812</c:v>
                </c:pt>
                <c:pt idx="1872">
                  <c:v>41811</c:v>
                </c:pt>
                <c:pt idx="1873">
                  <c:v>41810</c:v>
                </c:pt>
                <c:pt idx="1874">
                  <c:v>41809</c:v>
                </c:pt>
                <c:pt idx="1875">
                  <c:v>41808</c:v>
                </c:pt>
                <c:pt idx="1876">
                  <c:v>41807</c:v>
                </c:pt>
                <c:pt idx="1877">
                  <c:v>41806</c:v>
                </c:pt>
                <c:pt idx="1878">
                  <c:v>41805</c:v>
                </c:pt>
                <c:pt idx="1879">
                  <c:v>41804</c:v>
                </c:pt>
                <c:pt idx="1880">
                  <c:v>41803</c:v>
                </c:pt>
                <c:pt idx="1881">
                  <c:v>41802</c:v>
                </c:pt>
                <c:pt idx="1882">
                  <c:v>41801</c:v>
                </c:pt>
                <c:pt idx="1883">
                  <c:v>41800</c:v>
                </c:pt>
                <c:pt idx="1884">
                  <c:v>41799</c:v>
                </c:pt>
                <c:pt idx="1885">
                  <c:v>41798</c:v>
                </c:pt>
                <c:pt idx="1886">
                  <c:v>41797</c:v>
                </c:pt>
                <c:pt idx="1887">
                  <c:v>41796</c:v>
                </c:pt>
                <c:pt idx="1888">
                  <c:v>41795</c:v>
                </c:pt>
                <c:pt idx="1889">
                  <c:v>41794</c:v>
                </c:pt>
                <c:pt idx="1890">
                  <c:v>41793</c:v>
                </c:pt>
                <c:pt idx="1891">
                  <c:v>41792</c:v>
                </c:pt>
                <c:pt idx="1892">
                  <c:v>41791</c:v>
                </c:pt>
                <c:pt idx="1893">
                  <c:v>41790</c:v>
                </c:pt>
                <c:pt idx="1894">
                  <c:v>41789</c:v>
                </c:pt>
                <c:pt idx="1895">
                  <c:v>41788</c:v>
                </c:pt>
                <c:pt idx="1896">
                  <c:v>41787</c:v>
                </c:pt>
                <c:pt idx="1897">
                  <c:v>41786</c:v>
                </c:pt>
                <c:pt idx="1898">
                  <c:v>41785</c:v>
                </c:pt>
                <c:pt idx="1899">
                  <c:v>41784</c:v>
                </c:pt>
                <c:pt idx="1900">
                  <c:v>41783</c:v>
                </c:pt>
                <c:pt idx="1901">
                  <c:v>41782</c:v>
                </c:pt>
                <c:pt idx="1902">
                  <c:v>41781</c:v>
                </c:pt>
                <c:pt idx="1903">
                  <c:v>41780</c:v>
                </c:pt>
                <c:pt idx="1904">
                  <c:v>41779</c:v>
                </c:pt>
                <c:pt idx="1905">
                  <c:v>41778</c:v>
                </c:pt>
                <c:pt idx="1906">
                  <c:v>41777</c:v>
                </c:pt>
                <c:pt idx="1907">
                  <c:v>41776</c:v>
                </c:pt>
                <c:pt idx="1908">
                  <c:v>41775</c:v>
                </c:pt>
                <c:pt idx="1909">
                  <c:v>41774</c:v>
                </c:pt>
                <c:pt idx="1910">
                  <c:v>41773</c:v>
                </c:pt>
                <c:pt idx="1911">
                  <c:v>41772</c:v>
                </c:pt>
                <c:pt idx="1912">
                  <c:v>41771</c:v>
                </c:pt>
                <c:pt idx="1913">
                  <c:v>41770</c:v>
                </c:pt>
                <c:pt idx="1914">
                  <c:v>41769</c:v>
                </c:pt>
                <c:pt idx="1915">
                  <c:v>41768</c:v>
                </c:pt>
                <c:pt idx="1916">
                  <c:v>41767</c:v>
                </c:pt>
                <c:pt idx="1917">
                  <c:v>41766</c:v>
                </c:pt>
                <c:pt idx="1918">
                  <c:v>41765</c:v>
                </c:pt>
                <c:pt idx="1919">
                  <c:v>41764</c:v>
                </c:pt>
                <c:pt idx="1920">
                  <c:v>41763</c:v>
                </c:pt>
                <c:pt idx="1921">
                  <c:v>41762</c:v>
                </c:pt>
                <c:pt idx="1922">
                  <c:v>41761</c:v>
                </c:pt>
                <c:pt idx="1923">
                  <c:v>41760</c:v>
                </c:pt>
                <c:pt idx="1924">
                  <c:v>41759</c:v>
                </c:pt>
                <c:pt idx="1925">
                  <c:v>41758</c:v>
                </c:pt>
                <c:pt idx="1926">
                  <c:v>41757</c:v>
                </c:pt>
                <c:pt idx="1927">
                  <c:v>41756</c:v>
                </c:pt>
                <c:pt idx="1928">
                  <c:v>41755</c:v>
                </c:pt>
                <c:pt idx="1929">
                  <c:v>41754</c:v>
                </c:pt>
                <c:pt idx="1930">
                  <c:v>41753</c:v>
                </c:pt>
                <c:pt idx="1931">
                  <c:v>41752</c:v>
                </c:pt>
                <c:pt idx="1932">
                  <c:v>41751</c:v>
                </c:pt>
                <c:pt idx="1933">
                  <c:v>41750</c:v>
                </c:pt>
                <c:pt idx="1934">
                  <c:v>41749</c:v>
                </c:pt>
                <c:pt idx="1935">
                  <c:v>41748</c:v>
                </c:pt>
                <c:pt idx="1936">
                  <c:v>41747</c:v>
                </c:pt>
                <c:pt idx="1937">
                  <c:v>41746</c:v>
                </c:pt>
                <c:pt idx="1938">
                  <c:v>41745</c:v>
                </c:pt>
                <c:pt idx="1939">
                  <c:v>41744</c:v>
                </c:pt>
                <c:pt idx="1940">
                  <c:v>41743</c:v>
                </c:pt>
                <c:pt idx="1941">
                  <c:v>41742</c:v>
                </c:pt>
                <c:pt idx="1942">
                  <c:v>41741</c:v>
                </c:pt>
                <c:pt idx="1943">
                  <c:v>41740</c:v>
                </c:pt>
                <c:pt idx="1944">
                  <c:v>41739</c:v>
                </c:pt>
                <c:pt idx="1945">
                  <c:v>41738</c:v>
                </c:pt>
                <c:pt idx="1946">
                  <c:v>41737</c:v>
                </c:pt>
                <c:pt idx="1947">
                  <c:v>41736</c:v>
                </c:pt>
                <c:pt idx="1948">
                  <c:v>41735</c:v>
                </c:pt>
                <c:pt idx="1949">
                  <c:v>41734</c:v>
                </c:pt>
                <c:pt idx="1950">
                  <c:v>41733</c:v>
                </c:pt>
                <c:pt idx="1951">
                  <c:v>41732</c:v>
                </c:pt>
                <c:pt idx="1952">
                  <c:v>41731</c:v>
                </c:pt>
                <c:pt idx="1953">
                  <c:v>41730</c:v>
                </c:pt>
                <c:pt idx="1954">
                  <c:v>41729</c:v>
                </c:pt>
                <c:pt idx="1955">
                  <c:v>41728</c:v>
                </c:pt>
                <c:pt idx="1956">
                  <c:v>41727</c:v>
                </c:pt>
                <c:pt idx="1957">
                  <c:v>41726</c:v>
                </c:pt>
                <c:pt idx="1958">
                  <c:v>41725</c:v>
                </c:pt>
                <c:pt idx="1959">
                  <c:v>41724</c:v>
                </c:pt>
                <c:pt idx="1960">
                  <c:v>41723</c:v>
                </c:pt>
                <c:pt idx="1961">
                  <c:v>41722</c:v>
                </c:pt>
                <c:pt idx="1962">
                  <c:v>41721</c:v>
                </c:pt>
                <c:pt idx="1963">
                  <c:v>41720</c:v>
                </c:pt>
                <c:pt idx="1964">
                  <c:v>41719</c:v>
                </c:pt>
                <c:pt idx="1965">
                  <c:v>41718</c:v>
                </c:pt>
                <c:pt idx="1966">
                  <c:v>41717</c:v>
                </c:pt>
                <c:pt idx="1967">
                  <c:v>41716</c:v>
                </c:pt>
                <c:pt idx="1968">
                  <c:v>41715</c:v>
                </c:pt>
                <c:pt idx="1969">
                  <c:v>41714</c:v>
                </c:pt>
                <c:pt idx="1970">
                  <c:v>41713</c:v>
                </c:pt>
                <c:pt idx="1971">
                  <c:v>41712</c:v>
                </c:pt>
                <c:pt idx="1972">
                  <c:v>41711</c:v>
                </c:pt>
                <c:pt idx="1973">
                  <c:v>41710</c:v>
                </c:pt>
                <c:pt idx="1974">
                  <c:v>41709</c:v>
                </c:pt>
                <c:pt idx="1975">
                  <c:v>41708</c:v>
                </c:pt>
                <c:pt idx="1976">
                  <c:v>41707</c:v>
                </c:pt>
                <c:pt idx="1977">
                  <c:v>41706</c:v>
                </c:pt>
                <c:pt idx="1978">
                  <c:v>41705</c:v>
                </c:pt>
                <c:pt idx="1979">
                  <c:v>41704</c:v>
                </c:pt>
                <c:pt idx="1980">
                  <c:v>41703</c:v>
                </c:pt>
                <c:pt idx="1981">
                  <c:v>41702</c:v>
                </c:pt>
                <c:pt idx="1982">
                  <c:v>41701</c:v>
                </c:pt>
                <c:pt idx="1983">
                  <c:v>41700</c:v>
                </c:pt>
                <c:pt idx="1984">
                  <c:v>41699</c:v>
                </c:pt>
                <c:pt idx="1985">
                  <c:v>41698</c:v>
                </c:pt>
                <c:pt idx="1986">
                  <c:v>41697</c:v>
                </c:pt>
                <c:pt idx="1987">
                  <c:v>41696</c:v>
                </c:pt>
                <c:pt idx="1988">
                  <c:v>41695</c:v>
                </c:pt>
                <c:pt idx="1989">
                  <c:v>41694</c:v>
                </c:pt>
                <c:pt idx="1990">
                  <c:v>41693</c:v>
                </c:pt>
                <c:pt idx="1991">
                  <c:v>41692</c:v>
                </c:pt>
                <c:pt idx="1992">
                  <c:v>41691</c:v>
                </c:pt>
                <c:pt idx="1993">
                  <c:v>41690</c:v>
                </c:pt>
                <c:pt idx="1994">
                  <c:v>41689</c:v>
                </c:pt>
                <c:pt idx="1995">
                  <c:v>41688</c:v>
                </c:pt>
                <c:pt idx="1996">
                  <c:v>41687</c:v>
                </c:pt>
                <c:pt idx="1997">
                  <c:v>41686</c:v>
                </c:pt>
                <c:pt idx="1998">
                  <c:v>41685</c:v>
                </c:pt>
                <c:pt idx="1999">
                  <c:v>41684</c:v>
                </c:pt>
                <c:pt idx="2000">
                  <c:v>41683</c:v>
                </c:pt>
                <c:pt idx="2001">
                  <c:v>41682</c:v>
                </c:pt>
                <c:pt idx="2002">
                  <c:v>41681</c:v>
                </c:pt>
                <c:pt idx="2003">
                  <c:v>41680</c:v>
                </c:pt>
                <c:pt idx="2004">
                  <c:v>41679</c:v>
                </c:pt>
                <c:pt idx="2005">
                  <c:v>41678</c:v>
                </c:pt>
                <c:pt idx="2006">
                  <c:v>41677</c:v>
                </c:pt>
                <c:pt idx="2007">
                  <c:v>41676</c:v>
                </c:pt>
                <c:pt idx="2008">
                  <c:v>41675</c:v>
                </c:pt>
                <c:pt idx="2009">
                  <c:v>41674</c:v>
                </c:pt>
                <c:pt idx="2010">
                  <c:v>41673</c:v>
                </c:pt>
                <c:pt idx="2011">
                  <c:v>41672</c:v>
                </c:pt>
                <c:pt idx="2012">
                  <c:v>41671</c:v>
                </c:pt>
                <c:pt idx="2013">
                  <c:v>41670</c:v>
                </c:pt>
                <c:pt idx="2014">
                  <c:v>41669</c:v>
                </c:pt>
                <c:pt idx="2015">
                  <c:v>41668</c:v>
                </c:pt>
                <c:pt idx="2016">
                  <c:v>41667</c:v>
                </c:pt>
                <c:pt idx="2017">
                  <c:v>41666</c:v>
                </c:pt>
                <c:pt idx="2018">
                  <c:v>41665</c:v>
                </c:pt>
                <c:pt idx="2019">
                  <c:v>41664</c:v>
                </c:pt>
                <c:pt idx="2020">
                  <c:v>41663</c:v>
                </c:pt>
                <c:pt idx="2021">
                  <c:v>41662</c:v>
                </c:pt>
                <c:pt idx="2022">
                  <c:v>41661</c:v>
                </c:pt>
                <c:pt idx="2023">
                  <c:v>41660</c:v>
                </c:pt>
                <c:pt idx="2024">
                  <c:v>41659</c:v>
                </c:pt>
                <c:pt idx="2025">
                  <c:v>41658</c:v>
                </c:pt>
                <c:pt idx="2026">
                  <c:v>41657</c:v>
                </c:pt>
                <c:pt idx="2027">
                  <c:v>41656</c:v>
                </c:pt>
                <c:pt idx="2028">
                  <c:v>41655</c:v>
                </c:pt>
                <c:pt idx="2029">
                  <c:v>41654</c:v>
                </c:pt>
                <c:pt idx="2030">
                  <c:v>41653</c:v>
                </c:pt>
                <c:pt idx="2031">
                  <c:v>41652</c:v>
                </c:pt>
                <c:pt idx="2032">
                  <c:v>41651</c:v>
                </c:pt>
                <c:pt idx="2033">
                  <c:v>41650</c:v>
                </c:pt>
                <c:pt idx="2034">
                  <c:v>41649</c:v>
                </c:pt>
                <c:pt idx="2035">
                  <c:v>41648</c:v>
                </c:pt>
                <c:pt idx="2036">
                  <c:v>41647</c:v>
                </c:pt>
                <c:pt idx="2037">
                  <c:v>41646</c:v>
                </c:pt>
                <c:pt idx="2038">
                  <c:v>41645</c:v>
                </c:pt>
                <c:pt idx="2039">
                  <c:v>41644</c:v>
                </c:pt>
                <c:pt idx="2040">
                  <c:v>41643</c:v>
                </c:pt>
                <c:pt idx="2041">
                  <c:v>41642</c:v>
                </c:pt>
                <c:pt idx="2042">
                  <c:v>41641</c:v>
                </c:pt>
                <c:pt idx="2043">
                  <c:v>41640</c:v>
                </c:pt>
                <c:pt idx="2044">
                  <c:v>41639</c:v>
                </c:pt>
                <c:pt idx="2045">
                  <c:v>41638</c:v>
                </c:pt>
                <c:pt idx="2046">
                  <c:v>41637</c:v>
                </c:pt>
                <c:pt idx="2047">
                  <c:v>41636</c:v>
                </c:pt>
                <c:pt idx="2048">
                  <c:v>41635</c:v>
                </c:pt>
                <c:pt idx="2049">
                  <c:v>41634</c:v>
                </c:pt>
                <c:pt idx="2050">
                  <c:v>41633</c:v>
                </c:pt>
                <c:pt idx="2051">
                  <c:v>41632</c:v>
                </c:pt>
                <c:pt idx="2052">
                  <c:v>41631</c:v>
                </c:pt>
                <c:pt idx="2053">
                  <c:v>41630</c:v>
                </c:pt>
                <c:pt idx="2054">
                  <c:v>41629</c:v>
                </c:pt>
                <c:pt idx="2055">
                  <c:v>41628</c:v>
                </c:pt>
                <c:pt idx="2056">
                  <c:v>41627</c:v>
                </c:pt>
                <c:pt idx="2057">
                  <c:v>41626</c:v>
                </c:pt>
                <c:pt idx="2058">
                  <c:v>41625</c:v>
                </c:pt>
                <c:pt idx="2059">
                  <c:v>41624</c:v>
                </c:pt>
                <c:pt idx="2060">
                  <c:v>41623</c:v>
                </c:pt>
                <c:pt idx="2061">
                  <c:v>41622</c:v>
                </c:pt>
                <c:pt idx="2062">
                  <c:v>41621</c:v>
                </c:pt>
                <c:pt idx="2063">
                  <c:v>41620</c:v>
                </c:pt>
                <c:pt idx="2064">
                  <c:v>41619</c:v>
                </c:pt>
                <c:pt idx="2065">
                  <c:v>41618</c:v>
                </c:pt>
                <c:pt idx="2066">
                  <c:v>41617</c:v>
                </c:pt>
                <c:pt idx="2067">
                  <c:v>41616</c:v>
                </c:pt>
                <c:pt idx="2068">
                  <c:v>41615</c:v>
                </c:pt>
                <c:pt idx="2069">
                  <c:v>41614</c:v>
                </c:pt>
                <c:pt idx="2070">
                  <c:v>41613</c:v>
                </c:pt>
                <c:pt idx="2071">
                  <c:v>41612</c:v>
                </c:pt>
                <c:pt idx="2072">
                  <c:v>41611</c:v>
                </c:pt>
                <c:pt idx="2073">
                  <c:v>41610</c:v>
                </c:pt>
                <c:pt idx="2074">
                  <c:v>41609</c:v>
                </c:pt>
                <c:pt idx="2075">
                  <c:v>41608</c:v>
                </c:pt>
                <c:pt idx="2076">
                  <c:v>41607</c:v>
                </c:pt>
                <c:pt idx="2077">
                  <c:v>41606</c:v>
                </c:pt>
                <c:pt idx="2078">
                  <c:v>41605</c:v>
                </c:pt>
                <c:pt idx="2079">
                  <c:v>41604</c:v>
                </c:pt>
                <c:pt idx="2080">
                  <c:v>41603</c:v>
                </c:pt>
                <c:pt idx="2081">
                  <c:v>41602</c:v>
                </c:pt>
                <c:pt idx="2082">
                  <c:v>41601</c:v>
                </c:pt>
                <c:pt idx="2083">
                  <c:v>41600</c:v>
                </c:pt>
                <c:pt idx="2084">
                  <c:v>41599</c:v>
                </c:pt>
                <c:pt idx="2085">
                  <c:v>41598</c:v>
                </c:pt>
                <c:pt idx="2086">
                  <c:v>41597</c:v>
                </c:pt>
                <c:pt idx="2087">
                  <c:v>41596</c:v>
                </c:pt>
                <c:pt idx="2088">
                  <c:v>41595</c:v>
                </c:pt>
                <c:pt idx="2089">
                  <c:v>41594</c:v>
                </c:pt>
                <c:pt idx="2090">
                  <c:v>41593</c:v>
                </c:pt>
                <c:pt idx="2091">
                  <c:v>41592</c:v>
                </c:pt>
                <c:pt idx="2092">
                  <c:v>41591</c:v>
                </c:pt>
                <c:pt idx="2093">
                  <c:v>41590</c:v>
                </c:pt>
                <c:pt idx="2094">
                  <c:v>41589</c:v>
                </c:pt>
                <c:pt idx="2095">
                  <c:v>41588</c:v>
                </c:pt>
                <c:pt idx="2096">
                  <c:v>41587</c:v>
                </c:pt>
                <c:pt idx="2097">
                  <c:v>41586</c:v>
                </c:pt>
                <c:pt idx="2098">
                  <c:v>41585</c:v>
                </c:pt>
                <c:pt idx="2099">
                  <c:v>41584</c:v>
                </c:pt>
                <c:pt idx="2100">
                  <c:v>41583</c:v>
                </c:pt>
                <c:pt idx="2101">
                  <c:v>41582</c:v>
                </c:pt>
                <c:pt idx="2102">
                  <c:v>41581</c:v>
                </c:pt>
                <c:pt idx="2103">
                  <c:v>41580</c:v>
                </c:pt>
                <c:pt idx="2104">
                  <c:v>41579</c:v>
                </c:pt>
                <c:pt idx="2105">
                  <c:v>41578</c:v>
                </c:pt>
                <c:pt idx="2106">
                  <c:v>41577</c:v>
                </c:pt>
                <c:pt idx="2107">
                  <c:v>41576</c:v>
                </c:pt>
                <c:pt idx="2108">
                  <c:v>41575</c:v>
                </c:pt>
                <c:pt idx="2109">
                  <c:v>41574</c:v>
                </c:pt>
                <c:pt idx="2110">
                  <c:v>41573</c:v>
                </c:pt>
                <c:pt idx="2111">
                  <c:v>41572</c:v>
                </c:pt>
                <c:pt idx="2112">
                  <c:v>41571</c:v>
                </c:pt>
                <c:pt idx="2113">
                  <c:v>41570</c:v>
                </c:pt>
                <c:pt idx="2114">
                  <c:v>41569</c:v>
                </c:pt>
                <c:pt idx="2115">
                  <c:v>41568</c:v>
                </c:pt>
                <c:pt idx="2116">
                  <c:v>41567</c:v>
                </c:pt>
                <c:pt idx="2117">
                  <c:v>41566</c:v>
                </c:pt>
                <c:pt idx="2118">
                  <c:v>41565</c:v>
                </c:pt>
                <c:pt idx="2119">
                  <c:v>41564</c:v>
                </c:pt>
                <c:pt idx="2120">
                  <c:v>41563</c:v>
                </c:pt>
                <c:pt idx="2121">
                  <c:v>41562</c:v>
                </c:pt>
                <c:pt idx="2122">
                  <c:v>41561</c:v>
                </c:pt>
                <c:pt idx="2123">
                  <c:v>41560</c:v>
                </c:pt>
                <c:pt idx="2124">
                  <c:v>41559</c:v>
                </c:pt>
                <c:pt idx="2125">
                  <c:v>41558</c:v>
                </c:pt>
                <c:pt idx="2126">
                  <c:v>41557</c:v>
                </c:pt>
                <c:pt idx="2127">
                  <c:v>41556</c:v>
                </c:pt>
                <c:pt idx="2128">
                  <c:v>41555</c:v>
                </c:pt>
                <c:pt idx="2129">
                  <c:v>41554</c:v>
                </c:pt>
                <c:pt idx="2130">
                  <c:v>41553</c:v>
                </c:pt>
                <c:pt idx="2131">
                  <c:v>41552</c:v>
                </c:pt>
                <c:pt idx="2132">
                  <c:v>41551</c:v>
                </c:pt>
                <c:pt idx="2133">
                  <c:v>41550</c:v>
                </c:pt>
                <c:pt idx="2134">
                  <c:v>41549</c:v>
                </c:pt>
                <c:pt idx="2135">
                  <c:v>41548</c:v>
                </c:pt>
                <c:pt idx="2136">
                  <c:v>41547</c:v>
                </c:pt>
                <c:pt idx="2137">
                  <c:v>41546</c:v>
                </c:pt>
                <c:pt idx="2138">
                  <c:v>41545</c:v>
                </c:pt>
                <c:pt idx="2139">
                  <c:v>41544</c:v>
                </c:pt>
                <c:pt idx="2140">
                  <c:v>41543</c:v>
                </c:pt>
                <c:pt idx="2141">
                  <c:v>41542</c:v>
                </c:pt>
                <c:pt idx="2142">
                  <c:v>41541</c:v>
                </c:pt>
                <c:pt idx="2143">
                  <c:v>41540</c:v>
                </c:pt>
                <c:pt idx="2144">
                  <c:v>41539</c:v>
                </c:pt>
                <c:pt idx="2145">
                  <c:v>41538</c:v>
                </c:pt>
                <c:pt idx="2146">
                  <c:v>41537</c:v>
                </c:pt>
                <c:pt idx="2147">
                  <c:v>41536</c:v>
                </c:pt>
                <c:pt idx="2148">
                  <c:v>41535</c:v>
                </c:pt>
                <c:pt idx="2149">
                  <c:v>41534</c:v>
                </c:pt>
                <c:pt idx="2150">
                  <c:v>41533</c:v>
                </c:pt>
                <c:pt idx="2151">
                  <c:v>41532</c:v>
                </c:pt>
                <c:pt idx="2152">
                  <c:v>41531</c:v>
                </c:pt>
                <c:pt idx="2153">
                  <c:v>41530</c:v>
                </c:pt>
                <c:pt idx="2154">
                  <c:v>41529</c:v>
                </c:pt>
                <c:pt idx="2155">
                  <c:v>41528</c:v>
                </c:pt>
                <c:pt idx="2156">
                  <c:v>41527</c:v>
                </c:pt>
                <c:pt idx="2157">
                  <c:v>41526</c:v>
                </c:pt>
                <c:pt idx="2158">
                  <c:v>41525</c:v>
                </c:pt>
                <c:pt idx="2159">
                  <c:v>41524</c:v>
                </c:pt>
                <c:pt idx="2160">
                  <c:v>41523</c:v>
                </c:pt>
                <c:pt idx="2161">
                  <c:v>41522</c:v>
                </c:pt>
                <c:pt idx="2162">
                  <c:v>41521</c:v>
                </c:pt>
                <c:pt idx="2163">
                  <c:v>41520</c:v>
                </c:pt>
                <c:pt idx="2164">
                  <c:v>41519</c:v>
                </c:pt>
                <c:pt idx="2165">
                  <c:v>41518</c:v>
                </c:pt>
                <c:pt idx="2166">
                  <c:v>41517</c:v>
                </c:pt>
                <c:pt idx="2167">
                  <c:v>41516</c:v>
                </c:pt>
                <c:pt idx="2168">
                  <c:v>41515</c:v>
                </c:pt>
                <c:pt idx="2169">
                  <c:v>41514</c:v>
                </c:pt>
                <c:pt idx="2170">
                  <c:v>41513</c:v>
                </c:pt>
                <c:pt idx="2171">
                  <c:v>41512</c:v>
                </c:pt>
                <c:pt idx="2172">
                  <c:v>41511</c:v>
                </c:pt>
                <c:pt idx="2173">
                  <c:v>41510</c:v>
                </c:pt>
                <c:pt idx="2174">
                  <c:v>41509</c:v>
                </c:pt>
                <c:pt idx="2175">
                  <c:v>41508</c:v>
                </c:pt>
                <c:pt idx="2176">
                  <c:v>41507</c:v>
                </c:pt>
                <c:pt idx="2177">
                  <c:v>41506</c:v>
                </c:pt>
                <c:pt idx="2178">
                  <c:v>41505</c:v>
                </c:pt>
                <c:pt idx="2179">
                  <c:v>41504</c:v>
                </c:pt>
                <c:pt idx="2180">
                  <c:v>41503</c:v>
                </c:pt>
                <c:pt idx="2181">
                  <c:v>41502</c:v>
                </c:pt>
                <c:pt idx="2182">
                  <c:v>41501</c:v>
                </c:pt>
                <c:pt idx="2183">
                  <c:v>41500</c:v>
                </c:pt>
                <c:pt idx="2184">
                  <c:v>41499</c:v>
                </c:pt>
                <c:pt idx="2185">
                  <c:v>41498</c:v>
                </c:pt>
                <c:pt idx="2186">
                  <c:v>41497</c:v>
                </c:pt>
                <c:pt idx="2187">
                  <c:v>41496</c:v>
                </c:pt>
                <c:pt idx="2188">
                  <c:v>41495</c:v>
                </c:pt>
                <c:pt idx="2189">
                  <c:v>41494</c:v>
                </c:pt>
                <c:pt idx="2190">
                  <c:v>41493</c:v>
                </c:pt>
                <c:pt idx="2191">
                  <c:v>41492</c:v>
                </c:pt>
                <c:pt idx="2192">
                  <c:v>41491</c:v>
                </c:pt>
                <c:pt idx="2193">
                  <c:v>41490</c:v>
                </c:pt>
                <c:pt idx="2194">
                  <c:v>41489</c:v>
                </c:pt>
                <c:pt idx="2195">
                  <c:v>41488</c:v>
                </c:pt>
                <c:pt idx="2196">
                  <c:v>41487</c:v>
                </c:pt>
                <c:pt idx="2197">
                  <c:v>41486</c:v>
                </c:pt>
                <c:pt idx="2198">
                  <c:v>41485</c:v>
                </c:pt>
                <c:pt idx="2199">
                  <c:v>41484</c:v>
                </c:pt>
                <c:pt idx="2200">
                  <c:v>41483</c:v>
                </c:pt>
                <c:pt idx="2201">
                  <c:v>41482</c:v>
                </c:pt>
                <c:pt idx="2202">
                  <c:v>41481</c:v>
                </c:pt>
                <c:pt idx="2203">
                  <c:v>41480</c:v>
                </c:pt>
                <c:pt idx="2204">
                  <c:v>41479</c:v>
                </c:pt>
                <c:pt idx="2205">
                  <c:v>41478</c:v>
                </c:pt>
                <c:pt idx="2206">
                  <c:v>41477</c:v>
                </c:pt>
                <c:pt idx="2207">
                  <c:v>41476</c:v>
                </c:pt>
                <c:pt idx="2208">
                  <c:v>41475</c:v>
                </c:pt>
                <c:pt idx="2209">
                  <c:v>41474</c:v>
                </c:pt>
                <c:pt idx="2210">
                  <c:v>41473</c:v>
                </c:pt>
                <c:pt idx="2211">
                  <c:v>41472</c:v>
                </c:pt>
                <c:pt idx="2212">
                  <c:v>41471</c:v>
                </c:pt>
                <c:pt idx="2213">
                  <c:v>41470</c:v>
                </c:pt>
                <c:pt idx="2214">
                  <c:v>41469</c:v>
                </c:pt>
                <c:pt idx="2215">
                  <c:v>41468</c:v>
                </c:pt>
                <c:pt idx="2216">
                  <c:v>41467</c:v>
                </c:pt>
                <c:pt idx="2217">
                  <c:v>41466</c:v>
                </c:pt>
                <c:pt idx="2218">
                  <c:v>41465</c:v>
                </c:pt>
                <c:pt idx="2219">
                  <c:v>41464</c:v>
                </c:pt>
                <c:pt idx="2220">
                  <c:v>41463</c:v>
                </c:pt>
                <c:pt idx="2221">
                  <c:v>41462</c:v>
                </c:pt>
                <c:pt idx="2222">
                  <c:v>41461</c:v>
                </c:pt>
                <c:pt idx="2223">
                  <c:v>41460</c:v>
                </c:pt>
                <c:pt idx="2224">
                  <c:v>41459</c:v>
                </c:pt>
                <c:pt idx="2225">
                  <c:v>41458</c:v>
                </c:pt>
                <c:pt idx="2226">
                  <c:v>41457</c:v>
                </c:pt>
                <c:pt idx="2227">
                  <c:v>41456</c:v>
                </c:pt>
                <c:pt idx="2228">
                  <c:v>41455</c:v>
                </c:pt>
                <c:pt idx="2229">
                  <c:v>41454</c:v>
                </c:pt>
                <c:pt idx="2230">
                  <c:v>41453</c:v>
                </c:pt>
                <c:pt idx="2231">
                  <c:v>41452</c:v>
                </c:pt>
                <c:pt idx="2232">
                  <c:v>41451</c:v>
                </c:pt>
                <c:pt idx="2233">
                  <c:v>41450</c:v>
                </c:pt>
                <c:pt idx="2234">
                  <c:v>41449</c:v>
                </c:pt>
                <c:pt idx="2235">
                  <c:v>41448</c:v>
                </c:pt>
                <c:pt idx="2236">
                  <c:v>41447</c:v>
                </c:pt>
                <c:pt idx="2237">
                  <c:v>41446</c:v>
                </c:pt>
                <c:pt idx="2238">
                  <c:v>41445</c:v>
                </c:pt>
                <c:pt idx="2239">
                  <c:v>41444</c:v>
                </c:pt>
                <c:pt idx="2240">
                  <c:v>41443</c:v>
                </c:pt>
                <c:pt idx="2241">
                  <c:v>41442</c:v>
                </c:pt>
                <c:pt idx="2242">
                  <c:v>41441</c:v>
                </c:pt>
                <c:pt idx="2243">
                  <c:v>41440</c:v>
                </c:pt>
                <c:pt idx="2244">
                  <c:v>41439</c:v>
                </c:pt>
                <c:pt idx="2245">
                  <c:v>41438</c:v>
                </c:pt>
                <c:pt idx="2246">
                  <c:v>41437</c:v>
                </c:pt>
                <c:pt idx="2247">
                  <c:v>41436</c:v>
                </c:pt>
                <c:pt idx="2248">
                  <c:v>41435</c:v>
                </c:pt>
                <c:pt idx="2249">
                  <c:v>41434</c:v>
                </c:pt>
                <c:pt idx="2250">
                  <c:v>41433</c:v>
                </c:pt>
                <c:pt idx="2251">
                  <c:v>41432</c:v>
                </c:pt>
                <c:pt idx="2252">
                  <c:v>41431</c:v>
                </c:pt>
                <c:pt idx="2253">
                  <c:v>41430</c:v>
                </c:pt>
                <c:pt idx="2254">
                  <c:v>41429</c:v>
                </c:pt>
                <c:pt idx="2255">
                  <c:v>41428</c:v>
                </c:pt>
                <c:pt idx="2256">
                  <c:v>41427</c:v>
                </c:pt>
                <c:pt idx="2257">
                  <c:v>41426</c:v>
                </c:pt>
                <c:pt idx="2258">
                  <c:v>41425</c:v>
                </c:pt>
                <c:pt idx="2259">
                  <c:v>41424</c:v>
                </c:pt>
                <c:pt idx="2260">
                  <c:v>41423</c:v>
                </c:pt>
                <c:pt idx="2261">
                  <c:v>41422</c:v>
                </c:pt>
                <c:pt idx="2262">
                  <c:v>41421</c:v>
                </c:pt>
                <c:pt idx="2263">
                  <c:v>41420</c:v>
                </c:pt>
                <c:pt idx="2264">
                  <c:v>41419</c:v>
                </c:pt>
                <c:pt idx="2265">
                  <c:v>41418</c:v>
                </c:pt>
                <c:pt idx="2266">
                  <c:v>41417</c:v>
                </c:pt>
                <c:pt idx="2267">
                  <c:v>41416</c:v>
                </c:pt>
                <c:pt idx="2268">
                  <c:v>41415</c:v>
                </c:pt>
                <c:pt idx="2269">
                  <c:v>41414</c:v>
                </c:pt>
                <c:pt idx="2270">
                  <c:v>41413</c:v>
                </c:pt>
                <c:pt idx="2271">
                  <c:v>41412</c:v>
                </c:pt>
                <c:pt idx="2272">
                  <c:v>41411</c:v>
                </c:pt>
                <c:pt idx="2273">
                  <c:v>41410</c:v>
                </c:pt>
                <c:pt idx="2274">
                  <c:v>41409</c:v>
                </c:pt>
                <c:pt idx="2275">
                  <c:v>41408</c:v>
                </c:pt>
                <c:pt idx="2276">
                  <c:v>41407</c:v>
                </c:pt>
                <c:pt idx="2277">
                  <c:v>41406</c:v>
                </c:pt>
                <c:pt idx="2278">
                  <c:v>41405</c:v>
                </c:pt>
                <c:pt idx="2279">
                  <c:v>41404</c:v>
                </c:pt>
                <c:pt idx="2280">
                  <c:v>41403</c:v>
                </c:pt>
                <c:pt idx="2281">
                  <c:v>41402</c:v>
                </c:pt>
                <c:pt idx="2282">
                  <c:v>41401</c:v>
                </c:pt>
                <c:pt idx="2283">
                  <c:v>41400</c:v>
                </c:pt>
                <c:pt idx="2284">
                  <c:v>41399</c:v>
                </c:pt>
                <c:pt idx="2285">
                  <c:v>41398</c:v>
                </c:pt>
                <c:pt idx="2286">
                  <c:v>41397</c:v>
                </c:pt>
                <c:pt idx="2287">
                  <c:v>41396</c:v>
                </c:pt>
                <c:pt idx="2288">
                  <c:v>41395</c:v>
                </c:pt>
                <c:pt idx="2289">
                  <c:v>41394</c:v>
                </c:pt>
                <c:pt idx="2290">
                  <c:v>41393</c:v>
                </c:pt>
                <c:pt idx="2291">
                  <c:v>41392</c:v>
                </c:pt>
                <c:pt idx="2292">
                  <c:v>41391</c:v>
                </c:pt>
                <c:pt idx="2293">
                  <c:v>41390</c:v>
                </c:pt>
                <c:pt idx="2294">
                  <c:v>41389</c:v>
                </c:pt>
                <c:pt idx="2295">
                  <c:v>41388</c:v>
                </c:pt>
                <c:pt idx="2296">
                  <c:v>41387</c:v>
                </c:pt>
                <c:pt idx="2297">
                  <c:v>41386</c:v>
                </c:pt>
                <c:pt idx="2298">
                  <c:v>41385</c:v>
                </c:pt>
                <c:pt idx="2299">
                  <c:v>41384</c:v>
                </c:pt>
                <c:pt idx="2300">
                  <c:v>41383</c:v>
                </c:pt>
                <c:pt idx="2301">
                  <c:v>41382</c:v>
                </c:pt>
                <c:pt idx="2302">
                  <c:v>41381</c:v>
                </c:pt>
                <c:pt idx="2303">
                  <c:v>41380</c:v>
                </c:pt>
                <c:pt idx="2304">
                  <c:v>41379</c:v>
                </c:pt>
                <c:pt idx="2305">
                  <c:v>41378</c:v>
                </c:pt>
                <c:pt idx="2306">
                  <c:v>41377</c:v>
                </c:pt>
                <c:pt idx="2307">
                  <c:v>41376</c:v>
                </c:pt>
                <c:pt idx="2308">
                  <c:v>41375</c:v>
                </c:pt>
                <c:pt idx="2309">
                  <c:v>41374</c:v>
                </c:pt>
                <c:pt idx="2310">
                  <c:v>41373</c:v>
                </c:pt>
                <c:pt idx="2311">
                  <c:v>41372</c:v>
                </c:pt>
                <c:pt idx="2312">
                  <c:v>41371</c:v>
                </c:pt>
                <c:pt idx="2313">
                  <c:v>41370</c:v>
                </c:pt>
                <c:pt idx="2314">
                  <c:v>41369</c:v>
                </c:pt>
                <c:pt idx="2315">
                  <c:v>41368</c:v>
                </c:pt>
                <c:pt idx="2316">
                  <c:v>41367</c:v>
                </c:pt>
                <c:pt idx="2317">
                  <c:v>41366</c:v>
                </c:pt>
                <c:pt idx="2318">
                  <c:v>41365</c:v>
                </c:pt>
                <c:pt idx="2319">
                  <c:v>41364</c:v>
                </c:pt>
                <c:pt idx="2320">
                  <c:v>41363</c:v>
                </c:pt>
                <c:pt idx="2321">
                  <c:v>41362</c:v>
                </c:pt>
                <c:pt idx="2322">
                  <c:v>41361</c:v>
                </c:pt>
                <c:pt idx="2323">
                  <c:v>41360</c:v>
                </c:pt>
                <c:pt idx="2324">
                  <c:v>41359</c:v>
                </c:pt>
                <c:pt idx="2325">
                  <c:v>41358</c:v>
                </c:pt>
                <c:pt idx="2326">
                  <c:v>41357</c:v>
                </c:pt>
                <c:pt idx="2327">
                  <c:v>41356</c:v>
                </c:pt>
                <c:pt idx="2328">
                  <c:v>41355</c:v>
                </c:pt>
                <c:pt idx="2329">
                  <c:v>41354</c:v>
                </c:pt>
                <c:pt idx="2330">
                  <c:v>41353</c:v>
                </c:pt>
                <c:pt idx="2331">
                  <c:v>41352</c:v>
                </c:pt>
                <c:pt idx="2332">
                  <c:v>41351</c:v>
                </c:pt>
                <c:pt idx="2333">
                  <c:v>41350</c:v>
                </c:pt>
                <c:pt idx="2334">
                  <c:v>41349</c:v>
                </c:pt>
                <c:pt idx="2335">
                  <c:v>41348</c:v>
                </c:pt>
                <c:pt idx="2336">
                  <c:v>41347</c:v>
                </c:pt>
                <c:pt idx="2337">
                  <c:v>41346</c:v>
                </c:pt>
                <c:pt idx="2338">
                  <c:v>41345</c:v>
                </c:pt>
                <c:pt idx="2339">
                  <c:v>41344</c:v>
                </c:pt>
                <c:pt idx="2340">
                  <c:v>41343</c:v>
                </c:pt>
                <c:pt idx="2341">
                  <c:v>41342</c:v>
                </c:pt>
                <c:pt idx="2342">
                  <c:v>41341</c:v>
                </c:pt>
                <c:pt idx="2343">
                  <c:v>41340</c:v>
                </c:pt>
                <c:pt idx="2344">
                  <c:v>41339</c:v>
                </c:pt>
                <c:pt idx="2345">
                  <c:v>41338</c:v>
                </c:pt>
                <c:pt idx="2346">
                  <c:v>41337</c:v>
                </c:pt>
                <c:pt idx="2347">
                  <c:v>41336</c:v>
                </c:pt>
                <c:pt idx="2348">
                  <c:v>41335</c:v>
                </c:pt>
                <c:pt idx="2349">
                  <c:v>41334</c:v>
                </c:pt>
                <c:pt idx="2350">
                  <c:v>41333</c:v>
                </c:pt>
                <c:pt idx="2351">
                  <c:v>41332</c:v>
                </c:pt>
                <c:pt idx="2352">
                  <c:v>41331</c:v>
                </c:pt>
                <c:pt idx="2353">
                  <c:v>41330</c:v>
                </c:pt>
                <c:pt idx="2354">
                  <c:v>41329</c:v>
                </c:pt>
                <c:pt idx="2355">
                  <c:v>41328</c:v>
                </c:pt>
                <c:pt idx="2356">
                  <c:v>41327</c:v>
                </c:pt>
                <c:pt idx="2357">
                  <c:v>41326</c:v>
                </c:pt>
                <c:pt idx="2358">
                  <c:v>41325</c:v>
                </c:pt>
                <c:pt idx="2359">
                  <c:v>41324</c:v>
                </c:pt>
                <c:pt idx="2360">
                  <c:v>41323</c:v>
                </c:pt>
                <c:pt idx="2361">
                  <c:v>41322</c:v>
                </c:pt>
                <c:pt idx="2362">
                  <c:v>41321</c:v>
                </c:pt>
                <c:pt idx="2363">
                  <c:v>41320</c:v>
                </c:pt>
                <c:pt idx="2364">
                  <c:v>41319</c:v>
                </c:pt>
                <c:pt idx="2365">
                  <c:v>41318</c:v>
                </c:pt>
                <c:pt idx="2366">
                  <c:v>41317</c:v>
                </c:pt>
                <c:pt idx="2367">
                  <c:v>41316</c:v>
                </c:pt>
                <c:pt idx="2368">
                  <c:v>41315</c:v>
                </c:pt>
                <c:pt idx="2369">
                  <c:v>41314</c:v>
                </c:pt>
                <c:pt idx="2370">
                  <c:v>41313</c:v>
                </c:pt>
                <c:pt idx="2371">
                  <c:v>41312</c:v>
                </c:pt>
                <c:pt idx="2372">
                  <c:v>41311</c:v>
                </c:pt>
                <c:pt idx="2373">
                  <c:v>41310</c:v>
                </c:pt>
                <c:pt idx="2374">
                  <c:v>41309</c:v>
                </c:pt>
                <c:pt idx="2375">
                  <c:v>41308</c:v>
                </c:pt>
                <c:pt idx="2376">
                  <c:v>41307</c:v>
                </c:pt>
                <c:pt idx="2377">
                  <c:v>41306</c:v>
                </c:pt>
                <c:pt idx="2378">
                  <c:v>41305</c:v>
                </c:pt>
                <c:pt idx="2379">
                  <c:v>41304</c:v>
                </c:pt>
                <c:pt idx="2380">
                  <c:v>41303</c:v>
                </c:pt>
                <c:pt idx="2381">
                  <c:v>41302</c:v>
                </c:pt>
                <c:pt idx="2382">
                  <c:v>41301</c:v>
                </c:pt>
                <c:pt idx="2383">
                  <c:v>41300</c:v>
                </c:pt>
                <c:pt idx="2384">
                  <c:v>41299</c:v>
                </c:pt>
                <c:pt idx="2385">
                  <c:v>41298</c:v>
                </c:pt>
                <c:pt idx="2386">
                  <c:v>41297</c:v>
                </c:pt>
                <c:pt idx="2387">
                  <c:v>41296</c:v>
                </c:pt>
                <c:pt idx="2388">
                  <c:v>41295</c:v>
                </c:pt>
                <c:pt idx="2389">
                  <c:v>41294</c:v>
                </c:pt>
                <c:pt idx="2390">
                  <c:v>41293</c:v>
                </c:pt>
                <c:pt idx="2391">
                  <c:v>41292</c:v>
                </c:pt>
                <c:pt idx="2392">
                  <c:v>41291</c:v>
                </c:pt>
                <c:pt idx="2393">
                  <c:v>41290</c:v>
                </c:pt>
                <c:pt idx="2394">
                  <c:v>41289</c:v>
                </c:pt>
                <c:pt idx="2395">
                  <c:v>41288</c:v>
                </c:pt>
                <c:pt idx="2396">
                  <c:v>41287</c:v>
                </c:pt>
                <c:pt idx="2397">
                  <c:v>41286</c:v>
                </c:pt>
                <c:pt idx="2398">
                  <c:v>41285</c:v>
                </c:pt>
                <c:pt idx="2399">
                  <c:v>41284</c:v>
                </c:pt>
                <c:pt idx="2400">
                  <c:v>41283</c:v>
                </c:pt>
                <c:pt idx="2401">
                  <c:v>41282</c:v>
                </c:pt>
                <c:pt idx="2402">
                  <c:v>41281</c:v>
                </c:pt>
                <c:pt idx="2403">
                  <c:v>41280</c:v>
                </c:pt>
                <c:pt idx="2404">
                  <c:v>41279</c:v>
                </c:pt>
                <c:pt idx="2405">
                  <c:v>41278</c:v>
                </c:pt>
                <c:pt idx="2406">
                  <c:v>41277</c:v>
                </c:pt>
                <c:pt idx="2407">
                  <c:v>41276</c:v>
                </c:pt>
                <c:pt idx="2408">
                  <c:v>41275</c:v>
                </c:pt>
                <c:pt idx="2409">
                  <c:v>41274</c:v>
                </c:pt>
                <c:pt idx="2410">
                  <c:v>41273</c:v>
                </c:pt>
                <c:pt idx="2411">
                  <c:v>41272</c:v>
                </c:pt>
                <c:pt idx="2412">
                  <c:v>41271</c:v>
                </c:pt>
                <c:pt idx="2413">
                  <c:v>41270</c:v>
                </c:pt>
                <c:pt idx="2414">
                  <c:v>41269</c:v>
                </c:pt>
                <c:pt idx="2415">
                  <c:v>41268</c:v>
                </c:pt>
                <c:pt idx="2416">
                  <c:v>41267</c:v>
                </c:pt>
                <c:pt idx="2417">
                  <c:v>41266</c:v>
                </c:pt>
                <c:pt idx="2418">
                  <c:v>41265</c:v>
                </c:pt>
                <c:pt idx="2419">
                  <c:v>41264</c:v>
                </c:pt>
                <c:pt idx="2420">
                  <c:v>41263</c:v>
                </c:pt>
                <c:pt idx="2421">
                  <c:v>41262</c:v>
                </c:pt>
                <c:pt idx="2422">
                  <c:v>41261</c:v>
                </c:pt>
                <c:pt idx="2423">
                  <c:v>41260</c:v>
                </c:pt>
                <c:pt idx="2424">
                  <c:v>41259</c:v>
                </c:pt>
                <c:pt idx="2425">
                  <c:v>41258</c:v>
                </c:pt>
                <c:pt idx="2426">
                  <c:v>41257</c:v>
                </c:pt>
                <c:pt idx="2427">
                  <c:v>41256</c:v>
                </c:pt>
                <c:pt idx="2428">
                  <c:v>41255</c:v>
                </c:pt>
                <c:pt idx="2429">
                  <c:v>41254</c:v>
                </c:pt>
                <c:pt idx="2430">
                  <c:v>41253</c:v>
                </c:pt>
                <c:pt idx="2431">
                  <c:v>41252</c:v>
                </c:pt>
                <c:pt idx="2432">
                  <c:v>41251</c:v>
                </c:pt>
                <c:pt idx="2433">
                  <c:v>41250</c:v>
                </c:pt>
                <c:pt idx="2434">
                  <c:v>41249</c:v>
                </c:pt>
                <c:pt idx="2435">
                  <c:v>41248</c:v>
                </c:pt>
                <c:pt idx="2436">
                  <c:v>41247</c:v>
                </c:pt>
                <c:pt idx="2437">
                  <c:v>41246</c:v>
                </c:pt>
                <c:pt idx="2438">
                  <c:v>41245</c:v>
                </c:pt>
                <c:pt idx="2439">
                  <c:v>41244</c:v>
                </c:pt>
                <c:pt idx="2440">
                  <c:v>41243</c:v>
                </c:pt>
                <c:pt idx="2441">
                  <c:v>41242</c:v>
                </c:pt>
                <c:pt idx="2442">
                  <c:v>41241</c:v>
                </c:pt>
                <c:pt idx="2443">
                  <c:v>41240</c:v>
                </c:pt>
                <c:pt idx="2444">
                  <c:v>41239</c:v>
                </c:pt>
                <c:pt idx="2445">
                  <c:v>41238</c:v>
                </c:pt>
                <c:pt idx="2446">
                  <c:v>41237</c:v>
                </c:pt>
                <c:pt idx="2447">
                  <c:v>41236</c:v>
                </c:pt>
                <c:pt idx="2448">
                  <c:v>41235</c:v>
                </c:pt>
                <c:pt idx="2449">
                  <c:v>41234</c:v>
                </c:pt>
                <c:pt idx="2450">
                  <c:v>41233</c:v>
                </c:pt>
                <c:pt idx="2451">
                  <c:v>41232</c:v>
                </c:pt>
                <c:pt idx="2452">
                  <c:v>41231</c:v>
                </c:pt>
                <c:pt idx="2453">
                  <c:v>41230</c:v>
                </c:pt>
                <c:pt idx="2454">
                  <c:v>41229</c:v>
                </c:pt>
                <c:pt idx="2455">
                  <c:v>41228</c:v>
                </c:pt>
                <c:pt idx="2456">
                  <c:v>41227</c:v>
                </c:pt>
                <c:pt idx="2457">
                  <c:v>41226</c:v>
                </c:pt>
                <c:pt idx="2458">
                  <c:v>41225</c:v>
                </c:pt>
                <c:pt idx="2459">
                  <c:v>41224</c:v>
                </c:pt>
                <c:pt idx="2460">
                  <c:v>41223</c:v>
                </c:pt>
                <c:pt idx="2461">
                  <c:v>41222</c:v>
                </c:pt>
                <c:pt idx="2462">
                  <c:v>41221</c:v>
                </c:pt>
                <c:pt idx="2463">
                  <c:v>41220</c:v>
                </c:pt>
                <c:pt idx="2464">
                  <c:v>41219</c:v>
                </c:pt>
                <c:pt idx="2465">
                  <c:v>41218</c:v>
                </c:pt>
                <c:pt idx="2466">
                  <c:v>41217</c:v>
                </c:pt>
                <c:pt idx="2467">
                  <c:v>41216</c:v>
                </c:pt>
                <c:pt idx="2468">
                  <c:v>41215</c:v>
                </c:pt>
                <c:pt idx="2469">
                  <c:v>41214</c:v>
                </c:pt>
                <c:pt idx="2470">
                  <c:v>41213</c:v>
                </c:pt>
                <c:pt idx="2471">
                  <c:v>41212</c:v>
                </c:pt>
                <c:pt idx="2472">
                  <c:v>41211</c:v>
                </c:pt>
                <c:pt idx="2473">
                  <c:v>41210</c:v>
                </c:pt>
                <c:pt idx="2474">
                  <c:v>41209</c:v>
                </c:pt>
                <c:pt idx="2475">
                  <c:v>41208</c:v>
                </c:pt>
                <c:pt idx="2476">
                  <c:v>41207</c:v>
                </c:pt>
                <c:pt idx="2477">
                  <c:v>41206</c:v>
                </c:pt>
                <c:pt idx="2478">
                  <c:v>41205</c:v>
                </c:pt>
                <c:pt idx="2479">
                  <c:v>41204</c:v>
                </c:pt>
                <c:pt idx="2480">
                  <c:v>41203</c:v>
                </c:pt>
                <c:pt idx="2481">
                  <c:v>41202</c:v>
                </c:pt>
                <c:pt idx="2482">
                  <c:v>41201</c:v>
                </c:pt>
                <c:pt idx="2483">
                  <c:v>41200</c:v>
                </c:pt>
                <c:pt idx="2484">
                  <c:v>41199</c:v>
                </c:pt>
                <c:pt idx="2485">
                  <c:v>41198</c:v>
                </c:pt>
                <c:pt idx="2486">
                  <c:v>41197</c:v>
                </c:pt>
                <c:pt idx="2487">
                  <c:v>41196</c:v>
                </c:pt>
                <c:pt idx="2488">
                  <c:v>41195</c:v>
                </c:pt>
                <c:pt idx="2489">
                  <c:v>41194</c:v>
                </c:pt>
                <c:pt idx="2490">
                  <c:v>41193</c:v>
                </c:pt>
                <c:pt idx="2491">
                  <c:v>41192</c:v>
                </c:pt>
                <c:pt idx="2492">
                  <c:v>41191</c:v>
                </c:pt>
                <c:pt idx="2493">
                  <c:v>41190</c:v>
                </c:pt>
                <c:pt idx="2494">
                  <c:v>41189</c:v>
                </c:pt>
                <c:pt idx="2495">
                  <c:v>41188</c:v>
                </c:pt>
                <c:pt idx="2496">
                  <c:v>41187</c:v>
                </c:pt>
                <c:pt idx="2497">
                  <c:v>41186</c:v>
                </c:pt>
                <c:pt idx="2498">
                  <c:v>41185</c:v>
                </c:pt>
                <c:pt idx="2499">
                  <c:v>41184</c:v>
                </c:pt>
                <c:pt idx="2500">
                  <c:v>41183</c:v>
                </c:pt>
                <c:pt idx="2501">
                  <c:v>41182</c:v>
                </c:pt>
                <c:pt idx="2502">
                  <c:v>41181</c:v>
                </c:pt>
                <c:pt idx="2503">
                  <c:v>41180</c:v>
                </c:pt>
                <c:pt idx="2504">
                  <c:v>41179</c:v>
                </c:pt>
                <c:pt idx="2505">
                  <c:v>41178</c:v>
                </c:pt>
                <c:pt idx="2506">
                  <c:v>41177</c:v>
                </c:pt>
                <c:pt idx="2507">
                  <c:v>41176</c:v>
                </c:pt>
                <c:pt idx="2508">
                  <c:v>41175</c:v>
                </c:pt>
                <c:pt idx="2509">
                  <c:v>41174</c:v>
                </c:pt>
                <c:pt idx="2510">
                  <c:v>41173</c:v>
                </c:pt>
                <c:pt idx="2511">
                  <c:v>41172</c:v>
                </c:pt>
                <c:pt idx="2512">
                  <c:v>41171</c:v>
                </c:pt>
                <c:pt idx="2513">
                  <c:v>41170</c:v>
                </c:pt>
                <c:pt idx="2514">
                  <c:v>41169</c:v>
                </c:pt>
                <c:pt idx="2515">
                  <c:v>41168</c:v>
                </c:pt>
                <c:pt idx="2516">
                  <c:v>41167</c:v>
                </c:pt>
                <c:pt idx="2517">
                  <c:v>41166</c:v>
                </c:pt>
                <c:pt idx="2518">
                  <c:v>41165</c:v>
                </c:pt>
                <c:pt idx="2519">
                  <c:v>41164</c:v>
                </c:pt>
                <c:pt idx="2520">
                  <c:v>41163</c:v>
                </c:pt>
                <c:pt idx="2521">
                  <c:v>41162</c:v>
                </c:pt>
                <c:pt idx="2522">
                  <c:v>41161</c:v>
                </c:pt>
                <c:pt idx="2523">
                  <c:v>41160</c:v>
                </c:pt>
                <c:pt idx="2524">
                  <c:v>41159</c:v>
                </c:pt>
                <c:pt idx="2525">
                  <c:v>41158</c:v>
                </c:pt>
                <c:pt idx="2526">
                  <c:v>41157</c:v>
                </c:pt>
                <c:pt idx="2527">
                  <c:v>41156</c:v>
                </c:pt>
                <c:pt idx="2528">
                  <c:v>41155</c:v>
                </c:pt>
                <c:pt idx="2529">
                  <c:v>41154</c:v>
                </c:pt>
                <c:pt idx="2530">
                  <c:v>41153</c:v>
                </c:pt>
                <c:pt idx="2531">
                  <c:v>41152</c:v>
                </c:pt>
                <c:pt idx="2532">
                  <c:v>41151</c:v>
                </c:pt>
                <c:pt idx="2533">
                  <c:v>41150</c:v>
                </c:pt>
                <c:pt idx="2534">
                  <c:v>41149</c:v>
                </c:pt>
                <c:pt idx="2535">
                  <c:v>41148</c:v>
                </c:pt>
                <c:pt idx="2536">
                  <c:v>41147</c:v>
                </c:pt>
                <c:pt idx="2537">
                  <c:v>41146</c:v>
                </c:pt>
                <c:pt idx="2538">
                  <c:v>41145</c:v>
                </c:pt>
                <c:pt idx="2539">
                  <c:v>41144</c:v>
                </c:pt>
                <c:pt idx="2540">
                  <c:v>41143</c:v>
                </c:pt>
                <c:pt idx="2541">
                  <c:v>41142</c:v>
                </c:pt>
                <c:pt idx="2542">
                  <c:v>41141</c:v>
                </c:pt>
                <c:pt idx="2543">
                  <c:v>41140</c:v>
                </c:pt>
                <c:pt idx="2544">
                  <c:v>41139</c:v>
                </c:pt>
                <c:pt idx="2545">
                  <c:v>41138</c:v>
                </c:pt>
                <c:pt idx="2546">
                  <c:v>41137</c:v>
                </c:pt>
                <c:pt idx="2547">
                  <c:v>41136</c:v>
                </c:pt>
                <c:pt idx="2548">
                  <c:v>41135</c:v>
                </c:pt>
                <c:pt idx="2549">
                  <c:v>41134</c:v>
                </c:pt>
                <c:pt idx="2550">
                  <c:v>41133</c:v>
                </c:pt>
                <c:pt idx="2551">
                  <c:v>41132</c:v>
                </c:pt>
                <c:pt idx="2552">
                  <c:v>41131</c:v>
                </c:pt>
                <c:pt idx="2553">
                  <c:v>41130</c:v>
                </c:pt>
                <c:pt idx="2554">
                  <c:v>41129</c:v>
                </c:pt>
                <c:pt idx="2555">
                  <c:v>41128</c:v>
                </c:pt>
                <c:pt idx="2556">
                  <c:v>41127</c:v>
                </c:pt>
                <c:pt idx="2557">
                  <c:v>41126</c:v>
                </c:pt>
                <c:pt idx="2558">
                  <c:v>41125</c:v>
                </c:pt>
                <c:pt idx="2559">
                  <c:v>41124</c:v>
                </c:pt>
                <c:pt idx="2560">
                  <c:v>41123</c:v>
                </c:pt>
                <c:pt idx="2561">
                  <c:v>41122</c:v>
                </c:pt>
                <c:pt idx="2562">
                  <c:v>41121</c:v>
                </c:pt>
                <c:pt idx="2563">
                  <c:v>41120</c:v>
                </c:pt>
                <c:pt idx="2564">
                  <c:v>41119</c:v>
                </c:pt>
                <c:pt idx="2565">
                  <c:v>41118</c:v>
                </c:pt>
                <c:pt idx="2566">
                  <c:v>41117</c:v>
                </c:pt>
                <c:pt idx="2567">
                  <c:v>41116</c:v>
                </c:pt>
                <c:pt idx="2568">
                  <c:v>41115</c:v>
                </c:pt>
                <c:pt idx="2569">
                  <c:v>41114</c:v>
                </c:pt>
                <c:pt idx="2570">
                  <c:v>41113</c:v>
                </c:pt>
                <c:pt idx="2571">
                  <c:v>41112</c:v>
                </c:pt>
                <c:pt idx="2572">
                  <c:v>41111</c:v>
                </c:pt>
                <c:pt idx="2573">
                  <c:v>41110</c:v>
                </c:pt>
                <c:pt idx="2574">
                  <c:v>41109</c:v>
                </c:pt>
                <c:pt idx="2575">
                  <c:v>41108</c:v>
                </c:pt>
                <c:pt idx="2576">
                  <c:v>41107</c:v>
                </c:pt>
                <c:pt idx="2577">
                  <c:v>41106</c:v>
                </c:pt>
                <c:pt idx="2578">
                  <c:v>41105</c:v>
                </c:pt>
                <c:pt idx="2579">
                  <c:v>41104</c:v>
                </c:pt>
                <c:pt idx="2580">
                  <c:v>41103</c:v>
                </c:pt>
                <c:pt idx="2581">
                  <c:v>41102</c:v>
                </c:pt>
                <c:pt idx="2582">
                  <c:v>41101</c:v>
                </c:pt>
                <c:pt idx="2583">
                  <c:v>41100</c:v>
                </c:pt>
                <c:pt idx="2584">
                  <c:v>41099</c:v>
                </c:pt>
                <c:pt idx="2585">
                  <c:v>41098</c:v>
                </c:pt>
                <c:pt idx="2586">
                  <c:v>41097</c:v>
                </c:pt>
                <c:pt idx="2587">
                  <c:v>41096</c:v>
                </c:pt>
                <c:pt idx="2588">
                  <c:v>41095</c:v>
                </c:pt>
                <c:pt idx="2589">
                  <c:v>41094</c:v>
                </c:pt>
                <c:pt idx="2590">
                  <c:v>41093</c:v>
                </c:pt>
                <c:pt idx="2591">
                  <c:v>41092</c:v>
                </c:pt>
                <c:pt idx="2592">
                  <c:v>41091</c:v>
                </c:pt>
                <c:pt idx="2593">
                  <c:v>41090</c:v>
                </c:pt>
                <c:pt idx="2594">
                  <c:v>41089</c:v>
                </c:pt>
                <c:pt idx="2595">
                  <c:v>41088</c:v>
                </c:pt>
                <c:pt idx="2596">
                  <c:v>41087</c:v>
                </c:pt>
                <c:pt idx="2597">
                  <c:v>41086</c:v>
                </c:pt>
                <c:pt idx="2598">
                  <c:v>41085</c:v>
                </c:pt>
                <c:pt idx="2599">
                  <c:v>41084</c:v>
                </c:pt>
                <c:pt idx="2600">
                  <c:v>41083</c:v>
                </c:pt>
                <c:pt idx="2601">
                  <c:v>41082</c:v>
                </c:pt>
                <c:pt idx="2602">
                  <c:v>41081</c:v>
                </c:pt>
                <c:pt idx="2603">
                  <c:v>41080</c:v>
                </c:pt>
                <c:pt idx="2604">
                  <c:v>41079</c:v>
                </c:pt>
                <c:pt idx="2605">
                  <c:v>41078</c:v>
                </c:pt>
                <c:pt idx="2606">
                  <c:v>41077</c:v>
                </c:pt>
                <c:pt idx="2607">
                  <c:v>41076</c:v>
                </c:pt>
                <c:pt idx="2608">
                  <c:v>41075</c:v>
                </c:pt>
                <c:pt idx="2609">
                  <c:v>41074</c:v>
                </c:pt>
                <c:pt idx="2610">
                  <c:v>41073</c:v>
                </c:pt>
                <c:pt idx="2611">
                  <c:v>41072</c:v>
                </c:pt>
                <c:pt idx="2612">
                  <c:v>41071</c:v>
                </c:pt>
                <c:pt idx="2613">
                  <c:v>41070</c:v>
                </c:pt>
                <c:pt idx="2614">
                  <c:v>41069</c:v>
                </c:pt>
                <c:pt idx="2615">
                  <c:v>41068</c:v>
                </c:pt>
                <c:pt idx="2616">
                  <c:v>41067</c:v>
                </c:pt>
                <c:pt idx="2617">
                  <c:v>41066</c:v>
                </c:pt>
                <c:pt idx="2618">
                  <c:v>41065</c:v>
                </c:pt>
                <c:pt idx="2619">
                  <c:v>41064</c:v>
                </c:pt>
                <c:pt idx="2620">
                  <c:v>41063</c:v>
                </c:pt>
                <c:pt idx="2621">
                  <c:v>41062</c:v>
                </c:pt>
                <c:pt idx="2622">
                  <c:v>41061</c:v>
                </c:pt>
                <c:pt idx="2623">
                  <c:v>41060</c:v>
                </c:pt>
                <c:pt idx="2624">
                  <c:v>41059</c:v>
                </c:pt>
                <c:pt idx="2625">
                  <c:v>41058</c:v>
                </c:pt>
                <c:pt idx="2626">
                  <c:v>41057</c:v>
                </c:pt>
                <c:pt idx="2627">
                  <c:v>41056</c:v>
                </c:pt>
                <c:pt idx="2628">
                  <c:v>41055</c:v>
                </c:pt>
                <c:pt idx="2629">
                  <c:v>41054</c:v>
                </c:pt>
                <c:pt idx="2630">
                  <c:v>41053</c:v>
                </c:pt>
                <c:pt idx="2631">
                  <c:v>41052</c:v>
                </c:pt>
                <c:pt idx="2632">
                  <c:v>41051</c:v>
                </c:pt>
                <c:pt idx="2633">
                  <c:v>41050</c:v>
                </c:pt>
                <c:pt idx="2634">
                  <c:v>41049</c:v>
                </c:pt>
                <c:pt idx="2635">
                  <c:v>41048</c:v>
                </c:pt>
                <c:pt idx="2636">
                  <c:v>41047</c:v>
                </c:pt>
                <c:pt idx="2637">
                  <c:v>41046</c:v>
                </c:pt>
                <c:pt idx="2638">
                  <c:v>41045</c:v>
                </c:pt>
                <c:pt idx="2639">
                  <c:v>41044</c:v>
                </c:pt>
                <c:pt idx="2640">
                  <c:v>41043</c:v>
                </c:pt>
                <c:pt idx="2641">
                  <c:v>41042</c:v>
                </c:pt>
                <c:pt idx="2642">
                  <c:v>41041</c:v>
                </c:pt>
                <c:pt idx="2643">
                  <c:v>41040</c:v>
                </c:pt>
                <c:pt idx="2644">
                  <c:v>41039</c:v>
                </c:pt>
                <c:pt idx="2645">
                  <c:v>41038</c:v>
                </c:pt>
                <c:pt idx="2646">
                  <c:v>41037</c:v>
                </c:pt>
                <c:pt idx="2647">
                  <c:v>41036</c:v>
                </c:pt>
                <c:pt idx="2648">
                  <c:v>41035</c:v>
                </c:pt>
                <c:pt idx="2649">
                  <c:v>41034</c:v>
                </c:pt>
                <c:pt idx="2650">
                  <c:v>41033</c:v>
                </c:pt>
                <c:pt idx="2651">
                  <c:v>41032</c:v>
                </c:pt>
                <c:pt idx="2652">
                  <c:v>41031</c:v>
                </c:pt>
                <c:pt idx="2653">
                  <c:v>41030</c:v>
                </c:pt>
                <c:pt idx="2654">
                  <c:v>41029</c:v>
                </c:pt>
                <c:pt idx="2655">
                  <c:v>41028</c:v>
                </c:pt>
                <c:pt idx="2656">
                  <c:v>41027</c:v>
                </c:pt>
                <c:pt idx="2657">
                  <c:v>41026</c:v>
                </c:pt>
                <c:pt idx="2658">
                  <c:v>41025</c:v>
                </c:pt>
                <c:pt idx="2659">
                  <c:v>41024</c:v>
                </c:pt>
                <c:pt idx="2660">
                  <c:v>41023</c:v>
                </c:pt>
                <c:pt idx="2661">
                  <c:v>41022</c:v>
                </c:pt>
                <c:pt idx="2662">
                  <c:v>41021</c:v>
                </c:pt>
                <c:pt idx="2663">
                  <c:v>41020</c:v>
                </c:pt>
                <c:pt idx="2664">
                  <c:v>41019</c:v>
                </c:pt>
                <c:pt idx="2665">
                  <c:v>41018</c:v>
                </c:pt>
                <c:pt idx="2666">
                  <c:v>41017</c:v>
                </c:pt>
                <c:pt idx="2667">
                  <c:v>41016</c:v>
                </c:pt>
                <c:pt idx="2668">
                  <c:v>41015</c:v>
                </c:pt>
                <c:pt idx="2669">
                  <c:v>41014</c:v>
                </c:pt>
                <c:pt idx="2670">
                  <c:v>41013</c:v>
                </c:pt>
                <c:pt idx="2671">
                  <c:v>41012</c:v>
                </c:pt>
                <c:pt idx="2672">
                  <c:v>41011</c:v>
                </c:pt>
                <c:pt idx="2673">
                  <c:v>41010</c:v>
                </c:pt>
                <c:pt idx="2674">
                  <c:v>41009</c:v>
                </c:pt>
                <c:pt idx="2675">
                  <c:v>41008</c:v>
                </c:pt>
                <c:pt idx="2676">
                  <c:v>41007</c:v>
                </c:pt>
                <c:pt idx="2677">
                  <c:v>41006</c:v>
                </c:pt>
                <c:pt idx="2678">
                  <c:v>41005</c:v>
                </c:pt>
                <c:pt idx="2679">
                  <c:v>41004</c:v>
                </c:pt>
                <c:pt idx="2680">
                  <c:v>41003</c:v>
                </c:pt>
                <c:pt idx="2681">
                  <c:v>41002</c:v>
                </c:pt>
                <c:pt idx="2682">
                  <c:v>41001</c:v>
                </c:pt>
                <c:pt idx="2683">
                  <c:v>41000</c:v>
                </c:pt>
                <c:pt idx="2684">
                  <c:v>40999</c:v>
                </c:pt>
                <c:pt idx="2685">
                  <c:v>40998</c:v>
                </c:pt>
                <c:pt idx="2686">
                  <c:v>40997</c:v>
                </c:pt>
                <c:pt idx="2687">
                  <c:v>40996</c:v>
                </c:pt>
                <c:pt idx="2688">
                  <c:v>40995</c:v>
                </c:pt>
                <c:pt idx="2689">
                  <c:v>40994</c:v>
                </c:pt>
                <c:pt idx="2690">
                  <c:v>40993</c:v>
                </c:pt>
                <c:pt idx="2691">
                  <c:v>40992</c:v>
                </c:pt>
                <c:pt idx="2692">
                  <c:v>40991</c:v>
                </c:pt>
                <c:pt idx="2693">
                  <c:v>40990</c:v>
                </c:pt>
                <c:pt idx="2694">
                  <c:v>40989</c:v>
                </c:pt>
                <c:pt idx="2695">
                  <c:v>40988</c:v>
                </c:pt>
                <c:pt idx="2696">
                  <c:v>40987</c:v>
                </c:pt>
                <c:pt idx="2697">
                  <c:v>40986</c:v>
                </c:pt>
                <c:pt idx="2698">
                  <c:v>40985</c:v>
                </c:pt>
                <c:pt idx="2699">
                  <c:v>40984</c:v>
                </c:pt>
                <c:pt idx="2700">
                  <c:v>40983</c:v>
                </c:pt>
                <c:pt idx="2701">
                  <c:v>40982</c:v>
                </c:pt>
                <c:pt idx="2702">
                  <c:v>40981</c:v>
                </c:pt>
                <c:pt idx="2703">
                  <c:v>40980</c:v>
                </c:pt>
                <c:pt idx="2704">
                  <c:v>40979</c:v>
                </c:pt>
                <c:pt idx="2705">
                  <c:v>40978</c:v>
                </c:pt>
                <c:pt idx="2706">
                  <c:v>40977</c:v>
                </c:pt>
                <c:pt idx="2707">
                  <c:v>40976</c:v>
                </c:pt>
                <c:pt idx="2708">
                  <c:v>40975</c:v>
                </c:pt>
                <c:pt idx="2709">
                  <c:v>40974</c:v>
                </c:pt>
                <c:pt idx="2710">
                  <c:v>40973</c:v>
                </c:pt>
                <c:pt idx="2711">
                  <c:v>40972</c:v>
                </c:pt>
                <c:pt idx="2712">
                  <c:v>40971</c:v>
                </c:pt>
                <c:pt idx="2713">
                  <c:v>40970</c:v>
                </c:pt>
                <c:pt idx="2714">
                  <c:v>40969</c:v>
                </c:pt>
                <c:pt idx="2715">
                  <c:v>40968</c:v>
                </c:pt>
                <c:pt idx="2716">
                  <c:v>40967</c:v>
                </c:pt>
                <c:pt idx="2717">
                  <c:v>40966</c:v>
                </c:pt>
                <c:pt idx="2718">
                  <c:v>40965</c:v>
                </c:pt>
                <c:pt idx="2719">
                  <c:v>40964</c:v>
                </c:pt>
                <c:pt idx="2720">
                  <c:v>40963</c:v>
                </c:pt>
                <c:pt idx="2721">
                  <c:v>40962</c:v>
                </c:pt>
                <c:pt idx="2722">
                  <c:v>40961</c:v>
                </c:pt>
                <c:pt idx="2723">
                  <c:v>40960</c:v>
                </c:pt>
                <c:pt idx="2724">
                  <c:v>40959</c:v>
                </c:pt>
                <c:pt idx="2725">
                  <c:v>40958</c:v>
                </c:pt>
                <c:pt idx="2726">
                  <c:v>40957</c:v>
                </c:pt>
                <c:pt idx="2727">
                  <c:v>40956</c:v>
                </c:pt>
                <c:pt idx="2728">
                  <c:v>40955</c:v>
                </c:pt>
                <c:pt idx="2729">
                  <c:v>40954</c:v>
                </c:pt>
                <c:pt idx="2730">
                  <c:v>40953</c:v>
                </c:pt>
                <c:pt idx="2731">
                  <c:v>40952</c:v>
                </c:pt>
                <c:pt idx="2732">
                  <c:v>40951</c:v>
                </c:pt>
                <c:pt idx="2733">
                  <c:v>40950</c:v>
                </c:pt>
                <c:pt idx="2734">
                  <c:v>40949</c:v>
                </c:pt>
                <c:pt idx="2735">
                  <c:v>40948</c:v>
                </c:pt>
                <c:pt idx="2736">
                  <c:v>40947</c:v>
                </c:pt>
                <c:pt idx="2737">
                  <c:v>40946</c:v>
                </c:pt>
                <c:pt idx="2738">
                  <c:v>40945</c:v>
                </c:pt>
                <c:pt idx="2739">
                  <c:v>40944</c:v>
                </c:pt>
                <c:pt idx="2740">
                  <c:v>40943</c:v>
                </c:pt>
                <c:pt idx="2741">
                  <c:v>40942</c:v>
                </c:pt>
                <c:pt idx="2742">
                  <c:v>40941</c:v>
                </c:pt>
                <c:pt idx="2743">
                  <c:v>40940</c:v>
                </c:pt>
                <c:pt idx="2744">
                  <c:v>40939</c:v>
                </c:pt>
                <c:pt idx="2745">
                  <c:v>40938</c:v>
                </c:pt>
                <c:pt idx="2746">
                  <c:v>40937</c:v>
                </c:pt>
                <c:pt idx="2747">
                  <c:v>40936</c:v>
                </c:pt>
                <c:pt idx="2748">
                  <c:v>40935</c:v>
                </c:pt>
                <c:pt idx="2749">
                  <c:v>40934</c:v>
                </c:pt>
                <c:pt idx="2750">
                  <c:v>40933</c:v>
                </c:pt>
                <c:pt idx="2751">
                  <c:v>40932</c:v>
                </c:pt>
                <c:pt idx="2752">
                  <c:v>40931</c:v>
                </c:pt>
                <c:pt idx="2753">
                  <c:v>40930</c:v>
                </c:pt>
                <c:pt idx="2754">
                  <c:v>40929</c:v>
                </c:pt>
                <c:pt idx="2755">
                  <c:v>40928</c:v>
                </c:pt>
                <c:pt idx="2756">
                  <c:v>40927</c:v>
                </c:pt>
                <c:pt idx="2757">
                  <c:v>40926</c:v>
                </c:pt>
                <c:pt idx="2758">
                  <c:v>40925</c:v>
                </c:pt>
                <c:pt idx="2759">
                  <c:v>40924</c:v>
                </c:pt>
                <c:pt idx="2760">
                  <c:v>40923</c:v>
                </c:pt>
                <c:pt idx="2761">
                  <c:v>40922</c:v>
                </c:pt>
                <c:pt idx="2762">
                  <c:v>40921</c:v>
                </c:pt>
                <c:pt idx="2763">
                  <c:v>40920</c:v>
                </c:pt>
                <c:pt idx="2764">
                  <c:v>40919</c:v>
                </c:pt>
                <c:pt idx="2765">
                  <c:v>40918</c:v>
                </c:pt>
                <c:pt idx="2766">
                  <c:v>40917</c:v>
                </c:pt>
                <c:pt idx="2767">
                  <c:v>40916</c:v>
                </c:pt>
                <c:pt idx="2768">
                  <c:v>40915</c:v>
                </c:pt>
                <c:pt idx="2769">
                  <c:v>40914</c:v>
                </c:pt>
                <c:pt idx="2770">
                  <c:v>40913</c:v>
                </c:pt>
                <c:pt idx="2771">
                  <c:v>40912</c:v>
                </c:pt>
                <c:pt idx="2772">
                  <c:v>40911</c:v>
                </c:pt>
                <c:pt idx="2773">
                  <c:v>40910</c:v>
                </c:pt>
                <c:pt idx="2774">
                  <c:v>40909</c:v>
                </c:pt>
                <c:pt idx="2775">
                  <c:v>40908</c:v>
                </c:pt>
                <c:pt idx="2776">
                  <c:v>40907</c:v>
                </c:pt>
                <c:pt idx="2777">
                  <c:v>40906</c:v>
                </c:pt>
                <c:pt idx="2778">
                  <c:v>40905</c:v>
                </c:pt>
                <c:pt idx="2779">
                  <c:v>40904</c:v>
                </c:pt>
                <c:pt idx="2780">
                  <c:v>40903</c:v>
                </c:pt>
                <c:pt idx="2781">
                  <c:v>40902</c:v>
                </c:pt>
                <c:pt idx="2782">
                  <c:v>40901</c:v>
                </c:pt>
                <c:pt idx="2783">
                  <c:v>40900</c:v>
                </c:pt>
                <c:pt idx="2784">
                  <c:v>40899</c:v>
                </c:pt>
                <c:pt idx="2785">
                  <c:v>40898</c:v>
                </c:pt>
                <c:pt idx="2786">
                  <c:v>40897</c:v>
                </c:pt>
                <c:pt idx="2787">
                  <c:v>40896</c:v>
                </c:pt>
                <c:pt idx="2788">
                  <c:v>40895</c:v>
                </c:pt>
                <c:pt idx="2789">
                  <c:v>40894</c:v>
                </c:pt>
                <c:pt idx="2790">
                  <c:v>40893</c:v>
                </c:pt>
                <c:pt idx="2791">
                  <c:v>40892</c:v>
                </c:pt>
                <c:pt idx="2792">
                  <c:v>40891</c:v>
                </c:pt>
                <c:pt idx="2793">
                  <c:v>40890</c:v>
                </c:pt>
                <c:pt idx="2794">
                  <c:v>40889</c:v>
                </c:pt>
                <c:pt idx="2795">
                  <c:v>40888</c:v>
                </c:pt>
                <c:pt idx="2796">
                  <c:v>40887</c:v>
                </c:pt>
                <c:pt idx="2797">
                  <c:v>40886</c:v>
                </c:pt>
                <c:pt idx="2798">
                  <c:v>40885</c:v>
                </c:pt>
                <c:pt idx="2799">
                  <c:v>40884</c:v>
                </c:pt>
                <c:pt idx="2800">
                  <c:v>40883</c:v>
                </c:pt>
                <c:pt idx="2801">
                  <c:v>40882</c:v>
                </c:pt>
                <c:pt idx="2802">
                  <c:v>40881</c:v>
                </c:pt>
                <c:pt idx="2803">
                  <c:v>40880</c:v>
                </c:pt>
                <c:pt idx="2804">
                  <c:v>40879</c:v>
                </c:pt>
                <c:pt idx="2805">
                  <c:v>40878</c:v>
                </c:pt>
                <c:pt idx="2806">
                  <c:v>40877</c:v>
                </c:pt>
                <c:pt idx="2807">
                  <c:v>40876</c:v>
                </c:pt>
                <c:pt idx="2808">
                  <c:v>40875</c:v>
                </c:pt>
                <c:pt idx="2809">
                  <c:v>40874</c:v>
                </c:pt>
                <c:pt idx="2810">
                  <c:v>40873</c:v>
                </c:pt>
                <c:pt idx="2811">
                  <c:v>40872</c:v>
                </c:pt>
                <c:pt idx="2812">
                  <c:v>40871</c:v>
                </c:pt>
                <c:pt idx="2813">
                  <c:v>40870</c:v>
                </c:pt>
                <c:pt idx="2814">
                  <c:v>40869</c:v>
                </c:pt>
                <c:pt idx="2815">
                  <c:v>40868</c:v>
                </c:pt>
                <c:pt idx="2816">
                  <c:v>40867</c:v>
                </c:pt>
                <c:pt idx="2817">
                  <c:v>40866</c:v>
                </c:pt>
                <c:pt idx="2818">
                  <c:v>40865</c:v>
                </c:pt>
                <c:pt idx="2819">
                  <c:v>40864</c:v>
                </c:pt>
                <c:pt idx="2820">
                  <c:v>40863</c:v>
                </c:pt>
                <c:pt idx="2821">
                  <c:v>40862</c:v>
                </c:pt>
                <c:pt idx="2822">
                  <c:v>40861</c:v>
                </c:pt>
                <c:pt idx="2823">
                  <c:v>40860</c:v>
                </c:pt>
                <c:pt idx="2824">
                  <c:v>40859</c:v>
                </c:pt>
                <c:pt idx="2825">
                  <c:v>40858</c:v>
                </c:pt>
                <c:pt idx="2826">
                  <c:v>40857</c:v>
                </c:pt>
                <c:pt idx="2827">
                  <c:v>40856</c:v>
                </c:pt>
                <c:pt idx="2828">
                  <c:v>40855</c:v>
                </c:pt>
                <c:pt idx="2829">
                  <c:v>40854</c:v>
                </c:pt>
                <c:pt idx="2830">
                  <c:v>40853</c:v>
                </c:pt>
                <c:pt idx="2831">
                  <c:v>40852</c:v>
                </c:pt>
                <c:pt idx="2832">
                  <c:v>40851</c:v>
                </c:pt>
                <c:pt idx="2833">
                  <c:v>40850</c:v>
                </c:pt>
                <c:pt idx="2834">
                  <c:v>40849</c:v>
                </c:pt>
                <c:pt idx="2835">
                  <c:v>40848</c:v>
                </c:pt>
                <c:pt idx="2836">
                  <c:v>40847</c:v>
                </c:pt>
                <c:pt idx="2837">
                  <c:v>40846</c:v>
                </c:pt>
                <c:pt idx="2838">
                  <c:v>40845</c:v>
                </c:pt>
                <c:pt idx="2839">
                  <c:v>40844</c:v>
                </c:pt>
                <c:pt idx="2840">
                  <c:v>40843</c:v>
                </c:pt>
                <c:pt idx="2841">
                  <c:v>40842</c:v>
                </c:pt>
                <c:pt idx="2842">
                  <c:v>40841</c:v>
                </c:pt>
                <c:pt idx="2843">
                  <c:v>40840</c:v>
                </c:pt>
                <c:pt idx="2844">
                  <c:v>40839</c:v>
                </c:pt>
                <c:pt idx="2845">
                  <c:v>40838</c:v>
                </c:pt>
                <c:pt idx="2846">
                  <c:v>40837</c:v>
                </c:pt>
                <c:pt idx="2847">
                  <c:v>40836</c:v>
                </c:pt>
                <c:pt idx="2848">
                  <c:v>40835</c:v>
                </c:pt>
                <c:pt idx="2849">
                  <c:v>40834</c:v>
                </c:pt>
                <c:pt idx="2850">
                  <c:v>40833</c:v>
                </c:pt>
                <c:pt idx="2851">
                  <c:v>40832</c:v>
                </c:pt>
                <c:pt idx="2852">
                  <c:v>40831</c:v>
                </c:pt>
                <c:pt idx="2853">
                  <c:v>40830</c:v>
                </c:pt>
                <c:pt idx="2854">
                  <c:v>40829</c:v>
                </c:pt>
                <c:pt idx="2855">
                  <c:v>40828</c:v>
                </c:pt>
                <c:pt idx="2856">
                  <c:v>40827</c:v>
                </c:pt>
                <c:pt idx="2857">
                  <c:v>40826</c:v>
                </c:pt>
                <c:pt idx="2858">
                  <c:v>40825</c:v>
                </c:pt>
                <c:pt idx="2859">
                  <c:v>40824</c:v>
                </c:pt>
                <c:pt idx="2860">
                  <c:v>40823</c:v>
                </c:pt>
                <c:pt idx="2861">
                  <c:v>40822</c:v>
                </c:pt>
                <c:pt idx="2862">
                  <c:v>40821</c:v>
                </c:pt>
                <c:pt idx="2863">
                  <c:v>40820</c:v>
                </c:pt>
                <c:pt idx="2864">
                  <c:v>40819</c:v>
                </c:pt>
                <c:pt idx="2865">
                  <c:v>40818</c:v>
                </c:pt>
                <c:pt idx="2866">
                  <c:v>40817</c:v>
                </c:pt>
                <c:pt idx="2867">
                  <c:v>40816</c:v>
                </c:pt>
                <c:pt idx="2868">
                  <c:v>40815</c:v>
                </c:pt>
                <c:pt idx="2869">
                  <c:v>40814</c:v>
                </c:pt>
                <c:pt idx="2870">
                  <c:v>40813</c:v>
                </c:pt>
                <c:pt idx="2871">
                  <c:v>40812</c:v>
                </c:pt>
                <c:pt idx="2872">
                  <c:v>40811</c:v>
                </c:pt>
                <c:pt idx="2873">
                  <c:v>40810</c:v>
                </c:pt>
                <c:pt idx="2874">
                  <c:v>40809</c:v>
                </c:pt>
                <c:pt idx="2875">
                  <c:v>40808</c:v>
                </c:pt>
                <c:pt idx="2876">
                  <c:v>40807</c:v>
                </c:pt>
                <c:pt idx="2877">
                  <c:v>40806</c:v>
                </c:pt>
                <c:pt idx="2878">
                  <c:v>40805</c:v>
                </c:pt>
                <c:pt idx="2879">
                  <c:v>40804</c:v>
                </c:pt>
                <c:pt idx="2880">
                  <c:v>40803</c:v>
                </c:pt>
                <c:pt idx="2881">
                  <c:v>40802</c:v>
                </c:pt>
                <c:pt idx="2882">
                  <c:v>40801</c:v>
                </c:pt>
                <c:pt idx="2883">
                  <c:v>40800</c:v>
                </c:pt>
                <c:pt idx="2884">
                  <c:v>40799</c:v>
                </c:pt>
                <c:pt idx="2885">
                  <c:v>40798</c:v>
                </c:pt>
                <c:pt idx="2886">
                  <c:v>40797</c:v>
                </c:pt>
                <c:pt idx="2887">
                  <c:v>40796</c:v>
                </c:pt>
                <c:pt idx="2888">
                  <c:v>40795</c:v>
                </c:pt>
                <c:pt idx="2889">
                  <c:v>40794</c:v>
                </c:pt>
                <c:pt idx="2890">
                  <c:v>40793</c:v>
                </c:pt>
                <c:pt idx="2891">
                  <c:v>40792</c:v>
                </c:pt>
                <c:pt idx="2892">
                  <c:v>40791</c:v>
                </c:pt>
                <c:pt idx="2893">
                  <c:v>40790</c:v>
                </c:pt>
                <c:pt idx="2894">
                  <c:v>40789</c:v>
                </c:pt>
                <c:pt idx="2895">
                  <c:v>40788</c:v>
                </c:pt>
                <c:pt idx="2896">
                  <c:v>40787</c:v>
                </c:pt>
                <c:pt idx="2897">
                  <c:v>40786</c:v>
                </c:pt>
                <c:pt idx="2898">
                  <c:v>40785</c:v>
                </c:pt>
                <c:pt idx="2899">
                  <c:v>40784</c:v>
                </c:pt>
                <c:pt idx="2900">
                  <c:v>40783</c:v>
                </c:pt>
                <c:pt idx="2901">
                  <c:v>40782</c:v>
                </c:pt>
                <c:pt idx="2902">
                  <c:v>40781</c:v>
                </c:pt>
                <c:pt idx="2903">
                  <c:v>40780</c:v>
                </c:pt>
                <c:pt idx="2904">
                  <c:v>40779</c:v>
                </c:pt>
                <c:pt idx="2905">
                  <c:v>40778</c:v>
                </c:pt>
                <c:pt idx="2906">
                  <c:v>40777</c:v>
                </c:pt>
                <c:pt idx="2907">
                  <c:v>40776</c:v>
                </c:pt>
                <c:pt idx="2908">
                  <c:v>40775</c:v>
                </c:pt>
                <c:pt idx="2909">
                  <c:v>40774</c:v>
                </c:pt>
                <c:pt idx="2910">
                  <c:v>40773</c:v>
                </c:pt>
                <c:pt idx="2911">
                  <c:v>40772</c:v>
                </c:pt>
                <c:pt idx="2912">
                  <c:v>40771</c:v>
                </c:pt>
                <c:pt idx="2913">
                  <c:v>40770</c:v>
                </c:pt>
                <c:pt idx="2914">
                  <c:v>40769</c:v>
                </c:pt>
                <c:pt idx="2915">
                  <c:v>40768</c:v>
                </c:pt>
                <c:pt idx="2916">
                  <c:v>40767</c:v>
                </c:pt>
                <c:pt idx="2917">
                  <c:v>40766</c:v>
                </c:pt>
                <c:pt idx="2918">
                  <c:v>40765</c:v>
                </c:pt>
                <c:pt idx="2919">
                  <c:v>40764</c:v>
                </c:pt>
                <c:pt idx="2920">
                  <c:v>40763</c:v>
                </c:pt>
                <c:pt idx="2921">
                  <c:v>40762</c:v>
                </c:pt>
                <c:pt idx="2922">
                  <c:v>40761</c:v>
                </c:pt>
                <c:pt idx="2923">
                  <c:v>40760</c:v>
                </c:pt>
                <c:pt idx="2924">
                  <c:v>40759</c:v>
                </c:pt>
                <c:pt idx="2925">
                  <c:v>40758</c:v>
                </c:pt>
                <c:pt idx="2926">
                  <c:v>40757</c:v>
                </c:pt>
                <c:pt idx="2927">
                  <c:v>40756</c:v>
                </c:pt>
                <c:pt idx="2928">
                  <c:v>40755</c:v>
                </c:pt>
                <c:pt idx="2929">
                  <c:v>40754</c:v>
                </c:pt>
                <c:pt idx="2930">
                  <c:v>40753</c:v>
                </c:pt>
                <c:pt idx="2931">
                  <c:v>40752</c:v>
                </c:pt>
                <c:pt idx="2932">
                  <c:v>40751</c:v>
                </c:pt>
                <c:pt idx="2933">
                  <c:v>40750</c:v>
                </c:pt>
                <c:pt idx="2934">
                  <c:v>40749</c:v>
                </c:pt>
                <c:pt idx="2935">
                  <c:v>40748</c:v>
                </c:pt>
                <c:pt idx="2936">
                  <c:v>40747</c:v>
                </c:pt>
                <c:pt idx="2937">
                  <c:v>40746</c:v>
                </c:pt>
                <c:pt idx="2938">
                  <c:v>40745</c:v>
                </c:pt>
                <c:pt idx="2939">
                  <c:v>40744</c:v>
                </c:pt>
                <c:pt idx="2940">
                  <c:v>40743</c:v>
                </c:pt>
                <c:pt idx="2941">
                  <c:v>40742</c:v>
                </c:pt>
                <c:pt idx="2942">
                  <c:v>40741</c:v>
                </c:pt>
                <c:pt idx="2943">
                  <c:v>40740</c:v>
                </c:pt>
                <c:pt idx="2944">
                  <c:v>40739</c:v>
                </c:pt>
                <c:pt idx="2945">
                  <c:v>40738</c:v>
                </c:pt>
                <c:pt idx="2946">
                  <c:v>40737</c:v>
                </c:pt>
                <c:pt idx="2947">
                  <c:v>40736</c:v>
                </c:pt>
                <c:pt idx="2948">
                  <c:v>40735</c:v>
                </c:pt>
                <c:pt idx="2949">
                  <c:v>40734</c:v>
                </c:pt>
                <c:pt idx="2950">
                  <c:v>40733</c:v>
                </c:pt>
                <c:pt idx="2951">
                  <c:v>40732</c:v>
                </c:pt>
                <c:pt idx="2952">
                  <c:v>40731</c:v>
                </c:pt>
                <c:pt idx="2953">
                  <c:v>40730</c:v>
                </c:pt>
                <c:pt idx="2954">
                  <c:v>40729</c:v>
                </c:pt>
                <c:pt idx="2955">
                  <c:v>40728</c:v>
                </c:pt>
                <c:pt idx="2956">
                  <c:v>40727</c:v>
                </c:pt>
                <c:pt idx="2957">
                  <c:v>40726</c:v>
                </c:pt>
                <c:pt idx="2958">
                  <c:v>40725</c:v>
                </c:pt>
                <c:pt idx="2959">
                  <c:v>40724</c:v>
                </c:pt>
                <c:pt idx="2960">
                  <c:v>40723</c:v>
                </c:pt>
                <c:pt idx="2961">
                  <c:v>40722</c:v>
                </c:pt>
                <c:pt idx="2962">
                  <c:v>40721</c:v>
                </c:pt>
                <c:pt idx="2963">
                  <c:v>40720</c:v>
                </c:pt>
                <c:pt idx="2964">
                  <c:v>40719</c:v>
                </c:pt>
                <c:pt idx="2965">
                  <c:v>40718</c:v>
                </c:pt>
                <c:pt idx="2966">
                  <c:v>40717</c:v>
                </c:pt>
                <c:pt idx="2967">
                  <c:v>40716</c:v>
                </c:pt>
                <c:pt idx="2968">
                  <c:v>40715</c:v>
                </c:pt>
                <c:pt idx="2969">
                  <c:v>40714</c:v>
                </c:pt>
                <c:pt idx="2970">
                  <c:v>40713</c:v>
                </c:pt>
                <c:pt idx="2971">
                  <c:v>40712</c:v>
                </c:pt>
                <c:pt idx="2972">
                  <c:v>40711</c:v>
                </c:pt>
                <c:pt idx="2973">
                  <c:v>40710</c:v>
                </c:pt>
                <c:pt idx="2974">
                  <c:v>40709</c:v>
                </c:pt>
                <c:pt idx="2975">
                  <c:v>40708</c:v>
                </c:pt>
                <c:pt idx="2976">
                  <c:v>40707</c:v>
                </c:pt>
                <c:pt idx="2977">
                  <c:v>40706</c:v>
                </c:pt>
                <c:pt idx="2978">
                  <c:v>40705</c:v>
                </c:pt>
                <c:pt idx="2979">
                  <c:v>40704</c:v>
                </c:pt>
                <c:pt idx="2980">
                  <c:v>40703</c:v>
                </c:pt>
                <c:pt idx="2981">
                  <c:v>40702</c:v>
                </c:pt>
                <c:pt idx="2982">
                  <c:v>40701</c:v>
                </c:pt>
                <c:pt idx="2983">
                  <c:v>40700</c:v>
                </c:pt>
                <c:pt idx="2984">
                  <c:v>40699</c:v>
                </c:pt>
                <c:pt idx="2985">
                  <c:v>40698</c:v>
                </c:pt>
                <c:pt idx="2986">
                  <c:v>40697</c:v>
                </c:pt>
                <c:pt idx="2987">
                  <c:v>40696</c:v>
                </c:pt>
                <c:pt idx="2988">
                  <c:v>40695</c:v>
                </c:pt>
                <c:pt idx="2989">
                  <c:v>40694</c:v>
                </c:pt>
                <c:pt idx="2990">
                  <c:v>40693</c:v>
                </c:pt>
                <c:pt idx="2991">
                  <c:v>40692</c:v>
                </c:pt>
                <c:pt idx="2992">
                  <c:v>40691</c:v>
                </c:pt>
                <c:pt idx="2993">
                  <c:v>40690</c:v>
                </c:pt>
                <c:pt idx="2994">
                  <c:v>40689</c:v>
                </c:pt>
                <c:pt idx="2995">
                  <c:v>40688</c:v>
                </c:pt>
                <c:pt idx="2996">
                  <c:v>40687</c:v>
                </c:pt>
                <c:pt idx="2997">
                  <c:v>40686</c:v>
                </c:pt>
                <c:pt idx="2998">
                  <c:v>40685</c:v>
                </c:pt>
                <c:pt idx="2999">
                  <c:v>40684</c:v>
                </c:pt>
                <c:pt idx="3000">
                  <c:v>40683</c:v>
                </c:pt>
                <c:pt idx="3001">
                  <c:v>40682</c:v>
                </c:pt>
                <c:pt idx="3002">
                  <c:v>40681</c:v>
                </c:pt>
                <c:pt idx="3003">
                  <c:v>40680</c:v>
                </c:pt>
                <c:pt idx="3004">
                  <c:v>40679</c:v>
                </c:pt>
                <c:pt idx="3005">
                  <c:v>40678</c:v>
                </c:pt>
                <c:pt idx="3006">
                  <c:v>40677</c:v>
                </c:pt>
                <c:pt idx="3007">
                  <c:v>40676</c:v>
                </c:pt>
                <c:pt idx="3008">
                  <c:v>40675</c:v>
                </c:pt>
                <c:pt idx="3009">
                  <c:v>40674</c:v>
                </c:pt>
                <c:pt idx="3010">
                  <c:v>40673</c:v>
                </c:pt>
                <c:pt idx="3011">
                  <c:v>40672</c:v>
                </c:pt>
                <c:pt idx="3012">
                  <c:v>40671</c:v>
                </c:pt>
                <c:pt idx="3013">
                  <c:v>40670</c:v>
                </c:pt>
                <c:pt idx="3014">
                  <c:v>40669</c:v>
                </c:pt>
                <c:pt idx="3015">
                  <c:v>40668</c:v>
                </c:pt>
                <c:pt idx="3016">
                  <c:v>40667</c:v>
                </c:pt>
                <c:pt idx="3017">
                  <c:v>40666</c:v>
                </c:pt>
                <c:pt idx="3018">
                  <c:v>40665</c:v>
                </c:pt>
                <c:pt idx="3019">
                  <c:v>40664</c:v>
                </c:pt>
                <c:pt idx="3020">
                  <c:v>40663</c:v>
                </c:pt>
                <c:pt idx="3021">
                  <c:v>40662</c:v>
                </c:pt>
                <c:pt idx="3022">
                  <c:v>40661</c:v>
                </c:pt>
                <c:pt idx="3023">
                  <c:v>40660</c:v>
                </c:pt>
                <c:pt idx="3024">
                  <c:v>40659</c:v>
                </c:pt>
                <c:pt idx="3025">
                  <c:v>40658</c:v>
                </c:pt>
                <c:pt idx="3026">
                  <c:v>40657</c:v>
                </c:pt>
                <c:pt idx="3027">
                  <c:v>40656</c:v>
                </c:pt>
                <c:pt idx="3028">
                  <c:v>40655</c:v>
                </c:pt>
                <c:pt idx="3029">
                  <c:v>40654</c:v>
                </c:pt>
                <c:pt idx="3030">
                  <c:v>40653</c:v>
                </c:pt>
                <c:pt idx="3031">
                  <c:v>40652</c:v>
                </c:pt>
                <c:pt idx="3032">
                  <c:v>40651</c:v>
                </c:pt>
                <c:pt idx="3033">
                  <c:v>40650</c:v>
                </c:pt>
                <c:pt idx="3034">
                  <c:v>40649</c:v>
                </c:pt>
                <c:pt idx="3035">
                  <c:v>40648</c:v>
                </c:pt>
                <c:pt idx="3036">
                  <c:v>40647</c:v>
                </c:pt>
                <c:pt idx="3037">
                  <c:v>40646</c:v>
                </c:pt>
                <c:pt idx="3038">
                  <c:v>40645</c:v>
                </c:pt>
                <c:pt idx="3039">
                  <c:v>40644</c:v>
                </c:pt>
                <c:pt idx="3040">
                  <c:v>40643</c:v>
                </c:pt>
                <c:pt idx="3041">
                  <c:v>40642</c:v>
                </c:pt>
                <c:pt idx="3042">
                  <c:v>40641</c:v>
                </c:pt>
                <c:pt idx="3043">
                  <c:v>40640</c:v>
                </c:pt>
                <c:pt idx="3044">
                  <c:v>40639</c:v>
                </c:pt>
                <c:pt idx="3045">
                  <c:v>40638</c:v>
                </c:pt>
                <c:pt idx="3046">
                  <c:v>40637</c:v>
                </c:pt>
                <c:pt idx="3047">
                  <c:v>40636</c:v>
                </c:pt>
                <c:pt idx="3048">
                  <c:v>40635</c:v>
                </c:pt>
                <c:pt idx="3049">
                  <c:v>40634</c:v>
                </c:pt>
                <c:pt idx="3050">
                  <c:v>40633</c:v>
                </c:pt>
                <c:pt idx="3051">
                  <c:v>40632</c:v>
                </c:pt>
                <c:pt idx="3052">
                  <c:v>40631</c:v>
                </c:pt>
                <c:pt idx="3053">
                  <c:v>40630</c:v>
                </c:pt>
                <c:pt idx="3054">
                  <c:v>40629</c:v>
                </c:pt>
                <c:pt idx="3055">
                  <c:v>40628</c:v>
                </c:pt>
                <c:pt idx="3056">
                  <c:v>40627</c:v>
                </c:pt>
                <c:pt idx="3057">
                  <c:v>40626</c:v>
                </c:pt>
                <c:pt idx="3058">
                  <c:v>40625</c:v>
                </c:pt>
                <c:pt idx="3059">
                  <c:v>40624</c:v>
                </c:pt>
                <c:pt idx="3060">
                  <c:v>40623</c:v>
                </c:pt>
                <c:pt idx="3061">
                  <c:v>40622</c:v>
                </c:pt>
                <c:pt idx="3062">
                  <c:v>40621</c:v>
                </c:pt>
                <c:pt idx="3063">
                  <c:v>40620</c:v>
                </c:pt>
                <c:pt idx="3064">
                  <c:v>40619</c:v>
                </c:pt>
                <c:pt idx="3065">
                  <c:v>40618</c:v>
                </c:pt>
                <c:pt idx="3066">
                  <c:v>40617</c:v>
                </c:pt>
                <c:pt idx="3067">
                  <c:v>40616</c:v>
                </c:pt>
                <c:pt idx="3068">
                  <c:v>40615</c:v>
                </c:pt>
                <c:pt idx="3069">
                  <c:v>40614</c:v>
                </c:pt>
                <c:pt idx="3070">
                  <c:v>40613</c:v>
                </c:pt>
                <c:pt idx="3071">
                  <c:v>40612</c:v>
                </c:pt>
                <c:pt idx="3072">
                  <c:v>40611</c:v>
                </c:pt>
                <c:pt idx="3073">
                  <c:v>40610</c:v>
                </c:pt>
                <c:pt idx="3074">
                  <c:v>40609</c:v>
                </c:pt>
                <c:pt idx="3075">
                  <c:v>40608</c:v>
                </c:pt>
                <c:pt idx="3076">
                  <c:v>40607</c:v>
                </c:pt>
                <c:pt idx="3077">
                  <c:v>40606</c:v>
                </c:pt>
                <c:pt idx="3078">
                  <c:v>40605</c:v>
                </c:pt>
                <c:pt idx="3079">
                  <c:v>40604</c:v>
                </c:pt>
                <c:pt idx="3080">
                  <c:v>40603</c:v>
                </c:pt>
                <c:pt idx="3081">
                  <c:v>40602</c:v>
                </c:pt>
                <c:pt idx="3082">
                  <c:v>40601</c:v>
                </c:pt>
                <c:pt idx="3083">
                  <c:v>40600</c:v>
                </c:pt>
                <c:pt idx="3084">
                  <c:v>40599</c:v>
                </c:pt>
                <c:pt idx="3085">
                  <c:v>40598</c:v>
                </c:pt>
                <c:pt idx="3086">
                  <c:v>40597</c:v>
                </c:pt>
                <c:pt idx="3087">
                  <c:v>40596</c:v>
                </c:pt>
                <c:pt idx="3088">
                  <c:v>40595</c:v>
                </c:pt>
                <c:pt idx="3089">
                  <c:v>40594</c:v>
                </c:pt>
                <c:pt idx="3090">
                  <c:v>40593</c:v>
                </c:pt>
                <c:pt idx="3091">
                  <c:v>40592</c:v>
                </c:pt>
                <c:pt idx="3092">
                  <c:v>40591</c:v>
                </c:pt>
                <c:pt idx="3093">
                  <c:v>40590</c:v>
                </c:pt>
                <c:pt idx="3094">
                  <c:v>40589</c:v>
                </c:pt>
                <c:pt idx="3095">
                  <c:v>40588</c:v>
                </c:pt>
                <c:pt idx="3096">
                  <c:v>40587</c:v>
                </c:pt>
                <c:pt idx="3097">
                  <c:v>40586</c:v>
                </c:pt>
                <c:pt idx="3098">
                  <c:v>40585</c:v>
                </c:pt>
                <c:pt idx="3099">
                  <c:v>40584</c:v>
                </c:pt>
                <c:pt idx="3100">
                  <c:v>40583</c:v>
                </c:pt>
                <c:pt idx="3101">
                  <c:v>40582</c:v>
                </c:pt>
                <c:pt idx="3102">
                  <c:v>40581</c:v>
                </c:pt>
                <c:pt idx="3103">
                  <c:v>40580</c:v>
                </c:pt>
                <c:pt idx="3104">
                  <c:v>40579</c:v>
                </c:pt>
                <c:pt idx="3105">
                  <c:v>40578</c:v>
                </c:pt>
                <c:pt idx="3106">
                  <c:v>40577</c:v>
                </c:pt>
                <c:pt idx="3107">
                  <c:v>40576</c:v>
                </c:pt>
                <c:pt idx="3108">
                  <c:v>40575</c:v>
                </c:pt>
                <c:pt idx="3109">
                  <c:v>40574</c:v>
                </c:pt>
                <c:pt idx="3110">
                  <c:v>40573</c:v>
                </c:pt>
                <c:pt idx="3111">
                  <c:v>40572</c:v>
                </c:pt>
                <c:pt idx="3112">
                  <c:v>40571</c:v>
                </c:pt>
                <c:pt idx="3113">
                  <c:v>40570</c:v>
                </c:pt>
                <c:pt idx="3114">
                  <c:v>40569</c:v>
                </c:pt>
                <c:pt idx="3115">
                  <c:v>40568</c:v>
                </c:pt>
                <c:pt idx="3116">
                  <c:v>40567</c:v>
                </c:pt>
                <c:pt idx="3117">
                  <c:v>40566</c:v>
                </c:pt>
                <c:pt idx="3118">
                  <c:v>40565</c:v>
                </c:pt>
                <c:pt idx="3119">
                  <c:v>40564</c:v>
                </c:pt>
                <c:pt idx="3120">
                  <c:v>40563</c:v>
                </c:pt>
                <c:pt idx="3121">
                  <c:v>40562</c:v>
                </c:pt>
                <c:pt idx="3122">
                  <c:v>40561</c:v>
                </c:pt>
                <c:pt idx="3123">
                  <c:v>40560</c:v>
                </c:pt>
                <c:pt idx="3124">
                  <c:v>40559</c:v>
                </c:pt>
                <c:pt idx="3125">
                  <c:v>40558</c:v>
                </c:pt>
                <c:pt idx="3126">
                  <c:v>40557</c:v>
                </c:pt>
                <c:pt idx="3127">
                  <c:v>40556</c:v>
                </c:pt>
                <c:pt idx="3128">
                  <c:v>40555</c:v>
                </c:pt>
                <c:pt idx="3129">
                  <c:v>40554</c:v>
                </c:pt>
                <c:pt idx="3130">
                  <c:v>40553</c:v>
                </c:pt>
                <c:pt idx="3131">
                  <c:v>40552</c:v>
                </c:pt>
                <c:pt idx="3132">
                  <c:v>40551</c:v>
                </c:pt>
                <c:pt idx="3133">
                  <c:v>40550</c:v>
                </c:pt>
                <c:pt idx="3134">
                  <c:v>40549</c:v>
                </c:pt>
                <c:pt idx="3135">
                  <c:v>40548</c:v>
                </c:pt>
                <c:pt idx="3136">
                  <c:v>40547</c:v>
                </c:pt>
                <c:pt idx="3137">
                  <c:v>40546</c:v>
                </c:pt>
                <c:pt idx="3138">
                  <c:v>40545</c:v>
                </c:pt>
                <c:pt idx="3139">
                  <c:v>40544</c:v>
                </c:pt>
                <c:pt idx="3140">
                  <c:v>40543</c:v>
                </c:pt>
                <c:pt idx="3141">
                  <c:v>40542</c:v>
                </c:pt>
                <c:pt idx="3142">
                  <c:v>40541</c:v>
                </c:pt>
                <c:pt idx="3143">
                  <c:v>40540</c:v>
                </c:pt>
                <c:pt idx="3144">
                  <c:v>40539</c:v>
                </c:pt>
                <c:pt idx="3145">
                  <c:v>40538</c:v>
                </c:pt>
                <c:pt idx="3146">
                  <c:v>40537</c:v>
                </c:pt>
                <c:pt idx="3147">
                  <c:v>40536</c:v>
                </c:pt>
                <c:pt idx="3148">
                  <c:v>40535</c:v>
                </c:pt>
                <c:pt idx="3149">
                  <c:v>40534</c:v>
                </c:pt>
                <c:pt idx="3150">
                  <c:v>40533</c:v>
                </c:pt>
                <c:pt idx="3151">
                  <c:v>40532</c:v>
                </c:pt>
                <c:pt idx="3152">
                  <c:v>40531</c:v>
                </c:pt>
                <c:pt idx="3153">
                  <c:v>40530</c:v>
                </c:pt>
                <c:pt idx="3154">
                  <c:v>40529</c:v>
                </c:pt>
                <c:pt idx="3155">
                  <c:v>40528</c:v>
                </c:pt>
                <c:pt idx="3156">
                  <c:v>40527</c:v>
                </c:pt>
                <c:pt idx="3157">
                  <c:v>40526</c:v>
                </c:pt>
                <c:pt idx="3158">
                  <c:v>40525</c:v>
                </c:pt>
                <c:pt idx="3159">
                  <c:v>40524</c:v>
                </c:pt>
                <c:pt idx="3160">
                  <c:v>40523</c:v>
                </c:pt>
                <c:pt idx="3161">
                  <c:v>40522</c:v>
                </c:pt>
                <c:pt idx="3162">
                  <c:v>40521</c:v>
                </c:pt>
                <c:pt idx="3163">
                  <c:v>40520</c:v>
                </c:pt>
                <c:pt idx="3164">
                  <c:v>40519</c:v>
                </c:pt>
                <c:pt idx="3165">
                  <c:v>40518</c:v>
                </c:pt>
                <c:pt idx="3166">
                  <c:v>40517</c:v>
                </c:pt>
                <c:pt idx="3167">
                  <c:v>40516</c:v>
                </c:pt>
                <c:pt idx="3168">
                  <c:v>40515</c:v>
                </c:pt>
                <c:pt idx="3169">
                  <c:v>40514</c:v>
                </c:pt>
                <c:pt idx="3170">
                  <c:v>40513</c:v>
                </c:pt>
                <c:pt idx="3171">
                  <c:v>40512</c:v>
                </c:pt>
                <c:pt idx="3172">
                  <c:v>40511</c:v>
                </c:pt>
                <c:pt idx="3173">
                  <c:v>40510</c:v>
                </c:pt>
                <c:pt idx="3174">
                  <c:v>40509</c:v>
                </c:pt>
                <c:pt idx="3175">
                  <c:v>40508</c:v>
                </c:pt>
                <c:pt idx="3176">
                  <c:v>40507</c:v>
                </c:pt>
                <c:pt idx="3177">
                  <c:v>40506</c:v>
                </c:pt>
                <c:pt idx="3178">
                  <c:v>40505</c:v>
                </c:pt>
                <c:pt idx="3179">
                  <c:v>40504</c:v>
                </c:pt>
                <c:pt idx="3180">
                  <c:v>40503</c:v>
                </c:pt>
                <c:pt idx="3181">
                  <c:v>40502</c:v>
                </c:pt>
                <c:pt idx="3182">
                  <c:v>40501</c:v>
                </c:pt>
                <c:pt idx="3183">
                  <c:v>40500</c:v>
                </c:pt>
                <c:pt idx="3184">
                  <c:v>40499</c:v>
                </c:pt>
                <c:pt idx="3185">
                  <c:v>40498</c:v>
                </c:pt>
                <c:pt idx="3186">
                  <c:v>40497</c:v>
                </c:pt>
                <c:pt idx="3187">
                  <c:v>40496</c:v>
                </c:pt>
                <c:pt idx="3188">
                  <c:v>40495</c:v>
                </c:pt>
                <c:pt idx="3189">
                  <c:v>40494</c:v>
                </c:pt>
                <c:pt idx="3190">
                  <c:v>40493</c:v>
                </c:pt>
                <c:pt idx="3191">
                  <c:v>40492</c:v>
                </c:pt>
                <c:pt idx="3192">
                  <c:v>40491</c:v>
                </c:pt>
                <c:pt idx="3193">
                  <c:v>40490</c:v>
                </c:pt>
                <c:pt idx="3194">
                  <c:v>40489</c:v>
                </c:pt>
                <c:pt idx="3195">
                  <c:v>40488</c:v>
                </c:pt>
                <c:pt idx="3196">
                  <c:v>40487</c:v>
                </c:pt>
                <c:pt idx="3197">
                  <c:v>40486</c:v>
                </c:pt>
                <c:pt idx="3198">
                  <c:v>40485</c:v>
                </c:pt>
                <c:pt idx="3199">
                  <c:v>40484</c:v>
                </c:pt>
                <c:pt idx="3200">
                  <c:v>40483</c:v>
                </c:pt>
                <c:pt idx="3201">
                  <c:v>40482</c:v>
                </c:pt>
                <c:pt idx="3202">
                  <c:v>40481</c:v>
                </c:pt>
                <c:pt idx="3203">
                  <c:v>40480</c:v>
                </c:pt>
                <c:pt idx="3204">
                  <c:v>40479</c:v>
                </c:pt>
                <c:pt idx="3205">
                  <c:v>40478</c:v>
                </c:pt>
                <c:pt idx="3206">
                  <c:v>40477</c:v>
                </c:pt>
                <c:pt idx="3207">
                  <c:v>40476</c:v>
                </c:pt>
                <c:pt idx="3208">
                  <c:v>40475</c:v>
                </c:pt>
                <c:pt idx="3209">
                  <c:v>40474</c:v>
                </c:pt>
                <c:pt idx="3210">
                  <c:v>40473</c:v>
                </c:pt>
                <c:pt idx="3211">
                  <c:v>40472</c:v>
                </c:pt>
                <c:pt idx="3212">
                  <c:v>40471</c:v>
                </c:pt>
                <c:pt idx="3213">
                  <c:v>40470</c:v>
                </c:pt>
                <c:pt idx="3214">
                  <c:v>40469</c:v>
                </c:pt>
                <c:pt idx="3215">
                  <c:v>40468</c:v>
                </c:pt>
                <c:pt idx="3216">
                  <c:v>40467</c:v>
                </c:pt>
                <c:pt idx="3217">
                  <c:v>40466</c:v>
                </c:pt>
                <c:pt idx="3218">
                  <c:v>40465</c:v>
                </c:pt>
                <c:pt idx="3219">
                  <c:v>40464</c:v>
                </c:pt>
                <c:pt idx="3220">
                  <c:v>40463</c:v>
                </c:pt>
                <c:pt idx="3221">
                  <c:v>40462</c:v>
                </c:pt>
                <c:pt idx="3222">
                  <c:v>40461</c:v>
                </c:pt>
                <c:pt idx="3223">
                  <c:v>40460</c:v>
                </c:pt>
                <c:pt idx="3224">
                  <c:v>40459</c:v>
                </c:pt>
                <c:pt idx="3225">
                  <c:v>40458</c:v>
                </c:pt>
                <c:pt idx="3226">
                  <c:v>40457</c:v>
                </c:pt>
                <c:pt idx="3227">
                  <c:v>40456</c:v>
                </c:pt>
                <c:pt idx="3228">
                  <c:v>40455</c:v>
                </c:pt>
                <c:pt idx="3229">
                  <c:v>40454</c:v>
                </c:pt>
                <c:pt idx="3230">
                  <c:v>40453</c:v>
                </c:pt>
                <c:pt idx="3231">
                  <c:v>40452</c:v>
                </c:pt>
                <c:pt idx="3232">
                  <c:v>40451</c:v>
                </c:pt>
                <c:pt idx="3233">
                  <c:v>40450</c:v>
                </c:pt>
                <c:pt idx="3234">
                  <c:v>40449</c:v>
                </c:pt>
                <c:pt idx="3235">
                  <c:v>40448</c:v>
                </c:pt>
                <c:pt idx="3236">
                  <c:v>40447</c:v>
                </c:pt>
                <c:pt idx="3237">
                  <c:v>40446</c:v>
                </c:pt>
                <c:pt idx="3238">
                  <c:v>40445</c:v>
                </c:pt>
                <c:pt idx="3239">
                  <c:v>40444</c:v>
                </c:pt>
                <c:pt idx="3240">
                  <c:v>40443</c:v>
                </c:pt>
                <c:pt idx="3241">
                  <c:v>40442</c:v>
                </c:pt>
                <c:pt idx="3242">
                  <c:v>40441</c:v>
                </c:pt>
                <c:pt idx="3243">
                  <c:v>40440</c:v>
                </c:pt>
                <c:pt idx="3244">
                  <c:v>40439</c:v>
                </c:pt>
                <c:pt idx="3245">
                  <c:v>40438</c:v>
                </c:pt>
                <c:pt idx="3246">
                  <c:v>40437</c:v>
                </c:pt>
                <c:pt idx="3247">
                  <c:v>40436</c:v>
                </c:pt>
                <c:pt idx="3248">
                  <c:v>40435</c:v>
                </c:pt>
                <c:pt idx="3249">
                  <c:v>40434</c:v>
                </c:pt>
                <c:pt idx="3250">
                  <c:v>40433</c:v>
                </c:pt>
                <c:pt idx="3251">
                  <c:v>40432</c:v>
                </c:pt>
                <c:pt idx="3252">
                  <c:v>40431</c:v>
                </c:pt>
                <c:pt idx="3253">
                  <c:v>40430</c:v>
                </c:pt>
                <c:pt idx="3254">
                  <c:v>40429</c:v>
                </c:pt>
                <c:pt idx="3255">
                  <c:v>40428</c:v>
                </c:pt>
                <c:pt idx="3256">
                  <c:v>40427</c:v>
                </c:pt>
                <c:pt idx="3257">
                  <c:v>40426</c:v>
                </c:pt>
                <c:pt idx="3258">
                  <c:v>40425</c:v>
                </c:pt>
                <c:pt idx="3259">
                  <c:v>40424</c:v>
                </c:pt>
                <c:pt idx="3260">
                  <c:v>40423</c:v>
                </c:pt>
                <c:pt idx="3261">
                  <c:v>40422</c:v>
                </c:pt>
                <c:pt idx="3262">
                  <c:v>40421</c:v>
                </c:pt>
                <c:pt idx="3263">
                  <c:v>40420</c:v>
                </c:pt>
                <c:pt idx="3264">
                  <c:v>40419</c:v>
                </c:pt>
                <c:pt idx="3265">
                  <c:v>40418</c:v>
                </c:pt>
                <c:pt idx="3266">
                  <c:v>40417</c:v>
                </c:pt>
                <c:pt idx="3267">
                  <c:v>40416</c:v>
                </c:pt>
                <c:pt idx="3268">
                  <c:v>40415</c:v>
                </c:pt>
                <c:pt idx="3269">
                  <c:v>40414</c:v>
                </c:pt>
                <c:pt idx="3270">
                  <c:v>40413</c:v>
                </c:pt>
                <c:pt idx="3271">
                  <c:v>40412</c:v>
                </c:pt>
                <c:pt idx="3272">
                  <c:v>40411</c:v>
                </c:pt>
                <c:pt idx="3273">
                  <c:v>40410</c:v>
                </c:pt>
                <c:pt idx="3274">
                  <c:v>40409</c:v>
                </c:pt>
                <c:pt idx="3275">
                  <c:v>40408</c:v>
                </c:pt>
                <c:pt idx="3276">
                  <c:v>40407</c:v>
                </c:pt>
                <c:pt idx="3277">
                  <c:v>40406</c:v>
                </c:pt>
                <c:pt idx="3278">
                  <c:v>40405</c:v>
                </c:pt>
                <c:pt idx="3279">
                  <c:v>40404</c:v>
                </c:pt>
                <c:pt idx="3280">
                  <c:v>40403</c:v>
                </c:pt>
                <c:pt idx="3281">
                  <c:v>40402</c:v>
                </c:pt>
                <c:pt idx="3282">
                  <c:v>40401</c:v>
                </c:pt>
                <c:pt idx="3283">
                  <c:v>40400</c:v>
                </c:pt>
                <c:pt idx="3284">
                  <c:v>40399</c:v>
                </c:pt>
                <c:pt idx="3285">
                  <c:v>40398</c:v>
                </c:pt>
                <c:pt idx="3286">
                  <c:v>40397</c:v>
                </c:pt>
                <c:pt idx="3287">
                  <c:v>40396</c:v>
                </c:pt>
                <c:pt idx="3288">
                  <c:v>40395</c:v>
                </c:pt>
                <c:pt idx="3289">
                  <c:v>40394</c:v>
                </c:pt>
                <c:pt idx="3290">
                  <c:v>40393</c:v>
                </c:pt>
                <c:pt idx="3291">
                  <c:v>40392</c:v>
                </c:pt>
                <c:pt idx="3292">
                  <c:v>40391</c:v>
                </c:pt>
                <c:pt idx="3293">
                  <c:v>40390</c:v>
                </c:pt>
                <c:pt idx="3294">
                  <c:v>40389</c:v>
                </c:pt>
                <c:pt idx="3295">
                  <c:v>40388</c:v>
                </c:pt>
                <c:pt idx="3296">
                  <c:v>40387</c:v>
                </c:pt>
                <c:pt idx="3297">
                  <c:v>40386</c:v>
                </c:pt>
                <c:pt idx="3298">
                  <c:v>40385</c:v>
                </c:pt>
                <c:pt idx="3299">
                  <c:v>40384</c:v>
                </c:pt>
                <c:pt idx="3300">
                  <c:v>40383</c:v>
                </c:pt>
                <c:pt idx="3301">
                  <c:v>40382</c:v>
                </c:pt>
                <c:pt idx="3302">
                  <c:v>40381</c:v>
                </c:pt>
                <c:pt idx="3303">
                  <c:v>40380</c:v>
                </c:pt>
                <c:pt idx="3304">
                  <c:v>40379</c:v>
                </c:pt>
                <c:pt idx="3305">
                  <c:v>40378</c:v>
                </c:pt>
                <c:pt idx="3306">
                  <c:v>40377</c:v>
                </c:pt>
              </c:numCache>
            </c:numRef>
          </c:xVal>
          <c:yVal>
            <c:numRef>
              <c:f>'data (old)'!$O$10:$O$3316</c:f>
              <c:numCache>
                <c:formatCode>_(* #,##0.00_);_(* \(#,##0.00\);_(* "-"??_);_(@_)</c:formatCode>
                <c:ptCount val="3307"/>
                <c:pt idx="0">
                  <c:v>-1.2656685216884767</c:v>
                </c:pt>
                <c:pt idx="1">
                  <c:v>-1.1314461574740406</c:v>
                </c:pt>
                <c:pt idx="2">
                  <c:v>-0.55052247257739584</c:v>
                </c:pt>
                <c:pt idx="3">
                  <c:v>-0.66564699581710529</c:v>
                </c:pt>
                <c:pt idx="4">
                  <c:v>-1.163999563340524</c:v>
                </c:pt>
                <c:pt idx="5">
                  <c:v>-1.1153096009660664</c:v>
                </c:pt>
                <c:pt idx="6">
                  <c:v>-1.2362888913790631</c:v>
                </c:pt>
                <c:pt idx="7">
                  <c:v>-1.1571644041224873</c:v>
                </c:pt>
                <c:pt idx="8">
                  <c:v>-1.1674495177295736</c:v>
                </c:pt>
                <c:pt idx="9">
                  <c:v>-0.46844809471022114</c:v>
                </c:pt>
                <c:pt idx="10">
                  <c:v>-0.71648610348902608</c:v>
                </c:pt>
                <c:pt idx="11">
                  <c:v>-1.1664481645325335</c:v>
                </c:pt>
                <c:pt idx="12">
                  <c:v>-1.1972287199567377</c:v>
                </c:pt>
                <c:pt idx="13">
                  <c:v>-1.1246522935475636</c:v>
                </c:pt>
                <c:pt idx="14">
                  <c:v>-1.032476550830097</c:v>
                </c:pt>
                <c:pt idx="15">
                  <c:v>-1.0040553002011732</c:v>
                </c:pt>
                <c:pt idx="16">
                  <c:v>-0.5025815179413734</c:v>
                </c:pt>
                <c:pt idx="17">
                  <c:v>-0.9357825939938319</c:v>
                </c:pt>
                <c:pt idx="18">
                  <c:v>-1.0503788017158371</c:v>
                </c:pt>
                <c:pt idx="19">
                  <c:v>-1.0590675154171056</c:v>
                </c:pt>
                <c:pt idx="20">
                  <c:v>-1.1536041394751211</c:v>
                </c:pt>
                <c:pt idx="21">
                  <c:v>-1.3180128716229083</c:v>
                </c:pt>
                <c:pt idx="22">
                  <c:v>-1.0795068948287216</c:v>
                </c:pt>
                <c:pt idx="23">
                  <c:v>-0.65062474085072486</c:v>
                </c:pt>
                <c:pt idx="24">
                  <c:v>-0.72395760775774765</c:v>
                </c:pt>
                <c:pt idx="25">
                  <c:v>-1.3466684519044225</c:v>
                </c:pt>
                <c:pt idx="26">
                  <c:v>-1.1016254908758993</c:v>
                </c:pt>
                <c:pt idx="27">
                  <c:v>-1.093632551731978</c:v>
                </c:pt>
                <c:pt idx="28">
                  <c:v>-1.0882563325111616</c:v>
                </c:pt>
                <c:pt idx="29">
                  <c:v>-1.155337127532817</c:v>
                </c:pt>
                <c:pt idx="30">
                  <c:v>-0.6145080762868409</c:v>
                </c:pt>
                <c:pt idx="31">
                  <c:v>-0.7645971384253768</c:v>
                </c:pt>
                <c:pt idx="32">
                  <c:v>-1.2752730297764558</c:v>
                </c:pt>
                <c:pt idx="33">
                  <c:v>-1.2034639859182859</c:v>
                </c:pt>
                <c:pt idx="34">
                  <c:v>-1.3011139883924794</c:v>
                </c:pt>
                <c:pt idx="35">
                  <c:v>-1.4289296133939144</c:v>
                </c:pt>
                <c:pt idx="36">
                  <c:v>-1.3144637966052823</c:v>
                </c:pt>
                <c:pt idx="37">
                  <c:v>-0.86223927311281567</c:v>
                </c:pt>
                <c:pt idx="38">
                  <c:v>-1.2167111658493346</c:v>
                </c:pt>
                <c:pt idx="39">
                  <c:v>-1.5328741274500881</c:v>
                </c:pt>
                <c:pt idx="40">
                  <c:v>-1.3917994277971866</c:v>
                </c:pt>
                <c:pt idx="41">
                  <c:v>-1.5456644722535617</c:v>
                </c:pt>
                <c:pt idx="42">
                  <c:v>-1.3826848190798697</c:v>
                </c:pt>
                <c:pt idx="43">
                  <c:v>-1.5870275307077404</c:v>
                </c:pt>
                <c:pt idx="44">
                  <c:v>-1.3838161102426665</c:v>
                </c:pt>
                <c:pt idx="45">
                  <c:v>-1.3315653680914157</c:v>
                </c:pt>
                <c:pt idx="46">
                  <c:v>-1.3768276470812437</c:v>
                </c:pt>
                <c:pt idx="47">
                  <c:v>-1.4233054590396421</c:v>
                </c:pt>
                <c:pt idx="48">
                  <c:v>-1.5738923214086489</c:v>
                </c:pt>
                <c:pt idx="49">
                  <c:v>-1.7258436965520605</c:v>
                </c:pt>
                <c:pt idx="50">
                  <c:v>-1.3646647820238624</c:v>
                </c:pt>
                <c:pt idx="51">
                  <c:v>-1.0879274719475276</c:v>
                </c:pt>
                <c:pt idx="52">
                  <c:v>-1.5503527461099509</c:v>
                </c:pt>
                <c:pt idx="53">
                  <c:v>-1.9487920167850812</c:v>
                </c:pt>
                <c:pt idx="54">
                  <c:v>-1.6958093538893482</c:v>
                </c:pt>
                <c:pt idx="55">
                  <c:v>-1.4766602760679859</c:v>
                </c:pt>
                <c:pt idx="56">
                  <c:v>-1.6020978375955885</c:v>
                </c:pt>
                <c:pt idx="57">
                  <c:v>-1.5292351841262277</c:v>
                </c:pt>
                <c:pt idx="58">
                  <c:v>-0.9106222729576392</c:v>
                </c:pt>
                <c:pt idx="59">
                  <c:v>-0.99599224415141929</c:v>
                </c:pt>
                <c:pt idx="60">
                  <c:v>-1.6572835579450198</c:v>
                </c:pt>
                <c:pt idx="61">
                  <c:v>-1.5652183209163788</c:v>
                </c:pt>
                <c:pt idx="62">
                  <c:v>-1.7093949689626184</c:v>
                </c:pt>
                <c:pt idx="63">
                  <c:v>-1.8113807738194121</c:v>
                </c:pt>
                <c:pt idx="64">
                  <c:v>-1.2949119310558863</c:v>
                </c:pt>
                <c:pt idx="65">
                  <c:v>-1.1219598929270864</c:v>
                </c:pt>
                <c:pt idx="66">
                  <c:v>-1.5609150130155365</c:v>
                </c:pt>
                <c:pt idx="67">
                  <c:v>-1.3550553664560547</c:v>
                </c:pt>
                <c:pt idx="68">
                  <c:v>-1.6244378883527877</c:v>
                </c:pt>
                <c:pt idx="69">
                  <c:v>-1.6364215161144748</c:v>
                </c:pt>
                <c:pt idx="70">
                  <c:v>-1.7520704822316138</c:v>
                </c:pt>
                <c:pt idx="71">
                  <c:v>-1.6115578799335881</c:v>
                </c:pt>
                <c:pt idx="72">
                  <c:v>-1.0653060691862921</c:v>
                </c:pt>
                <c:pt idx="73">
                  <c:v>-1.2365709799858611</c:v>
                </c:pt>
                <c:pt idx="74">
                  <c:v>-1.6601873131871359</c:v>
                </c:pt>
                <c:pt idx="75">
                  <c:v>-1.5836923988440401</c:v>
                </c:pt>
                <c:pt idx="76">
                  <c:v>-1.6996726425639552</c:v>
                </c:pt>
                <c:pt idx="77">
                  <c:v>-1.7201343496616435</c:v>
                </c:pt>
                <c:pt idx="78">
                  <c:v>-1.600225254544662</c:v>
                </c:pt>
                <c:pt idx="79">
                  <c:v>-1.3542444073590094</c:v>
                </c:pt>
                <c:pt idx="80">
                  <c:v>-1.7133487190942982</c:v>
                </c:pt>
                <c:pt idx="81">
                  <c:v>-1.839646491348196</c:v>
                </c:pt>
                <c:pt idx="82">
                  <c:v>-1.7228998795628001</c:v>
                </c:pt>
                <c:pt idx="83">
                  <c:v>-1.6703513128585663</c:v>
                </c:pt>
                <c:pt idx="84">
                  <c:v>-1.7412607636237203</c:v>
                </c:pt>
                <c:pt idx="85">
                  <c:v>-1.7307928957715124</c:v>
                </c:pt>
                <c:pt idx="86">
                  <c:v>-1.6991330237642293</c:v>
                </c:pt>
                <c:pt idx="87">
                  <c:v>-1.5299480288264438</c:v>
                </c:pt>
                <c:pt idx="88">
                  <c:v>-1.6769737696327582</c:v>
                </c:pt>
                <c:pt idx="89">
                  <c:v>-1.8490265845099303</c:v>
                </c:pt>
                <c:pt idx="90">
                  <c:v>-1.904857514030371</c:v>
                </c:pt>
                <c:pt idx="91">
                  <c:v>-1.7089347998314925</c:v>
                </c:pt>
                <c:pt idx="92">
                  <c:v>-1.7902708566155268</c:v>
                </c:pt>
                <c:pt idx="93">
                  <c:v>-1.3138510840883912</c:v>
                </c:pt>
                <c:pt idx="94">
                  <c:v>-1.4469960843550245</c:v>
                </c:pt>
                <c:pt idx="95">
                  <c:v>-1.8641883239247212</c:v>
                </c:pt>
                <c:pt idx="96">
                  <c:v>-1.8730820763041702</c:v>
                </c:pt>
                <c:pt idx="97">
                  <c:v>-1.8165444152552341</c:v>
                </c:pt>
                <c:pt idx="98">
                  <c:v>-2.0241482480939803</c:v>
                </c:pt>
                <c:pt idx="99">
                  <c:v>-1.969749743180097</c:v>
                </c:pt>
                <c:pt idx="100">
                  <c:v>-1.2880876591915518</c:v>
                </c:pt>
                <c:pt idx="101">
                  <c:v>-1.4323963197156762</c:v>
                </c:pt>
                <c:pt idx="102">
                  <c:v>-1.8533041580695968</c:v>
                </c:pt>
                <c:pt idx="103">
                  <c:v>-1.8313899908667399</c:v>
                </c:pt>
                <c:pt idx="104">
                  <c:v>-2.0789887302484722</c:v>
                </c:pt>
                <c:pt idx="105">
                  <c:v>-1.6506565844104413</c:v>
                </c:pt>
                <c:pt idx="106">
                  <c:v>-1.4801975776736256</c:v>
                </c:pt>
                <c:pt idx="107">
                  <c:v>-1.5788780514862581</c:v>
                </c:pt>
                <c:pt idx="108">
                  <c:v>-1.6231523290650458</c:v>
                </c:pt>
                <c:pt idx="109">
                  <c:v>-1.9205895561114721</c:v>
                </c:pt>
                <c:pt idx="110">
                  <c:v>-1.7703752092691147</c:v>
                </c:pt>
                <c:pt idx="111">
                  <c:v>-1.7672514579628036</c:v>
                </c:pt>
                <c:pt idx="112">
                  <c:v>-1.8826905493731081</c:v>
                </c:pt>
                <c:pt idx="113">
                  <c:v>-1.8910145299349863</c:v>
                </c:pt>
                <c:pt idx="114">
                  <c:v>-1.3636280244391559</c:v>
                </c:pt>
                <c:pt idx="115">
                  <c:v>-1.4008810405914449</c:v>
                </c:pt>
                <c:pt idx="116">
                  <c:v>-1.8724710396194333</c:v>
                </c:pt>
                <c:pt idx="117">
                  <c:v>-2.0052384133233492</c:v>
                </c:pt>
                <c:pt idx="118">
                  <c:v>-1.8540021782956344</c:v>
                </c:pt>
                <c:pt idx="119">
                  <c:v>-1.8834872401952516</c:v>
                </c:pt>
                <c:pt idx="120">
                  <c:v>-1.8736020002889076</c:v>
                </c:pt>
                <c:pt idx="121">
                  <c:v>-1.4467456233613702</c:v>
                </c:pt>
                <c:pt idx="122">
                  <c:v>-1.6409816174806064</c:v>
                </c:pt>
                <c:pt idx="123">
                  <c:v>-2.1506416925150074</c:v>
                </c:pt>
                <c:pt idx="124">
                  <c:v>-2.0078370689450966</c:v>
                </c:pt>
                <c:pt idx="125">
                  <c:v>-2.1276068381062347</c:v>
                </c:pt>
                <c:pt idx="126">
                  <c:v>-2.1911595531190726</c:v>
                </c:pt>
                <c:pt idx="127">
                  <c:v>-1.8989998063625713</c:v>
                </c:pt>
                <c:pt idx="128">
                  <c:v>-1.6855166821020928</c:v>
                </c:pt>
                <c:pt idx="129">
                  <c:v>-1.8694453141100889</c:v>
                </c:pt>
                <c:pt idx="130">
                  <c:v>-2.0798136044846678</c:v>
                </c:pt>
                <c:pt idx="131">
                  <c:v>-2.116810726922568</c:v>
                </c:pt>
                <c:pt idx="132">
                  <c:v>-2.1454640970159518</c:v>
                </c:pt>
                <c:pt idx="133">
                  <c:v>-1.9274048067935414</c:v>
                </c:pt>
                <c:pt idx="134">
                  <c:v>-2.0054159485186123</c:v>
                </c:pt>
                <c:pt idx="135">
                  <c:v>-1.5358177084019193</c:v>
                </c:pt>
                <c:pt idx="136">
                  <c:v>-1.5219424372353683</c:v>
                </c:pt>
                <c:pt idx="137">
                  <c:v>-2.0191098412074346</c:v>
                </c:pt>
                <c:pt idx="138">
                  <c:v>-1.9607113569485735</c:v>
                </c:pt>
                <c:pt idx="139">
                  <c:v>-2.0592223391180799</c:v>
                </c:pt>
                <c:pt idx="140">
                  <c:v>-2.0476124555649746</c:v>
                </c:pt>
                <c:pt idx="141">
                  <c:v>-2.0051234559316895</c:v>
                </c:pt>
                <c:pt idx="142">
                  <c:v>-1.4554075349580016</c:v>
                </c:pt>
                <c:pt idx="143">
                  <c:v>-1.6393480723193434</c:v>
                </c:pt>
                <c:pt idx="144">
                  <c:v>-2.0035877442511163</c:v>
                </c:pt>
                <c:pt idx="145">
                  <c:v>-2.0767856278677006</c:v>
                </c:pt>
                <c:pt idx="146">
                  <c:v>-2.0303004607995265</c:v>
                </c:pt>
                <c:pt idx="147">
                  <c:v>-1.9590101814701286</c:v>
                </c:pt>
                <c:pt idx="148">
                  <c:v>-2.1119619427927461</c:v>
                </c:pt>
                <c:pt idx="149">
                  <c:v>-1.3908811236806986</c:v>
                </c:pt>
                <c:pt idx="150">
                  <c:v>-1.669305613605486</c:v>
                </c:pt>
                <c:pt idx="151">
                  <c:v>-1.9752317713546783</c:v>
                </c:pt>
                <c:pt idx="152">
                  <c:v>-1.9446240392969056</c:v>
                </c:pt>
                <c:pt idx="153">
                  <c:v>-2.0720250064672334</c:v>
                </c:pt>
                <c:pt idx="154">
                  <c:v>-1.9853394130229416</c:v>
                </c:pt>
                <c:pt idx="155">
                  <c:v>-1.9801242857604948</c:v>
                </c:pt>
                <c:pt idx="156">
                  <c:v>-1.5269937819856161</c:v>
                </c:pt>
                <c:pt idx="157">
                  <c:v>-1.7351796325713229</c:v>
                </c:pt>
                <c:pt idx="158">
                  <c:v>-2.0629043930225062</c:v>
                </c:pt>
                <c:pt idx="159">
                  <c:v>-1.9586859492467861</c:v>
                </c:pt>
                <c:pt idx="160">
                  <c:v>-1.8958126535126134</c:v>
                </c:pt>
                <c:pt idx="161">
                  <c:v>-1.9995973320004152</c:v>
                </c:pt>
                <c:pt idx="162">
                  <c:v>-1.9280291992128653</c:v>
                </c:pt>
                <c:pt idx="163">
                  <c:v>-1.5519057925969926</c:v>
                </c:pt>
                <c:pt idx="164">
                  <c:v>-1.5428679430544003</c:v>
                </c:pt>
                <c:pt idx="165">
                  <c:v>-2.0249662251175877</c:v>
                </c:pt>
                <c:pt idx="166">
                  <c:v>-1.7915129581699685</c:v>
                </c:pt>
                <c:pt idx="167">
                  <c:v>-1.9226585953093847</c:v>
                </c:pt>
                <c:pt idx="168">
                  <c:v>-2.0019743182058392</c:v>
                </c:pt>
                <c:pt idx="169">
                  <c:v>-1.9467375128180304</c:v>
                </c:pt>
                <c:pt idx="170">
                  <c:v>-1.4669496949743086</c:v>
                </c:pt>
                <c:pt idx="171">
                  <c:v>-1.6970384598556518</c:v>
                </c:pt>
                <c:pt idx="172">
                  <c:v>-1.8179175790903821</c:v>
                </c:pt>
                <c:pt idx="173">
                  <c:v>-1.8046657444189724</c:v>
                </c:pt>
                <c:pt idx="174">
                  <c:v>-2.2110959181659351</c:v>
                </c:pt>
                <c:pt idx="175">
                  <c:v>-2.340074440465123</c:v>
                </c:pt>
                <c:pt idx="176">
                  <c:v>-2.0774816455881271</c:v>
                </c:pt>
                <c:pt idx="177">
                  <c:v>-1.3639337868229657</c:v>
                </c:pt>
                <c:pt idx="178">
                  <c:v>-1.600482574843954</c:v>
                </c:pt>
                <c:pt idx="179">
                  <c:v>-2.0202616247744167</c:v>
                </c:pt>
                <c:pt idx="180">
                  <c:v>-1.9524004039848668</c:v>
                </c:pt>
                <c:pt idx="181">
                  <c:v>-2.0752355816453609</c:v>
                </c:pt>
                <c:pt idx="182">
                  <c:v>-1.9357002470940701</c:v>
                </c:pt>
                <c:pt idx="183">
                  <c:v>-1.8290582097343726</c:v>
                </c:pt>
                <c:pt idx="184">
                  <c:v>-1.4923686118381936</c:v>
                </c:pt>
                <c:pt idx="185">
                  <c:v>-1.6326517600223462</c:v>
                </c:pt>
                <c:pt idx="186">
                  <c:v>-1.9523002766391491</c:v>
                </c:pt>
                <c:pt idx="187">
                  <c:v>-1.9017307700510631</c:v>
                </c:pt>
                <c:pt idx="188">
                  <c:v>-1.8540620005015829</c:v>
                </c:pt>
                <c:pt idx="189">
                  <c:v>-1.8223550086355138</c:v>
                </c:pt>
                <c:pt idx="190">
                  <c:v>-1.9495922905238428</c:v>
                </c:pt>
                <c:pt idx="191">
                  <c:v>-1.3416482065819066</c:v>
                </c:pt>
                <c:pt idx="192">
                  <c:v>-1.6990613097984089</c:v>
                </c:pt>
                <c:pt idx="193">
                  <c:v>-1.8471509064898721</c:v>
                </c:pt>
                <c:pt idx="194">
                  <c:v>-1.8127528660289329</c:v>
                </c:pt>
                <c:pt idx="195">
                  <c:v>-2.0198987618979127</c:v>
                </c:pt>
                <c:pt idx="196">
                  <c:v>-1.7303742246390315</c:v>
                </c:pt>
                <c:pt idx="197">
                  <c:v>-1.7732322382826873</c:v>
                </c:pt>
                <c:pt idx="198">
                  <c:v>-1.4678870315540029</c:v>
                </c:pt>
                <c:pt idx="199">
                  <c:v>-1.4280596861274344</c:v>
                </c:pt>
                <c:pt idx="200">
                  <c:v>-1.7596677773878109</c:v>
                </c:pt>
                <c:pt idx="201">
                  <c:v>-1.7875974564373498</c:v>
                </c:pt>
                <c:pt idx="202">
                  <c:v>-1.8675878636741556</c:v>
                </c:pt>
                <c:pt idx="203">
                  <c:v>-1.8172381295204505</c:v>
                </c:pt>
                <c:pt idx="204">
                  <c:v>-1.7398742249515355</c:v>
                </c:pt>
                <c:pt idx="205">
                  <c:v>-1.3098878239631031</c:v>
                </c:pt>
                <c:pt idx="206">
                  <c:v>-1.4548372103469136</c:v>
                </c:pt>
                <c:pt idx="207">
                  <c:v>-1.8082343426046528</c:v>
                </c:pt>
                <c:pt idx="208">
                  <c:v>-1.8474186361368548</c:v>
                </c:pt>
                <c:pt idx="209">
                  <c:v>-1.6994190490605263</c:v>
                </c:pt>
                <c:pt idx="210">
                  <c:v>-1.6571392562242961</c:v>
                </c:pt>
                <c:pt idx="211">
                  <c:v>-1.676466032039579</c:v>
                </c:pt>
                <c:pt idx="212">
                  <c:v>-1.2473228228960391</c:v>
                </c:pt>
                <c:pt idx="213">
                  <c:v>-1.3863304190475696</c:v>
                </c:pt>
                <c:pt idx="214">
                  <c:v>-1.6150620034704219</c:v>
                </c:pt>
                <c:pt idx="215">
                  <c:v>-1.6832215331242568</c:v>
                </c:pt>
                <c:pt idx="216">
                  <c:v>-1.5871908436617765</c:v>
                </c:pt>
                <c:pt idx="217">
                  <c:v>-1.0230458331410761</c:v>
                </c:pt>
                <c:pt idx="218">
                  <c:v>-1.5723190707215264</c:v>
                </c:pt>
                <c:pt idx="219">
                  <c:v>-1.3652690925747419</c:v>
                </c:pt>
                <c:pt idx="220">
                  <c:v>-1.5734125115282636</c:v>
                </c:pt>
                <c:pt idx="221">
                  <c:v>-1.8095269379051158</c:v>
                </c:pt>
                <c:pt idx="222">
                  <c:v>-1.817021139252734</c:v>
                </c:pt>
                <c:pt idx="223">
                  <c:v>-1.4574996162858669</c:v>
                </c:pt>
                <c:pt idx="224">
                  <c:v>-1.2522974220966641</c:v>
                </c:pt>
                <c:pt idx="225">
                  <c:v>-1.5701056008590706</c:v>
                </c:pt>
                <c:pt idx="226">
                  <c:v>-1.3618052148328503</c:v>
                </c:pt>
                <c:pt idx="227">
                  <c:v>-1.4750664388562669</c:v>
                </c:pt>
                <c:pt idx="228">
                  <c:v>-1.8547554157907122</c:v>
                </c:pt>
                <c:pt idx="229">
                  <c:v>-1.7534782088714411</c:v>
                </c:pt>
                <c:pt idx="230">
                  <c:v>-2.0163875315604991</c:v>
                </c:pt>
                <c:pt idx="231">
                  <c:v>-1.9010920967048852</c:v>
                </c:pt>
                <c:pt idx="232">
                  <c:v>-2.0284641293008399</c:v>
                </c:pt>
                <c:pt idx="233">
                  <c:v>-1.6433585293053752</c:v>
                </c:pt>
                <c:pt idx="234">
                  <c:v>-1.8435891267851192</c:v>
                </c:pt>
                <c:pt idx="235">
                  <c:v>-2.174844405496656</c:v>
                </c:pt>
                <c:pt idx="236">
                  <c:v>-1.9638509084032456</c:v>
                </c:pt>
                <c:pt idx="237">
                  <c:v>-1.8476688216513693</c:v>
                </c:pt>
                <c:pt idx="238">
                  <c:v>-1.92844902150118</c:v>
                </c:pt>
                <c:pt idx="239">
                  <c:v>-1.798291823834872</c:v>
                </c:pt>
                <c:pt idx="240">
                  <c:v>-1.4626908575187725</c:v>
                </c:pt>
                <c:pt idx="241">
                  <c:v>-1.5368662175319172</c:v>
                </c:pt>
                <c:pt idx="242">
                  <c:v>-1.992988586057626</c:v>
                </c:pt>
                <c:pt idx="243">
                  <c:v>-1.9372845144526845</c:v>
                </c:pt>
                <c:pt idx="244">
                  <c:v>-1.7446091684879628</c:v>
                </c:pt>
                <c:pt idx="245">
                  <c:v>-1.8895899434936452</c:v>
                </c:pt>
                <c:pt idx="246">
                  <c:v>-1.6305973123702329</c:v>
                </c:pt>
                <c:pt idx="247">
                  <c:v>-1.2575092857172723</c:v>
                </c:pt>
                <c:pt idx="248">
                  <c:v>-1.5321721438966751</c:v>
                </c:pt>
                <c:pt idx="249">
                  <c:v>-1.6330596271892752</c:v>
                </c:pt>
                <c:pt idx="250">
                  <c:v>-1.6208534931034406</c:v>
                </c:pt>
                <c:pt idx="251">
                  <c:v>-1.6838840163295492</c:v>
                </c:pt>
                <c:pt idx="252">
                  <c:v>-1.7839935266655356</c:v>
                </c:pt>
                <c:pt idx="253">
                  <c:v>-1.8084607955849725</c:v>
                </c:pt>
                <c:pt idx="254">
                  <c:v>-1.5761869788294234</c:v>
                </c:pt>
                <c:pt idx="255">
                  <c:v>-1.60699737599889</c:v>
                </c:pt>
                <c:pt idx="256">
                  <c:v>-1.6464974693891761</c:v>
                </c:pt>
                <c:pt idx="257">
                  <c:v>-1.7351022255490063</c:v>
                </c:pt>
                <c:pt idx="258">
                  <c:v>-1.5770713676554677</c:v>
                </c:pt>
                <c:pt idx="259">
                  <c:v>-2.0483479221226779</c:v>
                </c:pt>
                <c:pt idx="260">
                  <c:v>-1.7070056544829522</c:v>
                </c:pt>
                <c:pt idx="261">
                  <c:v>-1.1152605218487182</c:v>
                </c:pt>
                <c:pt idx="262">
                  <c:v>-1.2804970745707711</c:v>
                </c:pt>
                <c:pt idx="263">
                  <c:v>-1.640296953174915</c:v>
                </c:pt>
                <c:pt idx="264">
                  <c:v>-1.6470096618889591</c:v>
                </c:pt>
                <c:pt idx="265">
                  <c:v>-1.698539845836321</c:v>
                </c:pt>
                <c:pt idx="266">
                  <c:v>-1.31483314010771</c:v>
                </c:pt>
                <c:pt idx="267">
                  <c:v>-1.4347524945911461</c:v>
                </c:pt>
                <c:pt idx="268">
                  <c:v>-1.1837085433407704</c:v>
                </c:pt>
                <c:pt idx="269">
                  <c:v>-1.122269328986947</c:v>
                </c:pt>
                <c:pt idx="270">
                  <c:v>-1.4818773696563241</c:v>
                </c:pt>
                <c:pt idx="271">
                  <c:v>-1.4868168216906035</c:v>
                </c:pt>
                <c:pt idx="272">
                  <c:v>-1.4909475760411675</c:v>
                </c:pt>
                <c:pt idx="273">
                  <c:v>-1.4692614807024782</c:v>
                </c:pt>
                <c:pt idx="274">
                  <c:v>-1.5084863492489453</c:v>
                </c:pt>
                <c:pt idx="275">
                  <c:v>-1.2317431371322023</c:v>
                </c:pt>
                <c:pt idx="276">
                  <c:v>-1.2991580735414614</c:v>
                </c:pt>
                <c:pt idx="277">
                  <c:v>-1.6680832221615711</c:v>
                </c:pt>
                <c:pt idx="278">
                  <c:v>-1.4985222429509188</c:v>
                </c:pt>
                <c:pt idx="279">
                  <c:v>-1.4827748296667944</c:v>
                </c:pt>
                <c:pt idx="280">
                  <c:v>-1.49536501550669</c:v>
                </c:pt>
                <c:pt idx="281">
                  <c:v>-1.5280247856930507</c:v>
                </c:pt>
                <c:pt idx="282">
                  <c:v>-0.98992468216609575</c:v>
                </c:pt>
                <c:pt idx="283">
                  <c:v>-1.0969695657317959</c:v>
                </c:pt>
                <c:pt idx="284">
                  <c:v>-1.4284234928702295</c:v>
                </c:pt>
                <c:pt idx="285">
                  <c:v>-1.3747293753400309</c:v>
                </c:pt>
                <c:pt idx="286">
                  <c:v>-1.2647381339910502</c:v>
                </c:pt>
                <c:pt idx="287">
                  <c:v>-1.4505192851831437</c:v>
                </c:pt>
                <c:pt idx="288">
                  <c:v>-1.4441484513756682</c:v>
                </c:pt>
                <c:pt idx="289">
                  <c:v>-0.95911636535550682</c:v>
                </c:pt>
                <c:pt idx="290">
                  <c:v>-1.1099591728828326</c:v>
                </c:pt>
                <c:pt idx="291">
                  <c:v>-1.4352060160870319</c:v>
                </c:pt>
                <c:pt idx="292">
                  <c:v>-1.3910726326467884</c:v>
                </c:pt>
                <c:pt idx="293">
                  <c:v>-1.3664159362757247</c:v>
                </c:pt>
                <c:pt idx="294">
                  <c:v>-1.3919619776273879</c:v>
                </c:pt>
                <c:pt idx="295">
                  <c:v>-1.4833105228064523</c:v>
                </c:pt>
                <c:pt idx="296">
                  <c:v>-0.92398782440517913</c:v>
                </c:pt>
                <c:pt idx="297">
                  <c:v>-1.0443690275820388</c:v>
                </c:pt>
                <c:pt idx="298">
                  <c:v>-1.5123981694448729</c:v>
                </c:pt>
                <c:pt idx="299">
                  <c:v>-1.4862588115051956</c:v>
                </c:pt>
                <c:pt idx="300">
                  <c:v>-1.3182965464449825</c:v>
                </c:pt>
                <c:pt idx="301">
                  <c:v>-1.15996231124824</c:v>
                </c:pt>
                <c:pt idx="302">
                  <c:v>-1.2836294807742397</c:v>
                </c:pt>
                <c:pt idx="303">
                  <c:v>-1.2124013315922288</c:v>
                </c:pt>
                <c:pt idx="304">
                  <c:v>-1.0506702647165556</c:v>
                </c:pt>
                <c:pt idx="305">
                  <c:v>-1.4186799039777778</c:v>
                </c:pt>
                <c:pt idx="306">
                  <c:v>-1.3273611375863152</c:v>
                </c:pt>
                <c:pt idx="307">
                  <c:v>-1.4609964018227315</c:v>
                </c:pt>
                <c:pt idx="308">
                  <c:v>-1.3513691844775582</c:v>
                </c:pt>
                <c:pt idx="309">
                  <c:v>-1.4269509297437148</c:v>
                </c:pt>
                <c:pt idx="310">
                  <c:v>-0.84062375677736112</c:v>
                </c:pt>
                <c:pt idx="311">
                  <c:v>-1.0287391364995806</c:v>
                </c:pt>
                <c:pt idx="312">
                  <c:v>-1.3196858440094161</c:v>
                </c:pt>
                <c:pt idx="313">
                  <c:v>-1.2731270025473762</c:v>
                </c:pt>
                <c:pt idx="314">
                  <c:v>-1.249477991874951</c:v>
                </c:pt>
                <c:pt idx="315">
                  <c:v>-1.3461486934360747</c:v>
                </c:pt>
                <c:pt idx="316">
                  <c:v>-1.1581857643583429</c:v>
                </c:pt>
                <c:pt idx="317">
                  <c:v>-0.86305175933325096</c:v>
                </c:pt>
                <c:pt idx="318">
                  <c:v>-0.96196155950071138</c:v>
                </c:pt>
                <c:pt idx="319">
                  <c:v>-1.4735761355593555</c:v>
                </c:pt>
                <c:pt idx="320">
                  <c:v>-1.2583086612608145</c:v>
                </c:pt>
                <c:pt idx="321">
                  <c:v>-1.3067094976167175</c:v>
                </c:pt>
                <c:pt idx="322">
                  <c:v>-1.3211497682831834</c:v>
                </c:pt>
                <c:pt idx="323">
                  <c:v>-1.255985067148643</c:v>
                </c:pt>
                <c:pt idx="324">
                  <c:v>-0.71522913255529341</c:v>
                </c:pt>
                <c:pt idx="325">
                  <c:v>-0.9803237432727272</c:v>
                </c:pt>
                <c:pt idx="326">
                  <c:v>-1.2160010231812135</c:v>
                </c:pt>
                <c:pt idx="327">
                  <c:v>-1.2285126506445025</c:v>
                </c:pt>
                <c:pt idx="328">
                  <c:v>-1.202230801286166</c:v>
                </c:pt>
                <c:pt idx="329">
                  <c:v>-1.3356060577030715</c:v>
                </c:pt>
                <c:pt idx="330">
                  <c:v>-1.2649496632102608</c:v>
                </c:pt>
                <c:pt idx="331">
                  <c:v>-0.86790488884043004</c:v>
                </c:pt>
                <c:pt idx="332">
                  <c:v>-1.0118760483918479</c:v>
                </c:pt>
                <c:pt idx="333">
                  <c:v>-1.4723311726794959</c:v>
                </c:pt>
                <c:pt idx="334">
                  <c:v>-1.3575907185564193</c:v>
                </c:pt>
                <c:pt idx="335">
                  <c:v>-1.2638892167749074</c:v>
                </c:pt>
                <c:pt idx="336">
                  <c:v>-1.1914507286265708</c:v>
                </c:pt>
                <c:pt idx="337">
                  <c:v>-1.1087938363493497</c:v>
                </c:pt>
                <c:pt idx="338">
                  <c:v>-0.65545495547976385</c:v>
                </c:pt>
                <c:pt idx="339">
                  <c:v>-0.91471566880072608</c:v>
                </c:pt>
                <c:pt idx="340">
                  <c:v>-1.2743261835596653</c:v>
                </c:pt>
                <c:pt idx="341">
                  <c:v>-1.1824337300508789</c:v>
                </c:pt>
                <c:pt idx="342">
                  <c:v>-1.2265035695012432</c:v>
                </c:pt>
                <c:pt idx="343">
                  <c:v>-1.3189235311638969</c:v>
                </c:pt>
                <c:pt idx="344">
                  <c:v>-1.3527623610030191</c:v>
                </c:pt>
                <c:pt idx="345">
                  <c:v>-0.75435422199465629</c:v>
                </c:pt>
                <c:pt idx="346">
                  <c:v>-0.92320826888560792</c:v>
                </c:pt>
                <c:pt idx="347">
                  <c:v>-1.244656386644968</c:v>
                </c:pt>
                <c:pt idx="348">
                  <c:v>-1.0766148962144264</c:v>
                </c:pt>
                <c:pt idx="349">
                  <c:v>-1.2613040436693856</c:v>
                </c:pt>
                <c:pt idx="350">
                  <c:v>-1.1383566519372252</c:v>
                </c:pt>
                <c:pt idx="351">
                  <c:v>-1.3309781834626844</c:v>
                </c:pt>
                <c:pt idx="352">
                  <c:v>-0.81510135735956413</c:v>
                </c:pt>
                <c:pt idx="353">
                  <c:v>-0.8126128055962909</c:v>
                </c:pt>
                <c:pt idx="354">
                  <c:v>-1.3214924067345684</c:v>
                </c:pt>
                <c:pt idx="355">
                  <c:v>-1.2703378651914152</c:v>
                </c:pt>
                <c:pt idx="356">
                  <c:v>-1.4475824302819302</c:v>
                </c:pt>
                <c:pt idx="357">
                  <c:v>-1.4475497015759415</c:v>
                </c:pt>
                <c:pt idx="358">
                  <c:v>-1.2136326939475235</c:v>
                </c:pt>
                <c:pt idx="359">
                  <c:v>-0.78063322938037649</c:v>
                </c:pt>
                <c:pt idx="360">
                  <c:v>-0.92627475738670961</c:v>
                </c:pt>
                <c:pt idx="361">
                  <c:v>-1.407966154259422</c:v>
                </c:pt>
                <c:pt idx="362">
                  <c:v>-1.2784588798332599</c:v>
                </c:pt>
                <c:pt idx="363">
                  <c:v>-1.3176552231904142</c:v>
                </c:pt>
                <c:pt idx="364">
                  <c:v>-1.474884869683601</c:v>
                </c:pt>
                <c:pt idx="365">
                  <c:v>-1.2716161180904098</c:v>
                </c:pt>
                <c:pt idx="366">
                  <c:v>-0.70883456628551345</c:v>
                </c:pt>
                <c:pt idx="367">
                  <c:v>-0.91145329926490193</c:v>
                </c:pt>
                <c:pt idx="368">
                  <c:v>-1.3314221618578848</c:v>
                </c:pt>
                <c:pt idx="369">
                  <c:v>-1.0950864945370022</c:v>
                </c:pt>
                <c:pt idx="370">
                  <c:v>-1.3166591994049994</c:v>
                </c:pt>
                <c:pt idx="371">
                  <c:v>-1.2956023751997476</c:v>
                </c:pt>
                <c:pt idx="372">
                  <c:v>-1.067255523247943</c:v>
                </c:pt>
                <c:pt idx="373">
                  <c:v>-0.54575479858701714</c:v>
                </c:pt>
                <c:pt idx="374">
                  <c:v>-0.75014014908853432</c:v>
                </c:pt>
                <c:pt idx="375">
                  <c:v>-1.3111673952439498</c:v>
                </c:pt>
                <c:pt idx="376">
                  <c:v>-1.106763172828942</c:v>
                </c:pt>
                <c:pt idx="377">
                  <c:v>-1.4400572028009526</c:v>
                </c:pt>
                <c:pt idx="378">
                  <c:v>-1.2733785786571479</c:v>
                </c:pt>
                <c:pt idx="379">
                  <c:v>-1.3552397597355981</c:v>
                </c:pt>
                <c:pt idx="380">
                  <c:v>-0.50798069573942906</c:v>
                </c:pt>
                <c:pt idx="381">
                  <c:v>-0.71972894811902099</c:v>
                </c:pt>
                <c:pt idx="382">
                  <c:v>-1.2220542665555032</c:v>
                </c:pt>
                <c:pt idx="383">
                  <c:v>-1.1208966357939434</c:v>
                </c:pt>
                <c:pt idx="384">
                  <c:v>-1.5243916710516763</c:v>
                </c:pt>
                <c:pt idx="385">
                  <c:v>-1.3075651793510292</c:v>
                </c:pt>
                <c:pt idx="386">
                  <c:v>-1.1483218115745035</c:v>
                </c:pt>
                <c:pt idx="387">
                  <c:v>-0.83967606883022172</c:v>
                </c:pt>
                <c:pt idx="388">
                  <c:v>-1.7704117899384737</c:v>
                </c:pt>
                <c:pt idx="389">
                  <c:v>-2.1193777520868076</c:v>
                </c:pt>
                <c:pt idx="390">
                  <c:v>-2.0884906952521201</c:v>
                </c:pt>
                <c:pt idx="391">
                  <c:v>-1.3109018033039028</c:v>
                </c:pt>
                <c:pt idx="392">
                  <c:v>-1.4215224692544377</c:v>
                </c:pt>
                <c:pt idx="393">
                  <c:v>-1.238533140734386</c:v>
                </c:pt>
                <c:pt idx="394">
                  <c:v>-0.78503295718878119</c:v>
                </c:pt>
                <c:pt idx="395">
                  <c:v>-0.60700511220392284</c:v>
                </c:pt>
                <c:pt idx="396">
                  <c:v>-1.2888156707143072</c:v>
                </c:pt>
                <c:pt idx="397">
                  <c:v>-1.013803294749914</c:v>
                </c:pt>
                <c:pt idx="398">
                  <c:v>-1.1422531672951264</c:v>
                </c:pt>
                <c:pt idx="399">
                  <c:v>-1.3501575529318663</c:v>
                </c:pt>
                <c:pt idx="400">
                  <c:v>-1.3544336890371256</c:v>
                </c:pt>
                <c:pt idx="401">
                  <c:v>-0.7342473614662457</c:v>
                </c:pt>
                <c:pt idx="402">
                  <c:v>-1.0552980365068902</c:v>
                </c:pt>
                <c:pt idx="403">
                  <c:v>-1.1651597264501374</c:v>
                </c:pt>
                <c:pt idx="404">
                  <c:v>-1.1625412709807774</c:v>
                </c:pt>
                <c:pt idx="405">
                  <c:v>-1.2020307249057083</c:v>
                </c:pt>
                <c:pt idx="406">
                  <c:v>-1.2441769930502644</c:v>
                </c:pt>
                <c:pt idx="407">
                  <c:v>-1.2751683834321141</c:v>
                </c:pt>
                <c:pt idx="408">
                  <c:v>-0.72156566449027415</c:v>
                </c:pt>
                <c:pt idx="409">
                  <c:v>-0.75249137395712595</c:v>
                </c:pt>
                <c:pt idx="410">
                  <c:v>-1.3025569423283947</c:v>
                </c:pt>
                <c:pt idx="411">
                  <c:v>-0.99077896891953443</c:v>
                </c:pt>
                <c:pt idx="412">
                  <c:v>-1.1053432670295635</c:v>
                </c:pt>
                <c:pt idx="413">
                  <c:v>-1.2338884080069932</c:v>
                </c:pt>
                <c:pt idx="414">
                  <c:v>-1.0386081160166984</c:v>
                </c:pt>
                <c:pt idx="415">
                  <c:v>-0.55887135086745121</c:v>
                </c:pt>
                <c:pt idx="416">
                  <c:v>-0.53276398303048456</c:v>
                </c:pt>
                <c:pt idx="417">
                  <c:v>-1.2373964967594955</c:v>
                </c:pt>
                <c:pt idx="418">
                  <c:v>-1.1097785779774743</c:v>
                </c:pt>
                <c:pt idx="419">
                  <c:v>-1.3976417213899663</c:v>
                </c:pt>
                <c:pt idx="420">
                  <c:v>-1.3689635281102688</c:v>
                </c:pt>
                <c:pt idx="421">
                  <c:v>-1.0782833313583602</c:v>
                </c:pt>
                <c:pt idx="422">
                  <c:v>-0.88361209660997919</c:v>
                </c:pt>
                <c:pt idx="423">
                  <c:v>-0.67689506882375505</c:v>
                </c:pt>
                <c:pt idx="424">
                  <c:v>-1.1489595071150527</c:v>
                </c:pt>
                <c:pt idx="425">
                  <c:v>-1.1262151240205478</c:v>
                </c:pt>
                <c:pt idx="426">
                  <c:v>-1.1838813244229194</c:v>
                </c:pt>
                <c:pt idx="427">
                  <c:v>-1.193764314317602</c:v>
                </c:pt>
                <c:pt idx="428">
                  <c:v>-1.3274145118799172</c:v>
                </c:pt>
                <c:pt idx="429">
                  <c:v>-0.80621761030178518</c:v>
                </c:pt>
                <c:pt idx="430">
                  <c:v>-0.74608319036082127</c:v>
                </c:pt>
                <c:pt idx="431">
                  <c:v>-1.2918507870050058</c:v>
                </c:pt>
                <c:pt idx="432">
                  <c:v>-1.1033374819052686</c:v>
                </c:pt>
                <c:pt idx="433">
                  <c:v>-1.0380930658928387</c:v>
                </c:pt>
                <c:pt idx="434">
                  <c:v>-1.0407640723002223</c:v>
                </c:pt>
                <c:pt idx="435">
                  <c:v>-1.0833097740943984</c:v>
                </c:pt>
                <c:pt idx="436">
                  <c:v>-0.44423668830606117</c:v>
                </c:pt>
                <c:pt idx="437">
                  <c:v>-0.52431545103268951</c:v>
                </c:pt>
                <c:pt idx="438">
                  <c:v>-1.1256884279803485</c:v>
                </c:pt>
                <c:pt idx="439">
                  <c:v>-0.88640891146366529</c:v>
                </c:pt>
                <c:pt idx="440">
                  <c:v>-1.1510008905238935</c:v>
                </c:pt>
                <c:pt idx="441">
                  <c:v>-0.95568650216017259</c:v>
                </c:pt>
                <c:pt idx="442">
                  <c:v>-0.98868724612236414</c:v>
                </c:pt>
                <c:pt idx="443">
                  <c:v>-0.47502638954633769</c:v>
                </c:pt>
                <c:pt idx="444">
                  <c:v>-0.57981921909184597</c:v>
                </c:pt>
                <c:pt idx="445">
                  <c:v>-1.2559218968213659</c:v>
                </c:pt>
                <c:pt idx="446">
                  <c:v>-1.0804935064872878</c:v>
                </c:pt>
                <c:pt idx="447">
                  <c:v>-0.98880625950677725</c:v>
                </c:pt>
                <c:pt idx="448">
                  <c:v>-0.99150895556798269</c:v>
                </c:pt>
                <c:pt idx="449">
                  <c:v>-1.0238965735778767</c:v>
                </c:pt>
                <c:pt idx="450">
                  <c:v>-0.47879979766568131</c:v>
                </c:pt>
                <c:pt idx="451">
                  <c:v>-0.78844825361422999</c:v>
                </c:pt>
                <c:pt idx="452">
                  <c:v>-1.4251702024410902</c:v>
                </c:pt>
                <c:pt idx="453">
                  <c:v>-0.959077273909682</c:v>
                </c:pt>
                <c:pt idx="454">
                  <c:v>-0.8327375043384867</c:v>
                </c:pt>
                <c:pt idx="455">
                  <c:v>-1.0389333707747634</c:v>
                </c:pt>
                <c:pt idx="456">
                  <c:v>-1.0161256978018942</c:v>
                </c:pt>
                <c:pt idx="457">
                  <c:v>-0.56179430530774255</c:v>
                </c:pt>
                <c:pt idx="458">
                  <c:v>-0.78893575430727947</c:v>
                </c:pt>
                <c:pt idx="459">
                  <c:v>-1.1181185196059562</c:v>
                </c:pt>
                <c:pt idx="460">
                  <c:v>-0.96419802753730743</c:v>
                </c:pt>
                <c:pt idx="461">
                  <c:v>-1.0626329663253269</c:v>
                </c:pt>
                <c:pt idx="462">
                  <c:v>-0.9577963052023224</c:v>
                </c:pt>
                <c:pt idx="463">
                  <c:v>-0.97584753106668765</c:v>
                </c:pt>
                <c:pt idx="464">
                  <c:v>-0.6345850305037376</c:v>
                </c:pt>
                <c:pt idx="465">
                  <c:v>-0.61358604852976206</c:v>
                </c:pt>
                <c:pt idx="466">
                  <c:v>-1.0923236599504813</c:v>
                </c:pt>
                <c:pt idx="467">
                  <c:v>-1.0223590294225002</c:v>
                </c:pt>
                <c:pt idx="468">
                  <c:v>-1.1844768351505228</c:v>
                </c:pt>
                <c:pt idx="469">
                  <c:v>-1.3015780598590247</c:v>
                </c:pt>
                <c:pt idx="470">
                  <c:v>-0.99988516940711381</c:v>
                </c:pt>
                <c:pt idx="471">
                  <c:v>-0.52496132853877908</c:v>
                </c:pt>
                <c:pt idx="472">
                  <c:v>-0.880902229829848</c:v>
                </c:pt>
                <c:pt idx="473">
                  <c:v>-1.0702734845528334</c:v>
                </c:pt>
                <c:pt idx="474">
                  <c:v>-1.1242757938045753</c:v>
                </c:pt>
                <c:pt idx="475">
                  <c:v>-0.91571171345604785</c:v>
                </c:pt>
                <c:pt idx="476">
                  <c:v>-1.0358747233439936</c:v>
                </c:pt>
                <c:pt idx="477">
                  <c:v>-1.3368327491974603</c:v>
                </c:pt>
                <c:pt idx="478">
                  <c:v>-0.90004717861884431</c:v>
                </c:pt>
                <c:pt idx="479">
                  <c:v>-0.61984024529356807</c:v>
                </c:pt>
                <c:pt idx="480">
                  <c:v>-1.1111016266300544</c:v>
                </c:pt>
                <c:pt idx="481">
                  <c:v>-1.0824301085968464</c:v>
                </c:pt>
                <c:pt idx="482">
                  <c:v>-0.88214993423488552</c:v>
                </c:pt>
                <c:pt idx="483">
                  <c:v>-1.0305811354930035</c:v>
                </c:pt>
                <c:pt idx="484">
                  <c:v>-0.91985822847132126</c:v>
                </c:pt>
                <c:pt idx="485">
                  <c:v>-0.36969669561356722</c:v>
                </c:pt>
                <c:pt idx="486">
                  <c:v>-0.76922437490076889</c:v>
                </c:pt>
                <c:pt idx="487">
                  <c:v>-1.2692342384141475</c:v>
                </c:pt>
                <c:pt idx="488">
                  <c:v>-0.90879682887572744</c:v>
                </c:pt>
                <c:pt idx="489">
                  <c:v>-1.0213264642996405</c:v>
                </c:pt>
                <c:pt idx="490">
                  <c:v>-1.0700900034644489</c:v>
                </c:pt>
                <c:pt idx="491">
                  <c:v>-0.68153417741950706</c:v>
                </c:pt>
                <c:pt idx="492">
                  <c:v>-0.4497563830724563</c:v>
                </c:pt>
                <c:pt idx="493">
                  <c:v>-0.65590608278852003</c:v>
                </c:pt>
                <c:pt idx="494">
                  <c:v>-1.0343768298056921</c:v>
                </c:pt>
                <c:pt idx="495">
                  <c:v>-0.95463201233563022</c:v>
                </c:pt>
                <c:pt idx="496">
                  <c:v>-0.82070166009774159</c:v>
                </c:pt>
                <c:pt idx="497">
                  <c:v>-0.99321280356106634</c:v>
                </c:pt>
                <c:pt idx="498">
                  <c:v>-0.89623188356851358</c:v>
                </c:pt>
                <c:pt idx="499">
                  <c:v>-0.36698705978604668</c:v>
                </c:pt>
                <c:pt idx="500">
                  <c:v>-0.70776885060854988</c:v>
                </c:pt>
                <c:pt idx="501">
                  <c:v>-0.94964116380243302</c:v>
                </c:pt>
                <c:pt idx="502">
                  <c:v>-0.81773928186854017</c:v>
                </c:pt>
                <c:pt idx="503">
                  <c:v>-0.82875399182797838</c:v>
                </c:pt>
                <c:pt idx="504">
                  <c:v>-0.76200973721018728</c:v>
                </c:pt>
                <c:pt idx="505">
                  <c:v>-0.87013743828423618</c:v>
                </c:pt>
                <c:pt idx="506">
                  <c:v>-0.72632639363725193</c:v>
                </c:pt>
                <c:pt idx="507">
                  <c:v>-0.43006558776399723</c:v>
                </c:pt>
                <c:pt idx="508">
                  <c:v>-0.93764570468376474</c:v>
                </c:pt>
                <c:pt idx="509">
                  <c:v>-0.95472048281926025</c:v>
                </c:pt>
                <c:pt idx="510">
                  <c:v>-0.88636595940494411</c:v>
                </c:pt>
                <c:pt idx="511">
                  <c:v>-1.3507898738271136</c:v>
                </c:pt>
                <c:pt idx="512">
                  <c:v>-1.4902663921974291</c:v>
                </c:pt>
                <c:pt idx="513">
                  <c:v>-1.5929440804320656</c:v>
                </c:pt>
                <c:pt idx="514">
                  <c:v>-1.4703709907380893</c:v>
                </c:pt>
                <c:pt idx="515">
                  <c:v>-1.6175928951393064</c:v>
                </c:pt>
                <c:pt idx="516">
                  <c:v>-1.6434771355797662</c:v>
                </c:pt>
                <c:pt idx="517">
                  <c:v>-1.6257998500342477</c:v>
                </c:pt>
                <c:pt idx="518">
                  <c:v>-1.3499038540498767</c:v>
                </c:pt>
                <c:pt idx="519">
                  <c:v>-1.3258293359728424</c:v>
                </c:pt>
                <c:pt idx="520">
                  <c:v>-1.1748205044113438</c:v>
                </c:pt>
                <c:pt idx="521">
                  <c:v>-1.5075605101113589</c:v>
                </c:pt>
                <c:pt idx="522">
                  <c:v>-1.1114514099285655</c:v>
                </c:pt>
                <c:pt idx="523">
                  <c:v>-1.2946119181075102</c:v>
                </c:pt>
                <c:pt idx="524">
                  <c:v>-1.3438228606648139</c:v>
                </c:pt>
                <c:pt idx="525">
                  <c:v>-0.99869992781285033</c:v>
                </c:pt>
                <c:pt idx="526">
                  <c:v>-1.0006073996504012</c:v>
                </c:pt>
                <c:pt idx="527">
                  <c:v>-0.5390707000453111</c:v>
                </c:pt>
                <c:pt idx="528">
                  <c:v>-1.0702398600109271</c:v>
                </c:pt>
                <c:pt idx="529">
                  <c:v>-1.1390810277794543</c:v>
                </c:pt>
                <c:pt idx="530">
                  <c:v>-1.1345186104910288</c:v>
                </c:pt>
                <c:pt idx="531">
                  <c:v>-1.0600822587800185</c:v>
                </c:pt>
                <c:pt idx="532">
                  <c:v>-0.95756038698254708</c:v>
                </c:pt>
                <c:pt idx="533">
                  <c:v>-1.3642091982895288</c:v>
                </c:pt>
                <c:pt idx="534">
                  <c:v>-1.1073874514998063</c:v>
                </c:pt>
                <c:pt idx="535">
                  <c:v>-1.145473866183301</c:v>
                </c:pt>
                <c:pt idx="536">
                  <c:v>-1.2481061860232308</c:v>
                </c:pt>
                <c:pt idx="537">
                  <c:v>-1.2713767913707545</c:v>
                </c:pt>
                <c:pt idx="538">
                  <c:v>-1.7066382602532255</c:v>
                </c:pt>
                <c:pt idx="539">
                  <c:v>-1.657309558695357</c:v>
                </c:pt>
                <c:pt idx="540">
                  <c:v>-1.7107633840820067</c:v>
                </c:pt>
                <c:pt idx="541">
                  <c:v>-1.5810282784512888</c:v>
                </c:pt>
                <c:pt idx="542">
                  <c:v>-1.3287892294993655</c:v>
                </c:pt>
                <c:pt idx="543">
                  <c:v>-1.4314496946726876</c:v>
                </c:pt>
                <c:pt idx="544">
                  <c:v>-1.4089323215737863</c:v>
                </c:pt>
                <c:pt idx="545">
                  <c:v>-1.6158364906205112</c:v>
                </c:pt>
                <c:pt idx="546">
                  <c:v>-2.0380181753913909</c:v>
                </c:pt>
                <c:pt idx="547">
                  <c:v>-1.9777741705542071</c:v>
                </c:pt>
                <c:pt idx="548">
                  <c:v>-1.2904999534709254</c:v>
                </c:pt>
                <c:pt idx="549">
                  <c:v>-1.1999139020734138</c:v>
                </c:pt>
                <c:pt idx="550">
                  <c:v>-1.5870808767887339</c:v>
                </c:pt>
                <c:pt idx="551">
                  <c:v>-1.5131588221590537</c:v>
                </c:pt>
                <c:pt idx="552">
                  <c:v>-1.0159551623243992</c:v>
                </c:pt>
                <c:pt idx="553">
                  <c:v>-1.4426297868314788</c:v>
                </c:pt>
                <c:pt idx="554">
                  <c:v>-1.1601004064024574</c:v>
                </c:pt>
                <c:pt idx="555">
                  <c:v>-1.0905989047654618</c:v>
                </c:pt>
                <c:pt idx="556">
                  <c:v>-1.3519083404599175</c:v>
                </c:pt>
                <c:pt idx="557">
                  <c:v>-1.2547545063262009</c:v>
                </c:pt>
                <c:pt idx="558">
                  <c:v>-1.3586629804084809</c:v>
                </c:pt>
                <c:pt idx="559">
                  <c:v>-1.5426620306864702</c:v>
                </c:pt>
                <c:pt idx="560">
                  <c:v>-1.476400750002431</c:v>
                </c:pt>
                <c:pt idx="561">
                  <c:v>-1.6023732692034331</c:v>
                </c:pt>
                <c:pt idx="562">
                  <c:v>-1.6292557050682024</c:v>
                </c:pt>
                <c:pt idx="563">
                  <c:v>-1.4795308853330007</c:v>
                </c:pt>
                <c:pt idx="564">
                  <c:v>-1.7084569355415056</c:v>
                </c:pt>
                <c:pt idx="565">
                  <c:v>-1.7793264200432157</c:v>
                </c:pt>
                <c:pt idx="566">
                  <c:v>-1.8545389672359478</c:v>
                </c:pt>
                <c:pt idx="567">
                  <c:v>-1.6757599842238393</c:v>
                </c:pt>
                <c:pt idx="568">
                  <c:v>-1.3739880495488073</c:v>
                </c:pt>
                <c:pt idx="569">
                  <c:v>-1.4171547461584524</c:v>
                </c:pt>
                <c:pt idx="570">
                  <c:v>-1.3067011671540194</c:v>
                </c:pt>
                <c:pt idx="571">
                  <c:v>-1.7491016457705999</c:v>
                </c:pt>
                <c:pt idx="572">
                  <c:v>-1.9110307047608004</c:v>
                </c:pt>
                <c:pt idx="573">
                  <c:v>-1.6268217194050623</c:v>
                </c:pt>
                <c:pt idx="574">
                  <c:v>-1.6948284035032335</c:v>
                </c:pt>
                <c:pt idx="575">
                  <c:v>-1.6789697381113569</c:v>
                </c:pt>
                <c:pt idx="576">
                  <c:v>-1.5442887291163585</c:v>
                </c:pt>
                <c:pt idx="577">
                  <c:v>-1.5484030088143199</c:v>
                </c:pt>
                <c:pt idx="578">
                  <c:v>-1.3901168949539786</c:v>
                </c:pt>
                <c:pt idx="579">
                  <c:v>-1.8267473881514493</c:v>
                </c:pt>
                <c:pt idx="580">
                  <c:v>-1.6250563899628272</c:v>
                </c:pt>
                <c:pt idx="581">
                  <c:v>-1.6637729683400304</c:v>
                </c:pt>
                <c:pt idx="582">
                  <c:v>-1.436326294433421</c:v>
                </c:pt>
                <c:pt idx="583">
                  <c:v>-1.4729433332224597</c:v>
                </c:pt>
                <c:pt idx="584">
                  <c:v>-1.544296327754868</c:v>
                </c:pt>
                <c:pt idx="585">
                  <c:v>-1.6013194740830756</c:v>
                </c:pt>
                <c:pt idx="586">
                  <c:v>-1.4340745227016305</c:v>
                </c:pt>
                <c:pt idx="587">
                  <c:v>-1.4288990992142363</c:v>
                </c:pt>
                <c:pt idx="588">
                  <c:v>-1.1533165511354635</c:v>
                </c:pt>
                <c:pt idx="589">
                  <c:v>-1.2061146460130021</c:v>
                </c:pt>
                <c:pt idx="590">
                  <c:v>-1.5255282368593166</c:v>
                </c:pt>
                <c:pt idx="591">
                  <c:v>-1.3910906918200177</c:v>
                </c:pt>
                <c:pt idx="592">
                  <c:v>-1.6800260811031729</c:v>
                </c:pt>
                <c:pt idx="593">
                  <c:v>-1.3441845564405737</c:v>
                </c:pt>
                <c:pt idx="594">
                  <c:v>-1.3473889477664043</c:v>
                </c:pt>
                <c:pt idx="595">
                  <c:v>-1.3224035475361757</c:v>
                </c:pt>
                <c:pt idx="596">
                  <c:v>-1.5214156990267336</c:v>
                </c:pt>
                <c:pt idx="597">
                  <c:v>-1.470571220154387</c:v>
                </c:pt>
                <c:pt idx="598">
                  <c:v>-1.3713552529219086</c:v>
                </c:pt>
                <c:pt idx="599">
                  <c:v>-1.5557384122460467</c:v>
                </c:pt>
                <c:pt idx="600">
                  <c:v>-1.8032828150789562</c:v>
                </c:pt>
                <c:pt idx="601">
                  <c:v>-1.7534321948246308</c:v>
                </c:pt>
                <c:pt idx="602">
                  <c:v>-1.4440948185985667</c:v>
                </c:pt>
                <c:pt idx="603">
                  <c:v>-1.571575786036661</c:v>
                </c:pt>
                <c:pt idx="604">
                  <c:v>-1.5102367490111885</c:v>
                </c:pt>
                <c:pt idx="605">
                  <c:v>-1.7382357119543834</c:v>
                </c:pt>
                <c:pt idx="606">
                  <c:v>-1.5627647577599582</c:v>
                </c:pt>
                <c:pt idx="607">
                  <c:v>-1.4077113636407477</c:v>
                </c:pt>
                <c:pt idx="608">
                  <c:v>-1.894915608030219</c:v>
                </c:pt>
                <c:pt idx="609">
                  <c:v>-1.9082680438822588</c:v>
                </c:pt>
                <c:pt idx="610">
                  <c:v>-1.9337801180653238</c:v>
                </c:pt>
                <c:pt idx="611">
                  <c:v>-1.6999527217834771</c:v>
                </c:pt>
                <c:pt idx="612">
                  <c:v>-1.5849891689563418</c:v>
                </c:pt>
                <c:pt idx="613">
                  <c:v>-1.9304787003256734</c:v>
                </c:pt>
                <c:pt idx="614">
                  <c:v>-1.9569846930115147</c:v>
                </c:pt>
                <c:pt idx="615">
                  <c:v>-2.0687409733932274</c:v>
                </c:pt>
                <c:pt idx="616">
                  <c:v>-1.8502870463100556</c:v>
                </c:pt>
                <c:pt idx="617">
                  <c:v>-1.936169994266864</c:v>
                </c:pt>
                <c:pt idx="618">
                  <c:v>-1.7415464429122671</c:v>
                </c:pt>
                <c:pt idx="619">
                  <c:v>-1.7630394198167301</c:v>
                </c:pt>
                <c:pt idx="620">
                  <c:v>-1.788441014190667</c:v>
                </c:pt>
                <c:pt idx="621">
                  <c:v>-1.9234669410561931</c:v>
                </c:pt>
                <c:pt idx="622">
                  <c:v>-1.7040613750994404</c:v>
                </c:pt>
                <c:pt idx="623">
                  <c:v>-1.9656860218986334</c:v>
                </c:pt>
                <c:pt idx="624">
                  <c:v>-1.9386200142650303</c:v>
                </c:pt>
                <c:pt idx="625">
                  <c:v>-1.8297116875254869</c:v>
                </c:pt>
                <c:pt idx="626">
                  <c:v>-1.6982131600656081</c:v>
                </c:pt>
                <c:pt idx="627">
                  <c:v>-2.014781687834502</c:v>
                </c:pt>
                <c:pt idx="628">
                  <c:v>-1.8385712075797724</c:v>
                </c:pt>
                <c:pt idx="629">
                  <c:v>-1.9988667350353646</c:v>
                </c:pt>
                <c:pt idx="630">
                  <c:v>-1.8111559500841508</c:v>
                </c:pt>
                <c:pt idx="631">
                  <c:v>-2.0588358001000118</c:v>
                </c:pt>
                <c:pt idx="632">
                  <c:v>-1.2713017937989237</c:v>
                </c:pt>
                <c:pt idx="633">
                  <c:v>-1.1592583101944627</c:v>
                </c:pt>
                <c:pt idx="634">
                  <c:v>-1.7298385178001483</c:v>
                </c:pt>
                <c:pt idx="635">
                  <c:v>-2.0282386846665341</c:v>
                </c:pt>
                <c:pt idx="636">
                  <c:v>-1.8114603993277241</c:v>
                </c:pt>
                <c:pt idx="637">
                  <c:v>-2.0030328777968287</c:v>
                </c:pt>
                <c:pt idx="638">
                  <c:v>-1.7839084001457182</c:v>
                </c:pt>
                <c:pt idx="639">
                  <c:v>-1.6669454811956208</c:v>
                </c:pt>
                <c:pt idx="640">
                  <c:v>-1.6483463753995229</c:v>
                </c:pt>
                <c:pt idx="641">
                  <c:v>-1.7272458997344546</c:v>
                </c:pt>
                <c:pt idx="642">
                  <c:v>-1.9700929357017527</c:v>
                </c:pt>
                <c:pt idx="643">
                  <c:v>-2.1129666128579685</c:v>
                </c:pt>
                <c:pt idx="644">
                  <c:v>-1.8557345581774685</c:v>
                </c:pt>
                <c:pt idx="645">
                  <c:v>-2.0611342571343489</c:v>
                </c:pt>
                <c:pt idx="646">
                  <c:v>-2.0729967654419825</c:v>
                </c:pt>
                <c:pt idx="647">
                  <c:v>-1.1715954074881367</c:v>
                </c:pt>
                <c:pt idx="648">
                  <c:v>-1.5403872558387595</c:v>
                </c:pt>
                <c:pt idx="649">
                  <c:v>-1.7242107162503428</c:v>
                </c:pt>
                <c:pt idx="650">
                  <c:v>-2.1653945817842919</c:v>
                </c:pt>
                <c:pt idx="651">
                  <c:v>-2.2981759580309036</c:v>
                </c:pt>
                <c:pt idx="652">
                  <c:v>-2.0657389340220158</c:v>
                </c:pt>
                <c:pt idx="653">
                  <c:v>-2.1120792926557845</c:v>
                </c:pt>
                <c:pt idx="654">
                  <c:v>-1.857686043451096</c:v>
                </c:pt>
                <c:pt idx="655">
                  <c:v>-1.9811210073540841</c:v>
                </c:pt>
                <c:pt idx="656">
                  <c:v>-2.1585688915263703</c:v>
                </c:pt>
                <c:pt idx="657">
                  <c:v>-1.9918342228541372</c:v>
                </c:pt>
                <c:pt idx="658">
                  <c:v>-2.1164292278484775</c:v>
                </c:pt>
                <c:pt idx="659">
                  <c:v>-2.0060009365635656</c:v>
                </c:pt>
                <c:pt idx="660">
                  <c:v>-1.9741431325528058</c:v>
                </c:pt>
                <c:pt idx="661">
                  <c:v>-1.8658849875483896</c:v>
                </c:pt>
                <c:pt idx="662">
                  <c:v>-1.9686285507481975</c:v>
                </c:pt>
                <c:pt idx="663">
                  <c:v>-1.9247721458781495</c:v>
                </c:pt>
                <c:pt idx="664">
                  <c:v>-2.0238444924119183</c:v>
                </c:pt>
                <c:pt idx="665">
                  <c:v>-2.1745972138959111</c:v>
                </c:pt>
                <c:pt idx="666">
                  <c:v>-2.0802561139822169</c:v>
                </c:pt>
                <c:pt idx="667">
                  <c:v>-1.8544579456303276</c:v>
                </c:pt>
                <c:pt idx="668">
                  <c:v>-1.7488076015087144</c:v>
                </c:pt>
                <c:pt idx="669">
                  <c:v>-2.2225623285153748</c:v>
                </c:pt>
                <c:pt idx="670">
                  <c:v>-1.9943197609439112</c:v>
                </c:pt>
                <c:pt idx="671">
                  <c:v>-1.8143952402772765</c:v>
                </c:pt>
                <c:pt idx="672">
                  <c:v>-2.1594934061321647</c:v>
                </c:pt>
                <c:pt idx="673">
                  <c:v>-2.1733080305958716</c:v>
                </c:pt>
                <c:pt idx="674">
                  <c:v>-1.6901846738546682</c:v>
                </c:pt>
                <c:pt idx="675">
                  <c:v>-1.7092610960865098</c:v>
                </c:pt>
                <c:pt idx="676">
                  <c:v>-2.073928674009383</c:v>
                </c:pt>
                <c:pt idx="677">
                  <c:v>-2.1011092592832479</c:v>
                </c:pt>
                <c:pt idx="678">
                  <c:v>-1.9552976634245824</c:v>
                </c:pt>
                <c:pt idx="679">
                  <c:v>-2.0895899263761097</c:v>
                </c:pt>
                <c:pt idx="680">
                  <c:v>-1.8872918299747079</c:v>
                </c:pt>
                <c:pt idx="681">
                  <c:v>-1.6013455401356631</c:v>
                </c:pt>
                <c:pt idx="682">
                  <c:v>-1.6538941254485224</c:v>
                </c:pt>
                <c:pt idx="683">
                  <c:v>-1.9297249078194219</c:v>
                </c:pt>
                <c:pt idx="684">
                  <c:v>-2.059078715137677</c:v>
                </c:pt>
                <c:pt idx="685">
                  <c:v>-1.7819089415604576</c:v>
                </c:pt>
                <c:pt idx="686">
                  <c:v>-2.2464589275744826</c:v>
                </c:pt>
                <c:pt idx="687">
                  <c:v>-1.9655174776677076</c:v>
                </c:pt>
                <c:pt idx="688">
                  <c:v>-1.7160936538473244</c:v>
                </c:pt>
                <c:pt idx="689">
                  <c:v>-1.8923845118504252</c:v>
                </c:pt>
                <c:pt idx="690">
                  <c:v>-2.4274533448782667</c:v>
                </c:pt>
                <c:pt idx="691">
                  <c:v>-2.4440347000906684</c:v>
                </c:pt>
                <c:pt idx="692">
                  <c:v>-2.0753022021622107</c:v>
                </c:pt>
                <c:pt idx="693">
                  <c:v>-1.9656066698519223</c:v>
                </c:pt>
                <c:pt idx="694">
                  <c:v>-2.020068945530709</c:v>
                </c:pt>
                <c:pt idx="695">
                  <c:v>-1.5708557586215228</c:v>
                </c:pt>
                <c:pt idx="696">
                  <c:v>-1.6982104965000735</c:v>
                </c:pt>
                <c:pt idx="697">
                  <c:v>-2.2145171121873473</c:v>
                </c:pt>
                <c:pt idx="698">
                  <c:v>-2.0415240152397871</c:v>
                </c:pt>
                <c:pt idx="699">
                  <c:v>-2.0704383627416885</c:v>
                </c:pt>
                <c:pt idx="700">
                  <c:v>-2.1188354248250496</c:v>
                </c:pt>
                <c:pt idx="701">
                  <c:v>-2.1117333470724358</c:v>
                </c:pt>
                <c:pt idx="702">
                  <c:v>-1.5077336980905636</c:v>
                </c:pt>
                <c:pt idx="703">
                  <c:v>-1.9052918625657687</c:v>
                </c:pt>
                <c:pt idx="704">
                  <c:v>-1.9824734478529527</c:v>
                </c:pt>
                <c:pt idx="705">
                  <c:v>-2.093249338107372</c:v>
                </c:pt>
                <c:pt idx="706">
                  <c:v>-2.146388705552444</c:v>
                </c:pt>
                <c:pt idx="707">
                  <c:v>-2.1030014437185427</c:v>
                </c:pt>
                <c:pt idx="708">
                  <c:v>-1.7980785562085457</c:v>
                </c:pt>
                <c:pt idx="709">
                  <c:v>-2.0691213879356423</c:v>
                </c:pt>
                <c:pt idx="710">
                  <c:v>-1.6718023170278675</c:v>
                </c:pt>
                <c:pt idx="711">
                  <c:v>-1.5703708942852328</c:v>
                </c:pt>
                <c:pt idx="712">
                  <c:v>-1.4137767631038953</c:v>
                </c:pt>
                <c:pt idx="713">
                  <c:v>-2.3326123644505796</c:v>
                </c:pt>
                <c:pt idx="714">
                  <c:v>-1.4335920024656197</c:v>
                </c:pt>
                <c:pt idx="715">
                  <c:v>-1.8022895651047897</c:v>
                </c:pt>
                <c:pt idx="716">
                  <c:v>-1.7645071298114476</c:v>
                </c:pt>
                <c:pt idx="717">
                  <c:v>-1.9888788969540689</c:v>
                </c:pt>
                <c:pt idx="718">
                  <c:v>-2.0553564493264167</c:v>
                </c:pt>
                <c:pt idx="719">
                  <c:v>-2.3502894178542877</c:v>
                </c:pt>
                <c:pt idx="720">
                  <c:v>-1.8831398937996875</c:v>
                </c:pt>
                <c:pt idx="721">
                  <c:v>-2.2766339948175132</c:v>
                </c:pt>
                <c:pt idx="722">
                  <c:v>-1.8765110342644689</c:v>
                </c:pt>
                <c:pt idx="723">
                  <c:v>-2.0393131707133776</c:v>
                </c:pt>
                <c:pt idx="724">
                  <c:v>-2.0263688157487785</c:v>
                </c:pt>
                <c:pt idx="725">
                  <c:v>-2.1781950038060773</c:v>
                </c:pt>
                <c:pt idx="726">
                  <c:v>-2.2460668704044942</c:v>
                </c:pt>
                <c:pt idx="727">
                  <c:v>-2.2179145089966088</c:v>
                </c:pt>
                <c:pt idx="728">
                  <c:v>-2.3932141518030945</c:v>
                </c:pt>
                <c:pt idx="729">
                  <c:v>-2.1469410647527445</c:v>
                </c:pt>
                <c:pt idx="730">
                  <c:v>-1.7253749953676989</c:v>
                </c:pt>
                <c:pt idx="731">
                  <c:v>-2.0420052470422063</c:v>
                </c:pt>
                <c:pt idx="732">
                  <c:v>-2.2482319065880829</c:v>
                </c:pt>
                <c:pt idx="733">
                  <c:v>-2.033644420440472</c:v>
                </c:pt>
                <c:pt idx="734">
                  <c:v>-2.0914115641525211</c:v>
                </c:pt>
                <c:pt idx="735">
                  <c:v>-1.6073585127017322</c:v>
                </c:pt>
                <c:pt idx="736">
                  <c:v>-2.320158316743143</c:v>
                </c:pt>
                <c:pt idx="737">
                  <c:v>-2.0204697916938663</c:v>
                </c:pt>
                <c:pt idx="738">
                  <c:v>-2.1988936765121148</c:v>
                </c:pt>
                <c:pt idx="739">
                  <c:v>-2.3186947810435297</c:v>
                </c:pt>
                <c:pt idx="740">
                  <c:v>-2.3753226708878037</c:v>
                </c:pt>
                <c:pt idx="741">
                  <c:v>-2.3277154504876951</c:v>
                </c:pt>
                <c:pt idx="742">
                  <c:v>-2.4595929962963559</c:v>
                </c:pt>
                <c:pt idx="743">
                  <c:v>-2.3247356959981622</c:v>
                </c:pt>
                <c:pt idx="744">
                  <c:v>-1.8506176944245356</c:v>
                </c:pt>
                <c:pt idx="745">
                  <c:v>-2.1518485422756575</c:v>
                </c:pt>
                <c:pt idx="746">
                  <c:v>-2.5369106058310189</c:v>
                </c:pt>
                <c:pt idx="747">
                  <c:v>-2.2395141704850379</c:v>
                </c:pt>
                <c:pt idx="748">
                  <c:v>-2.6193387192274979</c:v>
                </c:pt>
                <c:pt idx="749">
                  <c:v>-2.8511859559789978</c:v>
                </c:pt>
                <c:pt idx="750">
                  <c:v>-2.5728856829673368</c:v>
                </c:pt>
                <c:pt idx="751">
                  <c:v>-2.4915516502139838</c:v>
                </c:pt>
                <c:pt idx="752">
                  <c:v>-2.4773577172758077</c:v>
                </c:pt>
                <c:pt idx="753">
                  <c:v>-2.4435828975459475</c:v>
                </c:pt>
                <c:pt idx="754">
                  <c:v>-2.4718527437124589</c:v>
                </c:pt>
                <c:pt idx="755">
                  <c:v>-2.6599193419152618</c:v>
                </c:pt>
                <c:pt idx="756">
                  <c:v>-2.7559923919770548</c:v>
                </c:pt>
                <c:pt idx="757">
                  <c:v>-2.7677045925020258</c:v>
                </c:pt>
                <c:pt idx="758">
                  <c:v>-1.9896053910645839</c:v>
                </c:pt>
                <c:pt idx="759">
                  <c:v>-2.2489930698668457</c:v>
                </c:pt>
                <c:pt idx="760">
                  <c:v>-2.576325630784472</c:v>
                </c:pt>
                <c:pt idx="761">
                  <c:v>-2.252672287757715</c:v>
                </c:pt>
                <c:pt idx="762">
                  <c:v>-2.2892681073983914</c:v>
                </c:pt>
                <c:pt idx="763">
                  <c:v>-2.493423680575642</c:v>
                </c:pt>
                <c:pt idx="764">
                  <c:v>-2.3454856134347617</c:v>
                </c:pt>
                <c:pt idx="765">
                  <c:v>-2.1864393446142225</c:v>
                </c:pt>
                <c:pt idx="766">
                  <c:v>-2.3484078577652339</c:v>
                </c:pt>
                <c:pt idx="767">
                  <c:v>-2.5454710419429039</c:v>
                </c:pt>
                <c:pt idx="768">
                  <c:v>-2.2587488741000041</c:v>
                </c:pt>
                <c:pt idx="769">
                  <c:v>-2.5653926531802398</c:v>
                </c:pt>
                <c:pt idx="770">
                  <c:v>-2.4645823183881848</c:v>
                </c:pt>
                <c:pt idx="771">
                  <c:v>-2.5278880568402404</c:v>
                </c:pt>
                <c:pt idx="772">
                  <c:v>-1.9561081546269719</c:v>
                </c:pt>
                <c:pt idx="773">
                  <c:v>-2.2804944801703058</c:v>
                </c:pt>
                <c:pt idx="774">
                  <c:v>-2.4605548946662212</c:v>
                </c:pt>
                <c:pt idx="775">
                  <c:v>-2.4923980589052714</c:v>
                </c:pt>
                <c:pt idx="776">
                  <c:v>-2.5804098942388607</c:v>
                </c:pt>
                <c:pt idx="777">
                  <c:v>-2.5177000305489101</c:v>
                </c:pt>
                <c:pt idx="778">
                  <c:v>-2.5176592250693828</c:v>
                </c:pt>
                <c:pt idx="779">
                  <c:v>-2.26377110687213</c:v>
                </c:pt>
                <c:pt idx="780">
                  <c:v>-2.3054314704020094</c:v>
                </c:pt>
                <c:pt idx="781">
                  <c:v>-2.5784114261903426</c:v>
                </c:pt>
                <c:pt idx="782">
                  <c:v>-2.7810746738387628</c:v>
                </c:pt>
                <c:pt idx="783">
                  <c:v>-2.6241902504368282</c:v>
                </c:pt>
                <c:pt idx="784">
                  <c:v>-2.5925425794659609</c:v>
                </c:pt>
                <c:pt idx="785">
                  <c:v>-2.4994319045562969</c:v>
                </c:pt>
                <c:pt idx="786">
                  <c:v>-2.2226146315742796</c:v>
                </c:pt>
                <c:pt idx="787">
                  <c:v>-2.3262168777278935</c:v>
                </c:pt>
                <c:pt idx="788">
                  <c:v>-2.5374125130882117</c:v>
                </c:pt>
                <c:pt idx="789">
                  <c:v>-2.6943616441748417</c:v>
                </c:pt>
                <c:pt idx="790">
                  <c:v>-2.8567126778412888</c:v>
                </c:pt>
                <c:pt idx="791">
                  <c:v>-2.6191281685676628</c:v>
                </c:pt>
                <c:pt idx="792">
                  <c:v>-2.5963449985301681</c:v>
                </c:pt>
                <c:pt idx="793">
                  <c:v>-2.5852511114807211</c:v>
                </c:pt>
                <c:pt idx="794">
                  <c:v>-2.9206418371504728</c:v>
                </c:pt>
                <c:pt idx="795">
                  <c:v>-2.565084453329384</c:v>
                </c:pt>
                <c:pt idx="796">
                  <c:v>-2.8863195028075519</c:v>
                </c:pt>
                <c:pt idx="797">
                  <c:v>-2.8832856412768897</c:v>
                </c:pt>
                <c:pt idx="798">
                  <c:v>-3.0250051152143929</c:v>
                </c:pt>
                <c:pt idx="799">
                  <c:v>-2.7787981424534158</c:v>
                </c:pt>
                <c:pt idx="800">
                  <c:v>-3.0043593552832175</c:v>
                </c:pt>
                <c:pt idx="801">
                  <c:v>-3.1841975521084969</c:v>
                </c:pt>
                <c:pt idx="802">
                  <c:v>-2.8940615660272093</c:v>
                </c:pt>
                <c:pt idx="803">
                  <c:v>-2.9613770161760011</c:v>
                </c:pt>
                <c:pt idx="804">
                  <c:v>-2.8186645561830739</c:v>
                </c:pt>
                <c:pt idx="805">
                  <c:v>-3.030098564356376</c:v>
                </c:pt>
                <c:pt idx="806">
                  <c:v>-2.8925204388989099</c:v>
                </c:pt>
                <c:pt idx="807">
                  <c:v>-2.9022115231341523</c:v>
                </c:pt>
                <c:pt idx="808">
                  <c:v>-3.0803503980637847</c:v>
                </c:pt>
                <c:pt idx="809">
                  <c:v>-3.0053070183191788</c:v>
                </c:pt>
                <c:pt idx="810">
                  <c:v>-2.8729668472515884</c:v>
                </c:pt>
                <c:pt idx="811">
                  <c:v>-2.9832467448138096</c:v>
                </c:pt>
                <c:pt idx="812">
                  <c:v>-2.6952592753467433</c:v>
                </c:pt>
                <c:pt idx="813">
                  <c:v>-3.1748063595059062</c:v>
                </c:pt>
                <c:pt idx="814">
                  <c:v>-3.3006931833866129</c:v>
                </c:pt>
                <c:pt idx="815">
                  <c:v>-3.0703000730795567</c:v>
                </c:pt>
                <c:pt idx="816">
                  <c:v>-2.9856403888649017</c:v>
                </c:pt>
                <c:pt idx="817">
                  <c:v>-2.8007973238114441</c:v>
                </c:pt>
                <c:pt idx="818">
                  <c:v>-2.9076889338616052</c:v>
                </c:pt>
                <c:pt idx="819">
                  <c:v>-3.1348753382934844</c:v>
                </c:pt>
                <c:pt idx="820">
                  <c:v>-3.3491637401084335</c:v>
                </c:pt>
                <c:pt idx="821">
                  <c:v>-3.2069819205352346</c:v>
                </c:pt>
                <c:pt idx="822">
                  <c:v>-3.3759768506091978</c:v>
                </c:pt>
                <c:pt idx="823">
                  <c:v>-2.8574349451194609</c:v>
                </c:pt>
                <c:pt idx="824">
                  <c:v>-3.3471972553953155</c:v>
                </c:pt>
                <c:pt idx="825">
                  <c:v>-2.9525940031238074</c:v>
                </c:pt>
                <c:pt idx="826">
                  <c:v>-3.236867967331384</c:v>
                </c:pt>
                <c:pt idx="827">
                  <c:v>-3.0711915516774693</c:v>
                </c:pt>
                <c:pt idx="828">
                  <c:v>-3.1394039592149512</c:v>
                </c:pt>
                <c:pt idx="829">
                  <c:v>-3.4181875466428902</c:v>
                </c:pt>
                <c:pt idx="830">
                  <c:v>-3.1599427994657163</c:v>
                </c:pt>
                <c:pt idx="831">
                  <c:v>-3.1418151903965508</c:v>
                </c:pt>
                <c:pt idx="832">
                  <c:v>-3.3087970551106998</c:v>
                </c:pt>
                <c:pt idx="833">
                  <c:v>-3.2570052589873275</c:v>
                </c:pt>
                <c:pt idx="834">
                  <c:v>-2.915541201557732</c:v>
                </c:pt>
                <c:pt idx="835">
                  <c:v>-2.9510603483229803</c:v>
                </c:pt>
                <c:pt idx="836">
                  <c:v>-3.1427703795349222</c:v>
                </c:pt>
                <c:pt idx="837">
                  <c:v>-3.3980766265340177</c:v>
                </c:pt>
                <c:pt idx="838">
                  <c:v>-3.1454424398169678</c:v>
                </c:pt>
                <c:pt idx="839">
                  <c:v>-3.2432030369448825</c:v>
                </c:pt>
                <c:pt idx="840">
                  <c:v>-3.2525162920563706</c:v>
                </c:pt>
                <c:pt idx="841">
                  <c:v>-2.9466926465720911</c:v>
                </c:pt>
                <c:pt idx="842">
                  <c:v>-2.8977827602514599</c:v>
                </c:pt>
                <c:pt idx="843">
                  <c:v>-3.1818847571009283</c:v>
                </c:pt>
                <c:pt idx="844">
                  <c:v>-3.2208286957376302</c:v>
                </c:pt>
                <c:pt idx="845">
                  <c:v>-2.9731983007989058</c:v>
                </c:pt>
                <c:pt idx="846">
                  <c:v>-3.168314255829646</c:v>
                </c:pt>
                <c:pt idx="847">
                  <c:v>-3.347923113224442</c:v>
                </c:pt>
                <c:pt idx="848">
                  <c:v>-3.1877509371615913</c:v>
                </c:pt>
                <c:pt idx="849">
                  <c:v>-3.0764286309923223</c:v>
                </c:pt>
                <c:pt idx="850">
                  <c:v>-2.927103127390021</c:v>
                </c:pt>
                <c:pt idx="851">
                  <c:v>-3.27955069940535</c:v>
                </c:pt>
                <c:pt idx="852">
                  <c:v>-3.2303116792670457</c:v>
                </c:pt>
                <c:pt idx="853">
                  <c:v>-3.388687813442163</c:v>
                </c:pt>
                <c:pt idx="854">
                  <c:v>-3.0753156804487514</c:v>
                </c:pt>
                <c:pt idx="855">
                  <c:v>-3.3727142498120144</c:v>
                </c:pt>
                <c:pt idx="856">
                  <c:v>-3.1532987599383695</c:v>
                </c:pt>
                <c:pt idx="857">
                  <c:v>-3.1487823969235871</c:v>
                </c:pt>
                <c:pt idx="858">
                  <c:v>-3.1316020770460335</c:v>
                </c:pt>
                <c:pt idx="859">
                  <c:v>-3.3385677922939001</c:v>
                </c:pt>
                <c:pt idx="860">
                  <c:v>-3.3027959705580385</c:v>
                </c:pt>
                <c:pt idx="861">
                  <c:v>-3.4707272254413439</c:v>
                </c:pt>
                <c:pt idx="862">
                  <c:v>-3.0928606847990237</c:v>
                </c:pt>
                <c:pt idx="863">
                  <c:v>-3.0472074460337137</c:v>
                </c:pt>
                <c:pt idx="864">
                  <c:v>-3.2044151245038477</c:v>
                </c:pt>
                <c:pt idx="865">
                  <c:v>-3.482004434487934</c:v>
                </c:pt>
                <c:pt idx="866">
                  <c:v>-3.322024168275997</c:v>
                </c:pt>
                <c:pt idx="867">
                  <c:v>-3.4883717582052225</c:v>
                </c:pt>
                <c:pt idx="868">
                  <c:v>-3.2631866128594509</c:v>
                </c:pt>
                <c:pt idx="869">
                  <c:v>-3.2474275284892289</c:v>
                </c:pt>
                <c:pt idx="870">
                  <c:v>-3.2849545998780685</c:v>
                </c:pt>
                <c:pt idx="871">
                  <c:v>-3.4158068992795401</c:v>
                </c:pt>
                <c:pt idx="872">
                  <c:v>-3.3714472922339289</c:v>
                </c:pt>
                <c:pt idx="873">
                  <c:v>-3.3263731120309559</c:v>
                </c:pt>
                <c:pt idx="874">
                  <c:v>-3.1020929633597727</c:v>
                </c:pt>
                <c:pt idx="875">
                  <c:v>-3.3202239067884851</c:v>
                </c:pt>
                <c:pt idx="876">
                  <c:v>-3.1415578345887596</c:v>
                </c:pt>
                <c:pt idx="877">
                  <c:v>-2.886437501185358</c:v>
                </c:pt>
                <c:pt idx="878">
                  <c:v>-3.2198477436333413</c:v>
                </c:pt>
                <c:pt idx="879">
                  <c:v>-3.4450098500558339</c:v>
                </c:pt>
                <c:pt idx="880">
                  <c:v>-3.2464325956503006</c:v>
                </c:pt>
                <c:pt idx="881">
                  <c:v>-3.2271779905857674</c:v>
                </c:pt>
                <c:pt idx="882">
                  <c:v>-3.3061696859847323</c:v>
                </c:pt>
                <c:pt idx="883">
                  <c:v>-3.089783565099947</c:v>
                </c:pt>
                <c:pt idx="884">
                  <c:v>-3.1539499507832067</c:v>
                </c:pt>
                <c:pt idx="885">
                  <c:v>-2.9501407563108657</c:v>
                </c:pt>
                <c:pt idx="886">
                  <c:v>-3.2459015099969513</c:v>
                </c:pt>
                <c:pt idx="887">
                  <c:v>-3.2739710797666164</c:v>
                </c:pt>
                <c:pt idx="888">
                  <c:v>-3.1473996046890336</c:v>
                </c:pt>
                <c:pt idx="889">
                  <c:v>-3.2498456166730358</c:v>
                </c:pt>
                <c:pt idx="890">
                  <c:v>-3.1196372405251411</c:v>
                </c:pt>
                <c:pt idx="891">
                  <c:v>-3.1354694797154141</c:v>
                </c:pt>
                <c:pt idx="892">
                  <c:v>-3.3854776876307136</c:v>
                </c:pt>
                <c:pt idx="893">
                  <c:v>-3.4143959485662445</c:v>
                </c:pt>
                <c:pt idx="894">
                  <c:v>-3.2441070719438354</c:v>
                </c:pt>
                <c:pt idx="895">
                  <c:v>-3.0692964316419653</c:v>
                </c:pt>
                <c:pt idx="896">
                  <c:v>-3.1248814017393993</c:v>
                </c:pt>
                <c:pt idx="897">
                  <c:v>-3.1962322069931148</c:v>
                </c:pt>
                <c:pt idx="898">
                  <c:v>-3.0208249143710937</c:v>
                </c:pt>
                <c:pt idx="899">
                  <c:v>-3.3204057475783681</c:v>
                </c:pt>
                <c:pt idx="900">
                  <c:v>-3.3461593454979961</c:v>
                </c:pt>
                <c:pt idx="901">
                  <c:v>-3.3107003543533033</c:v>
                </c:pt>
                <c:pt idx="902">
                  <c:v>-3.1881281825961776</c:v>
                </c:pt>
                <c:pt idx="903">
                  <c:v>-3.3317796972655183</c:v>
                </c:pt>
                <c:pt idx="904">
                  <c:v>-3.3389148226706342</c:v>
                </c:pt>
                <c:pt idx="905">
                  <c:v>-2.9677696054105209</c:v>
                </c:pt>
                <c:pt idx="906">
                  <c:v>-3.1695207504362402</c:v>
                </c:pt>
                <c:pt idx="907">
                  <c:v>-3.2958299774099635</c:v>
                </c:pt>
                <c:pt idx="908">
                  <c:v>-3.5758036481488009</c:v>
                </c:pt>
                <c:pt idx="909">
                  <c:v>-3.2682047524487063</c:v>
                </c:pt>
                <c:pt idx="910">
                  <c:v>-3.420102157617154</c:v>
                </c:pt>
                <c:pt idx="911">
                  <c:v>-3.1226878722992528</c:v>
                </c:pt>
                <c:pt idx="912">
                  <c:v>-3.3815417725883212</c:v>
                </c:pt>
                <c:pt idx="913">
                  <c:v>-3.2474413203349402</c:v>
                </c:pt>
                <c:pt idx="914">
                  <c:v>-3.4353858025562056</c:v>
                </c:pt>
                <c:pt idx="915">
                  <c:v>-3.2196692278899279</c:v>
                </c:pt>
                <c:pt idx="916">
                  <c:v>-3.6444852153760925</c:v>
                </c:pt>
                <c:pt idx="917">
                  <c:v>-3.4055433802732984</c:v>
                </c:pt>
                <c:pt idx="918">
                  <c:v>-3.3456258947844448</c:v>
                </c:pt>
                <c:pt idx="919">
                  <c:v>-3.3104598276546926</c:v>
                </c:pt>
                <c:pt idx="920">
                  <c:v>-3.4045957831500568</c:v>
                </c:pt>
                <c:pt idx="921">
                  <c:v>-3.3805796624500548</c:v>
                </c:pt>
                <c:pt idx="922">
                  <c:v>-3.5571469531518924</c:v>
                </c:pt>
                <c:pt idx="923">
                  <c:v>-3.5456172186866355</c:v>
                </c:pt>
                <c:pt idx="924">
                  <c:v>-3.6025939991075528</c:v>
                </c:pt>
                <c:pt idx="925">
                  <c:v>-3.2543964031859911</c:v>
                </c:pt>
                <c:pt idx="926">
                  <c:v>-3.0930462421061402</c:v>
                </c:pt>
                <c:pt idx="927">
                  <c:v>-3.2821517621650078</c:v>
                </c:pt>
                <c:pt idx="928">
                  <c:v>-3.4056903678665722</c:v>
                </c:pt>
                <c:pt idx="929">
                  <c:v>-3.4814689201445734</c:v>
                </c:pt>
                <c:pt idx="930">
                  <c:v>-3.3992055785847337</c:v>
                </c:pt>
                <c:pt idx="931">
                  <c:v>-3.3730651710664108</c:v>
                </c:pt>
                <c:pt idx="932">
                  <c:v>-3.4299862687536735</c:v>
                </c:pt>
                <c:pt idx="933">
                  <c:v>-3.0898951936093662</c:v>
                </c:pt>
                <c:pt idx="934">
                  <c:v>-3.2913641403615919</c:v>
                </c:pt>
                <c:pt idx="935">
                  <c:v>-3.3024623024209498</c:v>
                </c:pt>
                <c:pt idx="936">
                  <c:v>-3.3470421511324666</c:v>
                </c:pt>
                <c:pt idx="937">
                  <c:v>-3.4728960018712773</c:v>
                </c:pt>
                <c:pt idx="938">
                  <c:v>-3.5102503748587477</c:v>
                </c:pt>
                <c:pt idx="939">
                  <c:v>-3.2617486176798764</c:v>
                </c:pt>
                <c:pt idx="940">
                  <c:v>-3.179932683526165</c:v>
                </c:pt>
                <c:pt idx="941">
                  <c:v>-3.3418703161942953</c:v>
                </c:pt>
                <c:pt idx="942">
                  <c:v>-3.5829699875445882</c:v>
                </c:pt>
                <c:pt idx="943">
                  <c:v>-3.2768079519874593</c:v>
                </c:pt>
                <c:pt idx="944">
                  <c:v>-3.2762676030829287</c:v>
                </c:pt>
                <c:pt idx="945">
                  <c:v>-3.282217478009577</c:v>
                </c:pt>
                <c:pt idx="946">
                  <c:v>-3.3856224461395255</c:v>
                </c:pt>
                <c:pt idx="947">
                  <c:v>-2.609768295408692</c:v>
                </c:pt>
                <c:pt idx="948">
                  <c:v>-3.0364165417642233</c:v>
                </c:pt>
                <c:pt idx="949">
                  <c:v>-3.2807623600795384</c:v>
                </c:pt>
                <c:pt idx="950">
                  <c:v>-3.3115010768413624</c:v>
                </c:pt>
                <c:pt idx="951">
                  <c:v>-3.3311597192861462</c:v>
                </c:pt>
                <c:pt idx="952">
                  <c:v>-3.3263844796854514</c:v>
                </c:pt>
                <c:pt idx="953">
                  <c:v>-3.2057947235759232</c:v>
                </c:pt>
                <c:pt idx="954">
                  <c:v>-2.7276621904430587</c:v>
                </c:pt>
                <c:pt idx="955">
                  <c:v>-3.0451066500117046</c:v>
                </c:pt>
                <c:pt idx="956">
                  <c:v>-3.3773428640091185</c:v>
                </c:pt>
                <c:pt idx="957">
                  <c:v>-3.5290044510895853</c:v>
                </c:pt>
                <c:pt idx="958">
                  <c:v>-3.6100518341601888</c:v>
                </c:pt>
                <c:pt idx="959">
                  <c:v>-3.4926096904449673</c:v>
                </c:pt>
                <c:pt idx="960">
                  <c:v>-3.5364912152048147</c:v>
                </c:pt>
                <c:pt idx="961">
                  <c:v>-3.2720385709513433</c:v>
                </c:pt>
                <c:pt idx="962">
                  <c:v>-3.2860672176827506</c:v>
                </c:pt>
                <c:pt idx="963">
                  <c:v>-3.4874626656576817</c:v>
                </c:pt>
                <c:pt idx="964">
                  <c:v>-3.3991266552718766</c:v>
                </c:pt>
                <c:pt idx="965">
                  <c:v>-3.4303718598728383</c:v>
                </c:pt>
                <c:pt idx="966">
                  <c:v>-3.5651849444868864</c:v>
                </c:pt>
                <c:pt idx="967">
                  <c:v>-3.5107136642852503</c:v>
                </c:pt>
                <c:pt idx="968">
                  <c:v>-3.2536105135510063</c:v>
                </c:pt>
                <c:pt idx="969">
                  <c:v>-3.3233959315983239</c:v>
                </c:pt>
                <c:pt idx="970">
                  <c:v>-3.4104290402167061</c:v>
                </c:pt>
                <c:pt idx="971">
                  <c:v>-3.5590061139402893</c:v>
                </c:pt>
                <c:pt idx="972">
                  <c:v>-3.8566071488674143</c:v>
                </c:pt>
                <c:pt idx="973">
                  <c:v>-3.8411318306040236</c:v>
                </c:pt>
                <c:pt idx="974">
                  <c:v>-3.6260912316132488</c:v>
                </c:pt>
                <c:pt idx="975">
                  <c:v>-3.523151710488682</c:v>
                </c:pt>
                <c:pt idx="976">
                  <c:v>-3.7002259327146452</c:v>
                </c:pt>
                <c:pt idx="977">
                  <c:v>-3.7696982310592877</c:v>
                </c:pt>
                <c:pt idx="978">
                  <c:v>-3.3867571471094076</c:v>
                </c:pt>
                <c:pt idx="979">
                  <c:v>-3.5168807493490739</c:v>
                </c:pt>
                <c:pt idx="980">
                  <c:v>-3.5974445168972582</c:v>
                </c:pt>
                <c:pt idx="981">
                  <c:v>-3.7392716993409896</c:v>
                </c:pt>
                <c:pt idx="982">
                  <c:v>-3.3940638480596932</c:v>
                </c:pt>
                <c:pt idx="983">
                  <c:v>-3.5959193890629031</c:v>
                </c:pt>
                <c:pt idx="984">
                  <c:v>-3.671208565900947</c:v>
                </c:pt>
                <c:pt idx="985">
                  <c:v>-3.8315529954669914</c:v>
                </c:pt>
                <c:pt idx="986">
                  <c:v>-3.5306739130694629</c:v>
                </c:pt>
                <c:pt idx="987">
                  <c:v>-3.4612888382641911</c:v>
                </c:pt>
                <c:pt idx="988">
                  <c:v>-3.4476683138412825</c:v>
                </c:pt>
                <c:pt idx="989">
                  <c:v>-3.3638619615750813</c:v>
                </c:pt>
                <c:pt idx="990">
                  <c:v>-3.3217187146502303</c:v>
                </c:pt>
                <c:pt idx="991">
                  <c:v>-3.481736038711543</c:v>
                </c:pt>
                <c:pt idx="992">
                  <c:v>-3.5052165240755055</c:v>
                </c:pt>
                <c:pt idx="993">
                  <c:v>-3.481262645782738</c:v>
                </c:pt>
                <c:pt idx="994">
                  <c:v>-3.6176106404385848</c:v>
                </c:pt>
                <c:pt idx="995">
                  <c:v>-3.5944153103013035</c:v>
                </c:pt>
                <c:pt idx="996">
                  <c:v>-3.2085169141769958</c:v>
                </c:pt>
                <c:pt idx="997">
                  <c:v>-3.409972446489228</c:v>
                </c:pt>
                <c:pt idx="998">
                  <c:v>-3.3302953399120052</c:v>
                </c:pt>
                <c:pt idx="999">
                  <c:v>-3.4647344323372957</c:v>
                </c:pt>
                <c:pt idx="1000">
                  <c:v>-3.4926817213616652</c:v>
                </c:pt>
                <c:pt idx="1001">
                  <c:v>-3.6468324811144157</c:v>
                </c:pt>
                <c:pt idx="1002">
                  <c:v>-3.5434908540468291</c:v>
                </c:pt>
                <c:pt idx="1003">
                  <c:v>-3.1876201500241117</c:v>
                </c:pt>
                <c:pt idx="1004">
                  <c:v>-3.2919765977419622</c:v>
                </c:pt>
                <c:pt idx="1005">
                  <c:v>-3.2994069119306344</c:v>
                </c:pt>
                <c:pt idx="1006">
                  <c:v>-3.4749613043429819</c:v>
                </c:pt>
                <c:pt idx="1007">
                  <c:v>-3.3701819772995747</c:v>
                </c:pt>
                <c:pt idx="1008">
                  <c:v>-3.4382940170878715</c:v>
                </c:pt>
                <c:pt idx="1009">
                  <c:v>-3.4328038172233404</c:v>
                </c:pt>
                <c:pt idx="1010">
                  <c:v>-3.0102682319969434</c:v>
                </c:pt>
                <c:pt idx="1011">
                  <c:v>-3.2482260117973869</c:v>
                </c:pt>
                <c:pt idx="1012">
                  <c:v>-3.3515443432159979</c:v>
                </c:pt>
                <c:pt idx="1013">
                  <c:v>-3.8697847692949541</c:v>
                </c:pt>
                <c:pt idx="1014">
                  <c:v>-3.5532304431226951</c:v>
                </c:pt>
                <c:pt idx="1015">
                  <c:v>-3.6049012201407971</c:v>
                </c:pt>
                <c:pt idx="1016">
                  <c:v>-3.4893891404144366</c:v>
                </c:pt>
                <c:pt idx="1017">
                  <c:v>-3.2886271861157228</c:v>
                </c:pt>
                <c:pt idx="1018">
                  <c:v>-3.2962092525429623</c:v>
                </c:pt>
                <c:pt idx="1019">
                  <c:v>-3.4923579411365613</c:v>
                </c:pt>
                <c:pt idx="1020">
                  <c:v>-3.6631161825366139</c:v>
                </c:pt>
                <c:pt idx="1021">
                  <c:v>-3.0346779418990617</c:v>
                </c:pt>
                <c:pt idx="1022">
                  <c:v>-3.5204696639814288</c:v>
                </c:pt>
                <c:pt idx="1023">
                  <c:v>-3.3720511858636932</c:v>
                </c:pt>
                <c:pt idx="1024">
                  <c:v>-3.1567655081014823</c:v>
                </c:pt>
                <c:pt idx="1025">
                  <c:v>-3.2032577615650175</c:v>
                </c:pt>
                <c:pt idx="1026">
                  <c:v>-3.2902961218901434</c:v>
                </c:pt>
                <c:pt idx="1027">
                  <c:v>-3.4108390442182408</c:v>
                </c:pt>
                <c:pt idx="1028">
                  <c:v>-3.367052811421571</c:v>
                </c:pt>
                <c:pt idx="1029">
                  <c:v>-3.5456652996571965</c:v>
                </c:pt>
                <c:pt idx="1030">
                  <c:v>-3.288349340458816</c:v>
                </c:pt>
                <c:pt idx="1031">
                  <c:v>-3.3066663198814901</c:v>
                </c:pt>
                <c:pt idx="1032">
                  <c:v>-3.4137555792192549</c:v>
                </c:pt>
                <c:pt idx="1033">
                  <c:v>-3.5225479846897532</c:v>
                </c:pt>
                <c:pt idx="1034">
                  <c:v>-3.6481131751768987</c:v>
                </c:pt>
                <c:pt idx="1035">
                  <c:v>-3.6092613746461066</c:v>
                </c:pt>
                <c:pt idx="1036">
                  <c:v>-3.5967186413531067</c:v>
                </c:pt>
                <c:pt idx="1037">
                  <c:v>-3.7107648339129469</c:v>
                </c:pt>
                <c:pt idx="1038">
                  <c:v>-3.0927340080593928</c:v>
                </c:pt>
                <c:pt idx="1039">
                  <c:v>-3.2481988488132711</c:v>
                </c:pt>
                <c:pt idx="1040">
                  <c:v>-3.4346027685009468</c:v>
                </c:pt>
                <c:pt idx="1041">
                  <c:v>-3.463641013468246</c:v>
                </c:pt>
                <c:pt idx="1042">
                  <c:v>-3.4393521291444005</c:v>
                </c:pt>
                <c:pt idx="1043">
                  <c:v>-3.4727304201419851</c:v>
                </c:pt>
                <c:pt idx="1044">
                  <c:v>-3.3974509914057522</c:v>
                </c:pt>
                <c:pt idx="1045">
                  <c:v>-3.1597480500504238</c:v>
                </c:pt>
                <c:pt idx="1046">
                  <c:v>-3.1184943288030897</c:v>
                </c:pt>
                <c:pt idx="1047">
                  <c:v>-3.2685691400055132</c:v>
                </c:pt>
                <c:pt idx="1048">
                  <c:v>-3.2504130159484315</c:v>
                </c:pt>
                <c:pt idx="1049">
                  <c:v>-3.317942868865901</c:v>
                </c:pt>
                <c:pt idx="1050">
                  <c:v>-3.356313658911553</c:v>
                </c:pt>
                <c:pt idx="1051">
                  <c:v>-3.251528606034126</c:v>
                </c:pt>
                <c:pt idx="1052">
                  <c:v>-3.1175541828926714</c:v>
                </c:pt>
                <c:pt idx="1053">
                  <c:v>-3.2433834142032785</c:v>
                </c:pt>
                <c:pt idx="1054">
                  <c:v>-3.2174247515613712</c:v>
                </c:pt>
                <c:pt idx="1055">
                  <c:v>-3.2355493191789786</c:v>
                </c:pt>
                <c:pt idx="1056">
                  <c:v>-3.190964380091879</c:v>
                </c:pt>
                <c:pt idx="1057">
                  <c:v>-3.3524429250458216</c:v>
                </c:pt>
                <c:pt idx="1058">
                  <c:v>-3.3186463265304922</c:v>
                </c:pt>
                <c:pt idx="1059">
                  <c:v>-3.0878006275473586</c:v>
                </c:pt>
                <c:pt idx="1060">
                  <c:v>-3.0157823521916001</c:v>
                </c:pt>
                <c:pt idx="1061">
                  <c:v>-3.176067281477021</c:v>
                </c:pt>
                <c:pt idx="1062">
                  <c:v>-3.2152582799152207</c:v>
                </c:pt>
                <c:pt idx="1063">
                  <c:v>-3.361448339925051</c:v>
                </c:pt>
                <c:pt idx="1064">
                  <c:v>-3.275717731976556</c:v>
                </c:pt>
                <c:pt idx="1065">
                  <c:v>-3.4649227459188396</c:v>
                </c:pt>
                <c:pt idx="1066">
                  <c:v>-2.9654744301092322</c:v>
                </c:pt>
                <c:pt idx="1067">
                  <c:v>-3.0762796957142275</c:v>
                </c:pt>
                <c:pt idx="1068">
                  <c:v>-3.2703317656395101</c:v>
                </c:pt>
                <c:pt idx="1069">
                  <c:v>-3.2400273971674283</c:v>
                </c:pt>
                <c:pt idx="1070">
                  <c:v>-3.3079539464687522</c:v>
                </c:pt>
                <c:pt idx="1071">
                  <c:v>-3.4833699189891432</c:v>
                </c:pt>
                <c:pt idx="1072">
                  <c:v>-3.3658846075526756</c:v>
                </c:pt>
                <c:pt idx="1073">
                  <c:v>-2.958643075288959</c:v>
                </c:pt>
                <c:pt idx="1074">
                  <c:v>-3.1547547661891677</c:v>
                </c:pt>
                <c:pt idx="1075">
                  <c:v>-3.215870690937368</c:v>
                </c:pt>
                <c:pt idx="1076">
                  <c:v>-3.2521459684854768</c:v>
                </c:pt>
                <c:pt idx="1077">
                  <c:v>-3.3845230291440074</c:v>
                </c:pt>
                <c:pt idx="1078">
                  <c:v>-3.3502665479812039</c:v>
                </c:pt>
                <c:pt idx="1079">
                  <c:v>-3.359579602196066</c:v>
                </c:pt>
                <c:pt idx="1080">
                  <c:v>-3.0734787670152941</c:v>
                </c:pt>
                <c:pt idx="1081">
                  <c:v>-3.3461417384438508</c:v>
                </c:pt>
                <c:pt idx="1082">
                  <c:v>-3.3430603430410595</c:v>
                </c:pt>
                <c:pt idx="1083">
                  <c:v>-3.4180528739828322</c:v>
                </c:pt>
                <c:pt idx="1084">
                  <c:v>-3.3472499747611084</c:v>
                </c:pt>
                <c:pt idx="1085">
                  <c:v>-3.5045507883896803</c:v>
                </c:pt>
                <c:pt idx="1086">
                  <c:v>-3.3405378027098296</c:v>
                </c:pt>
                <c:pt idx="1087">
                  <c:v>-3.1038859328914135</c:v>
                </c:pt>
                <c:pt idx="1088">
                  <c:v>-3.1532263773864222</c:v>
                </c:pt>
                <c:pt idx="1089">
                  <c:v>-3.2781546603827914</c:v>
                </c:pt>
                <c:pt idx="1090">
                  <c:v>-3.3912766064605662</c:v>
                </c:pt>
                <c:pt idx="1091">
                  <c:v>-3.4239176613406692</c:v>
                </c:pt>
                <c:pt idx="1092">
                  <c:v>-3.2713980477618665</c:v>
                </c:pt>
                <c:pt idx="1093">
                  <c:v>-3.3920867652341191</c:v>
                </c:pt>
                <c:pt idx="1094">
                  <c:v>-3.0451748204735622</c:v>
                </c:pt>
                <c:pt idx="1095">
                  <c:v>-2.9619791034567267</c:v>
                </c:pt>
                <c:pt idx="1096">
                  <c:v>-3.2312429028626659</c:v>
                </c:pt>
                <c:pt idx="1097">
                  <c:v>-3.2519090063415441</c:v>
                </c:pt>
                <c:pt idx="1098">
                  <c:v>-3.3729577972465403</c:v>
                </c:pt>
                <c:pt idx="1099">
                  <c:v>-3.5621849477308318</c:v>
                </c:pt>
                <c:pt idx="1100">
                  <c:v>-3.3023651670333787</c:v>
                </c:pt>
                <c:pt idx="1101">
                  <c:v>-3.1951939763790893</c:v>
                </c:pt>
                <c:pt idx="1102">
                  <c:v>-2.9877637852019689</c:v>
                </c:pt>
                <c:pt idx="1103">
                  <c:v>-3.0261708408233163</c:v>
                </c:pt>
                <c:pt idx="1104">
                  <c:v>-3.1645221418537872</c:v>
                </c:pt>
                <c:pt idx="1105">
                  <c:v>-3.0709417238444701</c:v>
                </c:pt>
                <c:pt idx="1106">
                  <c:v>-3.2276122366299727</c:v>
                </c:pt>
                <c:pt idx="1107">
                  <c:v>-3.1855605397101709</c:v>
                </c:pt>
                <c:pt idx="1108">
                  <c:v>-2.8997108272605394</c:v>
                </c:pt>
                <c:pt idx="1109">
                  <c:v>-2.9676002657547156</c:v>
                </c:pt>
                <c:pt idx="1110">
                  <c:v>-3.0730747681440316</c:v>
                </c:pt>
                <c:pt idx="1111">
                  <c:v>-2.9649865609693258</c:v>
                </c:pt>
                <c:pt idx="1112">
                  <c:v>-3.0470697646351588</c:v>
                </c:pt>
                <c:pt idx="1113">
                  <c:v>-3.0482874720099535</c:v>
                </c:pt>
                <c:pt idx="1114">
                  <c:v>-3.1103450921141791</c:v>
                </c:pt>
                <c:pt idx="1115">
                  <c:v>-2.882697004004267</c:v>
                </c:pt>
                <c:pt idx="1116">
                  <c:v>-3.0426275931639588</c:v>
                </c:pt>
                <c:pt idx="1117">
                  <c:v>-2.9435112471081606</c:v>
                </c:pt>
                <c:pt idx="1118">
                  <c:v>-3.1210395177489323</c:v>
                </c:pt>
                <c:pt idx="1119">
                  <c:v>-2.9763411949428771</c:v>
                </c:pt>
                <c:pt idx="1120">
                  <c:v>-3.0644511395449325</c:v>
                </c:pt>
                <c:pt idx="1121">
                  <c:v>-3.1732039872484759</c:v>
                </c:pt>
                <c:pt idx="1122">
                  <c:v>-2.7538276907127468</c:v>
                </c:pt>
                <c:pt idx="1123">
                  <c:v>-2.9104593748746468</c:v>
                </c:pt>
                <c:pt idx="1124">
                  <c:v>-3.019857529249975</c:v>
                </c:pt>
                <c:pt idx="1125">
                  <c:v>-3.0615117703921046</c:v>
                </c:pt>
                <c:pt idx="1126">
                  <c:v>-3.0627849535377392</c:v>
                </c:pt>
                <c:pt idx="1127">
                  <c:v>-3.0892311529326371</c:v>
                </c:pt>
                <c:pt idx="1128">
                  <c:v>-3.1819778868192441</c:v>
                </c:pt>
                <c:pt idx="1129">
                  <c:v>-2.9342011707477891</c:v>
                </c:pt>
                <c:pt idx="1130">
                  <c:v>-2.8582877162700484</c:v>
                </c:pt>
                <c:pt idx="1131">
                  <c:v>-3.1490578846157495</c:v>
                </c:pt>
                <c:pt idx="1132">
                  <c:v>-3.1882331192987605</c:v>
                </c:pt>
                <c:pt idx="1133">
                  <c:v>-3.0708884288006058</c:v>
                </c:pt>
                <c:pt idx="1134">
                  <c:v>-3.3660615731429337</c:v>
                </c:pt>
                <c:pt idx="1135">
                  <c:v>-3.1638207633805906</c:v>
                </c:pt>
                <c:pt idx="1136">
                  <c:v>-3.2210955777120032</c:v>
                </c:pt>
                <c:pt idx="1137">
                  <c:v>-3.2776253231292918</c:v>
                </c:pt>
                <c:pt idx="1138">
                  <c:v>-3.3113396723533497</c:v>
                </c:pt>
                <c:pt idx="1139">
                  <c:v>-3.4135920560196773</c:v>
                </c:pt>
                <c:pt idx="1140">
                  <c:v>-3.4923663526806075</c:v>
                </c:pt>
                <c:pt idx="1141">
                  <c:v>-3.5080353207264832</c:v>
                </c:pt>
                <c:pt idx="1142">
                  <c:v>-3.3475855126816398</c:v>
                </c:pt>
                <c:pt idx="1143">
                  <c:v>-3.0629727096257366</c:v>
                </c:pt>
                <c:pt idx="1144">
                  <c:v>-3.2893994925135637</c:v>
                </c:pt>
                <c:pt idx="1145">
                  <c:v>-3.339290286197429</c:v>
                </c:pt>
                <c:pt idx="1146">
                  <c:v>-3.3521905965198244</c:v>
                </c:pt>
                <c:pt idx="1147">
                  <c:v>-3.4565082992801108</c:v>
                </c:pt>
                <c:pt idx="1148">
                  <c:v>-3.2836594568782269</c:v>
                </c:pt>
                <c:pt idx="1149">
                  <c:v>-3.4197834685689625</c:v>
                </c:pt>
                <c:pt idx="1150">
                  <c:v>-3.2731348508626228</c:v>
                </c:pt>
                <c:pt idx="1151">
                  <c:v>-3.1386390179249863</c:v>
                </c:pt>
                <c:pt idx="1152">
                  <c:v>-3.3106568724474439</c:v>
                </c:pt>
                <c:pt idx="1153">
                  <c:v>-3.4132362478702074</c:v>
                </c:pt>
                <c:pt idx="1154">
                  <c:v>-3.2391597222235569</c:v>
                </c:pt>
                <c:pt idx="1155">
                  <c:v>-3.3765404073412424</c:v>
                </c:pt>
                <c:pt idx="1156">
                  <c:v>-3.3798955275451643</c:v>
                </c:pt>
                <c:pt idx="1157">
                  <c:v>-3.1767474575604049</c:v>
                </c:pt>
                <c:pt idx="1158">
                  <c:v>-3.0787812800427781</c:v>
                </c:pt>
                <c:pt idx="1159">
                  <c:v>-3.2866544144175118</c:v>
                </c:pt>
                <c:pt idx="1160">
                  <c:v>-3.326589878964572</c:v>
                </c:pt>
                <c:pt idx="1161">
                  <c:v>-3.3935850351480705</c:v>
                </c:pt>
                <c:pt idx="1162">
                  <c:v>-3.3288353570196327</c:v>
                </c:pt>
                <c:pt idx="1163">
                  <c:v>-3.5508212663246557</c:v>
                </c:pt>
                <c:pt idx="1164">
                  <c:v>-3.1877195502073374</c:v>
                </c:pt>
                <c:pt idx="1165">
                  <c:v>-3.2733599166605738</c:v>
                </c:pt>
                <c:pt idx="1166">
                  <c:v>-3.6072165668136145</c:v>
                </c:pt>
                <c:pt idx="1167">
                  <c:v>-3.490890884586868</c:v>
                </c:pt>
                <c:pt idx="1168">
                  <c:v>-3.5521992732076</c:v>
                </c:pt>
                <c:pt idx="1169">
                  <c:v>-3.6021422089379733</c:v>
                </c:pt>
                <c:pt idx="1170">
                  <c:v>-3.6831637977340312</c:v>
                </c:pt>
                <c:pt idx="1171">
                  <c:v>-3.3877695247877115</c:v>
                </c:pt>
                <c:pt idx="1172">
                  <c:v>-3.5463409442515426</c:v>
                </c:pt>
                <c:pt idx="1173">
                  <c:v>-3.4196075806161863</c:v>
                </c:pt>
                <c:pt idx="1174">
                  <c:v>-3.402608451604793</c:v>
                </c:pt>
                <c:pt idx="1175">
                  <c:v>-3.6094172495607229</c:v>
                </c:pt>
                <c:pt idx="1176">
                  <c:v>-3.519592480935533</c:v>
                </c:pt>
                <c:pt idx="1177">
                  <c:v>-3.5883023394607769</c:v>
                </c:pt>
                <c:pt idx="1178">
                  <c:v>-3.2842855335288834</c:v>
                </c:pt>
                <c:pt idx="1179">
                  <c:v>-3.3426445200933923</c:v>
                </c:pt>
                <c:pt idx="1180">
                  <c:v>-3.4008965496999783</c:v>
                </c:pt>
                <c:pt idx="1181">
                  <c:v>-3.3532480312002413</c:v>
                </c:pt>
                <c:pt idx="1182">
                  <c:v>-3.4672309262650076</c:v>
                </c:pt>
                <c:pt idx="1183">
                  <c:v>-3.5597414093743023</c:v>
                </c:pt>
                <c:pt idx="1184">
                  <c:v>-3.5067256136638352</c:v>
                </c:pt>
                <c:pt idx="1185">
                  <c:v>-3.2787261500715932</c:v>
                </c:pt>
                <c:pt idx="1186">
                  <c:v>-3.1636998332235859</c:v>
                </c:pt>
                <c:pt idx="1187">
                  <c:v>-3.4104521782740207</c:v>
                </c:pt>
                <c:pt idx="1188">
                  <c:v>-3.3914404564498568</c:v>
                </c:pt>
                <c:pt idx="1189">
                  <c:v>-3.6244418334209718</c:v>
                </c:pt>
                <c:pt idx="1190">
                  <c:v>-3.4170781767531877</c:v>
                </c:pt>
                <c:pt idx="1191">
                  <c:v>-3.5121097377901718</c:v>
                </c:pt>
                <c:pt idx="1192">
                  <c:v>-3.2406130465117298</c:v>
                </c:pt>
                <c:pt idx="1193">
                  <c:v>-3.334448169742525</c:v>
                </c:pt>
                <c:pt idx="1194">
                  <c:v>-3.6191319853666601</c:v>
                </c:pt>
                <c:pt idx="1195">
                  <c:v>-3.4081876279910288</c:v>
                </c:pt>
                <c:pt idx="1196">
                  <c:v>-3.4983352518619433</c:v>
                </c:pt>
                <c:pt idx="1197">
                  <c:v>-3.6415702167086108</c:v>
                </c:pt>
                <c:pt idx="1198">
                  <c:v>-3.5317539022168885</c:v>
                </c:pt>
                <c:pt idx="1199">
                  <c:v>-3.3696313787412091</c:v>
                </c:pt>
                <c:pt idx="1200">
                  <c:v>-3.289220107897374</c:v>
                </c:pt>
                <c:pt idx="1201">
                  <c:v>-3.324124643402782</c:v>
                </c:pt>
                <c:pt idx="1202">
                  <c:v>-3.501443944188197</c:v>
                </c:pt>
                <c:pt idx="1203">
                  <c:v>-3.4231329384827087</c:v>
                </c:pt>
                <c:pt idx="1204">
                  <c:v>-3.5294187257691463</c:v>
                </c:pt>
                <c:pt idx="1205">
                  <c:v>-3.5193496217702647</c:v>
                </c:pt>
                <c:pt idx="1206">
                  <c:v>-3.570841562226295</c:v>
                </c:pt>
                <c:pt idx="1207">
                  <c:v>-3.2152125850097466</c:v>
                </c:pt>
                <c:pt idx="1208">
                  <c:v>-3.3707437644440374</c:v>
                </c:pt>
                <c:pt idx="1209">
                  <c:v>-3.5010444615787111</c:v>
                </c:pt>
                <c:pt idx="1210">
                  <c:v>-3.6303850488738907</c:v>
                </c:pt>
                <c:pt idx="1211">
                  <c:v>-3.6532561737744462</c:v>
                </c:pt>
                <c:pt idx="1212">
                  <c:v>-3.5475674227939296</c:v>
                </c:pt>
                <c:pt idx="1213">
                  <c:v>-3.4119434467144116</c:v>
                </c:pt>
                <c:pt idx="1214">
                  <c:v>-3.3461047615110311</c:v>
                </c:pt>
                <c:pt idx="1215">
                  <c:v>-3.3708598535208067</c:v>
                </c:pt>
                <c:pt idx="1216">
                  <c:v>-3.4415609377696139</c:v>
                </c:pt>
                <c:pt idx="1217">
                  <c:v>-3.569236411524261</c:v>
                </c:pt>
                <c:pt idx="1218">
                  <c:v>-3.5025444383635147</c:v>
                </c:pt>
                <c:pt idx="1219">
                  <c:v>-3.6012905986388999</c:v>
                </c:pt>
                <c:pt idx="1220">
                  <c:v>-3.4719110040466719</c:v>
                </c:pt>
                <c:pt idx="1221">
                  <c:v>-3.6032621815987578</c:v>
                </c:pt>
                <c:pt idx="1222">
                  <c:v>-3.6580282066715215</c:v>
                </c:pt>
                <c:pt idx="1223">
                  <c:v>-3.3437066640872843</c:v>
                </c:pt>
                <c:pt idx="1224">
                  <c:v>-3.5743950072168262</c:v>
                </c:pt>
                <c:pt idx="1225">
                  <c:v>-4.2638380534751841</c:v>
                </c:pt>
                <c:pt idx="1226">
                  <c:v>-3.7302173043313447</c:v>
                </c:pt>
                <c:pt idx="1227">
                  <c:v>-3.2496850475321057</c:v>
                </c:pt>
                <c:pt idx="1228">
                  <c:v>-3.548877699946158</c:v>
                </c:pt>
                <c:pt idx="1229">
                  <c:v>-3.1803559920206887</c:v>
                </c:pt>
                <c:pt idx="1230">
                  <c:v>-3.3739533072955843</c:v>
                </c:pt>
                <c:pt idx="1231">
                  <c:v>-3.4011627368989066</c:v>
                </c:pt>
                <c:pt idx="1232">
                  <c:v>-3.5085331173275587</c:v>
                </c:pt>
                <c:pt idx="1233">
                  <c:v>-3.4042326581359963</c:v>
                </c:pt>
                <c:pt idx="1234">
                  <c:v>-3.3797474309009918</c:v>
                </c:pt>
                <c:pt idx="1235">
                  <c:v>-3.377083977065598</c:v>
                </c:pt>
                <c:pt idx="1236">
                  <c:v>-3.3643862929729411</c:v>
                </c:pt>
                <c:pt idx="1237">
                  <c:v>-3.5897669055437862</c:v>
                </c:pt>
                <c:pt idx="1238">
                  <c:v>-3.4525336800864941</c:v>
                </c:pt>
                <c:pt idx="1239">
                  <c:v>-3.4672585165631906</c:v>
                </c:pt>
                <c:pt idx="1240">
                  <c:v>-3.4696166319777735</c:v>
                </c:pt>
                <c:pt idx="1241">
                  <c:v>-3.3387682988333394</c:v>
                </c:pt>
                <c:pt idx="1242">
                  <c:v>-3.1071049776712636</c:v>
                </c:pt>
                <c:pt idx="1243">
                  <c:v>-3.3817569213122698</c:v>
                </c:pt>
                <c:pt idx="1244">
                  <c:v>-3.4378619182651429</c:v>
                </c:pt>
                <c:pt idx="1245">
                  <c:v>-3.6966448561494483</c:v>
                </c:pt>
                <c:pt idx="1246">
                  <c:v>-3.5185230610501343</c:v>
                </c:pt>
                <c:pt idx="1247">
                  <c:v>-3.3362414922723755</c:v>
                </c:pt>
                <c:pt idx="1248">
                  <c:v>-3.3000222243824839</c:v>
                </c:pt>
                <c:pt idx="1249">
                  <c:v>-3.8367868094521858</c:v>
                </c:pt>
                <c:pt idx="1250">
                  <c:v>-3.7462823206365066</c:v>
                </c:pt>
                <c:pt idx="1251">
                  <c:v>-3.9447396390496472</c:v>
                </c:pt>
                <c:pt idx="1252">
                  <c:v>-3.8600509595960624</c:v>
                </c:pt>
                <c:pt idx="1253">
                  <c:v>-3.8664758535579558</c:v>
                </c:pt>
                <c:pt idx="1254">
                  <c:v>-3.8613178568095976</c:v>
                </c:pt>
                <c:pt idx="1255">
                  <c:v>-3.6230984782219915</c:v>
                </c:pt>
                <c:pt idx="1256">
                  <c:v>-3.4992410266216605</c:v>
                </c:pt>
                <c:pt idx="1257">
                  <c:v>-3.5415447524798171</c:v>
                </c:pt>
                <c:pt idx="1258">
                  <c:v>-3.770869224508099</c:v>
                </c:pt>
                <c:pt idx="1259">
                  <c:v>-3.5146957532231009</c:v>
                </c:pt>
                <c:pt idx="1260">
                  <c:v>-3.8567809400673405</c:v>
                </c:pt>
                <c:pt idx="1261">
                  <c:v>-3.7676448937400115</c:v>
                </c:pt>
                <c:pt idx="1262">
                  <c:v>-3.7423163835509636</c:v>
                </c:pt>
                <c:pt idx="1263">
                  <c:v>-3.576499166950847</c:v>
                </c:pt>
                <c:pt idx="1264">
                  <c:v>-3.7587569082580412</c:v>
                </c:pt>
                <c:pt idx="1265">
                  <c:v>-3.6480645552265329</c:v>
                </c:pt>
                <c:pt idx="1266">
                  <c:v>-3.8209827126408333</c:v>
                </c:pt>
                <c:pt idx="1267">
                  <c:v>-3.6211423044276172</c:v>
                </c:pt>
                <c:pt idx="1268">
                  <c:v>-3.7097642947332083</c:v>
                </c:pt>
                <c:pt idx="1269">
                  <c:v>-3.6869707061142147</c:v>
                </c:pt>
                <c:pt idx="1270">
                  <c:v>-3.5242458660250451</c:v>
                </c:pt>
                <c:pt idx="1271">
                  <c:v>-3.6382462364454087</c:v>
                </c:pt>
                <c:pt idx="1272">
                  <c:v>-3.760638792522268</c:v>
                </c:pt>
                <c:pt idx="1273">
                  <c:v>-3.7196919298230418</c:v>
                </c:pt>
                <c:pt idx="1274">
                  <c:v>-3.8457454271059595</c:v>
                </c:pt>
                <c:pt idx="1275">
                  <c:v>-3.7092874266218718</c:v>
                </c:pt>
                <c:pt idx="1276">
                  <c:v>-3.8452810438146483</c:v>
                </c:pt>
                <c:pt idx="1277">
                  <c:v>-3.7753040397071471</c:v>
                </c:pt>
                <c:pt idx="1278">
                  <c:v>-3.7718335771958844</c:v>
                </c:pt>
                <c:pt idx="1279">
                  <c:v>-3.5777900943455108</c:v>
                </c:pt>
                <c:pt idx="1280">
                  <c:v>-3.9656575916000474</c:v>
                </c:pt>
                <c:pt idx="1281">
                  <c:v>-4.391727207642127</c:v>
                </c:pt>
                <c:pt idx="1282">
                  <c:v>-4.2121893305604674</c:v>
                </c:pt>
                <c:pt idx="1283">
                  <c:v>-3.7428633355934888</c:v>
                </c:pt>
                <c:pt idx="1284">
                  <c:v>-3.7398389447552165</c:v>
                </c:pt>
                <c:pt idx="1285">
                  <c:v>-3.8879822243304258</c:v>
                </c:pt>
                <c:pt idx="1286">
                  <c:v>-3.8272848045662569</c:v>
                </c:pt>
                <c:pt idx="1287">
                  <c:v>-3.8563020895874258</c:v>
                </c:pt>
                <c:pt idx="1288">
                  <c:v>-3.8524546793879271</c:v>
                </c:pt>
                <c:pt idx="1289">
                  <c:v>-3.8539567802785242</c:v>
                </c:pt>
                <c:pt idx="1290">
                  <c:v>-3.6840435743437978</c:v>
                </c:pt>
                <c:pt idx="1291">
                  <c:v>-3.61691255328939</c:v>
                </c:pt>
                <c:pt idx="1292">
                  <c:v>-3.772773665879483</c:v>
                </c:pt>
                <c:pt idx="1293">
                  <c:v>-3.7457472442304063</c:v>
                </c:pt>
                <c:pt idx="1294">
                  <c:v>-4.1154079528107967</c:v>
                </c:pt>
                <c:pt idx="1295">
                  <c:v>-3.4563180616436964</c:v>
                </c:pt>
                <c:pt idx="1296">
                  <c:v>-3.6674406182366694</c:v>
                </c:pt>
                <c:pt idx="1297">
                  <c:v>-3.8533029499176559</c:v>
                </c:pt>
                <c:pt idx="1298">
                  <c:v>-3.7982985793093267</c:v>
                </c:pt>
                <c:pt idx="1299">
                  <c:v>-3.415172562516791</c:v>
                </c:pt>
                <c:pt idx="1300">
                  <c:v>-3.3400834057374347</c:v>
                </c:pt>
                <c:pt idx="1301">
                  <c:v>-3.3465371170212057</c:v>
                </c:pt>
                <c:pt idx="1302">
                  <c:v>-3.4307783065511299</c:v>
                </c:pt>
                <c:pt idx="1303">
                  <c:v>-3.4096019631651768</c:v>
                </c:pt>
                <c:pt idx="1304">
                  <c:v>-3.2971228314723433</c:v>
                </c:pt>
                <c:pt idx="1305">
                  <c:v>-3.4489907063792691</c:v>
                </c:pt>
                <c:pt idx="1306">
                  <c:v>-3.1799074087152945</c:v>
                </c:pt>
                <c:pt idx="1307">
                  <c:v>-3.2995933512494009</c:v>
                </c:pt>
                <c:pt idx="1308">
                  <c:v>-3.1106037128792021</c:v>
                </c:pt>
                <c:pt idx="1309">
                  <c:v>-3.3707713405272615</c:v>
                </c:pt>
                <c:pt idx="1310">
                  <c:v>-3.2648677517202822</c:v>
                </c:pt>
                <c:pt idx="1311">
                  <c:v>-3.2003046770488708</c:v>
                </c:pt>
                <c:pt idx="1312">
                  <c:v>-3.2862612969877034</c:v>
                </c:pt>
                <c:pt idx="1313">
                  <c:v>-2.7315756147031718</c:v>
                </c:pt>
                <c:pt idx="1314">
                  <c:v>-2.9616815440149922</c:v>
                </c:pt>
                <c:pt idx="1315">
                  <c:v>-3.2081304520311433</c:v>
                </c:pt>
                <c:pt idx="1316">
                  <c:v>-3.3409287170688655</c:v>
                </c:pt>
                <c:pt idx="1317">
                  <c:v>-3.2980755904910746</c:v>
                </c:pt>
                <c:pt idx="1318">
                  <c:v>-3.2697197687007189</c:v>
                </c:pt>
                <c:pt idx="1319">
                  <c:v>-3.3175145404383994</c:v>
                </c:pt>
                <c:pt idx="1320">
                  <c:v>-2.9849759926214414</c:v>
                </c:pt>
                <c:pt idx="1321">
                  <c:v>-3.4188941999905311</c:v>
                </c:pt>
                <c:pt idx="1322">
                  <c:v>-3.5392425765369784</c:v>
                </c:pt>
                <c:pt idx="1323">
                  <c:v>-3.5602425177458898</c:v>
                </c:pt>
                <c:pt idx="1324">
                  <c:v>-3.6616796710460706</c:v>
                </c:pt>
                <c:pt idx="1325">
                  <c:v>-3.5555587720441859</c:v>
                </c:pt>
                <c:pt idx="1326">
                  <c:v>-3.5762007167913437</c:v>
                </c:pt>
                <c:pt idx="1327">
                  <c:v>-3.4142523249937673</c:v>
                </c:pt>
                <c:pt idx="1328">
                  <c:v>-3.4034444943573665</c:v>
                </c:pt>
                <c:pt idx="1329">
                  <c:v>-3.5557778347331914</c:v>
                </c:pt>
                <c:pt idx="1330">
                  <c:v>-3.563416886291201</c:v>
                </c:pt>
                <c:pt idx="1331">
                  <c:v>-3.7108556730630684</c:v>
                </c:pt>
                <c:pt idx="1332">
                  <c:v>-3.5887338873954846</c:v>
                </c:pt>
                <c:pt idx="1333">
                  <c:v>-3.7553925398663188</c:v>
                </c:pt>
                <c:pt idx="1334">
                  <c:v>-3.4692523760432028</c:v>
                </c:pt>
                <c:pt idx="1335">
                  <c:v>-3.5848972494108775</c:v>
                </c:pt>
                <c:pt idx="1336">
                  <c:v>-3.663698716354491</c:v>
                </c:pt>
                <c:pt idx="1337">
                  <c:v>-3.5019216117629202</c:v>
                </c:pt>
                <c:pt idx="1338">
                  <c:v>-3.5320722953808952</c:v>
                </c:pt>
                <c:pt idx="1339">
                  <c:v>-3.4290000309886079</c:v>
                </c:pt>
                <c:pt idx="1340">
                  <c:v>-3.5961924944417061</c:v>
                </c:pt>
                <c:pt idx="1341">
                  <c:v>-3.4641513275008555</c:v>
                </c:pt>
                <c:pt idx="1342">
                  <c:v>-3.1773107169361539</c:v>
                </c:pt>
                <c:pt idx="1343">
                  <c:v>-3.5151802515777986</c:v>
                </c:pt>
                <c:pt idx="1344">
                  <c:v>-3.4593916287370403</c:v>
                </c:pt>
                <c:pt idx="1345">
                  <c:v>-3.7543941854635756</c:v>
                </c:pt>
                <c:pt idx="1346">
                  <c:v>-2.9679010960345775</c:v>
                </c:pt>
                <c:pt idx="1347">
                  <c:v>-3.4583077898122077</c:v>
                </c:pt>
                <c:pt idx="1348">
                  <c:v>-3.1886588203461468</c:v>
                </c:pt>
                <c:pt idx="1349">
                  <c:v>-3.3402750826838483</c:v>
                </c:pt>
                <c:pt idx="1350">
                  <c:v>-3.2993250953634128</c:v>
                </c:pt>
                <c:pt idx="1351">
                  <c:v>-3.443324232840546</c:v>
                </c:pt>
                <c:pt idx="1352">
                  <c:v>-3.1849819542463429</c:v>
                </c:pt>
                <c:pt idx="1353">
                  <c:v>-3.3966993031002959</c:v>
                </c:pt>
                <c:pt idx="1354">
                  <c:v>-3.3462996975769861</c:v>
                </c:pt>
                <c:pt idx="1355">
                  <c:v>-3.3078181149243724</c:v>
                </c:pt>
                <c:pt idx="1356">
                  <c:v>-3.2056218304109647</c:v>
                </c:pt>
                <c:pt idx="1357">
                  <c:v>-3.4867595098922131</c:v>
                </c:pt>
                <c:pt idx="1358">
                  <c:v>-3.4110477326394553</c:v>
                </c:pt>
                <c:pt idx="1359">
                  <c:v>-3.5053696255740912</c:v>
                </c:pt>
                <c:pt idx="1360">
                  <c:v>-3.5623966268370792</c:v>
                </c:pt>
                <c:pt idx="1361">
                  <c:v>-3.3911877703252364</c:v>
                </c:pt>
                <c:pt idx="1362">
                  <c:v>-3.2442262783753053</c:v>
                </c:pt>
                <c:pt idx="1363">
                  <c:v>-3.3319334548881137</c:v>
                </c:pt>
                <c:pt idx="1364">
                  <c:v>-3.4195038439663263</c:v>
                </c:pt>
                <c:pt idx="1365">
                  <c:v>-3.4615882496464008</c:v>
                </c:pt>
                <c:pt idx="1366">
                  <c:v>-3.3879411170162235</c:v>
                </c:pt>
                <c:pt idx="1367">
                  <c:v>-3.2994530723502455</c:v>
                </c:pt>
                <c:pt idx="1368">
                  <c:v>-3.1497562623294666</c:v>
                </c:pt>
                <c:pt idx="1369">
                  <c:v>-3.4922552298704885</c:v>
                </c:pt>
                <c:pt idx="1370">
                  <c:v>-3.5345154666041965</c:v>
                </c:pt>
                <c:pt idx="1371">
                  <c:v>-3.7245448671370722</c:v>
                </c:pt>
                <c:pt idx="1372">
                  <c:v>-3.5259863814353505</c:v>
                </c:pt>
                <c:pt idx="1373">
                  <c:v>-3.4141728564047584</c:v>
                </c:pt>
                <c:pt idx="1374">
                  <c:v>-3.4554948042296263</c:v>
                </c:pt>
                <c:pt idx="1375">
                  <c:v>-3.3706570414691472</c:v>
                </c:pt>
                <c:pt idx="1376">
                  <c:v>-3.3498799497154947</c:v>
                </c:pt>
                <c:pt idx="1377">
                  <c:v>-3.4615264056308583</c:v>
                </c:pt>
                <c:pt idx="1378">
                  <c:v>-3.3367644442090061</c:v>
                </c:pt>
                <c:pt idx="1379">
                  <c:v>-3.3558022982490661</c:v>
                </c:pt>
                <c:pt idx="1380">
                  <c:v>-3.4861351249397829</c:v>
                </c:pt>
                <c:pt idx="1381">
                  <c:v>-3.487070489663207</c:v>
                </c:pt>
                <c:pt idx="1382">
                  <c:v>-3.5349235687525571</c:v>
                </c:pt>
                <c:pt idx="1383">
                  <c:v>-3.4586148610070189</c:v>
                </c:pt>
                <c:pt idx="1384">
                  <c:v>-3.422603577016476</c:v>
                </c:pt>
                <c:pt idx="1385">
                  <c:v>-3.3961212882186267</c:v>
                </c:pt>
                <c:pt idx="1386">
                  <c:v>-3.7102237822443187</c:v>
                </c:pt>
                <c:pt idx="1387">
                  <c:v>-3.4429339836701121</c:v>
                </c:pt>
                <c:pt idx="1388">
                  <c:v>-3.3196148157674648</c:v>
                </c:pt>
                <c:pt idx="1389">
                  <c:v>-3.5592108209212925</c:v>
                </c:pt>
                <c:pt idx="1390">
                  <c:v>-3.4097612500239936</c:v>
                </c:pt>
                <c:pt idx="1391">
                  <c:v>-3.5457682945983411</c:v>
                </c:pt>
                <c:pt idx="1392">
                  <c:v>-3.2956442083938415</c:v>
                </c:pt>
                <c:pt idx="1393">
                  <c:v>-3.2439901761132273</c:v>
                </c:pt>
                <c:pt idx="1394">
                  <c:v>-3.2619071771733017</c:v>
                </c:pt>
                <c:pt idx="1395">
                  <c:v>-3.1820160097472034</c:v>
                </c:pt>
                <c:pt idx="1396">
                  <c:v>-3.3272201845072273</c:v>
                </c:pt>
                <c:pt idx="1397">
                  <c:v>-3.045940590972263</c:v>
                </c:pt>
                <c:pt idx="1398">
                  <c:v>-3.2365704915909097</c:v>
                </c:pt>
                <c:pt idx="1399">
                  <c:v>-3.2904799541086258</c:v>
                </c:pt>
                <c:pt idx="1400">
                  <c:v>-3.3754473195110344</c:v>
                </c:pt>
                <c:pt idx="1401">
                  <c:v>-3.2171910445122736</c:v>
                </c:pt>
                <c:pt idx="1402">
                  <c:v>-3.2652984721817999</c:v>
                </c:pt>
                <c:pt idx="1403">
                  <c:v>-2.897493866793877</c:v>
                </c:pt>
                <c:pt idx="1404">
                  <c:v>-3.3101843904328483</c:v>
                </c:pt>
                <c:pt idx="1405">
                  <c:v>-3.2282141831206479</c:v>
                </c:pt>
                <c:pt idx="1406">
                  <c:v>-3.4719936474306321</c:v>
                </c:pt>
                <c:pt idx="1407">
                  <c:v>-3.5935899748641993</c:v>
                </c:pt>
                <c:pt idx="1408">
                  <c:v>-3.2136686014221261</c:v>
                </c:pt>
                <c:pt idx="1409">
                  <c:v>-3.4255718235608006</c:v>
                </c:pt>
                <c:pt idx="1410">
                  <c:v>-3.3599668284300028</c:v>
                </c:pt>
                <c:pt idx="1411">
                  <c:v>-3.2113827574663913</c:v>
                </c:pt>
                <c:pt idx="1412">
                  <c:v>-3.2381596883657342</c:v>
                </c:pt>
                <c:pt idx="1413">
                  <c:v>-3.2676843554860522</c:v>
                </c:pt>
                <c:pt idx="1414">
                  <c:v>-3.5828326103504002</c:v>
                </c:pt>
                <c:pt idx="1415">
                  <c:v>-3.6514390211414738</c:v>
                </c:pt>
                <c:pt idx="1416">
                  <c:v>-3.5101996425918767</c:v>
                </c:pt>
                <c:pt idx="1417">
                  <c:v>-3.0514225853091208</c:v>
                </c:pt>
                <c:pt idx="1418">
                  <c:v>-3.404647691366852</c:v>
                </c:pt>
                <c:pt idx="1419">
                  <c:v>-3.3717296119580054</c:v>
                </c:pt>
                <c:pt idx="1420">
                  <c:v>-3.3019911695828332</c:v>
                </c:pt>
                <c:pt idx="1421">
                  <c:v>-3.4423010637693503</c:v>
                </c:pt>
                <c:pt idx="1422">
                  <c:v>-3.3578234558122375</c:v>
                </c:pt>
                <c:pt idx="1423">
                  <c:v>-3.3970941439185673</c:v>
                </c:pt>
                <c:pt idx="1424">
                  <c:v>-3.0981973975176431</c:v>
                </c:pt>
                <c:pt idx="1425">
                  <c:v>-3.3561232587380494</c:v>
                </c:pt>
                <c:pt idx="1426">
                  <c:v>-3.1347289707025969</c:v>
                </c:pt>
                <c:pt idx="1427">
                  <c:v>-3.2411316964417711</c:v>
                </c:pt>
                <c:pt idx="1428">
                  <c:v>-3.4718071795501633</c:v>
                </c:pt>
                <c:pt idx="1429">
                  <c:v>-3.3639010496438333</c:v>
                </c:pt>
                <c:pt idx="1430">
                  <c:v>-3.1807746861825739</c:v>
                </c:pt>
                <c:pt idx="1431">
                  <c:v>-3.4130149738186213</c:v>
                </c:pt>
                <c:pt idx="1432">
                  <c:v>-3.0023478243800437</c:v>
                </c:pt>
                <c:pt idx="1433">
                  <c:v>-3.284825254998335</c:v>
                </c:pt>
                <c:pt idx="1434">
                  <c:v>-3.2422070304240038</c:v>
                </c:pt>
                <c:pt idx="1435">
                  <c:v>-3.3545866309728924</c:v>
                </c:pt>
                <c:pt idx="1436">
                  <c:v>-3.3413458997258965</c:v>
                </c:pt>
                <c:pt idx="1437">
                  <c:v>-3.1637789058648695</c:v>
                </c:pt>
                <c:pt idx="1438">
                  <c:v>-3.2269700302488489</c:v>
                </c:pt>
                <c:pt idx="1439">
                  <c:v>-3.2584902636100881</c:v>
                </c:pt>
                <c:pt idx="1440">
                  <c:v>-3.1039776670243282</c:v>
                </c:pt>
                <c:pt idx="1441">
                  <c:v>-3.2343725275304074</c:v>
                </c:pt>
                <c:pt idx="1442">
                  <c:v>-3.2445596016681297</c:v>
                </c:pt>
                <c:pt idx="1443">
                  <c:v>-3.4368109670209002</c:v>
                </c:pt>
                <c:pt idx="1444">
                  <c:v>-3.19634843596203</c:v>
                </c:pt>
                <c:pt idx="1445">
                  <c:v>-3.2579890249093868</c:v>
                </c:pt>
                <c:pt idx="1446">
                  <c:v>-3.1557603994455645</c:v>
                </c:pt>
                <c:pt idx="1447">
                  <c:v>-3.1245506956306035</c:v>
                </c:pt>
                <c:pt idx="1448">
                  <c:v>-3.1741243305850793</c:v>
                </c:pt>
                <c:pt idx="1449">
                  <c:v>-3.3066019684840122</c:v>
                </c:pt>
                <c:pt idx="1450">
                  <c:v>-3.1331785276520474</c:v>
                </c:pt>
                <c:pt idx="1451">
                  <c:v>-3.0097553171431497</c:v>
                </c:pt>
                <c:pt idx="1452">
                  <c:v>-2.9723165701270529</c:v>
                </c:pt>
                <c:pt idx="1453">
                  <c:v>-2.9300565446429885</c:v>
                </c:pt>
                <c:pt idx="1454">
                  <c:v>-2.9655340624705175</c:v>
                </c:pt>
                <c:pt idx="1455">
                  <c:v>-2.9959961160566748</c:v>
                </c:pt>
                <c:pt idx="1456">
                  <c:v>-2.9318161648513161</c:v>
                </c:pt>
                <c:pt idx="1457">
                  <c:v>-3.1067636609226099</c:v>
                </c:pt>
                <c:pt idx="1458">
                  <c:v>-2.8835631522714169</c:v>
                </c:pt>
                <c:pt idx="1459">
                  <c:v>-2.9327037700122758</c:v>
                </c:pt>
                <c:pt idx="1460">
                  <c:v>-2.9868163604973796</c:v>
                </c:pt>
                <c:pt idx="1461">
                  <c:v>-3.0738437767128914</c:v>
                </c:pt>
                <c:pt idx="1462">
                  <c:v>-3.1791078600445268</c:v>
                </c:pt>
                <c:pt idx="1463">
                  <c:v>-3.0410195824417738</c:v>
                </c:pt>
                <c:pt idx="1464">
                  <c:v>-3.0973855161743198</c:v>
                </c:pt>
                <c:pt idx="1465">
                  <c:v>-3.0425821205990426</c:v>
                </c:pt>
                <c:pt idx="1466">
                  <c:v>-3.1000486757693237</c:v>
                </c:pt>
                <c:pt idx="1467">
                  <c:v>-3.0832555230960743</c:v>
                </c:pt>
                <c:pt idx="1468">
                  <c:v>-2.9257745797493531</c:v>
                </c:pt>
                <c:pt idx="1469">
                  <c:v>-3.1492593843565384</c:v>
                </c:pt>
                <c:pt idx="1470">
                  <c:v>-3.0750149651838949</c:v>
                </c:pt>
                <c:pt idx="1471">
                  <c:v>-2.9409973328585424</c:v>
                </c:pt>
                <c:pt idx="1472">
                  <c:v>-3.0551421158096277</c:v>
                </c:pt>
                <c:pt idx="1473">
                  <c:v>-2.651680383093574</c:v>
                </c:pt>
                <c:pt idx="1474">
                  <c:v>-2.8206274196562431</c:v>
                </c:pt>
                <c:pt idx="1475">
                  <c:v>-2.8633215781757118</c:v>
                </c:pt>
                <c:pt idx="1476">
                  <c:v>-3.0272365625579303</c:v>
                </c:pt>
                <c:pt idx="1477">
                  <c:v>-3.2044068136773873</c:v>
                </c:pt>
                <c:pt idx="1478">
                  <c:v>-2.9969300297549242</c:v>
                </c:pt>
                <c:pt idx="1479">
                  <c:v>-3.0964972494046283</c:v>
                </c:pt>
                <c:pt idx="1480">
                  <c:v>-2.7639032744737997</c:v>
                </c:pt>
                <c:pt idx="1481">
                  <c:v>-2.7268245593054723</c:v>
                </c:pt>
                <c:pt idx="1482">
                  <c:v>-2.959709759174626</c:v>
                </c:pt>
                <c:pt idx="1483">
                  <c:v>-2.8656508800460294</c:v>
                </c:pt>
                <c:pt idx="1484">
                  <c:v>-3.0043656885443522</c:v>
                </c:pt>
                <c:pt idx="1485">
                  <c:v>-3.0594699125354903</c:v>
                </c:pt>
                <c:pt idx="1486">
                  <c:v>-3.0883135791082861</c:v>
                </c:pt>
                <c:pt idx="1487">
                  <c:v>-3.1947174644313701</c:v>
                </c:pt>
                <c:pt idx="1488">
                  <c:v>-3.2121624369173905</c:v>
                </c:pt>
                <c:pt idx="1489">
                  <c:v>-3.3564006872514143</c:v>
                </c:pt>
                <c:pt idx="1490">
                  <c:v>-3.2526929465369268</c:v>
                </c:pt>
                <c:pt idx="1491">
                  <c:v>-3.2933811111472484</c:v>
                </c:pt>
                <c:pt idx="1492">
                  <c:v>-3.4733764767932502</c:v>
                </c:pt>
                <c:pt idx="1493">
                  <c:v>-3.1900992963158594</c:v>
                </c:pt>
                <c:pt idx="1494">
                  <c:v>-2.9835408571632582</c:v>
                </c:pt>
                <c:pt idx="1495">
                  <c:v>-3.19979994098047</c:v>
                </c:pt>
                <c:pt idx="1496">
                  <c:v>-3.3146475316601456</c:v>
                </c:pt>
                <c:pt idx="1497">
                  <c:v>-3.2479188561585293</c:v>
                </c:pt>
                <c:pt idx="1498">
                  <c:v>-3.2504783898409877</c:v>
                </c:pt>
                <c:pt idx="1499">
                  <c:v>-3.132725544057736</c:v>
                </c:pt>
                <c:pt idx="1500">
                  <c:v>-3.0539625648743356</c:v>
                </c:pt>
                <c:pt idx="1501">
                  <c:v>-3.1525233000433874</c:v>
                </c:pt>
                <c:pt idx="1502">
                  <c:v>-3.2152035892883255</c:v>
                </c:pt>
                <c:pt idx="1503">
                  <c:v>-2.7034395409561482</c:v>
                </c:pt>
                <c:pt idx="1504">
                  <c:v>-3.0377493331916119</c:v>
                </c:pt>
                <c:pt idx="1505">
                  <c:v>-3.2714259958228018</c:v>
                </c:pt>
                <c:pt idx="1506">
                  <c:v>-2.9867545455912268</c:v>
                </c:pt>
                <c:pt idx="1507">
                  <c:v>-3.106250611837333</c:v>
                </c:pt>
                <c:pt idx="1508">
                  <c:v>-2.9542383023277887</c:v>
                </c:pt>
                <c:pt idx="1509">
                  <c:v>-3.1896329155642773</c:v>
                </c:pt>
                <c:pt idx="1510">
                  <c:v>-3.1443349621609524</c:v>
                </c:pt>
                <c:pt idx="1511">
                  <c:v>-3.3783118488131572</c:v>
                </c:pt>
                <c:pt idx="1512">
                  <c:v>-3.0593851421694622</c:v>
                </c:pt>
                <c:pt idx="1513">
                  <c:v>-3.4036474729349075</c:v>
                </c:pt>
                <c:pt idx="1514">
                  <c:v>-3.2504594793418762</c:v>
                </c:pt>
                <c:pt idx="1515">
                  <c:v>-3.1792781892691067</c:v>
                </c:pt>
                <c:pt idx="1516">
                  <c:v>-3.2896644253624099</c:v>
                </c:pt>
                <c:pt idx="1517">
                  <c:v>-3.1872104686944929</c:v>
                </c:pt>
                <c:pt idx="1518">
                  <c:v>-3.6496931059122568</c:v>
                </c:pt>
                <c:pt idx="1519">
                  <c:v>-3.2304135875173974</c:v>
                </c:pt>
                <c:pt idx="1520">
                  <c:v>-2.9742581528025962</c:v>
                </c:pt>
                <c:pt idx="1521">
                  <c:v>-3.0234743875349404</c:v>
                </c:pt>
                <c:pt idx="1522">
                  <c:v>-3.1330641822980101</c:v>
                </c:pt>
                <c:pt idx="1523">
                  <c:v>-3.0608993506558724</c:v>
                </c:pt>
                <c:pt idx="1524">
                  <c:v>-3.1362802042234859</c:v>
                </c:pt>
                <c:pt idx="1525">
                  <c:v>-3.3056428182712789</c:v>
                </c:pt>
                <c:pt idx="1526">
                  <c:v>-3.3346681813539676</c:v>
                </c:pt>
                <c:pt idx="1527">
                  <c:v>-3.453674625765625</c:v>
                </c:pt>
                <c:pt idx="1528">
                  <c:v>-3.278124320922235</c:v>
                </c:pt>
                <c:pt idx="1529">
                  <c:v>-3.316292746368156</c:v>
                </c:pt>
                <c:pt idx="1530">
                  <c:v>-3.2958730123028239</c:v>
                </c:pt>
                <c:pt idx="1531">
                  <c:v>-2.9683560208679096</c:v>
                </c:pt>
                <c:pt idx="1532">
                  <c:v>-2.9847012889814741</c:v>
                </c:pt>
                <c:pt idx="1533">
                  <c:v>-3.1096392086752402</c:v>
                </c:pt>
                <c:pt idx="1534">
                  <c:v>-3.0170173161999636</c:v>
                </c:pt>
                <c:pt idx="1535">
                  <c:v>-3.1472780472602873</c:v>
                </c:pt>
                <c:pt idx="1536">
                  <c:v>-2.6819093731050856</c:v>
                </c:pt>
                <c:pt idx="1537">
                  <c:v>-2.8937763109083212</c:v>
                </c:pt>
                <c:pt idx="1538">
                  <c:v>-2.8166056752798574</c:v>
                </c:pt>
                <c:pt idx="1539">
                  <c:v>-2.9440225453435933</c:v>
                </c:pt>
                <c:pt idx="1540">
                  <c:v>-3.0090335480253927</c:v>
                </c:pt>
                <c:pt idx="1541">
                  <c:v>-2.8536270217909063</c:v>
                </c:pt>
                <c:pt idx="1542">
                  <c:v>-3.0301342611459607</c:v>
                </c:pt>
                <c:pt idx="1543">
                  <c:v>-3.005457452051612</c:v>
                </c:pt>
                <c:pt idx="1544">
                  <c:v>-2.8570823997825383</c:v>
                </c:pt>
                <c:pt idx="1545">
                  <c:v>-2.8540053674203825</c:v>
                </c:pt>
                <c:pt idx="1546">
                  <c:v>-2.9454363733594255</c:v>
                </c:pt>
                <c:pt idx="1547">
                  <c:v>-3.0861749002252905</c:v>
                </c:pt>
                <c:pt idx="1548">
                  <c:v>-3.0000853548980415</c:v>
                </c:pt>
                <c:pt idx="1549">
                  <c:v>-3.0426966194440714</c:v>
                </c:pt>
                <c:pt idx="1550">
                  <c:v>-2.7808674747902944</c:v>
                </c:pt>
                <c:pt idx="1551">
                  <c:v>-3.2476890589627838</c:v>
                </c:pt>
                <c:pt idx="1552">
                  <c:v>-2.9989533031246847</c:v>
                </c:pt>
                <c:pt idx="1553">
                  <c:v>-3.1189762697808354</c:v>
                </c:pt>
                <c:pt idx="1554">
                  <c:v>-3.0383237444965681</c:v>
                </c:pt>
                <c:pt idx="1555">
                  <c:v>-2.9650490932726736</c:v>
                </c:pt>
                <c:pt idx="1556">
                  <c:v>-2.8937473874955062</c:v>
                </c:pt>
                <c:pt idx="1557">
                  <c:v>-3.0428046668776711</c:v>
                </c:pt>
                <c:pt idx="1558">
                  <c:v>-2.740227690958422</c:v>
                </c:pt>
                <c:pt idx="1559">
                  <c:v>-2.8504722212812106</c:v>
                </c:pt>
                <c:pt idx="1560">
                  <c:v>-3.0672022702046955</c:v>
                </c:pt>
                <c:pt idx="1561">
                  <c:v>-3.0188111253223586</c:v>
                </c:pt>
                <c:pt idx="1562">
                  <c:v>-2.9998070856962538</c:v>
                </c:pt>
                <c:pt idx="1563">
                  <c:v>-3.1981511688944537</c:v>
                </c:pt>
                <c:pt idx="1564">
                  <c:v>-3.1160648169149177</c:v>
                </c:pt>
                <c:pt idx="1565">
                  <c:v>-2.9693625117826556</c:v>
                </c:pt>
                <c:pt idx="1566">
                  <c:v>-3.04485439076449</c:v>
                </c:pt>
                <c:pt idx="1567">
                  <c:v>-3.0667261289586589</c:v>
                </c:pt>
                <c:pt idx="1568">
                  <c:v>-2.8883075889372343</c:v>
                </c:pt>
                <c:pt idx="1569">
                  <c:v>-2.9467358739045664</c:v>
                </c:pt>
                <c:pt idx="1570">
                  <c:v>-3.1941241696077727</c:v>
                </c:pt>
                <c:pt idx="1571">
                  <c:v>-2.9920450919535075</c:v>
                </c:pt>
                <c:pt idx="1572">
                  <c:v>-2.8147909416294721</c:v>
                </c:pt>
                <c:pt idx="1573">
                  <c:v>-2.7634433044033853</c:v>
                </c:pt>
                <c:pt idx="1574">
                  <c:v>-2.8032015553370746</c:v>
                </c:pt>
                <c:pt idx="1575">
                  <c:v>-3.0497654017277469</c:v>
                </c:pt>
                <c:pt idx="1576">
                  <c:v>-3.1854976674613464</c:v>
                </c:pt>
                <c:pt idx="1577">
                  <c:v>-2.9676962393457158</c:v>
                </c:pt>
                <c:pt idx="1578">
                  <c:v>-3.0912712409957619</c:v>
                </c:pt>
                <c:pt idx="1579">
                  <c:v>-2.9393013714087575</c:v>
                </c:pt>
                <c:pt idx="1580">
                  <c:v>-2.9095547405484354</c:v>
                </c:pt>
                <c:pt idx="1581">
                  <c:v>-2.9228053343950378</c:v>
                </c:pt>
                <c:pt idx="1582">
                  <c:v>-3.0134037979356036</c:v>
                </c:pt>
                <c:pt idx="1583">
                  <c:v>-2.7960934988079003</c:v>
                </c:pt>
                <c:pt idx="1584">
                  <c:v>-3.0033248522399245</c:v>
                </c:pt>
                <c:pt idx="1585">
                  <c:v>-2.8142389238265593</c:v>
                </c:pt>
                <c:pt idx="1586">
                  <c:v>-2.7871962879075398</c:v>
                </c:pt>
                <c:pt idx="1587">
                  <c:v>-2.8653362996548273</c:v>
                </c:pt>
                <c:pt idx="1588">
                  <c:v>-3.0780392615499568</c:v>
                </c:pt>
                <c:pt idx="1589">
                  <c:v>-3.0321082730384838</c:v>
                </c:pt>
                <c:pt idx="1590">
                  <c:v>-2.9371717882005099</c:v>
                </c:pt>
                <c:pt idx="1591">
                  <c:v>-3.1595033841410647</c:v>
                </c:pt>
                <c:pt idx="1592">
                  <c:v>-2.7667149170116003</c:v>
                </c:pt>
                <c:pt idx="1593">
                  <c:v>-2.7256217057098495</c:v>
                </c:pt>
                <c:pt idx="1594">
                  <c:v>-2.7378689178356104</c:v>
                </c:pt>
                <c:pt idx="1595">
                  <c:v>-2.7016162929173375</c:v>
                </c:pt>
                <c:pt idx="1596">
                  <c:v>-2.6483511691607768</c:v>
                </c:pt>
                <c:pt idx="1597">
                  <c:v>-2.8598965931826568</c:v>
                </c:pt>
                <c:pt idx="1598">
                  <c:v>-2.97957972325533</c:v>
                </c:pt>
                <c:pt idx="1599">
                  <c:v>-2.8528352229523675</c:v>
                </c:pt>
                <c:pt idx="1600">
                  <c:v>-2.725169809317852</c:v>
                </c:pt>
                <c:pt idx="1601">
                  <c:v>-2.9258239662187293</c:v>
                </c:pt>
                <c:pt idx="1602">
                  <c:v>-2.8706430061458974</c:v>
                </c:pt>
                <c:pt idx="1603">
                  <c:v>-2.557417474296134</c:v>
                </c:pt>
                <c:pt idx="1604">
                  <c:v>-2.8186641396457581</c:v>
                </c:pt>
                <c:pt idx="1605">
                  <c:v>-2.7837095561198657</c:v>
                </c:pt>
                <c:pt idx="1606">
                  <c:v>-2.8498520822293347</c:v>
                </c:pt>
                <c:pt idx="1607">
                  <c:v>-2.7018593977094878</c:v>
                </c:pt>
                <c:pt idx="1608">
                  <c:v>-2.618729368878089</c:v>
                </c:pt>
                <c:pt idx="1609">
                  <c:v>-2.7942396328975478</c:v>
                </c:pt>
                <c:pt idx="1610">
                  <c:v>-2.6722486669575911</c:v>
                </c:pt>
                <c:pt idx="1611">
                  <c:v>-2.822176258539919</c:v>
                </c:pt>
                <c:pt idx="1612">
                  <c:v>-2.9912541972734403</c:v>
                </c:pt>
                <c:pt idx="1613">
                  <c:v>-2.8268209351951286</c:v>
                </c:pt>
                <c:pt idx="1614">
                  <c:v>-2.6827902934295156</c:v>
                </c:pt>
                <c:pt idx="1615">
                  <c:v>-2.786938548075959</c:v>
                </c:pt>
                <c:pt idx="1616">
                  <c:v>-2.7240500899653668</c:v>
                </c:pt>
                <c:pt idx="1617">
                  <c:v>-2.8936740250585671</c:v>
                </c:pt>
                <c:pt idx="1618">
                  <c:v>-3.0620178299489793</c:v>
                </c:pt>
                <c:pt idx="1619">
                  <c:v>-3.018863620825031</c:v>
                </c:pt>
                <c:pt idx="1620">
                  <c:v>-3.1044615574971548</c:v>
                </c:pt>
                <c:pt idx="1621">
                  <c:v>-2.8479293363686677</c:v>
                </c:pt>
                <c:pt idx="1622">
                  <c:v>-2.7791313914858424</c:v>
                </c:pt>
                <c:pt idx="1623">
                  <c:v>-2.7424939824570789</c:v>
                </c:pt>
                <c:pt idx="1624">
                  <c:v>-2.7840386512726054</c:v>
                </c:pt>
                <c:pt idx="1625">
                  <c:v>-2.9653029105836604</c:v>
                </c:pt>
                <c:pt idx="1626">
                  <c:v>-3.1245470910040605</c:v>
                </c:pt>
                <c:pt idx="1627">
                  <c:v>-3.0721395001513043</c:v>
                </c:pt>
                <c:pt idx="1628">
                  <c:v>-2.9079502053860256</c:v>
                </c:pt>
                <c:pt idx="1629">
                  <c:v>-2.6095030120838496</c:v>
                </c:pt>
                <c:pt idx="1630">
                  <c:v>-2.9216259381552203</c:v>
                </c:pt>
                <c:pt idx="1631">
                  <c:v>-3.0881897865386629</c:v>
                </c:pt>
                <c:pt idx="1632">
                  <c:v>-3.0463487012522719</c:v>
                </c:pt>
                <c:pt idx="1633">
                  <c:v>-3.5872822917280578</c:v>
                </c:pt>
                <c:pt idx="1634">
                  <c:v>-2.9448539208790216</c:v>
                </c:pt>
                <c:pt idx="1635">
                  <c:v>-3.3975802840801999</c:v>
                </c:pt>
                <c:pt idx="1636">
                  <c:v>-2.86231676445612</c:v>
                </c:pt>
                <c:pt idx="1637">
                  <c:v>-2.9159842401473064</c:v>
                </c:pt>
                <c:pt idx="1638">
                  <c:v>-2.8338714847559192</c:v>
                </c:pt>
                <c:pt idx="1639">
                  <c:v>-2.8741575936173716</c:v>
                </c:pt>
                <c:pt idx="1640">
                  <c:v>-3.3282731044604645</c:v>
                </c:pt>
                <c:pt idx="1641">
                  <c:v>-2.492676731320044</c:v>
                </c:pt>
                <c:pt idx="1642">
                  <c:v>-2.8548407652027463</c:v>
                </c:pt>
                <c:pt idx="1643">
                  <c:v>-2.7550538730548118</c:v>
                </c:pt>
                <c:pt idx="1644">
                  <c:v>-2.8102999238826749</c:v>
                </c:pt>
                <c:pt idx="1645">
                  <c:v>-2.9243570946023385</c:v>
                </c:pt>
                <c:pt idx="1646">
                  <c:v>-2.7571185424801095</c:v>
                </c:pt>
                <c:pt idx="1647">
                  <c:v>-2.9959552306802228</c:v>
                </c:pt>
                <c:pt idx="1648">
                  <c:v>-3.2366802701869291</c:v>
                </c:pt>
                <c:pt idx="1649">
                  <c:v>-2.4700609850644013</c:v>
                </c:pt>
                <c:pt idx="1650">
                  <c:v>-2.6852621209842571</c:v>
                </c:pt>
                <c:pt idx="1651">
                  <c:v>-2.4995843051327951</c:v>
                </c:pt>
                <c:pt idx="1652">
                  <c:v>-2.8359280168264589</c:v>
                </c:pt>
                <c:pt idx="1653">
                  <c:v>-2.9118143691769816</c:v>
                </c:pt>
                <c:pt idx="1654">
                  <c:v>-3.3638655964359829</c:v>
                </c:pt>
                <c:pt idx="1655">
                  <c:v>-2.4723951472879997</c:v>
                </c:pt>
                <c:pt idx="1656">
                  <c:v>-2.6844209474324243</c:v>
                </c:pt>
                <c:pt idx="1657">
                  <c:v>-2.805488938261226</c:v>
                </c:pt>
                <c:pt idx="1658">
                  <c:v>-2.6937787997810752</c:v>
                </c:pt>
                <c:pt idx="1659">
                  <c:v>-2.9364577551396422</c:v>
                </c:pt>
                <c:pt idx="1660">
                  <c:v>-3.0826901688797128</c:v>
                </c:pt>
                <c:pt idx="1661">
                  <c:v>-3.0475386117835614</c:v>
                </c:pt>
                <c:pt idx="1662">
                  <c:v>-3.2970582601291696</c:v>
                </c:pt>
                <c:pt idx="1663">
                  <c:v>-3.0581317104122685</c:v>
                </c:pt>
                <c:pt idx="1664">
                  <c:v>-3.1622937180173118</c:v>
                </c:pt>
                <c:pt idx="1665">
                  <c:v>-3.3140133323980843</c:v>
                </c:pt>
                <c:pt idx="1666">
                  <c:v>-3.0124016887019316</c:v>
                </c:pt>
                <c:pt idx="1667">
                  <c:v>-2.6006453435272801</c:v>
                </c:pt>
                <c:pt idx="1668">
                  <c:v>-2.827776387140442</c:v>
                </c:pt>
                <c:pt idx="1669">
                  <c:v>-2.9901047696431688</c:v>
                </c:pt>
                <c:pt idx="1670">
                  <c:v>-2.6441903175717067</c:v>
                </c:pt>
                <c:pt idx="1671">
                  <c:v>-2.6123002719607995</c:v>
                </c:pt>
                <c:pt idx="1672">
                  <c:v>-2.3301729689241046</c:v>
                </c:pt>
                <c:pt idx="1673">
                  <c:v>-2.4679284010511719</c:v>
                </c:pt>
                <c:pt idx="1674">
                  <c:v>-2.7485310504598308</c:v>
                </c:pt>
                <c:pt idx="1675">
                  <c:v>-2.7293131759073428</c:v>
                </c:pt>
                <c:pt idx="1676">
                  <c:v>-2.7048798612241418</c:v>
                </c:pt>
                <c:pt idx="1677">
                  <c:v>-2.3504688728813017</c:v>
                </c:pt>
                <c:pt idx="1678">
                  <c:v>-1.5965143935435746</c:v>
                </c:pt>
                <c:pt idx="1679">
                  <c:v>-1.9765846597558741</c:v>
                </c:pt>
                <c:pt idx="1680">
                  <c:v>-2.2850897161898422</c:v>
                </c:pt>
                <c:pt idx="1681">
                  <c:v>-2.2817514938342756</c:v>
                </c:pt>
                <c:pt idx="1682">
                  <c:v>-2.7761094392044088</c:v>
                </c:pt>
                <c:pt idx="1683">
                  <c:v>-2.3313619252303779</c:v>
                </c:pt>
                <c:pt idx="1684">
                  <c:v>-2.1053782448215879</c:v>
                </c:pt>
                <c:pt idx="1685">
                  <c:v>-1.850902336958306</c:v>
                </c:pt>
                <c:pt idx="1686">
                  <c:v>-2.0683011050332047</c:v>
                </c:pt>
                <c:pt idx="1687">
                  <c:v>-2.5667448169303841</c:v>
                </c:pt>
                <c:pt idx="1688">
                  <c:v>-2.7091710395734552</c:v>
                </c:pt>
                <c:pt idx="1689">
                  <c:v>-2.5606164374083145</c:v>
                </c:pt>
                <c:pt idx="1690">
                  <c:v>-2.6397035163808975</c:v>
                </c:pt>
                <c:pt idx="1691">
                  <c:v>-2.44413700995849</c:v>
                </c:pt>
                <c:pt idx="1692">
                  <c:v>-2.5911800885846819</c:v>
                </c:pt>
                <c:pt idx="1693">
                  <c:v>-2.6028641621795208</c:v>
                </c:pt>
                <c:pt idx="1694">
                  <c:v>-2.6553813234351171</c:v>
                </c:pt>
                <c:pt idx="1695">
                  <c:v>-2.5674537060705509</c:v>
                </c:pt>
                <c:pt idx="1696">
                  <c:v>-2.8182606878562577</c:v>
                </c:pt>
                <c:pt idx="1697">
                  <c:v>-1.9306239160045073</c:v>
                </c:pt>
                <c:pt idx="1698">
                  <c:v>-2.2832064759689534</c:v>
                </c:pt>
                <c:pt idx="1699">
                  <c:v>-2.2990270729731486</c:v>
                </c:pt>
                <c:pt idx="1700">
                  <c:v>-2.3549494191986633</c:v>
                </c:pt>
                <c:pt idx="1701">
                  <c:v>-2.3677074179587789</c:v>
                </c:pt>
                <c:pt idx="1702">
                  <c:v>-2.4741515570575912</c:v>
                </c:pt>
                <c:pt idx="1703">
                  <c:v>-2.5774080571638325</c:v>
                </c:pt>
                <c:pt idx="1704">
                  <c:v>-1.9182904788358861</c:v>
                </c:pt>
                <c:pt idx="1705">
                  <c:v>-2.3100205607049191</c:v>
                </c:pt>
                <c:pt idx="1706">
                  <c:v>-2.3342484685035227</c:v>
                </c:pt>
                <c:pt idx="1707">
                  <c:v>-2.3104941486000357</c:v>
                </c:pt>
                <c:pt idx="1708">
                  <c:v>-2.509494529399988</c:v>
                </c:pt>
                <c:pt idx="1709">
                  <c:v>-2.3086491423313911</c:v>
                </c:pt>
                <c:pt idx="1710">
                  <c:v>-2.7095477186617778</c:v>
                </c:pt>
                <c:pt idx="1711">
                  <c:v>-1.9352770688254175</c:v>
                </c:pt>
                <c:pt idx="1712">
                  <c:v>-2.1412720238785883</c:v>
                </c:pt>
                <c:pt idx="1713">
                  <c:v>-2.1578880537178544</c:v>
                </c:pt>
                <c:pt idx="1714">
                  <c:v>-2.1369195443561617</c:v>
                </c:pt>
                <c:pt idx="1715">
                  <c:v>-2.0984379090404874</c:v>
                </c:pt>
                <c:pt idx="1716">
                  <c:v>-2.1744601354464286</c:v>
                </c:pt>
                <c:pt idx="1717">
                  <c:v>-2.5254616791353195</c:v>
                </c:pt>
                <c:pt idx="1718">
                  <c:v>-1.9158174632119835</c:v>
                </c:pt>
                <c:pt idx="1719">
                  <c:v>-2.1000106586766907</c:v>
                </c:pt>
                <c:pt idx="1720">
                  <c:v>-2.1596523832513435</c:v>
                </c:pt>
                <c:pt idx="1721">
                  <c:v>-2.1781500632173705</c:v>
                </c:pt>
                <c:pt idx="1722">
                  <c:v>-2.1539129583829157</c:v>
                </c:pt>
                <c:pt idx="1723">
                  <c:v>-2.1646446894732905</c:v>
                </c:pt>
                <c:pt idx="1724">
                  <c:v>-2.466077577240795</c:v>
                </c:pt>
                <c:pt idx="1725">
                  <c:v>-1.7832227849372262</c:v>
                </c:pt>
                <c:pt idx="1726">
                  <c:v>-2.2293949577523553</c:v>
                </c:pt>
                <c:pt idx="1727">
                  <c:v>-2.0769842030209924</c:v>
                </c:pt>
                <c:pt idx="1728">
                  <c:v>-2.2216817952292844</c:v>
                </c:pt>
                <c:pt idx="1729">
                  <c:v>-2.0974361250138229</c:v>
                </c:pt>
                <c:pt idx="1730">
                  <c:v>-2.2310277059859853</c:v>
                </c:pt>
                <c:pt idx="1731">
                  <c:v>-2.5708494628704885</c:v>
                </c:pt>
                <c:pt idx="1732">
                  <c:v>-1.8396799594262769</c:v>
                </c:pt>
                <c:pt idx="1733">
                  <c:v>-2.3661364954498714</c:v>
                </c:pt>
                <c:pt idx="1734">
                  <c:v>-2.329642811893279</c:v>
                </c:pt>
                <c:pt idx="1735">
                  <c:v>-2.2029230106149349</c:v>
                </c:pt>
                <c:pt idx="1736">
                  <c:v>-2.2906533002533482</c:v>
                </c:pt>
                <c:pt idx="1737">
                  <c:v>-2.3213836469539557</c:v>
                </c:pt>
                <c:pt idx="1738">
                  <c:v>-2.7989641401910985</c:v>
                </c:pt>
                <c:pt idx="1739">
                  <c:v>-1.9233746611099944</c:v>
                </c:pt>
                <c:pt idx="1740">
                  <c:v>-2.2079603399994685</c:v>
                </c:pt>
                <c:pt idx="1741">
                  <c:v>-2.2122616430674933</c:v>
                </c:pt>
                <c:pt idx="1742">
                  <c:v>-2.1886566323935894</c:v>
                </c:pt>
                <c:pt idx="1743">
                  <c:v>-2.1772512034326255</c:v>
                </c:pt>
                <c:pt idx="1744">
                  <c:v>-2.3771571526973729</c:v>
                </c:pt>
                <c:pt idx="1745">
                  <c:v>-2.2756210304853228</c:v>
                </c:pt>
                <c:pt idx="1746">
                  <c:v>-2.1767030556504001</c:v>
                </c:pt>
                <c:pt idx="1747">
                  <c:v>-2.0823510931453928</c:v>
                </c:pt>
                <c:pt idx="1748">
                  <c:v>-2.1090521532597473</c:v>
                </c:pt>
                <c:pt idx="1749">
                  <c:v>-2.075975563259397</c:v>
                </c:pt>
                <c:pt idx="1750">
                  <c:v>-2.1158154656525472</c:v>
                </c:pt>
                <c:pt idx="1751">
                  <c:v>-2.0771536757276321</c:v>
                </c:pt>
                <c:pt idx="1752">
                  <c:v>-2.3818131688888977</c:v>
                </c:pt>
                <c:pt idx="1753">
                  <c:v>-1.7947870222478404</c:v>
                </c:pt>
                <c:pt idx="1754">
                  <c:v>-1.8490086652116684</c:v>
                </c:pt>
                <c:pt idx="1755">
                  <c:v>-1.8963904956144826</c:v>
                </c:pt>
                <c:pt idx="1756">
                  <c:v>-2.0783602187400492</c:v>
                </c:pt>
                <c:pt idx="1757">
                  <c:v>-2.2224360099110156</c:v>
                </c:pt>
                <c:pt idx="1758">
                  <c:v>-2.10338765708175</c:v>
                </c:pt>
                <c:pt idx="1759">
                  <c:v>-2.5170145603230054</c:v>
                </c:pt>
                <c:pt idx="1760">
                  <c:v>-1.720988312191049</c:v>
                </c:pt>
                <c:pt idx="1761">
                  <c:v>-2.0866397724545083</c:v>
                </c:pt>
                <c:pt idx="1762">
                  <c:v>-1.9986610865776269</c:v>
                </c:pt>
                <c:pt idx="1763">
                  <c:v>-2.0299546947062286</c:v>
                </c:pt>
                <c:pt idx="1764">
                  <c:v>-2.2039553973424488</c:v>
                </c:pt>
                <c:pt idx="1765">
                  <c:v>-2.1494569804136812</c:v>
                </c:pt>
                <c:pt idx="1766">
                  <c:v>-2.6546755711017509</c:v>
                </c:pt>
                <c:pt idx="1767">
                  <c:v>-1.9118640289862143</c:v>
                </c:pt>
                <c:pt idx="1768">
                  <c:v>-1.8882152394750205</c:v>
                </c:pt>
                <c:pt idx="1769">
                  <c:v>-1.9179311718321526</c:v>
                </c:pt>
                <c:pt idx="1770">
                  <c:v>-2.1825120173310499</c:v>
                </c:pt>
                <c:pt idx="1771">
                  <c:v>-2.2121983708967354</c:v>
                </c:pt>
                <c:pt idx="1772">
                  <c:v>-2.0668290583827829</c:v>
                </c:pt>
                <c:pt idx="1773">
                  <c:v>-2.4004086127757289</c:v>
                </c:pt>
                <c:pt idx="1774">
                  <c:v>-1.6576922991172889</c:v>
                </c:pt>
                <c:pt idx="1775">
                  <c:v>-1.7952484941800706</c:v>
                </c:pt>
                <c:pt idx="1776">
                  <c:v>-2.0067642825697836</c:v>
                </c:pt>
                <c:pt idx="1777">
                  <c:v>-1.8544474783200406</c:v>
                </c:pt>
                <c:pt idx="1778">
                  <c:v>-1.88110323038884</c:v>
                </c:pt>
                <c:pt idx="1779">
                  <c:v>-2.0812020265715239</c:v>
                </c:pt>
                <c:pt idx="1780">
                  <c:v>-2.0243812966423449</c:v>
                </c:pt>
                <c:pt idx="1781">
                  <c:v>-1.6637968578099904</c:v>
                </c:pt>
                <c:pt idx="1782">
                  <c:v>-1.7348704965936774</c:v>
                </c:pt>
                <c:pt idx="1783">
                  <c:v>-1.8602250511421068</c:v>
                </c:pt>
                <c:pt idx="1784">
                  <c:v>-1.7950352712418753</c:v>
                </c:pt>
                <c:pt idx="1785">
                  <c:v>-2.1044089842702314</c:v>
                </c:pt>
                <c:pt idx="1786">
                  <c:v>-1.7568949873460531</c:v>
                </c:pt>
                <c:pt idx="1787">
                  <c:v>-2.2181826097030544</c:v>
                </c:pt>
                <c:pt idx="1788">
                  <c:v>-1.2950653812477704</c:v>
                </c:pt>
                <c:pt idx="1789">
                  <c:v>-1.4803712602645449</c:v>
                </c:pt>
                <c:pt idx="1790">
                  <c:v>-1.5398553904217569</c:v>
                </c:pt>
                <c:pt idx="1791">
                  <c:v>-2.0445847359535398</c:v>
                </c:pt>
                <c:pt idx="1792">
                  <c:v>-2.2478055625152917</c:v>
                </c:pt>
                <c:pt idx="1793">
                  <c:v>-1.8240709642000852</c:v>
                </c:pt>
                <c:pt idx="1794">
                  <c:v>-2.1459295900536528</c:v>
                </c:pt>
                <c:pt idx="1795">
                  <c:v>-1.30190422975088</c:v>
                </c:pt>
                <c:pt idx="1796">
                  <c:v>-1.7250606499714336</c:v>
                </c:pt>
                <c:pt idx="1797">
                  <c:v>-1.6174737624433262</c:v>
                </c:pt>
                <c:pt idx="1798">
                  <c:v>-1.5150833769376764</c:v>
                </c:pt>
                <c:pt idx="1799">
                  <c:v>-1.764087416220375</c:v>
                </c:pt>
                <c:pt idx="1800">
                  <c:v>-1.7544600783452531</c:v>
                </c:pt>
                <c:pt idx="1801">
                  <c:v>-1.7557277875295836</c:v>
                </c:pt>
                <c:pt idx="1802">
                  <c:v>-1.4453089889509079</c:v>
                </c:pt>
                <c:pt idx="1803">
                  <c:v>-1.3998190965868347</c:v>
                </c:pt>
                <c:pt idx="1804">
                  <c:v>-1.704943080928867</c:v>
                </c:pt>
                <c:pt idx="1805">
                  <c:v>-1.6742746719880146</c:v>
                </c:pt>
                <c:pt idx="1806">
                  <c:v>-1.6582113815057107</c:v>
                </c:pt>
                <c:pt idx="1807">
                  <c:v>-1.6013312334227636</c:v>
                </c:pt>
                <c:pt idx="1808">
                  <c:v>-1.8654023555001589</c:v>
                </c:pt>
                <c:pt idx="1809">
                  <c:v>-1.2476958081074316</c:v>
                </c:pt>
                <c:pt idx="1810">
                  <c:v>-1.5939062472976979</c:v>
                </c:pt>
                <c:pt idx="1811">
                  <c:v>-1.6999759845272011</c:v>
                </c:pt>
                <c:pt idx="1812">
                  <c:v>-1.637387056940999</c:v>
                </c:pt>
                <c:pt idx="1813">
                  <c:v>-1.7004139544736807</c:v>
                </c:pt>
                <c:pt idx="1814">
                  <c:v>-1.8057036862650615</c:v>
                </c:pt>
                <c:pt idx="1815">
                  <c:v>-1.8227651966095118</c:v>
                </c:pt>
                <c:pt idx="1816">
                  <c:v>-1.483936836472892</c:v>
                </c:pt>
                <c:pt idx="1817">
                  <c:v>-1.8093920259254404</c:v>
                </c:pt>
                <c:pt idx="1818">
                  <c:v>-1.8173132532523326</c:v>
                </c:pt>
                <c:pt idx="1819">
                  <c:v>-1.6713821838956651</c:v>
                </c:pt>
                <c:pt idx="1820">
                  <c:v>-1.724109842189435</c:v>
                </c:pt>
                <c:pt idx="1821">
                  <c:v>-1.5768096120894863</c:v>
                </c:pt>
                <c:pt idx="1822">
                  <c:v>-1.6692435076943202</c:v>
                </c:pt>
                <c:pt idx="1823">
                  <c:v>-1.1091274112718301</c:v>
                </c:pt>
                <c:pt idx="1824">
                  <c:v>-1.3563303652467766</c:v>
                </c:pt>
                <c:pt idx="1825">
                  <c:v>-1.4231568791179379</c:v>
                </c:pt>
                <c:pt idx="1826">
                  <c:v>-1.6152611529864036</c:v>
                </c:pt>
                <c:pt idx="1827">
                  <c:v>-1.6884096174655139</c:v>
                </c:pt>
                <c:pt idx="1828">
                  <c:v>-1.3491325298182675</c:v>
                </c:pt>
                <c:pt idx="1829">
                  <c:v>-1.3874351955232134</c:v>
                </c:pt>
                <c:pt idx="1830">
                  <c:v>-0.94704750667512516</c:v>
                </c:pt>
                <c:pt idx="1831">
                  <c:v>-1.3343376536286784</c:v>
                </c:pt>
                <c:pt idx="1832">
                  <c:v>-1.4192532231748551</c:v>
                </c:pt>
                <c:pt idx="1833">
                  <c:v>-1.4855535749164195</c:v>
                </c:pt>
                <c:pt idx="1834">
                  <c:v>-1.3364689687565605</c:v>
                </c:pt>
                <c:pt idx="1835">
                  <c:v>-1.3789911763366576</c:v>
                </c:pt>
                <c:pt idx="1836">
                  <c:v>-1.4601266015721575</c:v>
                </c:pt>
                <c:pt idx="1837">
                  <c:v>-0.93590144623668348</c:v>
                </c:pt>
                <c:pt idx="1838">
                  <c:v>-1.3862997634254588</c:v>
                </c:pt>
                <c:pt idx="1839">
                  <c:v>-1.3707229707251831</c:v>
                </c:pt>
                <c:pt idx="1840">
                  <c:v>-1.3282753048338449</c:v>
                </c:pt>
                <c:pt idx="1841">
                  <c:v>-1.2630033827574059</c:v>
                </c:pt>
                <c:pt idx="1842">
                  <c:v>-1.1720373984443075</c:v>
                </c:pt>
                <c:pt idx="1843">
                  <c:v>-1.4976960090138283</c:v>
                </c:pt>
                <c:pt idx="1844">
                  <c:v>-0.99437551989622719</c:v>
                </c:pt>
                <c:pt idx="1845">
                  <c:v>-1.2408002367538393</c:v>
                </c:pt>
                <c:pt idx="1846">
                  <c:v>-1.3136894924815385</c:v>
                </c:pt>
                <c:pt idx="1847">
                  <c:v>-1.2607411061465617</c:v>
                </c:pt>
                <c:pt idx="1848">
                  <c:v>-1.3487857225538948</c:v>
                </c:pt>
                <c:pt idx="1849">
                  <c:v>-1.2145048479022551</c:v>
                </c:pt>
                <c:pt idx="1850">
                  <c:v>-1.4395463971484972</c:v>
                </c:pt>
                <c:pt idx="1851">
                  <c:v>-1.0815422190406436</c:v>
                </c:pt>
                <c:pt idx="1852">
                  <c:v>-1.2485813027265098</c:v>
                </c:pt>
                <c:pt idx="1853">
                  <c:v>-1.247340124592287</c:v>
                </c:pt>
                <c:pt idx="1854">
                  <c:v>-1.4670976505054971</c:v>
                </c:pt>
                <c:pt idx="1855">
                  <c:v>-1.7063211600534849</c:v>
                </c:pt>
                <c:pt idx="1856">
                  <c:v>-1.4856427259121729</c:v>
                </c:pt>
                <c:pt idx="1857">
                  <c:v>-1.4184728231994101</c:v>
                </c:pt>
                <c:pt idx="1858">
                  <c:v>-0.66988360877305742</c:v>
                </c:pt>
                <c:pt idx="1859">
                  <c:v>-0.93199657206122</c:v>
                </c:pt>
                <c:pt idx="1860">
                  <c:v>-1.0978005043833623</c:v>
                </c:pt>
                <c:pt idx="1861">
                  <c:v>-1.340543982153753</c:v>
                </c:pt>
                <c:pt idx="1862">
                  <c:v>-1.4186261301831646</c:v>
                </c:pt>
                <c:pt idx="1863">
                  <c:v>-1.3813812544076558</c:v>
                </c:pt>
                <c:pt idx="1864">
                  <c:v>-1.3787981788399546</c:v>
                </c:pt>
                <c:pt idx="1865">
                  <c:v>-0.99678922914349899</c:v>
                </c:pt>
                <c:pt idx="1866">
                  <c:v>-1.271441372067281</c:v>
                </c:pt>
                <c:pt idx="1867">
                  <c:v>-1.2119608483191346</c:v>
                </c:pt>
                <c:pt idx="1868">
                  <c:v>-1.4262213340180405</c:v>
                </c:pt>
                <c:pt idx="1869">
                  <c:v>-1.3997694601885471</c:v>
                </c:pt>
                <c:pt idx="1870">
                  <c:v>-1.2474771890549763</c:v>
                </c:pt>
                <c:pt idx="1871">
                  <c:v>-1.4895009399326238</c:v>
                </c:pt>
                <c:pt idx="1872">
                  <c:v>-1.1114198034563099</c:v>
                </c:pt>
                <c:pt idx="1873">
                  <c:v>-1.147767579504376</c:v>
                </c:pt>
                <c:pt idx="1874">
                  <c:v>-1.1818481793568532</c:v>
                </c:pt>
                <c:pt idx="1875">
                  <c:v>-1.2482842814341837</c:v>
                </c:pt>
                <c:pt idx="1876">
                  <c:v>-1.4607169146630228</c:v>
                </c:pt>
                <c:pt idx="1877">
                  <c:v>-1.4170850905837609</c:v>
                </c:pt>
                <c:pt idx="1878">
                  <c:v>-1.4196669377458835</c:v>
                </c:pt>
                <c:pt idx="1879">
                  <c:v>-1.104469293426332</c:v>
                </c:pt>
                <c:pt idx="1880">
                  <c:v>-1.3661838256950949</c:v>
                </c:pt>
                <c:pt idx="1881">
                  <c:v>-1.3637242529810152</c:v>
                </c:pt>
                <c:pt idx="1882">
                  <c:v>-1.3074500180818016</c:v>
                </c:pt>
                <c:pt idx="1883">
                  <c:v>-1.3780429200222264</c:v>
                </c:pt>
                <c:pt idx="1884">
                  <c:v>-1.1498186551791791</c:v>
                </c:pt>
                <c:pt idx="1885">
                  <c:v>-1.2548996264788055</c:v>
                </c:pt>
                <c:pt idx="1886">
                  <c:v>-0.88883843963605769</c:v>
                </c:pt>
                <c:pt idx="1887">
                  <c:v>-1.2750372596134047</c:v>
                </c:pt>
                <c:pt idx="1888">
                  <c:v>-1.3622616567574932</c:v>
                </c:pt>
                <c:pt idx="1889">
                  <c:v>-1.2822370703183916</c:v>
                </c:pt>
                <c:pt idx="1890">
                  <c:v>-1.3800060442697835</c:v>
                </c:pt>
                <c:pt idx="1891">
                  <c:v>-1.2837573086251906</c:v>
                </c:pt>
                <c:pt idx="1892">
                  <c:v>-1.5202965788933078</c:v>
                </c:pt>
                <c:pt idx="1893">
                  <c:v>-0.94856287279689333</c:v>
                </c:pt>
                <c:pt idx="1894">
                  <c:v>-1.0899633111219493</c:v>
                </c:pt>
                <c:pt idx="1895">
                  <c:v>-1.3629923051808734</c:v>
                </c:pt>
                <c:pt idx="1896">
                  <c:v>-1.5064267494467281</c:v>
                </c:pt>
                <c:pt idx="1897">
                  <c:v>-1.5136839588317652</c:v>
                </c:pt>
                <c:pt idx="1898">
                  <c:v>-1.321858247158902</c:v>
                </c:pt>
                <c:pt idx="1899">
                  <c:v>-1.5645826939083831</c:v>
                </c:pt>
                <c:pt idx="1900">
                  <c:v>-0.81863524829653478</c:v>
                </c:pt>
                <c:pt idx="1901">
                  <c:v>-1.5469357043302185</c:v>
                </c:pt>
                <c:pt idx="1902">
                  <c:v>-1.3689204334961667</c:v>
                </c:pt>
                <c:pt idx="1903">
                  <c:v>-1.364641335945985</c:v>
                </c:pt>
                <c:pt idx="1904">
                  <c:v>-1.7769300665815837</c:v>
                </c:pt>
                <c:pt idx="1905">
                  <c:v>-1.7511101182034319</c:v>
                </c:pt>
                <c:pt idx="1906">
                  <c:v>-1.7066581743576286</c:v>
                </c:pt>
                <c:pt idx="1907">
                  <c:v>-1.3678968021095046</c:v>
                </c:pt>
                <c:pt idx="1908">
                  <c:v>-1.4482633458821197</c:v>
                </c:pt>
                <c:pt idx="1909">
                  <c:v>-1.6936998045865337</c:v>
                </c:pt>
                <c:pt idx="1910">
                  <c:v>-1.4945693344481807</c:v>
                </c:pt>
                <c:pt idx="1911">
                  <c:v>-1.3506254856870765</c:v>
                </c:pt>
                <c:pt idx="1912">
                  <c:v>-1.4557523159489913</c:v>
                </c:pt>
                <c:pt idx="1913">
                  <c:v>-1.5958655174023184</c:v>
                </c:pt>
                <c:pt idx="1914">
                  <c:v>-1.1390472987939244</c:v>
                </c:pt>
                <c:pt idx="1915">
                  <c:v>-1.5094160050563177</c:v>
                </c:pt>
                <c:pt idx="1916">
                  <c:v>-1.5891601013524663</c:v>
                </c:pt>
                <c:pt idx="1917">
                  <c:v>-1.546606591602343</c:v>
                </c:pt>
                <c:pt idx="1918">
                  <c:v>-1.6190063544530267</c:v>
                </c:pt>
                <c:pt idx="1919">
                  <c:v>-1.328464060180284</c:v>
                </c:pt>
                <c:pt idx="1920">
                  <c:v>-1.5209256244614597</c:v>
                </c:pt>
                <c:pt idx="1921">
                  <c:v>-0.88663128475290087</c:v>
                </c:pt>
                <c:pt idx="1922">
                  <c:v>-1.2693941372472155</c:v>
                </c:pt>
                <c:pt idx="1923">
                  <c:v>-1.4015594071829542</c:v>
                </c:pt>
                <c:pt idx="1924">
                  <c:v>-1.5783885066939221</c:v>
                </c:pt>
                <c:pt idx="1925">
                  <c:v>-1.6103757093422202</c:v>
                </c:pt>
                <c:pt idx="1926">
                  <c:v>-1.6269403237419662</c:v>
                </c:pt>
                <c:pt idx="1927">
                  <c:v>-1.6575407849286756</c:v>
                </c:pt>
                <c:pt idx="1928">
                  <c:v>-1.1066538217635762</c:v>
                </c:pt>
                <c:pt idx="1929">
                  <c:v>-1.7060699537124702</c:v>
                </c:pt>
                <c:pt idx="1930">
                  <c:v>-1.4144207691308719</c:v>
                </c:pt>
                <c:pt idx="1931">
                  <c:v>-1.4070728564059671</c:v>
                </c:pt>
                <c:pt idx="1932">
                  <c:v>-1.6430248362749822</c:v>
                </c:pt>
                <c:pt idx="1933">
                  <c:v>-1.2215378063778413</c:v>
                </c:pt>
                <c:pt idx="1934">
                  <c:v>-1.4292050048065734</c:v>
                </c:pt>
                <c:pt idx="1935">
                  <c:v>-1.1285369509441068</c:v>
                </c:pt>
                <c:pt idx="1936">
                  <c:v>-1.2687837414933112</c:v>
                </c:pt>
                <c:pt idx="1937">
                  <c:v>-1.3901070243818565</c:v>
                </c:pt>
                <c:pt idx="1938">
                  <c:v>-1.6026362837982411</c:v>
                </c:pt>
                <c:pt idx="1939">
                  <c:v>-1.8158429440564996</c:v>
                </c:pt>
                <c:pt idx="1940">
                  <c:v>-1.7487467314020506</c:v>
                </c:pt>
                <c:pt idx="1941">
                  <c:v>-1.7312924795854303</c:v>
                </c:pt>
                <c:pt idx="1942">
                  <c:v>-1.1781733141700288</c:v>
                </c:pt>
                <c:pt idx="1943">
                  <c:v>-1.6538525658304013</c:v>
                </c:pt>
                <c:pt idx="1944">
                  <c:v>-2.0046890457491187</c:v>
                </c:pt>
                <c:pt idx="1945">
                  <c:v>-1.7152768516459296</c:v>
                </c:pt>
                <c:pt idx="1946">
                  <c:v>-1.5733541315334232</c:v>
                </c:pt>
                <c:pt idx="1947">
                  <c:v>-1.5024797754847921</c:v>
                </c:pt>
                <c:pt idx="1948">
                  <c:v>-1.7848190474506473</c:v>
                </c:pt>
                <c:pt idx="1949">
                  <c:v>-1.3766325558399732</c:v>
                </c:pt>
                <c:pt idx="1950">
                  <c:v>-1.7124654864647284</c:v>
                </c:pt>
                <c:pt idx="1951">
                  <c:v>-1.6681826226819523</c:v>
                </c:pt>
                <c:pt idx="1952">
                  <c:v>-1.7239302254164979</c:v>
                </c:pt>
                <c:pt idx="1953">
                  <c:v>-1.6906214301692384</c:v>
                </c:pt>
                <c:pt idx="1954">
                  <c:v>-1.6470138811867221</c:v>
                </c:pt>
                <c:pt idx="1955">
                  <c:v>-1.5471828708869324</c:v>
                </c:pt>
                <c:pt idx="1956">
                  <c:v>-1.2506464317132946</c:v>
                </c:pt>
                <c:pt idx="1957">
                  <c:v>-1.6240528002270784</c:v>
                </c:pt>
                <c:pt idx="1958">
                  <c:v>-1.748843151875445</c:v>
                </c:pt>
                <c:pt idx="1959">
                  <c:v>-1.3331246867458093</c:v>
                </c:pt>
                <c:pt idx="1960">
                  <c:v>-1.3890848184894178</c:v>
                </c:pt>
                <c:pt idx="1961">
                  <c:v>-1.5897775893052875</c:v>
                </c:pt>
                <c:pt idx="1962">
                  <c:v>-1.1584191494378768</c:v>
                </c:pt>
                <c:pt idx="1963">
                  <c:v>-1.427175384979162</c:v>
                </c:pt>
                <c:pt idx="1964">
                  <c:v>-1.5706298026426013</c:v>
                </c:pt>
                <c:pt idx="1965">
                  <c:v>-1.3774007793046621</c:v>
                </c:pt>
                <c:pt idx="1966">
                  <c:v>-1.2337269362875847</c:v>
                </c:pt>
                <c:pt idx="1967">
                  <c:v>-1.0166128060946276</c:v>
                </c:pt>
                <c:pt idx="1968">
                  <c:v>-1.500303232258984</c:v>
                </c:pt>
                <c:pt idx="1969">
                  <c:v>-0.9280609997709196</c:v>
                </c:pt>
                <c:pt idx="1970">
                  <c:v>-0.98494903268486655</c:v>
                </c:pt>
                <c:pt idx="1971">
                  <c:v>-1.4805087326259747</c:v>
                </c:pt>
                <c:pt idx="1972">
                  <c:v>-1.584820756458714</c:v>
                </c:pt>
                <c:pt idx="1973">
                  <c:v>-1.6371712134462248</c:v>
                </c:pt>
                <c:pt idx="1974">
                  <c:v>-1.544766944286202</c:v>
                </c:pt>
                <c:pt idx="1975">
                  <c:v>-1.72299369979328</c:v>
                </c:pt>
                <c:pt idx="1976">
                  <c:v>-1.3128785524159448</c:v>
                </c:pt>
                <c:pt idx="1977">
                  <c:v>-1.3351495763885464</c:v>
                </c:pt>
                <c:pt idx="1978">
                  <c:v>-1.427880069038246</c:v>
                </c:pt>
                <c:pt idx="1979">
                  <c:v>-1.4785284038871893</c:v>
                </c:pt>
                <c:pt idx="1980">
                  <c:v>-1.6141032683773757</c:v>
                </c:pt>
                <c:pt idx="1981">
                  <c:v>-1.8401350953800644</c:v>
                </c:pt>
                <c:pt idx="1982">
                  <c:v>-1.9135460686957162</c:v>
                </c:pt>
                <c:pt idx="1983">
                  <c:v>-1.3181479551248243</c:v>
                </c:pt>
                <c:pt idx="1984">
                  <c:v>-1.4637950200421679</c:v>
                </c:pt>
                <c:pt idx="1985">
                  <c:v>-1.7870557898228669</c:v>
                </c:pt>
                <c:pt idx="1986">
                  <c:v>-1.5664120276748994</c:v>
                </c:pt>
                <c:pt idx="1987">
                  <c:v>-1.6871202741483495</c:v>
                </c:pt>
                <c:pt idx="1988">
                  <c:v>-1.8838719140599975</c:v>
                </c:pt>
                <c:pt idx="1989">
                  <c:v>-1.9496625778352892</c:v>
                </c:pt>
                <c:pt idx="1990">
                  <c:v>-1.2496160833649153</c:v>
                </c:pt>
                <c:pt idx="1991">
                  <c:v>-1.1249882860524254</c:v>
                </c:pt>
                <c:pt idx="1992">
                  <c:v>-1.502861185831857</c:v>
                </c:pt>
                <c:pt idx="1993">
                  <c:v>-1.5231814101299346</c:v>
                </c:pt>
                <c:pt idx="1994">
                  <c:v>-1.4462076209782531</c:v>
                </c:pt>
                <c:pt idx="1995">
                  <c:v>-1.1172540431007949</c:v>
                </c:pt>
                <c:pt idx="1996">
                  <c:v>-1.3486992136538409</c:v>
                </c:pt>
                <c:pt idx="1997">
                  <c:v>-0.86757440308744649</c:v>
                </c:pt>
                <c:pt idx="1998">
                  <c:v>-1.0439680403089502</c:v>
                </c:pt>
                <c:pt idx="1999">
                  <c:v>-1.310392596904663</c:v>
                </c:pt>
                <c:pt idx="2000">
                  <c:v>-1.3080488361970675</c:v>
                </c:pt>
                <c:pt idx="2001">
                  <c:v>-1.7215430850454729</c:v>
                </c:pt>
                <c:pt idx="2002">
                  <c:v>-1.0642056467821572</c:v>
                </c:pt>
                <c:pt idx="2003">
                  <c:v>-1.2294381822254843</c:v>
                </c:pt>
                <c:pt idx="2004">
                  <c:v>-0.69933791750162444</c:v>
                </c:pt>
                <c:pt idx="2005">
                  <c:v>-0.91190147926981124</c:v>
                </c:pt>
                <c:pt idx="2006">
                  <c:v>-1.1819787395713097</c:v>
                </c:pt>
                <c:pt idx="2007">
                  <c:v>-1.0232454565711249</c:v>
                </c:pt>
                <c:pt idx="2008">
                  <c:v>-0.92715643118274382</c:v>
                </c:pt>
                <c:pt idx="2009">
                  <c:v>-1.0318077036160234</c:v>
                </c:pt>
                <c:pt idx="2010">
                  <c:v>-1.1308865575308489</c:v>
                </c:pt>
                <c:pt idx="2011">
                  <c:v>-0.55336858846520753</c:v>
                </c:pt>
                <c:pt idx="2012">
                  <c:v>-0.64965726851841687</c:v>
                </c:pt>
                <c:pt idx="2013">
                  <c:v>-0.7726744156199481</c:v>
                </c:pt>
                <c:pt idx="2014">
                  <c:v>-0.84467061036746505</c:v>
                </c:pt>
                <c:pt idx="2015">
                  <c:v>-0.72517568554966783</c:v>
                </c:pt>
                <c:pt idx="2016">
                  <c:v>-0.94900201515480731</c:v>
                </c:pt>
                <c:pt idx="2017">
                  <c:v>-1.1621821420959624</c:v>
                </c:pt>
                <c:pt idx="2018">
                  <c:v>-0.44918876354680487</c:v>
                </c:pt>
                <c:pt idx="2019">
                  <c:v>-0.4625285857383804</c:v>
                </c:pt>
                <c:pt idx="2020">
                  <c:v>-0.77345764309192788</c:v>
                </c:pt>
                <c:pt idx="2021">
                  <c:v>-0.81185336415134213</c:v>
                </c:pt>
                <c:pt idx="2022">
                  <c:v>-0.80816581105681007</c:v>
                </c:pt>
                <c:pt idx="2023">
                  <c:v>-0.93090056653327913</c:v>
                </c:pt>
                <c:pt idx="2024">
                  <c:v>-1.1629224024041303</c:v>
                </c:pt>
                <c:pt idx="2025">
                  <c:v>-0.13587720672293138</c:v>
                </c:pt>
                <c:pt idx="2026">
                  <c:v>-0.12226515041436654</c:v>
                </c:pt>
                <c:pt idx="2027">
                  <c:v>-0.53503674731815665</c:v>
                </c:pt>
                <c:pt idx="2028">
                  <c:v>-0.53405250445822772</c:v>
                </c:pt>
                <c:pt idx="2029">
                  <c:v>-0.57843827237577139</c:v>
                </c:pt>
                <c:pt idx="2030">
                  <c:v>-0.51297728489615413</c:v>
                </c:pt>
                <c:pt idx="2031">
                  <c:v>-0.85291872594535545</c:v>
                </c:pt>
                <c:pt idx="2032">
                  <c:v>-0.24644469731855187</c:v>
                </c:pt>
                <c:pt idx="2033">
                  <c:v>-0.44644489037309448</c:v>
                </c:pt>
                <c:pt idx="2034">
                  <c:v>-0.45566519326726057</c:v>
                </c:pt>
                <c:pt idx="2035">
                  <c:v>-0.58146148379880336</c:v>
                </c:pt>
                <c:pt idx="2036">
                  <c:v>-0.75756002047342819</c:v>
                </c:pt>
                <c:pt idx="2037">
                  <c:v>-0.71426274877715867</c:v>
                </c:pt>
                <c:pt idx="2038">
                  <c:v>-1.0640560314217014</c:v>
                </c:pt>
                <c:pt idx="2039">
                  <c:v>-0.49932691749564123</c:v>
                </c:pt>
                <c:pt idx="2040">
                  <c:v>-0.28864720062953286</c:v>
                </c:pt>
                <c:pt idx="2041">
                  <c:v>-0.74124307079886542</c:v>
                </c:pt>
                <c:pt idx="2042">
                  <c:v>-0.7001660277133408</c:v>
                </c:pt>
                <c:pt idx="2043">
                  <c:v>-1.4298583143231113E-2</c:v>
                </c:pt>
                <c:pt idx="2044">
                  <c:v>-0.45461208537997561</c:v>
                </c:pt>
                <c:pt idx="2045">
                  <c:v>-0.94701764719073256</c:v>
                </c:pt>
                <c:pt idx="2046">
                  <c:v>-0.63285451246777535</c:v>
                </c:pt>
                <c:pt idx="2047">
                  <c:v>-0.37306157475217433</c:v>
                </c:pt>
                <c:pt idx="2048">
                  <c:v>-0.6348456173967596</c:v>
                </c:pt>
                <c:pt idx="2049">
                  <c:v>-0.52162157849985014</c:v>
                </c:pt>
                <c:pt idx="2050">
                  <c:v>-0.67893210618273547</c:v>
                </c:pt>
                <c:pt idx="2051">
                  <c:v>-0.79420146735376462</c:v>
                </c:pt>
                <c:pt idx="2052">
                  <c:v>-1.0476737573832173</c:v>
                </c:pt>
                <c:pt idx="2053">
                  <c:v>-0.72301107065214787</c:v>
                </c:pt>
                <c:pt idx="2054">
                  <c:v>-0.7556208164536492</c:v>
                </c:pt>
                <c:pt idx="2055">
                  <c:v>-1.2375050378582273</c:v>
                </c:pt>
                <c:pt idx="2056">
                  <c:v>-1.0954825721045145</c:v>
                </c:pt>
                <c:pt idx="2057">
                  <c:v>-1.639236115012936</c:v>
                </c:pt>
                <c:pt idx="2058">
                  <c:v>-1.0788953267156236</c:v>
                </c:pt>
                <c:pt idx="2059">
                  <c:v>-1.3735857745593949</c:v>
                </c:pt>
                <c:pt idx="2060">
                  <c:v>-0.64429107157032961</c:v>
                </c:pt>
                <c:pt idx="2061">
                  <c:v>-0.74866075798908605</c:v>
                </c:pt>
                <c:pt idx="2062">
                  <c:v>-0.70640411905750766</c:v>
                </c:pt>
                <c:pt idx="2063">
                  <c:v>-0.45473743055216892</c:v>
                </c:pt>
                <c:pt idx="2064">
                  <c:v>-0.76748567970641068</c:v>
                </c:pt>
                <c:pt idx="2065">
                  <c:v>-0.74205595927521573</c:v>
                </c:pt>
                <c:pt idx="2066">
                  <c:v>-0.81495824560937091</c:v>
                </c:pt>
                <c:pt idx="2067">
                  <c:v>-0.3446778338289167</c:v>
                </c:pt>
                <c:pt idx="2068">
                  <c:v>-0.94562880085462286</c:v>
                </c:pt>
                <c:pt idx="2069">
                  <c:v>-1.0166522719612285</c:v>
                </c:pt>
                <c:pt idx="2070">
                  <c:v>-1.0237225689670995</c:v>
                </c:pt>
                <c:pt idx="2071">
                  <c:v>-0.93042106714809603</c:v>
                </c:pt>
                <c:pt idx="2072">
                  <c:v>-0.86103514066360887</c:v>
                </c:pt>
                <c:pt idx="2073">
                  <c:v>-0.94555422776050957</c:v>
                </c:pt>
                <c:pt idx="2074">
                  <c:v>-0.84930233724563886</c:v>
                </c:pt>
                <c:pt idx="2075">
                  <c:v>-0.68191311230461826</c:v>
                </c:pt>
                <c:pt idx="2076">
                  <c:v>-0.96510126205894353</c:v>
                </c:pt>
                <c:pt idx="2077">
                  <c:v>-1.210629993420657</c:v>
                </c:pt>
                <c:pt idx="2078">
                  <c:v>-1.161637127875498</c:v>
                </c:pt>
                <c:pt idx="2079">
                  <c:v>-1.1612400016488189</c:v>
                </c:pt>
                <c:pt idx="2080">
                  <c:v>-0.7378045711906096</c:v>
                </c:pt>
                <c:pt idx="2081">
                  <c:v>-0.45875030383356147</c:v>
                </c:pt>
                <c:pt idx="2082">
                  <c:v>-0.75555933786769014</c:v>
                </c:pt>
                <c:pt idx="2083">
                  <c:v>-1.0802699661701629</c:v>
                </c:pt>
                <c:pt idx="2084">
                  <c:v>-1.4546921805806343</c:v>
                </c:pt>
                <c:pt idx="2085">
                  <c:v>-1.2888627392205401</c:v>
                </c:pt>
                <c:pt idx="2086">
                  <c:v>-1.8581450356179956</c:v>
                </c:pt>
                <c:pt idx="2087">
                  <c:v>-1.3132449349862279</c:v>
                </c:pt>
                <c:pt idx="2088">
                  <c:v>-0.71402853584367831</c:v>
                </c:pt>
                <c:pt idx="2089">
                  <c:v>-0.70976262467085305</c:v>
                </c:pt>
                <c:pt idx="2090">
                  <c:v>-1.0681605289435407</c:v>
                </c:pt>
                <c:pt idx="2091">
                  <c:v>-1.2551430840626001</c:v>
                </c:pt>
                <c:pt idx="2092">
                  <c:v>-1.1983690436596026</c:v>
                </c:pt>
                <c:pt idx="2093">
                  <c:v>-1.1611706263629948</c:v>
                </c:pt>
                <c:pt idx="2094">
                  <c:v>-1.1792761688582731</c:v>
                </c:pt>
                <c:pt idx="2095">
                  <c:v>-1.2057851163760378</c:v>
                </c:pt>
                <c:pt idx="2096">
                  <c:v>-1.4450813135873262</c:v>
                </c:pt>
                <c:pt idx="2097">
                  <c:v>-1.4697693570257691</c:v>
                </c:pt>
                <c:pt idx="2098">
                  <c:v>-1.568651345662716</c:v>
                </c:pt>
                <c:pt idx="2099">
                  <c:v>-1.7267368358905206</c:v>
                </c:pt>
                <c:pt idx="2100">
                  <c:v>-1.5773150799546625</c:v>
                </c:pt>
                <c:pt idx="2101">
                  <c:v>-1.3508191381818868</c:v>
                </c:pt>
                <c:pt idx="2102">
                  <c:v>-0.98451204891848021</c:v>
                </c:pt>
                <c:pt idx="2103">
                  <c:v>-0.93282801601255572</c:v>
                </c:pt>
                <c:pt idx="2104">
                  <c:v>-1.1349364965374953</c:v>
                </c:pt>
                <c:pt idx="2105">
                  <c:v>-1.3307070377084489</c:v>
                </c:pt>
                <c:pt idx="2106">
                  <c:v>-1.3635119627424537</c:v>
                </c:pt>
                <c:pt idx="2107">
                  <c:v>-1.1287735169717972</c:v>
                </c:pt>
                <c:pt idx="2108">
                  <c:v>-1.1648967215177064</c:v>
                </c:pt>
                <c:pt idx="2109">
                  <c:v>-0.63443613313844771</c:v>
                </c:pt>
                <c:pt idx="2110">
                  <c:v>-0.90899608737606596</c:v>
                </c:pt>
                <c:pt idx="2111">
                  <c:v>-1.5275951060694044</c:v>
                </c:pt>
                <c:pt idx="2112">
                  <c:v>-1.6899484932351552</c:v>
                </c:pt>
                <c:pt idx="2113">
                  <c:v>-1.5732767517580928</c:v>
                </c:pt>
                <c:pt idx="2114">
                  <c:v>-1.6887846775525488</c:v>
                </c:pt>
                <c:pt idx="2115">
                  <c:v>-1.4834906726952319</c:v>
                </c:pt>
                <c:pt idx="2116">
                  <c:v>-0.88002981116998691</c:v>
                </c:pt>
                <c:pt idx="2117">
                  <c:v>-1.5635159998695511</c:v>
                </c:pt>
                <c:pt idx="2118">
                  <c:v>-1.3827812268619009</c:v>
                </c:pt>
                <c:pt idx="2119">
                  <c:v>-1.3919411269382078</c:v>
                </c:pt>
                <c:pt idx="2120">
                  <c:v>-1.6538620096994898</c:v>
                </c:pt>
                <c:pt idx="2121">
                  <c:v>-1.4896382048524339</c:v>
                </c:pt>
                <c:pt idx="2122">
                  <c:v>-1.4681874214682478</c:v>
                </c:pt>
                <c:pt idx="2123">
                  <c:v>-1.3550854782888768</c:v>
                </c:pt>
                <c:pt idx="2124">
                  <c:v>-1.3414635341711376</c:v>
                </c:pt>
                <c:pt idx="2125">
                  <c:v>-1.3702686847644552</c:v>
                </c:pt>
                <c:pt idx="2126">
                  <c:v>-1.4299357960197361</c:v>
                </c:pt>
                <c:pt idx="2127">
                  <c:v>-1.4085726925132203</c:v>
                </c:pt>
                <c:pt idx="2128">
                  <c:v>-1.3184848109950595</c:v>
                </c:pt>
                <c:pt idx="2129">
                  <c:v>-1.4063404009501626</c:v>
                </c:pt>
                <c:pt idx="2130">
                  <c:v>-0.92880669003001015</c:v>
                </c:pt>
                <c:pt idx="2131">
                  <c:v>-1.078512876569653</c:v>
                </c:pt>
                <c:pt idx="2132">
                  <c:v>-1.3835936260922266</c:v>
                </c:pt>
                <c:pt idx="2133">
                  <c:v>-1.7321664412721944</c:v>
                </c:pt>
                <c:pt idx="2134">
                  <c:v>-2.1361107027190016</c:v>
                </c:pt>
                <c:pt idx="2135">
                  <c:v>-1.6600572600809109</c:v>
                </c:pt>
                <c:pt idx="2136">
                  <c:v>-1.406125610471548</c:v>
                </c:pt>
                <c:pt idx="2137">
                  <c:v>-1.1893382412903355</c:v>
                </c:pt>
                <c:pt idx="2138">
                  <c:v>-1.0732805233448952</c:v>
                </c:pt>
                <c:pt idx="2139">
                  <c:v>-1.3409829358706828</c:v>
                </c:pt>
                <c:pt idx="2140">
                  <c:v>-1.3657603241535043</c:v>
                </c:pt>
                <c:pt idx="2141">
                  <c:v>-1.4594228387448682</c:v>
                </c:pt>
                <c:pt idx="2142">
                  <c:v>-1.3709925357567603</c:v>
                </c:pt>
                <c:pt idx="2143">
                  <c:v>-1.4531955126272016</c:v>
                </c:pt>
                <c:pt idx="2144">
                  <c:v>-1.0239563172295878</c:v>
                </c:pt>
                <c:pt idx="2145">
                  <c:v>-1.0768413728254427</c:v>
                </c:pt>
                <c:pt idx="2146">
                  <c:v>-1.3614528652672016</c:v>
                </c:pt>
                <c:pt idx="2147">
                  <c:v>-1.4281309447273114</c:v>
                </c:pt>
                <c:pt idx="2148">
                  <c:v>-1.3720142004012936</c:v>
                </c:pt>
                <c:pt idx="2149">
                  <c:v>-1.23850510712884</c:v>
                </c:pt>
                <c:pt idx="2150">
                  <c:v>-1.1384411644652557</c:v>
                </c:pt>
                <c:pt idx="2151">
                  <c:v>-0.65745210666221243</c:v>
                </c:pt>
                <c:pt idx="2152">
                  <c:v>-0.62194559001952121</c:v>
                </c:pt>
                <c:pt idx="2153">
                  <c:v>-1.0448262518551541</c:v>
                </c:pt>
                <c:pt idx="2154">
                  <c:v>-1.3805591463460707</c:v>
                </c:pt>
                <c:pt idx="2155">
                  <c:v>-1.2523355158420524</c:v>
                </c:pt>
                <c:pt idx="2156">
                  <c:v>-1.2012236915509413</c:v>
                </c:pt>
                <c:pt idx="2157">
                  <c:v>-1.3397672224991044</c:v>
                </c:pt>
                <c:pt idx="2158">
                  <c:v>-0.77346771988290985</c:v>
                </c:pt>
                <c:pt idx="2159">
                  <c:v>-0.92513414288292717</c:v>
                </c:pt>
                <c:pt idx="2160">
                  <c:v>-1.401360349210081</c:v>
                </c:pt>
                <c:pt idx="2161">
                  <c:v>-1.2300624983232888</c:v>
                </c:pt>
                <c:pt idx="2162">
                  <c:v>-1.3283200810550895</c:v>
                </c:pt>
                <c:pt idx="2163">
                  <c:v>-1.1730653280697503</c:v>
                </c:pt>
                <c:pt idx="2164">
                  <c:v>-0.93987625891018312</c:v>
                </c:pt>
                <c:pt idx="2165">
                  <c:v>-0.720334429349199</c:v>
                </c:pt>
                <c:pt idx="2166">
                  <c:v>-1.5697051387344856</c:v>
                </c:pt>
                <c:pt idx="2167">
                  <c:v>-1.6448109784778879</c:v>
                </c:pt>
                <c:pt idx="2168">
                  <c:v>-1.3479590232667384</c:v>
                </c:pt>
                <c:pt idx="2169">
                  <c:v>-1.5969418778039104</c:v>
                </c:pt>
                <c:pt idx="2170">
                  <c:v>-1.8227912768129455</c:v>
                </c:pt>
                <c:pt idx="2171">
                  <c:v>-1.4548634160915002</c:v>
                </c:pt>
                <c:pt idx="2172">
                  <c:v>-1.2719481615885977</c:v>
                </c:pt>
                <c:pt idx="2173">
                  <c:v>-1.099199029043298</c:v>
                </c:pt>
                <c:pt idx="2174">
                  <c:v>-1.6174822632119745</c:v>
                </c:pt>
                <c:pt idx="2175">
                  <c:v>-1.6099206528939489</c:v>
                </c:pt>
                <c:pt idx="2176">
                  <c:v>-1.705123037621187</c:v>
                </c:pt>
                <c:pt idx="2177">
                  <c:v>-1.5576174925968078</c:v>
                </c:pt>
                <c:pt idx="2178">
                  <c:v>-1.5607504938740757</c:v>
                </c:pt>
                <c:pt idx="2179">
                  <c:v>-0.97614917350665331</c:v>
                </c:pt>
                <c:pt idx="2180">
                  <c:v>-1.1246502439397568</c:v>
                </c:pt>
                <c:pt idx="2181">
                  <c:v>-1.7186424999752736</c:v>
                </c:pt>
                <c:pt idx="2182">
                  <c:v>-1.5065106301041802</c:v>
                </c:pt>
                <c:pt idx="2183">
                  <c:v>-1.5384926308185956</c:v>
                </c:pt>
                <c:pt idx="2184">
                  <c:v>-1.591589163072467</c:v>
                </c:pt>
                <c:pt idx="2185">
                  <c:v>-2.2484300283657479</c:v>
                </c:pt>
                <c:pt idx="2186">
                  <c:v>-0.92850147787078352</c:v>
                </c:pt>
                <c:pt idx="2187">
                  <c:v>-1.0704996941963929</c:v>
                </c:pt>
                <c:pt idx="2188">
                  <c:v>-1.3612693640686431</c:v>
                </c:pt>
                <c:pt idx="2189">
                  <c:v>-1.5072636545112377</c:v>
                </c:pt>
                <c:pt idx="2190">
                  <c:v>-1.6342743893320335</c:v>
                </c:pt>
                <c:pt idx="2191">
                  <c:v>-1.4716765311279578</c:v>
                </c:pt>
                <c:pt idx="2192">
                  <c:v>-1.4857997720149503</c:v>
                </c:pt>
                <c:pt idx="2193">
                  <c:v>-1.1663715967483925</c:v>
                </c:pt>
                <c:pt idx="2194">
                  <c:v>-1.1017301244744984</c:v>
                </c:pt>
                <c:pt idx="2195">
                  <c:v>-1.615996255136001</c:v>
                </c:pt>
                <c:pt idx="2196">
                  <c:v>-2.4208147110054434</c:v>
                </c:pt>
                <c:pt idx="2197">
                  <c:v>-1.6812771967833575</c:v>
                </c:pt>
                <c:pt idx="2198">
                  <c:v>-1.451435474487226</c:v>
                </c:pt>
                <c:pt idx="2199">
                  <c:v>-1.3598653033634123</c:v>
                </c:pt>
                <c:pt idx="2200">
                  <c:v>-0.8361578185594204</c:v>
                </c:pt>
                <c:pt idx="2201">
                  <c:v>-0.9315921620257549</c:v>
                </c:pt>
                <c:pt idx="2202">
                  <c:v>-1.3112436104171878</c:v>
                </c:pt>
                <c:pt idx="2203">
                  <c:v>-1.3896594088165855</c:v>
                </c:pt>
                <c:pt idx="2204">
                  <c:v>-1.4145026497812903</c:v>
                </c:pt>
                <c:pt idx="2205">
                  <c:v>-1.4155698266227035</c:v>
                </c:pt>
                <c:pt idx="2206">
                  <c:v>-1.2654658437133077</c:v>
                </c:pt>
                <c:pt idx="2207">
                  <c:v>-0.87355988698811116</c:v>
                </c:pt>
                <c:pt idx="2208">
                  <c:v>-1.0659355853747123</c:v>
                </c:pt>
                <c:pt idx="2209">
                  <c:v>-1.2295688971167309</c:v>
                </c:pt>
                <c:pt idx="2210">
                  <c:v>-1.3483038188195886</c:v>
                </c:pt>
                <c:pt idx="2211">
                  <c:v>-1.2822873365182208</c:v>
                </c:pt>
                <c:pt idx="2212">
                  <c:v>-1.4405347782799711</c:v>
                </c:pt>
                <c:pt idx="2213">
                  <c:v>-1.2968872211987603</c:v>
                </c:pt>
                <c:pt idx="2214">
                  <c:v>-0.72958898266939842</c:v>
                </c:pt>
                <c:pt idx="2215">
                  <c:v>-1.252749264550461</c:v>
                </c:pt>
                <c:pt idx="2216">
                  <c:v>-1.801386648470763</c:v>
                </c:pt>
                <c:pt idx="2217">
                  <c:v>-1.6755498567323333</c:v>
                </c:pt>
                <c:pt idx="2218">
                  <c:v>-1.4849501160108074</c:v>
                </c:pt>
                <c:pt idx="2219">
                  <c:v>-1.6472552754822374</c:v>
                </c:pt>
                <c:pt idx="2220">
                  <c:v>-1.5490679230974507</c:v>
                </c:pt>
                <c:pt idx="2221">
                  <c:v>-1.0858765562070218</c:v>
                </c:pt>
                <c:pt idx="2222">
                  <c:v>-1.3953319382385785</c:v>
                </c:pt>
                <c:pt idx="2223">
                  <c:v>-1.5468286712469739</c:v>
                </c:pt>
                <c:pt idx="2224">
                  <c:v>-1.4007349158372755</c:v>
                </c:pt>
                <c:pt idx="2225">
                  <c:v>-1.5904151996184985</c:v>
                </c:pt>
                <c:pt idx="2226">
                  <c:v>-1.400476932962232</c:v>
                </c:pt>
                <c:pt idx="2227">
                  <c:v>-1.581171386648091</c:v>
                </c:pt>
                <c:pt idx="2228">
                  <c:v>-0.81210663521130833</c:v>
                </c:pt>
                <c:pt idx="2229">
                  <c:v>-1.2287155762222473</c:v>
                </c:pt>
                <c:pt idx="2230">
                  <c:v>-1.5359660004003577</c:v>
                </c:pt>
                <c:pt idx="2231">
                  <c:v>-1.1412229599921921</c:v>
                </c:pt>
                <c:pt idx="2232">
                  <c:v>-1.3407199104881169</c:v>
                </c:pt>
                <c:pt idx="2233">
                  <c:v>-1.1880253640007297</c:v>
                </c:pt>
                <c:pt idx="2234">
                  <c:v>-1.3114789422776001</c:v>
                </c:pt>
                <c:pt idx="2235">
                  <c:v>-0.80113601798852274</c:v>
                </c:pt>
                <c:pt idx="2236">
                  <c:v>-1.0573579972502758</c:v>
                </c:pt>
                <c:pt idx="2237">
                  <c:v>-1.3499085150775842</c:v>
                </c:pt>
                <c:pt idx="2238">
                  <c:v>-1.3822982105969321</c:v>
                </c:pt>
                <c:pt idx="2239">
                  <c:v>-1.3804973791830388</c:v>
                </c:pt>
                <c:pt idx="2240">
                  <c:v>-1.2026553439950027</c:v>
                </c:pt>
                <c:pt idx="2241">
                  <c:v>-1.0424852294361455</c:v>
                </c:pt>
                <c:pt idx="2242">
                  <c:v>-0.76440347418266652</c:v>
                </c:pt>
                <c:pt idx="2243">
                  <c:v>-0.94324555598702331</c:v>
                </c:pt>
                <c:pt idx="2244">
                  <c:v>-1.5818490863626711</c:v>
                </c:pt>
                <c:pt idx="2245">
                  <c:v>-1.3713327519537293</c:v>
                </c:pt>
                <c:pt idx="2246">
                  <c:v>-1.2297111692869223</c:v>
                </c:pt>
                <c:pt idx="2247">
                  <c:v>-1.2708130121870054</c:v>
                </c:pt>
                <c:pt idx="2248">
                  <c:v>-1.1420021873822113</c:v>
                </c:pt>
                <c:pt idx="2249">
                  <c:v>-1.0508517073190253</c:v>
                </c:pt>
                <c:pt idx="2250">
                  <c:v>-0.99579684038741567</c:v>
                </c:pt>
                <c:pt idx="2251">
                  <c:v>-1.4831274924660747</c:v>
                </c:pt>
                <c:pt idx="2252">
                  <c:v>-1.3863957493132577</c:v>
                </c:pt>
                <c:pt idx="2253">
                  <c:v>-1.5068349459793018</c:v>
                </c:pt>
                <c:pt idx="2254">
                  <c:v>-1.5237646409917629</c:v>
                </c:pt>
                <c:pt idx="2255">
                  <c:v>-1.5350004611868016</c:v>
                </c:pt>
                <c:pt idx="2256">
                  <c:v>-1.1784080442946188</c:v>
                </c:pt>
                <c:pt idx="2257">
                  <c:v>-1.1186794707511012</c:v>
                </c:pt>
                <c:pt idx="2258">
                  <c:v>-1.3831138235864062</c:v>
                </c:pt>
                <c:pt idx="2259">
                  <c:v>-1.4288434171243509</c:v>
                </c:pt>
                <c:pt idx="2260">
                  <c:v>-1.46696295777339</c:v>
                </c:pt>
                <c:pt idx="2261">
                  <c:v>-1.4426196266131199</c:v>
                </c:pt>
                <c:pt idx="2262">
                  <c:v>-1.3564579474063301</c:v>
                </c:pt>
                <c:pt idx="2263">
                  <c:v>-1.1780756209885699</c:v>
                </c:pt>
                <c:pt idx="2264">
                  <c:v>-1.2015953986702868</c:v>
                </c:pt>
                <c:pt idx="2265">
                  <c:v>-1.5510565198570461</c:v>
                </c:pt>
                <c:pt idx="2266">
                  <c:v>-1.589966876923337</c:v>
                </c:pt>
                <c:pt idx="2267">
                  <c:v>-1.4383001510512872</c:v>
                </c:pt>
                <c:pt idx="2268">
                  <c:v>-1.6057659243628142</c:v>
                </c:pt>
                <c:pt idx="2269">
                  <c:v>-1.3511804225438537</c:v>
                </c:pt>
                <c:pt idx="2270">
                  <c:v>-1.0841136837218421</c:v>
                </c:pt>
                <c:pt idx="2271">
                  <c:v>-1.2527490026022532</c:v>
                </c:pt>
                <c:pt idx="2272">
                  <c:v>-1.5155270993524896</c:v>
                </c:pt>
                <c:pt idx="2273">
                  <c:v>-1.701243007519408</c:v>
                </c:pt>
                <c:pt idx="2274">
                  <c:v>-1.7160579315218112</c:v>
                </c:pt>
                <c:pt idx="2275">
                  <c:v>-1.7570259672620641</c:v>
                </c:pt>
                <c:pt idx="2276">
                  <c:v>-1.6601032718867752</c:v>
                </c:pt>
                <c:pt idx="2277">
                  <c:v>-1.3160621680310154</c:v>
                </c:pt>
                <c:pt idx="2278">
                  <c:v>-1.6313472356197309</c:v>
                </c:pt>
                <c:pt idx="2279">
                  <c:v>-1.6832256477711545</c:v>
                </c:pt>
                <c:pt idx="2280">
                  <c:v>-1.7063894866440774</c:v>
                </c:pt>
                <c:pt idx="2281">
                  <c:v>-2.0944574208073683</c:v>
                </c:pt>
                <c:pt idx="2282">
                  <c:v>-2.2982699681191225</c:v>
                </c:pt>
                <c:pt idx="2283">
                  <c:v>-1.7406009451594371</c:v>
                </c:pt>
                <c:pt idx="2284">
                  <c:v>-1.3882506999016551</c:v>
                </c:pt>
                <c:pt idx="2285">
                  <c:v>-1.3755840655526876</c:v>
                </c:pt>
                <c:pt idx="2286">
                  <c:v>-1.8430750368152629</c:v>
                </c:pt>
                <c:pt idx="2287">
                  <c:v>-1.7470014701294398</c:v>
                </c:pt>
                <c:pt idx="2288">
                  <c:v>-1.6918211193328614</c:v>
                </c:pt>
                <c:pt idx="2289">
                  <c:v>-1.3375897980846385</c:v>
                </c:pt>
                <c:pt idx="2290">
                  <c:v>-1.5877479059959985</c:v>
                </c:pt>
                <c:pt idx="2291">
                  <c:v>-2.2568539894332993</c:v>
                </c:pt>
                <c:pt idx="2292">
                  <c:v>-1.4052739123654274</c:v>
                </c:pt>
                <c:pt idx="2293">
                  <c:v>-1.5949928135103035</c:v>
                </c:pt>
                <c:pt idx="2294">
                  <c:v>-1.6347485442694374</c:v>
                </c:pt>
                <c:pt idx="2295">
                  <c:v>-1.8373098591843902</c:v>
                </c:pt>
                <c:pt idx="2296">
                  <c:v>-1.6797607716313498</c:v>
                </c:pt>
                <c:pt idx="2297">
                  <c:v>-1.7729407434426443</c:v>
                </c:pt>
                <c:pt idx="2298">
                  <c:v>-1.3949265059840337</c:v>
                </c:pt>
                <c:pt idx="2299">
                  <c:v>-1.3376684498308109</c:v>
                </c:pt>
                <c:pt idx="2300">
                  <c:v>-2.0774679345050941</c:v>
                </c:pt>
                <c:pt idx="2301">
                  <c:v>-1.8080904643720583</c:v>
                </c:pt>
                <c:pt idx="2302">
                  <c:v>-2.3818354584901398</c:v>
                </c:pt>
                <c:pt idx="2303">
                  <c:v>-2.5525100235433249</c:v>
                </c:pt>
                <c:pt idx="2304">
                  <c:v>-2.4202689935816215</c:v>
                </c:pt>
                <c:pt idx="2305">
                  <c:v>-1.7197395097390786</c:v>
                </c:pt>
                <c:pt idx="2306">
                  <c:v>-1.807037864407421</c:v>
                </c:pt>
                <c:pt idx="2307">
                  <c:v>-2.1417566036089308</c:v>
                </c:pt>
                <c:pt idx="2308">
                  <c:v>-2.8315743532754469</c:v>
                </c:pt>
                <c:pt idx="2309">
                  <c:v>-2.2970131521351882</c:v>
                </c:pt>
                <c:pt idx="2310">
                  <c:v>-1.6308655544048305</c:v>
                </c:pt>
                <c:pt idx="2311">
                  <c:v>-1.8259270823516476</c:v>
                </c:pt>
                <c:pt idx="2312">
                  <c:v>-1.230209776831124</c:v>
                </c:pt>
                <c:pt idx="2313">
                  <c:v>-1.3664088852996406</c:v>
                </c:pt>
                <c:pt idx="2314">
                  <c:v>-1.8405930016314538</c:v>
                </c:pt>
                <c:pt idx="2315">
                  <c:v>-2.0741303596130796</c:v>
                </c:pt>
                <c:pt idx="2316">
                  <c:v>-2.1120679800722009</c:v>
                </c:pt>
                <c:pt idx="2317">
                  <c:v>-1.8502758918058506</c:v>
                </c:pt>
                <c:pt idx="2318">
                  <c:v>-1.6477718464072193</c:v>
                </c:pt>
                <c:pt idx="2319">
                  <c:v>-1.3767188729194335</c:v>
                </c:pt>
                <c:pt idx="2320">
                  <c:v>-1.8430762178743951</c:v>
                </c:pt>
                <c:pt idx="2321">
                  <c:v>-1.9077463304215163</c:v>
                </c:pt>
                <c:pt idx="2322">
                  <c:v>-2.2382889549955096</c:v>
                </c:pt>
                <c:pt idx="2323">
                  <c:v>-1.6856620714316313</c:v>
                </c:pt>
                <c:pt idx="2324">
                  <c:v>-1.8508350706859604</c:v>
                </c:pt>
                <c:pt idx="2325">
                  <c:v>-1.6382875830683854</c:v>
                </c:pt>
                <c:pt idx="2326">
                  <c:v>-1.8199591837765807</c:v>
                </c:pt>
                <c:pt idx="2327">
                  <c:v>-1.8519561430126359</c:v>
                </c:pt>
                <c:pt idx="2328">
                  <c:v>-1.9854969685831088</c:v>
                </c:pt>
                <c:pt idx="2329">
                  <c:v>-1.8598764070431311</c:v>
                </c:pt>
                <c:pt idx="2330">
                  <c:v>-1.735503410378274</c:v>
                </c:pt>
                <c:pt idx="2331">
                  <c:v>-1.9608374975478846</c:v>
                </c:pt>
                <c:pt idx="2332">
                  <c:v>-1.8458973024097627</c:v>
                </c:pt>
                <c:pt idx="2333">
                  <c:v>-1.6625218209156676</c:v>
                </c:pt>
                <c:pt idx="2334">
                  <c:v>-1.6195019014665548</c:v>
                </c:pt>
                <c:pt idx="2335">
                  <c:v>-2.0570292347622128</c:v>
                </c:pt>
                <c:pt idx="2336">
                  <c:v>-2.0144899280248696</c:v>
                </c:pt>
                <c:pt idx="2337">
                  <c:v>-2.0178427571200612</c:v>
                </c:pt>
                <c:pt idx="2338">
                  <c:v>-2.0485519505196317</c:v>
                </c:pt>
                <c:pt idx="2339">
                  <c:v>-1.6890766985152241</c:v>
                </c:pt>
                <c:pt idx="2340">
                  <c:v>-1.8547213915792065</c:v>
                </c:pt>
                <c:pt idx="2341">
                  <c:v>-1.7101468173645551</c:v>
                </c:pt>
                <c:pt idx="2342">
                  <c:v>-1.8956229499703199</c:v>
                </c:pt>
                <c:pt idx="2343">
                  <c:v>-2.2974564243159339</c:v>
                </c:pt>
                <c:pt idx="2344">
                  <c:v>-2.358565917190921</c:v>
                </c:pt>
                <c:pt idx="2345">
                  <c:v>-1.9757571886946008</c:v>
                </c:pt>
                <c:pt idx="2346">
                  <c:v>-2.0068830400019353</c:v>
                </c:pt>
                <c:pt idx="2347">
                  <c:v>-1.6735695054176456</c:v>
                </c:pt>
                <c:pt idx="2348">
                  <c:v>-1.9046333645588167</c:v>
                </c:pt>
                <c:pt idx="2349">
                  <c:v>-2.3504150692217931</c:v>
                </c:pt>
                <c:pt idx="2350">
                  <c:v>-2.2796038700990122</c:v>
                </c:pt>
                <c:pt idx="2351">
                  <c:v>-2.2084525409908373</c:v>
                </c:pt>
                <c:pt idx="2352">
                  <c:v>-2.3097239442550217</c:v>
                </c:pt>
                <c:pt idx="2353">
                  <c:v>-2.2744703770500587</c:v>
                </c:pt>
                <c:pt idx="2354">
                  <c:v>-2.1340492167084171</c:v>
                </c:pt>
                <c:pt idx="2355">
                  <c:v>-2.0938097054780842</c:v>
                </c:pt>
                <c:pt idx="2356">
                  <c:v>-2.1935010268251989</c:v>
                </c:pt>
                <c:pt idx="2357">
                  <c:v>-2.1124049034121577</c:v>
                </c:pt>
                <c:pt idx="2358">
                  <c:v>-2.0843113581955106</c:v>
                </c:pt>
                <c:pt idx="2359">
                  <c:v>-2.0261362409909811</c:v>
                </c:pt>
                <c:pt idx="2360">
                  <c:v>-2.021568182073783</c:v>
                </c:pt>
                <c:pt idx="2361">
                  <c:v>-2.0008458950378065</c:v>
                </c:pt>
                <c:pt idx="2362">
                  <c:v>-2.0333744621885632</c:v>
                </c:pt>
                <c:pt idx="2363">
                  <c:v>-2.1228749374141005</c:v>
                </c:pt>
                <c:pt idx="2364">
                  <c:v>-2.2379645711734368</c:v>
                </c:pt>
                <c:pt idx="2365">
                  <c:v>-2.3055397701813871</c:v>
                </c:pt>
                <c:pt idx="2366">
                  <c:v>-2.3163091840632513</c:v>
                </c:pt>
                <c:pt idx="2367">
                  <c:v>-2.3734639489046012</c:v>
                </c:pt>
                <c:pt idx="2368">
                  <c:v>-2.515296049096702</c:v>
                </c:pt>
                <c:pt idx="2369">
                  <c:v>-2.5031350970574331</c:v>
                </c:pt>
                <c:pt idx="2370">
                  <c:v>-2.7295506227516744</c:v>
                </c:pt>
                <c:pt idx="2371">
                  <c:v>-2.719282662782347</c:v>
                </c:pt>
                <c:pt idx="2372">
                  <c:v>-2.5156432450839898</c:v>
                </c:pt>
                <c:pt idx="2373">
                  <c:v>-2.7923848356526864</c:v>
                </c:pt>
                <c:pt idx="2374">
                  <c:v>-2.7756864548337039</c:v>
                </c:pt>
                <c:pt idx="2375">
                  <c:v>-2.6539620682065568</c:v>
                </c:pt>
                <c:pt idx="2376">
                  <c:v>-2.7684084374626332</c:v>
                </c:pt>
                <c:pt idx="2377">
                  <c:v>-2.8593310607926492</c:v>
                </c:pt>
                <c:pt idx="2378">
                  <c:v>-2.355723573596201</c:v>
                </c:pt>
                <c:pt idx="2379">
                  <c:v>-2.2852010876064774</c:v>
                </c:pt>
                <c:pt idx="2380">
                  <c:v>-2.651980556135884</c:v>
                </c:pt>
                <c:pt idx="2381">
                  <c:v>-2.6880923942504338</c:v>
                </c:pt>
                <c:pt idx="2382">
                  <c:v>-2.5113762173485745</c:v>
                </c:pt>
                <c:pt idx="2383">
                  <c:v>-2.783770775129208</c:v>
                </c:pt>
                <c:pt idx="2384">
                  <c:v>-2.6388030244484488</c:v>
                </c:pt>
                <c:pt idx="2385">
                  <c:v>-2.9793743997861206</c:v>
                </c:pt>
                <c:pt idx="2386">
                  <c:v>-2.5326398567103103</c:v>
                </c:pt>
                <c:pt idx="2387">
                  <c:v>-2.66264395010987</c:v>
                </c:pt>
                <c:pt idx="2388">
                  <c:v>-2.5154285900283213</c:v>
                </c:pt>
                <c:pt idx="2389">
                  <c:v>-2.4908868101330857</c:v>
                </c:pt>
                <c:pt idx="2390">
                  <c:v>-2.6867866614593865</c:v>
                </c:pt>
                <c:pt idx="2391">
                  <c:v>-2.9871938034589789</c:v>
                </c:pt>
                <c:pt idx="2392">
                  <c:v>-3.0410947230106777</c:v>
                </c:pt>
                <c:pt idx="2393">
                  <c:v>-2.9781982046990936</c:v>
                </c:pt>
                <c:pt idx="2394">
                  <c:v>-3.1483259596031372</c:v>
                </c:pt>
                <c:pt idx="2395">
                  <c:v>-2.5677384225304762</c:v>
                </c:pt>
                <c:pt idx="2396">
                  <c:v>-3.0238178687792168</c:v>
                </c:pt>
                <c:pt idx="2397">
                  <c:v>-2.8001444341623092</c:v>
                </c:pt>
                <c:pt idx="2398">
                  <c:v>-3.2327637107811453</c:v>
                </c:pt>
                <c:pt idx="2399">
                  <c:v>-3.1920108181666529</c:v>
                </c:pt>
                <c:pt idx="2400">
                  <c:v>-3.0198597198431831</c:v>
                </c:pt>
                <c:pt idx="2401">
                  <c:v>-3.0891332974397687</c:v>
                </c:pt>
                <c:pt idx="2402">
                  <c:v>-3.0085906717713304</c:v>
                </c:pt>
                <c:pt idx="2403">
                  <c:v>-2.5260919437855258</c:v>
                </c:pt>
                <c:pt idx="2404">
                  <c:v>-3.0127787607129055</c:v>
                </c:pt>
                <c:pt idx="2405">
                  <c:v>-2.7281867831208078</c:v>
                </c:pt>
                <c:pt idx="2406">
                  <c:v>-2.9657449496923975</c:v>
                </c:pt>
                <c:pt idx="2407">
                  <c:v>-2.4735738031454257</c:v>
                </c:pt>
                <c:pt idx="2408">
                  <c:v>-2.3607047465838469</c:v>
                </c:pt>
                <c:pt idx="2409">
                  <c:v>-2.2278675208540961</c:v>
                </c:pt>
                <c:pt idx="2410">
                  <c:v>-2.5664466274728848</c:v>
                </c:pt>
                <c:pt idx="2411">
                  <c:v>-2.4948759002287377</c:v>
                </c:pt>
                <c:pt idx="2412">
                  <c:v>-2.5280232005986312</c:v>
                </c:pt>
                <c:pt idx="2413">
                  <c:v>-2.2199175963264519</c:v>
                </c:pt>
                <c:pt idx="2414">
                  <c:v>-2.366409574474158</c:v>
                </c:pt>
                <c:pt idx="2415">
                  <c:v>-1.887215599620897</c:v>
                </c:pt>
                <c:pt idx="2416">
                  <c:v>-2.3743784924735825</c:v>
                </c:pt>
                <c:pt idx="2417">
                  <c:v>-2.5138322451411819</c:v>
                </c:pt>
                <c:pt idx="2418">
                  <c:v>-3.0218918994421911</c:v>
                </c:pt>
                <c:pt idx="2419">
                  <c:v>-2.6958233050035809</c:v>
                </c:pt>
                <c:pt idx="2420">
                  <c:v>-2.3597388265926909</c:v>
                </c:pt>
                <c:pt idx="2421">
                  <c:v>-2.6774921230242561</c:v>
                </c:pt>
                <c:pt idx="2422">
                  <c:v>-2.7829146181900382</c:v>
                </c:pt>
                <c:pt idx="2423">
                  <c:v>-2.5101871478985029</c:v>
                </c:pt>
                <c:pt idx="2424">
                  <c:v>-2.1754058635051341</c:v>
                </c:pt>
                <c:pt idx="2425">
                  <c:v>-2.1983387918734696</c:v>
                </c:pt>
                <c:pt idx="2426">
                  <c:v>-2.4937773822222202</c:v>
                </c:pt>
                <c:pt idx="2427">
                  <c:v>-2.6654959629795507</c:v>
                </c:pt>
                <c:pt idx="2428">
                  <c:v>-2.5608379738156377</c:v>
                </c:pt>
                <c:pt idx="2429">
                  <c:v>-2.2814798801619665</c:v>
                </c:pt>
                <c:pt idx="2430">
                  <c:v>-2.2441746402558098</c:v>
                </c:pt>
                <c:pt idx="2431">
                  <c:v>-2.3059448260931941</c:v>
                </c:pt>
                <c:pt idx="2432">
                  <c:v>-2.3031509783192639</c:v>
                </c:pt>
                <c:pt idx="2433">
                  <c:v>-2.5262730110483229</c:v>
                </c:pt>
                <c:pt idx="2434">
                  <c:v>-2.3710767201908691</c:v>
                </c:pt>
                <c:pt idx="2435">
                  <c:v>-2.6553181076202024</c:v>
                </c:pt>
                <c:pt idx="2436">
                  <c:v>-2.617834938575331</c:v>
                </c:pt>
                <c:pt idx="2437">
                  <c:v>-1.9460520276741178</c:v>
                </c:pt>
                <c:pt idx="2438">
                  <c:v>-1.8008467200019507</c:v>
                </c:pt>
                <c:pt idx="2439">
                  <c:v>-2.1586560839448028</c:v>
                </c:pt>
                <c:pt idx="2440">
                  <c:v>-2.3866836806653624</c:v>
                </c:pt>
                <c:pt idx="2441">
                  <c:v>-2.5596701663214221</c:v>
                </c:pt>
                <c:pt idx="2442">
                  <c:v>-2.7313369269735892</c:v>
                </c:pt>
                <c:pt idx="2443">
                  <c:v>-2.4016097896481132</c:v>
                </c:pt>
                <c:pt idx="2444">
                  <c:v>-2.6552234383244744</c:v>
                </c:pt>
                <c:pt idx="2445">
                  <c:v>-2.2862093950139064</c:v>
                </c:pt>
                <c:pt idx="2446">
                  <c:v>-2.3045209235851263</c:v>
                </c:pt>
                <c:pt idx="2447">
                  <c:v>-2.339696720770017</c:v>
                </c:pt>
                <c:pt idx="2448">
                  <c:v>-2.5992883364009693</c:v>
                </c:pt>
                <c:pt idx="2449">
                  <c:v>-2.750823366258961</c:v>
                </c:pt>
                <c:pt idx="2450">
                  <c:v>-2.7966190788054583</c:v>
                </c:pt>
                <c:pt idx="2451">
                  <c:v>-2.6238714988380223</c:v>
                </c:pt>
                <c:pt idx="2452">
                  <c:v>-2.7693576131444528</c:v>
                </c:pt>
                <c:pt idx="2453">
                  <c:v>-3.1073037294181938</c:v>
                </c:pt>
                <c:pt idx="2454">
                  <c:v>-2.9735047446328444</c:v>
                </c:pt>
                <c:pt idx="2455">
                  <c:v>-2.8957597310589041</c:v>
                </c:pt>
                <c:pt idx="2456">
                  <c:v>-2.6183120784025826</c:v>
                </c:pt>
                <c:pt idx="2457">
                  <c:v>-2.1974146367425362</c:v>
                </c:pt>
                <c:pt idx="2458">
                  <c:v>-2.1607222769649521</c:v>
                </c:pt>
                <c:pt idx="2459">
                  <c:v>-2.1054241718909932</c:v>
                </c:pt>
                <c:pt idx="2460">
                  <c:v>-2.3673603548908897</c:v>
                </c:pt>
                <c:pt idx="2461">
                  <c:v>-2.4917309971927346</c:v>
                </c:pt>
                <c:pt idx="2462">
                  <c:v>-2.5281325339207354</c:v>
                </c:pt>
                <c:pt idx="2463">
                  <c:v>-2.7331996221969965</c:v>
                </c:pt>
                <c:pt idx="2464">
                  <c:v>-2.7984046254895012</c:v>
                </c:pt>
                <c:pt idx="2465">
                  <c:v>-2.5371348489685235</c:v>
                </c:pt>
                <c:pt idx="2466">
                  <c:v>-2.1525814144795872</c:v>
                </c:pt>
                <c:pt idx="2467">
                  <c:v>-2.2637009842381586</c:v>
                </c:pt>
                <c:pt idx="2468">
                  <c:v>-2.3292982668779652</c:v>
                </c:pt>
                <c:pt idx="2469">
                  <c:v>-2.2453369791732491</c:v>
                </c:pt>
                <c:pt idx="2470">
                  <c:v>-2.1501322560317222</c:v>
                </c:pt>
                <c:pt idx="2471">
                  <c:v>-2.3904938116332932</c:v>
                </c:pt>
                <c:pt idx="2472">
                  <c:v>-2.4718676951409888</c:v>
                </c:pt>
                <c:pt idx="2473">
                  <c:v>-1.9504524570196187</c:v>
                </c:pt>
                <c:pt idx="2474">
                  <c:v>-2.1202129152691325</c:v>
                </c:pt>
                <c:pt idx="2475">
                  <c:v>-2.6036370832390388</c:v>
                </c:pt>
                <c:pt idx="2476">
                  <c:v>-2.6063575626384381</c:v>
                </c:pt>
                <c:pt idx="2477">
                  <c:v>-2.7068614427759057</c:v>
                </c:pt>
                <c:pt idx="2478">
                  <c:v>-2.6594586994977325</c:v>
                </c:pt>
                <c:pt idx="2479">
                  <c:v>-2.6882395056699679</c:v>
                </c:pt>
                <c:pt idx="2480">
                  <c:v>-2.5620653496952488</c:v>
                </c:pt>
                <c:pt idx="2481">
                  <c:v>-2.7321996672239273</c:v>
                </c:pt>
                <c:pt idx="2482">
                  <c:v>-2.7847555450087866</c:v>
                </c:pt>
                <c:pt idx="2483">
                  <c:v>-3.0714917355355746</c:v>
                </c:pt>
                <c:pt idx="2484">
                  <c:v>-2.8601755560349482</c:v>
                </c:pt>
                <c:pt idx="2485">
                  <c:v>-2.6747114012107427</c:v>
                </c:pt>
                <c:pt idx="2486">
                  <c:v>-2.9039116483856731</c:v>
                </c:pt>
                <c:pt idx="2487">
                  <c:v>-2.5514793451394526</c:v>
                </c:pt>
                <c:pt idx="2488">
                  <c:v>-2.5366099755386169</c:v>
                </c:pt>
                <c:pt idx="2489">
                  <c:v>-2.7951480242292912</c:v>
                </c:pt>
                <c:pt idx="2490">
                  <c:v>-2.6195134116541166</c:v>
                </c:pt>
                <c:pt idx="2491">
                  <c:v>-2.8976198591117281</c:v>
                </c:pt>
                <c:pt idx="2492">
                  <c:v>-3.14044392821094</c:v>
                </c:pt>
                <c:pt idx="2493">
                  <c:v>-2.9578301020951256</c:v>
                </c:pt>
                <c:pt idx="2494">
                  <c:v>-2.7385928973029778</c:v>
                </c:pt>
                <c:pt idx="2495">
                  <c:v>-2.5198828112690781</c:v>
                </c:pt>
                <c:pt idx="2496">
                  <c:v>-2.6960940081291538</c:v>
                </c:pt>
                <c:pt idx="2497">
                  <c:v>-2.9862853946168175</c:v>
                </c:pt>
                <c:pt idx="2498">
                  <c:v>-3.0050420728562184</c:v>
                </c:pt>
                <c:pt idx="2499">
                  <c:v>-3.1074670805453959</c:v>
                </c:pt>
                <c:pt idx="2500">
                  <c:v>-2.4539145116977421</c:v>
                </c:pt>
                <c:pt idx="2501">
                  <c:v>-2.2879734797016082</c:v>
                </c:pt>
                <c:pt idx="2502">
                  <c:v>-2.3949321801703261</c:v>
                </c:pt>
                <c:pt idx="2503">
                  <c:v>-3.0667106333320646</c:v>
                </c:pt>
                <c:pt idx="2504">
                  <c:v>-2.6249035357495969</c:v>
                </c:pt>
                <c:pt idx="2505">
                  <c:v>-2.8671082215069781</c:v>
                </c:pt>
                <c:pt idx="2506">
                  <c:v>-2.8392070438328711</c:v>
                </c:pt>
                <c:pt idx="2507">
                  <c:v>-2.2208947258549716</c:v>
                </c:pt>
                <c:pt idx="2508">
                  <c:v>-1.9102497852033511</c:v>
                </c:pt>
                <c:pt idx="2509">
                  <c:v>-1.8090495510025906</c:v>
                </c:pt>
                <c:pt idx="2510">
                  <c:v>-2.4928692424282675</c:v>
                </c:pt>
                <c:pt idx="2511">
                  <c:v>-2.9225147226532187</c:v>
                </c:pt>
                <c:pt idx="2512">
                  <c:v>-2.6923546138937318</c:v>
                </c:pt>
                <c:pt idx="2513">
                  <c:v>-2.4636128200721128</c:v>
                </c:pt>
                <c:pt idx="2514">
                  <c:v>-2.2758040193141658</c:v>
                </c:pt>
                <c:pt idx="2515">
                  <c:v>-2.1061829429153183</c:v>
                </c:pt>
                <c:pt idx="2516">
                  <c:v>-2.0527015673252897</c:v>
                </c:pt>
                <c:pt idx="2517">
                  <c:v>-2.5440070185120276</c:v>
                </c:pt>
                <c:pt idx="2518">
                  <c:v>-2.3843419493074602</c:v>
                </c:pt>
                <c:pt idx="2519">
                  <c:v>-2.3057455441560299</c:v>
                </c:pt>
                <c:pt idx="2520">
                  <c:v>-2.9142028012129888</c:v>
                </c:pt>
                <c:pt idx="2521">
                  <c:v>-2.5531861952488888</c:v>
                </c:pt>
                <c:pt idx="2522">
                  <c:v>-2.6664115473703851</c:v>
                </c:pt>
                <c:pt idx="2523">
                  <c:v>-2.3781618096806816</c:v>
                </c:pt>
                <c:pt idx="2524">
                  <c:v>-2.860718576739441</c:v>
                </c:pt>
                <c:pt idx="2525">
                  <c:v>-3.0211736902124748</c:v>
                </c:pt>
                <c:pt idx="2526">
                  <c:v>-2.7618453278711921</c:v>
                </c:pt>
                <c:pt idx="2527">
                  <c:v>-3.0094309231433183</c:v>
                </c:pt>
                <c:pt idx="2528">
                  <c:v>-2.3906860678004294</c:v>
                </c:pt>
                <c:pt idx="2529">
                  <c:v>-2.467936795287291</c:v>
                </c:pt>
                <c:pt idx="2530">
                  <c:v>-2.9604363978223711</c:v>
                </c:pt>
                <c:pt idx="2531">
                  <c:v>-3.2128208948221353</c:v>
                </c:pt>
                <c:pt idx="2532">
                  <c:v>-2.4392836896947685</c:v>
                </c:pt>
                <c:pt idx="2533">
                  <c:v>-2.6043888521723493</c:v>
                </c:pt>
                <c:pt idx="2534">
                  <c:v>-2.7544765858205356</c:v>
                </c:pt>
                <c:pt idx="2535">
                  <c:v>-2.6384064099433986</c:v>
                </c:pt>
                <c:pt idx="2536">
                  <c:v>-2.4796030086236605</c:v>
                </c:pt>
                <c:pt idx="2537">
                  <c:v>-2.5476430986721028</c:v>
                </c:pt>
                <c:pt idx="2538">
                  <c:v>-2.9544112645054774</c:v>
                </c:pt>
                <c:pt idx="2539">
                  <c:v>-2.9557855366074257</c:v>
                </c:pt>
                <c:pt idx="2540">
                  <c:v>-3.1549976298792708</c:v>
                </c:pt>
                <c:pt idx="2541">
                  <c:v>-3.4636893477824193</c:v>
                </c:pt>
                <c:pt idx="2542">
                  <c:v>-3.2056582552891291</c:v>
                </c:pt>
                <c:pt idx="2543">
                  <c:v>-3.7844599873262812</c:v>
                </c:pt>
                <c:pt idx="2544">
                  <c:v>-3.1480705348120006</c:v>
                </c:pt>
                <c:pt idx="2545">
                  <c:v>-3.3304111220584938</c:v>
                </c:pt>
                <c:pt idx="2546">
                  <c:v>-3.3366032933522449</c:v>
                </c:pt>
                <c:pt idx="2547">
                  <c:v>-3.0492724558356139</c:v>
                </c:pt>
                <c:pt idx="2548">
                  <c:v>-2.7782219497545437</c:v>
                </c:pt>
                <c:pt idx="2549">
                  <c:v>-3.0126555592025497</c:v>
                </c:pt>
                <c:pt idx="2550">
                  <c:v>-2.612290812561787</c:v>
                </c:pt>
                <c:pt idx="2551">
                  <c:v>-2.5851658534495896</c:v>
                </c:pt>
                <c:pt idx="2552">
                  <c:v>-2.5843977782795409</c:v>
                </c:pt>
                <c:pt idx="2553">
                  <c:v>-2.7492295683601893</c:v>
                </c:pt>
                <c:pt idx="2554">
                  <c:v>-3.2094714495455969</c:v>
                </c:pt>
                <c:pt idx="2555">
                  <c:v>-2.6711769016867351</c:v>
                </c:pt>
                <c:pt idx="2556">
                  <c:v>-2.8630842948387838</c:v>
                </c:pt>
                <c:pt idx="2557">
                  <c:v>-2.6261258857168075</c:v>
                </c:pt>
                <c:pt idx="2558">
                  <c:v>-2.5282386159128767</c:v>
                </c:pt>
                <c:pt idx="2559">
                  <c:v>-2.5085098962662991</c:v>
                </c:pt>
                <c:pt idx="2560">
                  <c:v>-2.8607231117646301</c:v>
                </c:pt>
                <c:pt idx="2561">
                  <c:v>-2.8869253247452278</c:v>
                </c:pt>
                <c:pt idx="2562">
                  <c:v>-3.6814312161479812</c:v>
                </c:pt>
                <c:pt idx="2563">
                  <c:v>-2.706758660846325</c:v>
                </c:pt>
                <c:pt idx="2564">
                  <c:v>-2.7309823871608754</c:v>
                </c:pt>
                <c:pt idx="2565">
                  <c:v>-2.8762833637081582</c:v>
                </c:pt>
                <c:pt idx="2566">
                  <c:v>-2.510319810976573</c:v>
                </c:pt>
                <c:pt idx="2567">
                  <c:v>-2.3997889645628239</c:v>
                </c:pt>
                <c:pt idx="2568">
                  <c:v>-2.4388748413490262</c:v>
                </c:pt>
                <c:pt idx="2569">
                  <c:v>-2.9090162375880726</c:v>
                </c:pt>
                <c:pt idx="2570">
                  <c:v>-3.0009362996535298</c:v>
                </c:pt>
                <c:pt idx="2571">
                  <c:v>-3.0236314966189468</c:v>
                </c:pt>
                <c:pt idx="2572">
                  <c:v>-2.7399075457146198</c:v>
                </c:pt>
                <c:pt idx="2573">
                  <c:v>-2.7536855781897418</c:v>
                </c:pt>
                <c:pt idx="2574">
                  <c:v>-2.7681914836244044</c:v>
                </c:pt>
                <c:pt idx="2575">
                  <c:v>-2.5963035632929046</c:v>
                </c:pt>
                <c:pt idx="2576">
                  <c:v>-2.9844906429020366</c:v>
                </c:pt>
                <c:pt idx="2577">
                  <c:v>-2.8229307634350134</c:v>
                </c:pt>
                <c:pt idx="2578">
                  <c:v>-2.5699907441862395</c:v>
                </c:pt>
                <c:pt idx="2579">
                  <c:v>-2.4807323704034605</c:v>
                </c:pt>
                <c:pt idx="2580">
                  <c:v>-2.624375809738162</c:v>
                </c:pt>
                <c:pt idx="2581">
                  <c:v>-2.8166797727523938</c:v>
                </c:pt>
                <c:pt idx="2582">
                  <c:v>-2.8942565331599823</c:v>
                </c:pt>
                <c:pt idx="2583">
                  <c:v>-3.0171241640236071</c:v>
                </c:pt>
                <c:pt idx="2584">
                  <c:v>-2.7846434715529971</c:v>
                </c:pt>
                <c:pt idx="2585">
                  <c:v>-2.3968040533696349</c:v>
                </c:pt>
                <c:pt idx="2586">
                  <c:v>-2.7694361605177171</c:v>
                </c:pt>
                <c:pt idx="2587">
                  <c:v>-2.6310932803437512</c:v>
                </c:pt>
                <c:pt idx="2588">
                  <c:v>-2.5453462131513409</c:v>
                </c:pt>
                <c:pt idx="2589">
                  <c:v>-2.7834703613985865</c:v>
                </c:pt>
                <c:pt idx="2590">
                  <c:v>-2.937211036534467</c:v>
                </c:pt>
                <c:pt idx="2591">
                  <c:v>-3.0559031638582912</c:v>
                </c:pt>
                <c:pt idx="2592">
                  <c:v>-2.8085711566858671</c:v>
                </c:pt>
                <c:pt idx="2593">
                  <c:v>-2.7711791410825479</c:v>
                </c:pt>
                <c:pt idx="2594">
                  <c:v>-2.8862695959332241</c:v>
                </c:pt>
                <c:pt idx="2595">
                  <c:v>-2.8993396371102111</c:v>
                </c:pt>
                <c:pt idx="2596">
                  <c:v>-3.1917393072764675</c:v>
                </c:pt>
                <c:pt idx="2597">
                  <c:v>-3.0767964132298866</c:v>
                </c:pt>
                <c:pt idx="2598">
                  <c:v>-3.010314012970055</c:v>
                </c:pt>
                <c:pt idx="2599">
                  <c:v>-2.5990027097967165</c:v>
                </c:pt>
                <c:pt idx="2600">
                  <c:v>-2.7502990136614724</c:v>
                </c:pt>
                <c:pt idx="2601">
                  <c:v>-2.5901324082034134</c:v>
                </c:pt>
                <c:pt idx="2602">
                  <c:v>-2.6466092326756288</c:v>
                </c:pt>
                <c:pt idx="2603">
                  <c:v>-2.8491314430912018</c:v>
                </c:pt>
                <c:pt idx="2604">
                  <c:v>-3.0910660743496399</c:v>
                </c:pt>
                <c:pt idx="2605">
                  <c:v>-3.1427305340525096</c:v>
                </c:pt>
                <c:pt idx="2606">
                  <c:v>-3.3144295155308052</c:v>
                </c:pt>
                <c:pt idx="2607">
                  <c:v>-3.2430743433286926</c:v>
                </c:pt>
                <c:pt idx="2608">
                  <c:v>-3.7129373443313947</c:v>
                </c:pt>
                <c:pt idx="2609">
                  <c:v>-3.8120961602139207</c:v>
                </c:pt>
                <c:pt idx="2610">
                  <c:v>-3.68221702514876</c:v>
                </c:pt>
                <c:pt idx="2611">
                  <c:v>-2.4714378108222452</c:v>
                </c:pt>
                <c:pt idx="2612">
                  <c:v>-3.0207099828532162</c:v>
                </c:pt>
                <c:pt idx="2613">
                  <c:v>-3.0929802877910899</c:v>
                </c:pt>
                <c:pt idx="2614">
                  <c:v>-2.9417454671028174</c:v>
                </c:pt>
                <c:pt idx="2615">
                  <c:v>-2.7673074020711472</c:v>
                </c:pt>
                <c:pt idx="2616">
                  <c:v>-3.1638287674668168</c:v>
                </c:pt>
                <c:pt idx="2617">
                  <c:v>-2.5420744585198274</c:v>
                </c:pt>
                <c:pt idx="2618">
                  <c:v>-3.4607397731092093</c:v>
                </c:pt>
                <c:pt idx="2619">
                  <c:v>-3.6091108439391442</c:v>
                </c:pt>
                <c:pt idx="2620">
                  <c:v>-3.0064634186330665</c:v>
                </c:pt>
                <c:pt idx="2621">
                  <c:v>-2.2198721500701031</c:v>
                </c:pt>
                <c:pt idx="2622">
                  <c:v>-2.8303220288111315</c:v>
                </c:pt>
                <c:pt idx="2623">
                  <c:v>-2.8117891742432781</c:v>
                </c:pt>
                <c:pt idx="2624">
                  <c:v>-2.8710259959233047</c:v>
                </c:pt>
                <c:pt idx="2625">
                  <c:v>-3.2328961108581695</c:v>
                </c:pt>
                <c:pt idx="2626">
                  <c:v>-2.9399750684928692</c:v>
                </c:pt>
                <c:pt idx="2627">
                  <c:v>-2.7100652487300358</c:v>
                </c:pt>
                <c:pt idx="2628">
                  <c:v>-2.6000348211327289</c:v>
                </c:pt>
                <c:pt idx="2629">
                  <c:v>-2.9774261457688547</c:v>
                </c:pt>
                <c:pt idx="2630">
                  <c:v>-2.8823233731316797</c:v>
                </c:pt>
                <c:pt idx="2631">
                  <c:v>-2.8838950971918531</c:v>
                </c:pt>
                <c:pt idx="2632">
                  <c:v>-2.8275443580747748</c:v>
                </c:pt>
                <c:pt idx="2633">
                  <c:v>-3.0031668409488175</c:v>
                </c:pt>
                <c:pt idx="2634">
                  <c:v>-2.8496823108581943</c:v>
                </c:pt>
                <c:pt idx="2635">
                  <c:v>-3.1544127435132983</c:v>
                </c:pt>
                <c:pt idx="2636">
                  <c:v>-2.6973468367461231</c:v>
                </c:pt>
                <c:pt idx="2637">
                  <c:v>-2.4333360214783668</c:v>
                </c:pt>
                <c:pt idx="2638">
                  <c:v>-2.6218429362025066</c:v>
                </c:pt>
                <c:pt idx="2639">
                  <c:v>-2.829958652008095</c:v>
                </c:pt>
                <c:pt idx="2640">
                  <c:v>-3.1598610422434814</c:v>
                </c:pt>
                <c:pt idx="2641">
                  <c:v>-2.2607256196449859</c:v>
                </c:pt>
                <c:pt idx="2642">
                  <c:v>-2.4678035456581027</c:v>
                </c:pt>
                <c:pt idx="2643">
                  <c:v>-2.6128342889631924</c:v>
                </c:pt>
                <c:pt idx="2644">
                  <c:v>-2.3958301116044032</c:v>
                </c:pt>
                <c:pt idx="2645">
                  <c:v>-2.6472981901834145</c:v>
                </c:pt>
                <c:pt idx="2646">
                  <c:v>-2.4994696152215958</c:v>
                </c:pt>
                <c:pt idx="2647">
                  <c:v>-2.685521811336141</c:v>
                </c:pt>
                <c:pt idx="2648">
                  <c:v>-2.4115197416514857</c:v>
                </c:pt>
                <c:pt idx="2649">
                  <c:v>-2.1424526512114292</c:v>
                </c:pt>
                <c:pt idx="2650">
                  <c:v>-2.4515633889759045</c:v>
                </c:pt>
                <c:pt idx="2651">
                  <c:v>-2.3611469977627291</c:v>
                </c:pt>
                <c:pt idx="2652">
                  <c:v>-2.1741325209282518</c:v>
                </c:pt>
                <c:pt idx="2653">
                  <c:v>-2.2397528656401766</c:v>
                </c:pt>
                <c:pt idx="2654">
                  <c:v>-2.091949064921188</c:v>
                </c:pt>
                <c:pt idx="2655">
                  <c:v>-1.7990626060700832</c:v>
                </c:pt>
                <c:pt idx="2656">
                  <c:v>-1.7503390536072303</c:v>
                </c:pt>
                <c:pt idx="2657">
                  <c:v>-1.757200572686108</c:v>
                </c:pt>
                <c:pt idx="2658">
                  <c:v>-2.1730013087631916</c:v>
                </c:pt>
                <c:pt idx="2659">
                  <c:v>-1.8768383787415783</c:v>
                </c:pt>
                <c:pt idx="2660">
                  <c:v>-1.8805231187949587</c:v>
                </c:pt>
                <c:pt idx="2661">
                  <c:v>-1.8857284708566335</c:v>
                </c:pt>
                <c:pt idx="2662">
                  <c:v>-1.5137777844448765</c:v>
                </c:pt>
                <c:pt idx="2663">
                  <c:v>-1.7631157711950876</c:v>
                </c:pt>
                <c:pt idx="2664">
                  <c:v>-2.0585794256676748</c:v>
                </c:pt>
                <c:pt idx="2665">
                  <c:v>-1.9188920007225778</c:v>
                </c:pt>
                <c:pt idx="2666">
                  <c:v>-2.1143874926338335</c:v>
                </c:pt>
                <c:pt idx="2667">
                  <c:v>-2.0923066295360822</c:v>
                </c:pt>
                <c:pt idx="2668">
                  <c:v>-2.1003071687896049</c:v>
                </c:pt>
                <c:pt idx="2669">
                  <c:v>-1.7893819006599438</c:v>
                </c:pt>
                <c:pt idx="2670">
                  <c:v>-1.8985228573917101</c:v>
                </c:pt>
                <c:pt idx="2671">
                  <c:v>-1.8175791408755304</c:v>
                </c:pt>
                <c:pt idx="2672">
                  <c:v>-2.0630821890782198</c:v>
                </c:pt>
                <c:pt idx="2673">
                  <c:v>-2.1052380533994852</c:v>
                </c:pt>
                <c:pt idx="2674">
                  <c:v>-1.9665708151804764</c:v>
                </c:pt>
                <c:pt idx="2675">
                  <c:v>-1.7194548844288049</c:v>
                </c:pt>
                <c:pt idx="2676">
                  <c:v>-1.4970435555715487</c:v>
                </c:pt>
                <c:pt idx="2677">
                  <c:v>-1.5993981302425762</c:v>
                </c:pt>
                <c:pt idx="2678">
                  <c:v>-1.7213179784021966</c:v>
                </c:pt>
                <c:pt idx="2679">
                  <c:v>-1.8916764169684339</c:v>
                </c:pt>
                <c:pt idx="2680">
                  <c:v>-1.8669454536842314</c:v>
                </c:pt>
                <c:pt idx="2681">
                  <c:v>-2.0810028815161434</c:v>
                </c:pt>
                <c:pt idx="2682">
                  <c:v>-1.6363386647056062</c:v>
                </c:pt>
                <c:pt idx="2683">
                  <c:v>-1.3751888651124489</c:v>
                </c:pt>
                <c:pt idx="2684">
                  <c:v>-1.5458256891881124</c:v>
                </c:pt>
                <c:pt idx="2685">
                  <c:v>-1.6805927012589192</c:v>
                </c:pt>
                <c:pt idx="2686">
                  <c:v>-1.9899222667916516</c:v>
                </c:pt>
                <c:pt idx="2687">
                  <c:v>-1.7996476227968383</c:v>
                </c:pt>
                <c:pt idx="2688">
                  <c:v>-1.7101825876390879</c:v>
                </c:pt>
                <c:pt idx="2689">
                  <c:v>-1.8988899561539103</c:v>
                </c:pt>
                <c:pt idx="2690">
                  <c:v>-1.6759159166886721</c:v>
                </c:pt>
                <c:pt idx="2691">
                  <c:v>-1.5548984360593108</c:v>
                </c:pt>
                <c:pt idx="2692">
                  <c:v>-1.6035273772151308</c:v>
                </c:pt>
                <c:pt idx="2693">
                  <c:v>-1.8097093039544081</c:v>
                </c:pt>
                <c:pt idx="2694">
                  <c:v>-1.829557603222792</c:v>
                </c:pt>
                <c:pt idx="2695">
                  <c:v>-1.7590762851251973</c:v>
                </c:pt>
                <c:pt idx="2696">
                  <c:v>-1.797409467833389</c:v>
                </c:pt>
                <c:pt idx="2697">
                  <c:v>-1.4606011869140414</c:v>
                </c:pt>
                <c:pt idx="2698">
                  <c:v>-1.8005322694623356</c:v>
                </c:pt>
                <c:pt idx="2699">
                  <c:v>-1.7328293948822231</c:v>
                </c:pt>
                <c:pt idx="2700">
                  <c:v>-1.582249420334034</c:v>
                </c:pt>
                <c:pt idx="2701">
                  <c:v>-1.7617487770441882</c:v>
                </c:pt>
                <c:pt idx="2702">
                  <c:v>-1.7597429060667145</c:v>
                </c:pt>
                <c:pt idx="2703">
                  <c:v>-1.7176196778069071</c:v>
                </c:pt>
                <c:pt idx="2704">
                  <c:v>-1.2466584190572751</c:v>
                </c:pt>
                <c:pt idx="2705">
                  <c:v>-1.4155644817013096</c:v>
                </c:pt>
                <c:pt idx="2706">
                  <c:v>-1.8152494122903169</c:v>
                </c:pt>
                <c:pt idx="2707">
                  <c:v>-1.7507931056035935</c:v>
                </c:pt>
                <c:pt idx="2708">
                  <c:v>-1.7017552482766851</c:v>
                </c:pt>
                <c:pt idx="2709">
                  <c:v>-1.7167299495690811</c:v>
                </c:pt>
                <c:pt idx="2710">
                  <c:v>-1.8330040054255679</c:v>
                </c:pt>
                <c:pt idx="2711">
                  <c:v>-1.6481992391761706</c:v>
                </c:pt>
                <c:pt idx="2712">
                  <c:v>-1.367990169048511</c:v>
                </c:pt>
                <c:pt idx="2713">
                  <c:v>-2.0850161320627709</c:v>
                </c:pt>
                <c:pt idx="2714">
                  <c:v>-1.8276623261037079</c:v>
                </c:pt>
                <c:pt idx="2715">
                  <c:v>-1.771024343992774</c:v>
                </c:pt>
                <c:pt idx="2716">
                  <c:v>-1.8375193711739441</c:v>
                </c:pt>
                <c:pt idx="2717">
                  <c:v>-1.7275350821748297</c:v>
                </c:pt>
                <c:pt idx="2718">
                  <c:v>-1.4326975379059641</c:v>
                </c:pt>
                <c:pt idx="2719">
                  <c:v>-1.7011344265138311</c:v>
                </c:pt>
                <c:pt idx="2720">
                  <c:v>-1.8321846238225752</c:v>
                </c:pt>
                <c:pt idx="2721">
                  <c:v>-2.0484084941068601</c:v>
                </c:pt>
                <c:pt idx="2722">
                  <c:v>-1.9458179869079908</c:v>
                </c:pt>
                <c:pt idx="2723">
                  <c:v>-1.7396744908200028</c:v>
                </c:pt>
                <c:pt idx="2724">
                  <c:v>-1.7927809973882001</c:v>
                </c:pt>
                <c:pt idx="2725">
                  <c:v>-1.5549828114924931</c:v>
                </c:pt>
                <c:pt idx="2726">
                  <c:v>-1.7492283923415626</c:v>
                </c:pt>
                <c:pt idx="2727">
                  <c:v>-1.7055338316564446</c:v>
                </c:pt>
                <c:pt idx="2728">
                  <c:v>-2.1785677476610781</c:v>
                </c:pt>
                <c:pt idx="2729">
                  <c:v>-2.2209616768436446</c:v>
                </c:pt>
                <c:pt idx="2730">
                  <c:v>-2.241323140233709</c:v>
                </c:pt>
                <c:pt idx="2731">
                  <c:v>-1.8162698031566904</c:v>
                </c:pt>
                <c:pt idx="2732">
                  <c:v>-1.4582682136000078</c:v>
                </c:pt>
                <c:pt idx="2733">
                  <c:v>-1.5650217910972997</c:v>
                </c:pt>
                <c:pt idx="2734">
                  <c:v>-1.7459086478734229</c:v>
                </c:pt>
                <c:pt idx="2735">
                  <c:v>-1.517896923004207</c:v>
                </c:pt>
                <c:pt idx="2736">
                  <c:v>-1.5496889295337193</c:v>
                </c:pt>
                <c:pt idx="2737">
                  <c:v>-1.4957382279620761</c:v>
                </c:pt>
                <c:pt idx="2738">
                  <c:v>-1.4868664341706603</c:v>
                </c:pt>
                <c:pt idx="2739">
                  <c:v>-1.5283153214743079</c:v>
                </c:pt>
                <c:pt idx="2740">
                  <c:v>-1.6631258817379451</c:v>
                </c:pt>
                <c:pt idx="2741">
                  <c:v>-1.7814193731428973</c:v>
                </c:pt>
                <c:pt idx="2742">
                  <c:v>-1.5876231860342374</c:v>
                </c:pt>
                <c:pt idx="2743">
                  <c:v>-1.5234809873833708</c:v>
                </c:pt>
                <c:pt idx="2744">
                  <c:v>-1.7067788740904586</c:v>
                </c:pt>
                <c:pt idx="2745">
                  <c:v>-1.3726603732869644</c:v>
                </c:pt>
                <c:pt idx="2746">
                  <c:v>-1.5241476177377846</c:v>
                </c:pt>
                <c:pt idx="2747">
                  <c:v>-1.3297390754807756</c:v>
                </c:pt>
                <c:pt idx="2748">
                  <c:v>-1.5581973606625505</c:v>
                </c:pt>
                <c:pt idx="2749">
                  <c:v>-1.4681738546188474</c:v>
                </c:pt>
                <c:pt idx="2750">
                  <c:v>-1.7686541391312918</c:v>
                </c:pt>
                <c:pt idx="2751">
                  <c:v>-1.5056362190156074</c:v>
                </c:pt>
                <c:pt idx="2752">
                  <c:v>-1.2526114819988812</c:v>
                </c:pt>
                <c:pt idx="2753">
                  <c:v>-0.9417334479919599</c:v>
                </c:pt>
                <c:pt idx="2754">
                  <c:v>-1.2823265330138609</c:v>
                </c:pt>
                <c:pt idx="2755">
                  <c:v>-1.3223161278262068</c:v>
                </c:pt>
                <c:pt idx="2756">
                  <c:v>-1.5031765258290399</c:v>
                </c:pt>
                <c:pt idx="2757">
                  <c:v>-1.4434452558637805</c:v>
                </c:pt>
                <c:pt idx="2758">
                  <c:v>-1.5821633364609793</c:v>
                </c:pt>
                <c:pt idx="2759">
                  <c:v>-1.3977629755027412</c:v>
                </c:pt>
                <c:pt idx="2760">
                  <c:v>-1.1469787850782938</c:v>
                </c:pt>
                <c:pt idx="2761">
                  <c:v>-1.3688873727031434</c:v>
                </c:pt>
                <c:pt idx="2762">
                  <c:v>-1.3658481402494258</c:v>
                </c:pt>
                <c:pt idx="2763">
                  <c:v>-1.2860516623013416</c:v>
                </c:pt>
                <c:pt idx="2764">
                  <c:v>-1.6414206807536498</c:v>
                </c:pt>
                <c:pt idx="2765">
                  <c:v>-1.5212682621517035</c:v>
                </c:pt>
                <c:pt idx="2766">
                  <c:v>-1.5264970667233277</c:v>
                </c:pt>
                <c:pt idx="2767">
                  <c:v>-1.3077887044828833</c:v>
                </c:pt>
                <c:pt idx="2768">
                  <c:v>-1.250545973920246</c:v>
                </c:pt>
                <c:pt idx="2769">
                  <c:v>-1.3665110147172692</c:v>
                </c:pt>
                <c:pt idx="2770">
                  <c:v>-1.4537128831128536</c:v>
                </c:pt>
                <c:pt idx="2771">
                  <c:v>-1.2893878021688505</c:v>
                </c:pt>
                <c:pt idx="2772">
                  <c:v>-1.4539464633700838</c:v>
                </c:pt>
                <c:pt idx="2773">
                  <c:v>-1.254239685805149</c:v>
                </c:pt>
                <c:pt idx="2774">
                  <c:v>-1.1327931054079614</c:v>
                </c:pt>
                <c:pt idx="2775">
                  <c:v>-1.162410199158759</c:v>
                </c:pt>
                <c:pt idx="2776">
                  <c:v>-1.1508878284313797</c:v>
                </c:pt>
                <c:pt idx="2777">
                  <c:v>-1.3118172729156408</c:v>
                </c:pt>
                <c:pt idx="2778">
                  <c:v>-1.290509129905498</c:v>
                </c:pt>
                <c:pt idx="2779">
                  <c:v>-1.4169618079878821</c:v>
                </c:pt>
                <c:pt idx="2780">
                  <c:v>-1.5532955213936794</c:v>
                </c:pt>
                <c:pt idx="2781">
                  <c:v>-1.4239970685730861</c:v>
                </c:pt>
                <c:pt idx="2782">
                  <c:v>-1.2238451544395339</c:v>
                </c:pt>
                <c:pt idx="2783">
                  <c:v>-1.4819873526239933</c:v>
                </c:pt>
                <c:pt idx="2784">
                  <c:v>-1.5660783346970084</c:v>
                </c:pt>
                <c:pt idx="2785">
                  <c:v>-1.494111482726155</c:v>
                </c:pt>
                <c:pt idx="2786">
                  <c:v>-1.8155861706073191</c:v>
                </c:pt>
                <c:pt idx="2787">
                  <c:v>-1.74478380027756</c:v>
                </c:pt>
                <c:pt idx="2788">
                  <c:v>-1.3675034819434626</c:v>
                </c:pt>
                <c:pt idx="2789">
                  <c:v>-1.3694775115453846</c:v>
                </c:pt>
                <c:pt idx="2790">
                  <c:v>-1.4777065365007793</c:v>
                </c:pt>
                <c:pt idx="2791">
                  <c:v>-1.4556825149808272</c:v>
                </c:pt>
                <c:pt idx="2792">
                  <c:v>-1.7575818697380843</c:v>
                </c:pt>
                <c:pt idx="2793">
                  <c:v>-1.7196290201250819</c:v>
                </c:pt>
                <c:pt idx="2794">
                  <c:v>-1.6563020091317173</c:v>
                </c:pt>
                <c:pt idx="2795">
                  <c:v>-1.7135525979109354</c:v>
                </c:pt>
                <c:pt idx="2796">
                  <c:v>-1.7863396476114632</c:v>
                </c:pt>
                <c:pt idx="2797">
                  <c:v>-1.7666140191019881</c:v>
                </c:pt>
                <c:pt idx="2798">
                  <c:v>-2.1376983758242205</c:v>
                </c:pt>
                <c:pt idx="2799">
                  <c:v>-1.9951172847854399</c:v>
                </c:pt>
                <c:pt idx="2800">
                  <c:v>-2.2683283402050836</c:v>
                </c:pt>
                <c:pt idx="2801">
                  <c:v>-2.0726649144430485</c:v>
                </c:pt>
                <c:pt idx="2802">
                  <c:v>-1.8139105294959661</c:v>
                </c:pt>
                <c:pt idx="2803">
                  <c:v>-2.0603755381391813</c:v>
                </c:pt>
                <c:pt idx="2804">
                  <c:v>-1.9325216459523316</c:v>
                </c:pt>
                <c:pt idx="2805">
                  <c:v>-2.1321630982647384</c:v>
                </c:pt>
                <c:pt idx="2806">
                  <c:v>-2.2996068381247454</c:v>
                </c:pt>
                <c:pt idx="2807">
                  <c:v>-2.3164798427969688</c:v>
                </c:pt>
                <c:pt idx="2808">
                  <c:v>-2.0931856129020958</c:v>
                </c:pt>
                <c:pt idx="2809">
                  <c:v>-1.8067248950509804</c:v>
                </c:pt>
                <c:pt idx="2810">
                  <c:v>-1.7034527712377208</c:v>
                </c:pt>
                <c:pt idx="2811">
                  <c:v>-1.9260169540555587</c:v>
                </c:pt>
                <c:pt idx="2812">
                  <c:v>-1.8536706858656304</c:v>
                </c:pt>
                <c:pt idx="2813">
                  <c:v>-1.9701407586572661</c:v>
                </c:pt>
                <c:pt idx="2814">
                  <c:v>-1.9962681437482754</c:v>
                </c:pt>
                <c:pt idx="2815">
                  <c:v>-1.8249543364491416</c:v>
                </c:pt>
                <c:pt idx="2816">
                  <c:v>-1.9665781712346353</c:v>
                </c:pt>
                <c:pt idx="2817">
                  <c:v>-1.8083582678388872</c:v>
                </c:pt>
                <c:pt idx="2818">
                  <c:v>-2.2286662413438099</c:v>
                </c:pt>
                <c:pt idx="2819">
                  <c:v>-2.1505880436954712</c:v>
                </c:pt>
                <c:pt idx="2820">
                  <c:v>-2.1725929022987649</c:v>
                </c:pt>
                <c:pt idx="2821">
                  <c:v>-2.4940378381462245</c:v>
                </c:pt>
                <c:pt idx="2822">
                  <c:v>-2.3272910157468263</c:v>
                </c:pt>
                <c:pt idx="2823">
                  <c:v>-2.0159461469393136</c:v>
                </c:pt>
                <c:pt idx="2824">
                  <c:v>-1.7395885794187331</c:v>
                </c:pt>
                <c:pt idx="2825">
                  <c:v>-1.8793290490623551</c:v>
                </c:pt>
                <c:pt idx="2826">
                  <c:v>-2.1859644153839124</c:v>
                </c:pt>
                <c:pt idx="2827">
                  <c:v>-2.2913696954346787</c:v>
                </c:pt>
                <c:pt idx="2828">
                  <c:v>-2.0546672583692849</c:v>
                </c:pt>
                <c:pt idx="2829">
                  <c:v>-2.0046819649909122</c:v>
                </c:pt>
                <c:pt idx="2830">
                  <c:v>-1.7449134459804003</c:v>
                </c:pt>
                <c:pt idx="2831">
                  <c:v>-2.0679266348677832</c:v>
                </c:pt>
                <c:pt idx="2832">
                  <c:v>-2.291174889365148</c:v>
                </c:pt>
                <c:pt idx="2833">
                  <c:v>-1.9893752960395272</c:v>
                </c:pt>
                <c:pt idx="2834">
                  <c:v>-1.9882963446351736</c:v>
                </c:pt>
                <c:pt idx="2835">
                  <c:v>-1.9411886893903905</c:v>
                </c:pt>
                <c:pt idx="2836">
                  <c:v>-1.7905201957053476</c:v>
                </c:pt>
                <c:pt idx="2837">
                  <c:v>-1.5635147972005812</c:v>
                </c:pt>
                <c:pt idx="2838">
                  <c:v>-1.8589172212481173</c:v>
                </c:pt>
                <c:pt idx="2839">
                  <c:v>-1.7830641204289459</c:v>
                </c:pt>
                <c:pt idx="2840">
                  <c:v>-1.7823770169012318</c:v>
                </c:pt>
                <c:pt idx="2841">
                  <c:v>-2.0648861914925702</c:v>
                </c:pt>
                <c:pt idx="2842">
                  <c:v>-2.0520779562469338</c:v>
                </c:pt>
                <c:pt idx="2843">
                  <c:v>-2.2818461756316597</c:v>
                </c:pt>
                <c:pt idx="2844">
                  <c:v>-1.9877828061698544</c:v>
                </c:pt>
                <c:pt idx="2845">
                  <c:v>-1.9381560588084268</c:v>
                </c:pt>
                <c:pt idx="2846">
                  <c:v>-1.9992548432434587</c:v>
                </c:pt>
                <c:pt idx="2847">
                  <c:v>-1.9260337472856954</c:v>
                </c:pt>
                <c:pt idx="2848">
                  <c:v>-2.2056462924537699</c:v>
                </c:pt>
                <c:pt idx="2849">
                  <c:v>-2.1668342225957891</c:v>
                </c:pt>
                <c:pt idx="2850">
                  <c:v>-2.3844367326517815</c:v>
                </c:pt>
                <c:pt idx="2851">
                  <c:v>-1.6656200410243882</c:v>
                </c:pt>
                <c:pt idx="2852">
                  <c:v>-1.773876675671795</c:v>
                </c:pt>
                <c:pt idx="2853">
                  <c:v>-1.977313553284938</c:v>
                </c:pt>
                <c:pt idx="2854">
                  <c:v>-1.4517607866108966</c:v>
                </c:pt>
                <c:pt idx="2855">
                  <c:v>-1.7502497345070438</c:v>
                </c:pt>
                <c:pt idx="2856">
                  <c:v>-1.860377288279218</c:v>
                </c:pt>
                <c:pt idx="2857">
                  <c:v>-1.7928870626912869</c:v>
                </c:pt>
                <c:pt idx="2858">
                  <c:v>-1.6147417872377579</c:v>
                </c:pt>
                <c:pt idx="2859">
                  <c:v>-1.6369825321371041</c:v>
                </c:pt>
                <c:pt idx="2860">
                  <c:v>-1.7654932269450412</c:v>
                </c:pt>
                <c:pt idx="2861">
                  <c:v>-1.8123620750197846</c:v>
                </c:pt>
                <c:pt idx="2862">
                  <c:v>-1.6124293745852056</c:v>
                </c:pt>
                <c:pt idx="2863">
                  <c:v>-1.5833336906184912</c:v>
                </c:pt>
                <c:pt idx="2864">
                  <c:v>-1.6672172750182179</c:v>
                </c:pt>
                <c:pt idx="2865">
                  <c:v>-1.3344744830267263</c:v>
                </c:pt>
                <c:pt idx="2866">
                  <c:v>-1.5576674010778992</c:v>
                </c:pt>
                <c:pt idx="2867">
                  <c:v>-1.5867518642754761</c:v>
                </c:pt>
                <c:pt idx="2868">
                  <c:v>-1.4614163376539497</c:v>
                </c:pt>
                <c:pt idx="2869">
                  <c:v>-1.6865570478992626</c:v>
                </c:pt>
                <c:pt idx="2870">
                  <c:v>-2.2439277952644878</c:v>
                </c:pt>
                <c:pt idx="2871">
                  <c:v>-2.1595512780203552</c:v>
                </c:pt>
                <c:pt idx="2872">
                  <c:v>-2.2940615767440384</c:v>
                </c:pt>
                <c:pt idx="2873">
                  <c:v>-2.2665685988408177</c:v>
                </c:pt>
                <c:pt idx="2874">
                  <c:v>-2.2030181004148672</c:v>
                </c:pt>
                <c:pt idx="2875">
                  <c:v>-2.0312521773055292</c:v>
                </c:pt>
                <c:pt idx="2876">
                  <c:v>-2.1008943592311531</c:v>
                </c:pt>
                <c:pt idx="2877">
                  <c:v>-2.330857095153565</c:v>
                </c:pt>
                <c:pt idx="2878">
                  <c:v>-1.9097723790593513</c:v>
                </c:pt>
                <c:pt idx="2879">
                  <c:v>-1.6627115096124119</c:v>
                </c:pt>
                <c:pt idx="2880">
                  <c:v>-1.5650377978982473</c:v>
                </c:pt>
                <c:pt idx="2881">
                  <c:v>-1.7843873934590488</c:v>
                </c:pt>
                <c:pt idx="2882">
                  <c:v>-1.9120320306826133</c:v>
                </c:pt>
                <c:pt idx="2883">
                  <c:v>-1.7356111877478591</c:v>
                </c:pt>
                <c:pt idx="2884">
                  <c:v>-1.6697194202460472</c:v>
                </c:pt>
                <c:pt idx="2885">
                  <c:v>-1.7441252412895913</c:v>
                </c:pt>
                <c:pt idx="2886">
                  <c:v>-1.764626804620409</c:v>
                </c:pt>
                <c:pt idx="2887">
                  <c:v>-2.0294507555492798</c:v>
                </c:pt>
                <c:pt idx="2888">
                  <c:v>-2.2339679815844553</c:v>
                </c:pt>
                <c:pt idx="2889">
                  <c:v>-1.6473484819756454</c:v>
                </c:pt>
                <c:pt idx="2890">
                  <c:v>-1.7033903622610949</c:v>
                </c:pt>
                <c:pt idx="2891">
                  <c:v>-1.9755792824694924</c:v>
                </c:pt>
                <c:pt idx="2892">
                  <c:v>-1.7992862739713817</c:v>
                </c:pt>
                <c:pt idx="2893">
                  <c:v>-1.682402591023378</c:v>
                </c:pt>
                <c:pt idx="2894">
                  <c:v>-1.216072977869425</c:v>
                </c:pt>
                <c:pt idx="2895">
                  <c:v>-1.4638273758875868</c:v>
                </c:pt>
                <c:pt idx="2896">
                  <c:v>-1.5382920528358595</c:v>
                </c:pt>
                <c:pt idx="2897">
                  <c:v>-1.6098666614036874</c:v>
                </c:pt>
                <c:pt idx="2898">
                  <c:v>-1.5594030607857399</c:v>
                </c:pt>
                <c:pt idx="2899">
                  <c:v>-1.7093783840009691</c:v>
                </c:pt>
                <c:pt idx="2900">
                  <c:v>-1.6547437525740389</c:v>
                </c:pt>
                <c:pt idx="2901">
                  <c:v>-1.9946892849100932</c:v>
                </c:pt>
                <c:pt idx="2902">
                  <c:v>-2.0553847526690121</c:v>
                </c:pt>
                <c:pt idx="2903">
                  <c:v>-2.0585337662703278</c:v>
                </c:pt>
                <c:pt idx="2904">
                  <c:v>-1.8899394211863292</c:v>
                </c:pt>
                <c:pt idx="2905">
                  <c:v>-1.8763986490897175</c:v>
                </c:pt>
                <c:pt idx="2906">
                  <c:v>-2.1061282980168889</c:v>
                </c:pt>
                <c:pt idx="2907">
                  <c:v>-1.8305986017152522</c:v>
                </c:pt>
                <c:pt idx="2908">
                  <c:v>-1.7138196726630939</c:v>
                </c:pt>
                <c:pt idx="2909">
                  <c:v>-1.7667154944137911</c:v>
                </c:pt>
                <c:pt idx="2910">
                  <c:v>-1.7392510950560036</c:v>
                </c:pt>
                <c:pt idx="2911">
                  <c:v>-1.705100451736107</c:v>
                </c:pt>
                <c:pt idx="2912">
                  <c:v>-1.736265738154978</c:v>
                </c:pt>
                <c:pt idx="2913">
                  <c:v>-1.5189387675237667</c:v>
                </c:pt>
                <c:pt idx="2914">
                  <c:v>-1.7758701890505846</c:v>
                </c:pt>
                <c:pt idx="2915">
                  <c:v>-1.7026378134261428</c:v>
                </c:pt>
                <c:pt idx="2916">
                  <c:v>-1.5168556030485718</c:v>
                </c:pt>
                <c:pt idx="2917">
                  <c:v>-1.6172826993739444</c:v>
                </c:pt>
                <c:pt idx="2918">
                  <c:v>-1.6736227436693769</c:v>
                </c:pt>
                <c:pt idx="2919">
                  <c:v>-2.0910345743615086</c:v>
                </c:pt>
                <c:pt idx="2920">
                  <c:v>-2.4132788176564839</c:v>
                </c:pt>
                <c:pt idx="2921">
                  <c:v>-1.9184111881275177</c:v>
                </c:pt>
                <c:pt idx="2922">
                  <c:v>-2.0555370102294637</c:v>
                </c:pt>
                <c:pt idx="2923">
                  <c:v>-1.9472565089639504</c:v>
                </c:pt>
                <c:pt idx="2924">
                  <c:v>-1.5954552181122075</c:v>
                </c:pt>
                <c:pt idx="2925">
                  <c:v>-1.6768489673507685</c:v>
                </c:pt>
                <c:pt idx="2926">
                  <c:v>-1.6283099815979858</c:v>
                </c:pt>
                <c:pt idx="2927">
                  <c:v>-1.8851678990029375</c:v>
                </c:pt>
                <c:pt idx="2928">
                  <c:v>-1.8666509249071057</c:v>
                </c:pt>
                <c:pt idx="2929">
                  <c:v>-1.3819602818536365</c:v>
                </c:pt>
                <c:pt idx="2930">
                  <c:v>-1.6858795801805415</c:v>
                </c:pt>
                <c:pt idx="2931">
                  <c:v>-1.9713280491998686</c:v>
                </c:pt>
                <c:pt idx="2932">
                  <c:v>-1.7698122528058138</c:v>
                </c:pt>
                <c:pt idx="2933">
                  <c:v>-1.7349583610908828</c:v>
                </c:pt>
                <c:pt idx="2934">
                  <c:v>-2.0011465657600591</c:v>
                </c:pt>
                <c:pt idx="2935">
                  <c:v>-1.7788556833885052</c:v>
                </c:pt>
                <c:pt idx="2936">
                  <c:v>-1.5949876659637841</c:v>
                </c:pt>
                <c:pt idx="2937">
                  <c:v>-1.8458059800653528</c:v>
                </c:pt>
                <c:pt idx="2938">
                  <c:v>-1.9295616382775678</c:v>
                </c:pt>
                <c:pt idx="2939">
                  <c:v>-1.9323236340576353</c:v>
                </c:pt>
                <c:pt idx="2940">
                  <c:v>-1.9144939410645618</c:v>
                </c:pt>
                <c:pt idx="2941">
                  <c:v>-2.1121402435573091</c:v>
                </c:pt>
                <c:pt idx="2942">
                  <c:v>-1.901903988618552</c:v>
                </c:pt>
                <c:pt idx="2943">
                  <c:v>-1.791554704192583</c:v>
                </c:pt>
                <c:pt idx="2944">
                  <c:v>-1.8831577544428135</c:v>
                </c:pt>
                <c:pt idx="2945">
                  <c:v>-2.1653998799620489</c:v>
                </c:pt>
                <c:pt idx="2946">
                  <c:v>-2.046696491542126</c:v>
                </c:pt>
                <c:pt idx="2947">
                  <c:v>-1.7425796306881141</c:v>
                </c:pt>
                <c:pt idx="2948">
                  <c:v>-1.8933639971597236</c:v>
                </c:pt>
                <c:pt idx="2949">
                  <c:v>-2.1578876208807345</c:v>
                </c:pt>
                <c:pt idx="2950">
                  <c:v>-1.6364859264688816</c:v>
                </c:pt>
                <c:pt idx="2951">
                  <c:v>-1.8619875870798213</c:v>
                </c:pt>
                <c:pt idx="2952">
                  <c:v>-1.6340275398385944</c:v>
                </c:pt>
                <c:pt idx="2953">
                  <c:v>-1.9627841798611585</c:v>
                </c:pt>
                <c:pt idx="2954">
                  <c:v>-1.8549660329295172</c:v>
                </c:pt>
                <c:pt idx="2955">
                  <c:v>-1.8056717753668736</c:v>
                </c:pt>
                <c:pt idx="2956">
                  <c:v>-1.5399980837907683</c:v>
                </c:pt>
                <c:pt idx="2957">
                  <c:v>-2.2974465539130562</c:v>
                </c:pt>
                <c:pt idx="2958">
                  <c:v>-2.1851875730810408</c:v>
                </c:pt>
                <c:pt idx="2959">
                  <c:v>-1.6035833015546013</c:v>
                </c:pt>
                <c:pt idx="2960">
                  <c:v>-1.6633469219715638</c:v>
                </c:pt>
                <c:pt idx="2961">
                  <c:v>-1.7742612310386441</c:v>
                </c:pt>
                <c:pt idx="2962">
                  <c:v>-2.0936480182806334</c:v>
                </c:pt>
                <c:pt idx="2963">
                  <c:v>-1.6738820228499236</c:v>
                </c:pt>
                <c:pt idx="2964">
                  <c:v>-1.4782902745305753</c:v>
                </c:pt>
                <c:pt idx="2965">
                  <c:v>-1.7191101719167226</c:v>
                </c:pt>
                <c:pt idx="2966">
                  <c:v>-1.6146068697121587</c:v>
                </c:pt>
                <c:pt idx="2967">
                  <c:v>-1.8220510923613653</c:v>
                </c:pt>
                <c:pt idx="2968">
                  <c:v>-1.7050378000442619</c:v>
                </c:pt>
                <c:pt idx="2969">
                  <c:v>-1.7311928783151411</c:v>
                </c:pt>
                <c:pt idx="2970">
                  <c:v>-1.9054092729508989</c:v>
                </c:pt>
                <c:pt idx="2971">
                  <c:v>-1.7976508766768946</c:v>
                </c:pt>
                <c:pt idx="2972">
                  <c:v>-1.9293988995372131</c:v>
                </c:pt>
                <c:pt idx="2973">
                  <c:v>-1.9429951896919697</c:v>
                </c:pt>
                <c:pt idx="2974">
                  <c:v>-1.7907836633677472</c:v>
                </c:pt>
                <c:pt idx="2975">
                  <c:v>-1.9510722711911932</c:v>
                </c:pt>
                <c:pt idx="2976">
                  <c:v>-1.601727096046724</c:v>
                </c:pt>
                <c:pt idx="2977">
                  <c:v>-1.7992411089364135</c:v>
                </c:pt>
                <c:pt idx="2978">
                  <c:v>-1.7783492838200161</c:v>
                </c:pt>
                <c:pt idx="2979">
                  <c:v>-1.327651291660084</c:v>
                </c:pt>
                <c:pt idx="2980">
                  <c:v>-1.30350696478965</c:v>
                </c:pt>
                <c:pt idx="2981">
                  <c:v>-1.3752524703051532</c:v>
                </c:pt>
                <c:pt idx="2982">
                  <c:v>-0.89839029593857822</c:v>
                </c:pt>
                <c:pt idx="2983">
                  <c:v>-1.3195136274079722</c:v>
                </c:pt>
                <c:pt idx="2984">
                  <c:v>-1.0736976655697335</c:v>
                </c:pt>
                <c:pt idx="2985">
                  <c:v>-1.1949467143189902</c:v>
                </c:pt>
                <c:pt idx="2986">
                  <c:v>-1.2341805894726718</c:v>
                </c:pt>
                <c:pt idx="2987">
                  <c:v>-1.2476630232329218</c:v>
                </c:pt>
                <c:pt idx="2988">
                  <c:v>-1.1632758775682759</c:v>
                </c:pt>
                <c:pt idx="2989">
                  <c:v>-1.2544753655638461</c:v>
                </c:pt>
                <c:pt idx="2990">
                  <c:v>-1.0385173091145825</c:v>
                </c:pt>
                <c:pt idx="2991">
                  <c:v>-0.90711178178357277</c:v>
                </c:pt>
                <c:pt idx="2992">
                  <c:v>-0.92006928840044433</c:v>
                </c:pt>
                <c:pt idx="2993">
                  <c:v>-0.78438754729565319</c:v>
                </c:pt>
                <c:pt idx="2994">
                  <c:v>-1.2943737826432031</c:v>
                </c:pt>
                <c:pt idx="2995">
                  <c:v>-1.389046206547871</c:v>
                </c:pt>
                <c:pt idx="2996">
                  <c:v>-1.3040786557382762</c:v>
                </c:pt>
                <c:pt idx="2997">
                  <c:v>-1.2086488199567824</c:v>
                </c:pt>
                <c:pt idx="2998">
                  <c:v>-1.0241531457212323</c:v>
                </c:pt>
                <c:pt idx="2999">
                  <c:v>-1.0768589077216495</c:v>
                </c:pt>
                <c:pt idx="3000">
                  <c:v>-1.3572215788697182</c:v>
                </c:pt>
                <c:pt idx="3001">
                  <c:v>-1.1691872949446473</c:v>
                </c:pt>
                <c:pt idx="3002">
                  <c:v>-1.4086833253598536</c:v>
                </c:pt>
                <c:pt idx="3003">
                  <c:v>-0.86817530052618419</c:v>
                </c:pt>
                <c:pt idx="3004">
                  <c:v>-1.0434270902161307</c:v>
                </c:pt>
                <c:pt idx="3005">
                  <c:v>-0.49835290778552138</c:v>
                </c:pt>
                <c:pt idx="3006">
                  <c:v>-0.6395610860516393</c:v>
                </c:pt>
                <c:pt idx="3007">
                  <c:v>-0.57425111779748028</c:v>
                </c:pt>
                <c:pt idx="3008">
                  <c:v>-0.30410140648880096</c:v>
                </c:pt>
                <c:pt idx="3009">
                  <c:v>-0.41309901865563392</c:v>
                </c:pt>
                <c:pt idx="3010">
                  <c:v>-0.3691163382918739</c:v>
                </c:pt>
                <c:pt idx="3011">
                  <c:v>-0.87988524692595849</c:v>
                </c:pt>
                <c:pt idx="3012">
                  <c:v>-0.62091827415450362</c:v>
                </c:pt>
                <c:pt idx="3013">
                  <c:v>-0.81902007721205772</c:v>
                </c:pt>
                <c:pt idx="3014">
                  <c:v>-0.82833394945416827</c:v>
                </c:pt>
                <c:pt idx="3015">
                  <c:v>-0.91816813670497077</c:v>
                </c:pt>
                <c:pt idx="3016">
                  <c:v>-0.65840419175317422</c:v>
                </c:pt>
                <c:pt idx="3017">
                  <c:v>-0.6061541263032485</c:v>
                </c:pt>
                <c:pt idx="3018">
                  <c:v>-0.6074594891388998</c:v>
                </c:pt>
                <c:pt idx="3019">
                  <c:v>-1.0770277877224184</c:v>
                </c:pt>
                <c:pt idx="3020">
                  <c:v>-1.1330486384830101</c:v>
                </c:pt>
                <c:pt idx="3021">
                  <c:v>-1.0202923649141213</c:v>
                </c:pt>
                <c:pt idx="3022">
                  <c:v>-1.0017905231930142</c:v>
                </c:pt>
                <c:pt idx="3023">
                  <c:v>-1.5865314446077687</c:v>
                </c:pt>
                <c:pt idx="3024">
                  <c:v>-1.2346244027866775</c:v>
                </c:pt>
                <c:pt idx="3025">
                  <c:v>-0.99900031909241394</c:v>
                </c:pt>
                <c:pt idx="3026">
                  <c:v>-0.86435669564176454</c:v>
                </c:pt>
                <c:pt idx="3027">
                  <c:v>-0.8163108996445696</c:v>
                </c:pt>
                <c:pt idx="3028">
                  <c:v>-0.75900356397120883</c:v>
                </c:pt>
                <c:pt idx="3029">
                  <c:v>-0.81750995520168612</c:v>
                </c:pt>
                <c:pt idx="3030">
                  <c:v>-1.4379704171748018</c:v>
                </c:pt>
                <c:pt idx="3031">
                  <c:v>-1.729596198186113</c:v>
                </c:pt>
                <c:pt idx="3032">
                  <c:v>-1.5338404902097917</c:v>
                </c:pt>
                <c:pt idx="3033">
                  <c:v>-1.0951969117100138</c:v>
                </c:pt>
                <c:pt idx="3034">
                  <c:v>-1.4427924547139013</c:v>
                </c:pt>
                <c:pt idx="3035">
                  <c:v>-1.0830757447283061</c:v>
                </c:pt>
                <c:pt idx="3036">
                  <c:v>-1.8619899887161879</c:v>
                </c:pt>
                <c:pt idx="3037">
                  <c:v>-1.4172993262761897</c:v>
                </c:pt>
                <c:pt idx="3038">
                  <c:v>-1.2713560947581044</c:v>
                </c:pt>
                <c:pt idx="3039">
                  <c:v>-1.3134971010912129</c:v>
                </c:pt>
                <c:pt idx="3040">
                  <c:v>-1.0699044390726449</c:v>
                </c:pt>
                <c:pt idx="3041">
                  <c:v>-1.0908977211787445</c:v>
                </c:pt>
                <c:pt idx="3042">
                  <c:v>-1.1203601570889516</c:v>
                </c:pt>
                <c:pt idx="3043">
                  <c:v>-0.9932118448578634</c:v>
                </c:pt>
                <c:pt idx="3044">
                  <c:v>-1.2070349534931142</c:v>
                </c:pt>
                <c:pt idx="3045">
                  <c:v>-1.4604974156514829</c:v>
                </c:pt>
                <c:pt idx="3046">
                  <c:v>-1.7389118530807137</c:v>
                </c:pt>
                <c:pt idx="3047">
                  <c:v>-1.0326587360324391</c:v>
                </c:pt>
                <c:pt idx="3048">
                  <c:v>-0.90255952970098929</c:v>
                </c:pt>
                <c:pt idx="3049">
                  <c:v>-0.8591552366913956</c:v>
                </c:pt>
                <c:pt idx="3050">
                  <c:v>-1.3165489012732103</c:v>
                </c:pt>
                <c:pt idx="3051">
                  <c:v>-1.0269873378685668</c:v>
                </c:pt>
                <c:pt idx="3052">
                  <c:v>-1.4735388152570927</c:v>
                </c:pt>
                <c:pt idx="3053">
                  <c:v>-1.8650477438551341</c:v>
                </c:pt>
                <c:pt idx="3054">
                  <c:v>-1.6356448098992442</c:v>
                </c:pt>
                <c:pt idx="3055">
                  <c:v>-1.5583984671510014</c:v>
                </c:pt>
                <c:pt idx="3056">
                  <c:v>-1.2305237596148588</c:v>
                </c:pt>
                <c:pt idx="3057">
                  <c:v>-1.3740236128618226</c:v>
                </c:pt>
                <c:pt idx="3058">
                  <c:v>-2.1781487936537185</c:v>
                </c:pt>
                <c:pt idx="3059">
                  <c:v>-1.2221873369167089</c:v>
                </c:pt>
                <c:pt idx="3060">
                  <c:v>-1.6784107046575603</c:v>
                </c:pt>
                <c:pt idx="3061">
                  <c:v>-1.5402440386106049</c:v>
                </c:pt>
                <c:pt idx="3062">
                  <c:v>-0.69278032266277001</c:v>
                </c:pt>
                <c:pt idx="3063">
                  <c:v>-0.88915371616920558</c:v>
                </c:pt>
                <c:pt idx="3064">
                  <c:v>-0.7358086973432415</c:v>
                </c:pt>
                <c:pt idx="3065">
                  <c:v>-0.76168007845100716</c:v>
                </c:pt>
                <c:pt idx="3066">
                  <c:v>-0.76560775993142716</c:v>
                </c:pt>
                <c:pt idx="3067">
                  <c:v>-0.50424851639584423</c:v>
                </c:pt>
                <c:pt idx="3068">
                  <c:v>-0.4825485303978449</c:v>
                </c:pt>
                <c:pt idx="3069">
                  <c:v>-0.7305027996481912</c:v>
                </c:pt>
                <c:pt idx="3070">
                  <c:v>-0.63912894923348951</c:v>
                </c:pt>
                <c:pt idx="3071">
                  <c:v>-0.4908659930400775</c:v>
                </c:pt>
                <c:pt idx="3072">
                  <c:v>-0.83929429527050037</c:v>
                </c:pt>
                <c:pt idx="3073">
                  <c:v>-1.1323258351160046</c:v>
                </c:pt>
                <c:pt idx="3074">
                  <c:v>-0.8558446121261607</c:v>
                </c:pt>
                <c:pt idx="3075">
                  <c:v>-0.80808088995280414</c:v>
                </c:pt>
                <c:pt idx="3076">
                  <c:v>-0.90504443897812359</c:v>
                </c:pt>
                <c:pt idx="3077">
                  <c:v>-0.77726678720030762</c:v>
                </c:pt>
                <c:pt idx="3078">
                  <c:v>-1.5190780285051999</c:v>
                </c:pt>
                <c:pt idx="3079">
                  <c:v>-0.86571693340563494</c:v>
                </c:pt>
                <c:pt idx="3080">
                  <c:v>-1.71717185530331</c:v>
                </c:pt>
                <c:pt idx="3081">
                  <c:v>-0.65198170250112597</c:v>
                </c:pt>
                <c:pt idx="3082">
                  <c:v>-1.0057367894253035</c:v>
                </c:pt>
                <c:pt idx="3083">
                  <c:v>-0.82662319607802359</c:v>
                </c:pt>
                <c:pt idx="3084">
                  <c:v>-0.86563421222737236</c:v>
                </c:pt>
                <c:pt idx="3085">
                  <c:v>-0.89016476776357956</c:v>
                </c:pt>
                <c:pt idx="3086">
                  <c:v>-1.0760593601240493</c:v>
                </c:pt>
                <c:pt idx="3087">
                  <c:v>-1.0766329683949338</c:v>
                </c:pt>
                <c:pt idx="3088">
                  <c:v>-0.87660037116773792</c:v>
                </c:pt>
                <c:pt idx="3089">
                  <c:v>-0.75709279588754974</c:v>
                </c:pt>
                <c:pt idx="3090">
                  <c:v>-0.49241115358556592</c:v>
                </c:pt>
                <c:pt idx="3091">
                  <c:v>-0.9663777080666851</c:v>
                </c:pt>
                <c:pt idx="3092">
                  <c:v>-0.78780395223517974</c:v>
                </c:pt>
                <c:pt idx="3093">
                  <c:v>-0.47087310565552887</c:v>
                </c:pt>
                <c:pt idx="3094">
                  <c:v>-0.67765808017864415</c:v>
                </c:pt>
                <c:pt idx="3095">
                  <c:v>-1.0866022290048181</c:v>
                </c:pt>
                <c:pt idx="3096">
                  <c:v>-0.61903645268228791</c:v>
                </c:pt>
                <c:pt idx="3097">
                  <c:v>-0.63539329961118329</c:v>
                </c:pt>
                <c:pt idx="3098">
                  <c:v>-1.1833711207199706</c:v>
                </c:pt>
                <c:pt idx="3099">
                  <c:v>-0.87743001316906966</c:v>
                </c:pt>
                <c:pt idx="3100">
                  <c:v>0.18516315275831166</c:v>
                </c:pt>
                <c:pt idx="3101">
                  <c:v>0.81807030770868161</c:v>
                </c:pt>
                <c:pt idx="3102">
                  <c:v>0.90094825518342048</c:v>
                </c:pt>
                <c:pt idx="3103">
                  <c:v>0.97302490460543489</c:v>
                </c:pt>
                <c:pt idx="3104">
                  <c:v>0.74975054075338377</c:v>
                </c:pt>
                <c:pt idx="3105">
                  <c:v>0.64292950971064355</c:v>
                </c:pt>
                <c:pt idx="3106">
                  <c:v>0.82004314121754696</c:v>
                </c:pt>
                <c:pt idx="3107">
                  <c:v>0.54683764223872389</c:v>
                </c:pt>
                <c:pt idx="3108">
                  <c:v>3.4459128286225722E-2</c:v>
                </c:pt>
                <c:pt idx="3109">
                  <c:v>-0.45379692706865848</c:v>
                </c:pt>
                <c:pt idx="3110">
                  <c:v>-1.5047381684780996</c:v>
                </c:pt>
                <c:pt idx="3111">
                  <c:v>-0.56093667534263103</c:v>
                </c:pt>
                <c:pt idx="3112">
                  <c:v>-0.31622557096314924</c:v>
                </c:pt>
                <c:pt idx="3113">
                  <c:v>1.9650587772561182E-2</c:v>
                </c:pt>
                <c:pt idx="3114">
                  <c:v>-0.36634425727028785</c:v>
                </c:pt>
                <c:pt idx="3115">
                  <c:v>7.5519020678389684E-2</c:v>
                </c:pt>
                <c:pt idx="3116">
                  <c:v>-0.6892629549065582</c:v>
                </c:pt>
                <c:pt idx="3117">
                  <c:v>-0.46710475018471226</c:v>
                </c:pt>
                <c:pt idx="3118">
                  <c:v>-0.73384601250040771</c:v>
                </c:pt>
                <c:pt idx="3119">
                  <c:v>-0.53600764072279994</c:v>
                </c:pt>
                <c:pt idx="3120">
                  <c:v>-7.1460830601622838E-2</c:v>
                </c:pt>
                <c:pt idx="3121">
                  <c:v>-0.35863552858967646</c:v>
                </c:pt>
                <c:pt idx="3122">
                  <c:v>-0.27851551427542059</c:v>
                </c:pt>
                <c:pt idx="3123">
                  <c:v>-1.9015681263320813E-2</c:v>
                </c:pt>
                <c:pt idx="3124">
                  <c:v>-0.12257681120730823</c:v>
                </c:pt>
                <c:pt idx="3125">
                  <c:v>-2.2391670530199359E-2</c:v>
                </c:pt>
                <c:pt idx="3126">
                  <c:v>-0.24729291847815962</c:v>
                </c:pt>
                <c:pt idx="3127">
                  <c:v>-0.57363984689306502</c:v>
                </c:pt>
                <c:pt idx="3128">
                  <c:v>4.6467138729769382E-2</c:v>
                </c:pt>
                <c:pt idx="3129">
                  <c:v>-0.38243166393877337</c:v>
                </c:pt>
                <c:pt idx="3130">
                  <c:v>-0.2437541876878892</c:v>
                </c:pt>
                <c:pt idx="3131">
                  <c:v>-0.16087285476521732</c:v>
                </c:pt>
                <c:pt idx="3132">
                  <c:v>-0.23207342631838782</c:v>
                </c:pt>
                <c:pt idx="3133">
                  <c:v>8.6702895263029503E-3</c:v>
                </c:pt>
                <c:pt idx="3134">
                  <c:v>0.10512629412555871</c:v>
                </c:pt>
                <c:pt idx="3135">
                  <c:v>-0.39296366881831857</c:v>
                </c:pt>
                <c:pt idx="3136">
                  <c:v>0.2020316356747606</c:v>
                </c:pt>
                <c:pt idx="3137">
                  <c:v>-0.2822190434255929</c:v>
                </c:pt>
                <c:pt idx="3138">
                  <c:v>0.2278573994521674</c:v>
                </c:pt>
                <c:pt idx="3139">
                  <c:v>0.27419201192854342</c:v>
                </c:pt>
                <c:pt idx="3140">
                  <c:v>0.674355020239369</c:v>
                </c:pt>
                <c:pt idx="3141">
                  <c:v>0.31228732947843135</c:v>
                </c:pt>
                <c:pt idx="3142">
                  <c:v>0.32399089357285343</c:v>
                </c:pt>
                <c:pt idx="3143">
                  <c:v>0.30941972480051522</c:v>
                </c:pt>
                <c:pt idx="3144">
                  <c:v>-3.193188115828428E-3</c:v>
                </c:pt>
                <c:pt idx="3145">
                  <c:v>0.21407339702804637</c:v>
                </c:pt>
                <c:pt idx="3146">
                  <c:v>7.0586582957527275E-2</c:v>
                </c:pt>
                <c:pt idx="3147">
                  <c:v>0.54460176020381834</c:v>
                </c:pt>
                <c:pt idx="3148">
                  <c:v>0.21018910216368869</c:v>
                </c:pt>
                <c:pt idx="3149">
                  <c:v>-0.21253752850238899</c:v>
                </c:pt>
                <c:pt idx="3150">
                  <c:v>1.6926723123071211E-2</c:v>
                </c:pt>
                <c:pt idx="3151">
                  <c:v>-0.48181740512392529</c:v>
                </c:pt>
                <c:pt idx="3152">
                  <c:v>-3.2708941186086952E-3</c:v>
                </c:pt>
                <c:pt idx="3153">
                  <c:v>0.42706051613948454</c:v>
                </c:pt>
                <c:pt idx="3154">
                  <c:v>0.63315365350846109</c:v>
                </c:pt>
                <c:pt idx="3155">
                  <c:v>0.29647413035545589</c:v>
                </c:pt>
                <c:pt idx="3156">
                  <c:v>4.088123549629185E-3</c:v>
                </c:pt>
                <c:pt idx="3157">
                  <c:v>-1.071924750792219E-2</c:v>
                </c:pt>
                <c:pt idx="3158">
                  <c:v>-0.94045656344812856</c:v>
                </c:pt>
                <c:pt idx="3159">
                  <c:v>-0.33072644801126422</c:v>
                </c:pt>
                <c:pt idx="3160">
                  <c:v>2.1322308455571376E-4</c:v>
                </c:pt>
                <c:pt idx="3161">
                  <c:v>0.868683030620648</c:v>
                </c:pt>
                <c:pt idx="3162">
                  <c:v>0.27584270129719995</c:v>
                </c:pt>
                <c:pt idx="3163">
                  <c:v>0.346317074285311</c:v>
                </c:pt>
                <c:pt idx="3164">
                  <c:v>-0.141546330510741</c:v>
                </c:pt>
                <c:pt idx="3165">
                  <c:v>0.57660487450599618</c:v>
                </c:pt>
                <c:pt idx="3166">
                  <c:v>0.72830103669939183</c:v>
                </c:pt>
                <c:pt idx="3167">
                  <c:v>0.60636053029370263</c:v>
                </c:pt>
                <c:pt idx="3168">
                  <c:v>0.41977890615316621</c:v>
                </c:pt>
                <c:pt idx="3169">
                  <c:v>0.71627535658407759</c:v>
                </c:pt>
                <c:pt idx="3170">
                  <c:v>-0.16166310673208181</c:v>
                </c:pt>
                <c:pt idx="3171">
                  <c:v>0.39105557435266625</c:v>
                </c:pt>
                <c:pt idx="3172">
                  <c:v>0.28634051027491758</c:v>
                </c:pt>
                <c:pt idx="3173">
                  <c:v>0.94087007651192778</c:v>
                </c:pt>
                <c:pt idx="3174">
                  <c:v>0.66508668097430146</c:v>
                </c:pt>
                <c:pt idx="3175">
                  <c:v>-3.5312653775128329E-2</c:v>
                </c:pt>
                <c:pt idx="3176">
                  <c:v>0.42457127408424605</c:v>
                </c:pt>
                <c:pt idx="3177">
                  <c:v>0.36300545497912307</c:v>
                </c:pt>
                <c:pt idx="3178">
                  <c:v>1.2132439100656971</c:v>
                </c:pt>
                <c:pt idx="3179">
                  <c:v>1.1438380588372212</c:v>
                </c:pt>
                <c:pt idx="3180">
                  <c:v>0.78215560653747684</c:v>
                </c:pt>
                <c:pt idx="3181">
                  <c:v>0.76435491721188098</c:v>
                </c:pt>
                <c:pt idx="3182">
                  <c:v>1.1652832646512705</c:v>
                </c:pt>
                <c:pt idx="3183">
                  <c:v>1.0801610124225627</c:v>
                </c:pt>
                <c:pt idx="3184">
                  <c:v>0.90170705349686031</c:v>
                </c:pt>
                <c:pt idx="3185">
                  <c:v>-2.3063285651182737</c:v>
                </c:pt>
                <c:pt idx="3186">
                  <c:v>-2.7904904051923567</c:v>
                </c:pt>
                <c:pt idx="3187">
                  <c:v>0.36148078516151633</c:v>
                </c:pt>
                <c:pt idx="3188">
                  <c:v>1.3000783916959187</c:v>
                </c:pt>
                <c:pt idx="3189">
                  <c:v>1.7696565545460896</c:v>
                </c:pt>
                <c:pt idx="3190">
                  <c:v>1.0593011418778251</c:v>
                </c:pt>
                <c:pt idx="3191">
                  <c:v>0.88988557449122541</c:v>
                </c:pt>
                <c:pt idx="3192">
                  <c:v>0.84493736516680984</c:v>
                </c:pt>
                <c:pt idx="3193">
                  <c:v>-0.80542986112289294</c:v>
                </c:pt>
                <c:pt idx="3194">
                  <c:v>1.1767387952068731</c:v>
                </c:pt>
                <c:pt idx="3195">
                  <c:v>1.6531623648211313</c:v>
                </c:pt>
                <c:pt idx="3196">
                  <c:v>0.52951159792456415</c:v>
                </c:pt>
                <c:pt idx="3197">
                  <c:v>0.94497987919659565</c:v>
                </c:pt>
                <c:pt idx="3198">
                  <c:v>0.94965146692464886</c:v>
                </c:pt>
                <c:pt idx="3199">
                  <c:v>1.4696532215044322</c:v>
                </c:pt>
                <c:pt idx="3200">
                  <c:v>0.99840003304677416</c:v>
                </c:pt>
                <c:pt idx="3201">
                  <c:v>0.83596101990487082</c:v>
                </c:pt>
                <c:pt idx="3202">
                  <c:v>0.70841591031084739</c:v>
                </c:pt>
                <c:pt idx="3203">
                  <c:v>0.20122506472461904</c:v>
                </c:pt>
                <c:pt idx="3204">
                  <c:v>-0.29338085953042686</c:v>
                </c:pt>
                <c:pt idx="3205">
                  <c:v>-0.33567442753530563</c:v>
                </c:pt>
                <c:pt idx="3206">
                  <c:v>-0.20029990687391647</c:v>
                </c:pt>
                <c:pt idx="3207">
                  <c:v>4.5271884523913411E-2</c:v>
                </c:pt>
                <c:pt idx="3208">
                  <c:v>-0.3586015480595402</c:v>
                </c:pt>
                <c:pt idx="3209">
                  <c:v>-0.43251786814901705</c:v>
                </c:pt>
                <c:pt idx="3210">
                  <c:v>-0.7220510697329553</c:v>
                </c:pt>
                <c:pt idx="3211">
                  <c:v>-0.73237966665793008</c:v>
                </c:pt>
                <c:pt idx="3212">
                  <c:v>-1.2409456474573908</c:v>
                </c:pt>
                <c:pt idx="3213">
                  <c:v>-1.5529812995492907</c:v>
                </c:pt>
                <c:pt idx="3214">
                  <c:v>-0.70986551721345037</c:v>
                </c:pt>
                <c:pt idx="3215">
                  <c:v>-0.25288780038571768</c:v>
                </c:pt>
                <c:pt idx="3216">
                  <c:v>-0.69988814270058208</c:v>
                </c:pt>
                <c:pt idx="3217">
                  <c:v>0.27980290936324337</c:v>
                </c:pt>
                <c:pt idx="3218">
                  <c:v>0.10297955871517719</c:v>
                </c:pt>
                <c:pt idx="3219">
                  <c:v>-0.66124033058695975</c:v>
                </c:pt>
                <c:pt idx="3220">
                  <c:v>-2.7241538706256792E-2</c:v>
                </c:pt>
                <c:pt idx="3221">
                  <c:v>6.4926319823951422E-3</c:v>
                </c:pt>
                <c:pt idx="3222">
                  <c:v>3.0119496897689037E-2</c:v>
                </c:pt>
                <c:pt idx="3223">
                  <c:v>-0.36056072915165233</c:v>
                </c:pt>
                <c:pt idx="3224">
                  <c:v>-0.620736918994651</c:v>
                </c:pt>
                <c:pt idx="3225">
                  <c:v>-0.41882514659988235</c:v>
                </c:pt>
                <c:pt idx="3226">
                  <c:v>-0.56915493323479227</c:v>
                </c:pt>
                <c:pt idx="3227">
                  <c:v>-0.61141972934538735</c:v>
                </c:pt>
                <c:pt idx="3228">
                  <c:v>-1.0422424881855026</c:v>
                </c:pt>
                <c:pt idx="3229">
                  <c:v>-0.50043718453477548</c:v>
                </c:pt>
                <c:pt idx="3230">
                  <c:v>-0.91286415598281634</c:v>
                </c:pt>
                <c:pt idx="3231">
                  <c:v>-1.0357278158077714</c:v>
                </c:pt>
                <c:pt idx="3232">
                  <c:v>-0.4665284636969117</c:v>
                </c:pt>
                <c:pt idx="3233">
                  <c:v>-1.7303385477034932</c:v>
                </c:pt>
                <c:pt idx="3234">
                  <c:v>-2.4299117661127512</c:v>
                </c:pt>
                <c:pt idx="3235">
                  <c:v>-1.8084560724295899</c:v>
                </c:pt>
                <c:pt idx="3236">
                  <c:v>-0.45516497077493018</c:v>
                </c:pt>
                <c:pt idx="3237">
                  <c:v>-1.0128881562924894</c:v>
                </c:pt>
                <c:pt idx="3238">
                  <c:v>-0.94199220926402383</c:v>
                </c:pt>
                <c:pt idx="3239">
                  <c:v>-1.4252000237126123</c:v>
                </c:pt>
                <c:pt idx="3240">
                  <c:v>-1.4881439962149108</c:v>
                </c:pt>
                <c:pt idx="3241">
                  <c:v>-1.7781160103536391</c:v>
                </c:pt>
                <c:pt idx="3242">
                  <c:v>-0.69771611599920913</c:v>
                </c:pt>
                <c:pt idx="3243">
                  <c:v>-0.56287219861297666</c:v>
                </c:pt>
                <c:pt idx="3244">
                  <c:v>-0.28914021008593815</c:v>
                </c:pt>
                <c:pt idx="3245">
                  <c:v>-1.4382802923248692</c:v>
                </c:pt>
                <c:pt idx="3246">
                  <c:v>-0.580836883176582</c:v>
                </c:pt>
                <c:pt idx="3247">
                  <c:v>-0.60810325430045753</c:v>
                </c:pt>
                <c:pt idx="3248">
                  <c:v>-0.62584145873020958</c:v>
                </c:pt>
                <c:pt idx="3249">
                  <c:v>-0.74519336552461579</c:v>
                </c:pt>
                <c:pt idx="3250">
                  <c:v>-0.71917851681198885</c:v>
                </c:pt>
                <c:pt idx="3251">
                  <c:v>0.32850391572829518</c:v>
                </c:pt>
                <c:pt idx="3252">
                  <c:v>-0.14849432055679185</c:v>
                </c:pt>
                <c:pt idx="3253">
                  <c:v>-0.15281827160581685</c:v>
                </c:pt>
                <c:pt idx="3254">
                  <c:v>-0.17519328074383306</c:v>
                </c:pt>
                <c:pt idx="3255">
                  <c:v>0.36862107974645214</c:v>
                </c:pt>
                <c:pt idx="3256">
                  <c:v>-0.10495710474356798</c:v>
                </c:pt>
                <c:pt idx="3257">
                  <c:v>-0.16700330035401476</c:v>
                </c:pt>
                <c:pt idx="3258">
                  <c:v>0.1032741895277369</c:v>
                </c:pt>
                <c:pt idx="3259">
                  <c:v>-6.4883200684594189E-2</c:v>
                </c:pt>
                <c:pt idx="3260">
                  <c:v>-6.5309070763360816E-2</c:v>
                </c:pt>
                <c:pt idx="3261">
                  <c:v>-0.47457460693502485</c:v>
                </c:pt>
                <c:pt idx="3262">
                  <c:v>-0.8382008924533878</c:v>
                </c:pt>
                <c:pt idx="3263">
                  <c:v>-6.279251260474468E-2</c:v>
                </c:pt>
                <c:pt idx="3264">
                  <c:v>0.34535773991545471</c:v>
                </c:pt>
                <c:pt idx="3265">
                  <c:v>-0.12597483272140675</c:v>
                </c:pt>
                <c:pt idx="3266">
                  <c:v>3.8699961175674487E-2</c:v>
                </c:pt>
                <c:pt idx="3267">
                  <c:v>-0.54299447882024288</c:v>
                </c:pt>
                <c:pt idx="3268">
                  <c:v>-1.7448803968540545E-3</c:v>
                </c:pt>
                <c:pt idx="3269">
                  <c:v>-0.49697044762397252</c:v>
                </c:pt>
                <c:pt idx="3270">
                  <c:v>-0.55377562303750105</c:v>
                </c:pt>
                <c:pt idx="3271">
                  <c:v>-0.31837549509791346</c:v>
                </c:pt>
                <c:pt idx="3272">
                  <c:v>-9.8021495699161937E-2</c:v>
                </c:pt>
                <c:pt idx="3273">
                  <c:v>-0.55567991009514239</c:v>
                </c:pt>
                <c:pt idx="3274">
                  <c:v>0.12251671397747352</c:v>
                </c:pt>
                <c:pt idx="3275">
                  <c:v>-0.67797248799934284</c:v>
                </c:pt>
                <c:pt idx="3276">
                  <c:v>0.10453522473406937</c:v>
                </c:pt>
                <c:pt idx="3277">
                  <c:v>-0.85785279110238666</c:v>
                </c:pt>
                <c:pt idx="3278">
                  <c:v>8.7008544319264858E-2</c:v>
                </c:pt>
                <c:pt idx="3279">
                  <c:v>-0.2434795443439621</c:v>
                </c:pt>
                <c:pt idx="3280">
                  <c:v>-0.9515838002400151</c:v>
                </c:pt>
                <c:pt idx="3281">
                  <c:v>-0.36639466876440108</c:v>
                </c:pt>
                <c:pt idx="3282">
                  <c:v>-0.75252520525098066</c:v>
                </c:pt>
                <c:pt idx="3283">
                  <c:v>-0.31204190418212596</c:v>
                </c:pt>
                <c:pt idx="3284">
                  <c:v>-0.86291896113413036</c:v>
                </c:pt>
                <c:pt idx="3285">
                  <c:v>-0.41626649932872101</c:v>
                </c:pt>
                <c:pt idx="3286">
                  <c:v>-0.15033564977748043</c:v>
                </c:pt>
                <c:pt idx="3287">
                  <c:v>-0.60196931364577988</c:v>
                </c:pt>
                <c:pt idx="3288">
                  <c:v>-1.1227672496757493</c:v>
                </c:pt>
                <c:pt idx="3289">
                  <c:v>-0.90711820797962039</c:v>
                </c:pt>
                <c:pt idx="3290">
                  <c:v>-1.5060619100883368</c:v>
                </c:pt>
                <c:pt idx="3291">
                  <c:v>-0.61582902219045033</c:v>
                </c:pt>
                <c:pt idx="3292">
                  <c:v>-0.56913354520598824</c:v>
                </c:pt>
                <c:pt idx="3293">
                  <c:v>5.0299615569472857E-2</c:v>
                </c:pt>
                <c:pt idx="3294">
                  <c:v>-0.38578922879722255</c:v>
                </c:pt>
                <c:pt idx="3295">
                  <c:v>-0.13823472470273257</c:v>
                </c:pt>
                <c:pt idx="3296">
                  <c:v>-0.7475799151522613</c:v>
                </c:pt>
                <c:pt idx="3297">
                  <c:v>-1.0639067247580123</c:v>
                </c:pt>
                <c:pt idx="3298">
                  <c:v>-2.068087111886594</c:v>
                </c:pt>
                <c:pt idx="3299">
                  <c:v>-3.2400685848430451</c:v>
                </c:pt>
                <c:pt idx="3300">
                  <c:v>-1.5712301294286282</c:v>
                </c:pt>
                <c:pt idx="3301">
                  <c:v>-0.7061762812704665</c:v>
                </c:pt>
                <c:pt idx="3302">
                  <c:v>-0.54911169854238873</c:v>
                </c:pt>
                <c:pt idx="3303">
                  <c:v>-0.80332314668189342</c:v>
                </c:pt>
                <c:pt idx="3304">
                  <c:v>-1.2186460486074344</c:v>
                </c:pt>
                <c:pt idx="3305">
                  <c:v>-1.1282287167153076</c:v>
                </c:pt>
                <c:pt idx="3306">
                  <c:v>-0.91588805471178547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32-4A8F-BBA5-24E17121B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967472"/>
        <c:axId val="1515974960"/>
      </c:scatterChart>
      <c:valAx>
        <c:axId val="1513801904"/>
        <c:scaling>
          <c:orientation val="minMax"/>
          <c:min val="403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yyyy\-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10272"/>
        <c:crosses val="autoZero"/>
        <c:crossBetween val="midCat"/>
      </c:valAx>
      <c:valAx>
        <c:axId val="1984010272"/>
        <c:scaling>
          <c:orientation val="minMax"/>
          <c:max val="28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</a:t>
                </a:r>
                <a:r>
                  <a:rPr lang="en-US" baseline="0"/>
                  <a:t> (NV_actual)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01904"/>
        <c:crosses val="autoZero"/>
        <c:crossBetween val="midCat"/>
      </c:valAx>
      <c:valAx>
        <c:axId val="1515974960"/>
        <c:scaling>
          <c:orientation val="minMax"/>
          <c:max val="2.25"/>
          <c:min val="-4.5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967472"/>
        <c:crosses val="max"/>
        <c:crossBetween val="midCat"/>
      </c:valAx>
      <c:valAx>
        <c:axId val="1515967472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1515974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22973</xdr:colOff>
      <xdr:row>0</xdr:row>
      <xdr:rowOff>0</xdr:rowOff>
    </xdr:from>
    <xdr:ext cx="310302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776561D-479C-471A-929F-75322609CC3B}"/>
                </a:ext>
              </a:extLst>
            </xdr:cNvPr>
            <xdr:cNvSpPr txBox="1"/>
          </xdr:nvSpPr>
          <xdr:spPr>
            <a:xfrm>
              <a:off x="3661523" y="0"/>
              <a:ext cx="3103029" cy="36458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𝑁𝑉𝑀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func>
                          <m:func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ln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𝑁𝑉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𝑀𝑒𝑡𝑐𝑎𝑙𝑓𝑒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f>
                                  <m:f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𝑁𝑉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𝑎𝑐𝑡𝑢𝑎𝑙</m:t>
                                        </m:r>
                                      </m:sub>
                                    </m:sSub>
                                  </m:num>
                                  <m:den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𝑁𝑉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𝑀𝑒𝑡𝑐𝑎𝑙𝑓𝑒</m:t>
                                        </m:r>
                                      </m:sub>
                                    </m:sSub>
                                  </m:den>
                                </m:f>
                              </m:e>
                            </m:func>
                          </m:e>
                        </m:func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776561D-479C-471A-929F-75322609CC3B}"/>
                </a:ext>
              </a:extLst>
            </xdr:cNvPr>
            <xdr:cNvSpPr txBox="1"/>
          </xdr:nvSpPr>
          <xdr:spPr>
            <a:xfrm>
              <a:off x="3661523" y="0"/>
              <a:ext cx="3103029" cy="36458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𝑁𝑉𝑀=ln⁡〖〖𝑁𝑉〗_𝑎𝑐𝑡𝑢𝑎𝑙−ln⁡〖〖𝑁𝑉〗_𝑀𝑒𝑡𝑐𝑎𝑙𝑓𝑒=ln⁡〖〖𝑁𝑉〗_𝑎𝑐𝑡𝑢𝑎𝑙/〖𝑁𝑉〗_𝑀𝑒𝑡𝑐𝑎𝑙𝑓𝑒 〗 〗 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17</xdr:col>
      <xdr:colOff>10402</xdr:colOff>
      <xdr:row>3</xdr:row>
      <xdr:rowOff>12045</xdr:rowOff>
    </xdr:from>
    <xdr:ext cx="334591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281864E-D4EF-4BC0-A9DB-D4E03F74D99C}"/>
                </a:ext>
              </a:extLst>
            </xdr:cNvPr>
            <xdr:cNvSpPr txBox="1"/>
          </xdr:nvSpPr>
          <xdr:spPr>
            <a:xfrm>
              <a:off x="15956373" y="527516"/>
              <a:ext cx="3345916" cy="175369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&lt;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𝑈𝑝𝑝𝑒𝑟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𝐵𝑜𝑢𝑛𝑑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 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∗30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𝑀𝐴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sSup>
                                      <m:sSup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𝑛</m:t>
                                        </m:r>
                                      </m:e>
                                      <m:sup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d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281864E-D4EF-4BC0-A9DB-D4E03F74D99C}"/>
                </a:ext>
              </a:extLst>
            </xdr:cNvPr>
            <xdr:cNvSpPr txBox="1"/>
          </xdr:nvSpPr>
          <xdr:spPr>
            <a:xfrm>
              <a:off x="15956373" y="527516"/>
              <a:ext cx="3345916" cy="175369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𝑁𝑉〗_𝑎𝑐𝑡𝑢𝑎𝑙</a:t>
              </a:r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𝑈𝑝𝑝𝑒𝑟 𝐵𝑜𝑢𝑛𝑑= 𝑎_1+𝑏_1∗30𝑀𝐴[ln⁡(𝑛^2 ) ]〗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17</xdr:col>
      <xdr:colOff>13765</xdr:colOff>
      <xdr:row>4</xdr:row>
      <xdr:rowOff>121703</xdr:rowOff>
    </xdr:from>
    <xdr:ext cx="371960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8417D7D-AE42-4C28-8816-E0C4DA9803D3}"/>
                </a:ext>
              </a:extLst>
            </xdr:cNvPr>
            <xdr:cNvSpPr txBox="1"/>
          </xdr:nvSpPr>
          <xdr:spPr>
            <a:xfrm>
              <a:off x="15959736" y="816468"/>
              <a:ext cx="3719608" cy="17222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&gt;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𝐿𝑜𝑤𝑒𝑟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𝐵𝑜𝑢𝑛𝑑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∗30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𝑀𝐴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𝑛</m:t>
                                    </m:r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∗</m:t>
                                    </m:r>
                                    <m:func>
                                      <m:func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en-US" sz="1100" b="0" i="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ln</m:t>
                                        </m:r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</m:ctrlPr>
                                          </m:dPr>
                                          <m:e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  <m:t>𝑛</m:t>
                                            </m:r>
                                          </m:e>
                                        </m:d>
                                      </m:e>
                                    </m:func>
                                  </m:e>
                                </m:d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8417D7D-AE42-4C28-8816-E0C4DA9803D3}"/>
                </a:ext>
              </a:extLst>
            </xdr:cNvPr>
            <xdr:cNvSpPr txBox="1"/>
          </xdr:nvSpPr>
          <xdr:spPr>
            <a:xfrm>
              <a:off x="15959736" y="816468"/>
              <a:ext cx="3719608" cy="17222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𝑁𝑉〗_𝑎𝑐𝑡𝑢𝑎𝑙</a:t>
              </a:r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&gt;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𝐿𝑜𝑤𝑒𝑟 𝐵𝑜𝑢𝑛𝑑=𝑎_2+𝑏_2∗30𝑀𝐴[ln⁡(𝑛∗ln⁡(𝑛) ) ]〗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24</xdr:col>
      <xdr:colOff>22412</xdr:colOff>
      <xdr:row>5</xdr:row>
      <xdr:rowOff>28615</xdr:rowOff>
    </xdr:from>
    <xdr:ext cx="6549742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D45F4153-AAEE-45A1-8C91-F5555D9943E9}"/>
                </a:ext>
              </a:extLst>
            </xdr:cNvPr>
            <xdr:cNvSpPr txBox="1"/>
          </xdr:nvSpPr>
          <xdr:spPr>
            <a:xfrm>
              <a:off x="22691912" y="880262"/>
              <a:ext cx="6549742" cy="338619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𝑓𝑢𝑛𝑑𝑒𝑚𝑒𝑛𝑡𝑎𝑙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</m:t>
                        </m:r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𝑈𝑝𝑝𝑒𝑟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𝐵𝑜𝑢𝑛𝑑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𝐿𝑜𝑤𝑒𝑟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𝐵𝑜𝑢𝑛𝑑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</m:t>
                        </m:r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𝑎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1</m:t>
                                    </m:r>
                                  </m:sub>
                                </m:s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𝑎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b>
                                </m:sSub>
                              </m:e>
                            </m:d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𝑏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𝑀𝐴</m:t>
                            </m:r>
                            <m:d>
                              <m:dPr>
                                <m:begChr m:val="["/>
                                <m:endChr m:val="]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unc>
                                  <m:func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en-US" sz="1100" b="0" i="0">
                                        <a:latin typeface="Cambria Math" panose="02040503050406030204" pitchFamily="18" charset="0"/>
                                      </a:rPr>
                                      <m:t>ln</m:t>
                                    </m:r>
                                  </m:fName>
                                  <m:e>
                                    <m:d>
                                      <m:d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sSup>
                                          <m:sSup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  <m:t>𝑛</m:t>
                                            </m:r>
                                          </m:e>
                                          <m:sup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  <m:t>2</m:t>
                                            </m:r>
                                          </m:sup>
                                        </m:sSup>
                                      </m:e>
                                    </m:d>
                                  </m:e>
                                </m:func>
                              </m:e>
                            </m:d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𝑏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𝑀𝐴</m:t>
                            </m:r>
                            <m:d>
                              <m:dPr>
                                <m:begChr m:val="["/>
                                <m:endChr m:val="]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unc>
                                  <m:func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en-US" sz="1100" b="0" i="0">
                                        <a:latin typeface="Cambria Math" panose="02040503050406030204" pitchFamily="18" charset="0"/>
                                      </a:rPr>
                                      <m:t>ln</m:t>
                                    </m:r>
                                  </m:fName>
                                  <m:e>
                                    <m:d>
                                      <m:d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𝑛</m:t>
                                        </m:r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∗</m:t>
                                        </m:r>
                                        <m:func>
                                          <m:func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funcPr>
                                          <m:fNam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en-US" sz="1100" b="0" i="0">
                                                <a:latin typeface="Cambria Math" panose="02040503050406030204" pitchFamily="18" charset="0"/>
                                              </a:rPr>
                                              <m:t>ln</m:t>
                                            </m:r>
                                          </m:fName>
                                          <m:e>
                                            <m:d>
                                              <m:dPr>
                                                <m:ctrlPr>
                                                  <a:rPr lang="en-US" sz="1100" b="0" i="1">
                                                    <a:latin typeface="Cambria Math" panose="02040503050406030204" pitchFamily="18" charset="0"/>
                                                  </a:rPr>
                                                </m:ctrlPr>
                                              </m:dPr>
                                              <m:e>
                                                <m:r>
                                                  <a:rPr lang="en-US" sz="11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𝑛</m:t>
                                                </m:r>
                                              </m:e>
                                            </m:d>
                                          </m:e>
                                        </m:func>
                                      </m:e>
                                    </m:d>
                                  </m:e>
                                </m:func>
                              </m:e>
                            </m:d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D45F4153-AAEE-45A1-8C91-F5555D9943E9}"/>
                </a:ext>
              </a:extLst>
            </xdr:cNvPr>
            <xdr:cNvSpPr txBox="1"/>
          </xdr:nvSpPr>
          <xdr:spPr>
            <a:xfrm>
              <a:off x="22691912" y="880262"/>
              <a:ext cx="6549742" cy="338619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𝑁𝑉〗_𝑓𝑢𝑛𝑑𝑒𝑚𝑒𝑛𝑡𝑎𝑙=(𝑈𝑝𝑝𝑒𝑟 𝐵𝑜𝑢𝑛𝑑+𝐿𝑜𝑤𝑒𝑟 𝐵𝑜𝑢𝑛𝑑)/2=((𝑎_1+𝑎_2 )+𝑏_1 30𝑀𝐴[ln⁡(𝑛^2 ) ]+𝑏_2 30𝑀𝐴[ln⁡(𝑛∗ln⁡(𝑛) ) ])/2〗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481054</xdr:colOff>
      <xdr:row>0</xdr:row>
      <xdr:rowOff>0</xdr:rowOff>
    </xdr:from>
    <xdr:ext cx="3132396" cy="4760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458E11C-17FD-4062-9CDC-B83AAF9A0B33}"/>
                </a:ext>
              </a:extLst>
            </xdr:cNvPr>
            <xdr:cNvSpPr txBox="1"/>
          </xdr:nvSpPr>
          <xdr:spPr>
            <a:xfrm>
              <a:off x="7484730" y="0"/>
              <a:ext cx="3132396" cy="476092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𝑁𝑉𝑀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𝑛𝑜𝑟𝑚𝑎𝑙𝑖𝑧𝑒𝑑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𝑁𝑉𝑀</m:t>
                        </m:r>
                      </m:num>
                      <m:den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𝑈𝑝𝑝𝑒𝑟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𝐵𝑜𝑢𝑛𝑑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𝐿𝑜𝑤𝑒𝑟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𝐵𝑜𝑢𝑛𝑑</m:t>
                                </m:r>
                              </m:e>
                            </m:d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458E11C-17FD-4062-9CDC-B83AAF9A0B33}"/>
                </a:ext>
              </a:extLst>
            </xdr:cNvPr>
            <xdr:cNvSpPr txBox="1"/>
          </xdr:nvSpPr>
          <xdr:spPr>
            <a:xfrm>
              <a:off x="7484730" y="0"/>
              <a:ext cx="3132396" cy="476092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𝑁𝑉𝑀〗_𝑛𝑜𝑟𝑚𝑎𝑙𝑖𝑧𝑒𝑑=𝑁𝑉𝑀/(((𝑈𝑝𝑝𝑒𝑟 𝐵𝑜𝑢𝑛𝑑 −𝐿𝑜𝑤𝑒𝑟 𝐵𝑜𝑢𝑛𝑑))/2)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25774</xdr:rowOff>
    </xdr:from>
    <xdr:to>
      <xdr:col>21</xdr:col>
      <xdr:colOff>526678</xdr:colOff>
      <xdr:row>53</xdr:row>
      <xdr:rowOff>44823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04274-F5FE-4503-BACA-F3078B8F06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54</xdr:row>
      <xdr:rowOff>11204</xdr:rowOff>
    </xdr:from>
    <xdr:to>
      <xdr:col>21</xdr:col>
      <xdr:colOff>515470</xdr:colOff>
      <xdr:row>97</xdr:row>
      <xdr:rowOff>100851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CB9531-0704-4505-B350-6FE86EA83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42862</xdr:rowOff>
    </xdr:from>
    <xdr:ext cx="310302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BC2E8E15-BD8C-458B-92C0-E00FFB387717}"/>
                </a:ext>
              </a:extLst>
            </xdr:cNvPr>
            <xdr:cNvSpPr txBox="1"/>
          </xdr:nvSpPr>
          <xdr:spPr>
            <a:xfrm>
              <a:off x="38100" y="42862"/>
              <a:ext cx="3103029" cy="36458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𝑁𝑉𝑀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func>
                          <m:func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ln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𝑁𝑉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𝑀𝑒𝑡𝑐𝑎𝑙𝑓𝑒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f>
                                  <m:f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𝑁𝑉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𝑎𝑐𝑡𝑢𝑎𝑙</m:t>
                                        </m:r>
                                      </m:sub>
                                    </m:sSub>
                                  </m:num>
                                  <m:den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𝑁𝑉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𝑀𝑒𝑡𝑐𝑎𝑙𝑓𝑒</m:t>
                                        </m:r>
                                      </m:sub>
                                    </m:sSub>
                                  </m:den>
                                </m:f>
                              </m:e>
                            </m:func>
                          </m:e>
                        </m:func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BC2E8E15-BD8C-458B-92C0-E00FFB387717}"/>
                </a:ext>
              </a:extLst>
            </xdr:cNvPr>
            <xdr:cNvSpPr txBox="1"/>
          </xdr:nvSpPr>
          <xdr:spPr>
            <a:xfrm>
              <a:off x="38100" y="42862"/>
              <a:ext cx="3103029" cy="36458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𝑁𝑉𝑀=ln⁡〖〖𝑁𝑉〗_𝑎𝑐𝑡𝑢𝑎𝑙−ln⁡〖〖𝑁𝑉〗_𝑀𝑒𝑡𝑐𝑎𝑙𝑓𝑒=ln⁡〖〖𝑁𝑉〗_𝑎𝑐𝑡𝑢𝑎𝑙/〖𝑁𝑉〗_𝑀𝑒𝑡𝑐𝑎𝑙𝑓𝑒 〗 〗 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391405</xdr:colOff>
      <xdr:row>0</xdr:row>
      <xdr:rowOff>34458</xdr:rowOff>
    </xdr:from>
    <xdr:ext cx="334591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CB130F6-D105-40AC-80E2-29DA124436EC}"/>
                </a:ext>
              </a:extLst>
            </xdr:cNvPr>
            <xdr:cNvSpPr txBox="1"/>
          </xdr:nvSpPr>
          <xdr:spPr>
            <a:xfrm>
              <a:off x="3738762" y="34458"/>
              <a:ext cx="3345916" cy="175369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&lt;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𝑈𝑝𝑝𝑒𝑟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𝐵𝑜𝑢𝑛𝑑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 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∗30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𝑀𝐴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sSup>
                                      <m:sSup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𝑛</m:t>
                                        </m:r>
                                      </m:e>
                                      <m:sup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d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CB130F6-D105-40AC-80E2-29DA124436EC}"/>
                </a:ext>
              </a:extLst>
            </xdr:cNvPr>
            <xdr:cNvSpPr txBox="1"/>
          </xdr:nvSpPr>
          <xdr:spPr>
            <a:xfrm>
              <a:off x="3738762" y="34458"/>
              <a:ext cx="3345916" cy="175369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𝑁𝑉〗_𝑎𝑐𝑡𝑢𝑎𝑙</a:t>
              </a:r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𝑈𝑝𝑝𝑒𝑟 𝐵𝑜𝑢𝑛𝑑= 𝑎_1+𝑏_1∗30𝑀𝐴[ln⁡(𝑛^2 ) ]〗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383561</xdr:colOff>
      <xdr:row>1</xdr:row>
      <xdr:rowOff>88086</xdr:rowOff>
    </xdr:from>
    <xdr:ext cx="371960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3288FAD-1F9C-48E3-93C6-FF9CD429D3FE}"/>
                </a:ext>
              </a:extLst>
            </xdr:cNvPr>
            <xdr:cNvSpPr txBox="1"/>
          </xdr:nvSpPr>
          <xdr:spPr>
            <a:xfrm>
              <a:off x="3730918" y="264979"/>
              <a:ext cx="3719608" cy="17222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&gt;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𝐿𝑜𝑤𝑒𝑟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𝐵𝑜𝑢𝑛𝑑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∗30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𝑀𝐴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𝑛</m:t>
                                    </m:r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∗</m:t>
                                    </m:r>
                                    <m:func>
                                      <m:func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en-US" sz="1100" b="0" i="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ln</m:t>
                                        </m:r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</m:ctrlPr>
                                          </m:dPr>
                                          <m:e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  <m:t>𝑛</m:t>
                                            </m:r>
                                          </m:e>
                                        </m:d>
                                      </m:e>
                                    </m:func>
                                  </m:e>
                                </m:d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3288FAD-1F9C-48E3-93C6-FF9CD429D3FE}"/>
                </a:ext>
              </a:extLst>
            </xdr:cNvPr>
            <xdr:cNvSpPr txBox="1"/>
          </xdr:nvSpPr>
          <xdr:spPr>
            <a:xfrm>
              <a:off x="3730918" y="264979"/>
              <a:ext cx="3719608" cy="17222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𝑁𝑉〗_𝑎𝑐𝑡𝑢𝑎𝑙</a:t>
              </a:r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&gt;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𝐿𝑜𝑤𝑒𝑟 𝐵𝑜𝑢𝑛𝑑=𝑎_2+𝑏_2∗30𝑀𝐴[ln⁡(𝑛∗ln⁡(𝑛) ) ]〗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54428</xdr:colOff>
      <xdr:row>3</xdr:row>
      <xdr:rowOff>51027</xdr:rowOff>
    </xdr:from>
    <xdr:ext cx="6549742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A69FEE1-A910-41B5-B195-63DB63532842}"/>
                </a:ext>
              </a:extLst>
            </xdr:cNvPr>
            <xdr:cNvSpPr txBox="1"/>
          </xdr:nvSpPr>
          <xdr:spPr>
            <a:xfrm>
              <a:off x="54428" y="568098"/>
              <a:ext cx="6549742" cy="338619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𝑓𝑢𝑛𝑑𝑒𝑚𝑒𝑛𝑡𝑎𝑙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</m:t>
                        </m:r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𝑈𝑝𝑝𝑒𝑟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𝐵𝑜𝑢𝑛𝑑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𝐿𝑜𝑤𝑒𝑟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𝐵𝑜𝑢𝑛𝑑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</m:t>
                        </m:r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𝑎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1</m:t>
                                    </m:r>
                                  </m:sub>
                                </m:s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𝑎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b>
                                </m:sSub>
                              </m:e>
                            </m:d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𝑏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𝑀𝐴</m:t>
                            </m:r>
                            <m:d>
                              <m:dPr>
                                <m:begChr m:val="["/>
                                <m:endChr m:val="]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unc>
                                  <m:func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en-US" sz="1100" b="0" i="0">
                                        <a:latin typeface="Cambria Math" panose="02040503050406030204" pitchFamily="18" charset="0"/>
                                      </a:rPr>
                                      <m:t>ln</m:t>
                                    </m:r>
                                  </m:fName>
                                  <m:e>
                                    <m:d>
                                      <m:d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sSup>
                                          <m:sSup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  <m:t>𝑛</m:t>
                                            </m:r>
                                          </m:e>
                                          <m:sup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  <m:t>2</m:t>
                                            </m:r>
                                          </m:sup>
                                        </m:sSup>
                                      </m:e>
                                    </m:d>
                                  </m:e>
                                </m:func>
                              </m:e>
                            </m:d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𝑏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𝑀𝐴</m:t>
                            </m:r>
                            <m:d>
                              <m:dPr>
                                <m:begChr m:val="["/>
                                <m:endChr m:val="]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unc>
                                  <m:func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en-US" sz="1100" b="0" i="0">
                                        <a:latin typeface="Cambria Math" panose="02040503050406030204" pitchFamily="18" charset="0"/>
                                      </a:rPr>
                                      <m:t>ln</m:t>
                                    </m:r>
                                  </m:fName>
                                  <m:e>
                                    <m:d>
                                      <m:d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𝑛</m:t>
                                        </m:r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∗</m:t>
                                        </m:r>
                                        <m:func>
                                          <m:func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funcPr>
                                          <m:fNam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en-US" sz="1100" b="0" i="0">
                                                <a:latin typeface="Cambria Math" panose="02040503050406030204" pitchFamily="18" charset="0"/>
                                              </a:rPr>
                                              <m:t>ln</m:t>
                                            </m:r>
                                          </m:fName>
                                          <m:e>
                                            <m:d>
                                              <m:dPr>
                                                <m:ctrlPr>
                                                  <a:rPr lang="en-US" sz="1100" b="0" i="1">
                                                    <a:latin typeface="Cambria Math" panose="02040503050406030204" pitchFamily="18" charset="0"/>
                                                  </a:rPr>
                                                </m:ctrlPr>
                                              </m:dPr>
                                              <m:e>
                                                <m:r>
                                                  <a:rPr lang="en-US" sz="11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𝑛</m:t>
                                                </m:r>
                                              </m:e>
                                            </m:d>
                                          </m:e>
                                        </m:func>
                                      </m:e>
                                    </m:d>
                                  </m:e>
                                </m:func>
                              </m:e>
                            </m:d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A69FEE1-A910-41B5-B195-63DB63532842}"/>
                </a:ext>
              </a:extLst>
            </xdr:cNvPr>
            <xdr:cNvSpPr txBox="1"/>
          </xdr:nvSpPr>
          <xdr:spPr>
            <a:xfrm>
              <a:off x="54428" y="568098"/>
              <a:ext cx="6549742" cy="338619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𝑁𝑉〗_𝑓𝑢𝑛𝑑𝑒𝑚𝑒𝑛𝑡𝑎𝑙=(𝑈𝑝𝑝𝑒𝑟 𝐵𝑜𝑢𝑛𝑑+𝐿𝑜𝑤𝑒𝑟 𝐵𝑜𝑢𝑛𝑑)/2=((𝑎_1+𝑎_2 )+𝑏_1 30𝑀𝐴[ln⁡(𝑛^2 ) ]+𝑏_2 30𝑀𝐴[ln⁡(𝑛∗ln⁡(𝑛) ) ])/2〗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6</xdr:col>
      <xdr:colOff>884464</xdr:colOff>
      <xdr:row>3</xdr:row>
      <xdr:rowOff>6365</xdr:rowOff>
    </xdr:from>
    <xdr:ext cx="3132396" cy="4760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50B13E0-A1BC-411B-A7F2-5596B7D59618}"/>
                </a:ext>
              </a:extLst>
            </xdr:cNvPr>
            <xdr:cNvSpPr txBox="1"/>
          </xdr:nvSpPr>
          <xdr:spPr>
            <a:xfrm>
              <a:off x="6776357" y="523436"/>
              <a:ext cx="3132396" cy="476092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𝑁𝑉𝑀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𝑛𝑜𝑟𝑚𝑎𝑙𝑖𝑧𝑒𝑑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𝑁𝑉𝑀</m:t>
                        </m:r>
                      </m:num>
                      <m:den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𝑈𝑝𝑝𝑒𝑟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𝐵𝑜𝑢𝑛𝑑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𝐿𝑜𝑤𝑒𝑟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𝐵𝑜𝑢𝑛𝑑</m:t>
                                </m:r>
                              </m:e>
                            </m:d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50B13E0-A1BC-411B-A7F2-5596B7D59618}"/>
                </a:ext>
              </a:extLst>
            </xdr:cNvPr>
            <xdr:cNvSpPr txBox="1"/>
          </xdr:nvSpPr>
          <xdr:spPr>
            <a:xfrm>
              <a:off x="6776357" y="523436"/>
              <a:ext cx="3132396" cy="476092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𝑁𝑉𝑀〗_𝑛𝑜𝑟𝑚𝑎𝑙𝑖𝑧𝑒𝑑=𝑁𝑉𝑀/(((𝑈𝑝𝑝𝑒𝑟 𝐵𝑜𝑢𝑛𝑑 −𝐿𝑜𝑤𝑒𝑟 𝐵𝑜𝑢𝑛𝑑))/2)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345624</xdr:colOff>
      <xdr:row>52</xdr:row>
      <xdr:rowOff>138299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4FA38-C4AE-4DE6-ADCB-40FB18B38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993BBF-018C-4653-AEF7-B9FB1E5A070E}" name="Data" displayName="Data" ref="A9:AC3267" totalsRowShown="0" headerRowDxfId="50" dataDxfId="48" headerRowBorderDxfId="49" dataCellStyle="Comma">
  <autoFilter ref="A9:AC3267" xr:uid="{344D535C-CA3B-4F6F-B52D-DF2AEB2089E4}"/>
  <sortState xmlns:xlrd2="http://schemas.microsoft.com/office/spreadsheetml/2017/richdata2" ref="A10:N3267">
    <sortCondition descending="1" ref="A9:A3267"/>
  </sortState>
  <tableColumns count="29">
    <tableColumn id="1" xr3:uid="{EEE81E1E-7136-4A14-9C78-E015ED4EBF4E}" name="Date" dataDxfId="47"/>
    <tableColumn id="2" xr3:uid="{4BA49C15-CD35-4E40-B9A9-62B1109F5104}" name="NVActual" dataDxfId="46" dataCellStyle="Currency"/>
    <tableColumn id="17" xr3:uid="{A60F0CF5-6500-445A-BD13-81DE0BEE0BAC}" name="MA[NVA]_x000a_30d" dataDxfId="45" dataCellStyle="Currency">
      <calculatedColumnFormula>AVERAGE(B10:B527)</calculatedColumnFormula>
    </tableColumn>
    <tableColumn id="3" xr3:uid="{D3E815A4-D739-4B9F-9F19-9CDF206D6E11}" name="log (NV)" dataDxfId="44" dataCellStyle="Comma">
      <calculatedColumnFormula>LN(Data[[#This Row],[NVActual]])</calculatedColumnFormula>
    </tableColumn>
    <tableColumn id="4" xr3:uid="{9DDF3D93-0413-478D-B901-0A888BDA1052}" name="DAA _x000a_(n)" dataDxfId="43" dataCellStyle="Comma"/>
    <tableColumn id="5" xr3:uid="{ACF23B53-25B8-43AA-95E1-A40B1C386DC9}" name="Metcalfe_x000a_(n^2)" dataDxfId="42" dataCellStyle="Comma">
      <calculatedColumnFormula>E10^2</calculatedColumnFormula>
    </tableColumn>
    <tableColumn id="7" xr3:uid="{0E9F9DBC-41D4-4C2D-8FC5-8412EA698927}" name="MA[n^2]_x000a_30d" dataDxfId="41" dataCellStyle="Comma">
      <calculatedColumnFormula>AVERAGE(F10:F527)</calculatedColumnFormula>
    </tableColumn>
    <tableColumn id="22" xr3:uid="{2A146E1B-A550-47F1-86C0-2A47616F7EA6}" name="ln(n^2)" dataDxfId="40">
      <calculatedColumnFormula>LN(Data[[#This Row],[Metcalfe
(n^2)]])</calculatedColumnFormula>
    </tableColumn>
    <tableColumn id="23" xr3:uid="{98AF5B42-040D-4FAC-BA9E-D60757CA4425}" name="MA[ln(n^2)]" dataDxfId="39" dataCellStyle="Comma">
      <calculatedColumnFormula>AVERAGE(H10:H527)</calculatedColumnFormula>
    </tableColumn>
    <tableColumn id="6" xr3:uid="{89994DED-8FF2-4E01-B0D2-43102858B15E}" name="Odlyzko_x000a_n*ln(n)" dataDxfId="38" dataCellStyle="Comma">
      <calculatedColumnFormula>E10*LN(E10)</calculatedColumnFormula>
    </tableColumn>
    <tableColumn id="12" xr3:uid="{59D738A1-5604-4561-8D8C-778655018FED}" name="MA[n*ln(n)]_x000a_30d" dataDxfId="37" dataCellStyle="Comma">
      <calculatedColumnFormula>AVERAGE(J10:J527)</calculatedColumnFormula>
    </tableColumn>
    <tableColumn id="24" xr3:uid="{C0690FF1-9EB4-4838-8D72-3887DA9501E1}" name="ln(n*ln(n))" dataDxfId="36" dataCellStyle="Comma">
      <calculatedColumnFormula>LN(Data[[#This Row],[MA'[n*ln(n)']
30d]])</calculatedColumnFormula>
    </tableColumn>
    <tableColumn id="25" xr3:uid="{96074576-F517-43DB-A5B7-1566C7DA6F77}" name="MA[ln(n*ln(n))]" dataDxfId="35" dataCellStyle="Comma">
      <calculatedColumnFormula>AVERAGE(L10:L527)</calculatedColumnFormula>
    </tableColumn>
    <tableColumn id="10" xr3:uid="{1232C968-BB0A-4D72-9F79-F01AB29C6594}" name="Clearblocks_x000a_n^1.5" dataDxfId="34" dataCellStyle="Comma">
      <calculatedColumnFormula>Data[[#This Row],[DAA 
(n)]]^1.5</calculatedColumnFormula>
    </tableColumn>
    <tableColumn id="13" xr3:uid="{CBB3E081-48EC-4610-B35F-A6406B4C1FAC}" name="MA[n^1.5]" dataDxfId="33" dataCellStyle="Comma">
      <calculatedColumnFormula>AVERAGE(N10:N527)</calculatedColumnFormula>
    </tableColumn>
    <tableColumn id="27" xr3:uid="{FE70FF56-5A7B-4D47-A766-5A74D83CFEEB}" name="ln(n^1.5)" dataDxfId="32" dataCellStyle="Comma">
      <calculatedColumnFormula>LN(Data[[#This Row],[MA'[n^1.5']]])</calculatedColumnFormula>
    </tableColumn>
    <tableColumn id="28" xr3:uid="{1D3AB749-A61C-48A6-AFE2-C53A510E4CB9}" name="MA[ln(n^1.5)]" dataDxfId="31" dataCellStyle="Comma">
      <calculatedColumnFormula>AVERAGE(P10:P527)</calculatedColumnFormula>
    </tableColumn>
    <tableColumn id="8" xr3:uid="{04F4CCF9-BFCA-446F-A572-27692EE90A15}" name="Upper Bound" dataDxfId="30" dataCellStyle="Comma">
      <calculatedColumnFormula>$O$1+$O$2*Data[[#This Row],[MA'[ln(n^2)']]]</calculatedColumnFormula>
    </tableColumn>
    <tableColumn id="9" xr3:uid="{C6A2305B-C4C7-4E12-A8F1-B2486B25E807}" name="Lower Bound" dataDxfId="29" dataCellStyle="Comma">
      <calculatedColumnFormula>$Q$1+$Q$2*Data[[#This Row],[MA'[ln(n*ln(n))']]]</calculatedColumnFormula>
    </tableColumn>
    <tableColumn id="11" xr3:uid="{51503345-5CE9-46EC-81F5-F65B8C121264}" name="NVMetcalfe calc_x000a_(scaled)" dataDxfId="28" dataCellStyle="Comma">
      <calculatedColumnFormula>$O$3*Data[[#This Row],[Metcalfe
(n^2)]]</calculatedColumnFormula>
    </tableColumn>
    <tableColumn id="14" xr3:uid="{551F6F7D-7A71-4051-A5AD-3306A582F19C}" name="MA[NVMetcalfe calc]" dataDxfId="27" dataCellStyle="Comma"/>
    <tableColumn id="15" xr3:uid="{D0CB695D-E140-4BE8-BBFD-36E1BFED88B2}" name="NVM_x000a_(scaled)" dataDxfId="26" dataCellStyle="Comma">
      <calculatedColumnFormula>LN(Data[[#This Row],[MA'[NVA']
30d]]/Data[[#This Row],[MA'[NVMetcalfe calc']]])</calculatedColumnFormula>
    </tableColumn>
    <tableColumn id="19" xr3:uid="{2C192614-028B-4A9B-98B3-39F12A2DAA98}" name="NVM_norm_x000a_(scaled)" dataDxfId="25" dataCellStyle="Comma">
      <calculatedColumnFormula>$Q$3+Data[[#This Row],[NVM
(scaled)]]/((Data[[#This Row],[Upper Bound]]-Data[[#This Row],[Lower Bound]])/2)</calculatedColumnFormula>
    </tableColumn>
    <tableColumn id="20" xr3:uid="{B5376D4B-6014-435B-AE22-FA53B7434BED}" name="NV_fund." dataDxfId="24" dataCellStyle="Comma">
      <calculatedColumnFormula>(Data[[#This Row],[Upper Bound]]+Data[[#This Row],[Lower Bound]])/2</calculatedColumnFormula>
    </tableColumn>
    <tableColumn id="16" xr3:uid="{543D6095-8826-4465-987A-99D76CA889E3}" name="PMRn^2" dataDxfId="23" dataCellStyle="Comma">
      <calculatedColumnFormula>LN(Data[[#This Row],[NVActual]]/Data[[#This Row],[MA'[n^2']
30d]])</calculatedColumnFormula>
    </tableColumn>
    <tableColumn id="18" xr3:uid="{98F1A296-C265-4D87-8A6D-55B2AF291F66}" name="PMRn*ln(n)" dataDxfId="22" dataCellStyle="Comma">
      <calculatedColumnFormula>LN(Data[[#This Row],[NVActual]]/Data[[#This Row],[MA'[n*ln(n)']
30d]])</calculatedColumnFormula>
    </tableColumn>
    <tableColumn id="21" xr3:uid="{48539C60-D1F6-42F2-98D7-95A7D293B224}" name="PMRn^1.5" dataDxfId="21" dataCellStyle="Comma">
      <calculatedColumnFormula>LN(Data[[#This Row],[NVActual]]/Data[[#This Row],[MA'[n^1.5']]])</calculatedColumnFormula>
    </tableColumn>
    <tableColumn id="26" xr3:uid="{6746AB84-8076-4EB7-8A3A-CE688CD63E2E}" name="NVM" dataDxfId="20" dataCellStyle="Comma">
      <calculatedColumnFormula>LN(Data[[#This Row],[NVActual]]/Data[[#This Row],[Metcalfe
(n^2)]])</calculatedColumnFormula>
    </tableColumn>
    <tableColumn id="29" xr3:uid="{EE7476B9-081F-4D5F-910E-DDA59D0FDF17}" name="NVM_Normalized" dataDxfId="19" dataCellStyle="Comma">
      <calculatedColumnFormula>1+Data[[#This Row],[MA'[NVMetcalfe calc']]]/((Data[[#This Row],[NVM_norm
(scaled)]]-Data[[#This Row],[NV_fund.]])/2)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62956A-CED4-4A92-A5E0-EB9CFEE7FEA1}" name="Table1" displayName="Table1" ref="A9:P3316" totalsRowShown="0" headerRowDxfId="18" dataDxfId="16" headerRowBorderDxfId="17" dataCellStyle="Comma">
  <autoFilter ref="A9:P3316" xr:uid="{344D535C-CA3B-4F6F-B52D-DF2AEB2089E4}"/>
  <sortState xmlns:xlrd2="http://schemas.microsoft.com/office/spreadsheetml/2017/richdata2" ref="A10:J3316">
    <sortCondition descending="1" ref="A9:A3316"/>
  </sortState>
  <tableColumns count="16">
    <tableColumn id="1" xr3:uid="{B3FABE8E-B32D-4163-9D89-3D3776B402FA}" name="date" dataDxfId="15"/>
    <tableColumn id="2" xr3:uid="{1133F965-6F17-45C9-8470-441508538436}" name="NV" dataDxfId="14" dataCellStyle="Currency"/>
    <tableColumn id="17" xr3:uid="{DC81CA88-D06D-4C5F-AF8F-E11EFFDA96E6}" name="NV_MA" dataDxfId="13" dataCellStyle="Currency">
      <calculatedColumnFormula>AVERAGE(B10:B39)</calculatedColumnFormula>
    </tableColumn>
    <tableColumn id="3" xr3:uid="{42B4DA57-60A8-4128-8FF4-BF16A9F7F67F}" name="log (NV)" dataDxfId="12" dataCellStyle="Comma">
      <calculatedColumnFormula>LN(Table1[[#This Row],[NV]])</calculatedColumnFormula>
    </tableColumn>
    <tableColumn id="4" xr3:uid="{ED66ADF0-C81A-46E3-A469-D4C4A18D6B52}" name="DAA _x000a_(n)" dataDxfId="11" dataCellStyle="Comma"/>
    <tableColumn id="5" xr3:uid="{62CB40A6-D73D-4344-BC7B-31E409D7523D}" name="Metcalfe_x000a_NV ~ n^2" dataDxfId="10" dataCellStyle="Comma">
      <calculatedColumnFormula>E10^2</calculatedColumnFormula>
    </tableColumn>
    <tableColumn id="7" xr3:uid="{02339D14-AC88-4D9C-8C71-BB42C356BF78}" name="NV_MA-1" dataDxfId="9" dataCellStyle="Comma">
      <calculatedColumnFormula>AVERAGE(F10:F39)</calculatedColumnFormula>
    </tableColumn>
    <tableColumn id="6" xr3:uid="{D404823B-ECF4-4871-8A6D-7A5D2B226B7A}" name="Odlyzko_x000a_NV ~ n*ln(n)" dataDxfId="8" dataCellStyle="Comma">
      <calculatedColumnFormula>E10*LN(E10)</calculatedColumnFormula>
    </tableColumn>
    <tableColumn id="12" xr3:uid="{EE53C3A6-A360-49AD-B1CA-1F077C72E605}" name="NV_MA-2" dataDxfId="7" dataCellStyle="Comma">
      <calculatedColumnFormula>AVERAGE(H10:H39)</calculatedColumnFormula>
    </tableColumn>
    <tableColumn id="10" xr3:uid="{26DC571F-9B99-41FE-8366-2FCFDDCE2990}" name="Clearblocks_x000a_NV ~ n^1.5" dataDxfId="6" dataCellStyle="Comma">
      <calculatedColumnFormula>Table1[[#This Row],[DAA 
(n)]]^1.5</calculatedColumnFormula>
    </tableColumn>
    <tableColumn id="13" xr3:uid="{B9592691-A11C-442B-9910-95969970406C}" name="NV_MA-3" dataDxfId="5" dataCellStyle="Comma">
      <calculatedColumnFormula>AVERAGE(J10:J39)</calculatedColumnFormula>
    </tableColumn>
    <tableColumn id="8" xr3:uid="{B901BE1E-FA9B-40AE-8603-72CC4E038373}" name="PMRn^2" dataDxfId="4" dataCellStyle="Comma">
      <calculatedColumnFormula>LN(Table1[[#This Row],[NV]]/Table1[[#This Row],[NV_MA-1]])</calculatedColumnFormula>
    </tableColumn>
    <tableColumn id="9" xr3:uid="{709C28BD-D70F-4145-96AD-1D3054C95EBC}" name="PMRn*ln(n)" dataDxfId="3" dataCellStyle="Comma">
      <calculatedColumnFormula>LN(Table1[[#This Row],[NV]]/Table1[[#This Row],[NV_MA-2]])</calculatedColumnFormula>
    </tableColumn>
    <tableColumn id="11" xr3:uid="{B038BD7B-FE69-4E01-93F6-47CD917BBBF5}" name="PMRn^1.5" dataDxfId="2" dataCellStyle="Comma">
      <calculatedColumnFormula>LN(Table1[[#This Row],[NV]]/Table1[[#This Row],[NV_MA-3]])</calculatedColumnFormula>
    </tableColumn>
    <tableColumn id="14" xr3:uid="{D257E3E9-BC58-4507-8D9E-74F10DAA3A2A}" name="NVM" dataDxfId="1" dataCellStyle="Comma">
      <calculatedColumnFormula>LN(Table1[[#This Row],[NV]]/Table1[[#This Row],[Metcalfe
NV ~ n^2]])</calculatedColumnFormula>
    </tableColumn>
    <tableColumn id="15" xr3:uid="{8D2C299E-2AAD-459B-992B-CFD304C949E2}" name="NVM calc" dataDxfId="0" dataCellStyle="Comma">
      <calculatedColumnFormula>Table1[[#This Row],[NV_MA-1]]*$M$3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comments" Target="../comments1.xml"/><Relationship Id="rId2" Type="http://schemas.openxmlformats.org/officeDocument/2006/relationships/hyperlink" Target="https://coinmetrics.io/data-downloads/" TargetMode="External"/><Relationship Id="rId1" Type="http://schemas.openxmlformats.org/officeDocument/2006/relationships/hyperlink" Target="https://coinmetrics.io/community-network-data/" TargetMode="External"/><Relationship Id="rId6" Type="http://schemas.openxmlformats.org/officeDocument/2006/relationships/table" Target="../tables/table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medium.com/cryptolab/network-value-to-metcalfe-nvm-ratio-fd59ca3add76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626AC-1AEA-4D55-8C6E-6774639472D0}">
  <sheetPr>
    <tabColor rgb="FFC00000"/>
    <pageSetUpPr fitToPage="1"/>
  </sheetPr>
  <dimension ref="A1:AC3828"/>
  <sheetViews>
    <sheetView tabSelected="1" view="pageBreakPreview" zoomScale="90" zoomScaleNormal="55" zoomScaleSheetLayoutView="90" workbookViewId="0">
      <pane ySplit="9" topLeftCell="A10" activePane="bottomLeft" state="frozen"/>
      <selection pane="bottomLeft" activeCell="X1" sqref="X1"/>
    </sheetView>
  </sheetViews>
  <sheetFormatPr defaultRowHeight="11.25" x14ac:dyDescent="0.2"/>
  <cols>
    <col min="1" max="1" width="10.5703125" style="15" bestFit="1" customWidth="1"/>
    <col min="2" max="2" width="17.85546875" style="24" customWidth="1"/>
    <col min="3" max="3" width="14.7109375" style="24" bestFit="1" customWidth="1"/>
    <col min="4" max="4" width="11.85546875" style="15" bestFit="1" customWidth="1"/>
    <col min="5" max="5" width="9.28515625" style="15" bestFit="1" customWidth="1"/>
    <col min="6" max="6" width="16.140625" style="15" bestFit="1" customWidth="1"/>
    <col min="7" max="7" width="17.28515625" style="15" bestFit="1" customWidth="1"/>
    <col min="8" max="8" width="12.140625" style="15" bestFit="1" customWidth="1"/>
    <col min="9" max="9" width="11.85546875" style="15" customWidth="1"/>
    <col min="10" max="10" width="14.140625" style="15" bestFit="1" customWidth="1"/>
    <col min="11" max="11" width="13.85546875" style="15" customWidth="1"/>
    <col min="12" max="12" width="13.7109375" style="15" bestFit="1" customWidth="1"/>
    <col min="13" max="14" width="13.85546875" style="15" customWidth="1"/>
    <col min="15" max="15" width="15.42578125" style="15" bestFit="1" customWidth="1"/>
    <col min="16" max="16" width="13.7109375" style="15" bestFit="1" customWidth="1"/>
    <col min="17" max="17" width="13.85546875" style="15" customWidth="1"/>
    <col min="18" max="18" width="12.42578125" style="21" bestFit="1" customWidth="1"/>
    <col min="19" max="19" width="14.42578125" style="15" bestFit="1" customWidth="1"/>
    <col min="20" max="21" width="16.7109375" style="15" customWidth="1"/>
    <col min="22" max="22" width="11.7109375" style="15" bestFit="1" customWidth="1"/>
    <col min="23" max="23" width="14.42578125" style="15" bestFit="1" customWidth="1"/>
    <col min="24" max="24" width="12.7109375" style="15" bestFit="1" customWidth="1"/>
    <col min="25" max="25" width="15.85546875" style="15" bestFit="1" customWidth="1"/>
    <col min="26" max="26" width="12.7109375" style="15" bestFit="1" customWidth="1"/>
    <col min="27" max="27" width="11.85546875" style="15" bestFit="1" customWidth="1"/>
    <col min="28" max="28" width="10.5703125" style="15" bestFit="1" customWidth="1"/>
    <col min="29" max="29" width="19.28515625" style="15" bestFit="1" customWidth="1"/>
    <col min="30" max="16384" width="9.140625" style="15"/>
  </cols>
  <sheetData>
    <row r="1" spans="1:29" x14ac:dyDescent="0.2">
      <c r="B1" s="15"/>
      <c r="C1" s="15"/>
      <c r="M1" s="16" t="s">
        <v>46</v>
      </c>
      <c r="N1" s="17" t="s">
        <v>53</v>
      </c>
      <c r="O1" s="46">
        <f>'plot 2012+'!C3</f>
        <v>0</v>
      </c>
      <c r="P1" s="17" t="s">
        <v>54</v>
      </c>
      <c r="Q1" s="18">
        <f>'plot 2012+'!E3</f>
        <v>-3.48</v>
      </c>
      <c r="R1" s="15"/>
      <c r="Y1" s="19" t="s">
        <v>45</v>
      </c>
      <c r="Z1" s="20" t="s">
        <v>12</v>
      </c>
      <c r="AA1" s="20" t="s">
        <v>13</v>
      </c>
      <c r="AB1" s="20" t="s">
        <v>14</v>
      </c>
      <c r="AC1" s="20" t="s">
        <v>11</v>
      </c>
    </row>
    <row r="2" spans="1:29" x14ac:dyDescent="0.2">
      <c r="B2" s="15"/>
      <c r="C2" s="15"/>
      <c r="N2" s="17" t="s">
        <v>55</v>
      </c>
      <c r="O2" s="18">
        <f>'plot 2012+'!C4</f>
        <v>1</v>
      </c>
      <c r="P2" s="17" t="s">
        <v>56</v>
      </c>
      <c r="Q2" s="18">
        <f>'plot 2012+'!E4</f>
        <v>1.65</v>
      </c>
      <c r="Y2" s="20" t="s">
        <v>15</v>
      </c>
      <c r="Z2" s="20">
        <f>_xlfn.COVARIANCE.P(Data[NVActual],Data[Metcalfe
(n^2)])</f>
        <v>1.9902214394664035E+22</v>
      </c>
      <c r="AA2" s="20">
        <f>_xlfn.STDEV.P(Data[NVActual])</f>
        <v>75304084742.487122</v>
      </c>
      <c r="AB2" s="20">
        <f>_xlfn.STDEV.P(Data[Metcalfe
(n^2)])</f>
        <v>312009584875.89447</v>
      </c>
      <c r="AC2" s="20">
        <f>Z2/(AA2*AB2)</f>
        <v>0.84706147519484931</v>
      </c>
    </row>
    <row r="3" spans="1:29" x14ac:dyDescent="0.2">
      <c r="B3" s="15"/>
      <c r="C3" s="15"/>
      <c r="N3" s="17" t="s">
        <v>40</v>
      </c>
      <c r="O3" s="18">
        <f>'plot 2012+'!C5</f>
        <v>0.52</v>
      </c>
      <c r="P3" s="17" t="s">
        <v>41</v>
      </c>
      <c r="Q3" s="18">
        <f>'plot 2012+'!E5</f>
        <v>0.59</v>
      </c>
      <c r="Y3" s="20" t="s">
        <v>16</v>
      </c>
      <c r="Z3" s="20">
        <f>_xlfn.COVARIANCE.P(Data[MA'[NVA']
30d],Data[MA'[n^2']
30d])</f>
        <v>1.88224035184365E+22</v>
      </c>
      <c r="AA3" s="20">
        <f>_xlfn.STDEV.P(Data[MA'[NVA']
30d])</f>
        <v>72591355505.604187</v>
      </c>
      <c r="AB3" s="20">
        <f>_xlfn.STDEV.P(Data[MA'[n^2']
30d])</f>
        <v>295744781026.38751</v>
      </c>
      <c r="AC3" s="20">
        <f>Z3/(AA3*AB3)</f>
        <v>0.87674456864528838</v>
      </c>
    </row>
    <row r="4" spans="1:29" x14ac:dyDescent="0.2">
      <c r="B4" s="15"/>
      <c r="C4" s="15"/>
      <c r="R4" s="15"/>
      <c r="Y4" s="20" t="s">
        <v>9</v>
      </c>
      <c r="Z4" s="20">
        <f>_xlfn.COVARIANCE.P(Data[MA'[NVA']
30d],Data[PMRn*ln(n)])</f>
        <v>82535951189.305496</v>
      </c>
      <c r="AA4" s="20">
        <f>_xlfn.STDEV.P(Data[MA'[NVA']
30d])</f>
        <v>72591355505.604187</v>
      </c>
      <c r="AB4" s="20">
        <f>_xlfn.STDEV.P(Data[PMRn^2])</f>
        <v>0.84747409846699084</v>
      </c>
      <c r="AC4" s="20">
        <f>Z4/(AA4*AB4)</f>
        <v>1.3416270962859203</v>
      </c>
    </row>
    <row r="5" spans="1:29" x14ac:dyDescent="0.2">
      <c r="A5" s="22" t="s">
        <v>36</v>
      </c>
      <c r="B5" s="15"/>
      <c r="C5" s="15"/>
      <c r="R5" s="15"/>
    </row>
    <row r="6" spans="1:29" x14ac:dyDescent="0.2">
      <c r="A6" s="22" t="s">
        <v>37</v>
      </c>
      <c r="B6" s="15"/>
      <c r="C6" s="15"/>
      <c r="R6" s="15"/>
    </row>
    <row r="7" spans="1:29" x14ac:dyDescent="0.2">
      <c r="B7" s="15"/>
      <c r="C7" s="15"/>
      <c r="R7" s="15"/>
    </row>
    <row r="8" spans="1:29" x14ac:dyDescent="0.2">
      <c r="B8" s="36" t="s">
        <v>63</v>
      </c>
      <c r="C8" s="15"/>
      <c r="E8" s="36" t="s">
        <v>63</v>
      </c>
      <c r="F8" s="61" t="s">
        <v>67</v>
      </c>
      <c r="G8" s="61"/>
      <c r="H8" s="61"/>
      <c r="I8" s="61"/>
      <c r="J8" s="61" t="s">
        <v>68</v>
      </c>
      <c r="K8" s="61"/>
      <c r="L8" s="61"/>
      <c r="M8" s="61"/>
      <c r="N8" s="61" t="s">
        <v>71</v>
      </c>
      <c r="O8" s="61"/>
      <c r="P8" s="61"/>
      <c r="Q8" s="61"/>
      <c r="R8" s="15"/>
    </row>
    <row r="9" spans="1:29" s="60" customFormat="1" ht="34.5" customHeight="1" thickBot="1" x14ac:dyDescent="0.25">
      <c r="A9" s="47" t="s">
        <v>52</v>
      </c>
      <c r="B9" s="47" t="s">
        <v>57</v>
      </c>
      <c r="C9" s="48" t="s">
        <v>64</v>
      </c>
      <c r="D9" s="49" t="s">
        <v>1</v>
      </c>
      <c r="E9" s="50" t="s">
        <v>23</v>
      </c>
      <c r="F9" s="51" t="s">
        <v>66</v>
      </c>
      <c r="G9" s="51" t="s">
        <v>65</v>
      </c>
      <c r="H9" s="52" t="s">
        <v>29</v>
      </c>
      <c r="I9" s="52" t="s">
        <v>30</v>
      </c>
      <c r="J9" s="53" t="s">
        <v>69</v>
      </c>
      <c r="K9" s="53" t="s">
        <v>70</v>
      </c>
      <c r="L9" s="54" t="s">
        <v>31</v>
      </c>
      <c r="M9" s="54" t="s">
        <v>32</v>
      </c>
      <c r="N9" s="55" t="s">
        <v>72</v>
      </c>
      <c r="O9" s="56" t="s">
        <v>51</v>
      </c>
      <c r="P9" s="57" t="s">
        <v>33</v>
      </c>
      <c r="Q9" s="57" t="s">
        <v>34</v>
      </c>
      <c r="R9" s="49" t="s">
        <v>27</v>
      </c>
      <c r="S9" s="49" t="s">
        <v>28</v>
      </c>
      <c r="T9" s="58" t="s">
        <v>58</v>
      </c>
      <c r="U9" s="49" t="s">
        <v>59</v>
      </c>
      <c r="V9" s="58" t="s">
        <v>39</v>
      </c>
      <c r="W9" s="58" t="s">
        <v>48</v>
      </c>
      <c r="X9" s="49" t="s">
        <v>50</v>
      </c>
      <c r="Y9" s="59" t="s">
        <v>60</v>
      </c>
      <c r="Z9" s="59" t="s">
        <v>61</v>
      </c>
      <c r="AA9" s="59" t="s">
        <v>62</v>
      </c>
      <c r="AB9" s="59" t="s">
        <v>7</v>
      </c>
      <c r="AC9" s="59" t="s">
        <v>38</v>
      </c>
    </row>
    <row r="10" spans="1:29" x14ac:dyDescent="0.2">
      <c r="A10" s="23"/>
      <c r="D10" s="25"/>
      <c r="E10" s="26"/>
      <c r="F10" s="26"/>
      <c r="G10" s="27"/>
      <c r="H10" s="28"/>
      <c r="I10" s="28"/>
      <c r="J10" s="26"/>
      <c r="K10" s="26"/>
      <c r="L10" s="29"/>
      <c r="M10" s="25"/>
      <c r="N10" s="26"/>
      <c r="O10" s="26"/>
      <c r="P10" s="25"/>
      <c r="Q10" s="25"/>
      <c r="R10" s="30"/>
      <c r="S10" s="30"/>
      <c r="T10" s="31"/>
      <c r="U10" s="31"/>
      <c r="V10" s="30"/>
      <c r="W10" s="30"/>
      <c r="X10" s="30"/>
      <c r="Y10" s="32"/>
      <c r="Z10" s="32"/>
      <c r="AA10" s="32"/>
      <c r="AB10" s="32"/>
      <c r="AC10" s="34"/>
    </row>
    <row r="11" spans="1:29" x14ac:dyDescent="0.2">
      <c r="A11" s="37">
        <v>44165</v>
      </c>
      <c r="B11" s="38">
        <v>364943559264.76202</v>
      </c>
      <c r="C11" s="24">
        <f>AVERAGE(B11:B40)</f>
        <v>309167906727.05011</v>
      </c>
      <c r="D11" s="39">
        <f>LN(Data[[#This Row],[NVActual]])</f>
        <v>26.623008546420781</v>
      </c>
      <c r="E11" s="40">
        <v>903580</v>
      </c>
      <c r="F11" s="40">
        <f>Data[[#This Row],[DAA 
(n)]]^2</f>
        <v>816456816400</v>
      </c>
      <c r="G11" s="41">
        <f>AVERAGE(F11:F40)</f>
        <v>1063754914153.8</v>
      </c>
      <c r="H11" s="41">
        <f>LN(Data[[#This Row],[Metcalfe
(n^2)]])</f>
        <v>27.428239859287117</v>
      </c>
      <c r="I11" s="42">
        <f>AVERAGE(H11:H40)</f>
        <v>27.670627000526533</v>
      </c>
      <c r="J11" s="40">
        <f>Data[[#This Row],[DAA 
(n)]]*LN(Data[[#This Row],[DAA 
(n)]])</f>
        <v>12391804.486027326</v>
      </c>
      <c r="K11" s="40">
        <f>AVERAGE(J11:J40)</f>
        <v>14203892.097515225</v>
      </c>
      <c r="L11" s="39">
        <f>LN(Data[[#This Row],[MA'[n*ln(n)']
30d]])</f>
        <v>16.469026576389624</v>
      </c>
      <c r="M11" s="43">
        <f>AVERAGE(L11:L40)</f>
        <v>16.413493129975613</v>
      </c>
      <c r="N11" s="40">
        <f>Data[[#This Row],[DAA 
(n)]]^1.5</f>
        <v>858914460.32926404</v>
      </c>
      <c r="O11" s="40">
        <f>AVERAGE(N11:N40)</f>
        <v>1043244410.2857887</v>
      </c>
      <c r="P11" s="43">
        <f>LN(Data[[#This Row],[MA'[n^1.5']]])</f>
        <v>20.765601319440073</v>
      </c>
      <c r="Q11" s="43">
        <f>AVERAGE(P11:P40)</f>
        <v>20.688558879033796</v>
      </c>
      <c r="R11" s="30">
        <f>$O$1+$O$2*Data[[#This Row],[MA'[ln(n^2)']]]</f>
        <v>27.670627000526533</v>
      </c>
      <c r="S11" s="30">
        <f>$Q$1+$Q$2*Data[[#This Row],[MA'[ln(n*ln(n))']]]</f>
        <v>23.602263664459759</v>
      </c>
      <c r="T11" s="31">
        <f>$O$3*Data[[#This Row],[Metcalfe
(n^2)]]</f>
        <v>424557544528</v>
      </c>
      <c r="U11" s="31">
        <f t="shared" ref="U11:U74" si="0">AVERAGE(T11:T40)</f>
        <v>553152555359.9762</v>
      </c>
      <c r="V11" s="30">
        <f>LN(Data[[#This Row],[MA'[NVA']
30d]]/Data[[#This Row],[MA'[NVMetcalfe calc']]])</f>
        <v>-0.58174931533887742</v>
      </c>
      <c r="W11" s="30">
        <f>$Q$3+Data[[#This Row],[NVM
(scaled)]]/((Data[[#This Row],[Upper Bound]]-Data[[#This Row],[Lower Bound]])/2)</f>
        <v>0.30401309702033497</v>
      </c>
      <c r="X11" s="30">
        <f>(Data[[#This Row],[Upper Bound]]+Data[[#This Row],[Lower Bound]])/2</f>
        <v>25.636445332493146</v>
      </c>
      <c r="Y11" s="44">
        <f>LN(Data[[#This Row],[NVActual]]/Data[[#This Row],[MA'[n^2']
30d]])</f>
        <v>-1.0698175900535882</v>
      </c>
      <c r="Z11" s="44">
        <f>LN(Data[[#This Row],[NVActual]]/Data[[#This Row],[MA'[n*ln(n)']
30d]])</f>
        <v>10.153981970031159</v>
      </c>
      <c r="AA11" s="44">
        <f>LN(Data[[#This Row],[NVActual]]/Data[[#This Row],[MA'[n^1.5']]])</f>
        <v>5.8574072269807109</v>
      </c>
      <c r="AB11" s="44">
        <f>LN(Data[[#This Row],[NVActual]]/Data[[#This Row],[Metcalfe
(n^2)]])</f>
        <v>-0.80523131286633653</v>
      </c>
      <c r="AC11" s="45">
        <f>1+Data[[#This Row],[MA'[NVMetcalfe calc']]]/((Data[[#This Row],[NVM_norm
(scaled)]]-Data[[#This Row],[NV_fund.]])/2)</f>
        <v>-43671491959.839111</v>
      </c>
    </row>
    <row r="12" spans="1:29" x14ac:dyDescent="0.2">
      <c r="A12" s="37">
        <v>44164</v>
      </c>
      <c r="B12" s="38">
        <v>337583882703.10101</v>
      </c>
      <c r="C12" s="24">
        <f t="shared" ref="C12:C75" si="1">AVERAGE(B12:B41)</f>
        <v>305531698421.05817</v>
      </c>
      <c r="D12" s="39">
        <f>LN(Data[[#This Row],[NVActual]])</f>
        <v>26.545079857720236</v>
      </c>
      <c r="E12" s="40">
        <v>875712</v>
      </c>
      <c r="F12" s="40">
        <f>Data[[#This Row],[DAA 
(n)]]^2</f>
        <v>766871506944</v>
      </c>
      <c r="G12" s="41">
        <f t="shared" ref="G12:G75" si="2">AVERAGE(F12:F41)</f>
        <v>1062080065681.3</v>
      </c>
      <c r="H12" s="41">
        <f>LN(Data[[#This Row],[Metcalfe
(n^2)]])</f>
        <v>27.365585097478963</v>
      </c>
      <c r="I12" s="42">
        <f t="shared" ref="I12:I75" si="3">AVERAGE(H12:H41)</f>
        <v>27.668509801831064</v>
      </c>
      <c r="J12" s="40">
        <f>Data[[#This Row],[DAA 
(n)]]*LN(Data[[#This Row],[DAA 
(n)]])</f>
        <v>11982185.628441749</v>
      </c>
      <c r="K12" s="40">
        <f t="shared" ref="K12:K75" si="4">AVERAGE(J12:J41)</f>
        <v>14190053.624541415</v>
      </c>
      <c r="L12" s="39">
        <f>LN(Data[[#This Row],[MA'[n*ln(n)']
30d]])</f>
        <v>16.468051828166534</v>
      </c>
      <c r="M12" s="43">
        <f t="shared" ref="M12:M75" si="5">AVERAGE(L12:L41)</f>
        <v>16.410468226093208</v>
      </c>
      <c r="N12" s="40">
        <f>Data[[#This Row],[DAA 
(n)]]^1.5</f>
        <v>819486779.08123732</v>
      </c>
      <c r="O12" s="40">
        <f t="shared" ref="O12:O75" si="6">AVERAGE(N12:N41)</f>
        <v>1041912516.4099211</v>
      </c>
      <c r="P12" s="43">
        <f>LN(Data[[#This Row],[MA'[n^1.5']]])</f>
        <v>20.764323819372855</v>
      </c>
      <c r="Q12" s="43">
        <f t="shared" ref="Q12:Q75" si="7">AVERAGE(P12:P41)</f>
        <v>20.684304945875954</v>
      </c>
      <c r="R12" s="30">
        <f>$O$1+$O$2*Data[[#This Row],[MA'[ln(n^2)']]]</f>
        <v>27.668509801831064</v>
      </c>
      <c r="S12" s="30">
        <f>$Q$1+$Q$2*Data[[#This Row],[MA'[ln(n*ln(n))']]]</f>
        <v>23.59727257305379</v>
      </c>
      <c r="T12" s="31">
        <f>$O$3*Data[[#This Row],[Metcalfe
(n^2)]]</f>
        <v>398773183610.88</v>
      </c>
      <c r="U12" s="31">
        <f t="shared" si="0"/>
        <v>552281634154.27612</v>
      </c>
      <c r="V12" s="30">
        <f>LN(Data[[#This Row],[MA'[NVA']
30d]]/Data[[#This Row],[MA'[NVMetcalfe calc']]])</f>
        <v>-0.5920045905856427</v>
      </c>
      <c r="W12" s="30">
        <f>$Q$3+Data[[#This Row],[NVM
(scaled)]]/((Data[[#This Row],[Upper Bound]]-Data[[#This Row],[Lower Bound]])/2)</f>
        <v>0.29917705978855913</v>
      </c>
      <c r="X12" s="30">
        <f>(Data[[#This Row],[Upper Bound]]+Data[[#This Row],[Lower Bound]])/2</f>
        <v>25.632891187442425</v>
      </c>
      <c r="Y12" s="44">
        <f>LN(Data[[#This Row],[NVActual]]/Data[[#This Row],[MA'[n^2']
30d]])</f>
        <v>-1.1461705695999245</v>
      </c>
      <c r="Z12" s="44">
        <f>LN(Data[[#This Row],[NVActual]]/Data[[#This Row],[MA'[n*ln(n)']
30d]])</f>
        <v>10.0770280295537</v>
      </c>
      <c r="AA12" s="44">
        <f>LN(Data[[#This Row],[NVActual]]/Data[[#This Row],[MA'[n^1.5']]])</f>
        <v>5.7807560383473806</v>
      </c>
      <c r="AB12" s="44">
        <f>LN(Data[[#This Row],[NVActual]]/Data[[#This Row],[Metcalfe
(n^2)]])</f>
        <v>-0.82050523975872947</v>
      </c>
      <c r="AC12" s="45">
        <f>1+Data[[#This Row],[MA'[NVMetcalfe calc']]]/((Data[[#This Row],[NVM_norm
(scaled)]]-Data[[#This Row],[NV_fund.]])/2)</f>
        <v>-43600526267.780663</v>
      </c>
    </row>
    <row r="13" spans="1:29" x14ac:dyDescent="0.2">
      <c r="A13" s="37">
        <v>44163</v>
      </c>
      <c r="B13" s="38">
        <v>329299905495.875</v>
      </c>
      <c r="C13" s="24">
        <f t="shared" si="1"/>
        <v>302681189121.34076</v>
      </c>
      <c r="D13" s="39">
        <f>LN(Data[[#This Row],[NVActual]])</f>
        <v>26.520234739343795</v>
      </c>
      <c r="E13" s="40">
        <v>1038684</v>
      </c>
      <c r="F13" s="40">
        <f>Data[[#This Row],[DAA 
(n)]]^2</f>
        <v>1078864451856</v>
      </c>
      <c r="G13" s="41">
        <f t="shared" si="2"/>
        <v>1063601927730.1333</v>
      </c>
      <c r="H13" s="41">
        <f>LN(Data[[#This Row],[Metcalfe
(n^2)]])</f>
        <v>27.706930170454079</v>
      </c>
      <c r="I13" s="42">
        <f t="shared" si="3"/>
        <v>27.670437479741054</v>
      </c>
      <c r="J13" s="40">
        <f>Data[[#This Row],[DAA 
(n)]]*LN(Data[[#This Row],[DAA 
(n)]])</f>
        <v>14389372.528583962</v>
      </c>
      <c r="K13" s="40">
        <f t="shared" si="4"/>
        <v>14202639.919312622</v>
      </c>
      <c r="L13" s="39">
        <f>LN(Data[[#This Row],[MA'[n*ln(n)']
30d]])</f>
        <v>16.46893841510315</v>
      </c>
      <c r="M13" s="43">
        <f t="shared" si="5"/>
        <v>16.407535663297452</v>
      </c>
      <c r="N13" s="40">
        <f>Data[[#This Row],[DAA 
(n)]]^1.5</f>
        <v>1058583602.891899</v>
      </c>
      <c r="O13" s="40">
        <f t="shared" si="6"/>
        <v>1043123365.4447514</v>
      </c>
      <c r="P13" s="43">
        <f>LN(Data[[#This Row],[MA'[n^1.5']]])</f>
        <v>20.76548528539988</v>
      </c>
      <c r="Q13" s="43">
        <f t="shared" si="7"/>
        <v>20.680175320500201</v>
      </c>
      <c r="R13" s="30">
        <f>$O$1+$O$2*Data[[#This Row],[MA'[ln(n^2)']]]</f>
        <v>27.670437479741054</v>
      </c>
      <c r="S13" s="30">
        <f>$Q$1+$Q$2*Data[[#This Row],[MA'[ln(n*ln(n))']]]</f>
        <v>23.592433844440794</v>
      </c>
      <c r="T13" s="31">
        <f>$O$3*Data[[#This Row],[Metcalfe
(n^2)]]</f>
        <v>561009514965.12</v>
      </c>
      <c r="U13" s="31">
        <f t="shared" si="0"/>
        <v>553073002419.66943</v>
      </c>
      <c r="V13" s="30">
        <f>LN(Data[[#This Row],[MA'[NVA']
30d]]/Data[[#This Row],[MA'[NVMetcalfe calc']]])</f>
        <v>-0.60280993395783622</v>
      </c>
      <c r="W13" s="30">
        <f>$Q$3+Data[[#This Row],[NVM
(scaled)]]/((Data[[#This Row],[Upper Bound]]-Data[[#This Row],[Lower Bound]])/2)</f>
        <v>0.29436027631767819</v>
      </c>
      <c r="X13" s="30">
        <f>(Data[[#This Row],[Upper Bound]]+Data[[#This Row],[Lower Bound]])/2</f>
        <v>25.631435662090922</v>
      </c>
      <c r="Y13" s="44">
        <f>LN(Data[[#This Row],[NVActual]]/Data[[#This Row],[MA'[n^2']
30d]])</f>
        <v>-1.1724475694276533</v>
      </c>
      <c r="Z13" s="44">
        <f>LN(Data[[#This Row],[NVActual]]/Data[[#This Row],[MA'[n*ln(n)']
30d]])</f>
        <v>10.051296324240646</v>
      </c>
      <c r="AA13" s="44">
        <f>LN(Data[[#This Row],[NVActual]]/Data[[#This Row],[MA'[n^1.5']]])</f>
        <v>5.7547494539439183</v>
      </c>
      <c r="AB13" s="44">
        <f>LN(Data[[#This Row],[NVActual]]/Data[[#This Row],[Metcalfe
(n^2)]])</f>
        <v>-1.1866954311102826</v>
      </c>
      <c r="AC13" s="45">
        <f>1+Data[[#This Row],[MA'[NVMetcalfe calc']]]/((Data[[#This Row],[NVM_norm
(scaled)]]-Data[[#This Row],[NV_fund.]])/2)</f>
        <v>-43657209365.020172</v>
      </c>
    </row>
    <row r="14" spans="1:29" x14ac:dyDescent="0.2">
      <c r="A14" s="37">
        <v>44162</v>
      </c>
      <c r="B14" s="38">
        <v>317336964123.961</v>
      </c>
      <c r="C14" s="24">
        <f t="shared" si="1"/>
        <v>300027390929.79681</v>
      </c>
      <c r="D14" s="39">
        <f>LN(Data[[#This Row],[NVActual]])</f>
        <v>26.483230024571316</v>
      </c>
      <c r="E14" s="40">
        <v>1099990</v>
      </c>
      <c r="F14" s="40">
        <f>Data[[#This Row],[DAA 
(n)]]^2</f>
        <v>1209978000100</v>
      </c>
      <c r="G14" s="41">
        <f t="shared" si="2"/>
        <v>1053911083467.7333</v>
      </c>
      <c r="H14" s="41">
        <f>LN(Data[[#This Row],[Metcalfe
(n^2)]])</f>
        <v>27.821623293636371</v>
      </c>
      <c r="I14" s="42">
        <f t="shared" si="3"/>
        <v>27.659971156209242</v>
      </c>
      <c r="J14" s="40">
        <f>Data[[#This Row],[DAA 
(n)]]*LN(Data[[#This Row],[DAA 
(n)]])</f>
        <v>15301753.703383535</v>
      </c>
      <c r="K14" s="40">
        <f t="shared" si="4"/>
        <v>14128305.594060654</v>
      </c>
      <c r="L14" s="39">
        <f>LN(Data[[#This Row],[MA'[n*ln(n)']
30d]])</f>
        <v>16.463690831975626</v>
      </c>
      <c r="M14" s="43">
        <f t="shared" si="5"/>
        <v>16.404847250283762</v>
      </c>
      <c r="N14" s="40">
        <f>Data[[#This Row],[DAA 
(n)]]^1.5</f>
        <v>1153674000.890197</v>
      </c>
      <c r="O14" s="40">
        <f t="shared" si="6"/>
        <v>1035719693.9571027</v>
      </c>
      <c r="P14" s="43">
        <f>LN(Data[[#This Row],[MA'[n^1.5']]])</f>
        <v>20.758362378495733</v>
      </c>
      <c r="Q14" s="43">
        <f t="shared" si="7"/>
        <v>20.676399004888555</v>
      </c>
      <c r="R14" s="30">
        <f>$O$1+$O$2*Data[[#This Row],[MA'[ln(n^2)']]]</f>
        <v>27.659971156209242</v>
      </c>
      <c r="S14" s="30">
        <f>$Q$1+$Q$2*Data[[#This Row],[MA'[ln(n*ln(n))']]]</f>
        <v>23.587997962968206</v>
      </c>
      <c r="T14" s="31">
        <f>$O$3*Data[[#This Row],[Metcalfe
(n^2)]]</f>
        <v>629188560052</v>
      </c>
      <c r="U14" s="31">
        <f t="shared" si="0"/>
        <v>548033763403.22144</v>
      </c>
      <c r="V14" s="30">
        <f>LN(Data[[#This Row],[MA'[NVA']
30d]]/Data[[#This Row],[MA'[NVMetcalfe calc']]])</f>
        <v>-0.60246312351209574</v>
      </c>
      <c r="W14" s="30">
        <f>$Q$3+Data[[#This Row],[NVM
(scaled)]]/((Data[[#This Row],[Upper Bound]]-Data[[#This Row],[Lower Bound]])/2)</f>
        <v>0.29409278503497566</v>
      </c>
      <c r="X14" s="30">
        <f>(Data[[#This Row],[Upper Bound]]+Data[[#This Row],[Lower Bound]])/2</f>
        <v>25.623984559588724</v>
      </c>
      <c r="Y14" s="44">
        <f>LN(Data[[#This Row],[NVActual]]/Data[[#This Row],[MA'[n^2']
30d]])</f>
        <v>-1.2002991768815037</v>
      </c>
      <c r="Z14" s="44">
        <f>LN(Data[[#This Row],[NVActual]]/Data[[#This Row],[MA'[n*ln(n)']
30d]])</f>
        <v>10.01953919259569</v>
      </c>
      <c r="AA14" s="44">
        <f>LN(Data[[#This Row],[NVActual]]/Data[[#This Row],[MA'[n^1.5']]])</f>
        <v>5.724867646075583</v>
      </c>
      <c r="AB14" s="44">
        <f>LN(Data[[#This Row],[NVActual]]/Data[[#This Row],[Metcalfe
(n^2)]])</f>
        <v>-1.3383932690650544</v>
      </c>
      <c r="AC14" s="45">
        <f>1+Data[[#This Row],[MA'[NVMetcalfe calc']]]/((Data[[#This Row],[NVM_norm
(scaled)]]-Data[[#This Row],[NV_fund.]])/2)</f>
        <v>-43271701929.741982</v>
      </c>
    </row>
    <row r="15" spans="1:29" x14ac:dyDescent="0.2">
      <c r="A15" s="37">
        <v>44161</v>
      </c>
      <c r="B15" s="38">
        <v>317545276569.07098</v>
      </c>
      <c r="C15" s="24">
        <f t="shared" si="1"/>
        <v>297657863474.84497</v>
      </c>
      <c r="D15" s="39">
        <f>LN(Data[[#This Row],[NVActual]])</f>
        <v>26.483886248479415</v>
      </c>
      <c r="E15" s="40">
        <v>1115848</v>
      </c>
      <c r="F15" s="40">
        <f>Data[[#This Row],[DAA 
(n)]]^2</f>
        <v>1245116759104</v>
      </c>
      <c r="G15" s="41">
        <f t="shared" si="2"/>
        <v>1035855630965.2333</v>
      </c>
      <c r="H15" s="41">
        <f>LN(Data[[#This Row],[Metcalfe
(n^2)]])</f>
        <v>27.850250423860775</v>
      </c>
      <c r="I15" s="42">
        <f t="shared" si="3"/>
        <v>27.640184532950887</v>
      </c>
      <c r="J15" s="40">
        <f>Data[[#This Row],[DAA 
(n)]]*LN(Data[[#This Row],[DAA 
(n)]])</f>
        <v>15538323.1174821</v>
      </c>
      <c r="K15" s="40">
        <f t="shared" si="4"/>
        <v>13989231.241402192</v>
      </c>
      <c r="L15" s="39">
        <f>LN(Data[[#This Row],[MA'[n*ln(n)']
30d]])</f>
        <v>16.453798394552997</v>
      </c>
      <c r="M15" s="43">
        <f t="shared" si="5"/>
        <v>16.402471472563885</v>
      </c>
      <c r="N15" s="40">
        <f>Data[[#This Row],[DAA 
(n)]]^1.5</f>
        <v>1178711604.0035758</v>
      </c>
      <c r="O15" s="40">
        <f t="shared" si="6"/>
        <v>1021902400.0155758</v>
      </c>
      <c r="P15" s="43">
        <f>LN(Data[[#This Row],[MA'[n^1.5']]])</f>
        <v>20.744931825161316</v>
      </c>
      <c r="Q15" s="43">
        <f t="shared" si="7"/>
        <v>20.673051164336183</v>
      </c>
      <c r="R15" s="30">
        <f>$O$1+$O$2*Data[[#This Row],[MA'[ln(n^2)']]]</f>
        <v>27.640184532950887</v>
      </c>
      <c r="S15" s="30">
        <f>$Q$1+$Q$2*Data[[#This Row],[MA'[ln(n*ln(n))']]]</f>
        <v>23.584077929730409</v>
      </c>
      <c r="T15" s="31">
        <f>$O$3*Data[[#This Row],[Metcalfe
(n^2)]]</f>
        <v>647460714734.08008</v>
      </c>
      <c r="U15" s="31">
        <f t="shared" si="0"/>
        <v>538644928101.92145</v>
      </c>
      <c r="V15" s="30">
        <f>LN(Data[[#This Row],[MA'[NVA']
30d]]/Data[[#This Row],[MA'[NVMetcalfe calc']]])</f>
        <v>-0.59311187557377476</v>
      </c>
      <c r="W15" s="30">
        <f>$Q$3+Data[[#This Row],[NVM
(scaled)]]/((Data[[#This Row],[Upper Bound]]-Data[[#This Row],[Lower Bound]])/2)</f>
        <v>0.29754620941034715</v>
      </c>
      <c r="X15" s="30">
        <f>(Data[[#This Row],[Upper Bound]]+Data[[#This Row],[Lower Bound]])/2</f>
        <v>25.612131231340648</v>
      </c>
      <c r="Y15" s="44">
        <f>LN(Data[[#This Row],[NVActual]]/Data[[#This Row],[MA'[n^2']
30d]])</f>
        <v>-1.1823626492258212</v>
      </c>
      <c r="Z15" s="44">
        <f>LN(Data[[#This Row],[NVActual]]/Data[[#This Row],[MA'[n*ln(n)']
30d]])</f>
        <v>10.030087853926419</v>
      </c>
      <c r="AA15" s="44">
        <f>LN(Data[[#This Row],[NVActual]]/Data[[#This Row],[MA'[n^1.5']]])</f>
        <v>5.7389544233180994</v>
      </c>
      <c r="AB15" s="44">
        <f>LN(Data[[#This Row],[NVActual]]/Data[[#This Row],[Metcalfe
(n^2)]])</f>
        <v>-1.3663641753813585</v>
      </c>
      <c r="AC15" s="45">
        <f>1+Data[[#This Row],[MA'[NVMetcalfe calc']]]/((Data[[#This Row],[NVM_norm
(scaled)]]-Data[[#This Row],[NV_fund.]])/2)</f>
        <v>-42556093858.35321</v>
      </c>
    </row>
    <row r="16" spans="1:29" x14ac:dyDescent="0.2">
      <c r="A16" s="37">
        <v>44160</v>
      </c>
      <c r="B16" s="38">
        <v>347859153595.50201</v>
      </c>
      <c r="C16" s="24">
        <f t="shared" si="1"/>
        <v>295519011503.81378</v>
      </c>
      <c r="D16" s="39">
        <f>LN(Data[[#This Row],[NVActual]])</f>
        <v>26.57506350374776</v>
      </c>
      <c r="E16" s="40">
        <v>1127776</v>
      </c>
      <c r="F16" s="40">
        <f>Data[[#This Row],[DAA 
(n)]]^2</f>
        <v>1271878706176</v>
      </c>
      <c r="G16" s="41">
        <f t="shared" si="2"/>
        <v>1017177609333.2333</v>
      </c>
      <c r="H16" s="41">
        <f>LN(Data[[#This Row],[Metcalfe
(n^2)]])</f>
        <v>27.871516219519858</v>
      </c>
      <c r="I16" s="42">
        <f t="shared" si="3"/>
        <v>27.620254777998113</v>
      </c>
      <c r="J16" s="40">
        <f>Data[[#This Row],[DAA 
(n)]]*LN(Data[[#This Row],[DAA 
(n)]])</f>
        <v>15716413.537992613</v>
      </c>
      <c r="K16" s="40">
        <f t="shared" si="4"/>
        <v>13847148.022275049</v>
      </c>
      <c r="L16" s="39">
        <f>LN(Data[[#This Row],[MA'[n*ln(n)']
30d]])</f>
        <v>16.44358985042409</v>
      </c>
      <c r="M16" s="43">
        <f t="shared" si="5"/>
        <v>16.400507786332842</v>
      </c>
      <c r="N16" s="40">
        <f>Data[[#This Row],[DAA 
(n)]]^1.5</f>
        <v>1197662005.6327841</v>
      </c>
      <c r="O16" s="40">
        <f t="shared" si="6"/>
        <v>1007704297.2985829</v>
      </c>
      <c r="P16" s="43">
        <f>LN(Data[[#This Row],[MA'[n^1.5']]])</f>
        <v>20.730940607703761</v>
      </c>
      <c r="Q16" s="43">
        <f t="shared" si="7"/>
        <v>20.670260153324513</v>
      </c>
      <c r="R16" s="30">
        <f>$O$1+$O$2*Data[[#This Row],[MA'[ln(n^2)']]]</f>
        <v>27.620254777998113</v>
      </c>
      <c r="S16" s="30">
        <f>$Q$1+$Q$2*Data[[#This Row],[MA'[ln(n*ln(n))']]]</f>
        <v>23.580837847449185</v>
      </c>
      <c r="T16" s="31">
        <f>$O$3*Data[[#This Row],[Metcalfe
(n^2)]]</f>
        <v>661376927211.52002</v>
      </c>
      <c r="U16" s="31">
        <f t="shared" si="0"/>
        <v>528932356853.28143</v>
      </c>
      <c r="V16" s="30">
        <f>LN(Data[[#This Row],[MA'[NVA']
30d]]/Data[[#This Row],[MA'[NVMetcalfe calc']]])</f>
        <v>-0.58212738233271744</v>
      </c>
      <c r="W16" s="30">
        <f>$Q$3+Data[[#This Row],[NVM
(scaled)]]/((Data[[#This Row],[Upper Bound]]-Data[[#This Row],[Lower Bound]])/2)</f>
        <v>0.30177652995893617</v>
      </c>
      <c r="X16" s="30">
        <f>(Data[[#This Row],[Upper Bound]]+Data[[#This Row],[Lower Bound]])/2</f>
        <v>25.600546312723651</v>
      </c>
      <c r="Y16" s="44">
        <f>LN(Data[[#This Row],[NVActual]]/Data[[#This Row],[MA'[n^2']
30d]])</f>
        <v>-1.0729893544449998</v>
      </c>
      <c r="Z16" s="44">
        <f>LN(Data[[#This Row],[NVActual]]/Data[[#This Row],[MA'[n*ln(n)']
30d]])</f>
        <v>10.131473653323672</v>
      </c>
      <c r="AA16" s="44">
        <f>LN(Data[[#This Row],[NVActual]]/Data[[#This Row],[MA'[n^1.5']]])</f>
        <v>5.8441228960439995</v>
      </c>
      <c r="AB16" s="44">
        <f>LN(Data[[#This Row],[NVActual]]/Data[[#This Row],[Metcalfe
(n^2)]])</f>
        <v>-1.2964527157720964</v>
      </c>
      <c r="AC16" s="45">
        <f>1+Data[[#This Row],[MA'[NVMetcalfe calc']]]/((Data[[#This Row],[NVM_norm
(scaled)]]-Data[[#This Row],[NV_fund.]])/2)</f>
        <v>-41814867788.628807</v>
      </c>
    </row>
    <row r="17" spans="1:29" x14ac:dyDescent="0.2">
      <c r="A17" s="37">
        <v>44159</v>
      </c>
      <c r="B17" s="38">
        <v>355296694015.83099</v>
      </c>
      <c r="C17" s="24">
        <f t="shared" si="1"/>
        <v>292002037414.88025</v>
      </c>
      <c r="D17" s="39">
        <f>LN(Data[[#This Row],[NVActual]])</f>
        <v>26.596219035161827</v>
      </c>
      <c r="E17" s="40">
        <v>1052398</v>
      </c>
      <c r="F17" s="40">
        <f>Data[[#This Row],[DAA 
(n)]]^2</f>
        <v>1107541550404</v>
      </c>
      <c r="G17" s="41">
        <f t="shared" si="2"/>
        <v>997515706317.90002</v>
      </c>
      <c r="H17" s="41">
        <f>LN(Data[[#This Row],[Metcalfe
(n^2)]])</f>
        <v>27.733163855456755</v>
      </c>
      <c r="I17" s="42">
        <f t="shared" si="3"/>
        <v>27.599481810310309</v>
      </c>
      <c r="J17" s="40">
        <f>Data[[#This Row],[DAA 
(n)]]*LN(Data[[#This Row],[DAA 
(n)]])</f>
        <v>14593163.08757749</v>
      </c>
      <c r="K17" s="40">
        <f t="shared" si="4"/>
        <v>13698316.271269172</v>
      </c>
      <c r="L17" s="39">
        <f>LN(Data[[#This Row],[MA'[n*ln(n)']
30d]])</f>
        <v>16.432783483338181</v>
      </c>
      <c r="M17" s="43">
        <f t="shared" si="5"/>
        <v>16.398831351068086</v>
      </c>
      <c r="N17" s="40">
        <f>Data[[#This Row],[DAA 
(n)]]^1.5</f>
        <v>1079617762.2483218</v>
      </c>
      <c r="O17" s="40">
        <f t="shared" si="6"/>
        <v>992798776.59648895</v>
      </c>
      <c r="P17" s="43">
        <f>LN(Data[[#This Row],[MA'[n^1.5']]])</f>
        <v>20.716038559578013</v>
      </c>
      <c r="Q17" s="43">
        <f t="shared" si="7"/>
        <v>20.667866854822545</v>
      </c>
      <c r="R17" s="30">
        <f>$O$1+$O$2*Data[[#This Row],[MA'[ln(n^2)']]]</f>
        <v>27.599481810310309</v>
      </c>
      <c r="S17" s="30">
        <f>$Q$1+$Q$2*Data[[#This Row],[MA'[ln(n*ln(n))']]]</f>
        <v>23.578071729262341</v>
      </c>
      <c r="T17" s="31">
        <f>$O$3*Data[[#This Row],[Metcalfe
(n^2)]]</f>
        <v>575921606210.08008</v>
      </c>
      <c r="U17" s="31">
        <f t="shared" si="0"/>
        <v>518708167285.30817</v>
      </c>
      <c r="V17" s="30">
        <f>LN(Data[[#This Row],[MA'[NVA']
30d]]/Data[[#This Row],[MA'[NVMetcalfe calc']]])</f>
        <v>-0.57458064722333868</v>
      </c>
      <c r="W17" s="30">
        <f>$Q$3+Data[[#This Row],[NVM
(scaled)]]/((Data[[#This Row],[Upper Bound]]-Data[[#This Row],[Lower Bound]])/2)</f>
        <v>0.30423921677064841</v>
      </c>
      <c r="X17" s="30">
        <f>(Data[[#This Row],[Upper Bound]]+Data[[#This Row],[Lower Bound]])/2</f>
        <v>25.588776769786325</v>
      </c>
      <c r="Y17" s="44">
        <f>LN(Data[[#This Row],[NVActual]]/Data[[#This Row],[MA'[n^2']
30d]])</f>
        <v>-1.0323146961067475</v>
      </c>
      <c r="Z17" s="44">
        <f>LN(Data[[#This Row],[NVActual]]/Data[[#This Row],[MA'[n*ln(n)']
30d]])</f>
        <v>10.163435551823644</v>
      </c>
      <c r="AA17" s="44">
        <f>LN(Data[[#This Row],[NVActual]]/Data[[#This Row],[MA'[n^1.5']]])</f>
        <v>5.8801804755838107</v>
      </c>
      <c r="AB17" s="44">
        <f>LN(Data[[#This Row],[NVActual]]/Data[[#This Row],[Metcalfe
(n^2)]])</f>
        <v>-1.1369448202949284</v>
      </c>
      <c r="AC17" s="45">
        <f>1+Data[[#This Row],[MA'[NVMetcalfe calc']]]/((Data[[#This Row],[NVM_norm
(scaled)]]-Data[[#This Row],[NV_fund.]])/2)</f>
        <v>-41029674059.496475</v>
      </c>
    </row>
    <row r="18" spans="1:29" x14ac:dyDescent="0.2">
      <c r="A18" s="37">
        <v>44158</v>
      </c>
      <c r="B18" s="38">
        <v>340865435612.13599</v>
      </c>
      <c r="C18" s="24">
        <f t="shared" si="1"/>
        <v>288212751537.00281</v>
      </c>
      <c r="D18" s="39">
        <f>LN(Data[[#This Row],[NVActual]])</f>
        <v>26.554753619374953</v>
      </c>
      <c r="E18" s="40">
        <v>1014814</v>
      </c>
      <c r="F18" s="40">
        <f>Data[[#This Row],[DAA 
(n)]]^2</f>
        <v>1029847454596</v>
      </c>
      <c r="G18" s="41">
        <f t="shared" si="2"/>
        <v>984748979224.46667</v>
      </c>
      <c r="H18" s="41">
        <f>LN(Data[[#This Row],[Metcalfe
(n^2)]])</f>
        <v>27.66043180486788</v>
      </c>
      <c r="I18" s="42">
        <f t="shared" si="3"/>
        <v>27.585336429978874</v>
      </c>
      <c r="J18" s="40">
        <f>Data[[#This Row],[DAA 
(n)]]*LN(Data[[#This Row],[DAA 
(n)]])</f>
        <v>14035096.720812596</v>
      </c>
      <c r="K18" s="40">
        <f t="shared" si="4"/>
        <v>13599297.923896901</v>
      </c>
      <c r="L18" s="39">
        <f>LN(Data[[#This Row],[MA'[n*ln(n)']
30d]])</f>
        <v>16.425528726130882</v>
      </c>
      <c r="M18" s="43">
        <f t="shared" si="5"/>
        <v>16.39767243662433</v>
      </c>
      <c r="N18" s="40">
        <f>Data[[#This Row],[DAA 
(n)]]^1.5</f>
        <v>1022303093.4064445</v>
      </c>
      <c r="O18" s="40">
        <f t="shared" si="6"/>
        <v>982988851.13953149</v>
      </c>
      <c r="P18" s="43">
        <f>LN(Data[[#This Row],[MA'[n^1.5']]])</f>
        <v>20.706108336378286</v>
      </c>
      <c r="Q18" s="43">
        <f t="shared" si="7"/>
        <v>20.666182649775479</v>
      </c>
      <c r="R18" s="30">
        <f>$O$1+$O$2*Data[[#This Row],[MA'[ln(n^2)']]]</f>
        <v>27.585336429978874</v>
      </c>
      <c r="S18" s="30">
        <f>$Q$1+$Q$2*Data[[#This Row],[MA'[ln(n*ln(n))']]]</f>
        <v>23.576159520430142</v>
      </c>
      <c r="T18" s="31">
        <f>$O$3*Data[[#This Row],[Metcalfe
(n^2)]]</f>
        <v>535520676389.92004</v>
      </c>
      <c r="U18" s="31">
        <f t="shared" si="0"/>
        <v>512069469196.72278</v>
      </c>
      <c r="V18" s="30">
        <f>LN(Data[[#This Row],[MA'[NVA']
30d]]/Data[[#This Row],[MA'[NVMetcalfe calc']]])</f>
        <v>-0.5747613698296169</v>
      </c>
      <c r="W18" s="30">
        <f>$Q$3+Data[[#This Row],[NVM
(scaled)]]/((Data[[#This Row],[Upper Bound]]-Data[[#This Row],[Lower Bound]])/2)</f>
        <v>0.30327712256313905</v>
      </c>
      <c r="X18" s="30">
        <f>(Data[[#This Row],[Upper Bound]]+Data[[#This Row],[Lower Bound]])/2</f>
        <v>25.58074797520451</v>
      </c>
      <c r="Y18" s="44">
        <f>LN(Data[[#This Row],[NVActual]]/Data[[#This Row],[MA'[n^2']
30d]])</f>
        <v>-1.0608989828385063</v>
      </c>
      <c r="Z18" s="44">
        <f>LN(Data[[#This Row],[NVActual]]/Data[[#This Row],[MA'[n*ln(n)']
30d]])</f>
        <v>10.129224893244071</v>
      </c>
      <c r="AA18" s="44">
        <f>LN(Data[[#This Row],[NVActual]]/Data[[#This Row],[MA'[n^1.5']]])</f>
        <v>5.8486452829966673</v>
      </c>
      <c r="AB18" s="44">
        <f>LN(Data[[#This Row],[NVActual]]/Data[[#This Row],[Metcalfe
(n^2)]])</f>
        <v>-1.1056781854929261</v>
      </c>
      <c r="AC18" s="45">
        <f>1+Data[[#This Row],[MA'[NVMetcalfe calc']]]/((Data[[#This Row],[NVM_norm
(scaled)]]-Data[[#This Row],[NV_fund.]])/2)</f>
        <v>-40515878520.384117</v>
      </c>
    </row>
    <row r="19" spans="1:29" x14ac:dyDescent="0.2">
      <c r="A19" s="37">
        <v>44157</v>
      </c>
      <c r="B19" s="38">
        <v>342878718720.17603</v>
      </c>
      <c r="C19" s="24">
        <f t="shared" si="1"/>
        <v>284948791448.93115</v>
      </c>
      <c r="D19" s="39">
        <f>LN(Data[[#This Row],[NVActual]])</f>
        <v>26.560642631847664</v>
      </c>
      <c r="E19" s="40">
        <v>875364</v>
      </c>
      <c r="F19" s="40">
        <f>Data[[#This Row],[DAA 
(n)]]^2</f>
        <v>766262132496</v>
      </c>
      <c r="G19" s="41">
        <f t="shared" si="2"/>
        <v>990674683167.56665</v>
      </c>
      <c r="H19" s="41">
        <f>LN(Data[[#This Row],[Metcalfe
(n^2)]])</f>
        <v>27.364790157671482</v>
      </c>
      <c r="I19" s="42">
        <f t="shared" si="3"/>
        <v>27.590644416971998</v>
      </c>
      <c r="J19" s="40">
        <f>Data[[#This Row],[DAA 
(n)]]*LN(Data[[#This Row],[DAA 
(n)]])</f>
        <v>11977076.085789969</v>
      </c>
      <c r="K19" s="40">
        <f t="shared" si="4"/>
        <v>13640986.530736243</v>
      </c>
      <c r="L19" s="39">
        <f>LN(Data[[#This Row],[MA'[n*ln(n)']
30d]])</f>
        <v>16.428589534064482</v>
      </c>
      <c r="M19" s="43">
        <f t="shared" si="5"/>
        <v>16.397112897461501</v>
      </c>
      <c r="N19" s="40">
        <f>Data[[#This Row],[DAA 
(n)]]^1.5</f>
        <v>818998342.70298123</v>
      </c>
      <c r="O19" s="40">
        <f t="shared" si="6"/>
        <v>987311626.77421081</v>
      </c>
      <c r="P19" s="43">
        <f>LN(Data[[#This Row],[MA'[n^1.5']]])</f>
        <v>20.710496278845987</v>
      </c>
      <c r="Q19" s="43">
        <f t="shared" si="7"/>
        <v>20.665334480204777</v>
      </c>
      <c r="R19" s="30">
        <f>$O$1+$O$2*Data[[#This Row],[MA'[ln(n^2)']]]</f>
        <v>27.590644416971998</v>
      </c>
      <c r="S19" s="30">
        <f>$Q$1+$Q$2*Data[[#This Row],[MA'[ln(n*ln(n))']]]</f>
        <v>23.575236280811474</v>
      </c>
      <c r="T19" s="31">
        <f>$O$3*Data[[#This Row],[Metcalfe
(n^2)]]</f>
        <v>398456308897.92004</v>
      </c>
      <c r="U19" s="31">
        <f t="shared" si="0"/>
        <v>515150835247.13477</v>
      </c>
      <c r="V19" s="30">
        <f>LN(Data[[#This Row],[MA'[NVA']
30d]]/Data[[#This Row],[MA'[NVMetcalfe calc']]])</f>
        <v>-0.59215025675875133</v>
      </c>
      <c r="W19" s="30">
        <f>$Q$3+Data[[#This Row],[NVM
(scaled)]]/((Data[[#This Row],[Upper Bound]]-Data[[#This Row],[Lower Bound]])/2)</f>
        <v>0.29506098673946651</v>
      </c>
      <c r="X19" s="30">
        <f>(Data[[#This Row],[Upper Bound]]+Data[[#This Row],[Lower Bound]])/2</f>
        <v>25.582940348891736</v>
      </c>
      <c r="Y19" s="44">
        <f>LN(Data[[#This Row],[NVActual]]/Data[[#This Row],[MA'[n^2']
30d]])</f>
        <v>-1.0610094142620274</v>
      </c>
      <c r="Z19" s="44">
        <f>LN(Data[[#This Row],[NVActual]]/Data[[#This Row],[MA'[n*ln(n)']
30d]])</f>
        <v>10.132053097783183</v>
      </c>
      <c r="AA19" s="44">
        <f>LN(Data[[#This Row],[NVActual]]/Data[[#This Row],[MA'[n^1.5']]])</f>
        <v>5.8501463530016782</v>
      </c>
      <c r="AB19" s="44">
        <f>LN(Data[[#This Row],[NVActual]]/Data[[#This Row],[Metcalfe
(n^2)]])</f>
        <v>-0.80414752582381821</v>
      </c>
      <c r="AC19" s="45">
        <f>1+Data[[#This Row],[MA'[NVMetcalfe calc']]]/((Data[[#This Row],[NVM_norm
(scaled)]]-Data[[#This Row],[NV_fund.]])/2)</f>
        <v>-40742905156.808372</v>
      </c>
    </row>
    <row r="20" spans="1:29" x14ac:dyDescent="0.2">
      <c r="A20" s="37">
        <v>44156</v>
      </c>
      <c r="B20" s="38">
        <v>347011959222.68799</v>
      </c>
      <c r="C20" s="24">
        <f t="shared" si="1"/>
        <v>281518236749.92456</v>
      </c>
      <c r="D20" s="39">
        <f>LN(Data[[#This Row],[NVActual]])</f>
        <v>26.572625080918076</v>
      </c>
      <c r="E20" s="40">
        <v>1007240</v>
      </c>
      <c r="F20" s="40">
        <f>Data[[#This Row],[DAA 
(n)]]^2</f>
        <v>1014532417600</v>
      </c>
      <c r="G20" s="41">
        <f t="shared" si="2"/>
        <v>996996506887.69995</v>
      </c>
      <c r="H20" s="41">
        <f>LN(Data[[#This Row],[Metcalfe
(n^2)]])</f>
        <v>27.645448949964937</v>
      </c>
      <c r="I20" s="42">
        <f t="shared" si="3"/>
        <v>27.598015970484802</v>
      </c>
      <c r="J20" s="40">
        <f>Data[[#This Row],[DAA 
(n)]]*LN(Data[[#This Row],[DAA 
(n)]])</f>
        <v>13922801.000181342</v>
      </c>
      <c r="K20" s="40">
        <f t="shared" si="4"/>
        <v>13691268.098420028</v>
      </c>
      <c r="L20" s="39">
        <f>LN(Data[[#This Row],[MA'[n*ln(n)']
30d]])</f>
        <v>16.432268822516054</v>
      </c>
      <c r="M20" s="43">
        <f t="shared" si="5"/>
        <v>16.396259413616768</v>
      </c>
      <c r="N20" s="40">
        <f>Data[[#This Row],[DAA 
(n)]]^1.5</f>
        <v>1010879632.945202</v>
      </c>
      <c r="O20" s="40">
        <f t="shared" si="6"/>
        <v>992236749.16925824</v>
      </c>
      <c r="P20" s="43">
        <f>LN(Data[[#This Row],[MA'[n^1.5']]])</f>
        <v>20.715472295211505</v>
      </c>
      <c r="Q20" s="43">
        <f t="shared" si="7"/>
        <v>20.664066119867176</v>
      </c>
      <c r="R20" s="30">
        <f>$O$1+$O$2*Data[[#This Row],[MA'[ln(n^2)']]]</f>
        <v>27.598015970484802</v>
      </c>
      <c r="S20" s="30">
        <f>$Q$1+$Q$2*Data[[#This Row],[MA'[ln(n*ln(n))']]]</f>
        <v>23.573828032467667</v>
      </c>
      <c r="T20" s="31">
        <f>$O$3*Data[[#This Row],[Metcalfe
(n^2)]]</f>
        <v>527556857152</v>
      </c>
      <c r="U20" s="31">
        <f t="shared" si="0"/>
        <v>518438183581.60406</v>
      </c>
      <c r="V20" s="30">
        <f>LN(Data[[#This Row],[MA'[NVA']
30d]]/Data[[#This Row],[MA'[NVMetcalfe calc']]])</f>
        <v>-0.61062356925296568</v>
      </c>
      <c r="W20" s="30">
        <f>$Q$3+Data[[#This Row],[NVM
(scaled)]]/((Data[[#This Row],[Upper Bound]]-Data[[#This Row],[Lower Bound]])/2)</f>
        <v>0.28652333406980873</v>
      </c>
      <c r="X20" s="30">
        <f>(Data[[#This Row],[Upper Bound]]+Data[[#This Row],[Lower Bound]])/2</f>
        <v>25.585922001476234</v>
      </c>
      <c r="Y20" s="44">
        <f>LN(Data[[#This Row],[NVActual]]/Data[[#This Row],[MA'[n^2']
30d]])</f>
        <v>-1.0553880223608658</v>
      </c>
      <c r="Z20" s="44">
        <f>LN(Data[[#This Row],[NVActual]]/Data[[#This Row],[MA'[n*ln(n)']
30d]])</f>
        <v>10.140356258402022</v>
      </c>
      <c r="AA20" s="44">
        <f>LN(Data[[#This Row],[NVActual]]/Data[[#This Row],[MA'[n^1.5']]])</f>
        <v>5.8571527857065719</v>
      </c>
      <c r="AB20" s="44">
        <f>LN(Data[[#This Row],[NVActual]]/Data[[#This Row],[Metcalfe
(n^2)]])</f>
        <v>-1.0728238690468614</v>
      </c>
      <c r="AC20" s="45">
        <f>1+Data[[#This Row],[MA'[NVMetcalfe calc']]]/((Data[[#This Row],[NVM_norm
(scaled)]]-Data[[#This Row],[NV_fund.]])/2)</f>
        <v>-40984229734.824936</v>
      </c>
    </row>
    <row r="21" spans="1:29" x14ac:dyDescent="0.2">
      <c r="A21" s="37">
        <v>44155</v>
      </c>
      <c r="B21" s="38">
        <v>346198155989.39502</v>
      </c>
      <c r="C21" s="24">
        <f t="shared" si="1"/>
        <v>277976766487.54468</v>
      </c>
      <c r="D21" s="39">
        <f>LN(Data[[#This Row],[NVActual]])</f>
        <v>26.570277153242778</v>
      </c>
      <c r="E21" s="40">
        <v>1177776</v>
      </c>
      <c r="F21" s="40">
        <f>Data[[#This Row],[DAA 
(n)]]^2</f>
        <v>1387156306176</v>
      </c>
      <c r="G21" s="41">
        <f t="shared" si="2"/>
        <v>999843059655.19995</v>
      </c>
      <c r="H21" s="41">
        <f>LN(Data[[#This Row],[Metcalfe
(n^2)]])</f>
        <v>27.95827694462195</v>
      </c>
      <c r="I21" s="42">
        <f t="shared" si="3"/>
        <v>27.600709897111415</v>
      </c>
      <c r="J21" s="40">
        <f>Data[[#This Row],[DAA 
(n)]]*LN(Data[[#This Row],[DAA 
(n)]])</f>
        <v>16464293.79336453</v>
      </c>
      <c r="K21" s="40">
        <f t="shared" si="4"/>
        <v>13711818.321904553</v>
      </c>
      <c r="L21" s="39">
        <f>LN(Data[[#This Row],[MA'[n*ln(n)']
30d]])</f>
        <v>16.433768670162532</v>
      </c>
      <c r="M21" s="43">
        <f t="shared" si="5"/>
        <v>16.395327635356715</v>
      </c>
      <c r="N21" s="40">
        <f>Data[[#This Row],[DAA 
(n)]]^1.5</f>
        <v>1278185982.4230356</v>
      </c>
      <c r="O21" s="40">
        <f t="shared" si="6"/>
        <v>994342344.82114708</v>
      </c>
      <c r="P21" s="43">
        <f>LN(Data[[#This Row],[MA'[n^1.5']]])</f>
        <v>20.717592116613776</v>
      </c>
      <c r="Q21" s="43">
        <f t="shared" si="7"/>
        <v>20.662694568981202</v>
      </c>
      <c r="R21" s="30">
        <f>$O$1+$O$2*Data[[#This Row],[MA'[ln(n^2)']]]</f>
        <v>27.600709897111415</v>
      </c>
      <c r="S21" s="30">
        <f>$Q$1+$Q$2*Data[[#This Row],[MA'[ln(n*ln(n))']]]</f>
        <v>23.572290598338576</v>
      </c>
      <c r="T21" s="31">
        <f>$O$3*Data[[#This Row],[Metcalfe
(n^2)]]</f>
        <v>721321279211.52002</v>
      </c>
      <c r="U21" s="31">
        <f t="shared" si="0"/>
        <v>519918391020.70404</v>
      </c>
      <c r="V21" s="30">
        <f>LN(Data[[#This Row],[MA'[NVA']
30d]]/Data[[#This Row],[MA'[NVMetcalfe calc']]])</f>
        <v>-0.62613432250190548</v>
      </c>
      <c r="W21" s="30">
        <f>$Q$3+Data[[#This Row],[NVM
(scaled)]]/((Data[[#This Row],[Upper Bound]]-Data[[#This Row],[Lower Bound]])/2)</f>
        <v>0.27914143436228583</v>
      </c>
      <c r="X21" s="30">
        <f>(Data[[#This Row],[Upper Bound]]+Data[[#This Row],[Lower Bound]])/2</f>
        <v>25.586500247724995</v>
      </c>
      <c r="Y21" s="44">
        <f>LN(Data[[#This Row],[NVActual]]/Data[[#This Row],[MA'[n^2']
30d]])</f>
        <v>-1.060587010024546</v>
      </c>
      <c r="Z21" s="44">
        <f>LN(Data[[#This Row],[NVActual]]/Data[[#This Row],[MA'[n*ln(n)']
30d]])</f>
        <v>10.136508483080243</v>
      </c>
      <c r="AA21" s="44">
        <f>LN(Data[[#This Row],[NVActual]]/Data[[#This Row],[MA'[n^1.5']]])</f>
        <v>5.8526850366290031</v>
      </c>
      <c r="AB21" s="44">
        <f>LN(Data[[#This Row],[NVActual]]/Data[[#This Row],[Metcalfe
(n^2)]])</f>
        <v>-1.3879997913791717</v>
      </c>
      <c r="AC21" s="45">
        <f>1+Data[[#This Row],[MA'[NVMetcalfe calc']]]/((Data[[#This Row],[NVM_norm
(scaled)]]-Data[[#This Row],[NV_fund.]])/2)</f>
        <v>-41088317026.075813</v>
      </c>
    </row>
    <row r="22" spans="1:29" x14ac:dyDescent="0.2">
      <c r="A22" s="37">
        <v>44154</v>
      </c>
      <c r="B22" s="38">
        <v>330503275790.76801</v>
      </c>
      <c r="C22" s="24">
        <f t="shared" si="1"/>
        <v>274370047531.53235</v>
      </c>
      <c r="D22" s="39">
        <f>LN(Data[[#This Row],[NVActual]])</f>
        <v>26.523882407810117</v>
      </c>
      <c r="E22" s="40">
        <v>1052034</v>
      </c>
      <c r="F22" s="40">
        <f>Data[[#This Row],[DAA 
(n)]]^2</f>
        <v>1106775537156</v>
      </c>
      <c r="G22" s="41">
        <f t="shared" si="2"/>
        <v>987830277342.80005</v>
      </c>
      <c r="H22" s="41">
        <f>LN(Data[[#This Row],[Metcalfe
(n^2)]])</f>
        <v>27.732471982298335</v>
      </c>
      <c r="I22" s="42">
        <f t="shared" si="3"/>
        <v>27.590682060003036</v>
      </c>
      <c r="J22" s="40">
        <f>Data[[#This Row],[DAA 
(n)]]*LN(Data[[#This Row],[DAA 
(n)]])</f>
        <v>14587751.714712624</v>
      </c>
      <c r="K22" s="40">
        <f t="shared" si="4"/>
        <v>13630095.703673143</v>
      </c>
      <c r="L22" s="39">
        <f>LN(Data[[#This Row],[MA'[n*ln(n)']
30d]])</f>
        <v>16.427790825194151</v>
      </c>
      <c r="M22" s="43">
        <f t="shared" si="5"/>
        <v>16.39424608049972</v>
      </c>
      <c r="N22" s="40">
        <f>Data[[#This Row],[DAA 
(n)]]^1.5</f>
        <v>1079057688.660054</v>
      </c>
      <c r="O22" s="40">
        <f t="shared" si="6"/>
        <v>985736584.3255825</v>
      </c>
      <c r="P22" s="43">
        <f>LN(Data[[#This Row],[MA'[n^1.5']]])</f>
        <v>20.708899721018021</v>
      </c>
      <c r="Q22" s="43">
        <f t="shared" si="7"/>
        <v>20.661110507968147</v>
      </c>
      <c r="R22" s="30">
        <f>$O$1+$O$2*Data[[#This Row],[MA'[ln(n^2)']]]</f>
        <v>27.590682060003036</v>
      </c>
      <c r="S22" s="30">
        <f>$Q$1+$Q$2*Data[[#This Row],[MA'[ln(n*ln(n))']]]</f>
        <v>23.570506032824536</v>
      </c>
      <c r="T22" s="31">
        <f>$O$3*Data[[#This Row],[Metcalfe
(n^2)]]</f>
        <v>575523279321.12</v>
      </c>
      <c r="U22" s="31">
        <f t="shared" si="0"/>
        <v>513671744218.25604</v>
      </c>
      <c r="V22" s="30">
        <f>LN(Data[[#This Row],[MA'[NVA']
30d]]/Data[[#This Row],[MA'[NVMetcalfe calc']]])</f>
        <v>-0.62710669785107775</v>
      </c>
      <c r="W22" s="30">
        <f>$Q$3+Data[[#This Row],[NVM
(scaled)]]/((Data[[#This Row],[Upper Bound]]-Data[[#This Row],[Lower Bound]])/2)</f>
        <v>0.27802027890743725</v>
      </c>
      <c r="X22" s="30">
        <f>(Data[[#This Row],[Upper Bound]]+Data[[#This Row],[Lower Bound]])/2</f>
        <v>25.580594046413786</v>
      </c>
      <c r="Y22" s="44">
        <f>LN(Data[[#This Row],[NVActual]]/Data[[#This Row],[MA'[n^2']
30d]])</f>
        <v>-1.094894328061599</v>
      </c>
      <c r="Z22" s="44">
        <f>LN(Data[[#This Row],[NVActual]]/Data[[#This Row],[MA'[n*ln(n)']
30d]])</f>
        <v>10.096091582615966</v>
      </c>
      <c r="AA22" s="44">
        <f>LN(Data[[#This Row],[NVActual]]/Data[[#This Row],[MA'[n^1.5']]])</f>
        <v>5.8149826867920957</v>
      </c>
      <c r="AB22" s="44">
        <f>LN(Data[[#This Row],[NVActual]]/Data[[#This Row],[Metcalfe
(n^2)]])</f>
        <v>-1.2085895744882182</v>
      </c>
      <c r="AC22" s="45">
        <f>1+Data[[#This Row],[MA'[NVMetcalfe calc']]]/((Data[[#This Row],[NVM_norm
(scaled)]]-Data[[#This Row],[NV_fund.]])/2)</f>
        <v>-40602331519.749489</v>
      </c>
    </row>
    <row r="23" spans="1:29" x14ac:dyDescent="0.2">
      <c r="A23" s="37">
        <v>44153</v>
      </c>
      <c r="B23" s="38">
        <v>330228752696.07599</v>
      </c>
      <c r="C23" s="24">
        <f t="shared" si="1"/>
        <v>270718716797.452</v>
      </c>
      <c r="D23" s="39">
        <f>LN(Data[[#This Row],[NVActual]])</f>
        <v>26.523051441249837</v>
      </c>
      <c r="E23" s="40">
        <v>1197076</v>
      </c>
      <c r="F23" s="40">
        <f>Data[[#This Row],[DAA 
(n)]]^2</f>
        <v>1432990949776</v>
      </c>
      <c r="G23" s="41">
        <f t="shared" si="2"/>
        <v>985065571151.23328</v>
      </c>
      <c r="H23" s="41">
        <f>LN(Data[[#This Row],[Metcalfe
(n^2)]])</f>
        <v>27.990784949176135</v>
      </c>
      <c r="I23" s="42">
        <f t="shared" si="3"/>
        <v>27.588085522701704</v>
      </c>
      <c r="J23" s="40">
        <f>Data[[#This Row],[DAA 
(n)]]*LN(Data[[#This Row],[DAA 
(n)]])</f>
        <v>16753548.441909986</v>
      </c>
      <c r="K23" s="40">
        <f t="shared" si="4"/>
        <v>13610207.306907889</v>
      </c>
      <c r="L23" s="39">
        <f>LN(Data[[#This Row],[MA'[n*ln(n)']
30d]])</f>
        <v>16.426330606466667</v>
      </c>
      <c r="M23" s="43">
        <f t="shared" si="5"/>
        <v>16.393281575713434</v>
      </c>
      <c r="N23" s="40">
        <f>Data[[#This Row],[DAA 
(n)]]^1.5</f>
        <v>1309732443.7434015</v>
      </c>
      <c r="O23" s="40">
        <f t="shared" si="6"/>
        <v>983695428.9807775</v>
      </c>
      <c r="P23" s="43">
        <f>LN(Data[[#This Row],[MA'[n^1.5']]])</f>
        <v>20.706826883710757</v>
      </c>
      <c r="Q23" s="43">
        <f t="shared" si="7"/>
        <v>20.659700622430975</v>
      </c>
      <c r="R23" s="30">
        <f>$O$1+$O$2*Data[[#This Row],[MA'[ln(n^2)']]]</f>
        <v>27.588085522701704</v>
      </c>
      <c r="S23" s="30">
        <f>$Q$1+$Q$2*Data[[#This Row],[MA'[ln(n*ln(n))']]]</f>
        <v>23.568914599927165</v>
      </c>
      <c r="T23" s="31">
        <f>$O$3*Data[[#This Row],[Metcalfe
(n^2)]]</f>
        <v>745155293883.52002</v>
      </c>
      <c r="U23" s="31">
        <f t="shared" si="0"/>
        <v>512234096998.6413</v>
      </c>
      <c r="V23" s="30">
        <f>LN(Data[[#This Row],[MA'[NVA']
30d]]/Data[[#This Row],[MA'[NVMetcalfe calc']]])</f>
        <v>-0.63770140480195037</v>
      </c>
      <c r="W23" s="30">
        <f>$Q$3+Data[[#This Row],[NVM
(scaled)]]/((Data[[#This Row],[Upper Bound]]-Data[[#This Row],[Lower Bound]])/2)</f>
        <v>0.27267017399611931</v>
      </c>
      <c r="X23" s="30">
        <f>(Data[[#This Row],[Upper Bound]]+Data[[#This Row],[Lower Bound]])/2</f>
        <v>25.578500061314436</v>
      </c>
      <c r="Y23" s="44">
        <f>LN(Data[[#This Row],[NVActual]]/Data[[#This Row],[MA'[n^2']
30d]])</f>
        <v>-1.0929226043496822</v>
      </c>
      <c r="Z23" s="44">
        <f>LN(Data[[#This Row],[NVActual]]/Data[[#This Row],[MA'[n*ln(n)']
30d]])</f>
        <v>10.096720834783168</v>
      </c>
      <c r="AA23" s="44">
        <f>LN(Data[[#This Row],[NVActual]]/Data[[#This Row],[MA'[n^1.5']]])</f>
        <v>5.8162245575390816</v>
      </c>
      <c r="AB23" s="44">
        <f>LN(Data[[#This Row],[NVActual]]/Data[[#This Row],[Metcalfe
(n^2)]])</f>
        <v>-1.4677335079262956</v>
      </c>
      <c r="AC23" s="45">
        <f>1+Data[[#This Row],[MA'[NVMetcalfe calc']]]/((Data[[#This Row],[NVM_norm
(scaled)]]-Data[[#This Row],[NV_fund.]])/2)</f>
        <v>-40483485368.143387</v>
      </c>
    </row>
    <row r="24" spans="1:29" x14ac:dyDescent="0.2">
      <c r="A24" s="37">
        <v>44152</v>
      </c>
      <c r="B24" s="38">
        <v>327937646387.33002</v>
      </c>
      <c r="C24" s="24">
        <f t="shared" si="1"/>
        <v>266962798809.57086</v>
      </c>
      <c r="D24" s="39">
        <f>LN(Data[[#This Row],[NVActual]])</f>
        <v>26.516089324781134</v>
      </c>
      <c r="E24" s="40">
        <v>1142716</v>
      </c>
      <c r="F24" s="40">
        <f>Data[[#This Row],[DAA 
(n)]]^2</f>
        <v>1305799856656</v>
      </c>
      <c r="G24" s="41">
        <f t="shared" si="2"/>
        <v>966148181279.90002</v>
      </c>
      <c r="H24" s="41">
        <f>LN(Data[[#This Row],[Metcalfe
(n^2)]])</f>
        <v>27.897836885924086</v>
      </c>
      <c r="I24" s="42">
        <f t="shared" si="3"/>
        <v>27.571277280613717</v>
      </c>
      <c r="J24" s="40">
        <f>Data[[#This Row],[DAA 
(n)]]*LN(Data[[#This Row],[DAA 
(n)]])</f>
        <v>15939652.287467813</v>
      </c>
      <c r="K24" s="40">
        <f t="shared" si="4"/>
        <v>13477937.207661072</v>
      </c>
      <c r="L24" s="39">
        <f>LN(Data[[#This Row],[MA'[n*ln(n)']
30d]])</f>
        <v>16.416564625600838</v>
      </c>
      <c r="M24" s="43">
        <f t="shared" si="5"/>
        <v>16.392128865758583</v>
      </c>
      <c r="N24" s="40">
        <f>Data[[#This Row],[DAA 
(n)]]^1.5</f>
        <v>1221539352.2103655</v>
      </c>
      <c r="O24" s="40">
        <f t="shared" si="6"/>
        <v>969947754.21437323</v>
      </c>
      <c r="P24" s="43">
        <f>LN(Data[[#This Row],[MA'[n^1.5']]])</f>
        <v>20.692752766376447</v>
      </c>
      <c r="Q24" s="43">
        <f t="shared" si="7"/>
        <v>20.65803589332041</v>
      </c>
      <c r="R24" s="30">
        <f>$O$1+$O$2*Data[[#This Row],[MA'[ln(n^2)']]]</f>
        <v>27.571277280613717</v>
      </c>
      <c r="S24" s="30">
        <f>$Q$1+$Q$2*Data[[#This Row],[MA'[ln(n*ln(n))']]]</f>
        <v>23.567012628501658</v>
      </c>
      <c r="T24" s="31">
        <f>$O$3*Data[[#This Row],[Metcalfe
(n^2)]]</f>
        <v>679015925461.12</v>
      </c>
      <c r="U24" s="31">
        <f t="shared" si="0"/>
        <v>502397054265.54803</v>
      </c>
      <c r="V24" s="30">
        <f>LN(Data[[#This Row],[MA'[NVA']
30d]]/Data[[#This Row],[MA'[NVMetcalfe calc']]])</f>
        <v>-0.63228143342020671</v>
      </c>
      <c r="W24" s="30">
        <f>$Q$3+Data[[#This Row],[NVM
(scaled)]]/((Data[[#This Row],[Upper Bound]]-Data[[#This Row],[Lower Bound]])/2)</f>
        <v>0.27419598185813798</v>
      </c>
      <c r="X24" s="30">
        <f>(Data[[#This Row],[Upper Bound]]+Data[[#This Row],[Lower Bound]])/2</f>
        <v>25.569144954557686</v>
      </c>
      <c r="Y24" s="44">
        <f>LN(Data[[#This Row],[NVActual]]/Data[[#This Row],[MA'[n^2']
30d]])</f>
        <v>-1.0804937313837943</v>
      </c>
      <c r="Z24" s="44">
        <f>LN(Data[[#This Row],[NVActual]]/Data[[#This Row],[MA'[n*ln(n)']
30d]])</f>
        <v>10.099524699180298</v>
      </c>
      <c r="AA24" s="44">
        <f>LN(Data[[#This Row],[NVActual]]/Data[[#This Row],[MA'[n^1.5']]])</f>
        <v>5.8233365584046899</v>
      </c>
      <c r="AB24" s="44">
        <f>LN(Data[[#This Row],[NVActual]]/Data[[#This Row],[Metcalfe
(n^2)]])</f>
        <v>-1.3817475611429515</v>
      </c>
      <c r="AC24" s="45">
        <f>1+Data[[#This Row],[MA'[NVMetcalfe calc']]]/((Data[[#This Row],[NVM_norm
(scaled)]]-Data[[#This Row],[NV_fund.]])/2)</f>
        <v>-39723112689.029739</v>
      </c>
    </row>
    <row r="25" spans="1:29" x14ac:dyDescent="0.2">
      <c r="A25" s="37">
        <v>44151</v>
      </c>
      <c r="B25" s="38">
        <v>310504166190.32599</v>
      </c>
      <c r="C25" s="24">
        <f t="shared" si="1"/>
        <v>263124783914.806</v>
      </c>
      <c r="D25" s="39">
        <f>LN(Data[[#This Row],[NVActual]])</f>
        <v>26.461463155912138</v>
      </c>
      <c r="E25" s="40">
        <v>1041491</v>
      </c>
      <c r="F25" s="40">
        <f>Data[[#This Row],[DAA 
(n)]]^2</f>
        <v>1084703503081</v>
      </c>
      <c r="G25" s="41">
        <f t="shared" si="2"/>
        <v>941111725584.56665</v>
      </c>
      <c r="H25" s="41">
        <f>LN(Data[[#This Row],[Metcalfe
(n^2)]])</f>
        <v>27.712327796526409</v>
      </c>
      <c r="I25" s="42">
        <f t="shared" si="3"/>
        <v>27.542739531601299</v>
      </c>
      <c r="J25" s="40">
        <f>Data[[#This Row],[DAA 
(n)]]*LN(Data[[#This Row],[DAA 
(n)]])</f>
        <v>14431069.994566044</v>
      </c>
      <c r="K25" s="40">
        <f t="shared" si="4"/>
        <v>13282286.845826162</v>
      </c>
      <c r="L25" s="39">
        <f>LN(Data[[#This Row],[MA'[n*ln(n)']
30d]])</f>
        <v>16.401941889433402</v>
      </c>
      <c r="M25" s="43">
        <f t="shared" si="5"/>
        <v>16.391254846413879</v>
      </c>
      <c r="N25" s="40">
        <f>Data[[#This Row],[DAA 
(n)]]^1.5</f>
        <v>1062877667.5268565</v>
      </c>
      <c r="O25" s="40">
        <f t="shared" si="6"/>
        <v>950655030.92821383</v>
      </c>
      <c r="P25" s="43">
        <f>LN(Data[[#This Row],[MA'[n^1.5']]])</f>
        <v>20.672661811198871</v>
      </c>
      <c r="Q25" s="43">
        <f t="shared" si="7"/>
        <v>20.656776269828274</v>
      </c>
      <c r="R25" s="30">
        <f>$O$1+$O$2*Data[[#This Row],[MA'[ln(n^2)']]]</f>
        <v>27.542739531601299</v>
      </c>
      <c r="S25" s="30">
        <f>$Q$1+$Q$2*Data[[#This Row],[MA'[ln(n*ln(n))']]]</f>
        <v>23.5655704965829</v>
      </c>
      <c r="T25" s="31">
        <f>$O$3*Data[[#This Row],[Metcalfe
(n^2)]]</f>
        <v>564045821602.12</v>
      </c>
      <c r="U25" s="31">
        <f t="shared" si="0"/>
        <v>489378097303.97467</v>
      </c>
      <c r="V25" s="30">
        <f>LN(Data[[#This Row],[MA'[NVA']
30d]]/Data[[#This Row],[MA'[NVMetcalfe calc']]])</f>
        <v>-0.62050701261647379</v>
      </c>
      <c r="W25" s="30">
        <f>$Q$3+Data[[#This Row],[NVM
(scaled)]]/((Data[[#This Row],[Upper Bound]]-Data[[#This Row],[Lower Bound]])/2)</f>
        <v>0.27796548139996102</v>
      </c>
      <c r="X25" s="30">
        <f>(Data[[#This Row],[Upper Bound]]+Data[[#This Row],[Lower Bound]])/2</f>
        <v>25.5541550140921</v>
      </c>
      <c r="Y25" s="44">
        <f>LN(Data[[#This Row],[NVActual]]/Data[[#This Row],[MA'[n^2']
30d]])</f>
        <v>-1.1088645442673295</v>
      </c>
      <c r="Z25" s="44">
        <f>LN(Data[[#This Row],[NVActual]]/Data[[#This Row],[MA'[n*ln(n)']
30d]])</f>
        <v>10.059521266478734</v>
      </c>
      <c r="AA25" s="44">
        <f>LN(Data[[#This Row],[NVActual]]/Data[[#This Row],[MA'[n^1.5']]])</f>
        <v>5.788801344713268</v>
      </c>
      <c r="AB25" s="44">
        <f>LN(Data[[#This Row],[NVActual]]/Data[[#This Row],[Metcalfe
(n^2)]])</f>
        <v>-1.2508646406142734</v>
      </c>
      <c r="AC25" s="45">
        <f>1+Data[[#This Row],[MA'[NVMetcalfe calc']]]/((Data[[#This Row],[NVM_norm
(scaled)]]-Data[[#This Row],[NV_fund.]])/2)</f>
        <v>-38722458277.057671</v>
      </c>
    </row>
    <row r="26" spans="1:29" x14ac:dyDescent="0.2">
      <c r="A26" s="37">
        <v>44150</v>
      </c>
      <c r="B26" s="38">
        <v>296462424309.67499</v>
      </c>
      <c r="C26" s="24">
        <f t="shared" si="1"/>
        <v>259789307073.90964</v>
      </c>
      <c r="D26" s="39">
        <f>LN(Data[[#This Row],[NVActual]])</f>
        <v>26.415186316525759</v>
      </c>
      <c r="E26" s="40">
        <v>845204</v>
      </c>
      <c r="F26" s="40">
        <f>Data[[#This Row],[DAA 
(n)]]^2</f>
        <v>714369801616</v>
      </c>
      <c r="G26" s="41">
        <f t="shared" si="2"/>
        <v>929103316002.16663</v>
      </c>
      <c r="H26" s="41">
        <f>LN(Data[[#This Row],[Metcalfe
(n^2)]])</f>
        <v>27.294666594641015</v>
      </c>
      <c r="I26" s="42">
        <f t="shared" si="3"/>
        <v>27.529284613756644</v>
      </c>
      <c r="J26" s="40">
        <f>Data[[#This Row],[DAA 
(n)]]*LN(Data[[#This Row],[DAA 
(n)]])</f>
        <v>11534780.692228483</v>
      </c>
      <c r="K26" s="40">
        <f t="shared" si="4"/>
        <v>13188646.200645098</v>
      </c>
      <c r="L26" s="39">
        <f>LN(Data[[#This Row],[MA'[n*ln(n)']
30d]])</f>
        <v>16.394866881112339</v>
      </c>
      <c r="M26" s="43">
        <f t="shared" si="5"/>
        <v>16.391151804210594</v>
      </c>
      <c r="N26" s="40">
        <f>Data[[#This Row],[DAA 
(n)]]^1.5</f>
        <v>777038103.18738616</v>
      </c>
      <c r="O26" s="40">
        <f t="shared" si="6"/>
        <v>941400709.89366364</v>
      </c>
      <c r="P26" s="43">
        <f>LN(Data[[#This Row],[MA'[n^1.5']]])</f>
        <v>20.662879441013956</v>
      </c>
      <c r="Q26" s="43">
        <f t="shared" si="7"/>
        <v>20.656563615390414</v>
      </c>
      <c r="R26" s="30">
        <f>$O$1+$O$2*Data[[#This Row],[MA'[ln(n^2)']]]</f>
        <v>27.529284613756644</v>
      </c>
      <c r="S26" s="30">
        <f>$Q$1+$Q$2*Data[[#This Row],[MA'[ln(n*ln(n))']]]</f>
        <v>23.565400476947477</v>
      </c>
      <c r="T26" s="31">
        <f>$O$3*Data[[#This Row],[Metcalfe
(n^2)]]</f>
        <v>371472296840.32001</v>
      </c>
      <c r="U26" s="31">
        <f t="shared" si="0"/>
        <v>483133724321.12671</v>
      </c>
      <c r="V26" s="30">
        <f>LN(Data[[#This Row],[MA'[NVA']
30d]]/Data[[#This Row],[MA'[NVMetcalfe calc']]])</f>
        <v>-0.6204225321914445</v>
      </c>
      <c r="W26" s="30">
        <f>$Q$3+Data[[#This Row],[NVM
(scaled)]]/((Data[[#This Row],[Upper Bound]]-Data[[#This Row],[Lower Bound]])/2)</f>
        <v>0.27696232746557015</v>
      </c>
      <c r="X26" s="30">
        <f>(Data[[#This Row],[Upper Bound]]+Data[[#This Row],[Lower Bound]])/2</f>
        <v>25.547342545352059</v>
      </c>
      <c r="Y26" s="44">
        <f>LN(Data[[#This Row],[NVActual]]/Data[[#This Row],[MA'[n^2']
30d]])</f>
        <v>-1.1422994651091951</v>
      </c>
      <c r="Z26" s="44">
        <f>LN(Data[[#This Row],[NVActual]]/Data[[#This Row],[MA'[n*ln(n)']
30d]])</f>
        <v>10.020319435413422</v>
      </c>
      <c r="AA26" s="44">
        <f>LN(Data[[#This Row],[NVActual]]/Data[[#This Row],[MA'[n^1.5']]])</f>
        <v>5.7523068755118034</v>
      </c>
      <c r="AB26" s="44">
        <f>LN(Data[[#This Row],[NVActual]]/Data[[#This Row],[Metcalfe
(n^2)]])</f>
        <v>-0.8794802781152552</v>
      </c>
      <c r="AC26" s="45">
        <f>1+Data[[#This Row],[MA'[NVMetcalfe calc']]]/((Data[[#This Row],[NVM_norm
(scaled)]]-Data[[#This Row],[NV_fund.]])/2)</f>
        <v>-38237155131.249451</v>
      </c>
    </row>
    <row r="27" spans="1:29" x14ac:dyDescent="0.2">
      <c r="A27" s="37">
        <v>44149</v>
      </c>
      <c r="B27" s="38">
        <v>298584647008.388</v>
      </c>
      <c r="C27" s="24">
        <f t="shared" si="1"/>
        <v>256906815544.40817</v>
      </c>
      <c r="D27" s="39">
        <f>LN(Data[[#This Row],[NVActual]])</f>
        <v>26.422319304146864</v>
      </c>
      <c r="E27" s="40">
        <v>915336</v>
      </c>
      <c r="F27" s="40">
        <f>Data[[#This Row],[DAA 
(n)]]^2</f>
        <v>837839992896</v>
      </c>
      <c r="G27" s="41">
        <f t="shared" si="2"/>
        <v>936863413947.76672</v>
      </c>
      <c r="H27" s="41">
        <f>LN(Data[[#This Row],[Metcalfe
(n^2)]])</f>
        <v>27.454092979932355</v>
      </c>
      <c r="I27" s="42">
        <f t="shared" si="3"/>
        <v>27.538687304638088</v>
      </c>
      <c r="J27" s="40">
        <f>Data[[#This Row],[DAA 
(n)]]*LN(Data[[#This Row],[DAA 
(n)]])</f>
        <v>12564859.825939681</v>
      </c>
      <c r="K27" s="40">
        <f t="shared" si="4"/>
        <v>13251461.221600888</v>
      </c>
      <c r="L27" s="39">
        <f>LN(Data[[#This Row],[MA'[n*ln(n)']
30d]])</f>
        <v>16.399618385191555</v>
      </c>
      <c r="M27" s="43">
        <f t="shared" si="5"/>
        <v>16.391594402924248</v>
      </c>
      <c r="N27" s="40">
        <f>Data[[#This Row],[DAA 
(n)]]^1.5</f>
        <v>875731184.63227773</v>
      </c>
      <c r="O27" s="40">
        <f t="shared" si="6"/>
        <v>947503172.7535218</v>
      </c>
      <c r="P27" s="43">
        <f>LN(Data[[#This Row],[MA'[n^1.5']]])</f>
        <v>20.669340843467779</v>
      </c>
      <c r="Q27" s="43">
        <f t="shared" si="7"/>
        <v>20.657111208256865</v>
      </c>
      <c r="R27" s="30">
        <f>$O$1+$O$2*Data[[#This Row],[MA'[ln(n^2)']]]</f>
        <v>27.538687304638088</v>
      </c>
      <c r="S27" s="30">
        <f>$Q$1+$Q$2*Data[[#This Row],[MA'[ln(n*ln(n))']]]</f>
        <v>23.566130764825008</v>
      </c>
      <c r="T27" s="31">
        <f>$O$3*Data[[#This Row],[Metcalfe
(n^2)]]</f>
        <v>435676796305.92004</v>
      </c>
      <c r="U27" s="31">
        <f t="shared" si="0"/>
        <v>487168975252.83868</v>
      </c>
      <c r="V27" s="30">
        <f>LN(Data[[#This Row],[MA'[NVA']
30d]]/Data[[#This Row],[MA'[NVMetcalfe calc']]])</f>
        <v>-0.63989760095863712</v>
      </c>
      <c r="W27" s="30">
        <f>$Q$3+Data[[#This Row],[NVM
(scaled)]]/((Data[[#This Row],[Upper Bound]]-Data[[#This Row],[Lower Bound]])/2)</f>
        <v>0.26784090947702605</v>
      </c>
      <c r="X27" s="30">
        <f>(Data[[#This Row],[Upper Bound]]+Data[[#This Row],[Lower Bound]])/2</f>
        <v>25.552409034731546</v>
      </c>
      <c r="Y27" s="44">
        <f>LN(Data[[#This Row],[NVActual]]/Data[[#This Row],[MA'[n^2']
30d]])</f>
        <v>-1.143484034879759</v>
      </c>
      <c r="Z27" s="44">
        <f>LN(Data[[#This Row],[NVActual]]/Data[[#This Row],[MA'[n*ln(n)']
30d]])</f>
        <v>10.022700918955309</v>
      </c>
      <c r="AA27" s="44">
        <f>LN(Data[[#This Row],[NVActual]]/Data[[#This Row],[MA'[n^1.5']]])</f>
        <v>5.7529784606790848</v>
      </c>
      <c r="AB27" s="44">
        <f>LN(Data[[#This Row],[NVActual]]/Data[[#This Row],[Metcalfe
(n^2)]])</f>
        <v>-1.0317736757854918</v>
      </c>
      <c r="AC27" s="45">
        <f>1+Data[[#This Row],[MA'[NVMetcalfe calc']]]/((Data[[#This Row],[NVM_norm
(scaled)]]-Data[[#This Row],[NV_fund.]])/2)</f>
        <v>-38534886008.482491</v>
      </c>
    </row>
    <row r="28" spans="1:29" x14ac:dyDescent="0.2">
      <c r="A28" s="37">
        <v>44148</v>
      </c>
      <c r="B28" s="38">
        <v>302799008120.85699</v>
      </c>
      <c r="C28" s="24">
        <f t="shared" si="1"/>
        <v>254054198904.38046</v>
      </c>
      <c r="D28" s="39">
        <f>LN(Data[[#This Row],[NVActual]])</f>
        <v>26.436335082813642</v>
      </c>
      <c r="E28" s="40">
        <v>999523</v>
      </c>
      <c r="F28" s="40">
        <f>Data[[#This Row],[DAA 
(n)]]^2</f>
        <v>999046227529</v>
      </c>
      <c r="G28" s="41">
        <f t="shared" si="2"/>
        <v>944657681711.09998</v>
      </c>
      <c r="H28" s="41">
        <f>LN(Data[[#This Row],[Metcalfe
(n^2)]])</f>
        <v>27.630066888327168</v>
      </c>
      <c r="I28" s="42">
        <f t="shared" si="3"/>
        <v>27.546892120413283</v>
      </c>
      <c r="J28" s="40">
        <f>Data[[#This Row],[DAA 
(n)]]*LN(Data[[#This Row],[DAA 
(n)]])</f>
        <v>13808443.673210718</v>
      </c>
      <c r="K28" s="40">
        <f t="shared" si="4"/>
        <v>13310560.454317311</v>
      </c>
      <c r="L28" s="39">
        <f>LN(Data[[#This Row],[MA'[n*ln(n)']
30d]])</f>
        <v>16.404068297247171</v>
      </c>
      <c r="M28" s="43">
        <f t="shared" si="5"/>
        <v>16.391990671351056</v>
      </c>
      <c r="N28" s="40">
        <f>Data[[#This Row],[DAA 
(n)]]^1.5</f>
        <v>999284585.3301599</v>
      </c>
      <c r="O28" s="40">
        <f t="shared" si="6"/>
        <v>953421577.13074374</v>
      </c>
      <c r="P28" s="43">
        <f>LN(Data[[#This Row],[MA'[n^1.5']]])</f>
        <v>20.67556773225019</v>
      </c>
      <c r="Q28" s="43">
        <f t="shared" si="7"/>
        <v>20.657603011619077</v>
      </c>
      <c r="R28" s="30">
        <f>$O$1+$O$2*Data[[#This Row],[MA'[ln(n^2)']]]</f>
        <v>27.546892120413283</v>
      </c>
      <c r="S28" s="30">
        <f>$Q$1+$Q$2*Data[[#This Row],[MA'[ln(n*ln(n))']]]</f>
        <v>23.56678460772924</v>
      </c>
      <c r="T28" s="31">
        <f>$O$3*Data[[#This Row],[Metcalfe
(n^2)]]</f>
        <v>519504038315.08002</v>
      </c>
      <c r="U28" s="31">
        <f t="shared" si="0"/>
        <v>491221994489.77191</v>
      </c>
      <c r="V28" s="30">
        <f>LN(Data[[#This Row],[MA'[NVA']
30d]]/Data[[#This Row],[MA'[NVMetcalfe calc']]])</f>
        <v>-0.65934852711694647</v>
      </c>
      <c r="W28" s="30">
        <f>$Q$3+Data[[#This Row],[NVM
(scaled)]]/((Data[[#This Row],[Upper Bound]]-Data[[#This Row],[Lower Bound]])/2)</f>
        <v>0.25867803192969263</v>
      </c>
      <c r="X28" s="30">
        <f>(Data[[#This Row],[Upper Bound]]+Data[[#This Row],[Lower Bound]])/2</f>
        <v>25.556838364071261</v>
      </c>
      <c r="Y28" s="44">
        <f>LN(Data[[#This Row],[NVActual]]/Data[[#This Row],[MA'[n^2']
30d]])</f>
        <v>-1.1377533744256274</v>
      </c>
      <c r="Z28" s="44">
        <f>LN(Data[[#This Row],[NVActual]]/Data[[#This Row],[MA'[n*ln(n)']
30d]])</f>
        <v>10.032266785566472</v>
      </c>
      <c r="AA28" s="44">
        <f>LN(Data[[#This Row],[NVActual]]/Data[[#This Row],[MA'[n^1.5']]])</f>
        <v>5.7607673505634525</v>
      </c>
      <c r="AB28" s="44">
        <f>LN(Data[[#This Row],[NVActual]]/Data[[#This Row],[Metcalfe
(n^2)]])</f>
        <v>-1.1937318055135251</v>
      </c>
      <c r="AC28" s="45">
        <f>1+Data[[#This Row],[MA'[NVMetcalfe calc']]]/((Data[[#This Row],[NVM_norm
(scaled)]]-Data[[#This Row],[NV_fund.]])/2)</f>
        <v>-38834602044.404022</v>
      </c>
    </row>
    <row r="29" spans="1:29" x14ac:dyDescent="0.2">
      <c r="A29" s="37">
        <v>44147</v>
      </c>
      <c r="B29" s="38">
        <v>302038563120.44098</v>
      </c>
      <c r="C29" s="24">
        <f t="shared" si="1"/>
        <v>251007984352.38754</v>
      </c>
      <c r="D29" s="39">
        <f>LN(Data[[#This Row],[NVActual]])</f>
        <v>26.433820538621084</v>
      </c>
      <c r="E29" s="40">
        <v>1064270</v>
      </c>
      <c r="F29" s="40">
        <f>Data[[#This Row],[DAA 
(n)]]^2</f>
        <v>1132670632900</v>
      </c>
      <c r="G29" s="41">
        <f t="shared" si="2"/>
        <v>941626534013.5</v>
      </c>
      <c r="H29" s="41">
        <f>LN(Data[[#This Row],[Metcalfe
(n^2)]])</f>
        <v>27.755599352181505</v>
      </c>
      <c r="I29" s="42">
        <f t="shared" si="3"/>
        <v>27.543711001868328</v>
      </c>
      <c r="J29" s="40">
        <f>Data[[#This Row],[DAA 
(n)]]*LN(Data[[#This Row],[DAA 
(n)]])</f>
        <v>14769725.861273106</v>
      </c>
      <c r="K29" s="40">
        <f t="shared" si="4"/>
        <v>13287597.353528213</v>
      </c>
      <c r="L29" s="39">
        <f>LN(Data[[#This Row],[MA'[n*ln(n)']
30d]])</f>
        <v>16.402341628305649</v>
      </c>
      <c r="M29" s="43">
        <f t="shared" si="5"/>
        <v>16.392165843175341</v>
      </c>
      <c r="N29" s="40">
        <f>Data[[#This Row],[DAA 
(n)]]^1.5</f>
        <v>1097937782.6072309</v>
      </c>
      <c r="O29" s="40">
        <f t="shared" si="6"/>
        <v>951120767.6681664</v>
      </c>
      <c r="P29" s="43">
        <f>LN(Data[[#This Row],[MA'[n^1.5']]])</f>
        <v>20.673151602634441</v>
      </c>
      <c r="Q29" s="43">
        <f t="shared" si="7"/>
        <v>20.657784217944677</v>
      </c>
      <c r="R29" s="30">
        <f>$O$1+$O$2*Data[[#This Row],[MA'[ln(n^2)']]]</f>
        <v>27.543711001868328</v>
      </c>
      <c r="S29" s="30">
        <f>$Q$1+$Q$2*Data[[#This Row],[MA'[ln(n*ln(n))']]]</f>
        <v>23.567073641239311</v>
      </c>
      <c r="T29" s="31">
        <f>$O$3*Data[[#This Row],[Metcalfe
(n^2)]]</f>
        <v>588988729108</v>
      </c>
      <c r="U29" s="31">
        <f t="shared" si="0"/>
        <v>489645797687.0199</v>
      </c>
      <c r="V29" s="30">
        <f>LN(Data[[#This Row],[MA'[NVA']
30d]]/Data[[#This Row],[MA'[NVMetcalfe calc']]])</f>
        <v>-0.66819751905611124</v>
      </c>
      <c r="W29" s="30">
        <f>$Q$3+Data[[#This Row],[NVM
(scaled)]]/((Data[[#This Row],[Upper Bound]]-Data[[#This Row],[Lower Bound]])/2)</f>
        <v>0.25393841909164322</v>
      </c>
      <c r="X29" s="30">
        <f>(Data[[#This Row],[Upper Bound]]+Data[[#This Row],[Lower Bound]])/2</f>
        <v>25.555392321553818</v>
      </c>
      <c r="Y29" s="44">
        <f>LN(Data[[#This Row],[NVActual]]/Data[[#This Row],[MA'[n^2']
30d]])</f>
        <v>-1.1370540335828276</v>
      </c>
      <c r="Z29" s="44">
        <f>LN(Data[[#This Row],[NVActual]]/Data[[#This Row],[MA'[n*ln(n)']
30d]])</f>
        <v>10.031478910315437</v>
      </c>
      <c r="AA29" s="44">
        <f>LN(Data[[#This Row],[NVActual]]/Data[[#This Row],[MA'[n^1.5']]])</f>
        <v>5.7606689359866454</v>
      </c>
      <c r="AB29" s="44">
        <f>LN(Data[[#This Row],[NVActual]]/Data[[#This Row],[Metcalfe
(n^2)]])</f>
        <v>-1.3217788135604203</v>
      </c>
      <c r="AC29" s="45">
        <f>1+Data[[#This Row],[MA'[NVMetcalfe calc']]]/((Data[[#This Row],[NVM_norm
(scaled)]]-Data[[#This Row],[NV_fund.]])/2)</f>
        <v>-38704953443.542625</v>
      </c>
    </row>
    <row r="30" spans="1:29" x14ac:dyDescent="0.2">
      <c r="A30" s="37">
        <v>44146</v>
      </c>
      <c r="B30" s="38">
        <v>291666002991.43597</v>
      </c>
      <c r="C30" s="24">
        <f t="shared" si="1"/>
        <v>247997787317.47552</v>
      </c>
      <c r="D30" s="39">
        <f>LN(Data[[#This Row],[NVActual]])</f>
        <v>26.398875159175393</v>
      </c>
      <c r="E30" s="40">
        <v>1004339</v>
      </c>
      <c r="F30" s="40">
        <f>Data[[#This Row],[DAA 
(n)]]^2</f>
        <v>1008696826921</v>
      </c>
      <c r="G30" s="41">
        <f t="shared" si="2"/>
        <v>940577249187.80005</v>
      </c>
      <c r="H30" s="41">
        <f>LN(Data[[#This Row],[Metcalfe
(n^2)]])</f>
        <v>27.639680343290941</v>
      </c>
      <c r="I30" s="42">
        <f t="shared" si="3"/>
        <v>27.54277150430951</v>
      </c>
      <c r="J30" s="40">
        <f>Data[[#This Row],[DAA 
(n)]]*LN(Data[[#This Row],[DAA 
(n)]])</f>
        <v>13879804.45815024</v>
      </c>
      <c r="K30" s="40">
        <f t="shared" si="4"/>
        <v>13280215.007610792</v>
      </c>
      <c r="L30" s="39">
        <f>LN(Data[[#This Row],[MA'[n*ln(n)']
30d]])</f>
        <v>16.401785892213638</v>
      </c>
      <c r="M30" s="43">
        <f t="shared" si="5"/>
        <v>16.392476203903403</v>
      </c>
      <c r="N30" s="40">
        <f>Data[[#This Row],[DAA 
(n)]]^1.5</f>
        <v>1006515554.9980401</v>
      </c>
      <c r="O30" s="40">
        <f t="shared" si="6"/>
        <v>950355254.74563849</v>
      </c>
      <c r="P30" s="43">
        <f>LN(Data[[#This Row],[MA'[n^1.5']]])</f>
        <v>20.672346425019931</v>
      </c>
      <c r="Q30" s="43">
        <f t="shared" si="7"/>
        <v>20.658154884345276</v>
      </c>
      <c r="R30" s="30">
        <f>$O$1+$O$2*Data[[#This Row],[MA'[ln(n^2)']]]</f>
        <v>27.54277150430951</v>
      </c>
      <c r="S30" s="30">
        <f>$Q$1+$Q$2*Data[[#This Row],[MA'[ln(n*ln(n))']]]</f>
        <v>23.567585736440613</v>
      </c>
      <c r="T30" s="31">
        <f>$O$3*Data[[#This Row],[Metcalfe
(n^2)]]</f>
        <v>524522349998.92004</v>
      </c>
      <c r="U30" s="31">
        <f t="shared" si="0"/>
        <v>489100169577.65594</v>
      </c>
      <c r="V30" s="30">
        <f>LN(Data[[#This Row],[MA'[NVA']
30d]]/Data[[#This Row],[MA'[NVMetcalfe calc']]])</f>
        <v>-0.67914749024069487</v>
      </c>
      <c r="W30" s="30">
        <f>$Q$3+Data[[#This Row],[NVM
(scaled)]]/((Data[[#This Row],[Upper Bound]]-Data[[#This Row],[Lower Bound]])/2)</f>
        <v>0.24830653966906968</v>
      </c>
      <c r="X30" s="30">
        <f>(Data[[#This Row],[Upper Bound]]+Data[[#This Row],[Lower Bound]])/2</f>
        <v>25.555178620375059</v>
      </c>
      <c r="Y30" s="44">
        <f>LN(Data[[#This Row],[NVActual]]/Data[[#This Row],[MA'[n^2']
30d]])</f>
        <v>-1.1708844594366035</v>
      </c>
      <c r="Z30" s="44">
        <f>LN(Data[[#This Row],[NVActual]]/Data[[#This Row],[MA'[n*ln(n)']
30d]])</f>
        <v>9.9970892669617548</v>
      </c>
      <c r="AA30" s="44">
        <f>LN(Data[[#This Row],[NVActual]]/Data[[#This Row],[MA'[n^1.5']]])</f>
        <v>5.7265287341554618</v>
      </c>
      <c r="AB30" s="44">
        <f>LN(Data[[#This Row],[NVActual]]/Data[[#This Row],[Metcalfe
(n^2)]])</f>
        <v>-1.2408051841155483</v>
      </c>
      <c r="AC30" s="45">
        <f>1+Data[[#This Row],[MA'[NVMetcalfe calc']]]/((Data[[#This Row],[NVM_norm
(scaled)]]-Data[[#This Row],[NV_fund.]])/2)</f>
        <v>-38653545804.097496</v>
      </c>
    </row>
    <row r="31" spans="1:29" x14ac:dyDescent="0.2">
      <c r="A31" s="37">
        <v>44145</v>
      </c>
      <c r="B31" s="38">
        <v>284013859076.82098</v>
      </c>
      <c r="C31" s="24">
        <f t="shared" si="1"/>
        <v>245402954729.13998</v>
      </c>
      <c r="D31" s="39">
        <f>LN(Data[[#This Row],[NVActual]])</f>
        <v>26.372288873483228</v>
      </c>
      <c r="E31" s="40">
        <v>1026623</v>
      </c>
      <c r="F31" s="40">
        <f>Data[[#This Row],[DAA 
(n)]]^2</f>
        <v>1053954784129</v>
      </c>
      <c r="G31" s="41">
        <f t="shared" si="2"/>
        <v>936777870264.96667</v>
      </c>
      <c r="H31" s="41">
        <f>LN(Data[[#This Row],[Metcalfe
(n^2)]])</f>
        <v>27.683570665819168</v>
      </c>
      <c r="I31" s="42">
        <f t="shared" si="3"/>
        <v>27.538774545600869</v>
      </c>
      <c r="J31" s="40">
        <f>Data[[#This Row],[DAA 
(n)]]*LN(Data[[#This Row],[DAA 
(n)]])</f>
        <v>14210295.183827637</v>
      </c>
      <c r="K31" s="40">
        <f t="shared" si="4"/>
        <v>13251401.306019356</v>
      </c>
      <c r="L31" s="39">
        <f>LN(Data[[#This Row],[MA'[n*ln(n)']
30d]])</f>
        <v>16.399613863749281</v>
      </c>
      <c r="M31" s="43">
        <f t="shared" si="5"/>
        <v>16.392504165687196</v>
      </c>
      <c r="N31" s="40">
        <f>Data[[#This Row],[DAA 
(n)]]^1.5</f>
        <v>1040199126.2959563</v>
      </c>
      <c r="O31" s="40">
        <f t="shared" si="6"/>
        <v>947469699.68750989</v>
      </c>
      <c r="P31" s="43">
        <f>LN(Data[[#This Row],[MA'[n^1.5']]])</f>
        <v>20.669305515187883</v>
      </c>
      <c r="Q31" s="43">
        <f t="shared" si="7"/>
        <v>20.658140816099269</v>
      </c>
      <c r="R31" s="30">
        <f>$O$1+$O$2*Data[[#This Row],[MA'[ln(n^2)']]]</f>
        <v>27.538774545600869</v>
      </c>
      <c r="S31" s="30">
        <f>$Q$1+$Q$2*Data[[#This Row],[MA'[ln(n*ln(n))']]]</f>
        <v>23.567631873383871</v>
      </c>
      <c r="T31" s="31">
        <f>$O$3*Data[[#This Row],[Metcalfe
(n^2)]]</f>
        <v>548056487747.08002</v>
      </c>
      <c r="U31" s="31">
        <f t="shared" si="0"/>
        <v>487124492537.78259</v>
      </c>
      <c r="V31" s="30">
        <f>LN(Data[[#This Row],[MA'[NVA']
30d]]/Data[[#This Row],[MA'[NVMetcalfe calc']]])</f>
        <v>-0.68561814924347819</v>
      </c>
      <c r="W31" s="30">
        <f>$Q$3+Data[[#This Row],[NVM
(scaled)]]/((Data[[#This Row],[Upper Bound]]-Data[[#This Row],[Lower Bound]])/2)</f>
        <v>0.24469981522436052</v>
      </c>
      <c r="X31" s="30">
        <f>(Data[[#This Row],[Upper Bound]]+Data[[#This Row],[Lower Bound]])/2</f>
        <v>25.55320320949237</v>
      </c>
      <c r="Y31" s="44">
        <f>LN(Data[[#This Row],[NVActual]]/Data[[#This Row],[MA'[n^2']
30d]])</f>
        <v>-1.1934231527786938</v>
      </c>
      <c r="Z31" s="44">
        <f>LN(Data[[#This Row],[NVActual]]/Data[[#This Row],[MA'[n*ln(n)']
30d]])</f>
        <v>9.9726750097339494</v>
      </c>
      <c r="AA31" s="44">
        <f>LN(Data[[#This Row],[NVActual]]/Data[[#This Row],[MA'[n^1.5']]])</f>
        <v>5.7029833582953442</v>
      </c>
      <c r="AB31" s="44">
        <f>LN(Data[[#This Row],[NVActual]]/Data[[#This Row],[Metcalfe
(n^2)]])</f>
        <v>-1.3112817923359399</v>
      </c>
      <c r="AC31" s="45">
        <f>1+Data[[#This Row],[MA'[NVMetcalfe calc']]]/((Data[[#This Row],[NVM_norm
(scaled)]]-Data[[#This Row],[NV_fund.]])/2)</f>
        <v>-38494926779.072571</v>
      </c>
    </row>
    <row r="32" spans="1:29" x14ac:dyDescent="0.2">
      <c r="A32" s="37">
        <v>44144</v>
      </c>
      <c r="B32" s="38">
        <v>284009875050.11499</v>
      </c>
      <c r="C32" s="24">
        <f t="shared" si="1"/>
        <v>242957835741.34274</v>
      </c>
      <c r="D32" s="39">
        <f>LN(Data[[#This Row],[NVActual]])</f>
        <v>26.372274845806331</v>
      </c>
      <c r="E32" s="40">
        <v>1188873</v>
      </c>
      <c r="F32" s="40">
        <f>Data[[#This Row],[DAA 
(n)]]^2</f>
        <v>1413419010129</v>
      </c>
      <c r="G32" s="41">
        <f t="shared" si="2"/>
        <v>922503132140.66663</v>
      </c>
      <c r="H32" s="41">
        <f>LN(Data[[#This Row],[Metcalfe
(n^2)]])</f>
        <v>27.977032715041258</v>
      </c>
      <c r="I32" s="42">
        <f t="shared" si="3"/>
        <v>27.521394092132248</v>
      </c>
      <c r="J32" s="40">
        <f>Data[[#This Row],[DAA 
(n)]]*LN(Data[[#This Row],[DAA 
(n)]])</f>
        <v>16630569.407514622</v>
      </c>
      <c r="K32" s="40">
        <f t="shared" si="4"/>
        <v>13135821.624541664</v>
      </c>
      <c r="L32" s="39">
        <f>LN(Data[[#This Row],[MA'[n*ln(n)']
30d]])</f>
        <v>16.390853531451643</v>
      </c>
      <c r="M32" s="43">
        <f t="shared" si="5"/>
        <v>16.392536472935625</v>
      </c>
      <c r="N32" s="40">
        <f>Data[[#This Row],[DAA 
(n)]]^1.5</f>
        <v>1296293060.5496173</v>
      </c>
      <c r="O32" s="40">
        <f t="shared" si="6"/>
        <v>936247318.5300585</v>
      </c>
      <c r="P32" s="43">
        <f>LN(Data[[#This Row],[MA'[n^1.5']]])</f>
        <v>20.657390228738262</v>
      </c>
      <c r="Q32" s="43">
        <f t="shared" si="7"/>
        <v>20.658135161327436</v>
      </c>
      <c r="R32" s="30">
        <f>$O$1+$O$2*Data[[#This Row],[MA'[ln(n^2)']]]</f>
        <v>27.521394092132248</v>
      </c>
      <c r="S32" s="30">
        <f>$Q$1+$Q$2*Data[[#This Row],[MA'[ln(n*ln(n))']]]</f>
        <v>23.56768518034378</v>
      </c>
      <c r="T32" s="31">
        <f>$O$3*Data[[#This Row],[Metcalfe
(n^2)]]</f>
        <v>734977885267.08008</v>
      </c>
      <c r="U32" s="31">
        <f t="shared" si="0"/>
        <v>479701628713.14661</v>
      </c>
      <c r="V32" s="30">
        <f>LN(Data[[#This Row],[MA'[NVA']
30d]]/Data[[#This Row],[MA'[NVMetcalfe calc']]])</f>
        <v>-0.68027639095941672</v>
      </c>
      <c r="W32" s="30">
        <f>$Q$3+Data[[#This Row],[NVM
(scaled)]]/((Data[[#This Row],[Upper Bound]]-Data[[#This Row],[Lower Bound]])/2)</f>
        <v>0.2458793749681018</v>
      </c>
      <c r="X32" s="30">
        <f>(Data[[#This Row],[Upper Bound]]+Data[[#This Row],[Lower Bound]])/2</f>
        <v>25.544539636238014</v>
      </c>
      <c r="Y32" s="44">
        <f>LN(Data[[#This Row],[NVActual]]/Data[[#This Row],[MA'[n^2']
30d]])</f>
        <v>-1.1780817623234334</v>
      </c>
      <c r="Z32" s="44">
        <f>LN(Data[[#This Row],[NVActual]]/Data[[#This Row],[MA'[n*ln(n)']
30d]])</f>
        <v>9.981421314354689</v>
      </c>
      <c r="AA32" s="44">
        <f>LN(Data[[#This Row],[NVActual]]/Data[[#This Row],[MA'[n^1.5']]])</f>
        <v>5.7148846170680718</v>
      </c>
      <c r="AB32" s="44">
        <f>LN(Data[[#This Row],[NVActual]]/Data[[#This Row],[Metcalfe
(n^2)]])</f>
        <v>-1.6047578692349256</v>
      </c>
      <c r="AC32" s="45">
        <f>1+Data[[#This Row],[MA'[NVMetcalfe calc']]]/((Data[[#This Row],[NVM_norm
(scaled)]]-Data[[#This Row],[NV_fund.]])/2)</f>
        <v>-37923085550.492928</v>
      </c>
    </row>
    <row r="33" spans="1:29" x14ac:dyDescent="0.2">
      <c r="A33" s="37">
        <v>44143</v>
      </c>
      <c r="B33" s="38">
        <v>287332273623.784</v>
      </c>
      <c r="C33" s="24">
        <f t="shared" si="1"/>
        <v>240465983166.72137</v>
      </c>
      <c r="D33" s="39">
        <f>LN(Data[[#This Row],[NVActual]])</f>
        <v>26.383905130850916</v>
      </c>
      <c r="E33" s="40">
        <v>920529</v>
      </c>
      <c r="F33" s="40">
        <f>Data[[#This Row],[DAA 
(n)]]^2</f>
        <v>847373639841</v>
      </c>
      <c r="G33" s="41">
        <f t="shared" si="2"/>
        <v>903443379456.5</v>
      </c>
      <c r="H33" s="41">
        <f>LN(Data[[#This Row],[Metcalfe
(n^2)]])</f>
        <v>27.465407567552131</v>
      </c>
      <c r="I33" s="42">
        <f t="shared" si="3"/>
        <v>27.504113071045335</v>
      </c>
      <c r="J33" s="40">
        <f>Data[[#This Row],[DAA 
(n)]]*LN(Data[[#This Row],[DAA 
(n)]])</f>
        <v>12641352.081375597</v>
      </c>
      <c r="K33" s="40">
        <f t="shared" si="4"/>
        <v>13001312.252084997</v>
      </c>
      <c r="L33" s="39">
        <f>LN(Data[[#This Row],[MA'[n*ln(n)']
30d]])</f>
        <v>16.38056085279954</v>
      </c>
      <c r="M33" s="43">
        <f t="shared" si="5"/>
        <v>16.393057508807932</v>
      </c>
      <c r="N33" s="40">
        <f>Data[[#This Row],[DAA 
(n)]]^1.5</f>
        <v>883194208.1497103</v>
      </c>
      <c r="O33" s="40">
        <f t="shared" si="6"/>
        <v>922327475.48838115</v>
      </c>
      <c r="P33" s="43">
        <f>LN(Data[[#This Row],[MA'[n^1.5']]])</f>
        <v>20.642410897948047</v>
      </c>
      <c r="Q33" s="43">
        <f t="shared" si="7"/>
        <v>20.658789105613078</v>
      </c>
      <c r="R33" s="30">
        <f>$O$1+$O$2*Data[[#This Row],[MA'[ln(n^2)']]]</f>
        <v>27.504113071045335</v>
      </c>
      <c r="S33" s="30">
        <f>$Q$1+$Q$2*Data[[#This Row],[MA'[ln(n*ln(n))']]]</f>
        <v>23.568544889533086</v>
      </c>
      <c r="T33" s="31">
        <f>$O$3*Data[[#This Row],[Metcalfe
(n^2)]]</f>
        <v>440634292717.32001</v>
      </c>
      <c r="U33" s="31">
        <f t="shared" si="0"/>
        <v>469790557317.37994</v>
      </c>
      <c r="V33" s="30">
        <f>LN(Data[[#This Row],[MA'[NVA']
30d]]/Data[[#This Row],[MA'[NVMetcalfe calc']]])</f>
        <v>-0.66970833524809081</v>
      </c>
      <c r="W33" s="30">
        <f>$Q$3+Data[[#This Row],[NVM
(scaled)]]/((Data[[#This Row],[Upper Bound]]-Data[[#This Row],[Lower Bound]])/2)</f>
        <v>0.24966371087452266</v>
      </c>
      <c r="X33" s="30">
        <f>(Data[[#This Row],[Upper Bound]]+Data[[#This Row],[Lower Bound]])/2</f>
        <v>25.536328980289213</v>
      </c>
      <c r="Y33" s="44">
        <f>LN(Data[[#This Row],[NVActual]]/Data[[#This Row],[MA'[n^2']
30d]])</f>
        <v>-1.1455741461579703</v>
      </c>
      <c r="Z33" s="44">
        <f>LN(Data[[#This Row],[NVActual]]/Data[[#This Row],[MA'[n*ln(n)']
30d]])</f>
        <v>10.003344278051376</v>
      </c>
      <c r="AA33" s="44">
        <f>LN(Data[[#This Row],[NVActual]]/Data[[#This Row],[MA'[n^1.5']]])</f>
        <v>5.7414942329028671</v>
      </c>
      <c r="AB33" s="44">
        <f>LN(Data[[#This Row],[NVActual]]/Data[[#This Row],[Metcalfe
(n^2)]])</f>
        <v>-1.0815024367012158</v>
      </c>
      <c r="AC33" s="45">
        <f>1+Data[[#This Row],[MA'[NVMetcalfe calc']]]/((Data[[#This Row],[NVM_norm
(scaled)]]-Data[[#This Row],[NV_fund.]])/2)</f>
        <v>-37157177690.248344</v>
      </c>
    </row>
    <row r="34" spans="1:29" x14ac:dyDescent="0.2">
      <c r="A34" s="37">
        <v>44142</v>
      </c>
      <c r="B34" s="38">
        <v>275573226966.52502</v>
      </c>
      <c r="C34" s="24">
        <f t="shared" si="1"/>
        <v>237721889174.09259</v>
      </c>
      <c r="D34" s="39">
        <f>LN(Data[[#This Row],[NVActual]])</f>
        <v>26.342119226833425</v>
      </c>
      <c r="E34" s="40">
        <v>1055012</v>
      </c>
      <c r="F34" s="40">
        <f>Data[[#This Row],[DAA 
(n)]]^2</f>
        <v>1113050320144</v>
      </c>
      <c r="G34" s="41">
        <f t="shared" si="2"/>
        <v>908976873091.43335</v>
      </c>
      <c r="H34" s="41">
        <f>LN(Data[[#This Row],[Metcalfe
(n^2)]])</f>
        <v>27.738125398470398</v>
      </c>
      <c r="I34" s="42">
        <f t="shared" si="3"/>
        <v>27.510076514247512</v>
      </c>
      <c r="J34" s="40">
        <f>Data[[#This Row],[DAA 
(n)]]*LN(Data[[#This Row],[DAA 
(n)]])</f>
        <v>14632027.576445526</v>
      </c>
      <c r="K34" s="40">
        <f t="shared" si="4"/>
        <v>13043744.107441563</v>
      </c>
      <c r="L34" s="39">
        <f>LN(Data[[#This Row],[MA'[n*ln(n)']
30d]])</f>
        <v>16.383819198054145</v>
      </c>
      <c r="M34" s="43">
        <f t="shared" si="5"/>
        <v>16.394151107091911</v>
      </c>
      <c r="N34" s="40">
        <f>Data[[#This Row],[DAA 
(n)]]^1.5</f>
        <v>1083642673.7424846</v>
      </c>
      <c r="O34" s="40">
        <f t="shared" si="6"/>
        <v>926554906.87866521</v>
      </c>
      <c r="P34" s="43">
        <f>LN(Data[[#This Row],[MA'[n^1.5']]])</f>
        <v>20.646983864619816</v>
      </c>
      <c r="Q34" s="43">
        <f t="shared" si="7"/>
        <v>20.660267968163158</v>
      </c>
      <c r="R34" s="30">
        <f>$O$1+$O$2*Data[[#This Row],[MA'[ln(n^2)']]]</f>
        <v>27.510076514247512</v>
      </c>
      <c r="S34" s="30">
        <f>$Q$1+$Q$2*Data[[#This Row],[MA'[ln(n*ln(n))']]]</f>
        <v>23.570349326701653</v>
      </c>
      <c r="T34" s="31">
        <f>$O$3*Data[[#This Row],[Metcalfe
(n^2)]]</f>
        <v>578786166474.88</v>
      </c>
      <c r="U34" s="31">
        <f t="shared" si="0"/>
        <v>472667974007.54529</v>
      </c>
      <c r="V34" s="30">
        <f>LN(Data[[#This Row],[MA'[NVA']
30d]]/Data[[#This Row],[MA'[NVMetcalfe calc']]])</f>
        <v>-0.68729172678088923</v>
      </c>
      <c r="W34" s="30">
        <f>$Q$3+Data[[#This Row],[NVM
(scaled)]]/((Data[[#This Row],[Upper Bound]]-Data[[#This Row],[Lower Bound]])/2)</f>
        <v>0.24109679220757513</v>
      </c>
      <c r="X34" s="30">
        <f>(Data[[#This Row],[Upper Bound]]+Data[[#This Row],[Lower Bound]])/2</f>
        <v>25.54021292047458</v>
      </c>
      <c r="Y34" s="44">
        <f>LN(Data[[#This Row],[NVActual]]/Data[[#This Row],[MA'[n^2']
30d]])</f>
        <v>-1.1934662618231704</v>
      </c>
      <c r="Z34" s="44">
        <f>LN(Data[[#This Row],[NVActual]]/Data[[#This Row],[MA'[n*ln(n)']
30d]])</f>
        <v>9.9583000287792807</v>
      </c>
      <c r="AA34" s="44">
        <f>LN(Data[[#This Row],[NVActual]]/Data[[#This Row],[MA'[n^1.5']]])</f>
        <v>5.6951353622136072</v>
      </c>
      <c r="AB34" s="44">
        <f>LN(Data[[#This Row],[NVActual]]/Data[[#This Row],[Metcalfe
(n^2)]])</f>
        <v>-1.3960061716369725</v>
      </c>
      <c r="AC34" s="45">
        <f>1+Data[[#This Row],[MA'[NVMetcalfe calc']]]/((Data[[#This Row],[NVM_norm
(scaled)]]-Data[[#This Row],[NV_fund.]])/2)</f>
        <v>-37366362650.652298</v>
      </c>
    </row>
    <row r="35" spans="1:29" x14ac:dyDescent="0.2">
      <c r="A35" s="37">
        <v>44141</v>
      </c>
      <c r="B35" s="38">
        <v>289509996782.30402</v>
      </c>
      <c r="C35" s="24">
        <f t="shared" si="1"/>
        <v>235263565522.94595</v>
      </c>
      <c r="D35" s="39">
        <f>LN(Data[[#This Row],[NVActual]])</f>
        <v>26.39145566456294</v>
      </c>
      <c r="E35" s="40">
        <v>1080743</v>
      </c>
      <c r="F35" s="40">
        <f>Data[[#This Row],[DAA 
(n)]]^2</f>
        <v>1168005432049</v>
      </c>
      <c r="G35" s="41">
        <f t="shared" si="2"/>
        <v>907453231316.09998</v>
      </c>
      <c r="H35" s="41">
        <f>LN(Data[[#This Row],[Metcalfe
(n^2)]])</f>
        <v>27.786318651050653</v>
      </c>
      <c r="I35" s="42">
        <f t="shared" si="3"/>
        <v>27.5086787238813</v>
      </c>
      <c r="J35" s="40">
        <f>Data[[#This Row],[DAA 
(n)]]*LN(Data[[#This Row],[DAA 
(n)]])</f>
        <v>15014934.688946217</v>
      </c>
      <c r="K35" s="40">
        <f t="shared" si="4"/>
        <v>13032902.270702658</v>
      </c>
      <c r="L35" s="39">
        <f>LN(Data[[#This Row],[MA'[n*ln(n)']
30d]])</f>
        <v>16.382987661881401</v>
      </c>
      <c r="M35" s="43">
        <f t="shared" si="5"/>
        <v>16.395089022898109</v>
      </c>
      <c r="N35" s="40">
        <f>Data[[#This Row],[DAA 
(n)]]^1.5</f>
        <v>1123527344.8603446</v>
      </c>
      <c r="O35" s="40">
        <f t="shared" si="6"/>
        <v>925436556.31278014</v>
      </c>
      <c r="P35" s="43">
        <f>LN(Data[[#This Row],[MA'[n^1.5']]])</f>
        <v>20.645776136912591</v>
      </c>
      <c r="Q35" s="43">
        <f t="shared" si="7"/>
        <v>20.661528335530154</v>
      </c>
      <c r="R35" s="30">
        <f>$O$1+$O$2*Data[[#This Row],[MA'[ln(n^2)']]]</f>
        <v>27.5086787238813</v>
      </c>
      <c r="S35" s="30">
        <f>$Q$1+$Q$2*Data[[#This Row],[MA'[ln(n*ln(n))']]]</f>
        <v>23.571896887781879</v>
      </c>
      <c r="T35" s="31">
        <f>$O$3*Data[[#This Row],[Metcalfe
(n^2)]]</f>
        <v>607362824665.47998</v>
      </c>
      <c r="U35" s="31">
        <f t="shared" si="0"/>
        <v>471875680284.37195</v>
      </c>
      <c r="V35" s="30">
        <f>LN(Data[[#This Row],[MA'[NVA']
30d]]/Data[[#This Row],[MA'[NVMetcalfe calc']]])</f>
        <v>-0.69600912057695341</v>
      </c>
      <c r="W35" s="30">
        <f>$Q$3+Data[[#This Row],[NVM
(scaled)]]/((Data[[#This Row],[Upper Bound]]-Data[[#This Row],[Lower Bound]])/2)</f>
        <v>0.2364070656927425</v>
      </c>
      <c r="X35" s="30">
        <f>(Data[[#This Row],[Upper Bound]]+Data[[#This Row],[Lower Bound]])/2</f>
        <v>25.540287805831589</v>
      </c>
      <c r="Y35" s="44">
        <f>LN(Data[[#This Row],[NVActual]]/Data[[#This Row],[MA'[n^2']
30d]])</f>
        <v>-1.142452201454629</v>
      </c>
      <c r="Z35" s="44">
        <f>LN(Data[[#This Row],[NVActual]]/Data[[#This Row],[MA'[n*ln(n)']
30d]])</f>
        <v>10.008468002681541</v>
      </c>
      <c r="AA35" s="44">
        <f>LN(Data[[#This Row],[NVActual]]/Data[[#This Row],[MA'[n^1.5']]])</f>
        <v>5.7456795276503492</v>
      </c>
      <c r="AB35" s="44">
        <f>LN(Data[[#This Row],[NVActual]]/Data[[#This Row],[Metcalfe
(n^2)]])</f>
        <v>-1.3948629864877111</v>
      </c>
      <c r="AC35" s="45">
        <f>1+Data[[#This Row],[MA'[NVMetcalfe calc']]]/((Data[[#This Row],[NVM_norm
(scaled)]]-Data[[#This Row],[NV_fund.]])/2)</f>
        <v>-37296704416.030273</v>
      </c>
    </row>
    <row r="36" spans="1:29" x14ac:dyDescent="0.2">
      <c r="A36" s="37">
        <v>44140</v>
      </c>
      <c r="B36" s="38">
        <v>289263271222.87402</v>
      </c>
      <c r="C36" s="24">
        <f t="shared" si="1"/>
        <v>232195108449.34164</v>
      </c>
      <c r="D36" s="39">
        <f>LN(Data[[#This Row],[NVActual]])</f>
        <v>26.390603083464214</v>
      </c>
      <c r="E36" s="40">
        <v>1071518</v>
      </c>
      <c r="F36" s="40">
        <f>Data[[#This Row],[DAA 
(n)]]^2</f>
        <v>1148150824324</v>
      </c>
      <c r="G36" s="41">
        <f t="shared" si="2"/>
        <v>906215474601.96667</v>
      </c>
      <c r="H36" s="41">
        <f>LN(Data[[#This Row],[Metcalfe
(n^2)]])</f>
        <v>27.769173785269487</v>
      </c>
      <c r="I36" s="42">
        <f t="shared" si="3"/>
        <v>27.507601794797861</v>
      </c>
      <c r="J36" s="40">
        <f>Data[[#This Row],[DAA 
(n)]]*LN(Data[[#This Row],[DAA 
(n)]])</f>
        <v>14877584.778022194</v>
      </c>
      <c r="K36" s="40">
        <f t="shared" si="4"/>
        <v>13024309.59627407</v>
      </c>
      <c r="L36" s="39">
        <f>LN(Data[[#This Row],[MA'[n*ln(n)']
30d]])</f>
        <v>16.382328138154616</v>
      </c>
      <c r="M36" s="43">
        <f t="shared" si="5"/>
        <v>16.395982081928867</v>
      </c>
      <c r="N36" s="40">
        <f>Data[[#This Row],[DAA 
(n)]]^1.5</f>
        <v>1109172788.603292</v>
      </c>
      <c r="O36" s="40">
        <f t="shared" si="6"/>
        <v>924539992.99419343</v>
      </c>
      <c r="P36" s="43">
        <f>LN(Data[[#This Row],[MA'[n^1.5']]])</f>
        <v>20.644806866908478</v>
      </c>
      <c r="Q36" s="43">
        <f t="shared" si="7"/>
        <v>20.662726313418794</v>
      </c>
      <c r="R36" s="30">
        <f>$O$1+$O$2*Data[[#This Row],[MA'[ln(n^2)']]]</f>
        <v>27.507601794797861</v>
      </c>
      <c r="S36" s="30">
        <f>$Q$1+$Q$2*Data[[#This Row],[MA'[ln(n*ln(n))']]]</f>
        <v>23.573370435182628</v>
      </c>
      <c r="T36" s="31">
        <f>$O$3*Data[[#This Row],[Metcalfe
(n^2)]]</f>
        <v>597038428648.47998</v>
      </c>
      <c r="U36" s="31">
        <f t="shared" si="0"/>
        <v>471232046793.02264</v>
      </c>
      <c r="V36" s="30">
        <f>LN(Data[[#This Row],[MA'[NVA']
30d]]/Data[[#This Row],[MA'[NVMetcalfe calc']]])</f>
        <v>-0.70777263811332058</v>
      </c>
      <c r="W36" s="30">
        <f>$Q$3+Data[[#This Row],[NVM
(scaled)]]/((Data[[#This Row],[Upper Bound]]-Data[[#This Row],[Lower Bound]])/2)</f>
        <v>0.23019775482520644</v>
      </c>
      <c r="X36" s="30">
        <f>(Data[[#This Row],[Upper Bound]]+Data[[#This Row],[Lower Bound]])/2</f>
        <v>25.540486114990244</v>
      </c>
      <c r="Y36" s="44">
        <f>LN(Data[[#This Row],[NVActual]]/Data[[#This Row],[MA'[n^2']
30d]])</f>
        <v>-1.1419398619344407</v>
      </c>
      <c r="Z36" s="44">
        <f>LN(Data[[#This Row],[NVActual]]/Data[[#This Row],[MA'[n*ln(n)']
30d]])</f>
        <v>10.008274945309596</v>
      </c>
      <c r="AA36" s="44">
        <f>LN(Data[[#This Row],[NVActual]]/Data[[#This Row],[MA'[n^1.5']]])</f>
        <v>5.7457962165557346</v>
      </c>
      <c r="AB36" s="44">
        <f>LN(Data[[#This Row],[NVActual]]/Data[[#This Row],[Metcalfe
(n^2)]])</f>
        <v>-1.3785707018052749</v>
      </c>
      <c r="AC36" s="45">
        <f>1+Data[[#This Row],[MA'[NVMetcalfe calc']]]/((Data[[#This Row],[NVM_norm
(scaled)]]-Data[[#This Row],[NV_fund.]])/2)</f>
        <v>-37236402847.311913</v>
      </c>
    </row>
    <row r="37" spans="1:29" x14ac:dyDescent="0.2">
      <c r="A37" s="37">
        <v>44139</v>
      </c>
      <c r="B37" s="38">
        <v>261868434425.513</v>
      </c>
      <c r="C37" s="24">
        <f t="shared" si="1"/>
        <v>229090844313.48489</v>
      </c>
      <c r="D37" s="39">
        <f>LN(Data[[#This Row],[NVActual]])</f>
        <v>26.291108055902363</v>
      </c>
      <c r="E37" s="40">
        <v>1175181</v>
      </c>
      <c r="F37" s="40">
        <f>Data[[#This Row],[DAA 
(n)]]^2</f>
        <v>1381050382761</v>
      </c>
      <c r="G37" s="41">
        <f t="shared" si="2"/>
        <v>899860558705.8667</v>
      </c>
      <c r="H37" s="41">
        <f>LN(Data[[#This Row],[Metcalfe
(n^2)]])</f>
        <v>27.953865472500503</v>
      </c>
      <c r="I37" s="42">
        <f t="shared" si="3"/>
        <v>27.501549170422781</v>
      </c>
      <c r="J37" s="40">
        <f>Data[[#This Row],[DAA 
(n)]]*LN(Data[[#This Row],[DAA 
(n)]])</f>
        <v>16425425.789919307</v>
      </c>
      <c r="K37" s="40">
        <f t="shared" si="4"/>
        <v>12978307.455337526</v>
      </c>
      <c r="L37" s="39">
        <f>LN(Data[[#This Row],[MA'[n*ln(n)']
30d]])</f>
        <v>16.378789864384835</v>
      </c>
      <c r="M37" s="43">
        <f t="shared" si="5"/>
        <v>16.396925081655187</v>
      </c>
      <c r="N37" s="40">
        <f>Data[[#This Row],[DAA 
(n)]]^1.5</f>
        <v>1273963959.4052329</v>
      </c>
      <c r="O37" s="40">
        <f t="shared" si="6"/>
        <v>919832737.6961906</v>
      </c>
      <c r="P37" s="43">
        <f>LN(Data[[#This Row],[MA'[n^1.5']]])</f>
        <v>20.639702404626526</v>
      </c>
      <c r="Q37" s="43">
        <f t="shared" si="7"/>
        <v>20.663997342071017</v>
      </c>
      <c r="R37" s="30">
        <f>$O$1+$O$2*Data[[#This Row],[MA'[ln(n^2)']]]</f>
        <v>27.501549170422781</v>
      </c>
      <c r="S37" s="30">
        <f>$Q$1+$Q$2*Data[[#This Row],[MA'[ln(n*ln(n))']]]</f>
        <v>23.574926384731057</v>
      </c>
      <c r="T37" s="31">
        <f>$O$3*Data[[#This Row],[Metcalfe
(n^2)]]</f>
        <v>718146199035.71997</v>
      </c>
      <c r="U37" s="31">
        <f t="shared" si="0"/>
        <v>467927490527.05066</v>
      </c>
      <c r="V37" s="30">
        <f>LN(Data[[#This Row],[MA'[NVA']
30d]]/Data[[#This Row],[MA'[NVMetcalfe calc']]])</f>
        <v>-0.71419472419429519</v>
      </c>
      <c r="W37" s="30">
        <f>$Q$3+Data[[#This Row],[NVM
(scaled)]]/((Data[[#This Row],[Upper Bound]]-Data[[#This Row],[Lower Bound]])/2)</f>
        <v>0.22622952181871936</v>
      </c>
      <c r="X37" s="30">
        <f>(Data[[#This Row],[Upper Bound]]+Data[[#This Row],[Lower Bound]])/2</f>
        <v>25.538237777576917</v>
      </c>
      <c r="Y37" s="44">
        <f>LN(Data[[#This Row],[NVActual]]/Data[[#This Row],[MA'[n^2']
30d]])</f>
        <v>-1.2343975975934665</v>
      </c>
      <c r="Z37" s="44">
        <f>LN(Data[[#This Row],[NVActual]]/Data[[#This Row],[MA'[n*ln(n)']
30d]])</f>
        <v>9.9123181915175316</v>
      </c>
      <c r="AA37" s="44">
        <f>LN(Data[[#This Row],[NVActual]]/Data[[#This Row],[MA'[n^1.5']]])</f>
        <v>5.6514056512758408</v>
      </c>
      <c r="AB37" s="44">
        <f>LN(Data[[#This Row],[NVActual]]/Data[[#This Row],[Metcalfe
(n^2)]])</f>
        <v>-1.6627574165981394</v>
      </c>
      <c r="AC37" s="45">
        <f>1+Data[[#This Row],[MA'[NVMetcalfe calc']]]/((Data[[#This Row],[NVM_norm
(scaled)]]-Data[[#This Row],[NV_fund.]])/2)</f>
        <v>-36972766900.701874</v>
      </c>
    </row>
    <row r="38" spans="1:29" x14ac:dyDescent="0.2">
      <c r="A38" s="37">
        <v>44138</v>
      </c>
      <c r="B38" s="38">
        <v>259403733547.65399</v>
      </c>
      <c r="C38" s="24">
        <f t="shared" si="1"/>
        <v>227008201374.53671</v>
      </c>
      <c r="D38" s="39">
        <f>LN(Data[[#This Row],[NVActual]])</f>
        <v>26.281651501738491</v>
      </c>
      <c r="E38" s="40">
        <v>1029970</v>
      </c>
      <c r="F38" s="40">
        <f>Data[[#This Row],[DAA 
(n)]]^2</f>
        <v>1060838200900</v>
      </c>
      <c r="G38" s="41">
        <f t="shared" si="2"/>
        <v>883712992533.96667</v>
      </c>
      <c r="H38" s="41">
        <f>LN(Data[[#This Row],[Metcalfe
(n^2)]])</f>
        <v>27.690080467136099</v>
      </c>
      <c r="I38" s="42">
        <f t="shared" si="3"/>
        <v>27.487150380147746</v>
      </c>
      <c r="J38" s="40">
        <f>Data[[#This Row],[DAA 
(n)]]*LN(Data[[#This Row],[DAA 
(n)]])</f>
        <v>14259976.089368084</v>
      </c>
      <c r="K38" s="40">
        <f t="shared" si="4"/>
        <v>12865135.659413071</v>
      </c>
      <c r="L38" s="39">
        <f>LN(Data[[#This Row],[MA'[n*ln(n)']
30d]])</f>
        <v>16.370031548485997</v>
      </c>
      <c r="M38" s="43">
        <f t="shared" si="5"/>
        <v>16.397998125079571</v>
      </c>
      <c r="N38" s="40">
        <f>Data[[#This Row],[DAA 
(n)]]^1.5</f>
        <v>1045290161.5250051</v>
      </c>
      <c r="O38" s="40">
        <f t="shared" si="6"/>
        <v>908081266.45049834</v>
      </c>
      <c r="P38" s="43">
        <f>LN(Data[[#This Row],[MA'[n^1.5']]])</f>
        <v>20.626844433056782</v>
      </c>
      <c r="Q38" s="43">
        <f t="shared" si="7"/>
        <v>20.665455486019077</v>
      </c>
      <c r="R38" s="30">
        <f>$O$1+$O$2*Data[[#This Row],[MA'[ln(n^2)']]]</f>
        <v>27.487150380147746</v>
      </c>
      <c r="S38" s="30">
        <f>$Q$1+$Q$2*Data[[#This Row],[MA'[ln(n*ln(n))']]]</f>
        <v>23.57669690638129</v>
      </c>
      <c r="T38" s="31">
        <f>$O$3*Data[[#This Row],[Metcalfe
(n^2)]]</f>
        <v>551635864468</v>
      </c>
      <c r="U38" s="31">
        <f t="shared" si="0"/>
        <v>459530756117.66266</v>
      </c>
      <c r="V38" s="30">
        <f>LN(Data[[#This Row],[MA'[NVA']
30d]]/Data[[#This Row],[MA'[NVMetcalfe calc']]])</f>
        <v>-0.70521972720334314</v>
      </c>
      <c r="W38" s="30">
        <f>$Q$3+Data[[#This Row],[NVM
(scaled)]]/((Data[[#This Row],[Upper Bound]]-Data[[#This Row],[Lower Bound]])/2)</f>
        <v>0.22931562825930141</v>
      </c>
      <c r="X38" s="30">
        <f>(Data[[#This Row],[Upper Bound]]+Data[[#This Row],[Lower Bound]])/2</f>
        <v>25.53192364326452</v>
      </c>
      <c r="Y38" s="44">
        <f>LN(Data[[#This Row],[NVActual]]/Data[[#This Row],[MA'[n^2']
30d]])</f>
        <v>-1.2257466760499238</v>
      </c>
      <c r="Z38" s="44">
        <f>LN(Data[[#This Row],[NVActual]]/Data[[#This Row],[MA'[n*ln(n)']
30d]])</f>
        <v>9.9116199532524938</v>
      </c>
      <c r="AA38" s="44">
        <f>LN(Data[[#This Row],[NVActual]]/Data[[#This Row],[MA'[n^1.5']]])</f>
        <v>5.6548070686817109</v>
      </c>
      <c r="AB38" s="44">
        <f>LN(Data[[#This Row],[NVActual]]/Data[[#This Row],[Metcalfe
(n^2)]])</f>
        <v>-1.4084289653976081</v>
      </c>
      <c r="AC38" s="45">
        <f>1+Data[[#This Row],[MA'[NVMetcalfe calc']]]/((Data[[#This Row],[NVM_norm
(scaled)]]-Data[[#This Row],[NV_fund.]])/2)</f>
        <v>-36322797699.94426</v>
      </c>
    </row>
    <row r="39" spans="1:29" x14ac:dyDescent="0.2">
      <c r="A39" s="37">
        <v>44137</v>
      </c>
      <c r="B39" s="38">
        <v>251953637578.668</v>
      </c>
      <c r="C39" s="24">
        <f t="shared" si="1"/>
        <v>224941378661.88739</v>
      </c>
      <c r="D39" s="39">
        <f>LN(Data[[#This Row],[NVActual]])</f>
        <v>26.252510929669402</v>
      </c>
      <c r="E39" s="40">
        <v>777173</v>
      </c>
      <c r="F39" s="40">
        <f>Data[[#This Row],[DAA 
(n)]]^2</f>
        <v>603997871929</v>
      </c>
      <c r="G39" s="41">
        <f t="shared" si="2"/>
        <v>876782959641.16663</v>
      </c>
      <c r="H39" s="41">
        <f>LN(Data[[#This Row],[Metcalfe
(n^2)]])</f>
        <v>27.126836511578663</v>
      </c>
      <c r="I39" s="42">
        <f t="shared" si="3"/>
        <v>27.479879423768843</v>
      </c>
      <c r="J39" s="40">
        <f>Data[[#This Row],[DAA 
(n)]]*LN(Data[[#This Row],[DAA 
(n)]])</f>
        <v>10541122.456106562</v>
      </c>
      <c r="K39" s="40">
        <f t="shared" si="4"/>
        <v>12812663.309345875</v>
      </c>
      <c r="L39" s="39">
        <f>LN(Data[[#This Row],[MA'[n*ln(n)']
30d]])</f>
        <v>16.365944560876958</v>
      </c>
      <c r="M39" s="43">
        <f t="shared" si="5"/>
        <v>16.399408780112868</v>
      </c>
      <c r="N39" s="40">
        <f>Data[[#This Row],[DAA 
(n)]]^1.5</f>
        <v>685135634.83494163</v>
      </c>
      <c r="O39" s="40">
        <f t="shared" si="6"/>
        <v>902822918.35779428</v>
      </c>
      <c r="P39" s="43">
        <f>LN(Data[[#This Row],[MA'[n^1.5']]])</f>
        <v>20.621036988449191</v>
      </c>
      <c r="Q39" s="43">
        <f t="shared" si="7"/>
        <v>20.667405728640336</v>
      </c>
      <c r="R39" s="30">
        <f>$O$1+$O$2*Data[[#This Row],[MA'[ln(n^2)']]]</f>
        <v>27.479879423768843</v>
      </c>
      <c r="S39" s="30">
        <f>$Q$1+$Q$2*Data[[#This Row],[MA'[ln(n*ln(n))']]]</f>
        <v>23.579024487186231</v>
      </c>
      <c r="T39" s="31">
        <f>$O$3*Data[[#This Row],[Metcalfe
(n^2)]]</f>
        <v>314078893403.08002</v>
      </c>
      <c r="U39" s="31">
        <f t="shared" si="0"/>
        <v>455927139013.40662</v>
      </c>
      <c r="V39" s="30">
        <f>LN(Data[[#This Row],[MA'[NVA']
30d]]/Data[[#This Row],[MA'[NVMetcalfe calc']]])</f>
        <v>-0.70649318490474278</v>
      </c>
      <c r="W39" s="30">
        <f>$Q$3+Data[[#This Row],[NVM
(scaled)]]/((Data[[#This Row],[Upper Bound]]-Data[[#This Row],[Lower Bound]])/2)</f>
        <v>0.22777520754274738</v>
      </c>
      <c r="X39" s="30">
        <f>(Data[[#This Row],[Upper Bound]]+Data[[#This Row],[Lower Bound]])/2</f>
        <v>25.529451955477537</v>
      </c>
      <c r="Y39" s="44">
        <f>LN(Data[[#This Row],[NVActual]]/Data[[#This Row],[MA'[n^2']
30d]])</f>
        <v>-1.24701438856608</v>
      </c>
      <c r="Z39" s="44">
        <f>LN(Data[[#This Row],[NVActual]]/Data[[#This Row],[MA'[n*ln(n)']
30d]])</f>
        <v>9.8865663687924457</v>
      </c>
      <c r="AA39" s="44">
        <f>LN(Data[[#This Row],[NVActual]]/Data[[#This Row],[MA'[n^1.5']]])</f>
        <v>5.6314739412202126</v>
      </c>
      <c r="AB39" s="44">
        <f>LN(Data[[#This Row],[NVActual]]/Data[[#This Row],[Metcalfe
(n^2)]])</f>
        <v>-0.8743255819092588</v>
      </c>
      <c r="AC39" s="45">
        <f>1+Data[[#This Row],[MA'[NVMetcalfe calc']]]/((Data[[#This Row],[NVM_norm
(scaled)]]-Data[[#This Row],[NV_fund.]])/2)</f>
        <v>-36039282577.426033</v>
      </c>
    </row>
    <row r="40" spans="1:29" x14ac:dyDescent="0.2">
      <c r="A40" s="37">
        <v>44136</v>
      </c>
      <c r="B40" s="38">
        <v>254564701609.45001</v>
      </c>
      <c r="C40" s="24">
        <f t="shared" si="1"/>
        <v>223054735987.79422</v>
      </c>
      <c r="D40" s="39">
        <f>LN(Data[[#This Row],[NVActual]])</f>
        <v>26.262820870918478</v>
      </c>
      <c r="E40" s="40">
        <v>897445</v>
      </c>
      <c r="F40" s="40">
        <f>Data[[#This Row],[DAA 
(n)]]^2</f>
        <v>805407528025</v>
      </c>
      <c r="G40" s="41">
        <f t="shared" si="2"/>
        <v>890146163014.73328</v>
      </c>
      <c r="H40" s="41">
        <f>LN(Data[[#This Row],[Metcalfe
(n^2)]])</f>
        <v>27.414614232259492</v>
      </c>
      <c r="I40" s="42">
        <f t="shared" si="3"/>
        <v>27.496848311799784</v>
      </c>
      <c r="J40" s="40">
        <f>Data[[#This Row],[DAA 
(n)]]*LN(Data[[#This Row],[DAA 
(n)]])</f>
        <v>12301554.23483506</v>
      </c>
      <c r="K40" s="40">
        <f t="shared" si="4"/>
        <v>12923016.649139185</v>
      </c>
      <c r="L40" s="39">
        <f>LN(Data[[#This Row],[MA'[n*ln(n)']
30d]])</f>
        <v>16.374520515840413</v>
      </c>
      <c r="M40" s="43">
        <f t="shared" si="5"/>
        <v>16.401054999770135</v>
      </c>
      <c r="N40" s="40">
        <f>Data[[#This Row],[DAA 
(n)]]^1.5</f>
        <v>850181721.15636265</v>
      </c>
      <c r="O40" s="40">
        <f t="shared" si="6"/>
        <v>913440671.83044422</v>
      </c>
      <c r="P40" s="43">
        <f>LN(Data[[#This Row],[MA'[n^1.5']]])</f>
        <v>20.632728985674834</v>
      </c>
      <c r="Q40" s="43">
        <f t="shared" si="7"/>
        <v>20.669687464280415</v>
      </c>
      <c r="R40" s="30">
        <f>$O$1+$O$2*Data[[#This Row],[MA'[ln(n^2)']]]</f>
        <v>27.496848311799784</v>
      </c>
      <c r="S40" s="30">
        <f>$Q$1+$Q$2*Data[[#This Row],[MA'[ln(n*ln(n))']]]</f>
        <v>23.581740749620721</v>
      </c>
      <c r="T40" s="31">
        <f>$O$3*Data[[#This Row],[Metcalfe
(n^2)]]</f>
        <v>418811914573</v>
      </c>
      <c r="U40" s="31">
        <f t="shared" si="0"/>
        <v>462876004767.66132</v>
      </c>
      <c r="V40" s="30">
        <f>LN(Data[[#This Row],[MA'[NVA']
30d]]/Data[[#This Row],[MA'[NVMetcalfe calc']]])</f>
        <v>-0.73004201574044658</v>
      </c>
      <c r="W40" s="30">
        <f>$Q$3+Data[[#This Row],[NVM
(scaled)]]/((Data[[#This Row],[Upper Bound]]-Data[[#This Row],[Lower Bound]])/2)</f>
        <v>0.21706413341342723</v>
      </c>
      <c r="X40" s="30">
        <f>(Data[[#This Row],[Upper Bound]]+Data[[#This Row],[Lower Bound]])/2</f>
        <v>25.539294530710251</v>
      </c>
      <c r="Y40" s="44">
        <f>LN(Data[[#This Row],[NVActual]]/Data[[#This Row],[MA'[n^2']
30d]])</f>
        <v>-1.2518306433766011</v>
      </c>
      <c r="Z40" s="44">
        <f>LN(Data[[#This Row],[NVActual]]/Data[[#This Row],[MA'[n*ln(n)']
30d]])</f>
        <v>9.8883003550780657</v>
      </c>
      <c r="AA40" s="44">
        <f>LN(Data[[#This Row],[NVActual]]/Data[[#This Row],[MA'[n^1.5']]])</f>
        <v>5.6300918852436448</v>
      </c>
      <c r="AB40" s="44">
        <f>LN(Data[[#This Row],[NVActual]]/Data[[#This Row],[Metcalfe
(n^2)]])</f>
        <v>-1.1517933613410132</v>
      </c>
      <c r="AC40" s="45">
        <f>1+Data[[#This Row],[MA'[NVMetcalfe calc']]]/((Data[[#This Row],[NVM_norm
(scaled)]]-Data[[#This Row],[NV_fund.]])/2)</f>
        <v>-36558865273.132713</v>
      </c>
    </row>
    <row r="41" spans="1:29" x14ac:dyDescent="0.2">
      <c r="A41" s="37">
        <v>44135</v>
      </c>
      <c r="B41" s="38">
        <v>255857310085.00201</v>
      </c>
      <c r="C41" s="24">
        <f t="shared" si="1"/>
        <v>221089608834.74234</v>
      </c>
      <c r="D41" s="39">
        <f>LN(Data[[#This Row],[NVActual]])</f>
        <v>26.267885743550153</v>
      </c>
      <c r="E41" s="40">
        <v>875335</v>
      </c>
      <c r="F41" s="40">
        <f>Data[[#This Row],[DAA 
(n)]]^2</f>
        <v>766211362225</v>
      </c>
      <c r="G41" s="41">
        <f t="shared" si="2"/>
        <v>896390420157.93335</v>
      </c>
      <c r="H41" s="41">
        <f>LN(Data[[#This Row],[Metcalfe
(n^2)]])</f>
        <v>27.364723898423026</v>
      </c>
      <c r="I41" s="42">
        <f t="shared" si="3"/>
        <v>27.503818832104255</v>
      </c>
      <c r="J41" s="40">
        <f>Data[[#This Row],[DAA 
(n)]]*LN(Data[[#This Row],[DAA 
(n)]])</f>
        <v>11976650.29681306</v>
      </c>
      <c r="K41" s="40">
        <f t="shared" si="4"/>
        <v>12971684.959453028</v>
      </c>
      <c r="L41" s="39">
        <f>LN(Data[[#This Row],[MA'[n*ln(n)']
30d]])</f>
        <v>16.378279459917472</v>
      </c>
      <c r="M41" s="43">
        <f t="shared" si="5"/>
        <v>16.402391884081869</v>
      </c>
      <c r="N41" s="40">
        <f>Data[[#This Row],[DAA 
(n)]]^1.5</f>
        <v>818957644.05323219</v>
      </c>
      <c r="O41" s="40">
        <f t="shared" si="6"/>
        <v>918252830.08810866</v>
      </c>
      <c r="P41" s="43">
        <f>LN(Data[[#This Row],[MA'[n^1.5']]])</f>
        <v>20.637983324704614</v>
      </c>
      <c r="Q41" s="43">
        <f t="shared" si="7"/>
        <v>20.671546478361027</v>
      </c>
      <c r="R41" s="30">
        <f>$O$1+$O$2*Data[[#This Row],[MA'[ln(n^2)']]]</f>
        <v>27.503818832104255</v>
      </c>
      <c r="S41" s="30">
        <f>$Q$1+$Q$2*Data[[#This Row],[MA'[ln(n*ln(n))']]]</f>
        <v>23.583946608735083</v>
      </c>
      <c r="T41" s="31">
        <f>$O$3*Data[[#This Row],[Metcalfe
(n^2)]]</f>
        <v>398429908357</v>
      </c>
      <c r="U41" s="31">
        <f t="shared" si="0"/>
        <v>466123018482.12531</v>
      </c>
      <c r="V41" s="30">
        <f>LN(Data[[#This Row],[MA'[NVA']
30d]]/Data[[#This Row],[MA'[NVMetcalfe calc']]])</f>
        <v>-0.7458814982684363</v>
      </c>
      <c r="W41" s="30">
        <f>$Q$3+Data[[#This Row],[NVM
(scaled)]]/((Data[[#This Row],[Upper Bound]]-Data[[#This Row],[Lower Bound]])/2)</f>
        <v>0.20943581026866059</v>
      </c>
      <c r="X41" s="30">
        <f>(Data[[#This Row],[Upper Bound]]+Data[[#This Row],[Lower Bound]])/2</f>
        <v>25.543882720419667</v>
      </c>
      <c r="Y41" s="44">
        <f>LN(Data[[#This Row],[NVActual]]/Data[[#This Row],[MA'[n^2']
30d]])</f>
        <v>-1.2537561482488933</v>
      </c>
      <c r="Z41" s="44">
        <f>LN(Data[[#This Row],[NVActual]]/Data[[#This Row],[MA'[n*ln(n)']
30d]])</f>
        <v>9.8896062836326823</v>
      </c>
      <c r="AA41" s="44">
        <f>LN(Data[[#This Row],[NVActual]]/Data[[#This Row],[MA'[n^1.5']]])</f>
        <v>5.6299024188455382</v>
      </c>
      <c r="AB41" s="44">
        <f>LN(Data[[#This Row],[NVActual]]/Data[[#This Row],[Metcalfe
(n^2)]])</f>
        <v>-1.0968381548728752</v>
      </c>
      <c r="AC41" s="45">
        <f>1+Data[[#This Row],[MA'[NVMetcalfe calc']]]/((Data[[#This Row],[NVM_norm
(scaled)]]-Data[[#This Row],[NV_fund.]])/2)</f>
        <v>-36797568158.68689</v>
      </c>
    </row>
    <row r="42" spans="1:29" x14ac:dyDescent="0.2">
      <c r="A42" s="37">
        <v>44134</v>
      </c>
      <c r="B42" s="38">
        <v>252068603711.57901</v>
      </c>
      <c r="C42" s="24">
        <f t="shared" si="1"/>
        <v>219103617093.32813</v>
      </c>
      <c r="D42" s="39">
        <f>LN(Data[[#This Row],[NVActual]])</f>
        <v>26.25296712435879</v>
      </c>
      <c r="E42" s="40">
        <v>901403</v>
      </c>
      <c r="F42" s="40">
        <f>Data[[#This Row],[DAA 
(n)]]^2</f>
        <v>812527368409</v>
      </c>
      <c r="G42" s="41">
        <f t="shared" si="2"/>
        <v>899240291230.43335</v>
      </c>
      <c r="H42" s="41">
        <f>LN(Data[[#This Row],[Metcalfe
(n^2)]])</f>
        <v>27.423415434778697</v>
      </c>
      <c r="I42" s="42">
        <f t="shared" si="3"/>
        <v>27.507345001770066</v>
      </c>
      <c r="J42" s="40">
        <f>Data[[#This Row],[DAA 
(n)]]*LN(Data[[#This Row],[DAA 
(n)]])</f>
        <v>12359774.471577911</v>
      </c>
      <c r="K42" s="40">
        <f t="shared" si="4"/>
        <v>12994996.338479459</v>
      </c>
      <c r="L42" s="39">
        <f>LN(Data[[#This Row],[MA'[n*ln(n)']
30d]])</f>
        <v>16.380074944293892</v>
      </c>
      <c r="M42" s="43">
        <f t="shared" si="5"/>
        <v>16.403643442905778</v>
      </c>
      <c r="N42" s="40">
        <f>Data[[#This Row],[DAA 
(n)]]^1.5</f>
        <v>855812250.12614834</v>
      </c>
      <c r="O42" s="40">
        <f t="shared" si="6"/>
        <v>920506903.28139853</v>
      </c>
      <c r="P42" s="43">
        <f>LN(Data[[#This Row],[MA'[n^1.5']]])</f>
        <v>20.640435058100213</v>
      </c>
      <c r="Q42" s="43">
        <f t="shared" si="7"/>
        <v>20.673287007574977</v>
      </c>
      <c r="R42" s="30">
        <f>$O$1+$O$2*Data[[#This Row],[MA'[ln(n^2)']]]</f>
        <v>27.507345001770066</v>
      </c>
      <c r="S42" s="30">
        <f>$Q$1+$Q$2*Data[[#This Row],[MA'[ln(n*ln(n))']]]</f>
        <v>23.586011680794531</v>
      </c>
      <c r="T42" s="31">
        <f>$O$3*Data[[#This Row],[Metcalfe
(n^2)]]</f>
        <v>422514231572.67999</v>
      </c>
      <c r="U42" s="31">
        <f t="shared" si="0"/>
        <v>467604951439.82532</v>
      </c>
      <c r="V42" s="30">
        <f>LN(Data[[#This Row],[MA'[NVA']
30d]]/Data[[#This Row],[MA'[NVMetcalfe calc']]])</f>
        <v>-0.75807906325720142</v>
      </c>
      <c r="W42" s="30">
        <f>$Q$3+Data[[#This Row],[NVM
(scaled)]]/((Data[[#This Row],[Upper Bound]]-Data[[#This Row],[Lower Bound]])/2)</f>
        <v>0.20335647790909578</v>
      </c>
      <c r="X42" s="30">
        <f>(Data[[#This Row],[Upper Bound]]+Data[[#This Row],[Lower Bound]])/2</f>
        <v>25.546678341282298</v>
      </c>
      <c r="Y42" s="44">
        <f>LN(Data[[#This Row],[NVActual]]/Data[[#This Row],[MA'[n^2']
30d]])</f>
        <v>-1.2718489985862316</v>
      </c>
      <c r="Z42" s="44">
        <f>LN(Data[[#This Row],[NVActual]]/Data[[#This Row],[MA'[n*ln(n)']
30d]])</f>
        <v>9.8728921800648983</v>
      </c>
      <c r="AA42" s="44">
        <f>LN(Data[[#This Row],[NVActual]]/Data[[#This Row],[MA'[n^1.5']]])</f>
        <v>5.6125320662585771</v>
      </c>
      <c r="AB42" s="44">
        <f>LN(Data[[#This Row],[NVActual]]/Data[[#This Row],[Metcalfe
(n^2)]])</f>
        <v>-1.1704483104199059</v>
      </c>
      <c r="AC42" s="45">
        <f>1+Data[[#This Row],[MA'[NVMetcalfe calc']]]/((Data[[#This Row],[NVM_norm
(scaled)]]-Data[[#This Row],[NV_fund.]])/2)</f>
        <v>-36901630650.31723</v>
      </c>
    </row>
    <row r="43" spans="1:29" x14ac:dyDescent="0.2">
      <c r="A43" s="37">
        <v>44133</v>
      </c>
      <c r="B43" s="38">
        <v>249685959749.556</v>
      </c>
      <c r="C43" s="24">
        <f t="shared" si="1"/>
        <v>217345868898.06049</v>
      </c>
      <c r="D43" s="39">
        <f>LN(Data[[#This Row],[NVActual]])</f>
        <v>26.243469804175312</v>
      </c>
      <c r="E43" s="40">
        <v>887772</v>
      </c>
      <c r="F43" s="40">
        <f>Data[[#This Row],[DAA 
(n)]]^2</f>
        <v>788139123984</v>
      </c>
      <c r="G43" s="41">
        <f t="shared" si="2"/>
        <v>913838143419.5</v>
      </c>
      <c r="H43" s="41">
        <f>LN(Data[[#This Row],[Metcalfe
(n^2)]])</f>
        <v>27.392940464499784</v>
      </c>
      <c r="I43" s="42">
        <f t="shared" si="3"/>
        <v>27.521715652142305</v>
      </c>
      <c r="J43" s="40">
        <f>Data[[#This Row],[DAA 
(n)]]*LN(Data[[#This Row],[DAA 
(n)]])</f>
        <v>12159342.771024952</v>
      </c>
      <c r="K43" s="40">
        <f t="shared" si="4"/>
        <v>13102138.572968356</v>
      </c>
      <c r="L43" s="39">
        <f>LN(Data[[#This Row],[MA'[n*ln(n)']
30d]])</f>
        <v>16.388286024692487</v>
      </c>
      <c r="M43" s="43">
        <f t="shared" si="5"/>
        <v>16.405019697355094</v>
      </c>
      <c r="N43" s="40">
        <f>Data[[#This Row],[DAA 
(n)]]^1.5</f>
        <v>836473458.26243889</v>
      </c>
      <c r="O43" s="40">
        <f t="shared" si="6"/>
        <v>931396673.54626977</v>
      </c>
      <c r="P43" s="43">
        <f>LN(Data[[#This Row],[MA'[n^1.5']]])</f>
        <v>20.65219581705059</v>
      </c>
      <c r="Q43" s="43">
        <f t="shared" si="7"/>
        <v>20.675205415923088</v>
      </c>
      <c r="R43" s="30">
        <f>$O$1+$O$2*Data[[#This Row],[MA'[ln(n^2)']]]</f>
        <v>27.521715652142305</v>
      </c>
      <c r="S43" s="30">
        <f>$Q$1+$Q$2*Data[[#This Row],[MA'[ln(n*ln(n))']]]</f>
        <v>23.588282500635902</v>
      </c>
      <c r="T43" s="31">
        <f>$O$3*Data[[#This Row],[Metcalfe
(n^2)]]</f>
        <v>409832344471.67999</v>
      </c>
      <c r="U43" s="31">
        <f t="shared" si="0"/>
        <v>475195834578.13989</v>
      </c>
      <c r="V43" s="30">
        <f>LN(Data[[#This Row],[MA'[NVA']
30d]]/Data[[#This Row],[MA'[NVMetcalfe calc']]])</f>
        <v>-0.78223705181764369</v>
      </c>
      <c r="W43" s="30">
        <f>$Q$3+Data[[#This Row],[NVM
(scaled)]]/((Data[[#This Row],[Upper Bound]]-Data[[#This Row],[Lower Bound]])/2)</f>
        <v>0.19226244011897481</v>
      </c>
      <c r="X43" s="30">
        <f>(Data[[#This Row],[Upper Bound]]+Data[[#This Row],[Lower Bound]])/2</f>
        <v>25.554999076389102</v>
      </c>
      <c r="Y43" s="44">
        <f>LN(Data[[#This Row],[NVActual]]/Data[[#This Row],[MA'[n^2']
30d]])</f>
        <v>-1.2974495025693882</v>
      </c>
      <c r="Z43" s="44">
        <f>LN(Data[[#This Row],[NVActual]]/Data[[#This Row],[MA'[n*ln(n)']
30d]])</f>
        <v>9.8551837794828252</v>
      </c>
      <c r="AA43" s="44">
        <f>LN(Data[[#This Row],[NVActual]]/Data[[#This Row],[MA'[n^1.5']]])</f>
        <v>5.5912739871247217</v>
      </c>
      <c r="AB43" s="44">
        <f>LN(Data[[#This Row],[NVActual]]/Data[[#This Row],[Metcalfe
(n^2)]])</f>
        <v>-1.1494706603244706</v>
      </c>
      <c r="AC43" s="45">
        <f>1+Data[[#This Row],[MA'[NVMetcalfe calc']]]/((Data[[#This Row],[NVM_norm
(scaled)]]-Data[[#This Row],[NV_fund.]])/2)</f>
        <v>-37471968532.441566</v>
      </c>
    </row>
    <row r="44" spans="1:29" x14ac:dyDescent="0.2">
      <c r="A44" s="37">
        <v>44132</v>
      </c>
      <c r="B44" s="38">
        <v>246251140475.40701</v>
      </c>
      <c r="C44" s="24">
        <f t="shared" si="1"/>
        <v>215709621076.89987</v>
      </c>
      <c r="D44" s="39">
        <f>LN(Data[[#This Row],[NVActual]])</f>
        <v>26.229617748360095</v>
      </c>
      <c r="E44" s="40">
        <v>817505</v>
      </c>
      <c r="F44" s="40">
        <f>Data[[#This Row],[DAA 
(n)]]^2</f>
        <v>668314425025</v>
      </c>
      <c r="G44" s="41">
        <f t="shared" si="2"/>
        <v>920770365906.73328</v>
      </c>
      <c r="H44" s="41">
        <f>LN(Data[[#This Row],[Metcalfe
(n^2)]])</f>
        <v>27.228024595885586</v>
      </c>
      <c r="I44" s="42">
        <f t="shared" si="3"/>
        <v>27.529521613738464</v>
      </c>
      <c r="J44" s="40">
        <f>Data[[#This Row],[DAA 
(n)]]*LN(Data[[#This Row],[DAA 
(n)]])</f>
        <v>11129523.123629723</v>
      </c>
      <c r="K44" s="40">
        <f t="shared" si="4"/>
        <v>13156381.714881603</v>
      </c>
      <c r="L44" s="39">
        <f>LN(Data[[#This Row],[MA'[n*ln(n)']
30d]])</f>
        <v>16.392417500379263</v>
      </c>
      <c r="M44" s="43">
        <f t="shared" si="5"/>
        <v>16.405898887994983</v>
      </c>
      <c r="N44" s="40">
        <f>Data[[#This Row],[DAA 
(n)]]^1.5</f>
        <v>739155182.64439094</v>
      </c>
      <c r="O44" s="40">
        <f t="shared" si="6"/>
        <v>936750155.76880276</v>
      </c>
      <c r="P44" s="43">
        <f>LN(Data[[#This Row],[MA'[n^1.5']]])</f>
        <v>20.657927161924476</v>
      </c>
      <c r="Q44" s="43">
        <f t="shared" si="7"/>
        <v>20.67641370744315</v>
      </c>
      <c r="R44" s="30">
        <f>$O$1+$O$2*Data[[#This Row],[MA'[ln(n^2)']]]</f>
        <v>27.529521613738464</v>
      </c>
      <c r="S44" s="30">
        <f>$Q$1+$Q$2*Data[[#This Row],[MA'[ln(n*ln(n))']]]</f>
        <v>23.589733165191721</v>
      </c>
      <c r="T44" s="31">
        <f>$O$3*Data[[#This Row],[Metcalfe
(n^2)]]</f>
        <v>347523501013</v>
      </c>
      <c r="U44" s="31">
        <f t="shared" si="0"/>
        <v>478800590271.50128</v>
      </c>
      <c r="V44" s="30">
        <f>LN(Data[[#This Row],[MA'[NVA']
30d]]/Data[[#This Row],[MA'[NVMetcalfe calc']]])</f>
        <v>-0.79735105012435858</v>
      </c>
      <c r="W44" s="30">
        <f>$Q$3+Data[[#This Row],[NVM
(scaled)]]/((Data[[#This Row],[Upper Bound]]-Data[[#This Row],[Lower Bound]])/2)</f>
        <v>0.18523154070951453</v>
      </c>
      <c r="X44" s="30">
        <f>(Data[[#This Row],[Upper Bound]]+Data[[#This Row],[Lower Bound]])/2</f>
        <v>25.559627389465092</v>
      </c>
      <c r="Y44" s="44">
        <f>LN(Data[[#This Row],[NVActual]]/Data[[#This Row],[MA'[n^2']
30d]])</f>
        <v>-1.3188587624903676</v>
      </c>
      <c r="Z44" s="44">
        <f>LN(Data[[#This Row],[NVActual]]/Data[[#This Row],[MA'[n*ln(n)']
30d]])</f>
        <v>9.8372002479808334</v>
      </c>
      <c r="AA44" s="44">
        <f>LN(Data[[#This Row],[NVActual]]/Data[[#This Row],[MA'[n^1.5']]])</f>
        <v>5.5716905864356203</v>
      </c>
      <c r="AB44" s="44">
        <f>LN(Data[[#This Row],[NVActual]]/Data[[#This Row],[Metcalfe
(n^2)]])</f>
        <v>-0.99840684752548936</v>
      </c>
      <c r="AC44" s="45">
        <f>1+Data[[#This Row],[MA'[NVMetcalfe calc']]]/((Data[[#This Row],[NVM_norm
(scaled)]]-Data[[#This Row],[NV_fund.]])/2)</f>
        <v>-37738876079.076828</v>
      </c>
    </row>
    <row r="45" spans="1:29" x14ac:dyDescent="0.2">
      <c r="A45" s="37">
        <v>44131</v>
      </c>
      <c r="B45" s="38">
        <v>253379717438.13599</v>
      </c>
      <c r="C45" s="24">
        <f t="shared" si="1"/>
        <v>214117382295.38782</v>
      </c>
      <c r="D45" s="39">
        <f>LN(Data[[#This Row],[NVActual]])</f>
        <v>26.258155059949345</v>
      </c>
      <c r="E45" s="40">
        <v>827512</v>
      </c>
      <c r="F45" s="40">
        <f>Data[[#This Row],[DAA 
(n)]]^2</f>
        <v>684776110144</v>
      </c>
      <c r="G45" s="41">
        <f t="shared" si="2"/>
        <v>924549059985.09998</v>
      </c>
      <c r="H45" s="41">
        <f>LN(Data[[#This Row],[Metcalfe
(n^2)]])</f>
        <v>27.252357775277567</v>
      </c>
      <c r="I45" s="42">
        <f t="shared" si="3"/>
        <v>27.534744300760675</v>
      </c>
      <c r="J45" s="40">
        <f>Data[[#This Row],[DAA 
(n)]]*LN(Data[[#This Row],[DAA 
(n)]])</f>
        <v>11275826.543667745</v>
      </c>
      <c r="K45" s="40">
        <f t="shared" si="4"/>
        <v>13188922.195861237</v>
      </c>
      <c r="L45" s="39">
        <f>LN(Data[[#This Row],[MA'[n*ln(n)']
30d]])</f>
        <v>16.394887807621711</v>
      </c>
      <c r="M45" s="43">
        <f t="shared" si="5"/>
        <v>16.406424745717256</v>
      </c>
      <c r="N45" s="40">
        <f>Data[[#This Row],[DAA 
(n)]]^1.5</f>
        <v>752768522.49378753</v>
      </c>
      <c r="O45" s="40">
        <f t="shared" si="6"/>
        <v>939822414.66490567</v>
      </c>
      <c r="P45" s="43">
        <f>LN(Data[[#This Row],[MA'[n^1.5']]])</f>
        <v>20.661201494811337</v>
      </c>
      <c r="Q45" s="43">
        <f t="shared" si="7"/>
        <v>20.677138825030564</v>
      </c>
      <c r="R45" s="30">
        <f>$O$1+$O$2*Data[[#This Row],[MA'[ln(n^2)']]]</f>
        <v>27.534744300760675</v>
      </c>
      <c r="S45" s="30">
        <f>$Q$1+$Q$2*Data[[#This Row],[MA'[ln(n*ln(n))']]]</f>
        <v>23.59060083043347</v>
      </c>
      <c r="T45" s="31">
        <f>$O$3*Data[[#This Row],[Metcalfe
(n^2)]]</f>
        <v>356083577274.88</v>
      </c>
      <c r="U45" s="31">
        <f t="shared" si="0"/>
        <v>480765511192.25195</v>
      </c>
      <c r="V45" s="30">
        <f>LN(Data[[#This Row],[MA'[NVA']
30d]]/Data[[#This Row],[MA'[NVMetcalfe calc']]])</f>
        <v>-0.8088552684775896</v>
      </c>
      <c r="W45" s="30">
        <f>$Q$3+Data[[#This Row],[NVM
(scaled)]]/((Data[[#This Row],[Upper Bound]]-Data[[#This Row],[Lower Bound]])/2)</f>
        <v>0.17984490571257683</v>
      </c>
      <c r="X45" s="30">
        <f>(Data[[#This Row],[Upper Bound]]+Data[[#This Row],[Lower Bound]])/2</f>
        <v>25.562672565597072</v>
      </c>
      <c r="Y45" s="44">
        <f>LN(Data[[#This Row],[NVActual]]/Data[[#This Row],[MA'[n^2']
30d]])</f>
        <v>-1.2944168929225974</v>
      </c>
      <c r="Z45" s="44">
        <f>LN(Data[[#This Row],[NVActual]]/Data[[#This Row],[MA'[n*ln(n)']
30d]])</f>
        <v>9.863267252327633</v>
      </c>
      <c r="AA45" s="44">
        <f>LN(Data[[#This Row],[NVActual]]/Data[[#This Row],[MA'[n^1.5']]])</f>
        <v>5.5969535651380076</v>
      </c>
      <c r="AB45" s="44">
        <f>LN(Data[[#This Row],[NVActual]]/Data[[#This Row],[Metcalfe
(n^2)]])</f>
        <v>-0.99420271532822257</v>
      </c>
      <c r="AC45" s="45">
        <f>1+Data[[#This Row],[MA'[NVMetcalfe calc']]]/((Data[[#This Row],[NVM_norm
(scaled)]]-Data[[#This Row],[NV_fund.]])/2)</f>
        <v>-37881162620.77227</v>
      </c>
    </row>
    <row r="46" spans="1:29" x14ac:dyDescent="0.2">
      <c r="A46" s="37">
        <v>44130</v>
      </c>
      <c r="B46" s="38">
        <v>242349930927.495</v>
      </c>
      <c r="C46" s="24">
        <f t="shared" si="1"/>
        <v>212306631525.05515</v>
      </c>
      <c r="D46" s="39">
        <f>LN(Data[[#This Row],[NVActual]])</f>
        <v>26.213648514226389</v>
      </c>
      <c r="E46" s="40">
        <v>825846</v>
      </c>
      <c r="F46" s="40">
        <f>Data[[#This Row],[DAA 
(n)]]^2</f>
        <v>682021615716</v>
      </c>
      <c r="G46" s="41">
        <f t="shared" si="2"/>
        <v>922234099219.76672</v>
      </c>
      <c r="H46" s="41">
        <f>LN(Data[[#This Row],[Metcalfe
(n^2)]])</f>
        <v>27.248327188885849</v>
      </c>
      <c r="I46" s="42">
        <f t="shared" si="3"/>
        <v>27.531179712834135</v>
      </c>
      <c r="J46" s="40">
        <f>Data[[#This Row],[DAA 
(n)]]*LN(Data[[#This Row],[DAA 
(n)]])</f>
        <v>11251461.007816311</v>
      </c>
      <c r="K46" s="40">
        <f t="shared" si="4"/>
        <v>13167955.104865713</v>
      </c>
      <c r="L46" s="39">
        <f>LN(Data[[#This Row],[MA'[n*ln(n)']
30d]])</f>
        <v>16.393296792481397</v>
      </c>
      <c r="M46" s="43">
        <f t="shared" si="5"/>
        <v>16.406975846379584</v>
      </c>
      <c r="N46" s="40">
        <f>Data[[#This Row],[DAA 
(n)]]^1.5</f>
        <v>750496384.56996799</v>
      </c>
      <c r="O46" s="40">
        <f t="shared" si="6"/>
        <v>937888521.26735485</v>
      </c>
      <c r="P46" s="43">
        <f>LN(Data[[#This Row],[MA'[n^1.5']]])</f>
        <v>20.659141652644657</v>
      </c>
      <c r="Q46" s="43">
        <f t="shared" si="7"/>
        <v>20.677901944815105</v>
      </c>
      <c r="R46" s="30">
        <f>$O$1+$O$2*Data[[#This Row],[MA'[ln(n^2)']]]</f>
        <v>27.531179712834135</v>
      </c>
      <c r="S46" s="30">
        <f>$Q$1+$Q$2*Data[[#This Row],[MA'[ln(n*ln(n))']]]</f>
        <v>23.591510146526311</v>
      </c>
      <c r="T46" s="31">
        <f>$O$3*Data[[#This Row],[Metcalfe
(n^2)]]</f>
        <v>354651240172.32001</v>
      </c>
      <c r="U46" s="31">
        <f t="shared" si="0"/>
        <v>479561731594.27863</v>
      </c>
      <c r="V46" s="30">
        <f>LN(Data[[#This Row],[MA'[NVA']
30d]]/Data[[#This Row],[MA'[NVMetcalfe calc']]])</f>
        <v>-0.81484102283369353</v>
      </c>
      <c r="W46" s="30">
        <f>$Q$3+Data[[#This Row],[NVM
(scaled)]]/((Data[[#This Row],[Upper Bound]]-Data[[#This Row],[Lower Bound]])/2)</f>
        <v>0.17634042316531356</v>
      </c>
      <c r="X46" s="30">
        <f>(Data[[#This Row],[Upper Bound]]+Data[[#This Row],[Lower Bound]])/2</f>
        <v>25.561344929680224</v>
      </c>
      <c r="Y46" s="44">
        <f>LN(Data[[#This Row],[NVActual]]/Data[[#This Row],[MA'[n^2']
30d]])</f>
        <v>-1.3364164177576001</v>
      </c>
      <c r="Z46" s="44">
        <f>LN(Data[[#This Row],[NVActual]]/Data[[#This Row],[MA'[n*ln(n)']
30d]])</f>
        <v>9.8203517217449896</v>
      </c>
      <c r="AA46" s="44">
        <f>LN(Data[[#This Row],[NVActual]]/Data[[#This Row],[MA'[n^1.5']]])</f>
        <v>5.5545068615817321</v>
      </c>
      <c r="AB46" s="44">
        <f>LN(Data[[#This Row],[NVActual]]/Data[[#This Row],[Metcalfe
(n^2)]])</f>
        <v>-1.0346786746594629</v>
      </c>
      <c r="AC46" s="45">
        <f>1+Data[[#This Row],[MA'[NVMetcalfe calc']]]/((Data[[#This Row],[NVM_norm
(scaled)]]-Data[[#This Row],[NV_fund.]])/2)</f>
        <v>-37783072400.756081</v>
      </c>
    </row>
    <row r="47" spans="1:29" x14ac:dyDescent="0.2">
      <c r="A47" s="37">
        <v>44129</v>
      </c>
      <c r="B47" s="38">
        <v>241618117679.51001</v>
      </c>
      <c r="C47" s="24">
        <f t="shared" si="1"/>
        <v>210852842935.52863</v>
      </c>
      <c r="D47" s="39">
        <f>LN(Data[[#This Row],[NVActual]])</f>
        <v>26.210624290590754</v>
      </c>
      <c r="E47" s="40">
        <v>851199</v>
      </c>
      <c r="F47" s="40">
        <f>Data[[#This Row],[DAA 
(n)]]^2</f>
        <v>724539737601</v>
      </c>
      <c r="G47" s="41">
        <f t="shared" si="2"/>
        <v>929773043365.90002</v>
      </c>
      <c r="H47" s="41">
        <f>LN(Data[[#This Row],[Metcalfe
(n^2)]])</f>
        <v>27.308802445513592</v>
      </c>
      <c r="I47" s="42">
        <f t="shared" si="3"/>
        <v>27.540726119164731</v>
      </c>
      <c r="J47" s="40">
        <f>Data[[#This Row],[DAA 
(n)]]*LN(Data[[#This Row],[DAA 
(n)]])</f>
        <v>11622612.666409362</v>
      </c>
      <c r="K47" s="40">
        <f t="shared" si="4"/>
        <v>13230244.941618608</v>
      </c>
      <c r="L47" s="39">
        <f>LN(Data[[#This Row],[MA'[n*ln(n)']
30d]])</f>
        <v>16.398016050025468</v>
      </c>
      <c r="M47" s="43">
        <f t="shared" si="5"/>
        <v>16.407939201571853</v>
      </c>
      <c r="N47" s="40">
        <f>Data[[#This Row],[DAA 
(n)]]^1.5</f>
        <v>785319998.5395968</v>
      </c>
      <c r="O47" s="40">
        <f t="shared" si="6"/>
        <v>943882653.04333007</v>
      </c>
      <c r="P47" s="43">
        <f>LN(Data[[#This Row],[MA'[n^1.5']]])</f>
        <v>20.665512408166055</v>
      </c>
      <c r="Q47" s="43">
        <f t="shared" si="7"/>
        <v>20.679224380759099</v>
      </c>
      <c r="R47" s="30">
        <f>$O$1+$O$2*Data[[#This Row],[MA'[ln(n^2)']]]</f>
        <v>27.540726119164731</v>
      </c>
      <c r="S47" s="30">
        <f>$Q$1+$Q$2*Data[[#This Row],[MA'[ln(n*ln(n))']]]</f>
        <v>23.593099682593557</v>
      </c>
      <c r="T47" s="31">
        <f>$O$3*Data[[#This Row],[Metcalfe
(n^2)]]</f>
        <v>376760663552.52002</v>
      </c>
      <c r="U47" s="31">
        <f t="shared" si="0"/>
        <v>483481982550.26794</v>
      </c>
      <c r="V47" s="30">
        <f>LN(Data[[#This Row],[MA'[NVA']
30d]]/Data[[#This Row],[MA'[NVMetcalfe calc']]])</f>
        <v>-0.8298535862516826</v>
      </c>
      <c r="W47" s="30">
        <f>$Q$3+Data[[#This Row],[NVM
(scaled)]]/((Data[[#This Row],[Upper Bound]]-Data[[#This Row],[Lower Bound]])/2)</f>
        <v>0.1695683306992562</v>
      </c>
      <c r="X47" s="30">
        <f>(Data[[#This Row],[Upper Bound]]+Data[[#This Row],[Lower Bound]])/2</f>
        <v>25.566912900879146</v>
      </c>
      <c r="Y47" s="44">
        <f>LN(Data[[#This Row],[NVActual]]/Data[[#This Row],[MA'[n^2']
30d]])</f>
        <v>-1.3475820633289948</v>
      </c>
      <c r="Z47" s="44">
        <f>LN(Data[[#This Row],[NVActual]]/Data[[#This Row],[MA'[n*ln(n)']
30d]])</f>
        <v>9.8126082405652859</v>
      </c>
      <c r="AA47" s="44">
        <f>LN(Data[[#This Row],[NVActual]]/Data[[#This Row],[MA'[n^1.5']]])</f>
        <v>5.5451118824246981</v>
      </c>
      <c r="AB47" s="44">
        <f>LN(Data[[#This Row],[NVActual]]/Data[[#This Row],[Metcalfe
(n^2)]])</f>
        <v>-1.0981781549228389</v>
      </c>
      <c r="AC47" s="45">
        <f>1+Data[[#This Row],[MA'[NVMetcalfe calc']]]/((Data[[#This Row],[NVM_norm
(scaled)]]-Data[[#This Row],[NV_fund.]])/2)</f>
        <v>-38073427810.657509</v>
      </c>
    </row>
    <row r="48" spans="1:29" x14ac:dyDescent="0.2">
      <c r="A48" s="37">
        <v>44128</v>
      </c>
      <c r="B48" s="38">
        <v>242946632969.98499</v>
      </c>
      <c r="C48" s="24">
        <f t="shared" si="1"/>
        <v>209387099444.66049</v>
      </c>
      <c r="D48" s="39">
        <f>LN(Data[[#This Row],[NVActual]])</f>
        <v>26.216107638760057</v>
      </c>
      <c r="E48" s="40">
        <v>1098917</v>
      </c>
      <c r="F48" s="40">
        <f>Data[[#This Row],[DAA 
(n)]]^2</f>
        <v>1207618572889</v>
      </c>
      <c r="G48" s="41">
        <f t="shared" si="2"/>
        <v>948961557049.90002</v>
      </c>
      <c r="H48" s="41">
        <f>LN(Data[[#This Row],[Metcalfe
(n^2)]])</f>
        <v>27.819671414661652</v>
      </c>
      <c r="I48" s="42">
        <f t="shared" si="3"/>
        <v>27.560217220416586</v>
      </c>
      <c r="J48" s="40">
        <f>Data[[#This Row],[DAA 
(n)]]*LN(Data[[#This Row],[DAA 
(n)]])</f>
        <v>15285754.925992869</v>
      </c>
      <c r="K48" s="40">
        <f t="shared" si="4"/>
        <v>13372923.03046263</v>
      </c>
      <c r="L48" s="39">
        <f>LN(Data[[#This Row],[MA'[n*ln(n)']
30d]])</f>
        <v>16.408742551245954</v>
      </c>
      <c r="M48" s="43">
        <f t="shared" si="5"/>
        <v>16.408738695971966</v>
      </c>
      <c r="N48" s="40">
        <f>Data[[#This Row],[DAA 
(n)]]^1.5</f>
        <v>1151986362.4468215</v>
      </c>
      <c r="O48" s="40">
        <f t="shared" si="6"/>
        <v>958292151.50099897</v>
      </c>
      <c r="P48" s="43">
        <f>LN(Data[[#This Row],[MA'[n^1.5']]])</f>
        <v>20.680663249257496</v>
      </c>
      <c r="Q48" s="43">
        <f t="shared" si="7"/>
        <v>20.680325444738479</v>
      </c>
      <c r="R48" s="30">
        <f>$O$1+$O$2*Data[[#This Row],[MA'[ln(n^2)']]]</f>
        <v>27.560217220416586</v>
      </c>
      <c r="S48" s="30">
        <f>$Q$1+$Q$2*Data[[#This Row],[MA'[ln(n*ln(n))']]]</f>
        <v>23.59441884835374</v>
      </c>
      <c r="T48" s="31">
        <f>$O$3*Data[[#This Row],[Metcalfe
(n^2)]]</f>
        <v>627961657902.28003</v>
      </c>
      <c r="U48" s="31">
        <f t="shared" si="0"/>
        <v>493460009665.948</v>
      </c>
      <c r="V48" s="30">
        <f>LN(Data[[#This Row],[MA'[NVA']
30d]]/Data[[#This Row],[MA'[NVMetcalfe calc']]])</f>
        <v>-0.85725713217648669</v>
      </c>
      <c r="W48" s="30">
        <f>$Q$3+Data[[#This Row],[NVM
(scaled)]]/((Data[[#This Row],[Upper Bound]]-Data[[#This Row],[Lower Bound]])/2)</f>
        <v>0.15767487817058295</v>
      </c>
      <c r="X48" s="30">
        <f>(Data[[#This Row],[Upper Bound]]+Data[[#This Row],[Lower Bound]])/2</f>
        <v>25.577318034385165</v>
      </c>
      <c r="Y48" s="44">
        <f>LN(Data[[#This Row],[NVActual]]/Data[[#This Row],[MA'[n^2']
30d]])</f>
        <v>-1.3625264870715601</v>
      </c>
      <c r="Z48" s="44">
        <f>LN(Data[[#This Row],[NVActual]]/Data[[#This Row],[MA'[n*ln(n)']
30d]])</f>
        <v>9.8073650875141016</v>
      </c>
      <c r="AA48" s="44">
        <f>LN(Data[[#This Row],[NVActual]]/Data[[#This Row],[MA'[n^1.5']]])</f>
        <v>5.5354443895025627</v>
      </c>
      <c r="AB48" s="44">
        <f>LN(Data[[#This Row],[NVActual]]/Data[[#This Row],[Metcalfe
(n^2)]])</f>
        <v>-1.6035637759015957</v>
      </c>
      <c r="AC48" s="45">
        <f>1+Data[[#This Row],[MA'[NVMetcalfe calc']]]/((Data[[#This Row],[NVM_norm
(scaled)]]-Data[[#This Row],[NV_fund.]])/2)</f>
        <v>-38825093383.153748</v>
      </c>
    </row>
    <row r="49" spans="1:29" x14ac:dyDescent="0.2">
      <c r="A49" s="37">
        <v>44127</v>
      </c>
      <c r="B49" s="38">
        <v>239962077749.979</v>
      </c>
      <c r="C49" s="24">
        <f t="shared" si="1"/>
        <v>207910864585.96747</v>
      </c>
      <c r="D49" s="39">
        <f>LN(Data[[#This Row],[NVActual]])</f>
        <v>26.203746738428517</v>
      </c>
      <c r="E49" s="40">
        <v>977710</v>
      </c>
      <c r="F49" s="40">
        <f>Data[[#This Row],[DAA 
(n)]]^2</f>
        <v>955916844100</v>
      </c>
      <c r="G49" s="41">
        <f t="shared" si="2"/>
        <v>938391247761.06665</v>
      </c>
      <c r="H49" s="41">
        <f>LN(Data[[#This Row],[Metcalfe
(n^2)]])</f>
        <v>27.585936763055564</v>
      </c>
      <c r="I49" s="42">
        <f t="shared" si="3"/>
        <v>27.550063485818082</v>
      </c>
      <c r="J49" s="40">
        <f>Data[[#This Row],[DAA 
(n)]]*LN(Data[[#This Row],[DAA 
(n)]])</f>
        <v>13485523.116303528</v>
      </c>
      <c r="K49" s="40">
        <f t="shared" si="4"/>
        <v>13296149.21712783</v>
      </c>
      <c r="L49" s="39">
        <f>LN(Data[[#This Row],[MA'[n*ln(n)']
30d]])</f>
        <v>16.402985018722564</v>
      </c>
      <c r="M49" s="43">
        <f t="shared" si="5"/>
        <v>16.409046015027073</v>
      </c>
      <c r="N49" s="40">
        <f>Data[[#This Row],[DAA 
(n)]]^1.5</f>
        <v>966752014.55440986</v>
      </c>
      <c r="O49" s="40">
        <f t="shared" si="6"/>
        <v>950449386.10592628</v>
      </c>
      <c r="P49" s="43">
        <f>LN(Data[[#This Row],[MA'[n^1.5']]])</f>
        <v>20.672445468717893</v>
      </c>
      <c r="Q49" s="43">
        <f t="shared" si="7"/>
        <v>20.680725160390121</v>
      </c>
      <c r="R49" s="30">
        <f>$O$1+$O$2*Data[[#This Row],[MA'[ln(n^2)']]]</f>
        <v>27.550063485818082</v>
      </c>
      <c r="S49" s="30">
        <f>$Q$1+$Q$2*Data[[#This Row],[MA'[ln(n*ln(n))']]]</f>
        <v>23.594925924794669</v>
      </c>
      <c r="T49" s="31">
        <f>$O$3*Data[[#This Row],[Metcalfe
(n^2)]]</f>
        <v>497076758932</v>
      </c>
      <c r="U49" s="31">
        <f t="shared" si="0"/>
        <v>487963448835.75464</v>
      </c>
      <c r="V49" s="30">
        <f>LN(Data[[#This Row],[MA'[NVA']
30d]]/Data[[#This Row],[MA'[NVMetcalfe calc']]])</f>
        <v>-0.85313105091198471</v>
      </c>
      <c r="W49" s="30">
        <f>$Q$3+Data[[#This Row],[NVM
(scaled)]]/((Data[[#This Row],[Upper Bound]]-Data[[#This Row],[Lower Bound]])/2)</f>
        <v>0.15859601581532223</v>
      </c>
      <c r="X49" s="30">
        <f>(Data[[#This Row],[Upper Bound]]+Data[[#This Row],[Lower Bound]])/2</f>
        <v>25.572494705306376</v>
      </c>
      <c r="Y49" s="44">
        <f>LN(Data[[#This Row],[NVActual]]/Data[[#This Row],[MA'[n^2']
30d]])</f>
        <v>-1.3636860690458319</v>
      </c>
      <c r="Z49" s="44">
        <f>LN(Data[[#This Row],[NVActual]]/Data[[#This Row],[MA'[n*ln(n)']
30d]])</f>
        <v>9.8007617197059567</v>
      </c>
      <c r="AA49" s="44">
        <f>LN(Data[[#This Row],[NVActual]]/Data[[#This Row],[MA'[n^1.5']]])</f>
        <v>5.5313012697106263</v>
      </c>
      <c r="AB49" s="44">
        <f>LN(Data[[#This Row],[NVActual]]/Data[[#This Row],[Metcalfe
(n^2)]])</f>
        <v>-1.3821900246270438</v>
      </c>
      <c r="AC49" s="45">
        <f>1+Data[[#This Row],[MA'[NVMetcalfe calc']]]/((Data[[#This Row],[NVM_norm
(scaled)]]-Data[[#This Row],[NV_fund.]])/2)</f>
        <v>-38401305898.400101</v>
      </c>
    </row>
    <row r="50" spans="1:29" x14ac:dyDescent="0.2">
      <c r="A50" s="37">
        <v>44126</v>
      </c>
      <c r="B50" s="38">
        <v>240767851351.29099</v>
      </c>
      <c r="C50" s="24">
        <f t="shared" si="1"/>
        <v>206221967830.08115</v>
      </c>
      <c r="D50" s="39">
        <f>LN(Data[[#This Row],[NVActual]])</f>
        <v>26.207099033790772</v>
      </c>
      <c r="E50" s="40">
        <v>1048775</v>
      </c>
      <c r="F50" s="40">
        <f>Data[[#This Row],[DAA 
(n)]]^2</f>
        <v>1099929000625</v>
      </c>
      <c r="G50" s="41">
        <f t="shared" si="2"/>
        <v>940771153265.23328</v>
      </c>
      <c r="H50" s="41">
        <f>LN(Data[[#This Row],[Metcalfe
(n^2)]])</f>
        <v>27.726266748763397</v>
      </c>
      <c r="I50" s="42">
        <f t="shared" si="3"/>
        <v>27.552464552183306</v>
      </c>
      <c r="J50" s="40">
        <f>Data[[#This Row],[DAA 
(n)]]*LN(Data[[#This Row],[DAA 
(n)]])</f>
        <v>14539307.704717167</v>
      </c>
      <c r="K50" s="40">
        <f t="shared" si="4"/>
        <v>13313850.931587053</v>
      </c>
      <c r="L50" s="39">
        <f>LN(Data[[#This Row],[MA'[n*ln(n)']
30d]])</f>
        <v>16.404315474714405</v>
      </c>
      <c r="M50" s="43">
        <f t="shared" si="5"/>
        <v>16.409555030736925</v>
      </c>
      <c r="N50" s="40">
        <f>Data[[#This Row],[DAA 
(n)]]^1.5</f>
        <v>1074047502.5018601</v>
      </c>
      <c r="O50" s="40">
        <f t="shared" si="6"/>
        <v>952238197.22885561</v>
      </c>
      <c r="P50" s="43">
        <f>LN(Data[[#This Row],[MA'[n^1.5']]])</f>
        <v>20.674325768632212</v>
      </c>
      <c r="Q50" s="43">
        <f t="shared" si="7"/>
        <v>20.681412263035575</v>
      </c>
      <c r="R50" s="30">
        <f>$O$1+$O$2*Data[[#This Row],[MA'[ln(n^2)']]]</f>
        <v>27.552464552183306</v>
      </c>
      <c r="S50" s="30">
        <f>$Q$1+$Q$2*Data[[#This Row],[MA'[ln(n*ln(n))']]]</f>
        <v>23.595765800715924</v>
      </c>
      <c r="T50" s="31">
        <f>$O$3*Data[[#This Row],[Metcalfe
(n^2)]]</f>
        <v>571963080325</v>
      </c>
      <c r="U50" s="31">
        <f t="shared" si="0"/>
        <v>489200999697.92126</v>
      </c>
      <c r="V50" s="30">
        <f>LN(Data[[#This Row],[MA'[NVA']
30d]]/Data[[#This Row],[MA'[NVMetcalfe calc']]])</f>
        <v>-0.86382034492056925</v>
      </c>
      <c r="W50" s="30">
        <f>$Q$3+Data[[#This Row],[NVM
(scaled)]]/((Data[[#This Row],[Upper Bound]]-Data[[#This Row],[Lower Bound]])/2)</f>
        <v>0.15336309677343379</v>
      </c>
      <c r="X50" s="30">
        <f>(Data[[#This Row],[Upper Bound]]+Data[[#This Row],[Lower Bound]])/2</f>
        <v>25.574115176449617</v>
      </c>
      <c r="Y50" s="44">
        <f>LN(Data[[#This Row],[NVActual]]/Data[[#This Row],[MA'[n^2']
30d]])</f>
        <v>-1.3628667179094587</v>
      </c>
      <c r="Z50" s="44">
        <f>LN(Data[[#This Row],[NVActual]]/Data[[#This Row],[MA'[n*ln(n)']
30d]])</f>
        <v>9.8027835590763654</v>
      </c>
      <c r="AA50" s="44">
        <f>LN(Data[[#This Row],[NVActual]]/Data[[#This Row],[MA'[n^1.5']]])</f>
        <v>5.5327732651585579</v>
      </c>
      <c r="AB50" s="44">
        <f>LN(Data[[#This Row],[NVActual]]/Data[[#This Row],[Metcalfe
(n^2)]])</f>
        <v>-1.5191677149726277</v>
      </c>
      <c r="AC50" s="45">
        <f>1+Data[[#This Row],[MA'[NVMetcalfe calc']]]/((Data[[#This Row],[NVM_norm
(scaled)]]-Data[[#This Row],[NV_fund.]])/2)</f>
        <v>-38488318374.838768</v>
      </c>
    </row>
    <row r="51" spans="1:29" x14ac:dyDescent="0.2">
      <c r="A51" s="37">
        <v>44125</v>
      </c>
      <c r="B51" s="38">
        <v>237996587309.02499</v>
      </c>
      <c r="C51" s="24">
        <f t="shared" si="1"/>
        <v>204682580683.0871</v>
      </c>
      <c r="D51" s="39">
        <f>LN(Data[[#This Row],[NVActual]])</f>
        <v>26.195522171477371</v>
      </c>
      <c r="E51" s="40">
        <v>1013298</v>
      </c>
      <c r="F51" s="40">
        <f>Data[[#This Row],[DAA 
(n)]]^2</f>
        <v>1026772836804</v>
      </c>
      <c r="G51" s="41">
        <f t="shared" si="2"/>
        <v>935356411948.43335</v>
      </c>
      <c r="H51" s="41">
        <f>LN(Data[[#This Row],[Metcalfe
(n^2)]])</f>
        <v>27.657441831370651</v>
      </c>
      <c r="I51" s="42">
        <f t="shared" si="3"/>
        <v>27.547137942998532</v>
      </c>
      <c r="J51" s="40">
        <f>Data[[#This Row],[DAA 
(n)]]*LN(Data[[#This Row],[DAA 
(n)]])</f>
        <v>14012615.246422108</v>
      </c>
      <c r="K51" s="40">
        <f t="shared" si="4"/>
        <v>13274056.172563856</v>
      </c>
      <c r="L51" s="39">
        <f>LN(Data[[#This Row],[MA'[n*ln(n)']
30d]])</f>
        <v>16.401322024452735</v>
      </c>
      <c r="M51" s="43">
        <f t="shared" si="5"/>
        <v>16.40993518705644</v>
      </c>
      <c r="N51" s="40">
        <f>Data[[#This Row],[DAA 
(n)]]^1.5</f>
        <v>1020013167.5560979</v>
      </c>
      <c r="O51" s="40">
        <f t="shared" si="6"/>
        <v>948194574.21579814</v>
      </c>
      <c r="P51" s="43">
        <f>LN(Data[[#This Row],[MA'[n^1.5']]])</f>
        <v>20.670070286222078</v>
      </c>
      <c r="Q51" s="43">
        <f t="shared" si="7"/>
        <v>20.68191866760192</v>
      </c>
      <c r="R51" s="30">
        <f>$O$1+$O$2*Data[[#This Row],[MA'[ln(n^2)']]]</f>
        <v>27.547137942998532</v>
      </c>
      <c r="S51" s="30">
        <f>$Q$1+$Q$2*Data[[#This Row],[MA'[ln(n*ln(n))']]]</f>
        <v>23.596393058643123</v>
      </c>
      <c r="T51" s="31">
        <f>$O$3*Data[[#This Row],[Metcalfe
(n^2)]]</f>
        <v>533921875138.08002</v>
      </c>
      <c r="U51" s="31">
        <f t="shared" si="0"/>
        <v>486385334213.1853</v>
      </c>
      <c r="V51" s="30">
        <f>LN(Data[[#This Row],[MA'[NVA']
30d]]/Data[[#This Row],[MA'[NVMetcalfe calc']]])</f>
        <v>-0.86554078626075526</v>
      </c>
      <c r="W51" s="30">
        <f>$Q$3+Data[[#This Row],[NVM
(scaled)]]/((Data[[#This Row],[Upper Bound]]-Data[[#This Row],[Lower Bound]])/2)</f>
        <v>0.15183412921030748</v>
      </c>
      <c r="X51" s="30">
        <f>(Data[[#This Row],[Upper Bound]]+Data[[#This Row],[Lower Bound]])/2</f>
        <v>25.571765500820828</v>
      </c>
      <c r="Y51" s="44">
        <f>LN(Data[[#This Row],[NVActual]]/Data[[#This Row],[MA'[n^2']
30d]])</f>
        <v>-1.3686713113732245</v>
      </c>
      <c r="Z51" s="44">
        <f>LN(Data[[#This Row],[NVActual]]/Data[[#This Row],[MA'[n*ln(n)']
30d]])</f>
        <v>9.794200147024636</v>
      </c>
      <c r="AA51" s="44">
        <f>LN(Data[[#This Row],[NVActual]]/Data[[#This Row],[MA'[n^1.5']]])</f>
        <v>5.5254518852552934</v>
      </c>
      <c r="AB51" s="44">
        <f>LN(Data[[#This Row],[NVActual]]/Data[[#This Row],[Metcalfe
(n^2)]])</f>
        <v>-1.4619196598932784</v>
      </c>
      <c r="AC51" s="45">
        <f>1+Data[[#This Row],[MA'[NVMetcalfe calc']]]/((Data[[#This Row],[NVM_norm
(scaled)]]-Data[[#This Row],[NV_fund.]])/2)</f>
        <v>-38268028901.421822</v>
      </c>
    </row>
    <row r="52" spans="1:29" x14ac:dyDescent="0.2">
      <c r="A52" s="37">
        <v>44124</v>
      </c>
      <c r="B52" s="38">
        <v>220963353768.35599</v>
      </c>
      <c r="C52" s="24">
        <f t="shared" si="1"/>
        <v>203195544462.97238</v>
      </c>
      <c r="D52" s="39">
        <f>LN(Data[[#This Row],[NVActual]])</f>
        <v>26.12126270466181</v>
      </c>
      <c r="E52" s="40">
        <v>1011847</v>
      </c>
      <c r="F52" s="40">
        <f>Data[[#This Row],[DAA 
(n)]]^2</f>
        <v>1023834351409</v>
      </c>
      <c r="G52" s="41">
        <f t="shared" si="2"/>
        <v>931024094655.26672</v>
      </c>
      <c r="H52" s="41">
        <f>LN(Data[[#This Row],[Metcalfe
(n^2)]])</f>
        <v>27.654575863258152</v>
      </c>
      <c r="I52" s="42">
        <f t="shared" si="3"/>
        <v>27.542626628903815</v>
      </c>
      <c r="J52" s="40">
        <f>Data[[#This Row],[DAA 
(n)]]*LN(Data[[#This Row],[DAA 
(n)]])</f>
        <v>13991099.811755085</v>
      </c>
      <c r="K52" s="40">
        <f t="shared" si="4"/>
        <v>13241358.137925951</v>
      </c>
      <c r="L52" s="39">
        <f>LN(Data[[#This Row],[MA'[n*ln(n)']
30d]])</f>
        <v>16.398855681605532</v>
      </c>
      <c r="M52" s="43">
        <f t="shared" si="5"/>
        <v>16.410339851477772</v>
      </c>
      <c r="N52" s="40">
        <f>Data[[#This Row],[DAA 
(n)]]^1.5</f>
        <v>1017823028.3158983</v>
      </c>
      <c r="O52" s="40">
        <f t="shared" si="6"/>
        <v>944912751.65326464</v>
      </c>
      <c r="P52" s="43">
        <f>LN(Data[[#This Row],[MA'[n^1.5']]])</f>
        <v>20.666603154902841</v>
      </c>
      <c r="Q52" s="43">
        <f t="shared" si="7"/>
        <v>20.682463657374317</v>
      </c>
      <c r="R52" s="30">
        <f>$O$1+$O$2*Data[[#This Row],[MA'[ln(n^2)']]]</f>
        <v>27.542626628903815</v>
      </c>
      <c r="S52" s="30">
        <f>$Q$1+$Q$2*Data[[#This Row],[MA'[ln(n*ln(n))']]]</f>
        <v>23.597060754938322</v>
      </c>
      <c r="T52" s="31">
        <f>$O$3*Data[[#This Row],[Metcalfe
(n^2)]]</f>
        <v>532393862732.67999</v>
      </c>
      <c r="U52" s="31">
        <f t="shared" si="0"/>
        <v>484132529220.73859</v>
      </c>
      <c r="V52" s="30">
        <f>LN(Data[[#This Row],[MA'[NVA']
30d]]/Data[[#This Row],[MA'[NVMetcalfe calc']]])</f>
        <v>-0.86818990133011131</v>
      </c>
      <c r="W52" s="30">
        <f>$Q$3+Data[[#This Row],[NVM
(scaled)]]/((Data[[#This Row],[Upper Bound]]-Data[[#This Row],[Lower Bound]])/2)</f>
        <v>0.14991615445642686</v>
      </c>
      <c r="X52" s="30">
        <f>(Data[[#This Row],[Upper Bound]]+Data[[#This Row],[Lower Bound]])/2</f>
        <v>25.569843691921069</v>
      </c>
      <c r="Y52" s="44">
        <f>LN(Data[[#This Row],[NVActual]]/Data[[#This Row],[MA'[n^2']
30d]])</f>
        <v>-1.4382882896298543</v>
      </c>
      <c r="Z52" s="44">
        <f>LN(Data[[#This Row],[NVActual]]/Data[[#This Row],[MA'[n*ln(n)']
30d]])</f>
        <v>9.7224070230562791</v>
      </c>
      <c r="AA52" s="44">
        <f>LN(Data[[#This Row],[NVActual]]/Data[[#This Row],[MA'[n^1.5']]])</f>
        <v>5.4546595497589703</v>
      </c>
      <c r="AB52" s="44">
        <f>LN(Data[[#This Row],[NVActual]]/Data[[#This Row],[Metcalfe
(n^2)]])</f>
        <v>-1.5333131585963413</v>
      </c>
      <c r="AC52" s="45">
        <f>1+Data[[#This Row],[MA'[NVMetcalfe calc']]]/((Data[[#This Row],[NVM_norm
(scaled)]]-Data[[#This Row],[NV_fund.]])/2)</f>
        <v>-38090787512.631561</v>
      </c>
    </row>
    <row r="53" spans="1:29" x14ac:dyDescent="0.2">
      <c r="A53" s="37">
        <v>44123</v>
      </c>
      <c r="B53" s="38">
        <v>217551213059.64301</v>
      </c>
      <c r="C53" s="24">
        <f t="shared" si="1"/>
        <v>202563161670.08295</v>
      </c>
      <c r="D53" s="39">
        <f>LN(Data[[#This Row],[NVActual]])</f>
        <v>26.105700122101428</v>
      </c>
      <c r="E53" s="40">
        <v>930306</v>
      </c>
      <c r="F53" s="40">
        <f>Data[[#This Row],[DAA 
(n)]]^2</f>
        <v>865469253636</v>
      </c>
      <c r="G53" s="41">
        <f t="shared" si="2"/>
        <v>919355176737.93335</v>
      </c>
      <c r="H53" s="41">
        <f>LN(Data[[#This Row],[Metcalfe
(n^2)]])</f>
        <v>27.486537686536522</v>
      </c>
      <c r="I53" s="42">
        <f t="shared" si="3"/>
        <v>27.528679097279799</v>
      </c>
      <c r="J53" s="40">
        <f>Data[[#This Row],[DAA 
(n)]]*LN(Data[[#This Row],[DAA 
(n)]])</f>
        <v>12785445.464505523</v>
      </c>
      <c r="K53" s="40">
        <f t="shared" si="4"/>
        <v>13147593.654914111</v>
      </c>
      <c r="L53" s="39">
        <f>LN(Data[[#This Row],[MA'[n*ln(n)']
30d]])</f>
        <v>16.391749307821225</v>
      </c>
      <c r="M53" s="43">
        <f t="shared" si="5"/>
        <v>16.410831216023933</v>
      </c>
      <c r="N53" s="40">
        <f>Data[[#This Row],[DAA 
(n)]]^1.5</f>
        <v>897302200.75128162</v>
      </c>
      <c r="O53" s="40">
        <f t="shared" si="6"/>
        <v>935774428.67619205</v>
      </c>
      <c r="P53" s="43">
        <f>LN(Data[[#This Row],[MA'[n^1.5']]])</f>
        <v>20.656885010393836</v>
      </c>
      <c r="Q53" s="43">
        <f t="shared" si="7"/>
        <v>20.683130411166477</v>
      </c>
      <c r="R53" s="30">
        <f>$O$1+$O$2*Data[[#This Row],[MA'[ln(n^2)']]]</f>
        <v>27.528679097279799</v>
      </c>
      <c r="S53" s="30">
        <f>$Q$1+$Q$2*Data[[#This Row],[MA'[ln(n*ln(n))']]]</f>
        <v>23.597871506439489</v>
      </c>
      <c r="T53" s="31">
        <f>$O$3*Data[[#This Row],[Metcalfe
(n^2)]]</f>
        <v>450044011890.72003</v>
      </c>
      <c r="U53" s="31">
        <f t="shared" si="0"/>
        <v>478064691903.72528</v>
      </c>
      <c r="V53" s="30">
        <f>LN(Data[[#This Row],[MA'[NVA']
30d]]/Data[[#This Row],[MA'[NVMetcalfe calc']]])</f>
        <v>-0.85869431464988621</v>
      </c>
      <c r="W53" s="30">
        <f>$Q$3+Data[[#This Row],[NVM
(scaled)]]/((Data[[#This Row],[Upper Bound]]-Data[[#This Row],[Lower Bound]])/2)</f>
        <v>0.15309521908381246</v>
      </c>
      <c r="X53" s="30">
        <f>(Data[[#This Row],[Upper Bound]]+Data[[#This Row],[Lower Bound]])/2</f>
        <v>25.563275301859644</v>
      </c>
      <c r="Y53" s="44">
        <f>LN(Data[[#This Row],[NVActual]]/Data[[#This Row],[MA'[n^2']
30d]])</f>
        <v>-1.4412382442963672</v>
      </c>
      <c r="Z53" s="44">
        <f>LN(Data[[#This Row],[NVActual]]/Data[[#This Row],[MA'[n*ln(n)']
30d]])</f>
        <v>9.7139508142802047</v>
      </c>
      <c r="AA53" s="44">
        <f>LN(Data[[#This Row],[NVActual]]/Data[[#This Row],[MA'[n^1.5']]])</f>
        <v>5.448815111707594</v>
      </c>
      <c r="AB53" s="44">
        <f>LN(Data[[#This Row],[NVActual]]/Data[[#This Row],[Metcalfe
(n^2)]])</f>
        <v>-1.3808375644350921</v>
      </c>
      <c r="AC53" s="45">
        <f>1+Data[[#This Row],[MA'[NVMetcalfe calc']]]/((Data[[#This Row],[NVM_norm
(scaled)]]-Data[[#This Row],[NV_fund.]])/2)</f>
        <v>-37627808251.156319</v>
      </c>
    </row>
    <row r="54" spans="1:29" x14ac:dyDescent="0.2">
      <c r="A54" s="37">
        <v>44122</v>
      </c>
      <c r="B54" s="38">
        <v>212797199544.384</v>
      </c>
      <c r="C54" s="24">
        <f t="shared" si="1"/>
        <v>202138245269.61673</v>
      </c>
      <c r="D54" s="39">
        <f>LN(Data[[#This Row],[NVActual]])</f>
        <v>26.083605434291517</v>
      </c>
      <c r="E54" s="40">
        <v>744786</v>
      </c>
      <c r="F54" s="40">
        <f>Data[[#This Row],[DAA 
(n)]]^2</f>
        <v>554706185796</v>
      </c>
      <c r="G54" s="41">
        <f t="shared" si="2"/>
        <v>917069085257.56665</v>
      </c>
      <c r="H54" s="41">
        <f>LN(Data[[#This Row],[Metcalfe
(n^2)]])</f>
        <v>27.041704415551695</v>
      </c>
      <c r="I54" s="42">
        <f t="shared" si="3"/>
        <v>27.525927111333182</v>
      </c>
      <c r="J54" s="40">
        <f>Data[[#This Row],[DAA 
(n)]]*LN(Data[[#This Row],[DAA 
(n)]])</f>
        <v>10070141.432420542</v>
      </c>
      <c r="K54" s="40">
        <f t="shared" si="4"/>
        <v>13129130.80938831</v>
      </c>
      <c r="L54" s="39">
        <f>LN(Data[[#This Row],[MA'[n*ln(n)']
30d]])</f>
        <v>16.390344045259734</v>
      </c>
      <c r="M54" s="43">
        <f t="shared" si="5"/>
        <v>16.411893272757457</v>
      </c>
      <c r="N54" s="40">
        <f>Data[[#This Row],[DAA 
(n)]]^1.5</f>
        <v>642757653.62557971</v>
      </c>
      <c r="O54" s="40">
        <f t="shared" si="6"/>
        <v>933978579.34701383</v>
      </c>
      <c r="P54" s="43">
        <f>LN(Data[[#This Row],[MA'[n^1.5']]])</f>
        <v>20.654964061612148</v>
      </c>
      <c r="Q54" s="43">
        <f t="shared" si="7"/>
        <v>20.684582430929478</v>
      </c>
      <c r="R54" s="30">
        <f>$O$1+$O$2*Data[[#This Row],[MA'[ln(n^2)']]]</f>
        <v>27.525927111333182</v>
      </c>
      <c r="S54" s="30">
        <f>$Q$1+$Q$2*Data[[#This Row],[MA'[ln(n*ln(n))']]]</f>
        <v>23.599623900049803</v>
      </c>
      <c r="T54" s="31">
        <f>$O$3*Data[[#This Row],[Metcalfe
(n^2)]]</f>
        <v>288447216613.91998</v>
      </c>
      <c r="U54" s="31">
        <f t="shared" si="0"/>
        <v>476875924333.93463</v>
      </c>
      <c r="V54" s="30">
        <f>LN(Data[[#This Row],[MA'[NVA']
30d]]/Data[[#This Row],[MA'[NVMetcalfe calc']]])</f>
        <v>-0.8583044945106415</v>
      </c>
      <c r="W54" s="30">
        <f>$Q$3+Data[[#This Row],[NVM
(scaled)]]/((Data[[#This Row],[Upper Bound]]-Data[[#This Row],[Lower Bound]])/2)</f>
        <v>0.15279255659926982</v>
      </c>
      <c r="X54" s="30">
        <f>(Data[[#This Row],[Upper Bound]]+Data[[#This Row],[Lower Bound]])/2</f>
        <v>25.562775505691491</v>
      </c>
      <c r="Y54" s="44">
        <f>LN(Data[[#This Row],[NVActual]]/Data[[#This Row],[MA'[n^2']
30d]])</f>
        <v>-1.4608432104133362</v>
      </c>
      <c r="Z54" s="44">
        <f>LN(Data[[#This Row],[NVActual]]/Data[[#This Row],[MA'[n*ln(n)']
30d]])</f>
        <v>9.6932613890317807</v>
      </c>
      <c r="AA54" s="44">
        <f>LN(Data[[#This Row],[NVActual]]/Data[[#This Row],[MA'[n^1.5']]])</f>
        <v>5.4286413726793681</v>
      </c>
      <c r="AB54" s="44">
        <f>LN(Data[[#This Row],[NVActual]]/Data[[#This Row],[Metcalfe
(n^2)]])</f>
        <v>-0.95809898126017801</v>
      </c>
      <c r="AC54" s="45">
        <f>1+Data[[#This Row],[MA'[NVMetcalfe calc']]]/((Data[[#This Row],[NVM_norm
(scaled)]]-Data[[#This Row],[NV_fund.]])/2)</f>
        <v>-37534533201.114655</v>
      </c>
    </row>
    <row r="55" spans="1:29" x14ac:dyDescent="0.2">
      <c r="A55" s="37">
        <v>44121</v>
      </c>
      <c r="B55" s="38">
        <v>210439860963.436</v>
      </c>
      <c r="C55" s="24">
        <f t="shared" si="1"/>
        <v>201776724182.3761</v>
      </c>
      <c r="D55" s="39">
        <f>LN(Data[[#This Row],[NVActual]])</f>
        <v>26.072465753114237</v>
      </c>
      <c r="E55" s="40">
        <v>851147</v>
      </c>
      <c r="F55" s="40">
        <f>Data[[#This Row],[DAA 
(n)]]^2</f>
        <v>724451215609</v>
      </c>
      <c r="G55" s="41">
        <f t="shared" si="2"/>
        <v>930220310820.40002</v>
      </c>
      <c r="H55" s="41">
        <f>LN(Data[[#This Row],[Metcalfe
(n^2)]])</f>
        <v>27.308680261186751</v>
      </c>
      <c r="I55" s="42">
        <f t="shared" si="3"/>
        <v>27.543834651212762</v>
      </c>
      <c r="J55" s="40">
        <f>Data[[#This Row],[DAA 
(n)]]*LN(Data[[#This Row],[DAA 
(n)]])</f>
        <v>11621850.639134159</v>
      </c>
      <c r="K55" s="40">
        <f t="shared" si="4"/>
        <v>13241291.159721572</v>
      </c>
      <c r="L55" s="39">
        <f>LN(Data[[#This Row],[MA'[n*ln(n)']
30d]])</f>
        <v>16.398850623334841</v>
      </c>
      <c r="M55" s="43">
        <f t="shared" si="5"/>
        <v>16.413125010124229</v>
      </c>
      <c r="N55" s="40">
        <f>Data[[#This Row],[DAA 
(n)]]^1.5</f>
        <v>785248036.49035287</v>
      </c>
      <c r="O55" s="40">
        <f t="shared" si="6"/>
        <v>944609505.2146579</v>
      </c>
      <c r="P55" s="43">
        <f>LN(Data[[#This Row],[MA'[n^1.5']]])</f>
        <v>20.666282178063209</v>
      </c>
      <c r="Q55" s="43">
        <f t="shared" si="7"/>
        <v>20.686266777728211</v>
      </c>
      <c r="R55" s="30">
        <f>$O$1+$O$2*Data[[#This Row],[MA'[ln(n^2)']]]</f>
        <v>27.543834651212762</v>
      </c>
      <c r="S55" s="30">
        <f>$Q$1+$Q$2*Data[[#This Row],[MA'[ln(n*ln(n))']]]</f>
        <v>23.601656266704978</v>
      </c>
      <c r="T55" s="31">
        <f>$O$3*Data[[#This Row],[Metcalfe
(n^2)]]</f>
        <v>376714632116.67999</v>
      </c>
      <c r="U55" s="31">
        <f t="shared" si="0"/>
        <v>483714561626.60785</v>
      </c>
      <c r="V55" s="30">
        <f>LN(Data[[#This Row],[MA'[NVA']
30d]]/Data[[#This Row],[MA'[NVMetcalfe calc']]])</f>
        <v>-0.87433322379283296</v>
      </c>
      <c r="W55" s="30">
        <f>$Q$3+Data[[#This Row],[NVM
(scaled)]]/((Data[[#This Row],[Upper Bound]]-Data[[#This Row],[Lower Bound]])/2)</f>
        <v>0.14642127853531861</v>
      </c>
      <c r="X55" s="30">
        <f>(Data[[#This Row],[Upper Bound]]+Data[[#This Row],[Lower Bound]])/2</f>
        <v>25.57274545895887</v>
      </c>
      <c r="Y55" s="44">
        <f>LN(Data[[#This Row],[NVActual]]/Data[[#This Row],[MA'[n^2']
30d]])</f>
        <v>-1.4862215352799457</v>
      </c>
      <c r="Z55" s="44">
        <f>LN(Data[[#This Row],[NVActual]]/Data[[#This Row],[MA'[n*ln(n)']
30d]])</f>
        <v>9.673615129779396</v>
      </c>
      <c r="AA55" s="44">
        <f>LN(Data[[#This Row],[NVActual]]/Data[[#This Row],[MA'[n^1.5']]])</f>
        <v>5.406183575051025</v>
      </c>
      <c r="AB55" s="44">
        <f>LN(Data[[#This Row],[NVActual]]/Data[[#This Row],[Metcalfe
(n^2)]])</f>
        <v>-1.2362145080725147</v>
      </c>
      <c r="AC55" s="45">
        <f>1+Data[[#This Row],[MA'[NVMetcalfe calc']]]/((Data[[#This Row],[NVM_norm
(scaled)]]-Data[[#This Row],[NV_fund.]])/2)</f>
        <v>-38048328038.413055</v>
      </c>
    </row>
    <row r="56" spans="1:29" x14ac:dyDescent="0.2">
      <c r="A56" s="37">
        <v>44120</v>
      </c>
      <c r="B56" s="38">
        <v>209987678424.63199</v>
      </c>
      <c r="C56" s="24">
        <f t="shared" si="1"/>
        <v>201503379238.91971</v>
      </c>
      <c r="D56" s="39">
        <f>LN(Data[[#This Row],[NVActual]])</f>
        <v>26.070314691774065</v>
      </c>
      <c r="E56" s="40">
        <v>973228</v>
      </c>
      <c r="F56" s="40">
        <f>Data[[#This Row],[DAA 
(n)]]^2</f>
        <v>947172739984</v>
      </c>
      <c r="G56" s="41">
        <f t="shared" si="2"/>
        <v>946548911295.06665</v>
      </c>
      <c r="H56" s="41">
        <f>LN(Data[[#This Row],[Metcalfe
(n^2)]])</f>
        <v>27.576747321084309</v>
      </c>
      <c r="I56" s="42">
        <f t="shared" si="3"/>
        <v>27.561051859037867</v>
      </c>
      <c r="J56" s="40">
        <f>Data[[#This Row],[DAA 
(n)]]*LN(Data[[#This Row],[DAA 
(n)]])</f>
        <v>13419231.32090212</v>
      </c>
      <c r="K56" s="40">
        <f t="shared" si="4"/>
        <v>13364932.30600171</v>
      </c>
      <c r="L56" s="39">
        <f>LN(Data[[#This Row],[MA'[n*ln(n)']
30d]])</f>
        <v>16.408144842521882</v>
      </c>
      <c r="M56" s="43">
        <f t="shared" si="5"/>
        <v>16.414090516647498</v>
      </c>
      <c r="N56" s="40">
        <f>Data[[#This Row],[DAA 
(n)]]^1.5</f>
        <v>960111988.98313165</v>
      </c>
      <c r="O56" s="40">
        <f t="shared" si="6"/>
        <v>956993566.67537475</v>
      </c>
      <c r="P56" s="43">
        <f>LN(Data[[#This Row],[MA'[n^1.5']]])</f>
        <v>20.679307227007357</v>
      </c>
      <c r="Q56" s="43">
        <f t="shared" si="7"/>
        <v>20.687597975835946</v>
      </c>
      <c r="R56" s="30">
        <f>$O$1+$O$2*Data[[#This Row],[MA'[ln(n^2)']]]</f>
        <v>27.561051859037867</v>
      </c>
      <c r="S56" s="30">
        <f>$Q$1+$Q$2*Data[[#This Row],[MA'[ln(n*ln(n))']]]</f>
        <v>23.603249352468371</v>
      </c>
      <c r="T56" s="31">
        <f>$O$3*Data[[#This Row],[Metcalfe
(n^2)]]</f>
        <v>492529824791.67999</v>
      </c>
      <c r="U56" s="31">
        <f t="shared" si="0"/>
        <v>492205433873.43463</v>
      </c>
      <c r="V56" s="30">
        <f>LN(Data[[#This Row],[MA'[NVA']
30d]]/Data[[#This Row],[MA'[NVMetcalfe calc']]])</f>
        <v>-0.89309002620383227</v>
      </c>
      <c r="W56" s="30">
        <f>$Q$3+Data[[#This Row],[NVM
(scaled)]]/((Data[[#This Row],[Upper Bound]]-Data[[#This Row],[Lower Bound]])/2)</f>
        <v>0.13869399131391441</v>
      </c>
      <c r="X56" s="30">
        <f>(Data[[#This Row],[Upper Bound]]+Data[[#This Row],[Lower Bound]])/2</f>
        <v>25.582150605753121</v>
      </c>
      <c r="Y56" s="44">
        <f>LN(Data[[#This Row],[NVActual]]/Data[[#This Row],[MA'[n^2']
30d]])</f>
        <v>-1.505773790445434</v>
      </c>
      <c r="Z56" s="44">
        <f>LN(Data[[#This Row],[NVActual]]/Data[[#This Row],[MA'[n*ln(n)']
30d]])</f>
        <v>9.6621698492521837</v>
      </c>
      <c r="AA56" s="44">
        <f>LN(Data[[#This Row],[NVActual]]/Data[[#This Row],[MA'[n^1.5']]])</f>
        <v>5.3910074647667097</v>
      </c>
      <c r="AB56" s="44">
        <f>LN(Data[[#This Row],[NVActual]]/Data[[#This Row],[Metcalfe
(n^2)]])</f>
        <v>-1.5064326293102452</v>
      </c>
      <c r="AC56" s="45">
        <f>1+Data[[#This Row],[MA'[NVMetcalfe calc']]]/((Data[[#This Row],[NVM_norm
(scaled)]]-Data[[#This Row],[NV_fund.]])/2)</f>
        <v>-38690138790.449211</v>
      </c>
    </row>
    <row r="57" spans="1:29" x14ac:dyDescent="0.2">
      <c r="A57" s="37">
        <v>44119</v>
      </c>
      <c r="B57" s="38">
        <v>213006147807.556</v>
      </c>
      <c r="C57" s="24">
        <f t="shared" si="1"/>
        <v>201264442783.75034</v>
      </c>
      <c r="D57" s="39">
        <f>LN(Data[[#This Row],[NVActual]])</f>
        <v>26.084586865185582</v>
      </c>
      <c r="E57" s="40">
        <v>1035214</v>
      </c>
      <c r="F57" s="40">
        <f>Data[[#This Row],[DAA 
(n)]]^2</f>
        <v>1071668025796</v>
      </c>
      <c r="G57" s="41">
        <f t="shared" si="2"/>
        <v>952730258730.56665</v>
      </c>
      <c r="H57" s="41">
        <f>LN(Data[[#This Row],[Metcalfe
(n^2)]])</f>
        <v>27.700237453188098</v>
      </c>
      <c r="I57" s="42">
        <f t="shared" si="3"/>
        <v>27.567011902086179</v>
      </c>
      <c r="J57" s="40">
        <f>Data[[#This Row],[DAA 
(n)]]*LN(Data[[#This Row],[DAA 
(n)]])</f>
        <v>14337836.807432331</v>
      </c>
      <c r="K57" s="40">
        <f t="shared" si="4"/>
        <v>13409935.400672447</v>
      </c>
      <c r="L57" s="39">
        <f>LN(Data[[#This Row],[MA'[n*ln(n)']
30d]])</f>
        <v>16.411506437995882</v>
      </c>
      <c r="M57" s="43">
        <f t="shared" si="5"/>
        <v>16.414632882314745</v>
      </c>
      <c r="N57" s="40">
        <f>Data[[#This Row],[DAA 
(n)]]^1.5</f>
        <v>1053283315.9489349</v>
      </c>
      <c r="O57" s="40">
        <f t="shared" si="6"/>
        <v>961586367.09826708</v>
      </c>
      <c r="P57" s="43">
        <f>LN(Data[[#This Row],[MA'[n^1.5']]])</f>
        <v>20.684094944334262</v>
      </c>
      <c r="Q57" s="43">
        <f t="shared" si="7"/>
        <v>20.688332055782983</v>
      </c>
      <c r="R57" s="30">
        <f>$O$1+$O$2*Data[[#This Row],[MA'[ln(n^2)']]]</f>
        <v>27.567011902086179</v>
      </c>
      <c r="S57" s="30">
        <f>$Q$1+$Q$2*Data[[#This Row],[MA'[ln(n*ln(n))']]]</f>
        <v>23.604144255819328</v>
      </c>
      <c r="T57" s="31">
        <f>$O$3*Data[[#This Row],[Metcalfe
(n^2)]]</f>
        <v>557267373413.92004</v>
      </c>
      <c r="U57" s="31">
        <f t="shared" si="0"/>
        <v>495419734539.89465</v>
      </c>
      <c r="V57" s="30">
        <f>LN(Data[[#This Row],[MA'[NVA']
30d]]/Data[[#This Row],[MA'[NVMetcalfe calc']]])</f>
        <v>-0.90078567272009435</v>
      </c>
      <c r="W57" s="30">
        <f>$Q$3+Data[[#This Row],[NVM
(scaled)]]/((Data[[#This Row],[Upper Bound]]-Data[[#This Row],[Lower Bound]])/2)</f>
        <v>0.13538695049850397</v>
      </c>
      <c r="X57" s="30">
        <f>(Data[[#This Row],[Upper Bound]]+Data[[#This Row],[Lower Bound]])/2</f>
        <v>25.585578078952754</v>
      </c>
      <c r="Y57" s="44">
        <f>LN(Data[[#This Row],[NVActual]]/Data[[#This Row],[MA'[n^2']
30d]])</f>
        <v>-1.4980107909963434</v>
      </c>
      <c r="Z57" s="44">
        <f>LN(Data[[#This Row],[NVActual]]/Data[[#This Row],[MA'[n*ln(n)']
30d]])</f>
        <v>9.6730804271897011</v>
      </c>
      <c r="AA57" s="44">
        <f>LN(Data[[#This Row],[NVActual]]/Data[[#This Row],[MA'[n^1.5']]])</f>
        <v>5.4004919208513176</v>
      </c>
      <c r="AB57" s="44">
        <f>LN(Data[[#This Row],[NVActual]]/Data[[#This Row],[Metcalfe
(n^2)]])</f>
        <v>-1.6156505880025156</v>
      </c>
      <c r="AC57" s="45">
        <f>1+Data[[#This Row],[MA'[NVMetcalfe calc']]]/((Data[[#This Row],[NVM_norm
(scaled)]]-Data[[#This Row],[NV_fund.]])/2)</f>
        <v>-38932496186.503845</v>
      </c>
    </row>
    <row r="58" spans="1:29" x14ac:dyDescent="0.2">
      <c r="A58" s="37">
        <v>44118</v>
      </c>
      <c r="B58" s="38">
        <v>211412571561.069</v>
      </c>
      <c r="C58" s="24">
        <f t="shared" si="1"/>
        <v>200808084066.17996</v>
      </c>
      <c r="D58" s="39">
        <f>LN(Data[[#This Row],[NVActual]])</f>
        <v>26.07707737673676</v>
      </c>
      <c r="E58" s="40">
        <v>952949</v>
      </c>
      <c r="F58" s="40">
        <f>Data[[#This Row],[DAA 
(n)]]^2</f>
        <v>908111796601</v>
      </c>
      <c r="G58" s="41">
        <f t="shared" si="2"/>
        <v>948762086156.56665</v>
      </c>
      <c r="H58" s="41">
        <f>LN(Data[[#This Row],[Metcalfe
(n^2)]])</f>
        <v>27.534633331978476</v>
      </c>
      <c r="I58" s="42">
        <f t="shared" si="3"/>
        <v>27.563086817330365</v>
      </c>
      <c r="J58" s="40">
        <f>Data[[#This Row],[DAA 
(n)]]*LN(Data[[#This Row],[DAA 
(n)]])</f>
        <v>13119550.649537778</v>
      </c>
      <c r="K58" s="40">
        <f t="shared" si="4"/>
        <v>13380693.627963023</v>
      </c>
      <c r="L58" s="39">
        <f>LN(Data[[#This Row],[MA'[n*ln(n)']
30d]])</f>
        <v>16.409323451975609</v>
      </c>
      <c r="M58" s="43">
        <f t="shared" si="5"/>
        <v>16.414838168470531</v>
      </c>
      <c r="N58" s="40">
        <f>Data[[#This Row],[DAA 
(n)]]^1.5</f>
        <v>930260301.45283616</v>
      </c>
      <c r="O58" s="40">
        <f t="shared" si="6"/>
        <v>958618671.14882576</v>
      </c>
      <c r="P58" s="43">
        <f>LN(Data[[#This Row],[MA'[n^1.5']]])</f>
        <v>20.681003922018196</v>
      </c>
      <c r="Q58" s="43">
        <f t="shared" si="7"/>
        <v>20.68859379918824</v>
      </c>
      <c r="R58" s="30">
        <f>$O$1+$O$2*Data[[#This Row],[MA'[ln(n^2)']]]</f>
        <v>27.563086817330365</v>
      </c>
      <c r="S58" s="30">
        <f>$Q$1+$Q$2*Data[[#This Row],[MA'[ln(n*ln(n))']]]</f>
        <v>23.604482977976375</v>
      </c>
      <c r="T58" s="31">
        <f>$O$3*Data[[#This Row],[Metcalfe
(n^2)]]</f>
        <v>472218134232.52002</v>
      </c>
      <c r="U58" s="31">
        <f t="shared" si="0"/>
        <v>493356284801.41461</v>
      </c>
      <c r="V58" s="30">
        <f>LN(Data[[#This Row],[MA'[NVA']
30d]]/Data[[#This Row],[MA'[NVMetcalfe calc']]])</f>
        <v>-0.89888195395307369</v>
      </c>
      <c r="W58" s="30">
        <f>$Q$3+Data[[#This Row],[NVM
(scaled)]]/((Data[[#This Row],[Upper Bound]]-Data[[#This Row],[Lower Bound]])/2)</f>
        <v>0.13585910061676526</v>
      </c>
      <c r="X58" s="30">
        <f>(Data[[#This Row],[Upper Bound]]+Data[[#This Row],[Lower Bound]])/2</f>
        <v>25.58378489765337</v>
      </c>
      <c r="Y58" s="44">
        <f>LN(Data[[#This Row],[NVActual]]/Data[[#This Row],[MA'[n^2']
30d]])</f>
        <v>-1.5013465278703046</v>
      </c>
      <c r="Z58" s="44">
        <f>LN(Data[[#This Row],[NVActual]]/Data[[#This Row],[MA'[n*ln(n)']
30d]])</f>
        <v>9.6677539247611488</v>
      </c>
      <c r="AA58" s="44">
        <f>LN(Data[[#This Row],[NVActual]]/Data[[#This Row],[MA'[n^1.5']]])</f>
        <v>5.3960734547185654</v>
      </c>
      <c r="AB58" s="44">
        <f>LN(Data[[#This Row],[NVActual]]/Data[[#This Row],[Metcalfe
(n^2)]])</f>
        <v>-1.4575559552417179</v>
      </c>
      <c r="AC58" s="45">
        <f>1+Data[[#This Row],[MA'[NVMetcalfe calc']]]/((Data[[#This Row],[NVM_norm
(scaled)]]-Data[[#This Row],[NV_fund.]])/2)</f>
        <v>-38773791524.191078</v>
      </c>
    </row>
    <row r="59" spans="1:29" x14ac:dyDescent="0.2">
      <c r="A59" s="37">
        <v>44117</v>
      </c>
      <c r="B59" s="38">
        <v>211732652073.08099</v>
      </c>
      <c r="C59" s="24">
        <f t="shared" si="1"/>
        <v>200332594215.31674</v>
      </c>
      <c r="D59" s="39">
        <f>LN(Data[[#This Row],[NVActual]])</f>
        <v>26.078590240667076</v>
      </c>
      <c r="E59" s="40">
        <v>1049377</v>
      </c>
      <c r="F59" s="40">
        <f>Data[[#This Row],[DAA 
(n)]]^2</f>
        <v>1101192088129</v>
      </c>
      <c r="G59" s="41">
        <f t="shared" si="2"/>
        <v>952913300044.83337</v>
      </c>
      <c r="H59" s="41">
        <f>LN(Data[[#This Row],[Metcalfe
(n^2)]])</f>
        <v>27.727414425416985</v>
      </c>
      <c r="I59" s="42">
        <f t="shared" si="3"/>
        <v>27.567370629578431</v>
      </c>
      <c r="J59" s="40">
        <f>Data[[#This Row],[DAA 
(n)]]*LN(Data[[#This Row],[DAA 
(n)]])</f>
        <v>14548255.483750399</v>
      </c>
      <c r="K59" s="40">
        <f t="shared" si="4"/>
        <v>13411893.557147052</v>
      </c>
      <c r="L59" s="39">
        <f>LN(Data[[#This Row],[MA'[n*ln(n)']
30d]])</f>
        <v>16.411652450147489</v>
      </c>
      <c r="M59" s="43">
        <f t="shared" si="5"/>
        <v>16.415014784437414</v>
      </c>
      <c r="N59" s="40">
        <f>Data[[#This Row],[DAA 
(n)]]^1.5</f>
        <v>1074972394.9313979</v>
      </c>
      <c r="O59" s="40">
        <f t="shared" si="6"/>
        <v>961756246.64008844</v>
      </c>
      <c r="P59" s="43">
        <f>LN(Data[[#This Row],[MA'[n^1.5']]])</f>
        <v>20.684271594652362</v>
      </c>
      <c r="Q59" s="43">
        <f t="shared" si="7"/>
        <v>20.688819666646545</v>
      </c>
      <c r="R59" s="30">
        <f>$O$1+$O$2*Data[[#This Row],[MA'[ln(n^2)']]]</f>
        <v>27.567370629578431</v>
      </c>
      <c r="S59" s="30">
        <f>$Q$1+$Q$2*Data[[#This Row],[MA'[ln(n*ln(n))']]]</f>
        <v>23.60477439432173</v>
      </c>
      <c r="T59" s="31">
        <f>$O$3*Data[[#This Row],[Metcalfe
(n^2)]]</f>
        <v>572619885827.08008</v>
      </c>
      <c r="U59" s="31">
        <f t="shared" si="0"/>
        <v>495514916023.31329</v>
      </c>
      <c r="V59" s="30">
        <f>LN(Data[[#This Row],[MA'[NVA']
30d]]/Data[[#This Row],[MA'[NVMetcalfe calc']]])</f>
        <v>-0.90561849987106713</v>
      </c>
      <c r="W59" s="30">
        <f>$Q$3+Data[[#This Row],[NVM
(scaled)]]/((Data[[#This Row],[Upper Bound]]-Data[[#This Row],[Lower Bound]])/2)</f>
        <v>0.13291658998035649</v>
      </c>
      <c r="X59" s="30">
        <f>(Data[[#This Row],[Upper Bound]]+Data[[#This Row],[Lower Bound]])/2</f>
        <v>25.586072511950078</v>
      </c>
      <c r="Y59" s="44">
        <f>LN(Data[[#This Row],[NVActual]]/Data[[#This Row],[MA'[n^2']
30d]])</f>
        <v>-1.5041995199763436</v>
      </c>
      <c r="Z59" s="44">
        <f>LN(Data[[#This Row],[NVActual]]/Data[[#This Row],[MA'[n*ln(n)']
30d]])</f>
        <v>9.6669377905195883</v>
      </c>
      <c r="AA59" s="44">
        <f>LN(Data[[#This Row],[NVActual]]/Data[[#This Row],[MA'[n^1.5']]])</f>
        <v>5.3943186460147148</v>
      </c>
      <c r="AB59" s="44">
        <f>LN(Data[[#This Row],[NVActual]]/Data[[#This Row],[Metcalfe
(n^2)]])</f>
        <v>-1.6488241847499099</v>
      </c>
      <c r="AC59" s="45">
        <f>1+Data[[#This Row],[MA'[NVMetcalfe calc']]]/((Data[[#This Row],[NVM_norm
(scaled)]]-Data[[#This Row],[NV_fund.]])/2)</f>
        <v>-38935440267.576904</v>
      </c>
    </row>
    <row r="60" spans="1:29" x14ac:dyDescent="0.2">
      <c r="A60" s="37">
        <v>44116</v>
      </c>
      <c r="B60" s="38">
        <v>213821025341.36899</v>
      </c>
      <c r="C60" s="24">
        <f t="shared" si="1"/>
        <v>199636388387.94861</v>
      </c>
      <c r="D60" s="39">
        <f>LN(Data[[#This Row],[NVActual]])</f>
        <v>26.088405171868548</v>
      </c>
      <c r="E60" s="40">
        <v>945894</v>
      </c>
      <c r="F60" s="40">
        <f>Data[[#This Row],[DAA 
(n)]]^2</f>
        <v>894715459236</v>
      </c>
      <c r="G60" s="41">
        <f t="shared" si="2"/>
        <v>937753989907.33337</v>
      </c>
      <c r="H60" s="41">
        <f>LN(Data[[#This Row],[Metcalfe
(n^2)]])</f>
        <v>27.519771582031808</v>
      </c>
      <c r="I60" s="42">
        <f t="shared" si="3"/>
        <v>27.54961361943759</v>
      </c>
      <c r="J60" s="40">
        <f>Data[[#This Row],[DAA 
(n)]]*LN(Data[[#This Row],[DAA 
(n)]])</f>
        <v>13015393.410407197</v>
      </c>
      <c r="K60" s="40">
        <f t="shared" si="4"/>
        <v>13291359.836422535</v>
      </c>
      <c r="L60" s="39">
        <f>LN(Data[[#This Row],[MA'[n*ln(n)']
30d]])</f>
        <v>16.402624745727643</v>
      </c>
      <c r="M60" s="43">
        <f t="shared" si="5"/>
        <v>16.415061655506221</v>
      </c>
      <c r="N60" s="40">
        <f>Data[[#This Row],[DAA 
(n)]]^1.5</f>
        <v>919948903.25418389</v>
      </c>
      <c r="O60" s="40">
        <f t="shared" si="6"/>
        <v>949954244.42872214</v>
      </c>
      <c r="P60" s="43">
        <f>LN(Data[[#This Row],[MA'[n^1.5']]])</f>
        <v>20.671924377639709</v>
      </c>
      <c r="Q60" s="43">
        <f t="shared" si="7"/>
        <v>20.688863215329683</v>
      </c>
      <c r="R60" s="30">
        <f>$O$1+$O$2*Data[[#This Row],[MA'[ln(n^2)']]]</f>
        <v>27.54961361943759</v>
      </c>
      <c r="S60" s="30">
        <f>$Q$1+$Q$2*Data[[#This Row],[MA'[ln(n*ln(n))']]]</f>
        <v>23.604851731585264</v>
      </c>
      <c r="T60" s="31">
        <f>$O$3*Data[[#This Row],[Metcalfe
(n^2)]]</f>
        <v>465252038802.72003</v>
      </c>
      <c r="U60" s="31">
        <f t="shared" si="0"/>
        <v>487632074751.81329</v>
      </c>
      <c r="V60" s="30">
        <f>LN(Data[[#This Row],[MA'[NVA']
30d]]/Data[[#This Row],[MA'[NVMetcalfe calc']]])</f>
        <v>-0.89306352249844012</v>
      </c>
      <c r="W60" s="30">
        <f>$Q$3+Data[[#This Row],[NVM
(scaled)]]/((Data[[#This Row],[Upper Bound]]-Data[[#This Row],[Lower Bound]])/2)</f>
        <v>0.1372154984823904</v>
      </c>
      <c r="X60" s="30">
        <f>(Data[[#This Row],[Upper Bound]]+Data[[#This Row],[Lower Bound]])/2</f>
        <v>25.577232675511425</v>
      </c>
      <c r="Y60" s="44">
        <f>LN(Data[[#This Row],[NVActual]]/Data[[#This Row],[MA'[n^2']
30d]])</f>
        <v>-1.4783483087973612</v>
      </c>
      <c r="Z60" s="44">
        <f>LN(Data[[#This Row],[NVActual]]/Data[[#This Row],[MA'[n*ln(n)']
30d]])</f>
        <v>9.6857804261409051</v>
      </c>
      <c r="AA60" s="44">
        <f>LN(Data[[#This Row],[NVActual]]/Data[[#This Row],[MA'[n^1.5']]])</f>
        <v>5.4164807942288364</v>
      </c>
      <c r="AB60" s="44">
        <f>LN(Data[[#This Row],[NVActual]]/Data[[#This Row],[Metcalfe
(n^2)]])</f>
        <v>-1.4313664101632628</v>
      </c>
      <c r="AC60" s="45">
        <f>1+Data[[#This Row],[MA'[NVMetcalfe calc']]]/((Data[[#This Row],[NVM_norm
(scaled)]]-Data[[#This Row],[NV_fund.]])/2)</f>
        <v>-38335829048.05574</v>
      </c>
    </row>
    <row r="61" spans="1:29" x14ac:dyDescent="0.2">
      <c r="A61" s="37">
        <v>44115</v>
      </c>
      <c r="B61" s="38">
        <v>210660289442.90302</v>
      </c>
      <c r="C61" s="24">
        <f t="shared" si="1"/>
        <v>198940753542.31314</v>
      </c>
      <c r="D61" s="39">
        <f>LN(Data[[#This Row],[NVActual]])</f>
        <v>26.073512670335173</v>
      </c>
      <c r="E61" s="40">
        <v>791020</v>
      </c>
      <c r="F61" s="40">
        <f>Data[[#This Row],[DAA 
(n)]]^2</f>
        <v>625712640400</v>
      </c>
      <c r="G61" s="41">
        <f t="shared" si="2"/>
        <v>934374014815.76672</v>
      </c>
      <c r="H61" s="41">
        <f>LN(Data[[#This Row],[Metcalfe
(n^2)]])</f>
        <v>27.162157061760414</v>
      </c>
      <c r="I61" s="42">
        <f t="shared" si="3"/>
        <v>27.545604157578246</v>
      </c>
      <c r="J61" s="40">
        <f>Data[[#This Row],[DAA 
(n)]]*LN(Data[[#This Row],[DAA 
(n)]])</f>
        <v>10742904.739496861</v>
      </c>
      <c r="K61" s="40">
        <f t="shared" si="4"/>
        <v>13264251.021516977</v>
      </c>
      <c r="L61" s="39">
        <f>LN(Data[[#This Row],[MA'[n*ln(n)']
30d]])</f>
        <v>16.400583081202036</v>
      </c>
      <c r="M61" s="43">
        <f t="shared" si="5"/>
        <v>16.415752838827999</v>
      </c>
      <c r="N61" s="40">
        <f>Data[[#This Row],[DAA 
(n)]]^1.5</f>
        <v>703527691.57241273</v>
      </c>
      <c r="O61" s="40">
        <f t="shared" si="6"/>
        <v>947308981.57109296</v>
      </c>
      <c r="P61" s="43">
        <f>LN(Data[[#This Row],[MA'[n^1.5']]])</f>
        <v>20.669135872032836</v>
      </c>
      <c r="Q61" s="43">
        <f t="shared" si="7"/>
        <v>20.689790341617712</v>
      </c>
      <c r="R61" s="30">
        <f>$O$1+$O$2*Data[[#This Row],[MA'[ln(n^2)']]]</f>
        <v>27.545604157578246</v>
      </c>
      <c r="S61" s="30">
        <f>$Q$1+$Q$2*Data[[#This Row],[MA'[ln(n*ln(n))']]]</f>
        <v>23.605992184066196</v>
      </c>
      <c r="T61" s="31">
        <f>$O$3*Data[[#This Row],[Metcalfe
(n^2)]]</f>
        <v>325370573008</v>
      </c>
      <c r="U61" s="31">
        <f t="shared" si="0"/>
        <v>485874487704.19861</v>
      </c>
      <c r="V61" s="30">
        <f>LN(Data[[#This Row],[MA'[NVA']
30d]]/Data[[#This Row],[MA'[NVMetcalfe calc']]])</f>
        <v>-0.89294327529012629</v>
      </c>
      <c r="W61" s="30">
        <f>$Q$3+Data[[#This Row],[NVM
(scaled)]]/((Data[[#This Row],[Upper Bound]]-Data[[#This Row],[Lower Bound]])/2)</f>
        <v>0.1366846576293182</v>
      </c>
      <c r="X61" s="30">
        <f>(Data[[#This Row],[Upper Bound]]+Data[[#This Row],[Lower Bound]])/2</f>
        <v>25.575798170822221</v>
      </c>
      <c r="Y61" s="44">
        <f>LN(Data[[#This Row],[NVActual]]/Data[[#This Row],[MA'[n^2']
30d]])</f>
        <v>-1.4896299688119576</v>
      </c>
      <c r="Z61" s="44">
        <f>LN(Data[[#This Row],[NVActual]]/Data[[#This Row],[MA'[n*ln(n)']
30d]])</f>
        <v>9.6729295891331404</v>
      </c>
      <c r="AA61" s="44">
        <f>LN(Data[[#This Row],[NVActual]]/Data[[#This Row],[MA'[n^1.5']]])</f>
        <v>5.4043767983023372</v>
      </c>
      <c r="AB61" s="44">
        <f>LN(Data[[#This Row],[NVActual]]/Data[[#This Row],[Metcalfe
(n^2)]])</f>
        <v>-1.0886443914252413</v>
      </c>
      <c r="AC61" s="45">
        <f>1+Data[[#This Row],[MA'[NVMetcalfe calc']]]/((Data[[#This Row],[NVM_norm
(scaled)]]-Data[[#This Row],[NV_fund.]])/2)</f>
        <v>-38199010939.551895</v>
      </c>
    </row>
    <row r="62" spans="1:29" x14ac:dyDescent="0.2">
      <c r="A62" s="37">
        <v>44114</v>
      </c>
      <c r="B62" s="38">
        <v>209254297811.47601</v>
      </c>
      <c r="C62" s="24">
        <f t="shared" si="1"/>
        <v>198319322892.30594</v>
      </c>
      <c r="D62" s="39">
        <f>LN(Data[[#This Row],[NVActual]])</f>
        <v>26.066816085228016</v>
      </c>
      <c r="E62" s="40">
        <v>917402</v>
      </c>
      <c r="F62" s="40">
        <f>Data[[#This Row],[DAA 
(n)]]^2</f>
        <v>841626429604</v>
      </c>
      <c r="G62" s="41">
        <f t="shared" si="2"/>
        <v>943695652303.26672</v>
      </c>
      <c r="H62" s="41">
        <f>LN(Data[[#This Row],[Metcalfe
(n^2)]])</f>
        <v>27.458602082433909</v>
      </c>
      <c r="I62" s="42">
        <f t="shared" si="3"/>
        <v>27.557918936890587</v>
      </c>
      <c r="J62" s="40">
        <f>Data[[#This Row],[DAA 
(n)]]*LN(Data[[#This Row],[DAA 
(n)]])</f>
        <v>12595288.233814517</v>
      </c>
      <c r="K62" s="40">
        <f t="shared" si="4"/>
        <v>13342761.788162714</v>
      </c>
      <c r="L62" s="39">
        <f>LN(Data[[#This Row],[MA'[n*ln(n)']
30d]])</f>
        <v>16.406484607620779</v>
      </c>
      <c r="M62" s="43">
        <f t="shared" si="5"/>
        <v>16.416586604548502</v>
      </c>
      <c r="N62" s="40">
        <f>Data[[#This Row],[DAA 
(n)]]^1.5</f>
        <v>878697769.29930079</v>
      </c>
      <c r="O62" s="40">
        <f t="shared" si="6"/>
        <v>954796280.94535315</v>
      </c>
      <c r="P62" s="43">
        <f>LN(Data[[#This Row],[MA'[n^1.5']]])</f>
        <v>20.677008557307573</v>
      </c>
      <c r="Q62" s="43">
        <f t="shared" si="7"/>
        <v>20.690911567731298</v>
      </c>
      <c r="R62" s="30">
        <f>$O$1+$O$2*Data[[#This Row],[MA'[ln(n^2)']]]</f>
        <v>27.557918936890587</v>
      </c>
      <c r="S62" s="30">
        <f>$Q$1+$Q$2*Data[[#This Row],[MA'[ln(n*ln(n))']]]</f>
        <v>23.607367897505029</v>
      </c>
      <c r="T62" s="31">
        <f>$O$3*Data[[#This Row],[Metcalfe
(n^2)]]</f>
        <v>437645743394.08002</v>
      </c>
      <c r="U62" s="31">
        <f t="shared" si="0"/>
        <v>490721739197.69861</v>
      </c>
      <c r="V62" s="30">
        <f>LN(Data[[#This Row],[MA'[NVA']
30d]]/Data[[#This Row],[MA'[NVMetcalfe calc']]])</f>
        <v>-0.90599877103174542</v>
      </c>
      <c r="W62" s="30">
        <f>$Q$3+Data[[#This Row],[NVM
(scaled)]]/((Data[[#This Row],[Upper Bound]]-Data[[#This Row],[Lower Bound]])/2)</f>
        <v>0.1313304311225108</v>
      </c>
      <c r="X62" s="30">
        <f>(Data[[#This Row],[Upper Bound]]+Data[[#This Row],[Lower Bound]])/2</f>
        <v>25.582643417197808</v>
      </c>
      <c r="Y62" s="44">
        <f>LN(Data[[#This Row],[NVActual]]/Data[[#This Row],[MA'[n^2']
30d]])</f>
        <v>-1.506253463660012</v>
      </c>
      <c r="Z62" s="44">
        <f>LN(Data[[#This Row],[NVActual]]/Data[[#This Row],[MA'[n*ln(n)']
30d]])</f>
        <v>9.6603314776072349</v>
      </c>
      <c r="AA62" s="44">
        <f>LN(Data[[#This Row],[NVActual]]/Data[[#This Row],[MA'[n^1.5']]])</f>
        <v>5.3898075279204418</v>
      </c>
      <c r="AB62" s="44">
        <f>LN(Data[[#This Row],[NVActual]]/Data[[#This Row],[Metcalfe
(n^2)]])</f>
        <v>-1.3917859972058948</v>
      </c>
      <c r="AC62" s="45">
        <f>1+Data[[#This Row],[MA'[NVMetcalfe calc']]]/((Data[[#This Row],[NVM_norm
(scaled)]]-Data[[#This Row],[NV_fund.]])/2)</f>
        <v>-38561605010.590408</v>
      </c>
    </row>
    <row r="63" spans="1:29" x14ac:dyDescent="0.2">
      <c r="A63" s="37">
        <v>44113</v>
      </c>
      <c r="B63" s="38">
        <v>205009453844.92001</v>
      </c>
      <c r="C63" s="24">
        <f t="shared" si="1"/>
        <v>197712178295.81592</v>
      </c>
      <c r="D63" s="39">
        <f>LN(Data[[#This Row],[NVActual]])</f>
        <v>26.046321931338177</v>
      </c>
      <c r="E63" s="40">
        <v>1006667</v>
      </c>
      <c r="F63" s="40">
        <f>Data[[#This Row],[DAA 
(n)]]^2</f>
        <v>1013378448889</v>
      </c>
      <c r="G63" s="41">
        <f t="shared" si="2"/>
        <v>956263044575.66663</v>
      </c>
      <c r="H63" s="41">
        <f>LN(Data[[#This Row],[Metcalfe
(n^2)]])</f>
        <v>27.644310863617431</v>
      </c>
      <c r="I63" s="42">
        <f t="shared" si="3"/>
        <v>27.57025764500078</v>
      </c>
      <c r="J63" s="40">
        <f>Data[[#This Row],[DAA 
(n)]]*LN(Data[[#This Row],[DAA 
(n)]])</f>
        <v>13914307.742072584</v>
      </c>
      <c r="K63" s="40">
        <f t="shared" si="4"/>
        <v>13434932.842462296</v>
      </c>
      <c r="L63" s="39">
        <f>LN(Data[[#This Row],[MA'[n*ln(n)']
30d]])</f>
        <v>16.413368801318995</v>
      </c>
      <c r="M63" s="43">
        <f t="shared" si="5"/>
        <v>16.417341867239436</v>
      </c>
      <c r="N63" s="40">
        <f>Data[[#This Row],[DAA 
(n)]]^1.5</f>
        <v>1010017149.858229</v>
      </c>
      <c r="O63" s="40">
        <f t="shared" si="6"/>
        <v>964168639.43703949</v>
      </c>
      <c r="P63" s="43">
        <f>LN(Data[[#This Row],[MA'[n^1.5']]])</f>
        <v>20.686776774450447</v>
      </c>
      <c r="Q63" s="43">
        <f t="shared" si="7"/>
        <v>20.691936416674466</v>
      </c>
      <c r="R63" s="30">
        <f>$O$1+$O$2*Data[[#This Row],[MA'[ln(n^2)']]]</f>
        <v>27.57025764500078</v>
      </c>
      <c r="S63" s="30">
        <f>$Q$1+$Q$2*Data[[#This Row],[MA'[ln(n*ln(n))']]]</f>
        <v>23.608614080945067</v>
      </c>
      <c r="T63" s="31">
        <f>$O$3*Data[[#This Row],[Metcalfe
(n^2)]]</f>
        <v>526956793422.28003</v>
      </c>
      <c r="U63" s="31">
        <f t="shared" si="0"/>
        <v>497256783179.34662</v>
      </c>
      <c r="V63" s="30">
        <f>LN(Data[[#This Row],[MA'[NVA']
30d]]/Data[[#This Row],[MA'[NVMetcalfe calc']]])</f>
        <v>-0.92229423087030726</v>
      </c>
      <c r="W63" s="30">
        <f>$Q$3+Data[[#This Row],[NVM
(scaled)]]/((Data[[#This Row],[Upper Bound]]-Data[[#This Row],[Lower Bound]])/2)</f>
        <v>0.12438808112958388</v>
      </c>
      <c r="X63" s="30">
        <f>(Data[[#This Row],[Upper Bound]]+Data[[#This Row],[Lower Bound]])/2</f>
        <v>25.589435862972923</v>
      </c>
      <c r="Y63" s="44">
        <f>LN(Data[[#This Row],[NVActual]]/Data[[#This Row],[MA'[n^2']
30d]])</f>
        <v>-1.5399769320422543</v>
      </c>
      <c r="Z63" s="44">
        <f>LN(Data[[#This Row],[NVActual]]/Data[[#This Row],[MA'[n*ln(n)']
30d]])</f>
        <v>9.6329531300191817</v>
      </c>
      <c r="AA63" s="44">
        <f>LN(Data[[#This Row],[NVActual]]/Data[[#This Row],[MA'[n^1.5']]])</f>
        <v>5.3595451568877293</v>
      </c>
      <c r="AB63" s="44">
        <f>LN(Data[[#This Row],[NVActual]]/Data[[#This Row],[Metcalfe
(n^2)]])</f>
        <v>-1.5979889322792538</v>
      </c>
      <c r="AC63" s="45">
        <f>1+Data[[#This Row],[MA'[NVMetcalfe calc']]]/((Data[[#This Row],[NVM_norm
(scaled)]]-Data[[#This Row],[NV_fund.]])/2)</f>
        <v>-39054062448.778107</v>
      </c>
    </row>
    <row r="64" spans="1:29" x14ac:dyDescent="0.2">
      <c r="A64" s="37">
        <v>44112</v>
      </c>
      <c r="B64" s="38">
        <v>201823517432.12701</v>
      </c>
      <c r="C64" s="24">
        <f t="shared" si="1"/>
        <v>197177475948.51785</v>
      </c>
      <c r="D64" s="39">
        <f>LN(Data[[#This Row],[NVActual]])</f>
        <v>26.030659476391651</v>
      </c>
      <c r="E64" s="40">
        <v>1033122</v>
      </c>
      <c r="F64" s="40">
        <f>Data[[#This Row],[DAA 
(n)]]^2</f>
        <v>1067341066884</v>
      </c>
      <c r="G64" s="41">
        <f t="shared" si="2"/>
        <v>953733708946.8667</v>
      </c>
      <c r="H64" s="41">
        <f>LN(Data[[#This Row],[Metcalfe
(n^2)]])</f>
        <v>27.696191687483914</v>
      </c>
      <c r="I64" s="42">
        <f t="shared" si="3"/>
        <v>27.567663311774073</v>
      </c>
      <c r="J64" s="40">
        <f>Data[[#This Row],[DAA 
(n)]]*LN(Data[[#This Row],[DAA 
(n)]])</f>
        <v>14306772.474278377</v>
      </c>
      <c r="K64" s="40">
        <f t="shared" si="4"/>
        <v>13415974.372174716</v>
      </c>
      <c r="L64" s="39">
        <f>LN(Data[[#This Row],[MA'[n*ln(n)']
30d]])</f>
        <v>16.41195667223997</v>
      </c>
      <c r="M64" s="43">
        <f t="shared" si="5"/>
        <v>16.417846297039052</v>
      </c>
      <c r="N64" s="40">
        <f>Data[[#This Row],[DAA 
(n)]]^1.5</f>
        <v>1050092156.765933</v>
      </c>
      <c r="O64" s="40">
        <f t="shared" si="6"/>
        <v>962259656.70996904</v>
      </c>
      <c r="P64" s="43">
        <f>LN(Data[[#This Row],[MA'[n^1.5']]])</f>
        <v>20.684794885629834</v>
      </c>
      <c r="Q64" s="43">
        <f t="shared" si="7"/>
        <v>20.692604474265885</v>
      </c>
      <c r="R64" s="30">
        <f>$O$1+$O$2*Data[[#This Row],[MA'[ln(n^2)']]]</f>
        <v>27.567663311774073</v>
      </c>
      <c r="S64" s="30">
        <f>$Q$1+$Q$2*Data[[#This Row],[MA'[ln(n*ln(n))']]]</f>
        <v>23.609446390114435</v>
      </c>
      <c r="T64" s="31">
        <f>$O$3*Data[[#This Row],[Metcalfe
(n^2)]]</f>
        <v>555017354779.68005</v>
      </c>
      <c r="U64" s="31">
        <f t="shared" si="0"/>
        <v>495941528652.37054</v>
      </c>
      <c r="V64" s="30">
        <f>LN(Data[[#This Row],[MA'[NVA']
30d]]/Data[[#This Row],[MA'[NVMetcalfe calc']]])</f>
        <v>-0.92235381767733349</v>
      </c>
      <c r="W64" s="30">
        <f>$Q$3+Data[[#This Row],[NVM
(scaled)]]/((Data[[#This Row],[Upper Bound]]-Data[[#This Row],[Lower Bound]])/2)</f>
        <v>0.12395489134001247</v>
      </c>
      <c r="X64" s="30">
        <f>(Data[[#This Row],[Upper Bound]]+Data[[#This Row],[Lower Bound]])/2</f>
        <v>25.588554850944256</v>
      </c>
      <c r="Y64" s="44">
        <f>LN(Data[[#This Row],[NVActual]]/Data[[#This Row],[MA'[n^2']
30d]])</f>
        <v>-1.5529908619557664</v>
      </c>
      <c r="Z64" s="44">
        <f>LN(Data[[#This Row],[NVActual]]/Data[[#This Row],[MA'[n*ln(n)']
30d]])</f>
        <v>9.6187028041516811</v>
      </c>
      <c r="AA64" s="44">
        <f>LN(Data[[#This Row],[NVActual]]/Data[[#This Row],[MA'[n^1.5']]])</f>
        <v>5.3458645907618179</v>
      </c>
      <c r="AB64" s="44">
        <f>LN(Data[[#This Row],[NVActual]]/Data[[#This Row],[Metcalfe
(n^2)]])</f>
        <v>-1.6655322110922639</v>
      </c>
      <c r="AC64" s="45">
        <f>1+Data[[#This Row],[MA'[NVMetcalfe calc']]]/((Data[[#This Row],[NVM_norm
(scaled)]]-Data[[#This Row],[NV_fund.]])/2)</f>
        <v>-38951448632.719528</v>
      </c>
    </row>
    <row r="65" spans="1:29" x14ac:dyDescent="0.2">
      <c r="A65" s="37">
        <v>44111</v>
      </c>
      <c r="B65" s="38">
        <v>197456284574.17499</v>
      </c>
      <c r="C65" s="24">
        <f t="shared" si="1"/>
        <v>196678123599.1658</v>
      </c>
      <c r="D65" s="39">
        <f>LN(Data[[#This Row],[NVActual]])</f>
        <v>26.008783052859176</v>
      </c>
      <c r="E65" s="40">
        <v>1063425</v>
      </c>
      <c r="F65" s="40">
        <f>Data[[#This Row],[DAA 
(n)]]^2</f>
        <v>1130872730625</v>
      </c>
      <c r="G65" s="41">
        <f t="shared" si="2"/>
        <v>949781648277.69995</v>
      </c>
      <c r="H65" s="41">
        <f>LN(Data[[#This Row],[Metcalfe
(n^2)]])</f>
        <v>27.754010778547737</v>
      </c>
      <c r="I65" s="42">
        <f t="shared" si="3"/>
        <v>27.56373832191985</v>
      </c>
      <c r="J65" s="40">
        <f>Data[[#This Row],[DAA 
(n)]]*LN(Data[[#This Row],[DAA 
(n)]])</f>
        <v>14757154.456088563</v>
      </c>
      <c r="K65" s="40">
        <f t="shared" si="4"/>
        <v>13386796.358990343</v>
      </c>
      <c r="L65" s="39">
        <f>LN(Data[[#This Row],[MA'[n*ln(n)']
30d]])</f>
        <v>16.409779432804296</v>
      </c>
      <c r="M65" s="43">
        <f t="shared" si="5"/>
        <v>16.418397237832444</v>
      </c>
      <c r="N65" s="40">
        <f>Data[[#This Row],[DAA 
(n)]]^1.5</f>
        <v>1096630445.3027427</v>
      </c>
      <c r="O65" s="40">
        <f t="shared" si="6"/>
        <v>959301020.48818994</v>
      </c>
      <c r="P65" s="43">
        <f>LN(Data[[#This Row],[MA'[n^1.5']]])</f>
        <v>20.681715473571817</v>
      </c>
      <c r="Q65" s="43">
        <f t="shared" si="7"/>
        <v>20.693337819660023</v>
      </c>
      <c r="R65" s="30">
        <f>$O$1+$O$2*Data[[#This Row],[MA'[ln(n^2)']]]</f>
        <v>27.56373832191985</v>
      </c>
      <c r="S65" s="30">
        <f>$Q$1+$Q$2*Data[[#This Row],[MA'[ln(n*ln(n))']]]</f>
        <v>23.610355442423529</v>
      </c>
      <c r="T65" s="31">
        <f>$O$3*Data[[#This Row],[Metcalfe
(n^2)]]</f>
        <v>588053819925</v>
      </c>
      <c r="U65" s="31">
        <f t="shared" si="0"/>
        <v>493886457104.40393</v>
      </c>
      <c r="V65" s="30">
        <f>LN(Data[[#This Row],[MA'[NVA']
30d]]/Data[[#This Row],[MA'[NVMetcalfe calc']]])</f>
        <v>-0.92073714472770729</v>
      </c>
      <c r="W65" s="30">
        <f>$Q$3+Data[[#This Row],[NVM
(scaled)]]/((Data[[#This Row],[Upper Bound]]-Data[[#This Row],[Lower Bound]])/2)</f>
        <v>0.12420289772438459</v>
      </c>
      <c r="X65" s="30">
        <f>(Data[[#This Row],[Upper Bound]]+Data[[#This Row],[Lower Bound]])/2</f>
        <v>25.587046882171691</v>
      </c>
      <c r="Y65" s="44">
        <f>LN(Data[[#This Row],[NVActual]]/Data[[#This Row],[MA'[n^2']
30d]])</f>
        <v>-1.5707148983454484</v>
      </c>
      <c r="Z65" s="44">
        <f>LN(Data[[#This Row],[NVActual]]/Data[[#This Row],[MA'[n*ln(n)']
30d]])</f>
        <v>9.5990036200548801</v>
      </c>
      <c r="AA65" s="44">
        <f>LN(Data[[#This Row],[NVActual]]/Data[[#This Row],[MA'[n^1.5']]])</f>
        <v>5.3270675792873599</v>
      </c>
      <c r="AB65" s="44">
        <f>LN(Data[[#This Row],[NVActual]]/Data[[#This Row],[Metcalfe
(n^2)]])</f>
        <v>-1.7452277256885596</v>
      </c>
      <c r="AC65" s="45">
        <f>1+Data[[#This Row],[MA'[NVMetcalfe calc']]]/((Data[[#This Row],[NVM_norm
(scaled)]]-Data[[#This Row],[NV_fund.]])/2)</f>
        <v>-38792717529.38031</v>
      </c>
    </row>
    <row r="66" spans="1:29" x14ac:dyDescent="0.2">
      <c r="A66" s="37">
        <v>44110</v>
      </c>
      <c r="B66" s="38">
        <v>196135347147.17099</v>
      </c>
      <c r="C66" s="24">
        <f t="shared" si="1"/>
        <v>196483734742.32581</v>
      </c>
      <c r="D66" s="39">
        <f>LN(Data[[#This Row],[NVActual]])</f>
        <v>26.002070804528522</v>
      </c>
      <c r="E66" s="40">
        <v>978521</v>
      </c>
      <c r="F66" s="40">
        <f>Data[[#This Row],[DAA 
(n)]]^2</f>
        <v>957503347441</v>
      </c>
      <c r="G66" s="41">
        <f t="shared" si="2"/>
        <v>951403362306.23328</v>
      </c>
      <c r="H66" s="41">
        <f>LN(Data[[#This Row],[Metcalfe
(n^2)]])</f>
        <v>27.587595054017033</v>
      </c>
      <c r="I66" s="42">
        <f t="shared" si="3"/>
        <v>27.565142369688843</v>
      </c>
      <c r="J66" s="40">
        <f>Data[[#This Row],[DAA 
(n)]]*LN(Data[[#This Row],[DAA 
(n)]])</f>
        <v>13497520.549925901</v>
      </c>
      <c r="K66" s="40">
        <f t="shared" si="4"/>
        <v>13398028.536347678</v>
      </c>
      <c r="L66" s="39">
        <f>LN(Data[[#This Row],[MA'[n*ln(n)']
30d]])</f>
        <v>16.410618129944162</v>
      </c>
      <c r="M66" s="43">
        <f t="shared" si="5"/>
        <v>16.418945559236942</v>
      </c>
      <c r="N66" s="40">
        <f>Data[[#This Row],[DAA 
(n)]]^1.5</f>
        <v>967955129.66320705</v>
      </c>
      <c r="O66" s="40">
        <f t="shared" si="6"/>
        <v>960474245.78868377</v>
      </c>
      <c r="P66" s="43">
        <f>LN(Data[[#This Row],[MA'[n^1.5']]])</f>
        <v>20.682937726475227</v>
      </c>
      <c r="Q66" s="43">
        <f t="shared" si="7"/>
        <v>20.694070863649028</v>
      </c>
      <c r="R66" s="30">
        <f>$O$1+$O$2*Data[[#This Row],[MA'[ln(n^2)']]]</f>
        <v>27.565142369688843</v>
      </c>
      <c r="S66" s="30">
        <f>$Q$1+$Q$2*Data[[#This Row],[MA'[ln(n*ln(n))']]]</f>
        <v>23.611260172740952</v>
      </c>
      <c r="T66" s="31">
        <f>$O$3*Data[[#This Row],[Metcalfe
(n^2)]]</f>
        <v>497901740669.32001</v>
      </c>
      <c r="U66" s="31">
        <f t="shared" si="0"/>
        <v>494729748399.24127</v>
      </c>
      <c r="V66" s="30">
        <f>LN(Data[[#This Row],[MA'[NVA']
30d]]/Data[[#This Row],[MA'[NVMetcalfe calc']]])</f>
        <v>-0.92343199761182637</v>
      </c>
      <c r="W66" s="30">
        <f>$Q$3+Data[[#This Row],[NVM
(scaled)]]/((Data[[#This Row],[Upper Bound]]-Data[[#This Row],[Lower Bound]])/2)</f>
        <v>0.12289857835185447</v>
      </c>
      <c r="X66" s="30">
        <f>(Data[[#This Row],[Upper Bound]]+Data[[#This Row],[Lower Bound]])/2</f>
        <v>25.588201271214899</v>
      </c>
      <c r="Y66" s="44">
        <f>LN(Data[[#This Row],[NVActual]]/Data[[#This Row],[MA'[n^2']
30d]])</f>
        <v>-1.5791331504714523</v>
      </c>
      <c r="Z66" s="44">
        <f>LN(Data[[#This Row],[NVActual]]/Data[[#This Row],[MA'[n*ln(n)']
30d]])</f>
        <v>9.591452674584362</v>
      </c>
      <c r="AA66" s="44">
        <f>LN(Data[[#This Row],[NVActual]]/Data[[#This Row],[MA'[n^1.5']]])</f>
        <v>5.3191330780532962</v>
      </c>
      <c r="AB66" s="44">
        <f>LN(Data[[#This Row],[NVActual]]/Data[[#This Row],[Metcalfe
(n^2)]])</f>
        <v>-1.5855242494885098</v>
      </c>
      <c r="AC66" s="45">
        <f>1+Data[[#This Row],[MA'[NVMetcalfe calc']]]/((Data[[#This Row],[NVM_norm
(scaled)]]-Data[[#This Row],[NV_fund.]])/2)</f>
        <v>-38855202653.857521</v>
      </c>
    </row>
    <row r="67" spans="1:29" x14ac:dyDescent="0.2">
      <c r="A67" s="37">
        <v>44109</v>
      </c>
      <c r="B67" s="38">
        <v>199389146257.06699</v>
      </c>
      <c r="C67" s="24">
        <f t="shared" si="1"/>
        <v>196262413324.35663</v>
      </c>
      <c r="D67" s="39">
        <f>LN(Data[[#This Row],[NVActual]])</f>
        <v>26.018524260981977</v>
      </c>
      <c r="E67" s="40">
        <v>946902</v>
      </c>
      <c r="F67" s="40">
        <f>Data[[#This Row],[DAA 
(n)]]^2</f>
        <v>896623397604</v>
      </c>
      <c r="G67" s="41">
        <f t="shared" si="2"/>
        <v>952049949214.5</v>
      </c>
      <c r="H67" s="41">
        <f>LN(Data[[#This Row],[Metcalfe
(n^2)]])</f>
        <v>27.52190176424963</v>
      </c>
      <c r="I67" s="42">
        <f t="shared" si="3"/>
        <v>27.565810904783898</v>
      </c>
      <c r="J67" s="40">
        <f>Data[[#This Row],[DAA 
(n)]]*LN(Data[[#This Row],[DAA 
(n)]])</f>
        <v>13030271.912185751</v>
      </c>
      <c r="K67" s="40">
        <f t="shared" si="4"/>
        <v>13402893.401749482</v>
      </c>
      <c r="L67" s="39">
        <f>LN(Data[[#This Row],[MA'[n*ln(n)']
30d]])</f>
        <v>16.410981167116276</v>
      </c>
      <c r="M67" s="43">
        <f t="shared" si="5"/>
        <v>16.419302609516844</v>
      </c>
      <c r="N67" s="40">
        <f>Data[[#This Row],[DAA 
(n)]]^1.5</f>
        <v>921419822.03446245</v>
      </c>
      <c r="O67" s="40">
        <f t="shared" si="6"/>
        <v>960963248.34735262</v>
      </c>
      <c r="P67" s="43">
        <f>LN(Data[[#This Row],[MA'[n^1.5']]])</f>
        <v>20.683446723068371</v>
      </c>
      <c r="Q67" s="43">
        <f t="shared" si="7"/>
        <v>20.694531639980887</v>
      </c>
      <c r="R67" s="30">
        <f>$O$1+$O$2*Data[[#This Row],[MA'[ln(n^2)']]]</f>
        <v>27.565810904783898</v>
      </c>
      <c r="S67" s="30">
        <f>$Q$1+$Q$2*Data[[#This Row],[MA'[ln(n*ln(n))']]]</f>
        <v>23.611849305702791</v>
      </c>
      <c r="T67" s="31">
        <f>$O$3*Data[[#This Row],[Metcalfe
(n^2)]]</f>
        <v>466244166754.08002</v>
      </c>
      <c r="U67" s="31">
        <f t="shared" si="0"/>
        <v>495065973591.53998</v>
      </c>
      <c r="V67" s="30">
        <f>LN(Data[[#This Row],[MA'[NVA']
30d]]/Data[[#This Row],[MA'[NVMetcalfe calc']]])</f>
        <v>-0.92523842640026888</v>
      </c>
      <c r="W67" s="30">
        <f>$Q$3+Data[[#This Row],[NVM
(scaled)]]/((Data[[#This Row],[Upper Bound]]-Data[[#This Row],[Lower Bound]])/2)</f>
        <v>0.12199422745264277</v>
      </c>
      <c r="X67" s="30">
        <f>(Data[[#This Row],[Upper Bound]]+Data[[#This Row],[Lower Bound]])/2</f>
        <v>25.588830105243346</v>
      </c>
      <c r="Y67" s="44">
        <f>LN(Data[[#This Row],[NVActual]]/Data[[#This Row],[MA'[n^2']
30d]])</f>
        <v>-1.5633590770417105</v>
      </c>
      <c r="Z67" s="44">
        <f>LN(Data[[#This Row],[NVActual]]/Data[[#This Row],[MA'[n*ln(n)']
30d]])</f>
        <v>9.6075430938657007</v>
      </c>
      <c r="AA67" s="44">
        <f>LN(Data[[#This Row],[NVActual]]/Data[[#This Row],[MA'[n^1.5']]])</f>
        <v>5.3350775379136062</v>
      </c>
      <c r="AB67" s="44">
        <f>LN(Data[[#This Row],[NVActual]]/Data[[#This Row],[Metcalfe
(n^2)]])</f>
        <v>-1.5033775032676546</v>
      </c>
      <c r="AC67" s="45">
        <f>1+Data[[#This Row],[MA'[NVMetcalfe calc']]]/((Data[[#This Row],[NVM_norm
(scaled)]]-Data[[#This Row],[NV_fund.]])/2)</f>
        <v>-38879268390.820953</v>
      </c>
    </row>
    <row r="68" spans="1:29" x14ac:dyDescent="0.2">
      <c r="A68" s="37">
        <v>44108</v>
      </c>
      <c r="B68" s="38">
        <v>197399052168.17499</v>
      </c>
      <c r="C68" s="24">
        <f t="shared" si="1"/>
        <v>195855521161.42389</v>
      </c>
      <c r="D68" s="39">
        <f>LN(Data[[#This Row],[NVActual]])</f>
        <v>26.008493162354604</v>
      </c>
      <c r="E68" s="40">
        <v>923546</v>
      </c>
      <c r="F68" s="40">
        <f>Data[[#This Row],[DAA 
(n)]]^2</f>
        <v>852937214116</v>
      </c>
      <c r="G68" s="41">
        <f t="shared" si="2"/>
        <v>954450692734.5</v>
      </c>
      <c r="H68" s="41">
        <f>LN(Data[[#This Row],[Metcalfe
(n^2)]])</f>
        <v>27.471951775768897</v>
      </c>
      <c r="I68" s="42">
        <f t="shared" si="3"/>
        <v>27.568386337662556</v>
      </c>
      <c r="J68" s="40">
        <f>Data[[#This Row],[DAA 
(n)]]*LN(Data[[#This Row],[DAA 
(n)]])</f>
        <v>12685805.587352131</v>
      </c>
      <c r="K68" s="40">
        <f t="shared" si="4"/>
        <v>13421268.38383029</v>
      </c>
      <c r="L68" s="39">
        <f>LN(Data[[#This Row],[MA'[n*ln(n)']
30d]])</f>
        <v>16.412351199484991</v>
      </c>
      <c r="M68" s="43">
        <f t="shared" si="5"/>
        <v>16.419721474289453</v>
      </c>
      <c r="N68" s="40">
        <f>Data[[#This Row],[DAA 
(n)]]^1.5</f>
        <v>887539718.74388397</v>
      </c>
      <c r="O68" s="40">
        <f t="shared" si="6"/>
        <v>962795617.17245877</v>
      </c>
      <c r="P68" s="43">
        <f>LN(Data[[#This Row],[MA'[n^1.5']]])</f>
        <v>20.685351711694633</v>
      </c>
      <c r="Q68" s="43">
        <f t="shared" si="7"/>
        <v>20.695080306763746</v>
      </c>
      <c r="R68" s="30">
        <f>$O$1+$O$2*Data[[#This Row],[MA'[ln(n^2)']]]</f>
        <v>27.568386337662556</v>
      </c>
      <c r="S68" s="30">
        <f>$Q$1+$Q$2*Data[[#This Row],[MA'[ln(n*ln(n))']]]</f>
        <v>23.612540432577596</v>
      </c>
      <c r="T68" s="31">
        <f>$O$3*Data[[#This Row],[Metcalfe
(n^2)]]</f>
        <v>443527351340.32001</v>
      </c>
      <c r="U68" s="31">
        <f t="shared" si="0"/>
        <v>496314360221.94</v>
      </c>
      <c r="V68" s="30">
        <f>LN(Data[[#This Row],[MA'[NVA']
30d]]/Data[[#This Row],[MA'[NVMetcalfe calc']]])</f>
        <v>-0.92983226625442827</v>
      </c>
      <c r="W68" s="30">
        <f>$Q$3+Data[[#This Row],[NVM
(scaled)]]/((Data[[#This Row],[Upper Bound]]-Data[[#This Row],[Lower Bound]])/2)</f>
        <v>0.11989459722928297</v>
      </c>
      <c r="X68" s="30">
        <f>(Data[[#This Row],[Upper Bound]]+Data[[#This Row],[Lower Bound]])/2</f>
        <v>25.590463385120074</v>
      </c>
      <c r="Y68" s="44">
        <f>LN(Data[[#This Row],[NVActual]]/Data[[#This Row],[MA'[n^2']
30d]])</f>
        <v>-1.575908658732891</v>
      </c>
      <c r="Z68" s="44">
        <f>LN(Data[[#This Row],[NVActual]]/Data[[#This Row],[MA'[n*ln(n)']
30d]])</f>
        <v>9.5961419628696127</v>
      </c>
      <c r="AA68" s="44">
        <f>LN(Data[[#This Row],[NVActual]]/Data[[#This Row],[MA'[n^1.5']]])</f>
        <v>5.3231414506599721</v>
      </c>
      <c r="AB68" s="44">
        <f>LN(Data[[#This Row],[NVActual]]/Data[[#This Row],[Metcalfe
(n^2)]])</f>
        <v>-1.463458613414294</v>
      </c>
      <c r="AC68" s="45">
        <f>1+Data[[#This Row],[MA'[NVMetcalfe calc']]]/((Data[[#This Row],[NVM_norm
(scaled)]]-Data[[#This Row],[NV_fund.]])/2)</f>
        <v>-38971596146.306892</v>
      </c>
    </row>
    <row r="69" spans="1:29" x14ac:dyDescent="0.2">
      <c r="A69" s="37">
        <v>44107</v>
      </c>
      <c r="B69" s="38">
        <v>195354357355.871</v>
      </c>
      <c r="C69" s="24">
        <f t="shared" si="1"/>
        <v>195726150419.18448</v>
      </c>
      <c r="D69" s="39">
        <f>LN(Data[[#This Row],[NVActual]])</f>
        <v>25.998080963578158</v>
      </c>
      <c r="E69" s="40">
        <v>1002444</v>
      </c>
      <c r="F69" s="40">
        <f>Data[[#This Row],[DAA 
(n)]]^2</f>
        <v>1004893973136</v>
      </c>
      <c r="G69" s="41">
        <f t="shared" si="2"/>
        <v>959677170974.5</v>
      </c>
      <c r="H69" s="41">
        <f>LN(Data[[#This Row],[Metcalfe
(n^2)]])</f>
        <v>27.635903152506973</v>
      </c>
      <c r="I69" s="42">
        <f t="shared" si="3"/>
        <v>27.574011466156271</v>
      </c>
      <c r="J69" s="40">
        <f>Data[[#This Row],[DAA 
(n)]]*LN(Data[[#This Row],[DAA 
(n)]])</f>
        <v>13851722.649905849</v>
      </c>
      <c r="K69" s="40">
        <f t="shared" si="4"/>
        <v>13461322.757847078</v>
      </c>
      <c r="L69" s="39">
        <f>LN(Data[[#This Row],[MA'[n*ln(n)']
30d]])</f>
        <v>16.415331150595083</v>
      </c>
      <c r="M69" s="43">
        <f t="shared" si="5"/>
        <v>16.420259794224382</v>
      </c>
      <c r="N69" s="40">
        <f>Data[[#This Row],[DAA 
(n)]]^1.5</f>
        <v>1003668239.0144393</v>
      </c>
      <c r="O69" s="40">
        <f t="shared" si="6"/>
        <v>966787287.49294829</v>
      </c>
      <c r="P69" s="43">
        <f>LN(Data[[#This Row],[MA'[n^1.5']]])</f>
        <v>20.68948905765145</v>
      </c>
      <c r="Q69" s="43">
        <f t="shared" si="7"/>
        <v>20.695802621672403</v>
      </c>
      <c r="R69" s="30">
        <f>$O$1+$O$2*Data[[#This Row],[MA'[ln(n^2)']]]</f>
        <v>27.574011466156271</v>
      </c>
      <c r="S69" s="30">
        <f>$Q$1+$Q$2*Data[[#This Row],[MA'[ln(n*ln(n))']]]</f>
        <v>23.613428660470227</v>
      </c>
      <c r="T69" s="31">
        <f>$O$3*Data[[#This Row],[Metcalfe
(n^2)]]</f>
        <v>522544866030.72003</v>
      </c>
      <c r="U69" s="31">
        <f t="shared" si="0"/>
        <v>499032128906.73999</v>
      </c>
      <c r="V69" s="30">
        <f>LN(Data[[#This Row],[MA'[NVA']
30d]]/Data[[#This Row],[MA'[NVMetcalfe calc']]])</f>
        <v>-0.93595398975628696</v>
      </c>
      <c r="W69" s="30">
        <f>$Q$3+Data[[#This Row],[NVM
(scaled)]]/((Data[[#This Row],[Upper Bound]]-Data[[#This Row],[Lower Bound]])/2)</f>
        <v>0.11736552387563937</v>
      </c>
      <c r="X69" s="30">
        <f>(Data[[#This Row],[Upper Bound]]+Data[[#This Row],[Lower Bound]])/2</f>
        <v>25.593720063313249</v>
      </c>
      <c r="Y69" s="44">
        <f>LN(Data[[#This Row],[NVActual]]/Data[[#This Row],[MA'[n^2']
30d]])</f>
        <v>-1.5917818210403636</v>
      </c>
      <c r="Z69" s="44">
        <f>LN(Data[[#This Row],[NVActual]]/Data[[#This Row],[MA'[n*ln(n)']
30d]])</f>
        <v>9.5827498129830744</v>
      </c>
      <c r="AA69" s="44">
        <f>LN(Data[[#This Row],[NVActual]]/Data[[#This Row],[MA'[n^1.5']]])</f>
        <v>5.308591905926705</v>
      </c>
      <c r="AB69" s="44">
        <f>LN(Data[[#This Row],[NVActual]]/Data[[#This Row],[Metcalfe
(n^2)]])</f>
        <v>-1.6378221889288171</v>
      </c>
      <c r="AC69" s="45">
        <f>1+Data[[#This Row],[MA'[NVMetcalfe calc']]]/((Data[[#This Row],[NVM_norm
(scaled)]]-Data[[#This Row],[NV_fund.]])/2)</f>
        <v>-39176101755.178192</v>
      </c>
    </row>
    <row r="70" spans="1:29" x14ac:dyDescent="0.2">
      <c r="A70" s="37">
        <v>44106</v>
      </c>
      <c r="B70" s="38">
        <v>195610887017.89499</v>
      </c>
      <c r="C70" s="24">
        <f t="shared" si="1"/>
        <v>195534999497.94241</v>
      </c>
      <c r="D70" s="39">
        <f>LN(Data[[#This Row],[NVActual]])</f>
        <v>25.999393252598882</v>
      </c>
      <c r="E70" s="40">
        <v>996361</v>
      </c>
      <c r="F70" s="40">
        <f>Data[[#This Row],[DAA 
(n)]]^2</f>
        <v>992735242321</v>
      </c>
      <c r="G70" s="41">
        <f t="shared" si="2"/>
        <v>958406658403.33337</v>
      </c>
      <c r="H70" s="41">
        <f>LN(Data[[#This Row],[Metcalfe
(n^2)]])</f>
        <v>27.623729841393743</v>
      </c>
      <c r="I70" s="42">
        <f t="shared" si="3"/>
        <v>27.572722539289924</v>
      </c>
      <c r="J70" s="40">
        <f>Data[[#This Row],[DAA 
(n)]]*LN(Data[[#This Row],[DAA 
(n)]])</f>
        <v>13761603.544250455</v>
      </c>
      <c r="K70" s="40">
        <f t="shared" si="4"/>
        <v>13451847.903803997</v>
      </c>
      <c r="L70" s="39">
        <f>LN(Data[[#This Row],[MA'[n*ln(n)']
30d]])</f>
        <v>16.414627045192294</v>
      </c>
      <c r="M70" s="43">
        <f t="shared" si="5"/>
        <v>16.420641799692117</v>
      </c>
      <c r="N70" s="40">
        <f>Data[[#This Row],[DAA 
(n)]]^1.5</f>
        <v>994546468.8862946</v>
      </c>
      <c r="O70" s="40">
        <f t="shared" si="6"/>
        <v>965830980.16339314</v>
      </c>
      <c r="P70" s="43">
        <f>LN(Data[[#This Row],[MA'[n^1.5']]])</f>
        <v>20.688499408093016</v>
      </c>
      <c r="Q70" s="43">
        <f t="shared" si="7"/>
        <v>20.696307672507974</v>
      </c>
      <c r="R70" s="30">
        <f>$O$1+$O$2*Data[[#This Row],[MA'[ln(n^2)']]]</f>
        <v>27.572722539289924</v>
      </c>
      <c r="S70" s="30">
        <f>$Q$1+$Q$2*Data[[#This Row],[MA'[ln(n*ln(n))']]]</f>
        <v>23.614058969491992</v>
      </c>
      <c r="T70" s="31">
        <f>$O$3*Data[[#This Row],[Metcalfe
(n^2)]]</f>
        <v>516222326006.92004</v>
      </c>
      <c r="U70" s="31">
        <f t="shared" si="0"/>
        <v>498371462369.73328</v>
      </c>
      <c r="V70" s="30">
        <f>LN(Data[[#This Row],[MA'[NVA']
30d]]/Data[[#This Row],[MA'[NVMetcalfe calc']]])</f>
        <v>-0.9356063183790404</v>
      </c>
      <c r="W70" s="30">
        <f>$Q$3+Data[[#This Row],[NVM
(scaled)]]/((Data[[#This Row],[Upper Bound]]-Data[[#This Row],[Lower Bound]])/2)</f>
        <v>0.11731203251667166</v>
      </c>
      <c r="X70" s="30">
        <f>(Data[[#This Row],[Upper Bound]]+Data[[#This Row],[Lower Bound]])/2</f>
        <v>25.59339075439096</v>
      </c>
      <c r="Y70" s="44">
        <f>LN(Data[[#This Row],[NVActual]]/Data[[#This Row],[MA'[n^2']
30d]])</f>
        <v>-1.5891447591004146</v>
      </c>
      <c r="Z70" s="44">
        <f>LN(Data[[#This Row],[NVActual]]/Data[[#This Row],[MA'[n*ln(n)']
30d]])</f>
        <v>9.5847662074065862</v>
      </c>
      <c r="AA70" s="44">
        <f>LN(Data[[#This Row],[NVActual]]/Data[[#This Row],[MA'[n^1.5']]])</f>
        <v>5.3108938445058653</v>
      </c>
      <c r="AB70" s="44">
        <f>LN(Data[[#This Row],[NVActual]]/Data[[#This Row],[Metcalfe
(n^2)]])</f>
        <v>-1.6243365887948618</v>
      </c>
      <c r="AC70" s="45">
        <f>1+Data[[#This Row],[MA'[NVMetcalfe calc']]]/((Data[[#This Row],[NVM_norm
(scaled)]]-Data[[#This Row],[NV_fund.]])/2)</f>
        <v>-39124660258.572937</v>
      </c>
    </row>
    <row r="71" spans="1:29" x14ac:dyDescent="0.2">
      <c r="A71" s="37">
        <v>44105</v>
      </c>
      <c r="B71" s="38">
        <v>196277557842.57599</v>
      </c>
      <c r="C71" s="24">
        <f t="shared" si="1"/>
        <v>196045208017.34836</v>
      </c>
      <c r="D71" s="39">
        <f>LN(Data[[#This Row],[NVActual]])</f>
        <v>26.00279560587844</v>
      </c>
      <c r="E71" s="40">
        <v>922880</v>
      </c>
      <c r="F71" s="40">
        <f>Data[[#This Row],[DAA 
(n)]]^2</f>
        <v>851707494400</v>
      </c>
      <c r="G71" s="41">
        <f t="shared" si="2"/>
        <v>960611349868.93335</v>
      </c>
      <c r="H71" s="41">
        <f>LN(Data[[#This Row],[Metcalfe
(n^2)]])</f>
        <v>27.470508988397224</v>
      </c>
      <c r="I71" s="42">
        <f t="shared" si="3"/>
        <v>27.574872513615048</v>
      </c>
      <c r="J71" s="40">
        <f>Data[[#This Row],[DAA 
(n)]]*LN(Data[[#This Row],[DAA 
(n)]])</f>
        <v>12675991.667606015</v>
      </c>
      <c r="K71" s="40">
        <f t="shared" si="4"/>
        <v>13467988.759230733</v>
      </c>
      <c r="L71" s="39">
        <f>LN(Data[[#This Row],[MA'[n*ln(n)']
30d]])</f>
        <v>16.415826224634802</v>
      </c>
      <c r="M71" s="43">
        <f t="shared" si="5"/>
        <v>16.421071557804076</v>
      </c>
      <c r="N71" s="40">
        <f>Data[[#This Row],[DAA 
(n)]]^1.5</f>
        <v>886579839.85192847</v>
      </c>
      <c r="O71" s="40">
        <f t="shared" si="6"/>
        <v>967474089.00859487</v>
      </c>
      <c r="P71" s="43">
        <f>LN(Data[[#This Row],[MA'[n^1.5']]])</f>
        <v>20.690199201123118</v>
      </c>
      <c r="Q71" s="43">
        <f t="shared" si="7"/>
        <v>20.696879712820419</v>
      </c>
      <c r="R71" s="30">
        <f>$O$1+$O$2*Data[[#This Row],[MA'[ln(n^2)']]]</f>
        <v>27.574872513615048</v>
      </c>
      <c r="S71" s="30">
        <f>$Q$1+$Q$2*Data[[#This Row],[MA'[ln(n*ln(n))']]]</f>
        <v>23.614768070376723</v>
      </c>
      <c r="T71" s="31">
        <f>$O$3*Data[[#This Row],[Metcalfe
(n^2)]]</f>
        <v>442887897088</v>
      </c>
      <c r="U71" s="31">
        <f t="shared" si="0"/>
        <v>499517901931.84528</v>
      </c>
      <c r="V71" s="30">
        <f>LN(Data[[#This Row],[MA'[NVA']
30d]]/Data[[#This Row],[MA'[NVMetcalfe calc']]])</f>
        <v>-0.9352981513658698</v>
      </c>
      <c r="W71" s="30">
        <f>$Q$3+Data[[#This Row],[NVM
(scaled)]]/((Data[[#This Row],[Upper Bound]]-Data[[#This Row],[Lower Bound]])/2)</f>
        <v>0.11763965457383663</v>
      </c>
      <c r="X71" s="30">
        <f>(Data[[#This Row],[Upper Bound]]+Data[[#This Row],[Lower Bound]])/2</f>
        <v>25.594820291995887</v>
      </c>
      <c r="Y71" s="44">
        <f>LN(Data[[#This Row],[NVActual]]/Data[[#This Row],[MA'[n^2']
30d]])</f>
        <v>-1.58804013562441</v>
      </c>
      <c r="Z71" s="44">
        <f>LN(Data[[#This Row],[NVActual]]/Data[[#This Row],[MA'[n*ln(n)']
30d]])</f>
        <v>9.5869693812436392</v>
      </c>
      <c r="AA71" s="44">
        <f>LN(Data[[#This Row],[NVActual]]/Data[[#This Row],[MA'[n^1.5']]])</f>
        <v>5.3125964047553227</v>
      </c>
      <c r="AB71" s="44">
        <f>LN(Data[[#This Row],[NVActual]]/Data[[#This Row],[Metcalfe
(n^2)]])</f>
        <v>-1.4677133825187831</v>
      </c>
      <c r="AC71" s="45">
        <f>1+Data[[#This Row],[MA'[NVMetcalfe calc']]]/((Data[[#This Row],[NVM_norm
(scaled)]]-Data[[#This Row],[NV_fund.]])/2)</f>
        <v>-39212965439.778046</v>
      </c>
    </row>
    <row r="72" spans="1:29" x14ac:dyDescent="0.2">
      <c r="A72" s="37">
        <v>44104</v>
      </c>
      <c r="B72" s="38">
        <v>199336157853.54999</v>
      </c>
      <c r="C72" s="24">
        <f t="shared" si="1"/>
        <v>196875197255.93835</v>
      </c>
      <c r="D72" s="39">
        <f>LN(Data[[#This Row],[NVActual]])</f>
        <v>26.018258471962405</v>
      </c>
      <c r="E72" s="40">
        <v>1118241</v>
      </c>
      <c r="F72" s="40">
        <f>Data[[#This Row],[DAA 
(n)]]^2</f>
        <v>1250462934081</v>
      </c>
      <c r="G72" s="41">
        <f t="shared" si="2"/>
        <v>970692284397.23328</v>
      </c>
      <c r="H72" s="41">
        <f>LN(Data[[#This Row],[Metcalfe
(n^2)]])</f>
        <v>27.854534945945936</v>
      </c>
      <c r="I72" s="42">
        <f t="shared" si="3"/>
        <v>27.585001304702086</v>
      </c>
      <c r="J72" s="40">
        <f>Data[[#This Row],[DAA 
(n)]]*LN(Data[[#This Row],[DAA 
(n)]])</f>
        <v>15574041.506244766</v>
      </c>
      <c r="K72" s="40">
        <f t="shared" si="4"/>
        <v>13542759.087557005</v>
      </c>
      <c r="L72" s="39">
        <f>LN(Data[[#This Row],[MA'[n*ln(n)']
30d]])</f>
        <v>16.421362577773461</v>
      </c>
      <c r="M72" s="43">
        <f t="shared" si="5"/>
        <v>16.421524279228144</v>
      </c>
      <c r="N72" s="40">
        <f>Data[[#This Row],[DAA 
(n)]]^1.5</f>
        <v>1182505358.0722857</v>
      </c>
      <c r="O72" s="40">
        <f t="shared" si="6"/>
        <v>975038298.3441366</v>
      </c>
      <c r="P72" s="43">
        <f>LN(Data[[#This Row],[MA'[n^1.5']]])</f>
        <v>20.697987308543627</v>
      </c>
      <c r="Q72" s="43">
        <f t="shared" si="7"/>
        <v>20.697485494194673</v>
      </c>
      <c r="R72" s="30">
        <f>$O$1+$O$2*Data[[#This Row],[MA'[ln(n^2)']]]</f>
        <v>27.585001304702086</v>
      </c>
      <c r="S72" s="30">
        <f>$Q$1+$Q$2*Data[[#This Row],[MA'[ln(n*ln(n))']]]</f>
        <v>23.615515060726437</v>
      </c>
      <c r="T72" s="31">
        <f>$O$3*Data[[#This Row],[Metcalfe
(n^2)]]</f>
        <v>650240725722.12</v>
      </c>
      <c r="U72" s="31">
        <f t="shared" si="0"/>
        <v>504759987886.56128</v>
      </c>
      <c r="V72" s="30">
        <f>LN(Data[[#This Row],[MA'[NVA']
30d]]/Data[[#This Row],[MA'[NVMetcalfe calc']]])</f>
        <v>-0.94151303327197644</v>
      </c>
      <c r="W72" s="30">
        <f>$Q$3+Data[[#This Row],[NVM
(scaled)]]/((Data[[#This Row],[Upper Bound]]-Data[[#This Row],[Lower Bound]])/2)</f>
        <v>0.11562474063192524</v>
      </c>
      <c r="X72" s="30">
        <f>(Data[[#This Row],[Upper Bound]]+Data[[#This Row],[Lower Bound]])/2</f>
        <v>25.600258182714263</v>
      </c>
      <c r="Y72" s="44">
        <f>LN(Data[[#This Row],[NVActual]]/Data[[#This Row],[MA'[n^2']
30d]])</f>
        <v>-1.5830168771769675</v>
      </c>
      <c r="Z72" s="44">
        <f>LN(Data[[#This Row],[NVActual]]/Data[[#This Row],[MA'[n*ln(n)']
30d]])</f>
        <v>9.5968958941889433</v>
      </c>
      <c r="AA72" s="44">
        <f>LN(Data[[#This Row],[NVActual]]/Data[[#This Row],[MA'[n^1.5']]])</f>
        <v>5.3202711634187763</v>
      </c>
      <c r="AB72" s="44">
        <f>LN(Data[[#This Row],[NVActual]]/Data[[#This Row],[Metcalfe
(n^2)]])</f>
        <v>-1.836276473983532</v>
      </c>
      <c r="AC72" s="45">
        <f>1+Data[[#This Row],[MA'[NVMetcalfe calc']]]/((Data[[#This Row],[NVM_norm
(scaled)]]-Data[[#This Row],[NV_fund.]])/2)</f>
        <v>-39612889784.815773</v>
      </c>
    </row>
    <row r="73" spans="1:29" x14ac:dyDescent="0.2">
      <c r="A73" s="37">
        <v>44103</v>
      </c>
      <c r="B73" s="38">
        <v>200598525114.737</v>
      </c>
      <c r="C73" s="24">
        <f t="shared" si="1"/>
        <v>197423004785.09454</v>
      </c>
      <c r="D73" s="39">
        <f>LN(Data[[#This Row],[NVActual]])</f>
        <v>26.02457136007801</v>
      </c>
      <c r="E73" s="40">
        <v>998051</v>
      </c>
      <c r="F73" s="40">
        <f>Data[[#This Row],[DAA 
(n)]]^2</f>
        <v>996105798601</v>
      </c>
      <c r="G73" s="41">
        <f t="shared" si="2"/>
        <v>958176582197.8667</v>
      </c>
      <c r="H73" s="41">
        <f>LN(Data[[#This Row],[Metcalfe
(n^2)]])</f>
        <v>27.627119312384675</v>
      </c>
      <c r="I73" s="42">
        <f t="shared" si="3"/>
        <v>27.573099487492588</v>
      </c>
      <c r="J73" s="40">
        <f>Data[[#This Row],[DAA 
(n)]]*LN(Data[[#This Row],[DAA 
(n)]])</f>
        <v>13786637.028422419</v>
      </c>
      <c r="K73" s="40">
        <f t="shared" si="4"/>
        <v>13452314.673493998</v>
      </c>
      <c r="L73" s="39">
        <f>LN(Data[[#This Row],[MA'[n*ln(n)']
30d]])</f>
        <v>16.414661743889098</v>
      </c>
      <c r="M73" s="43">
        <f t="shared" si="5"/>
        <v>16.421643166361289</v>
      </c>
      <c r="N73" s="40">
        <f>Data[[#This Row],[DAA 
(n)]]^1.5</f>
        <v>997077924.93843091</v>
      </c>
      <c r="O73" s="40">
        <f t="shared" si="6"/>
        <v>965778010.19028485</v>
      </c>
      <c r="P73" s="43">
        <f>LN(Data[[#This Row],[MA'[n^1.5']]])</f>
        <v>20.688444562652364</v>
      </c>
      <c r="Q73" s="43">
        <f t="shared" si="7"/>
        <v>20.697620919196911</v>
      </c>
      <c r="R73" s="30">
        <f>$O$1+$O$2*Data[[#This Row],[MA'[ln(n^2)']]]</f>
        <v>27.573099487492588</v>
      </c>
      <c r="S73" s="30">
        <f>$Q$1+$Q$2*Data[[#This Row],[MA'[ln(n*ln(n))']]]</f>
        <v>23.615711224496124</v>
      </c>
      <c r="T73" s="31">
        <f>$O$3*Data[[#This Row],[Metcalfe
(n^2)]]</f>
        <v>517975015272.52002</v>
      </c>
      <c r="U73" s="31">
        <f t="shared" si="0"/>
        <v>498251822742.89063</v>
      </c>
      <c r="V73" s="30">
        <f>LN(Data[[#This Row],[MA'[NVA']
30d]]/Data[[#This Row],[MA'[NVMetcalfe calc']]])</f>
        <v>-0.92575695823517734</v>
      </c>
      <c r="W73" s="30">
        <f>$Q$3+Data[[#This Row],[NVM
(scaled)]]/((Data[[#This Row],[Upper Bound]]-Data[[#This Row],[Lower Bound]])/2)</f>
        <v>0.1221374114885504</v>
      </c>
      <c r="X73" s="30">
        <f>(Data[[#This Row],[Upper Bound]]+Data[[#This Row],[Lower Bound]])/2</f>
        <v>25.594405355994354</v>
      </c>
      <c r="Y73" s="44">
        <f>LN(Data[[#This Row],[NVActual]]/Data[[#This Row],[MA'[n^2']
30d]])</f>
        <v>-1.5637265616510732</v>
      </c>
      <c r="Z73" s="44">
        <f>LN(Data[[#This Row],[NVActual]]/Data[[#This Row],[MA'[n*ln(n)']
30d]])</f>
        <v>9.6099096161889115</v>
      </c>
      <c r="AA73" s="44">
        <f>LN(Data[[#This Row],[NVActual]]/Data[[#This Row],[MA'[n^1.5']]])</f>
        <v>5.3361267974256474</v>
      </c>
      <c r="AB73" s="44">
        <f>LN(Data[[#This Row],[NVActual]]/Data[[#This Row],[Metcalfe
(n^2)]])</f>
        <v>-1.6025479523066632</v>
      </c>
      <c r="AC73" s="45">
        <f>1+Data[[#This Row],[MA'[NVMetcalfe calc']]]/((Data[[#This Row],[NVM_norm
(scaled)]]-Data[[#This Row],[NV_fund.]])/2)</f>
        <v>-39121119785.301575</v>
      </c>
    </row>
    <row r="74" spans="1:29" x14ac:dyDescent="0.2">
      <c r="A74" s="37">
        <v>44102</v>
      </c>
      <c r="B74" s="38">
        <v>198483977030.04501</v>
      </c>
      <c r="C74" s="24">
        <f t="shared" si="1"/>
        <v>197941071739.48767</v>
      </c>
      <c r="D74" s="39">
        <f>LN(Data[[#This Row],[NVActual]])</f>
        <v>26.013974213563937</v>
      </c>
      <c r="E74" s="40">
        <v>884124</v>
      </c>
      <c r="F74" s="40">
        <f>Data[[#This Row],[DAA 
(n)]]^2</f>
        <v>781675247376</v>
      </c>
      <c r="G74" s="41">
        <f t="shared" si="2"/>
        <v>947455924092.53333</v>
      </c>
      <c r="H74" s="41">
        <f>LN(Data[[#This Row],[Metcalfe
(n^2)]])</f>
        <v>27.384705206551736</v>
      </c>
      <c r="I74" s="42">
        <f t="shared" si="3"/>
        <v>27.560102738361778</v>
      </c>
      <c r="J74" s="40">
        <f>Data[[#This Row],[DAA 
(n)]]*LN(Data[[#This Row],[DAA 
(n)]])</f>
        <v>12105737.553018674</v>
      </c>
      <c r="K74" s="40">
        <f t="shared" si="4"/>
        <v>13365579.044382241</v>
      </c>
      <c r="L74" s="39">
        <f>LN(Data[[#This Row],[MA'[n*ln(n)']
30d]])</f>
        <v>16.408193232047406</v>
      </c>
      <c r="M74" s="43">
        <f t="shared" si="5"/>
        <v>16.422007903286097</v>
      </c>
      <c r="N74" s="40">
        <f>Data[[#This Row],[DAA 
(n)]]^1.5</f>
        <v>831322949.52747631</v>
      </c>
      <c r="O74" s="40">
        <f t="shared" si="6"/>
        <v>957351034.66949344</v>
      </c>
      <c r="P74" s="43">
        <f>LN(Data[[#This Row],[MA'[n^1.5']]])</f>
        <v>20.679680689546984</v>
      </c>
      <c r="Q74" s="43">
        <f t="shared" si="7"/>
        <v>20.698105273060808</v>
      </c>
      <c r="R74" s="30">
        <f>$O$1+$O$2*Data[[#This Row],[MA'[ln(n^2)']]]</f>
        <v>27.560102738361778</v>
      </c>
      <c r="S74" s="30">
        <f>$Q$1+$Q$2*Data[[#This Row],[MA'[ln(n*ln(n))']]]</f>
        <v>23.61631304042206</v>
      </c>
      <c r="T74" s="31">
        <f>$O$3*Data[[#This Row],[Metcalfe
(n^2)]]</f>
        <v>406471128635.52002</v>
      </c>
      <c r="U74" s="31">
        <f t="shared" si="0"/>
        <v>492677080528.11731</v>
      </c>
      <c r="V74" s="30">
        <f>LN(Data[[#This Row],[MA'[NVA']
30d]]/Data[[#This Row],[MA'[NVMetcalfe calc']]])</f>
        <v>-0.91188458143944284</v>
      </c>
      <c r="W74" s="30">
        <f>$Q$3+Data[[#This Row],[NVM
(scaled)]]/((Data[[#This Row],[Upper Bound]]-Data[[#This Row],[Lower Bound]])/2)</f>
        <v>0.12755922537359321</v>
      </c>
      <c r="X74" s="30">
        <f>(Data[[#This Row],[Upper Bound]]+Data[[#This Row],[Lower Bound]])/2</f>
        <v>25.588207889391917</v>
      </c>
      <c r="Y74" s="44">
        <f>LN(Data[[#This Row],[NVActual]]/Data[[#This Row],[MA'[n^2']
30d]])</f>
        <v>-1.5630720411489085</v>
      </c>
      <c r="Z74" s="44">
        <f>LN(Data[[#This Row],[NVActual]]/Data[[#This Row],[MA'[n*ln(n)']
30d]])</f>
        <v>9.6057809815165314</v>
      </c>
      <c r="AA74" s="44">
        <f>LN(Data[[#This Row],[NVActual]]/Data[[#This Row],[MA'[n^1.5']]])</f>
        <v>5.3342935240169531</v>
      </c>
      <c r="AB74" s="44">
        <f>LN(Data[[#This Row],[NVActual]]/Data[[#This Row],[Metcalfe
(n^2)]])</f>
        <v>-1.3707309929877953</v>
      </c>
      <c r="AC74" s="45">
        <f>1+Data[[#This Row],[MA'[NVMetcalfe calc']]]/((Data[[#This Row],[NVM_norm
(scaled)]]-Data[[#This Row],[NV_fund.]])/2)</f>
        <v>-38701062727.569191</v>
      </c>
    </row>
    <row r="75" spans="1:29" x14ac:dyDescent="0.2">
      <c r="A75" s="37">
        <v>44101</v>
      </c>
      <c r="B75" s="38">
        <v>199057194328.155</v>
      </c>
      <c r="C75" s="24">
        <f t="shared" si="1"/>
        <v>198401093639.02582</v>
      </c>
      <c r="D75" s="39">
        <f>LN(Data[[#This Row],[NVActual]])</f>
        <v>26.016858029061137</v>
      </c>
      <c r="E75" s="40">
        <v>784428</v>
      </c>
      <c r="F75" s="40">
        <f>Data[[#This Row],[DAA 
(n)]]^2</f>
        <v>615327287184</v>
      </c>
      <c r="G75" s="41">
        <f t="shared" si="2"/>
        <v>952896900241.46667</v>
      </c>
      <c r="H75" s="41">
        <f>LN(Data[[#This Row],[Metcalfe
(n^2)]])</f>
        <v>27.145420137481342</v>
      </c>
      <c r="I75" s="42">
        <f t="shared" si="3"/>
        <v>27.566424222637828</v>
      </c>
      <c r="J75" s="40">
        <f>Data[[#This Row],[DAA 
(n)]]*LN(Data[[#This Row],[DAA 
(n)]])</f>
        <v>10646813.813802106</v>
      </c>
      <c r="K75" s="40">
        <f t="shared" si="4"/>
        <v>13408787.41848064</v>
      </c>
      <c r="L75" s="39">
        <f>LN(Data[[#This Row],[MA'[n*ln(n)']
30d]])</f>
        <v>16.41142082749159</v>
      </c>
      <c r="M75" s="43">
        <f t="shared" si="5"/>
        <v>16.422878253121031</v>
      </c>
      <c r="N75" s="40">
        <f>Data[[#This Row],[DAA 
(n)]]^1.5</f>
        <v>694751720.56726277</v>
      </c>
      <c r="O75" s="40">
        <f t="shared" si="6"/>
        <v>961586505.57955313</v>
      </c>
      <c r="P75" s="43">
        <f>LN(Data[[#This Row],[MA'[n^1.5']]])</f>
        <v>20.684095088347615</v>
      </c>
      <c r="Q75" s="43">
        <f t="shared" si="7"/>
        <v>20.699278048868525</v>
      </c>
      <c r="R75" s="30">
        <f>$O$1+$O$2*Data[[#This Row],[MA'[ln(n^2)']]]</f>
        <v>27.566424222637828</v>
      </c>
      <c r="S75" s="30">
        <f>$Q$1+$Q$2*Data[[#This Row],[MA'[ln(n*ln(n))']]]</f>
        <v>23.617749117649698</v>
      </c>
      <c r="T75" s="31">
        <f>$O$3*Data[[#This Row],[Metcalfe
(n^2)]]</f>
        <v>319970189335.67999</v>
      </c>
      <c r="U75" s="31">
        <f t="shared" ref="U75:U138" si="8">AVERAGE(T75:T104)</f>
        <v>495506388125.56268</v>
      </c>
      <c r="V75" s="30">
        <f>LN(Data[[#This Row],[MA'[NVA']
30d]]/Data[[#This Row],[MA'[NVMetcalfe calc']]])</f>
        <v>-0.91528953883954156</v>
      </c>
      <c r="W75" s="30">
        <f>$Q$3+Data[[#This Row],[NVM
(scaled)]]/((Data[[#This Row],[Upper Bound]]-Data[[#This Row],[Lower Bound]])/2)</f>
        <v>0.12640676201325857</v>
      </c>
      <c r="X75" s="30">
        <f>(Data[[#This Row],[Upper Bound]]+Data[[#This Row],[Lower Bound]])/2</f>
        <v>25.592086670143765</v>
      </c>
      <c r="Y75" s="44">
        <f>LN(Data[[#This Row],[NVActual]]/Data[[#This Row],[MA'[n^2']
30d]])</f>
        <v>-1.5659145212605377</v>
      </c>
      <c r="Z75" s="44">
        <f>LN(Data[[#This Row],[NVActual]]/Data[[#This Row],[MA'[n*ln(n)']
30d]])</f>
        <v>9.6054372015695453</v>
      </c>
      <c r="AA75" s="44">
        <f>LN(Data[[#This Row],[NVActual]]/Data[[#This Row],[MA'[n^1.5']]])</f>
        <v>5.3327629407135193</v>
      </c>
      <c r="AB75" s="44">
        <f>LN(Data[[#This Row],[NVActual]]/Data[[#This Row],[Metcalfe
(n^2)]])</f>
        <v>-1.1285621084202055</v>
      </c>
      <c r="AC75" s="45">
        <f>1+Data[[#This Row],[MA'[NVMetcalfe calc']]]/((Data[[#This Row],[NVM_norm
(scaled)]]-Data[[#This Row],[NV_fund.]])/2)</f>
        <v>-38915622115.75808</v>
      </c>
    </row>
    <row r="76" spans="1:29" x14ac:dyDescent="0.2">
      <c r="A76" s="37">
        <v>44100</v>
      </c>
      <c r="B76" s="38">
        <v>198736273241.69901</v>
      </c>
      <c r="C76" s="24">
        <f t="shared" ref="C76:C139" si="9">AVERAGE(B76:B105)</f>
        <v>198864517035.02472</v>
      </c>
      <c r="D76" s="39">
        <f>LN(Data[[#This Row],[NVActual]])</f>
        <v>26.015244522645155</v>
      </c>
      <c r="E76" s="40">
        <v>952990</v>
      </c>
      <c r="F76" s="40">
        <f>Data[[#This Row],[DAA 
(n)]]^2</f>
        <v>908189940100</v>
      </c>
      <c r="G76" s="41">
        <f t="shared" ref="G76:G139" si="10">AVERAGE(F76:F105)</f>
        <v>971272902975.8667</v>
      </c>
      <c r="H76" s="41">
        <f>LN(Data[[#This Row],[Metcalfe
(n^2)]])</f>
        <v>27.534719378803704</v>
      </c>
      <c r="I76" s="42">
        <f t="shared" ref="I76:I139" si="11">AVERAGE(H76:H105)</f>
        <v>27.587747583657706</v>
      </c>
      <c r="J76" s="40">
        <f>Data[[#This Row],[DAA 
(n)]]*LN(Data[[#This Row],[DAA 
(n)]])</f>
        <v>13120156.11040307</v>
      </c>
      <c r="K76" s="40">
        <f t="shared" ref="K76:K139" si="12">AVERAGE(J76:J105)</f>
        <v>13554070.258306185</v>
      </c>
      <c r="L76" s="39">
        <f>LN(Data[[#This Row],[MA'[n*ln(n)']
30d]])</f>
        <v>16.422197448249399</v>
      </c>
      <c r="M76" s="43">
        <f t="shared" ref="M76:M139" si="13">AVERAGE(L76:L105)</f>
        <v>16.423636658607236</v>
      </c>
      <c r="N76" s="40">
        <f>Data[[#This Row],[DAA 
(n)]]^1.5</f>
        <v>930320337.84922731</v>
      </c>
      <c r="O76" s="40">
        <f t="shared" ref="O76:O139" si="14">AVERAGE(N76:N105)</f>
        <v>975845400.75464082</v>
      </c>
      <c r="P76" s="43">
        <f>LN(Data[[#This Row],[MA'[n^1.5']]])</f>
        <v>20.698814730964479</v>
      </c>
      <c r="Q76" s="43">
        <f t="shared" ref="Q76:Q139" si="15">AVERAGE(P76:P105)</f>
        <v>20.700297653022172</v>
      </c>
      <c r="R76" s="30">
        <f>$O$1+$O$2*Data[[#This Row],[MA'[ln(n^2)']]]</f>
        <v>27.587747583657706</v>
      </c>
      <c r="S76" s="30">
        <f>$Q$1+$Q$2*Data[[#This Row],[MA'[ln(n*ln(n))']]]</f>
        <v>23.619000486701939</v>
      </c>
      <c r="T76" s="31">
        <f>$O$3*Data[[#This Row],[Metcalfe
(n^2)]]</f>
        <v>472258768852</v>
      </c>
      <c r="U76" s="31">
        <f t="shared" si="8"/>
        <v>505061909547.45074</v>
      </c>
      <c r="V76" s="30">
        <f>LN(Data[[#This Row],[MA'[NVA']
30d]]/Data[[#This Row],[MA'[NVMetcalfe calc']]])</f>
        <v>-0.93205724098212628</v>
      </c>
      <c r="W76" s="30">
        <f>$Q$3+Data[[#This Row],[NVM
(scaled)]]/((Data[[#This Row],[Upper Bound]]-Data[[#This Row],[Lower Bound]])/2)</f>
        <v>0.12030151923912602</v>
      </c>
      <c r="X76" s="30">
        <f>(Data[[#This Row],[Upper Bound]]+Data[[#This Row],[Lower Bound]])/2</f>
        <v>25.603374035179822</v>
      </c>
      <c r="Y76" s="44">
        <f>LN(Data[[#This Row],[NVActual]]/Data[[#This Row],[MA'[n^2']
30d]])</f>
        <v>-1.5866287966326227</v>
      </c>
      <c r="Z76" s="44">
        <f>LN(Data[[#This Row],[NVActual]]/Data[[#This Row],[MA'[n*ln(n)']
30d]])</f>
        <v>9.5930470743957539</v>
      </c>
      <c r="AA76" s="44">
        <f>LN(Data[[#This Row],[NVActual]]/Data[[#This Row],[MA'[n^1.5']]])</f>
        <v>5.316429791680676</v>
      </c>
      <c r="AB76" s="44">
        <f>LN(Data[[#This Row],[NVActual]]/Data[[#This Row],[Metcalfe
(n^2)]])</f>
        <v>-1.5194748561585507</v>
      </c>
      <c r="AC76" s="45">
        <f>1+Data[[#This Row],[MA'[NVMetcalfe calc']]]/((Data[[#This Row],[NVM_norm
(scaled)]]-Data[[#This Row],[NV_fund.]])/2)</f>
        <v>-39639012071.152138</v>
      </c>
    </row>
    <row r="77" spans="1:29" x14ac:dyDescent="0.2">
      <c r="A77" s="37">
        <v>44099</v>
      </c>
      <c r="B77" s="38">
        <v>197645812953.46701</v>
      </c>
      <c r="C77" s="24">
        <f t="shared" si="9"/>
        <v>199206963123.12018</v>
      </c>
      <c r="D77" s="39">
        <f>LN(Data[[#This Row],[NVActual]])</f>
        <v>26.009742442318334</v>
      </c>
      <c r="E77" s="40">
        <v>1140261</v>
      </c>
      <c r="F77" s="40">
        <f>Data[[#This Row],[DAA 
(n)]]^2</f>
        <v>1300195148121</v>
      </c>
      <c r="G77" s="41">
        <f t="shared" si="10"/>
        <v>970929977336.83337</v>
      </c>
      <c r="H77" s="41">
        <f>LN(Data[[#This Row],[Metcalfe
(n^2)]])</f>
        <v>27.8935354830693</v>
      </c>
      <c r="I77" s="42">
        <f t="shared" si="11"/>
        <v>27.58736783630609</v>
      </c>
      <c r="J77" s="40">
        <f>Data[[#This Row],[DAA 
(n)]]*LN(Data[[#This Row],[DAA 
(n)]])</f>
        <v>15902955.331730042</v>
      </c>
      <c r="K77" s="40">
        <f t="shared" si="12"/>
        <v>13551406.247778125</v>
      </c>
      <c r="L77" s="39">
        <f>LN(Data[[#This Row],[MA'[n*ln(n)']
30d]])</f>
        <v>16.42200088202884</v>
      </c>
      <c r="M77" s="43">
        <f t="shared" si="13"/>
        <v>16.423987106270705</v>
      </c>
      <c r="N77" s="40">
        <f>Data[[#This Row],[DAA 
(n)]]^1.5</f>
        <v>1217604952.2696595</v>
      </c>
      <c r="O77" s="40">
        <f t="shared" si="14"/>
        <v>975581564.49652028</v>
      </c>
      <c r="P77" s="43">
        <f>LN(Data[[#This Row],[MA'[n^1.5']]])</f>
        <v>20.698544327547463</v>
      </c>
      <c r="Q77" s="43">
        <f t="shared" si="15"/>
        <v>20.7007565708067</v>
      </c>
      <c r="R77" s="30">
        <f>$O$1+$O$2*Data[[#This Row],[MA'[ln(n^2)']]]</f>
        <v>27.58736783630609</v>
      </c>
      <c r="S77" s="30">
        <f>$Q$1+$Q$2*Data[[#This Row],[MA'[ln(n*ln(n))']]]</f>
        <v>23.61957872534666</v>
      </c>
      <c r="T77" s="31">
        <f>$O$3*Data[[#This Row],[Metcalfe
(n^2)]]</f>
        <v>676101477022.92004</v>
      </c>
      <c r="U77" s="31">
        <f t="shared" si="8"/>
        <v>504883588215.15338</v>
      </c>
      <c r="V77" s="30">
        <f>LN(Data[[#This Row],[MA'[NVA']
30d]]/Data[[#This Row],[MA'[NVMetcalfe calc']]])</f>
        <v>-0.92998358433915684</v>
      </c>
      <c r="W77" s="30">
        <f>$Q$3+Data[[#This Row],[NVM
(scaled)]]/((Data[[#This Row],[Upper Bound]]-Data[[#This Row],[Lower Bound]])/2)</f>
        <v>0.12123336027590309</v>
      </c>
      <c r="X77" s="30">
        <f>(Data[[#This Row],[Upper Bound]]+Data[[#This Row],[Lower Bound]])/2</f>
        <v>25.603473280826375</v>
      </c>
      <c r="Y77" s="44">
        <f>LN(Data[[#This Row],[NVActual]]/Data[[#This Row],[MA'[n^2']
30d]])</f>
        <v>-1.5917777463508196</v>
      </c>
      <c r="Z77" s="44">
        <f>LN(Data[[#This Row],[NVActual]]/Data[[#This Row],[MA'[n*ln(n)']
30d]])</f>
        <v>9.5877415602894942</v>
      </c>
      <c r="AA77" s="44">
        <f>LN(Data[[#This Row],[NVActual]]/Data[[#This Row],[MA'[n^1.5']]])</f>
        <v>5.3111981147708693</v>
      </c>
      <c r="AB77" s="44">
        <f>LN(Data[[#This Row],[NVActual]]/Data[[#This Row],[Metcalfe
(n^2)]])</f>
        <v>-1.8837930407509667</v>
      </c>
      <c r="AC77" s="45">
        <f>1+Data[[#This Row],[MA'[NVMetcalfe calc']]]/((Data[[#This Row],[NVM_norm
(scaled)]]-Data[[#This Row],[NV_fund.]])/2)</f>
        <v>-39626311484.12056</v>
      </c>
    </row>
    <row r="78" spans="1:29" x14ac:dyDescent="0.2">
      <c r="A78" s="37">
        <v>44098</v>
      </c>
      <c r="B78" s="38">
        <v>198659587209.19501</v>
      </c>
      <c r="C78" s="24">
        <f t="shared" si="9"/>
        <v>199682353162.46747</v>
      </c>
      <c r="D78" s="39">
        <f>LN(Data[[#This Row],[NVActual]])</f>
        <v>26.01485857985567</v>
      </c>
      <c r="E78" s="40">
        <v>943668</v>
      </c>
      <c r="F78" s="40">
        <f>Data[[#This Row],[DAA 
(n)]]^2</f>
        <v>890509294224</v>
      </c>
      <c r="G78" s="41">
        <f t="shared" si="10"/>
        <v>962971602722.66663</v>
      </c>
      <c r="H78" s="41">
        <f>LN(Data[[#This Row],[Metcalfe
(n^2)]])</f>
        <v>27.515059376706446</v>
      </c>
      <c r="I78" s="42">
        <f t="shared" si="11"/>
        <v>27.58060502940668</v>
      </c>
      <c r="J78" s="40">
        <f>Data[[#This Row],[DAA 
(n)]]*LN(Data[[#This Row],[DAA 
(n)]])</f>
        <v>12982540.52594891</v>
      </c>
      <c r="K78" s="40">
        <f t="shared" si="12"/>
        <v>13496785.755825566</v>
      </c>
      <c r="L78" s="39">
        <f>LN(Data[[#This Row],[MA'[n*ln(n)']
30d]])</f>
        <v>16.417962122899151</v>
      </c>
      <c r="M78" s="43">
        <f t="shared" si="13"/>
        <v>16.424477873834192</v>
      </c>
      <c r="N78" s="40">
        <f>Data[[#This Row],[DAA 
(n)]]^1.5</f>
        <v>916703400.59463894</v>
      </c>
      <c r="O78" s="40">
        <f t="shared" si="14"/>
        <v>969852657.8562628</v>
      </c>
      <c r="P78" s="43">
        <f>LN(Data[[#This Row],[MA'[n^1.5']]])</f>
        <v>20.692654718806608</v>
      </c>
      <c r="Q78" s="43">
        <f t="shared" si="15"/>
        <v>20.701412102590112</v>
      </c>
      <c r="R78" s="30">
        <f>$O$1+$O$2*Data[[#This Row],[MA'[ln(n^2)']]]</f>
        <v>27.58060502940668</v>
      </c>
      <c r="S78" s="30">
        <f>$Q$1+$Q$2*Data[[#This Row],[MA'[ln(n*ln(n))']]]</f>
        <v>23.620388491826414</v>
      </c>
      <c r="T78" s="31">
        <f>$O$3*Data[[#This Row],[Metcalfe
(n^2)]]</f>
        <v>463064832996.48004</v>
      </c>
      <c r="U78" s="31">
        <f t="shared" si="8"/>
        <v>500745233415.78668</v>
      </c>
      <c r="V78" s="30">
        <f>LN(Data[[#This Row],[MA'[NVA']
30d]]/Data[[#This Row],[MA'[NVMetcalfe calc']]])</f>
        <v>-0.91936958583110118</v>
      </c>
      <c r="W78" s="30">
        <f>$Q$3+Data[[#This Row],[NVM
(scaled)]]/((Data[[#This Row],[Upper Bound]]-Data[[#This Row],[Lower Bound]])/2)</f>
        <v>0.12569731497922293</v>
      </c>
      <c r="X78" s="30">
        <f>(Data[[#This Row],[Upper Bound]]+Data[[#This Row],[Lower Bound]])/2</f>
        <v>25.600496760616547</v>
      </c>
      <c r="Y78" s="44">
        <f>LN(Data[[#This Row],[NVActual]]/Data[[#This Row],[MA'[n^2']
30d]])</f>
        <v>-1.5784311801079369</v>
      </c>
      <c r="Z78" s="44">
        <f>LN(Data[[#This Row],[NVActual]]/Data[[#This Row],[MA'[n*ln(n)']
30d]])</f>
        <v>9.5968964569565198</v>
      </c>
      <c r="AA78" s="44">
        <f>LN(Data[[#This Row],[NVActual]]/Data[[#This Row],[MA'[n^1.5']]])</f>
        <v>5.3222038610490614</v>
      </c>
      <c r="AB78" s="44">
        <f>LN(Data[[#This Row],[NVActual]]/Data[[#This Row],[Metcalfe
(n^2)]])</f>
        <v>-1.5002007968507758</v>
      </c>
      <c r="AC78" s="45">
        <f>1+Data[[#This Row],[MA'[NVMetcalfe calc']]]/((Data[[#This Row],[NVM_norm
(scaled)]]-Data[[#This Row],[NV_fund.]])/2)</f>
        <v>-39312987289.389961</v>
      </c>
    </row>
    <row r="79" spans="1:29" x14ac:dyDescent="0.2">
      <c r="A79" s="37">
        <v>44097</v>
      </c>
      <c r="B79" s="38">
        <v>189295175073.38901</v>
      </c>
      <c r="C79" s="24">
        <f t="shared" si="9"/>
        <v>200053671979.46573</v>
      </c>
      <c r="D79" s="39">
        <f>LN(Data[[#This Row],[NVActual]])</f>
        <v>25.966573406582178</v>
      </c>
      <c r="E79" s="40">
        <v>1013565</v>
      </c>
      <c r="F79" s="40">
        <f>Data[[#This Row],[DAA 
(n)]]^2</f>
        <v>1027314009225</v>
      </c>
      <c r="G79" s="41">
        <f t="shared" si="10"/>
        <v>963480071070.40002</v>
      </c>
      <c r="H79" s="41">
        <f>LN(Data[[#This Row],[Metcalfe
(n^2)]])</f>
        <v>27.657968754012277</v>
      </c>
      <c r="I79" s="42">
        <f t="shared" si="11"/>
        <v>27.581171180179112</v>
      </c>
      <c r="J79" s="40">
        <f>Data[[#This Row],[DAA 
(n)]]*LN(Data[[#This Row],[DAA 
(n)]])</f>
        <v>14016574.550080227</v>
      </c>
      <c r="K79" s="40">
        <f t="shared" si="12"/>
        <v>13500745.849830894</v>
      </c>
      <c r="L79" s="39">
        <f>LN(Data[[#This Row],[MA'[n*ln(n)']
30d]])</f>
        <v>16.418255490018158</v>
      </c>
      <c r="M79" s="43">
        <f t="shared" si="13"/>
        <v>16.425093944737021</v>
      </c>
      <c r="N79" s="40">
        <f>Data[[#This Row],[DAA 
(n)]]^1.5</f>
        <v>1020416348.2422942</v>
      </c>
      <c r="O79" s="40">
        <f t="shared" si="14"/>
        <v>970244391.8435365</v>
      </c>
      <c r="P79" s="43">
        <f>LN(Data[[#This Row],[MA'[n^1.5']]])</f>
        <v>20.693058548081705</v>
      </c>
      <c r="Q79" s="43">
        <f t="shared" si="15"/>
        <v>20.702250760792872</v>
      </c>
      <c r="R79" s="30">
        <f>$O$1+$O$2*Data[[#This Row],[MA'[ln(n^2)']]]</f>
        <v>27.581171180179112</v>
      </c>
      <c r="S79" s="30">
        <f>$Q$1+$Q$2*Data[[#This Row],[MA'[ln(n*ln(n))']]]</f>
        <v>23.621405008816083</v>
      </c>
      <c r="T79" s="31">
        <f>$O$3*Data[[#This Row],[Metcalfe
(n^2)]]</f>
        <v>534203284797</v>
      </c>
      <c r="U79" s="31">
        <f t="shared" si="8"/>
        <v>501009636956.60809</v>
      </c>
      <c r="V79" s="30">
        <f>LN(Data[[#This Row],[MA'[NVA']
30d]]/Data[[#This Row],[MA'[NVMetcalfe calc']]])</f>
        <v>-0.91803964589890874</v>
      </c>
      <c r="W79" s="30">
        <f>$Q$3+Data[[#This Row],[NVM
(scaled)]]/((Data[[#This Row],[Upper Bound]]-Data[[#This Row],[Lower Bound]])/2)</f>
        <v>0.12631623375230683</v>
      </c>
      <c r="X79" s="30">
        <f>(Data[[#This Row],[Upper Bound]]+Data[[#This Row],[Lower Bound]])/2</f>
        <v>25.601288094497598</v>
      </c>
      <c r="Y79" s="44">
        <f>LN(Data[[#This Row],[NVActual]]/Data[[#This Row],[MA'[n^2']
30d]])</f>
        <v>-1.6272442341130957</v>
      </c>
      <c r="Z79" s="44">
        <f>LN(Data[[#This Row],[NVActual]]/Data[[#This Row],[MA'[n*ln(n)']
30d]])</f>
        <v>9.5483179165640202</v>
      </c>
      <c r="AA79" s="44">
        <f>LN(Data[[#This Row],[NVActual]]/Data[[#This Row],[MA'[n^1.5']]])</f>
        <v>5.273514858500473</v>
      </c>
      <c r="AB79" s="44">
        <f>LN(Data[[#This Row],[NVActual]]/Data[[#This Row],[Metcalfe
(n^2)]])</f>
        <v>-1.6913953474301</v>
      </c>
      <c r="AC79" s="45">
        <f>1+Data[[#This Row],[MA'[NVMetcalfe calc']]]/((Data[[#This Row],[NVM_norm
(scaled)]]-Data[[#This Row],[NV_fund.]])/2)</f>
        <v>-39333479124.731262</v>
      </c>
    </row>
    <row r="80" spans="1:29" x14ac:dyDescent="0.2">
      <c r="A80" s="37">
        <v>44096</v>
      </c>
      <c r="B80" s="38">
        <v>194586236941.46899</v>
      </c>
      <c r="C80" s="24">
        <f t="shared" si="9"/>
        <v>200991076113.53351</v>
      </c>
      <c r="D80" s="39">
        <f>LN(Data[[#This Row],[NVActual]])</f>
        <v>25.994141279333213</v>
      </c>
      <c r="E80" s="40">
        <v>968239</v>
      </c>
      <c r="F80" s="40">
        <f>Data[[#This Row],[DAA 
(n)]]^2</f>
        <v>937486761121</v>
      </c>
      <c r="G80" s="41">
        <f t="shared" si="10"/>
        <v>958956035915.03333</v>
      </c>
      <c r="H80" s="41">
        <f>LN(Data[[#This Row],[Metcalfe
(n^2)]])</f>
        <v>27.566468473220336</v>
      </c>
      <c r="I80" s="42">
        <f t="shared" si="11"/>
        <v>27.576448072925789</v>
      </c>
      <c r="J80" s="40">
        <f>Data[[#This Row],[DAA 
(n)]]*LN(Data[[#This Row],[DAA 
(n)]])</f>
        <v>13345464.934021192</v>
      </c>
      <c r="K80" s="40">
        <f t="shared" si="12"/>
        <v>13466560.415579109</v>
      </c>
      <c r="L80" s="39">
        <f>LN(Data[[#This Row],[MA'[n*ln(n)']
30d]])</f>
        <v>16.415720164299898</v>
      </c>
      <c r="M80" s="43">
        <f t="shared" si="13"/>
        <v>16.425757079843269</v>
      </c>
      <c r="N80" s="40">
        <f>Data[[#This Row],[DAA 
(n)]]^1.5</f>
        <v>952738812.1101377</v>
      </c>
      <c r="O80" s="40">
        <f t="shared" si="14"/>
        <v>966815177.74698412</v>
      </c>
      <c r="P80" s="43">
        <f>LN(Data[[#This Row],[MA'[n^1.5']]])</f>
        <v>20.689517905622573</v>
      </c>
      <c r="Q80" s="43">
        <f t="shared" si="15"/>
        <v>20.703154639186394</v>
      </c>
      <c r="R80" s="30">
        <f>$O$1+$O$2*Data[[#This Row],[MA'[ln(n^2)']]]</f>
        <v>27.576448072925789</v>
      </c>
      <c r="S80" s="30">
        <f>$Q$1+$Q$2*Data[[#This Row],[MA'[ln(n*ln(n))']]]</f>
        <v>23.622499181741393</v>
      </c>
      <c r="T80" s="31">
        <f>$O$3*Data[[#This Row],[Metcalfe
(n^2)]]</f>
        <v>487493115782.92004</v>
      </c>
      <c r="U80" s="31">
        <f t="shared" si="8"/>
        <v>498657138675.81732</v>
      </c>
      <c r="V80" s="30">
        <f>LN(Data[[#This Row],[MA'[NVA']
30d]]/Data[[#This Row],[MA'[NVMetcalfe calc']]])</f>
        <v>-0.90865825312187865</v>
      </c>
      <c r="W80" s="30">
        <f>$Q$3+Data[[#This Row],[NVM
(scaled)]]/((Data[[#This Row],[Upper Bound]]-Data[[#This Row],[Lower Bound]])/2)</f>
        <v>0.13037936345217033</v>
      </c>
      <c r="X80" s="30">
        <f>(Data[[#This Row],[Upper Bound]]+Data[[#This Row],[Lower Bound]])/2</f>
        <v>25.599473627333591</v>
      </c>
      <c r="Y80" s="44">
        <f>LN(Data[[#This Row],[NVActual]]/Data[[#This Row],[MA'[n^2']
30d]])</f>
        <v>-1.5949697877701148</v>
      </c>
      <c r="Z80" s="44">
        <f>LN(Data[[#This Row],[NVActual]]/Data[[#This Row],[MA'[n*ln(n)']
30d]])</f>
        <v>9.5784211150333132</v>
      </c>
      <c r="AA80" s="44">
        <f>LN(Data[[#This Row],[NVActual]]/Data[[#This Row],[MA'[n^1.5']]])</f>
        <v>5.3046233737106405</v>
      </c>
      <c r="AB80" s="44">
        <f>LN(Data[[#This Row],[NVActual]]/Data[[#This Row],[Metcalfe
(n^2)]])</f>
        <v>-1.5723271938871226</v>
      </c>
      <c r="AC80" s="45">
        <f>1+Data[[#This Row],[MA'[NVMetcalfe calc']]]/((Data[[#This Row],[NVM_norm
(scaled)]]-Data[[#This Row],[NV_fund.]])/2)</f>
        <v>-39157822692.599258</v>
      </c>
    </row>
    <row r="81" spans="1:29" x14ac:dyDescent="0.2">
      <c r="A81" s="37">
        <v>44095</v>
      </c>
      <c r="B81" s="38">
        <v>193385500705.58401</v>
      </c>
      <c r="C81" s="24">
        <f t="shared" si="9"/>
        <v>201686612798.4093</v>
      </c>
      <c r="D81" s="39">
        <f>LN(Data[[#This Row],[NVActual]])</f>
        <v>25.987951446656645</v>
      </c>
      <c r="E81" s="40">
        <v>946997</v>
      </c>
      <c r="F81" s="40">
        <f>Data[[#This Row],[DAA 
(n)]]^2</f>
        <v>896803318009</v>
      </c>
      <c r="G81" s="41">
        <f t="shared" si="10"/>
        <v>955095468264.33337</v>
      </c>
      <c r="H81" s="41">
        <f>LN(Data[[#This Row],[Metcalfe
(n^2)]])</f>
        <v>27.52210240852914</v>
      </c>
      <c r="I81" s="42">
        <f t="shared" si="11"/>
        <v>27.57205260264811</v>
      </c>
      <c r="J81" s="40">
        <f>Data[[#This Row],[DAA 
(n)]]*LN(Data[[#This Row],[DAA 
(n)]])</f>
        <v>13031674.207284935</v>
      </c>
      <c r="K81" s="40">
        <f t="shared" si="12"/>
        <v>13436184.442321708</v>
      </c>
      <c r="L81" s="39">
        <f>LN(Data[[#This Row],[MA'[n*ln(n)']
30d]])</f>
        <v>16.413461957092689</v>
      </c>
      <c r="M81" s="43">
        <f t="shared" si="13"/>
        <v>16.426537978542466</v>
      </c>
      <c r="N81" s="40">
        <f>Data[[#This Row],[DAA 
(n)]]^1.5</f>
        <v>921558490.6800921</v>
      </c>
      <c r="O81" s="40">
        <f t="shared" si="14"/>
        <v>963824690.19617486</v>
      </c>
      <c r="P81" s="43">
        <f>LN(Data[[#This Row],[MA'[n^1.5']]])</f>
        <v>20.686419979393925</v>
      </c>
      <c r="Q81" s="43">
        <f t="shared" si="15"/>
        <v>20.704222188892178</v>
      </c>
      <c r="R81" s="30">
        <f>$O$1+$O$2*Data[[#This Row],[MA'[ln(n^2)']]]</f>
        <v>27.57205260264811</v>
      </c>
      <c r="S81" s="30">
        <f>$Q$1+$Q$2*Data[[#This Row],[MA'[ln(n*ln(n))']]]</f>
        <v>23.623787664595067</v>
      </c>
      <c r="T81" s="31">
        <f>$O$3*Data[[#This Row],[Metcalfe
(n^2)]]</f>
        <v>466337725364.67999</v>
      </c>
      <c r="U81" s="31">
        <f t="shared" si="8"/>
        <v>496649643497.45331</v>
      </c>
      <c r="V81" s="30">
        <f>LN(Data[[#This Row],[MA'[NVA']
30d]]/Data[[#This Row],[MA'[NVMetcalfe calc']]])</f>
        <v>-0.90116976393645143</v>
      </c>
      <c r="W81" s="30">
        <f>$Q$3+Data[[#This Row],[NVM
(scaled)]]/((Data[[#This Row],[Upper Bound]]-Data[[#This Row],[Lower Bound]])/2)</f>
        <v>0.13351099631078267</v>
      </c>
      <c r="X81" s="30">
        <f>(Data[[#This Row],[Upper Bound]]+Data[[#This Row],[Lower Bound]])/2</f>
        <v>25.597920133621589</v>
      </c>
      <c r="Y81" s="44">
        <f>LN(Data[[#This Row],[NVActual]]/Data[[#This Row],[MA'[n^2']
30d]])</f>
        <v>-1.597125692543087</v>
      </c>
      <c r="Z81" s="44">
        <f>LN(Data[[#This Row],[NVActual]]/Data[[#This Row],[MA'[n*ln(n)']
30d]])</f>
        <v>9.5744894895639572</v>
      </c>
      <c r="AA81" s="44">
        <f>LN(Data[[#This Row],[NVActual]]/Data[[#This Row],[MA'[n^1.5']]])</f>
        <v>5.3015314672627225</v>
      </c>
      <c r="AB81" s="44">
        <f>LN(Data[[#This Row],[NVActual]]/Data[[#This Row],[Metcalfe
(n^2)]])</f>
        <v>-1.5341509618724951</v>
      </c>
      <c r="AC81" s="45">
        <f>1+Data[[#This Row],[MA'[NVMetcalfe calc']]]/((Data[[#This Row],[NVM_norm
(scaled)]]-Data[[#This Row],[NV_fund.]])/2)</f>
        <v>-39007356566.308319</v>
      </c>
    </row>
    <row r="82" spans="1:29" x14ac:dyDescent="0.2">
      <c r="A82" s="37">
        <v>44094</v>
      </c>
      <c r="B82" s="38">
        <v>201991869981.673</v>
      </c>
      <c r="C82" s="24">
        <f t="shared" si="9"/>
        <v>202432060613.9852</v>
      </c>
      <c r="D82" s="39">
        <f>LN(Data[[#This Row],[NVActual]])</f>
        <v>26.031493285922178</v>
      </c>
      <c r="E82" s="40">
        <v>820833</v>
      </c>
      <c r="F82" s="40">
        <f>Data[[#This Row],[DAA 
(n)]]^2</f>
        <v>673766813889</v>
      </c>
      <c r="G82" s="41">
        <f t="shared" si="10"/>
        <v>955328059473.23328</v>
      </c>
      <c r="H82" s="41">
        <f>LN(Data[[#This Row],[Metcalfe
(n^2)]])</f>
        <v>27.236149914537638</v>
      </c>
      <c r="I82" s="42">
        <f t="shared" si="11"/>
        <v>27.572310954744033</v>
      </c>
      <c r="J82" s="40">
        <f>Data[[#This Row],[DAA 
(n)]]*LN(Data[[#This Row],[DAA 
(n)]])</f>
        <v>11178165.321399836</v>
      </c>
      <c r="K82" s="40">
        <f t="shared" si="12"/>
        <v>13437993.892807866</v>
      </c>
      <c r="L82" s="39">
        <f>LN(Data[[#This Row],[MA'[n*ln(n)']
30d]])</f>
        <v>16.413596617990322</v>
      </c>
      <c r="M82" s="43">
        <f t="shared" si="13"/>
        <v>16.427605371684777</v>
      </c>
      <c r="N82" s="40">
        <f>Data[[#This Row],[DAA 
(n)]]^1.5</f>
        <v>743673339.00372648</v>
      </c>
      <c r="O82" s="40">
        <f t="shared" si="14"/>
        <v>964003775.12095344</v>
      </c>
      <c r="P82" s="43">
        <f>LN(Data[[#This Row],[MA'[n^1.5']]])</f>
        <v>20.686605768667725</v>
      </c>
      <c r="Q82" s="43">
        <f t="shared" si="15"/>
        <v>20.705687270903233</v>
      </c>
      <c r="R82" s="30">
        <f>$O$1+$O$2*Data[[#This Row],[MA'[ln(n^2)']]]</f>
        <v>27.572310954744033</v>
      </c>
      <c r="S82" s="30">
        <f>$Q$1+$Q$2*Data[[#This Row],[MA'[ln(n*ln(n))']]]</f>
        <v>23.625548863279882</v>
      </c>
      <c r="T82" s="31">
        <f>$O$3*Data[[#This Row],[Metcalfe
(n^2)]]</f>
        <v>350358743222.28003</v>
      </c>
      <c r="U82" s="31">
        <f t="shared" si="8"/>
        <v>496770590926.0813</v>
      </c>
      <c r="V82" s="30">
        <f>LN(Data[[#This Row],[MA'[NVA']
30d]]/Data[[#This Row],[MA'[NVMetcalfe calc']]])</f>
        <v>-0.89772400474635405</v>
      </c>
      <c r="W82" s="30">
        <f>$Q$3+Data[[#This Row],[NVM
(scaled)]]/((Data[[#This Row],[Upper Bound]]-Data[[#This Row],[Lower Bound]])/2)</f>
        <v>0.13508329413221831</v>
      </c>
      <c r="X82" s="30">
        <f>(Data[[#This Row],[Upper Bound]]+Data[[#This Row],[Lower Bound]])/2</f>
        <v>25.598929909011957</v>
      </c>
      <c r="Y82" s="44">
        <f>LN(Data[[#This Row],[NVActual]]/Data[[#This Row],[MA'[n^2']
30d]])</f>
        <v>-1.5538273502892603</v>
      </c>
      <c r="Z82" s="44">
        <f>LN(Data[[#This Row],[NVActual]]/Data[[#This Row],[MA'[n*ln(n)']
30d]])</f>
        <v>9.6178966679318556</v>
      </c>
      <c r="AA82" s="44">
        <f>LN(Data[[#This Row],[NVActual]]/Data[[#This Row],[MA'[n^1.5']]])</f>
        <v>5.3448875172544525</v>
      </c>
      <c r="AB82" s="44">
        <f>LN(Data[[#This Row],[NVActual]]/Data[[#This Row],[Metcalfe
(n^2)]])</f>
        <v>-1.2046566286154579</v>
      </c>
      <c r="AC82" s="45">
        <f>1+Data[[#This Row],[MA'[NVMetcalfe calc']]]/((Data[[#This Row],[NVM_norm
(scaled)]]-Data[[#This Row],[NV_fund.]])/2)</f>
        <v>-39017717819.825592</v>
      </c>
    </row>
    <row r="83" spans="1:29" x14ac:dyDescent="0.2">
      <c r="A83" s="37">
        <v>44093</v>
      </c>
      <c r="B83" s="38">
        <v>204803721045.65701</v>
      </c>
      <c r="C83" s="24">
        <f t="shared" si="9"/>
        <v>202793290204.21503</v>
      </c>
      <c r="D83" s="39">
        <f>LN(Data[[#This Row],[NVActual]])</f>
        <v>26.045317899114952</v>
      </c>
      <c r="E83" s="40">
        <v>892685</v>
      </c>
      <c r="F83" s="40">
        <f>Data[[#This Row],[DAA 
(n)]]^2</f>
        <v>796886509225</v>
      </c>
      <c r="G83" s="41">
        <f t="shared" si="10"/>
        <v>972877263981.46667</v>
      </c>
      <c r="H83" s="41">
        <f>LN(Data[[#This Row],[Metcalfe
(n^2)]])</f>
        <v>27.403978108137924</v>
      </c>
      <c r="I83" s="42">
        <f t="shared" si="11"/>
        <v>27.591557461254254</v>
      </c>
      <c r="J83" s="40">
        <f>Data[[#This Row],[DAA 
(n)]]*LN(Data[[#This Row],[DAA 
(n)]])</f>
        <v>12231560.098731551</v>
      </c>
      <c r="K83" s="40">
        <f t="shared" si="12"/>
        <v>13573243.319200542</v>
      </c>
      <c r="L83" s="39">
        <f>LN(Data[[#This Row],[MA'[n*ln(n)']
30d]])</f>
        <v>16.423611009826896</v>
      </c>
      <c r="M83" s="43">
        <f t="shared" si="13"/>
        <v>16.428700434512361</v>
      </c>
      <c r="N83" s="40">
        <f>Data[[#This Row],[DAA 
(n)]]^1.5</f>
        <v>843426720.87592828</v>
      </c>
      <c r="O83" s="40">
        <f t="shared" si="14"/>
        <v>977438178.46217775</v>
      </c>
      <c r="P83" s="43">
        <f>LN(Data[[#This Row],[MA'[n^1.5']]])</f>
        <v>20.700445603283804</v>
      </c>
      <c r="Q83" s="43">
        <f t="shared" si="15"/>
        <v>20.70719030181748</v>
      </c>
      <c r="R83" s="30">
        <f>$O$1+$O$2*Data[[#This Row],[MA'[ln(n^2)']]]</f>
        <v>27.591557461254254</v>
      </c>
      <c r="S83" s="30">
        <f>$Q$1+$Q$2*Data[[#This Row],[MA'[ln(n*ln(n))']]]</f>
        <v>23.627355716945395</v>
      </c>
      <c r="T83" s="31">
        <f>$O$3*Data[[#This Row],[Metcalfe
(n^2)]]</f>
        <v>414380984797</v>
      </c>
      <c r="U83" s="31">
        <f t="shared" si="8"/>
        <v>505896177270.36267</v>
      </c>
      <c r="V83" s="30">
        <f>LN(Data[[#This Row],[MA'[NVA']
30d]]/Data[[#This Row],[MA'[NVMetcalfe calc']]])</f>
        <v>-0.9141442795826985</v>
      </c>
      <c r="W83" s="30">
        <f>$Q$3+Data[[#This Row],[NVM
(scaled)]]/((Data[[#This Row],[Upper Bound]]-Data[[#This Row],[Lower Bound]])/2)</f>
        <v>0.12880032422917187</v>
      </c>
      <c r="X83" s="30">
        <f>(Data[[#This Row],[Upper Bound]]+Data[[#This Row],[Lower Bound]])/2</f>
        <v>25.609456589099825</v>
      </c>
      <c r="Y83" s="44">
        <f>LN(Data[[#This Row],[NVActual]]/Data[[#This Row],[MA'[n^2']
30d]])</f>
        <v>-1.5582058702124693</v>
      </c>
      <c r="Z83" s="44">
        <f>LN(Data[[#This Row],[NVActual]]/Data[[#This Row],[MA'[n*ln(n)']
30d]])</f>
        <v>9.6217068892880597</v>
      </c>
      <c r="AA83" s="44">
        <f>LN(Data[[#This Row],[NVActual]]/Data[[#This Row],[MA'[n^1.5']]])</f>
        <v>5.3448722958311503</v>
      </c>
      <c r="AB83" s="44">
        <f>LN(Data[[#This Row],[NVActual]]/Data[[#This Row],[Metcalfe
(n^2)]])</f>
        <v>-1.3586602090229698</v>
      </c>
      <c r="AC83" s="45">
        <f>1+Data[[#This Row],[MA'[NVMetcalfe calc']]]/((Data[[#This Row],[NVM_norm
(scaled)]]-Data[[#This Row],[NV_fund.]])/2)</f>
        <v>-39708253351.000603</v>
      </c>
    </row>
    <row r="84" spans="1:29" x14ac:dyDescent="0.2">
      <c r="A84" s="37">
        <v>44092</v>
      </c>
      <c r="B84" s="38">
        <v>201951566927.16599</v>
      </c>
      <c r="C84" s="24">
        <f t="shared" si="9"/>
        <v>203271439751.01474</v>
      </c>
      <c r="D84" s="39">
        <f>LN(Data[[#This Row],[NVActual]])</f>
        <v>26.031293737911451</v>
      </c>
      <c r="E84" s="40">
        <v>974291</v>
      </c>
      <c r="F84" s="40">
        <f>Data[[#This Row],[DAA 
(n)]]^2</f>
        <v>949242952681</v>
      </c>
      <c r="G84" s="41">
        <f t="shared" si="10"/>
        <v>979285967156.66663</v>
      </c>
      <c r="H84" s="41">
        <f>LN(Data[[#This Row],[Metcalfe
(n^2)]])</f>
        <v>27.578930611939114</v>
      </c>
      <c r="I84" s="42">
        <f t="shared" si="11"/>
        <v>27.59876183777039</v>
      </c>
      <c r="J84" s="40">
        <f>Data[[#This Row],[DAA 
(n)]]*LN(Data[[#This Row],[DAA 
(n)]])</f>
        <v>13434951.942418385</v>
      </c>
      <c r="K84" s="40">
        <f t="shared" si="12"/>
        <v>13623355.122382108</v>
      </c>
      <c r="L84" s="39">
        <f>LN(Data[[#This Row],[MA'[n*ln(n)']
30d]])</f>
        <v>16.427296166262956</v>
      </c>
      <c r="M84" s="43">
        <f t="shared" si="13"/>
        <v>16.429368834655257</v>
      </c>
      <c r="N84" s="40">
        <f>Data[[#This Row],[DAA 
(n)]]^1.5</f>
        <v>961685429.65489817</v>
      </c>
      <c r="O84" s="40">
        <f t="shared" si="14"/>
        <v>982385608.15859187</v>
      </c>
      <c r="P84" s="43">
        <f>LN(Data[[#This Row],[MA'[n^1.5']]])</f>
        <v>20.705494465574144</v>
      </c>
      <c r="Q84" s="43">
        <f t="shared" si="15"/>
        <v>20.708099363506516</v>
      </c>
      <c r="R84" s="30">
        <f>$O$1+$O$2*Data[[#This Row],[MA'[ln(n^2)']]]</f>
        <v>27.59876183777039</v>
      </c>
      <c r="S84" s="30">
        <f>$Q$1+$Q$2*Data[[#This Row],[MA'[ln(n*ln(n))']]]</f>
        <v>23.628458577181171</v>
      </c>
      <c r="T84" s="31">
        <f>$O$3*Data[[#This Row],[Metcalfe
(n^2)]]</f>
        <v>493606335394.12</v>
      </c>
      <c r="U84" s="31">
        <f t="shared" si="8"/>
        <v>509228702921.46667</v>
      </c>
      <c r="V84" s="30">
        <f>LN(Data[[#This Row],[MA'[NVA']
30d]]/Data[[#This Row],[MA'[NVMetcalfe calc']]])</f>
        <v>-0.91835500625954858</v>
      </c>
      <c r="W84" s="30">
        <f>$Q$3+Data[[#This Row],[NVM
(scaled)]]/((Data[[#This Row],[Upper Bound]]-Data[[#This Row],[Lower Bound]])/2)</f>
        <v>0.12738797971656263</v>
      </c>
      <c r="X84" s="30">
        <f>(Data[[#This Row],[Upper Bound]]+Data[[#This Row],[Lower Bound]])/2</f>
        <v>25.61361020747578</v>
      </c>
      <c r="Y84" s="44">
        <f>LN(Data[[#This Row],[NVActual]]/Data[[#This Row],[MA'[n^2']
30d]])</f>
        <v>-1.5787958001958187</v>
      </c>
      <c r="Z84" s="44">
        <f>LN(Data[[#This Row],[NVActual]]/Data[[#This Row],[MA'[n*ln(n)']
30d]])</f>
        <v>9.6039975716484953</v>
      </c>
      <c r="AA84" s="44">
        <f>LN(Data[[#This Row],[NVActual]]/Data[[#This Row],[MA'[n^1.5']]])</f>
        <v>5.3257992723373073</v>
      </c>
      <c r="AB84" s="44">
        <f>LN(Data[[#This Row],[NVActual]]/Data[[#This Row],[Metcalfe
(n^2)]])</f>
        <v>-1.5476368740276614</v>
      </c>
      <c r="AC84" s="45">
        <f>1+Data[[#This Row],[MA'[NVMetcalfe calc']]]/((Data[[#This Row],[NVM_norm
(scaled)]]-Data[[#This Row],[NV_fund.]])/2)</f>
        <v>-39961097282.913841</v>
      </c>
    </row>
    <row r="85" spans="1:29" x14ac:dyDescent="0.2">
      <c r="A85" s="37">
        <v>44091</v>
      </c>
      <c r="B85" s="38">
        <v>202239512659.742</v>
      </c>
      <c r="C85" s="24">
        <f t="shared" si="9"/>
        <v>203763870631.99466</v>
      </c>
      <c r="D85" s="39">
        <f>LN(Data[[#This Row],[NVActual]])</f>
        <v>26.032718538189492</v>
      </c>
      <c r="E85" s="40">
        <v>1101957</v>
      </c>
      <c r="F85" s="40">
        <f>Data[[#This Row],[DAA 
(n)]]^2</f>
        <v>1214309229849</v>
      </c>
      <c r="G85" s="41">
        <f t="shared" si="10"/>
        <v>980225364330.76672</v>
      </c>
      <c r="H85" s="41">
        <f>LN(Data[[#This Row],[Metcalfe
(n^2)]])</f>
        <v>27.825196495939991</v>
      </c>
      <c r="I85" s="42">
        <f t="shared" si="11"/>
        <v>27.599737059518176</v>
      </c>
      <c r="J85" s="40">
        <f>Data[[#This Row],[DAA 
(n)]]*LN(Data[[#This Row],[DAA 
(n)]])</f>
        <v>15331085.027538272</v>
      </c>
      <c r="K85" s="40">
        <f t="shared" si="12"/>
        <v>13630436.376343954</v>
      </c>
      <c r="L85" s="39">
        <f>LN(Data[[#This Row],[MA'[n*ln(n)']
30d]])</f>
        <v>16.427815819032848</v>
      </c>
      <c r="M85" s="43">
        <f t="shared" si="13"/>
        <v>16.429834808555441</v>
      </c>
      <c r="N85" s="40">
        <f>Data[[#This Row],[DAA 
(n)]]^1.5</f>
        <v>1156769880.3118594</v>
      </c>
      <c r="O85" s="40">
        <f t="shared" si="14"/>
        <v>983096774.41300285</v>
      </c>
      <c r="P85" s="43">
        <f>LN(Data[[#This Row],[MA'[n^1.5']]])</f>
        <v>20.706218121295255</v>
      </c>
      <c r="Q85" s="43">
        <f t="shared" si="15"/>
        <v>20.708730887163508</v>
      </c>
      <c r="R85" s="30">
        <f>$O$1+$O$2*Data[[#This Row],[MA'[ln(n^2)']]]</f>
        <v>27.599737059518176</v>
      </c>
      <c r="S85" s="30">
        <f>$Q$1+$Q$2*Data[[#This Row],[MA'[ln(n*ln(n))']]]</f>
        <v>23.629227434116476</v>
      </c>
      <c r="T85" s="31">
        <f>$O$3*Data[[#This Row],[Metcalfe
(n^2)]]</f>
        <v>631440799521.47998</v>
      </c>
      <c r="U85" s="31">
        <f t="shared" si="8"/>
        <v>509717189451.99866</v>
      </c>
      <c r="V85" s="30">
        <f>LN(Data[[#This Row],[MA'[NVA']
30d]]/Data[[#This Row],[MA'[NVMetcalfe calc']]])</f>
        <v>-0.91689421489789702</v>
      </c>
      <c r="W85" s="30">
        <f>$Q$3+Data[[#This Row],[NVM
(scaled)]]/((Data[[#This Row],[Upper Bound]]-Data[[#This Row],[Lower Bound]])/2)</f>
        <v>0.12814784428075321</v>
      </c>
      <c r="X85" s="30">
        <f>(Data[[#This Row],[Upper Bound]]+Data[[#This Row],[Lower Bound]])/2</f>
        <v>25.614482246817325</v>
      </c>
      <c r="Y85" s="44">
        <f>LN(Data[[#This Row],[NVActual]]/Data[[#This Row],[MA'[n^2']
30d]])</f>
        <v>-1.5783298075867851</v>
      </c>
      <c r="Z85" s="44">
        <f>LN(Data[[#This Row],[NVActual]]/Data[[#This Row],[MA'[n*ln(n)']
30d]])</f>
        <v>9.604902719156641</v>
      </c>
      <c r="AA85" s="44">
        <f>LN(Data[[#This Row],[NVActual]]/Data[[#This Row],[MA'[n^1.5']]])</f>
        <v>5.3265004168942349</v>
      </c>
      <c r="AB85" s="44">
        <f>LN(Data[[#This Row],[NVActual]]/Data[[#This Row],[Metcalfe
(n^2)]])</f>
        <v>-1.7924779577505012</v>
      </c>
      <c r="AC85" s="45">
        <f>1+Data[[#This Row],[MA'[NVMetcalfe calc']]]/((Data[[#This Row],[NVM_norm
(scaled)]]-Data[[#This Row],[NV_fund.]])/2)</f>
        <v>-39999254611.406578</v>
      </c>
    </row>
    <row r="86" spans="1:29" x14ac:dyDescent="0.2">
      <c r="A86" s="37">
        <v>44090</v>
      </c>
      <c r="B86" s="38">
        <v>202819584769.552</v>
      </c>
      <c r="C86" s="24">
        <f t="shared" si="9"/>
        <v>204403834916.31854</v>
      </c>
      <c r="D86" s="39">
        <f>LN(Data[[#This Row],[NVActual]])</f>
        <v>26.035582675842651</v>
      </c>
      <c r="E86" s="40">
        <v>1064243</v>
      </c>
      <c r="F86" s="40">
        <f>Data[[#This Row],[DAA 
(n)]]^2</f>
        <v>1132613163049</v>
      </c>
      <c r="G86" s="41">
        <f t="shared" si="10"/>
        <v>973658328887.26672</v>
      </c>
      <c r="H86" s="41">
        <f>LN(Data[[#This Row],[Metcalfe
(n^2)]])</f>
        <v>27.755548612533683</v>
      </c>
      <c r="I86" s="42">
        <f t="shared" si="11"/>
        <v>27.593836222069108</v>
      </c>
      <c r="J86" s="40">
        <f>Data[[#This Row],[DAA 
(n)]]*LN(Data[[#This Row],[DAA 
(n)]])</f>
        <v>14769324.161024343</v>
      </c>
      <c r="K86" s="40">
        <f t="shared" si="12"/>
        <v>13584171.499164803</v>
      </c>
      <c r="L86" s="39">
        <f>LN(Data[[#This Row],[MA'[n*ln(n)']
30d]])</f>
        <v>16.424415812539319</v>
      </c>
      <c r="M86" s="43">
        <f t="shared" si="13"/>
        <v>16.430225900615564</v>
      </c>
      <c r="N86" s="40">
        <f>Data[[#This Row],[DAA 
(n)]]^1.5</f>
        <v>1097896001.6699014</v>
      </c>
      <c r="O86" s="40">
        <f t="shared" si="14"/>
        <v>978302637.49134851</v>
      </c>
      <c r="P86" s="43">
        <f>LN(Data[[#This Row],[MA'[n^1.5']]])</f>
        <v>20.701329625418449</v>
      </c>
      <c r="Q86" s="43">
        <f t="shared" si="15"/>
        <v>20.709259097703164</v>
      </c>
      <c r="R86" s="30">
        <f>$O$1+$O$2*Data[[#This Row],[MA'[ln(n^2)']]]</f>
        <v>27.593836222069108</v>
      </c>
      <c r="S86" s="30">
        <f>$Q$1+$Q$2*Data[[#This Row],[MA'[ln(n*ln(n))']]]</f>
        <v>23.629872736015681</v>
      </c>
      <c r="T86" s="31">
        <f>$O$3*Data[[#This Row],[Metcalfe
(n^2)]]</f>
        <v>588958844785.47998</v>
      </c>
      <c r="U86" s="31">
        <f t="shared" si="8"/>
        <v>506302331021.37872</v>
      </c>
      <c r="V86" s="30">
        <f>LN(Data[[#This Row],[MA'[NVA']
30d]]/Data[[#This Row],[MA'[NVMetcalfe calc']]])</f>
        <v>-0.90703636302215196</v>
      </c>
      <c r="W86" s="30">
        <f>$Q$3+Data[[#This Row],[NVM
(scaled)]]/((Data[[#This Row],[Upper Bound]]-Data[[#This Row],[Lower Bound]])/2)</f>
        <v>0.13235887075478125</v>
      </c>
      <c r="X86" s="30">
        <f>(Data[[#This Row],[Upper Bound]]+Data[[#This Row],[Lower Bound]])/2</f>
        <v>25.611854479042393</v>
      </c>
      <c r="Y86" s="44">
        <f>LN(Data[[#This Row],[NVActual]]/Data[[#This Row],[MA'[n^2']
30d]])</f>
        <v>-1.5687436115076434</v>
      </c>
      <c r="Z86" s="44">
        <f>LN(Data[[#This Row],[NVActual]]/Data[[#This Row],[MA'[n*ln(n)']
30d]])</f>
        <v>9.6111668633033336</v>
      </c>
      <c r="AA86" s="44">
        <f>LN(Data[[#This Row],[NVActual]]/Data[[#This Row],[MA'[n^1.5']]])</f>
        <v>5.3342530504242012</v>
      </c>
      <c r="AB86" s="44">
        <f>LN(Data[[#This Row],[NVActual]]/Data[[#This Row],[Metcalfe
(n^2)]])</f>
        <v>-1.7199659366910311</v>
      </c>
      <c r="AC86" s="45">
        <f>1+Data[[#This Row],[MA'[NVMetcalfe calc']]]/((Data[[#This Row],[NVM_norm
(scaled)]]-Data[[#This Row],[NV_fund.]])/2)</f>
        <v>-39741942995.445808</v>
      </c>
    </row>
    <row r="87" spans="1:29" x14ac:dyDescent="0.2">
      <c r="A87" s="37">
        <v>44089</v>
      </c>
      <c r="B87" s="38">
        <v>199315386280.444</v>
      </c>
      <c r="C87" s="24">
        <f t="shared" si="9"/>
        <v>205222945628.01624</v>
      </c>
      <c r="D87" s="39">
        <f>LN(Data[[#This Row],[NVActual]])</f>
        <v>26.018154262793118</v>
      </c>
      <c r="E87" s="40">
        <v>976024</v>
      </c>
      <c r="F87" s="40">
        <f>Data[[#This Row],[DAA 
(n)]]^2</f>
        <v>952622848576</v>
      </c>
      <c r="G87" s="41">
        <f t="shared" si="10"/>
        <v>961647303772.83337</v>
      </c>
      <c r="H87" s="41">
        <f>LN(Data[[#This Row],[Metcalfe
(n^2)]])</f>
        <v>27.58248491051366</v>
      </c>
      <c r="I87" s="42">
        <f t="shared" si="11"/>
        <v>27.581071806172712</v>
      </c>
      <c r="J87" s="40">
        <f>Data[[#This Row],[DAA 
(n)]]*LN(Data[[#This Row],[DAA 
(n)]])</f>
        <v>13460583.626149593</v>
      </c>
      <c r="K87" s="40">
        <f t="shared" si="12"/>
        <v>13492776.453289617</v>
      </c>
      <c r="L87" s="39">
        <f>LN(Data[[#This Row],[MA'[n*ln(n)']
30d]])</f>
        <v>16.417665022669485</v>
      </c>
      <c r="M87" s="43">
        <f t="shared" si="13"/>
        <v>16.43056871021918</v>
      </c>
      <c r="N87" s="40">
        <f>Data[[#This Row],[DAA 
(n)]]^1.5</f>
        <v>964252437.46569872</v>
      </c>
      <c r="O87" s="40">
        <f t="shared" si="14"/>
        <v>969166756.60817277</v>
      </c>
      <c r="P87" s="43">
        <f>LN(Data[[#This Row],[MA'[n^1.5']]])</f>
        <v>20.69194724649191</v>
      </c>
      <c r="Q87" s="43">
        <f t="shared" si="15"/>
        <v>20.709730047340539</v>
      </c>
      <c r="R87" s="30">
        <f>$O$1+$O$2*Data[[#This Row],[MA'[ln(n^2)']]]</f>
        <v>27.581071806172712</v>
      </c>
      <c r="S87" s="30">
        <f>$Q$1+$Q$2*Data[[#This Row],[MA'[ln(n*ln(n))']]]</f>
        <v>23.630438371861647</v>
      </c>
      <c r="T87" s="31">
        <f>$O$3*Data[[#This Row],[Metcalfe
(n^2)]]</f>
        <v>495363881259.52002</v>
      </c>
      <c r="U87" s="31">
        <f t="shared" si="8"/>
        <v>500056597961.87335</v>
      </c>
      <c r="V87" s="30">
        <f>LN(Data[[#This Row],[MA'[NVA']
30d]]/Data[[#This Row],[MA'[NVMetcalfe calc']]])</f>
        <v>-0.89062436009532897</v>
      </c>
      <c r="W87" s="30">
        <f>$Q$3+Data[[#This Row],[NVM
(scaled)]]/((Data[[#This Row],[Upper Bound]]-Data[[#This Row],[Lower Bound]])/2)</f>
        <v>0.13912326091289645</v>
      </c>
      <c r="X87" s="30">
        <f>(Data[[#This Row],[Upper Bound]]+Data[[#This Row],[Lower Bound]])/2</f>
        <v>25.60575508901718</v>
      </c>
      <c r="Y87" s="44">
        <f>LN(Data[[#This Row],[NVActual]]/Data[[#This Row],[MA'[n^2']
30d]])</f>
        <v>-1.5737593294997216</v>
      </c>
      <c r="Z87" s="44">
        <f>LN(Data[[#This Row],[NVActual]]/Data[[#This Row],[MA'[n*ln(n)']
30d]])</f>
        <v>9.6004892401236308</v>
      </c>
      <c r="AA87" s="44">
        <f>LN(Data[[#This Row],[NVActual]]/Data[[#This Row],[MA'[n^1.5']]])</f>
        <v>5.3262070163012076</v>
      </c>
      <c r="AB87" s="44">
        <f>LN(Data[[#This Row],[NVActual]]/Data[[#This Row],[Metcalfe
(n^2)]])</f>
        <v>-1.5643306477205448</v>
      </c>
      <c r="AC87" s="45">
        <f>1+Data[[#This Row],[MA'[NVMetcalfe calc']]]/((Data[[#This Row],[NVM_norm
(scaled)]]-Data[[#This Row],[NV_fund.]])/2)</f>
        <v>-39271514295.603958</v>
      </c>
    </row>
    <row r="88" spans="1:29" x14ac:dyDescent="0.2">
      <c r="A88" s="37">
        <v>44088</v>
      </c>
      <c r="B88" s="38">
        <v>197147876035.172</v>
      </c>
      <c r="C88" s="24">
        <f t="shared" si="9"/>
        <v>205902451291.7373</v>
      </c>
      <c r="D88" s="39">
        <f>LN(Data[[#This Row],[NVActual]])</f>
        <v>26.007219923867719</v>
      </c>
      <c r="E88" s="40">
        <v>1016193</v>
      </c>
      <c r="F88" s="40">
        <f>Data[[#This Row],[DAA 
(n)]]^2</f>
        <v>1032648213249</v>
      </c>
      <c r="G88" s="41">
        <f t="shared" si="10"/>
        <v>956452462332.83337</v>
      </c>
      <c r="H88" s="41">
        <f>LN(Data[[#This Row],[Metcalfe
(n^2)]])</f>
        <v>27.663147699420499</v>
      </c>
      <c r="I88" s="42">
        <f t="shared" si="11"/>
        <v>27.575117023726218</v>
      </c>
      <c r="J88" s="40">
        <f>Data[[#This Row],[DAA 
(n)]]*LN(Data[[#This Row],[DAA 
(n)]])</f>
        <v>14055548.525058607</v>
      </c>
      <c r="K88" s="40">
        <f t="shared" si="12"/>
        <v>13451779.108400743</v>
      </c>
      <c r="L88" s="39">
        <f>LN(Data[[#This Row],[MA'[n*ln(n)']
30d]])</f>
        <v>16.414621930981987</v>
      </c>
      <c r="M88" s="43">
        <f t="shared" si="13"/>
        <v>16.431153063299181</v>
      </c>
      <c r="N88" s="40">
        <f>Data[[#This Row],[DAA 
(n)]]^1.5</f>
        <v>1024387566.1907151</v>
      </c>
      <c r="O88" s="40">
        <f t="shared" si="14"/>
        <v>965136351.06980598</v>
      </c>
      <c r="P88" s="43">
        <f>LN(Data[[#This Row],[MA'[n^1.5']]])</f>
        <v>20.687779945767254</v>
      </c>
      <c r="Q88" s="43">
        <f t="shared" si="15"/>
        <v>20.710535690608047</v>
      </c>
      <c r="R88" s="30">
        <f>$O$1+$O$2*Data[[#This Row],[MA'[ln(n^2)']]]</f>
        <v>27.575117023726218</v>
      </c>
      <c r="S88" s="30">
        <f>$Q$1+$Q$2*Data[[#This Row],[MA'[ln(n*ln(n))']]]</f>
        <v>23.631402554443646</v>
      </c>
      <c r="T88" s="31">
        <f>$O$3*Data[[#This Row],[Metcalfe
(n^2)]]</f>
        <v>536977070889.48004</v>
      </c>
      <c r="U88" s="31">
        <f t="shared" si="8"/>
        <v>497355280413.0733</v>
      </c>
      <c r="V88" s="30">
        <f>LN(Data[[#This Row],[MA'[NVA']
30d]]/Data[[#This Row],[MA'[NVMetcalfe calc']]])</f>
        <v>-0.88190210142224223</v>
      </c>
      <c r="W88" s="30">
        <f>$Q$3+Data[[#This Row],[NVM
(scaled)]]/((Data[[#This Row],[Upper Bound]]-Data[[#This Row],[Lower Bound]])/2)</f>
        <v>0.14275560221646821</v>
      </c>
      <c r="X88" s="30">
        <f>(Data[[#This Row],[Upper Bound]]+Data[[#This Row],[Lower Bound]])/2</f>
        <v>25.60325978908493</v>
      </c>
      <c r="Y88" s="44">
        <f>LN(Data[[#This Row],[NVActual]]/Data[[#This Row],[MA'[n^2']
30d]])</f>
        <v>-1.5792770011241786</v>
      </c>
      <c r="Z88" s="44">
        <f>LN(Data[[#This Row],[NVActual]]/Data[[#This Row],[MA'[n*ln(n)']
30d]])</f>
        <v>9.5925979928857306</v>
      </c>
      <c r="AA88" s="44">
        <f>LN(Data[[#This Row],[NVActual]]/Data[[#This Row],[MA'[n^1.5']]])</f>
        <v>5.3194399781004655</v>
      </c>
      <c r="AB88" s="44">
        <f>LN(Data[[#This Row],[NVActual]]/Data[[#This Row],[Metcalfe
(n^2)]])</f>
        <v>-1.655927775552781</v>
      </c>
      <c r="AC88" s="45">
        <f>1+Data[[#This Row],[MA'[NVMetcalfe calc']]]/((Data[[#This Row],[NVM_norm
(scaled)]]-Data[[#This Row],[NV_fund.]])/2)</f>
        <v>-39068769161.049019</v>
      </c>
    </row>
    <row r="89" spans="1:29" x14ac:dyDescent="0.2">
      <c r="A89" s="37">
        <v>44087</v>
      </c>
      <c r="B89" s="38">
        <v>190846477252.03699</v>
      </c>
      <c r="C89" s="24">
        <f t="shared" si="9"/>
        <v>206633687139.80405</v>
      </c>
      <c r="D89" s="39">
        <f>LN(Data[[#This Row],[NVActual]])</f>
        <v>25.974735157764712</v>
      </c>
      <c r="E89" s="40">
        <v>803998</v>
      </c>
      <c r="F89" s="40">
        <f>Data[[#This Row],[DAA 
(n)]]^2</f>
        <v>646412784004</v>
      </c>
      <c r="G89" s="41">
        <f t="shared" si="10"/>
        <v>953629237970.66663</v>
      </c>
      <c r="H89" s="41">
        <f>LN(Data[[#This Row],[Metcalfe
(n^2)]])</f>
        <v>27.194704121191641</v>
      </c>
      <c r="I89" s="42">
        <f t="shared" si="11"/>
        <v>27.572264405711273</v>
      </c>
      <c r="J89" s="40">
        <f>Data[[#This Row],[DAA 
(n)]]*LN(Data[[#This Row],[DAA 
(n)]])</f>
        <v>10932243.86201492</v>
      </c>
      <c r="K89" s="40">
        <f t="shared" si="12"/>
        <v>13430765.715983983</v>
      </c>
      <c r="L89" s="39">
        <f>LN(Data[[#This Row],[MA'[n*ln(n)']
30d]])</f>
        <v>16.413058582211708</v>
      </c>
      <c r="M89" s="43">
        <f t="shared" si="13"/>
        <v>16.431785796751583</v>
      </c>
      <c r="N89" s="40">
        <f>Data[[#This Row],[DAA 
(n)]]^1.5</f>
        <v>720912328.59040952</v>
      </c>
      <c r="O89" s="40">
        <f t="shared" si="14"/>
        <v>963013564.32049155</v>
      </c>
      <c r="P89" s="43">
        <f>LN(Data[[#This Row],[MA'[n^1.5']]])</f>
        <v>20.685578055146575</v>
      </c>
      <c r="Q89" s="43">
        <f t="shared" si="15"/>
        <v>20.711410266596506</v>
      </c>
      <c r="R89" s="30">
        <f>$O$1+$O$2*Data[[#This Row],[MA'[ln(n^2)']]]</f>
        <v>27.572264405711273</v>
      </c>
      <c r="S89" s="30">
        <f>$Q$1+$Q$2*Data[[#This Row],[MA'[ln(n*ln(n))']]]</f>
        <v>23.632446564640112</v>
      </c>
      <c r="T89" s="31">
        <f>$O$3*Data[[#This Row],[Metcalfe
(n^2)]]</f>
        <v>336134647682.08002</v>
      </c>
      <c r="U89" s="31">
        <f t="shared" si="8"/>
        <v>495887203744.74664</v>
      </c>
      <c r="V89" s="30">
        <f>LN(Data[[#This Row],[MA'[NVA']
30d]]/Data[[#This Row],[MA'[NVMetcalfe calc']]])</f>
        <v>-0.87540089077673566</v>
      </c>
      <c r="W89" s="30">
        <f>$Q$3+Data[[#This Row],[NVM
(scaled)]]/((Data[[#This Row],[Upper Bound]]-Data[[#This Row],[Lower Bound]])/2)</f>
        <v>0.14561352017293722</v>
      </c>
      <c r="X89" s="30">
        <f>(Data[[#This Row],[Upper Bound]]+Data[[#This Row],[Lower Bound]])/2</f>
        <v>25.602355485175693</v>
      </c>
      <c r="Y89" s="44">
        <f>LN(Data[[#This Row],[NVActual]]/Data[[#This Row],[MA'[n^2']
30d]])</f>
        <v>-1.6088056356463589</v>
      </c>
      <c r="Z89" s="44">
        <f>LN(Data[[#This Row],[NVActual]]/Data[[#This Row],[MA'[n*ln(n)']
30d]])</f>
        <v>9.5616765755530029</v>
      </c>
      <c r="AA89" s="44">
        <f>LN(Data[[#This Row],[NVActual]]/Data[[#This Row],[MA'[n^1.5']]])</f>
        <v>5.2891571026181357</v>
      </c>
      <c r="AB89" s="44">
        <f>LN(Data[[#This Row],[NVActual]]/Data[[#This Row],[Metcalfe
(n^2)]])</f>
        <v>-1.2199689634269288</v>
      </c>
      <c r="AC89" s="45">
        <f>1+Data[[#This Row],[MA'[NVMetcalfe calc']]]/((Data[[#This Row],[NVM_norm
(scaled)]]-Data[[#This Row],[NV_fund.]])/2)</f>
        <v>-38959204160.041428</v>
      </c>
    </row>
    <row r="90" spans="1:29" x14ac:dyDescent="0.2">
      <c r="A90" s="37">
        <v>44086</v>
      </c>
      <c r="B90" s="38">
        <v>192951979972.306</v>
      </c>
      <c r="C90" s="24">
        <f t="shared" si="9"/>
        <v>207517661653.62872</v>
      </c>
      <c r="D90" s="39">
        <f>LN(Data[[#This Row],[NVActual]])</f>
        <v>25.985707186459695</v>
      </c>
      <c r="E90" s="40">
        <v>890683</v>
      </c>
      <c r="F90" s="40">
        <f>Data[[#This Row],[DAA 
(n)]]^2</f>
        <v>793316206489</v>
      </c>
      <c r="G90" s="41">
        <f t="shared" si="10"/>
        <v>971449953721.06665</v>
      </c>
      <c r="H90" s="41">
        <f>LN(Data[[#This Row],[Metcalfe
(n^2)]])</f>
        <v>27.399487726251543</v>
      </c>
      <c r="I90" s="42">
        <f t="shared" si="11"/>
        <v>27.592354656974454</v>
      </c>
      <c r="J90" s="40">
        <f>Data[[#This Row],[DAA 
(n)]]*LN(Data[[#This Row],[DAA 
(n)]])</f>
        <v>12202128.963240452</v>
      </c>
      <c r="K90" s="40">
        <f t="shared" si="12"/>
        <v>13569840.059086148</v>
      </c>
      <c r="L90" s="39">
        <f>LN(Data[[#This Row],[MA'[n*ln(n)']
30d]])</f>
        <v>16.423360245380955</v>
      </c>
      <c r="M90" s="43">
        <f t="shared" si="13"/>
        <v>16.432461959188153</v>
      </c>
      <c r="N90" s="40">
        <f>Data[[#This Row],[DAA 
(n)]]^1.5</f>
        <v>840591017.52531147</v>
      </c>
      <c r="O90" s="40">
        <f t="shared" si="14"/>
        <v>976746947.05646265</v>
      </c>
      <c r="P90" s="43">
        <f>LN(Data[[#This Row],[MA'[n^1.5']]])</f>
        <v>20.699738166280504</v>
      </c>
      <c r="Q90" s="43">
        <f t="shared" si="15"/>
        <v>20.71234623375527</v>
      </c>
      <c r="R90" s="30">
        <f>$O$1+$O$2*Data[[#This Row],[MA'[ln(n^2)']]]</f>
        <v>27.592354656974454</v>
      </c>
      <c r="S90" s="30">
        <f>$Q$1+$Q$2*Data[[#This Row],[MA'[ln(n*ln(n))']]]</f>
        <v>23.633562232660449</v>
      </c>
      <c r="T90" s="31">
        <f>$O$3*Data[[#This Row],[Metcalfe
(n^2)]]</f>
        <v>412524427374.28003</v>
      </c>
      <c r="U90" s="31">
        <f t="shared" si="8"/>
        <v>505153975934.95471</v>
      </c>
      <c r="V90" s="30">
        <f>LN(Data[[#This Row],[MA'[NVA']
30d]]/Data[[#This Row],[MA'[NVMetcalfe calc']]])</f>
        <v>-0.88964683319184179</v>
      </c>
      <c r="W90" s="30">
        <f>$Q$3+Data[[#This Row],[NVM
(scaled)]]/((Data[[#This Row],[Upper Bound]]-Data[[#This Row],[Lower Bound]])/2)</f>
        <v>0.14054635967885926</v>
      </c>
      <c r="X90" s="30">
        <f>(Data[[#This Row],[Upper Bound]]+Data[[#This Row],[Lower Bound]])/2</f>
        <v>25.612958444817451</v>
      </c>
      <c r="Y90" s="44">
        <f>LN(Data[[#This Row],[NVActual]]/Data[[#This Row],[MA'[n^2']
30d]])</f>
        <v>-1.616348403536809</v>
      </c>
      <c r="Z90" s="44">
        <f>LN(Data[[#This Row],[NVActual]]/Data[[#This Row],[MA'[n*ln(n)']
30d]])</f>
        <v>9.5623469410787418</v>
      </c>
      <c r="AA90" s="44">
        <f>LN(Data[[#This Row],[NVActual]]/Data[[#This Row],[MA'[n^1.5']]])</f>
        <v>5.2859690201791905</v>
      </c>
      <c r="AB90" s="44">
        <f>LN(Data[[#This Row],[NVActual]]/Data[[#This Row],[Metcalfe
(n^2)]])</f>
        <v>-1.4137805397918486</v>
      </c>
      <c r="AC90" s="45">
        <f>1+Data[[#This Row],[MA'[NVMetcalfe calc']]]/((Data[[#This Row],[NVM_norm
(scaled)]]-Data[[#This Row],[NV_fund.]])/2)</f>
        <v>-39662830063.662582</v>
      </c>
    </row>
    <row r="91" spans="1:29" x14ac:dyDescent="0.2">
      <c r="A91" s="37">
        <v>44085</v>
      </c>
      <c r="B91" s="38">
        <v>192017369942.686</v>
      </c>
      <c r="C91" s="24">
        <f t="shared" si="9"/>
        <v>208330452294.12646</v>
      </c>
      <c r="D91" s="39">
        <f>LN(Data[[#This Row],[NVActual]])</f>
        <v>25.98085167333366</v>
      </c>
      <c r="E91" s="40">
        <v>951505</v>
      </c>
      <c r="F91" s="40">
        <f>Data[[#This Row],[DAA 
(n)]]^2</f>
        <v>905361765025</v>
      </c>
      <c r="G91" s="41">
        <f t="shared" si="10"/>
        <v>975249733197.56665</v>
      </c>
      <c r="H91" s="41">
        <f>LN(Data[[#This Row],[Metcalfe
(n^2)]])</f>
        <v>27.531600441130561</v>
      </c>
      <c r="I91" s="42">
        <f t="shared" si="11"/>
        <v>27.596830051557824</v>
      </c>
      <c r="J91" s="40">
        <f>Data[[#This Row],[DAA 
(n)]]*LN(Data[[#This Row],[DAA 
(n)]])</f>
        <v>13098227.738868967</v>
      </c>
      <c r="K91" s="40">
        <f t="shared" si="12"/>
        <v>13600213.550385837</v>
      </c>
      <c r="L91" s="39">
        <f>LN(Data[[#This Row],[MA'[n*ln(n)']
30d]])</f>
        <v>16.425596052817255</v>
      </c>
      <c r="M91" s="43">
        <f t="shared" si="13"/>
        <v>16.432655375531212</v>
      </c>
      <c r="N91" s="40">
        <f>Data[[#This Row],[DAA 
(n)]]^1.5</f>
        <v>928146672.80021536</v>
      </c>
      <c r="O91" s="40">
        <f t="shared" si="14"/>
        <v>979715376.63512754</v>
      </c>
      <c r="P91" s="43">
        <f>LN(Data[[#This Row],[MA'[n^1.5']]])</f>
        <v>20.702772655440377</v>
      </c>
      <c r="Q91" s="43">
        <f t="shared" si="15"/>
        <v>20.712612367395675</v>
      </c>
      <c r="R91" s="30">
        <f>$O$1+$O$2*Data[[#This Row],[MA'[ln(n^2)']]]</f>
        <v>27.596830051557824</v>
      </c>
      <c r="S91" s="30">
        <f>$Q$1+$Q$2*Data[[#This Row],[MA'[ln(n*ln(n))']]]</f>
        <v>23.633881369626497</v>
      </c>
      <c r="T91" s="31">
        <f>$O$3*Data[[#This Row],[Metcalfe
(n^2)]]</f>
        <v>470788117813</v>
      </c>
      <c r="U91" s="31">
        <f t="shared" si="8"/>
        <v>507129861262.73462</v>
      </c>
      <c r="V91" s="30">
        <f>LN(Data[[#This Row],[MA'[NVA']
30d]]/Data[[#This Row],[MA'[NVMetcalfe calc']]])</f>
        <v>-0.88964157542221256</v>
      </c>
      <c r="W91" s="30">
        <f>$Q$3+Data[[#This Row],[NVM
(scaled)]]/((Data[[#This Row],[Upper Bound]]-Data[[#This Row],[Lower Bound]])/2)</f>
        <v>0.14102039071136824</v>
      </c>
      <c r="X91" s="30">
        <f>(Data[[#This Row],[Upper Bound]]+Data[[#This Row],[Lower Bound]])/2</f>
        <v>25.615355710592162</v>
      </c>
      <c r="Y91" s="44">
        <f>LN(Data[[#This Row],[NVActual]]/Data[[#This Row],[MA'[n^2']
30d]])</f>
        <v>-1.6251077384261066</v>
      </c>
      <c r="Z91" s="44">
        <f>LN(Data[[#This Row],[NVActual]]/Data[[#This Row],[MA'[n*ln(n)']
30d]])</f>
        <v>9.5552556205164052</v>
      </c>
      <c r="AA91" s="44">
        <f>LN(Data[[#This Row],[NVActual]]/Data[[#This Row],[MA'[n^1.5']]])</f>
        <v>5.2780790178932815</v>
      </c>
      <c r="AB91" s="44">
        <f>LN(Data[[#This Row],[NVActual]]/Data[[#This Row],[Metcalfe
(n^2)]])</f>
        <v>-1.5507487677969027</v>
      </c>
      <c r="AC91" s="45">
        <f>1+Data[[#This Row],[MA'[NVMetcalfe calc']]]/((Data[[#This Row],[NVM_norm
(scaled)]]-Data[[#This Row],[NV_fund.]])/2)</f>
        <v>-39814963168.379189</v>
      </c>
    </row>
    <row r="92" spans="1:29" x14ac:dyDescent="0.2">
      <c r="A92" s="37">
        <v>44084</v>
      </c>
      <c r="B92" s="38">
        <v>191039959916.776</v>
      </c>
      <c r="C92" s="24">
        <f t="shared" si="9"/>
        <v>209052246910.48553</v>
      </c>
      <c r="D92" s="39">
        <f>LN(Data[[#This Row],[NVActual]])</f>
        <v>25.975748457334756</v>
      </c>
      <c r="E92" s="40">
        <v>1103924</v>
      </c>
      <c r="F92" s="40">
        <f>Data[[#This Row],[DAA 
(n)]]^2</f>
        <v>1218648197776</v>
      </c>
      <c r="G92" s="41">
        <f t="shared" si="10"/>
        <v>981775102041.26672</v>
      </c>
      <c r="H92" s="41">
        <f>LN(Data[[#This Row],[Metcalfe
(n^2)]])</f>
        <v>27.828763325739693</v>
      </c>
      <c r="I92" s="42">
        <f t="shared" si="11"/>
        <v>27.6033550878524</v>
      </c>
      <c r="J92" s="40">
        <f>Data[[#This Row],[DAA 
(n)]]*LN(Data[[#This Row],[DAA 
(n)]])</f>
        <v>15360419.862801932</v>
      </c>
      <c r="K92" s="40">
        <f t="shared" si="12"/>
        <v>13648531.458487915</v>
      </c>
      <c r="L92" s="39">
        <f>LN(Data[[#This Row],[MA'[n*ln(n)']
30d]])</f>
        <v>16.429142488348752</v>
      </c>
      <c r="M92" s="43">
        <f t="shared" si="13"/>
        <v>16.432823551688532</v>
      </c>
      <c r="N92" s="40">
        <f>Data[[#This Row],[DAA 
(n)]]^1.5</f>
        <v>1159868524.0498943</v>
      </c>
      <c r="O92" s="40">
        <f t="shared" si="14"/>
        <v>984607877.14090836</v>
      </c>
      <c r="P92" s="43">
        <f>LN(Data[[#This Row],[MA'[n^1.5']]])</f>
        <v>20.707754025602611</v>
      </c>
      <c r="Q92" s="43">
        <f t="shared" si="15"/>
        <v>20.712845692498686</v>
      </c>
      <c r="R92" s="30">
        <f>$O$1+$O$2*Data[[#This Row],[MA'[ln(n^2)']]]</f>
        <v>27.6033550878524</v>
      </c>
      <c r="S92" s="30">
        <f>$Q$1+$Q$2*Data[[#This Row],[MA'[ln(n*ln(n))']]]</f>
        <v>23.634158860286075</v>
      </c>
      <c r="T92" s="31">
        <f>$O$3*Data[[#This Row],[Metcalfe
(n^2)]]</f>
        <v>633697062843.52002</v>
      </c>
      <c r="U92" s="31">
        <f t="shared" si="8"/>
        <v>510523053061.45868</v>
      </c>
      <c r="V92" s="30">
        <f>LN(Data[[#This Row],[MA'[NVA']
30d]]/Data[[#This Row],[MA'[NVMetcalfe calc']]])</f>
        <v>-0.89285158845271995</v>
      </c>
      <c r="W92" s="30">
        <f>$Q$3+Data[[#This Row],[NVM
(scaled)]]/((Data[[#This Row],[Upper Bound]]-Data[[#This Row],[Lower Bound]])/2)</f>
        <v>0.14010962559532436</v>
      </c>
      <c r="X92" s="30">
        <f>(Data[[#This Row],[Upper Bound]]+Data[[#This Row],[Lower Bound]])/2</f>
        <v>25.618756974069235</v>
      </c>
      <c r="Y92" s="44">
        <f>LN(Data[[#This Row],[NVActual]]/Data[[#This Row],[MA'[n^2']
30d]])</f>
        <v>-1.6368796414123867</v>
      </c>
      <c r="Z92" s="44">
        <f>LN(Data[[#This Row],[NVActual]]/Data[[#This Row],[MA'[n*ln(n)']
30d]])</f>
        <v>9.5466059689860039</v>
      </c>
      <c r="AA92" s="44">
        <f>LN(Data[[#This Row],[NVActual]]/Data[[#This Row],[MA'[n^1.5']]])</f>
        <v>5.2679944317321432</v>
      </c>
      <c r="AB92" s="44">
        <f>LN(Data[[#This Row],[NVActual]]/Data[[#This Row],[Metcalfe
(n^2)]])</f>
        <v>-1.8530148684049368</v>
      </c>
      <c r="AC92" s="45">
        <f>1+Data[[#This Row],[MA'[NVMetcalfe calc']]]/((Data[[#This Row],[NVM_norm
(scaled)]]-Data[[#This Row],[NV_fund.]])/2)</f>
        <v>-40074580574.568695</v>
      </c>
    </row>
    <row r="93" spans="1:29" x14ac:dyDescent="0.2">
      <c r="A93" s="37">
        <v>44083</v>
      </c>
      <c r="B93" s="38">
        <v>188968383425.978</v>
      </c>
      <c r="C93" s="24">
        <f t="shared" si="9"/>
        <v>209693730928.62753</v>
      </c>
      <c r="D93" s="39">
        <f>LN(Data[[#This Row],[NVActual]])</f>
        <v>25.964845554552181</v>
      </c>
      <c r="E93" s="40">
        <v>968245</v>
      </c>
      <c r="F93" s="40">
        <f>Data[[#This Row],[DAA 
(n)]]^2</f>
        <v>937498380025</v>
      </c>
      <c r="G93" s="41">
        <f t="shared" si="10"/>
        <v>980490446234.8667</v>
      </c>
      <c r="H93" s="41">
        <f>LN(Data[[#This Row],[Metcalfe
(n^2)]])</f>
        <v>27.56648086681615</v>
      </c>
      <c r="I93" s="42">
        <f t="shared" si="11"/>
        <v>27.602283894304946</v>
      </c>
      <c r="J93" s="40">
        <f>Data[[#This Row],[DAA 
(n)]]*LN(Data[[#This Row],[DAA 
(n)]])</f>
        <v>13345553.633445201</v>
      </c>
      <c r="K93" s="40">
        <f t="shared" si="12"/>
        <v>13639788.376057914</v>
      </c>
      <c r="L93" s="39">
        <f>LN(Data[[#This Row],[MA'[n*ln(n)']
30d]])</f>
        <v>16.428501695307467</v>
      </c>
      <c r="M93" s="43">
        <f t="shared" si="13"/>
        <v>16.432705102600998</v>
      </c>
      <c r="N93" s="40">
        <f>Data[[#This Row],[DAA 
(n)]]^1.5</f>
        <v>952747668.0461123</v>
      </c>
      <c r="O93" s="40">
        <f t="shared" si="14"/>
        <v>983687184.15484571</v>
      </c>
      <c r="P93" s="43">
        <f>LN(Data[[#This Row],[MA'[n^1.5']]])</f>
        <v>20.706818502193226</v>
      </c>
      <c r="Q93" s="43">
        <f t="shared" si="15"/>
        <v>20.71267865015302</v>
      </c>
      <c r="R93" s="30">
        <f>$O$1+$O$2*Data[[#This Row],[MA'[ln(n^2)']]]</f>
        <v>27.602283894304946</v>
      </c>
      <c r="S93" s="30">
        <f>$Q$1+$Q$2*Data[[#This Row],[MA'[ln(n*ln(n))']]]</f>
        <v>23.633963419291646</v>
      </c>
      <c r="T93" s="31">
        <f>$O$3*Data[[#This Row],[Metcalfe
(n^2)]]</f>
        <v>487499157613</v>
      </c>
      <c r="U93" s="31">
        <f t="shared" si="8"/>
        <v>509855032042.13068</v>
      </c>
      <c r="V93" s="30">
        <f>LN(Data[[#This Row],[MA'[NVA']
30d]]/Data[[#This Row],[MA'[NVMetcalfe calc']]])</f>
        <v>-0.88847839238122395</v>
      </c>
      <c r="W93" s="30">
        <f>$Q$3+Data[[#This Row],[NVM
(scaled)]]/((Data[[#This Row],[Upper Bound]]-Data[[#This Row],[Lower Bound]])/2)</f>
        <v>0.14221439499376815</v>
      </c>
      <c r="X93" s="30">
        <f>(Data[[#This Row],[Upper Bound]]+Data[[#This Row],[Lower Bound]])/2</f>
        <v>25.618123656798296</v>
      </c>
      <c r="Y93" s="44">
        <f>LN(Data[[#This Row],[NVActual]]/Data[[#This Row],[MA'[n^2']
30d]])</f>
        <v>-1.6464731842145388</v>
      </c>
      <c r="Z93" s="44">
        <f>LN(Data[[#This Row],[NVActual]]/Data[[#This Row],[MA'[n*ln(n)']
30d]])</f>
        <v>9.5363438592447149</v>
      </c>
      <c r="AA93" s="44">
        <f>LN(Data[[#This Row],[NVActual]]/Data[[#This Row],[MA'[n^1.5']]])</f>
        <v>5.2580270523589565</v>
      </c>
      <c r="AB93" s="44">
        <f>LN(Data[[#This Row],[NVActual]]/Data[[#This Row],[Metcalfe
(n^2)]])</f>
        <v>-1.6016353122639697</v>
      </c>
      <c r="AC93" s="45">
        <f>1+Data[[#This Row],[MA'[NVMetcalfe calc']]]/((Data[[#This Row],[NVM_norm
(scaled)]]-Data[[#This Row],[NV_fund.]])/2)</f>
        <v>-40026444339.225777</v>
      </c>
    </row>
    <row r="94" spans="1:29" x14ac:dyDescent="0.2">
      <c r="A94" s="37">
        <v>44082</v>
      </c>
      <c r="B94" s="38">
        <v>186842946951.565</v>
      </c>
      <c r="C94" s="24">
        <f t="shared" si="9"/>
        <v>210697813884.85138</v>
      </c>
      <c r="D94" s="39">
        <f>LN(Data[[#This Row],[NVActual]])</f>
        <v>25.953534245050477</v>
      </c>
      <c r="E94" s="40">
        <v>974053</v>
      </c>
      <c r="F94" s="40">
        <f>Data[[#This Row],[DAA 
(n)]]^2</f>
        <v>948779246809</v>
      </c>
      <c r="G94" s="41">
        <f t="shared" si="10"/>
        <v>980460437847.3667</v>
      </c>
      <c r="H94" s="41">
        <f>LN(Data[[#This Row],[Metcalfe
(n^2)]])</f>
        <v>27.578441991857272</v>
      </c>
      <c r="I94" s="42">
        <f t="shared" si="11"/>
        <v>27.60225186992448</v>
      </c>
      <c r="J94" s="40">
        <f>Data[[#This Row],[DAA 
(n)]]*LN(Data[[#This Row],[DAA 
(n)]])</f>
        <v>13431432.078747276</v>
      </c>
      <c r="K94" s="40">
        <f t="shared" si="12"/>
        <v>13639559.239553729</v>
      </c>
      <c r="L94" s="39">
        <f>LN(Data[[#This Row],[MA'[n*ln(n)']
30d]])</f>
        <v>16.428484896041777</v>
      </c>
      <c r="M94" s="43">
        <f t="shared" si="13"/>
        <v>16.432195737412254</v>
      </c>
      <c r="N94" s="40">
        <f>Data[[#This Row],[DAA 
(n)]]^1.5</f>
        <v>961333070.11256278</v>
      </c>
      <c r="O94" s="40">
        <f t="shared" si="14"/>
        <v>983664309.03179657</v>
      </c>
      <c r="P94" s="43">
        <f>LN(Data[[#This Row],[MA'[n^1.5']]])</f>
        <v>20.706795247453918</v>
      </c>
      <c r="Q94" s="43">
        <f t="shared" si="15"/>
        <v>20.711984274480439</v>
      </c>
      <c r="R94" s="30">
        <f>$O$1+$O$2*Data[[#This Row],[MA'[ln(n^2)']]]</f>
        <v>27.60225186992448</v>
      </c>
      <c r="S94" s="30">
        <f>$Q$1+$Q$2*Data[[#This Row],[MA'[ln(n*ln(n))']]]</f>
        <v>23.633122966730216</v>
      </c>
      <c r="T94" s="31">
        <f>$O$3*Data[[#This Row],[Metcalfe
(n^2)]]</f>
        <v>493365208340.67999</v>
      </c>
      <c r="U94" s="31">
        <f t="shared" si="8"/>
        <v>509839427680.63074</v>
      </c>
      <c r="V94" s="30">
        <f>LN(Data[[#This Row],[MA'[NVA']
30d]]/Data[[#This Row],[MA'[NVMetcalfe calc']]])</f>
        <v>-0.8836708831892568</v>
      </c>
      <c r="W94" s="30">
        <f>$Q$3+Data[[#This Row],[NVM
(scaled)]]/((Data[[#This Row],[Upper Bound]]-Data[[#This Row],[Lower Bound]])/2)</f>
        <v>0.14472805003732742</v>
      </c>
      <c r="X94" s="30">
        <f>(Data[[#This Row],[Upper Bound]]+Data[[#This Row],[Lower Bound]])/2</f>
        <v>25.61768741832735</v>
      </c>
      <c r="Y94" s="44">
        <f>LN(Data[[#This Row],[NVActual]]/Data[[#This Row],[MA'[n^2']
30d]])</f>
        <v>-1.6577538877609919</v>
      </c>
      <c r="Z94" s="44">
        <f>LN(Data[[#This Row],[NVActual]]/Data[[#This Row],[MA'[n*ln(n)']
30d]])</f>
        <v>9.5250493490087003</v>
      </c>
      <c r="AA94" s="44">
        <f>LN(Data[[#This Row],[NVActual]]/Data[[#This Row],[MA'[n^1.5']]])</f>
        <v>5.2467389975965615</v>
      </c>
      <c r="AB94" s="44">
        <f>LN(Data[[#This Row],[NVActual]]/Data[[#This Row],[Metcalfe
(n^2)]])</f>
        <v>-1.624907746806793</v>
      </c>
      <c r="AC94" s="45">
        <f>1+Data[[#This Row],[MA'[NVMetcalfe calc']]]/((Data[[#This Row],[NVM_norm
(scaled)]]-Data[[#This Row],[NV_fund.]])/2)</f>
        <v>-40029854426.931419</v>
      </c>
    </row>
    <row r="95" spans="1:29" x14ac:dyDescent="0.2">
      <c r="A95" s="37">
        <v>44081</v>
      </c>
      <c r="B95" s="38">
        <v>191624618868.97601</v>
      </c>
      <c r="C95" s="24">
        <f t="shared" si="9"/>
        <v>211655608240.6001</v>
      </c>
      <c r="D95" s="39">
        <f>LN(Data[[#This Row],[NVActual]])</f>
        <v>25.978804185194342</v>
      </c>
      <c r="E95" s="40">
        <v>1086059</v>
      </c>
      <c r="F95" s="40">
        <f>Data[[#This Row],[DAA 
(n)]]^2</f>
        <v>1179524151481</v>
      </c>
      <c r="G95" s="41">
        <f t="shared" si="10"/>
        <v>976533185888.43335</v>
      </c>
      <c r="H95" s="41">
        <f>LN(Data[[#This Row],[Metcalfe
(n^2)]])</f>
        <v>27.796132211617575</v>
      </c>
      <c r="I95" s="42">
        <f t="shared" si="11"/>
        <v>27.597832121105856</v>
      </c>
      <c r="J95" s="40">
        <f>Data[[#This Row],[DAA 
(n)]]*LN(Data[[#This Row],[DAA 
(n)]])</f>
        <v>15094119.776808586</v>
      </c>
      <c r="K95" s="40">
        <f t="shared" si="12"/>
        <v>13608825.51191964</v>
      </c>
      <c r="L95" s="39">
        <f>LN(Data[[#This Row],[MA'[n*ln(n)']
30d]])</f>
        <v>16.426229074939179</v>
      </c>
      <c r="M95" s="43">
        <f t="shared" si="13"/>
        <v>16.431587042982986</v>
      </c>
      <c r="N95" s="40">
        <f>Data[[#This Row],[DAA 
(n)]]^1.5</f>
        <v>1131827204.3175602</v>
      </c>
      <c r="O95" s="40">
        <f t="shared" si="14"/>
        <v>980630993.39278841</v>
      </c>
      <c r="P95" s="43">
        <f>LN(Data[[#This Row],[MA'[n^1.5']]])</f>
        <v>20.703706793241984</v>
      </c>
      <c r="Q95" s="43">
        <f t="shared" si="15"/>
        <v>20.711154149831227</v>
      </c>
      <c r="R95" s="30">
        <f>$O$1+$O$2*Data[[#This Row],[MA'[ln(n^2)']]]</f>
        <v>27.597832121105856</v>
      </c>
      <c r="S95" s="30">
        <f>$Q$1+$Q$2*Data[[#This Row],[MA'[ln(n*ln(n))']]]</f>
        <v>23.632118620921926</v>
      </c>
      <c r="T95" s="31">
        <f>$O$3*Data[[#This Row],[Metcalfe
(n^2)]]</f>
        <v>613352558770.12</v>
      </c>
      <c r="U95" s="31">
        <f t="shared" si="8"/>
        <v>507797256661.98541</v>
      </c>
      <c r="V95" s="30">
        <f>LN(Data[[#This Row],[MA'[NVA']
30d]]/Data[[#This Row],[MA'[NVMetcalfe calc']]])</f>
        <v>-0.87512180253018335</v>
      </c>
      <c r="W95" s="30">
        <f>$Q$3+Data[[#This Row],[NVM
(scaled)]]/((Data[[#This Row],[Upper Bound]]-Data[[#This Row],[Lower Bound]])/2)</f>
        <v>0.14865606404013049</v>
      </c>
      <c r="X95" s="30">
        <f>(Data[[#This Row],[Upper Bound]]+Data[[#This Row],[Lower Bound]])/2</f>
        <v>25.614975371013891</v>
      </c>
      <c r="Y95" s="44">
        <f>LN(Data[[#This Row],[NVActual]]/Data[[#This Row],[MA'[n^2']
30d]])</f>
        <v>-1.6284703860161069</v>
      </c>
      <c r="Z95" s="44">
        <f>LN(Data[[#This Row],[NVActual]]/Data[[#This Row],[MA'[n*ln(n)']
30d]])</f>
        <v>9.5525751102551624</v>
      </c>
      <c r="AA95" s="44">
        <f>LN(Data[[#This Row],[NVActual]]/Data[[#This Row],[MA'[n^1.5']]])</f>
        <v>5.2750973919523583</v>
      </c>
      <c r="AB95" s="44">
        <f>LN(Data[[#This Row],[NVActual]]/Data[[#This Row],[Metcalfe
(n^2)]])</f>
        <v>-1.8173280264232323</v>
      </c>
      <c r="AC95" s="45">
        <f>1+Data[[#This Row],[MA'[NVMetcalfe calc']]]/((Data[[#This Row],[NVM_norm
(scaled)]]-Data[[#This Row],[NV_fund.]])/2)</f>
        <v>-39879909658.573692</v>
      </c>
    </row>
    <row r="96" spans="1:29" x14ac:dyDescent="0.2">
      <c r="A96" s="37">
        <v>44080</v>
      </c>
      <c r="B96" s="38">
        <v>189495704608.09698</v>
      </c>
      <c r="C96" s="24">
        <f t="shared" si="9"/>
        <v>212492076718.17725</v>
      </c>
      <c r="D96" s="39">
        <f>LN(Data[[#This Row],[NVActual]])</f>
        <v>25.967632194236252</v>
      </c>
      <c r="E96" s="40">
        <v>988383</v>
      </c>
      <c r="F96" s="40">
        <f>Data[[#This Row],[DAA 
(n)]]^2</f>
        <v>976900954689</v>
      </c>
      <c r="G96" s="41">
        <f t="shared" si="10"/>
        <v>967396659892.40002</v>
      </c>
      <c r="H96" s="41">
        <f>LN(Data[[#This Row],[Metcalfe
(n^2)]])</f>
        <v>27.607651106868623</v>
      </c>
      <c r="I96" s="42">
        <f t="shared" si="11"/>
        <v>27.589016847633321</v>
      </c>
      <c r="J96" s="40">
        <f>Data[[#This Row],[DAA 
(n)]]*LN(Data[[#This Row],[DAA 
(n)]])</f>
        <v>13643466.511980064</v>
      </c>
      <c r="K96" s="40">
        <f t="shared" si="12"/>
        <v>13542313.004110033</v>
      </c>
      <c r="L96" s="39">
        <f>LN(Data[[#This Row],[MA'[n*ln(n)']
30d]])</f>
        <v>16.421329638341327</v>
      </c>
      <c r="M96" s="43">
        <f t="shared" si="13"/>
        <v>16.431132582882785</v>
      </c>
      <c r="N96" s="40">
        <f>Data[[#This Row],[DAA 
(n)]]^1.5</f>
        <v>982625206.42327297</v>
      </c>
      <c r="O96" s="40">
        <f t="shared" si="14"/>
        <v>973843349.39746881</v>
      </c>
      <c r="P96" s="43">
        <f>LN(Data[[#This Row],[MA'[n^1.5']]])</f>
        <v>20.696761016431125</v>
      </c>
      <c r="Q96" s="43">
        <f t="shared" si="15"/>
        <v>20.71053586863599</v>
      </c>
      <c r="R96" s="30">
        <f>$O$1+$O$2*Data[[#This Row],[MA'[ln(n^2)']]]</f>
        <v>27.589016847633321</v>
      </c>
      <c r="S96" s="30">
        <f>$Q$1+$Q$2*Data[[#This Row],[MA'[ln(n*ln(n))']]]</f>
        <v>23.631368761756594</v>
      </c>
      <c r="T96" s="31">
        <f>$O$3*Data[[#This Row],[Metcalfe
(n^2)]]</f>
        <v>507988496438.28003</v>
      </c>
      <c r="U96" s="31">
        <f t="shared" si="8"/>
        <v>503046263144.04803</v>
      </c>
      <c r="V96" s="30">
        <f>LN(Data[[#This Row],[MA'[NVA']
30d]]/Data[[#This Row],[MA'[NVMetcalfe calc']]])</f>
        <v>-0.8617774386745739</v>
      </c>
      <c r="W96" s="30">
        <f>$Q$3+Data[[#This Row],[NVM
(scaled)]]/((Data[[#This Row],[Upper Bound]]-Data[[#This Row],[Lower Bound]])/2)</f>
        <v>0.15450021832415312</v>
      </c>
      <c r="X96" s="30">
        <f>(Data[[#This Row],[Upper Bound]]+Data[[#This Row],[Lower Bound]])/2</f>
        <v>25.610192804694957</v>
      </c>
      <c r="Y96" s="44">
        <f>LN(Data[[#This Row],[NVActual]]/Data[[#This Row],[MA'[n^2']
30d]])</f>
        <v>-1.6302422504286211</v>
      </c>
      <c r="Z96" s="44">
        <f>LN(Data[[#This Row],[NVActual]]/Data[[#This Row],[MA'[n*ln(n)']
30d]])</f>
        <v>9.5463025558949237</v>
      </c>
      <c r="AA96" s="44">
        <f>LN(Data[[#This Row],[NVActual]]/Data[[#This Row],[MA'[n^1.5']]])</f>
        <v>5.2708711778051249</v>
      </c>
      <c r="AB96" s="44">
        <f>LN(Data[[#This Row],[NVActual]]/Data[[#This Row],[Metcalfe
(n^2)]])</f>
        <v>-1.6400189126323732</v>
      </c>
      <c r="AC96" s="45">
        <f>1+Data[[#This Row],[MA'[NVMetcalfe calc']]]/((Data[[#This Row],[NVM_norm
(scaled)]]-Data[[#This Row],[NV_fund.]])/2)</f>
        <v>-39523282379.726364</v>
      </c>
    </row>
    <row r="97" spans="1:29" x14ac:dyDescent="0.2">
      <c r="A97" s="37">
        <v>44079</v>
      </c>
      <c r="B97" s="38">
        <v>187182381369.08301</v>
      </c>
      <c r="C97" s="24">
        <f t="shared" si="9"/>
        <v>213310556929.75516</v>
      </c>
      <c r="D97" s="39">
        <f>LN(Data[[#This Row],[NVActual]])</f>
        <v>25.95534927994251</v>
      </c>
      <c r="E97" s="40">
        <v>984198</v>
      </c>
      <c r="F97" s="40">
        <f>Data[[#This Row],[DAA 
(n)]]^2</f>
        <v>968645703204</v>
      </c>
      <c r="G97" s="41">
        <f t="shared" si="10"/>
        <v>971526057040.23328</v>
      </c>
      <c r="H97" s="41">
        <f>LN(Data[[#This Row],[Metcalfe
(n^2)]])</f>
        <v>27.599164750609308</v>
      </c>
      <c r="I97" s="42">
        <f t="shared" si="11"/>
        <v>27.592996568797659</v>
      </c>
      <c r="J97" s="40">
        <f>Data[[#This Row],[DAA 
(n)]]*LN(Data[[#This Row],[DAA 
(n)]])</f>
        <v>13581521.374610091</v>
      </c>
      <c r="K97" s="40">
        <f t="shared" si="12"/>
        <v>13572376.02300946</v>
      </c>
      <c r="L97" s="39">
        <f>LN(Data[[#This Row],[MA'[n*ln(n)']
30d]])</f>
        <v>16.423547110294493</v>
      </c>
      <c r="M97" s="43">
        <f t="shared" si="13"/>
        <v>16.430941532448468</v>
      </c>
      <c r="N97" s="40">
        <f>Data[[#This Row],[DAA 
(n)]]^1.5</f>
        <v>976390886.78764796</v>
      </c>
      <c r="O97" s="40">
        <f t="shared" si="14"/>
        <v>976911601.66578925</v>
      </c>
      <c r="P97" s="43">
        <f>LN(Data[[#This Row],[MA'[n^1.5']]])</f>
        <v>20.699906726554072</v>
      </c>
      <c r="Q97" s="43">
        <f t="shared" si="15"/>
        <v>20.710289887646333</v>
      </c>
      <c r="R97" s="30">
        <f>$O$1+$O$2*Data[[#This Row],[MA'[ln(n^2)']]]</f>
        <v>27.592996568797659</v>
      </c>
      <c r="S97" s="30">
        <f>$Q$1+$Q$2*Data[[#This Row],[MA'[ln(n*ln(n))']]]</f>
        <v>23.631053528539972</v>
      </c>
      <c r="T97" s="31">
        <f>$O$3*Data[[#This Row],[Metcalfe
(n^2)]]</f>
        <v>503695765666.08002</v>
      </c>
      <c r="U97" s="31">
        <f t="shared" si="8"/>
        <v>505193549660.92133</v>
      </c>
      <c r="V97" s="30">
        <f>LN(Data[[#This Row],[MA'[NVA']
30d]]/Data[[#This Row],[MA'[NVMetcalfe calc']]])</f>
        <v>-0.86219250490863431</v>
      </c>
      <c r="W97" s="30">
        <f>$Q$3+Data[[#This Row],[NVM
(scaled)]]/((Data[[#This Row],[Upper Bound]]-Data[[#This Row],[Lower Bound]])/2)</f>
        <v>0.1547627963613748</v>
      </c>
      <c r="X97" s="30">
        <f>(Data[[#This Row],[Upper Bound]]+Data[[#This Row],[Lower Bound]])/2</f>
        <v>25.612025048668816</v>
      </c>
      <c r="Y97" s="44">
        <f>LN(Data[[#This Row],[NVActual]]/Data[[#This Row],[MA'[n^2']
30d]])</f>
        <v>-1.6467846469133116</v>
      </c>
      <c r="Z97" s="44">
        <f>LN(Data[[#This Row],[NVActual]]/Data[[#This Row],[MA'[n*ln(n)']
30d]])</f>
        <v>9.5318021696480173</v>
      </c>
      <c r="AA97" s="44">
        <f>LN(Data[[#This Row],[NVActual]]/Data[[#This Row],[MA'[n^1.5']]])</f>
        <v>5.2554425533884359</v>
      </c>
      <c r="AB97" s="44">
        <f>LN(Data[[#This Row],[NVActual]]/Data[[#This Row],[Metcalfe
(n^2)]])</f>
        <v>-1.6438154706668</v>
      </c>
      <c r="AC97" s="45">
        <f>1+Data[[#This Row],[MA'[NVMetcalfe calc']]]/((Data[[#This Row],[NVM_norm
(scaled)]]-Data[[#This Row],[NV_fund.]])/2)</f>
        <v>-39689542782.818451</v>
      </c>
    </row>
    <row r="98" spans="1:29" x14ac:dyDescent="0.2">
      <c r="A98" s="37">
        <v>44078</v>
      </c>
      <c r="B98" s="38">
        <v>193517929900.99301</v>
      </c>
      <c r="C98" s="24">
        <f t="shared" si="9"/>
        <v>214310558403.02328</v>
      </c>
      <c r="D98" s="39">
        <f>LN(Data[[#This Row],[NVActual]])</f>
        <v>25.988636006110529</v>
      </c>
      <c r="E98" s="40">
        <v>1004854</v>
      </c>
      <c r="F98" s="40">
        <f>Data[[#This Row],[DAA 
(n)]]^2</f>
        <v>1009731561316</v>
      </c>
      <c r="G98" s="41">
        <f t="shared" si="10"/>
        <v>981067329821.96667</v>
      </c>
      <c r="H98" s="41">
        <f>LN(Data[[#This Row],[Metcalfe
(n^2)]])</f>
        <v>27.640705630580474</v>
      </c>
      <c r="I98" s="42">
        <f t="shared" si="11"/>
        <v>27.601626549231984</v>
      </c>
      <c r="J98" s="40">
        <f>Data[[#This Row],[DAA 
(n)]]*LN(Data[[#This Row],[DAA 
(n)]])</f>
        <v>13887436.807855656</v>
      </c>
      <c r="K98" s="40">
        <f t="shared" si="12"/>
        <v>13639776.130608046</v>
      </c>
      <c r="L98" s="39">
        <f>LN(Data[[#This Row],[MA'[n*ln(n)']
30d]])</f>
        <v>16.42850079753288</v>
      </c>
      <c r="M98" s="43">
        <f t="shared" si="13"/>
        <v>16.430645795017863</v>
      </c>
      <c r="N98" s="40">
        <f>Data[[#This Row],[DAA 
(n)]]^1.5</f>
        <v>1007289828.3585671</v>
      </c>
      <c r="O98" s="40">
        <f t="shared" si="14"/>
        <v>983886555.2148174</v>
      </c>
      <c r="P98" s="43">
        <f>LN(Data[[#This Row],[MA'[n^1.5']]])</f>
        <v>20.707021158954355</v>
      </c>
      <c r="Q98" s="43">
        <f t="shared" si="15"/>
        <v>20.709894965406008</v>
      </c>
      <c r="R98" s="30">
        <f>$O$1+$O$2*Data[[#This Row],[MA'[ln(n^2)']]]</f>
        <v>27.601626549231984</v>
      </c>
      <c r="S98" s="30">
        <f>$Q$1+$Q$2*Data[[#This Row],[MA'[ln(n*ln(n))']]]</f>
        <v>23.630565561779473</v>
      </c>
      <c r="T98" s="31">
        <f>$O$3*Data[[#This Row],[Metcalfe
(n^2)]]</f>
        <v>525060411884.32001</v>
      </c>
      <c r="U98" s="31">
        <f t="shared" si="8"/>
        <v>510155011507.42273</v>
      </c>
      <c r="V98" s="30">
        <f>LN(Data[[#This Row],[MA'[NVA']
30d]]/Data[[#This Row],[MA'[NVMetcalfe calc']]])</f>
        <v>-0.86728845314024716</v>
      </c>
      <c r="W98" s="30">
        <f>$Q$3+Data[[#This Row],[NVM
(scaled)]]/((Data[[#This Row],[Upper Bound]]-Data[[#This Row],[Lower Bound]])/2)</f>
        <v>0.15319560143717431</v>
      </c>
      <c r="X98" s="30">
        <f>(Data[[#This Row],[Upper Bound]]+Data[[#This Row],[Lower Bound]])/2</f>
        <v>25.616096055505729</v>
      </c>
      <c r="Y98" s="44">
        <f>LN(Data[[#This Row],[NVActual]]/Data[[#This Row],[MA'[n^2']
30d]])</f>
        <v>-1.6232709219114603</v>
      </c>
      <c r="Z98" s="44">
        <f>LN(Data[[#This Row],[NVActual]]/Data[[#This Row],[MA'[n*ln(n)']
30d]])</f>
        <v>9.5601352085776483</v>
      </c>
      <c r="AA98" s="44">
        <f>LN(Data[[#This Row],[NVActual]]/Data[[#This Row],[MA'[n^1.5']]])</f>
        <v>5.2816148471561712</v>
      </c>
      <c r="AB98" s="44">
        <f>LN(Data[[#This Row],[NVActual]]/Data[[#This Row],[Metcalfe
(n^2)]])</f>
        <v>-1.6520696244699449</v>
      </c>
      <c r="AC98" s="45">
        <f>1+Data[[#This Row],[MA'[NVMetcalfe calc']]]/((Data[[#This Row],[NVM_norm
(scaled)]]-Data[[#This Row],[NV_fund.]])/2)</f>
        <v>-40070455635.243774</v>
      </c>
    </row>
    <row r="99" spans="1:29" x14ac:dyDescent="0.2">
      <c r="A99" s="37">
        <v>44077</v>
      </c>
      <c r="B99" s="38">
        <v>189619829718.608</v>
      </c>
      <c r="C99" s="24">
        <f t="shared" si="9"/>
        <v>215069548293.77567</v>
      </c>
      <c r="D99" s="39">
        <f>LN(Data[[#This Row],[NVActual]])</f>
        <v>25.968287008421942</v>
      </c>
      <c r="E99" s="40">
        <v>983249</v>
      </c>
      <c r="F99" s="40">
        <f>Data[[#This Row],[DAA 
(n)]]^2</f>
        <v>966778596001</v>
      </c>
      <c r="G99" s="41">
        <f t="shared" si="10"/>
        <v>977977416083.46667</v>
      </c>
      <c r="H99" s="41">
        <f>LN(Data[[#This Row],[Metcalfe
(n^2)]])</f>
        <v>27.597235346516392</v>
      </c>
      <c r="I99" s="42">
        <f t="shared" si="11"/>
        <v>27.598416713165896</v>
      </c>
      <c r="J99" s="40">
        <f>Data[[#This Row],[DAA 
(n)]]*LN(Data[[#This Row],[DAA 
(n)]])</f>
        <v>13567477.028613448</v>
      </c>
      <c r="K99" s="40">
        <f t="shared" si="12"/>
        <v>13616479.085098486</v>
      </c>
      <c r="L99" s="39">
        <f>LN(Data[[#This Row],[MA'[n*ln(n)']
30d]])</f>
        <v>16.426791314627128</v>
      </c>
      <c r="M99" s="43">
        <f t="shared" si="13"/>
        <v>16.429999275238988</v>
      </c>
      <c r="N99" s="40">
        <f>Data[[#This Row],[DAA 
(n)]]^1.5</f>
        <v>974979019.12779045</v>
      </c>
      <c r="O99" s="40">
        <f t="shared" si="14"/>
        <v>981547123.96465361</v>
      </c>
      <c r="P99" s="43">
        <f>LN(Data[[#This Row],[MA'[n^1.5']]])</f>
        <v>20.704640582718412</v>
      </c>
      <c r="Q99" s="43">
        <f t="shared" si="15"/>
        <v>20.708995670218421</v>
      </c>
      <c r="R99" s="30">
        <f>$O$1+$O$2*Data[[#This Row],[MA'[ln(n^2)']]]</f>
        <v>27.598416713165896</v>
      </c>
      <c r="S99" s="30">
        <f>$Q$1+$Q$2*Data[[#This Row],[MA'[ln(n*ln(n))']]]</f>
        <v>23.629498804144326</v>
      </c>
      <c r="T99" s="31">
        <f>$O$3*Data[[#This Row],[Metcalfe
(n^2)]]</f>
        <v>502724869920.52002</v>
      </c>
      <c r="U99" s="31">
        <f t="shared" si="8"/>
        <v>508548256363.40265</v>
      </c>
      <c r="V99" s="30">
        <f>LN(Data[[#This Row],[MA'[NVA']
30d]]/Data[[#This Row],[MA'[NVMetcalfe calc']]])</f>
        <v>-0.86059865416702208</v>
      </c>
      <c r="W99" s="30">
        <f>$Q$3+Data[[#This Row],[NVM
(scaled)]]/((Data[[#This Row],[Upper Bound]]-Data[[#This Row],[Lower Bound]])/2)</f>
        <v>0.15633083682036669</v>
      </c>
      <c r="X99" s="30">
        <f>(Data[[#This Row],[Upper Bound]]+Data[[#This Row],[Lower Bound]])/2</f>
        <v>25.613957758655111</v>
      </c>
      <c r="Y99" s="44">
        <f>LN(Data[[#This Row],[NVActual]]/Data[[#This Row],[MA'[n^2']
30d]])</f>
        <v>-1.6404654063534694</v>
      </c>
      <c r="Z99" s="44">
        <f>LN(Data[[#This Row],[NVActual]]/Data[[#This Row],[MA'[n*ln(n)']
30d]])</f>
        <v>9.541495693794813</v>
      </c>
      <c r="AA99" s="44">
        <f>LN(Data[[#This Row],[NVActual]]/Data[[#This Row],[MA'[n^1.5']]])</f>
        <v>5.2636464257035271</v>
      </c>
      <c r="AB99" s="44">
        <f>LN(Data[[#This Row],[NVActual]]/Data[[#This Row],[Metcalfe
(n^2)]])</f>
        <v>-1.6289483380944529</v>
      </c>
      <c r="AC99" s="45">
        <f>1+Data[[#This Row],[MA'[NVMetcalfe calc']]]/((Data[[#This Row],[NVM_norm
(scaled)]]-Data[[#This Row],[NV_fund.]])/2)</f>
        <v>-39952526440.278473</v>
      </c>
    </row>
    <row r="100" spans="1:29" x14ac:dyDescent="0.2">
      <c r="A100" s="37">
        <v>44076</v>
      </c>
      <c r="B100" s="38">
        <v>210917142600.07401</v>
      </c>
      <c r="C100" s="24">
        <f t="shared" si="9"/>
        <v>215639080088.28329</v>
      </c>
      <c r="D100" s="39">
        <f>LN(Data[[#This Row],[NVActual]])</f>
        <v>26.074731204200749</v>
      </c>
      <c r="E100" s="40">
        <v>1029017</v>
      </c>
      <c r="F100" s="40">
        <f>Data[[#This Row],[DAA 
(n)]]^2</f>
        <v>1058875986289</v>
      </c>
      <c r="G100" s="41">
        <f t="shared" si="10"/>
        <v>979308570523.46667</v>
      </c>
      <c r="H100" s="41">
        <f>LN(Data[[#This Row],[Metcalfe
(n^2)]])</f>
        <v>27.688229071147582</v>
      </c>
      <c r="I100" s="42">
        <f t="shared" si="11"/>
        <v>27.599765932007038</v>
      </c>
      <c r="J100" s="40">
        <f>Data[[#This Row],[DAA 
(n)]]*LN(Data[[#This Row],[DAA 
(n)]])</f>
        <v>14245829.207052536</v>
      </c>
      <c r="K100" s="40">
        <f t="shared" si="12"/>
        <v>13626401.948884156</v>
      </c>
      <c r="L100" s="39">
        <f>LN(Data[[#This Row],[MA'[n*ln(n)']
30d]])</f>
        <v>16.427519788551166</v>
      </c>
      <c r="M100" s="43">
        <f t="shared" si="13"/>
        <v>16.429449105422119</v>
      </c>
      <c r="N100" s="40">
        <f>Data[[#This Row],[DAA 
(n)]]^1.5</f>
        <v>1043839734.2423532</v>
      </c>
      <c r="O100" s="40">
        <f t="shared" si="14"/>
        <v>982548846.94711101</v>
      </c>
      <c r="P100" s="43">
        <f>LN(Data[[#This Row],[MA'[n^1.5']]])</f>
        <v>20.705660617466357</v>
      </c>
      <c r="Q100" s="43">
        <f t="shared" si="15"/>
        <v>20.708230750630069</v>
      </c>
      <c r="R100" s="30">
        <f>$O$1+$O$2*Data[[#This Row],[MA'[ln(n^2)']]]</f>
        <v>27.599765932007038</v>
      </c>
      <c r="S100" s="30">
        <f>$Q$1+$Q$2*Data[[#This Row],[MA'[ln(n*ln(n))']]]</f>
        <v>23.628591023946495</v>
      </c>
      <c r="T100" s="31">
        <f>$O$3*Data[[#This Row],[Metcalfe
(n^2)]]</f>
        <v>550615512870.28003</v>
      </c>
      <c r="U100" s="31">
        <f t="shared" si="8"/>
        <v>509240456672.20276</v>
      </c>
      <c r="V100" s="30">
        <f>LN(Data[[#This Row],[MA'[NVA']
30d]]/Data[[#This Row],[MA'[NVMetcalfe calc']]])</f>
        <v>-0.85931423035120613</v>
      </c>
      <c r="W100" s="30">
        <f>$Q$3+Data[[#This Row],[NVM
(scaled)]]/((Data[[#This Row],[Upper Bound]]-Data[[#This Row],[Lower Bound]])/2)</f>
        <v>0.15722418415416456</v>
      </c>
      <c r="X100" s="30">
        <f>(Data[[#This Row],[Upper Bound]]+Data[[#This Row],[Lower Bound]])/2</f>
        <v>25.614178477976765</v>
      </c>
      <c r="Y100" s="44">
        <f>LN(Data[[#This Row],[NVActual]]/Data[[#This Row],[MA'[n^2']
30d]])</f>
        <v>-1.5353814151174281</v>
      </c>
      <c r="Z100" s="44">
        <f>LN(Data[[#This Row],[NVActual]]/Data[[#This Row],[MA'[n*ln(n)']
30d]])</f>
        <v>9.6472114156495792</v>
      </c>
      <c r="AA100" s="44">
        <f>LN(Data[[#This Row],[NVActual]]/Data[[#This Row],[MA'[n^1.5']]])</f>
        <v>5.3690705867343906</v>
      </c>
      <c r="AB100" s="44">
        <f>LN(Data[[#This Row],[NVActual]]/Data[[#This Row],[Metcalfe
(n^2)]])</f>
        <v>-1.6134978669468329</v>
      </c>
      <c r="AC100" s="45">
        <f>1+Data[[#This Row],[MA'[NVMetcalfe calc']]]/((Data[[#This Row],[NVM_norm
(scaled)]]-Data[[#This Row],[NV_fund.]])/2)</f>
        <v>-40007964093.571625</v>
      </c>
    </row>
    <row r="101" spans="1:29" x14ac:dyDescent="0.2">
      <c r="A101" s="37">
        <v>44075</v>
      </c>
      <c r="B101" s="38">
        <v>221177235000.27499</v>
      </c>
      <c r="C101" s="24">
        <f t="shared" si="9"/>
        <v>215518931626.49518</v>
      </c>
      <c r="D101" s="39">
        <f>LN(Data[[#This Row],[NVActual]])</f>
        <v>26.122230185386428</v>
      </c>
      <c r="E101" s="40">
        <v>1074307</v>
      </c>
      <c r="F101" s="40">
        <f>Data[[#This Row],[DAA 
(n)]]^2</f>
        <v>1154135530249</v>
      </c>
      <c r="G101" s="41">
        <f t="shared" si="10"/>
        <v>982962936001.33337</v>
      </c>
      <c r="H101" s="41">
        <f>LN(Data[[#This Row],[Metcalfe
(n^2)]])</f>
        <v>27.774372721008412</v>
      </c>
      <c r="I101" s="42">
        <f t="shared" si="11"/>
        <v>27.603049894276751</v>
      </c>
      <c r="J101" s="40">
        <f>Data[[#This Row],[DAA 
(n)]]*LN(Data[[#This Row],[DAA 
(n)]])</f>
        <v>14919101.517394193</v>
      </c>
      <c r="K101" s="40">
        <f t="shared" si="12"/>
        <v>13652153.972876048</v>
      </c>
      <c r="L101" s="39">
        <f>LN(Data[[#This Row],[MA'[n*ln(n)']
30d]])</f>
        <v>16.429407867356797</v>
      </c>
      <c r="M101" s="43">
        <f t="shared" si="13"/>
        <v>16.428590805942189</v>
      </c>
      <c r="N101" s="40">
        <f>Data[[#This Row],[DAA 
(n)]]^1.5</f>
        <v>1113506119.9181707</v>
      </c>
      <c r="O101" s="40">
        <f t="shared" si="14"/>
        <v>985217160.50116348</v>
      </c>
      <c r="P101" s="43">
        <f>LN(Data[[#This Row],[MA'[n^1.5']]])</f>
        <v>20.708372642350845</v>
      </c>
      <c r="Q101" s="43">
        <f t="shared" si="15"/>
        <v>20.707050414548934</v>
      </c>
      <c r="R101" s="30">
        <f>$O$1+$O$2*Data[[#This Row],[MA'[ln(n^2)']]]</f>
        <v>27.603049894276751</v>
      </c>
      <c r="S101" s="30">
        <f>$Q$1+$Q$2*Data[[#This Row],[MA'[ln(n*ln(n))']]]</f>
        <v>23.627174829804609</v>
      </c>
      <c r="T101" s="31">
        <f>$O$3*Data[[#This Row],[Metcalfe
(n^2)]]</f>
        <v>600150475729.47998</v>
      </c>
      <c r="U101" s="31">
        <f t="shared" si="8"/>
        <v>511140726720.69336</v>
      </c>
      <c r="V101" s="30">
        <f>LN(Data[[#This Row],[MA'[NVA']
30d]]/Data[[#This Row],[MA'[NVMetcalfe calc']]])</f>
        <v>-0.86359619158611101</v>
      </c>
      <c r="W101" s="30">
        <f>$Q$3+Data[[#This Row],[NVM
(scaled)]]/((Data[[#This Row],[Upper Bound]]-Data[[#This Row],[Lower Bound]])/2)</f>
        <v>0.15558182660059683</v>
      </c>
      <c r="X101" s="30">
        <f>(Data[[#This Row],[Upper Bound]]+Data[[#This Row],[Lower Bound]])/2</f>
        <v>25.61511236204068</v>
      </c>
      <c r="Y101" s="44">
        <f>LN(Data[[#This Row],[NVActual]]/Data[[#This Row],[MA'[n^2']
30d]])</f>
        <v>-1.4916070660129153</v>
      </c>
      <c r="Z101" s="44">
        <f>LN(Data[[#This Row],[NVActual]]/Data[[#This Row],[MA'[n*ln(n)']
30d]])</f>
        <v>9.6928223180296289</v>
      </c>
      <c r="AA101" s="44">
        <f>LN(Data[[#This Row],[NVActual]]/Data[[#This Row],[MA'[n^1.5']]])</f>
        <v>5.4138575430355838</v>
      </c>
      <c r="AB101" s="44">
        <f>LN(Data[[#This Row],[NVActual]]/Data[[#This Row],[Metcalfe
(n^2)]])</f>
        <v>-1.6521425356219828</v>
      </c>
      <c r="AC101" s="45">
        <f>1+Data[[#This Row],[MA'[NVMetcalfe calc']]]/((Data[[#This Row],[NVM_norm
(scaled)]]-Data[[#This Row],[NV_fund.]])/2)</f>
        <v>-40153193398.161629</v>
      </c>
    </row>
    <row r="102" spans="1:29" x14ac:dyDescent="0.2">
      <c r="A102" s="37">
        <v>44074</v>
      </c>
      <c r="B102" s="38">
        <v>215770383728.23499</v>
      </c>
      <c r="C102" s="24">
        <f t="shared" si="9"/>
        <v>214969026704.89743</v>
      </c>
      <c r="D102" s="39">
        <f>LN(Data[[#This Row],[NVActual]])</f>
        <v>26.09748064090941</v>
      </c>
      <c r="E102" s="40">
        <v>935410</v>
      </c>
      <c r="F102" s="40">
        <f>Data[[#This Row],[DAA 
(n)]]^2</f>
        <v>874991868100</v>
      </c>
      <c r="G102" s="41">
        <f t="shared" si="10"/>
        <v>974630400397.33337</v>
      </c>
      <c r="H102" s="41">
        <f>LN(Data[[#This Row],[Metcalfe
(n^2)]])</f>
        <v>27.49748042966084</v>
      </c>
      <c r="I102" s="42">
        <f t="shared" si="11"/>
        <v>27.594913189507906</v>
      </c>
      <c r="J102" s="40">
        <f>Data[[#This Row],[DAA 
(n)]]*LN(Data[[#This Row],[DAA 
(n)]])</f>
        <v>12860709.084354524</v>
      </c>
      <c r="K102" s="40">
        <f t="shared" si="12"/>
        <v>13591147.121065132</v>
      </c>
      <c r="L102" s="39">
        <f>LN(Data[[#This Row],[MA'[n*ln(n)']
30d]])</f>
        <v>16.424929191767802</v>
      </c>
      <c r="M102" s="43">
        <f t="shared" si="13"/>
        <v>16.42732097931388</v>
      </c>
      <c r="N102" s="40">
        <f>Data[[#This Row],[DAA 
(n)]]^1.5</f>
        <v>904696713.4567368</v>
      </c>
      <c r="O102" s="40">
        <f t="shared" si="14"/>
        <v>979007693.12570298</v>
      </c>
      <c r="P102" s="43">
        <f>LN(Data[[#This Row],[MA'[n^1.5']]])</f>
        <v>20.702050058610695</v>
      </c>
      <c r="Q102" s="43">
        <f t="shared" si="15"/>
        <v>20.705297771144092</v>
      </c>
      <c r="R102" s="30">
        <f>$O$1+$O$2*Data[[#This Row],[MA'[ln(n^2)']]]</f>
        <v>27.594913189507906</v>
      </c>
      <c r="S102" s="30">
        <f>$Q$1+$Q$2*Data[[#This Row],[MA'[ln(n*ln(n))']]]</f>
        <v>23.6250796158679</v>
      </c>
      <c r="T102" s="31">
        <f>$O$3*Data[[#This Row],[Metcalfe
(n^2)]]</f>
        <v>454995771412</v>
      </c>
      <c r="U102" s="31">
        <f t="shared" si="8"/>
        <v>506807808206.61334</v>
      </c>
      <c r="V102" s="30">
        <f>LN(Data[[#This Row],[MA'[NVA']
30d]]/Data[[#This Row],[MA'[NVMetcalfe calc']]])</f>
        <v>-0.85763789929588941</v>
      </c>
      <c r="W102" s="30">
        <f>$Q$3+Data[[#This Row],[NVM
(scaled)]]/((Data[[#This Row],[Upper Bound]]-Data[[#This Row],[Lower Bound]])/2)</f>
        <v>0.15792249176858714</v>
      </c>
      <c r="X102" s="30">
        <f>(Data[[#This Row],[Upper Bound]]+Data[[#This Row],[Lower Bound]])/2</f>
        <v>25.609996402687905</v>
      </c>
      <c r="Y102" s="44">
        <f>LN(Data[[#This Row],[NVActual]]/Data[[#This Row],[MA'[n^2']
30d]])</f>
        <v>-1.507843518651627</v>
      </c>
      <c r="Z102" s="44">
        <f>LN(Data[[#This Row],[NVActual]]/Data[[#This Row],[MA'[n*ln(n)']
30d]])</f>
        <v>9.6725514491416078</v>
      </c>
      <c r="AA102" s="44">
        <f>LN(Data[[#This Row],[NVActual]]/Data[[#This Row],[MA'[n^1.5']]])</f>
        <v>5.3954305822987161</v>
      </c>
      <c r="AB102" s="44">
        <f>LN(Data[[#This Row],[NVActual]]/Data[[#This Row],[Metcalfe
(n^2)]])</f>
        <v>-1.3999997887514291</v>
      </c>
      <c r="AC102" s="45">
        <f>1+Data[[#This Row],[MA'[NVMetcalfe calc']]]/((Data[[#This Row],[NVM_norm
(scaled)]]-Data[[#This Row],[NV_fund.]])/2)</f>
        <v>-39824480312.895775</v>
      </c>
    </row>
    <row r="103" spans="1:29" x14ac:dyDescent="0.2">
      <c r="A103" s="37">
        <v>44073</v>
      </c>
      <c r="B103" s="38">
        <v>216140533746.53</v>
      </c>
      <c r="C103" s="24">
        <f t="shared" si="9"/>
        <v>215031684180.15311</v>
      </c>
      <c r="D103" s="39">
        <f>LN(Data[[#This Row],[NVActual]])</f>
        <v>26.099194652266565</v>
      </c>
      <c r="E103" s="40">
        <v>821271</v>
      </c>
      <c r="F103" s="40">
        <f>Data[[#This Row],[DAA 
(n)]]^2</f>
        <v>674486055441</v>
      </c>
      <c r="G103" s="41">
        <f t="shared" si="10"/>
        <v>975804702894.83337</v>
      </c>
      <c r="H103" s="41">
        <f>LN(Data[[#This Row],[Metcalfe
(n^2)]])</f>
        <v>27.237216838460572</v>
      </c>
      <c r="I103" s="42">
        <f t="shared" si="11"/>
        <v>27.596228948569891</v>
      </c>
      <c r="J103" s="40">
        <f>Data[[#This Row],[DAA 
(n)]]*LN(Data[[#This Row],[DAA 
(n)]])</f>
        <v>11184568.155069677</v>
      </c>
      <c r="K103" s="40">
        <f t="shared" si="12"/>
        <v>13600319.616364591</v>
      </c>
      <c r="L103" s="39">
        <f>LN(Data[[#This Row],[MA'[n*ln(n)']
30d]])</f>
        <v>16.425603851633412</v>
      </c>
      <c r="M103" s="43">
        <f t="shared" si="13"/>
        <v>16.426192706629266</v>
      </c>
      <c r="N103" s="40">
        <f>Data[[#This Row],[DAA 
(n)]]^1.5</f>
        <v>744268659.31468999</v>
      </c>
      <c r="O103" s="40">
        <f t="shared" si="14"/>
        <v>979913811.75194788</v>
      </c>
      <c r="P103" s="43">
        <f>LN(Data[[#This Row],[MA'[n^1.5']]])</f>
        <v>20.702975178569421</v>
      </c>
      <c r="Q103" s="43">
        <f t="shared" si="15"/>
        <v>20.703745121935089</v>
      </c>
      <c r="R103" s="30">
        <f>$O$1+$O$2*Data[[#This Row],[MA'[ln(n^2)']]]</f>
        <v>27.596228948569891</v>
      </c>
      <c r="S103" s="30">
        <f>$Q$1+$Q$2*Data[[#This Row],[MA'[ln(n*ln(n))']]]</f>
        <v>23.623217965938288</v>
      </c>
      <c r="T103" s="31">
        <f>$O$3*Data[[#This Row],[Metcalfe
(n^2)]]</f>
        <v>350732748829.32001</v>
      </c>
      <c r="U103" s="31">
        <f t="shared" si="8"/>
        <v>507418445505.31335</v>
      </c>
      <c r="V103" s="30">
        <f>LN(Data[[#This Row],[MA'[NVA']
30d]]/Data[[#This Row],[MA'[NVMetcalfe calc']]])</f>
        <v>-0.85855061394104892</v>
      </c>
      <c r="W103" s="30">
        <f>$Q$3+Data[[#This Row],[NVM
(scaled)]]/((Data[[#This Row],[Upper Bound]]-Data[[#This Row],[Lower Bound]])/2)</f>
        <v>0.15780858764585098</v>
      </c>
      <c r="X103" s="30">
        <f>(Data[[#This Row],[Upper Bound]]+Data[[#This Row],[Lower Bound]])/2</f>
        <v>25.609723457254091</v>
      </c>
      <c r="Y103" s="44">
        <f>LN(Data[[#This Row],[NVActual]]/Data[[#This Row],[MA'[n^2']
30d]])</f>
        <v>-1.5073336515773672</v>
      </c>
      <c r="Z103" s="44">
        <f>LN(Data[[#This Row],[NVActual]]/Data[[#This Row],[MA'[n*ln(n)']
30d]])</f>
        <v>9.6735908006331535</v>
      </c>
      <c r="AA103" s="44">
        <f>LN(Data[[#This Row],[NVActual]]/Data[[#This Row],[MA'[n^1.5']]])</f>
        <v>5.3962194736971423</v>
      </c>
      <c r="AB103" s="44">
        <f>LN(Data[[#This Row],[NVActual]]/Data[[#This Row],[Metcalfe
(n^2)]])</f>
        <v>-1.1380221861940092</v>
      </c>
      <c r="AC103" s="45">
        <f>1+Data[[#This Row],[MA'[NVMetcalfe calc']]]/((Data[[#This Row],[NVM_norm
(scaled)]]-Data[[#This Row],[NV_fund.]])/2)</f>
        <v>-39872712767.752365</v>
      </c>
    </row>
    <row r="104" spans="1:29" x14ac:dyDescent="0.2">
      <c r="A104" s="37">
        <v>44072</v>
      </c>
      <c r="B104" s="38">
        <v>212284634016.189</v>
      </c>
      <c r="C104" s="24">
        <f t="shared" si="9"/>
        <v>214799177902.98148</v>
      </c>
      <c r="D104" s="39">
        <f>LN(Data[[#This Row],[NVActual]])</f>
        <v>26.081193824403044</v>
      </c>
      <c r="E104" s="40">
        <v>972062</v>
      </c>
      <c r="F104" s="40">
        <f>Data[[#This Row],[DAA 
(n)]]^2</f>
        <v>944904531844</v>
      </c>
      <c r="G104" s="41">
        <f t="shared" si="10"/>
        <v>990982011177.76672</v>
      </c>
      <c r="H104" s="41">
        <f>LN(Data[[#This Row],[Metcalfe
(n^2)]])</f>
        <v>27.574349734833131</v>
      </c>
      <c r="I104" s="42">
        <f t="shared" si="11"/>
        <v>27.613423935167869</v>
      </c>
      <c r="J104" s="40">
        <f>Data[[#This Row],[DAA 
(n)]]*LN(Data[[#This Row],[DAA 
(n)]])</f>
        <v>13401988.775970681</v>
      </c>
      <c r="K104" s="40">
        <f t="shared" si="12"/>
        <v>13719156.888458559</v>
      </c>
      <c r="L104" s="39">
        <f>LN(Data[[#This Row],[MA'[n*ln(n)']
30d]])</f>
        <v>16.434303727095276</v>
      </c>
      <c r="M104" s="43">
        <f t="shared" si="13"/>
        <v>16.425038182454944</v>
      </c>
      <c r="N104" s="40">
        <f>Data[[#This Row],[DAA 
(n)]]^1.5</f>
        <v>958387076.82926333</v>
      </c>
      <c r="O104" s="40">
        <f t="shared" si="14"/>
        <v>991633323.92563236</v>
      </c>
      <c r="P104" s="43">
        <f>LN(Data[[#This Row],[MA'[n^1.5']]])</f>
        <v>20.714863963778495</v>
      </c>
      <c r="Q104" s="43">
        <f t="shared" si="15"/>
        <v>20.702156390114332</v>
      </c>
      <c r="R104" s="30">
        <f>$O$1+$O$2*Data[[#This Row],[MA'[ln(n^2)']]]</f>
        <v>27.613423935167869</v>
      </c>
      <c r="S104" s="30">
        <f>$Q$1+$Q$2*Data[[#This Row],[MA'[ln(n*ln(n))']]]</f>
        <v>23.621313001050655</v>
      </c>
      <c r="T104" s="31">
        <f>$O$3*Data[[#This Row],[Metcalfe
(n^2)]]</f>
        <v>491350356558.88</v>
      </c>
      <c r="U104" s="31">
        <f t="shared" si="8"/>
        <v>515310645812.43872</v>
      </c>
      <c r="V104" s="30">
        <f>LN(Data[[#This Row],[MA'[NVA']
30d]]/Data[[#This Row],[MA'[NVMetcalfe calc']]])</f>
        <v>-0.87506637920653596</v>
      </c>
      <c r="W104" s="30">
        <f>$Q$3+Data[[#This Row],[NVM
(scaled)]]/((Data[[#This Row],[Upper Bound]]-Data[[#This Row],[Lower Bound]])/2)</f>
        <v>0.15160217306183565</v>
      </c>
      <c r="X104" s="30">
        <f>(Data[[#This Row],[Upper Bound]]+Data[[#This Row],[Lower Bound]])/2</f>
        <v>25.617368468109262</v>
      </c>
      <c r="Y104" s="44">
        <f>LN(Data[[#This Row],[NVActual]]/Data[[#This Row],[MA'[n^2']
30d]])</f>
        <v>-1.5407683945166415</v>
      </c>
      <c r="Z104" s="44">
        <f>LN(Data[[#This Row],[NVActual]]/Data[[#This Row],[MA'[n*ln(n)']
30d]])</f>
        <v>9.646890097307768</v>
      </c>
      <c r="AA104" s="44">
        <f>LN(Data[[#This Row],[NVActual]]/Data[[#This Row],[MA'[n^1.5']]])</f>
        <v>5.366329860624548</v>
      </c>
      <c r="AB104" s="44">
        <f>LN(Data[[#This Row],[NVActual]]/Data[[#This Row],[Metcalfe
(n^2)]])</f>
        <v>-1.4931559104300878</v>
      </c>
      <c r="AC104" s="45">
        <f>1+Data[[#This Row],[MA'[NVMetcalfe calc']]]/((Data[[#This Row],[NVM_norm
(scaled)]]-Data[[#This Row],[NV_fund.]])/2)</f>
        <v>-40470853288.237648</v>
      </c>
    </row>
    <row r="105" spans="1:29" x14ac:dyDescent="0.2">
      <c r="A105" s="37">
        <v>44071</v>
      </c>
      <c r="B105" s="38">
        <v>212959896208.12201</v>
      </c>
      <c r="C105" s="24">
        <f t="shared" si="9"/>
        <v>214570135153.68994</v>
      </c>
      <c r="D105" s="39">
        <f>LN(Data[[#This Row],[NVActual]])</f>
        <v>26.084369704215757</v>
      </c>
      <c r="E105" s="40">
        <v>1080096</v>
      </c>
      <c r="F105" s="40">
        <f>Data[[#This Row],[DAA 
(n)]]^2</f>
        <v>1166607369216</v>
      </c>
      <c r="G105" s="41">
        <f t="shared" si="10"/>
        <v>990746630347.26672</v>
      </c>
      <c r="H105" s="41">
        <f>LN(Data[[#This Row],[Metcalfe
(n^2)]])</f>
        <v>27.785120968077816</v>
      </c>
      <c r="I105" s="42">
        <f t="shared" si="11"/>
        <v>27.613173894292117</v>
      </c>
      <c r="J105" s="40">
        <f>Data[[#This Row],[DAA 
(n)]]*LN(Data[[#This Row],[DAA 
(n)]])</f>
        <v>15005299.008568488</v>
      </c>
      <c r="K105" s="40">
        <f t="shared" si="12"/>
        <v>13717363.431479633</v>
      </c>
      <c r="L105" s="39">
        <f>LN(Data[[#This Row],[MA'[n*ln(n)']
30d]])</f>
        <v>16.434172992077819</v>
      </c>
      <c r="M105" s="43">
        <f t="shared" si="13"/>
        <v>16.423612644835135</v>
      </c>
      <c r="N105" s="40">
        <f>Data[[#This Row],[DAA 
(n)]]^1.5</f>
        <v>1122518575.8198936</v>
      </c>
      <c r="O105" s="40">
        <f t="shared" si="14"/>
        <v>991454101.58559442</v>
      </c>
      <c r="P105" s="43">
        <f>LN(Data[[#This Row],[MA'[n^1.5']]])</f>
        <v>20.714683212957105</v>
      </c>
      <c r="Q105" s="43">
        <f t="shared" si="15"/>
        <v>20.700199193374207</v>
      </c>
      <c r="R105" s="30">
        <f>$O$1+$O$2*Data[[#This Row],[MA'[ln(n^2)']]]</f>
        <v>27.613173894292117</v>
      </c>
      <c r="S105" s="30">
        <f>$Q$1+$Q$2*Data[[#This Row],[MA'[ln(n*ln(n))']]]</f>
        <v>23.618960863977971</v>
      </c>
      <c r="T105" s="31">
        <f>$O$3*Data[[#This Row],[Metcalfe
(n^2)]]</f>
        <v>606635831992.32007</v>
      </c>
      <c r="U105" s="31">
        <f t="shared" si="8"/>
        <v>515188247780.57874</v>
      </c>
      <c r="V105" s="30">
        <f>LN(Data[[#This Row],[MA'[NVA']
30d]]/Data[[#This Row],[MA'[NVMetcalfe calc']]])</f>
        <v>-0.87589570820669971</v>
      </c>
      <c r="W105" s="30">
        <f>$Q$3+Data[[#This Row],[NVM
(scaled)]]/((Data[[#This Row],[Upper Bound]]-Data[[#This Row],[Lower Bound]])/2)</f>
        <v>0.15141763017692106</v>
      </c>
      <c r="X105" s="30">
        <f>(Data[[#This Row],[Upper Bound]]+Data[[#This Row],[Lower Bound]])/2</f>
        <v>25.616067379135046</v>
      </c>
      <c r="Y105" s="44">
        <f>LN(Data[[#This Row],[NVActual]]/Data[[#This Row],[MA'[n^2']
30d]])</f>
        <v>-1.5373549636823876</v>
      </c>
      <c r="Z105" s="44">
        <f>LN(Data[[#This Row],[NVActual]]/Data[[#This Row],[MA'[n*ln(n)']
30d]])</f>
        <v>9.6501967121379355</v>
      </c>
      <c r="AA105" s="44">
        <f>LN(Data[[#This Row],[NVActual]]/Data[[#This Row],[MA'[n^1.5']]])</f>
        <v>5.3696864912586513</v>
      </c>
      <c r="AB105" s="44">
        <f>LN(Data[[#This Row],[NVActual]]/Data[[#This Row],[Metcalfe
(n^2)]])</f>
        <v>-1.7007512638620608</v>
      </c>
      <c r="AC105" s="45">
        <f>1+Data[[#This Row],[MA'[NVMetcalfe calc']]]/((Data[[#This Row],[NVM_norm
(scaled)]]-Data[[#This Row],[NV_fund.]])/2)</f>
        <v>-40463014637.688087</v>
      </c>
    </row>
    <row r="106" spans="1:29" x14ac:dyDescent="0.2">
      <c r="A106" s="37">
        <v>44070</v>
      </c>
      <c r="B106" s="38">
        <v>209009655884.56201</v>
      </c>
      <c r="C106" s="24">
        <f t="shared" si="9"/>
        <v>214306207107.91656</v>
      </c>
      <c r="D106" s="39">
        <f>LN(Data[[#This Row],[NVActual]])</f>
        <v>26.065646288248619</v>
      </c>
      <c r="E106" s="40">
        <v>947577</v>
      </c>
      <c r="F106" s="40">
        <f>Data[[#This Row],[DAA 
(n)]]^2</f>
        <v>897902170929</v>
      </c>
      <c r="G106" s="41">
        <f t="shared" si="10"/>
        <v>987890313626.19995</v>
      </c>
      <c r="H106" s="41">
        <f>LN(Data[[#This Row],[Metcalfe
(n^2)]])</f>
        <v>27.523326958255083</v>
      </c>
      <c r="I106" s="42">
        <f t="shared" si="11"/>
        <v>27.610630917806724</v>
      </c>
      <c r="J106" s="40">
        <f>Data[[#This Row],[DAA 
(n)]]*LN(Data[[#This Row],[DAA 
(n)]])</f>
        <v>13040235.794561239</v>
      </c>
      <c r="K106" s="40">
        <f t="shared" si="12"/>
        <v>13697321.738588477</v>
      </c>
      <c r="L106" s="39">
        <f>LN(Data[[#This Row],[MA'[n*ln(n)']
30d]])</f>
        <v>16.432710878153316</v>
      </c>
      <c r="M106" s="43">
        <f t="shared" si="13"/>
        <v>16.422138787016067</v>
      </c>
      <c r="N106" s="40">
        <f>Data[[#This Row],[DAA 
(n)]]^1.5</f>
        <v>922405250.10560834</v>
      </c>
      <c r="O106" s="40">
        <f t="shared" si="14"/>
        <v>989373294.22059095</v>
      </c>
      <c r="P106" s="43">
        <f>LN(Data[[#This Row],[MA'[n^1.5']]])</f>
        <v>20.712582264500114</v>
      </c>
      <c r="Q106" s="43">
        <f t="shared" si="15"/>
        <v>20.698174760358537</v>
      </c>
      <c r="R106" s="30">
        <f>$O$1+$O$2*Data[[#This Row],[MA'[ln(n^2)']]]</f>
        <v>27.610630917806724</v>
      </c>
      <c r="S106" s="30">
        <f>$Q$1+$Q$2*Data[[#This Row],[MA'[ln(n*ln(n))']]]</f>
        <v>23.616528998576509</v>
      </c>
      <c r="T106" s="31">
        <f>$O$3*Data[[#This Row],[Metcalfe
(n^2)]]</f>
        <v>466909128883.08002</v>
      </c>
      <c r="U106" s="31">
        <f t="shared" si="8"/>
        <v>513702963085.62402</v>
      </c>
      <c r="V106" s="30">
        <f>LN(Data[[#This Row],[MA'[NVA']
30d]]/Data[[#This Row],[MA'[NVMetcalfe calc']]])</f>
        <v>-0.87423933894851436</v>
      </c>
      <c r="W106" s="30">
        <f>$Q$3+Data[[#This Row],[NVM
(scaled)]]/((Data[[#This Row],[Upper Bound]]-Data[[#This Row],[Lower Bound]])/2)</f>
        <v>0.15223483695328083</v>
      </c>
      <c r="X106" s="30">
        <f>(Data[[#This Row],[Upper Bound]]+Data[[#This Row],[Lower Bound]])/2</f>
        <v>25.613579958191615</v>
      </c>
      <c r="Y106" s="44">
        <f>LN(Data[[#This Row],[NVActual]]/Data[[#This Row],[MA'[n^2']
30d]])</f>
        <v>-1.5531912216856754</v>
      </c>
      <c r="Z106" s="44">
        <f>LN(Data[[#This Row],[NVActual]]/Data[[#This Row],[MA'[n*ln(n)']
30d]])</f>
        <v>9.6329354100953051</v>
      </c>
      <c r="AA106" s="44">
        <f>LN(Data[[#This Row],[NVActual]]/Data[[#This Row],[MA'[n^1.5']]])</f>
        <v>5.3530640237485043</v>
      </c>
      <c r="AB106" s="44">
        <f>LN(Data[[#This Row],[NVActual]]/Data[[#This Row],[Metcalfe
(n^2)]])</f>
        <v>-1.4576806700064633</v>
      </c>
      <c r="AC106" s="45">
        <f>1+Data[[#This Row],[MA'[NVMetcalfe calc']]]/((Data[[#This Row],[NVM_norm
(scaled)]]-Data[[#This Row],[NV_fund.]])/2)</f>
        <v>-40351596557.590591</v>
      </c>
    </row>
    <row r="107" spans="1:29" x14ac:dyDescent="0.2">
      <c r="A107" s="37">
        <v>44069</v>
      </c>
      <c r="B107" s="38">
        <v>211907514133.888</v>
      </c>
      <c r="C107" s="24">
        <f t="shared" si="9"/>
        <v>214068376469.39685</v>
      </c>
      <c r="D107" s="39">
        <f>LN(Data[[#This Row],[NVActual]])</f>
        <v>26.079415762346493</v>
      </c>
      <c r="E107" s="40">
        <v>1030264</v>
      </c>
      <c r="F107" s="40">
        <f>Data[[#This Row],[DAA 
(n)]]^2</f>
        <v>1061443909696</v>
      </c>
      <c r="G107" s="41">
        <f t="shared" si="10"/>
        <v>995348871897.09998</v>
      </c>
      <c r="H107" s="41">
        <f>LN(Data[[#This Row],[Metcalfe
(n^2)]])</f>
        <v>27.690651276086918</v>
      </c>
      <c r="I107" s="42">
        <f t="shared" si="11"/>
        <v>27.618047681968296</v>
      </c>
      <c r="J107" s="40">
        <f>Data[[#This Row],[DAA 
(n)]]*LN(Data[[#This Row],[DAA 
(n)]])</f>
        <v>14264340.573153205</v>
      </c>
      <c r="K107" s="40">
        <f t="shared" si="12"/>
        <v>13752399.953701695</v>
      </c>
      <c r="L107" s="39">
        <f>LN(Data[[#This Row],[MA'[n*ln(n)']
30d]])</f>
        <v>16.436723908933551</v>
      </c>
      <c r="M107" s="43">
        <f t="shared" si="13"/>
        <v>16.420616385868687</v>
      </c>
      <c r="N107" s="40">
        <f>Data[[#This Row],[DAA 
(n)]]^1.5</f>
        <v>1045737753.0619391</v>
      </c>
      <c r="O107" s="40">
        <f t="shared" si="14"/>
        <v>994957201.91768694</v>
      </c>
      <c r="P107" s="43">
        <f>LN(Data[[#This Row],[MA'[n^1.5']]])</f>
        <v>20.718210281049721</v>
      </c>
      <c r="Q107" s="43">
        <f t="shared" si="15"/>
        <v>20.696081683343355</v>
      </c>
      <c r="R107" s="30">
        <f>$O$1+$O$2*Data[[#This Row],[MA'[ln(n^2)']]]</f>
        <v>27.618047681968296</v>
      </c>
      <c r="S107" s="30">
        <f>$Q$1+$Q$2*Data[[#This Row],[MA'[ln(n*ln(n))']]]</f>
        <v>23.614017036683332</v>
      </c>
      <c r="T107" s="31">
        <f>$O$3*Data[[#This Row],[Metcalfe
(n^2)]]</f>
        <v>551950833041.92004</v>
      </c>
      <c r="U107" s="31">
        <f t="shared" si="8"/>
        <v>517581413386.49194</v>
      </c>
      <c r="V107" s="30">
        <f>LN(Data[[#This Row],[MA'[NVA']
30d]]/Data[[#This Row],[MA'[NVMetcalfe calc']]])</f>
        <v>-0.8828713531199992</v>
      </c>
      <c r="W107" s="30">
        <f>$Q$3+Data[[#This Row],[NVM
(scaled)]]/((Data[[#This Row],[Upper Bound]]-Data[[#This Row],[Lower Bound]])/2)</f>
        <v>0.14900869332274252</v>
      </c>
      <c r="X107" s="30">
        <f>(Data[[#This Row],[Upper Bound]]+Data[[#This Row],[Lower Bound]])/2</f>
        <v>25.616032359325814</v>
      </c>
      <c r="Y107" s="44">
        <f>LN(Data[[#This Row],[NVActual]]/Data[[#This Row],[MA'[n^2']
30d]])</f>
        <v>-1.546943375326135</v>
      </c>
      <c r="Z107" s="44">
        <f>LN(Data[[#This Row],[NVActual]]/Data[[#This Row],[MA'[n*ln(n)']
30d]])</f>
        <v>9.6426918534129396</v>
      </c>
      <c r="AA107" s="44">
        <f>LN(Data[[#This Row],[NVActual]]/Data[[#This Row],[MA'[n^1.5']]])</f>
        <v>5.3612054812967695</v>
      </c>
      <c r="AB107" s="44">
        <f>LN(Data[[#This Row],[NVActual]]/Data[[#This Row],[Metcalfe
(n^2)]])</f>
        <v>-1.6112355137404277</v>
      </c>
      <c r="AC107" s="45">
        <f>1+Data[[#This Row],[MA'[NVMetcalfe calc']]]/((Data[[#This Row],[NVM_norm
(scaled)]]-Data[[#This Row],[NV_fund.]])/2)</f>
        <v>-40647185172.619766</v>
      </c>
    </row>
    <row r="108" spans="1:29" x14ac:dyDescent="0.2">
      <c r="A108" s="37">
        <v>44068</v>
      </c>
      <c r="B108" s="38">
        <v>209799151719.14301</v>
      </c>
      <c r="C108" s="24">
        <f t="shared" si="9"/>
        <v>213796265936.42026</v>
      </c>
      <c r="D108" s="39">
        <f>LN(Data[[#This Row],[NVActual]])</f>
        <v>26.069416489617037</v>
      </c>
      <c r="E108" s="40">
        <v>951716</v>
      </c>
      <c r="F108" s="40">
        <f>Data[[#This Row],[DAA 
(n)]]^2</f>
        <v>905763344656</v>
      </c>
      <c r="G108" s="41">
        <f t="shared" si="10"/>
        <v>994817003076.59998</v>
      </c>
      <c r="H108" s="41">
        <f>LN(Data[[#This Row],[Metcalfe
(n^2)]])</f>
        <v>27.532043899879419</v>
      </c>
      <c r="I108" s="42">
        <f t="shared" si="11"/>
        <v>27.617542797092359</v>
      </c>
      <c r="J108" s="40">
        <f>Data[[#This Row],[DAA 
(n)]]*LN(Data[[#This Row],[DAA 
(n)]])</f>
        <v>13101343.34610882</v>
      </c>
      <c r="K108" s="40">
        <f t="shared" si="12"/>
        <v>13748554.509708036</v>
      </c>
      <c r="L108" s="39">
        <f>LN(Data[[#This Row],[MA'[n*ln(n)']
30d]])</f>
        <v>16.436444249983982</v>
      </c>
      <c r="M108" s="43">
        <f t="shared" si="13"/>
        <v>16.418492514000956</v>
      </c>
      <c r="N108" s="40">
        <f>Data[[#This Row],[DAA 
(n)]]^1.5</f>
        <v>928455420.21285415</v>
      </c>
      <c r="O108" s="40">
        <f t="shared" si="14"/>
        <v>994563459.70815122</v>
      </c>
      <c r="P108" s="43">
        <f>LN(Data[[#This Row],[MA'[n^1.5']]])</f>
        <v>20.717814464889305</v>
      </c>
      <c r="Q108" s="43">
        <f t="shared" si="15"/>
        <v>20.693171589308843</v>
      </c>
      <c r="R108" s="30">
        <f>$O$1+$O$2*Data[[#This Row],[MA'[ln(n^2)']]]</f>
        <v>27.617542797092359</v>
      </c>
      <c r="S108" s="30">
        <f>$Q$1+$Q$2*Data[[#This Row],[MA'[ln(n*ln(n))']]]</f>
        <v>23.610512648101576</v>
      </c>
      <c r="T108" s="31">
        <f>$O$3*Data[[#This Row],[Metcalfe
(n^2)]]</f>
        <v>470996939221.12</v>
      </c>
      <c r="U108" s="31">
        <f t="shared" si="8"/>
        <v>517304841599.83197</v>
      </c>
      <c r="V108" s="30">
        <f>LN(Data[[#This Row],[MA'[NVA']
30d]]/Data[[#This Row],[MA'[NVMetcalfe calc']]])</f>
        <v>-0.88360880311072432</v>
      </c>
      <c r="W108" s="30">
        <f>$Q$3+Data[[#This Row],[NVM
(scaled)]]/((Data[[#This Row],[Upper Bound]]-Data[[#This Row],[Lower Bound]])/2)</f>
        <v>0.14897072382483989</v>
      </c>
      <c r="X108" s="30">
        <f>(Data[[#This Row],[Upper Bound]]+Data[[#This Row],[Lower Bound]])/2</f>
        <v>25.614027722596965</v>
      </c>
      <c r="Y108" s="44">
        <f>LN(Data[[#This Row],[NVActual]]/Data[[#This Row],[MA'[n^2']
30d]])</f>
        <v>-1.5564081510673242</v>
      </c>
      <c r="Z108" s="44">
        <f>LN(Data[[#This Row],[NVActual]]/Data[[#This Row],[MA'[n*ln(n)']
30d]])</f>
        <v>9.6329722396330535</v>
      </c>
      <c r="AA108" s="44">
        <f>LN(Data[[#This Row],[NVActual]]/Data[[#This Row],[MA'[n^1.5']]])</f>
        <v>5.3516020247277298</v>
      </c>
      <c r="AB108" s="44">
        <f>LN(Data[[#This Row],[NVActual]]/Data[[#This Row],[Metcalfe
(n^2)]])</f>
        <v>-1.4626274102623826</v>
      </c>
      <c r="AC108" s="45">
        <f>1+Data[[#This Row],[MA'[NVMetcalfe calc']]]/((Data[[#This Row],[NVM_norm
(scaled)]]-Data[[#This Row],[NV_fund.]])/2)</f>
        <v>-40628602685.793541</v>
      </c>
    </row>
    <row r="109" spans="1:29" x14ac:dyDescent="0.2">
      <c r="A109" s="37">
        <v>44067</v>
      </c>
      <c r="B109" s="38">
        <v>217417299095.422</v>
      </c>
      <c r="C109" s="24">
        <f t="shared" si="9"/>
        <v>212910090171.7944</v>
      </c>
      <c r="D109" s="39">
        <f>LN(Data[[#This Row],[NVActual]])</f>
        <v>26.10508438112382</v>
      </c>
      <c r="E109" s="40">
        <v>944242</v>
      </c>
      <c r="F109" s="40">
        <f>Data[[#This Row],[DAA 
(n)]]^2</f>
        <v>891592954564</v>
      </c>
      <c r="G109" s="41">
        <f t="shared" si="10"/>
        <v>997912307412.09998</v>
      </c>
      <c r="H109" s="41">
        <f>LN(Data[[#This Row],[Metcalfe
(n^2)]])</f>
        <v>27.516275536412547</v>
      </c>
      <c r="I109" s="42">
        <f t="shared" si="11"/>
        <v>27.620796088462686</v>
      </c>
      <c r="J109" s="40">
        <f>Data[[#This Row],[DAA 
(n)]]*LN(Data[[#This Row],[DAA 
(n)]])</f>
        <v>12991011.522526627</v>
      </c>
      <c r="K109" s="40">
        <f t="shared" si="12"/>
        <v>13772019.828457903</v>
      </c>
      <c r="L109" s="39">
        <f>LN(Data[[#This Row],[MA'[n*ln(n)']
30d]])</f>
        <v>16.438149543205554</v>
      </c>
      <c r="M109" s="43">
        <f t="shared" si="13"/>
        <v>16.416046506300582</v>
      </c>
      <c r="N109" s="40">
        <f>Data[[#This Row],[DAA 
(n)]]^1.5</f>
        <v>917539925.34571362</v>
      </c>
      <c r="O109" s="40">
        <f t="shared" si="14"/>
        <v>996913834.96908379</v>
      </c>
      <c r="P109" s="43">
        <f>LN(Data[[#This Row],[MA'[n^1.5']]])</f>
        <v>20.720174899887489</v>
      </c>
      <c r="Q109" s="43">
        <f t="shared" si="15"/>
        <v>20.68982209129382</v>
      </c>
      <c r="R109" s="30">
        <f>$O$1+$O$2*Data[[#This Row],[MA'[ln(n^2)']]]</f>
        <v>27.620796088462686</v>
      </c>
      <c r="S109" s="30">
        <f>$Q$1+$Q$2*Data[[#This Row],[MA'[ln(n*ln(n))']]]</f>
        <v>23.606476735395958</v>
      </c>
      <c r="T109" s="31">
        <f>$O$3*Data[[#This Row],[Metcalfe
(n^2)]]</f>
        <v>463628336373.28003</v>
      </c>
      <c r="U109" s="31">
        <f t="shared" si="8"/>
        <v>518914399854.29193</v>
      </c>
      <c r="V109" s="30">
        <f>LN(Data[[#This Row],[MA'[NVA']
30d]]/Data[[#This Row],[MA'[NVMetcalfe calc']]])</f>
        <v>-0.89086897199398163</v>
      </c>
      <c r="W109" s="30">
        <f>$Q$3+Data[[#This Row],[NVM
(scaled)]]/((Data[[#This Row],[Upper Bound]]-Data[[#This Row],[Lower Bound]])/2)</f>
        <v>0.14615440943262037</v>
      </c>
      <c r="X109" s="30">
        <f>(Data[[#This Row],[Upper Bound]]+Data[[#This Row],[Lower Bound]])/2</f>
        <v>25.613636411929321</v>
      </c>
      <c r="Y109" s="44">
        <f>LN(Data[[#This Row],[NVActual]]/Data[[#This Row],[MA'[n^2']
30d]])</f>
        <v>-1.5238468599488593</v>
      </c>
      <c r="Z109" s="44">
        <f>LN(Data[[#This Row],[NVActual]]/Data[[#This Row],[MA'[n*ln(n)']
30d]])</f>
        <v>9.666934837918264</v>
      </c>
      <c r="AA109" s="44">
        <f>LN(Data[[#This Row],[NVActual]]/Data[[#This Row],[MA'[n^1.5']]])</f>
        <v>5.3849094812363303</v>
      </c>
      <c r="AB109" s="44">
        <f>LN(Data[[#This Row],[NVActual]]/Data[[#This Row],[Metcalfe
(n^2)]])</f>
        <v>-1.4111911552887284</v>
      </c>
      <c r="AC109" s="45">
        <f>1+Data[[#This Row],[MA'[NVMetcalfe calc']]]/((Data[[#This Row],[NVM_norm
(scaled)]]-Data[[#This Row],[NV_fund.]])/2)</f>
        <v>-40751135097.74437</v>
      </c>
    </row>
    <row r="110" spans="1:29" x14ac:dyDescent="0.2">
      <c r="A110" s="37">
        <v>44066</v>
      </c>
      <c r="B110" s="38">
        <v>215452337487.74301</v>
      </c>
      <c r="C110" s="24">
        <f t="shared" si="9"/>
        <v>211627364541.82181</v>
      </c>
      <c r="D110" s="39">
        <f>LN(Data[[#This Row],[NVActual]])</f>
        <v>26.096005550277521</v>
      </c>
      <c r="E110" s="40">
        <v>906460</v>
      </c>
      <c r="F110" s="40">
        <f>Data[[#This Row],[DAA 
(n)]]^2</f>
        <v>821669731600</v>
      </c>
      <c r="G110" s="41">
        <f t="shared" si="10"/>
        <v>999695451871.16663</v>
      </c>
      <c r="H110" s="41">
        <f>LN(Data[[#This Row],[Metcalfe
(n^2)]])</f>
        <v>27.434604364890124</v>
      </c>
      <c r="I110" s="42">
        <f t="shared" si="11"/>
        <v>27.622738341541734</v>
      </c>
      <c r="J110" s="40">
        <f>Data[[#This Row],[DAA 
(n)]]*LN(Data[[#This Row],[DAA 
(n)]])</f>
        <v>12434185.736299152</v>
      </c>
      <c r="K110" s="40">
        <f t="shared" si="12"/>
        <v>13785765.403538786</v>
      </c>
      <c r="L110" s="39">
        <f>LN(Data[[#This Row],[MA'[n*ln(n)']
30d]])</f>
        <v>16.439147125275746</v>
      </c>
      <c r="M110" s="43">
        <f t="shared" si="13"/>
        <v>16.41345439938106</v>
      </c>
      <c r="N110" s="40">
        <f>Data[[#This Row],[DAA 
(n)]]^1.5</f>
        <v>863024185.58586073</v>
      </c>
      <c r="O110" s="40">
        <f t="shared" si="14"/>
        <v>998280040.67784417</v>
      </c>
      <c r="P110" s="43">
        <f>LN(Data[[#This Row],[MA'[n^1.5']]])</f>
        <v>20.721544396796002</v>
      </c>
      <c r="Q110" s="43">
        <f t="shared" si="15"/>
        <v>20.686267475684598</v>
      </c>
      <c r="R110" s="30">
        <f>$O$1+$O$2*Data[[#This Row],[MA'[ln(n^2)']]]</f>
        <v>27.622738341541734</v>
      </c>
      <c r="S110" s="30">
        <f>$Q$1+$Q$2*Data[[#This Row],[MA'[ln(n*ln(n))']]]</f>
        <v>23.602199758978745</v>
      </c>
      <c r="T110" s="31">
        <f>$O$3*Data[[#This Row],[Metcalfe
(n^2)]]</f>
        <v>427268260432</v>
      </c>
      <c r="U110" s="31">
        <f t="shared" si="8"/>
        <v>519841634973.00659</v>
      </c>
      <c r="V110" s="30">
        <f>LN(Data[[#This Row],[MA'[NVA']
30d]]/Data[[#This Row],[MA'[NVMetcalfe calc']]])</f>
        <v>-0.89869720340837522</v>
      </c>
      <c r="W110" s="30">
        <f>$Q$3+Data[[#This Row],[NVM
(scaled)]]/((Data[[#This Row],[Upper Bound]]-Data[[#This Row],[Lower Bound]])/2)</f>
        <v>0.14294685776377786</v>
      </c>
      <c r="X110" s="30">
        <f>(Data[[#This Row],[Upper Bound]]+Data[[#This Row],[Lower Bound]])/2</f>
        <v>25.612469050260238</v>
      </c>
      <c r="Y110" s="44">
        <f>LN(Data[[#This Row],[NVActual]]/Data[[#This Row],[MA'[n^2']
30d]])</f>
        <v>-1.5347109711379932</v>
      </c>
      <c r="Z110" s="44">
        <f>LN(Data[[#This Row],[NVActual]]/Data[[#This Row],[MA'[n*ln(n)']
30d]])</f>
        <v>9.6568584250017757</v>
      </c>
      <c r="AA110" s="44">
        <f>LN(Data[[#This Row],[NVActual]]/Data[[#This Row],[MA'[n^1.5']]])</f>
        <v>5.3744611534815219</v>
      </c>
      <c r="AB110" s="44">
        <f>LN(Data[[#This Row],[NVActual]]/Data[[#This Row],[Metcalfe
(n^2)]])</f>
        <v>-1.3385988146126002</v>
      </c>
      <c r="AC110" s="45">
        <f>1+Data[[#This Row],[MA'[NVMetcalfe calc']]]/((Data[[#This Row],[NVM_norm
(scaled)]]-Data[[#This Row],[NV_fund.]])/2)</f>
        <v>-40820682149.539627</v>
      </c>
    </row>
    <row r="111" spans="1:29" x14ac:dyDescent="0.2">
      <c r="A111" s="37">
        <v>44065</v>
      </c>
      <c r="B111" s="38">
        <v>215748935172.862</v>
      </c>
      <c r="C111" s="24">
        <f t="shared" si="9"/>
        <v>210314968298.47281</v>
      </c>
      <c r="D111" s="39">
        <f>LN(Data[[#This Row],[NVActual]])</f>
        <v>26.097381231430155</v>
      </c>
      <c r="E111" s="40">
        <v>950674</v>
      </c>
      <c r="F111" s="40">
        <f>Data[[#This Row],[DAA 
(n)]]^2</f>
        <v>903781054276</v>
      </c>
      <c r="G111" s="41">
        <f t="shared" si="10"/>
        <v>1011473621096.5333</v>
      </c>
      <c r="H111" s="41">
        <f>LN(Data[[#This Row],[Metcalfe
(n^2)]])</f>
        <v>27.52985297140691</v>
      </c>
      <c r="I111" s="42">
        <f t="shared" si="11"/>
        <v>27.63466159158892</v>
      </c>
      <c r="J111" s="40">
        <f>Data[[#This Row],[DAA 
(n)]]*LN(Data[[#This Row],[DAA 
(n)]])</f>
        <v>13085957.721869648</v>
      </c>
      <c r="K111" s="40">
        <f t="shared" si="12"/>
        <v>13873397.998484479</v>
      </c>
      <c r="L111" s="39">
        <f>LN(Data[[#This Row],[MA'[n*ln(n)']
30d]])</f>
        <v>16.445483751362119</v>
      </c>
      <c r="M111" s="43">
        <f t="shared" si="13"/>
        <v>16.410737433754605</v>
      </c>
      <c r="N111" s="40">
        <f>Data[[#This Row],[DAA 
(n)]]^1.5</f>
        <v>926931038.42345381</v>
      </c>
      <c r="O111" s="40">
        <f t="shared" si="14"/>
        <v>1007131914.6056238</v>
      </c>
      <c r="P111" s="43">
        <f>LN(Data[[#This Row],[MA'[n^1.5']]])</f>
        <v>20.730372439725667</v>
      </c>
      <c r="Q111" s="43">
        <f t="shared" si="15"/>
        <v>20.682538947978699</v>
      </c>
      <c r="R111" s="30">
        <f>$O$1+$O$2*Data[[#This Row],[MA'[ln(n^2)']]]</f>
        <v>27.63466159158892</v>
      </c>
      <c r="S111" s="30">
        <f>$Q$1+$Q$2*Data[[#This Row],[MA'[ln(n*ln(n))']]]</f>
        <v>23.597716765695097</v>
      </c>
      <c r="T111" s="31">
        <f>$O$3*Data[[#This Row],[Metcalfe
(n^2)]]</f>
        <v>469966148223.52002</v>
      </c>
      <c r="U111" s="31">
        <f t="shared" si="8"/>
        <v>525966282970.19727</v>
      </c>
      <c r="V111" s="30">
        <f>LN(Data[[#This Row],[MA'[NVA']
30d]]/Data[[#This Row],[MA'[NVMetcalfe calc']]])</f>
        <v>-0.91663085375840903</v>
      </c>
      <c r="W111" s="30">
        <f>$Q$3+Data[[#This Row],[NVM
(scaled)]]/((Data[[#This Row],[Upper Bound]]-Data[[#This Row],[Lower Bound]])/2)</f>
        <v>0.13587892909561516</v>
      </c>
      <c r="X111" s="30">
        <f>(Data[[#This Row],[Upper Bound]]+Data[[#This Row],[Lower Bound]])/2</f>
        <v>25.61618917864201</v>
      </c>
      <c r="Y111" s="44">
        <f>LN(Data[[#This Row],[NVActual]]/Data[[#This Row],[MA'[n^2']
30d]])</f>
        <v>-1.5450481827889708</v>
      </c>
      <c r="Z111" s="44">
        <f>LN(Data[[#This Row],[NVActual]]/Data[[#This Row],[MA'[n*ln(n)']
30d]])</f>
        <v>9.6518974800680368</v>
      </c>
      <c r="AA111" s="44">
        <f>LN(Data[[#This Row],[NVActual]]/Data[[#This Row],[MA'[n^1.5']]])</f>
        <v>5.3670087917044889</v>
      </c>
      <c r="AB111" s="44">
        <f>LN(Data[[#This Row],[NVActual]]/Data[[#This Row],[Metcalfe
(n^2)]])</f>
        <v>-1.4324717399767564</v>
      </c>
      <c r="AC111" s="45">
        <f>1+Data[[#This Row],[MA'[NVMetcalfe calc']]]/((Data[[#This Row],[NVM_norm
(scaled)]]-Data[[#This Row],[NV_fund.]])/2)</f>
        <v>-41284134910.941315</v>
      </c>
    </row>
    <row r="112" spans="1:29" x14ac:dyDescent="0.2">
      <c r="A112" s="37">
        <v>44064</v>
      </c>
      <c r="B112" s="38">
        <v>212828757688.569</v>
      </c>
      <c r="C112" s="24">
        <f t="shared" si="9"/>
        <v>209029901266.62094</v>
      </c>
      <c r="D112" s="39">
        <f>LN(Data[[#This Row],[NVActual]])</f>
        <v>26.083753724797329</v>
      </c>
      <c r="E112" s="40">
        <v>1095556</v>
      </c>
      <c r="F112" s="40">
        <f>Data[[#This Row],[DAA 
(n)]]^2</f>
        <v>1200242949136</v>
      </c>
      <c r="G112" s="41">
        <f t="shared" si="10"/>
        <v>1013220997845.2</v>
      </c>
      <c r="H112" s="41">
        <f>LN(Data[[#This Row],[Metcalfe
(n^2)]])</f>
        <v>27.81354510984406</v>
      </c>
      <c r="I112" s="42">
        <f t="shared" si="11"/>
        <v>27.636541005802851</v>
      </c>
      <c r="J112" s="40">
        <f>Data[[#This Row],[DAA 
(n)]]*LN(Data[[#This Row],[DAA 
(n)]])</f>
        <v>15235648.113180161</v>
      </c>
      <c r="K112" s="40">
        <f t="shared" si="12"/>
        <v>13886788.83777508</v>
      </c>
      <c r="L112" s="39">
        <f>LN(Data[[#This Row],[MA'[n*ln(n)']
30d]])</f>
        <v>16.446448502817734</v>
      </c>
      <c r="M112" s="43">
        <f t="shared" si="13"/>
        <v>16.407593029653018</v>
      </c>
      <c r="N112" s="40">
        <f>Data[[#This Row],[DAA 
(n)]]^1.5</f>
        <v>1146705439.2404547</v>
      </c>
      <c r="O112" s="40">
        <f t="shared" si="14"/>
        <v>1008466498.929125</v>
      </c>
      <c r="P112" s="43">
        <f>LN(Data[[#This Row],[MA'[n^1.5']]])</f>
        <v>20.731696696094961</v>
      </c>
      <c r="Q112" s="43">
        <f t="shared" si="15"/>
        <v>20.678204043061829</v>
      </c>
      <c r="R112" s="30">
        <f>$O$1+$O$2*Data[[#This Row],[MA'[ln(n^2)']]]</f>
        <v>27.636541005802851</v>
      </c>
      <c r="S112" s="30">
        <f>$Q$1+$Q$2*Data[[#This Row],[MA'[ln(n*ln(n))']]]</f>
        <v>23.592528498927479</v>
      </c>
      <c r="T112" s="31">
        <f>$O$3*Data[[#This Row],[Metcalfe
(n^2)]]</f>
        <v>624126333550.71997</v>
      </c>
      <c r="U112" s="31">
        <f t="shared" si="8"/>
        <v>526874918879.50397</v>
      </c>
      <c r="V112" s="30">
        <f>LN(Data[[#This Row],[MA'[NVA']
30d]]/Data[[#This Row],[MA'[NVMetcalfe calc']]])</f>
        <v>-0.92448586479788619</v>
      </c>
      <c r="W112" s="30">
        <f>$Q$3+Data[[#This Row],[NVM
(scaled)]]/((Data[[#This Row],[Upper Bound]]-Data[[#This Row],[Lower Bound]])/2)</f>
        <v>0.13278783103359137</v>
      </c>
      <c r="X112" s="30">
        <f>(Data[[#This Row],[Upper Bound]]+Data[[#This Row],[Lower Bound]])/2</f>
        <v>25.614534752365167</v>
      </c>
      <c r="Y112" s="44">
        <f>LN(Data[[#This Row],[NVActual]]/Data[[#This Row],[MA'[n^2']
30d]])</f>
        <v>-1.5604017543464981</v>
      </c>
      <c r="Z112" s="44">
        <f>LN(Data[[#This Row],[NVActual]]/Data[[#This Row],[MA'[n*ln(n)']
30d]])</f>
        <v>9.6373052219795987</v>
      </c>
      <c r="AA112" s="44">
        <f>LN(Data[[#This Row],[NVActual]]/Data[[#This Row],[MA'[n^1.5']]])</f>
        <v>5.3520570287023688</v>
      </c>
      <c r="AB112" s="44">
        <f>LN(Data[[#This Row],[NVActual]]/Data[[#This Row],[Metcalfe
(n^2)]])</f>
        <v>-1.7297913850467284</v>
      </c>
      <c r="AC112" s="45">
        <f>1+Data[[#This Row],[MA'[NVMetcalfe calc']]]/((Data[[#This Row],[NVM_norm
(scaled)]]-Data[[#This Row],[NV_fund.]])/2)</f>
        <v>-41353123904.209213</v>
      </c>
    </row>
    <row r="113" spans="1:29" x14ac:dyDescent="0.2">
      <c r="A113" s="37">
        <v>44063</v>
      </c>
      <c r="B113" s="38">
        <v>219148207449.647</v>
      </c>
      <c r="C113" s="24">
        <f t="shared" si="9"/>
        <v>207794014140.00021</v>
      </c>
      <c r="D113" s="39">
        <f>LN(Data[[#This Row],[NVActual]])</f>
        <v>26.113014084218786</v>
      </c>
      <c r="E113" s="40">
        <v>994559</v>
      </c>
      <c r="F113" s="40">
        <f>Data[[#This Row],[DAA 
(n)]]^2</f>
        <v>989147604481</v>
      </c>
      <c r="G113" s="41">
        <f t="shared" si="10"/>
        <v>1007731723244.9667</v>
      </c>
      <c r="H113" s="41">
        <f>LN(Data[[#This Row],[Metcalfe
(n^2)]])</f>
        <v>27.620109403622099</v>
      </c>
      <c r="I113" s="42">
        <f t="shared" si="11"/>
        <v>27.631621769090373</v>
      </c>
      <c r="J113" s="40">
        <f>Data[[#This Row],[DAA 
(n)]]*LN(Data[[#This Row],[DAA 
(n)]])</f>
        <v>13734914.194178496</v>
      </c>
      <c r="K113" s="40">
        <f t="shared" si="12"/>
        <v>13848161.167778324</v>
      </c>
      <c r="L113" s="39">
        <f>LN(Data[[#This Row],[MA'[n*ln(n)']
30d]])</f>
        <v>16.443663014113778</v>
      </c>
      <c r="M113" s="43">
        <f t="shared" si="13"/>
        <v>16.404490324334727</v>
      </c>
      <c r="N113" s="40">
        <f>Data[[#This Row],[DAA 
(n)]]^1.5</f>
        <v>991849611.76834702</v>
      </c>
      <c r="O113" s="40">
        <f t="shared" si="14"/>
        <v>1004461540.1747683</v>
      </c>
      <c r="P113" s="43">
        <f>LN(Data[[#This Row],[MA'[n^1.5']]])</f>
        <v>20.727717453954938</v>
      </c>
      <c r="Q113" s="43">
        <f t="shared" si="15"/>
        <v>20.673931977742676</v>
      </c>
      <c r="R113" s="30">
        <f>$O$1+$O$2*Data[[#This Row],[MA'[ln(n^2)']]]</f>
        <v>27.631621769090373</v>
      </c>
      <c r="S113" s="30">
        <f>$Q$1+$Q$2*Data[[#This Row],[MA'[ln(n*ln(n))']]]</f>
        <v>23.587409035152298</v>
      </c>
      <c r="T113" s="31">
        <f>$O$3*Data[[#This Row],[Metcalfe
(n^2)]]</f>
        <v>514356754330.12</v>
      </c>
      <c r="U113" s="31">
        <f t="shared" si="8"/>
        <v>524020496087.38269</v>
      </c>
      <c r="V113" s="30">
        <f>LN(Data[[#This Row],[MA'[NVA']
30d]]/Data[[#This Row],[MA'[NVMetcalfe calc']]])</f>
        <v>-0.92498352584745991</v>
      </c>
      <c r="W113" s="30">
        <f>$Q$3+Data[[#This Row],[NVM
(scaled)]]/((Data[[#This Row],[Upper Bound]]-Data[[#This Row],[Lower Bound]])/2)</f>
        <v>0.13256435716884157</v>
      </c>
      <c r="X113" s="30">
        <f>(Data[[#This Row],[Upper Bound]]+Data[[#This Row],[Lower Bound]])/2</f>
        <v>25.609515402121335</v>
      </c>
      <c r="Y113" s="44">
        <f>LN(Data[[#This Row],[NVActual]]/Data[[#This Row],[MA'[n^2']
30d]])</f>
        <v>-1.5257090183609512</v>
      </c>
      <c r="Z113" s="44">
        <f>LN(Data[[#This Row],[NVActual]]/Data[[#This Row],[MA'[n*ln(n)']
30d]])</f>
        <v>9.6693510701050052</v>
      </c>
      <c r="AA113" s="44">
        <f>LN(Data[[#This Row],[NVActual]]/Data[[#This Row],[MA'[n^1.5']]])</f>
        <v>5.3852966302638485</v>
      </c>
      <c r="AB113" s="44">
        <f>LN(Data[[#This Row],[NVActual]]/Data[[#This Row],[Metcalfe
(n^2)]])</f>
        <v>-1.5070953194033136</v>
      </c>
      <c r="AC113" s="45">
        <f>1+Data[[#This Row],[MA'[NVMetcalfe calc']]]/((Data[[#This Row],[NVM_norm
(scaled)]]-Data[[#This Row],[NV_fund.]])/2)</f>
        <v>-41136829532.705284</v>
      </c>
    </row>
    <row r="114" spans="1:29" x14ac:dyDescent="0.2">
      <c r="A114" s="37">
        <v>44062</v>
      </c>
      <c r="B114" s="38">
        <v>216724493356.56299</v>
      </c>
      <c r="C114" s="24">
        <f t="shared" si="9"/>
        <v>206259496614.71591</v>
      </c>
      <c r="D114" s="39">
        <f>LN(Data[[#This Row],[NVActual]])</f>
        <v>26.101892767973446</v>
      </c>
      <c r="E114" s="40">
        <v>988648</v>
      </c>
      <c r="F114" s="40">
        <f>Data[[#This Row],[DAA 
(n)]]^2</f>
        <v>977424867904</v>
      </c>
      <c r="G114" s="41">
        <f t="shared" si="10"/>
        <v>1003435715763.4667</v>
      </c>
      <c r="H114" s="41">
        <f>LN(Data[[#This Row],[Metcalfe
(n^2)]])</f>
        <v>27.608187264372653</v>
      </c>
      <c r="I114" s="42">
        <f t="shared" si="11"/>
        <v>27.626968425132667</v>
      </c>
      <c r="J114" s="40">
        <f>Data[[#This Row],[DAA 
(n)]]*LN(Data[[#This Row],[DAA 
(n)]])</f>
        <v>13647389.561273748</v>
      </c>
      <c r="K114" s="40">
        <f t="shared" si="12"/>
        <v>13815136.312293889</v>
      </c>
      <c r="L114" s="39">
        <f>LN(Data[[#This Row],[MA'[n*ln(n)']
30d]])</f>
        <v>16.441275383268454</v>
      </c>
      <c r="M114" s="43">
        <f t="shared" si="13"/>
        <v>16.401262701847244</v>
      </c>
      <c r="N114" s="40">
        <f>Data[[#This Row],[DAA 
(n)]]^1.5</f>
        <v>983020417.28722835</v>
      </c>
      <c r="O114" s="40">
        <f t="shared" si="14"/>
        <v>1001175028.1427773</v>
      </c>
      <c r="P114" s="43">
        <f>LN(Data[[#This Row],[MA'[n^1.5']]])</f>
        <v>20.724440175283927</v>
      </c>
      <c r="Q114" s="43">
        <f t="shared" si="15"/>
        <v>20.669486956350692</v>
      </c>
      <c r="R114" s="30">
        <f>$O$1+$O$2*Data[[#This Row],[MA'[ln(n^2)']]]</f>
        <v>27.626968425132667</v>
      </c>
      <c r="S114" s="30">
        <f>$Q$1+$Q$2*Data[[#This Row],[MA'[ln(n*ln(n))']]]</f>
        <v>23.582083458047951</v>
      </c>
      <c r="T114" s="31">
        <f>$O$3*Data[[#This Row],[Metcalfe
(n^2)]]</f>
        <v>508260931310.08002</v>
      </c>
      <c r="U114" s="31">
        <f t="shared" si="8"/>
        <v>521786572197.00269</v>
      </c>
      <c r="V114" s="30">
        <f>LN(Data[[#This Row],[MA'[NVA']
30d]]/Data[[#This Row],[MA'[NVMetcalfe calc']]])</f>
        <v>-0.92812357040400584</v>
      </c>
      <c r="W114" s="30">
        <f>$Q$3+Data[[#This Row],[NVM
(scaled)]]/((Data[[#This Row],[Upper Bound]]-Data[[#This Row],[Lower Bound]])/2)</f>
        <v>0.13108777977291375</v>
      </c>
      <c r="X114" s="30">
        <f>(Data[[#This Row],[Upper Bound]]+Data[[#This Row],[Lower Bound]])/2</f>
        <v>25.60452594159031</v>
      </c>
      <c r="Y114" s="44">
        <f>LN(Data[[#This Row],[NVActual]]/Data[[#This Row],[MA'[n^2']
30d]])</f>
        <v>-1.5325581751309865</v>
      </c>
      <c r="Z114" s="44">
        <f>LN(Data[[#This Row],[NVActual]]/Data[[#This Row],[MA'[n*ln(n)']
30d]])</f>
        <v>9.6606173847049899</v>
      </c>
      <c r="AA114" s="44">
        <f>LN(Data[[#This Row],[NVActual]]/Data[[#This Row],[MA'[n^1.5']]])</f>
        <v>5.3774525926895178</v>
      </c>
      <c r="AB114" s="44">
        <f>LN(Data[[#This Row],[NVActual]]/Data[[#This Row],[Metcalfe
(n^2)]])</f>
        <v>-1.5062944963992078</v>
      </c>
      <c r="AC114" s="45">
        <f>1+Data[[#This Row],[MA'[NVMetcalfe calc']]]/((Data[[#This Row],[NVM_norm
(scaled)]]-Data[[#This Row],[NV_fund.]])/2)</f>
        <v>-40967110043.777397</v>
      </c>
    </row>
    <row r="115" spans="1:29" x14ac:dyDescent="0.2">
      <c r="A115" s="37">
        <v>44061</v>
      </c>
      <c r="B115" s="38">
        <v>221438441189.45901</v>
      </c>
      <c r="C115" s="24">
        <f t="shared" si="9"/>
        <v>204669463525.46878</v>
      </c>
      <c r="D115" s="39">
        <f>LN(Data[[#This Row],[NVActual]])</f>
        <v>26.123410469924725</v>
      </c>
      <c r="E115" s="40">
        <v>1008612</v>
      </c>
      <c r="F115" s="40">
        <f>Data[[#This Row],[DAA 
(n)]]^2</f>
        <v>1017298166544</v>
      </c>
      <c r="G115" s="41">
        <f t="shared" si="10"/>
        <v>1000324829174.1666</v>
      </c>
      <c r="H115" s="41">
        <f>LN(Data[[#This Row],[Metcalfe
(n^2)]])</f>
        <v>27.648171372467875</v>
      </c>
      <c r="I115" s="42">
        <f t="shared" si="11"/>
        <v>27.623623318280867</v>
      </c>
      <c r="J115" s="40">
        <f>Data[[#This Row],[DAA 
(n)]]*LN(Data[[#This Row],[DAA 
(n)]])</f>
        <v>13943138.712163784</v>
      </c>
      <c r="K115" s="40">
        <f t="shared" si="12"/>
        <v>13791300.88677335</v>
      </c>
      <c r="L115" s="39">
        <f>LN(Data[[#This Row],[MA'[n*ln(n)']
30d]])</f>
        <v>16.439548580836728</v>
      </c>
      <c r="M115" s="43">
        <f t="shared" si="13"/>
        <v>16.397832762121954</v>
      </c>
      <c r="N115" s="40">
        <f>Data[[#This Row],[DAA 
(n)]]^1.5</f>
        <v>1012945772.6622281</v>
      </c>
      <c r="O115" s="40">
        <f t="shared" si="14"/>
        <v>998799321.92998636</v>
      </c>
      <c r="P115" s="43">
        <f>LN(Data[[#This Row],[MA'[n^1.5']]])</f>
        <v>20.722064437484988</v>
      </c>
      <c r="Q115" s="43">
        <f t="shared" si="15"/>
        <v>20.664776491921831</v>
      </c>
      <c r="R115" s="30">
        <f>$O$1+$O$2*Data[[#This Row],[MA'[ln(n^2)']]]</f>
        <v>27.623623318280867</v>
      </c>
      <c r="S115" s="30">
        <f>$Q$1+$Q$2*Data[[#This Row],[MA'[ln(n*ln(n))']]]</f>
        <v>23.576424057501221</v>
      </c>
      <c r="T115" s="31">
        <f>$O$3*Data[[#This Row],[Metcalfe
(n^2)]]</f>
        <v>528995046602.88</v>
      </c>
      <c r="U115" s="31">
        <f t="shared" si="8"/>
        <v>520168911170.56671</v>
      </c>
      <c r="V115" s="30">
        <f>LN(Data[[#This Row],[MA'[NVA']
30d]]/Data[[#This Row],[MA'[NVMetcalfe calc']]])</f>
        <v>-0.93275728318451734</v>
      </c>
      <c r="W115" s="30">
        <f>$Q$3+Data[[#This Row],[NVM
(scaled)]]/((Data[[#This Row],[Upper Bound]]-Data[[#This Row],[Lower Bound]])/2)</f>
        <v>0.1290603609643709</v>
      </c>
      <c r="X115" s="30">
        <f>(Data[[#This Row],[Upper Bound]]+Data[[#This Row],[Lower Bound]])/2</f>
        <v>25.600023687891046</v>
      </c>
      <c r="Y115" s="44">
        <f>LN(Data[[#This Row],[NVActual]]/Data[[#This Row],[MA'[n^2']
30d]])</f>
        <v>-1.5079354224324162</v>
      </c>
      <c r="Z115" s="44">
        <f>LN(Data[[#This Row],[NVActual]]/Data[[#This Row],[MA'[n*ln(n)']
30d]])</f>
        <v>9.6838618890879964</v>
      </c>
      <c r="AA115" s="44">
        <f>LN(Data[[#This Row],[NVActual]]/Data[[#This Row],[MA'[n^1.5']]])</f>
        <v>5.4013460324397373</v>
      </c>
      <c r="AB115" s="44">
        <f>LN(Data[[#This Row],[NVActual]]/Data[[#This Row],[Metcalfe
(n^2)]])</f>
        <v>-1.5247609025431508</v>
      </c>
      <c r="AC115" s="45">
        <f>1+Data[[#This Row],[MA'[NVMetcalfe calc']]]/((Data[[#This Row],[NVM_norm
(scaled)]]-Data[[#This Row],[NV_fund.]])/2)</f>
        <v>-40844070519.149445</v>
      </c>
    </row>
    <row r="116" spans="1:29" x14ac:dyDescent="0.2">
      <c r="A116" s="37">
        <v>44060</v>
      </c>
      <c r="B116" s="38">
        <v>227392906120.483</v>
      </c>
      <c r="C116" s="24">
        <f t="shared" si="9"/>
        <v>202953772982.05896</v>
      </c>
      <c r="D116" s="39">
        <f>LN(Data[[#This Row],[NVActual]])</f>
        <v>26.149945222175916</v>
      </c>
      <c r="E116" s="40">
        <v>878796</v>
      </c>
      <c r="F116" s="40">
        <f>Data[[#This Row],[DAA 
(n)]]^2</f>
        <v>772282409616</v>
      </c>
      <c r="G116" s="41">
        <f t="shared" si="10"/>
        <v>991817677111.90002</v>
      </c>
      <c r="H116" s="41">
        <f>LN(Data[[#This Row],[Metcalfe
(n^2)]])</f>
        <v>27.372616135641753</v>
      </c>
      <c r="I116" s="42">
        <f t="shared" si="11"/>
        <v>27.613995009333177</v>
      </c>
      <c r="J116" s="40">
        <f>Data[[#This Row],[DAA 
(n)]]*LN(Data[[#This Row],[DAA 
(n)]])</f>
        <v>12027472.784768716</v>
      </c>
      <c r="K116" s="40">
        <f t="shared" si="12"/>
        <v>13724595.877275385</v>
      </c>
      <c r="L116" s="39">
        <f>LN(Data[[#This Row],[MA'[n*ln(n)']
30d]])</f>
        <v>16.434700100647717</v>
      </c>
      <c r="M116" s="43">
        <f t="shared" si="13"/>
        <v>16.394225077481913</v>
      </c>
      <c r="N116" s="40">
        <f>Data[[#This Row],[DAA 
(n)]]^1.5</f>
        <v>823819575.17462671</v>
      </c>
      <c r="O116" s="40">
        <f t="shared" si="14"/>
        <v>992222678.68537784</v>
      </c>
      <c r="P116" s="43">
        <f>LN(Data[[#This Row],[MA'[n^1.5']]])</f>
        <v>20.715458114539747</v>
      </c>
      <c r="Q116" s="43">
        <f t="shared" si="15"/>
        <v>20.65982640138083</v>
      </c>
      <c r="R116" s="30">
        <f>$O$1+$O$2*Data[[#This Row],[MA'[ln(n^2)']]]</f>
        <v>27.613995009333177</v>
      </c>
      <c r="S116" s="30">
        <f>$Q$1+$Q$2*Data[[#This Row],[MA'[ln(n*ln(n))']]]</f>
        <v>23.570471377845156</v>
      </c>
      <c r="T116" s="31">
        <f>$O$3*Data[[#This Row],[Metcalfe
(n^2)]]</f>
        <v>401586853000.32001</v>
      </c>
      <c r="U116" s="31">
        <f t="shared" si="8"/>
        <v>515745192098.18805</v>
      </c>
      <c r="V116" s="30">
        <f>LN(Data[[#This Row],[MA'[NVA']
30d]]/Data[[#This Row],[MA'[NVMetcalfe calc']]])</f>
        <v>-0.93263459594258236</v>
      </c>
      <c r="W116" s="30">
        <f>$Q$3+Data[[#This Row],[NVM
(scaled)]]/((Data[[#This Row],[Upper Bound]]-Data[[#This Row],[Lower Bound]])/2)</f>
        <v>0.12870204260467161</v>
      </c>
      <c r="X116" s="30">
        <f>(Data[[#This Row],[Upper Bound]]+Data[[#This Row],[Lower Bound]])/2</f>
        <v>25.592233193589166</v>
      </c>
      <c r="Y116" s="44">
        <f>LN(Data[[#This Row],[NVActual]]/Data[[#This Row],[MA'[n^2']
30d]])</f>
        <v>-1.4728599119293506</v>
      </c>
      <c r="Z116" s="44">
        <f>LN(Data[[#This Row],[NVActual]]/Data[[#This Row],[MA'[n*ln(n)']
30d]])</f>
        <v>9.7152451215281985</v>
      </c>
      <c r="AA116" s="44">
        <f>LN(Data[[#This Row],[NVActual]]/Data[[#This Row],[MA'[n^1.5']]])</f>
        <v>5.4344871076361674</v>
      </c>
      <c r="AB116" s="44">
        <f>LN(Data[[#This Row],[NVActual]]/Data[[#This Row],[Metcalfe
(n^2)]])</f>
        <v>-1.2226709134658384</v>
      </c>
      <c r="AC116" s="45">
        <f>1+Data[[#This Row],[MA'[NVMetcalfe calc']]]/((Data[[#This Row],[NVM_norm
(scaled)]]-Data[[#This Row],[NV_fund.]])/2)</f>
        <v>-40508536622.621254</v>
      </c>
    </row>
    <row r="117" spans="1:29" x14ac:dyDescent="0.2">
      <c r="A117" s="37">
        <v>44059</v>
      </c>
      <c r="B117" s="38">
        <v>219700556192.07501</v>
      </c>
      <c r="C117" s="24">
        <f t="shared" si="9"/>
        <v>201012962209.19241</v>
      </c>
      <c r="D117" s="39">
        <f>LN(Data[[#This Row],[NVActual]])</f>
        <v>26.115531347931746</v>
      </c>
      <c r="E117" s="40">
        <v>892624</v>
      </c>
      <c r="F117" s="40">
        <f>Data[[#This Row],[DAA 
(n)]]^2</f>
        <v>796777605376</v>
      </c>
      <c r="G117" s="41">
        <f t="shared" si="10"/>
        <v>992637754253.23328</v>
      </c>
      <c r="H117" s="41">
        <f>LN(Data[[#This Row],[Metcalfe
(n^2)]])</f>
        <v>27.403841437119016</v>
      </c>
      <c r="I117" s="42">
        <f t="shared" si="11"/>
        <v>27.615040333735276</v>
      </c>
      <c r="J117" s="40">
        <f>Data[[#This Row],[DAA 
(n)]]*LN(Data[[#This Row],[DAA 
(n)]])</f>
        <v>12230663.279483462</v>
      </c>
      <c r="K117" s="40">
        <f t="shared" si="12"/>
        <v>13731398.297674533</v>
      </c>
      <c r="L117" s="39">
        <f>LN(Data[[#This Row],[MA'[n*ln(n)']
30d]])</f>
        <v>16.43519561506945</v>
      </c>
      <c r="M117" s="43">
        <f t="shared" si="13"/>
        <v>16.390877227420699</v>
      </c>
      <c r="N117" s="40">
        <f>Data[[#This Row],[DAA 
(n)]]^1.5</f>
        <v>843340271.3146981</v>
      </c>
      <c r="O117" s="40">
        <f t="shared" si="14"/>
        <v>992876202.96776342</v>
      </c>
      <c r="P117" s="43">
        <f>LN(Data[[#This Row],[MA'[n^1.5']]])</f>
        <v>20.716116544517252</v>
      </c>
      <c r="Q117" s="43">
        <f t="shared" si="15"/>
        <v>20.655233686257326</v>
      </c>
      <c r="R117" s="30">
        <f>$O$1+$O$2*Data[[#This Row],[MA'[ln(n^2)']]]</f>
        <v>27.615040333735276</v>
      </c>
      <c r="S117" s="30">
        <f>$Q$1+$Q$2*Data[[#This Row],[MA'[ln(n*ln(n))']]]</f>
        <v>23.564947425244153</v>
      </c>
      <c r="T117" s="31">
        <f>$O$3*Data[[#This Row],[Metcalfe
(n^2)]]</f>
        <v>414324354795.52002</v>
      </c>
      <c r="U117" s="31">
        <f t="shared" si="8"/>
        <v>516171632211.68134</v>
      </c>
      <c r="V117" s="30">
        <f>LN(Data[[#This Row],[MA'[NVA']
30d]]/Data[[#This Row],[MA'[NVMetcalfe calc']]])</f>
        <v>-0.9430699361581576</v>
      </c>
      <c r="W117" s="30">
        <f>$Q$3+Data[[#This Row],[NVM
(scaled)]]/((Data[[#This Row],[Upper Bound]]-Data[[#This Row],[Lower Bound]])/2)</f>
        <v>0.12429713467511455</v>
      </c>
      <c r="X117" s="30">
        <f>(Data[[#This Row],[Upper Bound]]+Data[[#This Row],[Lower Bound]])/2</f>
        <v>25.589993879489715</v>
      </c>
      <c r="Y117" s="44">
        <f>LN(Data[[#This Row],[NVActual]]/Data[[#This Row],[MA'[n^2']
30d]])</f>
        <v>-1.5081002871622093</v>
      </c>
      <c r="Z117" s="44">
        <f>LN(Data[[#This Row],[NVActual]]/Data[[#This Row],[MA'[n*ln(n)']
30d]])</f>
        <v>9.6803357328622983</v>
      </c>
      <c r="AA117" s="44">
        <f>LN(Data[[#This Row],[NVActual]]/Data[[#This Row],[MA'[n^1.5']]])</f>
        <v>5.3994148034144933</v>
      </c>
      <c r="AB117" s="44">
        <f>LN(Data[[#This Row],[NVActual]]/Data[[#This Row],[Metcalfe
(n^2)]])</f>
        <v>-1.2883100891872701</v>
      </c>
      <c r="AC117" s="45">
        <f>1+Data[[#This Row],[MA'[NVMetcalfe calc']]]/((Data[[#This Row],[NVM_norm
(scaled)]]-Data[[#This Row],[NV_fund.]])/2)</f>
        <v>-40538583127.834732</v>
      </c>
    </row>
    <row r="118" spans="1:29" x14ac:dyDescent="0.2">
      <c r="A118" s="37">
        <v>44058</v>
      </c>
      <c r="B118" s="38">
        <v>219084951477.17401</v>
      </c>
      <c r="C118" s="24">
        <f t="shared" si="9"/>
        <v>199316370562.59128</v>
      </c>
      <c r="D118" s="39">
        <f>LN(Data[[#This Row],[NVActual]])</f>
        <v>26.112725397835185</v>
      </c>
      <c r="E118" s="40">
        <v>973628</v>
      </c>
      <c r="F118" s="40">
        <f>Data[[#This Row],[DAA 
(n)]]^2</f>
        <v>947951482384</v>
      </c>
      <c r="G118" s="41">
        <f t="shared" si="10"/>
        <v>990047729549.23328</v>
      </c>
      <c r="H118" s="41">
        <f>LN(Data[[#This Row],[Metcalfe
(n^2)]])</f>
        <v>27.577569158971915</v>
      </c>
      <c r="I118" s="42">
        <f t="shared" si="11"/>
        <v>27.611620088942743</v>
      </c>
      <c r="J118" s="40">
        <f>Data[[#This Row],[DAA 
(n)]]*LN(Data[[#This Row],[DAA 
(n)]])</f>
        <v>13425146.752555754</v>
      </c>
      <c r="K118" s="40">
        <f t="shared" si="12"/>
        <v>13709559.68321524</v>
      </c>
      <c r="L118" s="39">
        <f>LN(Data[[#This Row],[MA'[n*ln(n)']
30d]])</f>
        <v>16.433603934554135</v>
      </c>
      <c r="M118" s="43">
        <f t="shared" si="13"/>
        <v>16.387463127762008</v>
      </c>
      <c r="N118" s="40">
        <f>Data[[#This Row],[DAA 
(n)]]^1.5</f>
        <v>960703963.71128261</v>
      </c>
      <c r="O118" s="40">
        <f t="shared" si="14"/>
        <v>990794025.33708251</v>
      </c>
      <c r="P118" s="43">
        <f>LN(Data[[#This Row],[MA'[n^1.5']]])</f>
        <v>20.714017225421088</v>
      </c>
      <c r="Q118" s="43">
        <f t="shared" si="15"/>
        <v>20.650550803493424</v>
      </c>
      <c r="R118" s="30">
        <f>$O$1+$O$2*Data[[#This Row],[MA'[ln(n^2)']]]</f>
        <v>27.611620088942743</v>
      </c>
      <c r="S118" s="30">
        <f>$Q$1+$Q$2*Data[[#This Row],[MA'[ln(n*ln(n))']]]</f>
        <v>23.559314160807311</v>
      </c>
      <c r="T118" s="31">
        <f>$O$3*Data[[#This Row],[Metcalfe
(n^2)]]</f>
        <v>492934770839.67999</v>
      </c>
      <c r="U118" s="31">
        <f t="shared" si="8"/>
        <v>514824819365.60132</v>
      </c>
      <c r="V118" s="30">
        <f>LN(Data[[#This Row],[MA'[NVA']
30d]]/Data[[#This Row],[MA'[NVMetcalfe calc']]])</f>
        <v>-0.94893332207627934</v>
      </c>
      <c r="W118" s="30">
        <f>$Q$3+Data[[#This Row],[NVM
(scaled)]]/((Data[[#This Row],[Upper Bound]]-Data[[#This Row],[Lower Bound]])/2)</f>
        <v>0.12165760981283685</v>
      </c>
      <c r="X118" s="30">
        <f>(Data[[#This Row],[Upper Bound]]+Data[[#This Row],[Lower Bound]])/2</f>
        <v>25.585467124875027</v>
      </c>
      <c r="Y118" s="44">
        <f>LN(Data[[#This Row],[NVActual]]/Data[[#This Row],[MA'[n^2']
30d]])</f>
        <v>-1.5082935927436099</v>
      </c>
      <c r="Z118" s="44">
        <f>LN(Data[[#This Row],[NVActual]]/Data[[#This Row],[MA'[n*ln(n)']
30d]])</f>
        <v>9.6791214632810494</v>
      </c>
      <c r="AA118" s="44">
        <f>LN(Data[[#This Row],[NVActual]]/Data[[#This Row],[MA'[n^1.5']]])</f>
        <v>5.3987081724140946</v>
      </c>
      <c r="AB118" s="44">
        <f>LN(Data[[#This Row],[NVActual]]/Data[[#This Row],[Metcalfe
(n^2)]])</f>
        <v>-1.464843761136732</v>
      </c>
      <c r="AC118" s="45">
        <f>1+Data[[#This Row],[MA'[NVMetcalfe calc']]]/((Data[[#This Row],[NVM_norm
(scaled)]]-Data[[#This Row],[NV_fund.]])/2)</f>
        <v>-40435805102.009071</v>
      </c>
    </row>
    <row r="119" spans="1:29" x14ac:dyDescent="0.2">
      <c r="A119" s="37">
        <v>44057</v>
      </c>
      <c r="B119" s="38">
        <v>217365712666.77701</v>
      </c>
      <c r="C119" s="24">
        <f t="shared" si="9"/>
        <v>197625402229.87039</v>
      </c>
      <c r="D119" s="39">
        <f>LN(Data[[#This Row],[NVActual]])</f>
        <v>26.104847083770927</v>
      </c>
      <c r="E119" s="40">
        <v>1086754</v>
      </c>
      <c r="F119" s="40">
        <f>Data[[#This Row],[DAA 
(n)]]^2</f>
        <v>1181034256516</v>
      </c>
      <c r="G119" s="41">
        <f t="shared" si="10"/>
        <v>989579216892.73328</v>
      </c>
      <c r="H119" s="41">
        <f>LN(Data[[#This Row],[Metcalfe
(n^2)]])</f>
        <v>27.797411659087196</v>
      </c>
      <c r="I119" s="42">
        <f t="shared" si="11"/>
        <v>27.611122151306905</v>
      </c>
      <c r="J119" s="40">
        <f>Data[[#This Row],[DAA 
(n)]]*LN(Data[[#This Row],[DAA 
(n)]])</f>
        <v>15104474.155079823</v>
      </c>
      <c r="K119" s="40">
        <f t="shared" si="12"/>
        <v>13705989.092506129</v>
      </c>
      <c r="L119" s="39">
        <f>LN(Data[[#This Row],[MA'[n*ln(n)']
30d]])</f>
        <v>16.433343455308687</v>
      </c>
      <c r="M119" s="43">
        <f t="shared" si="13"/>
        <v>16.384194944148312</v>
      </c>
      <c r="N119" s="40">
        <f>Data[[#This Row],[DAA 
(n)]]^1.5</f>
        <v>1132913810.6695433</v>
      </c>
      <c r="O119" s="40">
        <f t="shared" si="14"/>
        <v>990437249.65906477</v>
      </c>
      <c r="P119" s="43">
        <f>LN(Data[[#This Row],[MA'[n^1.5']]])</f>
        <v>20.713657069909335</v>
      </c>
      <c r="Q119" s="43">
        <f t="shared" si="15"/>
        <v>20.64606583869206</v>
      </c>
      <c r="R119" s="30">
        <f>$O$1+$O$2*Data[[#This Row],[MA'[ln(n^2)']]]</f>
        <v>27.611122151306905</v>
      </c>
      <c r="S119" s="30">
        <f>$Q$1+$Q$2*Data[[#This Row],[MA'[ln(n*ln(n))']]]</f>
        <v>23.553921657844715</v>
      </c>
      <c r="T119" s="31">
        <f>$O$3*Data[[#This Row],[Metcalfe
(n^2)]]</f>
        <v>614137813388.32007</v>
      </c>
      <c r="U119" s="31">
        <f t="shared" si="8"/>
        <v>514581192784.22125</v>
      </c>
      <c r="V119" s="30">
        <f>LN(Data[[#This Row],[MA'[NVA']
30d]]/Data[[#This Row],[MA'[NVMetcalfe calc']]])</f>
        <v>-0.95698002108164493</v>
      </c>
      <c r="W119" s="30">
        <f>$Q$3+Data[[#This Row],[NVM
(scaled)]]/((Data[[#This Row],[Upper Bound]]-Data[[#This Row],[Lower Bound]])/2)</f>
        <v>0.1182559870414433</v>
      </c>
      <c r="X119" s="30">
        <f>(Data[[#This Row],[Upper Bound]]+Data[[#This Row],[Lower Bound]])/2</f>
        <v>25.58252190457581</v>
      </c>
      <c r="Y119" s="44">
        <f>LN(Data[[#This Row],[NVActual]]/Data[[#This Row],[MA'[n^2']
30d]])</f>
        <v>-1.5156985725101211</v>
      </c>
      <c r="Z119" s="44">
        <f>LN(Data[[#This Row],[NVActual]]/Data[[#This Row],[MA'[n*ln(n)']
30d]])</f>
        <v>9.6715036284622382</v>
      </c>
      <c r="AA119" s="44">
        <f>LN(Data[[#This Row],[NVActual]]/Data[[#This Row],[MA'[n^1.5']]])</f>
        <v>5.39119001386159</v>
      </c>
      <c r="AB119" s="44">
        <f>LN(Data[[#This Row],[NVActual]]/Data[[#This Row],[Metcalfe
(n^2)]])</f>
        <v>-1.6925645753162692</v>
      </c>
      <c r="AC119" s="45">
        <f>1+Data[[#This Row],[MA'[NVMetcalfe calc']]]/((Data[[#This Row],[NVM_norm
(scaled)]]-Data[[#This Row],[NV_fund.]])/2)</f>
        <v>-40415945579.421173</v>
      </c>
    </row>
    <row r="120" spans="1:29" x14ac:dyDescent="0.2">
      <c r="A120" s="37">
        <v>44056</v>
      </c>
      <c r="B120" s="38">
        <v>217335699187.23901</v>
      </c>
      <c r="C120" s="24">
        <f t="shared" si="9"/>
        <v>196030890359.0871</v>
      </c>
      <c r="D120" s="39">
        <f>LN(Data[[#This Row],[NVActual]])</f>
        <v>26.104708995976559</v>
      </c>
      <c r="E120" s="40">
        <v>952528</v>
      </c>
      <c r="F120" s="40">
        <f>Data[[#This Row],[DAA 
(n)]]^2</f>
        <v>907309590784</v>
      </c>
      <c r="G120" s="41">
        <f t="shared" si="10"/>
        <v>981651483228.73328</v>
      </c>
      <c r="H120" s="41">
        <f>LN(Data[[#This Row],[Metcalfe
(n^2)]])</f>
        <v>27.533749563752778</v>
      </c>
      <c r="I120" s="42">
        <f t="shared" si="11"/>
        <v>27.60362664827246</v>
      </c>
      <c r="J120" s="40">
        <f>Data[[#This Row],[DAA 
(n)]]*LN(Data[[#This Row],[DAA 
(n)]])</f>
        <v>13113333.702231154</v>
      </c>
      <c r="K120" s="40">
        <f t="shared" si="12"/>
        <v>13648807.807524169</v>
      </c>
      <c r="L120" s="39">
        <f>LN(Data[[#This Row],[MA'[n*ln(n)']
30d]])</f>
        <v>16.429162735672755</v>
      </c>
      <c r="M120" s="43">
        <f t="shared" si="13"/>
        <v>16.380961661829339</v>
      </c>
      <c r="N120" s="40">
        <f>Data[[#This Row],[DAA 
(n)]]^1.5</f>
        <v>929643904.88525355</v>
      </c>
      <c r="O120" s="40">
        <f t="shared" si="14"/>
        <v>984576517.77128875</v>
      </c>
      <c r="P120" s="43">
        <f>LN(Data[[#This Row],[MA'[n^1.5']]])</f>
        <v>20.707722175492787</v>
      </c>
      <c r="Q120" s="43">
        <f t="shared" si="15"/>
        <v>20.641630575289078</v>
      </c>
      <c r="R120" s="30">
        <f>$O$1+$O$2*Data[[#This Row],[MA'[ln(n^2)']]]</f>
        <v>27.60362664827246</v>
      </c>
      <c r="S120" s="30">
        <f>$Q$1+$Q$2*Data[[#This Row],[MA'[ln(n*ln(n))']]]</f>
        <v>23.548586742018408</v>
      </c>
      <c r="T120" s="31">
        <f>$O$3*Data[[#This Row],[Metcalfe
(n^2)]]</f>
        <v>471800987207.67999</v>
      </c>
      <c r="U120" s="31">
        <f t="shared" si="8"/>
        <v>510458771278.94128</v>
      </c>
      <c r="V120" s="30">
        <f>LN(Data[[#This Row],[MA'[NVA']
30d]]/Data[[#This Row],[MA'[NVMetcalfe calc']]])</f>
        <v>-0.95703762220648059</v>
      </c>
      <c r="W120" s="30">
        <f>$Q$3+Data[[#This Row],[NVM
(scaled)]]/((Data[[#This Row],[Upper Bound]]-Data[[#This Row],[Lower Bound]])/2)</f>
        <v>0.11797622497847676</v>
      </c>
      <c r="X120" s="30">
        <f>(Data[[#This Row],[Upper Bound]]+Data[[#This Row],[Lower Bound]])/2</f>
        <v>25.576106695145434</v>
      </c>
      <c r="Y120" s="44">
        <f>LN(Data[[#This Row],[NVActual]]/Data[[#This Row],[MA'[n^2']
30d]])</f>
        <v>-1.5077931812682221</v>
      </c>
      <c r="Z120" s="44">
        <f>LN(Data[[#This Row],[NVActual]]/Data[[#This Row],[MA'[n*ln(n)']
30d]])</f>
        <v>9.675546260303804</v>
      </c>
      <c r="AA120" s="44">
        <f>LN(Data[[#This Row],[NVActual]]/Data[[#This Row],[MA'[n^1.5']]])</f>
        <v>5.3969868204837717</v>
      </c>
      <c r="AB120" s="44">
        <f>LN(Data[[#This Row],[NVActual]]/Data[[#This Row],[Metcalfe
(n^2)]])</f>
        <v>-1.4290405677762192</v>
      </c>
      <c r="AC120" s="45">
        <f>1+Data[[#This Row],[MA'[NVMetcalfe calc']]]/((Data[[#This Row],[NVM_norm
(scaled)]]-Data[[#This Row],[NV_fund.]])/2)</f>
        <v>-40101826947.928635</v>
      </c>
    </row>
    <row r="121" spans="1:29" x14ac:dyDescent="0.2">
      <c r="A121" s="37">
        <v>44055</v>
      </c>
      <c r="B121" s="38">
        <v>213671208433.45801</v>
      </c>
      <c r="C121" s="24">
        <f t="shared" si="9"/>
        <v>194476211613.47751</v>
      </c>
      <c r="D121" s="39">
        <f>LN(Data[[#This Row],[NVActual]])</f>
        <v>26.087704261291897</v>
      </c>
      <c r="E121" s="40">
        <v>1049344</v>
      </c>
      <c r="F121" s="40">
        <f>Data[[#This Row],[DAA 
(n)]]^2</f>
        <v>1101122830336</v>
      </c>
      <c r="G121" s="41">
        <f t="shared" si="10"/>
        <v>984309172302.6333</v>
      </c>
      <c r="H121" s="41">
        <f>LN(Data[[#This Row],[Metcalfe
(n^2)]])</f>
        <v>27.727351529967802</v>
      </c>
      <c r="I121" s="42">
        <f t="shared" si="11"/>
        <v>27.606434218442768</v>
      </c>
      <c r="J121" s="40">
        <f>Data[[#This Row],[DAA 
(n)]]*LN(Data[[#This Row],[DAA 
(n)]])</f>
        <v>14547764.981931267</v>
      </c>
      <c r="K121" s="40">
        <f t="shared" si="12"/>
        <v>13669003.88749209</v>
      </c>
      <c r="L121" s="39">
        <f>LN(Data[[#This Row],[MA'[n*ln(n)']
30d]])</f>
        <v>16.430641337536834</v>
      </c>
      <c r="M121" s="43">
        <f t="shared" si="13"/>
        <v>16.377731475802012</v>
      </c>
      <c r="N121" s="40">
        <f>Data[[#This Row],[DAA 
(n)]]^1.5</f>
        <v>1074921687.9736404</v>
      </c>
      <c r="O121" s="40">
        <f t="shared" si="14"/>
        <v>986597199.80309224</v>
      </c>
      <c r="P121" s="43">
        <f>LN(Data[[#This Row],[MA'[n^1.5']]])</f>
        <v>20.709772408530707</v>
      </c>
      <c r="Q121" s="43">
        <f t="shared" si="15"/>
        <v>20.637202133989415</v>
      </c>
      <c r="R121" s="30">
        <f>$O$1+$O$2*Data[[#This Row],[MA'[ln(n^2)']]]</f>
        <v>27.606434218442768</v>
      </c>
      <c r="S121" s="30">
        <f>$Q$1+$Q$2*Data[[#This Row],[MA'[ln(n*ln(n))']]]</f>
        <v>23.543256935073316</v>
      </c>
      <c r="T121" s="31">
        <f>$O$3*Data[[#This Row],[Metcalfe
(n^2)]]</f>
        <v>572583871774.71997</v>
      </c>
      <c r="U121" s="31">
        <f t="shared" si="8"/>
        <v>511840769597.36932</v>
      </c>
      <c r="V121" s="30">
        <f>LN(Data[[#This Row],[MA'[NVA']
30d]]/Data[[#This Row],[MA'[NVMetcalfe calc']]])</f>
        <v>-0.96770372954038142</v>
      </c>
      <c r="W121" s="30">
        <f>$Q$3+Data[[#This Row],[NVM
(scaled)]]/((Data[[#This Row],[Upper Bound]]-Data[[#This Row],[Lower Bound]])/2)</f>
        <v>0.11367142162308097</v>
      </c>
      <c r="X121" s="30">
        <f>(Data[[#This Row],[Upper Bound]]+Data[[#This Row],[Lower Bound]])/2</f>
        <v>25.574845576758044</v>
      </c>
      <c r="Y121" s="44">
        <f>LN(Data[[#This Row],[NVActual]]/Data[[#This Row],[MA'[n^2']
30d]])</f>
        <v>-1.527501622850991</v>
      </c>
      <c r="Z121" s="44">
        <f>LN(Data[[#This Row],[NVActual]]/Data[[#This Row],[MA'[n*ln(n)']
30d]])</f>
        <v>9.6570629237550616</v>
      </c>
      <c r="AA121" s="44">
        <f>LN(Data[[#This Row],[NVActual]]/Data[[#This Row],[MA'[n^1.5']]])</f>
        <v>5.3779318527611899</v>
      </c>
      <c r="AB121" s="44">
        <f>LN(Data[[#This Row],[NVActual]]/Data[[#This Row],[Metcalfe
(n^2)]])</f>
        <v>-1.6396472686759047</v>
      </c>
      <c r="AC121" s="45">
        <f>1+Data[[#This Row],[MA'[NVMetcalfe calc']]]/((Data[[#This Row],[NVM_norm
(scaled)]]-Data[[#This Row],[NV_fund.]])/2)</f>
        <v>-40205590399.405174</v>
      </c>
    </row>
    <row r="122" spans="1:29" x14ac:dyDescent="0.2">
      <c r="A122" s="37">
        <v>44054</v>
      </c>
      <c r="B122" s="38">
        <v>210284480461.03601</v>
      </c>
      <c r="C122" s="24">
        <f t="shared" si="9"/>
        <v>193028822272.1987</v>
      </c>
      <c r="D122" s="39">
        <f>LN(Data[[#This Row],[NVActual]])</f>
        <v>26.071727119789916</v>
      </c>
      <c r="E122" s="40">
        <v>1086328</v>
      </c>
      <c r="F122" s="40">
        <f>Data[[#This Row],[DAA 
(n)]]^2</f>
        <v>1180108523584</v>
      </c>
      <c r="G122" s="41">
        <f t="shared" si="10"/>
        <v>975187363971.73328</v>
      </c>
      <c r="H122" s="41">
        <f>LN(Data[[#This Row],[Metcalfe
(n^2)]])</f>
        <v>27.796627519316203</v>
      </c>
      <c r="I122" s="42">
        <f t="shared" si="11"/>
        <v>27.596910399916588</v>
      </c>
      <c r="J122" s="40">
        <f>Data[[#This Row],[DAA 
(n)]]*LN(Data[[#This Row],[DAA 
(n)]])</f>
        <v>15098127.389901867</v>
      </c>
      <c r="K122" s="40">
        <f t="shared" si="12"/>
        <v>13600117.844735647</v>
      </c>
      <c r="L122" s="39">
        <f>LN(Data[[#This Row],[MA'[n*ln(n)']
30d]])</f>
        <v>16.425589015722831</v>
      </c>
      <c r="M122" s="43">
        <f t="shared" si="13"/>
        <v>16.374062353507664</v>
      </c>
      <c r="N122" s="40">
        <f>Data[[#This Row],[DAA 
(n)]]^1.5</f>
        <v>1132247734.4680185</v>
      </c>
      <c r="O122" s="40">
        <f t="shared" si="14"/>
        <v>979686083.37969387</v>
      </c>
      <c r="P122" s="43">
        <f>LN(Data[[#This Row],[MA'[n^1.5']]])</f>
        <v>20.702742755232549</v>
      </c>
      <c r="Q122" s="43">
        <f t="shared" si="15"/>
        <v>20.632177364353584</v>
      </c>
      <c r="R122" s="30">
        <f>$O$1+$O$2*Data[[#This Row],[MA'[ln(n^2)']]]</f>
        <v>27.596910399916588</v>
      </c>
      <c r="S122" s="30">
        <f>$Q$1+$Q$2*Data[[#This Row],[MA'[ln(n*ln(n))']]]</f>
        <v>23.537202883287645</v>
      </c>
      <c r="T122" s="31">
        <f>$O$3*Data[[#This Row],[Metcalfe
(n^2)]]</f>
        <v>613656432263.68005</v>
      </c>
      <c r="U122" s="31">
        <f t="shared" si="8"/>
        <v>507097429265.30139</v>
      </c>
      <c r="V122" s="30">
        <f>LN(Data[[#This Row],[MA'[NVA']
30d]]/Data[[#This Row],[MA'[NVMetcalfe calc']]])</f>
        <v>-0.96586363735241354</v>
      </c>
      <c r="W122" s="30">
        <f>$Q$3+Data[[#This Row],[NVM
(scaled)]]/((Data[[#This Row],[Upper Bound]]-Data[[#This Row],[Lower Bound]])/2)</f>
        <v>0.11417082590499666</v>
      </c>
      <c r="X122" s="30">
        <f>(Data[[#This Row],[Upper Bound]]+Data[[#This Row],[Lower Bound]])/2</f>
        <v>25.567056641602115</v>
      </c>
      <c r="Y122" s="44">
        <f>LN(Data[[#This Row],[NVActual]]/Data[[#This Row],[MA'[n^2']
30d]])</f>
        <v>-1.5341683378685407</v>
      </c>
      <c r="Z122" s="44">
        <f>LN(Data[[#This Row],[NVActual]]/Data[[#This Row],[MA'[n*ln(n)']
30d]])</f>
        <v>9.6461381040670844</v>
      </c>
      <c r="AA122" s="44">
        <f>LN(Data[[#This Row],[NVActual]]/Data[[#This Row],[MA'[n^1.5']]])</f>
        <v>5.3689843645573658</v>
      </c>
      <c r="AB122" s="44">
        <f>LN(Data[[#This Row],[NVActual]]/Data[[#This Row],[Metcalfe
(n^2)]])</f>
        <v>-1.724900399526287</v>
      </c>
      <c r="AC122" s="45">
        <f>1+Data[[#This Row],[MA'[NVMetcalfe calc']]]/((Data[[#This Row],[NVM_norm
(scaled)]]-Data[[#This Row],[NV_fund.]])/2)</f>
        <v>-39845967402.237862</v>
      </c>
    </row>
    <row r="123" spans="1:29" x14ac:dyDescent="0.2">
      <c r="A123" s="37">
        <v>44053</v>
      </c>
      <c r="B123" s="38">
        <v>219090872112.69199</v>
      </c>
      <c r="C123" s="24">
        <f t="shared" si="9"/>
        <v>191726280336.37051</v>
      </c>
      <c r="D123" s="39">
        <f>LN(Data[[#This Row],[NVActual]])</f>
        <v>26.112752421852484</v>
      </c>
      <c r="E123" s="40">
        <v>967780</v>
      </c>
      <c r="F123" s="40">
        <f>Data[[#This Row],[DAA 
(n)]]^2</f>
        <v>936598128400</v>
      </c>
      <c r="G123" s="41">
        <f t="shared" si="10"/>
        <v>954384289593.09998</v>
      </c>
      <c r="H123" s="41">
        <f>LN(Data[[#This Row],[Metcalfe
(n^2)]])</f>
        <v>27.565520135402164</v>
      </c>
      <c r="I123" s="42">
        <f t="shared" si="11"/>
        <v>27.571824930383737</v>
      </c>
      <c r="J123" s="40">
        <f>Data[[#This Row],[DAA 
(n)]]*LN(Data[[#This Row],[DAA 
(n)]])</f>
        <v>13338679.538319753</v>
      </c>
      <c r="K123" s="40">
        <f t="shared" si="12"/>
        <v>13432943.791072492</v>
      </c>
      <c r="L123" s="39">
        <f>LN(Data[[#This Row],[MA'[n*ln(n)']
30d]])</f>
        <v>16.413220739645158</v>
      </c>
      <c r="M123" s="43">
        <f t="shared" si="13"/>
        <v>16.370416487726793</v>
      </c>
      <c r="N123" s="40">
        <f>Data[[#This Row],[DAA 
(n)]]^1.5</f>
        <v>952061414.35463691</v>
      </c>
      <c r="O123" s="40">
        <f t="shared" si="14"/>
        <v>963407687.8233695</v>
      </c>
      <c r="P123" s="43">
        <f>LN(Data[[#This Row],[MA'[n^1.5']]])</f>
        <v>20.685987232015798</v>
      </c>
      <c r="Q123" s="43">
        <f t="shared" si="15"/>
        <v>20.627188580197707</v>
      </c>
      <c r="R123" s="30">
        <f>$O$1+$O$2*Data[[#This Row],[MA'[ln(n^2)']]]</f>
        <v>27.571824930383737</v>
      </c>
      <c r="S123" s="30">
        <f>$Q$1+$Q$2*Data[[#This Row],[MA'[ln(n*ln(n))']]]</f>
        <v>23.531187204749205</v>
      </c>
      <c r="T123" s="31">
        <f>$O$3*Data[[#This Row],[Metcalfe
(n^2)]]</f>
        <v>487031026768</v>
      </c>
      <c r="U123" s="31">
        <f t="shared" si="8"/>
        <v>496279830588.41199</v>
      </c>
      <c r="V123" s="30">
        <f>LN(Data[[#This Row],[MA'[NVA']
30d]]/Data[[#This Row],[MA'[NVMetcalfe calc']]])</f>
        <v>-0.9510712105996546</v>
      </c>
      <c r="W123" s="30">
        <f>$Q$3+Data[[#This Row],[NVM
(scaled)]]/((Data[[#This Row],[Upper Bound]]-Data[[#This Row],[Lower Bound]])/2)</f>
        <v>0.11924697774022752</v>
      </c>
      <c r="X123" s="30">
        <f>(Data[[#This Row],[Upper Bound]]+Data[[#This Row],[Lower Bound]])/2</f>
        <v>25.551506067566471</v>
      </c>
      <c r="Y123" s="44">
        <f>LN(Data[[#This Row],[NVActual]]/Data[[#This Row],[MA'[n^2']
30d]])</f>
        <v>-1.4715798247122884</v>
      </c>
      <c r="Z123" s="44">
        <f>LN(Data[[#This Row],[NVActual]]/Data[[#This Row],[MA'[n*ln(n)']
30d]])</f>
        <v>9.6995316822073256</v>
      </c>
      <c r="AA123" s="44">
        <f>LN(Data[[#This Row],[NVActual]]/Data[[#This Row],[MA'[n^1.5']]])</f>
        <v>5.4267651898366847</v>
      </c>
      <c r="AB123" s="44">
        <f>LN(Data[[#This Row],[NVActual]]/Data[[#This Row],[Metcalfe
(n^2)]])</f>
        <v>-1.4527677135496795</v>
      </c>
      <c r="AC123" s="45">
        <f>1+Data[[#This Row],[MA'[NVMetcalfe calc']]]/((Data[[#This Row],[NVM_norm
(scaled)]]-Data[[#This Row],[NV_fund.]])/2)</f>
        <v>-39027585305.956909</v>
      </c>
    </row>
    <row r="124" spans="1:29" x14ac:dyDescent="0.2">
      <c r="A124" s="37">
        <v>44052</v>
      </c>
      <c r="B124" s="38">
        <v>215576777624.02802</v>
      </c>
      <c r="C124" s="24">
        <f t="shared" si="9"/>
        <v>190097997143.25131</v>
      </c>
      <c r="D124" s="39">
        <f>LN(Data[[#This Row],[NVActual]])</f>
        <v>26.096582959716372</v>
      </c>
      <c r="E124" s="40">
        <v>911571</v>
      </c>
      <c r="F124" s="40">
        <f>Data[[#This Row],[DAA 
(n)]]^2</f>
        <v>830961688041</v>
      </c>
      <c r="G124" s="41">
        <f t="shared" si="10"/>
        <v>949329113343.09998</v>
      </c>
      <c r="H124" s="41">
        <f>LN(Data[[#This Row],[Metcalfe
(n^2)]])</f>
        <v>27.44584952729863</v>
      </c>
      <c r="I124" s="42">
        <f t="shared" si="11"/>
        <v>27.565936817134919</v>
      </c>
      <c r="J124" s="40">
        <f>Data[[#This Row],[DAA 
(n)]]*LN(Data[[#This Row],[DAA 
(n)]])</f>
        <v>12509420.249724571</v>
      </c>
      <c r="K124" s="40">
        <f t="shared" si="12"/>
        <v>13392749.858520346</v>
      </c>
      <c r="L124" s="39">
        <f>LN(Data[[#This Row],[MA'[n*ln(n)']
30d]])</f>
        <v>16.410224063163582</v>
      </c>
      <c r="M124" s="43">
        <f t="shared" si="13"/>
        <v>16.367400716267134</v>
      </c>
      <c r="N124" s="40">
        <f>Data[[#This Row],[DAA 
(n)]]^1.5</f>
        <v>870333600.94231784</v>
      </c>
      <c r="O124" s="40">
        <f t="shared" si="14"/>
        <v>959469905.33767736</v>
      </c>
      <c r="P124" s="43">
        <f>LN(Data[[#This Row],[MA'[n^1.5']]])</f>
        <v>20.681891507977646</v>
      </c>
      <c r="Q124" s="43">
        <f t="shared" si="15"/>
        <v>20.623051606746266</v>
      </c>
      <c r="R124" s="30">
        <f>$O$1+$O$2*Data[[#This Row],[MA'[ln(n^2)']]]</f>
        <v>27.565936817134919</v>
      </c>
      <c r="S124" s="30">
        <f>$Q$1+$Q$2*Data[[#This Row],[MA'[ln(n*ln(n))']]]</f>
        <v>23.526211181840768</v>
      </c>
      <c r="T124" s="31">
        <f>$O$3*Data[[#This Row],[Metcalfe
(n^2)]]</f>
        <v>432100077781.32001</v>
      </c>
      <c r="U124" s="31">
        <f t="shared" si="8"/>
        <v>493651138938.41193</v>
      </c>
      <c r="V124" s="30">
        <f>LN(Data[[#This Row],[MA'[NVA']
30d]]/Data[[#This Row],[MA'[NVMetcalfe calc']]])</f>
        <v>-0.95428935760004752</v>
      </c>
      <c r="W124" s="30">
        <f>$Q$3+Data[[#This Row],[NVM
(scaled)]]/((Data[[#This Row],[Upper Bound]]-Data[[#This Row],[Lower Bound]])/2)</f>
        <v>0.11754744071595274</v>
      </c>
      <c r="X124" s="30">
        <f>(Data[[#This Row],[Upper Bound]]+Data[[#This Row],[Lower Bound]])/2</f>
        <v>25.546073999487845</v>
      </c>
      <c r="Y124" s="44">
        <f>LN(Data[[#This Row],[NVActual]]/Data[[#This Row],[MA'[n^2']
30d]])</f>
        <v>-1.4824384158694839</v>
      </c>
      <c r="Z124" s="44">
        <f>LN(Data[[#This Row],[NVActual]]/Data[[#This Row],[MA'[n*ln(n)']
30d]])</f>
        <v>9.6863588965527914</v>
      </c>
      <c r="AA124" s="44">
        <f>LN(Data[[#This Row],[NVActual]]/Data[[#This Row],[MA'[n^1.5']]])</f>
        <v>5.4146914517387277</v>
      </c>
      <c r="AB124" s="44">
        <f>LN(Data[[#This Row],[NVActual]]/Data[[#This Row],[Metcalfe
(n^2)]])</f>
        <v>-1.3492665675822573</v>
      </c>
      <c r="AC124" s="45">
        <f>1+Data[[#This Row],[MA'[NVMetcalfe calc']]]/((Data[[#This Row],[NVM_norm
(scaled)]]-Data[[#This Row],[NV_fund.]])/2)</f>
        <v>-38826562583.934418</v>
      </c>
    </row>
    <row r="125" spans="1:29" x14ac:dyDescent="0.2">
      <c r="A125" s="37">
        <v>44051</v>
      </c>
      <c r="B125" s="38">
        <v>216718673196.29001</v>
      </c>
      <c r="C125" s="24">
        <f t="shared" si="9"/>
        <v>188616067612.47342</v>
      </c>
      <c r="D125" s="39">
        <f>LN(Data[[#This Row],[NVActual]])</f>
        <v>26.101865912502085</v>
      </c>
      <c r="E125" s="40">
        <v>951540</v>
      </c>
      <c r="F125" s="40">
        <f>Data[[#This Row],[DAA 
(n)]]^2</f>
        <v>905428371600</v>
      </c>
      <c r="G125" s="41">
        <f t="shared" si="10"/>
        <v>953396263809.23328</v>
      </c>
      <c r="H125" s="41">
        <f>LN(Data[[#This Row],[Metcalfe
(n^2)]])</f>
        <v>27.531674007441403</v>
      </c>
      <c r="I125" s="42">
        <f t="shared" si="11"/>
        <v>27.570503691846522</v>
      </c>
      <c r="J125" s="40">
        <f>Data[[#This Row],[DAA 
(n)]]*LN(Data[[#This Row],[DAA 
(n)]])</f>
        <v>13098744.542520396</v>
      </c>
      <c r="K125" s="40">
        <f t="shared" si="12"/>
        <v>13424544.545456719</v>
      </c>
      <c r="L125" s="39">
        <f>LN(Data[[#This Row],[MA'[n*ln(n)']
30d]])</f>
        <v>16.412595271933185</v>
      </c>
      <c r="M125" s="43">
        <f t="shared" si="13"/>
        <v>16.364701444553841</v>
      </c>
      <c r="N125" s="40">
        <f>Data[[#This Row],[DAA 
(n)]]^1.5</f>
        <v>928197884.45797515</v>
      </c>
      <c r="O125" s="40">
        <f t="shared" si="14"/>
        <v>962609474.48667705</v>
      </c>
      <c r="P125" s="43">
        <f>LN(Data[[#This Row],[MA'[n^1.5']]])</f>
        <v>20.685158357384758</v>
      </c>
      <c r="Q125" s="43">
        <f t="shared" si="15"/>
        <v>20.619362358741974</v>
      </c>
      <c r="R125" s="30">
        <f>$O$1+$O$2*Data[[#This Row],[MA'[ln(n^2)']]]</f>
        <v>27.570503691846522</v>
      </c>
      <c r="S125" s="30">
        <f>$Q$1+$Q$2*Data[[#This Row],[MA'[ln(n*ln(n))']]]</f>
        <v>23.521757383513837</v>
      </c>
      <c r="T125" s="31">
        <f>$O$3*Data[[#This Row],[Metcalfe
(n^2)]]</f>
        <v>470822753232</v>
      </c>
      <c r="U125" s="31">
        <f t="shared" si="8"/>
        <v>495766057180.80121</v>
      </c>
      <c r="V125" s="30">
        <f>LN(Data[[#This Row],[MA'[NVA']
30d]]/Data[[#This Row],[MA'[NVMetcalfe calc']]])</f>
        <v>-0.96639059585101483</v>
      </c>
      <c r="W125" s="30">
        <f>$Q$3+Data[[#This Row],[NVM
(scaled)]]/((Data[[#This Row],[Upper Bound]]-Data[[#This Row],[Lower Bound]])/2)</f>
        <v>0.1126223021866814</v>
      </c>
      <c r="X125" s="30">
        <f>(Data[[#This Row],[Upper Bound]]+Data[[#This Row],[Lower Bound]])/2</f>
        <v>25.546130537680177</v>
      </c>
      <c r="Y125" s="44">
        <f>LN(Data[[#This Row],[NVActual]]/Data[[#This Row],[MA'[n^2']
30d]])</f>
        <v>-1.4814305484001935</v>
      </c>
      <c r="Z125" s="44">
        <f>LN(Data[[#This Row],[NVActual]]/Data[[#This Row],[MA'[n*ln(n)']
30d]])</f>
        <v>9.6892706405688998</v>
      </c>
      <c r="AA125" s="44">
        <f>LN(Data[[#This Row],[NVActual]]/Data[[#This Row],[MA'[n^1.5']]])</f>
        <v>5.4167075551173243</v>
      </c>
      <c r="AB125" s="44">
        <f>LN(Data[[#This Row],[NVActual]]/Data[[#This Row],[Metcalfe
(n^2)]])</f>
        <v>-1.4298080949393202</v>
      </c>
      <c r="AC125" s="45">
        <f>1+Data[[#This Row],[MA'[NVMetcalfe calc']]]/((Data[[#This Row],[NVM_norm
(scaled)]]-Data[[#This Row],[NV_fund.]])/2)</f>
        <v>-38985267197.721687</v>
      </c>
    </row>
    <row r="126" spans="1:29" x14ac:dyDescent="0.2">
      <c r="A126" s="37">
        <v>44050</v>
      </c>
      <c r="B126" s="38">
        <v>214050110955.435</v>
      </c>
      <c r="C126" s="24">
        <f t="shared" si="9"/>
        <v>187062765578.67188</v>
      </c>
      <c r="D126" s="39">
        <f>LN(Data[[#This Row],[NVActual]])</f>
        <v>26.089475987899462</v>
      </c>
      <c r="E126" s="40">
        <v>1049182</v>
      </c>
      <c r="F126" s="40">
        <f>Data[[#This Row],[DAA 
(n)]]^2</f>
        <v>1100782869124</v>
      </c>
      <c r="G126" s="41">
        <f t="shared" si="10"/>
        <v>958807956607.76672</v>
      </c>
      <c r="H126" s="41">
        <f>LN(Data[[#This Row],[Metcalfe
(n^2)]])</f>
        <v>27.72704274179873</v>
      </c>
      <c r="I126" s="42">
        <f t="shared" si="11"/>
        <v>27.576001293328364</v>
      </c>
      <c r="J126" s="40">
        <f>Data[[#This Row],[DAA 
(n)]]*LN(Data[[#This Row],[DAA 
(n)]])</f>
        <v>14545357.078962937</v>
      </c>
      <c r="K126" s="40">
        <f t="shared" si="12"/>
        <v>13464917.07045095</v>
      </c>
      <c r="L126" s="39">
        <f>LN(Data[[#This Row],[MA'[n*ln(n)']
30d]])</f>
        <v>16.415598125311799</v>
      </c>
      <c r="M126" s="43">
        <f t="shared" si="13"/>
        <v>16.361834687488777</v>
      </c>
      <c r="N126" s="40">
        <f>Data[[#This Row],[DAA 
(n)]]^1.5</f>
        <v>1074672774.4728901</v>
      </c>
      <c r="O126" s="40">
        <f t="shared" si="14"/>
        <v>966683391.56621706</v>
      </c>
      <c r="P126" s="43">
        <f>LN(Data[[#This Row],[MA'[n^1.5']]])</f>
        <v>20.689381586741284</v>
      </c>
      <c r="Q126" s="43">
        <f t="shared" si="15"/>
        <v>20.615438619290931</v>
      </c>
      <c r="R126" s="30">
        <f>$O$1+$O$2*Data[[#This Row],[MA'[ln(n^2)']]]</f>
        <v>27.576001293328364</v>
      </c>
      <c r="S126" s="30">
        <f>$Q$1+$Q$2*Data[[#This Row],[MA'[ln(n*ln(n))']]]</f>
        <v>23.51702723435648</v>
      </c>
      <c r="T126" s="31">
        <f>$O$3*Data[[#This Row],[Metcalfe
(n^2)]]</f>
        <v>572407091944.47998</v>
      </c>
      <c r="U126" s="31">
        <f t="shared" si="8"/>
        <v>498580137436.03845</v>
      </c>
      <c r="V126" s="30">
        <f>LN(Data[[#This Row],[MA'[NVA']
30d]]/Data[[#This Row],[MA'[NVMetcalfe calc']]])</f>
        <v>-0.98032012828115356</v>
      </c>
      <c r="W126" s="30">
        <f>$Q$3+Data[[#This Row],[NVM
(scaled)]]/((Data[[#This Row],[Upper Bound]]-Data[[#This Row],[Lower Bound]])/2)</f>
        <v>0.10696161934601606</v>
      </c>
      <c r="X126" s="30">
        <f>(Data[[#This Row],[Upper Bound]]+Data[[#This Row],[Lower Bound]])/2</f>
        <v>25.546514263842422</v>
      </c>
      <c r="Y126" s="44">
        <f>LN(Data[[#This Row],[NVActual]]/Data[[#This Row],[MA'[n^2']
30d]])</f>
        <v>-1.4994806500789708</v>
      </c>
      <c r="Z126" s="44">
        <f>LN(Data[[#This Row],[NVActual]]/Data[[#This Row],[MA'[n*ln(n)']
30d]])</f>
        <v>9.6738778625876609</v>
      </c>
      <c r="AA126" s="44">
        <f>LN(Data[[#This Row],[NVActual]]/Data[[#This Row],[MA'[n^1.5']]])</f>
        <v>5.4000944011581771</v>
      </c>
      <c r="AB126" s="44">
        <f>LN(Data[[#This Row],[NVActual]]/Data[[#This Row],[Metcalfe
(n^2)]])</f>
        <v>-1.6375667538992691</v>
      </c>
      <c r="AC126" s="45">
        <f>1+Data[[#This Row],[MA'[NVMetcalfe calc']]]/((Data[[#This Row],[NVM_norm
(scaled)]]-Data[[#This Row],[NV_fund.]])/2)</f>
        <v>-39197240957.079605</v>
      </c>
    </row>
    <row r="127" spans="1:29" x14ac:dyDescent="0.2">
      <c r="A127" s="37">
        <v>44049</v>
      </c>
      <c r="B127" s="38">
        <v>217182425567.12601</v>
      </c>
      <c r="C127" s="24">
        <f t="shared" si="9"/>
        <v>185722830796.80878</v>
      </c>
      <c r="D127" s="39">
        <f>LN(Data[[#This Row],[NVActual]])</f>
        <v>26.104003508137325</v>
      </c>
      <c r="E127" s="40">
        <v>1120216</v>
      </c>
      <c r="F127" s="40">
        <f>Data[[#This Row],[DAA 
(n)]]^2</f>
        <v>1254883886656</v>
      </c>
      <c r="G127" s="41">
        <f t="shared" si="10"/>
        <v>957073530544.46667</v>
      </c>
      <c r="H127" s="41">
        <f>LN(Data[[#This Row],[Metcalfe
(n^2)]])</f>
        <v>27.858064163639174</v>
      </c>
      <c r="I127" s="42">
        <f t="shared" si="11"/>
        <v>27.574387207865012</v>
      </c>
      <c r="J127" s="40">
        <f>Data[[#This Row],[DAA 
(n)]]*LN(Data[[#This Row],[DAA 
(n)]])</f>
        <v>15603524.602567611</v>
      </c>
      <c r="K127" s="40">
        <f t="shared" si="12"/>
        <v>13452492.830233565</v>
      </c>
      <c r="L127" s="39">
        <f>LN(Data[[#This Row],[MA'[n*ln(n)']
30d]])</f>
        <v>16.414674987376497</v>
      </c>
      <c r="M127" s="43">
        <f t="shared" si="13"/>
        <v>16.358703097574551</v>
      </c>
      <c r="N127" s="40">
        <f>Data[[#This Row],[DAA 
(n)]]^1.5</f>
        <v>1185639493.2584875</v>
      </c>
      <c r="O127" s="40">
        <f t="shared" si="14"/>
        <v>965405771.32678401</v>
      </c>
      <c r="P127" s="43">
        <f>LN(Data[[#This Row],[MA'[n^1.5']]])</f>
        <v>20.688059059344315</v>
      </c>
      <c r="Q127" s="43">
        <f t="shared" si="15"/>
        <v>20.611136737758795</v>
      </c>
      <c r="R127" s="30">
        <f>$O$1+$O$2*Data[[#This Row],[MA'[ln(n^2)']]]</f>
        <v>27.574387207865012</v>
      </c>
      <c r="S127" s="30">
        <f>$Q$1+$Q$2*Data[[#This Row],[MA'[ln(n*ln(n))']]]</f>
        <v>23.511860110998008</v>
      </c>
      <c r="T127" s="31">
        <f>$O$3*Data[[#This Row],[Metcalfe
(n^2)]]</f>
        <v>652539621061.12</v>
      </c>
      <c r="U127" s="31">
        <f t="shared" si="8"/>
        <v>497678235883.1225</v>
      </c>
      <c r="V127" s="30">
        <f>LN(Data[[#This Row],[MA'[NVA']
30d]]/Data[[#This Row],[MA'[NVMetcalfe calc']]])</f>
        <v>-0.98569835020079422</v>
      </c>
      <c r="W127" s="30">
        <f>$Q$3+Data[[#This Row],[NVM
(scaled)]]/((Data[[#This Row],[Upper Bound]]-Data[[#This Row],[Lower Bound]])/2)</f>
        <v>0.10473635660869379</v>
      </c>
      <c r="X127" s="30">
        <f>(Data[[#This Row],[Upper Bound]]+Data[[#This Row],[Lower Bound]])/2</f>
        <v>25.543123659431508</v>
      </c>
      <c r="Y127" s="44">
        <f>LN(Data[[#This Row],[NVActual]]/Data[[#This Row],[MA'[n^2']
30d]])</f>
        <v>-1.4831425517351564</v>
      </c>
      <c r="Z127" s="44">
        <f>LN(Data[[#This Row],[NVActual]]/Data[[#This Row],[MA'[n*ln(n)']
30d]])</f>
        <v>9.689328520760828</v>
      </c>
      <c r="AA127" s="44">
        <f>LN(Data[[#This Row],[NVActual]]/Data[[#This Row],[MA'[n^1.5']]])</f>
        <v>5.4159444487930095</v>
      </c>
      <c r="AB127" s="44">
        <f>LN(Data[[#This Row],[NVActual]]/Data[[#This Row],[Metcalfe
(n^2)]])</f>
        <v>-1.7540606555018468</v>
      </c>
      <c r="AC127" s="45">
        <f>1+Data[[#This Row],[MA'[NVMetcalfe calc']]]/((Data[[#This Row],[NVM_norm
(scaled)]]-Data[[#This Row],[NV_fund.]])/2)</f>
        <v>-39128127891.596146</v>
      </c>
    </row>
    <row r="128" spans="1:29" x14ac:dyDescent="0.2">
      <c r="A128" s="37">
        <v>44048</v>
      </c>
      <c r="B128" s="38">
        <v>216287626623.564</v>
      </c>
      <c r="C128" s="24">
        <f t="shared" si="9"/>
        <v>184166151817.45227</v>
      </c>
      <c r="D128" s="39">
        <f>LN(Data[[#This Row],[NVActual]])</f>
        <v>26.099874963569977</v>
      </c>
      <c r="E128" s="40">
        <v>957619</v>
      </c>
      <c r="F128" s="40">
        <f>Data[[#This Row],[DAA 
(n)]]^2</f>
        <v>917034149161</v>
      </c>
      <c r="G128" s="41">
        <f t="shared" si="10"/>
        <v>946565640233.1333</v>
      </c>
      <c r="H128" s="41">
        <f>LN(Data[[#This Row],[Metcalfe
(n^2)]])</f>
        <v>27.544410548597813</v>
      </c>
      <c r="I128" s="42">
        <f t="shared" si="11"/>
        <v>27.564744079026063</v>
      </c>
      <c r="J128" s="40">
        <f>Data[[#This Row],[DAA 
(n)]]*LN(Data[[#This Row],[DAA 
(n)]])</f>
        <v>13188525.442568844</v>
      </c>
      <c r="K128" s="40">
        <f t="shared" si="12"/>
        <v>13377773.639546374</v>
      </c>
      <c r="L128" s="39">
        <f>LN(Data[[#This Row],[MA'[n*ln(n)']
30d]])</f>
        <v>16.409105204166494</v>
      </c>
      <c r="M128" s="43">
        <f t="shared" si="13"/>
        <v>16.35555153307573</v>
      </c>
      <c r="N128" s="40">
        <f>Data[[#This Row],[DAA 
(n)]]^1.5</f>
        <v>937106890.85365832</v>
      </c>
      <c r="O128" s="40">
        <f t="shared" si="14"/>
        <v>957697288.59703267</v>
      </c>
      <c r="P128" s="43">
        <f>LN(Data[[#This Row],[MA'[n^1.5']]])</f>
        <v>20.680042303326758</v>
      </c>
      <c r="Q128" s="43">
        <f t="shared" si="15"/>
        <v>20.60680462699187</v>
      </c>
      <c r="R128" s="30">
        <f>$O$1+$O$2*Data[[#This Row],[MA'[ln(n^2)']]]</f>
        <v>27.564744079026063</v>
      </c>
      <c r="S128" s="30">
        <f>$Q$1+$Q$2*Data[[#This Row],[MA'[ln(n*ln(n))']]]</f>
        <v>23.506660029574952</v>
      </c>
      <c r="T128" s="31">
        <f>$O$3*Data[[#This Row],[Metcalfe
(n^2)]]</f>
        <v>476857757563.72003</v>
      </c>
      <c r="U128" s="31">
        <f t="shared" si="8"/>
        <v>492214132921.22919</v>
      </c>
      <c r="V128" s="30">
        <f>LN(Data[[#This Row],[MA'[NVA']
30d]]/Data[[#This Row],[MA'[NVMetcalfe calc']]])</f>
        <v>-0.98307550216356299</v>
      </c>
      <c r="W128" s="30">
        <f>$Q$3+Data[[#This Row],[NVM
(scaled)]]/((Data[[#This Row],[Upper Bound]]-Data[[#This Row],[Lower Bound]])/2)</f>
        <v>0.10549771262301377</v>
      </c>
      <c r="X128" s="30">
        <f>(Data[[#This Row],[Upper Bound]]+Data[[#This Row],[Lower Bound]])/2</f>
        <v>25.535702054300508</v>
      </c>
      <c r="Y128" s="44">
        <f>LN(Data[[#This Row],[NVActual]]/Data[[#This Row],[MA'[n^2']
30d]])</f>
        <v>-1.4762311921052065</v>
      </c>
      <c r="Z128" s="44">
        <f>LN(Data[[#This Row],[NVActual]]/Data[[#This Row],[MA'[n*ln(n)']
30d]])</f>
        <v>9.6907697594034836</v>
      </c>
      <c r="AA128" s="44">
        <f>LN(Data[[#This Row],[NVActual]]/Data[[#This Row],[MA'[n^1.5']]])</f>
        <v>5.4198326602432187</v>
      </c>
      <c r="AB128" s="44">
        <f>LN(Data[[#This Row],[NVActual]]/Data[[#This Row],[Metcalfe
(n^2)]])</f>
        <v>-1.4445355850278352</v>
      </c>
      <c r="AC128" s="45">
        <f>1+Data[[#This Row],[MA'[NVMetcalfe calc']]]/((Data[[#This Row],[NVM_norm
(scaled)]]-Data[[#This Row],[NV_fund.]])/2)</f>
        <v>-38710985275.24025</v>
      </c>
    </row>
    <row r="129" spans="1:29" x14ac:dyDescent="0.2">
      <c r="A129" s="37">
        <v>44047</v>
      </c>
      <c r="B129" s="38">
        <v>206705783553.83899</v>
      </c>
      <c r="C129" s="24">
        <f t="shared" si="9"/>
        <v>182692289428.1312</v>
      </c>
      <c r="D129" s="39">
        <f>LN(Data[[#This Row],[NVActual]])</f>
        <v>26.054562283667646</v>
      </c>
      <c r="E129" s="40">
        <v>1003351</v>
      </c>
      <c r="F129" s="40">
        <f>Data[[#This Row],[DAA 
(n)]]^2</f>
        <v>1006713229201</v>
      </c>
      <c r="G129" s="41">
        <f t="shared" si="10"/>
        <v>948647246505.90002</v>
      </c>
      <c r="H129" s="41">
        <f>LN(Data[[#This Row],[Metcalfe
(n^2)]])</f>
        <v>27.637711911750703</v>
      </c>
      <c r="I129" s="42">
        <f t="shared" si="11"/>
        <v>27.566940062134464</v>
      </c>
      <c r="J129" s="40">
        <f>Data[[#This Row],[DAA 
(n)]]*LN(Data[[#This Row],[DAA 
(n)]])</f>
        <v>13865162.942183489</v>
      </c>
      <c r="K129" s="40">
        <f t="shared" si="12"/>
        <v>13393582.336976387</v>
      </c>
      <c r="L129" s="39">
        <f>LN(Data[[#This Row],[MA'[n*ln(n)']
30d]])</f>
        <v>16.410286220121112</v>
      </c>
      <c r="M129" s="43">
        <f t="shared" si="13"/>
        <v>16.352213981030971</v>
      </c>
      <c r="N129" s="40">
        <f>Data[[#This Row],[DAA 
(n)]]^1.5</f>
        <v>1005030708.6015095</v>
      </c>
      <c r="O129" s="40">
        <f t="shared" si="14"/>
        <v>959279457.07873809</v>
      </c>
      <c r="P129" s="43">
        <f>LN(Data[[#This Row],[MA'[n^1.5']]])</f>
        <v>20.681692995067834</v>
      </c>
      <c r="Q129" s="43">
        <f t="shared" si="15"/>
        <v>20.602237943745838</v>
      </c>
      <c r="R129" s="30">
        <f>$O$1+$O$2*Data[[#This Row],[MA'[ln(n^2)']]]</f>
        <v>27.566940062134464</v>
      </c>
      <c r="S129" s="30">
        <f>$Q$1+$Q$2*Data[[#This Row],[MA'[ln(n*ln(n))']]]</f>
        <v>23.5011530687011</v>
      </c>
      <c r="T129" s="31">
        <f>$O$3*Data[[#This Row],[Metcalfe
(n^2)]]</f>
        <v>523490879184.52002</v>
      </c>
      <c r="U129" s="31">
        <f t="shared" si="8"/>
        <v>493296568183.06793</v>
      </c>
      <c r="V129" s="30">
        <f>LN(Data[[#This Row],[MA'[NVA']
30d]]/Data[[#This Row],[MA'[NVMetcalfe calc']]])</f>
        <v>-0.99330729232489723</v>
      </c>
      <c r="W129" s="30">
        <f>$Q$3+Data[[#This Row],[NVM
(scaled)]]/((Data[[#This Row],[Upper Bound]]-Data[[#This Row],[Lower Bound]])/2)</f>
        <v>0.10138252253293939</v>
      </c>
      <c r="X129" s="30">
        <f>(Data[[#This Row],[Upper Bound]]+Data[[#This Row],[Lower Bound]])/2</f>
        <v>25.534046565417782</v>
      </c>
      <c r="Y129" s="44">
        <f>LN(Data[[#This Row],[NVActual]]/Data[[#This Row],[MA'[n^2']
30d]])</f>
        <v>-1.5237405720451902</v>
      </c>
      <c r="Z129" s="44">
        <f>LN(Data[[#This Row],[NVActual]]/Data[[#This Row],[MA'[n*ln(n)']
30d]])</f>
        <v>9.6442760635465365</v>
      </c>
      <c r="AA129" s="44">
        <f>LN(Data[[#This Row],[NVActual]]/Data[[#This Row],[MA'[n^1.5']]])</f>
        <v>5.3728692885998131</v>
      </c>
      <c r="AB129" s="44">
        <f>LN(Data[[#This Row],[NVActual]]/Data[[#This Row],[Metcalfe
(n^2)]])</f>
        <v>-1.5831496280830566</v>
      </c>
      <c r="AC129" s="45">
        <f>1+Data[[#This Row],[MA'[NVMetcalfe calc']]]/((Data[[#This Row],[NVM_norm
(scaled)]]-Data[[#This Row],[NV_fund.]])/2)</f>
        <v>-38792363028.784515</v>
      </c>
    </row>
    <row r="130" spans="1:29" x14ac:dyDescent="0.2">
      <c r="A130" s="37">
        <v>44046</v>
      </c>
      <c r="B130" s="38">
        <v>207312688746.42999</v>
      </c>
      <c r="C130" s="24">
        <f t="shared" si="9"/>
        <v>181378257929.76785</v>
      </c>
      <c r="D130" s="39">
        <f>LN(Data[[#This Row],[NVActual]])</f>
        <v>26.057494064097309</v>
      </c>
      <c r="E130" s="40">
        <v>1080975</v>
      </c>
      <c r="F130" s="40">
        <f>Data[[#This Row],[DAA 
(n)]]^2</f>
        <v>1168506950625</v>
      </c>
      <c r="G130" s="41">
        <f t="shared" si="10"/>
        <v>934929158523.5</v>
      </c>
      <c r="H130" s="41">
        <f>LN(Data[[#This Row],[Metcalfe
(n^2)]])</f>
        <v>27.786747939238825</v>
      </c>
      <c r="I130" s="42">
        <f t="shared" si="11"/>
        <v>27.549420128637003</v>
      </c>
      <c r="J130" s="40">
        <f>Data[[#This Row],[DAA 
(n)]]*LN(Data[[#This Row],[DAA 
(n)]])</f>
        <v>15018389.926809344</v>
      </c>
      <c r="K130" s="40">
        <f t="shared" si="12"/>
        <v>13280014.636437627</v>
      </c>
      <c r="L130" s="39">
        <f>LN(Data[[#This Row],[MA'[n*ln(n)']
30d]])</f>
        <v>16.40177080415334</v>
      </c>
      <c r="M130" s="43">
        <f t="shared" si="13"/>
        <v>16.348542024596455</v>
      </c>
      <c r="N130" s="40">
        <f>Data[[#This Row],[DAA 
(n)]]^1.5</f>
        <v>1123889140.8639288</v>
      </c>
      <c r="O130" s="40">
        <f t="shared" si="14"/>
        <v>948365500.56380594</v>
      </c>
      <c r="P130" s="43">
        <f>LN(Data[[#This Row],[MA'[n^1.5']]])</f>
        <v>20.67025053503227</v>
      </c>
      <c r="Q130" s="43">
        <f t="shared" si="15"/>
        <v>20.597205906468993</v>
      </c>
      <c r="R130" s="30">
        <f>$O$1+$O$2*Data[[#This Row],[MA'[ln(n^2)']]]</f>
        <v>27.549420128637003</v>
      </c>
      <c r="S130" s="30">
        <f>$Q$1+$Q$2*Data[[#This Row],[MA'[ln(n*ln(n))']]]</f>
        <v>23.495094340584149</v>
      </c>
      <c r="T130" s="31">
        <f>$O$3*Data[[#This Row],[Metcalfe
(n^2)]]</f>
        <v>607623614325</v>
      </c>
      <c r="U130" s="31">
        <f t="shared" si="8"/>
        <v>486163162432.21997</v>
      </c>
      <c r="V130" s="30">
        <f>LN(Data[[#This Row],[MA'[NVA']
30d]]/Data[[#This Row],[MA'[NVMetcalfe calc']]])</f>
        <v>-0.98595961928649012</v>
      </c>
      <c r="W130" s="30">
        <f>$Q$3+Data[[#This Row],[NVM
(scaled)]]/((Data[[#This Row],[Upper Bound]]-Data[[#This Row],[Lower Bound]])/2)</f>
        <v>0.10362585503519145</v>
      </c>
      <c r="X130" s="30">
        <f>(Data[[#This Row],[Upper Bound]]+Data[[#This Row],[Lower Bound]])/2</f>
        <v>25.522257234610578</v>
      </c>
      <c r="Y130" s="44">
        <f>LN(Data[[#This Row],[NVActual]]/Data[[#This Row],[MA'[n^2']
30d]])</f>
        <v>-1.5062425329823539</v>
      </c>
      <c r="Z130" s="44">
        <f>LN(Data[[#This Row],[NVActual]]/Data[[#This Row],[MA'[n*ln(n)']
30d]])</f>
        <v>9.6557232599439651</v>
      </c>
      <c r="AA130" s="44">
        <f>LN(Data[[#This Row],[NVActual]]/Data[[#This Row],[MA'[n^1.5']]])</f>
        <v>5.387243529065036</v>
      </c>
      <c r="AB130" s="44">
        <f>LN(Data[[#This Row],[NVActual]]/Data[[#This Row],[Metcalfe
(n^2)]])</f>
        <v>-1.7292538751415187</v>
      </c>
      <c r="AC130" s="45">
        <f>1+Data[[#This Row],[MA'[NVMetcalfe calc']]]/((Data[[#This Row],[NVM_norm
(scaled)]]-Data[[#This Row],[NV_fund.]])/2)</f>
        <v>-38252505035.354263</v>
      </c>
    </row>
    <row r="131" spans="1:29" x14ac:dyDescent="0.2">
      <c r="A131" s="37">
        <v>44045</v>
      </c>
      <c r="B131" s="38">
        <v>204680087352.34299</v>
      </c>
      <c r="C131" s="24">
        <f t="shared" si="9"/>
        <v>180072308708.13049</v>
      </c>
      <c r="D131" s="39">
        <f>LN(Data[[#This Row],[NVActual]])</f>
        <v>26.044714047658388</v>
      </c>
      <c r="E131" s="40">
        <v>950873</v>
      </c>
      <c r="F131" s="40">
        <f>Data[[#This Row],[DAA 
(n)]]^2</f>
        <v>904159462129</v>
      </c>
      <c r="G131" s="41">
        <f t="shared" si="10"/>
        <v>917311673506.69995</v>
      </c>
      <c r="H131" s="41">
        <f>LN(Data[[#This Row],[Metcalfe
(n^2)]])</f>
        <v>27.530271577943012</v>
      </c>
      <c r="I131" s="42">
        <f t="shared" si="11"/>
        <v>27.529352081099415</v>
      </c>
      <c r="J131" s="40">
        <f>Data[[#This Row],[DAA 
(n)]]*LN(Data[[#This Row],[DAA 
(n)]])</f>
        <v>13088895.963066703</v>
      </c>
      <c r="K131" s="40">
        <f t="shared" si="12"/>
        <v>13141859.408522602</v>
      </c>
      <c r="L131" s="39">
        <f>LN(Data[[#This Row],[MA'[n*ln(n)']
30d]])</f>
        <v>16.391313068507412</v>
      </c>
      <c r="M131" s="43">
        <f t="shared" si="13"/>
        <v>16.345352960597378</v>
      </c>
      <c r="N131" s="40">
        <f>Data[[#This Row],[DAA 
(n)]]^1.5</f>
        <v>927222098.65435553</v>
      </c>
      <c r="O131" s="40">
        <f t="shared" si="14"/>
        <v>934753429.02840865</v>
      </c>
      <c r="P131" s="43">
        <f>LN(Data[[#This Row],[MA'[n^1.5']]])</f>
        <v>20.655793340205683</v>
      </c>
      <c r="Q131" s="43">
        <f t="shared" si="15"/>
        <v>20.592827447119301</v>
      </c>
      <c r="R131" s="30">
        <f>$O$1+$O$2*Data[[#This Row],[MA'[ln(n^2)']]]</f>
        <v>27.529352081099415</v>
      </c>
      <c r="S131" s="30">
        <f>$Q$1+$Q$2*Data[[#This Row],[MA'[ln(n*ln(n))']]]</f>
        <v>23.489832384985672</v>
      </c>
      <c r="T131" s="31">
        <f>$O$3*Data[[#This Row],[Metcalfe
(n^2)]]</f>
        <v>470162920307.08002</v>
      </c>
      <c r="U131" s="31">
        <f t="shared" si="8"/>
        <v>477002070223.48401</v>
      </c>
      <c r="V131" s="30">
        <f>LN(Data[[#This Row],[MA'[NVA']
30d]]/Data[[#This Row],[MA'[NVMetcalfe calc']]])</f>
        <v>-0.97416234570059101</v>
      </c>
      <c r="W131" s="30">
        <f>$Q$3+Data[[#This Row],[NVM
(scaled)]]/((Data[[#This Row],[Upper Bound]]-Data[[#This Row],[Lower Bound]])/2)</f>
        <v>0.10768407187726159</v>
      </c>
      <c r="X131" s="30">
        <f>(Data[[#This Row],[Upper Bound]]+Data[[#This Row],[Lower Bound]])/2</f>
        <v>25.509592233042543</v>
      </c>
      <c r="Y131" s="44">
        <f>LN(Data[[#This Row],[NVActual]]/Data[[#This Row],[MA'[n^2']
30d]])</f>
        <v>-1.4999990876647726</v>
      </c>
      <c r="Z131" s="44">
        <f>LN(Data[[#This Row],[NVActual]]/Data[[#This Row],[MA'[n*ln(n)']
30d]])</f>
        <v>9.6534009791509749</v>
      </c>
      <c r="AA131" s="44">
        <f>LN(Data[[#This Row],[NVActual]]/Data[[#This Row],[MA'[n^1.5']]])</f>
        <v>5.3889207074527024</v>
      </c>
      <c r="AB131" s="44">
        <f>LN(Data[[#This Row],[NVActual]]/Data[[#This Row],[Metcalfe
(n^2)]])</f>
        <v>-1.4855575302846256</v>
      </c>
      <c r="AC131" s="45">
        <f>1+Data[[#This Row],[MA'[NVMetcalfe calc']]]/((Data[[#This Row],[NVM_norm
(scaled)]]-Data[[#This Row],[NV_fund.]])/2)</f>
        <v>-37556396722.985489</v>
      </c>
    </row>
    <row r="132" spans="1:29" x14ac:dyDescent="0.2">
      <c r="A132" s="37">
        <v>44044</v>
      </c>
      <c r="B132" s="38">
        <v>217650107985.90399</v>
      </c>
      <c r="C132" s="24">
        <f t="shared" si="9"/>
        <v>178817259231.63074</v>
      </c>
      <c r="D132" s="39">
        <f>LN(Data[[#This Row],[NVActual]])</f>
        <v>26.10615460108934</v>
      </c>
      <c r="E132" s="40">
        <v>954055</v>
      </c>
      <c r="F132" s="40">
        <f>Data[[#This Row],[DAA 
(n)]]^2</f>
        <v>910220943025</v>
      </c>
      <c r="G132" s="41">
        <f t="shared" si="10"/>
        <v>916920116268.26672</v>
      </c>
      <c r="H132" s="41">
        <f>LN(Data[[#This Row],[Metcalfe
(n^2)]])</f>
        <v>27.536953201520451</v>
      </c>
      <c r="I132" s="42">
        <f t="shared" si="11"/>
        <v>27.528916181204249</v>
      </c>
      <c r="J132" s="40">
        <f>Data[[#This Row],[DAA 
(n)]]*LN(Data[[#This Row],[DAA 
(n)]])</f>
        <v>13135883.943338297</v>
      </c>
      <c r="K132" s="40">
        <f t="shared" si="12"/>
        <v>13138810.098221779</v>
      </c>
      <c r="L132" s="39">
        <f>LN(Data[[#This Row],[MA'[n*ln(n)']
30d]])</f>
        <v>16.391081011229439</v>
      </c>
      <c r="M132" s="43">
        <f t="shared" si="13"/>
        <v>16.342625703203069</v>
      </c>
      <c r="N132" s="40">
        <f>Data[[#This Row],[DAA 
(n)]]^1.5</f>
        <v>931880272.24408877</v>
      </c>
      <c r="O132" s="40">
        <f t="shared" si="14"/>
        <v>934451778.68993294</v>
      </c>
      <c r="P132" s="43">
        <f>LN(Data[[#This Row],[MA'[n^1.5']]])</f>
        <v>20.65547058234063</v>
      </c>
      <c r="Q132" s="43">
        <f t="shared" si="15"/>
        <v>20.589085219259818</v>
      </c>
      <c r="R132" s="30">
        <f>$O$1+$O$2*Data[[#This Row],[MA'[ln(n^2)']]]</f>
        <v>27.528916181204249</v>
      </c>
      <c r="S132" s="30">
        <f>$Q$1+$Q$2*Data[[#This Row],[MA'[ln(n*ln(n))']]]</f>
        <v>23.485332410285061</v>
      </c>
      <c r="T132" s="31">
        <f>$O$3*Data[[#This Row],[Metcalfe
(n^2)]]</f>
        <v>473314890373</v>
      </c>
      <c r="U132" s="31">
        <f t="shared" si="8"/>
        <v>476798460459.49872</v>
      </c>
      <c r="V132" s="30">
        <f>LN(Data[[#This Row],[MA'[NVA']
30d]]/Data[[#This Row],[MA'[NVMetcalfe calc']]])</f>
        <v>-0.98072950062188502</v>
      </c>
      <c r="W132" s="30">
        <f>$Q$3+Data[[#This Row],[NVM
(scaled)]]/((Data[[#This Row],[Upper Bound]]-Data[[#This Row],[Lower Bound]])/2)</f>
        <v>0.10492064654372402</v>
      </c>
      <c r="X132" s="30">
        <f>(Data[[#This Row],[Upper Bound]]+Data[[#This Row],[Lower Bound]])/2</f>
        <v>25.507124295744653</v>
      </c>
      <c r="Y132" s="44">
        <f>LN(Data[[#This Row],[NVActual]]/Data[[#This Row],[MA'[n^2']
30d]])</f>
        <v>-1.4381315901076035</v>
      </c>
      <c r="Z132" s="44">
        <f>LN(Data[[#This Row],[NVActual]]/Data[[#This Row],[MA'[n*ln(n)']
30d]])</f>
        <v>9.7150735898598999</v>
      </c>
      <c r="AA132" s="44">
        <f>LN(Data[[#This Row],[NVActual]]/Data[[#This Row],[MA'[n^1.5']]])</f>
        <v>5.4506840187487091</v>
      </c>
      <c r="AB132" s="44">
        <f>LN(Data[[#This Row],[NVActual]]/Data[[#This Row],[Metcalfe
(n^2)]])</f>
        <v>-1.4307986004311104</v>
      </c>
      <c r="AC132" s="45">
        <f>1+Data[[#This Row],[MA'[NVMetcalfe calc']]]/((Data[[#This Row],[NVM_norm
(scaled)]]-Data[[#This Row],[NV_fund.]])/2)</f>
        <v>-37539928978.704666</v>
      </c>
    </row>
    <row r="133" spans="1:29" x14ac:dyDescent="0.2">
      <c r="A133" s="37">
        <v>44043</v>
      </c>
      <c r="B133" s="38">
        <v>209165345431.383</v>
      </c>
      <c r="C133" s="24">
        <f t="shared" si="9"/>
        <v>177146574662.99255</v>
      </c>
      <c r="D133" s="39">
        <f>LN(Data[[#This Row],[NVActual]])</f>
        <v>26.066390902601579</v>
      </c>
      <c r="E133" s="40">
        <v>1062923</v>
      </c>
      <c r="F133" s="40">
        <f>Data[[#This Row],[DAA 
(n)]]^2</f>
        <v>1129805303929</v>
      </c>
      <c r="G133" s="41">
        <f t="shared" si="10"/>
        <v>916728781026.23328</v>
      </c>
      <c r="H133" s="41">
        <f>LN(Data[[#This Row],[Metcalfe
(n^2)]])</f>
        <v>27.75306643639993</v>
      </c>
      <c r="I133" s="42">
        <f t="shared" si="11"/>
        <v>27.528705308126241</v>
      </c>
      <c r="J133" s="40">
        <f>Data[[#This Row],[DAA 
(n)]]*LN(Data[[#This Row],[DAA 
(n)]])</f>
        <v>14749686.317888761</v>
      </c>
      <c r="K133" s="40">
        <f t="shared" si="12"/>
        <v>13137327.009644918</v>
      </c>
      <c r="L133" s="39">
        <f>LN(Data[[#This Row],[MA'[n*ln(n)']
30d]])</f>
        <v>16.390968126403763</v>
      </c>
      <c r="M133" s="43">
        <f t="shared" si="13"/>
        <v>16.33991359856395</v>
      </c>
      <c r="N133" s="40">
        <f>Data[[#This Row],[DAA 
(n)]]^1.5</f>
        <v>1095854024.5252211</v>
      </c>
      <c r="O133" s="40">
        <f t="shared" si="14"/>
        <v>934304746.4276464</v>
      </c>
      <c r="P133" s="43">
        <f>LN(Data[[#This Row],[MA'[n^1.5']]])</f>
        <v>20.655313223946841</v>
      </c>
      <c r="Q133" s="43">
        <f t="shared" si="15"/>
        <v>20.585364382899634</v>
      </c>
      <c r="R133" s="30">
        <f>$O$1+$O$2*Data[[#This Row],[MA'[ln(n^2)']]]</f>
        <v>27.528705308126241</v>
      </c>
      <c r="S133" s="30">
        <f>$Q$1+$Q$2*Data[[#This Row],[MA'[ln(n*ln(n))']]]</f>
        <v>23.480857437630515</v>
      </c>
      <c r="T133" s="31">
        <f>$O$3*Data[[#This Row],[Metcalfe
(n^2)]]</f>
        <v>587498758043.08008</v>
      </c>
      <c r="U133" s="31">
        <f t="shared" si="8"/>
        <v>476698966133.64136</v>
      </c>
      <c r="V133" s="30">
        <f>LN(Data[[#This Row],[MA'[NVA']
30d]]/Data[[#This Row],[MA'[NVMetcalfe calc']]])</f>
        <v>-0.98990769808535894</v>
      </c>
      <c r="W133" s="30">
        <f>$Q$3+Data[[#This Row],[NVM
(scaled)]]/((Data[[#This Row],[Upper Bound]]-Data[[#This Row],[Lower Bound]])/2)</f>
        <v>0.10089678774705119</v>
      </c>
      <c r="X133" s="30">
        <f>(Data[[#This Row],[Upper Bound]]+Data[[#This Row],[Lower Bound]])/2</f>
        <v>25.504781372878377</v>
      </c>
      <c r="Y133" s="44">
        <f>LN(Data[[#This Row],[NVActual]]/Data[[#This Row],[MA'[n^2']
30d]])</f>
        <v>-1.4776865951611853</v>
      </c>
      <c r="Z133" s="44">
        <f>LN(Data[[#This Row],[NVActual]]/Data[[#This Row],[MA'[n*ln(n)']
30d]])</f>
        <v>9.6754227761978164</v>
      </c>
      <c r="AA133" s="44">
        <f>LN(Data[[#This Row],[NVActual]]/Data[[#This Row],[MA'[n^1.5']]])</f>
        <v>5.4110776786547392</v>
      </c>
      <c r="AB133" s="44">
        <f>LN(Data[[#This Row],[NVActual]]/Data[[#This Row],[Metcalfe
(n^2)]])</f>
        <v>-1.6866755337983499</v>
      </c>
      <c r="AC133" s="45">
        <f>1+Data[[#This Row],[MA'[NVMetcalfe calc']]]/((Data[[#This Row],[NVM_norm
(scaled)]]-Data[[#This Row],[NV_fund.]])/2)</f>
        <v>-37529612018.466438</v>
      </c>
    </row>
    <row r="134" spans="1:29" x14ac:dyDescent="0.2">
      <c r="A134" s="37">
        <v>44042</v>
      </c>
      <c r="B134" s="38">
        <v>205413351537.44199</v>
      </c>
      <c r="C134" s="24">
        <f t="shared" si="9"/>
        <v>175848634396.70032</v>
      </c>
      <c r="D134" s="39">
        <f>LN(Data[[#This Row],[NVActual]])</f>
        <v>26.048290134944853</v>
      </c>
      <c r="E134" s="40">
        <v>968423</v>
      </c>
      <c r="F134" s="40">
        <f>Data[[#This Row],[DAA 
(n)]]^2</f>
        <v>937843106929</v>
      </c>
      <c r="G134" s="41">
        <f t="shared" si="10"/>
        <v>917805240630.23328</v>
      </c>
      <c r="H134" s="41">
        <f>LN(Data[[#This Row],[Metcalfe
(n^2)]])</f>
        <v>27.566848508560636</v>
      </c>
      <c r="I134" s="42">
        <f t="shared" si="11"/>
        <v>27.529644728508682</v>
      </c>
      <c r="J134" s="40">
        <f>Data[[#This Row],[DAA 
(n)]]*LN(Data[[#This Row],[DAA 
(n)]])</f>
        <v>13348185.066602908</v>
      </c>
      <c r="K134" s="40">
        <f t="shared" si="12"/>
        <v>13144810.481421134</v>
      </c>
      <c r="L134" s="39">
        <f>LN(Data[[#This Row],[MA'[n*ln(n)']
30d]])</f>
        <v>16.391537598500999</v>
      </c>
      <c r="M134" s="43">
        <f t="shared" si="13"/>
        <v>16.337136123946486</v>
      </c>
      <c r="N134" s="40">
        <f>Data[[#This Row],[DAA 
(n)]]^1.5</f>
        <v>953010406.62812471</v>
      </c>
      <c r="O134" s="40">
        <f t="shared" si="14"/>
        <v>935085064.86020422</v>
      </c>
      <c r="P134" s="43">
        <f>LN(Data[[#This Row],[MA'[n^1.5']]])</f>
        <v>20.656148061574783</v>
      </c>
      <c r="Q134" s="43">
        <f t="shared" si="15"/>
        <v>20.581550652430014</v>
      </c>
      <c r="R134" s="30">
        <f>$O$1+$O$2*Data[[#This Row],[MA'[ln(n^2)']]]</f>
        <v>27.529644728508682</v>
      </c>
      <c r="S134" s="30">
        <f>$Q$1+$Q$2*Data[[#This Row],[MA'[ln(n*ln(n))']]]</f>
        <v>23.476274604511701</v>
      </c>
      <c r="T134" s="31">
        <f>$O$3*Data[[#This Row],[Metcalfe
(n^2)]]</f>
        <v>487678415603.08002</v>
      </c>
      <c r="U134" s="31">
        <f t="shared" si="8"/>
        <v>477258725127.72137</v>
      </c>
      <c r="V134" s="30">
        <f>LN(Data[[#This Row],[MA'[NVA']
30d]]/Data[[#This Row],[MA'[NVMetcalfe calc']]])</f>
        <v>-0.9984351513676426</v>
      </c>
      <c r="W134" s="30">
        <f>$Q$3+Data[[#This Row],[NVM
(scaled)]]/((Data[[#This Row],[Upper Bound]]-Data[[#This Row],[Lower Bound]])/2)</f>
        <v>9.735554818611164E-2</v>
      </c>
      <c r="X134" s="30">
        <f>(Data[[#This Row],[Upper Bound]]+Data[[#This Row],[Lower Bound]])/2</f>
        <v>25.502959666510193</v>
      </c>
      <c r="Y134" s="44">
        <f>LN(Data[[#This Row],[NVActual]]/Data[[#This Row],[MA'[n^2']
30d]])</f>
        <v>-1.4969609139375268</v>
      </c>
      <c r="Z134" s="44">
        <f>LN(Data[[#This Row],[NVActual]]/Data[[#This Row],[MA'[n*ln(n)']
30d]])</f>
        <v>9.656752536443852</v>
      </c>
      <c r="AA134" s="44">
        <f>LN(Data[[#This Row],[NVActual]]/Data[[#This Row],[MA'[n^1.5']]])</f>
        <v>5.3921420733700698</v>
      </c>
      <c r="AB134" s="44">
        <f>LN(Data[[#This Row],[NVActual]]/Data[[#This Row],[Metcalfe
(n^2)]])</f>
        <v>-1.5185583736157808</v>
      </c>
      <c r="AC134" s="45">
        <f>1+Data[[#This Row],[MA'[NVMetcalfe calc']]]/((Data[[#This Row],[NVM_norm
(scaled)]]-Data[[#This Row],[NV_fund.]])/2)</f>
        <v>-37571137682.239983</v>
      </c>
    </row>
    <row r="135" spans="1:29" x14ac:dyDescent="0.2">
      <c r="A135" s="37">
        <v>44041</v>
      </c>
      <c r="B135" s="38">
        <v>205042054834.92099</v>
      </c>
      <c r="C135" s="24">
        <f t="shared" si="9"/>
        <v>174615664976.35928</v>
      </c>
      <c r="D135" s="39">
        <f>LN(Data[[#This Row],[NVActual]])</f>
        <v>26.046480940581549</v>
      </c>
      <c r="E135" s="40">
        <v>1039672</v>
      </c>
      <c r="F135" s="40">
        <f>Data[[#This Row],[DAA 
(n)]]^2</f>
        <v>1080917867584</v>
      </c>
      <c r="G135" s="41">
        <f t="shared" si="10"/>
        <v>915141031487.40002</v>
      </c>
      <c r="H135" s="41">
        <f>LN(Data[[#This Row],[Metcalfe
(n^2)]])</f>
        <v>27.708831673515967</v>
      </c>
      <c r="I135" s="42">
        <f t="shared" si="11"/>
        <v>27.526675544892857</v>
      </c>
      <c r="J135" s="40">
        <f>Data[[#This Row],[DAA 
(n)]]*LN(Data[[#This Row],[DAA 
(n)]])</f>
        <v>14404048.221833846</v>
      </c>
      <c r="K135" s="40">
        <f t="shared" si="12"/>
        <v>13124053.60433526</v>
      </c>
      <c r="L135" s="39">
        <f>LN(Data[[#This Row],[MA'[n*ln(n)']
30d]])</f>
        <v>16.389957257505813</v>
      </c>
      <c r="M135" s="43">
        <f t="shared" si="13"/>
        <v>16.33405684376368</v>
      </c>
      <c r="N135" s="40">
        <f>Data[[#This Row],[DAA 
(n)]]^1.5</f>
        <v>1060094354.8697895</v>
      </c>
      <c r="O135" s="40">
        <f t="shared" si="14"/>
        <v>933032155.16316497</v>
      </c>
      <c r="P135" s="43">
        <f>LN(Data[[#This Row],[MA'[n^1.5']]])</f>
        <v>20.653950222486941</v>
      </c>
      <c r="Q135" s="43">
        <f t="shared" si="15"/>
        <v>20.577297727390608</v>
      </c>
      <c r="R135" s="30">
        <f>$O$1+$O$2*Data[[#This Row],[MA'[ln(n^2)']]]</f>
        <v>27.526675544892857</v>
      </c>
      <c r="S135" s="30">
        <f>$Q$1+$Q$2*Data[[#This Row],[MA'[ln(n*ln(n))']]]</f>
        <v>23.47119379221007</v>
      </c>
      <c r="T135" s="31">
        <f>$O$3*Data[[#This Row],[Metcalfe
(n^2)]]</f>
        <v>562077291143.68005</v>
      </c>
      <c r="U135" s="31">
        <f t="shared" si="8"/>
        <v>475873336373.44806</v>
      </c>
      <c r="V135" s="30">
        <f>LN(Data[[#This Row],[MA'[NVA']
30d]]/Data[[#This Row],[MA'[NVMetcalfe calc']]])</f>
        <v>-1.0025643601606291</v>
      </c>
      <c r="W135" s="30">
        <f>$Q$3+Data[[#This Row],[NVM
(scaled)]]/((Data[[#This Row],[Upper Bound]]-Data[[#This Row],[Lower Bound]])/2)</f>
        <v>9.5575701580996375E-2</v>
      </c>
      <c r="X135" s="30">
        <f>(Data[[#This Row],[Upper Bound]]+Data[[#This Row],[Lower Bound]])/2</f>
        <v>25.498934668551463</v>
      </c>
      <c r="Y135" s="44">
        <f>LN(Data[[#This Row],[NVActual]]/Data[[#This Row],[MA'[n^2']
30d]])</f>
        <v>-1.4958630825362607</v>
      </c>
      <c r="Z135" s="44">
        <f>LN(Data[[#This Row],[NVActual]]/Data[[#This Row],[MA'[n*ln(n)']
30d]])</f>
        <v>9.6565236830757382</v>
      </c>
      <c r="AA135" s="44">
        <f>LN(Data[[#This Row],[NVActual]]/Data[[#This Row],[MA'[n^1.5']]])</f>
        <v>5.3925307180946112</v>
      </c>
      <c r="AB135" s="44">
        <f>LN(Data[[#This Row],[NVActual]]/Data[[#This Row],[Metcalfe
(n^2)]])</f>
        <v>-1.662350732934416</v>
      </c>
      <c r="AC135" s="45">
        <f>1+Data[[#This Row],[MA'[NVMetcalfe calc']]]/((Data[[#This Row],[NVM_norm
(scaled)]]-Data[[#This Row],[NV_fund.]])/2)</f>
        <v>-37465386918.279472</v>
      </c>
    </row>
    <row r="136" spans="1:29" x14ac:dyDescent="0.2">
      <c r="A136" s="37">
        <v>44040</v>
      </c>
      <c r="B136" s="38">
        <v>201874736728.97</v>
      </c>
      <c r="C136" s="24">
        <f t="shared" si="9"/>
        <v>173419521512.70773</v>
      </c>
      <c r="D136" s="39">
        <f>LN(Data[[#This Row],[NVActual]])</f>
        <v>26.03091322679354</v>
      </c>
      <c r="E136" s="40">
        <v>1059084</v>
      </c>
      <c r="F136" s="40">
        <f>Data[[#This Row],[DAA 
(n)]]^2</f>
        <v>1121658919056</v>
      </c>
      <c r="G136" s="41">
        <f t="shared" si="10"/>
        <v>909973449962.06665</v>
      </c>
      <c r="H136" s="41">
        <f>LN(Data[[#This Row],[Metcalfe
(n^2)]])</f>
        <v>27.745829883102367</v>
      </c>
      <c r="I136" s="42">
        <f t="shared" si="11"/>
        <v>27.521515213429897</v>
      </c>
      <c r="J136" s="40">
        <f>Data[[#This Row],[DAA 
(n)]]*LN(Data[[#This Row],[DAA 
(n)]])</f>
        <v>14692582.247957794</v>
      </c>
      <c r="K136" s="40">
        <f t="shared" si="12"/>
        <v>13085808.020889843</v>
      </c>
      <c r="L136" s="39">
        <f>LN(Data[[#This Row],[MA'[n*ln(n)']
30d]])</f>
        <v>16.387038843731826</v>
      </c>
      <c r="M136" s="43">
        <f t="shared" si="13"/>
        <v>16.33086070806927</v>
      </c>
      <c r="N136" s="40">
        <f>Data[[#This Row],[DAA 
(n)]]^1.5</f>
        <v>1089922481.0184889</v>
      </c>
      <c r="O136" s="40">
        <f t="shared" si="14"/>
        <v>929158554.12955129</v>
      </c>
      <c r="P136" s="43">
        <f>LN(Data[[#This Row],[MA'[n^1.5']]])</f>
        <v>20.649789954044774</v>
      </c>
      <c r="Q136" s="43">
        <f t="shared" si="15"/>
        <v>20.572883230982907</v>
      </c>
      <c r="R136" s="30">
        <f>$O$1+$O$2*Data[[#This Row],[MA'[ln(n^2)']]]</f>
        <v>27.521515213429897</v>
      </c>
      <c r="S136" s="30">
        <f>$Q$1+$Q$2*Data[[#This Row],[MA'[ln(n*ln(n))']]]</f>
        <v>23.465920168314295</v>
      </c>
      <c r="T136" s="31">
        <f>$O$3*Data[[#This Row],[Metcalfe
(n^2)]]</f>
        <v>583262637909.12</v>
      </c>
      <c r="U136" s="31">
        <f t="shared" si="8"/>
        <v>473186193980.27472</v>
      </c>
      <c r="V136" s="30">
        <f>LN(Data[[#This Row],[MA'[NVA']
30d]]/Data[[#This Row],[MA'[NVMetcalfe calc']]])</f>
        <v>-1.0037753169915864</v>
      </c>
      <c r="W136" s="30">
        <f>$Q$3+Data[[#This Row],[NVM
(scaled)]]/((Data[[#This Row],[Upper Bound]]-Data[[#This Row],[Lower Bound]])/2)</f>
        <v>9.4992334873032436E-2</v>
      </c>
      <c r="X136" s="30">
        <f>(Data[[#This Row],[Upper Bound]]+Data[[#This Row],[Lower Bound]])/2</f>
        <v>25.493717690872096</v>
      </c>
      <c r="Y136" s="44">
        <f>LN(Data[[#This Row],[NVActual]]/Data[[#This Row],[MA'[n^2']
30d]])</f>
        <v>-1.5057680333722816</v>
      </c>
      <c r="Z136" s="44">
        <f>LN(Data[[#This Row],[NVActual]]/Data[[#This Row],[MA'[n*ln(n)']
30d]])</f>
        <v>9.6438743830617124</v>
      </c>
      <c r="AA136" s="44">
        <f>LN(Data[[#This Row],[NVActual]]/Data[[#This Row],[MA'[n^1.5']]])</f>
        <v>5.3811232727487663</v>
      </c>
      <c r="AB136" s="44">
        <f>LN(Data[[#This Row],[NVActual]]/Data[[#This Row],[Metcalfe
(n^2)]])</f>
        <v>-1.7149166563088276</v>
      </c>
      <c r="AC136" s="45">
        <f>1+Data[[#This Row],[MA'[NVMetcalfe calc']]]/((Data[[#This Row],[NVM_norm
(scaled)]]-Data[[#This Row],[NV_fund.]])/2)</f>
        <v>-37260625274.316055</v>
      </c>
    </row>
    <row r="137" spans="1:29" x14ac:dyDescent="0.2">
      <c r="A137" s="37">
        <v>44039</v>
      </c>
      <c r="B137" s="38">
        <v>203744198144.59201</v>
      </c>
      <c r="C137" s="24">
        <f t="shared" si="9"/>
        <v>172281909068.62842</v>
      </c>
      <c r="D137" s="39">
        <f>LN(Data[[#This Row],[NVActual]])</f>
        <v>26.040131113297988</v>
      </c>
      <c r="E137" s="40">
        <v>1022491</v>
      </c>
      <c r="F137" s="40">
        <f>Data[[#This Row],[DAA 
(n)]]^2</f>
        <v>1045487845081</v>
      </c>
      <c r="G137" s="41">
        <f t="shared" si="10"/>
        <v>888283703090.19995</v>
      </c>
      <c r="H137" s="41">
        <f>LN(Data[[#This Row],[Metcalfe
(n^2)]])</f>
        <v>27.675504729808733</v>
      </c>
      <c r="I137" s="42">
        <f t="shared" si="11"/>
        <v>27.492589311678429</v>
      </c>
      <c r="J137" s="40">
        <f>Data[[#This Row],[DAA 
(n)]]*LN(Data[[#This Row],[DAA 
(n)]])</f>
        <v>14148977.253343431</v>
      </c>
      <c r="K137" s="40">
        <f t="shared" si="12"/>
        <v>12903481.967891702</v>
      </c>
      <c r="L137" s="39">
        <f>LN(Data[[#This Row],[MA'[n*ln(n)']
30d]])</f>
        <v>16.373007752901657</v>
      </c>
      <c r="M137" s="43">
        <f t="shared" si="13"/>
        <v>16.327679677383049</v>
      </c>
      <c r="N137" s="40">
        <f>Data[[#This Row],[DAA 
(n)]]^1.5</f>
        <v>1033925486.7758678</v>
      </c>
      <c r="O137" s="40">
        <f t="shared" si="14"/>
        <v>911778330.66549218</v>
      </c>
      <c r="P137" s="43">
        <f>LN(Data[[#This Row],[MA'[n^1.5']]])</f>
        <v>20.630907460014285</v>
      </c>
      <c r="Q137" s="43">
        <f t="shared" si="15"/>
        <v>20.568489586882055</v>
      </c>
      <c r="R137" s="30">
        <f>$O$1+$O$2*Data[[#This Row],[MA'[ln(n^2)']]]</f>
        <v>27.492589311678429</v>
      </c>
      <c r="S137" s="30">
        <f>$Q$1+$Q$2*Data[[#This Row],[MA'[ln(n*ln(n))']]]</f>
        <v>23.46067146768203</v>
      </c>
      <c r="T137" s="31">
        <f>$O$3*Data[[#This Row],[Metcalfe
(n^2)]]</f>
        <v>543653679442.12</v>
      </c>
      <c r="U137" s="31">
        <f t="shared" si="8"/>
        <v>461907525606.90405</v>
      </c>
      <c r="V137" s="30">
        <f>LN(Data[[#This Row],[MA'[NVA']
30d]]/Data[[#This Row],[MA'[NVMetcalfe calc']]])</f>
        <v>-0.98623256870126286</v>
      </c>
      <c r="W137" s="30">
        <f>$Q$3+Data[[#This Row],[NVM
(scaled)]]/((Data[[#This Row],[Upper Bound]]-Data[[#This Row],[Lower Bound]])/2)</f>
        <v>0.10078736876061034</v>
      </c>
      <c r="X137" s="30">
        <f>(Data[[#This Row],[Upper Bound]]+Data[[#This Row],[Lower Bound]])/2</f>
        <v>25.476630389680231</v>
      </c>
      <c r="Y137" s="44">
        <f>LN(Data[[#This Row],[NVActual]]/Data[[#This Row],[MA'[n^2']
30d]])</f>
        <v>-1.4724259010779186</v>
      </c>
      <c r="Z137" s="44">
        <f>LN(Data[[#This Row],[NVActual]]/Data[[#This Row],[MA'[n*ln(n)']
30d]])</f>
        <v>9.667123360396328</v>
      </c>
      <c r="AA137" s="44">
        <f>LN(Data[[#This Row],[NVActual]]/Data[[#This Row],[MA'[n^1.5']]])</f>
        <v>5.4092236532837008</v>
      </c>
      <c r="AB137" s="44">
        <f>LN(Data[[#This Row],[NVActual]]/Data[[#This Row],[Metcalfe
(n^2)]])</f>
        <v>-1.6353736165107455</v>
      </c>
      <c r="AC137" s="45">
        <f>1+Data[[#This Row],[MA'[NVMetcalfe calc']]]/((Data[[#This Row],[NVM_norm
(scaled)]]-Data[[#This Row],[NV_fund.]])/2)</f>
        <v>-36405295005.444641</v>
      </c>
    </row>
    <row r="138" spans="1:29" x14ac:dyDescent="0.2">
      <c r="A138" s="37">
        <v>44038</v>
      </c>
      <c r="B138" s="38">
        <v>183213878780.367</v>
      </c>
      <c r="C138" s="24">
        <f t="shared" si="9"/>
        <v>171016686672.72684</v>
      </c>
      <c r="D138" s="39">
        <f>LN(Data[[#This Row],[NVActual]])</f>
        <v>25.933920043851739</v>
      </c>
      <c r="E138" s="40">
        <v>999311</v>
      </c>
      <c r="F138" s="40">
        <f>Data[[#This Row],[DAA 
(n)]]^2</f>
        <v>998622474721</v>
      </c>
      <c r="G138" s="41">
        <f t="shared" si="10"/>
        <v>872783625414.69995</v>
      </c>
      <c r="H138" s="41">
        <f>LN(Data[[#This Row],[Metcalfe
(n^2)]])</f>
        <v>27.629642640989381</v>
      </c>
      <c r="I138" s="42">
        <f t="shared" si="11"/>
        <v>27.472976843512445</v>
      </c>
      <c r="J138" s="40">
        <f>Data[[#This Row],[DAA 
(n)]]*LN(Data[[#This Row],[DAA 
(n)]])</f>
        <v>13805302.90860487</v>
      </c>
      <c r="K138" s="40">
        <f t="shared" si="12"/>
        <v>12775809.001451066</v>
      </c>
      <c r="L138" s="39">
        <f>LN(Data[[#This Row],[MA'[n*ln(n)']
30d]])</f>
        <v>16.363064018972739</v>
      </c>
      <c r="M138" s="43">
        <f t="shared" si="13"/>
        <v>16.325191430521649</v>
      </c>
      <c r="N138" s="40">
        <f>Data[[#This Row],[DAA 
(n)]]^1.5</f>
        <v>998966678.04082537</v>
      </c>
      <c r="O138" s="40">
        <f t="shared" si="14"/>
        <v>899481932.00033677</v>
      </c>
      <c r="P138" s="43">
        <f>LN(Data[[#This Row],[MA'[n^1.5']]])</f>
        <v>20.617329524438652</v>
      </c>
      <c r="Q138" s="43">
        <f t="shared" si="15"/>
        <v>20.565022127664498</v>
      </c>
      <c r="R138" s="30">
        <f>$O$1+$O$2*Data[[#This Row],[MA'[ln(n^2)']]]</f>
        <v>27.472976843512445</v>
      </c>
      <c r="S138" s="30">
        <f>$Q$1+$Q$2*Data[[#This Row],[MA'[ln(n*ln(n))']]]</f>
        <v>23.456565860360719</v>
      </c>
      <c r="T138" s="31">
        <f>$O$3*Data[[#This Row],[Metcalfe
(n^2)]]</f>
        <v>519283686854.92004</v>
      </c>
      <c r="U138" s="31">
        <f t="shared" si="8"/>
        <v>453847485215.6441</v>
      </c>
      <c r="V138" s="30">
        <f>LN(Data[[#This Row],[MA'[NVA']
30d]]/Data[[#This Row],[MA'[NVMetcalfe calc']]])</f>
        <v>-0.97600007133076305</v>
      </c>
      <c r="W138" s="30">
        <f>$Q$3+Data[[#This Row],[NVM
(scaled)]]/((Data[[#This Row],[Upper Bound]]-Data[[#This Row],[Lower Bound]])/2)</f>
        <v>0.10399392371699762</v>
      </c>
      <c r="X138" s="30">
        <f>(Data[[#This Row],[Upper Bound]]+Data[[#This Row],[Lower Bound]])/2</f>
        <v>25.464771351936584</v>
      </c>
      <c r="Y138" s="44">
        <f>LN(Data[[#This Row],[NVActual]]/Data[[#This Row],[MA'[n^2']
30d]])</f>
        <v>-1.5610334664553034</v>
      </c>
      <c r="Z138" s="44">
        <f>LN(Data[[#This Row],[NVActual]]/Data[[#This Row],[MA'[n*ln(n)']
30d]])</f>
        <v>9.5708560248789993</v>
      </c>
      <c r="AA138" s="44">
        <f>LN(Data[[#This Row],[NVActual]]/Data[[#This Row],[MA'[n^1.5']]])</f>
        <v>5.3165905194130847</v>
      </c>
      <c r="AB138" s="44">
        <f>LN(Data[[#This Row],[NVActual]]/Data[[#This Row],[Metcalfe
(n^2)]])</f>
        <v>-1.695722597137642</v>
      </c>
      <c r="AC138" s="45">
        <f>1+Data[[#This Row],[MA'[NVMetcalfe calc']]]/((Data[[#This Row],[NVM_norm
(scaled)]]-Data[[#This Row],[NV_fund.]])/2)</f>
        <v>-35791291216.329674</v>
      </c>
    </row>
    <row r="139" spans="1:29" x14ac:dyDescent="0.2">
      <c r="A139" s="37">
        <v>44037</v>
      </c>
      <c r="B139" s="38">
        <v>178935530196.24399</v>
      </c>
      <c r="C139" s="24">
        <f t="shared" si="9"/>
        <v>170532091177.50586</v>
      </c>
      <c r="D139" s="39">
        <f>LN(Data[[#This Row],[NVActual]])</f>
        <v>25.910291411410203</v>
      </c>
      <c r="E139" s="40">
        <v>972156</v>
      </c>
      <c r="F139" s="40">
        <f>Data[[#This Row],[DAA 
(n)]]^2</f>
        <v>945087288336</v>
      </c>
      <c r="G139" s="41">
        <f t="shared" si="10"/>
        <v>868323915636.30005</v>
      </c>
      <c r="H139" s="41">
        <f>LN(Data[[#This Row],[Metcalfe
(n^2)]])</f>
        <v>27.574543128783962</v>
      </c>
      <c r="I139" s="42">
        <f t="shared" si="11"/>
        <v>27.468182094105586</v>
      </c>
      <c r="J139" s="40">
        <f>Data[[#This Row],[DAA 
(n)]]*LN(Data[[#This Row],[DAA 
(n)]])</f>
        <v>13403378.774953051</v>
      </c>
      <c r="K139" s="40">
        <f t="shared" si="12"/>
        <v>12741645.190715281</v>
      </c>
      <c r="L139" s="39">
        <f>LN(Data[[#This Row],[MA'[n*ln(n)']
30d]])</f>
        <v>16.3603863356199</v>
      </c>
      <c r="M139" s="43">
        <f t="shared" si="13"/>
        <v>16.323176210963773</v>
      </c>
      <c r="N139" s="40">
        <f>Data[[#This Row],[DAA 
(n)]]^1.5</f>
        <v>958526096.60852516</v>
      </c>
      <c r="O139" s="40">
        <f t="shared" si="14"/>
        <v>896076576.03374147</v>
      </c>
      <c r="P139" s="43">
        <f>LN(Data[[#This Row],[MA'[n^1.5']]])</f>
        <v>20.613536431610708</v>
      </c>
      <c r="Q139" s="43">
        <f t="shared" si="15"/>
        <v>20.562198244140802</v>
      </c>
      <c r="R139" s="30">
        <f>$O$1+$O$2*Data[[#This Row],[MA'[ln(n^2)']]]</f>
        <v>27.468182094105586</v>
      </c>
      <c r="S139" s="30">
        <f>$Q$1+$Q$2*Data[[#This Row],[MA'[ln(n*ln(n))']]]</f>
        <v>23.453240748090224</v>
      </c>
      <c r="T139" s="31">
        <f>$O$3*Data[[#This Row],[Metcalfe
(n^2)]]</f>
        <v>491445389934.72003</v>
      </c>
      <c r="U139" s="31">
        <f t="shared" ref="U139:U202" si="16">AVERAGE(T139:T168)</f>
        <v>451528436130.87604</v>
      </c>
      <c r="V139" s="30">
        <f>LN(Data[[#This Row],[MA'[NVA']
30d]]/Data[[#This Row],[MA'[NVMetcalfe calc']]])</f>
        <v>-0.9737148552748609</v>
      </c>
      <c r="W139" s="30">
        <f>$Q$3+Data[[#This Row],[NVM
(scaled)]]/((Data[[#This Row],[Upper Bound]]-Data[[#This Row],[Lower Bound]])/2)</f>
        <v>0.1049543809693626</v>
      </c>
      <c r="X139" s="30">
        <f>(Data[[#This Row],[Upper Bound]]+Data[[#This Row],[Lower Bound]])/2</f>
        <v>25.460711421097905</v>
      </c>
      <c r="Y139" s="44">
        <f>LN(Data[[#This Row],[NVActual]]/Data[[#This Row],[MA'[n^2']
30d]])</f>
        <v>-1.5795392452803967</v>
      </c>
      <c r="Z139" s="44">
        <f>LN(Data[[#This Row],[NVActual]]/Data[[#This Row],[MA'[n*ln(n)']
30d]])</f>
        <v>9.5499050757903046</v>
      </c>
      <c r="AA139" s="44">
        <f>LN(Data[[#This Row],[NVActual]]/Data[[#This Row],[MA'[n^1.5']]])</f>
        <v>5.2967549797994939</v>
      </c>
      <c r="AB139" s="44">
        <f>LN(Data[[#This Row],[NVActual]]/Data[[#This Row],[Metcalfe
(n^2)]])</f>
        <v>-1.6642517173737568</v>
      </c>
      <c r="AC139" s="45">
        <f>1+Data[[#This Row],[MA'[NVMetcalfe calc']]]/((Data[[#This Row],[NVM_norm
(scaled)]]-Data[[#This Row],[NV_fund.]])/2)</f>
        <v>-35615456908.15699</v>
      </c>
    </row>
    <row r="140" spans="1:29" x14ac:dyDescent="0.2">
      <c r="A140" s="37">
        <v>44036</v>
      </c>
      <c r="B140" s="38">
        <v>176080450187.272</v>
      </c>
      <c r="C140" s="24">
        <f t="shared" ref="C140:C203" si="17">AVERAGE(B140:B169)</f>
        <v>170243616097.09894</v>
      </c>
      <c r="D140" s="39">
        <f>LN(Data[[#This Row],[NVActual]])</f>
        <v>25.89420683088143</v>
      </c>
      <c r="E140" s="40">
        <v>1083981</v>
      </c>
      <c r="F140" s="40">
        <f>Data[[#This Row],[DAA 
(n)]]^2</f>
        <v>1175014808361</v>
      </c>
      <c r="G140" s="41">
        <f t="shared" ref="G140:G203" si="18">AVERAGE(F140:F169)</f>
        <v>863883021594.73328</v>
      </c>
      <c r="H140" s="41">
        <f>LN(Data[[#This Row],[Metcalfe
(n^2)]])</f>
        <v>27.792301866305682</v>
      </c>
      <c r="I140" s="42">
        <f t="shared" ref="I140:I203" si="19">AVERAGE(H140:H169)</f>
        <v>27.463117133938841</v>
      </c>
      <c r="J140" s="40">
        <f>Data[[#This Row],[DAA 
(n)]]*LN(Data[[#This Row],[DAA 
(n)]])</f>
        <v>15063163.584669949</v>
      </c>
      <c r="K140" s="40">
        <f t="shared" ref="K140:K203" si="20">AVERAGE(J140:J169)</f>
        <v>12706676.938739181</v>
      </c>
      <c r="L140" s="39">
        <f>LN(Data[[#This Row],[MA'[n*ln(n)']
30d]])</f>
        <v>16.357638156482089</v>
      </c>
      <c r="M140" s="43">
        <f t="shared" ref="M140:M203" si="21">AVERAGE(L140:L169)</f>
        <v>16.321227250750201</v>
      </c>
      <c r="N140" s="40">
        <f>Data[[#This Row],[DAA 
(n)]]^1.5</f>
        <v>1128580403.4192553</v>
      </c>
      <c r="O140" s="40">
        <f t="shared" ref="O140:O203" si="22">AVERAGE(N140:N169)</f>
        <v>892635218.63809407</v>
      </c>
      <c r="P140" s="43">
        <f>LN(Data[[#This Row],[MA'[n^1.5']]])</f>
        <v>20.60968856561913</v>
      </c>
      <c r="Q140" s="43">
        <f t="shared" ref="Q140:Q203" si="23">AVERAGE(P140:P169)</f>
        <v>20.559468086322081</v>
      </c>
      <c r="R140" s="30">
        <f>$O$1+$O$2*Data[[#This Row],[MA'[ln(n^2)']]]</f>
        <v>27.463117133938841</v>
      </c>
      <c r="S140" s="30">
        <f>$Q$1+$Q$2*Data[[#This Row],[MA'[ln(n*ln(n))']]]</f>
        <v>23.450024963737832</v>
      </c>
      <c r="T140" s="31">
        <f>$O$3*Data[[#This Row],[Metcalfe
(n^2)]]</f>
        <v>611007700347.71997</v>
      </c>
      <c r="U140" s="31">
        <f t="shared" si="16"/>
        <v>449219171229.26141</v>
      </c>
      <c r="V140" s="30">
        <f>LN(Data[[#This Row],[MA'[NVA']
30d]]/Data[[#This Row],[MA'[NVMetcalfe calc']]])</f>
        <v>-0.97028045345879166</v>
      </c>
      <c r="W140" s="30">
        <f>$Q$3+Data[[#This Row],[NVM
(scaled)]]/((Data[[#This Row],[Upper Bound]]-Data[[#This Row],[Lower Bound]])/2)</f>
        <v>0.10644247761685871</v>
      </c>
      <c r="X140" s="30">
        <f>(Data[[#This Row],[Upper Bound]]+Data[[#This Row],[Lower Bound]])/2</f>
        <v>25.456571048838335</v>
      </c>
      <c r="Y140" s="44">
        <f>LN(Data[[#This Row],[NVActual]]/Data[[#This Row],[MA'[n^2']
30d]])</f>
        <v>-1.5904963740299938</v>
      </c>
      <c r="Z140" s="44">
        <f>LN(Data[[#This Row],[NVActual]]/Data[[#This Row],[MA'[n*ln(n)']
30d]])</f>
        <v>9.5365686743993408</v>
      </c>
      <c r="AA140" s="44">
        <f>LN(Data[[#This Row],[NVActual]]/Data[[#This Row],[MA'[n^1.5']]])</f>
        <v>5.2845182652623022</v>
      </c>
      <c r="AB140" s="44">
        <f>LN(Data[[#This Row],[NVActual]]/Data[[#This Row],[Metcalfe
(n^2)]])</f>
        <v>-1.8980950354242498</v>
      </c>
      <c r="AC140" s="45">
        <f>1+Data[[#This Row],[MA'[NVMetcalfe calc']]]/((Data[[#This Row],[NVM_norm
(scaled)]]-Data[[#This Row],[NV_fund.]])/2)</f>
        <v>-35441174979.014404</v>
      </c>
    </row>
    <row r="141" spans="1:29" x14ac:dyDescent="0.2">
      <c r="A141" s="37">
        <v>44035</v>
      </c>
      <c r="B141" s="38">
        <v>177196924217.306</v>
      </c>
      <c r="C141" s="24">
        <f t="shared" si="17"/>
        <v>170078163772.02527</v>
      </c>
      <c r="D141" s="39">
        <f>LN(Data[[#This Row],[NVActual]])</f>
        <v>25.900527517276597</v>
      </c>
      <c r="E141" s="40">
        <v>977856</v>
      </c>
      <c r="F141" s="40">
        <f>Data[[#This Row],[DAA 
(n)]]^2</f>
        <v>956202356736</v>
      </c>
      <c r="G141" s="41">
        <f t="shared" si="18"/>
        <v>852783410129.3667</v>
      </c>
      <c r="H141" s="41">
        <f>LN(Data[[#This Row],[Metcalfe
(n^2)]])</f>
        <v>27.586235397824773</v>
      </c>
      <c r="I141" s="42">
        <f t="shared" si="19"/>
        <v>27.452009647765273</v>
      </c>
      <c r="J141" s="40">
        <f>Data[[#This Row],[DAA 
(n)]]*LN(Data[[#This Row],[DAA 
(n)]])</f>
        <v>13487682.900587671</v>
      </c>
      <c r="K141" s="40">
        <f t="shared" si="20"/>
        <v>12624521.460828211</v>
      </c>
      <c r="L141" s="39">
        <f>LN(Data[[#This Row],[MA'[n*ln(n)']
30d]])</f>
        <v>16.351151628314504</v>
      </c>
      <c r="M141" s="43">
        <f t="shared" si="21"/>
        <v>16.319304404174716</v>
      </c>
      <c r="N141" s="40">
        <f>Data[[#This Row],[DAA 
(n)]]^1.5</f>
        <v>966968568.12847936</v>
      </c>
      <c r="O141" s="40">
        <f t="shared" si="22"/>
        <v>884316238.26135635</v>
      </c>
      <c r="P141" s="43">
        <f>LN(Data[[#This Row],[MA'[n^1.5']]])</f>
        <v>20.600325292219566</v>
      </c>
      <c r="Q141" s="43">
        <f t="shared" si="23"/>
        <v>20.556774961932341</v>
      </c>
      <c r="R141" s="30">
        <f>$O$1+$O$2*Data[[#This Row],[MA'[ln(n^2)']]]</f>
        <v>27.452009647765273</v>
      </c>
      <c r="S141" s="30">
        <f>$Q$1+$Q$2*Data[[#This Row],[MA'[ln(n*ln(n))']]]</f>
        <v>23.446852266888278</v>
      </c>
      <c r="T141" s="31">
        <f>$O$3*Data[[#This Row],[Metcalfe
(n^2)]]</f>
        <v>497225225502.72003</v>
      </c>
      <c r="U141" s="31">
        <f t="shared" si="16"/>
        <v>443447373267.27069</v>
      </c>
      <c r="V141" s="30">
        <f>LN(Data[[#This Row],[MA'[NVA']
30d]]/Data[[#This Row],[MA'[NVMetcalfe calc']]])</f>
        <v>-0.9583210141277414</v>
      </c>
      <c r="W141" s="30">
        <f>$Q$3+Data[[#This Row],[NVM
(scaled)]]/((Data[[#This Row],[Upper Bound]]-Data[[#This Row],[Lower Bound]])/2)</f>
        <v>0.11145650070914243</v>
      </c>
      <c r="X141" s="30">
        <f>(Data[[#This Row],[Upper Bound]]+Data[[#This Row],[Lower Bound]])/2</f>
        <v>25.449430957326776</v>
      </c>
      <c r="Y141" s="44">
        <f>LN(Data[[#This Row],[NVActual]]/Data[[#This Row],[MA'[n^2']
30d]])</f>
        <v>-1.571243919479141</v>
      </c>
      <c r="Z141" s="44">
        <f>LN(Data[[#This Row],[NVActual]]/Data[[#This Row],[MA'[n*ln(n)']
30d]])</f>
        <v>9.5493758889620945</v>
      </c>
      <c r="AA141" s="44">
        <f>LN(Data[[#This Row],[NVActual]]/Data[[#This Row],[MA'[n^1.5']]])</f>
        <v>5.3002022250570313</v>
      </c>
      <c r="AB141" s="44">
        <f>LN(Data[[#This Row],[NVActual]]/Data[[#This Row],[Metcalfe
(n^2)]])</f>
        <v>-1.6857078805481738</v>
      </c>
      <c r="AC141" s="45">
        <f>1+Data[[#This Row],[MA'[NVMetcalfe calc']]]/((Data[[#This Row],[NVM_norm
(scaled)]]-Data[[#This Row],[NV_fund.]])/2)</f>
        <v>-35002590598.853851</v>
      </c>
    </row>
    <row r="142" spans="1:29" x14ac:dyDescent="0.2">
      <c r="A142" s="37">
        <v>44034</v>
      </c>
      <c r="B142" s="38">
        <v>175752143889.948</v>
      </c>
      <c r="C142" s="24">
        <f t="shared" si="17"/>
        <v>170070882109.93903</v>
      </c>
      <c r="D142" s="39">
        <f>LN(Data[[#This Row],[NVActual]])</f>
        <v>25.892340566083114</v>
      </c>
      <c r="E142" s="40">
        <v>1017627</v>
      </c>
      <c r="F142" s="40">
        <f>Data[[#This Row],[DAA 
(n)]]^2</f>
        <v>1035564711129</v>
      </c>
      <c r="G142" s="41">
        <f t="shared" si="18"/>
        <v>856585558383.80005</v>
      </c>
      <c r="H142" s="41">
        <f>LN(Data[[#This Row],[Metcalfe
(n^2)]])</f>
        <v>27.665968008469736</v>
      </c>
      <c r="I142" s="42">
        <f t="shared" si="19"/>
        <v>27.455766103944359</v>
      </c>
      <c r="J142" s="40">
        <f>Data[[#This Row],[DAA 
(n)]]*LN(Data[[#This Row],[DAA 
(n)]])</f>
        <v>14076818.013277516</v>
      </c>
      <c r="K142" s="40">
        <f t="shared" si="20"/>
        <v>12652524.814091021</v>
      </c>
      <c r="L142" s="39">
        <f>LN(Data[[#This Row],[MA'[n*ln(n)']
30d]])</f>
        <v>16.353367343269081</v>
      </c>
      <c r="M142" s="43">
        <f t="shared" si="21"/>
        <v>16.317476936311841</v>
      </c>
      <c r="N142" s="40">
        <f>Data[[#This Row],[DAA 
(n)]]^1.5</f>
        <v>1026556676.6097585</v>
      </c>
      <c r="O142" s="40">
        <f t="shared" si="22"/>
        <v>887158961.31299257</v>
      </c>
      <c r="P142" s="43">
        <f>LN(Data[[#This Row],[MA'[n^1.5']]])</f>
        <v>20.603534736520508</v>
      </c>
      <c r="Q142" s="43">
        <f t="shared" si="23"/>
        <v>20.554225751222116</v>
      </c>
      <c r="R142" s="30">
        <f>$O$1+$O$2*Data[[#This Row],[MA'[ln(n^2)']]]</f>
        <v>27.455766103944359</v>
      </c>
      <c r="S142" s="30">
        <f>$Q$1+$Q$2*Data[[#This Row],[MA'[ln(n*ln(n))']]]</f>
        <v>23.443836944914537</v>
      </c>
      <c r="T142" s="31">
        <f>$O$3*Data[[#This Row],[Metcalfe
(n^2)]]</f>
        <v>538493649787.08002</v>
      </c>
      <c r="U142" s="31">
        <f t="shared" si="16"/>
        <v>445424490359.57611</v>
      </c>
      <c r="V142" s="30">
        <f>LN(Data[[#This Row],[MA'[NVA']
30d]]/Data[[#This Row],[MA'[NVMetcalfe calc']]])</f>
        <v>-0.96281243466559685</v>
      </c>
      <c r="W142" s="30">
        <f>$Q$3+Data[[#This Row],[NVM
(scaled)]]/((Data[[#This Row],[Upper Bound]]-Data[[#This Row],[Lower Bound]])/2)</f>
        <v>0.11002520657746245</v>
      </c>
      <c r="X142" s="30">
        <f>(Data[[#This Row],[Upper Bound]]+Data[[#This Row],[Lower Bound]])/2</f>
        <v>25.449801524429446</v>
      </c>
      <c r="Y142" s="44">
        <f>LN(Data[[#This Row],[NVActual]]/Data[[#This Row],[MA'[n^2']
30d]])</f>
        <v>-1.5838794766727038</v>
      </c>
      <c r="Z142" s="44">
        <f>LN(Data[[#This Row],[NVActual]]/Data[[#This Row],[MA'[n*ln(n)']
30d]])</f>
        <v>9.5389732228140325</v>
      </c>
      <c r="AA142" s="44">
        <f>LN(Data[[#This Row],[NVActual]]/Data[[#This Row],[MA'[n^1.5']]])</f>
        <v>5.2888058295626061</v>
      </c>
      <c r="AB142" s="44">
        <f>LN(Data[[#This Row],[NVActual]]/Data[[#This Row],[Metcalfe
(n^2)]])</f>
        <v>-1.7736274423866225</v>
      </c>
      <c r="AC142" s="45">
        <f>1+Data[[#This Row],[MA'[NVMetcalfe calc']]]/((Data[[#This Row],[NVM_norm
(scaled)]]-Data[[#This Row],[NV_fund.]])/2)</f>
        <v>-35156150138.002815</v>
      </c>
    </row>
    <row r="143" spans="1:29" x14ac:dyDescent="0.2">
      <c r="A143" s="37">
        <v>44033</v>
      </c>
      <c r="B143" s="38">
        <v>173112681691.11801</v>
      </c>
      <c r="C143" s="24">
        <f t="shared" si="17"/>
        <v>170156180463.18457</v>
      </c>
      <c r="D143" s="39">
        <f>LN(Data[[#This Row],[NVActual]])</f>
        <v>25.87720855866986</v>
      </c>
      <c r="E143" s="40">
        <v>927506</v>
      </c>
      <c r="F143" s="40">
        <f>Data[[#This Row],[DAA 
(n)]]^2</f>
        <v>860267380036</v>
      </c>
      <c r="G143" s="41">
        <f t="shared" si="18"/>
        <v>846150408014.03333</v>
      </c>
      <c r="H143" s="41">
        <f>LN(Data[[#This Row],[Metcalfe
(n^2)]])</f>
        <v>27.480509084890997</v>
      </c>
      <c r="I143" s="42">
        <f t="shared" si="19"/>
        <v>27.443767082813043</v>
      </c>
      <c r="J143" s="40">
        <f>Data[[#This Row],[DAA 
(n)]]*LN(Data[[#This Row],[DAA 
(n)]])</f>
        <v>12744168.529645454</v>
      </c>
      <c r="K143" s="40">
        <f t="shared" si="20"/>
        <v>12570135.240387352</v>
      </c>
      <c r="L143" s="39">
        <f>LN(Data[[#This Row],[MA'[n*ln(n)']
30d]])</f>
        <v>16.346834339489249</v>
      </c>
      <c r="M143" s="43">
        <f t="shared" si="21"/>
        <v>16.315263816756168</v>
      </c>
      <c r="N143" s="40">
        <f>Data[[#This Row],[DAA 
(n)]]^1.5</f>
        <v>893254250.80862033</v>
      </c>
      <c r="O143" s="40">
        <f t="shared" si="22"/>
        <v>879062724.64181876</v>
      </c>
      <c r="P143" s="43">
        <f>LN(Data[[#This Row],[MA'[n^1.5']]])</f>
        <v>20.594366812195457</v>
      </c>
      <c r="Q143" s="43">
        <f t="shared" si="23"/>
        <v>20.551124396544608</v>
      </c>
      <c r="R143" s="30">
        <f>$O$1+$O$2*Data[[#This Row],[MA'[ln(n^2)']]]</f>
        <v>27.443767082813043</v>
      </c>
      <c r="S143" s="30">
        <f>$Q$1+$Q$2*Data[[#This Row],[MA'[ln(n*ln(n))']]]</f>
        <v>23.440185297647677</v>
      </c>
      <c r="T143" s="31">
        <f>$O$3*Data[[#This Row],[Metcalfe
(n^2)]]</f>
        <v>447339037618.72003</v>
      </c>
      <c r="U143" s="31">
        <f t="shared" si="16"/>
        <v>439998212167.29749</v>
      </c>
      <c r="V143" s="30">
        <f>LN(Data[[#This Row],[MA'[NVA']
30d]]/Data[[#This Row],[MA'[NVMetcalfe calc']]])</f>
        <v>-0.95005393974513896</v>
      </c>
      <c r="W143" s="30">
        <f>$Q$3+Data[[#This Row],[NVM
(scaled)]]/((Data[[#This Row],[Upper Bound]]-Data[[#This Row],[Lower Bound]])/2)</f>
        <v>0.11539801071859584</v>
      </c>
      <c r="X143" s="30">
        <f>(Data[[#This Row],[Upper Bound]]+Data[[#This Row],[Lower Bound]])/2</f>
        <v>25.44197619023036</v>
      </c>
      <c r="Y143" s="44">
        <f>LN(Data[[#This Row],[NVActual]]/Data[[#This Row],[MA'[n^2']
30d]])</f>
        <v>-1.5867544093311259</v>
      </c>
      <c r="Z143" s="44">
        <f>LN(Data[[#This Row],[NVActual]]/Data[[#This Row],[MA'[n*ln(n)']
30d]])</f>
        <v>9.5303742191806098</v>
      </c>
      <c r="AA143" s="44">
        <f>LN(Data[[#This Row],[NVActual]]/Data[[#This Row],[MA'[n^1.5']]])</f>
        <v>5.2828417464744026</v>
      </c>
      <c r="AB143" s="44">
        <f>LN(Data[[#This Row],[NVActual]]/Data[[#This Row],[Metcalfe
(n^2)]])</f>
        <v>-1.6033005262211388</v>
      </c>
      <c r="AC143" s="45">
        <f>1+Data[[#This Row],[MA'[NVMetcalfe calc']]]/((Data[[#This Row],[NVM_norm
(scaled)]]-Data[[#This Row],[NV_fund.]])/2)</f>
        <v>-34745965999.510818</v>
      </c>
    </row>
    <row r="144" spans="1:29" x14ac:dyDescent="0.2">
      <c r="A144" s="37">
        <v>44032</v>
      </c>
      <c r="B144" s="38">
        <v>169023500679.14801</v>
      </c>
      <c r="C144" s="24">
        <f t="shared" si="17"/>
        <v>170083785443.35391</v>
      </c>
      <c r="D144" s="39">
        <f>LN(Data[[#This Row],[NVActual]])</f>
        <v>25.853303599474984</v>
      </c>
      <c r="E144" s="40">
        <v>940265</v>
      </c>
      <c r="F144" s="40">
        <f>Data[[#This Row],[DAA 
(n)]]^2</f>
        <v>884098270225</v>
      </c>
      <c r="G144" s="41">
        <f t="shared" si="18"/>
        <v>834286493712.03333</v>
      </c>
      <c r="H144" s="41">
        <f>LN(Data[[#This Row],[Metcalfe
(n^2)]])</f>
        <v>27.507834058818535</v>
      </c>
      <c r="I144" s="42">
        <f t="shared" si="19"/>
        <v>27.425967987024837</v>
      </c>
      <c r="J144" s="40">
        <f>Data[[#This Row],[DAA 
(n)]]*LN(Data[[#This Row],[DAA 
(n)]])</f>
        <v>12932326.795657504</v>
      </c>
      <c r="K144" s="40">
        <f t="shared" si="20"/>
        <v>12464276.01107179</v>
      </c>
      <c r="L144" s="39">
        <f>LN(Data[[#This Row],[MA'[n*ln(n)']
30d]])</f>
        <v>16.338377191509849</v>
      </c>
      <c r="M144" s="43">
        <f t="shared" si="21"/>
        <v>16.31326667087999</v>
      </c>
      <c r="N144" s="40">
        <f>Data[[#This Row],[DAA 
(n)]]^1.5</f>
        <v>911749230.90349364</v>
      </c>
      <c r="O144" s="40">
        <f t="shared" si="22"/>
        <v>869236886.21601892</v>
      </c>
      <c r="P144" s="43">
        <f>LN(Data[[#This Row],[MA'[n^1.5']]])</f>
        <v>20.583126242418075</v>
      </c>
      <c r="Q144" s="43">
        <f t="shared" si="23"/>
        <v>20.548326161395206</v>
      </c>
      <c r="R144" s="30">
        <f>$O$1+$O$2*Data[[#This Row],[MA'[ln(n^2)']]]</f>
        <v>27.425967987024837</v>
      </c>
      <c r="S144" s="30">
        <f>$Q$1+$Q$2*Data[[#This Row],[MA'[ln(n*ln(n))']]]</f>
        <v>23.43689000695198</v>
      </c>
      <c r="T144" s="31">
        <f>$O$3*Data[[#This Row],[Metcalfe
(n^2)]]</f>
        <v>459731100517</v>
      </c>
      <c r="U144" s="31">
        <f t="shared" si="16"/>
        <v>433828976730.25745</v>
      </c>
      <c r="V144" s="30">
        <f>LN(Data[[#This Row],[MA'[NVA']
30d]]/Data[[#This Row],[MA'[NVMetcalfe calc']]])</f>
        <v>-0.93635922241773739</v>
      </c>
      <c r="W144" s="30">
        <f>$Q$3+Data[[#This Row],[NVM
(scaled)]]/((Data[[#This Row],[Upper Bound]]-Data[[#This Row],[Lower Bound]])/2)</f>
        <v>0.12053852188638553</v>
      </c>
      <c r="X144" s="30">
        <f>(Data[[#This Row],[Upper Bound]]+Data[[#This Row],[Lower Bound]])/2</f>
        <v>25.431428996988409</v>
      </c>
      <c r="Y144" s="44">
        <f>LN(Data[[#This Row],[NVActual]]/Data[[#This Row],[MA'[n^2']
30d]])</f>
        <v>-1.5965390984818264</v>
      </c>
      <c r="Z144" s="44">
        <f>LN(Data[[#This Row],[NVActual]]/Data[[#This Row],[MA'[n*ln(n)']
30d]])</f>
        <v>9.5149264079651346</v>
      </c>
      <c r="AA144" s="44">
        <f>LN(Data[[#This Row],[NVActual]]/Data[[#This Row],[MA'[n^1.5']]])</f>
        <v>5.2701773570569079</v>
      </c>
      <c r="AB144" s="44">
        <f>LN(Data[[#This Row],[NVActual]]/Data[[#This Row],[Metcalfe
(n^2)]])</f>
        <v>-1.6545304593435504</v>
      </c>
      <c r="AC144" s="45">
        <f>1+Data[[#This Row],[MA'[NVMetcalfe calc']]]/((Data[[#This Row],[NVM_norm
(scaled)]]-Data[[#This Row],[NV_fund.]])/2)</f>
        <v>-34280024809.427673</v>
      </c>
    </row>
    <row r="145" spans="1:29" x14ac:dyDescent="0.2">
      <c r="A145" s="37">
        <v>44031</v>
      </c>
      <c r="B145" s="38">
        <v>169967724887.164</v>
      </c>
      <c r="C145" s="24">
        <f t="shared" si="17"/>
        <v>170191918986.14844</v>
      </c>
      <c r="D145" s="39">
        <f>LN(Data[[#This Row],[NVActual]])</f>
        <v>25.858874402367277</v>
      </c>
      <c r="E145" s="40">
        <v>872974</v>
      </c>
      <c r="F145" s="40">
        <f>Data[[#This Row],[DAA 
(n)]]^2</f>
        <v>762083604676</v>
      </c>
      <c r="G145" s="41">
        <f t="shared" si="18"/>
        <v>824107497723.33337</v>
      </c>
      <c r="H145" s="41">
        <f>LN(Data[[#This Row],[Metcalfe
(n^2)]])</f>
        <v>27.359322104037112</v>
      </c>
      <c r="I145" s="42">
        <f t="shared" si="19"/>
        <v>27.411843488515274</v>
      </c>
      <c r="J145" s="40">
        <f>Data[[#This Row],[DAA 
(n)]]*LN(Data[[#This Row],[DAA 
(n)]])</f>
        <v>11941988.427224847</v>
      </c>
      <c r="K145" s="40">
        <f t="shared" si="20"/>
        <v>12376598.646553518</v>
      </c>
      <c r="L145" s="39">
        <f>LN(Data[[#This Row],[MA'[n*ln(n)']
30d]])</f>
        <v>16.331318041635431</v>
      </c>
      <c r="M145" s="43">
        <f t="shared" si="21"/>
        <v>16.311670352164811</v>
      </c>
      <c r="N145" s="40">
        <f>Data[[#This Row],[DAA 
(n)]]^1.5</f>
        <v>815646475.32397425</v>
      </c>
      <c r="O145" s="40">
        <f t="shared" si="22"/>
        <v>860962684.08963823</v>
      </c>
      <c r="P145" s="43">
        <f>LN(Data[[#This Row],[MA'[n^1.5']]])</f>
        <v>20.573561721254926</v>
      </c>
      <c r="Q145" s="43">
        <f t="shared" si="23"/>
        <v>20.546058608417823</v>
      </c>
      <c r="R145" s="30">
        <f>$O$1+$O$2*Data[[#This Row],[MA'[ln(n^2)']]]</f>
        <v>27.411843488515274</v>
      </c>
      <c r="S145" s="30">
        <f>$Q$1+$Q$2*Data[[#This Row],[MA'[ln(n*ln(n))']]]</f>
        <v>23.434256081071936</v>
      </c>
      <c r="T145" s="31">
        <f>$O$3*Data[[#This Row],[Metcalfe
(n^2)]]</f>
        <v>396283474431.52002</v>
      </c>
      <c r="U145" s="31">
        <f t="shared" si="16"/>
        <v>428535898816.13342</v>
      </c>
      <c r="V145" s="30">
        <f>LN(Data[[#This Row],[MA'[NVA']
30d]]/Data[[#This Row],[MA'[NVMetcalfe calc']]])</f>
        <v>-0.92344777690121005</v>
      </c>
      <c r="W145" s="30">
        <f>$Q$3+Data[[#This Row],[NVM
(scaled)]]/((Data[[#This Row],[Upper Bound]]-Data[[#This Row],[Lower Bound]])/2)</f>
        <v>0.12567442657670119</v>
      </c>
      <c r="X145" s="30">
        <f>(Data[[#This Row],[Upper Bound]]+Data[[#This Row],[Lower Bound]])/2</f>
        <v>25.423049784793605</v>
      </c>
      <c r="Y145" s="44">
        <f>LN(Data[[#This Row],[NVActual]]/Data[[#This Row],[MA'[n^2']
30d]])</f>
        <v>-1.5786924143817509</v>
      </c>
      <c r="Z145" s="44">
        <f>LN(Data[[#This Row],[NVActual]]/Data[[#This Row],[MA'[n*ln(n)']
30d]])</f>
        <v>9.5275563607318468</v>
      </c>
      <c r="AA145" s="44">
        <f>LN(Data[[#This Row],[NVActual]]/Data[[#This Row],[MA'[n^1.5']]])</f>
        <v>5.2853126811123516</v>
      </c>
      <c r="AB145" s="44">
        <f>LN(Data[[#This Row],[NVActual]]/Data[[#This Row],[Metcalfe
(n^2)]])</f>
        <v>-1.5004477016698352</v>
      </c>
      <c r="AC145" s="45">
        <f>1+Data[[#This Row],[MA'[NVMetcalfe calc']]]/((Data[[#This Row],[NVM_norm
(scaled)]]-Data[[#This Row],[NV_fund.]])/2)</f>
        <v>-33879870360.882393</v>
      </c>
    </row>
    <row r="146" spans="1:29" x14ac:dyDescent="0.2">
      <c r="A146" s="37">
        <v>44030</v>
      </c>
      <c r="B146" s="38">
        <v>169168582934.48599</v>
      </c>
      <c r="C146" s="24">
        <f t="shared" si="17"/>
        <v>170224558439.51428</v>
      </c>
      <c r="D146" s="39">
        <f>LN(Data[[#This Row],[NVActual]])</f>
        <v>25.854161586821629</v>
      </c>
      <c r="E146" s="40">
        <v>892684</v>
      </c>
      <c r="F146" s="40">
        <f>Data[[#This Row],[DAA 
(n)]]^2</f>
        <v>796884723856</v>
      </c>
      <c r="G146" s="41">
        <f t="shared" si="18"/>
        <v>828623729220.93335</v>
      </c>
      <c r="H146" s="41">
        <f>LN(Data[[#This Row],[Metcalfe
(n^2)]])</f>
        <v>27.403975867704712</v>
      </c>
      <c r="I146" s="42">
        <f t="shared" si="19"/>
        <v>27.417298003748051</v>
      </c>
      <c r="J146" s="40">
        <f>Data[[#This Row],[DAA 
(n)]]*LN(Data[[#This Row],[DAA 
(n)]])</f>
        <v>12231545.396743057</v>
      </c>
      <c r="K146" s="40">
        <f t="shared" si="20"/>
        <v>12413120.782966457</v>
      </c>
      <c r="L146" s="39">
        <f>LN(Data[[#This Row],[MA'[n*ln(n)']
30d]])</f>
        <v>16.334264598811373</v>
      </c>
      <c r="M146" s="43">
        <f t="shared" si="21"/>
        <v>16.310538481187439</v>
      </c>
      <c r="N146" s="40">
        <f>Data[[#This Row],[DAA 
(n)]]^1.5</f>
        <v>843425303.64618981</v>
      </c>
      <c r="O146" s="40">
        <f t="shared" si="22"/>
        <v>864512792.7468679</v>
      </c>
      <c r="P146" s="43">
        <f>LN(Data[[#This Row],[MA'[n^1.5']]])</f>
        <v>20.577676660834545</v>
      </c>
      <c r="Q146" s="43">
        <f t="shared" si="23"/>
        <v>20.54442492925741</v>
      </c>
      <c r="R146" s="30">
        <f>$O$1+$O$2*Data[[#This Row],[MA'[ln(n^2)']]]</f>
        <v>27.417298003748051</v>
      </c>
      <c r="S146" s="30">
        <f>$Q$1+$Q$2*Data[[#This Row],[MA'[ln(n*ln(n))']]]</f>
        <v>23.432388493959273</v>
      </c>
      <c r="T146" s="31">
        <f>$O$3*Data[[#This Row],[Metcalfe
(n^2)]]</f>
        <v>414380056405.12</v>
      </c>
      <c r="U146" s="31">
        <f t="shared" si="16"/>
        <v>430884339194.88538</v>
      </c>
      <c r="V146" s="30">
        <f>LN(Data[[#This Row],[MA'[NVA']
30d]]/Data[[#This Row],[MA'[NVMetcalfe calc']]])</f>
        <v>-0.92872120216974263</v>
      </c>
      <c r="W146" s="30">
        <f>$Q$3+Data[[#This Row],[NVM
(scaled)]]/((Data[[#This Row],[Upper Bound]]-Data[[#This Row],[Lower Bound]])/2)</f>
        <v>0.12388090751452474</v>
      </c>
      <c r="X146" s="30">
        <f>(Data[[#This Row],[Upper Bound]]+Data[[#This Row],[Lower Bound]])/2</f>
        <v>25.424843248853662</v>
      </c>
      <c r="Y146" s="44">
        <f>LN(Data[[#This Row],[NVActual]]/Data[[#This Row],[MA'[n^2']
30d]])</f>
        <v>-1.5888704170854435</v>
      </c>
      <c r="Z146" s="44">
        <f>LN(Data[[#This Row],[NVActual]]/Data[[#This Row],[MA'[n*ln(n)']
30d]])</f>
        <v>9.5198969880102577</v>
      </c>
      <c r="AA146" s="44">
        <f>LN(Data[[#This Row],[NVActual]]/Data[[#This Row],[MA'[n^1.5']]])</f>
        <v>5.2764849259870852</v>
      </c>
      <c r="AB146" s="44">
        <f>LN(Data[[#This Row],[NVActual]]/Data[[#This Row],[Metcalfe
(n^2)]])</f>
        <v>-1.5498142808830844</v>
      </c>
      <c r="AC146" s="45">
        <f>1+Data[[#This Row],[MA'[NVMetcalfe calc']]]/((Data[[#This Row],[NVM_norm
(scaled)]]-Data[[#This Row],[NV_fund.]])/2)</f>
        <v>-34060707523.224503</v>
      </c>
    </row>
    <row r="147" spans="1:29" x14ac:dyDescent="0.2">
      <c r="A147" s="37">
        <v>44029</v>
      </c>
      <c r="B147" s="38">
        <v>168802806794.04099</v>
      </c>
      <c r="C147" s="24">
        <f t="shared" si="17"/>
        <v>170347373986.81314</v>
      </c>
      <c r="D147" s="39">
        <f>LN(Data[[#This Row],[NVActual]])</f>
        <v>25.851997046896809</v>
      </c>
      <c r="E147" s="40">
        <v>847984</v>
      </c>
      <c r="F147" s="40">
        <f>Data[[#This Row],[DAA 
(n)]]^2</f>
        <v>719076864256</v>
      </c>
      <c r="G147" s="41">
        <f t="shared" si="18"/>
        <v>826420767690.93335</v>
      </c>
      <c r="H147" s="41">
        <f>LN(Data[[#This Row],[Metcalfe
(n^2)]])</f>
        <v>27.30123409334302</v>
      </c>
      <c r="I147" s="42">
        <f t="shared" si="19"/>
        <v>27.41441214219056</v>
      </c>
      <c r="J147" s="40">
        <f>Data[[#This Row],[DAA 
(n)]]*LN(Data[[#This Row],[DAA 
(n)]])</f>
        <v>11575504.845704693</v>
      </c>
      <c r="K147" s="40">
        <f t="shared" si="20"/>
        <v>12394614.544513941</v>
      </c>
      <c r="L147" s="39">
        <f>LN(Data[[#This Row],[MA'[n*ln(n)']
30d]])</f>
        <v>16.332772625308664</v>
      </c>
      <c r="M147" s="43">
        <f t="shared" si="21"/>
        <v>16.309196539816824</v>
      </c>
      <c r="N147" s="40">
        <f>Data[[#This Row],[DAA 
(n)]]^1.5</f>
        <v>780874942.39427149</v>
      </c>
      <c r="O147" s="40">
        <f t="shared" si="22"/>
        <v>862745290.82802463</v>
      </c>
      <c r="P147" s="43">
        <f>LN(Data[[#This Row],[MA'[n^1.5']]])</f>
        <v>20.575630061600076</v>
      </c>
      <c r="Q147" s="43">
        <f t="shared" si="23"/>
        <v>20.542495584455544</v>
      </c>
      <c r="R147" s="30">
        <f>$O$1+$O$2*Data[[#This Row],[MA'[ln(n^2)']]]</f>
        <v>27.41441214219056</v>
      </c>
      <c r="S147" s="30">
        <f>$Q$1+$Q$2*Data[[#This Row],[MA'[ln(n*ln(n))']]]</f>
        <v>23.430174290697757</v>
      </c>
      <c r="T147" s="31">
        <f>$O$3*Data[[#This Row],[Metcalfe
(n^2)]]</f>
        <v>373919969413.12</v>
      </c>
      <c r="U147" s="31">
        <f t="shared" si="16"/>
        <v>429738799199.28534</v>
      </c>
      <c r="V147" s="30">
        <f>LN(Data[[#This Row],[MA'[NVA']
30d]]/Data[[#This Row],[MA'[NVMetcalfe calc']]])</f>
        <v>-0.92533785180698103</v>
      </c>
      <c r="W147" s="30">
        <f>$Q$3+Data[[#This Row],[NVM
(scaled)]]/((Data[[#This Row],[Upper Bound]]-Data[[#This Row],[Lower Bound]])/2)</f>
        <v>0.12550069734904107</v>
      </c>
      <c r="X147" s="30">
        <f>(Data[[#This Row],[Upper Bound]]+Data[[#This Row],[Lower Bound]])/2</f>
        <v>25.42229321644416</v>
      </c>
      <c r="Y147" s="44">
        <f>LN(Data[[#This Row],[NVActual]]/Data[[#This Row],[MA'[n^2']
30d]])</f>
        <v>-1.5883728378525972</v>
      </c>
      <c r="Z147" s="44">
        <f>LN(Data[[#This Row],[NVActual]]/Data[[#This Row],[MA'[n*ln(n)']
30d]])</f>
        <v>9.5192244215881452</v>
      </c>
      <c r="AA147" s="44">
        <f>LN(Data[[#This Row],[NVActual]]/Data[[#This Row],[MA'[n^1.5']]])</f>
        <v>5.2763669852967308</v>
      </c>
      <c r="AB147" s="44">
        <f>LN(Data[[#This Row],[NVActual]]/Data[[#This Row],[Metcalfe
(n^2)]])</f>
        <v>-1.4492370464462121</v>
      </c>
      <c r="AC147" s="45">
        <f>1+Data[[#This Row],[MA'[NVMetcalfe calc']]]/((Data[[#This Row],[NVM_norm
(scaled)]]-Data[[#This Row],[NV_fund.]])/2)</f>
        <v>-33975753950.802372</v>
      </c>
    </row>
    <row r="148" spans="1:29" x14ac:dyDescent="0.2">
      <c r="A148" s="37">
        <v>44028</v>
      </c>
      <c r="B148" s="38">
        <v>168355901495.548</v>
      </c>
      <c r="C148" s="24">
        <f t="shared" si="17"/>
        <v>170518160421.35788</v>
      </c>
      <c r="D148" s="39">
        <f>LN(Data[[#This Row],[NVActual]])</f>
        <v>25.849346036857696</v>
      </c>
      <c r="E148" s="40">
        <v>966383</v>
      </c>
      <c r="F148" s="40">
        <f>Data[[#This Row],[DAA 
(n)]]^2</f>
        <v>933896102689</v>
      </c>
      <c r="G148" s="41">
        <f t="shared" si="18"/>
        <v>830578580964.53333</v>
      </c>
      <c r="H148" s="41">
        <f>LN(Data[[#This Row],[Metcalfe
(n^2)]])</f>
        <v>27.562631029896721</v>
      </c>
      <c r="I148" s="42">
        <f t="shared" si="19"/>
        <v>27.419744161874533</v>
      </c>
      <c r="J148" s="40">
        <f>Data[[#This Row],[DAA 
(n)]]*LN(Data[[#This Row],[DAA 
(n)]])</f>
        <v>13318029.031282341</v>
      </c>
      <c r="K148" s="40">
        <f t="shared" si="20"/>
        <v>12429191.612107754</v>
      </c>
      <c r="L148" s="39">
        <f>LN(Data[[#This Row],[MA'[n*ln(n)']
30d]])</f>
        <v>16.335558426143351</v>
      </c>
      <c r="M148" s="43">
        <f t="shared" si="21"/>
        <v>16.307953030608775</v>
      </c>
      <c r="N148" s="40">
        <f>Data[[#This Row],[DAA 
(n)]]^1.5</f>
        <v>950000693.37074935</v>
      </c>
      <c r="O148" s="40">
        <f t="shared" si="22"/>
        <v>866063059.95904911</v>
      </c>
      <c r="P148" s="43">
        <f>LN(Data[[#This Row],[MA'[n^1.5']]])</f>
        <v>20.579468281380318</v>
      </c>
      <c r="Q148" s="43">
        <f t="shared" si="23"/>
        <v>20.540702375461301</v>
      </c>
      <c r="R148" s="30">
        <f>$O$1+$O$2*Data[[#This Row],[MA'[ln(n^2)']]]</f>
        <v>27.419744161874533</v>
      </c>
      <c r="S148" s="30">
        <f>$Q$1+$Q$2*Data[[#This Row],[MA'[ln(n*ln(n))']]]</f>
        <v>23.428122500504479</v>
      </c>
      <c r="T148" s="31">
        <f>$O$3*Data[[#This Row],[Metcalfe
(n^2)]]</f>
        <v>485625973398.28003</v>
      </c>
      <c r="U148" s="31">
        <f t="shared" si="16"/>
        <v>431900862101.55731</v>
      </c>
      <c r="V148" s="30">
        <f>LN(Data[[#This Row],[MA'[NVA']
30d]]/Data[[#This Row],[MA'[NVMetcalfe calc']]])</f>
        <v>-0.92935427224544298</v>
      </c>
      <c r="W148" s="30">
        <f>$Q$3+Data[[#This Row],[NVM
(scaled)]]/((Data[[#This Row],[Upper Bound]]-Data[[#This Row],[Lower Bound]])/2)</f>
        <v>0.12434751532716232</v>
      </c>
      <c r="X148" s="30">
        <f>(Data[[#This Row],[Upper Bound]]+Data[[#This Row],[Lower Bound]])/2</f>
        <v>25.423933331189506</v>
      </c>
      <c r="Y148" s="44">
        <f>LN(Data[[#This Row],[NVActual]]/Data[[#This Row],[MA'[n^2']
30d]])</f>
        <v>-1.5960423435275524</v>
      </c>
      <c r="Z148" s="44">
        <f>LN(Data[[#This Row],[NVActual]]/Data[[#This Row],[MA'[n*ln(n)']
30d]])</f>
        <v>9.5137876107143438</v>
      </c>
      <c r="AA148" s="44">
        <f>LN(Data[[#This Row],[NVActual]]/Data[[#This Row],[MA'[n^1.5']]])</f>
        <v>5.2698777554773768</v>
      </c>
      <c r="AB148" s="44">
        <f>LN(Data[[#This Row],[NVActual]]/Data[[#This Row],[Metcalfe
(n^2)]])</f>
        <v>-1.7132849930390253</v>
      </c>
      <c r="AC148" s="45">
        <f>1+Data[[#This Row],[MA'[NVMetcalfe calc']]]/((Data[[#This Row],[NVM_norm
(scaled)]]-Data[[#This Row],[NV_fund.]])/2)</f>
        <v>-34142919590.257809</v>
      </c>
    </row>
    <row r="149" spans="1:29" x14ac:dyDescent="0.2">
      <c r="A149" s="37">
        <v>44027</v>
      </c>
      <c r="B149" s="38">
        <v>169530356543.27802</v>
      </c>
      <c r="C149" s="24">
        <f t="shared" si="17"/>
        <v>170747378749.71762</v>
      </c>
      <c r="D149" s="39">
        <f>LN(Data[[#This Row],[NVActual]])</f>
        <v>25.856297842381991</v>
      </c>
      <c r="E149" s="40">
        <v>971186</v>
      </c>
      <c r="F149" s="40">
        <f>Data[[#This Row],[DAA 
(n)]]^2</f>
        <v>943202246596</v>
      </c>
      <c r="G149" s="41">
        <f t="shared" si="18"/>
        <v>831869641406.93335</v>
      </c>
      <c r="H149" s="41">
        <f>LN(Data[[#This Row],[Metcalfe
(n^2)]])</f>
        <v>27.572546568053927</v>
      </c>
      <c r="I149" s="42">
        <f t="shared" si="19"/>
        <v>27.421098708775009</v>
      </c>
      <c r="J149" s="40">
        <f>Data[[#This Row],[DAA 
(n)]]*LN(Data[[#This Row],[DAA 
(n)]])</f>
        <v>13389035.60562101</v>
      </c>
      <c r="K149" s="40">
        <f t="shared" si="20"/>
        <v>12438971.757871062</v>
      </c>
      <c r="L149" s="39">
        <f>LN(Data[[#This Row],[MA'[n*ln(n)']
30d]])</f>
        <v>16.336344985739412</v>
      </c>
      <c r="M149" s="43">
        <f t="shared" si="21"/>
        <v>16.306687764449272</v>
      </c>
      <c r="N149" s="40">
        <f>Data[[#This Row],[DAA 
(n)]]^1.5</f>
        <v>957091854.03626871</v>
      </c>
      <c r="O149" s="40">
        <f t="shared" si="22"/>
        <v>867043032.94381022</v>
      </c>
      <c r="P149" s="43">
        <f>LN(Data[[#This Row],[MA'[n^1.5']]])</f>
        <v>20.58059916781966</v>
      </c>
      <c r="Q149" s="43">
        <f t="shared" si="23"/>
        <v>20.538883753259952</v>
      </c>
      <c r="R149" s="30">
        <f>$O$1+$O$2*Data[[#This Row],[MA'[ln(n^2)']]]</f>
        <v>27.421098708775009</v>
      </c>
      <c r="S149" s="30">
        <f>$Q$1+$Q$2*Data[[#This Row],[MA'[ln(n*ln(n))']]]</f>
        <v>23.426034811341296</v>
      </c>
      <c r="T149" s="31">
        <f>$O$3*Data[[#This Row],[Metcalfe
(n^2)]]</f>
        <v>490465168229.92004</v>
      </c>
      <c r="U149" s="31">
        <f t="shared" si="16"/>
        <v>432572213531.60535</v>
      </c>
      <c r="V149" s="30">
        <f>LN(Data[[#This Row],[MA'[NVA']
30d]]/Data[[#This Row],[MA'[NVMetcalfe calc']]])</f>
        <v>-0.9295641331970228</v>
      </c>
      <c r="W149" s="30">
        <f>$Q$3+Data[[#This Row],[NVM
(scaled)]]/((Data[[#This Row],[Upper Bound]]-Data[[#This Row],[Lower Bound]])/2)</f>
        <v>0.12464367175997271</v>
      </c>
      <c r="X149" s="30">
        <f>(Data[[#This Row],[Upper Bound]]+Data[[#This Row],[Lower Bound]])/2</f>
        <v>25.423566760058151</v>
      </c>
      <c r="Y149" s="44">
        <f>LN(Data[[#This Row],[NVActual]]/Data[[#This Row],[MA'[n^2']
30d]])</f>
        <v>-1.5906437421085959</v>
      </c>
      <c r="Z149" s="44">
        <f>LN(Data[[#This Row],[NVActual]]/Data[[#This Row],[MA'[n*ln(n)']
30d]])</f>
        <v>9.5199528566425791</v>
      </c>
      <c r="AA149" s="44">
        <f>LN(Data[[#This Row],[NVActual]]/Data[[#This Row],[MA'[n^1.5']]])</f>
        <v>5.2756986745623307</v>
      </c>
      <c r="AB149" s="44">
        <f>LN(Data[[#This Row],[NVActual]]/Data[[#This Row],[Metcalfe
(n^2)]])</f>
        <v>-1.7162487256719368</v>
      </c>
      <c r="AC149" s="45">
        <f>1+Data[[#This Row],[MA'[NVMetcalfe calc']]]/((Data[[#This Row],[NVM_norm
(scaled)]]-Data[[#This Row],[NV_fund.]])/2)</f>
        <v>-34196887512.499599</v>
      </c>
    </row>
    <row r="150" spans="1:29" x14ac:dyDescent="0.2">
      <c r="A150" s="37">
        <v>44026</v>
      </c>
      <c r="B150" s="38">
        <v>170695336818.95099</v>
      </c>
      <c r="C150" s="24">
        <f t="shared" si="17"/>
        <v>170888861545.46268</v>
      </c>
      <c r="D150" s="39">
        <f>LN(Data[[#This Row],[NVActual]])</f>
        <v>25.86314614838275</v>
      </c>
      <c r="E150" s="40">
        <v>993499</v>
      </c>
      <c r="F150" s="40">
        <f>Data[[#This Row],[DAA 
(n)]]^2</f>
        <v>987040263001</v>
      </c>
      <c r="G150" s="41">
        <f t="shared" si="18"/>
        <v>825534673464.93335</v>
      </c>
      <c r="H150" s="41">
        <f>LN(Data[[#This Row],[Metcalfe
(n^2)]])</f>
        <v>27.617976668861949</v>
      </c>
      <c r="I150" s="42">
        <f t="shared" si="19"/>
        <v>27.41359830677241</v>
      </c>
      <c r="J150" s="40">
        <f>Data[[#This Row],[DAA 
(n)]]*LN(Data[[#This Row],[DAA 
(n)]])</f>
        <v>13719216.101268839</v>
      </c>
      <c r="K150" s="40">
        <f t="shared" si="20"/>
        <v>12388227.133309359</v>
      </c>
      <c r="L150" s="39">
        <f>LN(Data[[#This Row],[MA'[n*ln(n)']
30d]])</f>
        <v>16.332257154853011</v>
      </c>
      <c r="M150" s="43">
        <f t="shared" si="21"/>
        <v>16.305091244267881</v>
      </c>
      <c r="N150" s="40">
        <f>Data[[#This Row],[DAA 
(n)]]^1.5</f>
        <v>990264365.83935726</v>
      </c>
      <c r="O150" s="40">
        <f t="shared" si="22"/>
        <v>862088883.57036078</v>
      </c>
      <c r="P150" s="43">
        <f>LN(Data[[#This Row],[MA'[n^1.5']]])</f>
        <v>20.574868936502842</v>
      </c>
      <c r="Q150" s="43">
        <f t="shared" si="23"/>
        <v>20.536601542776808</v>
      </c>
      <c r="R150" s="30">
        <f>$O$1+$O$2*Data[[#This Row],[MA'[ln(n^2)']]]</f>
        <v>27.41359830677241</v>
      </c>
      <c r="S150" s="30">
        <f>$Q$1+$Q$2*Data[[#This Row],[MA'[ln(n*ln(n))']]]</f>
        <v>23.423400553042004</v>
      </c>
      <c r="T150" s="31">
        <f>$O$3*Data[[#This Row],[Metcalfe
(n^2)]]</f>
        <v>513260936760.52002</v>
      </c>
      <c r="U150" s="31">
        <f t="shared" si="16"/>
        <v>429278030201.76538</v>
      </c>
      <c r="V150" s="30">
        <f>LN(Data[[#This Row],[MA'[NVA']
30d]]/Data[[#This Row],[MA'[NVMetcalfe calc']]])</f>
        <v>-0.92109138533509483</v>
      </c>
      <c r="W150" s="30">
        <f>$Q$3+Data[[#This Row],[NVM
(scaled)]]/((Data[[#This Row],[Upper Bound]]-Data[[#This Row],[Lower Bound]])/2)</f>
        <v>0.12832293927088029</v>
      </c>
      <c r="X150" s="30">
        <f>(Data[[#This Row],[Upper Bound]]+Data[[#This Row],[Lower Bound]])/2</f>
        <v>25.418499429907207</v>
      </c>
      <c r="Y150" s="44">
        <f>LN(Data[[#This Row],[NVActual]]/Data[[#This Row],[MA'[n^2']
30d]])</f>
        <v>-1.5761509540277325</v>
      </c>
      <c r="Z150" s="44">
        <f>LN(Data[[#This Row],[NVActual]]/Data[[#This Row],[MA'[n*ln(n)']
30d]])</f>
        <v>9.5308889935297376</v>
      </c>
      <c r="AA150" s="44">
        <f>LN(Data[[#This Row],[NVActual]]/Data[[#This Row],[MA'[n^1.5']]])</f>
        <v>5.2882772118799073</v>
      </c>
      <c r="AB150" s="44">
        <f>LN(Data[[#This Row],[NVActual]]/Data[[#This Row],[Metcalfe
(n^2)]])</f>
        <v>-1.7548305204792023</v>
      </c>
      <c r="AC150" s="45">
        <f>1+Data[[#This Row],[MA'[NVMetcalfe calc']]]/((Data[[#This Row],[NVM_norm
(scaled)]]-Data[[#This Row],[NV_fund.]])/2)</f>
        <v>-33948203591.861862</v>
      </c>
    </row>
    <row r="151" spans="1:29" x14ac:dyDescent="0.2">
      <c r="A151" s="37">
        <v>44025</v>
      </c>
      <c r="B151" s="38">
        <v>170249528195.09399</v>
      </c>
      <c r="C151" s="24">
        <f t="shared" si="17"/>
        <v>170930855589.10092</v>
      </c>
      <c r="D151" s="39">
        <f>LN(Data[[#This Row],[NVActual]])</f>
        <v>25.860531010724582</v>
      </c>
      <c r="E151" s="40">
        <v>909653</v>
      </c>
      <c r="F151" s="40">
        <f>Data[[#This Row],[DAA 
(n)]]^2</f>
        <v>827468580409</v>
      </c>
      <c r="G151" s="41">
        <f t="shared" si="18"/>
        <v>808898835265.73328</v>
      </c>
      <c r="H151" s="41">
        <f>LN(Data[[#This Row],[Metcalfe
(n^2)]])</f>
        <v>27.441636974182519</v>
      </c>
      <c r="I151" s="42">
        <f t="shared" si="19"/>
        <v>27.39011607643496</v>
      </c>
      <c r="J151" s="40">
        <f>Data[[#This Row],[DAA 
(n)]]*LN(Data[[#This Row],[DAA 
(n)]])</f>
        <v>12481183.699238025</v>
      </c>
      <c r="K151" s="40">
        <f t="shared" si="20"/>
        <v>12244258.224507364</v>
      </c>
      <c r="L151" s="39">
        <f>LN(Data[[#This Row],[MA'[n*ln(n)']
30d]])</f>
        <v>16.32056766870641</v>
      </c>
      <c r="M151" s="43">
        <f t="shared" si="21"/>
        <v>16.303648438459629</v>
      </c>
      <c r="N151" s="40">
        <f>Data[[#This Row],[DAA 
(n)]]^1.5</f>
        <v>867588195.27169156</v>
      </c>
      <c r="O151" s="40">
        <f t="shared" si="22"/>
        <v>848541303.28465664</v>
      </c>
      <c r="P151" s="43">
        <f>LN(Data[[#This Row],[MA'[n^1.5']]])</f>
        <v>20.559029319455771</v>
      </c>
      <c r="Q151" s="43">
        <f t="shared" si="23"/>
        <v>20.534534754452881</v>
      </c>
      <c r="R151" s="30">
        <f>$O$1+$O$2*Data[[#This Row],[MA'[ln(n^2)']]]</f>
        <v>27.39011607643496</v>
      </c>
      <c r="S151" s="30">
        <f>$Q$1+$Q$2*Data[[#This Row],[MA'[ln(n*ln(n))']]]</f>
        <v>23.421019923458385</v>
      </c>
      <c r="T151" s="31">
        <f>$O$3*Data[[#This Row],[Metcalfe
(n^2)]]</f>
        <v>430283661812.67999</v>
      </c>
      <c r="U151" s="31">
        <f t="shared" si="16"/>
        <v>420627394338.18134</v>
      </c>
      <c r="V151" s="30">
        <f>LN(Data[[#This Row],[MA'[NVA']
30d]]/Data[[#This Row],[MA'[NVMetcalfe calc']]])</f>
        <v>-0.90048827126753228</v>
      </c>
      <c r="W151" s="30">
        <f>$Q$3+Data[[#This Row],[NVM
(scaled)]]/((Data[[#This Row],[Upper Bound]]-Data[[#This Row],[Lower Bound]])/2)</f>
        <v>0.13625021084852174</v>
      </c>
      <c r="X151" s="30">
        <f>(Data[[#This Row],[Upper Bound]]+Data[[#This Row],[Lower Bound]])/2</f>
        <v>25.405567999946673</v>
      </c>
      <c r="Y151" s="44">
        <f>LN(Data[[#This Row],[NVActual]]/Data[[#This Row],[MA'[n^2']
30d]])</f>
        <v>-1.5584086863457434</v>
      </c>
      <c r="Z151" s="44">
        <f>LN(Data[[#This Row],[NVActual]]/Data[[#This Row],[MA'[n*ln(n)']
30d]])</f>
        <v>9.5399633420181686</v>
      </c>
      <c r="AA151" s="44">
        <f>LN(Data[[#This Row],[NVActual]]/Data[[#This Row],[MA'[n^1.5']]])</f>
        <v>5.3015016912688084</v>
      </c>
      <c r="AB151" s="44">
        <f>LN(Data[[#This Row],[NVActual]]/Data[[#This Row],[Metcalfe
(n^2)]])</f>
        <v>-1.5811059634579367</v>
      </c>
      <c r="AC151" s="45">
        <f>1+Data[[#This Row],[MA'[NVMetcalfe calc']]]/((Data[[#This Row],[NVM_norm
(scaled)]]-Data[[#This Row],[NV_fund.]])/2)</f>
        <v>-33291551266.731579</v>
      </c>
    </row>
    <row r="152" spans="1:29" x14ac:dyDescent="0.2">
      <c r="A152" s="37">
        <v>44024</v>
      </c>
      <c r="B152" s="38">
        <v>171208222386.19</v>
      </c>
      <c r="C152" s="24">
        <f t="shared" si="17"/>
        <v>171059999015.02356</v>
      </c>
      <c r="D152" s="39">
        <f>LN(Data[[#This Row],[NVActual]])</f>
        <v>25.866146327457464</v>
      </c>
      <c r="E152" s="40">
        <v>745665</v>
      </c>
      <c r="F152" s="40">
        <f>Data[[#This Row],[DAA 
(n)]]^2</f>
        <v>556016292225</v>
      </c>
      <c r="G152" s="41">
        <f t="shared" si="18"/>
        <v>802690808861.73328</v>
      </c>
      <c r="H152" s="41">
        <f>LN(Data[[#This Row],[Metcalfe
(n^2)]])</f>
        <v>27.044063433330631</v>
      </c>
      <c r="I152" s="42">
        <f t="shared" si="19"/>
        <v>27.381616530451733</v>
      </c>
      <c r="J152" s="40">
        <f>Data[[#This Row],[DAA 
(n)]]*LN(Data[[#This Row],[DAA 
(n)]])</f>
        <v>10082905.780007243</v>
      </c>
      <c r="K152" s="40">
        <f t="shared" si="20"/>
        <v>12191054.978478674</v>
      </c>
      <c r="L152" s="39">
        <f>LN(Data[[#This Row],[MA'[n*ln(n)']
30d]])</f>
        <v>16.316213042296663</v>
      </c>
      <c r="M152" s="43">
        <f t="shared" si="21"/>
        <v>16.302863496162146</v>
      </c>
      <c r="N152" s="40">
        <f>Data[[#This Row],[DAA 
(n)]]^1.5</f>
        <v>643895867.77828741</v>
      </c>
      <c r="O152" s="40">
        <f t="shared" si="22"/>
        <v>843507398.03864837</v>
      </c>
      <c r="P152" s="43">
        <f>LN(Data[[#This Row],[MA'[n^1.5']]])</f>
        <v>20.553079230556349</v>
      </c>
      <c r="Q152" s="43">
        <f t="shared" si="23"/>
        <v>20.533355786317827</v>
      </c>
      <c r="R152" s="30">
        <f>$O$1+$O$2*Data[[#This Row],[MA'[ln(n^2)']]]</f>
        <v>27.381616530451733</v>
      </c>
      <c r="S152" s="30">
        <f>$Q$1+$Q$2*Data[[#This Row],[MA'[ln(n*ln(n))']]]</f>
        <v>23.419724768667539</v>
      </c>
      <c r="T152" s="31">
        <f>$O$3*Data[[#This Row],[Metcalfe
(n^2)]]</f>
        <v>289128471957</v>
      </c>
      <c r="U152" s="31">
        <f t="shared" si="16"/>
        <v>417399220608.10132</v>
      </c>
      <c r="V152" s="30">
        <f>LN(Data[[#This Row],[MA'[NVA']
30d]]/Data[[#This Row],[MA'[NVMetcalfe calc']]])</f>
        <v>-0.89202876099260775</v>
      </c>
      <c r="W152" s="30">
        <f>$Q$3+Data[[#This Row],[NVM
(scaled)]]/((Data[[#This Row],[Upper Bound]]-Data[[#This Row],[Lower Bound]])/2)</f>
        <v>0.13969554211602569</v>
      </c>
      <c r="X152" s="30">
        <f>(Data[[#This Row],[Upper Bound]]+Data[[#This Row],[Lower Bound]])/2</f>
        <v>25.400670649559636</v>
      </c>
      <c r="Y152" s="44">
        <f>LN(Data[[#This Row],[NVActual]]/Data[[#This Row],[MA'[n^2']
30d]])</f>
        <v>-1.5450891042827779</v>
      </c>
      <c r="Z152" s="44">
        <f>LN(Data[[#This Row],[NVActual]]/Data[[#This Row],[MA'[n*ln(n)']
30d]])</f>
        <v>9.549933285160801</v>
      </c>
      <c r="AA152" s="44">
        <f>LN(Data[[#This Row],[NVActual]]/Data[[#This Row],[MA'[n^1.5']]])</f>
        <v>5.3130670969011149</v>
      </c>
      <c r="AB152" s="44">
        <f>LN(Data[[#This Row],[NVActual]]/Data[[#This Row],[Metcalfe
(n^2)]])</f>
        <v>-1.1779171058731666</v>
      </c>
      <c r="AC152" s="45">
        <f>1+Data[[#This Row],[MA'[NVMetcalfe calc']]]/((Data[[#This Row],[NVM_norm
(scaled)]]-Data[[#This Row],[NV_fund.]])/2)</f>
        <v>-33046960287.172485</v>
      </c>
    </row>
    <row r="153" spans="1:29" x14ac:dyDescent="0.2">
      <c r="A153" s="37">
        <v>44023</v>
      </c>
      <c r="B153" s="38">
        <v>170242376319.116</v>
      </c>
      <c r="C153" s="24">
        <f t="shared" si="17"/>
        <v>171153701736.79541</v>
      </c>
      <c r="D153" s="39">
        <f>LN(Data[[#This Row],[NVActual]])</f>
        <v>25.860489001643693</v>
      </c>
      <c r="E153" s="40">
        <v>885970</v>
      </c>
      <c r="F153" s="40">
        <f>Data[[#This Row],[DAA 
(n)]]^2</f>
        <v>784942840900</v>
      </c>
      <c r="G153" s="41">
        <f t="shared" si="18"/>
        <v>811736914061.73328</v>
      </c>
      <c r="H153" s="41">
        <f>LN(Data[[#This Row],[Metcalfe
(n^2)]])</f>
        <v>27.388876737937615</v>
      </c>
      <c r="I153" s="42">
        <f t="shared" si="19"/>
        <v>27.394866196810558</v>
      </c>
      <c r="J153" s="40">
        <f>Data[[#This Row],[DAA 
(n)]]*LN(Data[[#This Row],[DAA 
(n)]])</f>
        <v>12132861.561755294</v>
      </c>
      <c r="K153" s="40">
        <f t="shared" si="20"/>
        <v>12270978.929442741</v>
      </c>
      <c r="L153" s="39">
        <f>LN(Data[[#This Row],[MA'[n*ln(n)']
30d]])</f>
        <v>16.322747595855322</v>
      </c>
      <c r="M153" s="43">
        <f t="shared" si="21"/>
        <v>16.302332484803006</v>
      </c>
      <c r="N153" s="40">
        <f>Data[[#This Row],[DAA 
(n)]]^1.5</f>
        <v>833927939.7838738</v>
      </c>
      <c r="O153" s="40">
        <f t="shared" si="22"/>
        <v>850961996.83513772</v>
      </c>
      <c r="P153" s="43">
        <f>LN(Data[[#This Row],[MA'[n^1.5']]])</f>
        <v>20.561878028472499</v>
      </c>
      <c r="Q153" s="43">
        <f t="shared" si="23"/>
        <v>20.532524253081693</v>
      </c>
      <c r="R153" s="30">
        <f>$O$1+$O$2*Data[[#This Row],[MA'[ln(n^2)']]]</f>
        <v>27.394866196810558</v>
      </c>
      <c r="S153" s="30">
        <f>$Q$1+$Q$2*Data[[#This Row],[MA'[ln(n*ln(n))']]]</f>
        <v>23.41884859992496</v>
      </c>
      <c r="T153" s="31">
        <f>$O$3*Data[[#This Row],[Metcalfe
(n^2)]]</f>
        <v>408170277268</v>
      </c>
      <c r="U153" s="31">
        <f t="shared" si="16"/>
        <v>422103195312.10132</v>
      </c>
      <c r="V153" s="30">
        <f>LN(Data[[#This Row],[MA'[NVA']
30d]]/Data[[#This Row],[MA'[NVMetcalfe calc']]])</f>
        <v>-0.90268782944214487</v>
      </c>
      <c r="W153" s="30">
        <f>$Q$3+Data[[#This Row],[NVM
(scaled)]]/((Data[[#This Row],[Upper Bound]]-Data[[#This Row],[Lower Bound]])/2)</f>
        <v>0.13593368492673796</v>
      </c>
      <c r="X153" s="30">
        <f>(Data[[#This Row],[Upper Bound]]+Data[[#This Row],[Lower Bound]])/2</f>
        <v>25.406857398367759</v>
      </c>
      <c r="Y153" s="44">
        <f>LN(Data[[#This Row],[NVActual]]/Data[[#This Row],[MA'[n^2']
30d]])</f>
        <v>-1.5619531255049586</v>
      </c>
      <c r="Z153" s="44">
        <f>LN(Data[[#This Row],[NVActual]]/Data[[#This Row],[MA'[n*ln(n)']
30d]])</f>
        <v>9.5377414057883705</v>
      </c>
      <c r="AA153" s="44">
        <f>LN(Data[[#This Row],[NVActual]]/Data[[#This Row],[MA'[n^1.5']]])</f>
        <v>5.2986109731711952</v>
      </c>
      <c r="AB153" s="44">
        <f>LN(Data[[#This Row],[NVActual]]/Data[[#This Row],[Metcalfe
(n^2)]])</f>
        <v>-1.5283877362939202</v>
      </c>
      <c r="AC153" s="45">
        <f>1+Data[[#This Row],[MA'[NVMetcalfe calc']]]/((Data[[#This Row],[NVM_norm
(scaled)]]-Data[[#This Row],[NV_fund.]])/2)</f>
        <v>-33406233985.420872</v>
      </c>
    </row>
    <row r="154" spans="1:29" x14ac:dyDescent="0.2">
      <c r="A154" s="37">
        <v>44022</v>
      </c>
      <c r="B154" s="38">
        <v>171118891700.69101</v>
      </c>
      <c r="C154" s="24">
        <f t="shared" si="17"/>
        <v>171169658921.41003</v>
      </c>
      <c r="D154" s="39">
        <f>LN(Data[[#This Row],[NVActual]])</f>
        <v>25.865624424962157</v>
      </c>
      <c r="E154" s="40">
        <v>976205</v>
      </c>
      <c r="F154" s="40">
        <f>Data[[#This Row],[DAA 
(n)]]^2</f>
        <v>952976202025</v>
      </c>
      <c r="G154" s="41">
        <f t="shared" si="18"/>
        <v>822206184330.53333</v>
      </c>
      <c r="H154" s="41">
        <f>LN(Data[[#This Row],[Metcalfe
(n^2)]])</f>
        <v>27.582855768646635</v>
      </c>
      <c r="I154" s="42">
        <f t="shared" si="19"/>
        <v>27.406085000646307</v>
      </c>
      <c r="J154" s="40">
        <f>Data[[#This Row],[DAA 
(n)]]*LN(Data[[#This Row],[DAA 
(n)]])</f>
        <v>13463260.857815843</v>
      </c>
      <c r="K154" s="40">
        <f t="shared" si="20"/>
        <v>12350979.279296335</v>
      </c>
      <c r="L154" s="39">
        <f>LN(Data[[#This Row],[MA'[n*ln(n)']
30d]])</f>
        <v>16.329245911764815</v>
      </c>
      <c r="M154" s="43">
        <f t="shared" si="21"/>
        <v>16.301513979854573</v>
      </c>
      <c r="N154" s="40">
        <f>Data[[#This Row],[DAA 
(n)]]^1.5</f>
        <v>964520675.41230774</v>
      </c>
      <c r="O154" s="40">
        <f t="shared" si="22"/>
        <v>858943812.84410834</v>
      </c>
      <c r="P154" s="43">
        <f>LN(Data[[#This Row],[MA'[n^1.5']]])</f>
        <v>20.571214067848913</v>
      </c>
      <c r="Q154" s="43">
        <f t="shared" si="23"/>
        <v>20.531301848047569</v>
      </c>
      <c r="R154" s="30">
        <f>$O$1+$O$2*Data[[#This Row],[MA'[ln(n^2)']]]</f>
        <v>27.406085000646307</v>
      </c>
      <c r="S154" s="30">
        <f>$Q$1+$Q$2*Data[[#This Row],[MA'[ln(n*ln(n))']]]</f>
        <v>23.417498066760043</v>
      </c>
      <c r="T154" s="31">
        <f>$O$3*Data[[#This Row],[Metcalfe
(n^2)]]</f>
        <v>495547625053</v>
      </c>
      <c r="U154" s="31">
        <f t="shared" si="16"/>
        <v>427547215851.87726</v>
      </c>
      <c r="V154" s="30">
        <f>LN(Data[[#This Row],[MA'[NVA']
30d]]/Data[[#This Row],[MA'[NVMetcalfe calc']]])</f>
        <v>-0.91540950664026777</v>
      </c>
      <c r="W154" s="30">
        <f>$Q$3+Data[[#This Row],[NVM
(scaled)]]/((Data[[#This Row],[Upper Bound]]-Data[[#This Row],[Lower Bound]])/2)</f>
        <v>0.13098555613110724</v>
      </c>
      <c r="X154" s="30">
        <f>(Data[[#This Row],[Upper Bound]]+Data[[#This Row],[Lower Bound]])/2</f>
        <v>25.411791533703173</v>
      </c>
      <c r="Y154" s="44">
        <f>LN(Data[[#This Row],[NVActual]]/Data[[#This Row],[MA'[n^2']
30d]])</f>
        <v>-1.569632608106114</v>
      </c>
      <c r="Z154" s="44">
        <f>LN(Data[[#This Row],[NVActual]]/Data[[#This Row],[MA'[n*ln(n)']
30d]])</f>
        <v>9.5363785131973415</v>
      </c>
      <c r="AA154" s="44">
        <f>LN(Data[[#This Row],[NVActual]]/Data[[#This Row],[MA'[n^1.5']]])</f>
        <v>5.2944103571132457</v>
      </c>
      <c r="AB154" s="44">
        <f>LN(Data[[#This Row],[NVActual]]/Data[[#This Row],[Metcalfe
(n^2)]])</f>
        <v>-1.7172313436844766</v>
      </c>
      <c r="AC154" s="45">
        <f>1+Data[[#This Row],[MA'[NVMetcalfe calc']]]/((Data[[#This Row],[NVM_norm
(scaled)]]-Data[[#This Row],[NV_fund.]])/2)</f>
        <v>-33823859588.854607</v>
      </c>
    </row>
    <row r="155" spans="1:29" x14ac:dyDescent="0.2">
      <c r="A155" s="37">
        <v>44021</v>
      </c>
      <c r="B155" s="38">
        <v>170119612182.24399</v>
      </c>
      <c r="C155" s="24">
        <f t="shared" si="17"/>
        <v>171530795289.14597</v>
      </c>
      <c r="D155" s="39">
        <f>LN(Data[[#This Row],[NVActual]])</f>
        <v>25.859767627657508</v>
      </c>
      <c r="E155" s="40">
        <v>1033334</v>
      </c>
      <c r="F155" s="40">
        <f>Data[[#This Row],[DAA 
(n)]]^2</f>
        <v>1067779155556</v>
      </c>
      <c r="G155" s="41">
        <f t="shared" si="18"/>
        <v>818023567248.40002</v>
      </c>
      <c r="H155" s="41">
        <f>LN(Data[[#This Row],[Metcalfe
(n^2)]])</f>
        <v>27.696602051896694</v>
      </c>
      <c r="I155" s="42">
        <f t="shared" si="19"/>
        <v>27.4013788800955</v>
      </c>
      <c r="J155" s="40">
        <f>Data[[#This Row],[DAA 
(n)]]*LN(Data[[#This Row],[DAA 
(n)]])</f>
        <v>14309920.292347308</v>
      </c>
      <c r="K155" s="40">
        <f t="shared" si="20"/>
        <v>12318251.225118289</v>
      </c>
      <c r="L155" s="39">
        <f>LN(Data[[#This Row],[MA'[n*ln(n)']
30d]])</f>
        <v>16.326592559981233</v>
      </c>
      <c r="M155" s="43">
        <f t="shared" si="21"/>
        <v>16.30034907459363</v>
      </c>
      <c r="N155" s="40">
        <f>Data[[#This Row],[DAA 
(n)]]^1.5</f>
        <v>1050415396.8441744</v>
      </c>
      <c r="O155" s="40">
        <f t="shared" si="22"/>
        <v>855713493.18195486</v>
      </c>
      <c r="P155" s="43">
        <f>LN(Data[[#This Row],[MA'[n^1.5']]])</f>
        <v>20.567446173853366</v>
      </c>
      <c r="Q155" s="43">
        <f t="shared" si="23"/>
        <v>20.529576173890611</v>
      </c>
      <c r="R155" s="30">
        <f>$O$1+$O$2*Data[[#This Row],[MA'[ln(n^2)']]]</f>
        <v>27.4013788800955</v>
      </c>
      <c r="S155" s="30">
        <f>$Q$1+$Q$2*Data[[#This Row],[MA'[ln(n*ln(n))']]]</f>
        <v>23.415575973079488</v>
      </c>
      <c r="T155" s="31">
        <f>$O$3*Data[[#This Row],[Metcalfe
(n^2)]]</f>
        <v>555245160889.12</v>
      </c>
      <c r="U155" s="31">
        <f t="shared" si="16"/>
        <v>425372254969.16797</v>
      </c>
      <c r="V155" s="30">
        <f>LN(Data[[#This Row],[MA'[NVA']
30d]]/Data[[#This Row],[MA'[NVMetcalfe calc']]])</f>
        <v>-0.9082018647437331</v>
      </c>
      <c r="W155" s="30">
        <f>$Q$3+Data[[#This Row],[NVM
(scaled)]]/((Data[[#This Row],[Upper Bound]]-Data[[#This Row],[Lower Bound]])/2)</f>
        <v>0.13428159849797378</v>
      </c>
      <c r="X155" s="30">
        <f>(Data[[#This Row],[Upper Bound]]+Data[[#This Row],[Lower Bound]])/2</f>
        <v>25.408477426587496</v>
      </c>
      <c r="Y155" s="44">
        <f>LN(Data[[#This Row],[NVActual]]/Data[[#This Row],[MA'[n^2']
30d]])</f>
        <v>-1.5703893562937417</v>
      </c>
      <c r="Z155" s="44">
        <f>LN(Data[[#This Row],[NVActual]]/Data[[#This Row],[MA'[n*ln(n)']
30d]])</f>
        <v>9.5331750676762752</v>
      </c>
      <c r="AA155" s="44">
        <f>LN(Data[[#This Row],[NVActual]]/Data[[#This Row],[MA'[n^1.5']]])</f>
        <v>5.2923214538041412</v>
      </c>
      <c r="AB155" s="44">
        <f>LN(Data[[#This Row],[NVActual]]/Data[[#This Row],[Metcalfe
(n^2)]])</f>
        <v>-1.8368344242391865</v>
      </c>
      <c r="AC155" s="45">
        <f>1+Data[[#This Row],[MA'[NVMetcalfe calc']]]/((Data[[#This Row],[NVM_norm
(scaled)]]-Data[[#This Row],[NV_fund.]])/2)</f>
        <v>-33660596590.280102</v>
      </c>
    </row>
    <row r="156" spans="1:29" x14ac:dyDescent="0.2">
      <c r="A156" s="37">
        <v>44020</v>
      </c>
      <c r="B156" s="38">
        <v>173852067499.543</v>
      </c>
      <c r="C156" s="24">
        <f t="shared" si="17"/>
        <v>171858037950.0289</v>
      </c>
      <c r="D156" s="39">
        <f>LN(Data[[#This Row],[NVActual]])</f>
        <v>25.881470587762948</v>
      </c>
      <c r="E156" s="40">
        <v>1024085</v>
      </c>
      <c r="F156" s="40">
        <f>Data[[#This Row],[DAA 
(n)]]^2</f>
        <v>1048750087225</v>
      </c>
      <c r="G156" s="41">
        <f t="shared" si="18"/>
        <v>810041603217.90002</v>
      </c>
      <c r="H156" s="41">
        <f>LN(Data[[#This Row],[Metcalfe
(n^2)]])</f>
        <v>27.678620177898264</v>
      </c>
      <c r="I156" s="42">
        <f t="shared" si="19"/>
        <v>27.392914334144724</v>
      </c>
      <c r="J156" s="40">
        <f>Data[[#This Row],[DAA 
(n)]]*LN(Data[[#This Row],[DAA 
(n)]])</f>
        <v>14172629.872441472</v>
      </c>
      <c r="K156" s="40">
        <f t="shared" si="20"/>
        <v>12257522.987461984</v>
      </c>
      <c r="L156" s="39">
        <f>LN(Data[[#This Row],[MA'[n*ln(n)']
30d]])</f>
        <v>16.321650427885086</v>
      </c>
      <c r="M156" s="43">
        <f t="shared" si="21"/>
        <v>16.299395557282505</v>
      </c>
      <c r="N156" s="40">
        <f>Data[[#This Row],[DAA 
(n)]]^1.5</f>
        <v>1036344167.289907</v>
      </c>
      <c r="O156" s="40">
        <f t="shared" si="22"/>
        <v>849641573.92080986</v>
      </c>
      <c r="P156" s="43">
        <f>LN(Data[[#This Row],[MA'[n^1.5']]])</f>
        <v>20.560325140777355</v>
      </c>
      <c r="Q156" s="43">
        <f t="shared" si="23"/>
        <v>20.528154322962923</v>
      </c>
      <c r="R156" s="30">
        <f>$O$1+$O$2*Data[[#This Row],[MA'[ln(n^2)']]]</f>
        <v>27.392914334144724</v>
      </c>
      <c r="S156" s="30">
        <f>$Q$1+$Q$2*Data[[#This Row],[MA'[ln(n*ln(n))']]]</f>
        <v>23.414002669516133</v>
      </c>
      <c r="T156" s="31">
        <f>$O$3*Data[[#This Row],[Metcalfe
(n^2)]]</f>
        <v>545350045357</v>
      </c>
      <c r="U156" s="31">
        <f t="shared" si="16"/>
        <v>421221633673.30798</v>
      </c>
      <c r="V156" s="30">
        <f>LN(Data[[#This Row],[MA'[NVA']
30d]]/Data[[#This Row],[MA'[NVMetcalfe calc']]])</f>
        <v>-0.89649036567816054</v>
      </c>
      <c r="W156" s="30">
        <f>$Q$3+Data[[#This Row],[NVM
(scaled)]]/((Data[[#This Row],[Upper Bound]]-Data[[#This Row],[Lower Bound]])/2)</f>
        <v>0.13937910602655057</v>
      </c>
      <c r="X156" s="30">
        <f>(Data[[#This Row],[Upper Bound]]+Data[[#This Row],[Lower Bound]])/2</f>
        <v>25.403458501830428</v>
      </c>
      <c r="Y156" s="44">
        <f>LN(Data[[#This Row],[NVActual]]/Data[[#This Row],[MA'[n^2']
30d]])</f>
        <v>-1.5388808575283743</v>
      </c>
      <c r="Z156" s="44">
        <f>LN(Data[[#This Row],[NVActual]]/Data[[#This Row],[MA'[n*ln(n)']
30d]])</f>
        <v>9.5598201598778623</v>
      </c>
      <c r="AA156" s="44">
        <f>LN(Data[[#This Row],[NVActual]]/Data[[#This Row],[MA'[n^1.5']]])</f>
        <v>5.321145446985593</v>
      </c>
      <c r="AB156" s="44">
        <f>LN(Data[[#This Row],[NVActual]]/Data[[#This Row],[Metcalfe
(n^2)]])</f>
        <v>-1.7971495901353183</v>
      </c>
      <c r="AC156" s="45">
        <f>1+Data[[#This Row],[MA'[NVMetcalfe calc']]]/((Data[[#This Row],[NVM_norm
(scaled)]]-Data[[#This Row],[NV_fund.]])/2)</f>
        <v>-33345496351.680782</v>
      </c>
    </row>
    <row r="157" spans="1:29" x14ac:dyDescent="0.2">
      <c r="A157" s="37">
        <v>44019</v>
      </c>
      <c r="B157" s="38">
        <v>170482056186.42999</v>
      </c>
      <c r="C157" s="24">
        <f t="shared" si="17"/>
        <v>172054357662.80408</v>
      </c>
      <c r="D157" s="39">
        <f>LN(Data[[#This Row],[NVActual]])</f>
        <v>25.861895885823294</v>
      </c>
      <c r="E157" s="40">
        <v>969354</v>
      </c>
      <c r="F157" s="40">
        <f>Data[[#This Row],[DAA 
(n)]]^2</f>
        <v>939647177316</v>
      </c>
      <c r="G157" s="41">
        <f t="shared" si="18"/>
        <v>807512219253.09998</v>
      </c>
      <c r="H157" s="41">
        <f>LN(Data[[#This Row],[Metcalfe
(n^2)]])</f>
        <v>27.568770298470689</v>
      </c>
      <c r="I157" s="42">
        <f t="shared" si="19"/>
        <v>27.390410822586798</v>
      </c>
      <c r="J157" s="40">
        <f>Data[[#This Row],[DAA 
(n)]]*LN(Data[[#This Row],[DAA 
(n)]])</f>
        <v>13361948.881951878</v>
      </c>
      <c r="K157" s="40">
        <f t="shared" si="20"/>
        <v>12238876.632081961</v>
      </c>
      <c r="L157" s="39">
        <f>LN(Data[[#This Row],[MA'[n*ln(n)']
30d]])</f>
        <v>16.320128052411881</v>
      </c>
      <c r="M157" s="43">
        <f t="shared" si="21"/>
        <v>16.298550987621052</v>
      </c>
      <c r="N157" s="40">
        <f>Data[[#This Row],[DAA 
(n)]]^1.5</f>
        <v>954385011.3659426</v>
      </c>
      <c r="O157" s="40">
        <f t="shared" si="22"/>
        <v>847749489.11774004</v>
      </c>
      <c r="P157" s="43">
        <f>LN(Data[[#This Row],[MA'[n^1.5']]])</f>
        <v>20.558095736336682</v>
      </c>
      <c r="Q157" s="43">
        <f t="shared" si="23"/>
        <v>20.526891414875472</v>
      </c>
      <c r="R157" s="30">
        <f>$O$1+$O$2*Data[[#This Row],[MA'[ln(n^2)']]]</f>
        <v>27.390410822586798</v>
      </c>
      <c r="S157" s="30">
        <f>$Q$1+$Q$2*Data[[#This Row],[MA'[ln(n*ln(n))']]]</f>
        <v>23.412609129574733</v>
      </c>
      <c r="T157" s="31">
        <f>$O$3*Data[[#This Row],[Metcalfe
(n^2)]]</f>
        <v>488616532204.32001</v>
      </c>
      <c r="U157" s="31">
        <f t="shared" si="16"/>
        <v>419906354011.612</v>
      </c>
      <c r="V157" s="30">
        <f>LN(Data[[#This Row],[MA'[NVA']
30d]]/Data[[#This Row],[MA'[NVMetcalfe calc']]])</f>
        <v>-0.8922212599687912</v>
      </c>
      <c r="W157" s="30">
        <f>$Q$3+Data[[#This Row],[NVM
(scaled)]]/((Data[[#This Row],[Upper Bound]]-Data[[#This Row],[Lower Bound]])/2)</f>
        <v>0.14139982893758346</v>
      </c>
      <c r="X157" s="30">
        <f>(Data[[#This Row],[Upper Bound]]+Data[[#This Row],[Lower Bound]])/2</f>
        <v>25.401509976080767</v>
      </c>
      <c r="Y157" s="44">
        <f>LN(Data[[#This Row],[NVActual]]/Data[[#This Row],[MA'[n^2']
30d]])</f>
        <v>-1.5553281383074198</v>
      </c>
      <c r="Z157" s="44">
        <f>LN(Data[[#This Row],[NVActual]]/Data[[#This Row],[MA'[n*ln(n)']
30d]])</f>
        <v>9.5417678334114129</v>
      </c>
      <c r="AA157" s="44">
        <f>LN(Data[[#This Row],[NVActual]]/Data[[#This Row],[MA'[n^1.5']]])</f>
        <v>5.3038001494866114</v>
      </c>
      <c r="AB157" s="44">
        <f>LN(Data[[#This Row],[NVActual]]/Data[[#This Row],[Metcalfe
(n^2)]])</f>
        <v>-1.7068744126473951</v>
      </c>
      <c r="AC157" s="45">
        <f>1+Data[[#This Row],[MA'[NVMetcalfe calc']]]/((Data[[#This Row],[NVM_norm
(scaled)]]-Data[[#This Row],[NV_fund.]])/2)</f>
        <v>-33246597228.038742</v>
      </c>
    </row>
    <row r="158" spans="1:29" x14ac:dyDescent="0.2">
      <c r="A158" s="37">
        <v>44018</v>
      </c>
      <c r="B158" s="38">
        <v>172071754943.93201</v>
      </c>
      <c r="C158" s="24">
        <f t="shared" si="17"/>
        <v>172349335648.99817</v>
      </c>
      <c r="D158" s="39">
        <f>LN(Data[[#This Row],[NVActual]])</f>
        <v>25.871177406671102</v>
      </c>
      <c r="E158" s="40">
        <v>989688</v>
      </c>
      <c r="F158" s="40">
        <f>Data[[#This Row],[DAA 
(n)]]^2</f>
        <v>979482337344</v>
      </c>
      <c r="G158" s="41">
        <f t="shared" si="18"/>
        <v>792106311478.03333</v>
      </c>
      <c r="H158" s="41">
        <f>LN(Data[[#This Row],[Metcalfe
(n^2)]])</f>
        <v>27.610290041849893</v>
      </c>
      <c r="I158" s="42">
        <f t="shared" si="19"/>
        <v>27.367844047655023</v>
      </c>
      <c r="J158" s="40">
        <f>Data[[#This Row],[DAA 
(n)]]*LN(Data[[#This Row],[DAA 
(n)]])</f>
        <v>13662786.365469169</v>
      </c>
      <c r="K158" s="40">
        <f t="shared" si="20"/>
        <v>12103178.267646423</v>
      </c>
      <c r="L158" s="39">
        <f>LN(Data[[#This Row],[MA'[n*ln(n)']
30d]])</f>
        <v>16.308978642823739</v>
      </c>
      <c r="M158" s="43">
        <f t="shared" si="21"/>
        <v>16.297647966648281</v>
      </c>
      <c r="N158" s="40">
        <f>Data[[#This Row],[DAA 
(n)]]^1.5</f>
        <v>984571945.30481613</v>
      </c>
      <c r="O158" s="40">
        <f t="shared" si="22"/>
        <v>835083105.94949007</v>
      </c>
      <c r="P158" s="43">
        <f>LN(Data[[#This Row],[MA'[n^1.5']]])</f>
        <v>20.543041805945759</v>
      </c>
      <c r="Q158" s="43">
        <f t="shared" si="23"/>
        <v>20.525544988008466</v>
      </c>
      <c r="R158" s="30">
        <f>$O$1+$O$2*Data[[#This Row],[MA'[ln(n^2)']]]</f>
        <v>27.367844047655023</v>
      </c>
      <c r="S158" s="30">
        <f>$Q$1+$Q$2*Data[[#This Row],[MA'[ln(n*ln(n))']]]</f>
        <v>23.411119144969661</v>
      </c>
      <c r="T158" s="31">
        <f>$O$3*Data[[#This Row],[Metcalfe
(n^2)]]</f>
        <v>509330815418.88</v>
      </c>
      <c r="U158" s="31">
        <f t="shared" si="16"/>
        <v>411895281968.57727</v>
      </c>
      <c r="V158" s="30">
        <f>LN(Data[[#This Row],[MA'[NVA']
30d]]/Data[[#This Row],[MA'[NVMetcalfe calc']]])</f>
        <v>-0.87124570877027196</v>
      </c>
      <c r="W158" s="30">
        <f>$Q$3+Data[[#This Row],[NVM
(scaled)]]/((Data[[#This Row],[Upper Bound]]-Data[[#This Row],[Lower Bound]])/2)</f>
        <v>0.14961269474207201</v>
      </c>
      <c r="X158" s="30">
        <f>(Data[[#This Row],[Upper Bound]]+Data[[#This Row],[Lower Bound]])/2</f>
        <v>25.389481596312343</v>
      </c>
      <c r="Y158" s="44">
        <f>LN(Data[[#This Row],[NVActual]]/Data[[#This Row],[MA'[n^2']
30d]])</f>
        <v>-1.526784044745654</v>
      </c>
      <c r="Z158" s="44">
        <f>LN(Data[[#This Row],[NVActual]]/Data[[#This Row],[MA'[n*ln(n)']
30d]])</f>
        <v>9.5621987638473662</v>
      </c>
      <c r="AA158" s="44">
        <f>LN(Data[[#This Row],[NVActual]]/Data[[#This Row],[MA'[n^1.5']]])</f>
        <v>5.3281356007253429</v>
      </c>
      <c r="AB158" s="44">
        <f>LN(Data[[#This Row],[NVActual]]/Data[[#This Row],[Metcalfe
(n^2)]])</f>
        <v>-1.7391126351787898</v>
      </c>
      <c r="AC158" s="45">
        <f>1+Data[[#This Row],[MA'[NVMetcalfe calc']]]/((Data[[#This Row],[NVM_norm
(scaled)]]-Data[[#This Row],[NV_fund.]])/2)</f>
        <v>-32638464451.796871</v>
      </c>
    </row>
    <row r="159" spans="1:29" x14ac:dyDescent="0.2">
      <c r="A159" s="37">
        <v>44017</v>
      </c>
      <c r="B159" s="38">
        <v>167284838602.939</v>
      </c>
      <c r="C159" s="24">
        <f t="shared" si="17"/>
        <v>172542612028.14969</v>
      </c>
      <c r="D159" s="39">
        <f>LN(Data[[#This Row],[NVActual]])</f>
        <v>25.842963816821463</v>
      </c>
      <c r="E159" s="40">
        <v>771473</v>
      </c>
      <c r="F159" s="40">
        <f>Data[[#This Row],[DAA 
(n)]]^2</f>
        <v>595170589729</v>
      </c>
      <c r="G159" s="41">
        <f t="shared" si="18"/>
        <v>779313719191.93335</v>
      </c>
      <c r="H159" s="41">
        <f>LN(Data[[#This Row],[Metcalfe
(n^2)]])</f>
        <v>27.112113906826785</v>
      </c>
      <c r="I159" s="42">
        <f t="shared" si="19"/>
        <v>27.351268069297316</v>
      </c>
      <c r="J159" s="40">
        <f>Data[[#This Row],[DAA 
(n)]]*LN(Data[[#This Row],[DAA 
(n)]])</f>
        <v>10458131.926020689</v>
      </c>
      <c r="K159" s="40">
        <f t="shared" si="20"/>
        <v>11996524.335440923</v>
      </c>
      <c r="L159" s="39">
        <f>LN(Data[[#This Row],[MA'[n*ln(n)']
30d]])</f>
        <v>16.300127527085625</v>
      </c>
      <c r="M159" s="43">
        <f t="shared" si="21"/>
        <v>16.297466727270468</v>
      </c>
      <c r="N159" s="40">
        <f>Data[[#This Row],[DAA 
(n)]]^1.5</f>
        <v>677612013.15354693</v>
      </c>
      <c r="O159" s="40">
        <f t="shared" si="22"/>
        <v>824866305.1164037</v>
      </c>
      <c r="P159" s="43">
        <f>LN(Data[[#This Row],[MA'[n^1.5']]])</f>
        <v>20.530731876762363</v>
      </c>
      <c r="Q159" s="43">
        <f t="shared" si="23"/>
        <v>20.525175154895823</v>
      </c>
      <c r="R159" s="30">
        <f>$O$1+$O$2*Data[[#This Row],[MA'[ln(n^2)']]]</f>
        <v>27.351268069297316</v>
      </c>
      <c r="S159" s="30">
        <f>$Q$1+$Q$2*Data[[#This Row],[MA'[ln(n*ln(n))']]]</f>
        <v>23.410820099996268</v>
      </c>
      <c r="T159" s="31">
        <f>$O$3*Data[[#This Row],[Metcalfe
(n^2)]]</f>
        <v>309488706659.08002</v>
      </c>
      <c r="U159" s="31">
        <f t="shared" si="16"/>
        <v>405243133979.80536</v>
      </c>
      <c r="V159" s="30">
        <f>LN(Data[[#This Row],[MA'[NVA']
30d]]/Data[[#This Row],[MA'[NVMetcalfe calc']]])</f>
        <v>-0.85384298557881955</v>
      </c>
      <c r="W159" s="30">
        <f>$Q$3+Data[[#This Row],[NVM
(scaled)]]/((Data[[#This Row],[Upper Bound]]-Data[[#This Row],[Lower Bound]])/2)</f>
        <v>0.15662643829794132</v>
      </c>
      <c r="X159" s="30">
        <f>(Data[[#This Row],[Upper Bound]]+Data[[#This Row],[Lower Bound]])/2</f>
        <v>25.381044084646792</v>
      </c>
      <c r="Y159" s="44">
        <f>LN(Data[[#This Row],[NVActual]]/Data[[#This Row],[MA'[n^2']
30d]])</f>
        <v>-1.5387157053260301</v>
      </c>
      <c r="Z159" s="44">
        <f>LN(Data[[#This Row],[NVActual]]/Data[[#This Row],[MA'[n*ln(n)']
30d]])</f>
        <v>9.5428362897358365</v>
      </c>
      <c r="AA159" s="44">
        <f>LN(Data[[#This Row],[NVActual]]/Data[[#This Row],[MA'[n^1.5']]])</f>
        <v>5.3122319400590996</v>
      </c>
      <c r="AB159" s="44">
        <f>LN(Data[[#This Row],[NVActual]]/Data[[#This Row],[Metcalfe
(n^2)]])</f>
        <v>-1.269150090005323</v>
      </c>
      <c r="AC159" s="45">
        <f>1+Data[[#This Row],[MA'[NVMetcalfe calc']]]/((Data[[#This Row],[NVM_norm
(scaled)]]-Data[[#This Row],[NV_fund.]])/2)</f>
        <v>-32131020002.029716</v>
      </c>
    </row>
    <row r="160" spans="1:29" x14ac:dyDescent="0.2">
      <c r="A160" s="37">
        <v>44016</v>
      </c>
      <c r="B160" s="38">
        <v>168134212097.311</v>
      </c>
      <c r="C160" s="24">
        <f t="shared" si="17"/>
        <v>172878637264.95026</v>
      </c>
      <c r="D160" s="39">
        <f>LN(Data[[#This Row],[NVActual]])</f>
        <v>25.848028378945283</v>
      </c>
      <c r="E160" s="40">
        <v>799989</v>
      </c>
      <c r="F160" s="40">
        <f>Data[[#This Row],[DAA 
(n)]]^2</f>
        <v>639982400121</v>
      </c>
      <c r="G160" s="41">
        <f t="shared" si="18"/>
        <v>787605109887.93335</v>
      </c>
      <c r="H160" s="41">
        <f>LN(Data[[#This Row],[Metcalfe
(n^2)]])</f>
        <v>27.184706513111063</v>
      </c>
      <c r="I160" s="42">
        <f t="shared" si="19"/>
        <v>27.36290808669516</v>
      </c>
      <c r="J160" s="40">
        <f>Data[[#This Row],[DAA 
(n)]]*LN(Data[[#This Row],[DAA 
(n)]])</f>
        <v>10873733.089358604</v>
      </c>
      <c r="K160" s="40">
        <f t="shared" si="20"/>
        <v>12068374.173174214</v>
      </c>
      <c r="L160" s="39">
        <f>LN(Data[[#This Row],[MA'[n*ln(n)']
30d]])</f>
        <v>16.306098884181011</v>
      </c>
      <c r="M160" s="43">
        <f t="shared" si="21"/>
        <v>16.297916238154631</v>
      </c>
      <c r="N160" s="40">
        <f>Data[[#This Row],[DAA 
(n)]]^1.5</f>
        <v>715526994.80201077</v>
      </c>
      <c r="O160" s="40">
        <f t="shared" si="22"/>
        <v>831628807.61638308</v>
      </c>
      <c r="P160" s="43">
        <f>LN(Data[[#This Row],[MA'[n^1.5']]])</f>
        <v>20.538896754541483</v>
      </c>
      <c r="Q160" s="43">
        <f t="shared" si="23"/>
        <v>20.525686893941131</v>
      </c>
      <c r="R160" s="30">
        <f>$O$1+$O$2*Data[[#This Row],[MA'[ln(n^2)']]]</f>
        <v>27.36290808669516</v>
      </c>
      <c r="S160" s="30">
        <f>$Q$1+$Q$2*Data[[#This Row],[MA'[ln(n*ln(n))']]]</f>
        <v>23.411561792955141</v>
      </c>
      <c r="T160" s="31">
        <f>$O$3*Data[[#This Row],[Metcalfe
(n^2)]]</f>
        <v>332790848062.91998</v>
      </c>
      <c r="U160" s="31">
        <f t="shared" si="16"/>
        <v>409554657141.72534</v>
      </c>
      <c r="V160" s="30">
        <f>LN(Data[[#This Row],[MA'[NVA']
30d]]/Data[[#This Row],[MA'[NVMetcalfe calc']]])</f>
        <v>-0.86248053764129207</v>
      </c>
      <c r="W160" s="30">
        <f>$Q$3+Data[[#This Row],[NVM
(scaled)]]/((Data[[#This Row],[Upper Bound]]-Data[[#This Row],[Lower Bound]])/2)</f>
        <v>0.15344978469354104</v>
      </c>
      <c r="X160" s="30">
        <f>(Data[[#This Row],[Upper Bound]]+Data[[#This Row],[Lower Bound]])/2</f>
        <v>25.387234939825149</v>
      </c>
      <c r="Y160" s="44">
        <f>LN(Data[[#This Row],[NVActual]]/Data[[#This Row],[MA'[n^2']
30d]])</f>
        <v>-1.5442342926677715</v>
      </c>
      <c r="Z160" s="44">
        <f>LN(Data[[#This Row],[NVActual]]/Data[[#This Row],[MA'[n*ln(n)']
30d]])</f>
        <v>9.5419294947642701</v>
      </c>
      <c r="AA160" s="44">
        <f>LN(Data[[#This Row],[NVActual]]/Data[[#This Row],[MA'[n^1.5']]])</f>
        <v>5.3091316244038014</v>
      </c>
      <c r="AB160" s="44">
        <f>LN(Data[[#This Row],[NVActual]]/Data[[#This Row],[Metcalfe
(n^2)]])</f>
        <v>-1.3366781341657821</v>
      </c>
      <c r="AC160" s="45">
        <f>1+Data[[#This Row],[MA'[NVMetcalfe calc']]]/((Data[[#This Row],[NVM_norm
(scaled)]]-Data[[#This Row],[NV_fund.]])/2)</f>
        <v>-32460818272.903492</v>
      </c>
    </row>
    <row r="161" spans="1:29" x14ac:dyDescent="0.2">
      <c r="A161" s="37">
        <v>44015</v>
      </c>
      <c r="B161" s="38">
        <v>167028603057.35001</v>
      </c>
      <c r="C161" s="24">
        <f t="shared" si="17"/>
        <v>173291124983.1864</v>
      </c>
      <c r="D161" s="39">
        <f>LN(Data[[#This Row],[NVActual]])</f>
        <v>25.841430910489656</v>
      </c>
      <c r="E161" s="40">
        <v>944676</v>
      </c>
      <c r="F161" s="40">
        <f>Data[[#This Row],[DAA 
(n)]]^2</f>
        <v>892412744976</v>
      </c>
      <c r="G161" s="41">
        <f t="shared" si="18"/>
        <v>792327320679.93335</v>
      </c>
      <c r="H161" s="41">
        <f>LN(Data[[#This Row],[Metcalfe
(n^2)]])</f>
        <v>27.517194581088148</v>
      </c>
      <c r="I161" s="42">
        <f t="shared" si="19"/>
        <v>27.369573578737185</v>
      </c>
      <c r="J161" s="40">
        <f>Data[[#This Row],[DAA 
(n)]]*LN(Data[[#This Row],[DAA 
(n)]])</f>
        <v>12997416.654042013</v>
      </c>
      <c r="K161" s="40">
        <f t="shared" si="20"/>
        <v>12109433.642457489</v>
      </c>
      <c r="L161" s="39">
        <f>LN(Data[[#This Row],[MA'[n*ln(n)']
30d]])</f>
        <v>16.309495346678197</v>
      </c>
      <c r="M161" s="43">
        <f t="shared" si="21"/>
        <v>16.298239079552395</v>
      </c>
      <c r="N161" s="40">
        <f>Data[[#This Row],[DAA 
(n)]]^1.5</f>
        <v>918172588.500085</v>
      </c>
      <c r="O161" s="40">
        <f t="shared" si="22"/>
        <v>835487967.56787825</v>
      </c>
      <c r="P161" s="43">
        <f>LN(Data[[#This Row],[MA'[n^1.5']]])</f>
        <v>20.543526504421308</v>
      </c>
      <c r="Q161" s="43">
        <f t="shared" si="23"/>
        <v>20.526030245165039</v>
      </c>
      <c r="R161" s="30">
        <f>$O$1+$O$2*Data[[#This Row],[MA'[ln(n^2)']]]</f>
        <v>27.369573578737185</v>
      </c>
      <c r="S161" s="30">
        <f>$Q$1+$Q$2*Data[[#This Row],[MA'[ln(n*ln(n))']]]</f>
        <v>23.412094481261452</v>
      </c>
      <c r="T161" s="31">
        <f>$O$3*Data[[#This Row],[Metcalfe
(n^2)]]</f>
        <v>464054627387.52002</v>
      </c>
      <c r="U161" s="31">
        <f t="shared" si="16"/>
        <v>412010206753.56531</v>
      </c>
      <c r="V161" s="30">
        <f>LN(Data[[#This Row],[MA'[NVA']
30d]]/Data[[#This Row],[MA'[NVMetcalfe calc']]])</f>
        <v>-0.86607513917469303</v>
      </c>
      <c r="W161" s="30">
        <f>$Q$3+Data[[#This Row],[NVM
(scaled)]]/((Data[[#This Row],[Upper Bound]]-Data[[#This Row],[Lower Bound]])/2)</f>
        <v>0.15230968359271102</v>
      </c>
      <c r="X161" s="30">
        <f>(Data[[#This Row],[Upper Bound]]+Data[[#This Row],[Lower Bound]])/2</f>
        <v>25.390834029999318</v>
      </c>
      <c r="Y161" s="44">
        <f>LN(Data[[#This Row],[NVActual]]/Data[[#This Row],[MA'[n^2']
30d]])</f>
        <v>-1.5568095165797842</v>
      </c>
      <c r="Z161" s="44">
        <f>LN(Data[[#This Row],[NVActual]]/Data[[#This Row],[MA'[n*ln(n)']
30d]])</f>
        <v>9.5319355638114605</v>
      </c>
      <c r="AA161" s="44">
        <f>LN(Data[[#This Row],[NVActual]]/Data[[#This Row],[MA'[n^1.5']]])</f>
        <v>5.2979044060683487</v>
      </c>
      <c r="AB161" s="44">
        <f>LN(Data[[#This Row],[NVActual]]/Data[[#This Row],[Metcalfe
(n^2)]])</f>
        <v>-1.675763670598492</v>
      </c>
      <c r="AC161" s="45">
        <f>1+Data[[#This Row],[MA'[NVMetcalfe calc']]]/((Data[[#This Row],[NVM_norm
(scaled)]]-Data[[#This Row],[NV_fund.]])/2)</f>
        <v>-32649310323.058327</v>
      </c>
    </row>
    <row r="162" spans="1:29" x14ac:dyDescent="0.2">
      <c r="A162" s="37">
        <v>44014</v>
      </c>
      <c r="B162" s="38">
        <v>167529570926.759</v>
      </c>
      <c r="C162" s="24">
        <f t="shared" si="17"/>
        <v>173635262595.91949</v>
      </c>
      <c r="D162" s="39">
        <f>LN(Data[[#This Row],[NVActual]])</f>
        <v>25.844425715476</v>
      </c>
      <c r="E162" s="40">
        <v>951042</v>
      </c>
      <c r="F162" s="40">
        <f>Data[[#This Row],[DAA 
(n)]]^2</f>
        <v>904480885764</v>
      </c>
      <c r="G162" s="41">
        <f t="shared" si="18"/>
        <v>792673253294.3667</v>
      </c>
      <c r="H162" s="41">
        <f>LN(Data[[#This Row],[Metcalfe
(n^2)]])</f>
        <v>27.53062700918036</v>
      </c>
      <c r="I162" s="42">
        <f t="shared" si="19"/>
        <v>27.369958979583636</v>
      </c>
      <c r="J162" s="40">
        <f>Data[[#This Row],[DAA 
(n)]]*LN(Data[[#This Row],[DAA 
(n)]])</f>
        <v>13091391.286032455</v>
      </c>
      <c r="K162" s="40">
        <f t="shared" si="20"/>
        <v>12112128.598588057</v>
      </c>
      <c r="L162" s="39">
        <f>LN(Data[[#This Row],[MA'[n*ln(n)']
30d]])</f>
        <v>16.309717872055781</v>
      </c>
      <c r="M162" s="43">
        <f t="shared" si="21"/>
        <v>16.298564562555633</v>
      </c>
      <c r="N162" s="40">
        <f>Data[[#This Row],[DAA 
(n)]]^1.5</f>
        <v>927469304.37549555</v>
      </c>
      <c r="O162" s="40">
        <f t="shared" si="22"/>
        <v>835754519.97431695</v>
      </c>
      <c r="P162" s="43">
        <f>LN(Data[[#This Row],[MA'[n^1.5']]])</f>
        <v>20.543845491535009</v>
      </c>
      <c r="Q162" s="43">
        <f t="shared" si="23"/>
        <v>20.526383795198502</v>
      </c>
      <c r="R162" s="30">
        <f>$O$1+$O$2*Data[[#This Row],[MA'[ln(n^2)']]]</f>
        <v>27.369958979583636</v>
      </c>
      <c r="S162" s="30">
        <f>$Q$1+$Q$2*Data[[#This Row],[MA'[ln(n*ln(n))']]]</f>
        <v>23.412631528216792</v>
      </c>
      <c r="T162" s="31">
        <f>$O$3*Data[[#This Row],[Metcalfe
(n^2)]]</f>
        <v>470330060597.28003</v>
      </c>
      <c r="U162" s="31">
        <f t="shared" si="16"/>
        <v>412190091713.07056</v>
      </c>
      <c r="V162" s="30">
        <f>LN(Data[[#This Row],[MA'[NVA']
30d]]/Data[[#This Row],[MA'[NVMetcalfe calc']]])</f>
        <v>-0.86452772344447593</v>
      </c>
      <c r="W162" s="30">
        <f>$Q$3+Data[[#This Row],[NVM
(scaled)]]/((Data[[#This Row],[Upper Bound]]-Data[[#This Row],[Lower Bound]])/2)</f>
        <v>0.15307496204496707</v>
      </c>
      <c r="X162" s="30">
        <f>(Data[[#This Row],[Upper Bound]]+Data[[#This Row],[Lower Bound]])/2</f>
        <v>25.391295253900214</v>
      </c>
      <c r="Y162" s="44">
        <f>LN(Data[[#This Row],[NVActual]]/Data[[#This Row],[MA'[n^2']
30d]])</f>
        <v>-1.5542512194731308</v>
      </c>
      <c r="Z162" s="44">
        <f>LN(Data[[#This Row],[NVActual]]/Data[[#This Row],[MA'[n*ln(n)']
30d]])</f>
        <v>9.5347078434202199</v>
      </c>
      <c r="AA162" s="44">
        <f>LN(Data[[#This Row],[NVActual]]/Data[[#This Row],[MA'[n^1.5']]])</f>
        <v>5.3005802239409894</v>
      </c>
      <c r="AB162" s="44">
        <f>LN(Data[[#This Row],[NVActual]]/Data[[#This Row],[Metcalfe
(n^2)]])</f>
        <v>-1.6862012937043593</v>
      </c>
      <c r="AC162" s="45">
        <f>1+Data[[#This Row],[MA'[NVMetcalfe calc']]]/((Data[[#This Row],[NVM_norm
(scaled)]]-Data[[#This Row],[NV_fund.]])/2)</f>
        <v>-32663958625.757095</v>
      </c>
    </row>
    <row r="163" spans="1:29" x14ac:dyDescent="0.2">
      <c r="A163" s="37">
        <v>44013</v>
      </c>
      <c r="B163" s="38">
        <v>170227137442.61499</v>
      </c>
      <c r="C163" s="24">
        <f t="shared" si="17"/>
        <v>173882766579.07919</v>
      </c>
      <c r="D163" s="39">
        <f>LN(Data[[#This Row],[NVActual]])</f>
        <v>25.860399484809466</v>
      </c>
      <c r="E163" s="40">
        <v>1078007</v>
      </c>
      <c r="F163" s="40">
        <f>Data[[#This Row],[DAA 
(n)]]^2</f>
        <v>1162099092049</v>
      </c>
      <c r="G163" s="41">
        <f t="shared" si="18"/>
        <v>789521550486.26672</v>
      </c>
      <c r="H163" s="41">
        <f>LN(Data[[#This Row],[Metcalfe
(n^2)]])</f>
        <v>27.781249047872979</v>
      </c>
      <c r="I163" s="42">
        <f t="shared" si="19"/>
        <v>27.366278526479896</v>
      </c>
      <c r="J163" s="40">
        <f>Data[[#This Row],[DAA 
(n)]]*LN(Data[[#This Row],[DAA 
(n)]])</f>
        <v>14974190.471175203</v>
      </c>
      <c r="K163" s="40">
        <f t="shared" si="20"/>
        <v>12087034.267155951</v>
      </c>
      <c r="L163" s="39">
        <f>LN(Data[[#This Row],[MA'[n*ln(n)']
30d]])</f>
        <v>16.307643887879848</v>
      </c>
      <c r="M163" s="43">
        <f t="shared" si="21"/>
        <v>16.298801521585144</v>
      </c>
      <c r="N163" s="40">
        <f>Data[[#This Row],[DAA 
(n)]]^1.5</f>
        <v>1119263577.501951</v>
      </c>
      <c r="O163" s="40">
        <f t="shared" si="22"/>
        <v>833297525.52425909</v>
      </c>
      <c r="P163" s="43">
        <f>LN(Data[[#This Row],[MA'[n^1.5']]])</f>
        <v>20.540901309858359</v>
      </c>
      <c r="Q163" s="43">
        <f t="shared" si="23"/>
        <v>20.52661195606996</v>
      </c>
      <c r="R163" s="30">
        <f>$O$1+$O$2*Data[[#This Row],[MA'[ln(n^2)']]]</f>
        <v>27.366278526479896</v>
      </c>
      <c r="S163" s="30">
        <f>$Q$1+$Q$2*Data[[#This Row],[MA'[ln(n*ln(n))']]]</f>
        <v>23.413022510615487</v>
      </c>
      <c r="T163" s="31">
        <f>$O$3*Data[[#This Row],[Metcalfe
(n^2)]]</f>
        <v>604291527865.47998</v>
      </c>
      <c r="U163" s="31">
        <f t="shared" si="16"/>
        <v>410551206252.85864</v>
      </c>
      <c r="V163" s="30">
        <f>LN(Data[[#This Row],[MA'[NVA']
30d]]/Data[[#This Row],[MA'[NVMetcalfe calc']]])</f>
        <v>-0.8591193454424364</v>
      </c>
      <c r="W163" s="30">
        <f>$Q$3+Data[[#This Row],[NVM
(scaled)]]/((Data[[#This Row],[Upper Bound]]-Data[[#This Row],[Lower Bound]])/2)</f>
        <v>0.15536113927618533</v>
      </c>
      <c r="X163" s="30">
        <f>(Data[[#This Row],[Upper Bound]]+Data[[#This Row],[Lower Bound]])/2</f>
        <v>25.38965051854769</v>
      </c>
      <c r="Y163" s="44">
        <f>LN(Data[[#This Row],[NVActual]]/Data[[#This Row],[MA'[n^2']
30d]])</f>
        <v>-1.5342934818328264</v>
      </c>
      <c r="Z163" s="44">
        <f>LN(Data[[#This Row],[NVActual]]/Data[[#This Row],[MA'[n*ln(n)']
30d]])</f>
        <v>9.5527555969296198</v>
      </c>
      <c r="AA163" s="44">
        <f>LN(Data[[#This Row],[NVActual]]/Data[[#This Row],[MA'[n^1.5']]])</f>
        <v>5.3194981749511099</v>
      </c>
      <c r="AB163" s="44">
        <f>LN(Data[[#This Row],[NVActual]]/Data[[#This Row],[Metcalfe
(n^2)]])</f>
        <v>-1.9208495630635127</v>
      </c>
      <c r="AC163" s="45">
        <f>1+Data[[#This Row],[MA'[NVMetcalfe calc']]]/((Data[[#This Row],[NVM_norm
(scaled)]]-Data[[#This Row],[NV_fund.]])/2)</f>
        <v>-32539153377.347359</v>
      </c>
    </row>
    <row r="164" spans="1:29" x14ac:dyDescent="0.2">
      <c r="A164" s="37">
        <v>44012</v>
      </c>
      <c r="B164" s="38">
        <v>168424268927.20999</v>
      </c>
      <c r="C164" s="24">
        <f t="shared" si="17"/>
        <v>174461133421.24582</v>
      </c>
      <c r="D164" s="39">
        <f>LN(Data[[#This Row],[NVActual]])</f>
        <v>25.849752043140757</v>
      </c>
      <c r="E164" s="40">
        <v>926238</v>
      </c>
      <c r="F164" s="40">
        <f>Data[[#This Row],[DAA 
(n)]]^2</f>
        <v>857916832644</v>
      </c>
      <c r="G164" s="41">
        <f t="shared" si="18"/>
        <v>776063251214.26672</v>
      </c>
      <c r="H164" s="41">
        <f>LN(Data[[#This Row],[Metcalfe
(n^2)]])</f>
        <v>27.477773000085847</v>
      </c>
      <c r="I164" s="42">
        <f t="shared" si="19"/>
        <v>27.352050591804918</v>
      </c>
      <c r="J164" s="40">
        <f>Data[[#This Row],[DAA 
(n)]]*LN(Data[[#This Row],[DAA 
(n)]])</f>
        <v>12725478.754026758</v>
      </c>
      <c r="K164" s="40">
        <f t="shared" si="20"/>
        <v>11984913.314800141</v>
      </c>
      <c r="L164" s="39">
        <f>LN(Data[[#This Row],[MA'[n*ln(n)']
30d]])</f>
        <v>16.299159193016802</v>
      </c>
      <c r="M164" s="43">
        <f t="shared" si="21"/>
        <v>16.299120805463478</v>
      </c>
      <c r="N164" s="40">
        <f>Data[[#This Row],[DAA 
(n)]]^1.5</f>
        <v>891423115.71694851</v>
      </c>
      <c r="O164" s="40">
        <f t="shared" si="22"/>
        <v>823076996.6928463</v>
      </c>
      <c r="P164" s="43">
        <f>LN(Data[[#This Row],[MA'[n^1.5']]])</f>
        <v>20.528560310392638</v>
      </c>
      <c r="Q164" s="43">
        <f t="shared" si="23"/>
        <v>20.526956797786735</v>
      </c>
      <c r="R164" s="30">
        <f>$O$1+$O$2*Data[[#This Row],[MA'[ln(n^2)']]]</f>
        <v>27.352050591804918</v>
      </c>
      <c r="S164" s="30">
        <f>$Q$1+$Q$2*Data[[#This Row],[MA'[ln(n*ln(n))']]]</f>
        <v>23.413549329014735</v>
      </c>
      <c r="T164" s="31">
        <f>$O$3*Data[[#This Row],[Metcalfe
(n^2)]]</f>
        <v>446116752974.88</v>
      </c>
      <c r="U164" s="31">
        <f t="shared" si="16"/>
        <v>403552890631.41858</v>
      </c>
      <c r="V164" s="30">
        <f>LN(Data[[#This Row],[MA'[NVA']
30d]]/Data[[#This Row],[MA'[NVMetcalfe calc']]])</f>
        <v>-0.83860557302770256</v>
      </c>
      <c r="W164" s="30">
        <f>$Q$3+Data[[#This Row],[NVM
(scaled)]]/((Data[[#This Row],[Upper Bound]]-Data[[#This Row],[Lower Bound]])/2)</f>
        <v>0.16414990267967933</v>
      </c>
      <c r="X164" s="30">
        <f>(Data[[#This Row],[Upper Bound]]+Data[[#This Row],[Lower Bound]])/2</f>
        <v>25.382799960409827</v>
      </c>
      <c r="Y164" s="44">
        <f>LN(Data[[#This Row],[NVActual]]/Data[[#This Row],[MA'[n^2']
30d]])</f>
        <v>-1.5277478199639059</v>
      </c>
      <c r="Z164" s="44">
        <f>LN(Data[[#This Row],[NVActual]]/Data[[#This Row],[MA'[n*ln(n)']
30d]])</f>
        <v>9.550592850123957</v>
      </c>
      <c r="AA164" s="44">
        <f>LN(Data[[#This Row],[NVActual]]/Data[[#This Row],[MA'[n^1.5']]])</f>
        <v>5.3211917327481197</v>
      </c>
      <c r="AB164" s="44">
        <f>LN(Data[[#This Row],[NVActual]]/Data[[#This Row],[Metcalfe
(n^2)]])</f>
        <v>-1.6280209569450905</v>
      </c>
      <c r="AC164" s="45">
        <f>1+Data[[#This Row],[MA'[NVMetcalfe calc']]]/((Data[[#This Row],[NVM_norm
(scaled)]]-Data[[#This Row],[NV_fund.]])/2)</f>
        <v>-32004321380.803661</v>
      </c>
    </row>
    <row r="165" spans="1:29" x14ac:dyDescent="0.2">
      <c r="A165" s="37">
        <v>44011</v>
      </c>
      <c r="B165" s="38">
        <v>169157750925.375</v>
      </c>
      <c r="C165" s="24">
        <f t="shared" si="17"/>
        <v>174630230169.99557</v>
      </c>
      <c r="D165" s="39">
        <f>LN(Data[[#This Row],[NVActual]])</f>
        <v>25.854097553915935</v>
      </c>
      <c r="E165" s="40">
        <v>962232</v>
      </c>
      <c r="F165" s="40">
        <f>Data[[#This Row],[DAA 
(n)]]^2</f>
        <v>925890421824</v>
      </c>
      <c r="G165" s="41">
        <f t="shared" si="18"/>
        <v>768900222403.5</v>
      </c>
      <c r="H165" s="41">
        <f>LN(Data[[#This Row],[Metcalfe
(n^2)]])</f>
        <v>27.554021729627173</v>
      </c>
      <c r="I165" s="42">
        <f t="shared" si="19"/>
        <v>27.342439856687388</v>
      </c>
      <c r="J165" s="40">
        <f>Data[[#This Row],[DAA 
(n)]]*LN(Data[[#This Row],[DAA 
(n)]])</f>
        <v>13256680.718471307</v>
      </c>
      <c r="K165" s="40">
        <f t="shared" si="20"/>
        <v>11924112.716834014</v>
      </c>
      <c r="L165" s="39">
        <f>LN(Data[[#This Row],[MA'[n*ln(n)']
30d]])</f>
        <v>16.294073186673529</v>
      </c>
      <c r="M165" s="43">
        <f t="shared" si="21"/>
        <v>16.299856408373874</v>
      </c>
      <c r="N165" s="40">
        <f>Data[[#This Row],[DAA 
(n)]]^1.5</f>
        <v>943886323.86137903</v>
      </c>
      <c r="O165" s="40">
        <f t="shared" si="22"/>
        <v>817298813.09299612</v>
      </c>
      <c r="P165" s="43">
        <f>LN(Data[[#This Row],[MA'[n^1.5']]])</f>
        <v>20.521515330256008</v>
      </c>
      <c r="Q165" s="43">
        <f t="shared" si="23"/>
        <v>20.527901855724942</v>
      </c>
      <c r="R165" s="30">
        <f>$O$1+$O$2*Data[[#This Row],[MA'[ln(n^2)']]]</f>
        <v>27.342439856687388</v>
      </c>
      <c r="S165" s="30">
        <f>$Q$1+$Q$2*Data[[#This Row],[MA'[ln(n*ln(n))']]]</f>
        <v>23.414763073816889</v>
      </c>
      <c r="T165" s="31">
        <f>$O$3*Data[[#This Row],[Metcalfe
(n^2)]]</f>
        <v>481463019348.48004</v>
      </c>
      <c r="U165" s="31">
        <f t="shared" si="16"/>
        <v>399828115649.81995</v>
      </c>
      <c r="V165" s="30">
        <f>LN(Data[[#This Row],[MA'[NVA']
30d]]/Data[[#This Row],[MA'[NVMetcalfe calc']]])</f>
        <v>-0.82836397588563215</v>
      </c>
      <c r="W165" s="30">
        <f>$Q$3+Data[[#This Row],[NVM
(scaled)]]/((Data[[#This Row],[Upper Bound]]-Data[[#This Row],[Lower Bound]])/2)</f>
        <v>0.16819137282460828</v>
      </c>
      <c r="X165" s="30">
        <f>(Data[[#This Row],[Upper Bound]]+Data[[#This Row],[Lower Bound]])/2</f>
        <v>25.378601465252139</v>
      </c>
      <c r="Y165" s="44">
        <f>LN(Data[[#This Row],[NVActual]]/Data[[#This Row],[MA'[n^2']
30d]])</f>
        <v>-1.5141294943174952</v>
      </c>
      <c r="Z165" s="44">
        <f>LN(Data[[#This Row],[NVActual]]/Data[[#This Row],[MA'[n*ln(n)']
30d]])</f>
        <v>9.5600243672424075</v>
      </c>
      <c r="AA165" s="44">
        <f>LN(Data[[#This Row],[NVActual]]/Data[[#This Row],[MA'[n^1.5']]])</f>
        <v>5.3325822236599292</v>
      </c>
      <c r="AB165" s="44">
        <f>LN(Data[[#This Row],[NVActual]]/Data[[#This Row],[Metcalfe
(n^2)]])</f>
        <v>-1.6999241757112373</v>
      </c>
      <c r="AC165" s="45">
        <f>1+Data[[#This Row],[MA'[NVMetcalfe calc']]]/((Data[[#This Row],[NVM_norm
(scaled)]]-Data[[#This Row],[NV_fund.]])/2)</f>
        <v>-31719286927.213566</v>
      </c>
    </row>
    <row r="166" spans="1:29" x14ac:dyDescent="0.2">
      <c r="A166" s="37">
        <v>44010</v>
      </c>
      <c r="B166" s="38">
        <v>167746363406.58899</v>
      </c>
      <c r="C166" s="24">
        <f t="shared" si="17"/>
        <v>174932573540.63812</v>
      </c>
      <c r="D166" s="39">
        <f>LN(Data[[#This Row],[NVActual]])</f>
        <v>25.845718933913972</v>
      </c>
      <c r="E166" s="40">
        <v>686270</v>
      </c>
      <c r="F166" s="40">
        <f>Data[[#This Row],[DAA 
(n)]]^2</f>
        <v>470966512900</v>
      </c>
      <c r="G166" s="41">
        <f t="shared" si="18"/>
        <v>765187296342.83337</v>
      </c>
      <c r="H166" s="41">
        <f>LN(Data[[#This Row],[Metcalfe
(n^2)]])</f>
        <v>26.878052830558396</v>
      </c>
      <c r="I166" s="42">
        <f t="shared" si="19"/>
        <v>27.338167249241163</v>
      </c>
      <c r="J166" s="40">
        <f>Data[[#This Row],[DAA 
(n)]]*LN(Data[[#This Row],[DAA 
(n)]])</f>
        <v>9222800.6580136549</v>
      </c>
      <c r="K166" s="40">
        <f t="shared" si="20"/>
        <v>11894752.841429889</v>
      </c>
      <c r="L166" s="39">
        <f>LN(Data[[#This Row],[MA'[n*ln(n)']
30d]])</f>
        <v>16.291607923145179</v>
      </c>
      <c r="M166" s="43">
        <f t="shared" si="21"/>
        <v>16.300965515772283</v>
      </c>
      <c r="N166" s="40">
        <f>Data[[#This Row],[DAA 
(n)]]^1.5</f>
        <v>568515777.09671438</v>
      </c>
      <c r="O166" s="40">
        <f t="shared" si="22"/>
        <v>814415007.29766953</v>
      </c>
      <c r="P166" s="43">
        <f>LN(Data[[#This Row],[MA'[n^1.5']]])</f>
        <v>20.517980631019125</v>
      </c>
      <c r="Q166" s="43">
        <f t="shared" si="23"/>
        <v>20.529363926423482</v>
      </c>
      <c r="R166" s="30">
        <f>$O$1+$O$2*Data[[#This Row],[MA'[ln(n^2)']]]</f>
        <v>27.338167249241163</v>
      </c>
      <c r="S166" s="30">
        <f>$Q$1+$Q$2*Data[[#This Row],[MA'[ln(n*ln(n))']]]</f>
        <v>23.416593101024265</v>
      </c>
      <c r="T166" s="31">
        <f>$O$3*Data[[#This Row],[Metcalfe
(n^2)]]</f>
        <v>244902586708</v>
      </c>
      <c r="U166" s="31">
        <f t="shared" si="16"/>
        <v>397897394098.27332</v>
      </c>
      <c r="V166" s="30">
        <f>LN(Data[[#This Row],[MA'[NVA']
30d]]/Data[[#This Row],[MA'[NVMetcalfe calc']]])</f>
        <v>-0.82179356264895731</v>
      </c>
      <c r="W166" s="30">
        <f>$Q$3+Data[[#This Row],[NVM
(scaled)]]/((Data[[#This Row],[Upper Bound]]-Data[[#This Row],[Lower Bound]])/2)</f>
        <v>0.17088587307593356</v>
      </c>
      <c r="X166" s="30">
        <f>(Data[[#This Row],[Upper Bound]]+Data[[#This Row],[Lower Bound]])/2</f>
        <v>25.377380175132714</v>
      </c>
      <c r="Y166" s="44">
        <f>LN(Data[[#This Row],[NVActual]]/Data[[#This Row],[MA'[n^2']
30d]])</f>
        <v>-1.5176675387132541</v>
      </c>
      <c r="Z166" s="44">
        <f>LN(Data[[#This Row],[NVActual]]/Data[[#This Row],[MA'[n*ln(n)']
30d]])</f>
        <v>9.5541110107687928</v>
      </c>
      <c r="AA166" s="44">
        <f>LN(Data[[#This Row],[NVActual]]/Data[[#This Row],[MA'[n^1.5']]])</f>
        <v>5.3277383028948453</v>
      </c>
      <c r="AB166" s="44">
        <f>LN(Data[[#This Row],[NVActual]]/Data[[#This Row],[Metcalfe
(n^2)]])</f>
        <v>-1.0323338966444262</v>
      </c>
      <c r="AC166" s="45">
        <f>1+Data[[#This Row],[MA'[NVMetcalfe calc']]]/((Data[[#This Row],[NVM_norm
(scaled)]]-Data[[#This Row],[NV_fund.]])/2)</f>
        <v>-31571022080.067894</v>
      </c>
    </row>
    <row r="167" spans="1:29" x14ac:dyDescent="0.2">
      <c r="A167" s="37">
        <v>44009</v>
      </c>
      <c r="B167" s="38">
        <v>165787526267.54501</v>
      </c>
      <c r="C167" s="24">
        <f t="shared" si="17"/>
        <v>175122727581.57791</v>
      </c>
      <c r="D167" s="39">
        <f>LN(Data[[#This Row],[NVActual]])</f>
        <v>25.833972843207917</v>
      </c>
      <c r="E167" s="40">
        <v>761896</v>
      </c>
      <c r="F167" s="40">
        <f>Data[[#This Row],[DAA 
(n)]]^2</f>
        <v>580485514816</v>
      </c>
      <c r="G167" s="41">
        <f t="shared" si="18"/>
        <v>773709074459.5</v>
      </c>
      <c r="H167" s="41">
        <f>LN(Data[[#This Row],[Metcalfe
(n^2)]])</f>
        <v>27.087130684829013</v>
      </c>
      <c r="I167" s="42">
        <f t="shared" si="19"/>
        <v>27.35262113102883</v>
      </c>
      <c r="J167" s="40">
        <f>Data[[#This Row],[DAA 
(n)]]*LN(Data[[#This Row],[DAA 
(n)]])</f>
        <v>10318788.260124244</v>
      </c>
      <c r="K167" s="40">
        <f t="shared" si="20"/>
        <v>11975343.038349897</v>
      </c>
      <c r="L167" s="39">
        <f>LN(Data[[#This Row],[MA'[n*ln(n)']
30d]])</f>
        <v>16.298360347059717</v>
      </c>
      <c r="M167" s="43">
        <f t="shared" si="21"/>
        <v>16.302216635122566</v>
      </c>
      <c r="N167" s="40">
        <f>Data[[#This Row],[DAA 
(n)]]^1.5</f>
        <v>665033526.82120419</v>
      </c>
      <c r="O167" s="40">
        <f t="shared" si="22"/>
        <v>821698159.87570941</v>
      </c>
      <c r="P167" s="43">
        <f>LN(Data[[#This Row],[MA'[n^1.5']]])</f>
        <v>20.526883683487579</v>
      </c>
      <c r="Q167" s="43">
        <f t="shared" si="23"/>
        <v>20.531028346222321</v>
      </c>
      <c r="R167" s="30">
        <f>$O$1+$O$2*Data[[#This Row],[MA'[ln(n^2)']]]</f>
        <v>27.35262113102883</v>
      </c>
      <c r="S167" s="30">
        <f>$Q$1+$Q$2*Data[[#This Row],[MA'[ln(n*ln(n))']]]</f>
        <v>23.418657447952231</v>
      </c>
      <c r="T167" s="31">
        <f>$O$3*Data[[#This Row],[Metcalfe
(n^2)]]</f>
        <v>301852467704.32001</v>
      </c>
      <c r="U167" s="31">
        <f t="shared" si="16"/>
        <v>402328718718.94</v>
      </c>
      <c r="V167" s="30">
        <f>LN(Data[[#This Row],[MA'[NVA']
30d]]/Data[[#This Row],[MA'[NVMetcalfe calc']]])</f>
        <v>-0.83178243414042274</v>
      </c>
      <c r="W167" s="30">
        <f>$Q$3+Data[[#This Row],[NVM
(scaled)]]/((Data[[#This Row],[Upper Bound]]-Data[[#This Row],[Lower Bound]])/2)</f>
        <v>0.16712754811711</v>
      </c>
      <c r="X167" s="30">
        <f>(Data[[#This Row],[Upper Bound]]+Data[[#This Row],[Lower Bound]])/2</f>
        <v>25.385639289490531</v>
      </c>
      <c r="Y167" s="44">
        <f>LN(Data[[#This Row],[NVActual]]/Data[[#This Row],[MA'[n^2']
30d]])</f>
        <v>-1.5404889238789943</v>
      </c>
      <c r="Z167" s="44">
        <f>LN(Data[[#This Row],[NVActual]]/Data[[#This Row],[MA'[n*ln(n)']
30d]])</f>
        <v>9.5356124961481985</v>
      </c>
      <c r="AA167" s="44">
        <f>LN(Data[[#This Row],[NVActual]]/Data[[#This Row],[MA'[n^1.5']]])</f>
        <v>5.3070891597203387</v>
      </c>
      <c r="AB167" s="44">
        <f>LN(Data[[#This Row],[NVActual]]/Data[[#This Row],[Metcalfe
(n^2)]])</f>
        <v>-1.2531578416210971</v>
      </c>
      <c r="AC167" s="45">
        <f>1+Data[[#This Row],[MA'[NVMetcalfe calc']]]/((Data[[#This Row],[NVM_norm
(scaled)]]-Data[[#This Row],[NV_fund.]])/2)</f>
        <v>-31907411732.491047</v>
      </c>
    </row>
    <row r="168" spans="1:29" x14ac:dyDescent="0.2">
      <c r="A168" s="37">
        <v>44008</v>
      </c>
      <c r="B168" s="38">
        <v>168676013923.73801</v>
      </c>
      <c r="C168" s="24">
        <f t="shared" si="17"/>
        <v>175461192848.85388</v>
      </c>
      <c r="D168" s="39">
        <f>LN(Data[[#This Row],[NVActual]])</f>
        <v>25.851245634550402</v>
      </c>
      <c r="E168" s="40">
        <v>929963</v>
      </c>
      <c r="F168" s="40">
        <f>Data[[#This Row],[DAA 
(n)]]^2</f>
        <v>864831181369</v>
      </c>
      <c r="G168" s="41">
        <f t="shared" si="18"/>
        <v>779390373981.66663</v>
      </c>
      <c r="H168" s="41">
        <f>LN(Data[[#This Row],[Metcalfe
(n^2)]])</f>
        <v>27.485800158783519</v>
      </c>
      <c r="I168" s="42">
        <f t="shared" si="19"/>
        <v>27.361202473256999</v>
      </c>
      <c r="J168" s="40">
        <f>Data[[#This Row],[DAA 
(n)]]*LN(Data[[#This Row],[DAA 
(n)]])</f>
        <v>12780388.586531399</v>
      </c>
      <c r="K168" s="40">
        <f t="shared" si="20"/>
        <v>12026311.497334288</v>
      </c>
      <c r="L168" s="39">
        <f>LN(Data[[#This Row],[MA'[n*ln(n)']
30d]])</f>
        <v>16.302607432236414</v>
      </c>
      <c r="M168" s="43">
        <f t="shared" si="21"/>
        <v>16.303320819769048</v>
      </c>
      <c r="N168" s="40">
        <f>Data[[#This Row],[DAA 
(n)]]^1.5</f>
        <v>896805999.04296899</v>
      </c>
      <c r="O168" s="40">
        <f t="shared" si="22"/>
        <v>826419456.12954247</v>
      </c>
      <c r="P168" s="43">
        <f>LN(Data[[#This Row],[MA'[n^1.5']]])</f>
        <v>20.532613018727734</v>
      </c>
      <c r="Q168" s="43">
        <f t="shared" si="23"/>
        <v>20.532504049307082</v>
      </c>
      <c r="R168" s="30">
        <f>$O$1+$O$2*Data[[#This Row],[MA'[ln(n^2)']]]</f>
        <v>27.361202473256999</v>
      </c>
      <c r="S168" s="30">
        <f>$Q$1+$Q$2*Data[[#This Row],[MA'[ln(n*ln(n))']]]</f>
        <v>23.420479352618926</v>
      </c>
      <c r="T168" s="31">
        <f>$O$3*Data[[#This Row],[Metcalfe
(n^2)]]</f>
        <v>449712214311.88</v>
      </c>
      <c r="U168" s="31">
        <f t="shared" si="16"/>
        <v>405282994470.46661</v>
      </c>
      <c r="V168" s="30">
        <f>LN(Data[[#This Row],[MA'[NVA']
30d]]/Data[[#This Row],[MA'[NVMetcalfe calc']]])</f>
        <v>-0.83716767978591811</v>
      </c>
      <c r="W168" s="30">
        <f>$Q$3+Data[[#This Row],[NVM
(scaled)]]/((Data[[#This Row],[Upper Bound]]-Data[[#This Row],[Lower Bound]])/2)</f>
        <v>0.16511976652124394</v>
      </c>
      <c r="X168" s="30">
        <f>(Data[[#This Row],[Upper Bound]]+Data[[#This Row],[Lower Bound]])/2</f>
        <v>25.390840912937961</v>
      </c>
      <c r="Y168" s="44">
        <f>LN(Data[[#This Row],[NVActual]]/Data[[#This Row],[MA'[n^2']
30d]])</f>
        <v>-1.5305322446747798</v>
      </c>
      <c r="Z168" s="44">
        <f>LN(Data[[#This Row],[NVActual]]/Data[[#This Row],[MA'[n*ln(n)']
30d]])</f>
        <v>9.5486382023139917</v>
      </c>
      <c r="AA168" s="44">
        <f>LN(Data[[#This Row],[NVActual]]/Data[[#This Row],[MA'[n^1.5']]])</f>
        <v>5.3186326158226702</v>
      </c>
      <c r="AB168" s="44">
        <f>LN(Data[[#This Row],[NVActual]]/Data[[#This Row],[Metcalfe
(n^2)]])</f>
        <v>-1.634554524233117</v>
      </c>
      <c r="AC168" s="45">
        <f>1+Data[[#This Row],[MA'[NVMetcalfe calc']]]/((Data[[#This Row],[NVM_norm
(scaled)]]-Data[[#This Row],[NV_fund.]])/2)</f>
        <v>-32132519986.68222</v>
      </c>
    </row>
    <row r="169" spans="1:29" x14ac:dyDescent="0.2">
      <c r="A169" s="37">
        <v>44007</v>
      </c>
      <c r="B169" s="38">
        <v>170281277784.03601</v>
      </c>
      <c r="C169" s="24">
        <f t="shared" si="17"/>
        <v>175458438866.55255</v>
      </c>
      <c r="D169" s="39">
        <f>LN(Data[[#This Row],[NVActual]])</f>
        <v>25.860717481895332</v>
      </c>
      <c r="E169" s="40">
        <v>901033</v>
      </c>
      <c r="F169" s="40">
        <f>Data[[#This Row],[DAA 
(n)]]^2</f>
        <v>811860467089</v>
      </c>
      <c r="G169" s="41">
        <f t="shared" si="18"/>
        <v>778352866456.8667</v>
      </c>
      <c r="H169" s="41">
        <f>LN(Data[[#This Row],[Metcalfe
(n^2)]])</f>
        <v>27.422594323781809</v>
      </c>
      <c r="I169" s="42">
        <f t="shared" si="19"/>
        <v>27.359980688162359</v>
      </c>
      <c r="J169" s="40">
        <f>Data[[#This Row],[DAA 
(n)]]*LN(Data[[#This Row],[DAA 
(n)]])</f>
        <v>12354331.215670047</v>
      </c>
      <c r="K169" s="40">
        <f t="shared" si="20"/>
        <v>12018017.370070284</v>
      </c>
      <c r="L169" s="39">
        <f>LN(Data[[#This Row],[MA'[n*ln(n)']
30d]])</f>
        <v>16.301917529212815</v>
      </c>
      <c r="M169" s="43">
        <f t="shared" si="21"/>
        <v>16.304362687579623</v>
      </c>
      <c r="N169" s="40">
        <f>Data[[#This Row],[DAA 
(n)]]^1.5</f>
        <v>855285374.73910093</v>
      </c>
      <c r="O169" s="40">
        <f t="shared" si="22"/>
        <v>825608870.58930385</v>
      </c>
      <c r="P169" s="43">
        <f>LN(Data[[#This Row],[MA'[n^1.5']]])</f>
        <v>20.531631697049189</v>
      </c>
      <c r="Q169" s="43">
        <f t="shared" si="23"/>
        <v>20.533899035165579</v>
      </c>
      <c r="R169" s="30">
        <f>$O$1+$O$2*Data[[#This Row],[MA'[ln(n^2)']]]</f>
        <v>27.359980688162359</v>
      </c>
      <c r="S169" s="30">
        <f>$Q$1+$Q$2*Data[[#This Row],[MA'[ln(n*ln(n))']]]</f>
        <v>23.422198434506377</v>
      </c>
      <c r="T169" s="31">
        <f>$O$3*Data[[#This Row],[Metcalfe
(n^2)]]</f>
        <v>422167442886.28003</v>
      </c>
      <c r="U169" s="31">
        <f t="shared" si="16"/>
        <v>404743490557.57062</v>
      </c>
      <c r="V169" s="30">
        <f>LN(Data[[#This Row],[MA'[NVA']
30d]]/Data[[#This Row],[MA'[NVMetcalfe calc']]])</f>
        <v>-0.83585131051802974</v>
      </c>
      <c r="W169" s="30">
        <f>$Q$3+Data[[#This Row],[NVM
(scaled)]]/((Data[[#This Row],[Upper Bound]]-Data[[#This Row],[Lower Bound]])/2)</f>
        <v>0.16547103588981099</v>
      </c>
      <c r="X169" s="30">
        <f>(Data[[#This Row],[Upper Bound]]+Data[[#This Row],[Lower Bound]])/2</f>
        <v>25.391089561334368</v>
      </c>
      <c r="Y169" s="44">
        <f>LN(Data[[#This Row],[NVActual]]/Data[[#This Row],[MA'[n^2']
30d]])</f>
        <v>-1.5197283322612578</v>
      </c>
      <c r="Z169" s="44">
        <f>LN(Data[[#This Row],[NVActual]]/Data[[#This Row],[MA'[n*ln(n)']
30d]])</f>
        <v>9.5587999526825165</v>
      </c>
      <c r="AA169" s="44">
        <f>LN(Data[[#This Row],[NVActual]]/Data[[#This Row],[MA'[n^1.5']]])</f>
        <v>5.3290857848461419</v>
      </c>
      <c r="AB169" s="44">
        <f>LN(Data[[#This Row],[NVActual]]/Data[[#This Row],[Metcalfe
(n^2)]])</f>
        <v>-1.5618768418864748</v>
      </c>
      <c r="AC169" s="45">
        <f>1+Data[[#This Row],[MA'[NVMetcalfe calc']]]/((Data[[#This Row],[NVM_norm
(scaled)]]-Data[[#This Row],[NV_fund.]])/2)</f>
        <v>-32089876419.616943</v>
      </c>
    </row>
    <row r="170" spans="1:29" x14ac:dyDescent="0.2">
      <c r="A170" s="37">
        <v>44006</v>
      </c>
      <c r="B170" s="38">
        <v>171116880435.06299</v>
      </c>
      <c r="C170" s="24">
        <f t="shared" si="17"/>
        <v>175197260047.44601</v>
      </c>
      <c r="D170" s="39">
        <f>LN(Data[[#This Row],[NVActual]])</f>
        <v>25.865612671277756</v>
      </c>
      <c r="E170" s="40">
        <v>917620</v>
      </c>
      <c r="F170" s="40">
        <f>Data[[#This Row],[DAA 
(n)]]^2</f>
        <v>842026464400</v>
      </c>
      <c r="G170" s="41">
        <f t="shared" si="18"/>
        <v>775535329551.26672</v>
      </c>
      <c r="H170" s="41">
        <f>LN(Data[[#This Row],[Metcalfe
(n^2)]])</f>
        <v>27.459077281098615</v>
      </c>
      <c r="I170" s="42">
        <f t="shared" si="19"/>
        <v>27.356315948239992</v>
      </c>
      <c r="J170" s="40">
        <f>Data[[#This Row],[DAA 
(n)]]*LN(Data[[#This Row],[DAA 
(n)]])</f>
        <v>12598499.247340856</v>
      </c>
      <c r="K170" s="40">
        <f t="shared" si="20"/>
        <v>11994427.911657622</v>
      </c>
      <c r="L170" s="39">
        <f>LN(Data[[#This Row],[MA'[n*ln(n)']
30d]])</f>
        <v>16.29995275921755</v>
      </c>
      <c r="M170" s="43">
        <f t="shared" si="21"/>
        <v>16.305379001364479</v>
      </c>
      <c r="N170" s="40">
        <f>Data[[#This Row],[DAA 
(n)]]^1.5</f>
        <v>879010992.1171236</v>
      </c>
      <c r="O170" s="40">
        <f t="shared" si="22"/>
        <v>823352381.37746024</v>
      </c>
      <c r="P170" s="43">
        <f>LN(Data[[#This Row],[MA'[n^1.5']]])</f>
        <v>20.528894833926838</v>
      </c>
      <c r="Q170" s="43">
        <f t="shared" si="23"/>
        <v>20.535259259932999</v>
      </c>
      <c r="R170" s="30">
        <f>$O$1+$O$2*Data[[#This Row],[MA'[ln(n^2)']]]</f>
        <v>27.356315948239992</v>
      </c>
      <c r="S170" s="30">
        <f>$Q$1+$Q$2*Data[[#This Row],[MA'[ln(n*ln(n))']]]</f>
        <v>23.423875352251386</v>
      </c>
      <c r="T170" s="31">
        <f>$O$3*Data[[#This Row],[Metcalfe
(n^2)]]</f>
        <v>437853761488</v>
      </c>
      <c r="U170" s="31">
        <f t="shared" si="16"/>
        <v>403278371366.65863</v>
      </c>
      <c r="V170" s="30">
        <f>LN(Data[[#This Row],[MA'[NVA']
30d]]/Data[[#This Row],[MA'[NVMetcalfe calc']]])</f>
        <v>-0.83371453191689948</v>
      </c>
      <c r="W170" s="30">
        <f>$Q$3+Data[[#This Row],[NVM
(scaled)]]/((Data[[#This Row],[Upper Bound]]-Data[[#This Row],[Lower Bound]])/2)</f>
        <v>0.16598111830736717</v>
      </c>
      <c r="X170" s="30">
        <f>(Data[[#This Row],[Upper Bound]]+Data[[#This Row],[Lower Bound]])/2</f>
        <v>25.390095650245691</v>
      </c>
      <c r="Y170" s="44">
        <f>LN(Data[[#This Row],[NVActual]]/Data[[#This Row],[MA'[n^2']
30d]])</f>
        <v>-1.5112067043736221</v>
      </c>
      <c r="Z170" s="44">
        <f>LN(Data[[#This Row],[NVActual]]/Data[[#This Row],[MA'[n*ln(n)']
30d]])</f>
        <v>9.5656599120602053</v>
      </c>
      <c r="AA170" s="44">
        <f>LN(Data[[#This Row],[NVActual]]/Data[[#This Row],[MA'[n^1.5']]])</f>
        <v>5.3367178373509185</v>
      </c>
      <c r="AB170" s="44">
        <f>LN(Data[[#This Row],[NVActual]]/Data[[#This Row],[Metcalfe
(n^2)]])</f>
        <v>-1.5934646098208562</v>
      </c>
      <c r="AC170" s="45">
        <f>1+Data[[#This Row],[MA'[NVMetcalfe calc']]]/((Data[[#This Row],[NVM_norm
(scaled)]]-Data[[#This Row],[NV_fund.]])/2)</f>
        <v>-31975621649.150276</v>
      </c>
    </row>
    <row r="171" spans="1:29" x14ac:dyDescent="0.2">
      <c r="A171" s="37">
        <v>44005</v>
      </c>
      <c r="B171" s="38">
        <v>176978474354.71799</v>
      </c>
      <c r="C171" s="24">
        <f t="shared" si="17"/>
        <v>174953384555.07257</v>
      </c>
      <c r="D171" s="39">
        <f>LN(Data[[#This Row],[NVActual]])</f>
        <v>25.899293948309527</v>
      </c>
      <c r="E171" s="40">
        <v>1034537</v>
      </c>
      <c r="F171" s="40">
        <f>Data[[#This Row],[DAA 
(n)]]^2</f>
        <v>1070266804369</v>
      </c>
      <c r="G171" s="41">
        <f t="shared" si="18"/>
        <v>770371337689.96667</v>
      </c>
      <c r="H171" s="41">
        <f>LN(Data[[#This Row],[Metcalfe
(n^2)]])</f>
        <v>27.69892908319742</v>
      </c>
      <c r="I171" s="42">
        <f t="shared" si="19"/>
        <v>27.34953855362081</v>
      </c>
      <c r="J171" s="40">
        <f>Data[[#This Row],[DAA 
(n)]]*LN(Data[[#This Row],[DAA 
(n)]])</f>
        <v>14327783.498471905</v>
      </c>
      <c r="K171" s="40">
        <f t="shared" si="20"/>
        <v>11951024.829173943</v>
      </c>
      <c r="L171" s="39">
        <f>LN(Data[[#This Row],[MA'[n*ln(n)']
30d]])</f>
        <v>16.296327592428145</v>
      </c>
      <c r="M171" s="43">
        <f t="shared" si="21"/>
        <v>16.306292288960918</v>
      </c>
      <c r="N171" s="40">
        <f>Data[[#This Row],[DAA 
(n)]]^1.5</f>
        <v>1052250259.6775625</v>
      </c>
      <c r="O171" s="40">
        <f t="shared" si="22"/>
        <v>819208322.01912117</v>
      </c>
      <c r="P171" s="43">
        <f>LN(Data[[#This Row],[MA'[n^1.5']]])</f>
        <v>20.523848970912667</v>
      </c>
      <c r="Q171" s="43">
        <f t="shared" si="23"/>
        <v>20.536488743660311</v>
      </c>
      <c r="R171" s="30">
        <f>$O$1+$O$2*Data[[#This Row],[MA'[ln(n^2)']]]</f>
        <v>27.34953855362081</v>
      </c>
      <c r="S171" s="30">
        <f>$Q$1+$Q$2*Data[[#This Row],[MA'[ln(n*ln(n))']]]</f>
        <v>23.425382276785513</v>
      </c>
      <c r="T171" s="31">
        <f>$O$3*Data[[#This Row],[Metcalfe
(n^2)]]</f>
        <v>556538738271.88</v>
      </c>
      <c r="U171" s="31">
        <f t="shared" si="16"/>
        <v>400593095598.78265</v>
      </c>
      <c r="V171" s="30">
        <f>LN(Data[[#This Row],[MA'[NVA']
30d]]/Data[[#This Row],[MA'[NVMetcalfe calc']]])</f>
        <v>-0.82842662346422058</v>
      </c>
      <c r="W171" s="30">
        <f>$Q$3+Data[[#This Row],[NVM
(scaled)]]/((Data[[#This Row],[Upper Bound]]-Data[[#This Row],[Lower Bound]])/2)</f>
        <v>0.16778102347528356</v>
      </c>
      <c r="X171" s="30">
        <f>(Data[[#This Row],[Upper Bound]]+Data[[#This Row],[Lower Bound]])/2</f>
        <v>25.387460415203162</v>
      </c>
      <c r="Y171" s="44">
        <f>LN(Data[[#This Row],[NVActual]]/Data[[#This Row],[MA'[n^2']
30d]])</f>
        <v>-1.4708445439764202</v>
      </c>
      <c r="Z171" s="44">
        <f>LN(Data[[#This Row],[NVActual]]/Data[[#This Row],[MA'[n*ln(n)']
30d]])</f>
        <v>9.6029663558813834</v>
      </c>
      <c r="AA171" s="44">
        <f>LN(Data[[#This Row],[NVActual]]/Data[[#This Row],[MA'[n^1.5']]])</f>
        <v>5.3754449773968629</v>
      </c>
      <c r="AB171" s="44">
        <f>LN(Data[[#This Row],[NVActual]]/Data[[#This Row],[Metcalfe
(n^2)]])</f>
        <v>-1.7996351348878912</v>
      </c>
      <c r="AC171" s="45">
        <f>1+Data[[#This Row],[MA'[NVMetcalfe calc']]]/((Data[[#This Row],[NVM_norm
(scaled)]]-Data[[#This Row],[NV_fund.]])/2)</f>
        <v>-31768294066.225788</v>
      </c>
    </row>
    <row r="172" spans="1:29" x14ac:dyDescent="0.2">
      <c r="A172" s="37">
        <v>44004</v>
      </c>
      <c r="B172" s="38">
        <v>178311094487.315</v>
      </c>
      <c r="C172" s="24">
        <f t="shared" si="17"/>
        <v>174450792801.9364</v>
      </c>
      <c r="D172" s="39">
        <f>LN(Data[[#This Row],[NVActual]])</f>
        <v>25.906795583588693</v>
      </c>
      <c r="E172" s="40">
        <v>850006</v>
      </c>
      <c r="F172" s="40">
        <f>Data[[#This Row],[DAA 
(n)]]^2</f>
        <v>722510200036</v>
      </c>
      <c r="G172" s="41">
        <f t="shared" si="18"/>
        <v>756454625135.03333</v>
      </c>
      <c r="H172" s="41">
        <f>LN(Data[[#This Row],[Metcalfe
(n^2)]])</f>
        <v>27.305997374530229</v>
      </c>
      <c r="I172" s="42">
        <f t="shared" si="19"/>
        <v>27.33305704015449</v>
      </c>
      <c r="J172" s="40">
        <f>Data[[#This Row],[DAA 
(n)]]*LN(Data[[#This Row],[DAA 
(n)]])</f>
        <v>11605130.802167471</v>
      </c>
      <c r="K172" s="40">
        <f t="shared" si="20"/>
        <v>11839758.101546468</v>
      </c>
      <c r="L172" s="39">
        <f>LN(Data[[#This Row],[MA'[n*ln(n)']
30d]])</f>
        <v>16.286973756598798</v>
      </c>
      <c r="M172" s="43">
        <f t="shared" si="21"/>
        <v>16.307306035272635</v>
      </c>
      <c r="N172" s="40">
        <f>Data[[#This Row],[DAA 
(n)]]^1.5</f>
        <v>783669576.47455013</v>
      </c>
      <c r="O172" s="40">
        <f t="shared" si="22"/>
        <v>808340627.38436997</v>
      </c>
      <c r="P172" s="43">
        <f>LN(Data[[#This Row],[MA'[n^1.5']]])</f>
        <v>20.510494096195327</v>
      </c>
      <c r="Q172" s="43">
        <f t="shared" si="23"/>
        <v>20.537859074181789</v>
      </c>
      <c r="R172" s="30">
        <f>$O$1+$O$2*Data[[#This Row],[MA'[ln(n^2)']]]</f>
        <v>27.33305704015449</v>
      </c>
      <c r="S172" s="30">
        <f>$Q$1+$Q$2*Data[[#This Row],[MA'[ln(n*ln(n))']]]</f>
        <v>23.427054958199847</v>
      </c>
      <c r="T172" s="31">
        <f>$O$3*Data[[#This Row],[Metcalfe
(n^2)]]</f>
        <v>375705304018.72003</v>
      </c>
      <c r="U172" s="31">
        <f t="shared" si="16"/>
        <v>393356405070.21741</v>
      </c>
      <c r="V172" s="30">
        <f>LN(Data[[#This Row],[MA'[NVA']
30d]]/Data[[#This Row],[MA'[NVMetcalfe calc']]])</f>
        <v>-0.81307337182732764</v>
      </c>
      <c r="W172" s="30">
        <f>$Q$3+Data[[#This Row],[NVM
(scaled)]]/((Data[[#This Row],[Upper Bound]]-Data[[#This Row],[Lower Bound]])/2)</f>
        <v>0.17368001103550401</v>
      </c>
      <c r="X172" s="30">
        <f>(Data[[#This Row],[Upper Bound]]+Data[[#This Row],[Lower Bound]])/2</f>
        <v>25.380055999177166</v>
      </c>
      <c r="Y172" s="44">
        <f>LN(Data[[#This Row],[NVActual]]/Data[[#This Row],[MA'[n^2']
30d]])</f>
        <v>-1.4451128047939106</v>
      </c>
      <c r="Z172" s="44">
        <f>LN(Data[[#This Row],[NVActual]]/Data[[#This Row],[MA'[n*ln(n)']
30d]])</f>
        <v>9.619821826989897</v>
      </c>
      <c r="AA172" s="44">
        <f>LN(Data[[#This Row],[NVActual]]/Data[[#This Row],[MA'[n^1.5']]])</f>
        <v>5.3963014873933641</v>
      </c>
      <c r="AB172" s="44">
        <f>LN(Data[[#This Row],[NVActual]]/Data[[#This Row],[Metcalfe
(n^2)]])</f>
        <v>-1.3992017909415375</v>
      </c>
      <c r="AC172" s="45">
        <f>1+Data[[#This Row],[MA'[NVMetcalfe calc']]]/((Data[[#This Row],[NVM_norm
(scaled)]]-Data[[#This Row],[NV_fund.]])/2)</f>
        <v>-31210865476.470612</v>
      </c>
    </row>
    <row r="173" spans="1:29" x14ac:dyDescent="0.2">
      <c r="A173" s="37">
        <v>44003</v>
      </c>
      <c r="B173" s="38">
        <v>170940831096.19901</v>
      </c>
      <c r="C173" s="24">
        <f t="shared" si="17"/>
        <v>174134858410.97604</v>
      </c>
      <c r="D173" s="39">
        <f>LN(Data[[#This Row],[NVActual]])</f>
        <v>25.864583316590089</v>
      </c>
      <c r="E173" s="40">
        <v>710176</v>
      </c>
      <c r="F173" s="40">
        <f>Data[[#This Row],[DAA 
(n)]]^2</f>
        <v>504349950976</v>
      </c>
      <c r="G173" s="41">
        <f t="shared" si="18"/>
        <v>756380787960.6333</v>
      </c>
      <c r="H173" s="41">
        <f>LN(Data[[#This Row],[Metcalfe
(n^2)]])</f>
        <v>26.946536211244911</v>
      </c>
      <c r="I173" s="42">
        <f t="shared" si="19"/>
        <v>27.332954687836832</v>
      </c>
      <c r="J173" s="40">
        <f>Data[[#This Row],[DAA 
(n)]]*LN(Data[[#This Row],[DAA 
(n)]])</f>
        <v>9568391.650178533</v>
      </c>
      <c r="K173" s="40">
        <f t="shared" si="20"/>
        <v>11839121.21789518</v>
      </c>
      <c r="L173" s="39">
        <f>LN(Data[[#This Row],[MA'[n*ln(n)']
30d]])</f>
        <v>16.286919963204028</v>
      </c>
      <c r="M173" s="43">
        <f t="shared" si="21"/>
        <v>16.308744044183801</v>
      </c>
      <c r="N173" s="40">
        <f>Data[[#This Row],[DAA 
(n)]]^1.5</f>
        <v>598479098.03462076</v>
      </c>
      <c r="O173" s="40">
        <f t="shared" si="22"/>
        <v>808280538.80266881</v>
      </c>
      <c r="P173" s="43">
        <f>LN(Data[[#This Row],[MA'[n^1.5']]])</f>
        <v>20.510419757713333</v>
      </c>
      <c r="Q173" s="43">
        <f t="shared" si="23"/>
        <v>20.539827709275627</v>
      </c>
      <c r="R173" s="30">
        <f>$O$1+$O$2*Data[[#This Row],[MA'[ln(n^2)']]]</f>
        <v>27.332954687836832</v>
      </c>
      <c r="S173" s="30">
        <f>$Q$1+$Q$2*Data[[#This Row],[MA'[ln(n*ln(n))']]]</f>
        <v>23.42942767290327</v>
      </c>
      <c r="T173" s="31">
        <f>$O$3*Data[[#This Row],[Metcalfe
(n^2)]]</f>
        <v>262261974507.52002</v>
      </c>
      <c r="U173" s="31">
        <f t="shared" si="16"/>
        <v>393318009739.5293</v>
      </c>
      <c r="V173" s="30">
        <f>LN(Data[[#This Row],[MA'[NVA']
30d]]/Data[[#This Row],[MA'[NVMetcalfe calc']]])</f>
        <v>-0.81478842238476634</v>
      </c>
      <c r="W173" s="30">
        <f>$Q$3+Data[[#This Row],[NVM
(scaled)]]/((Data[[#This Row],[Upper Bound]]-Data[[#This Row],[Lower Bound]])/2)</f>
        <v>0.17253732111105474</v>
      </c>
      <c r="X173" s="30">
        <f>(Data[[#This Row],[Upper Bound]]+Data[[#This Row],[Lower Bound]])/2</f>
        <v>25.381191180370053</v>
      </c>
      <c r="Y173" s="44">
        <f>LN(Data[[#This Row],[NVActual]]/Data[[#This Row],[MA'[n^2']
30d]])</f>
        <v>-1.4872274575063598</v>
      </c>
      <c r="Z173" s="44">
        <f>LN(Data[[#This Row],[NVActual]]/Data[[#This Row],[MA'[n*ln(n)']
30d]])</f>
        <v>9.5776633533860611</v>
      </c>
      <c r="AA173" s="44">
        <f>LN(Data[[#This Row],[NVActual]]/Data[[#This Row],[MA'[n^1.5']]])</f>
        <v>5.354163558876758</v>
      </c>
      <c r="AB173" s="44">
        <f>LN(Data[[#This Row],[NVActual]]/Data[[#This Row],[Metcalfe
(n^2)]])</f>
        <v>-1.0819528946548211</v>
      </c>
      <c r="AC173" s="45">
        <f>1+Data[[#This Row],[MA'[NVMetcalfe calc']]]/((Data[[#This Row],[NVM_norm
(scaled)]]-Data[[#This Row],[NV_fund.]])/2)</f>
        <v>-31204999039.047176</v>
      </c>
    </row>
    <row r="174" spans="1:29" x14ac:dyDescent="0.2">
      <c r="A174" s="37">
        <v>44002</v>
      </c>
      <c r="B174" s="38">
        <v>172267506962.983</v>
      </c>
      <c r="C174" s="24">
        <f t="shared" si="17"/>
        <v>174050984383.22623</v>
      </c>
      <c r="D174" s="39">
        <f>LN(Data[[#This Row],[NVActual]])</f>
        <v>25.87231437861589</v>
      </c>
      <c r="E174" s="40">
        <v>760742</v>
      </c>
      <c r="F174" s="40">
        <f>Data[[#This Row],[DAA 
(n)]]^2</f>
        <v>578728390564</v>
      </c>
      <c r="G174" s="41">
        <f t="shared" si="18"/>
        <v>760770713617.30005</v>
      </c>
      <c r="H174" s="41">
        <f>LN(Data[[#This Row],[Metcalfe
(n^2)]])</f>
        <v>27.084099103531411</v>
      </c>
      <c r="I174" s="42">
        <f t="shared" si="19"/>
        <v>27.340688128461373</v>
      </c>
      <c r="J174" s="40">
        <f>Data[[#This Row],[DAA 
(n)]]*LN(Data[[#This Row],[DAA 
(n)]])</f>
        <v>10302005.860109346</v>
      </c>
      <c r="K174" s="40">
        <f t="shared" si="20"/>
        <v>11881434.693513148</v>
      </c>
      <c r="L174" s="39">
        <f>LN(Data[[#This Row],[MA'[n*ln(n)']
30d]])</f>
        <v>16.290487630054447</v>
      </c>
      <c r="M174" s="43">
        <f t="shared" si="21"/>
        <v>16.310298987587025</v>
      </c>
      <c r="N174" s="40">
        <f>Data[[#This Row],[DAA 
(n)]]^1.5</f>
        <v>663523167.11207414</v>
      </c>
      <c r="O174" s="40">
        <f t="shared" si="22"/>
        <v>812072072.23450601</v>
      </c>
      <c r="P174" s="43">
        <f>LN(Data[[#This Row],[MA'[n^1.5']]])</f>
        <v>20.515099653096602</v>
      </c>
      <c r="Q174" s="43">
        <f t="shared" si="23"/>
        <v>20.541958681026653</v>
      </c>
      <c r="R174" s="30">
        <f>$O$1+$O$2*Data[[#This Row],[MA'[ln(n^2)']]]</f>
        <v>27.340688128461373</v>
      </c>
      <c r="S174" s="30">
        <f>$Q$1+$Q$2*Data[[#This Row],[MA'[ln(n*ln(n))']]]</f>
        <v>23.43199332951859</v>
      </c>
      <c r="T174" s="31">
        <f>$O$3*Data[[#This Row],[Metcalfe
(n^2)]]</f>
        <v>300938763093.28003</v>
      </c>
      <c r="U174" s="31">
        <f t="shared" si="16"/>
        <v>395600771080.99597</v>
      </c>
      <c r="V174" s="30">
        <f>LN(Data[[#This Row],[MA'[NVA']
30d]]/Data[[#This Row],[MA'[NVMetcalfe calc']]])</f>
        <v>-0.8210572788986189</v>
      </c>
      <c r="W174" s="30">
        <f>$Q$3+Data[[#This Row],[NVM
(scaled)]]/((Data[[#This Row],[Upper Bound]]-Data[[#This Row],[Lower Bound]])/2)</f>
        <v>0.16988161208150754</v>
      </c>
      <c r="X174" s="30">
        <f>(Data[[#This Row],[Upper Bound]]+Data[[#This Row],[Lower Bound]])/2</f>
        <v>25.386340728989982</v>
      </c>
      <c r="Y174" s="44">
        <f>LN(Data[[#This Row],[NVActual]]/Data[[#This Row],[MA'[n^2']
30d]])</f>
        <v>-1.4852834746269064</v>
      </c>
      <c r="Z174" s="44">
        <f>LN(Data[[#This Row],[NVActual]]/Data[[#This Row],[MA'[n*ln(n)']
30d]])</f>
        <v>9.5818267485614417</v>
      </c>
      <c r="AA174" s="44">
        <f>LN(Data[[#This Row],[NVActual]]/Data[[#This Row],[MA'[n^1.5']]])</f>
        <v>5.3572147255192863</v>
      </c>
      <c r="AB174" s="44">
        <f>LN(Data[[#This Row],[NVActual]]/Data[[#This Row],[Metcalfe
(n^2)]])</f>
        <v>-1.2117847249155216</v>
      </c>
      <c r="AC174" s="45">
        <f>1+Data[[#This Row],[MA'[NVMetcalfe calc']]]/((Data[[#This Row],[NVM_norm
(scaled)]]-Data[[#This Row],[NV_fund.]])/2)</f>
        <v>-31376393428.935013</v>
      </c>
    </row>
    <row r="175" spans="1:29" x14ac:dyDescent="0.2">
      <c r="A175" s="37">
        <v>44001</v>
      </c>
      <c r="B175" s="38">
        <v>170946908488.14001</v>
      </c>
      <c r="C175" s="24">
        <f t="shared" si="17"/>
        <v>173865681348.36511</v>
      </c>
      <c r="D175" s="39">
        <f>LN(Data[[#This Row],[NVActual]])</f>
        <v>25.864618868563664</v>
      </c>
      <c r="E175" s="40">
        <v>947402</v>
      </c>
      <c r="F175" s="40">
        <f>Data[[#This Row],[DAA 
(n)]]^2</f>
        <v>897570549604</v>
      </c>
      <c r="G175" s="41">
        <f t="shared" si="18"/>
        <v>770224889828.5</v>
      </c>
      <c r="H175" s="41">
        <f>LN(Data[[#This Row],[Metcalfe
(n^2)]])</f>
        <v>27.522957561020608</v>
      </c>
      <c r="I175" s="42">
        <f t="shared" si="19"/>
        <v>27.353982535726622</v>
      </c>
      <c r="J175" s="40">
        <f>Data[[#This Row],[DAA 
(n)]]*LN(Data[[#This Row],[DAA 
(n)]])</f>
        <v>13037652.519613022</v>
      </c>
      <c r="K175" s="40">
        <f t="shared" si="20"/>
        <v>11963392.406727402</v>
      </c>
      <c r="L175" s="39">
        <f>LN(Data[[#This Row],[MA'[n*ln(n)']
30d]])</f>
        <v>16.297361912314265</v>
      </c>
      <c r="M175" s="43">
        <f t="shared" si="21"/>
        <v>16.311689093663183</v>
      </c>
      <c r="N175" s="40">
        <f>Data[[#This Row],[DAA 
(n)]]^1.5</f>
        <v>922149735.04086185</v>
      </c>
      <c r="O175" s="40">
        <f t="shared" si="22"/>
        <v>819783916.01629496</v>
      </c>
      <c r="P175" s="43">
        <f>LN(Data[[#This Row],[MA'[n^1.5']]])</f>
        <v>20.524551346442554</v>
      </c>
      <c r="Q175" s="43">
        <f t="shared" si="23"/>
        <v>20.543873532362863</v>
      </c>
      <c r="R175" s="30">
        <f>$O$1+$O$2*Data[[#This Row],[MA'[ln(n^2)']]]</f>
        <v>27.353982535726622</v>
      </c>
      <c r="S175" s="30">
        <f>$Q$1+$Q$2*Data[[#This Row],[MA'[ln(n*ln(n))']]]</f>
        <v>23.434287004544249</v>
      </c>
      <c r="T175" s="31">
        <f>$O$3*Data[[#This Row],[Metcalfe
(n^2)]]</f>
        <v>466736685794.08002</v>
      </c>
      <c r="U175" s="31">
        <f t="shared" si="16"/>
        <v>400516942710.82001</v>
      </c>
      <c r="V175" s="30">
        <f>LN(Data[[#This Row],[MA'[NVA']
30d]]/Data[[#This Row],[MA'[NVMetcalfe calc']]])</f>
        <v>-0.83447301467399071</v>
      </c>
      <c r="W175" s="30">
        <f>$Q$3+Data[[#This Row],[NVM
(scaled)]]/((Data[[#This Row],[Upper Bound]]-Data[[#This Row],[Lower Bound]])/2)</f>
        <v>0.16421539094784104</v>
      </c>
      <c r="X175" s="30">
        <f>(Data[[#This Row],[Upper Bound]]+Data[[#This Row],[Lower Bound]])/2</f>
        <v>25.394134770135437</v>
      </c>
      <c r="Y175" s="44">
        <f>LN(Data[[#This Row],[NVActual]]/Data[[#This Row],[MA'[n^2']
30d]])</f>
        <v>-1.5053295053002178</v>
      </c>
      <c r="Z175" s="44">
        <f>LN(Data[[#This Row],[NVActual]]/Data[[#This Row],[MA'[n*ln(n)']
30d]])</f>
        <v>9.5672569562493983</v>
      </c>
      <c r="AA175" s="44">
        <f>LN(Data[[#This Row],[NVActual]]/Data[[#This Row],[MA'[n^1.5']]])</f>
        <v>5.3400675221211102</v>
      </c>
      <c r="AB175" s="44">
        <f>LN(Data[[#This Row],[NVActual]]/Data[[#This Row],[Metcalfe
(n^2)]])</f>
        <v>-1.6583386924569417</v>
      </c>
      <c r="AC175" s="45">
        <f>1+Data[[#This Row],[MA'[NVMetcalfe calc']]]/((Data[[#This Row],[NVM_norm
(scaled)]]-Data[[#This Row],[NV_fund.]])/2)</f>
        <v>-31749363656.595379</v>
      </c>
    </row>
    <row r="176" spans="1:29" x14ac:dyDescent="0.2">
      <c r="A176" s="37">
        <v>44000</v>
      </c>
      <c r="B176" s="38">
        <v>172853049353.452</v>
      </c>
      <c r="C176" s="24">
        <f t="shared" si="17"/>
        <v>173997979281.58344</v>
      </c>
      <c r="D176" s="39">
        <f>LN(Data[[#This Row],[NVActual]])</f>
        <v>25.875707644775165</v>
      </c>
      <c r="E176" s="40">
        <v>854866</v>
      </c>
      <c r="F176" s="40">
        <f>Data[[#This Row],[DAA 
(n)]]^2</f>
        <v>730795877956</v>
      </c>
      <c r="G176" s="41">
        <f t="shared" si="18"/>
        <v>765287549550.5</v>
      </c>
      <c r="H176" s="41">
        <f>LN(Data[[#This Row],[Metcalfe
(n^2)]])</f>
        <v>27.31740002098006</v>
      </c>
      <c r="I176" s="42">
        <f t="shared" si="19"/>
        <v>27.347970813575117</v>
      </c>
      <c r="J176" s="40">
        <f>Data[[#This Row],[DAA 
(n)]]*LN(Data[[#This Row],[DAA 
(n)]])</f>
        <v>11676358.24316757</v>
      </c>
      <c r="K176" s="40">
        <f t="shared" si="20"/>
        <v>11923315.86716407</v>
      </c>
      <c r="L176" s="39">
        <f>LN(Data[[#This Row],[MA'[n*ln(n)']
30d]])</f>
        <v>16.294006357693</v>
      </c>
      <c r="M176" s="43">
        <f t="shared" si="21"/>
        <v>16.312704153542047</v>
      </c>
      <c r="N176" s="40">
        <f>Data[[#This Row],[DAA 
(n)]]^1.5</f>
        <v>790400246.08089209</v>
      </c>
      <c r="O176" s="40">
        <f t="shared" si="22"/>
        <v>815895072.28862083</v>
      </c>
      <c r="P176" s="43">
        <f>LN(Data[[#This Row],[MA'[n^1.5']]])</f>
        <v>20.51979631677866</v>
      </c>
      <c r="Q176" s="43">
        <f t="shared" si="23"/>
        <v>20.545272527405299</v>
      </c>
      <c r="R176" s="30">
        <f>$O$1+$O$2*Data[[#This Row],[MA'[ln(n^2)']]]</f>
        <v>27.347970813575117</v>
      </c>
      <c r="S176" s="30">
        <f>$Q$1+$Q$2*Data[[#This Row],[MA'[ln(n*ln(n))']]]</f>
        <v>23.435961853344374</v>
      </c>
      <c r="T176" s="31">
        <f>$O$3*Data[[#This Row],[Metcalfe
(n^2)]]</f>
        <v>380013856537.12</v>
      </c>
      <c r="U176" s="31">
        <f t="shared" si="16"/>
        <v>397949525766.25995</v>
      </c>
      <c r="V176" s="30">
        <f>LN(Data[[#This Row],[MA'[NVA']
30d]]/Data[[#This Row],[MA'[NVMetcalfe calc']]])</f>
        <v>-0.82728149173651711</v>
      </c>
      <c r="W176" s="30">
        <f>$Q$3+Data[[#This Row],[NVM
(scaled)]]/((Data[[#This Row],[Upper Bound]]-Data[[#This Row],[Lower Bound]])/2)</f>
        <v>0.16705542080981256</v>
      </c>
      <c r="X176" s="30">
        <f>(Data[[#This Row],[Upper Bound]]+Data[[#This Row],[Lower Bound]])/2</f>
        <v>25.391966333459745</v>
      </c>
      <c r="Y176" s="44">
        <f>LN(Data[[#This Row],[NVActual]]/Data[[#This Row],[MA'[n^2']
30d]])</f>
        <v>-1.4878098371372885</v>
      </c>
      <c r="Z176" s="44">
        <f>LN(Data[[#This Row],[NVActual]]/Data[[#This Row],[MA'[n*ln(n)']
30d]])</f>
        <v>9.5817012870821632</v>
      </c>
      <c r="AA176" s="44">
        <f>LN(Data[[#This Row],[NVActual]]/Data[[#This Row],[MA'[n^1.5']]])</f>
        <v>5.3559113279965063</v>
      </c>
      <c r="AB176" s="44">
        <f>LN(Data[[#This Row],[NVActual]]/Data[[#This Row],[Metcalfe
(n^2)]])</f>
        <v>-1.4416923762048943</v>
      </c>
      <c r="AC176" s="45">
        <f>1+Data[[#This Row],[MA'[NVMetcalfe calc']]]/((Data[[#This Row],[NVM_norm
(scaled)]]-Data[[#This Row],[NV_fund.]])/2)</f>
        <v>-31552105546.115646</v>
      </c>
    </row>
    <row r="177" spans="1:29" x14ac:dyDescent="0.2">
      <c r="A177" s="37">
        <v>43999</v>
      </c>
      <c r="B177" s="38">
        <v>173926399830.384</v>
      </c>
      <c r="C177" s="24">
        <f t="shared" si="17"/>
        <v>174212640222.75894</v>
      </c>
      <c r="D177" s="39">
        <f>LN(Data[[#This Row],[NVActual]])</f>
        <v>25.881898057195102</v>
      </c>
      <c r="E177" s="40">
        <v>918592</v>
      </c>
      <c r="F177" s="40">
        <f>Data[[#This Row],[DAA 
(n)]]^2</f>
        <v>843811262464</v>
      </c>
      <c r="G177" s="41">
        <f t="shared" si="18"/>
        <v>767360279720.26672</v>
      </c>
      <c r="H177" s="41">
        <f>LN(Data[[#This Row],[Metcalfe
(n^2)]])</f>
        <v>27.461194683862104</v>
      </c>
      <c r="I177" s="42">
        <f t="shared" si="19"/>
        <v>27.35069284760436</v>
      </c>
      <c r="J177" s="40">
        <f>Data[[#This Row],[DAA 
(n)]]*LN(Data[[#This Row],[DAA 
(n)]])</f>
        <v>12612816.873519128</v>
      </c>
      <c r="K177" s="40">
        <f t="shared" si="20"/>
        <v>11940748.460130922</v>
      </c>
      <c r="L177" s="39">
        <f>LN(Data[[#This Row],[MA'[n*ln(n)']
30d]])</f>
        <v>16.295467349067195</v>
      </c>
      <c r="M177" s="43">
        <f t="shared" si="21"/>
        <v>16.313800075624396</v>
      </c>
      <c r="N177" s="40">
        <f>Data[[#This Row],[DAA 
(n)]]^1.5</f>
        <v>880408016.32500482</v>
      </c>
      <c r="O177" s="40">
        <f t="shared" si="22"/>
        <v>817559132.76127839</v>
      </c>
      <c r="P177" s="43">
        <f>LN(Data[[#This Row],[MA'[n^1.5']]])</f>
        <v>20.521833791772671</v>
      </c>
      <c r="Q177" s="43">
        <f t="shared" si="23"/>
        <v>20.546787738051027</v>
      </c>
      <c r="R177" s="30">
        <f>$O$1+$O$2*Data[[#This Row],[MA'[ln(n^2)']]]</f>
        <v>27.35069284760436</v>
      </c>
      <c r="S177" s="30">
        <f>$Q$1+$Q$2*Data[[#This Row],[MA'[ln(n*ln(n))']]]</f>
        <v>23.437770124780251</v>
      </c>
      <c r="T177" s="31">
        <f>$O$3*Data[[#This Row],[Metcalfe
(n^2)]]</f>
        <v>438781856481.28003</v>
      </c>
      <c r="U177" s="31">
        <f t="shared" si="16"/>
        <v>399027345454.5387</v>
      </c>
      <c r="V177" s="30">
        <f>LN(Data[[#This Row],[MA'[NVA']
30d]]/Data[[#This Row],[MA'[NVMetcalfe calc']]])</f>
        <v>-0.82875332617499109</v>
      </c>
      <c r="W177" s="30">
        <f>$Q$3+Data[[#This Row],[NVM
(scaled)]]/((Data[[#This Row],[Upper Bound]]-Data[[#This Row],[Lower Bound]])/2)</f>
        <v>0.16640189450158765</v>
      </c>
      <c r="X177" s="30">
        <f>(Data[[#This Row],[Upper Bound]]+Data[[#This Row],[Lower Bound]])/2</f>
        <v>25.394231486192304</v>
      </c>
      <c r="Y177" s="44">
        <f>LN(Data[[#This Row],[NVActual]]/Data[[#This Row],[MA'[n^2']
30d]])</f>
        <v>-1.4843241966732028</v>
      </c>
      <c r="Z177" s="44">
        <f>LN(Data[[#This Row],[NVActual]]/Data[[#This Row],[MA'[n*ln(n)']
30d]])</f>
        <v>9.5864307081279101</v>
      </c>
      <c r="AA177" s="44">
        <f>LN(Data[[#This Row],[NVActual]]/Data[[#This Row],[MA'[n^1.5']]])</f>
        <v>5.3600642654224329</v>
      </c>
      <c r="AB177" s="44">
        <f>LN(Data[[#This Row],[NVActual]]/Data[[#This Row],[Metcalfe
(n^2)]])</f>
        <v>-1.5792966266670012</v>
      </c>
      <c r="AC177" s="45">
        <f>1+Data[[#This Row],[MA'[NVMetcalfe calc']]]/((Data[[#This Row],[NVM_norm
(scaled)]]-Data[[#This Row],[NV_fund.]])/2)</f>
        <v>-31633902075.61512</v>
      </c>
    </row>
    <row r="178" spans="1:29" x14ac:dyDescent="0.2">
      <c r="A178" s="37">
        <v>43998</v>
      </c>
      <c r="B178" s="38">
        <v>175232451346.34</v>
      </c>
      <c r="C178" s="24">
        <f t="shared" si="17"/>
        <v>174374531464.18024</v>
      </c>
      <c r="D178" s="39">
        <f>LN(Data[[#This Row],[NVActual]])</f>
        <v>25.889379222876315</v>
      </c>
      <c r="E178" s="40">
        <v>986219</v>
      </c>
      <c r="F178" s="40">
        <f>Data[[#This Row],[DAA 
(n)]]^2</f>
        <v>972627915961</v>
      </c>
      <c r="G178" s="41">
        <f t="shared" si="18"/>
        <v>770623930935.76672</v>
      </c>
      <c r="H178" s="41">
        <f>LN(Data[[#This Row],[Metcalfe
(n^2)]])</f>
        <v>27.603267436911139</v>
      </c>
      <c r="I178" s="42">
        <f t="shared" si="19"/>
        <v>27.354352180668783</v>
      </c>
      <c r="J178" s="40">
        <f>Data[[#This Row],[DAA 
(n)]]*LN(Data[[#This Row],[DAA 
(n)]])</f>
        <v>13611433.404181533</v>
      </c>
      <c r="K178" s="40">
        <f t="shared" si="20"/>
        <v>11966246.363643769</v>
      </c>
      <c r="L178" s="39">
        <f>LN(Data[[#This Row],[MA'[n*ln(n)']
30d]])</f>
        <v>16.297600441358295</v>
      </c>
      <c r="M178" s="43">
        <f t="shared" si="21"/>
        <v>16.314620565160009</v>
      </c>
      <c r="N178" s="40">
        <f>Data[[#This Row],[DAA 
(n)]]^1.5</f>
        <v>979399882.91358244</v>
      </c>
      <c r="O178" s="40">
        <f t="shared" si="22"/>
        <v>820077671.71460736</v>
      </c>
      <c r="P178" s="43">
        <f>LN(Data[[#This Row],[MA'[n^1.5']]])</f>
        <v>20.524909615339944</v>
      </c>
      <c r="Q178" s="43">
        <f t="shared" si="23"/>
        <v>20.547933211115581</v>
      </c>
      <c r="R178" s="30">
        <f>$O$1+$O$2*Data[[#This Row],[MA'[ln(n^2)']]]</f>
        <v>27.354352180668783</v>
      </c>
      <c r="S178" s="30">
        <f>$Q$1+$Q$2*Data[[#This Row],[MA'[ln(n*ln(n))']]]</f>
        <v>23.439123932514015</v>
      </c>
      <c r="T178" s="31">
        <f>$O$3*Data[[#This Row],[Metcalfe
(n^2)]]</f>
        <v>505766516299.72003</v>
      </c>
      <c r="U178" s="31">
        <f t="shared" si="16"/>
        <v>400724444086.59869</v>
      </c>
      <c r="V178" s="30">
        <f>LN(Data[[#This Row],[MA'[NVA']
30d]]/Data[[#This Row],[MA'[NVMetcalfe calc']]])</f>
        <v>-0.83206855361365339</v>
      </c>
      <c r="W178" s="30">
        <f>$Q$3+Data[[#This Row],[NVM
(scaled)]]/((Data[[#This Row],[Upper Bound]]-Data[[#This Row],[Lower Bound]])/2)</f>
        <v>0.1649578308719018</v>
      </c>
      <c r="X178" s="30">
        <f>(Data[[#This Row],[Upper Bound]]+Data[[#This Row],[Lower Bound]])/2</f>
        <v>25.396738056591399</v>
      </c>
      <c r="Y178" s="44">
        <f>LN(Data[[#This Row],[NVActual]]/Data[[#This Row],[MA'[n^2']
30d]])</f>
        <v>-1.4810871007186657</v>
      </c>
      <c r="Z178" s="44">
        <f>LN(Data[[#This Row],[NVActual]]/Data[[#This Row],[MA'[n*ln(n)']
30d]])</f>
        <v>9.5917787815180215</v>
      </c>
      <c r="AA178" s="44">
        <f>LN(Data[[#This Row],[NVActual]]/Data[[#This Row],[MA'[n^1.5']]])</f>
        <v>5.3644696075363694</v>
      </c>
      <c r="AB178" s="44">
        <f>LN(Data[[#This Row],[NVActual]]/Data[[#This Row],[Metcalfe
(n^2)]])</f>
        <v>-1.7138882140348268</v>
      </c>
      <c r="AC178" s="45">
        <f>1+Data[[#This Row],[MA'[NVMetcalfe calc']]]/((Data[[#This Row],[NVM_norm
(scaled)]]-Data[[#This Row],[NV_fund.]])/2)</f>
        <v>-31763469758.310005</v>
      </c>
    </row>
    <row r="179" spans="1:29" x14ac:dyDescent="0.2">
      <c r="A179" s="37">
        <v>43997</v>
      </c>
      <c r="B179" s="38">
        <v>173774840415.629</v>
      </c>
      <c r="C179" s="24">
        <f t="shared" si="17"/>
        <v>174465477022.28027</v>
      </c>
      <c r="D179" s="39">
        <f>LN(Data[[#This Row],[NVActual]])</f>
        <v>25.881026277593474</v>
      </c>
      <c r="E179" s="40">
        <v>867844</v>
      </c>
      <c r="F179" s="40">
        <f>Data[[#This Row],[DAA 
(n)]]^2</f>
        <v>753153208336</v>
      </c>
      <c r="G179" s="41">
        <f t="shared" si="18"/>
        <v>757631225108.26672</v>
      </c>
      <c r="H179" s="41">
        <f>LN(Data[[#This Row],[Metcalfe
(n^2)]])</f>
        <v>27.347534507975958</v>
      </c>
      <c r="I179" s="42">
        <f t="shared" si="19"/>
        <v>27.337282936406414</v>
      </c>
      <c r="J179" s="40">
        <f>Data[[#This Row],[DAA 
(n)]]*LN(Data[[#This Row],[DAA 
(n)]])</f>
        <v>11866696.868769944</v>
      </c>
      <c r="K179" s="40">
        <f t="shared" si="20"/>
        <v>11857242.02586448</v>
      </c>
      <c r="L179" s="39">
        <f>LN(Data[[#This Row],[MA'[n*ln(n)']
30d]])</f>
        <v>16.28844938029771</v>
      </c>
      <c r="M179" s="43">
        <f t="shared" si="21"/>
        <v>16.315205692046913</v>
      </c>
      <c r="N179" s="40">
        <f>Data[[#This Row],[DAA 
(n)]]^1.5</f>
        <v>808467372.83278751</v>
      </c>
      <c r="O179" s="40">
        <f t="shared" si="22"/>
        <v>809666387.35351372</v>
      </c>
      <c r="P179" s="43">
        <f>LN(Data[[#This Row],[MA'[n^1.5']]])</f>
        <v>20.512132853325259</v>
      </c>
      <c r="Q179" s="43">
        <f t="shared" si="23"/>
        <v>20.548745125834195</v>
      </c>
      <c r="R179" s="30">
        <f>$O$1+$O$2*Data[[#This Row],[MA'[ln(n^2)']]]</f>
        <v>27.337282936406414</v>
      </c>
      <c r="S179" s="30">
        <f>$Q$1+$Q$2*Data[[#This Row],[MA'[ln(n*ln(n))']]]</f>
        <v>23.440089391877404</v>
      </c>
      <c r="T179" s="31">
        <f>$O$3*Data[[#This Row],[Metcalfe
(n^2)]]</f>
        <v>391639668334.72003</v>
      </c>
      <c r="U179" s="31">
        <f t="shared" si="16"/>
        <v>393968237056.29871</v>
      </c>
      <c r="V179" s="30">
        <f>LN(Data[[#This Row],[MA'[NVA']
30d]]/Data[[#This Row],[MA'[NVMetcalfe calc']]])</f>
        <v>-0.81454340678404458</v>
      </c>
      <c r="W179" s="30">
        <f>$Q$3+Data[[#This Row],[NVM
(scaled)]]/((Data[[#This Row],[Upper Bound]]-Data[[#This Row],[Lower Bound]])/2)</f>
        <v>0.17198462689772048</v>
      </c>
      <c r="X179" s="30">
        <f>(Data[[#This Row],[Upper Bound]]+Data[[#This Row],[Lower Bound]])/2</f>
        <v>25.388686164141909</v>
      </c>
      <c r="Y179" s="44">
        <f>LN(Data[[#This Row],[NVActual]]/Data[[#This Row],[MA'[n^2']
30d]])</f>
        <v>-1.4724363161994625</v>
      </c>
      <c r="Z179" s="44">
        <f>LN(Data[[#This Row],[NVActual]]/Data[[#This Row],[MA'[n*ln(n)']
30d]])</f>
        <v>9.5925768972957659</v>
      </c>
      <c r="AA179" s="44">
        <f>LN(Data[[#This Row],[NVActual]]/Data[[#This Row],[MA'[n^1.5']]])</f>
        <v>5.3688934242682143</v>
      </c>
      <c r="AB179" s="44">
        <f>LN(Data[[#This Row],[NVActual]]/Data[[#This Row],[Metcalfe
(n^2)]])</f>
        <v>-1.4665082303824841</v>
      </c>
      <c r="AC179" s="45">
        <f>1+Data[[#This Row],[MA'[NVMetcalfe calc']]]/((Data[[#This Row],[NVM_norm
(scaled)]]-Data[[#This Row],[NV_fund.]])/2)</f>
        <v>-31246611414.408268</v>
      </c>
    </row>
    <row r="180" spans="1:29" x14ac:dyDescent="0.2">
      <c r="A180" s="37">
        <v>43996</v>
      </c>
      <c r="B180" s="38">
        <v>171955158128.09799</v>
      </c>
      <c r="C180" s="24">
        <f t="shared" si="17"/>
        <v>174428943726.24695</v>
      </c>
      <c r="D180" s="39">
        <f>LN(Data[[#This Row],[NVActual]])</f>
        <v>25.870499571211912</v>
      </c>
      <c r="E180" s="40">
        <v>698545</v>
      </c>
      <c r="F180" s="40">
        <f>Data[[#This Row],[DAA 
(n)]]^2</f>
        <v>487965117025</v>
      </c>
      <c r="G180" s="41">
        <f t="shared" si="18"/>
        <v>758370789002.26672</v>
      </c>
      <c r="H180" s="41">
        <f>LN(Data[[#This Row],[Metcalfe
(n^2)]])</f>
        <v>26.913509758738485</v>
      </c>
      <c r="I180" s="42">
        <f t="shared" si="19"/>
        <v>27.338250707513644</v>
      </c>
      <c r="J180" s="40">
        <f>Data[[#This Row],[DAA 
(n)]]*LN(Data[[#This Row],[DAA 
(n)]])</f>
        <v>9400148.8372089881</v>
      </c>
      <c r="K180" s="40">
        <f t="shared" si="20"/>
        <v>11863452.107094986</v>
      </c>
      <c r="L180" s="39">
        <f>LN(Data[[#This Row],[MA'[n*ln(n)']
30d]])</f>
        <v>16.288972980605319</v>
      </c>
      <c r="M180" s="43">
        <f t="shared" si="21"/>
        <v>16.316203384560328</v>
      </c>
      <c r="N180" s="40">
        <f>Data[[#This Row],[DAA 
(n)]]^1.5</f>
        <v>583836957.26823246</v>
      </c>
      <c r="O180" s="40">
        <f t="shared" si="22"/>
        <v>810259631.33620799</v>
      </c>
      <c r="P180" s="43">
        <f>LN(Data[[#This Row],[MA'[n^1.5']]])</f>
        <v>20.512865286785026</v>
      </c>
      <c r="Q180" s="43">
        <f t="shared" si="23"/>
        <v>20.550126424835785</v>
      </c>
      <c r="R180" s="30">
        <f>$O$1+$O$2*Data[[#This Row],[MA'[ln(n^2)']]]</f>
        <v>27.338250707513644</v>
      </c>
      <c r="S180" s="30">
        <f>$Q$1+$Q$2*Data[[#This Row],[MA'[ln(n*ln(n))']]]</f>
        <v>23.44173558452454</v>
      </c>
      <c r="T180" s="31">
        <f>$O$3*Data[[#This Row],[Metcalfe
(n^2)]]</f>
        <v>253741860853</v>
      </c>
      <c r="U180" s="31">
        <f t="shared" si="16"/>
        <v>394352810281.17865</v>
      </c>
      <c r="V180" s="30">
        <f>LN(Data[[#This Row],[MA'[NVA']
30d]]/Data[[#This Row],[MA'[NVMetcalfe calc']]])</f>
        <v>-0.8157285067436072</v>
      </c>
      <c r="W180" s="30">
        <f>$Q$3+Data[[#This Row],[NVM
(scaled)]]/((Data[[#This Row],[Upper Bound]]-Data[[#This Row],[Lower Bound]])/2)</f>
        <v>0.17130355920813489</v>
      </c>
      <c r="X180" s="30">
        <f>(Data[[#This Row],[Upper Bound]]+Data[[#This Row],[Lower Bound]])/2</f>
        <v>25.389993146019094</v>
      </c>
      <c r="Y180" s="44">
        <f>LN(Data[[#This Row],[NVActual]]/Data[[#This Row],[MA'[n^2']
30d]])</f>
        <v>-1.4839386993225938</v>
      </c>
      <c r="Z180" s="44">
        <f>LN(Data[[#This Row],[NVActual]]/Data[[#This Row],[MA'[n*ln(n)']
30d]])</f>
        <v>9.5815265906065914</v>
      </c>
      <c r="AA180" s="44">
        <f>LN(Data[[#This Row],[NVActual]]/Data[[#This Row],[MA'[n^1.5']]])</f>
        <v>5.3576342844268865</v>
      </c>
      <c r="AB180" s="44">
        <f>LN(Data[[#This Row],[NVActual]]/Data[[#This Row],[Metcalfe
(n^2)]])</f>
        <v>-1.0430101875265756</v>
      </c>
      <c r="AC180" s="45">
        <f>1+Data[[#This Row],[MA'[NVMetcalfe calc']]]/((Data[[#This Row],[NVM_norm
(scaled)]]-Data[[#This Row],[NV_fund.]])/2)</f>
        <v>-31274647234.233025</v>
      </c>
    </row>
    <row r="181" spans="1:29" x14ac:dyDescent="0.2">
      <c r="A181" s="37">
        <v>43995</v>
      </c>
      <c r="B181" s="38">
        <v>174123830972.77301</v>
      </c>
      <c r="C181" s="24">
        <f t="shared" si="17"/>
        <v>174410795463.18829</v>
      </c>
      <c r="D181" s="39">
        <f>LN(Data[[#This Row],[NVActual]])</f>
        <v>25.883032555299639</v>
      </c>
      <c r="E181" s="40">
        <v>800767</v>
      </c>
      <c r="F181" s="40">
        <f>Data[[#This Row],[DAA 
(n)]]^2</f>
        <v>641227788289</v>
      </c>
      <c r="G181" s="41">
        <f t="shared" si="18"/>
        <v>768846110064.76672</v>
      </c>
      <c r="H181" s="41">
        <f>LN(Data[[#This Row],[Metcalfe
(n^2)]])</f>
        <v>27.186650594685666</v>
      </c>
      <c r="I181" s="42">
        <f t="shared" si="19"/>
        <v>27.35482220359204</v>
      </c>
      <c r="J181" s="40">
        <f>Data[[#This Row],[DAA 
(n)]]*LN(Data[[#This Row],[DAA 
(n)]])</f>
        <v>10885086.318377329</v>
      </c>
      <c r="K181" s="40">
        <f t="shared" si="20"/>
        <v>11959295.496561112</v>
      </c>
      <c r="L181" s="39">
        <f>LN(Data[[#This Row],[MA'[n*ln(n)']
30d]])</f>
        <v>16.297019399781988</v>
      </c>
      <c r="M181" s="43">
        <f t="shared" si="21"/>
        <v>16.317183798722258</v>
      </c>
      <c r="N181" s="40">
        <f>Data[[#This Row],[DAA 
(n)]]^1.5</f>
        <v>716571037.8914423</v>
      </c>
      <c r="O181" s="40">
        <f t="shared" si="22"/>
        <v>819053755.67164934</v>
      </c>
      <c r="P181" s="43">
        <f>LN(Data[[#This Row],[MA'[n^1.5']]])</f>
        <v>20.523660275404133</v>
      </c>
      <c r="Q181" s="43">
        <f t="shared" si="23"/>
        <v>20.551483552164214</v>
      </c>
      <c r="R181" s="30">
        <f>$O$1+$O$2*Data[[#This Row],[MA'[ln(n^2)']]]</f>
        <v>27.35482220359204</v>
      </c>
      <c r="S181" s="30">
        <f>$Q$1+$Q$2*Data[[#This Row],[MA'[ln(n*ln(n))']]]</f>
        <v>23.443353267891723</v>
      </c>
      <c r="T181" s="31">
        <f>$O$3*Data[[#This Row],[Metcalfe
(n^2)]]</f>
        <v>333438449910.28003</v>
      </c>
      <c r="U181" s="31">
        <f t="shared" si="16"/>
        <v>399799977233.67865</v>
      </c>
      <c r="V181" s="30">
        <f>LN(Data[[#This Row],[MA'[NVA']
30d]]/Data[[#This Row],[MA'[NVMetcalfe calc']]])</f>
        <v>-0.82955095497122988</v>
      </c>
      <c r="W181" s="30">
        <f>$Q$3+Data[[#This Row],[NVM
(scaled)]]/((Data[[#This Row],[Upper Bound]]-Data[[#This Row],[Lower Bound]])/2)</f>
        <v>0.16583661350351203</v>
      </c>
      <c r="X181" s="30">
        <f>(Data[[#This Row],[Upper Bound]]+Data[[#This Row],[Lower Bound]])/2</f>
        <v>25.39908773574188</v>
      </c>
      <c r="Y181" s="44">
        <f>LN(Data[[#This Row],[NVActual]]/Data[[#This Row],[MA'[n^2']
30d]])</f>
        <v>-1.4851241141754579</v>
      </c>
      <c r="Z181" s="44">
        <f>LN(Data[[#This Row],[NVActual]]/Data[[#This Row],[MA'[n*ln(n)']
30d]])</f>
        <v>9.5860131555176533</v>
      </c>
      <c r="AA181" s="44">
        <f>LN(Data[[#This Row],[NVActual]]/Data[[#This Row],[MA'[n^1.5']]])</f>
        <v>5.3593722798955081</v>
      </c>
      <c r="AB181" s="44">
        <f>LN(Data[[#This Row],[NVActual]]/Data[[#This Row],[Metcalfe
(n^2)]])</f>
        <v>-1.303618039386027</v>
      </c>
      <c r="AC181" s="45">
        <f>1+Data[[#This Row],[MA'[NVMetcalfe calc']]]/((Data[[#This Row],[NVM_norm
(scaled)]]-Data[[#This Row],[NV_fund.]])/2)</f>
        <v>-31688344501.015446</v>
      </c>
    </row>
    <row r="182" spans="1:29" x14ac:dyDescent="0.2">
      <c r="A182" s="37">
        <v>43994</v>
      </c>
      <c r="B182" s="38">
        <v>174019304039.34601</v>
      </c>
      <c r="C182" s="24">
        <f t="shared" si="17"/>
        <v>174610718750.29306</v>
      </c>
      <c r="D182" s="39">
        <f>LN(Data[[#This Row],[NVActual]])</f>
        <v>25.882432072762111</v>
      </c>
      <c r="E182" s="40">
        <v>909615</v>
      </c>
      <c r="F182" s="40">
        <f>Data[[#This Row],[DAA 
(n)]]^2</f>
        <v>827399448225</v>
      </c>
      <c r="G182" s="41">
        <f t="shared" si="18"/>
        <v>773335720499.16663</v>
      </c>
      <c r="H182" s="41">
        <f>LN(Data[[#This Row],[Metcalfe
(n^2)]])</f>
        <v>27.441553424095328</v>
      </c>
      <c r="I182" s="42">
        <f t="shared" si="19"/>
        <v>27.361177524916855</v>
      </c>
      <c r="J182" s="40">
        <f>Data[[#This Row],[DAA 
(n)]]*LN(Data[[#This Row],[DAA 
(n)]])</f>
        <v>12480624.308929237</v>
      </c>
      <c r="K182" s="40">
        <f t="shared" si="20"/>
        <v>11998386.033788707</v>
      </c>
      <c r="L182" s="39">
        <f>LN(Data[[#This Row],[MA'[n*ln(n)']
30d]])</f>
        <v>16.300282701522441</v>
      </c>
      <c r="M182" s="43">
        <f t="shared" si="21"/>
        <v>16.317936954602668</v>
      </c>
      <c r="N182" s="40">
        <f>Data[[#This Row],[DAA 
(n)]]^1.5</f>
        <v>867533831.67296898</v>
      </c>
      <c r="O182" s="40">
        <f t="shared" si="22"/>
        <v>822725554.55578279</v>
      </c>
      <c r="P182" s="43">
        <f>LN(Data[[#This Row],[MA'[n^1.5']]])</f>
        <v>20.52813323347246</v>
      </c>
      <c r="Q182" s="43">
        <f t="shared" si="23"/>
        <v>20.552538489997062</v>
      </c>
      <c r="R182" s="30">
        <f>$O$1+$O$2*Data[[#This Row],[MA'[ln(n^2)']]]</f>
        <v>27.361177524916855</v>
      </c>
      <c r="S182" s="30">
        <f>$Q$1+$Q$2*Data[[#This Row],[MA'[ln(n*ln(n))']]]</f>
        <v>23.444595975094401</v>
      </c>
      <c r="T182" s="31">
        <f>$O$3*Data[[#This Row],[Metcalfe
(n^2)]]</f>
        <v>430247713077</v>
      </c>
      <c r="U182" s="31">
        <f t="shared" si="16"/>
        <v>402134574659.56665</v>
      </c>
      <c r="V182" s="30">
        <f>LN(Data[[#This Row],[MA'[NVA']
30d]]/Data[[#This Row],[MA'[NVMetcalfe calc']]])</f>
        <v>-0.83422776358958362</v>
      </c>
      <c r="W182" s="30">
        <f>$Q$3+Data[[#This Row],[NVM
(scaled)]]/((Data[[#This Row],[Upper Bound]]-Data[[#This Row],[Lower Bound]])/2)</f>
        <v>0.16400209699328183</v>
      </c>
      <c r="X182" s="30">
        <f>(Data[[#This Row],[Upper Bound]]+Data[[#This Row],[Lower Bound]])/2</f>
        <v>25.402886750005628</v>
      </c>
      <c r="Y182" s="44">
        <f>LN(Data[[#This Row],[NVActual]]/Data[[#This Row],[MA'[n^2']
30d]])</f>
        <v>-1.4915470270241533</v>
      </c>
      <c r="Z182" s="44">
        <f>LN(Data[[#This Row],[NVActual]]/Data[[#This Row],[MA'[n*ln(n)']
30d]])</f>
        <v>9.5821493712396677</v>
      </c>
      <c r="AA182" s="44">
        <f>LN(Data[[#This Row],[NVActual]]/Data[[#This Row],[MA'[n^1.5']]])</f>
        <v>5.354298839289652</v>
      </c>
      <c r="AB182" s="44">
        <f>LN(Data[[#This Row],[NVActual]]/Data[[#This Row],[Metcalfe
(n^2)]])</f>
        <v>-1.5591213513332174</v>
      </c>
      <c r="AC182" s="45">
        <f>1+Data[[#This Row],[MA'[NVMetcalfe calc']]]/((Data[[#This Row],[NVM_norm
(scaled)]]-Data[[#This Row],[NV_fund.]])/2)</f>
        <v>-31866271443.88895</v>
      </c>
    </row>
    <row r="183" spans="1:29" x14ac:dyDescent="0.2">
      <c r="A183" s="37">
        <v>43993</v>
      </c>
      <c r="B183" s="38">
        <v>170721091857.55499</v>
      </c>
      <c r="C183" s="24">
        <f t="shared" si="17"/>
        <v>174520925331.5517</v>
      </c>
      <c r="D183" s="39">
        <f>LN(Data[[#This Row],[NVActual]])</f>
        <v>25.863297020083639</v>
      </c>
      <c r="E183" s="40">
        <v>1048342</v>
      </c>
      <c r="F183" s="40">
        <f>Data[[#This Row],[DAA 
(n)]]^2</f>
        <v>1099020948964</v>
      </c>
      <c r="G183" s="41">
        <f t="shared" si="18"/>
        <v>770320743483.80005</v>
      </c>
      <c r="H183" s="41">
        <f>LN(Data[[#This Row],[Metcalfe
(n^2)]])</f>
        <v>27.725440853010031</v>
      </c>
      <c r="I183" s="42">
        <f t="shared" si="19"/>
        <v>27.357318613152589</v>
      </c>
      <c r="J183" s="40">
        <f>Data[[#This Row],[DAA 
(n)]]*LN(Data[[#This Row],[DAA 
(n)]])</f>
        <v>14532872.057363121</v>
      </c>
      <c r="K183" s="40">
        <f t="shared" si="20"/>
        <v>11973332.551142434</v>
      </c>
      <c r="L183" s="39">
        <f>LN(Data[[#This Row],[MA'[n*ln(n)']
30d]])</f>
        <v>16.298192447402414</v>
      </c>
      <c r="M183" s="43">
        <f t="shared" si="21"/>
        <v>16.318531513166569</v>
      </c>
      <c r="N183" s="40">
        <f>Data[[#This Row],[DAA 
(n)]]^1.5</f>
        <v>1073382420.0529922</v>
      </c>
      <c r="O183" s="40">
        <f t="shared" si="22"/>
        <v>820320665.64819956</v>
      </c>
      <c r="P183" s="43">
        <f>LN(Data[[#This Row],[MA'[n^1.5']]])</f>
        <v>20.525205877448769</v>
      </c>
      <c r="Q183" s="43">
        <f t="shared" si="23"/>
        <v>20.553375854975343</v>
      </c>
      <c r="R183" s="30">
        <f>$O$1+$O$2*Data[[#This Row],[MA'[ln(n^2)']]]</f>
        <v>27.357318613152589</v>
      </c>
      <c r="S183" s="30">
        <f>$Q$1+$Q$2*Data[[#This Row],[MA'[ln(n*ln(n))']]]</f>
        <v>23.445576996724835</v>
      </c>
      <c r="T183" s="31">
        <f>$O$3*Data[[#This Row],[Metcalfe
(n^2)]]</f>
        <v>571490893461.28003</v>
      </c>
      <c r="U183" s="31">
        <f t="shared" si="16"/>
        <v>400566786611.57599</v>
      </c>
      <c r="V183" s="30">
        <f>LN(Data[[#This Row],[MA'[NVA']
30d]]/Data[[#This Row],[MA'[NVMetcalfe calc']]])</f>
        <v>-0.83083586029390433</v>
      </c>
      <c r="W183" s="30">
        <f>$Q$3+Data[[#This Row],[NVM
(scaled)]]/((Data[[#This Row],[Upper Bound]]-Data[[#This Row],[Lower Bound]])/2)</f>
        <v>0.16520923324550618</v>
      </c>
      <c r="X183" s="30">
        <f>(Data[[#This Row],[Upper Bound]]+Data[[#This Row],[Lower Bound]])/2</f>
        <v>25.401447804938712</v>
      </c>
      <c r="Y183" s="44">
        <f>LN(Data[[#This Row],[NVActual]]/Data[[#This Row],[MA'[n^2']
30d]])</f>
        <v>-1.5067757949566065</v>
      </c>
      <c r="Z183" s="44">
        <f>LN(Data[[#This Row],[NVActual]]/Data[[#This Row],[MA'[n*ln(n)']
30d]])</f>
        <v>9.5651045726812249</v>
      </c>
      <c r="AA183" s="44">
        <f>LN(Data[[#This Row],[NVActual]]/Data[[#This Row],[MA'[n^1.5']]])</f>
        <v>5.3380911426348687</v>
      </c>
      <c r="AB183" s="44">
        <f>LN(Data[[#This Row],[NVActual]]/Data[[#This Row],[Metcalfe
(n^2)]])</f>
        <v>-1.8621438329263946</v>
      </c>
      <c r="AC183" s="45">
        <f>1+Data[[#This Row],[MA'[NVMetcalfe calc']]]/((Data[[#This Row],[NVM_norm
(scaled)]]-Data[[#This Row],[NV_fund.]])/2)</f>
        <v>-31745363752.287758</v>
      </c>
    </row>
    <row r="184" spans="1:29" x14ac:dyDescent="0.2">
      <c r="A184" s="37">
        <v>43992</v>
      </c>
      <c r="B184" s="38">
        <v>181952982732.76901</v>
      </c>
      <c r="C184" s="24">
        <f t="shared" si="17"/>
        <v>174231056083.13617</v>
      </c>
      <c r="D184" s="39">
        <f>LN(Data[[#This Row],[NVActual]])</f>
        <v>25.927014154015414</v>
      </c>
      <c r="E184" s="40">
        <v>909669</v>
      </c>
      <c r="F184" s="40">
        <f>Data[[#This Row],[DAA 
(n)]]^2</f>
        <v>827497689561</v>
      </c>
      <c r="G184" s="41">
        <f t="shared" si="18"/>
        <v>764032116806.3667</v>
      </c>
      <c r="H184" s="41">
        <f>LN(Data[[#This Row],[Metcalfe
(n^2)]])</f>
        <v>27.441672152122432</v>
      </c>
      <c r="I184" s="42">
        <f t="shared" si="19"/>
        <v>27.351040862146576</v>
      </c>
      <c r="J184" s="40">
        <f>Data[[#This Row],[DAA 
(n)]]*LN(Data[[#This Row],[DAA 
(n)]])</f>
        <v>12481419.23247453</v>
      </c>
      <c r="K184" s="40">
        <f t="shared" si="20"/>
        <v>11926802.70967955</v>
      </c>
      <c r="L184" s="39">
        <f>LN(Data[[#This Row],[MA'[n*ln(n)']
30d]])</f>
        <v>16.294298753936573</v>
      </c>
      <c r="M184" s="43">
        <f t="shared" si="21"/>
        <v>16.319070782414617</v>
      </c>
      <c r="N184" s="40">
        <f>Data[[#This Row],[DAA 
(n)]]^1.5</f>
        <v>867611085.54770339</v>
      </c>
      <c r="O184" s="40">
        <f t="shared" si="22"/>
        <v>815607541.46032572</v>
      </c>
      <c r="P184" s="43">
        <f>LN(Data[[#This Row],[MA'[n^1.5']]])</f>
        <v>20.519443843140127</v>
      </c>
      <c r="Q184" s="43">
        <f t="shared" si="23"/>
        <v>20.554143337578214</v>
      </c>
      <c r="R184" s="30">
        <f>$O$1+$O$2*Data[[#This Row],[MA'[ln(n^2)']]]</f>
        <v>27.351040862146576</v>
      </c>
      <c r="S184" s="30">
        <f>$Q$1+$Q$2*Data[[#This Row],[MA'[ln(n*ln(n))']]]</f>
        <v>23.446466790984115</v>
      </c>
      <c r="T184" s="31">
        <f>$O$3*Data[[#This Row],[Metcalfe
(n^2)]]</f>
        <v>430298798571.72003</v>
      </c>
      <c r="U184" s="31">
        <f t="shared" si="16"/>
        <v>397296700739.31067</v>
      </c>
      <c r="V184" s="30">
        <f>LN(Data[[#This Row],[MA'[NVA']
30d]]/Data[[#This Row],[MA'[NVMetcalfe calc']]])</f>
        <v>-0.82430103173344693</v>
      </c>
      <c r="W184" s="30">
        <f>$Q$3+Data[[#This Row],[NVM
(scaled)]]/((Data[[#This Row],[Upper Bound]]-Data[[#This Row],[Lower Bound]])/2)</f>
        <v>0.16777672201360599</v>
      </c>
      <c r="X184" s="30">
        <f>(Data[[#This Row],[Upper Bound]]+Data[[#This Row],[Lower Bound]])/2</f>
        <v>25.398753826565347</v>
      </c>
      <c r="Y184" s="44">
        <f>LN(Data[[#This Row],[NVActual]]/Data[[#This Row],[MA'[n^2']
30d]])</f>
        <v>-1.4348615089186274</v>
      </c>
      <c r="Z184" s="44">
        <f>LN(Data[[#This Row],[NVActual]]/Data[[#This Row],[MA'[n*ln(n)']
30d]])</f>
        <v>9.6327154000788386</v>
      </c>
      <c r="AA184" s="44">
        <f>LN(Data[[#This Row],[NVActual]]/Data[[#This Row],[MA'[n^1.5']]])</f>
        <v>5.4075703108752871</v>
      </c>
      <c r="AB184" s="44">
        <f>LN(Data[[#This Row],[NVActual]]/Data[[#This Row],[Metcalfe
(n^2)]])</f>
        <v>-1.514657998107019</v>
      </c>
      <c r="AC184" s="45">
        <f>1+Data[[#This Row],[MA'[NVMetcalfe calc']]]/((Data[[#This Row],[NVM_norm
(scaled)]]-Data[[#This Row],[NV_fund.]])/2)</f>
        <v>-31492771689.370819</v>
      </c>
    </row>
    <row r="185" spans="1:29" x14ac:dyDescent="0.2">
      <c r="A185" s="37">
        <v>43991</v>
      </c>
      <c r="B185" s="38">
        <v>179936892008.73199</v>
      </c>
      <c r="C185" s="24">
        <f t="shared" si="17"/>
        <v>173428343641.05508</v>
      </c>
      <c r="D185" s="39">
        <f>LN(Data[[#This Row],[NVActual]])</f>
        <v>25.9158720264106</v>
      </c>
      <c r="E185" s="40">
        <v>910121</v>
      </c>
      <c r="F185" s="40">
        <f>Data[[#This Row],[DAA 
(n)]]^2</f>
        <v>828320234641</v>
      </c>
      <c r="G185" s="41">
        <f t="shared" si="18"/>
        <v>769728348916.46667</v>
      </c>
      <c r="H185" s="41">
        <f>LN(Data[[#This Row],[Metcalfe
(n^2)]])</f>
        <v>27.442665673373334</v>
      </c>
      <c r="I185" s="42">
        <f t="shared" si="19"/>
        <v>27.357298605832913</v>
      </c>
      <c r="J185" s="40">
        <f>Data[[#This Row],[DAA 
(n)]]*LN(Data[[#This Row],[DAA 
(n)]])</f>
        <v>12488073.162658107</v>
      </c>
      <c r="K185" s="40">
        <f t="shared" si="20"/>
        <v>11970873.400328845</v>
      </c>
      <c r="L185" s="39">
        <f>LN(Data[[#This Row],[MA'[n*ln(n)']
30d]])</f>
        <v>16.29798704064746</v>
      </c>
      <c r="M185" s="43">
        <f t="shared" si="21"/>
        <v>16.319289808702838</v>
      </c>
      <c r="N185" s="40">
        <f>Data[[#This Row],[DAA 
(n)]]^1.5</f>
        <v>868257819.00982487</v>
      </c>
      <c r="O185" s="40">
        <f t="shared" si="22"/>
        <v>819980113.43730175</v>
      </c>
      <c r="P185" s="43">
        <f>LN(Data[[#This Row],[MA'[n^1.5']]])</f>
        <v>20.524790646022762</v>
      </c>
      <c r="Q185" s="43">
        <f t="shared" si="23"/>
        <v>20.554507130358658</v>
      </c>
      <c r="R185" s="30">
        <f>$O$1+$O$2*Data[[#This Row],[MA'[ln(n^2)']]]</f>
        <v>27.357298605832913</v>
      </c>
      <c r="S185" s="30">
        <f>$Q$1+$Q$2*Data[[#This Row],[MA'[ln(n*ln(n))']]]</f>
        <v>23.446828184359681</v>
      </c>
      <c r="T185" s="31">
        <f>$O$3*Data[[#This Row],[Metcalfe
(n^2)]]</f>
        <v>430726522013.32001</v>
      </c>
      <c r="U185" s="31">
        <f t="shared" si="16"/>
        <v>400258741436.56262</v>
      </c>
      <c r="V185" s="30">
        <f>LN(Data[[#This Row],[MA'[NVA']
30d]]/Data[[#This Row],[MA'[NVMetcalfe calc']]])</f>
        <v>-0.83634668245359078</v>
      </c>
      <c r="W185" s="30">
        <f>$Q$3+Data[[#This Row],[NVM
(scaled)]]/((Data[[#This Row],[Upper Bound]]-Data[[#This Row],[Lower Bound]])/2)</f>
        <v>0.16225264875497747</v>
      </c>
      <c r="X185" s="30">
        <f>(Data[[#This Row],[Upper Bound]]+Data[[#This Row],[Lower Bound]])/2</f>
        <v>25.402063395096299</v>
      </c>
      <c r="Y185" s="44">
        <f>LN(Data[[#This Row],[NVActual]]/Data[[#This Row],[MA'[n^2']
30d]])</f>
        <v>-1.4534314695222539</v>
      </c>
      <c r="Z185" s="44">
        <f>LN(Data[[#This Row],[NVActual]]/Data[[#This Row],[MA'[n*ln(n)']
30d]])</f>
        <v>9.6178849857631423</v>
      </c>
      <c r="AA185" s="44">
        <f>LN(Data[[#This Row],[NVActual]]/Data[[#This Row],[MA'[n^1.5']]])</f>
        <v>5.3910813803878392</v>
      </c>
      <c r="AB185" s="44">
        <f>LN(Data[[#This Row],[NVActual]]/Data[[#This Row],[Metcalfe
(n^2)]])</f>
        <v>-1.5267936469627343</v>
      </c>
      <c r="AC185" s="45">
        <f>1+Data[[#This Row],[MA'[NVMetcalfe calc']]]/((Data[[#This Row],[NVM_norm
(scaled)]]-Data[[#This Row],[NV_fund.]])/2)</f>
        <v>-31716461382.893921</v>
      </c>
    </row>
    <row r="186" spans="1:29" x14ac:dyDescent="0.2">
      <c r="A186" s="37">
        <v>43990</v>
      </c>
      <c r="B186" s="38">
        <v>179741658882.798</v>
      </c>
      <c r="C186" s="24">
        <f t="shared" si="17"/>
        <v>172767887262.57013</v>
      </c>
      <c r="D186" s="39">
        <f>LN(Data[[#This Row],[NVActual]])</f>
        <v>25.914786428480873</v>
      </c>
      <c r="E186" s="40">
        <v>986341</v>
      </c>
      <c r="F186" s="40">
        <f>Data[[#This Row],[DAA 
(n)]]^2</f>
        <v>972868568281</v>
      </c>
      <c r="G186" s="41">
        <f t="shared" si="18"/>
        <v>767304888583.23328</v>
      </c>
      <c r="H186" s="41">
        <f>LN(Data[[#This Row],[Metcalfe
(n^2)]])</f>
        <v>27.603514831160552</v>
      </c>
      <c r="I186" s="42">
        <f t="shared" si="19"/>
        <v>27.354236407039078</v>
      </c>
      <c r="J186" s="40">
        <f>Data[[#This Row],[DAA 
(n)]]*LN(Data[[#This Row],[DAA 
(n)]])</f>
        <v>13613239.211040866</v>
      </c>
      <c r="K186" s="40">
        <f t="shared" si="20"/>
        <v>11950854.475859076</v>
      </c>
      <c r="L186" s="39">
        <f>LN(Data[[#This Row],[MA'[n*ln(n)']
30d]])</f>
        <v>16.296313338041475</v>
      </c>
      <c r="M186" s="43">
        <f t="shared" si="21"/>
        <v>16.318889862070151</v>
      </c>
      <c r="N186" s="40">
        <f>Data[[#This Row],[DAA 
(n)]]^1.5</f>
        <v>979581623.19780576</v>
      </c>
      <c r="O186" s="40">
        <f t="shared" si="22"/>
        <v>818053174.66225398</v>
      </c>
      <c r="P186" s="43">
        <f>LN(Data[[#This Row],[MA'[n^1.5']]])</f>
        <v>20.522437898153818</v>
      </c>
      <c r="Q186" s="43">
        <f t="shared" si="23"/>
        <v>20.554021873071633</v>
      </c>
      <c r="R186" s="30">
        <f>$O$1+$O$2*Data[[#This Row],[MA'[ln(n^2)']]]</f>
        <v>27.354236407039078</v>
      </c>
      <c r="S186" s="30">
        <f>$Q$1+$Q$2*Data[[#This Row],[MA'[ln(n*ln(n))']]]</f>
        <v>23.446168272415747</v>
      </c>
      <c r="T186" s="31">
        <f>$O$3*Data[[#This Row],[Metcalfe
(n^2)]]</f>
        <v>505891655506.12</v>
      </c>
      <c r="U186" s="31">
        <f t="shared" si="16"/>
        <v>398998542063.28131</v>
      </c>
      <c r="V186" s="30">
        <f>LN(Data[[#This Row],[MA'[NVA']
30d]]/Data[[#This Row],[MA'[NVMetcalfe calc']]])</f>
        <v>-0.83700876140730773</v>
      </c>
      <c r="W186" s="30">
        <f>$Q$3+Data[[#This Row],[NVM
(scaled)]]/((Data[[#This Row],[Upper Bound]]-Data[[#This Row],[Lower Bound]])/2)</f>
        <v>0.16165088602633554</v>
      </c>
      <c r="X186" s="30">
        <f>(Data[[#This Row],[Upper Bound]]+Data[[#This Row],[Lower Bound]])/2</f>
        <v>25.400202339727414</v>
      </c>
      <c r="Y186" s="44">
        <f>LN(Data[[#This Row],[NVActual]]/Data[[#This Row],[MA'[n^2']
30d]])</f>
        <v>-1.4513636387786526</v>
      </c>
      <c r="Z186" s="44">
        <f>LN(Data[[#This Row],[NVActual]]/Data[[#This Row],[MA'[n*ln(n)']
30d]])</f>
        <v>9.6184730904393962</v>
      </c>
      <c r="AA186" s="44">
        <f>LN(Data[[#This Row],[NVActual]]/Data[[#This Row],[MA'[n^1.5']]])</f>
        <v>5.3923485303270526</v>
      </c>
      <c r="AB186" s="44">
        <f>LN(Data[[#This Row],[NVActual]]/Data[[#This Row],[Metcalfe
(n^2)]])</f>
        <v>-1.6887284026796823</v>
      </c>
      <c r="AC186" s="45">
        <f>1+Data[[#This Row],[MA'[NVMetcalfe calc']]]/((Data[[#This Row],[NVM_norm
(scaled)]]-Data[[#This Row],[NV_fund.]])/2)</f>
        <v>-31618180843.905079</v>
      </c>
    </row>
    <row r="187" spans="1:29" x14ac:dyDescent="0.2">
      <c r="A187" s="37">
        <v>43989</v>
      </c>
      <c r="B187" s="38">
        <v>179331395772.25299</v>
      </c>
      <c r="C187" s="24">
        <f t="shared" si="17"/>
        <v>172641371217.4949</v>
      </c>
      <c r="D187" s="39">
        <f>LN(Data[[#This Row],[NVActual]])</f>
        <v>25.912501304137777</v>
      </c>
      <c r="E187" s="40">
        <v>690992</v>
      </c>
      <c r="F187" s="40">
        <f>Data[[#This Row],[DAA 
(n)]]^2</f>
        <v>477469944064</v>
      </c>
      <c r="G187" s="41">
        <f t="shared" si="18"/>
        <v>762291523307.19995</v>
      </c>
      <c r="H187" s="41">
        <f>LN(Data[[#This Row],[Metcalfe
(n^2)]])</f>
        <v>26.891767050517529</v>
      </c>
      <c r="I187" s="42">
        <f t="shared" si="19"/>
        <v>27.348638410629441</v>
      </c>
      <c r="J187" s="40">
        <f>Data[[#This Row],[DAA 
(n)]]*LN(Data[[#This Row],[DAA 
(n)]])</f>
        <v>9290997.9488856047</v>
      </c>
      <c r="K187" s="40">
        <f t="shared" si="20"/>
        <v>11911768.550692087</v>
      </c>
      <c r="L187" s="39">
        <f>LN(Data[[#This Row],[MA'[n*ln(n)']
30d]])</f>
        <v>16.29303742322875</v>
      </c>
      <c r="M187" s="43">
        <f t="shared" si="21"/>
        <v>16.318361539805075</v>
      </c>
      <c r="N187" s="40">
        <f>Data[[#This Row],[DAA 
(n)]]^1.5</f>
        <v>574393516.31844807</v>
      </c>
      <c r="O187" s="40">
        <f t="shared" si="22"/>
        <v>814188875.08589172</v>
      </c>
      <c r="P187" s="43">
        <f>LN(Data[[#This Row],[MA'[n^1.5']]])</f>
        <v>20.517702930326308</v>
      </c>
      <c r="Q187" s="43">
        <f t="shared" si="23"/>
        <v>20.553366720370505</v>
      </c>
      <c r="R187" s="30">
        <f>$O$1+$O$2*Data[[#This Row],[MA'[ln(n^2)']]]</f>
        <v>27.348638410629441</v>
      </c>
      <c r="S187" s="30">
        <f>$Q$1+$Q$2*Data[[#This Row],[MA'[ln(n*ln(n))']]]</f>
        <v>23.44529654067837</v>
      </c>
      <c r="T187" s="31">
        <f>$O$3*Data[[#This Row],[Metcalfe
(n^2)]]</f>
        <v>248284370913.28</v>
      </c>
      <c r="U187" s="31">
        <f t="shared" si="16"/>
        <v>396391592119.74396</v>
      </c>
      <c r="V187" s="30">
        <f>LN(Data[[#This Row],[MA'[NVA']
30d]]/Data[[#This Row],[MA'[NVMetcalfe calc']]])</f>
        <v>-0.83118614751587316</v>
      </c>
      <c r="W187" s="30">
        <f>$Q$3+Data[[#This Row],[NVM
(scaled)]]/((Data[[#This Row],[Upper Bound]]-Data[[#This Row],[Lower Bound]])/2)</f>
        <v>0.16411562952527531</v>
      </c>
      <c r="X187" s="30">
        <f>(Data[[#This Row],[Upper Bound]]+Data[[#This Row],[Lower Bound]])/2</f>
        <v>25.396967475653906</v>
      </c>
      <c r="Y187" s="44">
        <f>LN(Data[[#This Row],[NVActual]]/Data[[#This Row],[MA'[n^2']
30d]])</f>
        <v>-1.4470935918501791</v>
      </c>
      <c r="Z187" s="44">
        <f>LN(Data[[#This Row],[NVActual]]/Data[[#This Row],[MA'[n*ln(n)']
30d]])</f>
        <v>9.6194638809090272</v>
      </c>
      <c r="AA187" s="44">
        <f>LN(Data[[#This Row],[NVActual]]/Data[[#This Row],[MA'[n^1.5']]])</f>
        <v>5.3947983738114687</v>
      </c>
      <c r="AB187" s="44">
        <f>LN(Data[[#This Row],[NVActual]]/Data[[#This Row],[Metcalfe
(n^2)]])</f>
        <v>-0.97926574637975261</v>
      </c>
      <c r="AC187" s="45">
        <f>1+Data[[#This Row],[MA'[NVMetcalfe calc']]]/((Data[[#This Row],[NVM_norm
(scaled)]]-Data[[#This Row],[NV_fund.]])/2)</f>
        <v>-31418691357.151867</v>
      </c>
    </row>
    <row r="188" spans="1:29" x14ac:dyDescent="0.2">
      <c r="A188" s="37">
        <v>43988</v>
      </c>
      <c r="B188" s="38">
        <v>177870046318.47601</v>
      </c>
      <c r="C188" s="24">
        <f t="shared" si="17"/>
        <v>172700650802.11496</v>
      </c>
      <c r="D188" s="39">
        <f>LN(Data[[#This Row],[NVActual]])</f>
        <v>25.904319043740106</v>
      </c>
      <c r="E188" s="40">
        <v>771819</v>
      </c>
      <c r="F188" s="40">
        <f>Data[[#This Row],[DAA 
(n)]]^2</f>
        <v>595704568761</v>
      </c>
      <c r="G188" s="41">
        <f t="shared" si="18"/>
        <v>776409558993.59998</v>
      </c>
      <c r="H188" s="41">
        <f>LN(Data[[#This Row],[Metcalfe
(n^2)]])</f>
        <v>27.113010691118539</v>
      </c>
      <c r="I188" s="42">
        <f t="shared" si="19"/>
        <v>27.369805619592295</v>
      </c>
      <c r="J188" s="40">
        <f>Data[[#This Row],[DAA 
(n)]]*LN(Data[[#This Row],[DAA 
(n)]])</f>
        <v>10463168.399304209</v>
      </c>
      <c r="K188" s="40">
        <f t="shared" si="20"/>
        <v>12037549.671651084</v>
      </c>
      <c r="L188" s="39">
        <f>LN(Data[[#This Row],[MA'[n*ln(n)']
30d]])</f>
        <v>16.303541461489232</v>
      </c>
      <c r="M188" s="43">
        <f t="shared" si="21"/>
        <v>16.317698188375399</v>
      </c>
      <c r="N188" s="40">
        <f>Data[[#This Row],[DAA 
(n)]]^1.5</f>
        <v>678067920.31222475</v>
      </c>
      <c r="O188" s="40">
        <f t="shared" si="22"/>
        <v>825869073.75055492</v>
      </c>
      <c r="P188" s="43">
        <f>LN(Data[[#This Row],[MA'[n^1.5']]])</f>
        <v>20.531946812566531</v>
      </c>
      <c r="Q188" s="43">
        <f t="shared" si="23"/>
        <v>20.552536478914543</v>
      </c>
      <c r="R188" s="30">
        <f>$O$1+$O$2*Data[[#This Row],[MA'[ln(n^2)']]]</f>
        <v>27.369805619592295</v>
      </c>
      <c r="S188" s="30">
        <f>$Q$1+$Q$2*Data[[#This Row],[MA'[ln(n*ln(n))']]]</f>
        <v>23.444202010819406</v>
      </c>
      <c r="T188" s="31">
        <f>$O$3*Data[[#This Row],[Metcalfe
(n^2)]]</f>
        <v>309766375755.72003</v>
      </c>
      <c r="U188" s="31">
        <f t="shared" si="16"/>
        <v>403732970676.67194</v>
      </c>
      <c r="V188" s="30">
        <f>LN(Data[[#This Row],[MA'[NVA']
30d]]/Data[[#This Row],[MA'[NVMetcalfe calc']]])</f>
        <v>-0.84919394221449762</v>
      </c>
      <c r="W188" s="30">
        <f>$Q$3+Data[[#This Row],[NVM
(scaled)]]/((Data[[#This Row],[Upper Bound]]-Data[[#This Row],[Lower Bound]])/2)</f>
        <v>0.15735624538517851</v>
      </c>
      <c r="X188" s="30">
        <f>(Data[[#This Row],[Upper Bound]]+Data[[#This Row],[Lower Bound]])/2</f>
        <v>25.407003815205851</v>
      </c>
      <c r="Y188" s="44">
        <f>LN(Data[[#This Row],[NVActual]]/Data[[#This Row],[MA'[n^2']
30d]])</f>
        <v>-1.4736269563697284</v>
      </c>
      <c r="Z188" s="44">
        <f>LN(Data[[#This Row],[NVActual]]/Data[[#This Row],[MA'[n*ln(n)']
30d]])</f>
        <v>9.6007775822508723</v>
      </c>
      <c r="AA188" s="44">
        <f>LN(Data[[#This Row],[NVActual]]/Data[[#This Row],[MA'[n^1.5']]])</f>
        <v>5.3723722311735731</v>
      </c>
      <c r="AB188" s="44">
        <f>LN(Data[[#This Row],[NVActual]]/Data[[#This Row],[Metcalfe
(n^2)]])</f>
        <v>-1.2086916473784328</v>
      </c>
      <c r="AC188" s="45">
        <f>1+Data[[#This Row],[MA'[NVMetcalfe calc']]]/((Data[[#This Row],[NVM_norm
(scaled)]]-Data[[#This Row],[NV_fund.]])/2)</f>
        <v>-31979295516.710808</v>
      </c>
    </row>
    <row r="189" spans="1:29" x14ac:dyDescent="0.2">
      <c r="A189" s="37">
        <v>43987</v>
      </c>
      <c r="B189" s="38">
        <v>177365595706.957</v>
      </c>
      <c r="C189" s="24">
        <f t="shared" si="17"/>
        <v>172890384543.51584</v>
      </c>
      <c r="D189" s="39">
        <f>LN(Data[[#This Row],[NVActual]])</f>
        <v>25.901478951750896</v>
      </c>
      <c r="E189" s="40">
        <v>918647</v>
      </c>
      <c r="F189" s="40">
        <f>Data[[#This Row],[DAA 
(n)]]^2</f>
        <v>843912310609</v>
      </c>
      <c r="G189" s="41">
        <f t="shared" si="18"/>
        <v>791262870576.53333</v>
      </c>
      <c r="H189" s="41">
        <f>LN(Data[[#This Row],[Metcalfe
(n^2)]])</f>
        <v>27.461314428761959</v>
      </c>
      <c r="I189" s="42">
        <f t="shared" si="19"/>
        <v>27.388421756868283</v>
      </c>
      <c r="J189" s="40">
        <f>Data[[#This Row],[DAA 
(n)]]*LN(Data[[#This Row],[DAA 
(n)]])</f>
        <v>12613627.058019444</v>
      </c>
      <c r="K189" s="40">
        <f t="shared" si="20"/>
        <v>12159397.11130405</v>
      </c>
      <c r="L189" s="39">
        <f>LN(Data[[#This Row],[MA'[n*ln(n)']
30d]])</f>
        <v>16.313612853610689</v>
      </c>
      <c r="M189" s="43">
        <f t="shared" si="21"/>
        <v>16.316420060331406</v>
      </c>
      <c r="N189" s="40">
        <f>Data[[#This Row],[DAA 
(n)]]^1.5</f>
        <v>880487088.15292811</v>
      </c>
      <c r="O189" s="40">
        <f t="shared" si="22"/>
        <v>837627499.3627845</v>
      </c>
      <c r="P189" s="43">
        <f>LN(Data[[#This Row],[MA'[n^1.5']]])</f>
        <v>20.546084048121575</v>
      </c>
      <c r="Q189" s="43">
        <f t="shared" si="23"/>
        <v>20.550862879958114</v>
      </c>
      <c r="R189" s="30">
        <f>$O$1+$O$2*Data[[#This Row],[MA'[ln(n^2)']]]</f>
        <v>27.388421756868283</v>
      </c>
      <c r="S189" s="30">
        <f>$Q$1+$Q$2*Data[[#This Row],[MA'[ln(n*ln(n))']]]</f>
        <v>23.44209309954682</v>
      </c>
      <c r="T189" s="31">
        <f>$O$3*Data[[#This Row],[Metcalfe
(n^2)]]</f>
        <v>438834401516.67999</v>
      </c>
      <c r="U189" s="31">
        <f t="shared" si="16"/>
        <v>411456692699.79742</v>
      </c>
      <c r="V189" s="30">
        <f>LN(Data[[#This Row],[MA'[NVA']
30d]]/Data[[#This Row],[MA'[NVMetcalfe calc']]])</f>
        <v>-0.86704599372757241</v>
      </c>
      <c r="W189" s="30">
        <f>$Q$3+Data[[#This Row],[NVM
(scaled)]]/((Data[[#This Row],[Upper Bound]]-Data[[#This Row],[Lower Bound]])/2)</f>
        <v>0.15058095054045867</v>
      </c>
      <c r="X189" s="30">
        <f>(Data[[#This Row],[Upper Bound]]+Data[[#This Row],[Lower Bound]])/2</f>
        <v>25.415257428207553</v>
      </c>
      <c r="Y189" s="44">
        <f>LN(Data[[#This Row],[NVActual]]/Data[[#This Row],[MA'[n^2']
30d]])</f>
        <v>-1.4954171246530887</v>
      </c>
      <c r="Z189" s="44">
        <f>LN(Data[[#This Row],[NVActual]]/Data[[#This Row],[MA'[n*ln(n)']
30d]])</f>
        <v>9.5878660981402088</v>
      </c>
      <c r="AA189" s="44">
        <f>LN(Data[[#This Row],[NVActual]]/Data[[#This Row],[MA'[n^1.5']]])</f>
        <v>5.3553949036293194</v>
      </c>
      <c r="AB189" s="44">
        <f>LN(Data[[#This Row],[NVActual]]/Data[[#This Row],[Metcalfe
(n^2)]])</f>
        <v>-1.5598354770110641</v>
      </c>
      <c r="AC189" s="45">
        <f>1+Data[[#This Row],[MA'[NVMetcalfe calc']]]/((Data[[#This Row],[NVM_norm
(scaled)]]-Data[[#This Row],[NV_fund.]])/2)</f>
        <v>-32571696934.32452</v>
      </c>
    </row>
    <row r="190" spans="1:29" x14ac:dyDescent="0.2">
      <c r="A190" s="37">
        <v>43986</v>
      </c>
      <c r="B190" s="38">
        <v>180508843644.396</v>
      </c>
      <c r="C190" s="24">
        <f t="shared" si="17"/>
        <v>172651292277.15094</v>
      </c>
      <c r="D190" s="39">
        <f>LN(Data[[#This Row],[NVActual]])</f>
        <v>25.91904560877893</v>
      </c>
      <c r="E190" s="40">
        <v>884109</v>
      </c>
      <c r="F190" s="40">
        <f>Data[[#This Row],[DAA 
(n)]]^2</f>
        <v>781648723881</v>
      </c>
      <c r="G190" s="41">
        <f t="shared" si="18"/>
        <v>794649175961.59998</v>
      </c>
      <c r="H190" s="41">
        <f>LN(Data[[#This Row],[Metcalfe
(n^2)]])</f>
        <v>27.384671274371982</v>
      </c>
      <c r="I190" s="42">
        <f t="shared" si="19"/>
        <v>27.392210651978289</v>
      </c>
      <c r="J190" s="40">
        <f>Data[[#This Row],[DAA 
(n)]]*LN(Data[[#This Row],[DAA 
(n)]])</f>
        <v>12105517.16785687</v>
      </c>
      <c r="K190" s="40">
        <f t="shared" si="20"/>
        <v>12185827.158941031</v>
      </c>
      <c r="L190" s="39">
        <f>LN(Data[[#This Row],[MA'[n*ln(n)']
30d]])</f>
        <v>16.31578412611384</v>
      </c>
      <c r="M190" s="43">
        <f t="shared" si="21"/>
        <v>16.31468954012448</v>
      </c>
      <c r="N190" s="40">
        <f>Data[[#This Row],[DAA 
(n)]]^1.5</f>
        <v>831301793.34686148</v>
      </c>
      <c r="O190" s="40">
        <f t="shared" si="22"/>
        <v>840239300.90376663</v>
      </c>
      <c r="P190" s="43">
        <f>LN(Data[[#This Row],[MA'[n^1.5']]])</f>
        <v>20.549197291258746</v>
      </c>
      <c r="Q190" s="43">
        <f t="shared" si="23"/>
        <v>20.548545225362702</v>
      </c>
      <c r="R190" s="30">
        <f>$O$1+$O$2*Data[[#This Row],[MA'[ln(n^2)']]]</f>
        <v>27.392210651978289</v>
      </c>
      <c r="S190" s="30">
        <f>$Q$1+$Q$2*Data[[#This Row],[MA'[ln(n*ln(n))']]]</f>
        <v>23.439237741205389</v>
      </c>
      <c r="T190" s="31">
        <f>$O$3*Data[[#This Row],[Metcalfe
(n^2)]]</f>
        <v>406457336418.12</v>
      </c>
      <c r="U190" s="31">
        <f t="shared" si="16"/>
        <v>413217571500.0321</v>
      </c>
      <c r="V190" s="30">
        <f>LN(Data[[#This Row],[MA'[NVA']
30d]]/Data[[#This Row],[MA'[NVMetcalfe calc']]])</f>
        <v>-0.87270035299172555</v>
      </c>
      <c r="W190" s="30">
        <f>$Q$3+Data[[#This Row],[NVM
(scaled)]]/((Data[[#This Row],[Upper Bound]]-Data[[#This Row],[Lower Bound]])/2)</f>
        <v>0.1484587232493369</v>
      </c>
      <c r="X190" s="30">
        <f>(Data[[#This Row],[Upper Bound]]+Data[[#This Row],[Lower Bound]])/2</f>
        <v>25.415724196591839</v>
      </c>
      <c r="Y190" s="44">
        <f>LN(Data[[#This Row],[NVActual]]/Data[[#This Row],[MA'[n^2']
30d]])</f>
        <v>-1.4821209573269496</v>
      </c>
      <c r="Z190" s="44">
        <f>LN(Data[[#This Row],[NVActual]]/Data[[#This Row],[MA'[n*ln(n)']
30d]])</f>
        <v>9.6032614826650917</v>
      </c>
      <c r="AA190" s="44">
        <f>LN(Data[[#This Row],[NVActual]]/Data[[#This Row],[MA'[n^1.5']]])</f>
        <v>5.3698483175201828</v>
      </c>
      <c r="AB190" s="44">
        <f>LN(Data[[#This Row],[NVActual]]/Data[[#This Row],[Metcalfe
(n^2)]])</f>
        <v>-1.4656256655930513</v>
      </c>
      <c r="AC190" s="45">
        <f>1+Data[[#This Row],[MA'[NVMetcalfe calc']]]/((Data[[#This Row],[NVM_norm
(scaled)]]-Data[[#This Row],[NV_fund.]])/2)</f>
        <v>-32707739737.278</v>
      </c>
    </row>
    <row r="191" spans="1:29" x14ac:dyDescent="0.2">
      <c r="A191" s="37">
        <v>43985</v>
      </c>
      <c r="B191" s="38">
        <v>177352731439.34299</v>
      </c>
      <c r="C191" s="24">
        <f t="shared" si="17"/>
        <v>172134862489.57718</v>
      </c>
      <c r="D191" s="39">
        <f>LN(Data[[#This Row],[NVActual]])</f>
        <v>25.90140641945338</v>
      </c>
      <c r="E191" s="40">
        <v>950153</v>
      </c>
      <c r="F191" s="40">
        <f>Data[[#This Row],[DAA 
(n)]]^2</f>
        <v>902790723409</v>
      </c>
      <c r="G191" s="41">
        <f t="shared" si="18"/>
        <v>799987564342.09998</v>
      </c>
      <c r="H191" s="41">
        <f>LN(Data[[#This Row],[Metcalfe
(n^2)]])</f>
        <v>27.528756606481441</v>
      </c>
      <c r="I191" s="42">
        <f t="shared" si="19"/>
        <v>27.398423581940687</v>
      </c>
      <c r="J191" s="40">
        <f>Data[[#This Row],[DAA 
(n)]]*LN(Data[[#This Row],[DAA 
(n)]])</f>
        <v>13078265.337959081</v>
      </c>
      <c r="K191" s="40">
        <f t="shared" si="20"/>
        <v>12228255.25950418</v>
      </c>
      <c r="L191" s="39">
        <f>LN(Data[[#This Row],[MA'[n*ln(n)']
30d]])</f>
        <v>16.319259836775323</v>
      </c>
      <c r="M191" s="43">
        <f t="shared" si="21"/>
        <v>16.312614879129736</v>
      </c>
      <c r="N191" s="40">
        <f>Data[[#This Row],[DAA 
(n)]]^1.5</f>
        <v>926169160.69324756</v>
      </c>
      <c r="O191" s="40">
        <f t="shared" si="22"/>
        <v>844396733.43372726</v>
      </c>
      <c r="P191" s="43">
        <f>LN(Data[[#This Row],[MA'[n^1.5']]])</f>
        <v>20.554133005425186</v>
      </c>
      <c r="Q191" s="43">
        <f t="shared" si="23"/>
        <v>20.545739262851253</v>
      </c>
      <c r="R191" s="30">
        <f>$O$1+$O$2*Data[[#This Row],[MA'[ln(n^2)']]]</f>
        <v>27.398423581940687</v>
      </c>
      <c r="S191" s="30">
        <f>$Q$1+$Q$2*Data[[#This Row],[MA'[ln(n*ln(n))']]]</f>
        <v>23.435814550564064</v>
      </c>
      <c r="T191" s="31">
        <f>$O$3*Data[[#This Row],[Metcalfe
(n^2)]]</f>
        <v>469451176172.67999</v>
      </c>
      <c r="U191" s="31">
        <f t="shared" si="16"/>
        <v>415993533457.89203</v>
      </c>
      <c r="V191" s="30">
        <f>LN(Data[[#This Row],[MA'[NVA']
30d]]/Data[[#This Row],[MA'[NVMetcalfe calc']]])</f>
        <v>-0.88239146174635097</v>
      </c>
      <c r="W191" s="30">
        <f>$Q$3+Data[[#This Row],[NVM
(scaled)]]/((Data[[#This Row],[Upper Bound]]-Data[[#This Row],[Lower Bound]])/2)</f>
        <v>0.14464116961354351</v>
      </c>
      <c r="X191" s="30">
        <f>(Data[[#This Row],[Upper Bound]]+Data[[#This Row],[Lower Bound]])/2</f>
        <v>25.417119066252376</v>
      </c>
      <c r="Y191" s="44">
        <f>LN(Data[[#This Row],[NVActual]]/Data[[#This Row],[MA'[n^2']
30d]])</f>
        <v>-1.5064556004677665</v>
      </c>
      <c r="Z191" s="44">
        <f>LN(Data[[#This Row],[NVActual]]/Data[[#This Row],[MA'[n*ln(n)']
30d]])</f>
        <v>9.582146582678055</v>
      </c>
      <c r="AA191" s="44">
        <f>LN(Data[[#This Row],[NVActual]]/Data[[#This Row],[MA'[n^1.5']]])</f>
        <v>5.3472734140281926</v>
      </c>
      <c r="AB191" s="44">
        <f>LN(Data[[#This Row],[NVActual]]/Data[[#This Row],[Metcalfe
(n^2)]])</f>
        <v>-1.6273501870280607</v>
      </c>
      <c r="AC191" s="45">
        <f>1+Data[[#This Row],[MA'[NVMetcalfe calc']]]/((Data[[#This Row],[NVM_norm
(scaled)]]-Data[[#This Row],[NV_fund.]])/2)</f>
        <v>-32920676409.06567</v>
      </c>
    </row>
    <row r="192" spans="1:29" x14ac:dyDescent="0.2">
      <c r="A192" s="37">
        <v>43984</v>
      </c>
      <c r="B192" s="38">
        <v>174954690421.54901</v>
      </c>
      <c r="C192" s="24">
        <f t="shared" si="17"/>
        <v>171659435862.77042</v>
      </c>
      <c r="D192" s="39">
        <f>LN(Data[[#This Row],[NVActual]])</f>
        <v>25.887792865469596</v>
      </c>
      <c r="E192" s="40">
        <v>899961</v>
      </c>
      <c r="F192" s="40">
        <f>Data[[#This Row],[DAA 
(n)]]^2</f>
        <v>809929801521</v>
      </c>
      <c r="G192" s="41">
        <f t="shared" si="18"/>
        <v>796276280645</v>
      </c>
      <c r="H192" s="41">
        <f>LN(Data[[#This Row],[Metcalfe
(n^2)]])</f>
        <v>27.420213416068396</v>
      </c>
      <c r="I192" s="42">
        <f t="shared" si="19"/>
        <v>27.394036206343678</v>
      </c>
      <c r="J192" s="40">
        <f>Data[[#This Row],[DAA 
(n)]]*LN(Data[[#This Row],[DAA 
(n)]])</f>
        <v>12338561.343069164</v>
      </c>
      <c r="K192" s="40">
        <f t="shared" si="20"/>
        <v>12198537.713139962</v>
      </c>
      <c r="L192" s="39">
        <f>LN(Data[[#This Row],[MA'[n*ln(n)']
30d]])</f>
        <v>16.316826642941059</v>
      </c>
      <c r="M192" s="43">
        <f t="shared" si="21"/>
        <v>16.309891516392813</v>
      </c>
      <c r="N192" s="40">
        <f>Data[[#This Row],[DAA 
(n)]]^1.5</f>
        <v>853759470.87375915</v>
      </c>
      <c r="O192" s="40">
        <f t="shared" si="22"/>
        <v>841494737.34574783</v>
      </c>
      <c r="P192" s="43">
        <f>LN(Data[[#This Row],[MA'[n^1.5']]])</f>
        <v>20.550690317678665</v>
      </c>
      <c r="Q192" s="43">
        <f t="shared" si="23"/>
        <v>20.542048285523702</v>
      </c>
      <c r="R192" s="30">
        <f>$O$1+$O$2*Data[[#This Row],[MA'[ln(n^2)']]]</f>
        <v>27.394036206343678</v>
      </c>
      <c r="S192" s="30">
        <f>$Q$1+$Q$2*Data[[#This Row],[MA'[ln(n*ln(n))']]]</f>
        <v>23.43132100204814</v>
      </c>
      <c r="T192" s="31">
        <f>$O$3*Data[[#This Row],[Metcalfe
(n^2)]]</f>
        <v>421163496790.92004</v>
      </c>
      <c r="U192" s="31">
        <f t="shared" si="16"/>
        <v>414063665935.40009</v>
      </c>
      <c r="V192" s="30">
        <f>LN(Data[[#This Row],[MA'[NVA']
30d]]/Data[[#This Row],[MA'[NVMetcalfe calc']]])</f>
        <v>-0.88050725453390311</v>
      </c>
      <c r="W192" s="30">
        <f>$Q$3+Data[[#This Row],[NVM
(scaled)]]/((Data[[#This Row],[Upper Bound]]-Data[[#This Row],[Lower Bound]])/2)</f>
        <v>0.14560406986631624</v>
      </c>
      <c r="X192" s="30">
        <f>(Data[[#This Row],[Upper Bound]]+Data[[#This Row],[Lower Bound]])/2</f>
        <v>25.412678604195911</v>
      </c>
      <c r="Y192" s="44">
        <f>LN(Data[[#This Row],[NVActual]]/Data[[#This Row],[MA'[n^2']
30d]])</f>
        <v>-1.5154191833381414</v>
      </c>
      <c r="Z192" s="44">
        <f>LN(Data[[#This Row],[NVActual]]/Data[[#This Row],[MA'[n*ln(n)']
30d]])</f>
        <v>9.5709662225285363</v>
      </c>
      <c r="AA192" s="44">
        <f>LN(Data[[#This Row],[NVActual]]/Data[[#This Row],[MA'[n^1.5']]])</f>
        <v>5.3371025477909297</v>
      </c>
      <c r="AB192" s="44">
        <f>LN(Data[[#This Row],[NVActual]]/Data[[#This Row],[Metcalfe
(n^2)]])</f>
        <v>-1.5324205505988011</v>
      </c>
      <c r="AC192" s="45">
        <f>1+Data[[#This Row],[MA'[NVMetcalfe calc']]]/((Data[[#This Row],[NVM_norm
(scaled)]]-Data[[#This Row],[NV_fund.]])/2)</f>
        <v>-32774958997.345818</v>
      </c>
    </row>
    <row r="193" spans="1:29" x14ac:dyDescent="0.2">
      <c r="A193" s="37">
        <v>43983</v>
      </c>
      <c r="B193" s="38">
        <v>187578142707.61401</v>
      </c>
      <c r="C193" s="24">
        <f t="shared" si="17"/>
        <v>171272442088.08551</v>
      </c>
      <c r="D193" s="39">
        <f>LN(Data[[#This Row],[NVActual]])</f>
        <v>25.957461356643364</v>
      </c>
      <c r="E193" s="40">
        <v>870833</v>
      </c>
      <c r="F193" s="40">
        <f>Data[[#This Row],[DAA 
(n)]]^2</f>
        <v>758350113889</v>
      </c>
      <c r="G193" s="41">
        <f t="shared" si="18"/>
        <v>796870125195.1333</v>
      </c>
      <c r="H193" s="41">
        <f>LN(Data[[#This Row],[Metcalfe
(n^2)]])</f>
        <v>27.354411007623803</v>
      </c>
      <c r="I193" s="42">
        <f t="shared" si="19"/>
        <v>27.394761463795813</v>
      </c>
      <c r="J193" s="40">
        <f>Data[[#This Row],[DAA 
(n)]]*LN(Data[[#This Row],[DAA 
(n)]])</f>
        <v>11910561.90050103</v>
      </c>
      <c r="K193" s="40">
        <f t="shared" si="20"/>
        <v>12203366.377582544</v>
      </c>
      <c r="L193" s="39">
        <f>LN(Data[[#This Row],[MA'[n*ln(n)']
30d]])</f>
        <v>16.317222404229824</v>
      </c>
      <c r="M193" s="43">
        <f t="shared" si="21"/>
        <v>16.306914961000462</v>
      </c>
      <c r="N193" s="40">
        <f>Data[[#This Row],[DAA 
(n)]]^1.5</f>
        <v>812647712.55956793</v>
      </c>
      <c r="O193" s="40">
        <f t="shared" si="22"/>
        <v>841962943.68400359</v>
      </c>
      <c r="P193" s="43">
        <f>LN(Data[[#This Row],[MA'[n^1.5']]])</f>
        <v>20.551246561361658</v>
      </c>
      <c r="Q193" s="43">
        <f t="shared" si="23"/>
        <v>20.53801990617551</v>
      </c>
      <c r="R193" s="30">
        <f>$O$1+$O$2*Data[[#This Row],[MA'[ln(n^2)']]]</f>
        <v>27.394761463795813</v>
      </c>
      <c r="S193" s="30">
        <f>$Q$1+$Q$2*Data[[#This Row],[MA'[ln(n*ln(n))']]]</f>
        <v>23.426409685650761</v>
      </c>
      <c r="T193" s="31">
        <f>$O$3*Data[[#This Row],[Metcalfe
(n^2)]]</f>
        <v>394342059222.28003</v>
      </c>
      <c r="U193" s="31">
        <f t="shared" si="16"/>
        <v>414372465101.46942</v>
      </c>
      <c r="V193" s="30">
        <f>LN(Data[[#This Row],[MA'[NVA']
30d]]/Data[[#This Row],[MA'[NVMetcalfe calc']]])</f>
        <v>-0.88350972627347435</v>
      </c>
      <c r="W193" s="30">
        <f>$Q$3+Data[[#This Row],[NVM
(scaled)]]/((Data[[#This Row],[Upper Bound]]-Data[[#This Row],[Lower Bound]])/2)</f>
        <v>0.14472207320972036</v>
      </c>
      <c r="X193" s="30">
        <f>(Data[[#This Row],[Upper Bound]]+Data[[#This Row],[Lower Bound]])/2</f>
        <v>25.410585574723285</v>
      </c>
      <c r="Y193" s="44">
        <f>LN(Data[[#This Row],[NVActual]]/Data[[#This Row],[MA'[n^2']
30d]])</f>
        <v>-1.4464961912289425</v>
      </c>
      <c r="Z193" s="44">
        <f>LN(Data[[#This Row],[NVActual]]/Data[[#This Row],[MA'[n*ln(n)']
30d]])</f>
        <v>9.6402389524135401</v>
      </c>
      <c r="AA193" s="44">
        <f>LN(Data[[#This Row],[NVActual]]/Data[[#This Row],[MA'[n^1.5']]])</f>
        <v>5.4062147952817048</v>
      </c>
      <c r="AB193" s="44">
        <f>LN(Data[[#This Row],[NVActual]]/Data[[#This Row],[Metcalfe
(n^2)]])</f>
        <v>-1.3969496509804393</v>
      </c>
      <c r="AC193" s="45">
        <f>1+Data[[#This Row],[MA'[NVMetcalfe calc']]]/((Data[[#This Row],[NVM_norm
(scaled)]]-Data[[#This Row],[NV_fund.]])/2)</f>
        <v>-32800973935.762241</v>
      </c>
    </row>
    <row r="194" spans="1:29" x14ac:dyDescent="0.2">
      <c r="A194" s="37">
        <v>43982</v>
      </c>
      <c r="B194" s="38">
        <v>173497171389.703</v>
      </c>
      <c r="C194" s="24">
        <f t="shared" si="17"/>
        <v>170513295546.12921</v>
      </c>
      <c r="D194" s="39">
        <f>LN(Data[[#This Row],[NVActual]])</f>
        <v>25.879427132971049</v>
      </c>
      <c r="E194" s="40">
        <v>801889</v>
      </c>
      <c r="F194" s="40">
        <f>Data[[#This Row],[DAA 
(n)]]^2</f>
        <v>643025968321</v>
      </c>
      <c r="G194" s="41">
        <f t="shared" si="18"/>
        <v>802990956962.69995</v>
      </c>
      <c r="H194" s="41">
        <f>LN(Data[[#This Row],[Metcalfe
(n^2)]])</f>
        <v>27.18945094655982</v>
      </c>
      <c r="I194" s="42">
        <f t="shared" si="19"/>
        <v>27.401989251639364</v>
      </c>
      <c r="J194" s="40">
        <f>Data[[#This Row],[DAA 
(n)]]*LN(Data[[#This Row],[DAA 
(n)]])</f>
        <v>10901460.815042954</v>
      </c>
      <c r="K194" s="40">
        <f t="shared" si="20"/>
        <v>12252337.343785422</v>
      </c>
      <c r="L194" s="39">
        <f>LN(Data[[#This Row],[MA'[n*ln(n)']
30d]])</f>
        <v>16.321227280328642</v>
      </c>
      <c r="M194" s="43">
        <f t="shared" si="21"/>
        <v>16.303692075881429</v>
      </c>
      <c r="N194" s="40">
        <f>Data[[#This Row],[DAA 
(n)]]^1.5</f>
        <v>718077607.7214483</v>
      </c>
      <c r="O194" s="40">
        <f t="shared" si="22"/>
        <v>846746612.05555701</v>
      </c>
      <c r="P194" s="43">
        <f>LN(Data[[#This Row],[MA'[n^1.5']]])</f>
        <v>20.556912048538777</v>
      </c>
      <c r="Q194" s="43">
        <f t="shared" si="23"/>
        <v>20.533646786445356</v>
      </c>
      <c r="R194" s="30">
        <f>$O$1+$O$2*Data[[#This Row],[MA'[ln(n^2)']]]</f>
        <v>27.401989251639364</v>
      </c>
      <c r="S194" s="30">
        <f>$Q$1+$Q$2*Data[[#This Row],[MA'[ln(n*ln(n))']]]</f>
        <v>23.421091925204355</v>
      </c>
      <c r="T194" s="31">
        <f>$O$3*Data[[#This Row],[Metcalfe
(n^2)]]</f>
        <v>334373503526.91998</v>
      </c>
      <c r="U194" s="31">
        <f t="shared" si="16"/>
        <v>417555297620.60406</v>
      </c>
      <c r="V194" s="30">
        <f>LN(Data[[#This Row],[MA'[NVA']
30d]]/Data[[#This Row],[MA'[NVMetcalfe calc']]])</f>
        <v>-0.89560371148492979</v>
      </c>
      <c r="W194" s="30">
        <f>$Q$3+Data[[#This Row],[NVM
(scaled)]]/((Data[[#This Row],[Upper Bound]]-Data[[#This Row],[Lower Bound]])/2)</f>
        <v>0.1400493290607096</v>
      </c>
      <c r="X194" s="30">
        <f>(Data[[#This Row],[Upper Bound]]+Data[[#This Row],[Lower Bound]])/2</f>
        <v>25.411540588421857</v>
      </c>
      <c r="Y194" s="44">
        <f>LN(Data[[#This Row],[NVActual]]/Data[[#This Row],[MA'[n^2']
30d]])</f>
        <v>-1.532182156292959</v>
      </c>
      <c r="Z194" s="44">
        <f>LN(Data[[#This Row],[NVActual]]/Data[[#This Row],[MA'[n*ln(n)']
30d]])</f>
        <v>9.5581998526424048</v>
      </c>
      <c r="AA194" s="44">
        <f>LN(Data[[#This Row],[NVActual]]/Data[[#This Row],[MA'[n^1.5']]])</f>
        <v>5.3225150844322719</v>
      </c>
      <c r="AB194" s="44">
        <f>LN(Data[[#This Row],[NVActual]]/Data[[#This Row],[Metcalfe
(n^2)]])</f>
        <v>-1.3100238135887727</v>
      </c>
      <c r="AC194" s="45">
        <f>1+Data[[#This Row],[MA'[NVMetcalfe calc']]]/((Data[[#This Row],[NVM_norm
(scaled)]]-Data[[#This Row],[NV_fund.]])/2)</f>
        <v>-33045560574.372208</v>
      </c>
    </row>
    <row r="195" spans="1:29" x14ac:dyDescent="0.2">
      <c r="A195" s="37">
        <v>43981</v>
      </c>
      <c r="B195" s="38">
        <v>178228052044.64999</v>
      </c>
      <c r="C195" s="24">
        <f t="shared" si="17"/>
        <v>170148468452.67001</v>
      </c>
      <c r="D195" s="39">
        <f>LN(Data[[#This Row],[NVActual]])</f>
        <v>25.90632975847538</v>
      </c>
      <c r="E195" s="40">
        <v>902498</v>
      </c>
      <c r="F195" s="40">
        <f>Data[[#This Row],[DAA 
(n)]]^2</f>
        <v>814502640004</v>
      </c>
      <c r="G195" s="41">
        <f t="shared" si="18"/>
        <v>811990898136.30005</v>
      </c>
      <c r="H195" s="41">
        <f>LN(Data[[#This Row],[Metcalfe
(n^2)]])</f>
        <v>27.425843506240472</v>
      </c>
      <c r="I195" s="42">
        <f t="shared" si="19"/>
        <v>27.413675160990021</v>
      </c>
      <c r="J195" s="40">
        <f>Data[[#This Row],[DAA 
(n)]]*LN(Data[[#This Row],[DAA 
(n)]])</f>
        <v>12375884.456347506</v>
      </c>
      <c r="K195" s="40">
        <f t="shared" si="20"/>
        <v>12327540.823144384</v>
      </c>
      <c r="L195" s="39">
        <f>LN(Data[[#This Row],[MA'[n*ln(n)']
30d]])</f>
        <v>16.327346408625889</v>
      </c>
      <c r="M195" s="43">
        <f t="shared" si="21"/>
        <v>16.300080755300048</v>
      </c>
      <c r="N195" s="40">
        <f>Data[[#This Row],[DAA 
(n)]]^1.5</f>
        <v>857372150.00158036</v>
      </c>
      <c r="O195" s="40">
        <f t="shared" si="22"/>
        <v>853945089.10384643</v>
      </c>
      <c r="P195" s="43">
        <f>LN(Data[[#This Row],[MA'[n^1.5']]])</f>
        <v>20.56537745121236</v>
      </c>
      <c r="Q195" s="43">
        <f t="shared" si="23"/>
        <v>20.528717088712565</v>
      </c>
      <c r="R195" s="30">
        <f>$O$1+$O$2*Data[[#This Row],[MA'[ln(n^2)']]]</f>
        <v>27.413675160990021</v>
      </c>
      <c r="S195" s="30">
        <f>$Q$1+$Q$2*Data[[#This Row],[MA'[ln(n*ln(n))']]]</f>
        <v>23.415133246245077</v>
      </c>
      <c r="T195" s="31">
        <f>$O$3*Data[[#This Row],[Metcalfe
(n^2)]]</f>
        <v>423541372802.08002</v>
      </c>
      <c r="U195" s="31">
        <f t="shared" si="16"/>
        <v>422235267030.8761</v>
      </c>
      <c r="V195" s="30">
        <f>LN(Data[[#This Row],[MA'[NVA']
30d]]/Data[[#This Row],[MA'[NVMetcalfe calc']]])</f>
        <v>-0.90889126375377916</v>
      </c>
      <c r="W195" s="30">
        <f>$Q$3+Data[[#This Row],[NVM
(scaled)]]/((Data[[#This Row],[Upper Bound]]-Data[[#This Row],[Lower Bound]])/2)</f>
        <v>0.13538865259750321</v>
      </c>
      <c r="X195" s="30">
        <f>(Data[[#This Row],[Upper Bound]]+Data[[#This Row],[Lower Bound]])/2</f>
        <v>25.414404203617551</v>
      </c>
      <c r="Y195" s="44">
        <f>LN(Data[[#This Row],[NVActual]]/Data[[#This Row],[MA'[n^2']
30d]])</f>
        <v>-1.5164252093781356</v>
      </c>
      <c r="Z195" s="44">
        <f>LN(Data[[#This Row],[NVActual]]/Data[[#This Row],[MA'[n*ln(n)']
30d]])</f>
        <v>9.5789833498494925</v>
      </c>
      <c r="AA195" s="44">
        <f>LN(Data[[#This Row],[NVActual]]/Data[[#This Row],[MA'[n^1.5']]])</f>
        <v>5.3409523072630201</v>
      </c>
      <c r="AB195" s="44">
        <f>LN(Data[[#This Row],[NVActual]]/Data[[#This Row],[Metcalfe
(n^2)]])</f>
        <v>-1.51951374776509</v>
      </c>
      <c r="AC195" s="45">
        <f>1+Data[[#This Row],[MA'[NVMetcalfe calc']]]/((Data[[#This Row],[NVM_norm
(scaled)]]-Data[[#This Row],[NV_fund.]])/2)</f>
        <v>-33405989736.115234</v>
      </c>
    </row>
    <row r="196" spans="1:29" x14ac:dyDescent="0.2">
      <c r="A196" s="37">
        <v>43980</v>
      </c>
      <c r="B196" s="38">
        <v>173450984634.78201</v>
      </c>
      <c r="C196" s="24">
        <f t="shared" si="17"/>
        <v>169501151922.76663</v>
      </c>
      <c r="D196" s="39">
        <f>LN(Data[[#This Row],[NVActual]])</f>
        <v>25.879160887110437</v>
      </c>
      <c r="E196" s="40">
        <v>852420</v>
      </c>
      <c r="F196" s="40">
        <f>Data[[#This Row],[DAA 
(n)]]^2</f>
        <v>726619856400</v>
      </c>
      <c r="G196" s="41">
        <f t="shared" si="18"/>
        <v>814771387877</v>
      </c>
      <c r="H196" s="41">
        <f>LN(Data[[#This Row],[Metcalfe
(n^2)]])</f>
        <v>27.311669284188355</v>
      </c>
      <c r="I196" s="42">
        <f t="shared" si="19"/>
        <v>27.416925172227181</v>
      </c>
      <c r="J196" s="40">
        <f>Data[[#This Row],[DAA 
(n)]]*LN(Data[[#This Row],[DAA 
(n)]])</f>
        <v>11640506.565613918</v>
      </c>
      <c r="K196" s="40">
        <f t="shared" si="20"/>
        <v>12349689.804196231</v>
      </c>
      <c r="L196" s="39">
        <f>LN(Data[[#This Row],[MA'[n*ln(n)']
30d]])</f>
        <v>16.329141503653691</v>
      </c>
      <c r="M196" s="43">
        <f t="shared" si="21"/>
        <v>16.296069685897564</v>
      </c>
      <c r="N196" s="40">
        <f>Data[[#This Row],[DAA 
(n)]]^1.5</f>
        <v>787010354.43791163</v>
      </c>
      <c r="O196" s="40">
        <f t="shared" si="22"/>
        <v>856113248.48240304</v>
      </c>
      <c r="P196" s="43">
        <f>LN(Data[[#This Row],[MA'[n^1.5']]])</f>
        <v>20.567913224984167</v>
      </c>
      <c r="Q196" s="43">
        <f t="shared" si="23"/>
        <v>20.523221178003205</v>
      </c>
      <c r="R196" s="30">
        <f>$O$1+$O$2*Data[[#This Row],[MA'[ln(n^2)']]]</f>
        <v>27.416925172227181</v>
      </c>
      <c r="S196" s="30">
        <f>$Q$1+$Q$2*Data[[#This Row],[MA'[ln(n*ln(n))']]]</f>
        <v>23.408514981730978</v>
      </c>
      <c r="T196" s="31">
        <f>$O$3*Data[[#This Row],[Metcalfe
(n^2)]]</f>
        <v>377842325328</v>
      </c>
      <c r="U196" s="31">
        <f t="shared" si="16"/>
        <v>423681121696.04004</v>
      </c>
      <c r="V196" s="30">
        <f>LN(Data[[#This Row],[MA'[NVA']
30d]]/Data[[#This Row],[MA'[NVMetcalfe calc']]])</f>
        <v>-0.91612137801079629</v>
      </c>
      <c r="W196" s="30">
        <f>$Q$3+Data[[#This Row],[NVM
(scaled)]]/((Data[[#This Row],[Upper Bound]]-Data[[#This Row],[Lower Bound]])/2)</f>
        <v>0.13290038470469551</v>
      </c>
      <c r="X196" s="30">
        <f>(Data[[#This Row],[Upper Bound]]+Data[[#This Row],[Lower Bound]])/2</f>
        <v>25.412720076979078</v>
      </c>
      <c r="Y196" s="44">
        <f>LN(Data[[#This Row],[NVActual]]/Data[[#This Row],[MA'[n^2']
30d]])</f>
        <v>-1.5470125180553678</v>
      </c>
      <c r="Z196" s="44">
        <f>LN(Data[[#This Row],[NVActual]]/Data[[#This Row],[MA'[n*ln(n)']
30d]])</f>
        <v>9.5500193834567479</v>
      </c>
      <c r="AA196" s="44">
        <f>LN(Data[[#This Row],[NVActual]]/Data[[#This Row],[MA'[n^1.5']]])</f>
        <v>5.311247662126271</v>
      </c>
      <c r="AB196" s="44">
        <f>LN(Data[[#This Row],[NVActual]]/Data[[#This Row],[Metcalfe
(n^2)]])</f>
        <v>-1.4325083970779167</v>
      </c>
      <c r="AC196" s="45">
        <f>1+Data[[#This Row],[MA'[NVMetcalfe calc']]]/((Data[[#This Row],[NVM_norm
(scaled)]]-Data[[#This Row],[NV_fund.]])/2)</f>
        <v>-33519315156.577545</v>
      </c>
    </row>
    <row r="197" spans="1:29" x14ac:dyDescent="0.2">
      <c r="A197" s="37">
        <v>43979</v>
      </c>
      <c r="B197" s="38">
        <v>175941484285.82501</v>
      </c>
      <c r="C197" s="24">
        <f t="shared" si="17"/>
        <v>169079525985.21451</v>
      </c>
      <c r="D197" s="39">
        <f>LN(Data[[#This Row],[NVActual]])</f>
        <v>25.89341730105356</v>
      </c>
      <c r="E197" s="40">
        <v>866559</v>
      </c>
      <c r="F197" s="40">
        <f>Data[[#This Row],[DAA 
(n)]]^2</f>
        <v>750924500481</v>
      </c>
      <c r="G197" s="41">
        <f t="shared" si="18"/>
        <v>818252244486.6333</v>
      </c>
      <c r="H197" s="41">
        <f>LN(Data[[#This Row],[Metcalfe
(n^2)]])</f>
        <v>27.344570951674179</v>
      </c>
      <c r="I197" s="42">
        <f t="shared" si="19"/>
        <v>27.421401211068222</v>
      </c>
      <c r="J197" s="40">
        <f>Data[[#This Row],[DAA 
(n)]]*LN(Data[[#This Row],[DAA 
(n)]])</f>
        <v>11847842.029655913</v>
      </c>
      <c r="K197" s="40">
        <f t="shared" si="20"/>
        <v>12378676.168856574</v>
      </c>
      <c r="L197" s="39">
        <f>LN(Data[[#This Row],[MA'[n*ln(n)']
30d]])</f>
        <v>16.331485886454235</v>
      </c>
      <c r="M197" s="43">
        <f t="shared" si="21"/>
        <v>16.291803040480765</v>
      </c>
      <c r="N197" s="40">
        <f>Data[[#This Row],[DAA 
(n)]]^1.5</f>
        <v>806672414.43619359</v>
      </c>
      <c r="O197" s="40">
        <f t="shared" si="22"/>
        <v>858892886.01348329</v>
      </c>
      <c r="P197" s="43">
        <f>LN(Data[[#This Row],[MA'[n^1.5']]])</f>
        <v>20.571154776030692</v>
      </c>
      <c r="Q197" s="43">
        <f t="shared" si="23"/>
        <v>20.517357063055449</v>
      </c>
      <c r="R197" s="30">
        <f>$O$1+$O$2*Data[[#This Row],[MA'[ln(n^2)']]]</f>
        <v>27.421401211068222</v>
      </c>
      <c r="S197" s="30">
        <f>$Q$1+$Q$2*Data[[#This Row],[MA'[ln(n*ln(n))']]]</f>
        <v>23.40147501679326</v>
      </c>
      <c r="T197" s="31">
        <f>$O$3*Data[[#This Row],[Metcalfe
(n^2)]]</f>
        <v>390480740250.12</v>
      </c>
      <c r="U197" s="31">
        <f t="shared" si="16"/>
        <v>425491167133.04938</v>
      </c>
      <c r="V197" s="30">
        <f>LN(Data[[#This Row],[MA'[NVA']
30d]]/Data[[#This Row],[MA'[NVMetcalfe calc']]])</f>
        <v>-0.92287501680317741</v>
      </c>
      <c r="W197" s="30">
        <f>$Q$3+Data[[#This Row],[NVM
(scaled)]]/((Data[[#This Row],[Upper Bound]]-Data[[#This Row],[Lower Bound]])/2)</f>
        <v>0.13084977076569032</v>
      </c>
      <c r="X197" s="30">
        <f>(Data[[#This Row],[Upper Bound]]+Data[[#This Row],[Lower Bound]])/2</f>
        <v>25.411438113930743</v>
      </c>
      <c r="Y197" s="44">
        <f>LN(Data[[#This Row],[NVActual]]/Data[[#This Row],[MA'[n^2']
30d]])</f>
        <v>-1.5370191923032344</v>
      </c>
      <c r="Z197" s="44">
        <f>LN(Data[[#This Row],[NVActual]]/Data[[#This Row],[MA'[n*ln(n)']
30d]])</f>
        <v>9.5619314145993233</v>
      </c>
      <c r="AA197" s="44">
        <f>LN(Data[[#This Row],[NVActual]]/Data[[#This Row],[MA'[n^1.5']]])</f>
        <v>5.3222625250228672</v>
      </c>
      <c r="AB197" s="44">
        <f>LN(Data[[#This Row],[NVActual]]/Data[[#This Row],[Metcalfe
(n^2)]])</f>
        <v>-1.4511536506206184</v>
      </c>
      <c r="AC197" s="45">
        <f>1+Data[[#This Row],[MA'[NVMetcalfe calc']]]/((Data[[#This Row],[NVM_norm
(scaled)]]-Data[[#This Row],[NV_fund.]])/2)</f>
        <v>-33661492473.567875</v>
      </c>
    </row>
    <row r="198" spans="1:29" x14ac:dyDescent="0.2">
      <c r="A198" s="37">
        <v>43978</v>
      </c>
      <c r="B198" s="38">
        <v>168593394454.69699</v>
      </c>
      <c r="C198" s="24">
        <f t="shared" si="17"/>
        <v>167967593987.29022</v>
      </c>
      <c r="D198" s="39">
        <f>LN(Data[[#This Row],[NVActual]])</f>
        <v>25.850755702948891</v>
      </c>
      <c r="E198" s="40">
        <v>913075</v>
      </c>
      <c r="F198" s="40">
        <f>Data[[#This Row],[DAA 
(n)]]^2</f>
        <v>833705955625</v>
      </c>
      <c r="G198" s="41">
        <f t="shared" si="18"/>
        <v>821845275655.96667</v>
      </c>
      <c r="H198" s="41">
        <f>LN(Data[[#This Row],[Metcalfe
(n^2)]])</f>
        <v>27.449146605944275</v>
      </c>
      <c r="I198" s="42">
        <f t="shared" si="19"/>
        <v>27.425872293677823</v>
      </c>
      <c r="J198" s="40">
        <f>Data[[#This Row],[DAA 
(n)]]*LN(Data[[#This Row],[DAA 
(n)]])</f>
        <v>12531564.768611284</v>
      </c>
      <c r="K198" s="40">
        <f t="shared" si="20"/>
        <v>12408142.478347041</v>
      </c>
      <c r="L198" s="39">
        <f>LN(Data[[#This Row],[MA'[n*ln(n)']
30d]])</f>
        <v>16.333863466553616</v>
      </c>
      <c r="M198" s="43">
        <f t="shared" si="21"/>
        <v>16.287246923183474</v>
      </c>
      <c r="N198" s="40">
        <f>Data[[#This Row],[DAA 
(n)]]^1.5</f>
        <v>872488432.83581352</v>
      </c>
      <c r="O198" s="40">
        <f t="shared" si="22"/>
        <v>861738651.79340947</v>
      </c>
      <c r="P198" s="43">
        <f>LN(Data[[#This Row],[MA'[n^1.5']]])</f>
        <v>20.574462594482441</v>
      </c>
      <c r="Q198" s="43">
        <f t="shared" si="23"/>
        <v>20.511084068188776</v>
      </c>
      <c r="R198" s="30">
        <f>$O$1+$O$2*Data[[#This Row],[MA'[ln(n^2)']]]</f>
        <v>27.425872293677823</v>
      </c>
      <c r="S198" s="30">
        <f>$Q$1+$Q$2*Data[[#This Row],[MA'[ln(n*ln(n))']]]</f>
        <v>23.393957423252729</v>
      </c>
      <c r="T198" s="31">
        <f>$O$3*Data[[#This Row],[Metcalfe
(n^2)]]</f>
        <v>433527096925</v>
      </c>
      <c r="U198" s="31">
        <f t="shared" si="16"/>
        <v>427359543341.10272</v>
      </c>
      <c r="V198" s="30">
        <f>LN(Data[[#This Row],[MA'[NVA']
30d]]/Data[[#This Row],[MA'[NVMetcalfe calc']]])</f>
        <v>-0.93385461293896777</v>
      </c>
      <c r="W198" s="30">
        <f>$Q$3+Data[[#This Row],[NVM
(scaled)]]/((Data[[#This Row],[Upper Bound]]-Data[[#This Row],[Lower Bound]])/2)</f>
        <v>0.12676868537628161</v>
      </c>
      <c r="X198" s="30">
        <f>(Data[[#This Row],[Upper Bound]]+Data[[#This Row],[Lower Bound]])/2</f>
        <v>25.409914858465278</v>
      </c>
      <c r="Y198" s="44">
        <f>LN(Data[[#This Row],[NVActual]]/Data[[#This Row],[MA'[n^2']
30d]])</f>
        <v>-1.5840622822073778</v>
      </c>
      <c r="Z198" s="44">
        <f>LN(Data[[#This Row],[NVActual]]/Data[[#This Row],[MA'[n*ln(n)']
30d]])</f>
        <v>9.516892236395277</v>
      </c>
      <c r="AA198" s="44">
        <f>LN(Data[[#This Row],[NVActual]]/Data[[#This Row],[MA'[n^1.5']]])</f>
        <v>5.2762931084664517</v>
      </c>
      <c r="AB198" s="44">
        <f>LN(Data[[#This Row],[NVActual]]/Data[[#This Row],[Metcalfe
(n^2)]])</f>
        <v>-1.5983909029953833</v>
      </c>
      <c r="AC198" s="45">
        <f>1+Data[[#This Row],[MA'[NVMetcalfe calc']]]/((Data[[#This Row],[NVM_norm
(scaled)]]-Data[[#This Row],[NV_fund.]])/2)</f>
        <v>-33805883207.947929</v>
      </c>
    </row>
    <row r="199" spans="1:29" x14ac:dyDescent="0.2">
      <c r="A199" s="37">
        <v>43977</v>
      </c>
      <c r="B199" s="38">
        <v>162445913210.841</v>
      </c>
      <c r="C199" s="24">
        <f t="shared" si="17"/>
        <v>167104743115.71332</v>
      </c>
      <c r="D199" s="39">
        <f>LN(Data[[#This Row],[NVActual]])</f>
        <v>25.813610941532644</v>
      </c>
      <c r="E199" s="40">
        <v>852839</v>
      </c>
      <c r="F199" s="40">
        <f>Data[[#This Row],[DAA 
(n)]]^2</f>
        <v>727334359921</v>
      </c>
      <c r="G199" s="41">
        <f t="shared" si="18"/>
        <v>819647652483.16663</v>
      </c>
      <c r="H199" s="41">
        <f>LN(Data[[#This Row],[Metcalfe
(n^2)]])</f>
        <v>27.312652126110745</v>
      </c>
      <c r="I199" s="42">
        <f t="shared" si="19"/>
        <v>27.423126256898385</v>
      </c>
      <c r="J199" s="40">
        <f>Data[[#This Row],[DAA 
(n)]]*LN(Data[[#This Row],[DAA 
(n)]])</f>
        <v>11646647.46329008</v>
      </c>
      <c r="K199" s="40">
        <f t="shared" si="20"/>
        <v>12390082.878885724</v>
      </c>
      <c r="L199" s="39">
        <f>LN(Data[[#This Row],[MA'[n*ln(n)']
30d]])</f>
        <v>16.332406942758556</v>
      </c>
      <c r="M199" s="43">
        <f t="shared" si="21"/>
        <v>16.28210621597141</v>
      </c>
      <c r="N199" s="40">
        <f>Data[[#This Row],[DAA 
(n)]]^1.5</f>
        <v>787590698.38379014</v>
      </c>
      <c r="O199" s="40">
        <f t="shared" si="22"/>
        <v>859996123.86844075</v>
      </c>
      <c r="P199" s="43">
        <f>LN(Data[[#This Row],[MA'[n^1.5']]])</f>
        <v>20.572438440071949</v>
      </c>
      <c r="Q199" s="43">
        <f t="shared" si="23"/>
        <v>20.504010749298306</v>
      </c>
      <c r="R199" s="30">
        <f>$O$1+$O$2*Data[[#This Row],[MA'[ln(n^2)']]]</f>
        <v>27.423126256898385</v>
      </c>
      <c r="S199" s="30">
        <f>$Q$1+$Q$2*Data[[#This Row],[MA'[ln(n*ln(n))']]]</f>
        <v>23.385475256352827</v>
      </c>
      <c r="T199" s="31">
        <f>$O$3*Data[[#This Row],[Metcalfe
(n^2)]]</f>
        <v>378213867158.91998</v>
      </c>
      <c r="U199" s="31">
        <f t="shared" si="16"/>
        <v>426216779291.24677</v>
      </c>
      <c r="V199" s="30">
        <f>LN(Data[[#This Row],[MA'[NVA']
30d]]/Data[[#This Row],[MA'[NVMetcalfe calc']]])</f>
        <v>-0.93632726832177293</v>
      </c>
      <c r="W199" s="30">
        <f>$Q$3+Data[[#This Row],[NVM
(scaled)]]/((Data[[#This Row],[Upper Bound]]-Data[[#This Row],[Lower Bound]])/2)</f>
        <v>0.12620198070845723</v>
      </c>
      <c r="X199" s="30">
        <f>(Data[[#This Row],[Upper Bound]]+Data[[#This Row],[Lower Bound]])/2</f>
        <v>25.404300756625606</v>
      </c>
      <c r="Y199" s="44">
        <f>LN(Data[[#This Row],[NVActual]]/Data[[#This Row],[MA'[n^2']
30d]])</f>
        <v>-1.6185294512342649</v>
      </c>
      <c r="Z199" s="44">
        <f>LN(Data[[#This Row],[NVActual]]/Data[[#This Row],[MA'[n*ln(n)']
30d]])</f>
        <v>9.4812039987740881</v>
      </c>
      <c r="AA199" s="44">
        <f>LN(Data[[#This Row],[NVActual]]/Data[[#This Row],[MA'[n^1.5']]])</f>
        <v>5.241172501460694</v>
      </c>
      <c r="AB199" s="44">
        <f>LN(Data[[#This Row],[NVActual]]/Data[[#This Row],[Metcalfe
(n^2)]])</f>
        <v>-1.4990411845780991</v>
      </c>
      <c r="AC199" s="45">
        <f>1+Data[[#This Row],[MA'[NVMetcalfe calc']]]/((Data[[#This Row],[NVM_norm
(scaled)]]-Data[[#This Row],[NV_fund.]])/2)</f>
        <v>-33722218039.963615</v>
      </c>
    </row>
    <row r="200" spans="1:29" x14ac:dyDescent="0.2">
      <c r="A200" s="37">
        <v>43976</v>
      </c>
      <c r="B200" s="38">
        <v>163800615663.85901</v>
      </c>
      <c r="C200" s="24">
        <f t="shared" si="17"/>
        <v>166389216757.52219</v>
      </c>
      <c r="D200" s="39">
        <f>LN(Data[[#This Row],[NVActual]])</f>
        <v>25.821915766989935</v>
      </c>
      <c r="E200" s="40">
        <v>828919</v>
      </c>
      <c r="F200" s="40">
        <f>Data[[#This Row],[DAA 
(n)]]^2</f>
        <v>687106708561</v>
      </c>
      <c r="G200" s="41">
        <f t="shared" si="18"/>
        <v>812887775902.46667</v>
      </c>
      <c r="H200" s="41">
        <f>LN(Data[[#This Row],[Metcalfe
(n^2)]])</f>
        <v>27.25575544252332</v>
      </c>
      <c r="I200" s="42">
        <f t="shared" si="19"/>
        <v>27.412230647070135</v>
      </c>
      <c r="J200" s="40">
        <f>Data[[#This Row],[DAA 
(n)]]*LN(Data[[#This Row],[DAA 
(n)]])</f>
        <v>11296406.772830494</v>
      </c>
      <c r="K200" s="40">
        <f t="shared" si="20"/>
        <v>12327602.195772594</v>
      </c>
      <c r="L200" s="39">
        <f>LN(Data[[#This Row],[MA'[n*ln(n)']
30d]])</f>
        <v>16.327351387110756</v>
      </c>
      <c r="M200" s="43">
        <f t="shared" si="21"/>
        <v>16.27663401816481</v>
      </c>
      <c r="N200" s="40">
        <f>Data[[#This Row],[DAA 
(n)]]^1.5</f>
        <v>754689211.36695385</v>
      </c>
      <c r="O200" s="40">
        <f t="shared" si="22"/>
        <v>854288353.94091487</v>
      </c>
      <c r="P200" s="43">
        <f>LN(Data[[#This Row],[MA'[n^1.5']]])</f>
        <v>20.565779345746257</v>
      </c>
      <c r="Q200" s="43">
        <f t="shared" si="23"/>
        <v>20.496485216824322</v>
      </c>
      <c r="R200" s="30">
        <f>$O$1+$O$2*Data[[#This Row],[MA'[ln(n^2)']]]</f>
        <v>27.412230647070135</v>
      </c>
      <c r="S200" s="30">
        <f>$Q$1+$Q$2*Data[[#This Row],[MA'[ln(n*ln(n))']]]</f>
        <v>23.376446129971935</v>
      </c>
      <c r="T200" s="31">
        <f>$O$3*Data[[#This Row],[Metcalfe
(n^2)]]</f>
        <v>357295488451.72003</v>
      </c>
      <c r="U200" s="31">
        <f t="shared" si="16"/>
        <v>422701643469.28278</v>
      </c>
      <c r="V200" s="30">
        <f>LN(Data[[#This Row],[MA'[NVA']
30d]]/Data[[#This Row],[MA'[NVMetcalfe calc']]])</f>
        <v>-0.93233687244542096</v>
      </c>
      <c r="W200" s="30">
        <f>$Q$3+Data[[#This Row],[NVM
(scaled)]]/((Data[[#This Row],[Upper Bound]]-Data[[#This Row],[Lower Bound]])/2)</f>
        <v>0.12796498871759016</v>
      </c>
      <c r="X200" s="30">
        <f>(Data[[#This Row],[Upper Bound]]+Data[[#This Row],[Lower Bound]])/2</f>
        <v>25.394338388521035</v>
      </c>
      <c r="Y200" s="44">
        <f>LN(Data[[#This Row],[NVActual]]/Data[[#This Row],[MA'[n^2']
30d]])</f>
        <v>-1.6019431329559648</v>
      </c>
      <c r="Z200" s="44">
        <f>LN(Data[[#This Row],[NVActual]]/Data[[#This Row],[MA'[n*ln(n)']
30d]])</f>
        <v>9.4945643798791775</v>
      </c>
      <c r="AA200" s="44">
        <f>LN(Data[[#This Row],[NVActual]]/Data[[#This Row],[MA'[n^1.5']]])</f>
        <v>5.2561364212436779</v>
      </c>
      <c r="AB200" s="44">
        <f>LN(Data[[#This Row],[NVActual]]/Data[[#This Row],[Metcalfe
(n^2)]])</f>
        <v>-1.4338396755333853</v>
      </c>
      <c r="AC200" s="45">
        <f>1+Data[[#This Row],[MA'[NVMetcalfe calc']]]/((Data[[#This Row],[NVM_norm
(scaled)]]-Data[[#This Row],[NV_fund.]])/2)</f>
        <v>-33459621352.697803</v>
      </c>
    </row>
    <row r="201" spans="1:29" x14ac:dyDescent="0.2">
      <c r="A201" s="37">
        <v>43975</v>
      </c>
      <c r="B201" s="38">
        <v>161900721760.634</v>
      </c>
      <c r="C201" s="24">
        <f t="shared" si="17"/>
        <v>165538612301.81702</v>
      </c>
      <c r="D201" s="39">
        <f>LN(Data[[#This Row],[NVActual]])</f>
        <v>25.81024915568451</v>
      </c>
      <c r="E201" s="40">
        <v>807939</v>
      </c>
      <c r="F201" s="40">
        <f>Data[[#This Row],[DAA 
(n)]]^2</f>
        <v>652765427721</v>
      </c>
      <c r="G201" s="41">
        <f t="shared" si="18"/>
        <v>812041241081.6333</v>
      </c>
      <c r="H201" s="41">
        <f>LN(Data[[#This Row],[Metcalfe
(n^2)]])</f>
        <v>27.204483679207666</v>
      </c>
      <c r="I201" s="42">
        <f t="shared" si="19"/>
        <v>27.410975273446109</v>
      </c>
      <c r="J201" s="40">
        <f>Data[[#This Row],[DAA 
(n)]]*LN(Data[[#This Row],[DAA 
(n)]])</f>
        <v>10989781.669647681</v>
      </c>
      <c r="K201" s="40">
        <f t="shared" si="20"/>
        <v>12320067.337729113</v>
      </c>
      <c r="L201" s="39">
        <f>LN(Data[[#This Row],[MA'[n*ln(n)']
30d]])</f>
        <v>16.326739981779475</v>
      </c>
      <c r="M201" s="43">
        <f t="shared" si="21"/>
        <v>16.271458315761176</v>
      </c>
      <c r="N201" s="40">
        <f>Data[[#This Row],[DAA 
(n)]]^1.5</f>
        <v>726219420.63502836</v>
      </c>
      <c r="O201" s="40">
        <f t="shared" si="22"/>
        <v>853587732.66557336</v>
      </c>
      <c r="P201" s="43">
        <f>LN(Data[[#This Row],[MA'[n^1.5']]])</f>
        <v>20.564958886557047</v>
      </c>
      <c r="Q201" s="43">
        <f t="shared" si="23"/>
        <v>20.489358447906568</v>
      </c>
      <c r="R201" s="30">
        <f>$O$1+$O$2*Data[[#This Row],[MA'[ln(n^2)']]]</f>
        <v>27.410975273446109</v>
      </c>
      <c r="S201" s="30">
        <f>$Q$1+$Q$2*Data[[#This Row],[MA'[ln(n*ln(n))']]]</f>
        <v>23.367906221005939</v>
      </c>
      <c r="T201" s="31">
        <f>$O$3*Data[[#This Row],[Metcalfe
(n^2)]]</f>
        <v>339438022414.91998</v>
      </c>
      <c r="U201" s="31">
        <f t="shared" si="16"/>
        <v>422261445362.4494</v>
      </c>
      <c r="V201" s="30">
        <f>LN(Data[[#This Row],[MA'[NVA']
30d]]/Data[[#This Row],[MA'[NVMetcalfe calc']]])</f>
        <v>-0.93642018640977065</v>
      </c>
      <c r="W201" s="30">
        <f>$Q$3+Data[[#This Row],[NVM
(scaled)]]/((Data[[#This Row],[Upper Bound]]-Data[[#This Row],[Lower Bound]])/2)</f>
        <v>0.12677754484821385</v>
      </c>
      <c r="X201" s="30">
        <f>(Data[[#This Row],[Upper Bound]]+Data[[#This Row],[Lower Bound]])/2</f>
        <v>25.389440747226026</v>
      </c>
      <c r="Y201" s="44">
        <f>LN(Data[[#This Row],[NVActual]]/Data[[#This Row],[MA'[n^2']
30d]])</f>
        <v>-1.6125678096432357</v>
      </c>
      <c r="Z201" s="44">
        <f>LN(Data[[#This Row],[NVActual]]/Data[[#This Row],[MA'[n*ln(n)']
30d]])</f>
        <v>9.4835091739050341</v>
      </c>
      <c r="AA201" s="44">
        <f>LN(Data[[#This Row],[NVActual]]/Data[[#This Row],[MA'[n^1.5']]])</f>
        <v>5.2452902691274632</v>
      </c>
      <c r="AB201" s="44">
        <f>LN(Data[[#This Row],[NVActual]]/Data[[#This Row],[Metcalfe
(n^2)]])</f>
        <v>-1.3942345235231548</v>
      </c>
      <c r="AC201" s="45">
        <f>1+Data[[#This Row],[MA'[NVMetcalfe calc']]]/((Data[[#This Row],[NVM_norm
(scaled)]]-Data[[#This Row],[NV_fund.]])/2)</f>
        <v>-33429685696.009541</v>
      </c>
    </row>
    <row r="202" spans="1:29" x14ac:dyDescent="0.2">
      <c r="A202" s="37">
        <v>43974</v>
      </c>
      <c r="B202" s="38">
        <v>168833062758.505</v>
      </c>
      <c r="C202" s="24">
        <f t="shared" si="17"/>
        <v>164731775080.78195</v>
      </c>
      <c r="D202" s="39">
        <f>LN(Data[[#This Row],[NVActual]])</f>
        <v>25.852176269350782</v>
      </c>
      <c r="E202" s="40">
        <v>848702</v>
      </c>
      <c r="F202" s="40">
        <f>Data[[#This Row],[DAA 
(n)]]^2</f>
        <v>720295084804</v>
      </c>
      <c r="G202" s="41">
        <f t="shared" si="18"/>
        <v>816875160723.23328</v>
      </c>
      <c r="H202" s="41">
        <f>LN(Data[[#This Row],[Metcalfe
(n^2)]])</f>
        <v>27.302926805000592</v>
      </c>
      <c r="I202" s="42">
        <f t="shared" si="19"/>
        <v>27.417662567101257</v>
      </c>
      <c r="J202" s="40">
        <f>Data[[#This Row],[DAA 
(n)]]*LN(Data[[#This Row],[DAA 
(n)]])</f>
        <v>11586024.292628806</v>
      </c>
      <c r="K202" s="40">
        <f t="shared" si="20"/>
        <v>12361705.970019516</v>
      </c>
      <c r="L202" s="39">
        <f>LN(Data[[#This Row],[MA'[n*ln(n)']
30d]])</f>
        <v>16.33011402393382</v>
      </c>
      <c r="M202" s="43">
        <f t="shared" si="21"/>
        <v>16.26642041486221</v>
      </c>
      <c r="N202" s="40">
        <f>Data[[#This Row],[DAA 
(n)]]^1.5</f>
        <v>781866919.02351439</v>
      </c>
      <c r="O202" s="40">
        <f t="shared" si="22"/>
        <v>857518360.99153793</v>
      </c>
      <c r="P202" s="43">
        <f>LN(Data[[#This Row],[MA'[n^1.5']]])</f>
        <v>20.569553149010162</v>
      </c>
      <c r="Q202" s="43">
        <f t="shared" si="23"/>
        <v>20.482428577579686</v>
      </c>
      <c r="R202" s="30">
        <f>$O$1+$O$2*Data[[#This Row],[MA'[ln(n^2)']]]</f>
        <v>27.417662567101257</v>
      </c>
      <c r="S202" s="30">
        <f>$Q$1+$Q$2*Data[[#This Row],[MA'[ln(n*ln(n))']]]</f>
        <v>23.359593684522647</v>
      </c>
      <c r="T202" s="31">
        <f>$O$3*Data[[#This Row],[Metcalfe
(n^2)]]</f>
        <v>374553444098.08002</v>
      </c>
      <c r="U202" s="31">
        <f t="shared" si="16"/>
        <v>424775083576.08142</v>
      </c>
      <c r="V202" s="30">
        <f>LN(Data[[#This Row],[MA'[NVA']
30d]]/Data[[#This Row],[MA'[NVMetcalfe calc']]])</f>
        <v>-0.9472412681264305</v>
      </c>
      <c r="W202" s="30">
        <f>$Q$3+Data[[#This Row],[NVM
(scaled)]]/((Data[[#This Row],[Upper Bound]]-Data[[#This Row],[Lower Bound]])/2)</f>
        <v>0.12315663408624689</v>
      </c>
      <c r="X202" s="30">
        <f>(Data[[#This Row],[Upper Bound]]+Data[[#This Row],[Lower Bound]])/2</f>
        <v>25.388628125811952</v>
      </c>
      <c r="Y202" s="44">
        <f>LN(Data[[#This Row],[NVActual]]/Data[[#This Row],[MA'[n^2']
30d]])</f>
        <v>-1.5765758487278649</v>
      </c>
      <c r="Z202" s="44">
        <f>LN(Data[[#This Row],[NVActual]]/Data[[#This Row],[MA'[n*ln(n)']
30d]])</f>
        <v>9.5220622454169614</v>
      </c>
      <c r="AA202" s="44">
        <f>LN(Data[[#This Row],[NVActual]]/Data[[#This Row],[MA'[n^1.5']]])</f>
        <v>5.2826231203406202</v>
      </c>
      <c r="AB202" s="44">
        <f>LN(Data[[#This Row],[NVActual]]/Data[[#This Row],[Metcalfe
(n^2)]])</f>
        <v>-1.4507505356498123</v>
      </c>
      <c r="AC202" s="45">
        <f>1+Data[[#This Row],[MA'[NVMetcalfe calc']]]/((Data[[#This Row],[NVM_norm
(scaled)]]-Data[[#This Row],[NV_fund.]])/2)</f>
        <v>-33624948080.035637</v>
      </c>
    </row>
    <row r="203" spans="1:29" x14ac:dyDescent="0.2">
      <c r="A203" s="37">
        <v>43973</v>
      </c>
      <c r="B203" s="38">
        <v>168424610263.70401</v>
      </c>
      <c r="C203" s="24">
        <f t="shared" si="17"/>
        <v>163682503280.56729</v>
      </c>
      <c r="D203" s="39">
        <f>LN(Data[[#This Row],[NVActual]])</f>
        <v>25.849754069785433</v>
      </c>
      <c r="E203" s="40">
        <v>797526</v>
      </c>
      <c r="F203" s="40">
        <f>Data[[#This Row],[DAA 
(n)]]^2</f>
        <v>636047720676</v>
      </c>
      <c r="G203" s="41">
        <f t="shared" si="18"/>
        <v>822067838167.1333</v>
      </c>
      <c r="H203" s="41">
        <f>LN(Data[[#This Row],[Metcalfe
(n^2)]])</f>
        <v>27.178539429981168</v>
      </c>
      <c r="I203" s="42">
        <f t="shared" si="19"/>
        <v>27.424188940484829</v>
      </c>
      <c r="J203" s="40">
        <f>Data[[#This Row],[DAA 
(n)]]*LN(Data[[#This Row],[DAA 
(n)]])</f>
        <v>10837795.91871758</v>
      </c>
      <c r="K203" s="40">
        <f t="shared" si="20"/>
        <v>12404480.119735109</v>
      </c>
      <c r="L203" s="39">
        <f>LN(Data[[#This Row],[MA'[n*ln(n)']
30d]])</f>
        <v>16.333568265300784</v>
      </c>
      <c r="M203" s="43">
        <f t="shared" si="21"/>
        <v>16.260801489501112</v>
      </c>
      <c r="N203" s="40">
        <f>Data[[#This Row],[DAA 
(n)]]^1.5</f>
        <v>712225100.98974013</v>
      </c>
      <c r="O203" s="40">
        <f t="shared" si="22"/>
        <v>861640691.25960267</v>
      </c>
      <c r="P203" s="43">
        <f>LN(Data[[#This Row],[MA'[n^1.5']]])</f>
        <v>20.574348910244193</v>
      </c>
      <c r="Q203" s="43">
        <f t="shared" si="23"/>
        <v>20.474708330479096</v>
      </c>
      <c r="R203" s="30">
        <f>$O$1+$O$2*Data[[#This Row],[MA'[ln(n^2)']]]</f>
        <v>27.424188940484829</v>
      </c>
      <c r="S203" s="30">
        <f>$Q$1+$Q$2*Data[[#This Row],[MA'[ln(n*ln(n))']]]</f>
        <v>23.350322457676832</v>
      </c>
      <c r="T203" s="31">
        <f>$O$3*Data[[#This Row],[Metcalfe
(n^2)]]</f>
        <v>330744814751.52002</v>
      </c>
      <c r="U203" s="31">
        <f t="shared" ref="U203:U266" si="24">AVERAGE(T203:T232)</f>
        <v>427475275846.90942</v>
      </c>
      <c r="V203" s="30">
        <f>LN(Data[[#This Row],[MA'[NVA']
30d]]/Data[[#This Row],[MA'[NVMetcalfe calc']]])</f>
        <v>-0.95996785659438888</v>
      </c>
      <c r="W203" s="30">
        <f>$Q$3+Data[[#This Row],[NVM
(scaled)]]/((Data[[#This Row],[Upper Bound]]-Data[[#This Row],[Lower Bound]])/2)</f>
        <v>0.11871903846357224</v>
      </c>
      <c r="X203" s="30">
        <f>(Data[[#This Row],[Upper Bound]]+Data[[#This Row],[Lower Bound]])/2</f>
        <v>25.387255699080832</v>
      </c>
      <c r="Y203" s="44">
        <f>LN(Data[[#This Row],[NVActual]]/Data[[#This Row],[MA'[n^2']
30d]])</f>
        <v>-1.5853346869957539</v>
      </c>
      <c r="Z203" s="44">
        <f>LN(Data[[#This Row],[NVActual]]/Data[[#This Row],[MA'[n*ln(n)']
30d]])</f>
        <v>9.5161858044846515</v>
      </c>
      <c r="AA203" s="44">
        <f>LN(Data[[#This Row],[NVActual]]/Data[[#This Row],[MA'[n^1.5']]])</f>
        <v>5.275405159541239</v>
      </c>
      <c r="AB203" s="44">
        <f>LN(Data[[#This Row],[NVActual]]/Data[[#This Row],[Metcalfe
(n^2)]])</f>
        <v>-1.3287853601957349</v>
      </c>
      <c r="AC203" s="45">
        <f>1+Data[[#This Row],[MA'[NVMetcalfe calc']]]/((Data[[#This Row],[NVM_norm
(scaled)]]-Data[[#This Row],[NV_fund.]])/2)</f>
        <v>-33834588965.377213</v>
      </c>
    </row>
    <row r="204" spans="1:29" x14ac:dyDescent="0.2">
      <c r="A204" s="37">
        <v>43972</v>
      </c>
      <c r="B204" s="38">
        <v>166708415917.14899</v>
      </c>
      <c r="C204" s="24">
        <f t="shared" ref="C204:C267" si="25">AVERAGE(B204:B233)</f>
        <v>162423297489.3652</v>
      </c>
      <c r="D204" s="39">
        <f>LN(Data[[#This Row],[NVActual]])</f>
        <v>25.839512110834626</v>
      </c>
      <c r="E204" s="40">
        <v>928630</v>
      </c>
      <c r="F204" s="40">
        <f>Data[[#This Row],[DAA 
(n)]]^2</f>
        <v>862353676900</v>
      </c>
      <c r="G204" s="41">
        <f t="shared" ref="G204:G267" si="26">AVERAGE(F204:F233)</f>
        <v>820239390621.96667</v>
      </c>
      <c r="H204" s="41">
        <f>LN(Data[[#This Row],[Metcalfe
(n^2)]])</f>
        <v>27.482931321488728</v>
      </c>
      <c r="I204" s="42">
        <f t="shared" ref="I204:I267" si="27">AVERAGE(H204:H233)</f>
        <v>27.421182657869721</v>
      </c>
      <c r="J204" s="40">
        <f>Data[[#This Row],[DAA 
(n)]]*LN(Data[[#This Row],[DAA 
(n)]])</f>
        <v>12760737.256537039</v>
      </c>
      <c r="K204" s="40">
        <f t="shared" ref="K204:K267" si="28">AVERAGE(J204:J233)</f>
        <v>12387405.294440484</v>
      </c>
      <c r="L204" s="39">
        <f>LN(Data[[#This Row],[MA'[n*ln(n)']
30d]])</f>
        <v>16.332190812339125</v>
      </c>
      <c r="M204" s="43">
        <f t="shared" ref="M204:M267" si="29">AVERAGE(L204:L233)</f>
        <v>16.254754967609738</v>
      </c>
      <c r="N204" s="40">
        <f>Data[[#This Row],[DAA 
(n)]]^1.5</f>
        <v>894878480.56573844</v>
      </c>
      <c r="O204" s="40">
        <f t="shared" ref="O204:O267" si="30">AVERAGE(N204:N233)</f>
        <v>860087936.03058124</v>
      </c>
      <c r="P204" s="43">
        <f>LN(Data[[#This Row],[MA'[n^1.5']]])</f>
        <v>20.572545193182879</v>
      </c>
      <c r="Q204" s="43">
        <f t="shared" ref="Q204:Q267" si="31">AVERAGE(P204:P233)</f>
        <v>20.466377932866536</v>
      </c>
      <c r="R204" s="30">
        <f>$O$1+$O$2*Data[[#This Row],[MA'[ln(n^2)']]]</f>
        <v>27.421182657869721</v>
      </c>
      <c r="S204" s="30">
        <f>$Q$1+$Q$2*Data[[#This Row],[MA'[ln(n*ln(n))']]]</f>
        <v>23.340345696556067</v>
      </c>
      <c r="T204" s="31">
        <f>$O$3*Data[[#This Row],[Metcalfe
(n^2)]]</f>
        <v>448423911988</v>
      </c>
      <c r="U204" s="31">
        <f t="shared" si="24"/>
        <v>426524483123.42273</v>
      </c>
      <c r="V204" s="30">
        <f>LN(Data[[#This Row],[MA'[NVA']
30d]]/Data[[#This Row],[MA'[NVMetcalfe calc']]])</f>
        <v>-0.96546389514302255</v>
      </c>
      <c r="W204" s="30">
        <f>$Q$3+Data[[#This Row],[NVM
(scaled)]]/((Data[[#This Row],[Upper Bound]]-Data[[#This Row],[Lower Bound]])/2)</f>
        <v>0.11683044958883532</v>
      </c>
      <c r="X204" s="30">
        <f>(Data[[#This Row],[Upper Bound]]+Data[[#This Row],[Lower Bound]])/2</f>
        <v>25.380764177212896</v>
      </c>
      <c r="Y204" s="44">
        <f>LN(Data[[#This Row],[NVActual]]/Data[[#This Row],[MA'[n^2']
30d]])</f>
        <v>-1.5933499635468429</v>
      </c>
      <c r="Z204" s="44">
        <f>LN(Data[[#This Row],[NVActual]]/Data[[#This Row],[MA'[n*ln(n)']
30d]])</f>
        <v>9.5073212984955013</v>
      </c>
      <c r="AA204" s="44">
        <f>LN(Data[[#This Row],[NVActual]]/Data[[#This Row],[MA'[n^1.5']]])</f>
        <v>5.2669669176517466</v>
      </c>
      <c r="AB204" s="44">
        <f>LN(Data[[#This Row],[NVActual]]/Data[[#This Row],[Metcalfe
(n^2)]])</f>
        <v>-1.6434192106541003</v>
      </c>
      <c r="AC204" s="45">
        <f>1+Data[[#This Row],[MA'[NVMetcalfe calc']]]/((Data[[#This Row],[NVM_norm
(scaled)]]-Data[[#This Row],[NV_fund.]])/2)</f>
        <v>-33765484639.822411</v>
      </c>
    </row>
    <row r="205" spans="1:29" x14ac:dyDescent="0.2">
      <c r="A205" s="37">
        <v>43971</v>
      </c>
      <c r="B205" s="38">
        <v>174915846484.689</v>
      </c>
      <c r="C205" s="24">
        <f t="shared" si="25"/>
        <v>161066112582.70645</v>
      </c>
      <c r="D205" s="39">
        <f>LN(Data[[#This Row],[NVActual]])</f>
        <v>25.887570817981043</v>
      </c>
      <c r="E205" s="40">
        <v>865708</v>
      </c>
      <c r="F205" s="40">
        <f>Data[[#This Row],[DAA 
(n)]]^2</f>
        <v>749450341264</v>
      </c>
      <c r="G205" s="41">
        <f t="shared" si="26"/>
        <v>813801782586.76672</v>
      </c>
      <c r="H205" s="41">
        <f>LN(Data[[#This Row],[Metcalfe
(n^2)]])</f>
        <v>27.342605896475504</v>
      </c>
      <c r="I205" s="42">
        <f t="shared" si="27"/>
        <v>27.412731174309005</v>
      </c>
      <c r="J205" s="40">
        <f>Data[[#This Row],[DAA 
(n)]]*LN(Data[[#This Row],[DAA 
(n)]])</f>
        <v>11835356.332713008</v>
      </c>
      <c r="K205" s="40">
        <f t="shared" si="28"/>
        <v>12333302.82982892</v>
      </c>
      <c r="L205" s="39">
        <f>LN(Data[[#This Row],[MA'[n*ln(n)']
30d]])</f>
        <v>16.327813708680214</v>
      </c>
      <c r="M205" s="43">
        <f t="shared" si="29"/>
        <v>16.248606512261912</v>
      </c>
      <c r="N205" s="40">
        <f>Data[[#This Row],[DAA 
(n)]]^1.5</f>
        <v>805484423.21063852</v>
      </c>
      <c r="O205" s="40">
        <f t="shared" si="30"/>
        <v>854922344.57319856</v>
      </c>
      <c r="P205" s="43">
        <f>LN(Data[[#This Row],[MA'[n^1.5']]])</f>
        <v>20.566521197715602</v>
      </c>
      <c r="Q205" s="43">
        <f t="shared" si="31"/>
        <v>20.457907875213991</v>
      </c>
      <c r="R205" s="30">
        <f>$O$1+$O$2*Data[[#This Row],[MA'[ln(n^2)']]]</f>
        <v>27.412731174309005</v>
      </c>
      <c r="S205" s="30">
        <f>$Q$1+$Q$2*Data[[#This Row],[MA'[ln(n*ln(n))']]]</f>
        <v>23.330200745232151</v>
      </c>
      <c r="T205" s="31">
        <f>$O$3*Data[[#This Row],[Metcalfe
(n^2)]]</f>
        <v>389714177457.28003</v>
      </c>
      <c r="U205" s="31">
        <f t="shared" si="24"/>
        <v>423176926945.11877</v>
      </c>
      <c r="V205" s="30">
        <f>LN(Data[[#This Row],[MA'[NVA']
30d]]/Data[[#This Row],[MA'[NVMetcalfe calc']]])</f>
        <v>-0.9659754407509874</v>
      </c>
      <c r="W205" s="30">
        <f>$Q$3+Data[[#This Row],[NVM
(scaled)]]/((Data[[#This Row],[Upper Bound]]-Data[[#This Row],[Lower Bound]])/2)</f>
        <v>0.11677612204868992</v>
      </c>
      <c r="X205" s="30">
        <f>(Data[[#This Row],[Upper Bound]]+Data[[#This Row],[Lower Bound]])/2</f>
        <v>25.371465959770578</v>
      </c>
      <c r="Y205" s="44">
        <f>LN(Data[[#This Row],[NVActual]]/Data[[#This Row],[MA'[n^2']
30d]])</f>
        <v>-1.5374118449787868</v>
      </c>
      <c r="Z205" s="44">
        <f>LN(Data[[#This Row],[NVActual]]/Data[[#This Row],[MA'[n*ln(n)']
30d]])</f>
        <v>9.5597571093008256</v>
      </c>
      <c r="AA205" s="44">
        <f>LN(Data[[#This Row],[NVActual]]/Data[[#This Row],[MA'[n^1.5']]])</f>
        <v>5.3210496202654394</v>
      </c>
      <c r="AB205" s="44">
        <f>LN(Data[[#This Row],[NVActual]]/Data[[#This Row],[Metcalfe
(n^2)]])</f>
        <v>-1.4550350784944628</v>
      </c>
      <c r="AC205" s="45">
        <f>1+Data[[#This Row],[MA'[NVMetcalfe calc']]]/((Data[[#This Row],[NVM_norm
(scaled)]]-Data[[#This Row],[NV_fund.]])/2)</f>
        <v>-33512739982.291092</v>
      </c>
    </row>
    <row r="206" spans="1:29" x14ac:dyDescent="0.2">
      <c r="A206" s="37">
        <v>43970</v>
      </c>
      <c r="B206" s="38">
        <v>179292877588.71799</v>
      </c>
      <c r="C206" s="24">
        <f t="shared" si="25"/>
        <v>159424437533.35452</v>
      </c>
      <c r="D206" s="39">
        <f>LN(Data[[#This Row],[NVActual]])</f>
        <v>25.912286493336925</v>
      </c>
      <c r="E206" s="40">
        <v>890493</v>
      </c>
      <c r="F206" s="40">
        <f>Data[[#This Row],[DAA 
(n)]]^2</f>
        <v>792977783049</v>
      </c>
      <c r="G206" s="41">
        <f t="shared" si="26"/>
        <v>812466329444.66663</v>
      </c>
      <c r="H206" s="41">
        <f>LN(Data[[#This Row],[Metcalfe
(n^2)]])</f>
        <v>27.399061041857141</v>
      </c>
      <c r="I206" s="42">
        <f t="shared" si="27"/>
        <v>27.410899867664096</v>
      </c>
      <c r="J206" s="40">
        <f>Data[[#This Row],[DAA 
(n)]]*LN(Data[[#This Row],[DAA 
(n)]])</f>
        <v>12199336.032173246</v>
      </c>
      <c r="K206" s="40">
        <f t="shared" si="28"/>
        <v>12321842.028127199</v>
      </c>
      <c r="L206" s="39">
        <f>LN(Data[[#This Row],[MA'[n*ln(n)']
30d]])</f>
        <v>16.326884020163419</v>
      </c>
      <c r="M206" s="43">
        <f t="shared" si="29"/>
        <v>16.242230600260498</v>
      </c>
      <c r="N206" s="40">
        <f>Data[[#This Row],[DAA 
(n)]]^1.5</f>
        <v>840322060.26062012</v>
      </c>
      <c r="O206" s="40">
        <f t="shared" si="30"/>
        <v>853838510.54621458</v>
      </c>
      <c r="P206" s="43">
        <f>LN(Data[[#This Row],[MA'[n^1.5']]])</f>
        <v>20.565252636150557</v>
      </c>
      <c r="Q206" s="43">
        <f t="shared" si="31"/>
        <v>20.449138014924777</v>
      </c>
      <c r="R206" s="30">
        <f>$O$1+$O$2*Data[[#This Row],[MA'[ln(n^2)']]]</f>
        <v>27.410899867664096</v>
      </c>
      <c r="S206" s="30">
        <f>$Q$1+$Q$2*Data[[#This Row],[MA'[ln(n*ln(n))']]]</f>
        <v>23.319680490429821</v>
      </c>
      <c r="T206" s="31">
        <f>$O$3*Data[[#This Row],[Metcalfe
(n^2)]]</f>
        <v>412348447185.48004</v>
      </c>
      <c r="U206" s="31">
        <f t="shared" si="24"/>
        <v>422482491311.22675</v>
      </c>
      <c r="V206" s="30">
        <f>LN(Data[[#This Row],[MA'[NVA']
30d]]/Data[[#This Row],[MA'[NVMetcalfe calc']]])</f>
        <v>-0.97457794115556895</v>
      </c>
      <c r="W206" s="30">
        <f>$Q$3+Data[[#This Row],[NVM
(scaled)]]/((Data[[#This Row],[Upper Bound]]-Data[[#This Row],[Lower Bound]])/2)</f>
        <v>0.1135758089245274</v>
      </c>
      <c r="X206" s="30">
        <f>(Data[[#This Row],[Upper Bound]]+Data[[#This Row],[Lower Bound]])/2</f>
        <v>25.365290179046958</v>
      </c>
      <c r="Y206" s="44">
        <f>LN(Data[[#This Row],[NVActual]]/Data[[#This Row],[MA'[n^2']
30d]])</f>
        <v>-1.5110538162712042</v>
      </c>
      <c r="Z206" s="44">
        <f>LN(Data[[#This Row],[NVActual]]/Data[[#This Row],[MA'[n*ln(n)']
30d]])</f>
        <v>9.5854024731735041</v>
      </c>
      <c r="AA206" s="44">
        <f>LN(Data[[#This Row],[NVActual]]/Data[[#This Row],[MA'[n^1.5']]])</f>
        <v>5.3470338571863678</v>
      </c>
      <c r="AB206" s="44">
        <f>LN(Data[[#This Row],[NVActual]]/Data[[#This Row],[Metcalfe
(n^2)]])</f>
        <v>-1.4867745485202188</v>
      </c>
      <c r="AC206" s="45">
        <f>1+Data[[#This Row],[MA'[NVMetcalfe calc']]]/((Data[[#This Row],[NVM_norm
(scaled)]]-Data[[#This Row],[NV_fund.]])/2)</f>
        <v>-33461687797.203808</v>
      </c>
    </row>
    <row r="207" spans="1:29" x14ac:dyDescent="0.2">
      <c r="A207" s="37">
        <v>43969</v>
      </c>
      <c r="B207" s="38">
        <v>178783137073.02301</v>
      </c>
      <c r="C207" s="24">
        <f t="shared" si="25"/>
        <v>157817896078.01813</v>
      </c>
      <c r="D207" s="39">
        <f>LN(Data[[#This Row],[NVActual]])</f>
        <v>25.90943938356607</v>
      </c>
      <c r="E207" s="40">
        <v>970423</v>
      </c>
      <c r="F207" s="40">
        <f>Data[[#This Row],[DAA 
(n)]]^2</f>
        <v>941720798929</v>
      </c>
      <c r="G207" s="41">
        <f t="shared" si="26"/>
        <v>803256903483.8667</v>
      </c>
      <c r="H207" s="41">
        <f>LN(Data[[#This Row],[Metcalfe
(n^2)]])</f>
        <v>27.570974675794929</v>
      </c>
      <c r="I207" s="42">
        <f t="shared" si="27"/>
        <v>27.396621786388014</v>
      </c>
      <c r="J207" s="40">
        <f>Data[[#This Row],[DAA 
(n)]]*LN(Data[[#This Row],[DAA 
(n)]])</f>
        <v>13377753.978904471</v>
      </c>
      <c r="K207" s="40">
        <f t="shared" si="28"/>
        <v>12238313.445271904</v>
      </c>
      <c r="L207" s="39">
        <f>LN(Data[[#This Row],[MA'[n*ln(n)']
30d]])</f>
        <v>16.32008203513552</v>
      </c>
      <c r="M207" s="43">
        <f t="shared" si="29"/>
        <v>16.235560081968067</v>
      </c>
      <c r="N207" s="40">
        <f>Data[[#This Row],[DAA 
(n)]]^1.5</f>
        <v>955964184.92487359</v>
      </c>
      <c r="O207" s="40">
        <f t="shared" si="30"/>
        <v>846142195.90208972</v>
      </c>
      <c r="P207" s="43">
        <f>LN(Data[[#This Row],[MA'[n^1.5']]])</f>
        <v>20.556197983709112</v>
      </c>
      <c r="Q207" s="43">
        <f t="shared" si="31"/>
        <v>20.439961221830021</v>
      </c>
      <c r="R207" s="30">
        <f>$O$1+$O$2*Data[[#This Row],[MA'[ln(n^2)']]]</f>
        <v>27.396621786388014</v>
      </c>
      <c r="S207" s="30">
        <f>$Q$1+$Q$2*Data[[#This Row],[MA'[ln(n*ln(n))']]]</f>
        <v>23.308674135247308</v>
      </c>
      <c r="T207" s="31">
        <f>$O$3*Data[[#This Row],[Metcalfe
(n^2)]]</f>
        <v>489694815443.08002</v>
      </c>
      <c r="U207" s="31">
        <f t="shared" si="24"/>
        <v>417693589811.61072</v>
      </c>
      <c r="V207" s="30">
        <f>LN(Data[[#This Row],[MA'[NVA']
30d]]/Data[[#This Row],[MA'[NVMetcalfe calc']]])</f>
        <v>-0.97330631313756055</v>
      </c>
      <c r="W207" s="30">
        <f>$Q$3+Data[[#This Row],[NVM
(scaled)]]/((Data[[#This Row],[Upper Bound]]-Data[[#This Row],[Lower Bound]])/2)</f>
        <v>0.11381664532031466</v>
      </c>
      <c r="X207" s="30">
        <f>(Data[[#This Row],[Upper Bound]]+Data[[#This Row],[Lower Bound]])/2</f>
        <v>25.352647960817663</v>
      </c>
      <c r="Y207" s="44">
        <f>LN(Data[[#This Row],[NVActual]]/Data[[#This Row],[MA'[n^2']
30d]])</f>
        <v>-1.5025010457792995</v>
      </c>
      <c r="Z207" s="44">
        <f>LN(Data[[#This Row],[NVActual]]/Data[[#This Row],[MA'[n*ln(n)']
30d]])</f>
        <v>9.5893573484305481</v>
      </c>
      <c r="AA207" s="44">
        <f>LN(Data[[#This Row],[NVActual]]/Data[[#This Row],[MA'[n^1.5']]])</f>
        <v>5.3532413998569588</v>
      </c>
      <c r="AB207" s="44">
        <f>LN(Data[[#This Row],[NVActual]]/Data[[#This Row],[Metcalfe
(n^2)]])</f>
        <v>-1.6615352922288595</v>
      </c>
      <c r="AC207" s="45">
        <f>1+Data[[#This Row],[MA'[NVMetcalfe calc']]]/((Data[[#This Row],[NVM_norm
(scaled)]]-Data[[#This Row],[NV_fund.]])/2)</f>
        <v>-33099281387.289577</v>
      </c>
    </row>
    <row r="208" spans="1:29" x14ac:dyDescent="0.2">
      <c r="A208" s="37">
        <v>43968</v>
      </c>
      <c r="B208" s="38">
        <v>177960818089.341</v>
      </c>
      <c r="C208" s="24">
        <f t="shared" si="25"/>
        <v>156296670037.43115</v>
      </c>
      <c r="D208" s="39">
        <f>LN(Data[[#This Row],[NVActual]])</f>
        <v>25.904829239914264</v>
      </c>
      <c r="E208" s="40">
        <v>763444</v>
      </c>
      <c r="F208" s="40">
        <f>Data[[#This Row],[DAA 
(n)]]^2</f>
        <v>582846741136</v>
      </c>
      <c r="G208" s="41">
        <f t="shared" si="26"/>
        <v>795825659910.26672</v>
      </c>
      <c r="H208" s="41">
        <f>LN(Data[[#This Row],[Metcalfe
(n^2)]])</f>
        <v>27.091190109039864</v>
      </c>
      <c r="I208" s="42">
        <f t="shared" si="27"/>
        <v>27.387616831366493</v>
      </c>
      <c r="J208" s="40">
        <f>Data[[#This Row],[DAA 
(n)]]*LN(Data[[#This Row],[DAA 
(n)]])</f>
        <v>10341303.270802915</v>
      </c>
      <c r="K208" s="40">
        <f t="shared" si="28"/>
        <v>12178153.989528554</v>
      </c>
      <c r="L208" s="39">
        <f>LN(Data[[#This Row],[MA'[n*ln(n)']
30d]])</f>
        <v>16.315154247965484</v>
      </c>
      <c r="M208" s="43">
        <f t="shared" si="29"/>
        <v>16.229141514617165</v>
      </c>
      <c r="N208" s="40">
        <f>Data[[#This Row],[DAA 
(n)]]^1.5</f>
        <v>667061352.08077359</v>
      </c>
      <c r="O208" s="40">
        <f t="shared" si="30"/>
        <v>840297922.78097343</v>
      </c>
      <c r="P208" s="43">
        <f>LN(Data[[#This Row],[MA'[n^1.5']]])</f>
        <v>20.549267056898454</v>
      </c>
      <c r="Q208" s="43">
        <f t="shared" si="31"/>
        <v>20.431120853970036</v>
      </c>
      <c r="R208" s="30">
        <f>$O$1+$O$2*Data[[#This Row],[MA'[ln(n^2)']]]</f>
        <v>27.387616831366493</v>
      </c>
      <c r="S208" s="30">
        <f>$Q$1+$Q$2*Data[[#This Row],[MA'[ln(n*ln(n))']]]</f>
        <v>23.29808349911832</v>
      </c>
      <c r="T208" s="31">
        <f>$O$3*Data[[#This Row],[Metcalfe
(n^2)]]</f>
        <v>303080305390.72003</v>
      </c>
      <c r="U208" s="31">
        <f t="shared" si="24"/>
        <v>413829343153.33881</v>
      </c>
      <c r="V208" s="30">
        <f>LN(Data[[#This Row],[MA'[NVA']
30d]]/Data[[#This Row],[MA'[NVMetcalfe calc']]])</f>
        <v>-0.97369774197843839</v>
      </c>
      <c r="W208" s="30">
        <f>$Q$3+Data[[#This Row],[NVM
(scaled)]]/((Data[[#This Row],[Upper Bound]]-Data[[#This Row],[Lower Bound]])/2)</f>
        <v>0.11380985170102065</v>
      </c>
      <c r="X208" s="30">
        <f>(Data[[#This Row],[Upper Bound]]+Data[[#This Row],[Lower Bound]])/2</f>
        <v>25.342850165242407</v>
      </c>
      <c r="Y208" s="44">
        <f>LN(Data[[#This Row],[NVActual]]/Data[[#This Row],[MA'[n^2']
30d]])</f>
        <v>-1.4978167386748693</v>
      </c>
      <c r="Z208" s="44">
        <f>LN(Data[[#This Row],[NVActual]]/Data[[#This Row],[MA'[n*ln(n)']
30d]])</f>
        <v>9.5896749919487778</v>
      </c>
      <c r="AA208" s="44">
        <f>LN(Data[[#This Row],[NVActual]]/Data[[#This Row],[MA'[n^1.5']]])</f>
        <v>5.3555621830158087</v>
      </c>
      <c r="AB208" s="44">
        <f>LN(Data[[#This Row],[NVActual]]/Data[[#This Row],[Metcalfe
(n^2)]])</f>
        <v>-1.1863608691256033</v>
      </c>
      <c r="AC208" s="45">
        <f>1+Data[[#This Row],[MA'[NVMetcalfe calc']]]/((Data[[#This Row],[NVM_norm
(scaled)]]-Data[[#This Row],[NV_fund.]])/2)</f>
        <v>-32805793482.251984</v>
      </c>
    </row>
    <row r="209" spans="1:29" x14ac:dyDescent="0.2">
      <c r="A209" s="37">
        <v>43967</v>
      </c>
      <c r="B209" s="38">
        <v>172678841534.629</v>
      </c>
      <c r="C209" s="24">
        <f t="shared" si="25"/>
        <v>154691538653.93304</v>
      </c>
      <c r="D209" s="39">
        <f>LN(Data[[#This Row],[NVActual]])</f>
        <v>25.874699298870329</v>
      </c>
      <c r="E209" s="40">
        <v>880534</v>
      </c>
      <c r="F209" s="40">
        <f>Data[[#This Row],[DAA 
(n)]]^2</f>
        <v>775340125156</v>
      </c>
      <c r="G209" s="41">
        <f t="shared" si="26"/>
        <v>800159752134.26672</v>
      </c>
      <c r="H209" s="41">
        <f>LN(Data[[#This Row],[Metcalfe
(n^2)]])</f>
        <v>27.376567641193006</v>
      </c>
      <c r="I209" s="42">
        <f t="shared" si="27"/>
        <v>27.394329301804365</v>
      </c>
      <c r="J209" s="40">
        <f>Data[[#This Row],[DAA 
(n)]]*LN(Data[[#This Row],[DAA 
(n)]])</f>
        <v>12052999.305685122</v>
      </c>
      <c r="K209" s="40">
        <f t="shared" si="28"/>
        <v>12217503.024731966</v>
      </c>
      <c r="L209" s="39">
        <f>LN(Data[[#This Row],[MA'[n*ln(n)']
30d]])</f>
        <v>16.31838015570014</v>
      </c>
      <c r="M209" s="43">
        <f t="shared" si="29"/>
        <v>16.222665207321771</v>
      </c>
      <c r="N209" s="40">
        <f>Data[[#This Row],[DAA 
(n)]]^1.5</f>
        <v>826264692.31361496</v>
      </c>
      <c r="O209" s="40">
        <f t="shared" si="30"/>
        <v>843923006.0780983</v>
      </c>
      <c r="P209" s="43">
        <f>LN(Data[[#This Row],[MA'[n^1.5']]])</f>
        <v>20.553571823373026</v>
      </c>
      <c r="Q209" s="43">
        <f t="shared" si="31"/>
        <v>20.422197351814031</v>
      </c>
      <c r="R209" s="30">
        <f>$O$1+$O$2*Data[[#This Row],[MA'[ln(n^2)']]]</f>
        <v>27.394329301804365</v>
      </c>
      <c r="S209" s="30">
        <f>$Q$1+$Q$2*Data[[#This Row],[MA'[ln(n*ln(n))']]]</f>
        <v>23.287397592080922</v>
      </c>
      <c r="T209" s="31">
        <f>$O$3*Data[[#This Row],[Metcalfe
(n^2)]]</f>
        <v>403176865081.12</v>
      </c>
      <c r="U209" s="31">
        <f t="shared" si="24"/>
        <v>416083071109.81866</v>
      </c>
      <c r="V209" s="30">
        <f>LN(Data[[#This Row],[MA'[NVA']
30d]]/Data[[#This Row],[MA'[NVMetcalfe calc']]])</f>
        <v>-0.98945186960160947</v>
      </c>
      <c r="W209" s="30">
        <f>$Q$3+Data[[#This Row],[NVM
(scaled)]]/((Data[[#This Row],[Upper Bound]]-Data[[#This Row],[Lower Bound]])/2)</f>
        <v>0.10815518760196863</v>
      </c>
      <c r="X209" s="30">
        <f>(Data[[#This Row],[Upper Bound]]+Data[[#This Row],[Lower Bound]])/2</f>
        <v>25.340863446942642</v>
      </c>
      <c r="Y209" s="44">
        <f>LN(Data[[#This Row],[NVActual]]/Data[[#This Row],[MA'[n^2']
30d]])</f>
        <v>-1.5333779359764159</v>
      </c>
      <c r="Z209" s="44">
        <f>LN(Data[[#This Row],[NVActual]]/Data[[#This Row],[MA'[n*ln(n)']
30d]])</f>
        <v>9.5563191431701888</v>
      </c>
      <c r="AA209" s="44">
        <f>LN(Data[[#This Row],[NVActual]]/Data[[#This Row],[MA'[n^1.5']]])</f>
        <v>5.3211274754973026</v>
      </c>
      <c r="AB209" s="44">
        <f>LN(Data[[#This Row],[NVActual]]/Data[[#This Row],[Metcalfe
(n^2)]])</f>
        <v>-1.501868342322678</v>
      </c>
      <c r="AC209" s="45">
        <f>1+Data[[#This Row],[MA'[NVMetcalfe calc']]]/((Data[[#This Row],[NVM_norm
(scaled)]]-Data[[#This Row],[NV_fund.]])/2)</f>
        <v>-32979660115.808315</v>
      </c>
    </row>
    <row r="210" spans="1:29" x14ac:dyDescent="0.2">
      <c r="A210" s="37">
        <v>43966</v>
      </c>
      <c r="B210" s="38">
        <v>171410710236.33801</v>
      </c>
      <c r="C210" s="24">
        <f t="shared" si="25"/>
        <v>153290445665.51425</v>
      </c>
      <c r="D210" s="39">
        <f>LN(Data[[#This Row],[NVActual]])</f>
        <v>25.867328327950975</v>
      </c>
      <c r="E210" s="40">
        <v>895670</v>
      </c>
      <c r="F210" s="40">
        <f>Data[[#This Row],[DAA 
(n)]]^2</f>
        <v>802224748900</v>
      </c>
      <c r="G210" s="41">
        <f t="shared" si="26"/>
        <v>800167442703.23328</v>
      </c>
      <c r="H210" s="41">
        <f>LN(Data[[#This Row],[Metcalfe
(n^2)]])</f>
        <v>27.410654641090442</v>
      </c>
      <c r="I210" s="42">
        <f t="shared" si="27"/>
        <v>27.394339219290522</v>
      </c>
      <c r="J210" s="40">
        <f>Data[[#This Row],[DAA 
(n)]]*LN(Data[[#This Row],[DAA 
(n)]])</f>
        <v>12275450.521192739</v>
      </c>
      <c r="K210" s="40">
        <f t="shared" si="28"/>
        <v>12217567.163896123</v>
      </c>
      <c r="L210" s="39">
        <f>LN(Data[[#This Row],[MA'[n*ln(n)']
30d]])</f>
        <v>16.318385405463179</v>
      </c>
      <c r="M210" s="43">
        <f t="shared" si="29"/>
        <v>16.215740499772799</v>
      </c>
      <c r="N210" s="40">
        <f>Data[[#This Row],[DAA 
(n)]]^1.5</f>
        <v>847660687.3314712</v>
      </c>
      <c r="O210" s="40">
        <f t="shared" si="30"/>
        <v>843929152.61533713</v>
      </c>
      <c r="P210" s="43">
        <f>LN(Data[[#This Row],[MA'[n^1.5']]])</f>
        <v>20.553579106637983</v>
      </c>
      <c r="Q210" s="43">
        <f t="shared" si="31"/>
        <v>20.412657394586336</v>
      </c>
      <c r="R210" s="30">
        <f>$O$1+$O$2*Data[[#This Row],[MA'[ln(n^2)']]]</f>
        <v>27.394339219290522</v>
      </c>
      <c r="S210" s="30">
        <f>$Q$1+$Q$2*Data[[#This Row],[MA'[ln(n*ln(n))']]]</f>
        <v>23.275971824625117</v>
      </c>
      <c r="T210" s="31">
        <f>$O$3*Data[[#This Row],[Metcalfe
(n^2)]]</f>
        <v>417156869428</v>
      </c>
      <c r="U210" s="31">
        <f t="shared" si="24"/>
        <v>416087070205.6814</v>
      </c>
      <c r="V210" s="30">
        <f>LN(Data[[#This Row],[MA'[NVA']
30d]]/Data[[#This Row],[MA'[NVMetcalfe calc']]])</f>
        <v>-0.99856008222975723</v>
      </c>
      <c r="W210" s="30">
        <f>$Q$3+Data[[#This Row],[NVM
(scaled)]]/((Data[[#This Row],[Upper Bound]]-Data[[#This Row],[Lower Bound]])/2)</f>
        <v>0.10506993595413078</v>
      </c>
      <c r="X210" s="30">
        <f>(Data[[#This Row],[Upper Bound]]+Data[[#This Row],[Lower Bound]])/2</f>
        <v>25.33515552195782</v>
      </c>
      <c r="Y210" s="44">
        <f>LN(Data[[#This Row],[NVActual]]/Data[[#This Row],[MA'[n^2']
30d]])</f>
        <v>-1.5407585181415075</v>
      </c>
      <c r="Z210" s="44">
        <f>LN(Data[[#This Row],[NVActual]]/Data[[#This Row],[MA'[n*ln(n)']
30d]])</f>
        <v>9.5489429224877984</v>
      </c>
      <c r="AA210" s="44">
        <f>LN(Data[[#This Row],[NVActual]]/Data[[#This Row],[MA'[n^1.5']]])</f>
        <v>5.3137492213129951</v>
      </c>
      <c r="AB210" s="44">
        <f>LN(Data[[#This Row],[NVActual]]/Data[[#This Row],[Metcalfe
(n^2)]])</f>
        <v>-1.5433263131394654</v>
      </c>
      <c r="AC210" s="45">
        <f>1+Data[[#This Row],[MA'[NVMetcalfe calc']]]/((Data[[#This Row],[NVM_norm
(scaled)]]-Data[[#This Row],[NV_fund.]])/2)</f>
        <v>-32983405369.333298</v>
      </c>
    </row>
    <row r="211" spans="1:29" x14ac:dyDescent="0.2">
      <c r="A211" s="37">
        <v>43965</v>
      </c>
      <c r="B211" s="38">
        <v>180121529585.918</v>
      </c>
      <c r="C211" s="24">
        <f t="shared" si="25"/>
        <v>151624298188.59573</v>
      </c>
      <c r="D211" s="39">
        <f>LN(Data[[#This Row],[NVActual]])</f>
        <v>25.91689762438191</v>
      </c>
      <c r="E211" s="40">
        <v>880861</v>
      </c>
      <c r="F211" s="40">
        <f>Data[[#This Row],[DAA 
(n)]]^2</f>
        <v>775916101321</v>
      </c>
      <c r="G211" s="41">
        <f t="shared" si="26"/>
        <v>802026315516.03333</v>
      </c>
      <c r="H211" s="41">
        <f>LN(Data[[#This Row],[Metcalfe
(n^2)]])</f>
        <v>27.377310234430201</v>
      </c>
      <c r="I211" s="42">
        <f t="shared" si="27"/>
        <v>27.396579376891186</v>
      </c>
      <c r="J211" s="40">
        <f>Data[[#This Row],[DAA 
(n)]]*LN(Data[[#This Row],[DAA 
(n)]])</f>
        <v>12057802.43520521</v>
      </c>
      <c r="K211" s="40">
        <f t="shared" si="28"/>
        <v>12232587.756868046</v>
      </c>
      <c r="L211" s="39">
        <f>LN(Data[[#This Row],[MA'[n*ln(n)']
30d]])</f>
        <v>16.319614076194323</v>
      </c>
      <c r="M211" s="43">
        <f t="shared" si="29"/>
        <v>16.208626565389206</v>
      </c>
      <c r="N211" s="40">
        <f>Data[[#This Row],[DAA 
(n)]]^1.5</f>
        <v>826725004.41544628</v>
      </c>
      <c r="O211" s="40">
        <f t="shared" si="30"/>
        <v>845389825.07415426</v>
      </c>
      <c r="P211" s="43">
        <f>LN(Data[[#This Row],[MA'[n^1.5']]])</f>
        <v>20.555308410389515</v>
      </c>
      <c r="Q211" s="43">
        <f t="shared" si="31"/>
        <v>20.40284134431877</v>
      </c>
      <c r="R211" s="30">
        <f>$O$1+$O$2*Data[[#This Row],[MA'[ln(n^2)']]]</f>
        <v>27.396579376891186</v>
      </c>
      <c r="S211" s="30">
        <f>$Q$1+$Q$2*Data[[#This Row],[MA'[ln(n*ln(n))']]]</f>
        <v>23.264233832892188</v>
      </c>
      <c r="T211" s="31">
        <f>$O$3*Data[[#This Row],[Metcalfe
(n^2)]]</f>
        <v>403476372686.92004</v>
      </c>
      <c r="U211" s="31">
        <f t="shared" si="24"/>
        <v>417053684068.33734</v>
      </c>
      <c r="V211" s="30">
        <f>LN(Data[[#This Row],[MA'[NVA']
30d]]/Data[[#This Row],[MA'[NVMetcalfe calc']]])</f>
        <v>-1.0118092136316992</v>
      </c>
      <c r="W211" s="30">
        <f>$Q$3+Data[[#This Row],[NVM
(scaled)]]/((Data[[#This Row],[Upper Bound]]-Data[[#This Row],[Lower Bound]])/2)</f>
        <v>0.10029786698208187</v>
      </c>
      <c r="X211" s="30">
        <f>(Data[[#This Row],[Upper Bound]]+Data[[#This Row],[Lower Bound]])/2</f>
        <v>25.330406604891685</v>
      </c>
      <c r="Y211" s="44">
        <f>LN(Data[[#This Row],[NVActual]]/Data[[#This Row],[MA'[n^2']
30d]])</f>
        <v>-1.4935096322568326</v>
      </c>
      <c r="Z211" s="44">
        <f>LN(Data[[#This Row],[NVActual]]/Data[[#This Row],[MA'[n*ln(n)']
30d]])</f>
        <v>9.5972835481875869</v>
      </c>
      <c r="AA211" s="44">
        <f>LN(Data[[#This Row],[NVActual]]/Data[[#This Row],[MA'[n^1.5']]])</f>
        <v>5.3615892139923957</v>
      </c>
      <c r="AB211" s="44">
        <f>LN(Data[[#This Row],[NVActual]]/Data[[#This Row],[Metcalfe
(n^2)]])</f>
        <v>-1.4604126100482895</v>
      </c>
      <c r="AC211" s="45">
        <f>1+Data[[#This Row],[MA'[NVMetcalfe calc']]]/((Data[[#This Row],[NVM_norm
(scaled)]]-Data[[#This Row],[NV_fund.]])/2)</f>
        <v>-33059998939.210007</v>
      </c>
    </row>
    <row r="212" spans="1:29" x14ac:dyDescent="0.2">
      <c r="A212" s="37">
        <v>43964</v>
      </c>
      <c r="B212" s="38">
        <v>171325501477.104</v>
      </c>
      <c r="C212" s="24">
        <f t="shared" si="25"/>
        <v>149820070733.82394</v>
      </c>
      <c r="D212" s="39">
        <f>LN(Data[[#This Row],[NVActual]])</f>
        <v>25.86683110146555</v>
      </c>
      <c r="E212" s="40">
        <v>858458</v>
      </c>
      <c r="F212" s="40">
        <f>Data[[#This Row],[DAA 
(n)]]^2</f>
        <v>736950137764</v>
      </c>
      <c r="G212" s="41">
        <f t="shared" si="26"/>
        <v>799878460173.6333</v>
      </c>
      <c r="H212" s="41">
        <f>LN(Data[[#This Row],[Metcalfe
(n^2)]])</f>
        <v>27.325786071167215</v>
      </c>
      <c r="I212" s="42">
        <f t="shared" si="27"/>
        <v>27.393689494555417</v>
      </c>
      <c r="J212" s="40">
        <f>Data[[#This Row],[DAA 
(n)]]*LN(Data[[#This Row],[DAA 
(n)]])</f>
        <v>11729019.829541033</v>
      </c>
      <c r="K212" s="40">
        <f t="shared" si="28"/>
        <v>12214318.37029352</v>
      </c>
      <c r="L212" s="39">
        <f>LN(Data[[#This Row],[MA'[n*ln(n)']
30d]])</f>
        <v>16.318119458439384</v>
      </c>
      <c r="M212" s="43">
        <f t="shared" si="29"/>
        <v>16.201138897502929</v>
      </c>
      <c r="N212" s="40">
        <f>Data[[#This Row],[DAA 
(n)]]^1.5</f>
        <v>795387164.44547117</v>
      </c>
      <c r="O212" s="40">
        <f t="shared" si="30"/>
        <v>843654984.47804952</v>
      </c>
      <c r="P212" s="43">
        <f>LN(Data[[#This Row],[MA'[n^1.5']]])</f>
        <v>20.553254182820943</v>
      </c>
      <c r="Q212" s="43">
        <f t="shared" si="31"/>
        <v>20.392479799256414</v>
      </c>
      <c r="R212" s="30">
        <f>$O$1+$O$2*Data[[#This Row],[MA'[ln(n^2)']]]</f>
        <v>27.393689494555417</v>
      </c>
      <c r="S212" s="30">
        <f>$Q$1+$Q$2*Data[[#This Row],[MA'[ln(n*ln(n))']]]</f>
        <v>23.251879180879833</v>
      </c>
      <c r="T212" s="31">
        <f>$O$3*Data[[#This Row],[Metcalfe
(n^2)]]</f>
        <v>383214071637.28003</v>
      </c>
      <c r="U212" s="31">
        <f t="shared" si="24"/>
        <v>415936799290.28937</v>
      </c>
      <c r="V212" s="30">
        <f>LN(Data[[#This Row],[MA'[NVA']
30d]]/Data[[#This Row],[MA'[NVMetcalfe calc']]])</f>
        <v>-1.0210982782915641</v>
      </c>
      <c r="W212" s="30">
        <f>$Q$3+Data[[#This Row],[NVM
(scaled)]]/((Data[[#This Row],[Upper Bound]]-Data[[#This Row],[Lower Bound]])/2)</f>
        <v>9.6931413580161552E-2</v>
      </c>
      <c r="X212" s="30">
        <f>(Data[[#This Row],[Upper Bound]]+Data[[#This Row],[Lower Bound]])/2</f>
        <v>25.322784337717625</v>
      </c>
      <c r="Y212" s="44">
        <f>LN(Data[[#This Row],[NVActual]]/Data[[#This Row],[MA'[n^2']
30d]])</f>
        <v>-1.5408945268240928</v>
      </c>
      <c r="Z212" s="44">
        <f>LN(Data[[#This Row],[NVActual]]/Data[[#This Row],[MA'[n*ln(n)']
30d]])</f>
        <v>9.5487116430261647</v>
      </c>
      <c r="AA212" s="44">
        <f>LN(Data[[#This Row],[NVActual]]/Data[[#This Row],[MA'[n^1.5']]])</f>
        <v>5.3135769186446069</v>
      </c>
      <c r="AB212" s="44">
        <f>LN(Data[[#This Row],[NVActual]]/Data[[#This Row],[Metcalfe
(n^2)]])</f>
        <v>-1.4589549697016677</v>
      </c>
      <c r="AC212" s="45">
        <f>1+Data[[#This Row],[MA'[NVMetcalfe calc']]]/((Data[[#This Row],[NVM_norm
(scaled)]]-Data[[#This Row],[NV_fund.]])/2)</f>
        <v>-32977025635.449223</v>
      </c>
    </row>
    <row r="213" spans="1:29" x14ac:dyDescent="0.2">
      <c r="A213" s="37">
        <v>43963</v>
      </c>
      <c r="B213" s="38">
        <v>162025014405.08899</v>
      </c>
      <c r="C213" s="24">
        <f t="shared" si="25"/>
        <v>148301256357.88489</v>
      </c>
      <c r="D213" s="39">
        <f>LN(Data[[#This Row],[NVActual]])</f>
        <v>25.811016570166768</v>
      </c>
      <c r="E213" s="40">
        <v>954129</v>
      </c>
      <c r="F213" s="40">
        <f>Data[[#This Row],[DAA 
(n)]]^2</f>
        <v>910362148641</v>
      </c>
      <c r="G213" s="41">
        <f t="shared" si="26"/>
        <v>794799694377.80005</v>
      </c>
      <c r="H213" s="41">
        <f>LN(Data[[#This Row],[Metcalfe
(n^2)]])</f>
        <v>27.537108322829585</v>
      </c>
      <c r="I213" s="42">
        <f t="shared" si="27"/>
        <v>27.385969016593144</v>
      </c>
      <c r="J213" s="40">
        <f>Data[[#This Row],[DAA 
(n)]]*LN(Data[[#This Row],[DAA 
(n)]])</f>
        <v>13136976.813476535</v>
      </c>
      <c r="K213" s="40">
        <f t="shared" si="28"/>
        <v>12168613.427735426</v>
      </c>
      <c r="L213" s="39">
        <f>LN(Data[[#This Row],[MA'[n*ln(n)']
30d]])</f>
        <v>16.31437052484381</v>
      </c>
      <c r="M213" s="43">
        <f t="shared" si="29"/>
        <v>16.193345904704483</v>
      </c>
      <c r="N213" s="40">
        <f>Data[[#This Row],[DAA 
(n)]]^1.5</f>
        <v>931988694.41677797</v>
      </c>
      <c r="O213" s="40">
        <f t="shared" si="30"/>
        <v>839427236.17763484</v>
      </c>
      <c r="P213" s="43">
        <f>LN(Data[[#This Row],[MA'[n^1.5']]])</f>
        <v>20.54823035553493</v>
      </c>
      <c r="Q213" s="43">
        <f t="shared" si="31"/>
        <v>20.381689041084361</v>
      </c>
      <c r="R213" s="30">
        <f>$O$1+$O$2*Data[[#This Row],[MA'[ln(n^2)']]]</f>
        <v>27.385969016593144</v>
      </c>
      <c r="S213" s="30">
        <f>$Q$1+$Q$2*Data[[#This Row],[MA'[ln(n*ln(n))']]]</f>
        <v>23.239020742762396</v>
      </c>
      <c r="T213" s="31">
        <f>$O$3*Data[[#This Row],[Metcalfe
(n^2)]]</f>
        <v>473388317293.32001</v>
      </c>
      <c r="U213" s="31">
        <f t="shared" si="24"/>
        <v>413295841076.45599</v>
      </c>
      <c r="V213" s="30">
        <f>LN(Data[[#This Row],[MA'[NVA']
30d]]/Data[[#This Row],[MA'[NVMetcalfe calc']]])</f>
        <v>-1.0249179379035482</v>
      </c>
      <c r="W213" s="30">
        <f>$Q$3+Data[[#This Row],[NVM
(scaled)]]/((Data[[#This Row],[Upper Bound]]-Data[[#This Row],[Lower Bound]])/2)</f>
        <v>9.5700158175940242E-2</v>
      </c>
      <c r="X213" s="30">
        <f>(Data[[#This Row],[Upper Bound]]+Data[[#This Row],[Lower Bound]])/2</f>
        <v>25.312494879677772</v>
      </c>
      <c r="Y213" s="44">
        <f>LN(Data[[#This Row],[NVActual]]/Data[[#This Row],[MA'[n^2']
30d]])</f>
        <v>-1.5903393929300533</v>
      </c>
      <c r="Z213" s="44">
        <f>LN(Data[[#This Row],[NVActual]]/Data[[#This Row],[MA'[n*ln(n)']
30d]])</f>
        <v>9.4966460453229598</v>
      </c>
      <c r="AA213" s="44">
        <f>LN(Data[[#This Row],[NVActual]]/Data[[#This Row],[MA'[n^1.5']]])</f>
        <v>5.2627862146318396</v>
      </c>
      <c r="AB213" s="44">
        <f>LN(Data[[#This Row],[NVActual]]/Data[[#This Row],[Metcalfe
(n^2)]])</f>
        <v>-1.7260917526628161</v>
      </c>
      <c r="AC213" s="45">
        <f>1+Data[[#This Row],[MA'[NVMetcalfe calc']]]/((Data[[#This Row],[NVM_norm
(scaled)]]-Data[[#This Row],[NV_fund.]])/2)</f>
        <v>-32779411152.634632</v>
      </c>
    </row>
    <row r="214" spans="1:29" x14ac:dyDescent="0.2">
      <c r="A214" s="37">
        <v>43962</v>
      </c>
      <c r="B214" s="38">
        <v>157871609470.33701</v>
      </c>
      <c r="C214" s="24">
        <f t="shared" si="25"/>
        <v>147162254458.16769</v>
      </c>
      <c r="D214" s="39">
        <f>LN(Data[[#This Row],[NVActual]])</f>
        <v>25.785047941347415</v>
      </c>
      <c r="E214" s="40">
        <v>999192</v>
      </c>
      <c r="F214" s="40">
        <f>Data[[#This Row],[DAA 
(n)]]^2</f>
        <v>998384652864</v>
      </c>
      <c r="G214" s="41">
        <f t="shared" si="26"/>
        <v>777187643951.23328</v>
      </c>
      <c r="H214" s="41">
        <f>LN(Data[[#This Row],[Metcalfe
(n^2)]])</f>
        <v>27.62940446271266</v>
      </c>
      <c r="I214" s="42">
        <f t="shared" si="27"/>
        <v>27.357021676167644</v>
      </c>
      <c r="J214" s="40">
        <f>Data[[#This Row],[DAA 
(n)]]*LN(Data[[#This Row],[DAA 
(n)]])</f>
        <v>13803539.951953394</v>
      </c>
      <c r="K214" s="40">
        <f t="shared" si="28"/>
        <v>12005429.245797588</v>
      </c>
      <c r="L214" s="39">
        <f>LN(Data[[#This Row],[MA'[n*ln(n)']
30d]])</f>
        <v>16.300869542583246</v>
      </c>
      <c r="M214" s="43">
        <f t="shared" si="29"/>
        <v>16.185691564348598</v>
      </c>
      <c r="N214" s="40">
        <f>Data[[#This Row],[DAA 
(n)]]^1.5</f>
        <v>998788244.85698152</v>
      </c>
      <c r="O214" s="40">
        <f t="shared" si="30"/>
        <v>824557656.48891616</v>
      </c>
      <c r="P214" s="43">
        <f>LN(Data[[#This Row],[MA'[n^1.5']]])</f>
        <v>20.530357626553471</v>
      </c>
      <c r="Q214" s="43">
        <f t="shared" si="31"/>
        <v>20.371085336333895</v>
      </c>
      <c r="R214" s="30">
        <f>$O$1+$O$2*Data[[#This Row],[MA'[ln(n^2)']]]</f>
        <v>27.357021676167644</v>
      </c>
      <c r="S214" s="30">
        <f>$Q$1+$Q$2*Data[[#This Row],[MA'[ln(n*ln(n))']]]</f>
        <v>23.226391081175187</v>
      </c>
      <c r="T214" s="31">
        <f>$O$3*Data[[#This Row],[Metcalfe
(n^2)]]</f>
        <v>519160019489.28003</v>
      </c>
      <c r="U214" s="31">
        <f t="shared" si="24"/>
        <v>404137574854.64136</v>
      </c>
      <c r="V214" s="30">
        <f>LN(Data[[#This Row],[MA'[NVA']
30d]]/Data[[#This Row],[MA'[NVMetcalfe calc']]])</f>
        <v>-1.0102196019170073</v>
      </c>
      <c r="W214" s="30">
        <f>$Q$3+Data[[#This Row],[NVM
(scaled)]]/((Data[[#This Row],[Upper Bound]]-Data[[#This Row],[Lower Bound]])/2)</f>
        <v>0.10086422342308143</v>
      </c>
      <c r="X214" s="30">
        <f>(Data[[#This Row],[Upper Bound]]+Data[[#This Row],[Lower Bound]])/2</f>
        <v>25.291706378671414</v>
      </c>
      <c r="Y214" s="44">
        <f>LN(Data[[#This Row],[NVActual]]/Data[[#This Row],[MA'[n^2']
30d]])</f>
        <v>-1.5938997148174283</v>
      </c>
      <c r="Z214" s="44">
        <f>LN(Data[[#This Row],[NVActual]]/Data[[#This Row],[MA'[n*ln(n)']
30d]])</f>
        <v>9.4841783987641683</v>
      </c>
      <c r="AA214" s="44">
        <f>LN(Data[[#This Row],[NVActual]]/Data[[#This Row],[MA'[n^1.5']]])</f>
        <v>5.2546903147939439</v>
      </c>
      <c r="AB214" s="44">
        <f>LN(Data[[#This Row],[NVActual]]/Data[[#This Row],[Metcalfe
(n^2)]])</f>
        <v>-1.8443565213652433</v>
      </c>
      <c r="AC214" s="45">
        <f>1+Data[[#This Row],[MA'[NVMetcalfe calc']]]/((Data[[#This Row],[NVM_norm
(scaled)]]-Data[[#This Row],[NV_fund.]])/2)</f>
        <v>-32086070989.718517</v>
      </c>
    </row>
    <row r="215" spans="1:29" x14ac:dyDescent="0.2">
      <c r="A215" s="37">
        <v>43961</v>
      </c>
      <c r="B215" s="38">
        <v>160123200654.18399</v>
      </c>
      <c r="C215" s="24">
        <f t="shared" si="25"/>
        <v>146102949014.37759</v>
      </c>
      <c r="D215" s="39">
        <f>LN(Data[[#This Row],[NVActual]])</f>
        <v>25.799209359967833</v>
      </c>
      <c r="E215" s="40">
        <v>869262</v>
      </c>
      <c r="F215" s="40">
        <f>Data[[#This Row],[DAA 
(n)]]^2</f>
        <v>755616424644</v>
      </c>
      <c r="G215" s="41">
        <f t="shared" si="26"/>
        <v>757346618293.6333</v>
      </c>
      <c r="H215" s="41">
        <f>LN(Data[[#This Row],[Metcalfe
(n^2)]])</f>
        <v>27.350799709558267</v>
      </c>
      <c r="I215" s="42">
        <f t="shared" si="27"/>
        <v>27.326794333077864</v>
      </c>
      <c r="J215" s="40">
        <f>Data[[#This Row],[DAA 
(n)]]*LN(Data[[#This Row],[DAA 
(n)]])</f>
        <v>11887505.42856502</v>
      </c>
      <c r="K215" s="40">
        <f t="shared" si="28"/>
        <v>11828100.322119949</v>
      </c>
      <c r="L215" s="39">
        <f>LN(Data[[#This Row],[MA'[n*ln(n)']
30d]])</f>
        <v>16.285988641666926</v>
      </c>
      <c r="M215" s="43">
        <f t="shared" si="29"/>
        <v>16.178765734407442</v>
      </c>
      <c r="N215" s="40">
        <f>Data[[#This Row],[DAA 
(n)]]^1.5</f>
        <v>810449655.7583909</v>
      </c>
      <c r="O215" s="40">
        <f t="shared" si="30"/>
        <v>808129541.61182237</v>
      </c>
      <c r="P215" s="43">
        <f>LN(Data[[#This Row],[MA'[n^1.5']]])</f>
        <v>20.510232927411895</v>
      </c>
      <c r="Q215" s="43">
        <f t="shared" si="31"/>
        <v>20.361459959295246</v>
      </c>
      <c r="R215" s="30">
        <f>$O$1+$O$2*Data[[#This Row],[MA'[ln(n^2)']]]</f>
        <v>27.326794333077864</v>
      </c>
      <c r="S215" s="30">
        <f>$Q$1+$Q$2*Data[[#This Row],[MA'[ln(n*ln(n))']]]</f>
        <v>23.214963461772278</v>
      </c>
      <c r="T215" s="31">
        <f>$O$3*Data[[#This Row],[Metcalfe
(n^2)]]</f>
        <v>392920540814.88</v>
      </c>
      <c r="U215" s="31">
        <f t="shared" si="24"/>
        <v>393820241512.68933</v>
      </c>
      <c r="V215" s="30">
        <f>LN(Data[[#This Row],[MA'[NVA']
30d]]/Data[[#This Row],[MA'[NVMetcalfe calc']]])</f>
        <v>-0.991583061917094</v>
      </c>
      <c r="W215" s="30">
        <f>$Q$3+Data[[#This Row],[NVM
(scaled)]]/((Data[[#This Row],[Upper Bound]]-Data[[#This Row],[Lower Bound]])/2)</f>
        <v>0.10769268097243145</v>
      </c>
      <c r="X215" s="30">
        <f>(Data[[#This Row],[Upper Bound]]+Data[[#This Row],[Lower Bound]])/2</f>
        <v>25.270878897425071</v>
      </c>
      <c r="Y215" s="44">
        <f>LN(Data[[#This Row],[NVActual]]/Data[[#This Row],[MA'[n^2']
30d]])</f>
        <v>-1.5538775097586159</v>
      </c>
      <c r="Z215" s="44">
        <f>LN(Data[[#This Row],[NVActual]]/Data[[#This Row],[MA'[n*ln(n)']
30d]])</f>
        <v>9.5132207183009072</v>
      </c>
      <c r="AA215" s="44">
        <f>LN(Data[[#This Row],[NVActual]]/Data[[#This Row],[MA'[n^1.5']]])</f>
        <v>5.2889764325559376</v>
      </c>
      <c r="AB215" s="44">
        <f>LN(Data[[#This Row],[NVActual]]/Data[[#This Row],[Metcalfe
(n^2)]])</f>
        <v>-1.5515903495904355</v>
      </c>
      <c r="AC215" s="45">
        <f>1+Data[[#This Row],[MA'[NVMetcalfe calc']]]/((Data[[#This Row],[NVM_norm
(scaled)]]-Data[[#This Row],[NV_fund.]])/2)</f>
        <v>-31301301680.358208</v>
      </c>
    </row>
    <row r="216" spans="1:29" x14ac:dyDescent="0.2">
      <c r="A216" s="37">
        <v>43960</v>
      </c>
      <c r="B216" s="38">
        <v>175946177530.54199</v>
      </c>
      <c r="C216" s="24">
        <f t="shared" si="25"/>
        <v>144953872009.80078</v>
      </c>
      <c r="D216" s="39">
        <f>LN(Data[[#This Row],[NVActual]])</f>
        <v>25.893443975729749</v>
      </c>
      <c r="E216" s="40">
        <v>906900</v>
      </c>
      <c r="F216" s="40">
        <f>Data[[#This Row],[DAA 
(n)]]^2</f>
        <v>822467610000</v>
      </c>
      <c r="G216" s="41">
        <f t="shared" si="26"/>
        <v>750181460079.1333</v>
      </c>
      <c r="H216" s="41">
        <f>LN(Data[[#This Row],[Metcalfe
(n^2)]])</f>
        <v>27.435574938871319</v>
      </c>
      <c r="I216" s="42">
        <f t="shared" si="27"/>
        <v>27.315636327973166</v>
      </c>
      <c r="J216" s="40">
        <f>Data[[#This Row],[DAA 
(n)]]*LN(Data[[#This Row],[DAA 
(n)]])</f>
        <v>12440661.4560312</v>
      </c>
      <c r="K216" s="40">
        <f t="shared" si="28"/>
        <v>11762930.600228697</v>
      </c>
      <c r="L216" s="39">
        <f>LN(Data[[#This Row],[MA'[n*ln(n)']
30d]])</f>
        <v>16.280463670089137</v>
      </c>
      <c r="M216" s="43">
        <f t="shared" si="29"/>
        <v>16.172788178068114</v>
      </c>
      <c r="N216" s="40">
        <f>Data[[#This Row],[DAA 
(n)]]^1.5</f>
        <v>863652635.90693593</v>
      </c>
      <c r="O216" s="40">
        <f t="shared" si="30"/>
        <v>802131660.13987327</v>
      </c>
      <c r="P216" s="43">
        <f>LN(Data[[#This Row],[MA'[n^1.5']]])</f>
        <v>20.502783317120162</v>
      </c>
      <c r="Q216" s="43">
        <f t="shared" si="31"/>
        <v>20.353149474874463</v>
      </c>
      <c r="R216" s="30">
        <f>$O$1+$O$2*Data[[#This Row],[MA'[ln(n^2)']]]</f>
        <v>27.315636327973166</v>
      </c>
      <c r="S216" s="30">
        <f>$Q$1+$Q$2*Data[[#This Row],[MA'[ln(n*ln(n))']]]</f>
        <v>23.205100493812385</v>
      </c>
      <c r="T216" s="31">
        <f>$O$3*Data[[#This Row],[Metcalfe
(n^2)]]</f>
        <v>427683157200</v>
      </c>
      <c r="U216" s="31">
        <f t="shared" si="24"/>
        <v>390094359241.14935</v>
      </c>
      <c r="V216" s="30">
        <f>LN(Data[[#This Row],[MA'[NVA']
30d]]/Data[[#This Row],[MA'[NVMetcalfe calc']]])</f>
        <v>-0.98997308889343116</v>
      </c>
      <c r="W216" s="30">
        <f>$Q$3+Data[[#This Row],[NVM
(scaled)]]/((Data[[#This Row],[Upper Bound]]-Data[[#This Row],[Lower Bound]])/2)</f>
        <v>0.10832406828023827</v>
      </c>
      <c r="X216" s="30">
        <f>(Data[[#This Row],[Upper Bound]]+Data[[#This Row],[Lower Bound]])/2</f>
        <v>25.260368410892774</v>
      </c>
      <c r="Y216" s="44">
        <f>LN(Data[[#This Row],[NVActual]]/Data[[#This Row],[MA'[n^2']
30d]])</f>
        <v>-1.450136985254795</v>
      </c>
      <c r="Z216" s="44">
        <f>LN(Data[[#This Row],[NVActual]]/Data[[#This Row],[MA'[n*ln(n)']
30d]])</f>
        <v>9.6129803056406136</v>
      </c>
      <c r="AA216" s="44">
        <f>LN(Data[[#This Row],[NVActual]]/Data[[#This Row],[MA'[n^1.5']]])</f>
        <v>5.3906606586095878</v>
      </c>
      <c r="AB216" s="44">
        <f>LN(Data[[#This Row],[NVActual]]/Data[[#This Row],[Metcalfe
(n^2)]])</f>
        <v>-1.5421309631415681</v>
      </c>
      <c r="AC216" s="45">
        <f>1+Data[[#This Row],[MA'[NVMetcalfe calc']]]/((Data[[#This Row],[NVM_norm
(scaled)]]-Data[[#This Row],[NV_fund.]])/2)</f>
        <v>-31018898815.129425</v>
      </c>
    </row>
    <row r="217" spans="1:29" x14ac:dyDescent="0.2">
      <c r="A217" s="37">
        <v>43959</v>
      </c>
      <c r="B217" s="38">
        <v>181109783310.854</v>
      </c>
      <c r="C217" s="24">
        <f t="shared" si="25"/>
        <v>143545366319.24658</v>
      </c>
      <c r="D217" s="39">
        <f>LN(Data[[#This Row],[NVActual]])</f>
        <v>25.922369221971664</v>
      </c>
      <c r="E217" s="40">
        <v>949216</v>
      </c>
      <c r="F217" s="40">
        <f>Data[[#This Row],[DAA 
(n)]]^2</f>
        <v>901011014656</v>
      </c>
      <c r="G217" s="41">
        <f t="shared" si="26"/>
        <v>740559392559.1333</v>
      </c>
      <c r="H217" s="41">
        <f>LN(Data[[#This Row],[Metcalfe
(n^2)]])</f>
        <v>27.526783319403442</v>
      </c>
      <c r="I217" s="42">
        <f t="shared" si="27"/>
        <v>27.301227081192732</v>
      </c>
      <c r="J217" s="40">
        <f>Data[[#This Row],[DAA 
(n)]]*LN(Data[[#This Row],[DAA 
(n)]])</f>
        <v>13064431.577655429</v>
      </c>
      <c r="K217" s="40">
        <f t="shared" si="28"/>
        <v>11677061.03911693</v>
      </c>
      <c r="L217" s="39">
        <f>LN(Data[[#This Row],[MA'[n*ln(n)']
30d]])</f>
        <v>16.273136880338608</v>
      </c>
      <c r="M217" s="43">
        <f t="shared" si="29"/>
        <v>16.166984340456573</v>
      </c>
      <c r="N217" s="40">
        <f>Data[[#This Row],[DAA 
(n)]]^1.5</f>
        <v>924799476.25834262</v>
      </c>
      <c r="O217" s="40">
        <f t="shared" si="30"/>
        <v>794160140.09122336</v>
      </c>
      <c r="P217" s="43">
        <f>LN(Data[[#This Row],[MA'[n^1.5']]])</f>
        <v>20.492795686647487</v>
      </c>
      <c r="Q217" s="43">
        <f t="shared" si="31"/>
        <v>20.345072798253945</v>
      </c>
      <c r="R217" s="30">
        <f>$O$1+$O$2*Data[[#This Row],[MA'[ln(n^2)']]]</f>
        <v>27.301227081192732</v>
      </c>
      <c r="S217" s="30">
        <f>$Q$1+$Q$2*Data[[#This Row],[MA'[ln(n*ln(n))']]]</f>
        <v>23.195524161753344</v>
      </c>
      <c r="T217" s="31">
        <f>$O$3*Data[[#This Row],[Metcalfe
(n^2)]]</f>
        <v>468525727621.12</v>
      </c>
      <c r="U217" s="31">
        <f t="shared" si="24"/>
        <v>385090884130.74927</v>
      </c>
      <c r="V217" s="30">
        <f>LN(Data[[#This Row],[MA'[NVA']
30d]]/Data[[#This Row],[MA'[NVMetcalfe calc']]])</f>
        <v>-0.98682824227165744</v>
      </c>
      <c r="W217" s="30">
        <f>$Q$3+Data[[#This Row],[NVM
(scaled)]]/((Data[[#This Row],[Upper Bound]]-Data[[#This Row],[Lower Bound]])/2)</f>
        <v>0.10928901743022179</v>
      </c>
      <c r="X217" s="30">
        <f>(Data[[#This Row],[Upper Bound]]+Data[[#This Row],[Lower Bound]])/2</f>
        <v>25.248375621473038</v>
      </c>
      <c r="Y217" s="44">
        <f>LN(Data[[#This Row],[NVActual]]/Data[[#This Row],[MA'[n^2']
30d]])</f>
        <v>-1.4083024514880584</v>
      </c>
      <c r="Z217" s="44">
        <f>LN(Data[[#This Row],[NVActual]]/Data[[#This Row],[MA'[n*ln(n)']
30d]])</f>
        <v>9.6492323416330539</v>
      </c>
      <c r="AA217" s="44">
        <f>LN(Data[[#This Row],[NVActual]]/Data[[#This Row],[MA'[n^1.5']]])</f>
        <v>5.4295735353241756</v>
      </c>
      <c r="AB217" s="44">
        <f>LN(Data[[#This Row],[NVActual]]/Data[[#This Row],[Metcalfe
(n^2)]])</f>
        <v>-1.6044140974317813</v>
      </c>
      <c r="AC217" s="45">
        <f>1+Data[[#This Row],[MA'[NVMetcalfe calc']]]/((Data[[#This Row],[NVM_norm
(scaled)]]-Data[[#This Row],[NV_fund.]])/2)</f>
        <v>-30636823857.892292</v>
      </c>
    </row>
    <row r="218" spans="1:29" x14ac:dyDescent="0.2">
      <c r="A218" s="37">
        <v>43958</v>
      </c>
      <c r="B218" s="38">
        <v>183562058560.50299</v>
      </c>
      <c r="C218" s="24">
        <f t="shared" si="25"/>
        <v>142008598935.41833</v>
      </c>
      <c r="D218" s="39">
        <f>LN(Data[[#This Row],[NVActual]])</f>
        <v>25.935818641056613</v>
      </c>
      <c r="E218" s="40">
        <v>1020443</v>
      </c>
      <c r="F218" s="40">
        <f>Data[[#This Row],[DAA 
(n)]]^2</f>
        <v>1041303916249</v>
      </c>
      <c r="G218" s="41">
        <f t="shared" si="26"/>
        <v>729789514832.23328</v>
      </c>
      <c r="H218" s="41">
        <f>LN(Data[[#This Row],[Metcalfe
(n^2)]])</f>
        <v>27.671494809398073</v>
      </c>
      <c r="I218" s="42">
        <f t="shared" si="27"/>
        <v>27.286424040119144</v>
      </c>
      <c r="J218" s="40">
        <f>Data[[#This Row],[DAA 
(n)]]*LN(Data[[#This Row],[DAA 
(n)]])</f>
        <v>14118591.588893298</v>
      </c>
      <c r="K218" s="40">
        <f t="shared" si="28"/>
        <v>11584720.854920601</v>
      </c>
      <c r="L218" s="39">
        <f>LN(Data[[#This Row],[MA'[n*ln(n)']
30d]])</f>
        <v>16.265197620169502</v>
      </c>
      <c r="M218" s="43">
        <f t="shared" si="29"/>
        <v>16.161550726760353</v>
      </c>
      <c r="N218" s="40">
        <f>Data[[#This Row],[DAA 
(n)]]^1.5</f>
        <v>1030820688.679112</v>
      </c>
      <c r="O218" s="40">
        <f t="shared" si="30"/>
        <v>785427602.39839303</v>
      </c>
      <c r="P218" s="43">
        <f>LN(Data[[#This Row],[MA'[n^1.5']]])</f>
        <v>20.481738843873615</v>
      </c>
      <c r="Q218" s="43">
        <f t="shared" si="31"/>
        <v>20.337507700939412</v>
      </c>
      <c r="R218" s="30">
        <f>$O$1+$O$2*Data[[#This Row],[MA'[ln(n^2)']]]</f>
        <v>27.286424040119144</v>
      </c>
      <c r="S218" s="30">
        <f>$Q$1+$Q$2*Data[[#This Row],[MA'[ln(n*ln(n))']]]</f>
        <v>23.186558699154581</v>
      </c>
      <c r="T218" s="31">
        <f>$O$3*Data[[#This Row],[Metcalfe
(n^2)]]</f>
        <v>541478036449.48004</v>
      </c>
      <c r="U218" s="31">
        <f t="shared" si="24"/>
        <v>379490547712.76141</v>
      </c>
      <c r="V218" s="30">
        <f>LN(Data[[#This Row],[MA'[NVA']
30d]]/Data[[#This Row],[MA'[NVMetcalfe calc']]])</f>
        <v>-0.98294207766169006</v>
      </c>
      <c r="W218" s="30">
        <f>$Q$3+Data[[#This Row],[NVM
(scaled)]]/((Data[[#This Row],[Upper Bound]]-Data[[#This Row],[Lower Bound]])/2)</f>
        <v>0.11050031114903086</v>
      </c>
      <c r="X218" s="30">
        <f>(Data[[#This Row],[Upper Bound]]+Data[[#This Row],[Lower Bound]])/2</f>
        <v>25.236491369636862</v>
      </c>
      <c r="Y218" s="44">
        <f>LN(Data[[#This Row],[NVActual]]/Data[[#This Row],[MA'[n^2']
30d]])</f>
        <v>-1.3802033526092061</v>
      </c>
      <c r="Z218" s="44">
        <f>LN(Data[[#This Row],[NVActual]]/Data[[#This Row],[MA'[n*ln(n)']
30d]])</f>
        <v>9.6706210208871113</v>
      </c>
      <c r="AA218" s="44">
        <f>LN(Data[[#This Row],[NVActual]]/Data[[#This Row],[MA'[n^1.5']]])</f>
        <v>5.4540797971829988</v>
      </c>
      <c r="AB218" s="44">
        <f>LN(Data[[#This Row],[NVActual]]/Data[[#This Row],[Metcalfe
(n^2)]])</f>
        <v>-1.7356761683414603</v>
      </c>
      <c r="AC218" s="45">
        <f>1+Data[[#This Row],[MA'[NVMetcalfe calc']]]/((Data[[#This Row],[NVM_norm
(scaled)]]-Data[[#This Row],[NV_fund.]])/2)</f>
        <v>-30207011283.003895</v>
      </c>
    </row>
    <row r="219" spans="1:29" x14ac:dyDescent="0.2">
      <c r="A219" s="37">
        <v>43957</v>
      </c>
      <c r="B219" s="38">
        <v>170192827716.01001</v>
      </c>
      <c r="C219" s="24">
        <f t="shared" si="25"/>
        <v>140276971124.12003</v>
      </c>
      <c r="D219" s="39">
        <f>LN(Data[[#This Row],[NVActual]])</f>
        <v>25.860197911868791</v>
      </c>
      <c r="E219" s="40">
        <v>972369</v>
      </c>
      <c r="F219" s="40">
        <f>Data[[#This Row],[DAA 
(n)]]^2</f>
        <v>945501472161</v>
      </c>
      <c r="G219" s="41">
        <f t="shared" si="26"/>
        <v>724429908829.40002</v>
      </c>
      <c r="H219" s="41">
        <f>LN(Data[[#This Row],[Metcalfe
(n^2)]])</f>
        <v>27.574981282062218</v>
      </c>
      <c r="I219" s="42">
        <f t="shared" si="27"/>
        <v>27.280833334358316</v>
      </c>
      <c r="J219" s="40">
        <f>Data[[#This Row],[DAA 
(n)]]*LN(Data[[#This Row],[DAA 
(n)]])</f>
        <v>13406528.487128779</v>
      </c>
      <c r="K219" s="40">
        <f t="shared" si="28"/>
        <v>11544240.902325282</v>
      </c>
      <c r="L219" s="39">
        <f>LN(Data[[#This Row],[MA'[n*ln(n)']
30d]])</f>
        <v>16.261697247402903</v>
      </c>
      <c r="M219" s="43">
        <f t="shared" si="29"/>
        <v>16.156462684495715</v>
      </c>
      <c r="N219" s="40">
        <f>Data[[#This Row],[DAA 
(n)]]^1.5</f>
        <v>958841134.38239276</v>
      </c>
      <c r="O219" s="40">
        <f t="shared" si="30"/>
        <v>781366142.41677654</v>
      </c>
      <c r="P219" s="43">
        <f>LN(Data[[#This Row],[MA'[n^1.5']]])</f>
        <v>20.476554410259215</v>
      </c>
      <c r="Q219" s="43">
        <f t="shared" si="31"/>
        <v>20.330426785401755</v>
      </c>
      <c r="R219" s="30">
        <f>$O$1+$O$2*Data[[#This Row],[MA'[ln(n^2)']]]</f>
        <v>27.280833334358316</v>
      </c>
      <c r="S219" s="30">
        <f>$Q$1+$Q$2*Data[[#This Row],[MA'[ln(n*ln(n))']]]</f>
        <v>23.178163429417928</v>
      </c>
      <c r="T219" s="31">
        <f>$O$3*Data[[#This Row],[Metcalfe
(n^2)]]</f>
        <v>491660765523.72003</v>
      </c>
      <c r="U219" s="31">
        <f t="shared" si="24"/>
        <v>376703552591.28802</v>
      </c>
      <c r="V219" s="30">
        <f>LN(Data[[#This Row],[MA'[NVA']
30d]]/Data[[#This Row],[MA'[NVMetcalfe calc']]])</f>
        <v>-0.98783971208277699</v>
      </c>
      <c r="W219" s="30">
        <f>$Q$3+Data[[#This Row],[NVM
(scaled)]]/((Data[[#This Row],[Upper Bound]]-Data[[#This Row],[Lower Bound]])/2)</f>
        <v>0.10844055945459724</v>
      </c>
      <c r="X219" s="30">
        <f>(Data[[#This Row],[Upper Bound]]+Data[[#This Row],[Lower Bound]])/2</f>
        <v>25.229498381888121</v>
      </c>
      <c r="Y219" s="44">
        <f>LN(Data[[#This Row],[NVActual]]/Data[[#This Row],[MA'[n^2']
30d]])</f>
        <v>-1.4484529379615108</v>
      </c>
      <c r="Z219" s="44">
        <f>LN(Data[[#This Row],[NVActual]]/Data[[#This Row],[MA'[n*ln(n)']
30d]])</f>
        <v>9.5985006644658881</v>
      </c>
      <c r="AA219" s="44">
        <f>LN(Data[[#This Row],[NVActual]]/Data[[#This Row],[MA'[n^1.5']]])</f>
        <v>5.3836435016095745</v>
      </c>
      <c r="AB219" s="44">
        <f>LN(Data[[#This Row],[NVActual]]/Data[[#This Row],[Metcalfe
(n^2)]])</f>
        <v>-1.7147833701934294</v>
      </c>
      <c r="AC219" s="45">
        <f>1+Data[[#This Row],[MA'[NVMetcalfe calc']]]/((Data[[#This Row],[NVM_norm
(scaled)]]-Data[[#This Row],[NV_fund.]])/2)</f>
        <v>-29991058118.764801</v>
      </c>
    </row>
    <row r="220" spans="1:29" x14ac:dyDescent="0.2">
      <c r="A220" s="37">
        <v>43956</v>
      </c>
      <c r="B220" s="38">
        <v>165015950017.18201</v>
      </c>
      <c r="C220" s="24">
        <f t="shared" si="25"/>
        <v>139057968680.91922</v>
      </c>
      <c r="D220" s="39">
        <f>LN(Data[[#This Row],[NVActual]])</f>
        <v>25.829307972945859</v>
      </c>
      <c r="E220" s="40">
        <v>970464</v>
      </c>
      <c r="F220" s="40">
        <f>Data[[#This Row],[DAA 
(n)]]^2</f>
        <v>941800375296</v>
      </c>
      <c r="G220" s="41">
        <f t="shared" si="26"/>
        <v>713236480164.83337</v>
      </c>
      <c r="H220" s="41">
        <f>LN(Data[[#This Row],[Metcalfe
(n^2)]])</f>
        <v>27.571059173243789</v>
      </c>
      <c r="I220" s="42">
        <f t="shared" si="27"/>
        <v>27.266208311412761</v>
      </c>
      <c r="J220" s="40">
        <f>Data[[#This Row],[DAA 
(n)]]*LN(Data[[#This Row],[DAA 
(n)]])</f>
        <v>13378360.184751431</v>
      </c>
      <c r="K220" s="40">
        <f t="shared" si="28"/>
        <v>11450503.906203264</v>
      </c>
      <c r="L220" s="39">
        <f>LN(Data[[#This Row],[MA'[n*ln(n)']
30d]])</f>
        <v>16.253544296271539</v>
      </c>
      <c r="M220" s="43">
        <f t="shared" si="29"/>
        <v>16.151026268001885</v>
      </c>
      <c r="N220" s="40">
        <f>Data[[#This Row],[DAA 
(n)]]^1.5</f>
        <v>956024769.24568355</v>
      </c>
      <c r="O220" s="40">
        <f t="shared" si="30"/>
        <v>772404099.44397879</v>
      </c>
      <c r="P220" s="43">
        <f>LN(Data[[#This Row],[MA'[n^1.5']]])</f>
        <v>20.465018415915189</v>
      </c>
      <c r="Q220" s="43">
        <f t="shared" si="31"/>
        <v>20.32284898641883</v>
      </c>
      <c r="R220" s="30">
        <f>$O$1+$O$2*Data[[#This Row],[MA'[ln(n^2)']]]</f>
        <v>27.266208311412761</v>
      </c>
      <c r="S220" s="30">
        <f>$Q$1+$Q$2*Data[[#This Row],[MA'[ln(n*ln(n))']]]</f>
        <v>23.169193342203108</v>
      </c>
      <c r="T220" s="31">
        <f>$O$3*Data[[#This Row],[Metcalfe
(n^2)]]</f>
        <v>489736195153.92004</v>
      </c>
      <c r="U220" s="31">
        <f t="shared" si="24"/>
        <v>370882969685.71344</v>
      </c>
      <c r="V220" s="30">
        <f>LN(Data[[#This Row],[MA'[NVA']
30d]]/Data[[#This Row],[MA'[NVMetcalfe calc']]])</f>
        <v>-0.98099568018969963</v>
      </c>
      <c r="W220" s="30">
        <f>$Q$3+Data[[#This Row],[NVM
(scaled)]]/((Data[[#This Row],[Upper Bound]]-Data[[#This Row],[Lower Bound]])/2)</f>
        <v>0.11111686798208514</v>
      </c>
      <c r="X220" s="30">
        <f>(Data[[#This Row],[Upper Bound]]+Data[[#This Row],[Lower Bound]])/2</f>
        <v>25.217700826807935</v>
      </c>
      <c r="Y220" s="44">
        <f>LN(Data[[#This Row],[NVActual]]/Data[[#This Row],[MA'[n^2']
30d]])</f>
        <v>-1.4637708986601548</v>
      </c>
      <c r="Z220" s="44">
        <f>LN(Data[[#This Row],[NVActual]]/Data[[#This Row],[MA'[n*ln(n)']
30d]])</f>
        <v>9.5757636766743239</v>
      </c>
      <c r="AA220" s="44">
        <f>LN(Data[[#This Row],[NVActual]]/Data[[#This Row],[MA'[n^1.5']]])</f>
        <v>5.3642895570306708</v>
      </c>
      <c r="AB220" s="44">
        <f>LN(Data[[#This Row],[NVActual]]/Data[[#This Row],[Metcalfe
(n^2)]])</f>
        <v>-1.7417512002979272</v>
      </c>
      <c r="AC220" s="45">
        <f>1+Data[[#This Row],[MA'[NVMetcalfe calc']]]/((Data[[#This Row],[NVM_norm
(scaled)]]-Data[[#This Row],[NV_fund.]])/2)</f>
        <v>-29544678024.01144</v>
      </c>
    </row>
    <row r="221" spans="1:29" x14ac:dyDescent="0.2">
      <c r="A221" s="37">
        <v>43955</v>
      </c>
      <c r="B221" s="38">
        <v>163089932635.14099</v>
      </c>
      <c r="C221" s="24">
        <f t="shared" si="25"/>
        <v>137701522927.85623</v>
      </c>
      <c r="D221" s="39">
        <f>LN(Data[[#This Row],[NVActual]])</f>
        <v>25.817567619561874</v>
      </c>
      <c r="E221" s="40">
        <v>889636</v>
      </c>
      <c r="F221" s="40">
        <f>Data[[#This Row],[DAA 
(n)]]^2</f>
        <v>791452212496</v>
      </c>
      <c r="G221" s="41">
        <f t="shared" si="26"/>
        <v>693698135004.83337</v>
      </c>
      <c r="H221" s="41">
        <f>LN(Data[[#This Row],[Metcalfe
(n^2)]])</f>
        <v>27.397135338571125</v>
      </c>
      <c r="I221" s="42">
        <f t="shared" si="27"/>
        <v>27.233746772163155</v>
      </c>
      <c r="J221" s="40">
        <f>Data[[#This Row],[DAA 
(n)]]*LN(Data[[#This Row],[DAA 
(n)]])</f>
        <v>12186738.947032532</v>
      </c>
      <c r="K221" s="40">
        <f t="shared" si="28"/>
        <v>11268918.905561563</v>
      </c>
      <c r="L221" s="39">
        <f>LN(Data[[#This Row],[MA'[n*ln(n)']
30d]])</f>
        <v>16.237558954667715</v>
      </c>
      <c r="M221" s="43">
        <f t="shared" si="29"/>
        <v>16.145699544172956</v>
      </c>
      <c r="N221" s="40">
        <f>Data[[#This Row],[DAA 
(n)]]^1.5</f>
        <v>839109278.05387211</v>
      </c>
      <c r="O221" s="40">
        <f t="shared" si="30"/>
        <v>755887932.40695727</v>
      </c>
      <c r="P221" s="43">
        <f>LN(Data[[#This Row],[MA'[n^1.5']]])</f>
        <v>20.4434036855986</v>
      </c>
      <c r="Q221" s="43">
        <f t="shared" si="31"/>
        <v>20.31542964403425</v>
      </c>
      <c r="R221" s="30">
        <f>$O$1+$O$2*Data[[#This Row],[MA'[ln(n^2)']]]</f>
        <v>27.233746772163155</v>
      </c>
      <c r="S221" s="30">
        <f>$Q$1+$Q$2*Data[[#This Row],[MA'[ln(n*ln(n))']]]</f>
        <v>23.160404247885374</v>
      </c>
      <c r="T221" s="31">
        <f>$O$3*Data[[#This Row],[Metcalfe
(n^2)]]</f>
        <v>411555150497.92004</v>
      </c>
      <c r="U221" s="31">
        <f t="shared" si="24"/>
        <v>360723030202.51337</v>
      </c>
      <c r="V221" s="30">
        <f>LN(Data[[#This Row],[MA'[NVA']
30d]]/Data[[#This Row],[MA'[NVMetcalfe calc']]])</f>
        <v>-0.9630219690803995</v>
      </c>
      <c r="W221" s="30">
        <f>$Q$3+Data[[#This Row],[NVM
(scaled)]]/((Data[[#This Row],[Upper Bound]]-Data[[#This Row],[Lower Bound]])/2)</f>
        <v>0.11715885622648586</v>
      </c>
      <c r="X221" s="30">
        <f>(Data[[#This Row],[Upper Bound]]+Data[[#This Row],[Lower Bound]])/2</f>
        <v>25.197075510024263</v>
      </c>
      <c r="Y221" s="44">
        <f>LN(Data[[#This Row],[NVActual]]/Data[[#This Row],[MA'[n^2']
30d]])</f>
        <v>-1.4477351192970926</v>
      </c>
      <c r="Z221" s="44">
        <f>LN(Data[[#This Row],[NVActual]]/Data[[#This Row],[MA'[n*ln(n)']
30d]])</f>
        <v>9.5800086648941587</v>
      </c>
      <c r="AA221" s="44">
        <f>LN(Data[[#This Row],[NVActual]]/Data[[#This Row],[MA'[n^1.5']]])</f>
        <v>5.374163933963275</v>
      </c>
      <c r="AB221" s="44">
        <f>LN(Data[[#This Row],[NVActual]]/Data[[#This Row],[Metcalfe
(n^2)]])</f>
        <v>-1.579567719009249</v>
      </c>
      <c r="AC221" s="45">
        <f>1+Data[[#This Row],[MA'[NVMetcalfe calc']]]/((Data[[#This Row],[NVM_norm
(scaled)]]-Data[[#This Row],[NV_fund.]])/2)</f>
        <v>-28765887476.372471</v>
      </c>
    </row>
    <row r="222" spans="1:29" x14ac:dyDescent="0.2">
      <c r="A222" s="37">
        <v>43954</v>
      </c>
      <c r="B222" s="38">
        <v>163344877181.00201</v>
      </c>
      <c r="C222" s="24">
        <f t="shared" si="25"/>
        <v>136450992550.0463</v>
      </c>
      <c r="D222" s="39">
        <f>LN(Data[[#This Row],[NVActual]])</f>
        <v>25.819129613503879</v>
      </c>
      <c r="E222" s="40">
        <v>909805</v>
      </c>
      <c r="F222" s="40">
        <f>Data[[#This Row],[DAA 
(n)]]^2</f>
        <v>827745138025</v>
      </c>
      <c r="G222" s="41">
        <f t="shared" si="26"/>
        <v>681742474956.43335</v>
      </c>
      <c r="H222" s="41">
        <f>LN(Data[[#This Row],[Metcalfe
(n^2)]])</f>
        <v>27.441971139632567</v>
      </c>
      <c r="I222" s="42">
        <f t="shared" si="27"/>
        <v>27.213625625001992</v>
      </c>
      <c r="J222" s="40">
        <f>Data[[#This Row],[DAA 
(n)]]*LN(Data[[#This Row],[DAA 
(n)]])</f>
        <v>12483421.276346704</v>
      </c>
      <c r="K222" s="40">
        <f t="shared" si="28"/>
        <v>11156468.042405328</v>
      </c>
      <c r="L222" s="39">
        <f>LN(Data[[#This Row],[MA'[n*ln(n)']
30d]])</f>
        <v>16.227529981170481</v>
      </c>
      <c r="M222" s="43">
        <f t="shared" si="29"/>
        <v>16.141247197206546</v>
      </c>
      <c r="N222" s="40">
        <f>Data[[#This Row],[DAA 
(n)]]^1.5</f>
        <v>867805661.0214268</v>
      </c>
      <c r="O222" s="40">
        <f t="shared" si="30"/>
        <v>745703732.02824426</v>
      </c>
      <c r="P222" s="43">
        <f>LN(Data[[#This Row],[MA'[n^1.5']]])</f>
        <v>20.429838937232951</v>
      </c>
      <c r="Q222" s="43">
        <f t="shared" si="31"/>
        <v>20.309197718792475</v>
      </c>
      <c r="R222" s="30">
        <f>$O$1+$O$2*Data[[#This Row],[MA'[ln(n^2)']]]</f>
        <v>27.213625625001992</v>
      </c>
      <c r="S222" s="30">
        <f>$Q$1+$Q$2*Data[[#This Row],[MA'[ln(n*ln(n))']]]</f>
        <v>23.1530578753908</v>
      </c>
      <c r="T222" s="31">
        <f>$O$3*Data[[#This Row],[Metcalfe
(n^2)]]</f>
        <v>430427471773</v>
      </c>
      <c r="U222" s="31">
        <f t="shared" si="24"/>
        <v>354506086977.3454</v>
      </c>
      <c r="V222" s="30">
        <f>LN(Data[[#This Row],[MA'[NVA']
30d]]/Data[[#This Row],[MA'[NVMetcalfe calc']]])</f>
        <v>-0.95475999520246368</v>
      </c>
      <c r="W222" s="30">
        <f>$Q$3+Data[[#This Row],[NVM
(scaled)]]/((Data[[#This Row],[Upper Bound]]-Data[[#This Row],[Lower Bound]])/2)</f>
        <v>0.11974064018811942</v>
      </c>
      <c r="X222" s="30">
        <f>(Data[[#This Row],[Upper Bound]]+Data[[#This Row],[Lower Bound]])/2</f>
        <v>25.183341750196398</v>
      </c>
      <c r="Y222" s="44">
        <f>LN(Data[[#This Row],[NVActual]]/Data[[#This Row],[MA'[n^2']
30d]])</f>
        <v>-1.428788207272965</v>
      </c>
      <c r="Z222" s="44">
        <f>LN(Data[[#This Row],[NVActual]]/Data[[#This Row],[MA'[n*ln(n)']
30d]])</f>
        <v>9.5915996323333985</v>
      </c>
      <c r="AA222" s="44">
        <f>LN(Data[[#This Row],[NVActual]]/Data[[#This Row],[MA'[n^1.5']]])</f>
        <v>5.3892906762709263</v>
      </c>
      <c r="AB222" s="44">
        <f>LN(Data[[#This Row],[NVActual]]/Data[[#This Row],[Metcalfe
(n^2)]])</f>
        <v>-1.622841526128687</v>
      </c>
      <c r="AC222" s="45">
        <f>1+Data[[#This Row],[MA'[NVMetcalfe calc']]]/((Data[[#This Row],[NVM_norm
(scaled)]]-Data[[#This Row],[NV_fund.]])/2)</f>
        <v>-28288519707.030758</v>
      </c>
    </row>
    <row r="223" spans="1:29" x14ac:dyDescent="0.2">
      <c r="A223" s="37">
        <v>43953</v>
      </c>
      <c r="B223" s="38">
        <v>164803746448.92499</v>
      </c>
      <c r="C223" s="24">
        <f t="shared" si="25"/>
        <v>135125570474.84651</v>
      </c>
      <c r="D223" s="39">
        <f>LN(Data[[#This Row],[NVActual]])</f>
        <v>25.828021187469968</v>
      </c>
      <c r="E223" s="40">
        <v>970554</v>
      </c>
      <c r="F223" s="40">
        <f>Data[[#This Row],[DAA 
(n)]]^2</f>
        <v>941975066916</v>
      </c>
      <c r="G223" s="41">
        <f t="shared" si="26"/>
        <v>672917574029.73328</v>
      </c>
      <c r="H223" s="41">
        <f>LN(Data[[#This Row],[Metcalfe
(n^2)]])</f>
        <v>27.571244642930445</v>
      </c>
      <c r="I223" s="42">
        <f t="shared" si="27"/>
        <v>27.20077799062965</v>
      </c>
      <c r="J223" s="40">
        <f>Data[[#This Row],[DAA 
(n)]]*LN(Data[[#This Row],[DAA 
(n)]])</f>
        <v>13379690.886587357</v>
      </c>
      <c r="K223" s="40">
        <f t="shared" si="28"/>
        <v>11078710.489082551</v>
      </c>
      <c r="L223" s="39">
        <f>LN(Data[[#This Row],[MA'[n*ln(n)']
30d]])</f>
        <v>16.220535850658763</v>
      </c>
      <c r="M223" s="43">
        <f t="shared" si="29"/>
        <v>16.137349492700992</v>
      </c>
      <c r="N223" s="40">
        <f>Data[[#This Row],[DAA 
(n)]]^1.5</f>
        <v>956157763.70617151</v>
      </c>
      <c r="O223" s="40">
        <f t="shared" si="30"/>
        <v>738441889.36800635</v>
      </c>
      <c r="P223" s="43">
        <f>LN(Data[[#This Row],[MA'[n^1.5']]])</f>
        <v>20.420052969457171</v>
      </c>
      <c r="Q223" s="43">
        <f t="shared" si="31"/>
        <v>20.303722922700878</v>
      </c>
      <c r="R223" s="30">
        <f>$O$1+$O$2*Data[[#This Row],[MA'[ln(n^2)']]]</f>
        <v>27.20077799062965</v>
      </c>
      <c r="S223" s="30">
        <f>$Q$1+$Q$2*Data[[#This Row],[MA'[ln(n*ln(n))']]]</f>
        <v>23.146626662956635</v>
      </c>
      <c r="T223" s="31">
        <f>$O$3*Data[[#This Row],[Metcalfe
(n^2)]]</f>
        <v>489827034796.32001</v>
      </c>
      <c r="U223" s="31">
        <f t="shared" si="24"/>
        <v>349917138495.46136</v>
      </c>
      <c r="V223" s="30">
        <f>LN(Data[[#This Row],[MA'[NVA']
30d]]/Data[[#This Row],[MA'[NVMetcalfe calc']]])</f>
        <v>-0.95149188151764086</v>
      </c>
      <c r="W223" s="30">
        <f>$Q$3+Data[[#This Row],[NVM
(scaled)]]/((Data[[#This Row],[Upper Bound]]-Data[[#This Row],[Lower Bound]])/2)</f>
        <v>0.12060860110331684</v>
      </c>
      <c r="X223" s="30">
        <f>(Data[[#This Row],[Upper Bound]]+Data[[#This Row],[Lower Bound]])/2</f>
        <v>25.173702326793141</v>
      </c>
      <c r="Y223" s="44">
        <f>LN(Data[[#This Row],[NVActual]]/Data[[#This Row],[MA'[n^2']
30d]])</f>
        <v>-1.4068674961817094</v>
      </c>
      <c r="Z223" s="44">
        <f>LN(Data[[#This Row],[NVActual]]/Data[[#This Row],[MA'[n*ln(n)']
30d]])</f>
        <v>9.6074853368112052</v>
      </c>
      <c r="AA223" s="44">
        <f>LN(Data[[#This Row],[NVActual]]/Data[[#This Row],[MA'[n^1.5']]])</f>
        <v>5.4079682180127984</v>
      </c>
      <c r="AB223" s="44">
        <f>LN(Data[[#This Row],[NVActual]]/Data[[#This Row],[Metcalfe
(n^2)]])</f>
        <v>-1.7432234554604775</v>
      </c>
      <c r="AC223" s="45">
        <f>1+Data[[#This Row],[MA'[NVMetcalfe calc']]]/((Data[[#This Row],[NVM_norm
(scaled)]]-Data[[#This Row],[NV_fund.]])/2)</f>
        <v>-27934046175.233398</v>
      </c>
    </row>
    <row r="224" spans="1:29" x14ac:dyDescent="0.2">
      <c r="A224" s="37">
        <v>43952</v>
      </c>
      <c r="B224" s="38">
        <v>162552358585.927</v>
      </c>
      <c r="C224" s="24">
        <f t="shared" si="25"/>
        <v>133776062538.06029</v>
      </c>
      <c r="D224" s="39">
        <f>LN(Data[[#This Row],[NVActual]])</f>
        <v>25.814265993501404</v>
      </c>
      <c r="E224" s="40">
        <v>955523</v>
      </c>
      <c r="F224" s="40">
        <f>Data[[#This Row],[DAA 
(n)]]^2</f>
        <v>913024203529</v>
      </c>
      <c r="G224" s="41">
        <f t="shared" si="26"/>
        <v>662755101485.73328</v>
      </c>
      <c r="H224" s="41">
        <f>LN(Data[[#This Row],[Metcalfe
(n^2)]])</f>
        <v>27.540028227079375</v>
      </c>
      <c r="I224" s="42">
        <f t="shared" si="27"/>
        <v>27.187742964663911</v>
      </c>
      <c r="J224" s="40">
        <f>Data[[#This Row],[DAA 
(n)]]*LN(Data[[#This Row],[DAA 
(n)]])</f>
        <v>13157565.195811782</v>
      </c>
      <c r="K224" s="40">
        <f t="shared" si="28"/>
        <v>10994301.629854595</v>
      </c>
      <c r="L224" s="39">
        <f>LN(Data[[#This Row],[MA'[n*ln(n)']
30d]])</f>
        <v>16.212887662887272</v>
      </c>
      <c r="M224" s="43">
        <f t="shared" si="29"/>
        <v>16.133859458417326</v>
      </c>
      <c r="N224" s="40">
        <f>Data[[#This Row],[DAA 
(n)]]^1.5</f>
        <v>934031919.17013299</v>
      </c>
      <c r="O224" s="40">
        <f t="shared" si="30"/>
        <v>730340277.12977958</v>
      </c>
      <c r="P224" s="43">
        <f>LN(Data[[#This Row],[MA'[n^1.5']]])</f>
        <v>20.409021116554939</v>
      </c>
      <c r="Q224" s="43">
        <f t="shared" si="31"/>
        <v>20.298826231320895</v>
      </c>
      <c r="R224" s="30">
        <f>$O$1+$O$2*Data[[#This Row],[MA'[ln(n^2)']]]</f>
        <v>27.187742964663911</v>
      </c>
      <c r="S224" s="30">
        <f>$Q$1+$Q$2*Data[[#This Row],[MA'[ln(n*ln(n))']]]</f>
        <v>23.140868106388588</v>
      </c>
      <c r="T224" s="31">
        <f>$O$3*Data[[#This Row],[Metcalfe
(n^2)]]</f>
        <v>474772585835.08002</v>
      </c>
      <c r="U224" s="31">
        <f t="shared" si="24"/>
        <v>344632652772.58136</v>
      </c>
      <c r="V224" s="30">
        <f>LN(Data[[#This Row],[MA'[NVA']
30d]]/Data[[#This Row],[MA'[NVMetcalfe calc']]])</f>
        <v>-0.9463118482929711</v>
      </c>
      <c r="W224" s="30">
        <f>$Q$3+Data[[#This Row],[NVM
(scaled)]]/((Data[[#This Row],[Upper Bound]]-Data[[#This Row],[Lower Bound]])/2)</f>
        <v>0.12232463002512239</v>
      </c>
      <c r="X224" s="30">
        <f>(Data[[#This Row],[Upper Bound]]+Data[[#This Row],[Lower Bound]])/2</f>
        <v>25.16430553552625</v>
      </c>
      <c r="Y224" s="44">
        <f>LN(Data[[#This Row],[NVActual]]/Data[[#This Row],[MA'[n^2']
30d]])</f>
        <v>-1.4054053860356408</v>
      </c>
      <c r="Z224" s="44">
        <f>LN(Data[[#This Row],[NVActual]]/Data[[#This Row],[MA'[n*ln(n)']
30d]])</f>
        <v>9.601378330614132</v>
      </c>
      <c r="AA224" s="44">
        <f>LN(Data[[#This Row],[NVActual]]/Data[[#This Row],[MA'[n^1.5']]])</f>
        <v>5.4052448769464654</v>
      </c>
      <c r="AB224" s="44">
        <f>LN(Data[[#This Row],[NVActual]]/Data[[#This Row],[Metcalfe
(n^2)]])</f>
        <v>-1.7257622335779692</v>
      </c>
      <c r="AC224" s="45">
        <f>1+Data[[#This Row],[MA'[NVMetcalfe calc']]]/((Data[[#This Row],[NVM_norm
(scaled)]]-Data[[#This Row],[NV_fund.]])/2)</f>
        <v>-27524392264.379753</v>
      </c>
    </row>
    <row r="225" spans="1:29" x14ac:dyDescent="0.2">
      <c r="A225" s="37">
        <v>43951</v>
      </c>
      <c r="B225" s="38">
        <v>158808556147.548</v>
      </c>
      <c r="C225" s="24">
        <f t="shared" si="25"/>
        <v>132409893398.78886</v>
      </c>
      <c r="D225" s="39">
        <f>LN(Data[[#This Row],[NVActual]])</f>
        <v>25.790965264330314</v>
      </c>
      <c r="E225" s="40">
        <v>947585</v>
      </c>
      <c r="F225" s="40">
        <f>Data[[#This Row],[DAA 
(n)]]^2</f>
        <v>897917332225</v>
      </c>
      <c r="G225" s="41">
        <f t="shared" si="26"/>
        <v>654959427890.23328</v>
      </c>
      <c r="H225" s="41">
        <f>LN(Data[[#This Row],[Metcalfe
(n^2)]])</f>
        <v>27.523343843355143</v>
      </c>
      <c r="I225" s="42">
        <f t="shared" si="27"/>
        <v>27.177879148312208</v>
      </c>
      <c r="J225" s="40">
        <f>Data[[#This Row],[DAA 
(n)]]*LN(Data[[#This Row],[DAA 
(n)]])</f>
        <v>13040353.887902841</v>
      </c>
      <c r="K225" s="40">
        <f t="shared" si="28"/>
        <v>10929917.658047251</v>
      </c>
      <c r="L225" s="39">
        <f>LN(Data[[#This Row],[MA'[n*ln(n)']
30d]])</f>
        <v>16.207014326551356</v>
      </c>
      <c r="M225" s="43">
        <f t="shared" si="29"/>
        <v>16.130693511796402</v>
      </c>
      <c r="N225" s="40">
        <f>Data[[#This Row],[DAA 
(n)]]^1.5</f>
        <v>922416931.35827887</v>
      </c>
      <c r="O225" s="40">
        <f t="shared" si="30"/>
        <v>724143496.23561442</v>
      </c>
      <c r="P225" s="43">
        <f>LN(Data[[#This Row],[MA'[n^1.5']]])</f>
        <v>20.400500129931583</v>
      </c>
      <c r="Q225" s="43">
        <f t="shared" si="31"/>
        <v>20.294397748269564</v>
      </c>
      <c r="R225" s="30">
        <f>$O$1+$O$2*Data[[#This Row],[MA'[ln(n^2)']]]</f>
        <v>27.177879148312208</v>
      </c>
      <c r="S225" s="30">
        <f>$Q$1+$Q$2*Data[[#This Row],[MA'[ln(n*ln(n))']]]</f>
        <v>23.135644294464061</v>
      </c>
      <c r="T225" s="31">
        <f>$O$3*Data[[#This Row],[Metcalfe
(n^2)]]</f>
        <v>466917012757</v>
      </c>
      <c r="U225" s="31">
        <f t="shared" si="24"/>
        <v>340578902502.92133</v>
      </c>
      <c r="V225" s="30">
        <f>LN(Data[[#This Row],[MA'[NVA']
30d]]/Data[[#This Row],[MA'[NVMetcalfe calc']]])</f>
        <v>-0.94474445989072886</v>
      </c>
      <c r="W225" s="30">
        <f>$Q$3+Data[[#This Row],[NVM
(scaled)]]/((Data[[#This Row],[Upper Bound]]-Data[[#This Row],[Lower Bound]])/2)</f>
        <v>0.1225633002291559</v>
      </c>
      <c r="X225" s="30">
        <f>(Data[[#This Row],[Upper Bound]]+Data[[#This Row],[Lower Bound]])/2</f>
        <v>25.156761721388136</v>
      </c>
      <c r="Y225" s="44">
        <f>LN(Data[[#This Row],[NVActual]]/Data[[#This Row],[MA'[n^2']
30d]])</f>
        <v>-1.4168738641805403</v>
      </c>
      <c r="Z225" s="44">
        <f>LN(Data[[#This Row],[NVActual]]/Data[[#This Row],[MA'[n*ln(n)']
30d]])</f>
        <v>9.5839509377789565</v>
      </c>
      <c r="AA225" s="44">
        <f>LN(Data[[#This Row],[NVActual]]/Data[[#This Row],[MA'[n^1.5']]])</f>
        <v>5.3904651343987311</v>
      </c>
      <c r="AB225" s="44">
        <f>LN(Data[[#This Row],[NVActual]]/Data[[#This Row],[Metcalfe
(n^2)]])</f>
        <v>-1.7323785790248298</v>
      </c>
      <c r="AC225" s="45">
        <f>1+Data[[#This Row],[MA'[NVMetcalfe calc']]]/((Data[[#This Row],[NVM_norm
(scaled)]]-Data[[#This Row],[NV_fund.]])/2)</f>
        <v>-27209091879.89386</v>
      </c>
    </row>
    <row r="226" spans="1:29" x14ac:dyDescent="0.2">
      <c r="A226" s="37">
        <v>43950</v>
      </c>
      <c r="B226" s="38">
        <v>160802206508.21899</v>
      </c>
      <c r="C226" s="24">
        <f t="shared" si="25"/>
        <v>131039566004.28432</v>
      </c>
      <c r="D226" s="39">
        <f>LN(Data[[#This Row],[NVActual]])</f>
        <v>25.80344091566317</v>
      </c>
      <c r="E226" s="40">
        <v>911617</v>
      </c>
      <c r="F226" s="40">
        <f>Data[[#This Row],[DAA 
(n)]]^2</f>
        <v>831045554689</v>
      </c>
      <c r="G226" s="41">
        <f t="shared" si="26"/>
        <v>647272438093.43335</v>
      </c>
      <c r="H226" s="41">
        <f>LN(Data[[#This Row],[Metcalfe
(n^2)]])</f>
        <v>27.445950449419684</v>
      </c>
      <c r="I226" s="42">
        <f t="shared" si="27"/>
        <v>27.167984920313625</v>
      </c>
      <c r="J226" s="40">
        <f>Data[[#This Row],[DAA 
(n)]]*LN(Data[[#This Row],[DAA 
(n)]])</f>
        <v>12510097.505424311</v>
      </c>
      <c r="K226" s="40">
        <f t="shared" si="28"/>
        <v>10865923.232590299</v>
      </c>
      <c r="L226" s="39">
        <f>LN(Data[[#This Row],[MA'[n*ln(n)']
30d]])</f>
        <v>16.201142141149663</v>
      </c>
      <c r="M226" s="43">
        <f t="shared" si="29"/>
        <v>16.127732186990929</v>
      </c>
      <c r="N226" s="40">
        <f>Data[[#This Row],[DAA 
(n)]]^1.5</f>
        <v>870399480.3703196</v>
      </c>
      <c r="O226" s="40">
        <f t="shared" si="30"/>
        <v>718006928.4023242</v>
      </c>
      <c r="P226" s="43">
        <f>LN(Data[[#This Row],[MA'[n^1.5']]])</f>
        <v>20.391989776551352</v>
      </c>
      <c r="Q226" s="43">
        <f t="shared" si="31"/>
        <v>20.290266192580532</v>
      </c>
      <c r="R226" s="30">
        <f>$O$1+$O$2*Data[[#This Row],[MA'[ln(n^2)']]]</f>
        <v>27.167984920313625</v>
      </c>
      <c r="S226" s="30">
        <f>$Q$1+$Q$2*Data[[#This Row],[MA'[ln(n*ln(n))']]]</f>
        <v>23.13075810853503</v>
      </c>
      <c r="T226" s="31">
        <f>$O$3*Data[[#This Row],[Metcalfe
(n^2)]]</f>
        <v>432143688438.28003</v>
      </c>
      <c r="U226" s="31">
        <f t="shared" si="24"/>
        <v>336581667808.58527</v>
      </c>
      <c r="V226" s="30">
        <f>LN(Data[[#This Row],[MA'[NVA']
30d]]/Data[[#This Row],[MA'[NVMetcalfe calc']]])</f>
        <v>-0.94334150926896621</v>
      </c>
      <c r="W226" s="30">
        <f>$Q$3+Data[[#This Row],[NVM
(scaled)]]/((Data[[#This Row],[Upper Bound]]-Data[[#This Row],[Lower Bound]])/2)</f>
        <v>0.12267846804307814</v>
      </c>
      <c r="X226" s="30">
        <f>(Data[[#This Row],[Upper Bound]]+Data[[#This Row],[Lower Bound]])/2</f>
        <v>25.149371514424328</v>
      </c>
      <c r="Y226" s="44">
        <f>LN(Data[[#This Row],[NVActual]]/Data[[#This Row],[MA'[n^2']
30d]])</f>
        <v>-1.3925922061250302</v>
      </c>
      <c r="Z226" s="44">
        <f>LN(Data[[#This Row],[NVActual]]/Data[[#This Row],[MA'[n*ln(n)']
30d]])</f>
        <v>9.6022987745135069</v>
      </c>
      <c r="AA226" s="44">
        <f>LN(Data[[#This Row],[NVActual]]/Data[[#This Row],[MA'[n^1.5']]])</f>
        <v>5.4114511391118176</v>
      </c>
      <c r="AB226" s="44">
        <f>LN(Data[[#This Row],[NVActual]]/Data[[#This Row],[Metcalfe
(n^2)]])</f>
        <v>-1.6425095337565143</v>
      </c>
      <c r="AC226" s="45">
        <f>1+Data[[#This Row],[MA'[NVMetcalfe calc']]]/((Data[[#This Row],[NVM_norm
(scaled)]]-Data[[#This Row],[NV_fund.]])/2)</f>
        <v>-26897814039.777031</v>
      </c>
    </row>
    <row r="227" spans="1:29" x14ac:dyDescent="0.2">
      <c r="A227" s="37">
        <v>43949</v>
      </c>
      <c r="B227" s="38">
        <v>142583524348.09601</v>
      </c>
      <c r="C227" s="24">
        <f t="shared" si="25"/>
        <v>129605115526.89677</v>
      </c>
      <c r="D227" s="39">
        <f>LN(Data[[#This Row],[NVActual]])</f>
        <v>25.683193800720748</v>
      </c>
      <c r="E227" s="40">
        <v>926669</v>
      </c>
      <c r="F227" s="40">
        <f>Data[[#This Row],[DAA 
(n)]]^2</f>
        <v>858715435561</v>
      </c>
      <c r="G227" s="41">
        <f t="shared" si="26"/>
        <v>639381250844.6333</v>
      </c>
      <c r="H227" s="41">
        <f>LN(Data[[#This Row],[Metcalfe
(n^2)]])</f>
        <v>27.478703429962302</v>
      </c>
      <c r="I227" s="42">
        <f t="shared" si="27"/>
        <v>27.156808798668617</v>
      </c>
      <c r="J227" s="40">
        <f>Data[[#This Row],[DAA 
(n)]]*LN(Data[[#This Row],[DAA 
(n)]])</f>
        <v>12731831.314369868</v>
      </c>
      <c r="K227" s="40">
        <f t="shared" si="28"/>
        <v>10797253.644012414</v>
      </c>
      <c r="L227" s="39">
        <f>LN(Data[[#This Row],[MA'[n*ln(n)']
30d]])</f>
        <v>16.194802367535626</v>
      </c>
      <c r="M227" s="43">
        <f t="shared" si="29"/>
        <v>16.124735625579824</v>
      </c>
      <c r="N227" s="40">
        <f>Data[[#This Row],[DAA 
(n)]]^1.5</f>
        <v>892045387.83397782</v>
      </c>
      <c r="O227" s="40">
        <f t="shared" si="30"/>
        <v>711556178.37032831</v>
      </c>
      <c r="P227" s="43">
        <f>LN(Data[[#This Row],[MA'[n^1.5']]])</f>
        <v>20.382964930030496</v>
      </c>
      <c r="Q227" s="43">
        <f t="shared" si="31"/>
        <v>20.286095921166684</v>
      </c>
      <c r="R227" s="30">
        <f>$O$1+$O$2*Data[[#This Row],[MA'[ln(n^2)']]]</f>
        <v>27.156808798668617</v>
      </c>
      <c r="S227" s="30">
        <f>$Q$1+$Q$2*Data[[#This Row],[MA'[ln(n*ln(n))']]]</f>
        <v>23.125813782206706</v>
      </c>
      <c r="T227" s="31">
        <f>$O$3*Data[[#This Row],[Metcalfe
(n^2)]]</f>
        <v>446532026491.72003</v>
      </c>
      <c r="U227" s="31">
        <f t="shared" si="24"/>
        <v>332478250439.20923</v>
      </c>
      <c r="V227" s="30">
        <f>LN(Data[[#This Row],[MA'[NVA']
30d]]/Data[[#This Row],[MA'[NVMetcalfe calc']]])</f>
        <v>-0.94208219094618906</v>
      </c>
      <c r="W227" s="30">
        <f>$Q$3+Data[[#This Row],[NVM
(scaled)]]/((Data[[#This Row],[Upper Bound]]-Data[[#This Row],[Lower Bound]])/2)</f>
        <v>0.12258082081526644</v>
      </c>
      <c r="X227" s="30">
        <f>(Data[[#This Row],[Upper Bound]]+Data[[#This Row],[Lower Bound]])/2</f>
        <v>25.141311290437663</v>
      </c>
      <c r="Y227" s="44">
        <f>LN(Data[[#This Row],[NVActual]]/Data[[#This Row],[MA'[n^2']
30d]])</f>
        <v>-1.5005729493758591</v>
      </c>
      <c r="Z227" s="44">
        <f>LN(Data[[#This Row],[NVActual]]/Data[[#This Row],[MA'[n*ln(n)']
30d]])</f>
        <v>9.4883914331851216</v>
      </c>
      <c r="AA227" s="44">
        <f>LN(Data[[#This Row],[NVActual]]/Data[[#This Row],[MA'[n^1.5']]])</f>
        <v>5.3002288706902512</v>
      </c>
      <c r="AB227" s="44">
        <f>LN(Data[[#This Row],[NVActual]]/Data[[#This Row],[Metcalfe
(n^2)]])</f>
        <v>-1.7955096292415544</v>
      </c>
      <c r="AC227" s="45">
        <f>1+Data[[#This Row],[MA'[NVMetcalfe calc']]]/((Data[[#This Row],[NVM_norm
(scaled)]]-Data[[#This Row],[NV_fund.]])/2)</f>
        <v>-26578347037.264187</v>
      </c>
    </row>
    <row r="228" spans="1:29" x14ac:dyDescent="0.2">
      <c r="A228" s="37">
        <v>43948</v>
      </c>
      <c r="B228" s="38">
        <v>142707868307.39001</v>
      </c>
      <c r="C228" s="24">
        <f t="shared" si="25"/>
        <v>128453116947.64603</v>
      </c>
      <c r="D228" s="39">
        <f>LN(Data[[#This Row],[NVActual]])</f>
        <v>25.68406549871353</v>
      </c>
      <c r="E228" s="40">
        <v>876229</v>
      </c>
      <c r="F228" s="40">
        <f>Data[[#This Row],[DAA 
(n)]]^2</f>
        <v>767777260441</v>
      </c>
      <c r="G228" s="41">
        <f t="shared" si="26"/>
        <v>622411413538.23328</v>
      </c>
      <c r="H228" s="41">
        <f>LN(Data[[#This Row],[Metcalfe
(n^2)]])</f>
        <v>27.366765502561115</v>
      </c>
      <c r="I228" s="42">
        <f t="shared" si="27"/>
        <v>27.126855804077298</v>
      </c>
      <c r="J228" s="40">
        <f>Data[[#This Row],[DAA 
(n)]]*LN(Data[[#This Row],[DAA 
(n)]])</f>
        <v>11989776.784771811</v>
      </c>
      <c r="K228" s="40">
        <f t="shared" si="28"/>
        <v>10634800.527293498</v>
      </c>
      <c r="L228" s="39">
        <f>LN(Data[[#This Row],[MA'[n*ln(n)']
30d]])</f>
        <v>16.179642250191726</v>
      </c>
      <c r="M228" s="43">
        <f t="shared" si="29"/>
        <v>16.121801990551386</v>
      </c>
      <c r="N228" s="40">
        <f>Data[[#This Row],[DAA 
(n)]]^1.5</f>
        <v>820212595.08675802</v>
      </c>
      <c r="O228" s="40">
        <f t="shared" si="30"/>
        <v>696977040.53154254</v>
      </c>
      <c r="P228" s="43">
        <f>LN(Data[[#This Row],[MA'[n^1.5']]])</f>
        <v>20.362263027768396</v>
      </c>
      <c r="Q228" s="43">
        <f t="shared" si="31"/>
        <v>20.282021305038704</v>
      </c>
      <c r="R228" s="30">
        <f>$O$1+$O$2*Data[[#This Row],[MA'[ln(n^2)']]]</f>
        <v>27.126855804077298</v>
      </c>
      <c r="S228" s="30">
        <f>$Q$1+$Q$2*Data[[#This Row],[MA'[ln(n*ln(n))']]]</f>
        <v>23.120973284409786</v>
      </c>
      <c r="T228" s="31">
        <f>$O$3*Data[[#This Row],[Metcalfe
(n^2)]]</f>
        <v>399244175429.32001</v>
      </c>
      <c r="U228" s="31">
        <f t="shared" si="24"/>
        <v>323653935039.88129</v>
      </c>
      <c r="V228" s="30">
        <f>LN(Data[[#This Row],[MA'[NVA']
30d]]/Data[[#This Row],[MA'[NVMetcalfe calc']]])</f>
        <v>-0.92411085413105365</v>
      </c>
      <c r="W228" s="30">
        <f>$Q$3+Data[[#This Row],[NVM
(scaled)]]/((Data[[#This Row],[Upper Bound]]-Data[[#This Row],[Lower Bound]])/2)</f>
        <v>0.12862308762476898</v>
      </c>
      <c r="X228" s="30">
        <f>(Data[[#This Row],[Upper Bound]]+Data[[#This Row],[Lower Bound]])/2</f>
        <v>25.12391454424354</v>
      </c>
      <c r="Y228" s="44">
        <f>LN(Data[[#This Row],[NVActual]]/Data[[#This Row],[MA'[n^2']
30d]])</f>
        <v>-1.472801648875959</v>
      </c>
      <c r="Z228" s="44">
        <f>LN(Data[[#This Row],[NVActual]]/Data[[#This Row],[MA'[n*ln(n)']
30d]])</f>
        <v>9.5044232485218032</v>
      </c>
      <c r="AA228" s="44">
        <f>LN(Data[[#This Row],[NVActual]]/Data[[#This Row],[MA'[n^1.5']]])</f>
        <v>5.3218024709451344</v>
      </c>
      <c r="AB228" s="44">
        <f>LN(Data[[#This Row],[NVActual]]/Data[[#This Row],[Metcalfe
(n^2)]])</f>
        <v>-1.682700003847587</v>
      </c>
      <c r="AC228" s="45">
        <f>1+Data[[#This Row],[MA'[NVMetcalfe calc']]]/((Data[[#This Row],[NVM_norm
(scaled)]]-Data[[#This Row],[NV_fund.]])/2)</f>
        <v>-25897192324.331139</v>
      </c>
    </row>
    <row r="229" spans="1:29" x14ac:dyDescent="0.2">
      <c r="A229" s="37">
        <v>43947</v>
      </c>
      <c r="B229" s="38">
        <v>140980122465.10699</v>
      </c>
      <c r="C229" s="24">
        <f t="shared" si="25"/>
        <v>127495963285.83681</v>
      </c>
      <c r="D229" s="39">
        <f>LN(Data[[#This Row],[NVActual]])</f>
        <v>25.671884741961836</v>
      </c>
      <c r="E229" s="40">
        <v>724250</v>
      </c>
      <c r="F229" s="40">
        <f>Data[[#This Row],[DAA 
(n)]]^2</f>
        <v>524538062500</v>
      </c>
      <c r="G229" s="41">
        <f t="shared" si="26"/>
        <v>609932753953.53333</v>
      </c>
      <c r="H229" s="41">
        <f>LN(Data[[#This Row],[Metcalfe
(n^2)]])</f>
        <v>26.985783831263195</v>
      </c>
      <c r="I229" s="42">
        <f t="shared" si="27"/>
        <v>27.104568192559068</v>
      </c>
      <c r="J229" s="40">
        <f>Data[[#This Row],[DAA 
(n)]]*LN(Data[[#This Row],[DAA 
(n)]])</f>
        <v>9772226.9698961843</v>
      </c>
      <c r="K229" s="40">
        <f t="shared" si="28"/>
        <v>10514239.177284338</v>
      </c>
      <c r="L229" s="39">
        <f>LN(Data[[#This Row],[MA'[n*ln(n)']
30d]])</f>
        <v>16.168241008560496</v>
      </c>
      <c r="M229" s="43">
        <f t="shared" si="29"/>
        <v>16.119675510923926</v>
      </c>
      <c r="N229" s="40">
        <f>Data[[#This Row],[DAA 
(n)]]^1.5</f>
        <v>616357600.55800915</v>
      </c>
      <c r="O229" s="40">
        <f t="shared" si="30"/>
        <v>686195043.9135623</v>
      </c>
      <c r="P229" s="43">
        <f>LN(Data[[#This Row],[MA'[n^1.5']]])</f>
        <v>20.346672465852432</v>
      </c>
      <c r="Q229" s="43">
        <f t="shared" si="31"/>
        <v>20.279043357454444</v>
      </c>
      <c r="R229" s="30">
        <f>$O$1+$O$2*Data[[#This Row],[MA'[ln(n^2)']]]</f>
        <v>27.104568192559068</v>
      </c>
      <c r="S229" s="30">
        <f>$Q$1+$Q$2*Data[[#This Row],[MA'[ln(n*ln(n))']]]</f>
        <v>23.117464593024476</v>
      </c>
      <c r="T229" s="31">
        <f>$O$3*Data[[#This Row],[Metcalfe
(n^2)]]</f>
        <v>272759792500</v>
      </c>
      <c r="U229" s="31">
        <f t="shared" si="24"/>
        <v>317165032055.83734</v>
      </c>
      <c r="V229" s="30">
        <f>LN(Data[[#This Row],[MA'[NVA']
30d]]/Data[[#This Row],[MA'[NVMetcalfe calc']]])</f>
        <v>-0.91133754066940853</v>
      </c>
      <c r="W229" s="30">
        <f>$Q$3+Data[[#This Row],[NVM
(scaled)]]/((Data[[#This Row],[Upper Bound]]-Data[[#This Row],[Lower Bound]])/2)</f>
        <v>0.1328573560136298</v>
      </c>
      <c r="X229" s="30">
        <f>(Data[[#This Row],[Upper Bound]]+Data[[#This Row],[Lower Bound]])/2</f>
        <v>25.111016392791772</v>
      </c>
      <c r="Y229" s="44">
        <f>LN(Data[[#This Row],[NVActual]]/Data[[#This Row],[MA'[n^2']
30d]])</f>
        <v>-1.4647298066546823</v>
      </c>
      <c r="Z229" s="44">
        <f>LN(Data[[#This Row],[NVActual]]/Data[[#This Row],[MA'[n*ln(n)']
30d]])</f>
        <v>9.5036437334013417</v>
      </c>
      <c r="AA229" s="44">
        <f>LN(Data[[#This Row],[NVActual]]/Data[[#This Row],[MA'[n^1.5']]])</f>
        <v>5.325212276109407</v>
      </c>
      <c r="AB229" s="44">
        <f>LN(Data[[#This Row],[NVActual]]/Data[[#This Row],[Metcalfe
(n^2)]])</f>
        <v>-1.3138990893013565</v>
      </c>
      <c r="AC229" s="45">
        <f>1+Data[[#This Row],[MA'[NVMetcalfe calc']]]/((Data[[#This Row],[NVM_norm
(scaled)]]-Data[[#This Row],[NV_fund.]])/2)</f>
        <v>-25395388953.713573</v>
      </c>
    </row>
    <row r="230" spans="1:29" x14ac:dyDescent="0.2">
      <c r="A230" s="37">
        <v>43946</v>
      </c>
      <c r="B230" s="38">
        <v>138282481992.70401</v>
      </c>
      <c r="C230" s="24">
        <f t="shared" si="25"/>
        <v>126753943175.51973</v>
      </c>
      <c r="D230" s="39">
        <f>LN(Data[[#This Row],[NVActual]])</f>
        <v>25.652564400874795</v>
      </c>
      <c r="E230" s="40">
        <v>813456</v>
      </c>
      <c r="F230" s="40">
        <f>Data[[#This Row],[DAA 
(n)]]^2</f>
        <v>661710663936</v>
      </c>
      <c r="G230" s="41">
        <f t="shared" si="26"/>
        <v>614191489796.90002</v>
      </c>
      <c r="H230" s="41">
        <f>LN(Data[[#This Row],[Metcalfe
(n^2)]])</f>
        <v>27.218094233802525</v>
      </c>
      <c r="I230" s="42">
        <f t="shared" si="27"/>
        <v>27.111834419083713</v>
      </c>
      <c r="J230" s="40">
        <f>Data[[#This Row],[DAA 
(n)]]*LN(Data[[#This Row],[DAA 
(n)]])</f>
        <v>11070361.031526033</v>
      </c>
      <c r="K230" s="40">
        <f t="shared" si="28"/>
        <v>10554684.154132284</v>
      </c>
      <c r="L230" s="39">
        <f>LN(Data[[#This Row],[MA'[n*ln(n)']
30d]])</f>
        <v>16.172080315001796</v>
      </c>
      <c r="M230" s="43">
        <f t="shared" si="29"/>
        <v>16.118170001889006</v>
      </c>
      <c r="N230" s="40">
        <f>Data[[#This Row],[DAA 
(n)]]^1.5</f>
        <v>733670573.10670459</v>
      </c>
      <c r="O230" s="40">
        <f t="shared" si="30"/>
        <v>689844162.23483479</v>
      </c>
      <c r="P230" s="43">
        <f>LN(Data[[#This Row],[MA'[n^1.5']]])</f>
        <v>20.351976278213641</v>
      </c>
      <c r="Q230" s="43">
        <f t="shared" si="31"/>
        <v>20.276912363685192</v>
      </c>
      <c r="R230" s="30">
        <f>$O$1+$O$2*Data[[#This Row],[MA'[ln(n^2)']]]</f>
        <v>27.111834419083713</v>
      </c>
      <c r="S230" s="30">
        <f>$Q$1+$Q$2*Data[[#This Row],[MA'[ln(n*ln(n))']]]</f>
        <v>23.114980503116858</v>
      </c>
      <c r="T230" s="31">
        <f>$O$3*Data[[#This Row],[Metcalfe
(n^2)]]</f>
        <v>344089545246.72003</v>
      </c>
      <c r="U230" s="31">
        <f t="shared" si="24"/>
        <v>319379574694.38794</v>
      </c>
      <c r="V230" s="30">
        <f>LN(Data[[#This Row],[MA'[NVA']
30d]]/Data[[#This Row],[MA'[NVMetcalfe calc']]])</f>
        <v>-0.92413253289828112</v>
      </c>
      <c r="W230" s="30">
        <f>$Q$3+Data[[#This Row],[NVM
(scaled)]]/((Data[[#This Row],[Upper Bound]]-Data[[#This Row],[Lower Bound]])/2)</f>
        <v>0.12757002265881934</v>
      </c>
      <c r="X230" s="30">
        <f>(Data[[#This Row],[Upper Bound]]+Data[[#This Row],[Lower Bound]])/2</f>
        <v>25.113407461100287</v>
      </c>
      <c r="Y230" s="44">
        <f>LN(Data[[#This Row],[NVActual]]/Data[[#This Row],[MA'[n^2']
30d]])</f>
        <v>-1.4910081882299848</v>
      </c>
      <c r="Z230" s="44">
        <f>LN(Data[[#This Row],[NVActual]]/Data[[#This Row],[MA'[n*ln(n)']
30d]])</f>
        <v>9.4804840858730017</v>
      </c>
      <c r="AA230" s="44">
        <f>LN(Data[[#This Row],[NVActual]]/Data[[#This Row],[MA'[n^1.5']]])</f>
        <v>5.3005881226611553</v>
      </c>
      <c r="AB230" s="44">
        <f>LN(Data[[#This Row],[NVActual]]/Data[[#This Row],[Metcalfe
(n^2)]])</f>
        <v>-1.5655298329277296</v>
      </c>
      <c r="AC230" s="45">
        <f>1+Data[[#This Row],[MA'[NVMetcalfe calc']]]/((Data[[#This Row],[NVM_norm
(scaled)]]-Data[[#This Row],[NV_fund.]])/2)</f>
        <v>-25564848524.189938</v>
      </c>
    </row>
    <row r="231" spans="1:29" x14ac:dyDescent="0.2">
      <c r="A231" s="37">
        <v>43945</v>
      </c>
      <c r="B231" s="38">
        <v>137695605129.58099</v>
      </c>
      <c r="C231" s="24">
        <f t="shared" si="25"/>
        <v>126262159789.73219</v>
      </c>
      <c r="D231" s="39">
        <f>LN(Data[[#This Row],[NVActual]])</f>
        <v>25.648311325901396</v>
      </c>
      <c r="E231" s="40">
        <v>893187</v>
      </c>
      <c r="F231" s="40">
        <f>Data[[#This Row],[DAA 
(n)]]^2</f>
        <v>797783016969</v>
      </c>
      <c r="G231" s="41">
        <f t="shared" si="26"/>
        <v>618520241252.90002</v>
      </c>
      <c r="H231" s="41">
        <f>LN(Data[[#This Row],[Metcalfe
(n^2)]])</f>
        <v>27.405102488862234</v>
      </c>
      <c r="I231" s="42">
        <f t="shared" si="27"/>
        <v>27.117807551431643</v>
      </c>
      <c r="J231" s="40">
        <f>Data[[#This Row],[DAA 
(n)]]*LN(Data[[#This Row],[DAA 
(n)]])</f>
        <v>12238940.638359696</v>
      </c>
      <c r="K231" s="40">
        <f t="shared" si="28"/>
        <v>10591930.068155844</v>
      </c>
      <c r="L231" s="39">
        <f>LN(Data[[#This Row],[MA'[n*ln(n)']
30d]])</f>
        <v>16.175602954810454</v>
      </c>
      <c r="M231" s="43">
        <f t="shared" si="29"/>
        <v>16.116488679678575</v>
      </c>
      <c r="N231" s="40">
        <f>Data[[#This Row],[DAA 
(n)]]^1.5</f>
        <v>844138270.4139688</v>
      </c>
      <c r="O231" s="40">
        <f t="shared" si="30"/>
        <v>693361992.6919446</v>
      </c>
      <c r="P231" s="43">
        <f>LN(Data[[#This Row],[MA'[n^1.5']]])</f>
        <v>20.357062776750617</v>
      </c>
      <c r="Q231" s="43">
        <f t="shared" si="31"/>
        <v>20.274536155161385</v>
      </c>
      <c r="R231" s="30">
        <f>$O$1+$O$2*Data[[#This Row],[MA'[ln(n^2)']]]</f>
        <v>27.117807551431643</v>
      </c>
      <c r="S231" s="30">
        <f>$Q$1+$Q$2*Data[[#This Row],[MA'[ln(n*ln(n))']]]</f>
        <v>23.112206321469646</v>
      </c>
      <c r="T231" s="31">
        <f>$O$3*Data[[#This Row],[Metcalfe
(n^2)]]</f>
        <v>414847168823.88</v>
      </c>
      <c r="U231" s="31">
        <f t="shared" si="24"/>
        <v>321630525451.50793</v>
      </c>
      <c r="V231" s="30">
        <f>LN(Data[[#This Row],[MA'[NVA']
30d]]/Data[[#This Row],[MA'[NVMetcalfe calc']]])</f>
        <v>-0.93504307156549693</v>
      </c>
      <c r="W231" s="30">
        <f>$Q$3+Data[[#This Row],[NVM
(scaled)]]/((Data[[#This Row],[Upper Bound]]-Data[[#This Row],[Lower Bound]])/2)</f>
        <v>0.12313222266292928</v>
      </c>
      <c r="X231" s="30">
        <f>(Data[[#This Row],[Upper Bound]]+Data[[#This Row],[Lower Bound]])/2</f>
        <v>25.115006936450644</v>
      </c>
      <c r="Y231" s="44">
        <f>LN(Data[[#This Row],[NVActual]]/Data[[#This Row],[MA'[n^2']
30d]])</f>
        <v>-1.5022844287008346</v>
      </c>
      <c r="Z231" s="44">
        <f>LN(Data[[#This Row],[NVActual]]/Data[[#This Row],[MA'[n*ln(n)']
30d]])</f>
        <v>9.4727083710909401</v>
      </c>
      <c r="AA231" s="44">
        <f>LN(Data[[#This Row],[NVActual]]/Data[[#This Row],[MA'[n^1.5']]])</f>
        <v>5.2912485491507777</v>
      </c>
      <c r="AB231" s="44">
        <f>LN(Data[[#This Row],[NVActual]]/Data[[#This Row],[Metcalfe
(n^2)]])</f>
        <v>-1.7567911629608397</v>
      </c>
      <c r="AC231" s="45">
        <f>1+Data[[#This Row],[MA'[NVMetcalfe calc']]]/((Data[[#This Row],[NVM_norm
(scaled)]]-Data[[#This Row],[NV_fund.]])/2)</f>
        <v>-25738807442.210194</v>
      </c>
    </row>
    <row r="232" spans="1:29" x14ac:dyDescent="0.2">
      <c r="A232" s="37">
        <v>43944</v>
      </c>
      <c r="B232" s="38">
        <v>137354908752.064</v>
      </c>
      <c r="C232" s="24">
        <f t="shared" si="25"/>
        <v>125750177972.27838</v>
      </c>
      <c r="D232" s="39">
        <f>LN(Data[[#This Row],[NVActual]])</f>
        <v>25.645833987852086</v>
      </c>
      <c r="E232" s="40">
        <v>935989</v>
      </c>
      <c r="F232" s="40">
        <f>Data[[#This Row],[DAA 
(n)]]^2</f>
        <v>876075408121</v>
      </c>
      <c r="G232" s="41">
        <f t="shared" si="26"/>
        <v>603431115740.59998</v>
      </c>
      <c r="H232" s="41">
        <f>LN(Data[[#This Row],[Metcalfe
(n^2)]])</f>
        <v>27.49871800650784</v>
      </c>
      <c r="I232" s="42">
        <f t="shared" si="27"/>
        <v>27.089875030974643</v>
      </c>
      <c r="J232" s="40">
        <f>Data[[#This Row],[DAA 
(n)]]*LN(Data[[#This Row],[DAA 
(n)]])</f>
        <v>12869248.784096634</v>
      </c>
      <c r="K232" s="40">
        <f t="shared" si="28"/>
        <v>10444084.119445136</v>
      </c>
      <c r="L232" s="39">
        <f>LN(Data[[#This Row],[MA'[n*ln(n)']
30d]])</f>
        <v>16.161546263100885</v>
      </c>
      <c r="M232" s="43">
        <f t="shared" si="29"/>
        <v>16.114452210241286</v>
      </c>
      <c r="N232" s="40">
        <f>Data[[#This Row],[DAA 
(n)]]^1.5</f>
        <v>905536827.06545115</v>
      </c>
      <c r="O232" s="40">
        <f t="shared" si="30"/>
        <v>680232858.16425753</v>
      </c>
      <c r="P232" s="43">
        <f>LN(Data[[#This Row],[MA'[n^1.5']]])</f>
        <v>20.337945735992601</v>
      </c>
      <c r="Q232" s="43">
        <f t="shared" si="31"/>
        <v>20.271645451312743</v>
      </c>
      <c r="R232" s="30">
        <f>$O$1+$O$2*Data[[#This Row],[MA'[ln(n^2)']]]</f>
        <v>27.089875030974643</v>
      </c>
      <c r="S232" s="30">
        <f>$Q$1+$Q$2*Data[[#This Row],[MA'[ln(n*ln(n))']]]</f>
        <v>23.10884614689812</v>
      </c>
      <c r="T232" s="31">
        <f>$O$3*Data[[#This Row],[Metcalfe
(n^2)]]</f>
        <v>455559212222.92004</v>
      </c>
      <c r="U232" s="31">
        <f t="shared" si="24"/>
        <v>313784180185.112</v>
      </c>
      <c r="V232" s="30">
        <f>LN(Data[[#This Row],[MA'[NVA']
30d]]/Data[[#This Row],[MA'[NVMetcalfe calc']]])</f>
        <v>-0.91440820107605969</v>
      </c>
      <c r="W232" s="30">
        <f>$Q$3+Data[[#This Row],[NVM
(scaled)]]/((Data[[#This Row],[Upper Bound]]-Data[[#This Row],[Lower Bound]])/2)</f>
        <v>0.13061714812793945</v>
      </c>
      <c r="X232" s="30">
        <f>(Data[[#This Row],[Upper Bound]]+Data[[#This Row],[Lower Bound]])/2</f>
        <v>25.099360588936381</v>
      </c>
      <c r="Y232" s="44">
        <f>LN(Data[[#This Row],[NVActual]]/Data[[#This Row],[MA'[n^2']
30d]])</f>
        <v>-1.4800637418424045</v>
      </c>
      <c r="Z232" s="44">
        <f>LN(Data[[#This Row],[NVActual]]/Data[[#This Row],[MA'[n*ln(n)']
30d]])</f>
        <v>9.4842877247511996</v>
      </c>
      <c r="AA232" s="44">
        <f>LN(Data[[#This Row],[NVActual]]/Data[[#This Row],[MA'[n^1.5']]])</f>
        <v>5.3078882518594828</v>
      </c>
      <c r="AB232" s="44">
        <f>LN(Data[[#This Row],[NVActual]]/Data[[#This Row],[Metcalfe
(n^2)]])</f>
        <v>-1.8528840186557549</v>
      </c>
      <c r="AC232" s="45">
        <f>1+Data[[#This Row],[MA'[NVMetcalfe calc']]]/((Data[[#This Row],[NVM_norm
(scaled)]]-Data[[#This Row],[NV_fund.]])/2)</f>
        <v>-25134158706.583904</v>
      </c>
    </row>
    <row r="233" spans="1:29" x14ac:dyDescent="0.2">
      <c r="A233" s="37">
        <v>43943</v>
      </c>
      <c r="B233" s="38">
        <v>130648436527.64301</v>
      </c>
      <c r="C233" s="24">
        <f t="shared" si="25"/>
        <v>125301158763.70853</v>
      </c>
      <c r="D233" s="39">
        <f>LN(Data[[#This Row],[NVActual]])</f>
        <v>25.595775861965372</v>
      </c>
      <c r="E233" s="40">
        <v>762361</v>
      </c>
      <c r="F233" s="40">
        <f>Data[[#This Row],[DAA 
(n)]]^2</f>
        <v>581194294321</v>
      </c>
      <c r="G233" s="41">
        <f t="shared" si="26"/>
        <v>592296569812.8667</v>
      </c>
      <c r="H233" s="41">
        <f>LN(Data[[#This Row],[Metcalfe
(n^2)]])</f>
        <v>27.088350951527936</v>
      </c>
      <c r="I233" s="42">
        <f t="shared" si="27"/>
        <v>27.073871225670935</v>
      </c>
      <c r="J233" s="40">
        <f>Data[[#This Row],[DAA 
(n)]]*LN(Data[[#This Row],[DAA 
(n)]])</f>
        <v>10325551.159878895</v>
      </c>
      <c r="K233" s="40">
        <f t="shared" si="28"/>
        <v>10346642.289414922</v>
      </c>
      <c r="L233" s="39">
        <f>LN(Data[[#This Row],[MA'[n*ln(n)']
30d]])</f>
        <v>16.152172608559592</v>
      </c>
      <c r="M233" s="43">
        <f t="shared" si="29"/>
        <v>16.113157528586342</v>
      </c>
      <c r="N233" s="40">
        <f>Data[[#This Row],[DAA 
(n)]]^1.5</f>
        <v>665642444.1191026</v>
      </c>
      <c r="O233" s="40">
        <f t="shared" si="30"/>
        <v>671105547.83143663</v>
      </c>
      <c r="P233" s="43">
        <f>LN(Data[[#This Row],[MA'[n^1.5']]])</f>
        <v>20.324436981867411</v>
      </c>
      <c r="Q233" s="43">
        <f t="shared" si="31"/>
        <v>20.269756700805122</v>
      </c>
      <c r="R233" s="30">
        <f>$O$1+$O$2*Data[[#This Row],[MA'[ln(n^2)']]]</f>
        <v>27.073871225670935</v>
      </c>
      <c r="S233" s="30">
        <f>$Q$1+$Q$2*Data[[#This Row],[MA'[ln(n*ln(n))']]]</f>
        <v>23.106709922167461</v>
      </c>
      <c r="T233" s="31">
        <f>$O$3*Data[[#This Row],[Metcalfe
(n^2)]]</f>
        <v>302221033046.91998</v>
      </c>
      <c r="U233" s="31">
        <f t="shared" si="24"/>
        <v>307994216302.69061</v>
      </c>
      <c r="V233" s="30">
        <f>LN(Data[[#This Row],[MA'[NVA']
30d]]/Data[[#This Row],[MA'[NVMetcalfe calc']]])</f>
        <v>-0.89936089478530978</v>
      </c>
      <c r="W233" s="30">
        <f>$Q$3+Data[[#This Row],[NVM
(scaled)]]/((Data[[#This Row],[Upper Bound]]-Data[[#This Row],[Lower Bound]])/2)</f>
        <v>0.13659726389694943</v>
      </c>
      <c r="X233" s="30">
        <f>(Data[[#This Row],[Upper Bound]]+Data[[#This Row],[Lower Bound]])/2</f>
        <v>25.090290573919198</v>
      </c>
      <c r="Y233" s="44">
        <f>LN(Data[[#This Row],[NVActual]]/Data[[#This Row],[MA'[n^2']
30d]])</f>
        <v>-1.5114974469469482</v>
      </c>
      <c r="Z233" s="44">
        <f>LN(Data[[#This Row],[NVActual]]/Data[[#This Row],[MA'[n*ln(n)']
30d]])</f>
        <v>9.4436032534057794</v>
      </c>
      <c r="AA233" s="44">
        <f>LN(Data[[#This Row],[NVActual]]/Data[[#This Row],[MA'[n^1.5']]])</f>
        <v>5.271338880097959</v>
      </c>
      <c r="AB233" s="44">
        <f>LN(Data[[#This Row],[NVActual]]/Data[[#This Row],[Metcalfe
(n^2)]])</f>
        <v>-1.492575089562566</v>
      </c>
      <c r="AC233" s="45">
        <f>1+Data[[#This Row],[MA'[NVMetcalfe calc']]]/((Data[[#This Row],[NVM_norm
(scaled)]]-Data[[#This Row],[NV_fund.]])/2)</f>
        <v>-24685261012.365879</v>
      </c>
    </row>
    <row r="234" spans="1:29" x14ac:dyDescent="0.2">
      <c r="A234" s="37">
        <v>43942</v>
      </c>
      <c r="B234" s="38">
        <v>125992868717.386</v>
      </c>
      <c r="C234" s="24">
        <f t="shared" si="25"/>
        <v>124899396920.7567</v>
      </c>
      <c r="D234" s="39">
        <f>LN(Data[[#This Row],[NVActual]])</f>
        <v>25.559491144815127</v>
      </c>
      <c r="E234" s="40">
        <v>818062</v>
      </c>
      <c r="F234" s="40">
        <f>Data[[#This Row],[DAA 
(n)]]^2</f>
        <v>669225435844</v>
      </c>
      <c r="G234" s="41">
        <f t="shared" si="26"/>
        <v>587774678675.3667</v>
      </c>
      <c r="H234" s="41">
        <f>LN(Data[[#This Row],[Metcalfe
(n^2)]])</f>
        <v>27.229386814667286</v>
      </c>
      <c r="I234" s="42">
        <f t="shared" si="27"/>
        <v>27.065011106970257</v>
      </c>
      <c r="J234" s="40">
        <f>Data[[#This Row],[DAA 
(n)]]*LN(Data[[#This Row],[DAA 
(n)]])</f>
        <v>11137663.318190174</v>
      </c>
      <c r="K234" s="40">
        <f t="shared" si="28"/>
        <v>10300851.831877299</v>
      </c>
      <c r="L234" s="39">
        <f>LN(Data[[#This Row],[MA'[n*ln(n)']
30d]])</f>
        <v>16.147737151904241</v>
      </c>
      <c r="M234" s="43">
        <f t="shared" si="29"/>
        <v>16.111993157144052</v>
      </c>
      <c r="N234" s="40">
        <f>Data[[#This Row],[DAA 
(n)]]^1.5</f>
        <v>739910736.844257</v>
      </c>
      <c r="O234" s="40">
        <f t="shared" si="30"/>
        <v>667095294.24427092</v>
      </c>
      <c r="P234" s="43">
        <f>LN(Data[[#This Row],[MA'[n^1.5']]])</f>
        <v>20.318443463606403</v>
      </c>
      <c r="Q234" s="43">
        <f t="shared" si="31"/>
        <v>20.268074137145042</v>
      </c>
      <c r="R234" s="30">
        <f>$O$1+$O$2*Data[[#This Row],[MA'[ln(n^2)']]]</f>
        <v>27.065011106970257</v>
      </c>
      <c r="S234" s="30">
        <f>$Q$1+$Q$2*Data[[#This Row],[MA'[ln(n*ln(n))']]]</f>
        <v>23.104788709287686</v>
      </c>
      <c r="T234" s="31">
        <f>$O$3*Data[[#This Row],[Metcalfe
(n^2)]]</f>
        <v>347997226638.88</v>
      </c>
      <c r="U234" s="31">
        <f t="shared" si="24"/>
        <v>305642832911.19061</v>
      </c>
      <c r="V234" s="30">
        <f>LN(Data[[#This Row],[MA'[NVA']
30d]]/Data[[#This Row],[MA'[NVMetcalfe calc']]])</f>
        <v>-0.89490861889744</v>
      </c>
      <c r="W234" s="30">
        <f>$Q$3+Data[[#This Row],[NVM
(scaled)]]/((Data[[#This Row],[Upper Bound]]-Data[[#This Row],[Lower Bound]])/2)</f>
        <v>0.13805133195493291</v>
      </c>
      <c r="X234" s="30">
        <f>(Data[[#This Row],[Upper Bound]]+Data[[#This Row],[Lower Bound]])/2</f>
        <v>25.084899908128971</v>
      </c>
      <c r="Y234" s="44">
        <f>LN(Data[[#This Row],[NVActual]]/Data[[#This Row],[MA'[n^2']
30d]])</f>
        <v>-1.5401183670585186</v>
      </c>
      <c r="Z234" s="44">
        <f>LN(Data[[#This Row],[NVActual]]/Data[[#This Row],[MA'[n*ln(n)']
30d]])</f>
        <v>9.4117539929108869</v>
      </c>
      <c r="AA234" s="44">
        <f>LN(Data[[#This Row],[NVActual]]/Data[[#This Row],[MA'[n^1.5']]])</f>
        <v>5.2410476812087259</v>
      </c>
      <c r="AB234" s="44">
        <f>LN(Data[[#This Row],[NVActual]]/Data[[#This Row],[Metcalfe
(n^2)]])</f>
        <v>-1.6698956698521599</v>
      </c>
      <c r="AC234" s="45">
        <f>1+Data[[#This Row],[MA'[NVMetcalfe calc']]]/((Data[[#This Row],[NVM_norm
(scaled)]]-Data[[#This Row],[NV_fund.]])/2)</f>
        <v>-24503522516.317127</v>
      </c>
    </row>
    <row r="235" spans="1:29" x14ac:dyDescent="0.2">
      <c r="A235" s="37">
        <v>43941</v>
      </c>
      <c r="B235" s="38">
        <v>125665595004.132</v>
      </c>
      <c r="C235" s="24">
        <f t="shared" si="25"/>
        <v>124252837733.72792</v>
      </c>
      <c r="D235" s="39">
        <f>LN(Data[[#This Row],[NVActual]])</f>
        <v>25.556890207871373</v>
      </c>
      <c r="E235" s="40">
        <v>842251</v>
      </c>
      <c r="F235" s="40">
        <f>Data[[#This Row],[DAA 
(n)]]^2</f>
        <v>709386747001</v>
      </c>
      <c r="G235" s="41">
        <f t="shared" si="26"/>
        <v>576676669807.26672</v>
      </c>
      <c r="H235" s="41">
        <f>LN(Data[[#This Row],[Metcalfe
(n^2)]])</f>
        <v>27.287666697128056</v>
      </c>
      <c r="I235" s="42">
        <f t="shared" si="27"/>
        <v>27.042072391701236</v>
      </c>
      <c r="J235" s="40">
        <f>Data[[#This Row],[DAA 
(n)]]*LN(Data[[#This Row],[DAA 
(n)]])</f>
        <v>11491532.281661401</v>
      </c>
      <c r="K235" s="40">
        <f t="shared" si="28"/>
        <v>10186117.773362886</v>
      </c>
      <c r="L235" s="39">
        <f>LN(Data[[#This Row],[MA'[n*ln(n)']
30d]])</f>
        <v>16.136536348637765</v>
      </c>
      <c r="M235" s="43">
        <f t="shared" si="29"/>
        <v>16.110965940372179</v>
      </c>
      <c r="N235" s="40">
        <f>Data[[#This Row],[DAA 
(n)]]^1.5</f>
        <v>772969402.40111613</v>
      </c>
      <c r="O235" s="40">
        <f t="shared" si="30"/>
        <v>657151661.37398314</v>
      </c>
      <c r="P235" s="43">
        <f>LN(Data[[#This Row],[MA'[n^1.5']]])</f>
        <v>20.303425389039415</v>
      </c>
      <c r="Q235" s="43">
        <f t="shared" si="31"/>
        <v>20.266577147533042</v>
      </c>
      <c r="R235" s="30">
        <f>$O$1+$O$2*Data[[#This Row],[MA'[ln(n^2)']]]</f>
        <v>27.042072391701236</v>
      </c>
      <c r="S235" s="30">
        <f>$Q$1+$Q$2*Data[[#This Row],[MA'[ln(n*ln(n))']]]</f>
        <v>23.103093801614094</v>
      </c>
      <c r="T235" s="31">
        <f>$O$3*Data[[#This Row],[Metcalfe
(n^2)]]</f>
        <v>368881108440.52002</v>
      </c>
      <c r="U235" s="31">
        <f t="shared" si="24"/>
        <v>299871868299.77863</v>
      </c>
      <c r="V235" s="30">
        <f>LN(Data[[#This Row],[MA'[NVA']
30d]]/Data[[#This Row],[MA'[NVMetcalfe calc']]])</f>
        <v>-0.88103677413401471</v>
      </c>
      <c r="W235" s="30">
        <f>$Q$3+Data[[#This Row],[NVM
(scaled)]]/((Data[[#This Row],[Upper Bound]]-Data[[#This Row],[Lower Bound]])/2)</f>
        <v>0.14265724147308784</v>
      </c>
      <c r="X235" s="30">
        <f>(Data[[#This Row],[Upper Bound]]+Data[[#This Row],[Lower Bound]])/2</f>
        <v>25.072583096657667</v>
      </c>
      <c r="Y235" s="44">
        <f>LN(Data[[#This Row],[NVActual]]/Data[[#This Row],[MA'[n^2']
30d]])</f>
        <v>-1.5236573742348953</v>
      </c>
      <c r="Z235" s="44">
        <f>LN(Data[[#This Row],[NVActual]]/Data[[#This Row],[MA'[n*ln(n)']
30d]])</f>
        <v>9.4203538592336074</v>
      </c>
      <c r="AA235" s="44">
        <f>LN(Data[[#This Row],[NVActual]]/Data[[#This Row],[MA'[n^1.5']]])</f>
        <v>5.2534648188319562</v>
      </c>
      <c r="AB235" s="44">
        <f>LN(Data[[#This Row],[NVActual]]/Data[[#This Row],[Metcalfe
(n^2)]])</f>
        <v>-1.7307764892566841</v>
      </c>
      <c r="AC235" s="45">
        <f>1+Data[[#This Row],[MA'[NVMetcalfe calc']]]/((Data[[#This Row],[NVM_norm
(scaled)]]-Data[[#This Row],[NV_fund.]])/2)</f>
        <v>-24057180918.165504</v>
      </c>
    </row>
    <row r="236" spans="1:29" x14ac:dyDescent="0.2">
      <c r="A236" s="37">
        <v>43940</v>
      </c>
      <c r="B236" s="38">
        <v>131096633928.625</v>
      </c>
      <c r="C236" s="24">
        <f t="shared" si="25"/>
        <v>123827271938.23248</v>
      </c>
      <c r="D236" s="39">
        <f>LN(Data[[#This Row],[NVActual]])</f>
        <v>25.599200551784801</v>
      </c>
      <c r="E236" s="40">
        <v>718815</v>
      </c>
      <c r="F236" s="40">
        <f>Data[[#This Row],[DAA 
(n)]]^2</f>
        <v>516695004225</v>
      </c>
      <c r="G236" s="41">
        <f t="shared" si="26"/>
        <v>566579615004.43335</v>
      </c>
      <c r="H236" s="41">
        <f>LN(Data[[#This Row],[Metcalfe
(n^2)]])</f>
        <v>26.970718603574657</v>
      </c>
      <c r="I236" s="42">
        <f t="shared" si="27"/>
        <v>27.023509785684283</v>
      </c>
      <c r="J236" s="40">
        <f>Data[[#This Row],[DAA 
(n)]]*LN(Data[[#This Row],[DAA 
(n)]])</f>
        <v>9693478.5465142578</v>
      </c>
      <c r="K236" s="40">
        <f t="shared" si="28"/>
        <v>10087105.383006252</v>
      </c>
      <c r="L236" s="39">
        <f>LN(Data[[#This Row],[MA'[n*ln(n)']
30d]])</f>
        <v>16.126768471390573</v>
      </c>
      <c r="M236" s="43">
        <f t="shared" si="29"/>
        <v>16.110613244013802</v>
      </c>
      <c r="N236" s="40">
        <f>Data[[#This Row],[DAA 
(n)]]^1.5</f>
        <v>609432620.93688011</v>
      </c>
      <c r="O236" s="40">
        <f t="shared" si="30"/>
        <v>648354934.83664083</v>
      </c>
      <c r="P236" s="43">
        <f>LN(Data[[#This Row],[MA'[n^1.5']]])</f>
        <v>20.289948843307762</v>
      </c>
      <c r="Q236" s="43">
        <f t="shared" si="31"/>
        <v>20.265982712150052</v>
      </c>
      <c r="R236" s="30">
        <f>$O$1+$O$2*Data[[#This Row],[MA'[ln(n^2)']]]</f>
        <v>27.023509785684283</v>
      </c>
      <c r="S236" s="30">
        <f>$Q$1+$Q$2*Data[[#This Row],[MA'[ln(n*ln(n))']]]</f>
        <v>23.102511852622772</v>
      </c>
      <c r="T236" s="31">
        <f>$O$3*Data[[#This Row],[Metcalfe
(n^2)]]</f>
        <v>268681402197</v>
      </c>
      <c r="U236" s="31">
        <f t="shared" si="24"/>
        <v>294621399802.30536</v>
      </c>
      <c r="V236" s="30">
        <f>LN(Data[[#This Row],[MA'[NVA']
30d]]/Data[[#This Row],[MA'[NVMetcalfe calc']]])</f>
        <v>-0.86680351530545063</v>
      </c>
      <c r="W236" s="30">
        <f>$Q$3+Data[[#This Row],[NVM
(scaled)]]/((Data[[#This Row],[Upper Bound]]-Data[[#This Row],[Lower Bound]])/2)</f>
        <v>0.14786586470926727</v>
      </c>
      <c r="X236" s="30">
        <f>(Data[[#This Row],[Upper Bound]]+Data[[#This Row],[Lower Bound]])/2</f>
        <v>25.063010819153526</v>
      </c>
      <c r="Y236" s="44">
        <f>LN(Data[[#This Row],[NVActual]]/Data[[#This Row],[MA'[n^2']
30d]])</f>
        <v>-1.4636828941565458</v>
      </c>
      <c r="Z236" s="44">
        <f>LN(Data[[#This Row],[NVActual]]/Data[[#This Row],[MA'[n*ln(n)']
30d]])</f>
        <v>9.4724320803942295</v>
      </c>
      <c r="AA236" s="44">
        <f>LN(Data[[#This Row],[NVActual]]/Data[[#This Row],[MA'[n^1.5']]])</f>
        <v>5.3092517084770412</v>
      </c>
      <c r="AB236" s="44">
        <f>LN(Data[[#This Row],[NVActual]]/Data[[#This Row],[Metcalfe
(n^2)]])</f>
        <v>-1.3715180517898538</v>
      </c>
      <c r="AC236" s="45">
        <f>1+Data[[#This Row],[MA'[NVMetcalfe calc']]]/((Data[[#This Row],[NVM_norm
(scaled)]]-Data[[#This Row],[NV_fund.]])/2)</f>
        <v>-23649984804.707664</v>
      </c>
    </row>
    <row r="237" spans="1:29" x14ac:dyDescent="0.2">
      <c r="A237" s="37">
        <v>43939</v>
      </c>
      <c r="B237" s="38">
        <v>133146355855.414</v>
      </c>
      <c r="C237" s="24">
        <f t="shared" si="25"/>
        <v>123219327851.85782</v>
      </c>
      <c r="D237" s="39">
        <f>LN(Data[[#This Row],[NVActual]])</f>
        <v>25.614714780115442</v>
      </c>
      <c r="E237" s="40">
        <v>847811</v>
      </c>
      <c r="F237" s="40">
        <f>Data[[#This Row],[DAA 
(n)]]^2</f>
        <v>718783491721</v>
      </c>
      <c r="G237" s="41">
        <f t="shared" si="26"/>
        <v>567345039163.46667</v>
      </c>
      <c r="H237" s="41">
        <f>LN(Data[[#This Row],[Metcalfe
(n^2)]])</f>
        <v>27.300826025149401</v>
      </c>
      <c r="I237" s="42">
        <f t="shared" si="27"/>
        <v>27.024959196910249</v>
      </c>
      <c r="J237" s="40">
        <f>Data[[#This Row],[DAA 
(n)]]*LN(Data[[#This Row],[DAA 
(n)]])</f>
        <v>11572970.30660397</v>
      </c>
      <c r="K237" s="40">
        <f t="shared" si="28"/>
        <v>10094739.601615727</v>
      </c>
      <c r="L237" s="39">
        <f>LN(Data[[#This Row],[MA'[n*ln(n)']
30d]])</f>
        <v>16.127525014608441</v>
      </c>
      <c r="M237" s="43">
        <f t="shared" si="29"/>
        <v>16.110790985263854</v>
      </c>
      <c r="N237" s="40">
        <f>Data[[#This Row],[DAA 
(n)]]^1.5</f>
        <v>780635991.29137838</v>
      </c>
      <c r="O237" s="40">
        <f t="shared" si="30"/>
        <v>649028344.55249417</v>
      </c>
      <c r="P237" s="43">
        <f>LN(Data[[#This Row],[MA'[n^1.5']]])</f>
        <v>20.29098694790958</v>
      </c>
      <c r="Q237" s="43">
        <f t="shared" si="31"/>
        <v>20.266115061609792</v>
      </c>
      <c r="R237" s="30">
        <f>$O$1+$O$2*Data[[#This Row],[MA'[ln(n^2)']]]</f>
        <v>27.024959196910249</v>
      </c>
      <c r="S237" s="30">
        <f>$Q$1+$Q$2*Data[[#This Row],[MA'[ln(n*ln(n))']]]</f>
        <v>23.102805125685357</v>
      </c>
      <c r="T237" s="31">
        <f>$O$3*Data[[#This Row],[Metcalfe
(n^2)]]</f>
        <v>373767415694.91998</v>
      </c>
      <c r="U237" s="31">
        <f t="shared" si="24"/>
        <v>295019420365.00275</v>
      </c>
      <c r="V237" s="30">
        <f>LN(Data[[#This Row],[MA'[NVA']
30d]]/Data[[#This Row],[MA'[NVMetcalfe calc']]])</f>
        <v>-0.87307526520960854</v>
      </c>
      <c r="W237" s="30">
        <f>$Q$3+Data[[#This Row],[NVM
(scaled)]]/((Data[[#This Row],[Upper Bound]]-Data[[#This Row],[Lower Bound]])/2)</f>
        <v>0.14479807811989059</v>
      </c>
      <c r="X237" s="30">
        <f>(Data[[#This Row],[Upper Bound]]+Data[[#This Row],[Lower Bound]])/2</f>
        <v>25.063882161297805</v>
      </c>
      <c r="Y237" s="44">
        <f>LN(Data[[#This Row],[NVActual]]/Data[[#This Row],[MA'[n^2']
30d]])</f>
        <v>-1.4495187101564102</v>
      </c>
      <c r="Z237" s="44">
        <f>LN(Data[[#This Row],[NVActual]]/Data[[#This Row],[MA'[n*ln(n)']
30d]])</f>
        <v>9.4871897655070008</v>
      </c>
      <c r="AA237" s="44">
        <f>LN(Data[[#This Row],[NVActual]]/Data[[#This Row],[MA'[n^1.5']]])</f>
        <v>5.3237278322058614</v>
      </c>
      <c r="AB237" s="44">
        <f>LN(Data[[#This Row],[NVActual]]/Data[[#This Row],[Metcalfe
(n^2)]])</f>
        <v>-1.6861112450339579</v>
      </c>
      <c r="AC237" s="45">
        <f>1+Data[[#This Row],[MA'[NVMetcalfe calc']]]/((Data[[#This Row],[NVM_norm
(scaled)]]-Data[[#This Row],[NV_fund.]])/2)</f>
        <v>-23678191330.611664</v>
      </c>
    </row>
    <row r="238" spans="1:29" x14ac:dyDescent="0.2">
      <c r="A238" s="37">
        <v>43938</v>
      </c>
      <c r="B238" s="38">
        <v>129806876584.397</v>
      </c>
      <c r="C238" s="24">
        <f t="shared" si="25"/>
        <v>122560692854.29318</v>
      </c>
      <c r="D238" s="39">
        <f>LN(Data[[#This Row],[NVActual]])</f>
        <v>25.589313618121242</v>
      </c>
      <c r="E238" s="40">
        <v>844316</v>
      </c>
      <c r="F238" s="40">
        <f>Data[[#This Row],[DAA 
(n)]]^2</f>
        <v>712869507856</v>
      </c>
      <c r="G238" s="41">
        <f t="shared" si="26"/>
        <v>560178794965.96667</v>
      </c>
      <c r="H238" s="41">
        <f>LN(Data[[#This Row],[Metcalfe
(n^2)]])</f>
        <v>27.292564222176008</v>
      </c>
      <c r="I238" s="42">
        <f t="shared" si="27"/>
        <v>27.013112915747552</v>
      </c>
      <c r="J238" s="40">
        <f>Data[[#This Row],[DAA 
(n)]]*LN(Data[[#This Row],[DAA 
(n)]])</f>
        <v>11521774.326905379</v>
      </c>
      <c r="K238" s="40">
        <f t="shared" si="28"/>
        <v>10027732.164153032</v>
      </c>
      <c r="L238" s="39">
        <f>LN(Data[[#This Row],[MA'[n*ln(n)']
30d]])</f>
        <v>16.120865029103577</v>
      </c>
      <c r="M238" s="43">
        <f t="shared" si="29"/>
        <v>16.111036084270935</v>
      </c>
      <c r="N238" s="40">
        <f>Data[[#This Row],[DAA 
(n)]]^1.5</f>
        <v>775813850.99451923</v>
      </c>
      <c r="O238" s="40">
        <f t="shared" si="30"/>
        <v>642940017.33844888</v>
      </c>
      <c r="P238" s="43">
        <f>LN(Data[[#This Row],[MA'[n^1.5']]])</f>
        <v>20.281561992218247</v>
      </c>
      <c r="Q238" s="43">
        <f t="shared" si="31"/>
        <v>20.266342702279417</v>
      </c>
      <c r="R238" s="30">
        <f>$O$1+$O$2*Data[[#This Row],[MA'[ln(n^2)']]]</f>
        <v>27.013112915747552</v>
      </c>
      <c r="S238" s="30">
        <f>$Q$1+$Q$2*Data[[#This Row],[MA'[ln(n*ln(n))']]]</f>
        <v>23.103209539047043</v>
      </c>
      <c r="T238" s="31">
        <f>$O$3*Data[[#This Row],[Metcalfe
(n^2)]]</f>
        <v>370692144085.12</v>
      </c>
      <c r="U238" s="31">
        <f t="shared" si="24"/>
        <v>291292973382.30273</v>
      </c>
      <c r="V238" s="30">
        <f>LN(Data[[#This Row],[MA'[NVA']
30d]]/Data[[#This Row],[MA'[NVMetcalfe calc']]])</f>
        <v>-0.86572318292869521</v>
      </c>
      <c r="W238" s="30">
        <f>$Q$3+Data[[#This Row],[NVM
(scaled)]]/((Data[[#This Row],[Upper Bound]]-Data[[#This Row],[Lower Bound]])/2)</f>
        <v>0.1471638991962701</v>
      </c>
      <c r="X238" s="30">
        <f>(Data[[#This Row],[Upper Bound]]+Data[[#This Row],[Lower Bound]])/2</f>
        <v>25.058161227397299</v>
      </c>
      <c r="Y238" s="44">
        <f>LN(Data[[#This Row],[NVActual]]/Data[[#This Row],[MA'[n^2']
30d]])</f>
        <v>-1.462208228321336</v>
      </c>
      <c r="Z238" s="44">
        <f>LN(Data[[#This Row],[NVActual]]/Data[[#This Row],[MA'[n*ln(n)']
30d]])</f>
        <v>9.4684485890176653</v>
      </c>
      <c r="AA238" s="44">
        <f>LN(Data[[#This Row],[NVActual]]/Data[[#This Row],[MA'[n^1.5']]])</f>
        <v>5.3077516259029975</v>
      </c>
      <c r="AB238" s="44">
        <f>LN(Data[[#This Row],[NVActual]]/Data[[#This Row],[Metcalfe
(n^2)]])</f>
        <v>-1.7032506040547639</v>
      </c>
      <c r="AC238" s="45">
        <f>1+Data[[#This Row],[MA'[NVMetcalfe calc']]]/((Data[[#This Row],[NVM_norm
(scaled)]]-Data[[#This Row],[NV_fund.]])/2)</f>
        <v>-23386697010.32666</v>
      </c>
    </row>
    <row r="239" spans="1:29" x14ac:dyDescent="0.2">
      <c r="A239" s="37">
        <v>43937</v>
      </c>
      <c r="B239" s="38">
        <v>130646051882.065</v>
      </c>
      <c r="C239" s="24">
        <f t="shared" si="25"/>
        <v>121518984558.57175</v>
      </c>
      <c r="D239" s="39">
        <f>LN(Data[[#This Row],[NVActual]])</f>
        <v>25.595757609413681</v>
      </c>
      <c r="E239" s="40">
        <v>880665</v>
      </c>
      <c r="F239" s="40">
        <f>Data[[#This Row],[DAA 
(n)]]^2</f>
        <v>775570842225</v>
      </c>
      <c r="G239" s="41">
        <f t="shared" si="26"/>
        <v>549788523275.06665</v>
      </c>
      <c r="H239" s="41">
        <f>LN(Data[[#This Row],[Metcalfe
(n^2)]])</f>
        <v>27.376865165777659</v>
      </c>
      <c r="I239" s="42">
        <f t="shared" si="27"/>
        <v>26.99394842734743</v>
      </c>
      <c r="J239" s="40">
        <f>Data[[#This Row],[DAA 
(n)]]*LN(Data[[#This Row],[DAA 
(n)]])</f>
        <v>12054923.480609791</v>
      </c>
      <c r="K239" s="40">
        <f t="shared" si="28"/>
        <v>9925710.1064853314</v>
      </c>
      <c r="L239" s="39">
        <f>LN(Data[[#This Row],[MA'[n*ln(n)']
30d]])</f>
        <v>16.110638929231076</v>
      </c>
      <c r="M239" s="43">
        <f t="shared" si="29"/>
        <v>16.111620058814633</v>
      </c>
      <c r="N239" s="40">
        <f>Data[[#This Row],[DAA 
(n)]]^1.5</f>
        <v>826449088.43078709</v>
      </c>
      <c r="O239" s="40">
        <f t="shared" si="30"/>
        <v>633881829.69930112</v>
      </c>
      <c r="P239" s="43">
        <f>LN(Data[[#This Row],[MA'[n^1.5']]])</f>
        <v>20.267373106542099</v>
      </c>
      <c r="Q239" s="43">
        <f t="shared" si="31"/>
        <v>20.267046706630911</v>
      </c>
      <c r="R239" s="30">
        <f>$O$1+$O$2*Data[[#This Row],[MA'[ln(n^2)']]]</f>
        <v>26.99394842734743</v>
      </c>
      <c r="S239" s="30">
        <f>$Q$1+$Q$2*Data[[#This Row],[MA'[ln(n*ln(n))']]]</f>
        <v>23.104173097044143</v>
      </c>
      <c r="T239" s="31">
        <f>$O$3*Data[[#This Row],[Metcalfe
(n^2)]]</f>
        <v>403296837957</v>
      </c>
      <c r="U239" s="31">
        <f t="shared" si="24"/>
        <v>285890032103.03473</v>
      </c>
      <c r="V239" s="30">
        <f>LN(Data[[#This Row],[MA'[NVA']
30d]]/Data[[#This Row],[MA'[NVMetcalfe calc']]])</f>
        <v>-0.8555367316578395</v>
      </c>
      <c r="W239" s="30">
        <f>$Q$3+Data[[#This Row],[NVM
(scaled)]]/((Data[[#This Row],[Upper Bound]]-Data[[#This Row],[Lower Bound]])/2)</f>
        <v>0.15010995031369428</v>
      </c>
      <c r="X239" s="30">
        <f>(Data[[#This Row],[Upper Bound]]+Data[[#This Row],[Lower Bound]])/2</f>
        <v>25.049060762195786</v>
      </c>
      <c r="Y239" s="44">
        <f>LN(Data[[#This Row],[NVActual]]/Data[[#This Row],[MA'[n^2']
30d]])</f>
        <v>-1.4370419286827198</v>
      </c>
      <c r="Z239" s="44">
        <f>LN(Data[[#This Row],[NVActual]]/Data[[#This Row],[MA'[n*ln(n)']
30d]])</f>
        <v>9.4851186801826053</v>
      </c>
      <c r="AA239" s="44">
        <f>LN(Data[[#This Row],[NVActual]]/Data[[#This Row],[MA'[n^1.5']]])</f>
        <v>5.3283845028715797</v>
      </c>
      <c r="AB239" s="44">
        <f>LN(Data[[#This Row],[NVActual]]/Data[[#This Row],[Metcalfe
(n^2)]])</f>
        <v>-1.7811075563639789</v>
      </c>
      <c r="AC239" s="45">
        <f>1+Data[[#This Row],[MA'[NVMetcalfe calc']]]/((Data[[#This Row],[NVM_norm
(scaled)]]-Data[[#This Row],[NV_fund.]])/2)</f>
        <v>-22964022400.024578</v>
      </c>
    </row>
    <row r="240" spans="1:29" x14ac:dyDescent="0.2">
      <c r="A240" s="37">
        <v>43936</v>
      </c>
      <c r="B240" s="38">
        <v>121426285928.783</v>
      </c>
      <c r="C240" s="24">
        <f t="shared" si="25"/>
        <v>120463861812.9332</v>
      </c>
      <c r="D240" s="39">
        <f>LN(Data[[#This Row],[NVActual]])</f>
        <v>25.522573215435365</v>
      </c>
      <c r="E240" s="40">
        <v>926278</v>
      </c>
      <c r="F240" s="40">
        <f>Data[[#This Row],[DAA 
(n)]]^2</f>
        <v>857990933284</v>
      </c>
      <c r="G240" s="41">
        <f t="shared" si="26"/>
        <v>543467996451.86664</v>
      </c>
      <c r="H240" s="41">
        <f>LN(Data[[#This Row],[Metcalfe
(n^2)]])</f>
        <v>27.477859369110472</v>
      </c>
      <c r="I240" s="42">
        <f t="shared" si="27"/>
        <v>26.984603218348624</v>
      </c>
      <c r="J240" s="40">
        <f>Data[[#This Row],[DAA 
(n)]]*LN(Data[[#This Row],[DAA 
(n)]])</f>
        <v>12726068.310350455</v>
      </c>
      <c r="K240" s="40">
        <f t="shared" si="28"/>
        <v>9869575.2294656802</v>
      </c>
      <c r="L240" s="39">
        <f>LN(Data[[#This Row],[MA'[n*ln(n)']
30d]])</f>
        <v>16.104967373955265</v>
      </c>
      <c r="M240" s="43">
        <f t="shared" si="29"/>
        <v>16.112765218868734</v>
      </c>
      <c r="N240" s="40">
        <f>Data[[#This Row],[DAA 
(n)]]^1.5</f>
        <v>891480861.09598196</v>
      </c>
      <c r="O240" s="40">
        <f t="shared" si="30"/>
        <v>628657781.23119915</v>
      </c>
      <c r="P240" s="43">
        <f>LN(Data[[#This Row],[MA'[n^1.5']]])</f>
        <v>20.259097598611103</v>
      </c>
      <c r="Q240" s="43">
        <f t="shared" si="31"/>
        <v>20.26852107104979</v>
      </c>
      <c r="R240" s="30">
        <f>$O$1+$O$2*Data[[#This Row],[MA'[ln(n^2)']]]</f>
        <v>26.984603218348624</v>
      </c>
      <c r="S240" s="30">
        <f>$Q$1+$Q$2*Data[[#This Row],[MA'[ln(n*ln(n))']]]</f>
        <v>23.10606261113341</v>
      </c>
      <c r="T240" s="31">
        <f>$O$3*Data[[#This Row],[Metcalfe
(n^2)]]</f>
        <v>446155285307.67999</v>
      </c>
      <c r="U240" s="31">
        <f t="shared" si="24"/>
        <v>282603358154.9707</v>
      </c>
      <c r="V240" s="30">
        <f>LN(Data[[#This Row],[MA'[NVA']
30d]]/Data[[#This Row],[MA'[NVMetcalfe calc']]])</f>
        <v>-0.85269454726389871</v>
      </c>
      <c r="W240" s="30">
        <f>$Q$3+Data[[#This Row],[NVM
(scaled)]]/((Data[[#This Row],[Upper Bound]]-Data[[#This Row],[Lower Bound]])/2)</f>
        <v>0.15030134340858065</v>
      </c>
      <c r="X240" s="30">
        <f>(Data[[#This Row],[Upper Bound]]+Data[[#This Row],[Lower Bound]])/2</f>
        <v>25.045332914741017</v>
      </c>
      <c r="Y240" s="44">
        <f>LN(Data[[#This Row],[NVActual]]/Data[[#This Row],[MA'[n^2']
30d]])</f>
        <v>-1.4986634421653708</v>
      </c>
      <c r="Z240" s="44">
        <f>LN(Data[[#This Row],[NVActual]]/Data[[#This Row],[MA'[n*ln(n)']
30d]])</f>
        <v>9.4176058414800981</v>
      </c>
      <c r="AA240" s="44">
        <f>LN(Data[[#This Row],[NVActual]]/Data[[#This Row],[MA'[n^1.5']]])</f>
        <v>5.2634756168242607</v>
      </c>
      <c r="AB240" s="44">
        <f>LN(Data[[#This Row],[NVActual]]/Data[[#This Row],[Metcalfe
(n^2)]])</f>
        <v>-1.9552861536751094</v>
      </c>
      <c r="AC240" s="45">
        <f>1+Data[[#This Row],[MA'[NVMetcalfe calc']]]/((Data[[#This Row],[NVM_norm
(scaled)]]-Data[[#This Row],[NV_fund.]])/2)</f>
        <v>-22703595079.425533</v>
      </c>
    </row>
    <row r="241" spans="1:29" x14ac:dyDescent="0.2">
      <c r="A241" s="37">
        <v>43935</v>
      </c>
      <c r="B241" s="38">
        <v>125994705942.76401</v>
      </c>
      <c r="C241" s="24">
        <f t="shared" si="25"/>
        <v>119469806616.99709</v>
      </c>
      <c r="D241" s="39">
        <f>LN(Data[[#This Row],[NVActual]])</f>
        <v>25.55950572668791</v>
      </c>
      <c r="E241" s="40">
        <v>843493</v>
      </c>
      <c r="F241" s="40">
        <f>Data[[#This Row],[DAA 
(n)]]^2</f>
        <v>711480441049</v>
      </c>
      <c r="G241" s="41">
        <f t="shared" si="26"/>
        <v>532394932489.06665</v>
      </c>
      <c r="H241" s="41">
        <f>LN(Data[[#This Row],[Metcalfe
(n^2)]])</f>
        <v>27.290613764357076</v>
      </c>
      <c r="I241" s="42">
        <f t="shared" si="27"/>
        <v>26.96828073520372</v>
      </c>
      <c r="J241" s="40">
        <f>Data[[#This Row],[DAA 
(n)]]*LN(Data[[#This Row],[DAA 
(n)]])</f>
        <v>11509720.837969422</v>
      </c>
      <c r="K241" s="40">
        <f t="shared" si="28"/>
        <v>9771534.1627271399</v>
      </c>
      <c r="L241" s="39">
        <f>LN(Data[[#This Row],[MA'[n*ln(n)']
30d]])</f>
        <v>16.094984039606125</v>
      </c>
      <c r="M241" s="43">
        <f t="shared" si="29"/>
        <v>16.113926338311938</v>
      </c>
      <c r="N241" s="40">
        <f>Data[[#This Row],[DAA 
(n)]]^1.5</f>
        <v>774679786.53230858</v>
      </c>
      <c r="O241" s="40">
        <f t="shared" si="30"/>
        <v>619524036.74746406</v>
      </c>
      <c r="P241" s="43">
        <f>LN(Data[[#This Row],[MA'[n^1.5']]])</f>
        <v>20.244462058518799</v>
      </c>
      <c r="Q241" s="43">
        <f t="shared" si="31"/>
        <v>20.270036694177417</v>
      </c>
      <c r="R241" s="30">
        <f>$O$1+$O$2*Data[[#This Row],[MA'[ln(n^2)']]]</f>
        <v>26.96828073520372</v>
      </c>
      <c r="S241" s="30">
        <f>$Q$1+$Q$2*Data[[#This Row],[MA'[ln(n*ln(n))']]]</f>
        <v>23.107978458214696</v>
      </c>
      <c r="T241" s="31">
        <f>$O$3*Data[[#This Row],[Metcalfe
(n^2)]]</f>
        <v>369969829345.48004</v>
      </c>
      <c r="U241" s="31">
        <f t="shared" si="24"/>
        <v>276845364894.3147</v>
      </c>
      <c r="V241" s="30">
        <f>LN(Data[[#This Row],[MA'[NVA']
30d]]/Data[[#This Row],[MA'[NVMetcalfe calc']]])</f>
        <v>-0.84039542567542025</v>
      </c>
      <c r="W241" s="30">
        <f>$Q$3+Data[[#This Row],[NVM
(scaled)]]/((Data[[#This Row],[Upper Bound]]-Data[[#This Row],[Lower Bound]])/2)</f>
        <v>0.15459605213562932</v>
      </c>
      <c r="X241" s="30">
        <f>(Data[[#This Row],[Upper Bound]]+Data[[#This Row],[Lower Bound]])/2</f>
        <v>25.038129596709208</v>
      </c>
      <c r="Y241" s="44">
        <f>LN(Data[[#This Row],[NVActual]]/Data[[#This Row],[MA'[n^2']
30d]])</f>
        <v>-1.4411456784942402</v>
      </c>
      <c r="Z241" s="44">
        <f>LN(Data[[#This Row],[NVActual]]/Data[[#This Row],[MA'[n*ln(n)']
30d]])</f>
        <v>9.464521687081783</v>
      </c>
      <c r="AA241" s="44">
        <f>LN(Data[[#This Row],[NVActual]]/Data[[#This Row],[MA'[n^1.5']]])</f>
        <v>5.3150436681691104</v>
      </c>
      <c r="AB241" s="44">
        <f>LN(Data[[#This Row],[NVActual]]/Data[[#This Row],[Metcalfe
(n^2)]])</f>
        <v>-1.7311080376691681</v>
      </c>
      <c r="AC241" s="45">
        <f>1+Data[[#This Row],[MA'[NVMetcalfe calc']]]/((Data[[#This Row],[NVM_norm
(scaled)]]-Data[[#This Row],[NV_fund.]])/2)</f>
        <v>-22251290347.165779</v>
      </c>
    </row>
    <row r="242" spans="1:29" x14ac:dyDescent="0.2">
      <c r="A242" s="37">
        <v>43934</v>
      </c>
      <c r="B242" s="38">
        <v>125761070198.93201</v>
      </c>
      <c r="C242" s="24">
        <f t="shared" si="25"/>
        <v>118533768572.72507</v>
      </c>
      <c r="D242" s="39">
        <f>LN(Data[[#This Row],[NVActual]])</f>
        <v>25.557649675442658</v>
      </c>
      <c r="E242" s="40">
        <v>764583</v>
      </c>
      <c r="F242" s="40">
        <f>Data[[#This Row],[DAA 
(n)]]^2</f>
        <v>584587163889</v>
      </c>
      <c r="G242" s="41">
        <f t="shared" si="26"/>
        <v>521880624929.96667</v>
      </c>
      <c r="H242" s="41">
        <f>LN(Data[[#This Row],[Metcalfe
(n^2)]])</f>
        <v>27.094171732299021</v>
      </c>
      <c r="I242" s="42">
        <f t="shared" si="27"/>
        <v>26.948753922019097</v>
      </c>
      <c r="J242" s="40">
        <f>Data[[#This Row],[DAA 
(n)]]*LN(Data[[#This Row],[DAA 
(n)]])</f>
        <v>10357871.552798191</v>
      </c>
      <c r="K242" s="40">
        <f t="shared" si="28"/>
        <v>9667977.315808842</v>
      </c>
      <c r="L242" s="39">
        <f>LN(Data[[#This Row],[MA'[n*ln(n)']
30d]])</f>
        <v>16.084329674485922</v>
      </c>
      <c r="M242" s="43">
        <f t="shared" si="29"/>
        <v>16.115438394607455</v>
      </c>
      <c r="N242" s="40">
        <f>Data[[#This Row],[DAA 
(n)]]^1.5</f>
        <v>668554715.43303335</v>
      </c>
      <c r="O242" s="40">
        <f t="shared" si="30"/>
        <v>610342869.06578994</v>
      </c>
      <c r="P242" s="43">
        <f>LN(Data[[#This Row],[MA'[n^1.5']]])</f>
        <v>20.229531437659311</v>
      </c>
      <c r="Q242" s="43">
        <f t="shared" si="31"/>
        <v>20.272065108820367</v>
      </c>
      <c r="R242" s="30">
        <f>$O$1+$O$2*Data[[#This Row],[MA'[ln(n^2)']]]</f>
        <v>26.948753922019097</v>
      </c>
      <c r="S242" s="30">
        <f>$Q$1+$Q$2*Data[[#This Row],[MA'[ln(n*ln(n))']]]</f>
        <v>23.1104733511023</v>
      </c>
      <c r="T242" s="31">
        <f>$O$3*Data[[#This Row],[Metcalfe
(n^2)]]</f>
        <v>303985325222.28003</v>
      </c>
      <c r="U242" s="31">
        <f t="shared" si="24"/>
        <v>271377924963.58267</v>
      </c>
      <c r="V242" s="30">
        <f>LN(Data[[#This Row],[MA'[NVA']
30d]]/Data[[#This Row],[MA'[NVMetcalfe calc']]])</f>
        <v>-0.82831451961100644</v>
      </c>
      <c r="W242" s="30">
        <f>$Q$3+Data[[#This Row],[NVM
(scaled)]]/((Data[[#This Row],[Upper Bound]]-Data[[#This Row],[Lower Bound]])/2)</f>
        <v>0.1583929278712638</v>
      </c>
      <c r="X242" s="30">
        <f>(Data[[#This Row],[Upper Bound]]+Data[[#This Row],[Lower Bound]])/2</f>
        <v>25.029613636560697</v>
      </c>
      <c r="Y242" s="44">
        <f>LN(Data[[#This Row],[NVActual]]/Data[[#This Row],[MA'[n^2']
30d]])</f>
        <v>-1.423055035359706</v>
      </c>
      <c r="Z242" s="44">
        <f>LN(Data[[#This Row],[NVActual]]/Data[[#This Row],[MA'[n*ln(n)']
30d]])</f>
        <v>9.4733200009567344</v>
      </c>
      <c r="AA242" s="44">
        <f>LN(Data[[#This Row],[NVActual]]/Data[[#This Row],[MA'[n^1.5']]])</f>
        <v>5.3281182377833449</v>
      </c>
      <c r="AB242" s="44">
        <f>LN(Data[[#This Row],[NVActual]]/Data[[#This Row],[Metcalfe
(n^2)]])</f>
        <v>-1.5365220568563629</v>
      </c>
      <c r="AC242" s="45">
        <f>1+Data[[#This Row],[MA'[NVMetcalfe calc']]]/((Data[[#This Row],[NVM_norm
(scaled)]]-Data[[#This Row],[NV_fund.]])/2)</f>
        <v>-21822646192.539627</v>
      </c>
    </row>
    <row r="243" spans="1:29" x14ac:dyDescent="0.2">
      <c r="A243" s="37">
        <v>43933</v>
      </c>
      <c r="B243" s="38">
        <v>127854957413.573</v>
      </c>
      <c r="C243" s="24">
        <f t="shared" si="25"/>
        <v>117475263836.71051</v>
      </c>
      <c r="D243" s="39">
        <f>LN(Data[[#This Row],[NVActual]])</f>
        <v>25.574162313165132</v>
      </c>
      <c r="E243" s="40">
        <v>618062</v>
      </c>
      <c r="F243" s="40">
        <f>Data[[#This Row],[DAA 
(n)]]^2</f>
        <v>382000635844</v>
      </c>
      <c r="G243" s="41">
        <f t="shared" si="26"/>
        <v>522300117045.70001</v>
      </c>
      <c r="H243" s="41">
        <f>LN(Data[[#This Row],[Metcalfe
(n^2)]])</f>
        <v>26.668688110064689</v>
      </c>
      <c r="I243" s="42">
        <f t="shared" si="27"/>
        <v>26.949463894089416</v>
      </c>
      <c r="J243" s="40">
        <f>Data[[#This Row],[DAA 
(n)]]*LN(Data[[#This Row],[DAA 
(n)]])</f>
        <v>8241451.355341401</v>
      </c>
      <c r="K243" s="40">
        <f t="shared" si="28"/>
        <v>9671948.1861755885</v>
      </c>
      <c r="L243" s="39">
        <f>LN(Data[[#This Row],[MA'[n*ln(n)']
30d]])</f>
        <v>16.084740314167252</v>
      </c>
      <c r="M243" s="43">
        <f t="shared" si="29"/>
        <v>16.117481063958298</v>
      </c>
      <c r="N243" s="40">
        <f>Data[[#This Row],[DAA 
(n)]]^1.5</f>
        <v>485901303.75521082</v>
      </c>
      <c r="O243" s="40">
        <f t="shared" si="30"/>
        <v>610701719.01767468</v>
      </c>
      <c r="P243" s="43">
        <f>LN(Data[[#This Row],[MA'[n^1.5']]])</f>
        <v>20.23011921302103</v>
      </c>
      <c r="Q243" s="43">
        <f t="shared" si="31"/>
        <v>20.274825346058098</v>
      </c>
      <c r="R243" s="30">
        <f>$O$1+$O$2*Data[[#This Row],[MA'[ln(n^2)']]]</f>
        <v>26.949463894089416</v>
      </c>
      <c r="S243" s="30">
        <f>$Q$1+$Q$2*Data[[#This Row],[MA'[ln(n*ln(n))']]]</f>
        <v>23.113843755531189</v>
      </c>
      <c r="T243" s="31">
        <f>$O$3*Data[[#This Row],[Metcalfe
(n^2)]]</f>
        <v>198640330638.88</v>
      </c>
      <c r="U243" s="31">
        <f t="shared" si="24"/>
        <v>271596060863.76404</v>
      </c>
      <c r="V243" s="30">
        <f>LN(Data[[#This Row],[MA'[NVA']
30d]]/Data[[#This Row],[MA'[NVMetcalfe calc']]])</f>
        <v>-0.83808810124923117</v>
      </c>
      <c r="W243" s="30">
        <f>$Q$3+Data[[#This Row],[NVM
(scaled)]]/((Data[[#This Row],[Upper Bound]]-Data[[#This Row],[Lower Bound]])/2)</f>
        <v>0.15299734020884531</v>
      </c>
      <c r="X243" s="30">
        <f>(Data[[#This Row],[Upper Bound]]+Data[[#This Row],[Lower Bound]])/2</f>
        <v>25.031653824810302</v>
      </c>
      <c r="Y243" s="44">
        <f>LN(Data[[#This Row],[NVActual]]/Data[[#This Row],[MA'[n^2']
30d]])</f>
        <v>-1.4073458833201944</v>
      </c>
      <c r="Z243" s="44">
        <f>LN(Data[[#This Row],[NVActual]]/Data[[#This Row],[MA'[n*ln(n)']
30d]])</f>
        <v>9.4894219989978783</v>
      </c>
      <c r="AA243" s="44">
        <f>LN(Data[[#This Row],[NVActual]]/Data[[#This Row],[MA'[n^1.5']]])</f>
        <v>5.3440431001441038</v>
      </c>
      <c r="AB243" s="44">
        <f>LN(Data[[#This Row],[NVActual]]/Data[[#This Row],[Metcalfe
(n^2)]])</f>
        <v>-1.0945257968995576</v>
      </c>
      <c r="AC243" s="45">
        <f>1+Data[[#This Row],[MA'[NVMetcalfe calc']]]/((Data[[#This Row],[NVM_norm
(scaled)]]-Data[[#This Row],[NV_fund.]])/2)</f>
        <v>-21833659789.42054</v>
      </c>
    </row>
    <row r="244" spans="1:29" x14ac:dyDescent="0.2">
      <c r="A244" s="37">
        <v>43932</v>
      </c>
      <c r="B244" s="38">
        <v>126092446156.63499</v>
      </c>
      <c r="C244" s="24">
        <f t="shared" si="25"/>
        <v>116640528661.06117</v>
      </c>
      <c r="D244" s="39">
        <f>LN(Data[[#This Row],[NVActual]])</f>
        <v>25.560281174527713</v>
      </c>
      <c r="E244" s="40">
        <v>634944</v>
      </c>
      <c r="F244" s="40">
        <f>Data[[#This Row],[DAA 
(n)]]^2</f>
        <v>403153883136</v>
      </c>
      <c r="G244" s="41">
        <f t="shared" si="26"/>
        <v>530181399693.59998</v>
      </c>
      <c r="H244" s="41">
        <f>LN(Data[[#This Row],[Metcalfe
(n^2)]])</f>
        <v>26.72258417001915</v>
      </c>
      <c r="I244" s="42">
        <f t="shared" si="27"/>
        <v>26.965523109907735</v>
      </c>
      <c r="J244" s="40">
        <f>Data[[#This Row],[DAA 
(n)]]*LN(Data[[#This Row],[DAA 
(n)]])</f>
        <v>8483672.2416243199</v>
      </c>
      <c r="K244" s="40">
        <f t="shared" si="28"/>
        <v>9753089.3027229048</v>
      </c>
      <c r="L244" s="39">
        <f>LN(Data[[#This Row],[MA'[n*ln(n)']
30d]])</f>
        <v>16.093094644348497</v>
      </c>
      <c r="M244" s="43">
        <f t="shared" si="29"/>
        <v>16.119577830941825</v>
      </c>
      <c r="N244" s="40">
        <f>Data[[#This Row],[DAA 
(n)]]^1.5</f>
        <v>505944798.54417461</v>
      </c>
      <c r="O244" s="40">
        <f t="shared" si="30"/>
        <v>617751181.48568797</v>
      </c>
      <c r="P244" s="43">
        <f>LN(Data[[#This Row],[MA'[n^1.5']]])</f>
        <v>20.241596315393995</v>
      </c>
      <c r="Q244" s="43">
        <f t="shared" si="31"/>
        <v>20.27766226785835</v>
      </c>
      <c r="R244" s="30">
        <f>$O$1+$O$2*Data[[#This Row],[MA'[ln(n^2)']]]</f>
        <v>26.965523109907735</v>
      </c>
      <c r="S244" s="30">
        <f>$Q$1+$Q$2*Data[[#This Row],[MA'[ln(n*ln(n))']]]</f>
        <v>23.117303421054011</v>
      </c>
      <c r="T244" s="31">
        <f>$O$3*Data[[#This Row],[Metcalfe
(n^2)]]</f>
        <v>209640019230.72</v>
      </c>
      <c r="U244" s="31">
        <f t="shared" si="24"/>
        <v>275694327840.672</v>
      </c>
      <c r="V244" s="30">
        <f>LN(Data[[#This Row],[MA'[NVA']
30d]]/Data[[#This Row],[MA'[NVMetcalfe calc']]])</f>
        <v>-0.8601959434869364</v>
      </c>
      <c r="W244" s="30">
        <f>$Q$3+Data[[#This Row],[NVM
(scaled)]]/((Data[[#This Row],[Upper Bound]]-Data[[#This Row],[Lower Bound]])/2)</f>
        <v>0.14293823480064133</v>
      </c>
      <c r="X244" s="30">
        <f>(Data[[#This Row],[Upper Bound]]+Data[[#This Row],[Lower Bound]])/2</f>
        <v>25.041413265480873</v>
      </c>
      <c r="Y244" s="44">
        <f>LN(Data[[#This Row],[NVActual]]/Data[[#This Row],[MA'[n^2']
30d]])</f>
        <v>-1.4362038739788821</v>
      </c>
      <c r="Z244" s="44">
        <f>LN(Data[[#This Row],[NVActual]]/Data[[#This Row],[MA'[n*ln(n)']
30d]])</f>
        <v>9.4671865301792124</v>
      </c>
      <c r="AA244" s="44">
        <f>LN(Data[[#This Row],[NVActual]]/Data[[#This Row],[MA'[n^1.5']]])</f>
        <v>5.3186848591337172</v>
      </c>
      <c r="AB244" s="44">
        <f>LN(Data[[#This Row],[NVActual]]/Data[[#This Row],[Metcalfe
(n^2)]])</f>
        <v>-1.1623029954914372</v>
      </c>
      <c r="AC244" s="45">
        <f>1+Data[[#This Row],[MA'[NVMetcalfe calc']]]/((Data[[#This Row],[NVM_norm
(scaled)]]-Data[[#This Row],[NV_fund.]])/2)</f>
        <v>-22145478989.256054</v>
      </c>
    </row>
    <row r="245" spans="1:29" x14ac:dyDescent="0.2">
      <c r="A245" s="37">
        <v>43931</v>
      </c>
      <c r="B245" s="38">
        <v>125650890516.879</v>
      </c>
      <c r="C245" s="24">
        <f t="shared" si="25"/>
        <v>115457262711.86667</v>
      </c>
      <c r="D245" s="39">
        <f>LN(Data[[#This Row],[NVActual]])</f>
        <v>25.556773188192068</v>
      </c>
      <c r="E245" s="40">
        <v>735297</v>
      </c>
      <c r="F245" s="40">
        <f>Data[[#This Row],[DAA 
(n)]]^2</f>
        <v>540661678209</v>
      </c>
      <c r="G245" s="41">
        <f t="shared" si="26"/>
        <v>544322069562.43335</v>
      </c>
      <c r="H245" s="41">
        <f>LN(Data[[#This Row],[Metcalfe
(n^2)]])</f>
        <v>27.016059556417261</v>
      </c>
      <c r="I245" s="42">
        <f t="shared" si="27"/>
        <v>26.989487725627239</v>
      </c>
      <c r="J245" s="40">
        <f>Data[[#This Row],[DAA 
(n)]]*LN(Data[[#This Row],[DAA 
(n)]])</f>
        <v>9932413.7718274705</v>
      </c>
      <c r="K245" s="40">
        <f t="shared" si="28"/>
        <v>9886314.1686075293</v>
      </c>
      <c r="L245" s="39">
        <f>LN(Data[[#This Row],[MA'[n*ln(n)']
30d]])</f>
        <v>16.106661951487077</v>
      </c>
      <c r="M245" s="43">
        <f t="shared" si="29"/>
        <v>16.12145298041386</v>
      </c>
      <c r="N245" s="40">
        <f>Data[[#This Row],[DAA 
(n)]]^1.5</f>
        <v>630513211.59991825</v>
      </c>
      <c r="O245" s="40">
        <f t="shared" si="30"/>
        <v>629803481.64304709</v>
      </c>
      <c r="P245" s="43">
        <f>LN(Data[[#This Row],[MA'[n^1.5']]])</f>
        <v>20.26091839478843</v>
      </c>
      <c r="Q245" s="43">
        <f t="shared" si="31"/>
        <v>20.280197760736836</v>
      </c>
      <c r="R245" s="30">
        <f>$O$1+$O$2*Data[[#This Row],[MA'[ln(n^2)']]]</f>
        <v>26.989487725627239</v>
      </c>
      <c r="S245" s="30">
        <f>$Q$1+$Q$2*Data[[#This Row],[MA'[ln(n*ln(n))']]]</f>
        <v>23.120397417682867</v>
      </c>
      <c r="T245" s="31">
        <f>$O$3*Data[[#This Row],[Metcalfe
(n^2)]]</f>
        <v>281144072668.67999</v>
      </c>
      <c r="U245" s="31">
        <f t="shared" si="24"/>
        <v>283047476172.46527</v>
      </c>
      <c r="V245" s="30">
        <f>LN(Data[[#This Row],[MA'[NVA']
30d]]/Data[[#This Row],[MA'[NVMetcalfe calc']]])</f>
        <v>-0.89671420222283182</v>
      </c>
      <c r="W245" s="30">
        <f>$Q$3+Data[[#This Row],[NVM
(scaled)]]/((Data[[#This Row],[Upper Bound]]-Data[[#This Row],[Lower Bound]])/2)</f>
        <v>0.12647284976439255</v>
      </c>
      <c r="X245" s="30">
        <f>(Data[[#This Row],[Upper Bound]]+Data[[#This Row],[Lower Bound]])/2</f>
        <v>25.054942571655054</v>
      </c>
      <c r="Y245" s="44">
        <f>LN(Data[[#This Row],[NVActual]]/Data[[#This Row],[MA'[n^2']
30d]])</f>
        <v>-1.4660337600607878</v>
      </c>
      <c r="Z245" s="44">
        <f>LN(Data[[#This Row],[NVActual]]/Data[[#This Row],[MA'[n*ln(n)']
30d]])</f>
        <v>9.4501112367049895</v>
      </c>
      <c r="AA245" s="44">
        <f>LN(Data[[#This Row],[NVActual]]/Data[[#This Row],[MA'[n^1.5']]])</f>
        <v>5.2958547934036391</v>
      </c>
      <c r="AB245" s="44">
        <f>LN(Data[[#This Row],[NVActual]]/Data[[#This Row],[Metcalfe
(n^2)]])</f>
        <v>-1.4592863682251929</v>
      </c>
      <c r="AC245" s="45">
        <f>1+Data[[#This Row],[MA'[NVMetcalfe calc']]]/((Data[[#This Row],[NVM_norm
(scaled)]]-Data[[#This Row],[NV_fund.]])/2)</f>
        <v>-22708772685.829651</v>
      </c>
    </row>
    <row r="246" spans="1:29" x14ac:dyDescent="0.2">
      <c r="A246" s="37">
        <v>43930</v>
      </c>
      <c r="B246" s="38">
        <v>133691006813.916</v>
      </c>
      <c r="C246" s="24">
        <f t="shared" si="25"/>
        <v>116102808638.90352</v>
      </c>
      <c r="D246" s="39">
        <f>LN(Data[[#This Row],[NVActual]])</f>
        <v>25.61879705487214</v>
      </c>
      <c r="E246" s="40">
        <v>730620</v>
      </c>
      <c r="F246" s="40">
        <f>Data[[#This Row],[DAA 
(n)]]^2</f>
        <v>533805584400</v>
      </c>
      <c r="G246" s="41">
        <f t="shared" si="26"/>
        <v>544009319432.83331</v>
      </c>
      <c r="H246" s="41">
        <f>LN(Data[[#This Row],[Metcalfe
(n^2)]])</f>
        <v>27.003297535458216</v>
      </c>
      <c r="I246" s="42">
        <f t="shared" si="27"/>
        <v>26.988904189481538</v>
      </c>
      <c r="J246" s="40">
        <f>Data[[#This Row],[DAA 
(n)]]*LN(Data[[#This Row],[DAA 
(n)]])</f>
        <v>9864574.6226782408</v>
      </c>
      <c r="K246" s="40">
        <f t="shared" si="28"/>
        <v>9883216.1869080495</v>
      </c>
      <c r="L246" s="39">
        <f>LN(Data[[#This Row],[MA'[n*ln(n)']
30d]])</f>
        <v>16.106348541742978</v>
      </c>
      <c r="M246" s="43">
        <f t="shared" si="29"/>
        <v>16.122838379108163</v>
      </c>
      <c r="N246" s="40">
        <f>Data[[#This Row],[DAA 
(n)]]^1.5</f>
        <v>624507034.44743359</v>
      </c>
      <c r="O246" s="40">
        <f t="shared" si="30"/>
        <v>629529339.82539344</v>
      </c>
      <c r="P246" s="43">
        <f>LN(Data[[#This Row],[MA'[n^1.5']]])</f>
        <v>20.260483018504559</v>
      </c>
      <c r="Q246" s="43">
        <f t="shared" si="31"/>
        <v>20.282033068113414</v>
      </c>
      <c r="R246" s="30">
        <f>$O$1+$O$2*Data[[#This Row],[MA'[ln(n^2)']]]</f>
        <v>26.988904189481538</v>
      </c>
      <c r="S246" s="30">
        <f>$Q$1+$Q$2*Data[[#This Row],[MA'[ln(n*ln(n))']]]</f>
        <v>23.122683325528467</v>
      </c>
      <c r="T246" s="31">
        <f>$O$3*Data[[#This Row],[Metcalfe
(n^2)]]</f>
        <v>277578903888</v>
      </c>
      <c r="U246" s="31">
        <f t="shared" si="24"/>
        <v>282884846105.0733</v>
      </c>
      <c r="V246" s="30">
        <f>LN(Data[[#This Row],[MA'[NVA']
30d]]/Data[[#This Row],[MA'[NVMetcalfe calc']]])</f>
        <v>-0.89056383065210309</v>
      </c>
      <c r="W246" s="30">
        <f>$Q$3+Data[[#This Row],[NVM
(scaled)]]/((Data[[#This Row],[Upper Bound]]-Data[[#This Row],[Lower Bound]])/2)</f>
        <v>0.12931042121502917</v>
      </c>
      <c r="X246" s="30">
        <f>(Data[[#This Row],[Upper Bound]]+Data[[#This Row],[Lower Bound]])/2</f>
        <v>25.055793757505</v>
      </c>
      <c r="Y246" s="44">
        <f>LN(Data[[#This Row],[NVActual]]/Data[[#This Row],[MA'[n^2']
30d]])</f>
        <v>-1.4034351600938306</v>
      </c>
      <c r="Z246" s="44">
        <f>LN(Data[[#This Row],[NVActual]]/Data[[#This Row],[MA'[n*ln(n)']
30d]])</f>
        <v>9.5124485131291596</v>
      </c>
      <c r="AA246" s="44">
        <f>LN(Data[[#This Row],[NVActual]]/Data[[#This Row],[MA'[n^1.5']]])</f>
        <v>5.3583140363675819</v>
      </c>
      <c r="AB246" s="44">
        <f>LN(Data[[#This Row],[NVActual]]/Data[[#This Row],[Metcalfe
(n^2)]])</f>
        <v>-1.3845004805860768</v>
      </c>
      <c r="AC246" s="45">
        <f>1+Data[[#This Row],[MA'[NVMetcalfe calc']]]/((Data[[#This Row],[NVM_norm
(scaled)]]-Data[[#This Row],[NV_fund.]])/2)</f>
        <v>-22697533565.094891</v>
      </c>
    </row>
    <row r="247" spans="1:29" x14ac:dyDescent="0.2">
      <c r="A247" s="37">
        <v>43929</v>
      </c>
      <c r="B247" s="38">
        <v>135006761796.007</v>
      </c>
      <c r="C247" s="24">
        <f t="shared" si="25"/>
        <v>116462049952.27962</v>
      </c>
      <c r="D247" s="39">
        <f>LN(Data[[#This Row],[NVActual]])</f>
        <v>25.62859070150834</v>
      </c>
      <c r="E247" s="40">
        <v>760207</v>
      </c>
      <c r="F247" s="40">
        <f>Data[[#This Row],[DAA 
(n)]]^2</f>
        <v>577914682849</v>
      </c>
      <c r="G247" s="41">
        <f t="shared" si="26"/>
        <v>547965976528.96667</v>
      </c>
      <c r="H247" s="41">
        <f>LN(Data[[#This Row],[Metcalfe
(n^2)]])</f>
        <v>27.082692087196044</v>
      </c>
      <c r="I247" s="42">
        <f t="shared" si="27"/>
        <v>26.995597108118037</v>
      </c>
      <c r="J247" s="40">
        <f>Data[[#This Row],[DAA 
(n)]]*LN(Data[[#This Row],[DAA 
(n)]])</f>
        <v>10294226.051765522</v>
      </c>
      <c r="K247" s="40">
        <f t="shared" si="28"/>
        <v>9920644.7236439083</v>
      </c>
      <c r="L247" s="39">
        <f>LN(Data[[#This Row],[MA'[n*ln(n)']
30d]])</f>
        <v>16.110128469451961</v>
      </c>
      <c r="M247" s="43">
        <f t="shared" si="29"/>
        <v>16.124194336103525</v>
      </c>
      <c r="N247" s="40">
        <f>Data[[#This Row],[DAA 
(n)]]^1.5</f>
        <v>662823345.47342873</v>
      </c>
      <c r="O247" s="40">
        <f t="shared" si="30"/>
        <v>632912517.28191876</v>
      </c>
      <c r="P247" s="43">
        <f>LN(Data[[#This Row],[MA'[n^1.5']]])</f>
        <v>20.265842767211389</v>
      </c>
      <c r="Q247" s="43">
        <f t="shared" si="31"/>
        <v>20.28382872857604</v>
      </c>
      <c r="R247" s="30">
        <f>$O$1+$O$2*Data[[#This Row],[MA'[ln(n^2)']]]</f>
        <v>26.995597108118037</v>
      </c>
      <c r="S247" s="30">
        <f>$Q$1+$Q$2*Data[[#This Row],[MA'[ln(n*ln(n))']]]</f>
        <v>23.124920654570815</v>
      </c>
      <c r="T247" s="31">
        <f>$O$3*Data[[#This Row],[Metcalfe
(n^2)]]</f>
        <v>300515635081.47998</v>
      </c>
      <c r="U247" s="31">
        <f t="shared" si="24"/>
        <v>284942307795.06262</v>
      </c>
      <c r="V247" s="30">
        <f>LN(Data[[#This Row],[MA'[NVA']
30d]]/Data[[#This Row],[MA'[NVMetcalfe calc']]])</f>
        <v>-0.89472126253328621</v>
      </c>
      <c r="W247" s="30">
        <f>$Q$3+Data[[#This Row],[NVM
(scaled)]]/((Data[[#This Row],[Upper Bound]]-Data[[#This Row],[Lower Bound]])/2)</f>
        <v>0.12769255928723644</v>
      </c>
      <c r="X247" s="30">
        <f>(Data[[#This Row],[Upper Bound]]+Data[[#This Row],[Lower Bound]])/2</f>
        <v>25.060258881344424</v>
      </c>
      <c r="Y247" s="44">
        <f>LN(Data[[#This Row],[NVActual]]/Data[[#This Row],[MA'[n^2']
30d]])</f>
        <v>-1.4008883338326596</v>
      </c>
      <c r="Z247" s="44">
        <f>LN(Data[[#This Row],[NVActual]]/Data[[#This Row],[MA'[n*ln(n)']
30d]])</f>
        <v>9.518462232056379</v>
      </c>
      <c r="AA247" s="44">
        <f>LN(Data[[#This Row],[NVActual]]/Data[[#This Row],[MA'[n^1.5']]])</f>
        <v>5.3627479342969515</v>
      </c>
      <c r="AB247" s="44">
        <f>LN(Data[[#This Row],[NVActual]]/Data[[#This Row],[Metcalfe
(n^2)]])</f>
        <v>-1.4541013856877043</v>
      </c>
      <c r="AC247" s="45">
        <f>1+Data[[#This Row],[MA'[NVMetcalfe calc']]]/((Data[[#This Row],[NVM_norm
(scaled)]]-Data[[#This Row],[NV_fund.]])/2)</f>
        <v>-22857037988.144474</v>
      </c>
    </row>
    <row r="248" spans="1:29" x14ac:dyDescent="0.2">
      <c r="A248" s="37">
        <v>43928</v>
      </c>
      <c r="B248" s="38">
        <v>131613224221.554</v>
      </c>
      <c r="C248" s="24">
        <f t="shared" si="25"/>
        <v>116768753681.69022</v>
      </c>
      <c r="D248" s="39">
        <f>LN(Data[[#This Row],[NVActual]])</f>
        <v>25.603133338794777</v>
      </c>
      <c r="E248" s="40">
        <v>938358</v>
      </c>
      <c r="F248" s="40">
        <f>Data[[#This Row],[DAA 
(n)]]^2</f>
        <v>880515736164</v>
      </c>
      <c r="G248" s="41">
        <f t="shared" si="26"/>
        <v>550564054517.33337</v>
      </c>
      <c r="H248" s="41">
        <f>LN(Data[[#This Row],[Metcalfe
(n^2)]])</f>
        <v>27.503773636573058</v>
      </c>
      <c r="I248" s="42">
        <f t="shared" si="27"/>
        <v>26.999814326832468</v>
      </c>
      <c r="J248" s="40">
        <f>Data[[#This Row],[DAA 
(n)]]*LN(Data[[#This Row],[DAA 
(n)]])</f>
        <v>12904193.01103371</v>
      </c>
      <c r="K248" s="40">
        <f t="shared" si="28"/>
        <v>9944760.1489865985</v>
      </c>
      <c r="L248" s="39">
        <f>LN(Data[[#This Row],[MA'[n*ln(n)']
30d]])</f>
        <v>16.112556352230413</v>
      </c>
      <c r="M248" s="43">
        <f t="shared" si="29"/>
        <v>16.1252480420683</v>
      </c>
      <c r="N248" s="40">
        <f>Data[[#This Row],[DAA 
(n)]]^1.5</f>
        <v>908976889.23062253</v>
      </c>
      <c r="O248" s="40">
        <f t="shared" si="30"/>
        <v>635111656.07864738</v>
      </c>
      <c r="P248" s="43">
        <f>LN(Data[[#This Row],[MA'[n^1.5']]])</f>
        <v>20.269311377743893</v>
      </c>
      <c r="Q248" s="43">
        <f t="shared" si="31"/>
        <v>20.285201096713593</v>
      </c>
      <c r="R248" s="30">
        <f>$O$1+$O$2*Data[[#This Row],[MA'[ln(n^2)']]]</f>
        <v>26.999814326832468</v>
      </c>
      <c r="S248" s="30">
        <f>$Q$1+$Q$2*Data[[#This Row],[MA'[ln(n*ln(n))']]]</f>
        <v>23.126659269412691</v>
      </c>
      <c r="T248" s="31">
        <f>$O$3*Data[[#This Row],[Metcalfe
(n^2)]]</f>
        <v>457868182805.28003</v>
      </c>
      <c r="U248" s="31">
        <f t="shared" si="24"/>
        <v>286293308349.01331</v>
      </c>
      <c r="V248" s="30">
        <f>LN(Data[[#This Row],[MA'[NVA']
30d]]/Data[[#This Row],[MA'[NVMetcalfe calc']]])</f>
        <v>-0.89682132421107152</v>
      </c>
      <c r="W248" s="30">
        <f>$Q$3+Data[[#This Row],[NVM
(scaled)]]/((Data[[#This Row],[Upper Bound]]-Data[[#This Row],[Lower Bound]])/2)</f>
        <v>0.12690399123420726</v>
      </c>
      <c r="X248" s="30">
        <f>(Data[[#This Row],[Upper Bound]]+Data[[#This Row],[Lower Bound]])/2</f>
        <v>25.063236798122581</v>
      </c>
      <c r="Y248" s="44">
        <f>LN(Data[[#This Row],[NVActual]]/Data[[#This Row],[MA'[n^2']
30d]])</f>
        <v>-1.4310758045251371</v>
      </c>
      <c r="Z248" s="44">
        <f>LN(Data[[#This Row],[NVActual]]/Data[[#This Row],[MA'[n*ln(n)']
30d]])</f>
        <v>9.4905769865643634</v>
      </c>
      <c r="AA248" s="44">
        <f>LN(Data[[#This Row],[NVActual]]/Data[[#This Row],[MA'[n^1.5']]])</f>
        <v>5.3338219610508819</v>
      </c>
      <c r="AB248" s="44">
        <f>LN(Data[[#This Row],[NVActual]]/Data[[#This Row],[Metcalfe
(n^2)]])</f>
        <v>-1.9006402977782817</v>
      </c>
      <c r="AC248" s="45">
        <f>1+Data[[#This Row],[MA'[NVMetcalfe calc']]]/((Data[[#This Row],[NVM_norm
(scaled)]]-Data[[#This Row],[NV_fund.]])/2)</f>
        <v>-22961941561.628494</v>
      </c>
    </row>
    <row r="249" spans="1:29" x14ac:dyDescent="0.2">
      <c r="A249" s="37">
        <v>43927</v>
      </c>
      <c r="B249" s="38">
        <v>133622754419.985</v>
      </c>
      <c r="C249" s="24">
        <f t="shared" si="25"/>
        <v>117317871890.91286</v>
      </c>
      <c r="D249" s="39">
        <f>LN(Data[[#This Row],[NVActual]])</f>
        <v>25.618286401061432</v>
      </c>
      <c r="E249" s="40">
        <v>780832</v>
      </c>
      <c r="F249" s="40">
        <f>Data[[#This Row],[DAA 
(n)]]^2</f>
        <v>609698612224</v>
      </c>
      <c r="G249" s="41">
        <f t="shared" si="26"/>
        <v>535510477242.56665</v>
      </c>
      <c r="H249" s="41">
        <f>LN(Data[[#This Row],[Metcalfe
(n^2)]])</f>
        <v>27.136230593695544</v>
      </c>
      <c r="I249" s="42">
        <f t="shared" si="27"/>
        <v>26.975838847448205</v>
      </c>
      <c r="J249" s="40">
        <f>Data[[#This Row],[DAA 
(n)]]*LN(Data[[#This Row],[DAA 
(n)]])</f>
        <v>10594418.603468239</v>
      </c>
      <c r="K249" s="40">
        <f t="shared" si="28"/>
        <v>9806978.2109643221</v>
      </c>
      <c r="L249" s="39">
        <f>LN(Data[[#This Row],[MA'[n*ln(n)']
30d]])</f>
        <v>16.098604752587992</v>
      </c>
      <c r="M249" s="43">
        <f t="shared" si="29"/>
        <v>16.126061920143972</v>
      </c>
      <c r="N249" s="40">
        <f>Data[[#This Row],[DAA 
(n)]]^1.5</f>
        <v>689979845.19845939</v>
      </c>
      <c r="O249" s="40">
        <f t="shared" si="30"/>
        <v>622478993.76090264</v>
      </c>
      <c r="P249" s="43">
        <f>LN(Data[[#This Row],[MA'[n^1.5']]])</f>
        <v>20.249220440771357</v>
      </c>
      <c r="Q249" s="43">
        <f t="shared" si="31"/>
        <v>20.286235859328698</v>
      </c>
      <c r="R249" s="30">
        <f>$O$1+$O$2*Data[[#This Row],[MA'[ln(n^2)']]]</f>
        <v>26.975838847448205</v>
      </c>
      <c r="S249" s="30">
        <f>$Q$1+$Q$2*Data[[#This Row],[MA'[ln(n*ln(n))']]]</f>
        <v>23.128002168237551</v>
      </c>
      <c r="T249" s="31">
        <f>$O$3*Data[[#This Row],[Metcalfe
(n^2)]]</f>
        <v>317043278356.47998</v>
      </c>
      <c r="U249" s="31">
        <f t="shared" si="24"/>
        <v>278465448166.13464</v>
      </c>
      <c r="V249" s="30">
        <f>LN(Data[[#This Row],[MA'[NVA']
30d]]/Data[[#This Row],[MA'[NVMetcalfe calc']]])</f>
        <v>-0.86440688304525293</v>
      </c>
      <c r="W249" s="30">
        <f>$Q$3+Data[[#This Row],[NVM
(scaled)]]/((Data[[#This Row],[Upper Bound]]-Data[[#This Row],[Lower Bound]])/2)</f>
        <v>0.14070500381914475</v>
      </c>
      <c r="X249" s="30">
        <f>(Data[[#This Row],[Upper Bound]]+Data[[#This Row],[Lower Bound]])/2</f>
        <v>25.05192050784288</v>
      </c>
      <c r="Y249" s="44">
        <f>LN(Data[[#This Row],[NVActual]]/Data[[#This Row],[MA'[n^2']
30d]])</f>
        <v>-1.3881998909269786</v>
      </c>
      <c r="Z249" s="44">
        <f>LN(Data[[#This Row],[NVActual]]/Data[[#This Row],[MA'[n*ln(n)']
30d]])</f>
        <v>9.5196816484734423</v>
      </c>
      <c r="AA249" s="44">
        <f>LN(Data[[#This Row],[NVActual]]/Data[[#This Row],[MA'[n^1.5']]])</f>
        <v>5.3690659602900759</v>
      </c>
      <c r="AB249" s="44">
        <f>LN(Data[[#This Row],[NVActual]]/Data[[#This Row],[Metcalfe
(n^2)]])</f>
        <v>-1.5179441926341113</v>
      </c>
      <c r="AC249" s="45">
        <f>1+Data[[#This Row],[MA'[NVMetcalfe calc']]]/((Data[[#This Row],[NVM_norm
(scaled)]]-Data[[#This Row],[NV_fund.]])/2)</f>
        <v>-22356632747.10144</v>
      </c>
    </row>
    <row r="250" spans="1:29" x14ac:dyDescent="0.2">
      <c r="A250" s="37">
        <v>43926</v>
      </c>
      <c r="B250" s="38">
        <v>124322577425.29201</v>
      </c>
      <c r="C250" s="24">
        <f t="shared" si="25"/>
        <v>118279487625.07187</v>
      </c>
      <c r="D250" s="39">
        <f>LN(Data[[#This Row],[NVActual]])</f>
        <v>25.546145455536266</v>
      </c>
      <c r="E250" s="40">
        <v>596364</v>
      </c>
      <c r="F250" s="40">
        <f>Data[[#This Row],[DAA 
(n)]]^2</f>
        <v>355650020496</v>
      </c>
      <c r="G250" s="41">
        <f t="shared" si="26"/>
        <v>530710971322.56665</v>
      </c>
      <c r="H250" s="41">
        <f>LN(Data[[#This Row],[Metcalfe
(n^2)]])</f>
        <v>26.597212995755626</v>
      </c>
      <c r="I250" s="42">
        <f t="shared" si="27"/>
        <v>26.966859038816882</v>
      </c>
      <c r="J250" s="40">
        <f>Data[[#This Row],[DAA 
(n)]]*LN(Data[[#This Row],[DAA 
(n)]])</f>
        <v>7930810.1655004043</v>
      </c>
      <c r="K250" s="40">
        <f t="shared" si="28"/>
        <v>9759410.7384087164</v>
      </c>
      <c r="L250" s="39">
        <f>LN(Data[[#This Row],[MA'[n*ln(n)']
30d]])</f>
        <v>16.093742581403582</v>
      </c>
      <c r="M250" s="43">
        <f t="shared" si="29"/>
        <v>16.127672839607058</v>
      </c>
      <c r="N250" s="40">
        <f>Data[[#This Row],[DAA 
(n)]]^1.5</f>
        <v>460539758.13503516</v>
      </c>
      <c r="O250" s="40">
        <f t="shared" si="30"/>
        <v>618271441.28922081</v>
      </c>
      <c r="P250" s="43">
        <f>LN(Data[[#This Row],[MA'[n^1.5']]])</f>
        <v>20.242438144377818</v>
      </c>
      <c r="Q250" s="43">
        <f t="shared" si="31"/>
        <v>20.288403573800498</v>
      </c>
      <c r="R250" s="30">
        <f>$O$1+$O$2*Data[[#This Row],[MA'[ln(n^2)']]]</f>
        <v>26.966859038816882</v>
      </c>
      <c r="S250" s="30">
        <f>$Q$1+$Q$2*Data[[#This Row],[MA'[ln(n*ln(n))']]]</f>
        <v>23.130660185351644</v>
      </c>
      <c r="T250" s="31">
        <f>$O$3*Data[[#This Row],[Metcalfe
(n^2)]]</f>
        <v>184938010657.92001</v>
      </c>
      <c r="U250" s="31">
        <f t="shared" si="24"/>
        <v>275969705087.73462</v>
      </c>
      <c r="V250" s="30">
        <f>LN(Data[[#This Row],[MA'[NVA']
30d]]/Data[[#This Row],[MA'[NVMetcalfe calc']]])</f>
        <v>-0.84724073242422104</v>
      </c>
      <c r="W250" s="30">
        <f>$Q$3+Data[[#This Row],[NVM
(scaled)]]/((Data[[#This Row],[Upper Bound]]-Data[[#This Row],[Lower Bound]])/2)</f>
        <v>0.14829154598755551</v>
      </c>
      <c r="X250" s="30">
        <f>(Data[[#This Row],[Upper Bound]]+Data[[#This Row],[Lower Bound]])/2</f>
        <v>25.048759612084261</v>
      </c>
      <c r="Y250" s="44">
        <f>LN(Data[[#This Row],[NVActual]]/Data[[#This Row],[MA'[n^2']
30d]])</f>
        <v>-1.4513379443345584</v>
      </c>
      <c r="Z250" s="44">
        <f>LN(Data[[#This Row],[NVActual]]/Data[[#This Row],[MA'[n*ln(n)']
30d]])</f>
        <v>9.4524028741326838</v>
      </c>
      <c r="AA250" s="44">
        <f>LN(Data[[#This Row],[NVActual]]/Data[[#This Row],[MA'[n^1.5']]])</f>
        <v>5.3037073111584458</v>
      </c>
      <c r="AB250" s="44">
        <f>LN(Data[[#This Row],[NVActual]]/Data[[#This Row],[Metcalfe
(n^2)]])</f>
        <v>-1.0510675402193614</v>
      </c>
      <c r="AC250" s="45">
        <f>1+Data[[#This Row],[MA'[NVMetcalfe calc']]]/((Data[[#This Row],[NVM_norm
(scaled)]]-Data[[#This Row],[NV_fund.]])/2)</f>
        <v>-22165824701.988766</v>
      </c>
    </row>
    <row r="251" spans="1:29" x14ac:dyDescent="0.2">
      <c r="A251" s="37">
        <v>43925</v>
      </c>
      <c r="B251" s="38">
        <v>125574021300.84399</v>
      </c>
      <c r="C251" s="24">
        <f t="shared" si="25"/>
        <v>119701922774.08101</v>
      </c>
      <c r="D251" s="39">
        <f>LN(Data[[#This Row],[NVActual]])</f>
        <v>25.556161232810112</v>
      </c>
      <c r="E251" s="40">
        <v>657862</v>
      </c>
      <c r="F251" s="40">
        <f>Data[[#This Row],[DAA 
(n)]]^2</f>
        <v>432782411044</v>
      </c>
      <c r="G251" s="41">
        <f t="shared" si="26"/>
        <v>540453852406.86664</v>
      </c>
      <c r="H251" s="41">
        <f>LN(Data[[#This Row],[Metcalfe
(n^2)]])</f>
        <v>26.793500923736037</v>
      </c>
      <c r="I251" s="42">
        <f t="shared" si="27"/>
        <v>26.986853887697364</v>
      </c>
      <c r="J251" s="40">
        <f>Data[[#This Row],[DAA 
(n)]]*LN(Data[[#This Row],[DAA 
(n)]])</f>
        <v>8813213.0523454174</v>
      </c>
      <c r="K251" s="40">
        <f t="shared" si="28"/>
        <v>9859919.336622566</v>
      </c>
      <c r="L251" s="39">
        <f>LN(Data[[#This Row],[MA'[n*ln(n)']
30d]])</f>
        <v>16.103988545675431</v>
      </c>
      <c r="M251" s="43">
        <f t="shared" si="29"/>
        <v>16.129575104001638</v>
      </c>
      <c r="N251" s="40">
        <f>Data[[#This Row],[DAA 
(n)]]^1.5</f>
        <v>533583266.69248891</v>
      </c>
      <c r="O251" s="40">
        <f t="shared" si="30"/>
        <v>626992996.29118764</v>
      </c>
      <c r="P251" s="43">
        <f>LN(Data[[#This Row],[MA'[n^1.5']]])</f>
        <v>20.256445928345315</v>
      </c>
      <c r="Q251" s="43">
        <f t="shared" si="31"/>
        <v>20.290973596884765</v>
      </c>
      <c r="R251" s="30">
        <f>$O$1+$O$2*Data[[#This Row],[MA'[ln(n^2)']]]</f>
        <v>26.986853887697364</v>
      </c>
      <c r="S251" s="30">
        <f>$Q$1+$Q$2*Data[[#This Row],[MA'[ln(n*ln(n))']]]</f>
        <v>23.1337989216027</v>
      </c>
      <c r="T251" s="31">
        <f>$O$3*Data[[#This Row],[Metcalfe
(n^2)]]</f>
        <v>225046853742.88</v>
      </c>
      <c r="U251" s="31">
        <f t="shared" si="24"/>
        <v>281036003251.57062</v>
      </c>
      <c r="V251" s="30">
        <f>LN(Data[[#This Row],[MA'[NVA']
30d]]/Data[[#This Row],[MA'[NVMetcalfe calc']]])</f>
        <v>-0.85347811086636549</v>
      </c>
      <c r="W251" s="30">
        <f>$Q$3+Data[[#This Row],[NVM
(scaled)]]/((Data[[#This Row],[Upper Bound]]-Data[[#This Row],[Lower Bound]])/2)</f>
        <v>0.14698627796559866</v>
      </c>
      <c r="X251" s="30">
        <f>(Data[[#This Row],[Upper Bound]]+Data[[#This Row],[Lower Bound]])/2</f>
        <v>25.060326404650034</v>
      </c>
      <c r="Y251" s="44">
        <f>LN(Data[[#This Row],[NVActual]]/Data[[#This Row],[MA'[n^2']
30d]])</f>
        <v>-1.4595138581197724</v>
      </c>
      <c r="Z251" s="44">
        <f>LN(Data[[#This Row],[NVActual]]/Data[[#This Row],[MA'[n*ln(n)']
30d]])</f>
        <v>9.4521726871346807</v>
      </c>
      <c r="AA251" s="44">
        <f>LN(Data[[#This Row],[NVActual]]/Data[[#This Row],[MA'[n^1.5']]])</f>
        <v>5.2997153044647991</v>
      </c>
      <c r="AB251" s="44">
        <f>LN(Data[[#This Row],[NVActual]]/Data[[#This Row],[Metcalfe
(n^2)]])</f>
        <v>-1.2373396909259249</v>
      </c>
      <c r="AC251" s="45">
        <f>1+Data[[#This Row],[MA'[NVMetcalfe calc']]]/((Data[[#This Row],[NVM_norm
(scaled)]]-Data[[#This Row],[NV_fund.]])/2)</f>
        <v>-22561085892.942875</v>
      </c>
    </row>
    <row r="252" spans="1:29" x14ac:dyDescent="0.2">
      <c r="A252" s="37">
        <v>43924</v>
      </c>
      <c r="B252" s="38">
        <v>123582214925.008</v>
      </c>
      <c r="C252" s="24">
        <f t="shared" si="25"/>
        <v>121030653490.72441</v>
      </c>
      <c r="D252" s="39">
        <f>LN(Data[[#This Row],[NVActual]])</f>
        <v>25.540172479424037</v>
      </c>
      <c r="E252" s="40">
        <v>750332</v>
      </c>
      <c r="F252" s="40">
        <f>Data[[#This Row],[DAA 
(n)]]^2</f>
        <v>562998110224</v>
      </c>
      <c r="G252" s="41">
        <f t="shared" si="26"/>
        <v>547001090533.43335</v>
      </c>
      <c r="H252" s="41">
        <f>LN(Data[[#This Row],[Metcalfe
(n^2)]])</f>
        <v>27.056542108462352</v>
      </c>
      <c r="I252" s="42">
        <f t="shared" si="27"/>
        <v>26.999327666927176</v>
      </c>
      <c r="J252" s="40">
        <f>Data[[#This Row],[DAA 
(n)]]*LN(Data[[#This Row],[DAA 
(n)]])</f>
        <v>10150694.676663388</v>
      </c>
      <c r="K252" s="40">
        <f t="shared" si="28"/>
        <v>9925312.25996539</v>
      </c>
      <c r="L252" s="39">
        <f>LN(Data[[#This Row],[MA'[n*ln(n)']
30d]])</f>
        <v>16.11059884600386</v>
      </c>
      <c r="M252" s="43">
        <f t="shared" si="29"/>
        <v>16.131165309549633</v>
      </c>
      <c r="N252" s="40">
        <f>Data[[#This Row],[DAA 
(n)]]^1.5</f>
        <v>649950381.21428573</v>
      </c>
      <c r="O252" s="40">
        <f t="shared" si="30"/>
        <v>632755756.21339619</v>
      </c>
      <c r="P252" s="43">
        <f>LN(Data[[#This Row],[MA'[n^1.5']]])</f>
        <v>20.265595054485065</v>
      </c>
      <c r="Q252" s="43">
        <f t="shared" si="31"/>
        <v>20.293118933991586</v>
      </c>
      <c r="R252" s="30">
        <f>$O$1+$O$2*Data[[#This Row],[MA'[ln(n^2)']]]</f>
        <v>26.999327666927176</v>
      </c>
      <c r="S252" s="30">
        <f>$Q$1+$Q$2*Data[[#This Row],[MA'[ln(n*ln(n))']]]</f>
        <v>23.136422760756894</v>
      </c>
      <c r="T252" s="31">
        <f>$O$3*Data[[#This Row],[Metcalfe
(n^2)]]</f>
        <v>292759017316.47998</v>
      </c>
      <c r="U252" s="31">
        <f t="shared" si="24"/>
        <v>284440567077.38531</v>
      </c>
      <c r="V252" s="30">
        <f>LN(Data[[#This Row],[MA'[NVA']
30d]]/Data[[#This Row],[MA'[NVMetcalfe calc']]])</f>
        <v>-0.85448048052888637</v>
      </c>
      <c r="W252" s="30">
        <f>$Q$3+Data[[#This Row],[NVM
(scaled)]]/((Data[[#This Row],[Upper Bound]]-Data[[#This Row],[Lower Bound]])/2)</f>
        <v>0.14759693739081664</v>
      </c>
      <c r="X252" s="30">
        <f>(Data[[#This Row],[Upper Bound]]+Data[[#This Row],[Lower Bound]])/2</f>
        <v>25.067875213842036</v>
      </c>
      <c r="Y252" s="44">
        <f>LN(Data[[#This Row],[NVActual]]/Data[[#This Row],[MA'[n^2']
30d]])</f>
        <v>-1.4875441536049541</v>
      </c>
      <c r="Z252" s="44">
        <f>LN(Data[[#This Row],[NVActual]]/Data[[#This Row],[MA'[n*ln(n)']
30d]])</f>
        <v>9.4295736334201763</v>
      </c>
      <c r="AA252" s="44">
        <f>LN(Data[[#This Row],[NVActual]]/Data[[#This Row],[MA'[n^1.5']]])</f>
        <v>5.2745774249389701</v>
      </c>
      <c r="AB252" s="44">
        <f>LN(Data[[#This Row],[NVActual]]/Data[[#This Row],[Metcalfe
(n^2)]])</f>
        <v>-1.516369629038316</v>
      </c>
      <c r="AC252" s="45">
        <f>1+Data[[#This Row],[MA'[NVMetcalfe calc']]]/((Data[[#This Row],[NVM_norm
(scaled)]]-Data[[#This Row],[NV_fund.]])/2)</f>
        <v>-22828040996.132168</v>
      </c>
    </row>
    <row r="253" spans="1:29" x14ac:dyDescent="0.2">
      <c r="A253" s="37">
        <v>43923</v>
      </c>
      <c r="B253" s="38">
        <v>124318508345.339</v>
      </c>
      <c r="C253" s="24">
        <f t="shared" si="25"/>
        <v>122238834593.73122</v>
      </c>
      <c r="D253" s="39">
        <f>LN(Data[[#This Row],[NVActual]])</f>
        <v>25.546112724984589</v>
      </c>
      <c r="E253" s="40">
        <v>798186</v>
      </c>
      <c r="F253" s="40">
        <f>Data[[#This Row],[DAA 
(n)]]^2</f>
        <v>637100890596</v>
      </c>
      <c r="G253" s="41">
        <f t="shared" si="26"/>
        <v>552740293556.93335</v>
      </c>
      <c r="H253" s="41">
        <f>LN(Data[[#This Row],[Metcalfe
(n^2)]])</f>
        <v>27.180193863958319</v>
      </c>
      <c r="I253" s="42">
        <f t="shared" si="27"/>
        <v>27.008222040516568</v>
      </c>
      <c r="J253" s="40">
        <f>Data[[#This Row],[DAA 
(n)]]*LN(Data[[#This Row],[DAA 
(n)]])</f>
        <v>10847425.109748717</v>
      </c>
      <c r="K253" s="40">
        <f t="shared" si="28"/>
        <v>9977417.2493907455</v>
      </c>
      <c r="L253" s="39">
        <f>LN(Data[[#This Row],[MA'[n*ln(n)']
30d]])</f>
        <v>16.115834822148834</v>
      </c>
      <c r="M253" s="43">
        <f t="shared" si="29"/>
        <v>16.13249079792406</v>
      </c>
      <c r="N253" s="40">
        <f>Data[[#This Row],[DAA 
(n)]]^1.5</f>
        <v>713109396.55936313</v>
      </c>
      <c r="O253" s="40">
        <f t="shared" si="30"/>
        <v>637555715.51083899</v>
      </c>
      <c r="P253" s="43">
        <f>LN(Data[[#This Row],[MA'[n^1.5']]])</f>
        <v>20.273152228057718</v>
      </c>
      <c r="Q253" s="43">
        <f t="shared" si="31"/>
        <v>20.294896904149514</v>
      </c>
      <c r="R253" s="30">
        <f>$O$1+$O$2*Data[[#This Row],[MA'[ln(n^2)']]]</f>
        <v>27.008222040516568</v>
      </c>
      <c r="S253" s="30">
        <f>$Q$1+$Q$2*Data[[#This Row],[MA'[ln(n*ln(n))']]]</f>
        <v>23.138609816574697</v>
      </c>
      <c r="T253" s="31">
        <f>$O$3*Data[[#This Row],[Metcalfe
(n^2)]]</f>
        <v>331292463109.91998</v>
      </c>
      <c r="U253" s="31">
        <f t="shared" si="24"/>
        <v>287424952649.60535</v>
      </c>
      <c r="V253" s="30">
        <f>LN(Data[[#This Row],[MA'[NVA']
30d]]/Data[[#This Row],[MA'[NVMetcalfe calc']]])</f>
        <v>-0.85498500028249702</v>
      </c>
      <c r="W253" s="30">
        <f>$Q$3+Data[[#This Row],[NVM
(scaled)]]/((Data[[#This Row],[Upper Bound]]-Data[[#This Row],[Lower Bound]])/2)</f>
        <v>0.14810300836214202</v>
      </c>
      <c r="X253" s="30">
        <f>(Data[[#This Row],[Upper Bound]]+Data[[#This Row],[Lower Bound]])/2</f>
        <v>25.073415928545632</v>
      </c>
      <c r="Y253" s="44">
        <f>LN(Data[[#This Row],[NVActual]]/Data[[#This Row],[MA'[n^2']
30d]])</f>
        <v>-1.4920413712682772</v>
      </c>
      <c r="Z253" s="44">
        <f>LN(Data[[#This Row],[NVActual]]/Data[[#This Row],[MA'[n*ln(n)']
30d]])</f>
        <v>9.4302779028357548</v>
      </c>
      <c r="AA253" s="44">
        <f>LN(Data[[#This Row],[NVActual]]/Data[[#This Row],[MA'[n^1.5']]])</f>
        <v>5.2729604969268697</v>
      </c>
      <c r="AB253" s="44">
        <f>LN(Data[[#This Row],[NVActual]]/Data[[#This Row],[Metcalfe
(n^2)]])</f>
        <v>-1.6340811389737298</v>
      </c>
      <c r="AC253" s="45">
        <f>1+Data[[#This Row],[MA'[NVMetcalfe calc']]]/((Data[[#This Row],[NVM_norm
(scaled)]]-Data[[#This Row],[NV_fund.]])/2)</f>
        <v>-23062896225.820122</v>
      </c>
    </row>
    <row r="254" spans="1:29" x14ac:dyDescent="0.2">
      <c r="A254" s="37">
        <v>43922</v>
      </c>
      <c r="B254" s="38">
        <v>121567284407.785</v>
      </c>
      <c r="C254" s="24">
        <f t="shared" si="25"/>
        <v>123429431852.28084</v>
      </c>
      <c r="D254" s="39">
        <f>LN(Data[[#This Row],[NVActual]])</f>
        <v>25.523733727580861</v>
      </c>
      <c r="E254" s="40">
        <v>824108</v>
      </c>
      <c r="F254" s="40">
        <f>Data[[#This Row],[DAA 
(n)]]^2</f>
        <v>679153995664</v>
      </c>
      <c r="G254" s="41">
        <f t="shared" si="26"/>
        <v>555063486101.8667</v>
      </c>
      <c r="H254" s="41">
        <f>LN(Data[[#This Row],[Metcalfe
(n^2)]])</f>
        <v>27.244113736528238</v>
      </c>
      <c r="I254" s="42">
        <f t="shared" si="27"/>
        <v>27.011682540440685</v>
      </c>
      <c r="J254" s="40">
        <f>Data[[#This Row],[DAA 
(n)]]*LN(Data[[#This Row],[DAA 
(n)]])</f>
        <v>11226046.041591406</v>
      </c>
      <c r="K254" s="40">
        <f t="shared" si="28"/>
        <v>9998136.3067011591</v>
      </c>
      <c r="L254" s="39">
        <f>LN(Data[[#This Row],[MA'[n*ln(n)']
30d]])</f>
        <v>16.117909264259513</v>
      </c>
      <c r="M254" s="43">
        <f t="shared" si="29"/>
        <v>16.133677157233151</v>
      </c>
      <c r="N254" s="40">
        <f>Data[[#This Row],[DAA 
(n)]]^1.5</f>
        <v>748128492.34517777</v>
      </c>
      <c r="O254" s="40">
        <f t="shared" si="30"/>
        <v>639480461.03593338</v>
      </c>
      <c r="P254" s="43">
        <f>LN(Data[[#This Row],[MA'[n^1.5']]])</f>
        <v>20.276166625015126</v>
      </c>
      <c r="Q254" s="43">
        <f t="shared" si="31"/>
        <v>20.296475146814704</v>
      </c>
      <c r="R254" s="30">
        <f>$O$1+$O$2*Data[[#This Row],[MA'[ln(n^2)']]]</f>
        <v>27.011682540440685</v>
      </c>
      <c r="S254" s="30">
        <f>$Q$1+$Q$2*Data[[#This Row],[MA'[ln(n*ln(n))']]]</f>
        <v>23.140567309434697</v>
      </c>
      <c r="T254" s="31">
        <f>$O$3*Data[[#This Row],[Metcalfe
(n^2)]]</f>
        <v>353160077745.28003</v>
      </c>
      <c r="U254" s="31">
        <f t="shared" si="24"/>
        <v>288633012772.97064</v>
      </c>
      <c r="V254" s="30">
        <f>LN(Data[[#This Row],[MA'[NVA']
30d]]/Data[[#This Row],[MA'[NVMetcalfe calc']]])</f>
        <v>-0.84948643842066951</v>
      </c>
      <c r="W254" s="30">
        <f>$Q$3+Data[[#This Row],[NVM
(scaled)]]/((Data[[#This Row],[Upper Bound]]-Data[[#This Row],[Lower Bound]])/2)</f>
        <v>0.15111539557559828</v>
      </c>
      <c r="X254" s="30">
        <f>(Data[[#This Row],[Upper Bound]]+Data[[#This Row],[Lower Bound]])/2</f>
        <v>25.076124924937691</v>
      </c>
      <c r="Y254" s="44">
        <f>LN(Data[[#This Row],[NVActual]]/Data[[#This Row],[MA'[n^2']
30d]])</f>
        <v>-1.5186146059427517</v>
      </c>
      <c r="Z254" s="44">
        <f>LN(Data[[#This Row],[NVActual]]/Data[[#This Row],[MA'[n*ln(n)']
30d]])</f>
        <v>9.4058244633213466</v>
      </c>
      <c r="AA254" s="44">
        <f>LN(Data[[#This Row],[NVActual]]/Data[[#This Row],[MA'[n^1.5']]])</f>
        <v>5.2475671025657347</v>
      </c>
      <c r="AB254" s="44">
        <f>LN(Data[[#This Row],[NVActual]]/Data[[#This Row],[Metcalfe
(n^2)]])</f>
        <v>-1.7203800089473764</v>
      </c>
      <c r="AC254" s="45">
        <f>1+Data[[#This Row],[MA'[NVMetcalfe calc']]]/((Data[[#This Row],[NVM_norm
(scaled)]]-Data[[#This Row],[NV_fund.]])/2)</f>
        <v>-23160112530.387878</v>
      </c>
    </row>
    <row r="255" spans="1:29" x14ac:dyDescent="0.2">
      <c r="A255" s="37">
        <v>43921</v>
      </c>
      <c r="B255" s="38">
        <v>117698734312.411</v>
      </c>
      <c r="C255" s="24">
        <f t="shared" si="25"/>
        <v>124794759266.01854</v>
      </c>
      <c r="D255" s="39">
        <f>LN(Data[[#This Row],[NVActual]])</f>
        <v>25.491394097649394</v>
      </c>
      <c r="E255" s="40">
        <v>816889</v>
      </c>
      <c r="F255" s="40">
        <f>Data[[#This Row],[DAA 
(n)]]^2</f>
        <v>667307638321</v>
      </c>
      <c r="G255" s="41">
        <f t="shared" si="26"/>
        <v>555363459663.06665</v>
      </c>
      <c r="H255" s="41">
        <f>LN(Data[[#This Row],[Metcalfe
(n^2)]])</f>
        <v>27.226517003397682</v>
      </c>
      <c r="I255" s="42">
        <f t="shared" si="27"/>
        <v>27.012121326827845</v>
      </c>
      <c r="J255" s="40">
        <f>Data[[#This Row],[DAA 
(n)]]*LN(Data[[#This Row],[DAA 
(n)]])</f>
        <v>11120521.124194264</v>
      </c>
      <c r="K255" s="40">
        <f t="shared" si="28"/>
        <v>10000789.345440798</v>
      </c>
      <c r="L255" s="39">
        <f>LN(Data[[#This Row],[MA'[n*ln(n)']
30d]])</f>
        <v>16.118174582387233</v>
      </c>
      <c r="M255" s="43">
        <f t="shared" si="29"/>
        <v>16.134583015207035</v>
      </c>
      <c r="N255" s="40">
        <f>Data[[#This Row],[DAA 
(n)]]^1.5</f>
        <v>738319896.35956848</v>
      </c>
      <c r="O255" s="40">
        <f t="shared" si="30"/>
        <v>639727881.82983243</v>
      </c>
      <c r="P255" s="43">
        <f>LN(Data[[#This Row],[MA'[n^1.5']]])</f>
        <v>20.276553459260484</v>
      </c>
      <c r="Q255" s="43">
        <f t="shared" si="31"/>
        <v>20.297656407912292</v>
      </c>
      <c r="R255" s="30">
        <f>$O$1+$O$2*Data[[#This Row],[MA'[ln(n^2)']]]</f>
        <v>27.012121326827845</v>
      </c>
      <c r="S255" s="30">
        <f>$Q$1+$Q$2*Data[[#This Row],[MA'[ln(n*ln(n))']]]</f>
        <v>23.142061975091604</v>
      </c>
      <c r="T255" s="31">
        <f>$O$3*Data[[#This Row],[Metcalfe
(n^2)]]</f>
        <v>346999971926.91998</v>
      </c>
      <c r="U255" s="31">
        <f t="shared" si="24"/>
        <v>288788999024.79462</v>
      </c>
      <c r="V255" s="30">
        <f>LN(Data[[#This Row],[MA'[NVA']
30d]]/Data[[#This Row],[MA'[NVMetcalfe calc']]])</f>
        <v>-0.83902585228089732</v>
      </c>
      <c r="W255" s="30">
        <f>$Q$3+Data[[#This Row],[NVM
(scaled)]]/((Data[[#This Row],[Upper Bound]]-Data[[#This Row],[Lower Bound]])/2)</f>
        <v>0.15640155820634555</v>
      </c>
      <c r="X255" s="30">
        <f>(Data[[#This Row],[Upper Bound]]+Data[[#This Row],[Lower Bound]])/2</f>
        <v>25.077091650959723</v>
      </c>
      <c r="Y255" s="44">
        <f>LN(Data[[#This Row],[NVActual]]/Data[[#This Row],[MA'[n^2']
30d]])</f>
        <v>-1.551494520977424</v>
      </c>
      <c r="Z255" s="44">
        <f>LN(Data[[#This Row],[NVActual]]/Data[[#This Row],[MA'[n*ln(n)']
30d]])</f>
        <v>9.3732195152621607</v>
      </c>
      <c r="AA255" s="44">
        <f>LN(Data[[#This Row],[NVActual]]/Data[[#This Row],[MA'[n^1.5']]])</f>
        <v>5.2148406383889085</v>
      </c>
      <c r="AB255" s="44">
        <f>LN(Data[[#This Row],[NVActual]]/Data[[#This Row],[Metcalfe
(n^2)]])</f>
        <v>-1.7351229057482895</v>
      </c>
      <c r="AC255" s="45">
        <f>1+Data[[#This Row],[MA'[NVMetcalfe calc']]]/((Data[[#This Row],[NVM_norm
(scaled)]]-Data[[#This Row],[NV_fund.]])/2)</f>
        <v>-23176645424.944347</v>
      </c>
    </row>
    <row r="256" spans="1:29" x14ac:dyDescent="0.2">
      <c r="A256" s="37">
        <v>43920</v>
      </c>
      <c r="B256" s="38">
        <v>117768692186.593</v>
      </c>
      <c r="C256" s="24">
        <f t="shared" si="25"/>
        <v>126066821953.27464</v>
      </c>
      <c r="D256" s="39">
        <f>LN(Data[[#This Row],[NVActual]])</f>
        <v>25.491988301928775</v>
      </c>
      <c r="E256" s="40">
        <v>770915</v>
      </c>
      <c r="F256" s="40">
        <f>Data[[#This Row],[DAA 
(n)]]^2</f>
        <v>594309937225</v>
      </c>
      <c r="G256" s="41">
        <f t="shared" si="26"/>
        <v>548271797575.06665</v>
      </c>
      <c r="H256" s="41">
        <f>LN(Data[[#This Row],[Metcalfe
(n^2)]])</f>
        <v>27.110666800069357</v>
      </c>
      <c r="I256" s="42">
        <f t="shared" si="27"/>
        <v>26.999323788771097</v>
      </c>
      <c r="J256" s="40">
        <f>Data[[#This Row],[DAA 
(n)]]*LN(Data[[#This Row],[DAA 
(n)]])</f>
        <v>10450009.848087734</v>
      </c>
      <c r="K256" s="40">
        <f t="shared" si="28"/>
        <v>9931730.5803388655</v>
      </c>
      <c r="L256" s="39">
        <f>LN(Data[[#This Row],[MA'[n*ln(n)']
30d]])</f>
        <v>16.111245298816456</v>
      </c>
      <c r="M256" s="43">
        <f t="shared" si="29"/>
        <v>16.135344793897538</v>
      </c>
      <c r="N256" s="40">
        <f>Data[[#This Row],[DAA 
(n)]]^1.5</f>
        <v>676876979.41044784</v>
      </c>
      <c r="O256" s="40">
        <f t="shared" si="30"/>
        <v>633570370.81421554</v>
      </c>
      <c r="P256" s="43">
        <f>LN(Data[[#This Row],[MA'[n^1.5']]])</f>
        <v>20.266881634135917</v>
      </c>
      <c r="Q256" s="43">
        <f t="shared" si="31"/>
        <v>20.298633216340839</v>
      </c>
      <c r="R256" s="30">
        <f>$O$1+$O$2*Data[[#This Row],[MA'[ln(n^2)']]]</f>
        <v>26.999323788771097</v>
      </c>
      <c r="S256" s="30">
        <f>$Q$1+$Q$2*Data[[#This Row],[MA'[ln(n*ln(n))']]]</f>
        <v>23.143318909930937</v>
      </c>
      <c r="T256" s="31">
        <f>$O$3*Data[[#This Row],[Metcalfe
(n^2)]]</f>
        <v>309041167357</v>
      </c>
      <c r="U256" s="31">
        <f t="shared" si="24"/>
        <v>285101334739.03473</v>
      </c>
      <c r="V256" s="30">
        <f>LN(Data[[#This Row],[MA'[NVA']
30d]]/Data[[#This Row],[MA'[NVMetcalfe calc']]])</f>
        <v>-0.81603257822269204</v>
      </c>
      <c r="W256" s="30">
        <f>$Q$3+Data[[#This Row],[NVM
(scaled)]]/((Data[[#This Row],[Upper Bound]]-Data[[#This Row],[Lower Bound]])/2)</f>
        <v>0.16674712358344068</v>
      </c>
      <c r="X256" s="30">
        <f>(Data[[#This Row],[Upper Bound]]+Data[[#This Row],[Lower Bound]])/2</f>
        <v>25.071321349351017</v>
      </c>
      <c r="Y256" s="44">
        <f>LN(Data[[#This Row],[NVActual]]/Data[[#This Row],[MA'[n^2']
30d]])</f>
        <v>-1.5380486799841402</v>
      </c>
      <c r="Z256" s="44">
        <f>LN(Data[[#This Row],[NVActual]]/Data[[#This Row],[MA'[n*ln(n)']
30d]])</f>
        <v>9.3807430031123182</v>
      </c>
      <c r="AA256" s="44">
        <f>LN(Data[[#This Row],[NVActual]]/Data[[#This Row],[MA'[n^1.5']]])</f>
        <v>5.2251066677928595</v>
      </c>
      <c r="AB256" s="44">
        <f>LN(Data[[#This Row],[NVActual]]/Data[[#This Row],[Metcalfe
(n^2)]])</f>
        <v>-1.6186784981405806</v>
      </c>
      <c r="AC256" s="45">
        <f>1+Data[[#This Row],[MA'[NVMetcalfe calc']]]/((Data[[#This Row],[NVM_norm
(scaled)]]-Data[[#This Row],[NV_fund.]])/2)</f>
        <v>-22895499609.19241</v>
      </c>
    </row>
    <row r="257" spans="1:29" x14ac:dyDescent="0.2">
      <c r="A257" s="37">
        <v>43919</v>
      </c>
      <c r="B257" s="38">
        <v>108023566970.573</v>
      </c>
      <c r="C257" s="24">
        <f t="shared" si="25"/>
        <v>127360441385.77129</v>
      </c>
      <c r="D257" s="39">
        <f>LN(Data[[#This Row],[NVActual]])</f>
        <v>25.405615252956196</v>
      </c>
      <c r="E257" s="40">
        <v>591287</v>
      </c>
      <c r="F257" s="40">
        <f>Data[[#This Row],[DAA 
(n)]]^2</f>
        <v>349620316369</v>
      </c>
      <c r="G257" s="41">
        <f t="shared" si="26"/>
        <v>543856535747.86664</v>
      </c>
      <c r="H257" s="41">
        <f>LN(Data[[#This Row],[Metcalfe
(n^2)]])</f>
        <v>26.580113592222926</v>
      </c>
      <c r="I257" s="42">
        <f t="shared" si="27"/>
        <v>26.990918579062701</v>
      </c>
      <c r="J257" s="40">
        <f>Data[[#This Row],[DAA 
(n)]]*LN(Data[[#This Row],[DAA 
(n)]])</f>
        <v>7858237.8128023585</v>
      </c>
      <c r="K257" s="40">
        <f t="shared" si="28"/>
        <v>9887612.9715069532</v>
      </c>
      <c r="L257" s="39">
        <f>LN(Data[[#This Row],[MA'[n*ln(n)']
30d]])</f>
        <v>16.106793316682477</v>
      </c>
      <c r="M257" s="43">
        <f t="shared" si="29"/>
        <v>16.136475547421366</v>
      </c>
      <c r="N257" s="40">
        <f>Data[[#This Row],[DAA 
(n)]]^1.5</f>
        <v>454671252.67040688</v>
      </c>
      <c r="O257" s="40">
        <f t="shared" si="30"/>
        <v>629682603.34977901</v>
      </c>
      <c r="P257" s="43">
        <f>LN(Data[[#This Row],[MA'[n^1.5']]])</f>
        <v>20.260726446191171</v>
      </c>
      <c r="Q257" s="43">
        <f t="shared" si="31"/>
        <v>20.300120367967985</v>
      </c>
      <c r="R257" s="30">
        <f>$O$1+$O$2*Data[[#This Row],[MA'[ln(n^2)']]]</f>
        <v>26.990918579062701</v>
      </c>
      <c r="S257" s="30">
        <f>$Q$1+$Q$2*Data[[#This Row],[MA'[ln(n*ln(n))']]]</f>
        <v>23.145184653245252</v>
      </c>
      <c r="T257" s="31">
        <f>$O$3*Data[[#This Row],[Metcalfe
(n^2)]]</f>
        <v>181802564511.88</v>
      </c>
      <c r="U257" s="31">
        <f t="shared" si="24"/>
        <v>282805398588.89069</v>
      </c>
      <c r="V257" s="30">
        <f>LN(Data[[#This Row],[MA'[NVA']
30d]]/Data[[#This Row],[MA'[NVMetcalfe calc']]])</f>
        <v>-0.79773783587237268</v>
      </c>
      <c r="W257" s="30">
        <f>$Q$3+Data[[#This Row],[NVM
(scaled)]]/((Data[[#This Row],[Upper Bound]]-Data[[#This Row],[Lower Bound]])/2)</f>
        <v>0.17513103024785798</v>
      </c>
      <c r="X257" s="30">
        <f>(Data[[#This Row],[Upper Bound]]+Data[[#This Row],[Lower Bound]])/2</f>
        <v>25.068051616153976</v>
      </c>
      <c r="Y257" s="44">
        <f>LN(Data[[#This Row],[NVActual]]/Data[[#This Row],[MA'[n^2']
30d]])</f>
        <v>-1.6163360750139311</v>
      </c>
      <c r="Z257" s="44">
        <f>LN(Data[[#This Row],[NVActual]]/Data[[#This Row],[MA'[n*ln(n)']
30d]])</f>
        <v>9.2988219362737166</v>
      </c>
      <c r="AA257" s="44">
        <f>LN(Data[[#This Row],[NVActual]]/Data[[#This Row],[MA'[n^1.5']]])</f>
        <v>5.1448888067650236</v>
      </c>
      <c r="AB257" s="44">
        <f>LN(Data[[#This Row],[NVActual]]/Data[[#This Row],[Metcalfe
(n^2)]])</f>
        <v>-1.174498339266729</v>
      </c>
      <c r="AC257" s="45">
        <f>1+Data[[#This Row],[MA'[NVMetcalfe calc']]]/((Data[[#This Row],[NVM_norm
(scaled)]]-Data[[#This Row],[NV_fund.]])/2)</f>
        <v>-22721753166.766865</v>
      </c>
    </row>
    <row r="258" spans="1:29" x14ac:dyDescent="0.2">
      <c r="A258" s="37">
        <v>43918</v>
      </c>
      <c r="B258" s="38">
        <v>113993258453.114</v>
      </c>
      <c r="C258" s="24">
        <f t="shared" si="25"/>
        <v>129080867578.31122</v>
      </c>
      <c r="D258" s="39">
        <f>LN(Data[[#This Row],[NVActual]])</f>
        <v>25.459405147216088</v>
      </c>
      <c r="E258" s="40">
        <v>627230</v>
      </c>
      <c r="F258" s="40">
        <f>Data[[#This Row],[DAA 
(n)]]^2</f>
        <v>393417472900</v>
      </c>
      <c r="G258" s="41">
        <f t="shared" si="26"/>
        <v>552389707647.8667</v>
      </c>
      <c r="H258" s="41">
        <f>LN(Data[[#This Row],[Metcalfe
(n^2)]])</f>
        <v>26.698137157014184</v>
      </c>
      <c r="I258" s="42">
        <f t="shared" si="27"/>
        <v>27.009231828962623</v>
      </c>
      <c r="J258" s="40">
        <f>Data[[#This Row],[DAA 
(n)]]*LN(Data[[#This Row],[DAA 
(n)]])</f>
        <v>8372936.2844970031</v>
      </c>
      <c r="K258" s="40">
        <f t="shared" si="28"/>
        <v>9977547.3479681332</v>
      </c>
      <c r="L258" s="39">
        <f>LN(Data[[#This Row],[MA'[n*ln(n)']
30d]])</f>
        <v>16.115847861367897</v>
      </c>
      <c r="M258" s="43">
        <f t="shared" si="29"/>
        <v>16.13788903084815</v>
      </c>
      <c r="N258" s="40">
        <f>Data[[#This Row],[DAA 
(n)]]^1.5</f>
        <v>496752696.54735285</v>
      </c>
      <c r="O258" s="40">
        <f t="shared" si="30"/>
        <v>637410606.61104643</v>
      </c>
      <c r="P258" s="43">
        <f>LN(Data[[#This Row],[MA'[n^1.5']]])</f>
        <v>20.272924600240572</v>
      </c>
      <c r="Q258" s="43">
        <f t="shared" si="31"/>
        <v>20.301995854837923</v>
      </c>
      <c r="R258" s="30">
        <f>$O$1+$O$2*Data[[#This Row],[MA'[ln(n^2)']]]</f>
        <v>27.009231828962623</v>
      </c>
      <c r="S258" s="30">
        <f>$Q$1+$Q$2*Data[[#This Row],[MA'[ln(n*ln(n))']]]</f>
        <v>23.147516900899447</v>
      </c>
      <c r="T258" s="31">
        <f>$O$3*Data[[#This Row],[Metcalfe
(n^2)]]</f>
        <v>204577085908</v>
      </c>
      <c r="U258" s="31">
        <f t="shared" si="24"/>
        <v>287242647976.89069</v>
      </c>
      <c r="V258" s="30">
        <f>LN(Data[[#This Row],[MA'[NVA']
30d]]/Data[[#This Row],[MA'[NVMetcalfe calc']]])</f>
        <v>-0.79988823348470595</v>
      </c>
      <c r="W258" s="30">
        <f>$Q$3+Data[[#This Row],[NVM
(scaled)]]/((Data[[#This Row],[Upper Bound]]-Data[[#This Row],[Lower Bound]])/2)</f>
        <v>0.17573418888489212</v>
      </c>
      <c r="X258" s="30">
        <f>(Data[[#This Row],[Upper Bound]]+Data[[#This Row],[Lower Bound]])/2</f>
        <v>25.078374364931037</v>
      </c>
      <c r="Y258" s="44">
        <f>LN(Data[[#This Row],[NVActual]]/Data[[#This Row],[MA'[n^2']
30d]])</f>
        <v>-1.5781144790279167</v>
      </c>
      <c r="Z258" s="44">
        <f>LN(Data[[#This Row],[NVActual]]/Data[[#This Row],[MA'[n*ln(n)']
30d]])</f>
        <v>9.3435572858481937</v>
      </c>
      <c r="AA258" s="44">
        <f>LN(Data[[#This Row],[NVActual]]/Data[[#This Row],[MA'[n^1.5']]])</f>
        <v>5.186480546975516</v>
      </c>
      <c r="AB258" s="44">
        <f>LN(Data[[#This Row],[NVActual]]/Data[[#This Row],[Metcalfe
(n^2)]])</f>
        <v>-1.2387320097980949</v>
      </c>
      <c r="AC258" s="45">
        <f>1+Data[[#This Row],[MA'[NVMetcalfe calc']]]/((Data[[#This Row],[NVM_norm
(scaled)]]-Data[[#This Row],[NV_fund.]])/2)</f>
        <v>-23069252571.92112</v>
      </c>
    </row>
    <row r="259" spans="1:29" x14ac:dyDescent="0.2">
      <c r="A259" s="37">
        <v>43917</v>
      </c>
      <c r="B259" s="38">
        <v>118719519155.59399</v>
      </c>
      <c r="C259" s="24">
        <f t="shared" si="25"/>
        <v>130619017977.04558</v>
      </c>
      <c r="D259" s="39">
        <f>LN(Data[[#This Row],[NVActual]])</f>
        <v>25.500029566118009</v>
      </c>
      <c r="E259" s="40">
        <v>807651</v>
      </c>
      <c r="F259" s="40">
        <f>Data[[#This Row],[DAA 
(n)]]^2</f>
        <v>652300137801</v>
      </c>
      <c r="G259" s="41">
        <f t="shared" si="26"/>
        <v>559420247128.56665</v>
      </c>
      <c r="H259" s="41">
        <f>LN(Data[[#This Row],[Metcalfe
(n^2)]])</f>
        <v>27.203770627002463</v>
      </c>
      <c r="I259" s="42">
        <f t="shared" si="27"/>
        <v>27.023540333566832</v>
      </c>
      <c r="J259" s="40">
        <f>Data[[#This Row],[DAA 
(n)]]*LN(Data[[#This Row],[DAA 
(n)]])</f>
        <v>10985576.275334584</v>
      </c>
      <c r="K259" s="40">
        <f t="shared" si="28"/>
        <v>10049925.077967016</v>
      </c>
      <c r="L259" s="39">
        <f>LN(Data[[#This Row],[MA'[n*ln(n)']
30d]])</f>
        <v>16.123075737512917</v>
      </c>
      <c r="M259" s="43">
        <f t="shared" si="29"/>
        <v>16.138983904842476</v>
      </c>
      <c r="N259" s="40">
        <f>Data[[#This Row],[DAA 
(n)]]^1.5</f>
        <v>725831150.19618499</v>
      </c>
      <c r="O259" s="40">
        <f t="shared" si="30"/>
        <v>643699559.54974329</v>
      </c>
      <c r="P259" s="43">
        <f>LN(Data[[#This Row],[MA'[n^1.5']]])</f>
        <v>20.282742652774893</v>
      </c>
      <c r="Q259" s="43">
        <f t="shared" si="31"/>
        <v>20.303441179469665</v>
      </c>
      <c r="R259" s="30">
        <f>$O$1+$O$2*Data[[#This Row],[MA'[ln(n^2)']]]</f>
        <v>27.023540333566832</v>
      </c>
      <c r="S259" s="30">
        <f>$Q$1+$Q$2*Data[[#This Row],[MA'[ln(n*ln(n))']]]</f>
        <v>23.149323442990084</v>
      </c>
      <c r="T259" s="31">
        <f>$O$3*Data[[#This Row],[Metcalfe
(n^2)]]</f>
        <v>339196071656.52002</v>
      </c>
      <c r="U259" s="31">
        <f t="shared" si="24"/>
        <v>290898528506.85468</v>
      </c>
      <c r="V259" s="30">
        <f>LN(Data[[#This Row],[MA'[NVA']
30d]]/Data[[#This Row],[MA'[NVMetcalfe calc']]])</f>
        <v>-0.80068968079320368</v>
      </c>
      <c r="W259" s="30">
        <f>$Q$3+Data[[#This Row],[NVM
(scaled)]]/((Data[[#This Row],[Upper Bound]]-Data[[#This Row],[Lower Bound]])/2)</f>
        <v>0.1766572763436553</v>
      </c>
      <c r="X259" s="30">
        <f>(Data[[#This Row],[Upper Bound]]+Data[[#This Row],[Lower Bound]])/2</f>
        <v>25.086431888278458</v>
      </c>
      <c r="Y259" s="44">
        <f>LN(Data[[#This Row],[NVActual]]/Data[[#This Row],[MA'[n^2']
30d]])</f>
        <v>-1.5501372453076645</v>
      </c>
      <c r="Z259" s="44">
        <f>LN(Data[[#This Row],[NVActual]]/Data[[#This Row],[MA'[n*ln(n)']
30d]])</f>
        <v>9.3769538286050942</v>
      </c>
      <c r="AA259" s="44">
        <f>LN(Data[[#This Row],[NVActual]]/Data[[#This Row],[MA'[n^1.5']]])</f>
        <v>5.217286913343119</v>
      </c>
      <c r="AB259" s="44">
        <f>LN(Data[[#This Row],[NVActual]]/Data[[#This Row],[Metcalfe
(n^2)]])</f>
        <v>-1.7037410608844532</v>
      </c>
      <c r="AC259" s="45">
        <f>1+Data[[#This Row],[MA'[NVMetcalfe calc']]]/((Data[[#This Row],[NVM_norm
(scaled)]]-Data[[#This Row],[NV_fund.]])/2)</f>
        <v>-23356175077.957077</v>
      </c>
    </row>
    <row r="260" spans="1:29" x14ac:dyDescent="0.2">
      <c r="A260" s="37">
        <v>43916</v>
      </c>
      <c r="B260" s="38">
        <v>123528980419.078</v>
      </c>
      <c r="C260" s="24">
        <f t="shared" si="25"/>
        <v>132011162599.96092</v>
      </c>
      <c r="D260" s="39">
        <f>LN(Data[[#This Row],[NVActual]])</f>
        <v>25.539741624750054</v>
      </c>
      <c r="E260" s="40">
        <v>889704</v>
      </c>
      <c r="F260" s="40">
        <f>Data[[#This Row],[DAA 
(n)]]^2</f>
        <v>791573207616</v>
      </c>
      <c r="G260" s="41">
        <f t="shared" si="26"/>
        <v>557853198135.5</v>
      </c>
      <c r="H260" s="41">
        <f>LN(Data[[#This Row],[Metcalfe
(n^2)]])</f>
        <v>27.397288204240493</v>
      </c>
      <c r="I260" s="42">
        <f t="shared" si="27"/>
        <v>27.021047023279703</v>
      </c>
      <c r="J260" s="40">
        <f>Data[[#This Row],[DAA 
(n)]]*LN(Data[[#This Row],[DAA 
(n)]])</f>
        <v>12187738.452232791</v>
      </c>
      <c r="K260" s="40">
        <f t="shared" si="28"/>
        <v>10035512.886666199</v>
      </c>
      <c r="L260" s="39">
        <f>LN(Data[[#This Row],[MA'[n*ln(n)']
30d]])</f>
        <v>16.121640648688896</v>
      </c>
      <c r="M260" s="43">
        <f t="shared" si="29"/>
        <v>16.139893086534521</v>
      </c>
      <c r="N260" s="40">
        <f>Data[[#This Row],[DAA 
(n)]]^1.5</f>
        <v>839205486.81999552</v>
      </c>
      <c r="O260" s="40">
        <f t="shared" si="30"/>
        <v>642379637.46498525</v>
      </c>
      <c r="P260" s="43">
        <f>LN(Data[[#This Row],[MA'[n^1.5']]])</f>
        <v>20.280690022499467</v>
      </c>
      <c r="Q260" s="43">
        <f t="shared" si="31"/>
        <v>20.304637658069694</v>
      </c>
      <c r="R260" s="30">
        <f>$O$1+$O$2*Data[[#This Row],[MA'[ln(n^2)']]]</f>
        <v>27.021047023279703</v>
      </c>
      <c r="S260" s="30">
        <f>$Q$1+$Q$2*Data[[#This Row],[MA'[ln(n*ln(n))']]]</f>
        <v>23.150823592781958</v>
      </c>
      <c r="T260" s="31">
        <f>$O$3*Data[[#This Row],[Metcalfe
(n^2)]]</f>
        <v>411618067960.32001</v>
      </c>
      <c r="U260" s="31">
        <f t="shared" si="24"/>
        <v>290083663030.46002</v>
      </c>
      <c r="V260" s="30">
        <f>LN(Data[[#This Row],[MA'[NVA']
30d]]/Data[[#This Row],[MA'[NVMetcalfe calc']]])</f>
        <v>-0.78728289042067956</v>
      </c>
      <c r="W260" s="30">
        <f>$Q$3+Data[[#This Row],[NVM
(scaled)]]/((Data[[#This Row],[Upper Bound]]-Data[[#This Row],[Lower Bound]])/2)</f>
        <v>0.18315894569971736</v>
      </c>
      <c r="X260" s="30">
        <f>(Data[[#This Row],[Upper Bound]]+Data[[#This Row],[Lower Bound]])/2</f>
        <v>25.08593530803083</v>
      </c>
      <c r="Y260" s="44">
        <f>LN(Data[[#This Row],[NVActual]]/Data[[#This Row],[MA'[n^2']
30d]])</f>
        <v>-1.50762005418586</v>
      </c>
      <c r="Z260" s="44">
        <f>LN(Data[[#This Row],[NVActual]]/Data[[#This Row],[MA'[n*ln(n)']
30d]])</f>
        <v>9.418100976061158</v>
      </c>
      <c r="AA260" s="44">
        <f>LN(Data[[#This Row],[NVActual]]/Data[[#This Row],[MA'[n^1.5']]])</f>
        <v>5.2590516022505867</v>
      </c>
      <c r="AB260" s="44">
        <f>LN(Data[[#This Row],[NVActual]]/Data[[#This Row],[Metcalfe
(n^2)]])</f>
        <v>-1.8575465794904376</v>
      </c>
      <c r="AC260" s="45">
        <f>1+Data[[#This Row],[MA'[NVMetcalfe calc']]]/((Data[[#This Row],[NVM_norm
(scaled)]]-Data[[#This Row],[NV_fund.]])/2)</f>
        <v>-23297294951.963688</v>
      </c>
    </row>
    <row r="261" spans="1:29" x14ac:dyDescent="0.2">
      <c r="A261" s="37">
        <v>43915</v>
      </c>
      <c r="B261" s="38">
        <v>122336150605.967</v>
      </c>
      <c r="C261" s="24">
        <f t="shared" si="25"/>
        <v>133574048163.97308</v>
      </c>
      <c r="D261" s="39">
        <f>LN(Data[[#This Row],[NVActual]])</f>
        <v>25.530038425544266</v>
      </c>
      <c r="E261" s="40">
        <v>587460</v>
      </c>
      <c r="F261" s="40">
        <f>Data[[#This Row],[DAA 
(n)]]^2</f>
        <v>345109251600</v>
      </c>
      <c r="G261" s="41">
        <f t="shared" si="26"/>
        <v>549882830724.43335</v>
      </c>
      <c r="H261" s="41">
        <f>LN(Data[[#This Row],[Metcalfe
(n^2)]])</f>
        <v>26.567126875152344</v>
      </c>
      <c r="I261" s="42">
        <f t="shared" si="27"/>
        <v>27.009059110640724</v>
      </c>
      <c r="J261" s="40">
        <f>Data[[#This Row],[DAA 
(n)]]*LN(Data[[#This Row],[DAA 
(n)]])</f>
        <v>7803562.1770384982</v>
      </c>
      <c r="K261" s="40">
        <f t="shared" si="28"/>
        <v>9964196.4554243926</v>
      </c>
      <c r="L261" s="39">
        <f>LN(Data[[#This Row],[MA'[n*ln(n)']
30d]])</f>
        <v>16.114508871691758</v>
      </c>
      <c r="M261" s="43">
        <f t="shared" si="29"/>
        <v>16.140769845864341</v>
      </c>
      <c r="N261" s="40">
        <f>Data[[#This Row],[DAA 
(n)]]^1.5</f>
        <v>450264234.58335686</v>
      </c>
      <c r="O261" s="40">
        <f t="shared" si="30"/>
        <v>635766338.36496925</v>
      </c>
      <c r="P261" s="43">
        <f>LN(Data[[#This Row],[MA'[n^1.5']]])</f>
        <v>20.270341661291326</v>
      </c>
      <c r="Q261" s="43">
        <f t="shared" si="31"/>
        <v>20.305791275501502</v>
      </c>
      <c r="R261" s="30">
        <f>$O$1+$O$2*Data[[#This Row],[MA'[ln(n^2)']]]</f>
        <v>27.009059110640724</v>
      </c>
      <c r="S261" s="30">
        <f>$Q$1+$Q$2*Data[[#This Row],[MA'[ln(n*ln(n))']]]</f>
        <v>23.15227024567616</v>
      </c>
      <c r="T261" s="31">
        <f>$O$3*Data[[#This Row],[Metcalfe
(n^2)]]</f>
        <v>179456810832</v>
      </c>
      <c r="U261" s="31">
        <f t="shared" si="24"/>
        <v>285939071976.70532</v>
      </c>
      <c r="V261" s="30">
        <f>LN(Data[[#This Row],[MA'[NVA']
30d]]/Data[[#This Row],[MA'[NVMetcalfe calc']]])</f>
        <v>-0.76112276111432331</v>
      </c>
      <c r="W261" s="30">
        <f>$Q$3+Data[[#This Row],[NVM
(scaled)]]/((Data[[#This Row],[Upper Bound]]-Data[[#This Row],[Lower Bound]])/2)</f>
        <v>0.19530753029887904</v>
      </c>
      <c r="X261" s="30">
        <f>(Data[[#This Row],[Upper Bound]]+Data[[#This Row],[Lower Bound]])/2</f>
        <v>25.080664678158442</v>
      </c>
      <c r="Y261" s="44">
        <f>LN(Data[[#This Row],[NVActual]]/Data[[#This Row],[MA'[n^2']
30d]])</f>
        <v>-1.5029326318869873</v>
      </c>
      <c r="Z261" s="44">
        <f>LN(Data[[#This Row],[NVActual]]/Data[[#This Row],[MA'[n*ln(n)']
30d]])</f>
        <v>9.4155295538525081</v>
      </c>
      <c r="AA261" s="44">
        <f>LN(Data[[#This Row],[NVActual]]/Data[[#This Row],[MA'[n^1.5']]])</f>
        <v>5.2596967642529426</v>
      </c>
      <c r="AB261" s="44">
        <f>LN(Data[[#This Row],[NVActual]]/Data[[#This Row],[Metcalfe
(n^2)]])</f>
        <v>-1.0370884496080772</v>
      </c>
      <c r="AC261" s="45">
        <f>1+Data[[#This Row],[MA'[NVMetcalfe calc']]]/((Data[[#This Row],[NVM_norm
(scaled)]]-Data[[#This Row],[NV_fund.]])/2)</f>
        <v>-22980507795.433174</v>
      </c>
    </row>
    <row r="262" spans="1:29" x14ac:dyDescent="0.2">
      <c r="A262" s="37">
        <v>43914</v>
      </c>
      <c r="B262" s="38">
        <v>123884332494.968</v>
      </c>
      <c r="C262" s="24">
        <f t="shared" si="25"/>
        <v>135360751779.38359</v>
      </c>
      <c r="D262" s="39">
        <f>LN(Data[[#This Row],[NVActual]])</f>
        <v>25.542614164760558</v>
      </c>
      <c r="E262" s="40">
        <v>736233</v>
      </c>
      <c r="F262" s="40">
        <f>Data[[#This Row],[DAA 
(n)]]^2</f>
        <v>542039030289</v>
      </c>
      <c r="G262" s="41">
        <f t="shared" si="26"/>
        <v>557537487900.56665</v>
      </c>
      <c r="H262" s="41">
        <f>LN(Data[[#This Row],[Metcalfe
(n^2)]])</f>
        <v>27.018603847396669</v>
      </c>
      <c r="I262" s="42">
        <f t="shared" si="27"/>
        <v>27.026061521571748</v>
      </c>
      <c r="J262" s="40">
        <f>Data[[#This Row],[DAA 
(n)]]*LN(Data[[#This Row],[DAA 
(n)]])</f>
        <v>9945993.883190196</v>
      </c>
      <c r="K262" s="40">
        <f t="shared" si="28"/>
        <v>10046208.056427104</v>
      </c>
      <c r="L262" s="39">
        <f>LN(Data[[#This Row],[MA'[n*ln(n)']
30d]])</f>
        <v>16.122705813452654</v>
      </c>
      <c r="M262" s="43">
        <f t="shared" si="29"/>
        <v>16.141575463887524</v>
      </c>
      <c r="N262" s="40">
        <f>Data[[#This Row],[DAA 
(n)]]^1.5</f>
        <v>631717517.08082604</v>
      </c>
      <c r="O262" s="40">
        <f t="shared" si="30"/>
        <v>642760808.99498415</v>
      </c>
      <c r="P262" s="43">
        <f>LN(Data[[#This Row],[MA'[n^1.5']]])</f>
        <v>20.281283220763868</v>
      </c>
      <c r="Q262" s="43">
        <f t="shared" si="31"/>
        <v>20.306888841179731</v>
      </c>
      <c r="R262" s="30">
        <f>$O$1+$O$2*Data[[#This Row],[MA'[ln(n^2)']]]</f>
        <v>27.026061521571748</v>
      </c>
      <c r="S262" s="30">
        <f>$Q$1+$Q$2*Data[[#This Row],[MA'[ln(n*ln(n))']]]</f>
        <v>23.153599515414413</v>
      </c>
      <c r="T262" s="31">
        <f>$O$3*Data[[#This Row],[Metcalfe
(n^2)]]</f>
        <v>281860295750.28003</v>
      </c>
      <c r="U262" s="31">
        <f t="shared" si="24"/>
        <v>289919493708.29468</v>
      </c>
      <c r="V262" s="30">
        <f>LN(Data[[#This Row],[MA'[NVA']
30d]]/Data[[#This Row],[MA'[NVMetcalfe calc']]])</f>
        <v>-0.76165982676968458</v>
      </c>
      <c r="W262" s="30">
        <f>$Q$3+Data[[#This Row],[NVM
(scaled)]]/((Data[[#This Row],[Upper Bound]]-Data[[#This Row],[Lower Bound]])/2)</f>
        <v>0.19662760509535182</v>
      </c>
      <c r="X262" s="30">
        <f>(Data[[#This Row],[Upper Bound]]+Data[[#This Row],[Lower Bound]])/2</f>
        <v>25.089830518493081</v>
      </c>
      <c r="Y262" s="44">
        <f>LN(Data[[#This Row],[NVActual]]/Data[[#This Row],[MA'[n^2']
30d]])</f>
        <v>-1.5041814161303977</v>
      </c>
      <c r="Z262" s="44">
        <f>LN(Data[[#This Row],[NVActual]]/Data[[#This Row],[MA'[n*ln(n)']
30d]])</f>
        <v>9.4199083513079032</v>
      </c>
      <c r="AA262" s="44">
        <f>LN(Data[[#This Row],[NVActual]]/Data[[#This Row],[MA'[n^1.5']]])</f>
        <v>5.2613309439966898</v>
      </c>
      <c r="AB262" s="44">
        <f>LN(Data[[#This Row],[NVActual]]/Data[[#This Row],[Metcalfe
(n^2)]])</f>
        <v>-1.475989682636109</v>
      </c>
      <c r="AC262" s="45">
        <f>1+Data[[#This Row],[MA'[NVMetcalfe calc']]]/((Data[[#This Row],[NVM_norm
(scaled)]]-Data[[#This Row],[NV_fund.]])/2)</f>
        <v>-23293064753.817677</v>
      </c>
    </row>
    <row r="263" spans="1:29" x14ac:dyDescent="0.2">
      <c r="A263" s="37">
        <v>43913</v>
      </c>
      <c r="B263" s="38">
        <v>118595581239.089</v>
      </c>
      <c r="C263" s="24">
        <f t="shared" si="25"/>
        <v>137292715237.44475</v>
      </c>
      <c r="D263" s="39">
        <f>LN(Data[[#This Row],[NVActual]])</f>
        <v>25.498985065135422</v>
      </c>
      <c r="E263" s="40">
        <v>667486</v>
      </c>
      <c r="F263" s="40">
        <f>Data[[#This Row],[DAA 
(n)]]^2</f>
        <v>445537560196</v>
      </c>
      <c r="G263" s="41">
        <f t="shared" si="26"/>
        <v>552382121077.90002</v>
      </c>
      <c r="H263" s="41">
        <f>LN(Data[[#This Row],[Metcalfe
(n^2)]])</f>
        <v>26.822547390507633</v>
      </c>
      <c r="I263" s="42">
        <f t="shared" si="27"/>
        <v>27.014863622110742</v>
      </c>
      <c r="J263" s="40">
        <f>Data[[#This Row],[DAA 
(n)]]*LN(Data[[#This Row],[DAA 
(n)]])</f>
        <v>8951837.4337501898</v>
      </c>
      <c r="K263" s="40">
        <f t="shared" si="28"/>
        <v>9991461.7904521525</v>
      </c>
      <c r="L263" s="39">
        <f>LN(Data[[#This Row],[MA'[n*ln(n)']
30d]])</f>
        <v>16.11724146529081</v>
      </c>
      <c r="M263" s="43">
        <f t="shared" si="29"/>
        <v>16.141962341092711</v>
      </c>
      <c r="N263" s="40">
        <f>Data[[#This Row],[DAA 
(n)]]^1.5</f>
        <v>545334836.50413013</v>
      </c>
      <c r="O263" s="40">
        <f t="shared" si="30"/>
        <v>638070969.16923094</v>
      </c>
      <c r="P263" s="43">
        <f>LN(Data[[#This Row],[MA'[n^1.5']]])</f>
        <v>20.273960072065062</v>
      </c>
      <c r="Q263" s="43">
        <f t="shared" si="31"/>
        <v>20.307423892210466</v>
      </c>
      <c r="R263" s="30">
        <f>$O$1+$O$2*Data[[#This Row],[MA'[ln(n^2)']]]</f>
        <v>27.014863622110742</v>
      </c>
      <c r="S263" s="30">
        <f>$Q$1+$Q$2*Data[[#This Row],[MA'[ln(n*ln(n))']]]</f>
        <v>23.154237862802972</v>
      </c>
      <c r="T263" s="31">
        <f>$O$3*Data[[#This Row],[Metcalfe
(n^2)]]</f>
        <v>231679531301.92001</v>
      </c>
      <c r="U263" s="31">
        <f t="shared" si="24"/>
        <v>287238702960.508</v>
      </c>
      <c r="V263" s="30">
        <f>LN(Data[[#This Row],[MA'[NVA']
30d]]/Data[[#This Row],[MA'[NVMetcalfe calc']]])</f>
        <v>-0.73819833360578135</v>
      </c>
      <c r="W263" s="30">
        <f>$Q$3+Data[[#This Row],[NVM
(scaled)]]/((Data[[#This Row],[Upper Bound]]-Data[[#This Row],[Lower Bound]])/2)</f>
        <v>0.20757581302667144</v>
      </c>
      <c r="X263" s="30">
        <f>(Data[[#This Row],[Upper Bound]]+Data[[#This Row],[Lower Bound]])/2</f>
        <v>25.084550742456855</v>
      </c>
      <c r="Y263" s="44">
        <f>LN(Data[[#This Row],[NVActual]]/Data[[#This Row],[MA'[n^2']
30d]])</f>
        <v>-1.5385208269242598</v>
      </c>
      <c r="Z263" s="44">
        <f>LN(Data[[#This Row],[NVActual]]/Data[[#This Row],[MA'[n*ln(n)']
30d]])</f>
        <v>9.3817435998446115</v>
      </c>
      <c r="AA263" s="44">
        <f>LN(Data[[#This Row],[NVActual]]/Data[[#This Row],[MA'[n^1.5']]])</f>
        <v>5.2250249930703578</v>
      </c>
      <c r="AB263" s="44">
        <f>LN(Data[[#This Row],[NVActual]]/Data[[#This Row],[Metcalfe
(n^2)]])</f>
        <v>-1.323562325372214</v>
      </c>
      <c r="AC263" s="45">
        <f>1+Data[[#This Row],[MA'[NVMetcalfe calc']]]/((Data[[#This Row],[NVM_norm
(scaled)]]-Data[[#This Row],[NV_fund.]])/2)</f>
        <v>-23092735653.18087</v>
      </c>
    </row>
    <row r="264" spans="1:29" x14ac:dyDescent="0.2">
      <c r="A264" s="37">
        <v>43912</v>
      </c>
      <c r="B264" s="38">
        <v>106596093106.522</v>
      </c>
      <c r="C264" s="24">
        <f t="shared" si="25"/>
        <v>139219522268.37668</v>
      </c>
      <c r="D264" s="39">
        <f>LN(Data[[#This Row],[NVActual]])</f>
        <v>25.3923126979739</v>
      </c>
      <c r="E264" s="40">
        <v>579901</v>
      </c>
      <c r="F264" s="40">
        <f>Data[[#This Row],[DAA 
(n)]]^2</f>
        <v>336285169801</v>
      </c>
      <c r="G264" s="41">
        <f t="shared" si="26"/>
        <v>552086619049.5</v>
      </c>
      <c r="H264" s="41">
        <f>LN(Data[[#This Row],[Metcalfe
(n^2)]])</f>
        <v>26.541225356596584</v>
      </c>
      <c r="I264" s="42">
        <f t="shared" si="27"/>
        <v>27.014193686482507</v>
      </c>
      <c r="J264" s="40">
        <f>Data[[#This Row],[DAA 
(n)]]*LN(Data[[#This Row],[DAA 
(n)]])</f>
        <v>7695641.5627578581</v>
      </c>
      <c r="K264" s="40">
        <f t="shared" si="28"/>
        <v>9988256.8783462346</v>
      </c>
      <c r="L264" s="39">
        <f>LN(Data[[#This Row],[MA'[n*ln(n)']
30d]])</f>
        <v>16.116920648748142</v>
      </c>
      <c r="M264" s="43">
        <f t="shared" si="29"/>
        <v>16.142684912645112</v>
      </c>
      <c r="N264" s="40">
        <f>Data[[#This Row],[DAA 
(n)]]^1.5</f>
        <v>441601750.73562539</v>
      </c>
      <c r="O264" s="40">
        <f t="shared" si="30"/>
        <v>637799019.51475716</v>
      </c>
      <c r="P264" s="43">
        <f>LN(Data[[#This Row],[MA'[n^1.5']]])</f>
        <v>20.273533775246413</v>
      </c>
      <c r="Q264" s="43">
        <f t="shared" si="31"/>
        <v>20.308406532041207</v>
      </c>
      <c r="R264" s="30">
        <f>$O$1+$O$2*Data[[#This Row],[MA'[ln(n^2)']]]</f>
        <v>27.014193686482507</v>
      </c>
      <c r="S264" s="30">
        <f>$Q$1+$Q$2*Data[[#This Row],[MA'[ln(n*ln(n))']]]</f>
        <v>23.155430105864433</v>
      </c>
      <c r="T264" s="31">
        <f>$O$3*Data[[#This Row],[Metcalfe
(n^2)]]</f>
        <v>174868288296.52002</v>
      </c>
      <c r="U264" s="31">
        <f t="shared" si="24"/>
        <v>287085041905.73999</v>
      </c>
      <c r="V264" s="30">
        <f>LN(Data[[#This Row],[MA'[NVA']
30d]]/Data[[#This Row],[MA'[NVMetcalfe calc']]])</f>
        <v>-0.72372650088032542</v>
      </c>
      <c r="W264" s="30">
        <f>$Q$3+Data[[#This Row],[NVM
(scaled)]]/((Data[[#This Row],[Upper Bound]]-Data[[#This Row],[Lower Bound]])/2)</f>
        <v>0.21489202265954671</v>
      </c>
      <c r="X264" s="30">
        <f>(Data[[#This Row],[Upper Bound]]+Data[[#This Row],[Lower Bound]])/2</f>
        <v>25.08481189617347</v>
      </c>
      <c r="Y264" s="44">
        <f>LN(Data[[#This Row],[NVActual]]/Data[[#This Row],[MA'[n^2']
30d]])</f>
        <v>-1.6446580915071107</v>
      </c>
      <c r="Z264" s="44">
        <f>LN(Data[[#This Row],[NVActual]]/Data[[#This Row],[MA'[n*ln(n)']
30d]])</f>
        <v>9.2753920492257595</v>
      </c>
      <c r="AA264" s="44">
        <f>LN(Data[[#This Row],[NVActual]]/Data[[#This Row],[MA'[n^1.5']]])</f>
        <v>5.1187789227274854</v>
      </c>
      <c r="AB264" s="44">
        <f>LN(Data[[#This Row],[NVActual]]/Data[[#This Row],[Metcalfe
(n^2)]])</f>
        <v>-1.1489126586226854</v>
      </c>
      <c r="AC264" s="45">
        <f>1+Data[[#This Row],[MA'[NVMetcalfe calc']]]/((Data[[#This Row],[NVM_norm
(scaled)]]-Data[[#This Row],[NV_fund.]])/2)</f>
        <v>-23086929379.217354</v>
      </c>
    </row>
    <row r="265" spans="1:29" x14ac:dyDescent="0.2">
      <c r="A265" s="37">
        <v>43911</v>
      </c>
      <c r="B265" s="38">
        <v>112898621139.269</v>
      </c>
      <c r="C265" s="24">
        <f t="shared" si="25"/>
        <v>141561848394.17236</v>
      </c>
      <c r="D265" s="39">
        <f>LN(Data[[#This Row],[NVActual]])</f>
        <v>25.449756094912026</v>
      </c>
      <c r="E265" s="40">
        <v>637554</v>
      </c>
      <c r="F265" s="40">
        <f>Data[[#This Row],[DAA 
(n)]]^2</f>
        <v>406475102916</v>
      </c>
      <c r="G265" s="41">
        <f t="shared" si="26"/>
        <v>560564597637.5</v>
      </c>
      <c r="H265" s="41">
        <f>LN(Data[[#This Row],[Metcalfe
(n^2)]])</f>
        <v>26.730788516619462</v>
      </c>
      <c r="I265" s="42">
        <f t="shared" si="27"/>
        <v>27.032967719099094</v>
      </c>
      <c r="J265" s="40">
        <f>Data[[#This Row],[DAA 
(n)]]*LN(Data[[#This Row],[DAA 
(n)]])</f>
        <v>8521160.570962403</v>
      </c>
      <c r="K265" s="40">
        <f t="shared" si="28"/>
        <v>10078907.76295252</v>
      </c>
      <c r="L265" s="39">
        <f>LN(Data[[#This Row],[MA'[n*ln(n)']
30d]])</f>
        <v>16.125955457886519</v>
      </c>
      <c r="M265" s="43">
        <f t="shared" si="29"/>
        <v>16.143620936624448</v>
      </c>
      <c r="N265" s="40">
        <f>Data[[#This Row],[DAA 
(n)]]^1.5</f>
        <v>509067606.28084266</v>
      </c>
      <c r="O265" s="40">
        <f t="shared" si="30"/>
        <v>645536510.05980182</v>
      </c>
      <c r="P265" s="43">
        <f>LN(Data[[#This Row],[MA'[n^1.5']]])</f>
        <v>20.285592327549686</v>
      </c>
      <c r="Q265" s="43">
        <f t="shared" si="31"/>
        <v>20.309680656097896</v>
      </c>
      <c r="R265" s="30">
        <f>$O$1+$O$2*Data[[#This Row],[MA'[ln(n^2)']]]</f>
        <v>27.032967719099094</v>
      </c>
      <c r="S265" s="30">
        <f>$Q$1+$Q$2*Data[[#This Row],[MA'[ln(n*ln(n))']]]</f>
        <v>23.156974545430337</v>
      </c>
      <c r="T265" s="31">
        <f>$O$3*Data[[#This Row],[Metcalfe
(n^2)]]</f>
        <v>211367053516.32001</v>
      </c>
      <c r="U265" s="31">
        <f t="shared" si="24"/>
        <v>291493590771.49994</v>
      </c>
      <c r="V265" s="30">
        <f>LN(Data[[#This Row],[MA'[NVA']
30d]]/Data[[#This Row],[MA'[NVMetcalfe calc']]])</f>
        <v>-0.72228130577539262</v>
      </c>
      <c r="W265" s="30">
        <f>$Q$3+Data[[#This Row],[NVM
(scaled)]]/((Data[[#This Row],[Upper Bound]]-Data[[#This Row],[Lower Bound]])/2)</f>
        <v>0.21730517139083128</v>
      </c>
      <c r="X265" s="30">
        <f>(Data[[#This Row],[Upper Bound]]+Data[[#This Row],[Lower Bound]])/2</f>
        <v>25.094971132264718</v>
      </c>
      <c r="Y265" s="44">
        <f>LN(Data[[#This Row],[NVActual]]/Data[[#This Row],[MA'[n^2']
30d]])</f>
        <v>-1.6024542279281278</v>
      </c>
      <c r="Z265" s="44">
        <f>LN(Data[[#This Row],[NVActual]]/Data[[#This Row],[MA'[n*ln(n)']
30d]])</f>
        <v>9.3238006370255047</v>
      </c>
      <c r="AA265" s="44">
        <f>LN(Data[[#This Row],[NVActual]]/Data[[#This Row],[MA'[n^1.5']]])</f>
        <v>5.1641637673623411</v>
      </c>
      <c r="AB265" s="44">
        <f>LN(Data[[#This Row],[NVActual]]/Data[[#This Row],[Metcalfe
(n^2)]])</f>
        <v>-1.2810324217074349</v>
      </c>
      <c r="AC265" s="45">
        <f>1+Data[[#This Row],[MA'[NVMetcalfe calc']]]/((Data[[#This Row],[NVM_norm
(scaled)]]-Data[[#This Row],[NV_fund.]])/2)</f>
        <v>-23434159074.04697</v>
      </c>
    </row>
    <row r="266" spans="1:29" x14ac:dyDescent="0.2">
      <c r="A266" s="37">
        <v>43910</v>
      </c>
      <c r="B266" s="38">
        <v>112858311337.38499</v>
      </c>
      <c r="C266" s="24">
        <f t="shared" si="25"/>
        <v>143640139404.75729</v>
      </c>
      <c r="D266" s="39">
        <f>LN(Data[[#This Row],[NVActual]])</f>
        <v>25.449398986920965</v>
      </c>
      <c r="E266" s="40">
        <v>734614</v>
      </c>
      <c r="F266" s="40">
        <f>Data[[#This Row],[DAA 
(n)]]^2</f>
        <v>539657728996</v>
      </c>
      <c r="G266" s="41">
        <f t="shared" si="26"/>
        <v>566596845430.43335</v>
      </c>
      <c r="H266" s="41">
        <f>LN(Data[[#This Row],[Metcalfe
(n^2)]])</f>
        <v>27.014200940353692</v>
      </c>
      <c r="I266" s="42">
        <f t="shared" si="27"/>
        <v>27.045242910822303</v>
      </c>
      <c r="J266" s="40">
        <f>Data[[#This Row],[DAA 
(n)]]*LN(Data[[#This Row],[DAA 
(n)]])</f>
        <v>9922505.1047984939</v>
      </c>
      <c r="K266" s="40">
        <f t="shared" si="28"/>
        <v>10141035.881943136</v>
      </c>
      <c r="L266" s="39">
        <f>LN(Data[[#This Row],[MA'[n*ln(n)']
30d]])</f>
        <v>16.132100708892096</v>
      </c>
      <c r="M266" s="43">
        <f t="shared" si="29"/>
        <v>16.144260846849775</v>
      </c>
      <c r="N266" s="40">
        <f>Data[[#This Row],[DAA 
(n)]]^1.5</f>
        <v>629634912.41247773</v>
      </c>
      <c r="O266" s="40">
        <f t="shared" si="30"/>
        <v>650934334.94150269</v>
      </c>
      <c r="P266" s="43">
        <f>LN(Data[[#This Row],[MA'[n^1.5']]])</f>
        <v>20.293919327099925</v>
      </c>
      <c r="Q266" s="43">
        <f t="shared" si="31"/>
        <v>20.310559903994076</v>
      </c>
      <c r="R266" s="30">
        <f>$O$1+$O$2*Data[[#This Row],[MA'[ln(n^2)']]]</f>
        <v>27.045242910822303</v>
      </c>
      <c r="S266" s="30">
        <f>$Q$1+$Q$2*Data[[#This Row],[MA'[ln(n*ln(n))']]]</f>
        <v>23.158030397302127</v>
      </c>
      <c r="T266" s="31">
        <f>$O$3*Data[[#This Row],[Metcalfe
(n^2)]]</f>
        <v>280622019077.91998</v>
      </c>
      <c r="U266" s="31">
        <f t="shared" si="24"/>
        <v>294630359623.82526</v>
      </c>
      <c r="V266" s="30">
        <f>LN(Data[[#This Row],[MA'[NVA']
30d]]/Data[[#This Row],[MA'[NVMetcalfe calc']]])</f>
        <v>-0.71841041255948679</v>
      </c>
      <c r="W266" s="30">
        <f>$Q$3+Data[[#This Row],[NVM
(scaled)]]/((Data[[#This Row],[Upper Bound]]-Data[[#This Row],[Lower Bound]])/2)</f>
        <v>0.2203724532369804</v>
      </c>
      <c r="X266" s="30">
        <f>(Data[[#This Row],[Upper Bound]]+Data[[#This Row],[Lower Bound]])/2</f>
        <v>25.101636654062215</v>
      </c>
      <c r="Y266" s="44">
        <f>LN(Data[[#This Row],[NVActual]]/Data[[#This Row],[MA'[n^2']
30d]])</f>
        <v>-1.6135148698638877</v>
      </c>
      <c r="Z266" s="44">
        <f>LN(Data[[#This Row],[NVActual]]/Data[[#This Row],[MA'[n*ln(n)']
30d]])</f>
        <v>9.3172982780288685</v>
      </c>
      <c r="AA266" s="44">
        <f>LN(Data[[#This Row],[NVActual]]/Data[[#This Row],[MA'[n^1.5']]])</f>
        <v>5.1554796598210419</v>
      </c>
      <c r="AB266" s="44">
        <f>LN(Data[[#This Row],[NVActual]]/Data[[#This Row],[Metcalfe
(n^2)]])</f>
        <v>-1.5648019534327269</v>
      </c>
      <c r="AC266" s="45">
        <f>1+Data[[#This Row],[MA'[NVMetcalfe calc']]]/((Data[[#This Row],[NVM_norm
(scaled)]]-Data[[#This Row],[NV_fund.]])/2)</f>
        <v>-23682909134.626095</v>
      </c>
    </row>
    <row r="267" spans="1:29" x14ac:dyDescent="0.2">
      <c r="A267" s="37">
        <v>43909</v>
      </c>
      <c r="B267" s="38">
        <v>113387305928.47501</v>
      </c>
      <c r="C267" s="24">
        <f t="shared" si="25"/>
        <v>145732618693.64902</v>
      </c>
      <c r="D267" s="39">
        <f>LN(Data[[#This Row],[NVActual]])</f>
        <v>25.454075281308235</v>
      </c>
      <c r="E267" s="40">
        <v>709786</v>
      </c>
      <c r="F267" s="40">
        <f>Data[[#This Row],[DAA 
(n)]]^2</f>
        <v>503796165796</v>
      </c>
      <c r="G267" s="41">
        <f t="shared" si="26"/>
        <v>569558417300.19995</v>
      </c>
      <c r="H267" s="41">
        <f>LN(Data[[#This Row],[Metcalfe
(n^2)]])</f>
        <v>26.945437590268273</v>
      </c>
      <c r="I267" s="42">
        <f t="shared" si="27"/>
        <v>27.050323200729249</v>
      </c>
      <c r="J267" s="40">
        <f>Data[[#This Row],[DAA 
(n)]]*LN(Data[[#This Row],[DAA 
(n)]])</f>
        <v>9562747.1827230789</v>
      </c>
      <c r="K267" s="40">
        <f t="shared" si="28"/>
        <v>10169239.483254779</v>
      </c>
      <c r="L267" s="39">
        <f>LN(Data[[#This Row],[MA'[n*ln(n)']
30d]])</f>
        <v>16.134877984820957</v>
      </c>
      <c r="M267" s="43">
        <f t="shared" si="29"/>
        <v>16.144679872748767</v>
      </c>
      <c r="N267" s="40">
        <f>Data[[#This Row],[DAA 
(n)]]^1.5</f>
        <v>597986174.87002122</v>
      </c>
      <c r="O267" s="40">
        <f t="shared" si="30"/>
        <v>653475871.24529076</v>
      </c>
      <c r="P267" s="43">
        <f>LN(Data[[#This Row],[MA'[n^1.5']]])</f>
        <v>20.297816167998459</v>
      </c>
      <c r="Q267" s="43">
        <f t="shared" si="31"/>
        <v>20.31113920193128</v>
      </c>
      <c r="R267" s="30">
        <f>$O$1+$O$2*Data[[#This Row],[MA'[ln(n^2)']]]</f>
        <v>27.050323200729249</v>
      </c>
      <c r="S267" s="30">
        <f>$Q$1+$Q$2*Data[[#This Row],[MA'[ln(n*ln(n))']]]</f>
        <v>23.158721790035464</v>
      </c>
      <c r="T267" s="31">
        <f>$O$3*Data[[#This Row],[Metcalfe
(n^2)]]</f>
        <v>261974006213.92001</v>
      </c>
      <c r="U267" s="31">
        <f t="shared" ref="U267:U324" si="32">AVERAGE(T267:T296)</f>
        <v>296170376996.10394</v>
      </c>
      <c r="V267" s="30">
        <f>LN(Data[[#This Row],[MA'[NVA']
30d]]/Data[[#This Row],[MA'[NVMetcalfe calc']]])</f>
        <v>-0.70916132281763267</v>
      </c>
      <c r="W267" s="30">
        <f>$Q$3+Data[[#This Row],[NVM
(scaled)]]/((Data[[#This Row],[Upper Bound]]-Data[[#This Row],[Lower Bound]])/2)</f>
        <v>0.22554267357961238</v>
      </c>
      <c r="X267" s="30">
        <f>(Data[[#This Row],[Upper Bound]]+Data[[#This Row],[Lower Bound]])/2</f>
        <v>25.104522495382355</v>
      </c>
      <c r="Y267" s="44">
        <f>LN(Data[[#This Row],[NVActual]]/Data[[#This Row],[MA'[n^2']
30d]])</f>
        <v>-1.6140519097357473</v>
      </c>
      <c r="Z267" s="44">
        <f>LN(Data[[#This Row],[NVActual]]/Data[[#This Row],[MA'[n*ln(n)']
30d]])</f>
        <v>9.3191972964872782</v>
      </c>
      <c r="AA267" s="44">
        <f>LN(Data[[#This Row],[NVActual]]/Data[[#This Row],[MA'[n^1.5']]])</f>
        <v>5.1562591133097753</v>
      </c>
      <c r="AB267" s="44">
        <f>LN(Data[[#This Row],[NVActual]]/Data[[#This Row],[Metcalfe
(n^2)]])</f>
        <v>-1.4913623089600412</v>
      </c>
      <c r="AC267" s="45">
        <f>1+Data[[#This Row],[MA'[NVMetcalfe calc']]]/((Data[[#This Row],[NVM_norm
(scaled)]]-Data[[#This Row],[NV_fund.]])/2)</f>
        <v>-23808884375.887066</v>
      </c>
    </row>
    <row r="268" spans="1:29" x14ac:dyDescent="0.2">
      <c r="A268" s="37">
        <v>43908</v>
      </c>
      <c r="B268" s="38">
        <v>98555627712.753494</v>
      </c>
      <c r="C268" s="24">
        <f t="shared" ref="C268:C331" si="33">AVERAGE(B268:B297)</f>
        <v>148146673528.3631</v>
      </c>
      <c r="D268" s="39">
        <f>LN(Data[[#This Row],[NVActual]])</f>
        <v>25.313886974066946</v>
      </c>
      <c r="E268" s="40">
        <v>633373</v>
      </c>
      <c r="F268" s="40">
        <f>Data[[#This Row],[DAA 
(n)]]^2</f>
        <v>401161357129</v>
      </c>
      <c r="G268" s="41">
        <f t="shared" ref="G268:G331" si="34">AVERAGE(F268:F297)</f>
        <v>573231276603.66663</v>
      </c>
      <c r="H268" s="41">
        <f>LN(Data[[#This Row],[Metcalfe
(n^2)]])</f>
        <v>26.717629570172463</v>
      </c>
      <c r="I268" s="42">
        <f t="shared" ref="I268:I331" si="35">AVERAGE(H268:H297)</f>
        <v>27.056916326352336</v>
      </c>
      <c r="J268" s="40">
        <f>Data[[#This Row],[DAA 
(n)]]*LN(Data[[#This Row],[DAA 
(n)]])</f>
        <v>8461112.5968744215</v>
      </c>
      <c r="K268" s="40">
        <f t="shared" ref="K268:K331" si="36">AVERAGE(J268:J297)</f>
        <v>10204958.273763027</v>
      </c>
      <c r="L268" s="39">
        <f>LN(Data[[#This Row],[MA'[n*ln(n)']
30d]])</f>
        <v>16.138384265414491</v>
      </c>
      <c r="M268" s="43">
        <f t="shared" ref="M268:M331" si="37">AVERAGE(L268:L297)</f>
        <v>16.144925551724359</v>
      </c>
      <c r="N268" s="40">
        <f>Data[[#This Row],[DAA 
(n)]]^1.5</f>
        <v>504068221.82008886</v>
      </c>
      <c r="O268" s="40">
        <f t="shared" ref="O268:O331" si="38">AVERAGE(N268:N297)</f>
        <v>656663404.1806438</v>
      </c>
      <c r="P268" s="43">
        <f>LN(Data[[#This Row],[MA'[n^1.5']]])</f>
        <v>20.302682122763031</v>
      </c>
      <c r="Q268" s="43">
        <f t="shared" ref="Q268:Q331" si="39">AVERAGE(P268:P297)</f>
        <v>20.311475478025287</v>
      </c>
      <c r="R268" s="30">
        <f>$O$1+$O$2*Data[[#This Row],[MA'[ln(n^2)']]]</f>
        <v>27.056916326352336</v>
      </c>
      <c r="S268" s="30">
        <f>$Q$1+$Q$2*Data[[#This Row],[MA'[ln(n*ln(n))']]]</f>
        <v>23.159127160345189</v>
      </c>
      <c r="T268" s="31">
        <f>$O$3*Data[[#This Row],[Metcalfe
(n^2)]]</f>
        <v>208603905707.08002</v>
      </c>
      <c r="U268" s="31">
        <f t="shared" si="32"/>
        <v>298080263833.90662</v>
      </c>
      <c r="V268" s="30">
        <f>LN(Data[[#This Row],[MA'[NVA']
30d]]/Data[[#This Row],[MA'[NVMetcalfe calc']]])</f>
        <v>-0.69915997159934162</v>
      </c>
      <c r="W268" s="30">
        <f>$Q$3+Data[[#This Row],[NVM
(scaled)]]/((Data[[#This Row],[Upper Bound]]-Data[[#This Row],[Lower Bound]])/2)</f>
        <v>0.2312530581711511</v>
      </c>
      <c r="X268" s="30">
        <f>(Data[[#This Row],[Upper Bound]]+Data[[#This Row],[Lower Bound]])/2</f>
        <v>25.108021743348765</v>
      </c>
      <c r="Y268" s="44">
        <f>LN(Data[[#This Row],[NVActual]]/Data[[#This Row],[MA'[n^2']
30d]])</f>
        <v>-1.7606681222500824</v>
      </c>
      <c r="Z268" s="44">
        <f>LN(Data[[#This Row],[NVActual]]/Data[[#This Row],[MA'[n*ln(n)']
30d]])</f>
        <v>9.1755027086524539</v>
      </c>
      <c r="AA268" s="44">
        <f>LN(Data[[#This Row],[NVActual]]/Data[[#This Row],[MA'[n^1.5']]])</f>
        <v>5.0112048513039156</v>
      </c>
      <c r="AB268" s="44">
        <f>LN(Data[[#This Row],[NVActual]]/Data[[#This Row],[Metcalfe
(n^2)]])</f>
        <v>-1.4037425961055165</v>
      </c>
      <c r="AC268" s="45">
        <f>1+Data[[#This Row],[MA'[NVMetcalfe calc']]]/((Data[[#This Row],[NVM_norm
(scaled)]]-Data[[#This Row],[NV_fund.]])/2)</f>
        <v>-23964548418.145172</v>
      </c>
    </row>
    <row r="269" spans="1:29" x14ac:dyDescent="0.2">
      <c r="A269" s="37">
        <v>43907</v>
      </c>
      <c r="B269" s="38">
        <v>98992369512.909302</v>
      </c>
      <c r="C269" s="24">
        <f t="shared" si="33"/>
        <v>150743337036.96378</v>
      </c>
      <c r="D269" s="39">
        <f>LN(Data[[#This Row],[NVActual]])</f>
        <v>25.318308608483342</v>
      </c>
      <c r="E269" s="40">
        <v>765477</v>
      </c>
      <c r="F269" s="40">
        <f>Data[[#This Row],[DAA 
(n)]]^2</f>
        <v>585955037529</v>
      </c>
      <c r="G269" s="41">
        <f t="shared" si="34"/>
        <v>579815585032.73328</v>
      </c>
      <c r="H269" s="41">
        <f>LN(Data[[#This Row],[Metcalfe
(n^2)]])</f>
        <v>27.096508895813486</v>
      </c>
      <c r="I269" s="42">
        <f t="shared" si="35"/>
        <v>27.070262367039067</v>
      </c>
      <c r="J269" s="40">
        <f>Data[[#This Row],[DAA 
(n)]]*LN(Data[[#This Row],[DAA 
(n)]])</f>
        <v>10370877.17002031</v>
      </c>
      <c r="K269" s="40">
        <f t="shared" si="36"/>
        <v>10272630.986656755</v>
      </c>
      <c r="L269" s="39">
        <f>LN(Data[[#This Row],[MA'[n*ln(n)']
30d]])</f>
        <v>16.144993730854001</v>
      </c>
      <c r="M269" s="43">
        <f t="shared" si="37"/>
        <v>16.144801194786162</v>
      </c>
      <c r="N269" s="40">
        <f>Data[[#This Row],[DAA 
(n)]]^1.5</f>
        <v>669727634.3877306</v>
      </c>
      <c r="O269" s="40">
        <f t="shared" si="38"/>
        <v>662548313.43711233</v>
      </c>
      <c r="P269" s="43">
        <f>LN(Data[[#This Row],[MA'[n^1.5']]])</f>
        <v>20.311604039108495</v>
      </c>
      <c r="Q269" s="43">
        <f t="shared" si="39"/>
        <v>20.311307550366692</v>
      </c>
      <c r="R269" s="30">
        <f>$O$1+$O$2*Data[[#This Row],[MA'[ln(n^2)']]]</f>
        <v>27.070262367039067</v>
      </c>
      <c r="S269" s="30">
        <f>$Q$1+$Q$2*Data[[#This Row],[MA'[ln(n*ln(n))']]]</f>
        <v>23.158921971397163</v>
      </c>
      <c r="T269" s="31">
        <f>$O$3*Data[[#This Row],[Metcalfe
(n^2)]]</f>
        <v>304696619515.08002</v>
      </c>
      <c r="U269" s="31">
        <f t="shared" si="32"/>
        <v>301504104217.0213</v>
      </c>
      <c r="V269" s="30">
        <f>LN(Data[[#This Row],[MA'[NVA']
30d]]/Data[[#This Row],[MA'[NVMetcalfe calc']]])</f>
        <v>-0.69320499286396764</v>
      </c>
      <c r="W269" s="30">
        <f>$Q$3+Data[[#This Row],[NVM
(scaled)]]/((Data[[#This Row],[Upper Bound]]-Data[[#This Row],[Lower Bound]])/2)</f>
        <v>0.23554095387026353</v>
      </c>
      <c r="X269" s="30">
        <f>(Data[[#This Row],[Upper Bound]]+Data[[#This Row],[Lower Bound]])/2</f>
        <v>25.114592169218113</v>
      </c>
      <c r="Y269" s="44">
        <f>LN(Data[[#This Row],[NVActual]]/Data[[#This Row],[MA'[n^2']
30d]])</f>
        <v>-1.7676673246044241</v>
      </c>
      <c r="Z269" s="44">
        <f>LN(Data[[#This Row],[NVActual]]/Data[[#This Row],[MA'[n*ln(n)']
30d]])</f>
        <v>9.1733148776293412</v>
      </c>
      <c r="AA269" s="44">
        <f>LN(Data[[#This Row],[NVActual]]/Data[[#This Row],[MA'[n^1.5']]])</f>
        <v>5.0067045693748486</v>
      </c>
      <c r="AB269" s="44">
        <f>LN(Data[[#This Row],[NVActual]]/Data[[#This Row],[Metcalfe
(n^2)]])</f>
        <v>-1.778200287330143</v>
      </c>
      <c r="AC269" s="45">
        <f>1+Data[[#This Row],[MA'[NVMetcalfe calc']]]/((Data[[#This Row],[NVM_norm
(scaled)]]-Data[[#This Row],[NV_fund.]])/2)</f>
        <v>-24237588611.786316</v>
      </c>
    </row>
    <row r="270" spans="1:29" x14ac:dyDescent="0.2">
      <c r="A270" s="37">
        <v>43906</v>
      </c>
      <c r="B270" s="38">
        <v>91604630050.699799</v>
      </c>
      <c r="C270" s="24">
        <f t="shared" si="33"/>
        <v>153488171683.05392</v>
      </c>
      <c r="D270" s="39">
        <f>LN(Data[[#This Row],[NVActual]])</f>
        <v>25.240747653754088</v>
      </c>
      <c r="E270" s="40">
        <v>725120</v>
      </c>
      <c r="F270" s="40">
        <f>Data[[#This Row],[DAA 
(n)]]^2</f>
        <v>525799014400</v>
      </c>
      <c r="G270" s="41">
        <f t="shared" si="34"/>
        <v>574592794293.23328</v>
      </c>
      <c r="H270" s="41">
        <f>LN(Data[[#This Row],[Metcalfe
(n^2)]])</f>
        <v>26.988184874763448</v>
      </c>
      <c r="I270" s="42">
        <f t="shared" si="35"/>
        <v>27.059890570267616</v>
      </c>
      <c r="J270" s="40">
        <f>Data[[#This Row],[DAA 
(n)]]*LN(Data[[#This Row],[DAA 
(n)]])</f>
        <v>9784836.308194235</v>
      </c>
      <c r="K270" s="40">
        <f t="shared" si="36"/>
        <v>10219425.800438369</v>
      </c>
      <c r="L270" s="39">
        <f>LN(Data[[#This Row],[MA'[n*ln(n)']
30d]])</f>
        <v>16.139800957251317</v>
      </c>
      <c r="M270" s="43">
        <f t="shared" si="37"/>
        <v>16.144258903404197</v>
      </c>
      <c r="N270" s="40">
        <f>Data[[#This Row],[DAA 
(n)]]^1.5</f>
        <v>617468526.58392882</v>
      </c>
      <c r="O270" s="40">
        <f t="shared" si="38"/>
        <v>657901835.79605186</v>
      </c>
      <c r="P270" s="43">
        <f>LN(Data[[#This Row],[MA'[n^1.5']]])</f>
        <v>20.304566292440008</v>
      </c>
      <c r="Q270" s="43">
        <f t="shared" si="39"/>
        <v>20.310573210321234</v>
      </c>
      <c r="R270" s="30">
        <f>$O$1+$O$2*Data[[#This Row],[MA'[ln(n^2)']]]</f>
        <v>27.059890570267616</v>
      </c>
      <c r="S270" s="30">
        <f>$Q$1+$Q$2*Data[[#This Row],[MA'[ln(n*ln(n))']]]</f>
        <v>23.158027190616924</v>
      </c>
      <c r="T270" s="31">
        <f>$O$3*Data[[#This Row],[Metcalfe
(n^2)]]</f>
        <v>273415487488</v>
      </c>
      <c r="U270" s="31">
        <f t="shared" si="32"/>
        <v>298788253032.48132</v>
      </c>
      <c r="V270" s="30">
        <f>LN(Data[[#This Row],[MA'[NVA']
30d]]/Data[[#This Row],[MA'[NVMetcalfe calc']]])</f>
        <v>-0.66611163205341706</v>
      </c>
      <c r="W270" s="30">
        <f>$Q$3+Data[[#This Row],[NVM
(scaled)]]/((Data[[#This Row],[Upper Bound]]-Data[[#This Row],[Lower Bound]])/2)</f>
        <v>0.24856742420691841</v>
      </c>
      <c r="X270" s="30">
        <f>(Data[[#This Row],[Upper Bound]]+Data[[#This Row],[Lower Bound]])/2</f>
        <v>25.10895888044227</v>
      </c>
      <c r="Y270" s="44">
        <f>LN(Data[[#This Row],[NVActual]]/Data[[#This Row],[MA'[n^2']
30d]])</f>
        <v>-1.8361797892711902</v>
      </c>
      <c r="Z270" s="44">
        <f>LN(Data[[#This Row],[NVActual]]/Data[[#This Row],[MA'[n*ln(n)']
30d]])</f>
        <v>9.1009466965027705</v>
      </c>
      <c r="AA270" s="44">
        <f>LN(Data[[#This Row],[NVActual]]/Data[[#This Row],[MA'[n^1.5']]])</f>
        <v>4.9361813613140804</v>
      </c>
      <c r="AB270" s="44">
        <f>LN(Data[[#This Row],[NVActual]]/Data[[#This Row],[Metcalfe
(n^2)]])</f>
        <v>-1.7474372210093589</v>
      </c>
      <c r="AC270" s="45">
        <f>1+Data[[#This Row],[MA'[NVMetcalfe calc']]]/((Data[[#This Row],[NVM_norm
(scaled)]]-Data[[#This Row],[NV_fund.]])/2)</f>
        <v>-24037292698.793015</v>
      </c>
    </row>
    <row r="271" spans="1:29" x14ac:dyDescent="0.2">
      <c r="A271" s="37">
        <v>43905</v>
      </c>
      <c r="B271" s="38">
        <v>97913564614.603104</v>
      </c>
      <c r="C271" s="24">
        <f t="shared" si="33"/>
        <v>156454187298.26788</v>
      </c>
      <c r="D271" s="39">
        <f>LN(Data[[#This Row],[NVActual]])</f>
        <v>25.30735093270312</v>
      </c>
      <c r="E271" s="40">
        <v>629326</v>
      </c>
      <c r="F271" s="40">
        <f>Data[[#This Row],[DAA 
(n)]]^2</f>
        <v>396051214276</v>
      </c>
      <c r="G271" s="41">
        <f t="shared" si="34"/>
        <v>575154110133.23328</v>
      </c>
      <c r="H271" s="41">
        <f>LN(Data[[#This Row],[Metcalfe
(n^2)]])</f>
        <v>26.704809368818417</v>
      </c>
      <c r="I271" s="42">
        <f t="shared" si="35"/>
        <v>27.060941380113874</v>
      </c>
      <c r="J271" s="40">
        <f>Data[[#This Row],[DAA 
(n)]]*LN(Data[[#This Row],[DAA 
(n)]])</f>
        <v>8403015.4304205086</v>
      </c>
      <c r="K271" s="40">
        <f t="shared" si="36"/>
        <v>10224994.566216897</v>
      </c>
      <c r="L271" s="39">
        <f>LN(Data[[#This Row],[MA'[n*ln(n)']
30d]])</f>
        <v>16.140345728471669</v>
      </c>
      <c r="M271" s="43">
        <f t="shared" si="37"/>
        <v>16.144050802570568</v>
      </c>
      <c r="N271" s="40">
        <f>Data[[#This Row],[DAA 
(n)]]^1.5</f>
        <v>499244756.08208191</v>
      </c>
      <c r="O271" s="40">
        <f t="shared" si="38"/>
        <v>658394265.67716432</v>
      </c>
      <c r="P271" s="43">
        <f>LN(Data[[#This Row],[MA'[n^1.5']]])</f>
        <v>20.305314497807377</v>
      </c>
      <c r="Q271" s="43">
        <f t="shared" si="39"/>
        <v>20.310292090281667</v>
      </c>
      <c r="R271" s="30">
        <f>$O$1+$O$2*Data[[#This Row],[MA'[ln(n^2)']]]</f>
        <v>27.060941380113874</v>
      </c>
      <c r="S271" s="30">
        <f>$Q$1+$Q$2*Data[[#This Row],[MA'[ln(n*ln(n))']]]</f>
        <v>23.157683824241435</v>
      </c>
      <c r="T271" s="31">
        <f>$O$3*Data[[#This Row],[Metcalfe
(n^2)]]</f>
        <v>205946631423.52002</v>
      </c>
      <c r="U271" s="31">
        <f t="shared" si="32"/>
        <v>299080137269.28125</v>
      </c>
      <c r="V271" s="30">
        <f>LN(Data[[#This Row],[MA'[NVA']
30d]]/Data[[#This Row],[MA'[NVMetcalfe calc']]])</f>
        <v>-0.64794832089624621</v>
      </c>
      <c r="W271" s="30">
        <f>$Q$3+Data[[#This Row],[NVM
(scaled)]]/((Data[[#This Row],[Upper Bound]]-Data[[#This Row],[Lower Bound]])/2)</f>
        <v>0.25799612291973412</v>
      </c>
      <c r="X271" s="30">
        <f>(Data[[#This Row],[Upper Bound]]+Data[[#This Row],[Lower Bound]])/2</f>
        <v>25.109312602177653</v>
      </c>
      <c r="Y271" s="44">
        <f>LN(Data[[#This Row],[NVActual]]/Data[[#This Row],[MA'[n^2']
30d]])</f>
        <v>-1.7705529267533504</v>
      </c>
      <c r="Z271" s="44">
        <f>LN(Data[[#This Row],[NVActual]]/Data[[#This Row],[MA'[n*ln(n)']
30d]])</f>
        <v>9.1670052042314509</v>
      </c>
      <c r="AA271" s="44">
        <f>LN(Data[[#This Row],[NVActual]]/Data[[#This Row],[MA'[n^1.5']]])</f>
        <v>5.0020364348957402</v>
      </c>
      <c r="AB271" s="44">
        <f>LN(Data[[#This Row],[NVActual]]/Data[[#This Row],[Metcalfe
(n^2)]])</f>
        <v>-1.3974584361152995</v>
      </c>
      <c r="AC271" s="45">
        <f>1+Data[[#This Row],[MA'[NVMetcalfe calc']]]/((Data[[#This Row],[NVM_norm
(scaled)]]-Data[[#This Row],[NV_fund.]])/2)</f>
        <v>-24069560862.619251</v>
      </c>
    </row>
    <row r="272" spans="1:29" x14ac:dyDescent="0.2">
      <c r="A272" s="37">
        <v>43904</v>
      </c>
      <c r="B272" s="38">
        <v>94005928118.495499</v>
      </c>
      <c r="C272" s="24">
        <f t="shared" si="33"/>
        <v>159482516190.86081</v>
      </c>
      <c r="D272" s="39">
        <f>LN(Data[[#This Row],[NVActual]])</f>
        <v>25.266623682318272</v>
      </c>
      <c r="E272" s="40">
        <v>772769</v>
      </c>
      <c r="F272" s="40">
        <f>Data[[#This Row],[DAA 
(n)]]^2</f>
        <v>597171927361</v>
      </c>
      <c r="G272" s="41">
        <f t="shared" si="34"/>
        <v>580278377785.40002</v>
      </c>
      <c r="H272" s="41">
        <f>LN(Data[[#This Row],[Metcalfe
(n^2)]])</f>
        <v>27.115470894408453</v>
      </c>
      <c r="I272" s="42">
        <f t="shared" si="35"/>
        <v>27.071873823145456</v>
      </c>
      <c r="J272" s="40">
        <f>Data[[#This Row],[DAA 
(n)]]*LN(Data[[#This Row],[DAA 
(n)]])</f>
        <v>10476997.663800564</v>
      </c>
      <c r="K272" s="40">
        <f t="shared" si="36"/>
        <v>10278961.125061538</v>
      </c>
      <c r="L272" s="39">
        <f>LN(Data[[#This Row],[MA'[n*ln(n)']
30d]])</f>
        <v>16.145609755011211</v>
      </c>
      <c r="M272" s="43">
        <f t="shared" si="37"/>
        <v>16.143828738631953</v>
      </c>
      <c r="N272" s="40">
        <f>Data[[#This Row],[DAA 
(n)]]^1.5</f>
        <v>679320213.98956919</v>
      </c>
      <c r="O272" s="40">
        <f t="shared" si="38"/>
        <v>663035144.33440566</v>
      </c>
      <c r="P272" s="43">
        <f>LN(Data[[#This Row],[MA'[n^1.5']]])</f>
        <v>20.312338554791122</v>
      </c>
      <c r="Q272" s="43">
        <f t="shared" si="39"/>
        <v>20.309991830043128</v>
      </c>
      <c r="R272" s="30">
        <f>$O$1+$O$2*Data[[#This Row],[MA'[ln(n^2)']]]</f>
        <v>27.071873823145456</v>
      </c>
      <c r="S272" s="30">
        <f>$Q$1+$Q$2*Data[[#This Row],[MA'[ln(n*ln(n))']]]</f>
        <v>23.157317418742721</v>
      </c>
      <c r="T272" s="31">
        <f>$O$3*Data[[#This Row],[Metcalfe
(n^2)]]</f>
        <v>310529402227.72003</v>
      </c>
      <c r="U272" s="31">
        <f t="shared" si="32"/>
        <v>301744756448.40796</v>
      </c>
      <c r="V272" s="30">
        <f>LN(Data[[#This Row],[MA'[NVA']
30d]]/Data[[#This Row],[MA'[NVMetcalfe calc']]])</f>
        <v>-0.63764718282964428</v>
      </c>
      <c r="W272" s="30">
        <f>$Q$3+Data[[#This Row],[NVM
(scaled)]]/((Data[[#This Row],[Upper Bound]]-Data[[#This Row],[Lower Bound]])/2)</f>
        <v>0.26421739939039979</v>
      </c>
      <c r="X272" s="30">
        <f>(Data[[#This Row],[Upper Bound]]+Data[[#This Row],[Lower Bound]])/2</f>
        <v>25.114595620944087</v>
      </c>
      <c r="Y272" s="44">
        <f>LN(Data[[#This Row],[NVActual]]/Data[[#This Row],[MA'[n^2']
30d]])</f>
        <v>-1.8201501047227939</v>
      </c>
      <c r="Z272" s="44">
        <f>LN(Data[[#This Row],[NVActual]]/Data[[#This Row],[MA'[n*ln(n)']
30d]])</f>
        <v>9.1210139273070627</v>
      </c>
      <c r="AA272" s="44">
        <f>LN(Data[[#This Row],[NVActual]]/Data[[#This Row],[MA'[n^1.5']]])</f>
        <v>4.9542851275271529</v>
      </c>
      <c r="AB272" s="44">
        <f>LN(Data[[#This Row],[NVActual]]/Data[[#This Row],[Metcalfe
(n^2)]])</f>
        <v>-1.8488472120901802</v>
      </c>
      <c r="AC272" s="45">
        <f>1+Data[[#This Row],[MA'[NVMetcalfe calc']]]/((Data[[#This Row],[NVM_norm
(scaled)]]-Data[[#This Row],[NV_fund.]])/2)</f>
        <v>-24284922647.516727</v>
      </c>
    </row>
    <row r="273" spans="1:29" x14ac:dyDescent="0.2">
      <c r="A273" s="37">
        <v>43903</v>
      </c>
      <c r="B273" s="38">
        <v>102812902144.093</v>
      </c>
      <c r="C273" s="24">
        <f t="shared" si="33"/>
        <v>162563938224.88235</v>
      </c>
      <c r="D273" s="39">
        <f>LN(Data[[#This Row],[NVActual]])</f>
        <v>25.356176689330361</v>
      </c>
      <c r="E273" s="40">
        <v>786409</v>
      </c>
      <c r="F273" s="40">
        <f>Data[[#This Row],[DAA 
(n)]]^2</f>
        <v>618439115281</v>
      </c>
      <c r="G273" s="41">
        <f t="shared" si="34"/>
        <v>582557403302.16663</v>
      </c>
      <c r="H273" s="41">
        <f>LN(Data[[#This Row],[Metcalfe
(n^2)]])</f>
        <v>27.150464584614166</v>
      </c>
      <c r="I273" s="42">
        <f t="shared" si="35"/>
        <v>27.075487080808013</v>
      </c>
      <c r="J273" s="40">
        <f>Data[[#This Row],[DAA 
(n)]]*LN(Data[[#This Row],[DAA 
(n)]])</f>
        <v>10675684.85176092</v>
      </c>
      <c r="K273" s="40">
        <f t="shared" si="36"/>
        <v>10299885.3665122</v>
      </c>
      <c r="L273" s="39">
        <f>LN(Data[[#This Row],[MA'[n*ln(n)']
30d]])</f>
        <v>16.147643323673098</v>
      </c>
      <c r="M273" s="43">
        <f t="shared" si="37"/>
        <v>16.14345935891026</v>
      </c>
      <c r="N273" s="40">
        <f>Data[[#This Row],[DAA 
(n)]]^1.5</f>
        <v>697385177.79561102</v>
      </c>
      <c r="O273" s="40">
        <f t="shared" si="38"/>
        <v>664952965.1550194</v>
      </c>
      <c r="P273" s="43">
        <f>LN(Data[[#This Row],[MA'[n^1.5']]])</f>
        <v>20.31522686702851</v>
      </c>
      <c r="Q273" s="43">
        <f t="shared" si="39"/>
        <v>20.30949662064479</v>
      </c>
      <c r="R273" s="30">
        <f>$O$1+$O$2*Data[[#This Row],[MA'[ln(n^2)']]]</f>
        <v>27.075487080808013</v>
      </c>
      <c r="S273" s="30">
        <f>$Q$1+$Q$2*Data[[#This Row],[MA'[ln(n*ln(n))']]]</f>
        <v>23.156707942201926</v>
      </c>
      <c r="T273" s="31">
        <f>$O$3*Data[[#This Row],[Metcalfe
(n^2)]]</f>
        <v>321588339946.12</v>
      </c>
      <c r="U273" s="31">
        <f t="shared" si="32"/>
        <v>302929849717.12665</v>
      </c>
      <c r="V273" s="30">
        <f>LN(Data[[#This Row],[MA'[NVA']
30d]]/Data[[#This Row],[MA'[NVMetcalfe calc']]])</f>
        <v>-0.62242986923767696</v>
      </c>
      <c r="W273" s="30">
        <f>$Q$3+Data[[#This Row],[NVM
(scaled)]]/((Data[[#This Row],[Upper Bound]]-Data[[#This Row],[Lower Bound]])/2)</f>
        <v>0.27233480519186604</v>
      </c>
      <c r="X273" s="30">
        <f>(Data[[#This Row],[Upper Bound]]+Data[[#This Row],[Lower Bound]])/2</f>
        <v>25.116097511504968</v>
      </c>
      <c r="Y273" s="44">
        <f>LN(Data[[#This Row],[NVActual]]/Data[[#This Row],[MA'[n^2']
30d]])</f>
        <v>-1.7345168746420128</v>
      </c>
      <c r="Z273" s="44">
        <f>LN(Data[[#This Row],[NVActual]]/Data[[#This Row],[MA'[n*ln(n)']
30d]])</f>
        <v>9.2085333656572637</v>
      </c>
      <c r="AA273" s="44">
        <f>LN(Data[[#This Row],[NVActual]]/Data[[#This Row],[MA'[n^1.5']]])</f>
        <v>5.0409498223018483</v>
      </c>
      <c r="AB273" s="44">
        <f>LN(Data[[#This Row],[NVActual]]/Data[[#This Row],[Metcalfe
(n^2)]])</f>
        <v>-1.7942878952838048</v>
      </c>
      <c r="AC273" s="45">
        <f>1+Data[[#This Row],[MA'[NVMetcalfe calc']]]/((Data[[#This Row],[NVM_norm
(scaled)]]-Data[[#This Row],[NV_fund.]])/2)</f>
        <v>-24386793038.216118</v>
      </c>
    </row>
    <row r="274" spans="1:29" x14ac:dyDescent="0.2">
      <c r="A274" s="37">
        <v>43902</v>
      </c>
      <c r="B274" s="38">
        <v>90594467680.7995</v>
      </c>
      <c r="C274" s="24">
        <f t="shared" si="33"/>
        <v>165426865433.86932</v>
      </c>
      <c r="D274" s="39">
        <f>LN(Data[[#This Row],[NVActual]])</f>
        <v>25.229658985005084</v>
      </c>
      <c r="E274" s="40">
        <v>909601</v>
      </c>
      <c r="F274" s="40">
        <f>Data[[#This Row],[DAA 
(n)]]^2</f>
        <v>827373979201</v>
      </c>
      <c r="G274" s="41">
        <f t="shared" si="34"/>
        <v>584495551699.76672</v>
      </c>
      <c r="H274" s="41">
        <f>LN(Data[[#This Row],[Metcalfe
(n^2)]])</f>
        <v>27.441522641604408</v>
      </c>
      <c r="I274" s="42">
        <f t="shared" si="35"/>
        <v>27.078482321510624</v>
      </c>
      <c r="J274" s="40">
        <f>Data[[#This Row],[DAA 
(n)]]*LN(Data[[#This Row],[DAA 
(n)]])</f>
        <v>12480418.218163006</v>
      </c>
      <c r="K274" s="40">
        <f t="shared" si="36"/>
        <v>10317469.954458615</v>
      </c>
      <c r="L274" s="39">
        <f>LN(Data[[#This Row],[MA'[n*ln(n)']
30d]])</f>
        <v>16.149349128509517</v>
      </c>
      <c r="M274" s="43">
        <f t="shared" si="37"/>
        <v>16.143078044022062</v>
      </c>
      <c r="N274" s="40">
        <f>Data[[#This Row],[DAA 
(n)]]^1.5</f>
        <v>867513803.26494467</v>
      </c>
      <c r="O274" s="40">
        <f t="shared" si="38"/>
        <v>666573588.43855333</v>
      </c>
      <c r="P274" s="43">
        <f>LN(Data[[#This Row],[MA'[n^1.5']]])</f>
        <v>20.317661101748669</v>
      </c>
      <c r="Q274" s="43">
        <f t="shared" si="39"/>
        <v>20.308986427974414</v>
      </c>
      <c r="R274" s="30">
        <f>$O$1+$O$2*Data[[#This Row],[MA'[ln(n^2)']]]</f>
        <v>27.078482321510624</v>
      </c>
      <c r="S274" s="30">
        <f>$Q$1+$Q$2*Data[[#This Row],[MA'[ln(n*ln(n))']]]</f>
        <v>23.156078772636398</v>
      </c>
      <c r="T274" s="31">
        <f>$O$3*Data[[#This Row],[Metcalfe
(n^2)]]</f>
        <v>430234469184.52002</v>
      </c>
      <c r="U274" s="31">
        <f t="shared" si="32"/>
        <v>303937686883.87866</v>
      </c>
      <c r="V274" s="30">
        <f>LN(Data[[#This Row],[MA'[NVA']
30d]]/Data[[#This Row],[MA'[NVMetcalfe calc']]])</f>
        <v>-0.60829350659129722</v>
      </c>
      <c r="W274" s="30">
        <f>$Q$3+Data[[#This Row],[NVM
(scaled)]]/((Data[[#This Row],[Upper Bound]]-Data[[#This Row],[Lower Bound]])/2)</f>
        <v>0.27983634701947763</v>
      </c>
      <c r="X274" s="30">
        <f>(Data[[#This Row],[Upper Bound]]+Data[[#This Row],[Lower Bound]])/2</f>
        <v>25.117280547073513</v>
      </c>
      <c r="Y274" s="44">
        <f>LN(Data[[#This Row],[NVActual]]/Data[[#This Row],[MA'[n^2']
30d]])</f>
        <v>-1.8643560223878224</v>
      </c>
      <c r="Z274" s="44">
        <f>LN(Data[[#This Row],[NVActual]]/Data[[#This Row],[MA'[n*ln(n)']
30d]])</f>
        <v>9.0803098564955675</v>
      </c>
      <c r="AA274" s="44">
        <f>LN(Data[[#This Row],[NVActual]]/Data[[#This Row],[MA'[n^1.5']]])</f>
        <v>4.9119978832564142</v>
      </c>
      <c r="AB274" s="44">
        <f>LN(Data[[#This Row],[NVActual]]/Data[[#This Row],[Metcalfe
(n^2)]])</f>
        <v>-2.2118636565993248</v>
      </c>
      <c r="AC274" s="45">
        <f>1+Data[[#This Row],[MA'[NVMetcalfe calc']]]/((Data[[#This Row],[NVM_norm
(scaled)]]-Data[[#This Row],[NV_fund.]])/2)</f>
        <v>-24474151561.117447</v>
      </c>
    </row>
    <row r="275" spans="1:29" x14ac:dyDescent="0.2">
      <c r="A275" s="37">
        <v>43901</v>
      </c>
      <c r="B275" s="38">
        <v>145017268327.98499</v>
      </c>
      <c r="C275" s="24">
        <f t="shared" si="33"/>
        <v>168643090964.08395</v>
      </c>
      <c r="D275" s="39">
        <f>LN(Data[[#This Row],[NVActual]])</f>
        <v>25.700118664193244</v>
      </c>
      <c r="E275" s="40">
        <v>728889</v>
      </c>
      <c r="F275" s="40">
        <f>Data[[#This Row],[DAA 
(n)]]^2</f>
        <v>531279174321</v>
      </c>
      <c r="G275" s="41">
        <f t="shared" si="34"/>
        <v>583079054138.26672</v>
      </c>
      <c r="H275" s="41">
        <f>LN(Data[[#This Row],[Metcalfe
(n^2)]])</f>
        <v>26.99855347204613</v>
      </c>
      <c r="I275" s="42">
        <f t="shared" si="35"/>
        <v>27.076724749104692</v>
      </c>
      <c r="J275" s="40">
        <f>Data[[#This Row],[DAA 
(n)]]*LN(Data[[#This Row],[DAA 
(n)]])</f>
        <v>9839474.3208431154</v>
      </c>
      <c r="K275" s="40">
        <f t="shared" si="36"/>
        <v>10305867.099276695</v>
      </c>
      <c r="L275" s="39">
        <f>LN(Data[[#This Row],[MA'[n*ln(n)']
30d]])</f>
        <v>16.14822391231624</v>
      </c>
      <c r="M275" s="43">
        <f t="shared" si="37"/>
        <v>16.142453487700671</v>
      </c>
      <c r="N275" s="40">
        <f>Data[[#This Row],[DAA 
(n)]]^1.5</f>
        <v>622288957.07031441</v>
      </c>
      <c r="O275" s="40">
        <f t="shared" si="38"/>
        <v>665452365.40543258</v>
      </c>
      <c r="P275" s="43">
        <f>LN(Data[[#This Row],[MA'[n^1.5']]])</f>
        <v>20.315977616085807</v>
      </c>
      <c r="Q275" s="43">
        <f t="shared" si="39"/>
        <v>20.308133626591815</v>
      </c>
      <c r="R275" s="30">
        <f>$O$1+$O$2*Data[[#This Row],[MA'[ln(n^2)']]]</f>
        <v>27.076724749104692</v>
      </c>
      <c r="S275" s="30">
        <f>$Q$1+$Q$2*Data[[#This Row],[MA'[ln(n*ln(n))']]]</f>
        <v>23.155048254706106</v>
      </c>
      <c r="T275" s="31">
        <f>$O$3*Data[[#This Row],[Metcalfe
(n^2)]]</f>
        <v>276265170646.91998</v>
      </c>
      <c r="U275" s="31">
        <f t="shared" si="32"/>
        <v>303201108151.89862</v>
      </c>
      <c r="V275" s="30">
        <f>LN(Data[[#This Row],[MA'[NVA']
30d]]/Data[[#This Row],[MA'[NVMetcalfe calc']]])</f>
        <v>-0.5866117146592118</v>
      </c>
      <c r="W275" s="30">
        <f>$Q$3+Data[[#This Row],[NVM
(scaled)]]/((Data[[#This Row],[Upper Bound]]-Data[[#This Row],[Lower Bound]])/2)</f>
        <v>0.29083625434322191</v>
      </c>
      <c r="X275" s="30">
        <f>(Data[[#This Row],[Upper Bound]]+Data[[#This Row],[Lower Bound]])/2</f>
        <v>25.115886501905401</v>
      </c>
      <c r="Y275" s="44">
        <f>LN(Data[[#This Row],[NVActual]]/Data[[#This Row],[MA'[n^2']
30d]])</f>
        <v>-1.3914699487759159</v>
      </c>
      <c r="Z275" s="44">
        <f>LN(Data[[#This Row],[NVActual]]/Data[[#This Row],[MA'[n*ln(n)']
30d]])</f>
        <v>9.5518947518770041</v>
      </c>
      <c r="AA275" s="44">
        <f>LN(Data[[#This Row],[NVActual]]/Data[[#This Row],[MA'[n^1.5']]])</f>
        <v>5.3841410481074368</v>
      </c>
      <c r="AB275" s="44">
        <f>LN(Data[[#This Row],[NVActual]]/Data[[#This Row],[Metcalfe
(n^2)]])</f>
        <v>-1.2984348078528862</v>
      </c>
      <c r="AC275" s="45">
        <f>1+Data[[#This Row],[MA'[NVMetcalfe calc']]]/((Data[[#This Row],[NVM_norm
(scaled)]]-Data[[#This Row],[NV_fund.]])/2)</f>
        <v>-24427028756.508598</v>
      </c>
    </row>
    <row r="276" spans="1:29" x14ac:dyDescent="0.2">
      <c r="A276" s="37">
        <v>43900</v>
      </c>
      <c r="B276" s="38">
        <v>144468246215.19901</v>
      </c>
      <c r="C276" s="24">
        <f t="shared" si="33"/>
        <v>169801867689.2016</v>
      </c>
      <c r="D276" s="39">
        <f>LN(Data[[#This Row],[NVActual]])</f>
        <v>25.696325570974679</v>
      </c>
      <c r="E276" s="40">
        <v>807778</v>
      </c>
      <c r="F276" s="40">
        <f>Data[[#This Row],[DAA 
(n)]]^2</f>
        <v>652505297284</v>
      </c>
      <c r="G276" s="41">
        <f t="shared" si="34"/>
        <v>581860070418.76672</v>
      </c>
      <c r="H276" s="41">
        <f>LN(Data[[#This Row],[Metcalfe
(n^2)]])</f>
        <v>27.204085094553218</v>
      </c>
      <c r="I276" s="42">
        <f t="shared" si="35"/>
        <v>27.074347529620017</v>
      </c>
      <c r="J276" s="40">
        <f>Data[[#This Row],[DAA 
(n)]]*LN(Data[[#This Row],[DAA 
(n)]])</f>
        <v>10987430.724754004</v>
      </c>
      <c r="K276" s="40">
        <f t="shared" si="36"/>
        <v>10293541.849052735</v>
      </c>
      <c r="L276" s="39">
        <f>LN(Data[[#This Row],[MA'[n*ln(n)']
30d]])</f>
        <v>16.147027251603721</v>
      </c>
      <c r="M276" s="43">
        <f t="shared" si="37"/>
        <v>16.141378562195932</v>
      </c>
      <c r="N276" s="40">
        <f>Data[[#This Row],[DAA 
(n)]]^1.5</f>
        <v>726002358.14319122</v>
      </c>
      <c r="O276" s="40">
        <f t="shared" si="38"/>
        <v>664372027.14309263</v>
      </c>
      <c r="P276" s="43">
        <f>LN(Data[[#This Row],[MA'[n^1.5']]])</f>
        <v>20.314352832383445</v>
      </c>
      <c r="Q276" s="43">
        <f t="shared" si="39"/>
        <v>20.306662468549053</v>
      </c>
      <c r="R276" s="30">
        <f>$O$1+$O$2*Data[[#This Row],[MA'[ln(n^2)']]]</f>
        <v>27.074347529620017</v>
      </c>
      <c r="S276" s="30">
        <f>$Q$1+$Q$2*Data[[#This Row],[MA'[ln(n*ln(n))']]]</f>
        <v>23.153274627623286</v>
      </c>
      <c r="T276" s="31">
        <f>$O$3*Data[[#This Row],[Metcalfe
(n^2)]]</f>
        <v>339302754587.67999</v>
      </c>
      <c r="U276" s="31">
        <f t="shared" si="32"/>
        <v>302567236617.75867</v>
      </c>
      <c r="V276" s="30">
        <f>LN(Data[[#This Row],[MA'[NVA']
30d]]/Data[[#This Row],[MA'[NVMetcalfe calc']]])</f>
        <v>-0.57767124941916226</v>
      </c>
      <c r="W276" s="30">
        <f>$Q$3+Data[[#This Row],[NVM
(scaled)]]/((Data[[#This Row],[Upper Bound]]-Data[[#This Row],[Lower Bound]])/2)</f>
        <v>0.29535041614503293</v>
      </c>
      <c r="X276" s="30">
        <f>(Data[[#This Row],[Upper Bound]]+Data[[#This Row],[Lower Bound]])/2</f>
        <v>25.113811078621652</v>
      </c>
      <c r="Y276" s="44">
        <f>LN(Data[[#This Row],[NVActual]]/Data[[#This Row],[MA'[n^2']
30d]])</f>
        <v>-1.3931702559617885</v>
      </c>
      <c r="Z276" s="44">
        <f>LN(Data[[#This Row],[NVActual]]/Data[[#This Row],[MA'[n*ln(n)']
30d]])</f>
        <v>9.5492983193709584</v>
      </c>
      <c r="AA276" s="44">
        <f>LN(Data[[#This Row],[NVActual]]/Data[[#This Row],[MA'[n^1.5']]])</f>
        <v>5.3819727385912346</v>
      </c>
      <c r="AB276" s="44">
        <f>LN(Data[[#This Row],[NVActual]]/Data[[#This Row],[Metcalfe
(n^2)]])</f>
        <v>-1.5077595235785364</v>
      </c>
      <c r="AC276" s="45">
        <f>1+Data[[#This Row],[MA'[NVMetcalfe calc']]]/((Data[[#This Row],[NVM_norm
(scaled)]]-Data[[#This Row],[NV_fund.]])/2)</f>
        <v>-24382433763.332077</v>
      </c>
    </row>
    <row r="277" spans="1:29" x14ac:dyDescent="0.2">
      <c r="A277" s="37">
        <v>43899</v>
      </c>
      <c r="B277" s="38">
        <v>144207873678.32401</v>
      </c>
      <c r="C277" s="24">
        <f t="shared" si="33"/>
        <v>171147617559.11655</v>
      </c>
      <c r="D277" s="39">
        <f>LN(Data[[#This Row],[NVActual]])</f>
        <v>25.694521662791509</v>
      </c>
      <c r="E277" s="40">
        <v>809850</v>
      </c>
      <c r="F277" s="40">
        <f>Data[[#This Row],[DAA 
(n)]]^2</f>
        <v>655857022500</v>
      </c>
      <c r="G277" s="41">
        <f t="shared" si="34"/>
        <v>576242759425.33337</v>
      </c>
      <c r="H277" s="41">
        <f>LN(Data[[#This Row],[Metcalfe
(n^2)]])</f>
        <v>27.209208648629087</v>
      </c>
      <c r="I277" s="42">
        <f t="shared" si="35"/>
        <v>27.064388751482738</v>
      </c>
      <c r="J277" s="40">
        <f>Data[[#This Row],[DAA 
(n)]]*LN(Data[[#This Row],[DAA 
(n)]])</f>
        <v>11017688.812046133</v>
      </c>
      <c r="K277" s="40">
        <f t="shared" si="36"/>
        <v>10239257.328125631</v>
      </c>
      <c r="L277" s="39">
        <f>LN(Data[[#This Row],[MA'[n*ln(n)']
30d]])</f>
        <v>16.141739648395227</v>
      </c>
      <c r="M277" s="43">
        <f t="shared" si="37"/>
        <v>16.140242378318757</v>
      </c>
      <c r="N277" s="40">
        <f>Data[[#This Row],[DAA 
(n)]]^1.5</f>
        <v>728797509.37529004</v>
      </c>
      <c r="O277" s="40">
        <f t="shared" si="38"/>
        <v>659514035.11146736</v>
      </c>
      <c r="P277" s="43">
        <f>LN(Data[[#This Row],[MA'[n^1.5']]])</f>
        <v>20.307013811337907</v>
      </c>
      <c r="Q277" s="43">
        <f t="shared" si="39"/>
        <v>20.305110225534211</v>
      </c>
      <c r="R277" s="30">
        <f>$O$1+$O$2*Data[[#This Row],[MA'[ln(n^2)']]]</f>
        <v>27.064388751482738</v>
      </c>
      <c r="S277" s="30">
        <f>$Q$1+$Q$2*Data[[#This Row],[MA'[ln(n*ln(n))']]]</f>
        <v>23.151399924225945</v>
      </c>
      <c r="T277" s="31">
        <f>$O$3*Data[[#This Row],[Metcalfe
(n^2)]]</f>
        <v>341045651700</v>
      </c>
      <c r="U277" s="31">
        <f t="shared" si="32"/>
        <v>299646234901.17328</v>
      </c>
      <c r="V277" s="30">
        <f>LN(Data[[#This Row],[MA'[NVA']
30d]]/Data[[#This Row],[MA'[NVMetcalfe calc']]])</f>
        <v>-0.56007611714950323</v>
      </c>
      <c r="W277" s="30">
        <f>$Q$3+Data[[#This Row],[NVM
(scaled)]]/((Data[[#This Row],[Upper Bound]]-Data[[#This Row],[Lower Bound]])/2)</f>
        <v>0.30373487537292793</v>
      </c>
      <c r="X277" s="30">
        <f>(Data[[#This Row],[Upper Bound]]+Data[[#This Row],[Lower Bound]])/2</f>
        <v>25.10789433785434</v>
      </c>
      <c r="Y277" s="44">
        <f>LN(Data[[#This Row],[NVActual]]/Data[[#This Row],[MA'[n^2']
30d]])</f>
        <v>-1.3852732033982456</v>
      </c>
      <c r="Z277" s="44">
        <f>LN(Data[[#This Row],[NVActual]]/Data[[#This Row],[MA'[n*ln(n)']
30d]])</f>
        <v>9.5527820143962821</v>
      </c>
      <c r="AA277" s="44">
        <f>LN(Data[[#This Row],[NVActual]]/Data[[#This Row],[MA'[n^1.5']]])</f>
        <v>5.3875078514536012</v>
      </c>
      <c r="AB277" s="44">
        <f>LN(Data[[#This Row],[NVActual]]/Data[[#This Row],[Metcalfe
(n^2)]])</f>
        <v>-1.5146869858375771</v>
      </c>
      <c r="AC277" s="45">
        <f>1+Data[[#This Row],[MA'[NVMetcalfe calc']]]/((Data[[#This Row],[NVM_norm
(scaled)]]-Data[[#This Row],[NV_fund.]])/2)</f>
        <v>-24160966659.000389</v>
      </c>
    </row>
    <row r="278" spans="1:29" x14ac:dyDescent="0.2">
      <c r="A278" s="37">
        <v>43898</v>
      </c>
      <c r="B278" s="38">
        <v>148086770498.233</v>
      </c>
      <c r="C278" s="24">
        <f t="shared" si="33"/>
        <v>172355870517.71033</v>
      </c>
      <c r="D278" s="39">
        <f>LN(Data[[#This Row],[NVActual]])</f>
        <v>25.721064226061582</v>
      </c>
      <c r="E278" s="40">
        <v>654911</v>
      </c>
      <c r="F278" s="40">
        <f>Data[[#This Row],[DAA 
(n)]]^2</f>
        <v>428908417921</v>
      </c>
      <c r="G278" s="41">
        <f t="shared" si="34"/>
        <v>571154858155.33337</v>
      </c>
      <c r="H278" s="41">
        <f>LN(Data[[#This Row],[Metcalfe
(n^2)]])</f>
        <v>26.784509255045123</v>
      </c>
      <c r="I278" s="42">
        <f t="shared" si="35"/>
        <v>27.055558238400785</v>
      </c>
      <c r="J278" s="40">
        <f>Data[[#This Row],[DAA 
(n)]]*LN(Data[[#This Row],[DAA 
(n)]])</f>
        <v>8770734.8703654278</v>
      </c>
      <c r="K278" s="40">
        <f t="shared" si="36"/>
        <v>10190563.413558464</v>
      </c>
      <c r="L278" s="39">
        <f>LN(Data[[#This Row],[MA'[n*ln(n)']
30d]])</f>
        <v>16.1369726945005</v>
      </c>
      <c r="M278" s="43">
        <f t="shared" si="37"/>
        <v>16.139438419601586</v>
      </c>
      <c r="N278" s="40">
        <f>Data[[#This Row],[DAA 
(n)]]^1.5</f>
        <v>529997019.69828171</v>
      </c>
      <c r="O278" s="40">
        <f t="shared" si="38"/>
        <v>655136557.23449433</v>
      </c>
      <c r="P278" s="43">
        <f>LN(Data[[#This Row],[MA'[n^1.5']]])</f>
        <v>20.30035425619716</v>
      </c>
      <c r="Q278" s="43">
        <f t="shared" si="39"/>
        <v>20.304020414195179</v>
      </c>
      <c r="R278" s="30">
        <f>$O$1+$O$2*Data[[#This Row],[MA'[ln(n^2)']]]</f>
        <v>27.055558238400785</v>
      </c>
      <c r="S278" s="30">
        <f>$Q$1+$Q$2*Data[[#This Row],[MA'[ln(n*ln(n))']]]</f>
        <v>23.150073392342616</v>
      </c>
      <c r="T278" s="31">
        <f>$O$3*Data[[#This Row],[Metcalfe
(n^2)]]</f>
        <v>223032377318.92001</v>
      </c>
      <c r="U278" s="31">
        <f t="shared" si="32"/>
        <v>297000526240.77344</v>
      </c>
      <c r="V278" s="30">
        <f>LN(Data[[#This Row],[MA'[NVA']
30d]]/Data[[#This Row],[MA'[NVMetcalfe calc']]])</f>
        <v>-0.54417255666728082</v>
      </c>
      <c r="W278" s="30">
        <f>$Q$3+Data[[#This Row],[NVM
(scaled)]]/((Data[[#This Row],[Upper Bound]]-Data[[#This Row],[Lower Bound]])/2)</f>
        <v>0.31132906508828589</v>
      </c>
      <c r="X278" s="30">
        <f>(Data[[#This Row],[Upper Bound]]+Data[[#This Row],[Lower Bound]])/2</f>
        <v>25.102815815371699</v>
      </c>
      <c r="Y278" s="44">
        <f>LN(Data[[#This Row],[NVActual]]/Data[[#This Row],[MA'[n^2']
30d]])</f>
        <v>-1.3498619889470771</v>
      </c>
      <c r="Z278" s="44">
        <f>LN(Data[[#This Row],[NVActual]]/Data[[#This Row],[MA'[n*ln(n)']
30d]])</f>
        <v>9.5840915315610822</v>
      </c>
      <c r="AA278" s="44">
        <f>LN(Data[[#This Row],[NVActual]]/Data[[#This Row],[MA'[n^1.5']]])</f>
        <v>5.420709969864423</v>
      </c>
      <c r="AB278" s="44">
        <f>LN(Data[[#This Row],[NVActual]]/Data[[#This Row],[Metcalfe
(n^2)]])</f>
        <v>-1.0634450289835371</v>
      </c>
      <c r="AC278" s="45">
        <f>1+Data[[#This Row],[MA'[NVMetcalfe calc']]]/((Data[[#This Row],[NVM_norm
(scaled)]]-Data[[#This Row],[NV_fund.]])/2)</f>
        <v>-23959880197.582943</v>
      </c>
    </row>
    <row r="279" spans="1:29" x14ac:dyDescent="0.2">
      <c r="A279" s="37">
        <v>43897</v>
      </c>
      <c r="B279" s="38">
        <v>162471226444.75601</v>
      </c>
      <c r="C279" s="24">
        <f t="shared" si="33"/>
        <v>173366884711.44699</v>
      </c>
      <c r="D279" s="39">
        <f>LN(Data[[#This Row],[NVActual]])</f>
        <v>25.813766755005538</v>
      </c>
      <c r="E279" s="40">
        <v>682432</v>
      </c>
      <c r="F279" s="40">
        <f>Data[[#This Row],[DAA 
(n)]]^2</f>
        <v>465713434624</v>
      </c>
      <c r="G279" s="41">
        <f t="shared" si="34"/>
        <v>581821585451.83337</v>
      </c>
      <c r="H279" s="41">
        <f>LN(Data[[#This Row],[Metcalfe
(n^2)]])</f>
        <v>26.866836334755703</v>
      </c>
      <c r="I279" s="42">
        <f t="shared" si="35"/>
        <v>27.074137428874092</v>
      </c>
      <c r="J279" s="40">
        <f>Data[[#This Row],[DAA 
(n)]]*LN(Data[[#This Row],[DAA 
(n)]])</f>
        <v>9167394.4268000014</v>
      </c>
      <c r="K279" s="40">
        <f t="shared" si="36"/>
        <v>10292564.88262702</v>
      </c>
      <c r="L279" s="39">
        <f>LN(Data[[#This Row],[MA'[n*ln(n)']
30d]])</f>
        <v>16.146932336480702</v>
      </c>
      <c r="M279" s="43">
        <f t="shared" si="37"/>
        <v>16.138896779848316</v>
      </c>
      <c r="N279" s="40">
        <f>Data[[#This Row],[DAA 
(n)]]^1.5</f>
        <v>563753271.04800534</v>
      </c>
      <c r="O279" s="40">
        <f t="shared" si="38"/>
        <v>664304957.21756887</v>
      </c>
      <c r="P279" s="43">
        <f>LN(Data[[#This Row],[MA'[n^1.5']]])</f>
        <v>20.314251874925208</v>
      </c>
      <c r="Q279" s="43">
        <f t="shared" si="39"/>
        <v>20.303296589512243</v>
      </c>
      <c r="R279" s="30">
        <f>$O$1+$O$2*Data[[#This Row],[MA'[ln(n^2)']]]</f>
        <v>27.074137428874092</v>
      </c>
      <c r="S279" s="30">
        <f>$Q$1+$Q$2*Data[[#This Row],[MA'[ln(n*ln(n))']]]</f>
        <v>23.149179686749719</v>
      </c>
      <c r="T279" s="31">
        <f>$O$3*Data[[#This Row],[Metcalfe
(n^2)]]</f>
        <v>242170986004.48001</v>
      </c>
      <c r="U279" s="31">
        <f t="shared" si="32"/>
        <v>302547224434.95337</v>
      </c>
      <c r="V279" s="30">
        <f>LN(Data[[#This Row],[MA'[NVA']
30d]]/Data[[#This Row],[MA'[NVMetcalfe calc']]])</f>
        <v>-0.5568273093020415</v>
      </c>
      <c r="W279" s="30">
        <f>$Q$3+Data[[#This Row],[NVM
(scaled)]]/((Data[[#This Row],[Upper Bound]]-Data[[#This Row],[Lower Bound]])/2)</f>
        <v>0.30626328440384165</v>
      </c>
      <c r="X279" s="30">
        <f>(Data[[#This Row],[Upper Bound]]+Data[[#This Row],[Lower Bound]])/2</f>
        <v>25.111658557811907</v>
      </c>
      <c r="Y279" s="44">
        <f>LN(Data[[#This Row],[NVActual]]/Data[[#This Row],[MA'[n^2']
30d]])</f>
        <v>-1.2756629284684935</v>
      </c>
      <c r="Z279" s="44">
        <f>LN(Data[[#This Row],[NVActual]]/Data[[#This Row],[MA'[n*ln(n)']
30d]])</f>
        <v>9.666834418524834</v>
      </c>
      <c r="AA279" s="44">
        <f>LN(Data[[#This Row],[NVActual]]/Data[[#This Row],[MA'[n^1.5']]])</f>
        <v>5.4995148800803308</v>
      </c>
      <c r="AB279" s="44">
        <f>LN(Data[[#This Row],[NVActual]]/Data[[#This Row],[Metcalfe
(n^2)]])</f>
        <v>-1.053069579750165</v>
      </c>
      <c r="AC279" s="45">
        <f>1+Data[[#This Row],[MA'[NVMetcalfe calc']]]/((Data[[#This Row],[NVM_norm
(scaled)]]-Data[[#This Row],[NV_fund.]])/2)</f>
        <v>-24393662837.28508</v>
      </c>
    </row>
    <row r="280" spans="1:29" x14ac:dyDescent="0.2">
      <c r="A280" s="37">
        <v>43896</v>
      </c>
      <c r="B280" s="38">
        <v>166995631895.56601</v>
      </c>
      <c r="C280" s="24">
        <f t="shared" si="33"/>
        <v>173860836124.16974</v>
      </c>
      <c r="D280" s="39">
        <f>LN(Data[[#This Row],[NVActual]])</f>
        <v>25.841233492707108</v>
      </c>
      <c r="E280" s="40">
        <v>804945</v>
      </c>
      <c r="F280" s="40">
        <f>Data[[#This Row],[DAA 
(n)]]^2</f>
        <v>647936453025</v>
      </c>
      <c r="G280" s="41">
        <f t="shared" si="34"/>
        <v>585816780985.19995</v>
      </c>
      <c r="H280" s="41">
        <f>LN(Data[[#This Row],[Metcalfe
(n^2)]])</f>
        <v>27.197058462170425</v>
      </c>
      <c r="I280" s="42">
        <f t="shared" si="35"/>
        <v>27.081771230196345</v>
      </c>
      <c r="J280" s="40">
        <f>Data[[#This Row],[DAA 
(n)]]*LN(Data[[#This Row],[DAA 
(n)]])</f>
        <v>10946068.111915886</v>
      </c>
      <c r="K280" s="40">
        <f t="shared" si="36"/>
        <v>10332558.770113153</v>
      </c>
      <c r="L280" s="39">
        <f>LN(Data[[#This Row],[MA'[n*ln(n)']
30d]])</f>
        <v>16.150810513240856</v>
      </c>
      <c r="M280" s="43">
        <f t="shared" si="37"/>
        <v>16.137843278657972</v>
      </c>
      <c r="N280" s="40">
        <f>Data[[#This Row],[DAA 
(n)]]^1.5</f>
        <v>722186408.19404089</v>
      </c>
      <c r="O280" s="40">
        <f t="shared" si="38"/>
        <v>667826412.96854866</v>
      </c>
      <c r="P280" s="43">
        <f>LN(Data[[#This Row],[MA'[n^1.5']]])</f>
        <v>20.319538836905718</v>
      </c>
      <c r="Q280" s="43">
        <f t="shared" si="39"/>
        <v>20.301849194576626</v>
      </c>
      <c r="R280" s="30">
        <f>$O$1+$O$2*Data[[#This Row],[MA'[ln(n^2)']]]</f>
        <v>27.081771230196345</v>
      </c>
      <c r="S280" s="30">
        <f>$Q$1+$Q$2*Data[[#This Row],[MA'[ln(n*ln(n))']]]</f>
        <v>23.14744140978565</v>
      </c>
      <c r="T280" s="31">
        <f>$O$3*Data[[#This Row],[Metcalfe
(n^2)]]</f>
        <v>336926955573</v>
      </c>
      <c r="U280" s="31">
        <f t="shared" si="32"/>
        <v>304624726112.30402</v>
      </c>
      <c r="V280" s="30">
        <f>LN(Data[[#This Row],[MA'[NVA']
30d]]/Data[[#This Row],[MA'[NVMetcalfe calc']]])</f>
        <v>-0.56082542602694163</v>
      </c>
      <c r="W280" s="30">
        <f>$Q$3+Data[[#This Row],[NVM
(scaled)]]/((Data[[#This Row],[Upper Bound]]-Data[[#This Row],[Lower Bound]])/2)</f>
        <v>0.30490675585078508</v>
      </c>
      <c r="X280" s="30">
        <f>(Data[[#This Row],[Upper Bound]]+Data[[#This Row],[Lower Bound]])/2</f>
        <v>25.114606319990997</v>
      </c>
      <c r="Y280" s="44">
        <f>LN(Data[[#This Row],[NVActual]]/Data[[#This Row],[MA'[n^2']
30d]])</f>
        <v>-1.2550394244930392</v>
      </c>
      <c r="Z280" s="44">
        <f>LN(Data[[#This Row],[NVActual]]/Data[[#This Row],[MA'[n*ln(n)']
30d]])</f>
        <v>9.6904229794662538</v>
      </c>
      <c r="AA280" s="44">
        <f>LN(Data[[#This Row],[NVActual]]/Data[[#This Row],[MA'[n^1.5']]])</f>
        <v>5.5216946558013884</v>
      </c>
      <c r="AB280" s="44">
        <f>LN(Data[[#This Row],[NVActual]]/Data[[#This Row],[Metcalfe
(n^2)]])</f>
        <v>-1.3558249694633175</v>
      </c>
      <c r="AC280" s="45">
        <f>1+Data[[#This Row],[MA'[NVMetcalfe calc']]]/((Data[[#This Row],[NVM_norm
(scaled)]]-Data[[#This Row],[NV_fund.]])/2)</f>
        <v>-24556905682.17939</v>
      </c>
    </row>
    <row r="281" spans="1:29" x14ac:dyDescent="0.2">
      <c r="A281" s="37">
        <v>43895</v>
      </c>
      <c r="B281" s="38">
        <v>165435942800.146</v>
      </c>
      <c r="C281" s="24">
        <f t="shared" si="33"/>
        <v>174135992022.58856</v>
      </c>
      <c r="D281" s="39">
        <f>LN(Data[[#This Row],[NVActual]])</f>
        <v>25.831849904272257</v>
      </c>
      <c r="E281" s="40">
        <v>793221</v>
      </c>
      <c r="F281" s="40">
        <f>Data[[#This Row],[DAA 
(n)]]^2</f>
        <v>629199554841</v>
      </c>
      <c r="G281" s="41">
        <f t="shared" si="34"/>
        <v>586835669430</v>
      </c>
      <c r="H281" s="41">
        <f>LN(Data[[#This Row],[Metcalfe
(n^2)]])</f>
        <v>27.167714300630283</v>
      </c>
      <c r="I281" s="42">
        <f t="shared" si="35"/>
        <v>27.083307777940657</v>
      </c>
      <c r="J281" s="40">
        <f>Data[[#This Row],[DAA 
(n)]]*LN(Data[[#This Row],[DAA 
(n)]])</f>
        <v>10775000.752630128</v>
      </c>
      <c r="K281" s="40">
        <f t="shared" si="36"/>
        <v>10341698.847176177</v>
      </c>
      <c r="L281" s="39">
        <f>LN(Data[[#This Row],[MA'[n*ln(n)']
30d]])</f>
        <v>16.151694712115386</v>
      </c>
      <c r="M281" s="43">
        <f t="shared" si="37"/>
        <v>16.136677580073247</v>
      </c>
      <c r="N281" s="40">
        <f>Data[[#This Row],[DAA 
(n)]]^1.5</f>
        <v>706466064.35874438</v>
      </c>
      <c r="O281" s="40">
        <f t="shared" si="38"/>
        <v>668673222.12759089</v>
      </c>
      <c r="P281" s="43">
        <f>LN(Data[[#This Row],[MA'[n^1.5']]])</f>
        <v>20.320806041550036</v>
      </c>
      <c r="Q281" s="43">
        <f t="shared" si="39"/>
        <v>20.300249782055865</v>
      </c>
      <c r="R281" s="30">
        <f>$O$1+$O$2*Data[[#This Row],[MA'[ln(n^2)']]]</f>
        <v>27.083307777940657</v>
      </c>
      <c r="S281" s="30">
        <f>$Q$1+$Q$2*Data[[#This Row],[MA'[ln(n*ln(n))']]]</f>
        <v>23.145518007120856</v>
      </c>
      <c r="T281" s="31">
        <f>$O$3*Data[[#This Row],[Metcalfe
(n^2)]]</f>
        <v>327183768517.32001</v>
      </c>
      <c r="U281" s="31">
        <f t="shared" si="32"/>
        <v>305154548103.60004</v>
      </c>
      <c r="V281" s="30">
        <f>LN(Data[[#This Row],[MA'[NVA']
30d]]/Data[[#This Row],[MA'[NVMetcalfe calc']]])</f>
        <v>-0.56098180606329129</v>
      </c>
      <c r="W281" s="30">
        <f>$Q$3+Data[[#This Row],[NVM
(scaled)]]/((Data[[#This Row],[Upper Bound]]-Data[[#This Row],[Lower Bound]])/2)</f>
        <v>0.30507782857259974</v>
      </c>
      <c r="X281" s="30">
        <f>(Data[[#This Row],[Upper Bound]]+Data[[#This Row],[Lower Bound]])/2</f>
        <v>25.114412892530758</v>
      </c>
      <c r="Y281" s="44">
        <f>LN(Data[[#This Row],[NVActual]]/Data[[#This Row],[MA'[n^2']
30d]])</f>
        <v>-1.2661607634452592</v>
      </c>
      <c r="Z281" s="44">
        <f>LN(Data[[#This Row],[NVActual]]/Data[[#This Row],[MA'[n*ln(n)']
30d]])</f>
        <v>9.6801551921568691</v>
      </c>
      <c r="AA281" s="44">
        <f>LN(Data[[#This Row],[NVActual]]/Data[[#This Row],[MA'[n^1.5']]])</f>
        <v>5.5110438627222216</v>
      </c>
      <c r="AB281" s="44">
        <f>LN(Data[[#This Row],[NVActual]]/Data[[#This Row],[Metcalfe
(n^2)]])</f>
        <v>-1.335864396358027</v>
      </c>
      <c r="AC281" s="45">
        <f>1+Data[[#This Row],[MA'[NVMetcalfe calc']]]/((Data[[#This Row],[NVM_norm
(scaled)]]-Data[[#This Row],[NV_fund.]])/2)</f>
        <v>-24599977976.395638</v>
      </c>
    </row>
    <row r="282" spans="1:29" x14ac:dyDescent="0.2">
      <c r="A282" s="37">
        <v>43894</v>
      </c>
      <c r="B282" s="38">
        <v>159827648015.21201</v>
      </c>
      <c r="C282" s="24">
        <f t="shared" si="33"/>
        <v>174179485362.79059</v>
      </c>
      <c r="D282" s="39">
        <f>LN(Data[[#This Row],[NVActual]])</f>
        <v>25.797361871678511</v>
      </c>
      <c r="E282" s="40">
        <v>857423</v>
      </c>
      <c r="F282" s="40">
        <f>Data[[#This Row],[DAA 
(n)]]^2</f>
        <v>735174200929</v>
      </c>
      <c r="G282" s="41">
        <f t="shared" si="34"/>
        <v>585363986376.1333</v>
      </c>
      <c r="H282" s="41">
        <f>LN(Data[[#This Row],[Metcalfe
(n^2)]])</f>
        <v>27.32337331614394</v>
      </c>
      <c r="I282" s="42">
        <f t="shared" si="35"/>
        <v>27.080882686233714</v>
      </c>
      <c r="J282" s="40">
        <f>Data[[#This Row],[DAA 
(n)]]*LN(Data[[#This Row],[DAA 
(n)]])</f>
        <v>11713844.359424043</v>
      </c>
      <c r="K282" s="40">
        <f t="shared" si="36"/>
        <v>10327940.983167337</v>
      </c>
      <c r="L282" s="39">
        <f>LN(Data[[#This Row],[MA'[n*ln(n)']
30d]])</f>
        <v>16.150363497236608</v>
      </c>
      <c r="M282" s="43">
        <f t="shared" si="37"/>
        <v>16.13532070947792</v>
      </c>
      <c r="N282" s="40">
        <f>Data[[#This Row],[DAA 
(n)]]^1.5</f>
        <v>793949160.13756502</v>
      </c>
      <c r="O282" s="40">
        <f t="shared" si="38"/>
        <v>667422715.30641711</v>
      </c>
      <c r="P282" s="43">
        <f>LN(Data[[#This Row],[MA'[n^1.5']]])</f>
        <v>20.318934159222906</v>
      </c>
      <c r="Q282" s="43">
        <f t="shared" si="39"/>
        <v>20.29837819512597</v>
      </c>
      <c r="R282" s="30">
        <f>$O$1+$O$2*Data[[#This Row],[MA'[ln(n^2)']]]</f>
        <v>27.080882686233714</v>
      </c>
      <c r="S282" s="30">
        <f>$Q$1+$Q$2*Data[[#This Row],[MA'[ln(n*ln(n))']]]</f>
        <v>23.143279170638568</v>
      </c>
      <c r="T282" s="31">
        <f>$O$3*Data[[#This Row],[Metcalfe
(n^2)]]</f>
        <v>382290584483.08002</v>
      </c>
      <c r="U282" s="31">
        <f t="shared" si="32"/>
        <v>304389272915.58942</v>
      </c>
      <c r="V282" s="30">
        <f>LN(Data[[#This Row],[MA'[NVA']
30d]]/Data[[#This Row],[MA'[NVMetcalfe calc']]])</f>
        <v>-0.55822109264162167</v>
      </c>
      <c r="W282" s="30">
        <f>$Q$3+Data[[#This Row],[NVM
(scaled)]]/((Data[[#This Row],[Upper Bound]]-Data[[#This Row],[Lower Bound]])/2)</f>
        <v>0.30646658154852352</v>
      </c>
      <c r="X282" s="30">
        <f>(Data[[#This Row],[Upper Bound]]+Data[[#This Row],[Lower Bound]])/2</f>
        <v>25.112080928436143</v>
      </c>
      <c r="Y282" s="44">
        <f>LN(Data[[#This Row],[NVActual]]/Data[[#This Row],[MA'[n^2']
30d]])</f>
        <v>-1.2981378179478136</v>
      </c>
      <c r="Z282" s="44">
        <f>LN(Data[[#This Row],[NVActual]]/Data[[#This Row],[MA'[n*ln(n)']
30d]])</f>
        <v>9.6469983744419032</v>
      </c>
      <c r="AA282" s="44">
        <f>LN(Data[[#This Row],[NVActual]]/Data[[#This Row],[MA'[n^1.5']]])</f>
        <v>5.4784277124556064</v>
      </c>
      <c r="AB282" s="44">
        <f>LN(Data[[#This Row],[NVActual]]/Data[[#This Row],[Metcalfe
(n^2)]])</f>
        <v>-1.5260114444654274</v>
      </c>
      <c r="AC282" s="45">
        <f>1+Data[[#This Row],[MA'[NVMetcalfe calc']]]/((Data[[#This Row],[NVM_norm
(scaled)]]-Data[[#This Row],[NV_fund.]])/2)</f>
        <v>-24541966076.432095</v>
      </c>
    </row>
    <row r="283" spans="1:29" x14ac:dyDescent="0.2">
      <c r="A283" s="37">
        <v>43893</v>
      </c>
      <c r="B283" s="38">
        <v>160036426101.828</v>
      </c>
      <c r="C283" s="24">
        <f t="shared" si="33"/>
        <v>174481110193.67255</v>
      </c>
      <c r="D283" s="39">
        <f>LN(Data[[#This Row],[NVActual]])</f>
        <v>25.798667289405344</v>
      </c>
      <c r="E283" s="40">
        <v>840712</v>
      </c>
      <c r="F283" s="40">
        <f>Data[[#This Row],[DAA 
(n)]]^2</f>
        <v>706796666944</v>
      </c>
      <c r="G283" s="41">
        <f t="shared" si="34"/>
        <v>586663300331.83337</v>
      </c>
      <c r="H283" s="41">
        <f>LN(Data[[#This Row],[Metcalfe
(n^2)]])</f>
        <v>27.284008861681908</v>
      </c>
      <c r="I283" s="42">
        <f t="shared" si="35"/>
        <v>27.082604781221512</v>
      </c>
      <c r="J283" s="40">
        <f>Data[[#This Row],[DAA 
(n)]]*LN(Data[[#This Row],[DAA 
(n)]])</f>
        <v>11468996.82906116</v>
      </c>
      <c r="K283" s="40">
        <f t="shared" si="36"/>
        <v>10338916.15986689</v>
      </c>
      <c r="L283" s="39">
        <f>LN(Data[[#This Row],[MA'[n*ln(n)']
30d]])</f>
        <v>16.151425601421614</v>
      </c>
      <c r="M283" s="43">
        <f t="shared" si="37"/>
        <v>16.133736132077271</v>
      </c>
      <c r="N283" s="40">
        <f>Data[[#This Row],[DAA 
(n)]]^1.5</f>
        <v>770851762.31219864</v>
      </c>
      <c r="O283" s="40">
        <f t="shared" si="38"/>
        <v>668468282.77190971</v>
      </c>
      <c r="P283" s="43">
        <f>LN(Data[[#This Row],[MA'[n^1.5']]])</f>
        <v>20.320499508013331</v>
      </c>
      <c r="Q283" s="43">
        <f t="shared" si="39"/>
        <v>20.296202101703884</v>
      </c>
      <c r="R283" s="30">
        <f>$O$1+$O$2*Data[[#This Row],[MA'[ln(n^2)']]]</f>
        <v>27.082604781221512</v>
      </c>
      <c r="S283" s="30">
        <f>$Q$1+$Q$2*Data[[#This Row],[MA'[ln(n*ln(n))']]]</f>
        <v>23.140664617927495</v>
      </c>
      <c r="T283" s="31">
        <f>$O$3*Data[[#This Row],[Metcalfe
(n^2)]]</f>
        <v>367534266810.88</v>
      </c>
      <c r="U283" s="31">
        <f t="shared" si="32"/>
        <v>305064916172.55334</v>
      </c>
      <c r="V283" s="30">
        <f>LN(Data[[#This Row],[MA'[NVA']
30d]]/Data[[#This Row],[MA'[NVMetcalfe calc']]])</f>
        <v>-0.55870810912643298</v>
      </c>
      <c r="W283" s="30">
        <f>$Q$3+Data[[#This Row],[NVM
(scaled)]]/((Data[[#This Row],[Upper Bound]]-Data[[#This Row],[Lower Bound]])/2)</f>
        <v>0.30653141043137611</v>
      </c>
      <c r="X283" s="30">
        <f>(Data[[#This Row],[Upper Bound]]+Data[[#This Row],[Lower Bound]])/2</f>
        <v>25.111634699574502</v>
      </c>
      <c r="Y283" s="44">
        <f>LN(Data[[#This Row],[NVActual]]/Data[[#This Row],[MA'[n^2']
30d]])</f>
        <v>-1.2990496088179537</v>
      </c>
      <c r="Z283" s="44">
        <f>LN(Data[[#This Row],[NVActual]]/Data[[#This Row],[MA'[n*ln(n)']
30d]])</f>
        <v>9.6472416879837279</v>
      </c>
      <c r="AA283" s="44">
        <f>LN(Data[[#This Row],[NVActual]]/Data[[#This Row],[MA'[n^1.5']]])</f>
        <v>5.4781677813920142</v>
      </c>
      <c r="AB283" s="44">
        <f>LN(Data[[#This Row],[NVActual]]/Data[[#This Row],[Metcalfe
(n^2)]])</f>
        <v>-1.4853415722765648</v>
      </c>
      <c r="AC283" s="45">
        <f>1+Data[[#This Row],[MA'[NVMetcalfe calc']]]/((Data[[#This Row],[NVM_norm
(scaled)]]-Data[[#This Row],[NV_fund.]])/2)</f>
        <v>-24596947862.230736</v>
      </c>
    </row>
    <row r="284" spans="1:29" x14ac:dyDescent="0.2">
      <c r="A284" s="37">
        <v>43892</v>
      </c>
      <c r="B284" s="38">
        <v>162527106819.91501</v>
      </c>
      <c r="C284" s="24">
        <f t="shared" si="33"/>
        <v>174811338249.70557</v>
      </c>
      <c r="D284" s="39">
        <f>LN(Data[[#This Row],[NVActual]])</f>
        <v>25.814110636004241</v>
      </c>
      <c r="E284" s="40">
        <v>829550</v>
      </c>
      <c r="F284" s="40">
        <f>Data[[#This Row],[DAA 
(n)]]^2</f>
        <v>688153202500</v>
      </c>
      <c r="G284" s="41">
        <f t="shared" si="34"/>
        <v>579719921625.83337</v>
      </c>
      <c r="H284" s="41">
        <f>LN(Data[[#This Row],[Metcalfe
(n^2)]])</f>
        <v>27.257277328143005</v>
      </c>
      <c r="I284" s="42">
        <f t="shared" si="35"/>
        <v>27.070966486151516</v>
      </c>
      <c r="J284" s="40">
        <f>Data[[#This Row],[DAA 
(n)]]*LN(Data[[#This Row],[DAA 
(n)]])</f>
        <v>11305637.203780515</v>
      </c>
      <c r="K284" s="40">
        <f t="shared" si="36"/>
        <v>10273568.639412938</v>
      </c>
      <c r="L284" s="39">
        <f>LN(Data[[#This Row],[MA'[n*ln(n)']
30d]])</f>
        <v>16.145085003476083</v>
      </c>
      <c r="M284" s="43">
        <f t="shared" si="37"/>
        <v>16.131673546264768</v>
      </c>
      <c r="N284" s="40">
        <f>Data[[#This Row],[DAA 
(n)]]^1.5</f>
        <v>755551116.16215384</v>
      </c>
      <c r="O284" s="40">
        <f t="shared" si="38"/>
        <v>662548590.93506873</v>
      </c>
      <c r="P284" s="43">
        <f>LN(Data[[#This Row],[MA'[n^1.5']]])</f>
        <v>20.311604457942703</v>
      </c>
      <c r="Q284" s="43">
        <f t="shared" si="39"/>
        <v>20.293350947174307</v>
      </c>
      <c r="R284" s="30">
        <f>$O$1+$O$2*Data[[#This Row],[MA'[ln(n^2)']]]</f>
        <v>27.070966486151516</v>
      </c>
      <c r="S284" s="30">
        <f>$Q$1+$Q$2*Data[[#This Row],[MA'[ln(n*ln(n))']]]</f>
        <v>23.137261351336864</v>
      </c>
      <c r="T284" s="31">
        <f>$O$3*Data[[#This Row],[Metcalfe
(n^2)]]</f>
        <v>357839665300</v>
      </c>
      <c r="U284" s="31">
        <f t="shared" si="32"/>
        <v>301454359245.43335</v>
      </c>
      <c r="V284" s="30">
        <f>LN(Data[[#This Row],[MA'[NVA']
30d]]/Data[[#This Row],[MA'[NVMetcalfe calc']]])</f>
        <v>-0.54491130050790448</v>
      </c>
      <c r="W284" s="30">
        <f>$Q$3+Data[[#This Row],[NVM
(scaled)]]/((Data[[#This Row],[Upper Bound]]-Data[[#This Row],[Lower Bound]])/2)</f>
        <v>0.3129526454917777</v>
      </c>
      <c r="X284" s="30">
        <f>(Data[[#This Row],[Upper Bound]]+Data[[#This Row],[Lower Bound]])/2</f>
        <v>25.10411391874419</v>
      </c>
      <c r="Y284" s="44">
        <f>LN(Data[[#This Row],[NVActual]]/Data[[#This Row],[MA'[n^2']
30d]])</f>
        <v>-1.2717002941033393</v>
      </c>
      <c r="Z284" s="44">
        <f>LN(Data[[#This Row],[NVActual]]/Data[[#This Row],[MA'[n*ln(n)']
30d]])</f>
        <v>9.6690256325281574</v>
      </c>
      <c r="AA284" s="44">
        <f>LN(Data[[#This Row],[NVActual]]/Data[[#This Row],[MA'[n^1.5']]])</f>
        <v>5.5025061780615356</v>
      </c>
      <c r="AB284" s="44">
        <f>LN(Data[[#This Row],[NVActual]]/Data[[#This Row],[Metcalfe
(n^2)]])</f>
        <v>-1.4431666921387636</v>
      </c>
      <c r="AC284" s="45">
        <f>1+Data[[#This Row],[MA'[NVMetcalfe calc']]]/((Data[[#This Row],[NVM_norm
(scaled)]]-Data[[#This Row],[NV_fund.]])/2)</f>
        <v>-24319502899.469398</v>
      </c>
    </row>
    <row r="285" spans="1:29" x14ac:dyDescent="0.2">
      <c r="A285" s="37">
        <v>43891</v>
      </c>
      <c r="B285" s="38">
        <v>155860614930.09399</v>
      </c>
      <c r="C285" s="24">
        <f t="shared" si="33"/>
        <v>175083762223.79431</v>
      </c>
      <c r="D285" s="39">
        <f>LN(Data[[#This Row],[NVActual]])</f>
        <v>25.772227950754363</v>
      </c>
      <c r="E285" s="40">
        <v>674209</v>
      </c>
      <c r="F285" s="40">
        <f>Data[[#This Row],[DAA 
(n)]]^2</f>
        <v>454557775681</v>
      </c>
      <c r="G285" s="41">
        <f t="shared" si="34"/>
        <v>575229358492.1333</v>
      </c>
      <c r="H285" s="41">
        <f>LN(Data[[#This Row],[Metcalfe
(n^2)]])</f>
        <v>26.842590861695104</v>
      </c>
      <c r="I285" s="42">
        <f t="shared" si="35"/>
        <v>27.063704325613191</v>
      </c>
      <c r="J285" s="40">
        <f>Data[[#This Row],[DAA 
(n)]]*LN(Data[[#This Row],[DAA 
(n)]])</f>
        <v>9048758.1711362973</v>
      </c>
      <c r="K285" s="40">
        <f t="shared" si="36"/>
        <v>10231972.587091664</v>
      </c>
      <c r="L285" s="39">
        <f>LN(Data[[#This Row],[MA'[n*ln(n)']
30d]])</f>
        <v>16.141027943102323</v>
      </c>
      <c r="M285" s="43">
        <f t="shared" si="37"/>
        <v>16.129848300163186</v>
      </c>
      <c r="N285" s="40">
        <f>Data[[#This Row],[DAA 
(n)]]^1.5</f>
        <v>553594565.89106083</v>
      </c>
      <c r="O285" s="40">
        <f t="shared" si="38"/>
        <v>658752012.02128398</v>
      </c>
      <c r="P285" s="43">
        <f>LN(Data[[#This Row],[MA'[n^1.5']]])</f>
        <v>20.305857712116943</v>
      </c>
      <c r="Q285" s="43">
        <f t="shared" si="39"/>
        <v>20.290832313447901</v>
      </c>
      <c r="R285" s="30">
        <f>$O$1+$O$2*Data[[#This Row],[MA'[ln(n^2)']]]</f>
        <v>27.063704325613191</v>
      </c>
      <c r="S285" s="30">
        <f>$Q$1+$Q$2*Data[[#This Row],[MA'[ln(n*ln(n))']]]</f>
        <v>23.134249695269254</v>
      </c>
      <c r="T285" s="31">
        <f>$O$3*Data[[#This Row],[Metcalfe
(n^2)]]</f>
        <v>236370043354.12</v>
      </c>
      <c r="U285" s="31">
        <f t="shared" si="32"/>
        <v>299119266415.9093</v>
      </c>
      <c r="V285" s="30">
        <f>LN(Data[[#This Row],[MA'[NVA']
30d]]/Data[[#This Row],[MA'[NVMetcalfe calc']]])</f>
        <v>-0.53557787750148378</v>
      </c>
      <c r="W285" s="30">
        <f>$Q$3+Data[[#This Row],[NVM
(scaled)]]/((Data[[#This Row],[Upper Bound]]-Data[[#This Row],[Lower Bound]])/2)</f>
        <v>0.31740345524508279</v>
      </c>
      <c r="X285" s="30">
        <f>(Data[[#This Row],[Upper Bound]]+Data[[#This Row],[Lower Bound]])/2</f>
        <v>25.098977010441224</v>
      </c>
      <c r="Y285" s="44">
        <f>LN(Data[[#This Row],[NVActual]]/Data[[#This Row],[MA'[n^2']
30d]])</f>
        <v>-1.3058067317903357</v>
      </c>
      <c r="Z285" s="44">
        <f>LN(Data[[#This Row],[NVActual]]/Data[[#This Row],[MA'[n*ln(n)']
30d]])</f>
        <v>9.6312000076520405</v>
      </c>
      <c r="AA285" s="44">
        <f>LN(Data[[#This Row],[NVActual]]/Data[[#This Row],[MA'[n^1.5']]])</f>
        <v>5.4663702386374222</v>
      </c>
      <c r="AB285" s="44">
        <f>LN(Data[[#This Row],[NVActual]]/Data[[#This Row],[Metcalfe
(n^2)]])</f>
        <v>-1.0703629109407398</v>
      </c>
      <c r="AC285" s="45">
        <f>1+Data[[#This Row],[MA'[NVMetcalfe calc']]]/((Data[[#This Row],[NVM_norm
(scaled)]]-Data[[#This Row],[NV_fund.]])/2)</f>
        <v>-24140457887.97781</v>
      </c>
    </row>
    <row r="286" spans="1:29" x14ac:dyDescent="0.2">
      <c r="A286" s="37">
        <v>43890</v>
      </c>
      <c r="B286" s="38">
        <v>156577275161.49301</v>
      </c>
      <c r="C286" s="24">
        <f t="shared" si="33"/>
        <v>175562893523.01846</v>
      </c>
      <c r="D286" s="39">
        <f>LN(Data[[#This Row],[NVActual]])</f>
        <v>25.776815496061786</v>
      </c>
      <c r="E286" s="40">
        <v>679597</v>
      </c>
      <c r="F286" s="40">
        <f>Data[[#This Row],[DAA 
(n)]]^2</f>
        <v>461852082409</v>
      </c>
      <c r="G286" s="41">
        <f t="shared" si="34"/>
        <v>579438837199.43335</v>
      </c>
      <c r="H286" s="41">
        <f>LN(Data[[#This Row],[Metcalfe
(n^2)]])</f>
        <v>26.858510508817563</v>
      </c>
      <c r="I286" s="42">
        <f t="shared" si="35"/>
        <v>27.071876125142825</v>
      </c>
      <c r="J286" s="40">
        <f>Data[[#This Row],[DAA 
(n)]]*LN(Data[[#This Row],[DAA 
(n)]])</f>
        <v>9126481.5831304453</v>
      </c>
      <c r="K286" s="40">
        <f t="shared" si="36"/>
        <v>10274420.364398612</v>
      </c>
      <c r="L286" s="39">
        <f>LN(Data[[#This Row],[MA'[n*ln(n)']
30d]])</f>
        <v>16.145167904531363</v>
      </c>
      <c r="M286" s="43">
        <f t="shared" si="37"/>
        <v>16.128037543875639</v>
      </c>
      <c r="N286" s="40">
        <f>Data[[#This Row],[DAA 
(n)]]^1.5</f>
        <v>560243955.47735238</v>
      </c>
      <c r="O286" s="40">
        <f t="shared" si="38"/>
        <v>662476857.37492943</v>
      </c>
      <c r="P286" s="43">
        <f>LN(Data[[#This Row],[MA'[n^1.5']]])</f>
        <v>20.311496182950247</v>
      </c>
      <c r="Q286" s="43">
        <f t="shared" si="39"/>
        <v>20.288338448662721</v>
      </c>
      <c r="R286" s="30">
        <f>$O$1+$O$2*Data[[#This Row],[MA'[ln(n^2)']]]</f>
        <v>27.071876125142825</v>
      </c>
      <c r="S286" s="30">
        <f>$Q$1+$Q$2*Data[[#This Row],[MA'[ln(n*ln(n))']]]</f>
        <v>23.131261947394801</v>
      </c>
      <c r="T286" s="31">
        <f>$O$3*Data[[#This Row],[Metcalfe
(n^2)]]</f>
        <v>240163082852.68002</v>
      </c>
      <c r="U286" s="31">
        <f t="shared" si="32"/>
        <v>301308195343.70532</v>
      </c>
      <c r="V286" s="30">
        <f>LN(Data[[#This Row],[MA'[NVA']
30d]]/Data[[#This Row],[MA'[NVMetcalfe calc']]])</f>
        <v>-0.54013629935216512</v>
      </c>
      <c r="W286" s="30">
        <f>$Q$3+Data[[#This Row],[NVM
(scaled)]]/((Data[[#This Row],[Upper Bound]]-Data[[#This Row],[Lower Bound]])/2)</f>
        <v>0.31586187077018468</v>
      </c>
      <c r="X286" s="30">
        <f>(Data[[#This Row],[Upper Bound]]+Data[[#This Row],[Lower Bound]])/2</f>
        <v>25.101569036268813</v>
      </c>
      <c r="Y286" s="44">
        <f>LN(Data[[#This Row],[NVActual]]/Data[[#This Row],[MA'[n^2']
30d]])</f>
        <v>-1.3085104540035497</v>
      </c>
      <c r="Z286" s="44">
        <f>LN(Data[[#This Row],[NVActual]]/Data[[#This Row],[MA'[n*ln(n)']
30d]])</f>
        <v>9.6316475915304238</v>
      </c>
      <c r="AA286" s="44">
        <f>LN(Data[[#This Row],[NVActual]]/Data[[#This Row],[MA'[n^1.5']]])</f>
        <v>5.4653193131115403</v>
      </c>
      <c r="AB286" s="44">
        <f>LN(Data[[#This Row],[NVActual]]/Data[[#This Row],[Metcalfe
(n^2)]])</f>
        <v>-1.0816950127557752</v>
      </c>
      <c r="AC286" s="45">
        <f>1+Data[[#This Row],[MA'[NVMetcalfe calc']]]/((Data[[#This Row],[NVM_norm
(scaled)]]-Data[[#This Row],[NV_fund.]])/2)</f>
        <v>-24313060210.017281</v>
      </c>
    </row>
    <row r="287" spans="1:29" x14ac:dyDescent="0.2">
      <c r="A287" s="37">
        <v>43889</v>
      </c>
      <c r="B287" s="38">
        <v>159636352746.771</v>
      </c>
      <c r="C287" s="24">
        <f t="shared" si="33"/>
        <v>176109521482.59799</v>
      </c>
      <c r="D287" s="39">
        <f>LN(Data[[#This Row],[NVActual]])</f>
        <v>25.796164270128113</v>
      </c>
      <c r="E287" s="40">
        <v>778213</v>
      </c>
      <c r="F287" s="40">
        <f>Data[[#This Row],[DAA 
(n)]]^2</f>
        <v>605615473369</v>
      </c>
      <c r="G287" s="41">
        <f t="shared" si="34"/>
        <v>583576520953.30005</v>
      </c>
      <c r="H287" s="41">
        <f>LN(Data[[#This Row],[Metcalfe
(n^2)]])</f>
        <v>27.129511089220454</v>
      </c>
      <c r="I287" s="42">
        <f t="shared" si="35"/>
        <v>27.079810972340905</v>
      </c>
      <c r="J287" s="40">
        <f>Data[[#This Row],[DAA 
(n)]]*LN(Data[[#This Row],[DAA 
(n)]])</f>
        <v>10556269.106637759</v>
      </c>
      <c r="K287" s="40">
        <f t="shared" si="36"/>
        <v>10315908.946254665</v>
      </c>
      <c r="L287" s="39">
        <f>LN(Data[[#This Row],[MA'[n*ln(n)']
30d]])</f>
        <v>16.149197819485973</v>
      </c>
      <c r="M287" s="43">
        <f t="shared" si="37"/>
        <v>16.125694763822615</v>
      </c>
      <c r="N287" s="40">
        <f>Data[[#This Row],[DAA 
(n)]]^1.5</f>
        <v>686511350.50842977</v>
      </c>
      <c r="O287" s="40">
        <f t="shared" si="38"/>
        <v>666127100.76711988</v>
      </c>
      <c r="P287" s="43">
        <f>LN(Data[[#This Row],[MA'[n^1.5']]])</f>
        <v>20.316991052289318</v>
      </c>
      <c r="Q287" s="43">
        <f t="shared" si="39"/>
        <v>20.285133340393788</v>
      </c>
      <c r="R287" s="30">
        <f>$O$1+$O$2*Data[[#This Row],[MA'[ln(n^2)']]]</f>
        <v>27.079810972340905</v>
      </c>
      <c r="S287" s="30">
        <f>$Q$1+$Q$2*Data[[#This Row],[MA'[ln(n*ln(n))']]]</f>
        <v>23.127396360307312</v>
      </c>
      <c r="T287" s="31">
        <f>$O$3*Data[[#This Row],[Metcalfe
(n^2)]]</f>
        <v>314920046151.88</v>
      </c>
      <c r="U287" s="31">
        <f t="shared" si="32"/>
        <v>303459790895.716</v>
      </c>
      <c r="V287" s="30">
        <f>LN(Data[[#This Row],[MA'[NVA']
30d]]/Data[[#This Row],[MA'[NVMetcalfe calc']]])</f>
        <v>-0.54414303437717093</v>
      </c>
      <c r="W287" s="30">
        <f>$Q$3+Data[[#This Row],[NVM
(scaled)]]/((Data[[#This Row],[Upper Bound]]-Data[[#This Row],[Lower Bound]])/2)</f>
        <v>0.31465285766302792</v>
      </c>
      <c r="X287" s="30">
        <f>(Data[[#This Row],[Upper Bound]]+Data[[#This Row],[Lower Bound]])/2</f>
        <v>25.103603666324108</v>
      </c>
      <c r="Y287" s="44">
        <f>LN(Data[[#This Row],[NVActual]]/Data[[#This Row],[MA'[n^2']
30d]])</f>
        <v>-1.2962771512547806</v>
      </c>
      <c r="Z287" s="44">
        <f>LN(Data[[#This Row],[NVActual]]/Data[[#This Row],[MA'[n*ln(n)']
30d]])</f>
        <v>9.6469664506421395</v>
      </c>
      <c r="AA287" s="44">
        <f>LN(Data[[#This Row],[NVActual]]/Data[[#This Row],[MA'[n^1.5']]])</f>
        <v>5.4791732178387926</v>
      </c>
      <c r="AB287" s="44">
        <f>LN(Data[[#This Row],[NVActual]]/Data[[#This Row],[Metcalfe
(n^2)]])</f>
        <v>-1.3333468190923428</v>
      </c>
      <c r="AC287" s="45">
        <f>1+Data[[#This Row],[MA'[NVMetcalfe calc']]]/((Data[[#This Row],[NVM_norm
(scaled)]]-Data[[#This Row],[NV_fund.]])/2)</f>
        <v>-24483471948.905144</v>
      </c>
    </row>
    <row r="288" spans="1:29" x14ac:dyDescent="0.2">
      <c r="A288" s="37">
        <v>43888</v>
      </c>
      <c r="B288" s="38">
        <v>160137770415.14499</v>
      </c>
      <c r="C288" s="24">
        <f t="shared" si="33"/>
        <v>176434137256.57382</v>
      </c>
      <c r="D288" s="39">
        <f>LN(Data[[#This Row],[NVActual]])</f>
        <v>25.799300346771016</v>
      </c>
      <c r="E288" s="40">
        <v>777389</v>
      </c>
      <c r="F288" s="40">
        <f>Data[[#This Row],[DAA 
(n)]]^2</f>
        <v>604333657321</v>
      </c>
      <c r="G288" s="41">
        <f t="shared" si="34"/>
        <v>583024905009.30005</v>
      </c>
      <c r="H288" s="41">
        <f>LN(Data[[#This Row],[Metcalfe
(n^2)]])</f>
        <v>27.127392295140567</v>
      </c>
      <c r="I288" s="42">
        <f t="shared" si="35"/>
        <v>27.078887461295096</v>
      </c>
      <c r="J288" s="40">
        <f>Data[[#This Row],[DAA 
(n)]]*LN(Data[[#This Row],[DAA 
(n)]])</f>
        <v>10544268.184463516</v>
      </c>
      <c r="K288" s="40">
        <f t="shared" si="36"/>
        <v>10310713.736563189</v>
      </c>
      <c r="L288" s="39">
        <f>LN(Data[[#This Row],[MA'[n*ln(n)']
30d]])</f>
        <v>16.148694081197721</v>
      </c>
      <c r="M288" s="43">
        <f t="shared" si="37"/>
        <v>16.123035242440555</v>
      </c>
      <c r="N288" s="40">
        <f>Data[[#This Row],[DAA 
(n)]]^1.5</f>
        <v>685421284.70825577</v>
      </c>
      <c r="O288" s="40">
        <f t="shared" si="38"/>
        <v>665656506.32837594</v>
      </c>
      <c r="P288" s="43">
        <f>LN(Data[[#This Row],[MA'[n^1.5']]])</f>
        <v>20.316284339192954</v>
      </c>
      <c r="Q288" s="43">
        <f t="shared" si="39"/>
        <v>20.281491105113766</v>
      </c>
      <c r="R288" s="30">
        <f>$O$1+$O$2*Data[[#This Row],[MA'[ln(n^2)']]]</f>
        <v>27.078887461295096</v>
      </c>
      <c r="S288" s="30">
        <f>$Q$1+$Q$2*Data[[#This Row],[MA'[ln(n*ln(n))']]]</f>
        <v>23.123008150026912</v>
      </c>
      <c r="T288" s="31">
        <f>$O$3*Data[[#This Row],[Metcalfe
(n^2)]]</f>
        <v>314253501806.91998</v>
      </c>
      <c r="U288" s="31">
        <f t="shared" si="32"/>
        <v>303172950604.836</v>
      </c>
      <c r="V288" s="30">
        <f>LN(Data[[#This Row],[MA'[NVA']
30d]]/Data[[#This Row],[MA'[NVMetcalfe calc']]])</f>
        <v>-0.54135579003134582</v>
      </c>
      <c r="W288" s="30">
        <f>$Q$3+Data[[#This Row],[NVM
(scaled)]]/((Data[[#This Row],[Upper Bound]]-Data[[#This Row],[Lower Bound]])/2)</f>
        <v>0.31630318195536816</v>
      </c>
      <c r="X288" s="30">
        <f>(Data[[#This Row],[Upper Bound]]+Data[[#This Row],[Lower Bound]])/2</f>
        <v>25.100947805661004</v>
      </c>
      <c r="Y288" s="44">
        <f>LN(Data[[#This Row],[NVActual]]/Data[[#This Row],[MA'[n^2']
30d]])</f>
        <v>-1.2921953943258198</v>
      </c>
      <c r="Z288" s="44">
        <f>LN(Data[[#This Row],[NVActual]]/Data[[#This Row],[MA'[n*ln(n)']
30d]])</f>
        <v>9.6506062655732947</v>
      </c>
      <c r="AA288" s="44">
        <f>LN(Data[[#This Row],[NVActual]]/Data[[#This Row],[MA'[n^1.5']]])</f>
        <v>5.4830160075780627</v>
      </c>
      <c r="AB288" s="44">
        <f>LN(Data[[#This Row],[NVActual]]/Data[[#This Row],[Metcalfe
(n^2)]])</f>
        <v>-1.3280919483695497</v>
      </c>
      <c r="AC288" s="45">
        <f>1+Data[[#This Row],[MA'[NVMetcalfe calc']]]/((Data[[#This Row],[NVM_norm
(scaled)]]-Data[[#This Row],[NV_fund.]])/2)</f>
        <v>-24464579193.721382</v>
      </c>
    </row>
    <row r="289" spans="1:29" x14ac:dyDescent="0.2">
      <c r="A289" s="37">
        <v>43887</v>
      </c>
      <c r="B289" s="38">
        <v>160483857843.05399</v>
      </c>
      <c r="C289" s="24">
        <f t="shared" si="33"/>
        <v>176732592033.51767</v>
      </c>
      <c r="D289" s="39">
        <f>LN(Data[[#This Row],[NVActual]])</f>
        <v>25.801459200271978</v>
      </c>
      <c r="E289" s="40">
        <v>778003</v>
      </c>
      <c r="F289" s="40">
        <f>Data[[#This Row],[DAA 
(n)]]^2</f>
        <v>605288668009</v>
      </c>
      <c r="G289" s="41">
        <f t="shared" si="34"/>
        <v>584888908218.59998</v>
      </c>
      <c r="H289" s="41">
        <f>LN(Data[[#This Row],[Metcalfe
(n^2)]])</f>
        <v>27.128971318388452</v>
      </c>
      <c r="I289" s="42">
        <f t="shared" si="35"/>
        <v>27.081837387231303</v>
      </c>
      <c r="J289" s="40">
        <f>Data[[#This Row],[DAA 
(n)]]*LN(Data[[#This Row],[DAA 
(n)]])</f>
        <v>10553210.536310086</v>
      </c>
      <c r="K289" s="40">
        <f t="shared" si="36"/>
        <v>10327813.857712762</v>
      </c>
      <c r="L289" s="39">
        <f>LN(Data[[#This Row],[MA'[n*ln(n)']
30d]])</f>
        <v>16.150351188274236</v>
      </c>
      <c r="M289" s="43">
        <f t="shared" si="37"/>
        <v>16.120338856742588</v>
      </c>
      <c r="N289" s="40">
        <f>Data[[#This Row],[DAA 
(n)]]^1.5</f>
        <v>686233487.65344203</v>
      </c>
      <c r="O289" s="40">
        <f t="shared" si="38"/>
        <v>667224421.14576709</v>
      </c>
      <c r="P289" s="43">
        <f>LN(Data[[#This Row],[MA'[n^1.5']]])</f>
        <v>20.31863701077566</v>
      </c>
      <c r="Q289" s="43">
        <f t="shared" si="39"/>
        <v>20.277795804505836</v>
      </c>
      <c r="R289" s="30">
        <f>$O$1+$O$2*Data[[#This Row],[MA'[ln(n^2)']]]</f>
        <v>27.081837387231303</v>
      </c>
      <c r="S289" s="30">
        <f>$Q$1+$Q$2*Data[[#This Row],[MA'[ln(n*ln(n))']]]</f>
        <v>23.11855911362527</v>
      </c>
      <c r="T289" s="31">
        <f>$O$3*Data[[#This Row],[Metcalfe
(n^2)]]</f>
        <v>314750107364.67999</v>
      </c>
      <c r="U289" s="31">
        <f t="shared" si="32"/>
        <v>304142232273.672</v>
      </c>
      <c r="V289" s="30">
        <f>LN(Data[[#This Row],[MA'[NVA']
30d]]/Data[[#This Row],[MA'[NVMetcalfe calc']]])</f>
        <v>-0.54285765058664848</v>
      </c>
      <c r="W289" s="30">
        <f>$Q$3+Data[[#This Row],[NVM
(scaled)]]/((Data[[#This Row],[Upper Bound]]-Data[[#This Row],[Lower Bound]])/2)</f>
        <v>0.31605625287435418</v>
      </c>
      <c r="X289" s="30">
        <f>(Data[[#This Row],[Upper Bound]]+Data[[#This Row],[Lower Bound]])/2</f>
        <v>25.100198250428285</v>
      </c>
      <c r="Y289" s="44">
        <f>LN(Data[[#This Row],[NVActual]]/Data[[#This Row],[MA'[n^2']
30d]])</f>
        <v>-1.2932285653918831</v>
      </c>
      <c r="Z289" s="44">
        <f>LN(Data[[#This Row],[NVActual]]/Data[[#This Row],[MA'[n*ln(n)']
30d]])</f>
        <v>9.6511080119977457</v>
      </c>
      <c r="AA289" s="44">
        <f>LN(Data[[#This Row],[NVActual]]/Data[[#This Row],[MA'[n^1.5']]])</f>
        <v>5.4828221894963196</v>
      </c>
      <c r="AB289" s="44">
        <f>LN(Data[[#This Row],[NVActual]]/Data[[#This Row],[Metcalfe
(n^2)]])</f>
        <v>-1.3275121181164709</v>
      </c>
      <c r="AC289" s="45">
        <f>1+Data[[#This Row],[MA'[NVMetcalfe calc']]]/((Data[[#This Row],[NVM_norm
(scaled)]]-Data[[#This Row],[NV_fund.]])/2)</f>
        <v>-24543293230.913319</v>
      </c>
    </row>
    <row r="290" spans="1:29" x14ac:dyDescent="0.2">
      <c r="A290" s="37">
        <v>43886</v>
      </c>
      <c r="B290" s="38">
        <v>170415547339.44299</v>
      </c>
      <c r="C290" s="24">
        <f t="shared" si="33"/>
        <v>176779261868.94016</v>
      </c>
      <c r="D290" s="39">
        <f>LN(Data[[#This Row],[NVActual]])</f>
        <v>25.861505687434434</v>
      </c>
      <c r="E290" s="40">
        <v>743278</v>
      </c>
      <c r="F290" s="40">
        <f>Data[[#This Row],[DAA 
(n)]]^2</f>
        <v>552462185284</v>
      </c>
      <c r="G290" s="41">
        <f t="shared" si="34"/>
        <v>582316926805.80005</v>
      </c>
      <c r="H290" s="41">
        <f>LN(Data[[#This Row],[Metcalfe
(n^2)]])</f>
        <v>27.037650825071108</v>
      </c>
      <c r="I290" s="42">
        <f t="shared" si="35"/>
        <v>27.077291904492004</v>
      </c>
      <c r="J290" s="40">
        <f>Data[[#This Row],[DAA 
(n)]]*LN(Data[[#This Row],[DAA 
(n)]])</f>
        <v>10048245.514978601</v>
      </c>
      <c r="K290" s="40">
        <f t="shared" si="36"/>
        <v>10302976.876553161</v>
      </c>
      <c r="L290" s="39">
        <f>LN(Data[[#This Row],[MA'[n*ln(n)']
30d]])</f>
        <v>16.147943428583538</v>
      </c>
      <c r="M290" s="43">
        <f t="shared" si="37"/>
        <v>16.11720915567664</v>
      </c>
      <c r="N290" s="40">
        <f>Data[[#This Row],[DAA 
(n)]]^1.5</f>
        <v>640806513.81951463</v>
      </c>
      <c r="O290" s="40">
        <f t="shared" si="38"/>
        <v>665000629.64455485</v>
      </c>
      <c r="P290" s="43">
        <f>LN(Data[[#This Row],[MA'[n^1.5']]])</f>
        <v>20.315298545453597</v>
      </c>
      <c r="Q290" s="43">
        <f t="shared" si="39"/>
        <v>20.273497145316448</v>
      </c>
      <c r="R290" s="30">
        <f>$O$1+$O$2*Data[[#This Row],[MA'[ln(n^2)']]]</f>
        <v>27.077291904492004</v>
      </c>
      <c r="S290" s="30">
        <f>$Q$1+$Q$2*Data[[#This Row],[MA'[ln(n*ln(n))']]]</f>
        <v>23.113395106866456</v>
      </c>
      <c r="T290" s="31">
        <f>$O$3*Data[[#This Row],[Metcalfe
(n^2)]]</f>
        <v>287280336347.67999</v>
      </c>
      <c r="U290" s="31">
        <f t="shared" si="32"/>
        <v>302804801939.01599</v>
      </c>
      <c r="V290" s="30">
        <f>LN(Data[[#This Row],[MA'[NVA']
30d]]/Data[[#This Row],[MA'[NVMetcalfe calc']]])</f>
        <v>-0.53818653368640701</v>
      </c>
      <c r="W290" s="30">
        <f>$Q$3+Data[[#This Row],[NVM
(scaled)]]/((Data[[#This Row],[Upper Bound]]-Data[[#This Row],[Lower Bound]])/2)</f>
        <v>0.3184558296226121</v>
      </c>
      <c r="X290" s="30">
        <f>(Data[[#This Row],[Upper Bound]]+Data[[#This Row],[Lower Bound]])/2</f>
        <v>25.095343505679232</v>
      </c>
      <c r="Y290" s="44">
        <f>LN(Data[[#This Row],[NVActual]]/Data[[#This Row],[MA'[n^2']
30d]])</f>
        <v>-1.228774996807366</v>
      </c>
      <c r="Z290" s="44">
        <f>LN(Data[[#This Row],[NVActual]]/Data[[#This Row],[MA'[n*ln(n)']
30d]])</f>
        <v>9.7135622588508959</v>
      </c>
      <c r="AA290" s="44">
        <f>LN(Data[[#This Row],[NVActual]]/Data[[#This Row],[MA'[n^1.5']]])</f>
        <v>5.5462071419808376</v>
      </c>
      <c r="AB290" s="44">
        <f>LN(Data[[#This Row],[NVActual]]/Data[[#This Row],[Metcalfe
(n^2)]])</f>
        <v>-1.1761451376366736</v>
      </c>
      <c r="AC290" s="45">
        <f>1+Data[[#This Row],[MA'[NVMetcalfe calc']]]/((Data[[#This Row],[NVM_norm
(scaled)]]-Data[[#This Row],[NV_fund.]])/2)</f>
        <v>-24442521263.011238</v>
      </c>
    </row>
    <row r="291" spans="1:29" x14ac:dyDescent="0.2">
      <c r="A291" s="37">
        <v>43885</v>
      </c>
      <c r="B291" s="38">
        <v>175937259068.28101</v>
      </c>
      <c r="C291" s="24">
        <f t="shared" si="33"/>
        <v>176295538429.32538</v>
      </c>
      <c r="D291" s="39">
        <f>LN(Data[[#This Row],[NVActual]])</f>
        <v>25.893393285862963</v>
      </c>
      <c r="E291" s="40">
        <v>758122</v>
      </c>
      <c r="F291" s="40">
        <f>Data[[#This Row],[DAA 
(n)]]^2</f>
        <v>574748966884</v>
      </c>
      <c r="G291" s="41">
        <f t="shared" si="34"/>
        <v>573799265870.5</v>
      </c>
      <c r="H291" s="41">
        <f>LN(Data[[#This Row],[Metcalfe
(n^2)]])</f>
        <v>27.077199203083083</v>
      </c>
      <c r="I291" s="42">
        <f t="shared" si="35"/>
        <v>27.0565958835349</v>
      </c>
      <c r="J291" s="40">
        <f>Data[[#This Row],[DAA 
(n)]]*LN(Data[[#This Row],[DAA 
(n)]])</f>
        <v>10263910.207119877</v>
      </c>
      <c r="K291" s="40">
        <f t="shared" si="36"/>
        <v>10207950.264913019</v>
      </c>
      <c r="L291" s="39">
        <f>LN(Data[[#This Row],[MA'[n*ln(n)']
30d]])</f>
        <v>16.138677412387228</v>
      </c>
      <c r="M291" s="43">
        <f t="shared" si="37"/>
        <v>16.113962382279301</v>
      </c>
      <c r="N291" s="40">
        <f>Data[[#This Row],[DAA 
(n)]]^1.5</f>
        <v>660098353.48380542</v>
      </c>
      <c r="O291" s="40">
        <f t="shared" si="38"/>
        <v>657048656.06105399</v>
      </c>
      <c r="P291" s="43">
        <f>LN(Data[[#This Row],[MA'[n^1.5']]])</f>
        <v>20.303268631638321</v>
      </c>
      <c r="Q291" s="43">
        <f t="shared" si="39"/>
        <v>20.269040268809782</v>
      </c>
      <c r="R291" s="30">
        <f>$O$1+$O$2*Data[[#This Row],[MA'[ln(n^2)']]]</f>
        <v>27.0565958835349</v>
      </c>
      <c r="S291" s="30">
        <f>$Q$1+$Q$2*Data[[#This Row],[MA'[ln(n*ln(n))']]]</f>
        <v>23.108037930760844</v>
      </c>
      <c r="T291" s="31">
        <f>$O$3*Data[[#This Row],[Metcalfe
(n^2)]]</f>
        <v>298869462779.67999</v>
      </c>
      <c r="U291" s="31">
        <f t="shared" si="32"/>
        <v>298375618252.66003</v>
      </c>
      <c r="V291" s="30">
        <f>LN(Data[[#This Row],[MA'[NVA']
30d]]/Data[[#This Row],[MA'[NVMetcalfe calc']]])</f>
        <v>-0.52619137433609642</v>
      </c>
      <c r="W291" s="30">
        <f>$Q$3+Data[[#This Row],[NVM
(scaled)]]/((Data[[#This Row],[Upper Bound]]-Data[[#This Row],[Lower Bound]])/2)</f>
        <v>0.32347668661344015</v>
      </c>
      <c r="X291" s="30">
        <f>(Data[[#This Row],[Upper Bound]]+Data[[#This Row],[Lower Bound]])/2</f>
        <v>25.08231690714787</v>
      </c>
      <c r="Y291" s="44">
        <f>LN(Data[[#This Row],[NVActual]]/Data[[#This Row],[MA'[n^2']
30d]])</f>
        <v>-1.1821521752128499</v>
      </c>
      <c r="Z291" s="44">
        <f>LN(Data[[#This Row],[NVActual]]/Data[[#This Row],[MA'[n*ln(n)']
30d]])</f>
        <v>9.7547158734757353</v>
      </c>
      <c r="AA291" s="44">
        <f>LN(Data[[#This Row],[NVActual]]/Data[[#This Row],[MA'[n^1.5']]])</f>
        <v>5.5901246542246428</v>
      </c>
      <c r="AB291" s="44">
        <f>LN(Data[[#This Row],[NVActual]]/Data[[#This Row],[Metcalfe
(n^2)]])</f>
        <v>-1.1838059172201214</v>
      </c>
      <c r="AC291" s="45">
        <f>1+Data[[#This Row],[MA'[NVMetcalfe calc']]]/((Data[[#This Row],[NVM_norm
(scaled)]]-Data[[#This Row],[NV_fund.]])/2)</f>
        <v>-24102552105.232662</v>
      </c>
    </row>
    <row r="292" spans="1:29" x14ac:dyDescent="0.2">
      <c r="A292" s="37">
        <v>43884</v>
      </c>
      <c r="B292" s="38">
        <v>181843236236.80301</v>
      </c>
      <c r="C292" s="24">
        <f t="shared" si="33"/>
        <v>175488398543.39368</v>
      </c>
      <c r="D292" s="39">
        <f>LN(Data[[#This Row],[NVActual]])</f>
        <v>25.926410813499089</v>
      </c>
      <c r="E292" s="40">
        <v>622397</v>
      </c>
      <c r="F292" s="40">
        <f>Data[[#This Row],[DAA 
(n)]]^2</f>
        <v>387378025609</v>
      </c>
      <c r="G292" s="41">
        <f t="shared" si="34"/>
        <v>569424879402.40002</v>
      </c>
      <c r="H292" s="41">
        <f>LN(Data[[#This Row],[Metcalfe
(n^2)]])</f>
        <v>26.682666863566578</v>
      </c>
      <c r="I292" s="42">
        <f t="shared" si="35"/>
        <v>27.047956003767528</v>
      </c>
      <c r="J292" s="40">
        <f>Data[[#This Row],[DAA 
(n)]]*LN(Data[[#This Row],[DAA 
(n)]])</f>
        <v>8303605.9039416239</v>
      </c>
      <c r="K292" s="40">
        <f t="shared" si="36"/>
        <v>10163486.793832684</v>
      </c>
      <c r="L292" s="39">
        <f>LN(Data[[#This Row],[MA'[n*ln(n)']
30d]])</f>
        <v>16.134312129608311</v>
      </c>
      <c r="M292" s="43">
        <f t="shared" si="37"/>
        <v>16.111325082199752</v>
      </c>
      <c r="N292" s="40">
        <f>Data[[#This Row],[DAA 
(n)]]^1.5</f>
        <v>491022322.30822718</v>
      </c>
      <c r="O292" s="40">
        <f t="shared" si="38"/>
        <v>653161353.01417696</v>
      </c>
      <c r="P292" s="43">
        <f>LN(Data[[#This Row],[MA'[n^1.5']]])</f>
        <v>20.297334751685884</v>
      </c>
      <c r="Q292" s="43">
        <f t="shared" si="39"/>
        <v>20.265385074269666</v>
      </c>
      <c r="R292" s="30">
        <f>$O$1+$O$2*Data[[#This Row],[MA'[ln(n^2)']]]</f>
        <v>27.047956003767528</v>
      </c>
      <c r="S292" s="30">
        <f>$Q$1+$Q$2*Data[[#This Row],[MA'[ln(n*ln(n))']]]</f>
        <v>23.10368638562959</v>
      </c>
      <c r="T292" s="31">
        <f>$O$3*Data[[#This Row],[Metcalfe
(n^2)]]</f>
        <v>201436573316.67999</v>
      </c>
      <c r="U292" s="31">
        <f t="shared" si="32"/>
        <v>296100937289.24805</v>
      </c>
      <c r="V292" s="30">
        <f>LN(Data[[#This Row],[MA'[NVA']
30d]]/Data[[#This Row],[MA'[NVMetcalfe calc']]])</f>
        <v>-0.52312746499582752</v>
      </c>
      <c r="W292" s="30">
        <f>$Q$3+Data[[#This Row],[NVM
(scaled)]]/((Data[[#This Row],[Upper Bound]]-Data[[#This Row],[Lower Bound]])/2)</f>
        <v>0.32474051439577173</v>
      </c>
      <c r="X292" s="30">
        <f>(Data[[#This Row],[Upper Bound]]+Data[[#This Row],[Lower Bound]])/2</f>
        <v>25.075821194698559</v>
      </c>
      <c r="Y292" s="44">
        <f>LN(Data[[#This Row],[NVActual]]/Data[[#This Row],[MA'[n^2']
30d]])</f>
        <v>-1.1414818914048446</v>
      </c>
      <c r="Z292" s="44">
        <f>LN(Data[[#This Row],[NVActual]]/Data[[#This Row],[MA'[n*ln(n)']
30d]])</f>
        <v>9.792098683890778</v>
      </c>
      <c r="AA292" s="44">
        <f>LN(Data[[#This Row],[NVActual]]/Data[[#This Row],[MA'[n^1.5']]])</f>
        <v>5.6290760618132047</v>
      </c>
      <c r="AB292" s="44">
        <f>LN(Data[[#This Row],[NVActual]]/Data[[#This Row],[Metcalfe
(n^2)]])</f>
        <v>-0.7562560500674893</v>
      </c>
      <c r="AC292" s="45">
        <f>1+Data[[#This Row],[MA'[NVMetcalfe calc']]]/((Data[[#This Row],[NVM_norm
(scaled)]]-Data[[#This Row],[NV_fund.]])/2)</f>
        <v>-23926303752.265106</v>
      </c>
    </row>
    <row r="293" spans="1:29" x14ac:dyDescent="0.2">
      <c r="A293" s="37">
        <v>43883</v>
      </c>
      <c r="B293" s="38">
        <v>176399792167.047</v>
      </c>
      <c r="C293" s="24">
        <f t="shared" si="33"/>
        <v>174531463414.92783</v>
      </c>
      <c r="D293" s="39">
        <f>LN(Data[[#This Row],[NVActual]])</f>
        <v>25.896018802327063</v>
      </c>
      <c r="E293" s="40">
        <v>660812</v>
      </c>
      <c r="F293" s="40">
        <f>Data[[#This Row],[DAA 
(n)]]^2</f>
        <v>436672499344</v>
      </c>
      <c r="G293" s="41">
        <f t="shared" si="34"/>
        <v>573794726635.46667</v>
      </c>
      <c r="H293" s="41">
        <f>LN(Data[[#This Row],[Metcalfe
(n^2)]])</f>
        <v>26.802449321660628</v>
      </c>
      <c r="I293" s="42">
        <f t="shared" si="35"/>
        <v>27.057672263103111</v>
      </c>
      <c r="J293" s="40">
        <f>Data[[#This Row],[DAA 
(n)]]*LN(Data[[#This Row],[DAA 
(n)]])</f>
        <v>8855690.0705726016</v>
      </c>
      <c r="K293" s="40">
        <f t="shared" si="36"/>
        <v>10210412.714123018</v>
      </c>
      <c r="L293" s="39">
        <f>LN(Data[[#This Row],[MA'[n*ln(n)']
30d]])</f>
        <v>16.138918611862863</v>
      </c>
      <c r="M293" s="43">
        <f t="shared" si="37"/>
        <v>16.108811285873607</v>
      </c>
      <c r="N293" s="40">
        <f>Data[[#This Row],[DAA 
(n)]]^1.5</f>
        <v>537176346.86991513</v>
      </c>
      <c r="O293" s="40">
        <f t="shared" si="38"/>
        <v>657160781.35380816</v>
      </c>
      <c r="P293" s="43">
        <f>LN(Data[[#This Row],[MA'[n^1.5']]])</f>
        <v>20.30343926698735</v>
      </c>
      <c r="Q293" s="43">
        <f t="shared" si="39"/>
        <v>20.261897853315258</v>
      </c>
      <c r="R293" s="30">
        <f>$O$1+$O$2*Data[[#This Row],[MA'[ln(n^2)']]]</f>
        <v>27.057672263103111</v>
      </c>
      <c r="S293" s="30">
        <f>$Q$1+$Q$2*Data[[#This Row],[MA'[ln(n*ln(n))']]]</f>
        <v>23.099538621691448</v>
      </c>
      <c r="T293" s="31">
        <f>$O$3*Data[[#This Row],[Metcalfe
(n^2)]]</f>
        <v>227069699658.88</v>
      </c>
      <c r="U293" s="31">
        <f t="shared" si="32"/>
        <v>298373257850.44269</v>
      </c>
      <c r="V293" s="30">
        <f>LN(Data[[#This Row],[MA'[NVA']
30d]]/Data[[#This Row],[MA'[NVMetcalfe calc']]])</f>
        <v>-0.536240214357939</v>
      </c>
      <c r="W293" s="30">
        <f>$Q$3+Data[[#This Row],[NVM
(scaled)]]/((Data[[#This Row],[Upper Bound]]-Data[[#This Row],[Lower Bound]])/2)</f>
        <v>0.31904390657881393</v>
      </c>
      <c r="X293" s="30">
        <f>(Data[[#This Row],[Upper Bound]]+Data[[#This Row],[Lower Bound]])/2</f>
        <v>25.078605442397279</v>
      </c>
      <c r="Y293" s="44">
        <f>LN(Data[[#This Row],[NVActual]]/Data[[#This Row],[MA'[n^2']
30d]])</f>
        <v>-1.1795187478759781</v>
      </c>
      <c r="Z293" s="44">
        <f>LN(Data[[#This Row],[NVActual]]/Data[[#This Row],[MA'[n*ln(n)']
30d]])</f>
        <v>9.7571001904642021</v>
      </c>
      <c r="AA293" s="44">
        <f>LN(Data[[#This Row],[NVActual]]/Data[[#This Row],[MA'[n^1.5']]])</f>
        <v>5.5925795353397136</v>
      </c>
      <c r="AB293" s="44">
        <f>LN(Data[[#This Row],[NVActual]]/Data[[#This Row],[Metcalfe
(n^2)]])</f>
        <v>-0.90643051933356245</v>
      </c>
      <c r="AC293" s="45">
        <f>1+Data[[#This Row],[MA'[NVMetcalfe calc']]]/((Data[[#This Row],[NVM_norm
(scaled)]]-Data[[#This Row],[NV_fund.]])/2)</f>
        <v>-24101659264.5569</v>
      </c>
    </row>
    <row r="294" spans="1:29" x14ac:dyDescent="0.2">
      <c r="A294" s="37">
        <v>43882</v>
      </c>
      <c r="B294" s="38">
        <v>176865876880.392</v>
      </c>
      <c r="C294" s="24">
        <f t="shared" si="33"/>
        <v>173720901172.41202</v>
      </c>
      <c r="D294" s="39">
        <f>LN(Data[[#This Row],[NVActual]])</f>
        <v>25.89865752453883</v>
      </c>
      <c r="E294" s="40">
        <v>768521</v>
      </c>
      <c r="F294" s="40">
        <f>Data[[#This Row],[DAA 
(n)]]^2</f>
        <v>590624527441</v>
      </c>
      <c r="G294" s="41">
        <f t="shared" si="34"/>
        <v>580029882513.8667</v>
      </c>
      <c r="H294" s="41">
        <f>LN(Data[[#This Row],[Metcalfe
(n^2)]])</f>
        <v>27.104446335094202</v>
      </c>
      <c r="I294" s="42">
        <f t="shared" si="35"/>
        <v>27.069556582090168</v>
      </c>
      <c r="J294" s="40">
        <f>Data[[#This Row],[DAA 
(n)]]*LN(Data[[#This Row],[DAA 
(n)]])</f>
        <v>10415168.100946466</v>
      </c>
      <c r="K294" s="40">
        <f t="shared" si="36"/>
        <v>10272709.441855375</v>
      </c>
      <c r="L294" s="39">
        <f>LN(Data[[#This Row],[MA'[n*ln(n)']
30d]])</f>
        <v>16.145001368128145</v>
      </c>
      <c r="M294" s="43">
        <f t="shared" si="37"/>
        <v>16.105832964451928</v>
      </c>
      <c r="N294" s="40">
        <f>Data[[#This Row],[DAA 
(n)]]^1.5</f>
        <v>673726467.0869664</v>
      </c>
      <c r="O294" s="40">
        <f t="shared" si="38"/>
        <v>662649994.47098804</v>
      </c>
      <c r="P294" s="43">
        <f>LN(Data[[#This Row],[MA'[n^1.5']]])</f>
        <v>20.311757496947173</v>
      </c>
      <c r="Q294" s="43">
        <f t="shared" si="39"/>
        <v>20.257793917957251</v>
      </c>
      <c r="R294" s="30">
        <f>$O$1+$O$2*Data[[#This Row],[MA'[ln(n^2)']]]</f>
        <v>27.069556582090168</v>
      </c>
      <c r="S294" s="30">
        <f>$Q$1+$Q$2*Data[[#This Row],[MA'[ln(n*ln(n))']]]</f>
        <v>23.094624391345679</v>
      </c>
      <c r="T294" s="31">
        <f>$O$3*Data[[#This Row],[Metcalfe
(n^2)]]</f>
        <v>307124754269.32001</v>
      </c>
      <c r="U294" s="31">
        <f t="shared" si="32"/>
        <v>301615538907.21069</v>
      </c>
      <c r="V294" s="30">
        <f>LN(Data[[#This Row],[MA'[NVA']
30d]]/Data[[#This Row],[MA'[NVMetcalfe calc']]])</f>
        <v>-0.55170316122958285</v>
      </c>
      <c r="W294" s="30">
        <f>$Q$3+Data[[#This Row],[NVM
(scaled)]]/((Data[[#This Row],[Upper Bound]]-Data[[#This Row],[Lower Bound]])/2)</f>
        <v>0.31240876837385695</v>
      </c>
      <c r="X294" s="30">
        <f>(Data[[#This Row],[Upper Bound]]+Data[[#This Row],[Lower Bound]])/2</f>
        <v>25.082090486717924</v>
      </c>
      <c r="Y294" s="44">
        <f>LN(Data[[#This Row],[NVActual]]/Data[[#This Row],[MA'[n^2']
30d]])</f>
        <v>-1.1876879361964869</v>
      </c>
      <c r="Z294" s="44">
        <f>LN(Data[[#This Row],[NVActual]]/Data[[#This Row],[MA'[n*ln(n)']
30d]])</f>
        <v>9.7536561564106847</v>
      </c>
      <c r="AA294" s="44">
        <f>LN(Data[[#This Row],[NVActual]]/Data[[#This Row],[MA'[n^1.5']]])</f>
        <v>5.5869000275916587</v>
      </c>
      <c r="AB294" s="44">
        <f>LN(Data[[#This Row],[NVActual]]/Data[[#This Row],[Metcalfe
(n^2)]])</f>
        <v>-1.2057888105553733</v>
      </c>
      <c r="AC294" s="45">
        <f>1+Data[[#This Row],[MA'[NVMetcalfe calc']]]/((Data[[#This Row],[NVM_norm
(scaled)]]-Data[[#This Row],[NV_fund.]])/2)</f>
        <v>-24353606342.180309</v>
      </c>
    </row>
    <row r="295" spans="1:29" x14ac:dyDescent="0.2">
      <c r="A295" s="37">
        <v>43881</v>
      </c>
      <c r="B295" s="38">
        <v>175247351456.81799</v>
      </c>
      <c r="C295" s="24">
        <f t="shared" si="33"/>
        <v>173064808330.49121</v>
      </c>
      <c r="D295" s="39">
        <f>LN(Data[[#This Row],[NVActual]])</f>
        <v>25.889464249804359</v>
      </c>
      <c r="E295" s="40">
        <v>766448</v>
      </c>
      <c r="F295" s="40">
        <f>Data[[#This Row],[DAA 
(n)]]^2</f>
        <v>587442536704</v>
      </c>
      <c r="G295" s="41">
        <f t="shared" si="34"/>
        <v>580194483683.46667</v>
      </c>
      <c r="H295" s="41">
        <f>LN(Data[[#This Row],[Metcalfe
(n^2)]])</f>
        <v>27.099044268315495</v>
      </c>
      <c r="I295" s="42">
        <f t="shared" si="35"/>
        <v>27.069834113555238</v>
      </c>
      <c r="J295" s="40">
        <f>Data[[#This Row],[DAA 
(n)]]*LN(Data[[#This Row],[DAA 
(n)]])</f>
        <v>10385004.140680937</v>
      </c>
      <c r="K295" s="40">
        <f t="shared" si="36"/>
        <v>10274264.812033687</v>
      </c>
      <c r="L295" s="39">
        <f>LN(Data[[#This Row],[MA'[n*ln(n)']
30d]])</f>
        <v>16.145152764646394</v>
      </c>
      <c r="M295" s="43">
        <f t="shared" si="37"/>
        <v>16.102409306228836</v>
      </c>
      <c r="N295" s="40">
        <f>Data[[#This Row],[DAA 
(n)]]^1.5</f>
        <v>671002352.73187125</v>
      </c>
      <c r="O295" s="40">
        <f t="shared" si="38"/>
        <v>662790668.45035279</v>
      </c>
      <c r="P295" s="43">
        <f>LN(Data[[#This Row],[MA'[n^1.5']]])</f>
        <v>20.311969764435002</v>
      </c>
      <c r="Q295" s="43">
        <f t="shared" si="39"/>
        <v>20.253069858071385</v>
      </c>
      <c r="R295" s="30">
        <f>$O$1+$O$2*Data[[#This Row],[MA'[ln(n^2)']]]</f>
        <v>27.069834113555238</v>
      </c>
      <c r="S295" s="30">
        <f>$Q$1+$Q$2*Data[[#This Row],[MA'[ln(n*ln(n))']]]</f>
        <v>23.088975355277576</v>
      </c>
      <c r="T295" s="31">
        <f>$O$3*Data[[#This Row],[Metcalfe
(n^2)]]</f>
        <v>305470119086.08002</v>
      </c>
      <c r="U295" s="31">
        <f t="shared" si="32"/>
        <v>301701131515.40265</v>
      </c>
      <c r="V295" s="30">
        <f>LN(Data[[#This Row],[MA'[NVA']
30d]]/Data[[#This Row],[MA'[NVMetcalfe calc']]])</f>
        <v>-0.55577075764899886</v>
      </c>
      <c r="W295" s="30">
        <f>$Q$3+Data[[#This Row],[NVM
(scaled)]]/((Data[[#This Row],[Upper Bound]]-Data[[#This Row],[Lower Bound]])/2)</f>
        <v>0.31077845942494287</v>
      </c>
      <c r="X295" s="30">
        <f>(Data[[#This Row],[Upper Bound]]+Data[[#This Row],[Lower Bound]])/2</f>
        <v>25.079404734416407</v>
      </c>
      <c r="Y295" s="44">
        <f>LN(Data[[#This Row],[NVActual]]/Data[[#This Row],[MA'[n^2']
30d]])</f>
        <v>-1.197164951172071</v>
      </c>
      <c r="Z295" s="44">
        <f>LN(Data[[#This Row],[NVActual]]/Data[[#This Row],[MA'[n*ln(n)']
30d]])</f>
        <v>9.7443114851579651</v>
      </c>
      <c r="AA295" s="44">
        <f>LN(Data[[#This Row],[NVActual]]/Data[[#This Row],[MA'[n^1.5']]])</f>
        <v>5.577494485369356</v>
      </c>
      <c r="AB295" s="44">
        <f>LN(Data[[#This Row],[NVActual]]/Data[[#This Row],[Metcalfe
(n^2)]])</f>
        <v>-1.2095800185111383</v>
      </c>
      <c r="AC295" s="45">
        <f>1+Data[[#This Row],[MA'[NVMetcalfe calc']]]/((Data[[#This Row],[NVM_norm
(scaled)]]-Data[[#This Row],[NV_fund.]])/2)</f>
        <v>-24361555473.71973</v>
      </c>
    </row>
    <row r="296" spans="1:29" x14ac:dyDescent="0.2">
      <c r="A296" s="37">
        <v>43880</v>
      </c>
      <c r="B296" s="38">
        <v>175632690004.13599</v>
      </c>
      <c r="C296" s="24">
        <f t="shared" si="33"/>
        <v>172512365454.664</v>
      </c>
      <c r="D296" s="39">
        <f>LN(Data[[#This Row],[NVActual]])</f>
        <v>25.891660662576239</v>
      </c>
      <c r="E296" s="40">
        <v>792783</v>
      </c>
      <c r="F296" s="40">
        <f>Data[[#This Row],[DAA 
(n)]]^2</f>
        <v>628504885089</v>
      </c>
      <c r="G296" s="41">
        <f t="shared" si="34"/>
        <v>579676867876.66663</v>
      </c>
      <c r="H296" s="41">
        <f>LN(Data[[#This Row],[Metcalfe
(n^2)]])</f>
        <v>27.16660963756226</v>
      </c>
      <c r="I296" s="42">
        <f t="shared" si="35"/>
        <v>27.068941123833202</v>
      </c>
      <c r="J296" s="40">
        <f>Data[[#This Row],[DAA 
(n)]]*LN(Data[[#This Row],[DAA 
(n)]])</f>
        <v>10768613.144147761</v>
      </c>
      <c r="K296" s="40">
        <f t="shared" si="36"/>
        <v>10269321.216070902</v>
      </c>
      <c r="L296" s="39">
        <f>LN(Data[[#This Row],[MA'[n*ln(n)']
30d]])</f>
        <v>16.144671485861721</v>
      </c>
      <c r="M296" s="43">
        <f t="shared" si="37"/>
        <v>16.098904017891421</v>
      </c>
      <c r="N296" s="40">
        <f>Data[[#This Row],[DAA 
(n)]]^1.5</f>
        <v>705881001.52611697</v>
      </c>
      <c r="O296" s="40">
        <f t="shared" si="38"/>
        <v>662345754.43056166</v>
      </c>
      <c r="P296" s="43">
        <f>LN(Data[[#This Row],[MA'[n^1.5']]])</f>
        <v>20.311298265216013</v>
      </c>
      <c r="Q296" s="43">
        <f t="shared" si="39"/>
        <v>20.248228302080836</v>
      </c>
      <c r="R296" s="30">
        <f>$O$1+$O$2*Data[[#This Row],[MA'[ln(n^2)']]]</f>
        <v>27.068941123833202</v>
      </c>
      <c r="S296" s="30">
        <f>$Q$1+$Q$2*Data[[#This Row],[MA'[ln(n*ln(n))']]]</f>
        <v>23.083191629520844</v>
      </c>
      <c r="T296" s="31">
        <f>$O$3*Data[[#This Row],[Metcalfe
(n^2)]]</f>
        <v>326822540246.28003</v>
      </c>
      <c r="U296" s="31">
        <f t="shared" si="32"/>
        <v>301431971295.86676</v>
      </c>
      <c r="V296" s="30">
        <f>LN(Data[[#This Row],[MA'[NVA']
30d]]/Data[[#This Row],[MA'[NVMetcalfe calc']]])</f>
        <v>-0.55807543883438249</v>
      </c>
      <c r="W296" s="30">
        <f>$Q$3+Data[[#This Row],[NVM
(scaled)]]/((Data[[#This Row],[Upper Bound]]-Data[[#This Row],[Lower Bound]])/2)</f>
        <v>0.30996461913587242</v>
      </c>
      <c r="X296" s="30">
        <f>(Data[[#This Row],[Upper Bound]]+Data[[#This Row],[Lower Bound]])/2</f>
        <v>25.076066376677023</v>
      </c>
      <c r="Y296" s="44">
        <f>LN(Data[[#This Row],[NVActual]]/Data[[#This Row],[MA'[n^2']
30d]])</f>
        <v>-1.1940759983086258</v>
      </c>
      <c r="Z296" s="44">
        <f>LN(Data[[#This Row],[NVActual]]/Data[[#This Row],[MA'[n*ln(n)']
30d]])</f>
        <v>9.7469891767145178</v>
      </c>
      <c r="AA296" s="44">
        <f>LN(Data[[#This Row],[NVActual]]/Data[[#This Row],[MA'[n^1.5']]])</f>
        <v>5.5803623973602257</v>
      </c>
      <c r="AB296" s="44">
        <f>LN(Data[[#This Row],[NVActual]]/Data[[#This Row],[Metcalfe
(n^2)]])</f>
        <v>-1.2749489749860194</v>
      </c>
      <c r="AC296" s="45">
        <f>1+Data[[#This Row],[MA'[NVMetcalfe calc']]]/((Data[[#This Row],[NVM_norm
(scaled)]]-Data[[#This Row],[NV_fund.]])/2)</f>
        <v>-24342302574.259529</v>
      </c>
    </row>
    <row r="297" spans="1:29" x14ac:dyDescent="0.2">
      <c r="A297" s="37">
        <v>43879</v>
      </c>
      <c r="B297" s="38">
        <v>185808950969.897</v>
      </c>
      <c r="C297" s="24">
        <f t="shared" si="33"/>
        <v>171889213664.5488</v>
      </c>
      <c r="D297" s="39">
        <f>LN(Data[[#This Row],[NVActual]])</f>
        <v>25.94798483746122</v>
      </c>
      <c r="E297" s="40">
        <v>783570</v>
      </c>
      <c r="F297" s="40">
        <f>Data[[#This Row],[DAA 
(n)]]^2</f>
        <v>613981944900</v>
      </c>
      <c r="G297" s="41">
        <f t="shared" si="34"/>
        <v>577056041324.40002</v>
      </c>
      <c r="H297" s="41">
        <f>LN(Data[[#This Row],[Metcalfe
(n^2)]])</f>
        <v>27.143231358960872</v>
      </c>
      <c r="I297" s="42">
        <f t="shared" si="35"/>
        <v>27.064486338265521</v>
      </c>
      <c r="J297" s="40">
        <f>Data[[#This Row],[DAA 
(n)]]*LN(Data[[#This Row],[DAA 
(n)]])</f>
        <v>10634310.897970485</v>
      </c>
      <c r="K297" s="40">
        <f t="shared" si="36"/>
        <v>10244467.421715582</v>
      </c>
      <c r="L297" s="39">
        <f>LN(Data[[#This Row],[MA'[n*ln(n)']
30d]])</f>
        <v>16.142248354088739</v>
      </c>
      <c r="M297" s="43">
        <f t="shared" si="37"/>
        <v>16.095124272660268</v>
      </c>
      <c r="N297" s="40">
        <f>Data[[#This Row],[DAA 
(n)]]^1.5</f>
        <v>693612162.93061948</v>
      </c>
      <c r="O297" s="40">
        <f t="shared" si="38"/>
        <v>660101686.00294423</v>
      </c>
      <c r="P297" s="43">
        <f>LN(Data[[#This Row],[MA'[n^1.5']]])</f>
        <v>20.307904450818658</v>
      </c>
      <c r="Q297" s="43">
        <f t="shared" si="39"/>
        <v>20.243008703845646</v>
      </c>
      <c r="R297" s="30">
        <f>$O$1+$O$2*Data[[#This Row],[MA'[ln(n^2)']]]</f>
        <v>27.064486338265521</v>
      </c>
      <c r="S297" s="30">
        <f>$Q$1+$Q$2*Data[[#This Row],[MA'[ln(n*ln(n))']]]</f>
        <v>23.076955049889442</v>
      </c>
      <c r="T297" s="31">
        <f>$O$3*Data[[#This Row],[Metcalfe
(n^2)]]</f>
        <v>319270611348</v>
      </c>
      <c r="U297" s="31">
        <f t="shared" si="32"/>
        <v>300069141488.68805</v>
      </c>
      <c r="V297" s="30">
        <f>LN(Data[[#This Row],[MA'[NVA']
30d]]/Data[[#This Row],[MA'[NVMetcalfe calc']]])</f>
        <v>-0.55716275704443696</v>
      </c>
      <c r="W297" s="30">
        <f>$Q$3+Data[[#This Row],[NVM
(scaled)]]/((Data[[#This Row],[Upper Bound]]-Data[[#This Row],[Lower Bound]])/2)</f>
        <v>0.31054751837629274</v>
      </c>
      <c r="X297" s="30">
        <f>(Data[[#This Row],[Upper Bound]]+Data[[#This Row],[Lower Bound]])/2</f>
        <v>25.07072069407748</v>
      </c>
      <c r="Y297" s="44">
        <f>LN(Data[[#This Row],[NVActual]]/Data[[#This Row],[MA'[n^2']
30d]])</f>
        <v>-1.1332203866225106</v>
      </c>
      <c r="Z297" s="44">
        <f>LN(Data[[#This Row],[NVActual]]/Data[[#This Row],[MA'[n*ln(n)']
30d]])</f>
        <v>9.8057364833724794</v>
      </c>
      <c r="AA297" s="44">
        <f>LN(Data[[#This Row],[NVActual]]/Data[[#This Row],[MA'[n^1.5']]])</f>
        <v>5.6400803866425617</v>
      </c>
      <c r="AB297" s="44">
        <f>LN(Data[[#This Row],[NVActual]]/Data[[#This Row],[Metcalfe
(n^2)]])</f>
        <v>-1.1952465214996519</v>
      </c>
      <c r="AC297" s="45">
        <f>1+Data[[#This Row],[MA'[NVMetcalfe calc']]]/((Data[[#This Row],[NVM_norm
(scaled)]]-Data[[#This Row],[NV_fund.]])/2)</f>
        <v>-24238048687.865067</v>
      </c>
    </row>
    <row r="298" spans="1:29" x14ac:dyDescent="0.2">
      <c r="A298" s="37">
        <v>43878</v>
      </c>
      <c r="B298" s="38">
        <v>176455532970.77399</v>
      </c>
      <c r="C298" s="24">
        <f t="shared" si="33"/>
        <v>170957253565.60638</v>
      </c>
      <c r="D298" s="39">
        <f>LN(Data[[#This Row],[NVActual]])</f>
        <v>25.896334743735451</v>
      </c>
      <c r="E298" s="40">
        <v>773751</v>
      </c>
      <c r="F298" s="40">
        <f>Data[[#This Row],[DAA 
(n)]]^2</f>
        <v>598690610001</v>
      </c>
      <c r="G298" s="41">
        <f t="shared" si="34"/>
        <v>569518224996.93335</v>
      </c>
      <c r="H298" s="41">
        <f>LN(Data[[#This Row],[Metcalfe
(n^2)]])</f>
        <v>27.118010790774431</v>
      </c>
      <c r="I298" s="42">
        <f t="shared" si="35"/>
        <v>27.049174557708245</v>
      </c>
      <c r="J298" s="40">
        <f>Data[[#This Row],[DAA 
(n)]]*LN(Data[[#This Row],[DAA 
(n)]])</f>
        <v>10491293.983686253</v>
      </c>
      <c r="K298" s="40">
        <f t="shared" si="36"/>
        <v>10166957.481809935</v>
      </c>
      <c r="L298" s="39">
        <f>LN(Data[[#This Row],[MA'[n*ln(n)']
30d]])</f>
        <v>16.134653557268614</v>
      </c>
      <c r="M298" s="43">
        <f t="shared" si="37"/>
        <v>16.091194963810576</v>
      </c>
      <c r="N298" s="40">
        <f>Data[[#This Row],[DAA 
(n)]]^1.5</f>
        <v>680615499.51413989</v>
      </c>
      <c r="O298" s="40">
        <f t="shared" si="38"/>
        <v>653363564.73593903</v>
      </c>
      <c r="P298" s="43">
        <f>LN(Data[[#This Row],[MA'[n^1.5']]])</f>
        <v>20.297644293005195</v>
      </c>
      <c r="Q298" s="43">
        <f t="shared" si="39"/>
        <v>20.23758309704122</v>
      </c>
      <c r="R298" s="30">
        <f>$O$1+$O$2*Data[[#This Row],[MA'[ln(n^2)']]]</f>
        <v>27.049174557708245</v>
      </c>
      <c r="S298" s="30">
        <f>$Q$1+$Q$2*Data[[#This Row],[MA'[ln(n*ln(n))']]]</f>
        <v>23.070471690287448</v>
      </c>
      <c r="T298" s="31">
        <f>$O$3*Data[[#This Row],[Metcalfe
(n^2)]]</f>
        <v>311319117200.52002</v>
      </c>
      <c r="U298" s="31">
        <f t="shared" si="32"/>
        <v>296149476998.40533</v>
      </c>
      <c r="V298" s="30">
        <f>LN(Data[[#This Row],[MA'[NVA']
30d]]/Data[[#This Row],[MA'[NVMetcalfe calc']]])</f>
        <v>-0.54945077061490533</v>
      </c>
      <c r="W298" s="30">
        <f>$Q$3+Data[[#This Row],[NVM
(scaled)]]/((Data[[#This Row],[Upper Bound]]-Data[[#This Row],[Lower Bound]])/2)</f>
        <v>0.31380406935434807</v>
      </c>
      <c r="X298" s="30">
        <f>(Data[[#This Row],[Upper Bound]]+Data[[#This Row],[Lower Bound]])/2</f>
        <v>25.059823123997845</v>
      </c>
      <c r="Y298" s="44">
        <f>LN(Data[[#This Row],[NVActual]]/Data[[#This Row],[MA'[n^2']
30d]])</f>
        <v>-1.1717218773366918</v>
      </c>
      <c r="Z298" s="44">
        <f>LN(Data[[#This Row],[NVActual]]/Data[[#This Row],[MA'[n*ln(n)']
30d]])</f>
        <v>9.7616811864668414</v>
      </c>
      <c r="AA298" s="44">
        <f>LN(Data[[#This Row],[NVActual]]/Data[[#This Row],[MA'[n^1.5']]])</f>
        <v>5.598690450730258</v>
      </c>
      <c r="AB298" s="44">
        <f>LN(Data[[#This Row],[NVActual]]/Data[[#This Row],[Metcalfe
(n^2)]])</f>
        <v>-1.2216760470389794</v>
      </c>
      <c r="AC298" s="45">
        <f>1+Data[[#This Row],[MA'[NVMetcalfe calc']]]/((Data[[#This Row],[NVM_norm
(scaled)]]-Data[[#This Row],[NV_fund.]])/2)</f>
        <v>-23935120742.619892</v>
      </c>
    </row>
    <row r="299" spans="1:29" x14ac:dyDescent="0.2">
      <c r="A299" s="37">
        <v>43877</v>
      </c>
      <c r="B299" s="38">
        <v>181337408895.61499</v>
      </c>
      <c r="C299" s="24">
        <f t="shared" si="33"/>
        <v>170482377128.96445</v>
      </c>
      <c r="D299" s="39">
        <f>LN(Data[[#This Row],[NVActual]])</f>
        <v>25.923625270408962</v>
      </c>
      <c r="E299" s="40">
        <v>655188</v>
      </c>
      <c r="F299" s="40">
        <f>Data[[#This Row],[DAA 
(n)]]^2</f>
        <v>429271315344</v>
      </c>
      <c r="G299" s="41">
        <f t="shared" si="34"/>
        <v>563609996695.8667</v>
      </c>
      <c r="H299" s="41">
        <f>LN(Data[[#This Row],[Metcalfe
(n^2)]])</f>
        <v>26.785354992669919</v>
      </c>
      <c r="I299" s="42">
        <f t="shared" si="35"/>
        <v>27.037472604000858</v>
      </c>
      <c r="J299" s="40">
        <f>Data[[#This Row],[DAA 
(n)]]*LN(Data[[#This Row],[DAA 
(n)]])</f>
        <v>8774721.5834687091</v>
      </c>
      <c r="K299" s="40">
        <f t="shared" si="36"/>
        <v>10106860.305430181</v>
      </c>
      <c r="L299" s="39">
        <f>LN(Data[[#This Row],[MA'[n*ln(n)']
30d]])</f>
        <v>16.128724989395057</v>
      </c>
      <c r="M299" s="43">
        <f t="shared" si="37"/>
        <v>16.087668782713045</v>
      </c>
      <c r="N299" s="40">
        <f>Data[[#This Row],[DAA 
(n)]]^1.5</f>
        <v>530333305.15592194</v>
      </c>
      <c r="O299" s="40">
        <f t="shared" si="38"/>
        <v>648111843.7123946</v>
      </c>
      <c r="P299" s="43">
        <f>LN(Data[[#This Row],[MA'[n^1.5']]])</f>
        <v>20.289573837744769</v>
      </c>
      <c r="Q299" s="43">
        <f t="shared" si="39"/>
        <v>20.232706036900716</v>
      </c>
      <c r="R299" s="30">
        <f>$O$1+$O$2*Data[[#This Row],[MA'[ln(n^2)']]]</f>
        <v>27.037472604000858</v>
      </c>
      <c r="S299" s="30">
        <f>$Q$1+$Q$2*Data[[#This Row],[MA'[ln(n*ln(n))']]]</f>
        <v>23.064653491476523</v>
      </c>
      <c r="T299" s="31">
        <f>$O$3*Data[[#This Row],[Metcalfe
(n^2)]]</f>
        <v>223221083978.88</v>
      </c>
      <c r="U299" s="31">
        <f t="shared" si="32"/>
        <v>293077198281.85065</v>
      </c>
      <c r="V299" s="30">
        <f>LN(Data[[#This Row],[MA'[NVA']
30d]]/Data[[#This Row],[MA'[NVMetcalfe calc']]])</f>
        <v>-0.54180411824406549</v>
      </c>
      <c r="W299" s="30">
        <f>$Q$3+Data[[#This Row],[NVM
(scaled)]]/((Data[[#This Row],[Upper Bound]]-Data[[#This Row],[Lower Bound]])/2)</f>
        <v>0.31724450678560973</v>
      </c>
      <c r="X299" s="30">
        <f>(Data[[#This Row],[Upper Bound]]+Data[[#This Row],[Lower Bound]])/2</f>
        <v>25.05106304773869</v>
      </c>
      <c r="Y299" s="44">
        <f>LN(Data[[#This Row],[NVActual]]/Data[[#This Row],[MA'[n^2']
30d]])</f>
        <v>-1.1340030836223205</v>
      </c>
      <c r="Z299" s="44">
        <f>LN(Data[[#This Row],[NVActual]]/Data[[#This Row],[MA'[n*ln(n)']
30d]])</f>
        <v>9.7949002810139039</v>
      </c>
      <c r="AA299" s="44">
        <f>LN(Data[[#This Row],[NVActual]]/Data[[#This Row],[MA'[n^1.5']]])</f>
        <v>5.6340514326641928</v>
      </c>
      <c r="AB299" s="44">
        <f>LN(Data[[#This Row],[NVActual]]/Data[[#This Row],[Metcalfe
(n^2)]])</f>
        <v>-0.86172972226095768</v>
      </c>
      <c r="AC299" s="45">
        <f>1+Data[[#This Row],[MA'[NVMetcalfe calc']]]/((Data[[#This Row],[NVM_norm
(scaled)]]-Data[[#This Row],[NV_fund.]])/2)</f>
        <v>-23698499912.920479</v>
      </c>
    </row>
    <row r="300" spans="1:29" x14ac:dyDescent="0.2">
      <c r="A300" s="37">
        <v>43876</v>
      </c>
      <c r="B300" s="38">
        <v>180585098507.11801</v>
      </c>
      <c r="C300" s="24">
        <f t="shared" si="33"/>
        <v>169834810296.18954</v>
      </c>
      <c r="D300" s="39">
        <f>LN(Data[[#This Row],[NVActual]])</f>
        <v>25.919467963490291</v>
      </c>
      <c r="E300" s="40">
        <v>736640</v>
      </c>
      <c r="F300" s="40">
        <f>Data[[#This Row],[DAA 
(n)]]^2</f>
        <v>542638489600</v>
      </c>
      <c r="G300" s="41">
        <f t="shared" si="34"/>
        <v>568388861717.19995</v>
      </c>
      <c r="H300" s="41">
        <f>LN(Data[[#This Row],[Metcalfe
(n^2)]])</f>
        <v>27.019709170151199</v>
      </c>
      <c r="I300" s="42">
        <f t="shared" si="35"/>
        <v>27.04707804789674</v>
      </c>
      <c r="J300" s="40">
        <f>Data[[#This Row],[DAA 
(n)]]*LN(Data[[#This Row],[DAA 
(n)]])</f>
        <v>9951899.2815500889</v>
      </c>
      <c r="K300" s="40">
        <f t="shared" si="36"/>
        <v>10155824.408703664</v>
      </c>
      <c r="L300" s="39">
        <f>LN(Data[[#This Row],[MA'[n*ln(n)']
30d]])</f>
        <v>16.133557932242478</v>
      </c>
      <c r="M300" s="43">
        <f t="shared" si="37"/>
        <v>16.084474174632572</v>
      </c>
      <c r="N300" s="40">
        <f>Data[[#This Row],[DAA 
(n)]]^1.5</f>
        <v>632241423.01730144</v>
      </c>
      <c r="O300" s="40">
        <f t="shared" si="38"/>
        <v>652376685.29893744</v>
      </c>
      <c r="P300" s="43">
        <f>LN(Data[[#This Row],[MA'[n^1.5']]])</f>
        <v>20.296132691253025</v>
      </c>
      <c r="Q300" s="43">
        <f t="shared" si="39"/>
        <v>20.228284771021045</v>
      </c>
      <c r="R300" s="30">
        <f>$O$1+$O$2*Data[[#This Row],[MA'[ln(n^2)']]]</f>
        <v>27.04707804789674</v>
      </c>
      <c r="S300" s="30">
        <f>$Q$1+$Q$2*Data[[#This Row],[MA'[ln(n*ln(n))']]]</f>
        <v>23.059382388143742</v>
      </c>
      <c r="T300" s="31">
        <f>$O$3*Data[[#This Row],[Metcalfe
(n^2)]]</f>
        <v>282172014592</v>
      </c>
      <c r="U300" s="31">
        <f t="shared" si="32"/>
        <v>295562208092.94403</v>
      </c>
      <c r="V300" s="30">
        <f>LN(Data[[#This Row],[MA'[NVA']
30d]]/Data[[#This Row],[MA'[NVMetcalfe calc']]])</f>
        <v>-0.55405307227168132</v>
      </c>
      <c r="W300" s="30">
        <f>$Q$3+Data[[#This Row],[NVM
(scaled)]]/((Data[[#This Row],[Upper Bound]]-Data[[#This Row],[Lower Bound]])/2)</f>
        <v>0.31211867727839587</v>
      </c>
      <c r="X300" s="30">
        <f>(Data[[#This Row],[Upper Bound]]+Data[[#This Row],[Lower Bound]])/2</f>
        <v>25.053230218020239</v>
      </c>
      <c r="Y300" s="44">
        <f>LN(Data[[#This Row],[NVActual]]/Data[[#This Row],[MA'[n^2']
30d]])</f>
        <v>-1.1466036736341454</v>
      </c>
      <c r="Z300" s="44">
        <f>LN(Data[[#This Row],[NVActual]]/Data[[#This Row],[MA'[n*ln(n)']
30d]])</f>
        <v>9.7859100312478109</v>
      </c>
      <c r="AA300" s="44">
        <f>LN(Data[[#This Row],[NVActual]]/Data[[#This Row],[MA'[n^1.5']]])</f>
        <v>5.6233352722372638</v>
      </c>
      <c r="AB300" s="44">
        <f>LN(Data[[#This Row],[NVActual]]/Data[[#This Row],[Metcalfe
(n^2)]])</f>
        <v>-1.1002412066609109</v>
      </c>
      <c r="AC300" s="45">
        <f>1+Data[[#This Row],[MA'[NVMetcalfe calc']]]/((Data[[#This Row],[NVM_norm
(scaled)]]-Data[[#This Row],[NV_fund.]])/2)</f>
        <v>-23892395262.344082</v>
      </c>
    </row>
    <row r="301" spans="1:29" x14ac:dyDescent="0.2">
      <c r="A301" s="37">
        <v>43875</v>
      </c>
      <c r="B301" s="38">
        <v>188763431392.39099</v>
      </c>
      <c r="C301" s="24">
        <f t="shared" si="33"/>
        <v>169094353509.14972</v>
      </c>
      <c r="D301" s="39">
        <f>LN(Data[[#This Row],[NVActual]])</f>
        <v>25.9637603822386</v>
      </c>
      <c r="E301" s="40">
        <v>741471</v>
      </c>
      <c r="F301" s="40">
        <f>Data[[#This Row],[DAA 
(n)]]^2</f>
        <v>549779243841</v>
      </c>
      <c r="G301" s="41">
        <f t="shared" si="34"/>
        <v>568518890533.5</v>
      </c>
      <c r="H301" s="41">
        <f>LN(Data[[#This Row],[Metcalfe
(n^2)]])</f>
        <v>27.032782659765942</v>
      </c>
      <c r="I301" s="42">
        <f t="shared" si="35"/>
        <v>27.04731681399544</v>
      </c>
      <c r="J301" s="40">
        <f>Data[[#This Row],[DAA 
(n)]]*LN(Data[[#This Row],[DAA 
(n)]])</f>
        <v>10022012.195759656</v>
      </c>
      <c r="K301" s="40">
        <f t="shared" si="36"/>
        <v>10157102.884751482</v>
      </c>
      <c r="L301" s="39">
        <f>LN(Data[[#This Row],[MA'[n*ln(n)']
30d]])</f>
        <v>16.133683810313229</v>
      </c>
      <c r="M301" s="43">
        <f t="shared" si="37"/>
        <v>16.081109224830289</v>
      </c>
      <c r="N301" s="40">
        <f>Data[[#This Row],[DAA 
(n)]]^1.5</f>
        <v>638471115.79932094</v>
      </c>
      <c r="O301" s="40">
        <f t="shared" si="38"/>
        <v>652490208.32572758</v>
      </c>
      <c r="P301" s="43">
        <f>LN(Data[[#This Row],[MA'[n^1.5']]])</f>
        <v>20.296306690651175</v>
      </c>
      <c r="Q301" s="43">
        <f t="shared" si="39"/>
        <v>20.223631471912007</v>
      </c>
      <c r="R301" s="30">
        <f>$O$1+$O$2*Data[[#This Row],[MA'[ln(n^2)']]]</f>
        <v>27.04731681399544</v>
      </c>
      <c r="S301" s="30">
        <f>$Q$1+$Q$2*Data[[#This Row],[MA'[ln(n*ln(n))']]]</f>
        <v>23.053830220969974</v>
      </c>
      <c r="T301" s="31">
        <f>$O$3*Data[[#This Row],[Metcalfe
(n^2)]]</f>
        <v>285885206797.32001</v>
      </c>
      <c r="U301" s="31">
        <f t="shared" si="32"/>
        <v>295629823077.41992</v>
      </c>
      <c r="V301" s="30">
        <f>LN(Data[[#This Row],[MA'[NVA']
30d]]/Data[[#This Row],[MA'[NVMetcalfe calc']]])</f>
        <v>-0.55865121004592733</v>
      </c>
      <c r="W301" s="30">
        <f>$Q$3+Data[[#This Row],[NVM
(scaled)]]/((Data[[#This Row],[Upper Bound]]-Data[[#This Row],[Lower Bound]])/2)</f>
        <v>0.31021881279301194</v>
      </c>
      <c r="X301" s="30">
        <f>(Data[[#This Row],[Upper Bound]]+Data[[#This Row],[Lower Bound]])/2</f>
        <v>25.050573517482707</v>
      </c>
      <c r="Y301" s="44">
        <f>LN(Data[[#This Row],[NVActual]]/Data[[#This Row],[MA'[n^2']
30d]])</f>
        <v>-1.1025399960772095</v>
      </c>
      <c r="Z301" s="44">
        <f>LN(Data[[#This Row],[NVActual]]/Data[[#This Row],[MA'[n*ln(n)']
30d]])</f>
        <v>9.8300765719253711</v>
      </c>
      <c r="AA301" s="44">
        <f>LN(Data[[#This Row],[NVActual]]/Data[[#This Row],[MA'[n^1.5']]])</f>
        <v>5.6674536915874283</v>
      </c>
      <c r="AB301" s="44">
        <f>LN(Data[[#This Row],[NVActual]]/Data[[#This Row],[Metcalfe
(n^2)]])</f>
        <v>-1.0690222775273419</v>
      </c>
      <c r="AC301" s="45">
        <f>1+Data[[#This Row],[MA'[NVMetcalfe calc']]]/((Data[[#This Row],[NVM_norm
(scaled)]]-Data[[#This Row],[NV_fund.]])/2)</f>
        <v>-23898592125.602077</v>
      </c>
    </row>
    <row r="302" spans="1:29" x14ac:dyDescent="0.2">
      <c r="A302" s="37">
        <v>43874</v>
      </c>
      <c r="B302" s="38">
        <v>186448589139.142</v>
      </c>
      <c r="C302" s="24">
        <f t="shared" si="33"/>
        <v>168136867516.25833</v>
      </c>
      <c r="D302" s="39">
        <f>LN(Data[[#This Row],[NVActual]])</f>
        <v>25.951421376576359</v>
      </c>
      <c r="E302" s="40">
        <v>815808</v>
      </c>
      <c r="F302" s="40">
        <f>Data[[#This Row],[DAA 
(n)]]^2</f>
        <v>665542692864</v>
      </c>
      <c r="G302" s="41">
        <f t="shared" si="34"/>
        <v>569405332167.59998</v>
      </c>
      <c r="H302" s="41">
        <f>LN(Data[[#This Row],[Metcalfe
(n^2)]])</f>
        <v>27.223868624285185</v>
      </c>
      <c r="I302" s="42">
        <f t="shared" si="35"/>
        <v>27.048891391257541</v>
      </c>
      <c r="J302" s="40">
        <f>Data[[#This Row],[DAA 
(n)]]*LN(Data[[#This Row],[DAA 
(n)]])</f>
        <v>11104724.907320425</v>
      </c>
      <c r="K302" s="40">
        <f t="shared" si="36"/>
        <v>10165684.720340431</v>
      </c>
      <c r="L302" s="39">
        <f>LN(Data[[#This Row],[MA'[n*ln(n)']
30d]])</f>
        <v>16.134528363360364</v>
      </c>
      <c r="M302" s="43">
        <f t="shared" si="37"/>
        <v>16.077980291602088</v>
      </c>
      <c r="N302" s="40">
        <f>Data[[#This Row],[DAA 
(n)]]^1.5</f>
        <v>736854838.60797989</v>
      </c>
      <c r="O302" s="40">
        <f t="shared" si="38"/>
        <v>653257715.23896492</v>
      </c>
      <c r="P302" s="43">
        <f>LN(Data[[#This Row],[MA'[n^1.5']]])</f>
        <v>20.297482272840931</v>
      </c>
      <c r="Q302" s="43">
        <f t="shared" si="39"/>
        <v>20.219330464159846</v>
      </c>
      <c r="R302" s="30">
        <f>$O$1+$O$2*Data[[#This Row],[MA'[ln(n^2)']]]</f>
        <v>27.048891391257541</v>
      </c>
      <c r="S302" s="30">
        <f>$Q$1+$Q$2*Data[[#This Row],[MA'[ln(n*ln(n))']]]</f>
        <v>23.048667481143443</v>
      </c>
      <c r="T302" s="31">
        <f>$O$3*Data[[#This Row],[Metcalfe
(n^2)]]</f>
        <v>346082200289.28003</v>
      </c>
      <c r="U302" s="31">
        <f t="shared" si="32"/>
        <v>296090772727.15198</v>
      </c>
      <c r="V302" s="30">
        <f>LN(Data[[#This Row],[MA'[NVA']
30d]]/Data[[#This Row],[MA'[NVMetcalfe calc']]])</f>
        <v>-0.56588773660860903</v>
      </c>
      <c r="W302" s="30">
        <f>$Q$3+Data[[#This Row],[NVM
(scaled)]]/((Data[[#This Row],[Upper Bound]]-Data[[#This Row],[Lower Bound]])/2)</f>
        <v>0.30707196930760394</v>
      </c>
      <c r="X302" s="30">
        <f>(Data[[#This Row],[Upper Bound]]+Data[[#This Row],[Lower Bound]])/2</f>
        <v>25.048779436200491</v>
      </c>
      <c r="Y302" s="44">
        <f>LN(Data[[#This Row],[NVActual]]/Data[[#This Row],[MA'[n^2']
30d]])</f>
        <v>-1.1164369997075514</v>
      </c>
      <c r="Z302" s="44">
        <f>LN(Data[[#This Row],[NVActual]]/Data[[#This Row],[MA'[n*ln(n)']
30d]])</f>
        <v>9.8168930132159957</v>
      </c>
      <c r="AA302" s="44">
        <f>LN(Data[[#This Row],[NVActual]]/Data[[#This Row],[MA'[n^1.5']]])</f>
        <v>5.6539391037354267</v>
      </c>
      <c r="AB302" s="44">
        <f>LN(Data[[#This Row],[NVActual]]/Data[[#This Row],[Metcalfe
(n^2)]])</f>
        <v>-1.2724472477088287</v>
      </c>
      <c r="AC302" s="45">
        <f>1+Data[[#This Row],[MA'[NVMetcalfe calc']]]/((Data[[#This Row],[NVM_norm
(scaled)]]-Data[[#This Row],[NV_fund.]])/2)</f>
        <v>-23934546401.93956</v>
      </c>
    </row>
    <row r="303" spans="1:29" x14ac:dyDescent="0.2">
      <c r="A303" s="37">
        <v>43873</v>
      </c>
      <c r="B303" s="38">
        <v>188700718413.703</v>
      </c>
      <c r="C303" s="24">
        <f t="shared" si="33"/>
        <v>167267320633.27972</v>
      </c>
      <c r="D303" s="39">
        <f>LN(Data[[#This Row],[NVActual]])</f>
        <v>25.963428096487505</v>
      </c>
      <c r="E303" s="40">
        <v>822547</v>
      </c>
      <c r="F303" s="40">
        <f>Data[[#This Row],[DAA 
(n)]]^2</f>
        <v>676583567209</v>
      </c>
      <c r="G303" s="41">
        <f t="shared" si="34"/>
        <v>571346824840.43335</v>
      </c>
      <c r="H303" s="41">
        <f>LN(Data[[#This Row],[Metcalfe
(n^2)]])</f>
        <v>27.240321805692432</v>
      </c>
      <c r="I303" s="42">
        <f t="shared" si="35"/>
        <v>27.051687891805596</v>
      </c>
      <c r="J303" s="40">
        <f>Data[[#This Row],[DAA 
(n)]]*LN(Data[[#This Row],[DAA 
(n)]])</f>
        <v>11203222.490153447</v>
      </c>
      <c r="K303" s="40">
        <f t="shared" si="36"/>
        <v>10182731.741291313</v>
      </c>
      <c r="L303" s="39">
        <f>LN(Data[[#This Row],[MA'[n*ln(n)']
30d]])</f>
        <v>16.1362038770271</v>
      </c>
      <c r="M303" s="43">
        <f t="shared" si="37"/>
        <v>16.074855301437683</v>
      </c>
      <c r="N303" s="40">
        <f>Data[[#This Row],[DAA 
(n)]]^1.5</f>
        <v>746003876.30163229</v>
      </c>
      <c r="O303" s="40">
        <f t="shared" si="38"/>
        <v>654852833.65846646</v>
      </c>
      <c r="P303" s="43">
        <f>LN(Data[[#This Row],[MA'[n^1.5']]])</f>
        <v>20.299921086917415</v>
      </c>
      <c r="Q303" s="43">
        <f t="shared" si="39"/>
        <v>20.215037017828312</v>
      </c>
      <c r="R303" s="30">
        <f>$O$1+$O$2*Data[[#This Row],[MA'[ln(n^2)']]]</f>
        <v>27.051687891805596</v>
      </c>
      <c r="S303" s="30">
        <f>$Q$1+$Q$2*Data[[#This Row],[MA'[ln(n*ln(n))']]]</f>
        <v>23.043511247372177</v>
      </c>
      <c r="T303" s="31">
        <f>$O$3*Data[[#This Row],[Metcalfe
(n^2)]]</f>
        <v>351823454948.67999</v>
      </c>
      <c r="U303" s="31">
        <f t="shared" si="32"/>
        <v>297100348917.02527</v>
      </c>
      <c r="V303" s="30">
        <f>LN(Data[[#This Row],[MA'[NVA']
30d]]/Data[[#This Row],[MA'[NVMetcalfe calc']]])</f>
        <v>-0.5744767018960083</v>
      </c>
      <c r="W303" s="30">
        <f>$Q$3+Data[[#This Row],[NVM
(scaled)]]/((Data[[#This Row],[Upper Bound]]-Data[[#This Row],[Lower Bound]])/2)</f>
        <v>0.30334761271370353</v>
      </c>
      <c r="X303" s="30">
        <f>(Data[[#This Row],[Upper Bound]]+Data[[#This Row],[Lower Bound]])/2</f>
        <v>25.047599569588886</v>
      </c>
      <c r="Y303" s="44">
        <f>LN(Data[[#This Row],[NVActual]]/Data[[#This Row],[MA'[n^2']
30d]])</f>
        <v>-1.1078341647428174</v>
      </c>
      <c r="Z303" s="44">
        <f>LN(Data[[#This Row],[NVActual]]/Data[[#This Row],[MA'[n*ln(n)']
30d]])</f>
        <v>9.8272242194604065</v>
      </c>
      <c r="AA303" s="44">
        <f>LN(Data[[#This Row],[NVActual]]/Data[[#This Row],[MA'[n^1.5']]])</f>
        <v>5.6635070095700906</v>
      </c>
      <c r="AB303" s="44">
        <f>LN(Data[[#This Row],[NVActual]]/Data[[#This Row],[Metcalfe
(n^2)]])</f>
        <v>-1.2768937092049268</v>
      </c>
      <c r="AC303" s="45">
        <f>1+Data[[#This Row],[MA'[NVMetcalfe calc']]]/((Data[[#This Row],[NVM_norm
(scaled)]]-Data[[#This Row],[NV_fund.]])/2)</f>
        <v>-24013686040.8992</v>
      </c>
    </row>
    <row r="304" spans="1:29" x14ac:dyDescent="0.2">
      <c r="A304" s="37">
        <v>43872</v>
      </c>
      <c r="B304" s="38">
        <v>187081233587.237</v>
      </c>
      <c r="C304" s="24">
        <f t="shared" si="33"/>
        <v>165893472524.96246</v>
      </c>
      <c r="D304" s="39">
        <f>LN(Data[[#This Row],[NVActual]])</f>
        <v>25.954808763684628</v>
      </c>
      <c r="E304" s="40">
        <v>885934</v>
      </c>
      <c r="F304" s="40">
        <f>Data[[#This Row],[DAA 
(n)]]^2</f>
        <v>784879052356</v>
      </c>
      <c r="G304" s="41">
        <f t="shared" si="34"/>
        <v>565382366808.43335</v>
      </c>
      <c r="H304" s="41">
        <f>LN(Data[[#This Row],[Metcalfe
(n^2)]])</f>
        <v>27.388795469426441</v>
      </c>
      <c r="I304" s="42">
        <f t="shared" si="35"/>
        <v>27.041449248499028</v>
      </c>
      <c r="J304" s="40">
        <f>Data[[#This Row],[DAA 
(n)]]*LN(Data[[#This Row],[DAA 
(n)]])</f>
        <v>12132332.562705422</v>
      </c>
      <c r="K304" s="40">
        <f t="shared" si="36"/>
        <v>10125954.50758736</v>
      </c>
      <c r="L304" s="39">
        <f>LN(Data[[#This Row],[MA'[n*ln(n)']
30d]])</f>
        <v>16.130612438867825</v>
      </c>
      <c r="M304" s="43">
        <f t="shared" si="37"/>
        <v>16.071335830247829</v>
      </c>
      <c r="N304" s="40">
        <f>Data[[#This Row],[DAA 
(n)]]^1.5</f>
        <v>833877112.27132225</v>
      </c>
      <c r="O304" s="40">
        <f t="shared" si="38"/>
        <v>649736244.14855969</v>
      </c>
      <c r="P304" s="43">
        <f>LN(Data[[#This Row],[MA'[n^1.5']]])</f>
        <v>20.292077060270707</v>
      </c>
      <c r="Q304" s="43">
        <f t="shared" si="39"/>
        <v>20.21017223651079</v>
      </c>
      <c r="R304" s="30">
        <f>$O$1+$O$2*Data[[#This Row],[MA'[ln(n^2)']]]</f>
        <v>27.041449248499028</v>
      </c>
      <c r="S304" s="30">
        <f>$Q$1+$Q$2*Data[[#This Row],[MA'[ln(n*ln(n))']]]</f>
        <v>23.037704119908916</v>
      </c>
      <c r="T304" s="31">
        <f>$O$3*Data[[#This Row],[Metcalfe
(n^2)]]</f>
        <v>408137107225.12</v>
      </c>
      <c r="U304" s="31">
        <f t="shared" si="32"/>
        <v>293998830740.38531</v>
      </c>
      <c r="V304" s="30">
        <f>LN(Data[[#This Row],[MA'[NVA']
30d]]/Data[[#This Row],[MA'[NVMetcalfe calc']]])</f>
        <v>-0.57222993967601699</v>
      </c>
      <c r="W304" s="30">
        <f>$Q$3+Data[[#This Row],[NVM
(scaled)]]/((Data[[#This Row],[Upper Bound]]-Data[[#This Row],[Lower Bound]])/2)</f>
        <v>0.30415266391968188</v>
      </c>
      <c r="X304" s="30">
        <f>(Data[[#This Row],[Upper Bound]]+Data[[#This Row],[Lower Bound]])/2</f>
        <v>25.039576684203972</v>
      </c>
      <c r="Y304" s="44">
        <f>LN(Data[[#This Row],[NVActual]]/Data[[#This Row],[MA'[n^2']
30d]])</f>
        <v>-1.1059593309257001</v>
      </c>
      <c r="Z304" s="44">
        <f>LN(Data[[#This Row],[NVActual]]/Data[[#This Row],[MA'[n*ln(n)']
30d]])</f>
        <v>9.8241963248168034</v>
      </c>
      <c r="AA304" s="44">
        <f>LN(Data[[#This Row],[NVActual]]/Data[[#This Row],[MA'[n^1.5']]])</f>
        <v>5.6627317034139217</v>
      </c>
      <c r="AB304" s="44">
        <f>LN(Data[[#This Row],[NVActual]]/Data[[#This Row],[Metcalfe
(n^2)]])</f>
        <v>-1.4339867057418134</v>
      </c>
      <c r="AC304" s="45">
        <f>1+Data[[#This Row],[MA'[NVMetcalfe calc']]]/((Data[[#This Row],[NVM_norm
(scaled)]]-Data[[#This Row],[NV_fund.]])/2)</f>
        <v>-23771480972.949871</v>
      </c>
    </row>
    <row r="305" spans="1:29" x14ac:dyDescent="0.2">
      <c r="A305" s="37">
        <v>43871</v>
      </c>
      <c r="B305" s="38">
        <v>179780570081.51401</v>
      </c>
      <c r="C305" s="24">
        <f t="shared" si="33"/>
        <v>164598921142.10916</v>
      </c>
      <c r="D305" s="39">
        <f>LN(Data[[#This Row],[NVActual]])</f>
        <v>25.915002889081819</v>
      </c>
      <c r="E305" s="40">
        <v>703356</v>
      </c>
      <c r="F305" s="40">
        <f>Data[[#This Row],[DAA 
(n)]]^2</f>
        <v>494709662736</v>
      </c>
      <c r="G305" s="41">
        <f t="shared" si="34"/>
        <v>550491295130.43335</v>
      </c>
      <c r="H305" s="41">
        <f>LN(Data[[#This Row],[Metcalfe
(n^2)]])</f>
        <v>26.927236887505995</v>
      </c>
      <c r="I305" s="42">
        <f t="shared" si="35"/>
        <v>27.013380941496745</v>
      </c>
      <c r="J305" s="40">
        <f>Data[[#This Row],[DAA 
(n)]]*LN(Data[[#This Row],[DAA 
(n)]])</f>
        <v>9469716.8141243327</v>
      </c>
      <c r="K305" s="40">
        <f t="shared" si="36"/>
        <v>9978827.4077772088</v>
      </c>
      <c r="L305" s="39">
        <f>LN(Data[[#This Row],[MA'[n*ln(n)']
30d]])</f>
        <v>16.11597614717396</v>
      </c>
      <c r="M305" s="43">
        <f t="shared" si="37"/>
        <v>16.06785921417697</v>
      </c>
      <c r="N305" s="40">
        <f>Data[[#This Row],[DAA 
(n)]]^1.5</f>
        <v>589878809.20011175</v>
      </c>
      <c r="O305" s="40">
        <f t="shared" si="38"/>
        <v>636721476.13573492</v>
      </c>
      <c r="P305" s="43">
        <f>LN(Data[[#This Row],[MA'[n^1.5']]])</f>
        <v>20.271842874802779</v>
      </c>
      <c r="Q305" s="43">
        <f t="shared" si="39"/>
        <v>20.205371572146973</v>
      </c>
      <c r="R305" s="30">
        <f>$O$1+$O$2*Data[[#This Row],[MA'[ln(n^2)']]]</f>
        <v>27.013380941496745</v>
      </c>
      <c r="S305" s="30">
        <f>$Q$1+$Q$2*Data[[#This Row],[MA'[ln(n*ln(n))']]]</f>
        <v>23.031967703391999</v>
      </c>
      <c r="T305" s="31">
        <f>$O$3*Data[[#This Row],[Metcalfe
(n^2)]]</f>
        <v>257249024622.72</v>
      </c>
      <c r="U305" s="31">
        <f t="shared" si="32"/>
        <v>286255473467.82538</v>
      </c>
      <c r="V305" s="30">
        <f>LN(Data[[#This Row],[MA'[NVA']
30d]]/Data[[#This Row],[MA'[NVMetcalfe calc']]])</f>
        <v>-0.55337294217131039</v>
      </c>
      <c r="W305" s="30">
        <f>$Q$3+Data[[#This Row],[NVM
(scaled)]]/((Data[[#This Row],[Upper Bound]]-Data[[#This Row],[Lower Bound]])/2)</f>
        <v>0.31202185049511216</v>
      </c>
      <c r="X305" s="30">
        <f>(Data[[#This Row],[Upper Bound]]+Data[[#This Row],[Lower Bound]])/2</f>
        <v>25.022674322444374</v>
      </c>
      <c r="Y305" s="44">
        <f>LN(Data[[#This Row],[NVActual]]/Data[[#This Row],[MA'[n^2']
30d]])</f>
        <v>-1.1190740912418746</v>
      </c>
      <c r="Z305" s="44">
        <f>LN(Data[[#This Row],[NVActual]]/Data[[#This Row],[MA'[n*ln(n)']
30d]])</f>
        <v>9.7990267419078592</v>
      </c>
      <c r="AA305" s="44">
        <f>LN(Data[[#This Row],[NVActual]]/Data[[#This Row],[MA'[n^1.5']]])</f>
        <v>5.6431600142790419</v>
      </c>
      <c r="AB305" s="44">
        <f>LN(Data[[#This Row],[NVActual]]/Data[[#This Row],[Metcalfe
(n^2)]])</f>
        <v>-1.0122339984241739</v>
      </c>
      <c r="AC305" s="45">
        <f>1+Data[[#This Row],[MA'[NVMetcalfe calc']]]/((Data[[#This Row],[NVM_norm
(scaled)]]-Data[[#This Row],[NV_fund.]])/2)</f>
        <v>-23168588832.724514</v>
      </c>
    </row>
    <row r="306" spans="1:29" x14ac:dyDescent="0.2">
      <c r="A306" s="37">
        <v>43870</v>
      </c>
      <c r="B306" s="38">
        <v>184840742312.647</v>
      </c>
      <c r="C306" s="24">
        <f t="shared" si="33"/>
        <v>163466998995.67294</v>
      </c>
      <c r="D306" s="39">
        <f>LN(Data[[#This Row],[NVActual]])</f>
        <v>25.942760438914483</v>
      </c>
      <c r="E306" s="40">
        <v>695691</v>
      </c>
      <c r="F306" s="40">
        <f>Data[[#This Row],[DAA 
(n)]]^2</f>
        <v>483985967481</v>
      </c>
      <c r="G306" s="41">
        <f t="shared" si="34"/>
        <v>547673299640.06665</v>
      </c>
      <c r="H306" s="41">
        <f>LN(Data[[#This Row],[Metcalfe
(n^2)]])</f>
        <v>26.905321750434894</v>
      </c>
      <c r="I306" s="42">
        <f t="shared" si="35"/>
        <v>27.007134280327755</v>
      </c>
      <c r="J306" s="40">
        <f>Data[[#This Row],[DAA 
(n)]]*LN(Data[[#This Row],[DAA 
(n)]])</f>
        <v>9358895.0969409011</v>
      </c>
      <c r="K306" s="40">
        <f t="shared" si="36"/>
        <v>9948593.4296571892</v>
      </c>
      <c r="L306" s="39">
        <f>LN(Data[[#This Row],[MA'[n*ln(n)']
30d]])</f>
        <v>16.112941735288416</v>
      </c>
      <c r="M306" s="43">
        <f t="shared" si="37"/>
        <v>16.065158685698083</v>
      </c>
      <c r="N306" s="40">
        <f>Data[[#This Row],[DAA 
(n)]]^1.5</f>
        <v>580262597.19442987</v>
      </c>
      <c r="O306" s="40">
        <f t="shared" si="38"/>
        <v>634143318.92284667</v>
      </c>
      <c r="P306" s="43">
        <f>LN(Data[[#This Row],[MA'[n^1.5']]])</f>
        <v>20.267785541938252</v>
      </c>
      <c r="Q306" s="43">
        <f t="shared" si="39"/>
        <v>20.201641102141128</v>
      </c>
      <c r="R306" s="30">
        <f>$O$1+$O$2*Data[[#This Row],[MA'[ln(n^2)']]]</f>
        <v>27.007134280327755</v>
      </c>
      <c r="S306" s="30">
        <f>$Q$1+$Q$2*Data[[#This Row],[MA'[ln(n*ln(n))']]]</f>
        <v>23.027511831401835</v>
      </c>
      <c r="T306" s="31">
        <f>$O$3*Data[[#This Row],[Metcalfe
(n^2)]]</f>
        <v>251672703090.12</v>
      </c>
      <c r="U306" s="31">
        <f t="shared" si="32"/>
        <v>284790115812.83466</v>
      </c>
      <c r="V306" s="30">
        <f>LN(Data[[#This Row],[MA'[NVA']
30d]]/Data[[#This Row],[MA'[NVMetcalfe calc']]])</f>
        <v>-0.55514134426258954</v>
      </c>
      <c r="W306" s="30">
        <f>$Q$3+Data[[#This Row],[NVM
(scaled)]]/((Data[[#This Row],[Upper Bound]]-Data[[#This Row],[Lower Bound]])/2)</f>
        <v>0.31100803461272086</v>
      </c>
      <c r="X306" s="30">
        <f>(Data[[#This Row],[Upper Bound]]+Data[[#This Row],[Lower Bound]])/2</f>
        <v>25.017323055864793</v>
      </c>
      <c r="Y306" s="44">
        <f>LN(Data[[#This Row],[NVActual]]/Data[[#This Row],[MA'[n^2']
30d]])</f>
        <v>-1.086184338660795</v>
      </c>
      <c r="Z306" s="44">
        <f>LN(Data[[#This Row],[NVActual]]/Data[[#This Row],[MA'[n*ln(n)']
30d]])</f>
        <v>9.8298187036260671</v>
      </c>
      <c r="AA306" s="44">
        <f>LN(Data[[#This Row],[NVActual]]/Data[[#This Row],[MA'[n^1.5']]])</f>
        <v>5.6749748969762281</v>
      </c>
      <c r="AB306" s="44">
        <f>LN(Data[[#This Row],[NVActual]]/Data[[#This Row],[Metcalfe
(n^2)]])</f>
        <v>-0.9625613115204098</v>
      </c>
      <c r="AC306" s="45">
        <f>1+Data[[#This Row],[MA'[NVMetcalfe calc']]]/((Data[[#This Row],[NVM_norm
(scaled)]]-Data[[#This Row],[NV_fund.]])/2)</f>
        <v>-23054034205.870724</v>
      </c>
    </row>
    <row r="307" spans="1:29" x14ac:dyDescent="0.2">
      <c r="A307" s="37">
        <v>43869</v>
      </c>
      <c r="B307" s="38">
        <v>180455462436.138</v>
      </c>
      <c r="C307" s="24">
        <f t="shared" si="33"/>
        <v>162225045859.84528</v>
      </c>
      <c r="D307" s="39">
        <f>LN(Data[[#This Row],[NVActual]])</f>
        <v>25.918749838766505</v>
      </c>
      <c r="E307" s="40">
        <v>709380</v>
      </c>
      <c r="F307" s="40">
        <f>Data[[#This Row],[DAA 
(n)]]^2</f>
        <v>503219984400</v>
      </c>
      <c r="G307" s="41">
        <f t="shared" si="34"/>
        <v>552454672811</v>
      </c>
      <c r="H307" s="41">
        <f>LN(Data[[#This Row],[Metcalfe
(n^2)]])</f>
        <v>26.944293256170429</v>
      </c>
      <c r="I307" s="42">
        <f t="shared" si="35"/>
        <v>27.015786669502972</v>
      </c>
      <c r="J307" s="40">
        <f>Data[[#This Row],[DAA 
(n)]]*LN(Data[[#This Row],[DAA 
(n)]])</f>
        <v>9556871.3750310894</v>
      </c>
      <c r="K307" s="40">
        <f t="shared" si="36"/>
        <v>9995253.4860453364</v>
      </c>
      <c r="L307" s="39">
        <f>LN(Data[[#This Row],[MA'[n*ln(n)']
30d]])</f>
        <v>16.117620886880221</v>
      </c>
      <c r="M307" s="43">
        <f t="shared" si="37"/>
        <v>16.062702593863097</v>
      </c>
      <c r="N307" s="40">
        <f>Data[[#This Row],[DAA 
(n)]]^1.5</f>
        <v>597473173.06609929</v>
      </c>
      <c r="O307" s="40">
        <f t="shared" si="38"/>
        <v>638300332.51649225</v>
      </c>
      <c r="P307" s="43">
        <f>LN(Data[[#This Row],[MA'[n^1.5']]])</f>
        <v>20.274319471166919</v>
      </c>
      <c r="Q307" s="43">
        <f t="shared" si="39"/>
        <v>20.198244436848277</v>
      </c>
      <c r="R307" s="30">
        <f>$O$1+$O$2*Data[[#This Row],[MA'[ln(n^2)']]]</f>
        <v>27.015786669502972</v>
      </c>
      <c r="S307" s="30">
        <f>$Q$1+$Q$2*Data[[#This Row],[MA'[ln(n*ln(n))']]]</f>
        <v>23.023459279874107</v>
      </c>
      <c r="T307" s="31">
        <f>$O$3*Data[[#This Row],[Metcalfe
(n^2)]]</f>
        <v>261674391888</v>
      </c>
      <c r="U307" s="31">
        <f t="shared" si="32"/>
        <v>287276429861.72003</v>
      </c>
      <c r="V307" s="30">
        <f>LN(Data[[#This Row],[MA'[NVA']
30d]]/Data[[#This Row],[MA'[NVMetcalfe calc']]])</f>
        <v>-0.57146037925865201</v>
      </c>
      <c r="W307" s="30">
        <f>$Q$3+Data[[#This Row],[NVM
(scaled)]]/((Data[[#This Row],[Upper Bound]]-Data[[#This Row],[Lower Bound]])/2)</f>
        <v>0.30372068295642651</v>
      </c>
      <c r="X307" s="30">
        <f>(Data[[#This Row],[Upper Bound]]+Data[[#This Row],[Lower Bound]])/2</f>
        <v>25.019622974688538</v>
      </c>
      <c r="Y307" s="44">
        <f>LN(Data[[#This Row],[NVActual]]/Data[[#This Row],[MA'[n^2']
30d]])</f>
        <v>-1.1188873880452497</v>
      </c>
      <c r="Z307" s="44">
        <f>LN(Data[[#This Row],[NVActual]]/Data[[#This Row],[MA'[n*ln(n)']
30d]])</f>
        <v>9.8011289518862839</v>
      </c>
      <c r="AA307" s="44">
        <f>LN(Data[[#This Row],[NVActual]]/Data[[#This Row],[MA'[n^1.5']]])</f>
        <v>5.6444303675995871</v>
      </c>
      <c r="AB307" s="44">
        <f>LN(Data[[#This Row],[NVActual]]/Data[[#This Row],[Metcalfe
(n^2)]])</f>
        <v>-1.0255434174039229</v>
      </c>
      <c r="AC307" s="45">
        <f>1+Data[[#This Row],[MA'[NVMetcalfe calc']]]/((Data[[#This Row],[NVM_norm
(scaled)]]-Data[[#This Row],[NV_fund.]])/2)</f>
        <v>-23246283017.186142</v>
      </c>
    </row>
    <row r="308" spans="1:29" x14ac:dyDescent="0.2">
      <c r="A308" s="37">
        <v>43868</v>
      </c>
      <c r="B308" s="38">
        <v>178417196310.33401</v>
      </c>
      <c r="C308" s="24">
        <f t="shared" si="33"/>
        <v>160939577628.18222</v>
      </c>
      <c r="D308" s="39">
        <f>LN(Data[[#This Row],[NVActual]])</f>
        <v>25.907390444320992</v>
      </c>
      <c r="E308" s="40">
        <v>865396</v>
      </c>
      <c r="F308" s="40">
        <f>Data[[#This Row],[DAA 
(n)]]^2</f>
        <v>748910236816</v>
      </c>
      <c r="G308" s="41">
        <f t="shared" si="34"/>
        <v>555627691494.33337</v>
      </c>
      <c r="H308" s="41">
        <f>LN(Data[[#This Row],[Metcalfe
(n^2)]])</f>
        <v>27.341884969244376</v>
      </c>
      <c r="I308" s="42">
        <f t="shared" si="35"/>
        <v>27.021561657139838</v>
      </c>
      <c r="J308" s="40">
        <f>Data[[#This Row],[DAA 
(n)]]*LN(Data[[#This Row],[DAA 
(n)]])</f>
        <v>11830778.942422103</v>
      </c>
      <c r="K308" s="40">
        <f t="shared" si="36"/>
        <v>10026313.067707021</v>
      </c>
      <c r="L308" s="39">
        <f>LN(Data[[#This Row],[MA'[n*ln(n)']
30d]])</f>
        <v>16.120723501902262</v>
      </c>
      <c r="M308" s="43">
        <f t="shared" si="37"/>
        <v>16.060054652012646</v>
      </c>
      <c r="N308" s="40">
        <f>Data[[#This Row],[DAA 
(n)]]^1.5</f>
        <v>805049019.19051981</v>
      </c>
      <c r="O308" s="40">
        <f t="shared" si="38"/>
        <v>641063783.20154893</v>
      </c>
      <c r="P308" s="43">
        <f>LN(Data[[#This Row],[MA'[n^1.5']]])</f>
        <v>20.278639515709219</v>
      </c>
      <c r="Q308" s="43">
        <f t="shared" si="39"/>
        <v>20.194577253000343</v>
      </c>
      <c r="R308" s="30">
        <f>$O$1+$O$2*Data[[#This Row],[MA'[ln(n^2)']]]</f>
        <v>27.021561657139838</v>
      </c>
      <c r="S308" s="30">
        <f>$Q$1+$Q$2*Data[[#This Row],[MA'[ln(n*ln(n))']]]</f>
        <v>23.019090175820864</v>
      </c>
      <c r="T308" s="31">
        <f>$O$3*Data[[#This Row],[Metcalfe
(n^2)]]</f>
        <v>389433323144.32001</v>
      </c>
      <c r="U308" s="31">
        <f t="shared" si="32"/>
        <v>288926399577.05334</v>
      </c>
      <c r="V308" s="30">
        <f>LN(Data[[#This Row],[MA'[NVA']
30d]]/Data[[#This Row],[MA'[NVMetcalfe calc']]])</f>
        <v>-0.58514298262499786</v>
      </c>
      <c r="W308" s="30">
        <f>$Q$3+Data[[#This Row],[NVM
(scaled)]]/((Data[[#This Row],[Upper Bound]]-Data[[#This Row],[Lower Bound]])/2)</f>
        <v>0.29760916830709311</v>
      </c>
      <c r="X308" s="30">
        <f>(Data[[#This Row],[Upper Bound]]+Data[[#This Row],[Lower Bound]])/2</f>
        <v>25.020325916480353</v>
      </c>
      <c r="Y308" s="44">
        <f>LN(Data[[#This Row],[NVActual]]/Data[[#This Row],[MA'[n^2']
30d]])</f>
        <v>-1.1359738429661455</v>
      </c>
      <c r="Z308" s="44">
        <f>LN(Data[[#This Row],[NVActual]]/Data[[#This Row],[MA'[n*ln(n)']
30d]])</f>
        <v>9.7866669424187318</v>
      </c>
      <c r="AA308" s="44">
        <f>LN(Data[[#This Row],[NVActual]]/Data[[#This Row],[MA'[n^1.5']]])</f>
        <v>5.6287509286117716</v>
      </c>
      <c r="AB308" s="44">
        <f>LN(Data[[#This Row],[NVActual]]/Data[[#This Row],[Metcalfe
(n^2)]])</f>
        <v>-1.4344945249233854</v>
      </c>
      <c r="AC308" s="45">
        <f>1+Data[[#This Row],[MA'[NVMetcalfe calc']]]/((Data[[#This Row],[NVM_norm
(scaled)]]-Data[[#This Row],[NV_fund.]])/2)</f>
        <v>-23373353544.24918</v>
      </c>
    </row>
    <row r="309" spans="1:29" x14ac:dyDescent="0.2">
      <c r="A309" s="37">
        <v>43867</v>
      </c>
      <c r="B309" s="38">
        <v>177289768826.43701</v>
      </c>
      <c r="C309" s="24">
        <f t="shared" si="33"/>
        <v>159868285992.80826</v>
      </c>
      <c r="D309" s="39">
        <f>LN(Data[[#This Row],[NVActual]])</f>
        <v>25.901051342926902</v>
      </c>
      <c r="E309" s="40">
        <v>765225</v>
      </c>
      <c r="F309" s="40">
        <f>Data[[#This Row],[DAA 
(n)]]^2</f>
        <v>585569300625</v>
      </c>
      <c r="G309" s="41">
        <f t="shared" si="34"/>
        <v>549642357927.43335</v>
      </c>
      <c r="H309" s="41">
        <f>LN(Data[[#This Row],[Metcalfe
(n^2)]])</f>
        <v>27.095850374423232</v>
      </c>
      <c r="I309" s="42">
        <f t="shared" si="35"/>
        <v>27.012424211492924</v>
      </c>
      <c r="J309" s="40">
        <f>Data[[#This Row],[DAA 
(n)]]*LN(Data[[#This Row],[DAA 
(n)]])</f>
        <v>10367211.051384009</v>
      </c>
      <c r="K309" s="40">
        <f t="shared" si="36"/>
        <v>9972354.7816003095</v>
      </c>
      <c r="L309" s="39">
        <f>LN(Data[[#This Row],[MA'[n*ln(n)']
30d]])</f>
        <v>16.11532730077052</v>
      </c>
      <c r="M309" s="43">
        <f t="shared" si="37"/>
        <v>16.057355280413901</v>
      </c>
      <c r="N309" s="40">
        <f>Data[[#This Row],[DAA 
(n)]]^1.5</f>
        <v>669396943.57740057</v>
      </c>
      <c r="O309" s="40">
        <f t="shared" si="38"/>
        <v>636076900.57995498</v>
      </c>
      <c r="P309" s="43">
        <f>LN(Data[[#This Row],[MA'[n^1.5']]])</f>
        <v>20.27083002685659</v>
      </c>
      <c r="Q309" s="43">
        <f t="shared" si="39"/>
        <v>20.190842730036099</v>
      </c>
      <c r="R309" s="30">
        <f>$O$1+$O$2*Data[[#This Row],[MA'[ln(n^2)']]]</f>
        <v>27.012424211492924</v>
      </c>
      <c r="S309" s="30">
        <f>$Q$1+$Q$2*Data[[#This Row],[MA'[ln(n*ln(n))']]]</f>
        <v>23.014636212682934</v>
      </c>
      <c r="T309" s="31">
        <f>$O$3*Data[[#This Row],[Metcalfe
(n^2)]]</f>
        <v>304496036325</v>
      </c>
      <c r="U309" s="31">
        <f t="shared" si="32"/>
        <v>285814026122.26532</v>
      </c>
      <c r="V309" s="30">
        <f>LN(Data[[#This Row],[MA'[NVA']
30d]]/Data[[#This Row],[MA'[NVMetcalfe calc']]])</f>
        <v>-0.5809910773331034</v>
      </c>
      <c r="W309" s="30">
        <f>$Q$3+Data[[#This Row],[NVM
(scaled)]]/((Data[[#This Row],[Upper Bound]]-Data[[#This Row],[Lower Bound]])/2)</f>
        <v>0.29934372832874312</v>
      </c>
      <c r="X309" s="30">
        <f>(Data[[#This Row],[Upper Bound]]+Data[[#This Row],[Lower Bound]])/2</f>
        <v>25.013530212087929</v>
      </c>
      <c r="Y309" s="44">
        <f>LN(Data[[#This Row],[NVActual]]/Data[[#This Row],[MA'[n^2']
30d]])</f>
        <v>-1.1314823024226341</v>
      </c>
      <c r="Z309" s="44">
        <f>LN(Data[[#This Row],[NVActual]]/Data[[#This Row],[MA'[n*ln(n)']
30d]])</f>
        <v>9.7857240421563834</v>
      </c>
      <c r="AA309" s="44">
        <f>LN(Data[[#This Row],[NVActual]]/Data[[#This Row],[MA'[n^1.5']]])</f>
        <v>5.6302213160703136</v>
      </c>
      <c r="AB309" s="44">
        <f>LN(Data[[#This Row],[NVActual]]/Data[[#This Row],[Metcalfe
(n^2)]])</f>
        <v>-1.1947990314963277</v>
      </c>
      <c r="AC309" s="45">
        <f>1+Data[[#This Row],[MA'[NVMetcalfe calc']]]/((Data[[#This Row],[NVM_norm
(scaled)]]-Data[[#This Row],[NV_fund.]])/2)</f>
        <v>-23129551627.9874</v>
      </c>
    </row>
    <row r="310" spans="1:29" x14ac:dyDescent="0.2">
      <c r="A310" s="37">
        <v>43866</v>
      </c>
      <c r="B310" s="38">
        <v>175250308848.13199</v>
      </c>
      <c r="C310" s="24">
        <f t="shared" si="33"/>
        <v>158880306601.85709</v>
      </c>
      <c r="D310" s="39">
        <f>LN(Data[[#This Row],[NVActual]])</f>
        <v>25.889481125188414</v>
      </c>
      <c r="E310" s="40">
        <v>823713</v>
      </c>
      <c r="F310" s="40">
        <f>Data[[#This Row],[DAA 
(n)]]^2</f>
        <v>678503106369</v>
      </c>
      <c r="G310" s="41">
        <f t="shared" si="34"/>
        <v>550183345341.56665</v>
      </c>
      <c r="H310" s="41">
        <f>LN(Data[[#This Row],[Metcalfe
(n^2)]])</f>
        <v>27.243154894499728</v>
      </c>
      <c r="I310" s="42">
        <f t="shared" si="35"/>
        <v>27.013335506065186</v>
      </c>
      <c r="J310" s="40">
        <f>Data[[#This Row],[DAA 
(n)]]*LN(Data[[#This Row],[DAA 
(n)]])</f>
        <v>11220270.423806528</v>
      </c>
      <c r="K310" s="40">
        <f t="shared" si="36"/>
        <v>9977464.4781077802</v>
      </c>
      <c r="L310" s="39">
        <f>LN(Data[[#This Row],[MA'[n*ln(n)']
30d]])</f>
        <v>16.115839555699019</v>
      </c>
      <c r="M310" s="43">
        <f t="shared" si="37"/>
        <v>16.054921238051438</v>
      </c>
      <c r="N310" s="40">
        <f>Data[[#This Row],[DAA 
(n)]]^1.5</f>
        <v>747590682.96530414</v>
      </c>
      <c r="O310" s="40">
        <f t="shared" si="38"/>
        <v>636539136.61002004</v>
      </c>
      <c r="P310" s="43">
        <f>LN(Data[[#This Row],[MA'[n^1.5']]])</f>
        <v>20.271556461282817</v>
      </c>
      <c r="Q310" s="43">
        <f t="shared" si="39"/>
        <v>20.187493757353202</v>
      </c>
      <c r="R310" s="30">
        <f>$O$1+$O$2*Data[[#This Row],[MA'[ln(n^2)']]]</f>
        <v>27.013335506065186</v>
      </c>
      <c r="S310" s="30">
        <f>$Q$1+$Q$2*Data[[#This Row],[MA'[ln(n*ln(n))']]]</f>
        <v>23.010620042784872</v>
      </c>
      <c r="T310" s="31">
        <f>$O$3*Data[[#This Row],[Metcalfe
(n^2)]]</f>
        <v>352821615311.88</v>
      </c>
      <c r="U310" s="31">
        <f t="shared" si="32"/>
        <v>286095339577.61462</v>
      </c>
      <c r="V310" s="30">
        <f>LN(Data[[#This Row],[MA'[NVA']
30d]]/Data[[#This Row],[MA'[NVMetcalfe calc']]])</f>
        <v>-0.58817398037085156</v>
      </c>
      <c r="W310" s="30">
        <f>$Q$3+Data[[#This Row],[NVM
(scaled)]]/((Data[[#This Row],[Upper Bound]]-Data[[#This Row],[Lower Bound]])/2)</f>
        <v>0.29611251997970894</v>
      </c>
      <c r="X310" s="30">
        <f>(Data[[#This Row],[Upper Bound]]+Data[[#This Row],[Lower Bound]])/2</f>
        <v>25.011977774425027</v>
      </c>
      <c r="Y310" s="44">
        <f>LN(Data[[#This Row],[NVActual]]/Data[[#This Row],[MA'[n^2']
30d]])</f>
        <v>-1.1440362896005105</v>
      </c>
      <c r="Z310" s="44">
        <f>LN(Data[[#This Row],[NVActual]]/Data[[#This Row],[MA'[n*ln(n)']
30d]])</f>
        <v>9.7736415694893957</v>
      </c>
      <c r="AA310" s="44">
        <f>LN(Data[[#This Row],[NVActual]]/Data[[#This Row],[MA'[n^1.5']]])</f>
        <v>5.6179246639055958</v>
      </c>
      <c r="AB310" s="44">
        <f>LN(Data[[#This Row],[NVActual]]/Data[[#This Row],[Metcalfe
(n^2)]])</f>
        <v>-1.3536737693113137</v>
      </c>
      <c r="AC310" s="45">
        <f>1+Data[[#This Row],[MA'[NVMetcalfe calc']]]/((Data[[#This Row],[NVM_norm
(scaled)]]-Data[[#This Row],[NV_fund.]])/2)</f>
        <v>-23150744400.000359</v>
      </c>
    </row>
    <row r="311" spans="1:29" x14ac:dyDescent="0.2">
      <c r="A311" s="37">
        <v>43865</v>
      </c>
      <c r="B311" s="38">
        <v>166740743006.207</v>
      </c>
      <c r="C311" s="24">
        <f t="shared" si="33"/>
        <v>157735744526.37186</v>
      </c>
      <c r="D311" s="39">
        <f>LN(Data[[#This Row],[NVActual]])</f>
        <v>25.83970600599552</v>
      </c>
      <c r="E311" s="40">
        <v>764885</v>
      </c>
      <c r="F311" s="40">
        <f>Data[[#This Row],[DAA 
(n)]]^2</f>
        <v>585049063225</v>
      </c>
      <c r="G311" s="41">
        <f t="shared" si="34"/>
        <v>545049680461.29999</v>
      </c>
      <c r="H311" s="41">
        <f>LN(Data[[#This Row],[Metcalfe
(n^2)]])</f>
        <v>27.094961549422163</v>
      </c>
      <c r="I311" s="42">
        <f t="shared" si="35"/>
        <v>27.004753617036258</v>
      </c>
      <c r="J311" s="40">
        <f>Data[[#This Row],[DAA 
(n)]]*LN(Data[[#This Row],[DAA 
(n)]])</f>
        <v>10362264.832364885</v>
      </c>
      <c r="K311" s="40">
        <f t="shared" si="36"/>
        <v>9929181.3870112374</v>
      </c>
      <c r="L311" s="39">
        <f>LN(Data[[#This Row],[MA'[n*ln(n)']
30d]])</f>
        <v>16.110988594255677</v>
      </c>
      <c r="M311" s="43">
        <f t="shared" si="37"/>
        <v>16.05214210238735</v>
      </c>
      <c r="N311" s="40">
        <f>Data[[#This Row],[DAA 
(n)]]^1.5</f>
        <v>668950859.72353208</v>
      </c>
      <c r="O311" s="40">
        <f t="shared" si="38"/>
        <v>632163381.44926906</v>
      </c>
      <c r="P311" s="43">
        <f>LN(Data[[#This Row],[MA'[n^1.5']]])</f>
        <v>20.264658433653274</v>
      </c>
      <c r="Q311" s="43">
        <f t="shared" si="39"/>
        <v>20.183666482770715</v>
      </c>
      <c r="R311" s="30">
        <f>$O$1+$O$2*Data[[#This Row],[MA'[ln(n^2)']]]</f>
        <v>27.004753617036258</v>
      </c>
      <c r="S311" s="30">
        <f>$Q$1+$Q$2*Data[[#This Row],[MA'[ln(n*ln(n))']]]</f>
        <v>23.006034468939127</v>
      </c>
      <c r="T311" s="31">
        <f>$O$3*Data[[#This Row],[Metcalfe
(n^2)]]</f>
        <v>304225512877</v>
      </c>
      <c r="U311" s="31">
        <f t="shared" si="32"/>
        <v>283425833839.87604</v>
      </c>
      <c r="V311" s="30">
        <f>LN(Data[[#This Row],[MA'[NVA']
30d]]/Data[[#This Row],[MA'[NVMetcalfe calc']]])</f>
        <v>-0.58602935007703116</v>
      </c>
      <c r="W311" s="30">
        <f>$Q$3+Data[[#This Row],[NVM
(scaled)]]/((Data[[#This Row],[Upper Bound]]-Data[[#This Row],[Lower Bound]])/2)</f>
        <v>0.29689146780618247</v>
      </c>
      <c r="X311" s="30">
        <f>(Data[[#This Row],[Upper Bound]]+Data[[#This Row],[Lower Bound]])/2</f>
        <v>25.005394042987692</v>
      </c>
      <c r="Y311" s="44">
        <f>LN(Data[[#This Row],[NVActual]]/Data[[#This Row],[MA'[n^2']
30d]])</f>
        <v>-1.1844367782693319</v>
      </c>
      <c r="Z311" s="44">
        <f>LN(Data[[#This Row],[NVActual]]/Data[[#This Row],[MA'[n*ln(n)']
30d]])</f>
        <v>9.7287174117398401</v>
      </c>
      <c r="AA311" s="44">
        <f>LN(Data[[#This Row],[NVActual]]/Data[[#This Row],[MA'[n^1.5']]])</f>
        <v>5.5750475723422444</v>
      </c>
      <c r="AB311" s="44">
        <f>LN(Data[[#This Row],[NVActual]]/Data[[#This Row],[Metcalfe
(n^2)]])</f>
        <v>-1.2552555434266448</v>
      </c>
      <c r="AC311" s="45">
        <f>1+Data[[#This Row],[MA'[NVMetcalfe calc']]]/((Data[[#This Row],[NVM_norm
(scaled)]]-Data[[#This Row],[NV_fund.]])/2)</f>
        <v>-22941562967.252357</v>
      </c>
    </row>
    <row r="312" spans="1:29" x14ac:dyDescent="0.2">
      <c r="A312" s="37">
        <v>43864</v>
      </c>
      <c r="B312" s="38">
        <v>168876392941.67001</v>
      </c>
      <c r="C312" s="24">
        <f t="shared" si="33"/>
        <v>156620224447.11493</v>
      </c>
      <c r="D312" s="39">
        <f>LN(Data[[#This Row],[NVActual]])</f>
        <v>25.852432881552016</v>
      </c>
      <c r="E312" s="40">
        <v>879860</v>
      </c>
      <c r="F312" s="40">
        <f>Data[[#This Row],[DAA 
(n)]]^2</f>
        <v>774153619600</v>
      </c>
      <c r="G312" s="41">
        <f t="shared" si="34"/>
        <v>537430772944.5</v>
      </c>
      <c r="H312" s="41">
        <f>LN(Data[[#This Row],[Metcalfe
(n^2)]])</f>
        <v>27.375036165777995</v>
      </c>
      <c r="I312" s="42">
        <f t="shared" si="35"/>
        <v>26.988239869702813</v>
      </c>
      <c r="J312" s="40">
        <f>Data[[#This Row],[DAA 
(n)]]*LN(Data[[#This Row],[DAA 
(n)]])</f>
        <v>12043099.660410713</v>
      </c>
      <c r="K312" s="40">
        <f t="shared" si="36"/>
        <v>9848465.1159784086</v>
      </c>
      <c r="L312" s="39">
        <f>LN(Data[[#This Row],[MA'[n*ln(n)']
30d]])</f>
        <v>16.102826175217178</v>
      </c>
      <c r="M312" s="43">
        <f t="shared" si="37"/>
        <v>16.049381318668264</v>
      </c>
      <c r="N312" s="40">
        <f>Data[[#This Row],[DAA 
(n)]]^1.5</f>
        <v>825316184.10234499</v>
      </c>
      <c r="O312" s="40">
        <f t="shared" si="38"/>
        <v>625243265.36739922</v>
      </c>
      <c r="P312" s="43">
        <f>LN(Data[[#This Row],[MA'[n^1.5']]])</f>
        <v>20.253651356560272</v>
      </c>
      <c r="Q312" s="43">
        <f t="shared" si="39"/>
        <v>20.179869826691284</v>
      </c>
      <c r="R312" s="30">
        <f>$O$1+$O$2*Data[[#This Row],[MA'[ln(n^2)']]]</f>
        <v>26.988239869702813</v>
      </c>
      <c r="S312" s="30">
        <f>$Q$1+$Q$2*Data[[#This Row],[MA'[ln(n*ln(n))']]]</f>
        <v>23.001479175802633</v>
      </c>
      <c r="T312" s="31">
        <f>$O$3*Data[[#This Row],[Metcalfe
(n^2)]]</f>
        <v>402559882192</v>
      </c>
      <c r="U312" s="31">
        <f t="shared" si="32"/>
        <v>279464001931.14001</v>
      </c>
      <c r="V312" s="30">
        <f>LN(Data[[#This Row],[MA'[NVA']
30d]]/Data[[#This Row],[MA'[NVMetcalfe calc']]])</f>
        <v>-0.57904956738877156</v>
      </c>
      <c r="W312" s="30">
        <f>$Q$3+Data[[#This Row],[NVM
(scaled)]]/((Data[[#This Row],[Upper Bound]]-Data[[#This Row],[Lower Bound]])/2)</f>
        <v>0.29951375723417334</v>
      </c>
      <c r="X312" s="30">
        <f>(Data[[#This Row],[Upper Bound]]+Data[[#This Row],[Lower Bound]])/2</f>
        <v>24.994859522752723</v>
      </c>
      <c r="Y312" s="44">
        <f>LN(Data[[#This Row],[NVActual]]/Data[[#This Row],[MA'[n^2']
30d]])</f>
        <v>-1.1576329125796254</v>
      </c>
      <c r="Z312" s="44">
        <f>LN(Data[[#This Row],[NVActual]]/Data[[#This Row],[MA'[n*ln(n)']
30d]])</f>
        <v>9.7496067063348377</v>
      </c>
      <c r="AA312" s="44">
        <f>LN(Data[[#This Row],[NVActual]]/Data[[#This Row],[MA'[n^1.5']]])</f>
        <v>5.5987815249917423</v>
      </c>
      <c r="AB312" s="44">
        <f>LN(Data[[#This Row],[NVActual]]/Data[[#This Row],[Metcalfe
(n^2)]])</f>
        <v>-1.522603284225978</v>
      </c>
      <c r="AC312" s="45">
        <f>1+Data[[#This Row],[MA'[NVMetcalfe calc']]]/((Data[[#This Row],[NVM_norm
(scaled)]]-Data[[#This Row],[NV_fund.]])/2)</f>
        <v>-22632928858.1171</v>
      </c>
    </row>
    <row r="313" spans="1:29" x14ac:dyDescent="0.2">
      <c r="A313" s="37">
        <v>43863</v>
      </c>
      <c r="B313" s="38">
        <v>169943267782.81799</v>
      </c>
      <c r="C313" s="24">
        <f t="shared" si="33"/>
        <v>155431586079.08102</v>
      </c>
      <c r="D313" s="39">
        <f>LN(Data[[#This Row],[NVActual]])</f>
        <v>25.858730499375522</v>
      </c>
      <c r="E313" s="40">
        <v>706042</v>
      </c>
      <c r="F313" s="40">
        <f>Data[[#This Row],[DAA 
(n)]]^2</f>
        <v>498495305764</v>
      </c>
      <c r="G313" s="41">
        <f t="shared" si="34"/>
        <v>524085862011.46667</v>
      </c>
      <c r="H313" s="41">
        <f>LN(Data[[#This Row],[Metcalfe
(n^2)]])</f>
        <v>26.934860009581801</v>
      </c>
      <c r="I313" s="42">
        <f t="shared" si="35"/>
        <v>26.963972116287252</v>
      </c>
      <c r="J313" s="40">
        <f>Data[[#This Row],[DAA 
(n)]]*LN(Data[[#This Row],[DAA 
(n)]])</f>
        <v>9508571.2154425774</v>
      </c>
      <c r="K313" s="40">
        <f t="shared" si="36"/>
        <v>9718560.0945913438</v>
      </c>
      <c r="L313" s="39">
        <f>LN(Data[[#This Row],[MA'[n*ln(n)']
30d]])</f>
        <v>16.089548027046515</v>
      </c>
      <c r="M313" s="43">
        <f t="shared" si="37"/>
        <v>16.047156187496743</v>
      </c>
      <c r="N313" s="40">
        <f>Data[[#This Row],[DAA 
(n)]]^1.5</f>
        <v>593261007.20696878</v>
      </c>
      <c r="O313" s="40">
        <f t="shared" si="38"/>
        <v>613668152.7218132</v>
      </c>
      <c r="P313" s="43">
        <f>LN(Data[[#This Row],[MA'[n^1.5']]])</f>
        <v>20.234964872126223</v>
      </c>
      <c r="Q313" s="43">
        <f t="shared" si="39"/>
        <v>20.176803725150446</v>
      </c>
      <c r="R313" s="30">
        <f>$O$1+$O$2*Data[[#This Row],[MA'[ln(n^2)']]]</f>
        <v>26.963972116287252</v>
      </c>
      <c r="S313" s="30">
        <f>$Q$1+$Q$2*Data[[#This Row],[MA'[ln(n*ln(n))']]]</f>
        <v>22.997807709369624</v>
      </c>
      <c r="T313" s="31">
        <f>$O$3*Data[[#This Row],[Metcalfe
(n^2)]]</f>
        <v>259217558997.28</v>
      </c>
      <c r="U313" s="31">
        <f t="shared" si="32"/>
        <v>272524648245.96268</v>
      </c>
      <c r="V313" s="30">
        <f>LN(Data[[#This Row],[MA'[NVA']
30d]]/Data[[#This Row],[MA'[NVMetcalfe calc']]])</f>
        <v>-0.56152338838963867</v>
      </c>
      <c r="W313" s="30">
        <f>$Q$3+Data[[#This Row],[NVM
(scaled)]]/((Data[[#This Row],[Upper Bound]]-Data[[#This Row],[Lower Bound]])/2)</f>
        <v>0.30684311048213142</v>
      </c>
      <c r="X313" s="30">
        <f>(Data[[#This Row],[Upper Bound]]+Data[[#This Row],[Lower Bound]])/2</f>
        <v>24.980889912828438</v>
      </c>
      <c r="Y313" s="44">
        <f>LN(Data[[#This Row],[NVActual]]/Data[[#This Row],[MA'[n^2']
30d]])</f>
        <v>-1.1261908672690544</v>
      </c>
      <c r="Z313" s="44">
        <f>LN(Data[[#This Row],[NVActual]]/Data[[#This Row],[MA'[n*ln(n)']
30d]])</f>
        <v>9.7691824723290068</v>
      </c>
      <c r="AA313" s="44">
        <f>LN(Data[[#This Row],[NVActual]]/Data[[#This Row],[MA'[n^1.5']]])</f>
        <v>5.6237656272492975</v>
      </c>
      <c r="AB313" s="44">
        <f>LN(Data[[#This Row],[NVActual]]/Data[[#This Row],[Metcalfe
(n^2)]])</f>
        <v>-1.0761295102062793</v>
      </c>
      <c r="AC313" s="45">
        <f>1+Data[[#This Row],[MA'[NVMetcalfe calc']]]/((Data[[#This Row],[NVM_norm
(scaled)]]-Data[[#This Row],[NV_fund.]])/2)</f>
        <v>-22089983894.146679</v>
      </c>
    </row>
    <row r="314" spans="1:29" x14ac:dyDescent="0.2">
      <c r="A314" s="37">
        <v>43862</v>
      </c>
      <c r="B314" s="38">
        <v>170699826042.578</v>
      </c>
      <c r="C314" s="24">
        <f t="shared" si="33"/>
        <v>154190028706.91846</v>
      </c>
      <c r="D314" s="39">
        <f>LN(Data[[#This Row],[NVActual]])</f>
        <v>25.863172447663558</v>
      </c>
      <c r="E314" s="40">
        <v>743933</v>
      </c>
      <c r="F314" s="40">
        <f>Data[[#This Row],[DAA 
(n)]]^2</f>
        <v>553436308489</v>
      </c>
      <c r="G314" s="41">
        <f t="shared" si="34"/>
        <v>524833309552.96667</v>
      </c>
      <c r="H314" s="41">
        <f>LN(Data[[#This Row],[Metcalfe
(n^2)]])</f>
        <v>27.039412511993408</v>
      </c>
      <c r="I314" s="42">
        <f t="shared" si="35"/>
        <v>26.965438778698033</v>
      </c>
      <c r="J314" s="40">
        <f>Data[[#This Row],[DAA 
(n)]]*LN(Data[[#This Row],[DAA 
(n)]])</f>
        <v>10057755.634142395</v>
      </c>
      <c r="K314" s="40">
        <f t="shared" si="36"/>
        <v>9726139.5737963486</v>
      </c>
      <c r="L314" s="39">
        <f>LN(Data[[#This Row],[MA'[n*ln(n)']
30d]])</f>
        <v>16.090327620428582</v>
      </c>
      <c r="M314" s="43">
        <f t="shared" si="37"/>
        <v>16.045608537671011</v>
      </c>
      <c r="N314" s="40">
        <f>Data[[#This Row],[DAA 
(n)]]^1.5</f>
        <v>641653748.7486124</v>
      </c>
      <c r="O314" s="40">
        <f t="shared" si="38"/>
        <v>614331624.98806405</v>
      </c>
      <c r="P314" s="43">
        <f>LN(Data[[#This Row],[MA'[n^1.5']]])</f>
        <v>20.236045446150506</v>
      </c>
      <c r="Q314" s="43">
        <f t="shared" si="39"/>
        <v>20.174685028769503</v>
      </c>
      <c r="R314" s="30">
        <f>$O$1+$O$2*Data[[#This Row],[MA'[ln(n^2)']]]</f>
        <v>26.965438778698033</v>
      </c>
      <c r="S314" s="30">
        <f>$Q$1+$Q$2*Data[[#This Row],[MA'[ln(n*ln(n))']]]</f>
        <v>22.995254087157168</v>
      </c>
      <c r="T314" s="31">
        <f>$O$3*Data[[#This Row],[Metcalfe
(n^2)]]</f>
        <v>287786880414.28003</v>
      </c>
      <c r="U314" s="31">
        <f t="shared" si="32"/>
        <v>272913320967.54266</v>
      </c>
      <c r="V314" s="30">
        <f>LN(Data[[#This Row],[MA'[NVA']
30d]]/Data[[#This Row],[MA'[NVMetcalfe calc']]])</f>
        <v>-0.57096844479387954</v>
      </c>
      <c r="W314" s="30">
        <f>$Q$3+Data[[#This Row],[NVM
(scaled)]]/((Data[[#This Row],[Upper Bound]]-Data[[#This Row],[Lower Bound]])/2)</f>
        <v>0.30237184707783382</v>
      </c>
      <c r="X314" s="30">
        <f>(Data[[#This Row],[Upper Bound]]+Data[[#This Row],[Lower Bound]])/2</f>
        <v>24.9803464329276</v>
      </c>
      <c r="Y314" s="44">
        <f>LN(Data[[#This Row],[NVActual]]/Data[[#This Row],[MA'[n^2']
30d]])</f>
        <v>-1.1231740958455021</v>
      </c>
      <c r="Z314" s="44">
        <f>LN(Data[[#This Row],[NVActual]]/Data[[#This Row],[MA'[n*ln(n)']
30d]])</f>
        <v>9.7728448272349748</v>
      </c>
      <c r="AA314" s="44">
        <f>LN(Data[[#This Row],[NVActual]]/Data[[#This Row],[MA'[n^1.5']]])</f>
        <v>5.6271270015130517</v>
      </c>
      <c r="AB314" s="44">
        <f>LN(Data[[#This Row],[NVActual]]/Data[[#This Row],[Metcalfe
(n^2)]])</f>
        <v>-1.1762400643298521</v>
      </c>
      <c r="AC314" s="45">
        <f>1+Data[[#This Row],[MA'[NVMetcalfe calc']]]/((Data[[#This Row],[NVM_norm
(scaled)]]-Data[[#This Row],[NV_fund.]])/2)</f>
        <v>-22117967583.262756</v>
      </c>
    </row>
    <row r="315" spans="1:29" x14ac:dyDescent="0.2">
      <c r="A315" s="37">
        <v>43861</v>
      </c>
      <c r="B315" s="38">
        <v>170234553906.81699</v>
      </c>
      <c r="C315" s="24">
        <f t="shared" si="33"/>
        <v>152699958821.1954</v>
      </c>
      <c r="D315" s="39">
        <f>LN(Data[[#This Row],[NVActual]])</f>
        <v>25.860443051909037</v>
      </c>
      <c r="E315" s="40">
        <v>762130</v>
      </c>
      <c r="F315" s="40">
        <f>Data[[#This Row],[DAA 
(n)]]^2</f>
        <v>580842136900</v>
      </c>
      <c r="G315" s="41">
        <f t="shared" si="34"/>
        <v>521394181678.53333</v>
      </c>
      <c r="H315" s="41">
        <f>LN(Data[[#This Row],[Metcalfe
(n^2)]])</f>
        <v>27.087744847584343</v>
      </c>
      <c r="I315" s="42">
        <f t="shared" si="35"/>
        <v>26.958561579010052</v>
      </c>
      <c r="J315" s="40">
        <f>Data[[#This Row],[DAA 
(n)]]*LN(Data[[#This Row],[DAA 
(n)]])</f>
        <v>10322191.490344727</v>
      </c>
      <c r="K315" s="40">
        <f t="shared" si="36"/>
        <v>9690971.6709144805</v>
      </c>
      <c r="L315" s="39">
        <f>LN(Data[[#This Row],[MA'[n*ln(n)']
30d]])</f>
        <v>16.086705254475852</v>
      </c>
      <c r="M315" s="43">
        <f t="shared" si="37"/>
        <v>16.044083196742264</v>
      </c>
      <c r="N315" s="40">
        <f>Data[[#This Row],[DAA 
(n)]]^1.5</f>
        <v>665339926.50042832</v>
      </c>
      <c r="O315" s="40">
        <f t="shared" si="38"/>
        <v>611265385.23882592</v>
      </c>
      <c r="P315" s="43">
        <f>LN(Data[[#This Row],[MA'[n^1.5']]])</f>
        <v>20.231041768561461</v>
      </c>
      <c r="Q315" s="43">
        <f t="shared" si="39"/>
        <v>20.172599286308429</v>
      </c>
      <c r="R315" s="30">
        <f>$O$1+$O$2*Data[[#This Row],[MA'[ln(n^2)']]]</f>
        <v>26.958561579010052</v>
      </c>
      <c r="S315" s="30">
        <f>$Q$1+$Q$2*Data[[#This Row],[MA'[ln(n*ln(n))']]]</f>
        <v>22.992737274624734</v>
      </c>
      <c r="T315" s="31">
        <f>$O$3*Data[[#This Row],[Metcalfe
(n^2)]]</f>
        <v>302037911188</v>
      </c>
      <c r="U315" s="31">
        <f t="shared" si="32"/>
        <v>271124974472.83737</v>
      </c>
      <c r="V315" s="30">
        <f>LN(Data[[#This Row],[MA'[NVA']
30d]]/Data[[#This Row],[MA'[NVMetcalfe calc']]])</f>
        <v>-0.5741049324410209</v>
      </c>
      <c r="W315" s="30">
        <f>$Q$3+Data[[#This Row],[NVM
(scaled)]]/((Data[[#This Row],[Upper Bound]]-Data[[#This Row],[Lower Bound]])/2)</f>
        <v>0.30047384433738589</v>
      </c>
      <c r="X315" s="30">
        <f>(Data[[#This Row],[Upper Bound]]+Data[[#This Row],[Lower Bound]])/2</f>
        <v>24.975649426817391</v>
      </c>
      <c r="Y315" s="44">
        <f>LN(Data[[#This Row],[NVActual]]/Data[[#This Row],[MA'[n^2']
30d]])</f>
        <v>-1.1193291274383288</v>
      </c>
      <c r="Z315" s="44">
        <f>LN(Data[[#This Row],[NVActual]]/Data[[#This Row],[MA'[n*ln(n)']
30d]])</f>
        <v>9.7737377974331832</v>
      </c>
      <c r="AA315" s="44">
        <f>LN(Data[[#This Row],[NVActual]]/Data[[#This Row],[MA'[n^1.5']]])</f>
        <v>5.6294012833475744</v>
      </c>
      <c r="AB315" s="44">
        <f>LN(Data[[#This Row],[NVActual]]/Data[[#This Row],[Metcalfe
(n^2)]])</f>
        <v>-1.2273017956753076</v>
      </c>
      <c r="AC315" s="45">
        <f>1+Data[[#This Row],[MA'[NVMetcalfe calc']]]/((Data[[#This Row],[NVM_norm
(scaled)]]-Data[[#This Row],[NV_fund.]])/2)</f>
        <v>-21975525446.960171</v>
      </c>
    </row>
    <row r="316" spans="1:29" x14ac:dyDescent="0.2">
      <c r="A316" s="37">
        <v>43860</v>
      </c>
      <c r="B316" s="38">
        <v>172976113948.88</v>
      </c>
      <c r="C316" s="24">
        <f t="shared" si="33"/>
        <v>151360286135.04596</v>
      </c>
      <c r="D316" s="39">
        <f>LN(Data[[#This Row],[NVActual]])</f>
        <v>25.876419352252043</v>
      </c>
      <c r="E316" s="40">
        <v>765495</v>
      </c>
      <c r="F316" s="40">
        <f>Data[[#This Row],[DAA 
(n)]]^2</f>
        <v>585982595025</v>
      </c>
      <c r="G316" s="41">
        <f t="shared" si="34"/>
        <v>511197890768.53333</v>
      </c>
      <c r="H316" s="41">
        <f>LN(Data[[#This Row],[Metcalfe
(n^2)]])</f>
        <v>27.096555924759805</v>
      </c>
      <c r="I316" s="42">
        <f t="shared" si="35"/>
        <v>26.933632334111355</v>
      </c>
      <c r="J316" s="40">
        <f>Data[[#This Row],[DAA 
(n)]]*LN(Data[[#This Row],[DAA 
(n)]])</f>
        <v>10371139.038812004</v>
      </c>
      <c r="K316" s="40">
        <f t="shared" si="36"/>
        <v>9577091.5032801069</v>
      </c>
      <c r="L316" s="39">
        <f>LN(Data[[#This Row],[MA'[n*ln(n)']
30d]])</f>
        <v>16.074884502940737</v>
      </c>
      <c r="M316" s="43">
        <f t="shared" si="37"/>
        <v>16.042805839804661</v>
      </c>
      <c r="N316" s="40">
        <f>Data[[#This Row],[DAA 
(n)]]^1.5</f>
        <v>669751257.24306333</v>
      </c>
      <c r="O316" s="40">
        <f t="shared" si="38"/>
        <v>601744163.20664108</v>
      </c>
      <c r="P316" s="43">
        <f>LN(Data[[#This Row],[MA'[n^1.5']]])</f>
        <v>20.215342934882269</v>
      </c>
      <c r="Q316" s="43">
        <f t="shared" si="39"/>
        <v>20.170858851041917</v>
      </c>
      <c r="R316" s="30">
        <f>$O$1+$O$2*Data[[#This Row],[MA'[ln(n^2)']]]</f>
        <v>26.933632334111355</v>
      </c>
      <c r="S316" s="30">
        <f>$Q$1+$Q$2*Data[[#This Row],[MA'[ln(n*ln(n))']]]</f>
        <v>22.990629635677688</v>
      </c>
      <c r="T316" s="31">
        <f>$O$3*Data[[#This Row],[Metcalfe
(n^2)]]</f>
        <v>304710949413</v>
      </c>
      <c r="U316" s="31">
        <f t="shared" si="32"/>
        <v>265822903199.63736</v>
      </c>
      <c r="V316" s="30">
        <f>LN(Data[[#This Row],[MA'[NVA']
30d]]/Data[[#This Row],[MA'[NVMetcalfe calc']]])</f>
        <v>-0.56316731387962171</v>
      </c>
      <c r="W316" s="30">
        <f>$Q$3+Data[[#This Row],[NVM
(scaled)]]/((Data[[#This Row],[Upper Bound]]-Data[[#This Row],[Lower Bound]])/2)</f>
        <v>0.30434596577712891</v>
      </c>
      <c r="X316" s="30">
        <f>(Data[[#This Row],[Upper Bound]]+Data[[#This Row],[Lower Bound]])/2</f>
        <v>24.962130984894522</v>
      </c>
      <c r="Y316" s="44">
        <f>LN(Data[[#This Row],[NVActual]]/Data[[#This Row],[MA'[n^2']
30d]])</f>
        <v>-1.0836032617095348</v>
      </c>
      <c r="Z316" s="44">
        <f>LN(Data[[#This Row],[NVActual]]/Data[[#This Row],[MA'[n*ln(n)']
30d]])</f>
        <v>9.8015348493113059</v>
      </c>
      <c r="AA316" s="44">
        <f>LN(Data[[#This Row],[NVActual]]/Data[[#This Row],[MA'[n^1.5']]])</f>
        <v>5.6610764173697765</v>
      </c>
      <c r="AB316" s="44">
        <f>LN(Data[[#This Row],[NVActual]]/Data[[#This Row],[Metcalfe
(n^2)]])</f>
        <v>-1.2201365725077611</v>
      </c>
      <c r="AC316" s="45">
        <f>1+Data[[#This Row],[MA'[NVMetcalfe calc']]]/((Data[[#This Row],[NVM_norm
(scaled)]]-Data[[#This Row],[NV_fund.]])/2)</f>
        <v>-21560971756.482883</v>
      </c>
    </row>
    <row r="317" spans="1:29" x14ac:dyDescent="0.2">
      <c r="A317" s="37">
        <v>43859</v>
      </c>
      <c r="B317" s="38">
        <v>169374825966.04599</v>
      </c>
      <c r="C317" s="24">
        <f t="shared" si="33"/>
        <v>149926751749.17245</v>
      </c>
      <c r="D317" s="39">
        <f>LN(Data[[#This Row],[NVActual]])</f>
        <v>25.855380001073108</v>
      </c>
      <c r="E317" s="40">
        <v>767507</v>
      </c>
      <c r="F317" s="40">
        <f>Data[[#This Row],[DAA 
(n)]]^2</f>
        <v>589066995049</v>
      </c>
      <c r="G317" s="41">
        <f t="shared" si="34"/>
        <v>506060621697.56665</v>
      </c>
      <c r="H317" s="41">
        <f>LN(Data[[#This Row],[Metcalfe
(n^2)]])</f>
        <v>27.10180575784614</v>
      </c>
      <c r="I317" s="42">
        <f t="shared" si="35"/>
        <v>26.923459729005994</v>
      </c>
      <c r="J317" s="40">
        <f>Data[[#This Row],[DAA 
(n)]]*LN(Data[[#This Row],[DAA 
(n)]])</f>
        <v>10400412.815893609</v>
      </c>
      <c r="K317" s="40">
        <f t="shared" si="36"/>
        <v>9524825.6850179564</v>
      </c>
      <c r="L317" s="39">
        <f>LN(Data[[#This Row],[MA'[n*ln(n)']
30d]])</f>
        <v>16.069412178024059</v>
      </c>
      <c r="M317" s="43">
        <f t="shared" si="37"/>
        <v>16.042304683351954</v>
      </c>
      <c r="N317" s="40">
        <f>Data[[#This Row],[DAA 
(n)]]^1.5</f>
        <v>672393517.34610999</v>
      </c>
      <c r="O317" s="40">
        <f t="shared" si="38"/>
        <v>597176930.76443708</v>
      </c>
      <c r="P317" s="43">
        <f>LN(Data[[#This Row],[MA'[n^1.5']]])</f>
        <v>20.20772399388861</v>
      </c>
      <c r="Q317" s="43">
        <f t="shared" si="39"/>
        <v>20.170152182204706</v>
      </c>
      <c r="R317" s="30">
        <f>$O$1+$O$2*Data[[#This Row],[MA'[ln(n^2)']]]</f>
        <v>26.923459729005994</v>
      </c>
      <c r="S317" s="30">
        <f>$Q$1+$Q$2*Data[[#This Row],[MA'[ln(n*ln(n))']]]</f>
        <v>22.989802727530723</v>
      </c>
      <c r="T317" s="31">
        <f>$O$3*Data[[#This Row],[Metcalfe
(n^2)]]</f>
        <v>306314837425.47998</v>
      </c>
      <c r="U317" s="31">
        <f t="shared" si="32"/>
        <v>263151523282.73465</v>
      </c>
      <c r="V317" s="30">
        <f>LN(Data[[#This Row],[MA'[NVA']
30d]]/Data[[#This Row],[MA'[NVMetcalfe calc']]])</f>
        <v>-0.56258314727486958</v>
      </c>
      <c r="W317" s="30">
        <f>$Q$3+Data[[#This Row],[NVM
(scaled)]]/((Data[[#This Row],[Upper Bound]]-Data[[#This Row],[Lower Bound]])/2)</f>
        <v>0.30396431002302465</v>
      </c>
      <c r="X317" s="30">
        <f>(Data[[#This Row],[Upper Bound]]+Data[[#This Row],[Lower Bound]])/2</f>
        <v>24.956631228268357</v>
      </c>
      <c r="Y317" s="44">
        <f>LN(Data[[#This Row],[NVActual]]/Data[[#This Row],[MA'[n^2']
30d]])</f>
        <v>-1.0945423037110511</v>
      </c>
      <c r="Z317" s="44">
        <f>LN(Data[[#This Row],[NVActual]]/Data[[#This Row],[MA'[n*ln(n)']
30d]])</f>
        <v>9.7859678230490488</v>
      </c>
      <c r="AA317" s="44">
        <f>LN(Data[[#This Row],[NVActual]]/Data[[#This Row],[MA'[n^1.5']]])</f>
        <v>5.6476560071844979</v>
      </c>
      <c r="AB317" s="44">
        <f>LN(Data[[#This Row],[NVActual]]/Data[[#This Row],[Metcalfe
(n^2)]])</f>
        <v>-1.2464257567730312</v>
      </c>
      <c r="AC317" s="45">
        <f>1+Data[[#This Row],[MA'[NVMetcalfe calc']]]/((Data[[#This Row],[NVM_norm
(scaled)]]-Data[[#This Row],[NV_fund.]])/2)</f>
        <v>-21348726621.998936</v>
      </c>
    </row>
    <row r="318" spans="1:29" x14ac:dyDescent="0.2">
      <c r="A318" s="37">
        <v>43858</v>
      </c>
      <c r="B318" s="38">
        <v>169091413723.461</v>
      </c>
      <c r="C318" s="24">
        <f t="shared" si="33"/>
        <v>148650300692.48792</v>
      </c>
      <c r="D318" s="39">
        <f>LN(Data[[#This Row],[NVActual]])</f>
        <v>25.853705315236894</v>
      </c>
      <c r="E318" s="40">
        <v>812560</v>
      </c>
      <c r="F318" s="40">
        <f>Data[[#This Row],[DAA 
(n)]]^2</f>
        <v>660253753600</v>
      </c>
      <c r="G318" s="41">
        <f t="shared" si="34"/>
        <v>504475553833.56665</v>
      </c>
      <c r="H318" s="41">
        <f>LN(Data[[#This Row],[Metcalfe
(n^2)]])</f>
        <v>27.215890073226767</v>
      </c>
      <c r="I318" s="42">
        <f t="shared" si="35"/>
        <v>26.920654088023106</v>
      </c>
      <c r="J318" s="40">
        <f>Data[[#This Row],[DAA 
(n)]]*LN(Data[[#This Row],[DAA 
(n)]])</f>
        <v>11057271.818950571</v>
      </c>
      <c r="K318" s="40">
        <f t="shared" si="36"/>
        <v>9509506.2130811643</v>
      </c>
      <c r="L318" s="39">
        <f>LN(Data[[#This Row],[MA'[n*ln(n)']
30d]])</f>
        <v>16.067802510258829</v>
      </c>
      <c r="M318" s="43">
        <f t="shared" si="37"/>
        <v>16.041877911201489</v>
      </c>
      <c r="N318" s="40">
        <f>Data[[#This Row],[DAA 
(n)]]^1.5</f>
        <v>732458729.22999227</v>
      </c>
      <c r="O318" s="40">
        <f t="shared" si="38"/>
        <v>595805792.81965935</v>
      </c>
      <c r="P318" s="43">
        <f>LN(Data[[#This Row],[MA'[n^1.5']]])</f>
        <v>20.205425320954934</v>
      </c>
      <c r="Q318" s="43">
        <f t="shared" si="39"/>
        <v>20.16955638681851</v>
      </c>
      <c r="R318" s="30">
        <f>$O$1+$O$2*Data[[#This Row],[MA'[ln(n^2)']]]</f>
        <v>26.920654088023106</v>
      </c>
      <c r="S318" s="30">
        <f>$Q$1+$Q$2*Data[[#This Row],[MA'[ln(n*ln(n))']]]</f>
        <v>22.989098553482453</v>
      </c>
      <c r="T318" s="31">
        <f>$O$3*Data[[#This Row],[Metcalfe
(n^2)]]</f>
        <v>343331951872</v>
      </c>
      <c r="U318" s="31">
        <f t="shared" si="32"/>
        <v>262327287993.45462</v>
      </c>
      <c r="V318" s="30">
        <f>LN(Data[[#This Row],[MA'[NVA']
30d]]/Data[[#This Row],[MA'[NVMetcalfe calc']]])</f>
        <v>-0.56799634272208865</v>
      </c>
      <c r="W318" s="30">
        <f>$Q$3+Data[[#This Row],[NVM
(scaled)]]/((Data[[#This Row],[Upper Bound]]-Data[[#This Row],[Lower Bound]])/2)</f>
        <v>0.30105770337874621</v>
      </c>
      <c r="X318" s="30">
        <f>(Data[[#This Row],[Upper Bound]]+Data[[#This Row],[Lower Bound]])/2</f>
        <v>24.954876320752781</v>
      </c>
      <c r="Y318" s="44">
        <f>LN(Data[[#This Row],[NVActual]]/Data[[#This Row],[MA'[n^2']
30d]])</f>
        <v>-1.0930799041023147</v>
      </c>
      <c r="Z318" s="44">
        <f>LN(Data[[#This Row],[NVActual]]/Data[[#This Row],[MA'[n*ln(n)']
30d]])</f>
        <v>9.7859028049780665</v>
      </c>
      <c r="AA318" s="44">
        <f>LN(Data[[#This Row],[NVActual]]/Data[[#This Row],[MA'[n^1.5']]])</f>
        <v>5.6482799942819604</v>
      </c>
      <c r="AB318" s="44">
        <f>LN(Data[[#This Row],[NVActual]]/Data[[#This Row],[Metcalfe
(n^2)]])</f>
        <v>-1.3621847579898714</v>
      </c>
      <c r="AC318" s="45">
        <f>1+Data[[#This Row],[MA'[NVMetcalfe calc']]]/((Data[[#This Row],[NVM_norm
(scaled)]]-Data[[#This Row],[NV_fund.]])/2)</f>
        <v>-21280864603.770588</v>
      </c>
    </row>
    <row r="319" spans="1:29" x14ac:dyDescent="0.2">
      <c r="A319" s="37">
        <v>43857</v>
      </c>
      <c r="B319" s="38">
        <v>161883952905.729</v>
      </c>
      <c r="C319" s="24">
        <f t="shared" si="33"/>
        <v>147480806314.66049</v>
      </c>
      <c r="D319" s="39">
        <f>LN(Data[[#This Row],[NVActual]])</f>
        <v>25.810145575396547</v>
      </c>
      <c r="E319" s="40">
        <v>726725</v>
      </c>
      <c r="F319" s="40">
        <f>Data[[#This Row],[DAA 
(n)]]^2</f>
        <v>528129225625</v>
      </c>
      <c r="G319" s="41">
        <f t="shared" si="34"/>
        <v>494070153381.86664</v>
      </c>
      <c r="H319" s="41">
        <f>LN(Data[[#This Row],[Metcalfe
(n^2)]])</f>
        <v>26.992606836209273</v>
      </c>
      <c r="I319" s="42">
        <f t="shared" si="35"/>
        <v>26.899315482342526</v>
      </c>
      <c r="J319" s="40">
        <f>Data[[#This Row],[DAA 
(n)]]*LN(Data[[#This Row],[DAA 
(n)]])</f>
        <v>9808101.1015220918</v>
      </c>
      <c r="K319" s="40">
        <f t="shared" si="36"/>
        <v>9402255.4156583827</v>
      </c>
      <c r="L319" s="39">
        <f>LN(Data[[#This Row],[MA'[n*ln(n)']
30d]])</f>
        <v>16.056460156295753</v>
      </c>
      <c r="M319" s="43">
        <f t="shared" si="37"/>
        <v>16.041415674707419</v>
      </c>
      <c r="N319" s="40">
        <f>Data[[#This Row],[DAA 
(n)]]^1.5</f>
        <v>619519742.6170758</v>
      </c>
      <c r="O319" s="40">
        <f t="shared" si="38"/>
        <v>586496486.31016397</v>
      </c>
      <c r="P319" s="43">
        <f>LN(Data[[#This Row],[MA'[n^1.5']]])</f>
        <v>20.189677235093846</v>
      </c>
      <c r="Q319" s="43">
        <f t="shared" si="39"/>
        <v>20.168912398328679</v>
      </c>
      <c r="R319" s="30">
        <f>$O$1+$O$2*Data[[#This Row],[MA'[ln(n^2)']]]</f>
        <v>26.899315482342526</v>
      </c>
      <c r="S319" s="30">
        <f>$Q$1+$Q$2*Data[[#This Row],[MA'[ln(n*ln(n))']]]</f>
        <v>22.988335863267242</v>
      </c>
      <c r="T319" s="31">
        <f>$O$3*Data[[#This Row],[Metcalfe
(n^2)]]</f>
        <v>274627197325</v>
      </c>
      <c r="U319" s="31">
        <f t="shared" si="32"/>
        <v>256916479758.57065</v>
      </c>
      <c r="V319" s="30">
        <f>LN(Data[[#This Row],[MA'[NVA']
30d]]/Data[[#This Row],[MA'[NVMetcalfe calc']]])</f>
        <v>-0.55505300996073714</v>
      </c>
      <c r="W319" s="30">
        <f>$Q$3+Data[[#This Row],[NVM
(scaled)]]/((Data[[#This Row],[Upper Bound]]-Data[[#This Row],[Lower Bound]])/2)</f>
        <v>0.30615653159963313</v>
      </c>
      <c r="X319" s="30">
        <f>(Data[[#This Row],[Upper Bound]]+Data[[#This Row],[Lower Bound]])/2</f>
        <v>24.943825672804884</v>
      </c>
      <c r="Y319" s="44">
        <f>LN(Data[[#This Row],[NVActual]]/Data[[#This Row],[MA'[n^2']
30d]])</f>
        <v>-1.1157977795496605</v>
      </c>
      <c r="Z319" s="44">
        <f>LN(Data[[#This Row],[NVActual]]/Data[[#This Row],[MA'[n*ln(n)']
30d]])</f>
        <v>9.7536854191007958</v>
      </c>
      <c r="AA319" s="44">
        <f>LN(Data[[#This Row],[NVActual]]/Data[[#This Row],[MA'[n^1.5']]])</f>
        <v>5.6204683403027014</v>
      </c>
      <c r="AB319" s="44">
        <f>LN(Data[[#This Row],[NVActual]]/Data[[#This Row],[Metcalfe
(n^2)]])</f>
        <v>-1.1824612608127245</v>
      </c>
      <c r="AC319" s="45">
        <f>1+Data[[#This Row],[MA'[NVMetcalfe calc']]]/((Data[[#This Row],[NVM_norm
(scaled)]]-Data[[#This Row],[NV_fund.]])/2)</f>
        <v>-20855583235.069267</v>
      </c>
    </row>
    <row r="320" spans="1:29" x14ac:dyDescent="0.2">
      <c r="A320" s="37">
        <v>43856</v>
      </c>
      <c r="B320" s="38">
        <v>155903844151</v>
      </c>
      <c r="C320" s="24">
        <f t="shared" si="33"/>
        <v>146499760610.97189</v>
      </c>
      <c r="D320" s="39">
        <f>LN(Data[[#This Row],[NVActual]])</f>
        <v>25.772505270506016</v>
      </c>
      <c r="E320" s="40">
        <v>544915</v>
      </c>
      <c r="F320" s="40">
        <f>Data[[#This Row],[DAA 
(n)]]^2</f>
        <v>296932357225</v>
      </c>
      <c r="G320" s="41">
        <f t="shared" si="34"/>
        <v>488918271675.56665</v>
      </c>
      <c r="H320" s="41">
        <f>LN(Data[[#This Row],[Metcalfe
(n^2)]])</f>
        <v>26.416770196358176</v>
      </c>
      <c r="I320" s="42">
        <f t="shared" si="35"/>
        <v>26.887774543371567</v>
      </c>
      <c r="J320" s="40">
        <f>Data[[#This Row],[DAA 
(n)]]*LN(Data[[#This Row],[DAA 
(n)]])</f>
        <v>7197447.1657742579</v>
      </c>
      <c r="K320" s="40">
        <f t="shared" si="36"/>
        <v>9346759.1542675085</v>
      </c>
      <c r="L320" s="39">
        <f>LN(Data[[#This Row],[MA'[n*ln(n)']
30d]])</f>
        <v>16.05054022666333</v>
      </c>
      <c r="M320" s="43">
        <f t="shared" si="37"/>
        <v>16.041569512605502</v>
      </c>
      <c r="N320" s="40">
        <f>Data[[#This Row],[DAA 
(n)]]^1.5</f>
        <v>402247306.31448728</v>
      </c>
      <c r="O320" s="40">
        <f t="shared" si="38"/>
        <v>581773788.30616724</v>
      </c>
      <c r="P320" s="43">
        <f>LN(Data[[#This Row],[MA'[n^1.5']]])</f>
        <v>20.181592250253797</v>
      </c>
      <c r="Q320" s="43">
        <f t="shared" si="39"/>
        <v>20.169116041438574</v>
      </c>
      <c r="R320" s="30">
        <f>$O$1+$O$2*Data[[#This Row],[MA'[ln(n^2)']]]</f>
        <v>26.887774543371567</v>
      </c>
      <c r="S320" s="30">
        <f>$Q$1+$Q$2*Data[[#This Row],[MA'[ln(n*ln(n))']]]</f>
        <v>22.988589695799078</v>
      </c>
      <c r="T320" s="31">
        <f>$O$3*Data[[#This Row],[Metcalfe
(n^2)]]</f>
        <v>154404825757</v>
      </c>
      <c r="U320" s="31">
        <f t="shared" si="32"/>
        <v>254237501271.29462</v>
      </c>
      <c r="V320" s="30">
        <f>LN(Data[[#This Row],[MA'[NVA']
30d]]/Data[[#This Row],[MA'[NVMetcalfe calc']]])</f>
        <v>-0.55124508011104756</v>
      </c>
      <c r="W320" s="30">
        <f>$Q$3+Data[[#This Row],[NVM
(scaled)]]/((Data[[#This Row],[Upper Bound]]-Data[[#This Row],[Lower Bound]])/2)</f>
        <v>0.30725111701014346</v>
      </c>
      <c r="X320" s="30">
        <f>(Data[[#This Row],[Upper Bound]]+Data[[#This Row],[Lower Bound]])/2</f>
        <v>24.938182119585321</v>
      </c>
      <c r="Y320" s="44">
        <f>LN(Data[[#This Row],[NVActual]]/Data[[#This Row],[MA'[n^2']
30d]])</f>
        <v>-1.1429559083590952</v>
      </c>
      <c r="Z320" s="44">
        <f>LN(Data[[#This Row],[NVActual]]/Data[[#This Row],[MA'[n*ln(n)']
30d]])</f>
        <v>9.721965043842685</v>
      </c>
      <c r="AA320" s="44">
        <f>LN(Data[[#This Row],[NVActual]]/Data[[#This Row],[MA'[n^1.5']]])</f>
        <v>5.590913020252219</v>
      </c>
      <c r="AB320" s="44">
        <f>LN(Data[[#This Row],[NVActual]]/Data[[#This Row],[Metcalfe
(n^2)]])</f>
        <v>-0.64426492585216111</v>
      </c>
      <c r="AC320" s="45">
        <f>1+Data[[#This Row],[MA'[NVMetcalfe calc']]]/((Data[[#This Row],[NVM_norm
(scaled)]]-Data[[#This Row],[NV_fund.]])/2)</f>
        <v>-20643758957.58049</v>
      </c>
    </row>
    <row r="321" spans="1:29" x14ac:dyDescent="0.2">
      <c r="A321" s="37">
        <v>43855</v>
      </c>
      <c r="B321" s="38">
        <v>151723062490.32999</v>
      </c>
      <c r="C321" s="24">
        <f t="shared" si="33"/>
        <v>145675611052.5824</v>
      </c>
      <c r="D321" s="39">
        <f>LN(Data[[#This Row],[NVActual]])</f>
        <v>25.745322738709252</v>
      </c>
      <c r="E321" s="40">
        <v>665971</v>
      </c>
      <c r="F321" s="40">
        <f>Data[[#This Row],[DAA 
(n)]]^2</f>
        <v>443517372841</v>
      </c>
      <c r="G321" s="41">
        <f t="shared" si="34"/>
        <v>496389969878.76666</v>
      </c>
      <c r="H321" s="41">
        <f>LN(Data[[#This Row],[Metcalfe
(n^2)]])</f>
        <v>26.81800281006187</v>
      </c>
      <c r="I321" s="42">
        <f t="shared" si="35"/>
        <v>26.906521395397284</v>
      </c>
      <c r="J321" s="40">
        <f>Data[[#This Row],[DAA 
(n)]]*LN(Data[[#This Row],[DAA 
(n)]])</f>
        <v>8930006.0747098569</v>
      </c>
      <c r="K321" s="40">
        <f t="shared" si="36"/>
        <v>9431431.1619286537</v>
      </c>
      <c r="L321" s="39">
        <f>LN(Data[[#This Row],[MA'[n*ln(n)']
30d]])</f>
        <v>16.059558410000747</v>
      </c>
      <c r="M321" s="43">
        <f t="shared" si="37"/>
        <v>16.04209809864296</v>
      </c>
      <c r="N321" s="40">
        <f>Data[[#This Row],[DAA 
(n)]]^1.5</f>
        <v>543479262.07749045</v>
      </c>
      <c r="O321" s="40">
        <f t="shared" si="38"/>
        <v>588809226.60129023</v>
      </c>
      <c r="P321" s="43">
        <f>LN(Data[[#This Row],[MA'[n^1.5']]])</f>
        <v>20.193612795434987</v>
      </c>
      <c r="Q321" s="43">
        <f t="shared" si="39"/>
        <v>20.169829822573295</v>
      </c>
      <c r="R321" s="30">
        <f>$O$1+$O$2*Data[[#This Row],[MA'[ln(n^2)']]]</f>
        <v>26.906521395397284</v>
      </c>
      <c r="S321" s="30">
        <f>$Q$1+$Q$2*Data[[#This Row],[MA'[ln(n*ln(n))']]]</f>
        <v>22.98946186276088</v>
      </c>
      <c r="T321" s="31">
        <f>$O$3*Data[[#This Row],[Metcalfe
(n^2)]]</f>
        <v>230629033877.32001</v>
      </c>
      <c r="U321" s="31">
        <f t="shared" si="32"/>
        <v>258122784336.95862</v>
      </c>
      <c r="V321" s="30">
        <f>LN(Data[[#This Row],[MA'[NVA']
30d]]/Data[[#This Row],[MA'[NVMetcalfe calc']]])</f>
        <v>-0.57205307234661251</v>
      </c>
      <c r="W321" s="30">
        <f>$Q$3+Data[[#This Row],[NVM
(scaled)]]/((Data[[#This Row],[Upper Bound]]-Data[[#This Row],[Lower Bound]])/2)</f>
        <v>0.2979170905724845</v>
      </c>
      <c r="X321" s="30">
        <f>(Data[[#This Row],[Upper Bound]]+Data[[#This Row],[Lower Bound]])/2</f>
        <v>24.947991629079084</v>
      </c>
      <c r="Y321" s="44">
        <f>LN(Data[[#This Row],[NVActual]]/Data[[#This Row],[MA'[n^2']
30d]])</f>
        <v>-1.185304945639795</v>
      </c>
      <c r="Z321" s="44">
        <f>LN(Data[[#This Row],[NVActual]]/Data[[#This Row],[MA'[n*ln(n)']
30d]])</f>
        <v>9.6857643287085065</v>
      </c>
      <c r="AA321" s="44">
        <f>LN(Data[[#This Row],[NVActual]]/Data[[#This Row],[MA'[n^1.5']]])</f>
        <v>5.5517099432742665</v>
      </c>
      <c r="AB321" s="44">
        <f>LN(Data[[#This Row],[NVActual]]/Data[[#This Row],[Metcalfe
(n^2)]])</f>
        <v>-1.0726800713526172</v>
      </c>
      <c r="AC321" s="45">
        <f>1+Data[[#This Row],[MA'[NVMetcalfe calc']]]/((Data[[#This Row],[NVM_norm
(scaled)]]-Data[[#This Row],[NV_fund.]])/2)</f>
        <v>-20942961768.445156</v>
      </c>
    </row>
    <row r="322" spans="1:29" x14ac:dyDescent="0.2">
      <c r="A322" s="37">
        <v>43854</v>
      </c>
      <c r="B322" s="38">
        <v>153135182382.827</v>
      </c>
      <c r="C322" s="24">
        <f t="shared" si="33"/>
        <v>144964701489.61224</v>
      </c>
      <c r="D322" s="39">
        <f>LN(Data[[#This Row],[NVActual]])</f>
        <v>25.754586913228536</v>
      </c>
      <c r="E322" s="40">
        <v>720051</v>
      </c>
      <c r="F322" s="40">
        <f>Data[[#This Row],[DAA 
(n)]]^2</f>
        <v>518473442601</v>
      </c>
      <c r="G322" s="41">
        <f t="shared" si="34"/>
        <v>495819821384.36664</v>
      </c>
      <c r="H322" s="41">
        <f>LN(Data[[#This Row],[Metcalfe
(n^2)]])</f>
        <v>26.974154643634019</v>
      </c>
      <c r="I322" s="42">
        <f t="shared" si="35"/>
        <v>26.905210435223797</v>
      </c>
      <c r="J322" s="40">
        <f>Data[[#This Row],[DAA 
(n)]]*LN(Data[[#This Row],[DAA 
(n)]])</f>
        <v>9711383.5126516595</v>
      </c>
      <c r="K322" s="40">
        <f t="shared" si="36"/>
        <v>9425206.8671248909</v>
      </c>
      <c r="L322" s="39">
        <f>LN(Data[[#This Row],[MA'[n*ln(n)']
30d]])</f>
        <v>16.058898239824046</v>
      </c>
      <c r="M322" s="43">
        <f t="shared" si="37"/>
        <v>16.04248009717967</v>
      </c>
      <c r="N322" s="40">
        <f>Data[[#This Row],[DAA 
(n)]]^1.5</f>
        <v>611005172.49716675</v>
      </c>
      <c r="O322" s="40">
        <f t="shared" si="38"/>
        <v>588282670.83093178</v>
      </c>
      <c r="P322" s="43">
        <f>LN(Data[[#This Row],[MA'[n^1.5']]])</f>
        <v>20.19271812305362</v>
      </c>
      <c r="Q322" s="43">
        <f t="shared" si="39"/>
        <v>20.17036486426019</v>
      </c>
      <c r="R322" s="30">
        <f>$O$1+$O$2*Data[[#This Row],[MA'[ln(n^2)']]]</f>
        <v>26.905210435223797</v>
      </c>
      <c r="S322" s="30">
        <f>$Q$1+$Q$2*Data[[#This Row],[MA'[ln(n*ln(n))']]]</f>
        <v>22.990092160346453</v>
      </c>
      <c r="T322" s="31">
        <f>$O$3*Data[[#This Row],[Metcalfe
(n^2)]]</f>
        <v>269606190152.52002</v>
      </c>
      <c r="U322" s="31">
        <f t="shared" si="32"/>
        <v>257826307119.87061</v>
      </c>
      <c r="V322" s="30">
        <f>LN(Data[[#This Row],[MA'[NVA']
30d]]/Data[[#This Row],[MA'[NVMetcalfe calc']]])</f>
        <v>-0.5757958552021234</v>
      </c>
      <c r="W322" s="30">
        <f>$Q$3+Data[[#This Row],[NVM
(scaled)]]/((Data[[#This Row],[Upper Bound]]-Data[[#This Row],[Lower Bound]])/2)</f>
        <v>0.29586030113219886</v>
      </c>
      <c r="X322" s="30">
        <f>(Data[[#This Row],[Upper Bound]]+Data[[#This Row],[Lower Bound]])/2</f>
        <v>24.947651297785125</v>
      </c>
      <c r="Y322" s="44">
        <f>LN(Data[[#This Row],[NVActual]]/Data[[#This Row],[MA'[n^2']
30d]])</f>
        <v>-1.1748915211087243</v>
      </c>
      <c r="Z322" s="44">
        <f>LN(Data[[#This Row],[NVActual]]/Data[[#This Row],[MA'[n*ln(n)']
30d]])</f>
        <v>9.69568867340449</v>
      </c>
      <c r="AA322" s="44">
        <f>LN(Data[[#This Row],[NVActual]]/Data[[#This Row],[MA'[n^1.5']]])</f>
        <v>5.5618687901749144</v>
      </c>
      <c r="AB322" s="44">
        <f>LN(Data[[#This Row],[NVActual]]/Data[[#This Row],[Metcalfe
(n^2)]])</f>
        <v>-1.2195677304054842</v>
      </c>
      <c r="AC322" s="45">
        <f>1+Data[[#This Row],[MA'[NVMetcalfe calc']]]/((Data[[#This Row],[NVM_norm
(scaled)]]-Data[[#This Row],[NV_fund.]])/2)</f>
        <v>-20917450350.163265</v>
      </c>
    </row>
    <row r="323" spans="1:29" x14ac:dyDescent="0.2">
      <c r="A323" s="37">
        <v>43853</v>
      </c>
      <c r="B323" s="38">
        <v>152082924891.57199</v>
      </c>
      <c r="C323" s="24">
        <f t="shared" si="33"/>
        <v>144204127195.65775</v>
      </c>
      <c r="D323" s="39">
        <f>LN(Data[[#This Row],[NVActual]])</f>
        <v>25.747691767526938</v>
      </c>
      <c r="E323" s="40">
        <v>789764</v>
      </c>
      <c r="F323" s="40">
        <f>Data[[#This Row],[DAA 
(n)]]^2</f>
        <v>623727175696</v>
      </c>
      <c r="G323" s="41">
        <f t="shared" si="34"/>
        <v>488151427577.70001</v>
      </c>
      <c r="H323" s="41">
        <f>LN(Data[[#This Row],[Metcalfe
(n^2)]])</f>
        <v>27.158978891272092</v>
      </c>
      <c r="I323" s="42">
        <f t="shared" si="35"/>
        <v>26.885661588236026</v>
      </c>
      <c r="J323" s="40">
        <f>Data[[#This Row],[DAA 
(n)]]*LN(Data[[#This Row],[DAA 
(n)]])</f>
        <v>10724591.902543306</v>
      </c>
      <c r="K323" s="40">
        <f t="shared" si="36"/>
        <v>9337685.4519603532</v>
      </c>
      <c r="L323" s="39">
        <f>LN(Data[[#This Row],[MA'[n*ln(n)']
30d]])</f>
        <v>16.049568969212366</v>
      </c>
      <c r="M323" s="43">
        <f t="shared" si="37"/>
        <v>16.04310597030128</v>
      </c>
      <c r="N323" s="40">
        <f>Data[[#This Row],[DAA 
(n)]]^1.5</f>
        <v>701852740.38531554</v>
      </c>
      <c r="O323" s="40">
        <f t="shared" si="38"/>
        <v>581034797.96336389</v>
      </c>
      <c r="P323" s="43">
        <f>LN(Data[[#This Row],[MA'[n^1.5']]])</f>
        <v>20.180321206247037</v>
      </c>
      <c r="Q323" s="43">
        <f t="shared" si="39"/>
        <v>20.17123985118781</v>
      </c>
      <c r="R323" s="30">
        <f>$O$1+$O$2*Data[[#This Row],[MA'[ln(n^2)']]]</f>
        <v>26.885661588236026</v>
      </c>
      <c r="S323" s="30">
        <f>$Q$1+$Q$2*Data[[#This Row],[MA'[ln(n*ln(n))']]]</f>
        <v>22.99112485099711</v>
      </c>
      <c r="T323" s="31">
        <f>$O$3*Data[[#This Row],[Metcalfe
(n^2)]]</f>
        <v>324338131361.91998</v>
      </c>
      <c r="U323" s="31">
        <f t="shared" si="32"/>
        <v>253838742340.40396</v>
      </c>
      <c r="V323" s="30">
        <f>LN(Data[[#This Row],[MA'[NVA']
30d]]/Data[[#This Row],[MA'[NVMetcalfe calc']]])</f>
        <v>-0.56546934695558915</v>
      </c>
      <c r="W323" s="30">
        <f>$Q$3+Data[[#This Row],[NVM
(scaled)]]/((Data[[#This Row],[Upper Bound]]-Data[[#This Row],[Lower Bound]])/2)</f>
        <v>0.29960892906790948</v>
      </c>
      <c r="X323" s="30">
        <f>(Data[[#This Row],[Upper Bound]]+Data[[#This Row],[Lower Bound]])/2</f>
        <v>24.938393219616568</v>
      </c>
      <c r="Y323" s="44">
        <f>LN(Data[[#This Row],[NVActual]]/Data[[#This Row],[MA'[n^2']
30d]])</f>
        <v>-1.1661997295521032</v>
      </c>
      <c r="Z323" s="44">
        <f>LN(Data[[#This Row],[NVActual]]/Data[[#This Row],[MA'[n*ln(n)']
30d]])</f>
        <v>9.6981227983145715</v>
      </c>
      <c r="AA323" s="44">
        <f>LN(Data[[#This Row],[NVActual]]/Data[[#This Row],[MA'[n^1.5']]])</f>
        <v>5.567370561279902</v>
      </c>
      <c r="AB323" s="44">
        <f>LN(Data[[#This Row],[NVActual]]/Data[[#This Row],[Metcalfe
(n^2)]])</f>
        <v>-1.4112871237451541</v>
      </c>
      <c r="AC323" s="45">
        <f>1+Data[[#This Row],[MA'[NVMetcalfe calc']]]/((Data[[#This Row],[NVM_norm
(scaled)]]-Data[[#This Row],[NV_fund.]])/2)</f>
        <v>-20604810637.954739</v>
      </c>
    </row>
    <row r="324" spans="1:29" x14ac:dyDescent="0.2">
      <c r="A324" s="37">
        <v>43852</v>
      </c>
      <c r="B324" s="38">
        <v>157183091622.76901</v>
      </c>
      <c r="C324" s="24">
        <f t="shared" si="33"/>
        <v>143505095881.40567</v>
      </c>
      <c r="D324" s="39">
        <f>LN(Data[[#This Row],[NVActual]])</f>
        <v>25.780677151504968</v>
      </c>
      <c r="E324" s="40">
        <v>771727</v>
      </c>
      <c r="F324" s="40">
        <f>Data[[#This Row],[DAA 
(n)]]^2</f>
        <v>595562562529</v>
      </c>
      <c r="G324" s="41">
        <f t="shared" si="34"/>
        <v>481423712262</v>
      </c>
      <c r="H324" s="41">
        <f>LN(Data[[#This Row],[Metcalfe
(n^2)]])</f>
        <v>27.112772279046311</v>
      </c>
      <c r="I324" s="42">
        <f t="shared" si="35"/>
        <v>26.872629758610071</v>
      </c>
      <c r="J324" s="40">
        <f>Data[[#This Row],[DAA 
(n)]]*LN(Data[[#This Row],[DAA 
(n)]])</f>
        <v>10461829.206295786</v>
      </c>
      <c r="K324" s="40">
        <f t="shared" si="36"/>
        <v>9269978.5297165699</v>
      </c>
      <c r="L324" s="39">
        <f>LN(Data[[#This Row],[MA'[n*ln(n)']
30d]])</f>
        <v>16.042291621435425</v>
      </c>
      <c r="M324" s="43">
        <f t="shared" si="37"/>
        <v>16.044276593892594</v>
      </c>
      <c r="N324" s="40">
        <f>Data[[#This Row],[DAA 
(n)]]^1.5</f>
        <v>677946686.46790862</v>
      </c>
      <c r="O324" s="40">
        <f t="shared" si="38"/>
        <v>575089190.34206164</v>
      </c>
      <c r="P324" s="43">
        <f>LN(Data[[#This Row],[MA'[n^1.5']]])</f>
        <v>20.170035700371116</v>
      </c>
      <c r="Q324" s="43">
        <f t="shared" si="39"/>
        <v>20.172831283142649</v>
      </c>
      <c r="R324" s="30">
        <f>$O$1+$O$2*Data[[#This Row],[MA'[ln(n^2)']]]</f>
        <v>26.872629758610071</v>
      </c>
      <c r="S324" s="30">
        <f>$Q$1+$Q$2*Data[[#This Row],[MA'[ln(n*ln(n))']]]</f>
        <v>22.993056379922777</v>
      </c>
      <c r="T324" s="31">
        <f>$O$3*Data[[#This Row],[Metcalfe
(n^2)]]</f>
        <v>309692532515.08002</v>
      </c>
      <c r="U324" s="31">
        <f t="shared" si="32"/>
        <v>250340330376.23996</v>
      </c>
      <c r="V324" s="30">
        <f>LN(Data[[#This Row],[MA'[NVA']
30d]]/Data[[#This Row],[MA'[NVMetcalfe calc']]])</f>
        <v>-0.55645076767131785</v>
      </c>
      <c r="W324" s="30">
        <f>$Q$3+Data[[#This Row],[NVM
(scaled)]]/((Data[[#This Row],[Upper Bound]]-Data[[#This Row],[Lower Bound]])/2)</f>
        <v>0.30313816579512637</v>
      </c>
      <c r="X324" s="30">
        <f>(Data[[#This Row],[Upper Bound]]+Data[[#This Row],[Lower Bound]])/2</f>
        <v>24.932843069266426</v>
      </c>
      <c r="Y324" s="44">
        <f>LN(Data[[#This Row],[NVActual]]/Data[[#This Row],[MA'[n^2']
30d]])</f>
        <v>-1.1193364664572694</v>
      </c>
      <c r="Z324" s="44">
        <f>LN(Data[[#This Row],[NVActual]]/Data[[#This Row],[MA'[n*ln(n)']
30d]])</f>
        <v>9.7383855300695412</v>
      </c>
      <c r="AA324" s="44">
        <f>LN(Data[[#This Row],[NVActual]]/Data[[#This Row],[MA'[n^1.5']]])</f>
        <v>5.6106414511338505</v>
      </c>
      <c r="AB324" s="44">
        <f>LN(Data[[#This Row],[NVActual]]/Data[[#This Row],[Metcalfe
(n^2)]])</f>
        <v>-1.3320951275413457</v>
      </c>
      <c r="AC324" s="45">
        <f>1+Data[[#This Row],[MA'[NVMetcalfe calc']]]/((Data[[#This Row],[NVM_norm
(scaled)]]-Data[[#This Row],[NV_fund.]])/2)</f>
        <v>-20328325600.73769</v>
      </c>
    </row>
    <row r="325" spans="1:29" x14ac:dyDescent="0.2">
      <c r="A325" s="23">
        <v>43851</v>
      </c>
      <c r="B325" s="24">
        <v>158674065182.00201</v>
      </c>
      <c r="C325" s="24">
        <f t="shared" si="33"/>
        <v>142687694877.75354</v>
      </c>
      <c r="D325" s="25">
        <f>LN(Data[[#This Row],[NVActual]])</f>
        <v>25.79011803072094</v>
      </c>
      <c r="E325" s="26">
        <v>756250</v>
      </c>
      <c r="F325" s="40">
        <f>Data[[#This Row],[DAA 
(n)]]^2</f>
        <v>571914062500</v>
      </c>
      <c r="G325" s="41">
        <f t="shared" si="34"/>
        <v>479227860764.90002</v>
      </c>
      <c r="H325" s="28">
        <f>LN(Data[[#This Row],[Metcalfe
(n^2)]])</f>
        <v>27.072254576654377</v>
      </c>
      <c r="I325" s="42">
        <f t="shared" si="35"/>
        <v>26.868722420517184</v>
      </c>
      <c r="J325" s="40">
        <f>Data[[#This Row],[DAA 
(n)]]*LN(Data[[#This Row],[DAA 
(n)]])</f>
        <v>10236696.261797436</v>
      </c>
      <c r="K325" s="40">
        <f t="shared" si="36"/>
        <v>9248705.1372160614</v>
      </c>
      <c r="L325" s="29">
        <f>LN(Data[[#This Row],[MA'[n*ln(n)']
30d]])</f>
        <v>16.039994114523939</v>
      </c>
      <c r="M325" s="43">
        <f t="shared" si="37"/>
        <v>16.045537684164081</v>
      </c>
      <c r="N325" s="40">
        <f>Data[[#This Row],[DAA 
(n)]]^1.5</f>
        <v>657654932.1381433</v>
      </c>
      <c r="O325" s="40">
        <f t="shared" si="38"/>
        <v>573187292.75555086</v>
      </c>
      <c r="P325" s="43">
        <f>LN(Data[[#This Row],[MA'[n^1.5']]])</f>
        <v>20.166723084718527</v>
      </c>
      <c r="Q325" s="43">
        <f t="shared" si="39"/>
        <v>20.17456892757609</v>
      </c>
      <c r="R325" s="30">
        <f>$O$1+$O$2*Data[[#This Row],[MA'[ln(n^2)']]]</f>
        <v>26.868722420517184</v>
      </c>
      <c r="S325" s="30">
        <f>$Q$1+$Q$2*Data[[#This Row],[MA'[ln(n*ln(n))']]]</f>
        <v>22.995137178870731</v>
      </c>
      <c r="T325" s="31">
        <f>$O$3*Data[[#This Row],[Metcalfe
(n^2)]]</f>
        <v>297395312500</v>
      </c>
      <c r="U325" s="31">
        <f t="shared" ref="U325:U388" si="40">AVERAGE(T325:T354)</f>
        <v>249198487597.74799</v>
      </c>
      <c r="V325" s="30">
        <f>LN(Data[[#This Row],[MA'[NVA']
30d]]/Data[[#This Row],[MA'[NVMetcalfe calc']]])</f>
        <v>-0.557591427809774</v>
      </c>
      <c r="W325" s="30">
        <f>$Q$3+Data[[#This Row],[NVM
(scaled)]]/((Data[[#This Row],[Upper Bound]]-Data[[#This Row],[Lower Bound]])/2)</f>
        <v>0.30210576609241108</v>
      </c>
      <c r="X325" s="30">
        <f>(Data[[#This Row],[Upper Bound]]+Data[[#This Row],[Lower Bound]])/2</f>
        <v>24.931929799693958</v>
      </c>
      <c r="Y325" s="32">
        <f>LN(Data[[#This Row],[NVActual]]/Data[[#This Row],[MA'[n^2']
30d]])</f>
        <v>-1.1053239914971114</v>
      </c>
      <c r="Z325" s="32">
        <f>LN(Data[[#This Row],[NVActual]]/Data[[#This Row],[MA'[n*ln(n)']
30d]])</f>
        <v>9.750123916197003</v>
      </c>
      <c r="AA325" s="32">
        <f>LN(Data[[#This Row],[NVActual]]/Data[[#This Row],[MA'[n^1.5']]])</f>
        <v>5.6233949460024144</v>
      </c>
      <c r="AB325" s="32">
        <f>LN(Data[[#This Row],[NVActual]]/Data[[#This Row],[Metcalfe
(n^2)]])</f>
        <v>-1.2821365459334351</v>
      </c>
      <c r="AC325" s="34">
        <f>1+Data[[#This Row],[MA'[NVMetcalfe calc']]]/((Data[[#This Row],[NVM_norm
(scaled)]]-Data[[#This Row],[NV_fund.]])/2)</f>
        <v>-20235506940.322506</v>
      </c>
    </row>
    <row r="326" spans="1:29" x14ac:dyDescent="0.2">
      <c r="A326" s="23">
        <v>43850</v>
      </c>
      <c r="B326" s="24">
        <v>156938136300.67999</v>
      </c>
      <c r="C326" s="24">
        <f t="shared" si="33"/>
        <v>141915365455.02036</v>
      </c>
      <c r="D326" s="25">
        <f>LN(Data[[#This Row],[NVActual]])</f>
        <v>25.779117528340617</v>
      </c>
      <c r="E326" s="26">
        <v>741539</v>
      </c>
      <c r="F326" s="40">
        <f>Data[[#This Row],[DAA 
(n)]]^2</f>
        <v>549880088521</v>
      </c>
      <c r="G326" s="41">
        <f t="shared" si="34"/>
        <v>471737910764.90002</v>
      </c>
      <c r="H326" s="28">
        <f>LN(Data[[#This Row],[Metcalfe
(n^2)]])</f>
        <v>27.032966070532012</v>
      </c>
      <c r="I326" s="42">
        <f t="shared" si="35"/>
        <v>26.852087656015261</v>
      </c>
      <c r="J326" s="40">
        <f>Data[[#This Row],[DAA 
(n)]]*LN(Data[[#This Row],[DAA 
(n)]])</f>
        <v>10022999.313488118</v>
      </c>
      <c r="K326" s="40">
        <f t="shared" si="36"/>
        <v>9168453.0111529939</v>
      </c>
      <c r="L326" s="29">
        <f>LN(Data[[#This Row],[MA'[n*ln(n)']
30d]])</f>
        <v>16.031279128927192</v>
      </c>
      <c r="M326" s="43">
        <f t="shared" si="37"/>
        <v>16.04679850837169</v>
      </c>
      <c r="N326" s="40">
        <f>Data[[#This Row],[DAA 
(n)]]^1.5</f>
        <v>638558948.6975913</v>
      </c>
      <c r="O326" s="40">
        <f t="shared" si="38"/>
        <v>566342919.84771466</v>
      </c>
      <c r="P326" s="43">
        <f>LN(Data[[#This Row],[MA'[n^1.5']]])</f>
        <v>20.154710318160408</v>
      </c>
      <c r="Q326" s="43">
        <f t="shared" si="39"/>
        <v>20.176310641450076</v>
      </c>
      <c r="R326" s="30">
        <f>$O$1+$O$2*Data[[#This Row],[MA'[ln(n^2)']]]</f>
        <v>26.852087656015261</v>
      </c>
      <c r="S326" s="30">
        <f>$Q$1+$Q$2*Data[[#This Row],[MA'[ln(n*ln(n))']]]</f>
        <v>22.997217538813288</v>
      </c>
      <c r="T326" s="31">
        <f>$O$3*Data[[#This Row],[Metcalfe
(n^2)]]</f>
        <v>285937646030.91998</v>
      </c>
      <c r="U326" s="31">
        <f t="shared" si="40"/>
        <v>245303713597.74799</v>
      </c>
      <c r="V326" s="30">
        <f>LN(Data[[#This Row],[MA'[NVA']
30d]]/Data[[#This Row],[MA'[NVMetcalfe calc']]])</f>
        <v>-0.54726622816454273</v>
      </c>
      <c r="W326" s="30">
        <f>$Q$3+Data[[#This Row],[NVM
(scaled)]]/((Data[[#This Row],[Upper Bound]]-Data[[#This Row],[Lower Bound]])/2)</f>
        <v>0.30606502345050646</v>
      </c>
      <c r="X326" s="30">
        <f>(Data[[#This Row],[Upper Bound]]+Data[[#This Row],[Lower Bound]])/2</f>
        <v>24.924652597414273</v>
      </c>
      <c r="Y326" s="32">
        <f>LN(Data[[#This Row],[NVActual]]/Data[[#This Row],[MA'[n^2']
30d]])</f>
        <v>-1.1005718661665824</v>
      </c>
      <c r="Z326" s="32">
        <f>LN(Data[[#This Row],[NVActual]]/Data[[#This Row],[MA'[n*ln(n)']
30d]])</f>
        <v>9.747838399413423</v>
      </c>
      <c r="AA326" s="32">
        <f>LN(Data[[#This Row],[NVActual]]/Data[[#This Row],[MA'[n^1.5']]])</f>
        <v>5.6244072101802081</v>
      </c>
      <c r="AB326" s="32">
        <f>LN(Data[[#This Row],[NVActual]]/Data[[#This Row],[Metcalfe
(n^2)]])</f>
        <v>-1.2538485421913985</v>
      </c>
      <c r="AC326" s="34">
        <f>1+Data[[#This Row],[MA'[NVMetcalfe calc']]]/((Data[[#This Row],[NVM_norm
(scaled)]]-Data[[#This Row],[NV_fund.]])/2)</f>
        <v>-19928333650.210548</v>
      </c>
    </row>
    <row r="327" spans="1:29" x14ac:dyDescent="0.2">
      <c r="A327" s="23">
        <v>43849</v>
      </c>
      <c r="B327" s="24">
        <v>157850148001.625</v>
      </c>
      <c r="C327" s="24">
        <f t="shared" si="33"/>
        <v>140995612615.32156</v>
      </c>
      <c r="D327" s="25">
        <f>LN(Data[[#This Row],[NVActual]])</f>
        <v>25.784911989559252</v>
      </c>
      <c r="E327" s="26">
        <v>622774</v>
      </c>
      <c r="F327" s="40">
        <f>Data[[#This Row],[DAA 
(n)]]^2</f>
        <v>387847455076</v>
      </c>
      <c r="G327" s="41">
        <f t="shared" si="34"/>
        <v>465820367923</v>
      </c>
      <c r="H327" s="28">
        <f>LN(Data[[#This Row],[Metcalfe
(n^2)]])</f>
        <v>26.683877942242582</v>
      </c>
      <c r="I327" s="42">
        <f t="shared" si="35"/>
        <v>26.839092464439819</v>
      </c>
      <c r="J327" s="40">
        <f>Data[[#This Row],[DAA 
(n)]]*LN(Data[[#This Row],[DAA 
(n)]])</f>
        <v>8309012.7008010903</v>
      </c>
      <c r="K327" s="40">
        <f t="shared" si="36"/>
        <v>9105317.0184390768</v>
      </c>
      <c r="L327" s="29">
        <f>LN(Data[[#This Row],[MA'[n*ln(n)']
30d]])</f>
        <v>16.024369088598014</v>
      </c>
      <c r="M327" s="43">
        <f t="shared" si="37"/>
        <v>16.048683825154686</v>
      </c>
      <c r="N327" s="40">
        <f>Data[[#This Row],[DAA 
(n)]]^1.5</f>
        <v>491468524.92046732</v>
      </c>
      <c r="O327" s="40">
        <f t="shared" si="38"/>
        <v>560946585.91751885</v>
      </c>
      <c r="P327" s="43">
        <f>LN(Data[[#This Row],[MA'[n^1.5']]])</f>
        <v>20.145136246685759</v>
      </c>
      <c r="Q327" s="43">
        <f t="shared" si="39"/>
        <v>20.178909779466302</v>
      </c>
      <c r="R327" s="30">
        <f>$O$1+$O$2*Data[[#This Row],[MA'[ln(n^2)']]]</f>
        <v>26.839092464439819</v>
      </c>
      <c r="S327" s="30">
        <f>$Q$1+$Q$2*Data[[#This Row],[MA'[ln(n*ln(n))']]]</f>
        <v>23.000328311505232</v>
      </c>
      <c r="T327" s="31">
        <f>$O$3*Data[[#This Row],[Metcalfe
(n^2)]]</f>
        <v>201680676639.52002</v>
      </c>
      <c r="U327" s="31">
        <f t="shared" si="40"/>
        <v>242226591319.96005</v>
      </c>
      <c r="V327" s="30">
        <f>LN(Data[[#This Row],[MA'[NVA']
30d]]/Data[[#This Row],[MA'[NVMetcalfe calc']]])</f>
        <v>-0.54114484215305259</v>
      </c>
      <c r="W327" s="30">
        <f>$Q$3+Data[[#This Row],[NVM
(scaled)]]/((Data[[#This Row],[Upper Bound]]-Data[[#This Row],[Lower Bound]])/2)</f>
        <v>0.30806299079907357</v>
      </c>
      <c r="X327" s="30">
        <f>(Data[[#This Row],[Upper Bound]]+Data[[#This Row],[Lower Bound]])/2</f>
        <v>24.919710387972525</v>
      </c>
      <c r="Y327" s="32">
        <f>LN(Data[[#This Row],[NVActual]]/Data[[#This Row],[MA'[n^2']
30d]])</f>
        <v>-1.0821539306375303</v>
      </c>
      <c r="Z327" s="32">
        <f>LN(Data[[#This Row],[NVActual]]/Data[[#This Row],[MA'[n*ln(n)']
30d]])</f>
        <v>9.7605429009612372</v>
      </c>
      <c r="AA327" s="32">
        <f>LN(Data[[#This Row],[NVActual]]/Data[[#This Row],[MA'[n^1.5']]])</f>
        <v>5.6397757428734963</v>
      </c>
      <c r="AB327" s="32">
        <f>LN(Data[[#This Row],[NVActual]]/Data[[#This Row],[Metcalfe
(n^2)]])</f>
        <v>-0.89896595268332835</v>
      </c>
      <c r="AC327" s="34">
        <f>1+Data[[#This Row],[MA'[NVMetcalfe calc']]]/((Data[[#This Row],[NVM_norm
(scaled)]]-Data[[#This Row],[NV_fund.]])/2)</f>
        <v>-19683899041.676743</v>
      </c>
    </row>
    <row r="328" spans="1:29" x14ac:dyDescent="0.2">
      <c r="A328" s="23">
        <v>43848</v>
      </c>
      <c r="B328" s="24">
        <v>162209239871.51599</v>
      </c>
      <c r="C328" s="24">
        <f t="shared" si="33"/>
        <v>140071453409.52499</v>
      </c>
      <c r="D328" s="25">
        <f>LN(Data[[#This Row],[NVActual]])</f>
        <v>25.812152942920864</v>
      </c>
      <c r="E328" s="26">
        <v>649187</v>
      </c>
      <c r="F328" s="40">
        <f>Data[[#This Row],[DAA 
(n)]]^2</f>
        <v>421443760969</v>
      </c>
      <c r="G328" s="41">
        <f t="shared" si="34"/>
        <v>469613429761.29999</v>
      </c>
      <c r="H328" s="28">
        <f>LN(Data[[#This Row],[Metcalfe
(n^2)]])</f>
        <v>26.766952179552717</v>
      </c>
      <c r="I328" s="42">
        <f t="shared" si="35"/>
        <v>26.847668106127113</v>
      </c>
      <c r="J328" s="40">
        <f>Data[[#This Row],[DAA 
(n)]]*LN(Data[[#This Row],[DAA 
(n)]])</f>
        <v>8688378.6922936458</v>
      </c>
      <c r="K328" s="40">
        <f t="shared" si="36"/>
        <v>9146374.4553549085</v>
      </c>
      <c r="L328" s="29">
        <f>LN(Data[[#This Row],[MA'[n*ln(n)']
30d]])</f>
        <v>16.028868124342676</v>
      </c>
      <c r="M328" s="43">
        <f t="shared" si="37"/>
        <v>16.051118090270425</v>
      </c>
      <c r="N328" s="40">
        <f>Data[[#This Row],[DAA 
(n)]]^1.5</f>
        <v>523063868.80779821</v>
      </c>
      <c r="O328" s="40">
        <f t="shared" si="38"/>
        <v>564433137.37494028</v>
      </c>
      <c r="P328" s="43">
        <f>LN(Data[[#This Row],[MA'[n^1.5']]])</f>
        <v>20.151332488790182</v>
      </c>
      <c r="Q328" s="43">
        <f t="shared" si="39"/>
        <v>20.182267062519163</v>
      </c>
      <c r="R328" s="30">
        <f>$O$1+$O$2*Data[[#This Row],[MA'[ln(n^2)']]]</f>
        <v>26.847668106127113</v>
      </c>
      <c r="S328" s="30">
        <f>$Q$1+$Q$2*Data[[#This Row],[MA'[ln(n*ln(n))']]]</f>
        <v>23.0043448489462</v>
      </c>
      <c r="T328" s="31">
        <f>$O$3*Data[[#This Row],[Metcalfe
(n^2)]]</f>
        <v>219150755703.88</v>
      </c>
      <c r="U328" s="31">
        <f t="shared" si="40"/>
        <v>244198983475.87601</v>
      </c>
      <c r="V328" s="30">
        <f>LN(Data[[#This Row],[MA'[NVA']
30d]]/Data[[#This Row],[MA'[NVMetcalfe calc']]])</f>
        <v>-0.55583072509191511</v>
      </c>
      <c r="W328" s="30">
        <f>$Q$3+Data[[#This Row],[NVM
(scaled)]]/((Data[[#This Row],[Upper Bound]]-Data[[#This Row],[Lower Bound]])/2)</f>
        <v>0.30075515230034622</v>
      </c>
      <c r="X328" s="30">
        <f>(Data[[#This Row],[Upper Bound]]+Data[[#This Row],[Lower Bound]])/2</f>
        <v>24.926006477536657</v>
      </c>
      <c r="Y328" s="32">
        <f>LN(Data[[#This Row],[NVActual]]/Data[[#This Row],[MA'[n^2']
30d]])</f>
        <v>-1.0630227604297025</v>
      </c>
      <c r="Z328" s="32">
        <f>LN(Data[[#This Row],[NVActual]]/Data[[#This Row],[MA'[n*ln(n)']
30d]])</f>
        <v>9.7832848185781884</v>
      </c>
      <c r="AA328" s="32">
        <f>LN(Data[[#This Row],[NVActual]]/Data[[#This Row],[MA'[n^1.5']]])</f>
        <v>5.660820454130679</v>
      </c>
      <c r="AB328" s="32">
        <f>LN(Data[[#This Row],[NVActual]]/Data[[#This Row],[Metcalfe
(n^2)]])</f>
        <v>-0.9547992366318564</v>
      </c>
      <c r="AC328" s="34">
        <f>1+Data[[#This Row],[MA'[NVMetcalfe calc']]]/((Data[[#This Row],[NVM_norm
(scaled)]]-Data[[#This Row],[NV_fund.]])/2)</f>
        <v>-19833217556.91523</v>
      </c>
    </row>
    <row r="329" spans="1:29" x14ac:dyDescent="0.2">
      <c r="A329" s="23">
        <v>43847</v>
      </c>
      <c r="B329" s="24">
        <v>161910403912.367</v>
      </c>
      <c r="C329" s="24">
        <f t="shared" si="33"/>
        <v>138978552814.36703</v>
      </c>
      <c r="D329" s="25">
        <f>LN(Data[[#This Row],[NVActual]])</f>
        <v>25.810308956914106</v>
      </c>
      <c r="E329" s="26">
        <v>756728</v>
      </c>
      <c r="F329" s="40">
        <f>Data[[#This Row],[DAA 
(n)]]^2</f>
        <v>572637265984</v>
      </c>
      <c r="G329" s="41">
        <f t="shared" si="34"/>
        <v>473120084155.79999</v>
      </c>
      <c r="H329" s="28">
        <f>LN(Data[[#This Row],[Metcalfe
(n^2)]])</f>
        <v>27.073518309546472</v>
      </c>
      <c r="I329" s="42">
        <f t="shared" si="35"/>
        <v>26.855096016223506</v>
      </c>
      <c r="J329" s="40">
        <f>Data[[#This Row],[DAA 
(n)]]*LN(Data[[#This Row],[DAA 
(n)]])</f>
        <v>10243644.681673242</v>
      </c>
      <c r="K329" s="40">
        <f t="shared" si="36"/>
        <v>9183204.2357282657</v>
      </c>
      <c r="L329" s="29">
        <f>LN(Data[[#This Row],[MA'[n*ln(n)']
30d]])</f>
        <v>16.032886746980843</v>
      </c>
      <c r="M329" s="43">
        <f t="shared" si="37"/>
        <v>16.053392380978707</v>
      </c>
      <c r="N329" s="40">
        <f>Data[[#This Row],[DAA 
(n)]]^1.5</f>
        <v>658278552.75220788</v>
      </c>
      <c r="O329" s="40">
        <f t="shared" si="38"/>
        <v>567604744.08002484</v>
      </c>
      <c r="P329" s="43">
        <f>LN(Data[[#This Row],[MA'[n^1.5']]])</f>
        <v>20.15693586135481</v>
      </c>
      <c r="Q329" s="43">
        <f t="shared" si="39"/>
        <v>20.185404046258466</v>
      </c>
      <c r="R329" s="30">
        <f>$O$1+$O$2*Data[[#This Row],[MA'[ln(n^2)']]]</f>
        <v>26.855096016223506</v>
      </c>
      <c r="S329" s="30">
        <f>$Q$1+$Q$2*Data[[#This Row],[MA'[ln(n*ln(n))']]]</f>
        <v>23.008097428614864</v>
      </c>
      <c r="T329" s="31">
        <f>$O$3*Data[[#This Row],[Metcalfe
(n^2)]]</f>
        <v>297771378311.67999</v>
      </c>
      <c r="U329" s="31">
        <f t="shared" si="40"/>
        <v>246022443761.01605</v>
      </c>
      <c r="V329" s="30">
        <f>LN(Data[[#This Row],[MA'[NVA']
30d]]/Data[[#This Row],[MA'[NVMetcalfe calc']]])</f>
        <v>-0.57110314164532439</v>
      </c>
      <c r="W329" s="30">
        <f>$Q$3+Data[[#This Row],[NVM
(scaled)]]/((Data[[#This Row],[Upper Bound]]-Data[[#This Row],[Lower Bound]])/2)</f>
        <v>0.29309157716622319</v>
      </c>
      <c r="X329" s="30">
        <f>(Data[[#This Row],[Upper Bound]]+Data[[#This Row],[Lower Bound]])/2</f>
        <v>24.931596722419187</v>
      </c>
      <c r="Y329" s="32">
        <f>LN(Data[[#This Row],[NVActual]]/Data[[#This Row],[MA'[n^2']
30d]])</f>
        <v>-1.072306114010569</v>
      </c>
      <c r="Z329" s="32">
        <f>LN(Data[[#This Row],[NVActual]]/Data[[#This Row],[MA'[n*ln(n)']
30d]])</f>
        <v>9.7774222099332633</v>
      </c>
      <c r="AA329" s="32">
        <f>LN(Data[[#This Row],[NVActual]]/Data[[#This Row],[MA'[n^1.5']]])</f>
        <v>5.653373095559294</v>
      </c>
      <c r="AB329" s="32">
        <f>LN(Data[[#This Row],[NVActual]]/Data[[#This Row],[Metcalfe
(n^2)]])</f>
        <v>-1.2632093526323649</v>
      </c>
      <c r="AC329" s="34">
        <f>1+Data[[#This Row],[MA'[NVMetcalfe calc']]]/((Data[[#This Row],[NVM_norm
(scaled)]]-Data[[#This Row],[NV_fund.]])/2)</f>
        <v>-19970565770.796959</v>
      </c>
    </row>
    <row r="330" spans="1:29" x14ac:dyDescent="0.2">
      <c r="A330" s="23">
        <v>43846</v>
      </c>
      <c r="B330" s="24">
        <v>158371394895.923</v>
      </c>
      <c r="C330" s="24">
        <f t="shared" si="33"/>
        <v>137978722578.92413</v>
      </c>
      <c r="D330" s="25">
        <f>LN(Data[[#This Row],[NVActual]])</f>
        <v>25.788208712240536</v>
      </c>
      <c r="E330" s="26">
        <v>739283</v>
      </c>
      <c r="F330" s="40">
        <f>Data[[#This Row],[DAA 
(n)]]^2</f>
        <v>546539354089</v>
      </c>
      <c r="G330" s="41">
        <f t="shared" si="34"/>
        <v>472855847515.79999</v>
      </c>
      <c r="H330" s="28">
        <f>LN(Data[[#This Row],[Metcalfe
(n^2)]])</f>
        <v>27.026872153112137</v>
      </c>
      <c r="I330" s="42">
        <f t="shared" si="35"/>
        <v>26.854631354482976</v>
      </c>
      <c r="J330" s="40">
        <f>Data[[#This Row],[DAA 
(n)]]*LN(Data[[#This Row],[DAA 
(n)]])</f>
        <v>9990253.5629846007</v>
      </c>
      <c r="K330" s="40">
        <f t="shared" si="36"/>
        <v>9180658.0053806119</v>
      </c>
      <c r="L330" s="29">
        <f>LN(Data[[#This Row],[MA'[n*ln(n)']
30d]])</f>
        <v>16.032609438173953</v>
      </c>
      <c r="M330" s="43">
        <f t="shared" si="37"/>
        <v>16.055693098158287</v>
      </c>
      <c r="N330" s="40">
        <f>Data[[#This Row],[DAA 
(n)]]^1.5</f>
        <v>635647113.82100809</v>
      </c>
      <c r="O330" s="40">
        <f t="shared" si="38"/>
        <v>567376531.48389101</v>
      </c>
      <c r="P330" s="43">
        <f>LN(Data[[#This Row],[MA'[n^1.5']]])</f>
        <v>20.156533717981837</v>
      </c>
      <c r="Q330" s="43">
        <f t="shared" si="39"/>
        <v>20.188583577504144</v>
      </c>
      <c r="R330" s="30">
        <f>$O$1+$O$2*Data[[#This Row],[MA'[ln(n^2)']]]</f>
        <v>26.854631354482976</v>
      </c>
      <c r="S330" s="30">
        <f>$Q$1+$Q$2*Data[[#This Row],[MA'[ln(n*ln(n))']]]</f>
        <v>23.01189361196117</v>
      </c>
      <c r="T330" s="31">
        <f>$O$3*Data[[#This Row],[Metcalfe
(n^2)]]</f>
        <v>284200464126.28003</v>
      </c>
      <c r="U330" s="31">
        <f t="shared" si="40"/>
        <v>245885040708.21603</v>
      </c>
      <c r="V330" s="30">
        <f>LN(Data[[#This Row],[MA'[NVA']
30d]]/Data[[#This Row],[MA'[NVMetcalfe calc']]])</f>
        <v>-0.57776462345390867</v>
      </c>
      <c r="W330" s="30">
        <f>$Q$3+Data[[#This Row],[NVM
(scaled)]]/((Data[[#This Row],[Upper Bound]]-Data[[#This Row],[Lower Bound]])/2)</f>
        <v>0.28929531382761015</v>
      </c>
      <c r="X330" s="30">
        <f>(Data[[#This Row],[Upper Bound]]+Data[[#This Row],[Lower Bound]])/2</f>
        <v>24.933262483222073</v>
      </c>
      <c r="Y330" s="32">
        <f>LN(Data[[#This Row],[NVActual]]/Data[[#This Row],[MA'[n^2']
30d]])</f>
        <v>-1.0938477046253499</v>
      </c>
      <c r="Z330" s="32">
        <f>LN(Data[[#This Row],[NVActual]]/Data[[#This Row],[MA'[n*ln(n)']
30d]])</f>
        <v>9.7555992740665829</v>
      </c>
      <c r="AA330" s="32">
        <f>LN(Data[[#This Row],[NVActual]]/Data[[#This Row],[MA'[n^1.5']]])</f>
        <v>5.6316749942587006</v>
      </c>
      <c r="AB330" s="32">
        <f>LN(Data[[#This Row],[NVActual]]/Data[[#This Row],[Metcalfe
(n^2)]])</f>
        <v>-1.2386634408716015</v>
      </c>
      <c r="AC330" s="34">
        <f>1+Data[[#This Row],[MA'[NVMetcalfe calc']]]/((Data[[#This Row],[NVM_norm
(scaled)]]-Data[[#This Row],[NV_fund.]])/2)</f>
        <v>-19954988497.246548</v>
      </c>
    </row>
    <row r="331" spans="1:29" x14ac:dyDescent="0.2">
      <c r="A331" s="23">
        <v>43845</v>
      </c>
      <c r="B331" s="24">
        <v>160038851605.64899</v>
      </c>
      <c r="C331" s="24">
        <f t="shared" si="33"/>
        <v>136688642819.25064</v>
      </c>
      <c r="D331" s="25">
        <f>LN(Data[[#This Row],[NVActual]])</f>
        <v>25.798682445238924</v>
      </c>
      <c r="E331" s="26">
        <v>759192</v>
      </c>
      <c r="F331" s="40">
        <f>Data[[#This Row],[DAA 
(n)]]^2</f>
        <v>576372492864</v>
      </c>
      <c r="G331" s="41">
        <f t="shared" si="34"/>
        <v>480200310991.79999</v>
      </c>
      <c r="H331" s="28">
        <f>LN(Data[[#This Row],[Metcalfe
(n^2)]])</f>
        <v>27.080019977629078</v>
      </c>
      <c r="I331" s="42">
        <f t="shared" si="35"/>
        <v>26.865921862090357</v>
      </c>
      <c r="J331" s="40">
        <f>Data[[#This Row],[DAA 
(n)]]*LN(Data[[#This Row],[DAA 
(n)]])</f>
        <v>10279467.263428088</v>
      </c>
      <c r="K331" s="40">
        <f t="shared" si="36"/>
        <v>9247056.2303222902</v>
      </c>
      <c r="L331" s="29">
        <f>LN(Data[[#This Row],[MA'[n*ln(n)']
30d]])</f>
        <v>16.039815813467239</v>
      </c>
      <c r="M331" s="43">
        <f t="shared" si="37"/>
        <v>16.057912595851977</v>
      </c>
      <c r="N331" s="40">
        <f>Data[[#This Row],[DAA 
(n)]]^1.5</f>
        <v>661496323.19643807</v>
      </c>
      <c r="O331" s="40">
        <f t="shared" si="38"/>
        <v>573504567.11565447</v>
      </c>
      <c r="P331" s="43">
        <f>LN(Data[[#This Row],[MA'[n^1.5']]])</f>
        <v>20.167276458086391</v>
      </c>
      <c r="Q331" s="43">
        <f t="shared" si="39"/>
        <v>20.191650921565589</v>
      </c>
      <c r="R331" s="30">
        <f>$O$1+$O$2*Data[[#This Row],[MA'[ln(n^2)']]]</f>
        <v>26.865921862090357</v>
      </c>
      <c r="S331" s="30">
        <f>$Q$1+$Q$2*Data[[#This Row],[MA'[ln(n*ln(n))']]]</f>
        <v>23.015555783155762</v>
      </c>
      <c r="T331" s="31">
        <f>$O$3*Data[[#This Row],[Metcalfe
(n^2)]]</f>
        <v>299713696289.28003</v>
      </c>
      <c r="U331" s="31">
        <f t="shared" si="40"/>
        <v>249704161715.73599</v>
      </c>
      <c r="V331" s="30">
        <f>LN(Data[[#This Row],[MA'[NVA']
30d]]/Data[[#This Row],[MA'[NVMetcalfe calc']]])</f>
        <v>-0.60257120479041859</v>
      </c>
      <c r="W331" s="30">
        <f>$Q$3+Data[[#This Row],[NVM
(scaled)]]/((Data[[#This Row],[Upper Bound]]-Data[[#This Row],[Lower Bound]])/2)</f>
        <v>0.27700575870585714</v>
      </c>
      <c r="X331" s="30">
        <f>(Data[[#This Row],[Upper Bound]]+Data[[#This Row],[Lower Bound]])/2</f>
        <v>24.940738822623061</v>
      </c>
      <c r="Y331" s="32">
        <f>LN(Data[[#This Row],[NVActual]]/Data[[#This Row],[MA'[n^2']
30d]])</f>
        <v>-1.0987867231241679</v>
      </c>
      <c r="Z331" s="32">
        <f>LN(Data[[#This Row],[NVActual]]/Data[[#This Row],[MA'[n*ln(n)']
30d]])</f>
        <v>9.7588666317716832</v>
      </c>
      <c r="AA331" s="32">
        <f>LN(Data[[#This Row],[NVActual]]/Data[[#This Row],[MA'[n^1.5']]])</f>
        <v>5.6314059871525322</v>
      </c>
      <c r="AB331" s="32">
        <f>LN(Data[[#This Row],[NVActual]]/Data[[#This Row],[Metcalfe
(n^2)]])</f>
        <v>-1.2813375323901532</v>
      </c>
      <c r="AC331" s="34">
        <f>1+Data[[#This Row],[MA'[NVMetcalfe calc']]]/((Data[[#This Row],[NVM_norm
(scaled)]]-Data[[#This Row],[NV_fund.]])/2)</f>
        <v>-20248691555.028126</v>
      </c>
    </row>
    <row r="332" spans="1:29" x14ac:dyDescent="0.2">
      <c r="A332" s="23">
        <v>43844</v>
      </c>
      <c r="B332" s="24">
        <v>160362182649.78299</v>
      </c>
      <c r="C332" s="24">
        <f t="shared" ref="C332:C395" si="41">AVERAGE(B332:B361)</f>
        <v>135507613092.59857</v>
      </c>
      <c r="D332" s="25">
        <f>LN(Data[[#This Row],[NVActual]])</f>
        <v>25.800700735564625</v>
      </c>
      <c r="E332" s="26">
        <v>850757</v>
      </c>
      <c r="F332" s="40">
        <f>Data[[#This Row],[DAA 
(n)]]^2</f>
        <v>723787473049</v>
      </c>
      <c r="G332" s="41">
        <f t="shared" ref="G332:G395" si="42">AVERAGE(F332:F361)</f>
        <v>481141005667.53333</v>
      </c>
      <c r="H332" s="28">
        <f>LN(Data[[#This Row],[Metcalfe
(n^2)]])</f>
        <v>27.30776364072678</v>
      </c>
      <c r="I332" s="42">
        <f t="shared" ref="I332:I395" si="43">AVERAGE(H332:H361)</f>
        <v>26.867515259247071</v>
      </c>
      <c r="J332" s="40">
        <f>Data[[#This Row],[DAA 
(n)]]*LN(Data[[#This Row],[DAA 
(n)]])</f>
        <v>11616135.535846896</v>
      </c>
      <c r="K332" s="40">
        <f t="shared" ref="K332:K395" si="44">AVERAGE(J332:J361)</f>
        <v>9255963.9995299019</v>
      </c>
      <c r="L332" s="29">
        <f>LN(Data[[#This Row],[MA'[n*ln(n)']
30d]])</f>
        <v>16.040778658428238</v>
      </c>
      <c r="M332" s="43">
        <f t="shared" ref="M332:M395" si="45">AVERAGE(L332:L361)</f>
        <v>16.059432866936604</v>
      </c>
      <c r="N332" s="40">
        <f>Data[[#This Row],[DAA 
(n)]]^1.5</f>
        <v>784708391.1930275</v>
      </c>
      <c r="O332" s="40">
        <f t="shared" ref="O332:O395" si="46">AVERAGE(N332:N361)</f>
        <v>574309428.39519894</v>
      </c>
      <c r="P332" s="43">
        <f>LN(Data[[#This Row],[MA'[n^1.5']]])</f>
        <v>20.168678882894955</v>
      </c>
      <c r="Q332" s="43">
        <f t="shared" ref="Q332:Q395" si="47">AVERAGE(P332:P361)</f>
        <v>20.193716535337266</v>
      </c>
      <c r="R332" s="30">
        <f>$O$1+$O$2*Data[[#This Row],[MA'[ln(n^2)']]]</f>
        <v>26.867515259247071</v>
      </c>
      <c r="S332" s="30">
        <f>$Q$1+$Q$2*Data[[#This Row],[MA'[ln(n*ln(n))']]]</f>
        <v>23.018064230445393</v>
      </c>
      <c r="T332" s="31">
        <f>$O$3*Data[[#This Row],[Metcalfe
(n^2)]]</f>
        <v>376369485985.48004</v>
      </c>
      <c r="U332" s="31">
        <f t="shared" si="40"/>
        <v>250193322947.11734</v>
      </c>
      <c r="V332" s="30">
        <f>LN(Data[[#This Row],[MA'[NVA']
30d]]/Data[[#This Row],[MA'[NVMetcalfe calc']]])</f>
        <v>-0.6132060868880127</v>
      </c>
      <c r="W332" s="30">
        <f>$Q$3+Data[[#This Row],[NVM
(scaled)]]/((Data[[#This Row],[Upper Bound]]-Data[[#This Row],[Lower Bound]])/2)</f>
        <v>0.27140595513490556</v>
      </c>
      <c r="X332" s="30">
        <f>(Data[[#This Row],[Upper Bound]]+Data[[#This Row],[Lower Bound]])/2</f>
        <v>24.94278974484623</v>
      </c>
      <c r="Y332" s="32">
        <f>LN(Data[[#This Row],[NVActual]]/Data[[#This Row],[MA'[n^2']
30d]])</f>
        <v>-1.0987254796031183</v>
      </c>
      <c r="Z332" s="32">
        <f>LN(Data[[#This Row],[NVActual]]/Data[[#This Row],[MA'[n*ln(n)']
30d]])</f>
        <v>9.7599220771363857</v>
      </c>
      <c r="AA332" s="32">
        <f>LN(Data[[#This Row],[NVActual]]/Data[[#This Row],[MA'[n^1.5']]])</f>
        <v>5.632021852669669</v>
      </c>
      <c r="AB332" s="32">
        <f>LN(Data[[#This Row],[NVActual]]/Data[[#This Row],[Metcalfe
(n^2)]])</f>
        <v>-1.5070629051621534</v>
      </c>
      <c r="AC332" s="34">
        <f>1+Data[[#This Row],[MA'[NVMetcalfe calc']]]/((Data[[#This Row],[NVM_norm
(scaled)]]-Data[[#This Row],[NV_fund.]])/2)</f>
        <v>-20282066467.558212</v>
      </c>
    </row>
    <row r="333" spans="1:29" x14ac:dyDescent="0.2">
      <c r="A333" s="23">
        <v>43843</v>
      </c>
      <c r="B333" s="24">
        <v>147485275164.186</v>
      </c>
      <c r="C333" s="24">
        <f t="shared" si="41"/>
        <v>134453478531.71509</v>
      </c>
      <c r="D333" s="25">
        <f>LN(Data[[#This Row],[NVActual]])</f>
        <v>25.716994178347651</v>
      </c>
      <c r="E333" s="26">
        <v>705443</v>
      </c>
      <c r="F333" s="40">
        <f>Data[[#This Row],[DAA 
(n)]]^2</f>
        <v>497649826249</v>
      </c>
      <c r="G333" s="41">
        <f t="shared" si="42"/>
        <v>471429523926.43335</v>
      </c>
      <c r="H333" s="28">
        <f>LN(Data[[#This Row],[Metcalfe
(n^2)]])</f>
        <v>26.933162506495449</v>
      </c>
      <c r="I333" s="42">
        <f t="shared" si="43"/>
        <v>26.850347018251554</v>
      </c>
      <c r="J333" s="40">
        <f>Data[[#This Row],[DAA 
(n)]]*LN(Data[[#This Row],[DAA 
(n)]])</f>
        <v>9499905.4790348355</v>
      </c>
      <c r="K333" s="40">
        <f t="shared" si="44"/>
        <v>9162409.4397124723</v>
      </c>
      <c r="L333" s="29">
        <f>LN(Data[[#This Row],[MA'[n*ln(n)']
30d]])</f>
        <v>16.030619741331471</v>
      </c>
      <c r="M333" s="43">
        <f t="shared" si="45"/>
        <v>16.060735649634161</v>
      </c>
      <c r="N333" s="40">
        <f>Data[[#This Row],[DAA 
(n)]]^1.5</f>
        <v>592506191.00442541</v>
      </c>
      <c r="O333" s="40">
        <f t="shared" si="46"/>
        <v>565928128.91642714</v>
      </c>
      <c r="P333" s="43">
        <f>LN(Data[[#This Row],[MA'[n^1.5']]])</f>
        <v>20.153977647391699</v>
      </c>
      <c r="Q333" s="43">
        <f t="shared" si="47"/>
        <v>20.195476490982227</v>
      </c>
      <c r="R333" s="30">
        <f>$O$1+$O$2*Data[[#This Row],[MA'[ln(n^2)']]]</f>
        <v>26.850347018251554</v>
      </c>
      <c r="S333" s="30">
        <f>$Q$1+$Q$2*Data[[#This Row],[MA'[ln(n*ln(n))']]]</f>
        <v>23.020213821896363</v>
      </c>
      <c r="T333" s="31">
        <f>$O$3*Data[[#This Row],[Metcalfe
(n^2)]]</f>
        <v>258777909649.48001</v>
      </c>
      <c r="U333" s="31">
        <f t="shared" si="40"/>
        <v>245143352441.74533</v>
      </c>
      <c r="V333" s="30">
        <f>LN(Data[[#This Row],[MA'[NVA']
30d]]/Data[[#This Row],[MA'[NVMetcalfe calc']]])</f>
        <v>-0.60062489675308239</v>
      </c>
      <c r="W333" s="30">
        <f>$Q$3+Data[[#This Row],[NVM
(scaled)]]/((Data[[#This Row],[Upper Bound]]-Data[[#This Row],[Lower Bound]])/2)</f>
        <v>0.27636866345815569</v>
      </c>
      <c r="X333" s="30">
        <f>(Data[[#This Row],[Upper Bound]]+Data[[#This Row],[Lower Bound]])/2</f>
        <v>24.935280420073958</v>
      </c>
      <c r="Y333" s="32">
        <f>LN(Data[[#This Row],[NVActual]]/Data[[#This Row],[MA'[n^2']
30d]])</f>
        <v>-1.1620412774459876</v>
      </c>
      <c r="Z333" s="32">
        <f>LN(Data[[#This Row],[NVActual]]/Data[[#This Row],[MA'[n*ln(n)']
30d]])</f>
        <v>9.6863744370161804</v>
      </c>
      <c r="AA333" s="32">
        <f>LN(Data[[#This Row],[NVActual]]/Data[[#This Row],[MA'[n^1.5']]])</f>
        <v>5.5630165309559532</v>
      </c>
      <c r="AB333" s="32">
        <f>LN(Data[[#This Row],[NVActual]]/Data[[#This Row],[Metcalfe
(n^2)]])</f>
        <v>-1.2161683281478002</v>
      </c>
      <c r="AC333" s="34">
        <f>1+Data[[#This Row],[MA'[NVMetcalfe calc']]]/((Data[[#This Row],[NVM_norm
(scaled)]]-Data[[#This Row],[NV_fund.]])/2)</f>
        <v>-19882738934.222897</v>
      </c>
    </row>
    <row r="334" spans="1:29" x14ac:dyDescent="0.2">
      <c r="A334" s="23">
        <v>43842</v>
      </c>
      <c r="B334" s="24">
        <v>148244692101.638</v>
      </c>
      <c r="C334" s="24">
        <f t="shared" si="41"/>
        <v>133803962706.92902</v>
      </c>
      <c r="D334" s="25">
        <f>LN(Data[[#This Row],[NVActual]])</f>
        <v>25.722130070484379</v>
      </c>
      <c r="E334" s="26">
        <v>581504</v>
      </c>
      <c r="F334" s="40">
        <f>Data[[#This Row],[DAA 
(n)]]^2</f>
        <v>338146902016</v>
      </c>
      <c r="G334" s="41">
        <f t="shared" si="42"/>
        <v>467798108361.33331</v>
      </c>
      <c r="H334" s="28">
        <f>LN(Data[[#This Row],[Metcalfe
(n^2)]])</f>
        <v>26.546746259358041</v>
      </c>
      <c r="I334" s="42">
        <f t="shared" si="43"/>
        <v>26.842111354959222</v>
      </c>
      <c r="J334" s="40">
        <f>Data[[#This Row],[DAA 
(n)]]*LN(Data[[#This Row],[DAA 
(n)]])</f>
        <v>7718519.5684008691</v>
      </c>
      <c r="K334" s="40">
        <f t="shared" si="44"/>
        <v>9123042.891104361</v>
      </c>
      <c r="L334" s="29">
        <f>LN(Data[[#This Row],[MA'[n*ln(n)']
30d]])</f>
        <v>16.026313956742008</v>
      </c>
      <c r="M334" s="43">
        <f t="shared" si="45"/>
        <v>16.062580135899932</v>
      </c>
      <c r="N334" s="40">
        <f>Data[[#This Row],[DAA 
(n)]]^1.5</f>
        <v>443434071.88657916</v>
      </c>
      <c r="O334" s="40">
        <f t="shared" si="46"/>
        <v>562587440.28428686</v>
      </c>
      <c r="P334" s="43">
        <f>LN(Data[[#This Row],[MA'[n^1.5']]])</f>
        <v>20.148057129356133</v>
      </c>
      <c r="Q334" s="43">
        <f t="shared" si="47"/>
        <v>20.198009463249107</v>
      </c>
      <c r="R334" s="30">
        <f>$O$1+$O$2*Data[[#This Row],[MA'[ln(n^2)']]]</f>
        <v>26.842111354959222</v>
      </c>
      <c r="S334" s="30">
        <f>$Q$1+$Q$2*Data[[#This Row],[MA'[ln(n*ln(n))']]]</f>
        <v>23.023257224234886</v>
      </c>
      <c r="T334" s="31">
        <f>$O$3*Data[[#This Row],[Metcalfe
(n^2)]]</f>
        <v>175836389048.32001</v>
      </c>
      <c r="U334" s="31">
        <f t="shared" si="40"/>
        <v>243255016347.89337</v>
      </c>
      <c r="V334" s="30">
        <f>LN(Data[[#This Row],[MA'[NVA']
30d]]/Data[[#This Row],[MA'[NVMetcalfe calc']]])</f>
        <v>-0.59773457914492445</v>
      </c>
      <c r="W334" s="30">
        <f>$Q$3+Data[[#This Row],[NVM
(scaled)]]/((Data[[#This Row],[Upper Bound]]-Data[[#This Row],[Lower Bound]])/2)</f>
        <v>0.27695605609238078</v>
      </c>
      <c r="X334" s="30">
        <f>(Data[[#This Row],[Upper Bound]]+Data[[#This Row],[Lower Bound]])/2</f>
        <v>24.932684289597056</v>
      </c>
      <c r="Y334" s="32">
        <f>LN(Data[[#This Row],[NVActual]]/Data[[#This Row],[MA'[n^2']
30d]])</f>
        <v>-1.1491725769129002</v>
      </c>
      <c r="Z334" s="32">
        <f>LN(Data[[#This Row],[NVActual]]/Data[[#This Row],[MA'[n*ln(n)']
30d]])</f>
        <v>9.6958161137423708</v>
      </c>
      <c r="AA334" s="32">
        <f>LN(Data[[#This Row],[NVActual]]/Data[[#This Row],[MA'[n^1.5']]])</f>
        <v>5.5740729411282457</v>
      </c>
      <c r="AB334" s="32">
        <f>LN(Data[[#This Row],[NVActual]]/Data[[#This Row],[Metcalfe
(n^2)]])</f>
        <v>-0.82461618887366317</v>
      </c>
      <c r="AC334" s="34">
        <f>1+Data[[#This Row],[MA'[NVMetcalfe calc']]]/((Data[[#This Row],[NVM_norm
(scaled)]]-Data[[#This Row],[NV_fund.]])/2)</f>
        <v>-19732129915.757767</v>
      </c>
    </row>
    <row r="335" spans="1:29" x14ac:dyDescent="0.2">
      <c r="A335" s="23">
        <v>43841</v>
      </c>
      <c r="B335" s="24">
        <v>145822905688.42899</v>
      </c>
      <c r="C335" s="24">
        <f t="shared" si="41"/>
        <v>133233544914.71617</v>
      </c>
      <c r="D335" s="25">
        <f>LN(Data[[#This Row],[NVActual]])</f>
        <v>25.705658747668675</v>
      </c>
      <c r="E335" s="26">
        <v>640445</v>
      </c>
      <c r="F335" s="40">
        <f>Data[[#This Row],[DAA 
(n)]]^2</f>
        <v>410169798025</v>
      </c>
      <c r="G335" s="41">
        <f t="shared" si="42"/>
        <v>475102550498.93335</v>
      </c>
      <c r="H335" s="28">
        <f>LN(Data[[#This Row],[Metcalfe
(n^2)]])</f>
        <v>26.739837052436222</v>
      </c>
      <c r="I335" s="42">
        <f t="shared" si="43"/>
        <v>26.858764277703884</v>
      </c>
      <c r="J335" s="40">
        <f>Data[[#This Row],[DAA 
(n)]]*LN(Data[[#This Row],[DAA 
(n)]])</f>
        <v>8562697.4705237579</v>
      </c>
      <c r="K335" s="40">
        <f t="shared" si="44"/>
        <v>9202265.786215743</v>
      </c>
      <c r="L335" s="29">
        <f>LN(Data[[#This Row],[MA'[n*ln(n)']
30d]])</f>
        <v>16.034960292807462</v>
      </c>
      <c r="M335" s="43">
        <f t="shared" si="45"/>
        <v>16.064772096056863</v>
      </c>
      <c r="N335" s="40">
        <f>Data[[#This Row],[DAA 
(n)]]^1.5</f>
        <v>512534092.81346321</v>
      </c>
      <c r="O335" s="40">
        <f t="shared" si="46"/>
        <v>569306080.55843782</v>
      </c>
      <c r="P335" s="43">
        <f>LN(Data[[#This Row],[MA'[n^1.5']]])</f>
        <v>20.159928774627382</v>
      </c>
      <c r="Q335" s="43">
        <f t="shared" si="47"/>
        <v>20.201017579838947</v>
      </c>
      <c r="R335" s="30">
        <f>$O$1+$O$2*Data[[#This Row],[MA'[ln(n^2)']]]</f>
        <v>26.858764277703884</v>
      </c>
      <c r="S335" s="30">
        <f>$Q$1+$Q$2*Data[[#This Row],[MA'[ln(n*ln(n))']]]</f>
        <v>23.026873958493823</v>
      </c>
      <c r="T335" s="31">
        <f>$O$3*Data[[#This Row],[Metcalfe
(n^2)]]</f>
        <v>213288294973</v>
      </c>
      <c r="U335" s="31">
        <f t="shared" si="40"/>
        <v>247053326259.44534</v>
      </c>
      <c r="V335" s="30">
        <f>LN(Data[[#This Row],[MA'[NVA']
30d]]/Data[[#This Row],[MA'[NVMetcalfe calc']]])</f>
        <v>-0.6175006440137466</v>
      </c>
      <c r="W335" s="30">
        <f>$Q$3+Data[[#This Row],[NVM
(scaled)]]/((Data[[#This Row],[Upper Bound]]-Data[[#This Row],[Lower Bound]])/2)</f>
        <v>0.26770442649775861</v>
      </c>
      <c r="X335" s="30">
        <f>(Data[[#This Row],[Upper Bound]]+Data[[#This Row],[Lower Bound]])/2</f>
        <v>24.942819118098853</v>
      </c>
      <c r="Y335" s="32">
        <f>LN(Data[[#This Row],[NVActual]]/Data[[#This Row],[MA'[n^2']
30d]])</f>
        <v>-1.1811377657974631</v>
      </c>
      <c r="Z335" s="32">
        <f>LN(Data[[#This Row],[NVActual]]/Data[[#This Row],[MA'[n*ln(n)']
30d]])</f>
        <v>9.6706984548612152</v>
      </c>
      <c r="AA335" s="32">
        <f>LN(Data[[#This Row],[NVActual]]/Data[[#This Row],[MA'[n^1.5']]])</f>
        <v>5.5457299730412952</v>
      </c>
      <c r="AB335" s="32">
        <f>LN(Data[[#This Row],[NVActual]]/Data[[#This Row],[Metcalfe
(n^2)]])</f>
        <v>-1.0341783047675477</v>
      </c>
      <c r="AC335" s="34">
        <f>1+Data[[#This Row],[MA'[NVMetcalfe calc']]]/((Data[[#This Row],[NVM_norm
(scaled)]]-Data[[#This Row],[NV_fund.]])/2)</f>
        <v>-20024492638.423252</v>
      </c>
    </row>
    <row r="336" spans="1:29" x14ac:dyDescent="0.2">
      <c r="A336" s="23">
        <v>43840</v>
      </c>
      <c r="B336" s="24">
        <v>147582148237.81601</v>
      </c>
      <c r="C336" s="24">
        <f t="shared" si="41"/>
        <v>132711991599.50572</v>
      </c>
      <c r="D336" s="25">
        <f>LN(Data[[#This Row],[NVActual]])</f>
        <v>25.717650794899853</v>
      </c>
      <c r="E336" s="26">
        <v>792103</v>
      </c>
      <c r="F336" s="40">
        <f>Data[[#This Row],[DAA 
(n)]]^2</f>
        <v>627427162609</v>
      </c>
      <c r="G336" s="41">
        <f t="shared" si="42"/>
        <v>478847439218.40002</v>
      </c>
      <c r="H336" s="28">
        <f>LN(Data[[#This Row],[Metcalfe
(n^2)]])</f>
        <v>27.16489342569156</v>
      </c>
      <c r="I336" s="42">
        <f t="shared" si="43"/>
        <v>26.86683378668711</v>
      </c>
      <c r="J336" s="40">
        <f>Data[[#This Row],[DAA 
(n)]]*LN(Data[[#This Row],[DAA 
(n)]])</f>
        <v>10758696.788585281</v>
      </c>
      <c r="K336" s="40">
        <f t="shared" si="44"/>
        <v>9241908.5954678915</v>
      </c>
      <c r="L336" s="29">
        <f>LN(Data[[#This Row],[MA'[n*ln(n)']
30d]])</f>
        <v>16.039258980238781</v>
      </c>
      <c r="M336" s="43">
        <f t="shared" si="45"/>
        <v>16.066675228899253</v>
      </c>
      <c r="N336" s="40">
        <f>Data[[#This Row],[DAA 
(n)]]^1.5</f>
        <v>704973005.00379229</v>
      </c>
      <c r="O336" s="40">
        <f t="shared" si="46"/>
        <v>572707448.46365857</v>
      </c>
      <c r="P336" s="43">
        <f>LN(Data[[#This Row],[MA'[n^1.5']]])</f>
        <v>20.165885583152843</v>
      </c>
      <c r="Q336" s="43">
        <f t="shared" si="47"/>
        <v>20.203629104999663</v>
      </c>
      <c r="R336" s="30">
        <f>$O$1+$O$2*Data[[#This Row],[MA'[ln(n^2)']]]</f>
        <v>26.86683378668711</v>
      </c>
      <c r="S336" s="30">
        <f>$Q$1+$Q$2*Data[[#This Row],[MA'[ln(n*ln(n))']]]</f>
        <v>23.030014127683767</v>
      </c>
      <c r="T336" s="31">
        <f>$O$3*Data[[#This Row],[Metcalfe
(n^2)]]</f>
        <v>326262124556.67999</v>
      </c>
      <c r="U336" s="31">
        <f t="shared" si="40"/>
        <v>249000668393.56796</v>
      </c>
      <c r="V336" s="30">
        <f>LN(Data[[#This Row],[MA'[NVA']
30d]]/Data[[#This Row],[MA'[NVMetcalfe calc']]])</f>
        <v>-0.62927427728132967</v>
      </c>
      <c r="W336" s="30">
        <f>$Q$3+Data[[#This Row],[NVM
(scaled)]]/((Data[[#This Row],[Upper Bound]]-Data[[#This Row],[Lower Bound]])/2)</f>
        <v>0.26198131097733646</v>
      </c>
      <c r="X336" s="30">
        <f>(Data[[#This Row],[Upper Bound]]+Data[[#This Row],[Lower Bound]])/2</f>
        <v>24.94842395718544</v>
      </c>
      <c r="Y336" s="32">
        <f>LN(Data[[#This Row],[NVActual]]/Data[[#This Row],[MA'[n^2']
30d]])</f>
        <v>-1.1769970902258462</v>
      </c>
      <c r="Z336" s="32">
        <f>LN(Data[[#This Row],[NVActual]]/Data[[#This Row],[MA'[n*ln(n)']
30d]])</f>
        <v>9.6783918146610706</v>
      </c>
      <c r="AA336" s="32">
        <f>LN(Data[[#This Row],[NVActual]]/Data[[#This Row],[MA'[n^1.5']]])</f>
        <v>5.5517652117470071</v>
      </c>
      <c r="AB336" s="32">
        <f>LN(Data[[#This Row],[NVActual]]/Data[[#This Row],[Metcalfe
(n^2)]])</f>
        <v>-1.4472426307917075</v>
      </c>
      <c r="AC336" s="34">
        <f>1+Data[[#This Row],[MA'[NVMetcalfe calc']]]/((Data[[#This Row],[NVM_norm
(scaled)]]-Data[[#This Row],[NV_fund.]])/2)</f>
        <v>-20173070048.994835</v>
      </c>
    </row>
    <row r="337" spans="1:29" x14ac:dyDescent="0.2">
      <c r="A337" s="23">
        <v>43839</v>
      </c>
      <c r="B337" s="24">
        <v>141891415486.245</v>
      </c>
      <c r="C337" s="24">
        <f t="shared" si="41"/>
        <v>132135991974.73199</v>
      </c>
      <c r="D337" s="25">
        <f>LN(Data[[#This Row],[NVActual]])</f>
        <v>25.678327922356708</v>
      </c>
      <c r="E337" s="26">
        <v>773570</v>
      </c>
      <c r="F337" s="40">
        <f>Data[[#This Row],[DAA 
(n)]]^2</f>
        <v>598410544900</v>
      </c>
      <c r="G337" s="41">
        <f t="shared" si="42"/>
        <v>477780347136.79999</v>
      </c>
      <c r="H337" s="28">
        <f>LN(Data[[#This Row],[Metcalfe
(n^2)]])</f>
        <v>27.117542885276283</v>
      </c>
      <c r="I337" s="42">
        <f t="shared" si="43"/>
        <v>26.865088121528313</v>
      </c>
      <c r="J337" s="40">
        <f>Data[[#This Row],[DAA 
(n)]]*LN(Data[[#This Row],[DAA 
(n)]])</f>
        <v>10488658.824881587</v>
      </c>
      <c r="K337" s="40">
        <f t="shared" si="44"/>
        <v>9231966.4291549716</v>
      </c>
      <c r="L337" s="29">
        <f>LN(Data[[#This Row],[MA'[n*ln(n)']
30d]])</f>
        <v>16.038182631366709</v>
      </c>
      <c r="M337" s="43">
        <f t="shared" si="45"/>
        <v>16.068367666276242</v>
      </c>
      <c r="N337" s="40">
        <f>Data[[#This Row],[DAA 
(n)]]^1.5</f>
        <v>680376693.61780322</v>
      </c>
      <c r="O337" s="40">
        <f t="shared" si="46"/>
        <v>571802354.60656905</v>
      </c>
      <c r="P337" s="43">
        <f>LN(Data[[#This Row],[MA'[n^1.5']]])</f>
        <v>20.164303955728879</v>
      </c>
      <c r="Q337" s="43">
        <f t="shared" si="47"/>
        <v>20.205949316651033</v>
      </c>
      <c r="R337" s="30">
        <f>$O$1+$O$2*Data[[#This Row],[MA'[ln(n^2)']]]</f>
        <v>26.865088121528313</v>
      </c>
      <c r="S337" s="30">
        <f>$Q$1+$Q$2*Data[[#This Row],[MA'[ln(n*ln(n))']]]</f>
        <v>23.032806649355798</v>
      </c>
      <c r="T337" s="31">
        <f>$O$3*Data[[#This Row],[Metcalfe
(n^2)]]</f>
        <v>311173483348</v>
      </c>
      <c r="U337" s="31">
        <f t="shared" si="40"/>
        <v>248445780511.13596</v>
      </c>
      <c r="V337" s="30">
        <f>LN(Data[[#This Row],[MA'[NVA']
30d]]/Data[[#This Row],[MA'[NVMetcalfe calc']]])</f>
        <v>-0.63139300016861843</v>
      </c>
      <c r="W337" s="30">
        <f>$Q$3+Data[[#This Row],[NVM
(scaled)]]/((Data[[#This Row],[Upper Bound]]-Data[[#This Row],[Lower Bound]])/2)</f>
        <v>0.26048714727591094</v>
      </c>
      <c r="X337" s="30">
        <f>(Data[[#This Row],[Upper Bound]]+Data[[#This Row],[Lower Bound]])/2</f>
        <v>24.948947385442054</v>
      </c>
      <c r="Y337" s="32">
        <f>LN(Data[[#This Row],[NVActual]]/Data[[#This Row],[MA'[n^2']
30d]])</f>
        <v>-1.2140890166488634</v>
      </c>
      <c r="Z337" s="32">
        <f>LN(Data[[#This Row],[NVActual]]/Data[[#This Row],[MA'[n*ln(n)']
30d]])</f>
        <v>9.6401452909899987</v>
      </c>
      <c r="AA337" s="32">
        <f>LN(Data[[#This Row],[NVActual]]/Data[[#This Row],[MA'[n^1.5']]])</f>
        <v>5.5140239666278301</v>
      </c>
      <c r="AB337" s="32">
        <f>LN(Data[[#This Row],[NVActual]]/Data[[#This Row],[Metcalfe
(n^2)]])</f>
        <v>-1.4392149629195743</v>
      </c>
      <c r="AC337" s="34">
        <f>1+Data[[#This Row],[MA'[NVMetcalfe calc']]]/((Data[[#This Row],[NVM_norm
(scaled)]]-Data[[#This Row],[NV_fund.]])/2)</f>
        <v>-20126470270.083256</v>
      </c>
    </row>
    <row r="338" spans="1:29" x14ac:dyDescent="0.2">
      <c r="A338" s="23">
        <v>43838</v>
      </c>
      <c r="B338" s="24">
        <v>146278447249.11499</v>
      </c>
      <c r="C338" s="24">
        <f t="shared" si="41"/>
        <v>131768363660.83344</v>
      </c>
      <c r="D338" s="25">
        <f>LN(Data[[#This Row],[NVActual]])</f>
        <v>25.708777815248606</v>
      </c>
      <c r="E338" s="26">
        <v>754553</v>
      </c>
      <c r="F338" s="40">
        <f>Data[[#This Row],[DAA 
(n)]]^2</f>
        <v>569350229809</v>
      </c>
      <c r="G338" s="41">
        <f t="shared" si="42"/>
        <v>479339062542.66669</v>
      </c>
      <c r="H338" s="28">
        <f>LN(Data[[#This Row],[Metcalfe
(n^2)]])</f>
        <v>27.067761599836913</v>
      </c>
      <c r="I338" s="42">
        <f t="shared" si="43"/>
        <v>26.867596118546683</v>
      </c>
      <c r="J338" s="40">
        <f>Data[[#This Row],[DAA 
(n)]]*LN(Data[[#This Row],[DAA 
(n)]])</f>
        <v>10212030.359220872</v>
      </c>
      <c r="K338" s="40">
        <f t="shared" si="44"/>
        <v>9246376.9708916023</v>
      </c>
      <c r="L338" s="29">
        <f>LN(Data[[#This Row],[MA'[n*ln(n)']
30d]])</f>
        <v>16.039742353939893</v>
      </c>
      <c r="M338" s="43">
        <f t="shared" si="45"/>
        <v>16.069983943420574</v>
      </c>
      <c r="N338" s="40">
        <f>Data[[#This Row],[DAA 
(n)]]^1.5</f>
        <v>655442540.54270172</v>
      </c>
      <c r="O338" s="40">
        <f t="shared" si="46"/>
        <v>573118939.69758773</v>
      </c>
      <c r="P338" s="43">
        <f>LN(Data[[#This Row],[MA'[n^1.5']]])</f>
        <v>20.166603826781845</v>
      </c>
      <c r="Q338" s="43">
        <f t="shared" si="47"/>
        <v>20.208164610192814</v>
      </c>
      <c r="R338" s="30">
        <f>$O$1+$O$2*Data[[#This Row],[MA'[ln(n^2)']]]</f>
        <v>26.867596118546683</v>
      </c>
      <c r="S338" s="30">
        <f>$Q$1+$Q$2*Data[[#This Row],[MA'[ln(n*ln(n))']]]</f>
        <v>23.035473506643946</v>
      </c>
      <c r="T338" s="31">
        <f>$O$3*Data[[#This Row],[Metcalfe
(n^2)]]</f>
        <v>296062119500.67999</v>
      </c>
      <c r="U338" s="31">
        <f t="shared" si="40"/>
        <v>249256312522.18658</v>
      </c>
      <c r="V338" s="30">
        <f>LN(Data[[#This Row],[MA'[NVA']
30d]]/Data[[#This Row],[MA'[NVMetcalfe calc']]])</f>
        <v>-0.63743617425465748</v>
      </c>
      <c r="W338" s="30">
        <f>$Q$3+Data[[#This Row],[NVM
(scaled)]]/((Data[[#This Row],[Upper Bound]]-Data[[#This Row],[Lower Bound]])/2)</f>
        <v>0.25731953081315634</v>
      </c>
      <c r="X338" s="30">
        <f>(Data[[#This Row],[Upper Bound]]+Data[[#This Row],[Lower Bound]])/2</f>
        <v>24.951534812595312</v>
      </c>
      <c r="Y338" s="32">
        <f>LN(Data[[#This Row],[NVActual]]/Data[[#This Row],[MA'[n^2']
30d]])</f>
        <v>-1.1868962236926666</v>
      </c>
      <c r="Z338" s="32">
        <f>LN(Data[[#This Row],[NVActual]]/Data[[#This Row],[MA'[n*ln(n)']
30d]])</f>
        <v>9.6690354613087113</v>
      </c>
      <c r="AA338" s="32">
        <f>LN(Data[[#This Row],[NVActual]]/Data[[#This Row],[MA'[n^1.5']]])</f>
        <v>5.5421739884667591</v>
      </c>
      <c r="AB338" s="32">
        <f>LN(Data[[#This Row],[NVActual]]/Data[[#This Row],[Metcalfe
(n^2)]])</f>
        <v>-1.3589837845883077</v>
      </c>
      <c r="AC338" s="34">
        <f>1+Data[[#This Row],[MA'[NVMetcalfe calc']]]/((Data[[#This Row],[NVM_norm
(scaled)]]-Data[[#This Row],[NV_fund.]])/2)</f>
        <v>-20187425246.407822</v>
      </c>
    </row>
    <row r="339" spans="1:29" x14ac:dyDescent="0.2">
      <c r="A339" s="23">
        <v>43837</v>
      </c>
      <c r="B339" s="24">
        <v>147650387097.90201</v>
      </c>
      <c r="C339" s="24">
        <f t="shared" si="41"/>
        <v>131319271078.35141</v>
      </c>
      <c r="D339" s="25">
        <f>LN(Data[[#This Row],[NVActual]])</f>
        <v>25.718113066859299</v>
      </c>
      <c r="E339" s="26">
        <v>775757</v>
      </c>
      <c r="F339" s="40">
        <f>Data[[#This Row],[DAA 
(n)]]^2</f>
        <v>601798923049</v>
      </c>
      <c r="G339" s="41">
        <f t="shared" si="42"/>
        <v>481877862439.73334</v>
      </c>
      <c r="H339" s="28">
        <f>LN(Data[[#This Row],[Metcalfe
(n^2)]])</f>
        <v>27.123189211591072</v>
      </c>
      <c r="I339" s="42">
        <f t="shared" si="43"/>
        <v>26.871781168113344</v>
      </c>
      <c r="J339" s="40">
        <f>Data[[#This Row],[DAA 
(n)]]*LN(Data[[#This Row],[DAA 
(n)]])</f>
        <v>10520501.946608128</v>
      </c>
      <c r="K339" s="40">
        <f t="shared" si="44"/>
        <v>9270112.0968038272</v>
      </c>
      <c r="L339" s="29">
        <f>LN(Data[[#This Row],[MA'[n*ln(n)']
30d]])</f>
        <v>16.042306029896523</v>
      </c>
      <c r="M339" s="43">
        <f t="shared" si="45"/>
        <v>16.071200612833547</v>
      </c>
      <c r="N339" s="40">
        <f>Data[[#This Row],[DAA 
(n)]]^1.5</f>
        <v>683264024.4793551</v>
      </c>
      <c r="O339" s="40">
        <f t="shared" si="46"/>
        <v>575276208.69354379</v>
      </c>
      <c r="P339" s="43">
        <f>LN(Data[[#This Row],[MA'[n^1.5']]])</f>
        <v>20.170360846369572</v>
      </c>
      <c r="Q339" s="43">
        <f t="shared" si="47"/>
        <v>20.209824484771428</v>
      </c>
      <c r="R339" s="30">
        <f>$O$1+$O$2*Data[[#This Row],[MA'[ln(n^2)']]]</f>
        <v>26.871781168113344</v>
      </c>
      <c r="S339" s="30">
        <f>$Q$1+$Q$2*Data[[#This Row],[MA'[ln(n*ln(n))']]]</f>
        <v>23.037481011175352</v>
      </c>
      <c r="T339" s="31">
        <f>$O$3*Data[[#This Row],[Metcalfe
(n^2)]]</f>
        <v>312935439985.47998</v>
      </c>
      <c r="U339" s="31">
        <f t="shared" si="40"/>
        <v>250576488468.66125</v>
      </c>
      <c r="V339" s="30">
        <f>LN(Data[[#This Row],[MA'[NVA']
30d]]/Data[[#This Row],[MA'[NVMetcalfe calc']]])</f>
        <v>-0.64613267521582018</v>
      </c>
      <c r="W339" s="30">
        <f>$Q$3+Data[[#This Row],[NVM
(scaled)]]/((Data[[#This Row],[Upper Bound]]-Data[[#This Row],[Lower Bound]])/2)</f>
        <v>0.25297230327851489</v>
      </c>
      <c r="X339" s="30">
        <f>(Data[[#This Row],[Upper Bound]]+Data[[#This Row],[Lower Bound]])/2</f>
        <v>24.954631089644348</v>
      </c>
      <c r="Y339" s="32">
        <f>LN(Data[[#This Row],[NVActual]]/Data[[#This Row],[MA'[n^2']
30d]])</f>
        <v>-1.1828434545992197</v>
      </c>
      <c r="Z339" s="32">
        <f>LN(Data[[#This Row],[NVActual]]/Data[[#This Row],[MA'[n*ln(n)']
30d]])</f>
        <v>9.6758070369627767</v>
      </c>
      <c r="AA339" s="32">
        <f>LN(Data[[#This Row],[NVActual]]/Data[[#This Row],[MA'[n^1.5']]])</f>
        <v>5.5477522204897269</v>
      </c>
      <c r="AB339" s="32">
        <f>LN(Data[[#This Row],[NVActual]]/Data[[#This Row],[Metcalfe
(n^2)]])</f>
        <v>-1.4050761447317708</v>
      </c>
      <c r="AC339" s="34">
        <f>1+Data[[#This Row],[MA'[NVMetcalfe calc']]]/((Data[[#This Row],[NVM_norm
(scaled)]]-Data[[#This Row],[NV_fund.]])/2)</f>
        <v>-20288231703.258488</v>
      </c>
    </row>
    <row r="340" spans="1:29" x14ac:dyDescent="0.2">
      <c r="A340" s="23">
        <v>43836</v>
      </c>
      <c r="B340" s="24">
        <v>140913446583.57401</v>
      </c>
      <c r="C340" s="24">
        <f t="shared" si="41"/>
        <v>130937794665.61261</v>
      </c>
      <c r="D340" s="25">
        <f>LN(Data[[#This Row],[NVActual]])</f>
        <v>25.671411684821859</v>
      </c>
      <c r="E340" s="26">
        <v>724219</v>
      </c>
      <c r="F340" s="40">
        <f>Data[[#This Row],[DAA 
(n)]]^2</f>
        <v>524493159961</v>
      </c>
      <c r="G340" s="41">
        <f t="shared" si="42"/>
        <v>473304196947.73334</v>
      </c>
      <c r="H340" s="28">
        <f>LN(Data[[#This Row],[Metcalfe
(n^2)]])</f>
        <v>26.98569822363195</v>
      </c>
      <c r="I340" s="42">
        <f t="shared" si="43"/>
        <v>26.853195465007552</v>
      </c>
      <c r="J340" s="40">
        <f>Data[[#This Row],[DAA 
(n)]]*LN(Data[[#This Row],[DAA 
(n)]])</f>
        <v>9771777.6909102537</v>
      </c>
      <c r="K340" s="40">
        <f t="shared" si="44"/>
        <v>9179336.5227672048</v>
      </c>
      <c r="L340" s="29">
        <f>LN(Data[[#This Row],[MA'[n*ln(n)']
30d]])</f>
        <v>16.032465485776402</v>
      </c>
      <c r="M340" s="43">
        <f t="shared" si="45"/>
        <v>16.072173762711685</v>
      </c>
      <c r="N340" s="40">
        <f>Data[[#This Row],[DAA 
(n)]]^1.5</f>
        <v>616318028.14277327</v>
      </c>
      <c r="O340" s="40">
        <f t="shared" si="46"/>
        <v>567492575.15578449</v>
      </c>
      <c r="P340" s="43">
        <f>LN(Data[[#This Row],[MA'[n^1.5']]])</f>
        <v>20.156738223808311</v>
      </c>
      <c r="Q340" s="43">
        <f t="shared" si="47"/>
        <v>20.211133054611363</v>
      </c>
      <c r="R340" s="30">
        <f>$O$1+$O$2*Data[[#This Row],[MA'[ln(n^2)']]]</f>
        <v>26.853195465007552</v>
      </c>
      <c r="S340" s="30">
        <f>$Q$1+$Q$2*Data[[#This Row],[MA'[ln(n*ln(n))']]]</f>
        <v>23.039086708474279</v>
      </c>
      <c r="T340" s="31">
        <f>$O$3*Data[[#This Row],[Metcalfe
(n^2)]]</f>
        <v>272736443179.72</v>
      </c>
      <c r="U340" s="31">
        <f t="shared" si="40"/>
        <v>246118182412.82132</v>
      </c>
      <c r="V340" s="30">
        <f>LN(Data[[#This Row],[MA'[NVA']
30d]]/Data[[#This Row],[MA'[NVMetcalfe calc']]])</f>
        <v>-0.63108947633825041</v>
      </c>
      <c r="W340" s="30">
        <f>$Q$3+Data[[#This Row],[NVM
(scaled)]]/((Data[[#This Row],[Upper Bound]]-Data[[#This Row],[Lower Bound]])/2)</f>
        <v>0.25907630766571976</v>
      </c>
      <c r="X340" s="30">
        <f>(Data[[#This Row],[Upper Bound]]+Data[[#This Row],[Lower Bound]])/2</f>
        <v>24.946141086740916</v>
      </c>
      <c r="Y340" s="32">
        <f>LN(Data[[#This Row],[NVActual]]/Data[[#This Row],[MA'[n^2']
30d]])</f>
        <v>-1.2115924564128924</v>
      </c>
      <c r="Z340" s="32">
        <f>LN(Data[[#This Row],[NVActual]]/Data[[#This Row],[MA'[n*ln(n)']
30d]])</f>
        <v>9.6389461990454564</v>
      </c>
      <c r="AA340" s="32">
        <f>LN(Data[[#This Row],[NVActual]]/Data[[#This Row],[MA'[n^1.5']]])</f>
        <v>5.5146734610135448</v>
      </c>
      <c r="AB340" s="32">
        <f>LN(Data[[#This Row],[NVActual]]/Data[[#This Row],[Metcalfe
(n^2)]])</f>
        <v>-1.3142865388100931</v>
      </c>
      <c r="AC340" s="34">
        <f>1+Data[[#This Row],[MA'[NVMetcalfe calc']]]/((Data[[#This Row],[NVM_norm
(scaled)]]-Data[[#This Row],[NV_fund.]])/2)</f>
        <v>-19939039703.828056</v>
      </c>
    </row>
    <row r="341" spans="1:29" x14ac:dyDescent="0.2">
      <c r="A341" s="23">
        <v>43835</v>
      </c>
      <c r="B341" s="24">
        <v>133275140628.5</v>
      </c>
      <c r="C341" s="24">
        <f t="shared" si="41"/>
        <v>130770241170.87433</v>
      </c>
      <c r="D341" s="25">
        <f>LN(Data[[#This Row],[NVActual]])</f>
        <v>25.615681554830068</v>
      </c>
      <c r="E341" s="26">
        <v>597061</v>
      </c>
      <c r="F341" s="40">
        <f>Data[[#This Row],[DAA 
(n)]]^2</f>
        <v>356481837721</v>
      </c>
      <c r="G341" s="41">
        <f t="shared" si="42"/>
        <v>469574875699.03333</v>
      </c>
      <c r="H341" s="28">
        <f>LN(Data[[#This Row],[Metcalfe
(n^2)]])</f>
        <v>26.599549129418815</v>
      </c>
      <c r="I341" s="42">
        <f t="shared" si="43"/>
        <v>26.845198097917137</v>
      </c>
      <c r="J341" s="40">
        <f>Data[[#This Row],[DAA 
(n)]]*LN(Data[[#This Row],[DAA 
(n)]])</f>
        <v>7940776.7013799632</v>
      </c>
      <c r="K341" s="40">
        <f t="shared" si="44"/>
        <v>9139946.4329274315</v>
      </c>
      <c r="L341" s="29">
        <f>LN(Data[[#This Row],[MA'[n*ln(n)']
30d]])</f>
        <v>16.028165082683117</v>
      </c>
      <c r="M341" s="43">
        <f t="shared" si="45"/>
        <v>16.073711210749295</v>
      </c>
      <c r="N341" s="40">
        <f>Data[[#This Row],[DAA 
(n)]]^1.5</f>
        <v>461347377.26743144</v>
      </c>
      <c r="O341" s="40">
        <f t="shared" si="46"/>
        <v>564109393.7873534</v>
      </c>
      <c r="P341" s="43">
        <f>LN(Data[[#This Row],[MA'[n^1.5']]])</f>
        <v>20.150758751270281</v>
      </c>
      <c r="Q341" s="43">
        <f t="shared" si="47"/>
        <v>20.213213727627178</v>
      </c>
      <c r="R341" s="30">
        <f>$O$1+$O$2*Data[[#This Row],[MA'[ln(n^2)']]]</f>
        <v>26.845198097917137</v>
      </c>
      <c r="S341" s="30">
        <f>$Q$1+$Q$2*Data[[#This Row],[MA'[ln(n*ln(n))']]]</f>
        <v>23.041623497736335</v>
      </c>
      <c r="T341" s="31">
        <f>$O$3*Data[[#This Row],[Metcalfe
(n^2)]]</f>
        <v>185370555614.92001</v>
      </c>
      <c r="U341" s="31">
        <f t="shared" si="40"/>
        <v>244178935363.49728</v>
      </c>
      <c r="V341" s="30">
        <f>LN(Data[[#This Row],[MA'[NVA']
30d]]/Data[[#This Row],[MA'[NVMetcalfe calc']]])</f>
        <v>-0.62445939902955339</v>
      </c>
      <c r="W341" s="30">
        <f>$Q$3+Data[[#This Row],[NVM
(scaled)]]/((Data[[#This Row],[Upper Bound]]-Data[[#This Row],[Lower Bound]])/2)</f>
        <v>0.26164603581069773</v>
      </c>
      <c r="X341" s="30">
        <f>(Data[[#This Row],[Upper Bound]]+Data[[#This Row],[Lower Bound]])/2</f>
        <v>24.943410797826736</v>
      </c>
      <c r="Y341" s="32">
        <f>LN(Data[[#This Row],[NVActual]]/Data[[#This Row],[MA'[n^2']
30d]])</f>
        <v>-1.2594120477062847</v>
      </c>
      <c r="Z341" s="32">
        <f>LN(Data[[#This Row],[NVActual]]/Data[[#This Row],[MA'[n*ln(n)']
30d]])</f>
        <v>9.5875164721469499</v>
      </c>
      <c r="AA341" s="32">
        <f>LN(Data[[#This Row],[NVActual]]/Data[[#This Row],[MA'[n^1.5']]])</f>
        <v>5.464922803559789</v>
      </c>
      <c r="AB341" s="32">
        <f>LN(Data[[#This Row],[NVActual]]/Data[[#This Row],[Metcalfe
(n^2)]])</f>
        <v>-0.98386757458874607</v>
      </c>
      <c r="AC341" s="34">
        <f>1+Data[[#This Row],[MA'[NVMetcalfe calc']]]/((Data[[#This Row],[NVM_norm
(scaled)]]-Data[[#This Row],[NV_fund.]])/2)</f>
        <v>-19786181231.816551</v>
      </c>
    </row>
    <row r="342" spans="1:29" x14ac:dyDescent="0.2">
      <c r="A342" s="23">
        <v>43834</v>
      </c>
      <c r="B342" s="24">
        <v>133217241900.653</v>
      </c>
      <c r="C342" s="24">
        <f t="shared" si="41"/>
        <v>130870165279.25255</v>
      </c>
      <c r="D342" s="25">
        <f>LN(Data[[#This Row],[NVActual]])</f>
        <v>25.615247030374185</v>
      </c>
      <c r="E342" s="26">
        <v>611397</v>
      </c>
      <c r="F342" s="40">
        <f>Data[[#This Row],[DAA 
(n)]]^2</f>
        <v>373806291609</v>
      </c>
      <c r="G342" s="41">
        <f t="shared" si="42"/>
        <v>476344624915.29999</v>
      </c>
      <c r="H342" s="28">
        <f>LN(Data[[#This Row],[Metcalfe
(n^2)]])</f>
        <v>26.647003563310978</v>
      </c>
      <c r="I342" s="42">
        <f t="shared" si="43"/>
        <v>26.860227866216988</v>
      </c>
      <c r="J342" s="40">
        <f>Data[[#This Row],[DAA 
(n)]]*LN(Data[[#This Row],[DAA 
(n)]])</f>
        <v>8145949.0187988207</v>
      </c>
      <c r="K342" s="40">
        <f t="shared" si="44"/>
        <v>9212503.9115520399</v>
      </c>
      <c r="L342" s="29">
        <f>LN(Data[[#This Row],[MA'[n*ln(n)']
30d]])</f>
        <v>16.036072240071448</v>
      </c>
      <c r="M342" s="43">
        <f t="shared" si="45"/>
        <v>16.075653503307908</v>
      </c>
      <c r="N342" s="40">
        <f>Data[[#This Row],[DAA 
(n)]]^1.5</f>
        <v>478062804.73476344</v>
      </c>
      <c r="O342" s="40">
        <f t="shared" si="46"/>
        <v>570297270.66965187</v>
      </c>
      <c r="P342" s="43">
        <f>LN(Data[[#This Row],[MA'[n^1.5']]])</f>
        <v>20.16166831033529</v>
      </c>
      <c r="Q342" s="43">
        <f t="shared" si="47"/>
        <v>20.215858791559544</v>
      </c>
      <c r="R342" s="30">
        <f>$O$1+$O$2*Data[[#This Row],[MA'[ln(n^2)']]]</f>
        <v>26.860227866216988</v>
      </c>
      <c r="S342" s="30">
        <f>$Q$1+$Q$2*Data[[#This Row],[MA'[ln(n*ln(n))']]]</f>
        <v>23.044828280458045</v>
      </c>
      <c r="T342" s="31">
        <f>$O$3*Data[[#This Row],[Metcalfe
(n^2)]]</f>
        <v>194379271636.67999</v>
      </c>
      <c r="U342" s="31">
        <f t="shared" si="40"/>
        <v>247699204955.95596</v>
      </c>
      <c r="V342" s="30">
        <f>LN(Data[[#This Row],[MA'[NVA']
30d]]/Data[[#This Row],[MA'[NVMetcalfe calc']]])</f>
        <v>-0.6380093997911348</v>
      </c>
      <c r="W342" s="30">
        <f>$Q$3+Data[[#This Row],[NVM
(scaled)]]/((Data[[#This Row],[Upper Bound]]-Data[[#This Row],[Lower Bound]])/2)</f>
        <v>0.2555609010534477</v>
      </c>
      <c r="X342" s="30">
        <f>(Data[[#This Row],[Upper Bound]]+Data[[#This Row],[Lower Bound]])/2</f>
        <v>24.952528073337518</v>
      </c>
      <c r="Y342" s="32">
        <f>LN(Data[[#This Row],[NVActual]]/Data[[#This Row],[MA'[n^2']
30d]])</f>
        <v>-1.2741604007635883</v>
      </c>
      <c r="Z342" s="32">
        <f>LN(Data[[#This Row],[NVActual]]/Data[[#This Row],[MA'[n*ln(n)']
30d]])</f>
        <v>9.5791747903027353</v>
      </c>
      <c r="AA342" s="32">
        <f>LN(Data[[#This Row],[NVActual]]/Data[[#This Row],[MA'[n^1.5']]])</f>
        <v>5.4535787200388928</v>
      </c>
      <c r="AB342" s="32">
        <f>LN(Data[[#This Row],[NVActual]]/Data[[#This Row],[Metcalfe
(n^2)]])</f>
        <v>-1.0317565329367937</v>
      </c>
      <c r="AC342" s="34">
        <f>1+Data[[#This Row],[MA'[NVMetcalfe calc']]]/((Data[[#This Row],[NVM_norm
(scaled)]]-Data[[#This Row],[NV_fund.]])/2)</f>
        <v>-20059078769.929733</v>
      </c>
    </row>
    <row r="343" spans="1:29" x14ac:dyDescent="0.2">
      <c r="A343" s="23">
        <v>43833</v>
      </c>
      <c r="B343" s="24">
        <v>132696546617.94099</v>
      </c>
      <c r="C343" s="24">
        <f t="shared" si="41"/>
        <v>130893120783.27379</v>
      </c>
      <c r="D343" s="25">
        <f>LN(Data[[#This Row],[NVActual]])</f>
        <v>25.611330753966598</v>
      </c>
      <c r="E343" s="26">
        <v>721747</v>
      </c>
      <c r="F343" s="40">
        <f>Data[[#This Row],[DAA 
(n)]]^2</f>
        <v>520918732009</v>
      </c>
      <c r="G343" s="41">
        <f t="shared" si="42"/>
        <v>482477694057.70001</v>
      </c>
      <c r="H343" s="28">
        <f>LN(Data[[#This Row],[Metcalfe
(n^2)]])</f>
        <v>26.978859881905272</v>
      </c>
      <c r="I343" s="42">
        <f t="shared" si="43"/>
        <v>26.873569860191846</v>
      </c>
      <c r="J343" s="40">
        <f>Data[[#This Row],[DAA 
(n)]]*LN(Data[[#This Row],[DAA 
(n)]])</f>
        <v>9735955.5915927421</v>
      </c>
      <c r="K343" s="40">
        <f t="shared" si="44"/>
        <v>9277647.1456359625</v>
      </c>
      <c r="L343" s="29">
        <f>LN(Data[[#This Row],[MA'[n*ln(n)']
30d]])</f>
        <v>16.043118532274644</v>
      </c>
      <c r="M343" s="43">
        <f t="shared" si="45"/>
        <v>16.077470963360316</v>
      </c>
      <c r="N343" s="40">
        <f>Data[[#This Row],[DAA 
(n)]]^1.5</f>
        <v>613165175.19449961</v>
      </c>
      <c r="O343" s="40">
        <f t="shared" si="46"/>
        <v>575876612.15138555</v>
      </c>
      <c r="P343" s="43">
        <f>LN(Data[[#This Row],[MA'[n^1.5']]])</f>
        <v>20.171403980697896</v>
      </c>
      <c r="Q343" s="43">
        <f t="shared" si="47"/>
        <v>20.218341226412431</v>
      </c>
      <c r="R343" s="30">
        <f>$O$1+$O$2*Data[[#This Row],[MA'[ln(n^2)']]]</f>
        <v>26.873569860191846</v>
      </c>
      <c r="S343" s="30">
        <f>$Q$1+$Q$2*Data[[#This Row],[MA'[ln(n*ln(n))']]]</f>
        <v>23.047827089544519</v>
      </c>
      <c r="T343" s="31">
        <f>$O$3*Data[[#This Row],[Metcalfe
(n^2)]]</f>
        <v>270877740644.68002</v>
      </c>
      <c r="U343" s="31">
        <f t="shared" si="40"/>
        <v>250888400910.00397</v>
      </c>
      <c r="V343" s="30">
        <f>LN(Data[[#This Row],[MA'[NVA']
30d]]/Data[[#This Row],[MA'[NVMetcalfe calc']]])</f>
        <v>-0.65062710405837032</v>
      </c>
      <c r="W343" s="30">
        <f>$Q$3+Data[[#This Row],[NVM
(scaled)]]/((Data[[#This Row],[Upper Bound]]-Data[[#This Row],[Lower Bound]])/2)</f>
        <v>0.24986887092867338</v>
      </c>
      <c r="X343" s="30">
        <f>(Data[[#This Row],[Upper Bound]]+Data[[#This Row],[Lower Bound]])/2</f>
        <v>24.960698474868181</v>
      </c>
      <c r="Y343" s="32">
        <f>LN(Data[[#This Row],[NVActual]]/Data[[#This Row],[MA'[n^2']
30d]])</f>
        <v>-1.2908697727579885</v>
      </c>
      <c r="Z343" s="32">
        <f>LN(Data[[#This Row],[NVActual]]/Data[[#This Row],[MA'[n*ln(n)']
30d]])</f>
        <v>9.5682122216919545</v>
      </c>
      <c r="AA343" s="32">
        <f>LN(Data[[#This Row],[NVActual]]/Data[[#This Row],[MA'[n^1.5']]])</f>
        <v>5.4399267732687031</v>
      </c>
      <c r="AB343" s="32">
        <f>LN(Data[[#This Row],[NVActual]]/Data[[#This Row],[Metcalfe
(n^2)]])</f>
        <v>-1.3675291279386728</v>
      </c>
      <c r="AC343" s="34">
        <f>1+Data[[#This Row],[MA'[NVMetcalfe calc']]]/((Data[[#This Row],[NVM_norm
(scaled)]]-Data[[#This Row],[NV_fund.]])/2)</f>
        <v>-20305947223.856121</v>
      </c>
    </row>
    <row r="344" spans="1:29" x14ac:dyDescent="0.2">
      <c r="A344" s="23">
        <v>43832</v>
      </c>
      <c r="B344" s="24">
        <v>125997729470.88699</v>
      </c>
      <c r="C344" s="24">
        <f t="shared" si="41"/>
        <v>130819018779.60513</v>
      </c>
      <c r="D344" s="25">
        <f>LN(Data[[#This Row],[NVActual]])</f>
        <v>25.5595297236632</v>
      </c>
      <c r="E344" s="26">
        <v>671016</v>
      </c>
      <c r="F344" s="40">
        <f>Data[[#This Row],[DAA 
(n)]]^2</f>
        <v>450262472256</v>
      </c>
      <c r="G344" s="41">
        <f t="shared" si="42"/>
        <v>483841842718.86664</v>
      </c>
      <c r="H344" s="28">
        <f>LN(Data[[#This Row],[Metcalfe
(n^2)]])</f>
        <v>26.833096521353966</v>
      </c>
      <c r="I344" s="42">
        <f t="shared" si="43"/>
        <v>26.876090818456209</v>
      </c>
      <c r="J344" s="40">
        <f>Data[[#This Row],[DAA 
(n)]]*LN(Data[[#This Row],[DAA 
(n)]])</f>
        <v>9002718.547686426</v>
      </c>
      <c r="K344" s="40">
        <f t="shared" si="44"/>
        <v>9291098.9026888255</v>
      </c>
      <c r="L344" s="29">
        <f>LN(Data[[#This Row],[MA'[n*ln(n)']
30d]])</f>
        <v>16.044567392566126</v>
      </c>
      <c r="M344" s="43">
        <f t="shared" si="45"/>
        <v>16.079112183972185</v>
      </c>
      <c r="N344" s="40">
        <f>Data[[#This Row],[DAA 
(n)]]^1.5</f>
        <v>549666556.27146554</v>
      </c>
      <c r="O344" s="40">
        <f t="shared" si="46"/>
        <v>577069444.88580275</v>
      </c>
      <c r="P344" s="43">
        <f>LN(Data[[#This Row],[MA'[n^1.5']]])</f>
        <v>20.173473172318328</v>
      </c>
      <c r="Q344" s="43">
        <f t="shared" si="47"/>
        <v>20.220582819819462</v>
      </c>
      <c r="R344" s="30">
        <f>$O$1+$O$2*Data[[#This Row],[MA'[ln(n^2)']]]</f>
        <v>26.876090818456209</v>
      </c>
      <c r="S344" s="30">
        <f>$Q$1+$Q$2*Data[[#This Row],[MA'[ln(n*ln(n))']]]</f>
        <v>23.050535103554104</v>
      </c>
      <c r="T344" s="31">
        <f>$O$3*Data[[#This Row],[Metcalfe
(n^2)]]</f>
        <v>234136485573.12</v>
      </c>
      <c r="U344" s="31">
        <f t="shared" si="40"/>
        <v>251597758213.81064</v>
      </c>
      <c r="V344" s="30">
        <f>LN(Data[[#This Row],[MA'[NVA']
30d]]/Data[[#This Row],[MA'[NVMetcalfe calc']]])</f>
        <v>-0.65401678269976782</v>
      </c>
      <c r="W344" s="30">
        <f>$Q$3+Data[[#This Row],[NVM
(scaled)]]/((Data[[#This Row],[Upper Bound]]-Data[[#This Row],[Lower Bound]])/2)</f>
        <v>0.24808011622881099</v>
      </c>
      <c r="X344" s="30">
        <f>(Data[[#This Row],[Upper Bound]]+Data[[#This Row],[Lower Bound]])/2</f>
        <v>24.963312961005158</v>
      </c>
      <c r="Y344" s="32">
        <f>LN(Data[[#This Row],[NVActual]]/Data[[#This Row],[MA'[n^2']
30d]])</f>
        <v>-1.3454941953564756</v>
      </c>
      <c r="Z344" s="32">
        <f>LN(Data[[#This Row],[NVActual]]/Data[[#This Row],[MA'[n*ln(n)']
30d]])</f>
        <v>9.5149623310970721</v>
      </c>
      <c r="AA344" s="32">
        <f>LN(Data[[#This Row],[NVActual]]/Data[[#This Row],[MA'[n^1.5']]])</f>
        <v>5.3860565513448728</v>
      </c>
      <c r="AB344" s="32">
        <f>LN(Data[[#This Row],[NVActual]]/Data[[#This Row],[Metcalfe
(n^2)]])</f>
        <v>-1.2735667976907652</v>
      </c>
      <c r="AC344" s="34">
        <f>1+Data[[#This Row],[MA'[NVMetcalfe calc']]]/((Data[[#This Row],[NVM_norm
(scaled)]]-Data[[#This Row],[NV_fund.]])/2)</f>
        <v>-20359731974.334129</v>
      </c>
    </row>
    <row r="345" spans="1:29" x14ac:dyDescent="0.2">
      <c r="A345" s="23">
        <v>43831</v>
      </c>
      <c r="B345" s="24">
        <v>130044373322.33299</v>
      </c>
      <c r="C345" s="24">
        <f t="shared" si="41"/>
        <v>131022812557.12337</v>
      </c>
      <c r="D345" s="25">
        <f>LN(Data[[#This Row],[NVActual]])</f>
        <v>25.591141562409767</v>
      </c>
      <c r="E345" s="26">
        <v>524360</v>
      </c>
      <c r="F345" s="40">
        <f>Data[[#This Row],[DAA 
(n)]]^2</f>
        <v>274953409600</v>
      </c>
      <c r="G345" s="41">
        <f t="shared" si="42"/>
        <v>487318434221.79999</v>
      </c>
      <c r="H345" s="28">
        <f>LN(Data[[#This Row],[Metcalfe
(n^2)]])</f>
        <v>26.339867500623491</v>
      </c>
      <c r="I345" s="42">
        <f t="shared" si="43"/>
        <v>26.883035642257582</v>
      </c>
      <c r="J345" s="40">
        <f>Data[[#This Row],[DAA 
(n)]]*LN(Data[[#This Row],[DAA 
(n)]])</f>
        <v>6905786.4613134665</v>
      </c>
      <c r="K345" s="40">
        <f t="shared" si="44"/>
        <v>9326632.2309443429</v>
      </c>
      <c r="L345" s="29">
        <f>LN(Data[[#This Row],[MA'[n*ln(n)']
30d]])</f>
        <v>16.048384546347734</v>
      </c>
      <c r="M345" s="43">
        <f t="shared" si="45"/>
        <v>16.080717643888697</v>
      </c>
      <c r="N345" s="40">
        <f>Data[[#This Row],[DAA 
(n)]]^1.5</f>
        <v>379703265.53488648</v>
      </c>
      <c r="O345" s="40">
        <f t="shared" si="46"/>
        <v>580168252.85512078</v>
      </c>
      <c r="P345" s="43">
        <f>LN(Data[[#This Row],[MA'[n^1.5']]])</f>
        <v>20.178828710565963</v>
      </c>
      <c r="Q345" s="43">
        <f t="shared" si="47"/>
        <v>20.222773207355988</v>
      </c>
      <c r="R345" s="30">
        <f>$O$1+$O$2*Data[[#This Row],[MA'[ln(n^2)']]]</f>
        <v>26.883035642257582</v>
      </c>
      <c r="S345" s="30">
        <f>$Q$1+$Q$2*Data[[#This Row],[MA'[ln(n*ln(n))']]]</f>
        <v>23.053184112416346</v>
      </c>
      <c r="T345" s="31">
        <f>$O$3*Data[[#This Row],[Metcalfe
(n^2)]]</f>
        <v>142975772992</v>
      </c>
      <c r="U345" s="31">
        <f t="shared" si="40"/>
        <v>253405585795.33594</v>
      </c>
      <c r="V345" s="30">
        <f>LN(Data[[#This Row],[MA'[NVA']
30d]]/Data[[#This Row],[MA'[NVMetcalfe calc']]])</f>
        <v>-0.65961986133762629</v>
      </c>
      <c r="W345" s="30">
        <f>$Q$3+Data[[#This Row],[NVM
(scaled)]]/((Data[[#This Row],[Upper Bound]]-Data[[#This Row],[Lower Bound]])/2)</f>
        <v>0.24553763314424332</v>
      </c>
      <c r="X345" s="30">
        <f>(Data[[#This Row],[Upper Bound]]+Data[[#This Row],[Lower Bound]])/2</f>
        <v>24.968109877336964</v>
      </c>
      <c r="Y345" s="32">
        <f>LN(Data[[#This Row],[NVActual]]/Data[[#This Row],[MA'[n^2']
30d]])</f>
        <v>-1.3210420529786169</v>
      </c>
      <c r="Z345" s="32">
        <f>LN(Data[[#This Row],[NVActual]]/Data[[#This Row],[MA'[n*ln(n)']
30d]])</f>
        <v>9.5427570160620334</v>
      </c>
      <c r="AA345" s="32">
        <f>LN(Data[[#This Row],[NVActual]]/Data[[#This Row],[MA'[n^1.5']]])</f>
        <v>5.4123128518438071</v>
      </c>
      <c r="AB345" s="32">
        <f>LN(Data[[#This Row],[NVActual]]/Data[[#This Row],[Metcalfe
(n^2)]])</f>
        <v>-0.74872593821372291</v>
      </c>
      <c r="AC345" s="34">
        <f>1+Data[[#This Row],[MA'[NVMetcalfe calc']]]/((Data[[#This Row],[NVM_norm
(scaled)]]-Data[[#This Row],[NV_fund.]])/2)</f>
        <v>-20499936922.421093</v>
      </c>
    </row>
    <row r="346" spans="1:29" x14ac:dyDescent="0.2">
      <c r="A346" s="23">
        <v>43830</v>
      </c>
      <c r="B346" s="24">
        <v>129970082372.67599</v>
      </c>
      <c r="C346" s="24">
        <f t="shared" si="41"/>
        <v>131098388429.10167</v>
      </c>
      <c r="D346" s="25">
        <f>LN(Data[[#This Row],[NVActual]])</f>
        <v>25.590570125321936</v>
      </c>
      <c r="E346" s="26">
        <v>657164</v>
      </c>
      <c r="F346" s="40">
        <f>Data[[#This Row],[DAA 
(n)]]^2</f>
        <v>431864522896</v>
      </c>
      <c r="G346" s="41">
        <f t="shared" si="42"/>
        <v>496856350021.79999</v>
      </c>
      <c r="H346" s="28">
        <f>LN(Data[[#This Row],[Metcalfe
(n^2)]])</f>
        <v>26.79137777159897</v>
      </c>
      <c r="I346" s="42">
        <f t="shared" si="43"/>
        <v>26.906811683310142</v>
      </c>
      <c r="J346" s="40">
        <f>Data[[#This Row],[DAA 
(n)]]*LN(Data[[#This Row],[DAA 
(n)]])</f>
        <v>8803164.4909475334</v>
      </c>
      <c r="K346" s="40">
        <f t="shared" si="44"/>
        <v>9434179.8753895927</v>
      </c>
      <c r="L346" s="29">
        <f>LN(Data[[#This Row],[MA'[n*ln(n)']
30d]])</f>
        <v>16.059849809359605</v>
      </c>
      <c r="M346" s="43">
        <f t="shared" si="45"/>
        <v>16.081975266673631</v>
      </c>
      <c r="N346" s="40">
        <f>Data[[#This Row],[DAA 
(n)]]^1.5</f>
        <v>532734283.97694391</v>
      </c>
      <c r="O346" s="40">
        <f t="shared" si="46"/>
        <v>589121421.99425709</v>
      </c>
      <c r="P346" s="43">
        <f>LN(Data[[#This Row],[MA'[n^1.5']]])</f>
        <v>20.194142869766015</v>
      </c>
      <c r="Q346" s="43">
        <f t="shared" si="47"/>
        <v>20.224486066957834</v>
      </c>
      <c r="R346" s="30">
        <f>$O$1+$O$2*Data[[#This Row],[MA'[ln(n^2)']]]</f>
        <v>26.906811683310142</v>
      </c>
      <c r="S346" s="30">
        <f>$Q$1+$Q$2*Data[[#This Row],[MA'[ln(n*ln(n))']]]</f>
        <v>23.055259190011487</v>
      </c>
      <c r="T346" s="31">
        <f>$O$3*Data[[#This Row],[Metcalfe
(n^2)]]</f>
        <v>224569551905.92001</v>
      </c>
      <c r="U346" s="31">
        <f t="shared" si="40"/>
        <v>258365302011.33594</v>
      </c>
      <c r="V346" s="30">
        <f>LN(Data[[#This Row],[MA'[NVA']
30d]]/Data[[#This Row],[MA'[NVMetcalfe calc']]])</f>
        <v>-0.67842638474027195</v>
      </c>
      <c r="W346" s="30">
        <f>$Q$3+Data[[#This Row],[NVM
(scaled)]]/((Data[[#This Row],[Upper Bound]]-Data[[#This Row],[Lower Bound]])/2)</f>
        <v>0.23771276729543678</v>
      </c>
      <c r="X346" s="30">
        <f>(Data[[#This Row],[Upper Bound]]+Data[[#This Row],[Lower Bound]])/2</f>
        <v>24.981035436660814</v>
      </c>
      <c r="Y346" s="32">
        <f>LN(Data[[#This Row],[NVActual]]/Data[[#This Row],[MA'[n^2']
30d]])</f>
        <v>-1.340996661781314</v>
      </c>
      <c r="Z346" s="32">
        <f>LN(Data[[#This Row],[NVActual]]/Data[[#This Row],[MA'[n*ln(n)']
30d]])</f>
        <v>9.530720315962327</v>
      </c>
      <c r="AA346" s="32">
        <f>LN(Data[[#This Row],[NVActual]]/Data[[#This Row],[MA'[n^1.5']]])</f>
        <v>5.3964272555559178</v>
      </c>
      <c r="AB346" s="32">
        <f>LN(Data[[#This Row],[NVActual]]/Data[[#This Row],[Metcalfe
(n^2)]])</f>
        <v>-1.2008076462770347</v>
      </c>
      <c r="AC346" s="34">
        <f>1+Data[[#This Row],[MA'[NVMetcalfe calc']]]/((Data[[#This Row],[NVM_norm
(scaled)]]-Data[[#This Row],[NV_fund.]])/2)</f>
        <v>-20883638422.486038</v>
      </c>
    </row>
    <row r="347" spans="1:29" x14ac:dyDescent="0.2">
      <c r="A347" s="23">
        <v>43829</v>
      </c>
      <c r="B347" s="24">
        <v>131081294265.50999</v>
      </c>
      <c r="C347" s="24">
        <f t="shared" si="41"/>
        <v>131235904869.98639</v>
      </c>
      <c r="D347" s="25">
        <f>LN(Data[[#This Row],[NVActual]])</f>
        <v>25.59908353458783</v>
      </c>
      <c r="E347" s="26">
        <v>735877</v>
      </c>
      <c r="F347" s="40">
        <f>Data[[#This Row],[DAA 
(n)]]^2</f>
        <v>541514959129</v>
      </c>
      <c r="G347" s="41">
        <f t="shared" si="42"/>
        <v>494195509333.29999</v>
      </c>
      <c r="H347" s="28">
        <f>LN(Data[[#This Row],[Metcalfe
(n^2)]])</f>
        <v>27.017636528359532</v>
      </c>
      <c r="I347" s="42">
        <f t="shared" si="43"/>
        <v>26.899999379603685</v>
      </c>
      <c r="J347" s="40">
        <f>Data[[#This Row],[DAA 
(n)]]*LN(Data[[#This Row],[DAA 
(n)]])</f>
        <v>9940828.6577898134</v>
      </c>
      <c r="K347" s="40">
        <f t="shared" si="44"/>
        <v>9403655.1133824997</v>
      </c>
      <c r="L347" s="29">
        <f>LN(Data[[#This Row],[MA'[n*ln(n)']
30d]])</f>
        <v>16.056609013510034</v>
      </c>
      <c r="M347" s="43">
        <f t="shared" si="45"/>
        <v>16.082660838914176</v>
      </c>
      <c r="N347" s="40">
        <f>Data[[#This Row],[DAA 
(n)]]^1.5</f>
        <v>631259379.0027771</v>
      </c>
      <c r="O347" s="40">
        <f t="shared" si="46"/>
        <v>586597898.68234408</v>
      </c>
      <c r="P347" s="43">
        <f>LN(Data[[#This Row],[MA'[n^1.5']]])</f>
        <v>20.189850132302681</v>
      </c>
      <c r="Q347" s="43">
        <f t="shared" si="47"/>
        <v>20.225428189393543</v>
      </c>
      <c r="R347" s="30">
        <f>$O$1+$O$2*Data[[#This Row],[MA'[ln(n^2)']]]</f>
        <v>26.899999379603685</v>
      </c>
      <c r="S347" s="30">
        <f>$Q$1+$Q$2*Data[[#This Row],[MA'[ln(n*ln(n))']]]</f>
        <v>23.056390384208388</v>
      </c>
      <c r="T347" s="31">
        <f>$O$3*Data[[#This Row],[Metcalfe
(n^2)]]</f>
        <v>281587778747.08002</v>
      </c>
      <c r="U347" s="31">
        <f t="shared" si="40"/>
        <v>256981664853.31601</v>
      </c>
      <c r="V347" s="30">
        <f>LN(Data[[#This Row],[MA'[NVA']
30d]]/Data[[#This Row],[MA'[NVMetcalfe calc']]])</f>
        <v>-0.67200823512889574</v>
      </c>
      <c r="W347" s="30">
        <f>$Q$3+Data[[#This Row],[NVM
(scaled)]]/((Data[[#This Row],[Upper Bound]]-Data[[#This Row],[Lower Bound]])/2)</f>
        <v>0.2403243509243671</v>
      </c>
      <c r="X347" s="30">
        <f>(Data[[#This Row],[Upper Bound]]+Data[[#This Row],[Lower Bound]])/2</f>
        <v>24.978194881906035</v>
      </c>
      <c r="Y347" s="32">
        <f>LN(Data[[#This Row],[NVActual]]/Data[[#This Row],[MA'[n^2']
30d]])</f>
        <v>-1.327113509132227</v>
      </c>
      <c r="Z347" s="32">
        <f>LN(Data[[#This Row],[NVActual]]/Data[[#This Row],[MA'[n*ln(n)']
30d]])</f>
        <v>9.5424745210777964</v>
      </c>
      <c r="AA347" s="32">
        <f>LN(Data[[#This Row],[NVActual]]/Data[[#This Row],[MA'[n^1.5']]])</f>
        <v>5.4092334022851487</v>
      </c>
      <c r="AB347" s="32">
        <f>LN(Data[[#This Row],[NVActual]]/Data[[#This Row],[Metcalfe
(n^2)]])</f>
        <v>-1.4185529937717005</v>
      </c>
      <c r="AC347" s="34">
        <f>1+Data[[#This Row],[MA'[NVMetcalfe calc']]]/((Data[[#This Row],[NVM_norm
(scaled)]]-Data[[#This Row],[NV_fund.]])/2)</f>
        <v>-20776377216.390041</v>
      </c>
    </row>
    <row r="348" spans="1:29" x14ac:dyDescent="0.2">
      <c r="A348" s="23">
        <v>43828</v>
      </c>
      <c r="B348" s="24">
        <v>134006582388.638</v>
      </c>
      <c r="C348" s="24">
        <f t="shared" si="41"/>
        <v>131419381902.23091</v>
      </c>
      <c r="D348" s="25">
        <f>LN(Data[[#This Row],[NVActual]])</f>
        <v>25.62115475799413</v>
      </c>
      <c r="E348" s="26">
        <v>589993</v>
      </c>
      <c r="F348" s="40">
        <f>Data[[#This Row],[DAA 
(n)]]^2</f>
        <v>348091740049</v>
      </c>
      <c r="G348" s="41">
        <f t="shared" si="42"/>
        <v>491732505247.70001</v>
      </c>
      <c r="H348" s="28">
        <f>LN(Data[[#This Row],[Metcalfe
(n^2)]])</f>
        <v>26.57573190280948</v>
      </c>
      <c r="I348" s="42">
        <f t="shared" si="43"/>
        <v>26.895109234661906</v>
      </c>
      <c r="J348" s="40">
        <f>Data[[#This Row],[DAA 
(n)]]*LN(Data[[#This Row],[DAA 
(n)]])</f>
        <v>7839747.8962671366</v>
      </c>
      <c r="K348" s="40">
        <f t="shared" si="44"/>
        <v>9378547.0985170733</v>
      </c>
      <c r="L348" s="29">
        <f>LN(Data[[#This Row],[MA'[n*ln(n)']
30d]])</f>
        <v>16.053935415436875</v>
      </c>
      <c r="M348" s="43">
        <f t="shared" si="45"/>
        <v>16.083781269193945</v>
      </c>
      <c r="N348" s="40">
        <f>Data[[#This Row],[DAA 
(n)]]^1.5</f>
        <v>453179533.94513488</v>
      </c>
      <c r="O348" s="40">
        <f t="shared" si="46"/>
        <v>584405509.99408484</v>
      </c>
      <c r="P348" s="43">
        <f>LN(Data[[#This Row],[MA'[n^1.5']]])</f>
        <v>20.186105666259898</v>
      </c>
      <c r="Q348" s="43">
        <f t="shared" si="47"/>
        <v>20.226960857345471</v>
      </c>
      <c r="R348" s="30">
        <f>$O$1+$O$2*Data[[#This Row],[MA'[ln(n^2)']]]</f>
        <v>26.895109234661906</v>
      </c>
      <c r="S348" s="30">
        <f>$Q$1+$Q$2*Data[[#This Row],[MA'[ln(n*ln(n))']]]</f>
        <v>23.058239094170009</v>
      </c>
      <c r="T348" s="31">
        <f>$O$3*Data[[#This Row],[Metcalfe
(n^2)]]</f>
        <v>181007704825.48001</v>
      </c>
      <c r="U348" s="31">
        <f t="shared" si="40"/>
        <v>255700902728.80402</v>
      </c>
      <c r="V348" s="30">
        <f>LN(Data[[#This Row],[MA'[NVA']
30d]]/Data[[#This Row],[MA'[NVMetcalfe calc']]])</f>
        <v>-0.6656148144783911</v>
      </c>
      <c r="W348" s="30">
        <f>$Q$3+Data[[#This Row],[NVM
(scaled)]]/((Data[[#This Row],[Upper Bound]]-Data[[#This Row],[Lower Bound]])/2)</f>
        <v>0.24304282391321297</v>
      </c>
      <c r="X348" s="30">
        <f>(Data[[#This Row],[Upper Bound]]+Data[[#This Row],[Lower Bound]])/2</f>
        <v>24.976674164415957</v>
      </c>
      <c r="Y348" s="32">
        <f>LN(Data[[#This Row],[NVActual]]/Data[[#This Row],[MA'[n^2']
30d]])</f>
        <v>-1.3000459590714573</v>
      </c>
      <c r="Z348" s="32">
        <f>LN(Data[[#This Row],[NVActual]]/Data[[#This Row],[MA'[n*ln(n)']
30d]])</f>
        <v>9.5672193425572534</v>
      </c>
      <c r="AA348" s="32">
        <f>LN(Data[[#This Row],[NVActual]]/Data[[#This Row],[MA'[n^1.5']]])</f>
        <v>5.4350490917342329</v>
      </c>
      <c r="AB348" s="32">
        <f>LN(Data[[#This Row],[NVActual]]/Data[[#This Row],[Metcalfe
(n^2)]])</f>
        <v>-0.9545771448153495</v>
      </c>
      <c r="AC348" s="34">
        <f>1+Data[[#This Row],[MA'[NVMetcalfe calc']]]/((Data[[#This Row],[NVM_norm
(scaled)]]-Data[[#This Row],[NV_fund.]])/2)</f>
        <v>-20676373735.522797</v>
      </c>
    </row>
    <row r="349" spans="1:29" x14ac:dyDescent="0.2">
      <c r="A349" s="23">
        <v>43827</v>
      </c>
      <c r="B349" s="24">
        <v>132452581795.07201</v>
      </c>
      <c r="C349" s="24">
        <f t="shared" si="41"/>
        <v>131620354283.42058</v>
      </c>
      <c r="D349" s="25">
        <f>LN(Data[[#This Row],[NVActual]])</f>
        <v>25.609490545076035</v>
      </c>
      <c r="E349" s="26">
        <v>611206</v>
      </c>
      <c r="F349" s="40">
        <f>Data[[#This Row],[DAA 
(n)]]^2</f>
        <v>373572774436</v>
      </c>
      <c r="G349" s="41">
        <f t="shared" si="42"/>
        <v>497893461919.26666</v>
      </c>
      <c r="H349" s="28">
        <f>LN(Data[[#This Row],[Metcalfe
(n^2)]])</f>
        <v>26.646378667080381</v>
      </c>
      <c r="I349" s="42">
        <f t="shared" si="43"/>
        <v>26.909306103969776</v>
      </c>
      <c r="J349" s="40">
        <f>Data[[#This Row],[DAA 
(n)]]*LN(Data[[#This Row],[DAA 
(n)]])</f>
        <v>8143213.2597957654</v>
      </c>
      <c r="K349" s="40">
        <f t="shared" si="44"/>
        <v>9445748.3978052549</v>
      </c>
      <c r="L349" s="29">
        <f>LN(Data[[#This Row],[MA'[n*ln(n)']
30d]])</f>
        <v>16.061075293238154</v>
      </c>
      <c r="M349" s="43">
        <f t="shared" si="45"/>
        <v>16.085053759534706</v>
      </c>
      <c r="N349" s="40">
        <f>Data[[#This Row],[DAA 
(n)]]^1.5</f>
        <v>477838802.49716985</v>
      </c>
      <c r="O349" s="40">
        <f t="shared" si="46"/>
        <v>590090532.72598279</v>
      </c>
      <c r="P349" s="43">
        <f>LN(Data[[#This Row],[MA'[n^1.5']]])</f>
        <v>20.195786528390791</v>
      </c>
      <c r="Q349" s="43">
        <f t="shared" si="47"/>
        <v>20.228704962752161</v>
      </c>
      <c r="R349" s="30">
        <f>$O$1+$O$2*Data[[#This Row],[MA'[ln(n^2)']]]</f>
        <v>26.909306103969776</v>
      </c>
      <c r="S349" s="30">
        <f>$Q$1+$Q$2*Data[[#This Row],[MA'[ln(n*ln(n))']]]</f>
        <v>23.060338703232262</v>
      </c>
      <c r="T349" s="31">
        <f>$O$3*Data[[#This Row],[Metcalfe
(n^2)]]</f>
        <v>194257842706.72</v>
      </c>
      <c r="U349" s="31">
        <f t="shared" si="40"/>
        <v>258904600198.01865</v>
      </c>
      <c r="V349" s="30">
        <f>LN(Data[[#This Row],[MA'[NVA']
30d]]/Data[[#This Row],[MA'[NVMetcalfe calc']]])</f>
        <v>-0.67653798010374333</v>
      </c>
      <c r="W349" s="30">
        <f>$Q$3+Data[[#This Row],[NVM
(scaled)]]/((Data[[#This Row],[Upper Bound]]-Data[[#This Row],[Lower Bound]])/2)</f>
        <v>0.23845741225342176</v>
      </c>
      <c r="X349" s="30">
        <f>(Data[[#This Row],[Upper Bound]]+Data[[#This Row],[Lower Bound]])/2</f>
        <v>24.984822403601019</v>
      </c>
      <c r="Y349" s="32">
        <f>LN(Data[[#This Row],[NVActual]]/Data[[#This Row],[MA'[n^2']
30d]])</f>
        <v>-1.3241614141193139</v>
      </c>
      <c r="Z349" s="32">
        <f>LN(Data[[#This Row],[NVActual]]/Data[[#This Row],[MA'[n*ln(n)']
30d]])</f>
        <v>9.5484152518378824</v>
      </c>
      <c r="AA349" s="32">
        <f>LN(Data[[#This Row],[NVActual]]/Data[[#This Row],[MA'[n^1.5']]])</f>
        <v>5.413704016685247</v>
      </c>
      <c r="AB349" s="32">
        <f>LN(Data[[#This Row],[NVActual]]/Data[[#This Row],[Metcalfe
(n^2)]])</f>
        <v>-1.0368881220043442</v>
      </c>
      <c r="AC349" s="34">
        <f>1+Data[[#This Row],[MA'[NVMetcalfe calc']]]/((Data[[#This Row],[NVM_norm
(scaled)]]-Data[[#This Row],[NV_fund.]])/2)</f>
        <v>-20924657037.602875</v>
      </c>
    </row>
    <row r="350" spans="1:29" x14ac:dyDescent="0.2">
      <c r="A350" s="23">
        <v>43826</v>
      </c>
      <c r="B350" s="24">
        <v>131179357399.315</v>
      </c>
      <c r="C350" s="24">
        <f t="shared" si="41"/>
        <v>131685091969.61009</v>
      </c>
      <c r="D350" s="25">
        <f>LN(Data[[#This Row],[NVActual]])</f>
        <v>25.599831364182187</v>
      </c>
      <c r="E350" s="26">
        <v>721861</v>
      </c>
      <c r="F350" s="40">
        <f>Data[[#This Row],[DAA 
(n)]]^2</f>
        <v>521083303321</v>
      </c>
      <c r="G350" s="41">
        <f t="shared" si="42"/>
        <v>502538735466.86664</v>
      </c>
      <c r="H350" s="28">
        <f>LN(Data[[#This Row],[Metcalfe
(n^2)]])</f>
        <v>26.979175757129674</v>
      </c>
      <c r="I350" s="42">
        <f t="shared" si="43"/>
        <v>26.91987371949509</v>
      </c>
      <c r="J350" s="40">
        <f>Data[[#This Row],[DAA 
(n)]]*LN(Data[[#This Row],[DAA 
(n)]])</f>
        <v>9737607.3956086915</v>
      </c>
      <c r="K350" s="40">
        <f t="shared" si="44"/>
        <v>9496157.5638334416</v>
      </c>
      <c r="L350" s="29">
        <f>LN(Data[[#This Row],[MA'[n*ln(n)']
30d]])</f>
        <v>16.066397807787041</v>
      </c>
      <c r="M350" s="43">
        <f t="shared" si="45"/>
        <v>16.086057362674413</v>
      </c>
      <c r="N350" s="40">
        <f>Data[[#This Row],[DAA 
(n)]]^1.5</f>
        <v>613310455.16818178</v>
      </c>
      <c r="O350" s="40">
        <f t="shared" si="46"/>
        <v>594365901.99012709</v>
      </c>
      <c r="P350" s="43">
        <f>LN(Data[[#This Row],[MA'[n^1.5']]])</f>
        <v>20.203005684295256</v>
      </c>
      <c r="Q350" s="43">
        <f t="shared" si="47"/>
        <v>20.230083405088937</v>
      </c>
      <c r="R350" s="30">
        <f>$O$1+$O$2*Data[[#This Row],[MA'[ln(n^2)']]]</f>
        <v>26.91987371949509</v>
      </c>
      <c r="S350" s="30">
        <f>$Q$1+$Q$2*Data[[#This Row],[MA'[ln(n*ln(n))']]]</f>
        <v>23.061994648412782</v>
      </c>
      <c r="T350" s="31">
        <f>$O$3*Data[[#This Row],[Metcalfe
(n^2)]]</f>
        <v>270963317726.92001</v>
      </c>
      <c r="U350" s="31">
        <f t="shared" si="40"/>
        <v>261320142442.77066</v>
      </c>
      <c r="V350" s="30">
        <f>LN(Data[[#This Row],[MA'[NVA']
30d]]/Data[[#This Row],[MA'[NVMetcalfe calc']]])</f>
        <v>-0.685332849609675</v>
      </c>
      <c r="W350" s="30">
        <f>$Q$3+Data[[#This Row],[NVM
(scaled)]]/((Data[[#This Row],[Upper Bound]]-Data[[#This Row],[Lower Bound]])/2)</f>
        <v>0.23471004042259502</v>
      </c>
      <c r="X350" s="30">
        <f>(Data[[#This Row],[Upper Bound]]+Data[[#This Row],[Lower Bound]])/2</f>
        <v>24.990934183953936</v>
      </c>
      <c r="Y350" s="32">
        <f>LN(Data[[#This Row],[NVActual]]/Data[[#This Row],[MA'[n^2']
30d]])</f>
        <v>-1.3431071952327223</v>
      </c>
      <c r="Z350" s="32">
        <f>LN(Data[[#This Row],[NVActual]]/Data[[#This Row],[MA'[n*ln(n)']
30d]])</f>
        <v>9.5334335563951438</v>
      </c>
      <c r="AA350" s="32">
        <f>LN(Data[[#This Row],[NVActual]]/Data[[#This Row],[MA'[n^1.5']]])</f>
        <v>5.3968256798869305</v>
      </c>
      <c r="AB350" s="32">
        <f>LN(Data[[#This Row],[NVActual]]/Data[[#This Row],[Metcalfe
(n^2)]])</f>
        <v>-1.379344392947486</v>
      </c>
      <c r="AC350" s="34">
        <f>1+Data[[#This Row],[MA'[NVMetcalfe calc']]]/((Data[[#This Row],[NVM_norm
(scaled)]]-Data[[#This Row],[NV_fund.]])/2)</f>
        <v>-21111470062.261009</v>
      </c>
    </row>
    <row r="351" spans="1:29" x14ac:dyDescent="0.2">
      <c r="A351" s="23">
        <v>43825</v>
      </c>
      <c r="B351" s="24">
        <v>130395775601.22501</v>
      </c>
      <c r="C351" s="24">
        <f t="shared" si="41"/>
        <v>131846295123.09209</v>
      </c>
      <c r="D351" s="25">
        <f>LN(Data[[#This Row],[NVActual]])</f>
        <v>25.593840090218084</v>
      </c>
      <c r="E351" s="26">
        <v>653003</v>
      </c>
      <c r="F351" s="40">
        <f>Data[[#This Row],[DAA 
(n)]]^2</f>
        <v>426412918009</v>
      </c>
      <c r="G351" s="41">
        <f t="shared" si="42"/>
        <v>507176667076.16669</v>
      </c>
      <c r="H351" s="28">
        <f>LN(Data[[#This Row],[Metcalfe
(n^2)]])</f>
        <v>26.778674004857439</v>
      </c>
      <c r="I351" s="42">
        <f t="shared" si="43"/>
        <v>26.927762555773668</v>
      </c>
      <c r="J351" s="40">
        <f>Data[[#This Row],[DAA 
(n)]]*LN(Data[[#This Row],[DAA 
(n)]])</f>
        <v>8743277.2305969615</v>
      </c>
      <c r="K351" s="40">
        <f t="shared" si="44"/>
        <v>9540136.6393230166</v>
      </c>
      <c r="L351" s="29">
        <f>LN(Data[[#This Row],[MA'[n*ln(n)']
30d]])</f>
        <v>16.071018366102091</v>
      </c>
      <c r="M351" s="43">
        <f t="shared" si="45"/>
        <v>16.086904289531322</v>
      </c>
      <c r="N351" s="40">
        <f>Data[[#This Row],[DAA 
(n)]]^1.5</f>
        <v>527682588.96673089</v>
      </c>
      <c r="O351" s="40">
        <f t="shared" si="46"/>
        <v>598336609.70996714</v>
      </c>
      <c r="P351" s="43">
        <f>LN(Data[[#This Row],[MA'[n^1.5']]])</f>
        <v>20.209664046041937</v>
      </c>
      <c r="Q351" s="43">
        <f t="shared" si="47"/>
        <v>20.231250090760366</v>
      </c>
      <c r="R351" s="30">
        <f>$O$1+$O$2*Data[[#This Row],[MA'[ln(n^2)']]]</f>
        <v>26.927762555773668</v>
      </c>
      <c r="S351" s="30">
        <f>$Q$1+$Q$2*Data[[#This Row],[MA'[ln(n*ln(n))']]]</f>
        <v>23.063392077726679</v>
      </c>
      <c r="T351" s="31">
        <f>$O$3*Data[[#This Row],[Metcalfe
(n^2)]]</f>
        <v>221734717364.67999</v>
      </c>
      <c r="U351" s="31">
        <f t="shared" si="40"/>
        <v>263731866879.60666</v>
      </c>
      <c r="V351" s="30">
        <f>LN(Data[[#This Row],[MA'[NVA']
30d]]/Data[[#This Row],[MA'[NVMetcalfe calc']]])</f>
        <v>-0.69329611803512092</v>
      </c>
      <c r="W351" s="30">
        <f>$Q$3+Data[[#This Row],[NVM
(scaled)]]/((Data[[#This Row],[Upper Bound]]-Data[[#This Row],[Lower Bound]])/2)</f>
        <v>0.23118548054662441</v>
      </c>
      <c r="X351" s="30">
        <f>(Data[[#This Row],[Upper Bound]]+Data[[#This Row],[Lower Bound]])/2</f>
        <v>24.995577316750172</v>
      </c>
      <c r="Y351" s="32">
        <f>LN(Data[[#This Row],[NVActual]]/Data[[#This Row],[MA'[n^2']
30d]])</f>
        <v>-1.3582851453944291</v>
      </c>
      <c r="Z351" s="32">
        <f>LN(Data[[#This Row],[NVActual]]/Data[[#This Row],[MA'[n*ln(n)']
30d]])</f>
        <v>9.5228217241159943</v>
      </c>
      <c r="AA351" s="32">
        <f>LN(Data[[#This Row],[NVActual]]/Data[[#This Row],[MA'[n^1.5']]])</f>
        <v>5.3841760441761481</v>
      </c>
      <c r="AB351" s="32">
        <f>LN(Data[[#This Row],[NVActual]]/Data[[#This Row],[Metcalfe
(n^2)]])</f>
        <v>-1.1848339146393541</v>
      </c>
      <c r="AC351" s="34">
        <f>1+Data[[#This Row],[MA'[NVMetcalfe calc']]]/((Data[[#This Row],[NVM_norm
(scaled)]]-Data[[#This Row],[NV_fund.]])/2)</f>
        <v>-21299280726.261948</v>
      </c>
    </row>
    <row r="352" spans="1:29" x14ac:dyDescent="0.2">
      <c r="A352" s="23">
        <v>43824</v>
      </c>
      <c r="B352" s="24">
        <v>130317953564.192</v>
      </c>
      <c r="C352" s="24">
        <f t="shared" si="41"/>
        <v>131815495652.70268</v>
      </c>
      <c r="D352" s="25">
        <f>LN(Data[[#This Row],[NVActual]])</f>
        <v>25.593243097956929</v>
      </c>
      <c r="E352" s="26">
        <v>537049</v>
      </c>
      <c r="F352" s="40">
        <f>Data[[#This Row],[DAA 
(n)]]^2</f>
        <v>288421628401</v>
      </c>
      <c r="G352" s="41">
        <f t="shared" si="42"/>
        <v>513501852519.06665</v>
      </c>
      <c r="H352" s="28">
        <f>LN(Data[[#This Row],[Metcalfe
(n^2)]])</f>
        <v>26.387689234000877</v>
      </c>
      <c r="I352" s="42">
        <f t="shared" si="43"/>
        <v>26.940032964667772</v>
      </c>
      <c r="J352" s="40">
        <f>Data[[#This Row],[DAA 
(n)]]*LN(Data[[#This Row],[DAA 
(n)]])</f>
        <v>7085741.0577154681</v>
      </c>
      <c r="K352" s="40">
        <f t="shared" si="44"/>
        <v>9603848.2306191754</v>
      </c>
      <c r="L352" s="29">
        <f>LN(Data[[#This Row],[MA'[n*ln(n)']
30d]])</f>
        <v>16.077674433472382</v>
      </c>
      <c r="M352" s="43">
        <f t="shared" si="45"/>
        <v>16.087498813459259</v>
      </c>
      <c r="N352" s="40">
        <f>Data[[#This Row],[DAA 
(n)]]^1.5</f>
        <v>393568986.47013408</v>
      </c>
      <c r="O352" s="40">
        <f t="shared" si="46"/>
        <v>603929321.0255233</v>
      </c>
      <c r="P352" s="43">
        <f>LN(Data[[#This Row],[MA'[n^1.5']]])</f>
        <v>20.218967730882266</v>
      </c>
      <c r="Q352" s="43">
        <f t="shared" si="47"/>
        <v>20.232052924805942</v>
      </c>
      <c r="R352" s="30">
        <f>$O$1+$O$2*Data[[#This Row],[MA'[ln(n^2)']]]</f>
        <v>26.940032964667772</v>
      </c>
      <c r="S352" s="30">
        <f>$Q$1+$Q$2*Data[[#This Row],[MA'[ln(n*ln(n))']]]</f>
        <v>23.064373042207777</v>
      </c>
      <c r="T352" s="31">
        <f>$O$3*Data[[#This Row],[Metcalfe
(n^2)]]</f>
        <v>149979246768.52002</v>
      </c>
      <c r="U352" s="31">
        <f t="shared" si="40"/>
        <v>267020963309.91467</v>
      </c>
      <c r="V352" s="30">
        <f>LN(Data[[#This Row],[MA'[NVA']
30d]]/Data[[#This Row],[MA'[NVMetcalfe calc']]])</f>
        <v>-0.70592398498597286</v>
      </c>
      <c r="W352" s="30">
        <f>$Q$3+Data[[#This Row],[NVM
(scaled)]]/((Data[[#This Row],[Upper Bound]]-Data[[#This Row],[Lower Bound]])/2)</f>
        <v>0.22571417559366136</v>
      </c>
      <c r="X352" s="30">
        <f>(Data[[#This Row],[Upper Bound]]+Data[[#This Row],[Lower Bound]])/2</f>
        <v>25.002203003437774</v>
      </c>
      <c r="Y352" s="32">
        <f>LN(Data[[#This Row],[NVActual]]/Data[[#This Row],[MA'[n^2']
30d]])</f>
        <v>-1.3712763759836546</v>
      </c>
      <c r="Z352" s="32">
        <f>LN(Data[[#This Row],[NVActual]]/Data[[#This Row],[MA'[n*ln(n)']
30d]])</f>
        <v>9.5155686644845456</v>
      </c>
      <c r="AA352" s="32">
        <f>LN(Data[[#This Row],[NVActual]]/Data[[#This Row],[MA'[n^1.5']]])</f>
        <v>5.3742753670746639</v>
      </c>
      <c r="AB352" s="32">
        <f>LN(Data[[#This Row],[NVActual]]/Data[[#This Row],[Metcalfe
(n^2)]])</f>
        <v>-0.7944461360439492</v>
      </c>
      <c r="AC352" s="34">
        <f>1+Data[[#This Row],[MA'[NVMetcalfe calc']]]/((Data[[#This Row],[NVM_norm
(scaled)]]-Data[[#This Row],[NV_fund.]])/2)</f>
        <v>-21554382879.098278</v>
      </c>
    </row>
    <row r="353" spans="1:29" x14ac:dyDescent="0.2">
      <c r="A353" s="23">
        <v>43823</v>
      </c>
      <c r="B353" s="24">
        <v>131111985464.00999</v>
      </c>
      <c r="C353" s="24">
        <f t="shared" si="41"/>
        <v>131771030879.93405</v>
      </c>
      <c r="D353" s="25">
        <f>LN(Data[[#This Row],[NVActual]])</f>
        <v>25.599317645840962</v>
      </c>
      <c r="E353" s="26">
        <v>649535</v>
      </c>
      <c r="F353" s="40">
        <f>Data[[#This Row],[DAA 
(n)]]^2</f>
        <v>421895716225</v>
      </c>
      <c r="G353" s="41">
        <f t="shared" si="42"/>
        <v>519242028339.86664</v>
      </c>
      <c r="H353" s="28">
        <f>LN(Data[[#This Row],[Metcalfe
(n^2)]])</f>
        <v>26.768024002493515</v>
      </c>
      <c r="I353" s="42">
        <f t="shared" si="43"/>
        <v>26.955638464577046</v>
      </c>
      <c r="J353" s="40">
        <f>Data[[#This Row],[DAA 
(n)]]*LN(Data[[#This Row],[DAA 
(n)]])</f>
        <v>8693384.2352298126</v>
      </c>
      <c r="K353" s="40">
        <f t="shared" si="44"/>
        <v>9671439.0951536261</v>
      </c>
      <c r="L353" s="29">
        <f>LN(Data[[#This Row],[MA'[n*ln(n)']
30d]])</f>
        <v>16.084687676951788</v>
      </c>
      <c r="M353" s="43">
        <f t="shared" si="45"/>
        <v>16.087562256965544</v>
      </c>
      <c r="N353" s="40">
        <f>Data[[#This Row],[DAA 
(n)]]^1.5</f>
        <v>523484511.7462458</v>
      </c>
      <c r="O353" s="40">
        <f t="shared" si="46"/>
        <v>609447986.27443206</v>
      </c>
      <c r="P353" s="43">
        <f>LN(Data[[#This Row],[MA'[n^1.5']]])</f>
        <v>20.228064164892036</v>
      </c>
      <c r="Q353" s="43">
        <f t="shared" si="47"/>
        <v>20.232122022766983</v>
      </c>
      <c r="R353" s="30">
        <f>$O$1+$O$2*Data[[#This Row],[MA'[ln(n^2)']]]</f>
        <v>26.955638464577046</v>
      </c>
      <c r="S353" s="30">
        <f>$Q$1+$Q$2*Data[[#This Row],[MA'[ln(n*ln(n))']]]</f>
        <v>23.064477723993146</v>
      </c>
      <c r="T353" s="31">
        <f>$O$3*Data[[#This Row],[Metcalfe
(n^2)]]</f>
        <v>219385772437</v>
      </c>
      <c r="U353" s="31">
        <f t="shared" si="40"/>
        <v>270005854736.73065</v>
      </c>
      <c r="V353" s="30">
        <f>LN(Data[[#This Row],[MA'[NVA']
30d]]/Data[[#This Row],[MA'[NVMetcalfe calc']]])</f>
        <v>-0.71737784111880398</v>
      </c>
      <c r="W353" s="30">
        <f>$Q$3+Data[[#This Row],[NVM
(scaled)]]/((Data[[#This Row],[Upper Bound]]-Data[[#This Row],[Lower Bound]])/2)</f>
        <v>0.22127822829999266</v>
      </c>
      <c r="X353" s="30">
        <f>(Data[[#This Row],[Upper Bound]]+Data[[#This Row],[Lower Bound]])/2</f>
        <v>25.010058094285096</v>
      </c>
      <c r="Y353" s="32">
        <f>LN(Data[[#This Row],[NVActual]]/Data[[#This Row],[MA'[n^2']
30d]])</f>
        <v>-1.3763183014855018</v>
      </c>
      <c r="Z353" s="32">
        <f>LN(Data[[#This Row],[NVActual]]/Data[[#This Row],[MA'[n*ln(n)']
30d]])</f>
        <v>9.5146299688891744</v>
      </c>
      <c r="AA353" s="32">
        <f>LN(Data[[#This Row],[NVActual]]/Data[[#This Row],[MA'[n^1.5']]])</f>
        <v>5.3712534809489254</v>
      </c>
      <c r="AB353" s="32">
        <f>LN(Data[[#This Row],[NVActual]]/Data[[#This Row],[Metcalfe
(n^2)]])</f>
        <v>-1.1687063566525515</v>
      </c>
      <c r="AC353" s="34">
        <f>1+Data[[#This Row],[MA'[NVMetcalfe calc']]]/((Data[[#This Row],[NVM_norm
(scaled)]]-Data[[#This Row],[NV_fund.]])/2)</f>
        <v>-21784521560.485146</v>
      </c>
    </row>
    <row r="354" spans="1:29" x14ac:dyDescent="0.2">
      <c r="A354" s="23">
        <v>43822</v>
      </c>
      <c r="B354" s="24">
        <v>132661061513.205</v>
      </c>
      <c r="C354" s="24">
        <f t="shared" si="41"/>
        <v>131581898701.50673</v>
      </c>
      <c r="D354" s="25">
        <f>LN(Data[[#This Row],[NVActual]])</f>
        <v>25.611063302769722</v>
      </c>
      <c r="E354" s="26">
        <v>727796</v>
      </c>
      <c r="F354" s="40">
        <f>Data[[#This Row],[DAA 
(n)]]^2</f>
        <v>529687017616</v>
      </c>
      <c r="G354" s="41">
        <f t="shared" si="42"/>
        <v>515528530635.33331</v>
      </c>
      <c r="H354" s="28">
        <f>LN(Data[[#This Row],[Metcalfe
(n^2)]])</f>
        <v>26.995552136259409</v>
      </c>
      <c r="I354" s="42">
        <f t="shared" si="43"/>
        <v>26.945418333168174</v>
      </c>
      <c r="J354" s="40">
        <f>Data[[#This Row],[DAA 
(n)]]*LN(Data[[#This Row],[DAA 
(n)]])</f>
        <v>9823627.4312805273</v>
      </c>
      <c r="K354" s="40">
        <f t="shared" si="44"/>
        <v>9627405.5056742951</v>
      </c>
      <c r="L354" s="29">
        <f>LN(Data[[#This Row],[MA'[n*ln(n)']
30d]])</f>
        <v>16.080124329580112</v>
      </c>
      <c r="M354" s="43">
        <f t="shared" si="45"/>
        <v>16.087529645603272</v>
      </c>
      <c r="N354" s="40">
        <f>Data[[#This Row],[DAA 
(n)]]^1.5</f>
        <v>620889758.87258363</v>
      </c>
      <c r="O354" s="40">
        <f t="shared" si="46"/>
        <v>605863355.94842708</v>
      </c>
      <c r="P354" s="43">
        <f>LN(Data[[#This Row],[MA'[n^1.5']]])</f>
        <v>20.222165033374353</v>
      </c>
      <c r="Q354" s="43">
        <f t="shared" si="47"/>
        <v>20.23208010408187</v>
      </c>
      <c r="R354" s="30">
        <f>$O$1+$O$2*Data[[#This Row],[MA'[ln(n^2)']]]</f>
        <v>26.945418333168174</v>
      </c>
      <c r="S354" s="30">
        <f>$Q$1+$Q$2*Data[[#This Row],[MA'[ln(n*ln(n))']]]</f>
        <v>23.064423915245396</v>
      </c>
      <c r="T354" s="31">
        <f>$O$3*Data[[#This Row],[Metcalfe
(n^2)]]</f>
        <v>275437249160.32001</v>
      </c>
      <c r="U354" s="31">
        <f t="shared" si="40"/>
        <v>268074835930.37332</v>
      </c>
      <c r="V354" s="30">
        <f>LN(Data[[#This Row],[MA'[NVA']
30d]]/Data[[#This Row],[MA'[NVMetcalfe calc']]])</f>
        <v>-0.71163671850744803</v>
      </c>
      <c r="W354" s="30">
        <f>$Q$3+Data[[#This Row],[NVM
(scaled)]]/((Data[[#This Row],[Upper Bound]]-Data[[#This Row],[Lower Bound]])/2)</f>
        <v>0.22327093941643089</v>
      </c>
      <c r="X354" s="30">
        <f>(Data[[#This Row],[Upper Bound]]+Data[[#This Row],[Lower Bound]])/2</f>
        <v>25.004921124206785</v>
      </c>
      <c r="Y354" s="32">
        <f>LN(Data[[#This Row],[NVActual]]/Data[[#This Row],[MA'[n^2']
30d]])</f>
        <v>-1.3573951816605523</v>
      </c>
      <c r="Z354" s="32">
        <f>LN(Data[[#This Row],[NVActual]]/Data[[#This Row],[MA'[n*ln(n)']
30d]])</f>
        <v>9.5309389731896079</v>
      </c>
      <c r="AA354" s="32">
        <f>LN(Data[[#This Row],[NVActual]]/Data[[#This Row],[MA'[n^1.5']]])</f>
        <v>5.3888982693953693</v>
      </c>
      <c r="AB354" s="32">
        <f>LN(Data[[#This Row],[NVActual]]/Data[[#This Row],[Metcalfe
(n^2)]])</f>
        <v>-1.3844888334896868</v>
      </c>
      <c r="AC354" s="34">
        <f>1+Data[[#This Row],[MA'[NVMetcalfe calc']]]/((Data[[#This Row],[NVM_norm
(scaled)]]-Data[[#This Row],[NV_fund.]])/2)</f>
        <v>-21634946334.80965</v>
      </c>
    </row>
    <row r="355" spans="1:29" x14ac:dyDescent="0.2">
      <c r="A355" s="23">
        <v>43821</v>
      </c>
      <c r="B355" s="24">
        <v>135504182500.006</v>
      </c>
      <c r="C355" s="24">
        <f t="shared" si="41"/>
        <v>131570441351.53897</v>
      </c>
      <c r="D355" s="25">
        <f>LN(Data[[#This Row],[NVActual]])</f>
        <v>25.632268343948503</v>
      </c>
      <c r="E355" s="26">
        <v>589250</v>
      </c>
      <c r="F355" s="40">
        <f>Data[[#This Row],[DAA 
(n)]]^2</f>
        <v>347215562500</v>
      </c>
      <c r="G355" s="41">
        <f t="shared" si="42"/>
        <v>513368110764.43335</v>
      </c>
      <c r="H355" s="28">
        <f>LN(Data[[#This Row],[Metcalfe
(n^2)]])</f>
        <v>26.573211641596757</v>
      </c>
      <c r="I355" s="42">
        <f t="shared" si="43"/>
        <v>26.941067700117756</v>
      </c>
      <c r="J355" s="40">
        <f>Data[[#This Row],[DAA 
(n)]]*LN(Data[[#This Row],[DAA 
(n)]])</f>
        <v>7829132.4799054442</v>
      </c>
      <c r="K355" s="40">
        <f t="shared" si="44"/>
        <v>9605235.1963591371</v>
      </c>
      <c r="L355" s="29">
        <f>LN(Data[[#This Row],[MA'[n*ln(n)']
30d]])</f>
        <v>16.077818840752162</v>
      </c>
      <c r="M355" s="43">
        <f t="shared" si="45"/>
        <v>16.088027321382409</v>
      </c>
      <c r="N355" s="40">
        <f>Data[[#This Row],[DAA 
(n)]]^1.5</f>
        <v>452323744.90305668</v>
      </c>
      <c r="O355" s="40">
        <f t="shared" si="46"/>
        <v>603933409.67463708</v>
      </c>
      <c r="P355" s="43">
        <f>LN(Data[[#This Row],[MA'[n^1.5']]])</f>
        <v>20.218974500938184</v>
      </c>
      <c r="Q355" s="43">
        <f t="shared" si="47"/>
        <v>20.232745302726478</v>
      </c>
      <c r="R355" s="30">
        <f>$O$1+$O$2*Data[[#This Row],[MA'[ln(n^2)']]]</f>
        <v>26.941067700117756</v>
      </c>
      <c r="S355" s="30">
        <f>$Q$1+$Q$2*Data[[#This Row],[MA'[ln(n*ln(n))']]]</f>
        <v>23.065245080280974</v>
      </c>
      <c r="T355" s="31">
        <f>$O$3*Data[[#This Row],[Metcalfe
(n^2)]]</f>
        <v>180552092500</v>
      </c>
      <c r="U355" s="31">
        <f t="shared" si="40"/>
        <v>266951417597.50534</v>
      </c>
      <c r="V355" s="30">
        <f>LN(Data[[#This Row],[MA'[NVA']
30d]]/Data[[#This Row],[MA'[NVMetcalfe calc']]])</f>
        <v>-0.70752430140857248</v>
      </c>
      <c r="W355" s="30">
        <f>$Q$3+Data[[#This Row],[NVM
(scaled)]]/((Data[[#This Row],[Upper Bound]]-Data[[#This Row],[Lower Bound]])/2)</f>
        <v>0.22490367294550356</v>
      </c>
      <c r="X355" s="30">
        <f>(Data[[#This Row],[Upper Bound]]+Data[[#This Row],[Lower Bound]])/2</f>
        <v>25.003156390199365</v>
      </c>
      <c r="Y355" s="32">
        <f>LN(Data[[#This Row],[NVActual]]/Data[[#This Row],[MA'[n^2']
30d]])</f>
        <v>-1.3319906456850688</v>
      </c>
      <c r="Z355" s="32">
        <f>LN(Data[[#This Row],[NVActual]]/Data[[#This Row],[MA'[n*ln(n)']
30d]])</f>
        <v>9.5544495031963397</v>
      </c>
      <c r="AA355" s="32">
        <f>LN(Data[[#This Row],[NVActual]]/Data[[#This Row],[MA'[n^1.5']]])</f>
        <v>5.4132938430103188</v>
      </c>
      <c r="AB355" s="32">
        <f>LN(Data[[#This Row],[NVActual]]/Data[[#This Row],[Metcalfe
(n^2)]])</f>
        <v>-0.94094329764825335</v>
      </c>
      <c r="AC355" s="34">
        <f>1+Data[[#This Row],[MA'[NVMetcalfe calc']]]/((Data[[#This Row],[NVM_norm
(scaled)]]-Data[[#This Row],[NV_fund.]])/2)</f>
        <v>-21547235039.638588</v>
      </c>
    </row>
    <row r="356" spans="1:29" x14ac:dyDescent="0.2">
      <c r="A356" s="23">
        <v>43820</v>
      </c>
      <c r="B356" s="24">
        <v>129345551109.717</v>
      </c>
      <c r="C356" s="24">
        <f t="shared" si="41"/>
        <v>131435200315.53061</v>
      </c>
      <c r="D356" s="25">
        <f>LN(Data[[#This Row],[NVActual]])</f>
        <v>25.585753350782991</v>
      </c>
      <c r="E356" s="26">
        <v>610208</v>
      </c>
      <c r="F356" s="40">
        <f>Data[[#This Row],[DAA 
(n)]]^2</f>
        <v>372353803264</v>
      </c>
      <c r="G356" s="41">
        <f t="shared" si="42"/>
        <v>522608021321.23334</v>
      </c>
      <c r="H356" s="28">
        <f>LN(Data[[#This Row],[Metcalfe
(n^2)]])</f>
        <v>26.643110323268708</v>
      </c>
      <c r="I356" s="42">
        <f t="shared" si="43"/>
        <v>26.960629900461292</v>
      </c>
      <c r="J356" s="40">
        <f>Data[[#This Row],[DAA 
(n)]]*LN(Data[[#This Row],[DAA 
(n)]])</f>
        <v>8128919.5320705762</v>
      </c>
      <c r="K356" s="40">
        <f t="shared" si="44"/>
        <v>9701961.4310352616</v>
      </c>
      <c r="L356" s="29">
        <f>LN(Data[[#This Row],[MA'[n*ln(n)']
30d]])</f>
        <v>16.087838632417128</v>
      </c>
      <c r="M356" s="43">
        <f t="shared" si="45"/>
        <v>16.088664545328967</v>
      </c>
      <c r="N356" s="40">
        <f>Data[[#This Row],[DAA 
(n)]]^1.5</f>
        <v>476668930.79171848</v>
      </c>
      <c r="O356" s="40">
        <f t="shared" si="46"/>
        <v>612270330.00726557</v>
      </c>
      <c r="P356" s="43">
        <f>LN(Data[[#This Row],[MA'[n^1.5']]])</f>
        <v>20.232684458647086</v>
      </c>
      <c r="Q356" s="43">
        <f t="shared" si="47"/>
        <v>20.233602911290642</v>
      </c>
      <c r="R356" s="30">
        <f>$O$1+$O$2*Data[[#This Row],[MA'[ln(n^2)']]]</f>
        <v>26.960629900461292</v>
      </c>
      <c r="S356" s="30">
        <f>$Q$1+$Q$2*Data[[#This Row],[MA'[ln(n*ln(n))']]]</f>
        <v>23.066296499792795</v>
      </c>
      <c r="T356" s="31">
        <f>$O$3*Data[[#This Row],[Metcalfe
(n^2)]]</f>
        <v>193623977697.28</v>
      </c>
      <c r="U356" s="31">
        <f t="shared" si="40"/>
        <v>271756171087.04135</v>
      </c>
      <c r="V356" s="30">
        <f>LN(Data[[#This Row],[MA'[NVA']
30d]]/Data[[#This Row],[MA'[NVMetcalfe calc']]])</f>
        <v>-0.72639127753619914</v>
      </c>
      <c r="W356" s="30">
        <f>$Q$3+Data[[#This Row],[NVM
(scaled)]]/((Data[[#This Row],[Upper Bound]]-Data[[#This Row],[Lower Bound]])/2)</f>
        <v>0.21694961997269796</v>
      </c>
      <c r="X356" s="30">
        <f>(Data[[#This Row],[Upper Bound]]+Data[[#This Row],[Lower Bound]])/2</f>
        <v>25.013463200127042</v>
      </c>
      <c r="Y356" s="32">
        <f>LN(Data[[#This Row],[NVActual]]/Data[[#This Row],[MA'[n^2']
30d]])</f>
        <v>-1.396344188005531</v>
      </c>
      <c r="Z356" s="32">
        <f>LN(Data[[#This Row],[NVActual]]/Data[[#This Row],[MA'[n*ln(n)']
30d]])</f>
        <v>9.4979147183658608</v>
      </c>
      <c r="AA356" s="32">
        <f>LN(Data[[#This Row],[NVActual]]/Data[[#This Row],[MA'[n^1.5']]])</f>
        <v>5.3530688921359033</v>
      </c>
      <c r="AB356" s="32">
        <f>LN(Data[[#This Row],[NVActual]]/Data[[#This Row],[Metcalfe
(n^2)]])</f>
        <v>-1.0573569724857177</v>
      </c>
      <c r="AC356" s="34">
        <f>1+Data[[#This Row],[MA'[NVMetcalfe calc']]]/((Data[[#This Row],[NVM_norm
(scaled)]]-Data[[#This Row],[NV_fund.]])/2)</f>
        <v>-21918901638.828823</v>
      </c>
    </row>
    <row r="357" spans="1:29" x14ac:dyDescent="0.2">
      <c r="A357" s="23">
        <v>43819</v>
      </c>
      <c r="B357" s="24">
        <v>130125371827.728</v>
      </c>
      <c r="C357" s="24">
        <f t="shared" si="41"/>
        <v>131706372541.69731</v>
      </c>
      <c r="D357" s="25">
        <f>LN(Data[[#This Row],[NVActual]])</f>
        <v>25.59176422134319</v>
      </c>
      <c r="E357" s="26">
        <v>708265</v>
      </c>
      <c r="F357" s="40">
        <f>Data[[#This Row],[DAA 
(n)]]^2</f>
        <v>501639310225</v>
      </c>
      <c r="G357" s="41">
        <f t="shared" si="42"/>
        <v>531714225779.93335</v>
      </c>
      <c r="H357" s="28">
        <f>LN(Data[[#This Row],[Metcalfe
(n^2)]])</f>
        <v>26.941147192861447</v>
      </c>
      <c r="I357" s="42">
        <f t="shared" si="43"/>
        <v>26.978971320193214</v>
      </c>
      <c r="J357" s="40">
        <f>Data[[#This Row],[DAA 
(n)]]*LN(Data[[#This Row],[DAA 
(n)]])</f>
        <v>9540735.808276007</v>
      </c>
      <c r="K357" s="40">
        <f t="shared" si="44"/>
        <v>9795141.3694079593</v>
      </c>
      <c r="L357" s="29">
        <f>LN(Data[[#This Row],[MA'[n*ln(n)']
30d]])</f>
        <v>16.097397042070099</v>
      </c>
      <c r="M357" s="43">
        <f t="shared" si="45"/>
        <v>16.088878627433832</v>
      </c>
      <c r="N357" s="40">
        <f>Data[[#This Row],[DAA 
(n)]]^1.5</f>
        <v>596065068.64310515</v>
      </c>
      <c r="O357" s="40">
        <f t="shared" si="46"/>
        <v>620387436.40989542</v>
      </c>
      <c r="P357" s="43">
        <f>LN(Data[[#This Row],[MA'[n^1.5']]])</f>
        <v>20.245854738271625</v>
      </c>
      <c r="Q357" s="43">
        <f t="shared" si="47"/>
        <v>20.233876554852131</v>
      </c>
      <c r="R357" s="30">
        <f>$O$1+$O$2*Data[[#This Row],[MA'[ln(n^2)']]]</f>
        <v>26.978971320193214</v>
      </c>
      <c r="S357" s="30">
        <f>$Q$1+$Q$2*Data[[#This Row],[MA'[ln(n*ln(n))']]]</f>
        <v>23.06664973526582</v>
      </c>
      <c r="T357" s="31">
        <f>$O$3*Data[[#This Row],[Metcalfe
(n^2)]]</f>
        <v>260852441317</v>
      </c>
      <c r="U357" s="31">
        <f t="shared" si="40"/>
        <v>276491397405.56537</v>
      </c>
      <c r="V357" s="30">
        <f>LN(Data[[#This Row],[MA'[NVA']
30d]]/Data[[#This Row],[MA'[NVMetcalfe calc']]])</f>
        <v>-0.74160471364144431</v>
      </c>
      <c r="W357" s="30">
        <f>$Q$3+Data[[#This Row],[NVM
(scaled)]]/((Data[[#This Row],[Upper Bound]]-Data[[#This Row],[Lower Bound]])/2)</f>
        <v>0.21088765069898657</v>
      </c>
      <c r="X357" s="30">
        <f>(Data[[#This Row],[Upper Bound]]+Data[[#This Row],[Lower Bound]])/2</f>
        <v>25.022810527729519</v>
      </c>
      <c r="Y357" s="32">
        <f>LN(Data[[#This Row],[NVActual]]/Data[[#This Row],[MA'[n^2']
30d]])</f>
        <v>-1.4076077910310032</v>
      </c>
      <c r="Z357" s="32">
        <f>LN(Data[[#This Row],[NVActual]]/Data[[#This Row],[MA'[n*ln(n)']
30d]])</f>
        <v>9.4943671792730928</v>
      </c>
      <c r="AA357" s="32">
        <f>LN(Data[[#This Row],[NVActual]]/Data[[#This Row],[MA'[n^1.5']]])</f>
        <v>5.3459094830715648</v>
      </c>
      <c r="AB357" s="32">
        <f>LN(Data[[#This Row],[NVActual]]/Data[[#This Row],[Metcalfe
(n^2)]])</f>
        <v>-1.3493829715182548</v>
      </c>
      <c r="AC357" s="34">
        <f>1+Data[[#This Row],[MA'[NVMetcalfe calc']]]/((Data[[#This Row],[NVM_norm
(scaled)]]-Data[[#This Row],[NV_fund.]])/2)</f>
        <v>-22286978624.225807</v>
      </c>
    </row>
    <row r="358" spans="1:29" x14ac:dyDescent="0.2">
      <c r="A358" s="23">
        <v>43818</v>
      </c>
      <c r="B358" s="24">
        <v>129422222016.77699</v>
      </c>
      <c r="C358" s="24">
        <f t="shared" si="41"/>
        <v>132230590636.38448</v>
      </c>
      <c r="D358" s="25">
        <f>LN(Data[[#This Row],[NVActual]])</f>
        <v>25.586345935465211</v>
      </c>
      <c r="E358" s="26">
        <v>725702</v>
      </c>
      <c r="F358" s="40">
        <f>Data[[#This Row],[DAA 
(n)]]^2</f>
        <v>526643392804</v>
      </c>
      <c r="G358" s="41">
        <f t="shared" si="42"/>
        <v>531427578779.90002</v>
      </c>
      <c r="H358" s="28">
        <f>LN(Data[[#This Row],[Metcalfe
(n^2)]])</f>
        <v>26.989789482444387</v>
      </c>
      <c r="I358" s="42">
        <f t="shared" si="43"/>
        <v>26.978394945138877</v>
      </c>
      <c r="J358" s="40">
        <f>Data[[#This Row],[DAA 
(n)]]*LN(Data[[#This Row],[DAA 
(n)]])</f>
        <v>9793272.1034944281</v>
      </c>
      <c r="K358" s="40">
        <f t="shared" si="44"/>
        <v>9792201.3437744696</v>
      </c>
      <c r="L358" s="29">
        <f>LN(Data[[#This Row],[MA'[n*ln(n)']
30d]])</f>
        <v>16.09709684559132</v>
      </c>
      <c r="M358" s="43">
        <f t="shared" si="45"/>
        <v>16.088656560485962</v>
      </c>
      <c r="N358" s="40">
        <f>Data[[#This Row],[DAA 
(n)]]^1.5</f>
        <v>618212069.96033871</v>
      </c>
      <c r="O358" s="40">
        <f t="shared" si="46"/>
        <v>620131432.20795083</v>
      </c>
      <c r="P358" s="43">
        <f>LN(Data[[#This Row],[MA'[n^1.5']]])</f>
        <v>20.24544200096943</v>
      </c>
      <c r="Q358" s="43">
        <f t="shared" si="47"/>
        <v>20.233543123434078</v>
      </c>
      <c r="R358" s="30">
        <f>$O$1+$O$2*Data[[#This Row],[MA'[ln(n^2)']]]</f>
        <v>26.978394945138877</v>
      </c>
      <c r="S358" s="30">
        <f>$Q$1+$Q$2*Data[[#This Row],[MA'[ln(n*ln(n))']]]</f>
        <v>23.066283324801834</v>
      </c>
      <c r="T358" s="31">
        <f>$O$3*Data[[#This Row],[Metcalfe
(n^2)]]</f>
        <v>273854564258.08002</v>
      </c>
      <c r="U358" s="31">
        <f t="shared" si="40"/>
        <v>276342340965.54803</v>
      </c>
      <c r="V358" s="30">
        <f>LN(Data[[#This Row],[MA'[NVA']
30d]]/Data[[#This Row],[MA'[NVMetcalfe calc']]])</f>
        <v>-0.73709316562231331</v>
      </c>
      <c r="W358" s="30">
        <f>$Q$3+Data[[#This Row],[NVM
(scaled)]]/((Data[[#This Row],[Upper Bound]]-Data[[#This Row],[Lower Bound]])/2)</f>
        <v>0.21317375517071263</v>
      </c>
      <c r="X358" s="30">
        <f>(Data[[#This Row],[Upper Bound]]+Data[[#This Row],[Lower Bound]])/2</f>
        <v>25.022339134970355</v>
      </c>
      <c r="Y358" s="32">
        <f>LN(Data[[#This Row],[NVActual]]/Data[[#This Row],[MA'[n^2']
30d]])</f>
        <v>-1.4124868318040504</v>
      </c>
      <c r="Z358" s="32">
        <f>LN(Data[[#This Row],[NVActual]]/Data[[#This Row],[MA'[n*ln(n)']
30d]])</f>
        <v>9.4892490898738906</v>
      </c>
      <c r="AA358" s="32">
        <f>LN(Data[[#This Row],[NVActual]]/Data[[#This Row],[MA'[n^1.5']]])</f>
        <v>5.3409039344957812</v>
      </c>
      <c r="AB358" s="32">
        <f>LN(Data[[#This Row],[NVActual]]/Data[[#This Row],[Metcalfe
(n^2)]])</f>
        <v>-1.4034435469791771</v>
      </c>
      <c r="AC358" s="34">
        <f>1+Data[[#This Row],[MA'[NVMetcalfe calc']]]/((Data[[#This Row],[NVM_norm
(scaled)]]-Data[[#This Row],[NV_fund.]])/2)</f>
        <v>-22277439544.834473</v>
      </c>
    </row>
    <row r="359" spans="1:29" x14ac:dyDescent="0.2">
      <c r="A359" s="23">
        <v>43817</v>
      </c>
      <c r="B359" s="24">
        <v>131915496849.08</v>
      </c>
      <c r="C359" s="24">
        <f t="shared" si="41"/>
        <v>132802005180.46567</v>
      </c>
      <c r="D359" s="25">
        <f>LN(Data[[#This Row],[NVActual]])</f>
        <v>25.605427379147265</v>
      </c>
      <c r="E359" s="26">
        <v>751472</v>
      </c>
      <c r="F359" s="40">
        <f>Data[[#This Row],[DAA 
(n)]]^2</f>
        <v>564710166784</v>
      </c>
      <c r="G359" s="41">
        <f t="shared" si="42"/>
        <v>536451419963.90002</v>
      </c>
      <c r="H359" s="28">
        <f>LN(Data[[#This Row],[Metcalfe
(n^2)]])</f>
        <v>27.059578457330673</v>
      </c>
      <c r="I359" s="42">
        <f t="shared" si="43"/>
        <v>26.986784185765593</v>
      </c>
      <c r="J359" s="40">
        <f>Data[[#This Row],[DAA 
(n)]]*LN(Data[[#This Row],[DAA 
(n)]])</f>
        <v>10167257.771243598</v>
      </c>
      <c r="K359" s="40">
        <f t="shared" si="44"/>
        <v>9839429.2310167588</v>
      </c>
      <c r="L359" s="29">
        <f>LN(Data[[#This Row],[MA'[n*ln(n)']
30d]])</f>
        <v>16.101908262368109</v>
      </c>
      <c r="M359" s="43">
        <f t="shared" si="45"/>
        <v>16.088523472889044</v>
      </c>
      <c r="N359" s="40">
        <f>Data[[#This Row],[DAA 
(n)]]^1.5</f>
        <v>651432174.86819375</v>
      </c>
      <c r="O359" s="40">
        <f t="shared" si="46"/>
        <v>624412520.66899562</v>
      </c>
      <c r="P359" s="43">
        <f>LN(Data[[#This Row],[MA'[n^1.5']]])</f>
        <v>20.252321798725127</v>
      </c>
      <c r="Q359" s="43">
        <f t="shared" si="47"/>
        <v>20.233333706278003</v>
      </c>
      <c r="R359" s="30">
        <f>$O$1+$O$2*Data[[#This Row],[MA'[ln(n^2)']]]</f>
        <v>26.986784185765593</v>
      </c>
      <c r="S359" s="30">
        <f>$Q$1+$Q$2*Data[[#This Row],[MA'[ln(n*ln(n))']]]</f>
        <v>23.066063730266919</v>
      </c>
      <c r="T359" s="31">
        <f>$O$3*Data[[#This Row],[Metcalfe
(n^2)]]</f>
        <v>293649286727.67999</v>
      </c>
      <c r="U359" s="31">
        <f t="shared" si="40"/>
        <v>278954738381.22809</v>
      </c>
      <c r="V359" s="30">
        <f>LN(Data[[#This Row],[MA'[NVA']
30d]]/Data[[#This Row],[MA'[NVMetcalfe calc']]])</f>
        <v>-0.74219020445786887</v>
      </c>
      <c r="W359" s="30">
        <f>$Q$3+Data[[#This Row],[NVM
(scaled)]]/((Data[[#This Row],[Upper Bound]]-Data[[#This Row],[Lower Bound]])/2)</f>
        <v>0.21140111090196551</v>
      </c>
      <c r="X359" s="30">
        <f>(Data[[#This Row],[Upper Bound]]+Data[[#This Row],[Lower Bound]])/2</f>
        <v>25.026423958016256</v>
      </c>
      <c r="Y359" s="32">
        <f>LN(Data[[#This Row],[NVActual]]/Data[[#This Row],[MA'[n^2']
30d]])</f>
        <v>-1.4028144658425121</v>
      </c>
      <c r="Z359" s="32">
        <f>LN(Data[[#This Row],[NVActual]]/Data[[#This Row],[MA'[n*ln(n)']
30d]])</f>
        <v>9.503519116779156</v>
      </c>
      <c r="AA359" s="32">
        <f>LN(Data[[#This Row],[NVActual]]/Data[[#This Row],[MA'[n^1.5']]])</f>
        <v>5.3531055804221399</v>
      </c>
      <c r="AB359" s="32">
        <f>LN(Data[[#This Row],[NVActual]]/Data[[#This Row],[Metcalfe
(n^2)]])</f>
        <v>-1.4541510781834077</v>
      </c>
      <c r="AC359" s="34">
        <f>1+Data[[#This Row],[MA'[NVMetcalfe calc']]]/((Data[[#This Row],[NVM_norm
(scaled)]]-Data[[#This Row],[NV_fund.]])/2)</f>
        <v>-22482730730.289043</v>
      </c>
    </row>
    <row r="360" spans="1:29" x14ac:dyDescent="0.2">
      <c r="A360" s="23">
        <v>43816</v>
      </c>
      <c r="B360" s="24">
        <v>119669002105.718</v>
      </c>
      <c r="C360" s="24">
        <f t="shared" si="41"/>
        <v>133329963509.15114</v>
      </c>
      <c r="D360" s="25">
        <f>LN(Data[[#This Row],[NVActual]])</f>
        <v>25.507995452779912</v>
      </c>
      <c r="E360" s="26">
        <v>875713</v>
      </c>
      <c r="F360" s="40">
        <f>Data[[#This Row],[DAA 
(n)]]^2</f>
        <v>766873258369</v>
      </c>
      <c r="G360" s="41">
        <f t="shared" si="42"/>
        <v>533787431749.79999</v>
      </c>
      <c r="H360" s="28">
        <f>LN(Data[[#This Row],[Metcalfe
(n^2)]])</f>
        <v>27.36558738133354</v>
      </c>
      <c r="I360" s="42">
        <f t="shared" si="43"/>
        <v>26.981697661114552</v>
      </c>
      <c r="J360" s="40">
        <f>Data[[#This Row],[DAA 
(n)]]*LN(Data[[#This Row],[DAA 
(n)]])</f>
        <v>11982200.311234869</v>
      </c>
      <c r="K360" s="40">
        <f t="shared" si="44"/>
        <v>9812762.2711409628</v>
      </c>
      <c r="L360" s="29">
        <f>LN(Data[[#This Row],[MA'[n*ln(n)']
30d]])</f>
        <v>16.099194368984751</v>
      </c>
      <c r="M360" s="43">
        <f t="shared" si="45"/>
        <v>16.087771724149501</v>
      </c>
      <c r="N360" s="40">
        <f>Data[[#This Row],[DAA 
(n)]]^1.5</f>
        <v>819488182.77391469</v>
      </c>
      <c r="O360" s="40">
        <f t="shared" si="46"/>
        <v>622064311.35819423</v>
      </c>
      <c r="P360" s="43">
        <f>LN(Data[[#This Row],[MA'[n^1.5']]])</f>
        <v>20.248554039825166</v>
      </c>
      <c r="Q360" s="43">
        <f t="shared" si="47"/>
        <v>20.232270649567162</v>
      </c>
      <c r="R360" s="30">
        <f>$O$1+$O$2*Data[[#This Row],[MA'[ln(n^2)']]]</f>
        <v>26.981697661114552</v>
      </c>
      <c r="S360" s="30">
        <f>$Q$1+$Q$2*Data[[#This Row],[MA'[ln(n*ln(n))']]]</f>
        <v>23.064823344846676</v>
      </c>
      <c r="T360" s="31">
        <f>$O$3*Data[[#This Row],[Metcalfe
(n^2)]]</f>
        <v>398774094351.88</v>
      </c>
      <c r="U360" s="31">
        <f t="shared" si="40"/>
        <v>277569464509.89606</v>
      </c>
      <c r="V360" s="30">
        <f>LN(Data[[#This Row],[MA'[NVA']
30d]]/Data[[#This Row],[MA'[NVMetcalfe calc']]])</f>
        <v>-0.73324423998008814</v>
      </c>
      <c r="W360" s="30">
        <f>$Q$3+Data[[#This Row],[NVM
(scaled)]]/((Data[[#This Row],[Upper Bound]]-Data[[#This Row],[Lower Bound]])/2)</f>
        <v>0.21559725905183141</v>
      </c>
      <c r="X360" s="30">
        <f>(Data[[#This Row],[Upper Bound]]+Data[[#This Row],[Lower Bound]])/2</f>
        <v>25.023260502980612</v>
      </c>
      <c r="Y360" s="32">
        <f>LN(Data[[#This Row],[NVActual]]/Data[[#This Row],[MA'[n^2']
30d]])</f>
        <v>-1.4952680759923709</v>
      </c>
      <c r="Z360" s="32">
        <f>LN(Data[[#This Row],[NVActual]]/Data[[#This Row],[MA'[n*ln(n)']
30d]])</f>
        <v>9.4088010837951632</v>
      </c>
      <c r="AA360" s="32">
        <f>LN(Data[[#This Row],[NVActual]]/Data[[#This Row],[MA'[n^1.5']]])</f>
        <v>5.2594414129547493</v>
      </c>
      <c r="AB360" s="32">
        <f>LN(Data[[#This Row],[NVActual]]/Data[[#This Row],[Metcalfe
(n^2)]])</f>
        <v>-1.8575919285536262</v>
      </c>
      <c r="AC360" s="34">
        <f>1+Data[[#This Row],[MA'[NVMetcalfe calc']]]/((Data[[#This Row],[NVM_norm
(scaled)]]-Data[[#This Row],[NV_fund.]])/2)</f>
        <v>-22377719478.711666</v>
      </c>
    </row>
    <row r="361" spans="1:29" x14ac:dyDescent="0.2">
      <c r="A361" s="23">
        <v>43815</v>
      </c>
      <c r="B361" s="24">
        <v>124607959806.08701</v>
      </c>
      <c r="C361" s="24">
        <f t="shared" si="41"/>
        <v>134459209253.47</v>
      </c>
      <c r="D361" s="25">
        <f>LN(Data[[#This Row],[NVActual]])</f>
        <v>25.548438324133233</v>
      </c>
      <c r="E361" s="26">
        <v>777556</v>
      </c>
      <c r="F361" s="40">
        <f>Data[[#This Row],[DAA 
(n)]]^2</f>
        <v>604593333136</v>
      </c>
      <c r="G361" s="41">
        <f t="shared" si="42"/>
        <v>520150705124.16669</v>
      </c>
      <c r="H361" s="28">
        <f>LN(Data[[#This Row],[Metcalfe
(n^2)]])</f>
        <v>27.127821892330541</v>
      </c>
      <c r="I361" s="42">
        <f t="shared" si="43"/>
        <v>26.956283423019759</v>
      </c>
      <c r="J361" s="40">
        <f>Data[[#This Row],[DAA 
(n)]]*LN(Data[[#This Row],[DAA 
(n)]])</f>
        <v>10546700.339656483</v>
      </c>
      <c r="K361" s="40">
        <f t="shared" si="44"/>
        <v>9678562.4985173047</v>
      </c>
      <c r="L361" s="29">
        <f>LN(Data[[#This Row],[MA'[n*ln(n)']
30d]])</f>
        <v>16.085423946005928</v>
      </c>
      <c r="M361" s="43">
        <f t="shared" si="45"/>
        <v>16.087022824384189</v>
      </c>
      <c r="N361" s="40">
        <f>Data[[#This Row],[DAA 
(n)]]^1.5</f>
        <v>685642161.58277047</v>
      </c>
      <c r="O361" s="40">
        <f t="shared" si="46"/>
        <v>610167990.3515873</v>
      </c>
      <c r="P361" s="43">
        <f>LN(Data[[#This Row],[MA'[n^1.5']]])</f>
        <v>20.229244871236656</v>
      </c>
      <c r="Q361" s="43">
        <f t="shared" si="47"/>
        <v>20.231214438074339</v>
      </c>
      <c r="R361" s="30">
        <f>$O$1+$O$2*Data[[#This Row],[MA'[ln(n^2)']]]</f>
        <v>26.956283423019759</v>
      </c>
      <c r="S361" s="30">
        <f>$Q$1+$Q$2*Data[[#This Row],[MA'[ln(n*ln(n))']]]</f>
        <v>23.06358766023391</v>
      </c>
      <c r="T361" s="31">
        <f>$O$3*Data[[#This Row],[Metcalfe
(n^2)]]</f>
        <v>314388533230.72003</v>
      </c>
      <c r="U361" s="31">
        <f t="shared" si="40"/>
        <v>270478366664.56671</v>
      </c>
      <c r="V361" s="30">
        <f>LN(Data[[#This Row],[MA'[NVA']
30d]]/Data[[#This Row],[MA'[NVMetcalfe calc']]])</f>
        <v>-0.69893124360801795</v>
      </c>
      <c r="W361" s="30">
        <f>$Q$3+Data[[#This Row],[NVM
(scaled)]]/((Data[[#This Row],[Upper Bound]]-Data[[#This Row],[Lower Bound]])/2)</f>
        <v>0.2309011717330714</v>
      </c>
      <c r="X361" s="30">
        <f>(Data[[#This Row],[Upper Bound]]+Data[[#This Row],[Lower Bound]])/2</f>
        <v>25.009935541626835</v>
      </c>
      <c r="Y361" s="32">
        <f>LN(Data[[#This Row],[NVActual]]/Data[[#This Row],[MA'[n^2']
30d]])</f>
        <v>-1.4289460999461334</v>
      </c>
      <c r="Z361" s="32">
        <f>LN(Data[[#This Row],[NVActual]]/Data[[#This Row],[MA'[n*ln(n)']
30d]])</f>
        <v>9.4630143781273066</v>
      </c>
      <c r="AA361" s="32">
        <f>LN(Data[[#This Row],[NVActual]]/Data[[#This Row],[MA'[n^1.5']]])</f>
        <v>5.3191934528965783</v>
      </c>
      <c r="AB361" s="32">
        <f>LN(Data[[#This Row],[NVActual]]/Data[[#This Row],[Metcalfe
(n^2)]])</f>
        <v>-1.5793835681973096</v>
      </c>
      <c r="AC361" s="34">
        <f>1+Data[[#This Row],[MA'[NVMetcalfe calc']]]/((Data[[#This Row],[NVM_norm
(scaled)]]-Data[[#This Row],[NV_fund.]])/2)</f>
        <v>-21831227368.634285</v>
      </c>
    </row>
    <row r="362" spans="1:29" x14ac:dyDescent="0.2">
      <c r="A362" s="23">
        <v>43814</v>
      </c>
      <c r="B362" s="24">
        <v>128738145823.27901</v>
      </c>
      <c r="C362" s="24">
        <f t="shared" si="41"/>
        <v>135406747678.43021</v>
      </c>
      <c r="D362" s="25">
        <f>LN(Data[[#This Row],[NVActual]])</f>
        <v>25.581046300975935</v>
      </c>
      <c r="E362" s="26">
        <v>657604</v>
      </c>
      <c r="F362" s="40">
        <f>Data[[#This Row],[DAA 
(n)]]^2</f>
        <v>432443020816</v>
      </c>
      <c r="G362" s="41">
        <f t="shared" si="42"/>
        <v>514800825914.16669</v>
      </c>
      <c r="H362" s="28">
        <f>LN(Data[[#This Row],[Metcalfe
(n^2)]])</f>
        <v>26.792716410861338</v>
      </c>
      <c r="I362" s="42">
        <f t="shared" si="43"/>
        <v>26.945999651501783</v>
      </c>
      <c r="J362" s="40">
        <f>Data[[#This Row],[DAA 
(n)]]*LN(Data[[#This Row],[DAA 
(n)]])</f>
        <v>8809498.7413240299</v>
      </c>
      <c r="K362" s="40">
        <f t="shared" si="44"/>
        <v>9624881.6249406599</v>
      </c>
      <c r="L362" s="29">
        <f>LN(Data[[#This Row],[MA'[n*ln(n)']
30d]])</f>
        <v>16.079862139355029</v>
      </c>
      <c r="M362" s="43">
        <f t="shared" si="45"/>
        <v>16.086858290961196</v>
      </c>
      <c r="N362" s="40">
        <f>Data[[#This Row],[DAA 
(n)]]^1.5</f>
        <v>533269406.82987291</v>
      </c>
      <c r="O362" s="40">
        <f t="shared" si="46"/>
        <v>605446979.46540856</v>
      </c>
      <c r="P362" s="43">
        <f>LN(Data[[#This Row],[MA'[n^1.5']]])</f>
        <v>20.221477552243805</v>
      </c>
      <c r="Q362" s="43">
        <f t="shared" si="47"/>
        <v>20.230967948703356</v>
      </c>
      <c r="R362" s="30">
        <f>$O$1+$O$2*Data[[#This Row],[MA'[ln(n^2)']]]</f>
        <v>26.945999651501783</v>
      </c>
      <c r="S362" s="30">
        <f>$Q$1+$Q$2*Data[[#This Row],[MA'[ln(n*ln(n))']]]</f>
        <v>23.06331618008597</v>
      </c>
      <c r="T362" s="31">
        <f>$O$3*Data[[#This Row],[Metcalfe
(n^2)]]</f>
        <v>224870370824.32001</v>
      </c>
      <c r="U362" s="31">
        <f t="shared" si="40"/>
        <v>267696429475.36673</v>
      </c>
      <c r="V362" s="30">
        <f>LN(Data[[#This Row],[MA'[NVA']
30d]]/Data[[#This Row],[MA'[NVMetcalfe calc']]])</f>
        <v>-0.6815704182739466</v>
      </c>
      <c r="W362" s="30">
        <f>$Q$3+Data[[#This Row],[NVM
(scaled)]]/((Data[[#This Row],[Upper Bound]]-Data[[#This Row],[Lower Bound]])/2)</f>
        <v>0.23891785627561685</v>
      </c>
      <c r="X362" s="30">
        <f>(Data[[#This Row],[Upper Bound]]+Data[[#This Row],[Lower Bound]])/2</f>
        <v>25.004657915793878</v>
      </c>
      <c r="Y362" s="32">
        <f>LN(Data[[#This Row],[NVActual]]/Data[[#This Row],[MA'[n^2']
30d]])</f>
        <v>-1.3859996160310351</v>
      </c>
      <c r="Z362" s="32">
        <f>LN(Data[[#This Row],[NVActual]]/Data[[#This Row],[MA'[n*ln(n)']
30d]])</f>
        <v>9.5011841616209054</v>
      </c>
      <c r="AA362" s="32">
        <f>LN(Data[[#This Row],[NVActual]]/Data[[#This Row],[MA'[n^1.5']]])</f>
        <v>5.35956874873213</v>
      </c>
      <c r="AB362" s="32">
        <f>LN(Data[[#This Row],[NVActual]]/Data[[#This Row],[Metcalfe
(n^2)]])</f>
        <v>-1.211670109885403</v>
      </c>
      <c r="AC362" s="34">
        <f>1+Data[[#This Row],[MA'[NVMetcalfe calc']]]/((Data[[#This Row],[NVM_norm
(scaled)]]-Data[[#This Row],[NV_fund.]])/2)</f>
        <v>-21618286295.47451</v>
      </c>
    </row>
    <row r="363" spans="1:29" x14ac:dyDescent="0.2">
      <c r="A363" s="23">
        <v>43813</v>
      </c>
      <c r="B363" s="24">
        <v>127999800420.604</v>
      </c>
      <c r="C363" s="24">
        <f t="shared" si="41"/>
        <v>136208983525.62642</v>
      </c>
      <c r="D363" s="25">
        <f>LN(Data[[#This Row],[NVActual]])</f>
        <v>25.575294541650781</v>
      </c>
      <c r="E363" s="26">
        <v>623464</v>
      </c>
      <c r="F363" s="40">
        <f>Data[[#This Row],[DAA 
(n)]]^2</f>
        <v>388707359296</v>
      </c>
      <c r="G363" s="41">
        <f t="shared" si="42"/>
        <v>520636325459.76666</v>
      </c>
      <c r="H363" s="28">
        <f>LN(Data[[#This Row],[Metcalfe
(n^2)]])</f>
        <v>26.686092607725438</v>
      </c>
      <c r="I363" s="42">
        <f t="shared" si="43"/>
        <v>26.957330144227203</v>
      </c>
      <c r="J363" s="40">
        <f>Data[[#This Row],[DAA 
(n)]]*LN(Data[[#This Row],[DAA 
(n)]])</f>
        <v>8318909.0207914663</v>
      </c>
      <c r="K363" s="40">
        <f t="shared" si="44"/>
        <v>9683697.2079832684</v>
      </c>
      <c r="L363" s="29">
        <f>LN(Data[[#This Row],[MA'[n*ln(n)']
30d]])</f>
        <v>16.085954329304588</v>
      </c>
      <c r="M363" s="43">
        <f t="shared" si="45"/>
        <v>16.086986161856046</v>
      </c>
      <c r="N363" s="40">
        <f>Data[[#This Row],[DAA 
(n)]]^1.5</f>
        <v>492285532.04021895</v>
      </c>
      <c r="O363" s="40">
        <f t="shared" si="46"/>
        <v>610608656.61880708</v>
      </c>
      <c r="P363" s="43">
        <f>LN(Data[[#This Row],[MA'[n^1.5']]])</f>
        <v>20.229966815398107</v>
      </c>
      <c r="Q363" s="43">
        <f t="shared" si="47"/>
        <v>20.231127832329388</v>
      </c>
      <c r="R363" s="30">
        <f>$O$1+$O$2*Data[[#This Row],[MA'[ln(n^2)']]]</f>
        <v>26.957330144227203</v>
      </c>
      <c r="S363" s="30">
        <f>$Q$1+$Q$2*Data[[#This Row],[MA'[ln(n*ln(n))']]]</f>
        <v>23.063527167062475</v>
      </c>
      <c r="T363" s="31">
        <f>$O$3*Data[[#This Row],[Metcalfe
(n^2)]]</f>
        <v>202127826833.92001</v>
      </c>
      <c r="U363" s="31">
        <f t="shared" si="40"/>
        <v>270730889239.07867</v>
      </c>
      <c r="V363" s="30">
        <f>LN(Data[[#This Row],[MA'[NVA']
30d]]/Data[[#This Row],[MA'[NVMetcalfe calc']]])</f>
        <v>-0.68693494898383389</v>
      </c>
      <c r="W363" s="30">
        <f>$Q$3+Data[[#This Row],[NVM
(scaled)]]/((Data[[#This Row],[Upper Bound]]-Data[[#This Row],[Lower Bound]])/2)</f>
        <v>0.23716501938471196</v>
      </c>
      <c r="X363" s="30">
        <f>(Data[[#This Row],[Upper Bound]]+Data[[#This Row],[Lower Bound]])/2</f>
        <v>25.010428655644837</v>
      </c>
      <c r="Y363" s="32">
        <f>LN(Data[[#This Row],[NVActual]]/Data[[#This Row],[MA'[n^2']
30d]])</f>
        <v>-1.4030230615643167</v>
      </c>
      <c r="Z363" s="32">
        <f>LN(Data[[#This Row],[NVActual]]/Data[[#This Row],[MA'[n*ln(n)']
30d]])</f>
        <v>9.4893402123461943</v>
      </c>
      <c r="AA363" s="32">
        <f>LN(Data[[#This Row],[NVActual]]/Data[[#This Row],[MA'[n^1.5']]])</f>
        <v>5.3453277262526733</v>
      </c>
      <c r="AB363" s="32">
        <f>LN(Data[[#This Row],[NVActual]]/Data[[#This Row],[Metcalfe
(n^2)]])</f>
        <v>-1.1107980660746555</v>
      </c>
      <c r="AC363" s="34">
        <f>1+Data[[#This Row],[MA'[NVMetcalfe calc']]]/((Data[[#This Row],[NVM_norm
(scaled)]]-Data[[#This Row],[NV_fund.]])/2)</f>
        <v>-21856699480.679543</v>
      </c>
    </row>
    <row r="364" spans="1:29" x14ac:dyDescent="0.2">
      <c r="A364" s="23">
        <v>43812</v>
      </c>
      <c r="B364" s="24">
        <v>131132158335.25301</v>
      </c>
      <c r="C364" s="24">
        <f t="shared" si="41"/>
        <v>137143293001.30305</v>
      </c>
      <c r="D364" s="25">
        <f>LN(Data[[#This Row],[NVActual]])</f>
        <v>25.599471493862051</v>
      </c>
      <c r="E364" s="26">
        <v>746512</v>
      </c>
      <c r="F364" s="40">
        <f>Data[[#This Row],[DAA 
(n)]]^2</f>
        <v>557280166144</v>
      </c>
      <c r="G364" s="41">
        <f t="shared" si="42"/>
        <v>526278119917.36664</v>
      </c>
      <c r="H364" s="28">
        <f>LN(Data[[#This Row],[Metcalfe
(n^2)]])</f>
        <v>27.046333941697849</v>
      </c>
      <c r="I364" s="42">
        <f t="shared" si="43"/>
        <v>26.969378898981596</v>
      </c>
      <c r="J364" s="40">
        <f>Data[[#This Row],[DAA 
(n)]]*LN(Data[[#This Row],[DAA 
(n)]])</f>
        <v>10095206.421742372</v>
      </c>
      <c r="K364" s="40">
        <f t="shared" si="44"/>
        <v>9743127.8781276997</v>
      </c>
      <c r="L364" s="29">
        <f>LN(Data[[#This Row],[MA'[n*ln(n)']
30d]])</f>
        <v>16.09207276144992</v>
      </c>
      <c r="M364" s="43">
        <f t="shared" si="45"/>
        <v>16.086833626917834</v>
      </c>
      <c r="N364" s="40">
        <f>Data[[#This Row],[DAA 
(n)]]^1.5</f>
        <v>644993280.1111095</v>
      </c>
      <c r="O364" s="40">
        <f t="shared" si="46"/>
        <v>615718617.30694175</v>
      </c>
      <c r="P364" s="43">
        <f>LN(Data[[#This Row],[MA'[n^1.5']]])</f>
        <v>20.238300627051288</v>
      </c>
      <c r="Q364" s="43">
        <f t="shared" si="47"/>
        <v>20.230894469364678</v>
      </c>
      <c r="R364" s="30">
        <f>$O$1+$O$2*Data[[#This Row],[MA'[ln(n^2)']]]</f>
        <v>26.969378898981596</v>
      </c>
      <c r="S364" s="30">
        <f>$Q$1+$Q$2*Data[[#This Row],[MA'[ln(n*ln(n))']]]</f>
        <v>23.063275484414422</v>
      </c>
      <c r="T364" s="31">
        <f>$O$3*Data[[#This Row],[Metcalfe
(n^2)]]</f>
        <v>289785686394.88</v>
      </c>
      <c r="U364" s="31">
        <f t="shared" si="40"/>
        <v>273664622357.03067</v>
      </c>
      <c r="V364" s="30">
        <f>LN(Data[[#This Row],[MA'[NVA']
30d]]/Data[[#This Row],[MA'[NVMetcalfe calc']]])</f>
        <v>-0.69087703714864612</v>
      </c>
      <c r="W364" s="30">
        <f>$Q$3+Data[[#This Row],[NVM
(scaled)]]/((Data[[#This Row],[Upper Bound]]-Data[[#This Row],[Lower Bound]])/2)</f>
        <v>0.23625768249138857</v>
      </c>
      <c r="X364" s="30">
        <f>(Data[[#This Row],[Upper Bound]]+Data[[#This Row],[Lower Bound]])/2</f>
        <v>25.016327191698011</v>
      </c>
      <c r="Y364" s="32">
        <f>LN(Data[[#This Row],[NVActual]]/Data[[#This Row],[MA'[n^2']
30d]])</f>
        <v>-1.3896241611756899</v>
      </c>
      <c r="Z364" s="32">
        <f>LN(Data[[#This Row],[NVActual]]/Data[[#This Row],[MA'[n*ln(n)']
30d]])</f>
        <v>9.507398732412133</v>
      </c>
      <c r="AA364" s="32">
        <f>LN(Data[[#This Row],[NVActual]]/Data[[#This Row],[MA'[n^1.5']]])</f>
        <v>5.361170866810764</v>
      </c>
      <c r="AB364" s="32">
        <f>LN(Data[[#This Row],[NVActual]]/Data[[#This Row],[Metcalfe
(n^2)]])</f>
        <v>-1.4468624478357994</v>
      </c>
      <c r="AC364" s="34">
        <f>1+Data[[#This Row],[MA'[NVMetcalfe calc']]]/((Data[[#This Row],[NVM_norm
(scaled)]]-Data[[#This Row],[NV_fund.]])/2)</f>
        <v>-22087478184.269424</v>
      </c>
    </row>
    <row r="365" spans="1:29" x14ac:dyDescent="0.2">
      <c r="A365" s="23">
        <v>43811</v>
      </c>
      <c r="B365" s="24">
        <v>130176306232.11501</v>
      </c>
      <c r="C365" s="24">
        <f t="shared" si="41"/>
        <v>138045541719.19199</v>
      </c>
      <c r="D365" s="25">
        <f>LN(Data[[#This Row],[NVActual]])</f>
        <v>25.592155570376487</v>
      </c>
      <c r="E365" s="26">
        <v>722853</v>
      </c>
      <c r="F365" s="40">
        <f>Data[[#This Row],[DAA 
(n)]]^2</f>
        <v>522516459609</v>
      </c>
      <c r="G365" s="41">
        <f t="shared" si="42"/>
        <v>526259611032.56665</v>
      </c>
      <c r="H365" s="28">
        <f>LN(Data[[#This Row],[Metcalfe
(n^2)]])</f>
        <v>26.981922321933229</v>
      </c>
      <c r="I365" s="42">
        <f t="shared" si="43"/>
        <v>26.96934566953426</v>
      </c>
      <c r="J365" s="40">
        <f>Data[[#This Row],[DAA 
(n)]]*LN(Data[[#This Row],[DAA 
(n)]])</f>
        <v>9751981.7480881996</v>
      </c>
      <c r="K365" s="40">
        <f t="shared" si="44"/>
        <v>9742947.7939473428</v>
      </c>
      <c r="L365" s="29">
        <f>LN(Data[[#This Row],[MA'[n*ln(n)']
30d]])</f>
        <v>16.092054278079189</v>
      </c>
      <c r="M365" s="43">
        <f t="shared" si="45"/>
        <v>16.086419143391321</v>
      </c>
      <c r="N365" s="40">
        <f>Data[[#This Row],[DAA 
(n)]]^1.5</f>
        <v>614575129.97008336</v>
      </c>
      <c r="O365" s="40">
        <f t="shared" si="46"/>
        <v>615702548.73694849</v>
      </c>
      <c r="P365" s="43">
        <f>LN(Data[[#This Row],[MA'[n^1.5']]])</f>
        <v>20.23827452944888</v>
      </c>
      <c r="Q365" s="43">
        <f t="shared" si="47"/>
        <v>20.230301808908699</v>
      </c>
      <c r="R365" s="30">
        <f>$O$1+$O$2*Data[[#This Row],[MA'[ln(n^2)']]]</f>
        <v>26.96934566953426</v>
      </c>
      <c r="S365" s="30">
        <f>$Q$1+$Q$2*Data[[#This Row],[MA'[ln(n*ln(n))']]]</f>
        <v>23.06259158659568</v>
      </c>
      <c r="T365" s="31">
        <f>$O$3*Data[[#This Row],[Metcalfe
(n^2)]]</f>
        <v>271708558996.68002</v>
      </c>
      <c r="U365" s="31">
        <f t="shared" si="40"/>
        <v>273654997736.93469</v>
      </c>
      <c r="V365" s="30">
        <f>LN(Data[[#This Row],[MA'[NVA']
30d]]/Data[[#This Row],[MA'[NVMetcalfe calc']]])</f>
        <v>-0.68428453749495455</v>
      </c>
      <c r="W365" s="30">
        <f>$Q$3+Data[[#This Row],[NVM
(scaled)]]/((Data[[#This Row],[Upper Bound]]-Data[[#This Row],[Lower Bound]])/2)</f>
        <v>0.23969152244143821</v>
      </c>
      <c r="X365" s="30">
        <f>(Data[[#This Row],[Upper Bound]]+Data[[#This Row],[Lower Bound]])/2</f>
        <v>25.015968628064968</v>
      </c>
      <c r="Y365" s="32">
        <f>LN(Data[[#This Row],[NVActual]]/Data[[#This Row],[MA'[n^2']
30d]])</f>
        <v>-1.3969049146445265</v>
      </c>
      <c r="Z365" s="32">
        <f>LN(Data[[#This Row],[NVActual]]/Data[[#This Row],[MA'[n*ln(n)']
30d]])</f>
        <v>9.5001012922972983</v>
      </c>
      <c r="AA365" s="32">
        <f>LN(Data[[#This Row],[NVActual]]/Data[[#This Row],[MA'[n^1.5']]])</f>
        <v>5.3538810409276083</v>
      </c>
      <c r="AB365" s="32">
        <f>LN(Data[[#This Row],[NVActual]]/Data[[#This Row],[Metcalfe
(n^2)]])</f>
        <v>-1.3897667515567429</v>
      </c>
      <c r="AC365" s="34">
        <f>1+Data[[#This Row],[MA'[NVMetcalfe calc']]]/((Data[[#This Row],[NVM_norm
(scaled)]]-Data[[#This Row],[NV_fund.]])/2)</f>
        <v>-22090082102.160091</v>
      </c>
    </row>
    <row r="366" spans="1:29" x14ac:dyDescent="0.2">
      <c r="A366" s="23">
        <v>43810</v>
      </c>
      <c r="B366" s="24">
        <v>130302159494.604</v>
      </c>
      <c r="C366" s="24">
        <f t="shared" si="41"/>
        <v>138992528702.49954</v>
      </c>
      <c r="D366" s="25">
        <f>LN(Data[[#This Row],[NVActual]])</f>
        <v>25.593121894190865</v>
      </c>
      <c r="E366" s="26">
        <v>771631</v>
      </c>
      <c r="F366" s="40">
        <f>Data[[#This Row],[DAA 
(n)]]^2</f>
        <v>595414400161</v>
      </c>
      <c r="G366" s="41">
        <f t="shared" si="42"/>
        <v>524347665733.09998</v>
      </c>
      <c r="H366" s="28">
        <f>LN(Data[[#This Row],[Metcalfe
(n^2)]])</f>
        <v>27.112523470927592</v>
      </c>
      <c r="I366" s="42">
        <f t="shared" si="43"/>
        <v>26.965469698339508</v>
      </c>
      <c r="J366" s="40">
        <f>Data[[#This Row],[DAA 
(n)]]*LN(Data[[#This Row],[DAA 
(n)]])</f>
        <v>10460431.799197664</v>
      </c>
      <c r="K366" s="40">
        <f t="shared" si="44"/>
        <v>9723265.740577627</v>
      </c>
      <c r="L366" s="29">
        <f>LN(Data[[#This Row],[MA'[n*ln(n)']
30d]])</f>
        <v>16.09003210154837</v>
      </c>
      <c r="M366" s="43">
        <f t="shared" si="45"/>
        <v>16.085918223201574</v>
      </c>
      <c r="N366" s="40">
        <f>Data[[#This Row],[DAA 
(n)]]^1.5</f>
        <v>677820189.29110944</v>
      </c>
      <c r="O366" s="40">
        <f t="shared" si="46"/>
        <v>613991678.25807595</v>
      </c>
      <c r="P366" s="43">
        <f>LN(Data[[#This Row],[MA'[n^1.5']]])</f>
        <v>20.235491932693961</v>
      </c>
      <c r="Q366" s="43">
        <f t="shared" si="47"/>
        <v>20.229588274322989</v>
      </c>
      <c r="R366" s="30">
        <f>$O$1+$O$2*Data[[#This Row],[MA'[ln(n^2)']]]</f>
        <v>26.965469698339508</v>
      </c>
      <c r="S366" s="30">
        <f>$Q$1+$Q$2*Data[[#This Row],[MA'[ln(n*ln(n))']]]</f>
        <v>23.061765068282597</v>
      </c>
      <c r="T366" s="31">
        <f>$O$3*Data[[#This Row],[Metcalfe
(n^2)]]</f>
        <v>309615488083.72003</v>
      </c>
      <c r="U366" s="31">
        <f t="shared" si="40"/>
        <v>272660786181.21198</v>
      </c>
      <c r="V366" s="30">
        <f>LN(Data[[#This Row],[MA'[NVA']
30d]]/Data[[#This Row],[MA'[NVMetcalfe calc']]])</f>
        <v>-0.67380829978514278</v>
      </c>
      <c r="W366" s="30">
        <f>$Q$3+Data[[#This Row],[NVM
(scaled)]]/((Data[[#This Row],[Upper Bound]]-Data[[#This Row],[Lower Bound]])/2)</f>
        <v>0.24478520347205696</v>
      </c>
      <c r="X366" s="30">
        <f>(Data[[#This Row],[Upper Bound]]+Data[[#This Row],[Lower Bound]])/2</f>
        <v>25.01361738331105</v>
      </c>
      <c r="Y366" s="32">
        <f>LN(Data[[#This Row],[NVActual]]/Data[[#This Row],[MA'[n^2']
30d]])</f>
        <v>-1.3922988912917127</v>
      </c>
      <c r="Z366" s="32">
        <f>LN(Data[[#This Row],[NVActual]]/Data[[#This Row],[MA'[n*ln(n)']
30d]])</f>
        <v>9.5030897926424949</v>
      </c>
      <c r="AA366" s="32">
        <f>LN(Data[[#This Row],[NVActual]]/Data[[#This Row],[MA'[n^1.5']]])</f>
        <v>5.3576299614969054</v>
      </c>
      <c r="AB366" s="32">
        <f>LN(Data[[#This Row],[NVActual]]/Data[[#This Row],[Metcalfe
(n^2)]])</f>
        <v>-1.5194015767367239</v>
      </c>
      <c r="AC366" s="34">
        <f>1+Data[[#This Row],[MA'[NVMetcalfe calc']]]/((Data[[#This Row],[NVM_norm
(scaled)]]-Data[[#This Row],[NV_fund.]])/2)</f>
        <v>-22016442615.39019</v>
      </c>
    </row>
    <row r="367" spans="1:29" x14ac:dyDescent="0.2">
      <c r="A367" s="23">
        <v>43809</v>
      </c>
      <c r="B367" s="24">
        <v>130862566069.28799</v>
      </c>
      <c r="C367" s="24">
        <f t="shared" si="41"/>
        <v>139889269818.28412</v>
      </c>
      <c r="D367" s="25">
        <f>LN(Data[[#This Row],[NVActual]])</f>
        <v>25.597413495467393</v>
      </c>
      <c r="E367" s="26">
        <v>803226</v>
      </c>
      <c r="F367" s="40">
        <f>Data[[#This Row],[DAA 
(n)]]^2</f>
        <v>645172007076</v>
      </c>
      <c r="G367" s="41">
        <f t="shared" si="42"/>
        <v>521029501474.40002</v>
      </c>
      <c r="H367" s="28">
        <f>LN(Data[[#This Row],[Metcalfe
(n^2)]])</f>
        <v>27.192782795827231</v>
      </c>
      <c r="I367" s="42">
        <f t="shared" si="43"/>
        <v>26.959371534927072</v>
      </c>
      <c r="J367" s="40">
        <f>Data[[#This Row],[DAA 
(n)]]*LN(Data[[#This Row],[DAA 
(n)]])</f>
        <v>10920975.076980561</v>
      </c>
      <c r="K367" s="40">
        <f t="shared" si="44"/>
        <v>9690639.1912111174</v>
      </c>
      <c r="L367" s="29">
        <f>LN(Data[[#This Row],[MA'[n*ln(n)']
30d]])</f>
        <v>16.086670945696696</v>
      </c>
      <c r="M367" s="43">
        <f t="shared" si="45"/>
        <v>16.085273934356167</v>
      </c>
      <c r="N367" s="40">
        <f>Data[[#This Row],[DAA 
(n)]]^1.5</f>
        <v>719874246.34836543</v>
      </c>
      <c r="O367" s="40">
        <f t="shared" si="46"/>
        <v>611094861.9643966</v>
      </c>
      <c r="P367" s="43">
        <f>LN(Data[[#This Row],[MA'[n^1.5']]])</f>
        <v>20.230762761982305</v>
      </c>
      <c r="Q367" s="43">
        <f t="shared" si="47"/>
        <v>20.228691037439578</v>
      </c>
      <c r="R367" s="30">
        <f>$O$1+$O$2*Data[[#This Row],[MA'[ln(n^2)']]]</f>
        <v>26.959371534927072</v>
      </c>
      <c r="S367" s="30">
        <f>$Q$1+$Q$2*Data[[#This Row],[MA'[ln(n*ln(n))']]]</f>
        <v>23.060701991687672</v>
      </c>
      <c r="T367" s="31">
        <f>$O$3*Data[[#This Row],[Metcalfe
(n^2)]]</f>
        <v>335489443679.52002</v>
      </c>
      <c r="U367" s="31">
        <f t="shared" si="40"/>
        <v>270935340766.68802</v>
      </c>
      <c r="V367" s="30">
        <f>LN(Data[[#This Row],[MA'[NVA']
30d]]/Data[[#This Row],[MA'[NVMetcalfe calc']]])</f>
        <v>-0.66102901766467437</v>
      </c>
      <c r="W367" s="30">
        <f>$Q$3+Data[[#This Row],[NVM
(scaled)]]/((Data[[#This Row],[Upper Bound]]-Data[[#This Row],[Lower Bound]])/2)</f>
        <v>0.25089507698288982</v>
      </c>
      <c r="X367" s="30">
        <f>(Data[[#This Row],[Upper Bound]]+Data[[#This Row],[Lower Bound]])/2</f>
        <v>25.010036763307372</v>
      </c>
      <c r="Y367" s="32">
        <f>LN(Data[[#This Row],[NVActual]]/Data[[#This Row],[MA'[n^2']
30d]])</f>
        <v>-1.3816590063402066</v>
      </c>
      <c r="Z367" s="32">
        <f>LN(Data[[#This Row],[NVActual]]/Data[[#This Row],[MA'[n*ln(n)']
30d]])</f>
        <v>9.5107425497706988</v>
      </c>
      <c r="AA367" s="32">
        <f>LN(Data[[#This Row],[NVActual]]/Data[[#This Row],[MA'[n^1.5']]])</f>
        <v>5.3666507334850895</v>
      </c>
      <c r="AB367" s="32">
        <f>LN(Data[[#This Row],[NVActual]]/Data[[#This Row],[Metcalfe
(n^2)]])</f>
        <v>-1.5953693003598388</v>
      </c>
      <c r="AC367" s="34">
        <f>1+Data[[#This Row],[MA'[NVMetcalfe calc']]]/((Data[[#This Row],[NVM_norm
(scaled)]]-Data[[#This Row],[NV_fund.]])/2)</f>
        <v>-21885681190.956425</v>
      </c>
    </row>
    <row r="368" spans="1:29" x14ac:dyDescent="0.2">
      <c r="A368" s="23">
        <v>43808</v>
      </c>
      <c r="B368" s="24">
        <v>132805669774.65401</v>
      </c>
      <c r="C368" s="24">
        <f t="shared" si="41"/>
        <v>140965033875.65598</v>
      </c>
      <c r="D368" s="25">
        <f>LN(Data[[#This Row],[NVActual]])</f>
        <v>25.612152767163629</v>
      </c>
      <c r="E368" s="26">
        <v>803439</v>
      </c>
      <c r="F368" s="40">
        <f>Data[[#This Row],[DAA 
(n)]]^2</f>
        <v>645514226721</v>
      </c>
      <c r="G368" s="41">
        <f t="shared" si="42"/>
        <v>511306995809.73334</v>
      </c>
      <c r="H368" s="28">
        <f>LN(Data[[#This Row],[Metcalfe
(n^2)]])</f>
        <v>27.193313086836866</v>
      </c>
      <c r="I368" s="42">
        <f t="shared" si="43"/>
        <v>26.939316787564884</v>
      </c>
      <c r="J368" s="40">
        <f>Data[[#This Row],[DAA 
(n)]]*LN(Data[[#This Row],[DAA 
(n)]])</f>
        <v>10924084.136587562</v>
      </c>
      <c r="K368" s="40">
        <f t="shared" si="44"/>
        <v>9590105.3895913623</v>
      </c>
      <c r="L368" s="29">
        <f>LN(Data[[#This Row],[MA'[n*ln(n)']
30d]])</f>
        <v>16.076242436329096</v>
      </c>
      <c r="M368" s="43">
        <f t="shared" si="45"/>
        <v>16.0845305697576</v>
      </c>
      <c r="N368" s="40">
        <f>Data[[#This Row],[DAA 
(n)]]^1.5</f>
        <v>720160610.42137992</v>
      </c>
      <c r="O368" s="40">
        <f t="shared" si="46"/>
        <v>602380620.91719055</v>
      </c>
      <c r="P368" s="43">
        <f>LN(Data[[#This Row],[MA'[n^1.5']]])</f>
        <v>20.21640006414032</v>
      </c>
      <c r="Q368" s="43">
        <f t="shared" si="47"/>
        <v>20.22766964524244</v>
      </c>
      <c r="R368" s="30">
        <f>$O$1+$O$2*Data[[#This Row],[MA'[ln(n^2)']]]</f>
        <v>26.939316787564884</v>
      </c>
      <c r="S368" s="30">
        <f>$Q$1+$Q$2*Data[[#This Row],[MA'[ln(n*ln(n))']]]</f>
        <v>23.059475440100037</v>
      </c>
      <c r="T368" s="31">
        <f>$O$3*Data[[#This Row],[Metcalfe
(n^2)]]</f>
        <v>335667397894.91998</v>
      </c>
      <c r="U368" s="31">
        <f t="shared" si="40"/>
        <v>265879637821.06131</v>
      </c>
      <c r="V368" s="30">
        <f>LN(Data[[#This Row],[MA'[NVA']
30d]]/Data[[#This Row],[MA'[NVMetcalfe calc']]])</f>
        <v>-0.63453184405606688</v>
      </c>
      <c r="W368" s="30">
        <f>$Q$3+Data[[#This Row],[NVM
(scaled)]]/((Data[[#This Row],[Upper Bound]]-Data[[#This Row],[Lower Bound]])/2)</f>
        <v>0.26290835514669658</v>
      </c>
      <c r="X368" s="30">
        <f>(Data[[#This Row],[Upper Bound]]+Data[[#This Row],[Lower Bound]])/2</f>
        <v>24.999396113832461</v>
      </c>
      <c r="Y368" s="32">
        <f>LN(Data[[#This Row],[NVActual]]/Data[[#This Row],[MA'[n^2']
30d]])</f>
        <v>-1.3480832541724215</v>
      </c>
      <c r="Z368" s="32">
        <f>LN(Data[[#This Row],[NVActual]]/Data[[#This Row],[MA'[n*ln(n)']
30d]])</f>
        <v>9.5359103308345308</v>
      </c>
      <c r="AA368" s="32">
        <f>LN(Data[[#This Row],[NVActual]]/Data[[#This Row],[MA'[n^1.5']]])</f>
        <v>5.3957527030233097</v>
      </c>
      <c r="AB368" s="32">
        <f>LN(Data[[#This Row],[NVActual]]/Data[[#This Row],[Metcalfe
(n^2)]])</f>
        <v>-1.5811603196732369</v>
      </c>
      <c r="AC368" s="34">
        <f>1+Data[[#This Row],[MA'[NVMetcalfe calc']]]/((Data[[#This Row],[NVM_norm
(scaled)]]-Data[[#This Row],[NV_fund.]])/2)</f>
        <v>-21496959503.908092</v>
      </c>
    </row>
    <row r="369" spans="1:29" x14ac:dyDescent="0.2">
      <c r="A369" s="23">
        <v>43807</v>
      </c>
      <c r="B369" s="24">
        <v>136206094715.73801</v>
      </c>
      <c r="C369" s="24">
        <f t="shared" si="41"/>
        <v>141835843737.3165</v>
      </c>
      <c r="D369" s="25">
        <f>LN(Data[[#This Row],[NVActual]])</f>
        <v>25.637434977940664</v>
      </c>
      <c r="E369" s="26">
        <v>587017</v>
      </c>
      <c r="F369" s="40">
        <f>Data[[#This Row],[DAA 
(n)]]^2</f>
        <v>344588958289</v>
      </c>
      <c r="G369" s="41">
        <f t="shared" si="42"/>
        <v>506584054160.66669</v>
      </c>
      <c r="H369" s="28">
        <f>LN(Data[[#This Row],[Metcalfe
(n^2)]])</f>
        <v>26.565618118417188</v>
      </c>
      <c r="I369" s="42">
        <f t="shared" si="43"/>
        <v>26.931056243408914</v>
      </c>
      <c r="J369" s="40">
        <f>Data[[#This Row],[DAA 
(n)]]*LN(Data[[#This Row],[DAA 
(n)]])</f>
        <v>7797234.7255094508</v>
      </c>
      <c r="K369" s="40">
        <f t="shared" si="44"/>
        <v>9544737.622042723</v>
      </c>
      <c r="L369" s="29">
        <f>LN(Data[[#This Row],[MA'[n*ln(n)']
30d]])</f>
        <v>16.071500526240619</v>
      </c>
      <c r="M369" s="43">
        <f t="shared" si="45"/>
        <v>16.08435737058419</v>
      </c>
      <c r="N369" s="40">
        <f>Data[[#This Row],[DAA 
(n)]]^1.5</f>
        <v>449755018.34658086</v>
      </c>
      <c r="O369" s="40">
        <f t="shared" si="46"/>
        <v>598309024.35106969</v>
      </c>
      <c r="P369" s="43">
        <f>LN(Data[[#This Row],[MA'[n^1.5']]])</f>
        <v>20.2096179415677</v>
      </c>
      <c r="Q369" s="43">
        <f t="shared" si="47"/>
        <v>20.227427855843594</v>
      </c>
      <c r="R369" s="30">
        <f>$O$1+$O$2*Data[[#This Row],[MA'[ln(n^2)']]]</f>
        <v>26.931056243408914</v>
      </c>
      <c r="S369" s="30">
        <f>$Q$1+$Q$2*Data[[#This Row],[MA'[ln(n*ln(n))']]]</f>
        <v>23.059189661463911</v>
      </c>
      <c r="T369" s="31">
        <f>$O$3*Data[[#This Row],[Metcalfe
(n^2)]]</f>
        <v>179186258310.28</v>
      </c>
      <c r="U369" s="31">
        <f t="shared" si="40"/>
        <v>263423708163.54666</v>
      </c>
      <c r="V369" s="30">
        <f>LN(Data[[#This Row],[MA'[NVA']
30d]]/Data[[#This Row],[MA'[NVMetcalfe calc']]])</f>
        <v>-0.61909343460836619</v>
      </c>
      <c r="W369" s="30">
        <f>$Q$3+Data[[#This Row],[NVM
(scaled)]]/((Data[[#This Row],[Upper Bound]]-Data[[#This Row],[Lower Bound]])/2)</f>
        <v>0.27020931429028255</v>
      </c>
      <c r="X369" s="30">
        <f>(Data[[#This Row],[Upper Bound]]+Data[[#This Row],[Lower Bound]])/2</f>
        <v>24.995122952436411</v>
      </c>
      <c r="Y369" s="32">
        <f>LN(Data[[#This Row],[NVActual]]/Data[[#This Row],[MA'[n^2']
30d]])</f>
        <v>-1.3135211198850165</v>
      </c>
      <c r="Z369" s="32">
        <f>LN(Data[[#This Row],[NVActual]]/Data[[#This Row],[MA'[n*ln(n)']
30d]])</f>
        <v>9.5659344517000449</v>
      </c>
      <c r="AA369" s="32">
        <f>LN(Data[[#This Row],[NVActual]]/Data[[#This Row],[MA'[n^1.5']]])</f>
        <v>5.4278170363729625</v>
      </c>
      <c r="AB369" s="32">
        <f>LN(Data[[#This Row],[NVActual]]/Data[[#This Row],[Metcalfe
(n^2)]])</f>
        <v>-0.92818314047652517</v>
      </c>
      <c r="AC369" s="34">
        <f>1+Data[[#This Row],[MA'[NVMetcalfe calc']]]/((Data[[#This Row],[NVM_norm
(scaled)]]-Data[[#This Row],[NV_fund.]])/2)</f>
        <v>-21308362245.987259</v>
      </c>
    </row>
    <row r="370" spans="1:29" x14ac:dyDescent="0.2">
      <c r="A370" s="23">
        <v>43806</v>
      </c>
      <c r="B370" s="24">
        <v>135886841741.42599</v>
      </c>
      <c r="C370" s="24">
        <f t="shared" si="41"/>
        <v>142581083531.17688</v>
      </c>
      <c r="D370" s="25">
        <f>LN(Data[[#This Row],[NVActual]])</f>
        <v>25.635088330321118</v>
      </c>
      <c r="E370" s="26">
        <v>642350</v>
      </c>
      <c r="F370" s="40">
        <f>Data[[#This Row],[DAA 
(n)]]^2</f>
        <v>412613522500</v>
      </c>
      <c r="G370" s="41">
        <f t="shared" si="42"/>
        <v>512789232367.16669</v>
      </c>
      <c r="H370" s="28">
        <f>LN(Data[[#This Row],[Metcalfe
(n^2)]])</f>
        <v>26.74577721091951</v>
      </c>
      <c r="I370" s="42">
        <f t="shared" si="43"/>
        <v>26.94545384634171</v>
      </c>
      <c r="J370" s="40">
        <f>Data[[#This Row],[DAA 
(n)]]*LN(Data[[#This Row],[DAA 
(n)]])</f>
        <v>8590074.9957170729</v>
      </c>
      <c r="K370" s="40">
        <f t="shared" si="44"/>
        <v>9612634.9038153999</v>
      </c>
      <c r="L370" s="29">
        <f>LN(Data[[#This Row],[MA'[n*ln(n)']
30d]])</f>
        <v>16.078588926904622</v>
      </c>
      <c r="M370" s="43">
        <f t="shared" si="45"/>
        <v>16.084398995262827</v>
      </c>
      <c r="N370" s="40">
        <f>Data[[#This Row],[DAA 
(n)]]^1.5</f>
        <v>514822587.08983803</v>
      </c>
      <c r="O370" s="40">
        <f t="shared" si="46"/>
        <v>604044491.30221856</v>
      </c>
      <c r="P370" s="43">
        <f>LN(Data[[#This Row],[MA'[n^1.5']]])</f>
        <v>20.219158414282631</v>
      </c>
      <c r="Q370" s="43">
        <f t="shared" si="47"/>
        <v>20.227491978449262</v>
      </c>
      <c r="R370" s="30">
        <f>$O$1+$O$2*Data[[#This Row],[MA'[ln(n^2)']]]</f>
        <v>26.94545384634171</v>
      </c>
      <c r="S370" s="30">
        <f>$Q$1+$Q$2*Data[[#This Row],[MA'[ln(n*ln(n))']]]</f>
        <v>23.059258342183664</v>
      </c>
      <c r="T370" s="31">
        <f>$O$3*Data[[#This Row],[Metcalfe
(n^2)]]</f>
        <v>214559031700</v>
      </c>
      <c r="U370" s="31">
        <f t="shared" si="40"/>
        <v>266650400830.92667</v>
      </c>
      <c r="V370" s="30">
        <f>LN(Data[[#This Row],[MA'[NVA']
30d]]/Data[[#This Row],[MA'[NVMetcalfe calc']]])</f>
        <v>-0.6260275951336074</v>
      </c>
      <c r="W370" s="30">
        <f>$Q$3+Data[[#This Row],[NVM
(scaled)]]/((Data[[#This Row],[Upper Bound]]-Data[[#This Row],[Lower Bound]])/2)</f>
        <v>0.26781981402439098</v>
      </c>
      <c r="X370" s="30">
        <f>(Data[[#This Row],[Upper Bound]]+Data[[#This Row],[Lower Bound]])/2</f>
        <v>25.002356094262687</v>
      </c>
      <c r="Y370" s="32">
        <f>LN(Data[[#This Row],[NVActual]]/Data[[#This Row],[MA'[n^2']
30d]])</f>
        <v>-1.328042414287363</v>
      </c>
      <c r="Z370" s="32">
        <f>LN(Data[[#This Row],[NVActual]]/Data[[#This Row],[MA'[n*ln(n)']
30d]])</f>
        <v>9.5564994034164972</v>
      </c>
      <c r="AA370" s="32">
        <f>LN(Data[[#This Row],[NVActual]]/Data[[#This Row],[MA'[n^1.5']]])</f>
        <v>5.4159299160384871</v>
      </c>
      <c r="AB370" s="32">
        <f>LN(Data[[#This Row],[NVActual]]/Data[[#This Row],[Metcalfe
(n^2)]])</f>
        <v>-1.1106888805983921</v>
      </c>
      <c r="AC370" s="34">
        <f>1+Data[[#This Row],[MA'[NVMetcalfe calc']]]/((Data[[#This Row],[NVM_norm
(scaled)]]-Data[[#This Row],[NV_fund.]])/2)</f>
        <v>-21560978366.236866</v>
      </c>
    </row>
    <row r="371" spans="1:29" x14ac:dyDescent="0.2">
      <c r="A371" s="23">
        <v>43805</v>
      </c>
      <c r="B371" s="24">
        <v>136272863879.84599</v>
      </c>
      <c r="C371" s="24">
        <f t="shared" si="41"/>
        <v>143588630156.85767</v>
      </c>
      <c r="D371" s="25">
        <f>LN(Data[[#This Row],[NVActual]])</f>
        <v>25.637925064703975</v>
      </c>
      <c r="E371" s="26">
        <v>748047</v>
      </c>
      <c r="F371" s="40">
        <f>Data[[#This Row],[DAA 
(n)]]^2</f>
        <v>559574314209</v>
      </c>
      <c r="G371" s="41">
        <f t="shared" si="42"/>
        <v>520322726500.36664</v>
      </c>
      <c r="H371" s="28">
        <f>LN(Data[[#This Row],[Metcalfe
(n^2)]])</f>
        <v>27.050442178414453</v>
      </c>
      <c r="I371" s="42">
        <f t="shared" si="43"/>
        <v>26.960013700846378</v>
      </c>
      <c r="J371" s="40">
        <f>Data[[#This Row],[DAA 
(n)]]*LN(Data[[#This Row],[DAA 
(n)]])</f>
        <v>10117501.060118198</v>
      </c>
      <c r="K371" s="40">
        <f t="shared" si="44"/>
        <v>9688341.9461899772</v>
      </c>
      <c r="L371" s="29">
        <f>LN(Data[[#This Row],[MA'[n*ln(n)']
30d]])</f>
        <v>16.086433859441684</v>
      </c>
      <c r="M371" s="43">
        <f t="shared" si="45"/>
        <v>16.084159136525393</v>
      </c>
      <c r="N371" s="40">
        <f>Data[[#This Row],[DAA 
(n)]]^1.5</f>
        <v>646983683.73638284</v>
      </c>
      <c r="O371" s="40">
        <f t="shared" si="46"/>
        <v>610696501.33904791</v>
      </c>
      <c r="P371" s="43">
        <f>LN(Data[[#This Row],[MA'[n^1.5']]])</f>
        <v>20.230110669241384</v>
      </c>
      <c r="Q371" s="43">
        <f t="shared" si="47"/>
        <v>20.227174941467787</v>
      </c>
      <c r="R371" s="30">
        <f>$O$1+$O$2*Data[[#This Row],[MA'[ln(n^2)']]]</f>
        <v>26.960013700846378</v>
      </c>
      <c r="S371" s="30">
        <f>$Q$1+$Q$2*Data[[#This Row],[MA'[ln(n*ln(n))']]]</f>
        <v>23.058862575266897</v>
      </c>
      <c r="T371" s="31">
        <f>$O$3*Data[[#This Row],[Metcalfe
(n^2)]]</f>
        <v>290978643388.67999</v>
      </c>
      <c r="U371" s="31">
        <f t="shared" si="40"/>
        <v>270567817780.19064</v>
      </c>
      <c r="V371" s="30">
        <f>LN(Data[[#This Row],[MA'[NVA']
30d]]/Data[[#This Row],[MA'[NVMetcalfe calc']]])</f>
        <v>-0.63357030324550212</v>
      </c>
      <c r="W371" s="30">
        <f>$Q$3+Data[[#This Row],[NVM
(scaled)]]/((Data[[#This Row],[Upper Bound]]-Data[[#This Row],[Lower Bound]])/2)</f>
        <v>0.26518802381623147</v>
      </c>
      <c r="X371" s="30">
        <f>(Data[[#This Row],[Upper Bound]]+Data[[#This Row],[Lower Bound]])/2</f>
        <v>25.009438138056638</v>
      </c>
      <c r="Y371" s="32">
        <f>LN(Data[[#This Row],[NVActual]]/Data[[#This Row],[MA'[n^2']
30d]])</f>
        <v>-1.33979001919339</v>
      </c>
      <c r="Z371" s="32">
        <f>LN(Data[[#This Row],[NVActual]]/Data[[#This Row],[MA'[n*ln(n)']
30d]])</f>
        <v>9.5514912052622929</v>
      </c>
      <c r="AA371" s="32">
        <f>LN(Data[[#This Row],[NVActual]]/Data[[#This Row],[MA'[n^1.5']]])</f>
        <v>5.4078143954625917</v>
      </c>
      <c r="AB371" s="32">
        <f>LN(Data[[#This Row],[NVActual]]/Data[[#This Row],[Metcalfe
(n^2)]])</f>
        <v>-1.4125171137104764</v>
      </c>
      <c r="AC371" s="34">
        <f>1+Data[[#This Row],[MA'[NVMetcalfe calc']]]/((Data[[#This Row],[NVM_norm
(scaled)]]-Data[[#This Row],[NV_fund.]])/2)</f>
        <v>-21869146692.152596</v>
      </c>
    </row>
    <row r="372" spans="1:29" x14ac:dyDescent="0.2">
      <c r="A372" s="23">
        <v>43804</v>
      </c>
      <c r="B372" s="24">
        <v>133905907021.28999</v>
      </c>
      <c r="C372" s="24">
        <f t="shared" si="41"/>
        <v>144669461116.28659</v>
      </c>
      <c r="D372" s="25">
        <f>LN(Data[[#This Row],[NVActual]])</f>
        <v>25.620403203840695</v>
      </c>
      <c r="E372" s="26">
        <v>746859</v>
      </c>
      <c r="F372" s="40">
        <f>Data[[#This Row],[DAA 
(n)]]^2</f>
        <v>557798365881</v>
      </c>
      <c r="G372" s="41">
        <f t="shared" si="42"/>
        <v>524699975280.09998</v>
      </c>
      <c r="H372" s="28">
        <f>LN(Data[[#This Row],[Metcalfe
(n^2)]])</f>
        <v>27.047263382556807</v>
      </c>
      <c r="I372" s="42">
        <f t="shared" si="43"/>
        <v>26.96704059594499</v>
      </c>
      <c r="J372" s="40">
        <f>Data[[#This Row],[DAA 
(n)]]*LN(Data[[#This Row],[DAA 
(n)]])</f>
        <v>10100246.041316496</v>
      </c>
      <c r="K372" s="40">
        <f t="shared" si="44"/>
        <v>9728750.6264131758</v>
      </c>
      <c r="L372" s="29">
        <f>LN(Data[[#This Row],[MA'[n*ln(n)']
30d]])</f>
        <v>16.090596041643572</v>
      </c>
      <c r="M372" s="43">
        <f t="shared" si="45"/>
        <v>16.083515608911789</v>
      </c>
      <c r="N372" s="40">
        <f>Data[[#This Row],[DAA 
(n)]]^1.5</f>
        <v>645443049.18677211</v>
      </c>
      <c r="O372" s="40">
        <f t="shared" si="46"/>
        <v>614390548.21934628</v>
      </c>
      <c r="P372" s="43">
        <f>LN(Data[[#This Row],[MA'[n^1.5']]])</f>
        <v>20.236141355921831</v>
      </c>
      <c r="Q372" s="43">
        <f t="shared" si="47"/>
        <v>20.226289046568802</v>
      </c>
      <c r="R372" s="30">
        <f>$O$1+$O$2*Data[[#This Row],[MA'[ln(n^2)']]]</f>
        <v>26.96704059594499</v>
      </c>
      <c r="S372" s="30">
        <f>$Q$1+$Q$2*Data[[#This Row],[MA'[ln(n*ln(n))']]]</f>
        <v>23.057800754704449</v>
      </c>
      <c r="T372" s="31">
        <f>$O$3*Data[[#This Row],[Metcalfe
(n^2)]]</f>
        <v>290055150258.12</v>
      </c>
      <c r="U372" s="31">
        <f t="shared" si="40"/>
        <v>272843987145.65195</v>
      </c>
      <c r="V372" s="30">
        <f>LN(Data[[#This Row],[MA'[NVA']
30d]]/Data[[#This Row],[MA'[NVMetcalfe calc']]])</f>
        <v>-0.63444859445579393</v>
      </c>
      <c r="W372" s="30">
        <f>$Q$3+Data[[#This Row],[NVM
(scaled)]]/((Data[[#This Row],[Upper Bound]]-Data[[#This Row],[Lower Bound]])/2)</f>
        <v>0.26541076003438008</v>
      </c>
      <c r="X372" s="30">
        <f>(Data[[#This Row],[Upper Bound]]+Data[[#This Row],[Lower Bound]])/2</f>
        <v>25.012420675324719</v>
      </c>
      <c r="Y372" s="32">
        <f>LN(Data[[#This Row],[NVActual]]/Data[[#This Row],[MA'[n^2']
30d]])</f>
        <v>-1.3656892566859369</v>
      </c>
      <c r="Z372" s="32">
        <f>LN(Data[[#This Row],[NVActual]]/Data[[#This Row],[MA'[n*ln(n)']
30d]])</f>
        <v>9.5298071621971232</v>
      </c>
      <c r="AA372" s="32">
        <f>LN(Data[[#This Row],[NVActual]]/Data[[#This Row],[MA'[n^1.5']]])</f>
        <v>5.3842618479188635</v>
      </c>
      <c r="AB372" s="32">
        <f>LN(Data[[#This Row],[NVActual]]/Data[[#This Row],[Metcalfe
(n^2)]])</f>
        <v>-1.4268601787161124</v>
      </c>
      <c r="AC372" s="34">
        <f>1+Data[[#This Row],[MA'[NVMetcalfe calc']]]/((Data[[#This Row],[NVM_norm
(scaled)]]-Data[[#This Row],[NV_fund.]])/2)</f>
        <v>-22050662934.005405</v>
      </c>
    </row>
    <row r="373" spans="1:29" x14ac:dyDescent="0.2">
      <c r="A373" s="23">
        <v>43803</v>
      </c>
      <c r="B373" s="24">
        <v>130473486507.881</v>
      </c>
      <c r="C373" s="24">
        <f t="shared" si="41"/>
        <v>145814163164.00919</v>
      </c>
      <c r="D373" s="25">
        <f>LN(Data[[#This Row],[NVActual]])</f>
        <v>25.594435874545656</v>
      </c>
      <c r="E373" s="26">
        <v>749562</v>
      </c>
      <c r="F373" s="40">
        <f>Data[[#This Row],[DAA 
(n)]]^2</f>
        <v>561843191844</v>
      </c>
      <c r="G373" s="41">
        <f t="shared" si="42"/>
        <v>526500423412.59998</v>
      </c>
      <c r="H373" s="28">
        <f>LN(Data[[#This Row],[Metcalfe
(n^2)]])</f>
        <v>27.054488629836143</v>
      </c>
      <c r="I373" s="42">
        <f t="shared" si="43"/>
        <v>26.970121502257623</v>
      </c>
      <c r="J373" s="40">
        <f>Data[[#This Row],[DAA 
(n)]]*LN(Data[[#This Row],[DAA 
(n)]])</f>
        <v>10139508.30317862</v>
      </c>
      <c r="K373" s="40">
        <f t="shared" si="44"/>
        <v>9745879.6205412745</v>
      </c>
      <c r="L373" s="29">
        <f>LN(Data[[#This Row],[MA'[n*ln(n)']
30d]])</f>
        <v>16.092355150630798</v>
      </c>
      <c r="M373" s="43">
        <f t="shared" si="45"/>
        <v>16.082568984757803</v>
      </c>
      <c r="N373" s="40">
        <f>Data[[#This Row],[DAA 
(n)]]^1.5</f>
        <v>648950157.22701859</v>
      </c>
      <c r="O373" s="40">
        <f t="shared" si="46"/>
        <v>615934868.47274172</v>
      </c>
      <c r="P373" s="43">
        <f>LN(Data[[#This Row],[MA'[n^1.5']]])</f>
        <v>20.238651782908871</v>
      </c>
      <c r="Q373" s="43">
        <f t="shared" si="47"/>
        <v>20.224962623652292</v>
      </c>
      <c r="R373" s="30">
        <f>$O$1+$O$2*Data[[#This Row],[MA'[ln(n^2)']]]</f>
        <v>26.970121502257623</v>
      </c>
      <c r="S373" s="30">
        <f>$Q$1+$Q$2*Data[[#This Row],[MA'[ln(n*ln(n))']]]</f>
        <v>23.056238824850372</v>
      </c>
      <c r="T373" s="31">
        <f>$O$3*Data[[#This Row],[Metcalfe
(n^2)]]</f>
        <v>292158459758.88</v>
      </c>
      <c r="U373" s="31">
        <f t="shared" si="40"/>
        <v>273780220174.55197</v>
      </c>
      <c r="V373" s="30">
        <f>LN(Data[[#This Row],[MA'[NVA']
30d]]/Data[[#This Row],[MA'[NVMetcalfe calc']]])</f>
        <v>-0.62999271247025268</v>
      </c>
      <c r="W373" s="30">
        <f>$Q$3+Data[[#This Row],[NVM
(scaled)]]/((Data[[#This Row],[Upper Bound]]-Data[[#This Row],[Lower Bound]])/2)</f>
        <v>0.26807276589721851</v>
      </c>
      <c r="X373" s="30">
        <f>(Data[[#This Row],[Upper Bound]]+Data[[#This Row],[Lower Bound]])/2</f>
        <v>25.013180163553997</v>
      </c>
      <c r="Y373" s="32">
        <f>LN(Data[[#This Row],[NVActual]]/Data[[#This Row],[MA'[n^2']
30d]])</f>
        <v>-1.3950820981769325</v>
      </c>
      <c r="Z373" s="32">
        <f>LN(Data[[#This Row],[NVActual]]/Data[[#This Row],[MA'[n*ln(n)']
30d]])</f>
        <v>9.5020807239148546</v>
      </c>
      <c r="AA373" s="32">
        <f>LN(Data[[#This Row],[NVActual]]/Data[[#This Row],[MA'[n^1.5']]])</f>
        <v>5.3557840916367843</v>
      </c>
      <c r="AB373" s="32">
        <f>LN(Data[[#This Row],[NVActual]]/Data[[#This Row],[Metcalfe
(n^2)]])</f>
        <v>-1.4600527552904892</v>
      </c>
      <c r="AC373" s="34">
        <f>1+Data[[#This Row],[MA'[NVMetcalfe calc']]]/((Data[[#This Row],[NVM_norm
(scaled)]]-Data[[#This Row],[NV_fund.]])/2)</f>
        <v>-22128028443.158413</v>
      </c>
    </row>
    <row r="374" spans="1:29" x14ac:dyDescent="0.2">
      <c r="A374" s="23">
        <v>43802</v>
      </c>
      <c r="B374" s="24">
        <v>132111542796.43401</v>
      </c>
      <c r="C374" s="24">
        <f t="shared" si="41"/>
        <v>147125349472.58582</v>
      </c>
      <c r="D374" s="25">
        <f>LN(Data[[#This Row],[NVActual]])</f>
        <v>25.606912423888492</v>
      </c>
      <c r="E374" s="26">
        <v>744688</v>
      </c>
      <c r="F374" s="40">
        <f>Data[[#This Row],[DAA 
(n)]]^2</f>
        <v>554560217344</v>
      </c>
      <c r="G374" s="41">
        <f t="shared" si="42"/>
        <v>526880461105.83331</v>
      </c>
      <c r="H374" s="28">
        <f>LN(Data[[#This Row],[Metcalfe
(n^2)]])</f>
        <v>27.041441235395098</v>
      </c>
      <c r="I374" s="42">
        <f t="shared" si="43"/>
        <v>26.970791143090601</v>
      </c>
      <c r="J374" s="40">
        <f>Data[[#This Row],[DAA 
(n)]]*LN(Data[[#This Row],[DAA 
(n)]])</f>
        <v>10068718.395351952</v>
      </c>
      <c r="K374" s="40">
        <f t="shared" si="44"/>
        <v>9749545.1447127555</v>
      </c>
      <c r="L374" s="29">
        <f>LN(Data[[#This Row],[MA'[n*ln(n)']
30d]])</f>
        <v>16.092731190061468</v>
      </c>
      <c r="M374" s="43">
        <f t="shared" si="45"/>
        <v>16.081177517807792</v>
      </c>
      <c r="N374" s="40">
        <f>Data[[#This Row],[DAA 
(n)]]^1.5</f>
        <v>642630795.3510071</v>
      </c>
      <c r="O374" s="40">
        <f t="shared" si="46"/>
        <v>616263258.8185991</v>
      </c>
      <c r="P374" s="43">
        <f>LN(Data[[#This Row],[MA'[n^1.5']]])</f>
        <v>20.239184798414023</v>
      </c>
      <c r="Q374" s="43">
        <f t="shared" si="47"/>
        <v>20.223025423537333</v>
      </c>
      <c r="R374" s="30">
        <f>$O$1+$O$2*Data[[#This Row],[MA'[ln(n^2)']]]</f>
        <v>26.970791143090601</v>
      </c>
      <c r="S374" s="30">
        <f>$Q$1+$Q$2*Data[[#This Row],[MA'[ln(n*ln(n))']]]</f>
        <v>23.053942904382854</v>
      </c>
      <c r="T374" s="31">
        <f>$O$3*Data[[#This Row],[Metcalfe
(n^2)]]</f>
        <v>288371313018.88</v>
      </c>
      <c r="U374" s="31">
        <f t="shared" si="40"/>
        <v>273977839775.03329</v>
      </c>
      <c r="V374" s="30">
        <f>LN(Data[[#This Row],[MA'[NVA']
30d]]/Data[[#This Row],[MA'[NVMetcalfe calc']]])</f>
        <v>-0.6217622854616176</v>
      </c>
      <c r="W374" s="30">
        <f>$Q$3+Data[[#This Row],[NVM
(scaled)]]/((Data[[#This Row],[Upper Bound]]-Data[[#This Row],[Lower Bound]])/2)</f>
        <v>0.27251908291103433</v>
      </c>
      <c r="X374" s="30">
        <f>(Data[[#This Row],[Upper Bound]]+Data[[#This Row],[Lower Bound]])/2</f>
        <v>25.012367023736729</v>
      </c>
      <c r="Y374" s="32">
        <f>LN(Data[[#This Row],[NVActual]]/Data[[#This Row],[MA'[n^2']
30d]])</f>
        <v>-1.3833271068484998</v>
      </c>
      <c r="Z374" s="32">
        <f>LN(Data[[#This Row],[NVActual]]/Data[[#This Row],[MA'[n*ln(n)']
30d]])</f>
        <v>9.5141812338270242</v>
      </c>
      <c r="AA374" s="32">
        <f>LN(Data[[#This Row],[NVActual]]/Data[[#This Row],[MA'[n^1.5']]])</f>
        <v>5.3677276254744699</v>
      </c>
      <c r="AB374" s="32">
        <f>LN(Data[[#This Row],[NVActual]]/Data[[#This Row],[Metcalfe
(n^2)]])</f>
        <v>-1.4345288115066077</v>
      </c>
      <c r="AC374" s="34">
        <f>1+Data[[#This Row],[MA'[NVMetcalfe calc']]]/((Data[[#This Row],[NVM_norm
(scaled)]]-Data[[#This Row],[NV_fund.]])/2)</f>
        <v>-22148708465.628456</v>
      </c>
    </row>
    <row r="375" spans="1:29" x14ac:dyDescent="0.2">
      <c r="A375" s="23">
        <v>43801</v>
      </c>
      <c r="B375" s="24">
        <v>132311649481.68201</v>
      </c>
      <c r="C375" s="24">
        <f t="shared" si="41"/>
        <v>148255988715.93158</v>
      </c>
      <c r="D375" s="25">
        <f>LN(Data[[#This Row],[NVActual]])</f>
        <v>25.608425957718289</v>
      </c>
      <c r="E375" s="26">
        <v>749060</v>
      </c>
      <c r="F375" s="40">
        <f>Data[[#This Row],[DAA 
(n)]]^2</f>
        <v>561090883600</v>
      </c>
      <c r="G375" s="41">
        <f t="shared" si="42"/>
        <v>520836832169.33331</v>
      </c>
      <c r="H375" s="28">
        <f>LN(Data[[#This Row],[Metcalfe
(n^2)]])</f>
        <v>27.053148732200114</v>
      </c>
      <c r="I375" s="42">
        <f t="shared" si="43"/>
        <v>26.957593698184954</v>
      </c>
      <c r="J375" s="40">
        <f>Data[[#This Row],[DAA 
(n)]]*LN(Data[[#This Row],[DAA 
(n)]])</f>
        <v>10132215.79467091</v>
      </c>
      <c r="K375" s="40">
        <f t="shared" si="44"/>
        <v>9685236.0754541326</v>
      </c>
      <c r="L375" s="29">
        <f>LN(Data[[#This Row],[MA'[n*ln(n)']
30d]])</f>
        <v>16.086113229895712</v>
      </c>
      <c r="M375" s="43">
        <f t="shared" si="45"/>
        <v>16.079565865206288</v>
      </c>
      <c r="N375" s="40">
        <f>Data[[#This Row],[DAA 
(n)]]^1.5</f>
        <v>648298339.7089777</v>
      </c>
      <c r="O375" s="40">
        <f t="shared" si="46"/>
        <v>610759912.87021625</v>
      </c>
      <c r="P375" s="43">
        <f>LN(Data[[#This Row],[MA'[n^1.5']]])</f>
        <v>20.230214498621603</v>
      </c>
      <c r="Q375" s="43">
        <f t="shared" si="47"/>
        <v>20.220780829903642</v>
      </c>
      <c r="R375" s="30">
        <f>$O$1+$O$2*Data[[#This Row],[MA'[ln(n^2)']]]</f>
        <v>26.957593698184954</v>
      </c>
      <c r="S375" s="30">
        <f>$Q$1+$Q$2*Data[[#This Row],[MA'[ln(n*ln(n))']]]</f>
        <v>23.051283677590373</v>
      </c>
      <c r="T375" s="31">
        <f>$O$3*Data[[#This Row],[Metcalfe
(n^2)]]</f>
        <v>291767259472</v>
      </c>
      <c r="U375" s="31">
        <f t="shared" si="40"/>
        <v>270835152728.05334</v>
      </c>
      <c r="V375" s="30">
        <f>LN(Data[[#This Row],[MA'[NVA']
30d]]/Data[[#This Row],[MA'[NVMetcalfe calc']]])</f>
        <v>-0.60256991015615602</v>
      </c>
      <c r="W375" s="30">
        <f>$Q$3+Data[[#This Row],[NVM
(scaled)]]/((Data[[#This Row],[Upper Bound]]-Data[[#This Row],[Lower Bound]])/2)</f>
        <v>0.28148894635636801</v>
      </c>
      <c r="X375" s="30">
        <f>(Data[[#This Row],[Upper Bound]]+Data[[#This Row],[Lower Bound]])/2</f>
        <v>25.004438687887664</v>
      </c>
      <c r="Y375" s="32">
        <f>LN(Data[[#This Row],[NVActual]]/Data[[#This Row],[MA'[n^2']
30d]])</f>
        <v>-1.3702766899131242</v>
      </c>
      <c r="Z375" s="32">
        <f>LN(Data[[#This Row],[NVActual]]/Data[[#This Row],[MA'[n*ln(n)']
30d]])</f>
        <v>9.5223127278225768</v>
      </c>
      <c r="AA375" s="32">
        <f>LN(Data[[#This Row],[NVActual]]/Data[[#This Row],[MA'[n^1.5']]])</f>
        <v>5.3782114590966881</v>
      </c>
      <c r="AB375" s="32">
        <f>LN(Data[[#This Row],[NVActual]]/Data[[#This Row],[Metcalfe
(n^2)]])</f>
        <v>-1.4447227744818227</v>
      </c>
      <c r="AC375" s="34">
        <f>1+Data[[#This Row],[MA'[NVMetcalfe calc']]]/((Data[[#This Row],[NVM_norm
(scaled)]]-Data[[#This Row],[NV_fund.]])/2)</f>
        <v>-21909614794.930763</v>
      </c>
    </row>
    <row r="376" spans="1:29" x14ac:dyDescent="0.2">
      <c r="A376" s="23">
        <v>43800</v>
      </c>
      <c r="B376" s="24">
        <v>134095575599.218</v>
      </c>
      <c r="C376" s="24">
        <f t="shared" si="41"/>
        <v>149433838563.83096</v>
      </c>
      <c r="D376" s="25">
        <f>LN(Data[[#This Row],[NVActual]])</f>
        <v>25.621818633395332</v>
      </c>
      <c r="E376" s="26">
        <v>593329</v>
      </c>
      <c r="F376" s="40">
        <f>Data[[#This Row],[DAA 
(n)]]^2</f>
        <v>352039302241</v>
      </c>
      <c r="G376" s="41">
        <f t="shared" si="42"/>
        <v>515566847844.53333</v>
      </c>
      <c r="H376" s="28">
        <f>LN(Data[[#This Row],[Metcalfe
(n^2)]])</f>
        <v>26.587008660405402</v>
      </c>
      <c r="I376" s="42">
        <f t="shared" si="43"/>
        <v>26.946561438585331</v>
      </c>
      <c r="J376" s="40">
        <f>Data[[#This Row],[DAA 
(n)]]*LN(Data[[#This Row],[DAA 
(n)]])</f>
        <v>7887421.6307348385</v>
      </c>
      <c r="K376" s="40">
        <f t="shared" si="44"/>
        <v>9630223.3492697775</v>
      </c>
      <c r="L376" s="29">
        <f>LN(Data[[#This Row],[MA'[n*ln(n)']
30d]])</f>
        <v>16.080416976575943</v>
      </c>
      <c r="M376" s="43">
        <f t="shared" si="45"/>
        <v>16.078349984064499</v>
      </c>
      <c r="N376" s="40">
        <f>Data[[#This Row],[DAA 
(n)]]^1.5</f>
        <v>457028584.6195507</v>
      </c>
      <c r="O376" s="40">
        <f t="shared" si="46"/>
        <v>606009695.35251617</v>
      </c>
      <c r="P376" s="43">
        <f>LN(Data[[#This Row],[MA'[n^1.5']]])</f>
        <v>20.222406542837152</v>
      </c>
      <c r="Q376" s="43">
        <f t="shared" si="47"/>
        <v>20.219074292307607</v>
      </c>
      <c r="R376" s="30">
        <f>$O$1+$O$2*Data[[#This Row],[MA'[ln(n^2)']]]</f>
        <v>26.946561438585331</v>
      </c>
      <c r="S376" s="30">
        <f>$Q$1+$Q$2*Data[[#This Row],[MA'[ln(n*ln(n))']]]</f>
        <v>23.049277473706422</v>
      </c>
      <c r="T376" s="31">
        <f>$O$3*Data[[#This Row],[Metcalfe
(n^2)]]</f>
        <v>183060437165.32001</v>
      </c>
      <c r="U376" s="31">
        <f t="shared" si="40"/>
        <v>268094760879.15735</v>
      </c>
      <c r="V376" s="30">
        <f>LN(Data[[#This Row],[MA'[NVA']
30d]]/Data[[#This Row],[MA'[NVMetcalfe calc']]])</f>
        <v>-0.58448675992080945</v>
      </c>
      <c r="W376" s="30">
        <f>$Q$3+Data[[#This Row],[NVM
(scaled)]]/((Data[[#This Row],[Upper Bound]]-Data[[#This Row],[Lower Bound]])/2)</f>
        <v>0.29005431208604793</v>
      </c>
      <c r="X376" s="30">
        <f>(Data[[#This Row],[Upper Bound]]+Data[[#This Row],[Lower Bound]])/2</f>
        <v>24.997919456145876</v>
      </c>
      <c r="Y376" s="32">
        <f>LN(Data[[#This Row],[NVActual]]/Data[[#This Row],[MA'[n^2']
30d]])</f>
        <v>-1.3467141743420152</v>
      </c>
      <c r="Z376" s="32">
        <f>LN(Data[[#This Row],[NVActual]]/Data[[#This Row],[MA'[n*ln(n)']
30d]])</f>
        <v>9.5414016568193887</v>
      </c>
      <c r="AA376" s="32">
        <f>LN(Data[[#This Row],[NVActual]]/Data[[#This Row],[MA'[n^1.5']]])</f>
        <v>5.3994120905581795</v>
      </c>
      <c r="AB376" s="32">
        <f>LN(Data[[#This Row],[NVActual]]/Data[[#This Row],[Metcalfe
(n^2)]])</f>
        <v>-0.96519002701007262</v>
      </c>
      <c r="AC376" s="34">
        <f>1+Data[[#This Row],[MA'[NVMetcalfe calc']]]/((Data[[#This Row],[NVM_norm
(scaled)]]-Data[[#This Row],[NV_fund.]])/2)</f>
        <v>-21701167567.790272</v>
      </c>
    </row>
    <row r="377" spans="1:29" x14ac:dyDescent="0.2">
      <c r="A377" s="23">
        <v>43799</v>
      </c>
      <c r="B377" s="24">
        <v>136585605232.845</v>
      </c>
      <c r="C377" s="24">
        <f t="shared" si="41"/>
        <v>150522379311.06949</v>
      </c>
      <c r="D377" s="25">
        <f>LN(Data[[#This Row],[NVActual]])</f>
        <v>25.640217399561422</v>
      </c>
      <c r="E377" s="26">
        <v>683831</v>
      </c>
      <c r="F377" s="40">
        <f>Data[[#This Row],[DAA 
(n)]]^2</f>
        <v>467624836561</v>
      </c>
      <c r="G377" s="41">
        <f t="shared" si="42"/>
        <v>524657347483.03333</v>
      </c>
      <c r="H377" s="28">
        <f>LN(Data[[#This Row],[Metcalfe
(n^2)]])</f>
        <v>26.870932180105974</v>
      </c>
      <c r="I377" s="42">
        <f t="shared" si="43"/>
        <v>26.965681959092453</v>
      </c>
      <c r="J377" s="40">
        <f>Data[[#This Row],[DAA 
(n)]]*LN(Data[[#This Row],[DAA 
(n)]])</f>
        <v>9187588.2118270248</v>
      </c>
      <c r="K377" s="40">
        <f t="shared" si="44"/>
        <v>9725111.5895151012</v>
      </c>
      <c r="L377" s="29">
        <f>LN(Data[[#This Row],[MA'[n*ln(n)']
30d]])</f>
        <v>16.090221921903218</v>
      </c>
      <c r="M377" s="43">
        <f t="shared" si="45"/>
        <v>16.077450918238569</v>
      </c>
      <c r="N377" s="40">
        <f>Data[[#This Row],[DAA 
(n)]]^1.5</f>
        <v>565487718.35500288</v>
      </c>
      <c r="O377" s="40">
        <f t="shared" si="46"/>
        <v>614199388.80347359</v>
      </c>
      <c r="P377" s="43">
        <f>LN(Data[[#This Row],[MA'[n^1.5']]])</f>
        <v>20.235830170860559</v>
      </c>
      <c r="Q377" s="43">
        <f t="shared" si="47"/>
        <v>20.217802089621362</v>
      </c>
      <c r="R377" s="30">
        <f>$O$1+$O$2*Data[[#This Row],[MA'[ln(n^2)']]]</f>
        <v>26.965681959092453</v>
      </c>
      <c r="S377" s="30">
        <f>$Q$1+$Q$2*Data[[#This Row],[MA'[ln(n*ln(n))']]]</f>
        <v>23.047794015093636</v>
      </c>
      <c r="T377" s="31">
        <f>$O$3*Data[[#This Row],[Metcalfe
(n^2)]]</f>
        <v>243164915011.72</v>
      </c>
      <c r="U377" s="31">
        <f t="shared" si="40"/>
        <v>272821820691.1774</v>
      </c>
      <c r="V377" s="30">
        <f>LN(Data[[#This Row],[MA'[NVA']
30d]]/Data[[#This Row],[MA'[NVMetcalfe calc']]])</f>
        <v>-0.59470713776578754</v>
      </c>
      <c r="W377" s="30">
        <f>$Q$3+Data[[#This Row],[NVM
(scaled)]]/((Data[[#This Row],[Upper Bound]]-Data[[#This Row],[Lower Bound]])/2)</f>
        <v>0.28641442212418355</v>
      </c>
      <c r="X377" s="30">
        <f>(Data[[#This Row],[Upper Bound]]+Data[[#This Row],[Lower Bound]])/2</f>
        <v>25.006737987093047</v>
      </c>
      <c r="Y377" s="32">
        <f>LN(Data[[#This Row],[NVActual]]/Data[[#This Row],[MA'[n^2']
30d]])</f>
        <v>-1.3457938154329845</v>
      </c>
      <c r="Z377" s="32">
        <f>LN(Data[[#This Row],[NVActual]]/Data[[#This Row],[MA'[n*ln(n)']
30d]])</f>
        <v>9.5499954776582037</v>
      </c>
      <c r="AA377" s="32">
        <f>LN(Data[[#This Row],[NVActual]]/Data[[#This Row],[MA'[n^1.5']]])</f>
        <v>5.4043872287008643</v>
      </c>
      <c r="AB377" s="32">
        <f>LN(Data[[#This Row],[NVActual]]/Data[[#This Row],[Metcalfe
(n^2)]])</f>
        <v>-1.2307147805445495</v>
      </c>
      <c r="AC377" s="34">
        <f>1+Data[[#This Row],[MA'[NVMetcalfe calc']]]/((Data[[#This Row],[NVM_norm
(scaled)]]-Data[[#This Row],[NV_fund.]])/2)</f>
        <v>-22072673924.497711</v>
      </c>
    </row>
    <row r="378" spans="1:29" x14ac:dyDescent="0.2">
      <c r="A378" s="23">
        <v>43798</v>
      </c>
      <c r="B378" s="24">
        <v>140035753824.328</v>
      </c>
      <c r="C378" s="24">
        <f t="shared" si="41"/>
        <v>151469682182.39594</v>
      </c>
      <c r="D378" s="25">
        <f>LN(Data[[#This Row],[NVActual]])</f>
        <v>25.66516361141014</v>
      </c>
      <c r="E378" s="26">
        <v>730014</v>
      </c>
      <c r="F378" s="40">
        <f>Data[[#This Row],[DAA 
(n)]]^2</f>
        <v>532920440196</v>
      </c>
      <c r="G378" s="41">
        <f t="shared" si="42"/>
        <v>526443916592.63336</v>
      </c>
      <c r="H378" s="28">
        <f>LN(Data[[#This Row],[Metcalfe
(n^2)]])</f>
        <v>27.001637982045736</v>
      </c>
      <c r="I378" s="42">
        <f t="shared" si="43"/>
        <v>26.969298943709898</v>
      </c>
      <c r="J378" s="40">
        <f>Data[[#This Row],[DAA 
(n)]]*LN(Data[[#This Row],[DAA 
(n)]])</f>
        <v>9855786.8749125674</v>
      </c>
      <c r="K378" s="40">
        <f t="shared" si="44"/>
        <v>9743491.9292018078</v>
      </c>
      <c r="L378" s="29">
        <f>LN(Data[[#This Row],[MA'[n*ln(n)']
30d]])</f>
        <v>16.092110125659591</v>
      </c>
      <c r="M378" s="43">
        <f t="shared" si="45"/>
        <v>16.076099308740325</v>
      </c>
      <c r="N378" s="40">
        <f>Data[[#This Row],[DAA 
(n)]]^1.5</f>
        <v>623730215.90206933</v>
      </c>
      <c r="O378" s="40">
        <f t="shared" si="46"/>
        <v>615797558.3615315</v>
      </c>
      <c r="P378" s="43">
        <f>LN(Data[[#This Row],[MA'[n^1.5']]])</f>
        <v>20.238428828460666</v>
      </c>
      <c r="Q378" s="43">
        <f t="shared" si="47"/>
        <v>20.215901239512611</v>
      </c>
      <c r="R378" s="30">
        <f>$O$1+$O$2*Data[[#This Row],[MA'[ln(n^2)']]]</f>
        <v>26.969298943709898</v>
      </c>
      <c r="S378" s="30">
        <f>$Q$1+$Q$2*Data[[#This Row],[MA'[ln(n*ln(n))']]]</f>
        <v>23.045563859421534</v>
      </c>
      <c r="T378" s="31">
        <f>$O$3*Data[[#This Row],[Metcalfe
(n^2)]]</f>
        <v>277118628901.91998</v>
      </c>
      <c r="U378" s="31">
        <f t="shared" si="40"/>
        <v>273750836628.1694</v>
      </c>
      <c r="V378" s="30">
        <f>LN(Data[[#This Row],[MA'[NVA']
30d]]/Data[[#This Row],[MA'[NVMetcalfe calc']]])</f>
        <v>-0.59183284998672592</v>
      </c>
      <c r="W378" s="30">
        <f>$Q$3+Data[[#This Row],[NVM
(scaled)]]/((Data[[#This Row],[Upper Bound]]-Data[[#This Row],[Lower Bound]])/2)</f>
        <v>0.28833190198972619</v>
      </c>
      <c r="X378" s="30">
        <f>(Data[[#This Row],[Upper Bound]]+Data[[#This Row],[Lower Bound]])/2</f>
        <v>25.007431401565718</v>
      </c>
      <c r="Y378" s="32">
        <f>LN(Data[[#This Row],[NVActual]]/Data[[#This Row],[MA'[n^2']
30d]])</f>
        <v>-1.3242470302449356</v>
      </c>
      <c r="Z378" s="32">
        <f>LN(Data[[#This Row],[NVActual]]/Data[[#This Row],[MA'[n*ln(n)']
30d]])</f>
        <v>9.5730534857505489</v>
      </c>
      <c r="AA378" s="32">
        <f>LN(Data[[#This Row],[NVActual]]/Data[[#This Row],[MA'[n^1.5']]])</f>
        <v>5.426734782949473</v>
      </c>
      <c r="AB378" s="32">
        <f>LN(Data[[#This Row],[NVActual]]/Data[[#This Row],[Metcalfe
(n^2)]])</f>
        <v>-1.3364743706355959</v>
      </c>
      <c r="AC378" s="34">
        <f>1+Data[[#This Row],[MA'[NVMetcalfe calc']]]/((Data[[#This Row],[NVM_norm
(scaled)]]-Data[[#This Row],[NV_fund.]])/2)</f>
        <v>-22148932781.350349</v>
      </c>
    </row>
    <row r="379" spans="1:29" x14ac:dyDescent="0.2">
      <c r="A379" s="23">
        <v>43797</v>
      </c>
      <c r="B379" s="24">
        <v>134394712380.758</v>
      </c>
      <c r="C379" s="24">
        <f t="shared" si="41"/>
        <v>152318042758.94315</v>
      </c>
      <c r="D379" s="25">
        <f>LN(Data[[#This Row],[NVActual]])</f>
        <v>25.624046921856454</v>
      </c>
      <c r="E379" s="26">
        <v>716192</v>
      </c>
      <c r="F379" s="40">
        <f>Data[[#This Row],[DAA 
(n)]]^2</f>
        <v>512930980864</v>
      </c>
      <c r="G379" s="41">
        <f t="shared" si="42"/>
        <v>525546010440.26666</v>
      </c>
      <c r="H379" s="28">
        <f>LN(Data[[#This Row],[Metcalfe
(n^2)]])</f>
        <v>26.963407132839713</v>
      </c>
      <c r="I379" s="42">
        <f t="shared" si="43"/>
        <v>26.967569991442918</v>
      </c>
      <c r="J379" s="40">
        <f>Data[[#This Row],[DAA 
(n)]]*LN(Data[[#This Row],[DAA 
(n)]])</f>
        <v>9655488.2406413704</v>
      </c>
      <c r="K379" s="40">
        <f t="shared" si="44"/>
        <v>9734466.4455120433</v>
      </c>
      <c r="L379" s="29">
        <f>LN(Data[[#This Row],[MA'[n*ln(n)']
30d]])</f>
        <v>16.091183387429425</v>
      </c>
      <c r="M379" s="43">
        <f t="shared" si="45"/>
        <v>16.074734103641326</v>
      </c>
      <c r="N379" s="40">
        <f>Data[[#This Row],[DAA 
(n)]]^1.5</f>
        <v>606099880.42149591</v>
      </c>
      <c r="O379" s="40">
        <f t="shared" si="46"/>
        <v>615004288.2397598</v>
      </c>
      <c r="P379" s="43">
        <f>LN(Data[[#This Row],[MA'[n^1.5']]])</f>
        <v>20.237139798494059</v>
      </c>
      <c r="Q379" s="43">
        <f t="shared" si="47"/>
        <v>20.213984203839427</v>
      </c>
      <c r="R379" s="30">
        <f>$O$1+$O$2*Data[[#This Row],[MA'[ln(n^2)']]]</f>
        <v>26.967569991442918</v>
      </c>
      <c r="S379" s="30">
        <f>$Q$1+$Q$2*Data[[#This Row],[MA'[ln(n*ln(n))']]]</f>
        <v>23.043311271008186</v>
      </c>
      <c r="T379" s="31">
        <f>$O$3*Data[[#This Row],[Metcalfe
(n^2)]]</f>
        <v>266724110049.28</v>
      </c>
      <c r="U379" s="31">
        <f t="shared" si="40"/>
        <v>273283925428.93875</v>
      </c>
      <c r="V379" s="30">
        <f>LN(Data[[#This Row],[MA'[NVA']
30d]]/Data[[#This Row],[MA'[NVMetcalfe calc']]])</f>
        <v>-0.5845405531989345</v>
      </c>
      <c r="W379" s="30">
        <f>$Q$3+Data[[#This Row],[NVM
(scaled)]]/((Data[[#This Row],[Upper Bound]]-Data[[#This Row],[Lower Bound]])/2)</f>
        <v>0.29208867720414788</v>
      </c>
      <c r="X379" s="30">
        <f>(Data[[#This Row],[Upper Bound]]+Data[[#This Row],[Lower Bound]])/2</f>
        <v>25.005440631225554</v>
      </c>
      <c r="Y379" s="32">
        <f>LN(Data[[#This Row],[NVActual]]/Data[[#This Row],[MA'[n^2']
30d]])</f>
        <v>-1.3636566571218061</v>
      </c>
      <c r="Z379" s="32">
        <f>LN(Data[[#This Row],[NVActual]]/Data[[#This Row],[MA'[n*ln(n)']
30d]])</f>
        <v>9.5328635344270278</v>
      </c>
      <c r="AA379" s="32">
        <f>LN(Data[[#This Row],[NVActual]]/Data[[#This Row],[MA'[n^1.5']]])</f>
        <v>5.386907123362394</v>
      </c>
      <c r="AB379" s="32">
        <f>LN(Data[[#This Row],[NVActual]]/Data[[#This Row],[Metcalfe
(n^2)]])</f>
        <v>-1.3393602109832587</v>
      </c>
      <c r="AC379" s="34">
        <f>1+Data[[#This Row],[MA'[NVMetcalfe calc']]]/((Data[[#This Row],[NVM_norm
(scaled)]]-Data[[#This Row],[NV_fund.]])/2)</f>
        <v>-22116297774.985783</v>
      </c>
    </row>
    <row r="380" spans="1:29" x14ac:dyDescent="0.2">
      <c r="A380" s="23">
        <v>43796</v>
      </c>
      <c r="B380" s="24">
        <v>136015452003.77499</v>
      </c>
      <c r="C380" s="24">
        <f t="shared" si="41"/>
        <v>153503098665.74734</v>
      </c>
      <c r="D380" s="25">
        <f>LN(Data[[#This Row],[NVActual]])</f>
        <v>25.636034333903279</v>
      </c>
      <c r="E380" s="26">
        <v>812540</v>
      </c>
      <c r="F380" s="40">
        <f>Data[[#This Row],[DAA 
(n)]]^2</f>
        <v>660221251600</v>
      </c>
      <c r="G380" s="41">
        <f t="shared" si="42"/>
        <v>526150183001.33331</v>
      </c>
      <c r="H380" s="28">
        <f>LN(Data[[#This Row],[Metcalfe
(n^2)]])</f>
        <v>27.21584084548693</v>
      </c>
      <c r="I380" s="42">
        <f t="shared" si="43"/>
        <v>26.968727540713896</v>
      </c>
      <c r="J380" s="40">
        <f>Data[[#This Row],[DAA 
(n)]]*LN(Data[[#This Row],[DAA 
(n)]])</f>
        <v>11056979.660295974</v>
      </c>
      <c r="K380" s="40">
        <f t="shared" si="44"/>
        <v>9740525.3690760508</v>
      </c>
      <c r="L380" s="29">
        <f>LN(Data[[#This Row],[MA'[n*ln(n)']
30d]])</f>
        <v>16.091805613494234</v>
      </c>
      <c r="M380" s="43">
        <f t="shared" si="45"/>
        <v>16.073467833901951</v>
      </c>
      <c r="N380" s="40">
        <f>Data[[#This Row],[DAA 
(n)]]^1.5</f>
        <v>732431686.76339006</v>
      </c>
      <c r="O380" s="40">
        <f t="shared" si="46"/>
        <v>615537393.28358376</v>
      </c>
      <c r="P380" s="43">
        <f>LN(Data[[#This Row],[MA'[n^1.5']]])</f>
        <v>20.238006254438105</v>
      </c>
      <c r="Q380" s="43">
        <f t="shared" si="47"/>
        <v>20.212206896882673</v>
      </c>
      <c r="R380" s="30">
        <f>$O$1+$O$2*Data[[#This Row],[MA'[ln(n^2)']]]</f>
        <v>26.968727540713896</v>
      </c>
      <c r="S380" s="30">
        <f>$Q$1+$Q$2*Data[[#This Row],[MA'[ln(n*ln(n))']]]</f>
        <v>23.041221925938217</v>
      </c>
      <c r="T380" s="31">
        <f>$O$3*Data[[#This Row],[Metcalfe
(n^2)]]</f>
        <v>343315050832</v>
      </c>
      <c r="U380" s="31">
        <f t="shared" si="40"/>
        <v>273598095160.69342</v>
      </c>
      <c r="V380" s="30">
        <f>LN(Data[[#This Row],[MA'[NVA']
30d]]/Data[[#This Row],[MA'[NVMetcalfe calc']]])</f>
        <v>-0.5779394700211492</v>
      </c>
      <c r="W380" s="30">
        <f>$Q$3+Data[[#This Row],[NVM
(scaled)]]/((Data[[#This Row],[Upper Bound]]-Data[[#This Row],[Lower Bound]])/2)</f>
        <v>0.29569642581954225</v>
      </c>
      <c r="X380" s="30">
        <f>(Data[[#This Row],[Upper Bound]]+Data[[#This Row],[Lower Bound]])/2</f>
        <v>25.004974733326058</v>
      </c>
      <c r="Y380" s="32">
        <f>LN(Data[[#This Row],[NVActual]]/Data[[#This Row],[MA'[n^2']
30d]])</f>
        <v>-1.3528181940419859</v>
      </c>
      <c r="Z380" s="32">
        <f>LN(Data[[#This Row],[NVActual]]/Data[[#This Row],[MA'[n*ln(n)']
30d]])</f>
        <v>9.5442287204090448</v>
      </c>
      <c r="AA380" s="32">
        <f>LN(Data[[#This Row],[NVActual]]/Data[[#This Row],[MA'[n^1.5']]])</f>
        <v>5.3980280794651749</v>
      </c>
      <c r="AB380" s="32">
        <f>LN(Data[[#This Row],[NVActual]]/Data[[#This Row],[Metcalfe
(n^2)]])</f>
        <v>-1.5798065115836515</v>
      </c>
      <c r="AC380" s="34">
        <f>1+Data[[#This Row],[MA'[NVMetcalfe calc']]]/((Data[[#This Row],[NVM_norm
(scaled)]]-Data[[#This Row],[NV_fund.]])/2)</f>
        <v>-22145373227.288593</v>
      </c>
    </row>
    <row r="381" spans="1:29" x14ac:dyDescent="0.2">
      <c r="A381" s="23">
        <v>43795</v>
      </c>
      <c r="B381" s="24">
        <v>129471791489.543</v>
      </c>
      <c r="C381" s="24">
        <f t="shared" si="41"/>
        <v>154566322974.41602</v>
      </c>
      <c r="D381" s="25">
        <f>LN(Data[[#This Row],[NVActual]])</f>
        <v>25.586728868022828</v>
      </c>
      <c r="E381" s="26">
        <v>784964</v>
      </c>
      <c r="F381" s="40">
        <f>Data[[#This Row],[DAA 
(n)]]^2</f>
        <v>616168481296</v>
      </c>
      <c r="G381" s="41">
        <f t="shared" si="42"/>
        <v>523064901026.53333</v>
      </c>
      <c r="H381" s="28">
        <f>LN(Data[[#This Row],[Metcalfe
(n^2)]])</f>
        <v>27.146786271680675</v>
      </c>
      <c r="I381" s="42">
        <f t="shared" si="43"/>
        <v>26.963692625995765</v>
      </c>
      <c r="J381" s="40">
        <f>Data[[#This Row],[DAA 
(n)]]*LN(Data[[#This Row],[DAA 
(n)]])</f>
        <v>10654624.969481776</v>
      </c>
      <c r="K381" s="40">
        <f t="shared" si="44"/>
        <v>9711818.3062912915</v>
      </c>
      <c r="L381" s="29">
        <f>LN(Data[[#This Row],[MA'[n*ln(n)']
30d]])</f>
        <v>16.088854083940362</v>
      </c>
      <c r="M381" s="43">
        <f t="shared" si="45"/>
        <v>16.071899492474714</v>
      </c>
      <c r="N381" s="40">
        <f>Data[[#This Row],[DAA 
(n)]]^1.5</f>
        <v>695463928.43341231</v>
      </c>
      <c r="O381" s="40">
        <f t="shared" si="46"/>
        <v>612922505.45957744</v>
      </c>
      <c r="P381" s="43">
        <f>LN(Data[[#This Row],[MA'[n^1.5']]])</f>
        <v>20.233749067409121</v>
      </c>
      <c r="Q381" s="43">
        <f t="shared" si="47"/>
        <v>20.210021051193753</v>
      </c>
      <c r="R381" s="30">
        <f>$O$1+$O$2*Data[[#This Row],[MA'[ln(n^2)']]]</f>
        <v>26.963692625995765</v>
      </c>
      <c r="S381" s="30">
        <f>$Q$1+$Q$2*Data[[#This Row],[MA'[ln(n*ln(n))']]]</f>
        <v>23.038634162583275</v>
      </c>
      <c r="T381" s="31">
        <f>$O$3*Data[[#This Row],[Metcalfe
(n^2)]]</f>
        <v>320407610273.91998</v>
      </c>
      <c r="U381" s="31">
        <f t="shared" si="40"/>
        <v>271993748533.79742</v>
      </c>
      <c r="V381" s="30">
        <f>LN(Data[[#This Row],[MA'[NVA']
30d]]/Data[[#This Row],[MA'[NVMetcalfe calc']]])</f>
        <v>-0.56515580355925166</v>
      </c>
      <c r="W381" s="30">
        <f>$Q$3+Data[[#This Row],[NVM
(scaled)]]/((Data[[#This Row],[Upper Bound]]-Data[[#This Row],[Lower Bound]])/2)</f>
        <v>0.30202680987946418</v>
      </c>
      <c r="X381" s="30">
        <f>(Data[[#This Row],[Upper Bound]]+Data[[#This Row],[Lower Bound]])/2</f>
        <v>25.00116339428952</v>
      </c>
      <c r="Y381" s="32">
        <f>LN(Data[[#This Row],[NVActual]]/Data[[#This Row],[MA'[n^2']
30d]])</f>
        <v>-1.3962425190304979</v>
      </c>
      <c r="Z381" s="32">
        <f>LN(Data[[#This Row],[NVActual]]/Data[[#This Row],[MA'[n*ln(n)']
30d]])</f>
        <v>9.4978747840824624</v>
      </c>
      <c r="AA381" s="32">
        <f>LN(Data[[#This Row],[NVActual]]/Data[[#This Row],[MA'[n^1.5']]])</f>
        <v>5.3529798006137064</v>
      </c>
      <c r="AB381" s="32">
        <f>LN(Data[[#This Row],[NVActual]]/Data[[#This Row],[Metcalfe
(n^2)]])</f>
        <v>-1.5600574036578496</v>
      </c>
      <c r="AC381" s="34">
        <f>1+Data[[#This Row],[MA'[NVMetcalfe calc']]]/((Data[[#This Row],[NVM_norm
(scaled)]]-Data[[#This Row],[NV_fund.]])/2)</f>
        <v>-22024555197.862961</v>
      </c>
    </row>
    <row r="382" spans="1:29" x14ac:dyDescent="0.2">
      <c r="A382" s="23">
        <v>43794</v>
      </c>
      <c r="B382" s="24">
        <v>128984010381.133</v>
      </c>
      <c r="C382" s="24">
        <f t="shared" si="41"/>
        <v>155990665106.05368</v>
      </c>
      <c r="D382" s="25">
        <f>LN(Data[[#This Row],[NVActual]])</f>
        <v>25.582954283091727</v>
      </c>
      <c r="E382" s="26">
        <v>678695</v>
      </c>
      <c r="F382" s="40">
        <f>Data[[#This Row],[DAA 
(n)]]^2</f>
        <v>460626903025</v>
      </c>
      <c r="G382" s="41">
        <f t="shared" si="42"/>
        <v>514474566776.53333</v>
      </c>
      <c r="H382" s="28">
        <f>LN(Data[[#This Row],[Metcalfe
(n^2)]])</f>
        <v>26.855854231279036</v>
      </c>
      <c r="I382" s="42">
        <f t="shared" si="43"/>
        <v>26.945635703648993</v>
      </c>
      <c r="J382" s="40">
        <f>Data[[#This Row],[DAA 
(n)]]*LN(Data[[#This Row],[DAA 
(n)]])</f>
        <v>9113466.9937489629</v>
      </c>
      <c r="K382" s="40">
        <f t="shared" si="44"/>
        <v>9622144.6911366545</v>
      </c>
      <c r="L382" s="29">
        <f>LN(Data[[#This Row],[MA'[n*ln(n)']
30d]])</f>
        <v>16.079577738660863</v>
      </c>
      <c r="M382" s="43">
        <f t="shared" si="45"/>
        <v>16.070198055881129</v>
      </c>
      <c r="N382" s="40">
        <f>Data[[#This Row],[DAA 
(n)]]^1.5</f>
        <v>559128943.93739974</v>
      </c>
      <c r="O382" s="40">
        <f t="shared" si="46"/>
        <v>605182528.02835393</v>
      </c>
      <c r="P382" s="43">
        <f>LN(Data[[#This Row],[MA'[n^1.5']]])</f>
        <v>20.221040669713478</v>
      </c>
      <c r="Q382" s="43">
        <f t="shared" si="47"/>
        <v>20.20765556495865</v>
      </c>
      <c r="R382" s="30">
        <f>$O$1+$O$2*Data[[#This Row],[MA'[ln(n^2)']]]</f>
        <v>26.945635703648993</v>
      </c>
      <c r="S382" s="30">
        <f>$Q$1+$Q$2*Data[[#This Row],[MA'[ln(n*ln(n))']]]</f>
        <v>23.03582679220386</v>
      </c>
      <c r="T382" s="31">
        <f>$O$3*Data[[#This Row],[Metcalfe
(n^2)]]</f>
        <v>239525989573</v>
      </c>
      <c r="U382" s="31">
        <f t="shared" si="40"/>
        <v>267526774723.79742</v>
      </c>
      <c r="V382" s="30">
        <f>LN(Data[[#This Row],[MA'[NVA']
30d]]/Data[[#This Row],[MA'[NVMetcalfe calc']]])</f>
        <v>-0.53942348735720913</v>
      </c>
      <c r="W382" s="30">
        <f>$Q$3+Data[[#This Row],[NVM
(scaled)]]/((Data[[#This Row],[Upper Bound]]-Data[[#This Row],[Lower Bound]])/2)</f>
        <v>0.31406657226742624</v>
      </c>
      <c r="X382" s="30">
        <f>(Data[[#This Row],[Upper Bound]]+Data[[#This Row],[Lower Bound]])/2</f>
        <v>24.990731247926426</v>
      </c>
      <c r="Y382" s="32">
        <f>LN(Data[[#This Row],[NVActual]]/Data[[#This Row],[MA'[n^2']
30d]])</f>
        <v>-1.3834576750139063</v>
      </c>
      <c r="Z382" s="32">
        <f>LN(Data[[#This Row],[NVActual]]/Data[[#This Row],[MA'[n*ln(n)']
30d]])</f>
        <v>9.5033765444308642</v>
      </c>
      <c r="AA382" s="32">
        <f>LN(Data[[#This Row],[NVActual]]/Data[[#This Row],[MA'[n^1.5']]])</f>
        <v>5.3619136133782508</v>
      </c>
      <c r="AB382" s="32">
        <f>LN(Data[[#This Row],[NVActual]]/Data[[#This Row],[Metcalfe
(n^2)]])</f>
        <v>-1.2728999481873073</v>
      </c>
      <c r="AC382" s="34">
        <f>1+Data[[#This Row],[MA'[NVMetcalfe calc']]]/((Data[[#This Row],[NVM_norm
(scaled)]]-Data[[#This Row],[NV_fund.]])/2)</f>
        <v>-21682571630.139854</v>
      </c>
    </row>
    <row r="383" spans="1:29" x14ac:dyDescent="0.2">
      <c r="A383" s="23">
        <v>43793</v>
      </c>
      <c r="B383" s="24">
        <v>125438020111.19</v>
      </c>
      <c r="C383" s="24">
        <f t="shared" si="41"/>
        <v>157245550795.66513</v>
      </c>
      <c r="D383" s="25">
        <f>LN(Data[[#This Row],[NVActual]])</f>
        <v>25.555077609871571</v>
      </c>
      <c r="E383" s="26">
        <v>557217</v>
      </c>
      <c r="F383" s="40">
        <f>Data[[#This Row],[DAA 
(n)]]^2</f>
        <v>310490785089</v>
      </c>
      <c r="G383" s="41">
        <f t="shared" si="42"/>
        <v>518434213530.23334</v>
      </c>
      <c r="H383" s="28">
        <f>LN(Data[[#This Row],[Metcalfe
(n^2)]])</f>
        <v>26.461420060227379</v>
      </c>
      <c r="I383" s="42">
        <f t="shared" si="43"/>
        <v>26.953283464745155</v>
      </c>
      <c r="J383" s="40">
        <f>Data[[#This Row],[DAA 
(n)]]*LN(Data[[#This Row],[DAA 
(n)]])</f>
        <v>7372376.5508498596</v>
      </c>
      <c r="K383" s="40">
        <f t="shared" si="44"/>
        <v>9661981.7580370083</v>
      </c>
      <c r="L383" s="29">
        <f>LN(Data[[#This Row],[MA'[n*ln(n)']
30d]])</f>
        <v>16.083709336083633</v>
      </c>
      <c r="M383" s="43">
        <f t="shared" si="45"/>
        <v>16.069005098567938</v>
      </c>
      <c r="N383" s="40">
        <f>Data[[#This Row],[DAA 
(n)]]^1.5</f>
        <v>415945601.96609437</v>
      </c>
      <c r="O383" s="40">
        <f t="shared" si="46"/>
        <v>608682050.23387468</v>
      </c>
      <c r="P383" s="43">
        <f>LN(Data[[#This Row],[MA'[n^1.5']]])</f>
        <v>20.226806604338496</v>
      </c>
      <c r="Q383" s="43">
        <f t="shared" si="47"/>
        <v>20.205985263302399</v>
      </c>
      <c r="R383" s="30">
        <f>$O$1+$O$2*Data[[#This Row],[MA'[ln(n^2)']]]</f>
        <v>26.953283464745155</v>
      </c>
      <c r="S383" s="30">
        <f>$Q$1+$Q$2*Data[[#This Row],[MA'[ln(n*ln(n))']]]</f>
        <v>23.033858412637098</v>
      </c>
      <c r="T383" s="31">
        <f>$O$3*Data[[#This Row],[Metcalfe
(n^2)]]</f>
        <v>161455208246.28</v>
      </c>
      <c r="U383" s="31">
        <f t="shared" si="40"/>
        <v>269585791035.72134</v>
      </c>
      <c r="V383" s="30">
        <f>LN(Data[[#This Row],[MA'[NVA']
30d]]/Data[[#This Row],[MA'[NVMetcalfe calc']]])</f>
        <v>-0.53907807242279371</v>
      </c>
      <c r="W383" s="30">
        <f>$Q$3+Data[[#This Row],[NVM
(scaled)]]/((Data[[#This Row],[Upper Bound]]-Data[[#This Row],[Lower Bound]])/2)</f>
        <v>0.31491982101668131</v>
      </c>
      <c r="X383" s="30">
        <f>(Data[[#This Row],[Upper Bound]]+Data[[#This Row],[Lower Bound]])/2</f>
        <v>24.993570938691128</v>
      </c>
      <c r="Y383" s="32">
        <f>LN(Data[[#This Row],[NVActual]]/Data[[#This Row],[MA'[n^2']
30d]])</f>
        <v>-1.4190013682573204</v>
      </c>
      <c r="Z383" s="32">
        <f>LN(Data[[#This Row],[NVActual]]/Data[[#This Row],[MA'[n*ln(n)']
30d]])</f>
        <v>9.4713682737879381</v>
      </c>
      <c r="AA383" s="32">
        <f>LN(Data[[#This Row],[NVActual]]/Data[[#This Row],[MA'[n^1.5']]])</f>
        <v>5.3282710055330771</v>
      </c>
      <c r="AB383" s="32">
        <f>LN(Data[[#This Row],[NVActual]]/Data[[#This Row],[Metcalfe
(n^2)]])</f>
        <v>-0.90634245035580874</v>
      </c>
      <c r="AC383" s="34">
        <f>1+Data[[#This Row],[MA'[NVMetcalfe calc']]]/((Data[[#This Row],[NVM_norm
(scaled)]]-Data[[#This Row],[NV_fund.]])/2)</f>
        <v>-21847692545.100983</v>
      </c>
    </row>
    <row r="384" spans="1:29" x14ac:dyDescent="0.2">
      <c r="A384" s="23">
        <v>43792</v>
      </c>
      <c r="B384" s="24">
        <v>132317341014.172</v>
      </c>
      <c r="C384" s="24">
        <f t="shared" si="41"/>
        <v>158262043601.52393</v>
      </c>
      <c r="D384" s="25">
        <f>LN(Data[[#This Row],[NVActual]])</f>
        <v>25.608468972903285</v>
      </c>
      <c r="E384" s="26">
        <v>681817</v>
      </c>
      <c r="F384" s="40">
        <f>Data[[#This Row],[DAA 
(n)]]^2</f>
        <v>464874421489</v>
      </c>
      <c r="G384" s="41">
        <f t="shared" si="42"/>
        <v>528713368107.26666</v>
      </c>
      <c r="H384" s="28">
        <f>LN(Data[[#This Row],[Metcalfe
(n^2)]])</f>
        <v>26.865033144746665</v>
      </c>
      <c r="I384" s="42">
        <f t="shared" si="43"/>
        <v>26.976274585227085</v>
      </c>
      <c r="J384" s="40">
        <f>Data[[#This Row],[DAA 
(n)]]*LN(Data[[#This Row],[DAA 
(n)]])</f>
        <v>9158518.1518258676</v>
      </c>
      <c r="K384" s="40">
        <f t="shared" si="44"/>
        <v>9772223.6992220357</v>
      </c>
      <c r="L384" s="29">
        <f>LN(Data[[#This Row],[MA'[n*ln(n)']
30d]])</f>
        <v>16.095054602954285</v>
      </c>
      <c r="M384" s="43">
        <f t="shared" si="45"/>
        <v>16.067637294732318</v>
      </c>
      <c r="N384" s="40">
        <f>Data[[#This Row],[DAA 
(n)]]^1.5</f>
        <v>562991370.65888119</v>
      </c>
      <c r="O384" s="40">
        <f t="shared" si="46"/>
        <v>618075386.56329978</v>
      </c>
      <c r="P384" s="43">
        <f>LN(Data[[#This Row],[MA'[n^1.5']]])</f>
        <v>20.242120992712692</v>
      </c>
      <c r="Q384" s="43">
        <f t="shared" si="47"/>
        <v>20.204069190765395</v>
      </c>
      <c r="R384" s="30">
        <f>$O$1+$O$2*Data[[#This Row],[MA'[ln(n^2)']]]</f>
        <v>26.976274585227085</v>
      </c>
      <c r="S384" s="30">
        <f>$Q$1+$Q$2*Data[[#This Row],[MA'[ln(n*ln(n))']]]</f>
        <v>23.031601536308322</v>
      </c>
      <c r="T384" s="31">
        <f>$O$3*Data[[#This Row],[Metcalfe
(n^2)]]</f>
        <v>241734699174.28</v>
      </c>
      <c r="U384" s="31">
        <f t="shared" si="40"/>
        <v>274930951415.77869</v>
      </c>
      <c r="V384" s="30">
        <f>LN(Data[[#This Row],[MA'[NVA']
30d]]/Data[[#This Row],[MA'[NVMetcalfe calc']]])</f>
        <v>-0.55226781734306107</v>
      </c>
      <c r="W384" s="30">
        <f>$Q$3+Data[[#This Row],[NVM
(scaled)]]/((Data[[#This Row],[Upper Bound]]-Data[[#This Row],[Lower Bound]])/2)</f>
        <v>0.30999310944442499</v>
      </c>
      <c r="X384" s="30">
        <f>(Data[[#This Row],[Upper Bound]]+Data[[#This Row],[Lower Bound]])/2</f>
        <v>25.003938060767702</v>
      </c>
      <c r="Y384" s="32">
        <f>LN(Data[[#This Row],[NVActual]]/Data[[#This Row],[MA'[n^2']
30d]])</f>
        <v>-1.3852433118282479</v>
      </c>
      <c r="Z384" s="32">
        <f>LN(Data[[#This Row],[NVActual]]/Data[[#This Row],[MA'[n*ln(n)']
30d]])</f>
        <v>9.5134143699490004</v>
      </c>
      <c r="AA384" s="32">
        <f>LN(Data[[#This Row],[NVActual]]/Data[[#This Row],[MA'[n^1.5']]])</f>
        <v>5.3663479801905956</v>
      </c>
      <c r="AB384" s="32">
        <f>LN(Data[[#This Row],[NVActual]]/Data[[#This Row],[Metcalfe
(n^2)]])</f>
        <v>-1.2565641718433789</v>
      </c>
      <c r="AC384" s="34">
        <f>1+Data[[#This Row],[MA'[NVMetcalfe calc']]]/((Data[[#This Row],[NVM_norm
(scaled)]]-Data[[#This Row],[NV_fund.]])/2)</f>
        <v>-22267074130.551098</v>
      </c>
    </row>
    <row r="385" spans="1:29" x14ac:dyDescent="0.2">
      <c r="A385" s="23">
        <v>43791</v>
      </c>
      <c r="B385" s="24">
        <v>131446951419.756</v>
      </c>
      <c r="C385" s="24">
        <f t="shared" si="41"/>
        <v>158326903473.85187</v>
      </c>
      <c r="D385" s="25">
        <f>LN(Data[[#This Row],[NVActual]])</f>
        <v>25.601869195915409</v>
      </c>
      <c r="E385" s="26">
        <v>790198</v>
      </c>
      <c r="F385" s="40">
        <f>Data[[#This Row],[DAA 
(n)]]^2</f>
        <v>624412879204</v>
      </c>
      <c r="G385" s="41">
        <f t="shared" si="42"/>
        <v>530496978062.43335</v>
      </c>
      <c r="H385" s="28">
        <f>LN(Data[[#This Row],[Metcalfe
(n^2)]])</f>
        <v>27.160077651902832</v>
      </c>
      <c r="I385" s="42">
        <f t="shared" si="43"/>
        <v>26.979906135347974</v>
      </c>
      <c r="J385" s="40">
        <f>Data[[#This Row],[DAA 
(n)]]*LN(Data[[#This Row],[DAA 
(n)]])</f>
        <v>10730919.520189157</v>
      </c>
      <c r="K385" s="40">
        <f t="shared" si="44"/>
        <v>9790622.1218123864</v>
      </c>
      <c r="L385" s="29">
        <f>LN(Data[[#This Row],[MA'[n*ln(n)']
30d]])</f>
        <v>16.096935559148811</v>
      </c>
      <c r="M385" s="43">
        <f t="shared" si="45"/>
        <v>16.065886544460952</v>
      </c>
      <c r="N385" s="40">
        <f>Data[[#This Row],[DAA 
(n)]]^1.5</f>
        <v>702431354.88191378</v>
      </c>
      <c r="O385" s="40">
        <f t="shared" si="46"/>
        <v>619673173.72474837</v>
      </c>
      <c r="P385" s="43">
        <f>LN(Data[[#This Row],[MA'[n^1.5']]])</f>
        <v>20.244702757863092</v>
      </c>
      <c r="Q385" s="43">
        <f t="shared" si="47"/>
        <v>20.201635616459473</v>
      </c>
      <c r="R385" s="30">
        <f>$O$1+$O$2*Data[[#This Row],[MA'[ln(n^2)']]]</f>
        <v>26.979906135347974</v>
      </c>
      <c r="S385" s="30">
        <f>$Q$1+$Q$2*Data[[#This Row],[MA'[ln(n*ln(n))']]]</f>
        <v>23.028712798360569</v>
      </c>
      <c r="T385" s="31">
        <f>$O$3*Data[[#This Row],[Metcalfe
(n^2)]]</f>
        <v>324694697186.08002</v>
      </c>
      <c r="U385" s="31">
        <f t="shared" si="40"/>
        <v>275858428592.46539</v>
      </c>
      <c r="V385" s="30">
        <f>LN(Data[[#This Row],[MA'[NVA']
30d]]/Data[[#This Row],[MA'[NVMetcalfe calc']]])</f>
        <v>-0.55522588933300587</v>
      </c>
      <c r="W385" s="30">
        <f>$Q$3+Data[[#This Row],[NVM
(scaled)]]/((Data[[#This Row],[Upper Bound]]-Data[[#This Row],[Lower Bound]])/2)</f>
        <v>0.30895787324022012</v>
      </c>
      <c r="X385" s="30">
        <f>(Data[[#This Row],[Upper Bound]]+Data[[#This Row],[Lower Bound]])/2</f>
        <v>25.004309466854274</v>
      </c>
      <c r="Y385" s="32">
        <f>LN(Data[[#This Row],[NVActual]]/Data[[#This Row],[MA'[n^2']
30d]])</f>
        <v>-1.3952109026737778</v>
      </c>
      <c r="Z385" s="32">
        <f>LN(Data[[#This Row],[NVActual]]/Data[[#This Row],[MA'[n*ln(n)']
30d]])</f>
        <v>9.504933636766598</v>
      </c>
      <c r="AA385" s="32">
        <f>LN(Data[[#This Row],[NVActual]]/Data[[#This Row],[MA'[n^1.5']]])</f>
        <v>5.3571664380523201</v>
      </c>
      <c r="AB385" s="32">
        <f>LN(Data[[#This Row],[NVActual]]/Data[[#This Row],[Metcalfe
(n^2)]])</f>
        <v>-1.5582084559874203</v>
      </c>
      <c r="AC385" s="34">
        <f>1+Data[[#This Row],[MA'[NVMetcalfe calc']]]/((Data[[#This Row],[NVM_norm
(scaled)]]-Data[[#This Row],[NV_fund.]])/2)</f>
        <v>-22340919304.947388</v>
      </c>
    </row>
    <row r="386" spans="1:29" x14ac:dyDescent="0.2">
      <c r="A386" s="23">
        <v>43790</v>
      </c>
      <c r="B386" s="24">
        <v>137480717894.71799</v>
      </c>
      <c r="C386" s="24">
        <f t="shared" si="41"/>
        <v>158422563248.38815</v>
      </c>
      <c r="D386" s="25">
        <f>LN(Data[[#This Row],[NVActual]])</f>
        <v>25.64674951072644</v>
      </c>
      <c r="E386" s="26">
        <v>803455</v>
      </c>
      <c r="F386" s="40">
        <f>Data[[#This Row],[DAA 
(n)]]^2</f>
        <v>645539937025</v>
      </c>
      <c r="G386" s="41">
        <f t="shared" si="42"/>
        <v>527752655594.59998</v>
      </c>
      <c r="H386" s="28">
        <f>LN(Data[[#This Row],[Metcalfe
(n^2)]])</f>
        <v>27.193352915226292</v>
      </c>
      <c r="I386" s="42">
        <f t="shared" si="43"/>
        <v>26.975193058340405</v>
      </c>
      <c r="J386" s="40">
        <f>Data[[#This Row],[DAA 
(n)]]*LN(Data[[#This Row],[DAA 
(n)]])</f>
        <v>10924317.683251571</v>
      </c>
      <c r="K386" s="40">
        <f t="shared" si="44"/>
        <v>9764472.4432347212</v>
      </c>
      <c r="L386" s="29">
        <f>LN(Data[[#This Row],[MA'[n*ln(n)']
30d]])</f>
        <v>16.094261095563116</v>
      </c>
      <c r="M386" s="43">
        <f t="shared" si="45"/>
        <v>16.064282282021093</v>
      </c>
      <c r="N386" s="40">
        <f>Data[[#This Row],[DAA 
(n)]]^1.5</f>
        <v>720182122.87061262</v>
      </c>
      <c r="O386" s="40">
        <f t="shared" si="46"/>
        <v>617317332.87146986</v>
      </c>
      <c r="P386" s="43">
        <f>LN(Data[[#This Row],[MA'[n^1.5']]])</f>
        <v>20.24089376549167</v>
      </c>
      <c r="Q386" s="43">
        <f t="shared" si="47"/>
        <v>20.199422503682747</v>
      </c>
      <c r="R386" s="30">
        <f>$O$1+$O$2*Data[[#This Row],[MA'[ln(n^2)']]]</f>
        <v>26.975193058340405</v>
      </c>
      <c r="S386" s="30">
        <f>$Q$1+$Q$2*Data[[#This Row],[MA'[ln(n*ln(n))']]]</f>
        <v>23.026065765334803</v>
      </c>
      <c r="T386" s="31">
        <f>$O$3*Data[[#This Row],[Metcalfe
(n^2)]]</f>
        <v>335680767253</v>
      </c>
      <c r="U386" s="31">
        <f t="shared" si="40"/>
        <v>274431380909.19202</v>
      </c>
      <c r="V386" s="30">
        <f>LN(Data[[#This Row],[MA'[NVA']
30d]]/Data[[#This Row],[MA'[NVMetcalfe calc']]])</f>
        <v>-0.54943533724090943</v>
      </c>
      <c r="W386" s="30">
        <f>$Q$3+Data[[#This Row],[NVM
(scaled)]]/((Data[[#This Row],[Upper Bound]]-Data[[#This Row],[Lower Bound]])/2)</f>
        <v>0.31174341494941021</v>
      </c>
      <c r="X386" s="30">
        <f>(Data[[#This Row],[Upper Bound]]+Data[[#This Row],[Lower Bound]])/2</f>
        <v>25.000629411837604</v>
      </c>
      <c r="Y386" s="32">
        <f>LN(Data[[#This Row],[NVActual]]/Data[[#This Row],[MA'[n^2']
30d]])</f>
        <v>-1.3451440448535037</v>
      </c>
      <c r="Z386" s="32">
        <f>LN(Data[[#This Row],[NVActual]]/Data[[#This Row],[MA'[n*ln(n)']
30d]])</f>
        <v>9.5524884151633245</v>
      </c>
      <c r="AA386" s="32">
        <f>LN(Data[[#This Row],[NVActual]]/Data[[#This Row],[MA'[n^1.5']]])</f>
        <v>5.4058557452347715</v>
      </c>
      <c r="AB386" s="32">
        <f>LN(Data[[#This Row],[NVActual]]/Data[[#This Row],[Metcalfe
(n^2)]])</f>
        <v>-1.546603404499852</v>
      </c>
      <c r="AC386" s="34">
        <f>1+Data[[#This Row],[MA'[NVMetcalfe calc']]]/((Data[[#This Row],[NVM_norm
(scaled)]]-Data[[#This Row],[NV_fund.]])/2)</f>
        <v>-22231167573.25034</v>
      </c>
    </row>
    <row r="387" spans="1:29" x14ac:dyDescent="0.2">
      <c r="A387" s="23">
        <v>43789</v>
      </c>
      <c r="B387" s="24">
        <v>145851914668.34299</v>
      </c>
      <c r="C387" s="24">
        <f t="shared" si="41"/>
        <v>158659421195.01199</v>
      </c>
      <c r="D387" s="25">
        <f>LN(Data[[#This Row],[NVActual]])</f>
        <v>25.705857660828023</v>
      </c>
      <c r="E387" s="26">
        <v>702168</v>
      </c>
      <c r="F387" s="40">
        <f>Data[[#This Row],[DAA 
(n)]]^2</f>
        <v>493039900224</v>
      </c>
      <c r="G387" s="41">
        <f t="shared" si="42"/>
        <v>524124554334.29999</v>
      </c>
      <c r="H387" s="28">
        <f>LN(Data[[#This Row],[Metcalfe
(n^2)]])</f>
        <v>26.923855941231402</v>
      </c>
      <c r="I387" s="42">
        <f t="shared" si="43"/>
        <v>26.969037939119961</v>
      </c>
      <c r="J387" s="40">
        <f>Data[[#This Row],[DAA 
(n)]]*LN(Data[[#This Row],[DAA 
(n)]])</f>
        <v>9452535.0392712858</v>
      </c>
      <c r="K387" s="40">
        <f t="shared" si="44"/>
        <v>9730102.9388041757</v>
      </c>
      <c r="L387" s="29">
        <f>LN(Data[[#This Row],[MA'[n*ln(n)']
30d]])</f>
        <v>16.090735033633891</v>
      </c>
      <c r="M387" s="43">
        <f t="shared" si="45"/>
        <v>16.06276588116717</v>
      </c>
      <c r="N387" s="40">
        <f>Data[[#This Row],[DAA 
(n)]]^1.5</f>
        <v>588384942.58477092</v>
      </c>
      <c r="O387" s="40">
        <f t="shared" si="46"/>
        <v>614212670.92867362</v>
      </c>
      <c r="P387" s="43">
        <f>LN(Data[[#This Row],[MA'[n^1.5']]])</f>
        <v>20.235851795729992</v>
      </c>
      <c r="Q387" s="43">
        <f t="shared" si="47"/>
        <v>20.197334520377574</v>
      </c>
      <c r="R387" s="30">
        <f>$O$1+$O$2*Data[[#This Row],[MA'[ln(n^2)']]]</f>
        <v>26.969037939119961</v>
      </c>
      <c r="S387" s="30">
        <f>$Q$1+$Q$2*Data[[#This Row],[MA'[ln(n*ln(n))']]]</f>
        <v>23.023563703925827</v>
      </c>
      <c r="T387" s="31">
        <f>$O$3*Data[[#This Row],[Metcalfe
(n^2)]]</f>
        <v>256380748116.48001</v>
      </c>
      <c r="U387" s="31">
        <f t="shared" si="40"/>
        <v>272544768253.83603</v>
      </c>
      <c r="V387" s="30">
        <f>LN(Data[[#This Row],[MA'[NVA']
30d]]/Data[[#This Row],[MA'[NVMetcalfe calc']]])</f>
        <v>-0.54104298799635486</v>
      </c>
      <c r="W387" s="30">
        <f>$Q$3+Data[[#This Row],[NVM
(scaled)]]/((Data[[#This Row],[Upper Bound]]-Data[[#This Row],[Lower Bound]])/2)</f>
        <v>0.31573994620459944</v>
      </c>
      <c r="X387" s="30">
        <f>(Data[[#This Row],[Upper Bound]]+Data[[#This Row],[Lower Bound]])/2</f>
        <v>24.996300821522894</v>
      </c>
      <c r="Y387" s="32">
        <f>LN(Data[[#This Row],[NVActual]]/Data[[#This Row],[MA'[n^2']
30d]])</f>
        <v>-1.2791375313047317</v>
      </c>
      <c r="Z387" s="32">
        <f>LN(Data[[#This Row],[NVActual]]/Data[[#This Row],[MA'[n*ln(n)']
30d]])</f>
        <v>9.6151226271941344</v>
      </c>
      <c r="AA387" s="32">
        <f>LN(Data[[#This Row],[NVActual]]/Data[[#This Row],[MA'[n^1.5']]])</f>
        <v>5.4700058650980319</v>
      </c>
      <c r="AB387" s="32">
        <f>LN(Data[[#This Row],[NVActual]]/Data[[#This Row],[Metcalfe
(n^2)]])</f>
        <v>-1.2179982804033789</v>
      </c>
      <c r="AC387" s="34">
        <f>1+Data[[#This Row],[MA'[NVMetcalfe calc']]]/((Data[[#This Row],[NVM_norm
(scaled)]]-Data[[#This Row],[NV_fund.]])/2)</f>
        <v>-22085783999.670212</v>
      </c>
    </row>
    <row r="388" spans="1:29" x14ac:dyDescent="0.2">
      <c r="A388" s="23">
        <v>43788</v>
      </c>
      <c r="B388" s="24">
        <v>146564658339.21301</v>
      </c>
      <c r="C388" s="24">
        <f t="shared" si="41"/>
        <v>158726176545.08636</v>
      </c>
      <c r="D388" s="25">
        <f>LN(Data[[#This Row],[NVActual]])</f>
        <v>25.710732521886854</v>
      </c>
      <c r="E388" s="26">
        <v>823018</v>
      </c>
      <c r="F388" s="40">
        <f>Data[[#This Row],[DAA 
(n)]]^2</f>
        <v>677358628324</v>
      </c>
      <c r="G388" s="41">
        <f t="shared" si="42"/>
        <v>526436641134.33331</v>
      </c>
      <c r="H388" s="28">
        <f>LN(Data[[#This Row],[Metcalfe
(n^2)]])</f>
        <v>27.241466701245905</v>
      </c>
      <c r="I388" s="42">
        <f t="shared" si="43"/>
        <v>26.973425528751584</v>
      </c>
      <c r="J388" s="40">
        <f>Data[[#This Row],[DAA 
(n)]]*LN(Data[[#This Row],[DAA 
(n)]])</f>
        <v>11210108.720763002</v>
      </c>
      <c r="K388" s="40">
        <f t="shared" si="44"/>
        <v>9753182.672765119</v>
      </c>
      <c r="L388" s="29">
        <f>LN(Data[[#This Row],[MA'[n*ln(n)']
30d]])</f>
        <v>16.093104217683919</v>
      </c>
      <c r="M388" s="43">
        <f t="shared" si="45"/>
        <v>16.061149734094613</v>
      </c>
      <c r="N388" s="40">
        <f>Data[[#This Row],[DAA 
(n)]]^1.5</f>
        <v>746644723.79168463</v>
      </c>
      <c r="O388" s="40">
        <f t="shared" si="46"/>
        <v>616247660.08221364</v>
      </c>
      <c r="P388" s="43">
        <f>LN(Data[[#This Row],[MA'[n^1.5']]])</f>
        <v>20.239159486287132</v>
      </c>
      <c r="Q388" s="43">
        <f t="shared" si="47"/>
        <v>20.195116617960981</v>
      </c>
      <c r="R388" s="30">
        <f>$O$1+$O$2*Data[[#This Row],[MA'[ln(n^2)']]]</f>
        <v>26.973425528751584</v>
      </c>
      <c r="S388" s="30">
        <f>$Q$1+$Q$2*Data[[#This Row],[MA'[ln(n*ln(n))']]]</f>
        <v>23.020897061256111</v>
      </c>
      <c r="T388" s="31">
        <f>$O$3*Data[[#This Row],[Metcalfe
(n^2)]]</f>
        <v>352226486728.48004</v>
      </c>
      <c r="U388" s="31">
        <f t="shared" si="40"/>
        <v>273747053389.85339</v>
      </c>
      <c r="V388" s="30">
        <f>LN(Data[[#This Row],[MA'[NVA']
30d]]/Data[[#This Row],[MA'[NVMetcalfe calc']]])</f>
        <v>-0.54502395969610706</v>
      </c>
      <c r="W388" s="30">
        <f>$Q$3+Data[[#This Row],[NVM
(scaled)]]/((Data[[#This Row],[Upper Bound]]-Data[[#This Row],[Lower Bound]])/2)</f>
        <v>0.31421503643642945</v>
      </c>
      <c r="X388" s="30">
        <f>(Data[[#This Row],[Upper Bound]]+Data[[#This Row],[Lower Bound]])/2</f>
        <v>24.997161295003849</v>
      </c>
      <c r="Y388" s="32">
        <f>LN(Data[[#This Row],[NVActual]]/Data[[#This Row],[MA'[n^2']
30d]])</f>
        <v>-1.2786642996663193</v>
      </c>
      <c r="Z388" s="32">
        <f>LN(Data[[#This Row],[NVActual]]/Data[[#This Row],[MA'[n*ln(n)']
30d]])</f>
        <v>9.6176283042029347</v>
      </c>
      <c r="AA388" s="32">
        <f>LN(Data[[#This Row],[NVActual]]/Data[[#This Row],[MA'[n^1.5']]])</f>
        <v>5.4715730355997225</v>
      </c>
      <c r="AB388" s="32">
        <f>LN(Data[[#This Row],[NVActual]]/Data[[#This Row],[Metcalfe
(n^2)]])</f>
        <v>-1.5307341793590499</v>
      </c>
      <c r="AC388" s="34">
        <f>1+Data[[#This Row],[MA'[NVMetcalfe calc']]]/((Data[[#This Row],[NVM_norm
(scaled)]]-Data[[#This Row],[NV_fund.]])/2)</f>
        <v>-22181067892.77594</v>
      </c>
    </row>
    <row r="389" spans="1:29" x14ac:dyDescent="0.2">
      <c r="A389" s="23">
        <v>43787</v>
      </c>
      <c r="B389" s="24">
        <v>147754246709.64401</v>
      </c>
      <c r="C389" s="24">
        <f t="shared" si="41"/>
        <v>158769862676.45956</v>
      </c>
      <c r="D389" s="25">
        <f>LN(Data[[#This Row],[NVActual]])</f>
        <v>25.71881623535522</v>
      </c>
      <c r="E389" s="26">
        <v>696269</v>
      </c>
      <c r="F389" s="40">
        <f>Data[[#This Row],[DAA 
(n)]]^2</f>
        <v>484790520361</v>
      </c>
      <c r="G389" s="41">
        <f t="shared" si="42"/>
        <v>513800462481.40002</v>
      </c>
      <c r="H389" s="28">
        <f>LN(Data[[#This Row],[Metcalfe
(n^2)]])</f>
        <v>26.906982717799529</v>
      </c>
      <c r="I389" s="42">
        <f t="shared" si="43"/>
        <v>26.946085835791287</v>
      </c>
      <c r="J389" s="40">
        <f>Data[[#This Row],[DAA 
(n)]]*LN(Data[[#This Row],[DAA 
(n)]])</f>
        <v>9367248.9749697801</v>
      </c>
      <c r="K389" s="40">
        <f t="shared" si="44"/>
        <v>9620009.4039383847</v>
      </c>
      <c r="L389" s="29">
        <f>LN(Data[[#This Row],[MA'[n*ln(n)']
30d]])</f>
        <v>16.079355800181784</v>
      </c>
      <c r="M389" s="43">
        <f t="shared" si="45"/>
        <v>16.0592381714929</v>
      </c>
      <c r="N389" s="40">
        <f>Data[[#This Row],[DAA 
(n)]]^1.5</f>
        <v>580985895.54414403</v>
      </c>
      <c r="O389" s="40">
        <f t="shared" si="46"/>
        <v>604813133.11477196</v>
      </c>
      <c r="P389" s="43">
        <f>LN(Data[[#This Row],[MA'[n^1.5']]])</f>
        <v>20.220430097400005</v>
      </c>
      <c r="Q389" s="43">
        <f t="shared" si="47"/>
        <v>20.192487442474352</v>
      </c>
      <c r="R389" s="30">
        <f>$O$1+$O$2*Data[[#This Row],[MA'[ln(n^2)']]]</f>
        <v>26.946085835791287</v>
      </c>
      <c r="S389" s="30">
        <f>$Q$1+$Q$2*Data[[#This Row],[MA'[ln(n*ln(n))']]]</f>
        <v>23.017742982963284</v>
      </c>
      <c r="T389" s="31">
        <f>$O$3*Data[[#This Row],[Metcalfe
(n^2)]]</f>
        <v>252091070587.72</v>
      </c>
      <c r="U389" s="31">
        <f t="shared" ref="U389:U443" si="48">AVERAGE(T389:T418)</f>
        <v>267176240490.328</v>
      </c>
      <c r="V389" s="30">
        <f>LN(Data[[#This Row],[MA'[NVA']
30d]]/Data[[#This Row],[MA'[NVMetcalfe calc']]])</f>
        <v>-0.52045276822037934</v>
      </c>
      <c r="W389" s="30">
        <f>$Q$3+Data[[#This Row],[NVM
(scaled)]]/((Data[[#This Row],[Upper Bound]]-Data[[#This Row],[Lower Bound]])/2)</f>
        <v>0.32502681017482626</v>
      </c>
      <c r="X389" s="30">
        <f>(Data[[#This Row],[Upper Bound]]+Data[[#This Row],[Lower Bound]])/2</f>
        <v>24.981914409377286</v>
      </c>
      <c r="Y389" s="32">
        <f>LN(Data[[#This Row],[NVActual]]/Data[[#This Row],[MA'[n^2']
30d]])</f>
        <v>-1.2462845863860694</v>
      </c>
      <c r="Z389" s="32">
        <f>LN(Data[[#This Row],[NVActual]]/Data[[#This Row],[MA'[n*ln(n)']
30d]])</f>
        <v>9.6394604351734383</v>
      </c>
      <c r="AA389" s="32">
        <f>LN(Data[[#This Row],[NVActual]]/Data[[#This Row],[MA'[n^1.5']]])</f>
        <v>5.498386137955217</v>
      </c>
      <c r="AB389" s="32">
        <f>LN(Data[[#This Row],[NVActual]]/Data[[#This Row],[Metcalfe
(n^2)]])</f>
        <v>-1.1881664824443092</v>
      </c>
      <c r="AC389" s="34">
        <f>1+Data[[#This Row],[MA'[NVMetcalfe calc']]]/((Data[[#This Row],[NVM_norm
(scaled)]]-Data[[#This Row],[NV_fund.]])/2)</f>
        <v>-21671530066.644871</v>
      </c>
    </row>
    <row r="390" spans="1:29" x14ac:dyDescent="0.2">
      <c r="A390" s="23">
        <v>43786</v>
      </c>
      <c r="B390" s="24">
        <v>153546374435.284</v>
      </c>
      <c r="C390" s="24">
        <f t="shared" si="41"/>
        <v>158614242653.76312</v>
      </c>
      <c r="D390" s="25">
        <f>LN(Data[[#This Row],[NVActual]])</f>
        <v>25.757268471931454</v>
      </c>
      <c r="E390" s="26">
        <v>598140</v>
      </c>
      <c r="F390" s="40">
        <f>Data[[#This Row],[DAA 
(n)]]^2</f>
        <v>357771459600</v>
      </c>
      <c r="G390" s="41">
        <f t="shared" si="42"/>
        <v>511453035595.90002</v>
      </c>
      <c r="H390" s="28">
        <f>LN(Data[[#This Row],[Metcalfe
(n^2)]])</f>
        <v>26.603160238489608</v>
      </c>
      <c r="I390" s="42">
        <f t="shared" si="43"/>
        <v>26.940853732335718</v>
      </c>
      <c r="J390" s="40">
        <f>Data[[#This Row],[DAA 
(n)]]*LN(Data[[#This Row],[DAA 
(n)]])</f>
        <v>7956207.1325250873</v>
      </c>
      <c r="K390" s="40">
        <f t="shared" si="44"/>
        <v>9594757.1402042545</v>
      </c>
      <c r="L390" s="29">
        <f>LN(Data[[#This Row],[MA'[n*ln(n)']
30d]])</f>
        <v>16.076727376025364</v>
      </c>
      <c r="M390" s="43">
        <f t="shared" si="45"/>
        <v>16.058124201760293</v>
      </c>
      <c r="N390" s="40">
        <f>Data[[#This Row],[DAA 
(n)]]^1.5</f>
        <v>462598552.57571161</v>
      </c>
      <c r="O390" s="40">
        <f t="shared" si="46"/>
        <v>602662378.58335912</v>
      </c>
      <c r="P390" s="43">
        <f>LN(Data[[#This Row],[MA'[n^1.5']]])</f>
        <v>20.216867695040495</v>
      </c>
      <c r="Q390" s="43">
        <f t="shared" si="47"/>
        <v>20.190941049877001</v>
      </c>
      <c r="R390" s="30">
        <f>$O$1+$O$2*Data[[#This Row],[MA'[ln(n^2)']]]</f>
        <v>26.940853732335718</v>
      </c>
      <c r="S390" s="30">
        <f>$Q$1+$Q$2*Data[[#This Row],[MA'[ln(n*ln(n))']]]</f>
        <v>23.015904932904483</v>
      </c>
      <c r="T390" s="31">
        <f>$O$3*Data[[#This Row],[Metcalfe
(n^2)]]</f>
        <v>186041158992</v>
      </c>
      <c r="U390" s="31">
        <f t="shared" si="48"/>
        <v>265955578509.86801</v>
      </c>
      <c r="V390" s="30">
        <f>LN(Data[[#This Row],[MA'[NVA']
30d]]/Data[[#This Row],[MA'[NVMetcalfe calc']]])</f>
        <v>-0.51685418922736603</v>
      </c>
      <c r="W390" s="30">
        <f>$Q$3+Data[[#This Row],[NVM
(scaled)]]/((Data[[#This Row],[Upper Bound]]-Data[[#This Row],[Lower Bound]])/2)</f>
        <v>0.32663137246413837</v>
      </c>
      <c r="X390" s="30">
        <f>(Data[[#This Row],[Upper Bound]]+Data[[#This Row],[Lower Bound]])/2</f>
        <v>24.978379332620101</v>
      </c>
      <c r="Y390" s="32">
        <f>LN(Data[[#This Row],[NVActual]]/Data[[#This Row],[MA'[n^2']
30d]])</f>
        <v>-1.2032531291743833</v>
      </c>
      <c r="Z390" s="32">
        <f>LN(Data[[#This Row],[NVActual]]/Data[[#This Row],[MA'[n*ln(n)']
30d]])</f>
        <v>9.6805410959060918</v>
      </c>
      <c r="AA390" s="32">
        <f>LN(Data[[#This Row],[NVActual]]/Data[[#This Row],[MA'[n^1.5']]])</f>
        <v>5.5404007768909613</v>
      </c>
      <c r="AB390" s="32">
        <f>LN(Data[[#This Row],[NVActual]]/Data[[#This Row],[Metcalfe
(n^2)]])</f>
        <v>-0.8458917665581539</v>
      </c>
      <c r="AC390" s="34">
        <f>1+Data[[#This Row],[MA'[NVMetcalfe calc']]]/((Data[[#This Row],[NVM_norm
(scaled)]]-Data[[#This Row],[NV_fund.]])/2)</f>
        <v>-21577015871.442451</v>
      </c>
    </row>
    <row r="391" spans="1:29" x14ac:dyDescent="0.2">
      <c r="A391" s="23">
        <v>43785</v>
      </c>
      <c r="B391" s="24">
        <v>153034112554.89301</v>
      </c>
      <c r="C391" s="24">
        <f t="shared" si="41"/>
        <v>158271594167.76855</v>
      </c>
      <c r="D391" s="25">
        <f>LN(Data[[#This Row],[NVActual]])</f>
        <v>25.753926691362551</v>
      </c>
      <c r="E391" s="26">
        <v>666406</v>
      </c>
      <c r="F391" s="40">
        <f>Data[[#This Row],[DAA 
(n)]]^2</f>
        <v>444096956836</v>
      </c>
      <c r="G391" s="41">
        <f t="shared" si="42"/>
        <v>514654131025.90002</v>
      </c>
      <c r="H391" s="28">
        <f>LN(Data[[#This Row],[Metcalfe
(n^2)]])</f>
        <v>26.819308746791357</v>
      </c>
      <c r="I391" s="42">
        <f t="shared" si="43"/>
        <v>26.948779455531664</v>
      </c>
      <c r="J391" s="40">
        <f>Data[[#This Row],[DAA 
(n)]]*LN(Data[[#This Row],[DAA 
(n)]])</f>
        <v>8936274.1323571205</v>
      </c>
      <c r="K391" s="40">
        <f t="shared" si="44"/>
        <v>9630906.7990798708</v>
      </c>
      <c r="L391" s="29">
        <f>LN(Data[[#This Row],[MA'[n*ln(n)']
30d]])</f>
        <v>16.080487943316225</v>
      </c>
      <c r="M391" s="43">
        <f t="shared" si="45"/>
        <v>16.057252034914328</v>
      </c>
      <c r="N391" s="40">
        <f>Data[[#This Row],[DAA 
(n)]]^1.5</f>
        <v>544011834.99741113</v>
      </c>
      <c r="O391" s="40">
        <f t="shared" si="46"/>
        <v>605672633.97539151</v>
      </c>
      <c r="P391" s="43">
        <f>LN(Data[[#This Row],[MA'[n^1.5']]])</f>
        <v>20.221850190107297</v>
      </c>
      <c r="Q391" s="43">
        <f t="shared" si="47"/>
        <v>20.189727303046034</v>
      </c>
      <c r="R391" s="30">
        <f>$O$1+$O$2*Data[[#This Row],[MA'[ln(n^2)']]]</f>
        <v>26.948779455531664</v>
      </c>
      <c r="S391" s="30">
        <f>$Q$1+$Q$2*Data[[#This Row],[MA'[ln(n*ln(n))']]]</f>
        <v>23.014465857608638</v>
      </c>
      <c r="T391" s="31">
        <f>$O$3*Data[[#This Row],[Metcalfe
(n^2)]]</f>
        <v>230930417554.72</v>
      </c>
      <c r="U391" s="31">
        <f t="shared" si="48"/>
        <v>267620148133.46796</v>
      </c>
      <c r="V391" s="30">
        <f>LN(Data[[#This Row],[MA'[NVA']
30d]]/Data[[#This Row],[MA'[NVMetcalfe calc']]])</f>
        <v>-0.52525610964689473</v>
      </c>
      <c r="W391" s="30">
        <f>$Q$3+Data[[#This Row],[NVM
(scaled)]]/((Data[[#This Row],[Upper Bound]]-Data[[#This Row],[Lower Bound]])/2)</f>
        <v>0.32298716710117664</v>
      </c>
      <c r="X391" s="30">
        <f>(Data[[#This Row],[Upper Bound]]+Data[[#This Row],[Lower Bound]])/2</f>
        <v>24.981622656570153</v>
      </c>
      <c r="Y391" s="32">
        <f>LN(Data[[#This Row],[NVActual]]/Data[[#This Row],[MA'[n^2']
30d]])</f>
        <v>-1.2128342303888786</v>
      </c>
      <c r="Z391" s="32">
        <f>LN(Data[[#This Row],[NVActual]]/Data[[#This Row],[MA'[n*ln(n)']
30d]])</f>
        <v>9.673438748046328</v>
      </c>
      <c r="AA391" s="32">
        <f>LN(Data[[#This Row],[NVActual]]/Data[[#This Row],[MA'[n^1.5']]])</f>
        <v>5.5320765012552533</v>
      </c>
      <c r="AB391" s="32">
        <f>LN(Data[[#This Row],[NVActual]]/Data[[#This Row],[Metcalfe
(n^2)]])</f>
        <v>-1.0653820554288056</v>
      </c>
      <c r="AC391" s="34">
        <f>1+Data[[#This Row],[MA'[NVMetcalfe calc']]]/((Data[[#This Row],[NVM_norm
(scaled)]]-Data[[#This Row],[NV_fund.]])/2)</f>
        <v>-21705998147.012783</v>
      </c>
    </row>
    <row r="392" spans="1:29" x14ac:dyDescent="0.2">
      <c r="A392" s="23">
        <v>43784</v>
      </c>
      <c r="B392" s="24">
        <v>152805221239.16501</v>
      </c>
      <c r="C392" s="24">
        <f t="shared" si="41"/>
        <v>158013376844.61154</v>
      </c>
      <c r="D392" s="25">
        <f>LN(Data[[#This Row],[NVActual]])</f>
        <v>25.75242988350842</v>
      </c>
      <c r="E392" s="26">
        <v>779428</v>
      </c>
      <c r="F392" s="40">
        <f>Data[[#This Row],[DAA 
(n)]]^2</f>
        <v>607508007184</v>
      </c>
      <c r="G392" s="41">
        <f t="shared" si="42"/>
        <v>517646902806.06665</v>
      </c>
      <c r="H392" s="28">
        <f>LN(Data[[#This Row],[Metcalfe
(n^2)]])</f>
        <v>27.132631192624046</v>
      </c>
      <c r="I392" s="42">
        <f t="shared" si="43"/>
        <v>26.954917068573366</v>
      </c>
      <c r="J392" s="40">
        <f>Data[[#This Row],[DAA 
(n)]]*LN(Data[[#This Row],[DAA 
(n)]])</f>
        <v>10573966.232602287</v>
      </c>
      <c r="K392" s="40">
        <f t="shared" si="44"/>
        <v>9661874.8016194776</v>
      </c>
      <c r="L392" s="29">
        <f>LN(Data[[#This Row],[MA'[n*ln(n)']
30d]])</f>
        <v>16.083698266200436</v>
      </c>
      <c r="M392" s="43">
        <f t="shared" si="45"/>
        <v>16.056567814211476</v>
      </c>
      <c r="N392" s="40">
        <f>Data[[#This Row],[DAA 
(n)]]^1.5</f>
        <v>688119721.43182385</v>
      </c>
      <c r="O392" s="40">
        <f t="shared" si="46"/>
        <v>608357986.97439778</v>
      </c>
      <c r="P392" s="43">
        <f>LN(Data[[#This Row],[MA'[n^1.5']]])</f>
        <v>20.226274061024835</v>
      </c>
      <c r="Q392" s="43">
        <f t="shared" si="47"/>
        <v>20.188800704037337</v>
      </c>
      <c r="R392" s="30">
        <f>$O$1+$O$2*Data[[#This Row],[MA'[ln(n^2)']]]</f>
        <v>26.954917068573366</v>
      </c>
      <c r="S392" s="30">
        <f>$Q$1+$Q$2*Data[[#This Row],[MA'[ln(n*ln(n))']]]</f>
        <v>23.013336893448933</v>
      </c>
      <c r="T392" s="31">
        <f>$O$3*Data[[#This Row],[Metcalfe
(n^2)]]</f>
        <v>315904163735.67999</v>
      </c>
      <c r="U392" s="31">
        <f t="shared" si="48"/>
        <v>269176389459.15466</v>
      </c>
      <c r="V392" s="30">
        <f>LN(Data[[#This Row],[MA'[NVA']
30d]]/Data[[#This Row],[MA'[NVMetcalfe calc']]])</f>
        <v>-0.53268719458930158</v>
      </c>
      <c r="W392" s="30">
        <f>$Q$3+Data[[#This Row],[NVM
(scaled)]]/((Data[[#This Row],[Upper Bound]]-Data[[#This Row],[Lower Bound]])/2)</f>
        <v>0.31970881173437748</v>
      </c>
      <c r="X392" s="30">
        <f>(Data[[#This Row],[Upper Bound]]+Data[[#This Row],[Lower Bound]])/2</f>
        <v>24.984126981011151</v>
      </c>
      <c r="Y392" s="32">
        <f>LN(Data[[#This Row],[NVActual]]/Data[[#This Row],[MA'[n^2']
30d]])</f>
        <v>-1.2201293084506568</v>
      </c>
      <c r="Z392" s="32">
        <f>LN(Data[[#This Row],[NVActual]]/Data[[#This Row],[MA'[n*ln(n)']
30d]])</f>
        <v>9.6687316173079854</v>
      </c>
      <c r="AA392" s="32">
        <f>LN(Data[[#This Row],[NVActual]]/Data[[#This Row],[MA'[n^1.5']]])</f>
        <v>5.5261558224835845</v>
      </c>
      <c r="AB392" s="32">
        <f>LN(Data[[#This Row],[NVActual]]/Data[[#This Row],[Metcalfe
(n^2)]])</f>
        <v>-1.3802013091156269</v>
      </c>
      <c r="AC392" s="34">
        <f>1+Data[[#This Row],[MA'[NVMetcalfe calc']]]/((Data[[#This Row],[NVM_norm
(scaled)]]-Data[[#This Row],[NV_fund.]])/2)</f>
        <v>-21827102313.901077</v>
      </c>
    </row>
    <row r="393" spans="1:29" x14ac:dyDescent="0.2">
      <c r="A393" s="23">
        <v>43783</v>
      </c>
      <c r="B393" s="24">
        <v>156029084690.90302</v>
      </c>
      <c r="C393" s="24">
        <f t="shared" si="41"/>
        <v>157721113794.59949</v>
      </c>
      <c r="D393" s="25">
        <f>LN(Data[[#This Row],[NVActual]])</f>
        <v>25.773308267144412</v>
      </c>
      <c r="E393" s="26">
        <v>746968</v>
      </c>
      <c r="F393" s="40">
        <f>Data[[#This Row],[DAA 
(n)]]^2</f>
        <v>557961193024</v>
      </c>
      <c r="G393" s="41">
        <f t="shared" si="42"/>
        <v>515317021513.26666</v>
      </c>
      <c r="H393" s="28">
        <f>LN(Data[[#This Row],[Metcalfe
(n^2)]])</f>
        <v>27.047555250357277</v>
      </c>
      <c r="I393" s="42">
        <f t="shared" si="43"/>
        <v>26.950842766970069</v>
      </c>
      <c r="J393" s="40">
        <f>Data[[#This Row],[DAA 
(n)]]*LN(Data[[#This Row],[DAA 
(n)]])</f>
        <v>10101829.125124438</v>
      </c>
      <c r="K393" s="40">
        <f t="shared" si="44"/>
        <v>9639485.3782062121</v>
      </c>
      <c r="L393" s="29">
        <f>LN(Data[[#This Row],[MA'[n*ln(n)']
30d]])</f>
        <v>16.081378281158248</v>
      </c>
      <c r="M393" s="43">
        <f t="shared" si="45"/>
        <v>16.055856975754423</v>
      </c>
      <c r="N393" s="40">
        <f>Data[[#This Row],[DAA 
(n)]]^1.5</f>
        <v>645584352.68425703</v>
      </c>
      <c r="O393" s="40">
        <f t="shared" si="46"/>
        <v>606348782.08042157</v>
      </c>
      <c r="P393" s="43">
        <f>LN(Data[[#This Row],[MA'[n^1.5']]])</f>
        <v>20.222965926456865</v>
      </c>
      <c r="Q393" s="43">
        <f t="shared" si="47"/>
        <v>20.187841995492889</v>
      </c>
      <c r="R393" s="30">
        <f>$O$1+$O$2*Data[[#This Row],[MA'[ln(n^2)']]]</f>
        <v>26.950842766970069</v>
      </c>
      <c r="S393" s="30">
        <f>$Q$1+$Q$2*Data[[#This Row],[MA'[ln(n*ln(n))']]]</f>
        <v>23.012164009994798</v>
      </c>
      <c r="T393" s="31">
        <f>$O$3*Data[[#This Row],[Metcalfe
(n^2)]]</f>
        <v>290139820372.47998</v>
      </c>
      <c r="U393" s="31">
        <f t="shared" si="48"/>
        <v>267964851186.89865</v>
      </c>
      <c r="V393" s="30">
        <f>LN(Data[[#This Row],[MA'[NVA']
30d]]/Data[[#This Row],[MA'[NVMetcalfe calc']]])</f>
        <v>-0.53002744878988528</v>
      </c>
      <c r="W393" s="30">
        <f>$Q$3+Data[[#This Row],[NVM
(scaled)]]/((Data[[#This Row],[Upper Bound]]-Data[[#This Row],[Lower Bound]])/2)</f>
        <v>0.32086028006156936</v>
      </c>
      <c r="X393" s="30">
        <f>(Data[[#This Row],[Upper Bound]]+Data[[#This Row],[Lower Bound]])/2</f>
        <v>24.981503388482434</v>
      </c>
      <c r="Y393" s="32">
        <f>LN(Data[[#This Row],[NVActual]]/Data[[#This Row],[MA'[n^2']
30d]])</f>
        <v>-1.1947398568306151</v>
      </c>
      <c r="Z393" s="32">
        <f>LN(Data[[#This Row],[NVActual]]/Data[[#This Row],[MA'[n*ln(n)']
30d]])</f>
        <v>9.6919299859861656</v>
      </c>
      <c r="AA393" s="32">
        <f>LN(Data[[#This Row],[NVActual]]/Data[[#This Row],[MA'[n^1.5']]])</f>
        <v>5.5503423406875481</v>
      </c>
      <c r="AB393" s="32">
        <f>LN(Data[[#This Row],[NVActual]]/Data[[#This Row],[Metcalfe
(n^2)]])</f>
        <v>-1.2742469832128653</v>
      </c>
      <c r="AC393" s="34">
        <f>1+Data[[#This Row],[MA'[NVMetcalfe calc']]]/((Data[[#This Row],[NVM_norm
(scaled)]]-Data[[#This Row],[NV_fund.]])/2)</f>
        <v>-21732186788.191784</v>
      </c>
    </row>
    <row r="394" spans="1:29" x14ac:dyDescent="0.2">
      <c r="A394" s="23">
        <v>43782</v>
      </c>
      <c r="B394" s="24">
        <v>158199619871.92099</v>
      </c>
      <c r="C394" s="24">
        <f t="shared" si="41"/>
        <v>157414995455.32782</v>
      </c>
      <c r="D394" s="25">
        <f>LN(Data[[#This Row],[NVActual]])</f>
        <v>25.787123489444721</v>
      </c>
      <c r="E394" s="26">
        <v>746140</v>
      </c>
      <c r="F394" s="40">
        <f>Data[[#This Row],[DAA 
(n)]]^2</f>
        <v>556724899600</v>
      </c>
      <c r="G394" s="41">
        <f t="shared" si="42"/>
        <v>513630501466.33331</v>
      </c>
      <c r="H394" s="28">
        <f>LN(Data[[#This Row],[Metcalfe
(n^2)]])</f>
        <v>27.045337058277731</v>
      </c>
      <c r="I394" s="42">
        <f t="shared" si="43"/>
        <v>26.94767418091411</v>
      </c>
      <c r="J394" s="40">
        <f>Data[[#This Row],[DAA 
(n)]]*LN(Data[[#This Row],[DAA 
(n)]])</f>
        <v>10089803.896331673</v>
      </c>
      <c r="K394" s="40">
        <f t="shared" si="44"/>
        <v>9622727.0120255463</v>
      </c>
      <c r="L394" s="29">
        <f>LN(Data[[#This Row],[MA'[n*ln(n)']
30d]])</f>
        <v>16.079638255654487</v>
      </c>
      <c r="M394" s="43">
        <f t="shared" si="45"/>
        <v>16.055302631552347</v>
      </c>
      <c r="N394" s="40">
        <f>Data[[#This Row],[DAA 
(n)]]^1.5</f>
        <v>644511223.01131582</v>
      </c>
      <c r="O394" s="40">
        <f t="shared" si="46"/>
        <v>604868001.81464326</v>
      </c>
      <c r="P394" s="43">
        <f>LN(Data[[#This Row],[MA'[n^1.5']]])</f>
        <v>20.220520813371884</v>
      </c>
      <c r="Q394" s="43">
        <f t="shared" si="47"/>
        <v>20.187107170840306</v>
      </c>
      <c r="R394" s="30">
        <f>$O$1+$O$2*Data[[#This Row],[MA'[ln(n^2)']]]</f>
        <v>26.94767418091411</v>
      </c>
      <c r="S394" s="30">
        <f>$Q$1+$Q$2*Data[[#This Row],[MA'[ln(n*ln(n))']]]</f>
        <v>23.011249342061372</v>
      </c>
      <c r="T394" s="31">
        <f>$O$3*Data[[#This Row],[Metcalfe
(n^2)]]</f>
        <v>289496947792</v>
      </c>
      <c r="U394" s="31">
        <f t="shared" si="48"/>
        <v>267087860762.49332</v>
      </c>
      <c r="V394" s="30">
        <f>LN(Data[[#This Row],[MA'[NVA']
30d]]/Data[[#This Row],[MA'[NVMetcalfe calc']]])</f>
        <v>-0.5286920696216032</v>
      </c>
      <c r="W394" s="30">
        <f>$Q$3+Data[[#This Row],[NVM
(scaled)]]/((Data[[#This Row],[Upper Bound]]-Data[[#This Row],[Lower Bound]])/2)</f>
        <v>0.32138464913472631</v>
      </c>
      <c r="X394" s="30">
        <f>(Data[[#This Row],[Upper Bound]]+Data[[#This Row],[Lower Bound]])/2</f>
        <v>24.979461761487741</v>
      </c>
      <c r="Y394" s="32">
        <f>LN(Data[[#This Row],[NVActual]]/Data[[#This Row],[MA'[n^2']
30d]])</f>
        <v>-1.1776464857042823</v>
      </c>
      <c r="Z394" s="32">
        <f>LN(Data[[#This Row],[NVActual]]/Data[[#This Row],[MA'[n*ln(n)']
30d]])</f>
        <v>9.7074852337902335</v>
      </c>
      <c r="AA394" s="32">
        <f>LN(Data[[#This Row],[NVActual]]/Data[[#This Row],[MA'[n^1.5']]])</f>
        <v>5.5666026760728364</v>
      </c>
      <c r="AB394" s="32">
        <f>LN(Data[[#This Row],[NVActual]]/Data[[#This Row],[Metcalfe
(n^2)]])</f>
        <v>-1.2582135688330118</v>
      </c>
      <c r="AC394" s="34">
        <f>1+Data[[#This Row],[MA'[NVMetcalfe calc']]]/((Data[[#This Row],[NVM_norm
(scaled)]]-Data[[#This Row],[NV_fund.]])/2)</f>
        <v>-21663316205.330597</v>
      </c>
    </row>
    <row r="395" spans="1:29" x14ac:dyDescent="0.2">
      <c r="A395" s="23">
        <v>43781</v>
      </c>
      <c r="B395" s="24">
        <v>158585915731.34201</v>
      </c>
      <c r="C395" s="24">
        <f t="shared" si="41"/>
        <v>157147351484.18903</v>
      </c>
      <c r="D395" s="25">
        <f>LN(Data[[#This Row],[NVActual]])</f>
        <v>25.789562338492289</v>
      </c>
      <c r="E395" s="26">
        <v>682025</v>
      </c>
      <c r="F395" s="40">
        <f>Data[[#This Row],[DAA 
(n)]]^2</f>
        <v>465158100625</v>
      </c>
      <c r="G395" s="41">
        <f t="shared" si="42"/>
        <v>511135265609.29999</v>
      </c>
      <c r="H395" s="28">
        <f>LN(Data[[#This Row],[Metcalfe
(n^2)]])</f>
        <v>26.865643186090495</v>
      </c>
      <c r="I395" s="42">
        <f t="shared" si="43"/>
        <v>26.942860801941318</v>
      </c>
      <c r="J395" s="40">
        <f>Data[[#This Row],[DAA 
(n)]]*LN(Data[[#This Row],[DAA 
(n)]])</f>
        <v>9161520.1469966844</v>
      </c>
      <c r="K395" s="40">
        <f t="shared" si="44"/>
        <v>9597629.2458893452</v>
      </c>
      <c r="L395" s="29">
        <f>LN(Data[[#This Row],[MA'[n*ln(n)']
30d]])</f>
        <v>16.077026672386822</v>
      </c>
      <c r="M395" s="43">
        <f t="shared" si="45"/>
        <v>16.054539418404271</v>
      </c>
      <c r="N395" s="40">
        <f>Data[[#This Row],[DAA 
(n)]]^1.5</f>
        <v>563249015.60390282</v>
      </c>
      <c r="O395" s="40">
        <f t="shared" si="46"/>
        <v>602662858.80724573</v>
      </c>
      <c r="P395" s="43">
        <f>LN(Data[[#This Row],[MA'[n^1.5']]])</f>
        <v>20.216868491877516</v>
      </c>
      <c r="Q395" s="43">
        <f t="shared" si="47"/>
        <v>20.186098926972129</v>
      </c>
      <c r="R395" s="30">
        <f>$O$1+$O$2*Data[[#This Row],[MA'[ln(n^2)']]]</f>
        <v>26.942860801941318</v>
      </c>
      <c r="S395" s="30">
        <f>$Q$1+$Q$2*Data[[#This Row],[MA'[ln(n*ln(n))']]]</f>
        <v>23.009990040367047</v>
      </c>
      <c r="T395" s="31">
        <f>$O$3*Data[[#This Row],[Metcalfe
(n^2)]]</f>
        <v>241882212325</v>
      </c>
      <c r="U395" s="31">
        <f t="shared" si="48"/>
        <v>265790338116.836</v>
      </c>
      <c r="V395" s="30">
        <f>LN(Data[[#This Row],[MA'[NVA']
30d]]/Data[[#This Row],[MA'[NVMetcalfe calc']]])</f>
        <v>-0.52552388574234887</v>
      </c>
      <c r="W395" s="30">
        <f>$Q$3+Data[[#This Row],[NVM
(scaled)]]/((Data[[#This Row],[Upper Bound]]-Data[[#This Row],[Lower Bound]])/2)</f>
        <v>0.32275303583482651</v>
      </c>
      <c r="X395" s="30">
        <f>(Data[[#This Row],[Upper Bound]]+Data[[#This Row],[Lower Bound]])/2</f>
        <v>24.976425421154183</v>
      </c>
      <c r="Y395" s="32">
        <f>LN(Data[[#This Row],[NVActual]]/Data[[#This Row],[MA'[n^2']
30d]])</f>
        <v>-1.1703377612792336</v>
      </c>
      <c r="Z395" s="32">
        <f>LN(Data[[#This Row],[NVActual]]/Data[[#This Row],[MA'[n*ln(n)']
30d]])</f>
        <v>9.7125356661054649</v>
      </c>
      <c r="AA395" s="32">
        <f>LN(Data[[#This Row],[NVActual]]/Data[[#This Row],[MA'[n^1.5']]])</f>
        <v>5.5726938466147704</v>
      </c>
      <c r="AB395" s="32">
        <f>LN(Data[[#This Row],[NVActual]]/Data[[#This Row],[Metcalfe
(n^2)]])</f>
        <v>-1.0760808475982078</v>
      </c>
      <c r="AC395" s="34">
        <f>1+Data[[#This Row],[MA'[NVMetcalfe calc']]]/((Data[[#This Row],[NVM_norm
(scaled)]]-Data[[#This Row],[NV_fund.]])/2)</f>
        <v>-21561926673.673222</v>
      </c>
    </row>
    <row r="396" spans="1:29" x14ac:dyDescent="0.2">
      <c r="A396" s="23">
        <v>43780</v>
      </c>
      <c r="B396" s="24">
        <v>157204392968.142</v>
      </c>
      <c r="C396" s="24">
        <f t="shared" ref="C396:C459" si="49">AVERAGE(B396:B425)</f>
        <v>156833308091.46707</v>
      </c>
      <c r="D396" s="25">
        <f>LN(Data[[#This Row],[NVActual]])</f>
        <v>25.780812661641022</v>
      </c>
      <c r="E396" s="26">
        <v>704180</v>
      </c>
      <c r="F396" s="40">
        <f>Data[[#This Row],[DAA 
(n)]]^2</f>
        <v>495869472400</v>
      </c>
      <c r="G396" s="41">
        <f t="shared" ref="G396:G459" si="50">AVERAGE(F396:F425)</f>
        <v>505912560110.09998</v>
      </c>
      <c r="H396" s="28">
        <f>LN(Data[[#This Row],[Metcalfe
(n^2)]])</f>
        <v>26.929578568554671</v>
      </c>
      <c r="I396" s="42">
        <f t="shared" ref="I396:I459" si="51">AVERAGE(H396:H425)</f>
        <v>26.92916979289193</v>
      </c>
      <c r="J396" s="40">
        <f>Data[[#This Row],[DAA 
(n)]]*LN(Data[[#This Row],[DAA 
(n)]])</f>
        <v>9481635.3182024136</v>
      </c>
      <c r="K396" s="40">
        <f t="shared" ref="K396:K459" si="52">AVERAGE(J396:J425)</f>
        <v>9537132.6379421949</v>
      </c>
      <c r="L396" s="29">
        <f>LN(Data[[#This Row],[MA'[n*ln(n)']
30d]])</f>
        <v>16.070703436186072</v>
      </c>
      <c r="M396" s="43">
        <f t="shared" ref="M396:M459" si="53">AVERAGE(L396:L425)</f>
        <v>16.053791955527497</v>
      </c>
      <c r="N396" s="40">
        <f>Data[[#This Row],[DAA 
(n)]]^1.5</f>
        <v>590915700.48072946</v>
      </c>
      <c r="O396" s="40">
        <f t="shared" ref="O396:O459" si="54">AVERAGE(N396:N425)</f>
        <v>597685244.40189087</v>
      </c>
      <c r="P396" s="43">
        <f>LN(Data[[#This Row],[MA'[n^1.5']]])</f>
        <v>20.208574826191587</v>
      </c>
      <c r="Q396" s="43">
        <f t="shared" ref="Q396:Q459" si="55">AVERAGE(P396:P425)</f>
        <v>20.185114857535723</v>
      </c>
      <c r="R396" s="30">
        <f>$O$1+$O$2*Data[[#This Row],[MA'[ln(n^2)']]]</f>
        <v>26.92916979289193</v>
      </c>
      <c r="S396" s="30">
        <f>$Q$1+$Q$2*Data[[#This Row],[MA'[ln(n*ln(n))']]]</f>
        <v>23.008756726620369</v>
      </c>
      <c r="T396" s="31">
        <f>$O$3*Data[[#This Row],[Metcalfe
(n^2)]]</f>
        <v>257852125648</v>
      </c>
      <c r="U396" s="31">
        <f t="shared" si="48"/>
        <v>263074531257.25201</v>
      </c>
      <c r="V396" s="30">
        <f>LN(Data[[#This Row],[MA'[NVA']
30d]]/Data[[#This Row],[MA'[NVMetcalfe calc']]])</f>
        <v>-0.5172538714313476</v>
      </c>
      <c r="W396" s="30">
        <f>$Q$3+Data[[#This Row],[NVM
(scaled)]]/((Data[[#This Row],[Upper Bound]]-Data[[#This Row],[Lower Bound]])/2)</f>
        <v>0.32612276936763052</v>
      </c>
      <c r="X396" s="30">
        <f>(Data[[#This Row],[Upper Bound]]+Data[[#This Row],[Lower Bound]])/2</f>
        <v>24.968963259756151</v>
      </c>
      <c r="Y396" s="32">
        <f>LN(Data[[#This Row],[NVActual]]/Data[[#This Row],[MA'[n^2']
30d]])</f>
        <v>-1.1688170235536368</v>
      </c>
      <c r="Z396" s="32">
        <f>LN(Data[[#This Row],[NVActual]]/Data[[#This Row],[MA'[n*ln(n)']
30d]])</f>
        <v>9.7101092254549481</v>
      </c>
      <c r="AA396" s="32">
        <f>LN(Data[[#This Row],[NVActual]]/Data[[#This Row],[MA'[n^1.5']]])</f>
        <v>5.5722378354494344</v>
      </c>
      <c r="AB396" s="32">
        <f>LN(Data[[#This Row],[NVActual]]/Data[[#This Row],[Metcalfe
(n^2)]])</f>
        <v>-1.1487659069136491</v>
      </c>
      <c r="AC396" s="34">
        <f>1+Data[[#This Row],[MA'[NVMetcalfe calc']]]/((Data[[#This Row],[NVM_norm
(scaled)]]-Data[[#This Row],[NV_fund.]])/2)</f>
        <v>-21350990876.846188</v>
      </c>
    </row>
    <row r="397" spans="1:29" x14ac:dyDescent="0.2">
      <c r="A397" s="23">
        <v>43779</v>
      </c>
      <c r="B397" s="24">
        <v>163135487790.444</v>
      </c>
      <c r="C397" s="24">
        <f t="shared" si="49"/>
        <v>156584312486.59909</v>
      </c>
      <c r="D397" s="25">
        <f>LN(Data[[#This Row],[NVActual]])</f>
        <v>25.817846905924903</v>
      </c>
      <c r="E397" s="26">
        <v>594556</v>
      </c>
      <c r="F397" s="40">
        <f>Data[[#This Row],[DAA 
(n)]]^2</f>
        <v>353496837136</v>
      </c>
      <c r="G397" s="41">
        <f t="shared" si="50"/>
        <v>500537983319.29999</v>
      </c>
      <c r="H397" s="28">
        <f>LN(Data[[#This Row],[Metcalfe
(n^2)]])</f>
        <v>26.59114037496154</v>
      </c>
      <c r="I397" s="42">
        <f t="shared" si="51"/>
        <v>26.916060432659147</v>
      </c>
      <c r="J397" s="40">
        <f>Data[[#This Row],[DAA 
(n)]]*LN(Data[[#This Row],[DAA 
(n)]])</f>
        <v>7904961.0283878166</v>
      </c>
      <c r="K397" s="40">
        <f t="shared" si="52"/>
        <v>9476920.765857568</v>
      </c>
      <c r="L397" s="29">
        <f>LN(Data[[#This Row],[MA'[n*ln(n)']
30d]])</f>
        <v>16.064370007739694</v>
      </c>
      <c r="M397" s="43">
        <f t="shared" si="53"/>
        <v>16.053600639558788</v>
      </c>
      <c r="N397" s="40">
        <f>Data[[#This Row],[DAA 
(n)]]^1.5</f>
        <v>458447014.93218553</v>
      </c>
      <c r="O397" s="40">
        <f t="shared" si="54"/>
        <v>592653812.27978325</v>
      </c>
      <c r="P397" s="43">
        <f>LN(Data[[#This Row],[MA'[n^1.5']]])</f>
        <v>20.200120996068069</v>
      </c>
      <c r="Q397" s="43">
        <f t="shared" si="55"/>
        <v>20.184873990226254</v>
      </c>
      <c r="R397" s="30">
        <f>$O$1+$O$2*Data[[#This Row],[MA'[ln(n^2)']]]</f>
        <v>26.916060432659147</v>
      </c>
      <c r="S397" s="30">
        <f>$Q$1+$Q$2*Data[[#This Row],[MA'[ln(n*ln(n))']]]</f>
        <v>23.008441055271998</v>
      </c>
      <c r="T397" s="31">
        <f>$O$3*Data[[#This Row],[Metcalfe
(n^2)]]</f>
        <v>183818355310.72</v>
      </c>
      <c r="U397" s="31">
        <f t="shared" si="48"/>
        <v>260279751326.03607</v>
      </c>
      <c r="V397" s="30">
        <f>LN(Data[[#This Row],[MA'[NVA']
30d]]/Data[[#This Row],[MA'[NVMetcalfe calc']]])</f>
        <v>-0.50816241637033877</v>
      </c>
      <c r="W397" s="30">
        <f>$Q$3+Data[[#This Row],[NVM
(scaled)]]/((Data[[#This Row],[Upper Bound]]-Data[[#This Row],[Lower Bound]])/2)</f>
        <v>0.32991201941980114</v>
      </c>
      <c r="X397" s="30">
        <f>(Data[[#This Row],[Upper Bound]]+Data[[#This Row],[Lower Bound]])/2</f>
        <v>24.962250743965573</v>
      </c>
      <c r="Y397" s="32">
        <f>LN(Data[[#This Row],[NVActual]]/Data[[#This Row],[MA'[n^2']
30d]])</f>
        <v>-1.1211024176450777</v>
      </c>
      <c r="Z397" s="32">
        <f>LN(Data[[#This Row],[NVActual]]/Data[[#This Row],[MA'[n*ln(n)']
30d]])</f>
        <v>9.7534768981852089</v>
      </c>
      <c r="AA397" s="32">
        <f>LN(Data[[#This Row],[NVActual]]/Data[[#This Row],[MA'[n^1.5']]])</f>
        <v>5.6177259098568326</v>
      </c>
      <c r="AB397" s="32">
        <f>LN(Data[[#This Row],[NVActual]]/Data[[#This Row],[Metcalfe
(n^2)]])</f>
        <v>-0.77329346903663665</v>
      </c>
      <c r="AC397" s="34">
        <f>1+Data[[#This Row],[MA'[NVMetcalfe calc']]]/((Data[[#This Row],[NVM_norm
(scaled)]]-Data[[#This Row],[NV_fund.]])/2)</f>
        <v>-21133174094.78093</v>
      </c>
    </row>
    <row r="398" spans="1:29" x14ac:dyDescent="0.2">
      <c r="A398" s="23">
        <v>43778</v>
      </c>
      <c r="B398" s="24">
        <v>158929965624.46899</v>
      </c>
      <c r="C398" s="24">
        <f t="shared" si="49"/>
        <v>156116829276.69168</v>
      </c>
      <c r="D398" s="25">
        <f>LN(Data[[#This Row],[NVActual]])</f>
        <v>25.791729474361585</v>
      </c>
      <c r="E398" s="26">
        <v>709807</v>
      </c>
      <c r="F398" s="40">
        <f>Data[[#This Row],[DAA 
(n)]]^2</f>
        <v>503825977249</v>
      </c>
      <c r="G398" s="41">
        <f t="shared" si="50"/>
        <v>506363665828.09998</v>
      </c>
      <c r="H398" s="28">
        <f>LN(Data[[#This Row],[Metcalfe
(n^2)]])</f>
        <v>26.945496762157688</v>
      </c>
      <c r="I398" s="42">
        <f t="shared" si="51"/>
        <v>26.929451362361245</v>
      </c>
      <c r="J398" s="40">
        <f>Data[[#This Row],[DAA 
(n)]]*LN(Data[[#This Row],[DAA 
(n)]])</f>
        <v>9563051.1101284306</v>
      </c>
      <c r="K398" s="40">
        <f t="shared" si="52"/>
        <v>9540404.6734631713</v>
      </c>
      <c r="L398" s="29">
        <f>LN(Data[[#This Row],[MA'[n*ln(n)']
30d]])</f>
        <v>16.071046461126837</v>
      </c>
      <c r="M398" s="43">
        <f t="shared" si="53"/>
        <v>16.053921851958968</v>
      </c>
      <c r="N398" s="40">
        <f>Data[[#This Row],[DAA 
(n)]]^1.5</f>
        <v>598012713.43775105</v>
      </c>
      <c r="O398" s="40">
        <f t="shared" si="54"/>
        <v>598026952.62288296</v>
      </c>
      <c r="P398" s="43">
        <f>LN(Data[[#This Row],[MA'[n^1.5']]])</f>
        <v>20.20914638217495</v>
      </c>
      <c r="Q398" s="43">
        <f t="shared" si="55"/>
        <v>20.185323810391328</v>
      </c>
      <c r="R398" s="30">
        <f>$O$1+$O$2*Data[[#This Row],[MA'[ln(n^2)']]]</f>
        <v>26.929451362361245</v>
      </c>
      <c r="S398" s="30">
        <f>$Q$1+$Q$2*Data[[#This Row],[MA'[ln(n*ln(n))']]]</f>
        <v>23.008971055732296</v>
      </c>
      <c r="T398" s="31">
        <f>$O$3*Data[[#This Row],[Metcalfe
(n^2)]]</f>
        <v>261989508169.48001</v>
      </c>
      <c r="U398" s="31">
        <f t="shared" si="48"/>
        <v>263309106230.61203</v>
      </c>
      <c r="V398" s="30">
        <f>LN(Data[[#This Row],[MA'[NVA']
30d]]/Data[[#This Row],[MA'[NVMetcalfe calc']]])</f>
        <v>-0.52272401832516846</v>
      </c>
      <c r="W398" s="30">
        <f>$Q$3+Data[[#This Row],[NVM
(scaled)]]/((Data[[#This Row],[Upper Bound]]-Data[[#This Row],[Lower Bound]])/2)</f>
        <v>0.32333674578529581</v>
      </c>
      <c r="X398" s="30">
        <f>(Data[[#This Row],[Upper Bound]]+Data[[#This Row],[Lower Bound]])/2</f>
        <v>24.969211209046769</v>
      </c>
      <c r="Y398" s="32">
        <f>LN(Data[[#This Row],[NVActual]]/Data[[#This Row],[MA'[n^2']
30d]])</f>
        <v>-1.1587914808961326</v>
      </c>
      <c r="Z398" s="32">
        <f>LN(Data[[#This Row],[NVActual]]/Data[[#This Row],[MA'[n*ln(n)']
30d]])</f>
        <v>9.7206830132347495</v>
      </c>
      <c r="AA398" s="32">
        <f>LN(Data[[#This Row],[NVActual]]/Data[[#This Row],[MA'[n^1.5']]])</f>
        <v>5.582583092186634</v>
      </c>
      <c r="AB398" s="32">
        <f>LN(Data[[#This Row],[NVActual]]/Data[[#This Row],[Metcalfe
(n^2)]])</f>
        <v>-1.1537672877961027</v>
      </c>
      <c r="AC398" s="34">
        <f>1+Data[[#This Row],[MA'[NVMetcalfe calc']]]/((Data[[#This Row],[NVM_norm
(scaled)]]-Data[[#This Row],[NV_fund.]])/2)</f>
        <v>-21367398151.020565</v>
      </c>
    </row>
    <row r="399" spans="1:29" x14ac:dyDescent="0.2">
      <c r="A399" s="23">
        <v>43777</v>
      </c>
      <c r="B399" s="24">
        <v>158563288531.54901</v>
      </c>
      <c r="C399" s="24">
        <f t="shared" si="49"/>
        <v>155961791078.53214</v>
      </c>
      <c r="D399" s="25">
        <f>LN(Data[[#This Row],[NVActual]])</f>
        <v>25.789419647295038</v>
      </c>
      <c r="E399" s="26">
        <v>728522</v>
      </c>
      <c r="F399" s="40">
        <f>Data[[#This Row],[DAA 
(n)]]^2</f>
        <v>530744304484</v>
      </c>
      <c r="G399" s="41">
        <f t="shared" si="50"/>
        <v>507993694051</v>
      </c>
      <c r="H399" s="28">
        <f>LN(Data[[#This Row],[Metcalfe
(n^2)]])</f>
        <v>26.997546206401072</v>
      </c>
      <c r="I399" s="42">
        <f t="shared" si="51"/>
        <v>26.932539127860991</v>
      </c>
      <c r="J399" s="40">
        <f>Data[[#This Row],[DAA 
(n)]]*LN(Data[[#This Row],[DAA 
(n)]])</f>
        <v>9834153.1786898617</v>
      </c>
      <c r="K399" s="40">
        <f t="shared" si="52"/>
        <v>9556663.9660326876</v>
      </c>
      <c r="L399" s="29">
        <f>LN(Data[[#This Row],[MA'[n*ln(n)']
30d]])</f>
        <v>16.072749266599775</v>
      </c>
      <c r="M399" s="43">
        <f t="shared" si="53"/>
        <v>16.05411679887936</v>
      </c>
      <c r="N399" s="40">
        <f>Data[[#This Row],[DAA 
(n)]]^1.5</f>
        <v>621819026.88104761</v>
      </c>
      <c r="O399" s="40">
        <f t="shared" si="54"/>
        <v>599461086.10288227</v>
      </c>
      <c r="P399" s="43">
        <f>LN(Data[[#This Row],[MA'[n^1.5']]])</f>
        <v>20.211541619737709</v>
      </c>
      <c r="Q399" s="43">
        <f t="shared" si="55"/>
        <v>20.18561025617727</v>
      </c>
      <c r="R399" s="30">
        <f>$O$1+$O$2*Data[[#This Row],[MA'[ln(n^2)']]]</f>
        <v>26.932539127860991</v>
      </c>
      <c r="S399" s="30">
        <f>$Q$1+$Q$2*Data[[#This Row],[MA'[ln(n*ln(n))']]]</f>
        <v>23.009292718150942</v>
      </c>
      <c r="T399" s="31">
        <f>$O$3*Data[[#This Row],[Metcalfe
(n^2)]]</f>
        <v>275987038331.67999</v>
      </c>
      <c r="U399" s="31">
        <f t="shared" si="48"/>
        <v>264156720906.52002</v>
      </c>
      <c r="V399" s="30">
        <f>LN(Data[[#This Row],[MA'[NVA']
30d]]/Data[[#This Row],[MA'[NVMetcalfe calc']]])</f>
        <v>-0.5269315185435729</v>
      </c>
      <c r="W399" s="30">
        <f>$Q$3+Data[[#This Row],[NVM
(scaled)]]/((Data[[#This Row],[Upper Bound]]-Data[[#This Row],[Lower Bound]])/2)</f>
        <v>0.32137985050369744</v>
      </c>
      <c r="X399" s="30">
        <f>(Data[[#This Row],[Upper Bound]]+Data[[#This Row],[Lower Bound]])/2</f>
        <v>24.970915923005968</v>
      </c>
      <c r="Y399" s="32">
        <f>LN(Data[[#This Row],[NVActual]]/Data[[#This Row],[MA'[n^2']
30d]])</f>
        <v>-1.1643152238673764</v>
      </c>
      <c r="Z399" s="32">
        <f>LN(Data[[#This Row],[NVActual]]/Data[[#This Row],[MA'[n*ln(n)']
30d]])</f>
        <v>9.7166703806952626</v>
      </c>
      <c r="AA399" s="32">
        <f>LN(Data[[#This Row],[NVActual]]/Data[[#This Row],[MA'[n^1.5']]])</f>
        <v>5.5778780275573308</v>
      </c>
      <c r="AB399" s="32">
        <f>LN(Data[[#This Row],[NVActual]]/Data[[#This Row],[Metcalfe
(n^2)]])</f>
        <v>-1.2081265591060344</v>
      </c>
      <c r="AC399" s="34">
        <f>1+Data[[#This Row],[MA'[NVMetcalfe calc']]]/((Data[[#This Row],[NVM_norm
(scaled)]]-Data[[#This Row],[NV_fund.]])/2)</f>
        <v>-21432997368.974796</v>
      </c>
    </row>
    <row r="400" spans="1:29" x14ac:dyDescent="0.2">
      <c r="A400" s="23">
        <v>43776</v>
      </c>
      <c r="B400" s="24">
        <v>166113240511.85001</v>
      </c>
      <c r="C400" s="24">
        <f t="shared" si="49"/>
        <v>155830530013.45499</v>
      </c>
      <c r="D400" s="25">
        <f>LN(Data[[#This Row],[NVActual]])</f>
        <v>25.835935564487698</v>
      </c>
      <c r="E400" s="26">
        <v>799136</v>
      </c>
      <c r="F400" s="40">
        <f>Data[[#This Row],[DAA 
(n)]]^2</f>
        <v>638618346496</v>
      </c>
      <c r="G400" s="41">
        <f t="shared" si="50"/>
        <v>506714512438.20001</v>
      </c>
      <c r="H400" s="28">
        <f>LN(Data[[#This Row],[Metcalfe
(n^2)]])</f>
        <v>27.182572846059639</v>
      </c>
      <c r="I400" s="42">
        <f t="shared" si="51"/>
        <v>26.930037386983248</v>
      </c>
      <c r="J400" s="40">
        <f>Data[[#This Row],[DAA 
(n)]]*LN(Data[[#This Row],[DAA 
(n)]])</f>
        <v>10861286.266954359</v>
      </c>
      <c r="K400" s="40">
        <f t="shared" si="52"/>
        <v>9543712.9400909338</v>
      </c>
      <c r="L400" s="29">
        <f>LN(Data[[#This Row],[MA'[n*ln(n)']
30d]])</f>
        <v>16.071393164781455</v>
      </c>
      <c r="M400" s="43">
        <f t="shared" si="53"/>
        <v>16.05436358552911</v>
      </c>
      <c r="N400" s="40">
        <f>Data[[#This Row],[DAA 
(n)]]^1.5</f>
        <v>714382888.19471717</v>
      </c>
      <c r="O400" s="40">
        <f t="shared" si="54"/>
        <v>598326592.91888559</v>
      </c>
      <c r="P400" s="43">
        <f>LN(Data[[#This Row],[MA'[n^1.5']]])</f>
        <v>20.209647304838462</v>
      </c>
      <c r="Q400" s="43">
        <f t="shared" si="55"/>
        <v>20.185973493514702</v>
      </c>
      <c r="R400" s="30">
        <f>$O$1+$O$2*Data[[#This Row],[MA'[ln(n^2)']]]</f>
        <v>26.930037386983248</v>
      </c>
      <c r="S400" s="30">
        <f>$Q$1+$Q$2*Data[[#This Row],[MA'[ln(n*ln(n))']]]</f>
        <v>23.009699916123029</v>
      </c>
      <c r="T400" s="31">
        <f>$O$3*Data[[#This Row],[Metcalfe
(n^2)]]</f>
        <v>332081540177.91998</v>
      </c>
      <c r="U400" s="31">
        <f t="shared" si="48"/>
        <v>263491546467.86404</v>
      </c>
      <c r="V400" s="30">
        <f>LN(Data[[#This Row],[MA'[NVA']
30d]]/Data[[#This Row],[MA'[NVMetcalfe calc']]])</f>
        <v>-0.52525221507054831</v>
      </c>
      <c r="W400" s="30">
        <f>$Q$3+Data[[#This Row],[NVM
(scaled)]]/((Data[[#This Row],[Upper Bound]]-Data[[#This Row],[Lower Bound]])/2)</f>
        <v>0.32203724476541296</v>
      </c>
      <c r="X400" s="30">
        <f>(Data[[#This Row],[Upper Bound]]+Data[[#This Row],[Lower Bound]])/2</f>
        <v>24.969868651553139</v>
      </c>
      <c r="Y400" s="32">
        <f>LN(Data[[#This Row],[NVActual]]/Data[[#This Row],[MA'[n^2']
30d]])</f>
        <v>-1.1152780256162798</v>
      </c>
      <c r="Z400" s="32">
        <f>LN(Data[[#This Row],[NVActual]]/Data[[#This Row],[MA'[n*ln(n)']
30d]])</f>
        <v>9.7645423997062419</v>
      </c>
      <c r="AA400" s="32">
        <f>LN(Data[[#This Row],[NVActual]]/Data[[#This Row],[MA'[n^1.5']]])</f>
        <v>5.6262882596492334</v>
      </c>
      <c r="AB400" s="32">
        <f>LN(Data[[#This Row],[NVActual]]/Data[[#This Row],[Metcalfe
(n^2)]])</f>
        <v>-1.3466372815719427</v>
      </c>
      <c r="AC400" s="34">
        <f>1+Data[[#This Row],[MA'[NVMetcalfe calc']]]/((Data[[#This Row],[NVM_norm
(scaled)]]-Data[[#This Row],[NV_fund.]])/2)</f>
        <v>-21380505417.038647</v>
      </c>
    </row>
    <row r="401" spans="1:29" x14ac:dyDescent="0.2">
      <c r="A401" s="23">
        <v>43775</v>
      </c>
      <c r="B401" s="24">
        <v>168697792662.71301</v>
      </c>
      <c r="C401" s="24">
        <f t="shared" si="49"/>
        <v>155202431576.6326</v>
      </c>
      <c r="D401" s="25">
        <f>LN(Data[[#This Row],[NVActual]])</f>
        <v>25.851374742018617</v>
      </c>
      <c r="E401" s="26">
        <v>831199</v>
      </c>
      <c r="F401" s="40">
        <f>Data[[#This Row],[DAA 
(n)]]^2</f>
        <v>690891777601</v>
      </c>
      <c r="G401" s="41">
        <f t="shared" si="50"/>
        <v>502482895112.36664</v>
      </c>
      <c r="H401" s="28">
        <f>LN(Data[[#This Row],[Metcalfe
(n^2)]])</f>
        <v>27.261249031373094</v>
      </c>
      <c r="I401" s="42">
        <f t="shared" si="51"/>
        <v>26.922649804924006</v>
      </c>
      <c r="J401" s="40">
        <f>Data[[#This Row],[DAA 
(n)]]*LN(Data[[#This Row],[DAA 
(n)]])</f>
        <v>11329761.466814142</v>
      </c>
      <c r="K401" s="40">
        <f t="shared" si="52"/>
        <v>9503094.4112553969</v>
      </c>
      <c r="L401" s="29">
        <f>LN(Data[[#This Row],[MA'[n*ln(n)']
30d]])</f>
        <v>16.067128031033651</v>
      </c>
      <c r="M401" s="43">
        <f t="shared" si="53"/>
        <v>16.054769042398437</v>
      </c>
      <c r="N401" s="40">
        <f>Data[[#This Row],[DAA 
(n)]]^1.5</f>
        <v>757805090.14533103</v>
      </c>
      <c r="O401" s="40">
        <f t="shared" si="54"/>
        <v>594679892.10282731</v>
      </c>
      <c r="P401" s="43">
        <f>LN(Data[[#This Row],[MA'[n^1.5']]])</f>
        <v>20.203533822272043</v>
      </c>
      <c r="Q401" s="43">
        <f t="shared" si="55"/>
        <v>20.186559597485498</v>
      </c>
      <c r="R401" s="30">
        <f>$O$1+$O$2*Data[[#This Row],[MA'[ln(n^2)']]]</f>
        <v>26.922649804924006</v>
      </c>
      <c r="S401" s="30">
        <f>$Q$1+$Q$2*Data[[#This Row],[MA'[ln(n*ln(n))']]]</f>
        <v>23.010368919957418</v>
      </c>
      <c r="T401" s="31">
        <f>$O$3*Data[[#This Row],[Metcalfe
(n^2)]]</f>
        <v>359263724352.52002</v>
      </c>
      <c r="U401" s="31">
        <f t="shared" si="48"/>
        <v>261291105458.43069</v>
      </c>
      <c r="V401" s="30">
        <f>LN(Data[[#This Row],[MA'[NVA']
30d]]/Data[[#This Row],[MA'[NVMetcalfe calc']]])</f>
        <v>-0.52090485736823133</v>
      </c>
      <c r="W401" s="30">
        <f>$Q$3+Data[[#This Row],[NVM
(scaled)]]/((Data[[#This Row],[Upper Bound]]-Data[[#This Row],[Lower Bound]])/2)</f>
        <v>0.32370784323289709</v>
      </c>
      <c r="X401" s="30">
        <f>(Data[[#This Row],[Upper Bound]]+Data[[#This Row],[Lower Bound]])/2</f>
        <v>24.966509362440711</v>
      </c>
      <c r="Y401" s="32">
        <f>LN(Data[[#This Row],[NVActual]]/Data[[#This Row],[MA'[n^2']
30d]])</f>
        <v>-1.091452694704284</v>
      </c>
      <c r="Z401" s="32">
        <f>LN(Data[[#This Row],[NVActual]]/Data[[#This Row],[MA'[n*ln(n)']
30d]])</f>
        <v>9.7842467109849665</v>
      </c>
      <c r="AA401" s="32">
        <f>LN(Data[[#This Row],[NVActual]]/Data[[#This Row],[MA'[n^1.5']]])</f>
        <v>5.6478409197465771</v>
      </c>
      <c r="AB401" s="32">
        <f>LN(Data[[#This Row],[NVActual]]/Data[[#This Row],[Metcalfe
(n^2)]])</f>
        <v>-1.4098742893544742</v>
      </c>
      <c r="AC401" s="34">
        <f>1+Data[[#This Row],[MA'[NVMetcalfe calc']]]/((Data[[#This Row],[NVM_norm
(scaled)]]-Data[[#This Row],[NV_fund.]])/2)</f>
        <v>-21206282511.543674</v>
      </c>
    </row>
    <row r="402" spans="1:29" x14ac:dyDescent="0.2">
      <c r="A402" s="23">
        <v>43774</v>
      </c>
      <c r="B402" s="24">
        <v>168246968452.96799</v>
      </c>
      <c r="C402" s="24">
        <f t="shared" si="49"/>
        <v>154509148947.42178</v>
      </c>
      <c r="D402" s="25">
        <f>LN(Data[[#This Row],[NVActual]])</f>
        <v>25.848698787198774</v>
      </c>
      <c r="E402" s="26">
        <v>782184</v>
      </c>
      <c r="F402" s="40">
        <f>Data[[#This Row],[DAA 
(n)]]^2</f>
        <v>611811809856</v>
      </c>
      <c r="G402" s="41">
        <f t="shared" si="50"/>
        <v>497458660248.36664</v>
      </c>
      <c r="H402" s="28">
        <f>LN(Data[[#This Row],[Metcalfe
(n^2)]])</f>
        <v>27.139690571935553</v>
      </c>
      <c r="I402" s="42">
        <f t="shared" si="51"/>
        <v>26.914446170166649</v>
      </c>
      <c r="J402" s="40">
        <f>Data[[#This Row],[DAA 
(n)]]*LN(Data[[#This Row],[DAA 
(n)]])</f>
        <v>10614115.865159418</v>
      </c>
      <c r="K402" s="40">
        <f t="shared" si="52"/>
        <v>9456352.7002102565</v>
      </c>
      <c r="L402" s="29">
        <f>LN(Data[[#This Row],[MA'[n*ln(n)']
30d]])</f>
        <v>16.062197317024033</v>
      </c>
      <c r="M402" s="43">
        <f t="shared" si="53"/>
        <v>16.055071756683095</v>
      </c>
      <c r="N402" s="40">
        <f>Data[[#This Row],[DAA 
(n)]]^1.5</f>
        <v>691772656.78863621</v>
      </c>
      <c r="O402" s="40">
        <f t="shared" si="54"/>
        <v>590422339.4913013</v>
      </c>
      <c r="P402" s="43">
        <f>LN(Data[[#This Row],[MA'[n^1.5']]])</f>
        <v>20.196348668426474</v>
      </c>
      <c r="Q402" s="43">
        <f t="shared" si="55"/>
        <v>20.187024420505104</v>
      </c>
      <c r="R402" s="30">
        <f>$O$1+$O$2*Data[[#This Row],[MA'[ln(n^2)']]]</f>
        <v>26.914446170166649</v>
      </c>
      <c r="S402" s="30">
        <f>$Q$1+$Q$2*Data[[#This Row],[MA'[ln(n*ln(n))']]]</f>
        <v>23.010868398527105</v>
      </c>
      <c r="T402" s="31">
        <f>$O$3*Data[[#This Row],[Metcalfe
(n^2)]]</f>
        <v>318142141125.12</v>
      </c>
      <c r="U402" s="31">
        <f t="shared" si="48"/>
        <v>258678503329.15073</v>
      </c>
      <c r="V402" s="30">
        <f>LN(Data[[#This Row],[MA'[NVA']
30d]]/Data[[#This Row],[MA'[NVMetcalfe calc']]])</f>
        <v>-0.51533267968850727</v>
      </c>
      <c r="W402" s="30">
        <f>$Q$3+Data[[#This Row],[NVM
(scaled)]]/((Data[[#This Row],[Upper Bound]]-Data[[#This Row],[Lower Bound]])/2)</f>
        <v>0.32596904694328033</v>
      </c>
      <c r="X402" s="30">
        <f>(Data[[#This Row],[Upper Bound]]+Data[[#This Row],[Lower Bound]])/2</f>
        <v>24.962657284346875</v>
      </c>
      <c r="Y402" s="32">
        <f>LN(Data[[#This Row],[NVActual]]/Data[[#This Row],[MA'[n^2']
30d]])</f>
        <v>-1.0840795079155476</v>
      </c>
      <c r="Z402" s="32">
        <f>LN(Data[[#This Row],[NVActual]]/Data[[#This Row],[MA'[n*ln(n)']
30d]])</f>
        <v>9.786501470174743</v>
      </c>
      <c r="AA402" s="32">
        <f>LN(Data[[#This Row],[NVActual]]/Data[[#This Row],[MA'[n^1.5']]])</f>
        <v>5.6523501187723024</v>
      </c>
      <c r="AB402" s="32">
        <f>LN(Data[[#This Row],[NVActual]]/Data[[#This Row],[Metcalfe
(n^2)]])</f>
        <v>-1.2909917847367769</v>
      </c>
      <c r="AC402" s="34">
        <f>1+Data[[#This Row],[MA'[NVMetcalfe calc']]]/((Data[[#This Row],[NVM_norm
(scaled)]]-Data[[#This Row],[NV_fund.]])/2)</f>
        <v>-20999454214.313179</v>
      </c>
    </row>
    <row r="403" spans="1:29" x14ac:dyDescent="0.2">
      <c r="A403" s="23">
        <v>43773</v>
      </c>
      <c r="B403" s="24">
        <v>169809075765.17899</v>
      </c>
      <c r="C403" s="24">
        <f t="shared" si="49"/>
        <v>153607792858.5856</v>
      </c>
      <c r="D403" s="25">
        <f>LN(Data[[#This Row],[NVActual]])</f>
        <v>25.857940559131308</v>
      </c>
      <c r="E403" s="26">
        <v>757129</v>
      </c>
      <c r="F403" s="40">
        <f>Data[[#This Row],[DAA 
(n)]]^2</f>
        <v>573244322641</v>
      </c>
      <c r="G403" s="41">
        <f t="shared" si="50"/>
        <v>487346386990.79999</v>
      </c>
      <c r="H403" s="28">
        <f>LN(Data[[#This Row],[Metcalfe
(n^2)]])</f>
        <v>27.074577854825527</v>
      </c>
      <c r="I403" s="42">
        <f t="shared" si="51"/>
        <v>26.891616647195601</v>
      </c>
      <c r="J403" s="40">
        <f>Data[[#This Row],[DAA 
(n)]]*LN(Data[[#This Row],[DAA 
(n)]])</f>
        <v>10249474.028323099</v>
      </c>
      <c r="K403" s="40">
        <f t="shared" si="52"/>
        <v>9347422.0075615644</v>
      </c>
      <c r="L403" s="29">
        <f>LN(Data[[#This Row],[MA'[n*ln(n)']
30d]])</f>
        <v>16.050611142130403</v>
      </c>
      <c r="M403" s="43">
        <f t="shared" si="53"/>
        <v>16.055341147506248</v>
      </c>
      <c r="N403" s="40">
        <f>Data[[#This Row],[DAA 
(n)]]^1.5</f>
        <v>658801867.6027416</v>
      </c>
      <c r="O403" s="40">
        <f t="shared" si="54"/>
        <v>581159485.84371996</v>
      </c>
      <c r="P403" s="43">
        <f>LN(Data[[#This Row],[MA'[n^1.5']]])</f>
        <v>20.18053577946009</v>
      </c>
      <c r="Q403" s="43">
        <f t="shared" si="55"/>
        <v>20.187459734697278</v>
      </c>
      <c r="R403" s="30">
        <f>$O$1+$O$2*Data[[#This Row],[MA'[ln(n^2)']]]</f>
        <v>26.891616647195601</v>
      </c>
      <c r="S403" s="30">
        <f>$Q$1+$Q$2*Data[[#This Row],[MA'[ln(n*ln(n))']]]</f>
        <v>23.011312893385306</v>
      </c>
      <c r="T403" s="31">
        <f>$O$3*Data[[#This Row],[Metcalfe
(n^2)]]</f>
        <v>298087047773.32001</v>
      </c>
      <c r="U403" s="31">
        <f t="shared" si="48"/>
        <v>253420121235.216</v>
      </c>
      <c r="V403" s="30">
        <f>LN(Data[[#This Row],[MA'[NVA']
30d]]/Data[[#This Row],[MA'[NVMetcalfe calc']]])</f>
        <v>-0.50064611558402472</v>
      </c>
      <c r="W403" s="30">
        <f>$Q$3+Data[[#This Row],[NVM
(scaled)]]/((Data[[#This Row],[Upper Bound]]-Data[[#This Row],[Lower Bound]])/2)</f>
        <v>0.33195519353740732</v>
      </c>
      <c r="X403" s="30">
        <f>(Data[[#This Row],[Upper Bound]]+Data[[#This Row],[Lower Bound]])/2</f>
        <v>24.951464770290453</v>
      </c>
      <c r="Y403" s="32">
        <f>LN(Data[[#This Row],[NVActual]]/Data[[#This Row],[MA'[n^2']
30d]])</f>
        <v>-1.0543004149888158</v>
      </c>
      <c r="Z403" s="32">
        <f>LN(Data[[#This Row],[NVActual]]/Data[[#This Row],[MA'[n*ln(n)']
30d]])</f>
        <v>9.8073294170009042</v>
      </c>
      <c r="AA403" s="32">
        <f>LN(Data[[#This Row],[NVActual]]/Data[[#This Row],[MA'[n^1.5']]])</f>
        <v>5.6774047796712184</v>
      </c>
      <c r="AB403" s="32">
        <f>LN(Data[[#This Row],[NVActual]]/Data[[#This Row],[Metcalfe
(n^2)]])</f>
        <v>-1.2166372956942177</v>
      </c>
      <c r="AC403" s="34">
        <f>1+Data[[#This Row],[MA'[NVMetcalfe calc']]]/((Data[[#This Row],[NVM_norm
(scaled)]]-Data[[#This Row],[NV_fund.]])/2)</f>
        <v>-20586934961.710041</v>
      </c>
    </row>
    <row r="404" spans="1:29" x14ac:dyDescent="0.2">
      <c r="A404" s="23">
        <v>43772</v>
      </c>
      <c r="B404" s="24">
        <v>166030720096.80801</v>
      </c>
      <c r="C404" s="24">
        <f t="shared" si="49"/>
        <v>152825860184.94925</v>
      </c>
      <c r="D404" s="25">
        <f>LN(Data[[#This Row],[NVActual]])</f>
        <v>25.835438669005455</v>
      </c>
      <c r="E404" s="26">
        <v>610943</v>
      </c>
      <c r="F404" s="40">
        <f>Data[[#This Row],[DAA 
(n)]]^2</f>
        <v>373251349249</v>
      </c>
      <c r="G404" s="41">
        <f t="shared" si="50"/>
        <v>481748507670.90002</v>
      </c>
      <c r="H404" s="28">
        <f>LN(Data[[#This Row],[Metcalfe
(n^2)]])</f>
        <v>26.645517888225889</v>
      </c>
      <c r="I404" s="42">
        <f t="shared" si="51"/>
        <v>26.88006115097895</v>
      </c>
      <c r="J404" s="40">
        <f>Data[[#This Row],[DAA 
(n)]]*LN(Data[[#This Row],[DAA 
(n)]])</f>
        <v>8139446.3175931945</v>
      </c>
      <c r="K404" s="40">
        <f t="shared" si="52"/>
        <v>9289372.9575562794</v>
      </c>
      <c r="L404" s="29">
        <f>LN(Data[[#This Row],[MA'[n*ln(n)']
30d]])</f>
        <v>16.044381612016473</v>
      </c>
      <c r="M404" s="43">
        <f t="shared" si="53"/>
        <v>16.056363921047978</v>
      </c>
      <c r="N404" s="40">
        <f>Data[[#This Row],[DAA 
(n)]]^1.5</f>
        <v>477530416.89952189</v>
      </c>
      <c r="O404" s="40">
        <f t="shared" si="54"/>
        <v>576131787.02195561</v>
      </c>
      <c r="P404" s="43">
        <f>LN(Data[[#This Row],[MA'[n^1.5']]])</f>
        <v>20.17184698940326</v>
      </c>
      <c r="Q404" s="43">
        <f t="shared" si="55"/>
        <v>20.188917692957009</v>
      </c>
      <c r="R404" s="30">
        <f>$O$1+$O$2*Data[[#This Row],[MA'[ln(n^2)']]]</f>
        <v>26.88006115097895</v>
      </c>
      <c r="S404" s="30">
        <f>$Q$1+$Q$2*Data[[#This Row],[MA'[ln(n*ln(n))']]]</f>
        <v>23.013000469729164</v>
      </c>
      <c r="T404" s="31">
        <f>$O$3*Data[[#This Row],[Metcalfe
(n^2)]]</f>
        <v>194090701609.48001</v>
      </c>
      <c r="U404" s="31">
        <f t="shared" si="48"/>
        <v>250509223988.86801</v>
      </c>
      <c r="V404" s="30">
        <f>LN(Data[[#This Row],[MA'[NVA']
30d]]/Data[[#This Row],[MA'[NVMetcalfe calc']]])</f>
        <v>-0.49419663769714756</v>
      </c>
      <c r="W404" s="30">
        <f>$Q$3+Data[[#This Row],[NVM
(scaled)]]/((Data[[#This Row],[Upper Bound]]-Data[[#This Row],[Lower Bound]])/2)</f>
        <v>0.33440709446667932</v>
      </c>
      <c r="X404" s="30">
        <f>(Data[[#This Row],[Upper Bound]]+Data[[#This Row],[Lower Bound]])/2</f>
        <v>24.946530810354055</v>
      </c>
      <c r="Y404" s="32">
        <f>LN(Data[[#This Row],[NVActual]]/Data[[#This Row],[MA'[n^2']
30d]])</f>
        <v>-1.0652493775054634</v>
      </c>
      <c r="Z404" s="32">
        <f>LN(Data[[#This Row],[NVActual]]/Data[[#This Row],[MA'[n*ln(n)']
30d]])</f>
        <v>9.7910570569889828</v>
      </c>
      <c r="AA404" s="32">
        <f>LN(Data[[#This Row],[NVActual]]/Data[[#This Row],[MA'[n^1.5']]])</f>
        <v>5.6635916796021961</v>
      </c>
      <c r="AB404" s="32">
        <f>LN(Data[[#This Row],[NVActual]]/Data[[#This Row],[Metcalfe
(n^2)]])</f>
        <v>-0.81007921922043158</v>
      </c>
      <c r="AC404" s="34">
        <f>1+Data[[#This Row],[MA'[NVMetcalfe calc']]]/((Data[[#This Row],[NVM_norm
(scaled)]]-Data[[#This Row],[NV_fund.]])/2)</f>
        <v>-20356571165.360729</v>
      </c>
    </row>
    <row r="405" spans="1:29" x14ac:dyDescent="0.2">
      <c r="A405" s="23">
        <v>43771</v>
      </c>
      <c r="B405" s="24">
        <v>167647144918.664</v>
      </c>
      <c r="C405" s="24">
        <f t="shared" si="49"/>
        <v>152183747059.68225</v>
      </c>
      <c r="D405" s="25">
        <f>LN(Data[[#This Row],[NVActual]])</f>
        <v>25.845127279702684</v>
      </c>
      <c r="E405" s="26">
        <v>634816</v>
      </c>
      <c r="F405" s="40">
        <f>Data[[#This Row],[DAA 
(n)]]^2</f>
        <v>402991353856</v>
      </c>
      <c r="G405" s="41">
        <f t="shared" si="50"/>
        <v>486247676362.59998</v>
      </c>
      <c r="H405" s="28">
        <f>LN(Data[[#This Row],[Metcalfe
(n^2)]])</f>
        <v>26.722180944211331</v>
      </c>
      <c r="I405" s="42">
        <f t="shared" si="51"/>
        <v>26.890350317178466</v>
      </c>
      <c r="J405" s="40">
        <f>Data[[#This Row],[DAA 
(n)]]*LN(Data[[#This Row],[DAA 
(n)]])</f>
        <v>8481834.0091402307</v>
      </c>
      <c r="K405" s="40">
        <f t="shared" si="52"/>
        <v>9338318.8153035939</v>
      </c>
      <c r="L405" s="29">
        <f>LN(Data[[#This Row],[MA'[n*ln(n)']
30d]])</f>
        <v>16.049636795641877</v>
      </c>
      <c r="M405" s="43">
        <f t="shared" si="53"/>
        <v>16.057772636596223</v>
      </c>
      <c r="N405" s="40">
        <f>Data[[#This Row],[DAA 
(n)]]^1.5</f>
        <v>505791814.17797828</v>
      </c>
      <c r="O405" s="40">
        <f t="shared" si="54"/>
        <v>580278298.10248756</v>
      </c>
      <c r="P405" s="43">
        <f>LN(Data[[#This Row],[MA'[n^1.5']]])</f>
        <v>20.179018370740497</v>
      </c>
      <c r="Q405" s="43">
        <f t="shared" si="55"/>
        <v>20.19090919939346</v>
      </c>
      <c r="R405" s="30">
        <f>$O$1+$O$2*Data[[#This Row],[MA'[ln(n^2)']]]</f>
        <v>26.890350317178466</v>
      </c>
      <c r="S405" s="30">
        <f>$Q$1+$Q$2*Data[[#This Row],[MA'[ln(n*ln(n))']]]</f>
        <v>23.015324850383767</v>
      </c>
      <c r="T405" s="31">
        <f>$O$3*Data[[#This Row],[Metcalfe
(n^2)]]</f>
        <v>209555504005.12</v>
      </c>
      <c r="U405" s="31">
        <f t="shared" si="48"/>
        <v>252848791708.55206</v>
      </c>
      <c r="V405" s="30">
        <f>LN(Data[[#This Row],[MA'[NVA']
30d]]/Data[[#This Row],[MA'[NVMetcalfe calc']]])</f>
        <v>-0.50770299583043443</v>
      </c>
      <c r="W405" s="30">
        <f>$Q$3+Data[[#This Row],[NVM
(scaled)]]/((Data[[#This Row],[Upper Bound]]-Data[[#This Row],[Lower Bound]])/2)</f>
        <v>0.32796146622469008</v>
      </c>
      <c r="X405" s="30">
        <f>(Data[[#This Row],[Upper Bound]]+Data[[#This Row],[Lower Bound]])/2</f>
        <v>24.952837583781118</v>
      </c>
      <c r="Y405" s="32">
        <f>LN(Data[[#This Row],[NVActual]]/Data[[#This Row],[MA'[n^2']
30d]])</f>
        <v>-1.0648566734762237</v>
      </c>
      <c r="Z405" s="32">
        <f>LN(Data[[#This Row],[NVActual]]/Data[[#This Row],[MA'[n*ln(n)']
30d]])</f>
        <v>9.7954904840608084</v>
      </c>
      <c r="AA405" s="32">
        <f>LN(Data[[#This Row],[NVActual]]/Data[[#This Row],[MA'[n^1.5']]])</f>
        <v>5.6661089089621886</v>
      </c>
      <c r="AB405" s="32">
        <f>LN(Data[[#This Row],[NVActual]]/Data[[#This Row],[Metcalfe
(n^2)]])</f>
        <v>-0.87705366450864608</v>
      </c>
      <c r="AC405" s="34">
        <f>1+Data[[#This Row],[MA'[NVMetcalfe calc']]]/((Data[[#This Row],[NVM_norm
(scaled)]]-Data[[#This Row],[NV_fund.]])/2)</f>
        <v>-20536045784.690857</v>
      </c>
    </row>
    <row r="406" spans="1:29" x14ac:dyDescent="0.2">
      <c r="A406" s="23">
        <v>43770</v>
      </c>
      <c r="B406" s="24">
        <v>166751798016.37399</v>
      </c>
      <c r="C406" s="24">
        <f t="shared" si="49"/>
        <v>151540361967.75702</v>
      </c>
      <c r="D406" s="25">
        <f>LN(Data[[#This Row],[NVActual]])</f>
        <v>25.839772304390902</v>
      </c>
      <c r="E406" s="26">
        <v>790414</v>
      </c>
      <c r="F406" s="40">
        <f>Data[[#This Row],[DAA 
(n)]]^2</f>
        <v>624754291396</v>
      </c>
      <c r="G406" s="41">
        <f t="shared" si="50"/>
        <v>489568584898.59998</v>
      </c>
      <c r="H406" s="28">
        <f>LN(Data[[#This Row],[Metcalfe
(n^2)]])</f>
        <v>27.160624275619075</v>
      </c>
      <c r="I406" s="42">
        <f t="shared" si="51"/>
        <v>26.897714201994766</v>
      </c>
      <c r="J406" s="40">
        <f>Data[[#This Row],[DAA 
(n)]]*LN(Data[[#This Row],[DAA 
(n)]])</f>
        <v>10734068.838094588</v>
      </c>
      <c r="K406" s="40">
        <f t="shared" si="52"/>
        <v>9373948.8587189037</v>
      </c>
      <c r="L406" s="29">
        <f>LN(Data[[#This Row],[MA'[n*ln(n)']
30d]])</f>
        <v>16.053445001797986</v>
      </c>
      <c r="M406" s="43">
        <f t="shared" si="53"/>
        <v>16.059068846703159</v>
      </c>
      <c r="N406" s="40">
        <f>Data[[#This Row],[DAA 
(n)]]^1.5</f>
        <v>702719388.14827013</v>
      </c>
      <c r="O406" s="40">
        <f t="shared" si="54"/>
        <v>583316490.43083835</v>
      </c>
      <c r="P406" s="43">
        <f>LN(Data[[#This Row],[MA'[n^1.5']]])</f>
        <v>20.18424046224974</v>
      </c>
      <c r="Q406" s="43">
        <f t="shared" si="55"/>
        <v>20.192749471353483</v>
      </c>
      <c r="R406" s="30">
        <f>$O$1+$O$2*Data[[#This Row],[MA'[ln(n^2)']]]</f>
        <v>26.897714201994766</v>
      </c>
      <c r="S406" s="30">
        <f>$Q$1+$Q$2*Data[[#This Row],[MA'[ln(n*ln(n))']]]</f>
        <v>23.01746359706021</v>
      </c>
      <c r="T406" s="31">
        <f>$O$3*Data[[#This Row],[Metcalfe
(n^2)]]</f>
        <v>324872231525.91998</v>
      </c>
      <c r="U406" s="31">
        <f t="shared" si="48"/>
        <v>254575664147.272</v>
      </c>
      <c r="V406" s="30">
        <f>LN(Data[[#This Row],[MA'[NVA']
30d]]/Data[[#This Row],[MA'[NVMetcalfe calc']]])</f>
        <v>-0.51874609180566933</v>
      </c>
      <c r="W406" s="30">
        <f>$Q$3+Data[[#This Row],[NVM
(scaled)]]/((Data[[#This Row],[Upper Bound]]-Data[[#This Row],[Lower Bound]])/2)</f>
        <v>0.32262237694339924</v>
      </c>
      <c r="X406" s="30">
        <f>(Data[[#This Row],[Upper Bound]]+Data[[#This Row],[Lower Bound]])/2</f>
        <v>24.957588899527487</v>
      </c>
      <c r="Y406" s="32">
        <f>LN(Data[[#This Row],[NVActual]]/Data[[#This Row],[MA'[n^2']
30d]])</f>
        <v>-1.077018096863684</v>
      </c>
      <c r="Z406" s="32">
        <f>LN(Data[[#This Row],[NVActual]]/Data[[#This Row],[MA'[n*ln(n)']
30d]])</f>
        <v>9.7863273025929161</v>
      </c>
      <c r="AA406" s="32">
        <f>LN(Data[[#This Row],[NVActual]]/Data[[#This Row],[MA'[n^1.5']]])</f>
        <v>5.6555318421411611</v>
      </c>
      <c r="AB406" s="32">
        <f>LN(Data[[#This Row],[NVActual]]/Data[[#This Row],[Metcalfe
(n^2)]])</f>
        <v>-1.3208519712281723</v>
      </c>
      <c r="AC406" s="34">
        <f>1+Data[[#This Row],[MA'[NVMetcalfe calc']]]/((Data[[#This Row],[NVM_norm
(scaled)]]-Data[[#This Row],[NV_fund.]])/2)</f>
        <v>-20667831141.688175</v>
      </c>
    </row>
    <row r="407" spans="1:29" x14ac:dyDescent="0.2">
      <c r="A407" s="23">
        <v>43769</v>
      </c>
      <c r="B407" s="24">
        <v>165004691372.63699</v>
      </c>
      <c r="C407" s="24">
        <f t="shared" si="49"/>
        <v>150991122468.96417</v>
      </c>
      <c r="D407" s="25">
        <f>LN(Data[[#This Row],[NVActual]])</f>
        <v>25.82923974300423</v>
      </c>
      <c r="E407" s="26">
        <v>721957</v>
      </c>
      <c r="F407" s="40">
        <f>Data[[#This Row],[DAA 
(n)]]^2</f>
        <v>521221909849</v>
      </c>
      <c r="G407" s="41">
        <f t="shared" si="50"/>
        <v>485907142196.36664</v>
      </c>
      <c r="H407" s="28">
        <f>LN(Data[[#This Row],[Metcalfe
(n^2)]])</f>
        <v>26.979441718629367</v>
      </c>
      <c r="I407" s="42">
        <f t="shared" si="51"/>
        <v>26.891268723714187</v>
      </c>
      <c r="J407" s="40">
        <f>Data[[#This Row],[DAA 
(n)]]*LN(Data[[#This Row],[DAA 
(n)]])</f>
        <v>9738998.4024282508</v>
      </c>
      <c r="K407" s="40">
        <f t="shared" si="52"/>
        <v>9338662.8575781155</v>
      </c>
      <c r="L407" s="29">
        <f>LN(Data[[#This Row],[MA'[n*ln(n)']
30d]])</f>
        <v>16.049673636956022</v>
      </c>
      <c r="M407" s="43">
        <f t="shared" si="53"/>
        <v>16.060388425837655</v>
      </c>
      <c r="N407" s="40">
        <f>Data[[#This Row],[DAA 
(n)]]^1.5</f>
        <v>613432805.09673822</v>
      </c>
      <c r="O407" s="40">
        <f t="shared" si="54"/>
        <v>580154304.0561446</v>
      </c>
      <c r="P407" s="43">
        <f>LN(Data[[#This Row],[MA'[n^1.5']]])</f>
        <v>20.178804667598094</v>
      </c>
      <c r="Q407" s="43">
        <f t="shared" si="55"/>
        <v>20.194628757549694</v>
      </c>
      <c r="R407" s="30">
        <f>$O$1+$O$2*Data[[#This Row],[MA'[ln(n^2)']]]</f>
        <v>26.891268723714187</v>
      </c>
      <c r="S407" s="30">
        <f>$Q$1+$Q$2*Data[[#This Row],[MA'[ln(n*ln(n))']]]</f>
        <v>23.01964090263213</v>
      </c>
      <c r="T407" s="31">
        <f>$O$3*Data[[#This Row],[Metcalfe
(n^2)]]</f>
        <v>271035393121.48001</v>
      </c>
      <c r="U407" s="31">
        <f t="shared" si="48"/>
        <v>252671713942.11069</v>
      </c>
      <c r="V407" s="30">
        <f>LN(Data[[#This Row],[MA'[NVA']
30d]]/Data[[#This Row],[MA'[NVMetcalfe calc']]])</f>
        <v>-0.51487002930856174</v>
      </c>
      <c r="W407" s="30">
        <f>$Q$3+Data[[#This Row],[NVM
(scaled)]]/((Data[[#This Row],[Upper Bound]]-Data[[#This Row],[Lower Bound]])/2)</f>
        <v>0.32402917165490153</v>
      </c>
      <c r="X407" s="30">
        <f>(Data[[#This Row],[Upper Bound]]+Data[[#This Row],[Lower Bound]])/2</f>
        <v>24.955454813173159</v>
      </c>
      <c r="Y407" s="32">
        <f>LN(Data[[#This Row],[NVActual]]/Data[[#This Row],[MA'[n^2']
30d]])</f>
        <v>-1.0800436341477733</v>
      </c>
      <c r="Z407" s="32">
        <f>LN(Data[[#This Row],[NVActual]]/Data[[#This Row],[MA'[n*ln(n)']
30d]])</f>
        <v>9.7795661060482075</v>
      </c>
      <c r="AA407" s="32">
        <f>LN(Data[[#This Row],[NVActual]]/Data[[#This Row],[MA'[n^1.5']]])</f>
        <v>5.6504350754061381</v>
      </c>
      <c r="AB407" s="32">
        <f>LN(Data[[#This Row],[NVActual]]/Data[[#This Row],[Metcalfe
(n^2)]])</f>
        <v>-1.1502019756251372</v>
      </c>
      <c r="AC407" s="34">
        <f>1+Data[[#This Row],[MA'[NVMetcalfe calc']]]/((Data[[#This Row],[NVM_norm
(scaled)]]-Data[[#This Row],[NV_fund.]])/2)</f>
        <v>-20516207028.138592</v>
      </c>
    </row>
    <row r="408" spans="1:29" x14ac:dyDescent="0.2">
      <c r="A408" s="23">
        <v>43768</v>
      </c>
      <c r="B408" s="24">
        <v>165486571120.74399</v>
      </c>
      <c r="C408" s="24">
        <f t="shared" si="49"/>
        <v>150470867513.93875</v>
      </c>
      <c r="D408" s="25">
        <f>LN(Data[[#This Row],[NVActual]])</f>
        <v>25.832155887207012</v>
      </c>
      <c r="E408" s="26">
        <v>711325</v>
      </c>
      <c r="F408" s="40">
        <f>Data[[#This Row],[DAA 
(n)]]^2</f>
        <v>505983255625</v>
      </c>
      <c r="G408" s="41">
        <f t="shared" si="50"/>
        <v>487311189062.86664</v>
      </c>
      <c r="H408" s="28">
        <f>LN(Data[[#This Row],[Metcalfe
(n^2)]])</f>
        <v>26.949769414036137</v>
      </c>
      <c r="I408" s="42">
        <f t="shared" si="51"/>
        <v>26.893859168975595</v>
      </c>
      <c r="J408" s="40">
        <f>Data[[#This Row],[DAA 
(n)]]*LN(Data[[#This Row],[DAA 
(n)]])</f>
        <v>9585022.3642196283</v>
      </c>
      <c r="K408" s="40">
        <f t="shared" si="52"/>
        <v>9352497.4513056185</v>
      </c>
      <c r="L408" s="29">
        <f>LN(Data[[#This Row],[MA'[n*ln(n)']
30d]])</f>
        <v>16.051153972689633</v>
      </c>
      <c r="M408" s="43">
        <f t="shared" si="53"/>
        <v>16.061851183142764</v>
      </c>
      <c r="N408" s="40">
        <f>Data[[#This Row],[DAA 
(n)]]^1.5</f>
        <v>599932112.2489208</v>
      </c>
      <c r="O408" s="40">
        <f t="shared" si="54"/>
        <v>581381518.85295677</v>
      </c>
      <c r="P408" s="43">
        <f>LN(Data[[#This Row],[MA'[n^1.5']]])</f>
        <v>20.180917758265206</v>
      </c>
      <c r="Q408" s="43">
        <f t="shared" si="55"/>
        <v>20.19671352516297</v>
      </c>
      <c r="R408" s="30">
        <f>$O$1+$O$2*Data[[#This Row],[MA'[ln(n^2)']]]</f>
        <v>26.893859168975595</v>
      </c>
      <c r="S408" s="30">
        <f>$Q$1+$Q$2*Data[[#This Row],[MA'[ln(n*ln(n))']]]</f>
        <v>23.022054452185557</v>
      </c>
      <c r="T408" s="31">
        <f>$O$3*Data[[#This Row],[Metcalfe
(n^2)]]</f>
        <v>263111292925</v>
      </c>
      <c r="U408" s="31">
        <f t="shared" si="48"/>
        <v>253401818312.69064</v>
      </c>
      <c r="V408" s="30">
        <f>LN(Data[[#This Row],[MA'[NVA']
30d]]/Data[[#This Row],[MA'[NVMetcalfe calc']]])</f>
        <v>-0.52120694940743006</v>
      </c>
      <c r="W408" s="30">
        <f>$Q$3+Data[[#This Row],[NVM
(scaled)]]/((Data[[#This Row],[Upper Bound]]-Data[[#This Row],[Lower Bound]])/2)</f>
        <v>0.32076795575602146</v>
      </c>
      <c r="X408" s="30">
        <f>(Data[[#This Row],[Upper Bound]]+Data[[#This Row],[Lower Bound]])/2</f>
        <v>24.957956810580576</v>
      </c>
      <c r="Y408" s="32">
        <f>LN(Data[[#This Row],[NVActual]]/Data[[#This Row],[MA'[n^2']
30d]])</f>
        <v>-1.0800128606691202</v>
      </c>
      <c r="Z408" s="32">
        <f>LN(Data[[#This Row],[NVActual]]/Data[[#This Row],[MA'[n*ln(n)']
30d]])</f>
        <v>9.781001914517379</v>
      </c>
      <c r="AA408" s="32">
        <f>LN(Data[[#This Row],[NVActual]]/Data[[#This Row],[MA'[n^1.5']]])</f>
        <v>5.651238128941805</v>
      </c>
      <c r="AB408" s="32">
        <f>LN(Data[[#This Row],[NVActual]]/Data[[#This Row],[Metcalfe
(n^2)]])</f>
        <v>-1.117613526829127</v>
      </c>
      <c r="AC408" s="34">
        <f>1+Data[[#This Row],[MA'[NVMetcalfe calc']]]/((Data[[#This Row],[NVM_norm
(scaled)]]-Data[[#This Row],[NV_fund.]])/2)</f>
        <v>-20570676288.885929</v>
      </c>
    </row>
    <row r="409" spans="1:29" x14ac:dyDescent="0.2">
      <c r="A409" s="23">
        <v>43767</v>
      </c>
      <c r="B409" s="24">
        <v>169946389584.884</v>
      </c>
      <c r="C409" s="24">
        <f t="shared" si="49"/>
        <v>149914779027.07281</v>
      </c>
      <c r="D409" s="25">
        <f>LN(Data[[#This Row],[NVActual]])</f>
        <v>25.858748868878674</v>
      </c>
      <c r="E409" s="26">
        <v>728736</v>
      </c>
      <c r="F409" s="40">
        <f>Data[[#This Row],[DAA 
(n)]]^2</f>
        <v>531056157696</v>
      </c>
      <c r="G409" s="41">
        <f t="shared" si="50"/>
        <v>489238055138.06665</v>
      </c>
      <c r="H409" s="28">
        <f>LN(Data[[#This Row],[Metcalfe
(n^2)]])</f>
        <v>26.998133610969209</v>
      </c>
      <c r="I409" s="42">
        <f t="shared" si="51"/>
        <v>26.897465066071195</v>
      </c>
      <c r="J409" s="40">
        <f>Data[[#This Row],[DAA 
(n)]]*LN(Data[[#This Row],[DAA 
(n)]])</f>
        <v>9837255.9475616291</v>
      </c>
      <c r="K409" s="40">
        <f t="shared" si="52"/>
        <v>9371608.4145161752</v>
      </c>
      <c r="L409" s="29">
        <f>LN(Data[[#This Row],[MA'[n*ln(n)']
30d]])</f>
        <v>16.053195295248241</v>
      </c>
      <c r="M409" s="43">
        <f t="shared" si="53"/>
        <v>16.062974390953396</v>
      </c>
      <c r="N409" s="40">
        <f>Data[[#This Row],[DAA 
(n)]]^1.5</f>
        <v>622093031.73621297</v>
      </c>
      <c r="O409" s="40">
        <f t="shared" si="54"/>
        <v>583071623.31205904</v>
      </c>
      <c r="P409" s="43">
        <f>LN(Data[[#This Row],[MA'[n^1.5']]])</f>
        <v>20.183820589791353</v>
      </c>
      <c r="Q409" s="43">
        <f t="shared" si="55"/>
        <v>20.198338856842348</v>
      </c>
      <c r="R409" s="30">
        <f>$O$1+$O$2*Data[[#This Row],[MA'[ln(n^2)']]]</f>
        <v>26.897465066071195</v>
      </c>
      <c r="S409" s="30">
        <f>$Q$1+$Q$2*Data[[#This Row],[MA'[ln(n*ln(n))']]]</f>
        <v>23.023907745073103</v>
      </c>
      <c r="T409" s="31">
        <f>$O$3*Data[[#This Row],[Metcalfe
(n^2)]]</f>
        <v>276149202001.91998</v>
      </c>
      <c r="U409" s="31">
        <f t="shared" si="48"/>
        <v>254403788671.79462</v>
      </c>
      <c r="V409" s="30">
        <f>LN(Data[[#This Row],[MA'[NVA']
30d]]/Data[[#This Row],[MA'[NVMetcalfe calc']]])</f>
        <v>-0.52885573110872341</v>
      </c>
      <c r="W409" s="30">
        <f>$Q$3+Data[[#This Row],[NVM
(scaled)]]/((Data[[#This Row],[Upper Bound]]-Data[[#This Row],[Lower Bound]])/2)</f>
        <v>0.31694054209970784</v>
      </c>
      <c r="X409" s="30">
        <f>(Data[[#This Row],[Upper Bound]]+Data[[#This Row],[Lower Bound]])/2</f>
        <v>24.960686405572147</v>
      </c>
      <c r="Y409" s="32">
        <f>LN(Data[[#This Row],[NVActual]]/Data[[#This Row],[MA'[n^2']
30d]])</f>
        <v>-1.0573661594072856</v>
      </c>
      <c r="Z409" s="32">
        <f>LN(Data[[#This Row],[NVActual]]/Data[[#This Row],[MA'[n*ln(n)']
30d]])</f>
        <v>9.8055535736304318</v>
      </c>
      <c r="AA409" s="32">
        <f>LN(Data[[#This Row],[NVActual]]/Data[[#This Row],[MA'[n^1.5']]])</f>
        <v>5.6749282790873208</v>
      </c>
      <c r="AB409" s="32">
        <f>LN(Data[[#This Row],[NVActual]]/Data[[#This Row],[Metcalfe
(n^2)]])</f>
        <v>-1.1393847420905365</v>
      </c>
      <c r="AC409" s="34">
        <f>1+Data[[#This Row],[MA'[NVMetcalfe calc']]]/((Data[[#This Row],[NVM_norm
(scaled)]]-Data[[#This Row],[NV_fund.]])/2)</f>
        <v>-20646519410.554077</v>
      </c>
    </row>
    <row r="410" spans="1:29" x14ac:dyDescent="0.2">
      <c r="A410" s="23">
        <v>43766</v>
      </c>
      <c r="B410" s="24">
        <v>167912181263.836</v>
      </c>
      <c r="C410" s="24">
        <f t="shared" si="49"/>
        <v>149079122990.51706</v>
      </c>
      <c r="D410" s="25">
        <f>LN(Data[[#This Row],[NVActual]])</f>
        <v>25.846706949106011</v>
      </c>
      <c r="E410" s="26">
        <v>753434</v>
      </c>
      <c r="F410" s="40">
        <f>Data[[#This Row],[DAA 
(n)]]^2</f>
        <v>567662792356</v>
      </c>
      <c r="G410" s="41">
        <f t="shared" si="50"/>
        <v>482153713653.56665</v>
      </c>
      <c r="H410" s="28">
        <f>LN(Data[[#This Row],[Metcalfe
(n^2)]])</f>
        <v>27.06479340394295</v>
      </c>
      <c r="I410" s="42">
        <f t="shared" si="51"/>
        <v>26.880426267993961</v>
      </c>
      <c r="J410" s="40">
        <f>Data[[#This Row],[DAA 
(n)]]*LN(Data[[#This Row],[DAA 
(n)]])</f>
        <v>10195767.776753176</v>
      </c>
      <c r="K410" s="40">
        <f t="shared" si="52"/>
        <v>9292845.5900735147</v>
      </c>
      <c r="L410" s="29">
        <f>LN(Data[[#This Row],[MA'[n*ln(n)']
30d]])</f>
        <v>16.044755370677073</v>
      </c>
      <c r="M410" s="43">
        <f t="shared" si="53"/>
        <v>16.06377248278752</v>
      </c>
      <c r="N410" s="40">
        <f>Data[[#This Row],[DAA 
(n)]]^1.5</f>
        <v>653985052.04320204</v>
      </c>
      <c r="O410" s="40">
        <f t="shared" si="54"/>
        <v>576468285.35737741</v>
      </c>
      <c r="P410" s="43">
        <f>LN(Data[[#This Row],[MA'[n^1.5']]])</f>
        <v>20.17243088377052</v>
      </c>
      <c r="Q410" s="43">
        <f t="shared" si="55"/>
        <v>20.199519331654447</v>
      </c>
      <c r="R410" s="30">
        <f>$O$1+$O$2*Data[[#This Row],[MA'[ln(n^2)']]]</f>
        <v>26.880426267993961</v>
      </c>
      <c r="S410" s="30">
        <f>$Q$1+$Q$2*Data[[#This Row],[MA'[ln(n*ln(n))']]]</f>
        <v>23.025224596599408</v>
      </c>
      <c r="T410" s="31">
        <f>$O$3*Data[[#This Row],[Metcalfe
(n^2)]]</f>
        <v>295184652025.12</v>
      </c>
      <c r="U410" s="31">
        <f t="shared" si="48"/>
        <v>250719931099.85461</v>
      </c>
      <c r="V410" s="30">
        <f>LN(Data[[#This Row],[MA'[NVA']
30d]]/Data[[#This Row],[MA'[NVMetcalfe calc']]])</f>
        <v>-0.51985931201591573</v>
      </c>
      <c r="W410" s="30">
        <f>$Q$3+Data[[#This Row],[NVM
(scaled)]]/((Data[[#This Row],[Upper Bound]]-Data[[#This Row],[Lower Bound]])/2)</f>
        <v>0.32030759149475801</v>
      </c>
      <c r="X410" s="30">
        <f>(Data[[#This Row],[Upper Bound]]+Data[[#This Row],[Lower Bound]])/2</f>
        <v>24.952825432296684</v>
      </c>
      <c r="Y410" s="32">
        <f>LN(Data[[#This Row],[NVActual]]/Data[[#This Row],[MA'[n^2']
30d]])</f>
        <v>-1.0548218590456075</v>
      </c>
      <c r="Z410" s="32">
        <f>LN(Data[[#This Row],[NVActual]]/Data[[#This Row],[MA'[n*ln(n)']
30d]])</f>
        <v>9.8019515784289375</v>
      </c>
      <c r="AA410" s="32">
        <f>LN(Data[[#This Row],[NVActual]]/Data[[#This Row],[MA'[n^1.5']]])</f>
        <v>5.6742760653354898</v>
      </c>
      <c r="AB410" s="32">
        <f>LN(Data[[#This Row],[NVActual]]/Data[[#This Row],[Metcalfe
(n^2)]])</f>
        <v>-1.2180864548369397</v>
      </c>
      <c r="AC410" s="34">
        <f>1+Data[[#This Row],[MA'[NVMetcalfe calc']]]/((Data[[#This Row],[NVM_norm
(scaled)]]-Data[[#This Row],[NV_fund.]])/2)</f>
        <v>-20356825291.504669</v>
      </c>
    </row>
    <row r="411" spans="1:29" x14ac:dyDescent="0.2">
      <c r="A411" s="23">
        <v>43765</v>
      </c>
      <c r="B411" s="24">
        <v>172202055438.672</v>
      </c>
      <c r="C411" s="24">
        <f t="shared" si="49"/>
        <v>148393130069.00397</v>
      </c>
      <c r="D411" s="25">
        <f>LN(Data[[#This Row],[NVActual]])</f>
        <v>25.87193436521417</v>
      </c>
      <c r="E411" s="26">
        <v>598714</v>
      </c>
      <c r="F411" s="40">
        <f>Data[[#This Row],[DAA 
(n)]]^2</f>
        <v>358458453796</v>
      </c>
      <c r="G411" s="41">
        <f t="shared" si="50"/>
        <v>476037019137.16669</v>
      </c>
      <c r="H411" s="28">
        <f>LN(Data[[#This Row],[Metcalfe
(n^2)]])</f>
        <v>26.605078601277413</v>
      </c>
      <c r="I411" s="42">
        <f t="shared" si="51"/>
        <v>26.867410823305324</v>
      </c>
      <c r="J411" s="40">
        <f>Data[[#This Row],[DAA 
(n)]]*LN(Data[[#This Row],[DAA 
(n)]])</f>
        <v>7964416.5148426024</v>
      </c>
      <c r="K411" s="40">
        <f t="shared" si="52"/>
        <v>9228536.0503128078</v>
      </c>
      <c r="L411" s="29">
        <f>LN(Data[[#This Row],[MA'[n*ln(n)']
30d]])</f>
        <v>16.037810986132733</v>
      </c>
      <c r="M411" s="43">
        <f t="shared" si="53"/>
        <v>16.065134486164762</v>
      </c>
      <c r="N411" s="40">
        <f>Data[[#This Row],[DAA 
(n)]]^1.5</f>
        <v>463264605.49670601</v>
      </c>
      <c r="O411" s="40">
        <f t="shared" si="54"/>
        <v>570934174.76658285</v>
      </c>
      <c r="P411" s="43">
        <f>LN(Data[[#This Row],[MA'[n^1.5']]])</f>
        <v>20.16278448035602</v>
      </c>
      <c r="Q411" s="43">
        <f t="shared" si="55"/>
        <v>20.201456122767105</v>
      </c>
      <c r="R411" s="30">
        <f>$O$1+$O$2*Data[[#This Row],[MA'[ln(n^2)']]]</f>
        <v>26.867410823305324</v>
      </c>
      <c r="S411" s="30">
        <f>$Q$1+$Q$2*Data[[#This Row],[MA'[ln(n*ln(n))']]]</f>
        <v>23.027471902171857</v>
      </c>
      <c r="T411" s="31">
        <f>$O$3*Data[[#This Row],[Metcalfe
(n^2)]]</f>
        <v>186398395973.92001</v>
      </c>
      <c r="U411" s="31">
        <f t="shared" si="48"/>
        <v>247539249951.32663</v>
      </c>
      <c r="V411" s="30">
        <f>LN(Data[[#This Row],[MA'[NVA']
30d]]/Data[[#This Row],[MA'[NVMetcalfe calc']]])</f>
        <v>-0.51170411877113631</v>
      </c>
      <c r="W411" s="30">
        <f>$Q$3+Data[[#This Row],[NVM
(scaled)]]/((Data[[#This Row],[Upper Bound]]-Data[[#This Row],[Lower Bound]])/2)</f>
        <v>0.32348319893583494</v>
      </c>
      <c r="X411" s="30">
        <f>(Data[[#This Row],[Upper Bound]]+Data[[#This Row],[Lower Bound]])/2</f>
        <v>24.947441362738591</v>
      </c>
      <c r="Y411" s="32">
        <f>LN(Data[[#This Row],[NVActual]]/Data[[#This Row],[MA'[n^2']
30d]])</f>
        <v>-1.0168270942361994</v>
      </c>
      <c r="Z411" s="32">
        <f>LN(Data[[#This Row],[NVActual]]/Data[[#This Row],[MA'[n*ln(n)']
30d]])</f>
        <v>9.8341233790814364</v>
      </c>
      <c r="AA411" s="32">
        <f>LN(Data[[#This Row],[NVActual]]/Data[[#This Row],[MA'[n^1.5']]])</f>
        <v>5.7091498848581512</v>
      </c>
      <c r="AB411" s="32">
        <f>LN(Data[[#This Row],[NVActual]]/Data[[#This Row],[Metcalfe
(n^2)]])</f>
        <v>-0.73314423606324175</v>
      </c>
      <c r="AC411" s="34">
        <f>1+Data[[#This Row],[MA'[NVMetcalfe calc']]]/((Data[[#This Row],[NVM_norm
(scaled)]]-Data[[#This Row],[NV_fund.]])/2)</f>
        <v>-20105561282.417839</v>
      </c>
    </row>
    <row r="412" spans="1:29" x14ac:dyDescent="0.2">
      <c r="A412" s="23">
        <v>43764</v>
      </c>
      <c r="B412" s="24">
        <v>166630581069.47699</v>
      </c>
      <c r="C412" s="24">
        <f t="shared" si="49"/>
        <v>147554498073.79724</v>
      </c>
      <c r="D412" s="25">
        <f>LN(Data[[#This Row],[NVActual]])</f>
        <v>25.839045109674906</v>
      </c>
      <c r="E412" s="26">
        <v>761194</v>
      </c>
      <c r="F412" s="40">
        <f>Data[[#This Row],[DAA 
(n)]]^2</f>
        <v>579416305636</v>
      </c>
      <c r="G412" s="41">
        <f t="shared" si="50"/>
        <v>481083841284.26666</v>
      </c>
      <c r="H412" s="28">
        <f>LN(Data[[#This Row],[Metcalfe
(n^2)]])</f>
        <v>27.085287064163893</v>
      </c>
      <c r="I412" s="42">
        <f t="shared" si="51"/>
        <v>26.879155140961796</v>
      </c>
      <c r="J412" s="40">
        <f>Data[[#This Row],[DAA 
(n)]]*LN(Data[[#This Row],[DAA 
(n)]])</f>
        <v>10308579.000759585</v>
      </c>
      <c r="K412" s="40">
        <f t="shared" si="52"/>
        <v>9283869.7732129861</v>
      </c>
      <c r="L412" s="29">
        <f>LN(Data[[#This Row],[MA'[n*ln(n)']
30d]])</f>
        <v>16.043789019265265</v>
      </c>
      <c r="M412" s="43">
        <f t="shared" si="53"/>
        <v>16.066918801065626</v>
      </c>
      <c r="N412" s="40">
        <f>Data[[#This Row],[DAA 
(n)]]^1.5</f>
        <v>664114610.1030221</v>
      </c>
      <c r="O412" s="40">
        <f t="shared" si="54"/>
        <v>575604654.92385244</v>
      </c>
      <c r="P412" s="43">
        <f>LN(Data[[#This Row],[MA'[n^1.5']]])</f>
        <v>20.170931620025836</v>
      </c>
      <c r="Q412" s="43">
        <f t="shared" si="55"/>
        <v>20.203972938032749</v>
      </c>
      <c r="R412" s="30">
        <f>$O$1+$O$2*Data[[#This Row],[MA'[ln(n^2)']]]</f>
        <v>26.879155140961796</v>
      </c>
      <c r="S412" s="30">
        <f>$Q$1+$Q$2*Data[[#This Row],[MA'[ln(n*ln(n))']]]</f>
        <v>23.030416021758281</v>
      </c>
      <c r="T412" s="31">
        <f>$O$3*Data[[#This Row],[Metcalfe
(n^2)]]</f>
        <v>301296478930.72003</v>
      </c>
      <c r="U412" s="31">
        <f t="shared" si="48"/>
        <v>250163597467.81866</v>
      </c>
      <c r="V412" s="30">
        <f>LN(Data[[#This Row],[MA'[NVA']
30d]]/Data[[#This Row],[MA'[NVMetcalfe calc']]])</f>
        <v>-0.52791750770789614</v>
      </c>
      <c r="W412" s="30">
        <f>$Q$3+Data[[#This Row],[NVM
(scaled)]]/((Data[[#This Row],[Upper Bound]]-Data[[#This Row],[Lower Bound]])/2)</f>
        <v>0.31566729447895281</v>
      </c>
      <c r="X412" s="30">
        <f>(Data[[#This Row],[Upper Bound]]+Data[[#This Row],[Lower Bound]])/2</f>
        <v>24.954785581360039</v>
      </c>
      <c r="Y412" s="32">
        <f>LN(Data[[#This Row],[NVActual]]/Data[[#This Row],[MA'[n^2']
30d]])</f>
        <v>-1.0602622883920021</v>
      </c>
      <c r="Z412" s="32">
        <f>LN(Data[[#This Row],[NVActual]]/Data[[#This Row],[MA'[n*ln(n)']
30d]])</f>
        <v>9.7952560904096391</v>
      </c>
      <c r="AA412" s="32">
        <f>LN(Data[[#This Row],[NVActual]]/Data[[#This Row],[MA'[n^1.5']]])</f>
        <v>5.6681134896490688</v>
      </c>
      <c r="AB412" s="32">
        <f>LN(Data[[#This Row],[NVActual]]/Data[[#This Row],[Metcalfe
(n^2)]])</f>
        <v>-1.246241954488988</v>
      </c>
      <c r="AC412" s="34">
        <f>1+Data[[#This Row],[MA'[NVMetcalfe calc']]]/((Data[[#This Row],[NVM_norm
(scaled)]]-Data[[#This Row],[NV_fund.]])/2)</f>
        <v>-20306213440.1698</v>
      </c>
    </row>
    <row r="413" spans="1:29" x14ac:dyDescent="0.2">
      <c r="A413" s="23">
        <v>43763</v>
      </c>
      <c r="B413" s="24">
        <v>155932804286.95401</v>
      </c>
      <c r="C413" s="24">
        <f t="shared" si="49"/>
        <v>146844209719.13766</v>
      </c>
      <c r="D413" s="25">
        <f>LN(Data[[#This Row],[NVActual]])</f>
        <v>25.772691009649776</v>
      </c>
      <c r="E413" s="26">
        <v>786680</v>
      </c>
      <c r="F413" s="40">
        <f>Data[[#This Row],[DAA 
(n)]]^2</f>
        <v>618865422400</v>
      </c>
      <c r="G413" s="41">
        <f t="shared" si="50"/>
        <v>480016095806.93335</v>
      </c>
      <c r="H413" s="28">
        <f>LN(Data[[#This Row],[Metcalfe
(n^2)]])</f>
        <v>27.15115367468518</v>
      </c>
      <c r="I413" s="42">
        <f t="shared" si="51"/>
        <v>26.877259448717492</v>
      </c>
      <c r="J413" s="40">
        <f>Data[[#This Row],[DAA 
(n)]]*LN(Data[[#This Row],[DAA 
(n)]])</f>
        <v>10679634.786400668</v>
      </c>
      <c r="K413" s="40">
        <f t="shared" si="52"/>
        <v>9273535.1717023049</v>
      </c>
      <c r="L413" s="29">
        <f>LN(Data[[#This Row],[MA'[n*ln(n)']
30d]])</f>
        <v>16.042675221014946</v>
      </c>
      <c r="M413" s="43">
        <f t="shared" si="53"/>
        <v>16.068489624219023</v>
      </c>
      <c r="N413" s="40">
        <f>Data[[#This Row],[DAA 
(n)]]^1.5</f>
        <v>697745691.84885132</v>
      </c>
      <c r="O413" s="40">
        <f t="shared" si="54"/>
        <v>574680290.8580972</v>
      </c>
      <c r="P413" s="43">
        <f>LN(Data[[#This Row],[MA'[n^1.5']]])</f>
        <v>20.169324428228503</v>
      </c>
      <c r="Q413" s="43">
        <f t="shared" si="55"/>
        <v>20.206198541490558</v>
      </c>
      <c r="R413" s="30">
        <f>$O$1+$O$2*Data[[#This Row],[MA'[ln(n^2)']]]</f>
        <v>26.877259448717492</v>
      </c>
      <c r="S413" s="30">
        <f>$Q$1+$Q$2*Data[[#This Row],[MA'[ln(n*ln(n))']]]</f>
        <v>23.033007879961385</v>
      </c>
      <c r="T413" s="31">
        <f>$O$3*Data[[#This Row],[Metcalfe
(n^2)]]</f>
        <v>321810019648</v>
      </c>
      <c r="U413" s="31">
        <f t="shared" si="48"/>
        <v>249608369819.60535</v>
      </c>
      <c r="V413" s="30">
        <f>LN(Data[[#This Row],[MA'[NVA']
30d]]/Data[[#This Row],[MA'[NVMetcalfe calc']]])</f>
        <v>-0.53052094189723986</v>
      </c>
      <c r="W413" s="30">
        <f>$Q$3+Data[[#This Row],[NVM
(scaled)]]/((Data[[#This Row],[Upper Bound]]-Data[[#This Row],[Lower Bound]])/2)</f>
        <v>0.31399259912695998</v>
      </c>
      <c r="X413" s="30">
        <f>(Data[[#This Row],[Upper Bound]]+Data[[#This Row],[Lower Bound]])/2</f>
        <v>24.955133664339439</v>
      </c>
      <c r="Y413" s="32">
        <f>LN(Data[[#This Row],[NVActual]]/Data[[#This Row],[MA'[n^2']
30d]])</f>
        <v>-1.1243944635674654</v>
      </c>
      <c r="Z413" s="32">
        <f>LN(Data[[#This Row],[NVActual]]/Data[[#This Row],[MA'[n*ln(n)']
30d]])</f>
        <v>9.730015788634832</v>
      </c>
      <c r="AA413" s="32">
        <f>LN(Data[[#This Row],[NVActual]]/Data[[#This Row],[MA'[n^1.5']]])</f>
        <v>5.6033665814212759</v>
      </c>
      <c r="AB413" s="32">
        <f>LN(Data[[#This Row],[NVActual]]/Data[[#This Row],[Metcalfe
(n^2)]])</f>
        <v>-1.378462665035403</v>
      </c>
      <c r="AC413" s="34">
        <f>1+Data[[#This Row],[MA'[NVMetcalfe calc']]]/((Data[[#This Row],[NVM_norm
(scaled)]]-Data[[#This Row],[NV_fund.]])/2)</f>
        <v>-20259481421.473076</v>
      </c>
    </row>
    <row r="414" spans="1:29" x14ac:dyDescent="0.2">
      <c r="A414" s="23">
        <v>43762</v>
      </c>
      <c r="B414" s="24">
        <v>134263137184.00999</v>
      </c>
      <c r="C414" s="24">
        <f t="shared" si="49"/>
        <v>146688941093.50006</v>
      </c>
      <c r="D414" s="25">
        <f>LN(Data[[#This Row],[NVActual]])</f>
        <v>25.623067421667042</v>
      </c>
      <c r="E414" s="26">
        <v>719988</v>
      </c>
      <c r="F414" s="40">
        <f>Data[[#This Row],[DAA 
(n)]]^2</f>
        <v>518382720144</v>
      </c>
      <c r="G414" s="41">
        <f t="shared" si="50"/>
        <v>479873063950.40002</v>
      </c>
      <c r="H414" s="28">
        <f>LN(Data[[#This Row],[Metcalfe
(n^2)]])</f>
        <v>26.973979648373362</v>
      </c>
      <c r="I414" s="42">
        <f t="shared" si="51"/>
        <v>26.877027524268133</v>
      </c>
      <c r="J414" s="40">
        <f>Data[[#This Row],[DAA 
(n)]]*LN(Data[[#This Row],[DAA 
(n)]])</f>
        <v>9710470.8295365199</v>
      </c>
      <c r="K414" s="40">
        <f t="shared" si="52"/>
        <v>9272207.9808175359</v>
      </c>
      <c r="L414" s="29">
        <f>LN(Data[[#This Row],[MA'[n*ln(n)']
30d]])</f>
        <v>16.042532094813303</v>
      </c>
      <c r="M414" s="43">
        <f t="shared" si="53"/>
        <v>16.070075921558491</v>
      </c>
      <c r="N414" s="40">
        <f>Data[[#This Row],[DAA 
(n)]]^1.5</f>
        <v>610924985.50234377</v>
      </c>
      <c r="O414" s="40">
        <f t="shared" si="54"/>
        <v>574559238.76184464</v>
      </c>
      <c r="P414" s="43">
        <f>LN(Data[[#This Row],[MA'[n^1.5']]])</f>
        <v>20.169113763534884</v>
      </c>
      <c r="Q414" s="43">
        <f t="shared" si="55"/>
        <v>20.208447389880057</v>
      </c>
      <c r="R414" s="30">
        <f>$O$1+$O$2*Data[[#This Row],[MA'[ln(n^2)']]]</f>
        <v>26.877027524268133</v>
      </c>
      <c r="S414" s="30">
        <f>$Q$1+$Q$2*Data[[#This Row],[MA'[ln(n*ln(n))']]]</f>
        <v>23.035625270571508</v>
      </c>
      <c r="T414" s="31">
        <f>$O$3*Data[[#This Row],[Metcalfe
(n^2)]]</f>
        <v>269559014474.88</v>
      </c>
      <c r="U414" s="31">
        <f t="shared" si="48"/>
        <v>249533993254.20798</v>
      </c>
      <c r="V414" s="30">
        <f>LN(Data[[#This Row],[MA'[NVA']
30d]]/Data[[#This Row],[MA'[NVMetcalfe calc']]])</f>
        <v>-0.53128085361384836</v>
      </c>
      <c r="W414" s="30">
        <f>$Q$3+Data[[#This Row],[NVM
(scaled)]]/((Data[[#This Row],[Upper Bound]]-Data[[#This Row],[Lower Bound]])/2)</f>
        <v>0.31339223099971331</v>
      </c>
      <c r="X414" s="30">
        <f>(Data[[#This Row],[Upper Bound]]+Data[[#This Row],[Lower Bound]])/2</f>
        <v>24.956326397419822</v>
      </c>
      <c r="Y414" s="32">
        <f>LN(Data[[#This Row],[NVActual]]/Data[[#This Row],[MA'[n^2']
30d]])</f>
        <v>-1.2737200341048773</v>
      </c>
      <c r="Z414" s="32">
        <f>LN(Data[[#This Row],[NVActual]]/Data[[#This Row],[MA'[n*ln(n)']
30d]])</f>
        <v>9.5805353268537399</v>
      </c>
      <c r="AA414" s="32">
        <f>LN(Data[[#This Row],[NVActual]]/Data[[#This Row],[MA'[n^1.5']]])</f>
        <v>5.4539536581321588</v>
      </c>
      <c r="AB414" s="32">
        <f>LN(Data[[#This Row],[NVActual]]/Data[[#This Row],[Metcalfe
(n^2)]])</f>
        <v>-1.3509122267063194</v>
      </c>
      <c r="AC414" s="34">
        <f>1+Data[[#This Row],[MA'[NVMetcalfe calc']]]/((Data[[#This Row],[NVM_norm
(scaled)]]-Data[[#This Row],[NV_fund.]])/2)</f>
        <v>-20251970934.688126</v>
      </c>
    </row>
    <row r="415" spans="1:29" x14ac:dyDescent="0.2">
      <c r="A415" s="23">
        <v>43761</v>
      </c>
      <c r="B415" s="24">
        <v>134316744655.845</v>
      </c>
      <c r="C415" s="24">
        <f t="shared" si="49"/>
        <v>147368872950.83719</v>
      </c>
      <c r="D415" s="25">
        <f>LN(Data[[#This Row],[NVActual]])</f>
        <v>25.623466613685295</v>
      </c>
      <c r="E415" s="26">
        <v>736263</v>
      </c>
      <c r="F415" s="40">
        <f>Data[[#This Row],[DAA 
(n)]]^2</f>
        <v>542083205169</v>
      </c>
      <c r="G415" s="41">
        <f t="shared" si="50"/>
        <v>486125289387.73334</v>
      </c>
      <c r="H415" s="28">
        <f>LN(Data[[#This Row],[Metcalfe
(n^2)]])</f>
        <v>27.018685341675781</v>
      </c>
      <c r="I415" s="42">
        <f t="shared" si="51"/>
        <v>26.887321853269995</v>
      </c>
      <c r="J415" s="40">
        <f>Data[[#This Row],[DAA 
(n)]]*LN(Data[[#This Row],[DAA 
(n)]])</f>
        <v>9946429.1628591176</v>
      </c>
      <c r="K415" s="40">
        <f t="shared" si="52"/>
        <v>9330579.5334973261</v>
      </c>
      <c r="L415" s="29">
        <f>LN(Data[[#This Row],[MA'[n*ln(n)']
30d]])</f>
        <v>16.048807685953129</v>
      </c>
      <c r="M415" s="43">
        <f t="shared" si="53"/>
        <v>16.071626257612174</v>
      </c>
      <c r="N415" s="40">
        <f>Data[[#This Row],[DAA 
(n)]]^1.5</f>
        <v>631756129.28355861</v>
      </c>
      <c r="O415" s="40">
        <f t="shared" si="54"/>
        <v>579867028.81766832</v>
      </c>
      <c r="P415" s="43">
        <f>LN(Data[[#This Row],[MA'[n^1.5']]])</f>
        <v>20.178309374561305</v>
      </c>
      <c r="Q415" s="43">
        <f t="shared" si="55"/>
        <v>20.210644915813432</v>
      </c>
      <c r="R415" s="30">
        <f>$O$1+$O$2*Data[[#This Row],[MA'[ln(n^2)']]]</f>
        <v>26.887321853269995</v>
      </c>
      <c r="S415" s="30">
        <f>$Q$1+$Q$2*Data[[#This Row],[MA'[ln(n*ln(n))']]]</f>
        <v>23.038183325060086</v>
      </c>
      <c r="T415" s="31">
        <f>$O$3*Data[[#This Row],[Metcalfe
(n^2)]]</f>
        <v>281883266687.88</v>
      </c>
      <c r="U415" s="31">
        <f t="shared" si="48"/>
        <v>252785150481.62137</v>
      </c>
      <c r="V415" s="30">
        <f>LN(Data[[#This Row],[MA'[NVA']
30d]]/Data[[#This Row],[MA'[NVMetcalfe calc']]])</f>
        <v>-0.53960113691970757</v>
      </c>
      <c r="W415" s="30">
        <f>$Q$3+Data[[#This Row],[NVM
(scaled)]]/((Data[[#This Row],[Upper Bound]]-Data[[#This Row],[Lower Bound]])/2)</f>
        <v>0.30962498467382726</v>
      </c>
      <c r="X415" s="30">
        <f>(Data[[#This Row],[Upper Bound]]+Data[[#This Row],[Lower Bound]])/2</f>
        <v>24.962752589165042</v>
      </c>
      <c r="Y415" s="32">
        <f>LN(Data[[#This Row],[NVActual]]/Data[[#This Row],[MA'[n^2']
30d]])</f>
        <v>-1.2862656110317501</v>
      </c>
      <c r="Z415" s="32">
        <f>LN(Data[[#This Row],[NVActual]]/Data[[#This Row],[MA'[n*ln(n)']
30d]])</f>
        <v>9.5746589277321661</v>
      </c>
      <c r="AA415" s="32">
        <f>LN(Data[[#This Row],[NVActual]]/Data[[#This Row],[MA'[n^1.5']]])</f>
        <v>5.4451572391239909</v>
      </c>
      <c r="AB415" s="32">
        <f>LN(Data[[#This Row],[NVActual]]/Data[[#This Row],[Metcalfe
(n^2)]])</f>
        <v>-1.3952187279904849</v>
      </c>
      <c r="AC415" s="34">
        <f>1+Data[[#This Row],[MA'[NVMetcalfe calc']]]/((Data[[#This Row],[NVM_norm
(scaled)]]-Data[[#This Row],[NV_fund.]])/2)</f>
        <v>-20507349373.654591</v>
      </c>
    </row>
    <row r="416" spans="1:29" x14ac:dyDescent="0.2">
      <c r="A416" s="23">
        <v>43760</v>
      </c>
      <c r="B416" s="24">
        <v>144586456293.43201</v>
      </c>
      <c r="C416" s="24">
        <f t="shared" si="49"/>
        <v>148904230536.60605</v>
      </c>
      <c r="D416" s="25">
        <f>LN(Data[[#This Row],[NVActual]])</f>
        <v>25.697143479030125</v>
      </c>
      <c r="E416" s="26">
        <v>732596</v>
      </c>
      <c r="F416" s="40">
        <f>Data[[#This Row],[DAA 
(n)]]^2</f>
        <v>536696899216</v>
      </c>
      <c r="G416" s="41">
        <f t="shared" si="50"/>
        <v>486088740159.56665</v>
      </c>
      <c r="H416" s="28">
        <f>LN(Data[[#This Row],[Metcalfe
(n^2)]])</f>
        <v>27.008699338612971</v>
      </c>
      <c r="I416" s="42">
        <f t="shared" si="51"/>
        <v>26.887254361338915</v>
      </c>
      <c r="J416" s="40">
        <f>Data[[#This Row],[DAA 
(n)]]*LN(Data[[#This Row],[DAA 
(n)]])</f>
        <v>9893232.5503352545</v>
      </c>
      <c r="K416" s="40">
        <f t="shared" si="52"/>
        <v>9330219.2307225857</v>
      </c>
      <c r="L416" s="29">
        <f>LN(Data[[#This Row],[MA'[n*ln(n)']
30d]])</f>
        <v>16.048769069945386</v>
      </c>
      <c r="M416" s="43">
        <f t="shared" si="53"/>
        <v>16.072424975325131</v>
      </c>
      <c r="N416" s="40">
        <f>Data[[#This Row],[DAA 
(n)]]^1.5</f>
        <v>627042264.58672214</v>
      </c>
      <c r="O416" s="40">
        <f t="shared" si="54"/>
        <v>579835074.25555086</v>
      </c>
      <c r="P416" s="43">
        <f>LN(Data[[#This Row],[MA'[n^1.5']]])</f>
        <v>20.178254266336459</v>
      </c>
      <c r="Q416" s="43">
        <f t="shared" si="55"/>
        <v>20.211800524841767</v>
      </c>
      <c r="R416" s="30">
        <f>$O$1+$O$2*Data[[#This Row],[MA'[ln(n^2)']]]</f>
        <v>26.887254361338915</v>
      </c>
      <c r="S416" s="30">
        <f>$Q$1+$Q$2*Data[[#This Row],[MA'[ln(n*ln(n))']]]</f>
        <v>23.039501209286463</v>
      </c>
      <c r="T416" s="31">
        <f>$O$3*Data[[#This Row],[Metcalfe
(n^2)]]</f>
        <v>279082387592.32001</v>
      </c>
      <c r="U416" s="31">
        <f t="shared" si="48"/>
        <v>252766144882.97467</v>
      </c>
      <c r="V416" s="30">
        <f>LN(Data[[#This Row],[MA'[NVA']
30d]]/Data[[#This Row],[MA'[NVMetcalfe calc']]])</f>
        <v>-0.5291613815288001</v>
      </c>
      <c r="W416" s="30">
        <f>$Q$3+Data[[#This Row],[NVM
(scaled)]]/((Data[[#This Row],[Upper Bound]]-Data[[#This Row],[Lower Bound]])/2)</f>
        <v>0.31495045257955945</v>
      </c>
      <c r="X416" s="30">
        <f>(Data[[#This Row],[Upper Bound]]+Data[[#This Row],[Lower Bound]])/2</f>
        <v>24.963377785312687</v>
      </c>
      <c r="Y416" s="32">
        <f>LN(Data[[#This Row],[NVActual]]/Data[[#This Row],[MA'[n^2']
30d]])</f>
        <v>-1.2125135580696405</v>
      </c>
      <c r="Z416" s="32">
        <f>LN(Data[[#This Row],[NVActual]]/Data[[#This Row],[MA'[n*ln(n)']
30d]])</f>
        <v>9.6483744090847381</v>
      </c>
      <c r="AA416" s="32">
        <f>LN(Data[[#This Row],[NVActual]]/Data[[#This Row],[MA'[n^1.5']]])</f>
        <v>5.5188892126936677</v>
      </c>
      <c r="AB416" s="32">
        <f>LN(Data[[#This Row],[NVActual]]/Data[[#This Row],[Metcalfe
(n^2)]])</f>
        <v>-1.3115558595828452</v>
      </c>
      <c r="AC416" s="34">
        <f>1+Data[[#This Row],[MA'[NVMetcalfe calc']]]/((Data[[#This Row],[NVM_norm
(scaled)]]-Data[[#This Row],[NV_fund.]])/2)</f>
        <v>-20509717837.857903</v>
      </c>
    </row>
    <row r="417" spans="1:29" x14ac:dyDescent="0.2">
      <c r="A417" s="23">
        <v>43759</v>
      </c>
      <c r="B417" s="24">
        <v>147854575170.57501</v>
      </c>
      <c r="C417" s="24">
        <f t="shared" si="49"/>
        <v>150060519886.75165</v>
      </c>
      <c r="D417" s="25">
        <f>LN(Data[[#This Row],[NVActual]])</f>
        <v>25.719495027443667</v>
      </c>
      <c r="E417" s="26">
        <v>749935</v>
      </c>
      <c r="F417" s="40">
        <f>Data[[#This Row],[DAA 
(n)]]^2</f>
        <v>562402504225</v>
      </c>
      <c r="G417" s="41">
        <f t="shared" si="50"/>
        <v>480456815259.86664</v>
      </c>
      <c r="H417" s="28">
        <f>LN(Data[[#This Row],[Metcalfe
(n^2)]])</f>
        <v>27.05548363018011</v>
      </c>
      <c r="I417" s="42">
        <f t="shared" si="51"/>
        <v>26.874652373328615</v>
      </c>
      <c r="J417" s="40">
        <f>Data[[#This Row],[DAA 
(n)]]*LN(Data[[#This Row],[DAA 
(n)]])</f>
        <v>10144927.05809956</v>
      </c>
      <c r="K417" s="40">
        <f t="shared" si="52"/>
        <v>9269598.4685888626</v>
      </c>
      <c r="L417" s="29">
        <f>LN(Data[[#This Row],[MA'[n*ln(n)']
30d]])</f>
        <v>16.042250621457079</v>
      </c>
      <c r="M417" s="43">
        <f t="shared" si="53"/>
        <v>16.073166330829576</v>
      </c>
      <c r="N417" s="40">
        <f>Data[[#This Row],[DAA 
(n)]]^1.5</f>
        <v>649434617.19096649</v>
      </c>
      <c r="O417" s="40">
        <f t="shared" si="54"/>
        <v>574674713.61500359</v>
      </c>
      <c r="P417" s="43">
        <f>LN(Data[[#This Row],[MA'[n^1.5']]])</f>
        <v>20.169314723232095</v>
      </c>
      <c r="Q417" s="43">
        <f t="shared" si="55"/>
        <v>20.212876005992936</v>
      </c>
      <c r="R417" s="30">
        <f>$O$1+$O$2*Data[[#This Row],[MA'[ln(n^2)']]]</f>
        <v>26.874652373328615</v>
      </c>
      <c r="S417" s="30">
        <f>$Q$1+$Q$2*Data[[#This Row],[MA'[ln(n*ln(n))']]]</f>
        <v>23.040724445868797</v>
      </c>
      <c r="T417" s="31">
        <f>$O$3*Data[[#This Row],[Metcalfe
(n^2)]]</f>
        <v>292449302197</v>
      </c>
      <c r="U417" s="31">
        <f t="shared" si="48"/>
        <v>249837543935.13068</v>
      </c>
      <c r="V417" s="30">
        <f>LN(Data[[#This Row],[MA'[NVA']
30d]]/Data[[#This Row],[MA'[NVMetcalfe calc']]])</f>
        <v>-0.50977220373802445</v>
      </c>
      <c r="W417" s="30">
        <f>$Q$3+Data[[#This Row],[NVM
(scaled)]]/((Data[[#This Row],[Upper Bound]]-Data[[#This Row],[Lower Bound]])/2)</f>
        <v>0.32407314201872556</v>
      </c>
      <c r="X417" s="30">
        <f>(Data[[#This Row],[Upper Bound]]+Data[[#This Row],[Lower Bound]])/2</f>
        <v>24.957688409598706</v>
      </c>
      <c r="Y417" s="32">
        <f>LN(Data[[#This Row],[NVActual]]/Data[[#This Row],[MA'[n^2']
30d]])</f>
        <v>-1.1785081592848825</v>
      </c>
      <c r="Z417" s="32">
        <f>LN(Data[[#This Row],[NVActual]]/Data[[#This Row],[MA'[n*ln(n)']
30d]])</f>
        <v>9.6772444059865883</v>
      </c>
      <c r="AA417" s="32">
        <f>LN(Data[[#This Row],[NVActual]]/Data[[#This Row],[MA'[n^1.5']]])</f>
        <v>5.5501803042115698</v>
      </c>
      <c r="AB417" s="32">
        <f>LN(Data[[#This Row],[NVActual]]/Data[[#This Row],[Metcalfe
(n^2)]])</f>
        <v>-1.3359886027364423</v>
      </c>
      <c r="AC417" s="34">
        <f>1+Data[[#This Row],[MA'[NVMetcalfe calc']]]/((Data[[#This Row],[NVM_norm
(scaled)]]-Data[[#This Row],[NV_fund.]])/2)</f>
        <v>-20284277497.150181</v>
      </c>
    </row>
    <row r="418" spans="1:29" x14ac:dyDescent="0.2">
      <c r="A418" s="23">
        <v>43758</v>
      </c>
      <c r="B418" s="24">
        <v>147875242280.40799</v>
      </c>
      <c r="C418" s="24">
        <f t="shared" si="49"/>
        <v>151217105455.41321</v>
      </c>
      <c r="D418" s="25">
        <f>LN(Data[[#This Row],[NVActual]])</f>
        <v>25.7196347976572</v>
      </c>
      <c r="E418" s="26">
        <v>546144</v>
      </c>
      <c r="F418" s="40">
        <f>Data[[#This Row],[DAA 
(n)]]^2</f>
        <v>298273268736</v>
      </c>
      <c r="G418" s="41">
        <f t="shared" si="50"/>
        <v>474742901217.16669</v>
      </c>
      <c r="H418" s="28">
        <f>LN(Data[[#This Row],[Metcalfe
(n^2)]])</f>
        <v>26.421275912436968</v>
      </c>
      <c r="I418" s="42">
        <f t="shared" si="51"/>
        <v>26.862534093828131</v>
      </c>
      <c r="J418" s="40">
        <f>Data[[#This Row],[DAA 
(n)]]*LN(Data[[#This Row],[DAA 
(n)]])</f>
        <v>7214910.6559609883</v>
      </c>
      <c r="K418" s="40">
        <f t="shared" si="52"/>
        <v>9209603.3467451949</v>
      </c>
      <c r="L418" s="29">
        <f>LN(Data[[#This Row],[MA'[n*ln(n)']
30d]])</f>
        <v>16.035757339632518</v>
      </c>
      <c r="M418" s="43">
        <f t="shared" si="53"/>
        <v>16.074434361473795</v>
      </c>
      <c r="N418" s="40">
        <f>Data[[#This Row],[DAA 
(n)]]^1.5</f>
        <v>403608914.76843548</v>
      </c>
      <c r="O418" s="40">
        <f t="shared" si="54"/>
        <v>569508474.69961739</v>
      </c>
      <c r="P418" s="43">
        <f>LN(Data[[#This Row],[MA'[n^1.5']]])</f>
        <v>20.160284221688318</v>
      </c>
      <c r="Q418" s="43">
        <f t="shared" si="55"/>
        <v>20.214675973480063</v>
      </c>
      <c r="R418" s="30">
        <f>$O$1+$O$2*Data[[#This Row],[MA'[ln(n^2)']]]</f>
        <v>26.862534093828131</v>
      </c>
      <c r="S418" s="30">
        <f>$Q$1+$Q$2*Data[[#This Row],[MA'[ln(n*ln(n))']]]</f>
        <v>23.04281669643176</v>
      </c>
      <c r="T418" s="31">
        <f>$O$3*Data[[#This Row],[Metcalfe
(n^2)]]</f>
        <v>155102099742.72</v>
      </c>
      <c r="U418" s="31">
        <f t="shared" si="48"/>
        <v>246866308632.92667</v>
      </c>
      <c r="V418" s="30">
        <f>LN(Data[[#This Row],[MA'[NVA']
30d]]/Data[[#This Row],[MA'[NVMetcalfe calc']]])</f>
        <v>-0.49013034083270657</v>
      </c>
      <c r="W418" s="30">
        <f>$Q$3+Data[[#This Row],[NVM
(scaled)]]/((Data[[#This Row],[Upper Bound]]-Data[[#This Row],[Lower Bound]])/2)</f>
        <v>0.33336827056012386</v>
      </c>
      <c r="X418" s="30">
        <f>(Data[[#This Row],[Upper Bound]]+Data[[#This Row],[Lower Bound]])/2</f>
        <v>24.952675395129944</v>
      </c>
      <c r="Y418" s="32">
        <f>LN(Data[[#This Row],[NVActual]]/Data[[#This Row],[MA'[n^2']
30d]])</f>
        <v>-1.1664044361940209</v>
      </c>
      <c r="Z418" s="32">
        <f>LN(Data[[#This Row],[NVActual]]/Data[[#This Row],[MA'[n*ln(n)']
30d]])</f>
        <v>9.6838774580246803</v>
      </c>
      <c r="AA418" s="32">
        <f>LN(Data[[#This Row],[NVActual]]/Data[[#This Row],[MA'[n^1.5']]])</f>
        <v>5.5593505759688799</v>
      </c>
      <c r="AB418" s="32">
        <f>LN(Data[[#This Row],[NVActual]]/Data[[#This Row],[Metcalfe
(n^2)]])</f>
        <v>-0.70164111477976854</v>
      </c>
      <c r="AC418" s="34">
        <f>1+Data[[#This Row],[MA'[NVMetcalfe calc']]]/((Data[[#This Row],[NVM_norm
(scaled)]]-Data[[#This Row],[NV_fund.]])/2)</f>
        <v>-20054691821.464539</v>
      </c>
    </row>
    <row r="419" spans="1:29" x14ac:dyDescent="0.2">
      <c r="A419" s="23">
        <v>43757</v>
      </c>
      <c r="B419" s="24">
        <v>143085646028.75101</v>
      </c>
      <c r="C419" s="24">
        <f t="shared" si="49"/>
        <v>152431088102.0679</v>
      </c>
      <c r="D419" s="25">
        <f>LN(Data[[#This Row],[NVActual]])</f>
        <v>25.686709211201332</v>
      </c>
      <c r="E419" s="26">
        <v>643714</v>
      </c>
      <c r="F419" s="40">
        <f>Data[[#This Row],[DAA 
(n)]]^2</f>
        <v>414367713796</v>
      </c>
      <c r="G419" s="41">
        <f t="shared" si="50"/>
        <v>483193573512.09998</v>
      </c>
      <c r="H419" s="28">
        <f>LN(Data[[#This Row],[Metcalfe
(n^2)]])</f>
        <v>26.750019614132547</v>
      </c>
      <c r="I419" s="42">
        <f t="shared" si="51"/>
        <v>26.883039550277406</v>
      </c>
      <c r="J419" s="40">
        <f>Data[[#This Row],[DAA 
(n)]]*LN(Data[[#This Row],[DAA 
(n)]])</f>
        <v>8609681.0629458595</v>
      </c>
      <c r="K419" s="40">
        <f t="shared" si="52"/>
        <v>9303830.064206209</v>
      </c>
      <c r="L419" s="29">
        <f>LN(Data[[#This Row],[MA'[n*ln(n)']
30d]])</f>
        <v>16.045936708203666</v>
      </c>
      <c r="M419" s="43">
        <f t="shared" si="53"/>
        <v>16.076223933477966</v>
      </c>
      <c r="N419" s="40">
        <f>Data[[#This Row],[DAA 
(n)]]^1.5</f>
        <v>516463259.60176212</v>
      </c>
      <c r="O419" s="40">
        <f t="shared" si="54"/>
        <v>577395666.21726847</v>
      </c>
      <c r="P419" s="43">
        <f>LN(Data[[#This Row],[MA'[n^1.5']]])</f>
        <v>20.174038319479575</v>
      </c>
      <c r="Q419" s="43">
        <f t="shared" si="55"/>
        <v>20.217200754613067</v>
      </c>
      <c r="R419" s="30">
        <f>$O$1+$O$2*Data[[#This Row],[MA'[ln(n^2)']]]</f>
        <v>26.883039550277406</v>
      </c>
      <c r="S419" s="30">
        <f>$Q$1+$Q$2*Data[[#This Row],[MA'[ln(n*ln(n))']]]</f>
        <v>23.045769490238641</v>
      </c>
      <c r="T419" s="31">
        <f>$O$3*Data[[#This Row],[Metcalfe
(n^2)]]</f>
        <v>215471211173.92001</v>
      </c>
      <c r="U419" s="31">
        <f t="shared" si="48"/>
        <v>251260658226.29202</v>
      </c>
      <c r="V419" s="30">
        <f>LN(Data[[#This Row],[MA'[NVA']
30d]]/Data[[#This Row],[MA'[NVMetcalfe calc']]])</f>
        <v>-0.49977826665428171</v>
      </c>
      <c r="W419" s="30">
        <f>$Q$3+Data[[#This Row],[NVM
(scaled)]]/((Data[[#This Row],[Upper Bound]]-Data[[#This Row],[Lower Bound]])/2)</f>
        <v>0.32951363399779432</v>
      </c>
      <c r="X419" s="30">
        <f>(Data[[#This Row],[Upper Bound]]+Data[[#This Row],[Lower Bound]])/2</f>
        <v>24.964404520258022</v>
      </c>
      <c r="Y419" s="32">
        <f>LN(Data[[#This Row],[NVActual]]/Data[[#This Row],[MA'[n^2']
30d]])</f>
        <v>-1.2169739724264541</v>
      </c>
      <c r="Z419" s="32">
        <f>LN(Data[[#This Row],[NVActual]]/Data[[#This Row],[MA'[n*ln(n)']
30d]])</f>
        <v>9.640772502997665</v>
      </c>
      <c r="AA419" s="32">
        <f>LN(Data[[#This Row],[NVActual]]/Data[[#This Row],[MA'[n^1.5']]])</f>
        <v>5.5126708917217586</v>
      </c>
      <c r="AB419" s="32">
        <f>LN(Data[[#This Row],[NVActual]]/Data[[#This Row],[Metcalfe
(n^2)]])</f>
        <v>-1.0633104029312161</v>
      </c>
      <c r="AC419" s="34">
        <f>1+Data[[#This Row],[MA'[NVMetcalfe calc']]]/((Data[[#This Row],[NVM_norm
(scaled)]]-Data[[#This Row],[NV_fund.]])/2)</f>
        <v>-20398763637.643044</v>
      </c>
    </row>
    <row r="420" spans="1:29" x14ac:dyDescent="0.2">
      <c r="A420" s="23">
        <v>43756</v>
      </c>
      <c r="B420" s="24">
        <v>143266919855.44699</v>
      </c>
      <c r="C420" s="24">
        <f t="shared" si="49"/>
        <v>153740026808.15442</v>
      </c>
      <c r="D420" s="25">
        <f>LN(Data[[#This Row],[NVActual]])</f>
        <v>25.687975299740479</v>
      </c>
      <c r="E420" s="26">
        <v>673650</v>
      </c>
      <c r="F420" s="40">
        <f>Data[[#This Row],[DAA 
(n)]]^2</f>
        <v>453804322500</v>
      </c>
      <c r="G420" s="41">
        <f t="shared" si="50"/>
        <v>487306688241.70001</v>
      </c>
      <c r="H420" s="28">
        <f>LN(Data[[#This Row],[Metcalfe
(n^2)]])</f>
        <v>26.840931934367987</v>
      </c>
      <c r="I420" s="42">
        <f t="shared" si="51"/>
        <v>26.891728241472688</v>
      </c>
      <c r="J420" s="40">
        <f>Data[[#This Row],[DAA 
(n)]]*LN(Data[[#This Row],[DAA 
(n)]])</f>
        <v>9040696.8987934981</v>
      </c>
      <c r="K420" s="40">
        <f t="shared" si="52"/>
        <v>9346966.1310349479</v>
      </c>
      <c r="L420" s="29">
        <f>LN(Data[[#This Row],[MA'[n*ln(n)']
30d]])</f>
        <v>16.050562370646329</v>
      </c>
      <c r="M420" s="43">
        <f t="shared" si="53"/>
        <v>16.077743191126391</v>
      </c>
      <c r="N420" s="40">
        <f>Data[[#This Row],[DAA 
(n)]]^1.5</f>
        <v>552906214.33668542</v>
      </c>
      <c r="O420" s="40">
        <f t="shared" si="54"/>
        <v>581112710.57775271</v>
      </c>
      <c r="P420" s="43">
        <f>LN(Data[[#This Row],[MA'[n^1.5']]])</f>
        <v>20.180455290111489</v>
      </c>
      <c r="Q420" s="43">
        <f t="shared" si="55"/>
        <v>20.219365372256274</v>
      </c>
      <c r="R420" s="30">
        <f>$O$1+$O$2*Data[[#This Row],[MA'[ln(n^2)']]]</f>
        <v>26.891728241472688</v>
      </c>
      <c r="S420" s="30">
        <f>$Q$1+$Q$2*Data[[#This Row],[MA'[ln(n*ln(n))']]]</f>
        <v>23.048276265358542</v>
      </c>
      <c r="T420" s="31">
        <f>$O$3*Data[[#This Row],[Metcalfe
(n^2)]]</f>
        <v>235978247700</v>
      </c>
      <c r="U420" s="31">
        <f t="shared" si="48"/>
        <v>253399477885.68402</v>
      </c>
      <c r="V420" s="30">
        <f>LN(Data[[#This Row],[MA'[NVA']
30d]]/Data[[#This Row],[MA'[NVMetcalfe calc']]])</f>
        <v>-0.4997041691552806</v>
      </c>
      <c r="W420" s="30">
        <f>$Q$3+Data[[#This Row],[NVM
(scaled)]]/((Data[[#This Row],[Upper Bound]]-Data[[#This Row],[Lower Bound]])/2)</f>
        <v>0.32997116536863941</v>
      </c>
      <c r="X420" s="30">
        <f>(Data[[#This Row],[Upper Bound]]+Data[[#This Row],[Lower Bound]])/2</f>
        <v>24.970002253415615</v>
      </c>
      <c r="Y420" s="32">
        <f>LN(Data[[#This Row],[NVActual]]/Data[[#This Row],[MA'[n^2']
30d]])</f>
        <v>-1.2241842120621675</v>
      </c>
      <c r="Z420" s="32">
        <f>LN(Data[[#This Row],[NVActual]]/Data[[#This Row],[MA'[n*ln(n)']
30d]])</f>
        <v>9.6374129290941521</v>
      </c>
      <c r="AA420" s="32">
        <f>LN(Data[[#This Row],[NVActual]]/Data[[#This Row],[MA'[n^1.5']]])</f>
        <v>5.5075200096289896</v>
      </c>
      <c r="AB420" s="32">
        <f>LN(Data[[#This Row],[NVActual]]/Data[[#This Row],[Metcalfe
(n^2)]])</f>
        <v>-1.1529566346275073</v>
      </c>
      <c r="AC420" s="34">
        <f>1+Data[[#This Row],[MA'[NVMetcalfe calc']]]/((Data[[#This Row],[NVM_norm
(scaled)]]-Data[[#This Row],[NV_fund.]])/2)</f>
        <v>-20568113487.185459</v>
      </c>
    </row>
    <row r="421" spans="1:29" x14ac:dyDescent="0.2">
      <c r="A421" s="23">
        <v>43755</v>
      </c>
      <c r="B421" s="24">
        <v>145287592860.18301</v>
      </c>
      <c r="C421" s="24">
        <f t="shared" si="49"/>
        <v>155062807849.29608</v>
      </c>
      <c r="D421" s="25">
        <f>LN(Data[[#This Row],[NVActual]])</f>
        <v>25.701981014063811</v>
      </c>
      <c r="E421" s="26">
        <v>730671</v>
      </c>
      <c r="F421" s="40">
        <f>Data[[#This Row],[DAA 
(n)]]^2</f>
        <v>533880110241</v>
      </c>
      <c r="G421" s="41">
        <f t="shared" si="50"/>
        <v>496587636106.23334</v>
      </c>
      <c r="H421" s="28">
        <f>LN(Data[[#This Row],[Metcalfe
(n^2)]])</f>
        <v>27.003437138042564</v>
      </c>
      <c r="I421" s="42">
        <f t="shared" si="51"/>
        <v>26.907675986206076</v>
      </c>
      <c r="J421" s="40">
        <f>Data[[#This Row],[DAA 
(n)]]*LN(Data[[#This Row],[DAA 
(n)]])</f>
        <v>9865314.2085453495</v>
      </c>
      <c r="K421" s="40">
        <f t="shared" si="52"/>
        <v>9435231.9665330835</v>
      </c>
      <c r="L421" s="29">
        <f>LN(Data[[#This Row],[MA'[n*ln(n)']
30d]])</f>
        <v>16.059961322230638</v>
      </c>
      <c r="M421" s="43">
        <f t="shared" si="53"/>
        <v>16.079125334797972</v>
      </c>
      <c r="N421" s="40">
        <f>Data[[#This Row],[DAA 
(n)]]^1.5</f>
        <v>624572424.96759617</v>
      </c>
      <c r="O421" s="40">
        <f t="shared" si="54"/>
        <v>589068020.60519063</v>
      </c>
      <c r="P421" s="43">
        <f>LN(Data[[#This Row],[MA'[n^1.5']]])</f>
        <v>20.194052219846448</v>
      </c>
      <c r="Q421" s="43">
        <f t="shared" si="55"/>
        <v>20.22134005778398</v>
      </c>
      <c r="R421" s="30">
        <f>$O$1+$O$2*Data[[#This Row],[MA'[ln(n^2)']]]</f>
        <v>26.907675986206076</v>
      </c>
      <c r="S421" s="30">
        <f>$Q$1+$Q$2*Data[[#This Row],[MA'[ln(n*ln(n))']]]</f>
        <v>23.050556802416651</v>
      </c>
      <c r="T421" s="31">
        <f>$O$3*Data[[#This Row],[Metcalfe
(n^2)]]</f>
        <v>277617657325.32001</v>
      </c>
      <c r="U421" s="31">
        <f t="shared" si="48"/>
        <v>258225570775.24133</v>
      </c>
      <c r="V421" s="30">
        <f>LN(Data[[#This Row],[MA'[NVA']
30d]]/Data[[#This Row],[MA'[NVMetcalfe calc']]])</f>
        <v>-0.51000326149572872</v>
      </c>
      <c r="W421" s="30">
        <f>$Q$3+Data[[#This Row],[NVM
(scaled)]]/((Data[[#This Row],[Upper Bound]]-Data[[#This Row],[Lower Bound]])/2)</f>
        <v>0.32555224135196348</v>
      </c>
      <c r="X421" s="30">
        <f>(Data[[#This Row],[Upper Bound]]+Data[[#This Row],[Lower Bound]])/2</f>
        <v>24.979116394311362</v>
      </c>
      <c r="Y421" s="32">
        <f>LN(Data[[#This Row],[NVActual]]/Data[[#This Row],[MA'[n^2']
30d]])</f>
        <v>-1.2290447985589972</v>
      </c>
      <c r="Z421" s="32">
        <f>LN(Data[[#This Row],[NVActual]]/Data[[#This Row],[MA'[n*ln(n)']
30d]])</f>
        <v>9.6420196918331751</v>
      </c>
      <c r="AA421" s="32">
        <f>LN(Data[[#This Row],[NVActual]]/Data[[#This Row],[MA'[n^1.5']]])</f>
        <v>5.5079287942173636</v>
      </c>
      <c r="AB421" s="32">
        <f>LN(Data[[#This Row],[NVActual]]/Data[[#This Row],[Metcalfe
(n^2)]])</f>
        <v>-1.3014561239787503</v>
      </c>
      <c r="AC421" s="34">
        <f>1+Data[[#This Row],[MA'[NVMetcalfe calc']]]/((Data[[#This Row],[NVM_norm
(scaled)]]-Data[[#This Row],[NV_fund.]])/2)</f>
        <v>-20948335839.86414</v>
      </c>
    </row>
    <row r="422" spans="1:29" x14ac:dyDescent="0.2">
      <c r="A422" s="23">
        <v>43754</v>
      </c>
      <c r="B422" s="24">
        <v>144037329738.80301</v>
      </c>
      <c r="C422" s="24">
        <f t="shared" si="49"/>
        <v>156354700313.23981</v>
      </c>
      <c r="D422" s="25">
        <f>LN(Data[[#This Row],[NVActual]])</f>
        <v>25.693338337224251</v>
      </c>
      <c r="E422" s="26">
        <v>733220</v>
      </c>
      <c r="F422" s="40">
        <f>Data[[#This Row],[DAA 
(n)]]^2</f>
        <v>537611568400</v>
      </c>
      <c r="G422" s="41">
        <f t="shared" si="50"/>
        <v>498952260611.56665</v>
      </c>
      <c r="H422" s="28">
        <f>LN(Data[[#This Row],[Metcalfe
(n^2)]])</f>
        <v>27.01040214452502</v>
      </c>
      <c r="I422" s="42">
        <f t="shared" si="51"/>
        <v>26.911834575639659</v>
      </c>
      <c r="J422" s="40">
        <f>Data[[#This Row],[DAA 
(n)]]*LN(Data[[#This Row],[DAA 
(n)]])</f>
        <v>9902283.5302043185</v>
      </c>
      <c r="K422" s="40">
        <f t="shared" si="52"/>
        <v>9458015.230256997</v>
      </c>
      <c r="L422" s="29">
        <f>LN(Data[[#This Row],[MA'[n*ln(n)']
30d]])</f>
        <v>16.062373112488849</v>
      </c>
      <c r="M422" s="43">
        <f t="shared" si="53"/>
        <v>16.079952896441498</v>
      </c>
      <c r="N422" s="40">
        <f>Data[[#This Row],[DAA 
(n)]]^1.5</f>
        <v>627843574.61253762</v>
      </c>
      <c r="O422" s="40">
        <f t="shared" si="54"/>
        <v>591110071.77774704</v>
      </c>
      <c r="P422" s="43">
        <f>LN(Data[[#This Row],[MA'[n^1.5']]])</f>
        <v>20.19751280469147</v>
      </c>
      <c r="Q422" s="43">
        <f t="shared" si="55"/>
        <v>20.222513678181052</v>
      </c>
      <c r="R422" s="30">
        <f>$O$1+$O$2*Data[[#This Row],[MA'[ln(n^2)']]]</f>
        <v>26.911834575639659</v>
      </c>
      <c r="S422" s="30">
        <f>$Q$1+$Q$2*Data[[#This Row],[MA'[ln(n*ln(n))']]]</f>
        <v>23.051922279128469</v>
      </c>
      <c r="T422" s="31">
        <f>$O$3*Data[[#This Row],[Metcalfe
(n^2)]]</f>
        <v>279558015568</v>
      </c>
      <c r="U422" s="31">
        <f t="shared" si="48"/>
        <v>259455175518.01465</v>
      </c>
      <c r="V422" s="30">
        <f>LN(Data[[#This Row],[MA'[NVA']
30d]]/Data[[#This Row],[MA'[NVMetcalfe calc']]])</f>
        <v>-0.50645680743453636</v>
      </c>
      <c r="W422" s="30">
        <f>$Q$3+Data[[#This Row],[NVM
(scaled)]]/((Data[[#This Row],[Upper Bound]]-Data[[#This Row],[Lower Bound]])/2)</f>
        <v>0.32758118395990443</v>
      </c>
      <c r="X422" s="30">
        <f>(Data[[#This Row],[Upper Bound]]+Data[[#This Row],[Lower Bound]])/2</f>
        <v>24.981878427384064</v>
      </c>
      <c r="Y422" s="32">
        <f>LN(Data[[#This Row],[NVActual]]/Data[[#This Row],[MA'[n^2']
30d]])</f>
        <v>-1.2424379207799008</v>
      </c>
      <c r="Z422" s="32">
        <f>LN(Data[[#This Row],[NVActual]]/Data[[#This Row],[MA'[n*ln(n)']
30d]])</f>
        <v>9.6309652247354016</v>
      </c>
      <c r="AA422" s="32">
        <f>LN(Data[[#This Row],[NVActual]]/Data[[#This Row],[MA'[n^1.5']]])</f>
        <v>5.4958255325327796</v>
      </c>
      <c r="AB422" s="32">
        <f>LN(Data[[#This Row],[NVActual]]/Data[[#This Row],[Metcalfe
(n^2)]])</f>
        <v>-1.3170638073007692</v>
      </c>
      <c r="AC422" s="34">
        <f>1+Data[[#This Row],[MA'[NVMetcalfe calc']]]/((Data[[#This Row],[NVM_norm
(scaled)]]-Data[[#This Row],[NV_fund.]])/2)</f>
        <v>-21047460647.039116</v>
      </c>
    </row>
    <row r="423" spans="1:29" x14ac:dyDescent="0.2">
      <c r="A423" s="23">
        <v>43753</v>
      </c>
      <c r="B423" s="24">
        <v>146845534512.754</v>
      </c>
      <c r="C423" s="24">
        <f t="shared" si="49"/>
        <v>157716547106.32693</v>
      </c>
      <c r="D423" s="25">
        <f>LN(Data[[#This Row],[NVActual]])</f>
        <v>25.712647085635361</v>
      </c>
      <c r="E423" s="26">
        <v>712296</v>
      </c>
      <c r="F423" s="40">
        <f>Data[[#This Row],[DAA 
(n)]]^2</f>
        <v>507365591616</v>
      </c>
      <c r="G423" s="41">
        <f t="shared" si="50"/>
        <v>501292691536.93335</v>
      </c>
      <c r="H423" s="28">
        <f>LN(Data[[#This Row],[Metcalfe
(n^2)]])</f>
        <v>26.952497668678557</v>
      </c>
      <c r="I423" s="42">
        <f t="shared" si="51"/>
        <v>26.915926238142596</v>
      </c>
      <c r="J423" s="40">
        <f>Data[[#This Row],[DAA 
(n)]]*LN(Data[[#This Row],[DAA 
(n)]])</f>
        <v>9599078.1397045311</v>
      </c>
      <c r="K423" s="40">
        <f t="shared" si="52"/>
        <v>9480503.2199535687</v>
      </c>
      <c r="L423" s="29">
        <f>LN(Data[[#This Row],[MA'[n*ln(n)']
30d]])</f>
        <v>16.064747955095974</v>
      </c>
      <c r="M423" s="43">
        <f t="shared" si="53"/>
        <v>16.080282833213765</v>
      </c>
      <c r="N423" s="40">
        <f>Data[[#This Row],[DAA 
(n)]]^1.5</f>
        <v>601160944.71090722</v>
      </c>
      <c r="O423" s="40">
        <f t="shared" si="54"/>
        <v>593128238.20495152</v>
      </c>
      <c r="P423" s="43">
        <f>LN(Data[[#This Row],[MA'[n^1.5']]])</f>
        <v>20.200921186879341</v>
      </c>
      <c r="Q423" s="43">
        <f t="shared" si="55"/>
        <v>20.223014551550541</v>
      </c>
      <c r="R423" s="30">
        <f>$O$1+$O$2*Data[[#This Row],[MA'[ln(n^2)']]]</f>
        <v>26.915926238142596</v>
      </c>
      <c r="S423" s="30">
        <f>$Q$1+$Q$2*Data[[#This Row],[MA'[ln(n*ln(n))']]]</f>
        <v>23.052466674802709</v>
      </c>
      <c r="T423" s="31">
        <f>$O$3*Data[[#This Row],[Metcalfe
(n^2)]]</f>
        <v>263830107640.32001</v>
      </c>
      <c r="U423" s="31">
        <f t="shared" si="48"/>
        <v>260672199599.20529</v>
      </c>
      <c r="V423" s="30">
        <f>LN(Data[[#This Row],[MA'[NVA']
30d]]/Data[[#This Row],[MA'[NVMetcalfe calc']]])</f>
        <v>-0.50246426152041423</v>
      </c>
      <c r="W423" s="30">
        <f>$Q$3+Data[[#This Row],[NVM
(scaled)]]/((Data[[#This Row],[Upper Bound]]-Data[[#This Row],[Lower Bound]])/2)</f>
        <v>0.32988895015842046</v>
      </c>
      <c r="X423" s="30">
        <f>(Data[[#This Row],[Upper Bound]]+Data[[#This Row],[Lower Bound]])/2</f>
        <v>24.984196456472652</v>
      </c>
      <c r="Y423" s="32">
        <f>LN(Data[[#This Row],[NVActual]]/Data[[#This Row],[MA'[n^2']
30d]])</f>
        <v>-1.2278088964535552</v>
      </c>
      <c r="Z423" s="32">
        <f>LN(Data[[#This Row],[NVActual]]/Data[[#This Row],[MA'[n*ln(n)']
30d]])</f>
        <v>9.6478991305393862</v>
      </c>
      <c r="AA423" s="32">
        <f>LN(Data[[#This Row],[NVActual]]/Data[[#This Row],[MA'[n^1.5']]])</f>
        <v>5.5117258987560191</v>
      </c>
      <c r="AB423" s="32">
        <f>LN(Data[[#This Row],[NVActual]]/Data[[#This Row],[Metcalfe
(n^2)]])</f>
        <v>-1.2398505830431965</v>
      </c>
      <c r="AC423" s="34">
        <f>1+Data[[#This Row],[MA'[NVMetcalfe calc']]]/((Data[[#This Row],[NVM_norm
(scaled)]]-Data[[#This Row],[NV_fund.]])/2)</f>
        <v>-21146178980.700813</v>
      </c>
    </row>
    <row r="424" spans="1:29" x14ac:dyDescent="0.2">
      <c r="A424" s="23">
        <v>43752</v>
      </c>
      <c r="B424" s="24">
        <v>150170300737.75699</v>
      </c>
      <c r="C424" s="24">
        <f t="shared" si="49"/>
        <v>159018338602.51279</v>
      </c>
      <c r="D424" s="25">
        <f>LN(Data[[#This Row],[NVActual]])</f>
        <v>25.735035825285305</v>
      </c>
      <c r="E424" s="26">
        <v>694167</v>
      </c>
      <c r="F424" s="40">
        <f>Data[[#This Row],[DAA 
(n)]]^2</f>
        <v>481867823889</v>
      </c>
      <c r="G424" s="41">
        <f t="shared" si="50"/>
        <v>494622749699.36664</v>
      </c>
      <c r="H424" s="28">
        <f>LN(Data[[#This Row],[Metcalfe
(n^2)]])</f>
        <v>26.900935689093973</v>
      </c>
      <c r="I424" s="42">
        <f t="shared" si="51"/>
        <v>26.899209116136664</v>
      </c>
      <c r="J424" s="40">
        <f>Data[[#This Row],[DAA 
(n)]]*LN(Data[[#This Row],[DAA 
(n)]])</f>
        <v>9336870.912245648</v>
      </c>
      <c r="K424" s="40">
        <f t="shared" si="52"/>
        <v>9404904.4503407478</v>
      </c>
      <c r="L424" s="29">
        <f>LN(Data[[#This Row],[MA'[n*ln(n)']
30d]])</f>
        <v>16.056741861212256</v>
      </c>
      <c r="M424" s="43">
        <f t="shared" si="53"/>
        <v>16.08017291401362</v>
      </c>
      <c r="N424" s="40">
        <f>Data[[#This Row],[DAA 
(n)]]^1.5</f>
        <v>578356932.7893945</v>
      </c>
      <c r="O424" s="40">
        <f t="shared" si="54"/>
        <v>586846296.29351342</v>
      </c>
      <c r="P424" s="43">
        <f>LN(Data[[#This Row],[MA'[n^1.5']]])</f>
        <v>20.190273497326675</v>
      </c>
      <c r="Q424" s="43">
        <f t="shared" si="55"/>
        <v>20.222911347760689</v>
      </c>
      <c r="R424" s="30">
        <f>$O$1+$O$2*Data[[#This Row],[MA'[ln(n^2)']]]</f>
        <v>26.899209116136664</v>
      </c>
      <c r="S424" s="30">
        <f>$Q$1+$Q$2*Data[[#This Row],[MA'[ln(n*ln(n))']]]</f>
        <v>23.052285308122471</v>
      </c>
      <c r="T424" s="31">
        <f>$O$3*Data[[#This Row],[Metcalfe
(n^2)]]</f>
        <v>250571268422.28</v>
      </c>
      <c r="U424" s="31">
        <f t="shared" si="48"/>
        <v>257203829843.67062</v>
      </c>
      <c r="V424" s="30">
        <f>LN(Data[[#This Row],[MA'[NVA']
30d]]/Data[[#This Row],[MA'[NVMetcalfe calc']]])</f>
        <v>-0.48084935008795332</v>
      </c>
      <c r="W424" s="30">
        <f>$Q$3+Data[[#This Row],[NVM
(scaled)]]/((Data[[#This Row],[Upper Bound]]-Data[[#This Row],[Lower Bound]])/2)</f>
        <v>0.34000838379683379</v>
      </c>
      <c r="X424" s="30">
        <f>(Data[[#This Row],[Upper Bound]]+Data[[#This Row],[Lower Bound]])/2</f>
        <v>24.975747212129569</v>
      </c>
      <c r="Y424" s="32">
        <f>LN(Data[[#This Row],[NVActual]]/Data[[#This Row],[MA'[n^2']
30d]])</f>
        <v>-1.1920253618478609</v>
      </c>
      <c r="Z424" s="32">
        <f>LN(Data[[#This Row],[NVActual]]/Data[[#This Row],[MA'[n*ln(n)']
30d]])</f>
        <v>9.678293964073049</v>
      </c>
      <c r="AA424" s="32">
        <f>LN(Data[[#This Row],[NVActual]]/Data[[#This Row],[MA'[n^1.5']]])</f>
        <v>5.5447623279586331</v>
      </c>
      <c r="AB424" s="32">
        <f>LN(Data[[#This Row],[NVActual]]/Data[[#This Row],[Metcalfe
(n^2)]])</f>
        <v>-1.1658998638086668</v>
      </c>
      <c r="AC424" s="34">
        <f>1+Data[[#This Row],[MA'[NVMetcalfe calc']]]/((Data[[#This Row],[NVM_norm
(scaled)]]-Data[[#This Row],[NV_fund.]])/2)</f>
        <v>-20880545261.792702</v>
      </c>
    </row>
    <row r="425" spans="1:29" x14ac:dyDescent="0.2">
      <c r="A425" s="23">
        <v>43751</v>
      </c>
      <c r="B425" s="24">
        <v>149164613949.68301</v>
      </c>
      <c r="C425" s="24">
        <f t="shared" si="49"/>
        <v>160197839871.87503</v>
      </c>
      <c r="D425" s="25">
        <f>LN(Data[[#This Row],[NVActual]])</f>
        <v>25.72831632466735</v>
      </c>
      <c r="E425" s="26">
        <v>555407</v>
      </c>
      <c r="F425" s="40">
        <f>Data[[#This Row],[DAA 
(n)]]^2</f>
        <v>308476935649</v>
      </c>
      <c r="G425" s="41">
        <f t="shared" si="50"/>
        <v>492746144084.70001</v>
      </c>
      <c r="H425" s="28">
        <f>LN(Data[[#This Row],[Metcalfe
(n^2)]])</f>
        <v>26.454912914608801</v>
      </c>
      <c r="I425" s="42">
        <f t="shared" si="51"/>
        <v>26.895067742305024</v>
      </c>
      <c r="J425" s="40">
        <f>Data[[#This Row],[DAA 
(n)]]*LN(Data[[#This Row],[DAA 
(n)]])</f>
        <v>7346621.9085820653</v>
      </c>
      <c r="K425" s="40">
        <f t="shared" si="52"/>
        <v>9384808.1545503922</v>
      </c>
      <c r="L425" s="29">
        <f>LN(Data[[#This Row],[MA'[n*ln(n)']
30d]])</f>
        <v>16.054602786083677</v>
      </c>
      <c r="M425" s="43">
        <f t="shared" si="53"/>
        <v>16.080585630155245</v>
      </c>
      <c r="N425" s="40">
        <f>Data[[#This Row],[DAA 
(n)]]^1.5</f>
        <v>413920583.44325489</v>
      </c>
      <c r="O425" s="40">
        <f t="shared" si="54"/>
        <v>585131056.77767265</v>
      </c>
      <c r="P425" s="43">
        <f>LN(Data[[#This Row],[MA'[n^1.5']]])</f>
        <v>20.187346408785235</v>
      </c>
      <c r="Q425" s="43">
        <f t="shared" si="55"/>
        <v>20.223501619600725</v>
      </c>
      <c r="R425" s="30">
        <f>$O$1+$O$2*Data[[#This Row],[MA'[ln(n^2)']]]</f>
        <v>26.895067742305024</v>
      </c>
      <c r="S425" s="30">
        <f>$Q$1+$Q$2*Data[[#This Row],[MA'[ln(n*ln(n))']]]</f>
        <v>23.052966289756153</v>
      </c>
      <c r="T425" s="31">
        <f>$O$3*Data[[#This Row],[Metcalfe
(n^2)]]</f>
        <v>160408006537.48001</v>
      </c>
      <c r="U425" s="31">
        <f t="shared" si="48"/>
        <v>256227994924.04395</v>
      </c>
      <c r="V425" s="30">
        <f>LN(Data[[#This Row],[MA'[NVA']
30d]]/Data[[#This Row],[MA'[NVMetcalfe calc']]])</f>
        <v>-0.46965810270063413</v>
      </c>
      <c r="W425" s="30">
        <f>$Q$3+Data[[#This Row],[NVM
(scaled)]]/((Data[[#This Row],[Upper Bound]]-Data[[#This Row],[Lower Bound]])/2)</f>
        <v>0.34552019721443822</v>
      </c>
      <c r="X425" s="30">
        <f>(Data[[#This Row],[Upper Bound]]+Data[[#This Row],[Lower Bound]])/2</f>
        <v>24.974017016030587</v>
      </c>
      <c r="Y425" s="32">
        <f>LN(Data[[#This Row],[NVActual]]/Data[[#This Row],[MA'[n^2']
30d]])</f>
        <v>-1.194943632983861</v>
      </c>
      <c r="Z425" s="32">
        <f>LN(Data[[#This Row],[NVActual]]/Data[[#This Row],[MA'[n*ln(n)']
30d]])</f>
        <v>9.6737135385836712</v>
      </c>
      <c r="AA425" s="32">
        <f>LN(Data[[#This Row],[NVActual]]/Data[[#This Row],[MA'[n^1.5']]])</f>
        <v>5.5409699158821137</v>
      </c>
      <c r="AB425" s="32">
        <f>LN(Data[[#This Row],[NVActual]]/Data[[#This Row],[Metcalfe
(n^2)]])</f>
        <v>-0.72659658994145149</v>
      </c>
      <c r="AC425" s="34">
        <f>1+Data[[#This Row],[MA'[NVMetcalfe calc']]]/((Data[[#This Row],[NVM_norm
(scaled)]]-Data[[#This Row],[NV_fund.]])/2)</f>
        <v>-20807440811.082855</v>
      </c>
    </row>
    <row r="426" spans="1:29" x14ac:dyDescent="0.2">
      <c r="A426" s="23">
        <v>43750</v>
      </c>
      <c r="B426" s="24">
        <v>149734524822.103</v>
      </c>
      <c r="C426" s="24">
        <f t="shared" si="49"/>
        <v>161444881357.28604</v>
      </c>
      <c r="D426" s="25">
        <f>LN(Data[[#This Row],[NVActual]])</f>
        <v>25.732129728515893</v>
      </c>
      <c r="E426" s="26">
        <v>578474</v>
      </c>
      <c r="F426" s="40">
        <f>Data[[#This Row],[DAA 
(n)]]^2</f>
        <v>334632168676</v>
      </c>
      <c r="G426" s="41">
        <f t="shared" si="50"/>
        <v>501674072753.59998</v>
      </c>
      <c r="H426" s="28">
        <f>LN(Data[[#This Row],[Metcalfe
(n^2)]])</f>
        <v>26.53629776157128</v>
      </c>
      <c r="I426" s="42">
        <f t="shared" si="51"/>
        <v>26.915901307441224</v>
      </c>
      <c r="J426" s="40">
        <f>Data[[#This Row],[DAA 
(n)]]*LN(Data[[#This Row],[DAA 
(n)]])</f>
        <v>7675279.1556635927</v>
      </c>
      <c r="K426" s="40">
        <f t="shared" si="52"/>
        <v>9482551.2490643077</v>
      </c>
      <c r="L426" s="29">
        <f>LN(Data[[#This Row],[MA'[n*ln(n)']
30d]])</f>
        <v>16.064963957124768</v>
      </c>
      <c r="M426" s="43">
        <f t="shared" si="53"/>
        <v>16.081151785831779</v>
      </c>
      <c r="N426" s="40">
        <f>Data[[#This Row],[DAA 
(n)]]^1.5</f>
        <v>439972736.8174997</v>
      </c>
      <c r="O426" s="40">
        <f t="shared" si="54"/>
        <v>593381925.95596135</v>
      </c>
      <c r="P426" s="43">
        <f>LN(Data[[#This Row],[MA'[n^1.5']]])</f>
        <v>20.20134880690745</v>
      </c>
      <c r="Q426" s="43">
        <f t="shared" si="55"/>
        <v>20.224301415696672</v>
      </c>
      <c r="R426" s="30">
        <f>$O$1+$O$2*Data[[#This Row],[MA'[ln(n^2)']]]</f>
        <v>26.915901307441224</v>
      </c>
      <c r="S426" s="30">
        <f>$Q$1+$Q$2*Data[[#This Row],[MA'[ln(n*ln(n))']]]</f>
        <v>23.053900446622432</v>
      </c>
      <c r="T426" s="31">
        <f>$O$3*Data[[#This Row],[Metcalfe
(n^2)]]</f>
        <v>174008727711.52002</v>
      </c>
      <c r="U426" s="31">
        <f t="shared" si="48"/>
        <v>260870517831.87201</v>
      </c>
      <c r="V426" s="30">
        <f>LN(Data[[#This Row],[MA'[NVA']
30d]]/Data[[#This Row],[MA'[NVMetcalfe calc']]])</f>
        <v>-0.47986039145919301</v>
      </c>
      <c r="W426" s="30">
        <f>$Q$3+Data[[#This Row],[NVM
(scaled)]]/((Data[[#This Row],[Upper Bound]]-Data[[#This Row],[Lower Bound]])/2)</f>
        <v>0.34149648653498399</v>
      </c>
      <c r="X426" s="30">
        <f>(Data[[#This Row],[Upper Bound]]+Data[[#This Row],[Lower Bound]])/2</f>
        <v>24.984900877031826</v>
      </c>
      <c r="Y426" s="32">
        <f>LN(Data[[#This Row],[NVActual]]/Data[[#This Row],[MA'[n^2']
30d]])</f>
        <v>-1.2090867598004011</v>
      </c>
      <c r="Z426" s="32">
        <f>LN(Data[[#This Row],[NVActual]]/Data[[#This Row],[MA'[n*ln(n)']
30d]])</f>
        <v>9.6671657713911259</v>
      </c>
      <c r="AA426" s="32">
        <f>LN(Data[[#This Row],[NVActual]]/Data[[#This Row],[MA'[n^1.5']]])</f>
        <v>5.530780921608442</v>
      </c>
      <c r="AB426" s="32">
        <f>LN(Data[[#This Row],[NVActual]]/Data[[#This Row],[Metcalfe
(n^2)]])</f>
        <v>-0.80416803305538798</v>
      </c>
      <c r="AC426" s="34">
        <f>1+Data[[#This Row],[MA'[NVMetcalfe calc']]]/((Data[[#This Row],[NVM_norm
(scaled)]]-Data[[#This Row],[NV_fund.]])/2)</f>
        <v>-21171629835.376881</v>
      </c>
    </row>
    <row r="427" spans="1:29" x14ac:dyDescent="0.2">
      <c r="A427" s="23">
        <v>43749</v>
      </c>
      <c r="B427" s="24">
        <v>149110991493.22101</v>
      </c>
      <c r="C427" s="24">
        <f t="shared" si="49"/>
        <v>162516137774.76279</v>
      </c>
      <c r="D427" s="25">
        <f>LN(Data[[#This Row],[NVActual]])</f>
        <v>25.72795677493508</v>
      </c>
      <c r="E427" s="26">
        <v>726820</v>
      </c>
      <c r="F427" s="40">
        <f>Data[[#This Row],[DAA 
(n)]]^2</f>
        <v>528267312400</v>
      </c>
      <c r="G427" s="41">
        <f t="shared" si="50"/>
        <v>509661947731.90002</v>
      </c>
      <c r="H427" s="28">
        <f>LN(Data[[#This Row],[Metcalfe
(n^2)]])</f>
        <v>26.992868266024338</v>
      </c>
      <c r="I427" s="42">
        <f t="shared" si="51"/>
        <v>26.933903473761635</v>
      </c>
      <c r="J427" s="40">
        <f>Data[[#This Row],[DAA 
(n)]]*LN(Data[[#This Row],[DAA 
(n)]])</f>
        <v>9809478.2565559056</v>
      </c>
      <c r="K427" s="40">
        <f t="shared" si="52"/>
        <v>9568685.3284531999</v>
      </c>
      <c r="L427" s="29">
        <f>LN(Data[[#This Row],[MA'[n*ln(n)']
30d]])</f>
        <v>16.074006379745118</v>
      </c>
      <c r="M427" s="43">
        <f t="shared" si="53"/>
        <v>16.081358378544341</v>
      </c>
      <c r="N427" s="40">
        <f>Data[[#This Row],[DAA 
(n)]]^1.5</f>
        <v>619641225.22518325</v>
      </c>
      <c r="O427" s="40">
        <f t="shared" si="54"/>
        <v>600705647.32730126</v>
      </c>
      <c r="P427" s="43">
        <f>LN(Data[[#This Row],[MA'[n^1.5']]])</f>
        <v>20.213615601020248</v>
      </c>
      <c r="Q427" s="43">
        <f t="shared" si="55"/>
        <v>20.224614196587275</v>
      </c>
      <c r="R427" s="30">
        <f>$O$1+$O$2*Data[[#This Row],[MA'[ln(n^2)']]]</f>
        <v>26.933903473761635</v>
      </c>
      <c r="S427" s="30">
        <f>$Q$1+$Q$2*Data[[#This Row],[MA'[ln(n*ln(n))']]]</f>
        <v>23.054241324598159</v>
      </c>
      <c r="T427" s="31">
        <f>$O$3*Data[[#This Row],[Metcalfe
(n^2)]]</f>
        <v>274699002448</v>
      </c>
      <c r="U427" s="31">
        <f t="shared" si="48"/>
        <v>265024212820.58801</v>
      </c>
      <c r="V427" s="30">
        <f>LN(Data[[#This Row],[MA'[NVA']
30d]]/Data[[#This Row],[MA'[NVMetcalfe calc']]])</f>
        <v>-0.48904388472451404</v>
      </c>
      <c r="W427" s="30">
        <f>$Q$3+Data[[#This Row],[NVM
(scaled)]]/((Data[[#This Row],[Upper Bound]]-Data[[#This Row],[Lower Bound]])/2)</f>
        <v>0.33789357118121194</v>
      </c>
      <c r="X427" s="30">
        <f>(Data[[#This Row],[Upper Bound]]+Data[[#This Row],[Lower Bound]])/2</f>
        <v>24.994072399179899</v>
      </c>
      <c r="Y427" s="32">
        <f>LN(Data[[#This Row],[NVActual]]/Data[[#This Row],[MA'[n^2']
30d]])</f>
        <v>-1.2290567203646061</v>
      </c>
      <c r="Z427" s="32">
        <f>LN(Data[[#This Row],[NVActual]]/Data[[#This Row],[MA'[n*ln(n)']
30d]])</f>
        <v>9.6539503951899643</v>
      </c>
      <c r="AA427" s="32">
        <f>LN(Data[[#This Row],[NVActual]]/Data[[#This Row],[MA'[n^1.5']]])</f>
        <v>5.5143411739148318</v>
      </c>
      <c r="AB427" s="32">
        <f>LN(Data[[#This Row],[NVActual]]/Data[[#This Row],[Metcalfe
(n^2)]])</f>
        <v>-1.2649114910892583</v>
      </c>
      <c r="AC427" s="34">
        <f>1+Data[[#This Row],[MA'[NVMetcalfe calc']]]/((Data[[#This Row],[NVM_norm
(scaled)]]-Data[[#This Row],[NV_fund.]])/2)</f>
        <v>-21497590089.451149</v>
      </c>
    </row>
    <row r="428" spans="1:29" x14ac:dyDescent="0.2">
      <c r="A428" s="23">
        <v>43748</v>
      </c>
      <c r="B428" s="24">
        <v>154278819679.68301</v>
      </c>
      <c r="C428" s="24">
        <f t="shared" si="49"/>
        <v>163573923746.56332</v>
      </c>
      <c r="D428" s="25">
        <f>LN(Data[[#This Row],[NVActual]])</f>
        <v>25.762027319749546</v>
      </c>
      <c r="E428" s="26">
        <v>743456</v>
      </c>
      <c r="F428" s="40">
        <f>Data[[#This Row],[DAA 
(n)]]^2</f>
        <v>552726823936</v>
      </c>
      <c r="G428" s="41">
        <f t="shared" si="50"/>
        <v>512538957401.90002</v>
      </c>
      <c r="H428" s="28">
        <f>LN(Data[[#This Row],[Metcalfe
(n^2)]])</f>
        <v>27.038129727150029</v>
      </c>
      <c r="I428" s="42">
        <f t="shared" si="51"/>
        <v>26.93894789968007</v>
      </c>
      <c r="J428" s="40">
        <f>Data[[#This Row],[DAA 
(n)]]*LN(Data[[#This Row],[DAA 
(n)]])</f>
        <v>10050829.887214025</v>
      </c>
      <c r="K428" s="40">
        <f t="shared" si="52"/>
        <v>9596364.3267032094</v>
      </c>
      <c r="L428" s="29">
        <f>LN(Data[[#This Row],[MA'[n*ln(n)']
30d]])</f>
        <v>16.076894868738645</v>
      </c>
      <c r="M428" s="43">
        <f t="shared" si="53"/>
        <v>16.08145993896434</v>
      </c>
      <c r="N428" s="40">
        <f>Data[[#This Row],[DAA 
(n)]]^1.5</f>
        <v>641036717.83772588</v>
      </c>
      <c r="O428" s="40">
        <f t="shared" si="54"/>
        <v>603188165.99273229</v>
      </c>
      <c r="P428" s="43">
        <f>LN(Data[[#This Row],[MA'[n^1.5']]])</f>
        <v>20.217739755753257</v>
      </c>
      <c r="Q428" s="43">
        <f t="shared" si="55"/>
        <v>20.224807674512192</v>
      </c>
      <c r="R428" s="30">
        <f>$O$1+$O$2*Data[[#This Row],[MA'[ln(n^2)']]]</f>
        <v>26.93894789968007</v>
      </c>
      <c r="S428" s="30">
        <f>$Q$1+$Q$2*Data[[#This Row],[MA'[ln(n*ln(n))']]]</f>
        <v>23.054408899291158</v>
      </c>
      <c r="T428" s="31">
        <f>$O$3*Data[[#This Row],[Metcalfe
(n^2)]]</f>
        <v>287417948446.72003</v>
      </c>
      <c r="U428" s="31">
        <f t="shared" si="48"/>
        <v>266520257848.98795</v>
      </c>
      <c r="V428" s="30">
        <f>LN(Data[[#This Row],[MA'[NVA']
30d]]/Data[[#This Row],[MA'[NVMetcalfe calc']]])</f>
        <v>-0.48818523399719704</v>
      </c>
      <c r="W428" s="30">
        <f>$Q$3+Data[[#This Row],[NVM
(scaled)]]/((Data[[#This Row],[Upper Bound]]-Data[[#This Row],[Lower Bound]])/2)</f>
        <v>0.33865216492957284</v>
      </c>
      <c r="X428" s="30">
        <f>(Data[[#This Row],[Upper Bound]]+Data[[#This Row],[Lower Bound]])/2</f>
        <v>24.996678399485614</v>
      </c>
      <c r="Y428" s="32">
        <f>LN(Data[[#This Row],[NVActual]]/Data[[#This Row],[MA'[n^2']
30d]])</f>
        <v>-1.2006152397632108</v>
      </c>
      <c r="Z428" s="32">
        <f>LN(Data[[#This Row],[NVActual]]/Data[[#This Row],[MA'[n*ln(n)']
30d]])</f>
        <v>9.6851324510108991</v>
      </c>
      <c r="AA428" s="32">
        <f>LN(Data[[#This Row],[NVActual]]/Data[[#This Row],[MA'[n^1.5']]])</f>
        <v>5.5442875639962867</v>
      </c>
      <c r="AB428" s="32">
        <f>LN(Data[[#This Row],[NVActual]]/Data[[#This Row],[Metcalfe
(n^2)]])</f>
        <v>-1.276102407400485</v>
      </c>
      <c r="AC428" s="34">
        <f>1+Data[[#This Row],[MA'[NVMetcalfe calc']]]/((Data[[#This Row],[NVM_norm
(scaled)]]-Data[[#This Row],[NV_fund.]])/2)</f>
        <v>-21617322919.638588</v>
      </c>
    </row>
    <row r="429" spans="1:29" x14ac:dyDescent="0.2">
      <c r="A429" s="23">
        <v>43747</v>
      </c>
      <c r="B429" s="24">
        <v>154625456579.23401</v>
      </c>
      <c r="C429" s="24">
        <f t="shared" si="49"/>
        <v>164605991751.10974</v>
      </c>
      <c r="D429" s="25">
        <f>LN(Data[[#This Row],[NVActual]])</f>
        <v>25.764271620471092</v>
      </c>
      <c r="E429" s="26">
        <v>701690</v>
      </c>
      <c r="F429" s="40">
        <f>Data[[#This Row],[DAA 
(n)]]^2</f>
        <v>492368856100</v>
      </c>
      <c r="G429" s="41">
        <f t="shared" si="50"/>
        <v>515875516624.86664</v>
      </c>
      <c r="H429" s="28">
        <f>LN(Data[[#This Row],[Metcalfe
(n^2)]])</f>
        <v>26.922493980068744</v>
      </c>
      <c r="I429" s="42">
        <f t="shared" si="51"/>
        <v>26.944496001870434</v>
      </c>
      <c r="J429" s="40">
        <f>Data[[#This Row],[DAA 
(n)]]*LN(Data[[#This Row],[DAA 
(n)]])</f>
        <v>9445622.4004372191</v>
      </c>
      <c r="K429" s="40">
        <f t="shared" si="52"/>
        <v>9627680.2421679404</v>
      </c>
      <c r="L429" s="29">
        <f>LN(Data[[#This Row],[MA'[n*ln(n)']
30d]])</f>
        <v>16.08015286609221</v>
      </c>
      <c r="M429" s="43">
        <f t="shared" si="53"/>
        <v>16.08125673179811</v>
      </c>
      <c r="N429" s="40">
        <f>Data[[#This Row],[DAA 
(n)]]^1.5</f>
        <v>587784231.36114371</v>
      </c>
      <c r="O429" s="40">
        <f t="shared" si="54"/>
        <v>606029207.37501907</v>
      </c>
      <c r="P429" s="43">
        <f>LN(Data[[#This Row],[MA'[n^1.5']]])</f>
        <v>20.222438739860632</v>
      </c>
      <c r="Q429" s="43">
        <f t="shared" si="55"/>
        <v>20.224572066926019</v>
      </c>
      <c r="R429" s="30">
        <f>$O$1+$O$2*Data[[#This Row],[MA'[ln(n^2)']]]</f>
        <v>26.944496001870434</v>
      </c>
      <c r="S429" s="30">
        <f>$Q$1+$Q$2*Data[[#This Row],[MA'[ln(n*ln(n))']]]</f>
        <v>23.054073607466879</v>
      </c>
      <c r="T429" s="31">
        <f>$O$3*Data[[#This Row],[Metcalfe
(n^2)]]</f>
        <v>256031805172</v>
      </c>
      <c r="U429" s="31">
        <f t="shared" si="48"/>
        <v>268255268644.93066</v>
      </c>
      <c r="V429" s="30">
        <f>LN(Data[[#This Row],[MA'[NVA']
30d]]/Data[[#This Row],[MA'[NVMetcalfe calc']]])</f>
        <v>-0.48838433264863013</v>
      </c>
      <c r="W429" s="30">
        <f>$Q$3+Data[[#This Row],[NVM
(scaled)]]/((Data[[#This Row],[Upper Bound]]-Data[[#This Row],[Lower Bound]])/2)</f>
        <v>0.33892991910020864</v>
      </c>
      <c r="X429" s="30">
        <f>(Data[[#This Row],[Upper Bound]]+Data[[#This Row],[Lower Bound]])/2</f>
        <v>24.999284804668655</v>
      </c>
      <c r="Y429" s="32">
        <f>LN(Data[[#This Row],[NVActual]]/Data[[#This Row],[MA'[n^2']
30d]])</f>
        <v>-1.2048597060011459</v>
      </c>
      <c r="Z429" s="32">
        <f>LN(Data[[#This Row],[NVActual]]/Data[[#This Row],[MA'[n*ln(n)']
30d]])</f>
        <v>9.6841187543788827</v>
      </c>
      <c r="AA429" s="32">
        <f>LN(Data[[#This Row],[NVActual]]/Data[[#This Row],[MA'[n^1.5']]])</f>
        <v>5.5418328806104604</v>
      </c>
      <c r="AB429" s="32">
        <f>LN(Data[[#This Row],[NVActual]]/Data[[#This Row],[Metcalfe
(n^2)]])</f>
        <v>-1.1582223595976513</v>
      </c>
      <c r="AC429" s="34">
        <f>1+Data[[#This Row],[MA'[NVMetcalfe calc']]]/((Data[[#This Row],[NVM_norm
(scaled)]]-Data[[#This Row],[NV_fund.]])/2)</f>
        <v>-21755994175.865402</v>
      </c>
    </row>
    <row r="430" spans="1:29" x14ac:dyDescent="0.2">
      <c r="A430" s="23">
        <v>43746</v>
      </c>
      <c r="B430" s="24">
        <v>147270287407.17801</v>
      </c>
      <c r="C430" s="24">
        <f t="shared" si="49"/>
        <v>165670417286.27832</v>
      </c>
      <c r="D430" s="25">
        <f>LN(Data[[#This Row],[NVActual]])</f>
        <v>25.715535425248937</v>
      </c>
      <c r="E430" s="26">
        <v>715311</v>
      </c>
      <c r="F430" s="40">
        <f>Data[[#This Row],[DAA 
(n)]]^2</f>
        <v>511669826721</v>
      </c>
      <c r="G430" s="41">
        <f t="shared" si="50"/>
        <v>519204641499.16669</v>
      </c>
      <c r="H430" s="28">
        <f>LN(Data[[#This Row],[Metcalfe
(n^2)]])</f>
        <v>26.960945384282482</v>
      </c>
      <c r="I430" s="42">
        <f t="shared" si="51"/>
        <v>26.950652275505345</v>
      </c>
      <c r="J430" s="40">
        <f>Data[[#This Row],[DAA 
(n)]]*LN(Data[[#This Row],[DAA 
(n)]])</f>
        <v>9642730.4018882439</v>
      </c>
      <c r="K430" s="40">
        <f t="shared" si="52"/>
        <v>9660508.7541337814</v>
      </c>
      <c r="L430" s="29">
        <f>LN(Data[[#This Row],[MA'[n*ln(n)']
30d]])</f>
        <v>16.08355687086129</v>
      </c>
      <c r="M430" s="43">
        <f t="shared" si="53"/>
        <v>16.080509609563428</v>
      </c>
      <c r="N430" s="40">
        <f>Data[[#This Row],[DAA 
(n)]]^1.5</f>
        <v>604981863.7129755</v>
      </c>
      <c r="O430" s="40">
        <f t="shared" si="54"/>
        <v>608940076.30585015</v>
      </c>
      <c r="P430" s="43">
        <f>LN(Data[[#This Row],[MA'[n^1.5']]])</f>
        <v>20.227230423962357</v>
      </c>
      <c r="Q430" s="43">
        <f t="shared" si="55"/>
        <v>20.22358508769543</v>
      </c>
      <c r="R430" s="30">
        <f>$O$1+$O$2*Data[[#This Row],[MA'[ln(n^2)']]]</f>
        <v>26.950652275505345</v>
      </c>
      <c r="S430" s="30">
        <f>$Q$1+$Q$2*Data[[#This Row],[MA'[ln(n*ln(n))']]]</f>
        <v>23.052840855779653</v>
      </c>
      <c r="T430" s="31">
        <f>$O$3*Data[[#This Row],[Metcalfe
(n^2)]]</f>
        <v>266068309894.92001</v>
      </c>
      <c r="U430" s="31">
        <f t="shared" si="48"/>
        <v>269986413579.56668</v>
      </c>
      <c r="V430" s="30">
        <f>LN(Data[[#This Row],[MA'[NVA']
30d]]/Data[[#This Row],[MA'[NVMetcalfe calc']]])</f>
        <v>-0.48837126092935018</v>
      </c>
      <c r="W430" s="30">
        <f>$Q$3+Data[[#This Row],[NVM
(scaled)]]/((Data[[#This Row],[Upper Bound]]-Data[[#This Row],[Lower Bound]])/2)</f>
        <v>0.33941257626890559</v>
      </c>
      <c r="X430" s="30">
        <f>(Data[[#This Row],[Upper Bound]]+Data[[#This Row],[Lower Bound]])/2</f>
        <v>25.001746565642499</v>
      </c>
      <c r="Y430" s="32">
        <f>LN(Data[[#This Row],[NVActual]]/Data[[#This Row],[MA'[n^2']
30d]])</f>
        <v>-1.2600285167607346</v>
      </c>
      <c r="Z430" s="32">
        <f>LN(Data[[#This Row],[NVActual]]/Data[[#This Row],[MA'[n*ln(n)']
30d]])</f>
        <v>9.6319785543876488</v>
      </c>
      <c r="AA430" s="32">
        <f>LN(Data[[#This Row],[NVActual]]/Data[[#This Row],[MA'[n^1.5']]])</f>
        <v>5.4883050012865828</v>
      </c>
      <c r="AB430" s="32">
        <f>LN(Data[[#This Row],[NVActual]]/Data[[#This Row],[Metcalfe
(n^2)]])</f>
        <v>-1.2454099590335432</v>
      </c>
      <c r="AC430" s="34">
        <f>1+Data[[#This Row],[MA'[NVMetcalfe calc']]]/((Data[[#This Row],[NVM_norm
(scaled)]]-Data[[#This Row],[NV_fund.]])/2)</f>
        <v>-21894636061.904453</v>
      </c>
    </row>
    <row r="431" spans="1:29" x14ac:dyDescent="0.2">
      <c r="A431" s="23">
        <v>43745</v>
      </c>
      <c r="B431" s="24">
        <v>147899313786.38901</v>
      </c>
      <c r="C431" s="24">
        <f t="shared" si="49"/>
        <v>167031505624.00287</v>
      </c>
      <c r="D431" s="25">
        <f>LN(Data[[#This Row],[NVActual]])</f>
        <v>25.719797566939008</v>
      </c>
      <c r="E431" s="26">
        <v>734959</v>
      </c>
      <c r="F431" s="40">
        <f>Data[[#This Row],[DAA 
(n)]]^2</f>
        <v>540164731681</v>
      </c>
      <c r="G431" s="41">
        <f t="shared" si="50"/>
        <v>512890394505</v>
      </c>
      <c r="H431" s="28">
        <f>LN(Data[[#This Row],[Metcalfe
(n^2)]])</f>
        <v>27.015139988652315</v>
      </c>
      <c r="I431" s="42">
        <f t="shared" si="51"/>
        <v>26.935239760920812</v>
      </c>
      <c r="J431" s="40">
        <f>Data[[#This Row],[DAA 
(n)]]*LN(Data[[#This Row],[DAA 
(n)]])</f>
        <v>9927510.1354599576</v>
      </c>
      <c r="K431" s="40">
        <f t="shared" si="52"/>
        <v>9589789.1442416701</v>
      </c>
      <c r="L431" s="29">
        <f>LN(Data[[#This Row],[MA'[n*ln(n)']
30d]])</f>
        <v>16.076209459573239</v>
      </c>
      <c r="M431" s="43">
        <f t="shared" si="53"/>
        <v>16.079353464792753</v>
      </c>
      <c r="N431" s="40">
        <f>Data[[#This Row],[DAA 
(n)]]^1.5</f>
        <v>630078511.79954934</v>
      </c>
      <c r="O431" s="40">
        <f t="shared" si="54"/>
        <v>603030607.95264268</v>
      </c>
      <c r="P431" s="43">
        <f>LN(Data[[#This Row],[MA'[n^1.5']]])</f>
        <v>20.21747851286036</v>
      </c>
      <c r="Q431" s="43">
        <f t="shared" si="55"/>
        <v>20.222031692468896</v>
      </c>
      <c r="R431" s="30">
        <f>$O$1+$O$2*Data[[#This Row],[MA'[ln(n^2)']]]</f>
        <v>26.935239760920812</v>
      </c>
      <c r="S431" s="30">
        <f>$Q$1+$Q$2*Data[[#This Row],[MA'[ln(n*ln(n))']]]</f>
        <v>23.050933216908039</v>
      </c>
      <c r="T431" s="31">
        <f>$O$3*Data[[#This Row],[Metcalfe
(n^2)]]</f>
        <v>280885660474.12</v>
      </c>
      <c r="U431" s="31">
        <f t="shared" si="48"/>
        <v>266703005142.60001</v>
      </c>
      <c r="V431" s="30">
        <f>LN(Data[[#This Row],[MA'[NVA']
30d]]/Data[[#This Row],[MA'[NVMetcalfe calc']]])</f>
        <v>-0.46795324794622867</v>
      </c>
      <c r="W431" s="30">
        <f>$Q$3+Data[[#This Row],[NVM
(scaled)]]/((Data[[#This Row],[Upper Bound]]-Data[[#This Row],[Lower Bound]])/2)</f>
        <v>0.34905441929266545</v>
      </c>
      <c r="X431" s="30">
        <f>(Data[[#This Row],[Upper Bound]]+Data[[#This Row],[Lower Bound]])/2</f>
        <v>24.993086488914425</v>
      </c>
      <c r="Y431" s="32">
        <f>LN(Data[[#This Row],[NVActual]]/Data[[#This Row],[MA'[n^2']
30d]])</f>
        <v>-1.2435304364148196</v>
      </c>
      <c r="Z431" s="32">
        <f>LN(Data[[#This Row],[NVActual]]/Data[[#This Row],[MA'[n*ln(n)']
30d]])</f>
        <v>9.643588107365769</v>
      </c>
      <c r="AA431" s="32">
        <f>LN(Data[[#This Row],[NVActual]]/Data[[#This Row],[MA'[n^1.5']]])</f>
        <v>5.5023190540786473</v>
      </c>
      <c r="AB431" s="32">
        <f>LN(Data[[#This Row],[NVActual]]/Data[[#This Row],[Metcalfe
(n^2)]])</f>
        <v>-1.2953424217133074</v>
      </c>
      <c r="AC431" s="34">
        <f>1+Data[[#This Row],[MA'[NVMetcalfe calc']]]/((Data[[#This Row],[NVM_norm
(scaled)]]-Data[[#This Row],[NV_fund.]])/2)</f>
        <v>-21644429318.775139</v>
      </c>
    </row>
    <row r="432" spans="1:29" x14ac:dyDescent="0.2">
      <c r="A432" s="23">
        <v>43744</v>
      </c>
      <c r="B432" s="24">
        <v>141206285787.883</v>
      </c>
      <c r="C432" s="24">
        <f t="shared" si="49"/>
        <v>168273085088.32422</v>
      </c>
      <c r="D432" s="25">
        <f>LN(Data[[#This Row],[NVActual]])</f>
        <v>25.673487677926058</v>
      </c>
      <c r="E432" s="26">
        <v>555377</v>
      </c>
      <c r="F432" s="40">
        <f>Data[[#This Row],[DAA 
(n)]]^2</f>
        <v>308443612129</v>
      </c>
      <c r="G432" s="41">
        <f t="shared" si="50"/>
        <v>507575071521.26666</v>
      </c>
      <c r="H432" s="28">
        <f>LN(Data[[#This Row],[Metcalfe
(n^2)]])</f>
        <v>26.454804882804211</v>
      </c>
      <c r="I432" s="42">
        <f t="shared" si="51"/>
        <v>26.923578119456245</v>
      </c>
      <c r="J432" s="40">
        <f>Data[[#This Row],[DAA 
(n)]]*LN(Data[[#This Row],[DAA 
(n)]])</f>
        <v>7346195.0856985776</v>
      </c>
      <c r="K432" s="40">
        <f t="shared" si="52"/>
        <v>9533085.9903641548</v>
      </c>
      <c r="L432" s="29">
        <f>LN(Data[[#This Row],[MA'[n*ln(n)']
30d]])</f>
        <v>16.070279041718695</v>
      </c>
      <c r="M432" s="43">
        <f t="shared" si="53"/>
        <v>16.078752576964646</v>
      </c>
      <c r="N432" s="40">
        <f>Data[[#This Row],[DAA 
(n)]]^1.5</f>
        <v>413887047.36119437</v>
      </c>
      <c r="O432" s="40">
        <f t="shared" si="54"/>
        <v>598183483.94486129</v>
      </c>
      <c r="P432" s="43">
        <f>LN(Data[[#This Row],[MA'[n^1.5']]])</f>
        <v>20.209408094191645</v>
      </c>
      <c r="Q432" s="43">
        <f t="shared" si="55"/>
        <v>20.221223684759234</v>
      </c>
      <c r="R432" s="30">
        <f>$O$1+$O$2*Data[[#This Row],[MA'[ln(n^2)']]]</f>
        <v>26.923578119456245</v>
      </c>
      <c r="S432" s="30">
        <f>$Q$1+$Q$2*Data[[#This Row],[MA'[ln(n*ln(n))']]]</f>
        <v>23.049941751991664</v>
      </c>
      <c r="T432" s="31">
        <f>$O$3*Data[[#This Row],[Metcalfe
(n^2)]]</f>
        <v>160390678307.08002</v>
      </c>
      <c r="U432" s="31">
        <f t="shared" si="48"/>
        <v>263939037191.05869</v>
      </c>
      <c r="V432" s="30">
        <f>LN(Data[[#This Row],[MA'[NVA']
30d]]/Data[[#This Row],[MA'[NVMetcalfe calc']]])</f>
        <v>-0.45012999057375419</v>
      </c>
      <c r="W432" s="30">
        <f>$Q$3+Data[[#This Row],[NVM
(scaled)]]/((Data[[#This Row],[Upper Bound]]-Data[[#This Row],[Lower Bound]])/2)</f>
        <v>0.35759305837043309</v>
      </c>
      <c r="X432" s="30">
        <f>(Data[[#This Row],[Upper Bound]]+Data[[#This Row],[Lower Bound]])/2</f>
        <v>24.986759935723953</v>
      </c>
      <c r="Y432" s="32">
        <f>LN(Data[[#This Row],[NVActual]]/Data[[#This Row],[MA'[n^2']
30d]])</f>
        <v>-1.2794227831764295</v>
      </c>
      <c r="Z432" s="32">
        <f>LN(Data[[#This Row],[NVActual]]/Data[[#This Row],[MA'[n*ln(n)']
30d]])</f>
        <v>9.6032086362073628</v>
      </c>
      <c r="AA432" s="32">
        <f>LN(Data[[#This Row],[NVActual]]/Data[[#This Row],[MA'[n^1.5']]])</f>
        <v>5.4640795837344136</v>
      </c>
      <c r="AB432" s="32">
        <f>LN(Data[[#This Row],[NVActual]]/Data[[#This Row],[Metcalfe
(n^2)]])</f>
        <v>-0.78131720487815426</v>
      </c>
      <c r="AC432" s="34">
        <f>1+Data[[#This Row],[MA'[NVMetcalfe calc']]]/((Data[[#This Row],[NVM_norm
(scaled)]]-Data[[#This Row],[NV_fund.]])/2)</f>
        <v>-21433046313.997379</v>
      </c>
    </row>
    <row r="433" spans="1:29" x14ac:dyDescent="0.2">
      <c r="A433" s="23">
        <v>43743</v>
      </c>
      <c r="B433" s="24">
        <v>146351095556.08701</v>
      </c>
      <c r="C433" s="24">
        <f t="shared" si="49"/>
        <v>169886054689.00922</v>
      </c>
      <c r="D433" s="25">
        <f>LN(Data[[#This Row],[NVActual]])</f>
        <v>25.709274335919538</v>
      </c>
      <c r="E433" s="26">
        <v>636638</v>
      </c>
      <c r="F433" s="40">
        <f>Data[[#This Row],[DAA 
(n)]]^2</f>
        <v>405307943044</v>
      </c>
      <c r="G433" s="41">
        <f t="shared" si="50"/>
        <v>517330160864.16669</v>
      </c>
      <c r="H433" s="28">
        <f>LN(Data[[#This Row],[Metcalfe
(n^2)]])</f>
        <v>26.727912968325967</v>
      </c>
      <c r="I433" s="42">
        <f t="shared" si="51"/>
        <v>26.945818655995229</v>
      </c>
      <c r="J433" s="40">
        <f>Data[[#This Row],[DAA 
(n)]]*LN(Data[[#This Row],[DAA 
(n)]])</f>
        <v>8508002.5281645525</v>
      </c>
      <c r="K433" s="40">
        <f t="shared" si="52"/>
        <v>9638676.3433922399</v>
      </c>
      <c r="L433" s="29">
        <f>LN(Data[[#This Row],[MA'[n*ln(n)']
30d]])</f>
        <v>16.081294348382276</v>
      </c>
      <c r="M433" s="43">
        <f t="shared" si="53"/>
        <v>16.078686457997257</v>
      </c>
      <c r="N433" s="40">
        <f>Data[[#This Row],[DAA 
(n)]]^1.5</f>
        <v>507970902.94981056</v>
      </c>
      <c r="O433" s="40">
        <f t="shared" si="54"/>
        <v>607142769.9720794</v>
      </c>
      <c r="P433" s="43">
        <f>LN(Data[[#This Row],[MA'[n^1.5']]])</f>
        <v>20.224274527252014</v>
      </c>
      <c r="Q433" s="43">
        <f t="shared" si="55"/>
        <v>20.221156284384811</v>
      </c>
      <c r="R433" s="30">
        <f>$O$1+$O$2*Data[[#This Row],[MA'[ln(n^2)']]]</f>
        <v>26.945818655995229</v>
      </c>
      <c r="S433" s="30">
        <f>$Q$1+$Q$2*Data[[#This Row],[MA'[ln(n*ln(n))']]]</f>
        <v>23.049832655695472</v>
      </c>
      <c r="T433" s="31">
        <f>$O$3*Data[[#This Row],[Metcalfe
(n^2)]]</f>
        <v>210760130382.88</v>
      </c>
      <c r="U433" s="31">
        <f t="shared" si="48"/>
        <v>269011683649.3667</v>
      </c>
      <c r="V433" s="30">
        <f>LN(Data[[#This Row],[MA'[NVA']
30d]]/Data[[#This Row],[MA'[NVMetcalfe calc']]])</f>
        <v>-0.459626866513411</v>
      </c>
      <c r="W433" s="30">
        <f>$Q$3+Data[[#This Row],[NVM
(scaled)]]/((Data[[#This Row],[Upper Bound]]-Data[[#This Row],[Lower Bound]])/2)</f>
        <v>0.35405106872660869</v>
      </c>
      <c r="X433" s="30">
        <f>(Data[[#This Row],[Upper Bound]]+Data[[#This Row],[Lower Bound]])/2</f>
        <v>24.99782565584535</v>
      </c>
      <c r="Y433" s="32">
        <f>LN(Data[[#This Row],[NVActual]]/Data[[#This Row],[MA'[n^2']
30d]])</f>
        <v>-1.2626727807329297</v>
      </c>
      <c r="Z433" s="32">
        <f>LN(Data[[#This Row],[NVActual]]/Data[[#This Row],[MA'[n*ln(n)']
30d]])</f>
        <v>9.6279799875372625</v>
      </c>
      <c r="AA433" s="32">
        <f>LN(Data[[#This Row],[NVActual]]/Data[[#This Row],[MA'[n^1.5']]])</f>
        <v>5.4849998086675251</v>
      </c>
      <c r="AB433" s="32">
        <f>LN(Data[[#This Row],[NVActual]]/Data[[#This Row],[Metcalfe
(n^2)]])</f>
        <v>-1.0186386324064278</v>
      </c>
      <c r="AC433" s="34">
        <f>1+Data[[#This Row],[MA'[NVMetcalfe calc']]]/((Data[[#This Row],[NVM_norm
(scaled)]]-Data[[#This Row],[NV_fund.]])/2)</f>
        <v>-21832019497.342484</v>
      </c>
    </row>
    <row r="434" spans="1:29" x14ac:dyDescent="0.2">
      <c r="A434" s="23">
        <v>43742</v>
      </c>
      <c r="B434" s="24">
        <v>146767326338.79901</v>
      </c>
      <c r="C434" s="24">
        <f t="shared" si="49"/>
        <v>171325075990.20471</v>
      </c>
      <c r="D434" s="25">
        <f>LN(Data[[#This Row],[NVActual]])</f>
        <v>25.712114355729881</v>
      </c>
      <c r="E434" s="26">
        <v>712900</v>
      </c>
      <c r="F434" s="40">
        <f>Data[[#This Row],[DAA 
(n)]]^2</f>
        <v>508226410000</v>
      </c>
      <c r="G434" s="41">
        <f t="shared" si="50"/>
        <v>522271294496.56665</v>
      </c>
      <c r="H434" s="28">
        <f>LN(Data[[#This Row],[Metcalfe
(n^2)]])</f>
        <v>26.95419287421144</v>
      </c>
      <c r="I434" s="42">
        <f t="shared" si="51"/>
        <v>26.95620833639402</v>
      </c>
      <c r="J434" s="40">
        <f>Data[[#This Row],[DAA 
(n)]]*LN(Data[[#This Row],[DAA 
(n)]])</f>
        <v>9607822.0500126686</v>
      </c>
      <c r="K434" s="40">
        <f t="shared" si="52"/>
        <v>9690369.1436759047</v>
      </c>
      <c r="L434" s="29">
        <f>LN(Data[[#This Row],[MA'[n*ln(n)']
30d]])</f>
        <v>16.086643078463933</v>
      </c>
      <c r="M434" s="43">
        <f t="shared" si="53"/>
        <v>16.078328942405854</v>
      </c>
      <c r="N434" s="40">
        <f>Data[[#This Row],[DAA 
(n)]]^1.5</f>
        <v>601925749.31547797</v>
      </c>
      <c r="O434" s="40">
        <f t="shared" si="54"/>
        <v>611601926.83514512</v>
      </c>
      <c r="P434" s="43">
        <f>LN(Data[[#This Row],[MA'[n^1.5']]])</f>
        <v>20.231592182496797</v>
      </c>
      <c r="Q434" s="43">
        <f t="shared" si="55"/>
        <v>20.220704170292738</v>
      </c>
      <c r="R434" s="30">
        <f>$O$1+$O$2*Data[[#This Row],[MA'[ln(n^2)']]]</f>
        <v>26.95620833639402</v>
      </c>
      <c r="S434" s="30">
        <f>$Q$1+$Q$2*Data[[#This Row],[MA'[ln(n*ln(n))']]]</f>
        <v>23.049242754969658</v>
      </c>
      <c r="T434" s="31">
        <f>$O$3*Data[[#This Row],[Metcalfe
(n^2)]]</f>
        <v>264277733200</v>
      </c>
      <c r="U434" s="31">
        <f t="shared" si="48"/>
        <v>271581073138.21475</v>
      </c>
      <c r="V434" s="30">
        <f>LN(Data[[#This Row],[MA'[NVA']
30d]]/Data[[#This Row],[MA'[NVMetcalfe calc']]])</f>
        <v>-0.46069792570949059</v>
      </c>
      <c r="W434" s="30">
        <f>$Q$3+Data[[#This Row],[NVM
(scaled)]]/((Data[[#This Row],[Upper Bound]]-Data[[#This Row],[Lower Bound]])/2)</f>
        <v>0.35416586421960028</v>
      </c>
      <c r="X434" s="30">
        <f>(Data[[#This Row],[Upper Bound]]+Data[[#This Row],[Lower Bound]])/2</f>
        <v>25.002725545681841</v>
      </c>
      <c r="Y434" s="32">
        <f>LN(Data[[#This Row],[NVActual]]/Data[[#This Row],[MA'[n^2']
30d]])</f>
        <v>-1.2693386553486443</v>
      </c>
      <c r="Z434" s="32">
        <f>LN(Data[[#This Row],[NVActual]]/Data[[#This Row],[MA'[n*ln(n)']
30d]])</f>
        <v>9.6254712772659481</v>
      </c>
      <c r="AA434" s="32">
        <f>LN(Data[[#This Row],[NVActual]]/Data[[#This Row],[MA'[n^1.5']]])</f>
        <v>5.4805221732330818</v>
      </c>
      <c r="AB434" s="32">
        <f>LN(Data[[#This Row],[NVActual]]/Data[[#This Row],[Metcalfe
(n^2)]])</f>
        <v>-1.2420785184815606</v>
      </c>
      <c r="AC434" s="34">
        <f>1+Data[[#This Row],[MA'[NVMetcalfe calc']]]/((Data[[#This Row],[NVM_norm
(scaled)]]-Data[[#This Row],[NV_fund.]])/2)</f>
        <v>-22036263103.043861</v>
      </c>
    </row>
    <row r="435" spans="1:29" x14ac:dyDescent="0.2">
      <c r="A435" s="23">
        <v>43741</v>
      </c>
      <c r="B435" s="24">
        <v>148345592160.90799</v>
      </c>
      <c r="C435" s="24">
        <f t="shared" si="49"/>
        <v>172774303433.67807</v>
      </c>
      <c r="D435" s="25">
        <f>LN(Data[[#This Row],[NVActual]])</f>
        <v>25.722810470811133</v>
      </c>
      <c r="E435" s="26">
        <v>708956</v>
      </c>
      <c r="F435" s="40">
        <f>Data[[#This Row],[DAA 
(n)]]^2</f>
        <v>502618609936</v>
      </c>
      <c r="G435" s="41">
        <f t="shared" si="50"/>
        <v>524111426976.56665</v>
      </c>
      <c r="H435" s="28">
        <f>LN(Data[[#This Row],[Metcalfe
(n^2)]])</f>
        <v>26.943097488700293</v>
      </c>
      <c r="I435" s="42">
        <f t="shared" si="51"/>
        <v>26.959645561298871</v>
      </c>
      <c r="J435" s="40">
        <f>Data[[#This Row],[DAA 
(n)]]*LN(Data[[#This Row],[DAA 
(n)]])</f>
        <v>9550735.3115995023</v>
      </c>
      <c r="K435" s="40">
        <f t="shared" si="52"/>
        <v>9708604.3711418677</v>
      </c>
      <c r="L435" s="29">
        <f>LN(Data[[#This Row],[MA'[n*ln(n)']
30d]])</f>
        <v>16.088523098849858</v>
      </c>
      <c r="M435" s="43">
        <f t="shared" si="53"/>
        <v>16.077973753458757</v>
      </c>
      <c r="N435" s="40">
        <f>Data[[#This Row],[DAA 
(n)]]^1.5</f>
        <v>596937584.02850401</v>
      </c>
      <c r="O435" s="40">
        <f t="shared" si="54"/>
        <v>613215222.62099612</v>
      </c>
      <c r="P435" s="43">
        <f>LN(Data[[#This Row],[MA'[n^1.5']]])</f>
        <v>20.234226529541271</v>
      </c>
      <c r="Q435" s="43">
        <f t="shared" si="55"/>
        <v>20.220271761931304</v>
      </c>
      <c r="R435" s="30">
        <f>$O$1+$O$2*Data[[#This Row],[MA'[ln(n^2)']]]</f>
        <v>26.959645561298871</v>
      </c>
      <c r="S435" s="30">
        <f>$Q$1+$Q$2*Data[[#This Row],[MA'[ln(n*ln(n))']]]</f>
        <v>23.048656693206947</v>
      </c>
      <c r="T435" s="31">
        <f>$O$3*Data[[#This Row],[Metcalfe
(n^2)]]</f>
        <v>261361677166.72</v>
      </c>
      <c r="U435" s="31">
        <f t="shared" si="48"/>
        <v>272537942027.81476</v>
      </c>
      <c r="V435" s="30">
        <f>LN(Data[[#This Row],[MA'[NVA']
30d]]/Data[[#This Row],[MA'[NVMetcalfe calc']]])</f>
        <v>-0.4557917028791294</v>
      </c>
      <c r="W435" s="30">
        <f>$Q$3+Data[[#This Row],[NVM
(scaled)]]/((Data[[#This Row],[Upper Bound]]-Data[[#This Row],[Lower Bound]])/2)</f>
        <v>0.35691741232109453</v>
      </c>
      <c r="X435" s="30">
        <f>(Data[[#This Row],[Upper Bound]]+Data[[#This Row],[Lower Bound]])/2</f>
        <v>25.004151127252911</v>
      </c>
      <c r="Y435" s="32">
        <f>LN(Data[[#This Row],[NVActual]]/Data[[#This Row],[MA'[n^2']
30d]])</f>
        <v>-1.2621596747520156</v>
      </c>
      <c r="Z435" s="32">
        <f>LN(Data[[#This Row],[NVActual]]/Data[[#This Row],[MA'[n*ln(n)']
30d]])</f>
        <v>9.6342873719612765</v>
      </c>
      <c r="AA435" s="32">
        <f>LN(Data[[#This Row],[NVActual]]/Data[[#This Row],[MA'[n^1.5']]])</f>
        <v>5.4885839412698649</v>
      </c>
      <c r="AB435" s="32">
        <f>LN(Data[[#This Row],[NVActual]]/Data[[#This Row],[Metcalfe
(n^2)]])</f>
        <v>-1.2202870178891581</v>
      </c>
      <c r="AC435" s="34">
        <f>1+Data[[#This Row],[MA'[NVMetcalfe calc']]]/((Data[[#This Row],[NVM_norm
(scaled)]]-Data[[#This Row],[NV_fund.]])/2)</f>
        <v>-22115093739.739391</v>
      </c>
    </row>
    <row r="436" spans="1:29" x14ac:dyDescent="0.2">
      <c r="A436" s="23">
        <v>43740</v>
      </c>
      <c r="B436" s="24">
        <v>150274613052.58701</v>
      </c>
      <c r="C436" s="24">
        <f t="shared" si="49"/>
        <v>174026145605.4263</v>
      </c>
      <c r="D436" s="25">
        <f>LN(Data[[#This Row],[NVActual]])</f>
        <v>25.735730210939604</v>
      </c>
      <c r="E436" s="26">
        <v>717573</v>
      </c>
      <c r="F436" s="40">
        <f>Data[[#This Row],[DAA 
(n)]]^2</f>
        <v>514911010329</v>
      </c>
      <c r="G436" s="41">
        <f t="shared" si="50"/>
        <v>528665853946.16669</v>
      </c>
      <c r="H436" s="28">
        <f>LN(Data[[#This Row],[Metcalfe
(n^2)]])</f>
        <v>26.967259927201617</v>
      </c>
      <c r="I436" s="42">
        <f t="shared" si="51"/>
        <v>26.967661100706913</v>
      </c>
      <c r="J436" s="40">
        <f>Data[[#This Row],[DAA 
(n)]]*LN(Data[[#This Row],[DAA 
(n)]])</f>
        <v>9675488.8038709238</v>
      </c>
      <c r="K436" s="40">
        <f t="shared" si="52"/>
        <v>9752482.0112378038</v>
      </c>
      <c r="L436" s="29">
        <f>LN(Data[[#This Row],[MA'[n*ln(n)']
30d]])</f>
        <v>16.093032375832951</v>
      </c>
      <c r="M436" s="43">
        <f t="shared" si="53"/>
        <v>16.077652540647438</v>
      </c>
      <c r="N436" s="40">
        <f>Data[[#This Row],[DAA 
(n)]]^1.5</f>
        <v>607853796.90745687</v>
      </c>
      <c r="O436" s="40">
        <f t="shared" si="54"/>
        <v>617147768.37835968</v>
      </c>
      <c r="P436" s="43">
        <f>LN(Data[[#This Row],[MA'[n^1.5']]])</f>
        <v>20.240619048135944</v>
      </c>
      <c r="Q436" s="43">
        <f t="shared" si="55"/>
        <v>20.219890969762023</v>
      </c>
      <c r="R436" s="30">
        <f>$O$1+$O$2*Data[[#This Row],[MA'[ln(n^2)']]]</f>
        <v>26.967661100706913</v>
      </c>
      <c r="S436" s="30">
        <f>$Q$1+$Q$2*Data[[#This Row],[MA'[ln(n*ln(n))']]]</f>
        <v>23.048126692068273</v>
      </c>
      <c r="T436" s="31">
        <f>$O$3*Data[[#This Row],[Metcalfe
(n^2)]]</f>
        <v>267753725371.08002</v>
      </c>
      <c r="U436" s="31">
        <f t="shared" si="48"/>
        <v>274906244052.00671</v>
      </c>
      <c r="V436" s="30">
        <f>LN(Data[[#This Row],[MA'[NVA']
30d]]/Data[[#This Row],[MA'[NVMetcalfe calc']]])</f>
        <v>-0.45722455879004359</v>
      </c>
      <c r="W436" s="30">
        <f>$Q$3+Data[[#This Row],[NVM
(scaled)]]/((Data[[#This Row],[Upper Bound]]-Data[[#This Row],[Lower Bound]])/2)</f>
        <v>0.35669445341144479</v>
      </c>
      <c r="X436" s="30">
        <f>(Data[[#This Row],[Upper Bound]]+Data[[#This Row],[Lower Bound]])/2</f>
        <v>25.007893896387593</v>
      </c>
      <c r="Y436" s="32">
        <f>LN(Data[[#This Row],[NVActual]]/Data[[#This Row],[MA'[n^2']
30d]])</f>
        <v>-1.2578922022299759</v>
      </c>
      <c r="Z436" s="32">
        <f>LN(Data[[#This Row],[NVActual]]/Data[[#This Row],[MA'[n*ln(n)']
30d]])</f>
        <v>9.6426978351066523</v>
      </c>
      <c r="AA436" s="32">
        <f>LN(Data[[#This Row],[NVActual]]/Data[[#This Row],[MA'[n^1.5']]])</f>
        <v>5.4951111628036626</v>
      </c>
      <c r="AB436" s="32">
        <f>LN(Data[[#This Row],[NVActual]]/Data[[#This Row],[Metcalfe
(n^2)]])</f>
        <v>-1.2315297162620145</v>
      </c>
      <c r="AC436" s="34">
        <f>1+Data[[#This Row],[MA'[NVMetcalfe calc']]]/((Data[[#This Row],[NVM_norm
(scaled)]]-Data[[#This Row],[NV_fund.]])/2)</f>
        <v>-22303680977.114483</v>
      </c>
    </row>
    <row r="437" spans="1:29" x14ac:dyDescent="0.2">
      <c r="A437" s="23">
        <v>43739</v>
      </c>
      <c r="B437" s="24">
        <v>149397042721.875</v>
      </c>
      <c r="C437" s="24">
        <f t="shared" si="49"/>
        <v>174846137732.65643</v>
      </c>
      <c r="D437" s="25">
        <f>LN(Data[[#This Row],[NVActual]])</f>
        <v>25.729873315084259</v>
      </c>
      <c r="E437" s="26">
        <v>750562</v>
      </c>
      <c r="F437" s="40">
        <f>Data[[#This Row],[DAA 
(n)]]^2</f>
        <v>563343315844</v>
      </c>
      <c r="G437" s="41">
        <f t="shared" si="50"/>
        <v>529175810402.70001</v>
      </c>
      <c r="H437" s="28">
        <f>LN(Data[[#This Row],[Metcalfe
(n^2)]])</f>
        <v>27.057155076471552</v>
      </c>
      <c r="I437" s="42">
        <f t="shared" si="51"/>
        <v>26.968637050907137</v>
      </c>
      <c r="J437" s="40">
        <f>Data[[#This Row],[DAA 
(n)]]*LN(Data[[#This Row],[DAA 
(n)]])</f>
        <v>10154036.214253321</v>
      </c>
      <c r="K437" s="40">
        <f t="shared" si="52"/>
        <v>9757593.4584893212</v>
      </c>
      <c r="L437" s="29">
        <f>LN(Data[[#This Row],[MA'[n*ln(n)']
30d]])</f>
        <v>16.093556356109339</v>
      </c>
      <c r="M437" s="43">
        <f t="shared" si="53"/>
        <v>16.076818186010129</v>
      </c>
      <c r="N437" s="40">
        <f>Data[[#This Row],[DAA 
(n)]]^1.5</f>
        <v>650249249.00110674</v>
      </c>
      <c r="O437" s="40">
        <f t="shared" si="54"/>
        <v>617597615.6495384</v>
      </c>
      <c r="P437" s="43">
        <f>LN(Data[[#This Row],[MA'[n^1.5']]])</f>
        <v>20.241347695996303</v>
      </c>
      <c r="Q437" s="43">
        <f t="shared" si="55"/>
        <v>20.218799609970464</v>
      </c>
      <c r="R437" s="30">
        <f>$O$1+$O$2*Data[[#This Row],[MA'[ln(n^2)']]]</f>
        <v>26.968637050907137</v>
      </c>
      <c r="S437" s="30">
        <f>$Q$1+$Q$2*Data[[#This Row],[MA'[ln(n*ln(n))']]]</f>
        <v>23.04675000691671</v>
      </c>
      <c r="T437" s="31">
        <f>$O$3*Data[[#This Row],[Metcalfe
(n^2)]]</f>
        <v>292938524238.88</v>
      </c>
      <c r="U437" s="31">
        <f t="shared" si="48"/>
        <v>275171421409.40405</v>
      </c>
      <c r="V437" s="30">
        <f>LN(Data[[#This Row],[MA'[NVA']
30d]]/Data[[#This Row],[MA'[NVMetcalfe calc']]])</f>
        <v>-0.45348787981109362</v>
      </c>
      <c r="W437" s="30">
        <f>$Q$3+Data[[#This Row],[NVM
(scaled)]]/((Data[[#This Row],[Upper Bound]]-Data[[#This Row],[Lower Bound]])/2)</f>
        <v>0.35873995873696529</v>
      </c>
      <c r="X437" s="30">
        <f>(Data[[#This Row],[Upper Bound]]+Data[[#This Row],[Lower Bound]])/2</f>
        <v>25.007693528911922</v>
      </c>
      <c r="Y437" s="32">
        <f>LN(Data[[#This Row],[NVActual]]/Data[[#This Row],[MA'[n^2']
30d]])</f>
        <v>-1.2647132433127675</v>
      </c>
      <c r="Z437" s="32">
        <f>LN(Data[[#This Row],[NVActual]]/Data[[#This Row],[MA'[n*ln(n)']
30d]])</f>
        <v>9.6363169589749198</v>
      </c>
      <c r="AA437" s="32">
        <f>LN(Data[[#This Row],[NVActual]]/Data[[#This Row],[MA'[n^1.5']]])</f>
        <v>5.4885256190879534</v>
      </c>
      <c r="AB437" s="32">
        <f>LN(Data[[#This Row],[NVActual]]/Data[[#This Row],[Metcalfe
(n^2)]])</f>
        <v>-1.3272817613872945</v>
      </c>
      <c r="AC437" s="34">
        <f>1+Data[[#This Row],[MA'[NVMetcalfe calc']]]/((Data[[#This Row],[NVM_norm
(scaled)]]-Data[[#This Row],[NV_fund.]])/2)</f>
        <v>-22327229479.634777</v>
      </c>
    </row>
    <row r="438" spans="1:29" x14ac:dyDescent="0.2">
      <c r="A438" s="23">
        <v>43738</v>
      </c>
      <c r="B438" s="24">
        <v>148803916514.767</v>
      </c>
      <c r="C438" s="24">
        <f t="shared" si="49"/>
        <v>175600501489.47308</v>
      </c>
      <c r="D438" s="25">
        <f>LN(Data[[#This Row],[NVActual]])</f>
        <v>25.725895279662776</v>
      </c>
      <c r="E438" s="26">
        <v>750859</v>
      </c>
      <c r="F438" s="40">
        <f>Data[[#This Row],[DAA 
(n)]]^2</f>
        <v>563789237881</v>
      </c>
      <c r="G438" s="41">
        <f t="shared" si="50"/>
        <v>521393936946.70001</v>
      </c>
      <c r="H438" s="28">
        <f>LN(Data[[#This Row],[Metcalfe
(n^2)]])</f>
        <v>27.057946326903973</v>
      </c>
      <c r="I438" s="42">
        <f t="shared" si="51"/>
        <v>26.950799093309122</v>
      </c>
      <c r="J438" s="40">
        <f>Data[[#This Row],[DAA 
(n)]]*LN(Data[[#This Row],[DAA 
(n)]])</f>
        <v>10158351.260536395</v>
      </c>
      <c r="K438" s="40">
        <f t="shared" si="52"/>
        <v>9673011.122446036</v>
      </c>
      <c r="L438" s="29">
        <f>LN(Data[[#This Row],[MA'[n*ln(n)']
30d]])</f>
        <v>16.084850207008543</v>
      </c>
      <c r="M438" s="43">
        <f t="shared" si="53"/>
        <v>16.075771643340953</v>
      </c>
      <c r="N438" s="40">
        <f>Data[[#This Row],[DAA 
(n)]]^1.5</f>
        <v>650635246.02198625</v>
      </c>
      <c r="O438" s="40">
        <f t="shared" si="54"/>
        <v>610432151.04934537</v>
      </c>
      <c r="P438" s="43">
        <f>LN(Data[[#This Row],[MA'[n^1.5']]])</f>
        <v>20.229677708646584</v>
      </c>
      <c r="Q438" s="43">
        <f t="shared" si="55"/>
        <v>20.217419538386242</v>
      </c>
      <c r="R438" s="30">
        <f>$O$1+$O$2*Data[[#This Row],[MA'[ln(n^2)']]]</f>
        <v>26.950799093309122</v>
      </c>
      <c r="S438" s="30">
        <f>$Q$1+$Q$2*Data[[#This Row],[MA'[ln(n*ln(n))']]]</f>
        <v>23.045023211512571</v>
      </c>
      <c r="T438" s="31">
        <f>$O$3*Data[[#This Row],[Metcalfe
(n^2)]]</f>
        <v>293170403698.12</v>
      </c>
      <c r="U438" s="31">
        <f t="shared" si="48"/>
        <v>271124847212.28409</v>
      </c>
      <c r="V438" s="30">
        <f>LN(Data[[#This Row],[MA'[NVA']
30d]]/Data[[#This Row],[MA'[NVMetcalfe calc']]])</f>
        <v>-0.43436786855496057</v>
      </c>
      <c r="W438" s="30">
        <f>$Q$3+Data[[#This Row],[NVM
(scaled)]]/((Data[[#This Row],[Upper Bound]]-Data[[#This Row],[Lower Bound]])/2)</f>
        <v>0.36757665483091506</v>
      </c>
      <c r="X438" s="30">
        <f>(Data[[#This Row],[Upper Bound]]+Data[[#This Row],[Lower Bound]])/2</f>
        <v>24.997911152410847</v>
      </c>
      <c r="Y438" s="32">
        <f>LN(Data[[#This Row],[NVActual]]/Data[[#This Row],[MA'[n^2']
30d]])</f>
        <v>-1.2538764303048</v>
      </c>
      <c r="Z438" s="32">
        <f>LN(Data[[#This Row],[NVActual]]/Data[[#This Row],[MA'[n*ln(n)']
30d]])</f>
        <v>9.6410450726542347</v>
      </c>
      <c r="AA438" s="32">
        <f>LN(Data[[#This Row],[NVActual]]/Data[[#This Row],[MA'[n^1.5']]])</f>
        <v>5.4962175710161922</v>
      </c>
      <c r="AB438" s="32">
        <f>LN(Data[[#This Row],[NVActual]]/Data[[#This Row],[Metcalfe
(n^2)]])</f>
        <v>-1.3320510472411955</v>
      </c>
      <c r="AC438" s="34">
        <f>1+Data[[#This Row],[MA'[NVMetcalfe calc']]]/((Data[[#This Row],[NVM_norm
(scaled)]]-Data[[#This Row],[NV_fund.]])/2)</f>
        <v>-22015522950.092979</v>
      </c>
    </row>
    <row r="439" spans="1:29" x14ac:dyDescent="0.2">
      <c r="A439" s="23">
        <v>43737</v>
      </c>
      <c r="B439" s="24">
        <v>144876708488.20999</v>
      </c>
      <c r="C439" s="24">
        <f t="shared" si="49"/>
        <v>176357739917.28549</v>
      </c>
      <c r="D439" s="25">
        <f>LN(Data[[#This Row],[NVActual]])</f>
        <v>25.699148931380346</v>
      </c>
      <c r="E439" s="26">
        <v>564381</v>
      </c>
      <c r="F439" s="40">
        <f>Data[[#This Row],[DAA 
(n)]]^2</f>
        <v>318525913161</v>
      </c>
      <c r="G439" s="41">
        <f t="shared" si="50"/>
        <v>514450834858.16669</v>
      </c>
      <c r="H439" s="28">
        <f>LN(Data[[#This Row],[Metcalfe
(n^2)]])</f>
        <v>26.486969668652222</v>
      </c>
      <c r="I439" s="42">
        <f t="shared" si="51"/>
        <v>26.93542689332136</v>
      </c>
      <c r="J439" s="40">
        <f>Data[[#This Row],[DAA 
(n)]]*LN(Data[[#This Row],[DAA 
(n)]])</f>
        <v>7474371.2142818049</v>
      </c>
      <c r="K439" s="40">
        <f t="shared" si="52"/>
        <v>9598698.2690686621</v>
      </c>
      <c r="L439" s="29">
        <f>LN(Data[[#This Row],[MA'[n*ln(n)']
30d]])</f>
        <v>16.077138050271948</v>
      </c>
      <c r="M439" s="43">
        <f t="shared" si="53"/>
        <v>16.075355118166911</v>
      </c>
      <c r="N439" s="40">
        <f>Data[[#This Row],[DAA 
(n)]]^1.5</f>
        <v>423992893.09576631</v>
      </c>
      <c r="O439" s="40">
        <f t="shared" si="54"/>
        <v>604090654.06863475</v>
      </c>
      <c r="P439" s="43">
        <f>LN(Data[[#This Row],[MA'[n^1.5']]])</f>
        <v>20.219234834154392</v>
      </c>
      <c r="Q439" s="43">
        <f t="shared" si="55"/>
        <v>20.216890715709884</v>
      </c>
      <c r="R439" s="30">
        <f>$O$1+$O$2*Data[[#This Row],[MA'[ln(n^2)']]]</f>
        <v>26.93542689332136</v>
      </c>
      <c r="S439" s="30">
        <f>$Q$1+$Q$2*Data[[#This Row],[MA'[ln(n*ln(n))']]]</f>
        <v>23.044335944975401</v>
      </c>
      <c r="T439" s="31">
        <f>$O$3*Data[[#This Row],[Metcalfe
(n^2)]]</f>
        <v>165633474843.72</v>
      </c>
      <c r="U439" s="31">
        <f t="shared" si="48"/>
        <v>267514434126.24673</v>
      </c>
      <c r="V439" s="30">
        <f>LN(Data[[#This Row],[MA'[NVA']
30d]]/Data[[#This Row],[MA'[NVMetcalfe calc']]])</f>
        <v>-0.41665897898936066</v>
      </c>
      <c r="W439" s="30">
        <f>$Q$3+Data[[#This Row],[NVM
(scaled)]]/((Data[[#This Row],[Upper Bound]]-Data[[#This Row],[Lower Bound]])/2)</f>
        <v>0.37583950644151565</v>
      </c>
      <c r="X439" s="30">
        <f>(Data[[#This Row],[Upper Bound]]+Data[[#This Row],[Lower Bound]])/2</f>
        <v>24.989881419148382</v>
      </c>
      <c r="Y439" s="32">
        <f>LN(Data[[#This Row],[NVActual]]/Data[[#This Row],[MA'[n^2']
30d]])</f>
        <v>-1.2672168972034912</v>
      </c>
      <c r="Z439" s="32">
        <f>LN(Data[[#This Row],[NVActual]]/Data[[#This Row],[MA'[n*ln(n)']
30d]])</f>
        <v>9.6220108811083964</v>
      </c>
      <c r="AA439" s="32">
        <f>LN(Data[[#This Row],[NVActual]]/Data[[#This Row],[MA'[n^1.5']]])</f>
        <v>5.4799140972259552</v>
      </c>
      <c r="AB439" s="32">
        <f>LN(Data[[#This Row],[NVActual]]/Data[[#This Row],[Metcalfe
(n^2)]])</f>
        <v>-0.78782073727187674</v>
      </c>
      <c r="AC439" s="34">
        <f>1+Data[[#This Row],[MA'[NVMetcalfe calc']]]/((Data[[#This Row],[NVM_norm
(scaled)]]-Data[[#This Row],[NV_fund.]])/2)</f>
        <v>-21736733451.797432</v>
      </c>
    </row>
    <row r="440" spans="1:29" x14ac:dyDescent="0.2">
      <c r="A440" s="23">
        <v>43736</v>
      </c>
      <c r="B440" s="24">
        <v>147332393618.444</v>
      </c>
      <c r="C440" s="24">
        <f t="shared" si="49"/>
        <v>177188300298.75491</v>
      </c>
      <c r="D440" s="25">
        <f>LN(Data[[#This Row],[NVActual]])</f>
        <v>25.7159570521803</v>
      </c>
      <c r="E440" s="26">
        <v>619808</v>
      </c>
      <c r="F440" s="40">
        <f>Data[[#This Row],[DAA 
(n)]]^2</f>
        <v>384161956864</v>
      </c>
      <c r="G440" s="41">
        <f t="shared" si="50"/>
        <v>521833406179.5</v>
      </c>
      <c r="H440" s="28">
        <f>LN(Data[[#This Row],[Metcalfe
(n^2)]])</f>
        <v>26.674330063283932</v>
      </c>
      <c r="I440" s="42">
        <f t="shared" si="51"/>
        <v>26.953022592027082</v>
      </c>
      <c r="J440" s="40">
        <f>Data[[#This Row],[DAA 
(n)]]*LN(Data[[#This Row],[DAA 
(n)]])</f>
        <v>8266481.5839319434</v>
      </c>
      <c r="K440" s="40">
        <f t="shared" si="52"/>
        <v>9680416.3722923603</v>
      </c>
      <c r="L440" s="29">
        <f>LN(Data[[#This Row],[MA'[n*ln(n)']
30d]])</f>
        <v>16.085615471994263</v>
      </c>
      <c r="M440" s="43">
        <f t="shared" si="53"/>
        <v>16.075456842249555</v>
      </c>
      <c r="N440" s="40">
        <f>Data[[#This Row],[DAA 
(n)]]^1.5</f>
        <v>487961734.31936479</v>
      </c>
      <c r="O440" s="40">
        <f t="shared" si="54"/>
        <v>610955459.73228633</v>
      </c>
      <c r="P440" s="43">
        <f>LN(Data[[#This Row],[MA'[n^1.5']]])</f>
        <v>20.23053461715023</v>
      </c>
      <c r="Q440" s="43">
        <f t="shared" si="55"/>
        <v>20.217064050951418</v>
      </c>
      <c r="R440" s="30">
        <f>$O$1+$O$2*Data[[#This Row],[MA'[ln(n^2)']]]</f>
        <v>26.953022592027082</v>
      </c>
      <c r="S440" s="30">
        <f>$Q$1+$Q$2*Data[[#This Row],[MA'[ln(n*ln(n))']]]</f>
        <v>23.044503789711761</v>
      </c>
      <c r="T440" s="31">
        <f>$O$3*Data[[#This Row],[Metcalfe
(n^2)]]</f>
        <v>199764217569.28</v>
      </c>
      <c r="U440" s="31">
        <f t="shared" si="48"/>
        <v>271353371213.34003</v>
      </c>
      <c r="V440" s="30">
        <f>LN(Data[[#This Row],[MA'[NVA']
30d]]/Data[[#This Row],[MA'[NVMetcalfe calc']]])</f>
        <v>-0.42620891369914404</v>
      </c>
      <c r="W440" s="30">
        <f>$Q$3+Data[[#This Row],[NVM
(scaled)]]/((Data[[#This Row],[Upper Bound]]-Data[[#This Row],[Lower Bound]])/2)</f>
        <v>0.37190770711059784</v>
      </c>
      <c r="X440" s="30">
        <f>(Data[[#This Row],[Upper Bound]]+Data[[#This Row],[Lower Bound]])/2</f>
        <v>24.998763190869422</v>
      </c>
      <c r="Y440" s="32">
        <f>LN(Data[[#This Row],[NVActual]]/Data[[#This Row],[MA'[n^2']
30d]])</f>
        <v>-1.264657176461065</v>
      </c>
      <c r="Z440" s="32">
        <f>LN(Data[[#This Row],[NVActual]]/Data[[#This Row],[MA'[n*ln(n)']
30d]])</f>
        <v>9.6303415801860375</v>
      </c>
      <c r="AA440" s="32">
        <f>LN(Data[[#This Row],[NVActual]]/Data[[#This Row],[MA'[n^1.5']]])</f>
        <v>5.4854224350300722</v>
      </c>
      <c r="AB440" s="32">
        <f>LN(Data[[#This Row],[NVActual]]/Data[[#This Row],[Metcalfe
(n^2)]])</f>
        <v>-0.95837301110362982</v>
      </c>
      <c r="AC440" s="34">
        <f>1+Data[[#This Row],[MA'[NVMetcalfe calc']]]/((Data[[#This Row],[NVM_norm
(scaled)]]-Data[[#This Row],[NV_fund.]])/2)</f>
        <v>-22037191989.856892</v>
      </c>
    </row>
    <row r="441" spans="1:29" x14ac:dyDescent="0.2">
      <c r="A441" s="23">
        <v>43735</v>
      </c>
      <c r="B441" s="24">
        <v>147043095582.47</v>
      </c>
      <c r="C441" s="24">
        <f t="shared" si="49"/>
        <v>178081092105.59943</v>
      </c>
      <c r="D441" s="25">
        <f>LN(Data[[#This Row],[NVActual]])</f>
        <v>25.713991547987721</v>
      </c>
      <c r="E441" s="26">
        <v>714047</v>
      </c>
      <c r="F441" s="40">
        <f>Data[[#This Row],[DAA 
(n)]]^2</f>
        <v>509863118209</v>
      </c>
      <c r="G441" s="41">
        <f t="shared" si="50"/>
        <v>527054916844.56665</v>
      </c>
      <c r="H441" s="28">
        <f>LN(Data[[#This Row],[Metcalfe
(n^2)]])</f>
        <v>26.95740813097159</v>
      </c>
      <c r="I441" s="42">
        <f t="shared" si="51"/>
        <v>26.964422550492138</v>
      </c>
      <c r="J441" s="40">
        <f>Data[[#This Row],[DAA 
(n)]]*LN(Data[[#This Row],[DAA 
(n)]])</f>
        <v>9624428.2018479351</v>
      </c>
      <c r="K441" s="40">
        <f t="shared" si="52"/>
        <v>9735995.3219426256</v>
      </c>
      <c r="L441" s="29">
        <f>LN(Data[[#This Row],[MA'[n*ln(n)']
30d]])</f>
        <v>16.091340433158692</v>
      </c>
      <c r="M441" s="43">
        <f t="shared" si="53"/>
        <v>16.075362109570893</v>
      </c>
      <c r="N441" s="40">
        <f>Data[[#This Row],[DAA 
(n)]]^1.5</f>
        <v>603379010.21479166</v>
      </c>
      <c r="O441" s="40">
        <f t="shared" si="54"/>
        <v>615711420.38280916</v>
      </c>
      <c r="P441" s="43">
        <f>LN(Data[[#This Row],[MA'[n^1.5']]])</f>
        <v>20.238288938325315</v>
      </c>
      <c r="Q441" s="43">
        <f t="shared" si="55"/>
        <v>20.216983494037144</v>
      </c>
      <c r="R441" s="30">
        <f>$O$1+$O$2*Data[[#This Row],[MA'[ln(n^2)']]]</f>
        <v>26.964422550492138</v>
      </c>
      <c r="S441" s="30">
        <f>$Q$1+$Q$2*Data[[#This Row],[MA'[ln(n*ln(n))']]]</f>
        <v>23.04434748079197</v>
      </c>
      <c r="T441" s="31">
        <f>$O$3*Data[[#This Row],[Metcalfe
(n^2)]]</f>
        <v>265128821468.68002</v>
      </c>
      <c r="U441" s="31">
        <f t="shared" si="48"/>
        <v>274068556759.17474</v>
      </c>
      <c r="V441" s="30">
        <f>LN(Data[[#This Row],[MA'[NVA']
30d]]/Data[[#This Row],[MA'[NVMetcalfe calc']]])</f>
        <v>-0.43113926206486403</v>
      </c>
      <c r="W441" s="30">
        <f>$Q$3+Data[[#This Row],[NVM
(scaled)]]/((Data[[#This Row],[Upper Bound]]-Data[[#This Row],[Lower Bound]])/2)</f>
        <v>0.37003520116371635</v>
      </c>
      <c r="X441" s="30">
        <f>(Data[[#This Row],[Upper Bound]]+Data[[#This Row],[Lower Bound]])/2</f>
        <v>25.004385015642054</v>
      </c>
      <c r="Y441" s="32">
        <f>LN(Data[[#This Row],[NVActual]]/Data[[#This Row],[MA'[n^2']
30d]])</f>
        <v>-1.2765790386071092</v>
      </c>
      <c r="Z441" s="32">
        <f>LN(Data[[#This Row],[NVActual]]/Data[[#This Row],[MA'[n*ln(n)']
30d]])</f>
        <v>9.6226511148290275</v>
      </c>
      <c r="AA441" s="32">
        <f>LN(Data[[#This Row],[NVActual]]/Data[[#This Row],[MA'[n^1.5']]])</f>
        <v>5.475702609662406</v>
      </c>
      <c r="AB441" s="32">
        <f>LN(Data[[#This Row],[NVActual]]/Data[[#This Row],[Metcalfe
(n^2)]])</f>
        <v>-1.2434165829838717</v>
      </c>
      <c r="AC441" s="34">
        <f>1+Data[[#This Row],[MA'[NVMetcalfe calc']]]/((Data[[#This Row],[NVM_norm
(scaled)]]-Data[[#This Row],[NV_fund.]])/2)</f>
        <v>-22250926759.656498</v>
      </c>
    </row>
    <row r="442" spans="1:29" x14ac:dyDescent="0.2">
      <c r="A442" s="23">
        <v>43734</v>
      </c>
      <c r="B442" s="24">
        <v>145321930429.69</v>
      </c>
      <c r="C442" s="24">
        <f t="shared" si="49"/>
        <v>179247467181.89023</v>
      </c>
      <c r="D442" s="25">
        <f>LN(Data[[#This Row],[NVActual]])</f>
        <v>25.702217328202991</v>
      </c>
      <c r="E442" s="26">
        <v>739854</v>
      </c>
      <c r="F442" s="40">
        <f>Data[[#This Row],[DAA 
(n)]]^2</f>
        <v>547383941316</v>
      </c>
      <c r="G442" s="41">
        <f t="shared" si="50"/>
        <v>526647524936.56665</v>
      </c>
      <c r="H442" s="28">
        <f>LN(Data[[#This Row],[Metcalfe
(n^2)]])</f>
        <v>27.028416296834767</v>
      </c>
      <c r="I442" s="42">
        <f t="shared" si="51"/>
        <v>26.963613795987602</v>
      </c>
      <c r="J442" s="40">
        <f>Data[[#This Row],[DAA 
(n)]]*LN(Data[[#This Row],[DAA 
(n)]])</f>
        <v>9998540.955439195</v>
      </c>
      <c r="K442" s="40">
        <f t="shared" si="52"/>
        <v>9731841.6712001227</v>
      </c>
      <c r="L442" s="29">
        <f>LN(Data[[#This Row],[MA'[n*ln(n)']
30d]])</f>
        <v>16.090913713867074</v>
      </c>
      <c r="M442" s="43">
        <f t="shared" si="53"/>
        <v>16.075080611459935</v>
      </c>
      <c r="N442" s="40">
        <f>Data[[#This Row],[DAA 
(n)]]^1.5</f>
        <v>636383688.13036752</v>
      </c>
      <c r="O442" s="40">
        <f t="shared" si="54"/>
        <v>615348741.10437012</v>
      </c>
      <c r="P442" s="43">
        <f>LN(Data[[#This Row],[MA'[n^1.5']]])</f>
        <v>20.237699723760052</v>
      </c>
      <c r="Q442" s="43">
        <f t="shared" si="55"/>
        <v>20.216650174145791</v>
      </c>
      <c r="R442" s="30">
        <f>$O$1+$O$2*Data[[#This Row],[MA'[ln(n^2)']]]</f>
        <v>26.963613795987602</v>
      </c>
      <c r="S442" s="30">
        <f>$Q$1+$Q$2*Data[[#This Row],[MA'[ln(n*ln(n))']]]</f>
        <v>23.043883008908892</v>
      </c>
      <c r="T442" s="31">
        <f>$O$3*Data[[#This Row],[Metcalfe
(n^2)]]</f>
        <v>284639649484.32001</v>
      </c>
      <c r="U442" s="31">
        <f t="shared" si="48"/>
        <v>273856712967.01468</v>
      </c>
      <c r="V442" s="30">
        <f>LN(Data[[#This Row],[MA'[NVA']
30d]]/Data[[#This Row],[MA'[NVMetcalfe calc']]])</f>
        <v>-0.42383767493577407</v>
      </c>
      <c r="W442" s="30">
        <f>$Q$3+Data[[#This Row],[NVM
(scaled)]]/((Data[[#This Row],[Upper Bound]]-Data[[#This Row],[Lower Bound]])/2)</f>
        <v>0.37374143635938262</v>
      </c>
      <c r="X442" s="30">
        <f>(Data[[#This Row],[Upper Bound]]+Data[[#This Row],[Lower Bound]])/2</f>
        <v>25.003748402448245</v>
      </c>
      <c r="Y442" s="32">
        <f>LN(Data[[#This Row],[NVActual]]/Data[[#This Row],[MA'[n^2']
30d]])</f>
        <v>-1.2875800003786724</v>
      </c>
      <c r="Z442" s="32">
        <f>LN(Data[[#This Row],[NVActual]]/Data[[#This Row],[MA'[n*ln(n)']
30d]])</f>
        <v>9.6113036143359185</v>
      </c>
      <c r="AA442" s="32">
        <f>LN(Data[[#This Row],[NVActual]]/Data[[#This Row],[MA'[n^1.5']]])</f>
        <v>5.4645176044429409</v>
      </c>
      <c r="AB442" s="32">
        <f>LN(Data[[#This Row],[NVActual]]/Data[[#This Row],[Metcalfe
(n^2)]])</f>
        <v>-1.3261989686317739</v>
      </c>
      <c r="AC442" s="34">
        <f>1+Data[[#This Row],[MA'[NVMetcalfe calc']]]/((Data[[#This Row],[NVM_norm
(scaled)]]-Data[[#This Row],[NV_fund.]])/2)</f>
        <v>-22237648030.855339</v>
      </c>
    </row>
    <row r="443" spans="1:29" x14ac:dyDescent="0.2">
      <c r="A443" s="23">
        <v>43733</v>
      </c>
      <c r="B443" s="24">
        <v>151274745517.82599</v>
      </c>
      <c r="C443" s="24">
        <f t="shared" si="49"/>
        <v>180586582289.28674</v>
      </c>
      <c r="D443" s="25">
        <f>LN(Data[[#This Row],[NVActual]])</f>
        <v>25.74236352720467</v>
      </c>
      <c r="E443" s="26">
        <v>783948</v>
      </c>
      <c r="F443" s="40">
        <f>Data[[#This Row],[DAA 
(n)]]^2</f>
        <v>614574466704</v>
      </c>
      <c r="G443" s="41">
        <f t="shared" si="50"/>
        <v>526008559647.90002</v>
      </c>
      <c r="H443" s="28">
        <f>LN(Data[[#This Row],[Metcalfe
(n^2)]])</f>
        <v>27.144195941204462</v>
      </c>
      <c r="I443" s="42">
        <f t="shared" si="51"/>
        <v>26.96242555948994</v>
      </c>
      <c r="J443" s="40">
        <f>Data[[#This Row],[DAA 
(n)]]*LN(Data[[#This Row],[DAA 
(n)]])</f>
        <v>10639819.059857678</v>
      </c>
      <c r="K443" s="40">
        <f t="shared" si="52"/>
        <v>9725522.1855461039</v>
      </c>
      <c r="L443" s="29">
        <f>LN(Data[[#This Row],[MA'[n*ln(n)']
30d]])</f>
        <v>16.090264141199086</v>
      </c>
      <c r="M443" s="43">
        <f t="shared" si="53"/>
        <v>16.074868105499878</v>
      </c>
      <c r="N443" s="40">
        <f>Data[[#This Row],[DAA 
(n)]]^1.5</f>
        <v>694114128.96127391</v>
      </c>
      <c r="O443" s="40">
        <f t="shared" si="54"/>
        <v>614789124.45923245</v>
      </c>
      <c r="P443" s="43">
        <f>LN(Data[[#This Row],[MA'[n^1.5']]])</f>
        <v>20.236789879913424</v>
      </c>
      <c r="Q443" s="43">
        <f t="shared" si="55"/>
        <v>20.216412759595759</v>
      </c>
      <c r="R443" s="30">
        <f>$O$1+$O$2*Data[[#This Row],[MA'[ln(n^2)']]]</f>
        <v>26.96242555948994</v>
      </c>
      <c r="S443" s="30">
        <f>$Q$1+$Q$2*Data[[#This Row],[MA'[ln(n*ln(n))']]]</f>
        <v>23.043532374074797</v>
      </c>
      <c r="T443" s="31">
        <f>$O$3*Data[[#This Row],[Metcalfe
(n^2)]]</f>
        <v>319578722686.08002</v>
      </c>
      <c r="U443" s="31">
        <f t="shared" si="48"/>
        <v>273524451016.90808</v>
      </c>
      <c r="V443" s="30">
        <f>LN(Data[[#This Row],[MA'[NVA']
30d]]/Data[[#This Row],[MA'[NVMetcalfe calc']]])</f>
        <v>-0.41518067525732028</v>
      </c>
      <c r="W443" s="30">
        <f>$Q$3+Data[[#This Row],[NVM
(scaled)]]/((Data[[#This Row],[Upper Bound]]-Data[[#This Row],[Lower Bound]])/2)</f>
        <v>0.37811329851883235</v>
      </c>
      <c r="X443" s="30">
        <f>(Data[[#This Row],[Upper Bound]]+Data[[#This Row],[Lower Bound]])/2</f>
        <v>25.002978966782369</v>
      </c>
      <c r="Y443" s="32">
        <f>LN(Data[[#This Row],[NVActual]]/Data[[#This Row],[MA'[n^2']
30d]])</f>
        <v>-1.2462197954419141</v>
      </c>
      <c r="Z443" s="32">
        <f>LN(Data[[#This Row],[NVActual]]/Data[[#This Row],[MA'[n*ln(n)']
30d]])</f>
        <v>9.6520993860055828</v>
      </c>
      <c r="AA443" s="32">
        <f>LN(Data[[#This Row],[NVActual]]/Data[[#This Row],[MA'[n^1.5']]])</f>
        <v>5.5055736472912438</v>
      </c>
      <c r="AB443" s="32">
        <f>LN(Data[[#This Row],[NVActual]]/Data[[#This Row],[Metcalfe
(n^2)]])</f>
        <v>-1.4018324139997935</v>
      </c>
      <c r="AC443" s="34">
        <f>1+Data[[#This Row],[MA'[NVMetcalfe calc']]]/((Data[[#This Row],[NVM_norm
(scaled)]]-Data[[#This Row],[NV_fund.]])/2)</f>
        <v>-22215305024.555992</v>
      </c>
    </row>
    <row r="444" spans="1:29" x14ac:dyDescent="0.2">
      <c r="A444" s="23">
        <v>43732</v>
      </c>
      <c r="B444" s="24">
        <v>154661092904.12299</v>
      </c>
      <c r="C444" s="24">
        <f t="shared" si="49"/>
        <v>181570200924.57089</v>
      </c>
      <c r="D444" s="25">
        <f>LN(Data[[#This Row],[NVActual]])</f>
        <v>25.764502062597373</v>
      </c>
      <c r="E444" s="26">
        <v>840208</v>
      </c>
      <c r="F444" s="40">
        <f>Data[[#This Row],[DAA 
(n)]]^2</f>
        <v>705949483264</v>
      </c>
      <c r="G444" s="41">
        <f t="shared" si="50"/>
        <v>524749233454.43335</v>
      </c>
      <c r="H444" s="28">
        <f>LN(Data[[#This Row],[Metcalfe
(n^2)]])</f>
        <v>27.282809518429158</v>
      </c>
      <c r="I444" s="42">
        <f t="shared" si="51"/>
        <v>26.960310768154265</v>
      </c>
      <c r="J444" s="40">
        <f>Data[[#This Row],[DAA 
(n)]]*LN(Data[[#This Row],[DAA 
(n)]])</f>
        <v>11461617.409930162</v>
      </c>
      <c r="K444" s="40">
        <f t="shared" si="52"/>
        <v>9713645.1981207691</v>
      </c>
      <c r="L444" s="29">
        <f>LN(Data[[#This Row],[MA'[n*ln(n)']
30d]])</f>
        <v>16.089042176423661</v>
      </c>
      <c r="M444" s="43">
        <f t="shared" si="53"/>
        <v>16.074336802355177</v>
      </c>
      <c r="N444" s="40">
        <f>Data[[#This Row],[DAA 
(n)]]^1.5</f>
        <v>770158687.17705023</v>
      </c>
      <c r="O444" s="40">
        <f t="shared" si="54"/>
        <v>613713976.67154348</v>
      </c>
      <c r="P444" s="43">
        <f>LN(Data[[#This Row],[MA'[n^1.5']]])</f>
        <v>20.23503954153627</v>
      </c>
      <c r="Q444" s="43">
        <f t="shared" si="55"/>
        <v>20.215760229698095</v>
      </c>
      <c r="R444" s="30">
        <f>$O$1+$O$2*Data[[#This Row],[MA'[ln(n^2)']]]</f>
        <v>26.960310768154265</v>
      </c>
      <c r="S444" s="30">
        <f>$Q$1+$Q$2*Data[[#This Row],[MA'[ln(n*ln(n))']]]</f>
        <v>23.042655723886039</v>
      </c>
      <c r="T444" s="31">
        <f>$O$3*Data[[#This Row],[Metcalfe
(n^2)]]</f>
        <v>367093731297.28003</v>
      </c>
      <c r="U444" s="31">
        <f t="shared" ref="U444:U492" si="56">AVERAGE(T444:T473)</f>
        <v>272869601396.30539</v>
      </c>
      <c r="V444" s="30">
        <f>LN(Data[[#This Row],[MA'[NVA']
30d]]/Data[[#This Row],[MA'[NVMetcalfe calc']]])</f>
        <v>-0.40735166963300112</v>
      </c>
      <c r="W444" s="30">
        <f>$Q$3+Data[[#This Row],[NVM
(scaled)]]/((Data[[#This Row],[Upper Bound]]-Data[[#This Row],[Lower Bound]])/2)</f>
        <v>0.38204311506242383</v>
      </c>
      <c r="X444" s="30">
        <f>(Data[[#This Row],[Upper Bound]]+Data[[#This Row],[Lower Bound]])/2</f>
        <v>25.00148324602015</v>
      </c>
      <c r="Y444" s="32">
        <f>LN(Data[[#This Row],[NVActual]]/Data[[#This Row],[MA'[n^2']
30d]])</f>
        <v>-1.2216842722663086</v>
      </c>
      <c r="Z444" s="32">
        <f>LN(Data[[#This Row],[NVActual]]/Data[[#This Row],[MA'[n*ln(n)']
30d]])</f>
        <v>9.675459886173714</v>
      </c>
      <c r="AA444" s="32">
        <f>LN(Data[[#This Row],[NVActual]]/Data[[#This Row],[MA'[n^1.5']]])</f>
        <v>5.5294625210611041</v>
      </c>
      <c r="AB444" s="32">
        <f>LN(Data[[#This Row],[NVActual]]/Data[[#This Row],[Metcalfe
(n^2)]])</f>
        <v>-1.5183074558317844</v>
      </c>
      <c r="AC444" s="34">
        <f>1+Data[[#This Row],[MA'[NVMetcalfe calc']]]/((Data[[#This Row],[NVM_norm
(scaled)]]-Data[[#This Row],[NV_fund.]])/2)</f>
        <v>-22167002980.776615</v>
      </c>
    </row>
    <row r="445" spans="1:29" x14ac:dyDescent="0.2">
      <c r="A445" s="23">
        <v>43731</v>
      </c>
      <c r="B445" s="24">
        <v>180377472228.91101</v>
      </c>
      <c r="C445" s="24">
        <f t="shared" si="49"/>
        <v>182468242524.59674</v>
      </c>
      <c r="D445" s="25">
        <f>LN(Data[[#This Row],[NVActual]])</f>
        <v>25.918317559997309</v>
      </c>
      <c r="E445" s="26">
        <v>735518</v>
      </c>
      <c r="F445" s="40">
        <f>Data[[#This Row],[DAA 
(n)]]^2</f>
        <v>540986728324</v>
      </c>
      <c r="G445" s="41">
        <f t="shared" si="50"/>
        <v>510021239180.83331</v>
      </c>
      <c r="H445" s="28">
        <f>LN(Data[[#This Row],[Metcalfe
(n^2)]])</f>
        <v>27.01666058374337</v>
      </c>
      <c r="I445" s="42">
        <f t="shared" si="51"/>
        <v>26.92753812467047</v>
      </c>
      <c r="J445" s="40">
        <f>Data[[#This Row],[DAA 
(n)]]*LN(Data[[#This Row],[DAA 
(n)]])</f>
        <v>9935620.0796168782</v>
      </c>
      <c r="K445" s="40">
        <f t="shared" si="52"/>
        <v>9556854.6304733381</v>
      </c>
      <c r="L445" s="29">
        <f>LN(Data[[#This Row],[MA'[n*ln(n)']
30d]])</f>
        <v>16.072769217341939</v>
      </c>
      <c r="M445" s="43">
        <f t="shared" si="53"/>
        <v>16.073557018905298</v>
      </c>
      <c r="N445" s="40">
        <f>Data[[#This Row],[DAA 
(n)]]^1.5</f>
        <v>630797492.42004025</v>
      </c>
      <c r="O445" s="40">
        <f t="shared" si="54"/>
        <v>600322546.00411248</v>
      </c>
      <c r="P445" s="43">
        <f>LN(Data[[#This Row],[MA'[n^1.5']]])</f>
        <v>20.212977645411364</v>
      </c>
      <c r="Q445" s="43">
        <f t="shared" si="55"/>
        <v>20.21477366069707</v>
      </c>
      <c r="R445" s="30">
        <f>$O$1+$O$2*Data[[#This Row],[MA'[ln(n^2)']]]</f>
        <v>26.92753812467047</v>
      </c>
      <c r="S445" s="30">
        <f>$Q$1+$Q$2*Data[[#This Row],[MA'[ln(n*ln(n))']]]</f>
        <v>23.041369081193739</v>
      </c>
      <c r="T445" s="31">
        <f>$O$3*Data[[#This Row],[Metcalfe
(n^2)]]</f>
        <v>281313098728.47998</v>
      </c>
      <c r="U445" s="31">
        <f t="shared" si="56"/>
        <v>265211044374.03336</v>
      </c>
      <c r="V445" s="30">
        <f>LN(Data[[#This Row],[MA'[NVA']
30d]]/Data[[#This Row],[MA'[NVMetcalfe calc']]])</f>
        <v>-0.37394975858059826</v>
      </c>
      <c r="W445" s="30">
        <f>$Q$3+Data[[#This Row],[NVM
(scaled)]]/((Data[[#This Row],[Upper Bound]]-Data[[#This Row],[Lower Bound]])/2)</f>
        <v>0.39754838279188848</v>
      </c>
      <c r="X445" s="30">
        <f>(Data[[#This Row],[Upper Bound]]+Data[[#This Row],[Lower Bound]])/2</f>
        <v>24.984453602932106</v>
      </c>
      <c r="Y445" s="32">
        <f>LN(Data[[#This Row],[NVActual]]/Data[[#This Row],[MA'[n^2']
30d]])</f>
        <v>-1.0394006472529413</v>
      </c>
      <c r="Z445" s="32">
        <f>LN(Data[[#This Row],[NVActual]]/Data[[#This Row],[MA'[n*ln(n)']
30d]])</f>
        <v>9.8455483426553698</v>
      </c>
      <c r="AA445" s="32">
        <f>LN(Data[[#This Row],[NVActual]]/Data[[#This Row],[MA'[n^1.5']]])</f>
        <v>5.7053399145859425</v>
      </c>
      <c r="AB445" s="32">
        <f>LN(Data[[#This Row],[NVActual]]/Data[[#This Row],[Metcalfe
(n^2)]])</f>
        <v>-1.098343023746063</v>
      </c>
      <c r="AC445" s="34">
        <f>1+Data[[#This Row],[MA'[NVMetcalfe calc']]]/((Data[[#This Row],[NVM_norm
(scaled)]]-Data[[#This Row],[NV_fund.]])/2)</f>
        <v>-21573357198.651733</v>
      </c>
    </row>
    <row r="446" spans="1:29" x14ac:dyDescent="0.2">
      <c r="A446" s="23">
        <v>43730</v>
      </c>
      <c r="B446" s="24">
        <v>179275136797.80099</v>
      </c>
      <c r="C446" s="24">
        <f t="shared" si="49"/>
        <v>182667716146.87192</v>
      </c>
      <c r="D446" s="25">
        <f>LN(Data[[#This Row],[NVActual]])</f>
        <v>25.912187539775982</v>
      </c>
      <c r="E446" s="26">
        <v>606415</v>
      </c>
      <c r="F446" s="40">
        <f>Data[[#This Row],[DAA 
(n)]]^2</f>
        <v>367739152225</v>
      </c>
      <c r="G446" s="41">
        <f t="shared" si="50"/>
        <v>508355345564.73334</v>
      </c>
      <c r="H446" s="28">
        <f>LN(Data[[#This Row],[Metcalfe
(n^2)]])</f>
        <v>26.630639698304247</v>
      </c>
      <c r="I446" s="42">
        <f t="shared" si="51"/>
        <v>26.924307110808329</v>
      </c>
      <c r="J446" s="40">
        <f>Data[[#This Row],[DAA 
(n)]]*LN(Data[[#This Row],[DAA 
(n)]])</f>
        <v>8074609.686323585</v>
      </c>
      <c r="K446" s="40">
        <f t="shared" si="52"/>
        <v>9540054.2985355482</v>
      </c>
      <c r="L446" s="29">
        <f>LN(Data[[#This Row],[MA'[n*ln(n)']
30d]])</f>
        <v>16.071009735078665</v>
      </c>
      <c r="M446" s="43">
        <f t="shared" si="53"/>
        <v>16.073715053710348</v>
      </c>
      <c r="N446" s="40">
        <f>Data[[#This Row],[DAA 
(n)]]^1.5</f>
        <v>472231445.37030083</v>
      </c>
      <c r="O446" s="40">
        <f t="shared" si="54"/>
        <v>598848199.56847382</v>
      </c>
      <c r="P446" s="43">
        <f>LN(Data[[#This Row],[MA'[n^1.5']]])</f>
        <v>20.210518700871638</v>
      </c>
      <c r="Q446" s="43">
        <f t="shared" si="55"/>
        <v>20.215044069255359</v>
      </c>
      <c r="R446" s="30">
        <f>$O$1+$O$2*Data[[#This Row],[MA'[ln(n^2)']]]</f>
        <v>26.924307110808329</v>
      </c>
      <c r="S446" s="30">
        <f>$Q$1+$Q$2*Data[[#This Row],[MA'[ln(n*ln(n))']]]</f>
        <v>23.041629838622072</v>
      </c>
      <c r="T446" s="31">
        <f>$O$3*Data[[#This Row],[Metcalfe
(n^2)]]</f>
        <v>191224359157</v>
      </c>
      <c r="U446" s="31">
        <f t="shared" si="56"/>
        <v>264344779693.66135</v>
      </c>
      <c r="V446" s="30">
        <f>LN(Data[[#This Row],[MA'[NVA']
30d]]/Data[[#This Row],[MA'[NVMetcalfe calc']]])</f>
        <v>-0.36958549118650408</v>
      </c>
      <c r="W446" s="30">
        <f>$Q$3+Data[[#This Row],[NVM
(scaled)]]/((Data[[#This Row],[Upper Bound]]-Data[[#This Row],[Lower Bound]])/2)</f>
        <v>0.39962337826321681</v>
      </c>
      <c r="X446" s="30">
        <f>(Data[[#This Row],[Upper Bound]]+Data[[#This Row],[Lower Bound]])/2</f>
        <v>24.9829684747152</v>
      </c>
      <c r="Y446" s="32">
        <f>LN(Data[[#This Row],[NVActual]]/Data[[#This Row],[MA'[n^2']
30d]])</f>
        <v>-1.0422589993565885</v>
      </c>
      <c r="Z446" s="32">
        <f>LN(Data[[#This Row],[NVActual]]/Data[[#This Row],[MA'[n*ln(n)']
30d]])</f>
        <v>9.8411778046973186</v>
      </c>
      <c r="AA446" s="32">
        <f>LN(Data[[#This Row],[NVActual]]/Data[[#This Row],[MA'[n^1.5']]])</f>
        <v>5.7016688389043457</v>
      </c>
      <c r="AB446" s="32">
        <f>LN(Data[[#This Row],[NVActual]]/Data[[#This Row],[Metcalfe
(n^2)]])</f>
        <v>-0.7184521585282625</v>
      </c>
      <c r="AC446" s="34">
        <f>1+Data[[#This Row],[MA'[NVMetcalfe calc']]]/((Data[[#This Row],[NVM_norm
(scaled)]]-Data[[#This Row],[NV_fund.]])/2)</f>
        <v>-21506005683.45937</v>
      </c>
    </row>
    <row r="447" spans="1:29" x14ac:dyDescent="0.2">
      <c r="A447" s="23">
        <v>43729</v>
      </c>
      <c r="B447" s="24">
        <v>182552142230.422</v>
      </c>
      <c r="C447" s="24">
        <f t="shared" si="49"/>
        <v>182727631812.95465</v>
      </c>
      <c r="D447" s="25">
        <f>LN(Data[[#This Row],[NVActual]])</f>
        <v>25.930301680013013</v>
      </c>
      <c r="E447" s="26">
        <v>625288</v>
      </c>
      <c r="F447" s="40">
        <f>Data[[#This Row],[DAA 
(n)]]^2</f>
        <v>390985082944</v>
      </c>
      <c r="G447" s="41">
        <f t="shared" si="50"/>
        <v>516956413065.53333</v>
      </c>
      <c r="H447" s="28">
        <f>LN(Data[[#This Row],[Metcalfe
(n^2)]])</f>
        <v>26.691935245165645</v>
      </c>
      <c r="I447" s="42">
        <f t="shared" si="51"/>
        <v>26.9420274745206</v>
      </c>
      <c r="J447" s="40">
        <f>Data[[#This Row],[DAA 
(n)]]*LN(Data[[#This Row],[DAA 
(n)]])</f>
        <v>8345073.4027895676</v>
      </c>
      <c r="K447" s="40">
        <f t="shared" si="52"/>
        <v>9629015.4503336884</v>
      </c>
      <c r="L447" s="29">
        <f>LN(Data[[#This Row],[MA'[n*ln(n)']
30d]])</f>
        <v>16.080291540783776</v>
      </c>
      <c r="M447" s="43">
        <f t="shared" si="53"/>
        <v>16.074038678004673</v>
      </c>
      <c r="N447" s="40">
        <f>Data[[#This Row],[DAA 
(n)]]^1.5</f>
        <v>494447449.72938126</v>
      </c>
      <c r="O447" s="40">
        <f t="shared" si="54"/>
        <v>606559719.83826339</v>
      </c>
      <c r="P447" s="43">
        <f>LN(Data[[#This Row],[MA'[n^1.5']]])</f>
        <v>20.223313747845921</v>
      </c>
      <c r="Q447" s="43">
        <f t="shared" si="55"/>
        <v>20.215546526828124</v>
      </c>
      <c r="R447" s="30">
        <f>$O$1+$O$2*Data[[#This Row],[MA'[ln(n^2)']]]</f>
        <v>26.9420274745206</v>
      </c>
      <c r="S447" s="30">
        <f>$Q$1+$Q$2*Data[[#This Row],[MA'[ln(n*ln(n))']]]</f>
        <v>23.042163818707706</v>
      </c>
      <c r="T447" s="31">
        <f>$O$3*Data[[#This Row],[Metcalfe
(n^2)]]</f>
        <v>203312243130.88</v>
      </c>
      <c r="U447" s="31">
        <f t="shared" si="56"/>
        <v>268817334794.07736</v>
      </c>
      <c r="V447" s="30">
        <f>LN(Data[[#This Row],[MA'[NVA']
30d]]/Data[[#This Row],[MA'[NVMetcalfe calc']]])</f>
        <v>-0.38603540273258896</v>
      </c>
      <c r="W447" s="30">
        <f>$Q$3+Data[[#This Row],[NVM
(scaled)]]/((Data[[#This Row],[Upper Bound]]-Data[[#This Row],[Lower Bound]])/2)</f>
        <v>0.39202620563045132</v>
      </c>
      <c r="X447" s="30">
        <f>(Data[[#This Row],[Upper Bound]]+Data[[#This Row],[Lower Bound]])/2</f>
        <v>24.992095646614153</v>
      </c>
      <c r="Y447" s="32">
        <f>LN(Data[[#This Row],[NVActual]]/Data[[#This Row],[MA'[n^2']
30d]])</f>
        <v>-1.040922720470995</v>
      </c>
      <c r="Z447" s="32">
        <f>LN(Data[[#This Row],[NVActual]]/Data[[#This Row],[MA'[n*ln(n)']
30d]])</f>
        <v>9.8500101392292354</v>
      </c>
      <c r="AA447" s="32">
        <f>LN(Data[[#This Row],[NVActual]]/Data[[#This Row],[MA'[n^1.5']]])</f>
        <v>5.7069879321670909</v>
      </c>
      <c r="AB447" s="32">
        <f>LN(Data[[#This Row],[NVActual]]/Data[[#This Row],[Metcalfe
(n^2)]])</f>
        <v>-0.76163356515263236</v>
      </c>
      <c r="AC447" s="34">
        <f>1+Data[[#This Row],[MA'[NVMetcalfe calc']]]/((Data[[#This Row],[NVM_norm
(scaled)]]-Data[[#This Row],[NV_fund.]])/2)</f>
        <v>-21855006176.033615</v>
      </c>
    </row>
    <row r="448" spans="1:29" x14ac:dyDescent="0.2">
      <c r="A448" s="23">
        <v>43728</v>
      </c>
      <c r="B448" s="24">
        <v>184294721680.048</v>
      </c>
      <c r="C448" s="24">
        <f t="shared" si="49"/>
        <v>182664021289.94827</v>
      </c>
      <c r="D448" s="25">
        <f>LN(Data[[#This Row],[NVActual]])</f>
        <v>25.939802061385951</v>
      </c>
      <c r="E448" s="26">
        <v>742828</v>
      </c>
      <c r="F448" s="40">
        <f>Data[[#This Row],[DAA 
(n)]]^2</f>
        <v>551793437584</v>
      </c>
      <c r="G448" s="41">
        <f t="shared" si="50"/>
        <v>525724673325.03333</v>
      </c>
      <c r="H448" s="28">
        <f>LN(Data[[#This Row],[Metcalfe
(n^2)]])</f>
        <v>27.036439605915131</v>
      </c>
      <c r="I448" s="42">
        <f t="shared" si="51"/>
        <v>26.959177082307527</v>
      </c>
      <c r="J448" s="40">
        <f>Data[[#This Row],[DAA 
(n)]]*LN(Data[[#This Row],[DAA 
(n)]])</f>
        <v>10041712.179791363</v>
      </c>
      <c r="K448" s="40">
        <f t="shared" si="52"/>
        <v>9717554.0104911067</v>
      </c>
      <c r="L448" s="29">
        <f>LN(Data[[#This Row],[MA'[n*ln(n)']
30d]])</f>
        <v>16.089444499757501</v>
      </c>
      <c r="M448" s="43">
        <f t="shared" si="53"/>
        <v>16.073955977094776</v>
      </c>
      <c r="N448" s="40">
        <f>Data[[#This Row],[DAA 
(n)]]^1.5</f>
        <v>640224660.2979672</v>
      </c>
      <c r="O448" s="40">
        <f t="shared" si="54"/>
        <v>614320695.83558583</v>
      </c>
      <c r="P448" s="43">
        <f>LN(Data[[#This Row],[MA'[n^1.5']]])</f>
        <v>20.236027655678306</v>
      </c>
      <c r="Q448" s="43">
        <f t="shared" si="55"/>
        <v>20.215484105275983</v>
      </c>
      <c r="R448" s="30">
        <f>$O$1+$O$2*Data[[#This Row],[MA'[ln(n^2)']]]</f>
        <v>26.959177082307527</v>
      </c>
      <c r="S448" s="30">
        <f>$Q$1+$Q$2*Data[[#This Row],[MA'[ln(n*ln(n))']]]</f>
        <v>23.04202736220638</v>
      </c>
      <c r="T448" s="31">
        <f>$O$3*Data[[#This Row],[Metcalfe
(n^2)]]</f>
        <v>286932587543.67999</v>
      </c>
      <c r="U448" s="31">
        <f t="shared" si="56"/>
        <v>273376830129.01743</v>
      </c>
      <c r="V448" s="30">
        <f>LN(Data[[#This Row],[MA'[NVA']
30d]]/Data[[#This Row],[MA'[NVMetcalfe calc']]])</f>
        <v>-0.40320265736226879</v>
      </c>
      <c r="W448" s="30">
        <f>$Q$3+Data[[#This Row],[NVM
(scaled)]]/((Data[[#This Row],[Upper Bound]]-Data[[#This Row],[Lower Bound]])/2)</f>
        <v>0.38413467129264717</v>
      </c>
      <c r="X448" s="30">
        <f>(Data[[#This Row],[Upper Bound]]+Data[[#This Row],[Lower Bound]])/2</f>
        <v>25.000602222256951</v>
      </c>
      <c r="Y448" s="32">
        <f>LN(Data[[#This Row],[NVActual]]/Data[[#This Row],[MA'[n^2']
30d]])</f>
        <v>-1.0482414165150986</v>
      </c>
      <c r="Z448" s="32">
        <f>LN(Data[[#This Row],[NVActual]]/Data[[#This Row],[MA'[n*ln(n)']
30d]])</f>
        <v>9.8503575616284511</v>
      </c>
      <c r="AA448" s="32">
        <f>LN(Data[[#This Row],[NVActual]]/Data[[#This Row],[MA'[n^1.5']]])</f>
        <v>5.7037744057076463</v>
      </c>
      <c r="AB448" s="32">
        <f>LN(Data[[#This Row],[NVActual]]/Data[[#This Row],[Metcalfe
(n^2)]])</f>
        <v>-1.0966375445291783</v>
      </c>
      <c r="AC448" s="34">
        <f>1+Data[[#This Row],[MA'[NVMetcalfe calc']]]/((Data[[#This Row],[NVM_norm
(scaled)]]-Data[[#This Row],[NV_fund.]])/2)</f>
        <v>-22210890295.346226</v>
      </c>
    </row>
    <row r="449" spans="1:29" x14ac:dyDescent="0.2">
      <c r="A449" s="23">
        <v>43727</v>
      </c>
      <c r="B449" s="24">
        <v>182353807211.34698</v>
      </c>
      <c r="C449" s="24">
        <f t="shared" si="49"/>
        <v>182943981550.31357</v>
      </c>
      <c r="D449" s="25">
        <f>LN(Data[[#This Row],[NVActual]])</f>
        <v>25.929214632575672</v>
      </c>
      <c r="E449" s="26">
        <v>733322</v>
      </c>
      <c r="F449" s="40">
        <f>Data[[#This Row],[DAA 
(n)]]^2</f>
        <v>537761155684</v>
      </c>
      <c r="G449" s="41">
        <f t="shared" si="50"/>
        <v>527838755520.53333</v>
      </c>
      <c r="H449" s="28">
        <f>LN(Data[[#This Row],[Metcalfe
(n^2)]])</f>
        <v>27.010680349991116</v>
      </c>
      <c r="I449" s="42">
        <f t="shared" si="51"/>
        <v>26.962803732299143</v>
      </c>
      <c r="J449" s="40">
        <f>Data[[#This Row],[DAA 
(n)]]*LN(Data[[#This Row],[DAA 
(n)]])</f>
        <v>9903763.0678080916</v>
      </c>
      <c r="K449" s="40">
        <f t="shared" si="52"/>
        <v>9737689.5763180796</v>
      </c>
      <c r="L449" s="29">
        <f>LN(Data[[#This Row],[MA'[n*ln(n)']
30d]])</f>
        <v>16.091514437656411</v>
      </c>
      <c r="M449" s="43">
        <f t="shared" si="53"/>
        <v>16.073389821797846</v>
      </c>
      <c r="N449" s="40">
        <f>Data[[#This Row],[DAA 
(n)]]^1.5</f>
        <v>627974590.41628611</v>
      </c>
      <c r="O449" s="40">
        <f t="shared" si="54"/>
        <v>616135120.42050529</v>
      </c>
      <c r="P449" s="43">
        <f>LN(Data[[#This Row],[MA'[n^1.5']]])</f>
        <v>20.238976848775796</v>
      </c>
      <c r="Q449" s="43">
        <f t="shared" si="55"/>
        <v>20.214743771966742</v>
      </c>
      <c r="R449" s="30">
        <f>$O$1+$O$2*Data[[#This Row],[MA'[ln(n^2)']]]</f>
        <v>26.962803732299143</v>
      </c>
      <c r="S449" s="30">
        <f>$Q$1+$Q$2*Data[[#This Row],[MA'[ln(n*ln(n))']]]</f>
        <v>23.041093205966444</v>
      </c>
      <c r="T449" s="31">
        <f>$O$3*Data[[#This Row],[Metcalfe
(n^2)]]</f>
        <v>279635800955.67999</v>
      </c>
      <c r="U449" s="31">
        <f t="shared" si="56"/>
        <v>274476152870.6774</v>
      </c>
      <c r="V449" s="30">
        <f>LN(Data[[#This Row],[MA'[NVA']
30d]]/Data[[#This Row],[MA'[NVMetcalfe calc']]])</f>
        <v>-0.40568438815495567</v>
      </c>
      <c r="W449" s="30">
        <f>$Q$3+Data[[#This Row],[NVM
(scaled)]]/((Data[[#This Row],[Upper Bound]]-Data[[#This Row],[Lower Bound]])/2)</f>
        <v>0.38310844824932933</v>
      </c>
      <c r="X449" s="30">
        <f>(Data[[#This Row],[Upper Bound]]+Data[[#This Row],[Lower Bound]])/2</f>
        <v>25.001948469132792</v>
      </c>
      <c r="Y449" s="32">
        <f>LN(Data[[#This Row],[NVActual]]/Data[[#This Row],[MA'[n^2']
30d]])</f>
        <v>-1.0628420541650958</v>
      </c>
      <c r="Z449" s="32">
        <f>LN(Data[[#This Row],[NVActual]]/Data[[#This Row],[MA'[n*ln(n)']
30d]])</f>
        <v>9.8377001949192593</v>
      </c>
      <c r="AA449" s="32">
        <f>LN(Data[[#This Row],[NVActual]]/Data[[#This Row],[MA'[n^1.5']]])</f>
        <v>5.6902377837998737</v>
      </c>
      <c r="AB449" s="32">
        <f>LN(Data[[#This Row],[NVActual]]/Data[[#This Row],[Metcalfe
(n^2)]])</f>
        <v>-1.0814657174154438</v>
      </c>
      <c r="AC449" s="34">
        <f>1+Data[[#This Row],[MA'[NVMetcalfe calc']]]/((Data[[#This Row],[NVM_norm
(scaled)]]-Data[[#This Row],[NV_fund.]])/2)</f>
        <v>-22298057311.0299</v>
      </c>
    </row>
    <row r="450" spans="1:29" x14ac:dyDescent="0.2">
      <c r="A450" s="23">
        <v>43726</v>
      </c>
      <c r="B450" s="24">
        <v>182950351089.69699</v>
      </c>
      <c r="C450" s="24">
        <f t="shared" si="49"/>
        <v>183355547056.27615</v>
      </c>
      <c r="D450" s="25">
        <f>LN(Data[[#This Row],[NVActual]])</f>
        <v>25.932480647457052</v>
      </c>
      <c r="E450" s="26">
        <v>855706</v>
      </c>
      <c r="F450" s="40">
        <f>Data[[#This Row],[DAA 
(n)]]^2</f>
        <v>732232758436</v>
      </c>
      <c r="G450" s="41">
        <f t="shared" si="50"/>
        <v>528346533680.93335</v>
      </c>
      <c r="H450" s="28">
        <f>LN(Data[[#This Row],[Metcalfe
(n^2)]])</f>
        <v>27.31936427636953</v>
      </c>
      <c r="I450" s="42">
        <f t="shared" si="51"/>
        <v>26.963734850418295</v>
      </c>
      <c r="J450" s="40">
        <f>Data[[#This Row],[DAA 
(n)]]*LN(Data[[#This Row],[DAA 
(n)]])</f>
        <v>11688671.963737532</v>
      </c>
      <c r="K450" s="40">
        <f t="shared" si="52"/>
        <v>9742678.9187470712</v>
      </c>
      <c r="L450" s="29">
        <f>LN(Data[[#This Row],[MA'[n*ln(n)']
30d]])</f>
        <v>16.09202668079384</v>
      </c>
      <c r="M450" s="43">
        <f t="shared" si="53"/>
        <v>16.072626583645722</v>
      </c>
      <c r="N450" s="40">
        <f>Data[[#This Row],[DAA 
(n)]]^1.5</f>
        <v>791565515.15982294</v>
      </c>
      <c r="O450" s="40">
        <f t="shared" si="54"/>
        <v>616578285.28808904</v>
      </c>
      <c r="P450" s="43">
        <f>LN(Data[[#This Row],[MA'[n^1.5']]])</f>
        <v>20.239695855942628</v>
      </c>
      <c r="Q450" s="43">
        <f t="shared" si="55"/>
        <v>20.213723248436672</v>
      </c>
      <c r="R450" s="30">
        <f>$O$1+$O$2*Data[[#This Row],[MA'[ln(n^2)']]]</f>
        <v>26.963734850418295</v>
      </c>
      <c r="S450" s="30">
        <f>$Q$1+$Q$2*Data[[#This Row],[MA'[ln(n*ln(n))']]]</f>
        <v>23.039833863015438</v>
      </c>
      <c r="T450" s="31">
        <f>$O$3*Data[[#This Row],[Metcalfe
(n^2)]]</f>
        <v>380761034386.72003</v>
      </c>
      <c r="U450" s="31">
        <f t="shared" si="56"/>
        <v>274740197514.08536</v>
      </c>
      <c r="V450" s="30">
        <f>LN(Data[[#This Row],[MA'[NVA']
30d]]/Data[[#This Row],[MA'[NVMetcalfe calc']]])</f>
        <v>-0.40439876682960246</v>
      </c>
      <c r="W450" s="30">
        <f>$Q$3+Data[[#This Row],[NVM
(scaled)]]/((Data[[#This Row],[Upper Bound]]-Data[[#This Row],[Lower Bound]])/2)</f>
        <v>0.38387921961952198</v>
      </c>
      <c r="X450" s="30">
        <f>(Data[[#This Row],[Upper Bound]]+Data[[#This Row],[Lower Bound]])/2</f>
        <v>25.001784356716868</v>
      </c>
      <c r="Y450" s="32">
        <f>LN(Data[[#This Row],[NVActual]]/Data[[#This Row],[MA'[n^2']
30d]])</f>
        <v>-1.060537571705563</v>
      </c>
      <c r="Z450" s="32">
        <f>LN(Data[[#This Row],[NVActual]]/Data[[#This Row],[MA'[n*ln(n)']
30d]])</f>
        <v>9.84045396666321</v>
      </c>
      <c r="AA450" s="32">
        <f>LN(Data[[#This Row],[NVActual]]/Data[[#This Row],[MA'[n^1.5']]])</f>
        <v>5.6927847915144234</v>
      </c>
      <c r="AB450" s="32">
        <f>LN(Data[[#This Row],[NVActual]]/Data[[#This Row],[Metcalfe
(n^2)]])</f>
        <v>-1.3868836289124815</v>
      </c>
      <c r="AC450" s="34">
        <f>1+Data[[#This Row],[MA'[NVMetcalfe calc']]]/((Data[[#This Row],[NVM_norm
(scaled)]]-Data[[#This Row],[NV_fund.]])/2)</f>
        <v>-22320355527.551647</v>
      </c>
    </row>
    <row r="451" spans="1:29" x14ac:dyDescent="0.2">
      <c r="A451" s="23">
        <v>43725</v>
      </c>
      <c r="B451" s="24">
        <v>184044366778.49399</v>
      </c>
      <c r="C451" s="24">
        <f t="shared" si="49"/>
        <v>183416648898.86472</v>
      </c>
      <c r="D451" s="25">
        <f>LN(Data[[#This Row],[NVActual]])</f>
        <v>25.938442689285889</v>
      </c>
      <c r="E451" s="26">
        <v>777701</v>
      </c>
      <c r="F451" s="40">
        <f>Data[[#This Row],[DAA 
(n)]]^2</f>
        <v>604818845401</v>
      </c>
      <c r="G451" s="41">
        <f t="shared" si="50"/>
        <v>520790517882.53333</v>
      </c>
      <c r="H451" s="28">
        <f>LN(Data[[#This Row],[Metcalfe
(n^2)]])</f>
        <v>27.128194821050155</v>
      </c>
      <c r="I451" s="42">
        <f t="shared" si="51"/>
        <v>26.951386617915407</v>
      </c>
      <c r="J451" s="40">
        <f>Data[[#This Row],[DAA 
(n)]]*LN(Data[[#This Row],[DAA 
(n)]])</f>
        <v>10548812.120262763</v>
      </c>
      <c r="K451" s="40">
        <f t="shared" si="52"/>
        <v>9672411.0712456983</v>
      </c>
      <c r="L451" s="29">
        <f>LN(Data[[#This Row],[MA'[n*ln(n)']
30d]])</f>
        <v>16.084788171536324</v>
      </c>
      <c r="M451" s="43">
        <f t="shared" si="53"/>
        <v>16.071534225775817</v>
      </c>
      <c r="N451" s="40">
        <f>Data[[#This Row],[DAA 
(n)]]^1.5</f>
        <v>685833960.14429128</v>
      </c>
      <c r="O451" s="40">
        <f t="shared" si="54"/>
        <v>610177729.02891886</v>
      </c>
      <c r="P451" s="43">
        <f>LN(Data[[#This Row],[MA'[n^1.5']]])</f>
        <v>20.229260831758623</v>
      </c>
      <c r="Q451" s="43">
        <f t="shared" si="55"/>
        <v>20.212260200316582</v>
      </c>
      <c r="R451" s="30">
        <f>$O$1+$O$2*Data[[#This Row],[MA'[ln(n^2)']]]</f>
        <v>26.951386617915407</v>
      </c>
      <c r="S451" s="30">
        <f>$Q$1+$Q$2*Data[[#This Row],[MA'[ln(n*ln(n))']]]</f>
        <v>23.038031472530097</v>
      </c>
      <c r="T451" s="31">
        <f>$O$3*Data[[#This Row],[Metcalfe
(n^2)]]</f>
        <v>314505799608.52002</v>
      </c>
      <c r="U451" s="31">
        <f t="shared" si="56"/>
        <v>270811069298.91739</v>
      </c>
      <c r="V451" s="30">
        <f>LN(Data[[#This Row],[MA'[NVA']
30d]]/Data[[#This Row],[MA'[NVMetcalfe calc']]])</f>
        <v>-0.38966108162397051</v>
      </c>
      <c r="W451" s="30">
        <f>$Q$3+Data[[#This Row],[NVM
(scaled)]]/((Data[[#This Row],[Upper Bound]]-Data[[#This Row],[Lower Bound]])/2)</f>
        <v>0.39085575310819154</v>
      </c>
      <c r="X451" s="30">
        <f>(Data[[#This Row],[Upper Bound]]+Data[[#This Row],[Lower Bound]])/2</f>
        <v>24.994709045222752</v>
      </c>
      <c r="Y451" s="32">
        <f>LN(Data[[#This Row],[NVActual]]/Data[[#This Row],[MA'[n^2']
30d]])</f>
        <v>-1.0401710315583617</v>
      </c>
      <c r="Z451" s="32">
        <f>LN(Data[[#This Row],[NVActual]]/Data[[#This Row],[MA'[n*ln(n)']
30d]])</f>
        <v>9.8536545177495665</v>
      </c>
      <c r="AA451" s="32">
        <f>LN(Data[[#This Row],[NVActual]]/Data[[#This Row],[MA'[n^1.5']]])</f>
        <v>5.7091818575272661</v>
      </c>
      <c r="AB451" s="32">
        <f>LN(Data[[#This Row],[NVActual]]/Data[[#This Row],[Metcalfe
(n^2)]])</f>
        <v>-1.1897521317642665</v>
      </c>
      <c r="AC451" s="34">
        <f>1+Data[[#This Row],[MA'[NVMetcalfe calc']]]/((Data[[#This Row],[NVM_norm
(scaled)]]-Data[[#This Row],[NV_fund.]])/2)</f>
        <v>-22013711923.197765</v>
      </c>
    </row>
    <row r="452" spans="1:29" x14ac:dyDescent="0.2">
      <c r="A452" s="23">
        <v>43724</v>
      </c>
      <c r="B452" s="24">
        <v>184892733531.41699</v>
      </c>
      <c r="C452" s="24">
        <f t="shared" si="49"/>
        <v>183366570416.92447</v>
      </c>
      <c r="D452" s="25">
        <f>LN(Data[[#This Row],[NVActual]])</f>
        <v>25.943041675115744</v>
      </c>
      <c r="E452" s="26">
        <v>779631</v>
      </c>
      <c r="F452" s="40">
        <f>Data[[#This Row],[DAA 
(n)]]^2</f>
        <v>607824496161</v>
      </c>
      <c r="G452" s="41">
        <f t="shared" si="50"/>
        <v>509878039465.83331</v>
      </c>
      <c r="H452" s="28">
        <f>LN(Data[[#This Row],[Metcalfe
(n^2)]])</f>
        <v>27.133152019613011</v>
      </c>
      <c r="I452" s="42">
        <f t="shared" si="51"/>
        <v>26.925409681365053</v>
      </c>
      <c r="J452" s="40">
        <f>Data[[#This Row],[DAA 
(n)]]*LN(Data[[#This Row],[DAA 
(n)]])</f>
        <v>10576923.221101455</v>
      </c>
      <c r="K452" s="40">
        <f t="shared" si="52"/>
        <v>9552096.485643886</v>
      </c>
      <c r="L452" s="29">
        <f>LN(Data[[#This Row],[MA'[n*ln(n)']
30d]])</f>
        <v>16.072271215656876</v>
      </c>
      <c r="M452" s="43">
        <f t="shared" si="53"/>
        <v>16.070668844855689</v>
      </c>
      <c r="N452" s="40">
        <f>Data[[#This Row],[DAA 
(n)]]^1.5</f>
        <v>688388567.42867041</v>
      </c>
      <c r="O452" s="40">
        <f t="shared" si="54"/>
        <v>600059278.48556066</v>
      </c>
      <c r="P452" s="43">
        <f>LN(Data[[#This Row],[MA'[n^1.5']]])</f>
        <v>20.212539005776204</v>
      </c>
      <c r="Q452" s="43">
        <f t="shared" si="55"/>
        <v>20.211125060414641</v>
      </c>
      <c r="R452" s="30">
        <f>$O$1+$O$2*Data[[#This Row],[MA'[ln(n^2)']]]</f>
        <v>26.925409681365053</v>
      </c>
      <c r="S452" s="30">
        <f>$Q$1+$Q$2*Data[[#This Row],[MA'[ln(n*ln(n))']]]</f>
        <v>23.036603594011886</v>
      </c>
      <c r="T452" s="31">
        <f>$O$3*Data[[#This Row],[Metcalfe
(n^2)]]</f>
        <v>316068738003.72003</v>
      </c>
      <c r="U452" s="31">
        <f t="shared" si="56"/>
        <v>265136580522.23334</v>
      </c>
      <c r="V452" s="30">
        <f>LN(Data[[#This Row],[MA'[NVA']
30d]]/Data[[#This Row],[MA'[NVMetcalfe calc']]])</f>
        <v>-0.36875782510128863</v>
      </c>
      <c r="W452" s="30">
        <f>$Q$3+Data[[#This Row],[NVM
(scaled)]]/((Data[[#This Row],[Upper Bound]]-Data[[#This Row],[Lower Bound]])/2)</f>
        <v>0.40034908050543816</v>
      </c>
      <c r="X452" s="30">
        <f>(Data[[#This Row],[Upper Bound]]+Data[[#This Row],[Lower Bound]])/2</f>
        <v>24.98100663768847</v>
      </c>
      <c r="Y452" s="32">
        <f>LN(Data[[#This Row],[NVActual]]/Data[[#This Row],[MA'[n^2']
30d]])</f>
        <v>-1.0143957206486287</v>
      </c>
      <c r="Z452" s="32">
        <f>LN(Data[[#This Row],[NVActual]]/Data[[#This Row],[MA'[n*ln(n)']
30d]])</f>
        <v>9.8707704594588659</v>
      </c>
      <c r="AA452" s="32">
        <f>LN(Data[[#This Row],[NVActual]]/Data[[#This Row],[MA'[n^1.5']]])</f>
        <v>5.7305026693395371</v>
      </c>
      <c r="AB452" s="32">
        <f>LN(Data[[#This Row],[NVActual]]/Data[[#This Row],[Metcalfe
(n^2)]])</f>
        <v>-1.1901103444972683</v>
      </c>
      <c r="AC452" s="34">
        <f>1+Data[[#This Row],[MA'[NVMetcalfe calc']]]/((Data[[#This Row],[NVM_norm
(scaled)]]-Data[[#This Row],[NV_fund.]])/2)</f>
        <v>-21572781760.873928</v>
      </c>
    </row>
    <row r="453" spans="1:29" x14ac:dyDescent="0.2">
      <c r="A453" s="23">
        <v>43723</v>
      </c>
      <c r="B453" s="24">
        <v>185899279398.32999</v>
      </c>
      <c r="C453" s="24">
        <f t="shared" si="49"/>
        <v>183386724242.17453</v>
      </c>
      <c r="D453" s="25">
        <f>LN(Data[[#This Row],[NVActual]])</f>
        <v>25.948470855379746</v>
      </c>
      <c r="E453" s="26">
        <v>554317</v>
      </c>
      <c r="F453" s="40">
        <f>Data[[#This Row],[DAA 
(n)]]^2</f>
        <v>307267336489</v>
      </c>
      <c r="G453" s="41">
        <f t="shared" si="50"/>
        <v>500283458736.33331</v>
      </c>
      <c r="H453" s="28">
        <f>LN(Data[[#This Row],[Metcalfe
(n^2)]])</f>
        <v>26.450984008500498</v>
      </c>
      <c r="I453" s="42">
        <f t="shared" si="51"/>
        <v>26.904022828679178</v>
      </c>
      <c r="J453" s="40">
        <f>Data[[#This Row],[DAA 
(n)]]*LN(Data[[#This Row],[DAA 
(n)]])</f>
        <v>7331115.0513199857</v>
      </c>
      <c r="K453" s="40">
        <f t="shared" si="52"/>
        <v>9449292.0289464314</v>
      </c>
      <c r="L453" s="29">
        <f>LN(Data[[#This Row],[MA'[n*ln(n)']
30d]])</f>
        <v>16.061450379091657</v>
      </c>
      <c r="M453" s="43">
        <f t="shared" si="53"/>
        <v>16.070567173365728</v>
      </c>
      <c r="N453" s="40">
        <f>Data[[#This Row],[DAA 
(n)]]^1.5</f>
        <v>412702687.36776251</v>
      </c>
      <c r="O453" s="40">
        <f t="shared" si="54"/>
        <v>591294685.65163314</v>
      </c>
      <c r="P453" s="43">
        <f>LN(Data[[#This Row],[MA'[n^1.5']]])</f>
        <v>20.197825073183669</v>
      </c>
      <c r="Q453" s="43">
        <f t="shared" si="55"/>
        <v>20.211005348209095</v>
      </c>
      <c r="R453" s="30">
        <f>$O$1+$O$2*Data[[#This Row],[MA'[ln(n^2)']]]</f>
        <v>26.904022828679178</v>
      </c>
      <c r="S453" s="30">
        <f>$Q$1+$Q$2*Data[[#This Row],[MA'[ln(n*ln(n))']]]</f>
        <v>23.03643583605345</v>
      </c>
      <c r="T453" s="31">
        <f>$O$3*Data[[#This Row],[Metcalfe
(n^2)]]</f>
        <v>159779014974.28</v>
      </c>
      <c r="U453" s="31">
        <f t="shared" si="56"/>
        <v>260147398542.89328</v>
      </c>
      <c r="V453" s="30">
        <f>LN(Data[[#This Row],[MA'[NVA']
30d]]/Data[[#This Row],[MA'[NVMetcalfe calc']]])</f>
        <v>-0.3496512175508793</v>
      </c>
      <c r="W453" s="30">
        <f>$Q$3+Data[[#This Row],[NVM
(scaled)]]/((Data[[#This Row],[Upper Bound]]-Data[[#This Row],[Lower Bound]])/2)</f>
        <v>0.40918895775709546</v>
      </c>
      <c r="X453" s="30">
        <f>(Data[[#This Row],[Upper Bound]]+Data[[#This Row],[Lower Bound]])/2</f>
        <v>24.970229332366316</v>
      </c>
      <c r="Y453" s="32">
        <f>LN(Data[[#This Row],[NVActual]]/Data[[#This Row],[MA'[n^2']
30d]])</f>
        <v>-0.98996983682452355</v>
      </c>
      <c r="Z453" s="32">
        <f>LN(Data[[#This Row],[NVActual]]/Data[[#This Row],[MA'[n*ln(n)']
30d]])</f>
        <v>9.887020476288086</v>
      </c>
      <c r="AA453" s="32">
        <f>LN(Data[[#This Row],[NVActual]]/Data[[#This Row],[MA'[n^1.5']]])</f>
        <v>5.7506457821960746</v>
      </c>
      <c r="AB453" s="32">
        <f>LN(Data[[#This Row],[NVActual]]/Data[[#This Row],[Metcalfe
(n^2)]])</f>
        <v>-0.50251315312075306</v>
      </c>
      <c r="AC453" s="34">
        <f>1+Data[[#This Row],[MA'[NVMetcalfe calc']]]/((Data[[#This Row],[NVM_norm
(scaled)]]-Data[[#This Row],[NV_fund.]])/2)</f>
        <v>-21183744219.528149</v>
      </c>
    </row>
    <row r="454" spans="1:29" x14ac:dyDescent="0.2">
      <c r="A454" s="23">
        <v>43722</v>
      </c>
      <c r="B454" s="24">
        <v>185555338818.62399</v>
      </c>
      <c r="C454" s="24">
        <f t="shared" si="49"/>
        <v>183335083449.48737</v>
      </c>
      <c r="D454" s="25">
        <f>LN(Data[[#This Row],[NVActual]])</f>
        <v>25.946618996976966</v>
      </c>
      <c r="E454" s="26">
        <v>652357</v>
      </c>
      <c r="F454" s="40">
        <f>Data[[#This Row],[DAA 
(n)]]^2</f>
        <v>425569655449</v>
      </c>
      <c r="G454" s="41">
        <f t="shared" si="50"/>
        <v>506677358142.73334</v>
      </c>
      <c r="H454" s="28">
        <f>LN(Data[[#This Row],[Metcalfe
(n^2)]])</f>
        <v>26.776694474144879</v>
      </c>
      <c r="I454" s="42">
        <f t="shared" si="51"/>
        <v>26.920191391520355</v>
      </c>
      <c r="J454" s="40">
        <f>Data[[#This Row],[DAA 
(n)]]*LN(Data[[#This Row],[DAA 
(n)]])</f>
        <v>8733982.0385348648</v>
      </c>
      <c r="K454" s="40">
        <f t="shared" si="52"/>
        <v>9522075.0024648942</v>
      </c>
      <c r="L454" s="29">
        <f>LN(Data[[#This Row],[MA'[n*ln(n)']
30d]])</f>
        <v>16.069123345460977</v>
      </c>
      <c r="M454" s="43">
        <f t="shared" si="53"/>
        <v>16.071119070309578</v>
      </c>
      <c r="N454" s="40">
        <f>Data[[#This Row],[DAA 
(n)]]^1.5</f>
        <v>526899747.31417757</v>
      </c>
      <c r="O454" s="40">
        <f t="shared" si="54"/>
        <v>597330818.38418615</v>
      </c>
      <c r="P454" s="43">
        <f>LN(Data[[#This Row],[MA'[n^1.5']]])</f>
        <v>20.207981652527845</v>
      </c>
      <c r="Q454" s="43">
        <f t="shared" si="55"/>
        <v>20.211768318974812</v>
      </c>
      <c r="R454" s="30">
        <f>$O$1+$O$2*Data[[#This Row],[MA'[ln(n^2)']]]</f>
        <v>26.920191391520355</v>
      </c>
      <c r="S454" s="30">
        <f>$Q$1+$Q$2*Data[[#This Row],[MA'[ln(n*ln(n))']]]</f>
        <v>23.037346466010803</v>
      </c>
      <c r="T454" s="31">
        <f>$O$3*Data[[#This Row],[Metcalfe
(n^2)]]</f>
        <v>221296220833.48001</v>
      </c>
      <c r="U454" s="31">
        <f t="shared" si="56"/>
        <v>263472226234.22131</v>
      </c>
      <c r="V454" s="30">
        <f>LN(Data[[#This Row],[MA'[NVA']
30d]]/Data[[#This Row],[MA'[NVMetcalfe calc']]])</f>
        <v>-0.36263242353945646</v>
      </c>
      <c r="W454" s="30">
        <f>$Q$3+Data[[#This Row],[NVM
(scaled)]]/((Data[[#This Row],[Upper Bound]]-Data[[#This Row],[Lower Bound]])/2)</f>
        <v>0.40321302782038471</v>
      </c>
      <c r="X454" s="30">
        <f>(Data[[#This Row],[Upper Bound]]+Data[[#This Row],[Lower Bound]])/2</f>
        <v>24.978768928765579</v>
      </c>
      <c r="Y454" s="32">
        <f>LN(Data[[#This Row],[NVActual]]/Data[[#This Row],[MA'[n^2']
30d]])</f>
        <v>-1.0045212665165213</v>
      </c>
      <c r="Z454" s="32">
        <f>LN(Data[[#This Row],[NVActual]]/Data[[#This Row],[MA'[n*ln(n)']
30d]])</f>
        <v>9.8774956515159893</v>
      </c>
      <c r="AA454" s="32">
        <f>LN(Data[[#This Row],[NVActual]]/Data[[#This Row],[MA'[n^1.5']]])</f>
        <v>5.7386373444491214</v>
      </c>
      <c r="AB454" s="32">
        <f>LN(Data[[#This Row],[NVActual]]/Data[[#This Row],[Metcalfe
(n^2)]])</f>
        <v>-0.8300754771679113</v>
      </c>
      <c r="AC454" s="34">
        <f>1+Data[[#This Row],[MA'[NVMetcalfe calc']]]/((Data[[#This Row],[NVM_norm
(scaled)]]-Data[[#This Row],[NV_fund.]])/2)</f>
        <v>-21441812122.898933</v>
      </c>
    </row>
    <row r="455" spans="1:29" x14ac:dyDescent="0.2">
      <c r="A455" s="23">
        <v>43721</v>
      </c>
      <c r="B455" s="24">
        <v>186575858512.01401</v>
      </c>
      <c r="C455" s="24">
        <f t="shared" si="49"/>
        <v>183124007123.99655</v>
      </c>
      <c r="D455" s="25">
        <f>LN(Data[[#This Row],[NVActual]])</f>
        <v>25.952103741384409</v>
      </c>
      <c r="E455" s="26">
        <v>759154</v>
      </c>
      <c r="F455" s="40">
        <f>Data[[#This Row],[DAA 
(n)]]^2</f>
        <v>576314795716</v>
      </c>
      <c r="G455" s="41">
        <f t="shared" si="50"/>
        <v>508881785501.93335</v>
      </c>
      <c r="H455" s="28">
        <f>LN(Data[[#This Row],[Metcalfe
(n^2)]])</f>
        <v>27.079919868694731</v>
      </c>
      <c r="I455" s="42">
        <f t="shared" si="51"/>
        <v>26.92500623062886</v>
      </c>
      <c r="J455" s="40">
        <f>Data[[#This Row],[DAA 
(n)]]*LN(Data[[#This Row],[DAA 
(n)]])</f>
        <v>10278914.743999539</v>
      </c>
      <c r="K455" s="40">
        <f t="shared" si="52"/>
        <v>9545567.3834779281</v>
      </c>
      <c r="L455" s="29">
        <f>LN(Data[[#This Row],[MA'[n*ln(n)']
30d]])</f>
        <v>16.071587456379817</v>
      </c>
      <c r="M455" s="43">
        <f t="shared" si="53"/>
        <v>16.071470193130434</v>
      </c>
      <c r="N455" s="40">
        <f>Data[[#This Row],[DAA 
(n)]]^1.5</f>
        <v>661446658.79191291</v>
      </c>
      <c r="O455" s="40">
        <f t="shared" si="54"/>
        <v>599340409.90507388</v>
      </c>
      <c r="P455" s="43">
        <f>LN(Data[[#This Row],[MA'[n^1.5']]])</f>
        <v>20.211340291663596</v>
      </c>
      <c r="Q455" s="43">
        <f t="shared" si="55"/>
        <v>20.212269564615326</v>
      </c>
      <c r="R455" s="30">
        <f>$O$1+$O$2*Data[[#This Row],[MA'[ln(n^2)']]]</f>
        <v>26.92500623062886</v>
      </c>
      <c r="S455" s="30">
        <f>$Q$1+$Q$2*Data[[#This Row],[MA'[ln(n*ln(n))']]]</f>
        <v>23.037925818665215</v>
      </c>
      <c r="T455" s="31">
        <f>$O$3*Data[[#This Row],[Metcalfe
(n^2)]]</f>
        <v>299683693772.32001</v>
      </c>
      <c r="U455" s="31">
        <f t="shared" si="56"/>
        <v>264618528461.00531</v>
      </c>
      <c r="V455" s="30">
        <f>LN(Data[[#This Row],[MA'[NVA']
30d]]/Data[[#This Row],[MA'[NVMetcalfe calc']]])</f>
        <v>-0.36812571573911923</v>
      </c>
      <c r="W455" s="30">
        <f>$Q$3+Data[[#This Row],[NVM
(scaled)]]/((Data[[#This Row],[Upper Bound]]-Data[[#This Row],[Lower Bound]])/2)</f>
        <v>0.40059012074661327</v>
      </c>
      <c r="X455" s="30">
        <f>(Data[[#This Row],[Upper Bound]]+Data[[#This Row],[Lower Bound]])/2</f>
        <v>24.981466024647037</v>
      </c>
      <c r="Y455" s="32">
        <f>LN(Data[[#This Row],[NVActual]]/Data[[#This Row],[MA'[n^2']
30d]])</f>
        <v>-1.0033778366159343</v>
      </c>
      <c r="Z455" s="32">
        <f>LN(Data[[#This Row],[NVActual]]/Data[[#This Row],[MA'[n*ln(n)']
30d]])</f>
        <v>9.8805162850045942</v>
      </c>
      <c r="AA455" s="32">
        <f>LN(Data[[#This Row],[NVActual]]/Data[[#This Row],[MA'[n^1.5']]])</f>
        <v>5.7407634497208138</v>
      </c>
      <c r="AB455" s="32">
        <f>LN(Data[[#This Row],[NVActual]]/Data[[#This Row],[Metcalfe
(n^2)]])</f>
        <v>-1.1278161273103184</v>
      </c>
      <c r="AC455" s="34">
        <f>1+Data[[#This Row],[MA'[NVMetcalfe calc']]]/((Data[[#This Row],[NVM_norm
(scaled)]]-Data[[#This Row],[NV_fund.]])/2)</f>
        <v>-21530439312.516602</v>
      </c>
    </row>
    <row r="456" spans="1:29" x14ac:dyDescent="0.2">
      <c r="A456" s="23">
        <v>43720</v>
      </c>
      <c r="B456" s="24">
        <v>181872217346.405</v>
      </c>
      <c r="C456" s="24">
        <f t="shared" si="49"/>
        <v>183380400958.8212</v>
      </c>
      <c r="D456" s="25">
        <f>LN(Data[[#This Row],[NVActual]])</f>
        <v>25.926570174941546</v>
      </c>
      <c r="E456" s="26">
        <v>757805</v>
      </c>
      <c r="F456" s="40">
        <f>Data[[#This Row],[DAA 
(n)]]^2</f>
        <v>574268418025</v>
      </c>
      <c r="G456" s="41">
        <f t="shared" si="50"/>
        <v>508459711972.20001</v>
      </c>
      <c r="H456" s="28">
        <f>LN(Data[[#This Row],[Metcalfe
(n^2)]])</f>
        <v>27.076362751183698</v>
      </c>
      <c r="I456" s="42">
        <f t="shared" si="51"/>
        <v>26.924265699111178</v>
      </c>
      <c r="J456" s="40">
        <f>Data[[#This Row],[DAA 
(n)]]*LN(Data[[#This Row],[DAA 
(n)]])</f>
        <v>10259301.537330382</v>
      </c>
      <c r="K456" s="40">
        <f t="shared" si="52"/>
        <v>9541504.5296610482</v>
      </c>
      <c r="L456" s="29">
        <f>LN(Data[[#This Row],[MA'[n*ln(n)']
30d]])</f>
        <v>16.071161738501587</v>
      </c>
      <c r="M456" s="43">
        <f t="shared" si="53"/>
        <v>16.071894596452164</v>
      </c>
      <c r="N456" s="40">
        <f>Data[[#This Row],[DAA 
(n)]]^1.5</f>
        <v>659684377.95769918</v>
      </c>
      <c r="O456" s="40">
        <f t="shared" si="54"/>
        <v>598976086.92738354</v>
      </c>
      <c r="P456" s="43">
        <f>LN(Data[[#This Row],[MA'[n^1.5']]])</f>
        <v>20.210732233625709</v>
      </c>
      <c r="Q456" s="43">
        <f t="shared" si="55"/>
        <v>20.212878856884835</v>
      </c>
      <c r="R456" s="30">
        <f>$O$1+$O$2*Data[[#This Row],[MA'[ln(n^2)']]]</f>
        <v>26.924265699111178</v>
      </c>
      <c r="S456" s="30">
        <f>$Q$1+$Q$2*Data[[#This Row],[MA'[ln(n*ln(n))']]]</f>
        <v>23.03862608414607</v>
      </c>
      <c r="T456" s="31">
        <f>$O$3*Data[[#This Row],[Metcalfe
(n^2)]]</f>
        <v>298619577373</v>
      </c>
      <c r="U456" s="31">
        <f t="shared" si="56"/>
        <v>264399050225.54395</v>
      </c>
      <c r="V456" s="30">
        <f>LN(Data[[#This Row],[MA'[NVA']
30d]]/Data[[#This Row],[MA'[NVMetcalfe calc']]])</f>
        <v>-0.36589682667235429</v>
      </c>
      <c r="W456" s="30">
        <f>$Q$3+Data[[#This Row],[NVM
(scaled)]]/((Data[[#This Row],[Upper Bound]]-Data[[#This Row],[Lower Bound]])/2)</f>
        <v>0.4016671318342836</v>
      </c>
      <c r="X456" s="30">
        <f>(Data[[#This Row],[Upper Bound]]+Data[[#This Row],[Lower Bound]])/2</f>
        <v>24.981445891628624</v>
      </c>
      <c r="Y456" s="32">
        <f>LN(Data[[#This Row],[NVActual]]/Data[[#This Row],[MA'[n^2']
30d]])</f>
        <v>-1.0280816451948043</v>
      </c>
      <c r="Z456" s="32">
        <f>LN(Data[[#This Row],[NVActual]]/Data[[#This Row],[MA'[n*ln(n)']
30d]])</f>
        <v>9.8554084364399568</v>
      </c>
      <c r="AA456" s="32">
        <f>LN(Data[[#This Row],[NVActual]]/Data[[#This Row],[MA'[n^1.5']]])</f>
        <v>5.7158379413158338</v>
      </c>
      <c r="AB456" s="32">
        <f>LN(Data[[#This Row],[NVActual]]/Data[[#This Row],[Metcalfe
(n^2)]])</f>
        <v>-1.149792576242153</v>
      </c>
      <c r="AC456" s="34">
        <f>1+Data[[#This Row],[MA'[NVMetcalfe calc']]]/((Data[[#This Row],[NVM_norm
(scaled)]]-Data[[#This Row],[NV_fund.]])/2)</f>
        <v>-21513541907.524174</v>
      </c>
    </row>
    <row r="457" spans="1:29" x14ac:dyDescent="0.2">
      <c r="A457" s="23">
        <v>43719</v>
      </c>
      <c r="B457" s="24">
        <v>180844570647.23599</v>
      </c>
      <c r="C457" s="24">
        <f t="shared" si="49"/>
        <v>184101320134.15414</v>
      </c>
      <c r="D457" s="25">
        <f>LN(Data[[#This Row],[NVActual]])</f>
        <v>25.920903773590226</v>
      </c>
      <c r="E457" s="26">
        <v>783950</v>
      </c>
      <c r="F457" s="40">
        <f>Data[[#This Row],[DAA 
(n)]]^2</f>
        <v>614577602500</v>
      </c>
      <c r="G457" s="41">
        <f t="shared" si="50"/>
        <v>514754683249.90002</v>
      </c>
      <c r="H457" s="28">
        <f>LN(Data[[#This Row],[Metcalfe
(n^2)]])</f>
        <v>27.144201043577194</v>
      </c>
      <c r="I457" s="42">
        <f t="shared" si="51"/>
        <v>26.933742871658485</v>
      </c>
      <c r="J457" s="40">
        <f>Data[[#This Row],[DAA 
(n)]]*LN(Data[[#This Row],[DAA 
(n)]])</f>
        <v>10639848.20405617</v>
      </c>
      <c r="K457" s="40">
        <f t="shared" si="52"/>
        <v>9597883.7779917717</v>
      </c>
      <c r="L457" s="29">
        <f>LN(Data[[#This Row],[MA'[n*ln(n)']
30d]])</f>
        <v>16.077053192345119</v>
      </c>
      <c r="M457" s="43">
        <f t="shared" si="53"/>
        <v>16.072343609429215</v>
      </c>
      <c r="N457" s="40">
        <f>Data[[#This Row],[DAA 
(n)]]^1.5</f>
        <v>694116785.18810868</v>
      </c>
      <c r="O457" s="40">
        <f t="shared" si="54"/>
        <v>604202484.38541901</v>
      </c>
      <c r="P457" s="43">
        <f>LN(Data[[#This Row],[MA'[n^1.5']]])</f>
        <v>20.219419938767743</v>
      </c>
      <c r="Q457" s="43">
        <f t="shared" si="55"/>
        <v>20.213523205721128</v>
      </c>
      <c r="R457" s="30">
        <f>$O$1+$O$2*Data[[#This Row],[MA'[ln(n^2)']]]</f>
        <v>26.933742871658485</v>
      </c>
      <c r="S457" s="30">
        <f>$Q$1+$Q$2*Data[[#This Row],[MA'[ln(n*ln(n))']]]</f>
        <v>23.039366955558201</v>
      </c>
      <c r="T457" s="31">
        <f>$O$3*Data[[#This Row],[Metcalfe
(n^2)]]</f>
        <v>319580353300</v>
      </c>
      <c r="U457" s="31">
        <f t="shared" si="56"/>
        <v>267672435289.94794</v>
      </c>
      <c r="V457" s="30">
        <f>LN(Data[[#This Row],[MA'[NVA']
30d]]/Data[[#This Row],[MA'[NVMetcalfe calc']]])</f>
        <v>-0.37427771760720885</v>
      </c>
      <c r="W457" s="30">
        <f>$Q$3+Data[[#This Row],[NVM
(scaled)]]/((Data[[#This Row],[Upper Bound]]-Data[[#This Row],[Lower Bound]])/2)</f>
        <v>0.39778552164938413</v>
      </c>
      <c r="X457" s="30">
        <f>(Data[[#This Row],[Upper Bound]]+Data[[#This Row],[Lower Bound]])/2</f>
        <v>24.986554913608344</v>
      </c>
      <c r="Y457" s="32">
        <f>LN(Data[[#This Row],[NVActual]]/Data[[#This Row],[MA'[n^2']
30d]])</f>
        <v>-1.0460525073283791</v>
      </c>
      <c r="Z457" s="32">
        <f>LN(Data[[#This Row],[NVActual]]/Data[[#This Row],[MA'[n*ln(n)']
30d]])</f>
        <v>9.8438505812451069</v>
      </c>
      <c r="AA457" s="32">
        <f>LN(Data[[#This Row],[NVActual]]/Data[[#This Row],[MA'[n^1.5']]])</f>
        <v>5.7014838348224846</v>
      </c>
      <c r="AB457" s="32">
        <f>LN(Data[[#This Row],[NVActual]]/Data[[#This Row],[Metcalfe
(n^2)]])</f>
        <v>-1.2232972699869671</v>
      </c>
      <c r="AC457" s="34">
        <f>1+Data[[#This Row],[MA'[NVMetcalfe calc']]]/((Data[[#This Row],[NVM_norm
(scaled)]]-Data[[#This Row],[NV_fund.]])/2)</f>
        <v>-21771926118.855549</v>
      </c>
    </row>
    <row r="458" spans="1:29" x14ac:dyDescent="0.2">
      <c r="A458" s="23">
        <v>43718</v>
      </c>
      <c r="B458" s="24">
        <v>185240859816.07501</v>
      </c>
      <c r="C458" s="24">
        <f t="shared" si="49"/>
        <v>184942432380.0047</v>
      </c>
      <c r="D458" s="25">
        <f>LN(Data[[#This Row],[NVActual]])</f>
        <v>25.944922760181072</v>
      </c>
      <c r="E458" s="26">
        <v>807975</v>
      </c>
      <c r="F458" s="40">
        <f>Data[[#This Row],[DAA 
(n)]]^2</f>
        <v>652823600625</v>
      </c>
      <c r="G458" s="41">
        <f t="shared" si="50"/>
        <v>508790479217.26666</v>
      </c>
      <c r="H458" s="28">
        <f>LN(Data[[#This Row],[Metcalfe
(n^2)]])</f>
        <v>27.204572792861008</v>
      </c>
      <c r="I458" s="42">
        <f t="shared" si="51"/>
        <v>26.922273117083641</v>
      </c>
      <c r="J458" s="40">
        <f>Data[[#This Row],[DAA 
(n)]]*LN(Data[[#This Row],[DAA 
(n)]])</f>
        <v>10990307.351155937</v>
      </c>
      <c r="K458" s="40">
        <f t="shared" si="52"/>
        <v>9538040.7837300114</v>
      </c>
      <c r="L458" s="29">
        <f>LN(Data[[#This Row],[MA'[n*ln(n)']
30d]])</f>
        <v>16.070798653751694</v>
      </c>
      <c r="M458" s="43">
        <f t="shared" si="53"/>
        <v>16.072124910015066</v>
      </c>
      <c r="N458" s="40">
        <f>Data[[#This Row],[DAA 
(n)]]^1.5</f>
        <v>726267959.30633461</v>
      </c>
      <c r="O458" s="40">
        <f t="shared" si="54"/>
        <v>598939726.91357267</v>
      </c>
      <c r="P458" s="43">
        <f>LN(Data[[#This Row],[MA'[n^1.5']]])</f>
        <v>20.21067152816811</v>
      </c>
      <c r="Q458" s="43">
        <f t="shared" si="55"/>
        <v>20.213215909694661</v>
      </c>
      <c r="R458" s="30">
        <f>$O$1+$O$2*Data[[#This Row],[MA'[ln(n^2)']]]</f>
        <v>26.922273117083641</v>
      </c>
      <c r="S458" s="30">
        <f>$Q$1+$Q$2*Data[[#This Row],[MA'[ln(n*ln(n))']]]</f>
        <v>23.039006101524858</v>
      </c>
      <c r="T458" s="31">
        <f>$O$3*Data[[#This Row],[Metcalfe
(n^2)]]</f>
        <v>339468272325</v>
      </c>
      <c r="U458" s="31">
        <f t="shared" si="56"/>
        <v>264571049192.97867</v>
      </c>
      <c r="V458" s="30">
        <f>LN(Data[[#This Row],[MA'[NVA']
30d]]/Data[[#This Row],[MA'[NVMetcalfe calc']]])</f>
        <v>-0.35806523188533013</v>
      </c>
      <c r="W458" s="30">
        <f>$Q$3+Data[[#This Row],[NVM
(scaled)]]/((Data[[#This Row],[Upper Bound]]-Data[[#This Row],[Lower Bound]])/2)</f>
        <v>0.40558557243130688</v>
      </c>
      <c r="X458" s="30">
        <f>(Data[[#This Row],[Upper Bound]]+Data[[#This Row],[Lower Bound]])/2</f>
        <v>24.980639609304248</v>
      </c>
      <c r="Y458" s="32">
        <f>LN(Data[[#This Row],[NVActual]]/Data[[#This Row],[MA'[n^2']
30d]])</f>
        <v>-1.010379376385961</v>
      </c>
      <c r="Z458" s="32">
        <f>LN(Data[[#This Row],[NVActual]]/Data[[#This Row],[MA'[n*ln(n)']
30d]])</f>
        <v>9.8741241064293774</v>
      </c>
      <c r="AA458" s="32">
        <f>LN(Data[[#This Row],[NVActual]]/Data[[#This Row],[MA'[n^1.5']]])</f>
        <v>5.7342512320129604</v>
      </c>
      <c r="AB458" s="32">
        <f>LN(Data[[#This Row],[NVActual]]/Data[[#This Row],[Metcalfe
(n^2)]])</f>
        <v>-1.259650032679934</v>
      </c>
      <c r="AC458" s="34">
        <f>1+Data[[#This Row],[MA'[NVMetcalfe calc']]]/((Data[[#This Row],[NVM_norm
(scaled)]]-Data[[#This Row],[NV_fund.]])/2)</f>
        <v>-21531675884.311222</v>
      </c>
    </row>
    <row r="459" spans="1:29" x14ac:dyDescent="0.2">
      <c r="A459" s="23">
        <v>43717</v>
      </c>
      <c r="B459" s="24">
        <v>186558222634.29199</v>
      </c>
      <c r="C459" s="24">
        <f t="shared" si="49"/>
        <v>185501455943.59485</v>
      </c>
      <c r="D459" s="25">
        <f>LN(Data[[#This Row],[NVActual]])</f>
        <v>25.952009213017124</v>
      </c>
      <c r="E459" s="26">
        <v>769573</v>
      </c>
      <c r="F459" s="40">
        <f>Data[[#This Row],[DAA 
(n)]]^2</f>
        <v>592242602329</v>
      </c>
      <c r="G459" s="41">
        <f t="shared" si="50"/>
        <v>497133753170.59998</v>
      </c>
      <c r="H459" s="28">
        <f>LN(Data[[#This Row],[Metcalfe
(n^2)]])</f>
        <v>27.107182189116244</v>
      </c>
      <c r="I459" s="42">
        <f t="shared" si="51"/>
        <v>26.896700710831762</v>
      </c>
      <c r="J459" s="40">
        <f>Data[[#This Row],[DAA 
(n)]]*LN(Data[[#This Row],[DAA 
(n)]])</f>
        <v>10430477.759412378</v>
      </c>
      <c r="K459" s="40">
        <f t="shared" si="52"/>
        <v>9414288.9964291453</v>
      </c>
      <c r="L459" s="29">
        <f>LN(Data[[#This Row],[MA'[n*ln(n)']
30d]])</f>
        <v>16.057739199051717</v>
      </c>
      <c r="M459" s="43">
        <f t="shared" si="53"/>
        <v>16.072090687381646</v>
      </c>
      <c r="N459" s="40">
        <f>Data[[#This Row],[DAA 
(n)]]^1.5</f>
        <v>675110299.28607631</v>
      </c>
      <c r="O459" s="40">
        <f t="shared" si="54"/>
        <v>588348114.97004485</v>
      </c>
      <c r="P459" s="43">
        <f>LN(Data[[#This Row],[MA'[n^1.5']]])</f>
        <v>20.19282936294292</v>
      </c>
      <c r="Q459" s="43">
        <f t="shared" si="55"/>
        <v>20.213168014753919</v>
      </c>
      <c r="R459" s="30">
        <f>$O$1+$O$2*Data[[#This Row],[MA'[ln(n^2)']]]</f>
        <v>26.896700710831762</v>
      </c>
      <c r="S459" s="30">
        <f>$Q$1+$Q$2*Data[[#This Row],[MA'[ln(n*ln(n))']]]</f>
        <v>23.038949634179716</v>
      </c>
      <c r="T459" s="31">
        <f>$O$3*Data[[#This Row],[Metcalfe
(n^2)]]</f>
        <v>307966153211.08002</v>
      </c>
      <c r="U459" s="31">
        <f t="shared" si="56"/>
        <v>258509551648.71194</v>
      </c>
      <c r="V459" s="30">
        <f>LN(Data[[#This Row],[MA'[NVA']
30d]]/Data[[#This Row],[MA'[NVMetcalfe calc']]])</f>
        <v>-0.33186991278177003</v>
      </c>
      <c r="W459" s="30">
        <f>$Q$3+Data[[#This Row],[NVM
(scaled)]]/((Data[[#This Row],[Upper Bound]]-Data[[#This Row],[Lower Bound]])/2)</f>
        <v>0.4179464350147839</v>
      </c>
      <c r="X459" s="30">
        <f>(Data[[#This Row],[Upper Bound]]+Data[[#This Row],[Lower Bound]])/2</f>
        <v>24.967825172505741</v>
      </c>
      <c r="Y459" s="32">
        <f>LN(Data[[#This Row],[NVActual]]/Data[[#This Row],[MA'[n^2']
30d]])</f>
        <v>-0.98011573488694415</v>
      </c>
      <c r="Z459" s="32">
        <f>LN(Data[[#This Row],[NVActual]]/Data[[#This Row],[MA'[n*ln(n)']
30d]])</f>
        <v>9.8942700139654054</v>
      </c>
      <c r="AA459" s="32">
        <f>LN(Data[[#This Row],[NVActual]]/Data[[#This Row],[MA'[n^1.5']]])</f>
        <v>5.7591798500742017</v>
      </c>
      <c r="AB459" s="32">
        <f>LN(Data[[#This Row],[NVActual]]/Data[[#This Row],[Metcalfe
(n^2)]])</f>
        <v>-1.1551729760991216</v>
      </c>
      <c r="AC459" s="34">
        <f>1+Data[[#This Row],[MA'[NVMetcalfe calc']]]/((Data[[#This Row],[NVM_norm
(scaled)]]-Data[[#This Row],[NV_fund.]])/2)</f>
        <v>-21059945297.543018</v>
      </c>
    </row>
    <row r="460" spans="1:29" x14ac:dyDescent="0.2">
      <c r="A460" s="23">
        <v>43716</v>
      </c>
      <c r="B460" s="24">
        <v>188102937538.91501</v>
      </c>
      <c r="C460" s="24">
        <f t="shared" ref="C460:C523" si="57">AVERAGE(B460:B489)</f>
        <v>186346197189.40579</v>
      </c>
      <c r="D460" s="25">
        <f>LN(Data[[#This Row],[NVActual]])</f>
        <v>25.960255190031585</v>
      </c>
      <c r="E460" s="26">
        <v>567664</v>
      </c>
      <c r="F460" s="40">
        <f>Data[[#This Row],[DAA 
(n)]]^2</f>
        <v>322242416896</v>
      </c>
      <c r="G460" s="41">
        <f t="shared" ref="G460:G523" si="58">AVERAGE(F460:F489)</f>
        <v>489265509961</v>
      </c>
      <c r="H460" s="28">
        <f>LN(Data[[#This Row],[Metcalfe
(n^2)]])</f>
        <v>26.498569946746397</v>
      </c>
      <c r="I460" s="42">
        <f t="shared" ref="I460:I523" si="59">AVERAGE(H460:H489)</f>
        <v>26.879752805522571</v>
      </c>
      <c r="J460" s="40">
        <f>Data[[#This Row],[DAA 
(n)]]*LN(Data[[#This Row],[DAA 
(n)]])</f>
        <v>7521142.1051249234</v>
      </c>
      <c r="K460" s="40">
        <f t="shared" ref="K460:K523" si="60">AVERAGE(J460:J489)</f>
        <v>9331184.5645729676</v>
      </c>
      <c r="L460" s="29">
        <f>LN(Data[[#This Row],[MA'[n*ln(n)']
30d]])</f>
        <v>16.04887252774115</v>
      </c>
      <c r="M460" s="43">
        <f t="shared" ref="M460:M523" si="61">AVERAGE(L460:L489)</f>
        <v>16.073075971502007</v>
      </c>
      <c r="N460" s="40">
        <f>Data[[#This Row],[DAA 
(n)]]^1.5</f>
        <v>427697813.11675042</v>
      </c>
      <c r="O460" s="40">
        <f t="shared" ref="O460:O523" si="62">AVERAGE(N460:N489)</f>
        <v>581213412.80126524</v>
      </c>
      <c r="P460" s="43">
        <f>LN(Data[[#This Row],[MA'[n^1.5']]])</f>
        <v>20.180628567166423</v>
      </c>
      <c r="Q460" s="43">
        <f t="shared" ref="Q460:Q523" si="63">AVERAGE(P460:P489)</f>
        <v>20.214530707813719</v>
      </c>
      <c r="R460" s="30">
        <f>$O$1+$O$2*Data[[#This Row],[MA'[ln(n^2)']]]</f>
        <v>26.879752805522571</v>
      </c>
      <c r="S460" s="30">
        <f>$Q$1+$Q$2*Data[[#This Row],[MA'[ln(n*ln(n))']]]</f>
        <v>23.040575352978308</v>
      </c>
      <c r="T460" s="31">
        <f>$O$3*Data[[#This Row],[Metcalfe
(n^2)]]</f>
        <v>167566056785.92001</v>
      </c>
      <c r="U460" s="31">
        <f t="shared" si="56"/>
        <v>254418065179.71994</v>
      </c>
      <c r="V460" s="30">
        <f>LN(Data[[#This Row],[MA'[NVA']
30d]]/Data[[#This Row],[MA'[NVMetcalfe calc']]])</f>
        <v>-0.31137262097265866</v>
      </c>
      <c r="W460" s="30">
        <f>$Q$3+Data[[#This Row],[NVM
(scaled)]]/((Data[[#This Row],[Upper Bound]]-Data[[#This Row],[Lower Bound]])/2)</f>
        <v>0.42779201413765916</v>
      </c>
      <c r="X460" s="30">
        <f>(Data[[#This Row],[Upper Bound]]+Data[[#This Row],[Lower Bound]])/2</f>
        <v>24.96016407925044</v>
      </c>
      <c r="Y460" s="32">
        <f>LN(Data[[#This Row],[NVActual]]/Data[[#This Row],[MA'[n^2']
30d]])</f>
        <v>-0.9559159541928719</v>
      </c>
      <c r="Z460" s="32">
        <f>LN(Data[[#This Row],[NVActual]]/Data[[#This Row],[MA'[n*ln(n)']
30d]])</f>
        <v>9.9113826622904373</v>
      </c>
      <c r="AA460" s="32">
        <f>LN(Data[[#This Row],[NVActual]]/Data[[#This Row],[MA'[n^1.5']]])</f>
        <v>5.7796266228651643</v>
      </c>
      <c r="AB460" s="32">
        <f>LN(Data[[#This Row],[NVActual]]/Data[[#This Row],[Metcalfe
(n^2)]])</f>
        <v>-0.53831475671480988</v>
      </c>
      <c r="AC460" s="34">
        <f>1+Data[[#This Row],[MA'[NVMetcalfe calc']]]/((Data[[#This Row],[NVM_norm
(scaled)]]-Data[[#This Row],[NV_fund.]])/2)</f>
        <v>-20741415831.472645</v>
      </c>
    </row>
    <row r="461" spans="1:29" x14ac:dyDescent="0.2">
      <c r="A461" s="23">
        <v>43715</v>
      </c>
      <c r="B461" s="24">
        <v>185146697716.03</v>
      </c>
      <c r="C461" s="24">
        <f t="shared" si="57"/>
        <v>187186284908.63248</v>
      </c>
      <c r="D461" s="25">
        <f>LN(Data[[#This Row],[NVActual]])</f>
        <v>25.944414308424751</v>
      </c>
      <c r="E461" s="26">
        <v>617013</v>
      </c>
      <c r="F461" s="40">
        <f>Data[[#This Row],[DAA 
(n)]]^2</f>
        <v>380705042169</v>
      </c>
      <c r="G461" s="41">
        <f t="shared" si="58"/>
        <v>497252502285.26666</v>
      </c>
      <c r="H461" s="28">
        <f>LN(Data[[#This Row],[Metcalfe
(n^2)]])</f>
        <v>26.665290744715239</v>
      </c>
      <c r="I461" s="42">
        <f t="shared" si="59"/>
        <v>26.898283961935075</v>
      </c>
      <c r="J461" s="40">
        <f>Data[[#This Row],[DAA 
(n)]]*LN(Data[[#This Row],[DAA 
(n)]])</f>
        <v>8226415.5191344917</v>
      </c>
      <c r="K461" s="40">
        <f t="shared" si="60"/>
        <v>9418466.3432910927</v>
      </c>
      <c r="L461" s="29">
        <f>LN(Data[[#This Row],[MA'[n*ln(n)']
30d]])</f>
        <v>16.058182824729968</v>
      </c>
      <c r="M461" s="43">
        <f t="shared" si="61"/>
        <v>16.074655301826628</v>
      </c>
      <c r="N461" s="40">
        <f>Data[[#This Row],[DAA 
(n)]]^1.5</f>
        <v>484664791.56611031</v>
      </c>
      <c r="O461" s="40">
        <f t="shared" si="62"/>
        <v>588588750.67054009</v>
      </c>
      <c r="P461" s="43">
        <f>LN(Data[[#This Row],[MA'[n^1.5']]])</f>
        <v>20.193238281570373</v>
      </c>
      <c r="Q461" s="43">
        <f t="shared" si="63"/>
        <v>20.216705936068674</v>
      </c>
      <c r="R461" s="30">
        <f>$O$1+$O$2*Data[[#This Row],[MA'[ln(n^2)']]]</f>
        <v>26.898283961935075</v>
      </c>
      <c r="S461" s="30">
        <f>$Q$1+$Q$2*Data[[#This Row],[MA'[ln(n*ln(n))']]]</f>
        <v>23.043181248013934</v>
      </c>
      <c r="T461" s="31">
        <f>$O$3*Data[[#This Row],[Metcalfe
(n^2)]]</f>
        <v>197966621927.88</v>
      </c>
      <c r="U461" s="31">
        <f t="shared" si="56"/>
        <v>258571301188.33859</v>
      </c>
      <c r="V461" s="30">
        <f>LN(Data[[#This Row],[MA'[NVA']
30d]]/Data[[#This Row],[MA'[NVMetcalfe calc']]])</f>
        <v>-0.32306718558008946</v>
      </c>
      <c r="W461" s="30">
        <f>$Q$3+Data[[#This Row],[NVM
(scaled)]]/((Data[[#This Row],[Upper Bound]]-Data[[#This Row],[Lower Bound]])/2)</f>
        <v>0.42239503092176334</v>
      </c>
      <c r="X461" s="30">
        <f>(Data[[#This Row],[Upper Bound]]+Data[[#This Row],[Lower Bound]])/2</f>
        <v>24.970732604974504</v>
      </c>
      <c r="Y461" s="32">
        <f>LN(Data[[#This Row],[NVActual]]/Data[[#This Row],[MA'[n^2']
30d]])</f>
        <v>-0.98794947849097847</v>
      </c>
      <c r="Z461" s="32">
        <f>LN(Data[[#This Row],[NVActual]]/Data[[#This Row],[MA'[n*ln(n)']
30d]])</f>
        <v>9.8862314836947807</v>
      </c>
      <c r="AA461" s="32">
        <f>LN(Data[[#This Row],[NVActual]]/Data[[#This Row],[MA'[n^1.5']]])</f>
        <v>5.7511760268543748</v>
      </c>
      <c r="AB461" s="32">
        <f>LN(Data[[#This Row],[NVActual]]/Data[[#This Row],[Metcalfe
(n^2)]])</f>
        <v>-0.72087643629049147</v>
      </c>
      <c r="AC461" s="34">
        <f>1+Data[[#This Row],[MA'[NVMetcalfe calc']]]/((Data[[#This Row],[NVM_norm
(scaled)]]-Data[[#This Row],[NV_fund.]])/2)</f>
        <v>-21066298310.103962</v>
      </c>
    </row>
    <row r="462" spans="1:29" x14ac:dyDescent="0.2">
      <c r="A462" s="23">
        <v>43714</v>
      </c>
      <c r="B462" s="24">
        <v>189595373808.43301</v>
      </c>
      <c r="C462" s="24">
        <f t="shared" si="57"/>
        <v>188141475998.4884</v>
      </c>
      <c r="D462" s="25">
        <f>LN(Data[[#This Row],[NVActual]])</f>
        <v>25.968158026725103</v>
      </c>
      <c r="E462" s="26">
        <v>775304</v>
      </c>
      <c r="F462" s="40">
        <f>Data[[#This Row],[DAA 
(n)]]^2</f>
        <v>601096292416</v>
      </c>
      <c r="G462" s="41">
        <f t="shared" si="58"/>
        <v>506723112369.26666</v>
      </c>
      <c r="H462" s="28">
        <f>LN(Data[[#This Row],[Metcalfe
(n^2)]])</f>
        <v>27.122020978973836</v>
      </c>
      <c r="I462" s="42">
        <f t="shared" si="59"/>
        <v>26.916867176952152</v>
      </c>
      <c r="J462" s="40">
        <f>Data[[#This Row],[DAA 
(n)]]*LN(Data[[#This Row],[DAA 
(n)]])</f>
        <v>10513905.676541166</v>
      </c>
      <c r="K462" s="40">
        <f t="shared" si="60"/>
        <v>9514195.1981034596</v>
      </c>
      <c r="L462" s="29">
        <f>LN(Data[[#This Row],[MA'[n*ln(n)']
30d]])</f>
        <v>16.068295472697198</v>
      </c>
      <c r="M462" s="43">
        <f t="shared" si="61"/>
        <v>16.076011365817031</v>
      </c>
      <c r="N462" s="40">
        <f>Data[[#This Row],[DAA 
(n)]]^1.5</f>
        <v>682665628.17772985</v>
      </c>
      <c r="O462" s="40">
        <f t="shared" si="62"/>
        <v>596975172.24275517</v>
      </c>
      <c r="P462" s="43">
        <f>LN(Data[[#This Row],[MA'[n^1.5']]])</f>
        <v>20.207386082959019</v>
      </c>
      <c r="Q462" s="43">
        <f t="shared" si="63"/>
        <v>20.218585368809695</v>
      </c>
      <c r="R462" s="30">
        <f>$O$1+$O$2*Data[[#This Row],[MA'[ln(n^2)']]]</f>
        <v>26.916867176952152</v>
      </c>
      <c r="S462" s="30">
        <f>$Q$1+$Q$2*Data[[#This Row],[MA'[ln(n*ln(n))']]]</f>
        <v>23.045418753598099</v>
      </c>
      <c r="T462" s="31">
        <f>$O$3*Data[[#This Row],[Metcalfe
(n^2)]]</f>
        <v>312570072056.32001</v>
      </c>
      <c r="U462" s="31">
        <f t="shared" si="56"/>
        <v>263496018432.01865</v>
      </c>
      <c r="V462" s="30">
        <f>LN(Data[[#This Row],[MA'[NVA']
30d]]/Data[[#This Row],[MA'[NVMetcalfe calc']]])</f>
        <v>-0.33684404582569438</v>
      </c>
      <c r="W462" s="30">
        <f>$Q$3+Data[[#This Row],[NVM
(scaled)]]/((Data[[#This Row],[Upper Bound]]-Data[[#This Row],[Lower Bound]])/2)</f>
        <v>0.415985518084796</v>
      </c>
      <c r="X462" s="30">
        <f>(Data[[#This Row],[Upper Bound]]+Data[[#This Row],[Lower Bound]])/2</f>
        <v>24.981142965275126</v>
      </c>
      <c r="Y462" s="32">
        <f>LN(Data[[#This Row],[NVActual]]/Data[[#This Row],[MA'[n^2']
30d]])</f>
        <v>-0.98307253518030813</v>
      </c>
      <c r="Z462" s="32">
        <f>LN(Data[[#This Row],[NVActual]]/Data[[#This Row],[MA'[n*ln(n)']
30d]])</f>
        <v>9.8998625540279033</v>
      </c>
      <c r="AA462" s="32">
        <f>LN(Data[[#This Row],[NVActual]]/Data[[#This Row],[MA'[n^1.5']]])</f>
        <v>5.7607719437660849</v>
      </c>
      <c r="AB462" s="32">
        <f>LN(Data[[#This Row],[NVActual]]/Data[[#This Row],[Metcalfe
(n^2)]])</f>
        <v>-1.153862952248734</v>
      </c>
      <c r="AC462" s="34">
        <f>1+Data[[#This Row],[MA'[NVMetcalfe calc']]]/((Data[[#This Row],[NVM_norm
(scaled)]]-Data[[#This Row],[NV_fund.]])/2)</f>
        <v>-21452825530.322319</v>
      </c>
    </row>
    <row r="463" spans="1:29" x14ac:dyDescent="0.2">
      <c r="A463" s="23">
        <v>43713</v>
      </c>
      <c r="B463" s="24">
        <v>189521734591.952</v>
      </c>
      <c r="C463" s="24">
        <f t="shared" si="57"/>
        <v>188623872325.75357</v>
      </c>
      <c r="D463" s="25">
        <f>LN(Data[[#This Row],[NVActual]])</f>
        <v>25.967769549308624</v>
      </c>
      <c r="E463" s="26">
        <v>744004</v>
      </c>
      <c r="F463" s="40">
        <f>Data[[#This Row],[DAA 
(n)]]^2</f>
        <v>553541952016</v>
      </c>
      <c r="G463" s="41">
        <f t="shared" si="58"/>
        <v>509090719562.86664</v>
      </c>
      <c r="H463" s="28">
        <f>LN(Data[[#This Row],[Metcalfe
(n^2)]])</f>
        <v>27.039603380289726</v>
      </c>
      <c r="I463" s="42">
        <f t="shared" si="59"/>
        <v>26.920590125666443</v>
      </c>
      <c r="J463" s="40">
        <f>Data[[#This Row],[DAA 
(n)]]*LN(Data[[#This Row],[DAA 
(n)]])</f>
        <v>10058786.536674539</v>
      </c>
      <c r="K463" s="40">
        <f t="shared" si="60"/>
        <v>9535849.4501844905</v>
      </c>
      <c r="L463" s="29">
        <f>LN(Data[[#This Row],[MA'[n*ln(n)']
30d]])</f>
        <v>16.070568880640046</v>
      </c>
      <c r="M463" s="43">
        <f t="shared" si="61"/>
        <v>16.077030662615158</v>
      </c>
      <c r="N463" s="40">
        <f>Data[[#This Row],[DAA 
(n)]]^1.5</f>
        <v>641745608.84178591</v>
      </c>
      <c r="O463" s="40">
        <f t="shared" si="62"/>
        <v>598963431.21383941</v>
      </c>
      <c r="P463" s="43">
        <f>LN(Data[[#This Row],[MA'[n^1.5']]])</f>
        <v>20.210711104489636</v>
      </c>
      <c r="Q463" s="43">
        <f t="shared" si="63"/>
        <v>20.219993677039586</v>
      </c>
      <c r="R463" s="30">
        <f>$O$1+$O$2*Data[[#This Row],[MA'[ln(n^2)']]]</f>
        <v>26.920590125666443</v>
      </c>
      <c r="S463" s="30">
        <f>$Q$1+$Q$2*Data[[#This Row],[MA'[ln(n*ln(n))']]]</f>
        <v>23.047100593315008</v>
      </c>
      <c r="T463" s="31">
        <f>$O$3*Data[[#This Row],[Metcalfe
(n^2)]]</f>
        <v>287841815048.32001</v>
      </c>
      <c r="U463" s="31">
        <f t="shared" si="56"/>
        <v>264727174172.69064</v>
      </c>
      <c r="V463" s="30">
        <f>LN(Data[[#This Row],[MA'[NVA']
30d]]/Data[[#This Row],[MA'[NVMetcalfe calc']]])</f>
        <v>-0.33894482555306199</v>
      </c>
      <c r="W463" s="30">
        <f>$Q$3+Data[[#This Row],[NVM
(scaled)]]/((Data[[#This Row],[Upper Bound]]-Data[[#This Row],[Lower Bound]])/2)</f>
        <v>0.41499251761379996</v>
      </c>
      <c r="X463" s="30">
        <f>(Data[[#This Row],[Upper Bound]]+Data[[#This Row],[Lower Bound]])/2</f>
        <v>24.983845359490726</v>
      </c>
      <c r="Y463" s="32">
        <f>LN(Data[[#This Row],[NVActual]]/Data[[#This Row],[MA'[n^2']
30d]])</f>
        <v>-0.98812251927536199</v>
      </c>
      <c r="Z463" s="32">
        <f>LN(Data[[#This Row],[NVActual]]/Data[[#This Row],[MA'[n*ln(n)']
30d]])</f>
        <v>9.8972006686685798</v>
      </c>
      <c r="AA463" s="32">
        <f>LN(Data[[#This Row],[NVActual]]/Data[[#This Row],[MA'[n^1.5']]])</f>
        <v>5.7570584448189894</v>
      </c>
      <c r="AB463" s="32">
        <f>LN(Data[[#This Row],[NVActual]]/Data[[#This Row],[Metcalfe
(n^2)]])</f>
        <v>-1.0718338309811013</v>
      </c>
      <c r="AC463" s="34">
        <f>1+Data[[#This Row],[MA'[NVMetcalfe calc']]]/((Data[[#This Row],[NVM_norm
(scaled)]]-Data[[#This Row],[NV_fund.]])/2)</f>
        <v>-21549819673.23978</v>
      </c>
    </row>
    <row r="464" spans="1:29" x14ac:dyDescent="0.2">
      <c r="A464" s="23">
        <v>43712</v>
      </c>
      <c r="B464" s="24">
        <v>190244149642.99899</v>
      </c>
      <c r="C464" s="24">
        <f t="shared" si="57"/>
        <v>189107995045.63428</v>
      </c>
      <c r="D464" s="25">
        <f>LN(Data[[#This Row],[NVActual]])</f>
        <v>25.971574082324448</v>
      </c>
      <c r="E464" s="26">
        <v>750620</v>
      </c>
      <c r="F464" s="40">
        <f>Data[[#This Row],[DAA 
(n)]]^2</f>
        <v>563430384400</v>
      </c>
      <c r="G464" s="41">
        <f t="shared" si="58"/>
        <v>514753831245.66669</v>
      </c>
      <c r="H464" s="28">
        <f>LN(Data[[#This Row],[Metcalfe
(n^2)]])</f>
        <v>27.057309621356925</v>
      </c>
      <c r="I464" s="42">
        <f t="shared" si="59"/>
        <v>26.929512578192643</v>
      </c>
      <c r="J464" s="40">
        <f>Data[[#This Row],[DAA 
(n)]]*LN(Data[[#This Row],[DAA 
(n)]])</f>
        <v>10154878.873991467</v>
      </c>
      <c r="K464" s="40">
        <f t="shared" si="60"/>
        <v>9587659.9725451712</v>
      </c>
      <c r="L464" s="29">
        <f>LN(Data[[#This Row],[MA'[n*ln(n)']
30d]])</f>
        <v>16.075987410051191</v>
      </c>
      <c r="M464" s="43">
        <f t="shared" si="61"/>
        <v>16.077998618695712</v>
      </c>
      <c r="N464" s="40">
        <f>Data[[#This Row],[DAA 
(n)]]^1.5</f>
        <v>650324622.8910054</v>
      </c>
      <c r="O464" s="40">
        <f t="shared" si="62"/>
        <v>603719311.3962667</v>
      </c>
      <c r="P464" s="43">
        <f>LN(Data[[#This Row],[MA'[n^1.5']]])</f>
        <v>20.218619931653688</v>
      </c>
      <c r="Q464" s="43">
        <f t="shared" si="63"/>
        <v>20.221327055328508</v>
      </c>
      <c r="R464" s="30">
        <f>$O$1+$O$2*Data[[#This Row],[MA'[ln(n^2)']]]</f>
        <v>26.929512578192643</v>
      </c>
      <c r="S464" s="30">
        <f>$Q$1+$Q$2*Data[[#This Row],[MA'[ln(n*ln(n))']]]</f>
        <v>23.048697720847922</v>
      </c>
      <c r="T464" s="31">
        <f>$O$3*Data[[#This Row],[Metcalfe
(n^2)]]</f>
        <v>292983799888</v>
      </c>
      <c r="U464" s="31">
        <f t="shared" si="56"/>
        <v>267671992247.74664</v>
      </c>
      <c r="V464" s="30">
        <f>LN(Data[[#This Row],[MA'[NVA']
30d]]/Data[[#This Row],[MA'[NVMetcalfe calc']]])</f>
        <v>-0.3474440671692513</v>
      </c>
      <c r="W464" s="30">
        <f>$Q$3+Data[[#This Row],[NVM
(scaled)]]/((Data[[#This Row],[Upper Bound]]-Data[[#This Row],[Lower Bound]])/2)</f>
        <v>0.41094272469005388</v>
      </c>
      <c r="X464" s="30">
        <f>(Data[[#This Row],[Upper Bound]]+Data[[#This Row],[Lower Bound]])/2</f>
        <v>24.989105149520284</v>
      </c>
      <c r="Y464" s="32">
        <f>LN(Data[[#This Row],[NVActual]]/Data[[#This Row],[MA'[n^2']
30d]])</f>
        <v>-0.99538054342720639</v>
      </c>
      <c r="Z464" s="32">
        <f>LN(Data[[#This Row],[NVActual]]/Data[[#This Row],[MA'[n*ln(n)']
30d]])</f>
        <v>9.8955866722732608</v>
      </c>
      <c r="AA464" s="32">
        <f>LN(Data[[#This Row],[NVActual]]/Data[[#This Row],[MA'[n^1.5']]])</f>
        <v>5.7529541506707602</v>
      </c>
      <c r="AB464" s="32">
        <f>LN(Data[[#This Row],[NVActual]]/Data[[#This Row],[Metcalfe
(n^2)]])</f>
        <v>-1.0857355390324759</v>
      </c>
      <c r="AC464" s="34">
        <f>1+Data[[#This Row],[MA'[NVMetcalfe calc']]]/((Data[[#This Row],[NVM_norm
(scaled)]]-Data[[#This Row],[NV_fund.]])/2)</f>
        <v>-21781285973.197113</v>
      </c>
    </row>
    <row r="465" spans="1:29" x14ac:dyDescent="0.2">
      <c r="A465" s="23">
        <v>43711</v>
      </c>
      <c r="B465" s="24">
        <v>185900857313.35501</v>
      </c>
      <c r="C465" s="24">
        <f t="shared" si="57"/>
        <v>189785475324.46484</v>
      </c>
      <c r="D465" s="25">
        <f>LN(Data[[#This Row],[NVActual]])</f>
        <v>25.948479343354165</v>
      </c>
      <c r="E465" s="26">
        <v>799532</v>
      </c>
      <c r="F465" s="40">
        <f>Data[[#This Row],[DAA 
(n)]]^2</f>
        <v>639251419024</v>
      </c>
      <c r="G465" s="41">
        <f t="shared" si="58"/>
        <v>517732527833.16669</v>
      </c>
      <c r="H465" s="28">
        <f>LN(Data[[#This Row],[Metcalfe
(n^2)]])</f>
        <v>27.183563670941602</v>
      </c>
      <c r="I465" s="42">
        <f t="shared" si="59"/>
        <v>26.93441970033961</v>
      </c>
      <c r="J465" s="40">
        <f>Data[[#This Row],[DAA 
(n)]]*LN(Data[[#This Row],[DAA 
(n)]])</f>
        <v>10867064.51447764</v>
      </c>
      <c r="K465" s="40">
        <f t="shared" si="60"/>
        <v>9615497.8536013085</v>
      </c>
      <c r="L465" s="29">
        <f>LN(Data[[#This Row],[MA'[n*ln(n)']
30d]])</f>
        <v>16.078886714510229</v>
      </c>
      <c r="M465" s="43">
        <f t="shared" si="61"/>
        <v>16.078395609453683</v>
      </c>
      <c r="N465" s="40">
        <f>Data[[#This Row],[DAA 
(n)]]^1.5</f>
        <v>714913956.74941087</v>
      </c>
      <c r="O465" s="40">
        <f t="shared" si="62"/>
        <v>606249857.07471085</v>
      </c>
      <c r="P465" s="43">
        <f>LN(Data[[#This Row],[MA'[n^1.5']]])</f>
        <v>20.222802764462884</v>
      </c>
      <c r="Q465" s="43">
        <f t="shared" si="63"/>
        <v>20.221851971656559</v>
      </c>
      <c r="R465" s="30">
        <f>$O$1+$O$2*Data[[#This Row],[MA'[ln(n^2)']]]</f>
        <v>26.93441970033961</v>
      </c>
      <c r="S465" s="30">
        <f>$Q$1+$Q$2*Data[[#This Row],[MA'[ln(n*ln(n))']]]</f>
        <v>23.049352755598573</v>
      </c>
      <c r="T465" s="31">
        <f>$O$3*Data[[#This Row],[Metcalfe
(n^2)]]</f>
        <v>332410737892.48004</v>
      </c>
      <c r="U465" s="31">
        <f t="shared" si="56"/>
        <v>269220914473.24664</v>
      </c>
      <c r="V465" s="30">
        <f>LN(Data[[#This Row],[MA'[NVA']
30d]]/Data[[#This Row],[MA'[NVMetcalfe calc']]])</f>
        <v>-0.34963792892803836</v>
      </c>
      <c r="W465" s="30">
        <f>$Q$3+Data[[#This Row],[NVM
(scaled)]]/((Data[[#This Row],[Upper Bound]]-Data[[#This Row],[Lower Bound]])/2)</f>
        <v>0.41000931572037874</v>
      </c>
      <c r="X465" s="30">
        <f>(Data[[#This Row],[Upper Bound]]+Data[[#This Row],[Lower Bound]])/2</f>
        <v>24.99188622796909</v>
      </c>
      <c r="Y465" s="32">
        <f>LN(Data[[#This Row],[NVActual]]/Data[[#This Row],[MA'[n^2']
30d]])</f>
        <v>-1.024245246959874</v>
      </c>
      <c r="Z465" s="32">
        <f>LN(Data[[#This Row],[NVActual]]/Data[[#This Row],[MA'[n*ln(n)']
30d]])</f>
        <v>9.869592628843936</v>
      </c>
      <c r="AA465" s="32">
        <f>LN(Data[[#This Row],[NVActual]]/Data[[#This Row],[MA'[n^1.5']]])</f>
        <v>5.7256765788912807</v>
      </c>
      <c r="AB465" s="32">
        <f>LN(Data[[#This Row],[NVActual]]/Data[[#This Row],[Metcalfe
(n^2)]])</f>
        <v>-1.2350843275874368</v>
      </c>
      <c r="AC465" s="34">
        <f>1+Data[[#This Row],[MA'[NVMetcalfe calc']]]/((Data[[#This Row],[NVM_norm
(scaled)]]-Data[[#This Row],[NV_fund.]])/2)</f>
        <v>-21904016151.574474</v>
      </c>
    </row>
    <row r="466" spans="1:29" x14ac:dyDescent="0.2">
      <c r="A466" s="23">
        <v>43710</v>
      </c>
      <c r="B466" s="24">
        <v>174874376869.491</v>
      </c>
      <c r="C466" s="24">
        <f t="shared" si="57"/>
        <v>190128721017.0907</v>
      </c>
      <c r="D466" s="25">
        <f>LN(Data[[#This Row],[NVActual]])</f>
        <v>25.887333706634735</v>
      </c>
      <c r="E466" s="26">
        <v>728155</v>
      </c>
      <c r="F466" s="40">
        <f>Data[[#This Row],[DAA 
(n)]]^2</f>
        <v>530209704025</v>
      </c>
      <c r="G466" s="41">
        <f t="shared" si="58"/>
        <v>507765443532.36664</v>
      </c>
      <c r="H466" s="28">
        <f>LN(Data[[#This Row],[Metcalfe
(n^2)]])</f>
        <v>26.996538433208347</v>
      </c>
      <c r="I466" s="42">
        <f t="shared" si="59"/>
        <v>26.913398038824337</v>
      </c>
      <c r="J466" s="40">
        <f>Data[[#This Row],[DAA 
(n)]]*LN(Data[[#This Row],[DAA 
(n)]])</f>
        <v>9828832.2214164119</v>
      </c>
      <c r="K466" s="40">
        <f t="shared" si="60"/>
        <v>9511400.9470254648</v>
      </c>
      <c r="L466" s="29">
        <f>LN(Data[[#This Row],[MA'[n*ln(n)']
30d]])</f>
        <v>16.068001736713658</v>
      </c>
      <c r="M466" s="43">
        <f t="shared" si="61"/>
        <v>16.078440490620416</v>
      </c>
      <c r="N466" s="40">
        <f>Data[[#This Row],[DAA 
(n)]]^1.5</f>
        <v>621349215.04281688</v>
      </c>
      <c r="O466" s="40">
        <f t="shared" si="62"/>
        <v>597269058.68239403</v>
      </c>
      <c r="P466" s="43">
        <f>LN(Data[[#This Row],[MA'[n^1.5']]])</f>
        <v>20.207878254389218</v>
      </c>
      <c r="Q466" s="43">
        <f t="shared" si="63"/>
        <v>20.221879555421868</v>
      </c>
      <c r="R466" s="30">
        <f>$O$1+$O$2*Data[[#This Row],[MA'[ln(n^2)']]]</f>
        <v>26.913398038824337</v>
      </c>
      <c r="S466" s="30">
        <f>$Q$1+$Q$2*Data[[#This Row],[MA'[ln(n*ln(n))']]]</f>
        <v>23.049426809523684</v>
      </c>
      <c r="T466" s="31">
        <f>$O$3*Data[[#This Row],[Metcalfe
(n^2)]]</f>
        <v>275709046093</v>
      </c>
      <c r="U466" s="31">
        <f t="shared" si="56"/>
        <v>264038030636.83069</v>
      </c>
      <c r="V466" s="30">
        <f>LN(Data[[#This Row],[MA'[NVA']
30d]]/Data[[#This Row],[MA'[NVMetcalfe calc']]])</f>
        <v>-0.32839182640138848</v>
      </c>
      <c r="W466" s="30">
        <f>$Q$3+Data[[#This Row],[NVM
(scaled)]]/((Data[[#This Row],[Upper Bound]]-Data[[#This Row],[Lower Bound]])/2)</f>
        <v>0.42002366895944782</v>
      </c>
      <c r="X466" s="30">
        <f>(Data[[#This Row],[Upper Bound]]+Data[[#This Row],[Lower Bound]])/2</f>
        <v>24.98141242417401</v>
      </c>
      <c r="Y466" s="32">
        <f>LN(Data[[#This Row],[NVActual]]/Data[[#This Row],[MA'[n^2']
30d]])</f>
        <v>-1.0659517459322085</v>
      </c>
      <c r="Z466" s="32">
        <f>LN(Data[[#This Row],[NVActual]]/Data[[#This Row],[MA'[n*ln(n)']
30d]])</f>
        <v>9.8193319699210786</v>
      </c>
      <c r="AA466" s="32">
        <f>LN(Data[[#This Row],[NVActual]]/Data[[#This Row],[MA'[n^1.5']]])</f>
        <v>5.6794554522455174</v>
      </c>
      <c r="AB466" s="32">
        <f>LN(Data[[#This Row],[NVActual]]/Data[[#This Row],[Metcalfe
(n^2)]])</f>
        <v>-1.1092047265736122</v>
      </c>
      <c r="AC466" s="34">
        <f>1+Data[[#This Row],[MA'[NVMetcalfe calc']]]/((Data[[#This Row],[NVM_norm
(scaled)]]-Data[[#This Row],[NV_fund.]])/2)</f>
        <v>-21500252551.354027</v>
      </c>
    </row>
    <row r="467" spans="1:29" x14ac:dyDescent="0.2">
      <c r="A467" s="23">
        <v>43709</v>
      </c>
      <c r="B467" s="24">
        <v>172027955426.37399</v>
      </c>
      <c r="C467" s="24">
        <f t="shared" si="57"/>
        <v>190733944340.81094</v>
      </c>
      <c r="D467" s="25">
        <f>LN(Data[[#This Row],[NVActual]])</f>
        <v>25.87092283210173</v>
      </c>
      <c r="E467" s="26">
        <v>574358</v>
      </c>
      <c r="F467" s="40">
        <f>Data[[#This Row],[DAA 
(n)]]^2</f>
        <v>329887112164</v>
      </c>
      <c r="G467" s="41">
        <f t="shared" si="58"/>
        <v>502611454242.06665</v>
      </c>
      <c r="H467" s="28">
        <f>LN(Data[[#This Row],[Metcalfe
(n^2)]])</f>
        <v>26.522016348531224</v>
      </c>
      <c r="I467" s="42">
        <f t="shared" si="59"/>
        <v>26.901905558626098</v>
      </c>
      <c r="J467" s="40">
        <f>Data[[#This Row],[DAA 
(n)]]*LN(Data[[#This Row],[DAA 
(n)]])</f>
        <v>7616566.132954848</v>
      </c>
      <c r="K467" s="40">
        <f t="shared" si="60"/>
        <v>9456000.5428309683</v>
      </c>
      <c r="L467" s="29">
        <f>LN(Data[[#This Row],[MA'[n*ln(n)']
30d]])</f>
        <v>16.062160076033997</v>
      </c>
      <c r="M467" s="43">
        <f t="shared" si="61"/>
        <v>16.079269363233873</v>
      </c>
      <c r="N467" s="40">
        <f>Data[[#This Row],[DAA 
(n)]]^1.5</f>
        <v>435285310.99531841</v>
      </c>
      <c r="O467" s="40">
        <f t="shared" si="62"/>
        <v>592549841.71264827</v>
      </c>
      <c r="P467" s="43">
        <f>LN(Data[[#This Row],[MA'[n^1.5']]])</f>
        <v>20.199945548469589</v>
      </c>
      <c r="Q467" s="43">
        <f t="shared" si="63"/>
        <v>20.22298638190259</v>
      </c>
      <c r="R467" s="30">
        <f>$O$1+$O$2*Data[[#This Row],[MA'[ln(n^2)']]]</f>
        <v>26.901905558626098</v>
      </c>
      <c r="S467" s="30">
        <f>$Q$1+$Q$2*Data[[#This Row],[MA'[ln(n*ln(n))']]]</f>
        <v>23.050794449335889</v>
      </c>
      <c r="T467" s="31">
        <f>$O$3*Data[[#This Row],[Metcalfe
(n^2)]]</f>
        <v>171541298325.28</v>
      </c>
      <c r="U467" s="31">
        <f t="shared" si="56"/>
        <v>261357956205.87469</v>
      </c>
      <c r="V467" s="30">
        <f>LN(Data[[#This Row],[MA'[NVA']
30d]]/Data[[#This Row],[MA'[NVMetcalfe calc']]])</f>
        <v>-0.31501145201204772</v>
      </c>
      <c r="W467" s="30">
        <f>$Q$3+Data[[#This Row],[NVM
(scaled)]]/((Data[[#This Row],[Upper Bound]]-Data[[#This Row],[Lower Bound]])/2)</f>
        <v>0.42640490078194238</v>
      </c>
      <c r="X467" s="30">
        <f>(Data[[#This Row],[Upper Bound]]+Data[[#This Row],[Lower Bound]])/2</f>
        <v>24.976350003980993</v>
      </c>
      <c r="Y467" s="32">
        <f>LN(Data[[#This Row],[NVActual]]/Data[[#This Row],[MA'[n^2']
30d]])</f>
        <v>-1.072160419670743</v>
      </c>
      <c r="Z467" s="32">
        <f>LN(Data[[#This Row],[NVActual]]/Data[[#This Row],[MA'[n*ln(n)']
30d]])</f>
        <v>9.8087627560677326</v>
      </c>
      <c r="AA467" s="32">
        <f>LN(Data[[#This Row],[NVActual]]/Data[[#This Row],[MA'[n^1.5']]])</f>
        <v>5.6709772836321388</v>
      </c>
      <c r="AB467" s="32">
        <f>LN(Data[[#This Row],[NVActual]]/Data[[#This Row],[Metcalfe
(n^2)]])</f>
        <v>-0.65109351642949387</v>
      </c>
      <c r="AC467" s="34">
        <f>1+Data[[#This Row],[MA'[NVMetcalfe calc']]]/((Data[[#This Row],[NVM_norm
(scaled)]]-Data[[#This Row],[NV_fund.]])/2)</f>
        <v>-21291938136.313202</v>
      </c>
    </row>
    <row r="468" spans="1:29" x14ac:dyDescent="0.2">
      <c r="A468" s="23">
        <v>43708</v>
      </c>
      <c r="B468" s="24">
        <v>171521069349.13901</v>
      </c>
      <c r="C468" s="24">
        <f t="shared" si="57"/>
        <v>191266200363.88416</v>
      </c>
      <c r="D468" s="25">
        <f>LN(Data[[#This Row],[NVActual]])</f>
        <v>25.867971949354299</v>
      </c>
      <c r="E468" s="26">
        <v>596235</v>
      </c>
      <c r="F468" s="40">
        <f>Data[[#This Row],[DAA 
(n)]]^2</f>
        <v>355496175225</v>
      </c>
      <c r="G468" s="41">
        <f t="shared" si="58"/>
        <v>511685112189.96667</v>
      </c>
      <c r="H468" s="28">
        <f>LN(Data[[#This Row],[Metcalfe
(n^2)]])</f>
        <v>26.59678032727107</v>
      </c>
      <c r="I468" s="42">
        <f t="shared" si="59"/>
        <v>26.921961152032132</v>
      </c>
      <c r="J468" s="40">
        <f>Data[[#This Row],[DAA 
(n)]]*LN(Data[[#This Row],[DAA 
(n)]])</f>
        <v>7928965.6592152333</v>
      </c>
      <c r="K468" s="40">
        <f t="shared" si="60"/>
        <v>9552891.5982834883</v>
      </c>
      <c r="L468" s="29">
        <f>LN(Data[[#This Row],[MA'[n*ln(n)']
30d]])</f>
        <v>16.072354451787312</v>
      </c>
      <c r="M468" s="43">
        <f t="shared" si="61"/>
        <v>16.080623257782875</v>
      </c>
      <c r="N468" s="40">
        <f>Data[[#This Row],[DAA 
(n)]]^1.5</f>
        <v>460390336.60067022</v>
      </c>
      <c r="O468" s="40">
        <f t="shared" si="62"/>
        <v>600824254.75051796</v>
      </c>
      <c r="P468" s="43">
        <f>LN(Data[[#This Row],[MA'[n^1.5']]])</f>
        <v>20.213813028355844</v>
      </c>
      <c r="Q468" s="43">
        <f t="shared" si="63"/>
        <v>20.224812997521319</v>
      </c>
      <c r="R468" s="30">
        <f>$O$1+$O$2*Data[[#This Row],[MA'[ln(n^2)']]]</f>
        <v>26.921961152032132</v>
      </c>
      <c r="S468" s="30">
        <f>$Q$1+$Q$2*Data[[#This Row],[MA'[ln(n*ln(n))']]]</f>
        <v>23.053028375341743</v>
      </c>
      <c r="T468" s="31">
        <f>$O$3*Data[[#This Row],[Metcalfe
(n^2)]]</f>
        <v>184858011117</v>
      </c>
      <c r="U468" s="31">
        <f t="shared" si="56"/>
        <v>266076258338.78275</v>
      </c>
      <c r="V468" s="30">
        <f>LN(Data[[#This Row],[MA'[NVA']
30d]]/Data[[#This Row],[MA'[NVMetcalfe calc']]])</f>
        <v>-0.33011677627525515</v>
      </c>
      <c r="W468" s="30">
        <f>$Q$3+Data[[#This Row],[NVM
(scaled)]]/((Data[[#This Row],[Upper Bound]]-Data[[#This Row],[Lower Bound]])/2)</f>
        <v>0.41934995497251942</v>
      </c>
      <c r="X468" s="30">
        <f>(Data[[#This Row],[Upper Bound]]+Data[[#This Row],[Lower Bound]])/2</f>
        <v>24.987494763686939</v>
      </c>
      <c r="Y468" s="32">
        <f>LN(Data[[#This Row],[NVActual]]/Data[[#This Row],[MA'[n^2']
30d]])</f>
        <v>-1.093003308178188</v>
      </c>
      <c r="Z468" s="32">
        <f>LN(Data[[#This Row],[NVActual]]/Data[[#This Row],[MA'[n*ln(n)']
30d]])</f>
        <v>9.7956174975669885</v>
      </c>
      <c r="AA468" s="32">
        <f>LN(Data[[#This Row],[NVActual]]/Data[[#This Row],[MA'[n^1.5']]])</f>
        <v>5.6541589209984568</v>
      </c>
      <c r="AB468" s="32">
        <f>LN(Data[[#This Row],[NVActual]]/Data[[#This Row],[Metcalfe
(n^2)]])</f>
        <v>-0.72880837791676967</v>
      </c>
      <c r="AC468" s="34">
        <f>1+Data[[#This Row],[MA'[NVMetcalfe calc']]]/((Data[[#This Row],[NVM_norm
(scaled)]]-Data[[#This Row],[NV_fund.]])/2)</f>
        <v>-21660264574.158676</v>
      </c>
    </row>
    <row r="469" spans="1:29" x14ac:dyDescent="0.2">
      <c r="A469" s="23">
        <v>43707</v>
      </c>
      <c r="B469" s="24">
        <v>169793519932.293</v>
      </c>
      <c r="C469" s="24">
        <f t="shared" si="57"/>
        <v>191737618082.23654</v>
      </c>
      <c r="D469" s="25">
        <f>LN(Data[[#This Row],[NVActual]])</f>
        <v>25.857848947152519</v>
      </c>
      <c r="E469" s="26">
        <v>734849</v>
      </c>
      <c r="F469" s="40">
        <f>Data[[#This Row],[DAA 
(n)]]^2</f>
        <v>540003052801</v>
      </c>
      <c r="G469" s="41">
        <f t="shared" si="58"/>
        <v>518714210703.29999</v>
      </c>
      <c r="H469" s="28">
        <f>LN(Data[[#This Row],[Metcalfe
(n^2)]])</f>
        <v>27.014840629823937</v>
      </c>
      <c r="I469" s="42">
        <f t="shared" si="59"/>
        <v>26.937485537017277</v>
      </c>
      <c r="J469" s="40">
        <f>Data[[#This Row],[DAA 
(n)]]*LN(Data[[#This Row],[DAA 
(n)]])</f>
        <v>9925914.3109927457</v>
      </c>
      <c r="K469" s="40">
        <f t="shared" si="60"/>
        <v>9628035.5742380116</v>
      </c>
      <c r="L469" s="29">
        <f>LN(Data[[#This Row],[MA'[n*ln(n)']
30d]])</f>
        <v>16.080189772751353</v>
      </c>
      <c r="M469" s="43">
        <f t="shared" si="61"/>
        <v>16.081815085945099</v>
      </c>
      <c r="N469" s="40">
        <f>Data[[#This Row],[DAA 
(n)]]^1.5</f>
        <v>629937063.00531495</v>
      </c>
      <c r="O469" s="40">
        <f t="shared" si="62"/>
        <v>607240141.71264458</v>
      </c>
      <c r="P469" s="43">
        <f>LN(Data[[#This Row],[MA'[n^1.5']]])</f>
        <v>20.224434891400485</v>
      </c>
      <c r="Q469" s="43">
        <f t="shared" si="63"/>
        <v>20.226438232969567</v>
      </c>
      <c r="R469" s="30">
        <f>$O$1+$O$2*Data[[#This Row],[MA'[ln(n^2)']]]</f>
        <v>26.937485537017277</v>
      </c>
      <c r="S469" s="30">
        <f>$Q$1+$Q$2*Data[[#This Row],[MA'[ln(n*ln(n))']]]</f>
        <v>23.054994891809411</v>
      </c>
      <c r="T469" s="31">
        <f>$O$3*Data[[#This Row],[Metcalfe
(n^2)]]</f>
        <v>280801587456.52002</v>
      </c>
      <c r="U469" s="31">
        <f t="shared" si="56"/>
        <v>269731389565.71609</v>
      </c>
      <c r="V469" s="30">
        <f>LN(Data[[#This Row],[MA'[NVA']
30d]]/Data[[#This Row],[MA'[NVMetcalfe calc']]])</f>
        <v>-0.34129874541522814</v>
      </c>
      <c r="W469" s="30">
        <f>$Q$3+Data[[#This Row],[NVM
(scaled)]]/((Data[[#This Row],[Upper Bound]]-Data[[#This Row],[Lower Bound]])/2)</f>
        <v>0.41418567017721419</v>
      </c>
      <c r="X469" s="30">
        <f>(Data[[#This Row],[Upper Bound]]+Data[[#This Row],[Lower Bound]])/2</f>
        <v>24.996240214413344</v>
      </c>
      <c r="Y469" s="32">
        <f>LN(Data[[#This Row],[NVActual]]/Data[[#This Row],[MA'[n^2']
30d]])</f>
        <v>-1.1167699675434575</v>
      </c>
      <c r="Z469" s="32">
        <f>LN(Data[[#This Row],[NVActual]]/Data[[#This Row],[MA'[n*ln(n)']
30d]])</f>
        <v>9.7776591744011654</v>
      </c>
      <c r="AA469" s="32">
        <f>LN(Data[[#This Row],[NVActual]]/Data[[#This Row],[MA'[n^1.5']]])</f>
        <v>5.633414055752036</v>
      </c>
      <c r="AB469" s="32">
        <f>LN(Data[[#This Row],[NVActual]]/Data[[#This Row],[Metcalfe
(n^2)]])</f>
        <v>-1.1569916826714171</v>
      </c>
      <c r="AC469" s="34">
        <f>1+Data[[#This Row],[MA'[NVMetcalfe calc']]]/((Data[[#This Row],[NVM_norm
(scaled)]]-Data[[#This Row],[NV_fund.]])/2)</f>
        <v>-21945390208.783039</v>
      </c>
    </row>
    <row r="470" spans="1:29" x14ac:dyDescent="0.2">
      <c r="A470" s="23">
        <v>43706</v>
      </c>
      <c r="B470" s="24">
        <v>174116147823.77899</v>
      </c>
      <c r="C470" s="24">
        <f t="shared" si="57"/>
        <v>192062930519.15906</v>
      </c>
      <c r="D470" s="25">
        <f>LN(Data[[#This Row],[NVActual]])</f>
        <v>25.88298842969969</v>
      </c>
      <c r="E470" s="26">
        <v>735396</v>
      </c>
      <c r="F470" s="40">
        <f>Data[[#This Row],[DAA 
(n)]]^2</f>
        <v>540807276816</v>
      </c>
      <c r="G470" s="41">
        <f t="shared" si="58"/>
        <v>521319677199.79999</v>
      </c>
      <c r="H470" s="28">
        <f>LN(Data[[#This Row],[Metcalfe
(n^2)]])</f>
        <v>27.016328817235525</v>
      </c>
      <c r="I470" s="42">
        <f t="shared" si="59"/>
        <v>26.941991668076277</v>
      </c>
      <c r="J470" s="40">
        <f>Data[[#This Row],[DAA 
(n)]]*LN(Data[[#This Row],[DAA 
(n)]])</f>
        <v>9933850.0734398682</v>
      </c>
      <c r="K470" s="40">
        <f t="shared" si="60"/>
        <v>9652943.8757250737</v>
      </c>
      <c r="L470" s="29">
        <f>LN(Data[[#This Row],[MA'[n*ln(n)']
30d]])</f>
        <v>16.082773491634327</v>
      </c>
      <c r="M470" s="43">
        <f t="shared" si="61"/>
        <v>16.082977369462892</v>
      </c>
      <c r="N470" s="40">
        <f>Data[[#This Row],[DAA 
(n)]]^1.5</f>
        <v>630640553.83505082</v>
      </c>
      <c r="O470" s="40">
        <f t="shared" si="62"/>
        <v>609480741.83309531</v>
      </c>
      <c r="P470" s="43">
        <f>LN(Data[[#This Row],[MA'[n^1.5']]])</f>
        <v>20.228117909722094</v>
      </c>
      <c r="Q470" s="43">
        <f t="shared" si="63"/>
        <v>20.228047211382862</v>
      </c>
      <c r="R470" s="30">
        <f>$O$1+$O$2*Data[[#This Row],[MA'[ln(n^2)']]]</f>
        <v>26.941991668076277</v>
      </c>
      <c r="S470" s="30">
        <f>$Q$1+$Q$2*Data[[#This Row],[MA'[ln(n*ln(n))']]]</f>
        <v>23.056912659613769</v>
      </c>
      <c r="T470" s="31">
        <f>$O$3*Data[[#This Row],[Metcalfe
(n^2)]]</f>
        <v>281219783944.32001</v>
      </c>
      <c r="U470" s="31">
        <f t="shared" si="56"/>
        <v>271086232143.89609</v>
      </c>
      <c r="V470" s="30">
        <f>LN(Data[[#This Row],[MA'[NVA']
30d]]/Data[[#This Row],[MA'[NVMetcalfe calc']]])</f>
        <v>-0.34461388861205383</v>
      </c>
      <c r="W470" s="30">
        <f>$Q$3+Data[[#This Row],[NVM
(scaled)]]/((Data[[#This Row],[Upper Bound]]-Data[[#This Row],[Lower Bound]])/2)</f>
        <v>0.41259620056044505</v>
      </c>
      <c r="X470" s="30">
        <f>(Data[[#This Row],[Upper Bound]]+Data[[#This Row],[Lower Bound]])/2</f>
        <v>24.999452163845021</v>
      </c>
      <c r="Y470" s="32">
        <f>LN(Data[[#This Row],[NVActual]]/Data[[#This Row],[MA'[n^2']
30d]])</f>
        <v>-1.0966408447112417</v>
      </c>
      <c r="Z470" s="32">
        <f>LN(Data[[#This Row],[NVActual]]/Data[[#This Row],[MA'[n*ln(n)']
30d]])</f>
        <v>9.8002149380653645</v>
      </c>
      <c r="AA470" s="32">
        <f>LN(Data[[#This Row],[NVActual]]/Data[[#This Row],[MA'[n^1.5']]])</f>
        <v>5.6548705199775986</v>
      </c>
      <c r="AB470" s="32">
        <f>LN(Data[[#This Row],[NVActual]]/Data[[#This Row],[Metcalfe
(n^2)]])</f>
        <v>-1.1333403875358354</v>
      </c>
      <c r="AC470" s="34">
        <f>1+Data[[#This Row],[MA'[NVMetcalfe calc']]]/((Data[[#This Row],[NVM_norm
(scaled)]]-Data[[#This Row],[NV_fund.]])/2)</f>
        <v>-22051313314.432255</v>
      </c>
    </row>
    <row r="471" spans="1:29" x14ac:dyDescent="0.2">
      <c r="A471" s="23">
        <v>43705</v>
      </c>
      <c r="B471" s="24">
        <v>182034347871.19501</v>
      </c>
      <c r="C471" s="24">
        <f t="shared" si="57"/>
        <v>191963885233.77444</v>
      </c>
      <c r="D471" s="25">
        <f>LN(Data[[#This Row],[NVActual]])</f>
        <v>25.927461230783972</v>
      </c>
      <c r="E471" s="26">
        <v>705437</v>
      </c>
      <c r="F471" s="40">
        <f>Data[[#This Row],[DAA 
(n)]]^2</f>
        <v>497641360969</v>
      </c>
      <c r="G471" s="41">
        <f t="shared" si="58"/>
        <v>521439254124.63336</v>
      </c>
      <c r="H471" s="28">
        <f>LN(Data[[#This Row],[Metcalfe
(n^2)]])</f>
        <v>26.933145495835436</v>
      </c>
      <c r="I471" s="42">
        <f t="shared" si="59"/>
        <v>26.942212046173005</v>
      </c>
      <c r="J471" s="40">
        <f>Data[[#This Row],[DAA 
(n)]]*LN(Data[[#This Row],[DAA 
(n)]])</f>
        <v>9499818.6795728318</v>
      </c>
      <c r="K471" s="40">
        <f t="shared" si="60"/>
        <v>9654121.5892986543</v>
      </c>
      <c r="L471" s="29">
        <f>LN(Data[[#This Row],[MA'[n*ln(n)']
30d]])</f>
        <v>16.08289548982998</v>
      </c>
      <c r="M471" s="43">
        <f t="shared" si="61"/>
        <v>16.084135591667966</v>
      </c>
      <c r="N471" s="40">
        <f>Data[[#This Row],[DAA 
(n)]]^1.5</f>
        <v>592498631.86161768</v>
      </c>
      <c r="O471" s="40">
        <f t="shared" si="62"/>
        <v>609585235.20830691</v>
      </c>
      <c r="P471" s="43">
        <f>LN(Data[[#This Row],[MA'[n^1.5']]])</f>
        <v>20.228289341584578</v>
      </c>
      <c r="Q471" s="43">
        <f t="shared" si="63"/>
        <v>20.229652116917805</v>
      </c>
      <c r="R471" s="30">
        <f>$O$1+$O$2*Data[[#This Row],[MA'[ln(n^2)']]]</f>
        <v>26.942212046173005</v>
      </c>
      <c r="S471" s="30">
        <f>$Q$1+$Q$2*Data[[#This Row],[MA'[ln(n*ln(n))']]]</f>
        <v>23.058823726252143</v>
      </c>
      <c r="T471" s="31">
        <f>$O$3*Data[[#This Row],[Metcalfe
(n^2)]]</f>
        <v>258773507703.88</v>
      </c>
      <c r="U471" s="31">
        <f t="shared" si="56"/>
        <v>271148412144.80942</v>
      </c>
      <c r="V471" s="30">
        <f>LN(Data[[#This Row],[MA'[NVA']
30d]]/Data[[#This Row],[MA'[NVMetcalfe calc']]])</f>
        <v>-0.34535906067258282</v>
      </c>
      <c r="W471" s="30">
        <f>$Q$3+Data[[#This Row],[NVM
(scaled)]]/((Data[[#This Row],[Upper Bound]]-Data[[#This Row],[Lower Bound]])/2)</f>
        <v>0.41213519111597841</v>
      </c>
      <c r="X471" s="30">
        <f>(Data[[#This Row],[Upper Bound]]+Data[[#This Row],[Lower Bound]])/2</f>
        <v>25.000517886212574</v>
      </c>
      <c r="Y471" s="32">
        <f>LN(Data[[#This Row],[NVActual]]/Data[[#This Row],[MA'[n^2']
30d]])</f>
        <v>-1.0523973908361113</v>
      </c>
      <c r="Z471" s="32">
        <f>LN(Data[[#This Row],[NVActual]]/Data[[#This Row],[MA'[n*ln(n)']
30d]])</f>
        <v>9.8445657409539908</v>
      </c>
      <c r="AA471" s="32">
        <f>LN(Data[[#This Row],[NVActual]]/Data[[#This Row],[MA'[n^1.5']]])</f>
        <v>5.6991718891993948</v>
      </c>
      <c r="AB471" s="32">
        <f>LN(Data[[#This Row],[NVActual]]/Data[[#This Row],[Metcalfe
(n^2)]])</f>
        <v>-1.0056842650514659</v>
      </c>
      <c r="AC471" s="34">
        <f>1+Data[[#This Row],[MA'[NVMetcalfe calc']]]/((Data[[#This Row],[NVM_norm
(scaled)]]-Data[[#This Row],[NV_fund.]])/2)</f>
        <v>-22055001786.399521</v>
      </c>
    </row>
    <row r="472" spans="1:29" x14ac:dyDescent="0.2">
      <c r="A472" s="23">
        <v>43704</v>
      </c>
      <c r="B472" s="24">
        <v>185495383651.58499</v>
      </c>
      <c r="C472" s="24">
        <f t="shared" si="57"/>
        <v>191549798340.05768</v>
      </c>
      <c r="D472" s="25">
        <f>LN(Data[[#This Row],[NVActual]])</f>
        <v>25.946295832708955</v>
      </c>
      <c r="E472" s="26">
        <v>726784</v>
      </c>
      <c r="F472" s="40">
        <f>Data[[#This Row],[DAA 
(n)]]^2</f>
        <v>528214982656</v>
      </c>
      <c r="G472" s="41">
        <f t="shared" si="58"/>
        <v>523021067080.20001</v>
      </c>
      <c r="H472" s="28">
        <f>LN(Data[[#This Row],[Metcalfe
(n^2)]])</f>
        <v>26.992769201905066</v>
      </c>
      <c r="I472" s="42">
        <f t="shared" si="59"/>
        <v>26.945248106431293</v>
      </c>
      <c r="J472" s="40">
        <f>Data[[#This Row],[DAA 
(n)]]*LN(Data[[#This Row],[DAA 
(n)]])</f>
        <v>9808956.3858186863</v>
      </c>
      <c r="K472" s="40">
        <f t="shared" si="60"/>
        <v>9669996.7860395573</v>
      </c>
      <c r="L472" s="29">
        <f>LN(Data[[#This Row],[MA'[n*ln(n)']
30d]])</f>
        <v>16.084538535065363</v>
      </c>
      <c r="M472" s="43">
        <f t="shared" si="61"/>
        <v>16.085190005510238</v>
      </c>
      <c r="N472" s="40">
        <f>Data[[#This Row],[DAA 
(n)]]^1.5</f>
        <v>619595188.77623498</v>
      </c>
      <c r="O472" s="40">
        <f t="shared" si="62"/>
        <v>610981529.82442033</v>
      </c>
      <c r="P472" s="43">
        <f>LN(Data[[#This Row],[MA'[n^1.5']]])</f>
        <v>20.230577287259017</v>
      </c>
      <c r="Q472" s="43">
        <f t="shared" si="63"/>
        <v>20.231115381988172</v>
      </c>
      <c r="R472" s="30">
        <f>$O$1+$O$2*Data[[#This Row],[MA'[ln(n^2)']]]</f>
        <v>26.945248106431293</v>
      </c>
      <c r="S472" s="30">
        <f>$Q$1+$Q$2*Data[[#This Row],[MA'[ln(n*ln(n))']]]</f>
        <v>23.060563509091892</v>
      </c>
      <c r="T472" s="31">
        <f>$O$3*Data[[#This Row],[Metcalfe
(n^2)]]</f>
        <v>274671790981.12</v>
      </c>
      <c r="U472" s="31">
        <f t="shared" si="56"/>
        <v>271970954881.70404</v>
      </c>
      <c r="V472" s="30">
        <f>LN(Data[[#This Row],[MA'[NVA']
30d]]/Data[[#This Row],[MA'[NVMetcalfe calc']]])</f>
        <v>-0.35054745870463222</v>
      </c>
      <c r="W472" s="30">
        <f>$Q$3+Data[[#This Row],[NVM
(scaled)]]/((Data[[#This Row],[Upper Bound]]-Data[[#This Row],[Lower Bound]])/2)</f>
        <v>0.40952333584831041</v>
      </c>
      <c r="X472" s="30">
        <f>(Data[[#This Row],[Upper Bound]]+Data[[#This Row],[Lower Bound]])/2</f>
        <v>25.002905807761593</v>
      </c>
      <c r="Y472" s="32">
        <f>LN(Data[[#This Row],[NVActual]]/Data[[#This Row],[MA'[n^2']
30d]])</f>
        <v>-1.0365917487152021</v>
      </c>
      <c r="Z472" s="32">
        <f>LN(Data[[#This Row],[NVActual]]/Data[[#This Row],[MA'[n*ln(n)']
30d]])</f>
        <v>9.8617572976435941</v>
      </c>
      <c r="AA472" s="32">
        <f>LN(Data[[#This Row],[NVActual]]/Data[[#This Row],[MA'[n^1.5']]])</f>
        <v>5.7157185454499393</v>
      </c>
      <c r="AB472" s="32">
        <f>LN(Data[[#This Row],[NVActual]]/Data[[#This Row],[Metcalfe
(n^2)]])</f>
        <v>-1.0464733691961103</v>
      </c>
      <c r="AC472" s="34">
        <f>1+Data[[#This Row],[MA'[NVMetcalfe calc']]]/((Data[[#This Row],[NVM_norm
(scaled)]]-Data[[#This Row],[NV_fund.]])/2)</f>
        <v>-22117409443.781071</v>
      </c>
    </row>
    <row r="473" spans="1:29" x14ac:dyDescent="0.2">
      <c r="A473" s="23">
        <v>43703</v>
      </c>
      <c r="B473" s="24">
        <v>180783304576.35101</v>
      </c>
      <c r="C473" s="24">
        <f t="shared" si="57"/>
        <v>191034922907.54477</v>
      </c>
      <c r="D473" s="25">
        <f>LN(Data[[#This Row],[NVActual]])</f>
        <v>25.920564938695748</v>
      </c>
      <c r="E473" s="26">
        <v>759470</v>
      </c>
      <c r="F473" s="40">
        <f>Data[[#This Row],[DAA 
(n)]]^2</f>
        <v>576794680900</v>
      </c>
      <c r="G473" s="41">
        <f t="shared" si="58"/>
        <v>514469090806.20001</v>
      </c>
      <c r="H473" s="28">
        <f>LN(Data[[#This Row],[Metcalfe
(n^2)]])</f>
        <v>27.080752201133993</v>
      </c>
      <c r="I473" s="42">
        <f t="shared" si="59"/>
        <v>26.923082508771937</v>
      </c>
      <c r="J473" s="40">
        <f>Data[[#This Row],[DAA 
(n)]]*LN(Data[[#This Row],[DAA 
(n)]])</f>
        <v>10283509.437097616</v>
      </c>
      <c r="K473" s="40">
        <f t="shared" si="60"/>
        <v>9571735.0396762472</v>
      </c>
      <c r="L473" s="29">
        <f>LN(Data[[#This Row],[MA'[n*ln(n)']
30d]])</f>
        <v>16.074325046857979</v>
      </c>
      <c r="M473" s="43">
        <f t="shared" si="61"/>
        <v>16.086365838699297</v>
      </c>
      <c r="N473" s="40">
        <f>Data[[#This Row],[DAA 
(n)]]^1.5</f>
        <v>661859695.33060765</v>
      </c>
      <c r="O473" s="40">
        <f t="shared" si="62"/>
        <v>602871109.43721402</v>
      </c>
      <c r="P473" s="43">
        <f>LN(Data[[#This Row],[MA'[n^1.5']]])</f>
        <v>20.217213982983573</v>
      </c>
      <c r="Q473" s="43">
        <f t="shared" si="63"/>
        <v>20.232754466213191</v>
      </c>
      <c r="R473" s="30">
        <f>$O$1+$O$2*Data[[#This Row],[MA'[ln(n^2)']]]</f>
        <v>26.923082508771937</v>
      </c>
      <c r="S473" s="30">
        <f>$Q$1+$Q$2*Data[[#This Row],[MA'[ln(n*ln(n))']]]</f>
        <v>23.06250363385384</v>
      </c>
      <c r="T473" s="31">
        <f>$O$3*Data[[#This Row],[Metcalfe
(n^2)]]</f>
        <v>299933234068</v>
      </c>
      <c r="U473" s="31">
        <f t="shared" si="56"/>
        <v>267523927219.224</v>
      </c>
      <c r="V473" s="30">
        <f>LN(Data[[#This Row],[MA'[NVA']
30d]]/Data[[#This Row],[MA'[NVMetcalfe calc']]])</f>
        <v>-0.33675275610350353</v>
      </c>
      <c r="W473" s="30">
        <f>$Q$3+Data[[#This Row],[NVM
(scaled)]]/((Data[[#This Row],[Upper Bound]]-Data[[#This Row],[Lower Bound]])/2)</f>
        <v>0.41554286959846254</v>
      </c>
      <c r="X473" s="30">
        <f>(Data[[#This Row],[Upper Bound]]+Data[[#This Row],[Lower Bound]])/2</f>
        <v>24.992793071312889</v>
      </c>
      <c r="Y473" s="32">
        <f>LN(Data[[#This Row],[NVActual]]/Data[[#This Row],[MA'[n^2']
30d]])</f>
        <v>-1.0458363755416977</v>
      </c>
      <c r="Z473" s="32">
        <f>LN(Data[[#This Row],[NVActual]]/Data[[#This Row],[MA'[n*ln(n)']
30d]])</f>
        <v>9.8462398918377669</v>
      </c>
      <c r="AA473" s="32">
        <f>LN(Data[[#This Row],[NVActual]]/Data[[#This Row],[MA'[n^1.5']]])</f>
        <v>5.703350955712172</v>
      </c>
      <c r="AB473" s="32">
        <f>LN(Data[[#This Row],[NVActual]]/Data[[#This Row],[Metcalfe
(n^2)]])</f>
        <v>-1.1601872624382459</v>
      </c>
      <c r="AC473" s="34">
        <f>1+Data[[#This Row],[MA'[NVMetcalfe calc']]]/((Data[[#This Row],[NVM_norm
(scaled)]]-Data[[#This Row],[NV_fund.]])/2)</f>
        <v>-21770045469.795788</v>
      </c>
    </row>
    <row r="474" spans="1:29" x14ac:dyDescent="0.2">
      <c r="A474" s="23">
        <v>43702</v>
      </c>
      <c r="B474" s="24">
        <v>181602340904.89801</v>
      </c>
      <c r="C474" s="24">
        <f t="shared" si="57"/>
        <v>190626990245.99939</v>
      </c>
      <c r="D474" s="25">
        <f>LN(Data[[#This Row],[NVActual]])</f>
        <v>25.925085193475997</v>
      </c>
      <c r="E474" s="26">
        <v>513916</v>
      </c>
      <c r="F474" s="40">
        <f>Data[[#This Row],[DAA 
(n)]]^2</f>
        <v>264109655056</v>
      </c>
      <c r="G474" s="41">
        <f t="shared" si="58"/>
        <v>506744285046.20001</v>
      </c>
      <c r="H474" s="28">
        <f>LN(Data[[#This Row],[Metcalfe
(n^2)]])</f>
        <v>26.299630213915222</v>
      </c>
      <c r="I474" s="42">
        <f t="shared" si="59"/>
        <v>26.905955990185877</v>
      </c>
      <c r="J474" s="40">
        <f>Data[[#This Row],[DAA 
(n)]]*LN(Data[[#This Row],[DAA 
(n)]])</f>
        <v>6757900.380507228</v>
      </c>
      <c r="K474" s="40">
        <f t="shared" si="60"/>
        <v>9489046.325139476</v>
      </c>
      <c r="L474" s="29">
        <f>LN(Data[[#This Row],[MA'[n*ln(n)']
30d]])</f>
        <v>16.065648672927274</v>
      </c>
      <c r="M474" s="43">
        <f t="shared" si="61"/>
        <v>16.088659130292982</v>
      </c>
      <c r="N474" s="40">
        <f>Data[[#This Row],[DAA 
(n)]]^1.5</f>
        <v>368415767.15412062</v>
      </c>
      <c r="O474" s="40">
        <f t="shared" si="62"/>
        <v>595816011.30459762</v>
      </c>
      <c r="P474" s="43">
        <f>LN(Data[[#This Row],[MA'[n^1.5']]])</f>
        <v>20.205442471505389</v>
      </c>
      <c r="Q474" s="43">
        <f t="shared" si="63"/>
        <v>20.235924332161893</v>
      </c>
      <c r="R474" s="30">
        <f>$O$1+$O$2*Data[[#This Row],[MA'[ln(n^2)']]]</f>
        <v>26.905955990185877</v>
      </c>
      <c r="S474" s="30">
        <f>$Q$1+$Q$2*Data[[#This Row],[MA'[ln(n*ln(n))']]]</f>
        <v>23.066287564983419</v>
      </c>
      <c r="T474" s="31">
        <f>$O$3*Data[[#This Row],[Metcalfe
(n^2)]]</f>
        <v>137337020629.12001</v>
      </c>
      <c r="U474" s="31">
        <f t="shared" si="56"/>
        <v>263507028224.02399</v>
      </c>
      <c r="V474" s="30">
        <f>LN(Data[[#This Row],[MA'[NVA']
30d]]/Data[[#This Row],[MA'[NVMetcalfe calc']]])</f>
        <v>-0.32376145226072739</v>
      </c>
      <c r="W474" s="30">
        <f>$Q$3+Data[[#This Row],[NVM
(scaled)]]/((Data[[#This Row],[Upper Bound]]-Data[[#This Row],[Lower Bound]])/2)</f>
        <v>0.42135968192688089</v>
      </c>
      <c r="X474" s="30">
        <f>(Data[[#This Row],[Upper Bound]]+Data[[#This Row],[Lower Bound]])/2</f>
        <v>24.98612177758465</v>
      </c>
      <c r="Y474" s="32">
        <f>LN(Data[[#This Row],[NVActual]]/Data[[#This Row],[MA'[n^2']
30d]])</f>
        <v>-1.02618715107973</v>
      </c>
      <c r="Z474" s="32">
        <f>LN(Data[[#This Row],[NVActual]]/Data[[#This Row],[MA'[n*ln(n)']
30d]])</f>
        <v>9.8594365205487247</v>
      </c>
      <c r="AA474" s="32">
        <f>LN(Data[[#This Row],[NVActual]]/Data[[#This Row],[MA'[n^1.5']]])</f>
        <v>5.7196427219706063</v>
      </c>
      <c r="AB474" s="32">
        <f>LN(Data[[#This Row],[NVActual]]/Data[[#This Row],[Metcalfe
(n^2)]])</f>
        <v>-0.37454502043922588</v>
      </c>
      <c r="AC474" s="34">
        <f>1+Data[[#This Row],[MA'[NVMetcalfe calc']]]/((Data[[#This Row],[NVM_norm
(scaled)]]-Data[[#This Row],[NV_fund.]])/2)</f>
        <v>-21454067186.616138</v>
      </c>
    </row>
    <row r="475" spans="1:29" x14ac:dyDescent="0.2">
      <c r="A475" s="23">
        <v>43701</v>
      </c>
      <c r="B475" s="24">
        <v>186361680897.16501</v>
      </c>
      <c r="C475" s="24">
        <f t="shared" si="57"/>
        <v>190423091069.07315</v>
      </c>
      <c r="D475" s="25">
        <f>LN(Data[[#This Row],[NVActual]])</f>
        <v>25.950955143478527</v>
      </c>
      <c r="E475" s="26">
        <v>700721</v>
      </c>
      <c r="F475" s="40">
        <f>Data[[#This Row],[DAA 
(n)]]^2</f>
        <v>491009919841</v>
      </c>
      <c r="G475" s="41">
        <f t="shared" si="58"/>
        <v>516720892078.5</v>
      </c>
      <c r="H475" s="28">
        <f>LN(Data[[#This Row],[Metcalfe
(n^2)]])</f>
        <v>26.919730167879006</v>
      </c>
      <c r="I475" s="42">
        <f t="shared" si="59"/>
        <v>26.931210638188603</v>
      </c>
      <c r="J475" s="40">
        <f>Data[[#This Row],[DAA 
(n)]]*LN(Data[[#This Row],[DAA 
(n)]])</f>
        <v>9431610.1214831732</v>
      </c>
      <c r="K475" s="40">
        <f t="shared" si="60"/>
        <v>9602271.6772665419</v>
      </c>
      <c r="L475" s="29">
        <f>LN(Data[[#This Row],[MA'[n*ln(n)']
30d]])</f>
        <v>16.07751026149348</v>
      </c>
      <c r="M475" s="43">
        <f t="shared" si="61"/>
        <v>16.091716185749526</v>
      </c>
      <c r="N475" s="40">
        <f>Data[[#This Row],[DAA 
(n)]]^1.5</f>
        <v>586567099.35087979</v>
      </c>
      <c r="O475" s="40">
        <f t="shared" si="62"/>
        <v>605212323.37827492</v>
      </c>
      <c r="P475" s="43">
        <f>LN(Data[[#This Row],[MA'[n^1.5']]])</f>
        <v>20.221089902160049</v>
      </c>
      <c r="Q475" s="43">
        <f t="shared" si="63"/>
        <v>20.24013624756487</v>
      </c>
      <c r="R475" s="30">
        <f>$O$1+$O$2*Data[[#This Row],[MA'[ln(n^2)']]]</f>
        <v>26.931210638188603</v>
      </c>
      <c r="S475" s="30">
        <f>$Q$1+$Q$2*Data[[#This Row],[MA'[ln(n*ln(n))']]]</f>
        <v>23.071331706486717</v>
      </c>
      <c r="T475" s="31">
        <f>$O$3*Data[[#This Row],[Metcalfe
(n^2)]]</f>
        <v>255325158317.32001</v>
      </c>
      <c r="U475" s="31">
        <f t="shared" si="56"/>
        <v>268694863880.82001</v>
      </c>
      <c r="V475" s="30">
        <f>LN(Data[[#This Row],[MA'[NVA']
30d]]/Data[[#This Row],[MA'[NVMetcalfe calc']]])</f>
        <v>-0.34432800911426664</v>
      </c>
      <c r="W475" s="30">
        <f>$Q$3+Data[[#This Row],[NVM
(scaled)]]/((Data[[#This Row],[Upper Bound]]-Data[[#This Row],[Lower Bound]])/2)</f>
        <v>0.41158610919827648</v>
      </c>
      <c r="X475" s="30">
        <f>(Data[[#This Row],[Upper Bound]]+Data[[#This Row],[Lower Bound]])/2</f>
        <v>25.00127117233766</v>
      </c>
      <c r="Y475" s="32">
        <f>LN(Data[[#This Row],[NVActual]]/Data[[#This Row],[MA'[n^2']
30d]])</f>
        <v>-1.0198135616159492</v>
      </c>
      <c r="Z475" s="32">
        <f>LN(Data[[#This Row],[NVActual]]/Data[[#This Row],[MA'[n*ln(n)']
30d]])</f>
        <v>9.873444881985046</v>
      </c>
      <c r="AA475" s="32">
        <f>LN(Data[[#This Row],[NVActual]]/Data[[#This Row],[MA'[n^1.5']]])</f>
        <v>5.7298652413184756</v>
      </c>
      <c r="AB475" s="32">
        <f>LN(Data[[#This Row],[NVActual]]/Data[[#This Row],[Metcalfe
(n^2)]])</f>
        <v>-0.96877502440048013</v>
      </c>
      <c r="AC475" s="34">
        <f>1+Data[[#This Row],[MA'[NVMetcalfe calc']]]/((Data[[#This Row],[NVM_norm
(scaled)]]-Data[[#This Row],[NV_fund.]])/2)</f>
        <v>-21854274520.278927</v>
      </c>
    </row>
    <row r="476" spans="1:29" x14ac:dyDescent="0.2">
      <c r="A476" s="23">
        <v>43700</v>
      </c>
      <c r="B476" s="24">
        <v>181072606780.284</v>
      </c>
      <c r="C476" s="24">
        <f t="shared" si="57"/>
        <v>190095833788.21854</v>
      </c>
      <c r="D476" s="25">
        <f>LN(Data[[#This Row],[NVActual]])</f>
        <v>25.92216393020863</v>
      </c>
      <c r="E476" s="26">
        <v>791057</v>
      </c>
      <c r="F476" s="40">
        <f>Data[[#This Row],[DAA 
(n)]]^2</f>
        <v>625771177249</v>
      </c>
      <c r="G476" s="41">
        <f t="shared" si="58"/>
        <v>519838043742.59998</v>
      </c>
      <c r="H476" s="28">
        <f>LN(Data[[#This Row],[Metcalfe
(n^2)]])</f>
        <v>27.162250609672448</v>
      </c>
      <c r="I476" s="42">
        <f t="shared" si="59"/>
        <v>26.937021781973307</v>
      </c>
      <c r="J476" s="40">
        <f>Data[[#This Row],[DAA 
(n)]]*LN(Data[[#This Row],[DAA 
(n)]])</f>
        <v>10743444.240267828</v>
      </c>
      <c r="K476" s="40">
        <f t="shared" si="60"/>
        <v>9633127.1773296669</v>
      </c>
      <c r="L476" s="29">
        <f>LN(Data[[#This Row],[MA'[n*ln(n)']
30d]])</f>
        <v>16.080718463908365</v>
      </c>
      <c r="M476" s="43">
        <f t="shared" si="61"/>
        <v>16.09482283692364</v>
      </c>
      <c r="N476" s="40">
        <f>Data[[#This Row],[DAA 
(n)]]^1.5</f>
        <v>703577053.46398461</v>
      </c>
      <c r="O476" s="40">
        <f t="shared" si="62"/>
        <v>607943451.4094218</v>
      </c>
      <c r="P476" s="43">
        <f>LN(Data[[#This Row],[MA'[n^1.5']]])</f>
        <v>20.225592428054679</v>
      </c>
      <c r="Q476" s="43">
        <f t="shared" si="63"/>
        <v>20.244484032345824</v>
      </c>
      <c r="R476" s="30">
        <f>$O$1+$O$2*Data[[#This Row],[MA'[ln(n^2)']]]</f>
        <v>26.937021781973307</v>
      </c>
      <c r="S476" s="30">
        <f>$Q$1+$Q$2*Data[[#This Row],[MA'[ln(n*ln(n))']]]</f>
        <v>23.076457680924005</v>
      </c>
      <c r="T476" s="31">
        <f>$O$3*Data[[#This Row],[Metcalfe
(n^2)]]</f>
        <v>325401012169.48004</v>
      </c>
      <c r="U476" s="31">
        <f t="shared" si="56"/>
        <v>270315782746.15201</v>
      </c>
      <c r="V476" s="30">
        <f>LN(Data[[#This Row],[MA'[NVA']
30d]]/Data[[#This Row],[MA'[NVMetcalfe calc']]])</f>
        <v>-0.35206250795719879</v>
      </c>
      <c r="W476" s="30">
        <f>$Q$3+Data[[#This Row],[NVM
(scaled)]]/((Data[[#This Row],[Upper Bound]]-Data[[#This Row],[Lower Bound]])/2)</f>
        <v>0.40761084714976853</v>
      </c>
      <c r="X476" s="30">
        <f>(Data[[#This Row],[Upper Bound]]+Data[[#This Row],[Lower Bound]])/2</f>
        <v>25.006739731448654</v>
      </c>
      <c r="Y476" s="32">
        <f>LN(Data[[#This Row],[NVActual]]/Data[[#This Row],[MA'[n^2']
30d]])</f>
        <v>-1.0546192154601242</v>
      </c>
      <c r="Z476" s="32">
        <f>LN(Data[[#This Row],[NVActual]]/Data[[#This Row],[MA'[n*ln(n)']
30d]])</f>
        <v>9.8414454663002644</v>
      </c>
      <c r="AA476" s="32">
        <f>LN(Data[[#This Row],[NVActual]]/Data[[#This Row],[MA'[n^1.5']]])</f>
        <v>5.6965715021539518</v>
      </c>
      <c r="AB476" s="32">
        <f>LN(Data[[#This Row],[NVActual]]/Data[[#This Row],[Metcalfe
(n^2)]])</f>
        <v>-1.2400866794638197</v>
      </c>
      <c r="AC476" s="34">
        <f>1+Data[[#This Row],[MA'[NVMetcalfe calc']]]/((Data[[#This Row],[NVM_norm
(scaled)]]-Data[[#This Row],[NV_fund.]])/2)</f>
        <v>-21977671161.062084</v>
      </c>
    </row>
    <row r="477" spans="1:29" x14ac:dyDescent="0.2">
      <c r="A477" s="23">
        <v>43699</v>
      </c>
      <c r="B477" s="24">
        <v>180643826540.23001</v>
      </c>
      <c r="C477" s="24">
        <f t="shared" si="57"/>
        <v>189882191857.69727</v>
      </c>
      <c r="D477" s="25">
        <f>LN(Data[[#This Row],[NVActual]])</f>
        <v>25.919793120362051</v>
      </c>
      <c r="E477" s="26">
        <v>808723</v>
      </c>
      <c r="F477" s="40">
        <f>Data[[#This Row],[DAA 
(n)]]^2</f>
        <v>654032890729</v>
      </c>
      <c r="G477" s="41">
        <f t="shared" si="58"/>
        <v>516906136373.09998</v>
      </c>
      <c r="H477" s="28">
        <f>LN(Data[[#This Row],[Metcalfe
(n^2)]])</f>
        <v>27.206423478773583</v>
      </c>
      <c r="I477" s="42">
        <f t="shared" si="59"/>
        <v>26.931972712681453</v>
      </c>
      <c r="J477" s="40">
        <f>Data[[#This Row],[DAA 
(n)]]*LN(Data[[#This Row],[DAA 
(n)]])</f>
        <v>11001230.207512105</v>
      </c>
      <c r="K477" s="40">
        <f t="shared" si="60"/>
        <v>9605155.2113520093</v>
      </c>
      <c r="L477" s="29">
        <f>LN(Data[[#This Row],[MA'[n*ln(n)']
30d]])</f>
        <v>16.077810513487027</v>
      </c>
      <c r="M477" s="43">
        <f t="shared" si="61"/>
        <v>16.098048670499391</v>
      </c>
      <c r="N477" s="40">
        <f>Data[[#This Row],[DAA 
(n)]]^1.5</f>
        <v>727276729.64905679</v>
      </c>
      <c r="O477" s="40">
        <f t="shared" si="62"/>
        <v>605424910.74274766</v>
      </c>
      <c r="P477" s="43">
        <f>LN(Data[[#This Row],[MA'[n^1.5']]])</f>
        <v>20.221441101281744</v>
      </c>
      <c r="Q477" s="43">
        <f t="shared" si="63"/>
        <v>20.249005419239385</v>
      </c>
      <c r="R477" s="30">
        <f>$O$1+$O$2*Data[[#This Row],[MA'[ln(n^2)']]]</f>
        <v>26.931972712681453</v>
      </c>
      <c r="S477" s="30">
        <f>$Q$1+$Q$2*Data[[#This Row],[MA'[ln(n*ln(n))']]]</f>
        <v>23.081780306323996</v>
      </c>
      <c r="T477" s="31">
        <f>$O$3*Data[[#This Row],[Metcalfe
(n^2)]]</f>
        <v>340097103179.08002</v>
      </c>
      <c r="U477" s="31">
        <f t="shared" si="56"/>
        <v>268791190914.01193</v>
      </c>
      <c r="V477" s="30">
        <f>LN(Data[[#This Row],[MA'[NVA']
30d]]/Data[[#This Row],[MA'[NVMetcalfe calc']]])</f>
        <v>-0.34753099921451253</v>
      </c>
      <c r="W477" s="30">
        <f>$Q$3+Data[[#This Row],[NVM
(scaled)]]/((Data[[#This Row],[Upper Bound]]-Data[[#This Row],[Lower Bound]])/2)</f>
        <v>0.40947343792966417</v>
      </c>
      <c r="X477" s="30">
        <f>(Data[[#This Row],[Upper Bound]]+Data[[#This Row],[Lower Bound]])/2</f>
        <v>25.006876509502725</v>
      </c>
      <c r="Y477" s="32">
        <f>LN(Data[[#This Row],[NVActual]]/Data[[#This Row],[MA'[n^2']
30d]])</f>
        <v>-1.0513340202057295</v>
      </c>
      <c r="Z477" s="32">
        <f>LN(Data[[#This Row],[NVActual]]/Data[[#This Row],[MA'[n*ln(n)']
30d]])</f>
        <v>9.8419826068750247</v>
      </c>
      <c r="AA477" s="32">
        <f>LN(Data[[#This Row],[NVActual]]/Data[[#This Row],[MA'[n^1.5']]])</f>
        <v>5.698352019080307</v>
      </c>
      <c r="AB477" s="32">
        <f>LN(Data[[#This Row],[NVActual]]/Data[[#This Row],[Metcalfe
(n^2)]])</f>
        <v>-1.2866303584115317</v>
      </c>
      <c r="AC477" s="34">
        <f>1+Data[[#This Row],[MA'[NVMetcalfe calc']]]/((Data[[#This Row],[NVM_norm
(scaled)]]-Data[[#This Row],[NV_fund.]])/2)</f>
        <v>-21855249525.292542</v>
      </c>
    </row>
    <row r="478" spans="1:29" x14ac:dyDescent="0.2">
      <c r="A478" s="23">
        <v>43698</v>
      </c>
      <c r="B478" s="24">
        <v>192693529491.008</v>
      </c>
      <c r="C478" s="24">
        <f t="shared" si="57"/>
        <v>189726184021.51236</v>
      </c>
      <c r="D478" s="25">
        <f>LN(Data[[#This Row],[NVActual]])</f>
        <v>25.984366833655635</v>
      </c>
      <c r="E478" s="26">
        <v>784357</v>
      </c>
      <c r="F478" s="40">
        <f>Data[[#This Row],[DAA 
(n)]]^2</f>
        <v>615215903449</v>
      </c>
      <c r="G478" s="41">
        <f t="shared" si="58"/>
        <v>511575299121.59998</v>
      </c>
      <c r="H478" s="28">
        <f>LN(Data[[#This Row],[Metcalfe
(n^2)]])</f>
        <v>27.145239105663599</v>
      </c>
      <c r="I478" s="42">
        <f t="shared" si="59"/>
        <v>26.922625913211668</v>
      </c>
      <c r="J478" s="40">
        <f>Data[[#This Row],[DAA 
(n)]]*LN(Data[[#This Row],[DAA 
(n)]])</f>
        <v>10645779.154600492</v>
      </c>
      <c r="K478" s="40">
        <f t="shared" si="60"/>
        <v>9553898.4216242135</v>
      </c>
      <c r="L478" s="29">
        <f>LN(Data[[#This Row],[MA'[n*ln(n)']
30d]])</f>
        <v>16.072459840849589</v>
      </c>
      <c r="M478" s="43">
        <f t="shared" si="61"/>
        <v>16.101744780902582</v>
      </c>
      <c r="N478" s="40">
        <f>Data[[#This Row],[DAA 
(n)]]^1.5</f>
        <v>694657397.8455478</v>
      </c>
      <c r="O478" s="40">
        <f t="shared" si="62"/>
        <v>600827035.39873886</v>
      </c>
      <c r="P478" s="43">
        <f>LN(Data[[#This Row],[MA'[n^1.5']]])</f>
        <v>20.213817656401005</v>
      </c>
      <c r="Q478" s="43">
        <f t="shared" si="63"/>
        <v>20.254202119067465</v>
      </c>
      <c r="R478" s="30">
        <f>$O$1+$O$2*Data[[#This Row],[MA'[ln(n^2)']]]</f>
        <v>26.922625913211668</v>
      </c>
      <c r="S478" s="30">
        <f>$Q$1+$Q$2*Data[[#This Row],[MA'[ln(n*ln(n))']]]</f>
        <v>23.087878888489257</v>
      </c>
      <c r="T478" s="31">
        <f>$O$3*Data[[#This Row],[Metcalfe
(n^2)]]</f>
        <v>319912269793.47998</v>
      </c>
      <c r="U478" s="31">
        <f t="shared" si="56"/>
        <v>266019155543.23199</v>
      </c>
      <c r="V478" s="30">
        <f>LN(Data[[#This Row],[MA'[NVA']
30d]]/Data[[#This Row],[MA'[NVMetcalfe calc']]])</f>
        <v>-0.33798642351398389</v>
      </c>
      <c r="W478" s="30">
        <f>$Q$3+Data[[#This Row],[NVM
(scaled)]]/((Data[[#This Row],[Upper Bound]]-Data[[#This Row],[Lower Bound]])/2)</f>
        <v>0.41372426585899758</v>
      </c>
      <c r="X478" s="30">
        <f>(Data[[#This Row],[Upper Bound]]+Data[[#This Row],[Lower Bound]])/2</f>
        <v>25.005252400850463</v>
      </c>
      <c r="Y478" s="32">
        <f>LN(Data[[#This Row],[NVActual]]/Data[[#This Row],[MA'[n^2']
30d]])</f>
        <v>-0.97639379020672512</v>
      </c>
      <c r="Z478" s="32">
        <f>LN(Data[[#This Row],[NVActual]]/Data[[#This Row],[MA'[n*ln(n)']
30d]])</f>
        <v>9.9119069928060473</v>
      </c>
      <c r="AA478" s="32">
        <f>LN(Data[[#This Row],[NVActual]]/Data[[#This Row],[MA'[n^1.5']]])</f>
        <v>5.7705491772546287</v>
      </c>
      <c r="AB478" s="32">
        <f>LN(Data[[#This Row],[NVActual]]/Data[[#This Row],[Metcalfe
(n^2)]])</f>
        <v>-1.1608722720079652</v>
      </c>
      <c r="AC478" s="34">
        <f>1+Data[[#This Row],[MA'[NVMetcalfe calc']]]/((Data[[#This Row],[NVM_norm
(scaled)]]-Data[[#This Row],[NV_fund.]])/2)</f>
        <v>-21635024393.007576</v>
      </c>
    </row>
    <row r="479" spans="1:29" x14ac:dyDescent="0.2">
      <c r="A479" s="23">
        <v>43697</v>
      </c>
      <c r="B479" s="24">
        <v>194700772390.224</v>
      </c>
      <c r="C479" s="24">
        <f t="shared" si="57"/>
        <v>189436553926.12509</v>
      </c>
      <c r="D479" s="25">
        <f>LN(Data[[#This Row],[NVActual]])</f>
        <v>25.994729716395401</v>
      </c>
      <c r="E479" s="26">
        <v>743636</v>
      </c>
      <c r="F479" s="40">
        <f>Data[[#This Row],[DAA 
(n)]]^2</f>
        <v>552994500496</v>
      </c>
      <c r="G479" s="41">
        <f t="shared" si="58"/>
        <v>507808399569.59998</v>
      </c>
      <c r="H479" s="28">
        <f>LN(Data[[#This Row],[Metcalfe
(n^2)]])</f>
        <v>27.03861389356577</v>
      </c>
      <c r="I479" s="42">
        <f t="shared" si="59"/>
        <v>26.91586067766173</v>
      </c>
      <c r="J479" s="40">
        <f>Data[[#This Row],[DAA 
(n)]]*LN(Data[[#This Row],[DAA 
(n)]])</f>
        <v>10053443.340677837</v>
      </c>
      <c r="K479" s="40">
        <f t="shared" si="60"/>
        <v>9517257.5529016815</v>
      </c>
      <c r="L479" s="29">
        <f>LN(Data[[#This Row],[MA'[n*ln(n)']
30d]])</f>
        <v>16.068617293092597</v>
      </c>
      <c r="M479" s="43">
        <f t="shared" si="61"/>
        <v>16.105877948715133</v>
      </c>
      <c r="N479" s="40">
        <f>Data[[#This Row],[DAA 
(n)]]^1.5</f>
        <v>641269536.44379902</v>
      </c>
      <c r="O479" s="40">
        <f t="shared" si="62"/>
        <v>597557542.68016124</v>
      </c>
      <c r="P479" s="43">
        <f>LN(Data[[#This Row],[MA'[n^1.5']]])</f>
        <v>20.208361142873695</v>
      </c>
      <c r="Q479" s="43">
        <f t="shared" si="63"/>
        <v>20.260010863148874</v>
      </c>
      <c r="R479" s="30">
        <f>$O$1+$O$2*Data[[#This Row],[MA'[ln(n^2)']]]</f>
        <v>26.91586067766173</v>
      </c>
      <c r="S479" s="30">
        <f>$Q$1+$Q$2*Data[[#This Row],[MA'[ln(n*ln(n))']]]</f>
        <v>23.094698615379968</v>
      </c>
      <c r="T479" s="31">
        <f>$O$3*Data[[#This Row],[Metcalfe
(n^2)]]</f>
        <v>287557140257.91998</v>
      </c>
      <c r="U479" s="31">
        <f t="shared" si="56"/>
        <v>264060367776.19199</v>
      </c>
      <c r="V479" s="30">
        <f>LN(Data[[#This Row],[MA'[NVA']
30d]]/Data[[#This Row],[MA'[NVMetcalfe calc']]])</f>
        <v>-0.33212358214104193</v>
      </c>
      <c r="W479" s="30">
        <f>$Q$3+Data[[#This Row],[NVM
(scaled)]]/((Data[[#This Row],[Upper Bound]]-Data[[#This Row],[Lower Bound]])/2)</f>
        <v>0.41616618885684298</v>
      </c>
      <c r="X479" s="30">
        <f>(Data[[#This Row],[Upper Bound]]+Data[[#This Row],[Lower Bound]])/2</f>
        <v>25.005279646520847</v>
      </c>
      <c r="Y479" s="32">
        <f>LN(Data[[#This Row],[NVActual]]/Data[[#This Row],[MA'[n^2']
30d]])</f>
        <v>-0.95864033078285482</v>
      </c>
      <c r="Z479" s="32">
        <f>LN(Data[[#This Row],[NVActual]]/Data[[#This Row],[MA'[n*ln(n)']
30d]])</f>
        <v>9.926112423302806</v>
      </c>
      <c r="AA479" s="32">
        <f>LN(Data[[#This Row],[NVActual]]/Data[[#This Row],[MA'[n^1.5']]])</f>
        <v>5.786368573521707</v>
      </c>
      <c r="AB479" s="32">
        <f>LN(Data[[#This Row],[NVActual]]/Data[[#This Row],[Metcalfe
(n^2)]])</f>
        <v>-1.0438841771703673</v>
      </c>
      <c r="AC479" s="34">
        <f>1+Data[[#This Row],[MA'[NVMetcalfe calc']]]/((Data[[#This Row],[NVM_norm
(scaled)]]-Data[[#This Row],[NV_fund.]])/2)</f>
        <v>-21477827431.114182</v>
      </c>
    </row>
    <row r="480" spans="1:29" x14ac:dyDescent="0.2">
      <c r="A480" s="23">
        <v>43696</v>
      </c>
      <c r="B480" s="24">
        <v>184783406367.354</v>
      </c>
      <c r="C480" s="24">
        <f t="shared" si="57"/>
        <v>189240491048.48849</v>
      </c>
      <c r="D480" s="25">
        <f>LN(Data[[#This Row],[NVActual]])</f>
        <v>25.942450199737969</v>
      </c>
      <c r="E480" s="26">
        <v>711022</v>
      </c>
      <c r="F480" s="40">
        <f>Data[[#This Row],[DAA 
(n)]]^2</f>
        <v>505552284484</v>
      </c>
      <c r="G480" s="41">
        <f t="shared" si="58"/>
        <v>499779063005.86664</v>
      </c>
      <c r="H480" s="28">
        <f>LN(Data[[#This Row],[Metcalfe
(n^2)]])</f>
        <v>26.948917301282826</v>
      </c>
      <c r="I480" s="42">
        <f t="shared" si="59"/>
        <v>26.896794735732861</v>
      </c>
      <c r="J480" s="40">
        <f>Data[[#This Row],[DAA 
(n)]]*LN(Data[[#This Row],[DAA 
(n)]])</f>
        <v>9580636.538696358</v>
      </c>
      <c r="K480" s="40">
        <f t="shared" si="60"/>
        <v>9428578.9126102142</v>
      </c>
      <c r="L480" s="29">
        <f>LN(Data[[#This Row],[MA'[n*ln(n)']
30d]])</f>
        <v>16.059255944696762</v>
      </c>
      <c r="M480" s="43">
        <f t="shared" si="61"/>
        <v>16.110347132268046</v>
      </c>
      <c r="N480" s="40">
        <f>Data[[#This Row],[DAA 
(n)]]^1.5</f>
        <v>599548827.3847121</v>
      </c>
      <c r="O480" s="40">
        <f t="shared" si="62"/>
        <v>590101085.96948445</v>
      </c>
      <c r="P480" s="43">
        <f>LN(Data[[#This Row],[MA'[n^1.5']]])</f>
        <v>20.195804412340031</v>
      </c>
      <c r="Q480" s="43">
        <f t="shared" si="63"/>
        <v>20.266286779476022</v>
      </c>
      <c r="R480" s="30">
        <f>$O$1+$O$2*Data[[#This Row],[MA'[ln(n^2)']]]</f>
        <v>26.896794735732861</v>
      </c>
      <c r="S480" s="30">
        <f>$Q$1+$Q$2*Data[[#This Row],[MA'[ln(n*ln(n))']]]</f>
        <v>23.102072768242273</v>
      </c>
      <c r="T480" s="31">
        <f>$O$3*Data[[#This Row],[Metcalfe
(n^2)]]</f>
        <v>262887187931.68002</v>
      </c>
      <c r="U480" s="31">
        <f t="shared" si="56"/>
        <v>259885112763.05066</v>
      </c>
      <c r="V480" s="30">
        <f>LN(Data[[#This Row],[MA'[NVA']
30d]]/Data[[#This Row],[MA'[NVMetcalfe calc']]])</f>
        <v>-0.31722101376749168</v>
      </c>
      <c r="W480" s="30">
        <f>$Q$3+Data[[#This Row],[NVM
(scaled)]]/((Data[[#This Row],[Upper Bound]]-Data[[#This Row],[Lower Bound]])/2)</f>
        <v>0.42280935125939312</v>
      </c>
      <c r="X480" s="30">
        <f>(Data[[#This Row],[Upper Bound]]+Data[[#This Row],[Lower Bound]])/2</f>
        <v>24.999433751987567</v>
      </c>
      <c r="Y480" s="32">
        <f>LN(Data[[#This Row],[NVActual]]/Data[[#This Row],[MA'[n^2']
30d]])</f>
        <v>-0.99498176398728744</v>
      </c>
      <c r="Z480" s="32">
        <f>LN(Data[[#This Row],[NVActual]]/Data[[#This Row],[MA'[n*ln(n)']
30d]])</f>
        <v>9.8831942550412091</v>
      </c>
      <c r="AA480" s="32">
        <f>LN(Data[[#This Row],[NVActual]]/Data[[#This Row],[MA'[n^1.5']]])</f>
        <v>5.7466457873979389</v>
      </c>
      <c r="AB480" s="32">
        <f>LN(Data[[#This Row],[NVActual]]/Data[[#This Row],[Metcalfe
(n^2)]])</f>
        <v>-1.0064671015448579</v>
      </c>
      <c r="AC480" s="34">
        <f>1+Data[[#This Row],[MA'[NVMetcalfe calc']]]/((Data[[#This Row],[NVM_norm
(scaled)]]-Data[[#This Row],[NV_fund.]])/2)</f>
        <v>-21148967288.043209</v>
      </c>
    </row>
    <row r="481" spans="1:29" x14ac:dyDescent="0.2">
      <c r="A481" s="23">
        <v>43695</v>
      </c>
      <c r="B481" s="24">
        <v>182542012320.28699</v>
      </c>
      <c r="C481" s="24">
        <f t="shared" si="57"/>
        <v>189536555008.32434</v>
      </c>
      <c r="D481" s="25">
        <f>LN(Data[[#This Row],[NVActual]])</f>
        <v>25.930246187970692</v>
      </c>
      <c r="E481" s="26">
        <v>526730</v>
      </c>
      <c r="F481" s="40">
        <f>Data[[#This Row],[DAA 
(n)]]^2</f>
        <v>277444492900</v>
      </c>
      <c r="G481" s="41">
        <f t="shared" si="58"/>
        <v>499383757946.03333</v>
      </c>
      <c r="H481" s="28">
        <f>LN(Data[[#This Row],[Metcalfe
(n^2)]])</f>
        <v>26.348886724539529</v>
      </c>
      <c r="I481" s="42">
        <f t="shared" si="59"/>
        <v>26.896003491431035</v>
      </c>
      <c r="J481" s="40">
        <f>Data[[#This Row],[DAA 
(n)]]*LN(Data[[#This Row],[DAA 
(n)]])</f>
        <v>6939374.5522083528</v>
      </c>
      <c r="K481" s="40">
        <f t="shared" si="60"/>
        <v>9424533.027644109</v>
      </c>
      <c r="L481" s="29">
        <f>LN(Data[[#This Row],[MA'[n*ln(n)']
30d]])</f>
        <v>16.058826743932343</v>
      </c>
      <c r="M481" s="43">
        <f t="shared" si="61"/>
        <v>16.115544802096892</v>
      </c>
      <c r="N481" s="40">
        <f>Data[[#This Row],[DAA 
(n)]]^1.5</f>
        <v>382280443.8435443</v>
      </c>
      <c r="O481" s="40">
        <f t="shared" si="62"/>
        <v>589748442.14696062</v>
      </c>
      <c r="P481" s="43">
        <f>LN(Data[[#This Row],[MA'[n^1.5']]])</f>
        <v>20.195206634700391</v>
      </c>
      <c r="Q481" s="43">
        <f t="shared" si="63"/>
        <v>20.273525076812074</v>
      </c>
      <c r="R481" s="30">
        <f>$O$1+$O$2*Data[[#This Row],[MA'[ln(n^2)']]]</f>
        <v>26.896003491431035</v>
      </c>
      <c r="S481" s="30">
        <f>$Q$1+$Q$2*Data[[#This Row],[MA'[ln(n*ln(n))']]]</f>
        <v>23.11064892345987</v>
      </c>
      <c r="T481" s="31">
        <f>$O$3*Data[[#This Row],[Metcalfe
(n^2)]]</f>
        <v>144271136308</v>
      </c>
      <c r="U481" s="31">
        <f t="shared" si="56"/>
        <v>259679554131.93735</v>
      </c>
      <c r="V481" s="30">
        <f>LN(Data[[#This Row],[MA'[NVA']
30d]]/Data[[#This Row],[MA'[NVMetcalfe calc']]])</f>
        <v>-0.31486647843662402</v>
      </c>
      <c r="W481" s="30">
        <f>$Q$3+Data[[#This Row],[NVM
(scaled)]]/((Data[[#This Row],[Upper Bound]]-Data[[#This Row],[Lower Bound]])/2)</f>
        <v>0.42363963782902225</v>
      </c>
      <c r="X481" s="30">
        <f>(Data[[#This Row],[Upper Bound]]+Data[[#This Row],[Lower Bound]])/2</f>
        <v>25.003326207445454</v>
      </c>
      <c r="Y481" s="32">
        <f>LN(Data[[#This Row],[NVActual]]/Data[[#This Row],[MA'[n^2']
30d]])</f>
        <v>-1.0063945031568076</v>
      </c>
      <c r="Z481" s="32">
        <f>LN(Data[[#This Row],[NVActual]]/Data[[#This Row],[MA'[n*ln(n)']
30d]])</f>
        <v>9.8714194440383505</v>
      </c>
      <c r="AA481" s="32">
        <f>LN(Data[[#This Row],[NVActual]]/Data[[#This Row],[MA'[n^1.5']]])</f>
        <v>5.735039553270302</v>
      </c>
      <c r="AB481" s="32">
        <f>LN(Data[[#This Row],[NVActual]]/Data[[#This Row],[Metcalfe
(n^2)]])</f>
        <v>-0.41864053656883765</v>
      </c>
      <c r="AC481" s="34">
        <f>1+Data[[#This Row],[MA'[NVMetcalfe calc']]]/((Data[[#This Row],[NVM_norm
(scaled)]]-Data[[#This Row],[NV_fund.]])/2)</f>
        <v>-21129606627.3395</v>
      </c>
    </row>
    <row r="482" spans="1:29" x14ac:dyDescent="0.2">
      <c r="A482" s="23">
        <v>43694</v>
      </c>
      <c r="B482" s="24">
        <v>185497348288.92001</v>
      </c>
      <c r="C482" s="24">
        <f t="shared" si="57"/>
        <v>189710176306.54657</v>
      </c>
      <c r="D482" s="25">
        <f>LN(Data[[#This Row],[NVActual]])</f>
        <v>25.946306423953292</v>
      </c>
      <c r="E482" s="26">
        <v>565674</v>
      </c>
      <c r="F482" s="40">
        <f>Data[[#This Row],[DAA 
(n)]]^2</f>
        <v>319987074276</v>
      </c>
      <c r="G482" s="41">
        <f t="shared" si="58"/>
        <v>508026579313.5</v>
      </c>
      <c r="H482" s="28">
        <f>LN(Data[[#This Row],[Metcalfe
(n^2)]])</f>
        <v>26.49154643903687</v>
      </c>
      <c r="I482" s="42">
        <f t="shared" si="59"/>
        <v>26.917999247216358</v>
      </c>
      <c r="J482" s="40">
        <f>Data[[#This Row],[DAA 
(n)]]*LN(Data[[#This Row],[DAA 
(n)]])</f>
        <v>7492789.520177871</v>
      </c>
      <c r="K482" s="40">
        <f t="shared" si="60"/>
        <v>9523005.5974491052</v>
      </c>
      <c r="L482" s="29">
        <f>LN(Data[[#This Row],[MA'[n*ln(n)']
30d]])</f>
        <v>16.069221070958129</v>
      </c>
      <c r="M482" s="43">
        <f t="shared" si="61"/>
        <v>16.120956533331437</v>
      </c>
      <c r="N482" s="40">
        <f>Data[[#This Row],[DAA 
(n)]]^1.5</f>
        <v>425450782.41084808</v>
      </c>
      <c r="O482" s="40">
        <f t="shared" si="62"/>
        <v>597908111.02217734</v>
      </c>
      <c r="P482" s="43">
        <f>LN(Data[[#This Row],[MA'[n^1.5']]])</f>
        <v>20.208947639609892</v>
      </c>
      <c r="Q482" s="43">
        <f t="shared" si="63"/>
        <v>20.281054586695724</v>
      </c>
      <c r="R482" s="30">
        <f>$O$1+$O$2*Data[[#This Row],[MA'[ln(n^2)']]]</f>
        <v>26.917999247216358</v>
      </c>
      <c r="S482" s="30">
        <f>$Q$1+$Q$2*Data[[#This Row],[MA'[ln(n*ln(n))']]]</f>
        <v>23.119578279996869</v>
      </c>
      <c r="T482" s="31">
        <f>$O$3*Data[[#This Row],[Metcalfe
(n^2)]]</f>
        <v>166393278623.52002</v>
      </c>
      <c r="U482" s="31">
        <f t="shared" si="56"/>
        <v>264173821243.01999</v>
      </c>
      <c r="V482" s="30">
        <f>LN(Data[[#This Row],[MA'[NVA']
30d]]/Data[[#This Row],[MA'[NVMetcalfe calc']]])</f>
        <v>-0.33110978057467177</v>
      </c>
      <c r="W482" s="30">
        <f>$Q$3+Data[[#This Row],[NVM
(scaled)]]/((Data[[#This Row],[Upper Bound]]-Data[[#This Row],[Lower Bound]])/2)</f>
        <v>0.41565924976080254</v>
      </c>
      <c r="X482" s="30">
        <f>(Data[[#This Row],[Upper Bound]]+Data[[#This Row],[Lower Bound]])/2</f>
        <v>25.018788763606615</v>
      </c>
      <c r="Y482" s="32">
        <f>LN(Data[[#This Row],[NVActual]]/Data[[#This Row],[MA'[n^2']
30d]])</f>
        <v>-1.0074931806861489</v>
      </c>
      <c r="Z482" s="32">
        <f>LN(Data[[#This Row],[NVActual]]/Data[[#This Row],[MA'[n*ln(n)']
30d]])</f>
        <v>9.877085352995163</v>
      </c>
      <c r="AA482" s="32">
        <f>LN(Data[[#This Row],[NVActual]]/Data[[#This Row],[MA'[n^1.5']]])</f>
        <v>5.7373587843433995</v>
      </c>
      <c r="AB482" s="32">
        <f>LN(Data[[#This Row],[NVActual]]/Data[[#This Row],[Metcalfe
(n^2)]])</f>
        <v>-0.545240015083578</v>
      </c>
      <c r="AC482" s="34">
        <f>1+Data[[#This Row],[MA'[NVMetcalfe calc']]]/((Data[[#This Row],[NVM_norm
(scaled)]]-Data[[#This Row],[NV_fund.]])/2)</f>
        <v>-21474814501.305641</v>
      </c>
    </row>
    <row r="483" spans="1:29" x14ac:dyDescent="0.2">
      <c r="A483" s="23">
        <v>43693</v>
      </c>
      <c r="B483" s="24">
        <v>184350055617.715</v>
      </c>
      <c r="C483" s="24">
        <f t="shared" si="57"/>
        <v>189872519182.60269</v>
      </c>
      <c r="D483" s="25">
        <f>LN(Data[[#This Row],[NVActual]])</f>
        <v>25.940102263322832</v>
      </c>
      <c r="E483" s="26">
        <v>706459</v>
      </c>
      <c r="F483" s="40">
        <f>Data[[#This Row],[DAA 
(n)]]^2</f>
        <v>499084318681</v>
      </c>
      <c r="G483" s="41">
        <f t="shared" si="58"/>
        <v>515658992928.43335</v>
      </c>
      <c r="H483" s="28">
        <f>LN(Data[[#This Row],[Metcalfe
(n^2)]])</f>
        <v>26.936040893735836</v>
      </c>
      <c r="I483" s="42">
        <f t="shared" si="59"/>
        <v>26.93599071504088</v>
      </c>
      <c r="J483" s="40">
        <f>Data[[#This Row],[DAA 
(n)]]*LN(Data[[#This Row],[DAA 
(n)]])</f>
        <v>9514604.2568738628</v>
      </c>
      <c r="K483" s="40">
        <f t="shared" si="60"/>
        <v>9607045.4413639549</v>
      </c>
      <c r="L483" s="29">
        <f>LN(Data[[#This Row],[MA'[n*ln(n)']
30d]])</f>
        <v>16.078007287407125</v>
      </c>
      <c r="M483" s="43">
        <f t="shared" si="61"/>
        <v>16.126254670420312</v>
      </c>
      <c r="N483" s="40">
        <f>Data[[#This Row],[DAA 
(n)]]^1.5</f>
        <v>593786669.3443538</v>
      </c>
      <c r="O483" s="40">
        <f t="shared" si="62"/>
        <v>604984984.18321681</v>
      </c>
      <c r="P483" s="43">
        <f>LN(Data[[#This Row],[MA'[n^1.5']]])</f>
        <v>20.220714196155232</v>
      </c>
      <c r="Q483" s="43">
        <f t="shared" si="63"/>
        <v>20.288448784341586</v>
      </c>
      <c r="R483" s="30">
        <f>$O$1+$O$2*Data[[#This Row],[MA'[ln(n^2)']]]</f>
        <v>26.93599071504088</v>
      </c>
      <c r="S483" s="30">
        <f>$Q$1+$Q$2*Data[[#This Row],[MA'[ln(n*ln(n))']]]</f>
        <v>23.128320206193514</v>
      </c>
      <c r="T483" s="31">
        <f>$O$3*Data[[#This Row],[Metcalfe
(n^2)]]</f>
        <v>259523845714.12</v>
      </c>
      <c r="U483" s="31">
        <f t="shared" si="56"/>
        <v>268142676322.78528</v>
      </c>
      <c r="V483" s="30">
        <f>LN(Data[[#This Row],[MA'[NVA']
30d]]/Data[[#This Row],[MA'[NVMetcalfe calc']]])</f>
        <v>-0.34516631788749591</v>
      </c>
      <c r="W483" s="30">
        <f>$Q$3+Data[[#This Row],[NVM
(scaled)]]/((Data[[#This Row],[Upper Bound]]-Data[[#This Row],[Lower Bound]])/2)</f>
        <v>0.40869948196122541</v>
      </c>
      <c r="X483" s="30">
        <f>(Data[[#This Row],[Upper Bound]]+Data[[#This Row],[Lower Bound]])/2</f>
        <v>25.032155460617197</v>
      </c>
      <c r="Y483" s="32">
        <f>LN(Data[[#This Row],[NVActual]]/Data[[#This Row],[MA'[n^2']
30d]])</f>
        <v>-1.0286092542189098</v>
      </c>
      <c r="Z483" s="32">
        <f>LN(Data[[#This Row],[NVActual]]/Data[[#This Row],[MA'[n*ln(n)']
30d]])</f>
        <v>9.8620949759157064</v>
      </c>
      <c r="AA483" s="32">
        <f>LN(Data[[#This Row],[NVActual]]/Data[[#This Row],[MA'[n^1.5']]])</f>
        <v>5.7193880671675981</v>
      </c>
      <c r="AB483" s="32">
        <f>LN(Data[[#This Row],[NVActual]]/Data[[#This Row],[Metcalfe
(n^2)]])</f>
        <v>-0.99593863041300446</v>
      </c>
      <c r="AC483" s="34">
        <f>1+Data[[#This Row],[MA'[NVMetcalfe calc']]]/((Data[[#This Row],[NVM_norm
(scaled)]]-Data[[#This Row],[NV_fund.]])/2)</f>
        <v>-21779450987.132282</v>
      </c>
    </row>
    <row r="484" spans="1:29" x14ac:dyDescent="0.2">
      <c r="A484" s="23">
        <v>43692</v>
      </c>
      <c r="B484" s="24">
        <v>179223049053.89801</v>
      </c>
      <c r="C484" s="24">
        <f t="shared" si="57"/>
        <v>189475479427.98135</v>
      </c>
      <c r="D484" s="25">
        <f>LN(Data[[#This Row],[NVActual]])</f>
        <v>25.911896951168703</v>
      </c>
      <c r="E484" s="26">
        <v>701215</v>
      </c>
      <c r="F484" s="40">
        <f>Data[[#This Row],[DAA 
(n)]]^2</f>
        <v>491702476225</v>
      </c>
      <c r="G484" s="41">
        <f t="shared" si="58"/>
        <v>517241566732.53333</v>
      </c>
      <c r="H484" s="28">
        <f>LN(Data[[#This Row],[Metcalfe
(n^2)]])</f>
        <v>26.921139647400029</v>
      </c>
      <c r="I484" s="42">
        <f t="shared" si="59"/>
        <v>26.939019776335002</v>
      </c>
      <c r="J484" s="40">
        <f>Data[[#This Row],[DAA 
(n)]]*LN(Data[[#This Row],[DAA 
(n)]])</f>
        <v>9438753.4689258058</v>
      </c>
      <c r="K484" s="40">
        <f t="shared" si="60"/>
        <v>9622907.6749574244</v>
      </c>
      <c r="L484" s="29">
        <f>LN(Data[[#This Row],[MA'[n*ln(n)']
30d]])</f>
        <v>16.079657030086697</v>
      </c>
      <c r="M484" s="43">
        <f t="shared" si="61"/>
        <v>16.131563621192797</v>
      </c>
      <c r="N484" s="40">
        <f>Data[[#This Row],[DAA 
(n)]]^1.5</f>
        <v>587187492.9408108</v>
      </c>
      <c r="O484" s="40">
        <f t="shared" si="62"/>
        <v>606380977.19746816</v>
      </c>
      <c r="P484" s="43">
        <f>LN(Data[[#This Row],[MA'[n^1.5']]])</f>
        <v>20.22301902174344</v>
      </c>
      <c r="Q484" s="43">
        <f t="shared" si="63"/>
        <v>20.295877486323874</v>
      </c>
      <c r="R484" s="30">
        <f>$O$1+$O$2*Data[[#This Row],[MA'[ln(n^2)']]]</f>
        <v>26.939019776335002</v>
      </c>
      <c r="S484" s="30">
        <f>$Q$1+$Q$2*Data[[#This Row],[MA'[ln(n*ln(n))']]]</f>
        <v>23.137079974968113</v>
      </c>
      <c r="T484" s="31">
        <f>$O$3*Data[[#This Row],[Metcalfe
(n^2)]]</f>
        <v>255685287637</v>
      </c>
      <c r="U484" s="31">
        <f t="shared" si="56"/>
        <v>268965614700.91733</v>
      </c>
      <c r="V484" s="30">
        <f>LN(Data[[#This Row],[MA'[NVA']
30d]]/Data[[#This Row],[MA'[NVMetcalfe calc']]])</f>
        <v>-0.35032392504904175</v>
      </c>
      <c r="W484" s="30">
        <f>$Q$3+Data[[#This Row],[NVM
(scaled)]]/((Data[[#This Row],[Upper Bound]]-Data[[#This Row],[Lower Bound]])/2)</f>
        <v>0.40571306051553369</v>
      </c>
      <c r="X484" s="30">
        <f>(Data[[#This Row],[Upper Bound]]+Data[[#This Row],[Lower Bound]])/2</f>
        <v>25.038049875651559</v>
      </c>
      <c r="Y484" s="32">
        <f>LN(Data[[#This Row],[NVActual]]/Data[[#This Row],[MA'[n^2']
30d]])</f>
        <v>-1.05987889822508</v>
      </c>
      <c r="Z484" s="32">
        <f>LN(Data[[#This Row],[NVActual]]/Data[[#This Row],[MA'[n*ln(n)']
30d]])</f>
        <v>9.8322399210820066</v>
      </c>
      <c r="AA484" s="32">
        <f>LN(Data[[#This Row],[NVActual]]/Data[[#This Row],[MA'[n^1.5']]])</f>
        <v>5.6888779294252627</v>
      </c>
      <c r="AB484" s="32">
        <f>LN(Data[[#This Row],[NVActual]]/Data[[#This Row],[Metcalfe
(n^2)]])</f>
        <v>-1.0092426962313246</v>
      </c>
      <c r="AC484" s="34">
        <f>1+Data[[#This Row],[MA'[NVMetcalfe calc']]]/((Data[[#This Row],[NVM_norm
(scaled)]]-Data[[#This Row],[NV_fund.]])/2)</f>
        <v>-21838416444.787144</v>
      </c>
    </row>
    <row r="485" spans="1:29" x14ac:dyDescent="0.2">
      <c r="A485" s="23">
        <v>43691</v>
      </c>
      <c r="B485" s="24">
        <v>194267673556.75299</v>
      </c>
      <c r="C485" s="24">
        <f t="shared" si="57"/>
        <v>189127769740.99088</v>
      </c>
      <c r="D485" s="25">
        <f>LN(Data[[#This Row],[NVActual]])</f>
        <v>25.992502805616564</v>
      </c>
      <c r="E485" s="26">
        <v>750768</v>
      </c>
      <c r="F485" s="40">
        <f>Data[[#This Row],[DAA 
(n)]]^2</f>
        <v>563652589824</v>
      </c>
      <c r="G485" s="41">
        <f t="shared" si="58"/>
        <v>521871628832.90002</v>
      </c>
      <c r="H485" s="28">
        <f>LN(Data[[#This Row],[Metcalfe
(n^2)]])</f>
        <v>27.057703923164265</v>
      </c>
      <c r="I485" s="42">
        <f t="shared" si="59"/>
        <v>26.947313270260214</v>
      </c>
      <c r="J485" s="40">
        <f>Data[[#This Row],[DAA 
(n)]]*LN(Data[[#This Row],[DAA 
(n)]])</f>
        <v>10157029.129493095</v>
      </c>
      <c r="K485" s="40">
        <f t="shared" si="60"/>
        <v>9667879.4913173579</v>
      </c>
      <c r="L485" s="29">
        <f>LN(Data[[#This Row],[MA'[n*ln(n)']
30d]])</f>
        <v>16.084319556031648</v>
      </c>
      <c r="M485" s="43">
        <f t="shared" si="61"/>
        <v>16.136913111405836</v>
      </c>
      <c r="N485" s="40">
        <f>Data[[#This Row],[DAA 
(n)]]^1.5</f>
        <v>650516969.46120024</v>
      </c>
      <c r="O485" s="40">
        <f t="shared" si="62"/>
        <v>610396350.9263016</v>
      </c>
      <c r="P485" s="43">
        <f>LN(Data[[#This Row],[MA'[n^1.5']]])</f>
        <v>20.229619059748732</v>
      </c>
      <c r="Q485" s="43">
        <f t="shared" si="63"/>
        <v>20.303358219635463</v>
      </c>
      <c r="R485" s="30">
        <f>$O$1+$O$2*Data[[#This Row],[MA'[ln(n^2)']]]</f>
        <v>26.947313270260214</v>
      </c>
      <c r="S485" s="30">
        <f>$Q$1+$Q$2*Data[[#This Row],[MA'[ln(n*ln(n))']]]</f>
        <v>23.145906633819628</v>
      </c>
      <c r="T485" s="31">
        <f>$O$3*Data[[#This Row],[Metcalfe
(n^2)]]</f>
        <v>293099346708.47998</v>
      </c>
      <c r="U485" s="31">
        <f t="shared" si="56"/>
        <v>271373246993.10797</v>
      </c>
      <c r="V485" s="30">
        <f>LN(Data[[#This Row],[MA'[NVA']
30d]]/Data[[#This Row],[MA'[NVMetcalfe calc']]])</f>
        <v>-0.36107235142654781</v>
      </c>
      <c r="W485" s="30">
        <f>$Q$3+Data[[#This Row],[NVM
(scaled)]]/((Data[[#This Row],[Upper Bound]]-Data[[#This Row],[Lower Bound]])/2)</f>
        <v>0.40003224018957628</v>
      </c>
      <c r="X485" s="30">
        <f>(Data[[#This Row],[Upper Bound]]+Data[[#This Row],[Lower Bound]])/2</f>
        <v>25.046609952039923</v>
      </c>
      <c r="Y485" s="32">
        <f>LN(Data[[#This Row],[NVActual]]/Data[[#This Row],[MA'[n^2']
30d]])</f>
        <v>-0.98818466719271514</v>
      </c>
      <c r="Z485" s="32">
        <f>LN(Data[[#This Row],[NVActual]]/Data[[#This Row],[MA'[n*ln(n)']
30d]])</f>
        <v>9.9081832495849138</v>
      </c>
      <c r="AA485" s="32">
        <f>LN(Data[[#This Row],[NVActual]]/Data[[#This Row],[MA'[n^1.5']]])</f>
        <v>5.762883745867831</v>
      </c>
      <c r="AB485" s="32">
        <f>LN(Data[[#This Row],[NVActual]]/Data[[#This Row],[Metcalfe
(n^2)]])</f>
        <v>-1.0652011175477021</v>
      </c>
      <c r="AC485" s="34">
        <f>1+Data[[#This Row],[MA'[NVMetcalfe calc']]]/((Data[[#This Row],[NVM_norm
(scaled)]]-Data[[#This Row],[NV_fund.]])/2)</f>
        <v>-22021170659.349224</v>
      </c>
    </row>
    <row r="486" spans="1:29" x14ac:dyDescent="0.2">
      <c r="A486" s="23">
        <v>43690</v>
      </c>
      <c r="B486" s="24">
        <v>203499792606.39499</v>
      </c>
      <c r="C486" s="24">
        <f t="shared" si="57"/>
        <v>189142329340.25293</v>
      </c>
      <c r="D486" s="25">
        <f>LN(Data[[#This Row],[NVActual]])</f>
        <v>26.038930822695349</v>
      </c>
      <c r="E486" s="26">
        <v>873566</v>
      </c>
      <c r="F486" s="40">
        <f>Data[[#This Row],[DAA 
(n)]]^2</f>
        <v>763117556356</v>
      </c>
      <c r="G486" s="41">
        <f t="shared" si="58"/>
        <v>522185195773.73334</v>
      </c>
      <c r="H486" s="28">
        <f>LN(Data[[#This Row],[Metcalfe
(n^2)]])</f>
        <v>27.360677927602957</v>
      </c>
      <c r="I486" s="42">
        <f t="shared" si="59"/>
        <v>26.947864991448377</v>
      </c>
      <c r="J486" s="40">
        <f>Data[[#This Row],[DAA 
(n)]]*LN(Data[[#This Row],[DAA 
(n)]])</f>
        <v>11950678.987252202</v>
      </c>
      <c r="K486" s="40">
        <f t="shared" si="60"/>
        <v>9670901.869964378</v>
      </c>
      <c r="L486" s="29">
        <f>LN(Data[[#This Row],[MA'[n*ln(n)']
30d]])</f>
        <v>16.084632127813208</v>
      </c>
      <c r="M486" s="43">
        <f t="shared" si="61"/>
        <v>16.141957640595262</v>
      </c>
      <c r="N486" s="40">
        <f>Data[[#This Row],[DAA 
(n)]]^1.5</f>
        <v>816476301.69876242</v>
      </c>
      <c r="O486" s="40">
        <f t="shared" si="62"/>
        <v>610667206.60875487</v>
      </c>
      <c r="P486" s="43">
        <f>LN(Data[[#This Row],[MA'[n^1.5']]])</f>
        <v>20.230062698714491</v>
      </c>
      <c r="Q486" s="43">
        <f t="shared" si="63"/>
        <v>20.310420713600219</v>
      </c>
      <c r="R486" s="30">
        <f>$O$1+$O$2*Data[[#This Row],[MA'[ln(n^2)']]]</f>
        <v>26.947864991448377</v>
      </c>
      <c r="S486" s="30">
        <f>$Q$1+$Q$2*Data[[#This Row],[MA'[ln(n*ln(n))']]]</f>
        <v>23.15423010698218</v>
      </c>
      <c r="T486" s="31">
        <f>$O$3*Data[[#This Row],[Metcalfe
(n^2)]]</f>
        <v>396821129305.12</v>
      </c>
      <c r="U486" s="31">
        <f t="shared" si="56"/>
        <v>271536301802.34134</v>
      </c>
      <c r="V486" s="30">
        <f>LN(Data[[#This Row],[MA'[NVA']
30d]]/Data[[#This Row],[MA'[NVMetcalfe calc']]])</f>
        <v>-0.36159604179115462</v>
      </c>
      <c r="W486" s="30">
        <f>$Q$3+Data[[#This Row],[NVM
(scaled)]]/((Data[[#This Row],[Upper Bound]]-Data[[#This Row],[Lower Bound]])/2)</f>
        <v>0.39936697768581653</v>
      </c>
      <c r="X486" s="30">
        <f>(Data[[#This Row],[Upper Bound]]+Data[[#This Row],[Lower Bound]])/2</f>
        <v>25.051047549215276</v>
      </c>
      <c r="Y486" s="32">
        <f>LN(Data[[#This Row],[NVActual]]/Data[[#This Row],[MA'[n^2']
30d]])</f>
        <v>-0.94235732038947695</v>
      </c>
      <c r="Z486" s="32">
        <f>LN(Data[[#This Row],[NVActual]]/Data[[#This Row],[MA'[n*ln(n)']
30d]])</f>
        <v>9.9542986948821408</v>
      </c>
      <c r="AA486" s="32">
        <f>LN(Data[[#This Row],[NVActual]]/Data[[#This Row],[MA'[n^1.5']]])</f>
        <v>5.8088681239808562</v>
      </c>
      <c r="AB486" s="32">
        <f>LN(Data[[#This Row],[NVActual]]/Data[[#This Row],[Metcalfe
(n^2)]])</f>
        <v>-1.321747104907609</v>
      </c>
      <c r="AC486" s="34">
        <f>1+Data[[#This Row],[MA'[NVMetcalfe calc']]]/((Data[[#This Row],[NVM_norm
(scaled)]]-Data[[#This Row],[NV_fund.]])/2)</f>
        <v>-22029841008.374596</v>
      </c>
    </row>
    <row r="487" spans="1:29" x14ac:dyDescent="0.2">
      <c r="A487" s="23">
        <v>43689</v>
      </c>
      <c r="B487" s="24">
        <v>206077938022.75201</v>
      </c>
      <c r="C487" s="24">
        <f t="shared" si="57"/>
        <v>188466410353.74808</v>
      </c>
      <c r="D487" s="25">
        <f>LN(Data[[#This Row],[NVActual]])</f>
        <v>26.051520274099765</v>
      </c>
      <c r="E487" s="26">
        <v>660039</v>
      </c>
      <c r="F487" s="40">
        <f>Data[[#This Row],[DAA 
(n)]]^2</f>
        <v>435651481521</v>
      </c>
      <c r="G487" s="41">
        <f t="shared" si="58"/>
        <v>508454243313.33331</v>
      </c>
      <c r="H487" s="28">
        <f>LN(Data[[#This Row],[Metcalfe
(n^2)]])</f>
        <v>26.800108406331802</v>
      </c>
      <c r="I487" s="42">
        <f t="shared" si="59"/>
        <v>26.921995404772506</v>
      </c>
      <c r="J487" s="40">
        <f>Data[[#This Row],[DAA 
(n)]]*LN(Data[[#This Row],[DAA 
(n)]])</f>
        <v>8844558.3762034178</v>
      </c>
      <c r="K487" s="40">
        <f t="shared" si="60"/>
        <v>9535118.357773602</v>
      </c>
      <c r="L487" s="29">
        <f>LN(Data[[#This Row],[MA'[n*ln(n)']
30d]])</f>
        <v>16.070492209920591</v>
      </c>
      <c r="M487" s="43">
        <f t="shared" si="61"/>
        <v>16.147141076199087</v>
      </c>
      <c r="N487" s="40">
        <f>Data[[#This Row],[DAA 
(n)]]^1.5</f>
        <v>536234061.03271723</v>
      </c>
      <c r="O487" s="40">
        <f t="shared" si="62"/>
        <v>598658009.89873207</v>
      </c>
      <c r="P487" s="43">
        <f>LN(Data[[#This Row],[MA'[n^1.5']]])</f>
        <v>20.210201057973691</v>
      </c>
      <c r="Q487" s="43">
        <f t="shared" si="63"/>
        <v>20.317673876420262</v>
      </c>
      <c r="R487" s="30">
        <f>$O$1+$O$2*Data[[#This Row],[MA'[ln(n^2)']]]</f>
        <v>26.921995404772506</v>
      </c>
      <c r="S487" s="30">
        <f>$Q$1+$Q$2*Data[[#This Row],[MA'[ln(n*ln(n))']]]</f>
        <v>23.162782775728491</v>
      </c>
      <c r="T487" s="31">
        <f>$O$3*Data[[#This Row],[Metcalfe
(n^2)]]</f>
        <v>226538770390.92001</v>
      </c>
      <c r="U487" s="31">
        <f t="shared" si="56"/>
        <v>264396206522.93338</v>
      </c>
      <c r="V487" s="30">
        <f>LN(Data[[#This Row],[MA'[NVA']
30d]]/Data[[#This Row],[MA'[NVMetcalfe calc']]])</f>
        <v>-0.33852896378218661</v>
      </c>
      <c r="W487" s="30">
        <f>$Q$3+Data[[#This Row],[NVM
(scaled)]]/((Data[[#This Row],[Upper Bound]]-Data[[#This Row],[Lower Bound]])/2)</f>
        <v>0.40989368669030241</v>
      </c>
      <c r="X487" s="30">
        <f>(Data[[#This Row],[Upper Bound]]+Data[[#This Row],[Lower Bound]])/2</f>
        <v>25.042389090250499</v>
      </c>
      <c r="Y487" s="32">
        <f>LN(Data[[#This Row],[NVActual]]/Data[[#This Row],[MA'[n^2']
30d]])</f>
        <v>-0.90312079063522732</v>
      </c>
      <c r="Z487" s="32">
        <f>LN(Data[[#This Row],[NVActual]]/Data[[#This Row],[MA'[n*ln(n)']
30d]])</f>
        <v>9.9810280641791724</v>
      </c>
      <c r="AA487" s="32">
        <f>LN(Data[[#This Row],[NVActual]]/Data[[#This Row],[MA'[n^1.5']]])</f>
        <v>5.8413192161260721</v>
      </c>
      <c r="AB487" s="32">
        <f>LN(Data[[#This Row],[NVActual]]/Data[[#This Row],[Metcalfe
(n^2)]])</f>
        <v>-0.74858813223203546</v>
      </c>
      <c r="AC487" s="34">
        <f>1+Data[[#This Row],[MA'[NVMetcalfe calc']]]/((Data[[#This Row],[NVM_norm
(scaled)]]-Data[[#This Row],[NV_fund.]])/2)</f>
        <v>-21467269326.874882</v>
      </c>
    </row>
    <row r="488" spans="1:29" x14ac:dyDescent="0.2">
      <c r="A488" s="23">
        <v>43688</v>
      </c>
      <c r="B488" s="24">
        <v>202011566723.77899</v>
      </c>
      <c r="C488" s="24">
        <f t="shared" si="57"/>
        <v>188335665387.45438</v>
      </c>
      <c r="D488" s="25">
        <f>LN(Data[[#This Row],[NVActual]])</f>
        <v>26.031590793717072</v>
      </c>
      <c r="E488" s="26">
        <v>550565</v>
      </c>
      <c r="F488" s="40">
        <f>Data[[#This Row],[DAA 
(n)]]^2</f>
        <v>303121819225</v>
      </c>
      <c r="G488" s="41">
        <f t="shared" si="58"/>
        <v>507831262831.83331</v>
      </c>
      <c r="H488" s="28">
        <f>LN(Data[[#This Row],[Metcalfe
(n^2)]])</f>
        <v>26.437400605304752</v>
      </c>
      <c r="I488" s="42">
        <f t="shared" si="59"/>
        <v>26.920533827506876</v>
      </c>
      <c r="J488" s="40">
        <f>Data[[#This Row],[DAA 
(n)]]*LN(Data[[#This Row],[DAA 
(n)]])</f>
        <v>7277753.7321298057</v>
      </c>
      <c r="K488" s="40">
        <f t="shared" si="60"/>
        <v>9528253.3026925586</v>
      </c>
      <c r="L488" s="29">
        <f>LN(Data[[#This Row],[MA'[n*ln(n)']
30d]])</f>
        <v>16.069771974749177</v>
      </c>
      <c r="M488" s="43">
        <f t="shared" si="61"/>
        <v>16.153434048331089</v>
      </c>
      <c r="N488" s="40">
        <f>Data[[#This Row],[DAA 
(n)]]^1.5</f>
        <v>408519601.00050431</v>
      </c>
      <c r="O488" s="40">
        <f t="shared" si="62"/>
        <v>598079759.40101111</v>
      </c>
      <c r="P488" s="43">
        <f>LN(Data[[#This Row],[MA'[n^1.5']]])</f>
        <v>20.209234679945762</v>
      </c>
      <c r="Q488" s="43">
        <f t="shared" si="63"/>
        <v>20.32646517626846</v>
      </c>
      <c r="R488" s="30">
        <f>$O$1+$O$2*Data[[#This Row],[MA'[ln(n^2)']]]</f>
        <v>26.920533827506876</v>
      </c>
      <c r="S488" s="30">
        <f>$Q$1+$Q$2*Data[[#This Row],[MA'[ln(n*ln(n))']]]</f>
        <v>23.173166179746296</v>
      </c>
      <c r="T488" s="31">
        <f>$O$3*Data[[#This Row],[Metcalfe
(n^2)]]</f>
        <v>157623345997</v>
      </c>
      <c r="U488" s="31">
        <f t="shared" si="56"/>
        <v>264072256672.55338</v>
      </c>
      <c r="V488" s="30">
        <f>LN(Data[[#This Row],[MA'[NVA']
30d]]/Data[[#This Row],[MA'[NVMetcalfe calc']]])</f>
        <v>-0.33799694022476295</v>
      </c>
      <c r="W488" s="30">
        <f>$Q$3+Data[[#This Row],[NVM
(scaled)]]/((Data[[#This Row],[Upper Bound]]-Data[[#This Row],[Lower Bound]])/2)</f>
        <v>0.40960833737423685</v>
      </c>
      <c r="X488" s="30">
        <f>(Data[[#This Row],[Upper Bound]]+Data[[#This Row],[Lower Bound]])/2</f>
        <v>25.046850003626588</v>
      </c>
      <c r="Y488" s="32">
        <f>LN(Data[[#This Row],[NVActual]]/Data[[#This Row],[MA'[n^2']
30d]])</f>
        <v>-0.92182427585068516</v>
      </c>
      <c r="Z488" s="32">
        <f>LN(Data[[#This Row],[NVActual]]/Data[[#This Row],[MA'[n*ln(n)']
30d]])</f>
        <v>9.9618188189678971</v>
      </c>
      <c r="AA488" s="32">
        <f>LN(Data[[#This Row],[NVActual]]/Data[[#This Row],[MA'[n^1.5']]])</f>
        <v>5.8223561137713116</v>
      </c>
      <c r="AB488" s="32">
        <f>LN(Data[[#This Row],[NVActual]]/Data[[#This Row],[Metcalfe
(n^2)]])</f>
        <v>-0.4058098115876797</v>
      </c>
      <c r="AC488" s="34">
        <f>1+Data[[#This Row],[MA'[NVMetcalfe calc']]]/((Data[[#This Row],[NVM_norm
(scaled)]]-Data[[#This Row],[NV_fund.]])/2)</f>
        <v>-21436836171.636547</v>
      </c>
    </row>
    <row r="489" spans="1:29" x14ac:dyDescent="0.2">
      <c r="A489" s="23">
        <v>43687</v>
      </c>
      <c r="B489" s="24">
        <v>211900460008.621</v>
      </c>
      <c r="C489" s="24">
        <f t="shared" si="57"/>
        <v>188616803385.17911</v>
      </c>
      <c r="D489" s="25">
        <f>LN(Data[[#This Row],[NVActual]])</f>
        <v>26.079382473094292</v>
      </c>
      <c r="E489" s="26">
        <v>596821</v>
      </c>
      <c r="F489" s="40">
        <f>Data[[#This Row],[DAA 
(n)]]^2</f>
        <v>356195306041</v>
      </c>
      <c r="G489" s="41">
        <f t="shared" si="58"/>
        <v>524696490929.13336</v>
      </c>
      <c r="H489" s="28">
        <f>LN(Data[[#This Row],[Metcalfe
(n^2)]])</f>
        <v>26.598745029840355</v>
      </c>
      <c r="I489" s="42">
        <f t="shared" si="59"/>
        <v>26.953259206765974</v>
      </c>
      <c r="J489" s="40">
        <f>Data[[#This Row],[DAA 
(n)]]*LN(Data[[#This Row],[DAA 
(n)]])</f>
        <v>7937344.8037271751</v>
      </c>
      <c r="K489" s="40">
        <f t="shared" si="60"/>
        <v>9696714.9645188116</v>
      </c>
      <c r="L489" s="29">
        <f>LN(Data[[#This Row],[MA'[n*ln(n)']
30d]])</f>
        <v>16.087297722662523</v>
      </c>
      <c r="M489" s="43">
        <f t="shared" si="61"/>
        <v>16.160095903580231</v>
      </c>
      <c r="N489" s="40">
        <f>Data[[#This Row],[DAA 
(n)]]^1.5</f>
        <v>461069234.22268766</v>
      </c>
      <c r="O489" s="40">
        <f t="shared" si="62"/>
        <v>612898655.47112429</v>
      </c>
      <c r="P489" s="43">
        <f>LN(Data[[#This Row],[MA'[n^1.5']]])</f>
        <v>20.233710154737</v>
      </c>
      <c r="Q489" s="43">
        <f t="shared" si="63"/>
        <v>20.335748234327792</v>
      </c>
      <c r="R489" s="30">
        <f>$O$1+$O$2*Data[[#This Row],[MA'[ln(n^2)']]]</f>
        <v>26.953259206765974</v>
      </c>
      <c r="S489" s="30">
        <f>$Q$1+$Q$2*Data[[#This Row],[MA'[ln(n*ln(n))']]]</f>
        <v>23.184158240907379</v>
      </c>
      <c r="T489" s="31">
        <f>$O$3*Data[[#This Row],[Metcalfe
(n^2)]]</f>
        <v>185221559141.32001</v>
      </c>
      <c r="U489" s="31">
        <f t="shared" si="56"/>
        <v>272842175283.14938</v>
      </c>
      <c r="V489" s="30">
        <f>LN(Data[[#This Row],[MA'[NVA']
30d]]/Data[[#This Row],[MA'[NVMetcalfe calc']]])</f>
        <v>-0.36917605390544828</v>
      </c>
      <c r="W489" s="30">
        <f>$Q$3+Data[[#This Row],[NVM
(scaled)]]/((Data[[#This Row],[Upper Bound]]-Data[[#This Row],[Lower Bound]])/2)</f>
        <v>0.39410391907803366</v>
      </c>
      <c r="X489" s="30">
        <f>(Data[[#This Row],[Upper Bound]]+Data[[#This Row],[Lower Bound]])/2</f>
        <v>25.068708723836679</v>
      </c>
      <c r="Y489" s="32">
        <f>LN(Data[[#This Row],[NVActual]]/Data[[#This Row],[MA'[n^2']
30d]])</f>
        <v>-0.90670334675633335</v>
      </c>
      <c r="Z489" s="32">
        <f>LN(Data[[#This Row],[NVActual]]/Data[[#This Row],[MA'[n*ln(n)']
30d]])</f>
        <v>9.9920847504317667</v>
      </c>
      <c r="AA489" s="32">
        <f>LN(Data[[#This Row],[NVActual]]/Data[[#This Row],[MA'[n^1.5']]])</f>
        <v>5.8456723183572921</v>
      </c>
      <c r="AB489" s="32">
        <f>LN(Data[[#This Row],[NVActual]]/Data[[#This Row],[Metcalfe
(n^2)]])</f>
        <v>-0.51936255674606191</v>
      </c>
      <c r="AC489" s="34">
        <f>1+Data[[#This Row],[MA'[NVMetcalfe calc']]]/((Data[[#This Row],[NVM_norm
(scaled)]]-Data[[#This Row],[NV_fund.]])/2)</f>
        <v>-22115221494.302746</v>
      </c>
    </row>
    <row r="490" spans="1:29" x14ac:dyDescent="0.2">
      <c r="A490" s="23">
        <v>43686</v>
      </c>
      <c r="B490" s="24">
        <v>213305569115.716</v>
      </c>
      <c r="C490" s="24">
        <f t="shared" si="57"/>
        <v>188259563372.94052</v>
      </c>
      <c r="D490" s="25">
        <f>LN(Data[[#This Row],[NVActual]])</f>
        <v>26.085991571392373</v>
      </c>
      <c r="E490" s="26">
        <v>749568</v>
      </c>
      <c r="F490" s="40">
        <f>Data[[#This Row],[DAA 
(n)]]^2</f>
        <v>561852186624</v>
      </c>
      <c r="G490" s="41">
        <f t="shared" si="58"/>
        <v>533002352032.29999</v>
      </c>
      <c r="H490" s="28">
        <f>LN(Data[[#This Row],[Metcalfe
(n^2)]])</f>
        <v>27.054504639121529</v>
      </c>
      <c r="I490" s="42">
        <f t="shared" si="59"/>
        <v>26.9709379577716</v>
      </c>
      <c r="J490" s="40">
        <f>Data[[#This Row],[DAA 
(n)]]*LN(Data[[#This Row],[DAA 
(n)]])</f>
        <v>10139595.466668524</v>
      </c>
      <c r="K490" s="40">
        <f t="shared" si="60"/>
        <v>9783936.2195897475</v>
      </c>
      <c r="L490" s="29">
        <f>LN(Data[[#This Row],[MA'[n*ln(n)']
30d]])</f>
        <v>16.096252437479752</v>
      </c>
      <c r="M490" s="43">
        <f t="shared" si="61"/>
        <v>16.16602822558125</v>
      </c>
      <c r="N490" s="40">
        <f>Data[[#This Row],[DAA 
(n)]]^1.5</f>
        <v>648957949.19499779</v>
      </c>
      <c r="O490" s="40">
        <f t="shared" si="62"/>
        <v>620406468.04396641</v>
      </c>
      <c r="P490" s="43">
        <f>LN(Data[[#This Row],[MA'[n^1.5']]])</f>
        <v>20.245885414815096</v>
      </c>
      <c r="Q490" s="43">
        <f t="shared" si="63"/>
        <v>20.344013528695033</v>
      </c>
      <c r="R490" s="30">
        <f>$O$1+$O$2*Data[[#This Row],[MA'[ln(n^2)']]]</f>
        <v>26.9709379577716</v>
      </c>
      <c r="S490" s="30">
        <f>$Q$1+$Q$2*Data[[#This Row],[MA'[ln(n*ln(n))']]]</f>
        <v>23.193946572209061</v>
      </c>
      <c r="T490" s="31">
        <f>$O$3*Data[[#This Row],[Metcalfe
(n^2)]]</f>
        <v>292163137044.47998</v>
      </c>
      <c r="U490" s="31">
        <f t="shared" si="56"/>
        <v>277161223056.79602</v>
      </c>
      <c r="V490" s="30">
        <f>LN(Data[[#This Row],[MA'[NVA']
30d]]/Data[[#This Row],[MA'[NVMetcalfe calc']]])</f>
        <v>-0.386777702728482</v>
      </c>
      <c r="W490" s="30">
        <f>$Q$3+Data[[#This Row],[NVM
(scaled)]]/((Data[[#This Row],[Upper Bound]]-Data[[#This Row],[Lower Bound]])/2)</f>
        <v>0.38519270062042993</v>
      </c>
      <c r="X490" s="30">
        <f>(Data[[#This Row],[Upper Bound]]+Data[[#This Row],[Lower Bound]])/2</f>
        <v>25.08244226499033</v>
      </c>
      <c r="Y490" s="32">
        <f>LN(Data[[#This Row],[NVActual]]/Data[[#This Row],[MA'[n^2']
30d]])</f>
        <v>-0.91580010252872102</v>
      </c>
      <c r="Z490" s="32">
        <f>LN(Data[[#This Row],[NVActual]]/Data[[#This Row],[MA'[n*ln(n)']
30d]])</f>
        <v>9.9897391339126198</v>
      </c>
      <c r="AA490" s="32">
        <f>LN(Data[[#This Row],[NVActual]]/Data[[#This Row],[MA'[n^1.5']]])</f>
        <v>5.8401061565772778</v>
      </c>
      <c r="AB490" s="32">
        <f>LN(Data[[#This Row],[NVActual]]/Data[[#This Row],[Metcalfe
(n^2)]])</f>
        <v>-0.96851306772915702</v>
      </c>
      <c r="AC490" s="34">
        <f>1+Data[[#This Row],[MA'[NVMetcalfe calc']]]/((Data[[#This Row],[NVM_norm
(scaled)]]-Data[[#This Row],[NV_fund.]])/2)</f>
        <v>-22444703595.197166</v>
      </c>
    </row>
    <row r="491" spans="1:29" x14ac:dyDescent="0.2">
      <c r="A491" s="23">
        <v>43685</v>
      </c>
      <c r="B491" s="24">
        <v>213802430411.707</v>
      </c>
      <c r="C491" s="24">
        <f t="shared" si="57"/>
        <v>188337015285.05588</v>
      </c>
      <c r="D491" s="25">
        <f>LN(Data[[#This Row],[NVActual]])</f>
        <v>26.088318203160803</v>
      </c>
      <c r="E491" s="26">
        <v>815367</v>
      </c>
      <c r="F491" s="40">
        <f>Data[[#This Row],[DAA 
(n)]]^2</f>
        <v>664823344689</v>
      </c>
      <c r="G491" s="41">
        <f t="shared" si="58"/>
        <v>535729747739.79999</v>
      </c>
      <c r="H491" s="28">
        <f>LN(Data[[#This Row],[Metcalfe
(n^2)]])</f>
        <v>27.222787195227617</v>
      </c>
      <c r="I491" s="42">
        <f t="shared" si="59"/>
        <v>26.975469746920069</v>
      </c>
      <c r="J491" s="40">
        <f>Data[[#This Row],[DAA 
(n)]]*LN(Data[[#This Row],[DAA 
(n)]])</f>
        <v>11098281.163505578</v>
      </c>
      <c r="K491" s="40">
        <f t="shared" si="60"/>
        <v>9809528.2768970188</v>
      </c>
      <c r="L491" s="29">
        <f>LN(Data[[#This Row],[MA'[n*ln(n)']
30d]])</f>
        <v>16.09886474444216</v>
      </c>
      <c r="M491" s="43">
        <f t="shared" si="61"/>
        <v>16.171742456171668</v>
      </c>
      <c r="N491" s="40">
        <f>Data[[#This Row],[DAA 
(n)]]^1.5</f>
        <v>736257438.73256278</v>
      </c>
      <c r="O491" s="40">
        <f t="shared" si="62"/>
        <v>622728547.68718803</v>
      </c>
      <c r="P491" s="43">
        <f>LN(Data[[#This Row],[MA'[n^1.5']]])</f>
        <v>20.249621263800964</v>
      </c>
      <c r="Q491" s="43">
        <f t="shared" si="63"/>
        <v>20.351982372139123</v>
      </c>
      <c r="R491" s="30">
        <f>$O$1+$O$2*Data[[#This Row],[MA'[ln(n^2)']]]</f>
        <v>26.975469746920069</v>
      </c>
      <c r="S491" s="30">
        <f>$Q$1+$Q$2*Data[[#This Row],[MA'[ln(n*ln(n))']]]</f>
        <v>23.203375052683249</v>
      </c>
      <c r="T491" s="31">
        <f>$O$3*Data[[#This Row],[Metcalfe
(n^2)]]</f>
        <v>345708139238.28003</v>
      </c>
      <c r="U491" s="31">
        <f t="shared" si="56"/>
        <v>278579468824.69604</v>
      </c>
      <c r="V491" s="30">
        <f>LN(Data[[#This Row],[MA'[NVA']
30d]]/Data[[#This Row],[MA'[NVMetcalfe calc']]])</f>
        <v>-0.39147037206022733</v>
      </c>
      <c r="W491" s="30">
        <f>$Q$3+Data[[#This Row],[NVM
(scaled)]]/((Data[[#This Row],[Upper Bound]]-Data[[#This Row],[Lower Bound]])/2)</f>
        <v>0.38243873561375125</v>
      </c>
      <c r="X491" s="30">
        <f>(Data[[#This Row],[Upper Bound]]+Data[[#This Row],[Lower Bound]])/2</f>
        <v>25.089422399801659</v>
      </c>
      <c r="Y491" s="32">
        <f>LN(Data[[#This Row],[NVActual]]/Data[[#This Row],[MA'[n^2']
30d]])</f>
        <v>-0.91857746572586529</v>
      </c>
      <c r="Z491" s="32">
        <f>LN(Data[[#This Row],[NVActual]]/Data[[#This Row],[MA'[n*ln(n)']
30d]])</f>
        <v>9.9894534587186428</v>
      </c>
      <c r="AA491" s="32">
        <f>LN(Data[[#This Row],[NVActual]]/Data[[#This Row],[MA'[n^1.5']]])</f>
        <v>5.8386969393598385</v>
      </c>
      <c r="AB491" s="32">
        <f>LN(Data[[#This Row],[NVActual]]/Data[[#This Row],[Metcalfe
(n^2)]])</f>
        <v>-1.134468992066815</v>
      </c>
      <c r="AC491" s="34">
        <f>1+Data[[#This Row],[MA'[NVMetcalfe calc']]]/((Data[[#This Row],[NVM_norm
(scaled)]]-Data[[#This Row],[NV_fund.]])/2)</f>
        <v>-22550666046.388802</v>
      </c>
    </row>
    <row r="492" spans="1:29" x14ac:dyDescent="0.2">
      <c r="A492" s="23">
        <v>43684</v>
      </c>
      <c r="B492" s="24">
        <v>204067263626.38901</v>
      </c>
      <c r="C492" s="24">
        <f t="shared" si="57"/>
        <v>188677641970.52499</v>
      </c>
      <c r="D492" s="25">
        <f>LN(Data[[#This Row],[NVActual]])</f>
        <v>26.041715500102498</v>
      </c>
      <c r="E492" s="26">
        <v>819832</v>
      </c>
      <c r="F492" s="40">
        <f>Data[[#This Row],[DAA 
(n)]]^2</f>
        <v>672124508224</v>
      </c>
      <c r="G492" s="41">
        <f t="shared" si="58"/>
        <v>535740294407.53333</v>
      </c>
      <c r="H492" s="28">
        <f>LN(Data[[#This Row],[Metcalfe
(n^2)]])</f>
        <v>27.233709440402563</v>
      </c>
      <c r="I492" s="42">
        <f t="shared" si="59"/>
        <v>26.975485607011247</v>
      </c>
      <c r="J492" s="40">
        <f>Data[[#This Row],[DAA 
(n)]]*LN(Data[[#This Row],[DAA 
(n)]])</f>
        <v>11163533.238972057</v>
      </c>
      <c r="K492" s="40">
        <f t="shared" si="60"/>
        <v>9809622.764678197</v>
      </c>
      <c r="L492" s="29">
        <f>LN(Data[[#This Row],[MA'[n*ln(n)']
30d]])</f>
        <v>16.098874376640921</v>
      </c>
      <c r="M492" s="43">
        <f t="shared" si="61"/>
        <v>16.177379258925452</v>
      </c>
      <c r="N492" s="40">
        <f>Data[[#This Row],[DAA 
(n)]]^1.5</f>
        <v>742313397.31025994</v>
      </c>
      <c r="O492" s="40">
        <f t="shared" si="62"/>
        <v>622737307.08258212</v>
      </c>
      <c r="P492" s="43">
        <f>LN(Data[[#This Row],[MA'[n^1.5']]])</f>
        <v>20.249635329855622</v>
      </c>
      <c r="Q492" s="43">
        <f t="shared" si="63"/>
        <v>20.359839802534282</v>
      </c>
      <c r="R492" s="30">
        <f>$O$1+$O$2*Data[[#This Row],[MA'[ln(n^2)']]]</f>
        <v>26.975485607011247</v>
      </c>
      <c r="S492" s="30">
        <f>$Q$1+$Q$2*Data[[#This Row],[MA'[ln(n*ln(n))']]]</f>
        <v>23.212675777226995</v>
      </c>
      <c r="T492" s="31">
        <f>$O$3*Data[[#This Row],[Metcalfe
(n^2)]]</f>
        <v>349504744276.48004</v>
      </c>
      <c r="U492" s="31">
        <f t="shared" si="56"/>
        <v>278584953091.91736</v>
      </c>
      <c r="V492" s="30">
        <f>LN(Data[[#This Row],[MA'[NVA']
30d]]/Data[[#This Row],[MA'[NVMetcalfe calc']]])</f>
        <v>-0.38968309005297735</v>
      </c>
      <c r="W492" s="30">
        <f>$Q$3+Data[[#This Row],[NVM
(scaled)]]/((Data[[#This Row],[Upper Bound]]-Data[[#This Row],[Lower Bound]])/2)</f>
        <v>0.38287654296612672</v>
      </c>
      <c r="X492" s="30">
        <f>(Data[[#This Row],[Upper Bound]]+Data[[#This Row],[Lower Bound]])/2</f>
        <v>25.094080692119121</v>
      </c>
      <c r="Y492" s="32">
        <f>LN(Data[[#This Row],[NVActual]]/Data[[#This Row],[MA'[n^2']
30d]])</f>
        <v>-0.96519985513529383</v>
      </c>
      <c r="Z492" s="32">
        <f>LN(Data[[#This Row],[NVActual]]/Data[[#This Row],[MA'[n*ln(n)']
30d]])</f>
        <v>9.9428411234615766</v>
      </c>
      <c r="AA492" s="32">
        <f>LN(Data[[#This Row],[NVActual]]/Data[[#This Row],[MA'[n^1.5']]])</f>
        <v>5.7920801702468747</v>
      </c>
      <c r="AB492" s="32">
        <f>LN(Data[[#This Row],[NVActual]]/Data[[#This Row],[Metcalfe
(n^2)]])</f>
        <v>-1.1919939403000643</v>
      </c>
      <c r="AC492" s="34">
        <f>1+Data[[#This Row],[MA'[NVMetcalfe calc']]]/((Data[[#This Row],[NVM_norm
(scaled)]]-Data[[#This Row],[NV_fund.]])/2)</f>
        <v>-22547258433.710167</v>
      </c>
    </row>
    <row r="493" spans="1:29" x14ac:dyDescent="0.2">
      <c r="A493" s="23">
        <v>43683</v>
      </c>
      <c r="B493" s="24">
        <v>204045416188.37201</v>
      </c>
      <c r="C493" s="24">
        <f t="shared" si="57"/>
        <v>189187944981.51743</v>
      </c>
      <c r="D493" s="25">
        <f>LN(Data[[#This Row],[NVActual]])</f>
        <v>26.04160843438698</v>
      </c>
      <c r="E493" s="26">
        <v>850550</v>
      </c>
      <c r="F493" s="40">
        <f>Data[[#This Row],[DAA 
(n)]]^2</f>
        <v>723435302500</v>
      </c>
      <c r="G493" s="41">
        <f t="shared" si="58"/>
        <v>536554159736.73334</v>
      </c>
      <c r="H493" s="28">
        <f>LN(Data[[#This Row],[Metcalfe
(n^2)]])</f>
        <v>27.307276956075459</v>
      </c>
      <c r="I493" s="42">
        <f t="shared" si="59"/>
        <v>26.976675016683171</v>
      </c>
      <c r="J493" s="40">
        <f>Data[[#This Row],[DAA 
(n)]]*LN(Data[[#This Row],[DAA 
(n)]])</f>
        <v>11613102.207494991</v>
      </c>
      <c r="K493" s="40">
        <f t="shared" si="60"/>
        <v>9816817.6841192637</v>
      </c>
      <c r="L493" s="29">
        <f>LN(Data[[#This Row],[MA'[n*ln(n)']
30d]])</f>
        <v>16.099607563056679</v>
      </c>
      <c r="M493" s="43">
        <f t="shared" si="61"/>
        <v>16.182689087486498</v>
      </c>
      <c r="N493" s="40">
        <f>Data[[#This Row],[DAA 
(n)]]^1.5</f>
        <v>784422014.31460154</v>
      </c>
      <c r="O493" s="40">
        <f t="shared" si="62"/>
        <v>623408433.32485461</v>
      </c>
      <c r="P493" s="43">
        <f>LN(Data[[#This Row],[MA'[n^1.5']]])</f>
        <v>20.25071245315733</v>
      </c>
      <c r="Q493" s="43">
        <f t="shared" si="63"/>
        <v>20.367279235486013</v>
      </c>
      <c r="R493" s="30">
        <f>$O$1+$O$2*Data[[#This Row],[MA'[ln(n^2)']]]</f>
        <v>26.976675016683171</v>
      </c>
      <c r="S493" s="30">
        <f>$Q$1+$Q$2*Data[[#This Row],[MA'[ln(n*ln(n))']]]</f>
        <v>23.221436994352718</v>
      </c>
      <c r="T493" s="31">
        <f>$O$3*Data[[#This Row],[Metcalfe
(n^2)]]</f>
        <v>376186357300</v>
      </c>
      <c r="U493" s="31">
        <f t="shared" ref="U493:U556" si="64">AVERAGE(T493:T522)</f>
        <v>279008163063.10138</v>
      </c>
      <c r="V493" s="30">
        <f>LN(Data[[#This Row],[MA'[NVA']
30d]]/Data[[#This Row],[MA'[NVMetcalfe calc']]])</f>
        <v>-0.38850010083870068</v>
      </c>
      <c r="W493" s="30">
        <f>$Q$3+Data[[#This Row],[NVM
(scaled)]]/((Data[[#This Row],[Upper Bound]]-Data[[#This Row],[Lower Bound]])/2)</f>
        <v>0.38308896079103794</v>
      </c>
      <c r="X493" s="30">
        <f>(Data[[#This Row],[Upper Bound]]+Data[[#This Row],[Lower Bound]])/2</f>
        <v>25.099056005517944</v>
      </c>
      <c r="Y493" s="32">
        <f>LN(Data[[#This Row],[NVActual]]/Data[[#This Row],[MA'[n^2']
30d]])</f>
        <v>-0.96682490965013013</v>
      </c>
      <c r="Z493" s="32">
        <f>LN(Data[[#This Row],[NVActual]]/Data[[#This Row],[MA'[n*ln(n)']
30d]])</f>
        <v>9.9420008713303005</v>
      </c>
      <c r="AA493" s="32">
        <f>LN(Data[[#This Row],[NVActual]]/Data[[#This Row],[MA'[n^1.5']]])</f>
        <v>5.7908959812296494</v>
      </c>
      <c r="AB493" s="32">
        <f>LN(Data[[#This Row],[NVActual]]/Data[[#This Row],[Metcalfe
(n^2)]])</f>
        <v>-1.2656685216884767</v>
      </c>
      <c r="AC493" s="34">
        <f>1+Data[[#This Row],[MA'[NVMetcalfe calc']]]/((Data[[#This Row],[NVM_norm
(scaled)]]-Data[[#This Row],[NV_fund.]])/2)</f>
        <v>-22577159335.569607</v>
      </c>
    </row>
    <row r="494" spans="1:29" x14ac:dyDescent="0.2">
      <c r="A494" s="23">
        <v>43682</v>
      </c>
      <c r="B494" s="24">
        <v>210568558007.91699</v>
      </c>
      <c r="C494" s="24">
        <f t="shared" si="57"/>
        <v>189185615865.33563</v>
      </c>
      <c r="D494" s="25">
        <f>LN(Data[[#This Row],[NVActual]])</f>
        <v>26.073077128291978</v>
      </c>
      <c r="E494" s="26">
        <v>807955</v>
      </c>
      <c r="F494" s="40">
        <f>Data[[#This Row],[DAA 
(n)]]^2</f>
        <v>652791282025</v>
      </c>
      <c r="G494" s="41">
        <f t="shared" si="58"/>
        <v>525009621621.93335</v>
      </c>
      <c r="H494" s="28">
        <f>LN(Data[[#This Row],[Metcalfe
(n^2)]])</f>
        <v>27.204523285766019</v>
      </c>
      <c r="I494" s="42">
        <f t="shared" si="59"/>
        <v>26.954958251853295</v>
      </c>
      <c r="J494" s="40">
        <f>Data[[#This Row],[DAA 
(n)]]*LN(Data[[#This Row],[DAA 
(n)]])</f>
        <v>10990015.305675542</v>
      </c>
      <c r="K494" s="40">
        <f t="shared" si="60"/>
        <v>9702529.0160007793</v>
      </c>
      <c r="L494" s="29">
        <f>LN(Data[[#This Row],[MA'[n*ln(n)']
30d]])</f>
        <v>16.087897132790246</v>
      </c>
      <c r="M494" s="43">
        <f t="shared" si="61"/>
        <v>16.187669462319082</v>
      </c>
      <c r="N494" s="40">
        <f>Data[[#This Row],[DAA 
(n)]]^1.5</f>
        <v>726240993.24432969</v>
      </c>
      <c r="O494" s="40">
        <f t="shared" si="62"/>
        <v>613301625.79842556</v>
      </c>
      <c r="P494" s="43">
        <f>LN(Data[[#This Row],[MA'[n^1.5']]])</f>
        <v>20.234367421495072</v>
      </c>
      <c r="Q494" s="43">
        <f t="shared" si="63"/>
        <v>20.374285026306424</v>
      </c>
      <c r="R494" s="30">
        <f>$O$1+$O$2*Data[[#This Row],[MA'[ln(n^2)']]]</f>
        <v>26.954958251853295</v>
      </c>
      <c r="S494" s="30">
        <f>$Q$1+$Q$2*Data[[#This Row],[MA'[ln(n*ln(n))']]]</f>
        <v>23.229654612826483</v>
      </c>
      <c r="T494" s="31">
        <f>$O$3*Data[[#This Row],[Metcalfe
(n^2)]]</f>
        <v>339451466653</v>
      </c>
      <c r="U494" s="31">
        <f t="shared" si="64"/>
        <v>273005003243.40536</v>
      </c>
      <c r="V494" s="30">
        <f>LN(Data[[#This Row],[MA'[NVA']
30d]]/Data[[#This Row],[MA'[NVMetcalfe calc']]])</f>
        <v>-0.36676149427003168</v>
      </c>
      <c r="W494" s="30">
        <f>$Q$3+Data[[#This Row],[NVM
(scaled)]]/((Data[[#This Row],[Upper Bound]]-Data[[#This Row],[Lower Bound]])/2)</f>
        <v>0.39309712720982737</v>
      </c>
      <c r="X494" s="30">
        <f>(Data[[#This Row],[Upper Bound]]+Data[[#This Row],[Lower Bound]])/2</f>
        <v>25.092306432339889</v>
      </c>
      <c r="Y494" s="29">
        <f>LN(Data[[#This Row],[NVActual]]/Data[[#This Row],[MA'[n^2']
30d]])</f>
        <v>-0.91360529797704271</v>
      </c>
      <c r="Z494" s="29">
        <f>LN(Data[[#This Row],[NVActual]]/Data[[#This Row],[MA'[n*ln(n)']
30d]])</f>
        <v>9.9851799955017295</v>
      </c>
      <c r="AA494" s="29">
        <f>LN(Data[[#This Row],[NVActual]]/Data[[#This Row],[MA'[n^1.5']]])</f>
        <v>5.8387097067969052</v>
      </c>
      <c r="AB494" s="29">
        <f>LN(Data[[#This Row],[NVActual]]/Data[[#This Row],[Metcalfe
(n^2)]])</f>
        <v>-1.1314461574740406</v>
      </c>
      <c r="AC494" s="26">
        <f>1+Data[[#This Row],[MA'[NVMetcalfe calc']]]/((Data[[#This Row],[NVM_norm
(scaled)]]-Data[[#This Row],[NV_fund.]])/2)</f>
        <v>-22106375945.755657</v>
      </c>
    </row>
    <row r="495" spans="1:29" x14ac:dyDescent="0.2">
      <c r="A495" s="23">
        <v>43681</v>
      </c>
      <c r="B495" s="24">
        <v>196198228092.13101</v>
      </c>
      <c r="C495" s="24">
        <f t="shared" si="57"/>
        <v>188817972392.34445</v>
      </c>
      <c r="D495" s="25">
        <f>LN(Data[[#This Row],[NVActual]])</f>
        <v>26.002391352906063</v>
      </c>
      <c r="E495" s="26">
        <v>583300</v>
      </c>
      <c r="F495" s="40">
        <f>Data[[#This Row],[DAA 
(n)]]^2</f>
        <v>340238890000</v>
      </c>
      <c r="G495" s="41">
        <f t="shared" si="58"/>
        <v>517537779494.73334</v>
      </c>
      <c r="H495" s="28">
        <f>LN(Data[[#This Row],[Metcalfe
(n^2)]])</f>
        <v>26.552913825483458</v>
      </c>
      <c r="I495" s="42">
        <f t="shared" si="59"/>
        <v>26.940936607439102</v>
      </c>
      <c r="J495" s="40">
        <f>Data[[#This Row],[DAA 
(n)]]*LN(Data[[#This Row],[DAA 
(n)]])</f>
        <v>7744157.3172022505</v>
      </c>
      <c r="K495" s="40">
        <f t="shared" si="60"/>
        <v>9628453.2162928246</v>
      </c>
      <c r="L495" s="29">
        <f>LN(Data[[#This Row],[MA'[n*ln(n)']
30d]])</f>
        <v>16.080233149512239</v>
      </c>
      <c r="M495" s="43">
        <f t="shared" si="61"/>
        <v>16.193392079953846</v>
      </c>
      <c r="N495" s="40">
        <f>Data[[#This Row],[DAA 
(n)]]^1.5</f>
        <v>445490004.97990966</v>
      </c>
      <c r="O495" s="40">
        <f t="shared" si="62"/>
        <v>606751744.3184005</v>
      </c>
      <c r="P495" s="43">
        <f>LN(Data[[#This Row],[MA'[n^1.5']]])</f>
        <v>20.223630277422064</v>
      </c>
      <c r="Q495" s="43">
        <f t="shared" si="63"/>
        <v>20.382297840348919</v>
      </c>
      <c r="R495" s="30">
        <f>$O$1+$O$2*Data[[#This Row],[MA'[ln(n^2)']]]</f>
        <v>26.940936607439102</v>
      </c>
      <c r="S495" s="30">
        <f>$Q$1+$Q$2*Data[[#This Row],[MA'[ln(n*ln(n))']]]</f>
        <v>23.239096931923843</v>
      </c>
      <c r="T495" s="31">
        <f>$O$3*Data[[#This Row],[Metcalfe
(n^2)]]</f>
        <v>176924222800</v>
      </c>
      <c r="U495" s="31">
        <f t="shared" si="64"/>
        <v>269119645337.26135</v>
      </c>
      <c r="V495" s="30">
        <f>LN(Data[[#This Row],[MA'[NVA']
30d]]/Data[[#This Row],[MA'[NVMetcalfe calc']]])</f>
        <v>-0.35437261698584654</v>
      </c>
      <c r="W495" s="30">
        <f>$Q$3+Data[[#This Row],[NVM
(scaled)]]/((Data[[#This Row],[Upper Bound]]-Data[[#This Row],[Lower Bound]])/2)</f>
        <v>0.39854242860395006</v>
      </c>
      <c r="X495" s="30">
        <f>(Data[[#This Row],[Upper Bound]]+Data[[#This Row],[Lower Bound]])/2</f>
        <v>25.090016769681473</v>
      </c>
      <c r="Y495" s="32">
        <f>LN(Data[[#This Row],[NVActual]]/Data[[#This Row],[MA'[n^2']
30d]])</f>
        <v>-0.96995701036977855</v>
      </c>
      <c r="Z495" s="32">
        <f>LN(Data[[#This Row],[NVActual]]/Data[[#This Row],[MA'[n*ln(n)']
30d]])</f>
        <v>9.922158203393824</v>
      </c>
      <c r="AA495" s="32">
        <f>LN(Data[[#This Row],[NVActual]]/Data[[#This Row],[MA'[n^1.5']]])</f>
        <v>5.7787610754839971</v>
      </c>
      <c r="AB495" s="32">
        <f>LN(Data[[#This Row],[NVActual]]/Data[[#This Row],[Metcalfe
(n^2)]])</f>
        <v>-0.55052247257739584</v>
      </c>
      <c r="AC495" s="34">
        <f>1+Data[[#This Row],[MA'[NVMetcalfe calc']]]/((Data[[#This Row],[NVM_norm
(scaled)]]-Data[[#This Row],[NV_fund.]])/2)</f>
        <v>-21798588582.229744</v>
      </c>
    </row>
    <row r="496" spans="1:29" x14ac:dyDescent="0.2">
      <c r="A496" s="23">
        <v>43680</v>
      </c>
      <c r="B496" s="24">
        <v>193031076581.09799</v>
      </c>
      <c r="C496" s="24">
        <f t="shared" si="57"/>
        <v>188804006653.42078</v>
      </c>
      <c r="D496" s="25">
        <f>LN(Data[[#This Row],[NVActual]])</f>
        <v>25.986117031444113</v>
      </c>
      <c r="E496" s="26">
        <v>612854</v>
      </c>
      <c r="F496" s="40">
        <f>Data[[#This Row],[DAA 
(n)]]^2</f>
        <v>375590025316</v>
      </c>
      <c r="G496" s="41">
        <f t="shared" si="58"/>
        <v>529557377151.93335</v>
      </c>
      <c r="H496" s="28">
        <f>LN(Data[[#This Row],[Metcalfe
(n^2)]])</f>
        <v>26.651764027261219</v>
      </c>
      <c r="I496" s="42">
        <f t="shared" si="59"/>
        <v>26.965023701455621</v>
      </c>
      <c r="J496" s="40">
        <f>Data[[#This Row],[DAA 
(n)]]*LN(Data[[#This Row],[DAA 
(n)]])</f>
        <v>8166820.0955815734</v>
      </c>
      <c r="K496" s="40">
        <f t="shared" si="60"/>
        <v>9750878.2429492157</v>
      </c>
      <c r="L496" s="29">
        <f>LN(Data[[#This Row],[MA'[n*ln(n)']
30d]])</f>
        <v>16.092867915117331</v>
      </c>
      <c r="M496" s="43">
        <f t="shared" si="61"/>
        <v>16.199590162788351</v>
      </c>
      <c r="N496" s="40">
        <f>Data[[#This Row],[DAA 
(n)]]^1.5</f>
        <v>479772705.9504447</v>
      </c>
      <c r="O496" s="40">
        <f t="shared" si="62"/>
        <v>617434191.80460393</v>
      </c>
      <c r="P496" s="43">
        <f>LN(Data[[#This Row],[MA'[n^1.5']]])</f>
        <v>20.241083048810861</v>
      </c>
      <c r="Q496" s="43">
        <f t="shared" si="63"/>
        <v>20.390955955973485</v>
      </c>
      <c r="R496" s="30">
        <f>$O$1+$O$2*Data[[#This Row],[MA'[ln(n^2)']]]</f>
        <v>26.965023701455621</v>
      </c>
      <c r="S496" s="30">
        <f>$Q$1+$Q$2*Data[[#This Row],[MA'[ln(n*ln(n))']]]</f>
        <v>23.249323768600778</v>
      </c>
      <c r="T496" s="31">
        <f>$O$3*Data[[#This Row],[Metcalfe
(n^2)]]</f>
        <v>195306813164.32001</v>
      </c>
      <c r="U496" s="31">
        <f t="shared" si="64"/>
        <v>275369836119.00537</v>
      </c>
      <c r="V496" s="30">
        <f>LN(Data[[#This Row],[MA'[NVA']
30d]]/Data[[#This Row],[MA'[NVMetcalfe calc']]])</f>
        <v>-0.3774055776012854</v>
      </c>
      <c r="W496" s="30">
        <f>$Q$3+Data[[#This Row],[NVM
(scaled)]]/((Data[[#This Row],[Upper Bound]]-Data[[#This Row],[Lower Bound]])/2)</f>
        <v>0.38685895824676153</v>
      </c>
      <c r="X496" s="30">
        <f>(Data[[#This Row],[Upper Bound]]+Data[[#This Row],[Lower Bound]])/2</f>
        <v>25.107173735028198</v>
      </c>
      <c r="Y496" s="29">
        <f>LN(Data[[#This Row],[NVActual]]/Data[[#This Row],[MA'[n^2']
30d]])</f>
        <v>-1.0091903256777259</v>
      </c>
      <c r="Z496" s="29">
        <f>LN(Data[[#This Row],[NVActual]]/Data[[#This Row],[MA'[n*ln(n)']
30d]])</f>
        <v>9.8932491163267802</v>
      </c>
      <c r="AA496" s="29">
        <f>LN(Data[[#This Row],[NVActual]]/Data[[#This Row],[MA'[n^1.5']]])</f>
        <v>5.7450339826332524</v>
      </c>
      <c r="AB496" s="29">
        <f>LN(Data[[#This Row],[NVActual]]/Data[[#This Row],[Metcalfe
(n^2)]])</f>
        <v>-0.66564699581710529</v>
      </c>
      <c r="AC496" s="26">
        <f>1+Data[[#This Row],[MA'[NVMetcalfe calc']]]/((Data[[#This Row],[NVM_norm
(scaled)]]-Data[[#This Row],[NV_fund.]])/2)</f>
        <v>-22278829261.93856</v>
      </c>
    </row>
    <row r="497" spans="1:29" x14ac:dyDescent="0.2">
      <c r="A497" s="23">
        <v>43679</v>
      </c>
      <c r="B497" s="24">
        <v>187995636118.57101</v>
      </c>
      <c r="C497" s="24">
        <f t="shared" si="57"/>
        <v>189000712663.44565</v>
      </c>
      <c r="D497" s="25">
        <f>LN(Data[[#This Row],[NVActual]])</f>
        <v>25.959684587371694</v>
      </c>
      <c r="E497" s="26">
        <v>775949</v>
      </c>
      <c r="F497" s="40">
        <f>Data[[#This Row],[DAA 
(n)]]^2</f>
        <v>602096850601</v>
      </c>
      <c r="G497" s="41">
        <f t="shared" si="58"/>
        <v>539130049889.70001</v>
      </c>
      <c r="H497" s="28">
        <f>LN(Data[[#This Row],[Metcalfe
(n^2)]])</f>
        <v>27.123684150712219</v>
      </c>
      <c r="I497" s="42">
        <f t="shared" si="59"/>
        <v>26.983954706278741</v>
      </c>
      <c r="J497" s="40">
        <f>Data[[#This Row],[DAA 
(n)]]*LN(Data[[#This Row],[DAA 
(n)]])</f>
        <v>10523297.796530498</v>
      </c>
      <c r="K497" s="40">
        <f t="shared" si="60"/>
        <v>9847979.9658172894</v>
      </c>
      <c r="L497" s="29">
        <f>LN(Data[[#This Row],[MA'[n*ln(n)']
30d]])</f>
        <v>16.102776912504115</v>
      </c>
      <c r="M497" s="43">
        <f t="shared" si="61"/>
        <v>16.205419358178574</v>
      </c>
      <c r="N497" s="40">
        <f>Data[[#This Row],[DAA 
(n)]]^1.5</f>
        <v>683517702.13140416</v>
      </c>
      <c r="O497" s="40">
        <f t="shared" si="62"/>
        <v>625926817.34545016</v>
      </c>
      <c r="P497" s="43">
        <f>LN(Data[[#This Row],[MA'[n^1.5']]])</f>
        <v>20.254744017031467</v>
      </c>
      <c r="Q497" s="43">
        <f t="shared" si="63"/>
        <v>20.399105218298185</v>
      </c>
      <c r="R497" s="30">
        <f>$O$1+$O$2*Data[[#This Row],[MA'[ln(n^2)']]]</f>
        <v>26.983954706278741</v>
      </c>
      <c r="S497" s="30">
        <f>$Q$1+$Q$2*Data[[#This Row],[MA'[ln(n*ln(n))']]]</f>
        <v>23.258941940994646</v>
      </c>
      <c r="T497" s="31">
        <f>$O$3*Data[[#This Row],[Metcalfe
(n^2)]]</f>
        <v>313090362312.52002</v>
      </c>
      <c r="U497" s="31">
        <f t="shared" si="64"/>
        <v>280347625942.64404</v>
      </c>
      <c r="V497" s="30">
        <f>LN(Data[[#This Row],[MA'[NVA']
30d]]/Data[[#This Row],[MA'[NVMetcalfe calc']]])</f>
        <v>-0.39427956858419871</v>
      </c>
      <c r="W497" s="30">
        <f>$Q$3+Data[[#This Row],[NVM
(scaled)]]/((Data[[#This Row],[Upper Bound]]-Data[[#This Row],[Lower Bound]])/2)</f>
        <v>0.37830699735648921</v>
      </c>
      <c r="X497" s="30">
        <f>(Data[[#This Row],[Upper Bound]]+Data[[#This Row],[Lower Bound]])/2</f>
        <v>25.121448323636692</v>
      </c>
      <c r="Y497" s="32">
        <f>LN(Data[[#This Row],[NVActual]]/Data[[#This Row],[MA'[n^2']
30d]])</f>
        <v>-1.0535380713241747</v>
      </c>
      <c r="Z497" s="32">
        <f>LN(Data[[#This Row],[NVActual]]/Data[[#This Row],[MA'[n*ln(n)']
30d]])</f>
        <v>9.8569076748675801</v>
      </c>
      <c r="AA497" s="32">
        <f>LN(Data[[#This Row],[NVActual]]/Data[[#This Row],[MA'[n^1.5']]])</f>
        <v>5.7049405703402281</v>
      </c>
      <c r="AB497" s="32">
        <f>LN(Data[[#This Row],[NVActual]]/Data[[#This Row],[Metcalfe
(n^2)]])</f>
        <v>-1.163999563340524</v>
      </c>
      <c r="AC497" s="34">
        <f>1+Data[[#This Row],[MA'[NVMetcalfe calc']]]/((Data[[#This Row],[NVM_norm
(scaled)]]-Data[[#This Row],[NV_fund.]])/2)</f>
        <v>-22660633282.849133</v>
      </c>
    </row>
    <row r="498" spans="1:29" x14ac:dyDescent="0.2">
      <c r="A498" s="23">
        <v>43678</v>
      </c>
      <c r="B498" s="24">
        <v>185663600899.70999</v>
      </c>
      <c r="C498" s="24">
        <f t="shared" si="57"/>
        <v>189824234148.543</v>
      </c>
      <c r="D498" s="25">
        <f>LN(Data[[#This Row],[NVActual]])</f>
        <v>25.947202275859436</v>
      </c>
      <c r="E498" s="26">
        <v>752575</v>
      </c>
      <c r="F498" s="40">
        <f>Data[[#This Row],[DAA 
(n)]]^2</f>
        <v>566369130625</v>
      </c>
      <c r="G498" s="41">
        <f t="shared" si="58"/>
        <v>545104621961.70001</v>
      </c>
      <c r="H498" s="28">
        <f>LN(Data[[#This Row],[Metcalfe
(n^2)]])</f>
        <v>27.062511876825504</v>
      </c>
      <c r="I498" s="42">
        <f t="shared" si="59"/>
        <v>26.992640853539982</v>
      </c>
      <c r="J498" s="40">
        <f>Data[[#This Row],[DAA 
(n)]]*LN(Data[[#This Row],[DAA 
(n)]])</f>
        <v>10183284.937850976</v>
      </c>
      <c r="K498" s="40">
        <f t="shared" si="60"/>
        <v>9900633.4376007132</v>
      </c>
      <c r="L498" s="29">
        <f>LN(Data[[#This Row],[MA'[n*ln(n)']
30d]])</f>
        <v>16.108109296653986</v>
      </c>
      <c r="M498" s="43">
        <f t="shared" si="61"/>
        <v>16.211054327530483</v>
      </c>
      <c r="N498" s="40">
        <f>Data[[#This Row],[DAA 
(n)]]^1.5</f>
        <v>652866945.46447062</v>
      </c>
      <c r="O498" s="40">
        <f t="shared" si="62"/>
        <v>630844585.73124087</v>
      </c>
      <c r="P498" s="43">
        <f>LN(Data[[#This Row],[MA'[n^1.5']]])</f>
        <v>20.262570091803358</v>
      </c>
      <c r="Q498" s="43">
        <f t="shared" si="63"/>
        <v>20.406989336405893</v>
      </c>
      <c r="R498" s="30">
        <f>$O$1+$O$2*Data[[#This Row],[MA'[ln(n^2)']]]</f>
        <v>26.992640853539982</v>
      </c>
      <c r="S498" s="30">
        <f>$Q$1+$Q$2*Data[[#This Row],[MA'[ln(n*ln(n))']]]</f>
        <v>23.268239640425296</v>
      </c>
      <c r="T498" s="31">
        <f>$O$3*Data[[#This Row],[Metcalfe
(n^2)]]</f>
        <v>294511947925</v>
      </c>
      <c r="U498" s="31">
        <f t="shared" si="64"/>
        <v>283454403420.08398</v>
      </c>
      <c r="V498" s="30">
        <f>LN(Data[[#This Row],[MA'[NVA']
30d]]/Data[[#This Row],[MA'[NVMetcalfe calc']]])</f>
        <v>-0.4009527151574761</v>
      </c>
      <c r="W498" s="30">
        <f>$Q$3+Data[[#This Row],[NVM
(scaled)]]/((Data[[#This Row],[Upper Bound]]-Data[[#This Row],[Lower Bound]])/2)</f>
        <v>0.37468876352762071</v>
      </c>
      <c r="X498" s="30">
        <f>(Data[[#This Row],[Upper Bound]]+Data[[#This Row],[Lower Bound]])/2</f>
        <v>25.130440246982637</v>
      </c>
      <c r="Y498" s="29">
        <f>LN(Data[[#This Row],[NVActual]]/Data[[#This Row],[MA'[n^2']
30d]])</f>
        <v>-1.077041304229132</v>
      </c>
      <c r="Z498" s="29">
        <f>LN(Data[[#This Row],[NVActual]]/Data[[#This Row],[MA'[n*ln(n)']
30d]])</f>
        <v>9.83909297920545</v>
      </c>
      <c r="AA498" s="29">
        <f>LN(Data[[#This Row],[NVActual]]/Data[[#This Row],[MA'[n^1.5']]])</f>
        <v>5.6846321840560776</v>
      </c>
      <c r="AB498" s="29">
        <f>LN(Data[[#This Row],[NVActual]]/Data[[#This Row],[Metcalfe
(n^2)]])</f>
        <v>-1.1153096009660664</v>
      </c>
      <c r="AC498" s="26">
        <f>1+Data[[#This Row],[MA'[NVMetcalfe calc']]]/((Data[[#This Row],[NVM_norm
(scaled)]]-Data[[#This Row],[NV_fund.]])/2)</f>
        <v>-22900084741.693008</v>
      </c>
    </row>
    <row r="499" spans="1:29" x14ac:dyDescent="0.2">
      <c r="A499" s="23">
        <v>43677</v>
      </c>
      <c r="B499" s="24">
        <v>179552893039.96899</v>
      </c>
      <c r="C499" s="24">
        <f t="shared" si="57"/>
        <v>190021207954.4223</v>
      </c>
      <c r="D499" s="25">
        <f>LN(Data[[#This Row],[NVActual]])</f>
        <v>25.913735670214781</v>
      </c>
      <c r="E499" s="26">
        <v>786236</v>
      </c>
      <c r="F499" s="40">
        <f>Data[[#This Row],[DAA 
(n)]]^2</f>
        <v>618167047696</v>
      </c>
      <c r="G499" s="41">
        <f t="shared" si="58"/>
        <v>552881276093</v>
      </c>
      <c r="H499" s="28">
        <f>LN(Data[[#This Row],[Metcalfe
(n^2)]])</f>
        <v>27.150024561593845</v>
      </c>
      <c r="I499" s="42">
        <f t="shared" si="59"/>
        <v>27.004139238381601</v>
      </c>
      <c r="J499" s="40">
        <f>Data[[#This Row],[DAA 
(n)]]*LN(Data[[#This Row],[DAA 
(n)]])</f>
        <v>10673163.355604649</v>
      </c>
      <c r="K499" s="40">
        <f t="shared" si="60"/>
        <v>9969672.354763722</v>
      </c>
      <c r="L499" s="29">
        <f>LN(Data[[#This Row],[MA'[n*ln(n)']
30d]])</f>
        <v>16.115058278285051</v>
      </c>
      <c r="M499" s="43">
        <f t="shared" si="61"/>
        <v>16.216293305381289</v>
      </c>
      <c r="N499" s="40">
        <f>Data[[#This Row],[DAA 
(n)]]^1.5</f>
        <v>697155066.61883402</v>
      </c>
      <c r="O499" s="40">
        <f t="shared" si="62"/>
        <v>637270164.55243528</v>
      </c>
      <c r="P499" s="43">
        <f>LN(Data[[#This Row],[MA'[n^1.5']]])</f>
        <v>20.272704243799406</v>
      </c>
      <c r="Q499" s="43">
        <f t="shared" si="63"/>
        <v>20.41431630927244</v>
      </c>
      <c r="R499" s="30">
        <f>$O$1+$O$2*Data[[#This Row],[MA'[ln(n^2)']]]</f>
        <v>27.004139238381601</v>
      </c>
      <c r="S499" s="30">
        <f>$Q$1+$Q$2*Data[[#This Row],[MA'[ln(n*ln(n))']]]</f>
        <v>23.276883953879125</v>
      </c>
      <c r="T499" s="31">
        <f>$O$3*Data[[#This Row],[Metcalfe
(n^2)]]</f>
        <v>321446864801.91998</v>
      </c>
      <c r="U499" s="31">
        <f t="shared" si="64"/>
        <v>287498263568.36005</v>
      </c>
      <c r="V499" s="30">
        <f>LN(Data[[#This Row],[MA'[NVA']
30d]]/Data[[#This Row],[MA'[NVMetcalfe calc']]])</f>
        <v>-0.41408113371284405</v>
      </c>
      <c r="W499" s="30">
        <f>$Q$3+Data[[#This Row],[NVM
(scaled)]]/((Data[[#This Row],[Upper Bound]]-Data[[#This Row],[Lower Bound]])/2)</f>
        <v>0.3678090835717378</v>
      </c>
      <c r="X499" s="30">
        <f>(Data[[#This Row],[Upper Bound]]+Data[[#This Row],[Lower Bound]])/2</f>
        <v>25.140511596130363</v>
      </c>
      <c r="Y499" s="32">
        <f>LN(Data[[#This Row],[NVActual]]/Data[[#This Row],[MA'[n^2']
30d]])</f>
        <v>-1.124673454595233</v>
      </c>
      <c r="Z499" s="32">
        <f>LN(Data[[#This Row],[NVActual]]/Data[[#This Row],[MA'[n*ln(n)']
30d]])</f>
        <v>9.798677391929731</v>
      </c>
      <c r="AA499" s="32">
        <f>LN(Data[[#This Row],[NVActual]]/Data[[#This Row],[MA'[n^1.5']]])</f>
        <v>5.6410314264153776</v>
      </c>
      <c r="AB499" s="32">
        <f>LN(Data[[#This Row],[NVActual]]/Data[[#This Row],[Metcalfe
(n^2)]])</f>
        <v>-1.2362888913790631</v>
      </c>
      <c r="AC499" s="34">
        <f>1+Data[[#This Row],[MA'[NVMetcalfe calc']]]/((Data[[#This Row],[NVM_norm
(scaled)]]-Data[[#This Row],[NV_fund.]])/2)</f>
        <v>-23210892183.460827</v>
      </c>
    </row>
    <row r="500" spans="1:29" x14ac:dyDescent="0.2">
      <c r="A500" s="23">
        <v>43676</v>
      </c>
      <c r="B500" s="24">
        <v>171144789262.23999</v>
      </c>
      <c r="C500" s="24">
        <f t="shared" si="57"/>
        <v>190304606070.87177</v>
      </c>
      <c r="D500" s="25">
        <f>LN(Data[[#This Row],[NVActual]])</f>
        <v>25.865775756015019</v>
      </c>
      <c r="E500" s="26">
        <v>737831</v>
      </c>
      <c r="F500" s="40">
        <f>Data[[#This Row],[DAA 
(n)]]^2</f>
        <v>544394584561</v>
      </c>
      <c r="G500" s="41">
        <f t="shared" si="58"/>
        <v>555611772859.16663</v>
      </c>
      <c r="H500" s="28">
        <f>LN(Data[[#This Row],[Metcalfe
(n^2)]])</f>
        <v>27.022940160137509</v>
      </c>
      <c r="I500" s="42">
        <f t="shared" si="59"/>
        <v>27.008287194246432</v>
      </c>
      <c r="J500" s="40">
        <f>Data[[#This Row],[DAA 
(n)]]*LN(Data[[#This Row],[DAA 
(n)]])</f>
        <v>9969181.48064721</v>
      </c>
      <c r="K500" s="40">
        <f t="shared" si="60"/>
        <v>9994246.7239271961</v>
      </c>
      <c r="L500" s="29">
        <f>LN(Data[[#This Row],[MA'[n*ln(n)']
30d]])</f>
        <v>16.117520157786608</v>
      </c>
      <c r="M500" s="43">
        <f t="shared" si="61"/>
        <v>16.221014038519652</v>
      </c>
      <c r="N500" s="40">
        <f>Data[[#This Row],[DAA 
(n)]]^1.5</f>
        <v>633775355.09139836</v>
      </c>
      <c r="O500" s="40">
        <f t="shared" si="62"/>
        <v>639543421.46955836</v>
      </c>
      <c r="P500" s="43">
        <f>LN(Data[[#This Row],[MA'[n^1.5']]])</f>
        <v>20.276265075770482</v>
      </c>
      <c r="Q500" s="43">
        <f t="shared" si="63"/>
        <v>20.420918273525171</v>
      </c>
      <c r="R500" s="30">
        <f>$O$1+$O$2*Data[[#This Row],[MA'[ln(n^2)']]]</f>
        <v>27.008287194246432</v>
      </c>
      <c r="S500" s="30">
        <f>$Q$1+$Q$2*Data[[#This Row],[MA'[ln(n*ln(n))']]]</f>
        <v>23.284673163557425</v>
      </c>
      <c r="T500" s="31">
        <f>$O$3*Data[[#This Row],[Metcalfe
(n^2)]]</f>
        <v>283085183971.72003</v>
      </c>
      <c r="U500" s="31">
        <f t="shared" si="64"/>
        <v>288918121886.76672</v>
      </c>
      <c r="V500" s="30">
        <f>LN(Data[[#This Row],[MA'[NVA']
30d]]/Data[[#This Row],[MA'[NVMetcalfe calc']]])</f>
        <v>-0.41751735443017196</v>
      </c>
      <c r="W500" s="30">
        <f>$Q$3+Data[[#This Row],[NVM
(scaled)]]/((Data[[#This Row],[Upper Bound]]-Data[[#This Row],[Lower Bound]])/2)</f>
        <v>0.36574616972161539</v>
      </c>
      <c r="X500" s="30">
        <f>(Data[[#This Row],[Upper Bound]]+Data[[#This Row],[Lower Bound]])/2</f>
        <v>25.146480178901928</v>
      </c>
      <c r="Y500" s="29">
        <f>LN(Data[[#This Row],[NVActual]]/Data[[#This Row],[MA'[n^2']
30d]])</f>
        <v>-1.1775598810384302</v>
      </c>
      <c r="Z500" s="29">
        <f>LN(Data[[#This Row],[NVActual]]/Data[[#This Row],[MA'[n*ln(n)']
30d]])</f>
        <v>9.7482555982284147</v>
      </c>
      <c r="AA500" s="29">
        <f>LN(Data[[#This Row],[NVActual]]/Data[[#This Row],[MA'[n^1.5']]])</f>
        <v>5.5895106802445369</v>
      </c>
      <c r="AB500" s="29">
        <f>LN(Data[[#This Row],[NVActual]]/Data[[#This Row],[Metcalfe
(n^2)]])</f>
        <v>-1.1571644041224873</v>
      </c>
      <c r="AC500" s="26">
        <f>1+Data[[#This Row],[MA'[NVMetcalfe calc']]]/((Data[[#This Row],[NVM_norm
(scaled)]]-Data[[#This Row],[NV_fund.]])/2)</f>
        <v>-23317963202.166912</v>
      </c>
    </row>
    <row r="501" spans="1:29" x14ac:dyDescent="0.2">
      <c r="A501" s="23">
        <v>43675</v>
      </c>
      <c r="B501" s="24">
        <v>169611741059.69101</v>
      </c>
      <c r="C501" s="24">
        <f t="shared" si="57"/>
        <v>191029575194.79037</v>
      </c>
      <c r="D501" s="25">
        <f>LN(Data[[#This Row],[NVActual]])</f>
        <v>25.856777785854362</v>
      </c>
      <c r="E501" s="26">
        <v>738306</v>
      </c>
      <c r="F501" s="40">
        <f>Data[[#This Row],[DAA 
(n)]]^2</f>
        <v>545095749636</v>
      </c>
      <c r="G501" s="41">
        <f t="shared" si="58"/>
        <v>552693989614.6333</v>
      </c>
      <c r="H501" s="28">
        <f>LN(Data[[#This Row],[Metcalfe
(n^2)]])</f>
        <v>27.024227303583935</v>
      </c>
      <c r="I501" s="42">
        <f t="shared" si="59"/>
        <v>27.002444029406796</v>
      </c>
      <c r="J501" s="40">
        <f>Data[[#This Row],[DAA 
(n)]]*LN(Data[[#This Row],[DAA 
(n)]])</f>
        <v>9976074.5817999206</v>
      </c>
      <c r="K501" s="40">
        <f t="shared" si="60"/>
        <v>9964386.1098299883</v>
      </c>
      <c r="L501" s="29">
        <f>LN(Data[[#This Row],[MA'[n*ln(n)']
30d]])</f>
        <v>16.114527905098171</v>
      </c>
      <c r="M501" s="43">
        <f t="shared" si="61"/>
        <v>16.225671696788233</v>
      </c>
      <c r="N501" s="40">
        <f>Data[[#This Row],[DAA 
(n)]]^1.5</f>
        <v>634387470.34502339</v>
      </c>
      <c r="O501" s="40">
        <f t="shared" si="62"/>
        <v>636940812.81124949</v>
      </c>
      <c r="P501" s="43">
        <f>LN(Data[[#This Row],[MA'[n^1.5']]])</f>
        <v>20.27218729369558</v>
      </c>
      <c r="Q501" s="43">
        <f t="shared" si="63"/>
        <v>20.427427948473099</v>
      </c>
      <c r="R501" s="30">
        <f>$O$1+$O$2*Data[[#This Row],[MA'[ln(n^2)']]]</f>
        <v>27.002444029406796</v>
      </c>
      <c r="S501" s="30">
        <f>$Q$1+$Q$2*Data[[#This Row],[MA'[ln(n*ln(n))']]]</f>
        <v>23.292358299700581</v>
      </c>
      <c r="T501" s="31">
        <f>$O$3*Data[[#This Row],[Metcalfe
(n^2)]]</f>
        <v>283449789810.72003</v>
      </c>
      <c r="U501" s="31">
        <f t="shared" si="64"/>
        <v>287400874599.60938</v>
      </c>
      <c r="V501" s="30">
        <f>LN(Data[[#This Row],[MA'[NVA']
30d]]/Data[[#This Row],[MA'[NVMetcalfe calc']]])</f>
        <v>-0.40844975677305223</v>
      </c>
      <c r="W501" s="30">
        <f>$Q$3+Data[[#This Row],[NVM
(scaled)]]/((Data[[#This Row],[Upper Bound]]-Data[[#This Row],[Lower Bound]])/2)</f>
        <v>0.36981653981597046</v>
      </c>
      <c r="X501" s="30">
        <f>(Data[[#This Row],[Upper Bound]]+Data[[#This Row],[Lower Bound]])/2</f>
        <v>25.147401164553688</v>
      </c>
      <c r="Y501" s="32">
        <f>LN(Data[[#This Row],[NVActual]]/Data[[#This Row],[MA'[n^2']
30d]])</f>
        <v>-1.1812925352830903</v>
      </c>
      <c r="Z501" s="32">
        <f>LN(Data[[#This Row],[NVActual]]/Data[[#This Row],[MA'[n*ln(n)']
30d]])</f>
        <v>9.7422498807561908</v>
      </c>
      <c r="AA501" s="32">
        <f>LN(Data[[#This Row],[NVActual]]/Data[[#This Row],[MA'[n^1.5']]])</f>
        <v>5.5845904921587799</v>
      </c>
      <c r="AB501" s="32">
        <f>LN(Data[[#This Row],[NVActual]]/Data[[#This Row],[Metcalfe
(n^2)]])</f>
        <v>-1.1674495177295736</v>
      </c>
      <c r="AC501" s="34">
        <f>1+Data[[#This Row],[MA'[NVMetcalfe calc']]]/((Data[[#This Row],[NVM_norm
(scaled)]]-Data[[#This Row],[NV_fund.]])/2)</f>
        <v>-23198457714.09713</v>
      </c>
    </row>
    <row r="502" spans="1:29" x14ac:dyDescent="0.2">
      <c r="A502" s="23">
        <v>43674</v>
      </c>
      <c r="B502" s="24">
        <v>170049120676.19699</v>
      </c>
      <c r="C502" s="24">
        <f t="shared" si="57"/>
        <v>192458230779.50739</v>
      </c>
      <c r="D502" s="25">
        <f>LN(Data[[#This Row],[NVActual]])</f>
        <v>25.85935317741416</v>
      </c>
      <c r="E502" s="26">
        <v>521206</v>
      </c>
      <c r="F502" s="40">
        <f>Data[[#This Row],[DAA 
(n)]]^2</f>
        <v>271655694436</v>
      </c>
      <c r="G502" s="41">
        <f t="shared" si="58"/>
        <v>558434715523.96667</v>
      </c>
      <c r="H502" s="28">
        <f>LN(Data[[#This Row],[Metcalfe
(n^2)]])</f>
        <v>26.327801272124383</v>
      </c>
      <c r="I502" s="42">
        <f t="shared" si="59"/>
        <v>27.011595933765626</v>
      </c>
      <c r="J502" s="40">
        <f>Data[[#This Row],[DAA 
(n)]]*LN(Data[[#This Row],[DAA 
(n)]])</f>
        <v>6861103.9949194305</v>
      </c>
      <c r="K502" s="40">
        <f t="shared" si="60"/>
        <v>10017193.561795557</v>
      </c>
      <c r="L502" s="29">
        <f>LN(Data[[#This Row],[MA'[n*ln(n)']
30d]])</f>
        <v>16.119813530737105</v>
      </c>
      <c r="M502" s="43">
        <f t="shared" si="61"/>
        <v>16.23055641996924</v>
      </c>
      <c r="N502" s="40">
        <f>Data[[#This Row],[DAA 
(n)]]^1.5</f>
        <v>376282577.16005051</v>
      </c>
      <c r="O502" s="40">
        <f t="shared" si="62"/>
        <v>641775950.51646912</v>
      </c>
      <c r="P502" s="43">
        <f>LN(Data[[#This Row],[MA'[n^1.5']]])</f>
        <v>20.279749814009723</v>
      </c>
      <c r="Q502" s="43">
        <f t="shared" si="63"/>
        <v>20.434238941049408</v>
      </c>
      <c r="R502" s="30">
        <f>$O$1+$O$2*Data[[#This Row],[MA'[ln(n^2)']]]</f>
        <v>27.011595933765626</v>
      </c>
      <c r="S502" s="30">
        <f>$Q$1+$Q$2*Data[[#This Row],[MA'[ln(n*ln(n))']]]</f>
        <v>23.300418092949243</v>
      </c>
      <c r="T502" s="31">
        <f>$O$3*Data[[#This Row],[Metcalfe
(n^2)]]</f>
        <v>141260961106.72</v>
      </c>
      <c r="U502" s="31">
        <f t="shared" si="64"/>
        <v>290386052072.46271</v>
      </c>
      <c r="V502" s="30">
        <f>LN(Data[[#This Row],[MA'[NVA']
30d]]/Data[[#This Row],[MA'[NVMetcalfe calc']]])</f>
        <v>-0.41133210452362612</v>
      </c>
      <c r="W502" s="30">
        <f>$Q$3+Data[[#This Row],[NVM
(scaled)]]/((Data[[#This Row],[Upper Bound]]-Data[[#This Row],[Lower Bound]])/2)</f>
        <v>0.36832800142332089</v>
      </c>
      <c r="X502" s="30">
        <f>(Data[[#This Row],[Upper Bound]]+Data[[#This Row],[Lower Bound]])/2</f>
        <v>25.156007013357435</v>
      </c>
      <c r="Y502" s="29">
        <f>LN(Data[[#This Row],[NVActual]]/Data[[#This Row],[MA'[n^2']
30d]])</f>
        <v>-1.1890503786825717</v>
      </c>
      <c r="Z502" s="29">
        <f>LN(Data[[#This Row],[NVActual]]/Data[[#This Row],[MA'[n*ln(n)']
30d]])</f>
        <v>9.7395396466770592</v>
      </c>
      <c r="AA502" s="29">
        <f>LN(Data[[#This Row],[NVActual]]/Data[[#This Row],[MA'[n^1.5']]])</f>
        <v>5.5796033634044404</v>
      </c>
      <c r="AB502" s="29">
        <f>LN(Data[[#This Row],[NVActual]]/Data[[#This Row],[Metcalfe
(n^2)]])</f>
        <v>-0.46844809471022114</v>
      </c>
      <c r="AC502" s="26">
        <f>1+Data[[#This Row],[MA'[NVMetcalfe calc']]]/((Data[[#This Row],[NVM_norm
(scaled)]]-Data[[#This Row],[NV_fund.]])/2)</f>
        <v>-23429870293.24218</v>
      </c>
    </row>
    <row r="503" spans="1:29" x14ac:dyDescent="0.2">
      <c r="A503" s="23">
        <v>43673</v>
      </c>
      <c r="B503" s="24">
        <v>168545324729.98901</v>
      </c>
      <c r="C503" s="24">
        <f t="shared" si="57"/>
        <v>194116806436.77472</v>
      </c>
      <c r="D503" s="25">
        <f>LN(Data[[#This Row],[NVActual]])</f>
        <v>25.850470540063125</v>
      </c>
      <c r="E503" s="26">
        <v>587410</v>
      </c>
      <c r="F503" s="40">
        <f>Data[[#This Row],[DAA 
(n)]]^2</f>
        <v>345050508100</v>
      </c>
      <c r="G503" s="41">
        <f t="shared" si="58"/>
        <v>583313742867.06665</v>
      </c>
      <c r="H503" s="28">
        <f>LN(Data[[#This Row],[Metcalfe
(n^2)]])</f>
        <v>26.56695664355215</v>
      </c>
      <c r="I503" s="42">
        <f t="shared" si="59"/>
        <v>27.055632127348826</v>
      </c>
      <c r="J503" s="40">
        <f>Data[[#This Row],[DAA 
(n)]]*LN(Data[[#This Row],[DAA 
(n)]])</f>
        <v>7802848.0009944839</v>
      </c>
      <c r="K503" s="40">
        <f t="shared" si="60"/>
        <v>10253439.77102134</v>
      </c>
      <c r="L503" s="29">
        <f>LN(Data[[#This Row],[MA'[n*ln(n)']
30d]])</f>
        <v>16.143123794668544</v>
      </c>
      <c r="M503" s="43">
        <f t="shared" si="61"/>
        <v>16.235287361171839</v>
      </c>
      <c r="N503" s="40">
        <f>Data[[#This Row],[DAA 
(n)]]^1.5</f>
        <v>450206751.35211092</v>
      </c>
      <c r="O503" s="40">
        <f t="shared" si="62"/>
        <v>663016186.21183276</v>
      </c>
      <c r="P503" s="43">
        <f>LN(Data[[#This Row],[MA'[n^1.5']]])</f>
        <v>20.312309961444637</v>
      </c>
      <c r="Q503" s="43">
        <f t="shared" si="63"/>
        <v>20.440829146391522</v>
      </c>
      <c r="R503" s="30">
        <f>$O$1+$O$2*Data[[#This Row],[MA'[ln(n^2)']]]</f>
        <v>27.055632127348826</v>
      </c>
      <c r="S503" s="30">
        <f>$Q$1+$Q$2*Data[[#This Row],[MA'[ln(n*ln(n))']]]</f>
        <v>23.308224145933533</v>
      </c>
      <c r="T503" s="31">
        <f>$O$3*Data[[#This Row],[Metcalfe
(n^2)]]</f>
        <v>179426264212</v>
      </c>
      <c r="U503" s="31">
        <f t="shared" si="64"/>
        <v>303323146290.87469</v>
      </c>
      <c r="V503" s="30">
        <f>LN(Data[[#This Row],[MA'[NVA']
30d]]/Data[[#This Row],[MA'[NVMetcalfe calc']]])</f>
        <v>-0.44633865371062759</v>
      </c>
      <c r="W503" s="30">
        <f>$Q$3+Data[[#This Row],[NVM
(scaled)]]/((Data[[#This Row],[Upper Bound]]-Data[[#This Row],[Lower Bound]])/2)</f>
        <v>0.3517880647507946</v>
      </c>
      <c r="X503" s="30">
        <f>(Data[[#This Row],[Upper Bound]]+Data[[#This Row],[Lower Bound]])/2</f>
        <v>25.181928136641179</v>
      </c>
      <c r="Y503" s="32">
        <f>LN(Data[[#This Row],[NVActual]]/Data[[#This Row],[MA'[n^2']
30d]])</f>
        <v>-1.2415204909123372</v>
      </c>
      <c r="Z503" s="32">
        <f>LN(Data[[#This Row],[NVActual]]/Data[[#This Row],[MA'[n*ln(n)']
30d]])</f>
        <v>9.7073467453945774</v>
      </c>
      <c r="AA503" s="32">
        <f>LN(Data[[#This Row],[NVActual]]/Data[[#This Row],[MA'[n^1.5']]])</f>
        <v>5.538160578618486</v>
      </c>
      <c r="AB503" s="32">
        <f>LN(Data[[#This Row],[NVActual]]/Data[[#This Row],[Metcalfe
(n^2)]])</f>
        <v>-0.71648610348902608</v>
      </c>
      <c r="AC503" s="34">
        <f>1+Data[[#This Row],[MA'[NVMetcalfe calc']]]/((Data[[#This Row],[NVM_norm
(scaled)]]-Data[[#This Row],[NV_fund.]])/2)</f>
        <v>-24431851403.194023</v>
      </c>
    </row>
    <row r="504" spans="1:29" x14ac:dyDescent="0.2">
      <c r="A504" s="23">
        <v>43672</v>
      </c>
      <c r="B504" s="24">
        <v>175485365597.11099</v>
      </c>
      <c r="C504" s="24">
        <f t="shared" si="57"/>
        <v>195084602216.47751</v>
      </c>
      <c r="D504" s="25">
        <f>LN(Data[[#This Row],[NVActual]])</f>
        <v>25.8908214894644</v>
      </c>
      <c r="E504" s="26">
        <v>750605</v>
      </c>
      <c r="F504" s="40">
        <f>Data[[#This Row],[DAA 
(n)]]^2</f>
        <v>563407866025</v>
      </c>
      <c r="G504" s="41">
        <f t="shared" si="58"/>
        <v>598301377153.8667</v>
      </c>
      <c r="H504" s="28">
        <f>LN(Data[[#This Row],[Metcalfe
(n^2)]])</f>
        <v>27.057269653996936</v>
      </c>
      <c r="I504" s="42">
        <f t="shared" si="59"/>
        <v>27.083440398292062</v>
      </c>
      <c r="J504" s="40">
        <f>Data[[#This Row],[DAA 
(n)]]*LN(Data[[#This Row],[DAA 
(n)]])</f>
        <v>10154660.944319185</v>
      </c>
      <c r="K504" s="40">
        <f t="shared" si="60"/>
        <v>10400457.324179115</v>
      </c>
      <c r="L504" s="29">
        <f>LN(Data[[#This Row],[MA'[n*ln(n)']
30d]])</f>
        <v>16.157360336623558</v>
      </c>
      <c r="M504" s="43">
        <f t="shared" si="61"/>
        <v>16.239068792251693</v>
      </c>
      <c r="N504" s="40">
        <f>Data[[#This Row],[DAA 
(n)]]^1.5</f>
        <v>650305129.36443555</v>
      </c>
      <c r="O504" s="40">
        <f t="shared" si="62"/>
        <v>676065101.65567029</v>
      </c>
      <c r="P504" s="43">
        <f>LN(Data[[#This Row],[MA'[n^1.5']]])</f>
        <v>20.331799933594649</v>
      </c>
      <c r="Q504" s="43">
        <f t="shared" si="63"/>
        <v>20.446081766143497</v>
      </c>
      <c r="R504" s="30">
        <f>$O$1+$O$2*Data[[#This Row],[MA'[ln(n^2)']]]</f>
        <v>27.083440398292062</v>
      </c>
      <c r="S504" s="30">
        <f>$Q$1+$Q$2*Data[[#This Row],[MA'[ln(n*ln(n))']]]</f>
        <v>23.31446350721529</v>
      </c>
      <c r="T504" s="31">
        <f>$O$3*Data[[#This Row],[Metcalfe
(n^2)]]</f>
        <v>292972090333</v>
      </c>
      <c r="U504" s="31">
        <f t="shared" si="64"/>
        <v>311116716120.01068</v>
      </c>
      <c r="V504" s="30">
        <f>LN(Data[[#This Row],[MA'[NVA']
30d]]/Data[[#This Row],[MA'[NVMetcalfe calc']]])</f>
        <v>-0.46673481276963885</v>
      </c>
      <c r="W504" s="30">
        <f>$Q$3+Data[[#This Row],[NVM
(scaled)]]/((Data[[#This Row],[Upper Bound]]-Data[[#This Row],[Lower Bound]])/2)</f>
        <v>0.34232811117804662</v>
      </c>
      <c r="X504" s="30">
        <f>(Data[[#This Row],[Upper Bound]]+Data[[#This Row],[Lower Bound]])/2</f>
        <v>25.198951952753674</v>
      </c>
      <c r="Y504" s="29">
        <f>LN(Data[[#This Row],[NVActual]]/Data[[#This Row],[MA'[n^2']
30d]])</f>
        <v>-1.226538949653496</v>
      </c>
      <c r="Z504" s="29">
        <f>LN(Data[[#This Row],[NVActual]]/Data[[#This Row],[MA'[n*ln(n)']
30d]])</f>
        <v>9.7334611528408441</v>
      </c>
      <c r="AA504" s="29">
        <f>LN(Data[[#This Row],[NVActual]]/Data[[#This Row],[MA'[n^1.5']]])</f>
        <v>5.5590215558697533</v>
      </c>
      <c r="AB504" s="29">
        <f>LN(Data[[#This Row],[NVActual]]/Data[[#This Row],[Metcalfe
(n^2)]])</f>
        <v>-1.1664481645325335</v>
      </c>
      <c r="AC504" s="26">
        <f>1+Data[[#This Row],[MA'[NVMetcalfe calc']]]/((Data[[#This Row],[NVM_norm
(scaled)]]-Data[[#This Row],[NV_fund.]])/2)</f>
        <v>-25032902142.341881</v>
      </c>
    </row>
    <row r="505" spans="1:29" x14ac:dyDescent="0.2">
      <c r="A505" s="23">
        <v>43671</v>
      </c>
      <c r="B505" s="24">
        <v>176543962471.526</v>
      </c>
      <c r="C505" s="24">
        <f t="shared" si="57"/>
        <v>196859886980.40674</v>
      </c>
      <c r="D505" s="25">
        <f>LN(Data[[#This Row],[NVActual]])</f>
        <v>25.896835761463485</v>
      </c>
      <c r="E505" s="26">
        <v>764542</v>
      </c>
      <c r="F505" s="40">
        <f>Data[[#This Row],[DAA 
(n)]]^2</f>
        <v>584524469764</v>
      </c>
      <c r="G505" s="41">
        <f t="shared" si="58"/>
        <v>615289706060.53333</v>
      </c>
      <c r="H505" s="28">
        <f>LN(Data[[#This Row],[Metcalfe
(n^2)]])</f>
        <v>27.094064481420226</v>
      </c>
      <c r="I505" s="42">
        <f t="shared" si="59"/>
        <v>27.104915855944107</v>
      </c>
      <c r="J505" s="40">
        <f>Data[[#This Row],[DAA 
(n)]]*LN(Data[[#This Row],[DAA 
(n)]])</f>
        <v>10357275.123376992</v>
      </c>
      <c r="K505" s="40">
        <f t="shared" si="60"/>
        <v>10540228.674518932</v>
      </c>
      <c r="L505" s="29">
        <f>LN(Data[[#This Row],[MA'[n*ln(n)']
30d]])</f>
        <v>16.1707097967168</v>
      </c>
      <c r="M505" s="43">
        <f t="shared" si="61"/>
        <v>16.242450641576191</v>
      </c>
      <c r="N505" s="40">
        <f>Data[[#This Row],[DAA 
(n)]]^1.5</f>
        <v>668500940.28528535</v>
      </c>
      <c r="O505" s="40">
        <f t="shared" si="62"/>
        <v>689531849.01010656</v>
      </c>
      <c r="P505" s="43">
        <f>LN(Data[[#This Row],[MA'[n^1.5']]])</f>
        <v>20.351523445588569</v>
      </c>
      <c r="Q505" s="43">
        <f t="shared" si="63"/>
        <v>20.450792889123168</v>
      </c>
      <c r="R505" s="30">
        <f>$O$1+$O$2*Data[[#This Row],[MA'[ln(n^2)']]]</f>
        <v>27.104915855944107</v>
      </c>
      <c r="S505" s="30">
        <f>$Q$1+$Q$2*Data[[#This Row],[MA'[ln(n*ln(n))']]]</f>
        <v>23.320043558600712</v>
      </c>
      <c r="T505" s="31">
        <f>$O$3*Data[[#This Row],[Metcalfe
(n^2)]]</f>
        <v>303952724277.28003</v>
      </c>
      <c r="U505" s="31">
        <f t="shared" si="64"/>
        <v>319950647151.47736</v>
      </c>
      <c r="V505" s="30">
        <f>LN(Data[[#This Row],[MA'[NVA']
30d]]/Data[[#This Row],[MA'[NVMetcalfe calc']]])</f>
        <v>-0.48567451415844837</v>
      </c>
      <c r="W505" s="30">
        <f>$Q$3+Data[[#This Row],[NVM
(scaled)]]/((Data[[#This Row],[Upper Bound]]-Data[[#This Row],[Lower Bound]])/2)</f>
        <v>0.33336015801677438</v>
      </c>
      <c r="X505" s="30">
        <f>(Data[[#This Row],[Upper Bound]]+Data[[#This Row],[Lower Bound]])/2</f>
        <v>25.212479707272408</v>
      </c>
      <c r="Y505" s="32">
        <f>LN(Data[[#This Row],[NVActual]]/Data[[#This Row],[MA'[n^2']
30d]])</f>
        <v>-1.2485232991374202</v>
      </c>
      <c r="Z505" s="32">
        <f>LN(Data[[#This Row],[NVActual]]/Data[[#This Row],[MA'[n*ln(n)']
30d]])</f>
        <v>9.7261259647466876</v>
      </c>
      <c r="AA505" s="32">
        <f>LN(Data[[#This Row],[NVActual]]/Data[[#This Row],[MA'[n^1.5']]])</f>
        <v>5.5453123158749156</v>
      </c>
      <c r="AB505" s="32">
        <f>LN(Data[[#This Row],[NVActual]]/Data[[#This Row],[Metcalfe
(n^2)]])</f>
        <v>-1.1972287199567377</v>
      </c>
      <c r="AC505" s="34">
        <f>1+Data[[#This Row],[MA'[NVMetcalfe calc']]]/((Data[[#This Row],[NVM_norm
(scaled)]]-Data[[#This Row],[NV_fund.]])/2)</f>
        <v>-25720415588.30891</v>
      </c>
    </row>
    <row r="506" spans="1:29" x14ac:dyDescent="0.2">
      <c r="A506" s="23">
        <v>43670</v>
      </c>
      <c r="B506" s="24">
        <v>174663348864.646</v>
      </c>
      <c r="C506" s="24">
        <f t="shared" si="57"/>
        <v>197925007278.35751</v>
      </c>
      <c r="D506" s="25">
        <f>LN(Data[[#This Row],[NVActual]])</f>
        <v>25.886126237369197</v>
      </c>
      <c r="E506" s="26">
        <v>733358</v>
      </c>
      <c r="F506" s="40">
        <f>Data[[#This Row],[DAA 
(n)]]^2</f>
        <v>537813956164</v>
      </c>
      <c r="G506" s="41">
        <f t="shared" si="58"/>
        <v>623505070036.93335</v>
      </c>
      <c r="H506" s="28">
        <f>LN(Data[[#This Row],[Metcalfe
(n^2)]])</f>
        <v>27.010778530916763</v>
      </c>
      <c r="I506" s="42">
        <f t="shared" si="59"/>
        <v>27.116642974872896</v>
      </c>
      <c r="J506" s="40">
        <f>Data[[#This Row],[DAA 
(n)]]*LN(Data[[#This Row],[DAA 
(n)]])</f>
        <v>9904285.2609380279</v>
      </c>
      <c r="K506" s="40">
        <f t="shared" si="60"/>
        <v>10611973.225334337</v>
      </c>
      <c r="L506" s="29">
        <f>LN(Data[[#This Row],[MA'[n*ln(n)']
30d]])</f>
        <v>16.17749347118102</v>
      </c>
      <c r="M506" s="43">
        <f t="shared" si="61"/>
        <v>16.245171533933281</v>
      </c>
      <c r="N506" s="40">
        <f>Data[[#This Row],[DAA 
(n)]]^1.5</f>
        <v>628020833.46376216</v>
      </c>
      <c r="O506" s="40">
        <f t="shared" si="62"/>
        <v>696260224.96303189</v>
      </c>
      <c r="P506" s="43">
        <f>LN(Data[[#This Row],[MA'[n^1.5']]])</f>
        <v>20.361234034861713</v>
      </c>
      <c r="Q506" s="43">
        <f t="shared" si="63"/>
        <v>20.454528494377431</v>
      </c>
      <c r="R506" s="30">
        <f>$O$1+$O$2*Data[[#This Row],[MA'[ln(n^2)']]]</f>
        <v>27.116642974872896</v>
      </c>
      <c r="S506" s="30">
        <f>$Q$1+$Q$2*Data[[#This Row],[MA'[ln(n*ln(n))']]]</f>
        <v>23.324533030989912</v>
      </c>
      <c r="T506" s="31">
        <f>$O$3*Data[[#This Row],[Metcalfe
(n^2)]]</f>
        <v>279663257205.28003</v>
      </c>
      <c r="U506" s="31">
        <f t="shared" si="64"/>
        <v>324222636419.20538</v>
      </c>
      <c r="V506" s="30">
        <f>LN(Data[[#This Row],[MA'[NVA']
30d]]/Data[[#This Row],[MA'[NVMetcalfe calc']]])</f>
        <v>-0.49354222142443183</v>
      </c>
      <c r="W506" s="30">
        <f>$Q$3+Data[[#This Row],[NVM
(scaled)]]/((Data[[#This Row],[Upper Bound]]-Data[[#This Row],[Lower Bound]])/2)</f>
        <v>0.32970046822056936</v>
      </c>
      <c r="X506" s="30">
        <f>(Data[[#This Row],[Upper Bound]]+Data[[#This Row],[Lower Bound]])/2</f>
        <v>25.220588002931404</v>
      </c>
      <c r="Y506" s="29">
        <f>LN(Data[[#This Row],[NVActual]]/Data[[#This Row],[MA'[n^2']
30d]])</f>
        <v>-1.2724964962391156</v>
      </c>
      <c r="Z506" s="29">
        <f>LN(Data[[#This Row],[NVActual]]/Data[[#This Row],[MA'[n*ln(n)']
30d]])</f>
        <v>9.7086327661881793</v>
      </c>
      <c r="AA506" s="29">
        <f>LN(Data[[#This Row],[NVActual]]/Data[[#This Row],[MA'[n^1.5']]])</f>
        <v>5.5248922025074858</v>
      </c>
      <c r="AB506" s="29">
        <f>LN(Data[[#This Row],[NVActual]]/Data[[#This Row],[Metcalfe
(n^2)]])</f>
        <v>-1.1246522935475636</v>
      </c>
      <c r="AC506" s="26">
        <f>1+Data[[#This Row],[MA'[NVMetcalfe calc']]]/((Data[[#This Row],[NVM_norm
(scaled)]]-Data[[#This Row],[NV_fund.]])/2)</f>
        <v>-26051512703.564713</v>
      </c>
    </row>
    <row r="507" spans="1:29" x14ac:dyDescent="0.2">
      <c r="A507" s="23">
        <v>43669</v>
      </c>
      <c r="B507" s="24">
        <v>175963591454.68399</v>
      </c>
      <c r="C507" s="24">
        <f t="shared" si="57"/>
        <v>198624196762.55798</v>
      </c>
      <c r="D507" s="25">
        <f>LN(Data[[#This Row],[NVActual]])</f>
        <v>25.893542943849937</v>
      </c>
      <c r="E507" s="26">
        <v>702928</v>
      </c>
      <c r="F507" s="40">
        <f>Data[[#This Row],[DAA 
(n)]]^2</f>
        <v>494107773184</v>
      </c>
      <c r="G507" s="41">
        <f t="shared" si="58"/>
        <v>637461846574.43335</v>
      </c>
      <c r="H507" s="28">
        <f>LN(Data[[#This Row],[Metcalfe
(n^2)]])</f>
        <v>26.926019494680034</v>
      </c>
      <c r="I507" s="42">
        <f t="shared" si="59"/>
        <v>27.135835845927605</v>
      </c>
      <c r="J507" s="40">
        <f>Data[[#This Row],[DAA 
(n)]]*LN(Data[[#This Row],[DAA 
(n)]])</f>
        <v>9463526.5156782232</v>
      </c>
      <c r="K507" s="40">
        <f t="shared" si="60"/>
        <v>10731499.203496082</v>
      </c>
      <c r="L507" s="29">
        <f>LN(Data[[#This Row],[MA'[n*ln(n)']
30d]])</f>
        <v>16.188693825582735</v>
      </c>
      <c r="M507" s="43">
        <f t="shared" si="61"/>
        <v>16.247322582310741</v>
      </c>
      <c r="N507" s="40">
        <f>Data[[#This Row],[DAA 
(n)]]^1.5</f>
        <v>589340469.32879293</v>
      </c>
      <c r="O507" s="40">
        <f t="shared" si="62"/>
        <v>707566443.48427927</v>
      </c>
      <c r="P507" s="43">
        <f>LN(Data[[#This Row],[MA'[n^1.5']]])</f>
        <v>20.377342096124096</v>
      </c>
      <c r="Q507" s="43">
        <f t="shared" si="63"/>
        <v>20.45747361337494</v>
      </c>
      <c r="R507" s="30">
        <f>$O$1+$O$2*Data[[#This Row],[MA'[ln(n^2)']]]</f>
        <v>27.135835845927605</v>
      </c>
      <c r="S507" s="30">
        <f>$Q$1+$Q$2*Data[[#This Row],[MA'[ln(n*ln(n))']]]</f>
        <v>23.328082260812721</v>
      </c>
      <c r="T507" s="31">
        <f>$O$3*Data[[#This Row],[Metcalfe
(n^2)]]</f>
        <v>256936042055.68002</v>
      </c>
      <c r="U507" s="31">
        <f t="shared" si="64"/>
        <v>331480160218.70532</v>
      </c>
      <c r="V507" s="30">
        <f>LN(Data[[#This Row],[MA'[NVA']
30d]]/Data[[#This Row],[MA'[NVMetcalfe calc']]])</f>
        <v>-0.51215337846516651</v>
      </c>
      <c r="W507" s="30">
        <f>$Q$3+Data[[#This Row],[NVM
(scaled)]]/((Data[[#This Row],[Upper Bound]]-Data[[#This Row],[Lower Bound]])/2)</f>
        <v>0.32099447376676066</v>
      </c>
      <c r="X507" s="30">
        <f>(Data[[#This Row],[Upper Bound]]+Data[[#This Row],[Lower Bound]])/2</f>
        <v>25.231959053370161</v>
      </c>
      <c r="Y507" s="32">
        <f>LN(Data[[#This Row],[NVActual]]/Data[[#This Row],[MA'[n^2']
30d]])</f>
        <v>-1.2872173198273675</v>
      </c>
      <c r="Z507" s="32">
        <f>LN(Data[[#This Row],[NVActual]]/Data[[#This Row],[MA'[n*ln(n)']
30d]])</f>
        <v>9.7048491182672016</v>
      </c>
      <c r="AA507" s="32">
        <f>LN(Data[[#This Row],[NVActual]]/Data[[#This Row],[MA'[n^1.5']]])</f>
        <v>5.516200847725842</v>
      </c>
      <c r="AB507" s="32">
        <f>LN(Data[[#This Row],[NVActual]]/Data[[#This Row],[Metcalfe
(n^2)]])</f>
        <v>-1.032476550830097</v>
      </c>
      <c r="AC507" s="34">
        <f>1+Data[[#This Row],[MA'[NVMetcalfe calc']]]/((Data[[#This Row],[NVM_norm
(scaled)]]-Data[[#This Row],[NV_fund.]])/2)</f>
        <v>-26613193491.32383</v>
      </c>
    </row>
    <row r="508" spans="1:29" x14ac:dyDescent="0.2">
      <c r="A508" s="23">
        <v>43668</v>
      </c>
      <c r="B508" s="24">
        <v>184004626629.39001</v>
      </c>
      <c r="C508" s="24">
        <f t="shared" si="57"/>
        <v>199154929609.27484</v>
      </c>
      <c r="D508" s="25">
        <f>LN(Data[[#This Row],[NVActual]])</f>
        <v>25.938226738964218</v>
      </c>
      <c r="E508" s="26">
        <v>708667</v>
      </c>
      <c r="F508" s="40">
        <f>Data[[#This Row],[DAA 
(n)]]^2</f>
        <v>502208916889</v>
      </c>
      <c r="G508" s="41">
        <f t="shared" si="58"/>
        <v>646513004138.30005</v>
      </c>
      <c r="H508" s="28">
        <f>LN(Data[[#This Row],[Metcalfe
(n^2)]])</f>
        <v>26.942282039165391</v>
      </c>
      <c r="I508" s="42">
        <f t="shared" si="59"/>
        <v>27.150434569027997</v>
      </c>
      <c r="J508" s="40">
        <f>Data[[#This Row],[DAA 
(n)]]*LN(Data[[#This Row],[DAA 
(n)]])</f>
        <v>9546553.0929246098</v>
      </c>
      <c r="K508" s="40">
        <f t="shared" si="60"/>
        <v>10815110.939290844</v>
      </c>
      <c r="L508" s="29">
        <f>LN(Data[[#This Row],[MA'[n*ln(n)']
30d]])</f>
        <v>16.196454875226149</v>
      </c>
      <c r="M508" s="43">
        <f t="shared" si="61"/>
        <v>16.248700526848474</v>
      </c>
      <c r="N508" s="40">
        <f>Data[[#This Row],[DAA 
(n)]]^1.5</f>
        <v>596572616.28822398</v>
      </c>
      <c r="O508" s="40">
        <f t="shared" si="62"/>
        <v>715205147.32705581</v>
      </c>
      <c r="P508" s="43">
        <f>LN(Data[[#This Row],[MA'[n^1.5']]])</f>
        <v>20.38807997884334</v>
      </c>
      <c r="Q508" s="43">
        <f t="shared" si="63"/>
        <v>20.459322361688919</v>
      </c>
      <c r="R508" s="30">
        <f>$O$1+$O$2*Data[[#This Row],[MA'[ln(n^2)']]]</f>
        <v>27.150434569027997</v>
      </c>
      <c r="S508" s="30">
        <f>$Q$1+$Q$2*Data[[#This Row],[MA'[ln(n*ln(n))']]]</f>
        <v>23.330355869299979</v>
      </c>
      <c r="T508" s="31">
        <f>$O$3*Data[[#This Row],[Metcalfe
(n^2)]]</f>
        <v>261148636782.28</v>
      </c>
      <c r="U508" s="31">
        <f t="shared" si="64"/>
        <v>336186762151.91602</v>
      </c>
      <c r="V508" s="30">
        <f>LN(Data[[#This Row],[MA'[NVA']
30d]]/Data[[#This Row],[MA'[NVMetcalfe calc']]])</f>
        <v>-0.52358378271038875</v>
      </c>
      <c r="W508" s="30">
        <f>$Q$3+Data[[#This Row],[NVM
(scaled)]]/((Data[[#This Row],[Upper Bound]]-Data[[#This Row],[Lower Bound]])/2)</f>
        <v>0.31587801254059666</v>
      </c>
      <c r="X508" s="30">
        <f>(Data[[#This Row],[Upper Bound]]+Data[[#This Row],[Lower Bound]])/2</f>
        <v>25.240395219163986</v>
      </c>
      <c r="Y508" s="29">
        <f>LN(Data[[#This Row],[NVActual]]/Data[[#This Row],[MA'[n^2']
30d]])</f>
        <v>-1.2566324106682181</v>
      </c>
      <c r="Z508" s="29">
        <f>LN(Data[[#This Row],[NVActual]]/Data[[#This Row],[MA'[n*ln(n)']
30d]])</f>
        <v>9.7417718637380712</v>
      </c>
      <c r="AA508" s="29">
        <f>LN(Data[[#This Row],[NVActual]]/Data[[#This Row],[MA'[n^1.5']]])</f>
        <v>5.5501467601208798</v>
      </c>
      <c r="AB508" s="29">
        <f>LN(Data[[#This Row],[NVActual]]/Data[[#This Row],[Metcalfe
(n^2)]])</f>
        <v>-1.0040553002011732</v>
      </c>
      <c r="AC508" s="26">
        <f>1+Data[[#This Row],[MA'[NVMetcalfe calc']]]/((Data[[#This Row],[NVM_norm
(scaled)]]-Data[[#This Row],[NV_fund.]])/2)</f>
        <v>-26976391105.390495</v>
      </c>
    </row>
    <row r="509" spans="1:29" x14ac:dyDescent="0.2">
      <c r="A509" s="23">
        <v>43667</v>
      </c>
      <c r="B509" s="24">
        <v>188818886061.12701</v>
      </c>
      <c r="C509" s="24">
        <f t="shared" si="57"/>
        <v>199352156187.63266</v>
      </c>
      <c r="D509" s="25">
        <f>LN(Data[[#This Row],[NVActual]])</f>
        <v>25.964054117758362</v>
      </c>
      <c r="E509" s="26">
        <v>558672</v>
      </c>
      <c r="F509" s="40">
        <f>Data[[#This Row],[DAA 
(n)]]^2</f>
        <v>312114403584</v>
      </c>
      <c r="G509" s="41">
        <f t="shared" si="58"/>
        <v>653746910814.80005</v>
      </c>
      <c r="H509" s="28">
        <f>LN(Data[[#This Row],[Metcalfe
(n^2)]])</f>
        <v>26.466635635699735</v>
      </c>
      <c r="I509" s="42">
        <f t="shared" si="59"/>
        <v>27.162406555511158</v>
      </c>
      <c r="J509" s="40">
        <f>Data[[#This Row],[DAA 
(n)]]*LN(Data[[#This Row],[DAA 
(n)]])</f>
        <v>7393084.1319338214</v>
      </c>
      <c r="K509" s="40">
        <f t="shared" si="60"/>
        <v>10882785.63967905</v>
      </c>
      <c r="L509" s="29">
        <f>LN(Data[[#This Row],[MA'[n*ln(n)']
30d]])</f>
        <v>16.202692799679937</v>
      </c>
      <c r="M509" s="43">
        <f t="shared" si="61"/>
        <v>16.24980203570826</v>
      </c>
      <c r="N509" s="40">
        <f>Data[[#This Row],[DAA 
(n)]]^1.5</f>
        <v>417575835.12349087</v>
      </c>
      <c r="O509" s="40">
        <f t="shared" si="62"/>
        <v>721352610.08843029</v>
      </c>
      <c r="P509" s="43">
        <f>LN(Data[[#This Row],[MA'[n^1.5']]])</f>
        <v>20.396638632687946</v>
      </c>
      <c r="Q509" s="43">
        <f t="shared" si="63"/>
        <v>20.460787909733366</v>
      </c>
      <c r="R509" s="30">
        <f>$O$1+$O$2*Data[[#This Row],[MA'[ln(n^2)']]]</f>
        <v>27.162406555511158</v>
      </c>
      <c r="S509" s="30">
        <f>$Q$1+$Q$2*Data[[#This Row],[MA'[ln(n*ln(n))']]]</f>
        <v>23.332173358918627</v>
      </c>
      <c r="T509" s="31">
        <f>$O$3*Data[[#This Row],[Metcalfe
(n^2)]]</f>
        <v>162299489863.67999</v>
      </c>
      <c r="U509" s="31">
        <f t="shared" si="64"/>
        <v>339948393623.69604</v>
      </c>
      <c r="V509" s="30">
        <f>LN(Data[[#This Row],[MA'[NVA']
30d]]/Data[[#This Row],[MA'[NVMetcalfe calc']]])</f>
        <v>-0.53372093277088672</v>
      </c>
      <c r="W509" s="30">
        <f>$Q$3+Data[[#This Row],[NVM
(scaled)]]/((Data[[#This Row],[Upper Bound]]-Data[[#This Row],[Lower Bound]])/2)</f>
        <v>0.31131152053838496</v>
      </c>
      <c r="X509" s="30">
        <f>(Data[[#This Row],[Upper Bound]]+Data[[#This Row],[Lower Bound]])/2</f>
        <v>25.247289957214893</v>
      </c>
      <c r="Y509" s="32">
        <f>LN(Data[[#This Row],[NVActual]]/Data[[#This Row],[MA'[n^2']
30d]])</f>
        <v>-1.2419320092249284</v>
      </c>
      <c r="Z509" s="32">
        <f>LN(Data[[#This Row],[NVActual]]/Data[[#This Row],[MA'[n*ln(n)']
30d]])</f>
        <v>9.7613613180784249</v>
      </c>
      <c r="AA509" s="32">
        <f>LN(Data[[#This Row],[NVActual]]/Data[[#This Row],[MA'[n^1.5']]])</f>
        <v>5.5674154850704172</v>
      </c>
      <c r="AB509" s="32">
        <f>LN(Data[[#This Row],[NVActual]]/Data[[#This Row],[Metcalfe
(n^2)]])</f>
        <v>-0.5025815179413734</v>
      </c>
      <c r="AC509" s="34">
        <f>1+Data[[#This Row],[MA'[NVMetcalfe calc']]]/((Data[[#This Row],[NVM_norm
(scaled)]]-Data[[#This Row],[NV_fund.]])/2)</f>
        <v>-27265695186.134972</v>
      </c>
    </row>
    <row r="510" spans="1:29" x14ac:dyDescent="0.2">
      <c r="A510" s="23">
        <v>43666</v>
      </c>
      <c r="B510" s="24">
        <v>193665325162.42899</v>
      </c>
      <c r="C510" s="24">
        <f t="shared" si="57"/>
        <v>199031761470.44879</v>
      </c>
      <c r="D510" s="25">
        <f>LN(Data[[#This Row],[NVActual]])</f>
        <v>25.989397378234081</v>
      </c>
      <c r="E510" s="26">
        <v>702633</v>
      </c>
      <c r="F510" s="40">
        <f>Data[[#This Row],[DAA 
(n)]]^2</f>
        <v>493693132689</v>
      </c>
      <c r="G510" s="41">
        <f t="shared" si="58"/>
        <v>667012237038.03333</v>
      </c>
      <c r="H510" s="28">
        <f>LN(Data[[#This Row],[Metcalfe
(n^2)]])</f>
        <v>26.925179972227916</v>
      </c>
      <c r="I510" s="42">
        <f t="shared" si="59"/>
        <v>27.189806544150375</v>
      </c>
      <c r="J510" s="40">
        <f>Data[[#This Row],[DAA 
(n)]]*LN(Data[[#This Row],[DAA 
(n)]])</f>
        <v>9459259.9897132087</v>
      </c>
      <c r="K510" s="40">
        <f t="shared" si="60"/>
        <v>11019599.73743034</v>
      </c>
      <c r="L510" s="29">
        <f>LN(Data[[#This Row],[MA'[n*ln(n)']
30d]])</f>
        <v>16.215186039562102</v>
      </c>
      <c r="M510" s="43">
        <f t="shared" si="61"/>
        <v>16.250663125468858</v>
      </c>
      <c r="N510" s="40">
        <f>Data[[#This Row],[DAA 
(n)]]^1.5</f>
        <v>588969512.70899606</v>
      </c>
      <c r="O510" s="40">
        <f t="shared" si="62"/>
        <v>733217786.54184473</v>
      </c>
      <c r="P510" s="43">
        <f>LN(Data[[#This Row],[MA'[n^1.5']]])</f>
        <v>20.412953332421516</v>
      </c>
      <c r="Q510" s="43">
        <f t="shared" si="63"/>
        <v>20.461922604243021</v>
      </c>
      <c r="R510" s="30">
        <f>$O$1+$O$2*Data[[#This Row],[MA'[ln(n^2)']]]</f>
        <v>27.189806544150375</v>
      </c>
      <c r="S510" s="30">
        <f>$Q$1+$Q$2*Data[[#This Row],[MA'[ln(n*ln(n))']]]</f>
        <v>23.333594157023615</v>
      </c>
      <c r="T510" s="31">
        <f>$O$3*Data[[#This Row],[Metcalfe
(n^2)]]</f>
        <v>256720428998.28</v>
      </c>
      <c r="U510" s="31">
        <f t="shared" si="64"/>
        <v>346846363259.77734</v>
      </c>
      <c r="V510" s="30">
        <f>LN(Data[[#This Row],[MA'[NVA']
30d]]/Data[[#This Row],[MA'[NVMetcalfe calc']]])</f>
        <v>-0.55541750735647633</v>
      </c>
      <c r="W510" s="30">
        <f>$Q$3+Data[[#This Row],[NVM
(scaled)]]/((Data[[#This Row],[Upper Bound]]-Data[[#This Row],[Lower Bound]])/2)</f>
        <v>0.30193624645227879</v>
      </c>
      <c r="X510" s="30">
        <f>(Data[[#This Row],[Upper Bound]]+Data[[#This Row],[Lower Bound]])/2</f>
        <v>25.261700350586995</v>
      </c>
      <c r="Y510" s="29">
        <f>LN(Data[[#This Row],[NVActual]]/Data[[#This Row],[MA'[n^2']
30d]])</f>
        <v>-1.2366768508435177</v>
      </c>
      <c r="Z510" s="29">
        <f>LN(Data[[#This Row],[NVActual]]/Data[[#This Row],[MA'[n*ln(n)']
30d]])</f>
        <v>9.7742113386719822</v>
      </c>
      <c r="AA510" s="29">
        <f>LN(Data[[#This Row],[NVActual]]/Data[[#This Row],[MA'[n^1.5']]])</f>
        <v>5.5764440458125666</v>
      </c>
      <c r="AB510" s="29">
        <f>LN(Data[[#This Row],[NVActual]]/Data[[#This Row],[Metcalfe
(n^2)]])</f>
        <v>-0.9357825939938319</v>
      </c>
      <c r="AC510" s="26">
        <f>1+Data[[#This Row],[MA'[NVMetcalfe calc']]]/((Data[[#This Row],[NVM_norm
(scaled)]]-Data[[#This Row],[NV_fund.]])/2)</f>
        <v>-27792439207.375404</v>
      </c>
    </row>
    <row r="511" spans="1:29" x14ac:dyDescent="0.2">
      <c r="A511" s="23">
        <v>43665</v>
      </c>
      <c r="B511" s="24">
        <v>187750651266.95401</v>
      </c>
      <c r="C511" s="24">
        <f t="shared" si="57"/>
        <v>198231303338.92914</v>
      </c>
      <c r="D511" s="25">
        <f>LN(Data[[#This Row],[NVActual]])</f>
        <v>25.958380596383329</v>
      </c>
      <c r="E511" s="26">
        <v>732618</v>
      </c>
      <c r="F511" s="40">
        <f>Data[[#This Row],[DAA 
(n)]]^2</f>
        <v>536729133924</v>
      </c>
      <c r="G511" s="41">
        <f t="shared" si="58"/>
        <v>674028894689.8667</v>
      </c>
      <c r="H511" s="28">
        <f>LN(Data[[#This Row],[Metcalfe
(n^2)]])</f>
        <v>27.008759398099166</v>
      </c>
      <c r="I511" s="42">
        <f t="shared" si="59"/>
        <v>27.201644481997366</v>
      </c>
      <c r="J511" s="40">
        <f>Data[[#This Row],[DAA 
(n)]]*LN(Data[[#This Row],[DAA 
(n)]])</f>
        <v>9893551.6463583075</v>
      </c>
      <c r="K511" s="40">
        <f t="shared" si="60"/>
        <v>11085834.509503923</v>
      </c>
      <c r="L511" s="29">
        <f>LN(Data[[#This Row],[MA'[n*ln(n)']
30d]])</f>
        <v>16.221178680968805</v>
      </c>
      <c r="M511" s="43">
        <f t="shared" si="61"/>
        <v>16.251136247112566</v>
      </c>
      <c r="N511" s="40">
        <f>Data[[#This Row],[DAA 
(n)]]^1.5</f>
        <v>627070510.10004783</v>
      </c>
      <c r="O511" s="40">
        <f t="shared" si="62"/>
        <v>739209500.93820453</v>
      </c>
      <c r="P511" s="43">
        <f>LN(Data[[#This Row],[MA'[n^1.5']]])</f>
        <v>20.421091931209968</v>
      </c>
      <c r="Q511" s="43">
        <f t="shared" si="63"/>
        <v>20.4625537280949</v>
      </c>
      <c r="R511" s="30">
        <f>$O$1+$O$2*Data[[#This Row],[MA'[ln(n^2)']]]</f>
        <v>27.201644481997366</v>
      </c>
      <c r="S511" s="30">
        <f>$Q$1+$Q$2*Data[[#This Row],[MA'[ln(n*ln(n))']]]</f>
        <v>23.334374807735731</v>
      </c>
      <c r="T511" s="31">
        <f>$O$3*Data[[#This Row],[Metcalfe
(n^2)]]</f>
        <v>279099149640.47998</v>
      </c>
      <c r="U511" s="31">
        <f t="shared" si="64"/>
        <v>350495025238.73071</v>
      </c>
      <c r="V511" s="30">
        <f>LN(Data[[#This Row],[MA'[NVA']
30d]]/Data[[#This Row],[MA'[NVMetcalfe calc']]])</f>
        <v>-0.56991196548361445</v>
      </c>
      <c r="W511" s="30">
        <f>$Q$3+Data[[#This Row],[NVM
(scaled)]]/((Data[[#This Row],[Upper Bound]]-Data[[#This Row],[Lower Bound]])/2)</f>
        <v>0.29526391305130495</v>
      </c>
      <c r="X511" s="30">
        <f>(Data[[#This Row],[Upper Bound]]+Data[[#This Row],[Lower Bound]])/2</f>
        <v>25.268009644866549</v>
      </c>
      <c r="Y511" s="32">
        <f>LN(Data[[#This Row],[NVActual]]/Data[[#This Row],[MA'[n^2']
30d]])</f>
        <v>-1.2781582210162203</v>
      </c>
      <c r="Z511" s="32">
        <f>LN(Data[[#This Row],[NVActual]]/Data[[#This Row],[MA'[n*ln(n)']
30d]])</f>
        <v>9.7372019154145235</v>
      </c>
      <c r="AA511" s="32">
        <f>LN(Data[[#This Row],[NVActual]]/Data[[#This Row],[MA'[n^1.5']]])</f>
        <v>5.5372886651733619</v>
      </c>
      <c r="AB511" s="32">
        <f>LN(Data[[#This Row],[NVActual]]/Data[[#This Row],[Metcalfe
(n^2)]])</f>
        <v>-1.0503788017158371</v>
      </c>
      <c r="AC511" s="34">
        <f>1+Data[[#This Row],[MA'[NVMetcalfe calc']]]/((Data[[#This Row],[NVM_norm
(scaled)]]-Data[[#This Row],[NV_fund.]])/2)</f>
        <v>-28070203332.084076</v>
      </c>
    </row>
    <row r="512" spans="1:29" x14ac:dyDescent="0.2">
      <c r="A512" s="23">
        <v>43664</v>
      </c>
      <c r="B512" s="24">
        <v>190367634570.60501</v>
      </c>
      <c r="C512" s="24">
        <f t="shared" si="57"/>
        <v>197472445710.55481</v>
      </c>
      <c r="D512" s="25">
        <f>LN(Data[[#This Row],[NVActual]])</f>
        <v>25.97222295835541</v>
      </c>
      <c r="E512" s="26">
        <v>740918</v>
      </c>
      <c r="F512" s="40">
        <f>Data[[#This Row],[DAA 
(n)]]^2</f>
        <v>548959482724</v>
      </c>
      <c r="G512" s="41">
        <f t="shared" si="58"/>
        <v>682675163576.26672</v>
      </c>
      <c r="H512" s="28">
        <f>LN(Data[[#This Row],[Metcalfe
(n^2)]])</f>
        <v>27.031290473772515</v>
      </c>
      <c r="I512" s="42">
        <f t="shared" si="59"/>
        <v>27.214786243686781</v>
      </c>
      <c r="J512" s="40">
        <f>Data[[#This Row],[DAA 
(n)]]*LN(Data[[#This Row],[DAA 
(n)]])</f>
        <v>10013984.837623293</v>
      </c>
      <c r="K512" s="40">
        <f t="shared" si="60"/>
        <v>11163556.90947572</v>
      </c>
      <c r="L512" s="29">
        <f>LN(Data[[#This Row],[MA'[n*ln(n)']
30d]])</f>
        <v>16.228165183624245</v>
      </c>
      <c r="M512" s="43">
        <f t="shared" si="61"/>
        <v>16.251481876598803</v>
      </c>
      <c r="N512" s="40">
        <f>Data[[#This Row],[DAA 
(n)]]^1.5</f>
        <v>637756977.24203682</v>
      </c>
      <c r="O512" s="40">
        <f t="shared" si="62"/>
        <v>746401016.21564412</v>
      </c>
      <c r="P512" s="43">
        <f>LN(Data[[#This Row],[MA'[n^1.5']]])</f>
        <v>20.430773568985824</v>
      </c>
      <c r="Q512" s="43">
        <f t="shared" si="63"/>
        <v>20.463016250784243</v>
      </c>
      <c r="R512" s="30">
        <f>$O$1+$O$2*Data[[#This Row],[MA'[ln(n^2)']]]</f>
        <v>27.214786243686781</v>
      </c>
      <c r="S512" s="30">
        <f>$Q$1+$Q$2*Data[[#This Row],[MA'[ln(n*ln(n))']]]</f>
        <v>23.334945096388022</v>
      </c>
      <c r="T512" s="31">
        <f>$O$3*Data[[#This Row],[Metcalfe
(n^2)]]</f>
        <v>285458931016.47998</v>
      </c>
      <c r="U512" s="31">
        <f t="shared" si="64"/>
        <v>354991085059.65875</v>
      </c>
      <c r="V512" s="30">
        <f>LN(Data[[#This Row],[MA'[NVA']
30d]]/Data[[#This Row],[MA'[NVMetcalfe calc']]])</f>
        <v>-0.58649361743368456</v>
      </c>
      <c r="W512" s="30">
        <f>$Q$3+Data[[#This Row],[NVM
(scaled)]]/((Data[[#This Row],[Upper Bound]]-Data[[#This Row],[Lower Bound]])/2)</f>
        <v>0.28767132458914407</v>
      </c>
      <c r="X512" s="30">
        <f>(Data[[#This Row],[Upper Bound]]+Data[[#This Row],[Lower Bound]])/2</f>
        <v>25.2748656700374</v>
      </c>
      <c r="Y512" s="29">
        <f>LN(Data[[#This Row],[NVActual]]/Data[[#This Row],[MA'[n^2']
30d]])</f>
        <v>-1.2770620226497527</v>
      </c>
      <c r="Z512" s="29">
        <f>LN(Data[[#This Row],[NVActual]]/Data[[#This Row],[MA'[n*ln(n)']
30d]])</f>
        <v>9.7440577747311661</v>
      </c>
      <c r="AA512" s="29">
        <f>LN(Data[[#This Row],[NVActual]]/Data[[#This Row],[MA'[n^1.5']]])</f>
        <v>5.5414493893695882</v>
      </c>
      <c r="AB512" s="29">
        <f>LN(Data[[#This Row],[NVActual]]/Data[[#This Row],[Metcalfe
(n^2)]])</f>
        <v>-1.0590675154171056</v>
      </c>
      <c r="AC512" s="26">
        <f>1+Data[[#This Row],[MA'[NVMetcalfe calc']]]/((Data[[#This Row],[NVM_norm
(scaled)]]-Data[[#This Row],[NV_fund.]])/2)</f>
        <v>-28413841117.126575</v>
      </c>
    </row>
    <row r="513" spans="1:29" x14ac:dyDescent="0.2">
      <c r="A513" s="23">
        <v>43663</v>
      </c>
      <c r="B513" s="24">
        <v>172438862979.073</v>
      </c>
      <c r="C513" s="24">
        <f t="shared" si="57"/>
        <v>196484767378.89706</v>
      </c>
      <c r="D513" s="25">
        <f>LN(Data[[#This Row],[NVActual]])</f>
        <v>25.873308593084474</v>
      </c>
      <c r="E513" s="26">
        <v>739298</v>
      </c>
      <c r="F513" s="40">
        <f>Data[[#This Row],[DAA 
(n)]]^2</f>
        <v>546561532804</v>
      </c>
      <c r="G513" s="41">
        <f t="shared" si="58"/>
        <v>694473275650.26672</v>
      </c>
      <c r="H513" s="28">
        <f>LN(Data[[#This Row],[Metcalfe
(n^2)]])</f>
        <v>27.026912732559595</v>
      </c>
      <c r="I513" s="42">
        <f t="shared" si="59"/>
        <v>27.231372587666058</v>
      </c>
      <c r="J513" s="40">
        <f>Data[[#This Row],[DAA 
(n)]]*LN(Data[[#This Row],[DAA 
(n)]])</f>
        <v>9990471.2646779213</v>
      </c>
      <c r="K513" s="40">
        <f t="shared" si="60"/>
        <v>11265728.629491972</v>
      </c>
      <c r="L513" s="29">
        <f>LN(Data[[#This Row],[MA'[n*ln(n)']
30d]])</f>
        <v>16.237275810581622</v>
      </c>
      <c r="M513" s="43">
        <f t="shared" si="61"/>
        <v>16.251513925292226</v>
      </c>
      <c r="N513" s="40">
        <f>Data[[#This Row],[DAA 
(n)]]^1.5</f>
        <v>635666459.77189219</v>
      </c>
      <c r="O513" s="40">
        <f t="shared" si="62"/>
        <v>756017631.24451673</v>
      </c>
      <c r="P513" s="43">
        <f>LN(Data[[#This Row],[MA'[n^1.5']]])</f>
        <v>20.443575255623866</v>
      </c>
      <c r="Q513" s="43">
        <f t="shared" si="63"/>
        <v>20.463041341354888</v>
      </c>
      <c r="R513" s="30">
        <f>$O$1+$O$2*Data[[#This Row],[MA'[ln(n^2)']]]</f>
        <v>27.231372587666058</v>
      </c>
      <c r="S513" s="30">
        <f>$Q$1+$Q$2*Data[[#This Row],[MA'[ln(n*ln(n))']]]</f>
        <v>23.334997976732172</v>
      </c>
      <c r="T513" s="31">
        <f>$O$3*Data[[#This Row],[Metcalfe
(n^2)]]</f>
        <v>284211997058.08002</v>
      </c>
      <c r="U513" s="31">
        <f t="shared" si="64"/>
        <v>361126103338.13873</v>
      </c>
      <c r="V513" s="30">
        <f>LN(Data[[#This Row],[MA'[NVA']
30d]]/Data[[#This Row],[MA'[NVMetcalfe calc']]])</f>
        <v>-0.60864230545790443</v>
      </c>
      <c r="W513" s="30">
        <f>$Q$3+Data[[#This Row],[NVM
(scaled)]]/((Data[[#This Row],[Upper Bound]]-Data[[#This Row],[Lower Bound]])/2)</f>
        <v>0.27758532418831022</v>
      </c>
      <c r="X513" s="30">
        <f>(Data[[#This Row],[Upper Bound]]+Data[[#This Row],[Lower Bound]])/2</f>
        <v>25.283185282199113</v>
      </c>
      <c r="Y513" s="32">
        <f>LN(Data[[#This Row],[NVActual]]/Data[[#This Row],[MA'[n^2']
30d]])</f>
        <v>-1.3931109253307439</v>
      </c>
      <c r="Z513" s="32">
        <f>LN(Data[[#This Row],[NVActual]]/Data[[#This Row],[MA'[n*ln(n)']
30d]])</f>
        <v>9.6360327825028538</v>
      </c>
      <c r="AA513" s="32">
        <f>LN(Data[[#This Row],[NVActual]]/Data[[#This Row],[MA'[n^1.5']]])</f>
        <v>5.4297333374606094</v>
      </c>
      <c r="AB513" s="32">
        <f>LN(Data[[#This Row],[NVActual]]/Data[[#This Row],[Metcalfe
(n^2)]])</f>
        <v>-1.1536041394751211</v>
      </c>
      <c r="AC513" s="34">
        <f>1+Data[[#This Row],[MA'[NVMetcalfe calc']]]/((Data[[#This Row],[NVM_norm
(scaled)]]-Data[[#This Row],[NV_fund.]])/2)</f>
        <v>-28883618384.044849</v>
      </c>
    </row>
    <row r="514" spans="1:29" x14ac:dyDescent="0.2">
      <c r="A514" s="23">
        <v>43662</v>
      </c>
      <c r="B514" s="24">
        <v>168791758444.185</v>
      </c>
      <c r="C514" s="24">
        <f t="shared" si="57"/>
        <v>196267861630.38739</v>
      </c>
      <c r="D514" s="25">
        <f>LN(Data[[#This Row],[NVActual]])</f>
        <v>25.851931593533529</v>
      </c>
      <c r="E514" s="26">
        <v>794106</v>
      </c>
      <c r="F514" s="40">
        <f>Data[[#This Row],[DAA 
(n)]]^2</f>
        <v>630604339236</v>
      </c>
      <c r="G514" s="41">
        <f t="shared" si="58"/>
        <v>697905383782.16663</v>
      </c>
      <c r="H514" s="28">
        <f>LN(Data[[#This Row],[Metcalfe
(n^2)]])</f>
        <v>27.169944465156437</v>
      </c>
      <c r="I514" s="42">
        <f t="shared" si="59"/>
        <v>27.237125723906328</v>
      </c>
      <c r="J514" s="40">
        <f>Data[[#This Row],[DAA 
(n)]]*LN(Data[[#This Row],[DAA 
(n)]])</f>
        <v>10787907.959723759</v>
      </c>
      <c r="K514" s="40">
        <f t="shared" si="60"/>
        <v>11298061.682848742</v>
      </c>
      <c r="L514" s="29">
        <f>LN(Data[[#This Row],[MA'[n*ln(n)']
30d]])</f>
        <v>16.240141736477927</v>
      </c>
      <c r="M514" s="43">
        <f t="shared" si="61"/>
        <v>16.25095072527699</v>
      </c>
      <c r="N514" s="40">
        <f>Data[[#This Row],[DAA 
(n)]]^1.5</f>
        <v>707648704.80581248</v>
      </c>
      <c r="O514" s="40">
        <f t="shared" si="62"/>
        <v>758945874.40002608</v>
      </c>
      <c r="P514" s="43">
        <f>LN(Data[[#This Row],[MA'[n^1.5']]])</f>
        <v>20.44744102109118</v>
      </c>
      <c r="Q514" s="43">
        <f t="shared" si="63"/>
        <v>20.462227366471346</v>
      </c>
      <c r="R514" s="30">
        <f>$O$1+$O$2*Data[[#This Row],[MA'[ln(n^2)']]]</f>
        <v>27.237125723906328</v>
      </c>
      <c r="S514" s="30">
        <f>$Q$1+$Q$2*Data[[#This Row],[MA'[ln(n*ln(n))']]]</f>
        <v>23.334068696707032</v>
      </c>
      <c r="T514" s="31">
        <f>$O$3*Data[[#This Row],[Metcalfe
(n^2)]]</f>
        <v>327914256402.72003</v>
      </c>
      <c r="U514" s="31">
        <f t="shared" si="64"/>
        <v>362910799566.72675</v>
      </c>
      <c r="V514" s="30">
        <f>LN(Data[[#This Row],[MA'[NVA']
30d]]/Data[[#This Row],[MA'[NVMetcalfe calc']]])</f>
        <v>-0.6146767056487823</v>
      </c>
      <c r="W514" s="30">
        <f>$Q$3+Data[[#This Row],[NVM
(scaled)]]/((Data[[#This Row],[Upper Bound]]-Data[[#This Row],[Lower Bound]])/2)</f>
        <v>0.27502806832425197</v>
      </c>
      <c r="X514" s="30">
        <f>(Data[[#This Row],[Upper Bound]]+Data[[#This Row],[Lower Bound]])/2</f>
        <v>25.28559721030668</v>
      </c>
      <c r="Y514" s="29">
        <f>LN(Data[[#This Row],[NVActual]]/Data[[#This Row],[MA'[n^2']
30d]])</f>
        <v>-1.4194177836663953</v>
      </c>
      <c r="Z514" s="29">
        <f>LN(Data[[#This Row],[NVActual]]/Data[[#This Row],[MA'[n*ln(n)']
30d]])</f>
        <v>9.6117898570556015</v>
      </c>
      <c r="AA514" s="29">
        <f>LN(Data[[#This Row],[NVActual]]/Data[[#This Row],[MA'[n^1.5']]])</f>
        <v>5.4044905724423478</v>
      </c>
      <c r="AB514" s="29">
        <f>LN(Data[[#This Row],[NVActual]]/Data[[#This Row],[Metcalfe
(n^2)]])</f>
        <v>-1.3180128716229083</v>
      </c>
      <c r="AC514" s="26">
        <f>1+Data[[#This Row],[MA'[NVMetcalfe calc']]]/((Data[[#This Row],[NVM_norm
(scaled)]]-Data[[#This Row],[NV_fund.]])/2)</f>
        <v>-29020595052.756634</v>
      </c>
    </row>
    <row r="515" spans="1:29" x14ac:dyDescent="0.2">
      <c r="A515" s="23">
        <v>43661</v>
      </c>
      <c r="B515" s="24">
        <v>194704461534.61301</v>
      </c>
      <c r="C515" s="24">
        <f t="shared" si="57"/>
        <v>195981912119.832</v>
      </c>
      <c r="D515" s="25">
        <f>LN(Data[[#This Row],[NVActual]])</f>
        <v>25.994748663980424</v>
      </c>
      <c r="E515" s="26">
        <v>757007</v>
      </c>
      <c r="F515" s="40">
        <f>Data[[#This Row],[DAA 
(n)]]^2</f>
        <v>573059598049</v>
      </c>
      <c r="G515" s="41">
        <f t="shared" si="58"/>
        <v>692736292799.09998</v>
      </c>
      <c r="H515" s="28">
        <f>LN(Data[[#This Row],[Metcalfe
(n^2)]])</f>
        <v>27.074255558809146</v>
      </c>
      <c r="I515" s="42">
        <f t="shared" si="59"/>
        <v>27.227717548186988</v>
      </c>
      <c r="J515" s="40">
        <f>Data[[#This Row],[DAA 
(n)]]*LN(Data[[#This Row],[DAA 
(n)]])</f>
        <v>10247700.488903718</v>
      </c>
      <c r="K515" s="40">
        <f t="shared" si="60"/>
        <v>11247488.662716279</v>
      </c>
      <c r="L515" s="29">
        <f>LN(Data[[#This Row],[MA'[n*ln(n)']
30d]])</f>
        <v>16.235655431714406</v>
      </c>
      <c r="M515" s="43">
        <f t="shared" si="61"/>
        <v>16.250350072628937</v>
      </c>
      <c r="N515" s="40">
        <f>Data[[#This Row],[DAA 
(n)]]^1.5</f>
        <v>658642639.93479753</v>
      </c>
      <c r="O515" s="40">
        <f t="shared" si="62"/>
        <v>754445710.03398752</v>
      </c>
      <c r="P515" s="43">
        <f>LN(Data[[#This Row],[MA'[n^1.5']]])</f>
        <v>20.441493878691301</v>
      </c>
      <c r="Q515" s="43">
        <f t="shared" si="63"/>
        <v>20.461365777659566</v>
      </c>
      <c r="R515" s="30">
        <f>$O$1+$O$2*Data[[#This Row],[MA'[ln(n^2)']]]</f>
        <v>27.227717548186988</v>
      </c>
      <c r="S515" s="30">
        <f>$Q$1+$Q$2*Data[[#This Row],[MA'[ln(n*ln(n))']]]</f>
        <v>23.333077619837745</v>
      </c>
      <c r="T515" s="31">
        <f>$O$3*Data[[#This Row],[Metcalfe
(n^2)]]</f>
        <v>297990990985.47998</v>
      </c>
      <c r="U515" s="31">
        <f t="shared" si="64"/>
        <v>360222872255.53217</v>
      </c>
      <c r="V515" s="30">
        <f>LN(Data[[#This Row],[MA'[NVA']
30d]]/Data[[#This Row],[MA'[NVMetcalfe calc']]])</f>
        <v>-0.60870055962285985</v>
      </c>
      <c r="W515" s="30">
        <f>$Q$3+Data[[#This Row],[NVM
(scaled)]]/((Data[[#This Row],[Upper Bound]]-Data[[#This Row],[Lower Bound]])/2)</f>
        <v>0.27741625884739496</v>
      </c>
      <c r="X515" s="30">
        <f>(Data[[#This Row],[Upper Bound]]+Data[[#This Row],[Lower Bound]])/2</f>
        <v>25.280397584012366</v>
      </c>
      <c r="Y515" s="32">
        <f>LN(Data[[#This Row],[NVActual]]/Data[[#This Row],[MA'[n^2']
30d]])</f>
        <v>-1.2691665698645964</v>
      </c>
      <c r="Z515" s="32">
        <f>LN(Data[[#This Row],[NVActual]]/Data[[#This Row],[MA'[n*ln(n)']
30d]])</f>
        <v>9.759093232266018</v>
      </c>
      <c r="AA515" s="32">
        <f>LN(Data[[#This Row],[NVActual]]/Data[[#This Row],[MA'[n^1.5']]])</f>
        <v>5.5532547852891225</v>
      </c>
      <c r="AB515" s="32">
        <f>LN(Data[[#This Row],[NVActual]]/Data[[#This Row],[Metcalfe
(n^2)]])</f>
        <v>-1.0795068948287216</v>
      </c>
      <c r="AC515" s="34">
        <f>1+Data[[#This Row],[MA'[NVMetcalfe calc']]]/((Data[[#This Row],[NVM_norm
(scaled)]]-Data[[#This Row],[NV_fund.]])/2)</f>
        <v>-28814393576.375149</v>
      </c>
    </row>
    <row r="516" spans="1:29" x14ac:dyDescent="0.2">
      <c r="A516" s="23">
        <v>43660</v>
      </c>
      <c r="B516" s="24">
        <v>183222223011.25</v>
      </c>
      <c r="C516" s="24">
        <f t="shared" si="57"/>
        <v>194731701937.18799</v>
      </c>
      <c r="D516" s="25">
        <f>LN(Data[[#This Row],[NVActual]])</f>
        <v>25.933965586476187</v>
      </c>
      <c r="E516" s="26">
        <v>592612</v>
      </c>
      <c r="F516" s="40">
        <f>Data[[#This Row],[DAA 
(n)]]^2</f>
        <v>351188982544</v>
      </c>
      <c r="G516" s="41">
        <f t="shared" si="58"/>
        <v>698330830431.09998</v>
      </c>
      <c r="H516" s="28">
        <f>LN(Data[[#This Row],[Metcalfe
(n^2)]])</f>
        <v>26.584590327326914</v>
      </c>
      <c r="I516" s="42">
        <f t="shared" si="59"/>
        <v>27.236279887328489</v>
      </c>
      <c r="J516" s="40">
        <f>Data[[#This Row],[DAA 
(n)]]*LN(Data[[#This Row],[DAA 
(n)]])</f>
        <v>7877173.6215289291</v>
      </c>
      <c r="K516" s="40">
        <f t="shared" si="60"/>
        <v>11297987.787554557</v>
      </c>
      <c r="L516" s="29">
        <f>LN(Data[[#This Row],[MA'[n*ln(n)']
30d]])</f>
        <v>16.240135195928058</v>
      </c>
      <c r="M516" s="43">
        <f t="shared" si="61"/>
        <v>16.250210135010516</v>
      </c>
      <c r="N516" s="40">
        <f>Data[[#This Row],[DAA 
(n)]]^1.5</f>
        <v>456200400.39807719</v>
      </c>
      <c r="O516" s="40">
        <f t="shared" si="62"/>
        <v>759110251.20520508</v>
      </c>
      <c r="P516" s="43">
        <f>LN(Data[[#This Row],[MA'[n^1.5']]])</f>
        <v>20.447657583315792</v>
      </c>
      <c r="Q516" s="43">
        <f t="shared" si="63"/>
        <v>20.461129903895014</v>
      </c>
      <c r="R516" s="30">
        <f>$O$1+$O$2*Data[[#This Row],[MA'[ln(n^2)']]]</f>
        <v>27.236279887328489</v>
      </c>
      <c r="S516" s="30">
        <f>$Q$1+$Q$2*Data[[#This Row],[MA'[ln(n*ln(n))']]]</f>
        <v>23.33284672276735</v>
      </c>
      <c r="T516" s="31">
        <f>$O$3*Data[[#This Row],[Metcalfe
(n^2)]]</f>
        <v>182618270922.88</v>
      </c>
      <c r="U516" s="31">
        <f t="shared" si="64"/>
        <v>363132031824.17212</v>
      </c>
      <c r="V516" s="30">
        <f>LN(Data[[#This Row],[MA'[NVA']
30d]]/Data[[#This Row],[MA'[NVMetcalfe calc']]])</f>
        <v>-0.62314376850700592</v>
      </c>
      <c r="W516" s="30">
        <f>$Q$3+Data[[#This Row],[NVM
(scaled)]]/((Data[[#This Row],[Upper Bound]]-Data[[#This Row],[Lower Bound]])/2)</f>
        <v>0.27072015467590788</v>
      </c>
      <c r="X516" s="30">
        <f>(Data[[#This Row],[Upper Bound]]+Data[[#This Row],[Lower Bound]])/2</f>
        <v>25.284563305047918</v>
      </c>
      <c r="Y516" s="29">
        <f>LN(Data[[#This Row],[NVActual]]/Data[[#This Row],[MA'[n^2']
30d]])</f>
        <v>-1.3379932100437182</v>
      </c>
      <c r="Z516" s="29">
        <f>LN(Data[[#This Row],[NVActual]]/Data[[#This Row],[MA'[n*ln(n)']
30d]])</f>
        <v>9.6938303905481291</v>
      </c>
      <c r="AA516" s="29">
        <f>LN(Data[[#This Row],[NVActual]]/Data[[#This Row],[MA'[n^1.5']]])</f>
        <v>5.4863080031603983</v>
      </c>
      <c r="AB516" s="29">
        <f>LN(Data[[#This Row],[NVActual]]/Data[[#This Row],[Metcalfe
(n^2)]])</f>
        <v>-0.65062474085072486</v>
      </c>
      <c r="AC516" s="26">
        <f>1+Data[[#This Row],[MA'[NVMetcalfe calc']]]/((Data[[#This Row],[NVM_norm
(scaled)]]-Data[[#This Row],[NV_fund.]])/2)</f>
        <v>-29034485395.041313</v>
      </c>
    </row>
    <row r="517" spans="1:29" x14ac:dyDescent="0.2">
      <c r="A517" s="23">
        <v>43659</v>
      </c>
      <c r="B517" s="24">
        <v>202155589033.939</v>
      </c>
      <c r="C517" s="24">
        <f t="shared" si="57"/>
        <v>193773369785.95511</v>
      </c>
      <c r="D517" s="25">
        <f>LN(Data[[#This Row],[NVActual]])</f>
        <v>26.032303480605179</v>
      </c>
      <c r="E517" s="26">
        <v>645726</v>
      </c>
      <c r="F517" s="40">
        <f>Data[[#This Row],[DAA 
(n)]]^2</f>
        <v>416962067076</v>
      </c>
      <c r="G517" s="41">
        <f t="shared" si="58"/>
        <v>722772080485.09998</v>
      </c>
      <c r="H517" s="28">
        <f>LN(Data[[#This Row],[Metcalfe
(n^2)]])</f>
        <v>26.75626108836293</v>
      </c>
      <c r="I517" s="42">
        <f t="shared" si="59"/>
        <v>27.273862622322461</v>
      </c>
      <c r="J517" s="40">
        <f>Data[[#This Row],[DAA 
(n)]]*LN(Data[[#This Row],[DAA 
(n)]])</f>
        <v>8638606.7237721197</v>
      </c>
      <c r="K517" s="40">
        <f t="shared" si="60"/>
        <v>11516385.137945594</v>
      </c>
      <c r="L517" s="29">
        <f>LN(Data[[#This Row],[MA'[n*ln(n)']
30d]])</f>
        <v>16.259281373880711</v>
      </c>
      <c r="M517" s="43">
        <f t="shared" si="61"/>
        <v>16.249953170856518</v>
      </c>
      <c r="N517" s="40">
        <f>Data[[#This Row],[DAA 
(n)]]^1.5</f>
        <v>518886546.10108864</v>
      </c>
      <c r="O517" s="40">
        <f t="shared" si="62"/>
        <v>779326040.43731821</v>
      </c>
      <c r="P517" s="43">
        <f>LN(Data[[#This Row],[MA'[n^1.5']]])</f>
        <v>20.473940053419533</v>
      </c>
      <c r="Q517" s="43">
        <f t="shared" si="63"/>
        <v>20.460734642217776</v>
      </c>
      <c r="R517" s="30">
        <f>$O$1+$O$2*Data[[#This Row],[MA'[ln(n^2)']]]</f>
        <v>27.273862622322461</v>
      </c>
      <c r="S517" s="30">
        <f>$Q$1+$Q$2*Data[[#This Row],[MA'[ln(n*ln(n))']]]</f>
        <v>23.332422731913251</v>
      </c>
      <c r="T517" s="31">
        <f>$O$3*Data[[#This Row],[Metcalfe
(n^2)]]</f>
        <v>216820274879.52002</v>
      </c>
      <c r="U517" s="31">
        <f t="shared" si="64"/>
        <v>375841481852.25208</v>
      </c>
      <c r="V517" s="30">
        <f>LN(Data[[#This Row],[MA'[NVA']
30d]]/Data[[#This Row],[MA'[NVMetcalfe calc']]])</f>
        <v>-0.66247818446727036</v>
      </c>
      <c r="W517" s="30">
        <f>$Q$3+Data[[#This Row],[NVM
(scaled)]]/((Data[[#This Row],[Upper Bound]]-Data[[#This Row],[Lower Bound]])/2)</f>
        <v>0.25383950896762741</v>
      </c>
      <c r="X517" s="30">
        <f>(Data[[#This Row],[Upper Bound]]+Data[[#This Row],[Lower Bound]])/2</f>
        <v>25.303142677117854</v>
      </c>
      <c r="Y517" s="32">
        <f>LN(Data[[#This Row],[NVActual]]/Data[[#This Row],[MA'[n^2']
30d]])</f>
        <v>-1.2740562874249155</v>
      </c>
      <c r="Z517" s="32">
        <f>LN(Data[[#This Row],[NVActual]]/Data[[#This Row],[MA'[n*ln(n)']
30d]])</f>
        <v>9.7730221067244685</v>
      </c>
      <c r="AA517" s="32">
        <f>LN(Data[[#This Row],[NVActual]]/Data[[#This Row],[MA'[n^1.5']]])</f>
        <v>5.5583634271856495</v>
      </c>
      <c r="AB517" s="32">
        <f>LN(Data[[#This Row],[NVActual]]/Data[[#This Row],[Metcalfe
(n^2)]])</f>
        <v>-0.72395760775774765</v>
      </c>
      <c r="AC517" s="34">
        <f>1+Data[[#This Row],[MA'[NVMetcalfe calc']]]/((Data[[#This Row],[NVM_norm
(scaled)]]-Data[[#This Row],[NV_fund.]])/2)</f>
        <v>-30008138694.860271</v>
      </c>
    </row>
    <row r="518" spans="1:29" x14ac:dyDescent="0.2">
      <c r="A518" s="23">
        <v>43658</v>
      </c>
      <c r="B518" s="24">
        <v>210445706655.521</v>
      </c>
      <c r="C518" s="24">
        <f t="shared" si="57"/>
        <v>191907938723.81042</v>
      </c>
      <c r="D518" s="25">
        <f>LN(Data[[#This Row],[NVActual]])</f>
        <v>26.072493531173333</v>
      </c>
      <c r="E518" s="26">
        <v>899488</v>
      </c>
      <c r="F518" s="40">
        <f>Data[[#This Row],[DAA 
(n)]]^2</f>
        <v>809078662144</v>
      </c>
      <c r="G518" s="41">
        <f t="shared" si="58"/>
        <v>735436823683.40002</v>
      </c>
      <c r="H518" s="28">
        <f>LN(Data[[#This Row],[Metcalfe
(n^2)]])</f>
        <v>27.419161983077757</v>
      </c>
      <c r="I518" s="42">
        <f t="shared" si="59"/>
        <v>27.295453936454763</v>
      </c>
      <c r="J518" s="40">
        <f>Data[[#This Row],[DAA 
(n)]]*LN(Data[[#This Row],[DAA 
(n)]])</f>
        <v>12331603.586917322</v>
      </c>
      <c r="K518" s="40">
        <f t="shared" si="60"/>
        <v>11636155.151109125</v>
      </c>
      <c r="L518" s="29">
        <f>LN(Data[[#This Row],[MA'[n*ln(n)']
30d]])</f>
        <v>16.269627632223454</v>
      </c>
      <c r="M518" s="43">
        <f t="shared" si="61"/>
        <v>16.248819583887585</v>
      </c>
      <c r="N518" s="40">
        <f>Data[[#This Row],[DAA 
(n)]]^1.5</f>
        <v>853086483.10390139</v>
      </c>
      <c r="O518" s="40">
        <f t="shared" si="62"/>
        <v>790144518.67451358</v>
      </c>
      <c r="P518" s="43">
        <f>LN(Data[[#This Row],[MA'[n^1.5']]])</f>
        <v>20.487726421725799</v>
      </c>
      <c r="Q518" s="43">
        <f t="shared" si="63"/>
        <v>20.459108277909348</v>
      </c>
      <c r="R518" s="30">
        <f>$O$1+$O$2*Data[[#This Row],[MA'[ln(n^2)']]]</f>
        <v>27.295453936454763</v>
      </c>
      <c r="S518" s="30">
        <f>$Q$1+$Q$2*Data[[#This Row],[MA'[ln(n*ln(n))']]]</f>
        <v>23.330552313414511</v>
      </c>
      <c r="T518" s="31">
        <f>$O$3*Data[[#This Row],[Metcalfe
(n^2)]]</f>
        <v>420720904314.88</v>
      </c>
      <c r="U518" s="31">
        <f t="shared" si="64"/>
        <v>382427148315.3681</v>
      </c>
      <c r="V518" s="30">
        <f>LN(Data[[#This Row],[MA'[NVA']
30d]]/Data[[#This Row],[MA'[NVMetcalfe calc']]])</f>
        <v>-0.68952240198159653</v>
      </c>
      <c r="W518" s="30">
        <f>$Q$3+Data[[#This Row],[NVM
(scaled)]]/((Data[[#This Row],[Upper Bound]]-Data[[#This Row],[Lower Bound]])/2)</f>
        <v>0.24218688000996258</v>
      </c>
      <c r="X518" s="30">
        <f>(Data[[#This Row],[Upper Bound]]+Data[[#This Row],[Lower Bound]])/2</f>
        <v>25.313003124934639</v>
      </c>
      <c r="Y518" s="29">
        <f>LN(Data[[#This Row],[NVActual]]/Data[[#This Row],[MA'[n^2']
30d]])</f>
        <v>-1.2512369463855508</v>
      </c>
      <c r="Z518" s="29">
        <f>LN(Data[[#This Row],[NVActual]]/Data[[#This Row],[MA'[n*ln(n)']
30d]])</f>
        <v>9.8028658989498787</v>
      </c>
      <c r="AA518" s="29">
        <f>LN(Data[[#This Row],[NVActual]]/Data[[#This Row],[MA'[n^1.5']]])</f>
        <v>5.5847671094475348</v>
      </c>
      <c r="AB518" s="29">
        <f>LN(Data[[#This Row],[NVActual]]/Data[[#This Row],[Metcalfe
(n^2)]])</f>
        <v>-1.3466684519044225</v>
      </c>
      <c r="AC518" s="26">
        <f>1+Data[[#This Row],[MA'[NVMetcalfe calc']]]/((Data[[#This Row],[NVM_norm
(scaled)]]-Data[[#This Row],[NV_fund.]])/2)</f>
        <v>-30507754080.823044</v>
      </c>
    </row>
    <row r="519" spans="1:29" x14ac:dyDescent="0.2">
      <c r="A519" s="23">
        <v>43657</v>
      </c>
      <c r="B519" s="24">
        <v>201183259641.466</v>
      </c>
      <c r="C519" s="24">
        <f t="shared" si="57"/>
        <v>189714740758.00128</v>
      </c>
      <c r="D519" s="25">
        <f>LN(Data[[#This Row],[NVActual]])</f>
        <v>26.027482069133264</v>
      </c>
      <c r="E519" s="26">
        <v>778056</v>
      </c>
      <c r="F519" s="40">
        <f>Data[[#This Row],[DAA 
(n)]]^2</f>
        <v>605371139136</v>
      </c>
      <c r="G519" s="41">
        <f t="shared" si="58"/>
        <v>729578199031.80005</v>
      </c>
      <c r="H519" s="28">
        <f>LN(Data[[#This Row],[Metcalfe
(n^2)]])</f>
        <v>27.12910756000916</v>
      </c>
      <c r="I519" s="42">
        <f t="shared" si="59"/>
        <v>27.287289921630848</v>
      </c>
      <c r="J519" s="40">
        <f>Data[[#This Row],[DAA 
(n)]]*LN(Data[[#This Row],[DAA 
(n)]])</f>
        <v>10553982.455855243</v>
      </c>
      <c r="K519" s="40">
        <f t="shared" si="60"/>
        <v>11585529.062472023</v>
      </c>
      <c r="L519" s="29">
        <f>LN(Data[[#This Row],[MA'[n*ln(n)']
30d]])</f>
        <v>16.265267382692965</v>
      </c>
      <c r="M519" s="43">
        <f t="shared" si="61"/>
        <v>16.24734637863564</v>
      </c>
      <c r="N519" s="40">
        <f>Data[[#This Row],[DAA 
(n)]]^1.5</f>
        <v>686303611.40795314</v>
      </c>
      <c r="O519" s="40">
        <f t="shared" si="62"/>
        <v>785372735.81967628</v>
      </c>
      <c r="P519" s="43">
        <f>LN(Data[[#This Row],[MA'[n^1.5']]])</f>
        <v>20.481668985754279</v>
      </c>
      <c r="Q519" s="43">
        <f t="shared" si="63"/>
        <v>20.457029974439102</v>
      </c>
      <c r="R519" s="30">
        <f>$O$1+$O$2*Data[[#This Row],[MA'[ln(n^2)']]]</f>
        <v>27.287289921630848</v>
      </c>
      <c r="S519" s="30">
        <f>$Q$1+$Q$2*Data[[#This Row],[MA'[ln(n*ln(n))']]]</f>
        <v>23.328121524748806</v>
      </c>
      <c r="T519" s="31">
        <f>$O$3*Data[[#This Row],[Metcalfe
(n^2)]]</f>
        <v>314792992350.72003</v>
      </c>
      <c r="U519" s="31">
        <f t="shared" si="64"/>
        <v>379380663496.53607</v>
      </c>
      <c r="V519" s="30">
        <f>LN(Data[[#This Row],[MA'[NVA']
30d]]/Data[[#This Row],[MA'[NVMetcalfe calc']]])</f>
        <v>-0.69301851064203579</v>
      </c>
      <c r="W519" s="30">
        <f>$Q$3+Data[[#This Row],[NVM
(scaled)]]/((Data[[#This Row],[Upper Bound]]-Data[[#This Row],[Lower Bound]])/2)</f>
        <v>0.23991713351328642</v>
      </c>
      <c r="X519" s="30">
        <f>(Data[[#This Row],[Upper Bound]]+Data[[#This Row],[Lower Bound]])/2</f>
        <v>25.307705723189827</v>
      </c>
      <c r="Y519" s="32">
        <f>LN(Data[[#This Row],[NVActual]]/Data[[#This Row],[MA'[n^2']
30d]])</f>
        <v>-1.28825032541384</v>
      </c>
      <c r="Z519" s="32">
        <f>LN(Data[[#This Row],[NVActual]]/Data[[#This Row],[MA'[n*ln(n)']
30d]])</f>
        <v>9.7622146864402968</v>
      </c>
      <c r="AA519" s="32">
        <f>LN(Data[[#This Row],[NVActual]]/Data[[#This Row],[MA'[n^1.5']]])</f>
        <v>5.5458130833789818</v>
      </c>
      <c r="AB519" s="32">
        <f>LN(Data[[#This Row],[NVActual]]/Data[[#This Row],[Metcalfe
(n^2)]])</f>
        <v>-1.1016254908758993</v>
      </c>
      <c r="AC519" s="34">
        <f>1+Data[[#This Row],[MA'[NVMetcalfe calc']]]/((Data[[#This Row],[NVM_norm
(scaled)]]-Data[[#This Row],[NV_fund.]])/2)</f>
        <v>-30268379049.617435</v>
      </c>
    </row>
    <row r="520" spans="1:29" x14ac:dyDescent="0.2">
      <c r="A520" s="23">
        <v>43656</v>
      </c>
      <c r="B520" s="24">
        <v>215629126479.17801</v>
      </c>
      <c r="C520" s="24">
        <f t="shared" si="57"/>
        <v>187697122876.44965</v>
      </c>
      <c r="D520" s="25">
        <f>LN(Data[[#This Row],[NVActual]])</f>
        <v>26.096825761843657</v>
      </c>
      <c r="E520" s="26">
        <v>802293</v>
      </c>
      <c r="F520" s="40">
        <f>Data[[#This Row],[DAA 
(n)]]^2</f>
        <v>643674057849</v>
      </c>
      <c r="G520" s="41">
        <f t="shared" si="58"/>
        <v>732670175519.40002</v>
      </c>
      <c r="H520" s="28">
        <f>LN(Data[[#This Row],[Metcalfe
(n^2)]])</f>
        <v>27.190458313575636</v>
      </c>
      <c r="I520" s="42">
        <f t="shared" si="59"/>
        <v>27.292042062634142</v>
      </c>
      <c r="J520" s="40">
        <f>Data[[#This Row],[DAA 
(n)]]*LN(Data[[#This Row],[DAA 
(n)]])</f>
        <v>10907357.185886769</v>
      </c>
      <c r="K520" s="40">
        <f t="shared" si="60"/>
        <v>11613506.767124357</v>
      </c>
      <c r="L520" s="29">
        <f>LN(Data[[#This Row],[MA'[n*ln(n)']
30d]])</f>
        <v>16.267679355192293</v>
      </c>
      <c r="M520" s="43">
        <f t="shared" si="61"/>
        <v>16.246145264841278</v>
      </c>
      <c r="N520" s="40">
        <f>Data[[#This Row],[DAA 
(n)]]^1.5</f>
        <v>718620338.49164641</v>
      </c>
      <c r="O520" s="40">
        <f t="shared" si="62"/>
        <v>787954352.73092377</v>
      </c>
      <c r="P520" s="43">
        <f>LN(Data[[#This Row],[MA'[n^1.5']]])</f>
        <v>20.484950718137821</v>
      </c>
      <c r="Q520" s="43">
        <f t="shared" si="63"/>
        <v>20.455331846253589</v>
      </c>
      <c r="R520" s="30">
        <f>$O$1+$O$2*Data[[#This Row],[MA'[ln(n^2)']]]</f>
        <v>27.292042062634142</v>
      </c>
      <c r="S520" s="30">
        <f>$Q$1+$Q$2*Data[[#This Row],[MA'[ln(n*ln(n))']]]</f>
        <v>23.326139686988107</v>
      </c>
      <c r="T520" s="31">
        <f>$O$3*Data[[#This Row],[Metcalfe
(n^2)]]</f>
        <v>334710510081.48004</v>
      </c>
      <c r="U520" s="31">
        <f t="shared" si="64"/>
        <v>380988491270.08795</v>
      </c>
      <c r="V520" s="30">
        <f>LN(Data[[#This Row],[MA'[NVA']
30d]]/Data[[#This Row],[MA'[NVMetcalfe calc']]])</f>
        <v>-0.70793955286403798</v>
      </c>
      <c r="W520" s="30">
        <f>$Q$3+Data[[#This Row],[NVM
(scaled)]]/((Data[[#This Row],[Upper Bound]]-Data[[#This Row],[Lower Bound]])/2)</f>
        <v>0.23298689891542446</v>
      </c>
      <c r="X520" s="30">
        <f>(Data[[#This Row],[Upper Bound]]+Data[[#This Row],[Lower Bound]])/2</f>
        <v>25.309090874811126</v>
      </c>
      <c r="Y520" s="29">
        <f>LN(Data[[#This Row],[NVActual]]/Data[[#This Row],[MA'[n^2']
30d]])</f>
        <v>-1.2231357105396994</v>
      </c>
      <c r="Z520" s="29">
        <f>LN(Data[[#This Row],[NVActual]]/Data[[#This Row],[MA'[n*ln(n)']
30d]])</f>
        <v>9.8291464066513665</v>
      </c>
      <c r="AA520" s="29">
        <f>LN(Data[[#This Row],[NVActual]]/Data[[#This Row],[MA'[n^1.5']]])</f>
        <v>5.6118750437058385</v>
      </c>
      <c r="AB520" s="29">
        <f>LN(Data[[#This Row],[NVActual]]/Data[[#This Row],[Metcalfe
(n^2)]])</f>
        <v>-1.093632551731978</v>
      </c>
      <c r="AC520" s="26">
        <f>1+Data[[#This Row],[MA'[NVMetcalfe calc']]]/((Data[[#This Row],[NVM_norm
(scaled)]]-Data[[#This Row],[NV_fund.]])/2)</f>
        <v>-30386577725.453163</v>
      </c>
    </row>
    <row r="521" spans="1:29" x14ac:dyDescent="0.2">
      <c r="A521" s="23">
        <v>43655</v>
      </c>
      <c r="B521" s="24">
        <v>224021230975.77802</v>
      </c>
      <c r="C521" s="24">
        <f t="shared" si="57"/>
        <v>185239410151.29901</v>
      </c>
      <c r="D521" s="25">
        <f>LN(Data[[#This Row],[NVActual]])</f>
        <v>26.135006665451868</v>
      </c>
      <c r="E521" s="26">
        <v>815561</v>
      </c>
      <c r="F521" s="40">
        <f>Data[[#This Row],[DAA 
(n)]]^2</f>
        <v>665139744721</v>
      </c>
      <c r="G521" s="41">
        <f t="shared" si="58"/>
        <v>733041302817.90002</v>
      </c>
      <c r="H521" s="28">
        <f>LN(Data[[#This Row],[Metcalfe
(n^2)]])</f>
        <v>27.22326299796303</v>
      </c>
      <c r="I521" s="42">
        <f t="shared" si="59"/>
        <v>27.292613709238253</v>
      </c>
      <c r="J521" s="40">
        <f>Data[[#This Row],[DAA 
(n)]]*LN(Data[[#This Row],[DAA 
(n)]])</f>
        <v>11101115.796940863</v>
      </c>
      <c r="K521" s="40">
        <f t="shared" si="60"/>
        <v>11616869.037186835</v>
      </c>
      <c r="L521" s="29">
        <f>LN(Data[[#This Row],[MA'[n*ln(n)']
30d]])</f>
        <v>16.267968827055707</v>
      </c>
      <c r="M521" s="43">
        <f t="shared" si="61"/>
        <v>16.244840753049434</v>
      </c>
      <c r="N521" s="40">
        <f>Data[[#This Row],[DAA 
(n)]]^1.5</f>
        <v>736520220.59438539</v>
      </c>
      <c r="O521" s="40">
        <f t="shared" si="62"/>
        <v>788264440.29382157</v>
      </c>
      <c r="P521" s="43">
        <f>LN(Data[[#This Row],[MA'[n^1.5']]])</f>
        <v>20.485344175655609</v>
      </c>
      <c r="Q521" s="43">
        <f t="shared" si="63"/>
        <v>20.453492193561871</v>
      </c>
      <c r="R521" s="30">
        <f>$O$1+$O$2*Data[[#This Row],[MA'[ln(n^2)']]]</f>
        <v>27.292613709238253</v>
      </c>
      <c r="S521" s="30">
        <f>$Q$1+$Q$2*Data[[#This Row],[MA'[ln(n*ln(n))']]]</f>
        <v>23.323987242531565</v>
      </c>
      <c r="T521" s="31">
        <f>$O$3*Data[[#This Row],[Metcalfe
(n^2)]]</f>
        <v>345872667254.91998</v>
      </c>
      <c r="U521" s="31">
        <f t="shared" si="64"/>
        <v>381181477465.30792</v>
      </c>
      <c r="V521" s="30">
        <f>LN(Data[[#This Row],[MA'[NVA']
30d]]/Data[[#This Row],[MA'[NVMetcalfe calc']]])</f>
        <v>-0.72162648316245892</v>
      </c>
      <c r="W521" s="30">
        <f>$Q$3+Data[[#This Row],[NVM
(scaled)]]/((Data[[#This Row],[Upper Bound]]-Data[[#This Row],[Lower Bound]])/2)</f>
        <v>0.22633438963516705</v>
      </c>
      <c r="X521" s="30">
        <f>(Data[[#This Row],[Upper Bound]]+Data[[#This Row],[Lower Bound]])/2</f>
        <v>25.308300475884909</v>
      </c>
      <c r="Y521" s="32">
        <f>LN(Data[[#This Row],[NVActual]]/Data[[#This Row],[MA'[n^2']
30d]])</f>
        <v>-1.185461219430697</v>
      </c>
      <c r="Z521" s="32">
        <f>LN(Data[[#This Row],[NVActual]]/Data[[#This Row],[MA'[n*ln(n)']
30d]])</f>
        <v>9.8670378383961612</v>
      </c>
      <c r="AA521" s="32">
        <f>LN(Data[[#This Row],[NVActual]]/Data[[#This Row],[MA'[n^1.5']]])</f>
        <v>5.6496624897962597</v>
      </c>
      <c r="AB521" s="32">
        <f>LN(Data[[#This Row],[NVActual]]/Data[[#This Row],[Metcalfe
(n^2)]])</f>
        <v>-1.0882563325111616</v>
      </c>
      <c r="AC521" s="34">
        <f>1+Data[[#This Row],[MA'[NVMetcalfe calc']]]/((Data[[#This Row],[NVM_norm
(scaled)]]-Data[[#This Row],[NV_fund.]])/2)</f>
        <v>-30394864273.557529</v>
      </c>
    </row>
    <row r="522" spans="1:29" x14ac:dyDescent="0.2">
      <c r="A522" s="23">
        <v>43654</v>
      </c>
      <c r="B522" s="24">
        <v>219376353956.16101</v>
      </c>
      <c r="C522" s="24">
        <f t="shared" si="57"/>
        <v>182288887876.67297</v>
      </c>
      <c r="D522" s="25">
        <f>LN(Data[[#This Row],[NVActual]])</f>
        <v>26.11405460302743</v>
      </c>
      <c r="E522" s="26">
        <v>834590</v>
      </c>
      <c r="F522" s="40">
        <f>Data[[#This Row],[DAA 
(n)]]^2</f>
        <v>696540468100</v>
      </c>
      <c r="G522" s="41">
        <f t="shared" si="58"/>
        <v>722098280319.5</v>
      </c>
      <c r="H522" s="28">
        <f>LN(Data[[#This Row],[Metcalfe
(n^2)]])</f>
        <v>27.269391730560248</v>
      </c>
      <c r="I522" s="42">
        <f t="shared" si="59"/>
        <v>27.269934969399177</v>
      </c>
      <c r="J522" s="40">
        <f>Data[[#This Row],[DAA 
(n)]]*LN(Data[[#This Row],[DAA 
(n)]])</f>
        <v>11379380.822204139</v>
      </c>
      <c r="K522" s="40">
        <f t="shared" si="60"/>
        <v>11503584.420092629</v>
      </c>
      <c r="L522" s="29">
        <f>LN(Data[[#This Row],[MA'[n*ln(n)']
30d]])</f>
        <v>16.258169233472351</v>
      </c>
      <c r="M522" s="43">
        <f t="shared" si="61"/>
        <v>16.243474999822688</v>
      </c>
      <c r="N522" s="40">
        <f>Data[[#This Row],[DAA 
(n)]]^1.5</f>
        <v>762447184.57843292</v>
      </c>
      <c r="O522" s="40">
        <f t="shared" si="62"/>
        <v>778452333.25756943</v>
      </c>
      <c r="P522" s="43">
        <f>LN(Data[[#This Row],[MA'[n^1.5']]])</f>
        <v>20.472818318407523</v>
      </c>
      <c r="Q522" s="43">
        <f t="shared" si="63"/>
        <v>20.451568691065194</v>
      </c>
      <c r="R522" s="30">
        <f>$O$1+$O$2*Data[[#This Row],[MA'[ln(n^2)']]]</f>
        <v>27.269934969399177</v>
      </c>
      <c r="S522" s="30">
        <f>$Q$1+$Q$2*Data[[#This Row],[MA'[ln(n*ln(n))']]]</f>
        <v>23.321733749707434</v>
      </c>
      <c r="T522" s="31">
        <f>$O$3*Data[[#This Row],[Metcalfe
(n^2)]]</f>
        <v>362201043412</v>
      </c>
      <c r="U522" s="31">
        <f t="shared" si="64"/>
        <v>375491105766.13995</v>
      </c>
      <c r="V522" s="30">
        <f>LN(Data[[#This Row],[MA'[NVA']
30d]]/Data[[#This Row],[MA'[NVMetcalfe calc']]])</f>
        <v>-0.72264205986891794</v>
      </c>
      <c r="W522" s="30">
        <f>$Q$3+Data[[#This Row],[NVM
(scaled)]]/((Data[[#This Row],[Upper Bound]]-Data[[#This Row],[Lower Bound]])/2)</f>
        <v>0.22393858637967873</v>
      </c>
      <c r="X522" s="30">
        <f>(Data[[#This Row],[Upper Bound]]+Data[[#This Row],[Lower Bound]])/2</f>
        <v>25.295834359553304</v>
      </c>
      <c r="Y522" s="29">
        <f>LN(Data[[#This Row],[NVActual]]/Data[[#This Row],[MA'[n^2']
30d]])</f>
        <v>-1.1913724858741799</v>
      </c>
      <c r="Z522" s="29">
        <f>LN(Data[[#This Row],[NVActual]]/Data[[#This Row],[MA'[n*ln(n)']
30d]])</f>
        <v>9.8558853695550788</v>
      </c>
      <c r="AA522" s="29">
        <f>LN(Data[[#This Row],[NVActual]]/Data[[#This Row],[MA'[n^1.5']]])</f>
        <v>5.6412362846199109</v>
      </c>
      <c r="AB522" s="29">
        <f>LN(Data[[#This Row],[NVActual]]/Data[[#This Row],[Metcalfe
(n^2)]])</f>
        <v>-1.155337127532817</v>
      </c>
      <c r="AC522" s="26">
        <f>1+Data[[#This Row],[MA'[NVMetcalfe calc']]]/((Data[[#This Row],[NVM_norm
(scaled)]]-Data[[#This Row],[NV_fund.]])/2)</f>
        <v>-29953148270.133701</v>
      </c>
    </row>
    <row r="523" spans="1:29" x14ac:dyDescent="0.2">
      <c r="A523" s="23">
        <v>43653</v>
      </c>
      <c r="B523" s="24">
        <v>203975542702.92001</v>
      </c>
      <c r="C523" s="24">
        <f t="shared" si="57"/>
        <v>179673605532.77921</v>
      </c>
      <c r="D523" s="25">
        <f>LN(Data[[#This Row],[NVActual]])</f>
        <v>26.041265934892227</v>
      </c>
      <c r="E523" s="26">
        <v>614084</v>
      </c>
      <c r="F523" s="40">
        <f>Data[[#This Row],[DAA 
(n)]]^2</f>
        <v>377099159056</v>
      </c>
      <c r="G523" s="41">
        <f t="shared" si="58"/>
        <v>711597678237</v>
      </c>
      <c r="H523" s="28">
        <f>LN(Data[[#This Row],[Metcalfe
(n^2)]])</f>
        <v>26.655774011179066</v>
      </c>
      <c r="I523" s="42">
        <f t="shared" si="59"/>
        <v>27.249869758923406</v>
      </c>
      <c r="J523" s="40">
        <f>Data[[#This Row],[DAA 
(n)]]*LN(Data[[#This Row],[DAA 
(n)]])</f>
        <v>8184442.1639404427</v>
      </c>
      <c r="K523" s="40">
        <f t="shared" si="60"/>
        <v>11398801.862198411</v>
      </c>
      <c r="L523" s="29">
        <f>LN(Data[[#This Row],[MA'[n*ln(n)']
30d]])</f>
        <v>16.249018808034194</v>
      </c>
      <c r="M523" s="43">
        <f t="shared" si="61"/>
        <v>16.242715444019566</v>
      </c>
      <c r="N523" s="40">
        <f>Data[[#This Row],[DAA 
(n)]]^1.5</f>
        <v>481217788.52173054</v>
      </c>
      <c r="O523" s="40">
        <f t="shared" si="62"/>
        <v>769218927.23780298</v>
      </c>
      <c r="P523" s="43">
        <f>LN(Data[[#This Row],[MA'[n^1.5']]])</f>
        <v>20.460886177769567</v>
      </c>
      <c r="Q523" s="43">
        <f t="shared" si="63"/>
        <v>20.450420727785847</v>
      </c>
      <c r="R523" s="30">
        <f>$O$1+$O$2*Data[[#This Row],[MA'[ln(n^2)']]]</f>
        <v>27.249869758923406</v>
      </c>
      <c r="S523" s="30">
        <f>$Q$1+$Q$2*Data[[#This Row],[MA'[ln(n*ln(n))']]]</f>
        <v>23.320480482632284</v>
      </c>
      <c r="T523" s="31">
        <f>$O$3*Data[[#This Row],[Metcalfe
(n^2)]]</f>
        <v>196091562709.12</v>
      </c>
      <c r="U523" s="31">
        <f t="shared" si="64"/>
        <v>370030792683.23999</v>
      </c>
      <c r="V523" s="30">
        <f>LN(Data[[#This Row],[MA'[NVA']
30d]]/Data[[#This Row],[MA'[NVMetcalfe calc']]])</f>
        <v>-0.72244432337234454</v>
      </c>
      <c r="W523" s="30">
        <f>$Q$3+Data[[#This Row],[NVM
(scaled)]]/((Data[[#This Row],[Upper Bound]]-Data[[#This Row],[Lower Bound]])/2)</f>
        <v>0.22228671298546093</v>
      </c>
      <c r="X523" s="30">
        <f>(Data[[#This Row],[Upper Bound]]+Data[[#This Row],[Lower Bound]])/2</f>
        <v>25.285175120777843</v>
      </c>
      <c r="Y523" s="32">
        <f>LN(Data[[#This Row],[NVActual]]/Data[[#This Row],[MA'[n^2']
30d]])</f>
        <v>-1.2495125951044557</v>
      </c>
      <c r="Z523" s="32">
        <f>LN(Data[[#This Row],[NVActual]]/Data[[#This Row],[MA'[n*ln(n)']
30d]])</f>
        <v>9.7922471268580296</v>
      </c>
      <c r="AA523" s="32">
        <f>LN(Data[[#This Row],[NVActual]]/Data[[#This Row],[MA'[n^1.5']]])</f>
        <v>5.5803797571226594</v>
      </c>
      <c r="AB523" s="32">
        <f>LN(Data[[#This Row],[NVActual]]/Data[[#This Row],[Metcalfe
(n^2)]])</f>
        <v>-0.6145080762868409</v>
      </c>
      <c r="AC523" s="34">
        <f>1+Data[[#This Row],[MA'[NVMetcalfe calc']]]/((Data[[#This Row],[NVM_norm
(scaled)]]-Data[[#This Row],[NV_fund.]])/2)</f>
        <v>-29528184194.098003</v>
      </c>
    </row>
    <row r="524" spans="1:29" x14ac:dyDescent="0.2">
      <c r="A524" s="23">
        <v>43652</v>
      </c>
      <c r="B524" s="24">
        <v>199539253818.18201</v>
      </c>
      <c r="C524" s="24">
        <f t="shared" ref="C524:C587" si="65">AVERAGE(B524:B553)</f>
        <v>177621049923.51691</v>
      </c>
      <c r="D524" s="25">
        <f>LN(Data[[#This Row],[NVActual]])</f>
        <v>26.019276814914818</v>
      </c>
      <c r="E524" s="26">
        <v>654703</v>
      </c>
      <c r="F524" s="40">
        <f>Data[[#This Row],[DAA 
(n)]]^2</f>
        <v>428636018209</v>
      </c>
      <c r="G524" s="41">
        <f t="shared" ref="G524:G587" si="66">AVERAGE(F524:F553)</f>
        <v>723923983186.09998</v>
      </c>
      <c r="H524" s="28">
        <f>LN(Data[[#This Row],[Metcalfe
(n^2)]])</f>
        <v>26.783873953340194</v>
      </c>
      <c r="I524" s="42">
        <f t="shared" ref="I524:I587" si="67">AVERAGE(H524:H553)</f>
        <v>27.27265000820142</v>
      </c>
      <c r="J524" s="40">
        <f>Data[[#This Row],[DAA 
(n)]]*LN(Data[[#This Row],[DAA 
(n)]])</f>
        <v>8767741.3144368418</v>
      </c>
      <c r="K524" s="40">
        <f t="shared" ref="K524:K587" si="68">AVERAGE(J524:J553)</f>
        <v>11519774.770086113</v>
      </c>
      <c r="L524" s="29">
        <f>LN(Data[[#This Row],[MA'[n*ln(n)']
30d]])</f>
        <v>16.25957566183309</v>
      </c>
      <c r="M524" s="43">
        <f t="shared" ref="M524:M587" si="69">AVERAGE(L524:L553)</f>
        <v>16.242565592068303</v>
      </c>
      <c r="N524" s="40">
        <f>Data[[#This Row],[DAA 
(n)]]^1.5</f>
        <v>529744548.84357929</v>
      </c>
      <c r="O524" s="40">
        <f t="shared" ref="O524:O587" si="70">AVERAGE(N524:N553)</f>
        <v>779958945.87562382</v>
      </c>
      <c r="P524" s="43">
        <f>LN(Data[[#This Row],[MA'[n^1.5']]])</f>
        <v>20.47475184276993</v>
      </c>
      <c r="Q524" s="43">
        <f t="shared" ref="Q524:Q587" si="71">AVERAGE(P524:P553)</f>
        <v>20.45007097241308</v>
      </c>
      <c r="R524" s="30">
        <f>$O$1+$O$2*Data[[#This Row],[MA'[ln(n^2)']]]</f>
        <v>27.27265000820142</v>
      </c>
      <c r="S524" s="30">
        <f>$Q$1+$Q$2*Data[[#This Row],[MA'[ln(n*ln(n))']]]</f>
        <v>23.320233226912698</v>
      </c>
      <c r="T524" s="31">
        <f>$O$3*Data[[#This Row],[Metcalfe
(n^2)]]</f>
        <v>222890729468.67999</v>
      </c>
      <c r="U524" s="31">
        <f t="shared" si="64"/>
        <v>376440471256.77203</v>
      </c>
      <c r="V524" s="30">
        <f>LN(Data[[#This Row],[MA'[NVA']
30d]]/Data[[#This Row],[MA'[NVMetcalfe calc']]])</f>
        <v>-0.75110757598857791</v>
      </c>
      <c r="W524" s="30">
        <f>$Q$3+Data[[#This Row],[NVM
(scaled)]]/((Data[[#This Row],[Upper Bound]]-Data[[#This Row],[Lower Bound]])/2)</f>
        <v>0.2099249130079483</v>
      </c>
      <c r="X524" s="30">
        <f>(Data[[#This Row],[Upper Bound]]+Data[[#This Row],[Lower Bound]])/2</f>
        <v>25.296441617557058</v>
      </c>
      <c r="Y524" s="29">
        <f>LN(Data[[#This Row],[NVActual]]/Data[[#This Row],[MA'[n^2']
30d]])</f>
        <v>-1.2886754133055769</v>
      </c>
      <c r="Z524" s="29">
        <f>LN(Data[[#This Row],[NVActual]]/Data[[#This Row],[MA'[n*ln(n)']
30d]])</f>
        <v>9.7597011530817284</v>
      </c>
      <c r="AA524" s="29">
        <f>LN(Data[[#This Row],[NVActual]]/Data[[#This Row],[MA'[n^1.5']]])</f>
        <v>5.5445249721448864</v>
      </c>
      <c r="AB524" s="29">
        <f>LN(Data[[#This Row],[NVActual]]/Data[[#This Row],[Metcalfe
(n^2)]])</f>
        <v>-0.7645971384253768</v>
      </c>
      <c r="AC524" s="26">
        <f>1+Data[[#This Row],[MA'[NVMetcalfe calc']]]/((Data[[#This Row],[NVM_norm
(scaled)]]-Data[[#This Row],[NV_fund.]])/2)</f>
        <v>-30011378277.63599</v>
      </c>
    </row>
    <row r="525" spans="1:29" x14ac:dyDescent="0.2">
      <c r="A525" s="23">
        <v>43651</v>
      </c>
      <c r="B525" s="24">
        <v>195779255924.42001</v>
      </c>
      <c r="C525" s="24">
        <f t="shared" si="65"/>
        <v>175569603839.94641</v>
      </c>
      <c r="D525" s="25">
        <f>LN(Data[[#This Row],[NVActual]])</f>
        <v>26.000253616202549</v>
      </c>
      <c r="E525" s="26">
        <v>837154</v>
      </c>
      <c r="F525" s="40">
        <f>Data[[#This Row],[DAA 
(n)]]^2</f>
        <v>700826819716</v>
      </c>
      <c r="G525" s="41">
        <f t="shared" si="66"/>
        <v>731640565919</v>
      </c>
      <c r="H525" s="28">
        <f>LN(Data[[#This Row],[Metcalfe
(n^2)]])</f>
        <v>27.275526645979003</v>
      </c>
      <c r="I525" s="42">
        <f t="shared" si="67"/>
        <v>27.287044473907972</v>
      </c>
      <c r="J525" s="40">
        <f>Data[[#This Row],[DAA 
(n)]]*LN(Data[[#This Row],[DAA 
(n)]])</f>
        <v>11416908.116893953</v>
      </c>
      <c r="K525" s="40">
        <f t="shared" si="68"/>
        <v>11596056.420751136</v>
      </c>
      <c r="L525" s="29">
        <f>LN(Data[[#This Row],[MA'[n*ln(n)']
30d]])</f>
        <v>16.266175634547473</v>
      </c>
      <c r="M525" s="43">
        <f t="shared" si="69"/>
        <v>16.242028534614168</v>
      </c>
      <c r="N525" s="40">
        <f>Data[[#This Row],[DAA 
(n)]]^1.5</f>
        <v>765963429.5660131</v>
      </c>
      <c r="O525" s="40">
        <f t="shared" si="70"/>
        <v>786712750.03970325</v>
      </c>
      <c r="P525" s="43">
        <f>LN(Data[[#This Row],[MA'[n^1.5']]])</f>
        <v>20.483373746158993</v>
      </c>
      <c r="Q525" s="43">
        <f t="shared" si="71"/>
        <v>20.449209288063383</v>
      </c>
      <c r="R525" s="30">
        <f>$O$1+$O$2*Data[[#This Row],[MA'[ln(n^2)']]]</f>
        <v>27.287044473907972</v>
      </c>
      <c r="S525" s="30">
        <f>$Q$1+$Q$2*Data[[#This Row],[MA'[ln(n*ln(n))']]]</f>
        <v>23.319347082113374</v>
      </c>
      <c r="T525" s="31">
        <f>$O$3*Data[[#This Row],[Metcalfe
(n^2)]]</f>
        <v>364429946252.32001</v>
      </c>
      <c r="U525" s="31">
        <f t="shared" si="64"/>
        <v>380453094277.87994</v>
      </c>
      <c r="V525" s="30">
        <f>LN(Data[[#This Row],[MA'[NVA']
30d]]/Data[[#This Row],[MA'[NVMetcalfe calc']]])</f>
        <v>-0.77332732843823027</v>
      </c>
      <c r="W525" s="30">
        <f>$Q$3+Data[[#This Row],[NVM
(scaled)]]/((Data[[#This Row],[Upper Bound]]-Data[[#This Row],[Lower Bound]])/2)</f>
        <v>0.20018835255051909</v>
      </c>
      <c r="X525" s="30">
        <f>(Data[[#This Row],[Upper Bound]]+Data[[#This Row],[Lower Bound]])/2</f>
        <v>25.303195778010675</v>
      </c>
      <c r="Y525" s="32">
        <f>LN(Data[[#This Row],[NVActual]]/Data[[#This Row],[MA'[n^2']
30d]])</f>
        <v>-1.318301583945084</v>
      </c>
      <c r="Z525" s="32">
        <f>LN(Data[[#This Row],[NVActual]]/Data[[#This Row],[MA'[n*ln(n)']
30d]])</f>
        <v>9.7340779816550747</v>
      </c>
      <c r="AA525" s="32">
        <f>LN(Data[[#This Row],[NVActual]]/Data[[#This Row],[MA'[n^1.5']]])</f>
        <v>5.5168798700435566</v>
      </c>
      <c r="AB525" s="32">
        <f>LN(Data[[#This Row],[NVActual]]/Data[[#This Row],[Metcalfe
(n^2)]])</f>
        <v>-1.2752730297764558</v>
      </c>
      <c r="AC525" s="34">
        <f>1+Data[[#This Row],[MA'[NVMetcalfe calc']]]/((Data[[#This Row],[NVM_norm
(scaled)]]-Data[[#This Row],[NV_fund.]])/2)</f>
        <v>-30311355752.495419</v>
      </c>
    </row>
    <row r="526" spans="1:29" x14ac:dyDescent="0.2">
      <c r="A526" s="23">
        <v>43650</v>
      </c>
      <c r="B526" s="24">
        <v>198932256881.84399</v>
      </c>
      <c r="C526" s="24">
        <f t="shared" si="65"/>
        <v>173655893805.77106</v>
      </c>
      <c r="D526" s="25">
        <f>LN(Data[[#This Row],[NVActual]])</f>
        <v>26.016230186036477</v>
      </c>
      <c r="E526" s="26">
        <v>814107</v>
      </c>
      <c r="F526" s="40">
        <f>Data[[#This Row],[DAA 
(n)]]^2</f>
        <v>662770207449</v>
      </c>
      <c r="G526" s="41">
        <f t="shared" si="66"/>
        <v>733765284089</v>
      </c>
      <c r="H526" s="28">
        <f>LN(Data[[#This Row],[Metcalfe
(n^2)]])</f>
        <v>27.219694171954764</v>
      </c>
      <c r="I526" s="42">
        <f t="shared" si="67"/>
        <v>27.289946161793242</v>
      </c>
      <c r="J526" s="40">
        <f>Data[[#This Row],[DAA 
(n)]]*LN(Data[[#This Row],[DAA 
(n)]])</f>
        <v>11079871.781623788</v>
      </c>
      <c r="K526" s="40">
        <f t="shared" si="68"/>
        <v>11614254.952280361</v>
      </c>
      <c r="L526" s="29">
        <f>LN(Data[[#This Row],[MA'[n*ln(n)']
30d]])</f>
        <v>16.267743776824069</v>
      </c>
      <c r="M526" s="43">
        <f t="shared" si="69"/>
        <v>16.241188419981953</v>
      </c>
      <c r="N526" s="40">
        <f>Data[[#This Row],[DAA 
(n)]]^1.5</f>
        <v>734551472.17583477</v>
      </c>
      <c r="O526" s="40">
        <f t="shared" si="70"/>
        <v>788435309.52841258</v>
      </c>
      <c r="P526" s="43">
        <f>LN(Data[[#This Row],[MA'[n^1.5']]])</f>
        <v>20.485560918552004</v>
      </c>
      <c r="Q526" s="43">
        <f t="shared" si="71"/>
        <v>20.44794729165088</v>
      </c>
      <c r="R526" s="30">
        <f>$O$1+$O$2*Data[[#This Row],[MA'[ln(n^2)']]]</f>
        <v>27.289946161793242</v>
      </c>
      <c r="S526" s="30">
        <f>$Q$1+$Q$2*Data[[#This Row],[MA'[ln(n*ln(n))']]]</f>
        <v>23.31796089297022</v>
      </c>
      <c r="T526" s="31">
        <f>$O$3*Data[[#This Row],[Metcalfe
(n^2)]]</f>
        <v>344640507873.48004</v>
      </c>
      <c r="U526" s="31">
        <f t="shared" si="64"/>
        <v>381557947726.28003</v>
      </c>
      <c r="V526" s="30">
        <f>LN(Data[[#This Row],[MA'[NVA']
30d]]/Data[[#This Row],[MA'[NVMetcalfe calc']]])</f>
        <v>-0.78718701429032745</v>
      </c>
      <c r="W526" s="30">
        <f>$Q$3+Data[[#This Row],[NVM
(scaled)]]/((Data[[#This Row],[Upper Bound]]-Data[[#This Row],[Lower Bound]])/2)</f>
        <v>0.19363044623094156</v>
      </c>
      <c r="X526" s="30">
        <f>(Data[[#This Row],[Upper Bound]]+Data[[#This Row],[Lower Bound]])/2</f>
        <v>25.303953527381729</v>
      </c>
      <c r="Y526" s="29">
        <f>LN(Data[[#This Row],[NVActual]]/Data[[#This Row],[MA'[n^2']
30d]])</f>
        <v>-1.3052248519395562</v>
      </c>
      <c r="Z526" s="29">
        <f>LN(Data[[#This Row],[NVActual]]/Data[[#This Row],[MA'[n*ln(n)']
30d]])</f>
        <v>9.7484864092124059</v>
      </c>
      <c r="AA526" s="29">
        <f>LN(Data[[#This Row],[NVActual]]/Data[[#This Row],[MA'[n^1.5']]])</f>
        <v>5.5306692674844742</v>
      </c>
      <c r="AB526" s="29">
        <f>LN(Data[[#This Row],[NVActual]]/Data[[#This Row],[Metcalfe
(n^2)]])</f>
        <v>-1.2034639859182859</v>
      </c>
      <c r="AC526" s="26">
        <f>1+Data[[#This Row],[MA'[NVMetcalfe calc']]]/((Data[[#This Row],[NVM_norm
(scaled)]]-Data[[#This Row],[NV_fund.]])/2)</f>
        <v>-30390524763.908241</v>
      </c>
    </row>
    <row r="527" spans="1:29" x14ac:dyDescent="0.2">
      <c r="A527" s="23">
        <v>43649</v>
      </c>
      <c r="B527" s="24">
        <v>212701280671.492</v>
      </c>
      <c r="C527" s="24">
        <f t="shared" si="65"/>
        <v>171548684742.44687</v>
      </c>
      <c r="D527" s="25">
        <f>LN(Data[[#This Row],[NVActual]])</f>
        <v>26.083154580157007</v>
      </c>
      <c r="E527" s="26">
        <v>883931</v>
      </c>
      <c r="F527" s="40">
        <f>Data[[#This Row],[DAA 
(n)]]^2</f>
        <v>781334012761</v>
      </c>
      <c r="G527" s="41">
        <f t="shared" si="66"/>
        <v>739353985120.69995</v>
      </c>
      <c r="H527" s="28">
        <f>LN(Data[[#This Row],[Metcalfe
(n^2)]])</f>
        <v>27.384268568549487</v>
      </c>
      <c r="I527" s="42">
        <f t="shared" si="67"/>
        <v>27.297463388299672</v>
      </c>
      <c r="J527" s="40">
        <f>Data[[#This Row],[DAA 
(n)]]*LN(Data[[#This Row],[DAA 
(n)]])</f>
        <v>12102901.950033259</v>
      </c>
      <c r="K527" s="40">
        <f t="shared" si="68"/>
        <v>11661763.757061936</v>
      </c>
      <c r="L527" s="29">
        <f>LN(Data[[#This Row],[MA'[n*ln(n)']
30d]])</f>
        <v>16.271825993061363</v>
      </c>
      <c r="M527" s="43">
        <f t="shared" si="69"/>
        <v>16.240155197032756</v>
      </c>
      <c r="N527" s="40">
        <f>Data[[#This Row],[DAA 
(n)]]^1.5</f>
        <v>831050753.70511842</v>
      </c>
      <c r="O527" s="40">
        <f t="shared" si="70"/>
        <v>792947489.80493236</v>
      </c>
      <c r="P527" s="43">
        <f>LN(Data[[#This Row],[MA'[n^1.5']]])</f>
        <v>20.491267560262827</v>
      </c>
      <c r="Q527" s="43">
        <f t="shared" si="71"/>
        <v>20.446416319920978</v>
      </c>
      <c r="R527" s="30">
        <f>$O$1+$O$2*Data[[#This Row],[MA'[ln(n^2)']]]</f>
        <v>27.297463388299672</v>
      </c>
      <c r="S527" s="30">
        <f>$Q$1+$Q$2*Data[[#This Row],[MA'[ln(n*ln(n))']]]</f>
        <v>23.316256075104047</v>
      </c>
      <c r="T527" s="31">
        <f>$O$3*Data[[#This Row],[Metcalfe
(n^2)]]</f>
        <v>406293686635.72003</v>
      </c>
      <c r="U527" s="31">
        <f t="shared" si="64"/>
        <v>384464072262.76398</v>
      </c>
      <c r="V527" s="30">
        <f>LN(Data[[#This Row],[MA'[NVA']
30d]]/Data[[#This Row],[MA'[NVMetcalfe calc']]])</f>
        <v>-0.80698324206097205</v>
      </c>
      <c r="W527" s="30">
        <f>$Q$3+Data[[#This Row],[NVM
(scaled)]]/((Data[[#This Row],[Upper Bound]]-Data[[#This Row],[Lower Bound]])/2)</f>
        <v>0.18460375781675892</v>
      </c>
      <c r="X527" s="30">
        <f>(Data[[#This Row],[Upper Bound]]+Data[[#This Row],[Lower Bound]])/2</f>
        <v>25.306859731701859</v>
      </c>
      <c r="Y527" s="32">
        <f>LN(Data[[#This Row],[NVActual]]/Data[[#This Row],[MA'[n^2']
30d]])</f>
        <v>-1.245888068627107</v>
      </c>
      <c r="Z527" s="32">
        <f>LN(Data[[#This Row],[NVActual]]/Data[[#This Row],[MA'[n*ln(n)']
30d]])</f>
        <v>9.8113285870956428</v>
      </c>
      <c r="AA527" s="32">
        <f>LN(Data[[#This Row],[NVActual]]/Data[[#This Row],[MA'[n^1.5']]])</f>
        <v>5.5918870198941786</v>
      </c>
      <c r="AB527" s="32">
        <f>LN(Data[[#This Row],[NVActual]]/Data[[#This Row],[Metcalfe
(n^2)]])</f>
        <v>-1.3011139883924794</v>
      </c>
      <c r="AC527" s="34">
        <f>1+Data[[#This Row],[MA'[NVMetcalfe calc']]]/((Data[[#This Row],[NVM_norm
(scaled)]]-Data[[#This Row],[NV_fund.]])/2)</f>
        <v>-30607448045.259796</v>
      </c>
    </row>
    <row r="528" spans="1:29" x14ac:dyDescent="0.2">
      <c r="A528" s="23">
        <v>43648</v>
      </c>
      <c r="B528" s="24">
        <v>191572815076.09</v>
      </c>
      <c r="C528" s="24">
        <f t="shared" si="65"/>
        <v>169291538077.61713</v>
      </c>
      <c r="D528" s="25">
        <f>LN(Data[[#This Row],[NVActual]])</f>
        <v>25.97853380868024</v>
      </c>
      <c r="E528" s="26">
        <v>894242</v>
      </c>
      <c r="F528" s="40">
        <f>Data[[#This Row],[DAA 
(n)]]^2</f>
        <v>799668754564</v>
      </c>
      <c r="G528" s="41">
        <f t="shared" si="66"/>
        <v>730952848058.66663</v>
      </c>
      <c r="H528" s="28">
        <f>LN(Data[[#This Row],[Metcalfe
(n^2)]])</f>
        <v>27.407463422074155</v>
      </c>
      <c r="I528" s="42">
        <f t="shared" si="67"/>
        <v>27.284481803634094</v>
      </c>
      <c r="J528" s="40">
        <f>Data[[#This Row],[DAA 
(n)]]*LN(Data[[#This Row],[DAA 
(n)]])</f>
        <v>12254452.452741219</v>
      </c>
      <c r="K528" s="40">
        <f t="shared" si="68"/>
        <v>11585659.394442897</v>
      </c>
      <c r="L528" s="29">
        <f>LN(Data[[#This Row],[MA'[n*ln(n)']
30d]])</f>
        <v>16.26527863217817</v>
      </c>
      <c r="M528" s="43">
        <f t="shared" si="69"/>
        <v>16.238556545983602</v>
      </c>
      <c r="N528" s="40">
        <f>Data[[#This Row],[DAA 
(n)]]^1.5</f>
        <v>845634310.10030591</v>
      </c>
      <c r="O528" s="40">
        <f t="shared" si="70"/>
        <v>785930777.98955345</v>
      </c>
      <c r="P528" s="43">
        <f>LN(Data[[#This Row],[MA'[n^1.5']]])</f>
        <v>20.482379277799623</v>
      </c>
      <c r="Q528" s="43">
        <f t="shared" si="71"/>
        <v>20.444116316648717</v>
      </c>
      <c r="R528" s="30">
        <f>$O$1+$O$2*Data[[#This Row],[MA'[ln(n^2)']]]</f>
        <v>27.284481803634094</v>
      </c>
      <c r="S528" s="30">
        <f>$Q$1+$Q$2*Data[[#This Row],[MA'[ln(n*ln(n))']]]</f>
        <v>23.313618300872943</v>
      </c>
      <c r="T528" s="31">
        <f>$O$3*Data[[#This Row],[Metcalfe
(n^2)]]</f>
        <v>415827752373.28003</v>
      </c>
      <c r="U528" s="31">
        <f t="shared" si="64"/>
        <v>380095480990.50671</v>
      </c>
      <c r="V528" s="30">
        <f>LN(Data[[#This Row],[MA'[NVA']
30d]]/Data[[#This Row],[MA'[NVMetcalfe calc']]])</f>
        <v>-0.80880018085452787</v>
      </c>
      <c r="W528" s="30">
        <f>$Q$3+Data[[#This Row],[NVM
(scaled)]]/((Data[[#This Row],[Upper Bound]]-Data[[#This Row],[Lower Bound]])/2)</f>
        <v>0.18263259475319343</v>
      </c>
      <c r="X528" s="30">
        <f>(Data[[#This Row],[Upper Bound]]+Data[[#This Row],[Lower Bound]])/2</f>
        <v>25.29905005225352</v>
      </c>
      <c r="Y528" s="29">
        <f>LN(Data[[#This Row],[NVActual]]/Data[[#This Row],[MA'[n^2']
30d]])</f>
        <v>-1.339080982595803</v>
      </c>
      <c r="Z528" s="29">
        <f>LN(Data[[#This Row],[NVActual]]/Data[[#This Row],[MA'[n*ln(n)']
30d]])</f>
        <v>9.7132551765020683</v>
      </c>
      <c r="AA528" s="29">
        <f>LN(Data[[#This Row],[NVActual]]/Data[[#This Row],[MA'[n^1.5']]])</f>
        <v>5.4961545308806166</v>
      </c>
      <c r="AB528" s="29">
        <f>LN(Data[[#This Row],[NVActual]]/Data[[#This Row],[Metcalfe
(n^2)]])</f>
        <v>-1.4289296133939144</v>
      </c>
      <c r="AC528" s="26">
        <f>1+Data[[#This Row],[MA'[NVMetcalfe calc']]]/((Data[[#This Row],[NVM_norm
(scaled)]]-Data[[#This Row],[NV_fund.]])/2)</f>
        <v>-30266695608.249931</v>
      </c>
    </row>
    <row r="529" spans="1:29" x14ac:dyDescent="0.2">
      <c r="A529" s="23">
        <v>43647</v>
      </c>
      <c r="B529" s="24">
        <v>188054836533.453</v>
      </c>
      <c r="C529" s="24">
        <f t="shared" si="65"/>
        <v>168075841698.46829</v>
      </c>
      <c r="D529" s="25">
        <f>LN(Data[[#This Row],[NVActual]])</f>
        <v>25.959999440933522</v>
      </c>
      <c r="E529" s="26">
        <v>836709</v>
      </c>
      <c r="F529" s="40">
        <f>Data[[#This Row],[DAA 
(n)]]^2</f>
        <v>700081950681</v>
      </c>
      <c r="G529" s="41">
        <f t="shared" si="66"/>
        <v>720173801588.16663</v>
      </c>
      <c r="H529" s="28">
        <f>LN(Data[[#This Row],[Metcalfe
(n^2)]])</f>
        <v>27.274463237538807</v>
      </c>
      <c r="I529" s="42">
        <f t="shared" si="67"/>
        <v>27.267209962996798</v>
      </c>
      <c r="J529" s="40">
        <f>Data[[#This Row],[DAA 
(n)]]*LN(Data[[#This Row],[DAA 
(n)]])</f>
        <v>11410394.430508928</v>
      </c>
      <c r="K529" s="40">
        <f t="shared" si="68"/>
        <v>11486468.776536729</v>
      </c>
      <c r="L529" s="29">
        <f>LN(Data[[#This Row],[MA'[n*ln(n)']
30d]])</f>
        <v>16.256680272435887</v>
      </c>
      <c r="M529" s="43">
        <f t="shared" si="69"/>
        <v>16.237076724730457</v>
      </c>
      <c r="N529" s="40">
        <f>Data[[#This Row],[DAA 
(n)]]^1.5</f>
        <v>765352774.1325233</v>
      </c>
      <c r="O529" s="40">
        <f t="shared" si="70"/>
        <v>776854142.08136058</v>
      </c>
      <c r="P529" s="43">
        <f>LN(Data[[#This Row],[MA'[n^1.5']]])</f>
        <v>20.470763171381435</v>
      </c>
      <c r="Q529" s="43">
        <f t="shared" si="71"/>
        <v>20.441983484198822</v>
      </c>
      <c r="R529" s="30">
        <f>$O$1+$O$2*Data[[#This Row],[MA'[ln(n^2)']]]</f>
        <v>27.267209962996798</v>
      </c>
      <c r="S529" s="30">
        <f>$Q$1+$Q$2*Data[[#This Row],[MA'[ln(n*ln(n))']]]</f>
        <v>23.311176595805254</v>
      </c>
      <c r="T529" s="31">
        <f>$O$3*Data[[#This Row],[Metcalfe
(n^2)]]</f>
        <v>364042614354.12</v>
      </c>
      <c r="U529" s="31">
        <f t="shared" si="64"/>
        <v>374490376825.84668</v>
      </c>
      <c r="V529" s="30">
        <f>LN(Data[[#This Row],[MA'[NVA']
30d]]/Data[[#This Row],[MA'[NVMetcalfe calc']]])</f>
        <v>-0.80115079035113723</v>
      </c>
      <c r="W529" s="30">
        <f>$Q$3+Data[[#This Row],[NVM
(scaled)]]/((Data[[#This Row],[Upper Bound]]-Data[[#This Row],[Lower Bound]])/2)</f>
        <v>0.18497268299337533</v>
      </c>
      <c r="X529" s="30">
        <f>(Data[[#This Row],[Upper Bound]]+Data[[#This Row],[Lower Bound]])/2</f>
        <v>25.289193279401026</v>
      </c>
      <c r="Y529" s="32">
        <f>LN(Data[[#This Row],[NVActual]]/Data[[#This Row],[MA'[n^2']
30d]])</f>
        <v>-1.3427589699875222</v>
      </c>
      <c r="Z529" s="32">
        <f>LN(Data[[#This Row],[NVActual]]/Data[[#This Row],[MA'[n*ln(n)']
30d]])</f>
        <v>9.7033191684976359</v>
      </c>
      <c r="AA529" s="32">
        <f>LN(Data[[#This Row],[NVActual]]/Data[[#This Row],[MA'[n^1.5']]])</f>
        <v>5.4892362695520882</v>
      </c>
      <c r="AB529" s="32">
        <f>LN(Data[[#This Row],[NVActual]]/Data[[#This Row],[Metcalfe
(n^2)]])</f>
        <v>-1.3144637966052823</v>
      </c>
      <c r="AC529" s="34">
        <f>1+Data[[#This Row],[MA'[NVMetcalfe calc']]]/((Data[[#This Row],[NVM_norm
(scaled)]]-Data[[#This Row],[NV_fund.]])/2)</f>
        <v>-29834853894.399189</v>
      </c>
    </row>
    <row r="530" spans="1:29" x14ac:dyDescent="0.2">
      <c r="A530" s="23">
        <v>43646</v>
      </c>
      <c r="B530" s="24">
        <v>192893862979.798</v>
      </c>
      <c r="C530" s="24">
        <f t="shared" si="65"/>
        <v>166864875761.77316</v>
      </c>
      <c r="D530" s="25">
        <f>LN(Data[[#This Row],[NVActual]])</f>
        <v>25.985405941835662</v>
      </c>
      <c r="E530" s="26">
        <v>675915</v>
      </c>
      <c r="F530" s="40">
        <f>Data[[#This Row],[DAA 
(n)]]^2</f>
        <v>456861087225</v>
      </c>
      <c r="G530" s="41">
        <f t="shared" si="66"/>
        <v>720927643680.66663</v>
      </c>
      <c r="H530" s="28">
        <f>LN(Data[[#This Row],[Metcalfe
(n^2)]])</f>
        <v>26.847645214948479</v>
      </c>
      <c r="I530" s="42">
        <f t="shared" si="67"/>
        <v>27.268269727728402</v>
      </c>
      <c r="J530" s="40">
        <f>Data[[#This Row],[DAA 
(n)]]*LN(Data[[#This Row],[DAA 
(n)]])</f>
        <v>9073363.0577309504</v>
      </c>
      <c r="K530" s="40">
        <f t="shared" si="68"/>
        <v>11493013.716824444</v>
      </c>
      <c r="L530" s="29">
        <f>LN(Data[[#This Row],[MA'[n*ln(n)']
30d]])</f>
        <v>16.257249905844002</v>
      </c>
      <c r="M530" s="43">
        <f t="shared" si="69"/>
        <v>16.236047943640273</v>
      </c>
      <c r="N530" s="40">
        <f>Data[[#This Row],[DAA 
(n)]]^1.5</f>
        <v>555697095.34213638</v>
      </c>
      <c r="O530" s="40">
        <f t="shared" si="70"/>
        <v>777469773.09082627</v>
      </c>
      <c r="P530" s="43">
        <f>LN(Data[[#This Row],[MA'[n^1.5']]])</f>
        <v>20.471555324208332</v>
      </c>
      <c r="Q530" s="43">
        <f t="shared" si="71"/>
        <v>20.440458243317956</v>
      </c>
      <c r="R530" s="30">
        <f>$O$1+$O$2*Data[[#This Row],[MA'[ln(n^2)']]]</f>
        <v>27.268269727728402</v>
      </c>
      <c r="S530" s="30">
        <f>$Q$1+$Q$2*Data[[#This Row],[MA'[ln(n*ln(n))']]]</f>
        <v>23.30947910700645</v>
      </c>
      <c r="T530" s="31">
        <f>$O$3*Data[[#This Row],[Metcalfe
(n^2)]]</f>
        <v>237567765357</v>
      </c>
      <c r="U530" s="31">
        <f t="shared" si="64"/>
        <v>374882374713.94666</v>
      </c>
      <c r="V530" s="30">
        <f>LN(Data[[#This Row],[MA'[NVA']
30d]]/Data[[#This Row],[MA'[NVMetcalfe calc']]])</f>
        <v>-0.80942795161534842</v>
      </c>
      <c r="W530" s="30">
        <f>$Q$3+Data[[#This Row],[NVM
(scaled)]]/((Data[[#This Row],[Upper Bound]]-Data[[#This Row],[Lower Bound]])/2)</f>
        <v>0.18107311845265733</v>
      </c>
      <c r="X530" s="30">
        <f>(Data[[#This Row],[Upper Bound]]+Data[[#This Row],[Lower Bound]])/2</f>
        <v>25.288874417367424</v>
      </c>
      <c r="Y530" s="29">
        <f>LN(Data[[#This Row],[NVActual]]/Data[[#This Row],[MA'[n^2']
30d]])</f>
        <v>-1.3183986718544307</v>
      </c>
      <c r="Z530" s="29">
        <f>LN(Data[[#This Row],[NVActual]]/Data[[#This Row],[MA'[n*ln(n)']
30d]])</f>
        <v>9.7281560359916615</v>
      </c>
      <c r="AA530" s="29">
        <f>LN(Data[[#This Row],[NVActual]]/Data[[#This Row],[MA'[n^1.5']]])</f>
        <v>5.5138506176273303</v>
      </c>
      <c r="AB530" s="29">
        <f>LN(Data[[#This Row],[NVActual]]/Data[[#This Row],[Metcalfe
(n^2)]])</f>
        <v>-0.86223927311281567</v>
      </c>
      <c r="AC530" s="26">
        <f>1+Data[[#This Row],[MA'[NVMetcalfe calc']]]/((Data[[#This Row],[NVM_norm
(scaled)]]-Data[[#This Row],[NV_fund.]])/2)</f>
        <v>-29861824238.476532</v>
      </c>
    </row>
    <row r="531" spans="1:29" x14ac:dyDescent="0.2">
      <c r="A531" s="23">
        <v>43645</v>
      </c>
      <c r="B531" s="24">
        <v>212471408601.20099</v>
      </c>
      <c r="C531" s="24">
        <f t="shared" si="65"/>
        <v>165492907065.23032</v>
      </c>
      <c r="D531" s="25">
        <f>LN(Data[[#This Row],[NVActual]])</f>
        <v>26.082073268499467</v>
      </c>
      <c r="E531" s="26">
        <v>846946</v>
      </c>
      <c r="F531" s="40">
        <f>Data[[#This Row],[DAA 
(n)]]^2</f>
        <v>717317526916</v>
      </c>
      <c r="G531" s="41">
        <f t="shared" si="66"/>
        <v>725308011643.8667</v>
      </c>
      <c r="H531" s="28">
        <f>LN(Data[[#This Row],[Metcalfe
(n^2)]])</f>
        <v>27.2987844343488</v>
      </c>
      <c r="I531" s="42">
        <f t="shared" si="67"/>
        <v>27.276696736473852</v>
      </c>
      <c r="J531" s="40">
        <f>Data[[#This Row],[DAA 
(n)]]*LN(Data[[#This Row],[DAA 
(n)]])</f>
        <v>11560298.140766989</v>
      </c>
      <c r="K531" s="40">
        <f t="shared" si="68"/>
        <v>11536997.469001543</v>
      </c>
      <c r="L531" s="29">
        <f>LN(Data[[#This Row],[MA'[n*ln(n)']
30d]])</f>
        <v>16.261069600528415</v>
      </c>
      <c r="M531" s="43">
        <f t="shared" si="69"/>
        <v>16.234909111384809</v>
      </c>
      <c r="N531" s="40">
        <f>Data[[#This Row],[DAA 
(n)]]^1.5</f>
        <v>779441601.50161088</v>
      </c>
      <c r="O531" s="40">
        <f t="shared" si="70"/>
        <v>781336967.31671596</v>
      </c>
      <c r="P531" s="43">
        <f>LN(Data[[#This Row],[MA'[n^1.5']]])</f>
        <v>20.476517070984876</v>
      </c>
      <c r="Q531" s="43">
        <f t="shared" si="71"/>
        <v>20.438779607827247</v>
      </c>
      <c r="R531" s="30">
        <f>$O$1+$O$2*Data[[#This Row],[MA'[ln(n^2)']]]</f>
        <v>27.276696736473852</v>
      </c>
      <c r="S531" s="30">
        <f>$Q$1+$Q$2*Data[[#This Row],[MA'[ln(n*ln(n))']]]</f>
        <v>23.307600033784933</v>
      </c>
      <c r="T531" s="31">
        <f>$O$3*Data[[#This Row],[Metcalfe
(n^2)]]</f>
        <v>373005113996.32001</v>
      </c>
      <c r="U531" s="31">
        <f t="shared" si="64"/>
        <v>377160166054.81061</v>
      </c>
      <c r="V531" s="30">
        <f>LN(Data[[#This Row],[MA'[NVA']
30d]]/Data[[#This Row],[MA'[NVMetcalfe calc']]])</f>
        <v>-0.82374160458741086</v>
      </c>
      <c r="W531" s="30">
        <f>$Q$3+Data[[#This Row],[NVM
(scaled)]]/((Data[[#This Row],[Upper Bound]]-Data[[#This Row],[Lower Bound]])/2)</f>
        <v>0.17492238093904044</v>
      </c>
      <c r="X531" s="30">
        <f>(Data[[#This Row],[Upper Bound]]+Data[[#This Row],[Lower Bound]])/2</f>
        <v>25.292148385129394</v>
      </c>
      <c r="Y531" s="32">
        <f>LN(Data[[#This Row],[NVActual]]/Data[[#This Row],[MA'[n^2']
30d]])</f>
        <v>-1.2277889767278218</v>
      </c>
      <c r="Z531" s="32">
        <f>LN(Data[[#This Row],[NVActual]]/Data[[#This Row],[MA'[n*ln(n)']
30d]])</f>
        <v>9.821003667971052</v>
      </c>
      <c r="AA531" s="32">
        <f>LN(Data[[#This Row],[NVActual]]/Data[[#This Row],[MA'[n^1.5']]])</f>
        <v>5.6055561975145922</v>
      </c>
      <c r="AB531" s="32">
        <f>LN(Data[[#This Row],[NVActual]]/Data[[#This Row],[Metcalfe
(n^2)]])</f>
        <v>-1.2167111658493346</v>
      </c>
      <c r="AC531" s="34">
        <f>1+Data[[#This Row],[MA'[NVMetcalfe calc']]]/((Data[[#This Row],[NVM_norm
(scaled)]]-Data[[#This Row],[NV_fund.]])/2)</f>
        <v>-30031992066.26796</v>
      </c>
    </row>
    <row r="532" spans="1:29" x14ac:dyDescent="0.2">
      <c r="A532" s="23">
        <v>43644</v>
      </c>
      <c r="B532" s="24">
        <v>219806390394.216</v>
      </c>
      <c r="C532" s="24">
        <f t="shared" si="65"/>
        <v>163299714972.17865</v>
      </c>
      <c r="D532" s="25">
        <f>LN(Data[[#This Row],[NVActual]])</f>
        <v>26.116012952170355</v>
      </c>
      <c r="E532" s="26">
        <v>1008973</v>
      </c>
      <c r="F532" s="40">
        <f>Data[[#This Row],[DAA 
(n)]]^2</f>
        <v>1018026514729</v>
      </c>
      <c r="G532" s="41">
        <f t="shared" si="66"/>
        <v>726212820869.46667</v>
      </c>
      <c r="H532" s="28">
        <f>LN(Data[[#This Row],[Metcalfe
(n^2)]])</f>
        <v>27.64888707962044</v>
      </c>
      <c r="I532" s="42">
        <f t="shared" si="67"/>
        <v>27.277934834765521</v>
      </c>
      <c r="J532" s="40">
        <f>Data[[#This Row],[DAA 
(n)]]*LN(Data[[#This Row],[DAA 
(n)]])</f>
        <v>13948490.271692937</v>
      </c>
      <c r="K532" s="40">
        <f t="shared" si="68"/>
        <v>11544754.856584979</v>
      </c>
      <c r="L532" s="29">
        <f>LN(Data[[#This Row],[MA'[n*ln(n)']
30d]])</f>
        <v>16.261741766815106</v>
      </c>
      <c r="M532" s="43">
        <f t="shared" si="69"/>
        <v>16.233633056790012</v>
      </c>
      <c r="N532" s="40">
        <f>Data[[#This Row],[DAA 
(n)]]^1.5</f>
        <v>1013489648.0209671</v>
      </c>
      <c r="O532" s="40">
        <f t="shared" si="70"/>
        <v>782070911.66202044</v>
      </c>
      <c r="P532" s="43">
        <f>LN(Data[[#This Row],[MA'[n^1.5']]])</f>
        <v>20.47745597427312</v>
      </c>
      <c r="Q532" s="43">
        <f t="shared" si="71"/>
        <v>20.436922178178339</v>
      </c>
      <c r="R532" s="30">
        <f>$O$1+$O$2*Data[[#This Row],[MA'[ln(n^2)']]]</f>
        <v>27.277934834765521</v>
      </c>
      <c r="S532" s="30">
        <f>$Q$1+$Q$2*Data[[#This Row],[MA'[ln(n*ln(n))']]]</f>
        <v>23.305494543703517</v>
      </c>
      <c r="T532" s="31">
        <f>$O$3*Data[[#This Row],[Metcalfe
(n^2)]]</f>
        <v>529373787659.08002</v>
      </c>
      <c r="U532" s="31">
        <f t="shared" si="64"/>
        <v>377630666852.12268</v>
      </c>
      <c r="V532" s="30">
        <f>LN(Data[[#This Row],[MA'[NVA']
30d]]/Data[[#This Row],[MA'[NVMetcalfe calc']]])</f>
        <v>-0.83832939160358799</v>
      </c>
      <c r="W532" s="30">
        <f>$Q$3+Data[[#This Row],[NVM
(scaled)]]/((Data[[#This Row],[Upper Bound]]-Data[[#This Row],[Lower Bound]])/2)</f>
        <v>0.16792725368845424</v>
      </c>
      <c r="X532" s="30">
        <f>(Data[[#This Row],[Upper Bound]]+Data[[#This Row],[Lower Bound]])/2</f>
        <v>25.291714689234517</v>
      </c>
      <c r="Y532" s="29">
        <f>LN(Data[[#This Row],[NVActual]]/Data[[#This Row],[MA'[n^2']
30d]])</f>
        <v>-1.1950959983367033</v>
      </c>
      <c r="Z532" s="29">
        <f>LN(Data[[#This Row],[NVActual]]/Data[[#This Row],[MA'[n*ln(n)']
30d]])</f>
        <v>9.8542711853552465</v>
      </c>
      <c r="AA532" s="29">
        <f>LN(Data[[#This Row],[NVActual]]/Data[[#This Row],[MA'[n^1.5']]])</f>
        <v>5.6385569778972329</v>
      </c>
      <c r="AB532" s="29">
        <f>LN(Data[[#This Row],[NVActual]]/Data[[#This Row],[Metcalfe
(n^2)]])</f>
        <v>-1.5328741274500881</v>
      </c>
      <c r="AC532" s="26">
        <f>1+Data[[#This Row],[MA'[NVMetcalfe calc']]]/((Data[[#This Row],[NVM_norm
(scaled)]]-Data[[#This Row],[NV_fund.]])/2)</f>
        <v>-30061603395.455811</v>
      </c>
    </row>
    <row r="533" spans="1:29" x14ac:dyDescent="0.2">
      <c r="A533" s="23">
        <v>43643</v>
      </c>
      <c r="B533" s="24">
        <v>197579198121.073</v>
      </c>
      <c r="C533" s="24">
        <f t="shared" si="65"/>
        <v>161088342191.45618</v>
      </c>
      <c r="D533" s="25">
        <f>LN(Data[[#This Row],[NVActual]])</f>
        <v>26.009405344051988</v>
      </c>
      <c r="E533" s="26">
        <v>891448</v>
      </c>
      <c r="F533" s="40">
        <f>Data[[#This Row],[DAA 
(n)]]^2</f>
        <v>794679536704</v>
      </c>
      <c r="G533" s="41">
        <f t="shared" si="66"/>
        <v>718555708275.16663</v>
      </c>
      <c r="H533" s="28">
        <f>LN(Data[[#This Row],[Metcalfe
(n^2)]])</f>
        <v>27.401204771849173</v>
      </c>
      <c r="I533" s="42">
        <f t="shared" si="67"/>
        <v>27.269410639768903</v>
      </c>
      <c r="J533" s="40">
        <f>Data[[#This Row],[DAA 
(n)]]*LN(Data[[#This Row],[DAA 
(n)]])</f>
        <v>12213374.595727701</v>
      </c>
      <c r="K533" s="40">
        <f t="shared" si="68"/>
        <v>11485164.615212437</v>
      </c>
      <c r="L533" s="29">
        <f>LN(Data[[#This Row],[MA'[n*ln(n)']
30d]])</f>
        <v>16.256566727064214</v>
      </c>
      <c r="M533" s="43">
        <f t="shared" si="69"/>
        <v>16.232300269443591</v>
      </c>
      <c r="N533" s="40">
        <f>Data[[#This Row],[DAA 
(n)]]^1.5</f>
        <v>841674214.66723597</v>
      </c>
      <c r="O533" s="40">
        <f t="shared" si="70"/>
        <v>776174988.99183738</v>
      </c>
      <c r="P533" s="43">
        <f>LN(Data[[#This Row],[MA'[n^1.5']]])</f>
        <v>20.469888554004044</v>
      </c>
      <c r="Q533" s="43">
        <f t="shared" si="71"/>
        <v>20.43498473471325</v>
      </c>
      <c r="R533" s="30">
        <f>$O$1+$O$2*Data[[#This Row],[MA'[ln(n^2)']]]</f>
        <v>27.269410639768903</v>
      </c>
      <c r="S533" s="30">
        <f>$Q$1+$Q$2*Data[[#This Row],[MA'[ln(n*ln(n))']]]</f>
        <v>23.303295444581924</v>
      </c>
      <c r="T533" s="31">
        <f>$O$3*Data[[#This Row],[Metcalfe
(n^2)]]</f>
        <v>413233359086.08002</v>
      </c>
      <c r="U533" s="31">
        <f t="shared" si="64"/>
        <v>373648968303.08667</v>
      </c>
      <c r="V533" s="30">
        <f>LN(Data[[#This Row],[MA'[NVA']
30d]]/Data[[#This Row],[MA'[NVMetcalfe calc']]])</f>
        <v>-0.84136384547835963</v>
      </c>
      <c r="W533" s="30">
        <f>$Q$3+Data[[#This Row],[NVM
(scaled)]]/((Data[[#This Row],[Upper Bound]]-Data[[#This Row],[Lower Bound]])/2)</f>
        <v>0.16572394947106717</v>
      </c>
      <c r="X533" s="30">
        <f>(Data[[#This Row],[Upper Bound]]+Data[[#This Row],[Lower Bound]])/2</f>
        <v>25.286353042175413</v>
      </c>
      <c r="Y533" s="32">
        <f>LN(Data[[#This Row],[NVActual]]/Data[[#This Row],[MA'[n^2']
30d]])</f>
        <v>-1.2911037295417309</v>
      </c>
      <c r="Z533" s="32">
        <f>LN(Data[[#This Row],[NVActual]]/Data[[#This Row],[MA'[n*ln(n)']
30d]])</f>
        <v>9.7528386169877734</v>
      </c>
      <c r="AA533" s="32">
        <f>LN(Data[[#This Row],[NVActual]]/Data[[#This Row],[MA'[n^1.5']]])</f>
        <v>5.5395167900479452</v>
      </c>
      <c r="AB533" s="32">
        <f>LN(Data[[#This Row],[NVActual]]/Data[[#This Row],[Metcalfe
(n^2)]])</f>
        <v>-1.3917994277971866</v>
      </c>
      <c r="AC533" s="34">
        <f>1+Data[[#This Row],[MA'[NVMetcalfe calc']]]/((Data[[#This Row],[NVM_norm
(scaled)]]-Data[[#This Row],[NV_fund.]])/2)</f>
        <v>-29748376675.729298</v>
      </c>
    </row>
    <row r="534" spans="1:29" x14ac:dyDescent="0.2">
      <c r="A534" s="23">
        <v>43642</v>
      </c>
      <c r="B534" s="24">
        <v>228743908514.987</v>
      </c>
      <c r="C534" s="24">
        <f t="shared" si="65"/>
        <v>159654854184.67078</v>
      </c>
      <c r="D534" s="25">
        <f>LN(Data[[#This Row],[NVActual]])</f>
        <v>26.155868911304793</v>
      </c>
      <c r="E534" s="26">
        <v>1035885</v>
      </c>
      <c r="F534" s="40">
        <f>Data[[#This Row],[DAA 
(n)]]^2</f>
        <v>1073057733225</v>
      </c>
      <c r="G534" s="41">
        <f t="shared" si="66"/>
        <v>721778350315.83337</v>
      </c>
      <c r="H534" s="28">
        <f>LN(Data[[#This Row],[Metcalfe
(n^2)]])</f>
        <v>27.701533383558353</v>
      </c>
      <c r="I534" s="42">
        <f t="shared" si="67"/>
        <v>27.273237576528309</v>
      </c>
      <c r="J534" s="40">
        <f>Data[[#This Row],[DAA 
(n)]]*LN(Data[[#This Row],[DAA 
(n)]])</f>
        <v>14347801.454513673</v>
      </c>
      <c r="K534" s="40">
        <f t="shared" si="68"/>
        <v>11511024.846074371</v>
      </c>
      <c r="L534" s="29">
        <f>LN(Data[[#This Row],[MA'[n*ln(n)']
30d]])</f>
        <v>16.25881581635846</v>
      </c>
      <c r="M534" s="43">
        <f t="shared" si="69"/>
        <v>16.231022085487535</v>
      </c>
      <c r="N534" s="40">
        <f>Data[[#This Row],[DAA 
(n)]]^1.5</f>
        <v>1054307549.9975208</v>
      </c>
      <c r="O534" s="40">
        <f t="shared" si="70"/>
        <v>778697821.54109991</v>
      </c>
      <c r="P534" s="43">
        <f>LN(Data[[#This Row],[MA'[n^1.5']]])</f>
        <v>20.473133622984676</v>
      </c>
      <c r="Q534" s="43">
        <f t="shared" si="71"/>
        <v>20.433132354011867</v>
      </c>
      <c r="R534" s="30">
        <f>$O$1+$O$2*Data[[#This Row],[MA'[ln(n^2)']]]</f>
        <v>27.273237576528309</v>
      </c>
      <c r="S534" s="30">
        <f>$Q$1+$Q$2*Data[[#This Row],[MA'[ln(n*ln(n))']]]</f>
        <v>23.30118644105443</v>
      </c>
      <c r="T534" s="31">
        <f>$O$3*Data[[#This Row],[Metcalfe
(n^2)]]</f>
        <v>557990021277</v>
      </c>
      <c r="U534" s="31">
        <f t="shared" si="64"/>
        <v>375324742164.23334</v>
      </c>
      <c r="V534" s="30">
        <f>LN(Data[[#This Row],[MA'[NVA']
30d]]/Data[[#This Row],[MA'[NVMetcalfe calc']]])</f>
        <v>-0.85477730646740424</v>
      </c>
      <c r="W534" s="30">
        <f>$Q$3+Data[[#This Row],[NVM
(scaled)]]/((Data[[#This Row],[Upper Bound]]-Data[[#This Row],[Lower Bound]])/2)</f>
        <v>0.15960407743319427</v>
      </c>
      <c r="X534" s="30">
        <f>(Data[[#This Row],[Upper Bound]]+Data[[#This Row],[Lower Bound]])/2</f>
        <v>25.287212008791371</v>
      </c>
      <c r="Y534" s="29">
        <f>LN(Data[[#This Row],[NVActual]]/Data[[#This Row],[MA'[n^2']
30d]])</f>
        <v>-1.1491150233797425</v>
      </c>
      <c r="Z534" s="29">
        <f>LN(Data[[#This Row],[NVActual]]/Data[[#This Row],[MA'[n*ln(n)']
30d]])</f>
        <v>9.8970530949463331</v>
      </c>
      <c r="AA534" s="29">
        <f>LN(Data[[#This Row],[NVActual]]/Data[[#This Row],[MA'[n^1.5']]])</f>
        <v>5.6827352883201145</v>
      </c>
      <c r="AB534" s="29">
        <f>LN(Data[[#This Row],[NVActual]]/Data[[#This Row],[Metcalfe
(n^2)]])</f>
        <v>-1.5456644722535617</v>
      </c>
      <c r="AC534" s="26">
        <f>1+Data[[#This Row],[MA'[NVMetcalfe calc']]]/((Data[[#This Row],[NVM_norm
(scaled)]]-Data[[#This Row],[NV_fund.]])/2)</f>
        <v>-29873495573.232052</v>
      </c>
    </row>
    <row r="535" spans="1:29" x14ac:dyDescent="0.2">
      <c r="A535" s="23">
        <v>43641</v>
      </c>
      <c r="B535" s="24">
        <v>208497571410.04999</v>
      </c>
      <c r="C535" s="24">
        <f t="shared" si="65"/>
        <v>157239651782.68396</v>
      </c>
      <c r="D535" s="25">
        <f>LN(Data[[#This Row],[NVActual]])</f>
        <v>26.063193230204</v>
      </c>
      <c r="E535" s="26">
        <v>911584</v>
      </c>
      <c r="F535" s="40">
        <f>Data[[#This Row],[DAA 
(n)]]^2</f>
        <v>830985389056</v>
      </c>
      <c r="G535" s="41">
        <f t="shared" si="66"/>
        <v>712113011381.1333</v>
      </c>
      <c r="H535" s="28">
        <f>LN(Data[[#This Row],[Metcalfe
(n^2)]])</f>
        <v>27.44587804928387</v>
      </c>
      <c r="I535" s="42">
        <f t="shared" si="67"/>
        <v>27.262737234726252</v>
      </c>
      <c r="J535" s="40">
        <f>Data[[#This Row],[DAA 
(n)]]*LN(Data[[#This Row],[DAA 
(n)]])</f>
        <v>12509611.647839194</v>
      </c>
      <c r="K535" s="40">
        <f t="shared" si="68"/>
        <v>11436683.1499229</v>
      </c>
      <c r="L535" s="29">
        <f>LN(Data[[#This Row],[MA'[n*ln(n)']
30d]])</f>
        <v>16.252336567429509</v>
      </c>
      <c r="M535" s="43">
        <f t="shared" si="69"/>
        <v>16.229124428728216</v>
      </c>
      <c r="N535" s="40">
        <f>Data[[#This Row],[DAA 
(n)]]^1.5</f>
        <v>870352218.87304163</v>
      </c>
      <c r="O535" s="40">
        <f t="shared" si="70"/>
        <v>771302809.32055986</v>
      </c>
      <c r="P535" s="43">
        <f>LN(Data[[#This Row],[MA'[n^1.5']]])</f>
        <v>20.463591603216486</v>
      </c>
      <c r="Q535" s="43">
        <f t="shared" si="71"/>
        <v>20.430434169910608</v>
      </c>
      <c r="R535" s="30">
        <f>$O$1+$O$2*Data[[#This Row],[MA'[ln(n^2)']]]</f>
        <v>27.262737234726252</v>
      </c>
      <c r="S535" s="30">
        <f>$Q$1+$Q$2*Data[[#This Row],[MA'[ln(n*ln(n))']]]</f>
        <v>23.298055307401555</v>
      </c>
      <c r="T535" s="31">
        <f>$O$3*Data[[#This Row],[Metcalfe
(n^2)]]</f>
        <v>432112402309.12</v>
      </c>
      <c r="U535" s="31">
        <f t="shared" si="64"/>
        <v>370298765918.18933</v>
      </c>
      <c r="V535" s="30">
        <f>LN(Data[[#This Row],[MA'[NVA']
30d]]/Data[[#This Row],[MA'[NVMetcalfe calc']]])</f>
        <v>-0.85653906926808765</v>
      </c>
      <c r="W535" s="30">
        <f>$Q$3+Data[[#This Row],[NVM
(scaled)]]/((Data[[#This Row],[Upper Bound]]-Data[[#This Row],[Lower Bound]])/2)</f>
        <v>0.15791536624171704</v>
      </c>
      <c r="X535" s="30">
        <f>(Data[[#This Row],[Upper Bound]]+Data[[#This Row],[Lower Bound]])/2</f>
        <v>25.280396271063903</v>
      </c>
      <c r="Y535" s="32">
        <f>LN(Data[[#This Row],[NVActual]]/Data[[#This Row],[MA'[n^2']
30d]])</f>
        <v>-1.2283092294089952</v>
      </c>
      <c r="Z535" s="32">
        <f>LN(Data[[#This Row],[NVActual]]/Data[[#This Row],[MA'[n*ln(n)']
30d]])</f>
        <v>9.8108566627744906</v>
      </c>
      <c r="AA535" s="32">
        <f>LN(Data[[#This Row],[NVActual]]/Data[[#This Row],[MA'[n^1.5']]])</f>
        <v>5.599601626987516</v>
      </c>
      <c r="AB535" s="32">
        <f>LN(Data[[#This Row],[NVActual]]/Data[[#This Row],[Metcalfe
(n^2)]])</f>
        <v>-1.3826848190798697</v>
      </c>
      <c r="AC535" s="34">
        <f>1+Data[[#This Row],[MA'[NVMetcalfe calc']]]/((Data[[#This Row],[NVM_norm
(scaled)]]-Data[[#This Row],[NV_fund.]])/2)</f>
        <v>-29479474364.695435</v>
      </c>
    </row>
    <row r="536" spans="1:29" x14ac:dyDescent="0.2">
      <c r="A536" s="23">
        <v>43640</v>
      </c>
      <c r="B536" s="24">
        <v>195639033390.66</v>
      </c>
      <c r="C536" s="24">
        <f t="shared" si="65"/>
        <v>155448340912.55521</v>
      </c>
      <c r="D536" s="25">
        <f>LN(Data[[#This Row],[NVActual]])</f>
        <v>25.9995371318502</v>
      </c>
      <c r="E536" s="26">
        <v>978017</v>
      </c>
      <c r="F536" s="40">
        <f>Data[[#This Row],[DAA 
(n)]]^2</f>
        <v>956517252289</v>
      </c>
      <c r="G536" s="41">
        <f t="shared" si="66"/>
        <v>699382370925.1333</v>
      </c>
      <c r="H536" s="28">
        <f>LN(Data[[#This Row],[Metcalfe
(n^2)]])</f>
        <v>27.58656466255794</v>
      </c>
      <c r="I536" s="42">
        <f t="shared" si="67"/>
        <v>27.242222503008112</v>
      </c>
      <c r="J536" s="40">
        <f>Data[[#This Row],[DAA 
(n)]]*LN(Data[[#This Row],[DAA 
(n)]])</f>
        <v>13490064.605790464</v>
      </c>
      <c r="K536" s="40">
        <f t="shared" si="68"/>
        <v>11319358.080987621</v>
      </c>
      <c r="L536" s="29">
        <f>LN(Data[[#This Row],[MA'[n*ln(n)']
30d]])</f>
        <v>16.242024922504893</v>
      </c>
      <c r="M536" s="43">
        <f t="shared" si="69"/>
        <v>16.227046120646733</v>
      </c>
      <c r="N536" s="40">
        <f>Data[[#This Row],[DAA 
(n)]]^1.5</f>
        <v>967207389.10118341</v>
      </c>
      <c r="O536" s="40">
        <f t="shared" si="70"/>
        <v>760576765.03549445</v>
      </c>
      <c r="P536" s="43">
        <f>LN(Data[[#This Row],[MA'[n^1.5']]])</f>
        <v>20.449587604787112</v>
      </c>
      <c r="Q536" s="43">
        <f t="shared" si="71"/>
        <v>20.427515768728231</v>
      </c>
      <c r="R536" s="30">
        <f>$O$1+$O$2*Data[[#This Row],[MA'[ln(n^2)']]]</f>
        <v>27.242222503008112</v>
      </c>
      <c r="S536" s="30">
        <f>$Q$1+$Q$2*Data[[#This Row],[MA'[ln(n*ln(n))']]]</f>
        <v>23.294626099067109</v>
      </c>
      <c r="T536" s="31">
        <f>$O$3*Data[[#This Row],[Metcalfe
(n^2)]]</f>
        <v>497388971190.28003</v>
      </c>
      <c r="U536" s="31">
        <f t="shared" si="64"/>
        <v>363678832881.06934</v>
      </c>
      <c r="V536" s="30">
        <f>LN(Data[[#This Row],[MA'[NVA']
30d]]/Data[[#This Row],[MA'[NVMetcalfe calc']]])</f>
        <v>-0.84995768726372456</v>
      </c>
      <c r="W536" s="30">
        <f>$Q$3+Data[[#This Row],[NVM
(scaled)]]/((Data[[#This Row],[Upper Bound]]-Data[[#This Row],[Lower Bound]])/2)</f>
        <v>0.15937964255150971</v>
      </c>
      <c r="X536" s="30">
        <f>(Data[[#This Row],[Upper Bound]]+Data[[#This Row],[Lower Bound]])/2</f>
        <v>25.268424301037612</v>
      </c>
      <c r="Y536" s="29">
        <f>LN(Data[[#This Row],[NVActual]]/Data[[#This Row],[MA'[n^2']
30d]])</f>
        <v>-1.2739263234100029</v>
      </c>
      <c r="Z536" s="29">
        <f>LN(Data[[#This Row],[NVActual]]/Data[[#This Row],[MA'[n*ln(n)']
30d]])</f>
        <v>9.7575122093453057</v>
      </c>
      <c r="AA536" s="29">
        <f>LN(Data[[#This Row],[NVActual]]/Data[[#This Row],[MA'[n^1.5']]])</f>
        <v>5.5499495270630863</v>
      </c>
      <c r="AB536" s="29">
        <f>LN(Data[[#This Row],[NVActual]]/Data[[#This Row],[Metcalfe
(n^2)]])</f>
        <v>-1.5870275307077404</v>
      </c>
      <c r="AC536" s="26">
        <f>1+Data[[#This Row],[MA'[NVMetcalfe calc']]]/((Data[[#This Row],[NVM_norm
(scaled)]]-Data[[#This Row],[NV_fund.]])/2)</f>
        <v>-28967954600.821686</v>
      </c>
    </row>
    <row r="537" spans="1:29" x14ac:dyDescent="0.2">
      <c r="A537" s="23">
        <v>43639</v>
      </c>
      <c r="B537" s="24">
        <v>191885576856.189</v>
      </c>
      <c r="C537" s="24">
        <f t="shared" si="65"/>
        <v>153689295427.71252</v>
      </c>
      <c r="D537" s="25">
        <f>LN(Data[[#This Row],[NVActual]])</f>
        <v>25.980165077449083</v>
      </c>
      <c r="E537" s="26">
        <v>875010</v>
      </c>
      <c r="F537" s="40">
        <f>Data[[#This Row],[DAA 
(n)]]^2</f>
        <v>765642500100</v>
      </c>
      <c r="G537" s="41">
        <f t="shared" si="66"/>
        <v>683898644107.53333</v>
      </c>
      <c r="H537" s="28">
        <f>LN(Data[[#This Row],[Metcalfe
(n^2)]])</f>
        <v>27.363981187691749</v>
      </c>
      <c r="I537" s="42">
        <f t="shared" si="67"/>
        <v>27.220062201791588</v>
      </c>
      <c r="J537" s="40">
        <f>Data[[#This Row],[DAA 
(n)]]*LN(Data[[#This Row],[DAA 
(n)]])</f>
        <v>11971878.589521078</v>
      </c>
      <c r="K537" s="40">
        <f t="shared" si="68"/>
        <v>11184418.493637016</v>
      </c>
      <c r="L537" s="29">
        <f>LN(Data[[#This Row],[MA'[n*ln(n)']
30d]])</f>
        <v>16.230032161714618</v>
      </c>
      <c r="M537" s="43">
        <f t="shared" si="69"/>
        <v>16.225448772336321</v>
      </c>
      <c r="N537" s="40">
        <f>Data[[#This Row],[DAA 
(n)]]^1.5</f>
        <v>818501584.6120894</v>
      </c>
      <c r="O537" s="40">
        <f t="shared" si="70"/>
        <v>747918479.62668097</v>
      </c>
      <c r="P537" s="43">
        <f>LN(Data[[#This Row],[MA'[n^1.5']]])</f>
        <v>20.432804545543206</v>
      </c>
      <c r="Q537" s="43">
        <f t="shared" si="71"/>
        <v>20.425246932503001</v>
      </c>
      <c r="R537" s="30">
        <f>$O$1+$O$2*Data[[#This Row],[MA'[ln(n^2)']]]</f>
        <v>27.220062201791588</v>
      </c>
      <c r="S537" s="30">
        <f>$Q$1+$Q$2*Data[[#This Row],[MA'[ln(n*ln(n))']]]</f>
        <v>23.291990474354929</v>
      </c>
      <c r="T537" s="31">
        <f>$O$3*Data[[#This Row],[Metcalfe
(n^2)]]</f>
        <v>398134100052</v>
      </c>
      <c r="U537" s="31">
        <f t="shared" si="64"/>
        <v>355627294935.91736</v>
      </c>
      <c r="V537" s="30">
        <f>LN(Data[[#This Row],[MA'[NVA']
30d]]/Data[[#This Row],[MA'[NVMetcalfe calc']]])</f>
        <v>-0.83895025587093586</v>
      </c>
      <c r="W537" s="30">
        <f>$Q$3+Data[[#This Row],[NVM
(scaled)]]/((Data[[#This Row],[Upper Bound]]-Data[[#This Row],[Lower Bound]])/2)</f>
        <v>0.16284371870754538</v>
      </c>
      <c r="X537" s="30">
        <f>(Data[[#This Row],[Upper Bound]]+Data[[#This Row],[Lower Bound]])/2</f>
        <v>25.256026338073259</v>
      </c>
      <c r="Y537" s="32">
        <f>LN(Data[[#This Row],[NVActual]]/Data[[#This Row],[MA'[n^2']
30d]])</f>
        <v>-1.2709104850106339</v>
      </c>
      <c r="Z537" s="32">
        <f>LN(Data[[#This Row],[NVActual]]/Data[[#This Row],[MA'[n*ln(n)']
30d]])</f>
        <v>9.7501329157344649</v>
      </c>
      <c r="AA537" s="32">
        <f>LN(Data[[#This Row],[NVActual]]/Data[[#This Row],[MA'[n^1.5']]])</f>
        <v>5.547360531905877</v>
      </c>
      <c r="AB537" s="32">
        <f>LN(Data[[#This Row],[NVActual]]/Data[[#This Row],[Metcalfe
(n^2)]])</f>
        <v>-1.3838161102426665</v>
      </c>
      <c r="AC537" s="34">
        <f>1+Data[[#This Row],[MA'[NVMetcalfe calc']]]/((Data[[#This Row],[NVM_norm
(scaled)]]-Data[[#This Row],[NV_fund.]])/2)</f>
        <v>-28344534873.700294</v>
      </c>
    </row>
    <row r="538" spans="1:29" x14ac:dyDescent="0.2">
      <c r="A538" s="23">
        <v>43638</v>
      </c>
      <c r="B538" s="24">
        <v>189921423980.12399</v>
      </c>
      <c r="C538" s="24">
        <f t="shared" si="65"/>
        <v>152010894654.52768</v>
      </c>
      <c r="D538" s="25">
        <f>LN(Data[[#This Row],[NVActual]])</f>
        <v>25.969876265568857</v>
      </c>
      <c r="E538" s="26">
        <v>848072</v>
      </c>
      <c r="F538" s="40">
        <f>Data[[#This Row],[DAA 
(n)]]^2</f>
        <v>719226117184</v>
      </c>
      <c r="G538" s="41">
        <f t="shared" si="66"/>
        <v>683194173997.56665</v>
      </c>
      <c r="H538" s="28">
        <f>LN(Data[[#This Row],[Metcalfe
(n^2)]])</f>
        <v>27.301441633660271</v>
      </c>
      <c r="I538" s="42">
        <f t="shared" si="67"/>
        <v>27.219129161116872</v>
      </c>
      <c r="J538" s="40">
        <f>Data[[#This Row],[DAA 
(n)]]*LN(Data[[#This Row],[DAA 
(n)]])</f>
        <v>11576794.104570767</v>
      </c>
      <c r="K538" s="40">
        <f t="shared" si="68"/>
        <v>11178469.734110052</v>
      </c>
      <c r="L538" s="29">
        <f>LN(Data[[#This Row],[MA'[n*ln(n)']
30d]])</f>
        <v>16.229500141019734</v>
      </c>
      <c r="M538" s="43">
        <f t="shared" si="69"/>
        <v>16.224326548837766</v>
      </c>
      <c r="N538" s="40">
        <f>Data[[#This Row],[DAA 
(n)]]^1.5</f>
        <v>780996499.12945688</v>
      </c>
      <c r="O538" s="40">
        <f t="shared" si="70"/>
        <v>747351678.53564703</v>
      </c>
      <c r="P538" s="43">
        <f>LN(Data[[#This Row],[MA'[n^1.5']]])</f>
        <v>20.432046420176913</v>
      </c>
      <c r="Q538" s="43">
        <f t="shared" si="71"/>
        <v>20.42363844168807</v>
      </c>
      <c r="R538" s="30">
        <f>$O$1+$O$2*Data[[#This Row],[MA'[ln(n^2)']]]</f>
        <v>27.219129161116872</v>
      </c>
      <c r="S538" s="30">
        <f>$Q$1+$Q$2*Data[[#This Row],[MA'[ln(n*ln(n))']]]</f>
        <v>23.290138805582313</v>
      </c>
      <c r="T538" s="31">
        <f>$O$3*Data[[#This Row],[Metcalfe
(n^2)]]</f>
        <v>373997580935.67999</v>
      </c>
      <c r="U538" s="31">
        <f t="shared" si="64"/>
        <v>355260970478.73468</v>
      </c>
      <c r="V538" s="30">
        <f>LN(Data[[#This Row],[MA'[NVA']
30d]]/Data[[#This Row],[MA'[NVMetcalfe calc']]])</f>
        <v>-0.84890045387375523</v>
      </c>
      <c r="W538" s="30">
        <f>$Q$3+Data[[#This Row],[NVM
(scaled)]]/((Data[[#This Row],[Upper Bound]]-Data[[#This Row],[Lower Bound]])/2)</f>
        <v>0.15787857589013699</v>
      </c>
      <c r="X538" s="30">
        <f>(Data[[#This Row],[Upper Bound]]+Data[[#This Row],[Lower Bound]])/2</f>
        <v>25.254633983349592</v>
      </c>
      <c r="Y538" s="29">
        <f>LN(Data[[#This Row],[NVActual]]/Data[[#This Row],[MA'[n^2']
30d]])</f>
        <v>-1.2801686862944295</v>
      </c>
      <c r="Z538" s="29">
        <f>LN(Data[[#This Row],[NVActual]]/Data[[#This Row],[MA'[n*ln(n)']
30d]])</f>
        <v>9.7403761245491243</v>
      </c>
      <c r="AA538" s="29">
        <f>LN(Data[[#This Row],[NVActual]]/Data[[#This Row],[MA'[n^1.5']]])</f>
        <v>5.5378298453919435</v>
      </c>
      <c r="AB538" s="29">
        <f>LN(Data[[#This Row],[NVActual]]/Data[[#This Row],[Metcalfe
(n^2)]])</f>
        <v>-1.3315653680914157</v>
      </c>
      <c r="AC538" s="26">
        <f>1+Data[[#This Row],[MA'[NVMetcalfe calc']]]/((Data[[#This Row],[NVM_norm
(scaled)]]-Data[[#This Row],[NV_fund.]])/2)</f>
        <v>-28311306756.457676</v>
      </c>
    </row>
    <row r="539" spans="1:29" x14ac:dyDescent="0.2">
      <c r="A539" s="23">
        <v>43637</v>
      </c>
      <c r="B539" s="24">
        <v>179207044545.61099</v>
      </c>
      <c r="C539" s="24">
        <f t="shared" si="65"/>
        <v>150344520475.08035</v>
      </c>
      <c r="D539" s="25">
        <f>LN(Data[[#This Row],[NVActual]])</f>
        <v>25.911807647795001</v>
      </c>
      <c r="E539" s="26">
        <v>842659</v>
      </c>
      <c r="F539" s="40">
        <f>Data[[#This Row],[DAA 
(n)]]^2</f>
        <v>710074190281</v>
      </c>
      <c r="G539" s="41">
        <f t="shared" si="66"/>
        <v>681948903991.73328</v>
      </c>
      <c r="H539" s="28">
        <f>LN(Data[[#This Row],[Metcalfe
(n^2)]])</f>
        <v>27.288635294876244</v>
      </c>
      <c r="I539" s="42">
        <f t="shared" si="67"/>
        <v>27.217351171748685</v>
      </c>
      <c r="J539" s="40">
        <f>Data[[#This Row],[DAA 
(n)]]*LN(Data[[#This Row],[DAA 
(n)]])</f>
        <v>11497507.06447256</v>
      </c>
      <c r="K539" s="40">
        <f t="shared" si="68"/>
        <v>11167579.962818982</v>
      </c>
      <c r="L539" s="29">
        <f>LN(Data[[#This Row],[MA'[n*ln(n)']
30d]])</f>
        <v>16.228525492497884</v>
      </c>
      <c r="M539" s="43">
        <f t="shared" si="69"/>
        <v>16.223241762692453</v>
      </c>
      <c r="N539" s="40">
        <f>Data[[#This Row],[DAA 
(n)]]^1.5</f>
        <v>773531128.72592115</v>
      </c>
      <c r="O539" s="40">
        <f t="shared" si="70"/>
        <v>746330782.43207014</v>
      </c>
      <c r="P539" s="43">
        <f>LN(Data[[#This Row],[MA'[n^1.5']]])</f>
        <v>20.430679467977605</v>
      </c>
      <c r="Q539" s="43">
        <f t="shared" si="71"/>
        <v>20.422083710861443</v>
      </c>
      <c r="R539" s="30">
        <f>$O$1+$O$2*Data[[#This Row],[MA'[ln(n^2)']]]</f>
        <v>27.217351171748685</v>
      </c>
      <c r="S539" s="30">
        <f>$Q$1+$Q$2*Data[[#This Row],[MA'[ln(n*ln(n))']]]</f>
        <v>23.288348908442547</v>
      </c>
      <c r="T539" s="31">
        <f>$O$3*Data[[#This Row],[Metcalfe
(n^2)]]</f>
        <v>369238578946.12</v>
      </c>
      <c r="U539" s="31">
        <f t="shared" si="64"/>
        <v>354613430075.70135</v>
      </c>
      <c r="V539" s="30">
        <f>LN(Data[[#This Row],[MA'[NVA']
30d]]/Data[[#This Row],[MA'[NVMetcalfe calc']]])</f>
        <v>-0.85809880315395859</v>
      </c>
      <c r="W539" s="30">
        <f>$Q$3+Data[[#This Row],[NVM
(scaled)]]/((Data[[#This Row],[Upper Bound]]-Data[[#This Row],[Lower Bound]])/2)</f>
        <v>0.15319760303121127</v>
      </c>
      <c r="X539" s="30">
        <f>(Data[[#This Row],[Upper Bound]]+Data[[#This Row],[Lower Bound]])/2</f>
        <v>25.252850040095616</v>
      </c>
      <c r="Y539" s="32">
        <f>LN(Data[[#This Row],[NVActual]]/Data[[#This Row],[MA'[n^2']
30d]])</f>
        <v>-1.3364129233549324</v>
      </c>
      <c r="Z539" s="32">
        <f>LN(Data[[#This Row],[NVActual]]/Data[[#This Row],[MA'[n*ln(n)']
30d]])</f>
        <v>9.683282155297114</v>
      </c>
      <c r="AA539" s="32">
        <f>LN(Data[[#This Row],[NVActual]]/Data[[#This Row],[MA'[n^1.5']]])</f>
        <v>5.4811281798173948</v>
      </c>
      <c r="AB539" s="32">
        <f>LN(Data[[#This Row],[NVActual]]/Data[[#This Row],[Metcalfe
(n^2)]])</f>
        <v>-1.3768276470812437</v>
      </c>
      <c r="AC539" s="34">
        <f>1+Data[[#This Row],[MA'[NVMetcalfe calc']]]/((Data[[#This Row],[NVM_norm
(scaled)]]-Data[[#This Row],[NV_fund.]])/2)</f>
        <v>-28256441474.822773</v>
      </c>
    </row>
    <row r="540" spans="1:29" x14ac:dyDescent="0.2">
      <c r="A540" s="23">
        <v>43636</v>
      </c>
      <c r="B540" s="24">
        <v>169651581216.84</v>
      </c>
      <c r="C540" s="24">
        <f t="shared" si="65"/>
        <v>148899201200.97986</v>
      </c>
      <c r="D540" s="25">
        <f>LN(Data[[#This Row],[NVActual]])</f>
        <v>25.857012648597937</v>
      </c>
      <c r="E540" s="26">
        <v>839162</v>
      </c>
      <c r="F540" s="40">
        <f>Data[[#This Row],[DAA 
(n)]]^2</f>
        <v>704192862244</v>
      </c>
      <c r="G540" s="41">
        <f t="shared" si="66"/>
        <v>683059047436.90002</v>
      </c>
      <c r="H540" s="28">
        <f>LN(Data[[#This Row],[Metcalfe
(n^2)]])</f>
        <v>27.28031810763758</v>
      </c>
      <c r="I540" s="42">
        <f t="shared" si="67"/>
        <v>27.218879034074725</v>
      </c>
      <c r="J540" s="40">
        <f>Data[[#This Row],[DAA 
(n)]]*LN(Data[[#This Row],[DAA 
(n)]])</f>
        <v>11446303.151920684</v>
      </c>
      <c r="K540" s="40">
        <f t="shared" si="68"/>
        <v>11177123.344525576</v>
      </c>
      <c r="L540" s="29">
        <f>LN(Data[[#This Row],[MA'[n*ln(n)']
30d]])</f>
        <v>16.229379688873252</v>
      </c>
      <c r="M540" s="43">
        <f t="shared" si="69"/>
        <v>16.222022527998863</v>
      </c>
      <c r="N540" s="40">
        <f>Data[[#This Row],[DAA 
(n)]]^1.5</f>
        <v>768720944.59979403</v>
      </c>
      <c r="O540" s="40">
        <f t="shared" si="70"/>
        <v>747232580.9457593</v>
      </c>
      <c r="P540" s="43">
        <f>LN(Data[[#This Row],[MA'[n^1.5']]])</f>
        <v>20.431887047977742</v>
      </c>
      <c r="Q540" s="43">
        <f t="shared" si="71"/>
        <v>20.420345337923528</v>
      </c>
      <c r="R540" s="30">
        <f>$O$1+$O$2*Data[[#This Row],[MA'[ln(n^2)']]]</f>
        <v>27.218879034074725</v>
      </c>
      <c r="S540" s="30">
        <f>$Q$1+$Q$2*Data[[#This Row],[MA'[ln(n*ln(n))']]]</f>
        <v>23.286337171198124</v>
      </c>
      <c r="T540" s="31">
        <f>$O$3*Data[[#This Row],[Metcalfe
(n^2)]]</f>
        <v>366180288366.88</v>
      </c>
      <c r="U540" s="31">
        <f t="shared" si="64"/>
        <v>355190704667.18811</v>
      </c>
      <c r="V540" s="30">
        <f>LN(Data[[#This Row],[MA'[NVA']
30d]]/Data[[#This Row],[MA'[NVMetcalfe calc']]])</f>
        <v>-0.86938526647489078</v>
      </c>
      <c r="W540" s="30">
        <f>$Q$3+Data[[#This Row],[NVM
(scaled)]]/((Data[[#This Row],[Upper Bound]]-Data[[#This Row],[Lower Bound]])/2)</f>
        <v>0.14785072515975844</v>
      </c>
      <c r="X540" s="30">
        <f>(Data[[#This Row],[Upper Bound]]+Data[[#This Row],[Lower Bound]])/2</f>
        <v>25.252608102636422</v>
      </c>
      <c r="Y540" s="29">
        <f>LN(Data[[#This Row],[NVActual]]/Data[[#This Row],[MA'[n^2']
30d]])</f>
        <v>-1.3928344972379052</v>
      </c>
      <c r="Z540" s="29">
        <f>LN(Data[[#This Row],[NVActual]]/Data[[#This Row],[MA'[n*ln(n)']
30d]])</f>
        <v>9.6276329597246857</v>
      </c>
      <c r="AA540" s="29">
        <f>LN(Data[[#This Row],[NVActual]]/Data[[#This Row],[MA'[n^1.5']]])</f>
        <v>5.4251256006201949</v>
      </c>
      <c r="AB540" s="29">
        <f>LN(Data[[#This Row],[NVActual]]/Data[[#This Row],[Metcalfe
(n^2)]])</f>
        <v>-1.4233054590396421</v>
      </c>
      <c r="AC540" s="26">
        <f>1+Data[[#This Row],[MA'[NVMetcalfe calc']]]/((Data[[#This Row],[NVM_norm
(scaled)]]-Data[[#This Row],[NV_fund.]])/2)</f>
        <v>-28296684912.263172</v>
      </c>
    </row>
    <row r="541" spans="1:29" x14ac:dyDescent="0.2">
      <c r="A541" s="23">
        <v>43635</v>
      </c>
      <c r="B541" s="24">
        <v>164984922415.72501</v>
      </c>
      <c r="C541" s="24">
        <f t="shared" si="65"/>
        <v>147958399068.08905</v>
      </c>
      <c r="D541" s="25">
        <f>LN(Data[[#This Row],[NVActual]])</f>
        <v>25.829119927373014</v>
      </c>
      <c r="E541" s="26">
        <v>892254</v>
      </c>
      <c r="F541" s="40">
        <f>Data[[#This Row],[DAA 
(n)]]^2</f>
        <v>796117200516</v>
      </c>
      <c r="G541" s="41">
        <f t="shared" si="66"/>
        <v>685916355792.09998</v>
      </c>
      <c r="H541" s="28">
        <f>LN(Data[[#This Row],[Metcalfe
(n^2)]])</f>
        <v>27.403012248781661</v>
      </c>
      <c r="I541" s="42">
        <f t="shared" si="67"/>
        <v>27.222708014710975</v>
      </c>
      <c r="J541" s="40">
        <f>Data[[#This Row],[DAA 
(n)]]*LN(Data[[#This Row],[DAA 
(n)]])</f>
        <v>12225223.645512216</v>
      </c>
      <c r="K541" s="40">
        <f t="shared" si="68"/>
        <v>11201380.253097009</v>
      </c>
      <c r="L541" s="29">
        <f>LN(Data[[#This Row],[MA'[n*ln(n)']
30d]])</f>
        <v>16.231547565555942</v>
      </c>
      <c r="M541" s="43">
        <f t="shared" si="69"/>
        <v>16.220449564687236</v>
      </c>
      <c r="N541" s="40">
        <f>Data[[#This Row],[DAA 
(n)]]^1.5</f>
        <v>842815968.42323792</v>
      </c>
      <c r="O541" s="40">
        <f t="shared" si="70"/>
        <v>749538027.8840766</v>
      </c>
      <c r="P541" s="43">
        <f>LN(Data[[#This Row],[MA'[n^1.5']]])</f>
        <v>20.434967611890364</v>
      </c>
      <c r="Q541" s="43">
        <f t="shared" si="71"/>
        <v>20.418123103825732</v>
      </c>
      <c r="R541" s="30">
        <f>$O$1+$O$2*Data[[#This Row],[MA'[ln(n^2)']]]</f>
        <v>27.222708014710975</v>
      </c>
      <c r="S541" s="30">
        <f>$Q$1+$Q$2*Data[[#This Row],[MA'[ln(n*ln(n))']]]</f>
        <v>23.283741781733937</v>
      </c>
      <c r="T541" s="31">
        <f>$O$3*Data[[#This Row],[Metcalfe
(n^2)]]</f>
        <v>413980944268.32001</v>
      </c>
      <c r="U541" s="31">
        <f t="shared" si="64"/>
        <v>356676505011.89203</v>
      </c>
      <c r="V541" s="30">
        <f>LN(Data[[#This Row],[MA'[NVA']
30d]]/Data[[#This Row],[MA'[NVMetcalfe calc']]])</f>
        <v>-0.87989807567902145</v>
      </c>
      <c r="W541" s="30">
        <f>$Q$3+Data[[#This Row],[NVM
(scaled)]]/((Data[[#This Row],[Upper Bound]]-Data[[#This Row],[Lower Bound]])/2)</f>
        <v>0.14323400931314817</v>
      </c>
      <c r="X541" s="30">
        <f>(Data[[#This Row],[Upper Bound]]+Data[[#This Row],[Lower Bound]])/2</f>
        <v>25.253224898222456</v>
      </c>
      <c r="Y541" s="32">
        <f>LN(Data[[#This Row],[NVActual]]/Data[[#This Row],[MA'[n^2']
30d]])</f>
        <v>-1.4249015995329604</v>
      </c>
      <c r="Z541" s="32">
        <f>LN(Data[[#This Row],[NVActual]]/Data[[#This Row],[MA'[n*ln(n)']
30d]])</f>
        <v>9.5975723618170701</v>
      </c>
      <c r="AA541" s="32">
        <f>LN(Data[[#This Row],[NVActual]]/Data[[#This Row],[MA'[n^1.5']]])</f>
        <v>5.394152315482649</v>
      </c>
      <c r="AB541" s="32">
        <f>LN(Data[[#This Row],[NVActual]]/Data[[#This Row],[Metcalfe
(n^2)]])</f>
        <v>-1.5738923214086489</v>
      </c>
      <c r="AC541" s="34">
        <f>1+Data[[#This Row],[MA'[NVMetcalfe calc']]]/((Data[[#This Row],[NVM_norm
(scaled)]]-Data[[#This Row],[NV_fund.]])/2)</f>
        <v>-28409130578.926292</v>
      </c>
    </row>
    <row r="542" spans="1:29" x14ac:dyDescent="0.2">
      <c r="A542" s="23">
        <v>43634</v>
      </c>
      <c r="B542" s="24">
        <v>160737284620.87201</v>
      </c>
      <c r="C542" s="24">
        <f t="shared" si="65"/>
        <v>147171067391.27707</v>
      </c>
      <c r="D542" s="25">
        <f>LN(Data[[#This Row],[NVActual]])</f>
        <v>25.803037096598821</v>
      </c>
      <c r="E542" s="26">
        <v>950212</v>
      </c>
      <c r="F542" s="40">
        <f>Data[[#This Row],[DAA 
(n)]]^2</f>
        <v>902902844944</v>
      </c>
      <c r="G542" s="41">
        <f t="shared" si="66"/>
        <v>682723883382.40002</v>
      </c>
      <c r="H542" s="28">
        <f>LN(Data[[#This Row],[Metcalfe
(n^2)]])</f>
        <v>27.528880793150883</v>
      </c>
      <c r="I542" s="42">
        <f t="shared" si="67"/>
        <v>27.218435476160938</v>
      </c>
      <c r="J542" s="40">
        <f>Data[[#This Row],[DAA 
(n)]]*LN(Data[[#This Row],[DAA 
(n)]])</f>
        <v>13079136.438110743</v>
      </c>
      <c r="K542" s="40">
        <f t="shared" si="68"/>
        <v>11174295.393352712</v>
      </c>
      <c r="L542" s="29">
        <f>LN(Data[[#This Row],[MA'[n*ln(n)']
30d]])</f>
        <v>16.229126644427069</v>
      </c>
      <c r="M542" s="43">
        <f t="shared" si="69"/>
        <v>16.218475854394093</v>
      </c>
      <c r="N542" s="40">
        <f>Data[[#This Row],[DAA 
(n)]]^1.5</f>
        <v>926255428.1082145</v>
      </c>
      <c r="O542" s="40">
        <f t="shared" si="70"/>
        <v>746963056.54058731</v>
      </c>
      <c r="P542" s="43">
        <f>LN(Data[[#This Row],[MA'[n^1.5']]])</f>
        <v>20.431526286105154</v>
      </c>
      <c r="Q542" s="43">
        <f t="shared" si="71"/>
        <v>20.415341663315967</v>
      </c>
      <c r="R542" s="30">
        <f>$O$1+$O$2*Data[[#This Row],[MA'[ln(n^2)']]]</f>
        <v>27.218435476160938</v>
      </c>
      <c r="S542" s="30">
        <f>$Q$1+$Q$2*Data[[#This Row],[MA'[ln(n*ln(n))']]]</f>
        <v>23.280485159750253</v>
      </c>
      <c r="T542" s="31">
        <f>$O$3*Data[[#This Row],[Metcalfe
(n^2)]]</f>
        <v>469509479370.88</v>
      </c>
      <c r="U542" s="31">
        <f t="shared" si="64"/>
        <v>355016419358.84802</v>
      </c>
      <c r="V542" s="30">
        <f>LN(Data[[#This Row],[MA'[NVA']
30d]]/Data[[#This Row],[MA'[NVMetcalfe calc']]])</f>
        <v>-0.88056840619359855</v>
      </c>
      <c r="W542" s="30">
        <f>$Q$3+Data[[#This Row],[NVM
(scaled)]]/((Data[[#This Row],[Upper Bound]]-Data[[#This Row],[Lower Bound]])/2)</f>
        <v>0.14277830574754008</v>
      </c>
      <c r="X542" s="30">
        <f>(Data[[#This Row],[Upper Bound]]+Data[[#This Row],[Lower Bound]])/2</f>
        <v>25.249460317955595</v>
      </c>
      <c r="Y542" s="29">
        <f>LN(Data[[#This Row],[NVActual]]/Data[[#This Row],[MA'[n^2']
30d]])</f>
        <v>-1.4463192478751565</v>
      </c>
      <c r="Z542" s="29">
        <f>LN(Data[[#This Row],[NVActual]]/Data[[#This Row],[MA'[n*ln(n)']
30d]])</f>
        <v>9.573910452171754</v>
      </c>
      <c r="AA542" s="29">
        <f>LN(Data[[#This Row],[NVActual]]/Data[[#This Row],[MA'[n^1.5']]])</f>
        <v>5.3715108104936666</v>
      </c>
      <c r="AB542" s="29">
        <f>LN(Data[[#This Row],[NVActual]]/Data[[#This Row],[Metcalfe
(n^2)]])</f>
        <v>-1.7258436965520605</v>
      </c>
      <c r="AC542" s="26">
        <f>1+Data[[#This Row],[MA'[NVMetcalfe calc']]]/((Data[[#This Row],[NVM_norm
(scaled)]]-Data[[#This Row],[NV_fund.]])/2)</f>
        <v>-28280632157.898758</v>
      </c>
    </row>
    <row r="543" spans="1:29" x14ac:dyDescent="0.2">
      <c r="A543" s="23">
        <v>43633</v>
      </c>
      <c r="B543" s="24">
        <v>165931690523.78299</v>
      </c>
      <c r="C543" s="24">
        <f t="shared" si="65"/>
        <v>146665646706.21667</v>
      </c>
      <c r="D543" s="25">
        <f>LN(Data[[#This Row],[NVActual]])</f>
        <v>25.834842037743638</v>
      </c>
      <c r="E543" s="26">
        <v>805931</v>
      </c>
      <c r="F543" s="40">
        <f>Data[[#This Row],[DAA 
(n)]]^2</f>
        <v>649524776761</v>
      </c>
      <c r="G543" s="41">
        <f t="shared" si="66"/>
        <v>671424852221.46667</v>
      </c>
      <c r="H543" s="28">
        <f>LN(Data[[#This Row],[Metcalfe
(n^2)]])</f>
        <v>27.1995068197675</v>
      </c>
      <c r="I543" s="42">
        <f t="shared" si="67"/>
        <v>27.202746094869632</v>
      </c>
      <c r="J543" s="40">
        <f>Data[[#This Row],[DAA 
(n)]]*LN(Data[[#This Row],[DAA 
(n)]])</f>
        <v>10960462.865381021</v>
      </c>
      <c r="K543" s="40">
        <f t="shared" si="68"/>
        <v>11076981.896048902</v>
      </c>
      <c r="L543" s="29">
        <f>LN(Data[[#This Row],[MA'[n*ln(n)']
30d]])</f>
        <v>16.220379810124609</v>
      </c>
      <c r="M543" s="43">
        <f t="shared" si="69"/>
        <v>16.216356729475013</v>
      </c>
      <c r="N543" s="40">
        <f>Data[[#This Row],[DAA 
(n)]]^1.5</f>
        <v>723513754.43717122</v>
      </c>
      <c r="O543" s="40">
        <f t="shared" si="70"/>
        <v>737779833.24362779</v>
      </c>
      <c r="P543" s="43">
        <f>LN(Data[[#This Row],[MA'[n^1.5']]])</f>
        <v>20.419156009117643</v>
      </c>
      <c r="Q543" s="43">
        <f t="shared" si="71"/>
        <v>20.412362710598355</v>
      </c>
      <c r="R543" s="30">
        <f>$O$1+$O$2*Data[[#This Row],[MA'[ln(n^2)']]]</f>
        <v>27.202746094869632</v>
      </c>
      <c r="S543" s="30">
        <f>$Q$1+$Q$2*Data[[#This Row],[MA'[ln(n*ln(n))']]]</f>
        <v>23.276988603633768</v>
      </c>
      <c r="T543" s="31">
        <f>$O$3*Data[[#This Row],[Metcalfe
(n^2)]]</f>
        <v>337752883915.72003</v>
      </c>
      <c r="U543" s="31">
        <f t="shared" si="64"/>
        <v>349140923155.16272</v>
      </c>
      <c r="V543" s="30">
        <f>LN(Data[[#This Row],[MA'[NVA']
30d]]/Data[[#This Row],[MA'[NVMetcalfe calc']]])</f>
        <v>-0.86732014803198632</v>
      </c>
      <c r="W543" s="30">
        <f>$Q$3+Data[[#This Row],[NVM
(scaled)]]/((Data[[#This Row],[Upper Bound]]-Data[[#This Row],[Lower Bound]])/2)</f>
        <v>0.14813870318365169</v>
      </c>
      <c r="X543" s="30">
        <f>(Data[[#This Row],[Upper Bound]]+Data[[#This Row],[Lower Bound]])/2</f>
        <v>25.2398673492517</v>
      </c>
      <c r="Y543" s="32">
        <f>LN(Data[[#This Row],[NVActual]]/Data[[#This Row],[MA'[n^2']
30d]])</f>
        <v>-1.3978258985856447</v>
      </c>
      <c r="Z543" s="32">
        <f>LN(Data[[#This Row],[NVActual]]/Data[[#This Row],[MA'[n*ln(n)']
30d]])</f>
        <v>9.6144622276190272</v>
      </c>
      <c r="AA543" s="32">
        <f>LN(Data[[#This Row],[NVActual]]/Data[[#This Row],[MA'[n^1.5']]])</f>
        <v>5.4156860286259949</v>
      </c>
      <c r="AB543" s="32">
        <f>LN(Data[[#This Row],[NVActual]]/Data[[#This Row],[Metcalfe
(n^2)]])</f>
        <v>-1.3646647820238624</v>
      </c>
      <c r="AC543" s="34">
        <f>1+Data[[#This Row],[MA'[NVMetcalfe calc']]]/((Data[[#This Row],[NVM_norm
(scaled)]]-Data[[#This Row],[NV_fund.]])/2)</f>
        <v>-27829164587.855392</v>
      </c>
    </row>
    <row r="544" spans="1:29" x14ac:dyDescent="0.2">
      <c r="A544" s="23">
        <v>43632</v>
      </c>
      <c r="B544" s="24">
        <v>160213273127.52301</v>
      </c>
      <c r="C544" s="24">
        <f t="shared" si="65"/>
        <v>145430623829.77792</v>
      </c>
      <c r="D544" s="25">
        <f>LN(Data[[#This Row],[NVActual]])</f>
        <v>25.79977172162868</v>
      </c>
      <c r="E544" s="26">
        <v>689588</v>
      </c>
      <c r="F544" s="40">
        <f>Data[[#This Row],[DAA 
(n)]]^2</f>
        <v>475531609744</v>
      </c>
      <c r="G544" s="41">
        <f t="shared" si="66"/>
        <v>673606304041.56665</v>
      </c>
      <c r="H544" s="28">
        <f>LN(Data[[#This Row],[Metcalfe
(n^2)]])</f>
        <v>26.887699193576207</v>
      </c>
      <c r="I544" s="42">
        <f t="shared" si="67"/>
        <v>27.205946003772745</v>
      </c>
      <c r="J544" s="40">
        <f>Data[[#This Row],[DAA 
(n)]]*LN(Data[[#This Row],[DAA 
(n)]])</f>
        <v>9270717.3557499144</v>
      </c>
      <c r="K544" s="40">
        <f t="shared" si="68"/>
        <v>11096298.664614167</v>
      </c>
      <c r="L544" s="29">
        <f>LN(Data[[#This Row],[MA'[n*ln(n)']
30d]])</f>
        <v>16.222122157036171</v>
      </c>
      <c r="M544" s="43">
        <f t="shared" si="69"/>
        <v>16.21460224967937</v>
      </c>
      <c r="N544" s="40">
        <f>Data[[#This Row],[DAA 
(n)]]^1.5</f>
        <v>572643773.82465744</v>
      </c>
      <c r="O544" s="40">
        <f t="shared" si="70"/>
        <v>739580252.39664924</v>
      </c>
      <c r="P544" s="43">
        <f>LN(Data[[#This Row],[MA'[n^1.5']]])</f>
        <v>20.42159335673767</v>
      </c>
      <c r="Q544" s="43">
        <f t="shared" si="71"/>
        <v>20.409897778808592</v>
      </c>
      <c r="R544" s="30">
        <f>$O$1+$O$2*Data[[#This Row],[MA'[ln(n^2)']]]</f>
        <v>27.205946003772745</v>
      </c>
      <c r="S544" s="30">
        <f>$Q$1+$Q$2*Data[[#This Row],[MA'[ln(n*ln(n))']]]</f>
        <v>23.274093711970959</v>
      </c>
      <c r="T544" s="31">
        <f>$O$3*Data[[#This Row],[Metcalfe
(n^2)]]</f>
        <v>247276437066.88</v>
      </c>
      <c r="U544" s="31">
        <f t="shared" si="64"/>
        <v>350275278101.61469</v>
      </c>
      <c r="V544" s="30">
        <f>LN(Data[[#This Row],[MA'[NVA']
30d]]/Data[[#This Row],[MA'[NVMetcalfe calc']]])</f>
        <v>-0.87902019347519822</v>
      </c>
      <c r="W544" s="30">
        <f>$Q$3+Data[[#This Row],[NVM
(scaled)]]/((Data[[#This Row],[Upper Bound]]-Data[[#This Row],[Lower Bound]])/2)</f>
        <v>0.14287221989085247</v>
      </c>
      <c r="X544" s="30">
        <f>(Data[[#This Row],[Upper Bound]]+Data[[#This Row],[Lower Bound]])/2</f>
        <v>25.24001985787185</v>
      </c>
      <c r="Y544" s="29">
        <f>LN(Data[[#This Row],[NVActual]]/Data[[#This Row],[MA'[n^2']
30d]])</f>
        <v>-1.4361399369335988</v>
      </c>
      <c r="Z544" s="29">
        <f>LN(Data[[#This Row],[NVActual]]/Data[[#This Row],[MA'[n*ln(n)']
30d]])</f>
        <v>9.5776495645925053</v>
      </c>
      <c r="AA544" s="29">
        <f>LN(Data[[#This Row],[NVActual]]/Data[[#This Row],[MA'[n^1.5']]])</f>
        <v>5.37817836489101</v>
      </c>
      <c r="AB544" s="29">
        <f>LN(Data[[#This Row],[NVActual]]/Data[[#This Row],[Metcalfe
(n^2)]])</f>
        <v>-1.0879274719475276</v>
      </c>
      <c r="AC544" s="26">
        <f>1+Data[[#This Row],[MA'[NVMetcalfe calc']]]/((Data[[#This Row],[NVM_norm
(scaled)]]-Data[[#This Row],[NV_fund.]])/2)</f>
        <v>-27913552818.167576</v>
      </c>
    </row>
    <row r="545" spans="1:29" x14ac:dyDescent="0.2">
      <c r="A545" s="23">
        <v>43631</v>
      </c>
      <c r="B545" s="24">
        <v>157198156055.293</v>
      </c>
      <c r="C545" s="24">
        <f t="shared" si="65"/>
        <v>144414631902.06168</v>
      </c>
      <c r="D545" s="25">
        <f>LN(Data[[#This Row],[NVActual]])</f>
        <v>25.780772986944559</v>
      </c>
      <c r="E545" s="26">
        <v>860753</v>
      </c>
      <c r="F545" s="40">
        <f>Data[[#This Row],[DAA 
(n)]]^2</f>
        <v>740895727009</v>
      </c>
      <c r="G545" s="41">
        <f t="shared" si="66"/>
        <v>684974694466.76672</v>
      </c>
      <c r="H545" s="28">
        <f>LN(Data[[#This Row],[Metcalfe
(n^2)]])</f>
        <v>27.33112573305451</v>
      </c>
      <c r="I545" s="42">
        <f t="shared" si="67"/>
        <v>27.223969190404453</v>
      </c>
      <c r="J545" s="40">
        <f>Data[[#This Row],[DAA 
(n)]]*LN(Data[[#This Row],[DAA 
(n)]])</f>
        <v>11762674.234051934</v>
      </c>
      <c r="K545" s="40">
        <f t="shared" si="68"/>
        <v>11200369.235326963</v>
      </c>
      <c r="L545" s="29">
        <f>LN(Data[[#This Row],[MA'[n*ln(n)']
30d]])</f>
        <v>16.231457303161815</v>
      </c>
      <c r="M545" s="43">
        <f t="shared" si="69"/>
        <v>16.212626185721827</v>
      </c>
      <c r="N545" s="40">
        <f>Data[[#This Row],[DAA 
(n)]]^1.5</f>
        <v>798578875.07132196</v>
      </c>
      <c r="O545" s="40">
        <f t="shared" si="70"/>
        <v>749125935.66678274</v>
      </c>
      <c r="P545" s="43">
        <f>LN(Data[[#This Row],[MA'[n^1.5']]])</f>
        <v>20.434417665754737</v>
      </c>
      <c r="Q545" s="43">
        <f t="shared" si="71"/>
        <v>20.407121753487331</v>
      </c>
      <c r="R545" s="30">
        <f>$O$1+$O$2*Data[[#This Row],[MA'[ln(n^2)']]]</f>
        <v>27.223969190404453</v>
      </c>
      <c r="S545" s="30">
        <f>$Q$1+$Q$2*Data[[#This Row],[MA'[ln(n*ln(n))']]]</f>
        <v>23.270833206441015</v>
      </c>
      <c r="T545" s="31">
        <f>$O$3*Data[[#This Row],[Metcalfe
(n^2)]]</f>
        <v>385265778044.67999</v>
      </c>
      <c r="U545" s="31">
        <f t="shared" si="64"/>
        <v>356186841122.71869</v>
      </c>
      <c r="V545" s="30">
        <f>LN(Data[[#This Row],[MA'[NVA']
30d]]/Data[[#This Row],[MA'[NVMetcalfe calc']]])</f>
        <v>-0.90276687750195306</v>
      </c>
      <c r="W545" s="30">
        <f>$Q$3+Data[[#This Row],[NVM
(scaled)]]/((Data[[#This Row],[Upper Bound]]-Data[[#This Row],[Lower Bound]])/2)</f>
        <v>0.13326545751819369</v>
      </c>
      <c r="X545" s="30">
        <f>(Data[[#This Row],[Upper Bound]]+Data[[#This Row],[Lower Bound]])/2</f>
        <v>25.247401198422736</v>
      </c>
      <c r="Y545" s="32">
        <f>LN(Data[[#This Row],[NVActual]]/Data[[#This Row],[MA'[n^2']
30d]])</f>
        <v>-1.4718747451974079</v>
      </c>
      <c r="Z545" s="32">
        <f>LN(Data[[#This Row],[NVActual]]/Data[[#This Row],[MA'[n*ln(n)']
30d]])</f>
        <v>9.5493156837827442</v>
      </c>
      <c r="AA545" s="32">
        <f>LN(Data[[#This Row],[NVActual]]/Data[[#This Row],[MA'[n^1.5']]])</f>
        <v>5.346355321189824</v>
      </c>
      <c r="AB545" s="32">
        <f>LN(Data[[#This Row],[NVActual]]/Data[[#This Row],[Metcalfe
(n^2)]])</f>
        <v>-1.5503527461099509</v>
      </c>
      <c r="AC545" s="34">
        <f>1+Data[[#This Row],[MA'[NVMetcalfe calc']]]/((Data[[#This Row],[NVM_norm
(scaled)]]-Data[[#This Row],[NV_fund.]])/2)</f>
        <v>-28365446837.178936</v>
      </c>
    </row>
    <row r="546" spans="1:29" x14ac:dyDescent="0.2">
      <c r="A546" s="23">
        <v>43630</v>
      </c>
      <c r="B546" s="24">
        <v>154472258474.26501</v>
      </c>
      <c r="C546" s="24">
        <f t="shared" si="65"/>
        <v>143814502739.05206</v>
      </c>
      <c r="D546" s="25">
        <f>LN(Data[[#This Row],[NVActual]])</f>
        <v>25.763280360361087</v>
      </c>
      <c r="E546" s="26">
        <v>1041358</v>
      </c>
      <c r="F546" s="40">
        <f>Data[[#This Row],[DAA 
(n)]]^2</f>
        <v>1084426484164</v>
      </c>
      <c r="G546" s="41">
        <f t="shared" si="66"/>
        <v>686264566000.6333</v>
      </c>
      <c r="H546" s="28">
        <f>LN(Data[[#This Row],[Metcalfe
(n^2)]])</f>
        <v>27.712072377146168</v>
      </c>
      <c r="I546" s="42">
        <f t="shared" si="67"/>
        <v>27.225666211968665</v>
      </c>
      <c r="J546" s="40">
        <f>Data[[#This Row],[DAA 
(n)]]*LN(Data[[#This Row],[DAA 
(n)]])</f>
        <v>14429094.13326009</v>
      </c>
      <c r="K546" s="40">
        <f t="shared" si="68"/>
        <v>11211227.296050603</v>
      </c>
      <c r="L546" s="29">
        <f>LN(Data[[#This Row],[MA'[n*ln(n)']
30d]])</f>
        <v>16.232426271308107</v>
      </c>
      <c r="M546" s="43">
        <f t="shared" si="69"/>
        <v>16.210075911940734</v>
      </c>
      <c r="N546" s="40">
        <f>Data[[#This Row],[DAA 
(n)]]^1.5</f>
        <v>1062674077.3614714</v>
      </c>
      <c r="O546" s="40">
        <f t="shared" si="70"/>
        <v>750161993.87023008</v>
      </c>
      <c r="P546" s="43">
        <f>LN(Data[[#This Row],[MA'[n^1.5']]])</f>
        <v>20.435799732998728</v>
      </c>
      <c r="Q546" s="43">
        <f t="shared" si="71"/>
        <v>20.403542237345214</v>
      </c>
      <c r="R546" s="30">
        <f>$O$1+$O$2*Data[[#This Row],[MA'[ln(n^2)']]]</f>
        <v>27.225666211968665</v>
      </c>
      <c r="S546" s="30">
        <f>$Q$1+$Q$2*Data[[#This Row],[MA'[ln(n*ln(n))']]]</f>
        <v>23.266625254702209</v>
      </c>
      <c r="T546" s="31">
        <f>$O$3*Data[[#This Row],[Metcalfe
(n^2)]]</f>
        <v>563901771765.28003</v>
      </c>
      <c r="U546" s="31">
        <f t="shared" si="64"/>
        <v>356857574320.32935</v>
      </c>
      <c r="V546" s="30">
        <f>LN(Data[[#This Row],[MA'[NVA']
30d]]/Data[[#This Row],[MA'[NVMetcalfe calc']]])</f>
        <v>-0.9088124569520819</v>
      </c>
      <c r="W546" s="30">
        <f>$Q$3+Data[[#This Row],[NVM
(scaled)]]/((Data[[#This Row],[Upper Bound]]-Data[[#This Row],[Lower Bound]])/2)</f>
        <v>0.13089262184366135</v>
      </c>
      <c r="X546" s="30">
        <f>(Data[[#This Row],[Upper Bound]]+Data[[#This Row],[Lower Bound]])/2</f>
        <v>25.246145733335439</v>
      </c>
      <c r="Y546" s="29">
        <f>LN(Data[[#This Row],[NVActual]]/Data[[#This Row],[MA'[n^2']
30d]])</f>
        <v>-1.491248694685642</v>
      </c>
      <c r="Z546" s="29">
        <f>LN(Data[[#This Row],[NVActual]]/Data[[#This Row],[MA'[n*ln(n)']
30d]])</f>
        <v>9.5308540890529798</v>
      </c>
      <c r="AA546" s="29">
        <f>LN(Data[[#This Row],[NVActual]]/Data[[#This Row],[MA'[n^1.5']]])</f>
        <v>5.3274806273623581</v>
      </c>
      <c r="AB546" s="29">
        <f>LN(Data[[#This Row],[NVActual]]/Data[[#This Row],[Metcalfe
(n^2)]])</f>
        <v>-1.9487920167850812</v>
      </c>
      <c r="AC546" s="26">
        <f>1+Data[[#This Row],[MA'[NVMetcalfe calc']]]/((Data[[#This Row],[NVM_norm
(scaled)]]-Data[[#This Row],[NV_fund.]])/2)</f>
        <v>-28417597284.296318</v>
      </c>
    </row>
    <row r="547" spans="1:29" x14ac:dyDescent="0.2">
      <c r="A547" s="23">
        <v>43629</v>
      </c>
      <c r="B547" s="24">
        <v>146192657169.59799</v>
      </c>
      <c r="C547" s="24">
        <f t="shared" si="65"/>
        <v>143513140180.95663</v>
      </c>
      <c r="D547" s="25">
        <f>LN(Data[[#This Row],[NVActual]])</f>
        <v>25.708191158442641</v>
      </c>
      <c r="E547" s="26">
        <v>892695</v>
      </c>
      <c r="F547" s="40">
        <f>Data[[#This Row],[DAA 
(n)]]^2</f>
        <v>796904363025</v>
      </c>
      <c r="G547" s="41">
        <f t="shared" si="66"/>
        <v>675877928503.03333</v>
      </c>
      <c r="H547" s="28">
        <f>LN(Data[[#This Row],[Metcalfe
(n^2)]])</f>
        <v>27.40400051233199</v>
      </c>
      <c r="I547" s="42">
        <f t="shared" si="67"/>
        <v>27.214374516795669</v>
      </c>
      <c r="J547" s="40">
        <f>Data[[#This Row],[DAA 
(n)]]*LN(Data[[#This Row],[DAA 
(n)]])</f>
        <v>12231707.118678102</v>
      </c>
      <c r="K547" s="40">
        <f t="shared" si="68"/>
        <v>11131325.011439944</v>
      </c>
      <c r="L547" s="29">
        <f>LN(Data[[#This Row],[MA'[n*ln(n)']
30d]])</f>
        <v>16.225273764812894</v>
      </c>
      <c r="M547" s="43">
        <f t="shared" si="69"/>
        <v>16.207326994651378</v>
      </c>
      <c r="N547" s="40">
        <f>Data[[#This Row],[DAA 
(n)]]^1.5</f>
        <v>843440893.21694839</v>
      </c>
      <c r="O547" s="40">
        <f t="shared" si="70"/>
        <v>742214708.75057828</v>
      </c>
      <c r="P547" s="43">
        <f>LN(Data[[#This Row],[MA'[n^1.5']]])</f>
        <v>20.425149124166673</v>
      </c>
      <c r="Q547" s="43">
        <f t="shared" si="71"/>
        <v>20.39967680891839</v>
      </c>
      <c r="R547" s="30">
        <f>$O$1+$O$2*Data[[#This Row],[MA'[ln(n^2)']]]</f>
        <v>27.214374516795669</v>
      </c>
      <c r="S547" s="30">
        <f>$Q$1+$Q$2*Data[[#This Row],[MA'[ln(n*ln(n))']]]</f>
        <v>23.262089541174774</v>
      </c>
      <c r="T547" s="31">
        <f>$O$3*Data[[#This Row],[Metcalfe
(n^2)]]</f>
        <v>414390268773</v>
      </c>
      <c r="U547" s="31">
        <f t="shared" si="64"/>
        <v>351456522821.57727</v>
      </c>
      <c r="V547" s="30">
        <f>LN(Data[[#This Row],[MA'[NVA']
30d]]/Data[[#This Row],[MA'[NVMetcalfe calc']]])</f>
        <v>-0.89565941297965501</v>
      </c>
      <c r="W547" s="30">
        <f>$Q$3+Data[[#This Row],[NVM
(scaled)]]/((Data[[#This Row],[Upper Bound]]-Data[[#This Row],[Lower Bound]])/2)</f>
        <v>0.13676374881649367</v>
      </c>
      <c r="X547" s="30">
        <f>(Data[[#This Row],[Upper Bound]]+Data[[#This Row],[Lower Bound]])/2</f>
        <v>25.238232028985223</v>
      </c>
      <c r="Y547" s="32">
        <f>LN(Data[[#This Row],[NVActual]]/Data[[#This Row],[MA'[n^2']
30d]])</f>
        <v>-1.5310871591028343</v>
      </c>
      <c r="Z547" s="32">
        <f>LN(Data[[#This Row],[NVActual]]/Data[[#This Row],[MA'[n*ln(n)']
30d]])</f>
        <v>9.4829173936297462</v>
      </c>
      <c r="AA547" s="32">
        <f>LN(Data[[#This Row],[NVActual]]/Data[[#This Row],[MA'[n^1.5']]])</f>
        <v>5.2830420342759696</v>
      </c>
      <c r="AB547" s="32">
        <f>LN(Data[[#This Row],[NVActual]]/Data[[#This Row],[Metcalfe
(n^2)]])</f>
        <v>-1.6958093538893482</v>
      </c>
      <c r="AC547" s="34">
        <f>1+Data[[#This Row],[MA'[NVMetcalfe calc']]]/((Data[[#This Row],[NVM_norm
(scaled)]]-Data[[#This Row],[NV_fund.]])/2)</f>
        <v>-28002865719.746983</v>
      </c>
    </row>
    <row r="548" spans="1:29" x14ac:dyDescent="0.2">
      <c r="A548" s="23">
        <v>43628</v>
      </c>
      <c r="B548" s="24">
        <v>144649767681.24701</v>
      </c>
      <c r="C548" s="24">
        <f t="shared" si="65"/>
        <v>143334054013.22952</v>
      </c>
      <c r="D548" s="25">
        <f>LN(Data[[#This Row],[NVActual]])</f>
        <v>25.697581262292235</v>
      </c>
      <c r="E548" s="26">
        <v>795814</v>
      </c>
      <c r="F548" s="40">
        <f>Data[[#This Row],[DAA 
(n)]]^2</f>
        <v>633319922596</v>
      </c>
      <c r="G548" s="41">
        <f t="shared" si="66"/>
        <v>676091531759.83337</v>
      </c>
      <c r="H548" s="28">
        <f>LN(Data[[#This Row],[Metcalfe
(n^2)]])</f>
        <v>27.174241538360221</v>
      </c>
      <c r="I548" s="42">
        <f t="shared" si="67"/>
        <v>27.214641486115617</v>
      </c>
      <c r="J548" s="40">
        <f>Data[[#This Row],[DAA 
(n)]]*LN(Data[[#This Row],[DAA 
(n)]])</f>
        <v>10812820.927804301</v>
      </c>
      <c r="K548" s="40">
        <f t="shared" si="68"/>
        <v>11133080.669501116</v>
      </c>
      <c r="L548" s="29">
        <f>LN(Data[[#This Row],[MA'[n*ln(n)']
30d]])</f>
        <v>16.225431474665111</v>
      </c>
      <c r="M548" s="43">
        <f t="shared" si="69"/>
        <v>16.204641059633918</v>
      </c>
      <c r="N548" s="40">
        <f>Data[[#This Row],[DAA 
(n)]]^1.5</f>
        <v>709932997.45878291</v>
      </c>
      <c r="O548" s="40">
        <f t="shared" si="70"/>
        <v>742384096.61284685</v>
      </c>
      <c r="P548" s="43">
        <f>LN(Data[[#This Row],[MA'[n^1.5']]])</f>
        <v>20.425377317618519</v>
      </c>
      <c r="Q548" s="43">
        <f t="shared" si="71"/>
        <v>20.3959137380781</v>
      </c>
      <c r="R548" s="30">
        <f>$O$1+$O$2*Data[[#This Row],[MA'[ln(n^2)']]]</f>
        <v>27.214641486115617</v>
      </c>
      <c r="S548" s="30">
        <f>$Q$1+$Q$2*Data[[#This Row],[MA'[ln(n*ln(n))']]]</f>
        <v>23.257657748395964</v>
      </c>
      <c r="T548" s="31">
        <f>$O$3*Data[[#This Row],[Metcalfe
(n^2)]]</f>
        <v>329326359749.91998</v>
      </c>
      <c r="U548" s="31">
        <f t="shared" si="64"/>
        <v>351567596515.11334</v>
      </c>
      <c r="V548" s="30">
        <f>LN(Data[[#This Row],[MA'[NVA']
30d]]/Data[[#This Row],[MA'[NVMetcalfe calc']]])</f>
        <v>-0.89722405347572909</v>
      </c>
      <c r="W548" s="30">
        <f>$Q$3+Data[[#This Row],[NVM
(scaled)]]/((Data[[#This Row],[Upper Bound]]-Data[[#This Row],[Lower Bound]])/2)</f>
        <v>0.13651112415600425</v>
      </c>
      <c r="X548" s="30">
        <f>(Data[[#This Row],[Upper Bound]]+Data[[#This Row],[Lower Bound]])/2</f>
        <v>25.236149617255791</v>
      </c>
      <c r="Y548" s="29">
        <f>LN(Data[[#This Row],[NVActual]]/Data[[#This Row],[MA'[n^2']
30d]])</f>
        <v>-1.542013043542702</v>
      </c>
      <c r="Z548" s="29">
        <f>LN(Data[[#This Row],[NVActual]]/Data[[#This Row],[MA'[n*ln(n)']
30d]])</f>
        <v>9.4721497876271243</v>
      </c>
      <c r="AA548" s="29">
        <f>LN(Data[[#This Row],[NVActual]]/Data[[#This Row],[MA'[n^1.5']]])</f>
        <v>5.2722039446737154</v>
      </c>
      <c r="AB548" s="29">
        <f>LN(Data[[#This Row],[NVActual]]/Data[[#This Row],[Metcalfe
(n^2)]])</f>
        <v>-1.4766602760679859</v>
      </c>
      <c r="AC548" s="26">
        <f>1+Data[[#This Row],[MA'[NVMetcalfe calc']]]/((Data[[#This Row],[NVM_norm
(scaled)]]-Data[[#This Row],[NV_fund.]])/2)</f>
        <v>-28013757775.771473</v>
      </c>
    </row>
    <row r="549" spans="1:29" x14ac:dyDescent="0.2">
      <c r="A549" s="23">
        <v>43627</v>
      </c>
      <c r="B549" s="24">
        <v>140654723194.91699</v>
      </c>
      <c r="C549" s="24">
        <f t="shared" si="65"/>
        <v>143113474517.68222</v>
      </c>
      <c r="D549" s="25">
        <f>LN(Data[[#This Row],[NVActual]])</f>
        <v>25.669573952512305</v>
      </c>
      <c r="E549" s="26">
        <v>835542</v>
      </c>
      <c r="F549" s="40">
        <f>Data[[#This Row],[DAA 
(n)]]^2</f>
        <v>698130433764</v>
      </c>
      <c r="G549" s="41">
        <f t="shared" si="66"/>
        <v>680954550588</v>
      </c>
      <c r="H549" s="28">
        <f>LN(Data[[#This Row],[Metcalfe
(n^2)]])</f>
        <v>27.271671790107895</v>
      </c>
      <c r="I549" s="42">
        <f t="shared" si="67"/>
        <v>27.221551669784468</v>
      </c>
      <c r="J549" s="40">
        <f>Data[[#This Row],[DAA 
(n)]]*LN(Data[[#This Row],[DAA 
(n)]])</f>
        <v>11393313.595425166</v>
      </c>
      <c r="K549" s="40">
        <f t="shared" si="68"/>
        <v>11175494.73264947</v>
      </c>
      <c r="L549" s="29">
        <f>LN(Data[[#This Row],[MA'[n*ln(n)']
30d]])</f>
        <v>16.229233968861987</v>
      </c>
      <c r="M549" s="43">
        <f t="shared" si="69"/>
        <v>16.201475704949186</v>
      </c>
      <c r="N549" s="40">
        <f>Data[[#This Row],[DAA 
(n)]]^1.5</f>
        <v>763752118.74537086</v>
      </c>
      <c r="O549" s="40">
        <f t="shared" si="70"/>
        <v>746364869.78752327</v>
      </c>
      <c r="P549" s="43">
        <f>LN(Data[[#This Row],[MA'[n^1.5']]])</f>
        <v>20.430725140188692</v>
      </c>
      <c r="Q549" s="43">
        <f t="shared" si="71"/>
        <v>20.391486691448858</v>
      </c>
      <c r="R549" s="30">
        <f>$O$1+$O$2*Data[[#This Row],[MA'[ln(n^2)']]]</f>
        <v>27.221551669784468</v>
      </c>
      <c r="S549" s="30">
        <f>$Q$1+$Q$2*Data[[#This Row],[MA'[ln(n*ln(n))']]]</f>
        <v>23.252434913166155</v>
      </c>
      <c r="T549" s="31">
        <f>$O$3*Data[[#This Row],[Metcalfe
(n^2)]]</f>
        <v>363027825557.28003</v>
      </c>
      <c r="U549" s="31">
        <f t="shared" si="64"/>
        <v>354096366305.76001</v>
      </c>
      <c r="V549" s="30">
        <f>LN(Data[[#This Row],[MA'[NVA']
30d]]/Data[[#This Row],[MA'[NVMetcalfe calc']]])</f>
        <v>-0.90593125361239091</v>
      </c>
      <c r="W549" s="30">
        <f>$Q$3+Data[[#This Row],[NVM
(scaled)]]/((Data[[#This Row],[Upper Bound]]-Data[[#This Row],[Lower Bound]])/2)</f>
        <v>0.13350989947484215</v>
      </c>
      <c r="X549" s="30">
        <f>(Data[[#This Row],[Upper Bound]]+Data[[#This Row],[Lower Bound]])/2</f>
        <v>25.236993291475311</v>
      </c>
      <c r="Y549" s="32">
        <f>LN(Data[[#This Row],[NVActual]]/Data[[#This Row],[MA'[n^2']
30d]])</f>
        <v>-1.5771874491317874</v>
      </c>
      <c r="Z549" s="32">
        <f>LN(Data[[#This Row],[NVActual]]/Data[[#This Row],[MA'[n*ln(n)']
30d]])</f>
        <v>9.4403399836503183</v>
      </c>
      <c r="AA549" s="32">
        <f>LN(Data[[#This Row],[NVActual]]/Data[[#This Row],[MA'[n^1.5']]])</f>
        <v>5.2388488123236128</v>
      </c>
      <c r="AB549" s="32">
        <f>LN(Data[[#This Row],[NVActual]]/Data[[#This Row],[Metcalfe
(n^2)]])</f>
        <v>-1.6020978375955885</v>
      </c>
      <c r="AC549" s="34">
        <f>1+Data[[#This Row],[MA'[NVMetcalfe calc']]]/((Data[[#This Row],[NVM_norm
(scaled)]]-Data[[#This Row],[NV_fund.]])/2)</f>
        <v>-28210934774.577568</v>
      </c>
    </row>
    <row r="550" spans="1:29" x14ac:dyDescent="0.2">
      <c r="A550" s="23">
        <v>43626</v>
      </c>
      <c r="B550" s="24">
        <v>141897744724.659</v>
      </c>
      <c r="C550" s="24">
        <f t="shared" si="65"/>
        <v>142520403558.51492</v>
      </c>
      <c r="D550" s="25">
        <f>LN(Data[[#This Row],[NVActual]])</f>
        <v>25.678372527572851</v>
      </c>
      <c r="E550" s="26">
        <v>809202</v>
      </c>
      <c r="F550" s="40">
        <f>Data[[#This Row],[DAA 
(n)]]^2</f>
        <v>654807876804</v>
      </c>
      <c r="G550" s="41">
        <f t="shared" si="66"/>
        <v>680082221190</v>
      </c>
      <c r="H550" s="28">
        <f>LN(Data[[#This Row],[Metcalfe
(n^2)]])</f>
        <v>27.20760771169908</v>
      </c>
      <c r="I550" s="42">
        <f t="shared" si="67"/>
        <v>27.220278125884327</v>
      </c>
      <c r="J550" s="40">
        <f>Data[[#This Row],[DAA 
(n)]]*LN(Data[[#This Row],[DAA 
(n)]])</f>
        <v>11008225.287761159</v>
      </c>
      <c r="K550" s="40">
        <f t="shared" si="68"/>
        <v>11167786.664788602</v>
      </c>
      <c r="L550" s="29">
        <f>LN(Data[[#This Row],[MA'[n*ln(n)']
30d]])</f>
        <v>16.228544001436919</v>
      </c>
      <c r="M550" s="43">
        <f t="shared" si="69"/>
        <v>16.197734843769879</v>
      </c>
      <c r="N550" s="40">
        <f>Data[[#This Row],[DAA 
(n)]]^1.5</f>
        <v>727922965.37858343</v>
      </c>
      <c r="O550" s="40">
        <f t="shared" si="70"/>
        <v>745645718.64900982</v>
      </c>
      <c r="P550" s="43">
        <f>LN(Data[[#This Row],[MA'[n^1.5']]])</f>
        <v>20.429761137386325</v>
      </c>
      <c r="Q550" s="43">
        <f t="shared" si="71"/>
        <v>20.386258059974402</v>
      </c>
      <c r="R550" s="30">
        <f>$O$1+$O$2*Data[[#This Row],[MA'[ln(n^2)']]]</f>
        <v>27.220278125884327</v>
      </c>
      <c r="S550" s="30">
        <f>$Q$1+$Q$2*Data[[#This Row],[MA'[ln(n*ln(n))']]]</f>
        <v>23.2462624922203</v>
      </c>
      <c r="T550" s="31">
        <f>$O$3*Data[[#This Row],[Metcalfe
(n^2)]]</f>
        <v>340500095938.08002</v>
      </c>
      <c r="U550" s="31">
        <f t="shared" si="64"/>
        <v>353642755018.80005</v>
      </c>
      <c r="V550" s="30">
        <f>LN(Data[[#This Row],[MA'[NVA']
30d]]/Data[[#This Row],[MA'[NVMetcalfe calc']]])</f>
        <v>-0.90880206464295632</v>
      </c>
      <c r="W550" s="30">
        <f>$Q$3+Data[[#This Row],[NVM
(scaled)]]/((Data[[#This Row],[Upper Bound]]-Data[[#This Row],[Lower Bound]])/2)</f>
        <v>0.13262783621460278</v>
      </c>
      <c r="X550" s="30">
        <f>(Data[[#This Row],[Upper Bound]]+Data[[#This Row],[Lower Bound]])/2</f>
        <v>25.233270309052315</v>
      </c>
      <c r="Y550" s="29">
        <f>LN(Data[[#This Row],[NVActual]]/Data[[#This Row],[MA'[n^2']
30d]])</f>
        <v>-1.5671070137489689</v>
      </c>
      <c r="Z550" s="29">
        <f>LN(Data[[#This Row],[NVActual]]/Data[[#This Row],[MA'[n*ln(n)']
30d]])</f>
        <v>9.4498285261359296</v>
      </c>
      <c r="AA550" s="29">
        <f>LN(Data[[#This Row],[NVActual]]/Data[[#This Row],[MA'[n^1.5']]])</f>
        <v>5.2486113901865235</v>
      </c>
      <c r="AB550" s="29">
        <f>LN(Data[[#This Row],[NVActual]]/Data[[#This Row],[Metcalfe
(n^2)]])</f>
        <v>-1.5292351841262277</v>
      </c>
      <c r="AC550" s="26">
        <f>1+Data[[#This Row],[MA'[NVMetcalfe calc']]]/((Data[[#This Row],[NVM_norm
(scaled)]]-Data[[#This Row],[NV_fund.]])/2)</f>
        <v>-28177984319.639545</v>
      </c>
    </row>
    <row r="551" spans="1:29" x14ac:dyDescent="0.2">
      <c r="A551" s="23">
        <v>43625</v>
      </c>
      <c r="B551" s="24">
        <v>135505562736.99699</v>
      </c>
      <c r="C551" s="24">
        <f t="shared" si="65"/>
        <v>142111027431.59427</v>
      </c>
      <c r="D551" s="25">
        <f>LN(Data[[#This Row],[NVActual]])</f>
        <v>25.632278529833069</v>
      </c>
      <c r="E551" s="26">
        <v>580387</v>
      </c>
      <c r="F551" s="40">
        <f>Data[[#This Row],[DAA 
(n)]]^2</f>
        <v>336849069769</v>
      </c>
      <c r="G551" s="41">
        <f t="shared" si="66"/>
        <v>678207312859.5</v>
      </c>
      <c r="H551" s="28">
        <f>LN(Data[[#This Row],[Metcalfe
(n^2)]])</f>
        <v>26.542900802790708</v>
      </c>
      <c r="I551" s="42">
        <f t="shared" si="67"/>
        <v>27.217284323990171</v>
      </c>
      <c r="J551" s="40">
        <f>Data[[#This Row],[DAA 
(n)]]*LN(Data[[#This Row],[DAA 
(n)]])</f>
        <v>7702577.2841146458</v>
      </c>
      <c r="K551" s="40">
        <f t="shared" si="68"/>
        <v>11150514.856256325</v>
      </c>
      <c r="L551" s="29">
        <f>LN(Data[[#This Row],[MA'[n*ln(n)']
30d]])</f>
        <v>16.226996230253345</v>
      </c>
      <c r="M551" s="43">
        <f t="shared" si="69"/>
        <v>16.193926013190588</v>
      </c>
      <c r="N551" s="40">
        <f>Data[[#This Row],[DAA 
(n)]]^1.5</f>
        <v>442157009.5068264</v>
      </c>
      <c r="O551" s="40">
        <f t="shared" si="70"/>
        <v>744065108.76954067</v>
      </c>
      <c r="P551" s="43">
        <f>LN(Data[[#This Row],[MA'[n^1.5']]])</f>
        <v>20.427639100755449</v>
      </c>
      <c r="Q551" s="43">
        <f t="shared" si="71"/>
        <v>20.380931127269715</v>
      </c>
      <c r="R551" s="30">
        <f>$O$1+$O$2*Data[[#This Row],[MA'[ln(n^2)']]]</f>
        <v>27.217284323990171</v>
      </c>
      <c r="S551" s="30">
        <f>$Q$1+$Q$2*Data[[#This Row],[MA'[ln(n*ln(n))']]]</f>
        <v>23.239977921764467</v>
      </c>
      <c r="T551" s="31">
        <f>$O$3*Data[[#This Row],[Metcalfe
(n^2)]]</f>
        <v>175161516279.88</v>
      </c>
      <c r="U551" s="31">
        <f t="shared" si="64"/>
        <v>352667802686.94006</v>
      </c>
      <c r="V551" s="30">
        <f>LN(Data[[#This Row],[MA'[NVA']
30d]]/Data[[#This Row],[MA'[NVMetcalfe calc']]])</f>
        <v>-0.90891790956363316</v>
      </c>
      <c r="W551" s="30">
        <f>$Q$3+Data[[#This Row],[NVM
(scaled)]]/((Data[[#This Row],[Upper Bound]]-Data[[#This Row],[Lower Bound]])/2)</f>
        <v>0.1329480066936749</v>
      </c>
      <c r="X551" s="30">
        <f>(Data[[#This Row],[Upper Bound]]+Data[[#This Row],[Lower Bound]])/2</f>
        <v>25.228631122877317</v>
      </c>
      <c r="Y551" s="32">
        <f>LN(Data[[#This Row],[NVActual]]/Data[[#This Row],[MA'[n^2']
30d]])</f>
        <v>-1.6104403194944601</v>
      </c>
      <c r="Z551" s="32">
        <f>LN(Data[[#This Row],[NVActual]]/Data[[#This Row],[MA'[n*ln(n)']
30d]])</f>
        <v>9.4052822995797243</v>
      </c>
      <c r="AA551" s="32">
        <f>LN(Data[[#This Row],[NVActual]]/Data[[#This Row],[MA'[n^1.5']]])</f>
        <v>5.2046394290776208</v>
      </c>
      <c r="AB551" s="32">
        <f>LN(Data[[#This Row],[NVActual]]/Data[[#This Row],[Metcalfe
(n^2)]])</f>
        <v>-0.9106222729576392</v>
      </c>
      <c r="AC551" s="34">
        <f>1+Data[[#This Row],[MA'[NVMetcalfe calc']]]/((Data[[#This Row],[NVM_norm
(scaled)]]-Data[[#This Row],[NV_fund.]])/2)</f>
        <v>-28105853986.255085</v>
      </c>
    </row>
    <row r="552" spans="1:29" x14ac:dyDescent="0.2">
      <c r="A552" s="23">
        <v>43624</v>
      </c>
      <c r="B552" s="24">
        <v>140917883639.34698</v>
      </c>
      <c r="C552" s="24">
        <f t="shared" si="65"/>
        <v>141343649394.64621</v>
      </c>
      <c r="D552" s="25">
        <f>LN(Data[[#This Row],[NVActual]])</f>
        <v>25.671443172135703</v>
      </c>
      <c r="E552" s="26">
        <v>617675</v>
      </c>
      <c r="F552" s="40">
        <f>Data[[#This Row],[DAA 
(n)]]^2</f>
        <v>381522405625</v>
      </c>
      <c r="G552" s="41">
        <f t="shared" si="66"/>
        <v>687036233721.06665</v>
      </c>
      <c r="H552" s="28">
        <f>LN(Data[[#This Row],[Metcalfe
(n^2)]])</f>
        <v>26.667435416287123</v>
      </c>
      <c r="I552" s="42">
        <f t="shared" si="67"/>
        <v>27.236622716103703</v>
      </c>
      <c r="J552" s="40">
        <f>Data[[#This Row],[DAA 
(n)]]*LN(Data[[#This Row],[DAA 
(n)]])</f>
        <v>8235904.085377574</v>
      </c>
      <c r="K552" s="40">
        <f t="shared" si="68"/>
        <v>11244419.952915987</v>
      </c>
      <c r="L552" s="29">
        <f>LN(Data[[#This Row],[MA'[n*ln(n)']
30d]])</f>
        <v>16.235382559378692</v>
      </c>
      <c r="M552" s="43">
        <f t="shared" si="69"/>
        <v>16.190233523264244</v>
      </c>
      <c r="N552" s="40">
        <f>Data[[#This Row],[DAA 
(n)]]^1.5</f>
        <v>485445003.98543811</v>
      </c>
      <c r="O552" s="40">
        <f t="shared" si="70"/>
        <v>752099675.26617503</v>
      </c>
      <c r="P552" s="43">
        <f>LN(Data[[#This Row],[MA'[n^1.5']]])</f>
        <v>20.438379420027058</v>
      </c>
      <c r="Q552" s="43">
        <f t="shared" si="71"/>
        <v>20.375767879804425</v>
      </c>
      <c r="R552" s="30">
        <f>$O$1+$O$2*Data[[#This Row],[MA'[ln(n^2)']]]</f>
        <v>27.236622716103703</v>
      </c>
      <c r="S552" s="30">
        <f>$Q$1+$Q$2*Data[[#This Row],[MA'[ln(n*ln(n))']]]</f>
        <v>23.233885313386001</v>
      </c>
      <c r="T552" s="31">
        <f>$O$3*Data[[#This Row],[Metcalfe
(n^2)]]</f>
        <v>198391650925</v>
      </c>
      <c r="U552" s="31">
        <f t="shared" si="64"/>
        <v>357258841534.95477</v>
      </c>
      <c r="V552" s="30">
        <f>LN(Data[[#This Row],[MA'[NVA']
30d]]/Data[[#This Row],[MA'[NVMetcalfe calc']]])</f>
        <v>-0.92726641047694991</v>
      </c>
      <c r="W552" s="30">
        <f>$Q$3+Data[[#This Row],[NVM
(scaled)]]/((Data[[#This Row],[Upper Bound]]-Data[[#This Row],[Lower Bound]])/2)</f>
        <v>0.12668386547297744</v>
      </c>
      <c r="X552" s="30">
        <f>(Data[[#This Row],[Upper Bound]]+Data[[#This Row],[Lower Bound]])/2</f>
        <v>25.235254014744854</v>
      </c>
      <c r="Y552" s="29">
        <f>LN(Data[[#This Row],[NVActual]]/Data[[#This Row],[MA'[n^2']
30d]])</f>
        <v>-1.5842096975943101</v>
      </c>
      <c r="Z552" s="29">
        <f>LN(Data[[#This Row],[NVActual]]/Data[[#This Row],[MA'[n*ln(n)']
30d]])</f>
        <v>9.4360606127570144</v>
      </c>
      <c r="AA552" s="29">
        <f>LN(Data[[#This Row],[NVActual]]/Data[[#This Row],[MA'[n^1.5']]])</f>
        <v>5.2330637521086452</v>
      </c>
      <c r="AB552" s="29">
        <f>LN(Data[[#This Row],[NVActual]]/Data[[#This Row],[Metcalfe
(n^2)]])</f>
        <v>-0.99599224415141929</v>
      </c>
      <c r="AC552" s="26">
        <f>1+Data[[#This Row],[MA'[NVMetcalfe calc']]]/((Data[[#This Row],[NVM_norm
(scaled)]]-Data[[#This Row],[NV_fund.]])/2)</f>
        <v>-28457123555.700413</v>
      </c>
    </row>
    <row r="553" spans="1:29" x14ac:dyDescent="0.2">
      <c r="A553" s="23">
        <v>43623</v>
      </c>
      <c r="B553" s="24">
        <v>142398874425.05099</v>
      </c>
      <c r="C553" s="24">
        <f t="shared" si="65"/>
        <v>140273266356.69098</v>
      </c>
      <c r="D553" s="25">
        <f>LN(Data[[#This Row],[NVActual]])</f>
        <v>25.681897931574586</v>
      </c>
      <c r="E553" s="26">
        <v>864227</v>
      </c>
      <c r="F553" s="40">
        <f>Data[[#This Row],[DAA 
(n)]]^2</f>
        <v>746888307529</v>
      </c>
      <c r="G553" s="41">
        <f t="shared" si="66"/>
        <v>697362678670.76672</v>
      </c>
      <c r="H553" s="28">
        <f>LN(Data[[#This Row],[Metcalfe
(n^2)]])</f>
        <v>27.339181489519603</v>
      </c>
      <c r="I553" s="42">
        <f t="shared" si="67"/>
        <v>27.25643695251927</v>
      </c>
      <c r="J553" s="40">
        <f>Data[[#This Row],[DAA 
(n)]]*LN(Data[[#This Row],[DAA 
(n)]])</f>
        <v>11813629.400571529</v>
      </c>
      <c r="K553" s="40">
        <f t="shared" si="68"/>
        <v>11347672.893909296</v>
      </c>
      <c r="L553" s="29">
        <f>LN(Data[[#This Row],[MA'[n*ln(n)']
30d]])</f>
        <v>16.24452324949625</v>
      </c>
      <c r="M553" s="43">
        <f t="shared" si="69"/>
        <v>16.186257864679064</v>
      </c>
      <c r="N553" s="40">
        <f>Data[[#This Row],[DAA 
(n)]]^1.5</f>
        <v>803418347.6563524</v>
      </c>
      <c r="O553" s="40">
        <f t="shared" si="70"/>
        <v>761189969.8860805</v>
      </c>
      <c r="P553" s="43">
        <f>LN(Data[[#This Row],[MA'[n^1.5']]])</f>
        <v>20.450393516586477</v>
      </c>
      <c r="Q553" s="43">
        <f t="shared" si="71"/>
        <v>20.37024147475778</v>
      </c>
      <c r="R553" s="30">
        <f>$O$1+$O$2*Data[[#This Row],[MA'[ln(n^2)']]]</f>
        <v>27.25643695251927</v>
      </c>
      <c r="S553" s="30">
        <f>$Q$1+$Q$2*Data[[#This Row],[MA'[ln(n*ln(n))']]]</f>
        <v>23.227325476720452</v>
      </c>
      <c r="T553" s="31">
        <f>$O$3*Data[[#This Row],[Metcalfe
(n^2)]]</f>
        <v>388381919915.08002</v>
      </c>
      <c r="U553" s="31">
        <f t="shared" si="64"/>
        <v>362628592908.79865</v>
      </c>
      <c r="V553" s="30">
        <f>LN(Data[[#This Row],[MA'[NVA']
30d]]/Data[[#This Row],[MA'[NVMetcalfe calc']]])</f>
        <v>-0.94978672777789841</v>
      </c>
      <c r="W553" s="30">
        <f>$Q$3+Data[[#This Row],[NVM
(scaled)]]/((Data[[#This Row],[Upper Bound]]-Data[[#This Row],[Lower Bound]])/2)</f>
        <v>0.11853787566669777</v>
      </c>
      <c r="X553" s="30">
        <f>(Data[[#This Row],[Upper Bound]]+Data[[#This Row],[Lower Bound]])/2</f>
        <v>25.241881214619859</v>
      </c>
      <c r="Y553" s="32">
        <f>LN(Data[[#This Row],[NVActual]]/Data[[#This Row],[MA'[n^2']
30d]])</f>
        <v>-1.5886735232269509</v>
      </c>
      <c r="Z553" s="32">
        <f>LN(Data[[#This Row],[NVActual]]/Data[[#This Row],[MA'[n*ln(n)']
30d]])</f>
        <v>9.4373746820783353</v>
      </c>
      <c r="AA553" s="32">
        <f>LN(Data[[#This Row],[NVActual]]/Data[[#This Row],[MA'[n^1.5']]])</f>
        <v>5.2315044149881089</v>
      </c>
      <c r="AB553" s="32">
        <f>LN(Data[[#This Row],[NVActual]]/Data[[#This Row],[Metcalfe
(n^2)]])</f>
        <v>-1.6572835579450198</v>
      </c>
      <c r="AC553" s="34">
        <f>1+Data[[#This Row],[MA'[NVMetcalfe calc']]]/((Data[[#This Row],[NVM_norm
(scaled)]]-Data[[#This Row],[NV_fund.]])/2)</f>
        <v>-28867861096.655056</v>
      </c>
    </row>
    <row r="554" spans="1:29" x14ac:dyDescent="0.2">
      <c r="A554" s="23">
        <v>43622</v>
      </c>
      <c r="B554" s="24">
        <v>137995871311.06699</v>
      </c>
      <c r="C554" s="24">
        <f t="shared" si="65"/>
        <v>139024386173.51825</v>
      </c>
      <c r="D554" s="25">
        <f>LN(Data[[#This Row],[NVActual]])</f>
        <v>25.650489603620315</v>
      </c>
      <c r="E554" s="26">
        <v>812486</v>
      </c>
      <c r="F554" s="40">
        <f>Data[[#This Row],[DAA 
(n)]]^2</f>
        <v>660133500196</v>
      </c>
      <c r="G554" s="41">
        <f t="shared" si="66"/>
        <v>695965854242.76672</v>
      </c>
      <c r="H554" s="28">
        <f>LN(Data[[#This Row],[Metcalfe
(n^2)]])</f>
        <v>27.215707924536694</v>
      </c>
      <c r="I554" s="42">
        <f t="shared" si="67"/>
        <v>27.254512247574407</v>
      </c>
      <c r="J554" s="40">
        <f>Data[[#This Row],[DAA 
(n)]]*LN(Data[[#This Row],[DAA 
(n)]])</f>
        <v>11056190.834387559</v>
      </c>
      <c r="K554" s="40">
        <f t="shared" si="68"/>
        <v>11335658.540523257</v>
      </c>
      <c r="L554" s="29">
        <f>LN(Data[[#This Row],[MA'[n*ln(n)']
30d]])</f>
        <v>16.243463938209082</v>
      </c>
      <c r="M554" s="43">
        <f t="shared" si="69"/>
        <v>16.181887738448939</v>
      </c>
      <c r="N554" s="40">
        <f>Data[[#This Row],[DAA 
(n)]]^1.5</f>
        <v>732358673.7659663</v>
      </c>
      <c r="O554" s="40">
        <f t="shared" si="70"/>
        <v>760054965.97359324</v>
      </c>
      <c r="P554" s="43">
        <f>LN(Data[[#This Row],[MA'[n^1.5']]])</f>
        <v>20.448901312278888</v>
      </c>
      <c r="Q554" s="43">
        <f t="shared" si="71"/>
        <v>20.364184973131902</v>
      </c>
      <c r="R554" s="30">
        <f>$O$1+$O$2*Data[[#This Row],[MA'[ln(n^2)']]]</f>
        <v>27.254512247574407</v>
      </c>
      <c r="S554" s="30">
        <f>$Q$1+$Q$2*Data[[#This Row],[MA'[ln(n*ln(n))']]]</f>
        <v>23.220114768440748</v>
      </c>
      <c r="T554" s="31">
        <f>$O$3*Data[[#This Row],[Metcalfe
(n^2)]]</f>
        <v>343269420101.91998</v>
      </c>
      <c r="U554" s="31">
        <f t="shared" si="64"/>
        <v>361902244206.23859</v>
      </c>
      <c r="V554" s="30">
        <f>LN(Data[[#This Row],[MA'[NVA']
30d]]/Data[[#This Row],[MA'[NVMetcalfe calc']]])</f>
        <v>-0.95672477388811827</v>
      </c>
      <c r="W554" s="30">
        <f>$Q$3+Data[[#This Row],[NVM
(scaled)]]/((Data[[#This Row],[Upper Bound]]-Data[[#This Row],[Lower Bound]])/2)</f>
        <v>0.11571615521950801</v>
      </c>
      <c r="X554" s="30">
        <f>(Data[[#This Row],[Upper Bound]]+Data[[#This Row],[Lower Bound]])/2</f>
        <v>25.237313508007578</v>
      </c>
      <c r="Y554" s="29">
        <f>LN(Data[[#This Row],[NVActual]]/Data[[#This Row],[MA'[n^2']
30d]])</f>
        <v>-1.6180768324610091</v>
      </c>
      <c r="Z554" s="29">
        <f>LN(Data[[#This Row],[NVActual]]/Data[[#This Row],[MA'[n*ln(n)']
30d]])</f>
        <v>9.4070256654112328</v>
      </c>
      <c r="AA554" s="29">
        <f>LN(Data[[#This Row],[NVActual]]/Data[[#This Row],[MA'[n^1.5']]])</f>
        <v>5.2015882913414293</v>
      </c>
      <c r="AB554" s="29">
        <f>LN(Data[[#This Row],[NVActual]]/Data[[#This Row],[Metcalfe
(n^2)]])</f>
        <v>-1.5652183209163788</v>
      </c>
      <c r="AC554" s="26">
        <f>1+Data[[#This Row],[MA'[NVMetcalfe calc']]]/((Data[[#This Row],[NVM_norm
(scaled)]]-Data[[#This Row],[NV_fund.]])/2)</f>
        <v>-28812040819.809799</v>
      </c>
    </row>
    <row r="555" spans="1:29" x14ac:dyDescent="0.2">
      <c r="A555" s="23">
        <v>43621</v>
      </c>
      <c r="B555" s="24">
        <v>138367954899.159</v>
      </c>
      <c r="C555" s="24">
        <f t="shared" si="65"/>
        <v>137859366930.52512</v>
      </c>
      <c r="D555" s="25">
        <f>LN(Data[[#This Row],[NVActual]])</f>
        <v>25.653182313574554</v>
      </c>
      <c r="E555" s="26">
        <v>874396</v>
      </c>
      <c r="F555" s="40">
        <f>Data[[#This Row],[DAA 
(n)]]^2</f>
        <v>764568364816</v>
      </c>
      <c r="G555" s="41">
        <f t="shared" si="66"/>
        <v>692932301037.06665</v>
      </c>
      <c r="H555" s="28">
        <f>LN(Data[[#This Row],[Metcalfe
(n^2)]])</f>
        <v>27.362577282537174</v>
      </c>
      <c r="I555" s="42">
        <f t="shared" si="67"/>
        <v>27.249567625960722</v>
      </c>
      <c r="J555" s="40">
        <f>Data[[#This Row],[DAA 
(n)]]*LN(Data[[#This Row],[DAA 
(n)]])</f>
        <v>11962864.062770687</v>
      </c>
      <c r="K555" s="40">
        <f t="shared" si="68"/>
        <v>11307448.158022938</v>
      </c>
      <c r="L555" s="29">
        <f>LN(Data[[#This Row],[MA'[n*ln(n)']
30d]])</f>
        <v>16.240972195581016</v>
      </c>
      <c r="M555" s="43">
        <f t="shared" si="69"/>
        <v>16.177453803822495</v>
      </c>
      <c r="N555" s="40">
        <f>Data[[#This Row],[DAA 
(n)]]^1.5</f>
        <v>817640214.22729254</v>
      </c>
      <c r="O555" s="40">
        <f t="shared" si="70"/>
        <v>757484667.17060697</v>
      </c>
      <c r="P555" s="43">
        <f>LN(Data[[#This Row],[MA'[n^1.5']]])</f>
        <v>20.445513853784004</v>
      </c>
      <c r="Q555" s="43">
        <f t="shared" si="71"/>
        <v>20.358034502530177</v>
      </c>
      <c r="R555" s="30">
        <f>$O$1+$O$2*Data[[#This Row],[MA'[ln(n^2)']]]</f>
        <v>27.249567625960722</v>
      </c>
      <c r="S555" s="30">
        <f>$Q$1+$Q$2*Data[[#This Row],[MA'[ln(n*ln(n))']]]</f>
        <v>23.212798776307114</v>
      </c>
      <c r="T555" s="31">
        <f>$O$3*Data[[#This Row],[Metcalfe
(n^2)]]</f>
        <v>397575549704.32001</v>
      </c>
      <c r="U555" s="31">
        <f t="shared" si="64"/>
        <v>360324796539.27466</v>
      </c>
      <c r="V555" s="30">
        <f>LN(Data[[#This Row],[MA'[NVA']
30d]]/Data[[#This Row],[MA'[NVMetcalfe calc']]])</f>
        <v>-0.96077175198175913</v>
      </c>
      <c r="W555" s="30">
        <f>$Q$3+Data[[#This Row],[NVM
(scaled)]]/((Data[[#This Row],[Upper Bound]]-Data[[#This Row],[Lower Bound]])/2)</f>
        <v>0.11398971169022859</v>
      </c>
      <c r="X555" s="30">
        <f>(Data[[#This Row],[Upper Bound]]+Data[[#This Row],[Lower Bound]])/2</f>
        <v>25.231183201133916</v>
      </c>
      <c r="Y555" s="32">
        <f>LN(Data[[#This Row],[NVActual]]/Data[[#This Row],[MA'[n^2']
30d]])</f>
        <v>-1.6110158280886082</v>
      </c>
      <c r="Z555" s="32">
        <f>LN(Data[[#This Row],[NVActual]]/Data[[#This Row],[MA'[n*ln(n)']
30d]])</f>
        <v>9.4122101179935385</v>
      </c>
      <c r="AA555" s="32">
        <f>LN(Data[[#This Row],[NVActual]]/Data[[#This Row],[MA'[n^1.5']]])</f>
        <v>5.2076684597905496</v>
      </c>
      <c r="AB555" s="32">
        <f>LN(Data[[#This Row],[NVActual]]/Data[[#This Row],[Metcalfe
(n^2)]])</f>
        <v>-1.7093949689626184</v>
      </c>
      <c r="AC555" s="34">
        <f>1+Data[[#This Row],[MA'[NVMetcalfe calc']]]/((Data[[#This Row],[NVM_norm
(scaled)]]-Data[[#This Row],[NV_fund.]])/2)</f>
        <v>-28691485509.967838</v>
      </c>
    </row>
    <row r="556" spans="1:29" x14ac:dyDescent="0.2">
      <c r="A556" s="23">
        <v>43620</v>
      </c>
      <c r="B556" s="24">
        <v>135715984982.119</v>
      </c>
      <c r="C556" s="24">
        <f t="shared" si="65"/>
        <v>136602604361.92766</v>
      </c>
      <c r="D556" s="25">
        <f>LN(Data[[#This Row],[NVActual]])</f>
        <v>25.633830193328176</v>
      </c>
      <c r="E556" s="26">
        <v>911280</v>
      </c>
      <c r="F556" s="40">
        <f>Data[[#This Row],[DAA 
(n)]]^2</f>
        <v>830431238400</v>
      </c>
      <c r="G556" s="41">
        <f t="shared" si="66"/>
        <v>687549756479.8667</v>
      </c>
      <c r="H556" s="28">
        <f>LN(Data[[#This Row],[Metcalfe
(n^2)]])</f>
        <v>27.445210967147588</v>
      </c>
      <c r="I556" s="42">
        <f t="shared" si="67"/>
        <v>27.24165957117982</v>
      </c>
      <c r="J556" s="40">
        <f>Data[[#This Row],[DAA 
(n)]]*LN(Data[[#This Row],[DAA 
(n)]])</f>
        <v>12505135.925071128</v>
      </c>
      <c r="K556" s="40">
        <f t="shared" si="68"/>
        <v>11259773.762663521</v>
      </c>
      <c r="L556" s="29">
        <f>LN(Data[[#This Row],[MA'[n*ln(n)']
30d]])</f>
        <v>16.236747088348171</v>
      </c>
      <c r="M556" s="43">
        <f t="shared" si="69"/>
        <v>16.17289066654228</v>
      </c>
      <c r="N556" s="40">
        <f>Data[[#This Row],[DAA 
(n)]]^1.5</f>
        <v>869916880.47143507</v>
      </c>
      <c r="O556" s="40">
        <f t="shared" si="70"/>
        <v>753042154.79070807</v>
      </c>
      <c r="P556" s="43">
        <f>LN(Data[[#This Row],[MA'[n^1.5']]])</f>
        <v>20.439631766654987</v>
      </c>
      <c r="Q556" s="43">
        <f t="shared" si="71"/>
        <v>20.351709376344836</v>
      </c>
      <c r="R556" s="30">
        <f>$O$1+$O$2*Data[[#This Row],[MA'[ln(n^2)']]]</f>
        <v>27.24165957117982</v>
      </c>
      <c r="S556" s="30">
        <f>$Q$1+$Q$2*Data[[#This Row],[MA'[ln(n*ln(n))']]]</f>
        <v>23.205269599794761</v>
      </c>
      <c r="T556" s="31">
        <f>$O$3*Data[[#This Row],[Metcalfe
(n^2)]]</f>
        <v>431824243968</v>
      </c>
      <c r="U556" s="31">
        <f t="shared" si="64"/>
        <v>357525873369.5307</v>
      </c>
      <c r="V556" s="30">
        <f>LN(Data[[#This Row],[MA'[NVA']
30d]]/Data[[#This Row],[MA'[NVMetcalfe calc']]])</f>
        <v>-0.96213172001485581</v>
      </c>
      <c r="W556" s="30">
        <f>$Q$3+Data[[#This Row],[NVM
(scaled)]]/((Data[[#This Row],[Upper Bound]]-Data[[#This Row],[Lower Bound]])/2)</f>
        <v>0.11327117704897727</v>
      </c>
      <c r="X556" s="30">
        <f>(Data[[#This Row],[Upper Bound]]+Data[[#This Row],[Lower Bound]])/2</f>
        <v>25.223464585487292</v>
      </c>
      <c r="Y556" s="29">
        <f>LN(Data[[#This Row],[NVActual]]/Data[[#This Row],[MA'[n^2']
30d]])</f>
        <v>-1.622569843601783</v>
      </c>
      <c r="Z556" s="29">
        <f>LN(Data[[#This Row],[NVActual]]/Data[[#This Row],[MA'[n*ln(n)']
30d]])</f>
        <v>9.3970831049800037</v>
      </c>
      <c r="AA556" s="29">
        <f>LN(Data[[#This Row],[NVActual]]/Data[[#This Row],[MA'[n^1.5']]])</f>
        <v>5.1941984266731875</v>
      </c>
      <c r="AB556" s="29">
        <f>LN(Data[[#This Row],[NVActual]]/Data[[#This Row],[Metcalfe
(n^2)]])</f>
        <v>-1.8113807738194121</v>
      </c>
      <c r="AC556" s="26">
        <f>1+Data[[#This Row],[MA'[NVMetcalfe calc']]]/((Data[[#This Row],[NVM_norm
(scaled)]]-Data[[#This Row],[NV_fund.]])/2)</f>
        <v>-28476552732.312172</v>
      </c>
    </row>
    <row r="557" spans="1:29" x14ac:dyDescent="0.2">
      <c r="A557" s="23">
        <v>43619</v>
      </c>
      <c r="B557" s="24">
        <v>144986880726.599</v>
      </c>
      <c r="C557" s="24">
        <f t="shared" si="65"/>
        <v>135455495038.92085</v>
      </c>
      <c r="D557" s="25">
        <f>LN(Data[[#This Row],[NVActual]])</f>
        <v>25.699909097526035</v>
      </c>
      <c r="E557" s="26">
        <v>727530</v>
      </c>
      <c r="F557" s="40">
        <f>Data[[#This Row],[DAA 
(n)]]^2</f>
        <v>529299900900</v>
      </c>
      <c r="G557" s="41">
        <f t="shared" si="66"/>
        <v>672431851296.16663</v>
      </c>
      <c r="H557" s="28">
        <f>LN(Data[[#This Row],[Metcalfe
(n^2)]])</f>
        <v>26.994821028581921</v>
      </c>
      <c r="I557" s="42">
        <f t="shared" si="67"/>
        <v>27.215326873530817</v>
      </c>
      <c r="J557" s="40">
        <f>Data[[#This Row],[DAA 
(n)]]*LN(Data[[#This Row],[DAA 
(n)]])</f>
        <v>9819771.0714621022</v>
      </c>
      <c r="K557" s="40">
        <f t="shared" si="68"/>
        <v>11115670.879478496</v>
      </c>
      <c r="L557" s="29">
        <f>LN(Data[[#This Row],[MA'[n*ln(n)']
30d]])</f>
        <v>16.223866461586717</v>
      </c>
      <c r="M557" s="43">
        <f t="shared" si="69"/>
        <v>16.168306049757625</v>
      </c>
      <c r="N557" s="40">
        <f>Data[[#This Row],[DAA 
(n)]]^1.5</f>
        <v>620549399.24374795</v>
      </c>
      <c r="O557" s="40">
        <f t="shared" si="70"/>
        <v>740078975.48402548</v>
      </c>
      <c r="P557" s="43">
        <f>LN(Data[[#This Row],[MA'[n^1.5']]])</f>
        <v>20.42226746209499</v>
      </c>
      <c r="Q557" s="43">
        <f t="shared" si="71"/>
        <v>20.345354762620641</v>
      </c>
      <c r="R557" s="30">
        <f>$O$1+$O$2*Data[[#This Row],[MA'[ln(n^2)']]]</f>
        <v>27.215326873530817</v>
      </c>
      <c r="S557" s="30">
        <f>$Q$1+$Q$2*Data[[#This Row],[MA'[ln(n*ln(n))']]]</f>
        <v>23.197704982100078</v>
      </c>
      <c r="T557" s="31">
        <f>$O$3*Data[[#This Row],[Metcalfe
(n^2)]]</f>
        <v>275235948468</v>
      </c>
      <c r="U557" s="31">
        <f t="shared" ref="U557:U620" si="72">AVERAGE(T557:T586)</f>
        <v>349664562674.00671</v>
      </c>
      <c r="V557" s="30">
        <f>LN(Data[[#This Row],[MA'[NVA']
30d]]/Data[[#This Row],[MA'[NVMetcalfe calc']]])</f>
        <v>-0.94833116610086565</v>
      </c>
      <c r="W557" s="30">
        <f>$Q$3+Data[[#This Row],[NVM
(scaled)]]/((Data[[#This Row],[Upper Bound]]-Data[[#This Row],[Lower Bound]])/2)</f>
        <v>0.11791417822389955</v>
      </c>
      <c r="X557" s="30">
        <f>(Data[[#This Row],[Upper Bound]]+Data[[#This Row],[Lower Bound]])/2</f>
        <v>25.206515927815445</v>
      </c>
      <c r="Y557" s="32">
        <f>LN(Data[[#This Row],[NVActual]]/Data[[#This Row],[MA'[n^2']
30d]])</f>
        <v>-1.5342575093989177</v>
      </c>
      <c r="Z557" s="32">
        <f>LN(Data[[#This Row],[NVActual]]/Data[[#This Row],[MA'[n*ln(n)']
30d]])</f>
        <v>9.4760426359393168</v>
      </c>
      <c r="AA557" s="32">
        <f>LN(Data[[#This Row],[NVActual]]/Data[[#This Row],[MA'[n^1.5']]])</f>
        <v>5.2776416354310438</v>
      </c>
      <c r="AB557" s="32">
        <f>LN(Data[[#This Row],[NVActual]]/Data[[#This Row],[Metcalfe
(n^2)]])</f>
        <v>-1.2949119310558863</v>
      </c>
      <c r="AC557" s="34">
        <f>1+Data[[#This Row],[MA'[NVMetcalfe calc']]]/((Data[[#This Row],[NVM_norm
(scaled)]]-Data[[#This Row],[NV_fund.]])/2)</f>
        <v>-27874376272.655777</v>
      </c>
    </row>
    <row r="558" spans="1:29" x14ac:dyDescent="0.2">
      <c r="A558" s="23">
        <v>43618</v>
      </c>
      <c r="B558" s="24">
        <v>155101923701.625</v>
      </c>
      <c r="C558" s="24">
        <f t="shared" si="65"/>
        <v>134026374253.42094</v>
      </c>
      <c r="D558" s="25">
        <f>LN(Data[[#This Row],[NVActual]])</f>
        <v>25.767348310028293</v>
      </c>
      <c r="E558" s="26">
        <v>690143</v>
      </c>
      <c r="F558" s="40">
        <f>Data[[#This Row],[DAA 
(n)]]^2</f>
        <v>476297360449</v>
      </c>
      <c r="G558" s="41">
        <f t="shared" si="66"/>
        <v>669255681426.30005</v>
      </c>
      <c r="H558" s="28">
        <f>LN(Data[[#This Row],[Metcalfe
(n^2)]])</f>
        <v>26.88930820295538</v>
      </c>
      <c r="I558" s="42">
        <f t="shared" si="67"/>
        <v>27.208710988675307</v>
      </c>
      <c r="J558" s="40">
        <f>Data[[#This Row],[DAA 
(n)]]*LN(Data[[#This Row],[DAA 
(n)]])</f>
        <v>9278733.9155561179</v>
      </c>
      <c r="K558" s="40">
        <f t="shared" si="68"/>
        <v>11082568.14630737</v>
      </c>
      <c r="L558" s="29">
        <f>LN(Data[[#This Row],[MA'[n*ln(n)']
30d]])</f>
        <v>16.220883994583783</v>
      </c>
      <c r="M558" s="43">
        <f t="shared" si="69"/>
        <v>16.164573996853985</v>
      </c>
      <c r="N558" s="40">
        <f>Data[[#This Row],[DAA 
(n)]]^1.5</f>
        <v>573335232.85452712</v>
      </c>
      <c r="O558" s="40">
        <f t="shared" si="70"/>
        <v>737218076.76575828</v>
      </c>
      <c r="P558" s="43">
        <f>LN(Data[[#This Row],[MA'[n^1.5']]])</f>
        <v>20.418394304302716</v>
      </c>
      <c r="Q558" s="43">
        <f t="shared" si="71"/>
        <v>20.340171355225927</v>
      </c>
      <c r="R558" s="30">
        <f>$O$1+$O$2*Data[[#This Row],[MA'[ln(n^2)']]]</f>
        <v>27.208710988675307</v>
      </c>
      <c r="S558" s="30">
        <f>$Q$1+$Q$2*Data[[#This Row],[MA'[ln(n*ln(n))']]]</f>
        <v>23.191547094809074</v>
      </c>
      <c r="T558" s="31">
        <f>$O$3*Data[[#This Row],[Metcalfe
(n^2)]]</f>
        <v>247674627433.48001</v>
      </c>
      <c r="U558" s="31">
        <f t="shared" si="72"/>
        <v>348012954341.67603</v>
      </c>
      <c r="V558" s="30">
        <f>LN(Data[[#This Row],[MA'[NVA']
30d]]/Data[[#This Row],[MA'[NVMetcalfe calc']]])</f>
        <v>-0.95420310083082416</v>
      </c>
      <c r="W558" s="30">
        <f>$Q$3+Data[[#This Row],[NVM
(scaled)]]/((Data[[#This Row],[Upper Bound]]-Data[[#This Row],[Lower Bound]])/2)</f>
        <v>0.1149369326017356</v>
      </c>
      <c r="X558" s="30">
        <f>(Data[[#This Row],[Upper Bound]]+Data[[#This Row],[Lower Bound]])/2</f>
        <v>25.200129041742191</v>
      </c>
      <c r="Y558" s="29">
        <f>LN(Data[[#This Row],[NVActual]]/Data[[#This Row],[MA'[n^2']
30d]])</f>
        <v>-1.4620836985261771</v>
      </c>
      <c r="Z558" s="29">
        <f>LN(Data[[#This Row],[NVActual]]/Data[[#This Row],[MA'[n*ln(n)']
30d]])</f>
        <v>9.5464643154445117</v>
      </c>
      <c r="AA558" s="29">
        <f>LN(Data[[#This Row],[NVActual]]/Data[[#This Row],[MA'[n^1.5']]])</f>
        <v>5.3489540057255773</v>
      </c>
      <c r="AB558" s="29">
        <f>LN(Data[[#This Row],[NVActual]]/Data[[#This Row],[Metcalfe
(n^2)]])</f>
        <v>-1.1219598929270864</v>
      </c>
      <c r="AC558" s="26">
        <f>1+Data[[#This Row],[MA'[NVMetcalfe calc']]]/((Data[[#This Row],[NVM_norm
(scaled)]]-Data[[#This Row],[NV_fund.]])/2)</f>
        <v>-27746485082.912773</v>
      </c>
    </row>
    <row r="559" spans="1:29" x14ac:dyDescent="0.2">
      <c r="A559" s="23">
        <v>43617</v>
      </c>
      <c r="B559" s="24">
        <v>151725858432.60001</v>
      </c>
      <c r="C559" s="24">
        <f t="shared" si="65"/>
        <v>132191234304.05737</v>
      </c>
      <c r="D559" s="25">
        <f>LN(Data[[#This Row],[NVActual]])</f>
        <v>25.745341166471405</v>
      </c>
      <c r="E559" s="26">
        <v>850116</v>
      </c>
      <c r="F559" s="40">
        <f>Data[[#This Row],[DAA 
(n)]]^2</f>
        <v>722697213456</v>
      </c>
      <c r="G559" s="41">
        <f t="shared" si="66"/>
        <v>674891691055.19995</v>
      </c>
      <c r="H559" s="28">
        <f>LN(Data[[#This Row],[Metcalfe
(n^2)]])</f>
        <v>27.30625617948694</v>
      </c>
      <c r="I559" s="42">
        <f t="shared" si="67"/>
        <v>27.218837431417388</v>
      </c>
      <c r="J559" s="40">
        <f>Data[[#This Row],[DAA 
(n)]]*LN(Data[[#This Row],[DAA 
(n)]])</f>
        <v>11606742.63914036</v>
      </c>
      <c r="K559" s="40">
        <f t="shared" si="68"/>
        <v>11137371.796631426</v>
      </c>
      <c r="L559" s="29">
        <f>LN(Data[[#This Row],[MA'[n*ln(n)']
30d]])</f>
        <v>16.225816839730321</v>
      </c>
      <c r="M559" s="43">
        <f t="shared" si="69"/>
        <v>16.161174248582203</v>
      </c>
      <c r="N559" s="40">
        <f>Data[[#This Row],[DAA 
(n)]]^1.5</f>
        <v>783821704.41648304</v>
      </c>
      <c r="O559" s="40">
        <f t="shared" si="70"/>
        <v>742108446.64149213</v>
      </c>
      <c r="P559" s="43">
        <f>LN(Data[[#This Row],[MA'[n^1.5']]])</f>
        <v>20.425005944955483</v>
      </c>
      <c r="Q559" s="43">
        <f t="shared" si="71"/>
        <v>20.335439597307627</v>
      </c>
      <c r="R559" s="30">
        <f>$O$1+$O$2*Data[[#This Row],[MA'[ln(n^2)']]]</f>
        <v>27.218837431417388</v>
      </c>
      <c r="S559" s="30">
        <f>$Q$1+$Q$2*Data[[#This Row],[MA'[ln(n*ln(n))']]]</f>
        <v>23.185937510160631</v>
      </c>
      <c r="T559" s="31">
        <f>$O$3*Data[[#This Row],[Metcalfe
(n^2)]]</f>
        <v>375802550997.12</v>
      </c>
      <c r="U559" s="31">
        <f t="shared" si="72"/>
        <v>350943679348.7041</v>
      </c>
      <c r="V559" s="30">
        <f>LN(Data[[#This Row],[MA'[NVA']
30d]]/Data[[#This Row],[MA'[NVMetcalfe calc']]])</f>
        <v>-0.97637613399924628</v>
      </c>
      <c r="W559" s="30">
        <f>$Q$3+Data[[#This Row],[NVM
(scaled)]]/((Data[[#This Row],[Upper Bound]]-Data[[#This Row],[Lower Bound]])/2)</f>
        <v>0.10579451359408787</v>
      </c>
      <c r="X559" s="30">
        <f>(Data[[#This Row],[Upper Bound]]+Data[[#This Row],[Lower Bound]])/2</f>
        <v>25.202387470789009</v>
      </c>
      <c r="Y559" s="32">
        <f>LN(Data[[#This Row],[NVActual]]/Data[[#This Row],[MA'[n^2']
30d]])</f>
        <v>-1.4924768907768224</v>
      </c>
      <c r="Z559" s="32">
        <f>LN(Data[[#This Row],[NVActual]]/Data[[#This Row],[MA'[n*ln(n)']
30d]])</f>
        <v>9.5195243267410863</v>
      </c>
      <c r="AA559" s="32">
        <f>LN(Data[[#This Row],[NVActual]]/Data[[#This Row],[MA'[n^1.5']]])</f>
        <v>5.3203352215159212</v>
      </c>
      <c r="AB559" s="32">
        <f>LN(Data[[#This Row],[NVActual]]/Data[[#This Row],[Metcalfe
(n^2)]])</f>
        <v>-1.5609150130155365</v>
      </c>
      <c r="AC559" s="34">
        <f>1+Data[[#This Row],[MA'[NVMetcalfe calc']]]/((Data[[#This Row],[NVM_norm
(scaled)]]-Data[[#This Row],[NV_fund.]])/2)</f>
        <v>-27967436052.752655</v>
      </c>
    </row>
    <row r="560" spans="1:29" x14ac:dyDescent="0.2">
      <c r="A560" s="23">
        <v>43616</v>
      </c>
      <c r="B560" s="24">
        <v>151734802083.51199</v>
      </c>
      <c r="C560" s="24">
        <f t="shared" si="65"/>
        <v>130311927135.47348</v>
      </c>
      <c r="D560" s="25">
        <f>LN(Data[[#This Row],[NVActual]])</f>
        <v>25.745400110855822</v>
      </c>
      <c r="E560" s="26">
        <v>766989</v>
      </c>
      <c r="F560" s="40">
        <f>Data[[#This Row],[DAA 
(n)]]^2</f>
        <v>588272126121</v>
      </c>
      <c r="G560" s="41">
        <f t="shared" si="66"/>
        <v>671486680990.1333</v>
      </c>
      <c r="H560" s="28">
        <f>LN(Data[[#This Row],[Metcalfe
(n^2)]])</f>
        <v>27.100455477311879</v>
      </c>
      <c r="I560" s="42">
        <f t="shared" si="67"/>
        <v>27.213757793483804</v>
      </c>
      <c r="J560" s="40">
        <f>Data[[#This Row],[DAA 
(n)]]*LN(Data[[#This Row],[DAA 
(n)]])</f>
        <v>10392875.62304398</v>
      </c>
      <c r="K560" s="40">
        <f t="shared" si="68"/>
        <v>11106987.116229938</v>
      </c>
      <c r="L560" s="29">
        <f>LN(Data[[#This Row],[MA'[n*ln(n)']
30d]])</f>
        <v>16.22308493818009</v>
      </c>
      <c r="M560" s="43">
        <f t="shared" si="69"/>
        <v>16.157696613313568</v>
      </c>
      <c r="N560" s="40">
        <f>Data[[#This Row],[DAA 
(n)]]^1.5</f>
        <v>671712922.11883175</v>
      </c>
      <c r="O560" s="40">
        <f t="shared" si="70"/>
        <v>739286625.41492128</v>
      </c>
      <c r="P560" s="43">
        <f>LN(Data[[#This Row],[MA'[n^1.5']]])</f>
        <v>20.421196259487076</v>
      </c>
      <c r="Q560" s="43">
        <f t="shared" si="71"/>
        <v>20.330613856736807</v>
      </c>
      <c r="R560" s="30">
        <f>$O$1+$O$2*Data[[#This Row],[MA'[ln(n^2)']]]</f>
        <v>27.213757793483804</v>
      </c>
      <c r="S560" s="30">
        <f>$Q$1+$Q$2*Data[[#This Row],[MA'[ln(n*ln(n))']]]</f>
        <v>23.180199411967386</v>
      </c>
      <c r="T560" s="31">
        <f>$O$3*Data[[#This Row],[Metcalfe
(n^2)]]</f>
        <v>305901505582.91998</v>
      </c>
      <c r="U560" s="31">
        <f t="shared" si="72"/>
        <v>349173074114.86945</v>
      </c>
      <c r="V560" s="30">
        <f>LN(Data[[#This Row],[MA'[NVA']
30d]]/Data[[#This Row],[MA'[NVMetcalfe calc']]])</f>
        <v>-0.98563669774602791</v>
      </c>
      <c r="W560" s="30">
        <f>$Q$3+Data[[#This Row],[NVM
(scaled)]]/((Data[[#This Row],[Upper Bound]]-Data[[#This Row],[Lower Bound]])/2)</f>
        <v>0.10128179908704954</v>
      </c>
      <c r="X560" s="30">
        <f>(Data[[#This Row],[Upper Bound]]+Data[[#This Row],[Lower Bound]])/2</f>
        <v>25.196978602725594</v>
      </c>
      <c r="Y560" s="29">
        <f>LN(Data[[#This Row],[NVActual]]/Data[[#This Row],[MA'[n^2']
30d]])</f>
        <v>-1.48735990714404</v>
      </c>
      <c r="Z560" s="29">
        <f>LN(Data[[#This Row],[NVActual]]/Data[[#This Row],[MA'[n*ln(n)']
30d]])</f>
        <v>9.5223151726757322</v>
      </c>
      <c r="AA560" s="29">
        <f>LN(Data[[#This Row],[NVActual]]/Data[[#This Row],[MA'[n^1.5']]])</f>
        <v>5.3242038513687477</v>
      </c>
      <c r="AB560" s="29">
        <f>LN(Data[[#This Row],[NVActual]]/Data[[#This Row],[Metcalfe
(n^2)]])</f>
        <v>-1.3550553664560547</v>
      </c>
      <c r="AC560" s="26">
        <f>1+Data[[#This Row],[MA'[NVMetcalfe calc']]]/((Data[[#This Row],[NVM_norm
(scaled)]]-Data[[#This Row],[NV_fund.]])/2)</f>
        <v>-27827326480.267017</v>
      </c>
    </row>
    <row r="561" spans="1:29" x14ac:dyDescent="0.2">
      <c r="A561" s="23">
        <v>43615</v>
      </c>
      <c r="B561" s="24">
        <v>146675645809.64999</v>
      </c>
      <c r="C561" s="24">
        <f t="shared" si="65"/>
        <v>128385975301.20525</v>
      </c>
      <c r="D561" s="25">
        <f>LN(Data[[#This Row],[NVActual]])</f>
        <v>25.711489494746086</v>
      </c>
      <c r="E561" s="26">
        <v>862822</v>
      </c>
      <c r="F561" s="40">
        <f>Data[[#This Row],[DAA 
(n)]]^2</f>
        <v>744461803684</v>
      </c>
      <c r="G561" s="41">
        <f t="shared" si="66"/>
        <v>671140419285.06665</v>
      </c>
      <c r="H561" s="28">
        <f>LN(Data[[#This Row],[Metcalfe
(n^2)]])</f>
        <v>27.335927383098873</v>
      </c>
      <c r="I561" s="42">
        <f t="shared" si="67"/>
        <v>27.213163926548621</v>
      </c>
      <c r="J561" s="40">
        <f>Data[[#This Row],[DAA 
(n)]]*LN(Data[[#This Row],[DAA 
(n)]])</f>
        <v>11793019.768270068</v>
      </c>
      <c r="K561" s="40">
        <f t="shared" si="68"/>
        <v>11103689.102965398</v>
      </c>
      <c r="L561" s="29">
        <f>LN(Data[[#This Row],[MA'[n*ln(n)']
30d]])</f>
        <v>16.222787962684503</v>
      </c>
      <c r="M561" s="43">
        <f t="shared" si="69"/>
        <v>16.154458013781589</v>
      </c>
      <c r="N561" s="40">
        <f>Data[[#This Row],[DAA 
(n)]]^1.5</f>
        <v>801459931.86074865</v>
      </c>
      <c r="O561" s="40">
        <f t="shared" si="70"/>
        <v>738989434.30063939</v>
      </c>
      <c r="P561" s="43">
        <f>LN(Data[[#This Row],[MA'[n^1.5']]])</f>
        <v>20.420794181517493</v>
      </c>
      <c r="Q561" s="43">
        <f t="shared" si="71"/>
        <v>20.326131266597525</v>
      </c>
      <c r="R561" s="30">
        <f>$O$1+$O$2*Data[[#This Row],[MA'[ln(n^2)']]]</f>
        <v>27.213163926548621</v>
      </c>
      <c r="S561" s="30">
        <f>$Q$1+$Q$2*Data[[#This Row],[MA'[ln(n*ln(n))']]]</f>
        <v>23.174855722739622</v>
      </c>
      <c r="T561" s="31">
        <f>$O$3*Data[[#This Row],[Metcalfe
(n^2)]]</f>
        <v>387120137915.67999</v>
      </c>
      <c r="U561" s="31">
        <f t="shared" si="72"/>
        <v>348993018028.23474</v>
      </c>
      <c r="V561" s="30">
        <f>LN(Data[[#This Row],[MA'[NVA']
30d]]/Data[[#This Row],[MA'[NVMetcalfe calc']]])</f>
        <v>-1.0000107576884831</v>
      </c>
      <c r="W561" s="30">
        <f>$Q$3+Data[[#This Row],[NVM
(scaled)]]/((Data[[#This Row],[Upper Bound]]-Data[[#This Row],[Lower Bound]])/2)</f>
        <v>9.4737772740943083E-2</v>
      </c>
      <c r="X561" s="30">
        <f>(Data[[#This Row],[Upper Bound]]+Data[[#This Row],[Lower Bound]])/2</f>
        <v>25.19400982464412</v>
      </c>
      <c r="Y561" s="32">
        <f>LN(Data[[#This Row],[NVActual]]/Data[[#This Row],[MA'[n^2']
30d]])</f>
        <v>-1.5207547259595444</v>
      </c>
      <c r="Z561" s="32">
        <f>LN(Data[[#This Row],[NVActual]]/Data[[#This Row],[MA'[n*ln(n)']
30d]])</f>
        <v>9.4887015320615831</v>
      </c>
      <c r="AA561" s="32">
        <f>LN(Data[[#This Row],[NVActual]]/Data[[#This Row],[MA'[n^1.5']]])</f>
        <v>5.290695313228591</v>
      </c>
      <c r="AB561" s="32">
        <f>LN(Data[[#This Row],[NVActual]]/Data[[#This Row],[Metcalfe
(n^2)]])</f>
        <v>-1.6244378883527877</v>
      </c>
      <c r="AC561" s="34">
        <f>1+Data[[#This Row],[MA'[NVMetcalfe calc']]]/((Data[[#This Row],[NVM_norm
(scaled)]]-Data[[#This Row],[NV_fund.]])/2)</f>
        <v>-27809015121.553883</v>
      </c>
    </row>
    <row r="562" spans="1:29" x14ac:dyDescent="0.2">
      <c r="A562" s="23">
        <v>43614</v>
      </c>
      <c r="B562" s="24">
        <v>153465206972.54199</v>
      </c>
      <c r="C562" s="24">
        <f t="shared" si="65"/>
        <v>126599675317.9827</v>
      </c>
      <c r="D562" s="25">
        <f>LN(Data[[#This Row],[NVActual]])</f>
        <v>25.756739713607349</v>
      </c>
      <c r="E562" s="26">
        <v>887870</v>
      </c>
      <c r="F562" s="40">
        <f>Data[[#This Row],[DAA 
(n)]]^2</f>
        <v>788313136900</v>
      </c>
      <c r="G562" s="41">
        <f t="shared" si="66"/>
        <v>669812836849.76672</v>
      </c>
      <c r="H562" s="28">
        <f>LN(Data[[#This Row],[Metcalfe
(n^2)]])</f>
        <v>27.393161229721823</v>
      </c>
      <c r="I562" s="42">
        <f t="shared" si="67"/>
        <v>27.211331174619765</v>
      </c>
      <c r="J562" s="40">
        <f>Data[[#This Row],[DAA 
(n)]]*LN(Data[[#This Row],[DAA 
(n)]])</f>
        <v>12160783.030516557</v>
      </c>
      <c r="K562" s="40">
        <f t="shared" si="68"/>
        <v>11092260.229188418</v>
      </c>
      <c r="L562" s="29">
        <f>LN(Data[[#This Row],[MA'[n*ln(n)']
30d]])</f>
        <v>16.221758146422445</v>
      </c>
      <c r="M562" s="43">
        <f t="shared" si="69"/>
        <v>16.151129647934464</v>
      </c>
      <c r="N562" s="40">
        <f>Data[[#This Row],[DAA 
(n)]]^1.5</f>
        <v>836611967.91547275</v>
      </c>
      <c r="O562" s="40">
        <f t="shared" si="70"/>
        <v>737910181.82990396</v>
      </c>
      <c r="P562" s="43">
        <f>LN(Data[[#This Row],[MA'[n^1.5']]])</f>
        <v>20.419332670320582</v>
      </c>
      <c r="Q562" s="43">
        <f t="shared" si="71"/>
        <v>20.321524713904136</v>
      </c>
      <c r="R562" s="30">
        <f>$O$1+$O$2*Data[[#This Row],[MA'[ln(n^2)']]]</f>
        <v>27.211331174619765</v>
      </c>
      <c r="S562" s="30">
        <f>$Q$1+$Q$2*Data[[#This Row],[MA'[ln(n*ln(n))']]]</f>
        <v>23.169363919091865</v>
      </c>
      <c r="T562" s="31">
        <f>$O$3*Data[[#This Row],[Metcalfe
(n^2)]]</f>
        <v>409922831188</v>
      </c>
      <c r="U562" s="31">
        <f t="shared" si="72"/>
        <v>348302675161.87878</v>
      </c>
      <c r="V562" s="30">
        <f>LN(Data[[#This Row],[MA'[NVA']
30d]]/Data[[#This Row],[MA'[NVMetcalfe calc']]])</f>
        <v>-1.0120419128901104</v>
      </c>
      <c r="W562" s="30">
        <f>$Q$3+Data[[#This Row],[NVM
(scaled)]]/((Data[[#This Row],[Upper Bound]]-Data[[#This Row],[Lower Bound]])/2)</f>
        <v>8.9232997740882114E-2</v>
      </c>
      <c r="X562" s="30">
        <f>(Data[[#This Row],[Upper Bound]]+Data[[#This Row],[Lower Bound]])/2</f>
        <v>25.190347546855815</v>
      </c>
      <c r="Y562" s="29">
        <f>LN(Data[[#This Row],[NVActual]]/Data[[#This Row],[MA'[n^2']
30d]])</f>
        <v>-1.473524448713734</v>
      </c>
      <c r="Z562" s="29">
        <f>LN(Data[[#This Row],[NVActual]]/Data[[#This Row],[MA'[n*ln(n)']
30d]])</f>
        <v>9.5349815671849054</v>
      </c>
      <c r="AA562" s="29">
        <f>LN(Data[[#This Row],[NVActual]]/Data[[#This Row],[MA'[n^1.5']]])</f>
        <v>5.3374070432867669</v>
      </c>
      <c r="AB562" s="29">
        <f>LN(Data[[#This Row],[NVActual]]/Data[[#This Row],[Metcalfe
(n^2)]])</f>
        <v>-1.6364215161144748</v>
      </c>
      <c r="AC562" s="26">
        <f>1+Data[[#This Row],[MA'[NVMetcalfe calc']]]/((Data[[#This Row],[NVM_norm
(scaled)]]-Data[[#This Row],[NV_fund.]])/2)</f>
        <v>-27751968899.055077</v>
      </c>
    </row>
    <row r="563" spans="1:29" x14ac:dyDescent="0.2">
      <c r="A563" s="23">
        <v>43613</v>
      </c>
      <c r="B563" s="24">
        <v>154574557917.51099</v>
      </c>
      <c r="C563" s="24">
        <f t="shared" si="65"/>
        <v>124517342634.84406</v>
      </c>
      <c r="D563" s="25">
        <f>LN(Data[[#This Row],[NVActual]])</f>
        <v>25.763942392399965</v>
      </c>
      <c r="E563" s="26">
        <v>944118</v>
      </c>
      <c r="F563" s="40">
        <f>Data[[#This Row],[DAA 
(n)]]^2</f>
        <v>891358797924</v>
      </c>
      <c r="G563" s="41">
        <f t="shared" si="66"/>
        <v>665280200939.23328</v>
      </c>
      <c r="H563" s="28">
        <f>LN(Data[[#This Row],[Metcalfe
(n^2)]])</f>
        <v>27.516012874631578</v>
      </c>
      <c r="I563" s="42">
        <f t="shared" si="67"/>
        <v>27.205019887928575</v>
      </c>
      <c r="J563" s="40">
        <f>Data[[#This Row],[DAA 
(n)]]*LN(Data[[#This Row],[DAA 
(n)]])</f>
        <v>12989181.521585708</v>
      </c>
      <c r="K563" s="40">
        <f t="shared" si="68"/>
        <v>11053096.892011171</v>
      </c>
      <c r="L563" s="29">
        <f>LN(Data[[#This Row],[MA'[n*ln(n)']
30d]])</f>
        <v>16.218221208382523</v>
      </c>
      <c r="M563" s="43">
        <f t="shared" si="69"/>
        <v>16.147488242327633</v>
      </c>
      <c r="N563" s="40">
        <f>Data[[#This Row],[DAA 
(n)]]^1.5</f>
        <v>917359191.14511216</v>
      </c>
      <c r="O563" s="40">
        <f t="shared" si="70"/>
        <v>734218431.54081666</v>
      </c>
      <c r="P563" s="43">
        <f>LN(Data[[#This Row],[MA'[n^1.5']]])</f>
        <v>20.414317132962537</v>
      </c>
      <c r="Q563" s="43">
        <f t="shared" si="71"/>
        <v>20.316486442182313</v>
      </c>
      <c r="R563" s="30">
        <f>$O$1+$O$2*Data[[#This Row],[MA'[ln(n^2)']]]</f>
        <v>27.205019887928575</v>
      </c>
      <c r="S563" s="30">
        <f>$Q$1+$Q$2*Data[[#This Row],[MA'[ln(n*ln(n))']]]</f>
        <v>23.163355599840592</v>
      </c>
      <c r="T563" s="31">
        <f>$O$3*Data[[#This Row],[Metcalfe
(n^2)]]</f>
        <v>463506574920.48004</v>
      </c>
      <c r="U563" s="31">
        <f t="shared" si="72"/>
        <v>345945704488.40143</v>
      </c>
      <c r="V563" s="30">
        <f>LN(Data[[#This Row],[MA'[NVA']
30d]]/Data[[#This Row],[MA'[NVMetcalfe calc']]])</f>
        <v>-1.021836834824527</v>
      </c>
      <c r="W563" s="30">
        <f>$Q$3+Data[[#This Row],[NVM
(scaled)]]/((Data[[#This Row],[Upper Bound]]-Data[[#This Row],[Lower Bound]])/2)</f>
        <v>8.4348485184090216E-2</v>
      </c>
      <c r="X563" s="30">
        <f>(Data[[#This Row],[Upper Bound]]+Data[[#This Row],[Lower Bound]])/2</f>
        <v>25.184187743884586</v>
      </c>
      <c r="Y563" s="32">
        <f>LN(Data[[#This Row],[NVActual]]/Data[[#This Row],[MA'[n^2']
30d]])</f>
        <v>-1.4595317512531372</v>
      </c>
      <c r="Z563" s="32">
        <f>LN(Data[[#This Row],[NVActual]]/Data[[#This Row],[MA'[n*ln(n)']
30d]])</f>
        <v>9.5457211840174399</v>
      </c>
      <c r="AA563" s="32">
        <f>LN(Data[[#This Row],[NVActual]]/Data[[#This Row],[MA'[n^1.5']]])</f>
        <v>5.3496252594374267</v>
      </c>
      <c r="AB563" s="32">
        <f>LN(Data[[#This Row],[NVActual]]/Data[[#This Row],[Metcalfe
(n^2)]])</f>
        <v>-1.7520704822316138</v>
      </c>
      <c r="AC563" s="34">
        <f>1+Data[[#This Row],[MA'[NVMetcalfe calc']]]/((Data[[#This Row],[NVM_norm
(scaled)]]-Data[[#This Row],[NV_fund.]])/2)</f>
        <v>-27565571309.858845</v>
      </c>
    </row>
    <row r="564" spans="1:29" x14ac:dyDescent="0.2">
      <c r="A564" s="23">
        <v>43612</v>
      </c>
      <c r="B564" s="24">
        <v>156287836455.383</v>
      </c>
      <c r="C564" s="24">
        <f t="shared" si="65"/>
        <v>122397604805.85225</v>
      </c>
      <c r="D564" s="25">
        <f>LN(Data[[#This Row],[NVActual]])</f>
        <v>25.774965249562992</v>
      </c>
      <c r="E564" s="26">
        <v>884928</v>
      </c>
      <c r="F564" s="40">
        <f>Data[[#This Row],[DAA 
(n)]]^2</f>
        <v>783097565184</v>
      </c>
      <c r="G564" s="41">
        <f t="shared" si="66"/>
        <v>646564516371.1333</v>
      </c>
      <c r="H564" s="28">
        <f>LN(Data[[#This Row],[Metcalfe
(n^2)]])</f>
        <v>27.386523129496581</v>
      </c>
      <c r="I564" s="42">
        <f t="shared" si="67"/>
        <v>27.171886786463418</v>
      </c>
      <c r="J564" s="40">
        <f>Data[[#This Row],[DAA 
(n)]]*LN(Data[[#This Row],[DAA 
(n)]])</f>
        <v>12117550.569969576</v>
      </c>
      <c r="K564" s="40">
        <f t="shared" si="68"/>
        <v>10874010.187757106</v>
      </c>
      <c r="L564" s="29">
        <f>LN(Data[[#This Row],[MA'[n*ln(n)']
30d]])</f>
        <v>16.201886113578965</v>
      </c>
      <c r="M564" s="43">
        <f t="shared" si="69"/>
        <v>16.14376306342724</v>
      </c>
      <c r="N564" s="40">
        <f>Data[[#This Row],[DAA 
(n)]]^1.5</f>
        <v>832457183.38131249</v>
      </c>
      <c r="O564" s="40">
        <f t="shared" si="70"/>
        <v>718149340.09571207</v>
      </c>
      <c r="P564" s="43">
        <f>LN(Data[[#This Row],[MA'[n^1.5']]])</f>
        <v>20.3921880999469</v>
      </c>
      <c r="Q564" s="43">
        <f t="shared" si="71"/>
        <v>20.311333100605726</v>
      </c>
      <c r="R564" s="30">
        <f>$O$1+$O$2*Data[[#This Row],[MA'[ln(n^2)']]]</f>
        <v>27.171886786463418</v>
      </c>
      <c r="S564" s="30">
        <f>$Q$1+$Q$2*Data[[#This Row],[MA'[ln(n*ln(n))']]]</f>
        <v>23.157209054654945</v>
      </c>
      <c r="T564" s="31">
        <f>$O$3*Data[[#This Row],[Metcalfe
(n^2)]]</f>
        <v>407210733895.67999</v>
      </c>
      <c r="U564" s="31">
        <f t="shared" si="72"/>
        <v>336213548512.98938</v>
      </c>
      <c r="V564" s="30">
        <f>LN(Data[[#This Row],[MA'[NVA']
30d]]/Data[[#This Row],[MA'[NVMetcalfe calc']]])</f>
        <v>-1.0104717178232583</v>
      </c>
      <c r="W564" s="30">
        <f>$Q$3+Data[[#This Row],[NVM
(scaled)]]/((Data[[#This Row],[Upper Bound]]-Data[[#This Row],[Lower Bound]])/2)</f>
        <v>8.6611292200494461E-2</v>
      </c>
      <c r="X564" s="30">
        <f>(Data[[#This Row],[Upper Bound]]+Data[[#This Row],[Lower Bound]])/2</f>
        <v>25.16454792055918</v>
      </c>
      <c r="Y564" s="29">
        <f>LN(Data[[#This Row],[NVActual]]/Data[[#This Row],[MA'[n^2']
30d]])</f>
        <v>-1.4199735739204618</v>
      </c>
      <c r="Z564" s="29">
        <f>LN(Data[[#This Row],[NVActual]]/Data[[#This Row],[MA'[n*ln(n)']
30d]])</f>
        <v>9.5730791359840257</v>
      </c>
      <c r="AA564" s="29">
        <f>LN(Data[[#This Row],[NVActual]]/Data[[#This Row],[MA'[n^1.5']]])</f>
        <v>5.3827771496160901</v>
      </c>
      <c r="AB564" s="29">
        <f>LN(Data[[#This Row],[NVActual]]/Data[[#This Row],[Metcalfe
(n^2)]])</f>
        <v>-1.6115578799335881</v>
      </c>
      <c r="AC564" s="26">
        <f>1+Data[[#This Row],[MA'[NVMetcalfe calc']]]/((Data[[#This Row],[NVM_norm
(scaled)]]-Data[[#This Row],[NV_fund.]])/2)</f>
        <v>-26813493748.146145</v>
      </c>
    </row>
    <row r="565" spans="1:29" x14ac:dyDescent="0.2">
      <c r="A565" s="23">
        <v>43611</v>
      </c>
      <c r="B565" s="24">
        <v>154758245306.18799</v>
      </c>
      <c r="C565" s="24">
        <f t="shared" si="65"/>
        <v>120239925295.61858</v>
      </c>
      <c r="D565" s="25">
        <f>LN(Data[[#This Row],[NVActual]])</f>
        <v>25.765130028553344</v>
      </c>
      <c r="E565" s="26">
        <v>670124</v>
      </c>
      <c r="F565" s="40">
        <f>Data[[#This Row],[DAA 
(n)]]^2</f>
        <v>449066175376</v>
      </c>
      <c r="G565" s="41">
        <f t="shared" si="66"/>
        <v>633244896097.03333</v>
      </c>
      <c r="H565" s="28">
        <f>LN(Data[[#This Row],[Metcalfe
(n^2)]])</f>
        <v>26.830436097739636</v>
      </c>
      <c r="I565" s="42">
        <f t="shared" si="67"/>
        <v>27.148090309257249</v>
      </c>
      <c r="J565" s="40">
        <f>Data[[#This Row],[DAA 
(n)]]*LN(Data[[#This Row],[DAA 
(n)]])</f>
        <v>8989859.5797808375</v>
      </c>
      <c r="K565" s="40">
        <f t="shared" si="68"/>
        <v>10745389.372827061</v>
      </c>
      <c r="L565" s="29">
        <f>LN(Data[[#This Row],[MA'[n*ln(n)']
30d]])</f>
        <v>16.189987324984973</v>
      </c>
      <c r="M565" s="43">
        <f t="shared" si="69"/>
        <v>16.140880601235907</v>
      </c>
      <c r="N565" s="40">
        <f>Data[[#This Row],[DAA 
(n)]]^1.5</f>
        <v>548570890.32108331</v>
      </c>
      <c r="O565" s="40">
        <f t="shared" si="70"/>
        <v>706645418.07266974</v>
      </c>
      <c r="P565" s="43">
        <f>LN(Data[[#This Row],[MA'[n^1.5']]])</f>
        <v>20.376039567745057</v>
      </c>
      <c r="Q565" s="43">
        <f t="shared" si="71"/>
        <v>20.307314880010367</v>
      </c>
      <c r="R565" s="30">
        <f>$O$1+$O$2*Data[[#This Row],[MA'[ln(n^2)']]]</f>
        <v>27.148090309257249</v>
      </c>
      <c r="S565" s="30">
        <f>$Q$1+$Q$2*Data[[#This Row],[MA'[ln(n*ln(n))']]]</f>
        <v>23.152452992039244</v>
      </c>
      <c r="T565" s="31">
        <f>$O$3*Data[[#This Row],[Metcalfe
(n^2)]]</f>
        <v>233514411195.52002</v>
      </c>
      <c r="U565" s="31">
        <f t="shared" si="72"/>
        <v>329287345970.4574</v>
      </c>
      <c r="V565" s="30">
        <f>LN(Data[[#This Row],[MA'[NVA']
30d]]/Data[[#This Row],[MA'[NVMetcalfe calc']]])</f>
        <v>-1.0074416374373729</v>
      </c>
      <c r="W565" s="30">
        <f>$Q$3+Data[[#This Row],[NVM
(scaled)]]/((Data[[#This Row],[Upper Bound]]-Data[[#This Row],[Lower Bound]])/2)</f>
        <v>8.5729187883943236E-2</v>
      </c>
      <c r="X565" s="30">
        <f>(Data[[#This Row],[Upper Bound]]+Data[[#This Row],[Lower Bound]])/2</f>
        <v>25.150271650648246</v>
      </c>
      <c r="Y565" s="32">
        <f>LN(Data[[#This Row],[NVActual]]/Data[[#This Row],[MA'[n^2']
30d]])</f>
        <v>-1.4089930373877051</v>
      </c>
      <c r="Z565" s="32">
        <f>LN(Data[[#This Row],[NVActual]]/Data[[#This Row],[MA'[n*ln(n)']
30d]])</f>
        <v>9.5751427035683747</v>
      </c>
      <c r="AA565" s="32">
        <f>LN(Data[[#This Row],[NVActual]]/Data[[#This Row],[MA'[n^1.5']]])</f>
        <v>5.3890904608082861</v>
      </c>
      <c r="AB565" s="32">
        <f>LN(Data[[#This Row],[NVActual]]/Data[[#This Row],[Metcalfe
(n^2)]])</f>
        <v>-1.0653060691862921</v>
      </c>
      <c r="AC565" s="34">
        <f>1+Data[[#This Row],[MA'[NVMetcalfe calc']]]/((Data[[#This Row],[NVM_norm
(scaled)]]-Data[[#This Row],[NV_fund.]])/2)</f>
        <v>-26275153152.87418</v>
      </c>
    </row>
    <row r="566" spans="1:29" x14ac:dyDescent="0.2">
      <c r="A566" s="23">
        <v>43610</v>
      </c>
      <c r="B566" s="24">
        <v>142867668845.38</v>
      </c>
      <c r="C566" s="24">
        <f t="shared" si="65"/>
        <v>118114301417.29973</v>
      </c>
      <c r="D566" s="25">
        <f>LN(Data[[#This Row],[NVActual]])</f>
        <v>25.685184646076515</v>
      </c>
      <c r="E566" s="26">
        <v>701431</v>
      </c>
      <c r="F566" s="40">
        <f>Data[[#This Row],[DAA 
(n)]]^2</f>
        <v>492005447761</v>
      </c>
      <c r="G566" s="41">
        <f t="shared" si="66"/>
        <v>637629096423.03333</v>
      </c>
      <c r="H566" s="28">
        <f>LN(Data[[#This Row],[Metcalfe
(n^2)]])</f>
        <v>26.921755626062378</v>
      </c>
      <c r="I566" s="42">
        <f t="shared" si="67"/>
        <v>27.156652920282639</v>
      </c>
      <c r="J566" s="40">
        <f>Data[[#This Row],[DAA 
(n)]]*LN(Data[[#This Row],[DAA 
(n)]])</f>
        <v>9441876.9852722809</v>
      </c>
      <c r="K566" s="40">
        <f t="shared" si="68"/>
        <v>10789720.930598158</v>
      </c>
      <c r="L566" s="29">
        <f>LN(Data[[#This Row],[MA'[n*ln(n)']
30d]])</f>
        <v>16.194104473192539</v>
      </c>
      <c r="M566" s="43">
        <f t="shared" si="69"/>
        <v>16.138630069084318</v>
      </c>
      <c r="N566" s="40">
        <f>Data[[#This Row],[DAA 
(n)]]^1.5</f>
        <v>587458826.83678067</v>
      </c>
      <c r="O566" s="40">
        <f t="shared" si="70"/>
        <v>710530561.05907393</v>
      </c>
      <c r="P566" s="43">
        <f>LN(Data[[#This Row],[MA'[n^1.5']]])</f>
        <v>20.381522518030387</v>
      </c>
      <c r="Q566" s="43">
        <f t="shared" si="71"/>
        <v>20.304152956188432</v>
      </c>
      <c r="R566" s="30">
        <f>$O$1+$O$2*Data[[#This Row],[MA'[ln(n^2)']]]</f>
        <v>27.156652920282639</v>
      </c>
      <c r="S566" s="30">
        <f>$Q$1+$Q$2*Data[[#This Row],[MA'[ln(n*ln(n))']]]</f>
        <v>23.148739613989122</v>
      </c>
      <c r="T566" s="31">
        <f>$O$3*Data[[#This Row],[Metcalfe
(n^2)]]</f>
        <v>255842832835.72</v>
      </c>
      <c r="U566" s="31">
        <f t="shared" si="72"/>
        <v>331567130139.97742</v>
      </c>
      <c r="V566" s="30">
        <f>LN(Data[[#This Row],[MA'[NVA']
30d]]/Data[[#This Row],[MA'[NVMetcalfe calc']]])</f>
        <v>-1.0321774816177864</v>
      </c>
      <c r="W566" s="30">
        <f>$Q$3+Data[[#This Row],[NVM
(scaled)]]/((Data[[#This Row],[Upper Bound]]-Data[[#This Row],[Lower Bound]])/2)</f>
        <v>7.4930235393571798E-2</v>
      </c>
      <c r="X566" s="30">
        <f>(Data[[#This Row],[Upper Bound]]+Data[[#This Row],[Lower Bound]])/2</f>
        <v>25.15269626713588</v>
      </c>
      <c r="Y566" s="29">
        <f>LN(Data[[#This Row],[NVActual]]/Data[[#This Row],[MA'[n^2']
30d]])</f>
        <v>-1.4958379515942637</v>
      </c>
      <c r="Z566" s="29">
        <f>LN(Data[[#This Row],[NVActual]]/Data[[#This Row],[MA'[n*ln(n)']
30d]])</f>
        <v>9.4910801728839775</v>
      </c>
      <c r="AA566" s="29">
        <f>LN(Data[[#This Row],[NVActual]]/Data[[#This Row],[MA'[n^1.5']]])</f>
        <v>5.3036621280461285</v>
      </c>
      <c r="AB566" s="29">
        <f>LN(Data[[#This Row],[NVActual]]/Data[[#This Row],[Metcalfe
(n^2)]])</f>
        <v>-1.2365709799858611</v>
      </c>
      <c r="AC566" s="26">
        <f>1+Data[[#This Row],[MA'[NVMetcalfe calc']]]/((Data[[#This Row],[NVM_norm
(scaled)]]-Data[[#This Row],[NV_fund.]])/2)</f>
        <v>-26443115364.243832</v>
      </c>
    </row>
    <row r="567" spans="1:29" x14ac:dyDescent="0.2">
      <c r="A567" s="23">
        <v>43609</v>
      </c>
      <c r="B567" s="24">
        <v>141533553660.64301</v>
      </c>
      <c r="C567" s="24">
        <f t="shared" si="65"/>
        <v>116371462002.6481</v>
      </c>
      <c r="D567" s="25">
        <f>LN(Data[[#This Row],[NVActual]])</f>
        <v>25.675802654262988</v>
      </c>
      <c r="E567" s="26">
        <v>862849</v>
      </c>
      <c r="F567" s="40">
        <f>Data[[#This Row],[DAA 
(n)]]^2</f>
        <v>744508396801</v>
      </c>
      <c r="G567" s="41">
        <f t="shared" si="66"/>
        <v>640077794851.83337</v>
      </c>
      <c r="H567" s="28">
        <f>LN(Data[[#This Row],[Metcalfe
(n^2)]])</f>
        <v>27.335989967450125</v>
      </c>
      <c r="I567" s="42">
        <f t="shared" si="67"/>
        <v>27.161291623260464</v>
      </c>
      <c r="J567" s="40">
        <f>Data[[#This Row],[DAA 
(n)]]*LN(Data[[#This Row],[DAA 
(n)]])</f>
        <v>11793415.803712187</v>
      </c>
      <c r="K567" s="40">
        <f t="shared" si="68"/>
        <v>10814143.911873428</v>
      </c>
      <c r="L567" s="29">
        <f>LN(Data[[#This Row],[MA'[n*ln(n)']
30d]])</f>
        <v>16.196365456757992</v>
      </c>
      <c r="M567" s="43">
        <f t="shared" si="69"/>
        <v>16.13626901565511</v>
      </c>
      <c r="N567" s="40">
        <f>Data[[#This Row],[DAA 
(n)]]^1.5</f>
        <v>801497551.88106751</v>
      </c>
      <c r="O567" s="40">
        <f t="shared" si="70"/>
        <v>712684811.5437361</v>
      </c>
      <c r="P567" s="43">
        <f>LN(Data[[#This Row],[MA'[n^1.5']]])</f>
        <v>20.384549821095494</v>
      </c>
      <c r="Q567" s="43">
        <f t="shared" si="71"/>
        <v>20.300846026639405</v>
      </c>
      <c r="R567" s="30">
        <f>$O$1+$O$2*Data[[#This Row],[MA'[ln(n^2)']]]</f>
        <v>27.161291623260464</v>
      </c>
      <c r="S567" s="30">
        <f>$Q$1+$Q$2*Data[[#This Row],[MA'[ln(n*ln(n))']]]</f>
        <v>23.144843875830929</v>
      </c>
      <c r="T567" s="31">
        <f>$O$3*Data[[#This Row],[Metcalfe
(n^2)]]</f>
        <v>387144366336.52002</v>
      </c>
      <c r="U567" s="31">
        <f t="shared" si="72"/>
        <v>332840453322.95337</v>
      </c>
      <c r="V567" s="30">
        <f>LN(Data[[#This Row],[MA'[NVA']
30d]]/Data[[#This Row],[MA'[NVMetcalfe calc']]])</f>
        <v>-1.050875922576636</v>
      </c>
      <c r="W567" s="30">
        <f>$Q$3+Data[[#This Row],[NVM
(scaled)]]/((Data[[#This Row],[Upper Bound]]-Data[[#This Row],[Lower Bound]])/2)</f>
        <v>6.6713758694268765E-2</v>
      </c>
      <c r="X567" s="30">
        <f>(Data[[#This Row],[Upper Bound]]+Data[[#This Row],[Lower Bound]])/2</f>
        <v>25.153067749545698</v>
      </c>
      <c r="Y567" s="32">
        <f>LN(Data[[#This Row],[NVActual]]/Data[[#This Row],[MA'[n^2']
30d]])</f>
        <v>-1.5090529061059859</v>
      </c>
      <c r="Z567" s="32">
        <f>LN(Data[[#This Row],[NVActual]]/Data[[#This Row],[MA'[n*ln(n)']
30d]])</f>
        <v>9.4794371975049962</v>
      </c>
      <c r="AA567" s="32">
        <f>LN(Data[[#This Row],[NVActual]]/Data[[#This Row],[MA'[n^1.5']]])</f>
        <v>5.291252833167496</v>
      </c>
      <c r="AB567" s="32">
        <f>LN(Data[[#This Row],[NVActual]]/Data[[#This Row],[Metcalfe
(n^2)]])</f>
        <v>-1.6601873131871359</v>
      </c>
      <c r="AC567" s="34">
        <f>1+Data[[#This Row],[MA'[NVMetcalfe calc']]]/((Data[[#This Row],[NVM_norm
(scaled)]]-Data[[#This Row],[NV_fund.]])/2)</f>
        <v>-26535578141.948528</v>
      </c>
    </row>
    <row r="568" spans="1:29" x14ac:dyDescent="0.2">
      <c r="A568" s="23">
        <v>43608</v>
      </c>
      <c r="B568" s="24">
        <v>139930198596.70401</v>
      </c>
      <c r="C568" s="24">
        <f t="shared" si="65"/>
        <v>114851940789.91832</v>
      </c>
      <c r="D568" s="25">
        <f>LN(Data[[#This Row],[NVActual]])</f>
        <v>25.66440955377054</v>
      </c>
      <c r="E568" s="26">
        <v>825753</v>
      </c>
      <c r="F568" s="40">
        <f>Data[[#This Row],[DAA 
(n)]]^2</f>
        <v>681868017009</v>
      </c>
      <c r="G568" s="41">
        <f t="shared" si="66"/>
        <v>640835376505.1333</v>
      </c>
      <c r="H568" s="28">
        <f>LN(Data[[#This Row],[Metcalfe
(n^2)]])</f>
        <v>27.248101952614579</v>
      </c>
      <c r="I568" s="42">
        <f t="shared" si="67"/>
        <v>27.162293960448611</v>
      </c>
      <c r="J568" s="40">
        <f>Data[[#This Row],[DAA 
(n)]]*LN(Data[[#This Row],[DAA 
(n)]])</f>
        <v>11250100.965838673</v>
      </c>
      <c r="K568" s="40">
        <f t="shared" si="68"/>
        <v>10820538.040882759</v>
      </c>
      <c r="L568" s="29">
        <f>LN(Data[[#This Row],[MA'[n*ln(n)']
30d]])</f>
        <v>16.196956556660407</v>
      </c>
      <c r="M568" s="43">
        <f t="shared" si="69"/>
        <v>16.133730910034636</v>
      </c>
      <c r="N568" s="40">
        <f>Data[[#This Row],[DAA 
(n)]]^1.5</f>
        <v>750369616.02215254</v>
      </c>
      <c r="O568" s="40">
        <f t="shared" si="70"/>
        <v>713294185.29472291</v>
      </c>
      <c r="P568" s="43">
        <f>LN(Data[[#This Row],[MA'[n^1.5']]])</f>
        <v>20.385404495378118</v>
      </c>
      <c r="Q568" s="43">
        <f t="shared" si="71"/>
        <v>20.297298523014504</v>
      </c>
      <c r="R568" s="30">
        <f>$O$1+$O$2*Data[[#This Row],[MA'[ln(n^2)']]]</f>
        <v>27.162293960448611</v>
      </c>
      <c r="S568" s="30">
        <f>$Q$1+$Q$2*Data[[#This Row],[MA'[ln(n*ln(n))']]]</f>
        <v>23.140656001557147</v>
      </c>
      <c r="T568" s="31">
        <f>$O$3*Data[[#This Row],[Metcalfe
(n^2)]]</f>
        <v>354571368844.67999</v>
      </c>
      <c r="U568" s="31">
        <f t="shared" si="72"/>
        <v>333234395782.66937</v>
      </c>
      <c r="V568" s="30">
        <f>LN(Data[[#This Row],[MA'[NVA']
30d]]/Data[[#This Row],[MA'[NVMetcalfe calc']]])</f>
        <v>-1.0652023061365503</v>
      </c>
      <c r="W568" s="30">
        <f>$Q$3+Data[[#This Row],[NVM
(scaled)]]/((Data[[#This Row],[Upper Bound]]-Data[[#This Row],[Lower Bound]])/2)</f>
        <v>6.0264445967102565E-2</v>
      </c>
      <c r="X568" s="30">
        <f>(Data[[#This Row],[Upper Bound]]+Data[[#This Row],[Lower Bound]])/2</f>
        <v>25.151474981002877</v>
      </c>
      <c r="Y568" s="29">
        <f>LN(Data[[#This Row],[NVActual]]/Data[[#This Row],[MA'[n^2']
30d]])</f>
        <v>-1.5216288841869767</v>
      </c>
      <c r="Z568" s="29">
        <f>LN(Data[[#This Row],[NVActual]]/Data[[#This Row],[MA'[n*ln(n)']
30d]])</f>
        <v>9.4674529971101347</v>
      </c>
      <c r="AA568" s="29">
        <f>LN(Data[[#This Row],[NVActual]]/Data[[#This Row],[MA'[n^1.5']]])</f>
        <v>5.2790050583924231</v>
      </c>
      <c r="AB568" s="29">
        <f>LN(Data[[#This Row],[NVActual]]/Data[[#This Row],[Metcalfe
(n^2)]])</f>
        <v>-1.5836923988440401</v>
      </c>
      <c r="AC568" s="26">
        <f>1+Data[[#This Row],[MA'[NVMetcalfe calc']]]/((Data[[#This Row],[NVM_norm
(scaled)]]-Data[[#This Row],[NV_fund.]])/2)</f>
        <v>-26561842865.637463</v>
      </c>
    </row>
    <row r="569" spans="1:29" x14ac:dyDescent="0.2">
      <c r="A569" s="23">
        <v>43607</v>
      </c>
      <c r="B569" s="24">
        <v>135847466322.597</v>
      </c>
      <c r="C569" s="24">
        <f t="shared" si="65"/>
        <v>113451970993.78203</v>
      </c>
      <c r="D569" s="25">
        <f>LN(Data[[#This Row],[NVActual]])</f>
        <v>25.63479852209348</v>
      </c>
      <c r="E569" s="26">
        <v>862194</v>
      </c>
      <c r="F569" s="40">
        <f>Data[[#This Row],[DAA 
(n)]]^2</f>
        <v>743378493636</v>
      </c>
      <c r="G569" s="41">
        <f t="shared" si="66"/>
        <v>635115116125.66663</v>
      </c>
      <c r="H569" s="28">
        <f>LN(Data[[#This Row],[Metcalfe
(n^2)]])</f>
        <v>27.334471164657433</v>
      </c>
      <c r="I569" s="42">
        <f t="shared" si="67"/>
        <v>27.152630116683493</v>
      </c>
      <c r="J569" s="40">
        <f>Data[[#This Row],[DAA 
(n)]]*LN(Data[[#This Row],[DAA 
(n)]])</f>
        <v>11783808.515670326</v>
      </c>
      <c r="K569" s="40">
        <f t="shared" si="68"/>
        <v>10766483.119877735</v>
      </c>
      <c r="L569" s="29">
        <f>LN(Data[[#This Row],[MA'[n*ln(n)']
30d]])</f>
        <v>16.191948451690088</v>
      </c>
      <c r="M569" s="43">
        <f t="shared" si="69"/>
        <v>16.130911945435479</v>
      </c>
      <c r="N569" s="40">
        <f>Data[[#This Row],[DAA 
(n)]]^1.5</f>
        <v>800585084.1365943</v>
      </c>
      <c r="O569" s="40">
        <f t="shared" si="70"/>
        <v>708406245.25858545</v>
      </c>
      <c r="P569" s="43">
        <f>LN(Data[[#This Row],[MA'[n^1.5']]])</f>
        <v>20.378528279840001</v>
      </c>
      <c r="Q569" s="43">
        <f t="shared" si="71"/>
        <v>20.29334738197354</v>
      </c>
      <c r="R569" s="30">
        <f>$O$1+$O$2*Data[[#This Row],[MA'[ln(n^2)']]]</f>
        <v>27.152630116683493</v>
      </c>
      <c r="S569" s="30">
        <f>$Q$1+$Q$2*Data[[#This Row],[MA'[ln(n*ln(n))']]]</f>
        <v>23.136004709968539</v>
      </c>
      <c r="T569" s="31">
        <f>$O$3*Data[[#This Row],[Metcalfe
(n^2)]]</f>
        <v>386556816690.72003</v>
      </c>
      <c r="U569" s="31">
        <f t="shared" si="72"/>
        <v>330259860385.34668</v>
      </c>
      <c r="V569" s="30">
        <f>LN(Data[[#This Row],[MA'[NVA']
30d]]/Data[[#This Row],[MA'[NVMetcalfe calc']]])</f>
        <v>-1.0685002159807861</v>
      </c>
      <c r="W569" s="30">
        <f>$Q$3+Data[[#This Row],[NVM
(scaled)]]/((Data[[#This Row],[Upper Bound]]-Data[[#This Row],[Lower Bound]])/2)</f>
        <v>5.7961232235160365E-2</v>
      </c>
      <c r="X569" s="30">
        <f>(Data[[#This Row],[Upper Bound]]+Data[[#This Row],[Lower Bound]])/2</f>
        <v>25.144317413326014</v>
      </c>
      <c r="Y569" s="32">
        <f>LN(Data[[#This Row],[NVActual]]/Data[[#This Row],[MA'[n^2']
30d]])</f>
        <v>-1.5422735825527114</v>
      </c>
      <c r="Z569" s="32">
        <f>LN(Data[[#This Row],[NVActual]]/Data[[#This Row],[MA'[n*ln(n)']
30d]])</f>
        <v>9.4428500704033915</v>
      </c>
      <c r="AA569" s="32">
        <f>LN(Data[[#This Row],[NVActual]]/Data[[#This Row],[MA'[n^1.5']]])</f>
        <v>5.2562702422534784</v>
      </c>
      <c r="AB569" s="32">
        <f>LN(Data[[#This Row],[NVActual]]/Data[[#This Row],[Metcalfe
(n^2)]])</f>
        <v>-1.6996726425639552</v>
      </c>
      <c r="AC569" s="34">
        <f>1+Data[[#This Row],[MA'[NVMetcalfe calc']]]/((Data[[#This Row],[NVM_norm
(scaled)]]-Data[[#This Row],[NV_fund.]])/2)</f>
        <v>-26329839055.840313</v>
      </c>
    </row>
    <row r="570" spans="1:29" x14ac:dyDescent="0.2">
      <c r="A570" s="23">
        <v>43606</v>
      </c>
      <c r="B570" s="24">
        <v>141427517230.116</v>
      </c>
      <c r="C570" s="24">
        <f t="shared" si="65"/>
        <v>112093011243.41008</v>
      </c>
      <c r="D570" s="25">
        <f>LN(Data[[#This Row],[NVActual]])</f>
        <v>25.675053177063479</v>
      </c>
      <c r="E570" s="26">
        <v>888770</v>
      </c>
      <c r="F570" s="40">
        <f>Data[[#This Row],[DAA 
(n)]]^2</f>
        <v>789912112900</v>
      </c>
      <c r="G570" s="41">
        <f t="shared" si="66"/>
        <v>624261099036.59998</v>
      </c>
      <c r="H570" s="28">
        <f>LN(Data[[#This Row],[Metcalfe
(n^2)]])</f>
        <v>27.395187526725124</v>
      </c>
      <c r="I570" s="42">
        <f t="shared" si="67"/>
        <v>27.133420014824274</v>
      </c>
      <c r="J570" s="40">
        <f>Data[[#This Row],[DAA 
(n)]]*LN(Data[[#This Row],[DAA 
(n)]])</f>
        <v>12174010.409063743</v>
      </c>
      <c r="K570" s="40">
        <f t="shared" si="68"/>
        <v>10661938.300885897</v>
      </c>
      <c r="L570" s="29">
        <f>LN(Data[[#This Row],[MA'[n*ln(n)']
30d]])</f>
        <v>16.182190789524416</v>
      </c>
      <c r="M570" s="43">
        <f t="shared" si="69"/>
        <v>16.128027156292109</v>
      </c>
      <c r="N570" s="40">
        <f>Data[[#This Row],[DAA 
(n)]]^1.5</f>
        <v>837884352.74931192</v>
      </c>
      <c r="O570" s="40">
        <f t="shared" si="70"/>
        <v>699041049.872504</v>
      </c>
      <c r="P570" s="43">
        <f>LN(Data[[#This Row],[MA'[n^1.5']]])</f>
        <v>20.365220025043854</v>
      </c>
      <c r="Q570" s="43">
        <f t="shared" si="71"/>
        <v>20.289319735994674</v>
      </c>
      <c r="R570" s="30">
        <f>$O$1+$O$2*Data[[#This Row],[MA'[ln(n^2)']]]</f>
        <v>27.133420014824274</v>
      </c>
      <c r="S570" s="30">
        <f>$Q$1+$Q$2*Data[[#This Row],[MA'[ln(n*ln(n))']]]</f>
        <v>23.131244807881977</v>
      </c>
      <c r="T570" s="31">
        <f>$O$3*Data[[#This Row],[Metcalfe
(n^2)]]</f>
        <v>410754298708</v>
      </c>
      <c r="U570" s="31">
        <f t="shared" si="72"/>
        <v>324615771499.03204</v>
      </c>
      <c r="V570" s="30">
        <f>LN(Data[[#This Row],[MA'[NVA']
30d]]/Data[[#This Row],[MA'[NVMetcalfe calc']]])</f>
        <v>-1.0633132572029942</v>
      </c>
      <c r="W570" s="30">
        <f>$Q$3+Data[[#This Row],[NVM
(scaled)]]/((Data[[#This Row],[Upper Bound]]-Data[[#This Row],[Lower Bound]])/2)</f>
        <v>5.8632330059644522E-2</v>
      </c>
      <c r="X570" s="30">
        <f>(Data[[#This Row],[Upper Bound]]+Data[[#This Row],[Lower Bound]])/2</f>
        <v>25.132332411353126</v>
      </c>
      <c r="Y570" s="29">
        <f>LN(Data[[#This Row],[NVActual]]/Data[[#This Row],[MA'[n^2']
30d]])</f>
        <v>-1.4847813686790683</v>
      </c>
      <c r="Z570" s="29">
        <f>LN(Data[[#This Row],[NVActual]]/Data[[#This Row],[MA'[n*ln(n)']
30d]])</f>
        <v>9.4928623875390628</v>
      </c>
      <c r="AA570" s="29">
        <f>LN(Data[[#This Row],[NVActual]]/Data[[#This Row],[MA'[n^1.5']]])</f>
        <v>5.3098331520196274</v>
      </c>
      <c r="AB570" s="29">
        <f>LN(Data[[#This Row],[NVActual]]/Data[[#This Row],[Metcalfe
(n^2)]])</f>
        <v>-1.7201343496616435</v>
      </c>
      <c r="AC570" s="26">
        <f>1+Data[[#This Row],[MA'[NVMetcalfe calc']]]/((Data[[#This Row],[NVM_norm
(scaled)]]-Data[[#This Row],[NV_fund.]])/2)</f>
        <v>-25892929279.207458</v>
      </c>
    </row>
    <row r="571" spans="1:29" x14ac:dyDescent="0.2">
      <c r="A571" s="23">
        <v>43605</v>
      </c>
      <c r="B571" s="24">
        <v>141364972111.36499</v>
      </c>
      <c r="C571" s="24">
        <f t="shared" si="65"/>
        <v>110495912094.55153</v>
      </c>
      <c r="D571" s="25">
        <f>LN(Data[[#This Row],[NVActual]])</f>
        <v>25.674610837736036</v>
      </c>
      <c r="E571" s="26">
        <v>836865</v>
      </c>
      <c r="F571" s="40">
        <f>Data[[#This Row],[DAA 
(n)]]^2</f>
        <v>700343028225</v>
      </c>
      <c r="G571" s="41">
        <f t="shared" si="66"/>
        <v>613047358065.80005</v>
      </c>
      <c r="H571" s="28">
        <f>LN(Data[[#This Row],[Metcalfe
(n^2)]])</f>
        <v>27.274836092280697</v>
      </c>
      <c r="I571" s="42">
        <f t="shared" si="67"/>
        <v>27.114922458940747</v>
      </c>
      <c r="J571" s="40">
        <f>Data[[#This Row],[DAA 
(n)]]*LN(Data[[#This Row],[DAA 
(n)]])</f>
        <v>11412677.853183243</v>
      </c>
      <c r="K571" s="40">
        <f t="shared" si="68"/>
        <v>10557385.884297075</v>
      </c>
      <c r="L571" s="29">
        <f>LN(Data[[#This Row],[MA'[n*ln(n)']
30d]])</f>
        <v>16.172336256761614</v>
      </c>
      <c r="M571" s="43">
        <f t="shared" si="69"/>
        <v>16.125339092215544</v>
      </c>
      <c r="N571" s="40">
        <f>Data[[#This Row],[DAA 
(n)]]^1.5</f>
        <v>765566828.11856174</v>
      </c>
      <c r="O571" s="40">
        <f t="shared" si="70"/>
        <v>689532504.76119578</v>
      </c>
      <c r="P571" s="43">
        <f>LN(Data[[#This Row],[MA'[n^1.5']]])</f>
        <v>20.351524396597256</v>
      </c>
      <c r="Q571" s="43">
        <f t="shared" si="71"/>
        <v>20.285570663069869</v>
      </c>
      <c r="R571" s="30">
        <f>$O$1+$O$2*Data[[#This Row],[MA'[ln(n^2)']]]</f>
        <v>27.114922458940747</v>
      </c>
      <c r="S571" s="30">
        <f>$Q$1+$Q$2*Data[[#This Row],[MA'[ln(n*ln(n))']]]</f>
        <v>23.126809502155645</v>
      </c>
      <c r="T571" s="31">
        <f>$O$3*Data[[#This Row],[Metcalfe
(n^2)]]</f>
        <v>364178374677</v>
      </c>
      <c r="U571" s="31">
        <f t="shared" si="72"/>
        <v>318784626194.21594</v>
      </c>
      <c r="V571" s="30">
        <f>LN(Data[[#This Row],[MA'[NVA']
30d]]/Data[[#This Row],[MA'[NVMetcalfe calc']]])</f>
        <v>-1.0595371961161884</v>
      </c>
      <c r="W571" s="30">
        <f>$Q$3+Data[[#This Row],[NVM
(scaled)]]/((Data[[#This Row],[Upper Bound]]-Data[[#This Row],[Lower Bound]])/2)</f>
        <v>5.865236386368422E-2</v>
      </c>
      <c r="X571" s="30">
        <f>(Data[[#This Row],[Upper Bound]]+Data[[#This Row],[Lower Bound]])/2</f>
        <v>25.120865980548196</v>
      </c>
      <c r="Y571" s="32">
        <f>LN(Data[[#This Row],[NVActual]]/Data[[#This Row],[MA'[n^2']
30d]])</f>
        <v>-1.4670971883872748</v>
      </c>
      <c r="Z571" s="32">
        <f>LN(Data[[#This Row],[NVActual]]/Data[[#This Row],[MA'[n*ln(n)']
30d]])</f>
        <v>9.5022745809744205</v>
      </c>
      <c r="AA571" s="32">
        <f>LN(Data[[#This Row],[NVActual]]/Data[[#This Row],[MA'[n^1.5']]])</f>
        <v>5.3230864411387797</v>
      </c>
      <c r="AB571" s="32">
        <f>LN(Data[[#This Row],[NVActual]]/Data[[#This Row],[Metcalfe
(n^2)]])</f>
        <v>-1.600225254544662</v>
      </c>
      <c r="AC571" s="34">
        <f>1+Data[[#This Row],[MA'[NVMetcalfe calc']]]/((Data[[#This Row],[NVM_norm
(scaled)]]-Data[[#This Row],[NV_fund.]])/2)</f>
        <v>-25439462854.906185</v>
      </c>
    </row>
    <row r="572" spans="1:29" x14ac:dyDescent="0.2">
      <c r="A572" s="23">
        <v>43604</v>
      </c>
      <c r="B572" s="24">
        <v>145574664069.061</v>
      </c>
      <c r="C572" s="24">
        <f t="shared" si="65"/>
        <v>108911275104.74092</v>
      </c>
      <c r="D572" s="25">
        <f>LN(Data[[#This Row],[NVActual]])</f>
        <v>25.703954947052718</v>
      </c>
      <c r="E572" s="26">
        <v>750954</v>
      </c>
      <c r="F572" s="40">
        <f>Data[[#This Row],[DAA 
(n)]]^2</f>
        <v>563931910116</v>
      </c>
      <c r="G572" s="41">
        <f t="shared" si="66"/>
        <v>605556172706.59998</v>
      </c>
      <c r="H572" s="28">
        <f>LN(Data[[#This Row],[Metcalfe
(n^2)]])</f>
        <v>27.05819935441173</v>
      </c>
      <c r="I572" s="42">
        <f t="shared" si="67"/>
        <v>27.102023212623127</v>
      </c>
      <c r="J572" s="40">
        <f>Data[[#This Row],[DAA 
(n)]]*LN(Data[[#This Row],[DAA 
(n)]])</f>
        <v>10159731.518996453</v>
      </c>
      <c r="K572" s="40">
        <f t="shared" si="68"/>
        <v>10486013.681513336</v>
      </c>
      <c r="L572" s="29">
        <f>LN(Data[[#This Row],[MA'[n*ln(n)']
30d]])</f>
        <v>16.165552896854688</v>
      </c>
      <c r="M572" s="43">
        <f t="shared" si="69"/>
        <v>16.123066561526947</v>
      </c>
      <c r="N572" s="40">
        <f>Data[[#This Row],[DAA 
(n)]]^1.5</f>
        <v>650758729.19942617</v>
      </c>
      <c r="O572" s="40">
        <f t="shared" si="70"/>
        <v>683104019.96974075</v>
      </c>
      <c r="P572" s="43">
        <f>LN(Data[[#This Row],[MA'[n^1.5']]])</f>
        <v>20.342157704576785</v>
      </c>
      <c r="Q572" s="43">
        <f t="shared" si="71"/>
        <v>20.282397024142973</v>
      </c>
      <c r="R572" s="30">
        <f>$O$1+$O$2*Data[[#This Row],[MA'[ln(n^2)']]]</f>
        <v>27.102023212623127</v>
      </c>
      <c r="S572" s="30">
        <f>$Q$1+$Q$2*Data[[#This Row],[MA'[ln(n*ln(n))']]]</f>
        <v>23.123059826519462</v>
      </c>
      <c r="T572" s="31">
        <f>$O$3*Data[[#This Row],[Metcalfe
(n^2)]]</f>
        <v>293244593260.32001</v>
      </c>
      <c r="U572" s="31">
        <f t="shared" si="72"/>
        <v>314889209807.43195</v>
      </c>
      <c r="V572" s="30">
        <f>LN(Data[[#This Row],[MA'[NVA']
30d]]/Data[[#This Row],[MA'[NVMetcalfe calc']]])</f>
        <v>-1.0616873011676566</v>
      </c>
      <c r="W572" s="30">
        <f>$Q$3+Data[[#This Row],[NVM
(scaled)]]/((Data[[#This Row],[Upper Bound]]-Data[[#This Row],[Lower Bound]])/2)</f>
        <v>5.6349801118779963E-2</v>
      </c>
      <c r="X572" s="30">
        <f>(Data[[#This Row],[Upper Bound]]+Data[[#This Row],[Lower Bound]])/2</f>
        <v>25.112541519571295</v>
      </c>
      <c r="Y572" s="29">
        <f>LN(Data[[#This Row],[NVActual]]/Data[[#This Row],[MA'[n^2']
30d]])</f>
        <v>-1.4254582193627563</v>
      </c>
      <c r="Z572" s="29">
        <f>LN(Data[[#This Row],[NVActual]]/Data[[#This Row],[MA'[n*ln(n)']
30d]])</f>
        <v>9.538402050198032</v>
      </c>
      <c r="AA572" s="29">
        <f>LN(Data[[#This Row],[NVActual]]/Data[[#This Row],[MA'[n^1.5']]])</f>
        <v>5.3617972424759355</v>
      </c>
      <c r="AB572" s="29">
        <f>LN(Data[[#This Row],[NVActual]]/Data[[#This Row],[Metcalfe
(n^2)]])</f>
        <v>-1.3542444073590094</v>
      </c>
      <c r="AC572" s="26">
        <f>1+Data[[#This Row],[MA'[NVMetcalfe calc']]]/((Data[[#This Row],[NVM_norm
(scaled)]]-Data[[#This Row],[NV_fund.]])/2)</f>
        <v>-25134642433.551079</v>
      </c>
    </row>
    <row r="573" spans="1:29" x14ac:dyDescent="0.2">
      <c r="A573" s="23">
        <v>43603</v>
      </c>
      <c r="B573" s="24">
        <v>128881004230.619</v>
      </c>
      <c r="C573" s="24">
        <f t="shared" si="65"/>
        <v>107171888179.26886</v>
      </c>
      <c r="D573" s="25">
        <f>LN(Data[[#This Row],[NVActual]])</f>
        <v>25.58215536776661</v>
      </c>
      <c r="E573" s="26">
        <v>845558</v>
      </c>
      <c r="F573" s="40">
        <f>Data[[#This Row],[DAA 
(n)]]^2</f>
        <v>714968331364</v>
      </c>
      <c r="G573" s="41">
        <f t="shared" si="66"/>
        <v>608005303507.03333</v>
      </c>
      <c r="H573" s="28">
        <f>LN(Data[[#This Row],[Metcalfe
(n^2)]])</f>
        <v>27.295504086860905</v>
      </c>
      <c r="I573" s="42">
        <f t="shared" si="67"/>
        <v>27.106105647206014</v>
      </c>
      <c r="J573" s="40">
        <f>Data[[#This Row],[DAA 
(n)]]*LN(Data[[#This Row],[DAA 
(n)]])</f>
        <v>11539965.922338966</v>
      </c>
      <c r="K573" s="40">
        <f t="shared" si="68"/>
        <v>10509029.692250567</v>
      </c>
      <c r="L573" s="29">
        <f>LN(Data[[#This Row],[MA'[n*ln(n)']
30d]])</f>
        <v>16.167745416255347</v>
      </c>
      <c r="M573" s="43">
        <f t="shared" si="69"/>
        <v>16.1210454035526</v>
      </c>
      <c r="N573" s="40">
        <f>Data[[#This Row],[DAA 
(n)]]^1.5</f>
        <v>777526329.02782202</v>
      </c>
      <c r="O573" s="40">
        <f t="shared" si="70"/>
        <v>685190908.14873683</v>
      </c>
      <c r="P573" s="43">
        <f>LN(Data[[#This Row],[MA'[n^1.5']]])</f>
        <v>20.34520805542477</v>
      </c>
      <c r="Q573" s="43">
        <f t="shared" si="71"/>
        <v>20.279570038307437</v>
      </c>
      <c r="R573" s="30">
        <f>$O$1+$O$2*Data[[#This Row],[MA'[ln(n^2)']]]</f>
        <v>27.106105647206014</v>
      </c>
      <c r="S573" s="30">
        <f>$Q$1+$Q$2*Data[[#This Row],[MA'[ln(n*ln(n))']]]</f>
        <v>23.119724915861788</v>
      </c>
      <c r="T573" s="31">
        <f>$O$3*Data[[#This Row],[Metcalfe
(n^2)]]</f>
        <v>371783532309.28003</v>
      </c>
      <c r="U573" s="31">
        <f t="shared" si="72"/>
        <v>316162757823.65735</v>
      </c>
      <c r="V573" s="30">
        <f>LN(Data[[#This Row],[MA'[NVA']
30d]]/Data[[#This Row],[MA'[NVMetcalfe calc']]])</f>
        <v>-1.081823160282023</v>
      </c>
      <c r="W573" s="30">
        <f>$Q$3+Data[[#This Row],[NVM
(scaled)]]/((Data[[#This Row],[Upper Bound]]-Data[[#This Row],[Lower Bound]])/2)</f>
        <v>4.7240422734419973E-2</v>
      </c>
      <c r="X573" s="30">
        <f>(Data[[#This Row],[Upper Bound]]+Data[[#This Row],[Lower Bound]])/2</f>
        <v>25.112915281533901</v>
      </c>
      <c r="Y573" s="32">
        <f>LN(Data[[#This Row],[NVActual]]/Data[[#This Row],[MA'[n^2']
30d]])</f>
        <v>-1.5512940739813355</v>
      </c>
      <c r="Z573" s="32">
        <f>LN(Data[[#This Row],[NVActual]]/Data[[#This Row],[MA'[n*ln(n)']
30d]])</f>
        <v>9.41440995151126</v>
      </c>
      <c r="AA573" s="32">
        <f>LN(Data[[#This Row],[NVActual]]/Data[[#This Row],[MA'[n^1.5']]])</f>
        <v>5.2369473123418375</v>
      </c>
      <c r="AB573" s="32">
        <f>LN(Data[[#This Row],[NVActual]]/Data[[#This Row],[Metcalfe
(n^2)]])</f>
        <v>-1.7133487190942982</v>
      </c>
      <c r="AC573" s="34">
        <f>1+Data[[#This Row],[MA'[NVMetcalfe calc']]]/((Data[[#This Row],[NVM_norm
(scaled)]]-Data[[#This Row],[NV_fund.]])/2)</f>
        <v>-25226750094.871941</v>
      </c>
    </row>
    <row r="574" spans="1:29" x14ac:dyDescent="0.2">
      <c r="A574" s="23">
        <v>43602</v>
      </c>
      <c r="B574" s="24">
        <v>129733515296.036</v>
      </c>
      <c r="C574" s="24">
        <f t="shared" si="65"/>
        <v>105981884685.47063</v>
      </c>
      <c r="D574" s="25">
        <f>LN(Data[[#This Row],[NVActual]])</f>
        <v>25.588748301179372</v>
      </c>
      <c r="E574" s="26">
        <v>903650</v>
      </c>
      <c r="F574" s="40">
        <f>Data[[#This Row],[DAA 
(n)]]^2</f>
        <v>816583322500</v>
      </c>
      <c r="G574" s="41">
        <f t="shared" si="66"/>
        <v>602414915589.03333</v>
      </c>
      <c r="H574" s="28">
        <f>LN(Data[[#This Row],[Metcalfe
(n^2)]])</f>
        <v>27.42839479252757</v>
      </c>
      <c r="I574" s="42">
        <f t="shared" si="67"/>
        <v>27.097194971144734</v>
      </c>
      <c r="J574" s="40">
        <f>Data[[#This Row],[DAA 
(n)]]*LN(Data[[#This Row],[DAA 
(n)]])</f>
        <v>12392834.47713377</v>
      </c>
      <c r="K574" s="40">
        <f t="shared" si="68"/>
        <v>10457607.252790498</v>
      </c>
      <c r="L574" s="29">
        <f>LN(Data[[#This Row],[MA'[n*ln(n)']
30d]])</f>
        <v>16.162840238310014</v>
      </c>
      <c r="M574" s="43">
        <f t="shared" si="69"/>
        <v>16.118864837732122</v>
      </c>
      <c r="N574" s="40">
        <f>Data[[#This Row],[DAA 
(n)]]^1.5</f>
        <v>859014271.9286598</v>
      </c>
      <c r="O574" s="40">
        <f t="shared" si="70"/>
        <v>680482454.92469323</v>
      </c>
      <c r="P574" s="43">
        <f>LN(Data[[#This Row],[MA'[n^1.5']]])</f>
        <v>20.338312597099897</v>
      </c>
      <c r="Q574" s="43">
        <f t="shared" si="71"/>
        <v>20.276518395168527</v>
      </c>
      <c r="R574" s="30">
        <f>$O$1+$O$2*Data[[#This Row],[MA'[ln(n^2)']]]</f>
        <v>27.097194971144734</v>
      </c>
      <c r="S574" s="30">
        <f>$Q$1+$Q$2*Data[[#This Row],[MA'[ln(n*ln(n))']]]</f>
        <v>23.116126982257999</v>
      </c>
      <c r="T574" s="31">
        <f>$O$3*Data[[#This Row],[Metcalfe
(n^2)]]</f>
        <v>424623327700</v>
      </c>
      <c r="U574" s="31">
        <f t="shared" si="72"/>
        <v>313255756106.29742</v>
      </c>
      <c r="V574" s="30">
        <f>LN(Data[[#This Row],[MA'[NVA']
30d]]/Data[[#This Row],[MA'[NVMetcalfe calc']]])</f>
        <v>-1.0837517887329866</v>
      </c>
      <c r="W574" s="30">
        <f>$Q$3+Data[[#This Row],[NVM
(scaled)]]/((Data[[#This Row],[Upper Bound]]-Data[[#This Row],[Lower Bound]])/2)</f>
        <v>4.5547209061332028E-2</v>
      </c>
      <c r="X574" s="30">
        <f>(Data[[#This Row],[Upper Bound]]+Data[[#This Row],[Lower Bound]])/2</f>
        <v>25.106660976701367</v>
      </c>
      <c r="Y574" s="29">
        <f>LN(Data[[#This Row],[NVActual]]/Data[[#This Row],[MA'[n^2']
30d]])</f>
        <v>-1.5354639722201509</v>
      </c>
      <c r="Z574" s="29">
        <f>LN(Data[[#This Row],[NVActual]]/Data[[#This Row],[MA'[n*ln(n)']
30d]])</f>
        <v>9.4259080628693592</v>
      </c>
      <c r="AA574" s="29">
        <f>LN(Data[[#This Row],[NVActual]]/Data[[#This Row],[MA'[n^1.5']]])</f>
        <v>5.2504357040794778</v>
      </c>
      <c r="AB574" s="29">
        <f>LN(Data[[#This Row],[NVActual]]/Data[[#This Row],[Metcalfe
(n^2)]])</f>
        <v>-1.839646491348196</v>
      </c>
      <c r="AC574" s="26">
        <f>1+Data[[#This Row],[MA'[NVMetcalfe calc']]]/((Data[[#This Row],[NVM_norm
(scaled)]]-Data[[#This Row],[NV_fund.]])/2)</f>
        <v>-24999348312.943371</v>
      </c>
    </row>
    <row r="575" spans="1:29" x14ac:dyDescent="0.2">
      <c r="A575" s="23">
        <v>43601</v>
      </c>
      <c r="B575" s="24">
        <v>139194281165.005</v>
      </c>
      <c r="C575" s="24">
        <f t="shared" si="65"/>
        <v>104732452980.72099</v>
      </c>
      <c r="D575" s="25">
        <f>LN(Data[[#This Row],[NVActual]])</f>
        <v>25.659136500418043</v>
      </c>
      <c r="E575" s="26">
        <v>882945</v>
      </c>
      <c r="F575" s="40">
        <f>Data[[#This Row],[DAA 
(n)]]^2</f>
        <v>779591873025</v>
      </c>
      <c r="G575" s="41">
        <f t="shared" si="66"/>
        <v>593198904735.33337</v>
      </c>
      <c r="H575" s="28">
        <f>LN(Data[[#This Row],[Metcalfe
(n^2)]])</f>
        <v>27.382036379980843</v>
      </c>
      <c r="I575" s="42">
        <f t="shared" si="67"/>
        <v>27.083416001170367</v>
      </c>
      <c r="J575" s="40">
        <f>Data[[#This Row],[DAA 
(n)]]*LN(Data[[#This Row],[DAA 
(n)]])</f>
        <v>12088416.055761093</v>
      </c>
      <c r="K575" s="40">
        <f t="shared" si="68"/>
        <v>10375409.464176713</v>
      </c>
      <c r="L575" s="29">
        <f>LN(Data[[#This Row],[MA'[n*ln(n)']
30d]])</f>
        <v>16.154949089728927</v>
      </c>
      <c r="M575" s="43">
        <f t="shared" si="69"/>
        <v>16.116847982631938</v>
      </c>
      <c r="N575" s="40">
        <f>Data[[#This Row],[DAA 
(n)]]^1.5</f>
        <v>829660621.17474115</v>
      </c>
      <c r="O575" s="40">
        <f t="shared" si="70"/>
        <v>672849462.62136436</v>
      </c>
      <c r="P575" s="43">
        <f>LN(Data[[#This Row],[MA'[n^1.5']]])</f>
        <v>20.327032181491127</v>
      </c>
      <c r="Q575" s="43">
        <f t="shared" si="71"/>
        <v>20.27369688723687</v>
      </c>
      <c r="R575" s="30">
        <f>$O$1+$O$2*Data[[#This Row],[MA'[ln(n^2)']]]</f>
        <v>27.083416001170367</v>
      </c>
      <c r="S575" s="30">
        <f>$Q$1+$Q$2*Data[[#This Row],[MA'[ln(n*ln(n))']]]</f>
        <v>23.112799171342697</v>
      </c>
      <c r="T575" s="31">
        <f>$O$3*Data[[#This Row],[Metcalfe
(n^2)]]</f>
        <v>405387773973</v>
      </c>
      <c r="U575" s="31">
        <f t="shared" si="72"/>
        <v>308463430462.37329</v>
      </c>
      <c r="V575" s="30">
        <f>LN(Data[[#This Row],[MA'[NVA']
30d]]/Data[[#This Row],[MA'[NVMetcalfe calc']]])</f>
        <v>-1.080194265029023</v>
      </c>
      <c r="W575" s="30">
        <f>$Q$3+Data[[#This Row],[NVM
(scaled)]]/((Data[[#This Row],[Upper Bound]]-Data[[#This Row],[Lower Bound]])/2)</f>
        <v>4.5906066324760353E-2</v>
      </c>
      <c r="X575" s="30">
        <f>(Data[[#This Row],[Upper Bound]]+Data[[#This Row],[Lower Bound]])/2</f>
        <v>25.098107586256532</v>
      </c>
      <c r="Y575" s="32">
        <f>LN(Data[[#This Row],[NVActual]]/Data[[#This Row],[MA'[n^2']
30d]])</f>
        <v>-1.4496591004238417</v>
      </c>
      <c r="Z575" s="32">
        <f>LN(Data[[#This Row],[NVActual]]/Data[[#This Row],[MA'[n*ln(n)']
30d]])</f>
        <v>9.5041874106891147</v>
      </c>
      <c r="AA575" s="32">
        <f>LN(Data[[#This Row],[NVActual]]/Data[[#This Row],[MA'[n^1.5']]])</f>
        <v>5.3321043189269153</v>
      </c>
      <c r="AB575" s="32">
        <f>LN(Data[[#This Row],[NVActual]]/Data[[#This Row],[Metcalfe
(n^2)]])</f>
        <v>-1.7228998795628001</v>
      </c>
      <c r="AC575" s="34">
        <f>1+Data[[#This Row],[MA'[NVMetcalfe calc']]]/((Data[[#This Row],[NVM_norm
(scaled)]]-Data[[#This Row],[NV_fund.]])/2)</f>
        <v>-24625654572.068707</v>
      </c>
    </row>
    <row r="576" spans="1:29" x14ac:dyDescent="0.2">
      <c r="A576" s="23">
        <v>43600</v>
      </c>
      <c r="B576" s="24">
        <v>145431381731.40302</v>
      </c>
      <c r="C576" s="24">
        <f t="shared" si="65"/>
        <v>103155366682.42319</v>
      </c>
      <c r="D576" s="25">
        <f>LN(Data[[#This Row],[NVActual]])</f>
        <v>25.702970209097586</v>
      </c>
      <c r="E576" s="26">
        <v>879106</v>
      </c>
      <c r="F576" s="40">
        <f>Data[[#This Row],[DAA 
(n)]]^2</f>
        <v>772827359236</v>
      </c>
      <c r="G576" s="41">
        <f t="shared" si="66"/>
        <v>587338155790.3667</v>
      </c>
      <c r="H576" s="28">
        <f>LN(Data[[#This Row],[Metcalfe
(n^2)]])</f>
        <v>27.373321521956154</v>
      </c>
      <c r="I576" s="42">
        <f t="shared" si="67"/>
        <v>27.074896727892572</v>
      </c>
      <c r="J576" s="40">
        <f>Data[[#This Row],[DAA 
(n)]]*LN(Data[[#This Row],[DAA 
(n)]])</f>
        <v>12032025.594940392</v>
      </c>
      <c r="K576" s="40">
        <f t="shared" si="68"/>
        <v>10323761.650568878</v>
      </c>
      <c r="L576" s="29">
        <f>LN(Data[[#This Row],[MA'[n*ln(n)']
30d]])</f>
        <v>16.149958752627448</v>
      </c>
      <c r="M576" s="43">
        <f t="shared" si="69"/>
        <v>16.115070684391501</v>
      </c>
      <c r="N576" s="40">
        <f>Data[[#This Row],[DAA 
(n)]]^1.5</f>
        <v>824255523.77192044</v>
      </c>
      <c r="O576" s="40">
        <f t="shared" si="70"/>
        <v>668025483.8130343</v>
      </c>
      <c r="P576" s="43">
        <f>LN(Data[[#This Row],[MA'[n^1.5']]])</f>
        <v>20.319836880193961</v>
      </c>
      <c r="Q576" s="43">
        <f t="shared" si="71"/>
        <v>20.271218759671836</v>
      </c>
      <c r="R576" s="30">
        <f>$O$1+$O$2*Data[[#This Row],[MA'[ln(n^2)']]]</f>
        <v>27.074896727892572</v>
      </c>
      <c r="S576" s="30">
        <f>$Q$1+$Q$2*Data[[#This Row],[MA'[ln(n*ln(n))']]]</f>
        <v>23.109866629245975</v>
      </c>
      <c r="T576" s="31">
        <f>$O$3*Data[[#This Row],[Metcalfe
(n^2)]]</f>
        <v>401870226802.72003</v>
      </c>
      <c r="U576" s="31">
        <f t="shared" si="72"/>
        <v>305415841010.9906</v>
      </c>
      <c r="V576" s="30">
        <f>LN(Data[[#This Row],[MA'[NVA']
30d]]/Data[[#This Row],[MA'[NVMetcalfe calc']]])</f>
        <v>-1.0854379950465916</v>
      </c>
      <c r="W576" s="30">
        <f>$Q$3+Data[[#This Row],[NVM
(scaled)]]/((Data[[#This Row],[Upper Bound]]-Data[[#This Row],[Lower Bound]])/2)</f>
        <v>4.2494448696826059E-2</v>
      </c>
      <c r="X576" s="30">
        <f>(Data[[#This Row],[Upper Bound]]+Data[[#This Row],[Lower Bound]])/2</f>
        <v>25.092381678569275</v>
      </c>
      <c r="Y576" s="29">
        <f>LN(Data[[#This Row],[NVActual]]/Data[[#This Row],[MA'[n^2']
30d]])</f>
        <v>-1.3958963564099309</v>
      </c>
      <c r="Z576" s="29">
        <f>LN(Data[[#This Row],[NVActual]]/Data[[#This Row],[MA'[n*ln(n)']
30d]])</f>
        <v>9.5530114564701396</v>
      </c>
      <c r="AA576" s="29">
        <f>LN(Data[[#This Row],[NVActual]]/Data[[#This Row],[MA'[n^1.5']]])</f>
        <v>5.3831333289036269</v>
      </c>
      <c r="AB576" s="29">
        <f>LN(Data[[#This Row],[NVActual]]/Data[[#This Row],[Metcalfe
(n^2)]])</f>
        <v>-1.6703513128585663</v>
      </c>
      <c r="AC576" s="26">
        <f>1+Data[[#This Row],[MA'[NVMetcalfe calc']]]/((Data[[#This Row],[NVM_norm
(scaled)]]-Data[[#This Row],[NV_fund.]])/2)</f>
        <v>-24384608057.975739</v>
      </c>
    </row>
    <row r="577" spans="1:29" x14ac:dyDescent="0.2">
      <c r="A577" s="23">
        <v>43599</v>
      </c>
      <c r="B577" s="24">
        <v>140820072137.78299</v>
      </c>
      <c r="C577" s="24">
        <f t="shared" si="65"/>
        <v>101274139363.68666</v>
      </c>
      <c r="D577" s="25">
        <f>LN(Data[[#This Row],[NVActual]])</f>
        <v>25.67074882830671</v>
      </c>
      <c r="E577" s="26">
        <v>896277</v>
      </c>
      <c r="F577" s="40">
        <f>Data[[#This Row],[DAA 
(n)]]^2</f>
        <v>803312460729</v>
      </c>
      <c r="G577" s="41">
        <f t="shared" si="66"/>
        <v>581233436085.83337</v>
      </c>
      <c r="H577" s="28">
        <f>LN(Data[[#This Row],[Metcalfe
(n^2)]])</f>
        <v>27.412009591930431</v>
      </c>
      <c r="I577" s="42">
        <f t="shared" si="67"/>
        <v>27.065881198344886</v>
      </c>
      <c r="J577" s="40">
        <f>Data[[#This Row],[DAA 
(n)]]*LN(Data[[#This Row],[DAA 
(n)]])</f>
        <v>12284376.860513315</v>
      </c>
      <c r="K577" s="40">
        <f t="shared" si="68"/>
        <v>10269570.028588809</v>
      </c>
      <c r="L577" s="29">
        <f>LN(Data[[#This Row],[MA'[n*ln(n)']
30d]])</f>
        <v>16.144695714289142</v>
      </c>
      <c r="M577" s="43">
        <f t="shared" si="69"/>
        <v>16.113085700602209</v>
      </c>
      <c r="N577" s="40">
        <f>Data[[#This Row],[DAA 
(n)]]^1.5</f>
        <v>848522529.08500195</v>
      </c>
      <c r="O577" s="40">
        <f t="shared" si="70"/>
        <v>662981072.15583861</v>
      </c>
      <c r="P577" s="43">
        <f>LN(Data[[#This Row],[MA'[n^1.5']]])</f>
        <v>20.312256998958055</v>
      </c>
      <c r="Q577" s="43">
        <f t="shared" si="71"/>
        <v>20.268480657786107</v>
      </c>
      <c r="R577" s="30">
        <f>$O$1+$O$2*Data[[#This Row],[MA'[ln(n^2)']]]</f>
        <v>27.065881198344886</v>
      </c>
      <c r="S577" s="30">
        <f>$Q$1+$Q$2*Data[[#This Row],[MA'[ln(n*ln(n))']]]</f>
        <v>23.106591405993644</v>
      </c>
      <c r="T577" s="31">
        <f>$O$3*Data[[#This Row],[Metcalfe
(n^2)]]</f>
        <v>417722479579.08002</v>
      </c>
      <c r="U577" s="31">
        <f t="shared" si="72"/>
        <v>302241386764.63342</v>
      </c>
      <c r="V577" s="30">
        <f>LN(Data[[#This Row],[MA'[NVA']
30d]]/Data[[#This Row],[MA'[NVMetcalfe calc']]])</f>
        <v>-1.0933949009930386</v>
      </c>
      <c r="W577" s="30">
        <f>$Q$3+Data[[#This Row],[NVM
(scaled)]]/((Data[[#This Row],[Upper Bound]]-Data[[#This Row],[Lower Bound]])/2)</f>
        <v>3.7681297234006705E-2</v>
      </c>
      <c r="X577" s="30">
        <f>(Data[[#This Row],[Upper Bound]]+Data[[#This Row],[Lower Bound]])/2</f>
        <v>25.086236302169265</v>
      </c>
      <c r="Y577" s="32">
        <f>LN(Data[[#This Row],[NVActual]]/Data[[#This Row],[MA'[n^2']
30d]])</f>
        <v>-1.4176694680785873</v>
      </c>
      <c r="Z577" s="32">
        <f>LN(Data[[#This Row],[NVActual]]/Data[[#This Row],[MA'[n*ln(n)']
30d]])</f>
        <v>9.5260531140175679</v>
      </c>
      <c r="AA577" s="32">
        <f>LN(Data[[#This Row],[NVActual]]/Data[[#This Row],[MA'[n^1.5']]])</f>
        <v>5.3584918293486554</v>
      </c>
      <c r="AB577" s="32">
        <f>LN(Data[[#This Row],[NVActual]]/Data[[#This Row],[Metcalfe
(n^2)]])</f>
        <v>-1.7412607636237203</v>
      </c>
      <c r="AC577" s="34">
        <f>1+Data[[#This Row],[MA'[NVMetcalfe calc']]]/((Data[[#This Row],[NVM_norm
(scaled)]]-Data[[#This Row],[NV_fund.]])/2)</f>
        <v>-24132440908.671913</v>
      </c>
    </row>
    <row r="578" spans="1:29" x14ac:dyDescent="0.2">
      <c r="A578" s="23">
        <v>43598</v>
      </c>
      <c r="B578" s="24">
        <v>138032382814.828</v>
      </c>
      <c r="C578" s="24">
        <f t="shared" si="65"/>
        <v>99613316208.393036</v>
      </c>
      <c r="D578" s="25">
        <f>LN(Data[[#This Row],[NVActual]])</f>
        <v>25.65075415265418</v>
      </c>
      <c r="E578" s="26">
        <v>882729</v>
      </c>
      <c r="F578" s="40">
        <f>Data[[#This Row],[DAA 
(n)]]^2</f>
        <v>779210487441</v>
      </c>
      <c r="G578" s="41">
        <f t="shared" si="66"/>
        <v>566317160064.8667</v>
      </c>
      <c r="H578" s="28">
        <f>LN(Data[[#This Row],[Metcalfe
(n^2)]])</f>
        <v>27.381547048425691</v>
      </c>
      <c r="I578" s="42">
        <f t="shared" si="67"/>
        <v>27.038737630936467</v>
      </c>
      <c r="J578" s="40">
        <f>Data[[#This Row],[DAA 
(n)]]*LN(Data[[#This Row],[DAA 
(n)]])</f>
        <v>12085242.822254881</v>
      </c>
      <c r="K578" s="40">
        <f t="shared" si="68"/>
        <v>10124520.725902341</v>
      </c>
      <c r="L578" s="29">
        <f>LN(Data[[#This Row],[MA'[n*ln(n)']
30d]])</f>
        <v>16.130470834123159</v>
      </c>
      <c r="M578" s="43">
        <f t="shared" si="69"/>
        <v>16.111001657125843</v>
      </c>
      <c r="N578" s="40">
        <f>Data[[#This Row],[DAA 
(n)]]^1.5</f>
        <v>829356192.69907641</v>
      </c>
      <c r="O578" s="40">
        <f t="shared" si="70"/>
        <v>650053950.86553729</v>
      </c>
      <c r="P578" s="43">
        <f>LN(Data[[#This Row],[MA'[n^1.5']]])</f>
        <v>20.292565918741133</v>
      </c>
      <c r="Q578" s="43">
        <f t="shared" si="71"/>
        <v>20.26562170964467</v>
      </c>
      <c r="R578" s="30">
        <f>$O$1+$O$2*Data[[#This Row],[MA'[ln(n^2)']]]</f>
        <v>27.038737630936467</v>
      </c>
      <c r="S578" s="30">
        <f>$Q$1+$Q$2*Data[[#This Row],[MA'[ln(n*ln(n))']]]</f>
        <v>23.103152734257641</v>
      </c>
      <c r="T578" s="31">
        <f>$O$3*Data[[#This Row],[Metcalfe
(n^2)]]</f>
        <v>405189453469.32001</v>
      </c>
      <c r="U578" s="31">
        <f t="shared" si="72"/>
        <v>294484923233.73071</v>
      </c>
      <c r="V578" s="30">
        <f>LN(Data[[#This Row],[MA'[NVA']
30d]]/Data[[#This Row],[MA'[NVMetcalfe calc']]])</f>
        <v>-1.0839319548032949</v>
      </c>
      <c r="W578" s="30">
        <f>$Q$3+Data[[#This Row],[NVM
(scaled)]]/((Data[[#This Row],[Upper Bound]]-Data[[#This Row],[Lower Bound]])/2)</f>
        <v>3.9163474675387167E-2</v>
      </c>
      <c r="X578" s="30">
        <f>(Data[[#This Row],[Upper Bound]]+Data[[#This Row],[Lower Bound]])/2</f>
        <v>25.070945182597054</v>
      </c>
      <c r="Y578" s="29">
        <f>LN(Data[[#This Row],[NVActual]]/Data[[#This Row],[MA'[n^2']
30d]])</f>
        <v>-1.4116659590275293</v>
      </c>
      <c r="Z578" s="29">
        <f>LN(Data[[#This Row],[NVActual]]/Data[[#This Row],[MA'[n*ln(n)']
30d]])</f>
        <v>9.5202833185310212</v>
      </c>
      <c r="AA578" s="29">
        <f>LN(Data[[#This Row],[NVActual]]/Data[[#This Row],[MA'[n^1.5']]])</f>
        <v>5.3581882339130464</v>
      </c>
      <c r="AB578" s="29">
        <f>LN(Data[[#This Row],[NVActual]]/Data[[#This Row],[Metcalfe
(n^2)]])</f>
        <v>-1.7307928957715124</v>
      </c>
      <c r="AC578" s="26">
        <f>1+Data[[#This Row],[MA'[NVMetcalfe calc']]]/((Data[[#This Row],[NVM_norm
(scaled)]]-Data[[#This Row],[NV_fund.]])/2)</f>
        <v>-23528882335.053349</v>
      </c>
    </row>
    <row r="579" spans="1:29" x14ac:dyDescent="0.2">
      <c r="A579" s="23">
        <v>43597</v>
      </c>
      <c r="B579" s="24">
        <v>122862594419.89799</v>
      </c>
      <c r="C579" s="24">
        <f t="shared" si="65"/>
        <v>97996918651.802399</v>
      </c>
      <c r="D579" s="25">
        <f>LN(Data[[#This Row],[NVActual]])</f>
        <v>25.534332449339406</v>
      </c>
      <c r="E579" s="26">
        <v>819732</v>
      </c>
      <c r="F579" s="40">
        <f>Data[[#This Row],[DAA 
(n)]]^2</f>
        <v>671960551824</v>
      </c>
      <c r="G579" s="41">
        <f t="shared" si="66"/>
        <v>552457627330.46667</v>
      </c>
      <c r="H579" s="28">
        <f>LN(Data[[#This Row],[Metcalfe
(n^2)]])</f>
        <v>27.233465473103635</v>
      </c>
      <c r="I579" s="42">
        <f t="shared" si="67"/>
        <v>27.01331397680033</v>
      </c>
      <c r="J579" s="40">
        <f>Data[[#This Row],[DAA 
(n)]]*LN(Data[[#This Row],[DAA 
(n)]])</f>
        <v>11162071.559599094</v>
      </c>
      <c r="K579" s="40">
        <f t="shared" si="68"/>
        <v>9989130.7365730461</v>
      </c>
      <c r="L579" s="29">
        <f>LN(Data[[#This Row],[MA'[n*ln(n)']
30d]])</f>
        <v>16.117008133482802</v>
      </c>
      <c r="M579" s="43">
        <f t="shared" si="69"/>
        <v>16.109587886295358</v>
      </c>
      <c r="N579" s="40">
        <f>Data[[#This Row],[DAA 
(n)]]^1.5</f>
        <v>742177584.58996224</v>
      </c>
      <c r="O579" s="40">
        <f t="shared" si="70"/>
        <v>638011072.36014855</v>
      </c>
      <c r="P579" s="43">
        <f>LN(Data[[#This Row],[MA'[n^1.5']]])</f>
        <v>20.273866195954941</v>
      </c>
      <c r="Q579" s="43">
        <f t="shared" si="71"/>
        <v>20.263681207082595</v>
      </c>
      <c r="R579" s="30">
        <f>$O$1+$O$2*Data[[#This Row],[MA'[ln(n^2)']]]</f>
        <v>27.01331397680033</v>
      </c>
      <c r="S579" s="30">
        <f>$Q$1+$Q$2*Data[[#This Row],[MA'[ln(n*ln(n))']]]</f>
        <v>23.100820012387338</v>
      </c>
      <c r="T579" s="31">
        <f>$O$3*Data[[#This Row],[Metcalfe
(n^2)]]</f>
        <v>349419486948.48004</v>
      </c>
      <c r="U579" s="31">
        <f t="shared" si="72"/>
        <v>287277966211.84271</v>
      </c>
      <c r="V579" s="30">
        <f>LN(Data[[#This Row],[MA'[NVA']
30d]]/Data[[#This Row],[MA'[NVMetcalfe calc']]])</f>
        <v>-1.0755142345819704</v>
      </c>
      <c r="W579" s="30">
        <f>$Q$3+Data[[#This Row],[NVM
(scaled)]]/((Data[[#This Row],[Upper Bound]]-Data[[#This Row],[Lower Bound]])/2)</f>
        <v>4.0215517588237604E-2</v>
      </c>
      <c r="X579" s="30">
        <f>(Data[[#This Row],[Upper Bound]]+Data[[#This Row],[Lower Bound]])/2</f>
        <v>25.057066994593832</v>
      </c>
      <c r="Y579" s="32">
        <f>LN(Data[[#This Row],[NVActual]]/Data[[#This Row],[MA'[n^2']
30d]])</f>
        <v>-1.5033101254433432</v>
      </c>
      <c r="Z579" s="32">
        <f>LN(Data[[#This Row],[NVActual]]/Data[[#This Row],[MA'[n*ln(n)']
30d]])</f>
        <v>9.4173243158566038</v>
      </c>
      <c r="AA579" s="32">
        <f>LN(Data[[#This Row],[NVActual]]/Data[[#This Row],[MA'[n^1.5']]])</f>
        <v>5.2604662533844646</v>
      </c>
      <c r="AB579" s="32">
        <f>LN(Data[[#This Row],[NVActual]]/Data[[#This Row],[Metcalfe
(n^2)]])</f>
        <v>-1.6991330237642293</v>
      </c>
      <c r="AC579" s="34">
        <f>1+Data[[#This Row],[MA'[NVMetcalfe calc']]]/((Data[[#This Row],[NVM_norm
(scaled)]]-Data[[#This Row],[NV_fund.]])/2)</f>
        <v>-22966756345.288914</v>
      </c>
    </row>
    <row r="580" spans="1:29" x14ac:dyDescent="0.2">
      <c r="A580" s="23">
        <v>43596</v>
      </c>
      <c r="B580" s="24">
        <v>129616460917.039</v>
      </c>
      <c r="C580" s="24">
        <f t="shared" si="65"/>
        <v>96890641513.330521</v>
      </c>
      <c r="D580" s="25">
        <f>LN(Data[[#This Row],[NVActual]])</f>
        <v>25.587845626047844</v>
      </c>
      <c r="E580" s="26">
        <v>773667</v>
      </c>
      <c r="F580" s="40">
        <f>Data[[#This Row],[DAA 
(n)]]^2</f>
        <v>598560626889</v>
      </c>
      <c r="G580" s="41">
        <f t="shared" si="66"/>
        <v>549501369627.29999</v>
      </c>
      <c r="H580" s="28">
        <f>LN(Data[[#This Row],[Metcalfe
(n^2)]])</f>
        <v>27.117793654874287</v>
      </c>
      <c r="I580" s="42">
        <f t="shared" si="67"/>
        <v>27.008595823494272</v>
      </c>
      <c r="J580" s="40">
        <f>Data[[#This Row],[DAA 
(n)]]*LN(Data[[#This Row],[DAA 
(n)]])</f>
        <v>10490071.031792812</v>
      </c>
      <c r="K580" s="40">
        <f t="shared" si="68"/>
        <v>9961907.0693463124</v>
      </c>
      <c r="L580" s="29">
        <f>LN(Data[[#This Row],[MA'[n*ln(n)']
30d]])</f>
        <v>16.114279084058133</v>
      </c>
      <c r="M580" s="43">
        <f t="shared" si="69"/>
        <v>16.108841764428522</v>
      </c>
      <c r="N580" s="40">
        <f>Data[[#This Row],[DAA 
(n)]]^1.5</f>
        <v>680504668.99451244</v>
      </c>
      <c r="O580" s="40">
        <f t="shared" si="70"/>
        <v>635519387.90862441</v>
      </c>
      <c r="P580" s="43">
        <f>LN(Data[[#This Row],[MA'[n^1.5']]])</f>
        <v>20.269953156245847</v>
      </c>
      <c r="Q580" s="43">
        <f t="shared" si="71"/>
        <v>20.262658496413426</v>
      </c>
      <c r="R580" s="30">
        <f>$O$1+$O$2*Data[[#This Row],[MA'[ln(n^2)']]]</f>
        <v>27.008595823494272</v>
      </c>
      <c r="S580" s="30">
        <f>$Q$1+$Q$2*Data[[#This Row],[MA'[ln(n*ln(n))']]]</f>
        <v>23.099588911307059</v>
      </c>
      <c r="T580" s="31">
        <f>$O$3*Data[[#This Row],[Metcalfe
(n^2)]]</f>
        <v>311251525982.28003</v>
      </c>
      <c r="U580" s="31">
        <f t="shared" si="72"/>
        <v>285740712206.19611</v>
      </c>
      <c r="V580" s="30">
        <f>LN(Data[[#This Row],[MA'[NVA']
30d]]/Data[[#This Row],[MA'[NVMetcalfe calc']]])</f>
        <v>-1.0815018635083791</v>
      </c>
      <c r="W580" s="30">
        <f>$Q$3+Data[[#This Row],[NVM
(scaled)]]/((Data[[#This Row],[Upper Bound]]-Data[[#This Row],[Lower Bound]])/2)</f>
        <v>3.666157527808267E-2</v>
      </c>
      <c r="X580" s="30">
        <f>(Data[[#This Row],[Upper Bound]]+Data[[#This Row],[Lower Bound]])/2</f>
        <v>25.054092367400663</v>
      </c>
      <c r="Y580" s="29">
        <f>LN(Data[[#This Row],[NVActual]]/Data[[#This Row],[MA'[n^2']
30d]])</f>
        <v>-1.4444314772364986</v>
      </c>
      <c r="Z580" s="29">
        <f>LN(Data[[#This Row],[NVActual]]/Data[[#This Row],[MA'[n*ln(n)']
30d]])</f>
        <v>9.4735665419897099</v>
      </c>
      <c r="AA580" s="29">
        <f>LN(Data[[#This Row],[NVActual]]/Data[[#This Row],[MA'[n^1.5']]])</f>
        <v>5.3178924698019978</v>
      </c>
      <c r="AB580" s="29">
        <f>LN(Data[[#This Row],[NVActual]]/Data[[#This Row],[Metcalfe
(n^2)]])</f>
        <v>-1.5299480288264438</v>
      </c>
      <c r="AC580" s="26">
        <f>1+Data[[#This Row],[MA'[NVMetcalfe calc']]]/((Data[[#This Row],[NVM_norm
(scaled)]]-Data[[#This Row],[NV_fund.]])/2)</f>
        <v>-22843329882.112484</v>
      </c>
    </row>
    <row r="581" spans="1:29" x14ac:dyDescent="0.2">
      <c r="A581" s="23">
        <v>43595</v>
      </c>
      <c r="B581" s="24">
        <v>112484221628.556</v>
      </c>
      <c r="C581" s="24">
        <f t="shared" si="65"/>
        <v>95539984150.271011</v>
      </c>
      <c r="D581" s="25">
        <f>LN(Data[[#This Row],[NVActual]])</f>
        <v>25.446078796564013</v>
      </c>
      <c r="E581" s="26">
        <v>775704</v>
      </c>
      <c r="F581" s="40">
        <f>Data[[#This Row],[DAA 
(n)]]^2</f>
        <v>601716695616</v>
      </c>
      <c r="G581" s="41">
        <f t="shared" si="66"/>
        <v>551609299401</v>
      </c>
      <c r="H581" s="28">
        <f>LN(Data[[#This Row],[Metcalfe
(n^2)]])</f>
        <v>27.123052566196773</v>
      </c>
      <c r="I581" s="42">
        <f t="shared" si="67"/>
        <v>27.011943601540377</v>
      </c>
      <c r="J581" s="40">
        <f>Data[[#This Row],[DAA 
(n)]]*LN(Data[[#This Row],[DAA 
(n)]])</f>
        <v>10519730.183904551</v>
      </c>
      <c r="K581" s="40">
        <f t="shared" si="68"/>
        <v>9981276.3656819742</v>
      </c>
      <c r="L581" s="29">
        <f>LN(Data[[#This Row],[MA'[n*ln(n)']
30d]])</f>
        <v>16.116221532463019</v>
      </c>
      <c r="M581" s="43">
        <f t="shared" si="69"/>
        <v>16.108114473989314</v>
      </c>
      <c r="N581" s="40">
        <f>Data[[#This Row],[DAA 
(n)]]^1.5</f>
        <v>683194004.40585887</v>
      </c>
      <c r="O581" s="40">
        <f t="shared" si="70"/>
        <v>637294019.93125987</v>
      </c>
      <c r="P581" s="43">
        <f>LN(Data[[#This Row],[MA'[n^1.5']]])</f>
        <v>20.272741676796688</v>
      </c>
      <c r="Q581" s="43">
        <f t="shared" si="71"/>
        <v>20.261664822566164</v>
      </c>
      <c r="R581" s="30">
        <f>$O$1+$O$2*Data[[#This Row],[MA'[ln(n^2)']]]</f>
        <v>27.011943601540377</v>
      </c>
      <c r="S581" s="30">
        <f>$Q$1+$Q$2*Data[[#This Row],[MA'[ln(n*ln(n))']]]</f>
        <v>23.098388882082368</v>
      </c>
      <c r="T581" s="31">
        <f>$O$3*Data[[#This Row],[Metcalfe
(n^2)]]</f>
        <v>312892681720.32001</v>
      </c>
      <c r="U581" s="31">
        <f t="shared" si="72"/>
        <v>286836835688.52008</v>
      </c>
      <c r="V581" s="30">
        <f>LN(Data[[#This Row],[MA'[NVA']
30d]]/Data[[#This Row],[MA'[NVMetcalfe calc']]])</f>
        <v>-1.0993686952624115</v>
      </c>
      <c r="W581" s="30">
        <f>$Q$3+Data[[#This Row],[NVM
(scaled)]]/((Data[[#This Row],[Upper Bound]]-Data[[#This Row],[Lower Bound]])/2)</f>
        <v>2.817384752720975E-2</v>
      </c>
      <c r="X581" s="30">
        <f>(Data[[#This Row],[Upper Bound]]+Data[[#This Row],[Lower Bound]])/2</f>
        <v>25.055166241811371</v>
      </c>
      <c r="Y581" s="32">
        <f>LN(Data[[#This Row],[NVActual]]/Data[[#This Row],[MA'[n^2']
30d]])</f>
        <v>-1.5900270451170109</v>
      </c>
      <c r="Z581" s="32">
        <f>LN(Data[[#This Row],[NVActual]]/Data[[#This Row],[MA'[n*ln(n)']
30d]])</f>
        <v>9.329857264100994</v>
      </c>
      <c r="AA581" s="32">
        <f>LN(Data[[#This Row],[NVActual]]/Data[[#This Row],[MA'[n^1.5']]])</f>
        <v>5.1733371197673268</v>
      </c>
      <c r="AB581" s="32">
        <f>LN(Data[[#This Row],[NVActual]]/Data[[#This Row],[Metcalfe
(n^2)]])</f>
        <v>-1.6769737696327582</v>
      </c>
      <c r="AC581" s="34">
        <f>1+Data[[#This Row],[MA'[NVMetcalfe calc']]]/((Data[[#This Row],[NVM_norm
(scaled)]]-Data[[#This Row],[NV_fund.]])/2)</f>
        <v>-22922197853.987152</v>
      </c>
    </row>
    <row r="582" spans="1:29" x14ac:dyDescent="0.2">
      <c r="A582" s="23">
        <v>43594</v>
      </c>
      <c r="B582" s="24">
        <v>108806392500.689</v>
      </c>
      <c r="C582" s="24">
        <f t="shared" si="65"/>
        <v>94913571558.121262</v>
      </c>
      <c r="D582" s="25">
        <f>LN(Data[[#This Row],[NVActual]])</f>
        <v>25.412835924244192</v>
      </c>
      <c r="E582" s="26">
        <v>831454</v>
      </c>
      <c r="F582" s="40">
        <f>Data[[#This Row],[DAA 
(n)]]^2</f>
        <v>691315754116</v>
      </c>
      <c r="G582" s="41">
        <f t="shared" si="66"/>
        <v>551493834447.93335</v>
      </c>
      <c r="H582" s="28">
        <f>LN(Data[[#This Row],[Metcalfe
(n^2)]])</f>
        <v>27.26186250875412</v>
      </c>
      <c r="I582" s="42">
        <f t="shared" si="67"/>
        <v>27.01175115451683</v>
      </c>
      <c r="J582" s="40">
        <f>Data[[#This Row],[DAA 
(n)]]*LN(Data[[#This Row],[DAA 
(n)]])</f>
        <v>11333492.315176824</v>
      </c>
      <c r="K582" s="40">
        <f t="shared" si="68"/>
        <v>9980191.1541158017</v>
      </c>
      <c r="L582" s="29">
        <f>LN(Data[[#This Row],[MA'[n*ln(n)']
30d]])</f>
        <v>16.116112801823235</v>
      </c>
      <c r="M582" s="43">
        <f t="shared" si="69"/>
        <v>16.107128132555442</v>
      </c>
      <c r="N582" s="40">
        <f>Data[[#This Row],[DAA 
(n)]]^1.5</f>
        <v>758153842.5826019</v>
      </c>
      <c r="O582" s="40">
        <f t="shared" si="70"/>
        <v>637195624.12528312</v>
      </c>
      <c r="P582" s="43">
        <f>LN(Data[[#This Row],[MA'[n^1.5']]])</f>
        <v>20.272587268627692</v>
      </c>
      <c r="Q582" s="43">
        <f t="shared" si="71"/>
        <v>20.260302591666264</v>
      </c>
      <c r="R582" s="30">
        <f>$O$1+$O$2*Data[[#This Row],[MA'[ln(n^2)']]]</f>
        <v>27.01175115451683</v>
      </c>
      <c r="S582" s="30">
        <f>$Q$1+$Q$2*Data[[#This Row],[MA'[ln(n*ln(n))']]]</f>
        <v>23.096761418716476</v>
      </c>
      <c r="T582" s="31">
        <f>$O$3*Data[[#This Row],[Metcalfe
(n^2)]]</f>
        <v>359484192140.32001</v>
      </c>
      <c r="U582" s="31">
        <f t="shared" si="72"/>
        <v>286776793912.92548</v>
      </c>
      <c r="V582" s="30">
        <f>LN(Data[[#This Row],[MA'[NVA']
30d]]/Data[[#This Row],[MA'[NVMetcalfe calc']]])</f>
        <v>-1.1057374871861285</v>
      </c>
      <c r="W582" s="30">
        <f>$Q$3+Data[[#This Row],[NVM
(scaled)]]/((Data[[#This Row],[Upper Bound]]-Data[[#This Row],[Lower Bound]])/2)</f>
        <v>2.5126239502092029E-2</v>
      </c>
      <c r="X582" s="30">
        <f>(Data[[#This Row],[Upper Bound]]+Data[[#This Row],[Lower Bound]])/2</f>
        <v>25.054256286616653</v>
      </c>
      <c r="Y582" s="29">
        <f>LN(Data[[#This Row],[NVActual]]/Data[[#This Row],[MA'[n^2']
30d]])</f>
        <v>-1.6230605717284505</v>
      </c>
      <c r="Z582" s="29">
        <f>LN(Data[[#This Row],[NVActual]]/Data[[#This Row],[MA'[n*ln(n)']
30d]])</f>
        <v>9.2967231224209552</v>
      </c>
      <c r="AA582" s="29">
        <f>LN(Data[[#This Row],[NVActual]]/Data[[#This Row],[MA'[n^1.5']]])</f>
        <v>5.1402486556164995</v>
      </c>
      <c r="AB582" s="29">
        <f>LN(Data[[#This Row],[NVActual]]/Data[[#This Row],[Metcalfe
(n^2)]])</f>
        <v>-1.8490265845099303</v>
      </c>
      <c r="AC582" s="26">
        <f>1+Data[[#This Row],[MA'[NVMetcalfe calc']]]/((Data[[#This Row],[NVM_norm
(scaled)]]-Data[[#This Row],[NV_fund.]])/2)</f>
        <v>-22915442395.367752</v>
      </c>
    </row>
    <row r="583" spans="1:29" x14ac:dyDescent="0.2">
      <c r="A583" s="23">
        <v>43593</v>
      </c>
      <c r="B583" s="24">
        <v>104932468929.869</v>
      </c>
      <c r="C583" s="24">
        <f t="shared" si="65"/>
        <v>94341133929.762634</v>
      </c>
      <c r="D583" s="25">
        <f>LN(Data[[#This Row],[NVActual]])</f>
        <v>25.376582827143423</v>
      </c>
      <c r="E583" s="26">
        <v>839633</v>
      </c>
      <c r="F583" s="40">
        <f>Data[[#This Row],[DAA 
(n)]]^2</f>
        <v>704983574689</v>
      </c>
      <c r="G583" s="41">
        <f t="shared" si="66"/>
        <v>548537204265.93335</v>
      </c>
      <c r="H583" s="28">
        <f>LN(Data[[#This Row],[Metcalfe
(n^2)]])</f>
        <v>27.281440341173795</v>
      </c>
      <c r="I583" s="42">
        <f t="shared" si="67"/>
        <v>27.007173984997866</v>
      </c>
      <c r="J583" s="40">
        <f>Data[[#This Row],[DAA 
(n)]]*LN(Data[[#This Row],[DAA 
(n)]])</f>
        <v>11453198.798990389</v>
      </c>
      <c r="K583" s="40">
        <f t="shared" si="68"/>
        <v>9953347.279807575</v>
      </c>
      <c r="L583" s="29">
        <f>LN(Data[[#This Row],[MA'[n*ln(n)']
30d]])</f>
        <v>16.113419462592521</v>
      </c>
      <c r="M583" s="43">
        <f t="shared" si="69"/>
        <v>16.106105850880063</v>
      </c>
      <c r="N583" s="40">
        <f>Data[[#This Row],[DAA 
(n)]]^1.5</f>
        <v>769368230.28173602</v>
      </c>
      <c r="O583" s="40">
        <f t="shared" si="70"/>
        <v>634722509.1038475</v>
      </c>
      <c r="P583" s="43">
        <f>LN(Data[[#This Row],[MA'[n^1.5']]])</f>
        <v>20.268698467810218</v>
      </c>
      <c r="Q583" s="43">
        <f t="shared" si="71"/>
        <v>20.258889084807443</v>
      </c>
      <c r="R583" s="30">
        <f>$O$1+$O$2*Data[[#This Row],[MA'[ln(n^2)']]]</f>
        <v>27.007173984997866</v>
      </c>
      <c r="S583" s="30">
        <f>$Q$1+$Q$2*Data[[#This Row],[MA'[ln(n*ln(n))']]]</f>
        <v>23.0950746539521</v>
      </c>
      <c r="T583" s="31">
        <f>$O$3*Data[[#This Row],[Metcalfe
(n^2)]]</f>
        <v>366591458838.28003</v>
      </c>
      <c r="U583" s="31">
        <f t="shared" si="72"/>
        <v>285239346218.28546</v>
      </c>
      <c r="V583" s="30">
        <f>LN(Data[[#This Row],[MA'[NVA']
30d]]/Data[[#This Row],[MA'[NVMetcalfe calc']]])</f>
        <v>-1.1064113417254013</v>
      </c>
      <c r="W583" s="30">
        <f>$Q$3+Data[[#This Row],[NVM
(scaled)]]/((Data[[#This Row],[Upper Bound]]-Data[[#This Row],[Lower Bound]])/2)</f>
        <v>2.4364392056660744E-2</v>
      </c>
      <c r="X583" s="30">
        <f>(Data[[#This Row],[Upper Bound]]+Data[[#This Row],[Lower Bound]])/2</f>
        <v>25.051124319474983</v>
      </c>
      <c r="Y583" s="32">
        <f>LN(Data[[#This Row],[NVActual]]/Data[[#This Row],[MA'[n^2']
30d]])</f>
        <v>-1.6539381163263385</v>
      </c>
      <c r="Z583" s="32">
        <f>LN(Data[[#This Row],[NVActual]]/Data[[#This Row],[MA'[n*ln(n)']
30d]])</f>
        <v>9.2631633645509037</v>
      </c>
      <c r="AA583" s="32">
        <f>LN(Data[[#This Row],[NVActual]]/Data[[#This Row],[MA'[n^1.5']]])</f>
        <v>5.1078843593332079</v>
      </c>
      <c r="AB583" s="32">
        <f>LN(Data[[#This Row],[NVActual]]/Data[[#This Row],[Metcalfe
(n^2)]])</f>
        <v>-1.904857514030371</v>
      </c>
      <c r="AC583" s="34">
        <f>1+Data[[#This Row],[MA'[NVMetcalfe calc']]]/((Data[[#This Row],[NVM_norm
(scaled)]]-Data[[#This Row],[NV_fund.]])/2)</f>
        <v>-22794748264.099117</v>
      </c>
    </row>
    <row r="584" spans="1:29" x14ac:dyDescent="0.2">
      <c r="A584" s="23">
        <v>43592</v>
      </c>
      <c r="B584" s="24">
        <v>103045294021.274</v>
      </c>
      <c r="C584" s="24">
        <f t="shared" si="65"/>
        <v>93949179997.832031</v>
      </c>
      <c r="D584" s="25">
        <f>LN(Data[[#This Row],[NVActual]])</f>
        <v>25.358434476294686</v>
      </c>
      <c r="E584" s="26">
        <v>754405</v>
      </c>
      <c r="F584" s="40">
        <f>Data[[#This Row],[DAA 
(n)]]^2</f>
        <v>569126904025</v>
      </c>
      <c r="G584" s="41">
        <f t="shared" si="66"/>
        <v>545261786440.59998</v>
      </c>
      <c r="H584" s="28">
        <f>LN(Data[[#This Row],[Metcalfe
(n^2)]])</f>
        <v>27.067369276126179</v>
      </c>
      <c r="I584" s="42">
        <f t="shared" si="67"/>
        <v>27.002170471978392</v>
      </c>
      <c r="J584" s="40">
        <f>Data[[#This Row],[DAA 
(n)]]*LN(Data[[#This Row],[DAA 
(n)]])</f>
        <v>10209879.359377986</v>
      </c>
      <c r="K584" s="40">
        <f t="shared" si="68"/>
        <v>9923794.3334031962</v>
      </c>
      <c r="L584" s="29">
        <f>LN(Data[[#This Row],[MA'[n*ln(n)']
30d]])</f>
        <v>16.110445899415758</v>
      </c>
      <c r="M584" s="43">
        <f t="shared" si="69"/>
        <v>16.104757186428081</v>
      </c>
      <c r="N584" s="40">
        <f>Data[[#This Row],[DAA 
(n)]]^1.5</f>
        <v>655249709.67637801</v>
      </c>
      <c r="O584" s="40">
        <f t="shared" si="70"/>
        <v>631991937.06876886</v>
      </c>
      <c r="P584" s="43">
        <f>LN(Data[[#This Row],[MA'[n^1.5']]])</f>
        <v>20.264387194227169</v>
      </c>
      <c r="Q584" s="43">
        <f t="shared" si="71"/>
        <v>20.257049835315392</v>
      </c>
      <c r="R584" s="30">
        <f>$O$1+$O$2*Data[[#This Row],[MA'[ln(n^2)']]]</f>
        <v>27.002170471978392</v>
      </c>
      <c r="S584" s="30">
        <f>$Q$1+$Q$2*Data[[#This Row],[MA'[ln(n*ln(n))']]]</f>
        <v>23.092849357606333</v>
      </c>
      <c r="T584" s="31">
        <f>$O$3*Data[[#This Row],[Metcalfe
(n^2)]]</f>
        <v>295945990093</v>
      </c>
      <c r="U584" s="31">
        <f t="shared" si="72"/>
        <v>283536128949.11206</v>
      </c>
      <c r="V584" s="30">
        <f>LN(Data[[#This Row],[MA'[NVA']
30d]]/Data[[#This Row],[MA'[NVMetcalfe calc']]])</f>
        <v>-1.1045855562706155</v>
      </c>
      <c r="W584" s="30">
        <f>$Q$3+Data[[#This Row],[NVM
(scaled)]]/((Data[[#This Row],[Upper Bound]]-Data[[#This Row],[Lower Bound]])/2)</f>
        <v>2.4896482558178668E-2</v>
      </c>
      <c r="X584" s="30">
        <f>(Data[[#This Row],[Upper Bound]]+Data[[#This Row],[Lower Bound]])/2</f>
        <v>25.047509914792364</v>
      </c>
      <c r="Y584" s="29">
        <f>LN(Data[[#This Row],[NVActual]]/Data[[#This Row],[MA'[n^2']
30d]])</f>
        <v>-1.6660973820804779</v>
      </c>
      <c r="Z584" s="29">
        <f>LN(Data[[#This Row],[NVActual]]/Data[[#This Row],[MA'[n*ln(n)']
30d]])</f>
        <v>9.2479885768789298</v>
      </c>
      <c r="AA584" s="29">
        <f>LN(Data[[#This Row],[NVActual]]/Data[[#This Row],[MA'[n^1.5']]])</f>
        <v>5.0940472820675184</v>
      </c>
      <c r="AB584" s="29">
        <f>LN(Data[[#This Row],[NVActual]]/Data[[#This Row],[Metcalfe
(n^2)]])</f>
        <v>-1.7089347998314925</v>
      </c>
      <c r="AC584" s="26">
        <f>1+Data[[#This Row],[MA'[NVMetcalfe calc']]]/((Data[[#This Row],[NVM_norm
(scaled)]]-Data[[#This Row],[NV_fund.]])/2)</f>
        <v>-22662391336.897602</v>
      </c>
    </row>
    <row r="585" spans="1:29" x14ac:dyDescent="0.2">
      <c r="A585" s="23">
        <v>43591</v>
      </c>
      <c r="B585" s="24">
        <v>100665077841.235</v>
      </c>
      <c r="C585" s="24">
        <f t="shared" si="65"/>
        <v>93564372302.603378</v>
      </c>
      <c r="D585" s="25">
        <f>LN(Data[[#This Row],[NVActual]])</f>
        <v>25.335064782494527</v>
      </c>
      <c r="E585" s="26">
        <v>776590</v>
      </c>
      <c r="F585" s="40">
        <f>Data[[#This Row],[DAA 
(n)]]^2</f>
        <v>603092028100</v>
      </c>
      <c r="G585" s="41">
        <f t="shared" si="66"/>
        <v>539251293249.90002</v>
      </c>
      <c r="H585" s="28">
        <f>LN(Data[[#This Row],[Metcalfe
(n^2)]])</f>
        <v>27.125335639110055</v>
      </c>
      <c r="I585" s="42">
        <f t="shared" si="67"/>
        <v>26.989470231167687</v>
      </c>
      <c r="J585" s="40">
        <f>Data[[#This Row],[DAA 
(n)]]*LN(Data[[#This Row],[DAA 
(n)]])</f>
        <v>10532632.201988239</v>
      </c>
      <c r="K585" s="40">
        <f t="shared" si="68"/>
        <v>9860802.1495019123</v>
      </c>
      <c r="L585" s="29">
        <f>LN(Data[[#This Row],[MA'[n*ln(n)']
30d]])</f>
        <v>16.104078077174627</v>
      </c>
      <c r="M585" s="43">
        <f t="shared" si="69"/>
        <v>16.103213979175596</v>
      </c>
      <c r="N585" s="40">
        <f>Data[[#This Row],[DAA 
(n)]]^1.5</f>
        <v>684364842.83032656</v>
      </c>
      <c r="O585" s="40">
        <f t="shared" si="70"/>
        <v>626563114.23486638</v>
      </c>
      <c r="P585" s="43">
        <f>LN(Data[[#This Row],[MA'[n^1.5']]])</f>
        <v>20.255760068223758</v>
      </c>
      <c r="Q585" s="43">
        <f t="shared" si="71"/>
        <v>20.254950228962219</v>
      </c>
      <c r="R585" s="30">
        <f>$O$1+$O$2*Data[[#This Row],[MA'[ln(n^2)']]]</f>
        <v>26.989470231167687</v>
      </c>
      <c r="S585" s="30">
        <f>$Q$1+$Q$2*Data[[#This Row],[MA'[ln(n*ln(n))']]]</f>
        <v>23.090303065639731</v>
      </c>
      <c r="T585" s="31">
        <f>$O$3*Data[[#This Row],[Metcalfe
(n^2)]]</f>
        <v>313607854612</v>
      </c>
      <c r="U585" s="31">
        <f t="shared" si="72"/>
        <v>280410672489.94806</v>
      </c>
      <c r="V585" s="30">
        <f>LN(Data[[#This Row],[MA'[NVA']
30d]]/Data[[#This Row],[MA'[NVMetcalfe calc']]])</f>
        <v>-1.0976055428679401</v>
      </c>
      <c r="W585" s="30">
        <f>$Q$3+Data[[#This Row],[NVM
(scaled)]]/((Data[[#This Row],[Upper Bound]]-Data[[#This Row],[Lower Bound]])/2)</f>
        <v>2.7005136598537205E-2</v>
      </c>
      <c r="X585" s="30">
        <f>(Data[[#This Row],[Upper Bound]]+Data[[#This Row],[Lower Bound]])/2</f>
        <v>25.039886648403709</v>
      </c>
      <c r="Y585" s="32">
        <f>LN(Data[[#This Row],[NVActual]]/Data[[#This Row],[MA'[n^2']
30d]])</f>
        <v>-1.6783827379563814</v>
      </c>
      <c r="Z585" s="32">
        <f>LN(Data[[#This Row],[NVActual]]/Data[[#This Row],[MA'[n*ln(n)']
30d]])</f>
        <v>9.2309867053199</v>
      </c>
      <c r="AA585" s="32">
        <f>LN(Data[[#This Row],[NVActual]]/Data[[#This Row],[MA'[n^1.5']]])</f>
        <v>5.0793047142707719</v>
      </c>
      <c r="AB585" s="32">
        <f>LN(Data[[#This Row],[NVActual]]/Data[[#This Row],[Metcalfe
(n^2)]])</f>
        <v>-1.7902708566155268</v>
      </c>
      <c r="AC585" s="34">
        <f>1+Data[[#This Row],[MA'[NVMetcalfe calc']]]/((Data[[#This Row],[NVM_norm
(scaled)]]-Data[[#This Row],[NV_fund.]])/2)</f>
        <v>-22421300988.06073</v>
      </c>
    </row>
    <row r="586" spans="1:29" x14ac:dyDescent="0.2">
      <c r="A586" s="23">
        <v>43590</v>
      </c>
      <c r="B586" s="24">
        <v>101302705291.91499</v>
      </c>
      <c r="C586" s="24">
        <f t="shared" si="65"/>
        <v>93173525212.255463</v>
      </c>
      <c r="D586" s="25">
        <f>LN(Data[[#This Row],[NVActual]])</f>
        <v>25.341378953588929</v>
      </c>
      <c r="E586" s="26">
        <v>613917</v>
      </c>
      <c r="F586" s="40">
        <f>Data[[#This Row],[DAA 
(n)]]^2</f>
        <v>376894082889</v>
      </c>
      <c r="G586" s="41">
        <f t="shared" si="66"/>
        <v>534446537038.70001</v>
      </c>
      <c r="H586" s="28">
        <f>LN(Data[[#This Row],[Metcalfe
(n^2)]])</f>
        <v>26.65523003767732</v>
      </c>
      <c r="I586" s="42">
        <f t="shared" si="67"/>
        <v>26.980365899010319</v>
      </c>
      <c r="J586" s="40">
        <f>Data[[#This Row],[DAA 
(n)]]*LN(Data[[#This Row],[DAA 
(n)]])</f>
        <v>8182049.4295203742</v>
      </c>
      <c r="K586" s="40">
        <f t="shared" si="68"/>
        <v>9812901.7686316408</v>
      </c>
      <c r="L586" s="29">
        <f>LN(Data[[#This Row],[MA'[n*ln(n)']
30d]])</f>
        <v>16.099208584808519</v>
      </c>
      <c r="M586" s="43">
        <f t="shared" si="69"/>
        <v>16.102009855093872</v>
      </c>
      <c r="N586" s="40">
        <f>Data[[#This Row],[DAA 
(n)]]^1.5</f>
        <v>481021501.27095902</v>
      </c>
      <c r="O586" s="40">
        <f t="shared" si="70"/>
        <v>622337653.64326322</v>
      </c>
      <c r="P586" s="43">
        <f>LN(Data[[#This Row],[MA'[n^1.5']]])</f>
        <v>20.248993354929372</v>
      </c>
      <c r="Q586" s="43">
        <f t="shared" si="71"/>
        <v>20.253309553711439</v>
      </c>
      <c r="R586" s="30">
        <f>$O$1+$O$2*Data[[#This Row],[MA'[ln(n^2)']]]</f>
        <v>26.980365899010319</v>
      </c>
      <c r="S586" s="30">
        <f>$Q$1+$Q$2*Data[[#This Row],[MA'[ln(n*ln(n))']]]</f>
        <v>23.088316260904886</v>
      </c>
      <c r="T586" s="31">
        <f>$O$3*Data[[#This Row],[Metcalfe
(n^2)]]</f>
        <v>195984923102.28</v>
      </c>
      <c r="U586" s="31">
        <f t="shared" si="72"/>
        <v>277912199260.12408</v>
      </c>
      <c r="V586" s="30">
        <f>LN(Data[[#This Row],[MA'[NVA']
30d]]/Data[[#This Row],[MA'[NVMetcalfe calc']]])</f>
        <v>-1.0928416167148163</v>
      </c>
      <c r="W586" s="30">
        <f>$Q$3+Data[[#This Row],[NVM
(scaled)]]/((Data[[#This Row],[Upper Bound]]-Data[[#This Row],[Lower Bound]])/2)</f>
        <v>2.8423597677038726E-2</v>
      </c>
      <c r="X586" s="30">
        <f>(Data[[#This Row],[Upper Bound]]+Data[[#This Row],[Lower Bound]])/2</f>
        <v>25.034341079957603</v>
      </c>
      <c r="Y586" s="29">
        <f>LN(Data[[#This Row],[NVActual]]/Data[[#This Row],[MA'[n^2']
30d]])</f>
        <v>-1.6631185845704317</v>
      </c>
      <c r="Z586" s="29">
        <f>LN(Data[[#This Row],[NVActual]]/Data[[#This Row],[MA'[n*ln(n)']
30d]])</f>
        <v>9.2421703687804087</v>
      </c>
      <c r="AA586" s="29">
        <f>LN(Data[[#This Row],[NVActual]]/Data[[#This Row],[MA'[n^1.5']]])</f>
        <v>5.0923855986595568</v>
      </c>
      <c r="AB586" s="29">
        <f>LN(Data[[#This Row],[NVActual]]/Data[[#This Row],[Metcalfe
(n^2)]])</f>
        <v>-1.3138510840883912</v>
      </c>
      <c r="AC586" s="26">
        <f>1+Data[[#This Row],[MA'[NVMetcalfe calc']]]/((Data[[#This Row],[NVM_norm
(scaled)]]-Data[[#This Row],[NV_fund.]])/2)</f>
        <v>-22227714655.505238</v>
      </c>
    </row>
    <row r="587" spans="1:29" x14ac:dyDescent="0.2">
      <c r="A587" s="23">
        <v>43589</v>
      </c>
      <c r="B587" s="24">
        <v>102113257161.60201</v>
      </c>
      <c r="C587" s="24">
        <f t="shared" si="65"/>
        <v>92754590272.366287</v>
      </c>
      <c r="D587" s="25">
        <f>LN(Data[[#This Row],[NVActual]])</f>
        <v>25.349348398561588</v>
      </c>
      <c r="E587" s="26">
        <v>658798</v>
      </c>
      <c r="F587" s="40">
        <f>Data[[#This Row],[DAA 
(n)]]^2</f>
        <v>434014804804</v>
      </c>
      <c r="G587" s="41">
        <f t="shared" si="66"/>
        <v>547292182540.03333</v>
      </c>
      <c r="H587" s="28">
        <f>LN(Data[[#This Row],[Metcalfe
(n^2)]])</f>
        <v>26.796344482916613</v>
      </c>
      <c r="I587" s="42">
        <f t="shared" si="67"/>
        <v>27.003843499923462</v>
      </c>
      <c r="J587" s="40">
        <f>Data[[#This Row],[DAA 
(n)]]*LN(Data[[#This Row],[DAA 
(n)]])</f>
        <v>8826689.0763282496</v>
      </c>
      <c r="K587" s="40">
        <f t="shared" si="68"/>
        <v>9938283.4689272717</v>
      </c>
      <c r="L587" s="29">
        <f>LN(Data[[#This Row],[MA'[n*ln(n)']
30d]])</f>
        <v>16.111904874477524</v>
      </c>
      <c r="M587" s="43">
        <f t="shared" si="69"/>
        <v>16.100987933464975</v>
      </c>
      <c r="N587" s="40">
        <f>Data[[#This Row],[DAA 
(n)]]^1.5</f>
        <v>534722437.69573224</v>
      </c>
      <c r="O587" s="40">
        <f t="shared" si="70"/>
        <v>633496631.39046013</v>
      </c>
      <c r="P587" s="43">
        <f>LN(Data[[#This Row],[MA'[n^1.5']]])</f>
        <v>20.266765240253491</v>
      </c>
      <c r="Q587" s="43">
        <f t="shared" si="71"/>
        <v>20.251921671330315</v>
      </c>
      <c r="R587" s="30">
        <f>$O$1+$O$2*Data[[#This Row],[MA'[ln(n^2)']]]</f>
        <v>27.003843499923462</v>
      </c>
      <c r="S587" s="30">
        <f>$Q$1+$Q$2*Data[[#This Row],[MA'[ln(n*ln(n))']]]</f>
        <v>23.086630090217206</v>
      </c>
      <c r="T587" s="31">
        <f>$O$3*Data[[#This Row],[Metcalfe
(n^2)]]</f>
        <v>225687698498.08002</v>
      </c>
      <c r="U587" s="31">
        <f t="shared" si="72"/>
        <v>284591934920.81738</v>
      </c>
      <c r="V587" s="30">
        <f>LN(Data[[#This Row],[MA'[NVA']
30d]]/Data[[#This Row],[MA'[NVMetcalfe calc']]])</f>
        <v>-1.1210991558876207</v>
      </c>
      <c r="W587" s="30">
        <f>$Q$3+Data[[#This Row],[NVM
(scaled)]]/((Data[[#This Row],[Upper Bound]]-Data[[#This Row],[Lower Bound]])/2)</f>
        <v>1.7603738356604115E-2</v>
      </c>
      <c r="X587" s="30">
        <f>(Data[[#This Row],[Upper Bound]]+Data[[#This Row],[Lower Bound]])/2</f>
        <v>25.045236795070334</v>
      </c>
      <c r="Y587" s="32">
        <f>LN(Data[[#This Row],[NVActual]]/Data[[#This Row],[MA'[n^2']
30d]])</f>
        <v>-1.6789002527492063</v>
      </c>
      <c r="Z587" s="32">
        <f>LN(Data[[#This Row],[NVActual]]/Data[[#This Row],[MA'[n*ln(n)']
30d]])</f>
        <v>9.237443524084064</v>
      </c>
      <c r="AA587" s="32">
        <f>LN(Data[[#This Row],[NVActual]]/Data[[#This Row],[MA'[n^1.5']]])</f>
        <v>5.0825831583080952</v>
      </c>
      <c r="AB587" s="32">
        <f>LN(Data[[#This Row],[NVActual]]/Data[[#This Row],[Metcalfe
(n^2)]])</f>
        <v>-1.4469960843550245</v>
      </c>
      <c r="AC587" s="34">
        <f>1+Data[[#This Row],[MA'[NVMetcalfe calc']]]/((Data[[#This Row],[NVM_norm
(scaled)]]-Data[[#This Row],[NV_fund.]])/2)</f>
        <v>-22742217313.431564</v>
      </c>
    </row>
    <row r="588" spans="1:29" x14ac:dyDescent="0.2">
      <c r="A588" s="23">
        <v>43588</v>
      </c>
      <c r="B588" s="24">
        <v>100047725220.718</v>
      </c>
      <c r="C588" s="24">
        <f t="shared" ref="C588:C651" si="73">AVERAGE(B588:B617)</f>
        <v>92236645159.17305</v>
      </c>
      <c r="D588" s="25">
        <f>LN(Data[[#This Row],[NVActual]])</f>
        <v>25.32891316129307</v>
      </c>
      <c r="E588" s="26">
        <v>803354</v>
      </c>
      <c r="F588" s="40">
        <f>Data[[#This Row],[DAA 
(n)]]^2</f>
        <v>645377649316</v>
      </c>
      <c r="G588" s="41">
        <f t="shared" ref="G588:G651" si="74">AVERAGE(F588:F617)</f>
        <v>554316353841.53333</v>
      </c>
      <c r="H588" s="28">
        <f>LN(Data[[#This Row],[Metcalfe
(n^2)]])</f>
        <v>27.193101485217792</v>
      </c>
      <c r="I588" s="42">
        <f t="shared" ref="I588:I651" si="75">AVERAGE(H588:H617)</f>
        <v>27.017035779979878</v>
      </c>
      <c r="J588" s="40">
        <f>Data[[#This Row],[DAA 
(n)]]*LN(Data[[#This Row],[DAA 
(n)]])</f>
        <v>10922843.425277827</v>
      </c>
      <c r="K588" s="40">
        <f t="shared" ref="K588:K651" si="76">AVERAGE(J588:J617)</f>
        <v>10007962.12280778</v>
      </c>
      <c r="L588" s="29">
        <f>LN(Data[[#This Row],[MA'[n*ln(n)']
30d]])</f>
        <v>16.118891546430252</v>
      </c>
      <c r="M588" s="43">
        <f t="shared" ref="M588:M651" si="77">AVERAGE(L588:L617)</f>
        <v>16.099305485421077</v>
      </c>
      <c r="N588" s="40">
        <f>Data[[#This Row],[DAA 
(n)]]^1.5</f>
        <v>720046329.12654006</v>
      </c>
      <c r="O588" s="40">
        <f t="shared" ref="O588:O651" si="78">AVERAGE(N588:N617)</f>
        <v>639656305.07795191</v>
      </c>
      <c r="P588" s="43">
        <f>LN(Data[[#This Row],[MA'[n^1.5']]])</f>
        <v>20.276441566753626</v>
      </c>
      <c r="Q588" s="43">
        <f t="shared" ref="Q588:Q651" si="79">AVERAGE(P588:P617)</f>
        <v>20.249592356708199</v>
      </c>
      <c r="R588" s="30">
        <f>$O$1+$O$2*Data[[#This Row],[MA'[ln(n^2)']]]</f>
        <v>27.017035779979878</v>
      </c>
      <c r="S588" s="30">
        <f>$Q$1+$Q$2*Data[[#This Row],[MA'[ln(n*ln(n))']]]</f>
        <v>23.083854050944776</v>
      </c>
      <c r="T588" s="31">
        <f>$O$3*Data[[#This Row],[Metcalfe
(n^2)]]</f>
        <v>335596377644.32001</v>
      </c>
      <c r="U588" s="31">
        <f t="shared" si="72"/>
        <v>288244503997.59741</v>
      </c>
      <c r="V588" s="30">
        <f>LN(Data[[#This Row],[MA'[NVA']
30d]]/Data[[#This Row],[MA'[NVMetcalfe calc']]])</f>
        <v>-1.1394515876582465</v>
      </c>
      <c r="W588" s="30">
        <f>$Q$3+Data[[#This Row],[NVM
(scaled)]]/((Data[[#This Row],[Upper Bound]]-Data[[#This Row],[Lower Bound]])/2)</f>
        <v>1.0595504526672461E-2</v>
      </c>
      <c r="X588" s="30">
        <f>(Data[[#This Row],[Upper Bound]]+Data[[#This Row],[Lower Bound]])/2</f>
        <v>25.050444915462329</v>
      </c>
      <c r="Y588" s="29">
        <f>LN(Data[[#This Row],[NVActual]]/Data[[#This Row],[MA'[n^2']
30d]])</f>
        <v>-1.7120882352367581</v>
      </c>
      <c r="Z588" s="29">
        <f>LN(Data[[#This Row],[NVActual]]/Data[[#This Row],[MA'[n*ln(n)']
30d]])</f>
        <v>9.210021614862816</v>
      </c>
      <c r="AA588" s="29">
        <f>LN(Data[[#This Row],[NVActual]]/Data[[#This Row],[MA'[n^1.5']]])</f>
        <v>5.0524715945394441</v>
      </c>
      <c r="AB588" s="29">
        <f>LN(Data[[#This Row],[NVActual]]/Data[[#This Row],[Metcalfe
(n^2)]])</f>
        <v>-1.8641883239247212</v>
      </c>
      <c r="AC588" s="26">
        <f>1+Data[[#This Row],[MA'[NVMetcalfe calc']]]/((Data[[#This Row],[NVM_norm
(scaled)]]-Data[[#This Row],[NV_fund.]])/2)</f>
        <v>-23022862418.588863</v>
      </c>
    </row>
    <row r="589" spans="1:29" x14ac:dyDescent="0.2">
      <c r="A589" s="23">
        <v>43587</v>
      </c>
      <c r="B589" s="24">
        <v>95346643375.084</v>
      </c>
      <c r="C589" s="24">
        <f t="shared" si="73"/>
        <v>91816029107.768204</v>
      </c>
      <c r="D589" s="25">
        <f>LN(Data[[#This Row],[NVActual]])</f>
        <v>25.280784965175332</v>
      </c>
      <c r="E589" s="26">
        <v>787748</v>
      </c>
      <c r="F589" s="40">
        <f>Data[[#This Row],[DAA 
(n)]]^2</f>
        <v>620546911504</v>
      </c>
      <c r="G589" s="41">
        <f t="shared" si="74"/>
        <v>557268661659.30005</v>
      </c>
      <c r="H589" s="28">
        <f>LN(Data[[#This Row],[Metcalfe
(n^2)]])</f>
        <v>27.153867041479501</v>
      </c>
      <c r="I589" s="42">
        <f t="shared" si="75"/>
        <v>27.021322480393088</v>
      </c>
      <c r="J589" s="40">
        <f>Data[[#This Row],[DAA 
(n)]]*LN(Data[[#This Row],[DAA 
(n)]])</f>
        <v>10695202.227095697</v>
      </c>
      <c r="K589" s="40">
        <f t="shared" si="76"/>
        <v>10033978.904992245</v>
      </c>
      <c r="L589" s="29">
        <f>LN(Data[[#This Row],[MA'[n*ln(n)']
30d]])</f>
        <v>16.121487781671348</v>
      </c>
      <c r="M589" s="43">
        <f t="shared" si="77"/>
        <v>16.097216436648822</v>
      </c>
      <c r="N589" s="40">
        <f>Data[[#This Row],[DAA 
(n)]]^1.5</f>
        <v>699167067.61935818</v>
      </c>
      <c r="O589" s="40">
        <f t="shared" si="78"/>
        <v>642086589.92432904</v>
      </c>
      <c r="P589" s="43">
        <f>LN(Data[[#This Row],[MA'[n^1.5']]])</f>
        <v>20.280233727830925</v>
      </c>
      <c r="Q589" s="43">
        <f t="shared" si="79"/>
        <v>20.246691475972771</v>
      </c>
      <c r="R589" s="30">
        <f>$O$1+$O$2*Data[[#This Row],[MA'[ln(n^2)']]]</f>
        <v>27.021322480393088</v>
      </c>
      <c r="S589" s="30">
        <f>$Q$1+$Q$2*Data[[#This Row],[MA'[ln(n*ln(n))']]]</f>
        <v>23.080407120470554</v>
      </c>
      <c r="T589" s="31">
        <f>$O$3*Data[[#This Row],[Metcalfe
(n^2)]]</f>
        <v>322684393982.08002</v>
      </c>
      <c r="U589" s="31">
        <f t="shared" si="72"/>
        <v>289779704062.83606</v>
      </c>
      <c r="V589" s="30">
        <f>LN(Data[[#This Row],[MA'[NVA']
30d]]/Data[[#This Row],[MA'[NVMetcalfe calc']]])</f>
        <v>-1.1493341017431886</v>
      </c>
      <c r="W589" s="30">
        <f>$Q$3+Data[[#This Row],[NVM
(scaled)]]/((Data[[#This Row],[Upper Bound]]-Data[[#This Row],[Lower Bound]])/2)</f>
        <v>6.7171853364641487E-3</v>
      </c>
      <c r="X589" s="30">
        <f>(Data[[#This Row],[Upper Bound]]+Data[[#This Row],[Lower Bound]])/2</f>
        <v>25.050864800431821</v>
      </c>
      <c r="Y589" s="32">
        <f>LN(Data[[#This Row],[NVActual]]/Data[[#This Row],[MA'[n^2']
30d]])</f>
        <v>-1.7655283323220794</v>
      </c>
      <c r="Z589" s="32">
        <f>LN(Data[[#This Row],[NVActual]]/Data[[#This Row],[MA'[n*ln(n)']
30d]])</f>
        <v>9.1592971835039823</v>
      </c>
      <c r="AA589" s="32">
        <f>LN(Data[[#This Row],[NVActual]]/Data[[#This Row],[MA'[n^1.5']]])</f>
        <v>5.000551237344407</v>
      </c>
      <c r="AB589" s="32">
        <f>LN(Data[[#This Row],[NVActual]]/Data[[#This Row],[Metcalfe
(n^2)]])</f>
        <v>-1.8730820763041702</v>
      </c>
      <c r="AC589" s="34">
        <f>1+Data[[#This Row],[MA'[NVMetcalfe calc']]]/((Data[[#This Row],[NVM_norm
(scaled)]]-Data[[#This Row],[NV_fund.]])/2)</f>
        <v>-23141510623.875198</v>
      </c>
    </row>
    <row r="590" spans="1:29" x14ac:dyDescent="0.2">
      <c r="A590" s="23">
        <v>43586</v>
      </c>
      <c r="B590" s="24">
        <v>93956247055.464203</v>
      </c>
      <c r="C590" s="24">
        <f t="shared" si="73"/>
        <v>91518625128.292496</v>
      </c>
      <c r="D590" s="25">
        <f>LN(Data[[#This Row],[NVActual]])</f>
        <v>25.266095054000981</v>
      </c>
      <c r="E590" s="26">
        <v>760187</v>
      </c>
      <c r="F590" s="40">
        <f>Data[[#This Row],[DAA 
(n)]]^2</f>
        <v>577884274969</v>
      </c>
      <c r="G590" s="41">
        <f t="shared" si="74"/>
        <v>562354347657.19995</v>
      </c>
      <c r="H590" s="28">
        <f>LN(Data[[#This Row],[Metcalfe
(n^2)]])</f>
        <v>27.082639469256218</v>
      </c>
      <c r="I590" s="42">
        <f t="shared" si="75"/>
        <v>27.028650141279975</v>
      </c>
      <c r="J590" s="40">
        <f>Data[[#This Row],[DAA 
(n)]]*LN(Data[[#This Row],[DAA 
(n)]])</f>
        <v>10293935.225107739</v>
      </c>
      <c r="K590" s="40">
        <f t="shared" si="76"/>
        <v>10078620.461070705</v>
      </c>
      <c r="L590" s="29">
        <f>LN(Data[[#This Row],[MA'[n*ln(n)']
30d]])</f>
        <v>16.125926952220684</v>
      </c>
      <c r="M590" s="43">
        <f t="shared" si="77"/>
        <v>16.094748095342521</v>
      </c>
      <c r="N590" s="40">
        <f>Data[[#This Row],[DAA 
(n)]]^1.5</f>
        <v>662797188.69037092</v>
      </c>
      <c r="O590" s="40">
        <f t="shared" si="78"/>
        <v>646263940.74621189</v>
      </c>
      <c r="P590" s="43">
        <f>LN(Data[[#This Row],[MA'[n^1.5']]])</f>
        <v>20.286718555308539</v>
      </c>
      <c r="Q590" s="43">
        <f t="shared" si="79"/>
        <v>20.243238575720827</v>
      </c>
      <c r="R590" s="30">
        <f>$O$1+$O$2*Data[[#This Row],[MA'[ln(n^2)']]]</f>
        <v>27.028650141279975</v>
      </c>
      <c r="S590" s="30">
        <f>$Q$1+$Q$2*Data[[#This Row],[MA'[ln(n*ln(n))']]]</f>
        <v>23.076334357315158</v>
      </c>
      <c r="T590" s="31">
        <f>$O$3*Data[[#This Row],[Metcalfe
(n^2)]]</f>
        <v>300499822983.88</v>
      </c>
      <c r="U590" s="31">
        <f t="shared" si="72"/>
        <v>292424260781.74408</v>
      </c>
      <c r="V590" s="30">
        <f>LN(Data[[#This Row],[MA'[NVA']
30d]]/Data[[#This Row],[MA'[NVMetcalfe calc']]])</f>
        <v>-1.1616631907615154</v>
      </c>
      <c r="W590" s="30">
        <f>$Q$3+Data[[#This Row],[NVM
(scaled)]]/((Data[[#This Row],[Upper Bound]]-Data[[#This Row],[Lower Bound]])/2)</f>
        <v>2.1607410649875369E-3</v>
      </c>
      <c r="X590" s="30">
        <f>(Data[[#This Row],[Upper Bound]]+Data[[#This Row],[Lower Bound]])/2</f>
        <v>25.052492249297565</v>
      </c>
      <c r="Y590" s="29">
        <f>LN(Data[[#This Row],[NVActual]]/Data[[#This Row],[MA'[n^2']
30d]])</f>
        <v>-1.78930294599559</v>
      </c>
      <c r="Z590" s="29">
        <f>LN(Data[[#This Row],[NVActual]]/Data[[#This Row],[MA'[n*ln(n)']
30d]])</f>
        <v>9.1401681017803007</v>
      </c>
      <c r="AA590" s="29">
        <f>LN(Data[[#This Row],[NVActual]]/Data[[#This Row],[MA'[n^1.5']]])</f>
        <v>4.979376498692444</v>
      </c>
      <c r="AB590" s="29">
        <f>LN(Data[[#This Row],[NVActual]]/Data[[#This Row],[Metcalfe
(n^2)]])</f>
        <v>-1.8165444152552341</v>
      </c>
      <c r="AC590" s="26">
        <f>1+Data[[#This Row],[MA'[NVMetcalfe calc']]]/((Data[[#This Row],[NVM_norm
(scaled)]]-Data[[#This Row],[NV_fund.]])/2)</f>
        <v>-23346937398.662064</v>
      </c>
    </row>
    <row r="591" spans="1:29" x14ac:dyDescent="0.2">
      <c r="A591" s="23">
        <v>43585</v>
      </c>
      <c r="B591" s="24">
        <v>93086646312.973801</v>
      </c>
      <c r="C591" s="24">
        <f t="shared" si="73"/>
        <v>90817700621.035843</v>
      </c>
      <c r="D591" s="25">
        <f>LN(Data[[#This Row],[NVActual]])</f>
        <v>25.256796577139177</v>
      </c>
      <c r="E591" s="26">
        <v>839425</v>
      </c>
      <c r="F591" s="40">
        <f>Data[[#This Row],[DAA 
(n)]]^2</f>
        <v>704634330625</v>
      </c>
      <c r="G591" s="41">
        <f t="shared" si="74"/>
        <v>559328368126.26672</v>
      </c>
      <c r="H591" s="28">
        <f>LN(Data[[#This Row],[Metcalfe
(n^2)]])</f>
        <v>27.280944825233156</v>
      </c>
      <c r="I591" s="42">
        <f t="shared" si="75"/>
        <v>27.022953669462972</v>
      </c>
      <c r="J591" s="40">
        <f>Data[[#This Row],[DAA 
(n)]]*LN(Data[[#This Row],[DAA 
(n)]])</f>
        <v>11450153.554960672</v>
      </c>
      <c r="K591" s="40">
        <f t="shared" si="76"/>
        <v>10048530.745163372</v>
      </c>
      <c r="L591" s="29">
        <f>LN(Data[[#This Row],[MA'[n*ln(n)']
30d]])</f>
        <v>16.122936987270794</v>
      </c>
      <c r="M591" s="43">
        <f t="shared" si="77"/>
        <v>16.091565576135654</v>
      </c>
      <c r="N591" s="40">
        <f>Data[[#This Row],[DAA 
(n)]]^1.5</f>
        <v>769082357.73868358</v>
      </c>
      <c r="O591" s="40">
        <f t="shared" si="78"/>
        <v>643606196.37468588</v>
      </c>
      <c r="P591" s="43">
        <f>LN(Data[[#This Row],[MA'[n^1.5']]])</f>
        <v>20.282597600715903</v>
      </c>
      <c r="Q591" s="43">
        <f t="shared" si="79"/>
        <v>20.238768902408196</v>
      </c>
      <c r="R591" s="30">
        <f>$O$1+$O$2*Data[[#This Row],[MA'[ln(n^2)']]]</f>
        <v>27.022953669462972</v>
      </c>
      <c r="S591" s="30">
        <f>$Q$1+$Q$2*Data[[#This Row],[MA'[ln(n*ln(n))']]]</f>
        <v>23.071083200623828</v>
      </c>
      <c r="T591" s="31">
        <f>$O$3*Data[[#This Row],[Metcalfe
(n^2)]]</f>
        <v>366409851925</v>
      </c>
      <c r="U591" s="31">
        <f t="shared" si="72"/>
        <v>290850751425.65875</v>
      </c>
      <c r="V591" s="30">
        <f>LN(Data[[#This Row],[MA'[NVA']
30d]]/Data[[#This Row],[MA'[NVMetcalfe calc']]])</f>
        <v>-1.1639560465348457</v>
      </c>
      <c r="W591" s="30">
        <f>$Q$3+Data[[#This Row],[NVM
(scaled)]]/((Data[[#This Row],[Upper Bound]]-Data[[#This Row],[Lower Bound]])/2)</f>
        <v>9.3411046098557105E-4</v>
      </c>
      <c r="X591" s="30">
        <f>(Data[[#This Row],[Upper Bound]]+Data[[#This Row],[Lower Bound]])/2</f>
        <v>25.047018435043398</v>
      </c>
      <c r="Y591" s="32">
        <f>LN(Data[[#This Row],[NVActual]]/Data[[#This Row],[MA'[n^2']
30d]])</f>
        <v>-1.7932059811178174</v>
      </c>
      <c r="Z591" s="32">
        <f>LN(Data[[#This Row],[NVActual]]/Data[[#This Row],[MA'[n*ln(n)']
30d]])</f>
        <v>9.1338595898683845</v>
      </c>
      <c r="AA591" s="32">
        <f>LN(Data[[#This Row],[NVActual]]/Data[[#This Row],[MA'[n^1.5']]])</f>
        <v>4.9741989764232724</v>
      </c>
      <c r="AB591" s="32">
        <f>LN(Data[[#This Row],[NVActual]]/Data[[#This Row],[Metcalfe
(n^2)]])</f>
        <v>-2.0241482480939803</v>
      </c>
      <c r="AC591" s="34">
        <f>1+Data[[#This Row],[MA'[NVMetcalfe calc']]]/((Data[[#This Row],[NVM_norm
(scaled)]]-Data[[#This Row],[NV_fund.]])/2)</f>
        <v>-23225247319.611504</v>
      </c>
    </row>
    <row r="592" spans="1:29" x14ac:dyDescent="0.2">
      <c r="A592" s="23">
        <v>43584</v>
      </c>
      <c r="B592" s="24">
        <v>90995226478.382706</v>
      </c>
      <c r="C592" s="24">
        <f t="shared" si="73"/>
        <v>90119625991.503006</v>
      </c>
      <c r="D592" s="25">
        <f>LN(Data[[#This Row],[NVActual]])</f>
        <v>25.234072885805872</v>
      </c>
      <c r="E592" s="26">
        <v>807672</v>
      </c>
      <c r="F592" s="40">
        <f>Data[[#This Row],[DAA 
(n)]]^2</f>
        <v>652334059584</v>
      </c>
      <c r="G592" s="41">
        <f t="shared" si="74"/>
        <v>548815098323.56665</v>
      </c>
      <c r="H592" s="28">
        <f>LN(Data[[#This Row],[Metcalfe
(n^2)]])</f>
        <v>27.203822628985971</v>
      </c>
      <c r="I592" s="42">
        <f t="shared" si="75"/>
        <v>27.003170584892686</v>
      </c>
      <c r="J592" s="40">
        <f>Data[[#This Row],[DAA 
(n)]]*LN(Data[[#This Row],[DAA 
(n)]])</f>
        <v>10985882.915199179</v>
      </c>
      <c r="K592" s="40">
        <f t="shared" si="76"/>
        <v>9944358.6472169086</v>
      </c>
      <c r="L592" s="29">
        <f>LN(Data[[#This Row],[MA'[n*ln(n)']
30d]])</f>
        <v>16.11251597821748</v>
      </c>
      <c r="M592" s="43">
        <f t="shared" si="77"/>
        <v>16.088340313994134</v>
      </c>
      <c r="N592" s="40">
        <f>Data[[#This Row],[DAA 
(n)]]^1.5</f>
        <v>725859459.24285388</v>
      </c>
      <c r="O592" s="40">
        <f t="shared" si="78"/>
        <v>634396377.82790935</v>
      </c>
      <c r="P592" s="43">
        <f>LN(Data[[#This Row],[MA'[n^1.5']]])</f>
        <v>20.268184518665695</v>
      </c>
      <c r="Q592" s="43">
        <f t="shared" si="79"/>
        <v>20.234241472549119</v>
      </c>
      <c r="R592" s="30">
        <f>$O$1+$O$2*Data[[#This Row],[MA'[ln(n^2)']]]</f>
        <v>27.003170584892686</v>
      </c>
      <c r="S592" s="30">
        <f>$Q$1+$Q$2*Data[[#This Row],[MA'[ln(n*ln(n))']]]</f>
        <v>23.065761518090319</v>
      </c>
      <c r="T592" s="31">
        <f>$O$3*Data[[#This Row],[Metcalfe
(n^2)]]</f>
        <v>339213710983.67999</v>
      </c>
      <c r="U592" s="31">
        <f t="shared" si="72"/>
        <v>285383851128.25476</v>
      </c>
      <c r="V592" s="30">
        <f>LN(Data[[#This Row],[MA'[NVA']
30d]]/Data[[#This Row],[MA'[NVMetcalfe calc']]])</f>
        <v>-1.1526971547101568</v>
      </c>
      <c r="W592" s="30">
        <f>$Q$3+Data[[#This Row],[NVM
(scaled)]]/((Data[[#This Row],[Upper Bound]]-Data[[#This Row],[Lower Bound]])/2)</f>
        <v>4.4895106637824478E-3</v>
      </c>
      <c r="X592" s="30">
        <f>(Data[[#This Row],[Upper Bound]]+Data[[#This Row],[Lower Bound]])/2</f>
        <v>25.034466051491503</v>
      </c>
      <c r="Y592" s="29">
        <f>LN(Data[[#This Row],[NVActual]]/Data[[#This Row],[MA'[n^2']
30d]])</f>
        <v>-1.7969545386963122</v>
      </c>
      <c r="Z592" s="29">
        <f>LN(Data[[#This Row],[NVActual]]/Data[[#This Row],[MA'[n*ln(n)']
30d]])</f>
        <v>9.1215569075883938</v>
      </c>
      <c r="AA592" s="29">
        <f>LN(Data[[#This Row],[NVActual]]/Data[[#This Row],[MA'[n^1.5']]])</f>
        <v>4.9658883671401783</v>
      </c>
      <c r="AB592" s="29">
        <f>LN(Data[[#This Row],[NVActual]]/Data[[#This Row],[Metcalfe
(n^2)]])</f>
        <v>-1.969749743180097</v>
      </c>
      <c r="AC592" s="26">
        <f>1+Data[[#This Row],[MA'[NVMetcalfe calc']]]/((Data[[#This Row],[NVM_norm
(scaled)]]-Data[[#This Row],[NV_fund.]])/2)</f>
        <v>-22803365448.643951</v>
      </c>
    </row>
    <row r="593" spans="1:29" x14ac:dyDescent="0.2">
      <c r="A593" s="23">
        <v>43583</v>
      </c>
      <c r="B593" s="24">
        <v>90982423047.757004</v>
      </c>
      <c r="C593" s="24">
        <f t="shared" si="73"/>
        <v>89489602991.165039</v>
      </c>
      <c r="D593" s="25">
        <f>LN(Data[[#This Row],[NVActual]])</f>
        <v>25.233932171485403</v>
      </c>
      <c r="E593" s="26">
        <v>574359</v>
      </c>
      <c r="F593" s="40">
        <f>Data[[#This Row],[DAA 
(n)]]^2</f>
        <v>329888260881</v>
      </c>
      <c r="G593" s="41">
        <f t="shared" si="74"/>
        <v>542654340587.56665</v>
      </c>
      <c r="H593" s="28">
        <f>LN(Data[[#This Row],[Metcalfe
(n^2)]])</f>
        <v>26.522019830676957</v>
      </c>
      <c r="I593" s="42">
        <f t="shared" si="75"/>
        <v>26.992066144437707</v>
      </c>
      <c r="J593" s="40">
        <f>Data[[#This Row],[DAA 
(n)]]*LN(Data[[#This Row],[DAA 
(n)]])</f>
        <v>7616580.3939638929</v>
      </c>
      <c r="K593" s="40">
        <f t="shared" si="76"/>
        <v>9884375.5524828974</v>
      </c>
      <c r="L593" s="29">
        <f>LN(Data[[#This Row],[MA'[n*ln(n)']
30d]])</f>
        <v>16.106465841370721</v>
      </c>
      <c r="M593" s="43">
        <f t="shared" si="77"/>
        <v>16.085644797154341</v>
      </c>
      <c r="N593" s="40">
        <f>Data[[#This Row],[DAA 
(n)]]^1.5</f>
        <v>435286447.79196936</v>
      </c>
      <c r="O593" s="40">
        <f t="shared" si="78"/>
        <v>629047221.43168104</v>
      </c>
      <c r="P593" s="43">
        <f>LN(Data[[#This Row],[MA'[n^1.5']]])</f>
        <v>20.259716885665071</v>
      </c>
      <c r="Q593" s="43">
        <f t="shared" si="79"/>
        <v>20.23044731942181</v>
      </c>
      <c r="R593" s="30">
        <f>$O$1+$O$2*Data[[#This Row],[MA'[ln(n^2)']]]</f>
        <v>26.992066144437707</v>
      </c>
      <c r="S593" s="30">
        <f>$Q$1+$Q$2*Data[[#This Row],[MA'[ln(n*ln(n))']]]</f>
        <v>23.061313915304662</v>
      </c>
      <c r="T593" s="31">
        <f>$O$3*Data[[#This Row],[Metcalfe
(n^2)]]</f>
        <v>171541895658.12</v>
      </c>
      <c r="U593" s="31">
        <f t="shared" si="72"/>
        <v>282180257105.53473</v>
      </c>
      <c r="V593" s="30">
        <f>LN(Data[[#This Row],[MA'[NVA']
30d]]/Data[[#This Row],[MA'[NVMetcalfe calc']]])</f>
        <v>-1.1484236254884319</v>
      </c>
      <c r="W593" s="30">
        <f>$Q$3+Data[[#This Row],[NVM
(scaled)]]/((Data[[#This Row],[Upper Bound]]-Data[[#This Row],[Lower Bound]])/2)</f>
        <v>5.6723402829566005E-3</v>
      </c>
      <c r="X593" s="30">
        <f>(Data[[#This Row],[Upper Bound]]+Data[[#This Row],[Lower Bound]])/2</f>
        <v>25.026690029871183</v>
      </c>
      <c r="Y593" s="32">
        <f>LN(Data[[#This Row],[NVActual]]/Data[[#This Row],[MA'[n^2']
30d]])</f>
        <v>-1.7858062091924425</v>
      </c>
      <c r="Z593" s="32">
        <f>LN(Data[[#This Row],[NVActual]]/Data[[#This Row],[MA'[n*ln(n)']
30d]])</f>
        <v>9.1274663301146841</v>
      </c>
      <c r="AA593" s="32">
        <f>LN(Data[[#This Row],[NVActual]]/Data[[#This Row],[MA'[n^1.5']]])</f>
        <v>4.9742152858203346</v>
      </c>
      <c r="AB593" s="32">
        <f>LN(Data[[#This Row],[NVActual]]/Data[[#This Row],[Metcalfe
(n^2)]])</f>
        <v>-1.2880876591915518</v>
      </c>
      <c r="AC593" s="34">
        <f>1+Data[[#This Row],[MA'[NVMetcalfe calc']]]/((Data[[#This Row],[NVM_norm
(scaled)]]-Data[[#This Row],[NV_fund.]])/2)</f>
        <v>-22555458022.832172</v>
      </c>
    </row>
    <row r="594" spans="1:29" x14ac:dyDescent="0.2">
      <c r="A594" s="23">
        <v>43582</v>
      </c>
      <c r="B594" s="24">
        <v>91557451148.372696</v>
      </c>
      <c r="C594" s="24">
        <f t="shared" si="73"/>
        <v>88858342795.625488</v>
      </c>
      <c r="D594" s="25">
        <f>LN(Data[[#This Row],[NVActual]])</f>
        <v>25.240232493595812</v>
      </c>
      <c r="E594" s="26">
        <v>619281</v>
      </c>
      <c r="F594" s="40">
        <f>Data[[#This Row],[DAA 
(n)]]^2</f>
        <v>383508956961</v>
      </c>
      <c r="G594" s="41">
        <f t="shared" si="74"/>
        <v>550877112502.5</v>
      </c>
      <c r="H594" s="28">
        <f>LN(Data[[#This Row],[Metcalfe
(n^2)]])</f>
        <v>26.672628813311487</v>
      </c>
      <c r="I594" s="42">
        <f t="shared" si="75"/>
        <v>27.010677651801814</v>
      </c>
      <c r="J594" s="40">
        <f>Data[[#This Row],[DAA 
(n)]]*LN(Data[[#This Row],[DAA 
(n)]])</f>
        <v>8258926.1220681751</v>
      </c>
      <c r="K594" s="40">
        <f t="shared" si="76"/>
        <v>9973201.9398853704</v>
      </c>
      <c r="L594" s="29">
        <f>LN(Data[[#This Row],[MA'[n*ln(n)']
30d]])</f>
        <v>16.115412247838922</v>
      </c>
      <c r="M594" s="43">
        <f t="shared" si="77"/>
        <v>16.083159061402664</v>
      </c>
      <c r="N594" s="40">
        <f>Data[[#This Row],[DAA 
(n)]]^1.5</f>
        <v>487339522.69004869</v>
      </c>
      <c r="O594" s="40">
        <f t="shared" si="78"/>
        <v>636593257.97942555</v>
      </c>
      <c r="P594" s="43">
        <f>LN(Data[[#This Row],[MA'[n^1.5']]])</f>
        <v>20.271641482086103</v>
      </c>
      <c r="Q594" s="43">
        <f t="shared" si="79"/>
        <v>20.226946725655754</v>
      </c>
      <c r="R594" s="30">
        <f>$O$1+$O$2*Data[[#This Row],[MA'[ln(n^2)']]]</f>
        <v>27.010677651801814</v>
      </c>
      <c r="S594" s="30">
        <f>$Q$1+$Q$2*Data[[#This Row],[MA'[ln(n*ln(n))']]]</f>
        <v>23.057212451314395</v>
      </c>
      <c r="T594" s="31">
        <f>$O$3*Data[[#This Row],[Metcalfe
(n^2)]]</f>
        <v>199424657619.72</v>
      </c>
      <c r="U594" s="31">
        <f t="shared" si="72"/>
        <v>286456098501.30011</v>
      </c>
      <c r="V594" s="30">
        <f>LN(Data[[#This Row],[MA'[NVA']
30d]]/Data[[#This Row],[MA'[NVMetcalfe calc']]])</f>
        <v>-1.1705418428374126</v>
      </c>
      <c r="W594" s="30">
        <f>$Q$3+Data[[#This Row],[NVM
(scaled)]]/((Data[[#This Row],[Upper Bound]]-Data[[#This Row],[Lower Bound]])/2)</f>
        <v>-2.1599323515471003E-3</v>
      </c>
      <c r="X594" s="30">
        <f>(Data[[#This Row],[Upper Bound]]+Data[[#This Row],[Lower Bound]])/2</f>
        <v>25.033945051558106</v>
      </c>
      <c r="Y594" s="29">
        <f>LN(Data[[#This Row],[NVActual]]/Data[[#This Row],[MA'[n^2']
30d]])</f>
        <v>-1.7945451013181961</v>
      </c>
      <c r="Z594" s="29">
        <f>LN(Data[[#This Row],[NVActual]]/Data[[#This Row],[MA'[n*ln(n)']
30d]])</f>
        <v>9.1248202457568883</v>
      </c>
      <c r="AA594" s="29">
        <f>LN(Data[[#This Row],[NVActual]]/Data[[#This Row],[MA'[n^1.5']]])</f>
        <v>4.9685910115097087</v>
      </c>
      <c r="AB594" s="29">
        <f>LN(Data[[#This Row],[NVActual]]/Data[[#This Row],[Metcalfe
(n^2)]])</f>
        <v>-1.4323963197156762</v>
      </c>
      <c r="AC594" s="26">
        <f>1+Data[[#This Row],[MA'[NVMetcalfe calc']]]/((Data[[#This Row],[NVM_norm
(scaled)]]-Data[[#This Row],[NV_fund.]])/2)</f>
        <v>-22883439630.316563</v>
      </c>
    </row>
    <row r="595" spans="1:29" x14ac:dyDescent="0.2">
      <c r="A595" s="23">
        <v>43581</v>
      </c>
      <c r="B595" s="24">
        <v>90989528956.622604</v>
      </c>
      <c r="C595" s="24">
        <f t="shared" si="73"/>
        <v>88161557291.812744</v>
      </c>
      <c r="D595" s="25">
        <f>LN(Data[[#This Row],[NVActual]])</f>
        <v>25.234010270431874</v>
      </c>
      <c r="E595" s="26">
        <v>761966</v>
      </c>
      <c r="F595" s="40">
        <f>Data[[#This Row],[DAA 
(n)]]^2</f>
        <v>580592185156</v>
      </c>
      <c r="G595" s="41">
        <f t="shared" si="74"/>
        <v>557651911803.93335</v>
      </c>
      <c r="H595" s="28">
        <f>LN(Data[[#This Row],[Metcalfe
(n^2)]])</f>
        <v>27.087314428501472</v>
      </c>
      <c r="I595" s="42">
        <f t="shared" si="75"/>
        <v>27.024852347208313</v>
      </c>
      <c r="J595" s="40">
        <f>Data[[#This Row],[DAA 
(n)]]*LN(Data[[#This Row],[DAA 
(n)]])</f>
        <v>10319806.312913775</v>
      </c>
      <c r="K595" s="40">
        <f t="shared" si="76"/>
        <v>10043852.968744742</v>
      </c>
      <c r="L595" s="29">
        <f>LN(Data[[#This Row],[MA'[n*ln(n)']
30d]])</f>
        <v>16.122471360437288</v>
      </c>
      <c r="M595" s="43">
        <f t="shared" si="77"/>
        <v>16.080215085703966</v>
      </c>
      <c r="N595" s="40">
        <f>Data[[#This Row],[DAA 
(n)]]^1.5</f>
        <v>665125179.91320837</v>
      </c>
      <c r="O595" s="40">
        <f t="shared" si="78"/>
        <v>642695657.12715328</v>
      </c>
      <c r="P595" s="43">
        <f>LN(Data[[#This Row],[MA'[n^1.5']]])</f>
        <v>20.281181853086935</v>
      </c>
      <c r="Q595" s="43">
        <f t="shared" si="79"/>
        <v>20.222821541947123</v>
      </c>
      <c r="R595" s="30">
        <f>$O$1+$O$2*Data[[#This Row],[MA'[ln(n^2)']]]</f>
        <v>27.024852347208313</v>
      </c>
      <c r="S595" s="30">
        <f>$Q$1+$Q$2*Data[[#This Row],[MA'[ln(n*ln(n))']]]</f>
        <v>23.052354891411543</v>
      </c>
      <c r="T595" s="31">
        <f>$O$3*Data[[#This Row],[Metcalfe
(n^2)]]</f>
        <v>301907936281.12</v>
      </c>
      <c r="U595" s="31">
        <f t="shared" si="72"/>
        <v>289978994138.04541</v>
      </c>
      <c r="V595" s="30">
        <f>LN(Data[[#This Row],[MA'[NVA']
30d]]/Data[[#This Row],[MA'[NVMetcalfe calc']]])</f>
        <v>-1.1906374767209034</v>
      </c>
      <c r="W595" s="30">
        <f>$Q$3+Data[[#This Row],[NVM
(scaled)]]/((Data[[#This Row],[Upper Bound]]-Data[[#This Row],[Lower Bound]])/2)</f>
        <v>-9.4402715014932914E-3</v>
      </c>
      <c r="X595" s="30">
        <f>(Data[[#This Row],[Upper Bound]]+Data[[#This Row],[Lower Bound]])/2</f>
        <v>25.038603619309928</v>
      </c>
      <c r="Y595" s="32">
        <f>LN(Data[[#This Row],[NVActual]]/Data[[#This Row],[MA'[n^2']
30d]])</f>
        <v>-1.812990520271512</v>
      </c>
      <c r="Z595" s="32">
        <f>LN(Data[[#This Row],[NVActual]]/Data[[#This Row],[MA'[n*ln(n)']
30d]])</f>
        <v>9.1115389099945858</v>
      </c>
      <c r="AA595" s="32">
        <f>LN(Data[[#This Row],[NVActual]]/Data[[#This Row],[MA'[n^1.5']]])</f>
        <v>4.9528284173449402</v>
      </c>
      <c r="AB595" s="32">
        <f>LN(Data[[#This Row],[NVActual]]/Data[[#This Row],[Metcalfe
(n^2)]])</f>
        <v>-1.8533041580695968</v>
      </c>
      <c r="AC595" s="34">
        <f>1+Data[[#This Row],[MA'[NVMetcalfe calc']]]/((Data[[#This Row],[NVM_norm
(scaled)]]-Data[[#This Row],[NV_fund.]])/2)</f>
        <v>-23153823539.24226</v>
      </c>
    </row>
    <row r="596" spans="1:29" x14ac:dyDescent="0.2">
      <c r="A596" s="23">
        <v>43580</v>
      </c>
      <c r="B596" s="24">
        <v>90582486405.831406</v>
      </c>
      <c r="C596" s="24">
        <f t="shared" si="73"/>
        <v>87492893750.710709</v>
      </c>
      <c r="D596" s="25">
        <f>LN(Data[[#This Row],[NVActual]])</f>
        <v>25.229526724530277</v>
      </c>
      <c r="E596" s="26">
        <v>751975</v>
      </c>
      <c r="F596" s="40">
        <f>Data[[#This Row],[DAA 
(n)]]^2</f>
        <v>565466400625</v>
      </c>
      <c r="G596" s="41">
        <f t="shared" si="74"/>
        <v>558504339510.59998</v>
      </c>
      <c r="H596" s="28">
        <f>LN(Data[[#This Row],[Metcalfe
(n^2)]])</f>
        <v>27.060916715397017</v>
      </c>
      <c r="I596" s="42">
        <f t="shared" si="75"/>
        <v>27.026289135930448</v>
      </c>
      <c r="J596" s="40">
        <f>Data[[#This Row],[DAA 
(n)]]*LN(Data[[#This Row],[DAA 
(n)]])</f>
        <v>10174566.423530336</v>
      </c>
      <c r="K596" s="40">
        <f t="shared" si="76"/>
        <v>10051906.443160744</v>
      </c>
      <c r="L596" s="29">
        <f>LN(Data[[#This Row],[MA'[n*ln(n)']
30d]])</f>
        <v>16.123272870316267</v>
      </c>
      <c r="M596" s="43">
        <f t="shared" si="77"/>
        <v>16.076922788743186</v>
      </c>
      <c r="N596" s="40">
        <f>Data[[#This Row],[DAA 
(n)]]^1.5</f>
        <v>652086341.3766495</v>
      </c>
      <c r="O596" s="40">
        <f t="shared" si="78"/>
        <v>643424101.43723631</v>
      </c>
      <c r="P596" s="43">
        <f>LN(Data[[#This Row],[MA'[n^1.5']]])</f>
        <v>20.282314631559739</v>
      </c>
      <c r="Q596" s="43">
        <f t="shared" si="79"/>
        <v>20.21821571589</v>
      </c>
      <c r="R596" s="30">
        <f>$O$1+$O$2*Data[[#This Row],[MA'[ln(n^2)']]]</f>
        <v>27.026289135930448</v>
      </c>
      <c r="S596" s="30">
        <f>$Q$1+$Q$2*Data[[#This Row],[MA'[ln(n*ln(n))']]]</f>
        <v>23.046922601426257</v>
      </c>
      <c r="T596" s="31">
        <f>$O$3*Data[[#This Row],[Metcalfe
(n^2)]]</f>
        <v>294042528325</v>
      </c>
      <c r="U596" s="31">
        <f t="shared" si="72"/>
        <v>290422256545.51208</v>
      </c>
      <c r="V596" s="30">
        <f>LN(Data[[#This Row],[MA'[NVA']
30d]]/Data[[#This Row],[MA'[NVMetcalfe calc']]])</f>
        <v>-1.1997783452228934</v>
      </c>
      <c r="W596" s="30">
        <f>$Q$3+Data[[#This Row],[NVM
(scaled)]]/((Data[[#This Row],[Upper Bound]]-Data[[#This Row],[Lower Bound]])/2)</f>
        <v>-1.2999665811071037E-2</v>
      </c>
      <c r="X596" s="30">
        <f>(Data[[#This Row],[Upper Bound]]+Data[[#This Row],[Lower Bound]])/2</f>
        <v>25.03660586867835</v>
      </c>
      <c r="Y596" s="29">
        <f>LN(Data[[#This Row],[NVActual]]/Data[[#This Row],[MA'[n^2']
30d]])</f>
        <v>-1.8190015008336087</v>
      </c>
      <c r="Z596" s="29">
        <f>LN(Data[[#This Row],[NVActual]]/Data[[#This Row],[MA'[n*ln(n)']
30d]])</f>
        <v>9.1062538542140103</v>
      </c>
      <c r="AA596" s="29">
        <f>LN(Data[[#This Row],[NVActual]]/Data[[#This Row],[MA'[n^1.5']]])</f>
        <v>4.9472120929705383</v>
      </c>
      <c r="AB596" s="29">
        <f>LN(Data[[#This Row],[NVActual]]/Data[[#This Row],[Metcalfe
(n^2)]])</f>
        <v>-1.8313899908667399</v>
      </c>
      <c r="AC596" s="26">
        <f>1+Data[[#This Row],[MA'[NVMetcalfe calc']]]/((Data[[#This Row],[NVM_norm
(scaled)]]-Data[[#This Row],[NV_fund.]])/2)</f>
        <v>-23187770851.969772</v>
      </c>
    </row>
    <row r="597" spans="1:29" x14ac:dyDescent="0.2">
      <c r="A597" s="23">
        <v>43579</v>
      </c>
      <c r="B597" s="24">
        <v>95947917278.750107</v>
      </c>
      <c r="C597" s="24">
        <f t="shared" si="73"/>
        <v>86773415864.328873</v>
      </c>
      <c r="D597" s="25">
        <f>LN(Data[[#This Row],[NVActual]])</f>
        <v>25.287071352846141</v>
      </c>
      <c r="E597" s="26">
        <v>875920</v>
      </c>
      <c r="F597" s="40">
        <f>Data[[#This Row],[DAA 
(n)]]^2</f>
        <v>767235846400</v>
      </c>
      <c r="G597" s="41">
        <f t="shared" si="74"/>
        <v>555459839462.56665</v>
      </c>
      <c r="H597" s="28">
        <f>LN(Data[[#This Row],[Metcalfe
(n^2)]])</f>
        <v>27.366060083094613</v>
      </c>
      <c r="I597" s="42">
        <f t="shared" si="75"/>
        <v>27.020416923206991</v>
      </c>
      <c r="J597" s="40">
        <f>Data[[#This Row],[DAA 
(n)]]*LN(Data[[#This Row],[DAA 
(n)]])</f>
        <v>11985239.673992116</v>
      </c>
      <c r="K597" s="40">
        <f t="shared" si="76"/>
        <v>10021289.000822596</v>
      </c>
      <c r="L597" s="29">
        <f>LN(Data[[#This Row],[MA'[n*ln(n)']
30d]])</f>
        <v>16.120222288143886</v>
      </c>
      <c r="M597" s="43">
        <f t="shared" si="77"/>
        <v>16.073427815089978</v>
      </c>
      <c r="N597" s="40">
        <f>Data[[#This Row],[DAA 
(n)]]^1.5</f>
        <v>819778764.41067266</v>
      </c>
      <c r="O597" s="40">
        <f t="shared" si="78"/>
        <v>640733846.34505069</v>
      </c>
      <c r="P597" s="43">
        <f>LN(Data[[#This Row],[MA'[n^1.5']]])</f>
        <v>20.278124712348408</v>
      </c>
      <c r="Q597" s="43">
        <f t="shared" si="79"/>
        <v>20.213319219987405</v>
      </c>
      <c r="R597" s="30">
        <f>$O$1+$O$2*Data[[#This Row],[MA'[ln(n^2)']]]</f>
        <v>27.020416923206991</v>
      </c>
      <c r="S597" s="30">
        <f>$Q$1+$Q$2*Data[[#This Row],[MA'[ln(n*ln(n))']]]</f>
        <v>23.041155894898463</v>
      </c>
      <c r="T597" s="31">
        <f>$O$3*Data[[#This Row],[Metcalfe
(n^2)]]</f>
        <v>398962640128</v>
      </c>
      <c r="U597" s="31">
        <f t="shared" si="72"/>
        <v>288839116520.53473</v>
      </c>
      <c r="V597" s="30">
        <f>LN(Data[[#This Row],[MA'[NVA']
30d]]/Data[[#This Row],[MA'[NVMetcalfe calc']]])</f>
        <v>-1.2025695369502389</v>
      </c>
      <c r="W597" s="30">
        <f>$Q$3+Data[[#This Row],[NVM
(scaled)]]/((Data[[#This Row],[Upper Bound]]-Data[[#This Row],[Lower Bound]])/2)</f>
        <v>-1.4418523135396044E-2</v>
      </c>
      <c r="X597" s="30">
        <f>(Data[[#This Row],[Upper Bound]]+Data[[#This Row],[Lower Bound]])/2</f>
        <v>25.030786409052727</v>
      </c>
      <c r="Y597" s="32">
        <f>LN(Data[[#This Row],[NVActual]]/Data[[#This Row],[MA'[n^2']
30d]])</f>
        <v>-1.7559907943694595</v>
      </c>
      <c r="Z597" s="32">
        <f>LN(Data[[#This Row],[NVActual]]/Data[[#This Row],[MA'[n*ln(n)']
30d]])</f>
        <v>9.1668490647022569</v>
      </c>
      <c r="AA597" s="32">
        <f>LN(Data[[#This Row],[NVActual]]/Data[[#This Row],[MA'[n^1.5']]])</f>
        <v>5.0089466404977312</v>
      </c>
      <c r="AB597" s="32">
        <f>LN(Data[[#This Row],[NVActual]]/Data[[#This Row],[Metcalfe
(n^2)]])</f>
        <v>-2.0789887302484722</v>
      </c>
      <c r="AC597" s="34">
        <f>1+Data[[#This Row],[MA'[NVMetcalfe calc']]]/((Data[[#This Row],[NVM_norm
(scaled)]]-Data[[#This Row],[NV_fund.]])/2)</f>
        <v>-23065422486.265686</v>
      </c>
    </row>
    <row r="598" spans="1:29" x14ac:dyDescent="0.2">
      <c r="A598" s="23">
        <v>43578</v>
      </c>
      <c r="B598" s="24">
        <v>97931104712.615295</v>
      </c>
      <c r="C598" s="24">
        <f t="shared" si="73"/>
        <v>85869280639.981415</v>
      </c>
      <c r="D598" s="25">
        <f>LN(Data[[#This Row],[NVActual]])</f>
        <v>25.30753005525079</v>
      </c>
      <c r="E598" s="26">
        <v>714325</v>
      </c>
      <c r="F598" s="40">
        <f>Data[[#This Row],[DAA 
(n)]]^2</f>
        <v>510260205625</v>
      </c>
      <c r="G598" s="41">
        <f t="shared" si="74"/>
        <v>546928814020.43335</v>
      </c>
      <c r="H598" s="28">
        <f>LN(Data[[#This Row],[Metcalfe
(n^2)]])</f>
        <v>26.958186639661232</v>
      </c>
      <c r="I598" s="42">
        <f t="shared" si="75"/>
        <v>27.006889329789669</v>
      </c>
      <c r="J598" s="40">
        <f>Data[[#This Row],[DAA 
(n)]]*LN(Data[[#This Row],[DAA 
(n)]])</f>
        <v>9628453.3356880043</v>
      </c>
      <c r="K598" s="40">
        <f t="shared" si="76"/>
        <v>9943082.2759165093</v>
      </c>
      <c r="L598" s="29">
        <f>LN(Data[[#This Row],[MA'[n*ln(n)']
30d]])</f>
        <v>16.112387618685744</v>
      </c>
      <c r="M598" s="43">
        <f t="shared" si="77"/>
        <v>16.069804772881632</v>
      </c>
      <c r="N598" s="40">
        <f>Data[[#This Row],[DAA 
(n)]]^1.5</f>
        <v>603731414.93803084</v>
      </c>
      <c r="O598" s="40">
        <f t="shared" si="78"/>
        <v>633563167.16852129</v>
      </c>
      <c r="P598" s="43">
        <f>LN(Data[[#This Row],[MA'[n^1.5']]])</f>
        <v>20.266870264149283</v>
      </c>
      <c r="Q598" s="43">
        <f t="shared" si="79"/>
        <v>20.208252980468611</v>
      </c>
      <c r="R598" s="30">
        <f>$O$1+$O$2*Data[[#This Row],[MA'[ln(n^2)']]]</f>
        <v>27.006889329789669</v>
      </c>
      <c r="S598" s="30">
        <f>$Q$1+$Q$2*Data[[#This Row],[MA'[ln(n*ln(n))']]]</f>
        <v>23.035177875254689</v>
      </c>
      <c r="T598" s="31">
        <f>$O$3*Data[[#This Row],[Metcalfe
(n^2)]]</f>
        <v>265335306925</v>
      </c>
      <c r="U598" s="31">
        <f t="shared" si="72"/>
        <v>284402983290.62537</v>
      </c>
      <c r="V598" s="30">
        <f>LN(Data[[#This Row],[MA'[NVA']
30d]]/Data[[#This Row],[MA'[NVMetcalfe calc']]])</f>
        <v>-1.1975660403096582</v>
      </c>
      <c r="W598" s="30">
        <f>$Q$3+Data[[#This Row],[NVM
(scaled)]]/((Data[[#This Row],[Upper Bound]]-Data[[#This Row],[Lower Bound]])/2)</f>
        <v>-1.3047856833735216E-2</v>
      </c>
      <c r="X598" s="30">
        <f>(Data[[#This Row],[Upper Bound]]+Data[[#This Row],[Lower Bound]])/2</f>
        <v>25.021033602522181</v>
      </c>
      <c r="Y598" s="29">
        <f>LN(Data[[#This Row],[NVActual]]/Data[[#This Row],[MA'[n^2']
30d]])</f>
        <v>-1.720054436746483</v>
      </c>
      <c r="Z598" s="29">
        <f>LN(Data[[#This Row],[NVActual]]/Data[[#This Row],[MA'[n*ln(n)']
30d]])</f>
        <v>9.195142436565046</v>
      </c>
      <c r="AA598" s="29">
        <f>LN(Data[[#This Row],[NVActual]]/Data[[#This Row],[MA'[n^1.5']]])</f>
        <v>5.0406597911015085</v>
      </c>
      <c r="AB598" s="29">
        <f>LN(Data[[#This Row],[NVActual]]/Data[[#This Row],[Metcalfe
(n^2)]])</f>
        <v>-1.6506565844104413</v>
      </c>
      <c r="AC598" s="26">
        <f>1+Data[[#This Row],[MA'[NVMetcalfe calc']]]/((Data[[#This Row],[NVM_norm
(scaled)]]-Data[[#This Row],[NV_fund.]])/2)</f>
        <v>-22721263709.223827</v>
      </c>
    </row>
    <row r="599" spans="1:29" x14ac:dyDescent="0.2">
      <c r="A599" s="23">
        <v>43577</v>
      </c>
      <c r="B599" s="24">
        <v>95078673811.4384</v>
      </c>
      <c r="C599" s="24">
        <f t="shared" si="73"/>
        <v>84935439513.682434</v>
      </c>
      <c r="D599" s="25">
        <f>LN(Data[[#This Row],[NVActual]])</f>
        <v>25.27797053120733</v>
      </c>
      <c r="E599" s="26">
        <v>646342</v>
      </c>
      <c r="F599" s="40">
        <f>Data[[#This Row],[DAA 
(n)]]^2</f>
        <v>417757980964</v>
      </c>
      <c r="G599" s="41">
        <f t="shared" si="74"/>
        <v>540745732948.13336</v>
      </c>
      <c r="H599" s="28">
        <f>LN(Data[[#This Row],[Metcalfe
(n^2)]])</f>
        <v>26.758168108880955</v>
      </c>
      <c r="I599" s="42">
        <f t="shared" si="75"/>
        <v>26.991828982489501</v>
      </c>
      <c r="J599" s="40">
        <f>Data[[#This Row],[DAA 
(n)]]*LN(Data[[#This Row],[DAA 
(n)]])</f>
        <v>8647463.9459151663</v>
      </c>
      <c r="K599" s="40">
        <f t="shared" si="76"/>
        <v>9873893.1598291155</v>
      </c>
      <c r="L599" s="29">
        <f>LN(Data[[#This Row],[MA'[n*ln(n)']
30d]])</f>
        <v>16.105404777388863</v>
      </c>
      <c r="M599" s="43">
        <f t="shared" si="77"/>
        <v>16.066205293553814</v>
      </c>
      <c r="N599" s="40">
        <f>Data[[#This Row],[DAA 
(n)]]^1.5</f>
        <v>519629222.5541538</v>
      </c>
      <c r="O599" s="40">
        <f t="shared" si="78"/>
        <v>627779093.41642272</v>
      </c>
      <c r="P599" s="43">
        <f>LN(Data[[#This Row],[MA'[n^1.5']]])</f>
        <v>20.257698900473923</v>
      </c>
      <c r="Q599" s="43">
        <f t="shared" si="79"/>
        <v>20.203235659125752</v>
      </c>
      <c r="R599" s="30">
        <f>$O$1+$O$2*Data[[#This Row],[MA'[ln(n^2)']]]</f>
        <v>26.991828982489501</v>
      </c>
      <c r="S599" s="30">
        <f>$Q$1+$Q$2*Data[[#This Row],[MA'[ln(n*ln(n))']]]</f>
        <v>23.029238734363791</v>
      </c>
      <c r="T599" s="31">
        <f>$O$3*Data[[#This Row],[Metcalfe
(n^2)]]</f>
        <v>217234150101.28</v>
      </c>
      <c r="U599" s="31">
        <f t="shared" si="72"/>
        <v>281187781133.02942</v>
      </c>
      <c r="V599" s="30">
        <f>LN(Data[[#This Row],[MA'[NVA']
30d]]/Data[[#This Row],[MA'[NVMetcalfe calc']]])</f>
        <v>-1.197131273642956</v>
      </c>
      <c r="W599" s="30">
        <f>$Q$3+Data[[#This Row],[NVM
(scaled)]]/((Data[[#This Row],[Upper Bound]]-Data[[#This Row],[Lower Bound]])/2)</f>
        <v>-1.4216534479785992E-2</v>
      </c>
      <c r="X599" s="30">
        <f>(Data[[#This Row],[Upper Bound]]+Data[[#This Row],[Lower Bound]])/2</f>
        <v>25.010533858426648</v>
      </c>
      <c r="Y599" s="32">
        <f>LN(Data[[#This Row],[NVActual]]/Data[[#This Row],[MA'[n^2']
30d]])</f>
        <v>-1.7382444795529206</v>
      </c>
      <c r="Z599" s="32">
        <f>LN(Data[[#This Row],[NVActual]]/Data[[#This Row],[MA'[n*ln(n)']
30d]])</f>
        <v>9.1725657538184677</v>
      </c>
      <c r="AA599" s="32">
        <f>LN(Data[[#This Row],[NVActual]]/Data[[#This Row],[MA'[n^1.5']]])</f>
        <v>5.0202716307334079</v>
      </c>
      <c r="AB599" s="32">
        <f>LN(Data[[#This Row],[NVActual]]/Data[[#This Row],[Metcalfe
(n^2)]])</f>
        <v>-1.4801975776736256</v>
      </c>
      <c r="AC599" s="34">
        <f>1+Data[[#This Row],[MA'[NVMetcalfe calc']]]/((Data[[#This Row],[NVM_norm
(scaled)]]-Data[[#This Row],[NV_fund.]])/2)</f>
        <v>-22472774090.104259</v>
      </c>
    </row>
    <row r="600" spans="1:29" x14ac:dyDescent="0.2">
      <c r="A600" s="23">
        <v>43576</v>
      </c>
      <c r="B600" s="24">
        <v>93514542764.358902</v>
      </c>
      <c r="C600" s="24">
        <f t="shared" si="73"/>
        <v>84102950859.42308</v>
      </c>
      <c r="D600" s="25">
        <f>LN(Data[[#This Row],[NVActual]])</f>
        <v>25.261382798733063</v>
      </c>
      <c r="E600" s="26">
        <v>673424</v>
      </c>
      <c r="F600" s="40">
        <f>Data[[#This Row],[DAA 
(n)]]^2</f>
        <v>453499883776</v>
      </c>
      <c r="G600" s="41">
        <f t="shared" si="74"/>
        <v>537525618816.83331</v>
      </c>
      <c r="H600" s="28">
        <f>LN(Data[[#This Row],[Metcalfe
(n^2)]])</f>
        <v>26.84026085021932</v>
      </c>
      <c r="I600" s="42">
        <f t="shared" si="75"/>
        <v>26.983062989868749</v>
      </c>
      <c r="J600" s="40">
        <f>Data[[#This Row],[DAA 
(n)]]*LN(Data[[#This Row],[DAA 
(n)]])</f>
        <v>9037437.9113990478</v>
      </c>
      <c r="K600" s="40">
        <f t="shared" si="76"/>
        <v>9835893.6233435944</v>
      </c>
      <c r="L600" s="29">
        <f>LN(Data[[#This Row],[MA'[n*ln(n)']
30d]])</f>
        <v>16.101548867227571</v>
      </c>
      <c r="M600" s="43">
        <f t="shared" si="77"/>
        <v>16.063120912936689</v>
      </c>
      <c r="N600" s="40">
        <f>Data[[#This Row],[DAA 
(n)]]^1.5</f>
        <v>552627999.41006255</v>
      </c>
      <c r="O600" s="40">
        <f t="shared" si="78"/>
        <v>624678601.16555154</v>
      </c>
      <c r="P600" s="43">
        <f>LN(Data[[#This Row],[MA'[n^1.5']]])</f>
        <v>20.252747837299783</v>
      </c>
      <c r="Q600" s="43">
        <f t="shared" si="79"/>
        <v>20.198911726226353</v>
      </c>
      <c r="R600" s="30">
        <f>$O$1+$O$2*Data[[#This Row],[MA'[ln(n^2)']]]</f>
        <v>26.983062989868749</v>
      </c>
      <c r="S600" s="30">
        <f>$Q$1+$Q$2*Data[[#This Row],[MA'[ln(n*ln(n))']]]</f>
        <v>23.024149506345534</v>
      </c>
      <c r="T600" s="31">
        <f>$O$3*Data[[#This Row],[Metcalfe
(n^2)]]</f>
        <v>235819939563.52002</v>
      </c>
      <c r="U600" s="31">
        <f t="shared" si="72"/>
        <v>279513321784.75336</v>
      </c>
      <c r="V600" s="30">
        <f>LN(Data[[#This Row],[MA'[NVA']
30d]]/Data[[#This Row],[MA'[NVMetcalfe calc']]])</f>
        <v>-1.2010083005029986</v>
      </c>
      <c r="W600" s="30">
        <f>$Q$3+Data[[#This Row],[NVM
(scaled)]]/((Data[[#This Row],[Upper Bound]]-Data[[#This Row],[Lower Bound]])/2)</f>
        <v>-1.6736320710988295E-2</v>
      </c>
      <c r="X600" s="30">
        <f>(Data[[#This Row],[Upper Bound]]+Data[[#This Row],[Lower Bound]])/2</f>
        <v>25.00360624810714</v>
      </c>
      <c r="Y600" s="29">
        <f>LN(Data[[#This Row],[NVActual]]/Data[[#This Row],[MA'[n^2']
30d]])</f>
        <v>-1.7488594599943648</v>
      </c>
      <c r="Z600" s="29">
        <f>LN(Data[[#This Row],[NVActual]]/Data[[#This Row],[MA'[n*ln(n)']
30d]])</f>
        <v>9.159833931505494</v>
      </c>
      <c r="AA600" s="29">
        <f>LN(Data[[#This Row],[NVActual]]/Data[[#This Row],[MA'[n^1.5']]])</f>
        <v>5.0086349614332804</v>
      </c>
      <c r="AB600" s="29">
        <f>LN(Data[[#This Row],[NVActual]]/Data[[#This Row],[Metcalfe
(n^2)]])</f>
        <v>-1.5788780514862581</v>
      </c>
      <c r="AC600" s="26">
        <f>1+Data[[#This Row],[MA'[NVMetcalfe calc']]]/((Data[[#This Row],[NVM_norm
(scaled)]]-Data[[#This Row],[NV_fund.]])/2)</f>
        <v>-22342885274.527748</v>
      </c>
    </row>
    <row r="601" spans="1:29" x14ac:dyDescent="0.2">
      <c r="A601" s="23">
        <v>43575</v>
      </c>
      <c r="B601" s="24">
        <v>93825862417.046997</v>
      </c>
      <c r="C601" s="24">
        <f t="shared" si="73"/>
        <v>83323598463.983063</v>
      </c>
      <c r="D601" s="25">
        <f>LN(Data[[#This Row],[NVActual]])</f>
        <v>25.264706373687009</v>
      </c>
      <c r="E601" s="26">
        <v>689643</v>
      </c>
      <c r="F601" s="40">
        <f>Data[[#This Row],[DAA 
(n)]]^2</f>
        <v>475607467449</v>
      </c>
      <c r="G601" s="41">
        <f t="shared" si="74"/>
        <v>540016364375</v>
      </c>
      <c r="H601" s="28">
        <f>LN(Data[[#This Row],[Metcalfe
(n^2)]])</f>
        <v>26.887858702752055</v>
      </c>
      <c r="I601" s="42">
        <f t="shared" si="75"/>
        <v>26.988147060231572</v>
      </c>
      <c r="J601" s="40">
        <f>Data[[#This Row],[DAA 
(n)]]*LN(Data[[#This Row],[DAA 
(n)]])</f>
        <v>9271511.7696710173</v>
      </c>
      <c r="K601" s="40">
        <f t="shared" si="76"/>
        <v>9861613.3218889199</v>
      </c>
      <c r="L601" s="29">
        <f>LN(Data[[#This Row],[MA'[n*ln(n)']
30d]])</f>
        <v>16.104160336103675</v>
      </c>
      <c r="M601" s="43">
        <f t="shared" si="77"/>
        <v>16.060299726302262</v>
      </c>
      <c r="N601" s="40">
        <f>Data[[#This Row],[DAA 
(n)]]^1.5</f>
        <v>572712284.37491226</v>
      </c>
      <c r="O601" s="40">
        <f t="shared" si="78"/>
        <v>626911053.94052625</v>
      </c>
      <c r="P601" s="43">
        <f>LN(Data[[#This Row],[MA'[n^1.5']]])</f>
        <v>20.256315228790172</v>
      </c>
      <c r="Q601" s="43">
        <f t="shared" si="79"/>
        <v>20.194931867330766</v>
      </c>
      <c r="R601" s="30">
        <f>$O$1+$O$2*Data[[#This Row],[MA'[ln(n^2)']]]</f>
        <v>26.988147060231572</v>
      </c>
      <c r="S601" s="30">
        <f>$Q$1+$Q$2*Data[[#This Row],[MA'[ln(n*ln(n))']]]</f>
        <v>23.019494548398729</v>
      </c>
      <c r="T601" s="31">
        <f>$O$3*Data[[#This Row],[Metcalfe
(n^2)]]</f>
        <v>247315883073.48001</v>
      </c>
      <c r="U601" s="31">
        <f t="shared" si="72"/>
        <v>280808509475.00006</v>
      </c>
      <c r="V601" s="30">
        <f>LN(Data[[#This Row],[MA'[NVA']
30d]]/Data[[#This Row],[MA'[NVMetcalfe calc']]])</f>
        <v>-1.2149411721525065</v>
      </c>
      <c r="W601" s="30">
        <f>$Q$3+Data[[#This Row],[NVM
(scaled)]]/((Data[[#This Row],[Upper Bound]]-Data[[#This Row],[Lower Bound]])/2)</f>
        <v>-2.2268858777666156E-2</v>
      </c>
      <c r="X601" s="30">
        <f>(Data[[#This Row],[Upper Bound]]+Data[[#This Row],[Lower Bound]])/2</f>
        <v>25.003820804315151</v>
      </c>
      <c r="Y601" s="32">
        <f>LN(Data[[#This Row],[NVActual]]/Data[[#This Row],[MA'[n^2']
30d]])</f>
        <v>-1.7501589067567001</v>
      </c>
      <c r="Z601" s="32">
        <f>LN(Data[[#This Row],[NVActual]]/Data[[#This Row],[MA'[n*ln(n)']
30d]])</f>
        <v>9.1605460375833339</v>
      </c>
      <c r="AA601" s="32">
        <f>LN(Data[[#This Row],[NVActual]]/Data[[#This Row],[MA'[n^1.5']]])</f>
        <v>5.0083911448968381</v>
      </c>
      <c r="AB601" s="32">
        <f>LN(Data[[#This Row],[NVActual]]/Data[[#This Row],[Metcalfe
(n^2)]])</f>
        <v>-1.6231523290650458</v>
      </c>
      <c r="AC601" s="34">
        <f>1+Data[[#This Row],[MA'[NVMetcalfe calc']]]/((Data[[#This Row],[NVM_norm
(scaled)]]-Data[[#This Row],[NV_fund.]])/2)</f>
        <v>-22441261359.069523</v>
      </c>
    </row>
    <row r="602" spans="1:29" x14ac:dyDescent="0.2">
      <c r="A602" s="23">
        <v>43574</v>
      </c>
      <c r="B602" s="24">
        <v>93393056304.899307</v>
      </c>
      <c r="C602" s="24">
        <f t="shared" si="73"/>
        <v>82529134127.020004</v>
      </c>
      <c r="D602" s="25">
        <f>LN(Data[[#This Row],[NVActual]])</f>
        <v>25.260082835786957</v>
      </c>
      <c r="E602" s="26">
        <v>798377</v>
      </c>
      <c r="F602" s="40">
        <f>Data[[#This Row],[DAA 
(n)]]^2</f>
        <v>637405834129</v>
      </c>
      <c r="G602" s="41">
        <f t="shared" si="74"/>
        <v>540737755969.40002</v>
      </c>
      <c r="H602" s="28">
        <f>LN(Data[[#This Row],[Metcalfe
(n^2)]])</f>
        <v>27.180672391898426</v>
      </c>
      <c r="I602" s="42">
        <f t="shared" si="75"/>
        <v>26.989630342691889</v>
      </c>
      <c r="J602" s="40">
        <f>Data[[#This Row],[DAA 
(n)]]*LN(Data[[#This Row],[DAA 
(n)]])</f>
        <v>10850211.841113346</v>
      </c>
      <c r="K602" s="40">
        <f t="shared" si="76"/>
        <v>9869089.4971376713</v>
      </c>
      <c r="L602" s="29">
        <f>LN(Data[[#This Row],[MA'[n*ln(n)']
30d]])</f>
        <v>16.10491815762429</v>
      </c>
      <c r="M602" s="43">
        <f t="shared" si="77"/>
        <v>16.057326160144687</v>
      </c>
      <c r="N602" s="40">
        <f>Data[[#This Row],[DAA 
(n)]]^1.5</f>
        <v>713365374.56930721</v>
      </c>
      <c r="O602" s="40">
        <f t="shared" si="78"/>
        <v>627558925.35572636</v>
      </c>
      <c r="P602" s="43">
        <f>LN(Data[[#This Row],[MA'[n^1.5']]])</f>
        <v>20.257348129510785</v>
      </c>
      <c r="Q602" s="43">
        <f t="shared" si="79"/>
        <v>20.190740136248703</v>
      </c>
      <c r="R602" s="30">
        <f>$O$1+$O$2*Data[[#This Row],[MA'[ln(n^2)']]]</f>
        <v>26.989630342691889</v>
      </c>
      <c r="S602" s="30">
        <f>$Q$1+$Q$2*Data[[#This Row],[MA'[ln(n*ln(n))']]]</f>
        <v>23.014588164238731</v>
      </c>
      <c r="T602" s="31">
        <f>$O$3*Data[[#This Row],[Metcalfe
(n^2)]]</f>
        <v>331451033747.08002</v>
      </c>
      <c r="U602" s="31">
        <f t="shared" si="72"/>
        <v>281183633104.08807</v>
      </c>
      <c r="V602" s="30">
        <f>LN(Data[[#This Row],[MA'[NVA']
30d]]/Data[[#This Row],[MA'[NVMetcalfe calc']]])</f>
        <v>-1.2258565825529568</v>
      </c>
      <c r="W602" s="30">
        <f>$Q$3+Data[[#This Row],[NVM
(scaled)]]/((Data[[#This Row],[Upper Bound]]-Data[[#This Row],[Lower Bound]])/2)</f>
        <v>-2.677664161540283E-2</v>
      </c>
      <c r="X602" s="30">
        <f>(Data[[#This Row],[Upper Bound]]+Data[[#This Row],[Lower Bound]])/2</f>
        <v>25.00210925346531</v>
      </c>
      <c r="Y602" s="29">
        <f>LN(Data[[#This Row],[NVActual]]/Data[[#This Row],[MA'[n^2']
30d]])</f>
        <v>-1.7561174230537044</v>
      </c>
      <c r="Z602" s="29">
        <f>LN(Data[[#This Row],[NVActual]]/Data[[#This Row],[MA'[n*ln(n)']
30d]])</f>
        <v>9.1551646781626648</v>
      </c>
      <c r="AA602" s="29">
        <f>LN(Data[[#This Row],[NVActual]]/Data[[#This Row],[MA'[n^1.5']]])</f>
        <v>5.0027347062761711</v>
      </c>
      <c r="AB602" s="29">
        <f>LN(Data[[#This Row],[NVActual]]/Data[[#This Row],[Metcalfe
(n^2)]])</f>
        <v>-1.9205895561114721</v>
      </c>
      <c r="AC602" s="26">
        <f>1+Data[[#This Row],[MA'[NVMetcalfe calc']]]/((Data[[#This Row],[NVM_norm
(scaled)]]-Data[[#This Row],[NV_fund.]])/2)</f>
        <v>-22468729472.839916</v>
      </c>
    </row>
    <row r="603" spans="1:29" x14ac:dyDescent="0.2">
      <c r="A603" s="23">
        <v>43573</v>
      </c>
      <c r="B603" s="24">
        <v>93180899416.671402</v>
      </c>
      <c r="C603" s="24">
        <f t="shared" si="73"/>
        <v>81780764606.97821</v>
      </c>
      <c r="D603" s="25">
        <f>LN(Data[[#This Row],[NVActual]])</f>
        <v>25.257808595753293</v>
      </c>
      <c r="E603" s="26">
        <v>739768</v>
      </c>
      <c r="F603" s="40">
        <f>Data[[#This Row],[DAA 
(n)]]^2</f>
        <v>547256693824</v>
      </c>
      <c r="G603" s="41">
        <f t="shared" si="74"/>
        <v>538030090697.90002</v>
      </c>
      <c r="H603" s="28">
        <f>LN(Data[[#This Row],[Metcalfe
(n^2)]])</f>
        <v>27.028183805022405</v>
      </c>
      <c r="I603" s="42">
        <f t="shared" si="75"/>
        <v>26.985086276458258</v>
      </c>
      <c r="J603" s="40">
        <f>Data[[#This Row],[DAA 
(n)]]*LN(Data[[#This Row],[DAA 
(n)]])</f>
        <v>9997292.7385369074</v>
      </c>
      <c r="K603" s="40">
        <f t="shared" si="76"/>
        <v>9843564.4239364788</v>
      </c>
      <c r="L603" s="29">
        <f>LN(Data[[#This Row],[MA'[n*ln(n)']
30d]])</f>
        <v>16.102328441640942</v>
      </c>
      <c r="M603" s="43">
        <f t="shared" si="77"/>
        <v>16.054342253071244</v>
      </c>
      <c r="N603" s="40">
        <f>Data[[#This Row],[DAA 
(n)]]^1.5</f>
        <v>636272732.30650949</v>
      </c>
      <c r="O603" s="40">
        <f t="shared" si="78"/>
        <v>625247895.12154055</v>
      </c>
      <c r="P603" s="43">
        <f>LN(Data[[#This Row],[MA'[n^1.5']]])</f>
        <v>20.253658761257384</v>
      </c>
      <c r="Q603" s="43">
        <f t="shared" si="79"/>
        <v>20.186535223388333</v>
      </c>
      <c r="R603" s="30">
        <f>$O$1+$O$2*Data[[#This Row],[MA'[ln(n^2)']]]</f>
        <v>26.985086276458258</v>
      </c>
      <c r="S603" s="30">
        <f>$Q$1+$Q$2*Data[[#This Row],[MA'[ln(n*ln(n))']]]</f>
        <v>23.009664717567549</v>
      </c>
      <c r="T603" s="31">
        <f>$O$3*Data[[#This Row],[Metcalfe
(n^2)]]</f>
        <v>284573480788.47998</v>
      </c>
      <c r="U603" s="31">
        <f t="shared" si="72"/>
        <v>279775647162.90802</v>
      </c>
      <c r="V603" s="30">
        <f>LN(Data[[#This Row],[MA'[NVA']
30d]]/Data[[#This Row],[MA'[NVMetcalfe calc']]])</f>
        <v>-1.2299459574039833</v>
      </c>
      <c r="W603" s="30">
        <f>$Q$3+Data[[#This Row],[NVM
(scaled)]]/((Data[[#This Row],[Upper Bound]]-Data[[#This Row],[Lower Bound]])/2)</f>
        <v>-2.8775110605972709E-2</v>
      </c>
      <c r="X603" s="30">
        <f>(Data[[#This Row],[Upper Bound]]+Data[[#This Row],[Lower Bound]])/2</f>
        <v>24.997375497012904</v>
      </c>
      <c r="Y603" s="32">
        <f>LN(Data[[#This Row],[NVActual]]/Data[[#This Row],[MA'[n^2']
30d]])</f>
        <v>-1.7533717304560845</v>
      </c>
      <c r="Z603" s="32">
        <f>LN(Data[[#This Row],[NVActual]]/Data[[#This Row],[MA'[n*ln(n)']
30d]])</f>
        <v>9.1554801541123485</v>
      </c>
      <c r="AA603" s="32">
        <f>LN(Data[[#This Row],[NVActual]]/Data[[#This Row],[MA'[n^1.5']]])</f>
        <v>5.004149834495907</v>
      </c>
      <c r="AB603" s="32">
        <f>LN(Data[[#This Row],[NVActual]]/Data[[#This Row],[Metcalfe
(n^2)]])</f>
        <v>-1.7703752092691147</v>
      </c>
      <c r="AC603" s="34">
        <f>1+Data[[#This Row],[MA'[NVMetcalfe calc']]]/((Data[[#This Row],[NVM_norm
(scaled)]]-Data[[#This Row],[NV_fund.]])/2)</f>
        <v>-22358664065.996708</v>
      </c>
    </row>
    <row r="604" spans="1:29" x14ac:dyDescent="0.2">
      <c r="A604" s="23">
        <v>43572</v>
      </c>
      <c r="B604" s="24">
        <v>92250564153.547104</v>
      </c>
      <c r="C604" s="24">
        <f t="shared" si="73"/>
        <v>81029511662.328018</v>
      </c>
      <c r="D604" s="25">
        <f>LN(Data[[#This Row],[NVActual]])</f>
        <v>25.247774235333953</v>
      </c>
      <c r="E604" s="26">
        <v>734917</v>
      </c>
      <c r="F604" s="40">
        <f>Data[[#This Row],[DAA 
(n)]]^2</f>
        <v>540102996889</v>
      </c>
      <c r="G604" s="41">
        <f t="shared" si="74"/>
        <v>538036255952.06665</v>
      </c>
      <c r="H604" s="28">
        <f>LN(Data[[#This Row],[Metcalfe
(n^2)]])</f>
        <v>27.015025693296757</v>
      </c>
      <c r="I604" s="42">
        <f t="shared" si="75"/>
        <v>26.985097540299574</v>
      </c>
      <c r="J604" s="40">
        <f>Data[[#This Row],[DAA 
(n)]]*LN(Data[[#This Row],[DAA 
(n)]])</f>
        <v>9926900.8187202867</v>
      </c>
      <c r="K604" s="40">
        <f t="shared" si="76"/>
        <v>9843624.8996714093</v>
      </c>
      <c r="L604" s="29">
        <f>LN(Data[[#This Row],[MA'[n*ln(n)']
30d]])</f>
        <v>16.102334585304618</v>
      </c>
      <c r="M604" s="43">
        <f t="shared" si="77"/>
        <v>16.05135096610849</v>
      </c>
      <c r="N604" s="40">
        <f>Data[[#This Row],[DAA 
(n)]]^1.5</f>
        <v>630024502.82879579</v>
      </c>
      <c r="O604" s="40">
        <f t="shared" si="78"/>
        <v>625253270.95904648</v>
      </c>
      <c r="P604" s="43">
        <f>LN(Data[[#This Row],[MA'[n^1.5']]])</f>
        <v>20.253667359150217</v>
      </c>
      <c r="Q604" s="43">
        <f t="shared" si="79"/>
        <v>20.182318952787629</v>
      </c>
      <c r="R604" s="30">
        <f>$O$1+$O$2*Data[[#This Row],[MA'[ln(n^2)']]]</f>
        <v>26.985097540299574</v>
      </c>
      <c r="S604" s="30">
        <f>$Q$1+$Q$2*Data[[#This Row],[MA'[ln(n*ln(n))']]]</f>
        <v>23.004729094079007</v>
      </c>
      <c r="T604" s="31">
        <f>$O$3*Data[[#This Row],[Metcalfe
(n^2)]]</f>
        <v>280853558382.28003</v>
      </c>
      <c r="U604" s="31">
        <f t="shared" si="72"/>
        <v>279778853095.07465</v>
      </c>
      <c r="V604" s="30">
        <f>LN(Data[[#This Row],[MA'[NVA']
30d]]/Data[[#This Row],[MA'[NVMetcalfe calc']]])</f>
        <v>-1.2391860509035666</v>
      </c>
      <c r="W604" s="30">
        <f>$Q$3+Data[[#This Row],[NVM
(scaled)]]/((Data[[#This Row],[Upper Bound]]-Data[[#This Row],[Lower Bound]])/2)</f>
        <v>-3.2648916876123257E-2</v>
      </c>
      <c r="X604" s="30">
        <f>(Data[[#This Row],[Upper Bound]]+Data[[#This Row],[Lower Bound]])/2</f>
        <v>24.99491331718929</v>
      </c>
      <c r="Y604" s="29">
        <f>LN(Data[[#This Row],[NVActual]]/Data[[#This Row],[MA'[n^2']
30d]])</f>
        <v>-1.7634175497490985</v>
      </c>
      <c r="Z604" s="29">
        <f>LN(Data[[#This Row],[NVActual]]/Data[[#This Row],[MA'[n*ln(n)']
30d]])</f>
        <v>9.1454396500293367</v>
      </c>
      <c r="AA604" s="29">
        <f>LN(Data[[#This Row],[NVActual]]/Data[[#This Row],[MA'[n^1.5']]])</f>
        <v>4.9941068761837375</v>
      </c>
      <c r="AB604" s="29">
        <f>LN(Data[[#This Row],[NVActual]]/Data[[#This Row],[Metcalfe
(n^2)]])</f>
        <v>-1.7672514579628036</v>
      </c>
      <c r="AC604" s="26">
        <f>1+Data[[#This Row],[MA'[NVMetcalfe calc']]]/((Data[[#This Row],[NVM_norm
(scaled)]]-Data[[#This Row],[NV_fund.]])/2)</f>
        <v>-22357659165.202229</v>
      </c>
    </row>
    <row r="605" spans="1:29" x14ac:dyDescent="0.2">
      <c r="A605" s="23">
        <v>43571</v>
      </c>
      <c r="B605" s="24">
        <v>91881692216.070602</v>
      </c>
      <c r="C605" s="24">
        <f t="shared" si="73"/>
        <v>80284840224.398651</v>
      </c>
      <c r="D605" s="25">
        <f>LN(Data[[#This Row],[NVActual]])</f>
        <v>25.243767632273702</v>
      </c>
      <c r="E605" s="26">
        <v>777026</v>
      </c>
      <c r="F605" s="40">
        <f>Data[[#This Row],[DAA 
(n)]]^2</f>
        <v>603769404676</v>
      </c>
      <c r="G605" s="41">
        <f t="shared" si="74"/>
        <v>537340337666.73334</v>
      </c>
      <c r="H605" s="28">
        <f>LN(Data[[#This Row],[Metcalfe
(n^2)]])</f>
        <v>27.126458181646811</v>
      </c>
      <c r="I605" s="42">
        <f t="shared" si="75"/>
        <v>26.983783484377557</v>
      </c>
      <c r="J605" s="40">
        <f>Data[[#This Row],[DAA 
(n)]]*LN(Data[[#This Row],[DAA 
(n)]])</f>
        <v>10538981.647526147</v>
      </c>
      <c r="K605" s="40">
        <f t="shared" si="76"/>
        <v>9836693.070920052</v>
      </c>
      <c r="L605" s="29">
        <f>LN(Data[[#This Row],[MA'[n*ln(n)']
30d]])</f>
        <v>16.101630142515798</v>
      </c>
      <c r="M605" s="43">
        <f t="shared" si="77"/>
        <v>16.047979618317619</v>
      </c>
      <c r="N605" s="40">
        <f>Data[[#This Row],[DAA 
(n)]]^1.5</f>
        <v>684941256.9248358</v>
      </c>
      <c r="O605" s="40">
        <f t="shared" si="78"/>
        <v>624641444.66349804</v>
      </c>
      <c r="P605" s="43">
        <f>LN(Data[[#This Row],[MA'[n^1.5']]])</f>
        <v>20.252688354540037</v>
      </c>
      <c r="Q605" s="43">
        <f t="shared" si="79"/>
        <v>20.177585993235457</v>
      </c>
      <c r="R605" s="30">
        <f>$O$1+$O$2*Data[[#This Row],[MA'[ln(n^2)']]]</f>
        <v>26.983783484377557</v>
      </c>
      <c r="S605" s="30">
        <f>$Q$1+$Q$2*Data[[#This Row],[MA'[ln(n*ln(n))']]]</f>
        <v>22.999166370224071</v>
      </c>
      <c r="T605" s="31">
        <f>$O$3*Data[[#This Row],[Metcalfe
(n^2)]]</f>
        <v>313960090431.52002</v>
      </c>
      <c r="U605" s="31">
        <f t="shared" si="72"/>
        <v>279416975586.70129</v>
      </c>
      <c r="V605" s="30">
        <f>LN(Data[[#This Row],[MA'[NVA']
30d]]/Data[[#This Row],[MA'[NVMetcalfe calc']]])</f>
        <v>-1.2471243883723648</v>
      </c>
      <c r="W605" s="30">
        <f>$Q$3+Data[[#This Row],[NVM
(scaled)]]/((Data[[#This Row],[Upper Bound]]-Data[[#This Row],[Lower Bound]])/2)</f>
        <v>-3.5969498520969201E-2</v>
      </c>
      <c r="X605" s="30">
        <f>(Data[[#This Row],[Upper Bound]]+Data[[#This Row],[Lower Bound]])/2</f>
        <v>24.991474927300814</v>
      </c>
      <c r="Y605" s="32">
        <f>LN(Data[[#This Row],[NVActual]]/Data[[#This Row],[MA'[n^2']
30d]])</f>
        <v>-1.7661298743461387</v>
      </c>
      <c r="Z605" s="32">
        <f>LN(Data[[#This Row],[NVActual]]/Data[[#This Row],[MA'[n*ln(n)']
30d]])</f>
        <v>9.1421374897579035</v>
      </c>
      <c r="AA605" s="32">
        <f>LN(Data[[#This Row],[NVActual]]/Data[[#This Row],[MA'[n^1.5']]])</f>
        <v>4.9910792777336637</v>
      </c>
      <c r="AB605" s="32">
        <f>LN(Data[[#This Row],[NVActual]]/Data[[#This Row],[Metcalfe
(n^2)]])</f>
        <v>-1.8826905493731081</v>
      </c>
      <c r="AC605" s="34">
        <f>1+Data[[#This Row],[MA'[NVMetcalfe calc']]]/((Data[[#This Row],[NVM_norm
(scaled)]]-Data[[#This Row],[NV_fund.]])/2)</f>
        <v>-22328845951.67873</v>
      </c>
    </row>
    <row r="606" spans="1:29" x14ac:dyDescent="0.2">
      <c r="A606" s="23">
        <v>43570</v>
      </c>
      <c r="B606" s="24">
        <v>88994562169.307098</v>
      </c>
      <c r="C606" s="24">
        <f t="shared" si="73"/>
        <v>79560475460.466385</v>
      </c>
      <c r="D606" s="25">
        <f>LN(Data[[#This Row],[NVActual]])</f>
        <v>25.211841105590651</v>
      </c>
      <c r="E606" s="26">
        <v>767910</v>
      </c>
      <c r="F606" s="40">
        <f>Data[[#This Row],[DAA 
(n)]]^2</f>
        <v>589685768100</v>
      </c>
      <c r="G606" s="41">
        <f t="shared" si="74"/>
        <v>527237432145.03333</v>
      </c>
      <c r="H606" s="28">
        <f>LN(Data[[#This Row],[Metcalfe
(n^2)]])</f>
        <v>27.102855635525636</v>
      </c>
      <c r="I606" s="42">
        <f t="shared" si="75"/>
        <v>26.960545540314854</v>
      </c>
      <c r="J606" s="40">
        <f>Data[[#This Row],[DAA 
(n)]]*LN(Data[[#This Row],[DAA 
(n)]])</f>
        <v>10406276.935538245</v>
      </c>
      <c r="K606" s="40">
        <f t="shared" si="76"/>
        <v>9726933.4393109027</v>
      </c>
      <c r="L606" s="29">
        <f>LN(Data[[#This Row],[MA'[n*ln(n)']
30d]])</f>
        <v>16.090409238948645</v>
      </c>
      <c r="M606" s="43">
        <f t="shared" si="77"/>
        <v>16.044392047619585</v>
      </c>
      <c r="N606" s="40">
        <f>Data[[#This Row],[DAA 
(n)]]^1.5</f>
        <v>672923174.0560528</v>
      </c>
      <c r="O606" s="40">
        <f t="shared" si="78"/>
        <v>615345110.4726342</v>
      </c>
      <c r="P606" s="43">
        <f>LN(Data[[#This Row],[MA'[n^1.5']]])</f>
        <v>20.237693823622124</v>
      </c>
      <c r="Q606" s="43">
        <f t="shared" si="79"/>
        <v>20.172553920706946</v>
      </c>
      <c r="R606" s="30">
        <f>$O$1+$O$2*Data[[#This Row],[MA'[ln(n^2)']]]</f>
        <v>26.960545540314854</v>
      </c>
      <c r="S606" s="30">
        <f>$Q$1+$Q$2*Data[[#This Row],[MA'[ln(n*ln(n))']]]</f>
        <v>22.993246878572315</v>
      </c>
      <c r="T606" s="31">
        <f>$O$3*Data[[#This Row],[Metcalfe
(n^2)]]</f>
        <v>306636599412</v>
      </c>
      <c r="U606" s="31">
        <f t="shared" si="72"/>
        <v>274163464715.41733</v>
      </c>
      <c r="V606" s="30">
        <f>LN(Data[[#This Row],[MA'[NVA']
30d]]/Data[[#This Row],[MA'[NVMetcalfe calc']]])</f>
        <v>-1.2372070849612482</v>
      </c>
      <c r="W606" s="30">
        <f>$Q$3+Data[[#This Row],[NVM
(scaled)]]/((Data[[#This Row],[Upper Bound]]-Data[[#This Row],[Lower Bound]])/2)</f>
        <v>-3.3702519244081852E-2</v>
      </c>
      <c r="X606" s="30">
        <f>(Data[[#This Row],[Upper Bound]]+Data[[#This Row],[Lower Bound]])/2</f>
        <v>24.976896209443584</v>
      </c>
      <c r="Y606" s="29">
        <f>LN(Data[[#This Row],[NVActual]]/Data[[#This Row],[MA'[n^2']
30d]])</f>
        <v>-1.7790757138161035</v>
      </c>
      <c r="Z606" s="29">
        <f>LN(Data[[#This Row],[NVActual]]/Data[[#This Row],[MA'[n*ln(n)']
30d]])</f>
        <v>9.1214318666420056</v>
      </c>
      <c r="AA606" s="29">
        <f>LN(Data[[#This Row],[NVActual]]/Data[[#This Row],[MA'[n^1.5']]])</f>
        <v>4.9741472819685262</v>
      </c>
      <c r="AB606" s="29">
        <f>LN(Data[[#This Row],[NVActual]]/Data[[#This Row],[Metcalfe
(n^2)]])</f>
        <v>-1.8910145299349863</v>
      </c>
      <c r="AC606" s="26">
        <f>1+Data[[#This Row],[MA'[NVMetcalfe calc']]]/((Data[[#This Row],[NVM_norm
(scaled)]]-Data[[#This Row],[NV_fund.]])/2)</f>
        <v>-21923782607.286484</v>
      </c>
    </row>
    <row r="607" spans="1:29" x14ac:dyDescent="0.2">
      <c r="A607" s="23">
        <v>43569</v>
      </c>
      <c r="B607" s="24">
        <v>90995377478.974594</v>
      </c>
      <c r="C607" s="24">
        <f t="shared" si="73"/>
        <v>78939765695.012589</v>
      </c>
      <c r="D607" s="25">
        <f>LN(Data[[#This Row],[NVActual]])</f>
        <v>25.234074545238709</v>
      </c>
      <c r="E607" s="26">
        <v>596510</v>
      </c>
      <c r="F607" s="40">
        <f>Data[[#This Row],[DAA 
(n)]]^2</f>
        <v>355824180100</v>
      </c>
      <c r="G607" s="41">
        <f t="shared" si="74"/>
        <v>519666229829.73334</v>
      </c>
      <c r="H607" s="28">
        <f>LN(Data[[#This Row],[Metcalfe
(n^2)]])</f>
        <v>26.597702569677864</v>
      </c>
      <c r="I607" s="42">
        <f t="shared" si="75"/>
        <v>26.944331265848771</v>
      </c>
      <c r="J607" s="40">
        <f>Data[[#This Row],[DAA 
(n)]]*LN(Data[[#This Row],[DAA 
(n)]])</f>
        <v>7932897.7799192714</v>
      </c>
      <c r="K607" s="40">
        <f t="shared" si="76"/>
        <v>9647162.7061837018</v>
      </c>
      <c r="L607" s="29">
        <f>LN(Data[[#This Row],[MA'[n*ln(n)']
30d]])</f>
        <v>16.082174409998199</v>
      </c>
      <c r="M607" s="43">
        <f t="shared" si="77"/>
        <v>16.041309356419578</v>
      </c>
      <c r="N607" s="40">
        <f>Data[[#This Row],[DAA 
(n)]]^1.5</f>
        <v>460708890.37596285</v>
      </c>
      <c r="O607" s="40">
        <f t="shared" si="78"/>
        <v>608488489.91949403</v>
      </c>
      <c r="P607" s="43">
        <f>LN(Data[[#This Row],[MA'[n^1.5']]])</f>
        <v>20.226488554715001</v>
      </c>
      <c r="Q607" s="43">
        <f t="shared" si="79"/>
        <v>20.168194407199614</v>
      </c>
      <c r="R607" s="30">
        <f>$O$1+$O$2*Data[[#This Row],[MA'[ln(n^2)']]]</f>
        <v>26.944331265848771</v>
      </c>
      <c r="S607" s="30">
        <f>$Q$1+$Q$2*Data[[#This Row],[MA'[ln(n*ln(n))']]]</f>
        <v>22.988160438092301</v>
      </c>
      <c r="T607" s="31">
        <f>$O$3*Data[[#This Row],[Metcalfe
(n^2)]]</f>
        <v>185028573652</v>
      </c>
      <c r="U607" s="31">
        <f t="shared" si="72"/>
        <v>270226439511.46133</v>
      </c>
      <c r="V607" s="30">
        <f>LN(Data[[#This Row],[MA'[NVA']
30d]]/Data[[#This Row],[MA'[NVMetcalfe calc']]])</f>
        <v>-1.2305751702826757</v>
      </c>
      <c r="W607" s="30">
        <f>$Q$3+Data[[#This Row],[NVM
(scaled)]]/((Data[[#This Row],[Upper Bound]]-Data[[#This Row],[Lower Bound]])/2)</f>
        <v>-3.2104162767172761E-2</v>
      </c>
      <c r="X607" s="30">
        <f>(Data[[#This Row],[Upper Bound]]+Data[[#This Row],[Lower Bound]])/2</f>
        <v>24.966245851970534</v>
      </c>
      <c r="Y607" s="32">
        <f>LN(Data[[#This Row],[NVActual]]/Data[[#This Row],[MA'[n^2']
30d]])</f>
        <v>-1.7423780314871384</v>
      </c>
      <c r="Z607" s="32">
        <f>LN(Data[[#This Row],[NVActual]]/Data[[#This Row],[MA'[n*ln(n)']
30d]])</f>
        <v>9.1519001352405098</v>
      </c>
      <c r="AA607" s="32">
        <f>LN(Data[[#This Row],[NVActual]]/Data[[#This Row],[MA'[n^1.5']]])</f>
        <v>5.0075859905237081</v>
      </c>
      <c r="AB607" s="32">
        <f>LN(Data[[#This Row],[NVActual]]/Data[[#This Row],[Metcalfe
(n^2)]])</f>
        <v>-1.3636280244391559</v>
      </c>
      <c r="AC607" s="34">
        <f>1+Data[[#This Row],[MA'[NVMetcalfe calc']]]/((Data[[#This Row],[NVM_norm
(scaled)]]-Data[[#This Row],[NV_fund.]])/2)</f>
        <v>-21619542036.946514</v>
      </c>
    </row>
    <row r="608" spans="1:29" x14ac:dyDescent="0.2">
      <c r="A608" s="23">
        <v>43568</v>
      </c>
      <c r="B608" s="24">
        <v>89540456117.108307</v>
      </c>
      <c r="C608" s="24">
        <f t="shared" si="73"/>
        <v>78205620279.155258</v>
      </c>
      <c r="D608" s="25">
        <f>LN(Data[[#This Row],[NVActual]])</f>
        <v>25.217956383750145</v>
      </c>
      <c r="E608" s="26">
        <v>602847</v>
      </c>
      <c r="F608" s="40">
        <f>Data[[#This Row],[DAA 
(n)]]^2</f>
        <v>363424505409</v>
      </c>
      <c r="G608" s="41">
        <f t="shared" si="74"/>
        <v>524854170744.93335</v>
      </c>
      <c r="H608" s="28">
        <f>LN(Data[[#This Row],[Metcalfe
(n^2)]])</f>
        <v>26.618837424341592</v>
      </c>
      <c r="I608" s="42">
        <f t="shared" si="75"/>
        <v>26.956425844363608</v>
      </c>
      <c r="J608" s="40">
        <f>Data[[#This Row],[DAA 
(n)]]*LN(Data[[#This Row],[DAA 
(n)]])</f>
        <v>8023543.142376028</v>
      </c>
      <c r="K608" s="40">
        <f t="shared" si="76"/>
        <v>9704087.1384545676</v>
      </c>
      <c r="L608" s="29">
        <f>LN(Data[[#This Row],[MA'[n*ln(n)']
30d]])</f>
        <v>16.088057709208591</v>
      </c>
      <c r="M608" s="43">
        <f t="shared" si="77"/>
        <v>16.038528340157267</v>
      </c>
      <c r="N608" s="40">
        <f>Data[[#This Row],[DAA 
(n)]]^1.5</f>
        <v>468069837.53741252</v>
      </c>
      <c r="O608" s="40">
        <f t="shared" si="78"/>
        <v>613291457.57709718</v>
      </c>
      <c r="P608" s="43">
        <f>LN(Data[[#This Row],[MA'[n^1.5']]])</f>
        <v>20.23435084187879</v>
      </c>
      <c r="Q608" s="43">
        <f t="shared" si="79"/>
        <v>20.164244909425594</v>
      </c>
      <c r="R608" s="30">
        <f>$O$1+$O$2*Data[[#This Row],[MA'[ln(n^2)']]]</f>
        <v>26.956425844363608</v>
      </c>
      <c r="S608" s="30">
        <f>$Q$1+$Q$2*Data[[#This Row],[MA'[ln(n*ln(n))']]]</f>
        <v>22.983571761259491</v>
      </c>
      <c r="T608" s="31">
        <f>$O$3*Data[[#This Row],[Metcalfe
(n^2)]]</f>
        <v>188980742812.67999</v>
      </c>
      <c r="U608" s="31">
        <f t="shared" si="72"/>
        <v>272924168787.36533</v>
      </c>
      <c r="V608" s="30">
        <f>LN(Data[[#This Row],[MA'[NVA']
30d]]/Data[[#This Row],[MA'[NVMetcalfe calc']]])</f>
        <v>-1.2498524710439423</v>
      </c>
      <c r="W608" s="30">
        <f>$Q$3+Data[[#This Row],[NVM
(scaled)]]/((Data[[#This Row],[Upper Bound]]-Data[[#This Row],[Lower Bound]])/2)</f>
        <v>-3.9196262887859601E-2</v>
      </c>
      <c r="X608" s="30">
        <f>(Data[[#This Row],[Upper Bound]]+Data[[#This Row],[Lower Bound]])/2</f>
        <v>24.969998802811549</v>
      </c>
      <c r="Y608" s="29">
        <f>LN(Data[[#This Row],[NVActual]]/Data[[#This Row],[MA'[n^2']
30d]])</f>
        <v>-1.7684299071930034</v>
      </c>
      <c r="Z608" s="29">
        <f>LN(Data[[#This Row],[NVActual]]/Data[[#This Row],[MA'[n*ln(n)']
30d]])</f>
        <v>9.129898674541554</v>
      </c>
      <c r="AA608" s="29">
        <f>LN(Data[[#This Row],[NVActual]]/Data[[#This Row],[MA'[n^1.5']]])</f>
        <v>4.9836055418713565</v>
      </c>
      <c r="AB608" s="29">
        <f>LN(Data[[#This Row],[NVActual]]/Data[[#This Row],[Metcalfe
(n^2)]])</f>
        <v>-1.4008810405914449</v>
      </c>
      <c r="AC608" s="26">
        <f>1+Data[[#This Row],[MA'[NVMetcalfe calc']]]/((Data[[#This Row],[NVM_norm
(scaled)]]-Data[[#This Row],[NV_fund.]])/2)</f>
        <v>-21825905876.449535</v>
      </c>
    </row>
    <row r="609" spans="1:29" x14ac:dyDescent="0.2">
      <c r="A609" s="23">
        <v>43567</v>
      </c>
      <c r="B609" s="24">
        <v>89674280265.741501</v>
      </c>
      <c r="C609" s="24">
        <f t="shared" si="73"/>
        <v>77483564864.622421</v>
      </c>
      <c r="D609" s="25">
        <f>LN(Data[[#This Row],[NVActual]])</f>
        <v>25.219449834302345</v>
      </c>
      <c r="E609" s="26">
        <v>763723</v>
      </c>
      <c r="F609" s="40">
        <f>Data[[#This Row],[DAA 
(n)]]^2</f>
        <v>583272820729</v>
      </c>
      <c r="G609" s="41">
        <f t="shared" si="74"/>
        <v>530793021270.76666</v>
      </c>
      <c r="H609" s="28">
        <f>LN(Data[[#This Row],[Metcalfe
(n^2)]])</f>
        <v>27.091920873921779</v>
      </c>
      <c r="I609" s="42">
        <f t="shared" si="75"/>
        <v>26.969723768008141</v>
      </c>
      <c r="J609" s="40">
        <f>Data[[#This Row],[DAA 
(n)]]*LN(Data[[#This Row],[DAA 
(n)]])</f>
        <v>10345361.542797081</v>
      </c>
      <c r="K609" s="40">
        <f t="shared" si="76"/>
        <v>9768021.3206849862</v>
      </c>
      <c r="L609" s="29">
        <f>LN(Data[[#This Row],[MA'[n*ln(n)']
30d]])</f>
        <v>16.094624477477605</v>
      </c>
      <c r="M609" s="43">
        <f t="shared" si="77"/>
        <v>16.035629340198074</v>
      </c>
      <c r="N609" s="40">
        <f>Data[[#This Row],[DAA 
(n)]]^1.5</f>
        <v>667427051.0442431</v>
      </c>
      <c r="O609" s="40">
        <f t="shared" si="78"/>
        <v>618733296.47064888</v>
      </c>
      <c r="P609" s="43">
        <f>LN(Data[[#This Row],[MA'[n^1.5']]])</f>
        <v>20.243184875879795</v>
      </c>
      <c r="Q609" s="43">
        <f t="shared" si="79"/>
        <v>20.160147096751157</v>
      </c>
      <c r="R609" s="30">
        <f>$O$1+$O$2*Data[[#This Row],[MA'[ln(n^2)']]]</f>
        <v>26.969723768008141</v>
      </c>
      <c r="S609" s="30">
        <f>$Q$1+$Q$2*Data[[#This Row],[MA'[ln(n*ln(n))']]]</f>
        <v>22.978788411326821</v>
      </c>
      <c r="T609" s="31">
        <f>$O$3*Data[[#This Row],[Metcalfe
(n^2)]]</f>
        <v>303301866779.08002</v>
      </c>
      <c r="U609" s="31">
        <f t="shared" si="72"/>
        <v>276012371060.79865</v>
      </c>
      <c r="V609" s="30">
        <f>LN(Data[[#This Row],[MA'[NVA']
30d]]/Data[[#This Row],[MA'[NVMetcalfe calc']]])</f>
        <v>-1.2703798397895611</v>
      </c>
      <c r="W609" s="30">
        <f>$Q$3+Data[[#This Row],[NVM
(scaled)]]/((Data[[#This Row],[Upper Bound]]-Data[[#This Row],[Lower Bound]])/2)</f>
        <v>-4.663263182791888E-2</v>
      </c>
      <c r="X609" s="30">
        <f>(Data[[#This Row],[Upper Bound]]+Data[[#This Row],[Lower Bound]])/2</f>
        <v>24.974256089667481</v>
      </c>
      <c r="Y609" s="32">
        <f>LN(Data[[#This Row],[NVActual]]/Data[[#This Row],[MA'[n^2']
30d]])</f>
        <v>-1.7781881574474265</v>
      </c>
      <c r="Z609" s="32">
        <f>LN(Data[[#This Row],[NVActual]]/Data[[#This Row],[MA'[n*ln(n)']
30d]])</f>
        <v>9.1248253568247417</v>
      </c>
      <c r="AA609" s="32">
        <f>LN(Data[[#This Row],[NVActual]]/Data[[#This Row],[MA'[n^1.5']]])</f>
        <v>4.9762649584225507</v>
      </c>
      <c r="AB609" s="32">
        <f>LN(Data[[#This Row],[NVActual]]/Data[[#This Row],[Metcalfe
(n^2)]])</f>
        <v>-1.8724710396194333</v>
      </c>
      <c r="AC609" s="34">
        <f>1+Data[[#This Row],[MA'[NVMetcalfe calc']]]/((Data[[#This Row],[NVM_norm
(scaled)]]-Data[[#This Row],[NV_fund.]])/2)</f>
        <v>-22062555340.903336</v>
      </c>
    </row>
    <row r="610" spans="1:29" x14ac:dyDescent="0.2">
      <c r="A610" s="23">
        <v>43566</v>
      </c>
      <c r="B610" s="24">
        <v>89096740025.253906</v>
      </c>
      <c r="C610" s="24">
        <f t="shared" si="73"/>
        <v>76763753927.427292</v>
      </c>
      <c r="D610" s="25">
        <f>LN(Data[[#This Row],[NVActual]])</f>
        <v>25.212988582934003</v>
      </c>
      <c r="E610" s="26">
        <v>813510</v>
      </c>
      <c r="F610" s="40">
        <f>Data[[#This Row],[DAA 
(n)]]^2</f>
        <v>661798520100</v>
      </c>
      <c r="G610" s="41">
        <f t="shared" si="74"/>
        <v>528634674153.96667</v>
      </c>
      <c r="H610" s="28">
        <f>LN(Data[[#This Row],[Metcalfe
(n^2)]])</f>
        <v>27.218226996257354</v>
      </c>
      <c r="I610" s="42">
        <f t="shared" si="75"/>
        <v>26.965801374849402</v>
      </c>
      <c r="J610" s="40">
        <f>Data[[#This Row],[DAA 
(n)]]*LN(Data[[#This Row],[DAA 
(n)]])</f>
        <v>11071149.92186266</v>
      </c>
      <c r="K610" s="40">
        <f t="shared" si="76"/>
        <v>9746905.1383945271</v>
      </c>
      <c r="L610" s="29">
        <f>LN(Data[[#This Row],[MA'[n*ln(n)']
30d]])</f>
        <v>16.092460370881973</v>
      </c>
      <c r="M610" s="43">
        <f t="shared" si="77"/>
        <v>16.032645704776929</v>
      </c>
      <c r="N610" s="40">
        <f>Data[[#This Row],[DAA 
(n)]]^1.5</f>
        <v>733743629.67357421</v>
      </c>
      <c r="O610" s="40">
        <f t="shared" si="78"/>
        <v>616854009.75169623</v>
      </c>
      <c r="P610" s="43">
        <f>LN(Data[[#This Row],[MA'[n^1.5']]])</f>
        <v>20.240142940828125</v>
      </c>
      <c r="Q610" s="43">
        <f t="shared" si="79"/>
        <v>20.155954089246528</v>
      </c>
      <c r="R610" s="30">
        <f>$O$1+$O$2*Data[[#This Row],[MA'[ln(n^2)']]]</f>
        <v>26.965801374849402</v>
      </c>
      <c r="S610" s="30">
        <f>$Q$1+$Q$2*Data[[#This Row],[MA'[ln(n*ln(n))']]]</f>
        <v>22.973865412881931</v>
      </c>
      <c r="T610" s="31">
        <f>$O$3*Data[[#This Row],[Metcalfe
(n^2)]]</f>
        <v>344135230452</v>
      </c>
      <c r="U610" s="31">
        <f t="shared" si="72"/>
        <v>274890030560.06268</v>
      </c>
      <c r="V610" s="30">
        <f>LN(Data[[#This Row],[MA'[NVA']
30d]]/Data[[#This Row],[MA'[NVMetcalfe calc']]])</f>
        <v>-1.275638554138901</v>
      </c>
      <c r="W610" s="30">
        <f>$Q$3+Data[[#This Row],[NVM
(scaled)]]/((Data[[#This Row],[Upper Bound]]-Data[[#This Row],[Lower Bound]])/2)</f>
        <v>-4.9107724318397272E-2</v>
      </c>
      <c r="X610" s="30">
        <f>(Data[[#This Row],[Upper Bound]]+Data[[#This Row],[Lower Bound]])/2</f>
        <v>24.969833393865667</v>
      </c>
      <c r="Y610" s="29">
        <f>LN(Data[[#This Row],[NVActual]]/Data[[#This Row],[MA'[n^2']
30d]])</f>
        <v>-1.7805748502362673</v>
      </c>
      <c r="Z610" s="29">
        <f>LN(Data[[#This Row],[NVActual]]/Data[[#This Row],[MA'[n*ln(n)']
30d]])</f>
        <v>9.1205282120520295</v>
      </c>
      <c r="AA610" s="29">
        <f>LN(Data[[#This Row],[NVActual]]/Data[[#This Row],[MA'[n^1.5']]])</f>
        <v>4.9728456421058755</v>
      </c>
      <c r="AB610" s="29">
        <f>LN(Data[[#This Row],[NVActual]]/Data[[#This Row],[Metcalfe
(n^2)]])</f>
        <v>-2.0052384133233492</v>
      </c>
      <c r="AC610" s="26">
        <f>1+Data[[#This Row],[MA'[NVMetcalfe calc']]]/((Data[[#This Row],[NVM_norm
(scaled)]]-Data[[#This Row],[NV_fund.]])/2)</f>
        <v>-21974553539.179153</v>
      </c>
    </row>
    <row r="611" spans="1:29" x14ac:dyDescent="0.2">
      <c r="A611" s="23">
        <v>43565</v>
      </c>
      <c r="B611" s="24">
        <v>93691843864.063599</v>
      </c>
      <c r="C611" s="24">
        <f t="shared" si="73"/>
        <v>76074334396.634796</v>
      </c>
      <c r="D611" s="25">
        <f>LN(Data[[#This Row],[NVActual]])</f>
        <v>25.263276977194703</v>
      </c>
      <c r="E611" s="26">
        <v>773468</v>
      </c>
      <c r="F611" s="40">
        <f>Data[[#This Row],[DAA 
(n)]]^2</f>
        <v>598252747024</v>
      </c>
      <c r="G611" s="41">
        <f t="shared" si="74"/>
        <v>522748521628.26666</v>
      </c>
      <c r="H611" s="28">
        <f>LN(Data[[#This Row],[Metcalfe
(n^2)]])</f>
        <v>27.117279155490337</v>
      </c>
      <c r="I611" s="42">
        <f t="shared" si="75"/>
        <v>26.95545566673902</v>
      </c>
      <c r="J611" s="40">
        <f>Data[[#This Row],[DAA 
(n)]]*LN(Data[[#This Row],[DAA 
(n)]])</f>
        <v>10487173.836919401</v>
      </c>
      <c r="K611" s="40">
        <f t="shared" si="76"/>
        <v>9690254.9044223838</v>
      </c>
      <c r="L611" s="29">
        <f>LN(Data[[#This Row],[MA'[n*ln(n)']
30d]])</f>
        <v>16.086631289446895</v>
      </c>
      <c r="M611" s="43">
        <f t="shared" si="77"/>
        <v>16.029715860048508</v>
      </c>
      <c r="N611" s="40">
        <f>Data[[#This Row],[DAA 
(n)]]^1.5</f>
        <v>680242130.22655392</v>
      </c>
      <c r="O611" s="40">
        <f t="shared" si="78"/>
        <v>611774769.96073484</v>
      </c>
      <c r="P611" s="43">
        <f>LN(Data[[#This Row],[MA'[n^1.5']]])</f>
        <v>20.231874749799562</v>
      </c>
      <c r="Q611" s="43">
        <f t="shared" si="79"/>
        <v>20.151836169021117</v>
      </c>
      <c r="R611" s="30">
        <f>$O$1+$O$2*Data[[#This Row],[MA'[ln(n^2)']]]</f>
        <v>26.95545566673902</v>
      </c>
      <c r="S611" s="30">
        <f>$Q$1+$Q$2*Data[[#This Row],[MA'[ln(n*ln(n))']]]</f>
        <v>22.969031169080036</v>
      </c>
      <c r="T611" s="31">
        <f>$O$3*Data[[#This Row],[Metcalfe
(n^2)]]</f>
        <v>311091428452.47998</v>
      </c>
      <c r="U611" s="31">
        <f t="shared" si="72"/>
        <v>271829231246.69867</v>
      </c>
      <c r="V611" s="30">
        <f>LN(Data[[#This Row],[MA'[NVA']
30d]]/Data[[#This Row],[MA'[NVMetcalfe calc']]])</f>
        <v>-1.2734630963917106</v>
      </c>
      <c r="W611" s="30">
        <f>$Q$3+Data[[#This Row],[NVM
(scaled)]]/((Data[[#This Row],[Upper Bound]]-Data[[#This Row],[Lower Bound]])/2)</f>
        <v>-4.8899894950750089E-2</v>
      </c>
      <c r="X611" s="30">
        <f>(Data[[#This Row],[Upper Bound]]+Data[[#This Row],[Lower Bound]])/2</f>
        <v>24.962243417909526</v>
      </c>
      <c r="Y611" s="32">
        <f>LN(Data[[#This Row],[NVActual]]/Data[[#This Row],[MA'[n^2']
30d]])</f>
        <v>-1.7190893699900101</v>
      </c>
      <c r="Z611" s="32">
        <f>LN(Data[[#This Row],[NVActual]]/Data[[#This Row],[MA'[n*ln(n)']
30d]])</f>
        <v>9.1766456877478042</v>
      </c>
      <c r="AA611" s="32">
        <f>LN(Data[[#This Row],[NVActual]]/Data[[#This Row],[MA'[n^1.5']]])</f>
        <v>5.0314022273951391</v>
      </c>
      <c r="AB611" s="32">
        <f>LN(Data[[#This Row],[NVActual]]/Data[[#This Row],[Metcalfe
(n^2)]])</f>
        <v>-1.8540021782956344</v>
      </c>
      <c r="AC611" s="34">
        <f>1+Data[[#This Row],[MA'[NVMetcalfe calc']]]/((Data[[#This Row],[NVM_norm
(scaled)]]-Data[[#This Row],[NV_fund.]])/2)</f>
        <v>-21736649767.179852</v>
      </c>
    </row>
    <row r="612" spans="1:29" x14ac:dyDescent="0.2">
      <c r="A612" s="23">
        <v>43564</v>
      </c>
      <c r="B612" s="24">
        <v>91633263649.930893</v>
      </c>
      <c r="C612" s="24">
        <f t="shared" si="73"/>
        <v>75218553301.674973</v>
      </c>
      <c r="D612" s="25">
        <f>LN(Data[[#This Row],[NVActual]])</f>
        <v>25.241060182990111</v>
      </c>
      <c r="E612" s="26">
        <v>776284</v>
      </c>
      <c r="F612" s="40">
        <f>Data[[#This Row],[DAA 
(n)]]^2</f>
        <v>602616848656</v>
      </c>
      <c r="G612" s="41">
        <f t="shared" si="74"/>
        <v>521544565378.66669</v>
      </c>
      <c r="H612" s="28">
        <f>LN(Data[[#This Row],[Metcalfe
(n^2)]])</f>
        <v>27.124547423185362</v>
      </c>
      <c r="I612" s="42">
        <f t="shared" si="75"/>
        <v>26.953379901505798</v>
      </c>
      <c r="J612" s="40">
        <f>Data[[#This Row],[DAA 
(n)]]*LN(Data[[#This Row],[DAA 
(n)]])</f>
        <v>10528176.085930012</v>
      </c>
      <c r="K612" s="40">
        <f t="shared" si="76"/>
        <v>9678759.9969810341</v>
      </c>
      <c r="L612" s="29">
        <f>LN(Data[[#This Row],[MA'[n*ln(n)']
30d]])</f>
        <v>16.08544435156189</v>
      </c>
      <c r="M612" s="43">
        <f t="shared" si="77"/>
        <v>16.026630649420085</v>
      </c>
      <c r="N612" s="40">
        <f>Data[[#This Row],[DAA 
(n)]]^1.5</f>
        <v>683960391.93952954</v>
      </c>
      <c r="O612" s="40">
        <f t="shared" si="78"/>
        <v>610740102.73057592</v>
      </c>
      <c r="P612" s="43">
        <f>LN(Data[[#This Row],[MA'[n^1.5']]])</f>
        <v>20.230182062863289</v>
      </c>
      <c r="Q612" s="43">
        <f t="shared" si="79"/>
        <v>20.147528749341348</v>
      </c>
      <c r="R612" s="30">
        <f>$O$1+$O$2*Data[[#This Row],[MA'[ln(n^2)']]]</f>
        <v>26.953379901505798</v>
      </c>
      <c r="S612" s="30">
        <f>$Q$1+$Q$2*Data[[#This Row],[MA'[ln(n*ln(n))']]]</f>
        <v>22.963940571543137</v>
      </c>
      <c r="T612" s="31">
        <f>$O$3*Data[[#This Row],[Metcalfe
(n^2)]]</f>
        <v>313360761301.12</v>
      </c>
      <c r="U612" s="31">
        <f t="shared" si="72"/>
        <v>271203173996.90665</v>
      </c>
      <c r="V612" s="30">
        <f>LN(Data[[#This Row],[MA'[NVA']
30d]]/Data[[#This Row],[MA'[NVMetcalfe calc']]])</f>
        <v>-1.2824703395634456</v>
      </c>
      <c r="W612" s="30">
        <f>$Q$3+Data[[#This Row],[NVM
(scaled)]]/((Data[[#This Row],[Upper Bound]]-Data[[#This Row],[Lower Bound]])/2)</f>
        <v>-5.2932619594668218E-2</v>
      </c>
      <c r="X612" s="30">
        <f>(Data[[#This Row],[Upper Bound]]+Data[[#This Row],[Lower Bound]])/2</f>
        <v>24.958660236524466</v>
      </c>
      <c r="Y612" s="29">
        <f>LN(Data[[#This Row],[NVActual]]/Data[[#This Row],[MA'[n^2']
30d]])</f>
        <v>-1.7390003808891372</v>
      </c>
      <c r="Z612" s="29">
        <f>LN(Data[[#This Row],[NVActual]]/Data[[#This Row],[MA'[n*ln(n)']
30d]])</f>
        <v>9.1556158314282197</v>
      </c>
      <c r="AA612" s="29">
        <f>LN(Data[[#This Row],[NVActual]]/Data[[#This Row],[MA'[n^1.5']]])</f>
        <v>5.0108781201268204</v>
      </c>
      <c r="AB612" s="29">
        <f>LN(Data[[#This Row],[NVActual]]/Data[[#This Row],[Metcalfe
(n^2)]])</f>
        <v>-1.8834872401952516</v>
      </c>
      <c r="AC612" s="26">
        <f>1+Data[[#This Row],[MA'[NVMetcalfe calc']]]/((Data[[#This Row],[NVM_norm
(scaled)]]-Data[[#This Row],[NV_fund.]])/2)</f>
        <v>-21686197719.954529</v>
      </c>
    </row>
    <row r="613" spans="1:29" x14ac:dyDescent="0.2">
      <c r="A613" s="23">
        <v>43563</v>
      </c>
      <c r="B613" s="24">
        <v>93173850971.950897</v>
      </c>
      <c r="C613" s="24">
        <f t="shared" si="73"/>
        <v>74457073275.688736</v>
      </c>
      <c r="D613" s="25">
        <f>LN(Data[[#This Row],[NVActual]])</f>
        <v>25.257732950300635</v>
      </c>
      <c r="E613" s="26">
        <v>778923</v>
      </c>
      <c r="F613" s="40">
        <f>Data[[#This Row],[DAA 
(n)]]^2</f>
        <v>606721039929</v>
      </c>
      <c r="G613" s="41">
        <f t="shared" si="74"/>
        <v>510671351191.76666</v>
      </c>
      <c r="H613" s="28">
        <f>LN(Data[[#This Row],[Metcalfe
(n^2)]])</f>
        <v>27.131334950589544</v>
      </c>
      <c r="I613" s="42">
        <f t="shared" si="75"/>
        <v>26.92740128125223</v>
      </c>
      <c r="J613" s="40">
        <f>Data[[#This Row],[DAA 
(n)]]*LN(Data[[#This Row],[DAA 
(n)]])</f>
        <v>10566610.406859029</v>
      </c>
      <c r="K613" s="40">
        <f t="shared" si="76"/>
        <v>9558673.5847185645</v>
      </c>
      <c r="L613" s="29">
        <f>LN(Data[[#This Row],[MA'[n*ln(n)']
30d]])</f>
        <v>16.072959529033064</v>
      </c>
      <c r="M613" s="43">
        <f t="shared" si="77"/>
        <v>16.0232433314067</v>
      </c>
      <c r="N613" s="40">
        <f>Data[[#This Row],[DAA 
(n)]]^1.5</f>
        <v>687451069.22937882</v>
      </c>
      <c r="O613" s="40">
        <f t="shared" si="78"/>
        <v>600648812.46632612</v>
      </c>
      <c r="P613" s="43">
        <f>LN(Data[[#This Row],[MA'[n^1.5']]])</f>
        <v>20.213520983048753</v>
      </c>
      <c r="Q613" s="43">
        <f t="shared" si="79"/>
        <v>20.142803298214048</v>
      </c>
      <c r="R613" s="30">
        <f>$O$1+$O$2*Data[[#This Row],[MA'[ln(n^2)']]]</f>
        <v>26.92740128125223</v>
      </c>
      <c r="S613" s="30">
        <f>$Q$1+$Q$2*Data[[#This Row],[MA'[ln(n*ln(n))']]]</f>
        <v>22.958351496821052</v>
      </c>
      <c r="T613" s="31">
        <f>$O$3*Data[[#This Row],[Metcalfe
(n^2)]]</f>
        <v>315494940763.08002</v>
      </c>
      <c r="U613" s="31">
        <f t="shared" si="72"/>
        <v>265549102619.71869</v>
      </c>
      <c r="V613" s="30">
        <f>LN(Data[[#This Row],[MA'[NVA']
30d]]/Data[[#This Row],[MA'[NVMetcalfe calc']]])</f>
        <v>-1.271577005857615</v>
      </c>
      <c r="W613" s="30">
        <f>$Q$3+Data[[#This Row],[NVM
(scaled)]]/((Data[[#This Row],[Upper Bound]]-Data[[#This Row],[Lower Bound]])/2)</f>
        <v>-5.0746312049522624E-2</v>
      </c>
      <c r="X613" s="30">
        <f>(Data[[#This Row],[Upper Bound]]+Data[[#This Row],[Lower Bound]])/2</f>
        <v>24.942876389036641</v>
      </c>
      <c r="Y613" s="32">
        <f>LN(Data[[#This Row],[NVActual]]/Data[[#This Row],[MA'[n^2']
30d]])</f>
        <v>-1.701259121588151</v>
      </c>
      <c r="Z613" s="32">
        <f>LN(Data[[#This Row],[NVActual]]/Data[[#This Row],[MA'[n*ln(n)']
30d]])</f>
        <v>9.18477342126757</v>
      </c>
      <c r="AA613" s="32">
        <f>LN(Data[[#This Row],[NVActual]]/Data[[#This Row],[MA'[n^1.5']]])</f>
        <v>5.0442119672518837</v>
      </c>
      <c r="AB613" s="32">
        <f>LN(Data[[#This Row],[NVActual]]/Data[[#This Row],[Metcalfe
(n^2)]])</f>
        <v>-1.8736020002889076</v>
      </c>
      <c r="AC613" s="34">
        <f>1+Data[[#This Row],[MA'[NVMetcalfe calc']]]/((Data[[#This Row],[NVM_norm
(scaled)]]-Data[[#This Row],[NV_fund.]])/2)</f>
        <v>-21249348746.524986</v>
      </c>
    </row>
    <row r="614" spans="1:29" x14ac:dyDescent="0.2">
      <c r="A614" s="23">
        <v>43562</v>
      </c>
      <c r="B614" s="24">
        <v>91501063164.414398</v>
      </c>
      <c r="C614" s="24">
        <f t="shared" si="73"/>
        <v>73648072219.65097</v>
      </c>
      <c r="D614" s="25">
        <f>LN(Data[[#This Row],[NVActual]])</f>
        <v>25.2396164284436</v>
      </c>
      <c r="E614" s="26">
        <v>623548</v>
      </c>
      <c r="F614" s="40">
        <f>Data[[#This Row],[DAA 
(n)]]^2</f>
        <v>388812108304</v>
      </c>
      <c r="G614" s="41">
        <f t="shared" si="74"/>
        <v>502639802289.09998</v>
      </c>
      <c r="H614" s="28">
        <f>LN(Data[[#This Row],[Metcalfe
(n^2)]])</f>
        <v>26.68636205180497</v>
      </c>
      <c r="I614" s="42">
        <f t="shared" si="75"/>
        <v>26.910532884879675</v>
      </c>
      <c r="J614" s="40">
        <f>Data[[#This Row],[DAA 
(n)]]*LN(Data[[#This Row],[DAA 
(n)]])</f>
        <v>8320113.842339443</v>
      </c>
      <c r="K614" s="40">
        <f t="shared" si="76"/>
        <v>9474832.9847791232</v>
      </c>
      <c r="L614" s="29">
        <f>LN(Data[[#This Row],[MA'[n*ln(n)']
30d]])</f>
        <v>16.064149681841169</v>
      </c>
      <c r="M614" s="43">
        <f t="shared" si="77"/>
        <v>16.020573191237737</v>
      </c>
      <c r="N614" s="40">
        <f>Data[[#This Row],[DAA 
(n)]]^1.5</f>
        <v>492385024.65930361</v>
      </c>
      <c r="O614" s="40">
        <f t="shared" si="78"/>
        <v>593411712.53261352</v>
      </c>
      <c r="P614" s="43">
        <f>LN(Data[[#This Row],[MA'[n^1.5']]])</f>
        <v>20.201399003631956</v>
      </c>
      <c r="Q614" s="43">
        <f t="shared" si="79"/>
        <v>20.139038252336537</v>
      </c>
      <c r="R614" s="30">
        <f>$O$1+$O$2*Data[[#This Row],[MA'[ln(n^2)']]]</f>
        <v>26.910532884879675</v>
      </c>
      <c r="S614" s="30">
        <f>$Q$1+$Q$2*Data[[#This Row],[MA'[ln(n*ln(n))']]]</f>
        <v>22.953945765542265</v>
      </c>
      <c r="T614" s="31">
        <f>$O$3*Data[[#This Row],[Metcalfe
(n^2)]]</f>
        <v>202182296318.08002</v>
      </c>
      <c r="U614" s="31">
        <f t="shared" si="72"/>
        <v>261372697190.33203</v>
      </c>
      <c r="V614" s="30">
        <f>LN(Data[[#This Row],[MA'[NVA']
30d]]/Data[[#This Row],[MA'[NVMetcalfe calc']]])</f>
        <v>-1.2666493796628746</v>
      </c>
      <c r="W614" s="30">
        <f>$Q$3+Data[[#This Row],[NVM
(scaled)]]/((Data[[#This Row],[Upper Bound]]-Data[[#This Row],[Lower Bound]])/2)</f>
        <v>-5.0273721497124058E-2</v>
      </c>
      <c r="X614" s="30">
        <f>(Data[[#This Row],[Upper Bound]]+Data[[#This Row],[Lower Bound]])/2</f>
        <v>24.932239325210972</v>
      </c>
      <c r="Y614" s="29">
        <f>LN(Data[[#This Row],[NVActual]]/Data[[#This Row],[MA'[n^2']
30d]])</f>
        <v>-1.7035232232524857</v>
      </c>
      <c r="Z614" s="29">
        <f>LN(Data[[#This Row],[NVActual]]/Data[[#This Row],[MA'[n*ln(n)']
30d]])</f>
        <v>9.1754667466024333</v>
      </c>
      <c r="AA614" s="29">
        <f>LN(Data[[#This Row],[NVActual]]/Data[[#This Row],[MA'[n^1.5']]])</f>
        <v>5.0382174248116449</v>
      </c>
      <c r="AB614" s="29">
        <f>LN(Data[[#This Row],[NVActual]]/Data[[#This Row],[Metcalfe
(n^2)]])</f>
        <v>-1.4467456233613702</v>
      </c>
      <c r="AC614" s="26">
        <f>1+Data[[#This Row],[MA'[NVMetcalfe calc']]]/((Data[[#This Row],[NVM_norm
(scaled)]]-Data[[#This Row],[NV_fund.]])/2)</f>
        <v>-20924451970.798141</v>
      </c>
    </row>
    <row r="615" spans="1:29" x14ac:dyDescent="0.2">
      <c r="A615" s="23">
        <v>43561</v>
      </c>
      <c r="B615" s="24">
        <v>88939665130.797302</v>
      </c>
      <c r="C615" s="24">
        <f t="shared" si="73"/>
        <v>72856093659.902451</v>
      </c>
      <c r="D615" s="25">
        <f>LN(Data[[#This Row],[NVActual]])</f>
        <v>25.211224056908282</v>
      </c>
      <c r="E615" s="26">
        <v>677458</v>
      </c>
      <c r="F615" s="40">
        <f>Data[[#This Row],[DAA 
(n)]]^2</f>
        <v>458949341764</v>
      </c>
      <c r="G615" s="41">
        <f t="shared" si="74"/>
        <v>505956127805.5</v>
      </c>
      <c r="H615" s="28">
        <f>LN(Data[[#This Row],[Metcalfe
(n^2)]])</f>
        <v>26.852205674388891</v>
      </c>
      <c r="I615" s="42">
        <f t="shared" si="75"/>
        <v>26.918127471332628</v>
      </c>
      <c r="J615" s="40">
        <f>Data[[#This Row],[DAA 
(n)]]*LN(Data[[#This Row],[DAA 
(n)]])</f>
        <v>9095620.7758800741</v>
      </c>
      <c r="K615" s="40">
        <f t="shared" si="76"/>
        <v>9510950.2885912377</v>
      </c>
      <c r="L615" s="29">
        <f>LN(Data[[#This Row],[MA'[n*ln(n)']
30d]])</f>
        <v>16.067954354722993</v>
      </c>
      <c r="M615" s="43">
        <f t="shared" si="77"/>
        <v>16.018270000189311</v>
      </c>
      <c r="N615" s="40">
        <f>Data[[#This Row],[DAA 
(n)]]^1.5</f>
        <v>557601025.08223152</v>
      </c>
      <c r="O615" s="40">
        <f t="shared" si="78"/>
        <v>596470182.42489588</v>
      </c>
      <c r="P615" s="43">
        <f>LN(Data[[#This Row],[MA'[n^1.5']]])</f>
        <v>20.206539810700264</v>
      </c>
      <c r="Q615" s="43">
        <f t="shared" si="79"/>
        <v>20.135776866202836</v>
      </c>
      <c r="R615" s="30">
        <f>$O$1+$O$2*Data[[#This Row],[MA'[ln(n^2)']]]</f>
        <v>26.918127471332628</v>
      </c>
      <c r="S615" s="30">
        <f>$Q$1+$Q$2*Data[[#This Row],[MA'[ln(n*ln(n))']]]</f>
        <v>22.95014550031236</v>
      </c>
      <c r="T615" s="31">
        <f>$O$3*Data[[#This Row],[Metcalfe
(n^2)]]</f>
        <v>238653657717.28</v>
      </c>
      <c r="U615" s="31">
        <f t="shared" si="72"/>
        <v>263097186458.86008</v>
      </c>
      <c r="V615" s="30">
        <f>LN(Data[[#This Row],[MA'[NVA']
30d]]/Data[[#This Row],[MA'[NVMetcalfe calc']]])</f>
        <v>-1.2840373183671687</v>
      </c>
      <c r="W615" s="30">
        <f>$Q$3+Data[[#This Row],[NVM
(scaled)]]/((Data[[#This Row],[Upper Bound]]-Data[[#This Row],[Lower Bound]])/2)</f>
        <v>-5.7199169625768431E-2</v>
      </c>
      <c r="X615" s="30">
        <f>(Data[[#This Row],[Upper Bound]]+Data[[#This Row],[Lower Bound]])/2</f>
        <v>24.934136485822492</v>
      </c>
      <c r="Y615" s="32">
        <f>LN(Data[[#This Row],[NVActual]]/Data[[#This Row],[MA'[n^2']
30d]])</f>
        <v>-1.7384917416248897</v>
      </c>
      <c r="Z615" s="32">
        <f>LN(Data[[#This Row],[NVActual]]/Data[[#This Row],[MA'[n*ln(n)']
30d]])</f>
        <v>9.1432697021852896</v>
      </c>
      <c r="AA615" s="32">
        <f>LN(Data[[#This Row],[NVActual]]/Data[[#This Row],[MA'[n^1.5']]])</f>
        <v>5.0046842462080212</v>
      </c>
      <c r="AB615" s="32">
        <f>LN(Data[[#This Row],[NVActual]]/Data[[#This Row],[Metcalfe
(n^2)]])</f>
        <v>-1.6409816174806064</v>
      </c>
      <c r="AC615" s="34">
        <f>1+Data[[#This Row],[MA'[NVMetcalfe calc']]]/((Data[[#This Row],[NVM_norm
(scaled)]]-Data[[#This Row],[NV_fund.]])/2)</f>
        <v>-21055072051.661846</v>
      </c>
    </row>
    <row r="616" spans="1:29" x14ac:dyDescent="0.2">
      <c r="A616" s="23">
        <v>43560</v>
      </c>
      <c r="B616" s="24">
        <v>88734657095.240204</v>
      </c>
      <c r="C616" s="24">
        <f t="shared" si="73"/>
        <v>72156592741.896454</v>
      </c>
      <c r="D616" s="25">
        <f>LN(Data[[#This Row],[NVActual]])</f>
        <v>25.208916372556736</v>
      </c>
      <c r="E616" s="26">
        <v>873077</v>
      </c>
      <c r="F616" s="40">
        <f>Data[[#This Row],[DAA 
(n)]]^2</f>
        <v>762263447929</v>
      </c>
      <c r="G616" s="41">
        <f t="shared" si="74"/>
        <v>506493518963.90002</v>
      </c>
      <c r="H616" s="28">
        <f>LN(Data[[#This Row],[Metcalfe
(n^2)]])</f>
        <v>27.359558065071745</v>
      </c>
      <c r="I616" s="42">
        <f t="shared" si="75"/>
        <v>26.919278291004911</v>
      </c>
      <c r="J616" s="40">
        <f>Data[[#This Row],[DAA 
(n)]]*LN(Data[[#This Row],[DAA 
(n)]])</f>
        <v>11943500.438389322</v>
      </c>
      <c r="K616" s="40">
        <f t="shared" si="76"/>
        <v>9516626.0357580259</v>
      </c>
      <c r="L616" s="29">
        <f>LN(Data[[#This Row],[MA'[n*ln(n)']
30d]])</f>
        <v>16.068550935941577</v>
      </c>
      <c r="M616" s="43">
        <f t="shared" si="77"/>
        <v>16.015818170834685</v>
      </c>
      <c r="N616" s="40">
        <f>Data[[#This Row],[DAA 
(n)]]^1.5</f>
        <v>815790833.68686259</v>
      </c>
      <c r="O616" s="40">
        <f t="shared" si="78"/>
        <v>596957741.14261568</v>
      </c>
      <c r="P616" s="43">
        <f>LN(Data[[#This Row],[MA'[n^1.5']]])</f>
        <v>20.207356883495724</v>
      </c>
      <c r="Q616" s="43">
        <f t="shared" si="79"/>
        <v>20.132313138640423</v>
      </c>
      <c r="R616" s="30">
        <f>$O$1+$O$2*Data[[#This Row],[MA'[ln(n^2)']]]</f>
        <v>26.919278291004911</v>
      </c>
      <c r="S616" s="30">
        <f>$Q$1+$Q$2*Data[[#This Row],[MA'[ln(n*ln(n))']]]</f>
        <v>22.946099981877229</v>
      </c>
      <c r="T616" s="31">
        <f>$O$3*Data[[#This Row],[Metcalfe
(n^2)]]</f>
        <v>396376992923.08002</v>
      </c>
      <c r="U616" s="31">
        <f t="shared" si="72"/>
        <v>263376629861.22806</v>
      </c>
      <c r="V616" s="30">
        <f>LN(Data[[#This Row],[MA'[NVA']
30d]]/Data[[#This Row],[MA'[NVMetcalfe calc']]])</f>
        <v>-1.294746403933015</v>
      </c>
      <c r="W616" s="30">
        <f>$Q$3+Data[[#This Row],[NVM
(scaled)]]/((Data[[#This Row],[Upper Bound]]-Data[[#This Row],[Lower Bound]])/2)</f>
        <v>-6.1743417081766339E-2</v>
      </c>
      <c r="X616" s="30">
        <f>(Data[[#This Row],[Upper Bound]]+Data[[#This Row],[Lower Bound]])/2</f>
        <v>24.93268913644107</v>
      </c>
      <c r="Y616" s="29">
        <f>LN(Data[[#This Row],[NVActual]]/Data[[#This Row],[MA'[n^2']
30d]])</f>
        <v>-1.7418609922688073</v>
      </c>
      <c r="Z616" s="29">
        <f>LN(Data[[#This Row],[NVActual]]/Data[[#This Row],[MA'[n*ln(n)']
30d]])</f>
        <v>9.1403654366151592</v>
      </c>
      <c r="AA616" s="29">
        <f>LN(Data[[#This Row],[NVActual]]/Data[[#This Row],[MA'[n^1.5']]])</f>
        <v>5.0015594890610142</v>
      </c>
      <c r="AB616" s="29">
        <f>LN(Data[[#This Row],[NVActual]]/Data[[#This Row],[Metcalfe
(n^2)]])</f>
        <v>-2.1506416925150074</v>
      </c>
      <c r="AC616" s="26">
        <f>1+Data[[#This Row],[MA'[NVMetcalfe calc']]]/((Data[[#This Row],[NVM_norm
(scaled)]]-Data[[#This Row],[NV_fund.]])/2)</f>
        <v>-21074823706.018425</v>
      </c>
    </row>
    <row r="617" spans="1:29" x14ac:dyDescent="0.2">
      <c r="A617" s="23">
        <v>43559</v>
      </c>
      <c r="B617" s="24">
        <v>86574903765.804092</v>
      </c>
      <c r="C617" s="24">
        <f t="shared" si="73"/>
        <v>71462215008.353745</v>
      </c>
      <c r="D617" s="25">
        <f>LN(Data[[#This Row],[NVActual]])</f>
        <v>25.184275815664012</v>
      </c>
      <c r="E617" s="26">
        <v>802957</v>
      </c>
      <c r="F617" s="40">
        <f>Data[[#This Row],[DAA 
(n)]]^2</f>
        <v>644739943849</v>
      </c>
      <c r="G617" s="41">
        <f t="shared" si="74"/>
        <v>499058492190.29999</v>
      </c>
      <c r="H617" s="28">
        <f>LN(Data[[#This Row],[Metcalfe
(n^2)]])</f>
        <v>27.192112884609109</v>
      </c>
      <c r="I617" s="42">
        <f t="shared" si="75"/>
        <v>26.907738883741239</v>
      </c>
      <c r="J617" s="40">
        <f>Data[[#This Row],[DAA 
(n)]]*LN(Data[[#This Row],[DAA 
(n)]])</f>
        <v>10917048.692743538</v>
      </c>
      <c r="K617" s="40">
        <f t="shared" si="76"/>
        <v>9449113.0050067976</v>
      </c>
      <c r="L617" s="29">
        <f>LN(Data[[#This Row],[MA'[n*ln(n)']
30d]])</f>
        <v>16.061431433160578</v>
      </c>
      <c r="M617" s="43">
        <f t="shared" si="77"/>
        <v>16.013266920728991</v>
      </c>
      <c r="N617" s="40">
        <f>Data[[#This Row],[DAA 
(n)]]^1.5</f>
        <v>719512648.32048678</v>
      </c>
      <c r="O617" s="40">
        <f t="shared" si="78"/>
        <v>590739560.09750021</v>
      </c>
      <c r="P617" s="43">
        <f>LN(Data[[#This Row],[MA'[n^1.5']]])</f>
        <v>20.196885801589904</v>
      </c>
      <c r="Q617" s="43">
        <f t="shared" si="79"/>
        <v>20.128710967520451</v>
      </c>
      <c r="R617" s="30">
        <f>$O$1+$O$2*Data[[#This Row],[MA'[ln(n^2)']]]</f>
        <v>26.907738883741239</v>
      </c>
      <c r="S617" s="30">
        <f>$Q$1+$Q$2*Data[[#This Row],[MA'[ln(n*ln(n))']]]</f>
        <v>22.941890419202835</v>
      </c>
      <c r="T617" s="31">
        <f>$O$3*Data[[#This Row],[Metcalfe
(n^2)]]</f>
        <v>335264770801.48004</v>
      </c>
      <c r="U617" s="31">
        <f t="shared" si="72"/>
        <v>259510415938.95605</v>
      </c>
      <c r="V617" s="30">
        <f>LN(Data[[#This Row],[MA'[NVA']
30d]]/Data[[#This Row],[MA'[NVMetcalfe calc']]])</f>
        <v>-1.2896279917001179</v>
      </c>
      <c r="W617" s="30">
        <f>$Q$3+Data[[#This Row],[NVM
(scaled)]]/((Data[[#This Row],[Upper Bound]]-Data[[#This Row],[Lower Bound]])/2)</f>
        <v>-6.0366751645525296E-2</v>
      </c>
      <c r="X617" s="30">
        <f>(Data[[#This Row],[Upper Bound]]+Data[[#This Row],[Lower Bound]])/2</f>
        <v>24.924814651472037</v>
      </c>
      <c r="Y617" s="32">
        <f>LN(Data[[#This Row],[NVActual]]/Data[[#This Row],[MA'[n^2']
30d]])</f>
        <v>-1.7517133289825657</v>
      </c>
      <c r="Z617" s="32">
        <f>LN(Data[[#This Row],[NVActual]]/Data[[#This Row],[MA'[n*ln(n)']
30d]])</f>
        <v>9.1228443825034322</v>
      </c>
      <c r="AA617" s="32">
        <f>LN(Data[[#This Row],[NVActual]]/Data[[#This Row],[MA'[n^1.5']]])</f>
        <v>4.9873900140741068</v>
      </c>
      <c r="AB617" s="32">
        <f>LN(Data[[#This Row],[NVActual]]/Data[[#This Row],[Metcalfe
(n^2)]])</f>
        <v>-2.0078370689450966</v>
      </c>
      <c r="AC617" s="34">
        <f>1+Data[[#This Row],[MA'[NVMetcalfe calc']]]/((Data[[#This Row],[NVM_norm
(scaled)]]-Data[[#This Row],[NV_fund.]])/2)</f>
        <v>-20773146429.433784</v>
      </c>
    </row>
    <row r="618" spans="1:29" x14ac:dyDescent="0.2">
      <c r="A618" s="23">
        <v>43558</v>
      </c>
      <c r="B618" s="24">
        <v>87429243678.572098</v>
      </c>
      <c r="C618" s="24">
        <f t="shared" si="73"/>
        <v>70829458019.527802</v>
      </c>
      <c r="D618" s="25">
        <f>LN(Data[[#This Row],[NVActual]])</f>
        <v>25.194095659507859</v>
      </c>
      <c r="E618" s="26">
        <v>856707</v>
      </c>
      <c r="F618" s="40">
        <f>Data[[#This Row],[DAA 
(n)]]^2</f>
        <v>733946883849</v>
      </c>
      <c r="G618" s="41">
        <f t="shared" si="74"/>
        <v>493972954248.70001</v>
      </c>
      <c r="H618" s="28">
        <f>LN(Data[[#This Row],[Metcalfe
(n^2)]])</f>
        <v>27.321702497614091</v>
      </c>
      <c r="I618" s="42">
        <f t="shared" si="75"/>
        <v>26.898738379403362</v>
      </c>
      <c r="J618" s="40">
        <f>Data[[#This Row],[DAA 
(n)]]*LN(Data[[#This Row],[DAA 
(n)]])</f>
        <v>11703346.890811738</v>
      </c>
      <c r="K618" s="40">
        <f t="shared" si="76"/>
        <v>9399998.4586111475</v>
      </c>
      <c r="L618" s="29">
        <f>LN(Data[[#This Row],[MA'[n*ln(n)']
30d]])</f>
        <v>16.05622008326268</v>
      </c>
      <c r="M618" s="43">
        <f t="shared" si="77"/>
        <v>16.010727595421006</v>
      </c>
      <c r="N618" s="40">
        <f>Data[[#This Row],[DAA 
(n)]]^1.5</f>
        <v>792954874.51785135</v>
      </c>
      <c r="O618" s="40">
        <f t="shared" si="78"/>
        <v>586342791.35161459</v>
      </c>
      <c r="P618" s="43">
        <f>LN(Data[[#This Row],[MA'[n^1.5']]])</f>
        <v>20.189415144690912</v>
      </c>
      <c r="Q618" s="43">
        <f t="shared" si="79"/>
        <v>20.125141120741205</v>
      </c>
      <c r="R618" s="30">
        <f>$O$1+$O$2*Data[[#This Row],[MA'[ln(n^2)']]]</f>
        <v>26.898738379403362</v>
      </c>
      <c r="S618" s="30">
        <f>$Q$1+$Q$2*Data[[#This Row],[MA'[ln(n*ln(n))']]]</f>
        <v>22.937700532444659</v>
      </c>
      <c r="T618" s="31">
        <f>$O$3*Data[[#This Row],[Metcalfe
(n^2)]]</f>
        <v>381652379601.48004</v>
      </c>
      <c r="U618" s="31">
        <f t="shared" si="72"/>
        <v>256865936209.3241</v>
      </c>
      <c r="V618" s="30">
        <f>LN(Data[[#This Row],[MA'[NVA']
30d]]/Data[[#This Row],[MA'[NVMetcalfe calc']]])</f>
        <v>-1.2882793119109435</v>
      </c>
      <c r="W618" s="30">
        <f>$Q$3+Data[[#This Row],[NVM
(scaled)]]/((Data[[#This Row],[Upper Bound]]-Data[[#This Row],[Lower Bound]])/2)</f>
        <v>-6.0475638802637621E-2</v>
      </c>
      <c r="X618" s="30">
        <f>(Data[[#This Row],[Upper Bound]]+Data[[#This Row],[Lower Bound]])/2</f>
        <v>24.91821945592401</v>
      </c>
      <c r="Y618" s="29">
        <f>LN(Data[[#This Row],[NVActual]]/Data[[#This Row],[MA'[n^2']
30d]])</f>
        <v>-1.7316509446433104</v>
      </c>
      <c r="Z618" s="29">
        <f>LN(Data[[#This Row],[NVActual]]/Data[[#This Row],[MA'[n*ln(n)']
30d]])</f>
        <v>9.1378755762451753</v>
      </c>
      <c r="AA618" s="29">
        <f>LN(Data[[#This Row],[NVActual]]/Data[[#This Row],[MA'[n^1.5']]])</f>
        <v>5.0046805148169442</v>
      </c>
      <c r="AB618" s="29">
        <f>LN(Data[[#This Row],[NVActual]]/Data[[#This Row],[Metcalfe
(n^2)]])</f>
        <v>-2.1276068381062347</v>
      </c>
      <c r="AC618" s="26">
        <f>1+Data[[#This Row],[MA'[NVMetcalfe calc']]]/((Data[[#This Row],[NVM_norm
(scaled)]]-Data[[#This Row],[NV_fund.]])/2)</f>
        <v>-20566801846.351273</v>
      </c>
    </row>
    <row r="619" spans="1:29" x14ac:dyDescent="0.2">
      <c r="A619" s="23">
        <v>43557</v>
      </c>
      <c r="B619" s="24">
        <v>86424523990.813095</v>
      </c>
      <c r="C619" s="24">
        <f t="shared" si="73"/>
        <v>70088854278.191803</v>
      </c>
      <c r="D619" s="25">
        <f>LN(Data[[#This Row],[NVActual]])</f>
        <v>25.182537314967025</v>
      </c>
      <c r="E619" s="26">
        <v>879271</v>
      </c>
      <c r="F619" s="40">
        <f>Data[[#This Row],[DAA 
(n)]]^2</f>
        <v>773117491441</v>
      </c>
      <c r="G619" s="41">
        <f t="shared" si="74"/>
        <v>485253597104.43335</v>
      </c>
      <c r="H619" s="28">
        <f>LN(Data[[#This Row],[Metcalfe
(n^2)]])</f>
        <v>27.3736968680861</v>
      </c>
      <c r="I619" s="42">
        <f t="shared" si="75"/>
        <v>26.884048972971268</v>
      </c>
      <c r="J619" s="40">
        <f>Data[[#This Row],[DAA 
(n)]]*LN(Data[[#This Row],[DAA 
(n)]])</f>
        <v>12034448.909449466</v>
      </c>
      <c r="K619" s="40">
        <f t="shared" si="76"/>
        <v>9317804.0549868159</v>
      </c>
      <c r="L619" s="29">
        <f>LN(Data[[#This Row],[MA'[n*ln(n)']
30d]])</f>
        <v>16.04743754248214</v>
      </c>
      <c r="M619" s="43">
        <f t="shared" si="77"/>
        <v>16.00802704880785</v>
      </c>
      <c r="N619" s="40">
        <f>Data[[#This Row],[DAA 
(n)]]^1.5</f>
        <v>824487592.27584505</v>
      </c>
      <c r="O619" s="40">
        <f t="shared" si="78"/>
        <v>578903711.4690932</v>
      </c>
      <c r="P619" s="43">
        <f>LN(Data[[#This Row],[MA'[n^1.5']]])</f>
        <v>20.176646720272579</v>
      </c>
      <c r="Q619" s="43">
        <f t="shared" si="79"/>
        <v>20.12136784289876</v>
      </c>
      <c r="R619" s="30">
        <f>$O$1+$O$2*Data[[#This Row],[MA'[ln(n^2)']]]</f>
        <v>26.884048972971268</v>
      </c>
      <c r="S619" s="30">
        <f>$Q$1+$Q$2*Data[[#This Row],[MA'[ln(n*ln(n))']]]</f>
        <v>22.93324463053295</v>
      </c>
      <c r="T619" s="31">
        <f>$O$3*Data[[#This Row],[Metcalfe
(n^2)]]</f>
        <v>402021095549.32001</v>
      </c>
      <c r="U619" s="31">
        <f t="shared" si="72"/>
        <v>252331870494.30539</v>
      </c>
      <c r="V619" s="30">
        <f>LN(Data[[#This Row],[MA'[NVA']
30d]]/Data[[#This Row],[MA'[NVMetcalfe calc']]])</f>
        <v>-1.2809813835630011</v>
      </c>
      <c r="W619" s="30">
        <f>$Q$3+Data[[#This Row],[NVM
(scaled)]]/((Data[[#This Row],[Upper Bound]]-Data[[#This Row],[Lower Bound]])/2)</f>
        <v>-5.8466121089873035E-2</v>
      </c>
      <c r="X619" s="30">
        <f>(Data[[#This Row],[Upper Bound]]+Data[[#This Row],[Lower Bound]])/2</f>
        <v>24.908646801752109</v>
      </c>
      <c r="Y619" s="32">
        <f>LN(Data[[#This Row],[NVActual]]/Data[[#This Row],[MA'[n^2']
30d]])</f>
        <v>-1.725400156890124</v>
      </c>
      <c r="Z619" s="32">
        <f>LN(Data[[#This Row],[NVActual]]/Data[[#This Row],[MA'[n*ln(n)']
30d]])</f>
        <v>9.1350997724848852</v>
      </c>
      <c r="AA619" s="32">
        <f>LN(Data[[#This Row],[NVActual]]/Data[[#This Row],[MA'[n^1.5']]])</f>
        <v>5.0058905946944456</v>
      </c>
      <c r="AB619" s="32">
        <f>LN(Data[[#This Row],[NVActual]]/Data[[#This Row],[Metcalfe
(n^2)]])</f>
        <v>-2.1911595531190726</v>
      </c>
      <c r="AC619" s="34">
        <f>1+Data[[#This Row],[MA'[NVMetcalfe calc']]]/((Data[[#This Row],[NVM_norm
(scaled)]]-Data[[#This Row],[NV_fund.]])/2)</f>
        <v>-20213139681.918751</v>
      </c>
    </row>
    <row r="620" spans="1:29" x14ac:dyDescent="0.2">
      <c r="A620" s="23">
        <v>43556</v>
      </c>
      <c r="B620" s="24">
        <v>72928511837.764297</v>
      </c>
      <c r="C620" s="24">
        <f t="shared" si="73"/>
        <v>69429829389.84346</v>
      </c>
      <c r="D620" s="25">
        <f>LN(Data[[#This Row],[NVActual]])</f>
        <v>25.012745508383535</v>
      </c>
      <c r="E620" s="26">
        <v>697929</v>
      </c>
      <c r="F620" s="40">
        <f>Data[[#This Row],[DAA 
(n)]]^2</f>
        <v>487104889041</v>
      </c>
      <c r="G620" s="41">
        <f t="shared" si="74"/>
        <v>469712845668.43335</v>
      </c>
      <c r="H620" s="28">
        <f>LN(Data[[#This Row],[Metcalfe
(n^2)]])</f>
        <v>26.911745314746106</v>
      </c>
      <c r="I620" s="42">
        <f t="shared" si="75"/>
        <v>26.853251455309231</v>
      </c>
      <c r="J620" s="40">
        <f>Data[[#This Row],[DAA 
(n)]]*LN(Data[[#This Row],[DAA 
(n)]])</f>
        <v>9391243.7478877176</v>
      </c>
      <c r="K620" s="40">
        <f t="shared" si="76"/>
        <v>9160866.9376005214</v>
      </c>
      <c r="L620" s="29">
        <f>LN(Data[[#This Row],[MA'[n*ln(n)']
30d]])</f>
        <v>16.030451376014717</v>
      </c>
      <c r="M620" s="43">
        <f t="shared" si="77"/>
        <v>16.005385791516883</v>
      </c>
      <c r="N620" s="40">
        <f>Data[[#This Row],[DAA 
(n)]]^1.5</f>
        <v>583064857.54459345</v>
      </c>
      <c r="O620" s="40">
        <f t="shared" si="78"/>
        <v>565165041.85315239</v>
      </c>
      <c r="P620" s="43">
        <f>LN(Data[[#This Row],[MA'[n^1.5']]])</f>
        <v>20.152628355929654</v>
      </c>
      <c r="Q620" s="43">
        <f t="shared" si="79"/>
        <v>20.117700573097334</v>
      </c>
      <c r="R620" s="30">
        <f>$O$1+$O$2*Data[[#This Row],[MA'[ln(n^2)']]]</f>
        <v>26.853251455309231</v>
      </c>
      <c r="S620" s="30">
        <f>$Q$1+$Q$2*Data[[#This Row],[MA'[ln(n*ln(n))']]]</f>
        <v>22.928886556002855</v>
      </c>
      <c r="T620" s="31">
        <f>$O$3*Data[[#This Row],[Metcalfe
(n^2)]]</f>
        <v>253294542301.32001</v>
      </c>
      <c r="U620" s="31">
        <f t="shared" si="72"/>
        <v>244250679747.58533</v>
      </c>
      <c r="V620" s="30">
        <f>LN(Data[[#This Row],[MA'[NVA']
30d]]/Data[[#This Row],[MA'[NVMetcalfe calc']]])</f>
        <v>-1.2578784804535545</v>
      </c>
      <c r="W620" s="30">
        <f>$Q$3+Data[[#This Row],[NVM
(scaled)]]/((Data[[#This Row],[Upper Bound]]-Data[[#This Row],[Lower Bound]])/2)</f>
        <v>-5.1060916978379001E-2</v>
      </c>
      <c r="X620" s="30">
        <f>(Data[[#This Row],[Upper Bound]]+Data[[#This Row],[Lower Bound]])/2</f>
        <v>24.891069005656043</v>
      </c>
      <c r="Y620" s="29">
        <f>LN(Data[[#This Row],[NVActual]]/Data[[#This Row],[MA'[n^2']
30d]])</f>
        <v>-1.8626418698878853</v>
      </c>
      <c r="Z620" s="29">
        <f>LN(Data[[#This Row],[NVActual]]/Data[[#This Row],[MA'[n*ln(n)']
30d]])</f>
        <v>8.9822941323688159</v>
      </c>
      <c r="AA620" s="29">
        <f>LN(Data[[#This Row],[NVActual]]/Data[[#This Row],[MA'[n^1.5']]])</f>
        <v>4.8601171524538804</v>
      </c>
      <c r="AB620" s="29">
        <f>LN(Data[[#This Row],[NVActual]]/Data[[#This Row],[Metcalfe
(n^2)]])</f>
        <v>-1.8989998063625713</v>
      </c>
      <c r="AC620" s="26">
        <f>1+Data[[#This Row],[MA'[NVMetcalfe calc']]]/((Data[[#This Row],[NVM_norm
(scaled)]]-Data[[#This Row],[NV_fund.]])/2)</f>
        <v>-19585390701.815105</v>
      </c>
    </row>
    <row r="621" spans="1:29" x14ac:dyDescent="0.2">
      <c r="A621" s="23">
        <v>43555</v>
      </c>
      <c r="B621" s="24">
        <v>72144407426.989899</v>
      </c>
      <c r="C621" s="24">
        <f t="shared" si="73"/>
        <v>69233587660.99794</v>
      </c>
      <c r="D621" s="25">
        <f>LN(Data[[#This Row],[NVActual]])</f>
        <v>25.00193560602256</v>
      </c>
      <c r="E621" s="26">
        <v>623888</v>
      </c>
      <c r="F621" s="40">
        <f>Data[[#This Row],[DAA 
(n)]]^2</f>
        <v>389236236544</v>
      </c>
      <c r="G621" s="41">
        <f t="shared" si="74"/>
        <v>466146693984.43335</v>
      </c>
      <c r="H621" s="28">
        <f>LN(Data[[#This Row],[Metcalfe
(n^2)]])</f>
        <v>26.687452288124653</v>
      </c>
      <c r="I621" s="42">
        <f t="shared" si="75"/>
        <v>26.844985068812779</v>
      </c>
      <c r="J621" s="40">
        <f>Data[[#This Row],[DAA 
(n)]]*LN(Data[[#This Row],[DAA 
(n)]])</f>
        <v>8324990.6165667567</v>
      </c>
      <c r="K621" s="40">
        <f t="shared" si="76"/>
        <v>9121812.8802490011</v>
      </c>
      <c r="L621" s="29">
        <f>LN(Data[[#This Row],[MA'[n*ln(n)']
30d]])</f>
        <v>16.026179123025301</v>
      </c>
      <c r="M621" s="43">
        <f t="shared" si="77"/>
        <v>16.003495637001169</v>
      </c>
      <c r="N621" s="40">
        <f>Data[[#This Row],[DAA 
(n)]]^1.5</f>
        <v>492787801.33538485</v>
      </c>
      <c r="O621" s="40">
        <f t="shared" si="78"/>
        <v>561866426.83819914</v>
      </c>
      <c r="P621" s="43">
        <f>LN(Data[[#This Row],[MA'[n^1.5']]])</f>
        <v>20.146774704943741</v>
      </c>
      <c r="Q621" s="43">
        <f t="shared" si="79"/>
        <v>20.115083647525353</v>
      </c>
      <c r="R621" s="30">
        <f>$O$1+$O$2*Data[[#This Row],[MA'[ln(n^2)']]]</f>
        <v>26.844985068812779</v>
      </c>
      <c r="S621" s="30">
        <f>$Q$1+$Q$2*Data[[#This Row],[MA'[ln(n*ln(n))']]]</f>
        <v>22.925767801051926</v>
      </c>
      <c r="T621" s="31">
        <f>$O$3*Data[[#This Row],[Metcalfe
(n^2)]]</f>
        <v>202402843002.88</v>
      </c>
      <c r="U621" s="31">
        <f t="shared" ref="U621:U684" si="80">AVERAGE(T621:T650)</f>
        <v>242396280871.90536</v>
      </c>
      <c r="V621" s="30">
        <f>LN(Data[[#This Row],[MA'[NVA']
30d]]/Data[[#This Row],[MA'[NVMetcalfe calc']]])</f>
        <v>-1.2530877954467945</v>
      </c>
      <c r="W621" s="30">
        <f>$Q$3+Data[[#This Row],[NVM
(scaled)]]/((Data[[#This Row],[Upper Bound]]-Data[[#This Row],[Lower Bound]])/2)</f>
        <v>-4.9458192713421556E-2</v>
      </c>
      <c r="X621" s="30">
        <f>(Data[[#This Row],[Upper Bound]]+Data[[#This Row],[Lower Bound]])/2</f>
        <v>24.885376434932354</v>
      </c>
      <c r="Y621" s="32">
        <f>LN(Data[[#This Row],[NVActual]]/Data[[#This Row],[MA'[n^2']
30d]])</f>
        <v>-1.865830609470287</v>
      </c>
      <c r="Z621" s="32">
        <f>LN(Data[[#This Row],[NVActual]]/Data[[#This Row],[MA'[n*ln(n)']
30d]])</f>
        <v>8.9757564829972587</v>
      </c>
      <c r="AA621" s="32">
        <f>LN(Data[[#This Row],[NVActual]]/Data[[#This Row],[MA'[n^1.5']]])</f>
        <v>4.8551609010788193</v>
      </c>
      <c r="AB621" s="32">
        <f>LN(Data[[#This Row],[NVActual]]/Data[[#This Row],[Metcalfe
(n^2)]])</f>
        <v>-1.6855166821020928</v>
      </c>
      <c r="AC621" s="34">
        <f>1+Data[[#This Row],[MA'[NVMetcalfe calc']]]/((Data[[#This Row],[NVM_norm
(scaled)]]-Data[[#This Row],[NV_fund.]])/2)</f>
        <v>-19442381269.349834</v>
      </c>
    </row>
    <row r="622" spans="1:29" x14ac:dyDescent="0.2">
      <c r="A622" s="23">
        <v>43554</v>
      </c>
      <c r="B622" s="24">
        <v>72094536468.243607</v>
      </c>
      <c r="C622" s="24">
        <f t="shared" si="73"/>
        <v>69073764123.557388</v>
      </c>
      <c r="D622" s="25">
        <f>LN(Data[[#This Row],[NVActual]])</f>
        <v>25.001244101226604</v>
      </c>
      <c r="E622" s="26">
        <v>683748</v>
      </c>
      <c r="F622" s="40">
        <f>Data[[#This Row],[DAA 
(n)]]^2</f>
        <v>467511327504</v>
      </c>
      <c r="G622" s="41">
        <f t="shared" si="74"/>
        <v>470837509574.83331</v>
      </c>
      <c r="H622" s="28">
        <f>LN(Data[[#This Row],[Metcalfe
(n^2)]])</f>
        <v>26.870689415336692</v>
      </c>
      <c r="I622" s="42">
        <f t="shared" si="75"/>
        <v>26.855272282469642</v>
      </c>
      <c r="J622" s="40">
        <f>Data[[#This Row],[DAA 
(n)]]*LN(Data[[#This Row],[DAA 
(n)]])</f>
        <v>9186390.0731788166</v>
      </c>
      <c r="K622" s="40">
        <f t="shared" si="76"/>
        <v>9171858.2942788024</v>
      </c>
      <c r="L622" s="29">
        <f>LN(Data[[#This Row],[MA'[n*ln(n)']
30d]])</f>
        <v>16.031650473023618</v>
      </c>
      <c r="M622" s="43">
        <f t="shared" si="77"/>
        <v>16.001777921644578</v>
      </c>
      <c r="N622" s="40">
        <f>Data[[#This Row],[DAA 
(n)]]^1.5</f>
        <v>565384767.35600471</v>
      </c>
      <c r="O622" s="40">
        <f t="shared" si="78"/>
        <v>566144511.83758426</v>
      </c>
      <c r="P622" s="43">
        <f>LN(Data[[#This Row],[MA'[n^1.5']]])</f>
        <v>20.154359924846347</v>
      </c>
      <c r="Q622" s="43">
        <f t="shared" si="79"/>
        <v>20.112702953554283</v>
      </c>
      <c r="R622" s="30">
        <f>$O$1+$O$2*Data[[#This Row],[MA'[ln(n^2)']]]</f>
        <v>26.855272282469642</v>
      </c>
      <c r="S622" s="30">
        <f>$Q$1+$Q$2*Data[[#This Row],[MA'[ln(n*ln(n))']]]</f>
        <v>22.922933570713553</v>
      </c>
      <c r="T622" s="31">
        <f>$O$3*Data[[#This Row],[Metcalfe
(n^2)]]</f>
        <v>243105890302.08002</v>
      </c>
      <c r="U622" s="31">
        <f t="shared" si="80"/>
        <v>244835504978.91336</v>
      </c>
      <c r="V622" s="30">
        <f>LN(Data[[#This Row],[MA'[NVA']
30d]]/Data[[#This Row],[MA'[NVMetcalfe calc']]])</f>
        <v>-1.2654115979556937</v>
      </c>
      <c r="W622" s="30">
        <f>$Q$3+Data[[#This Row],[NVM
(scaled)]]/((Data[[#This Row],[Upper Bound]]-Data[[#This Row],[Lower Bound]])/2)</f>
        <v>-5.3592371212901502E-2</v>
      </c>
      <c r="X622" s="30">
        <f>(Data[[#This Row],[Upper Bound]]+Data[[#This Row],[Lower Bound]])/2</f>
        <v>24.889102926591598</v>
      </c>
      <c r="Y622" s="29">
        <f>LN(Data[[#This Row],[NVActual]]/Data[[#This Row],[MA'[n^2']
30d]])</f>
        <v>-1.8765347799264078</v>
      </c>
      <c r="Z622" s="29">
        <f>LN(Data[[#This Row],[NVActual]]/Data[[#This Row],[MA'[n*ln(n)']
30d]])</f>
        <v>8.9695936282029862</v>
      </c>
      <c r="AA622" s="29">
        <f>LN(Data[[#This Row],[NVActual]]/Data[[#This Row],[MA'[n^1.5']]])</f>
        <v>4.8468841763802581</v>
      </c>
      <c r="AB622" s="29">
        <f>LN(Data[[#This Row],[NVActual]]/Data[[#This Row],[Metcalfe
(n^2)]])</f>
        <v>-1.8694453141100889</v>
      </c>
      <c r="AC622" s="26">
        <f>1+Data[[#This Row],[MA'[NVMetcalfe calc']]]/((Data[[#This Row],[NVM_norm
(scaled)]]-Data[[#This Row],[NV_fund.]])/2)</f>
        <v>-19631840267.719013</v>
      </c>
    </row>
    <row r="623" spans="1:29" x14ac:dyDescent="0.2">
      <c r="A623" s="23">
        <v>43553</v>
      </c>
      <c r="B623" s="24">
        <v>72044617181.570404</v>
      </c>
      <c r="C623" s="24">
        <f t="shared" si="73"/>
        <v>68898509568.864807</v>
      </c>
      <c r="D623" s="25">
        <f>LN(Data[[#This Row],[NVActual]])</f>
        <v>25.000551447115559</v>
      </c>
      <c r="E623" s="26">
        <v>759323</v>
      </c>
      <c r="F623" s="40">
        <f>Data[[#This Row],[DAA 
(n)]]^2</f>
        <v>576571418329</v>
      </c>
      <c r="G623" s="41">
        <f t="shared" si="74"/>
        <v>471049595598.86664</v>
      </c>
      <c r="H623" s="28">
        <f>LN(Data[[#This Row],[Metcalfe
(n^2)]])</f>
        <v>27.080365051600225</v>
      </c>
      <c r="I623" s="42">
        <f t="shared" si="75"/>
        <v>26.85572287218675</v>
      </c>
      <c r="J623" s="40">
        <f>Data[[#This Row],[DAA 
(n)]]*LN(Data[[#This Row],[DAA 
(n)]])</f>
        <v>10281372.016038118</v>
      </c>
      <c r="K623" s="40">
        <f t="shared" si="76"/>
        <v>9174090.0403269883</v>
      </c>
      <c r="L623" s="29">
        <f>LN(Data[[#This Row],[MA'[n*ln(n)']
30d]])</f>
        <v>16.031893768820431</v>
      </c>
      <c r="M623" s="43">
        <f t="shared" si="77"/>
        <v>15.999681924850766</v>
      </c>
      <c r="N623" s="40">
        <f>Data[[#This Row],[DAA 
(n)]]^1.5</f>
        <v>661667544.22431076</v>
      </c>
      <c r="O623" s="40">
        <f t="shared" si="78"/>
        <v>566336551.08723426</v>
      </c>
      <c r="P623" s="43">
        <f>LN(Data[[#This Row],[MA'[n^1.5']]])</f>
        <v>20.154699072683389</v>
      </c>
      <c r="Q623" s="43">
        <f t="shared" si="79"/>
        <v>20.109791874851144</v>
      </c>
      <c r="R623" s="30">
        <f>$O$1+$O$2*Data[[#This Row],[MA'[ln(n^2)']]]</f>
        <v>26.85572287218675</v>
      </c>
      <c r="S623" s="30">
        <f>$Q$1+$Q$2*Data[[#This Row],[MA'[ln(n*ln(n))']]]</f>
        <v>22.919475176003761</v>
      </c>
      <c r="T623" s="31">
        <f>$O$3*Data[[#This Row],[Metcalfe
(n^2)]]</f>
        <v>299817137531.08002</v>
      </c>
      <c r="U623" s="31">
        <f t="shared" si="80"/>
        <v>244945789711.41068</v>
      </c>
      <c r="V623" s="30">
        <f>LN(Data[[#This Row],[MA'[NVA']
30d]]/Data[[#This Row],[MA'[NVMetcalfe calc']]])</f>
        <v>-1.2684023735936787</v>
      </c>
      <c r="W623" s="30">
        <f>$Q$3+Data[[#This Row],[NVM
(scaled)]]/((Data[[#This Row],[Upper Bound]]-Data[[#This Row],[Lower Bound]])/2)</f>
        <v>-5.4472843933911386E-2</v>
      </c>
      <c r="X623" s="30">
        <f>(Data[[#This Row],[Upper Bound]]+Data[[#This Row],[Lower Bound]])/2</f>
        <v>24.887599024095255</v>
      </c>
      <c r="Y623" s="32">
        <f>LN(Data[[#This Row],[NVActual]]/Data[[#This Row],[MA'[n^2']
30d]])</f>
        <v>-1.8776777768151649</v>
      </c>
      <c r="Z623" s="32">
        <f>LN(Data[[#This Row],[NVActual]]/Data[[#This Row],[MA'[n*ln(n)']
30d]])</f>
        <v>8.9686576782951271</v>
      </c>
      <c r="AA623" s="32">
        <f>LN(Data[[#This Row],[NVActual]]/Data[[#This Row],[MA'[n^1.5']]])</f>
        <v>4.8458523744321713</v>
      </c>
      <c r="AB623" s="32">
        <f>LN(Data[[#This Row],[NVActual]]/Data[[#This Row],[Metcalfe
(n^2)]])</f>
        <v>-2.0798136044846678</v>
      </c>
      <c r="AC623" s="34">
        <f>1+Data[[#This Row],[MA'[NVMetcalfe calc']]]/((Data[[#This Row],[NVM_norm
(scaled)]]-Data[[#This Row],[NV_fund.]])/2)</f>
        <v>-19641174237.246265</v>
      </c>
    </row>
    <row r="624" spans="1:29" x14ac:dyDescent="0.2">
      <c r="A624" s="23">
        <v>43552</v>
      </c>
      <c r="B624" s="24">
        <v>70653886033.990005</v>
      </c>
      <c r="C624" s="24">
        <f t="shared" si="73"/>
        <v>68732920906.384247</v>
      </c>
      <c r="D624" s="25">
        <f>LN(Data[[#This Row],[NVActual]])</f>
        <v>24.981058948583957</v>
      </c>
      <c r="E624" s="26">
        <v>765998</v>
      </c>
      <c r="F624" s="40">
        <f>Data[[#This Row],[DAA 
(n)]]^2</f>
        <v>586752936004</v>
      </c>
      <c r="G624" s="41">
        <f t="shared" si="74"/>
        <v>466717064497.36664</v>
      </c>
      <c r="H624" s="28">
        <f>LN(Data[[#This Row],[Metcalfe
(n^2)]])</f>
        <v>27.097869675506523</v>
      </c>
      <c r="I624" s="42">
        <f t="shared" si="75"/>
        <v>26.847208006040724</v>
      </c>
      <c r="J624" s="40">
        <f>Data[[#This Row],[DAA 
(n)]]*LN(Data[[#This Row],[DAA 
(n)]])</f>
        <v>10378456.987849323</v>
      </c>
      <c r="K624" s="40">
        <f t="shared" si="76"/>
        <v>9130152.6941991076</v>
      </c>
      <c r="L624" s="29">
        <f>LN(Data[[#This Row],[MA'[n*ln(n)']
30d]])</f>
        <v>16.02709297687808</v>
      </c>
      <c r="M624" s="43">
        <f t="shared" si="77"/>
        <v>15.997427169675854</v>
      </c>
      <c r="N624" s="40">
        <f>Data[[#This Row],[DAA 
(n)]]^1.5</f>
        <v>670411497.12187159</v>
      </c>
      <c r="O624" s="40">
        <f t="shared" si="78"/>
        <v>562491156.88571012</v>
      </c>
      <c r="P624" s="43">
        <f>LN(Data[[#This Row],[MA'[n^1.5']]])</f>
        <v>20.1478859708272</v>
      </c>
      <c r="Q624" s="43">
        <f t="shared" si="79"/>
        <v>20.106659362894977</v>
      </c>
      <c r="R624" s="30">
        <f>$O$1+$O$2*Data[[#This Row],[MA'[ln(n^2)']]]</f>
        <v>26.847208006040724</v>
      </c>
      <c r="S624" s="30">
        <f>$Q$1+$Q$2*Data[[#This Row],[MA'[ln(n*ln(n))']]]</f>
        <v>22.915754829965156</v>
      </c>
      <c r="T624" s="31">
        <f>$O$3*Data[[#This Row],[Metcalfe
(n^2)]]</f>
        <v>305111526722.08002</v>
      </c>
      <c r="U624" s="31">
        <f t="shared" si="80"/>
        <v>242692873538.63074</v>
      </c>
      <c r="V624" s="30">
        <f>LN(Data[[#This Row],[MA'[NVA']
30d]]/Data[[#This Row],[MA'[NVMetcalfe calc']]])</f>
        <v>-1.2615684665443327</v>
      </c>
      <c r="W624" s="30">
        <f>$Q$3+Data[[#This Row],[NVM
(scaled)]]/((Data[[#This Row],[Upper Bound]]-Data[[#This Row],[Lower Bound]])/2)</f>
        <v>-5.1782267290614525E-2</v>
      </c>
      <c r="X624" s="30">
        <f>(Data[[#This Row],[Upper Bound]]+Data[[#This Row],[Lower Bound]])/2</f>
        <v>24.881481418002942</v>
      </c>
      <c r="Y624" s="29">
        <f>LN(Data[[#This Row],[NVActual]]/Data[[#This Row],[MA'[n^2']
30d]])</f>
        <v>-1.8879301048181167</v>
      </c>
      <c r="Z624" s="29">
        <f>LN(Data[[#This Row],[NVActual]]/Data[[#This Row],[MA'[n*ln(n)']
30d]])</f>
        <v>8.9539659717058768</v>
      </c>
      <c r="AA624" s="29">
        <f>LN(Data[[#This Row],[NVActual]]/Data[[#This Row],[MA'[n^1.5']]])</f>
        <v>4.8331729777567558</v>
      </c>
      <c r="AB624" s="29">
        <f>LN(Data[[#This Row],[NVActual]]/Data[[#This Row],[Metcalfe
(n^2)]])</f>
        <v>-2.116810726922568</v>
      </c>
      <c r="AC624" s="26">
        <f>1+Data[[#This Row],[MA'[NVMetcalfe calc']]]/((Data[[#This Row],[NVM_norm
(scaled)]]-Data[[#This Row],[NV_fund.]])/2)</f>
        <v>-19467397175.870899</v>
      </c>
    </row>
    <row r="625" spans="1:29" x14ac:dyDescent="0.2">
      <c r="A625" s="23">
        <v>43551</v>
      </c>
      <c r="B625" s="24">
        <v>70929622723.561996</v>
      </c>
      <c r="C625" s="24">
        <f t="shared" si="73"/>
        <v>68602357314.596771</v>
      </c>
      <c r="D625" s="25">
        <f>LN(Data[[#This Row],[NVActual]])</f>
        <v>24.984953993149531</v>
      </c>
      <c r="E625" s="26">
        <v>778566</v>
      </c>
      <c r="F625" s="40">
        <f>Data[[#This Row],[DAA 
(n)]]^2</f>
        <v>606165016356</v>
      </c>
      <c r="G625" s="41">
        <f t="shared" si="74"/>
        <v>463589458343.76666</v>
      </c>
      <c r="H625" s="28">
        <f>LN(Data[[#This Row],[Metcalfe
(n^2)]])</f>
        <v>27.130418090165485</v>
      </c>
      <c r="I625" s="42">
        <f t="shared" si="75"/>
        <v>26.841399762365644</v>
      </c>
      <c r="J625" s="40">
        <f>Data[[#This Row],[DAA 
(n)]]*LN(Data[[#This Row],[DAA 
(n)]])</f>
        <v>10561410.54539389</v>
      </c>
      <c r="K625" s="40">
        <f t="shared" si="76"/>
        <v>9099249.1001363266</v>
      </c>
      <c r="L625" s="29">
        <f>LN(Data[[#This Row],[MA'[n*ln(n)']
30d]])</f>
        <v>16.023702451613872</v>
      </c>
      <c r="M625" s="43">
        <f t="shared" si="77"/>
        <v>15.995299797917347</v>
      </c>
      <c r="N625" s="40">
        <f>Data[[#This Row],[DAA 
(n)]]^1.5</f>
        <v>686978509.21570194</v>
      </c>
      <c r="O625" s="40">
        <f t="shared" si="78"/>
        <v>559753502.88736963</v>
      </c>
      <c r="P625" s="43">
        <f>LN(Data[[#This Row],[MA'[n^1.5']]])</f>
        <v>20.143007071373301</v>
      </c>
      <c r="Q625" s="43">
        <f t="shared" si="79"/>
        <v>20.103708016775993</v>
      </c>
      <c r="R625" s="30">
        <f>$O$1+$O$2*Data[[#This Row],[MA'[ln(n^2)']]]</f>
        <v>26.841399762365644</v>
      </c>
      <c r="S625" s="30">
        <f>$Q$1+$Q$2*Data[[#This Row],[MA'[ln(n*ln(n))']]]</f>
        <v>22.91224466656362</v>
      </c>
      <c r="T625" s="31">
        <f>$O$3*Data[[#This Row],[Metcalfe
(n^2)]]</f>
        <v>315205808505.12</v>
      </c>
      <c r="U625" s="31">
        <f t="shared" si="80"/>
        <v>241066518338.75867</v>
      </c>
      <c r="V625" s="30">
        <f>LN(Data[[#This Row],[MA'[NVA']
30d]]/Data[[#This Row],[MA'[NVMetcalfe calc']]])</f>
        <v>-1.2567460077833963</v>
      </c>
      <c r="W625" s="30">
        <f>$Q$3+Data[[#This Row],[NVM
(scaled)]]/((Data[[#This Row],[Upper Bound]]-Data[[#This Row],[Lower Bound]])/2)</f>
        <v>-4.9702927036972988E-2</v>
      </c>
      <c r="X625" s="30">
        <f>(Data[[#This Row],[Upper Bound]]+Data[[#This Row],[Lower Bound]])/2</f>
        <v>24.876822214464632</v>
      </c>
      <c r="Y625" s="32">
        <f>LN(Data[[#This Row],[NVActual]]/Data[[#This Row],[MA'[n^2']
30d]])</f>
        <v>-1.8773112163149206</v>
      </c>
      <c r="Z625" s="32">
        <f>LN(Data[[#This Row],[NVActual]]/Data[[#This Row],[MA'[n*ln(n)']
30d]])</f>
        <v>8.9612515415356597</v>
      </c>
      <c r="AA625" s="32">
        <f>LN(Data[[#This Row],[NVActual]]/Data[[#This Row],[MA'[n^1.5']]])</f>
        <v>4.8419469217762297</v>
      </c>
      <c r="AB625" s="32">
        <f>LN(Data[[#This Row],[NVActual]]/Data[[#This Row],[Metcalfe
(n^2)]])</f>
        <v>-2.1454640970159518</v>
      </c>
      <c r="AC625" s="34">
        <f>1+Data[[#This Row],[MA'[NVMetcalfe calc']]]/((Data[[#This Row],[NVM_norm
(scaled)]]-Data[[#This Row],[NV_fund.]])/2)</f>
        <v>-19342167988.343464</v>
      </c>
    </row>
    <row r="626" spans="1:29" x14ac:dyDescent="0.2">
      <c r="A626" s="23">
        <v>43550</v>
      </c>
      <c r="B626" s="24">
        <v>68998149814.375397</v>
      </c>
      <c r="C626" s="24">
        <f t="shared" si="73"/>
        <v>68475977002.959122</v>
      </c>
      <c r="D626" s="25">
        <f>LN(Data[[#This Row],[NVActual]])</f>
        <v>24.957345526899747</v>
      </c>
      <c r="E626" s="26">
        <v>688572</v>
      </c>
      <c r="F626" s="40">
        <f>Data[[#This Row],[DAA 
(n)]]^2</f>
        <v>474131399184</v>
      </c>
      <c r="G626" s="41">
        <f t="shared" si="74"/>
        <v>458771914918.56665</v>
      </c>
      <c r="H626" s="28">
        <f>LN(Data[[#This Row],[Metcalfe
(n^2)]])</f>
        <v>26.884750333693287</v>
      </c>
      <c r="I626" s="42">
        <f t="shared" si="75"/>
        <v>26.832320773257052</v>
      </c>
      <c r="J626" s="40">
        <f>Data[[#This Row],[DAA 
(n)]]*LN(Data[[#This Row],[DAA 
(n)]])</f>
        <v>9256043.153385926</v>
      </c>
      <c r="K626" s="40">
        <f t="shared" si="76"/>
        <v>9051342.6222295947</v>
      </c>
      <c r="L626" s="29">
        <f>LN(Data[[#This Row],[MA'[n*ln(n)']
30d]])</f>
        <v>16.018423660719908</v>
      </c>
      <c r="M626" s="43">
        <f t="shared" si="77"/>
        <v>15.992884774973486</v>
      </c>
      <c r="N626" s="40">
        <f>Data[[#This Row],[DAA 
(n)]]^1.5</f>
        <v>571378688.61108565</v>
      </c>
      <c r="O626" s="40">
        <f t="shared" si="78"/>
        <v>555522546.77916038</v>
      </c>
      <c r="P626" s="43">
        <f>LN(Data[[#This Row],[MA'[n^1.5']]])</f>
        <v>20.135419754481592</v>
      </c>
      <c r="Q626" s="43">
        <f t="shared" si="79"/>
        <v>20.100379318299577</v>
      </c>
      <c r="R626" s="30">
        <f>$O$1+$O$2*Data[[#This Row],[MA'[ln(n^2)']]]</f>
        <v>26.832320773257052</v>
      </c>
      <c r="S626" s="30">
        <f>$Q$1+$Q$2*Data[[#This Row],[MA'[ln(n*ln(n))']]]</f>
        <v>22.90825987870625</v>
      </c>
      <c r="T626" s="31">
        <f>$O$3*Data[[#This Row],[Metcalfe
(n^2)]]</f>
        <v>246548327575.68002</v>
      </c>
      <c r="U626" s="31">
        <f t="shared" si="80"/>
        <v>238561395757.65469</v>
      </c>
      <c r="V626" s="30">
        <f>LN(Data[[#This Row],[MA'[NVA']
30d]]/Data[[#This Row],[MA'[NVMetcalfe calc']]])</f>
        <v>-1.2481437186891917</v>
      </c>
      <c r="W626" s="30">
        <f>$Q$3+Data[[#This Row],[NVM
(scaled)]]/((Data[[#This Row],[Upper Bound]]-Data[[#This Row],[Lower Bound]])/2)</f>
        <v>-4.614900595576521E-2</v>
      </c>
      <c r="X626" s="30">
        <f>(Data[[#This Row],[Upper Bound]]+Data[[#This Row],[Lower Bound]])/2</f>
        <v>24.870290325981649</v>
      </c>
      <c r="Y626" s="29">
        <f>LN(Data[[#This Row],[NVActual]]/Data[[#This Row],[MA'[n^2']
30d]])</f>
        <v>-1.8944734792141045</v>
      </c>
      <c r="Z626" s="29">
        <f>LN(Data[[#This Row],[NVActual]]/Data[[#This Row],[MA'[n*ln(n)']
30d]])</f>
        <v>8.9389218661798395</v>
      </c>
      <c r="AA626" s="29">
        <f>LN(Data[[#This Row],[NVActual]]/Data[[#This Row],[MA'[n^1.5']]])</f>
        <v>4.8219257724181546</v>
      </c>
      <c r="AB626" s="29">
        <f>LN(Data[[#This Row],[NVActual]]/Data[[#This Row],[Metcalfe
(n^2)]])</f>
        <v>-1.9274048067935414</v>
      </c>
      <c r="AC626" s="26">
        <f>1+Data[[#This Row],[MA'[NVMetcalfe calc']]]/((Data[[#This Row],[NVM_norm
(scaled)]]-Data[[#This Row],[NV_fund.]])/2)</f>
        <v>-19148915506.511642</v>
      </c>
    </row>
    <row r="627" spans="1:29" x14ac:dyDescent="0.2">
      <c r="A627" s="23">
        <v>43549</v>
      </c>
      <c r="B627" s="24">
        <v>68823860548.326004</v>
      </c>
      <c r="C627" s="24">
        <f t="shared" si="73"/>
        <v>68378784091.014336</v>
      </c>
      <c r="D627" s="25">
        <f>LN(Data[[#This Row],[NVActual]])</f>
        <v>24.954816332056357</v>
      </c>
      <c r="E627" s="26">
        <v>715056</v>
      </c>
      <c r="F627" s="40">
        <f>Data[[#This Row],[DAA 
(n)]]^2</f>
        <v>511305083136</v>
      </c>
      <c r="G627" s="41">
        <f t="shared" si="74"/>
        <v>453365501786.59998</v>
      </c>
      <c r="H627" s="28">
        <f>LN(Data[[#This Row],[Metcalfe
(n^2)]])</f>
        <v>26.960232280574967</v>
      </c>
      <c r="I627" s="42">
        <f t="shared" si="75"/>
        <v>26.818364879119621</v>
      </c>
      <c r="J627" s="40">
        <f>Data[[#This Row],[DAA 
(n)]]*LN(Data[[#This Row],[DAA 
(n)]])</f>
        <v>9639037.9268094078</v>
      </c>
      <c r="K627" s="40">
        <f t="shared" si="76"/>
        <v>8989169.5012200233</v>
      </c>
      <c r="L627" s="29">
        <f>LN(Data[[#This Row],[MA'[n*ln(n)']
30d]])</f>
        <v>16.0115310218935</v>
      </c>
      <c r="M627" s="43">
        <f t="shared" si="77"/>
        <v>15.99046777680398</v>
      </c>
      <c r="N627" s="40">
        <f>Data[[#This Row],[DAA 
(n)]]^1.5</f>
        <v>604658389.11479151</v>
      </c>
      <c r="O627" s="40">
        <f t="shared" si="78"/>
        <v>550389917.97588134</v>
      </c>
      <c r="P627" s="43">
        <f>LN(Data[[#This Row],[MA'[n^1.5']]])</f>
        <v>20.126137526784607</v>
      </c>
      <c r="Q627" s="43">
        <f t="shared" si="79"/>
        <v>20.097056325857636</v>
      </c>
      <c r="R627" s="30">
        <f>$O$1+$O$2*Data[[#This Row],[MA'[ln(n^2)']]]</f>
        <v>26.818364879119621</v>
      </c>
      <c r="S627" s="30">
        <f>$Q$1+$Q$2*Data[[#This Row],[MA'[ln(n*ln(n))']]]</f>
        <v>22.904271831726565</v>
      </c>
      <c r="T627" s="31">
        <f>$O$3*Data[[#This Row],[Metcalfe
(n^2)]]</f>
        <v>265878643230.72</v>
      </c>
      <c r="U627" s="31">
        <f t="shared" si="80"/>
        <v>235750060929.03195</v>
      </c>
      <c r="V627" s="30">
        <f>LN(Data[[#This Row],[MA'[NVA']
30d]]/Data[[#This Row],[MA'[NVMetcalfe calc']]])</f>
        <v>-1.2377095775545877</v>
      </c>
      <c r="W627" s="30">
        <f>$Q$3+Data[[#This Row],[NVM
(scaled)]]/((Data[[#This Row],[Upper Bound]]-Data[[#This Row],[Lower Bound]])/2)</f>
        <v>-4.2437482996962594E-2</v>
      </c>
      <c r="X627" s="30">
        <f>(Data[[#This Row],[Upper Bound]]+Data[[#This Row],[Lower Bound]])/2</f>
        <v>24.861318355423094</v>
      </c>
      <c r="Y627" s="32">
        <f>LN(Data[[#This Row],[NVActual]]/Data[[#This Row],[MA'[n^2']
30d]])</f>
        <v>-1.8851481522578968</v>
      </c>
      <c r="Z627" s="32">
        <f>LN(Data[[#This Row],[NVActual]]/Data[[#This Row],[MA'[n*ln(n)']
30d]])</f>
        <v>8.9432853101628567</v>
      </c>
      <c r="AA627" s="32">
        <f>LN(Data[[#This Row],[NVActual]]/Data[[#This Row],[MA'[n^1.5']]])</f>
        <v>4.8286788052717471</v>
      </c>
      <c r="AB627" s="32">
        <f>LN(Data[[#This Row],[NVActual]]/Data[[#This Row],[Metcalfe
(n^2)]])</f>
        <v>-2.0054159485186123</v>
      </c>
      <c r="AC627" s="34">
        <f>1+Data[[#This Row],[MA'[NVMetcalfe calc']]]/((Data[[#This Row],[NVM_norm
(scaled)]]-Data[[#This Row],[NV_fund.]])/2)</f>
        <v>-18932892086.331707</v>
      </c>
    </row>
    <row r="628" spans="1:29" x14ac:dyDescent="0.2">
      <c r="A628" s="23">
        <v>43548</v>
      </c>
      <c r="B628" s="24">
        <v>69915870923.646698</v>
      </c>
      <c r="C628" s="24">
        <f t="shared" si="73"/>
        <v>68497146246.825439</v>
      </c>
      <c r="D628" s="25">
        <f>LN(Data[[#This Row],[NVActual]])</f>
        <v>24.970558512254247</v>
      </c>
      <c r="E628" s="26">
        <v>569884</v>
      </c>
      <c r="F628" s="40">
        <f>Data[[#This Row],[DAA 
(n)]]^2</f>
        <v>324767773456</v>
      </c>
      <c r="G628" s="41">
        <f t="shared" si="74"/>
        <v>447607600413.93335</v>
      </c>
      <c r="H628" s="28">
        <f>LN(Data[[#This Row],[Metcalfe
(n^2)]])</f>
        <v>26.506376220656165</v>
      </c>
      <c r="I628" s="42">
        <f t="shared" si="75"/>
        <v>26.804623500410745</v>
      </c>
      <c r="J628" s="40">
        <f>Data[[#This Row],[DAA 
(n)]]*LN(Data[[#This Row],[DAA 
(n)]])</f>
        <v>7552779.8530662088</v>
      </c>
      <c r="K628" s="40">
        <f t="shared" si="76"/>
        <v>8925324.4583972842</v>
      </c>
      <c r="L628" s="29">
        <f>LN(Data[[#This Row],[MA'[n*ln(n)']
30d]])</f>
        <v>16.004403238851239</v>
      </c>
      <c r="M628" s="43">
        <f t="shared" si="77"/>
        <v>15.988413392316261</v>
      </c>
      <c r="N628" s="40">
        <f>Data[[#This Row],[DAA 
(n)]]^1.5</f>
        <v>430209202.37507564</v>
      </c>
      <c r="O628" s="40">
        <f t="shared" si="78"/>
        <v>545029578.62626469</v>
      </c>
      <c r="P628" s="43">
        <f>LN(Data[[#This Row],[MA'[n^1.5']]])</f>
        <v>20.11635062386355</v>
      </c>
      <c r="Q628" s="43">
        <f t="shared" si="79"/>
        <v>20.094222463479035</v>
      </c>
      <c r="R628" s="30">
        <f>$O$1+$O$2*Data[[#This Row],[MA'[ln(n^2)']]]</f>
        <v>26.804623500410745</v>
      </c>
      <c r="S628" s="30">
        <f>$Q$1+$Q$2*Data[[#This Row],[MA'[ln(n*ln(n))']]]</f>
        <v>22.90088209732183</v>
      </c>
      <c r="T628" s="31">
        <f>$O$3*Data[[#This Row],[Metcalfe
(n^2)]]</f>
        <v>168879242197.12</v>
      </c>
      <c r="U628" s="31">
        <f t="shared" si="80"/>
        <v>232755952215.24533</v>
      </c>
      <c r="V628" s="30">
        <f>LN(Data[[#This Row],[MA'[NVA']
30d]]/Data[[#This Row],[MA'[NVMetcalfe calc']]])</f>
        <v>-1.2231984054875933</v>
      </c>
      <c r="W628" s="30">
        <f>$Q$3+Data[[#This Row],[NVM
(scaled)]]/((Data[[#This Row],[Upper Bound]]-Data[[#This Row],[Lower Bound]])/2)</f>
        <v>-3.6680038037208429E-2</v>
      </c>
      <c r="X628" s="30">
        <f>(Data[[#This Row],[Upper Bound]]+Data[[#This Row],[Lower Bound]])/2</f>
        <v>24.852752798866288</v>
      </c>
      <c r="Y628" s="29">
        <f>LN(Data[[#This Row],[NVActual]]/Data[[#This Row],[MA'[n^2']
30d]])</f>
        <v>-1.8566242813564875</v>
      </c>
      <c r="Z628" s="29">
        <f>LN(Data[[#This Row],[NVActual]]/Data[[#This Row],[MA'[n*ln(n)']
30d]])</f>
        <v>8.9661552734030074</v>
      </c>
      <c r="AA628" s="29">
        <f>LN(Data[[#This Row],[NVActual]]/Data[[#This Row],[MA'[n^1.5']]])</f>
        <v>4.8542078883906967</v>
      </c>
      <c r="AB628" s="29">
        <f>LN(Data[[#This Row],[NVActual]]/Data[[#This Row],[Metcalfe
(n^2)]])</f>
        <v>-1.5358177084019193</v>
      </c>
      <c r="AC628" s="26">
        <f>1+Data[[#This Row],[MA'[NVMetcalfe calc']]]/((Data[[#This Row],[NVM_norm
(scaled)]]-Data[[#This Row],[NV_fund.]])/2)</f>
        <v>-18703194542.681099</v>
      </c>
    </row>
    <row r="629" spans="1:29" x14ac:dyDescent="0.2">
      <c r="A629" s="23">
        <v>43547</v>
      </c>
      <c r="B629" s="24">
        <v>70104014183.657898</v>
      </c>
      <c r="C629" s="24">
        <f t="shared" si="73"/>
        <v>68500189155.888252</v>
      </c>
      <c r="D629" s="25">
        <f>LN(Data[[#This Row],[NVActual]])</f>
        <v>24.97324589302303</v>
      </c>
      <c r="E629" s="26">
        <v>566705</v>
      </c>
      <c r="F629" s="40">
        <f>Data[[#This Row],[DAA 
(n)]]^2</f>
        <v>321154557025</v>
      </c>
      <c r="G629" s="41">
        <f t="shared" si="74"/>
        <v>454460810769.43335</v>
      </c>
      <c r="H629" s="28">
        <f>LN(Data[[#This Row],[Metcalfe
(n^2)]])</f>
        <v>26.495188330258397</v>
      </c>
      <c r="I629" s="42">
        <f t="shared" si="75"/>
        <v>26.82097194501625</v>
      </c>
      <c r="J629" s="40">
        <f>Data[[#This Row],[DAA 
(n)]]*LN(Data[[#This Row],[DAA 
(n)]])</f>
        <v>7507477.8513495428</v>
      </c>
      <c r="K629" s="40">
        <f t="shared" si="76"/>
        <v>9001244.0981506892</v>
      </c>
      <c r="L629" s="29">
        <f>LN(Data[[#This Row],[MA'[n*ln(n)']
30d]])</f>
        <v>16.01287335887503</v>
      </c>
      <c r="M629" s="43">
        <f t="shared" si="77"/>
        <v>15.986667069391384</v>
      </c>
      <c r="N629" s="40">
        <f>Data[[#This Row],[DAA 
(n)]]^1.5</f>
        <v>426614455.02801704</v>
      </c>
      <c r="O629" s="40">
        <f t="shared" si="78"/>
        <v>551405435.14237487</v>
      </c>
      <c r="P629" s="43">
        <f>LN(Data[[#This Row],[MA'[n^1.5']]])</f>
        <v>20.127980913491925</v>
      </c>
      <c r="Q629" s="43">
        <f t="shared" si="79"/>
        <v>20.09181052995665</v>
      </c>
      <c r="R629" s="30">
        <f>$O$1+$O$2*Data[[#This Row],[MA'[ln(n^2)']]]</f>
        <v>26.82097194501625</v>
      </c>
      <c r="S629" s="30">
        <f>$Q$1+$Q$2*Data[[#This Row],[MA'[ln(n*ln(n))']]]</f>
        <v>22.898000664495783</v>
      </c>
      <c r="T629" s="31">
        <f>$O$3*Data[[#This Row],[Metcalfe
(n^2)]]</f>
        <v>167000369653</v>
      </c>
      <c r="U629" s="31">
        <f t="shared" si="80"/>
        <v>236319621600.10532</v>
      </c>
      <c r="V629" s="30">
        <f>LN(Data[[#This Row],[MA'[NVA']
30d]]/Data[[#This Row],[MA'[NVMetcalfe calc']]])</f>
        <v>-1.2383487108993514</v>
      </c>
      <c r="W629" s="30">
        <f>$Q$3+Data[[#This Row],[NVM
(scaled)]]/((Data[[#This Row],[Upper Bound]]-Data[[#This Row],[Lower Bound]])/2)</f>
        <v>-4.1332029907217405E-2</v>
      </c>
      <c r="X629" s="30">
        <f>(Data[[#This Row],[Upper Bound]]+Data[[#This Row],[Lower Bound]])/2</f>
        <v>24.859486304756018</v>
      </c>
      <c r="Y629" s="32">
        <f>LN(Data[[#This Row],[NVActual]]/Data[[#This Row],[MA'[n^2']
30d]])</f>
        <v>-1.869131628893592</v>
      </c>
      <c r="Z629" s="32">
        <f>LN(Data[[#This Row],[NVActual]]/Data[[#This Row],[MA'[n*ln(n)']
30d]])</f>
        <v>8.9603725341480001</v>
      </c>
      <c r="AA629" s="32">
        <f>LN(Data[[#This Row],[NVActual]]/Data[[#This Row],[MA'[n^1.5']]])</f>
        <v>4.8452649795311054</v>
      </c>
      <c r="AB629" s="32">
        <f>LN(Data[[#This Row],[NVActual]]/Data[[#This Row],[Metcalfe
(n^2)]])</f>
        <v>-1.5219424372353683</v>
      </c>
      <c r="AC629" s="34">
        <f>1+Data[[#This Row],[MA'[NVMetcalfe calc']]]/((Data[[#This Row],[NVM_norm
(scaled)]]-Data[[#This Row],[NV_fund.]])/2)</f>
        <v>-18980871906.421299</v>
      </c>
    </row>
    <row r="630" spans="1:29" x14ac:dyDescent="0.2">
      <c r="A630" s="23">
        <v>43546</v>
      </c>
      <c r="B630" s="24">
        <v>70133970901.158203</v>
      </c>
      <c r="C630" s="24">
        <f t="shared" si="73"/>
        <v>68461487035.98687</v>
      </c>
      <c r="D630" s="25">
        <f>LN(Data[[#This Row],[NVActual]])</f>
        <v>24.973673119896517</v>
      </c>
      <c r="E630" s="26">
        <v>726789</v>
      </c>
      <c r="F630" s="40">
        <f>Data[[#This Row],[DAA 
(n)]]^2</f>
        <v>528222250521</v>
      </c>
      <c r="G630" s="41">
        <f t="shared" si="74"/>
        <v>457540850364.90002</v>
      </c>
      <c r="H630" s="28">
        <f>LN(Data[[#This Row],[Metcalfe
(n^2)]])</f>
        <v>26.992782961103952</v>
      </c>
      <c r="I630" s="42">
        <f t="shared" si="75"/>
        <v>26.829400939161999</v>
      </c>
      <c r="J630" s="40">
        <f>Data[[#This Row],[DAA 
(n)]]*LN(Data[[#This Row],[DAA 
(n)]])</f>
        <v>9809028.8677588906</v>
      </c>
      <c r="K630" s="40">
        <f t="shared" si="76"/>
        <v>9037681.8611432817</v>
      </c>
      <c r="L630" s="29">
        <f>LN(Data[[#This Row],[MA'[n*ln(n)']
30d]])</f>
        <v>16.016913268194774</v>
      </c>
      <c r="M630" s="43">
        <f t="shared" si="77"/>
        <v>15.984556465875272</v>
      </c>
      <c r="N630" s="40">
        <f>Data[[#This Row],[DAA 
(n)]]^1.5</f>
        <v>619601582.6592977</v>
      </c>
      <c r="O630" s="40">
        <f t="shared" si="78"/>
        <v>554375088.36964333</v>
      </c>
      <c r="P630" s="43">
        <f>LN(Data[[#This Row],[MA'[n^1.5']]])</f>
        <v>20.133352070432196</v>
      </c>
      <c r="Q630" s="43">
        <f t="shared" si="79"/>
        <v>20.088891545894871</v>
      </c>
      <c r="R630" s="30">
        <f>$O$1+$O$2*Data[[#This Row],[MA'[ln(n^2)']]]</f>
        <v>26.829400939161999</v>
      </c>
      <c r="S630" s="30">
        <f>$Q$1+$Q$2*Data[[#This Row],[MA'[ln(n*ln(n))']]]</f>
        <v>22.894518168694198</v>
      </c>
      <c r="T630" s="31">
        <f>$O$3*Data[[#This Row],[Metcalfe
(n^2)]]</f>
        <v>274675570270.92001</v>
      </c>
      <c r="U630" s="31">
        <f t="shared" si="80"/>
        <v>237921242189.74799</v>
      </c>
      <c r="V630" s="30">
        <f>LN(Data[[#This Row],[MA'[NVA']
30d]]/Data[[#This Row],[MA'[NVMetcalfe calc']]])</f>
        <v>-1.2456683496332177</v>
      </c>
      <c r="W630" s="30">
        <f>$Q$3+Data[[#This Row],[NVM
(scaled)]]/((Data[[#This Row],[Upper Bound]]-Data[[#This Row],[Lower Bound]])/2)</f>
        <v>-4.314127626990294E-2</v>
      </c>
      <c r="X630" s="30">
        <f>(Data[[#This Row],[Upper Bound]]+Data[[#This Row],[Lower Bound]])/2</f>
        <v>24.861959553928099</v>
      </c>
      <c r="Y630" s="29">
        <f>LN(Data[[#This Row],[NVActual]]/Data[[#This Row],[MA'[n^2']
30d]])</f>
        <v>-1.8754588881944001</v>
      </c>
      <c r="Z630" s="29">
        <f>LN(Data[[#This Row],[NVActual]]/Data[[#This Row],[MA'[n*ln(n)']
30d]])</f>
        <v>8.9567598517017437</v>
      </c>
      <c r="AA630" s="29">
        <f>LN(Data[[#This Row],[NVActual]]/Data[[#This Row],[MA'[n^1.5']]])</f>
        <v>4.8403210494643201</v>
      </c>
      <c r="AB630" s="29">
        <f>LN(Data[[#This Row],[NVActual]]/Data[[#This Row],[Metcalfe
(n^2)]])</f>
        <v>-2.0191098412074346</v>
      </c>
      <c r="AC630" s="26">
        <f>1+Data[[#This Row],[MA'[NVMetcalfe calc']]]/((Data[[#This Row],[NVM_norm
(scaled)]]-Data[[#This Row],[NV_fund.]])/2)</f>
        <v>-19106225973.501019</v>
      </c>
    </row>
    <row r="631" spans="1:29" x14ac:dyDescent="0.2">
      <c r="A631" s="23">
        <v>43545</v>
      </c>
      <c r="B631" s="24">
        <v>69991932308.155502</v>
      </c>
      <c r="C631" s="24">
        <f t="shared" si="73"/>
        <v>68444855914.044258</v>
      </c>
      <c r="D631" s="25">
        <f>LN(Data[[#This Row],[NVActual]])</f>
        <v>24.971645819613027</v>
      </c>
      <c r="E631" s="26">
        <v>705159</v>
      </c>
      <c r="F631" s="40">
        <f>Data[[#This Row],[DAA 
(n)]]^2</f>
        <v>497249215281</v>
      </c>
      <c r="G631" s="41">
        <f t="shared" si="74"/>
        <v>455808180367.83331</v>
      </c>
      <c r="H631" s="28">
        <f>LN(Data[[#This Row],[Metcalfe
(n^2)]])</f>
        <v>26.932357176561599</v>
      </c>
      <c r="I631" s="42">
        <f t="shared" si="75"/>
        <v>26.825947916511556</v>
      </c>
      <c r="J631" s="40">
        <f>Data[[#This Row],[DAA 
(n)]]*LN(Data[[#This Row],[DAA 
(n)]])</f>
        <v>9495797.0271335002</v>
      </c>
      <c r="K631" s="40">
        <f t="shared" si="76"/>
        <v>9019986.1032363586</v>
      </c>
      <c r="L631" s="29">
        <f>LN(Data[[#This Row],[MA'[n*ln(n)']
30d]])</f>
        <v>16.014953351376462</v>
      </c>
      <c r="M631" s="43">
        <f t="shared" si="77"/>
        <v>15.982219621178798</v>
      </c>
      <c r="N631" s="40">
        <f>Data[[#This Row],[DAA 
(n)]]^1.5</f>
        <v>592148426.83092082</v>
      </c>
      <c r="O631" s="40">
        <f t="shared" si="78"/>
        <v>552831215.23664379</v>
      </c>
      <c r="P631" s="43">
        <f>LN(Data[[#This Row],[MA'[n^1.5']]])</f>
        <v>20.130563296328287</v>
      </c>
      <c r="Q631" s="43">
        <f t="shared" si="79"/>
        <v>20.085667393233493</v>
      </c>
      <c r="R631" s="30">
        <f>$O$1+$O$2*Data[[#This Row],[MA'[ln(n^2)']]]</f>
        <v>26.825947916511556</v>
      </c>
      <c r="S631" s="30">
        <f>$Q$1+$Q$2*Data[[#This Row],[MA'[ln(n*ln(n))']]]</f>
        <v>22.890662374945016</v>
      </c>
      <c r="T631" s="31">
        <f>$O$3*Data[[#This Row],[Metcalfe
(n^2)]]</f>
        <v>258569591946.12</v>
      </c>
      <c r="U631" s="31">
        <f t="shared" si="80"/>
        <v>237020253791.27335</v>
      </c>
      <c r="V631" s="30">
        <f>LN(Data[[#This Row],[MA'[NVA']
30d]]/Data[[#This Row],[MA'[NVMetcalfe calc']]])</f>
        <v>-1.2421171986082284</v>
      </c>
      <c r="W631" s="30">
        <f>$Q$3+Data[[#This Row],[NVM
(scaled)]]/((Data[[#This Row],[Upper Bound]]-Data[[#This Row],[Lower Bound]])/2)</f>
        <v>-4.1271700865585736E-2</v>
      </c>
      <c r="X631" s="30">
        <f>(Data[[#This Row],[Upper Bound]]+Data[[#This Row],[Lower Bound]])/2</f>
        <v>24.858305145728288</v>
      </c>
      <c r="Y631" s="32">
        <f>LN(Data[[#This Row],[NVActual]]/Data[[#This Row],[MA'[n^2']
30d]])</f>
        <v>-1.8736920812586726</v>
      </c>
      <c r="Z631" s="32">
        <f>LN(Data[[#This Row],[NVActual]]/Data[[#This Row],[MA'[n*ln(n)']
30d]])</f>
        <v>8.9566924682365645</v>
      </c>
      <c r="AA631" s="32">
        <f>LN(Data[[#This Row],[NVActual]]/Data[[#This Row],[MA'[n^1.5']]])</f>
        <v>4.8410825232847401</v>
      </c>
      <c r="AB631" s="32">
        <f>LN(Data[[#This Row],[NVActual]]/Data[[#This Row],[Metcalfe
(n^2)]])</f>
        <v>-1.9607113569485735</v>
      </c>
      <c r="AC631" s="34">
        <f>1+Data[[#This Row],[MA'[NVMetcalfe calc']]]/((Data[[#This Row],[NVM_norm
(scaled)]]-Data[[#This Row],[NV_fund.]])/2)</f>
        <v>-19038094923.387955</v>
      </c>
    </row>
    <row r="632" spans="1:29" x14ac:dyDescent="0.2">
      <c r="A632" s="23">
        <v>43544</v>
      </c>
      <c r="B632" s="24">
        <v>70941970703.645294</v>
      </c>
      <c r="C632" s="24">
        <f t="shared" si="73"/>
        <v>68404014266.8918</v>
      </c>
      <c r="D632" s="25">
        <f>LN(Data[[#This Row],[NVActual]])</f>
        <v>24.985128065771345</v>
      </c>
      <c r="E632" s="26">
        <v>745772</v>
      </c>
      <c r="F632" s="40">
        <f>Data[[#This Row],[DAA 
(n)]]^2</f>
        <v>556175875984</v>
      </c>
      <c r="G632" s="41">
        <f t="shared" si="74"/>
        <v>456204041888.46667</v>
      </c>
      <c r="H632" s="28">
        <f>LN(Data[[#This Row],[Metcalfe
(n^2)]])</f>
        <v>27.044350404889425</v>
      </c>
      <c r="I632" s="42">
        <f t="shared" si="75"/>
        <v>26.826734661377234</v>
      </c>
      <c r="J632" s="40">
        <f>Data[[#This Row],[DAA 
(n)]]*LN(Data[[#This Row],[DAA 
(n)]])</f>
        <v>10084459.645077597</v>
      </c>
      <c r="K632" s="40">
        <f t="shared" si="76"/>
        <v>9024024.2989671137</v>
      </c>
      <c r="L632" s="29">
        <f>LN(Data[[#This Row],[MA'[n*ln(n)']
30d]])</f>
        <v>16.015400945421042</v>
      </c>
      <c r="M632" s="43">
        <f t="shared" si="77"/>
        <v>15.979784551285237</v>
      </c>
      <c r="N632" s="40">
        <f>Data[[#This Row],[DAA 
(n)]]^1.5</f>
        <v>644034467.54373169</v>
      </c>
      <c r="O632" s="40">
        <f t="shared" si="78"/>
        <v>553183728.38399553</v>
      </c>
      <c r="P632" s="43">
        <f>LN(Data[[#This Row],[MA'[n^1.5']]])</f>
        <v>20.131200743699722</v>
      </c>
      <c r="Q632" s="43">
        <f t="shared" si="79"/>
        <v>20.082306235997521</v>
      </c>
      <c r="R632" s="30">
        <f>$O$1+$O$2*Data[[#This Row],[MA'[ln(n^2)']]]</f>
        <v>26.826734661377234</v>
      </c>
      <c r="S632" s="30">
        <f>$Q$1+$Q$2*Data[[#This Row],[MA'[ln(n*ln(n))']]]</f>
        <v>22.886644509620638</v>
      </c>
      <c r="T632" s="31">
        <f>$O$3*Data[[#This Row],[Metcalfe
(n^2)]]</f>
        <v>289211455511.67999</v>
      </c>
      <c r="U632" s="31">
        <f t="shared" si="80"/>
        <v>237226101782.00266</v>
      </c>
      <c r="V632" s="30">
        <f>LN(Data[[#This Row],[MA'[NVA']
30d]]/Data[[#This Row],[MA'[NVMetcalfe calc']]])</f>
        <v>-1.2435821912900709</v>
      </c>
      <c r="W632" s="30">
        <f>$Q$3+Data[[#This Row],[NVM
(scaled)]]/((Data[[#This Row],[Upper Bound]]-Data[[#This Row],[Lower Bound]])/2)</f>
        <v>-4.1245551950454318E-2</v>
      </c>
      <c r="X632" s="30">
        <f>(Data[[#This Row],[Upper Bound]]+Data[[#This Row],[Lower Bound]])/2</f>
        <v>24.856689585498934</v>
      </c>
      <c r="Y632" s="29">
        <f>LN(Data[[#This Row],[NVActual]]/Data[[#This Row],[MA'[n^2']
30d]])</f>
        <v>-1.8610779408906777</v>
      </c>
      <c r="Z632" s="29">
        <f>LN(Data[[#This Row],[NVActual]]/Data[[#This Row],[MA'[n*ln(n)']
30d]])</f>
        <v>8.9697271203503064</v>
      </c>
      <c r="AA632" s="29">
        <f>LN(Data[[#This Row],[NVActual]]/Data[[#This Row],[MA'[n^1.5']]])</f>
        <v>4.8539273220716259</v>
      </c>
      <c r="AB632" s="29">
        <f>LN(Data[[#This Row],[NVActual]]/Data[[#This Row],[Metcalfe
(n^2)]])</f>
        <v>-2.0592223391180799</v>
      </c>
      <c r="AC632" s="26">
        <f>1+Data[[#This Row],[MA'[NVMetcalfe calc']]]/((Data[[#This Row],[NVM_norm
(scaled)]]-Data[[#This Row],[NV_fund.]])/2)</f>
        <v>-19055885595.326984</v>
      </c>
    </row>
    <row r="633" spans="1:29" x14ac:dyDescent="0.2">
      <c r="A633" s="23">
        <v>43543</v>
      </c>
      <c r="B633" s="24">
        <v>70643311077.164902</v>
      </c>
      <c r="C633" s="24">
        <f t="shared" si="73"/>
        <v>68326341957.076332</v>
      </c>
      <c r="D633" s="25">
        <f>LN(Data[[#This Row],[NVActual]])</f>
        <v>24.98090926469693</v>
      </c>
      <c r="E633" s="26">
        <v>739893</v>
      </c>
      <c r="F633" s="40">
        <f>Data[[#This Row],[DAA 
(n)]]^2</f>
        <v>547441651449</v>
      </c>
      <c r="G633" s="41">
        <f t="shared" si="74"/>
        <v>453687517446.36664</v>
      </c>
      <c r="H633" s="28">
        <f>LN(Data[[#This Row],[Metcalfe
(n^2)]])</f>
        <v>27.028521720261903</v>
      </c>
      <c r="I633" s="42">
        <f t="shared" si="75"/>
        <v>26.821871911277732</v>
      </c>
      <c r="J633" s="40">
        <f>Data[[#This Row],[DAA 
(n)]]*LN(Data[[#This Row],[DAA 
(n)]])</f>
        <v>9999107.0105848704</v>
      </c>
      <c r="K633" s="40">
        <f t="shared" si="76"/>
        <v>8998692.372123478</v>
      </c>
      <c r="L633" s="29">
        <f>LN(Data[[#This Row],[MA'[n*ln(n)']
30d]])</f>
        <v>16.012589832758309</v>
      </c>
      <c r="M633" s="43">
        <f t="shared" si="77"/>
        <v>15.976962358769129</v>
      </c>
      <c r="N633" s="40">
        <f>Data[[#This Row],[DAA 
(n)]]^1.5</f>
        <v>636434007.43168497</v>
      </c>
      <c r="O633" s="40">
        <f t="shared" si="78"/>
        <v>550958828.6798327</v>
      </c>
      <c r="P633" s="43">
        <f>LN(Data[[#This Row],[MA'[n^1.5']]])</f>
        <v>20.127170643236195</v>
      </c>
      <c r="Q633" s="43">
        <f t="shared" si="79"/>
        <v>20.078410175318108</v>
      </c>
      <c r="R633" s="30">
        <f>$O$1+$O$2*Data[[#This Row],[MA'[ln(n^2)']]]</f>
        <v>26.821871911277732</v>
      </c>
      <c r="S633" s="30">
        <f>$Q$1+$Q$2*Data[[#This Row],[MA'[ln(n*ln(n))']]]</f>
        <v>22.881987891969061</v>
      </c>
      <c r="T633" s="31">
        <f>$O$3*Data[[#This Row],[Metcalfe
(n^2)]]</f>
        <v>284669658753.47998</v>
      </c>
      <c r="U633" s="31">
        <f t="shared" si="80"/>
        <v>235917509072.11066</v>
      </c>
      <c r="V633" s="30">
        <f>LN(Data[[#This Row],[MA'[NVA']
30d]]/Data[[#This Row],[MA'[NVMetcalfe calc']]])</f>
        <v>-1.2391868336802729</v>
      </c>
      <c r="W633" s="30">
        <f>$Q$3+Data[[#This Row],[NVM
(scaled)]]/((Data[[#This Row],[Upper Bound]]-Data[[#This Row],[Lower Bound]])/2)</f>
        <v>-3.9047366677414153E-2</v>
      </c>
      <c r="X633" s="30">
        <f>(Data[[#This Row],[Upper Bound]]+Data[[#This Row],[Lower Bound]])/2</f>
        <v>24.851929901623397</v>
      </c>
      <c r="Y633" s="32">
        <f>LN(Data[[#This Row],[NVActual]]/Data[[#This Row],[MA'[n^2']
30d]])</f>
        <v>-1.8597652457491305</v>
      </c>
      <c r="Z633" s="32">
        <f>LN(Data[[#This Row],[NVActual]]/Data[[#This Row],[MA'[n*ln(n)']
30d]])</f>
        <v>8.9683194319386192</v>
      </c>
      <c r="AA633" s="32">
        <f>LN(Data[[#This Row],[NVActual]]/Data[[#This Row],[MA'[n^1.5']]])</f>
        <v>4.8537386214607325</v>
      </c>
      <c r="AB633" s="32">
        <f>LN(Data[[#This Row],[NVActual]]/Data[[#This Row],[Metcalfe
(n^2)]])</f>
        <v>-2.0476124555649746</v>
      </c>
      <c r="AC633" s="34">
        <f>1+Data[[#This Row],[MA'[NVMetcalfe calc']]]/((Data[[#This Row],[NVM_norm
(scaled)]]-Data[[#This Row],[NV_fund.]])/2)</f>
        <v>-18956066410.466827</v>
      </c>
    </row>
    <row r="634" spans="1:29" x14ac:dyDescent="0.2">
      <c r="A634" s="23">
        <v>43542</v>
      </c>
      <c r="B634" s="24">
        <v>69910421015.666306</v>
      </c>
      <c r="C634" s="24">
        <f t="shared" si="73"/>
        <v>68104907912.59404</v>
      </c>
      <c r="D634" s="25">
        <f>LN(Data[[#This Row],[NVActual]])</f>
        <v>24.970480559704587</v>
      </c>
      <c r="E634" s="26">
        <v>720573</v>
      </c>
      <c r="F634" s="40">
        <f>Data[[#This Row],[DAA 
(n)]]^2</f>
        <v>519225448329</v>
      </c>
      <c r="G634" s="41">
        <f t="shared" si="74"/>
        <v>444689613843.70001</v>
      </c>
      <c r="H634" s="28">
        <f>LN(Data[[#This Row],[Metcalfe
(n^2)]])</f>
        <v>26.975604015636275</v>
      </c>
      <c r="I634" s="42">
        <f t="shared" si="75"/>
        <v>26.799224625352327</v>
      </c>
      <c r="J634" s="40">
        <f>Data[[#This Row],[DAA 
(n)]]*LN(Data[[#This Row],[DAA 
(n)]])</f>
        <v>9718945.9561795387</v>
      </c>
      <c r="K634" s="40">
        <f t="shared" si="76"/>
        <v>8896728.2217227817</v>
      </c>
      <c r="L634" s="29">
        <f>LN(Data[[#This Row],[MA'[n*ln(n)']
30d]])</f>
        <v>16.001194151578446</v>
      </c>
      <c r="M634" s="43">
        <f t="shared" si="77"/>
        <v>15.973898778735444</v>
      </c>
      <c r="N634" s="40">
        <f>Data[[#This Row],[DAA 
(n)]]^1.5</f>
        <v>611669713.96234059</v>
      </c>
      <c r="O634" s="40">
        <f t="shared" si="78"/>
        <v>542489111.70360827</v>
      </c>
      <c r="P634" s="43">
        <f>LN(Data[[#This Row],[MA'[n^1.5']]])</f>
        <v>20.111678572585046</v>
      </c>
      <c r="Q634" s="43">
        <f t="shared" si="79"/>
        <v>20.074187236231825</v>
      </c>
      <c r="R634" s="30">
        <f>$O$1+$O$2*Data[[#This Row],[MA'[ln(n^2)']]]</f>
        <v>26.799224625352327</v>
      </c>
      <c r="S634" s="30">
        <f>$Q$1+$Q$2*Data[[#This Row],[MA'[ln(n*ln(n))']]]</f>
        <v>22.876932984913481</v>
      </c>
      <c r="T634" s="31">
        <f>$O$3*Data[[#This Row],[Metcalfe
(n^2)]]</f>
        <v>269997233131.08002</v>
      </c>
      <c r="U634" s="31">
        <f t="shared" si="80"/>
        <v>231238599198.724</v>
      </c>
      <c r="V634" s="30">
        <f>LN(Data[[#This Row],[MA'[NVA']
30d]]/Data[[#This Row],[MA'[NVMetcalfe calc']]])</f>
        <v>-1.2224007946552435</v>
      </c>
      <c r="W634" s="30">
        <f>$Q$3+Data[[#This Row],[NVM
(scaled)]]/((Data[[#This Row],[Upper Bound]]-Data[[#This Row],[Lower Bound]])/2)</f>
        <v>-3.3309486756306073E-2</v>
      </c>
      <c r="X634" s="30">
        <f>(Data[[#This Row],[Upper Bound]]+Data[[#This Row],[Lower Bound]])/2</f>
        <v>24.838078805132902</v>
      </c>
      <c r="Y634" s="29">
        <f>LN(Data[[#This Row],[NVActual]]/Data[[#This Row],[MA'[n^2']
30d]])</f>
        <v>-1.8501618190634268</v>
      </c>
      <c r="Z634" s="29">
        <f>LN(Data[[#This Row],[NVActual]]/Data[[#This Row],[MA'[n*ln(n)']
30d]])</f>
        <v>8.9692864081261394</v>
      </c>
      <c r="AA634" s="29">
        <f>LN(Data[[#This Row],[NVActual]]/Data[[#This Row],[MA'[n^1.5']]])</f>
        <v>4.8588019871195414</v>
      </c>
      <c r="AB634" s="29">
        <f>LN(Data[[#This Row],[NVActual]]/Data[[#This Row],[Metcalfe
(n^2)]])</f>
        <v>-2.0051234559316895</v>
      </c>
      <c r="AC634" s="26">
        <f>1+Data[[#This Row],[MA'[NVMetcalfe calc']]]/((Data[[#This Row],[NVM_norm
(scaled)]]-Data[[#This Row],[NV_fund.]])/2)</f>
        <v>-18594748027.129421</v>
      </c>
    </row>
    <row r="635" spans="1:29" x14ac:dyDescent="0.2">
      <c r="A635" s="23">
        <v>43541</v>
      </c>
      <c r="B635" s="24">
        <v>70150749298.102997</v>
      </c>
      <c r="C635" s="24">
        <f t="shared" si="73"/>
        <v>67883797814.083984</v>
      </c>
      <c r="D635" s="25">
        <f>LN(Data[[#This Row],[NVActual]])</f>
        <v>24.973912324807799</v>
      </c>
      <c r="E635" s="26">
        <v>548345</v>
      </c>
      <c r="F635" s="40">
        <f>Data[[#This Row],[DAA 
(n)]]^2</f>
        <v>300682239025</v>
      </c>
      <c r="G635" s="41">
        <f t="shared" si="74"/>
        <v>438893809817.93335</v>
      </c>
      <c r="H635" s="28">
        <f>LN(Data[[#This Row],[Metcalfe
(n^2)]])</f>
        <v>26.429319859765801</v>
      </c>
      <c r="I635" s="42">
        <f t="shared" si="75"/>
        <v>26.78563209404987</v>
      </c>
      <c r="J635" s="40">
        <f>Data[[#This Row],[DAA 
(n)]]*LN(Data[[#This Row],[DAA 
(n)]])</f>
        <v>7246192.6992516387</v>
      </c>
      <c r="K635" s="40">
        <f t="shared" si="76"/>
        <v>8832980.1774241533</v>
      </c>
      <c r="L635" s="29">
        <f>LN(Data[[#This Row],[MA'[n*ln(n)']
30d]])</f>
        <v>15.994003021574876</v>
      </c>
      <c r="M635" s="43">
        <f t="shared" si="77"/>
        <v>15.971368187749389</v>
      </c>
      <c r="N635" s="40">
        <f>Data[[#This Row],[DAA 
(n)]]^1.5</f>
        <v>406051231.19892621</v>
      </c>
      <c r="O635" s="40">
        <f t="shared" si="78"/>
        <v>537116824.28142059</v>
      </c>
      <c r="P635" s="43">
        <f>LN(Data[[#This Row],[MA'[n^1.5']]])</f>
        <v>20.101726178684888</v>
      </c>
      <c r="Q635" s="43">
        <f t="shared" si="79"/>
        <v>20.070685730444531</v>
      </c>
      <c r="R635" s="30">
        <f>$O$1+$O$2*Data[[#This Row],[MA'[ln(n^2)']]]</f>
        <v>26.78563209404987</v>
      </c>
      <c r="S635" s="30">
        <f>$Q$1+$Q$2*Data[[#This Row],[MA'[ln(n*ln(n))']]]</f>
        <v>22.872757509786492</v>
      </c>
      <c r="T635" s="31">
        <f>$O$3*Data[[#This Row],[Metcalfe
(n^2)]]</f>
        <v>156354764293</v>
      </c>
      <c r="U635" s="31">
        <f t="shared" si="80"/>
        <v>228224781105.32532</v>
      </c>
      <c r="V635" s="30">
        <f>LN(Data[[#This Row],[MA'[NVA']
30d]]/Data[[#This Row],[MA'[NVMetcalfe calc']]])</f>
        <v>-1.212533637591336</v>
      </c>
      <c r="W635" s="30">
        <f>$Q$3+Data[[#This Row],[NVM
(scaled)]]/((Data[[#This Row],[Upper Bound]]-Data[[#This Row],[Lower Bound]])/2)</f>
        <v>-2.9766164991767985E-2</v>
      </c>
      <c r="X635" s="30">
        <f>(Data[[#This Row],[Upper Bound]]+Data[[#This Row],[Lower Bound]])/2</f>
        <v>24.829194801918181</v>
      </c>
      <c r="Y635" s="32">
        <f>LN(Data[[#This Row],[NVActual]]/Data[[#This Row],[MA'[n^2']
30d]])</f>
        <v>-1.8336110048780951</v>
      </c>
      <c r="Z635" s="32">
        <f>LN(Data[[#This Row],[NVActual]]/Data[[#This Row],[MA'[n*ln(n)']
30d]])</f>
        <v>8.9799093032329242</v>
      </c>
      <c r="AA635" s="32">
        <f>LN(Data[[#This Row],[NVActual]]/Data[[#This Row],[MA'[n^1.5']]])</f>
        <v>4.8721861461229112</v>
      </c>
      <c r="AB635" s="32">
        <f>LN(Data[[#This Row],[NVActual]]/Data[[#This Row],[Metcalfe
(n^2)]])</f>
        <v>-1.4554075349580016</v>
      </c>
      <c r="AC635" s="34">
        <f>1+Data[[#This Row],[MA'[NVMetcalfe calc']]]/((Data[[#This Row],[NVM_norm
(scaled)]]-Data[[#This Row],[NV_fund.]])/2)</f>
        <v>-18361570412.913757</v>
      </c>
    </row>
    <row r="636" spans="1:29" x14ac:dyDescent="0.2">
      <c r="A636" s="23">
        <v>43540</v>
      </c>
      <c r="B636" s="24">
        <v>70373269205.692993</v>
      </c>
      <c r="C636" s="24">
        <f t="shared" si="73"/>
        <v>67634859748.674339</v>
      </c>
      <c r="D636" s="25">
        <f>LN(Data[[#This Row],[NVActual]])</f>
        <v>24.977079329223802</v>
      </c>
      <c r="E636" s="26">
        <v>602121</v>
      </c>
      <c r="F636" s="40">
        <f>Data[[#This Row],[DAA 
(n)]]^2</f>
        <v>362549698641</v>
      </c>
      <c r="G636" s="41">
        <f t="shared" si="74"/>
        <v>441739848370.43335</v>
      </c>
      <c r="H636" s="28">
        <f>LN(Data[[#This Row],[Metcalfe
(n^2)]])</f>
        <v>26.616427401543145</v>
      </c>
      <c r="I636" s="42">
        <f t="shared" si="75"/>
        <v>26.793963679732055</v>
      </c>
      <c r="J636" s="40">
        <f>Data[[#This Row],[DAA 
(n)]]*LN(Data[[#This Row],[DAA 
(n)]])</f>
        <v>8013154.9417222803</v>
      </c>
      <c r="K636" s="40">
        <f t="shared" si="76"/>
        <v>8867722.0212007649</v>
      </c>
      <c r="L636" s="29">
        <f>LN(Data[[#This Row],[MA'[n*ln(n)']
30d]])</f>
        <v>15.997928502948366</v>
      </c>
      <c r="M636" s="43">
        <f t="shared" si="77"/>
        <v>15.969138426613428</v>
      </c>
      <c r="N636" s="40">
        <f>Data[[#This Row],[DAA 
(n)]]^1.5</f>
        <v>467224557.46184498</v>
      </c>
      <c r="O636" s="40">
        <f t="shared" si="78"/>
        <v>539907517.19542205</v>
      </c>
      <c r="P636" s="43">
        <f>LN(Data[[#This Row],[MA'[n^1.5']]])</f>
        <v>20.106908418402242</v>
      </c>
      <c r="Q636" s="43">
        <f t="shared" si="79"/>
        <v>20.067599982520186</v>
      </c>
      <c r="R636" s="30">
        <f>$O$1+$O$2*Data[[#This Row],[MA'[ln(n^2)']]]</f>
        <v>26.793963679732055</v>
      </c>
      <c r="S636" s="30">
        <f>$Q$1+$Q$2*Data[[#This Row],[MA'[ln(n*ln(n))']]]</f>
        <v>22.869078403912155</v>
      </c>
      <c r="T636" s="31">
        <f>$O$3*Data[[#This Row],[Metcalfe
(n^2)]]</f>
        <v>188525843293.32001</v>
      </c>
      <c r="U636" s="31">
        <f t="shared" si="80"/>
        <v>229704721152.62534</v>
      </c>
      <c r="V636" s="30">
        <f>LN(Data[[#This Row],[MA'[NVA']
30d]]/Data[[#This Row],[MA'[NVMetcalfe calc']]])</f>
        <v>-1.2226711361544764</v>
      </c>
      <c r="W636" s="30">
        <f>$Q$3+Data[[#This Row],[NVM
(scaled)]]/((Data[[#This Row],[Upper Bound]]-Data[[#This Row],[Lower Bound]])/2)</f>
        <v>-3.3035350198389213E-2</v>
      </c>
      <c r="X636" s="30">
        <f>(Data[[#This Row],[Upper Bound]]+Data[[#This Row],[Lower Bound]])/2</f>
        <v>24.831521041822107</v>
      </c>
      <c r="Y636" s="29">
        <f>LN(Data[[#This Row],[NVActual]]/Data[[#This Row],[MA'[n^2']
30d]])</f>
        <v>-1.8369076381726392</v>
      </c>
      <c r="Z636" s="29">
        <f>LN(Data[[#This Row],[NVActual]]/Data[[#This Row],[MA'[n*ln(n)']
30d]])</f>
        <v>8.979150826275438</v>
      </c>
      <c r="AA636" s="29">
        <f>LN(Data[[#This Row],[NVActual]]/Data[[#This Row],[MA'[n^1.5']]])</f>
        <v>4.8701709108215621</v>
      </c>
      <c r="AB636" s="29">
        <f>LN(Data[[#This Row],[NVActual]]/Data[[#This Row],[Metcalfe
(n^2)]])</f>
        <v>-1.6393480723193434</v>
      </c>
      <c r="AC636" s="26">
        <f>1+Data[[#This Row],[MA'[NVMetcalfe calc']]]/((Data[[#This Row],[NVM_norm
(scaled)]]-Data[[#This Row],[NV_fund.]])/2)</f>
        <v>-18476478527.797874</v>
      </c>
    </row>
    <row r="637" spans="1:29" x14ac:dyDescent="0.2">
      <c r="A637" s="23">
        <v>43539</v>
      </c>
      <c r="B637" s="24">
        <v>68971015003.255402</v>
      </c>
      <c r="C637" s="24">
        <f t="shared" si="73"/>
        <v>67378763920.404701</v>
      </c>
      <c r="D637" s="25">
        <f>LN(Data[[#This Row],[NVActual]])</f>
        <v>24.956952180871948</v>
      </c>
      <c r="E637" s="26">
        <v>715166</v>
      </c>
      <c r="F637" s="40">
        <f>Data[[#This Row],[DAA 
(n)]]^2</f>
        <v>511462407556</v>
      </c>
      <c r="G637" s="41">
        <f t="shared" si="74"/>
        <v>442355805936.56665</v>
      </c>
      <c r="H637" s="28">
        <f>LN(Data[[#This Row],[Metcalfe
(n^2)]])</f>
        <v>26.960539925123065</v>
      </c>
      <c r="I637" s="42">
        <f t="shared" si="75"/>
        <v>26.795620760254941</v>
      </c>
      <c r="J637" s="40">
        <f>Data[[#This Row],[DAA 
(n)]]*LN(Data[[#This Row],[DAA 
(n)]])</f>
        <v>9640630.7480452806</v>
      </c>
      <c r="K637" s="40">
        <f t="shared" si="76"/>
        <v>8874955.8807380293</v>
      </c>
      <c r="L637" s="29">
        <f>LN(Data[[#This Row],[MA'[n*ln(n)']
30d]])</f>
        <v>15.99874392212895</v>
      </c>
      <c r="M637" s="43">
        <f t="shared" si="77"/>
        <v>15.966813456553277</v>
      </c>
      <c r="N637" s="40">
        <f>Data[[#This Row],[DAA 
(n)]]^1.5</f>
        <v>604797920.10405719</v>
      </c>
      <c r="O637" s="40">
        <f t="shared" si="78"/>
        <v>540499149.49744403</v>
      </c>
      <c r="P637" s="43">
        <f>LN(Data[[#This Row],[MA'[n^1.5']]])</f>
        <v>20.108003621494554</v>
      </c>
      <c r="Q637" s="43">
        <f t="shared" si="79"/>
        <v>20.064391383296783</v>
      </c>
      <c r="R637" s="30">
        <f>$O$1+$O$2*Data[[#This Row],[MA'[ln(n^2)']]]</f>
        <v>26.795620760254941</v>
      </c>
      <c r="S637" s="30">
        <f>$Q$1+$Q$2*Data[[#This Row],[MA'[ln(n*ln(n))']]]</f>
        <v>22.865242203312906</v>
      </c>
      <c r="T637" s="31">
        <f>$O$3*Data[[#This Row],[Metcalfe
(n^2)]]</f>
        <v>265960451929.12</v>
      </c>
      <c r="U637" s="31">
        <f t="shared" si="80"/>
        <v>230025019087.01468</v>
      </c>
      <c r="V637" s="30">
        <f>LN(Data[[#This Row],[MA'[NVA']
30d]]/Data[[#This Row],[MA'[NVMetcalfe calc']]])</f>
        <v>-1.2278581887397479</v>
      </c>
      <c r="W637" s="30">
        <f>$Q$3+Data[[#This Row],[NVM
(scaled)]]/((Data[[#This Row],[Upper Bound]]-Data[[#This Row],[Lower Bound]])/2)</f>
        <v>-3.480403398855425E-2</v>
      </c>
      <c r="X637" s="30">
        <f>(Data[[#This Row],[Upper Bound]]+Data[[#This Row],[Lower Bound]])/2</f>
        <v>24.830431481783926</v>
      </c>
      <c r="Y637" s="32">
        <f>LN(Data[[#This Row],[NVActual]]/Data[[#This Row],[MA'[n^2']
30d]])</f>
        <v>-1.8584282051275496</v>
      </c>
      <c r="Z637" s="32">
        <f>LN(Data[[#This Row],[NVActual]]/Data[[#This Row],[MA'[n*ln(n)']
30d]])</f>
        <v>8.9582082587429976</v>
      </c>
      <c r="AA637" s="32">
        <f>LN(Data[[#This Row],[NVActual]]/Data[[#This Row],[MA'[n^1.5']]])</f>
        <v>4.8489485593773933</v>
      </c>
      <c r="AB637" s="32">
        <f>LN(Data[[#This Row],[NVActual]]/Data[[#This Row],[Metcalfe
(n^2)]])</f>
        <v>-2.0035877442511163</v>
      </c>
      <c r="AC637" s="34">
        <f>1+Data[[#This Row],[MA'[NVMetcalfe calc']]]/((Data[[#This Row],[NVM_norm
(scaled)]]-Data[[#This Row],[NV_fund.]])/2)</f>
        <v>-18501736605.605278</v>
      </c>
    </row>
    <row r="638" spans="1:29" x14ac:dyDescent="0.2">
      <c r="A638" s="23">
        <v>43538</v>
      </c>
      <c r="B638" s="24">
        <v>67878793681.123199</v>
      </c>
      <c r="C638" s="24">
        <f t="shared" si="73"/>
        <v>67179670845.658722</v>
      </c>
      <c r="D638" s="25">
        <f>LN(Data[[#This Row],[NVActual]])</f>
        <v>24.940989505809846</v>
      </c>
      <c r="E638" s="26">
        <v>735928</v>
      </c>
      <c r="F638" s="40">
        <f>Data[[#This Row],[DAA 
(n)]]^2</f>
        <v>541590021184</v>
      </c>
      <c r="G638" s="41">
        <f t="shared" si="74"/>
        <v>444470513490.56665</v>
      </c>
      <c r="H638" s="28">
        <f>LN(Data[[#This Row],[Metcalfe
(n^2)]])</f>
        <v>27.017775133677546</v>
      </c>
      <c r="I638" s="42">
        <f t="shared" si="75"/>
        <v>26.799518371782877</v>
      </c>
      <c r="J638" s="40">
        <f>Data[[#This Row],[DAA 
(n)]]*LN(Data[[#This Row],[DAA 
(n)]])</f>
        <v>9941568.6092885248</v>
      </c>
      <c r="K638" s="40">
        <f t="shared" si="76"/>
        <v>8895781.2941745427</v>
      </c>
      <c r="L638" s="29">
        <f>LN(Data[[#This Row],[MA'[n*ln(n)']
30d]])</f>
        <v>16.001087710432717</v>
      </c>
      <c r="M638" s="43">
        <f t="shared" si="77"/>
        <v>15.964469800904888</v>
      </c>
      <c r="N638" s="40">
        <f>Data[[#This Row],[DAA 
(n)]]^1.5</f>
        <v>631325004.34395802</v>
      </c>
      <c r="O638" s="40">
        <f t="shared" si="78"/>
        <v>542346938.0064075</v>
      </c>
      <c r="P638" s="43">
        <f>LN(Data[[#This Row],[MA'[n^1.5']]])</f>
        <v>20.111416461645696</v>
      </c>
      <c r="Q638" s="43">
        <f t="shared" si="79"/>
        <v>20.061158075278676</v>
      </c>
      <c r="R638" s="30">
        <f>$O$1+$O$2*Data[[#This Row],[MA'[ln(n^2)']]]</f>
        <v>26.799518371782877</v>
      </c>
      <c r="S638" s="30">
        <f>$Q$1+$Q$2*Data[[#This Row],[MA'[ln(n*ln(n))']]]</f>
        <v>22.861375171493066</v>
      </c>
      <c r="T638" s="31">
        <f>$O$3*Data[[#This Row],[Metcalfe
(n^2)]]</f>
        <v>281626811015.67999</v>
      </c>
      <c r="U638" s="31">
        <f t="shared" si="80"/>
        <v>231124667015.09467</v>
      </c>
      <c r="V638" s="30">
        <f>LN(Data[[#This Row],[MA'[NVA']
30d]]/Data[[#This Row],[MA'[NVMetcalfe calc']]])</f>
        <v>-1.235586564408907</v>
      </c>
      <c r="W638" s="30">
        <f>$Q$3+Data[[#This Row],[NVM
(scaled)]]/((Data[[#This Row],[Upper Bound]]-Data[[#This Row],[Lower Bound]])/2)</f>
        <v>-3.7497021600422786E-2</v>
      </c>
      <c r="X638" s="30">
        <f>(Data[[#This Row],[Upper Bound]]+Data[[#This Row],[Lower Bound]])/2</f>
        <v>24.830446771637973</v>
      </c>
      <c r="Y638" s="29">
        <f>LN(Data[[#This Row],[NVActual]]/Data[[#This Row],[MA'[n^2']
30d]])</f>
        <v>-1.8791600475359909</v>
      </c>
      <c r="Z638" s="29">
        <f>LN(Data[[#This Row],[NVActual]]/Data[[#This Row],[MA'[n*ln(n)']
30d]])</f>
        <v>8.9399017953771285</v>
      </c>
      <c r="AA638" s="29">
        <f>LN(Data[[#This Row],[NVActual]]/Data[[#This Row],[MA'[n^1.5']]])</f>
        <v>4.8295730441641505</v>
      </c>
      <c r="AB638" s="29">
        <f>LN(Data[[#This Row],[NVActual]]/Data[[#This Row],[Metcalfe
(n^2)]])</f>
        <v>-2.0767856278677006</v>
      </c>
      <c r="AC638" s="26">
        <f>1+Data[[#This Row],[MA'[NVMetcalfe calc']]]/((Data[[#This Row],[NVM_norm
(scaled)]]-Data[[#This Row],[NV_fund.]])/2)</f>
        <v>-18588160639.602505</v>
      </c>
    </row>
    <row r="639" spans="1:29" x14ac:dyDescent="0.2">
      <c r="A639" s="23">
        <v>43537</v>
      </c>
      <c r="B639" s="24">
        <v>68079952149.887604</v>
      </c>
      <c r="C639" s="24">
        <f t="shared" si="73"/>
        <v>67023125732.408012</v>
      </c>
      <c r="D639" s="25">
        <f>LN(Data[[#This Row],[NVActual]])</f>
        <v>24.943948618360043</v>
      </c>
      <c r="E639" s="26">
        <v>720085</v>
      </c>
      <c r="F639" s="40">
        <f>Data[[#This Row],[DAA 
(n)]]^2</f>
        <v>518522407225</v>
      </c>
      <c r="G639" s="41">
        <f t="shared" si="74"/>
        <v>448282869030.96667</v>
      </c>
      <c r="H639" s="28">
        <f>LN(Data[[#This Row],[Metcalfe
(n^2)]])</f>
        <v>26.97424907915957</v>
      </c>
      <c r="I639" s="42">
        <f t="shared" si="75"/>
        <v>26.805904757205116</v>
      </c>
      <c r="J639" s="40">
        <f>Data[[#This Row],[DAA 
(n)]]*LN(Data[[#This Row],[DAA 
(n)]])</f>
        <v>9711876.0740833096</v>
      </c>
      <c r="K639" s="40">
        <f t="shared" si="76"/>
        <v>8931683.1241733152</v>
      </c>
      <c r="L639" s="29">
        <f>LN(Data[[#This Row],[MA'[n*ln(n)']
30d]])</f>
        <v>16.005115414843257</v>
      </c>
      <c r="M639" s="43">
        <f t="shared" si="77"/>
        <v>15.96174883648146</v>
      </c>
      <c r="N639" s="40">
        <f>Data[[#This Row],[DAA 
(n)]]^1.5</f>
        <v>611048449.47566593</v>
      </c>
      <c r="O639" s="40">
        <f t="shared" si="78"/>
        <v>545598901.29766631</v>
      </c>
      <c r="P639" s="43">
        <f>LN(Data[[#This Row],[MA'[n^1.5']]])</f>
        <v>20.117394650740888</v>
      </c>
      <c r="Q639" s="43">
        <f t="shared" si="79"/>
        <v>20.057377424463887</v>
      </c>
      <c r="R639" s="30">
        <f>$O$1+$O$2*Data[[#This Row],[MA'[ln(n^2)']]]</f>
        <v>26.805904757205116</v>
      </c>
      <c r="S639" s="30">
        <f>$Q$1+$Q$2*Data[[#This Row],[MA'[ln(n*ln(n))']]]</f>
        <v>22.856885580194408</v>
      </c>
      <c r="T639" s="31">
        <f>$O$3*Data[[#This Row],[Metcalfe
(n^2)]]</f>
        <v>269631651757</v>
      </c>
      <c r="U639" s="31">
        <f t="shared" si="80"/>
        <v>233107091896.10266</v>
      </c>
      <c r="V639" s="30">
        <f>LN(Data[[#This Row],[MA'[NVA']
30d]]/Data[[#This Row],[MA'[NVMetcalfe calc']]])</f>
        <v>-1.2464602498215207</v>
      </c>
      <c r="W639" s="30">
        <f>$Q$3+Data[[#This Row],[NVM
(scaled)]]/((Data[[#This Row],[Upper Bound]]-Data[[#This Row],[Lower Bound]])/2)</f>
        <v>-4.127586570245767E-2</v>
      </c>
      <c r="X639" s="30">
        <f>(Data[[#This Row],[Upper Bound]]+Data[[#This Row],[Lower Bound]])/2</f>
        <v>24.831395168699764</v>
      </c>
      <c r="Y639" s="32">
        <f>LN(Data[[#This Row],[NVActual]]/Data[[#This Row],[MA'[n^2']
30d]])</f>
        <v>-1.8847416558366397</v>
      </c>
      <c r="Z639" s="32">
        <f>LN(Data[[#This Row],[NVActual]]/Data[[#This Row],[MA'[n*ln(n)']
30d]])</f>
        <v>8.9388332035167863</v>
      </c>
      <c r="AA639" s="32">
        <f>LN(Data[[#This Row],[NVActual]]/Data[[#This Row],[MA'[n^1.5']]])</f>
        <v>4.826553967619156</v>
      </c>
      <c r="AB639" s="32">
        <f>LN(Data[[#This Row],[NVActual]]/Data[[#This Row],[Metcalfe
(n^2)]])</f>
        <v>-2.0303004607995265</v>
      </c>
      <c r="AC639" s="34">
        <f>1+Data[[#This Row],[MA'[NVMetcalfe calc']]]/((Data[[#This Row],[NVM_norm
(scaled)]]-Data[[#This Row],[NV_fund.]])/2)</f>
        <v>-18744033687.515759</v>
      </c>
    </row>
    <row r="640" spans="1:29" x14ac:dyDescent="0.2">
      <c r="A640" s="23">
        <v>43536</v>
      </c>
      <c r="B640" s="24">
        <v>68414154101.478401</v>
      </c>
      <c r="C640" s="24">
        <f t="shared" si="73"/>
        <v>66857756292.544769</v>
      </c>
      <c r="D640" s="25">
        <f>LN(Data[[#This Row],[NVActual]])</f>
        <v>24.948845571475751</v>
      </c>
      <c r="E640" s="26">
        <v>696573</v>
      </c>
      <c r="F640" s="40">
        <f>Data[[#This Row],[DAA 
(n)]]^2</f>
        <v>485213944329</v>
      </c>
      <c r="G640" s="41">
        <f t="shared" si="74"/>
        <v>447797531103.76666</v>
      </c>
      <c r="H640" s="28">
        <f>LN(Data[[#This Row],[Metcalfe
(n^2)]])</f>
        <v>26.907855752945878</v>
      </c>
      <c r="I640" s="42">
        <f t="shared" si="75"/>
        <v>26.80495536256419</v>
      </c>
      <c r="J640" s="40">
        <f>Data[[#This Row],[DAA 
(n)]]*LN(Data[[#This Row],[DAA 
(n)]])</f>
        <v>9371642.9026983846</v>
      </c>
      <c r="K640" s="40">
        <f t="shared" si="76"/>
        <v>8926768.6050526891</v>
      </c>
      <c r="L640" s="29">
        <f>LN(Data[[#This Row],[MA'[n*ln(n)']
30d]])</f>
        <v>16.00456502902939</v>
      </c>
      <c r="M640" s="43">
        <f t="shared" si="77"/>
        <v>15.958240823016856</v>
      </c>
      <c r="N640" s="40">
        <f>Data[[#This Row],[DAA 
(n)]]^1.5</f>
        <v>581366435.94473541</v>
      </c>
      <c r="O640" s="40">
        <f t="shared" si="78"/>
        <v>545168420.90193856</v>
      </c>
      <c r="P640" s="43">
        <f>LN(Data[[#This Row],[MA'[n^1.5']]])</f>
        <v>20.116605334065707</v>
      </c>
      <c r="Q640" s="43">
        <f t="shared" si="79"/>
        <v>20.052470096498396</v>
      </c>
      <c r="R640" s="30">
        <f>$O$1+$O$2*Data[[#This Row],[MA'[ln(n^2)']]]</f>
        <v>26.80495536256419</v>
      </c>
      <c r="S640" s="30">
        <f>$Q$1+$Q$2*Data[[#This Row],[MA'[ln(n*ln(n))']]]</f>
        <v>22.85109735797781</v>
      </c>
      <c r="T640" s="31">
        <f>$O$3*Data[[#This Row],[Metcalfe
(n^2)]]</f>
        <v>252311251051.08002</v>
      </c>
      <c r="U640" s="31">
        <f t="shared" si="80"/>
        <v>232854716173.95865</v>
      </c>
      <c r="V640" s="30">
        <f>LN(Data[[#This Row],[MA'[NVA']
30d]]/Data[[#This Row],[MA'[NVMetcalfe calc']]])</f>
        <v>-1.2478474012162832</v>
      </c>
      <c r="W640" s="30">
        <f>$Q$3+Data[[#This Row],[NVM
(scaled)]]/((Data[[#This Row],[Upper Bound]]-Data[[#This Row],[Lower Bound]])/2)</f>
        <v>-4.1204964755340523E-2</v>
      </c>
      <c r="X640" s="30">
        <f>(Data[[#This Row],[Upper Bound]]+Data[[#This Row],[Lower Bound]])/2</f>
        <v>24.828026360271</v>
      </c>
      <c r="Y640" s="29">
        <f>LN(Data[[#This Row],[NVActual]]/Data[[#This Row],[MA'[n^2']
30d]])</f>
        <v>-1.8787614562296897</v>
      </c>
      <c r="Z640" s="29">
        <f>LN(Data[[#This Row],[NVActual]]/Data[[#This Row],[MA'[n*ln(n)']
30d]])</f>
        <v>8.944280542446359</v>
      </c>
      <c r="AA640" s="29">
        <f>LN(Data[[#This Row],[NVActual]]/Data[[#This Row],[MA'[n^1.5']]])</f>
        <v>4.8322402374100442</v>
      </c>
      <c r="AB640" s="29">
        <f>LN(Data[[#This Row],[NVActual]]/Data[[#This Row],[Metcalfe
(n^2)]])</f>
        <v>-1.9590101814701286</v>
      </c>
      <c r="AC640" s="26">
        <f>1+Data[[#This Row],[MA'[NVMetcalfe calc']]]/((Data[[#This Row],[NVM_norm
(scaled)]]-Data[[#This Row],[NV_fund.]])/2)</f>
        <v>-18726329987.304295</v>
      </c>
    </row>
    <row r="641" spans="1:29" x14ac:dyDescent="0.2">
      <c r="A641" s="23">
        <v>43535</v>
      </c>
      <c r="B641" s="24">
        <v>68018411015.268997</v>
      </c>
      <c r="C641" s="24">
        <f t="shared" si="73"/>
        <v>66717316320.615181</v>
      </c>
      <c r="D641" s="25">
        <f>LN(Data[[#This Row],[NVActual]])</f>
        <v>24.943044255700833</v>
      </c>
      <c r="E641" s="26">
        <v>749756</v>
      </c>
      <c r="F641" s="40">
        <f>Data[[#This Row],[DAA 
(n)]]^2</f>
        <v>562134059536</v>
      </c>
      <c r="G641" s="41">
        <f t="shared" si="74"/>
        <v>439994575072</v>
      </c>
      <c r="H641" s="28">
        <f>LN(Data[[#This Row],[Metcalfe
(n^2)]])</f>
        <v>27.055006198493579</v>
      </c>
      <c r="I641" s="42">
        <f t="shared" si="75"/>
        <v>26.783000761094844</v>
      </c>
      <c r="J641" s="40">
        <f>Data[[#This Row],[DAA 
(n)]]*LN(Data[[#This Row],[DAA 
(n)]])</f>
        <v>10142326.613678876</v>
      </c>
      <c r="K641" s="40">
        <f t="shared" si="76"/>
        <v>8833615.7245483678</v>
      </c>
      <c r="L641" s="29">
        <f>LN(Data[[#This Row],[MA'[n*ln(n)']
30d]])</f>
        <v>15.994074970594145</v>
      </c>
      <c r="M641" s="43">
        <f t="shared" si="77"/>
        <v>15.954375351290613</v>
      </c>
      <c r="N641" s="40">
        <f>Data[[#This Row],[DAA 
(n)]]^1.5</f>
        <v>649202113.32178676</v>
      </c>
      <c r="O641" s="40">
        <f t="shared" si="78"/>
        <v>537614414.44984198</v>
      </c>
      <c r="P641" s="43">
        <f>LN(Data[[#This Row],[MA'[n^1.5']]])</f>
        <v>20.102652159406475</v>
      </c>
      <c r="Q641" s="43">
        <f t="shared" si="79"/>
        <v>20.047061367287483</v>
      </c>
      <c r="R641" s="30">
        <f>$O$1+$O$2*Data[[#This Row],[MA'[ln(n^2)']]]</f>
        <v>26.783000761094844</v>
      </c>
      <c r="S641" s="30">
        <f>$Q$1+$Q$2*Data[[#This Row],[MA'[ln(n*ln(n))']]]</f>
        <v>22.844719329629509</v>
      </c>
      <c r="T641" s="31">
        <f>$O$3*Data[[#This Row],[Metcalfe
(n^2)]]</f>
        <v>292309710958.72003</v>
      </c>
      <c r="U641" s="31">
        <f t="shared" si="80"/>
        <v>228797179037.43997</v>
      </c>
      <c r="V641" s="30">
        <f>LN(Data[[#This Row],[MA'[NVA']
30d]]/Data[[#This Row],[MA'[NVMetcalfe calc']]])</f>
        <v>-1.2323713958186553</v>
      </c>
      <c r="W641" s="30">
        <f>$Q$3+Data[[#This Row],[NVM
(scaled)]]/((Data[[#This Row],[Upper Bound]]-Data[[#This Row],[Lower Bound]])/2)</f>
        <v>-3.5842219386602481E-2</v>
      </c>
      <c r="X641" s="30">
        <f>(Data[[#This Row],[Upper Bound]]+Data[[#This Row],[Lower Bound]])/2</f>
        <v>24.813860045362176</v>
      </c>
      <c r="Y641" s="32">
        <f>LN(Data[[#This Row],[NVActual]]/Data[[#This Row],[MA'[n^2']
30d]])</f>
        <v>-1.8669839787000579</v>
      </c>
      <c r="Z641" s="32">
        <f>LN(Data[[#This Row],[NVActual]]/Data[[#This Row],[MA'[n*ln(n)']
30d]])</f>
        <v>8.9489692851066884</v>
      </c>
      <c r="AA641" s="32">
        <f>LN(Data[[#This Row],[NVActual]]/Data[[#This Row],[MA'[n^1.5']]])</f>
        <v>4.8403920962943596</v>
      </c>
      <c r="AB641" s="32">
        <f>LN(Data[[#This Row],[NVActual]]/Data[[#This Row],[Metcalfe
(n^2)]])</f>
        <v>-2.1119619427927461</v>
      </c>
      <c r="AC641" s="34">
        <f>1+Data[[#This Row],[MA'[NVMetcalfe calc']]]/((Data[[#This Row],[NVM_norm
(scaled)]]-Data[[#This Row],[NV_fund.]])/2)</f>
        <v>-18414480510.664436</v>
      </c>
    </row>
    <row r="642" spans="1:29" x14ac:dyDescent="0.2">
      <c r="A642" s="23">
        <v>43534</v>
      </c>
      <c r="B642" s="24">
        <v>68788862870.343994</v>
      </c>
      <c r="C642" s="24">
        <f t="shared" si="73"/>
        <v>66574263684.27269</v>
      </c>
      <c r="D642" s="25">
        <f>LN(Data[[#This Row],[NVActual]])</f>
        <v>24.954307691897696</v>
      </c>
      <c r="E642" s="26">
        <v>525757</v>
      </c>
      <c r="F642" s="40">
        <f>Data[[#This Row],[DAA 
(n)]]^2</f>
        <v>276420423049</v>
      </c>
      <c r="G642" s="41">
        <f t="shared" si="74"/>
        <v>431783220488.29999</v>
      </c>
      <c r="H642" s="28">
        <f>LN(Data[[#This Row],[Metcalfe
(n^2)]])</f>
        <v>26.345188815578396</v>
      </c>
      <c r="I642" s="42">
        <f t="shared" si="75"/>
        <v>26.763779024778096</v>
      </c>
      <c r="J642" s="40">
        <f>Data[[#This Row],[DAA 
(n)]]*LN(Data[[#This Row],[DAA 
(n)]])</f>
        <v>6925583.718056025</v>
      </c>
      <c r="K642" s="40">
        <f t="shared" si="76"/>
        <v>8743532.2288143747</v>
      </c>
      <c r="L642" s="29">
        <f>LN(Data[[#This Row],[MA'[n*ln(n)']
30d]])</f>
        <v>15.983824811160323</v>
      </c>
      <c r="M642" s="43">
        <f t="shared" si="77"/>
        <v>15.951102433228327</v>
      </c>
      <c r="N642" s="40">
        <f>Data[[#This Row],[DAA 
(n)]]^1.5</f>
        <v>381221684.01203674</v>
      </c>
      <c r="O642" s="40">
        <f t="shared" si="78"/>
        <v>530016411.45699877</v>
      </c>
      <c r="P642" s="43">
        <f>LN(Data[[#This Row],[MA'[n^1.5']]])</f>
        <v>20.08841852904424</v>
      </c>
      <c r="Q642" s="43">
        <f t="shared" si="79"/>
        <v>20.042446257260746</v>
      </c>
      <c r="R642" s="30">
        <f>$O$1+$O$2*Data[[#This Row],[MA'[ln(n^2)']]]</f>
        <v>26.763779024778096</v>
      </c>
      <c r="S642" s="30">
        <f>$Q$1+$Q$2*Data[[#This Row],[MA'[ln(n*ln(n))']]]</f>
        <v>22.839319014826739</v>
      </c>
      <c r="T642" s="31">
        <f>$O$3*Data[[#This Row],[Metcalfe
(n^2)]]</f>
        <v>143738619985.48001</v>
      </c>
      <c r="U642" s="31">
        <f t="shared" si="80"/>
        <v>224527274653.91595</v>
      </c>
      <c r="V642" s="30">
        <f>LN(Data[[#This Row],[MA'[NVA']
30d]]/Data[[#This Row],[MA'[NVMetcalfe calc']]])</f>
        <v>-1.2156791187707363</v>
      </c>
      <c r="W642" s="30">
        <f>$Q$3+Data[[#This Row],[NVM
(scaled)]]/((Data[[#This Row],[Upper Bound]]-Data[[#This Row],[Lower Bound]])/2)</f>
        <v>-2.953956248151679E-2</v>
      </c>
      <c r="X642" s="30">
        <f>(Data[[#This Row],[Upper Bound]]+Data[[#This Row],[Lower Bound]])/2</f>
        <v>24.801549019802415</v>
      </c>
      <c r="Y642" s="29">
        <f>LN(Data[[#This Row],[NVActual]]/Data[[#This Row],[MA'[n^2']
30d]])</f>
        <v>-1.836881802921617</v>
      </c>
      <c r="Z642" s="29">
        <f>LN(Data[[#This Row],[NVActual]]/Data[[#This Row],[MA'[n*ln(n)']
30d]])</f>
        <v>8.9704828807373733</v>
      </c>
      <c r="AA642" s="29">
        <f>LN(Data[[#This Row],[NVActual]]/Data[[#This Row],[MA'[n^1.5']]])</f>
        <v>4.8658891628534562</v>
      </c>
      <c r="AB642" s="29">
        <f>LN(Data[[#This Row],[NVActual]]/Data[[#This Row],[Metcalfe
(n^2)]])</f>
        <v>-1.3908811236806986</v>
      </c>
      <c r="AC642" s="26">
        <f>1+Data[[#This Row],[MA'[NVMetcalfe calc']]]/((Data[[#This Row],[NVM_norm
(scaled)]]-Data[[#This Row],[NV_fund.]])/2)</f>
        <v>-18084368222.317272</v>
      </c>
    </row>
    <row r="643" spans="1:29" x14ac:dyDescent="0.2">
      <c r="A643" s="23">
        <v>43533</v>
      </c>
      <c r="B643" s="24">
        <v>68903819290.817993</v>
      </c>
      <c r="C643" s="24">
        <f t="shared" si="73"/>
        <v>66398003885.982742</v>
      </c>
      <c r="D643" s="25">
        <f>LN(Data[[#This Row],[NVActual]])</f>
        <v>24.955977445807328</v>
      </c>
      <c r="E643" s="26">
        <v>604793</v>
      </c>
      <c r="F643" s="40">
        <f>Data[[#This Row],[DAA 
(n)]]^2</f>
        <v>365774572849</v>
      </c>
      <c r="G643" s="41">
        <f t="shared" si="74"/>
        <v>438529771225.20001</v>
      </c>
      <c r="H643" s="28">
        <f>LN(Data[[#This Row],[Metcalfe
(n^2)]])</f>
        <v>26.625283059412812</v>
      </c>
      <c r="I643" s="42">
        <f t="shared" si="75"/>
        <v>26.782092204288467</v>
      </c>
      <c r="J643" s="40">
        <f>Data[[#This Row],[DAA 
(n)]]*LN(Data[[#This Row],[DAA 
(n)]])</f>
        <v>8051392.4086757265</v>
      </c>
      <c r="K643" s="40">
        <f t="shared" si="76"/>
        <v>8822848.402398387</v>
      </c>
      <c r="L643" s="29">
        <f>LN(Data[[#This Row],[MA'[n*ln(n)']
30d]])</f>
        <v>15.992855323964186</v>
      </c>
      <c r="M643" s="43">
        <f t="shared" si="77"/>
        <v>15.948314834125293</v>
      </c>
      <c r="N643" s="40">
        <f>Data[[#This Row],[DAA 
(n)]]^1.5</f>
        <v>470338071.21799695</v>
      </c>
      <c r="O643" s="40">
        <f t="shared" si="78"/>
        <v>536495969.12338644</v>
      </c>
      <c r="P643" s="43">
        <f>LN(Data[[#This Row],[MA'[n^1.5']]])</f>
        <v>20.100569606723273</v>
      </c>
      <c r="Q643" s="43">
        <f t="shared" si="79"/>
        <v>20.038504750196207</v>
      </c>
      <c r="R643" s="30">
        <f>$O$1+$O$2*Data[[#This Row],[MA'[ln(n^2)']]]</f>
        <v>26.782092204288467</v>
      </c>
      <c r="S643" s="30">
        <f>$Q$1+$Q$2*Data[[#This Row],[MA'[ln(n*ln(n))']]]</f>
        <v>22.834719476306731</v>
      </c>
      <c r="T643" s="31">
        <f>$O$3*Data[[#This Row],[Metcalfe
(n^2)]]</f>
        <v>190202777881.48001</v>
      </c>
      <c r="U643" s="31">
        <f t="shared" si="80"/>
        <v>228035481037.10394</v>
      </c>
      <c r="V643" s="30">
        <f>LN(Data[[#This Row],[MA'[NVA']
30d]]/Data[[#This Row],[MA'[NVMetcalfe calc']]])</f>
        <v>-1.2338342413584868</v>
      </c>
      <c r="W643" s="30">
        <f>$Q$3+Data[[#This Row],[NVM
(scaled)]]/((Data[[#This Row],[Upper Bound]]-Data[[#This Row],[Lower Bound]])/2)</f>
        <v>-3.5142000202923573E-2</v>
      </c>
      <c r="X643" s="30">
        <f>(Data[[#This Row],[Upper Bound]]+Data[[#This Row],[Lower Bound]])/2</f>
        <v>24.808405840297599</v>
      </c>
      <c r="Y643" s="32">
        <f>LN(Data[[#This Row],[NVActual]]/Data[[#This Row],[MA'[n^2']
30d]])</f>
        <v>-1.8507160939766634</v>
      </c>
      <c r="Z643" s="32">
        <f>LN(Data[[#This Row],[NVActual]]/Data[[#This Row],[MA'[n*ln(n)']
30d]])</f>
        <v>8.9631221218431403</v>
      </c>
      <c r="AA643" s="32">
        <f>LN(Data[[#This Row],[NVActual]]/Data[[#This Row],[MA'[n^1.5']]])</f>
        <v>4.8554078390840534</v>
      </c>
      <c r="AB643" s="32">
        <f>LN(Data[[#This Row],[NVActual]]/Data[[#This Row],[Metcalfe
(n^2)]])</f>
        <v>-1.669305613605486</v>
      </c>
      <c r="AC643" s="34">
        <f>1+Data[[#This Row],[MA'[NVMetcalfe calc']]]/((Data[[#This Row],[NVM_norm
(scaled)]]-Data[[#This Row],[NV_fund.]])/2)</f>
        <v>-18357722696.348022</v>
      </c>
    </row>
    <row r="644" spans="1:29" x14ac:dyDescent="0.2">
      <c r="A644" s="23">
        <v>43532</v>
      </c>
      <c r="B644" s="24">
        <v>67741706371.959099</v>
      </c>
      <c r="C644" s="24">
        <f t="shared" si="73"/>
        <v>66071931745.882362</v>
      </c>
      <c r="D644" s="25">
        <f>LN(Data[[#This Row],[NVActual]])</f>
        <v>24.938967874038838</v>
      </c>
      <c r="E644" s="26">
        <v>698786</v>
      </c>
      <c r="F644" s="40">
        <f>Data[[#This Row],[DAA 
(n)]]^2</f>
        <v>488301873796</v>
      </c>
      <c r="G644" s="41">
        <f t="shared" si="74"/>
        <v>440222162904.09998</v>
      </c>
      <c r="H644" s="28">
        <f>LN(Data[[#This Row],[Metcalfe
(n^2)]])</f>
        <v>26.914199645393516</v>
      </c>
      <c r="I644" s="42">
        <f t="shared" si="75"/>
        <v>26.786424886060551</v>
      </c>
      <c r="J644" s="40">
        <f>Data[[#This Row],[DAA 
(n)]]*LN(Data[[#This Row],[DAA 
(n)]])</f>
        <v>9403632.9567029774</v>
      </c>
      <c r="K644" s="40">
        <f t="shared" si="76"/>
        <v>8842267.8903103657</v>
      </c>
      <c r="L644" s="29">
        <f>LN(Data[[#This Row],[MA'[n*ln(n)']
30d]])</f>
        <v>15.995053950388485</v>
      </c>
      <c r="M644" s="43">
        <f t="shared" si="77"/>
        <v>15.945082201637534</v>
      </c>
      <c r="N644" s="40">
        <f>Data[[#This Row],[DAA 
(n)]]^1.5</f>
        <v>584139121.42777336</v>
      </c>
      <c r="O644" s="40">
        <f t="shared" si="78"/>
        <v>538101315.74291372</v>
      </c>
      <c r="P644" s="43">
        <f>LN(Data[[#This Row],[MA'[n^1.5']]])</f>
        <v>20.103557419620966</v>
      </c>
      <c r="Q644" s="43">
        <f t="shared" si="79"/>
        <v>20.033950460014143</v>
      </c>
      <c r="R644" s="30">
        <f>$O$1+$O$2*Data[[#This Row],[MA'[ln(n^2)']]]</f>
        <v>26.786424886060551</v>
      </c>
      <c r="S644" s="30">
        <f>$Q$1+$Q$2*Data[[#This Row],[MA'[ln(n*ln(n))']]]</f>
        <v>22.829385632701928</v>
      </c>
      <c r="T644" s="31">
        <f>$O$3*Data[[#This Row],[Metcalfe
(n^2)]]</f>
        <v>253916974373.92001</v>
      </c>
      <c r="U644" s="31">
        <f t="shared" si="80"/>
        <v>228915524710.13199</v>
      </c>
      <c r="V644" s="30">
        <f>LN(Data[[#This Row],[MA'[NVA']
30d]]/Data[[#This Row],[MA'[NVMetcalfe calc']]])</f>
        <v>-1.2426090242882204</v>
      </c>
      <c r="W644" s="30">
        <f>$Q$3+Data[[#This Row],[NVM
(scaled)]]/((Data[[#This Row],[Upper Bound]]-Data[[#This Row],[Lower Bound]])/2)</f>
        <v>-3.8049885142549034E-2</v>
      </c>
      <c r="X644" s="30">
        <f>(Data[[#This Row],[Upper Bound]]+Data[[#This Row],[Lower Bound]])/2</f>
        <v>24.80790525938124</v>
      </c>
      <c r="Y644" s="29">
        <f>LN(Data[[#This Row],[NVActual]]/Data[[#This Row],[MA'[n^2']
30d]])</f>
        <v>-1.8715774780839811</v>
      </c>
      <c r="Z644" s="29">
        <f>LN(Data[[#This Row],[NVActual]]/Data[[#This Row],[MA'[n*ln(n)']
30d]])</f>
        <v>8.9439139236503529</v>
      </c>
      <c r="AA644" s="29">
        <f>LN(Data[[#This Row],[NVActual]]/Data[[#This Row],[MA'[n^1.5']]])</f>
        <v>4.8354104544178709</v>
      </c>
      <c r="AB644" s="29">
        <f>LN(Data[[#This Row],[NVActual]]/Data[[#This Row],[Metcalfe
(n^2)]])</f>
        <v>-1.9752317713546783</v>
      </c>
      <c r="AC644" s="26">
        <f>1+Data[[#This Row],[MA'[NVMetcalfe calc']]]/((Data[[#This Row],[NVM_norm
(scaled)]]-Data[[#This Row],[NV_fund.]])/2)</f>
        <v>-18426784027.110626</v>
      </c>
    </row>
    <row r="645" spans="1:29" x14ac:dyDescent="0.2">
      <c r="A645" s="23">
        <v>43531</v>
      </c>
      <c r="B645" s="24">
        <v>67954637590.616997</v>
      </c>
      <c r="C645" s="24">
        <f t="shared" si="73"/>
        <v>65787401873.854713</v>
      </c>
      <c r="D645" s="25">
        <f>LN(Data[[#This Row],[NVActual]])</f>
        <v>24.942106225260506</v>
      </c>
      <c r="E645" s="26">
        <v>689254</v>
      </c>
      <c r="F645" s="40">
        <f>Data[[#This Row],[DAA 
(n)]]^2</f>
        <v>475071076516</v>
      </c>
      <c r="G645" s="41">
        <f t="shared" si="74"/>
        <v>439667384680.09998</v>
      </c>
      <c r="H645" s="28">
        <f>LN(Data[[#This Row],[Metcalfe
(n^2)]])</f>
        <v>26.886730264557414</v>
      </c>
      <c r="I645" s="42">
        <f t="shared" si="75"/>
        <v>26.785268934584902</v>
      </c>
      <c r="J645" s="40">
        <f>Data[[#This Row],[DAA 
(n)]]*LN(Data[[#This Row],[DAA 
(n)]])</f>
        <v>9265893.1908836272</v>
      </c>
      <c r="K645" s="40">
        <f t="shared" si="76"/>
        <v>8836482.7288319897</v>
      </c>
      <c r="L645" s="29">
        <f>LN(Data[[#This Row],[MA'[n*ln(n)']
30d]])</f>
        <v>15.99439947408419</v>
      </c>
      <c r="M645" s="43">
        <f t="shared" si="77"/>
        <v>15.941700466481075</v>
      </c>
      <c r="N645" s="40">
        <f>Data[[#This Row],[DAA 
(n)]]^1.5</f>
        <v>572227786.61382711</v>
      </c>
      <c r="O645" s="40">
        <f t="shared" si="78"/>
        <v>537601417.46746194</v>
      </c>
      <c r="P645" s="43">
        <f>LN(Data[[#This Row],[MA'[n^1.5']]])</f>
        <v>20.102627983827965</v>
      </c>
      <c r="Q645" s="43">
        <f t="shared" si="79"/>
        <v>20.029189191865452</v>
      </c>
      <c r="R645" s="30">
        <f>$O$1+$O$2*Data[[#This Row],[MA'[ln(n^2)']]]</f>
        <v>26.785268934584902</v>
      </c>
      <c r="S645" s="30">
        <f>$Q$1+$Q$2*Data[[#This Row],[MA'[ln(n*ln(n))']]]</f>
        <v>22.823805769693774</v>
      </c>
      <c r="T645" s="31">
        <f>$O$3*Data[[#This Row],[Metcalfe
(n^2)]]</f>
        <v>247036959788.32001</v>
      </c>
      <c r="U645" s="31">
        <f t="shared" si="80"/>
        <v>228627040033.65201</v>
      </c>
      <c r="V645" s="30">
        <f>LN(Data[[#This Row],[MA'[NVA']
30d]]/Data[[#This Row],[MA'[NVMetcalfe calc']]])</f>
        <v>-1.245663670610476</v>
      </c>
      <c r="W645" s="30">
        <f>$Q$3+Data[[#This Row],[NVM
(scaled)]]/((Data[[#This Row],[Upper Bound]]-Data[[#This Row],[Lower Bound]])/2)</f>
        <v>-3.8890699603266521E-2</v>
      </c>
      <c r="X645" s="30">
        <f>(Data[[#This Row],[Upper Bound]]+Data[[#This Row],[Lower Bound]])/2</f>
        <v>24.804537352139338</v>
      </c>
      <c r="Y645" s="32">
        <f>LN(Data[[#This Row],[NVActual]]/Data[[#This Row],[MA'[n^2']
30d]])</f>
        <v>-1.8671781088196737</v>
      </c>
      <c r="Z645" s="32">
        <f>LN(Data[[#This Row],[NVActual]]/Data[[#This Row],[MA'[n*ln(n)']
30d]])</f>
        <v>8.947706751176316</v>
      </c>
      <c r="AA645" s="32">
        <f>LN(Data[[#This Row],[NVActual]]/Data[[#This Row],[MA'[n^1.5']]])</f>
        <v>4.8394782414325439</v>
      </c>
      <c r="AB645" s="32">
        <f>LN(Data[[#This Row],[NVActual]]/Data[[#This Row],[Metcalfe
(n^2)]])</f>
        <v>-1.9446240392969056</v>
      </c>
      <c r="AC645" s="34">
        <f>1+Data[[#This Row],[MA'[NVMetcalfe calc']]]/((Data[[#This Row],[NVM_norm
(scaled)]]-Data[[#This Row],[NV_fund.]])/2)</f>
        <v>-18405434189.279976</v>
      </c>
    </row>
    <row r="646" spans="1:29" x14ac:dyDescent="0.2">
      <c r="A646" s="23">
        <v>43530</v>
      </c>
      <c r="B646" s="24">
        <v>67903325088.959396</v>
      </c>
      <c r="C646" s="24">
        <f t="shared" si="73"/>
        <v>65526218934.612686</v>
      </c>
      <c r="D646" s="25">
        <f>LN(Data[[#This Row],[NVActual]])</f>
        <v>24.941350840694369</v>
      </c>
      <c r="E646" s="26">
        <v>734311</v>
      </c>
      <c r="F646" s="40">
        <f>Data[[#This Row],[DAA 
(n)]]^2</f>
        <v>539212644721</v>
      </c>
      <c r="G646" s="41">
        <f t="shared" si="74"/>
        <v>437716989842.76666</v>
      </c>
      <c r="H646" s="28">
        <f>LN(Data[[#This Row],[Metcalfe
(n^2)]])</f>
        <v>27.013375847161601</v>
      </c>
      <c r="I646" s="42">
        <f t="shared" si="75"/>
        <v>26.780887742455569</v>
      </c>
      <c r="J646" s="40">
        <f>Data[[#This Row],[DAA 
(n)]]*LN(Data[[#This Row],[DAA 
(n)]])</f>
        <v>9918109.5158525407</v>
      </c>
      <c r="K646" s="40">
        <f t="shared" si="76"/>
        <v>8815423.6498835385</v>
      </c>
      <c r="L646" s="29">
        <f>LN(Data[[#This Row],[MA'[n*ln(n)']
30d]])</f>
        <v>15.992013432770833</v>
      </c>
      <c r="M646" s="43">
        <f t="shared" si="77"/>
        <v>15.9381935847855</v>
      </c>
      <c r="N646" s="40">
        <f>Data[[#This Row],[DAA 
(n)]]^1.5</f>
        <v>629245402.33339965</v>
      </c>
      <c r="O646" s="40">
        <f t="shared" si="78"/>
        <v>535810841.92721772</v>
      </c>
      <c r="P646" s="43">
        <f>LN(Data[[#This Row],[MA'[n^1.5']]])</f>
        <v>20.099291749896594</v>
      </c>
      <c r="Q646" s="43">
        <f t="shared" si="79"/>
        <v>20.024247097049955</v>
      </c>
      <c r="R646" s="30">
        <f>$O$1+$O$2*Data[[#This Row],[MA'[ln(n^2)']]]</f>
        <v>26.780887742455569</v>
      </c>
      <c r="S646" s="30">
        <f>$Q$1+$Q$2*Data[[#This Row],[MA'[ln(n*ln(n))']]]</f>
        <v>22.818019414896074</v>
      </c>
      <c r="T646" s="31">
        <f>$O$3*Data[[#This Row],[Metcalfe
(n^2)]]</f>
        <v>280390575254.91998</v>
      </c>
      <c r="U646" s="31">
        <f t="shared" si="80"/>
        <v>227612834718.23868</v>
      </c>
      <c r="V646" s="30">
        <f>LN(Data[[#This Row],[MA'[NVA']
30d]]/Data[[#This Row],[MA'[NVMetcalfe calc']]])</f>
        <v>-1.2451957405936782</v>
      </c>
      <c r="W646" s="30">
        <f>$Q$3+Data[[#This Row],[NVM
(scaled)]]/((Data[[#This Row],[Upper Bound]]-Data[[#This Row],[Lower Bound]])/2)</f>
        <v>-3.8431548903126722E-2</v>
      </c>
      <c r="X646" s="30">
        <f>(Data[[#This Row],[Upper Bound]]+Data[[#This Row],[Lower Bound]])/2</f>
        <v>24.799453578675823</v>
      </c>
      <c r="Y646" s="29">
        <f>LN(Data[[#This Row],[NVActual]]/Data[[#This Row],[MA'[n^2']
30d]])</f>
        <v>-1.8634875558773463</v>
      </c>
      <c r="Z646" s="29">
        <f>LN(Data[[#This Row],[NVActual]]/Data[[#This Row],[MA'[n*ln(n)']
30d]])</f>
        <v>8.9493374079235366</v>
      </c>
      <c r="AA646" s="29">
        <f>LN(Data[[#This Row],[NVActual]]/Data[[#This Row],[MA'[n^1.5']]])</f>
        <v>4.8420590907977772</v>
      </c>
      <c r="AB646" s="29">
        <f>LN(Data[[#This Row],[NVActual]]/Data[[#This Row],[Metcalfe
(n^2)]])</f>
        <v>-2.0720250064672334</v>
      </c>
      <c r="AC646" s="26">
        <f>1+Data[[#This Row],[MA'[NVMetcalfe calc']]]/((Data[[#This Row],[NVM_norm
(scaled)]]-Data[[#This Row],[NV_fund.]])/2)</f>
        <v>-18327875625.214802</v>
      </c>
    </row>
    <row r="647" spans="1:29" x14ac:dyDescent="0.2">
      <c r="A647" s="23">
        <v>43529</v>
      </c>
      <c r="B647" s="24">
        <v>67592194101.025299</v>
      </c>
      <c r="C647" s="24">
        <f t="shared" si="73"/>
        <v>65258859661.507835</v>
      </c>
      <c r="D647" s="25">
        <f>LN(Data[[#This Row],[NVActual]])</f>
        <v>24.936758341449615</v>
      </c>
      <c r="E647" s="26">
        <v>701551</v>
      </c>
      <c r="F647" s="40">
        <f>Data[[#This Row],[DAA 
(n)]]^2</f>
        <v>492173805601</v>
      </c>
      <c r="G647" s="41">
        <f t="shared" si="74"/>
        <v>432174888499.26666</v>
      </c>
      <c r="H647" s="28">
        <f>LN(Data[[#This Row],[Metcalfe
(n^2)]])</f>
        <v>26.922097754472556</v>
      </c>
      <c r="I647" s="42">
        <f t="shared" si="75"/>
        <v>26.768598852172115</v>
      </c>
      <c r="J647" s="40">
        <f>Data[[#This Row],[DAA 
(n)]]*LN(Data[[#This Row],[DAA 
(n)]])</f>
        <v>9443612.3008739874</v>
      </c>
      <c r="K647" s="40">
        <f t="shared" si="76"/>
        <v>8756016.9542241525</v>
      </c>
      <c r="L647" s="29">
        <f>LN(Data[[#This Row],[MA'[n*ln(n)']
30d]])</f>
        <v>15.985251673920887</v>
      </c>
      <c r="M647" s="43">
        <f t="shared" si="77"/>
        <v>15.934471700393656</v>
      </c>
      <c r="N647" s="40">
        <f>Data[[#This Row],[DAA 
(n)]]^1.5</f>
        <v>587609585.94392121</v>
      </c>
      <c r="O647" s="40">
        <f t="shared" si="78"/>
        <v>530744023.61073554</v>
      </c>
      <c r="P647" s="43">
        <f>LN(Data[[#This Row],[MA'[n^1.5']]])</f>
        <v>20.089790398212429</v>
      </c>
      <c r="Q647" s="43">
        <f t="shared" si="79"/>
        <v>20.019013644891103</v>
      </c>
      <c r="R647" s="30">
        <f>$O$1+$O$2*Data[[#This Row],[MA'[ln(n^2)']]]</f>
        <v>26.768598852172115</v>
      </c>
      <c r="S647" s="30">
        <f>$Q$1+$Q$2*Data[[#This Row],[MA'[ln(n*ln(n))']]]</f>
        <v>22.811878305649532</v>
      </c>
      <c r="T647" s="31">
        <f>$O$3*Data[[#This Row],[Metcalfe
(n^2)]]</f>
        <v>255930378912.52002</v>
      </c>
      <c r="U647" s="31">
        <f t="shared" si="80"/>
        <v>224730942019.61868</v>
      </c>
      <c r="V647" s="30">
        <f>LN(Data[[#This Row],[MA'[NVA']
30d]]/Data[[#This Row],[MA'[NVMetcalfe calc']]])</f>
        <v>-1.236542056164625</v>
      </c>
      <c r="W647" s="30">
        <f>$Q$3+Data[[#This Row],[NVM
(scaled)]]/((Data[[#This Row],[Upper Bound]]-Data[[#This Row],[Lower Bound]])/2)</f>
        <v>-3.5033808491416907E-2</v>
      </c>
      <c r="X647" s="30">
        <f>(Data[[#This Row],[Upper Bound]]+Data[[#This Row],[Lower Bound]])/2</f>
        <v>24.790238578910824</v>
      </c>
      <c r="Y647" s="32">
        <f>LN(Data[[#This Row],[NVActual]]/Data[[#This Row],[MA'[n^2']
30d]])</f>
        <v>-1.8553378363065773</v>
      </c>
      <c r="Z647" s="32">
        <f>LN(Data[[#This Row],[NVActual]]/Data[[#This Row],[MA'[n*ln(n)']
30d]])</f>
        <v>8.9515066675287294</v>
      </c>
      <c r="AA647" s="32">
        <f>LN(Data[[#This Row],[NVActual]]/Data[[#This Row],[MA'[n^1.5']]])</f>
        <v>4.8469679432371855</v>
      </c>
      <c r="AB647" s="32">
        <f>LN(Data[[#This Row],[NVActual]]/Data[[#This Row],[Metcalfe
(n^2)]])</f>
        <v>-1.9853394130229416</v>
      </c>
      <c r="AC647" s="34">
        <f>1+Data[[#This Row],[MA'[NVMetcalfe calc']]]/((Data[[#This Row],[NVM_norm
(scaled)]]-Data[[#This Row],[NV_fund.]])/2)</f>
        <v>-18105013189.804707</v>
      </c>
    </row>
    <row r="648" spans="1:29" x14ac:dyDescent="0.2">
      <c r="A648" s="23">
        <v>43528</v>
      </c>
      <c r="B648" s="24">
        <v>65211131438.491402</v>
      </c>
      <c r="C648" s="24">
        <f t="shared" si="73"/>
        <v>65017720304.357346</v>
      </c>
      <c r="D648" s="25">
        <f>LN(Data[[#This Row],[NVActual]])</f>
        <v>24.900896018890947</v>
      </c>
      <c r="E648" s="26">
        <v>687289</v>
      </c>
      <c r="F648" s="40">
        <f>Data[[#This Row],[DAA 
(n)]]^2</f>
        <v>472366169521</v>
      </c>
      <c r="G648" s="41">
        <f t="shared" si="74"/>
        <v>424717407333.93335</v>
      </c>
      <c r="H648" s="28">
        <f>LN(Data[[#This Row],[Metcalfe
(n^2)]])</f>
        <v>26.881020304651443</v>
      </c>
      <c r="I648" s="42">
        <f t="shared" si="75"/>
        <v>26.748393199336178</v>
      </c>
      <c r="J648" s="40">
        <f>Data[[#This Row],[DAA 
(n)]]*LN(Data[[#This Row],[DAA 
(n)]])</f>
        <v>9237514.7820817921</v>
      </c>
      <c r="K648" s="40">
        <f t="shared" si="76"/>
        <v>8668477.1278459318</v>
      </c>
      <c r="L648" s="29">
        <f>LN(Data[[#This Row],[MA'[n*ln(n)']
30d]])</f>
        <v>15.975203684868051</v>
      </c>
      <c r="M648" s="43">
        <f t="shared" si="77"/>
        <v>15.930790776237327</v>
      </c>
      <c r="N648" s="40">
        <f>Data[[#This Row],[DAA 
(n)]]^1.5</f>
        <v>569782478.04220808</v>
      </c>
      <c r="O648" s="40">
        <f t="shared" si="78"/>
        <v>523588594.76413238</v>
      </c>
      <c r="P648" s="43">
        <f>LN(Data[[#This Row],[MA'[n^1.5']]])</f>
        <v>20.07621680941773</v>
      </c>
      <c r="Q648" s="43">
        <f t="shared" si="79"/>
        <v>20.013845403767103</v>
      </c>
      <c r="R648" s="30">
        <f>$O$1+$O$2*Data[[#This Row],[MA'[ln(n^2)']]]</f>
        <v>26.748393199336178</v>
      </c>
      <c r="S648" s="30">
        <f>$Q$1+$Q$2*Data[[#This Row],[MA'[ln(n*ln(n))']]]</f>
        <v>22.805804780791586</v>
      </c>
      <c r="T648" s="31">
        <f>$O$3*Data[[#This Row],[Metcalfe
(n^2)]]</f>
        <v>245630408150.92001</v>
      </c>
      <c r="U648" s="31">
        <f t="shared" si="80"/>
        <v>220853051813.64532</v>
      </c>
      <c r="V648" s="30">
        <f>LN(Data[[#This Row],[MA'[NVA']
30d]]/Data[[#This Row],[MA'[NVMetcalfe calc']]])</f>
        <v>-1.2228377036290692</v>
      </c>
      <c r="W648" s="30">
        <f>$Q$3+Data[[#This Row],[NVM
(scaled)]]/((Data[[#This Row],[Upper Bound]]-Data[[#This Row],[Lower Bound]])/2)</f>
        <v>-3.0322272483355173E-2</v>
      </c>
      <c r="X648" s="30">
        <f>(Data[[#This Row],[Upper Bound]]+Data[[#This Row],[Lower Bound]])/2</f>
        <v>24.777098990063884</v>
      </c>
      <c r="Y648" s="29">
        <f>LN(Data[[#This Row],[NVActual]]/Data[[#This Row],[MA'[n^2']
30d]])</f>
        <v>-1.8737938418997726</v>
      </c>
      <c r="Z648" s="29">
        <f>LN(Data[[#This Row],[NVActual]]/Data[[#This Row],[MA'[n*ln(n)']
30d]])</f>
        <v>8.9256923340228962</v>
      </c>
      <c r="AA648" s="29">
        <f>LN(Data[[#This Row],[NVActual]]/Data[[#This Row],[MA'[n^1.5']]])</f>
        <v>4.8246792094732154</v>
      </c>
      <c r="AB648" s="29">
        <f>LN(Data[[#This Row],[NVActual]]/Data[[#This Row],[Metcalfe
(n^2)]])</f>
        <v>-1.9801242857604948</v>
      </c>
      <c r="AC648" s="26">
        <f>1+Data[[#This Row],[MA'[NVMetcalfe calc']]]/((Data[[#This Row],[NVM_norm
(scaled)]]-Data[[#This Row],[NV_fund.]])/2)</f>
        <v>-17805401816.163158</v>
      </c>
    </row>
    <row r="649" spans="1:29" x14ac:dyDescent="0.2">
      <c r="A649" s="23">
        <v>43527</v>
      </c>
      <c r="B649" s="24">
        <v>66653777340.363197</v>
      </c>
      <c r="C649" s="24">
        <f t="shared" si="73"/>
        <v>64892096654.116158</v>
      </c>
      <c r="D649" s="25">
        <f>LN(Data[[#This Row],[NVActual]])</f>
        <v>24.922777556239218</v>
      </c>
      <c r="E649" s="26">
        <v>553981</v>
      </c>
      <c r="F649" s="40">
        <f>Data[[#This Row],[DAA 
(n)]]^2</f>
        <v>306894948361</v>
      </c>
      <c r="G649" s="41">
        <f t="shared" si="74"/>
        <v>419452771838.03333</v>
      </c>
      <c r="H649" s="28">
        <f>LN(Data[[#This Row],[Metcalfe
(n^2)]])</f>
        <v>26.449771338224835</v>
      </c>
      <c r="I649" s="42">
        <f t="shared" si="75"/>
        <v>26.734826459330638</v>
      </c>
      <c r="J649" s="40">
        <f>Data[[#This Row],[DAA 
(n)]]*LN(Data[[#This Row],[DAA 
(n)]])</f>
        <v>7326335.3878605664</v>
      </c>
      <c r="K649" s="40">
        <f t="shared" si="76"/>
        <v>8607976.4345077518</v>
      </c>
      <c r="L649" s="29">
        <f>LN(Data[[#This Row],[MA'[n*ln(n)']
30d]])</f>
        <v>15.968199823753068</v>
      </c>
      <c r="M649" s="43">
        <f t="shared" si="77"/>
        <v>15.927570205685083</v>
      </c>
      <c r="N649" s="40">
        <f>Data[[#This Row],[DAA 
(n)]]^1.5</f>
        <v>412327503.79761839</v>
      </c>
      <c r="O649" s="40">
        <f t="shared" si="78"/>
        <v>518592322.26717144</v>
      </c>
      <c r="P649" s="43">
        <f>LN(Data[[#This Row],[MA'[n^1.5']]])</f>
        <v>20.066628626229534</v>
      </c>
      <c r="Q649" s="43">
        <f t="shared" si="79"/>
        <v>20.00929867961278</v>
      </c>
      <c r="R649" s="30">
        <f>$O$1+$O$2*Data[[#This Row],[MA'[ln(n^2)']]]</f>
        <v>26.734826459330638</v>
      </c>
      <c r="S649" s="30">
        <f>$Q$1+$Q$2*Data[[#This Row],[MA'[ln(n*ln(n))']]]</f>
        <v>22.800490839380384</v>
      </c>
      <c r="T649" s="31">
        <f>$O$3*Data[[#This Row],[Metcalfe
(n^2)]]</f>
        <v>159585373147.72</v>
      </c>
      <c r="U649" s="31">
        <f t="shared" si="80"/>
        <v>218115441355.77731</v>
      </c>
      <c r="V649" s="30">
        <f>LN(Data[[#This Row],[MA'[NVA']
30d]]/Data[[#This Row],[MA'[NVMetcalfe calc']]])</f>
        <v>-1.2122986311236117</v>
      </c>
      <c r="W649" s="30">
        <f>$Q$3+Data[[#This Row],[NVM
(scaled)]]/((Data[[#This Row],[Upper Bound]]-Data[[#This Row],[Lower Bound]])/2)</f>
        <v>-2.6265996716843487E-2</v>
      </c>
      <c r="X649" s="30">
        <f>(Data[[#This Row],[Upper Bound]]+Data[[#This Row],[Lower Bound]])/2</f>
        <v>24.767658649355511</v>
      </c>
      <c r="Y649" s="32">
        <f>LN(Data[[#This Row],[NVActual]]/Data[[#This Row],[MA'[n^2']
30d]])</f>
        <v>-1.8394392182457102</v>
      </c>
      <c r="Z649" s="32">
        <f>LN(Data[[#This Row],[NVActual]]/Data[[#This Row],[MA'[n*ln(n)']
30d]])</f>
        <v>8.9545777324861522</v>
      </c>
      <c r="AA649" s="32">
        <f>LN(Data[[#This Row],[NVActual]]/Data[[#This Row],[MA'[n^1.5']]])</f>
        <v>4.8561489300096845</v>
      </c>
      <c r="AB649" s="32">
        <f>LN(Data[[#This Row],[NVActual]]/Data[[#This Row],[Metcalfe
(n^2)]])</f>
        <v>-1.5269937819856161</v>
      </c>
      <c r="AC649" s="34">
        <f>1+Data[[#This Row],[MA'[NVMetcalfe calc']]]/((Data[[#This Row],[NVM_norm
(scaled)]]-Data[[#This Row],[NV_fund.]])/2)</f>
        <v>-17594265083.638733</v>
      </c>
    </row>
    <row r="650" spans="1:29" x14ac:dyDescent="0.2">
      <c r="A650" s="23">
        <v>43526</v>
      </c>
      <c r="B650" s="24">
        <v>67041259972.398399</v>
      </c>
      <c r="C650" s="24">
        <f t="shared" si="73"/>
        <v>64696277228.982956</v>
      </c>
      <c r="D650" s="25">
        <f>LN(Data[[#This Row],[NVActual]])</f>
        <v>24.928574087281312</v>
      </c>
      <c r="E650" s="26">
        <v>616539</v>
      </c>
      <c r="F650" s="40">
        <f>Data[[#This Row],[DAA 
(n)]]^2</f>
        <v>380120338521</v>
      </c>
      <c r="G650" s="41">
        <f t="shared" si="74"/>
        <v>423495666050.53333</v>
      </c>
      <c r="H650" s="28">
        <f>LN(Data[[#This Row],[Metcalfe
(n^2)]])</f>
        <v>26.663753719852636</v>
      </c>
      <c r="I650" s="42">
        <f t="shared" si="75"/>
        <v>26.745927869712897</v>
      </c>
      <c r="J650" s="40">
        <f>Data[[#This Row],[DAA 
(n)]]*LN(Data[[#This Row],[DAA 
(n)]])</f>
        <v>8219622.0273421118</v>
      </c>
      <c r="K650" s="40">
        <f t="shared" si="76"/>
        <v>8655856.8350550383</v>
      </c>
      <c r="L650" s="29">
        <f>LN(Data[[#This Row],[MA'[n*ln(n)']
30d]])</f>
        <v>15.973746740543341</v>
      </c>
      <c r="M650" s="43">
        <f t="shared" si="77"/>
        <v>15.924658958378636</v>
      </c>
      <c r="N650" s="40">
        <f>Data[[#This Row],[DAA 
(n)]]^1.5</f>
        <v>484106407.09600097</v>
      </c>
      <c r="O650" s="40">
        <f t="shared" si="78"/>
        <v>522492187.09868312</v>
      </c>
      <c r="P650" s="43">
        <f>LN(Data[[#This Row],[MA'[n^1.5']]])</f>
        <v>20.074120588770263</v>
      </c>
      <c r="Q650" s="43">
        <f t="shared" si="79"/>
        <v>20.005176099613777</v>
      </c>
      <c r="R650" s="30">
        <f>$O$1+$O$2*Data[[#This Row],[MA'[ln(n^2)']]]</f>
        <v>26.745927869712897</v>
      </c>
      <c r="S650" s="30">
        <f>$Q$1+$Q$2*Data[[#This Row],[MA'[ln(n*ln(n))']]]</f>
        <v>22.795687281324749</v>
      </c>
      <c r="T650" s="31">
        <f>$O$3*Data[[#This Row],[Metcalfe
(n^2)]]</f>
        <v>197662576030.92001</v>
      </c>
      <c r="U650" s="31">
        <f t="shared" si="80"/>
        <v>220217746346.27734</v>
      </c>
      <c r="V650" s="30">
        <f>LN(Data[[#This Row],[MA'[NVA']
30d]]/Data[[#This Row],[MA'[NVMetcalfe calc']]])</f>
        <v>-1.2249131520994601</v>
      </c>
      <c r="W650" s="30">
        <f>$Q$3+Data[[#This Row],[NVM
(scaled)]]/((Data[[#This Row],[Upper Bound]]-Data[[#This Row],[Lower Bound]])/2)</f>
        <v>-3.0171417255004385E-2</v>
      </c>
      <c r="X650" s="30">
        <f>(Data[[#This Row],[Upper Bound]]+Data[[#This Row],[Lower Bound]])/2</f>
        <v>24.770807575518823</v>
      </c>
      <c r="Y650" s="29">
        <f>LN(Data[[#This Row],[NVActual]]/Data[[#This Row],[MA'[n^2']
30d]])</f>
        <v>-1.843235030057933</v>
      </c>
      <c r="Z650" s="29">
        <f>LN(Data[[#This Row],[NVActual]]/Data[[#This Row],[MA'[n*ln(n)']
30d]])</f>
        <v>8.9548273467379715</v>
      </c>
      <c r="AA650" s="29">
        <f>LN(Data[[#This Row],[NVActual]]/Data[[#This Row],[MA'[n^1.5']]])</f>
        <v>4.8544534985110488</v>
      </c>
      <c r="AB650" s="29">
        <f>LN(Data[[#This Row],[NVActual]]/Data[[#This Row],[Metcalfe
(n^2)]])</f>
        <v>-1.7351796325713229</v>
      </c>
      <c r="AC650" s="26">
        <f>1+Data[[#This Row],[MA'[NVMetcalfe calc']]]/((Data[[#This Row],[NVM_norm
(scaled)]]-Data[[#This Row],[NV_fund.]])/2)</f>
        <v>-17758794634.521557</v>
      </c>
    </row>
    <row r="651" spans="1:29" x14ac:dyDescent="0.2">
      <c r="A651" s="23">
        <v>43525</v>
      </c>
      <c r="B651" s="24">
        <v>67349701303.7733</v>
      </c>
      <c r="C651" s="24">
        <f t="shared" si="73"/>
        <v>64454883848.926567</v>
      </c>
      <c r="D651" s="25">
        <f>LN(Data[[#This Row],[NVActual]])</f>
        <v>24.933164304808145</v>
      </c>
      <c r="E651" s="26">
        <v>727984</v>
      </c>
      <c r="F651" s="40">
        <f>Data[[#This Row],[DAA 
(n)]]^2</f>
        <v>529960704256</v>
      </c>
      <c r="G651" s="41">
        <f t="shared" si="74"/>
        <v>424175169800.66669</v>
      </c>
      <c r="H651" s="28">
        <f>LN(Data[[#This Row],[Metcalfe
(n^2)]])</f>
        <v>26.996068697830651</v>
      </c>
      <c r="I651" s="42">
        <f t="shared" si="75"/>
        <v>26.747669186181529</v>
      </c>
      <c r="J651" s="40">
        <f>Data[[#This Row],[DAA 
(n)]]*LN(Data[[#This Row],[DAA 
(n)]])</f>
        <v>9826353.0374607742</v>
      </c>
      <c r="K651" s="40">
        <f t="shared" si="76"/>
        <v>8663658.5989001337</v>
      </c>
      <c r="L651" s="29">
        <f>LN(Data[[#This Row],[MA'[n*ln(n)']
30d]])</f>
        <v>15.974647662327504</v>
      </c>
      <c r="M651" s="43">
        <f t="shared" si="77"/>
        <v>15.921409548951509</v>
      </c>
      <c r="N651" s="40">
        <f>Data[[#This Row],[DAA 
(n)]]^1.5</f>
        <v>621130351.31693649</v>
      </c>
      <c r="O651" s="40">
        <f t="shared" si="78"/>
        <v>523136972.69154108</v>
      </c>
      <c r="P651" s="43">
        <f>LN(Data[[#This Row],[MA'[n^1.5']]])</f>
        <v>20.075353885811666</v>
      </c>
      <c r="Q651" s="43">
        <f t="shared" si="79"/>
        <v>20.000586809194626</v>
      </c>
      <c r="R651" s="30">
        <f>$O$1+$O$2*Data[[#This Row],[MA'[ln(n^2)']]]</f>
        <v>26.747669186181529</v>
      </c>
      <c r="S651" s="30">
        <f>$Q$1+$Q$2*Data[[#This Row],[MA'[ln(n*ln(n))']]]</f>
        <v>22.790325755769988</v>
      </c>
      <c r="T651" s="31">
        <f>$O$3*Data[[#This Row],[Metcalfe
(n^2)]]</f>
        <v>275579566213.12</v>
      </c>
      <c r="U651" s="31">
        <f t="shared" si="80"/>
        <v>220571088296.34668</v>
      </c>
      <c r="V651" s="30">
        <f>LN(Data[[#This Row],[MA'[NVA']
30d]]/Data[[#This Row],[MA'[NVMetcalfe calc']]])</f>
        <v>-1.2302545349859433</v>
      </c>
      <c r="W651" s="30">
        <f>$Q$3+Data[[#This Row],[NVM
(scaled)]]/((Data[[#This Row],[Upper Bound]]-Data[[#This Row],[Lower Bound]])/2)</f>
        <v>-3.1757781006135244E-2</v>
      </c>
      <c r="X651" s="30">
        <f>(Data[[#This Row],[Upper Bound]]+Data[[#This Row],[Lower Bound]])/2</f>
        <v>24.768997470975759</v>
      </c>
      <c r="Y651" s="32">
        <f>LN(Data[[#This Row],[NVActual]]/Data[[#This Row],[MA'[n^2']
30d]])</f>
        <v>-1.84024803837524</v>
      </c>
      <c r="Z651" s="32">
        <f>LN(Data[[#This Row],[NVActual]]/Data[[#This Row],[MA'[n*ln(n)']
30d]])</f>
        <v>8.9585166424806388</v>
      </c>
      <c r="AA651" s="32">
        <f>LN(Data[[#This Row],[NVActual]]/Data[[#This Row],[MA'[n^1.5']]])</f>
        <v>4.857810418996479</v>
      </c>
      <c r="AB651" s="32">
        <f>LN(Data[[#This Row],[NVActual]]/Data[[#This Row],[Metcalfe
(n^2)]])</f>
        <v>-2.0629043930225062</v>
      </c>
      <c r="AC651" s="34">
        <f>1+Data[[#This Row],[MA'[NVMetcalfe calc']]]/((Data[[#This Row],[NVM_norm
(scaled)]]-Data[[#This Row],[NV_fund.]])/2)</f>
        <v>-17787449296.837029</v>
      </c>
    </row>
    <row r="652" spans="1:29" x14ac:dyDescent="0.2">
      <c r="A652" s="23">
        <v>43524</v>
      </c>
      <c r="B652" s="24">
        <v>66836899827.4664</v>
      </c>
      <c r="C652" s="24">
        <f t="shared" ref="C652:C715" si="81">AVERAGE(B652:B681)</f>
        <v>64231874101.504234</v>
      </c>
      <c r="D652" s="25">
        <f>LN(Data[[#This Row],[NVActual]])</f>
        <v>24.925521157603107</v>
      </c>
      <c r="E652" s="26">
        <v>688385</v>
      </c>
      <c r="F652" s="40">
        <f>Data[[#This Row],[DAA 
(n)]]^2</f>
        <v>473873908225</v>
      </c>
      <c r="G652" s="41">
        <f t="shared" ref="G652:G715" si="82">AVERAGE(F652:F681)</f>
        <v>419421583996.43335</v>
      </c>
      <c r="H652" s="28">
        <f>LN(Data[[#This Row],[Metcalfe
(n^2)]])</f>
        <v>26.884207106849896</v>
      </c>
      <c r="I652" s="42">
        <f t="shared" ref="I652:I715" si="83">AVERAGE(H652:H681)</f>
        <v>26.737220316082905</v>
      </c>
      <c r="J652" s="40">
        <f>Data[[#This Row],[DAA 
(n)]]*LN(Data[[#This Row],[DAA 
(n)]])</f>
        <v>9253342.4546244331</v>
      </c>
      <c r="K652" s="40">
        <f t="shared" ref="K652:K715" si="84">AVERAGE(J652:J681)</f>
        <v>8612890.8002379183</v>
      </c>
      <c r="L652" s="29">
        <f>LN(Data[[#This Row],[MA'[n*ln(n)']
30d]])</f>
        <v>15.968770569209331</v>
      </c>
      <c r="M652" s="43">
        <f t="shared" ref="M652:M715" si="85">AVERAGE(L652:L681)</f>
        <v>15.917728074288719</v>
      </c>
      <c r="N652" s="40">
        <f>Data[[#This Row],[DAA 
(n)]]^1.5</f>
        <v>571145944.84550679</v>
      </c>
      <c r="O652" s="40">
        <f t="shared" ref="O652:O715" si="86">AVERAGE(N652:N681)</f>
        <v>518799249.4761731</v>
      </c>
      <c r="P652" s="43">
        <f>LN(Data[[#This Row],[MA'[n^1.5']]])</f>
        <v>20.067027563752035</v>
      </c>
      <c r="Q652" s="43">
        <f t="shared" ref="Q652:Q715" si="87">AVERAGE(P652:P681)</f>
        <v>19.995420549410401</v>
      </c>
      <c r="R652" s="30">
        <f>$O$1+$O$2*Data[[#This Row],[MA'[ln(n^2)']]]</f>
        <v>26.737220316082905</v>
      </c>
      <c r="S652" s="30">
        <f>$Q$1+$Q$2*Data[[#This Row],[MA'[ln(n*ln(n))']]]</f>
        <v>22.784251322576385</v>
      </c>
      <c r="T652" s="31">
        <f>$O$3*Data[[#This Row],[Metcalfe
(n^2)]]</f>
        <v>246414432277</v>
      </c>
      <c r="U652" s="31">
        <f t="shared" si="80"/>
        <v>218099223678.14539</v>
      </c>
      <c r="V652" s="30">
        <f>LN(Data[[#This Row],[MA'[NVA']
30d]]/Data[[#This Row],[MA'[NVMetcalfe calc']]])</f>
        <v>-1.2224505449029324</v>
      </c>
      <c r="W652" s="30">
        <f>$Q$3+Data[[#This Row],[NVM
(scaled)]]/((Data[[#This Row],[Upper Bound]]-Data[[#This Row],[Lower Bound]])/2)</f>
        <v>-2.8497411394338146E-2</v>
      </c>
      <c r="X652" s="30">
        <f>(Data[[#This Row],[Upper Bound]]+Data[[#This Row],[Lower Bound]])/2</f>
        <v>24.760735819329646</v>
      </c>
      <c r="Y652" s="29">
        <f>LN(Data[[#This Row],[NVActual]]/Data[[#This Row],[MA'[n^2']
30d]])</f>
        <v>-1.8366212604745773</v>
      </c>
      <c r="Z652" s="29">
        <f>LN(Data[[#This Row],[NVActual]]/Data[[#This Row],[MA'[n*ln(n)']
30d]])</f>
        <v>8.9567505883937777</v>
      </c>
      <c r="AA652" s="29">
        <f>LN(Data[[#This Row],[NVActual]]/Data[[#This Row],[MA'[n^1.5']]])</f>
        <v>4.8584935938510752</v>
      </c>
      <c r="AB652" s="29">
        <f>LN(Data[[#This Row],[NVActual]]/Data[[#This Row],[Metcalfe
(n^2)]])</f>
        <v>-1.9586859492467861</v>
      </c>
      <c r="AC652" s="26">
        <f>1+Data[[#This Row],[MA'[NVMetcalfe calc']]]/((Data[[#This Row],[NVM_norm
(scaled)]]-Data[[#This Row],[NV_fund.]])/2)</f>
        <v>-17596286390.612255</v>
      </c>
    </row>
    <row r="653" spans="1:29" x14ac:dyDescent="0.2">
      <c r="A653" s="23">
        <v>43523</v>
      </c>
      <c r="B653" s="24">
        <v>67076957307.154404</v>
      </c>
      <c r="C653" s="24">
        <f t="shared" si="81"/>
        <v>63991625752.912575</v>
      </c>
      <c r="D653" s="25">
        <f>LN(Data[[#This Row],[NVActual]])</f>
        <v>24.929106413706805</v>
      </c>
      <c r="E653" s="26">
        <v>668278</v>
      </c>
      <c r="F653" s="40">
        <f>Data[[#This Row],[DAA 
(n)]]^2</f>
        <v>446595485284</v>
      </c>
      <c r="G653" s="41">
        <f t="shared" si="82"/>
        <v>415922195163.09998</v>
      </c>
      <c r="H653" s="28">
        <f>LN(Data[[#This Row],[Metcalfe
(n^2)]])</f>
        <v>26.824919067219419</v>
      </c>
      <c r="I653" s="42">
        <f t="shared" si="83"/>
        <v>26.72887242633988</v>
      </c>
      <c r="J653" s="40">
        <f>Data[[#This Row],[DAA 
(n)]]*LN(Data[[#This Row],[DAA 
(n)]])</f>
        <v>8963251.6322016288</v>
      </c>
      <c r="K653" s="40">
        <f t="shared" si="84"/>
        <v>8574053.0512144174</v>
      </c>
      <c r="L653" s="29">
        <f>LN(Data[[#This Row],[MA'[n*ln(n)']
30d]])</f>
        <v>15.964251113573031</v>
      </c>
      <c r="M653" s="43">
        <f t="shared" si="85"/>
        <v>15.914110197723826</v>
      </c>
      <c r="N653" s="40">
        <f>Data[[#This Row],[DAA 
(n)]]^1.5</f>
        <v>546305718.1785872</v>
      </c>
      <c r="O653" s="40">
        <f t="shared" si="86"/>
        <v>515539103.48659396</v>
      </c>
      <c r="P653" s="43">
        <f>LN(Data[[#This Row],[MA'[n^1.5']]])</f>
        <v>20.06072371399852</v>
      </c>
      <c r="Q653" s="43">
        <f t="shared" si="87"/>
        <v>19.990346951067561</v>
      </c>
      <c r="R653" s="30">
        <f>$O$1+$O$2*Data[[#This Row],[MA'[ln(n^2)']]]</f>
        <v>26.72887242633988</v>
      </c>
      <c r="S653" s="30">
        <f>$Q$1+$Q$2*Data[[#This Row],[MA'[ln(n*ln(n))']]]</f>
        <v>22.77828182624431</v>
      </c>
      <c r="T653" s="31">
        <f>$O$3*Data[[#This Row],[Metcalfe
(n^2)]]</f>
        <v>232229652347.67999</v>
      </c>
      <c r="U653" s="31">
        <f t="shared" si="80"/>
        <v>216279541484.81204</v>
      </c>
      <c r="V653" s="30">
        <f>LN(Data[[#This Row],[MA'[NVA']
30d]]/Data[[#This Row],[MA'[NVMetcalfe calc']]])</f>
        <v>-1.2178195173165793</v>
      </c>
      <c r="W653" s="30">
        <f>$Q$3+Data[[#This Row],[NVM
(scaled)]]/((Data[[#This Row],[Upper Bound]]-Data[[#This Row],[Lower Bound]])/2)</f>
        <v>-2.6525294869642391E-2</v>
      </c>
      <c r="X653" s="30">
        <f>(Data[[#This Row],[Upper Bound]]+Data[[#This Row],[Lower Bound]])/2</f>
        <v>24.753577126292093</v>
      </c>
      <c r="Y653" s="32">
        <f>LN(Data[[#This Row],[NVActual]]/Data[[#This Row],[MA'[n^2']
30d]])</f>
        <v>-1.824657635150484</v>
      </c>
      <c r="Z653" s="32">
        <f>LN(Data[[#This Row],[NVActual]]/Data[[#This Row],[MA'[n*ln(n)']
30d]])</f>
        <v>8.9648553001337756</v>
      </c>
      <c r="AA653" s="32">
        <f>LN(Data[[#This Row],[NVActual]]/Data[[#This Row],[MA'[n^1.5']]])</f>
        <v>4.8683826997082855</v>
      </c>
      <c r="AB653" s="32">
        <f>LN(Data[[#This Row],[NVActual]]/Data[[#This Row],[Metcalfe
(n^2)]])</f>
        <v>-1.8958126535126134</v>
      </c>
      <c r="AC653" s="34">
        <f>1+Data[[#This Row],[MA'[NVMetcalfe calc']]]/((Data[[#This Row],[NVM_norm
(scaled)]]-Data[[#This Row],[NV_fund.]])/2)</f>
        <v>-17455903756.695</v>
      </c>
    </row>
    <row r="654" spans="1:29" x14ac:dyDescent="0.2">
      <c r="A654" s="23">
        <v>43522</v>
      </c>
      <c r="B654" s="24">
        <v>66736978280.3657</v>
      </c>
      <c r="C654" s="24">
        <f t="shared" si="81"/>
        <v>63765131430.664467</v>
      </c>
      <c r="D654" s="25">
        <f>LN(Data[[#This Row],[NVActual]])</f>
        <v>24.924025033253727</v>
      </c>
      <c r="E654" s="26">
        <v>702086</v>
      </c>
      <c r="F654" s="40">
        <f>Data[[#This Row],[DAA 
(n)]]^2</f>
        <v>492924751396</v>
      </c>
      <c r="G654" s="41">
        <f t="shared" si="82"/>
        <v>415153396615.26666</v>
      </c>
      <c r="H654" s="28">
        <f>LN(Data[[#This Row],[Metcalfe
(n^2)]])</f>
        <v>26.92362236525414</v>
      </c>
      <c r="I654" s="42">
        <f t="shared" si="83"/>
        <v>26.727104917317668</v>
      </c>
      <c r="J654" s="40">
        <f>Data[[#This Row],[DAA 
(n)]]*LN(Data[[#This Row],[DAA 
(n)]])</f>
        <v>9451349.1659659091</v>
      </c>
      <c r="K654" s="40">
        <f t="shared" si="84"/>
        <v>8565660.6814667005</v>
      </c>
      <c r="L654" s="29">
        <f>LN(Data[[#This Row],[MA'[n*ln(n)']
30d]])</f>
        <v>15.963271824122891</v>
      </c>
      <c r="M654" s="43">
        <f t="shared" si="85"/>
        <v>15.910451525213212</v>
      </c>
      <c r="N654" s="40">
        <f>Data[[#This Row],[DAA 
(n)]]^1.5</f>
        <v>588281877.1716584</v>
      </c>
      <c r="O654" s="40">
        <f t="shared" si="86"/>
        <v>514829114.60183483</v>
      </c>
      <c r="P654" s="43">
        <f>LN(Data[[#This Row],[MA'[n^1.5']]])</f>
        <v>20.059345587257681</v>
      </c>
      <c r="Q654" s="43">
        <f t="shared" si="87"/>
        <v>19.985221312009156</v>
      </c>
      <c r="R654" s="30">
        <f>$O$1+$O$2*Data[[#This Row],[MA'[ln(n^2)']]]</f>
        <v>26.727104917317668</v>
      </c>
      <c r="S654" s="30">
        <f>$Q$1+$Q$2*Data[[#This Row],[MA'[ln(n*ln(n))']]]</f>
        <v>22.772245016601797</v>
      </c>
      <c r="T654" s="31">
        <f>$O$3*Data[[#This Row],[Metcalfe
(n^2)]]</f>
        <v>256320870725.92001</v>
      </c>
      <c r="U654" s="31">
        <f t="shared" si="80"/>
        <v>215879766239.93866</v>
      </c>
      <c r="V654" s="30">
        <f>LN(Data[[#This Row],[MA'[NVA']
30d]]/Data[[#This Row],[MA'[NVMetcalfe calc']]])</f>
        <v>-1.2195151032765417</v>
      </c>
      <c r="W654" s="30">
        <f>$Q$3+Data[[#This Row],[NVM
(scaled)]]/((Data[[#This Row],[Upper Bound]]-Data[[#This Row],[Lower Bound]])/2)</f>
        <v>-2.6717220782357831E-2</v>
      </c>
      <c r="X654" s="30">
        <f>(Data[[#This Row],[Upper Bound]]+Data[[#This Row],[Lower Bound]])/2</f>
        <v>24.749674966959731</v>
      </c>
      <c r="Y654" s="29">
        <f>LN(Data[[#This Row],[NVActual]]/Data[[#This Row],[MA'[n^2']
30d]])</f>
        <v>-1.8278888860251299</v>
      </c>
      <c r="Z654" s="29">
        <f>LN(Data[[#This Row],[NVActual]]/Data[[#This Row],[MA'[n*ln(n)']
30d]])</f>
        <v>8.9607532091308357</v>
      </c>
      <c r="AA654" s="29">
        <f>LN(Data[[#This Row],[NVActual]]/Data[[#This Row],[MA'[n^1.5']]])</f>
        <v>4.8646794459960443</v>
      </c>
      <c r="AB654" s="29">
        <f>LN(Data[[#This Row],[NVActual]]/Data[[#This Row],[Metcalfe
(n^2)]])</f>
        <v>-1.9995973320004152</v>
      </c>
      <c r="AC654" s="26">
        <f>1+Data[[#This Row],[MA'[NVMetcalfe calc']]]/((Data[[#This Row],[NVM_norm
(scaled)]]-Data[[#This Row],[NV_fund.]])/2)</f>
        <v>-17426247097.780052</v>
      </c>
    </row>
    <row r="655" spans="1:29" x14ac:dyDescent="0.2">
      <c r="A655" s="23">
        <v>43521</v>
      </c>
      <c r="B655" s="24">
        <v>67138213374.432701</v>
      </c>
      <c r="C655" s="24">
        <f t="shared" si="81"/>
        <v>63609190267.885612</v>
      </c>
      <c r="D655" s="25">
        <f>LN(Data[[#This Row],[NVActual]])</f>
        <v>24.930019217694916</v>
      </c>
      <c r="E655" s="26">
        <v>679440</v>
      </c>
      <c r="F655" s="40">
        <f>Data[[#This Row],[DAA 
(n)]]^2</f>
        <v>461638713600</v>
      </c>
      <c r="G655" s="41">
        <f t="shared" si="82"/>
        <v>406635771445.03333</v>
      </c>
      <c r="H655" s="28">
        <f>LN(Data[[#This Row],[Metcalfe
(n^2)]])</f>
        <v>26.858048416907781</v>
      </c>
      <c r="I655" s="42">
        <f t="shared" si="83"/>
        <v>26.702750686947471</v>
      </c>
      <c r="J655" s="40">
        <f>Data[[#This Row],[DAA 
(n)]]*LN(Data[[#This Row],[DAA 
(n)]])</f>
        <v>9124216.2081919108</v>
      </c>
      <c r="K655" s="40">
        <f t="shared" si="84"/>
        <v>8463317.2385030203</v>
      </c>
      <c r="L655" s="29">
        <f>LN(Data[[#This Row],[MA'[n*ln(n)']
30d]])</f>
        <v>15.951251763298027</v>
      </c>
      <c r="M655" s="43">
        <f t="shared" si="85"/>
        <v>15.906662258673874</v>
      </c>
      <c r="N655" s="40">
        <f>Data[[#This Row],[DAA 
(n)]]^1.5</f>
        <v>560049825.96942604</v>
      </c>
      <c r="O655" s="40">
        <f t="shared" si="86"/>
        <v>506556343.87784022</v>
      </c>
      <c r="P655" s="43">
        <f>LN(Data[[#This Row],[MA'[n^1.5']]])</f>
        <v>20.043146117080813</v>
      </c>
      <c r="Q655" s="43">
        <f t="shared" si="87"/>
        <v>19.979909077581667</v>
      </c>
      <c r="R655" s="30">
        <f>$O$1+$O$2*Data[[#This Row],[MA'[ln(n^2)']]]</f>
        <v>26.702750686947471</v>
      </c>
      <c r="S655" s="30">
        <f>$Q$1+$Q$2*Data[[#This Row],[MA'[ln(n*ln(n))']]]</f>
        <v>22.765992726811891</v>
      </c>
      <c r="T655" s="31">
        <f>$O$3*Data[[#This Row],[Metcalfe
(n^2)]]</f>
        <v>240052131072</v>
      </c>
      <c r="U655" s="31">
        <f t="shared" si="80"/>
        <v>211450601151.41736</v>
      </c>
      <c r="V655" s="30">
        <f>LN(Data[[#This Row],[MA'[NVA']
30d]]/Data[[#This Row],[MA'[NVMetcalfe calc']]])</f>
        <v>-1.2012334459358587</v>
      </c>
      <c r="W655" s="30">
        <f>$Q$3+Data[[#This Row],[NVM
(scaled)]]/((Data[[#This Row],[Upper Bound]]-Data[[#This Row],[Lower Bound]])/2)</f>
        <v>-2.0265329034599211E-2</v>
      </c>
      <c r="X655" s="30">
        <f>(Data[[#This Row],[Upper Bound]]+Data[[#This Row],[Lower Bound]])/2</f>
        <v>24.734371706879681</v>
      </c>
      <c r="Y655" s="32">
        <f>LN(Data[[#This Row],[NVActual]]/Data[[#This Row],[MA'[n^2']
30d]])</f>
        <v>-1.8011644935682043</v>
      </c>
      <c r="Z655" s="32">
        <f>LN(Data[[#This Row],[NVActual]]/Data[[#This Row],[MA'[n*ln(n)']
30d]])</f>
        <v>8.9787674543968894</v>
      </c>
      <c r="AA655" s="32">
        <f>LN(Data[[#This Row],[NVActual]]/Data[[#This Row],[MA'[n^1.5']]])</f>
        <v>4.8868731006141042</v>
      </c>
      <c r="AB655" s="32">
        <f>LN(Data[[#This Row],[NVActual]]/Data[[#This Row],[Metcalfe
(n^2)]])</f>
        <v>-1.9280291992128653</v>
      </c>
      <c r="AC655" s="34">
        <f>1+Data[[#This Row],[MA'[NVMetcalfe calc']]]/((Data[[#This Row],[NVM_norm
(scaled)]]-Data[[#This Row],[NV_fund.]])/2)</f>
        <v>-17083716544.279388</v>
      </c>
    </row>
    <row r="656" spans="1:29" x14ac:dyDescent="0.2">
      <c r="A656" s="23">
        <v>43520</v>
      </c>
      <c r="B656" s="24">
        <v>66082362456.031998</v>
      </c>
      <c r="C656" s="24">
        <f t="shared" si="81"/>
        <v>63459202165.493744</v>
      </c>
      <c r="D656" s="25">
        <f>LN(Data[[#This Row],[NVActual]])</f>
        <v>24.914167716973335</v>
      </c>
      <c r="E656" s="26">
        <v>558515</v>
      </c>
      <c r="F656" s="40">
        <f>Data[[#This Row],[DAA 
(n)]]^2</f>
        <v>311939005225</v>
      </c>
      <c r="G656" s="41">
        <f t="shared" si="82"/>
        <v>402666432032.53333</v>
      </c>
      <c r="H656" s="28">
        <f>LN(Data[[#This Row],[Metcalfe
(n^2)]])</f>
        <v>26.466073509570329</v>
      </c>
      <c r="I656" s="42">
        <f t="shared" si="83"/>
        <v>26.692806018855062</v>
      </c>
      <c r="J656" s="40">
        <f>Data[[#This Row],[DAA 
(n)]]*LN(Data[[#This Row],[DAA 
(n)]])</f>
        <v>7390849.5230988357</v>
      </c>
      <c r="K656" s="40">
        <f t="shared" si="84"/>
        <v>8418260.0134925544</v>
      </c>
      <c r="L656" s="29">
        <f>LN(Data[[#This Row],[MA'[n*ln(n)']
30d]])</f>
        <v>15.945913715634703</v>
      </c>
      <c r="M656" s="43">
        <f t="shared" si="85"/>
        <v>15.903597493233811</v>
      </c>
      <c r="N656" s="40">
        <f>Data[[#This Row],[DAA 
(n)]]^1.5</f>
        <v>417399824.51271093</v>
      </c>
      <c r="O656" s="40">
        <f t="shared" si="86"/>
        <v>502813548.90434855</v>
      </c>
      <c r="P656" s="43">
        <f>LN(Data[[#This Row],[MA'[n^1.5']]])</f>
        <v>20.03572998122333</v>
      </c>
      <c r="Q656" s="43">
        <f t="shared" si="87"/>
        <v>19.975582436121062</v>
      </c>
      <c r="R656" s="30">
        <f>$O$1+$O$2*Data[[#This Row],[MA'[ln(n^2)']]]</f>
        <v>26.692806018855062</v>
      </c>
      <c r="S656" s="30">
        <f>$Q$1+$Q$2*Data[[#This Row],[MA'[ln(n*ln(n))']]]</f>
        <v>22.760935863835787</v>
      </c>
      <c r="T656" s="31">
        <f>$O$3*Data[[#This Row],[Metcalfe
(n^2)]]</f>
        <v>162208282717</v>
      </c>
      <c r="U656" s="31">
        <f t="shared" si="80"/>
        <v>209386544656.91739</v>
      </c>
      <c r="V656" s="30">
        <f>LN(Data[[#This Row],[MA'[NVA']
30d]]/Data[[#This Row],[MA'[NVMetcalfe calc']]])</f>
        <v>-1.1937848258855925</v>
      </c>
      <c r="W656" s="30">
        <f>$Q$3+Data[[#This Row],[NVM
(scaled)]]/((Data[[#This Row],[Upper Bound]]-Data[[#This Row],[Lower Bound]])/2)</f>
        <v>-1.7235121618475846E-2</v>
      </c>
      <c r="X656" s="30">
        <f>(Data[[#This Row],[Upper Bound]]+Data[[#This Row],[Lower Bound]])/2</f>
        <v>24.726870941345425</v>
      </c>
      <c r="Y656" s="29">
        <f>LN(Data[[#This Row],[NVActual]]/Data[[#This Row],[MA'[n^2']
30d]])</f>
        <v>-1.8072066270988951</v>
      </c>
      <c r="Z656" s="29">
        <f>LN(Data[[#This Row],[NVActual]]/Data[[#This Row],[MA'[n*ln(n)']
30d]])</f>
        <v>8.9682540013386323</v>
      </c>
      <c r="AA656" s="29">
        <f>LN(Data[[#This Row],[NVActual]]/Data[[#This Row],[MA'[n^1.5']]])</f>
        <v>4.8784377357500057</v>
      </c>
      <c r="AB656" s="29">
        <f>LN(Data[[#This Row],[NVActual]]/Data[[#This Row],[Metcalfe
(n^2)]])</f>
        <v>-1.5519057925969926</v>
      </c>
      <c r="AC656" s="26">
        <f>1+Data[[#This Row],[MA'[NVMetcalfe calc']]]/((Data[[#This Row],[NVM_norm
(scaled)]]-Data[[#This Row],[NV_fund.]])/2)</f>
        <v>-16924155118.939428</v>
      </c>
    </row>
    <row r="657" spans="1:29" x14ac:dyDescent="0.2">
      <c r="A657" s="23">
        <v>43519</v>
      </c>
      <c r="B657" s="24">
        <v>72374725222.6586</v>
      </c>
      <c r="C657" s="24">
        <f t="shared" si="81"/>
        <v>63336537975.661827</v>
      </c>
      <c r="D657" s="25">
        <f>LN(Data[[#This Row],[NVActual]])</f>
        <v>25.005122976254246</v>
      </c>
      <c r="E657" s="26">
        <v>581866</v>
      </c>
      <c r="F657" s="40">
        <f>Data[[#This Row],[DAA 
(n)]]^2</f>
        <v>338568041956</v>
      </c>
      <c r="G657" s="41">
        <f t="shared" si="82"/>
        <v>405459769527.83331</v>
      </c>
      <c r="H657" s="28">
        <f>LN(Data[[#This Row],[Metcalfe
(n^2)]])</f>
        <v>26.547990919308646</v>
      </c>
      <c r="I657" s="42">
        <f t="shared" si="83"/>
        <v>26.700737604159634</v>
      </c>
      <c r="J657" s="40">
        <f>Data[[#This Row],[DAA 
(n)]]*LN(Data[[#This Row],[DAA 
(n)]])</f>
        <v>7723686.6421272224</v>
      </c>
      <c r="K657" s="40">
        <f t="shared" si="84"/>
        <v>8451880.2321535982</v>
      </c>
      <c r="L657" s="29">
        <f>LN(Data[[#This Row],[MA'[n*ln(n)']
30d]])</f>
        <v>15.94989948726198</v>
      </c>
      <c r="M657" s="43">
        <f t="shared" si="85"/>
        <v>15.900791605235636</v>
      </c>
      <c r="N657" s="40">
        <f>Data[[#This Row],[DAA 
(n)]]^1.5</f>
        <v>443848208.62629408</v>
      </c>
      <c r="O657" s="40">
        <f t="shared" si="86"/>
        <v>505531877.33049834</v>
      </c>
      <c r="P657" s="43">
        <f>LN(Data[[#This Row],[MA'[n^1.5']]])</f>
        <v>20.041121655426647</v>
      </c>
      <c r="Q657" s="43">
        <f t="shared" si="87"/>
        <v>19.971617424792825</v>
      </c>
      <c r="R657" s="30">
        <f>$O$1+$O$2*Data[[#This Row],[MA'[ln(n^2)']]]</f>
        <v>26.700737604159634</v>
      </c>
      <c r="S657" s="30">
        <f>$Q$1+$Q$2*Data[[#This Row],[MA'[ln(n*ln(n))']]]</f>
        <v>22.756306148638796</v>
      </c>
      <c r="T657" s="31">
        <f>$O$3*Data[[#This Row],[Metcalfe
(n^2)]]</f>
        <v>176055381817.12</v>
      </c>
      <c r="U657" s="31">
        <f t="shared" si="80"/>
        <v>210839080154.47333</v>
      </c>
      <c r="V657" s="30">
        <f>LN(Data[[#This Row],[MA'[NVA']
30d]]/Data[[#This Row],[MA'[NVMetcalfe calc']]])</f>
        <v>-1.2026328073837864</v>
      </c>
      <c r="W657" s="30">
        <f>$Q$3+Data[[#This Row],[NVM
(scaled)]]/((Data[[#This Row],[Upper Bound]]-Data[[#This Row],[Lower Bound]])/2)</f>
        <v>-1.9787656824669542E-2</v>
      </c>
      <c r="X657" s="30">
        <f>(Data[[#This Row],[Upper Bound]]+Data[[#This Row],[Lower Bound]])/2</f>
        <v>24.728521876399213</v>
      </c>
      <c r="Y657" s="32">
        <f>LN(Data[[#This Row],[NVActual]]/Data[[#This Row],[MA'[n^2']
30d]])</f>
        <v>-1.7231645173105896</v>
      </c>
      <c r="Z657" s="32">
        <f>LN(Data[[#This Row],[NVActual]]/Data[[#This Row],[MA'[n*ln(n)']
30d]])</f>
        <v>9.0552234889922634</v>
      </c>
      <c r="AA657" s="32">
        <f>LN(Data[[#This Row],[NVActual]]/Data[[#This Row],[MA'[n^1.5']]])</f>
        <v>4.9640013208275988</v>
      </c>
      <c r="AB657" s="32">
        <f>LN(Data[[#This Row],[NVActual]]/Data[[#This Row],[Metcalfe
(n^2)]])</f>
        <v>-1.5428679430544003</v>
      </c>
      <c r="AC657" s="34">
        <f>1+Data[[#This Row],[MA'[NVMetcalfe calc']]]/((Data[[#This Row],[NVM_norm
(scaled)]]-Data[[#This Row],[NV_fund.]])/2)</f>
        <v>-17038665195.21698</v>
      </c>
    </row>
    <row r="658" spans="1:29" x14ac:dyDescent="0.2">
      <c r="A658" s="23">
        <v>43518</v>
      </c>
      <c r="B658" s="24">
        <v>70007158195.530899</v>
      </c>
      <c r="C658" s="24">
        <f t="shared" si="81"/>
        <v>63011030197.841537</v>
      </c>
      <c r="D658" s="25">
        <f>LN(Data[[#This Row],[NVActual]])</f>
        <v>24.971863333703734</v>
      </c>
      <c r="E658" s="26">
        <v>728261</v>
      </c>
      <c r="F658" s="40">
        <f>Data[[#This Row],[DAA 
(n)]]^2</f>
        <v>530364084121</v>
      </c>
      <c r="G658" s="41">
        <f t="shared" si="82"/>
        <v>406961722441.83331</v>
      </c>
      <c r="H658" s="28">
        <f>LN(Data[[#This Row],[Metcalfe
(n^2)]])</f>
        <v>26.996829558821322</v>
      </c>
      <c r="I658" s="42">
        <f t="shared" si="83"/>
        <v>26.704902426755734</v>
      </c>
      <c r="J658" s="40">
        <f>Data[[#This Row],[DAA 
(n)]]*LN(Data[[#This Row],[DAA 
(n)]])</f>
        <v>9830369.0456683878</v>
      </c>
      <c r="K658" s="40">
        <f t="shared" si="84"/>
        <v>8469766.946723463</v>
      </c>
      <c r="L658" s="29">
        <f>LN(Data[[#This Row],[MA'[n*ln(n)']
30d]])</f>
        <v>15.952013551104878</v>
      </c>
      <c r="M658" s="43">
        <f t="shared" si="85"/>
        <v>15.897662021336034</v>
      </c>
      <c r="N658" s="40">
        <f>Data[[#This Row],[DAA 
(n)]]^1.5</f>
        <v>621484897.85838199</v>
      </c>
      <c r="O658" s="40">
        <f t="shared" si="86"/>
        <v>506985325.9270668</v>
      </c>
      <c r="P658" s="43">
        <f>LN(Data[[#This Row],[MA'[n^1.5']]])</f>
        <v>20.043992618191961</v>
      </c>
      <c r="Q658" s="43">
        <f t="shared" si="87"/>
        <v>19.967207112386767</v>
      </c>
      <c r="R658" s="30">
        <f>$O$1+$O$2*Data[[#This Row],[MA'[ln(n^2)']]]</f>
        <v>26.704902426755734</v>
      </c>
      <c r="S658" s="30">
        <f>$Q$1+$Q$2*Data[[#This Row],[MA'[ln(n*ln(n))']]]</f>
        <v>22.751142335204452</v>
      </c>
      <c r="T658" s="31">
        <f>$O$3*Data[[#This Row],[Metcalfe
(n^2)]]</f>
        <v>275789323742.91998</v>
      </c>
      <c r="U658" s="31">
        <f t="shared" si="80"/>
        <v>211620095669.75333</v>
      </c>
      <c r="V658" s="30">
        <f>LN(Data[[#This Row],[MA'[NVA']
30d]]/Data[[#This Row],[MA'[NVMetcalfe calc']]])</f>
        <v>-1.2114828719868709</v>
      </c>
      <c r="W658" s="30">
        <f>$Q$3+Data[[#This Row],[NVM
(scaled)]]/((Data[[#This Row],[Upper Bound]]-Data[[#This Row],[Lower Bound]])/2)</f>
        <v>-2.2825686907846032E-2</v>
      </c>
      <c r="X658" s="30">
        <f>(Data[[#This Row],[Upper Bound]]+Data[[#This Row],[Lower Bound]])/2</f>
        <v>24.728022380980093</v>
      </c>
      <c r="Y658" s="29">
        <f>LN(Data[[#This Row],[NVActual]]/Data[[#This Row],[MA'[n^2']
30d]])</f>
        <v>-1.7601216362080119</v>
      </c>
      <c r="Z658" s="29">
        <f>LN(Data[[#This Row],[NVActual]]/Data[[#This Row],[MA'[n*ln(n)']
30d]])</f>
        <v>9.0198497825988557</v>
      </c>
      <c r="AA658" s="29">
        <f>LN(Data[[#This Row],[NVActual]]/Data[[#This Row],[MA'[n^1.5']]])</f>
        <v>4.9278707155117747</v>
      </c>
      <c r="AB658" s="29">
        <f>LN(Data[[#This Row],[NVActual]]/Data[[#This Row],[Metcalfe
(n^2)]])</f>
        <v>-2.0249662251175877</v>
      </c>
      <c r="AC658" s="26">
        <f>1+Data[[#This Row],[MA'[NVMetcalfe calc']]]/((Data[[#This Row],[NVM_norm
(scaled)]]-Data[[#This Row],[NV_fund.]])/2)</f>
        <v>-17100027851.727348</v>
      </c>
    </row>
    <row r="659" spans="1:29" x14ac:dyDescent="0.2">
      <c r="A659" s="23">
        <v>43517</v>
      </c>
      <c r="B659" s="24">
        <v>68942950586.616501</v>
      </c>
      <c r="C659" s="24">
        <f t="shared" si="81"/>
        <v>62753364684.703903</v>
      </c>
      <c r="D659" s="25">
        <f>LN(Data[[#This Row],[NVActual]])</f>
        <v>24.956545196460961</v>
      </c>
      <c r="E659" s="26">
        <v>643083</v>
      </c>
      <c r="F659" s="40">
        <f>Data[[#This Row],[DAA 
(n)]]^2</f>
        <v>413555744889</v>
      </c>
      <c r="G659" s="41">
        <f t="shared" si="82"/>
        <v>404930192633.83331</v>
      </c>
      <c r="H659" s="28">
        <f>LN(Data[[#This Row],[Metcalfe
(n^2)]])</f>
        <v>26.748058154630929</v>
      </c>
      <c r="I659" s="42">
        <f t="shared" si="83"/>
        <v>26.700833437160252</v>
      </c>
      <c r="J659" s="40">
        <f>Data[[#This Row],[DAA 
(n)]]*LN(Data[[#This Row],[DAA 
(n)]])</f>
        <v>8600610.74112726</v>
      </c>
      <c r="K659" s="40">
        <f t="shared" si="84"/>
        <v>8448971.3094136342</v>
      </c>
      <c r="L659" s="29">
        <f>LN(Data[[#This Row],[MA'[n*ln(n)']
30d]])</f>
        <v>15.94955525339169</v>
      </c>
      <c r="M659" s="43">
        <f t="shared" si="85"/>
        <v>15.89417708097584</v>
      </c>
      <c r="N659" s="40">
        <f>Data[[#This Row],[DAA 
(n)]]^1.5</f>
        <v>515704051.84606922</v>
      </c>
      <c r="O659" s="40">
        <f t="shared" si="86"/>
        <v>505172943.82813615</v>
      </c>
      <c r="P659" s="43">
        <f>LN(Data[[#This Row],[MA'[n^1.5']]])</f>
        <v>20.040411391638568</v>
      </c>
      <c r="Q659" s="43">
        <f t="shared" si="87"/>
        <v>19.962313337050595</v>
      </c>
      <c r="R659" s="30">
        <f>$O$1+$O$2*Data[[#This Row],[MA'[ln(n^2)']]]</f>
        <v>26.700833437160252</v>
      </c>
      <c r="S659" s="30">
        <f>$Q$1+$Q$2*Data[[#This Row],[MA'[ln(n*ln(n))']]]</f>
        <v>22.745392183610136</v>
      </c>
      <c r="T659" s="31">
        <f>$O$3*Data[[#This Row],[Metcalfe
(n^2)]]</f>
        <v>215048987342.28</v>
      </c>
      <c r="U659" s="31">
        <f t="shared" si="80"/>
        <v>210563700169.59332</v>
      </c>
      <c r="V659" s="30">
        <f>LN(Data[[#This Row],[MA'[NVA']
30d]]/Data[[#This Row],[MA'[NVMetcalfe calc']]])</f>
        <v>-1.2105760239287024</v>
      </c>
      <c r="W659" s="30">
        <f>$Q$3+Data[[#This Row],[NVM
(scaled)]]/((Data[[#This Row],[Upper Bound]]-Data[[#This Row],[Lower Bound]])/2)</f>
        <v>-2.2106688649301764E-2</v>
      </c>
      <c r="X659" s="30">
        <f>(Data[[#This Row],[Upper Bound]]+Data[[#This Row],[Lower Bound]])/2</f>
        <v>24.723112810385196</v>
      </c>
      <c r="Y659" s="32">
        <f>LN(Data[[#This Row],[NVActual]]/Data[[#This Row],[MA'[n^2']
30d]])</f>
        <v>-1.770435328868553</v>
      </c>
      <c r="Z659" s="32">
        <f>LN(Data[[#This Row],[NVActual]]/Data[[#This Row],[MA'[n*ln(n)']
30d]])</f>
        <v>9.0069899430692715</v>
      </c>
      <c r="AA659" s="32">
        <f>LN(Data[[#This Row],[NVActual]]/Data[[#This Row],[MA'[n^1.5']]])</f>
        <v>4.9161338048223922</v>
      </c>
      <c r="AB659" s="32">
        <f>LN(Data[[#This Row],[NVActual]]/Data[[#This Row],[Metcalfe
(n^2)]])</f>
        <v>-1.7915129581699685</v>
      </c>
      <c r="AC659" s="34">
        <f>1+Data[[#This Row],[MA'[NVMetcalfe calc']]]/((Data[[#This Row],[NVM_norm
(scaled)]]-Data[[#This Row],[NV_fund.]])/2)</f>
        <v>-17018535654.164347</v>
      </c>
    </row>
    <row r="660" spans="1:29" x14ac:dyDescent="0.2">
      <c r="A660" s="23">
        <v>43516</v>
      </c>
      <c r="B660" s="24">
        <v>69635037242.879898</v>
      </c>
      <c r="C660" s="24">
        <f t="shared" si="81"/>
        <v>62543586752.495621</v>
      </c>
      <c r="D660" s="25">
        <f>LN(Data[[#This Row],[NVActual]])</f>
        <v>24.96653368628122</v>
      </c>
      <c r="E660" s="26">
        <v>690103</v>
      </c>
      <c r="F660" s="40">
        <f>Data[[#This Row],[DAA 
(n)]]^2</f>
        <v>476242150609</v>
      </c>
      <c r="G660" s="41">
        <f t="shared" si="82"/>
        <v>402928902881.83331</v>
      </c>
      <c r="H660" s="28">
        <f>LN(Data[[#This Row],[Metcalfe
(n^2)]])</f>
        <v>26.889192281590606</v>
      </c>
      <c r="I660" s="42">
        <f t="shared" si="83"/>
        <v>26.695604750661687</v>
      </c>
      <c r="J660" s="40">
        <f>Data[[#This Row],[DAA 
(n)]]*LN(Data[[#This Row],[DAA 
(n)]])</f>
        <v>9278156.1305512618</v>
      </c>
      <c r="K660" s="40">
        <f t="shared" si="84"/>
        <v>8425791.0864868611</v>
      </c>
      <c r="L660" s="29">
        <f>LN(Data[[#This Row],[MA'[n*ln(n)']
30d]])</f>
        <v>15.946807927300464</v>
      </c>
      <c r="M660" s="43">
        <f t="shared" si="85"/>
        <v>15.890560681614859</v>
      </c>
      <c r="N660" s="40">
        <f>Data[[#This Row],[DAA 
(n)]]^1.5</f>
        <v>573285388.66931069</v>
      </c>
      <c r="O660" s="40">
        <f t="shared" si="86"/>
        <v>503265031.34908026</v>
      </c>
      <c r="P660" s="43">
        <f>LN(Data[[#This Row],[MA'[n^1.5']]])</f>
        <v>20.036627490590689</v>
      </c>
      <c r="Q660" s="43">
        <f t="shared" si="87"/>
        <v>19.957229162410666</v>
      </c>
      <c r="R660" s="30">
        <f>$O$1+$O$2*Data[[#This Row],[MA'[ln(n^2)']]]</f>
        <v>26.695604750661687</v>
      </c>
      <c r="S660" s="30">
        <f>$Q$1+$Q$2*Data[[#This Row],[MA'[ln(n*ln(n))']]]</f>
        <v>22.739425124664518</v>
      </c>
      <c r="T660" s="31">
        <f>$O$3*Data[[#This Row],[Metcalfe
(n^2)]]</f>
        <v>247645918316.68002</v>
      </c>
      <c r="U660" s="31">
        <f t="shared" si="80"/>
        <v>209523029498.55334</v>
      </c>
      <c r="V660" s="30">
        <f>LN(Data[[#This Row],[MA'[NVA']
30d]]/Data[[#This Row],[MA'[NVMetcalfe calc']]])</f>
        <v>-1.2089699576079405</v>
      </c>
      <c r="W660" s="30">
        <f>$Q$3+Data[[#This Row],[NVM
(scaled)]]/((Data[[#This Row],[Upper Bound]]-Data[[#This Row],[Lower Bound]])/2)</f>
        <v>-2.1180518530280468E-2</v>
      </c>
      <c r="X660" s="30">
        <f>(Data[[#This Row],[Upper Bound]]+Data[[#This Row],[Lower Bound]])/2</f>
        <v>24.717514937663104</v>
      </c>
      <c r="Y660" s="29">
        <f>LN(Data[[#This Row],[NVActual]]/Data[[#This Row],[MA'[n^2']
30d]])</f>
        <v>-1.7554922774000405</v>
      </c>
      <c r="Z660" s="29">
        <f>LN(Data[[#This Row],[NVActual]]/Data[[#This Row],[MA'[n*ln(n)']
30d]])</f>
        <v>9.0197257589807567</v>
      </c>
      <c r="AA660" s="29">
        <f>LN(Data[[#This Row],[NVActual]]/Data[[#This Row],[MA'[n^1.5']]])</f>
        <v>4.929906195690533</v>
      </c>
      <c r="AB660" s="29">
        <f>LN(Data[[#This Row],[NVActual]]/Data[[#This Row],[Metcalfe
(n^2)]])</f>
        <v>-1.9226585953093847</v>
      </c>
      <c r="AC660" s="26">
        <f>1+Data[[#This Row],[MA'[NVMetcalfe calc']]]/((Data[[#This Row],[NVM_norm
(scaled)]]-Data[[#This Row],[NV_fund.]])/2)</f>
        <v>-16938890723.417631</v>
      </c>
    </row>
    <row r="661" spans="1:29" x14ac:dyDescent="0.2">
      <c r="A661" s="23">
        <v>43515</v>
      </c>
      <c r="B661" s="24">
        <v>68766682893.581802</v>
      </c>
      <c r="C661" s="24">
        <f t="shared" si="81"/>
        <v>62287491630.91423</v>
      </c>
      <c r="D661" s="25">
        <f>LN(Data[[#This Row],[NVActual]])</f>
        <v>24.953985204326131</v>
      </c>
      <c r="E661" s="26">
        <v>713530</v>
      </c>
      <c r="F661" s="40">
        <f>Data[[#This Row],[DAA 
(n)]]^2</f>
        <v>509125060900</v>
      </c>
      <c r="G661" s="41">
        <f t="shared" si="82"/>
        <v>399217154252.23334</v>
      </c>
      <c r="H661" s="28">
        <f>LN(Data[[#This Row],[Metcalfe
(n^2)]])</f>
        <v>26.95595952253197</v>
      </c>
      <c r="I661" s="42">
        <f t="shared" si="83"/>
        <v>26.686727038954999</v>
      </c>
      <c r="J661" s="40">
        <f>Data[[#This Row],[DAA 
(n)]]*LN(Data[[#This Row],[DAA 
(n)]])</f>
        <v>9616942.899056118</v>
      </c>
      <c r="K661" s="40">
        <f t="shared" si="84"/>
        <v>8384549.7487430237</v>
      </c>
      <c r="L661" s="29">
        <f>LN(Data[[#This Row],[MA'[n*ln(n)']
30d]])</f>
        <v>15.941901254569675</v>
      </c>
      <c r="M661" s="43">
        <f t="shared" si="85"/>
        <v>15.886880128566553</v>
      </c>
      <c r="N661" s="40">
        <f>Data[[#This Row],[DAA 
(n)]]^1.5</f>
        <v>602723821.25147212</v>
      </c>
      <c r="O661" s="40">
        <f t="shared" si="86"/>
        <v>499804999.46650451</v>
      </c>
      <c r="P661" s="43">
        <f>LN(Data[[#This Row],[MA'[n^1.5']]])</f>
        <v>20.02972857924928</v>
      </c>
      <c r="Q661" s="43">
        <f t="shared" si="87"/>
        <v>19.95205677905394</v>
      </c>
      <c r="R661" s="30">
        <f>$O$1+$O$2*Data[[#This Row],[MA'[ln(n^2)']]]</f>
        <v>26.686727038954999</v>
      </c>
      <c r="S661" s="30">
        <f>$Q$1+$Q$2*Data[[#This Row],[MA'[ln(n*ln(n))']]]</f>
        <v>22.733352212134811</v>
      </c>
      <c r="T661" s="31">
        <f>$O$3*Data[[#This Row],[Metcalfe
(n^2)]]</f>
        <v>264745031668</v>
      </c>
      <c r="U661" s="31">
        <f t="shared" si="80"/>
        <v>207592920211.16129</v>
      </c>
      <c r="V661" s="30">
        <f>LN(Data[[#This Row],[MA'[NVA']
30d]]/Data[[#This Row],[MA'[NVMetcalfe calc']]])</f>
        <v>-1.2038184184358138</v>
      </c>
      <c r="W661" s="30">
        <f>$Q$3+Data[[#This Row],[NVM
(scaled)]]/((Data[[#This Row],[Upper Bound]]-Data[[#This Row],[Lower Bound]])/2)</f>
        <v>-1.9007984908974374E-2</v>
      </c>
      <c r="X661" s="30">
        <f>(Data[[#This Row],[Upper Bound]]+Data[[#This Row],[Lower Bound]])/2</f>
        <v>24.710039625544905</v>
      </c>
      <c r="Y661" s="32">
        <f>LN(Data[[#This Row],[NVActual]]/Data[[#This Row],[MA'[n^2']
30d]])</f>
        <v>-1.758786147708068</v>
      </c>
      <c r="Z661" s="32">
        <f>LN(Data[[#This Row],[NVActual]]/Data[[#This Row],[MA'[n*ln(n)']
30d]])</f>
        <v>9.0120839497564553</v>
      </c>
      <c r="AA661" s="32">
        <f>LN(Data[[#This Row],[NVActual]]/Data[[#This Row],[MA'[n^1.5']]])</f>
        <v>4.9242566250768514</v>
      </c>
      <c r="AB661" s="32">
        <f>LN(Data[[#This Row],[NVActual]]/Data[[#This Row],[Metcalfe
(n^2)]])</f>
        <v>-2.0019743182058392</v>
      </c>
      <c r="AC661" s="34">
        <f>1+Data[[#This Row],[MA'[NVMetcalfe calc']]]/((Data[[#This Row],[NVM_norm
(scaled)]]-Data[[#This Row],[NV_fund.]])/2)</f>
        <v>-16789398724.036552</v>
      </c>
    </row>
    <row r="662" spans="1:29" x14ac:dyDescent="0.2">
      <c r="A662" s="23">
        <v>43514</v>
      </c>
      <c r="B662" s="24">
        <v>68611801409.181702</v>
      </c>
      <c r="C662" s="24">
        <f t="shared" si="81"/>
        <v>62060704591.563202</v>
      </c>
      <c r="D662" s="25">
        <f>LN(Data[[#This Row],[NVActual]])</f>
        <v>24.951730389086222</v>
      </c>
      <c r="E662" s="26">
        <v>693311</v>
      </c>
      <c r="F662" s="40">
        <f>Data[[#This Row],[DAA 
(n)]]^2</f>
        <v>480680142721</v>
      </c>
      <c r="G662" s="41">
        <f t="shared" si="82"/>
        <v>391210423625.03333</v>
      </c>
      <c r="H662" s="28">
        <f>LN(Data[[#This Row],[Metcalfe
(n^2)]])</f>
        <v>26.898467901904255</v>
      </c>
      <c r="I662" s="42">
        <f t="shared" si="83"/>
        <v>26.665451436822714</v>
      </c>
      <c r="J662" s="40">
        <f>Data[[#This Row],[DAA 
(n)]]*LN(Data[[#This Row],[DAA 
(n)]])</f>
        <v>9324501.8397685699</v>
      </c>
      <c r="K662" s="40">
        <f t="shared" si="84"/>
        <v>8291447.9154611351</v>
      </c>
      <c r="L662" s="29">
        <f>LN(Data[[#This Row],[MA'[n*ln(n)']
30d]])</f>
        <v>15.93073516993787</v>
      </c>
      <c r="M662" s="43">
        <f t="shared" si="85"/>
        <v>15.883252552260517</v>
      </c>
      <c r="N662" s="40">
        <f>Data[[#This Row],[DAA 
(n)]]^1.5</f>
        <v>577287476.41884601</v>
      </c>
      <c r="O662" s="40">
        <f t="shared" si="86"/>
        <v>492162213.97482675</v>
      </c>
      <c r="P662" s="43">
        <f>LN(Data[[#This Row],[MA'[n^1.5']]])</f>
        <v>20.014318923317294</v>
      </c>
      <c r="Q662" s="43">
        <f t="shared" si="87"/>
        <v>19.946959538821773</v>
      </c>
      <c r="R662" s="30">
        <f>$O$1+$O$2*Data[[#This Row],[MA'[ln(n^2)']]]</f>
        <v>26.665451436822714</v>
      </c>
      <c r="S662" s="30">
        <f>$Q$1+$Q$2*Data[[#This Row],[MA'[ln(n*ln(n))']]]</f>
        <v>22.727366711229852</v>
      </c>
      <c r="T662" s="31">
        <f>$O$3*Data[[#This Row],[Metcalfe
(n^2)]]</f>
        <v>249953674214.92001</v>
      </c>
      <c r="U662" s="31">
        <f t="shared" si="80"/>
        <v>203429420285.01736</v>
      </c>
      <c r="V662" s="30">
        <f>LN(Data[[#This Row],[MA'[NVA']
30d]]/Data[[#This Row],[MA'[NVMetcalfe calc']]])</f>
        <v>-1.1872061033086028</v>
      </c>
      <c r="W662" s="30">
        <f>$Q$3+Data[[#This Row],[NVM
(scaled)]]/((Data[[#This Row],[Upper Bound]]-Data[[#This Row],[Lower Bound]])/2)</f>
        <v>-1.2935785303539338E-2</v>
      </c>
      <c r="X662" s="30">
        <f>(Data[[#This Row],[Upper Bound]]+Data[[#This Row],[Lower Bound]])/2</f>
        <v>24.696409074026285</v>
      </c>
      <c r="Y662" s="29">
        <f>LN(Data[[#This Row],[NVActual]]/Data[[#This Row],[MA'[n^2']
30d]])</f>
        <v>-1.7407810309241372</v>
      </c>
      <c r="Z662" s="29">
        <f>LN(Data[[#This Row],[NVActual]]/Data[[#This Row],[MA'[n*ln(n)']
30d]])</f>
        <v>9.0209952191483538</v>
      </c>
      <c r="AA662" s="29">
        <f>LN(Data[[#This Row],[NVActual]]/Data[[#This Row],[MA'[n^1.5']]])</f>
        <v>4.9374114657689301</v>
      </c>
      <c r="AB662" s="29">
        <f>LN(Data[[#This Row],[NVActual]]/Data[[#This Row],[Metcalfe
(n^2)]])</f>
        <v>-1.9467375128180304</v>
      </c>
      <c r="AC662" s="26">
        <f>1+Data[[#This Row],[MA'[NVMetcalfe calc']]]/((Data[[#This Row],[NVM_norm
(scaled)]]-Data[[#This Row],[NV_fund.]])/2)</f>
        <v>-16465788261.953957</v>
      </c>
    </row>
    <row r="663" spans="1:29" x14ac:dyDescent="0.2">
      <c r="A663" s="23">
        <v>43513</v>
      </c>
      <c r="B663" s="24">
        <v>64000289742.696297</v>
      </c>
      <c r="C663" s="24">
        <f t="shared" si="81"/>
        <v>61930376786.116051</v>
      </c>
      <c r="D663" s="25">
        <f>LN(Data[[#This Row],[NVActual]])</f>
        <v>24.882153447525464</v>
      </c>
      <c r="E663" s="26">
        <v>526787</v>
      </c>
      <c r="F663" s="40">
        <f>Data[[#This Row],[DAA 
(n)]]^2</f>
        <v>277504543369</v>
      </c>
      <c r="G663" s="41">
        <f t="shared" si="82"/>
        <v>384182617670.63336</v>
      </c>
      <c r="H663" s="28">
        <f>LN(Data[[#This Row],[Metcalfe
(n^2)]])</f>
        <v>26.349103142499775</v>
      </c>
      <c r="I663" s="42">
        <f t="shared" si="83"/>
        <v>26.646206411084968</v>
      </c>
      <c r="J663" s="40">
        <f>Data[[#This Row],[DAA 
(n)]]*LN(Data[[#This Row],[DAA 
(n)]])</f>
        <v>6940182.4985640142</v>
      </c>
      <c r="K663" s="40">
        <f t="shared" si="84"/>
        <v>8208513.7166697001</v>
      </c>
      <c r="L663" s="29">
        <f>LN(Data[[#This Row],[MA'[n*ln(n)']
30d]])</f>
        <v>15.920682431747744</v>
      </c>
      <c r="M663" s="43">
        <f t="shared" si="85"/>
        <v>15.88028634317426</v>
      </c>
      <c r="N663" s="40">
        <f>Data[[#This Row],[DAA 
(n)]]^1.5</f>
        <v>382342498.14495647</v>
      </c>
      <c r="O663" s="40">
        <f t="shared" si="86"/>
        <v>485399329.85285741</v>
      </c>
      <c r="P663" s="43">
        <f>LN(Data[[#This Row],[MA'[n^1.5']]])</f>
        <v>20.000482470647782</v>
      </c>
      <c r="Q663" s="43">
        <f t="shared" si="87"/>
        <v>19.942783095901344</v>
      </c>
      <c r="R663" s="30">
        <f>$O$1+$O$2*Data[[#This Row],[MA'[ln(n^2)']]]</f>
        <v>26.646206411084968</v>
      </c>
      <c r="S663" s="30">
        <f>$Q$1+$Q$2*Data[[#This Row],[MA'[ln(n*ln(n))']]]</f>
        <v>22.722472466237527</v>
      </c>
      <c r="T663" s="31">
        <f>$O$3*Data[[#This Row],[Metcalfe
(n^2)]]</f>
        <v>144302362551.88</v>
      </c>
      <c r="U663" s="31">
        <f t="shared" si="80"/>
        <v>199774961188.72931</v>
      </c>
      <c r="V663" s="30">
        <f>LN(Data[[#This Row],[MA'[NVA']
30d]]/Data[[#This Row],[MA'[NVMetcalfe calc']]])</f>
        <v>-1.1711807399896079</v>
      </c>
      <c r="W663" s="30">
        <f>$Q$3+Data[[#This Row],[NVM
(scaled)]]/((Data[[#This Row],[Upper Bound]]-Data[[#This Row],[Lower Bound]])/2)</f>
        <v>-6.9725554545184698E-3</v>
      </c>
      <c r="X663" s="30">
        <f>(Data[[#This Row],[Upper Bound]]+Data[[#This Row],[Lower Bound]])/2</f>
        <v>24.684339438661247</v>
      </c>
      <c r="Y663" s="32">
        <f>LN(Data[[#This Row],[NVActual]]/Data[[#This Row],[MA'[n^2']
30d]])</f>
        <v>-1.7922303958132055</v>
      </c>
      <c r="Z663" s="32">
        <f>LN(Data[[#This Row],[NVActual]]/Data[[#This Row],[MA'[n*ln(n)']
30d]])</f>
        <v>8.9614710157777218</v>
      </c>
      <c r="AA663" s="32">
        <f>LN(Data[[#This Row],[NVActual]]/Data[[#This Row],[MA'[n^1.5']]])</f>
        <v>4.8816709768776825</v>
      </c>
      <c r="AB663" s="32">
        <f>LN(Data[[#This Row],[NVActual]]/Data[[#This Row],[Metcalfe
(n^2)]])</f>
        <v>-1.4669496949743086</v>
      </c>
      <c r="AC663" s="34">
        <f>1+Data[[#This Row],[MA'[NVMetcalfe calc']]]/((Data[[#This Row],[NVM_norm
(scaled)]]-Data[[#This Row],[NV_fund.]])/2)</f>
        <v>-16181802022.022354</v>
      </c>
    </row>
    <row r="664" spans="1:29" x14ac:dyDescent="0.2">
      <c r="A664" s="23">
        <v>43512</v>
      </c>
      <c r="B664" s="24">
        <v>63277118060.364304</v>
      </c>
      <c r="C664" s="24">
        <f t="shared" si="81"/>
        <v>61906398194.819977</v>
      </c>
      <c r="D664" s="25">
        <f>LN(Data[[#This Row],[NVActual]])</f>
        <v>24.870789616706958</v>
      </c>
      <c r="E664" s="26">
        <v>587666</v>
      </c>
      <c r="F664" s="40">
        <f>Data[[#This Row],[DAA 
(n)]]^2</f>
        <v>345351327556</v>
      </c>
      <c r="G664" s="41">
        <f t="shared" si="82"/>
        <v>387188942187.79999</v>
      </c>
      <c r="H664" s="28">
        <f>LN(Data[[#This Row],[Metcalfe
(n^2)]])</f>
        <v>26.567828076562609</v>
      </c>
      <c r="I664" s="42">
        <f t="shared" si="83"/>
        <v>26.655586895199566</v>
      </c>
      <c r="J664" s="40">
        <f>Data[[#This Row],[DAA 
(n)]]*LN(Data[[#This Row],[DAA 
(n)]])</f>
        <v>7806504.6272206213</v>
      </c>
      <c r="K664" s="40">
        <f t="shared" si="84"/>
        <v>8246310.3007381679</v>
      </c>
      <c r="L664" s="29">
        <f>LN(Data[[#This Row],[MA'[n*ln(n)']
30d]])</f>
        <v>15.925276421996731</v>
      </c>
      <c r="M664" s="43">
        <f t="shared" si="85"/>
        <v>15.877909406484507</v>
      </c>
      <c r="N664" s="40">
        <f>Data[[#This Row],[DAA 
(n)]]^1.5</f>
        <v>450501091.29670739</v>
      </c>
      <c r="O664" s="40">
        <f t="shared" si="86"/>
        <v>488394187.47160703</v>
      </c>
      <c r="P664" s="43">
        <f>LN(Data[[#This Row],[MA'[n^1.5']]])</f>
        <v>20.006633398966219</v>
      </c>
      <c r="Q664" s="43">
        <f t="shared" si="87"/>
        <v>19.939422804607307</v>
      </c>
      <c r="R664" s="30">
        <f>$O$1+$O$2*Data[[#This Row],[MA'[ln(n^2)']]]</f>
        <v>26.655586895199566</v>
      </c>
      <c r="S664" s="30">
        <f>$Q$1+$Q$2*Data[[#This Row],[MA'[ln(n*ln(n))']]]</f>
        <v>22.718550520699434</v>
      </c>
      <c r="T664" s="31">
        <f>$O$3*Data[[#This Row],[Metcalfe
(n^2)]]</f>
        <v>179582690329.12</v>
      </c>
      <c r="U664" s="31">
        <f t="shared" si="80"/>
        <v>201338249937.65591</v>
      </c>
      <c r="V664" s="30">
        <f>LN(Data[[#This Row],[MA'[NVA']
30d]]/Data[[#This Row],[MA'[NVMetcalfe calc']]])</f>
        <v>-1.1793627914339446</v>
      </c>
      <c r="W664" s="30">
        <f>$Q$3+Data[[#This Row],[NVM
(scaled)]]/((Data[[#This Row],[Upper Bound]]-Data[[#This Row],[Lower Bound]])/2)</f>
        <v>-9.1119610032474041E-3</v>
      </c>
      <c r="X664" s="30">
        <f>(Data[[#This Row],[Upper Bound]]+Data[[#This Row],[Lower Bound]])/2</f>
        <v>24.6870687079495</v>
      </c>
      <c r="Y664" s="29">
        <f>LN(Data[[#This Row],[NVActual]]/Data[[#This Row],[MA'[n^2']
30d]])</f>
        <v>-1.8113890168347988</v>
      </c>
      <c r="Z664" s="29">
        <f>LN(Data[[#This Row],[NVActual]]/Data[[#This Row],[MA'[n*ln(n)']
30d]])</f>
        <v>8.9455131947102284</v>
      </c>
      <c r="AA664" s="29">
        <f>LN(Data[[#This Row],[NVActual]]/Data[[#This Row],[MA'[n^1.5']]])</f>
        <v>4.8641562177407396</v>
      </c>
      <c r="AB664" s="29">
        <f>LN(Data[[#This Row],[NVActual]]/Data[[#This Row],[Metcalfe
(n^2)]])</f>
        <v>-1.6970384598556518</v>
      </c>
      <c r="AC664" s="26">
        <f>1+Data[[#This Row],[MA'[NVMetcalfe calc']]]/((Data[[#This Row],[NVM_norm
(scaled)]]-Data[[#This Row],[NV_fund.]])/2)</f>
        <v>-16305213557.043974</v>
      </c>
    </row>
    <row r="665" spans="1:29" x14ac:dyDescent="0.2">
      <c r="A665" s="23">
        <v>43511</v>
      </c>
      <c r="B665" s="24">
        <v>62682607335.813797</v>
      </c>
      <c r="C665" s="24">
        <f t="shared" si="81"/>
        <v>61937447005.901222</v>
      </c>
      <c r="D665" s="25">
        <f>LN(Data[[#This Row],[NVActual]])</f>
        <v>24.861349851141089</v>
      </c>
      <c r="E665" s="26">
        <v>621340</v>
      </c>
      <c r="F665" s="40">
        <f>Data[[#This Row],[DAA 
(n)]]^2</f>
        <v>386063395600</v>
      </c>
      <c r="G665" s="41">
        <f t="shared" si="82"/>
        <v>388465611429.79999</v>
      </c>
      <c r="H665" s="28">
        <f>LN(Data[[#This Row],[Metcalfe
(n^2)]])</f>
        <v>26.679267430231473</v>
      </c>
      <c r="I665" s="42">
        <f t="shared" si="83"/>
        <v>26.659092631890008</v>
      </c>
      <c r="J665" s="40">
        <f>Data[[#This Row],[DAA 
(n)]]*LN(Data[[#This Row],[DAA 
(n)]])</f>
        <v>8288448.0125500113</v>
      </c>
      <c r="K665" s="40">
        <f t="shared" si="84"/>
        <v>8261445.9734608801</v>
      </c>
      <c r="L665" s="29">
        <f>LN(Data[[#This Row],[MA'[n*ln(n)']
30d]])</f>
        <v>15.927110187496135</v>
      </c>
      <c r="M665" s="43">
        <f t="shared" si="85"/>
        <v>15.87557768125331</v>
      </c>
      <c r="N665" s="40">
        <f>Data[[#This Row],[DAA 
(n)]]^1.5</f>
        <v>489772018.61897337</v>
      </c>
      <c r="O665" s="40">
        <f t="shared" si="86"/>
        <v>489626660.32329547</v>
      </c>
      <c r="P665" s="43">
        <f>LN(Data[[#This Row],[MA'[n^1.5']]])</f>
        <v>20.00915374095457</v>
      </c>
      <c r="Q665" s="43">
        <f t="shared" si="87"/>
        <v>19.936148218359286</v>
      </c>
      <c r="R665" s="30">
        <f>$O$1+$O$2*Data[[#This Row],[MA'[ln(n^2)']]]</f>
        <v>26.659092631890008</v>
      </c>
      <c r="S665" s="30">
        <f>$Q$1+$Q$2*Data[[#This Row],[MA'[ln(n*ln(n))']]]</f>
        <v>22.71470317406796</v>
      </c>
      <c r="T665" s="31">
        <f>$O$3*Data[[#This Row],[Metcalfe
(n^2)]]</f>
        <v>200752965712</v>
      </c>
      <c r="U665" s="31">
        <f t="shared" si="80"/>
        <v>202002117943.49597</v>
      </c>
      <c r="V665" s="30">
        <f>LN(Data[[#This Row],[MA'[NVA']
30d]]/Data[[#This Row],[MA'[NVMetcalfe calc']]])</f>
        <v>-1.1821532257312248</v>
      </c>
      <c r="W665" s="30">
        <f>$Q$3+Data[[#This Row],[NVM
(scaled)]]/((Data[[#This Row],[Upper Bound]]-Data[[#This Row],[Lower Bound]])/2)</f>
        <v>-9.4099915194317818E-3</v>
      </c>
      <c r="X665" s="30">
        <f>(Data[[#This Row],[Upper Bound]]+Data[[#This Row],[Lower Bound]])/2</f>
        <v>24.686897902978984</v>
      </c>
      <c r="Y665" s="32">
        <f>LN(Data[[#This Row],[NVActual]]/Data[[#This Row],[MA'[n^2']
30d]])</f>
        <v>-1.8241206354270165</v>
      </c>
      <c r="Z665" s="32">
        <f>LN(Data[[#This Row],[NVActual]]/Data[[#This Row],[MA'[n*ln(n)']
30d]])</f>
        <v>8.9342396636449539</v>
      </c>
      <c r="AA665" s="32">
        <f>LN(Data[[#This Row],[NVActual]]/Data[[#This Row],[MA'[n^1.5']]])</f>
        <v>4.8521961101865196</v>
      </c>
      <c r="AB665" s="32">
        <f>LN(Data[[#This Row],[NVActual]]/Data[[#This Row],[Metcalfe
(n^2)]])</f>
        <v>-1.8179175790903821</v>
      </c>
      <c r="AC665" s="34">
        <f>1+Data[[#This Row],[MA'[NVMetcalfe calc']]]/((Data[[#This Row],[NVM_norm
(scaled)]]-Data[[#This Row],[NV_fund.]])/2)</f>
        <v>-16358892089.78867</v>
      </c>
    </row>
    <row r="666" spans="1:29" x14ac:dyDescent="0.2">
      <c r="A666" s="23">
        <v>43510</v>
      </c>
      <c r="B666" s="24">
        <v>62690394357.603401</v>
      </c>
      <c r="C666" s="24">
        <f t="shared" si="81"/>
        <v>61956164809.292755</v>
      </c>
      <c r="D666" s="25">
        <f>LN(Data[[#This Row],[NVActual]])</f>
        <v>24.86147407281074</v>
      </c>
      <c r="E666" s="26">
        <v>617275</v>
      </c>
      <c r="F666" s="40">
        <f>Data[[#This Row],[DAA 
(n)]]^2</f>
        <v>381028425625</v>
      </c>
      <c r="G666" s="41">
        <f t="shared" si="82"/>
        <v>389242102100.5</v>
      </c>
      <c r="H666" s="28">
        <f>LN(Data[[#This Row],[Metcalfe
(n^2)]])</f>
        <v>26.666139817229709</v>
      </c>
      <c r="I666" s="42">
        <f t="shared" si="83"/>
        <v>26.661045590830462</v>
      </c>
      <c r="J666" s="40">
        <f>Data[[#This Row],[DAA 
(n)]]*LN(Data[[#This Row],[DAA 
(n)]])</f>
        <v>8230170.7278402345</v>
      </c>
      <c r="K666" s="40">
        <f t="shared" si="84"/>
        <v>8270283.9482456017</v>
      </c>
      <c r="L666" s="29">
        <f>LN(Data[[#This Row],[MA'[n*ln(n)']
30d]])</f>
        <v>15.928179401143897</v>
      </c>
      <c r="M666" s="43">
        <f t="shared" si="85"/>
        <v>15.873261579603589</v>
      </c>
      <c r="N666" s="40">
        <f>Data[[#This Row],[DAA 
(n)]]^1.5</f>
        <v>484973526.52250171</v>
      </c>
      <c r="O666" s="40">
        <f t="shared" si="86"/>
        <v>490360033.59416431</v>
      </c>
      <c r="P666" s="43">
        <f>LN(Data[[#This Row],[MA'[n^1.5']]])</f>
        <v>20.01065044170025</v>
      </c>
      <c r="Q666" s="43">
        <f t="shared" si="87"/>
        <v>19.932900728987246</v>
      </c>
      <c r="R666" s="30">
        <f>$O$1+$O$2*Data[[#This Row],[MA'[ln(n^2)']]]</f>
        <v>26.661045590830462</v>
      </c>
      <c r="S666" s="30">
        <f>$Q$1+$Q$2*Data[[#This Row],[MA'[ln(n*ln(n))']]]</f>
        <v>22.710881606345922</v>
      </c>
      <c r="T666" s="31">
        <f>$O$3*Data[[#This Row],[Metcalfe
(n^2)]]</f>
        <v>198134781325</v>
      </c>
      <c r="U666" s="31">
        <f t="shared" si="80"/>
        <v>202405893092.25998</v>
      </c>
      <c r="V666" s="30">
        <f>LN(Data[[#This Row],[MA'[NVA']
30d]]/Data[[#This Row],[MA'[NVMetcalfe calc']]])</f>
        <v>-1.1838479372737361</v>
      </c>
      <c r="W666" s="30">
        <f>$Q$3+Data[[#This Row],[NVM
(scaled)]]/((Data[[#This Row],[Upper Bound]]-Data[[#This Row],[Lower Bound]])/2)</f>
        <v>-9.3917933147361632E-3</v>
      </c>
      <c r="X666" s="30">
        <f>(Data[[#This Row],[Upper Bound]]+Data[[#This Row],[Lower Bound]])/2</f>
        <v>24.685963598588192</v>
      </c>
      <c r="Y666" s="29">
        <f>LN(Data[[#This Row],[NVActual]]/Data[[#This Row],[MA'[n^2']
30d]])</f>
        <v>-1.8259932846002611</v>
      </c>
      <c r="Z666" s="29">
        <f>LN(Data[[#This Row],[NVActual]]/Data[[#This Row],[MA'[n*ln(n)']
30d]])</f>
        <v>8.9332946716668413</v>
      </c>
      <c r="AA666" s="29">
        <f>LN(Data[[#This Row],[NVActual]]/Data[[#This Row],[MA'[n^1.5']]])</f>
        <v>4.8508236311104875</v>
      </c>
      <c r="AB666" s="29">
        <f>LN(Data[[#This Row],[NVActual]]/Data[[#This Row],[Metcalfe
(n^2)]])</f>
        <v>-1.8046657444189724</v>
      </c>
      <c r="AC666" s="26">
        <f>1+Data[[#This Row],[MA'[NVMetcalfe calc']]]/((Data[[#This Row],[NVM_norm
(scaled)]]-Data[[#This Row],[NV_fund.]])/2)</f>
        <v>-16392223547.12715</v>
      </c>
    </row>
    <row r="667" spans="1:29" x14ac:dyDescent="0.2">
      <c r="A667" s="23">
        <v>43509</v>
      </c>
      <c r="B667" s="24">
        <v>62998222760.8759</v>
      </c>
      <c r="C667" s="24">
        <f t="shared" si="81"/>
        <v>61959654643.185295</v>
      </c>
      <c r="D667" s="25">
        <f>LN(Data[[#This Row],[NVActual]])</f>
        <v>24.866372352795203</v>
      </c>
      <c r="E667" s="26">
        <v>758224</v>
      </c>
      <c r="F667" s="40">
        <f>Data[[#This Row],[DAA 
(n)]]^2</f>
        <v>574903634176</v>
      </c>
      <c r="G667" s="41">
        <f t="shared" si="82"/>
        <v>389424270666.20001</v>
      </c>
      <c r="H667" s="28">
        <f>LN(Data[[#This Row],[Metcalfe
(n^2)]])</f>
        <v>27.077468270961138</v>
      </c>
      <c r="I667" s="42">
        <f t="shared" si="83"/>
        <v>26.661520291663077</v>
      </c>
      <c r="J667" s="40">
        <f>Data[[#This Row],[DAA 
(n)]]*LN(Data[[#This Row],[DAA 
(n)]])</f>
        <v>10265393.151140619</v>
      </c>
      <c r="K667" s="40">
        <f t="shared" si="84"/>
        <v>8272391.9113887437</v>
      </c>
      <c r="L667" s="29">
        <f>LN(Data[[#This Row],[MA'[n*ln(n)']
30d]])</f>
        <v>15.928434252677281</v>
      </c>
      <c r="M667" s="43">
        <f t="shared" si="85"/>
        <v>15.870999358972643</v>
      </c>
      <c r="N667" s="40">
        <f>Data[[#This Row],[DAA 
(n)]]^1.5</f>
        <v>660231575.37296247</v>
      </c>
      <c r="O667" s="40">
        <f t="shared" si="86"/>
        <v>490533621.97524172</v>
      </c>
      <c r="P667" s="43">
        <f>LN(Data[[#This Row],[MA'[n^1.5']]])</f>
        <v>20.011004380951267</v>
      </c>
      <c r="Q667" s="43">
        <f t="shared" si="87"/>
        <v>19.929734830322648</v>
      </c>
      <c r="R667" s="30">
        <f>$O$1+$O$2*Data[[#This Row],[MA'[ln(n^2)']]]</f>
        <v>26.661520291663077</v>
      </c>
      <c r="S667" s="30">
        <f>$Q$1+$Q$2*Data[[#This Row],[MA'[ln(n*ln(n))']]]</f>
        <v>22.707148942304858</v>
      </c>
      <c r="T667" s="31">
        <f>$O$3*Data[[#This Row],[Metcalfe
(n^2)]]</f>
        <v>298949889771.52002</v>
      </c>
      <c r="U667" s="31">
        <f t="shared" si="80"/>
        <v>202500620746.42398</v>
      </c>
      <c r="V667" s="30">
        <f>LN(Data[[#This Row],[MA'[NVA']
30d]]/Data[[#This Row],[MA'[NVMetcalfe calc']]])</f>
        <v>-1.1842595102904492</v>
      </c>
      <c r="W667" s="30">
        <f>$Q$3+Data[[#This Row],[NVM
(scaled)]]/((Data[[#This Row],[Upper Bound]]-Data[[#This Row],[Lower Bound]])/2)</f>
        <v>-8.9622145541038423E-3</v>
      </c>
      <c r="X667" s="30">
        <f>(Data[[#This Row],[Upper Bound]]+Data[[#This Row],[Lower Bound]])/2</f>
        <v>24.684334616983968</v>
      </c>
      <c r="Y667" s="32">
        <f>LN(Data[[#This Row],[NVActual]]/Data[[#This Row],[MA'[n^2']
30d]])</f>
        <v>-1.8215629035142069</v>
      </c>
      <c r="Z667" s="32">
        <f>LN(Data[[#This Row],[NVActual]]/Data[[#This Row],[MA'[n*ln(n)']
30d]])</f>
        <v>8.9379381001179219</v>
      </c>
      <c r="AA667" s="32">
        <f>LN(Data[[#This Row],[NVActual]]/Data[[#This Row],[MA'[n^1.5']]])</f>
        <v>4.8553679718439353</v>
      </c>
      <c r="AB667" s="32">
        <f>LN(Data[[#This Row],[NVActual]]/Data[[#This Row],[Metcalfe
(n^2)]])</f>
        <v>-2.2110959181659351</v>
      </c>
      <c r="AC667" s="34">
        <f>1+Data[[#This Row],[MA'[NVMetcalfe calc']]]/((Data[[#This Row],[NVM_norm
(scaled)]]-Data[[#This Row],[NV_fund.]])/2)</f>
        <v>-16401262424.824963</v>
      </c>
    </row>
    <row r="668" spans="1:29" x14ac:dyDescent="0.2">
      <c r="A668" s="23">
        <v>43508</v>
      </c>
      <c r="B668" s="24">
        <v>63182440283.6017</v>
      </c>
      <c r="C668" s="24">
        <f t="shared" si="81"/>
        <v>61998286416.606606</v>
      </c>
      <c r="D668" s="25">
        <f>LN(Data[[#This Row],[NVActual]])</f>
        <v>24.869292255879639</v>
      </c>
      <c r="E668" s="26">
        <v>809914</v>
      </c>
      <c r="F668" s="40">
        <f>Data[[#This Row],[DAA 
(n)]]^2</f>
        <v>655960687396</v>
      </c>
      <c r="G668" s="41">
        <f t="shared" si="82"/>
        <v>382443465973.70001</v>
      </c>
      <c r="H668" s="28">
        <f>LN(Data[[#This Row],[Metcalfe
(n^2)]])</f>
        <v>27.209366696344762</v>
      </c>
      <c r="I668" s="42">
        <f t="shared" si="83"/>
        <v>26.646420549596247</v>
      </c>
      <c r="J668" s="40">
        <f>Data[[#This Row],[DAA 
(n)]]*LN(Data[[#This Row],[DAA 
(n)]])</f>
        <v>11018623.509251686</v>
      </c>
      <c r="K668" s="40">
        <f t="shared" si="84"/>
        <v>8198475.4787963647</v>
      </c>
      <c r="L668" s="29">
        <f>LN(Data[[#This Row],[MA'[n*ln(n)']
30d]])</f>
        <v>15.919458777729778</v>
      </c>
      <c r="M668" s="43">
        <f t="shared" si="85"/>
        <v>15.868559439095</v>
      </c>
      <c r="N668" s="40">
        <f>Data[[#This Row],[DAA 
(n)]]^1.5</f>
        <v>728883903.08172274</v>
      </c>
      <c r="O668" s="40">
        <f t="shared" si="86"/>
        <v>484194351.71094131</v>
      </c>
      <c r="P668" s="43">
        <f>LN(Data[[#This Row],[MA'[n^1.5']]])</f>
        <v>19.997996937201808</v>
      </c>
      <c r="Q668" s="43">
        <f t="shared" si="87"/>
        <v>19.926322121247086</v>
      </c>
      <c r="R668" s="30">
        <f>$O$1+$O$2*Data[[#This Row],[MA'[ln(n^2)']]]</f>
        <v>26.646420549596247</v>
      </c>
      <c r="S668" s="30">
        <f>$Q$1+$Q$2*Data[[#This Row],[MA'[ln(n*ln(n))']]]</f>
        <v>22.703123074506749</v>
      </c>
      <c r="T668" s="31">
        <f>$O$3*Data[[#This Row],[Metcalfe
(n^2)]]</f>
        <v>341099557445.91998</v>
      </c>
      <c r="U668" s="31">
        <f t="shared" si="80"/>
        <v>198870602306.32404</v>
      </c>
      <c r="V668" s="30">
        <f>LN(Data[[#This Row],[MA'[NVA']
30d]]/Data[[#This Row],[MA'[NVMetcalfe calc']]])</f>
        <v>-1.1655476273389653</v>
      </c>
      <c r="W668" s="30">
        <f>$Q$3+Data[[#This Row],[NVM
(scaled)]]/((Data[[#This Row],[Upper Bound]]-Data[[#This Row],[Lower Bound]])/2)</f>
        <v>-1.1537918211518283E-3</v>
      </c>
      <c r="X668" s="30">
        <f>(Data[[#This Row],[Upper Bound]]+Data[[#This Row],[Lower Bound]])/2</f>
        <v>24.674771812051496</v>
      </c>
      <c r="Y668" s="29">
        <f>LN(Data[[#This Row],[NVActual]]/Data[[#This Row],[MA'[n^2']
30d]])</f>
        <v>-1.8005544220337166</v>
      </c>
      <c r="Z668" s="29">
        <f>LN(Data[[#This Row],[NVActual]]/Data[[#This Row],[MA'[n*ln(n)']
30d]])</f>
        <v>8.949833478149861</v>
      </c>
      <c r="AA668" s="29">
        <f>LN(Data[[#This Row],[NVActual]]/Data[[#This Row],[MA'[n^1.5']]])</f>
        <v>4.8712953186778307</v>
      </c>
      <c r="AB668" s="29">
        <f>LN(Data[[#This Row],[NVActual]]/Data[[#This Row],[Metcalfe
(n^2)]])</f>
        <v>-2.340074440465123</v>
      </c>
      <c r="AC668" s="26">
        <f>1+Data[[#This Row],[MA'[NVMetcalfe calc']]]/((Data[[#This Row],[NVM_norm
(scaled)]]-Data[[#This Row],[NV_fund.]])/2)</f>
        <v>-16118593116.748192</v>
      </c>
    </row>
    <row r="669" spans="1:29" x14ac:dyDescent="0.2">
      <c r="A669" s="23">
        <v>43507</v>
      </c>
      <c r="B669" s="24">
        <v>63118868953.989899</v>
      </c>
      <c r="C669" s="24">
        <f t="shared" si="81"/>
        <v>61946071274.865097</v>
      </c>
      <c r="D669" s="25">
        <f>LN(Data[[#This Row],[NVActual]])</f>
        <v>24.8682855943436</v>
      </c>
      <c r="E669" s="26">
        <v>709903</v>
      </c>
      <c r="F669" s="40">
        <f>Data[[#This Row],[DAA 
(n)]]^2</f>
        <v>503962269409</v>
      </c>
      <c r="G669" s="41">
        <f t="shared" si="82"/>
        <v>368189240815.46667</v>
      </c>
      <c r="H669" s="28">
        <f>LN(Data[[#This Row],[Metcalfe
(n^2)]])</f>
        <v>26.94576723993173</v>
      </c>
      <c r="I669" s="42">
        <f t="shared" si="83"/>
        <v>26.611244160093992</v>
      </c>
      <c r="J669" s="40">
        <f>Data[[#This Row],[DAA 
(n)]]*LN(Data[[#This Row],[DAA 
(n)]])</f>
        <v>9564440.5004646275</v>
      </c>
      <c r="K669" s="40">
        <f t="shared" si="84"/>
        <v>8039480.3895815397</v>
      </c>
      <c r="L669" s="29">
        <f>LN(Data[[#This Row],[MA'[n*ln(n)']
30d]])</f>
        <v>15.899875010905159</v>
      </c>
      <c r="M669" s="43">
        <f t="shared" si="85"/>
        <v>15.866397023339351</v>
      </c>
      <c r="N669" s="40">
        <f>Data[[#This Row],[DAA 
(n)]]^1.5</f>
        <v>598134037.60382867</v>
      </c>
      <c r="O669" s="40">
        <f t="shared" si="86"/>
        <v>470908710.11180109</v>
      </c>
      <c r="P669" s="43">
        <f>LN(Data[[#This Row],[MA'[n^1.5']]])</f>
        <v>19.970174811776211</v>
      </c>
      <c r="Q669" s="43">
        <f t="shared" si="87"/>
        <v>19.923312430841218</v>
      </c>
      <c r="R669" s="30">
        <f>$O$1+$O$2*Data[[#This Row],[MA'[ln(n^2)']]]</f>
        <v>26.611244160093992</v>
      </c>
      <c r="S669" s="30">
        <f>$Q$1+$Q$2*Data[[#This Row],[MA'[ln(n*ln(n))']]]</f>
        <v>22.699555088509928</v>
      </c>
      <c r="T669" s="31">
        <f>$O$3*Data[[#This Row],[Metcalfe
(n^2)]]</f>
        <v>262060380092.68002</v>
      </c>
      <c r="U669" s="31">
        <f t="shared" si="80"/>
        <v>191458405224.04269</v>
      </c>
      <c r="V669" s="30">
        <f>LN(Data[[#This Row],[MA'[NVA']
30d]]/Data[[#This Row],[MA'[NVMetcalfe calc']]])</f>
        <v>-1.1284063915454317</v>
      </c>
      <c r="W669" s="30">
        <f>$Q$3+Data[[#This Row],[NVM
(scaled)]]/((Data[[#This Row],[Upper Bound]]-Data[[#This Row],[Lower Bound]])/2)</f>
        <v>1.3059261155193957E-2</v>
      </c>
      <c r="X669" s="30">
        <f>(Data[[#This Row],[Upper Bound]]+Data[[#This Row],[Lower Bound]])/2</f>
        <v>24.65539962430196</v>
      </c>
      <c r="Y669" s="32">
        <f>LN(Data[[#This Row],[NVActual]]/Data[[#This Row],[MA'[n^2']
30d]])</f>
        <v>-1.7635772899413478</v>
      </c>
      <c r="Z669" s="32">
        <f>LN(Data[[#This Row],[NVActual]]/Data[[#This Row],[MA'[n*ln(n)']
30d]])</f>
        <v>8.9684105834384429</v>
      </c>
      <c r="AA669" s="32">
        <f>LN(Data[[#This Row],[NVActual]]/Data[[#This Row],[MA'[n^1.5']]])</f>
        <v>4.8981107825673904</v>
      </c>
      <c r="AB669" s="32">
        <f>LN(Data[[#This Row],[NVActual]]/Data[[#This Row],[Metcalfe
(n^2)]])</f>
        <v>-2.0774816455881271</v>
      </c>
      <c r="AC669" s="34">
        <f>1+Data[[#This Row],[MA'[NVMetcalfe calc']]]/((Data[[#This Row],[NVM_norm
(scaled)]]-Data[[#This Row],[NV_fund.]])/2)</f>
        <v>-15538979040.972288</v>
      </c>
    </row>
    <row r="670" spans="1:29" x14ac:dyDescent="0.2">
      <c r="A670" s="23">
        <v>43506</v>
      </c>
      <c r="B670" s="24">
        <v>64200954943.590897</v>
      </c>
      <c r="C670" s="24">
        <f t="shared" si="81"/>
        <v>61955629437.63456</v>
      </c>
      <c r="D670" s="25">
        <f>LN(Data[[#This Row],[NVActual]])</f>
        <v>24.885283922042465</v>
      </c>
      <c r="E670" s="26">
        <v>501124</v>
      </c>
      <c r="F670" s="40">
        <f>Data[[#This Row],[DAA 
(n)]]^2</f>
        <v>251125263376</v>
      </c>
      <c r="G670" s="41">
        <f t="shared" si="82"/>
        <v>360444367975.96667</v>
      </c>
      <c r="H670" s="28">
        <f>LN(Data[[#This Row],[Metcalfe
(n^2)]])</f>
        <v>26.24921770886543</v>
      </c>
      <c r="I670" s="42">
        <f t="shared" si="83"/>
        <v>26.59064043380102</v>
      </c>
      <c r="J670" s="40">
        <f>Data[[#This Row],[DAA 
(n)]]*LN(Data[[#This Row],[DAA 
(n)]])</f>
        <v>6577056.4875687398</v>
      </c>
      <c r="K670" s="40">
        <f t="shared" si="84"/>
        <v>7949351.2318354007</v>
      </c>
      <c r="L670" s="29">
        <f>LN(Data[[#This Row],[MA'[n*ln(n)']
30d]])</f>
        <v>15.888600877242119</v>
      </c>
      <c r="M670" s="43">
        <f t="shared" si="85"/>
        <v>15.865345882538275</v>
      </c>
      <c r="N670" s="40">
        <f>Data[[#This Row],[DAA 
(n)]]^1.5</f>
        <v>354746242.38183939</v>
      </c>
      <c r="O670" s="40">
        <f t="shared" si="86"/>
        <v>463512289.75797945</v>
      </c>
      <c r="P670" s="43">
        <f>LN(Data[[#This Row],[MA'[n^1.5']]])</f>
        <v>19.954343457738361</v>
      </c>
      <c r="Q670" s="43">
        <f t="shared" si="87"/>
        <v>19.921869656193881</v>
      </c>
      <c r="R670" s="30">
        <f>$O$1+$O$2*Data[[#This Row],[MA'[ln(n^2)']]]</f>
        <v>26.59064043380102</v>
      </c>
      <c r="S670" s="30">
        <f>$Q$1+$Q$2*Data[[#This Row],[MA'[ln(n*ln(n))']]]</f>
        <v>22.697820706188153</v>
      </c>
      <c r="T670" s="31">
        <f>$O$3*Data[[#This Row],[Metcalfe
(n^2)]]</f>
        <v>130585136955.52</v>
      </c>
      <c r="U670" s="31">
        <f t="shared" si="80"/>
        <v>187431071347.50266</v>
      </c>
      <c r="V670" s="30">
        <f>LN(Data[[#This Row],[MA'[NVA']
30d]]/Data[[#This Row],[MA'[NVMetcalfe calc']]])</f>
        <v>-1.1069926837312147</v>
      </c>
      <c r="W670" s="30">
        <f>$Q$3+Data[[#This Row],[NVM
(scaled)]]/((Data[[#This Row],[Upper Bound]]-Data[[#This Row],[Lower Bound]])/2)</f>
        <v>2.1264347599246003E-2</v>
      </c>
      <c r="X670" s="30">
        <f>(Data[[#This Row],[Upper Bound]]+Data[[#This Row],[Lower Bound]])/2</f>
        <v>24.644230569994587</v>
      </c>
      <c r="Y670" s="29">
        <f>LN(Data[[#This Row],[NVActual]]/Data[[#This Row],[MA'[n^2']
30d]])</f>
        <v>-1.7253195406524848</v>
      </c>
      <c r="Z670" s="29">
        <f>LN(Data[[#This Row],[NVActual]]/Data[[#This Row],[MA'[n*ln(n)']
30d]])</f>
        <v>8.9966830448003456</v>
      </c>
      <c r="AA670" s="29">
        <f>LN(Data[[#This Row],[NVActual]]/Data[[#This Row],[MA'[n^1.5']]])</f>
        <v>4.9309404643041024</v>
      </c>
      <c r="AB670" s="29">
        <f>LN(Data[[#This Row],[NVActual]]/Data[[#This Row],[Metcalfe
(n^2)]])</f>
        <v>-1.3639337868229657</v>
      </c>
      <c r="AC670" s="26">
        <f>1+Data[[#This Row],[MA'[NVMetcalfe calc']]]/((Data[[#This Row],[NVM_norm
(scaled)]]-Data[[#This Row],[NV_fund.]])/2)</f>
        <v>-15224085485.258627</v>
      </c>
    </row>
    <row r="671" spans="1:29" x14ac:dyDescent="0.2">
      <c r="A671" s="23">
        <v>43505</v>
      </c>
      <c r="B671" s="24">
        <v>63726831924.994698</v>
      </c>
      <c r="C671" s="24">
        <f t="shared" si="81"/>
        <v>61940839849.010628</v>
      </c>
      <c r="D671" s="25">
        <f>LN(Data[[#This Row],[NVActual]])</f>
        <v>24.877871534147214</v>
      </c>
      <c r="E671" s="26">
        <v>561955</v>
      </c>
      <c r="F671" s="40">
        <f>Data[[#This Row],[DAA 
(n)]]^2</f>
        <v>315793422025</v>
      </c>
      <c r="G671" s="41">
        <f t="shared" si="82"/>
        <v>365036797953.06665</v>
      </c>
      <c r="H671" s="28">
        <f>LN(Data[[#This Row],[Metcalfe
(n^2)]])</f>
        <v>26.478354108991166</v>
      </c>
      <c r="I671" s="42">
        <f t="shared" si="83"/>
        <v>26.605219288629435</v>
      </c>
      <c r="J671" s="40">
        <f>Data[[#This Row],[DAA 
(n)]]*LN(Data[[#This Row],[DAA 
(n)]])</f>
        <v>7439821.7416590657</v>
      </c>
      <c r="K671" s="40">
        <f t="shared" si="84"/>
        <v>8007486.1331047015</v>
      </c>
      <c r="L671" s="29">
        <f>LN(Data[[#This Row],[MA'[n*ln(n)']
30d]])</f>
        <v>15.895887428725544</v>
      </c>
      <c r="M671" s="43">
        <f t="shared" si="85"/>
        <v>15.864908924878961</v>
      </c>
      <c r="N671" s="40">
        <f>Data[[#This Row],[DAA 
(n)]]^1.5</f>
        <v>421262023.53649014</v>
      </c>
      <c r="O671" s="40">
        <f t="shared" si="86"/>
        <v>468102973.53700936</v>
      </c>
      <c r="P671" s="43">
        <f>LN(Data[[#This Row],[MA'[n^1.5']]])</f>
        <v>19.964198858604341</v>
      </c>
      <c r="Q671" s="43">
        <f t="shared" si="87"/>
        <v>19.921283652474099</v>
      </c>
      <c r="R671" s="30">
        <f>$O$1+$O$2*Data[[#This Row],[MA'[ln(n^2)']]]</f>
        <v>26.605219288629435</v>
      </c>
      <c r="S671" s="30">
        <f>$Q$1+$Q$2*Data[[#This Row],[MA'[ln(n*ln(n))']]]</f>
        <v>22.697099726050283</v>
      </c>
      <c r="T671" s="31">
        <f>$O$3*Data[[#This Row],[Metcalfe
(n^2)]]</f>
        <v>164212579453</v>
      </c>
      <c r="U671" s="31">
        <f t="shared" si="80"/>
        <v>189819134935.5947</v>
      </c>
      <c r="V671" s="30">
        <f>LN(Data[[#This Row],[MA'[NVA']
30d]]/Data[[#This Row],[MA'[NVMetcalfe calc']]])</f>
        <v>-1.119891963877375</v>
      </c>
      <c r="W671" s="30">
        <f>$Q$3+Data[[#This Row],[NVM
(scaled)]]/((Data[[#This Row],[Upper Bound]]-Data[[#This Row],[Lower Bound]])/2)</f>
        <v>1.6889609724066057E-2</v>
      </c>
      <c r="X671" s="30">
        <f>(Data[[#This Row],[Upper Bound]]+Data[[#This Row],[Lower Bound]])/2</f>
        <v>24.651159507339859</v>
      </c>
      <c r="Y671" s="32">
        <f>LN(Data[[#This Row],[NVActual]]/Data[[#This Row],[MA'[n^2']
30d]])</f>
        <v>-1.7453924676098391</v>
      </c>
      <c r="Z671" s="32">
        <f>LN(Data[[#This Row],[NVActual]]/Data[[#This Row],[MA'[n*ln(n)']
30d]])</f>
        <v>8.9819841054216703</v>
      </c>
      <c r="AA671" s="32">
        <f>LN(Data[[#This Row],[NVActual]]/Data[[#This Row],[MA'[n^1.5']]])</f>
        <v>4.9136726755428723</v>
      </c>
      <c r="AB671" s="32">
        <f>LN(Data[[#This Row],[NVActual]]/Data[[#This Row],[Metcalfe
(n^2)]])</f>
        <v>-1.600482574843954</v>
      </c>
      <c r="AC671" s="34">
        <f>1+Data[[#This Row],[MA'[NVMetcalfe calc']]]/((Data[[#This Row],[NVM_norm
(scaled)]]-Data[[#This Row],[NV_fund.]])/2)</f>
        <v>-15410981182.896681</v>
      </c>
    </row>
    <row r="672" spans="1:29" x14ac:dyDescent="0.2">
      <c r="A672" s="23">
        <v>43504</v>
      </c>
      <c r="B672" s="24">
        <v>63501068921.6455</v>
      </c>
      <c r="C672" s="24">
        <f t="shared" si="81"/>
        <v>61932131018.686836</v>
      </c>
      <c r="D672" s="25">
        <f>LN(Data[[#This Row],[NVActual]])</f>
        <v>24.874322576115116</v>
      </c>
      <c r="E672" s="26">
        <v>691966</v>
      </c>
      <c r="F672" s="40">
        <f>Data[[#This Row],[DAA 
(n)]]^2</f>
        <v>478816945156</v>
      </c>
      <c r="G672" s="41">
        <f t="shared" si="82"/>
        <v>367929983252.26666</v>
      </c>
      <c r="H672" s="28">
        <f>LN(Data[[#This Row],[Metcalfe
(n^2)]])</f>
        <v>26.894584200889533</v>
      </c>
      <c r="I672" s="42">
        <f t="shared" si="83"/>
        <v>26.613313551002484</v>
      </c>
      <c r="J672" s="40">
        <f>Data[[#This Row],[DAA 
(n)]]*LN(Data[[#This Row],[DAA 
(n)]])</f>
        <v>9305068.9255763628</v>
      </c>
      <c r="K672" s="40">
        <f t="shared" si="84"/>
        <v>8042068.129136797</v>
      </c>
      <c r="L672" s="29">
        <f>LN(Data[[#This Row],[MA'[n*ln(n)']
30d]])</f>
        <v>15.900196838069325</v>
      </c>
      <c r="M672" s="43">
        <f t="shared" si="85"/>
        <v>15.864213970376152</v>
      </c>
      <c r="N672" s="40">
        <f>Data[[#This Row],[DAA 
(n)]]^1.5</f>
        <v>575608414.00366533</v>
      </c>
      <c r="O672" s="40">
        <f t="shared" si="86"/>
        <v>470908006.260144</v>
      </c>
      <c r="P672" s="43">
        <f>LN(Data[[#This Row],[MA'[n^1.5']]])</f>
        <v>19.970173317108205</v>
      </c>
      <c r="Q672" s="43">
        <f t="shared" si="87"/>
        <v>19.920347689091518</v>
      </c>
      <c r="R672" s="30">
        <f>$O$1+$O$2*Data[[#This Row],[MA'[ln(n^2)']]]</f>
        <v>26.613313551002484</v>
      </c>
      <c r="S672" s="30">
        <f>$Q$1+$Q$2*Data[[#This Row],[MA'[ln(n*ln(n))']]]</f>
        <v>22.69595305112065</v>
      </c>
      <c r="T672" s="31">
        <f>$O$3*Data[[#This Row],[Metcalfe
(n^2)]]</f>
        <v>248984811481.12</v>
      </c>
      <c r="U672" s="31">
        <f t="shared" si="80"/>
        <v>191323591291.17871</v>
      </c>
      <c r="V672" s="30">
        <f>LN(Data[[#This Row],[MA'[NVA']
30d]]/Data[[#This Row],[MA'[NVMetcalfe calc']]])</f>
        <v>-1.1279270652813038</v>
      </c>
      <c r="W672" s="30">
        <f>$Q$3+Data[[#This Row],[NVM
(scaled)]]/((Data[[#This Row],[Upper Bound]]-Data[[#This Row],[Lower Bound]])/2)</f>
        <v>1.4139256361354824E-2</v>
      </c>
      <c r="X672" s="30">
        <f>(Data[[#This Row],[Upper Bound]]+Data[[#This Row],[Lower Bound]])/2</f>
        <v>24.654633301061565</v>
      </c>
      <c r="Y672" s="29">
        <f>LN(Data[[#This Row],[NVActual]]/Data[[#This Row],[MA'[n^2']
30d]])</f>
        <v>-1.7568359179964939</v>
      </c>
      <c r="Z672" s="29">
        <f>LN(Data[[#This Row],[NVActual]]/Data[[#This Row],[MA'[n*ln(n)']
30d]])</f>
        <v>8.9741257380457906</v>
      </c>
      <c r="AA672" s="29">
        <f>LN(Data[[#This Row],[NVActual]]/Data[[#This Row],[MA'[n^1.5']]])</f>
        <v>4.9041492590069113</v>
      </c>
      <c r="AB672" s="29">
        <f>LN(Data[[#This Row],[NVActual]]/Data[[#This Row],[Metcalfe
(n^2)]])</f>
        <v>-2.0202616247744167</v>
      </c>
      <c r="AC672" s="26">
        <f>1+Data[[#This Row],[MA'[NVMetcalfe calc']]]/((Data[[#This Row],[NVM_norm
(scaled)]]-Data[[#This Row],[NV_fund.]])/2)</f>
        <v>-15529200910.645638</v>
      </c>
    </row>
    <row r="673" spans="1:29" x14ac:dyDescent="0.2">
      <c r="A673" s="23">
        <v>43503</v>
      </c>
      <c r="B673" s="24">
        <v>59121655087.8069</v>
      </c>
      <c r="C673" s="24">
        <f t="shared" si="81"/>
        <v>62155315393.69458</v>
      </c>
      <c r="D673" s="25">
        <f>LN(Data[[#This Row],[NVActual]])</f>
        <v>24.802863108590415</v>
      </c>
      <c r="E673" s="26">
        <v>645404</v>
      </c>
      <c r="F673" s="40">
        <f>Data[[#This Row],[DAA 
(n)]]^2</f>
        <v>416546323216</v>
      </c>
      <c r="G673" s="41">
        <f t="shared" si="82"/>
        <v>364770396060.43335</v>
      </c>
      <c r="H673" s="28">
        <f>LN(Data[[#This Row],[Metcalfe
(n^2)]])</f>
        <v>26.755263512575283</v>
      </c>
      <c r="I673" s="42">
        <f t="shared" si="83"/>
        <v>26.605960236481696</v>
      </c>
      <c r="J673" s="40">
        <f>Data[[#This Row],[DAA 
(n)]]*LN(Data[[#This Row],[DAA 
(n)]])</f>
        <v>8633977.0460350681</v>
      </c>
      <c r="K673" s="40">
        <f t="shared" si="84"/>
        <v>8007397.4155012509</v>
      </c>
      <c r="L673" s="29">
        <f>LN(Data[[#This Row],[MA'[n*ln(n)']
30d]])</f>
        <v>15.895876349331406</v>
      </c>
      <c r="M673" s="43">
        <f t="shared" si="85"/>
        <v>15.863377204182784</v>
      </c>
      <c r="N673" s="40">
        <f>Data[[#This Row],[DAA 
(n)]]^1.5</f>
        <v>518498469.80381668</v>
      </c>
      <c r="O673" s="40">
        <f t="shared" si="86"/>
        <v>467982238.51056427</v>
      </c>
      <c r="P673" s="43">
        <f>LN(Data[[#This Row],[MA'[n^1.5']]])</f>
        <v>19.963940901261225</v>
      </c>
      <c r="Q673" s="43">
        <f t="shared" si="87"/>
        <v>19.919215208941399</v>
      </c>
      <c r="R673" s="30">
        <f>$O$1+$O$2*Data[[#This Row],[MA'[ln(n^2)']]]</f>
        <v>26.605960236481696</v>
      </c>
      <c r="S673" s="30">
        <f>$Q$1+$Q$2*Data[[#This Row],[MA'[ln(n*ln(n))']]]</f>
        <v>22.694572386901591</v>
      </c>
      <c r="T673" s="31">
        <f>$O$3*Data[[#This Row],[Metcalfe
(n^2)]]</f>
        <v>216604088072.32001</v>
      </c>
      <c r="U673" s="31">
        <f t="shared" si="80"/>
        <v>189680605951.42538</v>
      </c>
      <c r="V673" s="30">
        <f>LN(Data[[#This Row],[MA'[NVA']
30d]]/Data[[#This Row],[MA'[NVMetcalfe calc']]])</f>
        <v>-1.1157052968103469</v>
      </c>
      <c r="W673" s="30">
        <f>$Q$3+Data[[#This Row],[NVM
(scaled)]]/((Data[[#This Row],[Upper Bound]]-Data[[#This Row],[Lower Bound]])/2)</f>
        <v>1.9509248524090972E-2</v>
      </c>
      <c r="X673" s="30">
        <f>(Data[[#This Row],[Upper Bound]]+Data[[#This Row],[Lower Bound]])/2</f>
        <v>24.650266311691645</v>
      </c>
      <c r="Y673" s="32">
        <f>LN(Data[[#This Row],[NVActual]]/Data[[#This Row],[MA'[n^2']
30d]])</f>
        <v>-1.8196708321131114</v>
      </c>
      <c r="Z673" s="32">
        <f>LN(Data[[#This Row],[NVActual]]/Data[[#This Row],[MA'[n*ln(n)']
30d]])</f>
        <v>8.9069867592590093</v>
      </c>
      <c r="AA673" s="32">
        <f>LN(Data[[#This Row],[NVActual]]/Data[[#This Row],[MA'[n^1.5']]])</f>
        <v>4.8389222073291895</v>
      </c>
      <c r="AB673" s="32">
        <f>LN(Data[[#This Row],[NVActual]]/Data[[#This Row],[Metcalfe
(n^2)]])</f>
        <v>-1.9524004039848668</v>
      </c>
      <c r="AC673" s="34">
        <f>1+Data[[#This Row],[MA'[NVMetcalfe calc']]]/((Data[[#This Row],[NVM_norm
(scaled)]]-Data[[#This Row],[NV_fund.]])/2)</f>
        <v>-15401930639.21331</v>
      </c>
    </row>
    <row r="674" spans="1:29" x14ac:dyDescent="0.2">
      <c r="A674" s="23">
        <v>43502</v>
      </c>
      <c r="B674" s="24">
        <v>59205810211.129402</v>
      </c>
      <c r="C674" s="24">
        <f t="shared" si="81"/>
        <v>62529325845.797974</v>
      </c>
      <c r="D674" s="25">
        <f>LN(Data[[#This Row],[NVActual]])</f>
        <v>24.804285519478686</v>
      </c>
      <c r="E674" s="26">
        <v>686774</v>
      </c>
      <c r="F674" s="40">
        <f>Data[[#This Row],[DAA 
(n)]]^2</f>
        <v>471658527076</v>
      </c>
      <c r="G674" s="41">
        <f t="shared" si="82"/>
        <v>363181967218.43335</v>
      </c>
      <c r="H674" s="28">
        <f>LN(Data[[#This Row],[Metcalfe
(n^2)]])</f>
        <v>26.879521101124048</v>
      </c>
      <c r="I674" s="42">
        <f t="shared" si="83"/>
        <v>26.601910576311489</v>
      </c>
      <c r="J674" s="40">
        <f>Data[[#This Row],[DAA 
(n)]]*LN(Data[[#This Row],[DAA 
(n)]])</f>
        <v>9230078.1123516839</v>
      </c>
      <c r="K674" s="40">
        <f t="shared" si="84"/>
        <v>7989205.6573269302</v>
      </c>
      <c r="L674" s="29">
        <f>LN(Data[[#This Row],[MA'[n*ln(n)']
30d]])</f>
        <v>15.893601895694733</v>
      </c>
      <c r="M674" s="43">
        <f t="shared" si="85"/>
        <v>15.862644884828505</v>
      </c>
      <c r="N674" s="40">
        <f>Data[[#This Row],[DAA 
(n)]]^1.5</f>
        <v>569142173.16422033</v>
      </c>
      <c r="O674" s="40">
        <f t="shared" si="86"/>
        <v>466477047.32253712</v>
      </c>
      <c r="P674" s="43">
        <f>LN(Data[[#This Row],[MA'[n^1.5']]])</f>
        <v>19.96071937516027</v>
      </c>
      <c r="Q674" s="43">
        <f t="shared" si="87"/>
        <v>19.918234692005861</v>
      </c>
      <c r="R674" s="30">
        <f>$O$1+$O$2*Data[[#This Row],[MA'[ln(n^2)']]]</f>
        <v>26.601910576311489</v>
      </c>
      <c r="S674" s="30">
        <f>$Q$1+$Q$2*Data[[#This Row],[MA'[ln(n*ln(n))']]]</f>
        <v>22.693364059967031</v>
      </c>
      <c r="T674" s="31">
        <f>$O$3*Data[[#This Row],[Metcalfe
(n^2)]]</f>
        <v>245262434079.52002</v>
      </c>
      <c r="U674" s="31">
        <f t="shared" si="80"/>
        <v>188854622953.58539</v>
      </c>
      <c r="V674" s="30">
        <f>LN(Data[[#This Row],[MA'[NVA']
30d]]/Data[[#This Row],[MA'[NVMetcalfe calc']]])</f>
        <v>-1.1053418681300269</v>
      </c>
      <c r="W674" s="30">
        <f>$Q$3+Data[[#This Row],[NVM
(scaled)]]/((Data[[#This Row],[Upper Bound]]-Data[[#This Row],[Lower Bound]])/2)</f>
        <v>2.4397485864479984E-2</v>
      </c>
      <c r="X674" s="30">
        <f>(Data[[#This Row],[Upper Bound]]+Data[[#This Row],[Lower Bound]])/2</f>
        <v>24.64763731813926</v>
      </c>
      <c r="Y674" s="29">
        <f>LN(Data[[#This Row],[NVActual]]/Data[[#This Row],[MA'[n^2']
30d]])</f>
        <v>-1.81388431323329</v>
      </c>
      <c r="Z674" s="29">
        <f>LN(Data[[#This Row],[NVActual]]/Data[[#This Row],[MA'[n*ln(n)']
30d]])</f>
        <v>8.9106836237839531</v>
      </c>
      <c r="AA674" s="29">
        <f>LN(Data[[#This Row],[NVActual]]/Data[[#This Row],[MA'[n^1.5']]])</f>
        <v>4.8435661443184168</v>
      </c>
      <c r="AB674" s="29">
        <f>LN(Data[[#This Row],[NVActual]]/Data[[#This Row],[Metcalfe
(n^2)]])</f>
        <v>-2.0752355816453609</v>
      </c>
      <c r="AC674" s="26">
        <f>1+Data[[#This Row],[MA'[NVMetcalfe calc']]]/((Data[[#This Row],[NVM_norm
(scaled)]]-Data[[#This Row],[NV_fund.]])/2)</f>
        <v>-15339542986.843964</v>
      </c>
    </row>
    <row r="675" spans="1:29" x14ac:dyDescent="0.2">
      <c r="A675" s="23">
        <v>43501</v>
      </c>
      <c r="B675" s="24">
        <v>60119149413.356201</v>
      </c>
      <c r="C675" s="24">
        <f t="shared" si="81"/>
        <v>62902139793.672157</v>
      </c>
      <c r="D675" s="25">
        <f>LN(Data[[#This Row],[NVActual]])</f>
        <v>24.819594253583332</v>
      </c>
      <c r="E675" s="26">
        <v>645414</v>
      </c>
      <c r="F675" s="40">
        <f>Data[[#This Row],[DAA 
(n)]]^2</f>
        <v>416559231396</v>
      </c>
      <c r="G675" s="41">
        <f t="shared" si="82"/>
        <v>360005027938.43335</v>
      </c>
      <c r="H675" s="28">
        <f>LN(Data[[#This Row],[Metcalfe
(n^2)]])</f>
        <v>26.755294500677401</v>
      </c>
      <c r="I675" s="42">
        <f t="shared" si="83"/>
        <v>26.594386083770484</v>
      </c>
      <c r="J675" s="40">
        <f>Data[[#This Row],[DAA 
(n)]]*LN(Data[[#This Row],[DAA 
(n)]])</f>
        <v>8634120.8224301022</v>
      </c>
      <c r="K675" s="40">
        <f t="shared" si="84"/>
        <v>7954059.8021131726</v>
      </c>
      <c r="L675" s="29">
        <f>LN(Data[[#This Row],[MA'[n*ln(n)']
30d]])</f>
        <v>15.889193023217006</v>
      </c>
      <c r="M675" s="43">
        <f t="shared" si="85"/>
        <v>15.86180762249405</v>
      </c>
      <c r="N675" s="40">
        <f>Data[[#This Row],[DAA 
(n)]]^1.5</f>
        <v>518510520.40649933</v>
      </c>
      <c r="O675" s="40">
        <f t="shared" si="86"/>
        <v>463522339.56644827</v>
      </c>
      <c r="P675" s="43">
        <f>LN(Data[[#This Row],[MA'[n^1.5']]])</f>
        <v>19.954365139363084</v>
      </c>
      <c r="Q675" s="43">
        <f t="shared" si="87"/>
        <v>19.917115150313148</v>
      </c>
      <c r="R675" s="30">
        <f>$O$1+$O$2*Data[[#This Row],[MA'[ln(n^2)']]]</f>
        <v>26.594386083770484</v>
      </c>
      <c r="S675" s="30">
        <f>$Q$1+$Q$2*Data[[#This Row],[MA'[ln(n*ln(n))']]]</f>
        <v>22.69198257711518</v>
      </c>
      <c r="T675" s="31">
        <f>$O$3*Data[[#This Row],[Metcalfe
(n^2)]]</f>
        <v>216610800325.92001</v>
      </c>
      <c r="U675" s="31">
        <f t="shared" si="80"/>
        <v>187202614527.98535</v>
      </c>
      <c r="V675" s="30">
        <f>LN(Data[[#This Row],[MA'[NVA']
30d]]/Data[[#This Row],[MA'[NVMetcalfe calc']]])</f>
        <v>-1.0906113483365469</v>
      </c>
      <c r="W675" s="30">
        <f>$Q$3+Data[[#This Row],[NVM
(scaled)]]/((Data[[#This Row],[Upper Bound]]-Data[[#This Row],[Lower Bound]])/2)</f>
        <v>3.1056596799086567E-2</v>
      </c>
      <c r="X675" s="30">
        <f>(Data[[#This Row],[Upper Bound]]+Data[[#This Row],[Lower Bound]])/2</f>
        <v>24.643184330442832</v>
      </c>
      <c r="Y675" s="32">
        <f>LN(Data[[#This Row],[NVActual]]/Data[[#This Row],[MA'[n^2']
30d]])</f>
        <v>-1.7897895812113533</v>
      </c>
      <c r="Z675" s="32">
        <f>LN(Data[[#This Row],[NVActual]]/Data[[#This Row],[MA'[n*ln(n)']
30d]])</f>
        <v>8.9304012303663267</v>
      </c>
      <c r="AA675" s="32">
        <f>LN(Data[[#This Row],[NVActual]]/Data[[#This Row],[MA'[n^1.5']]])</f>
        <v>4.8652291142202468</v>
      </c>
      <c r="AB675" s="32">
        <f>LN(Data[[#This Row],[NVActual]]/Data[[#This Row],[Metcalfe
(n^2)]])</f>
        <v>-1.9357002470940701</v>
      </c>
      <c r="AC675" s="34">
        <f>1+Data[[#This Row],[MA'[NVMetcalfe calc']]]/((Data[[#This Row],[NVM_norm
(scaled)]]-Data[[#This Row],[NV_fund.]])/2)</f>
        <v>-15212225171.396391</v>
      </c>
    </row>
    <row r="676" spans="1:29" x14ac:dyDescent="0.2">
      <c r="A676" s="23">
        <v>43500</v>
      </c>
      <c r="B676" s="24">
        <v>59882546895.813904</v>
      </c>
      <c r="C676" s="24">
        <f t="shared" si="81"/>
        <v>63274330763.161278</v>
      </c>
      <c r="D676" s="25">
        <f>LN(Data[[#This Row],[NVActual]])</f>
        <v>24.815650928923549</v>
      </c>
      <c r="E676" s="26">
        <v>610696</v>
      </c>
      <c r="F676" s="40">
        <f>Data[[#This Row],[DAA 
(n)]]^2</f>
        <v>372949604416</v>
      </c>
      <c r="G676" s="41">
        <f t="shared" si="82"/>
        <v>354391168878.56665</v>
      </c>
      <c r="H676" s="28">
        <f>LN(Data[[#This Row],[Metcalfe
(n^2)]])</f>
        <v>26.64470913865792</v>
      </c>
      <c r="I676" s="42">
        <f t="shared" si="83"/>
        <v>26.577118696481019</v>
      </c>
      <c r="J676" s="40">
        <f>Data[[#This Row],[DAA 
(n)]]*LN(Data[[#This Row],[DAA 
(n)]])</f>
        <v>8135908.6460709181</v>
      </c>
      <c r="K676" s="40">
        <f t="shared" si="84"/>
        <v>7884086.3599227713</v>
      </c>
      <c r="L676" s="29">
        <f>LN(Data[[#This Row],[MA'[n*ln(n)']
30d]])</f>
        <v>15.880356901015503</v>
      </c>
      <c r="M676" s="43">
        <f t="shared" si="85"/>
        <v>15.860950081777174</v>
      </c>
      <c r="N676" s="40">
        <f>Data[[#This Row],[DAA 
(n)]]^1.5</f>
        <v>477240852.8389346</v>
      </c>
      <c r="O676" s="40">
        <f t="shared" si="86"/>
        <v>457958068.83766001</v>
      </c>
      <c r="P676" s="43">
        <f>LN(Data[[#This Row],[MA'[n^1.5']]])</f>
        <v>19.942288185131048</v>
      </c>
      <c r="Q676" s="43">
        <f t="shared" si="87"/>
        <v>19.915977300516477</v>
      </c>
      <c r="R676" s="30">
        <f>$O$1+$O$2*Data[[#This Row],[MA'[ln(n^2)']]]</f>
        <v>26.577118696481019</v>
      </c>
      <c r="S676" s="30">
        <f>$Q$1+$Q$2*Data[[#This Row],[MA'[ln(n*ln(n))']]]</f>
        <v>22.690567634932336</v>
      </c>
      <c r="T676" s="31">
        <f>$O$3*Data[[#This Row],[Metcalfe
(n^2)]]</f>
        <v>193933794296.32001</v>
      </c>
      <c r="U676" s="31">
        <f t="shared" si="80"/>
        <v>184283407816.85468</v>
      </c>
      <c r="V676" s="30">
        <f>LN(Data[[#This Row],[MA'[NVA']
30d]]/Data[[#This Row],[MA'[NVMetcalfe calc']]])</f>
        <v>-1.0689951027634281</v>
      </c>
      <c r="W676" s="30">
        <f>$Q$3+Data[[#This Row],[NVM
(scaled)]]/((Data[[#This Row],[Upper Bound]]-Data[[#This Row],[Lower Bound]])/2)</f>
        <v>3.9900394548032403E-2</v>
      </c>
      <c r="X676" s="30">
        <f>(Data[[#This Row],[Upper Bound]]+Data[[#This Row],[Lower Bound]])/2</f>
        <v>24.633843165706679</v>
      </c>
      <c r="Y676" s="29">
        <f>LN(Data[[#This Row],[NVActual]]/Data[[#This Row],[MA'[n^2']
30d]])</f>
        <v>-1.7780162079291155</v>
      </c>
      <c r="Z676" s="29">
        <f>LN(Data[[#This Row],[NVActual]]/Data[[#This Row],[MA'[n*ln(n)']
30d]])</f>
        <v>8.9352940279080446</v>
      </c>
      <c r="AA676" s="29">
        <f>LN(Data[[#This Row],[NVActual]]/Data[[#This Row],[MA'[n^1.5']]])</f>
        <v>4.8733627437924989</v>
      </c>
      <c r="AB676" s="29">
        <f>LN(Data[[#This Row],[NVActual]]/Data[[#This Row],[Metcalfe
(n^2)]])</f>
        <v>-1.8290582097343726</v>
      </c>
      <c r="AC676" s="26">
        <f>1+Data[[#This Row],[MA'[NVMetcalfe calc']]]/((Data[[#This Row],[NVM_norm
(scaled)]]-Data[[#This Row],[NV_fund.]])/2)</f>
        <v>-14986080883.352068</v>
      </c>
    </row>
    <row r="677" spans="1:29" x14ac:dyDescent="0.2">
      <c r="A677" s="23">
        <v>43499</v>
      </c>
      <c r="B677" s="24">
        <v>60358013386.510803</v>
      </c>
      <c r="C677" s="24">
        <f t="shared" si="81"/>
        <v>63523445448.763725</v>
      </c>
      <c r="D677" s="25">
        <f>LN(Data[[#This Row],[NVActual]])</f>
        <v>24.823559557556091</v>
      </c>
      <c r="E677" s="26">
        <v>518121</v>
      </c>
      <c r="F677" s="40">
        <f>Data[[#This Row],[DAA 
(n)]]^2</f>
        <v>268449370641</v>
      </c>
      <c r="G677" s="41">
        <f t="shared" si="82"/>
        <v>350940637561.36664</v>
      </c>
      <c r="H677" s="28">
        <f>LN(Data[[#This Row],[Metcalfe
(n^2)]])</f>
        <v>26.315928169394287</v>
      </c>
      <c r="I677" s="42">
        <f t="shared" si="83"/>
        <v>26.566281327046575</v>
      </c>
      <c r="J677" s="40">
        <f>Data[[#This Row],[DAA 
(n)]]*LN(Data[[#This Row],[DAA 
(n)]])</f>
        <v>6817417.5095273685</v>
      </c>
      <c r="K677" s="40">
        <f t="shared" si="84"/>
        <v>7840584.5479209609</v>
      </c>
      <c r="L677" s="29">
        <f>LN(Data[[#This Row],[MA'[n*ln(n)']
30d]])</f>
        <v>15.874823949230951</v>
      </c>
      <c r="M677" s="43">
        <f t="shared" si="85"/>
        <v>15.860714078024944</v>
      </c>
      <c r="N677" s="40">
        <f>Data[[#This Row],[DAA 
(n)]]^1.5</f>
        <v>372946720.54582518</v>
      </c>
      <c r="O677" s="40">
        <f t="shared" si="86"/>
        <v>454515768.20142043</v>
      </c>
      <c r="P677" s="43">
        <f>LN(Data[[#This Row],[MA'[n^1.5']]])</f>
        <v>19.934743164492478</v>
      </c>
      <c r="Q677" s="43">
        <f t="shared" si="87"/>
        <v>19.915693380330797</v>
      </c>
      <c r="R677" s="30">
        <f>$O$1+$O$2*Data[[#This Row],[MA'[ln(n^2)']]]</f>
        <v>26.566281327046575</v>
      </c>
      <c r="S677" s="30">
        <f>$Q$1+$Q$2*Data[[#This Row],[MA'[ln(n*ln(n))']]]</f>
        <v>22.690178228741157</v>
      </c>
      <c r="T677" s="31">
        <f>$O$3*Data[[#This Row],[Metcalfe
(n^2)]]</f>
        <v>139593672733.32001</v>
      </c>
      <c r="U677" s="31">
        <f t="shared" si="80"/>
        <v>182489131531.91068</v>
      </c>
      <c r="V677" s="30">
        <f>LN(Data[[#This Row],[MA'[NVA']
30d]]/Data[[#This Row],[MA'[NVMetcalfe calc']]])</f>
        <v>-1.0552815605799677</v>
      </c>
      <c r="W677" s="30">
        <f>$Q$3+Data[[#This Row],[NVM
(scaled)]]/((Data[[#This Row],[Upper Bound]]-Data[[#This Row],[Lower Bound]])/2)</f>
        <v>4.5493554316796581E-2</v>
      </c>
      <c r="X677" s="30">
        <f>(Data[[#This Row],[Upper Bound]]+Data[[#This Row],[Lower Bound]])/2</f>
        <v>24.628229777893864</v>
      </c>
      <c r="Y677" s="32">
        <f>LN(Data[[#This Row],[NVActual]]/Data[[#This Row],[MA'[n^2']
30d]])</f>
        <v>-1.7603233647963585</v>
      </c>
      <c r="Z677" s="32">
        <f>LN(Data[[#This Row],[NVActual]]/Data[[#This Row],[MA'[n*ln(n)']
30d]])</f>
        <v>8.9487356083251406</v>
      </c>
      <c r="AA677" s="32">
        <f>LN(Data[[#This Row],[NVActual]]/Data[[#This Row],[MA'[n^1.5']]])</f>
        <v>4.8888163930636148</v>
      </c>
      <c r="AB677" s="32">
        <f>LN(Data[[#This Row],[NVActual]]/Data[[#This Row],[Metcalfe
(n^2)]])</f>
        <v>-1.4923686118381936</v>
      </c>
      <c r="AC677" s="34">
        <f>1+Data[[#This Row],[MA'[NVMetcalfe calc']]]/((Data[[#This Row],[NVM_norm
(scaled)]]-Data[[#This Row],[NV_fund.]])/2)</f>
        <v>-14846934032.070499</v>
      </c>
    </row>
    <row r="678" spans="1:29" x14ac:dyDescent="0.2">
      <c r="A678" s="23">
        <v>43498</v>
      </c>
      <c r="B678" s="24">
        <v>61442421931.255699</v>
      </c>
      <c r="C678" s="24">
        <f t="shared" si="81"/>
        <v>63745408931.951241</v>
      </c>
      <c r="D678" s="25">
        <f>LN(Data[[#This Row],[NVActual]])</f>
        <v>24.841366344462934</v>
      </c>
      <c r="E678" s="26">
        <v>560738</v>
      </c>
      <c r="F678" s="40">
        <f>Data[[#This Row],[DAA 
(n)]]^2</f>
        <v>314427104644</v>
      </c>
      <c r="G678" s="41">
        <f t="shared" si="82"/>
        <v>353224806707.5</v>
      </c>
      <c r="H678" s="28">
        <f>LN(Data[[#This Row],[Metcalfe
(n^2)]])</f>
        <v>26.474018104485278</v>
      </c>
      <c r="I678" s="42">
        <f t="shared" si="83"/>
        <v>26.573859485854669</v>
      </c>
      <c r="J678" s="40">
        <f>Data[[#This Row],[DAA 
(n)]]*LN(Data[[#This Row],[DAA 
(n)]])</f>
        <v>7422493.9819364334</v>
      </c>
      <c r="K678" s="40">
        <f t="shared" si="84"/>
        <v>7870141.2512969095</v>
      </c>
      <c r="L678" s="29">
        <f>LN(Data[[#This Row],[MA'[n*ln(n)']
30d]])</f>
        <v>15.878586568300744</v>
      </c>
      <c r="M678" s="43">
        <f t="shared" si="85"/>
        <v>15.860936919382141</v>
      </c>
      <c r="N678" s="40">
        <f>Data[[#This Row],[DAA 
(n)]]^1.5</f>
        <v>419894303.13337982</v>
      </c>
      <c r="O678" s="40">
        <f t="shared" si="86"/>
        <v>456826891.91409802</v>
      </c>
      <c r="P678" s="43">
        <f>LN(Data[[#This Row],[MA'[n^1.5']]])</f>
        <v>19.939815084788041</v>
      </c>
      <c r="Q678" s="43">
        <f t="shared" si="87"/>
        <v>19.916040890244439</v>
      </c>
      <c r="R678" s="30">
        <f>$O$1+$O$2*Data[[#This Row],[MA'[ln(n^2)']]]</f>
        <v>26.573859485854669</v>
      </c>
      <c r="S678" s="30">
        <f>$Q$1+$Q$2*Data[[#This Row],[MA'[ln(n*ln(n))']]]</f>
        <v>22.690545916980529</v>
      </c>
      <c r="T678" s="31">
        <f>$O$3*Data[[#This Row],[Metcalfe
(n^2)]]</f>
        <v>163502094414.88</v>
      </c>
      <c r="U678" s="31">
        <f t="shared" si="80"/>
        <v>183676899487.89999</v>
      </c>
      <c r="V678" s="30">
        <f>LN(Data[[#This Row],[MA'[NVA']
30d]]/Data[[#This Row],[MA'[NVMetcalfe calc']]])</f>
        <v>-1.0582810683315336</v>
      </c>
      <c r="W678" s="30">
        <f>$Q$3+Data[[#This Row],[NVM
(scaled)]]/((Data[[#This Row],[Upper Bound]]-Data[[#This Row],[Lower Bound]])/2)</f>
        <v>4.4959765899948656E-2</v>
      </c>
      <c r="X678" s="30">
        <f>(Data[[#This Row],[Upper Bound]]+Data[[#This Row],[Lower Bound]])/2</f>
        <v>24.632202701417597</v>
      </c>
      <c r="Y678" s="29">
        <f>LN(Data[[#This Row],[NVActual]]/Data[[#This Row],[MA'[n^2']
30d]])</f>
        <v>-1.7490041929131741</v>
      </c>
      <c r="Z678" s="29">
        <f>LN(Data[[#This Row],[NVActual]]/Data[[#This Row],[MA'[n*ln(n)']
30d]])</f>
        <v>8.9627797761621899</v>
      </c>
      <c r="AA678" s="29">
        <f>LN(Data[[#This Row],[NVActual]]/Data[[#This Row],[MA'[n^1.5']]])</f>
        <v>4.9015512596748909</v>
      </c>
      <c r="AB678" s="29">
        <f>LN(Data[[#This Row],[NVActual]]/Data[[#This Row],[Metcalfe
(n^2)]])</f>
        <v>-1.6326517600223462</v>
      </c>
      <c r="AC678" s="26">
        <f>1+Data[[#This Row],[MA'[NVMetcalfe calc']]]/((Data[[#This Row],[NVM_norm
(scaled)]]-Data[[#This Row],[NV_fund.]])/2)</f>
        <v>-14940829271.286438</v>
      </c>
    </row>
    <row r="679" spans="1:29" x14ac:dyDescent="0.2">
      <c r="A679" s="23">
        <v>43497</v>
      </c>
      <c r="B679" s="24">
        <v>60779194586.367302</v>
      </c>
      <c r="C679" s="24">
        <f t="shared" si="81"/>
        <v>63915015679.803032</v>
      </c>
      <c r="D679" s="25">
        <f>LN(Data[[#This Row],[NVActual]])</f>
        <v>24.830513373053531</v>
      </c>
      <c r="E679" s="26">
        <v>654356</v>
      </c>
      <c r="F679" s="40">
        <f>Data[[#This Row],[DAA 
(n)]]^2</f>
        <v>428181774736</v>
      </c>
      <c r="G679" s="41">
        <f t="shared" si="82"/>
        <v>354681424755.90002</v>
      </c>
      <c r="H679" s="28">
        <f>LN(Data[[#This Row],[Metcalfe
(n^2)]])</f>
        <v>26.782813649692681</v>
      </c>
      <c r="I679" s="42">
        <f t="shared" si="83"/>
        <v>26.578197206655876</v>
      </c>
      <c r="J679" s="40">
        <f>Data[[#This Row],[DAA 
(n)]]*LN(Data[[#This Row],[DAA 
(n)]])</f>
        <v>8762747.4042791519</v>
      </c>
      <c r="K679" s="40">
        <f t="shared" si="84"/>
        <v>7888072.8010146506</v>
      </c>
      <c r="L679" s="29">
        <f>LN(Data[[#This Row],[MA'[n*ln(n)']
30d]])</f>
        <v>15.880862404559576</v>
      </c>
      <c r="M679" s="43">
        <f t="shared" si="85"/>
        <v>15.861092133155035</v>
      </c>
      <c r="N679" s="40">
        <f>Data[[#This Row],[DAA 
(n)]]^1.5</f>
        <v>529323448.74296784</v>
      </c>
      <c r="O679" s="40">
        <f t="shared" si="86"/>
        <v>458261814.55915076</v>
      </c>
      <c r="P679" s="43">
        <f>LN(Data[[#This Row],[MA'[n^1.5']]])</f>
        <v>19.942951226259325</v>
      </c>
      <c r="Q679" s="43">
        <f t="shared" si="87"/>
        <v>19.916299685042134</v>
      </c>
      <c r="R679" s="30">
        <f>$O$1+$O$2*Data[[#This Row],[MA'[ln(n^2)']]]</f>
        <v>26.578197206655876</v>
      </c>
      <c r="S679" s="30">
        <f>$Q$1+$Q$2*Data[[#This Row],[MA'[ln(n*ln(n))']]]</f>
        <v>22.690802019705806</v>
      </c>
      <c r="T679" s="31">
        <f>$O$3*Data[[#This Row],[Metcalfe
(n^2)]]</f>
        <v>222654522862.72</v>
      </c>
      <c r="U679" s="31">
        <f t="shared" si="80"/>
        <v>184434340873.06796</v>
      </c>
      <c r="V679" s="30">
        <f>LN(Data[[#This Row],[MA'[NVA']
30d]]/Data[[#This Row],[MA'[NVMetcalfe calc']]])</f>
        <v>-1.0597392031722526</v>
      </c>
      <c r="W679" s="30">
        <f>$Q$3+Data[[#This Row],[NVM
(scaled)]]/((Data[[#This Row],[Upper Bound]]-Data[[#This Row],[Lower Bound]])/2)</f>
        <v>4.478185149285463E-2</v>
      </c>
      <c r="X679" s="30">
        <f>(Data[[#This Row],[Upper Bound]]+Data[[#This Row],[Lower Bound]])/2</f>
        <v>24.634499613180843</v>
      </c>
      <c r="Y679" s="32">
        <f>LN(Data[[#This Row],[NVActual]]/Data[[#This Row],[MA'[n^2']
30d]])</f>
        <v>-1.7639724554144922</v>
      </c>
      <c r="Z679" s="32">
        <f>LN(Data[[#This Row],[NVActual]]/Data[[#This Row],[MA'[n*ln(n)']
30d]])</f>
        <v>8.9496509684939571</v>
      </c>
      <c r="AA679" s="32">
        <f>LN(Data[[#This Row],[NVActual]]/Data[[#This Row],[MA'[n^1.5']]])</f>
        <v>4.887562146794207</v>
      </c>
      <c r="AB679" s="32">
        <f>LN(Data[[#This Row],[NVActual]]/Data[[#This Row],[Metcalfe
(n^2)]])</f>
        <v>-1.9523002766391491</v>
      </c>
      <c r="AC679" s="34">
        <f>1+Data[[#This Row],[MA'[NVMetcalfe calc']]]/((Data[[#This Row],[NVM_norm
(scaled)]]-Data[[#This Row],[NV_fund.]])/2)</f>
        <v>-15000931905.622034</v>
      </c>
    </row>
    <row r="680" spans="1:29" x14ac:dyDescent="0.2">
      <c r="A680" s="23">
        <v>43496</v>
      </c>
      <c r="B680" s="24">
        <v>59799458570.706902</v>
      </c>
      <c r="C680" s="24">
        <f t="shared" si="81"/>
        <v>64171159426.572517</v>
      </c>
      <c r="D680" s="25">
        <f>LN(Data[[#This Row],[NVActual]])</f>
        <v>24.814262443860454</v>
      </c>
      <c r="E680" s="26">
        <v>632855</v>
      </c>
      <c r="F680" s="40">
        <f>Data[[#This Row],[DAA 
(n)]]^2</f>
        <v>400505451025</v>
      </c>
      <c r="G680" s="41">
        <f t="shared" si="82"/>
        <v>351568234279.66669</v>
      </c>
      <c r="H680" s="28">
        <f>LN(Data[[#This Row],[Metcalfe
(n^2)]])</f>
        <v>26.715993213911517</v>
      </c>
      <c r="I680" s="42">
        <f t="shared" si="83"/>
        <v>26.56999533630739</v>
      </c>
      <c r="J680" s="40">
        <f>Data[[#This Row],[DAA 
(n)]]*LN(Data[[#This Row],[DAA 
(n)]])</f>
        <v>8453674.9426949862</v>
      </c>
      <c r="K680" s="40">
        <f t="shared" si="84"/>
        <v>7851887.1153637776</v>
      </c>
      <c r="L680" s="29">
        <f>LN(Data[[#This Row],[MA'[n*ln(n)']
30d]])</f>
        <v>15.876264457729523</v>
      </c>
      <c r="M680" s="43">
        <f t="shared" si="85"/>
        <v>15.861318437517495</v>
      </c>
      <c r="N680" s="40">
        <f>Data[[#This Row],[DAA 
(n)]]^1.5</f>
        <v>503449974.88174224</v>
      </c>
      <c r="O680" s="40">
        <f t="shared" si="86"/>
        <v>455288515.6079796</v>
      </c>
      <c r="P680" s="43">
        <f>LN(Data[[#This Row],[MA'[n^1.5']]])</f>
        <v>19.936441876195932</v>
      </c>
      <c r="Q680" s="43">
        <f t="shared" si="87"/>
        <v>19.916663769710404</v>
      </c>
      <c r="R680" s="30">
        <f>$O$1+$O$2*Data[[#This Row],[MA'[ln(n^2)']]]</f>
        <v>26.56999533630739</v>
      </c>
      <c r="S680" s="30">
        <f>$Q$1+$Q$2*Data[[#This Row],[MA'[ln(n*ln(n))']]]</f>
        <v>22.691175421903864</v>
      </c>
      <c r="T680" s="31">
        <f>$O$3*Data[[#This Row],[Metcalfe
(n^2)]]</f>
        <v>208262834533</v>
      </c>
      <c r="U680" s="31">
        <f t="shared" si="80"/>
        <v>182815481825.4267</v>
      </c>
      <c r="V680" s="30">
        <f>LN(Data[[#This Row],[MA'[NVA']
30d]]/Data[[#This Row],[MA'[NVMetcalfe calc']]])</f>
        <v>-1.0469234684869517</v>
      </c>
      <c r="W680" s="30">
        <f>$Q$3+Data[[#This Row],[NVM
(scaled)]]/((Data[[#This Row],[Upper Bound]]-Data[[#This Row],[Lower Bound]])/2)</f>
        <v>5.0184544995590552E-2</v>
      </c>
      <c r="X680" s="30">
        <f>(Data[[#This Row],[Upper Bound]]+Data[[#This Row],[Lower Bound]])/2</f>
        <v>24.630585379105625</v>
      </c>
      <c r="Y680" s="29">
        <f>LN(Data[[#This Row],[NVActual]]/Data[[#This Row],[MA'[n^2']
30d]])</f>
        <v>-1.7714072086257187</v>
      </c>
      <c r="Z680" s="29">
        <f>LN(Data[[#This Row],[NVActual]]/Data[[#This Row],[MA'[n*ln(n)']
30d]])</f>
        <v>8.9379979861309291</v>
      </c>
      <c r="AA680" s="29">
        <f>LN(Data[[#This Row],[NVActual]]/Data[[#This Row],[MA'[n^1.5']]])</f>
        <v>4.8778205676645197</v>
      </c>
      <c r="AB680" s="29">
        <f>LN(Data[[#This Row],[NVActual]]/Data[[#This Row],[Metcalfe
(n^2)]])</f>
        <v>-1.9017307700510631</v>
      </c>
      <c r="AC680" s="26">
        <f>1+Data[[#This Row],[MA'[NVMetcalfe calc']]]/((Data[[#This Row],[NVM_norm
(scaled)]]-Data[[#This Row],[NV_fund.]])/2)</f>
        <v>-14874898342.540033</v>
      </c>
    </row>
    <row r="681" spans="1:29" x14ac:dyDescent="0.2">
      <c r="A681" s="23">
        <v>43495</v>
      </c>
      <c r="B681" s="24">
        <v>60659408881.103203</v>
      </c>
      <c r="C681" s="24">
        <f t="shared" si="81"/>
        <v>64432002745.390854</v>
      </c>
      <c r="D681" s="25">
        <f>LN(Data[[#This Row],[NVActual]])</f>
        <v>24.82854059437043</v>
      </c>
      <c r="E681" s="26">
        <v>622377</v>
      </c>
      <c r="F681" s="40">
        <f>Data[[#This Row],[DAA 
(n)]]^2</f>
        <v>387353130129</v>
      </c>
      <c r="G681" s="41">
        <f t="shared" si="82"/>
        <v>344488342619.66669</v>
      </c>
      <c r="H681" s="28">
        <f>LN(Data[[#This Row],[Metcalfe
(n^2)]])</f>
        <v>26.682602594872012</v>
      </c>
      <c r="I681" s="42">
        <f t="shared" si="83"/>
        <v>26.54480509019999</v>
      </c>
      <c r="J681" s="40">
        <f>Data[[#This Row],[DAA 
(n)]]*LN(Data[[#This Row],[DAA 
(n)]])</f>
        <v>8303319.0775943296</v>
      </c>
      <c r="K681" s="40">
        <f t="shared" si="84"/>
        <v>7757754.0400915695</v>
      </c>
      <c r="L681" s="29">
        <f>LN(Data[[#This Row],[MA'[n*ln(n)']
30d]])</f>
        <v>15.864203422443834</v>
      </c>
      <c r="M681" s="43">
        <f t="shared" si="85"/>
        <v>15.861712788258014</v>
      </c>
      <c r="N681" s="40">
        <f>Data[[#This Row],[DAA 
(n)]]^1.5</f>
        <v>490998654.85589331</v>
      </c>
      <c r="O681" s="40">
        <f t="shared" si="86"/>
        <v>448027912.12313074</v>
      </c>
      <c r="P681" s="43">
        <f>LN(Data[[#This Row],[MA'[n^1.5']]])</f>
        <v>19.920366092284731</v>
      </c>
      <c r="Q681" s="43">
        <f t="shared" si="87"/>
        <v>19.917265148924823</v>
      </c>
      <c r="R681" s="30">
        <f>$O$1+$O$2*Data[[#This Row],[MA'[ln(n^2)']]]</f>
        <v>26.54480509019999</v>
      </c>
      <c r="S681" s="30">
        <f>$Q$1+$Q$2*Data[[#This Row],[MA'[ln(n*ln(n))']]]</f>
        <v>22.691826100625722</v>
      </c>
      <c r="T681" s="31">
        <f>$O$3*Data[[#This Row],[Metcalfe
(n^2)]]</f>
        <v>201423627667.08002</v>
      </c>
      <c r="U681" s="31">
        <f t="shared" si="80"/>
        <v>179133938162.22668</v>
      </c>
      <c r="V681" s="30">
        <f>LN(Data[[#This Row],[MA'[NVA']
30d]]/Data[[#This Row],[MA'[NVMetcalfe calc']]])</f>
        <v>-1.022523337206706</v>
      </c>
      <c r="W681" s="30">
        <f>$Q$3+Data[[#This Row],[NVM
(scaled)]]/((Data[[#This Row],[Upper Bound]]-Data[[#This Row],[Lower Bound]])/2)</f>
        <v>5.9229736277545131E-2</v>
      </c>
      <c r="X681" s="30">
        <f>(Data[[#This Row],[Upper Bound]]+Data[[#This Row],[Lower Bound]])/2</f>
        <v>24.618315595412856</v>
      </c>
      <c r="Y681" s="32">
        <f>LN(Data[[#This Row],[NVActual]]/Data[[#This Row],[MA'[n^2']
30d]])</f>
        <v>-1.7367854939075686</v>
      </c>
      <c r="Z681" s="32">
        <f>LN(Data[[#This Row],[NVActual]]/Data[[#This Row],[MA'[n*ln(n)']
30d]])</f>
        <v>8.9643371719265961</v>
      </c>
      <c r="AA681" s="32">
        <f>LN(Data[[#This Row],[NVActual]]/Data[[#This Row],[MA'[n^1.5']]])</f>
        <v>4.9081745020857008</v>
      </c>
      <c r="AB681" s="32">
        <f>LN(Data[[#This Row],[NVActual]]/Data[[#This Row],[Metcalfe
(n^2)]])</f>
        <v>-1.8540620005015829</v>
      </c>
      <c r="AC681" s="34">
        <f>1+Data[[#This Row],[MA'[NVMetcalfe calc']]]/((Data[[#This Row],[NVM_norm
(scaled)]]-Data[[#This Row],[NV_fund.]])/2)</f>
        <v>-14587997222.48735</v>
      </c>
    </row>
    <row r="682" spans="1:29" x14ac:dyDescent="0.2">
      <c r="A682" s="23">
        <v>43494</v>
      </c>
      <c r="B682" s="24">
        <v>59629449369.716499</v>
      </c>
      <c r="C682" s="24">
        <f t="shared" si="81"/>
        <v>64563129786.658783</v>
      </c>
      <c r="D682" s="25">
        <f>LN(Data[[#This Row],[NVActual]])</f>
        <v>24.81141540592369</v>
      </c>
      <c r="E682" s="26">
        <v>607365</v>
      </c>
      <c r="F682" s="40">
        <f>Data[[#This Row],[DAA 
(n)]]^2</f>
        <v>368892243225</v>
      </c>
      <c r="G682" s="41">
        <f t="shared" si="82"/>
        <v>341949829555.40002</v>
      </c>
      <c r="H682" s="28">
        <f>LN(Data[[#This Row],[Metcalfe
(n^2)]])</f>
        <v>26.633770414559205</v>
      </c>
      <c r="I682" s="42">
        <f t="shared" si="83"/>
        <v>26.537508149078676</v>
      </c>
      <c r="J682" s="40">
        <f>Data[[#This Row],[DAA 
(n)]]*LN(Data[[#This Row],[DAA 
(n)]])</f>
        <v>8088209.9839193756</v>
      </c>
      <c r="K682" s="40">
        <f t="shared" si="84"/>
        <v>7727023.3768902244</v>
      </c>
      <c r="L682" s="29">
        <f>LN(Data[[#This Row],[MA'[n*ln(n)']
30d]])</f>
        <v>15.86023427226254</v>
      </c>
      <c r="M682" s="43">
        <f t="shared" si="85"/>
        <v>15.862644396490611</v>
      </c>
      <c r="N682" s="40">
        <f>Data[[#This Row],[DAA 
(n)]]^1.5</f>
        <v>473341565.15813422</v>
      </c>
      <c r="O682" s="40">
        <f t="shared" si="86"/>
        <v>445549813.51235831</v>
      </c>
      <c r="P682" s="43">
        <f>LN(Data[[#This Row],[MA'[n^1.5']]])</f>
        <v>19.914819613466879</v>
      </c>
      <c r="Q682" s="43">
        <f t="shared" si="87"/>
        <v>19.918571496836723</v>
      </c>
      <c r="R682" s="30">
        <f>$O$1+$O$2*Data[[#This Row],[MA'[ln(n^2)']]]</f>
        <v>26.537508149078676</v>
      </c>
      <c r="S682" s="30">
        <f>$Q$1+$Q$2*Data[[#This Row],[MA'[ln(n*ln(n))']]]</f>
        <v>22.693363254209505</v>
      </c>
      <c r="T682" s="31">
        <f>$O$3*Data[[#This Row],[Metcalfe
(n^2)]]</f>
        <v>191823966477</v>
      </c>
      <c r="U682" s="31">
        <f t="shared" si="80"/>
        <v>177813911368.80801</v>
      </c>
      <c r="V682" s="30">
        <f>LN(Data[[#This Row],[MA'[NVA']
30d]]/Data[[#This Row],[MA'[NVMetcalfe calc']]])</f>
        <v>-1.0130940601741067</v>
      </c>
      <c r="W682" s="30">
        <f>$Q$3+Data[[#This Row],[NVM
(scaled)]]/((Data[[#This Row],[Upper Bound]]-Data[[#This Row],[Lower Bound]])/2)</f>
        <v>6.2915778213096796E-2</v>
      </c>
      <c r="X682" s="30">
        <f>(Data[[#This Row],[Upper Bound]]+Data[[#This Row],[Lower Bound]])/2</f>
        <v>24.615435701644088</v>
      </c>
      <c r="Y682" s="29">
        <f>LN(Data[[#This Row],[NVActual]]/Data[[#This Row],[MA'[n^2']
30d]])</f>
        <v>-1.7465144601178064</v>
      </c>
      <c r="Z682" s="29">
        <f>LN(Data[[#This Row],[NVActual]]/Data[[#This Row],[MA'[n*ln(n)']
30d]])</f>
        <v>8.9511811336611498</v>
      </c>
      <c r="AA682" s="29">
        <f>LN(Data[[#This Row],[NVActual]]/Data[[#This Row],[MA'[n^1.5']]])</f>
        <v>4.89659579245681</v>
      </c>
      <c r="AB682" s="29">
        <f>LN(Data[[#This Row],[NVActual]]/Data[[#This Row],[Metcalfe
(n^2)]])</f>
        <v>-1.8223550086355138</v>
      </c>
      <c r="AC682" s="26">
        <f>1+Data[[#This Row],[MA'[NVMetcalfe calc']]]/((Data[[#This Row],[NVM_norm
(scaled)]]-Data[[#This Row],[NV_fund.]])/2)</f>
        <v>-14484371617.337751</v>
      </c>
    </row>
    <row r="683" spans="1:29" x14ac:dyDescent="0.2">
      <c r="A683" s="23">
        <v>43493</v>
      </c>
      <c r="B683" s="24">
        <v>60282127639.711502</v>
      </c>
      <c r="C683" s="24">
        <f t="shared" si="81"/>
        <v>64824866006.814507</v>
      </c>
      <c r="D683" s="25">
        <f>LN(Data[[#This Row],[NVActual]])</f>
        <v>24.822301506029255</v>
      </c>
      <c r="E683" s="26">
        <v>650793</v>
      </c>
      <c r="F683" s="40">
        <f>Data[[#This Row],[DAA 
(n)]]^2</f>
        <v>423531528849</v>
      </c>
      <c r="G683" s="41">
        <f t="shared" si="82"/>
        <v>338463758791.93335</v>
      </c>
      <c r="H683" s="28">
        <f>LN(Data[[#This Row],[Metcalfe
(n^2)]])</f>
        <v>26.771893796553098</v>
      </c>
      <c r="I683" s="42">
        <f t="shared" si="83"/>
        <v>26.526395433555376</v>
      </c>
      <c r="J683" s="40">
        <f>Data[[#This Row],[DAA 
(n)]]*LN(Data[[#This Row],[DAA 
(n)]])</f>
        <v>8711480.539770091</v>
      </c>
      <c r="K683" s="40">
        <f t="shared" si="84"/>
        <v>7682771.6984743709</v>
      </c>
      <c r="L683" s="29">
        <f>LN(Data[[#This Row],[MA'[n*ln(n)']
30d]])</f>
        <v>15.8544909382546</v>
      </c>
      <c r="M683" s="43">
        <f t="shared" si="85"/>
        <v>15.863751095414395</v>
      </c>
      <c r="N683" s="40">
        <f>Data[[#This Row],[DAA 
(n)]]^1.5</f>
        <v>525006051.63581347</v>
      </c>
      <c r="O683" s="40">
        <f t="shared" si="86"/>
        <v>442059277.14885837</v>
      </c>
      <c r="P683" s="43">
        <f>LN(Data[[#This Row],[MA'[n^1.5']]])</f>
        <v>19.906954542246382</v>
      </c>
      <c r="Q683" s="43">
        <f t="shared" si="87"/>
        <v>19.920120858076285</v>
      </c>
      <c r="R683" s="30">
        <f>$O$1+$O$2*Data[[#This Row],[MA'[ln(n^2)']]]</f>
        <v>26.526395433555376</v>
      </c>
      <c r="S683" s="30">
        <f>$Q$1+$Q$2*Data[[#This Row],[MA'[ln(n*ln(n))']]]</f>
        <v>22.695189307433751</v>
      </c>
      <c r="T683" s="31">
        <f>$O$3*Data[[#This Row],[Metcalfe
(n^2)]]</f>
        <v>220236395001.48001</v>
      </c>
      <c r="U683" s="31">
        <f t="shared" si="80"/>
        <v>176001154571.80533</v>
      </c>
      <c r="V683" s="30">
        <f>LN(Data[[#This Row],[MA'[NVA']
30d]]/Data[[#This Row],[MA'[NVMetcalfe calc']]])</f>
        <v>-0.99880129065973777</v>
      </c>
      <c r="W683" s="30">
        <f>$Q$3+Data[[#This Row],[NVM
(scaled)]]/((Data[[#This Row],[Upper Bound]]-Data[[#This Row],[Lower Bound]])/2)</f>
        <v>6.8596944262648618E-2</v>
      </c>
      <c r="X683" s="30">
        <f>(Data[[#This Row],[Upper Bound]]+Data[[#This Row],[Lower Bound]])/2</f>
        <v>24.610792370494565</v>
      </c>
      <c r="Y683" s="32">
        <f>LN(Data[[#This Row],[NVActual]]/Data[[#This Row],[MA'[n^2']
30d]])</f>
        <v>-1.7253813534075302</v>
      </c>
      <c r="Z683" s="32">
        <f>LN(Data[[#This Row],[NVActual]]/Data[[#This Row],[MA'[n*ln(n)']
30d]])</f>
        <v>8.9678105677746558</v>
      </c>
      <c r="AA683" s="32">
        <f>LN(Data[[#This Row],[NVActual]]/Data[[#This Row],[MA'[n^1.5']]])</f>
        <v>4.9153469637828735</v>
      </c>
      <c r="AB683" s="32">
        <f>LN(Data[[#This Row],[NVActual]]/Data[[#This Row],[Metcalfe
(n^2)]])</f>
        <v>-1.9495922905238428</v>
      </c>
      <c r="AC683" s="34">
        <f>1+Data[[#This Row],[MA'[NVMetcalfe calc']]]/((Data[[#This Row],[NVM_norm
(scaled)]]-Data[[#This Row],[NV_fund.]])/2)</f>
        <v>-14342739229.548752</v>
      </c>
    </row>
    <row r="684" spans="1:29" x14ac:dyDescent="0.2">
      <c r="A684" s="23">
        <v>43492</v>
      </c>
      <c r="B684" s="24">
        <v>62058743396.999901</v>
      </c>
      <c r="C684" s="24">
        <f t="shared" si="81"/>
        <v>65078139764.545059</v>
      </c>
      <c r="D684" s="25">
        <f>LN(Data[[#This Row],[NVActual]])</f>
        <v>24.851347247566352</v>
      </c>
      <c r="E684" s="26">
        <v>487233</v>
      </c>
      <c r="F684" s="40">
        <f>Data[[#This Row],[DAA 
(n)]]^2</f>
        <v>237395996289</v>
      </c>
      <c r="G684" s="41">
        <f t="shared" si="82"/>
        <v>335259115867.76666</v>
      </c>
      <c r="H684" s="28">
        <f>LN(Data[[#This Row],[Metcalfe
(n^2)]])</f>
        <v>26.192995454148257</v>
      </c>
      <c r="I684" s="42">
        <f t="shared" si="83"/>
        <v>26.517813133775004</v>
      </c>
      <c r="J684" s="40">
        <f>Data[[#This Row],[DAA 
(n)]]*LN(Data[[#This Row],[DAA 
(n)]])</f>
        <v>6381045.877055509</v>
      </c>
      <c r="K684" s="40">
        <f t="shared" si="84"/>
        <v>7645240.2906938912</v>
      </c>
      <c r="L684" s="29">
        <f>LN(Data[[#This Row],[MA'[n*ln(n)']
30d]])</f>
        <v>15.849593827942771</v>
      </c>
      <c r="M684" s="43">
        <f t="shared" si="85"/>
        <v>15.865214080525407</v>
      </c>
      <c r="N684" s="40">
        <f>Data[[#This Row],[DAA 
(n)]]^1.5</f>
        <v>340098755.45182151</v>
      </c>
      <c r="O684" s="40">
        <f t="shared" si="86"/>
        <v>438986208.32643139</v>
      </c>
      <c r="P684" s="43">
        <f>LN(Data[[#This Row],[MA'[n^1.5']]])</f>
        <v>19.899978554433037</v>
      </c>
      <c r="Q684" s="43">
        <f t="shared" si="87"/>
        <v>19.922153899239074</v>
      </c>
      <c r="R684" s="30">
        <f>$O$1+$O$2*Data[[#This Row],[MA'[ln(n^2)']]]</f>
        <v>26.517813133775004</v>
      </c>
      <c r="S684" s="30">
        <f>$Q$1+$Q$2*Data[[#This Row],[MA'[ln(n*ln(n))']]]</f>
        <v>22.697603232866918</v>
      </c>
      <c r="T684" s="31">
        <f>$O$3*Data[[#This Row],[Metcalfe
(n^2)]]</f>
        <v>123445918070.28</v>
      </c>
      <c r="U684" s="31">
        <f t="shared" si="80"/>
        <v>174334740251.23868</v>
      </c>
      <c r="V684" s="30">
        <f>LN(Data[[#This Row],[MA'[NVA']
30d]]/Data[[#This Row],[MA'[NVMetcalfe calc']]])</f>
        <v>-0.98538854752363314</v>
      </c>
      <c r="W684" s="30">
        <f>$Q$3+Data[[#This Row],[NVM
(scaled)]]/((Data[[#This Row],[Upper Bound]]-Data[[#This Row],[Lower Bound]])/2)</f>
        <v>7.4118112311367668E-2</v>
      </c>
      <c r="X684" s="30">
        <f>(Data[[#This Row],[Upper Bound]]+Data[[#This Row],[Lower Bound]])/2</f>
        <v>24.607708183320959</v>
      </c>
      <c r="Y684" s="29">
        <f>LN(Data[[#This Row],[NVActual]]/Data[[#This Row],[MA'[n^2']
30d]])</f>
        <v>-1.686822302425764</v>
      </c>
      <c r="Z684" s="29">
        <f>LN(Data[[#This Row],[NVActual]]/Data[[#This Row],[MA'[n*ln(n)']
30d]])</f>
        <v>9.0017534196235793</v>
      </c>
      <c r="AA684" s="29">
        <f>LN(Data[[#This Row],[NVActual]]/Data[[#This Row],[MA'[n^1.5']]])</f>
        <v>4.9513686931333147</v>
      </c>
      <c r="AB684" s="29">
        <f>LN(Data[[#This Row],[NVActual]]/Data[[#This Row],[Metcalfe
(n^2)]])</f>
        <v>-1.3416482065819066</v>
      </c>
      <c r="AC684" s="26">
        <f>1+Data[[#This Row],[MA'[NVMetcalfe calc']]]/((Data[[#This Row],[NVM_norm
(scaled)]]-Data[[#This Row],[NV_fund.]])/2)</f>
        <v>-14211922489.483232</v>
      </c>
    </row>
    <row r="685" spans="1:29" x14ac:dyDescent="0.2">
      <c r="A685" s="23">
        <v>43491</v>
      </c>
      <c r="B685" s="24">
        <v>62638570302.676598</v>
      </c>
      <c r="C685" s="24">
        <f t="shared" si="81"/>
        <v>65276114603.646332</v>
      </c>
      <c r="D685" s="25">
        <f>LN(Data[[#This Row],[NVActual]])</f>
        <v>24.860647064337144</v>
      </c>
      <c r="E685" s="26">
        <v>585285</v>
      </c>
      <c r="F685" s="40">
        <f>Data[[#This Row],[DAA 
(n)]]^2</f>
        <v>342558531225</v>
      </c>
      <c r="G685" s="41">
        <f t="shared" si="82"/>
        <v>341189303482.16669</v>
      </c>
      <c r="H685" s="28">
        <f>LN(Data[[#This Row],[Metcalfe
(n^2)]])</f>
        <v>26.55970837413555</v>
      </c>
      <c r="I685" s="42">
        <f t="shared" si="83"/>
        <v>26.536455648627985</v>
      </c>
      <c r="J685" s="40">
        <f>Data[[#This Row],[DAA 
(n)]]*LN(Data[[#This Row],[DAA 
(n)]])</f>
        <v>7772499.4578779629</v>
      </c>
      <c r="K685" s="40">
        <f t="shared" si="84"/>
        <v>7719875.5398979755</v>
      </c>
      <c r="L685" s="29">
        <f>LN(Data[[#This Row],[MA'[n*ln(n)']
30d]])</f>
        <v>15.859308800096128</v>
      </c>
      <c r="M685" s="43">
        <f t="shared" si="85"/>
        <v>15.866920328670622</v>
      </c>
      <c r="N685" s="40">
        <f>Data[[#This Row],[DAA 
(n)]]^1.5</f>
        <v>447765976.76467484</v>
      </c>
      <c r="O685" s="40">
        <f t="shared" si="86"/>
        <v>444894117.34264553</v>
      </c>
      <c r="P685" s="43">
        <f>LN(Data[[#This Row],[MA'[n^1.5']]])</f>
        <v>19.913346873262793</v>
      </c>
      <c r="Q685" s="43">
        <f t="shared" si="87"/>
        <v>19.924529867610364</v>
      </c>
      <c r="R685" s="30">
        <f>$O$1+$O$2*Data[[#This Row],[MA'[ln(n^2)']]]</f>
        <v>26.536455648627985</v>
      </c>
      <c r="S685" s="30">
        <f>$Q$1+$Q$2*Data[[#This Row],[MA'[ln(n*ln(n))']]]</f>
        <v>22.700418542306522</v>
      </c>
      <c r="T685" s="31">
        <f>$O$3*Data[[#This Row],[Metcalfe
(n^2)]]</f>
        <v>178130436237</v>
      </c>
      <c r="U685" s="31">
        <f t="shared" ref="U685:U748" si="88">AVERAGE(T685:T714)</f>
        <v>177418437810.72668</v>
      </c>
      <c r="V685" s="30">
        <f>LN(Data[[#This Row],[MA'[NVA']
30d]]/Data[[#This Row],[MA'[NVMetcalfe calc']]])</f>
        <v>-0.99988480807359348</v>
      </c>
      <c r="W685" s="30">
        <f>$Q$3+Data[[#This Row],[NVM
(scaled)]]/((Data[[#This Row],[Upper Bound]]-Data[[#This Row],[Lower Bound]])/2)</f>
        <v>6.8688667309360296E-2</v>
      </c>
      <c r="X685" s="30">
        <f>(Data[[#This Row],[Upper Bound]]+Data[[#This Row],[Lower Bound]])/2</f>
        <v>24.618437095467254</v>
      </c>
      <c r="Y685" s="32">
        <f>LN(Data[[#This Row],[NVActual]]/Data[[#This Row],[MA'[n^2']
30d]])</f>
        <v>-1.695056238034814</v>
      </c>
      <c r="Z685" s="32">
        <f>LN(Data[[#This Row],[NVActual]]/Data[[#This Row],[MA'[n*ln(n)']
30d]])</f>
        <v>9.0013382642410136</v>
      </c>
      <c r="AA685" s="32">
        <f>LN(Data[[#This Row],[NVActual]]/Data[[#This Row],[MA'[n^1.5']]])</f>
        <v>4.9473001910743504</v>
      </c>
      <c r="AB685" s="32">
        <f>LN(Data[[#This Row],[NVActual]]/Data[[#This Row],[Metcalfe
(n^2)]])</f>
        <v>-1.6990613097984089</v>
      </c>
      <c r="AC685" s="34">
        <f>1+Data[[#This Row],[MA'[NVMetcalfe calc']]]/((Data[[#This Row],[NVM_norm
(scaled)]]-Data[[#This Row],[NV_fund.]])/2)</f>
        <v>-14453788666.523172</v>
      </c>
    </row>
    <row r="686" spans="1:29" x14ac:dyDescent="0.2">
      <c r="A686" s="23">
        <v>43490</v>
      </c>
      <c r="B686" s="24">
        <v>62402436761.074303</v>
      </c>
      <c r="C686" s="24">
        <f t="shared" si="81"/>
        <v>65301628018.434372</v>
      </c>
      <c r="D686" s="25">
        <f>LN(Data[[#This Row],[NVActual]])</f>
        <v>24.856870162217579</v>
      </c>
      <c r="E686" s="26">
        <v>629078</v>
      </c>
      <c r="F686" s="40">
        <f>Data[[#This Row],[DAA 
(n)]]^2</f>
        <v>395739130084</v>
      </c>
      <c r="G686" s="41">
        <f t="shared" si="82"/>
        <v>342775898795.5</v>
      </c>
      <c r="H686" s="28">
        <f>LN(Data[[#This Row],[Metcalfe
(n^2)]])</f>
        <v>26.704021068707451</v>
      </c>
      <c r="I686" s="42">
        <f t="shared" si="83"/>
        <v>26.540792486066568</v>
      </c>
      <c r="J686" s="40">
        <f>Data[[#This Row],[DAA 
(n)]]*LN(Data[[#This Row],[DAA 
(n)]])</f>
        <v>8399456.0829301737</v>
      </c>
      <c r="K686" s="40">
        <f t="shared" si="84"/>
        <v>7738644.3038978223</v>
      </c>
      <c r="L686" s="29">
        <f>LN(Data[[#This Row],[MA'[n*ln(n)']
30d]])</f>
        <v>15.861737075689398</v>
      </c>
      <c r="M686" s="43">
        <f t="shared" si="85"/>
        <v>15.868274960880493</v>
      </c>
      <c r="N686" s="40">
        <f>Data[[#This Row],[DAA 
(n)]]^1.5</f>
        <v>498949677.29720342</v>
      </c>
      <c r="O686" s="40">
        <f t="shared" si="86"/>
        <v>446423959.97770017</v>
      </c>
      <c r="P686" s="43">
        <f>LN(Data[[#This Row],[MA'[n^1.5']]])</f>
        <v>19.916779641376159</v>
      </c>
      <c r="Q686" s="43">
        <f t="shared" si="87"/>
        <v>19.926420681829903</v>
      </c>
      <c r="R686" s="30">
        <f>$O$1+$O$2*Data[[#This Row],[MA'[ln(n^2)']]]</f>
        <v>26.540792486066568</v>
      </c>
      <c r="S686" s="30">
        <f>$Q$1+$Q$2*Data[[#This Row],[MA'[ln(n*ln(n))']]]</f>
        <v>22.702653685452812</v>
      </c>
      <c r="T686" s="31">
        <f>$O$3*Data[[#This Row],[Metcalfe
(n^2)]]</f>
        <v>205784347643.67999</v>
      </c>
      <c r="U686" s="31">
        <f t="shared" si="88"/>
        <v>178243467373.66003</v>
      </c>
      <c r="V686" s="30">
        <f>LN(Data[[#This Row],[MA'[NVA']
30d]]/Data[[#This Row],[MA'[NVMetcalfe calc']]])</f>
        <v>-1.0041334426065112</v>
      </c>
      <c r="W686" s="30">
        <f>$Q$3+Data[[#This Row],[NVM
(scaled)]]/((Data[[#This Row],[Upper Bound]]-Data[[#This Row],[Lower Bound]])/2)</f>
        <v>6.6760224280612013E-2</v>
      </c>
      <c r="X686" s="30">
        <f>(Data[[#This Row],[Upper Bound]]+Data[[#This Row],[Lower Bound]])/2</f>
        <v>24.62172308575969</v>
      </c>
      <c r="Y686" s="29">
        <f>LN(Data[[#This Row],[NVActual]]/Data[[#This Row],[MA'[n^2']
30d]])</f>
        <v>-1.7034725520832041</v>
      </c>
      <c r="Z686" s="29">
        <f>LN(Data[[#This Row],[NVActual]]/Data[[#This Row],[MA'[n*ln(n)']
30d]])</f>
        <v>8.9951330865281811</v>
      </c>
      <c r="AA686" s="29">
        <f>LN(Data[[#This Row],[NVActual]]/Data[[#This Row],[MA'[n^1.5']]])</f>
        <v>4.9400905208414185</v>
      </c>
      <c r="AB686" s="29">
        <f>LN(Data[[#This Row],[NVActual]]/Data[[#This Row],[Metcalfe
(n^2)]])</f>
        <v>-1.8471509064898721</v>
      </c>
      <c r="AC686" s="26">
        <f>1+Data[[#This Row],[MA'[NVMetcalfe calc']]]/((Data[[#This Row],[NVM_norm
(scaled)]]-Data[[#This Row],[NV_fund.]])/2)</f>
        <v>-14517917894.390656</v>
      </c>
    </row>
    <row r="687" spans="1:29" x14ac:dyDescent="0.2">
      <c r="A687" s="23">
        <v>43489</v>
      </c>
      <c r="B687" s="24">
        <v>62609491888.050003</v>
      </c>
      <c r="C687" s="24">
        <f t="shared" si="81"/>
        <v>65453046938.116058</v>
      </c>
      <c r="D687" s="25">
        <f>LN(Data[[#This Row],[NVActual]])</f>
        <v>24.860182731162794</v>
      </c>
      <c r="E687" s="26">
        <v>619376</v>
      </c>
      <c r="F687" s="40">
        <f>Data[[#This Row],[DAA 
(n)]]^2</f>
        <v>383626629376</v>
      </c>
      <c r="G687" s="41">
        <f t="shared" si="82"/>
        <v>339169348222.70001</v>
      </c>
      <c r="H687" s="28">
        <f>LN(Data[[#This Row],[Metcalfe
(n^2)]])</f>
        <v>26.672935597191728</v>
      </c>
      <c r="I687" s="42">
        <f t="shared" si="83"/>
        <v>26.53014634727576</v>
      </c>
      <c r="J687" s="40">
        <f>Data[[#This Row],[DAA 
(n)]]*LN(Data[[#This Row],[DAA 
(n)]])</f>
        <v>8260288.0792231122</v>
      </c>
      <c r="K687" s="40">
        <f t="shared" si="84"/>
        <v>7694466.3319261335</v>
      </c>
      <c r="L687" s="29">
        <f>LN(Data[[#This Row],[MA'[n*ln(n)']
30d]])</f>
        <v>15.856011970273915</v>
      </c>
      <c r="M687" s="43">
        <f t="shared" si="85"/>
        <v>15.869554975013775</v>
      </c>
      <c r="N687" s="40">
        <f>Data[[#This Row],[DAA 
(n)]]^1.5</f>
        <v>487451666.52334917</v>
      </c>
      <c r="O687" s="40">
        <f t="shared" si="86"/>
        <v>442881272.08226031</v>
      </c>
      <c r="P687" s="43">
        <f>LN(Data[[#This Row],[MA'[n^1.5']]])</f>
        <v>19.908812283244966</v>
      </c>
      <c r="Q687" s="43">
        <f t="shared" si="87"/>
        <v>19.928206004586858</v>
      </c>
      <c r="R687" s="30">
        <f>$O$1+$O$2*Data[[#This Row],[MA'[ln(n^2)']]]</f>
        <v>26.53014634727576</v>
      </c>
      <c r="S687" s="30">
        <f>$Q$1+$Q$2*Data[[#This Row],[MA'[ln(n*ln(n))']]]</f>
        <v>22.704765708772726</v>
      </c>
      <c r="T687" s="31">
        <f>$O$3*Data[[#This Row],[Metcalfe
(n^2)]]</f>
        <v>199485847275.52002</v>
      </c>
      <c r="U687" s="31">
        <f t="shared" si="88"/>
        <v>176368061075.80402</v>
      </c>
      <c r="V687" s="30">
        <f>LN(Data[[#This Row],[MA'[NVA']
30d]]/Data[[#This Row],[MA'[NVMetcalfe calc']]])</f>
        <v>-0.99124002256978261</v>
      </c>
      <c r="W687" s="30">
        <f>$Q$3+Data[[#This Row],[NVM
(scaled)]]/((Data[[#This Row],[Upper Bound]]-Data[[#This Row],[Lower Bound]])/2)</f>
        <v>7.1756135537048515E-2</v>
      </c>
      <c r="X687" s="30">
        <f>(Data[[#This Row],[Upper Bound]]+Data[[#This Row],[Lower Bound]])/2</f>
        <v>24.617456028024243</v>
      </c>
      <c r="Y687" s="32">
        <f>LN(Data[[#This Row],[NVActual]]/Data[[#This Row],[MA'[n^2']
30d]])</f>
        <v>-1.6895826407087184</v>
      </c>
      <c r="Z687" s="32">
        <f>LN(Data[[#This Row],[NVActual]]/Data[[#This Row],[MA'[n*ln(n)']
30d]])</f>
        <v>9.0041707608888792</v>
      </c>
      <c r="AA687" s="32">
        <f>LN(Data[[#This Row],[NVActual]]/Data[[#This Row],[MA'[n^1.5']]])</f>
        <v>4.951370447917828</v>
      </c>
      <c r="AB687" s="32">
        <f>LN(Data[[#This Row],[NVActual]]/Data[[#This Row],[Metcalfe
(n^2)]])</f>
        <v>-1.8127528660289329</v>
      </c>
      <c r="AC687" s="34">
        <f>1+Data[[#This Row],[MA'[NVMetcalfe calc']]]/((Data[[#This Row],[NVM_norm
(scaled)]]-Data[[#This Row],[NV_fund.]])/2)</f>
        <v>-14370587258.54567</v>
      </c>
    </row>
    <row r="688" spans="1:29" x14ac:dyDescent="0.2">
      <c r="A688" s="23">
        <v>43488</v>
      </c>
      <c r="B688" s="24">
        <v>62277192801.402</v>
      </c>
      <c r="C688" s="24">
        <f t="shared" si="81"/>
        <v>65572233249.359398</v>
      </c>
      <c r="D688" s="25">
        <f>LN(Data[[#This Row],[NVActual]])</f>
        <v>24.854861109058877</v>
      </c>
      <c r="E688" s="26">
        <v>685141</v>
      </c>
      <c r="F688" s="40">
        <f>Data[[#This Row],[DAA 
(n)]]^2</f>
        <v>469418189881</v>
      </c>
      <c r="G688" s="41">
        <f t="shared" si="82"/>
        <v>334099792796.70001</v>
      </c>
      <c r="H688" s="28">
        <f>LN(Data[[#This Row],[Metcalfe
(n^2)]])</f>
        <v>26.87475987095679</v>
      </c>
      <c r="I688" s="42">
        <f t="shared" si="83"/>
        <v>26.513315771951206</v>
      </c>
      <c r="J688" s="40">
        <f>Data[[#This Row],[DAA 
(n)]]*LN(Data[[#This Row],[DAA 
(n)]])</f>
        <v>9206499.9263736028</v>
      </c>
      <c r="K688" s="40">
        <f t="shared" si="84"/>
        <v>7628984.7971474733</v>
      </c>
      <c r="L688" s="29">
        <f>LN(Data[[#This Row],[MA'[n*ln(n)']
30d]])</f>
        <v>15.847465340299044</v>
      </c>
      <c r="M688" s="43">
        <f t="shared" si="85"/>
        <v>15.87120753258549</v>
      </c>
      <c r="N688" s="40">
        <f>Data[[#This Row],[DAA 
(n)]]^1.5</f>
        <v>567113434.89046168</v>
      </c>
      <c r="O688" s="40">
        <f t="shared" si="86"/>
        <v>437759117.97938454</v>
      </c>
      <c r="P688" s="43">
        <f>LN(Data[[#This Row],[MA'[n^1.5']]])</f>
        <v>19.897179358106651</v>
      </c>
      <c r="Q688" s="43">
        <f t="shared" si="87"/>
        <v>19.930505403681085</v>
      </c>
      <c r="R688" s="30">
        <f>$O$1+$O$2*Data[[#This Row],[MA'[ln(n^2)']]]</f>
        <v>26.513315771951206</v>
      </c>
      <c r="S688" s="30">
        <f>$Q$1+$Q$2*Data[[#This Row],[MA'[ln(n*ln(n))']]]</f>
        <v>22.707492428766056</v>
      </c>
      <c r="T688" s="31">
        <f>$O$3*Data[[#This Row],[Metcalfe
(n^2)]]</f>
        <v>244097458738.12</v>
      </c>
      <c r="U688" s="31">
        <f t="shared" si="88"/>
        <v>173731892254.284</v>
      </c>
      <c r="V688" s="30">
        <f>LN(Data[[#This Row],[MA'[NVA']
30d]]/Data[[#This Row],[MA'[NVMetcalfe calc']]])</f>
        <v>-0.97436092906571947</v>
      </c>
      <c r="W688" s="30">
        <f>$Q$3+Data[[#This Row],[NVM
(scaled)]]/((Data[[#This Row],[Upper Bound]]-Data[[#This Row],[Lower Bound]])/2)</f>
        <v>7.7963133753726765E-2</v>
      </c>
      <c r="X688" s="30">
        <f>(Data[[#This Row],[Upper Bound]]+Data[[#This Row],[Lower Bound]])/2</f>
        <v>24.610404100358629</v>
      </c>
      <c r="Y688" s="29">
        <f>LN(Data[[#This Row],[NVActual]]/Data[[#This Row],[MA'[n^2']
30d]])</f>
        <v>-1.6798444570665747</v>
      </c>
      <c r="Z688" s="29">
        <f>LN(Data[[#This Row],[NVActual]]/Data[[#This Row],[MA'[n*ln(n)']
30d]])</f>
        <v>9.0073957687598334</v>
      </c>
      <c r="AA688" s="29">
        <f>LN(Data[[#This Row],[NVActual]]/Data[[#This Row],[MA'[n^1.5']]])</f>
        <v>4.9576817509522266</v>
      </c>
      <c r="AB688" s="29">
        <f>LN(Data[[#This Row],[NVActual]]/Data[[#This Row],[Metcalfe
(n^2)]])</f>
        <v>-2.0198987618979127</v>
      </c>
      <c r="AC688" s="26">
        <f>1+Data[[#This Row],[MA'[NVMetcalfe calc']]]/((Data[[#This Row],[NVM_norm
(scaled)]]-Data[[#This Row],[NV_fund.]])/2)</f>
        <v>-14163441173.955133</v>
      </c>
    </row>
    <row r="689" spans="1:29" x14ac:dyDescent="0.2">
      <c r="A689" s="23">
        <v>43487</v>
      </c>
      <c r="B689" s="24">
        <v>62649612620.367897</v>
      </c>
      <c r="C689" s="24">
        <f t="shared" si="81"/>
        <v>65856591008.707016</v>
      </c>
      <c r="D689" s="25">
        <f>LN(Data[[#This Row],[NVActual]])</f>
        <v>24.860823335035022</v>
      </c>
      <c r="E689" s="26">
        <v>594573</v>
      </c>
      <c r="F689" s="40">
        <f>Data[[#This Row],[DAA 
(n)]]^2</f>
        <v>353517052329</v>
      </c>
      <c r="G689" s="41">
        <f t="shared" si="82"/>
        <v>329798677488.16669</v>
      </c>
      <c r="H689" s="28">
        <f>LN(Data[[#This Row],[Metcalfe
(n^2)]])</f>
        <v>26.591197559674054</v>
      </c>
      <c r="I689" s="42">
        <f t="shared" si="83"/>
        <v>26.502601855435518</v>
      </c>
      <c r="J689" s="40">
        <f>Data[[#This Row],[DAA 
(n)]]*LN(Data[[#This Row],[DAA 
(n)]])</f>
        <v>7905204.053324041</v>
      </c>
      <c r="K689" s="40">
        <f t="shared" si="84"/>
        <v>7580299.5291919885</v>
      </c>
      <c r="L689" s="29">
        <f>LN(Data[[#This Row],[MA'[n*ln(n)']
30d]])</f>
        <v>15.841063272562366</v>
      </c>
      <c r="M689" s="43">
        <f t="shared" si="85"/>
        <v>15.873331621882347</v>
      </c>
      <c r="N689" s="40">
        <f>Data[[#This Row],[DAA 
(n)]]^1.5</f>
        <v>458466677.47439468</v>
      </c>
      <c r="O689" s="40">
        <f t="shared" si="86"/>
        <v>433709777.28471583</v>
      </c>
      <c r="P689" s="43">
        <f>LN(Data[[#This Row],[MA'[n^1.5']]])</f>
        <v>19.887886152440615</v>
      </c>
      <c r="Q689" s="43">
        <f t="shared" si="87"/>
        <v>19.933437051887854</v>
      </c>
      <c r="R689" s="30">
        <f>$O$1+$O$2*Data[[#This Row],[MA'[ln(n^2)']]]</f>
        <v>26.502601855435518</v>
      </c>
      <c r="S689" s="30">
        <f>$Q$1+$Q$2*Data[[#This Row],[MA'[ln(n*ln(n))']]]</f>
        <v>22.71099717610587</v>
      </c>
      <c r="T689" s="31">
        <f>$O$3*Data[[#This Row],[Metcalfe
(n^2)]]</f>
        <v>183828867211.08002</v>
      </c>
      <c r="U689" s="31">
        <f t="shared" si="88"/>
        <v>171495312293.84668</v>
      </c>
      <c r="V689" s="30">
        <f>LN(Data[[#This Row],[MA'[NVA']
30d]]/Data[[#This Row],[MA'[NVMetcalfe calc']]])</f>
        <v>-0.95707641823995637</v>
      </c>
      <c r="W689" s="30">
        <f>$Q$3+Data[[#This Row],[NVM
(scaled)]]/((Data[[#This Row],[Upper Bound]]-Data[[#This Row],[Lower Bound]])/2)</f>
        <v>8.5160229410220833E-2</v>
      </c>
      <c r="X689" s="30">
        <f>(Data[[#This Row],[Upper Bound]]+Data[[#This Row],[Lower Bound]])/2</f>
        <v>24.606799515770696</v>
      </c>
      <c r="Y689" s="32">
        <f>LN(Data[[#This Row],[NVActual]]/Data[[#This Row],[MA'[n^2']
30d]])</f>
        <v>-1.6609249019869039</v>
      </c>
      <c r="Z689" s="32">
        <f>LN(Data[[#This Row],[NVActual]]/Data[[#This Row],[MA'[n*ln(n)']
30d]])</f>
        <v>9.0197600624726562</v>
      </c>
      <c r="AA689" s="32">
        <f>LN(Data[[#This Row],[NVActual]]/Data[[#This Row],[MA'[n^1.5']]])</f>
        <v>4.9729371825944053</v>
      </c>
      <c r="AB689" s="32">
        <f>LN(Data[[#This Row],[NVActual]]/Data[[#This Row],[Metcalfe
(n^2)]])</f>
        <v>-1.7303742246390315</v>
      </c>
      <c r="AC689" s="34">
        <f>1+Data[[#This Row],[MA'[NVMetcalfe calc']]]/((Data[[#This Row],[NVM_norm
(scaled)]]-Data[[#This Row],[NV_fund.]])/2)</f>
        <v>-13987263272.15617</v>
      </c>
    </row>
    <row r="690" spans="1:29" x14ac:dyDescent="0.2">
      <c r="A690" s="23">
        <v>43486</v>
      </c>
      <c r="B690" s="24">
        <v>61952183595.438202</v>
      </c>
      <c r="C690" s="24">
        <f t="shared" si="81"/>
        <v>66078231237.563652</v>
      </c>
      <c r="D690" s="25">
        <f>LN(Data[[#This Row],[NVActual]])</f>
        <v>24.84962869210721</v>
      </c>
      <c r="E690" s="26">
        <v>604061</v>
      </c>
      <c r="F690" s="40">
        <f>Data[[#This Row],[DAA 
(n)]]^2</f>
        <v>364889691721</v>
      </c>
      <c r="G690" s="41">
        <f t="shared" si="82"/>
        <v>327031090657.06665</v>
      </c>
      <c r="H690" s="28">
        <f>LN(Data[[#This Row],[Metcalfe
(n^2)]])</f>
        <v>26.622860930389894</v>
      </c>
      <c r="I690" s="42">
        <f t="shared" si="83"/>
        <v>26.493678567546279</v>
      </c>
      <c r="J690" s="40">
        <f>Data[[#This Row],[DAA 
(n)]]*LN(Data[[#This Row],[DAA 
(n)]])</f>
        <v>8040915.9982361253</v>
      </c>
      <c r="K690" s="40">
        <f t="shared" si="84"/>
        <v>7544967.4484289503</v>
      </c>
      <c r="L690" s="29">
        <f>LN(Data[[#This Row],[MA'[n*ln(n)']
30d]])</f>
        <v>15.836391335851248</v>
      </c>
      <c r="M690" s="43">
        <f t="shared" si="85"/>
        <v>15.875659549443288</v>
      </c>
      <c r="N690" s="40">
        <f>Data[[#This Row],[DAA 
(n)]]^1.5</f>
        <v>469484432.19203663</v>
      </c>
      <c r="O690" s="40">
        <f t="shared" si="86"/>
        <v>430929900.02614295</v>
      </c>
      <c r="P690" s="43">
        <f>LN(Data[[#This Row],[MA'[n^1.5']]])</f>
        <v>19.881455989888952</v>
      </c>
      <c r="Q690" s="43">
        <f t="shared" si="87"/>
        <v>19.936665440682052</v>
      </c>
      <c r="R690" s="30">
        <f>$O$1+$O$2*Data[[#This Row],[MA'[ln(n^2)']]]</f>
        <v>26.493678567546279</v>
      </c>
      <c r="S690" s="30">
        <f>$Q$1+$Q$2*Data[[#This Row],[MA'[ln(n*ln(n))']]]</f>
        <v>22.714838256581423</v>
      </c>
      <c r="T690" s="31">
        <f>$O$3*Data[[#This Row],[Metcalfe
(n^2)]]</f>
        <v>189742639694.92001</v>
      </c>
      <c r="U690" s="31">
        <f t="shared" si="88"/>
        <v>170056167141.67468</v>
      </c>
      <c r="V690" s="30">
        <f>LN(Data[[#This Row],[MA'[NVA']
30d]]/Data[[#This Row],[MA'[NVMetcalfe calc']]])</f>
        <v>-0.94528941556443835</v>
      </c>
      <c r="W690" s="30">
        <f>$Q$3+Data[[#This Row],[NVM
(scaled)]]/((Data[[#This Row],[Upper Bound]]-Data[[#This Row],[Lower Bound]])/2)</f>
        <v>8.9693377980782474E-2</v>
      </c>
      <c r="X690" s="30">
        <f>(Data[[#This Row],[Upper Bound]]+Data[[#This Row],[Lower Bound]])/2</f>
        <v>24.604258412063849</v>
      </c>
      <c r="Y690" s="29">
        <f>LN(Data[[#This Row],[NVActual]]/Data[[#This Row],[MA'[n^2']
30d]])</f>
        <v>-1.6636923896787634</v>
      </c>
      <c r="Z690" s="29">
        <f>LN(Data[[#This Row],[NVActual]]/Data[[#This Row],[MA'[n*ln(n)']
30d]])</f>
        <v>9.01323735625596</v>
      </c>
      <c r="AA690" s="29">
        <f>LN(Data[[#This Row],[NVActual]]/Data[[#This Row],[MA'[n^1.5']]])</f>
        <v>4.9681727022182551</v>
      </c>
      <c r="AB690" s="29">
        <f>LN(Data[[#This Row],[NVActual]]/Data[[#This Row],[Metcalfe
(n^2)]])</f>
        <v>-1.7732322382826873</v>
      </c>
      <c r="AC690" s="26">
        <f>1+Data[[#This Row],[MA'[NVMetcalfe calc']]]/((Data[[#This Row],[NVM_norm
(scaled)]]-Data[[#This Row],[NV_fund.]])/2)</f>
        <v>-13873888187.939299</v>
      </c>
    </row>
    <row r="691" spans="1:29" x14ac:dyDescent="0.2">
      <c r="A691" s="23">
        <v>43485</v>
      </c>
      <c r="B691" s="24">
        <v>61963071713.050499</v>
      </c>
      <c r="C691" s="24">
        <f t="shared" si="81"/>
        <v>66332591083.094635</v>
      </c>
      <c r="D691" s="25">
        <f>LN(Data[[#This Row],[NVActual]])</f>
        <v>24.84980442700947</v>
      </c>
      <c r="E691" s="26">
        <v>518578</v>
      </c>
      <c r="F691" s="40">
        <f>Data[[#This Row],[DAA 
(n)]]^2</f>
        <v>268923142084</v>
      </c>
      <c r="G691" s="41">
        <f t="shared" si="82"/>
        <v>325007097541.56665</v>
      </c>
      <c r="H691" s="28">
        <f>LN(Data[[#This Row],[Metcalfe
(n^2)]])</f>
        <v>26.317691458563473</v>
      </c>
      <c r="I691" s="42">
        <f t="shared" si="83"/>
        <v>26.487611611802677</v>
      </c>
      <c r="J691" s="40">
        <f>Data[[#This Row],[DAA 
(n)]]*LN(Data[[#This Row],[DAA 
(n)]])</f>
        <v>6823887.9005994648</v>
      </c>
      <c r="K691" s="40">
        <f t="shared" si="84"/>
        <v>7519979.466387216</v>
      </c>
      <c r="L691" s="29">
        <f>LN(Data[[#This Row],[MA'[n*ln(n)']
30d]])</f>
        <v>15.83307396538868</v>
      </c>
      <c r="M691" s="43">
        <f t="shared" si="85"/>
        <v>15.878345929933444</v>
      </c>
      <c r="N691" s="40">
        <f>Data[[#This Row],[DAA 
(n)]]^1.5</f>
        <v>373440256.50113869</v>
      </c>
      <c r="O691" s="40">
        <f t="shared" si="86"/>
        <v>428933036.34993571</v>
      </c>
      <c r="P691" s="43">
        <f>LN(Data[[#This Row],[MA'[n^1.5']]])</f>
        <v>19.876811372284209</v>
      </c>
      <c r="Q691" s="43">
        <f t="shared" si="87"/>
        <v>19.940382281855374</v>
      </c>
      <c r="R691" s="30">
        <f>$O$1+$O$2*Data[[#This Row],[MA'[ln(n^2)']]]</f>
        <v>26.487611611802677</v>
      </c>
      <c r="S691" s="30">
        <f>$Q$1+$Q$2*Data[[#This Row],[MA'[ln(n*ln(n))']]]</f>
        <v>22.719270784390179</v>
      </c>
      <c r="T691" s="31">
        <f>$O$3*Data[[#This Row],[Metcalfe
(n^2)]]</f>
        <v>139840033883.67999</v>
      </c>
      <c r="U691" s="31">
        <f t="shared" si="88"/>
        <v>169003690721.61469</v>
      </c>
      <c r="V691" s="30">
        <f>LN(Data[[#This Row],[MA'[NVA']
30d]]/Data[[#This Row],[MA'[NVMetcalfe calc']]])</f>
        <v>-0.93523920698236429</v>
      </c>
      <c r="W691" s="30">
        <f>$Q$3+Data[[#This Row],[NVM
(scaled)]]/((Data[[#This Row],[Upper Bound]]-Data[[#This Row],[Lower Bound]])/2)</f>
        <v>9.363342923811957E-2</v>
      </c>
      <c r="X691" s="30">
        <f>(Data[[#This Row],[Upper Bound]]+Data[[#This Row],[Lower Bound]])/2</f>
        <v>24.603441198096426</v>
      </c>
      <c r="Y691" s="32">
        <f>LN(Data[[#This Row],[NVActual]]/Data[[#This Row],[MA'[n^2']
30d]])</f>
        <v>-1.657308430617654</v>
      </c>
      <c r="Z691" s="32">
        <f>LN(Data[[#This Row],[NVActual]]/Data[[#This Row],[MA'[n*ln(n)']
30d]])</f>
        <v>9.0167304616207922</v>
      </c>
      <c r="AA691" s="32">
        <f>LN(Data[[#This Row],[NVActual]]/Data[[#This Row],[MA'[n^1.5']]])</f>
        <v>4.9729930547252632</v>
      </c>
      <c r="AB691" s="32">
        <f>LN(Data[[#This Row],[NVActual]]/Data[[#This Row],[Metcalfe
(n^2)]])</f>
        <v>-1.4678870315540029</v>
      </c>
      <c r="AC691" s="34">
        <f>1+Data[[#This Row],[MA'[NVMetcalfe calc']]]/((Data[[#This Row],[NVM_norm
(scaled)]]-Data[[#This Row],[NV_fund.]])/2)</f>
        <v>-13790698997.165751</v>
      </c>
    </row>
    <row r="692" spans="1:29" x14ac:dyDescent="0.2">
      <c r="A692" s="23">
        <v>43484</v>
      </c>
      <c r="B692" s="24">
        <v>64701967245.767403</v>
      </c>
      <c r="C692" s="24">
        <f t="shared" si="81"/>
        <v>66513399922.02446</v>
      </c>
      <c r="D692" s="25">
        <f>LN(Data[[#This Row],[NVActual]])</f>
        <v>24.893057443644306</v>
      </c>
      <c r="E692" s="26">
        <v>519467</v>
      </c>
      <c r="F692" s="40">
        <f>Data[[#This Row],[DAA 
(n)]]^2</f>
        <v>269845964089</v>
      </c>
      <c r="G692" s="41">
        <f t="shared" si="82"/>
        <v>330396799103.56665</v>
      </c>
      <c r="H692" s="28">
        <f>LN(Data[[#This Row],[Metcalfe
(n^2)]])</f>
        <v>26.321117129771739</v>
      </c>
      <c r="I692" s="42">
        <f t="shared" si="83"/>
        <v>26.503304508947199</v>
      </c>
      <c r="J692" s="40">
        <f>Data[[#This Row],[DAA 
(n)]]*LN(Data[[#This Row],[DAA 
(n)]])</f>
        <v>6836475.8760255678</v>
      </c>
      <c r="K692" s="40">
        <f t="shared" si="84"/>
        <v>7585498.552534515</v>
      </c>
      <c r="L692" s="29">
        <f>LN(Data[[#This Row],[MA'[n*ln(n)']
30d]])</f>
        <v>15.841748897350216</v>
      </c>
      <c r="M692" s="43">
        <f t="shared" si="85"/>
        <v>15.881341218858807</v>
      </c>
      <c r="N692" s="40">
        <f>Data[[#This Row],[DAA 
(n)]]^1.5</f>
        <v>374400952.75976592</v>
      </c>
      <c r="O692" s="40">
        <f t="shared" si="86"/>
        <v>434204263.9934724</v>
      </c>
      <c r="P692" s="43">
        <f>LN(Data[[#This Row],[MA'[n^1.5']]])</f>
        <v>19.889025635704495</v>
      </c>
      <c r="Q692" s="43">
        <f t="shared" si="87"/>
        <v>19.94452756398438</v>
      </c>
      <c r="R692" s="30">
        <f>$O$1+$O$2*Data[[#This Row],[MA'[ln(n^2)']]]</f>
        <v>26.503304508947199</v>
      </c>
      <c r="S692" s="30">
        <f>$Q$1+$Q$2*Data[[#This Row],[MA'[ln(n*ln(n))']]]</f>
        <v>22.72421301111703</v>
      </c>
      <c r="T692" s="31">
        <f>$O$3*Data[[#This Row],[Metcalfe
(n^2)]]</f>
        <v>140319901326.28</v>
      </c>
      <c r="U692" s="31">
        <f t="shared" si="88"/>
        <v>171806335533.85464</v>
      </c>
      <c r="V692" s="30">
        <f>LN(Data[[#This Row],[MA'[NVA']
30d]]/Data[[#This Row],[MA'[NVMetcalfe calc']]])</f>
        <v>-0.94896445630030735</v>
      </c>
      <c r="W692" s="30">
        <f>$Q$3+Data[[#This Row],[NVM
(scaled)]]/((Data[[#This Row],[Upper Bound]]-Data[[#This Row],[Lower Bound]])/2)</f>
        <v>8.7781698672725006E-2</v>
      </c>
      <c r="X692" s="30">
        <f>(Data[[#This Row],[Upper Bound]]+Data[[#This Row],[Lower Bound]])/2</f>
        <v>24.613758760032113</v>
      </c>
      <c r="Y692" s="29">
        <f>LN(Data[[#This Row],[NVActual]]/Data[[#This Row],[MA'[n^2']
30d]])</f>
        <v>-1.6305027469587989</v>
      </c>
      <c r="Z692" s="29">
        <f>LN(Data[[#This Row],[NVActual]]/Data[[#This Row],[MA'[n*ln(n)']
30d]])</f>
        <v>9.0513085462940897</v>
      </c>
      <c r="AA692" s="29">
        <f>LN(Data[[#This Row],[NVActual]]/Data[[#This Row],[MA'[n^1.5']]])</f>
        <v>5.0040318079398123</v>
      </c>
      <c r="AB692" s="29">
        <f>LN(Data[[#This Row],[NVActual]]/Data[[#This Row],[Metcalfe
(n^2)]])</f>
        <v>-1.4280596861274344</v>
      </c>
      <c r="AC692" s="26">
        <f>1+Data[[#This Row],[MA'[NVMetcalfe calc']]]/((Data[[#This Row],[NVM_norm
(scaled)]]-Data[[#This Row],[NV_fund.]])/2)</f>
        <v>-14010152182.052889</v>
      </c>
    </row>
    <row r="693" spans="1:29" x14ac:dyDescent="0.2">
      <c r="A693" s="23">
        <v>43483</v>
      </c>
      <c r="B693" s="24">
        <v>63280932003.814102</v>
      </c>
      <c r="C693" s="24">
        <f t="shared" si="81"/>
        <v>66732393145.773964</v>
      </c>
      <c r="D693" s="25">
        <f>LN(Data[[#This Row],[NVActual]])</f>
        <v>24.870849888549785</v>
      </c>
      <c r="E693" s="26">
        <v>606378</v>
      </c>
      <c r="F693" s="40">
        <f>Data[[#This Row],[DAA 
(n)]]^2</f>
        <v>367694278884</v>
      </c>
      <c r="G693" s="41">
        <f t="shared" si="82"/>
        <v>335120924379.56665</v>
      </c>
      <c r="H693" s="28">
        <f>LN(Data[[#This Row],[Metcalfe
(n^2)]])</f>
        <v>26.630517665937596</v>
      </c>
      <c r="I693" s="42">
        <f t="shared" si="83"/>
        <v>26.517375413867693</v>
      </c>
      <c r="J693" s="40">
        <f>Data[[#This Row],[DAA 
(n)]]*LN(Data[[#This Row],[DAA 
(n)]])</f>
        <v>8074080.0206179535</v>
      </c>
      <c r="K693" s="40">
        <f t="shared" si="84"/>
        <v>7643562.3684000261</v>
      </c>
      <c r="L693" s="29">
        <f>LN(Data[[#This Row],[MA'[n*ln(n)']
30d]])</f>
        <v>15.849374331055014</v>
      </c>
      <c r="M693" s="43">
        <f t="shared" si="85"/>
        <v>15.883977771886395</v>
      </c>
      <c r="N693" s="40">
        <f>Data[[#This Row],[DAA 
(n)]]^1.5</f>
        <v>472188226.70744652</v>
      </c>
      <c r="O693" s="40">
        <f t="shared" si="86"/>
        <v>438852415.79873484</v>
      </c>
      <c r="P693" s="43">
        <f>LN(Data[[#This Row],[MA'[n^1.5']]])</f>
        <v>19.899673731826567</v>
      </c>
      <c r="Q693" s="43">
        <f t="shared" si="87"/>
        <v>19.948167369939217</v>
      </c>
      <c r="R693" s="30">
        <f>$O$1+$O$2*Data[[#This Row],[MA'[ln(n^2)']]]</f>
        <v>26.517375413867693</v>
      </c>
      <c r="S693" s="30">
        <f>$Q$1+$Q$2*Data[[#This Row],[MA'[ln(n*ln(n))']]]</f>
        <v>22.728563323612548</v>
      </c>
      <c r="T693" s="31">
        <f>$O$3*Data[[#This Row],[Metcalfe
(n^2)]]</f>
        <v>191201025019.67999</v>
      </c>
      <c r="U693" s="31">
        <f t="shared" si="88"/>
        <v>174262880677.37463</v>
      </c>
      <c r="V693" s="30">
        <f>LN(Data[[#This Row],[MA'[NVA']
30d]]/Data[[#This Row],[MA'[NVMetcalfe calc']]])</f>
        <v>-0.95987447819313632</v>
      </c>
      <c r="W693" s="30">
        <f>$Q$3+Data[[#This Row],[NVM
(scaled)]]/((Data[[#This Row],[Upper Bound]]-Data[[#This Row],[Lower Bound]])/2)</f>
        <v>8.3311119513189369E-2</v>
      </c>
      <c r="X693" s="30">
        <f>(Data[[#This Row],[Upper Bound]]+Data[[#This Row],[Lower Bound]])/2</f>
        <v>24.622969368740122</v>
      </c>
      <c r="Y693" s="32">
        <f>LN(Data[[#This Row],[NVActual]]/Data[[#This Row],[MA'[n^2']
30d]])</f>
        <v>-1.6669073833855241</v>
      </c>
      <c r="Z693" s="32">
        <f>LN(Data[[#This Row],[NVActual]]/Data[[#This Row],[MA'[n*ln(n)']
30d]])</f>
        <v>9.0214755574947709</v>
      </c>
      <c r="AA693" s="32">
        <f>LN(Data[[#This Row],[NVActual]]/Data[[#This Row],[MA'[n^1.5']]])</f>
        <v>4.9711761567232173</v>
      </c>
      <c r="AB693" s="32">
        <f>LN(Data[[#This Row],[NVActual]]/Data[[#This Row],[Metcalfe
(n^2)]])</f>
        <v>-1.7596677773878109</v>
      </c>
      <c r="AC693" s="34">
        <f>1+Data[[#This Row],[MA'[NVMetcalfe calc']]]/((Data[[#This Row],[NVM_norm
(scaled)]]-Data[[#This Row],[NV_fund.]])/2)</f>
        <v>-14202551551.0669</v>
      </c>
    </row>
    <row r="694" spans="1:29" x14ac:dyDescent="0.2">
      <c r="A694" s="23">
        <v>43482</v>
      </c>
      <c r="B694" s="24">
        <v>64208582392.801399</v>
      </c>
      <c r="C694" s="24">
        <f t="shared" si="81"/>
        <v>66806787161.931656</v>
      </c>
      <c r="D694" s="25">
        <f>LN(Data[[#This Row],[NVActual]])</f>
        <v>24.885402720838531</v>
      </c>
      <c r="E694" s="26">
        <v>619396</v>
      </c>
      <c r="F694" s="40">
        <f>Data[[#This Row],[DAA 
(n)]]^2</f>
        <v>383651404816</v>
      </c>
      <c r="G694" s="41">
        <f t="shared" si="82"/>
        <v>339266968195.46667</v>
      </c>
      <c r="H694" s="28">
        <f>LN(Data[[#This Row],[Metcalfe
(n^2)]])</f>
        <v>26.673000177275881</v>
      </c>
      <c r="I694" s="42">
        <f t="shared" si="83"/>
        <v>26.527088097892417</v>
      </c>
      <c r="J694" s="40">
        <f>Data[[#This Row],[DAA 
(n)]]*LN(Data[[#This Row],[DAA 
(n)]])</f>
        <v>8260574.8089019861</v>
      </c>
      <c r="K694" s="40">
        <f t="shared" si="84"/>
        <v>7689179.7020775937</v>
      </c>
      <c r="L694" s="29">
        <f>LN(Data[[#This Row],[MA'[n*ln(n)']
30d]])</f>
        <v>15.855324665060968</v>
      </c>
      <c r="M694" s="43">
        <f t="shared" si="85"/>
        <v>15.886609939513932</v>
      </c>
      <c r="N694" s="40">
        <f>Data[[#This Row],[DAA 
(n)]]^1.5</f>
        <v>487475276.84736139</v>
      </c>
      <c r="O694" s="40">
        <f t="shared" si="86"/>
        <v>442696862.96063155</v>
      </c>
      <c r="P694" s="43">
        <f>LN(Data[[#This Row],[MA'[n^1.5']]])</f>
        <v>19.908395811525537</v>
      </c>
      <c r="Q694" s="43">
        <f t="shared" si="87"/>
        <v>19.951820296539299</v>
      </c>
      <c r="R694" s="30">
        <f>$O$1+$O$2*Data[[#This Row],[MA'[ln(n^2)']]]</f>
        <v>26.527088097892417</v>
      </c>
      <c r="S694" s="30">
        <f>$Q$1+$Q$2*Data[[#This Row],[MA'[ln(n*ln(n))']]]</f>
        <v>22.732906400197987</v>
      </c>
      <c r="T694" s="31">
        <f>$O$3*Data[[#This Row],[Metcalfe
(n^2)]]</f>
        <v>199498730504.32001</v>
      </c>
      <c r="U694" s="31">
        <f t="shared" si="88"/>
        <v>176418823461.64264</v>
      </c>
      <c r="V694" s="30">
        <f>LN(Data[[#This Row],[MA'[NVA']
30d]]/Data[[#This Row],[MA'[NVMetcalfe calc']]])</f>
        <v>-0.97105616724414767</v>
      </c>
      <c r="W694" s="30">
        <f>$Q$3+Data[[#This Row],[NVM
(scaled)]]/((Data[[#This Row],[Upper Bound]]-Data[[#This Row],[Lower Bound]])/2)</f>
        <v>7.8134072316979997E-2</v>
      </c>
      <c r="X694" s="30">
        <f>(Data[[#This Row],[Upper Bound]]+Data[[#This Row],[Lower Bound]])/2</f>
        <v>24.629997249045203</v>
      </c>
      <c r="Y694" s="29">
        <f>LN(Data[[#This Row],[NVActual]]/Data[[#This Row],[MA'[n^2']
30d]])</f>
        <v>-1.6646504303604679</v>
      </c>
      <c r="Z694" s="29">
        <f>LN(Data[[#This Row],[NVActual]]/Data[[#This Row],[MA'[n*ln(n)']
30d]])</f>
        <v>9.0300780557775617</v>
      </c>
      <c r="AA694" s="29">
        <f>LN(Data[[#This Row],[NVActual]]/Data[[#This Row],[MA'[n^1.5']]])</f>
        <v>4.9770069093129914</v>
      </c>
      <c r="AB694" s="29">
        <f>LN(Data[[#This Row],[NVActual]]/Data[[#This Row],[Metcalfe
(n^2)]])</f>
        <v>-1.7875974564373498</v>
      </c>
      <c r="AC694" s="26">
        <f>1+Data[[#This Row],[MA'[NVMetcalfe calc']]]/((Data[[#This Row],[NVM_norm
(scaled)]]-Data[[#This Row],[NV_fund.]])/2)</f>
        <v>-14371114907.204876</v>
      </c>
    </row>
    <row r="695" spans="1:29" x14ac:dyDescent="0.2">
      <c r="A695" s="23">
        <v>43481</v>
      </c>
      <c r="B695" s="24">
        <v>63244141437.5597</v>
      </c>
      <c r="C695" s="24">
        <f t="shared" si="81"/>
        <v>66812331095.37748</v>
      </c>
      <c r="D695" s="25">
        <f>LN(Data[[#This Row],[NVActual]])</f>
        <v>24.870268334770909</v>
      </c>
      <c r="E695" s="26">
        <v>639811</v>
      </c>
      <c r="F695" s="40">
        <f>Data[[#This Row],[DAA 
(n)]]^2</f>
        <v>409358115721</v>
      </c>
      <c r="G695" s="41">
        <f t="shared" si="82"/>
        <v>340841057638.26666</v>
      </c>
      <c r="H695" s="28">
        <f>LN(Data[[#This Row],[Metcalfe
(n^2)]])</f>
        <v>26.737856198445062</v>
      </c>
      <c r="I695" s="42">
        <f t="shared" si="83"/>
        <v>26.530957483496231</v>
      </c>
      <c r="J695" s="40">
        <f>Data[[#This Row],[DAA 
(n)]]*LN(Data[[#This Row],[DAA 
(n)]])</f>
        <v>8553587.2560916673</v>
      </c>
      <c r="K695" s="40">
        <f t="shared" si="84"/>
        <v>7706904.2275890531</v>
      </c>
      <c r="L695" s="29">
        <f>LN(Data[[#This Row],[MA'[n*ln(n)']
30d]])</f>
        <v>15.857627138004451</v>
      </c>
      <c r="M695" s="43">
        <f t="shared" si="85"/>
        <v>15.889003798844785</v>
      </c>
      <c r="N695" s="40">
        <f>Data[[#This Row],[DAA 
(n)]]^1.5</f>
        <v>511773216.74504292</v>
      </c>
      <c r="O695" s="40">
        <f t="shared" si="86"/>
        <v>444174943.5486275</v>
      </c>
      <c r="P695" s="43">
        <f>LN(Data[[#This Row],[MA'[n^1.5']]])</f>
        <v>19.911729059793597</v>
      </c>
      <c r="Q695" s="43">
        <f t="shared" si="87"/>
        <v>19.955124196507235</v>
      </c>
      <c r="R695" s="30">
        <f>$O$1+$O$2*Data[[#This Row],[MA'[ln(n^2)']]]</f>
        <v>26.530957483496231</v>
      </c>
      <c r="S695" s="30">
        <f>$Q$1+$Q$2*Data[[#This Row],[MA'[ln(n*ln(n))']]]</f>
        <v>22.736856268093891</v>
      </c>
      <c r="T695" s="31">
        <f>$O$3*Data[[#This Row],[Metcalfe
(n^2)]]</f>
        <v>212866220174.92001</v>
      </c>
      <c r="U695" s="31">
        <f t="shared" si="88"/>
        <v>177237349971.89862</v>
      </c>
      <c r="V695" s="30">
        <f>LN(Data[[#This Row],[MA'[NVA']
30d]]/Data[[#This Row],[MA'[NVMetcalfe calc']]])</f>
        <v>-0.97560213383992378</v>
      </c>
      <c r="W695" s="30">
        <f>$Q$3+Data[[#This Row],[NVM
(scaled)]]/((Data[[#This Row],[Upper Bound]]-Data[[#This Row],[Lower Bound]])/2)</f>
        <v>7.5726880516829964E-2</v>
      </c>
      <c r="X695" s="30">
        <f>(Data[[#This Row],[Upper Bound]]+Data[[#This Row],[Lower Bound]])/2</f>
        <v>24.633906875795063</v>
      </c>
      <c r="Y695" s="32">
        <f>LN(Data[[#This Row],[NVActual]]/Data[[#This Row],[MA'[n^2']
30d]])</f>
        <v>-1.6844137641649082</v>
      </c>
      <c r="Z695" s="32">
        <f>LN(Data[[#This Row],[NVActual]]/Data[[#This Row],[MA'[n*ln(n)']
30d]])</f>
        <v>9.0126411967664559</v>
      </c>
      <c r="AA695" s="32">
        <f>LN(Data[[#This Row],[NVActual]]/Data[[#This Row],[MA'[n^1.5']]])</f>
        <v>4.9585392749773103</v>
      </c>
      <c r="AB695" s="32">
        <f>LN(Data[[#This Row],[NVActual]]/Data[[#This Row],[Metcalfe
(n^2)]])</f>
        <v>-1.8675878636741556</v>
      </c>
      <c r="AC695" s="34">
        <f>1+Data[[#This Row],[MA'[NVMetcalfe calc']]]/((Data[[#This Row],[NVM_norm
(scaled)]]-Data[[#This Row],[NV_fund.]])/2)</f>
        <v>-14434078583.485968</v>
      </c>
    </row>
    <row r="696" spans="1:29" x14ac:dyDescent="0.2">
      <c r="A696" s="23">
        <v>43480</v>
      </c>
      <c r="B696" s="24">
        <v>62795089374.379601</v>
      </c>
      <c r="C696" s="24">
        <f t="shared" si="81"/>
        <v>66749455411.263557</v>
      </c>
      <c r="D696" s="25">
        <f>LN(Data[[#This Row],[NVActual]])</f>
        <v>24.863142712687718</v>
      </c>
      <c r="E696" s="26">
        <v>621686</v>
      </c>
      <c r="F696" s="40">
        <f>Data[[#This Row],[DAA 
(n)]]^2</f>
        <v>386493482596</v>
      </c>
      <c r="G696" s="41">
        <f t="shared" si="82"/>
        <v>342744691922.76666</v>
      </c>
      <c r="H696" s="28">
        <f>LN(Data[[#This Row],[Metcalfe
(n^2)]])</f>
        <v>26.680380842208166</v>
      </c>
      <c r="I696" s="42">
        <f t="shared" si="83"/>
        <v>26.535310724362528</v>
      </c>
      <c r="J696" s="40">
        <f>Data[[#This Row],[DAA 
(n)]]*LN(Data[[#This Row],[DAA 
(n)]])</f>
        <v>8293409.6221345132</v>
      </c>
      <c r="K696" s="40">
        <f t="shared" si="84"/>
        <v>7727630.0489465594</v>
      </c>
      <c r="L696" s="29">
        <f>LN(Data[[#This Row],[MA'[n*ln(n)']
30d]])</f>
        <v>15.860312782215487</v>
      </c>
      <c r="M696" s="43">
        <f t="shared" si="85"/>
        <v>15.891102719708835</v>
      </c>
      <c r="N696" s="40">
        <f>Data[[#This Row],[DAA 
(n)]]^1.5</f>
        <v>490181177.95482135</v>
      </c>
      <c r="O696" s="40">
        <f t="shared" si="86"/>
        <v>445930416.84152889</v>
      </c>
      <c r="P696" s="43">
        <f>LN(Data[[#This Row],[MA'[n^1.5']]])</f>
        <v>19.915673481762184</v>
      </c>
      <c r="Q696" s="43">
        <f t="shared" si="87"/>
        <v>19.958017198270067</v>
      </c>
      <c r="R696" s="30">
        <f>$O$1+$O$2*Data[[#This Row],[MA'[ln(n^2)']]]</f>
        <v>26.535310724362528</v>
      </c>
      <c r="S696" s="30">
        <f>$Q$1+$Q$2*Data[[#This Row],[MA'[ln(n*ln(n))']]]</f>
        <v>22.740319487519574</v>
      </c>
      <c r="T696" s="31">
        <f>$O$3*Data[[#This Row],[Metcalfe
(n^2)]]</f>
        <v>200976610949.92001</v>
      </c>
      <c r="U696" s="31">
        <f t="shared" si="88"/>
        <v>178227239799.83868</v>
      </c>
      <c r="V696" s="30">
        <f>LN(Data[[#This Row],[MA'[NVA']
30d]]/Data[[#This Row],[MA'[NVMetcalfe calc']]])</f>
        <v>-0.98211322556998371</v>
      </c>
      <c r="W696" s="30">
        <f>$Q$3+Data[[#This Row],[NVM
(scaled)]]/((Data[[#This Row],[Upper Bound]]-Data[[#This Row],[Lower Bound]])/2)</f>
        <v>7.2416077257136502E-2</v>
      </c>
      <c r="X696" s="30">
        <f>(Data[[#This Row],[Upper Bound]]+Data[[#This Row],[Lower Bound]])/2</f>
        <v>24.637815105941051</v>
      </c>
      <c r="Y696" s="29">
        <f>LN(Data[[#This Row],[NVActual]]/Data[[#This Row],[MA'[n^2']
30d]])</f>
        <v>-1.697108955849663</v>
      </c>
      <c r="Z696" s="29">
        <f>LN(Data[[#This Row],[NVActual]]/Data[[#This Row],[MA'[n*ln(n)']
30d]])</f>
        <v>9.0028299304722292</v>
      </c>
      <c r="AA696" s="29">
        <f>LN(Data[[#This Row],[NVActual]]/Data[[#This Row],[MA'[n^1.5']]])</f>
        <v>4.9474692309255328</v>
      </c>
      <c r="AB696" s="29">
        <f>LN(Data[[#This Row],[NVActual]]/Data[[#This Row],[Metcalfe
(n^2)]])</f>
        <v>-1.8172381295204505</v>
      </c>
      <c r="AC696" s="26">
        <f>1+Data[[#This Row],[MA'[NVMetcalfe calc']]]/((Data[[#This Row],[NVM_norm
(scaled)]]-Data[[#This Row],[NV_fund.]])/2)</f>
        <v>-14510429045.296438</v>
      </c>
    </row>
    <row r="697" spans="1:29" x14ac:dyDescent="0.2">
      <c r="A697" s="23">
        <v>43479</v>
      </c>
      <c r="B697" s="24">
        <v>64157175963.515198</v>
      </c>
      <c r="C697" s="24">
        <f t="shared" si="81"/>
        <v>66531512718.057907</v>
      </c>
      <c r="D697" s="25">
        <f>LN(Data[[#This Row],[NVActual]])</f>
        <v>24.884601784004712</v>
      </c>
      <c r="E697" s="26">
        <v>604549</v>
      </c>
      <c r="F697" s="40">
        <f>Data[[#This Row],[DAA 
(n)]]^2</f>
        <v>365479493401</v>
      </c>
      <c r="G697" s="41">
        <f t="shared" si="82"/>
        <v>339561210514.76666</v>
      </c>
      <c r="H697" s="28">
        <f>LN(Data[[#This Row],[Metcalfe
(n^2)]])</f>
        <v>26.624476008956247</v>
      </c>
      <c r="I697" s="42">
        <f t="shared" si="83"/>
        <v>26.525849744335648</v>
      </c>
      <c r="J697" s="40">
        <f>Data[[#This Row],[DAA 
(n)]]*LN(Data[[#This Row],[DAA 
(n)]])</f>
        <v>8047900.1733692447</v>
      </c>
      <c r="K697" s="40">
        <f t="shared" si="84"/>
        <v>7688503.0170460949</v>
      </c>
      <c r="L697" s="29">
        <f>LN(Data[[#This Row],[MA'[n*ln(n)']
30d]])</f>
        <v>15.855236656348042</v>
      </c>
      <c r="M697" s="43">
        <f t="shared" si="85"/>
        <v>15.892926253449069</v>
      </c>
      <c r="N697" s="40">
        <f>Data[[#This Row],[DAA 
(n)]]^1.5</f>
        <v>470053467.44395024</v>
      </c>
      <c r="O697" s="40">
        <f t="shared" si="86"/>
        <v>442797498.13646632</v>
      </c>
      <c r="P697" s="43">
        <f>LN(Data[[#This Row],[MA'[n^1.5']]])</f>
        <v>19.90862310868448</v>
      </c>
      <c r="Q697" s="43">
        <f t="shared" si="87"/>
        <v>19.960516310781014</v>
      </c>
      <c r="R697" s="30">
        <f>$O$1+$O$2*Data[[#This Row],[MA'[ln(n^2)']]]</f>
        <v>26.525849744335648</v>
      </c>
      <c r="S697" s="30">
        <f>$Q$1+$Q$2*Data[[#This Row],[MA'[ln(n*ln(n))']]]</f>
        <v>22.743328318190962</v>
      </c>
      <c r="T697" s="31">
        <f>$O$3*Data[[#This Row],[Metcalfe
(n^2)]]</f>
        <v>190049336568.52002</v>
      </c>
      <c r="U697" s="31">
        <f t="shared" si="88"/>
        <v>176571829467.67865</v>
      </c>
      <c r="V697" s="30">
        <f>LN(Data[[#This Row],[MA'[NVA']
30d]]/Data[[#This Row],[MA'[NVMetcalfe calc']]])</f>
        <v>-0.97605204852995509</v>
      </c>
      <c r="W697" s="30">
        <f>$Q$3+Data[[#This Row],[NVM
(scaled)]]/((Data[[#This Row],[Upper Bound]]-Data[[#This Row],[Lower Bound]])/2)</f>
        <v>7.3914596341208005E-2</v>
      </c>
      <c r="X697" s="30">
        <f>(Data[[#This Row],[Upper Bound]]+Data[[#This Row],[Lower Bound]])/2</f>
        <v>24.634589031263303</v>
      </c>
      <c r="Y697" s="32">
        <f>LN(Data[[#This Row],[NVActual]]/Data[[#This Row],[MA'[n^2']
30d]])</f>
        <v>-1.6663182797561276</v>
      </c>
      <c r="Z697" s="32">
        <f>LN(Data[[#This Row],[NVActual]]/Data[[#This Row],[MA'[n*ln(n)']
30d]])</f>
        <v>9.0293651276566678</v>
      </c>
      <c r="AA697" s="32">
        <f>LN(Data[[#This Row],[NVActual]]/Data[[#This Row],[MA'[n^1.5']]])</f>
        <v>4.9759786753202322</v>
      </c>
      <c r="AB697" s="32">
        <f>LN(Data[[#This Row],[NVActual]]/Data[[#This Row],[Metcalfe
(n^2)]])</f>
        <v>-1.7398742249515355</v>
      </c>
      <c r="AC697" s="34">
        <f>1+Data[[#This Row],[MA'[NVMetcalfe calc']]]/((Data[[#This Row],[NVM_norm
(scaled)]]-Data[[#This Row],[NV_fund.]])/2)</f>
        <v>-14378418632.049946</v>
      </c>
    </row>
    <row r="698" spans="1:29" x14ac:dyDescent="0.2">
      <c r="A698" s="23">
        <v>43478</v>
      </c>
      <c r="B698" s="24">
        <v>61615986031.356201</v>
      </c>
      <c r="C698" s="24">
        <f t="shared" si="81"/>
        <v>66254538997.37516</v>
      </c>
      <c r="D698" s="25">
        <f>LN(Data[[#This Row],[NVActual]])</f>
        <v>24.844187187314123</v>
      </c>
      <c r="E698" s="26">
        <v>477843</v>
      </c>
      <c r="F698" s="40">
        <f>Data[[#This Row],[DAA 
(n)]]^2</f>
        <v>228333932649</v>
      </c>
      <c r="G698" s="41">
        <f t="shared" si="82"/>
        <v>339142334875.56665</v>
      </c>
      <c r="H698" s="28">
        <f>LN(Data[[#This Row],[Metcalfe
(n^2)]])</f>
        <v>26.154075011277229</v>
      </c>
      <c r="I698" s="42">
        <f t="shared" si="83"/>
        <v>26.524683478701601</v>
      </c>
      <c r="J698" s="40">
        <f>Data[[#This Row],[DAA 
(n)]]*LN(Data[[#This Row],[DAA 
(n)]])</f>
        <v>6248770.8328068722</v>
      </c>
      <c r="K698" s="40">
        <f t="shared" si="84"/>
        <v>7683504.4148078524</v>
      </c>
      <c r="L698" s="29">
        <f>LN(Data[[#This Row],[MA'[n*ln(n)']
30d]])</f>
        <v>15.854586305060277</v>
      </c>
      <c r="M698" s="43">
        <f t="shared" si="85"/>
        <v>15.895239701555106</v>
      </c>
      <c r="N698" s="40">
        <f>Data[[#This Row],[DAA 
(n)]]^1.5</f>
        <v>330314655.10751444</v>
      </c>
      <c r="O698" s="40">
        <f t="shared" si="86"/>
        <v>442391690.41399789</v>
      </c>
      <c r="P698" s="43">
        <f>LN(Data[[#This Row],[MA'[n^1.5']]])</f>
        <v>19.90770622502583</v>
      </c>
      <c r="Q698" s="43">
        <f t="shared" si="87"/>
        <v>19.963698603142806</v>
      </c>
      <c r="R698" s="30">
        <f>$O$1+$O$2*Data[[#This Row],[MA'[ln(n^2)']]]</f>
        <v>26.524683478701601</v>
      </c>
      <c r="S698" s="30">
        <f>$Q$1+$Q$2*Data[[#This Row],[MA'[ln(n*ln(n))']]]</f>
        <v>22.747145507565921</v>
      </c>
      <c r="T698" s="31">
        <f>$O$3*Data[[#This Row],[Metcalfe
(n^2)]]</f>
        <v>118733644977.48001</v>
      </c>
      <c r="U698" s="31">
        <f t="shared" si="88"/>
        <v>176354014135.29465</v>
      </c>
      <c r="V698" s="30">
        <f>LN(Data[[#This Row],[MA'[NVA']
30d]]/Data[[#This Row],[MA'[NVMetcalfe calc']]])</f>
        <v>-0.97898944305658697</v>
      </c>
      <c r="W698" s="30">
        <f>$Q$3+Data[[#This Row],[NVM
(scaled)]]/((Data[[#This Row],[Upper Bound]]-Data[[#This Row],[Lower Bound]])/2)</f>
        <v>7.1678569196611641E-2</v>
      </c>
      <c r="X698" s="30">
        <f>(Data[[#This Row],[Upper Bound]]+Data[[#This Row],[Lower Bound]])/2</f>
        <v>24.635914493133761</v>
      </c>
      <c r="Y698" s="29">
        <f>LN(Data[[#This Row],[NVActual]]/Data[[#This Row],[MA'[n^2']
30d]])</f>
        <v>-1.705498535782876</v>
      </c>
      <c r="Z698" s="29">
        <f>LN(Data[[#This Row],[NVActual]]/Data[[#This Row],[MA'[n*ln(n)']
30d]])</f>
        <v>8.989600882253848</v>
      </c>
      <c r="AA698" s="29">
        <f>LN(Data[[#This Row],[NVActual]]/Data[[#This Row],[MA'[n^1.5']]])</f>
        <v>4.9364809622882957</v>
      </c>
      <c r="AB698" s="29">
        <f>LN(Data[[#This Row],[NVActual]]/Data[[#This Row],[Metcalfe
(n^2)]])</f>
        <v>-1.3098878239631031</v>
      </c>
      <c r="AC698" s="26">
        <f>1+Data[[#This Row],[MA'[NVMetcalfe calc']]]/((Data[[#This Row],[NVM_norm
(scaled)]]-Data[[#This Row],[NV_fund.]])/2)</f>
        <v>-14358599605.466299</v>
      </c>
    </row>
    <row r="699" spans="1:29" x14ac:dyDescent="0.2">
      <c r="A699" s="23">
        <v>43477</v>
      </c>
      <c r="B699" s="24">
        <v>63405613837.073898</v>
      </c>
      <c r="C699" s="24">
        <f t="shared" si="81"/>
        <v>66063891412.753143</v>
      </c>
      <c r="D699" s="25">
        <f>LN(Data[[#This Row],[NVActual]])</f>
        <v>24.872818240795684</v>
      </c>
      <c r="E699" s="26">
        <v>521168</v>
      </c>
      <c r="F699" s="40">
        <f>Data[[#This Row],[DAA 
(n)]]^2</f>
        <v>271616084224</v>
      </c>
      <c r="G699" s="41">
        <f t="shared" si="82"/>
        <v>347929047359.29999</v>
      </c>
      <c r="H699" s="28">
        <f>LN(Data[[#This Row],[Metcalfe
(n^2)]])</f>
        <v>26.327655451142597</v>
      </c>
      <c r="I699" s="42">
        <f t="shared" si="83"/>
        <v>26.550268080168461</v>
      </c>
      <c r="J699" s="40">
        <f>Data[[#This Row],[DAA 
(n)]]*LN(Data[[#This Row],[DAA 
(n)]])</f>
        <v>6860565.7680805428</v>
      </c>
      <c r="K699" s="40">
        <f t="shared" si="84"/>
        <v>7789917.185153082</v>
      </c>
      <c r="L699" s="29">
        <f>LN(Data[[#This Row],[MA'[n*ln(n)']
30d]])</f>
        <v>15.868340786872974</v>
      </c>
      <c r="M699" s="43">
        <f t="shared" si="85"/>
        <v>15.897798383777682</v>
      </c>
      <c r="N699" s="40">
        <f>Data[[#This Row],[DAA 
(n)]]^1.5</f>
        <v>376241426.98917949</v>
      </c>
      <c r="O699" s="40">
        <f t="shared" si="86"/>
        <v>450961069.05534673</v>
      </c>
      <c r="P699" s="43">
        <f>LN(Data[[#This Row],[MA'[n^1.5']]])</f>
        <v>19.926891572356006</v>
      </c>
      <c r="Q699" s="43">
        <f t="shared" si="87"/>
        <v>19.967229272097427</v>
      </c>
      <c r="R699" s="30">
        <f>$O$1+$O$2*Data[[#This Row],[MA'[ln(n^2)']]]</f>
        <v>26.550268080168461</v>
      </c>
      <c r="S699" s="30">
        <f>$Q$1+$Q$2*Data[[#This Row],[MA'[ln(n*ln(n))']]]</f>
        <v>22.751367333233173</v>
      </c>
      <c r="T699" s="31">
        <f>$O$3*Data[[#This Row],[Metcalfe
(n^2)]]</f>
        <v>141240363796.48001</v>
      </c>
      <c r="U699" s="31">
        <f t="shared" si="88"/>
        <v>180923104626.83597</v>
      </c>
      <c r="V699" s="30">
        <f>LN(Data[[#This Row],[MA'[NVA']
30d]]/Data[[#This Row],[MA'[NVMetcalfe calc']]])</f>
        <v>-1.0074497792065606</v>
      </c>
      <c r="W699" s="30">
        <f>$Q$3+Data[[#This Row],[NVM
(scaled)]]/((Data[[#This Row],[Upper Bound]]-Data[[#This Row],[Lower Bound]])/2)</f>
        <v>5.9609844363895492E-2</v>
      </c>
      <c r="X699" s="30">
        <f>(Data[[#This Row],[Upper Bound]]+Data[[#This Row],[Lower Bound]])/2</f>
        <v>24.650817706700817</v>
      </c>
      <c r="Y699" s="32">
        <f>LN(Data[[#This Row],[NVActual]]/Data[[#This Row],[MA'[n^2']
30d]])</f>
        <v>-1.7024461682388794</v>
      </c>
      <c r="Z699" s="32">
        <f>LN(Data[[#This Row],[NVActual]]/Data[[#This Row],[MA'[n*ln(n)']
30d]])</f>
        <v>9.0044774539227088</v>
      </c>
      <c r="AA699" s="32">
        <f>LN(Data[[#This Row],[NVActual]]/Data[[#This Row],[MA'[n^1.5']]])</f>
        <v>4.945926668439677</v>
      </c>
      <c r="AB699" s="32">
        <f>LN(Data[[#This Row],[NVActual]]/Data[[#This Row],[Metcalfe
(n^2)]])</f>
        <v>-1.4548372103469136</v>
      </c>
      <c r="AC699" s="34">
        <f>1+Data[[#This Row],[MA'[NVMetcalfe calc']]]/((Data[[#This Row],[NVM_norm
(scaled)]]-Data[[#This Row],[NV_fund.]])/2)</f>
        <v>-14714454501.572994</v>
      </c>
    </row>
    <row r="700" spans="1:29" x14ac:dyDescent="0.2">
      <c r="A700" s="23">
        <v>43476</v>
      </c>
      <c r="B700" s="24">
        <v>63757267284.872902</v>
      </c>
      <c r="C700" s="24">
        <f t="shared" si="81"/>
        <v>65858468808.353233</v>
      </c>
      <c r="D700" s="25">
        <f>LN(Data[[#This Row],[NVActual]])</f>
        <v>24.878349011113283</v>
      </c>
      <c r="E700" s="26">
        <v>623617</v>
      </c>
      <c r="F700" s="40">
        <f>Data[[#This Row],[DAA 
(n)]]^2</f>
        <v>388898162689</v>
      </c>
      <c r="G700" s="41">
        <f t="shared" si="82"/>
        <v>352473654430.79999</v>
      </c>
      <c r="H700" s="28">
        <f>LN(Data[[#This Row],[Metcalfe
(n^2)]])</f>
        <v>26.686583353717936</v>
      </c>
      <c r="I700" s="42">
        <f t="shared" si="83"/>
        <v>26.563826931342795</v>
      </c>
      <c r="J700" s="40">
        <f>Data[[#This Row],[DAA 
(n)]]*LN(Data[[#This Row],[DAA 
(n)]])</f>
        <v>8321103.5256477585</v>
      </c>
      <c r="K700" s="40">
        <f t="shared" si="84"/>
        <v>7845825.3634082125</v>
      </c>
      <c r="L700" s="29">
        <f>LN(Data[[#This Row],[MA'[n*ln(n)']
30d]])</f>
        <v>15.875492147462653</v>
      </c>
      <c r="M700" s="43">
        <f t="shared" si="85"/>
        <v>15.899962262664385</v>
      </c>
      <c r="N700" s="40">
        <f>Data[[#This Row],[DAA 
(n)]]^1.5</f>
        <v>492466755.75273734</v>
      </c>
      <c r="O700" s="40">
        <f t="shared" si="86"/>
        <v>455434900.7118203</v>
      </c>
      <c r="P700" s="43">
        <f>LN(Data[[#This Row],[MA'[n^1.5']]])</f>
        <v>19.936763346144939</v>
      </c>
      <c r="Q700" s="43">
        <f t="shared" si="87"/>
        <v>19.970214638076776</v>
      </c>
      <c r="R700" s="30">
        <f>$O$1+$O$2*Data[[#This Row],[MA'[ln(n^2)']]]</f>
        <v>26.563826931342795</v>
      </c>
      <c r="S700" s="30">
        <f>$Q$1+$Q$2*Data[[#This Row],[MA'[ln(n*ln(n))']]]</f>
        <v>22.754937733396233</v>
      </c>
      <c r="T700" s="31">
        <f>$O$3*Data[[#This Row],[Metcalfe
(n^2)]]</f>
        <v>202227044598.28</v>
      </c>
      <c r="U700" s="31">
        <f t="shared" si="88"/>
        <v>183286300304.01599</v>
      </c>
      <c r="V700" s="30">
        <f>LN(Data[[#This Row],[MA'[NVA']
30d]]/Data[[#This Row],[MA'[NVMetcalfe calc']]])</f>
        <v>-1.0235413853610893</v>
      </c>
      <c r="W700" s="30">
        <f>$Q$3+Data[[#This Row],[NVM
(scaled)]]/((Data[[#This Row],[Upper Bound]]-Data[[#This Row],[Lower Bound]])/2)</f>
        <v>5.2551241494292911E-2</v>
      </c>
      <c r="X700" s="30">
        <f>(Data[[#This Row],[Upper Bound]]+Data[[#This Row],[Lower Bound]])/2</f>
        <v>24.659382332369514</v>
      </c>
      <c r="Y700" s="29">
        <f>LN(Data[[#This Row],[NVActual]]/Data[[#This Row],[MA'[n^2']
30d]])</f>
        <v>-1.7098927060889344</v>
      </c>
      <c r="Z700" s="29">
        <f>LN(Data[[#This Row],[NVActual]]/Data[[#This Row],[MA'[n*ln(n)']
30d]])</f>
        <v>9.0028568636506296</v>
      </c>
      <c r="AA700" s="29">
        <f>LN(Data[[#This Row],[NVActual]]/Data[[#This Row],[MA'[n^1.5']]])</f>
        <v>4.9415856649683434</v>
      </c>
      <c r="AB700" s="29">
        <f>LN(Data[[#This Row],[NVActual]]/Data[[#This Row],[Metcalfe
(n^2)]])</f>
        <v>-1.8082343426046528</v>
      </c>
      <c r="AC700" s="26">
        <f>1+Data[[#This Row],[MA'[NVMetcalfe calc']]]/((Data[[#This Row],[NVM_norm
(scaled)]]-Data[[#This Row],[NV_fund.]])/2)</f>
        <v>-14897188477.038748</v>
      </c>
    </row>
    <row r="701" spans="1:29" x14ac:dyDescent="0.2">
      <c r="A701" s="23">
        <v>43475</v>
      </c>
      <c r="B701" s="24">
        <v>63465567015.280998</v>
      </c>
      <c r="C701" s="24">
        <f t="shared" si="81"/>
        <v>65727827089.585548</v>
      </c>
      <c r="D701" s="25">
        <f>LN(Data[[#This Row],[NVActual]])</f>
        <v>24.87376334404556</v>
      </c>
      <c r="E701" s="26">
        <v>634499</v>
      </c>
      <c r="F701" s="40">
        <f>Data[[#This Row],[DAA 
(n)]]^2</f>
        <v>402588981001</v>
      </c>
      <c r="G701" s="41">
        <f t="shared" si="82"/>
        <v>352166144440.36664</v>
      </c>
      <c r="H701" s="28">
        <f>LN(Data[[#This Row],[Metcalfe
(n^2)]])</f>
        <v>26.721181980182415</v>
      </c>
      <c r="I701" s="42">
        <f t="shared" si="83"/>
        <v>26.563026680618389</v>
      </c>
      <c r="J701" s="40">
        <f>Data[[#This Row],[DAA 
(n)]]*LN(Data[[#This Row],[DAA 
(n)]])</f>
        <v>8477281.6226218808</v>
      </c>
      <c r="K701" s="40">
        <f t="shared" si="84"/>
        <v>7842269.2346507804</v>
      </c>
      <c r="L701" s="29">
        <f>LN(Data[[#This Row],[MA'[n*ln(n)']
30d]])</f>
        <v>15.875038793641243</v>
      </c>
      <c r="M701" s="43">
        <f t="shared" si="85"/>
        <v>15.901886182363194</v>
      </c>
      <c r="N701" s="40">
        <f>Data[[#This Row],[DAA 
(n)]]^1.5</f>
        <v>505413005.23052627</v>
      </c>
      <c r="O701" s="40">
        <f t="shared" si="86"/>
        <v>455141973.14162868</v>
      </c>
      <c r="P701" s="43">
        <f>LN(Data[[#This Row],[MA'[n^1.5']]])</f>
        <v>19.936119957127037</v>
      </c>
      <c r="Q701" s="43">
        <f t="shared" si="87"/>
        <v>19.972868722944973</v>
      </c>
      <c r="R701" s="30">
        <f>$O$1+$O$2*Data[[#This Row],[MA'[ln(n^2)']]]</f>
        <v>26.563026680618389</v>
      </c>
      <c r="S701" s="30">
        <f>$Q$1+$Q$2*Data[[#This Row],[MA'[ln(n*ln(n))']]]</f>
        <v>22.758112200899269</v>
      </c>
      <c r="T701" s="31">
        <f>$O$3*Data[[#This Row],[Metcalfe
(n^2)]]</f>
        <v>209346270120.52002</v>
      </c>
      <c r="U701" s="31">
        <f t="shared" si="88"/>
        <v>183126395108.99063</v>
      </c>
      <c r="V701" s="30">
        <f>LN(Data[[#This Row],[MA'[NVA']
30d]]/Data[[#This Row],[MA'[NVMetcalfe calc']]])</f>
        <v>-1.024654214478713</v>
      </c>
      <c r="W701" s="30">
        <f>$Q$3+Data[[#This Row],[NVM
(scaled)]]/((Data[[#This Row],[Upper Bound]]-Data[[#This Row],[Lower Bound]])/2)</f>
        <v>5.1404864713619824E-2</v>
      </c>
      <c r="X701" s="30">
        <f>(Data[[#This Row],[Upper Bound]]+Data[[#This Row],[Lower Bound]])/2</f>
        <v>24.660569440758827</v>
      </c>
      <c r="Y701" s="32">
        <f>LN(Data[[#This Row],[NVActual]]/Data[[#This Row],[MA'[n^2']
30d]])</f>
        <v>-1.7136055583924368</v>
      </c>
      <c r="Z701" s="32">
        <f>LN(Data[[#This Row],[NVActual]]/Data[[#This Row],[MA'[n*ln(n)']
30d]])</f>
        <v>8.9987245504043187</v>
      </c>
      <c r="AA701" s="32">
        <f>LN(Data[[#This Row],[NVActual]]/Data[[#This Row],[MA'[n^1.5']]])</f>
        <v>4.9376433869185243</v>
      </c>
      <c r="AB701" s="32">
        <f>LN(Data[[#This Row],[NVActual]]/Data[[#This Row],[Metcalfe
(n^2)]])</f>
        <v>-1.8474186361368548</v>
      </c>
      <c r="AC701" s="34">
        <f>1+Data[[#This Row],[MA'[NVMetcalfe calc']]]/((Data[[#This Row],[NVM_norm
(scaled)]]-Data[[#This Row],[NV_fund.]])/2)</f>
        <v>-14882780317.942448</v>
      </c>
    </row>
    <row r="702" spans="1:29" x14ac:dyDescent="0.2">
      <c r="A702" s="23">
        <v>43474</v>
      </c>
      <c r="B702" s="24">
        <v>70196600171.878006</v>
      </c>
      <c r="C702" s="24">
        <f t="shared" si="81"/>
        <v>65568717696.153397</v>
      </c>
      <c r="D702" s="25">
        <f>LN(Data[[#This Row],[NVActual]])</f>
        <v>24.974565716205348</v>
      </c>
      <c r="E702" s="26">
        <v>619701</v>
      </c>
      <c r="F702" s="40">
        <f>Data[[#This Row],[DAA 
(n)]]^2</f>
        <v>384029329401</v>
      </c>
      <c r="G702" s="41">
        <f t="shared" si="82"/>
        <v>352204326100.36664</v>
      </c>
      <c r="H702" s="28">
        <f>LN(Data[[#This Row],[Metcalfe
(n^2)]])</f>
        <v>26.673984765265875</v>
      </c>
      <c r="I702" s="42">
        <f t="shared" si="83"/>
        <v>26.563121386254174</v>
      </c>
      <c r="J702" s="40">
        <f>Data[[#This Row],[DAA 
(n)]]*LN(Data[[#This Row],[DAA 
(n)]])</f>
        <v>8264947.5165100135</v>
      </c>
      <c r="K702" s="40">
        <f t="shared" si="84"/>
        <v>7842701.0311143938</v>
      </c>
      <c r="L702" s="29">
        <f>LN(Data[[#This Row],[MA'[n*ln(n)']
30d]])</f>
        <v>15.875093852268247</v>
      </c>
      <c r="M702" s="43">
        <f t="shared" si="85"/>
        <v>15.903949510298828</v>
      </c>
      <c r="N702" s="40">
        <f>Data[[#This Row],[DAA 
(n)]]^1.5</f>
        <v>487835381.51627475</v>
      </c>
      <c r="O702" s="40">
        <f t="shared" si="86"/>
        <v>455177910.51208341</v>
      </c>
      <c r="P702" s="43">
        <f>LN(Data[[#This Row],[MA'[n^1.5']]])</f>
        <v>19.936198912604379</v>
      </c>
      <c r="Q702" s="43">
        <f t="shared" si="87"/>
        <v>19.975720055318153</v>
      </c>
      <c r="R702" s="30">
        <f>$O$1+$O$2*Data[[#This Row],[MA'[ln(n^2)']]]</f>
        <v>26.563121386254174</v>
      </c>
      <c r="S702" s="30">
        <f>$Q$1+$Q$2*Data[[#This Row],[MA'[ln(n*ln(n))']]]</f>
        <v>22.761516691993066</v>
      </c>
      <c r="T702" s="31">
        <f>$O$3*Data[[#This Row],[Metcalfe
(n^2)]]</f>
        <v>199695251288.52002</v>
      </c>
      <c r="U702" s="31">
        <f t="shared" si="88"/>
        <v>183146249572.19061</v>
      </c>
      <c r="V702" s="30">
        <f>LN(Data[[#This Row],[MA'[NVA']
30d]]/Data[[#This Row],[MA'[NVMetcalfe calc']]])</f>
        <v>-1.0271862938326866</v>
      </c>
      <c r="W702" s="30">
        <f>$Q$3+Data[[#This Row],[NVM
(scaled)]]/((Data[[#This Row],[Upper Bound]]-Data[[#This Row],[Lower Bound]])/2)</f>
        <v>4.9603837619769275E-2</v>
      </c>
      <c r="X702" s="30">
        <f>(Data[[#This Row],[Upper Bound]]+Data[[#This Row],[Lower Bound]])/2</f>
        <v>24.66231903912362</v>
      </c>
      <c r="Y702" s="29">
        <f>LN(Data[[#This Row],[NVActual]]/Data[[#This Row],[MA'[n^2']
30d]])</f>
        <v>-1.6129115998065695</v>
      </c>
      <c r="Z702" s="29">
        <f>LN(Data[[#This Row],[NVActual]]/Data[[#This Row],[MA'[n*ln(n)']
30d]])</f>
        <v>9.0994718639371008</v>
      </c>
      <c r="AA702" s="29">
        <f>LN(Data[[#This Row],[NVActual]]/Data[[#This Row],[MA'[n^1.5']]])</f>
        <v>5.0383668036009706</v>
      </c>
      <c r="AB702" s="29">
        <f>LN(Data[[#This Row],[NVActual]]/Data[[#This Row],[Metcalfe
(n^2)]])</f>
        <v>-1.6994190490605263</v>
      </c>
      <c r="AC702" s="26">
        <f>1+Data[[#This Row],[MA'[NVMetcalfe calc']]]/((Data[[#This Row],[NVM_norm
(scaled)]]-Data[[#This Row],[NV_fund.]])/2)</f>
        <v>-14882246681.07271</v>
      </c>
    </row>
    <row r="703" spans="1:29" x14ac:dyDescent="0.2">
      <c r="A703" s="23">
        <v>43473</v>
      </c>
      <c r="B703" s="24">
        <v>70341968650.908798</v>
      </c>
      <c r="C703" s="24">
        <f t="shared" si="81"/>
        <v>65217200021.350182</v>
      </c>
      <c r="D703" s="25">
        <f>LN(Data[[#This Row],[NVActual]])</f>
        <v>24.976634451245026</v>
      </c>
      <c r="E703" s="26">
        <v>607366</v>
      </c>
      <c r="F703" s="40">
        <f>Data[[#This Row],[DAA 
(n)]]^2</f>
        <v>368893457956</v>
      </c>
      <c r="G703" s="41">
        <f t="shared" si="82"/>
        <v>351411749923.66669</v>
      </c>
      <c r="H703" s="28">
        <f>LN(Data[[#This Row],[Metcalfe
(n^2)]])</f>
        <v>26.63377370746932</v>
      </c>
      <c r="I703" s="42">
        <f t="shared" si="83"/>
        <v>26.560990885609488</v>
      </c>
      <c r="J703" s="40">
        <f>Data[[#This Row],[DAA 
(n)]]*LN(Data[[#This Row],[DAA 
(n)]])</f>
        <v>8088224.3008054057</v>
      </c>
      <c r="K703" s="40">
        <f t="shared" si="84"/>
        <v>7833396.6132674217</v>
      </c>
      <c r="L703" s="29">
        <f>LN(Data[[#This Row],[MA'[n*ln(n)']
30d]])</f>
        <v>15.873906768703106</v>
      </c>
      <c r="M703" s="43">
        <f t="shared" si="85"/>
        <v>15.905945601481369</v>
      </c>
      <c r="N703" s="40">
        <f>Data[[#This Row],[DAA 
(n)]]^1.5</f>
        <v>473342734.16299951</v>
      </c>
      <c r="O703" s="40">
        <f t="shared" si="86"/>
        <v>454416798.48968351</v>
      </c>
      <c r="P703" s="43">
        <f>LN(Data[[#This Row],[MA'[n^1.5']]])</f>
        <v>19.934525393195123</v>
      </c>
      <c r="Q703" s="43">
        <f t="shared" si="87"/>
        <v>19.978478168505365</v>
      </c>
      <c r="R703" s="30">
        <f>$O$1+$O$2*Data[[#This Row],[MA'[ln(n^2)']]]</f>
        <v>26.560990885609488</v>
      </c>
      <c r="S703" s="30">
        <f>$Q$1+$Q$2*Data[[#This Row],[MA'[ln(n*ln(n))']]]</f>
        <v>22.764810242444256</v>
      </c>
      <c r="T703" s="31">
        <f>$O$3*Data[[#This Row],[Metcalfe
(n^2)]]</f>
        <v>191824598137.12</v>
      </c>
      <c r="U703" s="31">
        <f t="shared" si="88"/>
        <v>182734109960.30664</v>
      </c>
      <c r="V703" s="30">
        <f>LN(Data[[#This Row],[MA'[NVA']
30d]]/Data[[#This Row],[MA'[NVMetcalfe calc']]])</f>
        <v>-1.0303089070970604</v>
      </c>
      <c r="W703" s="30">
        <f>$Q$3+Data[[#This Row],[NVM
(scaled)]]/((Data[[#This Row],[Upper Bound]]-Data[[#This Row],[Lower Bound]])/2)</f>
        <v>4.7186575695726152E-2</v>
      </c>
      <c r="X703" s="30">
        <f>(Data[[#This Row],[Upper Bound]]+Data[[#This Row],[Lower Bound]])/2</f>
        <v>24.66290056402687</v>
      </c>
      <c r="Y703" s="32">
        <f>LN(Data[[#This Row],[NVActual]]/Data[[#This Row],[MA'[n^2']
30d]])</f>
        <v>-1.6085899983559973</v>
      </c>
      <c r="Z703" s="32">
        <f>LN(Data[[#This Row],[NVActual]]/Data[[#This Row],[MA'[n*ln(n)']
30d]])</f>
        <v>9.1027276825419179</v>
      </c>
      <c r="AA703" s="32">
        <f>LN(Data[[#This Row],[NVActual]]/Data[[#This Row],[MA'[n^1.5']]])</f>
        <v>5.0421090580499017</v>
      </c>
      <c r="AB703" s="32">
        <f>LN(Data[[#This Row],[NVActual]]/Data[[#This Row],[Metcalfe
(n^2)]])</f>
        <v>-1.6571392562242961</v>
      </c>
      <c r="AC703" s="34">
        <f>1+Data[[#This Row],[MA'[NVMetcalfe calc']]]/((Data[[#This Row],[NVM_norm
(scaled)]]-Data[[#This Row],[NV_fund.]])/2)</f>
        <v>-14846947769.593214</v>
      </c>
    </row>
    <row r="704" spans="1:29" x14ac:dyDescent="0.2">
      <c r="A704" s="23">
        <v>43472</v>
      </c>
      <c r="B704" s="24">
        <v>70390228647.354996</v>
      </c>
      <c r="C704" s="24">
        <f t="shared" si="81"/>
        <v>64944950042.910568</v>
      </c>
      <c r="D704" s="25">
        <f>LN(Data[[#This Row],[NVActual]])</f>
        <v>24.977320292854326</v>
      </c>
      <c r="E704" s="26">
        <v>613474</v>
      </c>
      <c r="F704" s="40">
        <f>Data[[#This Row],[DAA 
(n)]]^2</f>
        <v>376350348676</v>
      </c>
      <c r="G704" s="41">
        <f t="shared" si="82"/>
        <v>348063371891.66669</v>
      </c>
      <c r="H704" s="28">
        <f>LN(Data[[#This Row],[Metcalfe
(n^2)]])</f>
        <v>26.653786324893908</v>
      </c>
      <c r="I704" s="42">
        <f t="shared" si="83"/>
        <v>26.550395133643729</v>
      </c>
      <c r="J704" s="40">
        <f>Data[[#This Row],[DAA 
(n)]]*LN(Data[[#This Row],[DAA 
(n)]])</f>
        <v>8175702.4559389828</v>
      </c>
      <c r="K704" s="40">
        <f t="shared" si="84"/>
        <v>7791033.0833681105</v>
      </c>
      <c r="L704" s="29">
        <f>LN(Data[[#This Row],[MA'[n*ln(n)']
30d]])</f>
        <v>15.868484025661072</v>
      </c>
      <c r="M704" s="43">
        <f t="shared" si="85"/>
        <v>15.907949476506163</v>
      </c>
      <c r="N704" s="40">
        <f>Data[[#This Row],[DAA 
(n)]]^1.5</f>
        <v>480500940.48155767</v>
      </c>
      <c r="O704" s="40">
        <f t="shared" si="86"/>
        <v>451070012.77111697</v>
      </c>
      <c r="P704" s="43">
        <f>LN(Data[[#This Row],[MA'[n^1.5']]])</f>
        <v>19.92713312437898</v>
      </c>
      <c r="Q704" s="43">
        <f t="shared" si="87"/>
        <v>19.981248833962706</v>
      </c>
      <c r="R704" s="30">
        <f>$O$1+$O$2*Data[[#This Row],[MA'[ln(n^2)']]]</f>
        <v>26.550395133643729</v>
      </c>
      <c r="S704" s="30">
        <f>$Q$1+$Q$2*Data[[#This Row],[MA'[ln(n*ln(n))']]]</f>
        <v>22.768116636235167</v>
      </c>
      <c r="T704" s="31">
        <f>$O$3*Data[[#This Row],[Metcalfe
(n^2)]]</f>
        <v>195702181311.52002</v>
      </c>
      <c r="U704" s="31">
        <f t="shared" si="88"/>
        <v>180992953383.66666</v>
      </c>
      <c r="V704" s="30">
        <f>LN(Data[[#This Row],[MA'[NVA']
30d]]/Data[[#This Row],[MA'[NVMetcalfe calc']]])</f>
        <v>-1.0249181102885547</v>
      </c>
      <c r="W704" s="30">
        <f>$Q$3+Data[[#This Row],[NVM
(scaled)]]/((Data[[#This Row],[Upper Bound]]-Data[[#This Row],[Lower Bound]])/2)</f>
        <v>4.8041965449778457E-2</v>
      </c>
      <c r="X704" s="30">
        <f>(Data[[#This Row],[Upper Bound]]+Data[[#This Row],[Lower Bound]])/2</f>
        <v>24.659255884939448</v>
      </c>
      <c r="Y704" s="29">
        <f>LN(Data[[#This Row],[NVActual]]/Data[[#This Row],[MA'[n^2']
30d]])</f>
        <v>-1.5983301104247671</v>
      </c>
      <c r="Z704" s="29">
        <f>LN(Data[[#This Row],[NVActual]]/Data[[#This Row],[MA'[n*ln(n)']
30d]])</f>
        <v>9.1088362671932561</v>
      </c>
      <c r="AA704" s="29">
        <f>LN(Data[[#This Row],[NVActual]]/Data[[#This Row],[MA'[n^1.5']]])</f>
        <v>5.0501871684753485</v>
      </c>
      <c r="AB704" s="29">
        <f>LN(Data[[#This Row],[NVActual]]/Data[[#This Row],[Metcalfe
(n^2)]])</f>
        <v>-1.676466032039579</v>
      </c>
      <c r="AC704" s="26">
        <f>1+Data[[#This Row],[MA'[NVMetcalfe calc']]]/((Data[[#This Row],[NVM_norm
(scaled)]]-Data[[#This Row],[NV_fund.]])/2)</f>
        <v>-14708169533.078772</v>
      </c>
    </row>
    <row r="705" spans="1:29" x14ac:dyDescent="0.2">
      <c r="A705" s="23">
        <v>43471</v>
      </c>
      <c r="B705" s="24">
        <v>71284878498.029907</v>
      </c>
      <c r="C705" s="24">
        <f t="shared" si="81"/>
        <v>64623081320.784279</v>
      </c>
      <c r="D705" s="25">
        <f>LN(Data[[#This Row],[NVActual]])</f>
        <v>24.98995005909735</v>
      </c>
      <c r="E705" s="26">
        <v>498140</v>
      </c>
      <c r="F705" s="40">
        <f>Data[[#This Row],[DAA 
(n)]]^2</f>
        <v>248143459600</v>
      </c>
      <c r="G705" s="41">
        <f t="shared" si="82"/>
        <v>344932146718.33331</v>
      </c>
      <c r="H705" s="28">
        <f>LN(Data[[#This Row],[Metcalfe
(n^2)]])</f>
        <v>26.237272881993388</v>
      </c>
      <c r="I705" s="42">
        <f t="shared" si="83"/>
        <v>26.5408235387121</v>
      </c>
      <c r="J705" s="40">
        <f>Data[[#This Row],[DAA 
(n)]]*LN(Data[[#This Row],[DAA 
(n)]])</f>
        <v>6534917.5567180933</v>
      </c>
      <c r="K705" s="40">
        <f t="shared" si="84"/>
        <v>7752041.6218242962</v>
      </c>
      <c r="L705" s="29">
        <f>LN(Data[[#This Row],[MA'[n*ln(n)']
30d]])</f>
        <v>15.863466801710706</v>
      </c>
      <c r="M705" s="43">
        <f t="shared" si="85"/>
        <v>15.910473128542492</v>
      </c>
      <c r="N705" s="40">
        <f>Data[[#This Row],[DAA 
(n)]]^1.5</f>
        <v>351582398.54285014</v>
      </c>
      <c r="O705" s="40">
        <f t="shared" si="86"/>
        <v>447966784.30892301</v>
      </c>
      <c r="P705" s="43">
        <f>LN(Data[[#This Row],[MA'[n^1.5']]])</f>
        <v>19.92022964546301</v>
      </c>
      <c r="Q705" s="43">
        <f t="shared" si="87"/>
        <v>19.984731013887988</v>
      </c>
      <c r="R705" s="30">
        <f>$O$1+$O$2*Data[[#This Row],[MA'[ln(n^2)']]]</f>
        <v>26.5408235387121</v>
      </c>
      <c r="S705" s="30">
        <f>$Q$1+$Q$2*Data[[#This Row],[MA'[ln(n*ln(n))']]]</f>
        <v>22.77228066209511</v>
      </c>
      <c r="T705" s="31">
        <f>$O$3*Data[[#This Row],[Metcalfe
(n^2)]]</f>
        <v>129034598992</v>
      </c>
      <c r="U705" s="31">
        <f t="shared" si="88"/>
        <v>179364716293.53333</v>
      </c>
      <c r="V705" s="30">
        <f>LN(Data[[#This Row],[MA'[NVA']
30d]]/Data[[#This Row],[MA'[NVMetcalfe calc']]])</f>
        <v>-1.0208496111417382</v>
      </c>
      <c r="W705" s="30">
        <f>$Q$3+Data[[#This Row],[NVM
(scaled)]]/((Data[[#This Row],[Upper Bound]]-Data[[#This Row],[Lower Bound]])/2)</f>
        <v>4.8225821191583806E-2</v>
      </c>
      <c r="X705" s="30">
        <f>(Data[[#This Row],[Upper Bound]]+Data[[#This Row],[Lower Bound]])/2</f>
        <v>24.656552100403605</v>
      </c>
      <c r="Y705" s="32">
        <f>LN(Data[[#This Row],[NVActual]]/Data[[#This Row],[MA'[n^2']
30d]])</f>
        <v>-1.576663499358381</v>
      </c>
      <c r="Z705" s="32">
        <f>LN(Data[[#This Row],[NVActual]]/Data[[#This Row],[MA'[n*ln(n)']
30d]])</f>
        <v>9.1264832573866439</v>
      </c>
      <c r="AA705" s="32">
        <f>LN(Data[[#This Row],[NVActual]]/Data[[#This Row],[MA'[n^1.5']]])</f>
        <v>5.0697204136343395</v>
      </c>
      <c r="AB705" s="32">
        <f>LN(Data[[#This Row],[NVActual]]/Data[[#This Row],[Metcalfe
(n^2)]])</f>
        <v>-1.2473228228960391</v>
      </c>
      <c r="AC705" s="34">
        <f>1+Data[[#This Row],[MA'[NVMetcalfe calc']]]/((Data[[#This Row],[NVM_norm
(scaled)]]-Data[[#This Row],[NV_fund.]])/2)</f>
        <v>-14577563239.86554</v>
      </c>
    </row>
    <row r="706" spans="1:29" x14ac:dyDescent="0.2">
      <c r="A706" s="23">
        <v>43470</v>
      </c>
      <c r="B706" s="24">
        <v>67355987463.887497</v>
      </c>
      <c r="C706" s="24">
        <f t="shared" si="81"/>
        <v>64218977074.757172</v>
      </c>
      <c r="D706" s="25">
        <f>LN(Data[[#This Row],[NVActual]])</f>
        <v>24.93325763657722</v>
      </c>
      <c r="E706" s="26">
        <v>519070</v>
      </c>
      <c r="F706" s="40">
        <f>Data[[#This Row],[DAA 
(n)]]^2</f>
        <v>269433664900</v>
      </c>
      <c r="G706" s="41">
        <f t="shared" si="82"/>
        <v>351130537461.03333</v>
      </c>
      <c r="H706" s="28">
        <f>LN(Data[[#This Row],[Metcalfe
(n^2)]])</f>
        <v>26.319588055624791</v>
      </c>
      <c r="I706" s="42">
        <f t="shared" si="83"/>
        <v>26.55946543131536</v>
      </c>
      <c r="J706" s="40">
        <f>Data[[#This Row],[DAA 
(n)]]*LN(Data[[#This Row],[DAA 
(n)]])</f>
        <v>6830854.2860165806</v>
      </c>
      <c r="K706" s="40">
        <f t="shared" si="84"/>
        <v>7828463.282188992</v>
      </c>
      <c r="L706" s="29">
        <f>LN(Data[[#This Row],[MA'[n*ln(n)']
30d]])</f>
        <v>15.873276788448587</v>
      </c>
      <c r="M706" s="43">
        <f t="shared" si="85"/>
        <v>15.913486488184969</v>
      </c>
      <c r="N706" s="40">
        <f>Data[[#This Row],[DAA 
(n)]]^1.5</f>
        <v>373971833.75174546</v>
      </c>
      <c r="O706" s="40">
        <f t="shared" si="86"/>
        <v>454073927.9123466</v>
      </c>
      <c r="P706" s="43">
        <f>LN(Data[[#This Row],[MA'[n^1.5']]])</f>
        <v>19.933770579560484</v>
      </c>
      <c r="Q706" s="43">
        <f t="shared" si="87"/>
        <v>19.98888711750919</v>
      </c>
      <c r="R706" s="30">
        <f>$O$1+$O$2*Data[[#This Row],[MA'[ln(n^2)']]]</f>
        <v>26.55946543131536</v>
      </c>
      <c r="S706" s="30">
        <f>$Q$1+$Q$2*Data[[#This Row],[MA'[ln(n*ln(n))']]]</f>
        <v>22.777252705505198</v>
      </c>
      <c r="T706" s="31">
        <f>$O$3*Data[[#This Row],[Metcalfe
(n^2)]]</f>
        <v>140105505748</v>
      </c>
      <c r="U706" s="31">
        <f t="shared" si="88"/>
        <v>182587879479.73734</v>
      </c>
      <c r="V706" s="30">
        <f>LN(Data[[#This Row],[MA'[NVA']
30d]]/Data[[#This Row],[MA'[NVMetcalfe calc']]])</f>
        <v>-1.0449328284376829</v>
      </c>
      <c r="W706" s="30">
        <f>$Q$3+Data[[#This Row],[NVM
(scaled)]]/((Data[[#This Row],[Upper Bound]]-Data[[#This Row],[Lower Bound]])/2)</f>
        <v>3.7448938391557496E-2</v>
      </c>
      <c r="X706" s="30">
        <f>(Data[[#This Row],[Upper Bound]]+Data[[#This Row],[Lower Bound]])/2</f>
        <v>24.668359068410279</v>
      </c>
      <c r="Y706" s="29">
        <f>LN(Data[[#This Row],[NVActual]]/Data[[#This Row],[MA'[n^2']
30d]])</f>
        <v>-1.6511662562951832</v>
      </c>
      <c r="Z706" s="29">
        <f>LN(Data[[#This Row],[NVActual]]/Data[[#This Row],[MA'[n*ln(n)']
30d]])</f>
        <v>9.0599808481286335</v>
      </c>
      <c r="AA706" s="29">
        <f>LN(Data[[#This Row],[NVActual]]/Data[[#This Row],[MA'[n^1.5']]])</f>
        <v>4.9994870570167373</v>
      </c>
      <c r="AB706" s="29">
        <f>LN(Data[[#This Row],[NVActual]]/Data[[#This Row],[Metcalfe
(n^2)]])</f>
        <v>-1.3863304190475696</v>
      </c>
      <c r="AC706" s="26">
        <f>1+Data[[#This Row],[MA'[NVMetcalfe calc']]]/((Data[[#This Row],[NVM_norm
(scaled)]]-Data[[#This Row],[NV_fund.]])/2)</f>
        <v>-14825914146.379379</v>
      </c>
    </row>
    <row r="707" spans="1:29" x14ac:dyDescent="0.2">
      <c r="A707" s="23">
        <v>43469</v>
      </c>
      <c r="B707" s="24">
        <v>67016917882.136101</v>
      </c>
      <c r="C707" s="24">
        <f t="shared" si="81"/>
        <v>64034552543.931679</v>
      </c>
      <c r="D707" s="25">
        <f>LN(Data[[#This Row],[NVActual]])</f>
        <v>24.928210930166703</v>
      </c>
      <c r="E707" s="26">
        <v>580495</v>
      </c>
      <c r="F707" s="40">
        <f>Data[[#This Row],[DAA 
(n)]]^2</f>
        <v>336974445025</v>
      </c>
      <c r="G707" s="41">
        <f t="shared" si="82"/>
        <v>356450947306.23334</v>
      </c>
      <c r="H707" s="28">
        <f>LN(Data[[#This Row],[Metcalfe
(n^2)]])</f>
        <v>26.543272933637123</v>
      </c>
      <c r="I707" s="42">
        <f t="shared" si="83"/>
        <v>26.574973492247867</v>
      </c>
      <c r="J707" s="40">
        <f>Data[[#This Row],[DAA 
(n)]]*LN(Data[[#This Row],[DAA 
(n)]])</f>
        <v>7704118.6108058412</v>
      </c>
      <c r="K707" s="40">
        <f t="shared" si="84"/>
        <v>7893176.3415057072</v>
      </c>
      <c r="L707" s="29">
        <f>LN(Data[[#This Row],[MA'[n*ln(n)']
30d]])</f>
        <v>15.881509189946826</v>
      </c>
      <c r="M707" s="43">
        <f t="shared" si="85"/>
        <v>15.916266799044811</v>
      </c>
      <c r="N707" s="40">
        <f>Data[[#This Row],[DAA 
(n)]]^1.5</f>
        <v>442280431.92615587</v>
      </c>
      <c r="O707" s="40">
        <f t="shared" si="86"/>
        <v>459279016.25919843</v>
      </c>
      <c r="P707" s="43">
        <f>LN(Data[[#This Row],[MA'[n^1.5']]])</f>
        <v>19.945168461901833</v>
      </c>
      <c r="Q707" s="43">
        <f t="shared" si="87"/>
        <v>19.992726755902641</v>
      </c>
      <c r="R707" s="30">
        <f>$O$1+$O$2*Data[[#This Row],[MA'[ln(n^2)']]]</f>
        <v>26.574973492247867</v>
      </c>
      <c r="S707" s="30">
        <f>$Q$1+$Q$2*Data[[#This Row],[MA'[ln(n*ln(n))']]]</f>
        <v>22.781840218423937</v>
      </c>
      <c r="T707" s="31">
        <f>$O$3*Data[[#This Row],[Metcalfe
(n^2)]]</f>
        <v>175226711413</v>
      </c>
      <c r="U707" s="31">
        <f t="shared" si="88"/>
        <v>185354492599.24133</v>
      </c>
      <c r="V707" s="30">
        <f>LN(Data[[#This Row],[MA'[NVA']
30d]]/Data[[#This Row],[MA'[NVMetcalfe calc']]])</f>
        <v>-1.0628473465927242</v>
      </c>
      <c r="W707" s="30">
        <f>$Q$3+Data[[#This Row],[NVM
(scaled)]]/((Data[[#This Row],[Upper Bound]]-Data[[#This Row],[Lower Bound]])/2)</f>
        <v>2.9593987415450052E-2</v>
      </c>
      <c r="X707" s="30">
        <f>(Data[[#This Row],[Upper Bound]]+Data[[#This Row],[Lower Bound]])/2</f>
        <v>24.678406855335901</v>
      </c>
      <c r="Y707" s="32">
        <f>LN(Data[[#This Row],[NVActual]]/Data[[#This Row],[MA'[n^2']
30d]])</f>
        <v>-1.6712515419530387</v>
      </c>
      <c r="Z707" s="32">
        <f>LN(Data[[#This Row],[NVActual]]/Data[[#This Row],[MA'[n*ln(n)']
30d]])</f>
        <v>9.0467017402198753</v>
      </c>
      <c r="AA707" s="32">
        <f>LN(Data[[#This Row],[NVActual]]/Data[[#This Row],[MA'[n^1.5']]])</f>
        <v>4.9830424682648697</v>
      </c>
      <c r="AB707" s="32">
        <f>LN(Data[[#This Row],[NVActual]]/Data[[#This Row],[Metcalfe
(n^2)]])</f>
        <v>-1.6150620034704219</v>
      </c>
      <c r="AC707" s="34">
        <f>1+Data[[#This Row],[MA'[NVMetcalfe calc']]]/((Data[[#This Row],[NVM_norm
(scaled)]]-Data[[#This Row],[NV_fund.]])/2)</f>
        <v>-15039628365.076288</v>
      </c>
    </row>
    <row r="708" spans="1:29" x14ac:dyDescent="0.2">
      <c r="A708" s="23">
        <v>43468</v>
      </c>
      <c r="B708" s="24">
        <v>66530624366.8097</v>
      </c>
      <c r="C708" s="24">
        <f t="shared" si="81"/>
        <v>63962271438.286186</v>
      </c>
      <c r="D708" s="25">
        <f>LN(Data[[#This Row],[NVActual]])</f>
        <v>24.920928195397035</v>
      </c>
      <c r="E708" s="26">
        <v>598436</v>
      </c>
      <c r="F708" s="40">
        <f>Data[[#This Row],[DAA 
(n)]]^2</f>
        <v>358125646096</v>
      </c>
      <c r="G708" s="41">
        <f t="shared" si="82"/>
        <v>357590830493.53333</v>
      </c>
      <c r="H708" s="28">
        <f>LN(Data[[#This Row],[Metcalfe
(n^2)]])</f>
        <v>26.604149728521293</v>
      </c>
      <c r="I708" s="42">
        <f t="shared" si="83"/>
        <v>26.578195346122996</v>
      </c>
      <c r="J708" s="40">
        <f>Data[[#This Row],[DAA 
(n)]]*LN(Data[[#This Row],[DAA 
(n)]])</f>
        <v>7960440.4734686846</v>
      </c>
      <c r="K708" s="40">
        <f t="shared" si="84"/>
        <v>7906873.3343101535</v>
      </c>
      <c r="L708" s="29">
        <f>LN(Data[[#This Row],[MA'[n*ln(n)']
30d]])</f>
        <v>15.883242981487564</v>
      </c>
      <c r="M708" s="43">
        <f t="shared" si="85"/>
        <v>15.918853868091714</v>
      </c>
      <c r="N708" s="40">
        <f>Data[[#This Row],[DAA 
(n)]]^1.5</f>
        <v>462941982.48496109</v>
      </c>
      <c r="O708" s="40">
        <f t="shared" si="86"/>
        <v>460387428.44632137</v>
      </c>
      <c r="P708" s="43">
        <f>LN(Data[[#This Row],[MA'[n^1.5']]])</f>
        <v>19.94757892871878</v>
      </c>
      <c r="Q708" s="43">
        <f t="shared" si="87"/>
        <v>19.996302357631862</v>
      </c>
      <c r="R708" s="30">
        <f>$O$1+$O$2*Data[[#This Row],[MA'[ln(n^2)']]]</f>
        <v>26.578195346122996</v>
      </c>
      <c r="S708" s="30">
        <f>$Q$1+$Q$2*Data[[#This Row],[MA'[ln(n*ln(n))']]]</f>
        <v>22.786108882351328</v>
      </c>
      <c r="T708" s="31">
        <f>$O$3*Data[[#This Row],[Metcalfe
(n^2)]]</f>
        <v>186225335969.92001</v>
      </c>
      <c r="U708" s="31">
        <f t="shared" si="88"/>
        <v>185947231856.63733</v>
      </c>
      <c r="V708" s="30">
        <f>LN(Data[[#This Row],[MA'[NVA']
30d]]/Data[[#This Row],[MA'[NVMetcalfe calc']]])</f>
        <v>-1.0671695330130559</v>
      </c>
      <c r="W708" s="30">
        <f>$Q$3+Data[[#This Row],[NVM
(scaled)]]/((Data[[#This Row],[Upper Bound]]-Data[[#This Row],[Lower Bound]])/2)</f>
        <v>2.7159704448493582E-2</v>
      </c>
      <c r="X708" s="30">
        <f>(Data[[#This Row],[Upper Bound]]+Data[[#This Row],[Lower Bound]])/2</f>
        <v>24.682152114237162</v>
      </c>
      <c r="Y708" s="29">
        <f>LN(Data[[#This Row],[NVActual]]/Data[[#This Row],[MA'[n^2']
30d]])</f>
        <v>-1.6817270427233715</v>
      </c>
      <c r="Z708" s="29">
        <f>LN(Data[[#This Row],[NVActual]]/Data[[#This Row],[MA'[n*ln(n)']
30d]])</f>
        <v>9.0376852139094712</v>
      </c>
      <c r="AA708" s="29">
        <f>LN(Data[[#This Row],[NVActual]]/Data[[#This Row],[MA'[n^1.5']]])</f>
        <v>4.9733492666782553</v>
      </c>
      <c r="AB708" s="29">
        <f>LN(Data[[#This Row],[NVActual]]/Data[[#This Row],[Metcalfe
(n^2)]])</f>
        <v>-1.6832215331242568</v>
      </c>
      <c r="AC708" s="26">
        <f>1+Data[[#This Row],[MA'[NVMetcalfe calc']]]/((Data[[#This Row],[NVM_norm
(scaled)]]-Data[[#This Row],[NV_fund.]])/2)</f>
        <v>-15083941520.1348</v>
      </c>
    </row>
    <row r="709" spans="1:29" x14ac:dyDescent="0.2">
      <c r="A709" s="23">
        <v>43467</v>
      </c>
      <c r="B709" s="24">
        <v>68463506989.451698</v>
      </c>
      <c r="C709" s="24">
        <f t="shared" si="81"/>
        <v>64015617940.313705</v>
      </c>
      <c r="D709" s="25">
        <f>LN(Data[[#This Row],[NVActual]])</f>
        <v>24.949566695576188</v>
      </c>
      <c r="E709" s="26">
        <v>578607</v>
      </c>
      <c r="F709" s="40">
        <f>Data[[#This Row],[DAA 
(n)]]^2</f>
        <v>334786060449</v>
      </c>
      <c r="G709" s="41">
        <f t="shared" si="82"/>
        <v>360679957125.53333</v>
      </c>
      <c r="H709" s="28">
        <f>LN(Data[[#This Row],[Metcalfe
(n^2)]])</f>
        <v>26.536757539237964</v>
      </c>
      <c r="I709" s="42">
        <f t="shared" si="83"/>
        <v>26.585866634775318</v>
      </c>
      <c r="J709" s="40">
        <f>Data[[#This Row],[DAA 
(n)]]*LN(Data[[#This Row],[DAA 
(n)]])</f>
        <v>7677176.8347529303</v>
      </c>
      <c r="K709" s="40">
        <f t="shared" si="84"/>
        <v>7941808.1614008378</v>
      </c>
      <c r="L709" s="29">
        <f>LN(Data[[#This Row],[MA'[n*ln(n)']
30d]])</f>
        <v>15.887651535433328</v>
      </c>
      <c r="M709" s="43">
        <f t="shared" si="85"/>
        <v>15.921569758981494</v>
      </c>
      <c r="N709" s="40">
        <f>Data[[#This Row],[DAA 
(n)]]^1.5</f>
        <v>440124480.20783246</v>
      </c>
      <c r="O709" s="40">
        <f t="shared" si="86"/>
        <v>463294633.12709129</v>
      </c>
      <c r="P709" s="43">
        <f>LN(Data[[#This Row],[MA'[n^1.5']]])</f>
        <v>19.95387376630746</v>
      </c>
      <c r="Q709" s="43">
        <f t="shared" si="87"/>
        <v>20.00006059100377</v>
      </c>
      <c r="R709" s="30">
        <f>$O$1+$O$2*Data[[#This Row],[MA'[ln(n^2)']]]</f>
        <v>26.585866634775318</v>
      </c>
      <c r="S709" s="30">
        <f>$Q$1+$Q$2*Data[[#This Row],[MA'[ln(n*ln(n))']]]</f>
        <v>22.790590102319463</v>
      </c>
      <c r="T709" s="31">
        <f>$O$3*Data[[#This Row],[Metcalfe
(n^2)]]</f>
        <v>174088751433.48001</v>
      </c>
      <c r="U709" s="31">
        <f t="shared" si="88"/>
        <v>187553577705.27734</v>
      </c>
      <c r="V709" s="30">
        <f>LN(Data[[#This Row],[MA'[NVA']
30d]]/Data[[#This Row],[MA'[NVMetcalfe calc']]])</f>
        <v>-1.0749374684473099</v>
      </c>
      <c r="W709" s="30">
        <f>$Q$3+Data[[#This Row],[NVM
(scaled)]]/((Data[[#This Row],[Upper Bound]]-Data[[#This Row],[Lower Bound]])/2)</f>
        <v>2.3539316961582624E-2</v>
      </c>
      <c r="X709" s="30">
        <f>(Data[[#This Row],[Upper Bound]]+Data[[#This Row],[Lower Bound]])/2</f>
        <v>24.688228368547392</v>
      </c>
      <c r="Y709" s="32">
        <f>LN(Data[[#This Row],[NVActual]]/Data[[#This Row],[MA'[n^2']
30d]])</f>
        <v>-1.6616901611307178</v>
      </c>
      <c r="Z709" s="32">
        <f>LN(Data[[#This Row],[NVActual]]/Data[[#This Row],[MA'[n*ln(n)']
30d]])</f>
        <v>9.061915160142858</v>
      </c>
      <c r="AA709" s="32">
        <f>LN(Data[[#This Row],[NVActual]]/Data[[#This Row],[MA'[n^1.5']]])</f>
        <v>4.995692929268726</v>
      </c>
      <c r="AB709" s="32">
        <f>LN(Data[[#This Row],[NVActual]]/Data[[#This Row],[Metcalfe
(n^2)]])</f>
        <v>-1.5871908436617765</v>
      </c>
      <c r="AC709" s="34">
        <f>1+Data[[#This Row],[MA'[NVMetcalfe calc']]]/((Data[[#This Row],[NVM_norm
(scaled)]]-Data[[#This Row],[NV_fund.]])/2)</f>
        <v>-15208266141.176937</v>
      </c>
    </row>
    <row r="710" spans="1:29" x14ac:dyDescent="0.2">
      <c r="A710" s="23">
        <v>43466</v>
      </c>
      <c r="B710" s="24">
        <v>67624758135.257202</v>
      </c>
      <c r="C710" s="24">
        <f t="shared" si="81"/>
        <v>63974952738.940331</v>
      </c>
      <c r="D710" s="25">
        <f>LN(Data[[#This Row],[NVActual]])</f>
        <v>24.937239997548541</v>
      </c>
      <c r="E710" s="26">
        <v>433715</v>
      </c>
      <c r="F710" s="40">
        <f>Data[[#This Row],[DAA 
(n)]]^2</f>
        <v>188108701225</v>
      </c>
      <c r="G710" s="41">
        <f t="shared" si="82"/>
        <v>360967345780.56665</v>
      </c>
      <c r="H710" s="28">
        <f>LN(Data[[#This Row],[Metcalfe
(n^2)]])</f>
        <v>25.960285830689617</v>
      </c>
      <c r="I710" s="42">
        <f t="shared" si="83"/>
        <v>26.58671419235138</v>
      </c>
      <c r="J710" s="40">
        <f>Data[[#This Row],[DAA 
(n)]]*LN(Data[[#This Row],[DAA 
(n)]])</f>
        <v>5629682.6845287737</v>
      </c>
      <c r="K710" s="40">
        <f t="shared" si="84"/>
        <v>7945330.6936094631</v>
      </c>
      <c r="L710" s="29">
        <f>LN(Data[[#This Row],[MA'[n*ln(n)']
30d]])</f>
        <v>15.88809497994508</v>
      </c>
      <c r="M710" s="43">
        <f t="shared" si="85"/>
        <v>15.92404122632453</v>
      </c>
      <c r="N710" s="40">
        <f>Data[[#This Row],[DAA 
(n)]]^1.5</f>
        <v>285631870.33627909</v>
      </c>
      <c r="O710" s="40">
        <f t="shared" si="86"/>
        <v>463577090.93694961</v>
      </c>
      <c r="P710" s="43">
        <f>LN(Data[[#This Row],[MA'[n^1.5']]])</f>
        <v>19.954483252628531</v>
      </c>
      <c r="Q710" s="43">
        <f t="shared" si="87"/>
        <v>20.003472947793714</v>
      </c>
      <c r="R710" s="30">
        <f>$O$1+$O$2*Data[[#This Row],[MA'[ln(n^2)']]]</f>
        <v>26.58671419235138</v>
      </c>
      <c r="S710" s="30">
        <f>$Q$1+$Q$2*Data[[#This Row],[MA'[ln(n*ln(n))']]]</f>
        <v>22.794668023435474</v>
      </c>
      <c r="T710" s="31">
        <f>$O$3*Data[[#This Row],[Metcalfe
(n^2)]]</f>
        <v>97816524637</v>
      </c>
      <c r="U710" s="31">
        <f t="shared" si="88"/>
        <v>187703019805.89465</v>
      </c>
      <c r="V710" s="30">
        <f>LN(Data[[#This Row],[MA'[NVA']
30d]]/Data[[#This Row],[MA'[NVMetcalfe calc']]])</f>
        <v>-1.076369388630497</v>
      </c>
      <c r="W710" s="30">
        <f>$Q$3+Data[[#This Row],[NVM
(scaled)]]/((Data[[#This Row],[Upper Bound]]-Data[[#This Row],[Lower Bound]])/2)</f>
        <v>2.2301538175514168E-2</v>
      </c>
      <c r="X710" s="30">
        <f>(Data[[#This Row],[Upper Bound]]+Data[[#This Row],[Lower Bound]])/2</f>
        <v>24.690691107893429</v>
      </c>
      <c r="Y710" s="29">
        <f>LN(Data[[#This Row],[NVActual]]/Data[[#This Row],[MA'[n^2']
30d]])</f>
        <v>-1.6748133387379815</v>
      </c>
      <c r="Z710" s="29">
        <f>LN(Data[[#This Row],[NVActual]]/Data[[#This Row],[MA'[n*ln(n)']
30d]])</f>
        <v>9.0491450176034611</v>
      </c>
      <c r="AA710" s="29">
        <f>LN(Data[[#This Row],[NVActual]]/Data[[#This Row],[MA'[n^1.5']]])</f>
        <v>4.9827567449200112</v>
      </c>
      <c r="AB710" s="29">
        <f>LN(Data[[#This Row],[NVActual]]/Data[[#This Row],[Metcalfe
(n^2)]])</f>
        <v>-1.0230458331410761</v>
      </c>
      <c r="AC710" s="26">
        <f>1+Data[[#This Row],[MA'[NVMetcalfe calc']]]/((Data[[#This Row],[NVM_norm
(scaled)]]-Data[[#This Row],[NV_fund.]])/2)</f>
        <v>-15218100821.950565</v>
      </c>
    </row>
    <row r="711" spans="1:29" x14ac:dyDescent="0.2">
      <c r="A711" s="23">
        <v>43465</v>
      </c>
      <c r="B711" s="24">
        <v>64593220119.1408</v>
      </c>
      <c r="C711" s="24">
        <f t="shared" si="81"/>
        <v>64115648162.582977</v>
      </c>
      <c r="D711" s="25">
        <f>LN(Data[[#This Row],[NVActual]])</f>
        <v>24.891375290511064</v>
      </c>
      <c r="E711" s="26">
        <v>557851</v>
      </c>
      <c r="F711" s="40">
        <f>Data[[#This Row],[DAA 
(n)]]^2</f>
        <v>311197738201</v>
      </c>
      <c r="G711" s="41">
        <f t="shared" si="82"/>
        <v>363118922979.76666</v>
      </c>
      <c r="H711" s="28">
        <f>LN(Data[[#This Row],[Metcalfe
(n^2)]])</f>
        <v>26.463694361232591</v>
      </c>
      <c r="I711" s="42">
        <f t="shared" si="83"/>
        <v>26.59654782415344</v>
      </c>
      <c r="J711" s="40">
        <f>Data[[#This Row],[DAA 
(n)]]*LN(Data[[#This Row],[DAA 
(n)]])</f>
        <v>7381399.1815539813</v>
      </c>
      <c r="K711" s="40">
        <f t="shared" si="84"/>
        <v>7977627.8985961778</v>
      </c>
      <c r="L711" s="29">
        <f>LN(Data[[#This Row],[MA'[n*ln(n)']
30d]])</f>
        <v>15.892151669421709</v>
      </c>
      <c r="M711" s="43">
        <f t="shared" si="85"/>
        <v>15.926589721747218</v>
      </c>
      <c r="N711" s="40">
        <f>Data[[#This Row],[DAA 
(n)]]^1.5</f>
        <v>416655696.53271937</v>
      </c>
      <c r="O711" s="40">
        <f t="shared" si="86"/>
        <v>465934921.84379405</v>
      </c>
      <c r="P711" s="43">
        <f>LN(Data[[#This Row],[MA'[n^1.5']]])</f>
        <v>19.959556529641855</v>
      </c>
      <c r="Q711" s="43">
        <f t="shared" si="87"/>
        <v>20.006990143401826</v>
      </c>
      <c r="R711" s="30">
        <f>$O$1+$O$2*Data[[#This Row],[MA'[ln(n^2)']]]</f>
        <v>26.59654782415344</v>
      </c>
      <c r="S711" s="30">
        <f>$Q$1+$Q$2*Data[[#This Row],[MA'[ln(n*ln(n))']]]</f>
        <v>22.79887304088291</v>
      </c>
      <c r="T711" s="31">
        <f>$O$3*Data[[#This Row],[Metcalfe
(n^2)]]</f>
        <v>161822823864.52002</v>
      </c>
      <c r="U711" s="31">
        <f t="shared" si="88"/>
        <v>188821839949.47864</v>
      </c>
      <c r="V711" s="30">
        <f>LN(Data[[#This Row],[MA'[NVA']
30d]]/Data[[#This Row],[MA'[NVMetcalfe calc']]])</f>
        <v>-1.0801154694847055</v>
      </c>
      <c r="W711" s="30">
        <f>$Q$3+Data[[#This Row],[NVM
(scaled)]]/((Data[[#This Row],[Upper Bound]]-Data[[#This Row],[Lower Bound]])/2)</f>
        <v>2.1170107433729268E-2</v>
      </c>
      <c r="X711" s="30">
        <f>(Data[[#This Row],[Upper Bound]]+Data[[#This Row],[Lower Bound]])/2</f>
        <v>24.697710432518175</v>
      </c>
      <c r="Y711" s="32">
        <f>LN(Data[[#This Row],[NVActual]]/Data[[#This Row],[MA'[n^2']
30d]])</f>
        <v>-1.7266209385617723</v>
      </c>
      <c r="Z711" s="32">
        <f>LN(Data[[#This Row],[NVActual]]/Data[[#This Row],[MA'[n*ln(n)']
30d]])</f>
        <v>8.9992236210893548</v>
      </c>
      <c r="AA711" s="32">
        <f>LN(Data[[#This Row],[NVActual]]/Data[[#This Row],[MA'[n^1.5']]])</f>
        <v>4.931818760869211</v>
      </c>
      <c r="AB711" s="32">
        <f>LN(Data[[#This Row],[NVActual]]/Data[[#This Row],[Metcalfe
(n^2)]])</f>
        <v>-1.5723190707215264</v>
      </c>
      <c r="AC711" s="34">
        <f>1+Data[[#This Row],[MA'[NVMetcalfe calc']]]/((Data[[#This Row],[NVM_norm
(scaled)]]-Data[[#This Row],[NV_fund.]])/2)</f>
        <v>-15303753074.753132</v>
      </c>
    </row>
    <row r="712" spans="1:29" x14ac:dyDescent="0.2">
      <c r="A712" s="23">
        <v>43464</v>
      </c>
      <c r="B712" s="24">
        <v>67481535974.388603</v>
      </c>
      <c r="C712" s="24">
        <f t="shared" si="81"/>
        <v>64380524144.532631</v>
      </c>
      <c r="D712" s="25">
        <f>LN(Data[[#This Row],[NVActual]])</f>
        <v>24.935119856285532</v>
      </c>
      <c r="E712" s="26">
        <v>514111</v>
      </c>
      <c r="F712" s="40">
        <f>Data[[#This Row],[DAA 
(n)]]^2</f>
        <v>264310120321</v>
      </c>
      <c r="G712" s="41">
        <f t="shared" si="82"/>
        <v>363936621547.76666</v>
      </c>
      <c r="H712" s="28">
        <f>LN(Data[[#This Row],[Metcalfe
(n^2)]])</f>
        <v>26.300388948860274</v>
      </c>
      <c r="I712" s="42">
        <f t="shared" si="83"/>
        <v>26.599076985982443</v>
      </c>
      <c r="J712" s="40">
        <f>Data[[#This Row],[DAA 
(n)]]*LN(Data[[#This Row],[DAA 
(n)]])</f>
        <v>6760659.631443752</v>
      </c>
      <c r="K712" s="40">
        <f t="shared" si="84"/>
        <v>7987874.321457102</v>
      </c>
      <c r="L712" s="29">
        <f>LN(Data[[#This Row],[MA'[n*ln(n)']
30d]])</f>
        <v>15.893435239976082</v>
      </c>
      <c r="M712" s="43">
        <f t="shared" si="85"/>
        <v>15.929486931195168</v>
      </c>
      <c r="N712" s="40">
        <f>Data[[#This Row],[DAA 
(n)]]^1.5</f>
        <v>368625474.25313663</v>
      </c>
      <c r="O712" s="40">
        <f t="shared" si="86"/>
        <v>466748184.47089386</v>
      </c>
      <c r="P712" s="43">
        <f>LN(Data[[#This Row],[MA'[n^1.5']]])</f>
        <v>19.961300450653621</v>
      </c>
      <c r="Q712" s="43">
        <f t="shared" si="87"/>
        <v>20.011005507391374</v>
      </c>
      <c r="R712" s="30">
        <f>$O$1+$O$2*Data[[#This Row],[MA'[ln(n^2)']]]</f>
        <v>26.599076985982443</v>
      </c>
      <c r="S712" s="30">
        <f>$Q$1+$Q$2*Data[[#This Row],[MA'[ln(n*ln(n))']]]</f>
        <v>22.803653436472025</v>
      </c>
      <c r="T712" s="31">
        <f>$O$3*Data[[#This Row],[Metcalfe
(n^2)]]</f>
        <v>137441262566.92001</v>
      </c>
      <c r="U712" s="31">
        <f t="shared" si="88"/>
        <v>189247043204.83868</v>
      </c>
      <c r="V712" s="30">
        <f>LN(Data[[#This Row],[MA'[NVA']
30d]]/Data[[#This Row],[MA'[NVMetcalfe calc']]])</f>
        <v>-1.0782421011868324</v>
      </c>
      <c r="W712" s="30">
        <f>$Q$3+Data[[#This Row],[NVM
(scaled)]]/((Data[[#This Row],[Upper Bound]]-Data[[#This Row],[Lower Bound]])/2)</f>
        <v>2.1819881432775468E-2</v>
      </c>
      <c r="X712" s="30">
        <f>(Data[[#This Row],[Upper Bound]]+Data[[#This Row],[Lower Bound]])/2</f>
        <v>24.701365211227234</v>
      </c>
      <c r="Y712" s="29">
        <f>LN(Data[[#This Row],[NVActual]]/Data[[#This Row],[MA'[n^2']
30d]])</f>
        <v>-1.6851257165105473</v>
      </c>
      <c r="Z712" s="29">
        <f>LN(Data[[#This Row],[NVActual]]/Data[[#This Row],[MA'[n*ln(n)']
30d]])</f>
        <v>9.041684616309448</v>
      </c>
      <c r="AA712" s="29">
        <f>LN(Data[[#This Row],[NVActual]]/Data[[#This Row],[MA'[n^1.5']]])</f>
        <v>4.9738194056319083</v>
      </c>
      <c r="AB712" s="29">
        <f>LN(Data[[#This Row],[NVActual]]/Data[[#This Row],[Metcalfe
(n^2)]])</f>
        <v>-1.3652690925747419</v>
      </c>
      <c r="AC712" s="26">
        <f>1+Data[[#This Row],[MA'[NVMetcalfe calc']]]/((Data[[#This Row],[NVM_norm
(scaled)]]-Data[[#This Row],[NV_fund.]])/2)</f>
        <v>-15336347624.20277</v>
      </c>
    </row>
    <row r="713" spans="1:29" x14ac:dyDescent="0.2">
      <c r="A713" s="23">
        <v>43463</v>
      </c>
      <c r="B713" s="24">
        <v>67880340371.627899</v>
      </c>
      <c r="C713" s="24">
        <f t="shared" si="81"/>
        <v>64456490948.42955</v>
      </c>
      <c r="D713" s="25">
        <f>LN(Data[[#This Row],[NVActual]])</f>
        <v>24.94101229161377</v>
      </c>
      <c r="E713" s="26">
        <v>572182</v>
      </c>
      <c r="F713" s="40">
        <f>Data[[#This Row],[DAA 
(n)]]^2</f>
        <v>327392241124</v>
      </c>
      <c r="G713" s="41">
        <f t="shared" si="82"/>
        <v>367030954288.53333</v>
      </c>
      <c r="H713" s="28">
        <f>LN(Data[[#This Row],[Metcalfe
(n^2)]])</f>
        <v>26.514424803142035</v>
      </c>
      <c r="I713" s="42">
        <f t="shared" si="83"/>
        <v>26.609110487215137</v>
      </c>
      <c r="J713" s="40">
        <f>Data[[#This Row],[DAA 
(n)]]*LN(Data[[#This Row],[DAA 
(n)]])</f>
        <v>7585538.3063557083</v>
      </c>
      <c r="K713" s="40">
        <f t="shared" si="84"/>
        <v>8027474.2047867477</v>
      </c>
      <c r="L713" s="29">
        <f>LN(Data[[#This Row],[MA'[n*ln(n)']
30d]])</f>
        <v>15.898380491584897</v>
      </c>
      <c r="M713" s="43">
        <f t="shared" si="85"/>
        <v>15.932567061323136</v>
      </c>
      <c r="N713" s="40">
        <f>Data[[#This Row],[DAA 
(n)]]^1.5</f>
        <v>432813986.96300554</v>
      </c>
      <c r="O713" s="40">
        <f t="shared" si="86"/>
        <v>469860207.29052049</v>
      </c>
      <c r="P713" s="43">
        <f>LN(Data[[#This Row],[MA'[n^1.5']]])</f>
        <v>19.967945777130154</v>
      </c>
      <c r="Q713" s="43">
        <f t="shared" si="87"/>
        <v>20.015274573073892</v>
      </c>
      <c r="R713" s="30">
        <f>$O$1+$O$2*Data[[#This Row],[MA'[ln(n^2)']]]</f>
        <v>26.609110487215137</v>
      </c>
      <c r="S713" s="30">
        <f>$Q$1+$Q$2*Data[[#This Row],[MA'[ln(n*ln(n))']]]</f>
        <v>22.808735651183174</v>
      </c>
      <c r="T713" s="31">
        <f>$O$3*Data[[#This Row],[Metcalfe
(n^2)]]</f>
        <v>170243965384.48001</v>
      </c>
      <c r="U713" s="31">
        <f t="shared" si="88"/>
        <v>190856096230.03732</v>
      </c>
      <c r="V713" s="30">
        <f>LN(Data[[#This Row],[MA'[NVA']
30d]]/Data[[#This Row],[MA'[NVMetcalfe calc']]])</f>
        <v>-1.0855292839561843</v>
      </c>
      <c r="W713" s="30">
        <f>$Q$3+Data[[#This Row],[NVM
(scaled)]]/((Data[[#This Row],[Upper Bound]]-Data[[#This Row],[Lower Bound]])/2)</f>
        <v>1.8725149075240144E-2</v>
      </c>
      <c r="X713" s="30">
        <f>(Data[[#This Row],[Upper Bound]]+Data[[#This Row],[Lower Bound]])/2</f>
        <v>24.708923069199155</v>
      </c>
      <c r="Y713" s="32">
        <f>LN(Data[[#This Row],[NVActual]]/Data[[#This Row],[MA'[n^2']
30d]])</f>
        <v>-1.6876997339408915</v>
      </c>
      <c r="Z713" s="32">
        <f>LN(Data[[#This Row],[NVActual]]/Data[[#This Row],[MA'[n*ln(n)']
30d]])</f>
        <v>9.0426318000288735</v>
      </c>
      <c r="AA713" s="32">
        <f>LN(Data[[#This Row],[NVActual]]/Data[[#This Row],[MA'[n^1.5']]])</f>
        <v>4.9730665144836177</v>
      </c>
      <c r="AB713" s="32">
        <f>LN(Data[[#This Row],[NVActual]]/Data[[#This Row],[Metcalfe
(n^2)]])</f>
        <v>-1.5734125115282636</v>
      </c>
      <c r="AC713" s="34">
        <f>1+Data[[#This Row],[MA'[NVMetcalfe calc']]]/((Data[[#This Row],[NVM_norm
(scaled)]]-Data[[#This Row],[NV_fund.]])/2)</f>
        <v>-15460070173.202917</v>
      </c>
    </row>
    <row r="714" spans="1:29" x14ac:dyDescent="0.2">
      <c r="A714" s="23">
        <v>43462</v>
      </c>
      <c r="B714" s="24">
        <v>67997988570.038002</v>
      </c>
      <c r="C714" s="24">
        <f t="shared" si="81"/>
        <v>64667960013.632767</v>
      </c>
      <c r="D714" s="25">
        <f>LN(Data[[#This Row],[NVActual]])</f>
        <v>24.942743961832644</v>
      </c>
      <c r="E714" s="26">
        <v>644439</v>
      </c>
      <c r="F714" s="40">
        <f>Data[[#This Row],[DAA 
(n)]]^2</f>
        <v>415301624721</v>
      </c>
      <c r="G714" s="41">
        <f t="shared" si="82"/>
        <v>368630643225.23334</v>
      </c>
      <c r="H714" s="28">
        <f>LN(Data[[#This Row],[Metcalfe
(n^2)]])</f>
        <v>26.752270899737759</v>
      </c>
      <c r="I714" s="42">
        <f t="shared" si="83"/>
        <v>26.613670074884549</v>
      </c>
      <c r="J714" s="40">
        <f>Data[[#This Row],[DAA 
(n)]]*LN(Data[[#This Row],[DAA 
(n)]])</f>
        <v>8620103.3531780504</v>
      </c>
      <c r="K714" s="40">
        <f t="shared" si="84"/>
        <v>8046769.5627357252</v>
      </c>
      <c r="L714" s="29">
        <f>LN(Data[[#This Row],[MA'[n*ln(n)']
30d]])</f>
        <v>15.900781272299168</v>
      </c>
      <c r="M714" s="43">
        <f t="shared" si="85"/>
        <v>15.935659157214335</v>
      </c>
      <c r="N714" s="40">
        <f>Data[[#This Row],[DAA 
(n)]]^1.5</f>
        <v>517336025.93824422</v>
      </c>
      <c r="O714" s="40">
        <f t="shared" si="86"/>
        <v>471418883.29765928</v>
      </c>
      <c r="P714" s="43">
        <f>LN(Data[[#This Row],[MA'[n^1.5']]])</f>
        <v>19.971257605571644</v>
      </c>
      <c r="Q714" s="43">
        <f t="shared" si="87"/>
        <v>20.019566695843427</v>
      </c>
      <c r="R714" s="30">
        <f>$O$1+$O$2*Data[[#This Row],[MA'[ln(n^2)']]]</f>
        <v>26.613670074884549</v>
      </c>
      <c r="S714" s="30">
        <f>$Q$1+$Q$2*Data[[#This Row],[MA'[ln(n*ln(n))']]]</f>
        <v>22.813837609403652</v>
      </c>
      <c r="T714" s="31">
        <f>$O$3*Data[[#This Row],[Metcalfe
(n^2)]]</f>
        <v>215956844854.92001</v>
      </c>
      <c r="U714" s="31">
        <f t="shared" si="88"/>
        <v>191687934477.12131</v>
      </c>
      <c r="V714" s="30">
        <f>LN(Data[[#This Row],[MA'[NVA']
30d]]/Data[[#This Row],[MA'[NVMetcalfe calc']]])</f>
        <v>-1.0866028380566548</v>
      </c>
      <c r="W714" s="30">
        <f>$Q$3+Data[[#This Row],[NVM
(scaled)]]/((Data[[#This Row],[Upper Bound]]-Data[[#This Row],[Lower Bound]])/2)</f>
        <v>1.8078554553253356E-2</v>
      </c>
      <c r="X714" s="30">
        <f>(Data[[#This Row],[Upper Bound]]+Data[[#This Row],[Lower Bound]])/2</f>
        <v>24.713753842144101</v>
      </c>
      <c r="Y714" s="29">
        <f>LN(Data[[#This Row],[NVActual]]/Data[[#This Row],[MA'[n^2']
30d]])</f>
        <v>-1.69031705098312</v>
      </c>
      <c r="Z714" s="29">
        <f>LN(Data[[#This Row],[NVActual]]/Data[[#This Row],[MA'[n*ln(n)']
30d]])</f>
        <v>9.0419626895334755</v>
      </c>
      <c r="AA714" s="29">
        <f>LN(Data[[#This Row],[NVActual]]/Data[[#This Row],[MA'[n^1.5']]])</f>
        <v>4.9714863562609999</v>
      </c>
      <c r="AB714" s="29">
        <f>LN(Data[[#This Row],[NVActual]]/Data[[#This Row],[Metcalfe
(n^2)]])</f>
        <v>-1.8095269379051158</v>
      </c>
      <c r="AC714" s="26">
        <f>1+Data[[#This Row],[MA'[NVMetcalfe calc']]]/((Data[[#This Row],[NVM_norm
(scaled)]]-Data[[#This Row],[NV_fund.]])/2)</f>
        <v>-15524008332.02511</v>
      </c>
    </row>
    <row r="715" spans="1:29" x14ac:dyDescent="0.2">
      <c r="A715" s="23">
        <v>43461</v>
      </c>
      <c r="B715" s="24">
        <v>63403972746.317703</v>
      </c>
      <c r="C715" s="24">
        <f t="shared" si="81"/>
        <v>64860946177.590652</v>
      </c>
      <c r="D715" s="25">
        <f>LN(Data[[#This Row],[NVActual]])</f>
        <v>24.872792358040279</v>
      </c>
      <c r="E715" s="26">
        <v>624625</v>
      </c>
      <c r="F715" s="40">
        <f>Data[[#This Row],[DAA 
(n)]]^2</f>
        <v>390156390625</v>
      </c>
      <c r="G715" s="41">
        <f t="shared" si="82"/>
        <v>368035658129.33331</v>
      </c>
      <c r="H715" s="28">
        <f>LN(Data[[#This Row],[Metcalfe
(n^2)]])</f>
        <v>26.689813497293013</v>
      </c>
      <c r="I715" s="42">
        <f t="shared" si="83"/>
        <v>26.612205717886418</v>
      </c>
      <c r="J715" s="40">
        <f>Data[[#This Row],[DAA 
(n)]]*LN(Data[[#This Row],[DAA 
(n)]])</f>
        <v>8335562.3778733239</v>
      </c>
      <c r="K715" s="40">
        <f t="shared" si="84"/>
        <v>8040065.3271726789</v>
      </c>
      <c r="L715" s="29">
        <f>LN(Data[[#This Row],[MA'[n*ln(n)']
30d]])</f>
        <v>15.899947766392373</v>
      </c>
      <c r="M715" s="43">
        <f t="shared" si="85"/>
        <v>15.93882511251196</v>
      </c>
      <c r="N715" s="40">
        <f>Data[[#This Row],[DAA 
(n)]]^1.5</f>
        <v>493661255.81631422</v>
      </c>
      <c r="O715" s="40">
        <f t="shared" si="86"/>
        <v>470859967.96644747</v>
      </c>
      <c r="P715" s="43">
        <f>LN(Data[[#This Row],[MA'[n^1.5']]])</f>
        <v>19.970071299849064</v>
      </c>
      <c r="Q715" s="43">
        <f t="shared" si="87"/>
        <v>20.0239621481984</v>
      </c>
      <c r="R715" s="30">
        <f>$O$1+$O$2*Data[[#This Row],[MA'[ln(n^2)']]]</f>
        <v>26.612205717886418</v>
      </c>
      <c r="S715" s="30">
        <f>$Q$1+$Q$2*Data[[#This Row],[MA'[ln(n*ln(n))']]]</f>
        <v>22.819061435644734</v>
      </c>
      <c r="T715" s="31">
        <f>$O$3*Data[[#This Row],[Metcalfe
(n^2)]]</f>
        <v>202881323125</v>
      </c>
      <c r="U715" s="31">
        <f t="shared" si="88"/>
        <v>191378542227.25333</v>
      </c>
      <c r="V715" s="30">
        <f>LN(Data[[#This Row],[MA'[NVA']
30d]]/Data[[#This Row],[MA'[NVMetcalfe calc']]])</f>
        <v>-1.0820076743872362</v>
      </c>
      <c r="W715" s="30">
        <f>$Q$3+Data[[#This Row],[NVM
(scaled)]]/((Data[[#This Row],[Upper Bound]]-Data[[#This Row],[Lower Bound]])/2)</f>
        <v>1.949300428520051E-2</v>
      </c>
      <c r="X715" s="30">
        <f>(Data[[#This Row],[Upper Bound]]+Data[[#This Row],[Lower Bound]])/2</f>
        <v>24.715633576765576</v>
      </c>
      <c r="Y715" s="32">
        <f>LN(Data[[#This Row],[NVActual]]/Data[[#This Row],[MA'[n^2']
30d]])</f>
        <v>-1.7586533094714234</v>
      </c>
      <c r="Z715" s="32">
        <f>LN(Data[[#This Row],[NVActual]]/Data[[#This Row],[MA'[n*ln(n)']
30d]])</f>
        <v>8.972844591647906</v>
      </c>
      <c r="AA715" s="32">
        <f>LN(Data[[#This Row],[NVActual]]/Data[[#This Row],[MA'[n^1.5']]])</f>
        <v>4.9027210581912133</v>
      </c>
      <c r="AB715" s="32">
        <f>LN(Data[[#This Row],[NVActual]]/Data[[#This Row],[Metcalfe
(n^2)]])</f>
        <v>-1.817021139252734</v>
      </c>
      <c r="AC715" s="34">
        <f>1+Data[[#This Row],[MA'[NVMetcalfe calc']]]/((Data[[#This Row],[NVM_norm
(scaled)]]-Data[[#This Row],[NV_fund.]])/2)</f>
        <v>-15498659934.594309</v>
      </c>
    </row>
    <row r="716" spans="1:29" x14ac:dyDescent="0.2">
      <c r="A716" s="23">
        <v>43460</v>
      </c>
      <c r="B716" s="24">
        <v>66945004351.524597</v>
      </c>
      <c r="C716" s="24">
        <f t="shared" ref="C716:C779" si="89">AVERAGE(B716:B745)</f>
        <v>64954283474.559845</v>
      </c>
      <c r="D716" s="25">
        <f>LN(Data[[#This Row],[NVActual]])</f>
        <v>24.927137288697239</v>
      </c>
      <c r="E716" s="26">
        <v>536230</v>
      </c>
      <c r="F716" s="40">
        <f>Data[[#This Row],[DAA 
(n)]]^2</f>
        <v>287542612900</v>
      </c>
      <c r="G716" s="41">
        <f t="shared" ref="G716:G779" si="90">AVERAGE(F716:F745)</f>
        <v>368168834249.33331</v>
      </c>
      <c r="H716" s="28">
        <f>LN(Data[[#This Row],[Metcalfe
(n^2)]])</f>
        <v>26.384636904983108</v>
      </c>
      <c r="I716" s="42">
        <f t="shared" ref="I716:I779" si="91">AVERAGE(H716:H745)</f>
        <v>26.612545322380921</v>
      </c>
      <c r="J716" s="40">
        <f>Data[[#This Row],[DAA 
(n)]]*LN(Data[[#This Row],[DAA 
(n)]])</f>
        <v>7074116.9237795463</v>
      </c>
      <c r="K716" s="40">
        <f t="shared" ref="K716:K779" si="92">AVERAGE(J716:J745)</f>
        <v>8041590.9399881447</v>
      </c>
      <c r="L716" s="29">
        <f>LN(Data[[#This Row],[MA'[n*ln(n)']
30d]])</f>
        <v>15.900137499687837</v>
      </c>
      <c r="M716" s="43">
        <f t="shared" ref="M716:M779" si="93">AVERAGE(L716:L745)</f>
        <v>15.942160490950423</v>
      </c>
      <c r="N716" s="40">
        <f>Data[[#This Row],[DAA 
(n)]]^1.5</f>
        <v>392669040.43401098</v>
      </c>
      <c r="O716" s="40">
        <f t="shared" ref="O716:O779" si="94">AVERAGE(N716:N745)</f>
        <v>470986186.76355153</v>
      </c>
      <c r="P716" s="43">
        <f>LN(Data[[#This Row],[MA'[n^1.5']]])</f>
        <v>19.970339324084712</v>
      </c>
      <c r="Q716" s="43">
        <f t="shared" ref="Q716:Q779" si="95">AVERAGE(P716:P745)</f>
        <v>20.028595379638034</v>
      </c>
      <c r="R716" s="30">
        <f>$O$1+$O$2*Data[[#This Row],[MA'[ln(n^2)']]]</f>
        <v>26.612545322380921</v>
      </c>
      <c r="S716" s="30">
        <f>$Q$1+$Q$2*Data[[#This Row],[MA'[ln(n*ln(n))']]]</f>
        <v>22.824564810068196</v>
      </c>
      <c r="T716" s="31">
        <f>$O$3*Data[[#This Row],[Metcalfe
(n^2)]]</f>
        <v>149522158708</v>
      </c>
      <c r="U716" s="31">
        <f t="shared" si="88"/>
        <v>191447793809.65332</v>
      </c>
      <c r="V716" s="30">
        <f>LN(Data[[#This Row],[MA'[NVA']
30d]]/Data[[#This Row],[MA'[NVMetcalfe calc']]])</f>
        <v>-1.0809314629902906</v>
      </c>
      <c r="W716" s="30">
        <f>$Q$3+Data[[#This Row],[NVM
(scaled)]]/((Data[[#This Row],[Upper Bound]]-Data[[#This Row],[Lower Bound]])/2)</f>
        <v>1.9283514275349023E-2</v>
      </c>
      <c r="X716" s="30">
        <f>(Data[[#This Row],[Upper Bound]]+Data[[#This Row],[Lower Bound]])/2</f>
        <v>24.71855506622456</v>
      </c>
      <c r="Y716" s="29">
        <f>LN(Data[[#This Row],[NVActual]]/Data[[#This Row],[MA'[n^2']
30d]])</f>
        <v>-1.7046701699277502</v>
      </c>
      <c r="Z716" s="29">
        <f>LN(Data[[#This Row],[NVActual]]/Data[[#This Row],[MA'[n*ln(n)']
30d]])</f>
        <v>9.0269997890094036</v>
      </c>
      <c r="AA716" s="29">
        <f>LN(Data[[#This Row],[NVActual]]/Data[[#This Row],[MA'[n^1.5']]])</f>
        <v>4.9567979646125266</v>
      </c>
      <c r="AB716" s="29">
        <f>LN(Data[[#This Row],[NVActual]]/Data[[#This Row],[Metcalfe
(n^2)]])</f>
        <v>-1.4574996162858669</v>
      </c>
      <c r="AC716" s="26">
        <f>1+Data[[#This Row],[MA'[NVMetcalfe calc']]]/((Data[[#This Row],[NVM_norm
(scaled)]]-Data[[#This Row],[NV_fund.]])/2)</f>
        <v>-15502302842.789309</v>
      </c>
    </row>
    <row r="717" spans="1:29" x14ac:dyDescent="0.2">
      <c r="A717" s="23">
        <v>43459</v>
      </c>
      <c r="B717" s="24">
        <v>66185081225.350502</v>
      </c>
      <c r="C717" s="24">
        <f t="shared" si="89"/>
        <v>64881731911.15889</v>
      </c>
      <c r="D717" s="25">
        <f>LN(Data[[#This Row],[NVActual]])</f>
        <v>24.915720915358509</v>
      </c>
      <c r="E717" s="26">
        <v>481186</v>
      </c>
      <c r="F717" s="40">
        <f>Data[[#This Row],[DAA 
(n)]]^2</f>
        <v>231539966596</v>
      </c>
      <c r="G717" s="41">
        <f t="shared" si="90"/>
        <v>371755932519.20001</v>
      </c>
      <c r="H717" s="28">
        <f>LN(Data[[#This Row],[Metcalfe
(n^2)]])</f>
        <v>26.168018337455173</v>
      </c>
      <c r="I717" s="42">
        <f t="shared" si="91"/>
        <v>26.623142270535649</v>
      </c>
      <c r="J717" s="40">
        <f>Data[[#This Row],[DAA 
(n)]]*LN(Data[[#This Row],[DAA 
(n)]])</f>
        <v>6295842.035863352</v>
      </c>
      <c r="K717" s="40">
        <f t="shared" si="92"/>
        <v>8085546.9399023121</v>
      </c>
      <c r="L717" s="29">
        <f>LN(Data[[#This Row],[MA'[n*ln(n)']
30d]])</f>
        <v>15.90558869742541</v>
      </c>
      <c r="M717" s="43">
        <f t="shared" si="93"/>
        <v>15.945346030351363</v>
      </c>
      <c r="N717" s="40">
        <f>Data[[#This Row],[DAA 
(n)]]^1.5</f>
        <v>333787043.43707269</v>
      </c>
      <c r="O717" s="40">
        <f t="shared" si="94"/>
        <v>474510477.10297966</v>
      </c>
      <c r="P717" s="43">
        <f>LN(Data[[#This Row],[MA'[n^1.5']]])</f>
        <v>19.977794256071817</v>
      </c>
      <c r="Q717" s="43">
        <f t="shared" si="95"/>
        <v>20.033029821697074</v>
      </c>
      <c r="R717" s="30">
        <f>$O$1+$O$2*Data[[#This Row],[MA'[ln(n^2)']]]</f>
        <v>26.623142270535649</v>
      </c>
      <c r="S717" s="30">
        <f>$Q$1+$Q$2*Data[[#This Row],[MA'[ln(n*ln(n))']]]</f>
        <v>22.829820950079746</v>
      </c>
      <c r="T717" s="31">
        <f>$O$3*Data[[#This Row],[Metcalfe
(n^2)]]</f>
        <v>120400782629.92</v>
      </c>
      <c r="U717" s="31">
        <f t="shared" si="88"/>
        <v>193313084909.98398</v>
      </c>
      <c r="V717" s="30">
        <f>LN(Data[[#This Row],[MA'[NVA']
30d]]/Data[[#This Row],[MA'[NVMetcalfe calc']]])</f>
        <v>-1.0917449726439334</v>
      </c>
      <c r="W717" s="30">
        <f>$Q$3+Data[[#This Row],[NVM
(scaled)]]/((Data[[#This Row],[Upper Bound]]-Data[[#This Row],[Lower Bound]])/2)</f>
        <v>1.4385713513601517E-2</v>
      </c>
      <c r="X717" s="30">
        <f>(Data[[#This Row],[Upper Bound]]+Data[[#This Row],[Lower Bound]])/2</f>
        <v>24.726481610307697</v>
      </c>
      <c r="Y717" s="32">
        <f>LN(Data[[#This Row],[NVActual]]/Data[[#This Row],[MA'[n^2']
30d]])</f>
        <v>-1.7257824651577927</v>
      </c>
      <c r="Z717" s="32">
        <f>LN(Data[[#This Row],[NVActual]]/Data[[#This Row],[MA'[n*ln(n)']
30d]])</f>
        <v>9.0101322179330996</v>
      </c>
      <c r="AA717" s="32">
        <f>LN(Data[[#This Row],[NVActual]]/Data[[#This Row],[MA'[n^1.5']]])</f>
        <v>4.9379266592866928</v>
      </c>
      <c r="AB717" s="32">
        <f>LN(Data[[#This Row],[NVActual]]/Data[[#This Row],[Metcalfe
(n^2)]])</f>
        <v>-1.2522974220966641</v>
      </c>
      <c r="AC717" s="34">
        <f>1+Data[[#This Row],[MA'[NVMetcalfe calc']]]/((Data[[#This Row],[NVM_norm
(scaled)]]-Data[[#This Row],[NV_fund.]])/2)</f>
        <v>-15645219709.81073</v>
      </c>
    </row>
    <row r="718" spans="1:29" x14ac:dyDescent="0.2">
      <c r="A718" s="23">
        <v>43458</v>
      </c>
      <c r="B718" s="24">
        <v>70807925581.830307</v>
      </c>
      <c r="C718" s="24">
        <f t="shared" si="89"/>
        <v>64972143894.907585</v>
      </c>
      <c r="D718" s="25">
        <f>LN(Data[[#This Row],[NVActual]])</f>
        <v>24.983236774627098</v>
      </c>
      <c r="E718" s="26">
        <v>583425</v>
      </c>
      <c r="F718" s="40">
        <f>Data[[#This Row],[DAA 
(n)]]^2</f>
        <v>340384730625</v>
      </c>
      <c r="G718" s="41">
        <f t="shared" si="90"/>
        <v>375145301166.29999</v>
      </c>
      <c r="H718" s="28">
        <f>LN(Data[[#This Row],[Metcalfe
(n^2)]])</f>
        <v>26.553342375486167</v>
      </c>
      <c r="I718" s="42">
        <f t="shared" si="91"/>
        <v>26.635277387571023</v>
      </c>
      <c r="J718" s="40">
        <f>Data[[#This Row],[DAA 
(n)]]*LN(Data[[#This Row],[DAA 
(n)]])</f>
        <v>7745941.8877090085</v>
      </c>
      <c r="K718" s="40">
        <f t="shared" si="92"/>
        <v>8130947.5065530632</v>
      </c>
      <c r="L718" s="29">
        <f>LN(Data[[#This Row],[MA'[n*ln(n)']
30d]])</f>
        <v>15.911188019204685</v>
      </c>
      <c r="M718" s="43">
        <f t="shared" si="93"/>
        <v>15.94825900291405</v>
      </c>
      <c r="N718" s="40">
        <f>Data[[#This Row],[DAA 
(n)]]^1.5</f>
        <v>445633214.05040056</v>
      </c>
      <c r="O718" s="40">
        <f t="shared" si="94"/>
        <v>478003591.63568676</v>
      </c>
      <c r="P718" s="43">
        <f>LN(Data[[#This Row],[MA'[n^1.5']]])</f>
        <v>19.985128804309692</v>
      </c>
      <c r="Q718" s="43">
        <f t="shared" si="95"/>
        <v>20.037094049910365</v>
      </c>
      <c r="R718" s="30">
        <f>$O$1+$O$2*Data[[#This Row],[MA'[ln(n^2)']]]</f>
        <v>26.635277387571023</v>
      </c>
      <c r="S718" s="30">
        <f>$Q$1+$Q$2*Data[[#This Row],[MA'[ln(n*ln(n))']]]</f>
        <v>22.83462735480818</v>
      </c>
      <c r="T718" s="31">
        <f>$O$3*Data[[#This Row],[Metcalfe
(n^2)]]</f>
        <v>177000059925</v>
      </c>
      <c r="U718" s="31">
        <f t="shared" si="88"/>
        <v>195075556606.47601</v>
      </c>
      <c r="V718" s="30">
        <f>LN(Data[[#This Row],[MA'[NVA']
30d]]/Data[[#This Row],[MA'[NVMetcalfe calc']]])</f>
        <v>-1.0994283307169779</v>
      </c>
      <c r="W718" s="30">
        <f>$Q$3+Data[[#This Row],[NVM
(scaled)]]/((Data[[#This Row],[Upper Bound]]-Data[[#This Row],[Lower Bound]])/2)</f>
        <v>1.1452477213346524E-2</v>
      </c>
      <c r="X718" s="30">
        <f>(Data[[#This Row],[Upper Bound]]+Data[[#This Row],[Lower Bound]])/2</f>
        <v>24.7349523711896</v>
      </c>
      <c r="Y718" s="29">
        <f>LN(Data[[#This Row],[NVActual]]/Data[[#This Row],[MA'[n^2']
30d]])</f>
        <v>-1.6673424830194945</v>
      </c>
      <c r="Z718" s="29">
        <f>LN(Data[[#This Row],[NVActual]]/Data[[#This Row],[MA'[n*ln(n)']
30d]])</f>
        <v>9.0720487554224132</v>
      </c>
      <c r="AA718" s="29">
        <f>LN(Data[[#This Row],[NVActual]]/Data[[#This Row],[MA'[n^1.5']]])</f>
        <v>4.9981079703174078</v>
      </c>
      <c r="AB718" s="29">
        <f>LN(Data[[#This Row],[NVActual]]/Data[[#This Row],[Metcalfe
(n^2)]])</f>
        <v>-1.5701056008590706</v>
      </c>
      <c r="AC718" s="26">
        <f>1+Data[[#This Row],[MA'[NVMetcalfe calc']]]/((Data[[#This Row],[NVM_norm
(scaled)]]-Data[[#This Row],[NV_fund.]])/2)</f>
        <v>-15780577784.753151</v>
      </c>
    </row>
    <row r="719" spans="1:29" x14ac:dyDescent="0.2">
      <c r="A719" s="23">
        <v>43457</v>
      </c>
      <c r="B719" s="24">
        <v>69298819486.066803</v>
      </c>
      <c r="C719" s="24">
        <f t="shared" si="89"/>
        <v>64848583172.640205</v>
      </c>
      <c r="D719" s="25">
        <f>LN(Data[[#This Row],[NVActual]])</f>
        <v>24.961693708164084</v>
      </c>
      <c r="E719" s="26">
        <v>520086</v>
      </c>
      <c r="F719" s="40">
        <f>Data[[#This Row],[DAA 
(n)]]^2</f>
        <v>270489447396</v>
      </c>
      <c r="G719" s="41">
        <f t="shared" si="90"/>
        <v>374955400294.93335</v>
      </c>
      <c r="H719" s="28">
        <f>LN(Data[[#This Row],[Metcalfe
(n^2)]])</f>
        <v>26.323498922996933</v>
      </c>
      <c r="I719" s="42">
        <f t="shared" si="91"/>
        <v>26.634714765340096</v>
      </c>
      <c r="J719" s="40">
        <f>Data[[#This Row],[DAA 
(n)]]*LN(Data[[#This Row],[DAA 
(n)]])</f>
        <v>6845241.6304328917</v>
      </c>
      <c r="K719" s="40">
        <f t="shared" si="92"/>
        <v>8128614.9112561373</v>
      </c>
      <c r="L719" s="29">
        <f>LN(Data[[#This Row],[MA'[n*ln(n)']
30d]])</f>
        <v>15.91090109939061</v>
      </c>
      <c r="M719" s="43">
        <f t="shared" si="93"/>
        <v>15.951174086421636</v>
      </c>
      <c r="N719" s="40">
        <f>Data[[#This Row],[DAA 
(n)]]^1.5</f>
        <v>375070359.71720809</v>
      </c>
      <c r="O719" s="40">
        <f t="shared" si="94"/>
        <v>477816734.47860062</v>
      </c>
      <c r="P719" s="43">
        <f>LN(Data[[#This Row],[MA'[n^1.5']]])</f>
        <v>19.984737816266517</v>
      </c>
      <c r="Q719" s="43">
        <f t="shared" si="95"/>
        <v>20.041171139525883</v>
      </c>
      <c r="R719" s="30">
        <f>$O$1+$O$2*Data[[#This Row],[MA'[ln(n^2)']]]</f>
        <v>26.634714765340096</v>
      </c>
      <c r="S719" s="30">
        <f>$Q$1+$Q$2*Data[[#This Row],[MA'[ln(n*ln(n))']]]</f>
        <v>22.839437242595697</v>
      </c>
      <c r="T719" s="31">
        <f>$O$3*Data[[#This Row],[Metcalfe
(n^2)]]</f>
        <v>140654512645.92001</v>
      </c>
      <c r="U719" s="31">
        <f t="shared" si="88"/>
        <v>194976808153.36533</v>
      </c>
      <c r="V719" s="30">
        <f>LN(Data[[#This Row],[MA'[NVA']
30d]]/Data[[#This Row],[MA'[NVMetcalfe calc']]])</f>
        <v>-1.100825556181988</v>
      </c>
      <c r="W719" s="30">
        <f>$Q$3+Data[[#This Row],[NVM
(scaled)]]/((Data[[#This Row],[Upper Bound]]-Data[[#This Row],[Lower Bound]])/2)</f>
        <v>9.8972014115209506E-3</v>
      </c>
      <c r="X719" s="30">
        <f>(Data[[#This Row],[Upper Bound]]+Data[[#This Row],[Lower Bound]])/2</f>
        <v>24.737076003967896</v>
      </c>
      <c r="Y719" s="32">
        <f>LN(Data[[#This Row],[NVActual]]/Data[[#This Row],[MA'[n^2']
30d]])</f>
        <v>-1.688379215132858</v>
      </c>
      <c r="Z719" s="32">
        <f>LN(Data[[#This Row],[NVActual]]/Data[[#This Row],[MA'[n*ln(n)']
30d]])</f>
        <v>9.050792608773472</v>
      </c>
      <c r="AA719" s="32">
        <f>LN(Data[[#This Row],[NVActual]]/Data[[#This Row],[MA'[n^1.5']]])</f>
        <v>4.9769558918975667</v>
      </c>
      <c r="AB719" s="32">
        <f>LN(Data[[#This Row],[NVActual]]/Data[[#This Row],[Metcalfe
(n^2)]])</f>
        <v>-1.3618052148328503</v>
      </c>
      <c r="AC719" s="34">
        <f>1+Data[[#This Row],[MA'[NVMetcalfe calc']]]/((Data[[#This Row],[NVM_norm
(scaled)]]-Data[[#This Row],[NV_fund.]])/2)</f>
        <v>-15770242913.505718</v>
      </c>
    </row>
    <row r="720" spans="1:29" x14ac:dyDescent="0.2">
      <c r="A720" s="23">
        <v>43456</v>
      </c>
      <c r="B720" s="24">
        <v>69582978961.367401</v>
      </c>
      <c r="C720" s="24">
        <f t="shared" si="89"/>
        <v>65043503323.751442</v>
      </c>
      <c r="D720" s="25">
        <f>LN(Data[[#This Row],[NVActual]])</f>
        <v>24.96578581922553</v>
      </c>
      <c r="E720" s="26">
        <v>551516</v>
      </c>
      <c r="F720" s="40">
        <f>Data[[#This Row],[DAA 
(n)]]^2</f>
        <v>304169898256</v>
      </c>
      <c r="G720" s="41">
        <f t="shared" si="90"/>
        <v>378936346060.26666</v>
      </c>
      <c r="H720" s="28">
        <f>LN(Data[[#This Row],[Metcalfe
(n^2)]])</f>
        <v>26.440852258081797</v>
      </c>
      <c r="I720" s="42">
        <f t="shared" si="91"/>
        <v>26.646904862467874</v>
      </c>
      <c r="J720" s="40">
        <f>Data[[#This Row],[DAA 
(n)]]*LN(Data[[#This Row],[DAA 
(n)]])</f>
        <v>7291276.5369841205</v>
      </c>
      <c r="K720" s="40">
        <f t="shared" si="92"/>
        <v>8178200.9412380289</v>
      </c>
      <c r="L720" s="29">
        <f>LN(Data[[#This Row],[MA'[n*ln(n)']
30d]])</f>
        <v>15.916982750555956</v>
      </c>
      <c r="M720" s="43">
        <f t="shared" si="93"/>
        <v>15.954252883346623</v>
      </c>
      <c r="N720" s="40">
        <f>Data[[#This Row],[DAA 
(n)]]^1.5</f>
        <v>409578521.90581912</v>
      </c>
      <c r="O720" s="40">
        <f t="shared" si="94"/>
        <v>481762217.25299621</v>
      </c>
      <c r="P720" s="43">
        <f>LN(Data[[#This Row],[MA'[n^1.5']]])</f>
        <v>19.99296122508871</v>
      </c>
      <c r="Q720" s="43">
        <f t="shared" si="95"/>
        <v>20.045469891548059</v>
      </c>
      <c r="R720" s="30">
        <f>$O$1+$O$2*Data[[#This Row],[MA'[ln(n^2)']]]</f>
        <v>26.646904862467874</v>
      </c>
      <c r="S720" s="30">
        <f>$Q$1+$Q$2*Data[[#This Row],[MA'[ln(n*ln(n))']]]</f>
        <v>22.844517257521925</v>
      </c>
      <c r="T720" s="31">
        <f>$O$3*Data[[#This Row],[Metcalfe
(n^2)]]</f>
        <v>158168347093.12</v>
      </c>
      <c r="U720" s="31">
        <f t="shared" si="88"/>
        <v>197046899951.33865</v>
      </c>
      <c r="V720" s="30">
        <f>LN(Data[[#This Row],[MA'[NVA']
30d]]/Data[[#This Row],[MA'[NVMetcalfe calc']]])</f>
        <v>-1.1083854432923517</v>
      </c>
      <c r="W720" s="30">
        <f>$Q$3+Data[[#This Row],[NVM
(scaled)]]/((Data[[#This Row],[Upper Bound]]-Data[[#This Row],[Lower Bound]])/2)</f>
        <v>7.0055457520314945E-3</v>
      </c>
      <c r="X720" s="30">
        <f>(Data[[#This Row],[Upper Bound]]+Data[[#This Row],[Lower Bound]])/2</f>
        <v>24.7457110599949</v>
      </c>
      <c r="Y720" s="29">
        <f>LN(Data[[#This Row],[NVActual]]/Data[[#This Row],[MA'[n^2']
30d]])</f>
        <v>-1.694848256350151</v>
      </c>
      <c r="Z720" s="29">
        <f>LN(Data[[#This Row],[NVActual]]/Data[[#This Row],[MA'[n*ln(n)']
30d]])</f>
        <v>9.0488030686695744</v>
      </c>
      <c r="AA720" s="29">
        <f>LN(Data[[#This Row],[NVActual]]/Data[[#This Row],[MA'[n^1.5']]])</f>
        <v>4.9728245941368208</v>
      </c>
      <c r="AB720" s="29">
        <f>LN(Data[[#This Row],[NVActual]]/Data[[#This Row],[Metcalfe
(n^2)]])</f>
        <v>-1.4750664388562669</v>
      </c>
      <c r="AC720" s="26">
        <f>1+Data[[#This Row],[MA'[NVMetcalfe calc']]]/((Data[[#This Row],[NVM_norm
(scaled)]]-Data[[#This Row],[NV_fund.]])/2)</f>
        <v>-15930251469.748333</v>
      </c>
    </row>
    <row r="721" spans="1:29" x14ac:dyDescent="0.2">
      <c r="A721" s="23">
        <v>43455</v>
      </c>
      <c r="B721" s="24">
        <v>67387336880.945503</v>
      </c>
      <c r="C721" s="24">
        <f t="shared" si="89"/>
        <v>65237602384.88269</v>
      </c>
      <c r="D721" s="25">
        <f>LN(Data[[#This Row],[NVActual]])</f>
        <v>24.93372295710833</v>
      </c>
      <c r="E721" s="26">
        <v>656212</v>
      </c>
      <c r="F721" s="40">
        <f>Data[[#This Row],[DAA 
(n)]]^2</f>
        <v>430614188944</v>
      </c>
      <c r="G721" s="41">
        <f t="shared" si="90"/>
        <v>383047835842.26666</v>
      </c>
      <c r="H721" s="28">
        <f>LN(Data[[#This Row],[Metcalfe
(n^2)]])</f>
        <v>26.788478372899039</v>
      </c>
      <c r="I721" s="42">
        <f t="shared" si="91"/>
        <v>26.6582515957788</v>
      </c>
      <c r="J721" s="40">
        <f>Data[[#This Row],[DAA 
(n)]]*LN(Data[[#This Row],[DAA 
(n)]])</f>
        <v>8789460.4850184117</v>
      </c>
      <c r="K721" s="40">
        <f t="shared" si="92"/>
        <v>8227005.3228583978</v>
      </c>
      <c r="L721" s="29">
        <f>LN(Data[[#This Row],[MA'[n*ln(n)']
30d]])</f>
        <v>15.92293263314957</v>
      </c>
      <c r="M721" s="43">
        <f t="shared" si="93"/>
        <v>15.957139392069461</v>
      </c>
      <c r="N721" s="40">
        <f>Data[[#This Row],[DAA 
(n)]]^1.5</f>
        <v>531577085.8072421</v>
      </c>
      <c r="O721" s="40">
        <f t="shared" si="94"/>
        <v>485733091.30410975</v>
      </c>
      <c r="P721" s="43">
        <f>LN(Data[[#This Row],[MA'[n^1.5']]])</f>
        <v>20.001169836154528</v>
      </c>
      <c r="Q721" s="43">
        <f t="shared" si="95"/>
        <v>20.049508697119524</v>
      </c>
      <c r="R721" s="30">
        <f>$O$1+$O$2*Data[[#This Row],[MA'[ln(n^2)']]]</f>
        <v>26.6582515957788</v>
      </c>
      <c r="S721" s="30">
        <f>$Q$1+$Q$2*Data[[#This Row],[MA'[ln(n*ln(n))']]]</f>
        <v>22.849279996914611</v>
      </c>
      <c r="T721" s="31">
        <f>$O$3*Data[[#This Row],[Metcalfe
(n^2)]]</f>
        <v>223919378250.88</v>
      </c>
      <c r="U721" s="31">
        <f t="shared" si="88"/>
        <v>199184874637.97864</v>
      </c>
      <c r="V721" s="30">
        <f>LN(Data[[#This Row],[MA'[NVA']
30d]]/Data[[#This Row],[MA'[NVMetcalfe calc']]])</f>
        <v>-1.1161973853494624</v>
      </c>
      <c r="W721" s="30">
        <f>$Q$3+Data[[#This Row],[NVM
(scaled)]]/((Data[[#This Row],[Upper Bound]]-Data[[#This Row],[Lower Bound]])/2)</f>
        <v>3.9114160461027891E-3</v>
      </c>
      <c r="X721" s="30">
        <f>(Data[[#This Row],[Upper Bound]]+Data[[#This Row],[Lower Bound]])/2</f>
        <v>24.753765796346705</v>
      </c>
      <c r="Y721" s="32">
        <f>LN(Data[[#This Row],[NVActual]]/Data[[#This Row],[MA'[n^2']
30d]])</f>
        <v>-1.7377027589801401</v>
      </c>
      <c r="Z721" s="32">
        <f>LN(Data[[#This Row],[NVActual]]/Data[[#This Row],[MA'[n*ln(n)']
30d]])</f>
        <v>9.0107903239587586</v>
      </c>
      <c r="AA721" s="32">
        <f>LN(Data[[#This Row],[NVActual]]/Data[[#This Row],[MA'[n^1.5']]])</f>
        <v>4.9325531209537994</v>
      </c>
      <c r="AB721" s="32">
        <f>LN(Data[[#This Row],[NVActual]]/Data[[#This Row],[Metcalfe
(n^2)]])</f>
        <v>-1.8547554157907122</v>
      </c>
      <c r="AC721" s="34">
        <f>1+Data[[#This Row],[MA'[NVMetcalfe calc']]]/((Data[[#This Row],[NVM_norm
(scaled)]]-Data[[#This Row],[NV_fund.]])/2)</f>
        <v>-16095842146.37989</v>
      </c>
    </row>
    <row r="722" spans="1:29" x14ac:dyDescent="0.2">
      <c r="A722" s="23">
        <v>43454</v>
      </c>
      <c r="B722" s="24">
        <v>71271763958.252197</v>
      </c>
      <c r="C722" s="24">
        <f t="shared" si="89"/>
        <v>65641682806.557121</v>
      </c>
      <c r="D722" s="25">
        <f>LN(Data[[#This Row],[NVActual]])</f>
        <v>24.989766068515237</v>
      </c>
      <c r="E722" s="26">
        <v>641537</v>
      </c>
      <c r="F722" s="40">
        <f>Data[[#This Row],[DAA 
(n)]]^2</f>
        <v>411569722369</v>
      </c>
      <c r="G722" s="41">
        <f t="shared" si="90"/>
        <v>381523612025.76666</v>
      </c>
      <c r="H722" s="28">
        <f>LN(Data[[#This Row],[Metcalfe
(n^2)]])</f>
        <v>26.74324427738668</v>
      </c>
      <c r="I722" s="42">
        <f t="shared" si="91"/>
        <v>26.654509545160678</v>
      </c>
      <c r="J722" s="40">
        <f>Data[[#This Row],[DAA 
(n)]]*LN(Data[[#This Row],[DAA 
(n)]])</f>
        <v>8578390.3519909084</v>
      </c>
      <c r="K722" s="40">
        <f t="shared" si="92"/>
        <v>8209852.2767398516</v>
      </c>
      <c r="L722" s="29">
        <f>LN(Data[[#This Row],[MA'[n*ln(n)']
30d]])</f>
        <v>15.920845488177799</v>
      </c>
      <c r="M722" s="43">
        <f t="shared" si="93"/>
        <v>15.959890569176773</v>
      </c>
      <c r="N722" s="40">
        <f>Data[[#This Row],[DAA 
(n)]]^1.5</f>
        <v>513845506.91763496</v>
      </c>
      <c r="O722" s="40">
        <f t="shared" si="94"/>
        <v>484302279.59391981</v>
      </c>
      <c r="P722" s="43">
        <f>LN(Data[[#This Row],[MA'[n^1.5']]])</f>
        <v>19.998219814349618</v>
      </c>
      <c r="Q722" s="43">
        <f t="shared" si="95"/>
        <v>20.053361919930239</v>
      </c>
      <c r="R722" s="30">
        <f>$O$1+$O$2*Data[[#This Row],[MA'[ln(n^2)']]]</f>
        <v>26.654509545160678</v>
      </c>
      <c r="S722" s="30">
        <f>$Q$1+$Q$2*Data[[#This Row],[MA'[ln(n*ln(n))']]]</f>
        <v>22.853819439141674</v>
      </c>
      <c r="T722" s="31">
        <f>$O$3*Data[[#This Row],[Metcalfe
(n^2)]]</f>
        <v>214016255631.88</v>
      </c>
      <c r="U722" s="31">
        <f t="shared" si="88"/>
        <v>198392278253.39865</v>
      </c>
      <c r="V722" s="30">
        <f>LN(Data[[#This Row],[MA'[NVA']
30d]]/Data[[#This Row],[MA'[NVMetcalfe calc']]])</f>
        <v>-1.1060353711996187</v>
      </c>
      <c r="W722" s="30">
        <f>$Q$3+Data[[#This Row],[NVM
(scaled)]]/((Data[[#This Row],[Upper Bound]]-Data[[#This Row],[Lower Bound]])/2)</f>
        <v>7.9818189080800295E-3</v>
      </c>
      <c r="X722" s="30">
        <f>(Data[[#This Row],[Upper Bound]]+Data[[#This Row],[Lower Bound]])/2</f>
        <v>24.754164492151176</v>
      </c>
      <c r="Y722" s="29">
        <f>LN(Data[[#This Row],[NVActual]]/Data[[#This Row],[MA'[n^2']
30d]])</f>
        <v>-1.6776725098374461</v>
      </c>
      <c r="Z722" s="29">
        <f>LN(Data[[#This Row],[NVActual]]/Data[[#This Row],[MA'[n*ln(n)']
30d]])</f>
        <v>9.0689205803374389</v>
      </c>
      <c r="AA722" s="29">
        <f>LN(Data[[#This Row],[NVActual]]/Data[[#This Row],[MA'[n^1.5']]])</f>
        <v>4.9915462541656197</v>
      </c>
      <c r="AB722" s="29">
        <f>LN(Data[[#This Row],[NVActual]]/Data[[#This Row],[Metcalfe
(n^2)]])</f>
        <v>-1.7534782088714411</v>
      </c>
      <c r="AC722" s="26">
        <f>1+Data[[#This Row],[MA'[NVMetcalfe calc']]]/((Data[[#This Row],[NVM_norm
(scaled)]]-Data[[#This Row],[NV_fund.]])/2)</f>
        <v>-16034172289.169912</v>
      </c>
    </row>
    <row r="723" spans="1:29" x14ac:dyDescent="0.2">
      <c r="A723" s="23">
        <v>43453</v>
      </c>
      <c r="B723" s="24">
        <v>65512752488.545197</v>
      </c>
      <c r="C723" s="24">
        <f t="shared" si="89"/>
        <v>65811820629.52668</v>
      </c>
      <c r="D723" s="25">
        <f>LN(Data[[#This Row],[NVActual]])</f>
        <v>24.905510655118711</v>
      </c>
      <c r="E723" s="26">
        <v>701481</v>
      </c>
      <c r="F723" s="40">
        <f>Data[[#This Row],[DAA 
(n)]]^2</f>
        <v>492075593361</v>
      </c>
      <c r="G723" s="41">
        <f t="shared" si="90"/>
        <v>387547990990.83331</v>
      </c>
      <c r="H723" s="28">
        <f>LN(Data[[#This Row],[Metcalfe
(n^2)]])</f>
        <v>26.921898186679211</v>
      </c>
      <c r="I723" s="42">
        <f t="shared" si="91"/>
        <v>26.666644100672503</v>
      </c>
      <c r="J723" s="40">
        <f>Data[[#This Row],[DAA 
(n)]]*LN(Data[[#This Row],[DAA 
(n)]])</f>
        <v>9442600.0309449602</v>
      </c>
      <c r="K723" s="40">
        <f t="shared" si="92"/>
        <v>8271606.9582338938</v>
      </c>
      <c r="L723" s="29">
        <f>LN(Data[[#This Row],[MA'[n*ln(n)']
30d]])</f>
        <v>15.928339359881214</v>
      </c>
      <c r="M723" s="43">
        <f t="shared" si="93"/>
        <v>15.96283173145506</v>
      </c>
      <c r="N723" s="40">
        <f>Data[[#This Row],[DAA 
(n)]]^1.5</f>
        <v>587521641.56434858</v>
      </c>
      <c r="O723" s="40">
        <f t="shared" si="94"/>
        <v>489679439.47433174</v>
      </c>
      <c r="P723" s="43">
        <f>LN(Data[[#This Row],[MA'[n^1.5']]])</f>
        <v>20.009261529828954</v>
      </c>
      <c r="Q723" s="43">
        <f t="shared" si="95"/>
        <v>20.057479683801947</v>
      </c>
      <c r="R723" s="30">
        <f>$O$1+$O$2*Data[[#This Row],[MA'[ln(n^2)']]]</f>
        <v>26.666644100672503</v>
      </c>
      <c r="S723" s="30">
        <f>$Q$1+$Q$2*Data[[#This Row],[MA'[ln(n*ln(n))']]]</f>
        <v>22.858672356900847</v>
      </c>
      <c r="T723" s="31">
        <f>$O$3*Data[[#This Row],[Metcalfe
(n^2)]]</f>
        <v>255879308547.72</v>
      </c>
      <c r="U723" s="31">
        <f t="shared" si="88"/>
        <v>201524955315.23334</v>
      </c>
      <c r="V723" s="30">
        <f>LN(Data[[#This Row],[MA'[NVA']
30d]]/Data[[#This Row],[MA'[NVMetcalfe calc']]])</f>
        <v>-1.1191137544138163</v>
      </c>
      <c r="W723" s="30">
        <f>$Q$3+Data[[#This Row],[NVM
(scaled)]]/((Data[[#This Row],[Upper Bound]]-Data[[#This Row],[Lower Bound]])/2)</f>
        <v>2.2258095826229729E-3</v>
      </c>
      <c r="X723" s="30">
        <f>(Data[[#This Row],[Upper Bound]]+Data[[#This Row],[Lower Bound]])/2</f>
        <v>24.762658228786677</v>
      </c>
      <c r="Y723" s="32">
        <f>LN(Data[[#This Row],[NVActual]]/Data[[#This Row],[MA'[n^2']
30d]])</f>
        <v>-1.7775948706708844</v>
      </c>
      <c r="Z723" s="32">
        <f>LN(Data[[#This Row],[NVActual]]/Data[[#This Row],[MA'[n*ln(n)']
30d]])</f>
        <v>8.9771712952374987</v>
      </c>
      <c r="AA723" s="32">
        <f>LN(Data[[#This Row],[NVActual]]/Data[[#This Row],[MA'[n^1.5']]])</f>
        <v>4.8962491252897591</v>
      </c>
      <c r="AB723" s="32">
        <f>LN(Data[[#This Row],[NVActual]]/Data[[#This Row],[Metcalfe
(n^2)]])</f>
        <v>-2.0163875315604991</v>
      </c>
      <c r="AC723" s="34">
        <f>1+Data[[#This Row],[MA'[NVMetcalfe calc']]]/((Data[[#This Row],[NVM_norm
(scaled)]]-Data[[#This Row],[NV_fund.]])/2)</f>
        <v>-16277983509.411692</v>
      </c>
    </row>
    <row r="724" spans="1:29" x14ac:dyDescent="0.2">
      <c r="A724" s="23">
        <v>43452</v>
      </c>
      <c r="B724" s="24">
        <v>64374900396.1763</v>
      </c>
      <c r="C724" s="24">
        <f t="shared" si="89"/>
        <v>66431565061.537514</v>
      </c>
      <c r="D724" s="25">
        <f>LN(Data[[#This Row],[NVActual]])</f>
        <v>24.887989648685252</v>
      </c>
      <c r="E724" s="26">
        <v>656410</v>
      </c>
      <c r="F724" s="40">
        <f>Data[[#This Row],[DAA 
(n)]]^2</f>
        <v>430874088100</v>
      </c>
      <c r="G724" s="41">
        <f t="shared" si="90"/>
        <v>386599586152.16669</v>
      </c>
      <c r="H724" s="28">
        <f>LN(Data[[#This Row],[Metcalfe
(n^2)]])</f>
        <v>26.789081745390135</v>
      </c>
      <c r="I724" s="42">
        <f t="shared" si="91"/>
        <v>26.664658778638234</v>
      </c>
      <c r="J724" s="40">
        <f>Data[[#This Row],[DAA 
(n)]]*LN(Data[[#This Row],[DAA 
(n)]])</f>
        <v>8792310.5742457695</v>
      </c>
      <c r="K724" s="40">
        <f t="shared" si="92"/>
        <v>8261695.9478653492</v>
      </c>
      <c r="L724" s="29">
        <f>LN(Data[[#This Row],[MA'[n*ln(n)']
30d]])</f>
        <v>15.927140444986591</v>
      </c>
      <c r="M724" s="43">
        <f t="shared" si="93"/>
        <v>15.965111331525597</v>
      </c>
      <c r="N724" s="40">
        <f>Data[[#This Row],[DAA 
(n)]]^1.5</f>
        <v>531817694.48723722</v>
      </c>
      <c r="O724" s="40">
        <f t="shared" si="94"/>
        <v>488823875.89295888</v>
      </c>
      <c r="P724" s="43">
        <f>LN(Data[[#This Row],[MA'[n^1.5']]])</f>
        <v>20.007512810563593</v>
      </c>
      <c r="Q724" s="43">
        <f t="shared" si="95"/>
        <v>20.060660289467773</v>
      </c>
      <c r="R724" s="30">
        <f>$O$1+$O$2*Data[[#This Row],[MA'[ln(n^2)']]]</f>
        <v>26.664658778638234</v>
      </c>
      <c r="S724" s="30">
        <f>$Q$1+$Q$2*Data[[#This Row],[MA'[ln(n*ln(n))']]]</f>
        <v>22.862433697017231</v>
      </c>
      <c r="T724" s="31">
        <f>$O$3*Data[[#This Row],[Metcalfe
(n^2)]]</f>
        <v>224054525812</v>
      </c>
      <c r="U724" s="31">
        <f t="shared" si="88"/>
        <v>201031784799.12668</v>
      </c>
      <c r="V724" s="30">
        <f>LN(Data[[#This Row],[MA'[NVA']
30d]]/Data[[#This Row],[MA'[NVMetcalfe calc']]])</f>
        <v>-1.1072907079271808</v>
      </c>
      <c r="W724" s="30">
        <f>$Q$3+Data[[#This Row],[NVM
(scaled)]]/((Data[[#This Row],[Upper Bound]]-Data[[#This Row],[Lower Bound]])/2)</f>
        <v>7.5564654078240645E-3</v>
      </c>
      <c r="X724" s="30">
        <f>(Data[[#This Row],[Upper Bound]]+Data[[#This Row],[Lower Bound]])/2</f>
        <v>24.763546237827732</v>
      </c>
      <c r="Y724" s="29">
        <f>LN(Data[[#This Row],[NVActual]]/Data[[#This Row],[MA'[n^2']
30d]])</f>
        <v>-1.7926656845541313</v>
      </c>
      <c r="Z724" s="29">
        <f>LN(Data[[#This Row],[NVActual]]/Data[[#This Row],[MA'[n*ln(n)']
30d]])</f>
        <v>8.9608492036986611</v>
      </c>
      <c r="AA724" s="29">
        <f>LN(Data[[#This Row],[NVActual]]/Data[[#This Row],[MA'[n^1.5']]])</f>
        <v>4.8804768381216563</v>
      </c>
      <c r="AB724" s="29">
        <f>LN(Data[[#This Row],[NVActual]]/Data[[#This Row],[Metcalfe
(n^2)]])</f>
        <v>-1.9010920967048852</v>
      </c>
      <c r="AC724" s="26">
        <f>1+Data[[#This Row],[MA'[NVMetcalfe calc']]]/((Data[[#This Row],[NVM_norm
(scaled)]]-Data[[#This Row],[NV_fund.]])/2)</f>
        <v>-16241062194.226116</v>
      </c>
    </row>
    <row r="725" spans="1:29" x14ac:dyDescent="0.2">
      <c r="A725" s="23">
        <v>43451</v>
      </c>
      <c r="B725" s="24">
        <v>61357870914.142097</v>
      </c>
      <c r="C725" s="24">
        <f t="shared" si="89"/>
        <v>67511935838.875694</v>
      </c>
      <c r="D725" s="25">
        <f>LN(Data[[#This Row],[NVActual]])</f>
        <v>24.83998929513324</v>
      </c>
      <c r="E725" s="26">
        <v>682984</v>
      </c>
      <c r="F725" s="40">
        <f>Data[[#This Row],[DAA 
(n)]]^2</f>
        <v>466467144256</v>
      </c>
      <c r="G725" s="41">
        <f t="shared" si="90"/>
        <v>382078199302.46667</v>
      </c>
      <c r="H725" s="28">
        <f>LN(Data[[#This Row],[Metcalfe
(n^2)]])</f>
        <v>26.86845342443408</v>
      </c>
      <c r="I725" s="42">
        <f t="shared" si="91"/>
        <v>26.652057019110487</v>
      </c>
      <c r="J725" s="40">
        <f>Data[[#This Row],[DAA 
(n)]]*LN(Data[[#This Row],[DAA 
(n)]])</f>
        <v>9175361.8968168423</v>
      </c>
      <c r="K725" s="40">
        <f t="shared" si="92"/>
        <v>8207794.1256948654</v>
      </c>
      <c r="L725" s="29">
        <f>LN(Data[[#This Row],[MA'[n*ln(n)']
30d]])</f>
        <v>15.920594763925941</v>
      </c>
      <c r="M725" s="43">
        <f t="shared" si="93"/>
        <v>15.967254204965744</v>
      </c>
      <c r="N725" s="40">
        <f>Data[[#This Row],[DAA 
(n)]]^1.5</f>
        <v>564437415.53208578</v>
      </c>
      <c r="O725" s="40">
        <f t="shared" si="94"/>
        <v>484447252.15090501</v>
      </c>
      <c r="P725" s="43">
        <f>LN(Data[[#This Row],[MA'[n^1.5']]])</f>
        <v>19.998519112678686</v>
      </c>
      <c r="Q725" s="43">
        <f t="shared" si="95"/>
        <v>20.06365770414585</v>
      </c>
      <c r="R725" s="30">
        <f>$O$1+$O$2*Data[[#This Row],[MA'[ln(n^2)']]]</f>
        <v>26.652057019110487</v>
      </c>
      <c r="S725" s="30">
        <f>$Q$1+$Q$2*Data[[#This Row],[MA'[ln(n*ln(n))']]]</f>
        <v>22.865969438193478</v>
      </c>
      <c r="T725" s="31">
        <f>$O$3*Data[[#This Row],[Metcalfe
(n^2)]]</f>
        <v>242562915013.12</v>
      </c>
      <c r="U725" s="31">
        <f t="shared" si="88"/>
        <v>198680663637.28268</v>
      </c>
      <c r="V725" s="30">
        <f>LN(Data[[#This Row],[MA'[NVA']
30d]]/Data[[#This Row],[MA'[NVMetcalfe calc']]])</f>
        <v>-1.0793944209765225</v>
      </c>
      <c r="W725" s="30">
        <f>$Q$3+Data[[#This Row],[NVM
(scaled)]]/((Data[[#This Row],[Upper Bound]]-Data[[#This Row],[Lower Bound]])/2)</f>
        <v>1.9810115108278681E-2</v>
      </c>
      <c r="X725" s="30">
        <f>(Data[[#This Row],[Upper Bound]]+Data[[#This Row],[Lower Bound]])/2</f>
        <v>24.75901322865198</v>
      </c>
      <c r="Y725" s="32">
        <f>LN(Data[[#This Row],[NVActual]]/Data[[#This Row],[MA'[n^2']
30d]])</f>
        <v>-1.828901839685352</v>
      </c>
      <c r="Z725" s="32">
        <f>LN(Data[[#This Row],[NVActual]]/Data[[#This Row],[MA'[n*ln(n)']
30d]])</f>
        <v>8.9193945312072973</v>
      </c>
      <c r="AA725" s="32">
        <f>LN(Data[[#This Row],[NVActual]]/Data[[#This Row],[MA'[n^1.5']]])</f>
        <v>4.8414701824545538</v>
      </c>
      <c r="AB725" s="32">
        <f>LN(Data[[#This Row],[NVActual]]/Data[[#This Row],[Metcalfe
(n^2)]])</f>
        <v>-2.0284641293008399</v>
      </c>
      <c r="AC725" s="34">
        <f>1+Data[[#This Row],[MA'[NVMetcalfe calc']]]/((Data[[#This Row],[NVM_norm
(scaled)]]-Data[[#This Row],[NV_fund.]])/2)</f>
        <v>-16062009977.689503</v>
      </c>
    </row>
    <row r="726" spans="1:29" x14ac:dyDescent="0.2">
      <c r="A726" s="23">
        <v>43450</v>
      </c>
      <c r="B726" s="24">
        <v>56256808578.210098</v>
      </c>
      <c r="C726" s="24">
        <f t="shared" si="89"/>
        <v>68665528399.081139</v>
      </c>
      <c r="D726" s="25">
        <f>LN(Data[[#This Row],[NVActual]])</f>
        <v>24.753192912096424</v>
      </c>
      <c r="E726" s="26">
        <v>539434</v>
      </c>
      <c r="F726" s="40">
        <f>Data[[#This Row],[DAA 
(n)]]^2</f>
        <v>290989040356</v>
      </c>
      <c r="G726" s="41">
        <f t="shared" si="90"/>
        <v>378040143518.46667</v>
      </c>
      <c r="H726" s="28">
        <f>LN(Data[[#This Row],[Metcalfe
(n^2)]])</f>
        <v>26.396551441401801</v>
      </c>
      <c r="I726" s="42">
        <f t="shared" si="91"/>
        <v>26.642033678385999</v>
      </c>
      <c r="J726" s="40">
        <f>Data[[#This Row],[DAA 
(n)]]*LN(Data[[#This Row],[DAA 
(n)]])</f>
        <v>7119598.66512057</v>
      </c>
      <c r="K726" s="40">
        <f t="shared" si="92"/>
        <v>8162155.0751850894</v>
      </c>
      <c r="L726" s="29">
        <f>LN(Data[[#This Row],[MA'[n*ln(n)']
30d]])</f>
        <v>15.915018794422517</v>
      </c>
      <c r="M726" s="43">
        <f t="shared" si="93"/>
        <v>15.969869594689106</v>
      </c>
      <c r="N726" s="40">
        <f>Data[[#This Row],[DAA 
(n)]]^1.5</f>
        <v>396193616.80294538</v>
      </c>
      <c r="O726" s="40">
        <f t="shared" si="94"/>
        <v>480648531.4311434</v>
      </c>
      <c r="P726" s="43">
        <f>LN(Data[[#This Row],[MA'[n^1.5']]])</f>
        <v>19.990646857090475</v>
      </c>
      <c r="Q726" s="43">
        <f t="shared" si="95"/>
        <v>20.067298010462483</v>
      </c>
      <c r="R726" s="30">
        <f>$O$1+$O$2*Data[[#This Row],[MA'[ln(n^2)']]]</f>
        <v>26.642033678385999</v>
      </c>
      <c r="S726" s="30">
        <f>$Q$1+$Q$2*Data[[#This Row],[MA'[ln(n*ln(n))']]]</f>
        <v>22.870284831237022</v>
      </c>
      <c r="T726" s="31">
        <f>$O$3*Data[[#This Row],[Metcalfe
(n^2)]]</f>
        <v>151314300985.12</v>
      </c>
      <c r="U726" s="31">
        <f t="shared" si="88"/>
        <v>196580874629.60263</v>
      </c>
      <c r="V726" s="30">
        <f>LN(Data[[#This Row],[MA'[NVA']
30d]]/Data[[#This Row],[MA'[NVMetcalfe calc']]])</f>
        <v>-1.0518266190867633</v>
      </c>
      <c r="W726" s="30">
        <f>$Q$3+Data[[#This Row],[NVM
(scaled)]]/((Data[[#This Row],[Upper Bound]]-Data[[#This Row],[Lower Bound]])/2)</f>
        <v>3.2260520669700865E-2</v>
      </c>
      <c r="X726" s="30">
        <f>(Data[[#This Row],[Upper Bound]]+Data[[#This Row],[Lower Bound]])/2</f>
        <v>24.756159254811511</v>
      </c>
      <c r="Y726" s="29">
        <f>LN(Data[[#This Row],[NVActual]]/Data[[#This Row],[MA'[n^2']
30d]])</f>
        <v>-1.90507331461508</v>
      </c>
      <c r="Z726" s="29">
        <f>LN(Data[[#This Row],[NVActual]]/Data[[#This Row],[MA'[n*ln(n)']
30d]])</f>
        <v>8.8381741176739084</v>
      </c>
      <c r="AA726" s="29">
        <f>LN(Data[[#This Row],[NVActual]]/Data[[#This Row],[MA'[n^1.5']]])</f>
        <v>4.7625460550059486</v>
      </c>
      <c r="AB726" s="29">
        <f>LN(Data[[#This Row],[NVActual]]/Data[[#This Row],[Metcalfe
(n^2)]])</f>
        <v>-1.6433585293053752</v>
      </c>
      <c r="AC726" s="26">
        <f>1+Data[[#This Row],[MA'[NVMetcalfe calc']]]/((Data[[#This Row],[NVM_norm
(scaled)]]-Data[[#This Row],[NV_fund.]])/2)</f>
        <v>-15902093495.131296</v>
      </c>
    </row>
    <row r="727" spans="1:29" x14ac:dyDescent="0.2">
      <c r="A727" s="23">
        <v>43449</v>
      </c>
      <c r="B727" s="24">
        <v>55847964343.0326</v>
      </c>
      <c r="C727" s="24">
        <f t="shared" si="89"/>
        <v>69998947691.043427</v>
      </c>
      <c r="D727" s="25">
        <f>LN(Data[[#This Row],[NVActual]])</f>
        <v>24.745898913149773</v>
      </c>
      <c r="E727" s="26">
        <v>594065</v>
      </c>
      <c r="F727" s="40">
        <f>Data[[#This Row],[DAA 
(n)]]^2</f>
        <v>352913224225</v>
      </c>
      <c r="G727" s="41">
        <f t="shared" si="90"/>
        <v>384886536801.56665</v>
      </c>
      <c r="H727" s="28">
        <f>LN(Data[[#This Row],[Metcalfe
(n^2)]])</f>
        <v>26.589488039934892</v>
      </c>
      <c r="I727" s="42">
        <f t="shared" si="91"/>
        <v>26.659835606649551</v>
      </c>
      <c r="J727" s="40">
        <f>Data[[#This Row],[DAA 
(n)]]*LN(Data[[#This Row],[DAA 
(n)]])</f>
        <v>7897942.1062219609</v>
      </c>
      <c r="K727" s="40">
        <f t="shared" si="92"/>
        <v>8241064.6573563563</v>
      </c>
      <c r="L727" s="29">
        <f>LN(Data[[#This Row],[MA'[n*ln(n)']
30d]])</f>
        <v>15.924640099529128</v>
      </c>
      <c r="M727" s="43">
        <f t="shared" si="93"/>
        <v>15.972824461411347</v>
      </c>
      <c r="N727" s="40">
        <f>Data[[#This Row],[DAA 
(n)]]^1.5</f>
        <v>457879235.76989704</v>
      </c>
      <c r="O727" s="40">
        <f t="shared" si="94"/>
        <v>487154500.16759425</v>
      </c>
      <c r="P727" s="43">
        <f>LN(Data[[#This Row],[MA'[n^1.5']]])</f>
        <v>20.004091879538198</v>
      </c>
      <c r="Q727" s="43">
        <f t="shared" si="95"/>
        <v>20.071409933539279</v>
      </c>
      <c r="R727" s="30">
        <f>$O$1+$O$2*Data[[#This Row],[MA'[ln(n^2)']]]</f>
        <v>26.659835606649551</v>
      </c>
      <c r="S727" s="30">
        <f>$Q$1+$Q$2*Data[[#This Row],[MA'[ln(n*ln(n))']]]</f>
        <v>22.875160361328721</v>
      </c>
      <c r="T727" s="31">
        <f>$O$3*Data[[#This Row],[Metcalfe
(n^2)]]</f>
        <v>183514876597</v>
      </c>
      <c r="U727" s="31">
        <f t="shared" si="88"/>
        <v>200140999136.81467</v>
      </c>
      <c r="V727" s="30">
        <f>LN(Data[[#This Row],[MA'[NVA']
30d]]/Data[[#This Row],[MA'[NVMetcalfe calc']]])</f>
        <v>-1.050541904888121</v>
      </c>
      <c r="W727" s="30">
        <f>$Q$3+Data[[#This Row],[NVM
(scaled)]]/((Data[[#This Row],[Upper Bound]]-Data[[#This Row],[Lower Bound]])/2)</f>
        <v>3.4844359532853031E-2</v>
      </c>
      <c r="X727" s="30">
        <f>(Data[[#This Row],[Upper Bound]]+Data[[#This Row],[Lower Bound]])/2</f>
        <v>24.767497983989138</v>
      </c>
      <c r="Y727" s="32">
        <f>LN(Data[[#This Row],[NVActual]]/Data[[#This Row],[MA'[n^2']
30d]])</f>
        <v>-1.930315505042693</v>
      </c>
      <c r="Z727" s="32">
        <f>LN(Data[[#This Row],[NVActual]]/Data[[#This Row],[MA'[n*ln(n)']
30d]])</f>
        <v>8.8212588136206431</v>
      </c>
      <c r="AA727" s="32">
        <f>LN(Data[[#This Row],[NVActual]]/Data[[#This Row],[MA'[n^1.5']]])</f>
        <v>4.7418070336115736</v>
      </c>
      <c r="AB727" s="32">
        <f>LN(Data[[#This Row],[NVActual]]/Data[[#This Row],[Metcalfe
(n^2)]])</f>
        <v>-1.8435891267851192</v>
      </c>
      <c r="AC727" s="34">
        <f>1+Data[[#This Row],[MA'[NVMetcalfe calc']]]/((Data[[#This Row],[NVM_norm
(scaled)]]-Data[[#This Row],[NV_fund.]])/2)</f>
        <v>-16184353055.14842</v>
      </c>
    </row>
    <row r="728" spans="1:29" x14ac:dyDescent="0.2">
      <c r="A728" s="23">
        <v>43448</v>
      </c>
      <c r="B728" s="24">
        <v>55896558492.695602</v>
      </c>
      <c r="C728" s="24">
        <f t="shared" si="89"/>
        <v>71371430222.147736</v>
      </c>
      <c r="D728" s="25">
        <f>LN(Data[[#This Row],[NVActual]])</f>
        <v>24.746768649786397</v>
      </c>
      <c r="E728" s="26">
        <v>701381</v>
      </c>
      <c r="F728" s="40">
        <f>Data[[#This Row],[DAA 
(n)]]^2</f>
        <v>491935307161</v>
      </c>
      <c r="G728" s="41">
        <f t="shared" si="90"/>
        <v>389912277502.86664</v>
      </c>
      <c r="H728" s="28">
        <f>LN(Data[[#This Row],[Metcalfe
(n^2)]])</f>
        <v>26.921613055283053</v>
      </c>
      <c r="I728" s="42">
        <f t="shared" si="91"/>
        <v>26.671693265106267</v>
      </c>
      <c r="J728" s="40">
        <f>Data[[#This Row],[DAA 
(n)]]*LN(Data[[#This Row],[DAA 
(n)]])</f>
        <v>9441153.9431637414</v>
      </c>
      <c r="K728" s="40">
        <f t="shared" si="92"/>
        <v>8296520.5309803914</v>
      </c>
      <c r="L728" s="29">
        <f>LN(Data[[#This Row],[MA'[n*ln(n)']
30d]])</f>
        <v>15.931346771737543</v>
      </c>
      <c r="M728" s="43">
        <f t="shared" si="93"/>
        <v>15.975382339066098</v>
      </c>
      <c r="N728" s="40">
        <f>Data[[#This Row],[DAA 
(n)]]^1.5</f>
        <v>587396014.34797859</v>
      </c>
      <c r="O728" s="40">
        <f t="shared" si="94"/>
        <v>491821445.85807151</v>
      </c>
      <c r="P728" s="43">
        <f>LN(Data[[#This Row],[MA'[n^1.5']]])</f>
        <v>20.013626293664405</v>
      </c>
      <c r="Q728" s="43">
        <f t="shared" si="95"/>
        <v>20.074966165810995</v>
      </c>
      <c r="R728" s="30">
        <f>$O$1+$O$2*Data[[#This Row],[MA'[ln(n^2)']]]</f>
        <v>26.671693265106267</v>
      </c>
      <c r="S728" s="30">
        <f>$Q$1+$Q$2*Data[[#This Row],[MA'[ln(n*ln(n))']]]</f>
        <v>22.879380859459058</v>
      </c>
      <c r="T728" s="31">
        <f>$O$3*Data[[#This Row],[Metcalfe
(n^2)]]</f>
        <v>255806359723.72</v>
      </c>
      <c r="U728" s="31">
        <f t="shared" si="88"/>
        <v>202754384301.49069</v>
      </c>
      <c r="V728" s="30">
        <f>LN(Data[[#This Row],[MA'[NVA']
30d]]/Data[[#This Row],[MA'[NVMetcalfe calc']]])</f>
        <v>-1.0440976646120896</v>
      </c>
      <c r="W728" s="30">
        <f>$Q$3+Data[[#This Row],[NVM
(scaled)]]/((Data[[#This Row],[Upper Bound]]-Data[[#This Row],[Lower Bound]])/2)</f>
        <v>3.9360942385810449E-2</v>
      </c>
      <c r="X728" s="30">
        <f>(Data[[#This Row],[Upper Bound]]+Data[[#This Row],[Lower Bound]])/2</f>
        <v>24.775537062282663</v>
      </c>
      <c r="Y728" s="29">
        <f>LN(Data[[#This Row],[NVActual]]/Data[[#This Row],[MA'[n^2']
30d]])</f>
        <v>-1.9424189715034477</v>
      </c>
      <c r="Z728" s="29">
        <f>LN(Data[[#This Row],[NVActual]]/Data[[#This Row],[MA'[n*ln(n)']
30d]])</f>
        <v>8.8154218780488538</v>
      </c>
      <c r="AA728" s="29">
        <f>LN(Data[[#This Row],[NVActual]]/Data[[#This Row],[MA'[n^1.5']]])</f>
        <v>4.7331423561219914</v>
      </c>
      <c r="AB728" s="29">
        <f>LN(Data[[#This Row],[NVActual]]/Data[[#This Row],[Metcalfe
(n^2)]])</f>
        <v>-2.174844405496656</v>
      </c>
      <c r="AC728" s="26">
        <f>1+Data[[#This Row],[MA'[NVMetcalfe calc']]]/((Data[[#This Row],[NVM_norm
(scaled)]]-Data[[#This Row],[NV_fund.]])/2)</f>
        <v>-16393349020.993958</v>
      </c>
    </row>
    <row r="729" spans="1:29" x14ac:dyDescent="0.2">
      <c r="A729" s="23">
        <v>43447</v>
      </c>
      <c r="B729" s="24">
        <v>57242935705.076698</v>
      </c>
      <c r="C729" s="24">
        <f t="shared" si="89"/>
        <v>72795891506.630112</v>
      </c>
      <c r="D729" s="25">
        <f>LN(Data[[#This Row],[NVActual]])</f>
        <v>24.770570077969332</v>
      </c>
      <c r="E729" s="26">
        <v>638713</v>
      </c>
      <c r="F729" s="40">
        <f>Data[[#This Row],[DAA 
(n)]]^2</f>
        <v>407954296369</v>
      </c>
      <c r="G729" s="41">
        <f t="shared" si="90"/>
        <v>391484762133.53333</v>
      </c>
      <c r="H729" s="28">
        <f>LN(Data[[#This Row],[Metcalfe
(n^2)]])</f>
        <v>26.734420986372577</v>
      </c>
      <c r="I729" s="42">
        <f t="shared" si="91"/>
        <v>26.674745669368843</v>
      </c>
      <c r="J729" s="40">
        <f>Data[[#This Row],[DAA 
(n)]]*LN(Data[[#This Row],[DAA 
(n)]])</f>
        <v>8537811.1157344934</v>
      </c>
      <c r="K729" s="40">
        <f t="shared" si="92"/>
        <v>8312385.2012427477</v>
      </c>
      <c r="L729" s="29">
        <f>LN(Data[[#This Row],[MA'[n*ln(n)']
30d]])</f>
        <v>15.93325715347407</v>
      </c>
      <c r="M729" s="43">
        <f t="shared" si="93"/>
        <v>15.977652435539925</v>
      </c>
      <c r="N729" s="40">
        <f>Data[[#This Row],[DAA 
(n)]]^1.5</f>
        <v>510456376.68338674</v>
      </c>
      <c r="O729" s="40">
        <f t="shared" si="94"/>
        <v>493213426.31087387</v>
      </c>
      <c r="P729" s="43">
        <f>LN(Data[[#This Row],[MA'[n^1.5']]])</f>
        <v>20.016452551736471</v>
      </c>
      <c r="Q729" s="43">
        <f t="shared" si="95"/>
        <v>20.078113484255901</v>
      </c>
      <c r="R729" s="30">
        <f>$O$1+$O$2*Data[[#This Row],[MA'[ln(n^2)']]]</f>
        <v>26.674745669368843</v>
      </c>
      <c r="S729" s="30">
        <f>$Q$1+$Q$2*Data[[#This Row],[MA'[ln(n*ln(n))']]]</f>
        <v>22.883126518640875</v>
      </c>
      <c r="T729" s="31">
        <f>$O$3*Data[[#This Row],[Metcalfe
(n^2)]]</f>
        <v>212136234111.88</v>
      </c>
      <c r="U729" s="31">
        <f t="shared" si="88"/>
        <v>203572076309.43735</v>
      </c>
      <c r="V729" s="30">
        <f>LN(Data[[#This Row],[MA'[NVA']
30d]]/Data[[#This Row],[MA'[NVMetcalfe calc']]])</f>
        <v>-1.0283606072516771</v>
      </c>
      <c r="W729" s="30">
        <f>$Q$3+Data[[#This Row],[NVM
(scaled)]]/((Data[[#This Row],[Upper Bound]]-Data[[#This Row],[Lower Bound]])/2)</f>
        <v>4.7561233672829051E-2</v>
      </c>
      <c r="X729" s="30">
        <f>(Data[[#This Row],[Upper Bound]]+Data[[#This Row],[Lower Bound]])/2</f>
        <v>24.778936094004859</v>
      </c>
      <c r="Y729" s="32">
        <f>LN(Data[[#This Row],[NVActual]]/Data[[#This Row],[MA'[n^2']
30d]])</f>
        <v>-1.9226423518970386</v>
      </c>
      <c r="Z729" s="32">
        <f>LN(Data[[#This Row],[NVActual]]/Data[[#This Row],[MA'[n*ln(n)']
30d]])</f>
        <v>8.8373129244952615</v>
      </c>
      <c r="AA729" s="32">
        <f>LN(Data[[#This Row],[NVActual]]/Data[[#This Row],[MA'[n^1.5']]])</f>
        <v>4.7541175262328617</v>
      </c>
      <c r="AB729" s="32">
        <f>LN(Data[[#This Row],[NVActual]]/Data[[#This Row],[Metcalfe
(n^2)]])</f>
        <v>-1.9638509084032456</v>
      </c>
      <c r="AC729" s="34">
        <f>1+Data[[#This Row],[MA'[NVMetcalfe calc']]]/((Data[[#This Row],[NVM_norm
(scaled)]]-Data[[#This Row],[NV_fund.]])/2)</f>
        <v>-16462657450.038637</v>
      </c>
    </row>
    <row r="730" spans="1:29" x14ac:dyDescent="0.2">
      <c r="A730" s="23">
        <v>43446</v>
      </c>
      <c r="B730" s="24">
        <v>59838015721.8423</v>
      </c>
      <c r="C730" s="24">
        <f t="shared" si="89"/>
        <v>74529840731.383499</v>
      </c>
      <c r="D730" s="25">
        <f>LN(Data[[#This Row],[NVActual]])</f>
        <v>24.814907010334267</v>
      </c>
      <c r="E730" s="26">
        <v>616176</v>
      </c>
      <c r="F730" s="40">
        <f>Data[[#This Row],[DAA 
(n)]]^2</f>
        <v>379672862976</v>
      </c>
      <c r="G730" s="41">
        <f t="shared" si="90"/>
        <v>391449740657.90002</v>
      </c>
      <c r="H730" s="28">
        <f>LN(Data[[#This Row],[Metcalfe
(n^2)]])</f>
        <v>26.662575831985635</v>
      </c>
      <c r="I730" s="42">
        <f t="shared" si="91"/>
        <v>26.67465971206768</v>
      </c>
      <c r="J730" s="40">
        <f>Data[[#This Row],[DAA 
(n)]]*LN(Data[[#This Row],[DAA 
(n)]])</f>
        <v>8214419.6629247898</v>
      </c>
      <c r="K730" s="40">
        <f t="shared" si="92"/>
        <v>8311991.0784501312</v>
      </c>
      <c r="L730" s="29">
        <f>LN(Data[[#This Row],[MA'[n*ln(n)']
30d]])</f>
        <v>15.933209738426905</v>
      </c>
      <c r="M730" s="43">
        <f t="shared" si="93"/>
        <v>15.979818190329155</v>
      </c>
      <c r="N730" s="40">
        <f>Data[[#This Row],[DAA 
(n)]]^1.5</f>
        <v>483678928.64698958</v>
      </c>
      <c r="O730" s="40">
        <f t="shared" si="94"/>
        <v>493180550.02376157</v>
      </c>
      <c r="P730" s="43">
        <f>LN(Data[[#This Row],[MA'[n^1.5']]])</f>
        <v>20.016385892190865</v>
      </c>
      <c r="Q730" s="43">
        <f t="shared" si="95"/>
        <v>20.081107773135543</v>
      </c>
      <c r="R730" s="30">
        <f>$O$1+$O$2*Data[[#This Row],[MA'[ln(n^2)']]]</f>
        <v>26.67465971206768</v>
      </c>
      <c r="S730" s="30">
        <f>$Q$1+$Q$2*Data[[#This Row],[MA'[ln(n*ln(n))']]]</f>
        <v>22.886700014043104</v>
      </c>
      <c r="T730" s="31">
        <f>$O$3*Data[[#This Row],[Metcalfe
(n^2)]]</f>
        <v>197429888747.52002</v>
      </c>
      <c r="U730" s="31">
        <f t="shared" si="88"/>
        <v>203553865142.10803</v>
      </c>
      <c r="V730" s="30">
        <f>LN(Data[[#This Row],[MA'[NVA']
30d]]/Data[[#This Row],[MA'[NVMetcalfe calc']]])</f>
        <v>-1.004731071512432</v>
      </c>
      <c r="W730" s="30">
        <f>$Q$3+Data[[#This Row],[NVM
(scaled)]]/((Data[[#This Row],[Upper Bound]]-Data[[#This Row],[Lower Bound]])/2)</f>
        <v>5.9513325584535592E-2</v>
      </c>
      <c r="X730" s="30">
        <f>(Data[[#This Row],[Upper Bound]]+Data[[#This Row],[Lower Bound]])/2</f>
        <v>24.78067986305539</v>
      </c>
      <c r="Y730" s="29">
        <f>LN(Data[[#This Row],[NVActual]]/Data[[#This Row],[MA'[n^2']
30d]])</f>
        <v>-1.878215957449308</v>
      </c>
      <c r="Z730" s="29">
        <f>LN(Data[[#This Row],[NVActual]]/Data[[#This Row],[MA'[n*ln(n)']
30d]])</f>
        <v>8.8816972719073597</v>
      </c>
      <c r="AA730" s="29">
        <f>LN(Data[[#This Row],[NVActual]]/Data[[#This Row],[MA'[n^1.5']]])</f>
        <v>4.7985211181433991</v>
      </c>
      <c r="AB730" s="29">
        <f>LN(Data[[#This Row],[NVActual]]/Data[[#This Row],[Metcalfe
(n^2)]])</f>
        <v>-1.8476688216513693</v>
      </c>
      <c r="AC730" s="26">
        <f>1+Data[[#This Row],[MA'[NVMetcalfe calc']]]/((Data[[#This Row],[NVM_norm
(scaled)]]-Data[[#This Row],[NV_fund.]])/2)</f>
        <v>-16467982190.178022</v>
      </c>
    </row>
    <row r="731" spans="1:29" x14ac:dyDescent="0.2">
      <c r="A731" s="23">
        <v>43445</v>
      </c>
      <c r="B731" s="24">
        <v>58692285212.316597</v>
      </c>
      <c r="C731" s="24">
        <f t="shared" si="89"/>
        <v>76216553905.651352</v>
      </c>
      <c r="D731" s="25">
        <f>LN(Data[[#This Row],[NVActual]])</f>
        <v>24.795574127754993</v>
      </c>
      <c r="E731" s="26">
        <v>635401</v>
      </c>
      <c r="F731" s="40">
        <f>Data[[#This Row],[DAA 
(n)]]^2</f>
        <v>403734430801</v>
      </c>
      <c r="G731" s="41">
        <f t="shared" si="90"/>
        <v>394250363245.40002</v>
      </c>
      <c r="H731" s="28">
        <f>LN(Data[[#This Row],[Metcalfe
(n^2)]])</f>
        <v>26.724023149256173</v>
      </c>
      <c r="I731" s="42">
        <f t="shared" si="91"/>
        <v>26.681323363832121</v>
      </c>
      <c r="J731" s="40">
        <f>Data[[#This Row],[DAA 
(n)]]*LN(Data[[#This Row],[DAA 
(n)]])</f>
        <v>8490235.5165302604</v>
      </c>
      <c r="K731" s="40">
        <f t="shared" si="92"/>
        <v>8343043.465692223</v>
      </c>
      <c r="L731" s="29">
        <f>LN(Data[[#This Row],[MA'[n*ln(n)']
30d]])</f>
        <v>15.936938631710293</v>
      </c>
      <c r="M731" s="43">
        <f t="shared" si="93"/>
        <v>15.981778258020405</v>
      </c>
      <c r="N731" s="40">
        <f>Data[[#This Row],[DAA 
(n)]]^1.5</f>
        <v>506491126.34417051</v>
      </c>
      <c r="O731" s="40">
        <f t="shared" si="94"/>
        <v>495788473.15928119</v>
      </c>
      <c r="P731" s="43">
        <f>LN(Data[[#This Row],[MA'[n^1.5']]])</f>
        <v>20.021659928322293</v>
      </c>
      <c r="Q731" s="43">
        <f t="shared" si="95"/>
        <v>20.083831316208467</v>
      </c>
      <c r="R731" s="30">
        <f>$O$1+$O$2*Data[[#This Row],[MA'[ln(n^2)']]]</f>
        <v>26.681323363832121</v>
      </c>
      <c r="S731" s="30">
        <f>$Q$1+$Q$2*Data[[#This Row],[MA'[ln(n*ln(n))']]]</f>
        <v>22.889934125733667</v>
      </c>
      <c r="T731" s="31">
        <f>$O$3*Data[[#This Row],[Metcalfe
(n^2)]]</f>
        <v>209941904016.52002</v>
      </c>
      <c r="U731" s="31">
        <f t="shared" si="88"/>
        <v>205010188887.608</v>
      </c>
      <c r="V731" s="30">
        <f>LN(Data[[#This Row],[MA'[NVA']
30d]]/Data[[#This Row],[MA'[NVMetcalfe calc']]])</f>
        <v>-0.98948099783897558</v>
      </c>
      <c r="W731" s="30">
        <f>$Q$3+Data[[#This Row],[NVM
(scaled)]]/((Data[[#This Row],[Upper Bound]]-Data[[#This Row],[Lower Bound]])/2)</f>
        <v>6.8037766264672173E-2</v>
      </c>
      <c r="X731" s="30">
        <f>(Data[[#This Row],[Upper Bound]]+Data[[#This Row],[Lower Bound]])/2</f>
        <v>24.785628744782894</v>
      </c>
      <c r="Y731" s="32">
        <f>LN(Data[[#This Row],[NVActual]]/Data[[#This Row],[MA'[n^2']
30d]])</f>
        <v>-1.9046778563921631</v>
      </c>
      <c r="Z731" s="32">
        <f>LN(Data[[#This Row],[NVActual]]/Data[[#This Row],[MA'[n*ln(n)']
30d]])</f>
        <v>8.8586354960447</v>
      </c>
      <c r="AA731" s="32">
        <f>LN(Data[[#This Row],[NVActual]]/Data[[#This Row],[MA'[n^1.5']]])</f>
        <v>4.7739141994326992</v>
      </c>
      <c r="AB731" s="32">
        <f>LN(Data[[#This Row],[NVActual]]/Data[[#This Row],[Metcalfe
(n^2)]])</f>
        <v>-1.92844902150118</v>
      </c>
      <c r="AC731" s="34">
        <f>1+Data[[#This Row],[MA'[NVMetcalfe calc']]]/((Data[[#This Row],[NVM_norm
(scaled)]]-Data[[#This Row],[NV_fund.]])/2)</f>
        <v>-16588201419.25815</v>
      </c>
    </row>
    <row r="732" spans="1:29" x14ac:dyDescent="0.2">
      <c r="A732" s="23">
        <v>43444</v>
      </c>
      <c r="B732" s="24">
        <v>59651069927.781502</v>
      </c>
      <c r="C732" s="24">
        <f t="shared" si="89"/>
        <v>77948254908.071075</v>
      </c>
      <c r="D732" s="25">
        <f>LN(Data[[#This Row],[NVActual]])</f>
        <v>24.811777922090272</v>
      </c>
      <c r="E732" s="26">
        <v>600210</v>
      </c>
      <c r="F732" s="40">
        <f>Data[[#This Row],[DAA 
(n)]]^2</f>
        <v>360252044100</v>
      </c>
      <c r="G732" s="41">
        <f t="shared" si="90"/>
        <v>392839634984.56665</v>
      </c>
      <c r="H732" s="28">
        <f>LN(Data[[#This Row],[Metcalfe
(n^2)]])</f>
        <v>26.610069745925141</v>
      </c>
      <c r="I732" s="42">
        <f t="shared" si="91"/>
        <v>26.67763212658388</v>
      </c>
      <c r="J732" s="40">
        <f>Data[[#This Row],[DAA 
(n)]]*LN(Data[[#This Row],[DAA 
(n)]])</f>
        <v>7985814.9811008647</v>
      </c>
      <c r="K732" s="40">
        <f t="shared" si="92"/>
        <v>8326690.0958655281</v>
      </c>
      <c r="L732" s="29">
        <f>LN(Data[[#This Row],[MA'[n*ln(n)']
30d]])</f>
        <v>15.934976587744504</v>
      </c>
      <c r="M732" s="43">
        <f t="shared" si="93"/>
        <v>15.9833827336754</v>
      </c>
      <c r="N732" s="40">
        <f>Data[[#This Row],[DAA 
(n)]]^1.5</f>
        <v>465002020.84427571</v>
      </c>
      <c r="O732" s="40">
        <f t="shared" si="94"/>
        <v>494442937.59385085</v>
      </c>
      <c r="P732" s="43">
        <f>LN(Data[[#This Row],[MA'[n^1.5']]])</f>
        <v>20.018942308220698</v>
      </c>
      <c r="Q732" s="43">
        <f t="shared" si="95"/>
        <v>20.086065536805034</v>
      </c>
      <c r="R732" s="30">
        <f>$O$1+$O$2*Data[[#This Row],[MA'[ln(n^2)']]]</f>
        <v>26.67763212658388</v>
      </c>
      <c r="S732" s="30">
        <f>$Q$1+$Q$2*Data[[#This Row],[MA'[ln(n*ln(n))']]]</f>
        <v>22.892581510564408</v>
      </c>
      <c r="T732" s="31">
        <f>$O$3*Data[[#This Row],[Metcalfe
(n^2)]]</f>
        <v>187331062932</v>
      </c>
      <c r="U732" s="31">
        <f t="shared" si="88"/>
        <v>204276610191.97467</v>
      </c>
      <c r="V732" s="30">
        <f>LN(Data[[#This Row],[MA'[NVA']
30d]]/Data[[#This Row],[MA'[NVMetcalfe calc']]])</f>
        <v>-0.96342979978284926</v>
      </c>
      <c r="W732" s="30">
        <f>$Q$3+Data[[#This Row],[NVM
(scaled)]]/((Data[[#This Row],[Upper Bound]]-Data[[#This Row],[Lower Bound]])/2)</f>
        <v>8.0928974262418185E-2</v>
      </c>
      <c r="X732" s="30">
        <f>(Data[[#This Row],[Upper Bound]]+Data[[#This Row],[Lower Bound]])/2</f>
        <v>24.785106818574143</v>
      </c>
      <c r="Y732" s="29">
        <f>LN(Data[[#This Row],[NVActual]]/Data[[#This Row],[MA'[n^2']
30d]])</f>
        <v>-1.8848893899745425</v>
      </c>
      <c r="Z732" s="29">
        <f>LN(Data[[#This Row],[NVActual]]/Data[[#This Row],[MA'[n*ln(n)']
30d]])</f>
        <v>8.8768013343457657</v>
      </c>
      <c r="AA732" s="29">
        <f>LN(Data[[#This Row],[NVActual]]/Data[[#This Row],[MA'[n^1.5']]])</f>
        <v>4.7928356138695722</v>
      </c>
      <c r="AB732" s="29">
        <f>LN(Data[[#This Row],[NVActual]]/Data[[#This Row],[Metcalfe
(n^2)]])</f>
        <v>-1.798291823834872</v>
      </c>
      <c r="AC732" s="26">
        <f>1+Data[[#This Row],[MA'[NVMetcalfe calc']]]/((Data[[#This Row],[NVM_norm
(scaled)]]-Data[[#This Row],[NV_fund.]])/2)</f>
        <v>-16537818944.390284</v>
      </c>
    </row>
    <row r="733" spans="1:29" x14ac:dyDescent="0.2">
      <c r="A733" s="23">
        <v>43443</v>
      </c>
      <c r="B733" s="24">
        <v>62174469297.720398</v>
      </c>
      <c r="C733" s="24">
        <f t="shared" si="89"/>
        <v>79655099235.213348</v>
      </c>
      <c r="D733" s="25">
        <f>LN(Data[[#This Row],[NVActual]])</f>
        <v>24.853210290977746</v>
      </c>
      <c r="E733" s="26">
        <v>518114</v>
      </c>
      <c r="F733" s="40">
        <f>Data[[#This Row],[DAA 
(n)]]^2</f>
        <v>268442116996</v>
      </c>
      <c r="G733" s="41">
        <f t="shared" si="90"/>
        <v>392182253597.90002</v>
      </c>
      <c r="H733" s="28">
        <f>LN(Data[[#This Row],[Metcalfe
(n^2)]])</f>
        <v>26.315901148496518</v>
      </c>
      <c r="I733" s="42">
        <f t="shared" si="91"/>
        <v>26.675755496175739</v>
      </c>
      <c r="J733" s="40">
        <f>Data[[#This Row],[DAA 
(n)]]*LN(Data[[#This Row],[DAA 
(n)]])</f>
        <v>6817318.4038260626</v>
      </c>
      <c r="K733" s="40">
        <f t="shared" si="92"/>
        <v>8318753.8126620753</v>
      </c>
      <c r="L733" s="29">
        <f>LN(Data[[#This Row],[MA'[n*ln(n)']
30d]])</f>
        <v>15.934023019446965</v>
      </c>
      <c r="M733" s="43">
        <f t="shared" si="93"/>
        <v>15.985231042860624</v>
      </c>
      <c r="N733" s="40">
        <f>Data[[#This Row],[DAA 
(n)]]^1.5</f>
        <v>372939162.6060015</v>
      </c>
      <c r="O733" s="40">
        <f t="shared" si="94"/>
        <v>493802084.84781283</v>
      </c>
      <c r="P733" s="43">
        <f>LN(Data[[#This Row],[MA'[n^1.5']]])</f>
        <v>20.017645356915473</v>
      </c>
      <c r="Q733" s="43">
        <f t="shared" si="95"/>
        <v>20.088637784082458</v>
      </c>
      <c r="R733" s="30">
        <f>$O$1+$O$2*Data[[#This Row],[MA'[ln(n^2)']]]</f>
        <v>26.675755496175739</v>
      </c>
      <c r="S733" s="30">
        <f>$Q$1+$Q$2*Data[[#This Row],[MA'[ln(n*ln(n))']]]</f>
        <v>22.895631220720027</v>
      </c>
      <c r="T733" s="31">
        <f>$O$3*Data[[#This Row],[Metcalfe
(n^2)]]</f>
        <v>139589900837.92001</v>
      </c>
      <c r="U733" s="31">
        <f t="shared" si="88"/>
        <v>203934771870.90802</v>
      </c>
      <c r="V733" s="30">
        <f>LN(Data[[#This Row],[MA'[NVA']
30d]]/Data[[#This Row],[MA'[NVMetcalfe calc']]])</f>
        <v>-0.9400941421469915</v>
      </c>
      <c r="W733" s="30">
        <f>$Q$3+Data[[#This Row],[NVM
(scaled)]]/((Data[[#This Row],[Upper Bound]]-Data[[#This Row],[Lower Bound]])/2)</f>
        <v>9.2612044661595838E-2</v>
      </c>
      <c r="X733" s="30">
        <f>(Data[[#This Row],[Upper Bound]]+Data[[#This Row],[Lower Bound]])/2</f>
        <v>24.785693358447883</v>
      </c>
      <c r="Y733" s="32">
        <f>LN(Data[[#This Row],[NVActual]]/Data[[#This Row],[MA'[n^2']
30d]])</f>
        <v>-1.8417822103591386</v>
      </c>
      <c r="Z733" s="32">
        <f>LN(Data[[#This Row],[NVActual]]/Data[[#This Row],[MA'[n*ln(n)']
30d]])</f>
        <v>8.9191872715307792</v>
      </c>
      <c r="AA733" s="32">
        <f>LN(Data[[#This Row],[NVActual]]/Data[[#This Row],[MA'[n^1.5']]])</f>
        <v>4.8355649340622699</v>
      </c>
      <c r="AB733" s="32">
        <f>LN(Data[[#This Row],[NVActual]]/Data[[#This Row],[Metcalfe
(n^2)]])</f>
        <v>-1.4626908575187725</v>
      </c>
      <c r="AC733" s="34">
        <f>1+Data[[#This Row],[MA'[NVMetcalfe calc']]]/((Data[[#This Row],[NVM_norm
(scaled)]]-Data[[#This Row],[NV_fund.]])/2)</f>
        <v>-16517563706.778347</v>
      </c>
    </row>
    <row r="734" spans="1:29" x14ac:dyDescent="0.2">
      <c r="A734" s="23">
        <v>43442</v>
      </c>
      <c r="B734" s="24">
        <v>60734166983.566101</v>
      </c>
      <c r="C734" s="24">
        <f t="shared" si="89"/>
        <v>81255156485.561676</v>
      </c>
      <c r="D734" s="25">
        <f>LN(Data[[#This Row],[NVActual]])</f>
        <v>24.829772259413346</v>
      </c>
      <c r="E734" s="26">
        <v>531426</v>
      </c>
      <c r="F734" s="40">
        <f>Data[[#This Row],[DAA 
(n)]]^2</f>
        <v>282413593476</v>
      </c>
      <c r="G734" s="41">
        <f t="shared" si="90"/>
        <v>399397766385</v>
      </c>
      <c r="H734" s="28">
        <f>LN(Data[[#This Row],[Metcalfe
(n^2)]])</f>
        <v>26.366638476945266</v>
      </c>
      <c r="I734" s="42">
        <f t="shared" si="91"/>
        <v>26.69546625753588</v>
      </c>
      <c r="J734" s="40">
        <f>Data[[#This Row],[DAA 
(n)]]*LN(Data[[#This Row],[DAA 
(n)]])</f>
        <v>7005958.6096245572</v>
      </c>
      <c r="K734" s="40">
        <f t="shared" si="92"/>
        <v>8403791.968311565</v>
      </c>
      <c r="L734" s="29">
        <f>LN(Data[[#This Row],[MA'[n*ln(n)']
30d]])</f>
        <v>15.944193586751018</v>
      </c>
      <c r="M734" s="43">
        <f t="shared" si="93"/>
        <v>15.987302045714859</v>
      </c>
      <c r="N734" s="40">
        <f>Data[[#This Row],[DAA 
(n)]]^1.5</f>
        <v>387404086.61574137</v>
      </c>
      <c r="O734" s="40">
        <f t="shared" si="94"/>
        <v>500740480.64631391</v>
      </c>
      <c r="P734" s="43">
        <f>LN(Data[[#This Row],[MA'[n^1.5']]])</f>
        <v>20.031598522137422</v>
      </c>
      <c r="Q734" s="43">
        <f t="shared" si="95"/>
        <v>20.09151500570319</v>
      </c>
      <c r="R734" s="30">
        <f>$O$1+$O$2*Data[[#This Row],[MA'[ln(n^2)']]]</f>
        <v>26.69546625753588</v>
      </c>
      <c r="S734" s="30">
        <f>$Q$1+$Q$2*Data[[#This Row],[MA'[ln(n*ln(n))']]]</f>
        <v>22.899048375429516</v>
      </c>
      <c r="T734" s="31">
        <f>$O$3*Data[[#This Row],[Metcalfe
(n^2)]]</f>
        <v>146855068607.52002</v>
      </c>
      <c r="U734" s="31">
        <f t="shared" si="88"/>
        <v>207686838520.20001</v>
      </c>
      <c r="V734" s="30">
        <f>LN(Data[[#This Row],[MA'[NVA']
30d]]/Data[[#This Row],[MA'[NVMetcalfe calc']]])</f>
        <v>-0.93843707749952721</v>
      </c>
      <c r="W734" s="30">
        <f>$Q$3+Data[[#This Row],[NVM
(scaled)]]/((Data[[#This Row],[Upper Bound]]-Data[[#This Row],[Lower Bound]])/2)</f>
        <v>9.5619714877723305E-2</v>
      </c>
      <c r="X734" s="30">
        <f>(Data[[#This Row],[Upper Bound]]+Data[[#This Row],[Lower Bound]])/2</f>
        <v>24.7972573164827</v>
      </c>
      <c r="Y734" s="29">
        <f>LN(Data[[#This Row],[NVActual]]/Data[[#This Row],[MA'[n^2']
30d]])</f>
        <v>-1.8834514060730025</v>
      </c>
      <c r="Z734" s="29">
        <f>LN(Data[[#This Row],[NVActual]]/Data[[#This Row],[MA'[n*ln(n)']
30d]])</f>
        <v>8.88557867266233</v>
      </c>
      <c r="AA734" s="29">
        <f>LN(Data[[#This Row],[NVActual]]/Data[[#This Row],[MA'[n^1.5']]])</f>
        <v>4.798173737275925</v>
      </c>
      <c r="AB734" s="29">
        <f>LN(Data[[#This Row],[NVActual]]/Data[[#This Row],[Metcalfe
(n^2)]])</f>
        <v>-1.5368662175319172</v>
      </c>
      <c r="AC734" s="26">
        <f>1+Data[[#This Row],[MA'[NVMetcalfe calc']]]/((Data[[#This Row],[NVM_norm
(scaled)]]-Data[[#This Row],[NV_fund.]])/2)</f>
        <v>-16815633186.550745</v>
      </c>
    </row>
    <row r="735" spans="1:29" x14ac:dyDescent="0.2">
      <c r="A735" s="23">
        <v>43441</v>
      </c>
      <c r="B735" s="24">
        <v>59161751117.216904</v>
      </c>
      <c r="C735" s="24">
        <f t="shared" si="89"/>
        <v>82949497473.491837</v>
      </c>
      <c r="D735" s="25">
        <f>LN(Data[[#This Row],[NVActual]])</f>
        <v>24.803541074033451</v>
      </c>
      <c r="E735" s="26">
        <v>658859</v>
      </c>
      <c r="F735" s="40">
        <f>Data[[#This Row],[DAA 
(n)]]^2</f>
        <v>434095181881</v>
      </c>
      <c r="G735" s="41">
        <f t="shared" si="90"/>
        <v>406432268158.5</v>
      </c>
      <c r="H735" s="28">
        <f>LN(Data[[#This Row],[Metcalfe
(n^2)]])</f>
        <v>26.796529660091078</v>
      </c>
      <c r="I735" s="42">
        <f t="shared" si="91"/>
        <v>26.714067796004205</v>
      </c>
      <c r="J735" s="40">
        <f>Data[[#This Row],[DAA 
(n)]]*LN(Data[[#This Row],[DAA 
(n)]])</f>
        <v>8827567.3676589746</v>
      </c>
      <c r="K735" s="40">
        <f t="shared" si="92"/>
        <v>8485484.7986774817</v>
      </c>
      <c r="L735" s="29">
        <f>LN(Data[[#This Row],[MA'[n*ln(n)']
30d]])</f>
        <v>15.95386759098497</v>
      </c>
      <c r="M735" s="43">
        <f t="shared" si="93"/>
        <v>15.988952441705541</v>
      </c>
      <c r="N735" s="40">
        <f>Data[[#This Row],[DAA 
(n)]]^1.5</f>
        <v>534796706.64555663</v>
      </c>
      <c r="O735" s="40">
        <f t="shared" si="94"/>
        <v>507452036.01526773</v>
      </c>
      <c r="P735" s="43">
        <f>LN(Data[[#This Row],[MA'[n^1.5']]])</f>
        <v>20.044912754099091</v>
      </c>
      <c r="Q735" s="43">
        <f t="shared" si="95"/>
        <v>20.093812514976658</v>
      </c>
      <c r="R735" s="30">
        <f>$O$1+$O$2*Data[[#This Row],[MA'[ln(n^2)']]]</f>
        <v>26.714067796004205</v>
      </c>
      <c r="S735" s="30">
        <f>$Q$1+$Q$2*Data[[#This Row],[MA'[ln(n*ln(n))']]]</f>
        <v>22.901771528814141</v>
      </c>
      <c r="T735" s="31">
        <f>$O$3*Data[[#This Row],[Metcalfe
(n^2)]]</f>
        <v>225729494578.12</v>
      </c>
      <c r="U735" s="31">
        <f t="shared" si="88"/>
        <v>211344779442.42001</v>
      </c>
      <c r="V735" s="30">
        <f>LN(Data[[#This Row],[MA'[NVA']
30d]]/Data[[#This Row],[MA'[NVMetcalfe calc']]])</f>
        <v>-0.9352588672695541</v>
      </c>
      <c r="W735" s="30">
        <f>$Q$3+Data[[#This Row],[NVM
(scaled)]]/((Data[[#This Row],[Upper Bound]]-Data[[#This Row],[Lower Bound]])/2)</f>
        <v>9.9346177883017917E-2</v>
      </c>
      <c r="X735" s="30">
        <f>(Data[[#This Row],[Upper Bound]]+Data[[#This Row],[Lower Bound]])/2</f>
        <v>24.807919662409173</v>
      </c>
      <c r="Y735" s="32">
        <f>LN(Data[[#This Row],[NVActual]]/Data[[#This Row],[MA'[n^2']
30d]])</f>
        <v>-1.9271420560215278</v>
      </c>
      <c r="Z735" s="32">
        <f>LN(Data[[#This Row],[NVActual]]/Data[[#This Row],[MA'[n*ln(n)']
30d]])</f>
        <v>8.8496734830484804</v>
      </c>
      <c r="AA735" s="32">
        <f>LN(Data[[#This Row],[NVActual]]/Data[[#This Row],[MA'[n^1.5']]])</f>
        <v>4.7586283199343598</v>
      </c>
      <c r="AB735" s="32">
        <f>LN(Data[[#This Row],[NVActual]]/Data[[#This Row],[Metcalfe
(n^2)]])</f>
        <v>-1.992988586057626</v>
      </c>
      <c r="AC735" s="34">
        <f>1+Data[[#This Row],[MA'[NVMetcalfe calc']]]/((Data[[#This Row],[NVM_norm
(scaled)]]-Data[[#This Row],[NV_fund.]])/2)</f>
        <v>-17106999686.76227</v>
      </c>
    </row>
    <row r="736" spans="1:29" x14ac:dyDescent="0.2">
      <c r="A736" s="23">
        <v>43440</v>
      </c>
      <c r="B736" s="24">
        <v>61823251539.122803</v>
      </c>
      <c r="C736" s="24">
        <f t="shared" si="89"/>
        <v>84746319987.298477</v>
      </c>
      <c r="D736" s="25">
        <f>LN(Data[[#This Row],[NVActual]])</f>
        <v>24.847545369147234</v>
      </c>
      <c r="E736" s="26">
        <v>655016</v>
      </c>
      <c r="F736" s="40">
        <f>Data[[#This Row],[DAA 
(n)]]^2</f>
        <v>429045960256</v>
      </c>
      <c r="G736" s="41">
        <f t="shared" si="90"/>
        <v>408701166961</v>
      </c>
      <c r="H736" s="28">
        <f>LN(Data[[#This Row],[Metcalfe
(n^2)]])</f>
        <v>26.784829883599919</v>
      </c>
      <c r="I736" s="42">
        <f t="shared" si="91"/>
        <v>26.718923104147741</v>
      </c>
      <c r="J736" s="40">
        <f>Data[[#This Row],[DAA 
(n)]]*LN(Data[[#This Row],[DAA 
(n)]])</f>
        <v>8772246.0655180421</v>
      </c>
      <c r="K736" s="40">
        <f t="shared" si="92"/>
        <v>8509435.0712901596</v>
      </c>
      <c r="L736" s="29">
        <f>LN(Data[[#This Row],[MA'[n*ln(n)']
30d]])</f>
        <v>15.956686114243821</v>
      </c>
      <c r="M736" s="43">
        <f t="shared" si="93"/>
        <v>15.990102121680454</v>
      </c>
      <c r="N736" s="40">
        <f>Data[[#This Row],[DAA 
(n)]]^1.5</f>
        <v>530124484.15730196</v>
      </c>
      <c r="O736" s="40">
        <f t="shared" si="94"/>
        <v>509509844.01056111</v>
      </c>
      <c r="P736" s="43">
        <f>LN(Data[[#This Row],[MA'[n^1.5']]])</f>
        <v>20.048959731363983</v>
      </c>
      <c r="Q736" s="43">
        <f t="shared" si="95"/>
        <v>20.095418789521609</v>
      </c>
      <c r="R736" s="30">
        <f>$O$1+$O$2*Data[[#This Row],[MA'[ln(n^2)']]]</f>
        <v>26.718923104147741</v>
      </c>
      <c r="S736" s="30">
        <f>$Q$1+$Q$2*Data[[#This Row],[MA'[ln(n*ln(n))']]]</f>
        <v>22.903668500772749</v>
      </c>
      <c r="T736" s="31">
        <f>$O$3*Data[[#This Row],[Metcalfe
(n^2)]]</f>
        <v>223103899333.12</v>
      </c>
      <c r="U736" s="31">
        <f t="shared" si="88"/>
        <v>212524606819.72</v>
      </c>
      <c r="V736" s="30">
        <f>LN(Data[[#This Row],[MA'[NVA']
30d]]/Data[[#This Row],[MA'[NVMetcalfe calc']]])</f>
        <v>-0.91939545512020282</v>
      </c>
      <c r="W736" s="30">
        <f>$Q$3+Data[[#This Row],[NVM
(scaled)]]/((Data[[#This Row],[Upper Bound]]-Data[[#This Row],[Lower Bound]])/2)</f>
        <v>0.10804241095370076</v>
      </c>
      <c r="X736" s="30">
        <f>(Data[[#This Row],[Upper Bound]]+Data[[#This Row],[Lower Bound]])/2</f>
        <v>24.811295802460243</v>
      </c>
      <c r="Y736" s="29">
        <f>LN(Data[[#This Row],[NVActual]]/Data[[#This Row],[MA'[n^2']
30d]])</f>
        <v>-1.8887047136650639</v>
      </c>
      <c r="Z736" s="29">
        <f>LN(Data[[#This Row],[NVActual]]/Data[[#This Row],[MA'[n*ln(n)']
30d]])</f>
        <v>8.8908592549034129</v>
      </c>
      <c r="AA736" s="29">
        <f>LN(Data[[#This Row],[NVActual]]/Data[[#This Row],[MA'[n^1.5']]])</f>
        <v>4.7985856377832521</v>
      </c>
      <c r="AB736" s="29">
        <f>LN(Data[[#This Row],[NVActual]]/Data[[#This Row],[Metcalfe
(n^2)]])</f>
        <v>-1.9372845144526845</v>
      </c>
      <c r="AC736" s="26">
        <f>1+Data[[#This Row],[MA'[NVMetcalfe calc']]]/((Data[[#This Row],[NVM_norm
(scaled)]]-Data[[#This Row],[NV_fund.]])/2)</f>
        <v>-17206203850.091946</v>
      </c>
    </row>
    <row r="737" spans="1:29" x14ac:dyDescent="0.2">
      <c r="A737" s="23">
        <v>43439</v>
      </c>
      <c r="B737" s="24">
        <v>64848484712.771599</v>
      </c>
      <c r="C737" s="24">
        <f t="shared" si="89"/>
        <v>86424091017.846222</v>
      </c>
      <c r="D737" s="25">
        <f>LN(Data[[#This Row],[NVActual]])</f>
        <v>24.895319381403052</v>
      </c>
      <c r="E737" s="26">
        <v>609238</v>
      </c>
      <c r="F737" s="40">
        <f>Data[[#This Row],[DAA 
(n)]]^2</f>
        <v>371170940644</v>
      </c>
      <c r="G737" s="41">
        <f t="shared" si="90"/>
        <v>410647447193.29999</v>
      </c>
      <c r="H737" s="28">
        <f>LN(Data[[#This Row],[Metcalfe
(n^2)]])</f>
        <v>26.639928549891017</v>
      </c>
      <c r="I737" s="42">
        <f t="shared" si="91"/>
        <v>26.723176157593986</v>
      </c>
      <c r="J737" s="40">
        <f>Data[[#This Row],[DAA 
(n)]]*LN(Data[[#This Row],[DAA 
(n)]])</f>
        <v>8115028.3949392522</v>
      </c>
      <c r="K737" s="40">
        <f t="shared" si="92"/>
        <v>8530182.0482305959</v>
      </c>
      <c r="L737" s="29">
        <f>LN(Data[[#This Row],[MA'[n*ln(n)']
30d]])</f>
        <v>15.959121261353909</v>
      </c>
      <c r="M737" s="43">
        <f t="shared" si="93"/>
        <v>15.991038478479075</v>
      </c>
      <c r="N737" s="40">
        <f>Data[[#This Row],[DAA 
(n)]]^1.5</f>
        <v>475532797.53984416</v>
      </c>
      <c r="O737" s="40">
        <f t="shared" si="94"/>
        <v>511284381.92989188</v>
      </c>
      <c r="P737" s="43">
        <f>LN(Data[[#This Row],[MA'[n^1.5']]])</f>
        <v>20.052436513778673</v>
      </c>
      <c r="Q737" s="43">
        <f t="shared" si="95"/>
        <v>20.096721703226002</v>
      </c>
      <c r="R737" s="30">
        <f>$O$1+$O$2*Data[[#This Row],[MA'[ln(n^2)']]]</f>
        <v>26.723176157593986</v>
      </c>
      <c r="S737" s="30">
        <f>$Q$1+$Q$2*Data[[#This Row],[MA'[ln(n*ln(n))']]]</f>
        <v>22.905213489490471</v>
      </c>
      <c r="T737" s="31">
        <f>$O$3*Data[[#This Row],[Metcalfe
(n^2)]]</f>
        <v>193008889134.88</v>
      </c>
      <c r="U737" s="31">
        <f t="shared" si="88"/>
        <v>213536672540.51596</v>
      </c>
      <c r="V737" s="30">
        <f>LN(Data[[#This Row],[MA'[NVA']
30d]]/Data[[#This Row],[MA'[NVMetcalfe calc']]])</f>
        <v>-0.90454211808895979</v>
      </c>
      <c r="W737" s="30">
        <f>$Q$3+Data[[#This Row],[NVM
(scaled)]]/((Data[[#This Row],[Upper Bound]]-Data[[#This Row],[Lower Bound]])/2)</f>
        <v>0.11616502741328782</v>
      </c>
      <c r="X737" s="30">
        <f>(Data[[#This Row],[Upper Bound]]+Data[[#This Row],[Lower Bound]])/2</f>
        <v>24.81419482354223</v>
      </c>
      <c r="Y737" s="32">
        <f>LN(Data[[#This Row],[NVActual]]/Data[[#This Row],[MA'[n^2']
30d]])</f>
        <v>-1.845681509207862</v>
      </c>
      <c r="Z737" s="32">
        <f>LN(Data[[#This Row],[NVActual]]/Data[[#This Row],[MA'[n*ln(n)']
30d]])</f>
        <v>8.9361981200491449</v>
      </c>
      <c r="AA737" s="32">
        <f>LN(Data[[#This Row],[NVActual]]/Data[[#This Row],[MA'[n^1.5']]])</f>
        <v>4.8428828676243816</v>
      </c>
      <c r="AB737" s="32">
        <f>LN(Data[[#This Row],[NVActual]]/Data[[#This Row],[Metcalfe
(n^2)]])</f>
        <v>-1.7446091684879628</v>
      </c>
      <c r="AC737" s="34">
        <f>1+Data[[#This Row],[MA'[NVMetcalfe calc']]]/((Data[[#This Row],[NVM_norm
(scaled)]]-Data[[#This Row],[NV_fund.]])/2)</f>
        <v>-17291798114.328594</v>
      </c>
    </row>
    <row r="738" spans="1:29" x14ac:dyDescent="0.2">
      <c r="A738" s="23">
        <v>43438</v>
      </c>
      <c r="B738" s="24">
        <v>68131019427.635101</v>
      </c>
      <c r="C738" s="24">
        <f t="shared" si="89"/>
        <v>87969907933.503189</v>
      </c>
      <c r="D738" s="25">
        <f>LN(Data[[#This Row],[NVActual]])</f>
        <v>24.944698444597222</v>
      </c>
      <c r="E738" s="26">
        <v>671416</v>
      </c>
      <c r="F738" s="40">
        <f>Data[[#This Row],[DAA 
(n)]]^2</f>
        <v>450799445056</v>
      </c>
      <c r="G738" s="41">
        <f t="shared" si="90"/>
        <v>415032250257.70001</v>
      </c>
      <c r="H738" s="28">
        <f>LN(Data[[#This Row],[Metcalfe
(n^2)]])</f>
        <v>26.834288388090865</v>
      </c>
      <c r="I738" s="42">
        <f t="shared" si="91"/>
        <v>26.733288182959953</v>
      </c>
      <c r="J738" s="40">
        <f>Data[[#This Row],[DAA 
(n)]]*LN(Data[[#This Row],[DAA 
(n)]])</f>
        <v>9008485.2861892078</v>
      </c>
      <c r="K738" s="40">
        <f t="shared" si="92"/>
        <v>8578071.7477384601</v>
      </c>
      <c r="L738" s="29">
        <f>LN(Data[[#This Row],[MA'[n*ln(n)']
30d]])</f>
        <v>15.964719708180951</v>
      </c>
      <c r="M738" s="43">
        <f t="shared" si="93"/>
        <v>15.991747811146224</v>
      </c>
      <c r="N738" s="40">
        <f>Data[[#This Row],[DAA 
(n)]]^1.5</f>
        <v>550158122.90805829</v>
      </c>
      <c r="O738" s="40">
        <f t="shared" si="94"/>
        <v>515334070.99867374</v>
      </c>
      <c r="P738" s="43">
        <f>LN(Data[[#This Row],[MA'[n^1.5']]])</f>
        <v>20.060325929875898</v>
      </c>
      <c r="Q738" s="43">
        <f t="shared" si="95"/>
        <v>20.097704902814716</v>
      </c>
      <c r="R738" s="30">
        <f>$O$1+$O$2*Data[[#This Row],[MA'[ln(n^2)']]]</f>
        <v>26.733288182959953</v>
      </c>
      <c r="S738" s="30">
        <f>$Q$1+$Q$2*Data[[#This Row],[MA'[ln(n*ln(n))']]]</f>
        <v>22.906383888391268</v>
      </c>
      <c r="T738" s="31">
        <f>$O$3*Data[[#This Row],[Metcalfe
(n^2)]]</f>
        <v>234415711429.12</v>
      </c>
      <c r="U738" s="31">
        <f t="shared" si="88"/>
        <v>215816770134.00397</v>
      </c>
      <c r="V738" s="30">
        <f>LN(Data[[#This Row],[MA'[NVA']
30d]]/Data[[#This Row],[MA'[NVMetcalfe calc']]])</f>
        <v>-0.89743496057193184</v>
      </c>
      <c r="W738" s="30">
        <f>$Q$3+Data[[#This Row],[NVM
(scaled)]]/((Data[[#This Row],[Upper Bound]]-Data[[#This Row],[Lower Bound]])/2)</f>
        <v>0.12098646242833294</v>
      </c>
      <c r="X738" s="30">
        <f>(Data[[#This Row],[Upper Bound]]+Data[[#This Row],[Lower Bound]])/2</f>
        <v>24.81983603567561</v>
      </c>
      <c r="Y738" s="29">
        <f>LN(Data[[#This Row],[NVActual]]/Data[[#This Row],[MA'[n^2']
30d]])</f>
        <v>-1.8069236210248463</v>
      </c>
      <c r="Z738" s="29">
        <f>LN(Data[[#This Row],[NVActual]]/Data[[#This Row],[MA'[n*ln(n)']
30d]])</f>
        <v>8.9799787364162711</v>
      </c>
      <c r="AA738" s="29">
        <f>LN(Data[[#This Row],[NVActual]]/Data[[#This Row],[MA'[n^1.5']]])</f>
        <v>4.8843725147213242</v>
      </c>
      <c r="AB738" s="29">
        <f>LN(Data[[#This Row],[NVActual]]/Data[[#This Row],[Metcalfe
(n^2)]])</f>
        <v>-1.8895899434936452</v>
      </c>
      <c r="AC738" s="26">
        <f>1+Data[[#This Row],[MA'[NVMetcalfe calc']]]/((Data[[#This Row],[NVM_norm
(scaled)]]-Data[[#This Row],[NV_fund.]])/2)</f>
        <v>-17475856070.2696</v>
      </c>
    </row>
    <row r="739" spans="1:29" x14ac:dyDescent="0.2">
      <c r="A739" s="23">
        <v>43437</v>
      </c>
      <c r="B739" s="24">
        <v>67243550948.250801</v>
      </c>
      <c r="C739" s="24">
        <f t="shared" si="89"/>
        <v>89427373184.524429</v>
      </c>
      <c r="D739" s="25">
        <f>LN(Data[[#This Row],[NVActual]])</f>
        <v>24.931586954149694</v>
      </c>
      <c r="E739" s="26">
        <v>586010</v>
      </c>
      <c r="F739" s="40">
        <f>Data[[#This Row],[DAA 
(n)]]^2</f>
        <v>343407720100</v>
      </c>
      <c r="G739" s="41">
        <f t="shared" si="90"/>
        <v>412783908725.96667</v>
      </c>
      <c r="H739" s="28">
        <f>LN(Data[[#This Row],[Metcalfe
(n^2)]])</f>
        <v>26.562184266519928</v>
      </c>
      <c r="I739" s="42">
        <f t="shared" si="91"/>
        <v>26.727885641948458</v>
      </c>
      <c r="J739" s="40">
        <f>Data[[#This Row],[DAA 
(n)]]*LN(Data[[#This Row],[DAA 
(n)]])</f>
        <v>7782852.8010116713</v>
      </c>
      <c r="K739" s="40">
        <f t="shared" si="92"/>
        <v>8553024.7965637017</v>
      </c>
      <c r="L739" s="29">
        <f>LN(Data[[#This Row],[MA'[n*ln(n)']
30d]])</f>
        <v>15.961795555724354</v>
      </c>
      <c r="M739" s="43">
        <f t="shared" si="93"/>
        <v>15.992014129400363</v>
      </c>
      <c r="N739" s="40">
        <f>Data[[#This Row],[DAA 
(n)]]^1.5</f>
        <v>448598214.50358254</v>
      </c>
      <c r="O739" s="40">
        <f t="shared" si="94"/>
        <v>513235042.13303477</v>
      </c>
      <c r="P739" s="43">
        <f>LN(Data[[#This Row],[MA'[n^1.5']]])</f>
        <v>20.05624447000568</v>
      </c>
      <c r="Q739" s="43">
        <f t="shared" si="95"/>
        <v>20.098070574768201</v>
      </c>
      <c r="R739" s="30">
        <f>$O$1+$O$2*Data[[#This Row],[MA'[ln(n^2)']]]</f>
        <v>26.727885641948458</v>
      </c>
      <c r="S739" s="30">
        <f>$Q$1+$Q$2*Data[[#This Row],[MA'[ln(n*ln(n))']]]</f>
        <v>22.906823313510596</v>
      </c>
      <c r="T739" s="31">
        <f>$O$3*Data[[#This Row],[Metcalfe
(n^2)]]</f>
        <v>178572014452</v>
      </c>
      <c r="U739" s="31">
        <f t="shared" si="88"/>
        <v>214647632537.50266</v>
      </c>
      <c r="V739" s="30">
        <f>LN(Data[[#This Row],[MA'[NVA']
30d]]/Data[[#This Row],[MA'[NVMetcalfe calc']]])</f>
        <v>-0.87557094214149345</v>
      </c>
      <c r="W739" s="30">
        <f>$Q$3+Data[[#This Row],[NVM
(scaled)]]/((Data[[#This Row],[Upper Bound]]-Data[[#This Row],[Lower Bound]])/2)</f>
        <v>0.13171334205927637</v>
      </c>
      <c r="X739" s="30">
        <f>(Data[[#This Row],[Upper Bound]]+Data[[#This Row],[Lower Bound]])/2</f>
        <v>24.817354477729527</v>
      </c>
      <c r="Y739" s="32">
        <f>LN(Data[[#This Row],[NVActual]]/Data[[#This Row],[MA'[n^2']
30d]])</f>
        <v>-1.8146031154048001</v>
      </c>
      <c r="Z739" s="32">
        <f>LN(Data[[#This Row],[NVActual]]/Data[[#This Row],[MA'[n*ln(n)']
30d]])</f>
        <v>8.9697913984253397</v>
      </c>
      <c r="AA739" s="32">
        <f>LN(Data[[#This Row],[NVActual]]/Data[[#This Row],[MA'[n^1.5']]])</f>
        <v>4.8753424841440118</v>
      </c>
      <c r="AB739" s="32">
        <f>LN(Data[[#This Row],[NVActual]]/Data[[#This Row],[Metcalfe
(n^2)]])</f>
        <v>-1.6305973123702329</v>
      </c>
      <c r="AC739" s="34">
        <f>1+Data[[#This Row],[MA'[NVMetcalfe calc']]]/((Data[[#This Row],[NVM_norm
(scaled)]]-Data[[#This Row],[NV_fund.]])/2)</f>
        <v>-17390484723.120953</v>
      </c>
    </row>
    <row r="740" spans="1:29" x14ac:dyDescent="0.2">
      <c r="A740" s="23">
        <v>43436</v>
      </c>
      <c r="B740" s="24">
        <v>71845620844.536301</v>
      </c>
      <c r="C740" s="24">
        <f t="shared" si="89"/>
        <v>90856947179.674377</v>
      </c>
      <c r="D740" s="25">
        <f>LN(Data[[#This Row],[NVActual]])</f>
        <v>24.997785499034133</v>
      </c>
      <c r="E740" s="26">
        <v>502649</v>
      </c>
      <c r="F740" s="40">
        <f>Data[[#This Row],[DAA 
(n)]]^2</f>
        <v>252656017201</v>
      </c>
      <c r="G740" s="41">
        <f t="shared" si="90"/>
        <v>414795731020.26666</v>
      </c>
      <c r="H740" s="28">
        <f>LN(Data[[#This Row],[Metcalfe
(n^2)]])</f>
        <v>26.255294784751406</v>
      </c>
      <c r="I740" s="42">
        <f t="shared" si="91"/>
        <v>26.733282579586675</v>
      </c>
      <c r="J740" s="40">
        <f>Data[[#This Row],[DAA 
(n)]]*LN(Data[[#This Row],[DAA 
(n)]])</f>
        <v>6598598.8341302546</v>
      </c>
      <c r="K740" s="40">
        <f t="shared" si="92"/>
        <v>8576614.7525688354</v>
      </c>
      <c r="L740" s="29">
        <f>LN(Data[[#This Row],[MA'[n*ln(n)']
30d]])</f>
        <v>15.964549842625773</v>
      </c>
      <c r="M740" s="43">
        <f t="shared" si="93"/>
        <v>15.992502868132139</v>
      </c>
      <c r="N740" s="40">
        <f>Data[[#This Row],[DAA 
(n)]]^1.5</f>
        <v>356366797.54161286</v>
      </c>
      <c r="O740" s="40">
        <f t="shared" si="94"/>
        <v>515165682.70113093</v>
      </c>
      <c r="P740" s="43">
        <f>LN(Data[[#This Row],[MA'[n^1.5']]])</f>
        <v>20.059999120871943</v>
      </c>
      <c r="Q740" s="43">
        <f t="shared" si="95"/>
        <v>20.09874683269431</v>
      </c>
      <c r="R740" s="30">
        <f>$O$1+$O$2*Data[[#This Row],[MA'[ln(n^2)']]]</f>
        <v>26.733282579586675</v>
      </c>
      <c r="S740" s="30">
        <f>$Q$1+$Q$2*Data[[#This Row],[MA'[ln(n*ln(n))']]]</f>
        <v>22.907629732418027</v>
      </c>
      <c r="T740" s="31">
        <f>$O$3*Data[[#This Row],[Metcalfe
(n^2)]]</f>
        <v>131381128944.52</v>
      </c>
      <c r="U740" s="31">
        <f t="shared" si="88"/>
        <v>215693780130.53867</v>
      </c>
      <c r="V740" s="30">
        <f>LN(Data[[#This Row],[MA'[NVA']
30d]]/Data[[#This Row],[MA'[NVMetcalfe calc']]])</f>
        <v>-0.86457345663810048</v>
      </c>
      <c r="W740" s="30">
        <f>$Q$3+Data[[#This Row],[NVM
(scaled)]]/((Data[[#This Row],[Upper Bound]]-Data[[#This Row],[Lower Bound]])/2)</f>
        <v>0.13801259226750368</v>
      </c>
      <c r="X740" s="30">
        <f>(Data[[#This Row],[Upper Bound]]+Data[[#This Row],[Lower Bound]])/2</f>
        <v>24.820456156002351</v>
      </c>
      <c r="Y740" s="29">
        <f>LN(Data[[#This Row],[NVActual]]/Data[[#This Row],[MA'[n^2']
30d]])</f>
        <v>-1.7532665225567017</v>
      </c>
      <c r="Z740" s="29">
        <f>LN(Data[[#This Row],[NVActual]]/Data[[#This Row],[MA'[n*ln(n)']
30d]])</f>
        <v>9.0332356564083618</v>
      </c>
      <c r="AA740" s="29">
        <f>LN(Data[[#This Row],[NVActual]]/Data[[#This Row],[MA'[n^1.5']]])</f>
        <v>4.9377863781621922</v>
      </c>
      <c r="AB740" s="29">
        <f>LN(Data[[#This Row],[NVActual]]/Data[[#This Row],[Metcalfe
(n^2)]])</f>
        <v>-1.2575092857172723</v>
      </c>
      <c r="AC740" s="26">
        <f>1+Data[[#This Row],[MA'[NVMetcalfe calc']]]/((Data[[#This Row],[NVM_norm
(scaled)]]-Data[[#This Row],[NV_fund.]])/2)</f>
        <v>-17477506192.710163</v>
      </c>
    </row>
    <row r="741" spans="1:29" x14ac:dyDescent="0.2">
      <c r="A741" s="23">
        <v>43435</v>
      </c>
      <c r="B741" s="24">
        <v>72539499577.630707</v>
      </c>
      <c r="C741" s="24">
        <f t="shared" si="89"/>
        <v>92139646779.937302</v>
      </c>
      <c r="D741" s="25">
        <f>LN(Data[[#This Row],[NVActual]])</f>
        <v>25.007397072205972</v>
      </c>
      <c r="E741" s="26">
        <v>579421</v>
      </c>
      <c r="F741" s="40">
        <f>Data[[#This Row],[DAA 
(n)]]^2</f>
        <v>335728695241</v>
      </c>
      <c r="G741" s="41">
        <f t="shared" si="90"/>
        <v>425872235848.26666</v>
      </c>
      <c r="H741" s="28">
        <f>LN(Data[[#This Row],[Metcalfe
(n^2)]])</f>
        <v>26.539569216102649</v>
      </c>
      <c r="I741" s="42">
        <f t="shared" si="91"/>
        <v>26.761265893328378</v>
      </c>
      <c r="J741" s="40">
        <f>Data[[#This Row],[DAA 
(n)]]*LN(Data[[#This Row],[DAA 
(n)]])</f>
        <v>7688791.8673817068</v>
      </c>
      <c r="K741" s="40">
        <f t="shared" si="92"/>
        <v>8702039.251306925</v>
      </c>
      <c r="L741" s="29">
        <f>LN(Data[[#This Row],[MA'[n*ln(n)']
30d]])</f>
        <v>15.979067952860143</v>
      </c>
      <c r="M741" s="43">
        <f t="shared" si="93"/>
        <v>15.992933815218581</v>
      </c>
      <c r="N741" s="40">
        <f>Data[[#This Row],[DAA 
(n)]]^1.5</f>
        <v>441053575.34571201</v>
      </c>
      <c r="O741" s="40">
        <f t="shared" si="94"/>
        <v>525582352.85254174</v>
      </c>
      <c r="P741" s="43">
        <f>LN(Data[[#This Row],[MA'[n^1.5']]])</f>
        <v>20.080017449328512</v>
      </c>
      <c r="Q741" s="43">
        <f t="shared" si="95"/>
        <v>20.099345151264707</v>
      </c>
      <c r="R741" s="30">
        <f>$O$1+$O$2*Data[[#This Row],[MA'[ln(n^2)']]]</f>
        <v>26.761265893328378</v>
      </c>
      <c r="S741" s="30">
        <f>$Q$1+$Q$2*Data[[#This Row],[MA'[ln(n*ln(n))']]]</f>
        <v>22.908340795110657</v>
      </c>
      <c r="T741" s="31">
        <f>$O$3*Data[[#This Row],[Metcalfe
(n^2)]]</f>
        <v>174578921525.32001</v>
      </c>
      <c r="U741" s="31">
        <f t="shared" si="88"/>
        <v>221453562641.09869</v>
      </c>
      <c r="V741" s="30">
        <f>LN(Data[[#This Row],[MA'[NVA']
30d]]/Data[[#This Row],[MA'[NVMetcalfe calc']]])</f>
        <v>-0.87690759204428959</v>
      </c>
      <c r="W741" s="30">
        <f>$Q$3+Data[[#This Row],[NVM
(scaled)]]/((Data[[#This Row],[Upper Bound]]-Data[[#This Row],[Lower Bound]])/2)</f>
        <v>0.13480942676517227</v>
      </c>
      <c r="X741" s="30">
        <f>(Data[[#This Row],[Upper Bound]]+Data[[#This Row],[Lower Bound]])/2</f>
        <v>24.834803344219516</v>
      </c>
      <c r="Y741" s="32">
        <f>LN(Data[[#This Row],[NVActual]]/Data[[#This Row],[MA'[n^2']
30d]])</f>
        <v>-1.7700081501769165</v>
      </c>
      <c r="Z741" s="32">
        <f>LN(Data[[#This Row],[NVActual]]/Data[[#This Row],[MA'[n*ln(n)']
30d]])</f>
        <v>9.0283291193458304</v>
      </c>
      <c r="AA741" s="32">
        <f>LN(Data[[#This Row],[NVActual]]/Data[[#This Row],[MA'[n^1.5']]])</f>
        <v>4.92737962287746</v>
      </c>
      <c r="AB741" s="32">
        <f>LN(Data[[#This Row],[NVActual]]/Data[[#This Row],[Metcalfe
(n^2)]])</f>
        <v>-1.5321721438966751</v>
      </c>
      <c r="AC741" s="34">
        <f>1+Data[[#This Row],[MA'[NVMetcalfe calc']]]/((Data[[#This Row],[NVM_norm
(scaled)]]-Data[[#This Row],[NV_fund.]])/2)</f>
        <v>-17931466976.779919</v>
      </c>
    </row>
    <row r="742" spans="1:29" x14ac:dyDescent="0.2">
      <c r="A742" s="23">
        <v>43434</v>
      </c>
      <c r="B742" s="24">
        <v>69760540091.296097</v>
      </c>
      <c r="C742" s="24">
        <f t="shared" si="89"/>
        <v>93401355873.565445</v>
      </c>
      <c r="D742" s="25">
        <f>LN(Data[[#This Row],[NVActual]])</f>
        <v>24.968334358651571</v>
      </c>
      <c r="E742" s="26">
        <v>597612</v>
      </c>
      <c r="F742" s="40">
        <f>Data[[#This Row],[DAA 
(n)]]^2</f>
        <v>357140102544</v>
      </c>
      <c r="G742" s="41">
        <f t="shared" si="90"/>
        <v>431148164564.76666</v>
      </c>
      <c r="H742" s="28">
        <f>LN(Data[[#This Row],[Metcalfe
(n^2)]])</f>
        <v>26.601393985840847</v>
      </c>
      <c r="I742" s="42">
        <f t="shared" si="91"/>
        <v>26.774140740351331</v>
      </c>
      <c r="J742" s="40">
        <f>Data[[#This Row],[DAA 
(n)]]*LN(Data[[#This Row],[DAA 
(n)]])</f>
        <v>7948656.1313331602</v>
      </c>
      <c r="K742" s="40">
        <f t="shared" si="92"/>
        <v>8761162.3618163355</v>
      </c>
      <c r="L742" s="29">
        <f>LN(Data[[#This Row],[MA'[n*ln(n)']
30d]])</f>
        <v>15.985839143815134</v>
      </c>
      <c r="M742" s="43">
        <f t="shared" si="93"/>
        <v>15.992751523776098</v>
      </c>
      <c r="N742" s="40">
        <f>Data[[#This Row],[DAA 
(n)]]^1.5</f>
        <v>461986158.84193516</v>
      </c>
      <c r="O742" s="40">
        <f t="shared" si="94"/>
        <v>530522231.12708014</v>
      </c>
      <c r="P742" s="43">
        <f>LN(Data[[#This Row],[MA'[n^1.5']]])</f>
        <v>20.08937242112912</v>
      </c>
      <c r="Q742" s="43">
        <f t="shared" si="95"/>
        <v>20.099086730689486</v>
      </c>
      <c r="R742" s="30">
        <f>$O$1+$O$2*Data[[#This Row],[MA'[ln(n^2)']]]</f>
        <v>26.774140740351331</v>
      </c>
      <c r="S742" s="30">
        <f>$Q$1+$Q$2*Data[[#This Row],[MA'[ln(n*ln(n))']]]</f>
        <v>22.908040014230561</v>
      </c>
      <c r="T742" s="31">
        <f>$O$3*Data[[#This Row],[Metcalfe
(n^2)]]</f>
        <v>185712853322.88</v>
      </c>
      <c r="U742" s="31">
        <f t="shared" si="88"/>
        <v>224197045573.67868</v>
      </c>
      <c r="V742" s="30">
        <f>LN(Data[[#This Row],[MA'[NVA']
30d]]/Data[[#This Row],[MA'[NVMetcalfe calc']]])</f>
        <v>-0.87561947093673698</v>
      </c>
      <c r="W742" s="30">
        <f>$Q$3+Data[[#This Row],[NVM
(scaled)]]/((Data[[#This Row],[Upper Bound]]-Data[[#This Row],[Lower Bound]])/2)</f>
        <v>0.13702707820272952</v>
      </c>
      <c r="X742" s="30">
        <f>(Data[[#This Row],[Upper Bound]]+Data[[#This Row],[Lower Bound]])/2</f>
        <v>24.841090377290946</v>
      </c>
      <c r="Y742" s="29">
        <f>LN(Data[[#This Row],[NVActual]]/Data[[#This Row],[MA'[n^2']
30d]])</f>
        <v>-1.8213832786152662</v>
      </c>
      <c r="Z742" s="29">
        <f>LN(Data[[#This Row],[NVActual]]/Data[[#This Row],[MA'[n*ln(n)']
30d]])</f>
        <v>8.982495214836435</v>
      </c>
      <c r="AA742" s="29">
        <f>LN(Data[[#This Row],[NVActual]]/Data[[#This Row],[MA'[n^1.5']]])</f>
        <v>4.8789619375224484</v>
      </c>
      <c r="AB742" s="29">
        <f>LN(Data[[#This Row],[NVActual]]/Data[[#This Row],[Metcalfe
(n^2)]])</f>
        <v>-1.6330596271892752</v>
      </c>
      <c r="AC742" s="26">
        <f>1+Data[[#This Row],[MA'[NVMetcalfe calc']]]/((Data[[#This Row],[NVM_norm
(scaled)]]-Data[[#This Row],[NV_fund.]])/2)</f>
        <v>-18150621041.324921</v>
      </c>
    </row>
    <row r="743" spans="1:29" x14ac:dyDescent="0.2">
      <c r="A743" s="23">
        <v>43433</v>
      </c>
      <c r="B743" s="24">
        <v>74224412327.724304</v>
      </c>
      <c r="C743" s="24">
        <f t="shared" si="89"/>
        <v>94729248637.775208</v>
      </c>
      <c r="D743" s="25">
        <f>LN(Data[[#This Row],[NVActual]])</f>
        <v>25.030358940120962</v>
      </c>
      <c r="E743" s="26">
        <v>612685</v>
      </c>
      <c r="F743" s="40">
        <f>Data[[#This Row],[DAA 
(n)]]^2</f>
        <v>375382909225</v>
      </c>
      <c r="G743" s="41">
        <f t="shared" si="90"/>
        <v>435336591076.26666</v>
      </c>
      <c r="H743" s="28">
        <f>LN(Data[[#This Row],[Metcalfe
(n^2)]])</f>
        <v>26.651212433224401</v>
      </c>
      <c r="I743" s="42">
        <f t="shared" si="91"/>
        <v>26.784189394683533</v>
      </c>
      <c r="J743" s="40">
        <f>Data[[#This Row],[DAA 
(n)]]*LN(Data[[#This Row],[DAA 
(n)]])</f>
        <v>8164399.0448250463</v>
      </c>
      <c r="K743" s="40">
        <f t="shared" si="92"/>
        <v>8807756.9988790937</v>
      </c>
      <c r="L743" s="29">
        <f>LN(Data[[#This Row],[MA'[n*ln(n)']
30d]])</f>
        <v>15.991143368320961</v>
      </c>
      <c r="M743" s="43">
        <f t="shared" si="93"/>
        <v>15.99226485733687</v>
      </c>
      <c r="N743" s="40">
        <f>Data[[#This Row],[DAA 
(n)]]^1.5</f>
        <v>479574267.17716914</v>
      </c>
      <c r="O743" s="40">
        <f t="shared" si="94"/>
        <v>534429008.03504074</v>
      </c>
      <c r="P743" s="43">
        <f>LN(Data[[#This Row],[MA'[n^1.5']]])</f>
        <v>20.096709460216218</v>
      </c>
      <c r="Q743" s="43">
        <f t="shared" si="95"/>
        <v>20.098404400735795</v>
      </c>
      <c r="R743" s="30">
        <f>$O$1+$O$2*Data[[#This Row],[MA'[ln(n^2)']]]</f>
        <v>26.784189394683533</v>
      </c>
      <c r="S743" s="30">
        <f>$Q$1+$Q$2*Data[[#This Row],[MA'[ln(n*ln(n))']]]</f>
        <v>22.907237014605833</v>
      </c>
      <c r="T743" s="31">
        <f>$O$3*Data[[#This Row],[Metcalfe
(n^2)]]</f>
        <v>195199112797</v>
      </c>
      <c r="U743" s="31">
        <f t="shared" si="88"/>
        <v>226375027359.65866</v>
      </c>
      <c r="V743" s="30">
        <f>LN(Data[[#This Row],[MA'[NVA']
30d]]/Data[[#This Row],[MA'[NVMetcalfe calc']]])</f>
        <v>-0.87117022882602246</v>
      </c>
      <c r="W743" s="30">
        <f>$Q$3+Data[[#This Row],[NVM
(scaled)]]/((Data[[#This Row],[Upper Bound]]-Data[[#This Row],[Lower Bound]])/2)</f>
        <v>0.14059018351493763</v>
      </c>
      <c r="X743" s="30">
        <f>(Data[[#This Row],[Upper Bound]]+Data[[#This Row],[Lower Bound]])/2</f>
        <v>24.845713204644682</v>
      </c>
      <c r="Y743" s="32">
        <f>LN(Data[[#This Row],[NVActual]]/Data[[#This Row],[MA'[n^2']
30d]])</f>
        <v>-1.7690264012955783</v>
      </c>
      <c r="Z743" s="32">
        <f>LN(Data[[#This Row],[NVActual]]/Data[[#This Row],[MA'[n*ln(n)']
30d]])</f>
        <v>9.0392155718000016</v>
      </c>
      <c r="AA743" s="32">
        <f>LN(Data[[#This Row],[NVActual]]/Data[[#This Row],[MA'[n^1.5']]])</f>
        <v>4.9336494799047426</v>
      </c>
      <c r="AB743" s="32">
        <f>LN(Data[[#This Row],[NVActual]]/Data[[#This Row],[Metcalfe
(n^2)]])</f>
        <v>-1.6208534931034406</v>
      </c>
      <c r="AC743" s="34">
        <f>1+Data[[#This Row],[MA'[NVMetcalfe calc']]]/((Data[[#This Row],[NVM_norm
(scaled)]]-Data[[#This Row],[NV_fund.]])/2)</f>
        <v>-18326160703.890652</v>
      </c>
    </row>
    <row r="744" spans="1:29" x14ac:dyDescent="0.2">
      <c r="A744" s="23">
        <v>43432</v>
      </c>
      <c r="B744" s="24">
        <v>73787573488.774307</v>
      </c>
      <c r="C744" s="24">
        <f t="shared" si="89"/>
        <v>95891845446.73465</v>
      </c>
      <c r="D744" s="25">
        <f>LN(Data[[#This Row],[NVActual]])</f>
        <v>25.024456173464262</v>
      </c>
      <c r="E744" s="26">
        <v>630438</v>
      </c>
      <c r="F744" s="40">
        <f>Data[[#This Row],[DAA 
(n)]]^2</f>
        <v>397452071844</v>
      </c>
      <c r="G744" s="41">
        <f t="shared" si="90"/>
        <v>439047213088.76666</v>
      </c>
      <c r="H744" s="28">
        <f>LN(Data[[#This Row],[Metcalfe
(n^2)]])</f>
        <v>26.708340189793812</v>
      </c>
      <c r="I744" s="42">
        <f t="shared" si="91"/>
        <v>26.792846212868223</v>
      </c>
      <c r="J744" s="40">
        <f>Data[[#This Row],[DAA 
(n)]]*LN(Data[[#This Row],[DAA 
(n)]])</f>
        <v>8418976.2862866148</v>
      </c>
      <c r="K744" s="40">
        <f t="shared" si="92"/>
        <v>8848512.5660693552</v>
      </c>
      <c r="L744" s="29">
        <f>LN(Data[[#This Row],[MA'[n*ln(n)']
30d]])</f>
        <v>15.995759931227912</v>
      </c>
      <c r="M744" s="43">
        <f t="shared" si="93"/>
        <v>15.991589072017833</v>
      </c>
      <c r="N744" s="40">
        <f>Data[[#This Row],[DAA 
(n)]]^1.5</f>
        <v>500568566.00188857</v>
      </c>
      <c r="O744" s="40">
        <f t="shared" si="94"/>
        <v>537866623.79043126</v>
      </c>
      <c r="P744" s="43">
        <f>LN(Data[[#This Row],[MA'[n^1.5']]])</f>
        <v>20.103121176220803</v>
      </c>
      <c r="Q744" s="43">
        <f t="shared" si="95"/>
        <v>20.097459843390212</v>
      </c>
      <c r="R744" s="30">
        <f>$O$1+$O$2*Data[[#This Row],[MA'[ln(n^2)']]]</f>
        <v>26.792846212868223</v>
      </c>
      <c r="S744" s="30">
        <f>$Q$1+$Q$2*Data[[#This Row],[MA'[ln(n*ln(n))']]]</f>
        <v>22.906121968829421</v>
      </c>
      <c r="T744" s="31">
        <f>$O$3*Data[[#This Row],[Metcalfe
(n^2)]]</f>
        <v>206675077358.88</v>
      </c>
      <c r="U744" s="31">
        <f t="shared" si="88"/>
        <v>228304550806.15866</v>
      </c>
      <c r="V744" s="30">
        <f>LN(Data[[#This Row],[MA'[NVA']
30d]]/Data[[#This Row],[MA'[NVMetcalfe calc']]])</f>
        <v>-0.86745954034902606</v>
      </c>
      <c r="W744" s="30">
        <f>$Q$3+Data[[#This Row],[NVM
(scaled)]]/((Data[[#This Row],[Upper Bound]]-Data[[#This Row],[Lower Bound]])/2)</f>
        <v>0.14362949060279873</v>
      </c>
      <c r="X744" s="30">
        <f>(Data[[#This Row],[Upper Bound]]+Data[[#This Row],[Lower Bound]])/2</f>
        <v>24.849484090848822</v>
      </c>
      <c r="Y744" s="29">
        <f>LN(Data[[#This Row],[NVActual]]/Data[[#This Row],[MA'[n^2']
30d]])</f>
        <v>-1.7834166176738064</v>
      </c>
      <c r="Z744" s="29">
        <f>LN(Data[[#This Row],[NVActual]]/Data[[#This Row],[MA'[n*ln(n)']
30d]])</f>
        <v>9.0286962422363519</v>
      </c>
      <c r="AA744" s="29">
        <f>LN(Data[[#This Row],[NVActual]]/Data[[#This Row],[MA'[n^1.5']]])</f>
        <v>4.921334997243461</v>
      </c>
      <c r="AB744" s="29">
        <f>LN(Data[[#This Row],[NVActual]]/Data[[#This Row],[Metcalfe
(n^2)]])</f>
        <v>-1.6838840163295492</v>
      </c>
      <c r="AC744" s="26">
        <f>1+Data[[#This Row],[MA'[NVMetcalfe calc']]]/((Data[[#This Row],[NVM_norm
(scaled)]]-Data[[#This Row],[NV_fund.]])/2)</f>
        <v>-18481817730.080242</v>
      </c>
    </row>
    <row r="745" spans="1:29" x14ac:dyDescent="0.2">
      <c r="A745" s="23">
        <v>43431</v>
      </c>
      <c r="B745" s="24">
        <v>66204091655.393997</v>
      </c>
      <c r="C745" s="24">
        <f t="shared" si="89"/>
        <v>97066276653.967789</v>
      </c>
      <c r="D745" s="25">
        <f>LN(Data[[#This Row],[NVActual]])</f>
        <v>24.916008105462662</v>
      </c>
      <c r="E745" s="26">
        <v>627815</v>
      </c>
      <c r="F745" s="40">
        <f>Data[[#This Row],[DAA 
(n)]]^2</f>
        <v>394151674225</v>
      </c>
      <c r="G745" s="41">
        <f t="shared" si="90"/>
        <v>442548227347.29999</v>
      </c>
      <c r="H745" s="28">
        <f>LN(Data[[#This Row],[Metcalfe
(n^2)]])</f>
        <v>26.700001632128199</v>
      </c>
      <c r="I745" s="42">
        <f t="shared" si="91"/>
        <v>26.800662428195317</v>
      </c>
      <c r="J745" s="40">
        <f>Data[[#This Row],[DAA 
(n)]]*LN(Data[[#This Row],[DAA 
(n)]])</f>
        <v>8381330.7623372823</v>
      </c>
      <c r="K745" s="40">
        <f t="shared" si="92"/>
        <v>8886191.5581738017</v>
      </c>
      <c r="L745" s="29">
        <f>LN(Data[[#This Row],[MA'[n*ln(n)']
30d]])</f>
        <v>16.000009119546309</v>
      </c>
      <c r="M745" s="43">
        <f t="shared" si="93"/>
        <v>15.990420769620382</v>
      </c>
      <c r="N745" s="40">
        <f>Data[[#This Row],[DAA 
(n)]]^1.5</f>
        <v>497447819.72943598</v>
      </c>
      <c r="O745" s="40">
        <f t="shared" si="94"/>
        <v>541074882.95094228</v>
      </c>
      <c r="P745" s="43">
        <f>LN(Data[[#This Row],[MA'[n^1.5']]])</f>
        <v>20.109068243037981</v>
      </c>
      <c r="Q745" s="43">
        <f t="shared" si="95"/>
        <v>20.095842044103669</v>
      </c>
      <c r="R745" s="30">
        <f>$O$1+$O$2*Data[[#This Row],[MA'[ln(n^2)']]]</f>
        <v>26.800662428195317</v>
      </c>
      <c r="S745" s="30">
        <f>$Q$1+$Q$2*Data[[#This Row],[MA'[ln(n*ln(n))']]]</f>
        <v>22.904194269873628</v>
      </c>
      <c r="T745" s="31">
        <f>$O$3*Data[[#This Row],[Metcalfe
(n^2)]]</f>
        <v>204958870597</v>
      </c>
      <c r="U745" s="31">
        <f t="shared" si="88"/>
        <v>230125078220.59604</v>
      </c>
      <c r="V745" s="30">
        <f>LN(Data[[#This Row],[MA'[NVA']
30d]]/Data[[#This Row],[MA'[NVMetcalfe calc']]])</f>
        <v>-0.86322896979962138</v>
      </c>
      <c r="W745" s="30">
        <f>$Q$3+Data[[#This Row],[NVM
(scaled)]]/((Data[[#This Row],[Upper Bound]]-Data[[#This Row],[Lower Bound]])/2)</f>
        <v>0.1469172210705621</v>
      </c>
      <c r="X745" s="30">
        <f>(Data[[#This Row],[Upper Bound]]+Data[[#This Row],[Lower Bound]])/2</f>
        <v>24.852428349034472</v>
      </c>
      <c r="Y745" s="32">
        <f>LN(Data[[#This Row],[NVActual]]/Data[[#This Row],[MA'[n^2']
30d]])</f>
        <v>-1.8998071783484134</v>
      </c>
      <c r="Z745" s="32">
        <f>LN(Data[[#This Row],[NVActual]]/Data[[#This Row],[MA'[n*ln(n)']
30d]])</f>
        <v>8.9159989859163513</v>
      </c>
      <c r="AA745" s="32">
        <f>LN(Data[[#This Row],[NVActual]]/Data[[#This Row],[MA'[n^1.5']]])</f>
        <v>4.8069398624246826</v>
      </c>
      <c r="AB745" s="32">
        <f>LN(Data[[#This Row],[NVActual]]/Data[[#This Row],[Metcalfe
(n^2)]])</f>
        <v>-1.7839935266655356</v>
      </c>
      <c r="AC745" s="34">
        <f>1+Data[[#This Row],[MA'[NVMetcalfe calc']]]/((Data[[#This Row],[NVM_norm
(scaled)]]-Data[[#This Row],[NV_fund.]])/2)</f>
        <v>-18629452919.738796</v>
      </c>
    </row>
    <row r="746" spans="1:29" x14ac:dyDescent="0.2">
      <c r="A746" s="23">
        <v>43430</v>
      </c>
      <c r="B746" s="24">
        <v>64768457449.495499</v>
      </c>
      <c r="C746" s="24">
        <f t="shared" si="89"/>
        <v>98574264568.58725</v>
      </c>
      <c r="D746" s="25">
        <f>LN(Data[[#This Row],[NVActual]])</f>
        <v>24.894084554040059</v>
      </c>
      <c r="E746" s="26">
        <v>628614</v>
      </c>
      <c r="F746" s="40">
        <f>Data[[#This Row],[DAA 
(n)]]^2</f>
        <v>395155560996</v>
      </c>
      <c r="G746" s="41">
        <f t="shared" si="90"/>
        <v>439406458769.79999</v>
      </c>
      <c r="H746" s="28">
        <f>LN(Data[[#This Row],[Metcalfe
(n^2)]])</f>
        <v>26.70254534962503</v>
      </c>
      <c r="I746" s="42">
        <f t="shared" si="91"/>
        <v>26.791552717485047</v>
      </c>
      <c r="J746" s="40">
        <f>Data[[#This Row],[DAA 
(n)]]*LN(Data[[#This Row],[DAA 
(n)]])</f>
        <v>8392796.9212045949</v>
      </c>
      <c r="K746" s="40">
        <f t="shared" si="92"/>
        <v>8848014.8555544671</v>
      </c>
      <c r="L746" s="29">
        <f>LN(Data[[#This Row],[MA'[n*ln(n)']
30d]])</f>
        <v>15.995703681715998</v>
      </c>
      <c r="M746" s="43">
        <f t="shared" si="93"/>
        <v>15.988840341137157</v>
      </c>
      <c r="N746" s="40">
        <f>Data[[#This Row],[DAA 
(n)]]^1.5</f>
        <v>498397750.61685395</v>
      </c>
      <c r="O746" s="40">
        <f t="shared" si="94"/>
        <v>538001865.64183021</v>
      </c>
      <c r="P746" s="43">
        <f>LN(Data[[#This Row],[MA'[n^1.5']]])</f>
        <v>20.103372585855791</v>
      </c>
      <c r="Q746" s="43">
        <f t="shared" si="95"/>
        <v>20.093649728112702</v>
      </c>
      <c r="R746" s="30">
        <f>$O$1+$O$2*Data[[#This Row],[MA'[ln(n^2)']]]</f>
        <v>26.791552717485047</v>
      </c>
      <c r="S746" s="30">
        <f>$Q$1+$Q$2*Data[[#This Row],[MA'[ln(n*ln(n))']]]</f>
        <v>22.901586562876307</v>
      </c>
      <c r="T746" s="31">
        <f>$O$3*Data[[#This Row],[Metcalfe
(n^2)]]</f>
        <v>205480891717.92001</v>
      </c>
      <c r="U746" s="31">
        <f t="shared" si="88"/>
        <v>228491358560.29602</v>
      </c>
      <c r="V746" s="30">
        <f>LN(Data[[#This Row],[MA'[NVA']
30d]]/Data[[#This Row],[MA'[NVMetcalfe calc']]])</f>
        <v>-0.84068817239448734</v>
      </c>
      <c r="W746" s="30">
        <f>$Q$3+Data[[#This Row],[NVM
(scaled)]]/((Data[[#This Row],[Upper Bound]]-Data[[#This Row],[Lower Bound]])/2)</f>
        <v>0.15776581647197108</v>
      </c>
      <c r="X746" s="30">
        <f>(Data[[#This Row],[Upper Bound]]+Data[[#This Row],[Lower Bound]])/2</f>
        <v>24.846569640180675</v>
      </c>
      <c r="Y746" s="29">
        <f>LN(Data[[#This Row],[NVActual]]/Data[[#This Row],[MA'[n^2']
30d]])</f>
        <v>-1.9146061418152869</v>
      </c>
      <c r="Z746" s="29">
        <f>LN(Data[[#This Row],[NVActual]]/Data[[#This Row],[MA'[n*ln(n)']
30d]])</f>
        <v>8.8983808723240614</v>
      </c>
      <c r="AA746" s="29">
        <f>LN(Data[[#This Row],[NVActual]]/Data[[#This Row],[MA'[n^1.5']]])</f>
        <v>4.7907119681842687</v>
      </c>
      <c r="AB746" s="29">
        <f>LN(Data[[#This Row],[NVActual]]/Data[[#This Row],[Metcalfe
(n^2)]])</f>
        <v>-1.8084607955849725</v>
      </c>
      <c r="AC746" s="26">
        <f>1+Data[[#This Row],[MA'[NVMetcalfe calc']]]/((Data[[#This Row],[NVM_norm
(scaled)]]-Data[[#This Row],[NV_fund.]])/2)</f>
        <v>-18509714782.417362</v>
      </c>
    </row>
    <row r="747" spans="1:29" x14ac:dyDescent="0.2">
      <c r="A747" s="23">
        <v>43429</v>
      </c>
      <c r="B747" s="24">
        <v>68897440737.8116</v>
      </c>
      <c r="C747" s="24">
        <f t="shared" si="89"/>
        <v>100135020199.12738</v>
      </c>
      <c r="D747" s="25">
        <f>LN(Data[[#This Row],[NVActual]])</f>
        <v>24.955884869687054</v>
      </c>
      <c r="E747" s="26">
        <v>577253</v>
      </c>
      <c r="F747" s="40">
        <f>Data[[#This Row],[DAA 
(n)]]^2</f>
        <v>333221026009</v>
      </c>
      <c r="G747" s="41">
        <f t="shared" si="90"/>
        <v>437375403091.29999</v>
      </c>
      <c r="H747" s="28">
        <f>LN(Data[[#This Row],[Metcalfe
(n^2)]])</f>
        <v>26.53207184851648</v>
      </c>
      <c r="I747" s="42">
        <f t="shared" si="91"/>
        <v>26.785970437051279</v>
      </c>
      <c r="J747" s="40">
        <f>Data[[#This Row],[DAA 
(n)]]*LN(Data[[#This Row],[DAA 
(n)]])</f>
        <v>7657859.0353858415</v>
      </c>
      <c r="K747" s="40">
        <f t="shared" si="92"/>
        <v>8823929.7117421646</v>
      </c>
      <c r="L747" s="29">
        <f>LN(Data[[#This Row],[MA'[n*ln(n)']
30d]])</f>
        <v>15.992977874306026</v>
      </c>
      <c r="M747" s="43">
        <f t="shared" si="93"/>
        <v>15.987603968726562</v>
      </c>
      <c r="N747" s="40">
        <f>Data[[#This Row],[DAA 
(n)]]^1.5</f>
        <v>438580479.4182862</v>
      </c>
      <c r="O747" s="40">
        <f t="shared" si="94"/>
        <v>536040943.08508772</v>
      </c>
      <c r="P747" s="43">
        <f>LN(Data[[#This Row],[MA'[n^1.5']]])</f>
        <v>20.099721102470564</v>
      </c>
      <c r="Q747" s="43">
        <f t="shared" si="95"/>
        <v>20.091919625630151</v>
      </c>
      <c r="R747" s="30">
        <f>$O$1+$O$2*Data[[#This Row],[MA'[ln(n^2)']]]</f>
        <v>26.785970437051279</v>
      </c>
      <c r="S747" s="30">
        <f>$Q$1+$Q$2*Data[[#This Row],[MA'[ln(n*ln(n))']]]</f>
        <v>22.899546548398824</v>
      </c>
      <c r="T747" s="31">
        <f>$O$3*Data[[#This Row],[Metcalfe
(n^2)]]</f>
        <v>173274933524.67999</v>
      </c>
      <c r="U747" s="31">
        <f t="shared" si="88"/>
        <v>227435209607.47604</v>
      </c>
      <c r="V747" s="30">
        <f>LN(Data[[#This Row],[MA'[NVA']
30d]]/Data[[#This Row],[MA'[NVMetcalfe calc']]])</f>
        <v>-0.82034592761930514</v>
      </c>
      <c r="W747" s="30">
        <f>$Q$3+Data[[#This Row],[NVM
(scaled)]]/((Data[[#This Row],[Upper Bound]]-Data[[#This Row],[Lower Bound]])/2)</f>
        <v>0.1678402196350513</v>
      </c>
      <c r="X747" s="30">
        <f>(Data[[#This Row],[Upper Bound]]+Data[[#This Row],[Lower Bound]])/2</f>
        <v>24.842758492725054</v>
      </c>
      <c r="Y747" s="32">
        <f>LN(Data[[#This Row],[NVActual]]/Data[[#This Row],[MA'[n^2']
30d]])</f>
        <v>-1.8481728395616448</v>
      </c>
      <c r="Z747" s="32">
        <f>LN(Data[[#This Row],[NVActual]]/Data[[#This Row],[MA'[n*ln(n)']
30d]])</f>
        <v>8.9629069953810294</v>
      </c>
      <c r="AA747" s="32">
        <f>LN(Data[[#This Row],[NVActual]]/Data[[#This Row],[MA'[n^1.5']]])</f>
        <v>4.8561637672164926</v>
      </c>
      <c r="AB747" s="32">
        <f>LN(Data[[#This Row],[NVActual]]/Data[[#This Row],[Metcalfe
(n^2)]])</f>
        <v>-1.5761869788294234</v>
      </c>
      <c r="AC747" s="34">
        <f>1+Data[[#This Row],[MA'[NVMetcalfe calc']]]/((Data[[#This Row],[NVM_norm
(scaled)]]-Data[[#This Row],[NV_fund.]])/2)</f>
        <v>-18434525867.765495</v>
      </c>
    </row>
    <row r="748" spans="1:29" x14ac:dyDescent="0.2">
      <c r="A748" s="23">
        <v>43428</v>
      </c>
      <c r="B748" s="24">
        <v>67101103913.808502</v>
      </c>
      <c r="C748" s="24">
        <f t="shared" si="89"/>
        <v>101554537478.33194</v>
      </c>
      <c r="D748" s="25">
        <f>LN(Data[[#This Row],[NVActual]])</f>
        <v>24.929466332559336</v>
      </c>
      <c r="E748" s="26">
        <v>578522</v>
      </c>
      <c r="F748" s="40">
        <f>Data[[#This Row],[DAA 
(n)]]^2</f>
        <v>334687704484</v>
      </c>
      <c r="G748" s="41">
        <f t="shared" si="90"/>
        <v>441772032491.29999</v>
      </c>
      <c r="H748" s="28">
        <f>LN(Data[[#This Row],[Metcalfe
(n^2)]])</f>
        <v>26.536463708558227</v>
      </c>
      <c r="I748" s="42">
        <f t="shared" si="91"/>
        <v>26.797086744633326</v>
      </c>
      <c r="J748" s="40">
        <f>Data[[#This Row],[DAA 
(n)]]*LN(Data[[#This Row],[DAA 
(n)]])</f>
        <v>7675964.0288012614</v>
      </c>
      <c r="K748" s="40">
        <f t="shared" si="92"/>
        <v>8874038.2781815305</v>
      </c>
      <c r="L748" s="29">
        <f>LN(Data[[#This Row],[MA'[n*ln(n)']
30d]])</f>
        <v>15.998640524432258</v>
      </c>
      <c r="M748" s="43">
        <f t="shared" si="93"/>
        <v>15.986578351755078</v>
      </c>
      <c r="N748" s="40">
        <f>Data[[#This Row],[DAA 
(n)]]^1.5</f>
        <v>440027499.3378166</v>
      </c>
      <c r="O748" s="40">
        <f t="shared" si="94"/>
        <v>540195404.78253973</v>
      </c>
      <c r="P748" s="43">
        <f>LN(Data[[#This Row],[MA'[n^1.5']]])</f>
        <v>20.107441492775205</v>
      </c>
      <c r="Q748" s="43">
        <f t="shared" si="95"/>
        <v>20.090474861736155</v>
      </c>
      <c r="R748" s="30">
        <f>$O$1+$O$2*Data[[#This Row],[MA'[ln(n^2)']]]</f>
        <v>26.797086744633326</v>
      </c>
      <c r="S748" s="30">
        <f>$Q$1+$Q$2*Data[[#This Row],[MA'[ln(n*ln(n))']]]</f>
        <v>22.897854280395876</v>
      </c>
      <c r="T748" s="31">
        <f>$O$3*Data[[#This Row],[Metcalfe
(n^2)]]</f>
        <v>174037606331.67999</v>
      </c>
      <c r="U748" s="31">
        <f t="shared" si="88"/>
        <v>229721456895.47604</v>
      </c>
      <c r="V748" s="30">
        <f>LN(Data[[#This Row],[MA'[NVA']
30d]]/Data[[#This Row],[MA'[NVMetcalfe calc']]])</f>
        <v>-0.81627154878764474</v>
      </c>
      <c r="W748" s="30">
        <f>$Q$3+Data[[#This Row],[NVM
(scaled)]]/((Data[[#This Row],[Upper Bound]]-Data[[#This Row],[Lower Bound]])/2)</f>
        <v>0.17131680720540049</v>
      </c>
      <c r="X748" s="30">
        <f>(Data[[#This Row],[Upper Bound]]+Data[[#This Row],[Lower Bound]])/2</f>
        <v>24.847470512514601</v>
      </c>
      <c r="Y748" s="29">
        <f>LN(Data[[#This Row],[NVActual]]/Data[[#This Row],[MA'[n^2']
30d]])</f>
        <v>-1.8845934898186349</v>
      </c>
      <c r="Z748" s="29">
        <f>LN(Data[[#This Row],[NVActual]]/Data[[#This Row],[MA'[n*ln(n)']
30d]])</f>
        <v>8.9308258081270786</v>
      </c>
      <c r="AA748" s="29">
        <f>LN(Data[[#This Row],[NVActual]]/Data[[#This Row],[MA'[n^1.5']]])</f>
        <v>4.8220248397841319</v>
      </c>
      <c r="AB748" s="29">
        <f>LN(Data[[#This Row],[NVActual]]/Data[[#This Row],[Metcalfe
(n^2)]])</f>
        <v>-1.60699737599889</v>
      </c>
      <c r="AC748" s="26">
        <f>1+Data[[#This Row],[MA'[NVMetcalfe calc']]]/((Data[[#This Row],[NVM_norm
(scaled)]]-Data[[#This Row],[NV_fund.]])/2)</f>
        <v>-18618903061.356133</v>
      </c>
    </row>
    <row r="749" spans="1:29" x14ac:dyDescent="0.2">
      <c r="A749" s="23">
        <v>43427</v>
      </c>
      <c r="B749" s="24">
        <v>75146424019.4039</v>
      </c>
      <c r="C749" s="24">
        <f t="shared" si="89"/>
        <v>103041190263.33829</v>
      </c>
      <c r="D749" s="25">
        <f>LN(Data[[#This Row],[NVActual]])</f>
        <v>25.042704367441075</v>
      </c>
      <c r="E749" s="26">
        <v>624434</v>
      </c>
      <c r="F749" s="40">
        <f>Data[[#This Row],[DAA 
(n)]]^2</f>
        <v>389917820356</v>
      </c>
      <c r="G749" s="41">
        <f t="shared" si="90"/>
        <v>445337950583.20001</v>
      </c>
      <c r="H749" s="28">
        <f>LN(Data[[#This Row],[Metcalfe
(n^2)]])</f>
        <v>26.689201836830254</v>
      </c>
      <c r="I749" s="42">
        <f t="shared" si="91"/>
        <v>26.80633189011137</v>
      </c>
      <c r="J749" s="40">
        <f>Data[[#This Row],[DAA 
(n)]]*LN(Data[[#This Row],[DAA 
(n)]])</f>
        <v>8332822.5298896311</v>
      </c>
      <c r="K749" s="40">
        <f t="shared" si="92"/>
        <v>8915171.1505726464</v>
      </c>
      <c r="L749" s="29">
        <f>LN(Data[[#This Row],[MA'[n*ln(n)']
30d]])</f>
        <v>16.003265007140264</v>
      </c>
      <c r="M749" s="43">
        <f t="shared" si="93"/>
        <v>15.985256309647649</v>
      </c>
      <c r="N749" s="40">
        <f>Data[[#This Row],[DAA 
(n)]]^1.5</f>
        <v>493434842.94907629</v>
      </c>
      <c r="O749" s="40">
        <f t="shared" si="94"/>
        <v>543587028.05979967</v>
      </c>
      <c r="P749" s="43">
        <f>LN(Data[[#This Row],[MA'[n^1.5']]])</f>
        <v>20.113700376931885</v>
      </c>
      <c r="Q749" s="43">
        <f t="shared" si="95"/>
        <v>20.088621446713532</v>
      </c>
      <c r="R749" s="30">
        <f>$O$1+$O$2*Data[[#This Row],[MA'[ln(n^2)']]]</f>
        <v>26.80633189011137</v>
      </c>
      <c r="S749" s="30">
        <f>$Q$1+$Q$2*Data[[#This Row],[MA'[ln(n*ln(n))']]]</f>
        <v>22.89567291091862</v>
      </c>
      <c r="T749" s="31">
        <f>$O$3*Data[[#This Row],[Metcalfe
(n^2)]]</f>
        <v>202757266585.12</v>
      </c>
      <c r="U749" s="31">
        <f t="shared" ref="U749:U812" si="96">AVERAGE(T749:T778)</f>
        <v>231575734303.26407</v>
      </c>
      <c r="V749" s="30">
        <f>LN(Data[[#This Row],[MA'[NVA']
30d]]/Data[[#This Row],[MA'[NVMetcalfe calc']]])</f>
        <v>-0.80977815228605821</v>
      </c>
      <c r="W749" s="30">
        <f>$Q$3+Data[[#This Row],[NVM
(scaled)]]/((Data[[#This Row],[Upper Bound]]-Data[[#This Row],[Lower Bound]])/2)</f>
        <v>0.17586102414216892</v>
      </c>
      <c r="X749" s="30">
        <f>(Data[[#This Row],[Upper Bound]]+Data[[#This Row],[Lower Bound]])/2</f>
        <v>24.851002400514993</v>
      </c>
      <c r="Y749" s="32">
        <f>LN(Data[[#This Row],[NVActual]]/Data[[#This Row],[MA'[n^2']
30d]])</f>
        <v>-1.7793949029561162</v>
      </c>
      <c r="Z749" s="32">
        <f>LN(Data[[#This Row],[NVActual]]/Data[[#This Row],[MA'[n*ln(n)']
30d]])</f>
        <v>9.039439360300813</v>
      </c>
      <c r="AA749" s="32">
        <f>LN(Data[[#This Row],[NVActual]]/Data[[#This Row],[MA'[n^1.5']]])</f>
        <v>4.9290039905091909</v>
      </c>
      <c r="AB749" s="32">
        <f>LN(Data[[#This Row],[NVActual]]/Data[[#This Row],[Metcalfe
(n^2)]])</f>
        <v>-1.6464974693891761</v>
      </c>
      <c r="AC749" s="34">
        <f>1+Data[[#This Row],[MA'[NVMetcalfe calc']]]/((Data[[#This Row],[NVM_norm
(scaled)]]-Data[[#This Row],[NV_fund.]])/2)</f>
        <v>-18769962105.478924</v>
      </c>
    </row>
    <row r="750" spans="1:29" x14ac:dyDescent="0.2">
      <c r="A750" s="23">
        <v>43426</v>
      </c>
      <c r="B750" s="24">
        <v>75405950795.304993</v>
      </c>
      <c r="C750" s="24">
        <f t="shared" si="89"/>
        <v>104274503548.77507</v>
      </c>
      <c r="D750" s="25">
        <f>LN(Data[[#This Row],[NVActual]])</f>
        <v>25.046152031860718</v>
      </c>
      <c r="E750" s="26">
        <v>653846</v>
      </c>
      <c r="F750" s="40">
        <f>Data[[#This Row],[DAA 
(n)]]^2</f>
        <v>427514591716</v>
      </c>
      <c r="G750" s="41">
        <f t="shared" si="90"/>
        <v>445581990316.70001</v>
      </c>
      <c r="H750" s="28">
        <f>LN(Data[[#This Row],[Metcalfe
(n^2)]])</f>
        <v>26.781254257409724</v>
      </c>
      <c r="I750" s="42">
        <f t="shared" si="91"/>
        <v>26.806951961641222</v>
      </c>
      <c r="J750" s="40">
        <f>Data[[#This Row],[DAA 
(n)]]*LN(Data[[#This Row],[DAA 
(n)]])</f>
        <v>8755407.9855951592</v>
      </c>
      <c r="K750" s="40">
        <f t="shared" si="92"/>
        <v>8917962.0813828018</v>
      </c>
      <c r="L750" s="29">
        <f>LN(Data[[#This Row],[MA'[n*ln(n)']
30d]])</f>
        <v>16.003578012241121</v>
      </c>
      <c r="M750" s="43">
        <f t="shared" si="93"/>
        <v>15.983758470887389</v>
      </c>
      <c r="N750" s="40">
        <f>Data[[#This Row],[DAA 
(n)]]^1.5</f>
        <v>528704743.43922687</v>
      </c>
      <c r="O750" s="40">
        <f t="shared" si="94"/>
        <v>543818109.96724176</v>
      </c>
      <c r="P750" s="43">
        <f>LN(Data[[#This Row],[MA'[n^1.5']]])</f>
        <v>20.114125392232694</v>
      </c>
      <c r="Q750" s="43">
        <f t="shared" si="95"/>
        <v>20.086528844811109</v>
      </c>
      <c r="R750" s="30">
        <f>$O$1+$O$2*Data[[#This Row],[MA'[ln(n^2)']]]</f>
        <v>26.806951961641222</v>
      </c>
      <c r="S750" s="30">
        <f>$Q$1+$Q$2*Data[[#This Row],[MA'[ln(n*ln(n))']]]</f>
        <v>22.89320147696419</v>
      </c>
      <c r="T750" s="31">
        <f>$O$3*Data[[#This Row],[Metcalfe
(n^2)]]</f>
        <v>222307587692.32001</v>
      </c>
      <c r="U750" s="31">
        <f t="shared" si="96"/>
        <v>231702634964.68402</v>
      </c>
      <c r="V750" s="30">
        <f>LN(Data[[#This Row],[MA'[NVA']
30d]]/Data[[#This Row],[MA'[NVMetcalfe calc']]])</f>
        <v>-0.79842792459430312</v>
      </c>
      <c r="W750" s="30">
        <f>$Q$3+Data[[#This Row],[NVM
(scaled)]]/((Data[[#This Row],[Upper Bound]]-Data[[#This Row],[Lower Bound]])/2)</f>
        <v>0.1819883356283043</v>
      </c>
      <c r="X750" s="30">
        <f>(Data[[#This Row],[Upper Bound]]+Data[[#This Row],[Lower Bound]])/2</f>
        <v>24.850076719302706</v>
      </c>
      <c r="Y750" s="29">
        <f>LN(Data[[#This Row],[NVActual]]/Data[[#This Row],[MA'[n^2']
30d]])</f>
        <v>-1.7764950761779945</v>
      </c>
      <c r="Z750" s="29">
        <f>LN(Data[[#This Row],[NVActual]]/Data[[#This Row],[MA'[n*ln(n)']
30d]])</f>
        <v>9.0425740196195985</v>
      </c>
      <c r="AA750" s="29">
        <f>LN(Data[[#This Row],[NVActual]]/Data[[#This Row],[MA'[n^1.5']]])</f>
        <v>4.9320266396280239</v>
      </c>
      <c r="AB750" s="29">
        <f>LN(Data[[#This Row],[NVActual]]/Data[[#This Row],[Metcalfe
(n^2)]])</f>
        <v>-1.7351022255490063</v>
      </c>
      <c r="AC750" s="26">
        <f>1+Data[[#This Row],[MA'[NVMetcalfe calc']]]/((Data[[#This Row],[NVM_norm
(scaled)]]-Data[[#This Row],[NV_fund.]])/2)</f>
        <v>-18785617381.336544</v>
      </c>
    </row>
    <row r="751" spans="1:29" x14ac:dyDescent="0.2">
      <c r="A751" s="23">
        <v>43425</v>
      </c>
      <c r="B751" s="24">
        <v>79509749531.178207</v>
      </c>
      <c r="C751" s="24">
        <f t="shared" si="89"/>
        <v>105470365243.76749</v>
      </c>
      <c r="D751" s="25">
        <f>LN(Data[[#This Row],[NVActual]])</f>
        <v>25.099145486699872</v>
      </c>
      <c r="E751" s="26">
        <v>620393</v>
      </c>
      <c r="F751" s="40">
        <f>Data[[#This Row],[DAA 
(n)]]^2</f>
        <v>384887474449</v>
      </c>
      <c r="G751" s="41">
        <f t="shared" si="90"/>
        <v>447153286606.20001</v>
      </c>
      <c r="H751" s="28">
        <f>LN(Data[[#This Row],[Metcalfe
(n^2)]])</f>
        <v>26.676216854355339</v>
      </c>
      <c r="I751" s="42">
        <f t="shared" si="91"/>
        <v>26.810438515054578</v>
      </c>
      <c r="J751" s="40">
        <f>Data[[#This Row],[DAA 
(n)]]*LN(Data[[#This Row],[DAA 
(n)]])</f>
        <v>8274869.1014620354</v>
      </c>
      <c r="K751" s="40">
        <f t="shared" si="92"/>
        <v>8934832.3791249171</v>
      </c>
      <c r="L751" s="29">
        <f>LN(Data[[#This Row],[MA'[n*ln(n)']
30d]])</f>
        <v>16.005467946368906</v>
      </c>
      <c r="M751" s="43">
        <f t="shared" si="93"/>
        <v>15.982196797228481</v>
      </c>
      <c r="N751" s="40">
        <f>Data[[#This Row],[DAA 
(n)]]^1.5</f>
        <v>488652734.50154549</v>
      </c>
      <c r="O751" s="40">
        <f t="shared" si="94"/>
        <v>545256301.72510552</v>
      </c>
      <c r="P751" s="43">
        <f>LN(Data[[#This Row],[MA'[n^1.5']]])</f>
        <v>20.116766520475981</v>
      </c>
      <c r="Q751" s="43">
        <f t="shared" si="95"/>
        <v>20.084348812508672</v>
      </c>
      <c r="R751" s="30">
        <f>$O$1+$O$2*Data[[#This Row],[MA'[ln(n^2)']]]</f>
        <v>26.810438515054578</v>
      </c>
      <c r="S751" s="30">
        <f>$Q$1+$Q$2*Data[[#This Row],[MA'[ln(n*ln(n))']]]</f>
        <v>22.890624715426991</v>
      </c>
      <c r="T751" s="31">
        <f>$O$3*Data[[#This Row],[Metcalfe
(n^2)]]</f>
        <v>200141486713.48001</v>
      </c>
      <c r="U751" s="31">
        <f t="shared" si="96"/>
        <v>232519709035.22403</v>
      </c>
      <c r="V751" s="30">
        <f>LN(Data[[#This Row],[MA'[NVA']
30d]]/Data[[#This Row],[MA'[NVMetcalfe calc']]])</f>
        <v>-0.790544976185107</v>
      </c>
      <c r="W751" s="30">
        <f>$Q$3+Data[[#This Row],[NVM
(scaled)]]/((Data[[#This Row],[Upper Bound]]-Data[[#This Row],[Lower Bound]])/2)</f>
        <v>0.1866415668722759</v>
      </c>
      <c r="X751" s="30">
        <f>(Data[[#This Row],[Upper Bound]]+Data[[#This Row],[Lower Bound]])/2</f>
        <v>24.850531615240783</v>
      </c>
      <c r="Y751" s="32">
        <f>LN(Data[[#This Row],[NVActual]]/Data[[#This Row],[MA'[n^2']
30d]])</f>
        <v>-1.7270218091318135</v>
      </c>
      <c r="Z751" s="32">
        <f>LN(Data[[#This Row],[NVActual]]/Data[[#This Row],[MA'[n*ln(n)']
30d]])</f>
        <v>9.0936775403309635</v>
      </c>
      <c r="AA751" s="32">
        <f>LN(Data[[#This Row],[NVActual]]/Data[[#This Row],[MA'[n^1.5']]])</f>
        <v>4.98237896622389</v>
      </c>
      <c r="AB751" s="32">
        <f>LN(Data[[#This Row],[NVActual]]/Data[[#This Row],[Metcalfe
(n^2)]])</f>
        <v>-1.5770713676554677</v>
      </c>
      <c r="AC751" s="34">
        <f>1+Data[[#This Row],[MA'[NVMetcalfe calc']]]/((Data[[#This Row],[NVM_norm
(scaled)]]-Data[[#This Row],[NV_fund.]])/2)</f>
        <v>-18855071812.832138</v>
      </c>
    </row>
    <row r="752" spans="1:29" x14ac:dyDescent="0.2">
      <c r="A752" s="23">
        <v>43424</v>
      </c>
      <c r="B752" s="24">
        <v>76375898647.338806</v>
      </c>
      <c r="C752" s="24">
        <f t="shared" si="89"/>
        <v>106540688799.38297</v>
      </c>
      <c r="D752" s="25">
        <f>LN(Data[[#This Row],[NVActual]])</f>
        <v>25.058933020618884</v>
      </c>
      <c r="E752" s="26">
        <v>769611</v>
      </c>
      <c r="F752" s="40">
        <f>Data[[#This Row],[DAA 
(n)]]^2</f>
        <v>592301091321</v>
      </c>
      <c r="G752" s="41">
        <f t="shared" si="90"/>
        <v>450092711311.26666</v>
      </c>
      <c r="H752" s="28">
        <f>LN(Data[[#This Row],[Metcalfe
(n^2)]])</f>
        <v>27.107280942741561</v>
      </c>
      <c r="I752" s="42">
        <f t="shared" si="91"/>
        <v>26.81731494196875</v>
      </c>
      <c r="J752" s="40">
        <f>Data[[#This Row],[DAA 
(n)]]*LN(Data[[#This Row],[DAA 
(n)]])</f>
        <v>10431030.796812138</v>
      </c>
      <c r="K752" s="40">
        <f t="shared" si="92"/>
        <v>8967167.0262075551</v>
      </c>
      <c r="L752" s="29">
        <f>LN(Data[[#This Row],[MA'[n*ln(n)']
30d]])</f>
        <v>16.009080356526354</v>
      </c>
      <c r="M752" s="43">
        <f t="shared" si="93"/>
        <v>15.980262667189473</v>
      </c>
      <c r="N752" s="40">
        <f>Data[[#This Row],[DAA 
(n)]]^1.5</f>
        <v>675160303.32998967</v>
      </c>
      <c r="O752" s="40">
        <f t="shared" si="94"/>
        <v>547981853.60300064</v>
      </c>
      <c r="P752" s="43">
        <f>LN(Data[[#This Row],[MA'[n^1.5']]])</f>
        <v>20.121752730500877</v>
      </c>
      <c r="Q752" s="43">
        <f t="shared" si="95"/>
        <v>20.081658389189375</v>
      </c>
      <c r="R752" s="30">
        <f>$O$1+$O$2*Data[[#This Row],[MA'[ln(n^2)']]]</f>
        <v>26.81731494196875</v>
      </c>
      <c r="S752" s="30">
        <f>$Q$1+$Q$2*Data[[#This Row],[MA'[ln(n*ln(n))']]]</f>
        <v>22.88743340086263</v>
      </c>
      <c r="T752" s="31">
        <f>$O$3*Data[[#This Row],[Metcalfe
(n^2)]]</f>
        <v>307996567486.91998</v>
      </c>
      <c r="U752" s="31">
        <f t="shared" si="96"/>
        <v>234048209881.85867</v>
      </c>
      <c r="V752" s="30">
        <f>LN(Data[[#This Row],[MA'[NVA']
30d]]/Data[[#This Row],[MA'[NVMetcalfe calc']]])</f>
        <v>-0.78700015263402534</v>
      </c>
      <c r="W752" s="30">
        <f>$Q$3+Data[[#This Row],[NVM
(scaled)]]/((Data[[#This Row],[Upper Bound]]-Data[[#This Row],[Lower Bound]])/2)</f>
        <v>0.18947894388057651</v>
      </c>
      <c r="X752" s="30">
        <f>(Data[[#This Row],[Upper Bound]]+Data[[#This Row],[Lower Bound]])/2</f>
        <v>24.85237417141569</v>
      </c>
      <c r="Y752" s="29">
        <f>LN(Data[[#This Row],[NVActual]]/Data[[#This Row],[MA'[n^2']
30d]])</f>
        <v>-1.7737864030077768</v>
      </c>
      <c r="Z752" s="29">
        <f>LN(Data[[#This Row],[NVActual]]/Data[[#This Row],[MA'[n*ln(n)']
30d]])</f>
        <v>9.0498526640925281</v>
      </c>
      <c r="AA752" s="29">
        <f>LN(Data[[#This Row],[NVActual]]/Data[[#This Row],[MA'[n^1.5']]])</f>
        <v>4.9371802901180084</v>
      </c>
      <c r="AB752" s="29">
        <f>LN(Data[[#This Row],[NVActual]]/Data[[#This Row],[Metcalfe
(n^2)]])</f>
        <v>-2.0483479221226779</v>
      </c>
      <c r="AC752" s="26">
        <f>1+Data[[#This Row],[MA'[NVMetcalfe calc']]]/((Data[[#This Row],[NVM_norm
(scaled)]]-Data[[#This Row],[NV_fund.]])/2)</f>
        <v>-18979783817.775131</v>
      </c>
    </row>
    <row r="753" spans="1:29" x14ac:dyDescent="0.2">
      <c r="A753" s="23">
        <v>43423</v>
      </c>
      <c r="B753" s="24">
        <v>84105085448.870407</v>
      </c>
      <c r="C753" s="24">
        <f t="shared" si="89"/>
        <v>107720510506.75</v>
      </c>
      <c r="D753" s="25">
        <f>LN(Data[[#This Row],[NVActual]])</f>
        <v>25.155332871168124</v>
      </c>
      <c r="E753" s="26">
        <v>680899</v>
      </c>
      <c r="F753" s="40">
        <f>Data[[#This Row],[DAA 
(n)]]^2</f>
        <v>463623448201</v>
      </c>
      <c r="G753" s="41">
        <f t="shared" si="90"/>
        <v>440071105680.59998</v>
      </c>
      <c r="H753" s="28">
        <f>LN(Data[[#This Row],[Metcalfe
(n^2)]])</f>
        <v>26.862338525651076</v>
      </c>
      <c r="I753" s="42">
        <f t="shared" si="91"/>
        <v>26.793699920888333</v>
      </c>
      <c r="J753" s="40">
        <f>Data[[#This Row],[DAA 
(n)]]*LN(Data[[#This Row],[DAA 
(n)]])</f>
        <v>9145269.7198886462</v>
      </c>
      <c r="K753" s="40">
        <f t="shared" si="92"/>
        <v>8857077.0314848647</v>
      </c>
      <c r="L753" s="29">
        <f>LN(Data[[#This Row],[MA'[n*ln(n)']
30d]])</f>
        <v>15.996727361997307</v>
      </c>
      <c r="M753" s="43">
        <f t="shared" si="93"/>
        <v>15.977948392794291</v>
      </c>
      <c r="N753" s="40">
        <f>Data[[#This Row],[DAA 
(n)]]^1.5</f>
        <v>561854734.12316585</v>
      </c>
      <c r="O753" s="40">
        <f t="shared" si="94"/>
        <v>538705555.18549895</v>
      </c>
      <c r="P753" s="43">
        <f>LN(Data[[#This Row],[MA'[n^1.5']]])</f>
        <v>20.104679699803828</v>
      </c>
      <c r="Q753" s="43">
        <f t="shared" si="95"/>
        <v>20.078442871772538</v>
      </c>
      <c r="R753" s="30">
        <f>$O$1+$O$2*Data[[#This Row],[MA'[ln(n^2)']]]</f>
        <v>26.793699920888333</v>
      </c>
      <c r="S753" s="30">
        <f>$Q$1+$Q$2*Data[[#This Row],[MA'[ln(n*ln(n))']]]</f>
        <v>22.883614848110579</v>
      </c>
      <c r="T753" s="31">
        <f>$O$3*Data[[#This Row],[Metcalfe
(n^2)]]</f>
        <v>241084193064.52002</v>
      </c>
      <c r="U753" s="31">
        <f t="shared" si="96"/>
        <v>228836974953.91199</v>
      </c>
      <c r="V753" s="30">
        <f>LN(Data[[#This Row],[MA'[NVA']
30d]]/Data[[#This Row],[MA'[NVMetcalfe calc']]])</f>
        <v>-0.75346984313535981</v>
      </c>
      <c r="W753" s="30">
        <f>$Q$3+Data[[#This Row],[NVM
(scaled)]]/((Data[[#This Row],[Upper Bound]]-Data[[#This Row],[Lower Bound]])/2)</f>
        <v>0.20460181601619776</v>
      </c>
      <c r="X753" s="30">
        <f>(Data[[#This Row],[Upper Bound]]+Data[[#This Row],[Lower Bound]])/2</f>
        <v>24.838657384499456</v>
      </c>
      <c r="Y753" s="32">
        <f>LN(Data[[#This Row],[NVActual]]/Data[[#This Row],[MA'[n^2']
30d]])</f>
        <v>-1.654869283453648</v>
      </c>
      <c r="Z753" s="32">
        <f>LN(Data[[#This Row],[NVActual]]/Data[[#This Row],[MA'[n*ln(n)']
30d]])</f>
        <v>9.1586055091708172</v>
      </c>
      <c r="AA753" s="32">
        <f>LN(Data[[#This Row],[NVActual]]/Data[[#This Row],[MA'[n^1.5']]])</f>
        <v>5.0506531713642975</v>
      </c>
      <c r="AB753" s="32">
        <f>LN(Data[[#This Row],[NVActual]]/Data[[#This Row],[Metcalfe
(n^2)]])</f>
        <v>-1.7070056544829522</v>
      </c>
      <c r="AC753" s="34">
        <f>1+Data[[#This Row],[MA'[NVMetcalfe calc']]]/((Data[[#This Row],[NVM_norm
(scaled)]]-Data[[#This Row],[NV_fund.]])/2)</f>
        <v>-18578911970.497326</v>
      </c>
    </row>
    <row r="754" spans="1:29" x14ac:dyDescent="0.2">
      <c r="A754" s="23">
        <v>43422</v>
      </c>
      <c r="B754" s="24">
        <v>96786023716.321503</v>
      </c>
      <c r="C754" s="24">
        <f t="shared" si="89"/>
        <v>108651531546.60854</v>
      </c>
      <c r="D754" s="25">
        <f>LN(Data[[#This Row],[NVActual]])</f>
        <v>25.295768437708848</v>
      </c>
      <c r="E754" s="26">
        <v>543353</v>
      </c>
      <c r="F754" s="40">
        <f>Data[[#This Row],[DAA 
(n)]]^2</f>
        <v>295232482609</v>
      </c>
      <c r="G754" s="41">
        <f t="shared" si="90"/>
        <v>435948412011.09998</v>
      </c>
      <c r="H754" s="28">
        <f>LN(Data[[#This Row],[Metcalfe
(n^2)]])</f>
        <v>26.411028959557566</v>
      </c>
      <c r="I754" s="42">
        <f t="shared" si="91"/>
        <v>26.783356727663286</v>
      </c>
      <c r="J754" s="40">
        <f>Data[[#This Row],[DAA 
(n)]]*LN(Data[[#This Row],[DAA 
(n)]])</f>
        <v>7175255.909131241</v>
      </c>
      <c r="K754" s="40">
        <f t="shared" si="92"/>
        <v>8810252.4125704765</v>
      </c>
      <c r="L754" s="29">
        <f>LN(Data[[#This Row],[MA'[n*ln(n)']
30d]])</f>
        <v>15.991426648190982</v>
      </c>
      <c r="M754" s="43">
        <f t="shared" si="93"/>
        <v>15.976374439069522</v>
      </c>
      <c r="N754" s="40">
        <f>Data[[#This Row],[DAA 
(n)]]^1.5</f>
        <v>400518982.22562152</v>
      </c>
      <c r="O754" s="40">
        <f t="shared" si="94"/>
        <v>534817032.4286412</v>
      </c>
      <c r="P754" s="43">
        <f>LN(Data[[#This Row],[MA'[n^1.5']]])</f>
        <v>20.097435250906013</v>
      </c>
      <c r="Q754" s="43">
        <f t="shared" si="95"/>
        <v>20.076252469566079</v>
      </c>
      <c r="R754" s="30">
        <f>$O$1+$O$2*Data[[#This Row],[MA'[ln(n^2)']]]</f>
        <v>26.783356727663286</v>
      </c>
      <c r="S754" s="30">
        <f>$Q$1+$Q$2*Data[[#This Row],[MA'[ln(n*ln(n))']]]</f>
        <v>22.88101782446471</v>
      </c>
      <c r="T754" s="31">
        <f>$O$3*Data[[#This Row],[Metcalfe
(n^2)]]</f>
        <v>153520890956.67999</v>
      </c>
      <c r="U754" s="31">
        <f t="shared" si="96"/>
        <v>226693174245.772</v>
      </c>
      <c r="V754" s="30">
        <f>LN(Data[[#This Row],[MA'[NVA']
30d]]/Data[[#This Row],[MA'[NVMetcalfe calc']]])</f>
        <v>-0.73545164511415095</v>
      </c>
      <c r="W754" s="30">
        <f>$Q$3+Data[[#This Row],[NVM
(scaled)]]/((Data[[#This Row],[Upper Bound]]-Data[[#This Row],[Lower Bound]])/2)</f>
        <v>0.21307136137697646</v>
      </c>
      <c r="X754" s="30">
        <f>(Data[[#This Row],[Upper Bound]]+Data[[#This Row],[Lower Bound]])/2</f>
        <v>24.832187276063998</v>
      </c>
      <c r="Y754" s="29">
        <f>LN(Data[[#This Row],[NVActual]]/Data[[#This Row],[MA'[n^2']
30d]])</f>
        <v>-1.5050213145106484</v>
      </c>
      <c r="Z754" s="29">
        <f>LN(Data[[#This Row],[NVActual]]/Data[[#This Row],[MA'[n*ln(n)']
30d]])</f>
        <v>9.3043417895178653</v>
      </c>
      <c r="AA754" s="29">
        <f>LN(Data[[#This Row],[NVActual]]/Data[[#This Row],[MA'[n^1.5']]])</f>
        <v>5.1983331868028353</v>
      </c>
      <c r="AB754" s="29">
        <f>LN(Data[[#This Row],[NVActual]]/Data[[#This Row],[Metcalfe
(n^2)]])</f>
        <v>-1.1152605218487182</v>
      </c>
      <c r="AC754" s="26">
        <f>1+Data[[#This Row],[MA'[NVMetcalfe calc']]]/((Data[[#This Row],[NVM_norm
(scaled)]]-Data[[#This Row],[NV_fund.]])/2)</f>
        <v>-18416028830.525482</v>
      </c>
    </row>
    <row r="755" spans="1:29" x14ac:dyDescent="0.2">
      <c r="A755" s="23">
        <v>43421</v>
      </c>
      <c r="B755" s="24">
        <v>95965647720.305695</v>
      </c>
      <c r="C755" s="24">
        <f t="shared" si="89"/>
        <v>109145212561.04402</v>
      </c>
      <c r="D755" s="25">
        <f>LN(Data[[#This Row],[NVActual]])</f>
        <v>25.287256128128764</v>
      </c>
      <c r="E755" s="26">
        <v>587644</v>
      </c>
      <c r="F755" s="40">
        <f>Data[[#This Row],[DAA 
(n)]]^2</f>
        <v>345325470736</v>
      </c>
      <c r="G755" s="41">
        <f t="shared" si="90"/>
        <v>441732731065.59998</v>
      </c>
      <c r="H755" s="28">
        <f>LN(Data[[#This Row],[Metcalfe
(n^2)]])</f>
        <v>26.567753202699535</v>
      </c>
      <c r="I755" s="42">
        <f t="shared" si="91"/>
        <v>26.798767799998732</v>
      </c>
      <c r="J755" s="40">
        <f>Data[[#This Row],[DAA 
(n)]]*LN(Data[[#This Row],[DAA 
(n)]])</f>
        <v>7806190.3815235831</v>
      </c>
      <c r="K755" s="40">
        <f t="shared" si="92"/>
        <v>8877730.035228245</v>
      </c>
      <c r="L755" s="29">
        <f>LN(Data[[#This Row],[MA'[n*ln(n)']
30d]])</f>
        <v>15.999056455626802</v>
      </c>
      <c r="M755" s="43">
        <f t="shared" si="93"/>
        <v>15.975063113504582</v>
      </c>
      <c r="N755" s="40">
        <f>Data[[#This Row],[DAA 
(n)]]^1.5</f>
        <v>450475793.93923688</v>
      </c>
      <c r="O755" s="40">
        <f t="shared" si="94"/>
        <v>540350360.12405884</v>
      </c>
      <c r="P755" s="43">
        <f>LN(Data[[#This Row],[MA'[n^1.5']]])</f>
        <v>20.107728302177666</v>
      </c>
      <c r="Q755" s="43">
        <f t="shared" si="95"/>
        <v>20.074420889419773</v>
      </c>
      <c r="R755" s="30">
        <f>$O$1+$O$2*Data[[#This Row],[MA'[ln(n^2)']]]</f>
        <v>26.798767799998732</v>
      </c>
      <c r="S755" s="30">
        <f>$Q$1+$Q$2*Data[[#This Row],[MA'[ln(n*ln(n))']]]</f>
        <v>22.878854137282559</v>
      </c>
      <c r="T755" s="31">
        <f>$O$3*Data[[#This Row],[Metcalfe
(n^2)]]</f>
        <v>179569244782.72</v>
      </c>
      <c r="U755" s="31">
        <f t="shared" si="96"/>
        <v>229701020154.112</v>
      </c>
      <c r="V755" s="30">
        <f>LN(Data[[#This Row],[MA'[NVA']
30d]]/Data[[#This Row],[MA'[NVMetcalfe calc']]])</f>
        <v>-0.74409932999575457</v>
      </c>
      <c r="W755" s="30">
        <f>$Q$3+Data[[#This Row],[NVM
(scaled)]]/((Data[[#This Row],[Upper Bound]]-Data[[#This Row],[Lower Bound]])/2)</f>
        <v>0.21034912295483776</v>
      </c>
      <c r="X755" s="30">
        <f>(Data[[#This Row],[Upper Bound]]+Data[[#This Row],[Lower Bound]])/2</f>
        <v>24.838810968640644</v>
      </c>
      <c r="Y755" s="32">
        <f>LN(Data[[#This Row],[NVActual]]/Data[[#This Row],[MA'[n^2']
30d]])</f>
        <v>-1.5267147271550907</v>
      </c>
      <c r="Z755" s="32">
        <f>LN(Data[[#This Row],[NVActual]]/Data[[#This Row],[MA'[n*ln(n)']
30d]])</f>
        <v>9.2881996725019622</v>
      </c>
      <c r="AA755" s="32">
        <f>LN(Data[[#This Row],[NVActual]]/Data[[#This Row],[MA'[n^1.5']]])</f>
        <v>5.1795278259511006</v>
      </c>
      <c r="AB755" s="32">
        <f>LN(Data[[#This Row],[NVActual]]/Data[[#This Row],[Metcalfe
(n^2)]])</f>
        <v>-1.2804970745707711</v>
      </c>
      <c r="AC755" s="34">
        <f>1+Data[[#This Row],[MA'[NVMetcalfe calc']]]/((Data[[#This Row],[NVM_norm
(scaled)]]-Data[[#This Row],[NV_fund.]])/2)</f>
        <v>-18653298089.099686</v>
      </c>
    </row>
    <row r="756" spans="1:29" x14ac:dyDescent="0.2">
      <c r="A756" s="23">
        <v>43420</v>
      </c>
      <c r="B756" s="24">
        <v>96259387337.078598</v>
      </c>
      <c r="C756" s="24">
        <f t="shared" si="89"/>
        <v>109706681977.71504</v>
      </c>
      <c r="D756" s="25">
        <f>LN(Data[[#This Row],[NVActual]])</f>
        <v>25.290312336133329</v>
      </c>
      <c r="E756" s="26">
        <v>704543</v>
      </c>
      <c r="F756" s="40">
        <f>Data[[#This Row],[DAA 
(n)]]^2</f>
        <v>496380838849</v>
      </c>
      <c r="G756" s="41">
        <f t="shared" si="90"/>
        <v>445335222791.06665</v>
      </c>
      <c r="H756" s="28">
        <f>LN(Data[[#This Row],[Metcalfe
(n^2)]])</f>
        <v>26.930609289308247</v>
      </c>
      <c r="I756" s="42">
        <f t="shared" si="91"/>
        <v>26.807844062100624</v>
      </c>
      <c r="J756" s="40">
        <f>Data[[#This Row],[DAA 
(n)]]*LN(Data[[#This Row],[DAA 
(n)]])</f>
        <v>9486886.1302585509</v>
      </c>
      <c r="K756" s="40">
        <f t="shared" si="92"/>
        <v>8918736.0500379093</v>
      </c>
      <c r="L756" s="29">
        <f>LN(Data[[#This Row],[MA'[n*ln(n)']
30d]])</f>
        <v>16.00366479608978</v>
      </c>
      <c r="M756" s="43">
        <f t="shared" si="93"/>
        <v>15.973409853133727</v>
      </c>
      <c r="N756" s="40">
        <f>Data[[#This Row],[DAA 
(n)]]^1.5</f>
        <v>591372678.89647329</v>
      </c>
      <c r="O756" s="40">
        <f t="shared" si="94"/>
        <v>543752397.41380167</v>
      </c>
      <c r="P756" s="43">
        <f>LN(Data[[#This Row],[MA'[n^1.5']]])</f>
        <v>20.114004549394323</v>
      </c>
      <c r="Q756" s="43">
        <f t="shared" si="95"/>
        <v>20.072121969632924</v>
      </c>
      <c r="R756" s="30">
        <f>$O$1+$O$2*Data[[#This Row],[MA'[ln(n^2)']]]</f>
        <v>26.807844062100624</v>
      </c>
      <c r="S756" s="30">
        <f>$Q$1+$Q$2*Data[[#This Row],[MA'[ln(n*ln(n))']]]</f>
        <v>22.876126257670649</v>
      </c>
      <c r="T756" s="31">
        <f>$O$3*Data[[#This Row],[Metcalfe
(n^2)]]</f>
        <v>258118036201.48001</v>
      </c>
      <c r="U756" s="31">
        <f t="shared" si="96"/>
        <v>231574315851.35464</v>
      </c>
      <c r="V756" s="30">
        <f>LN(Data[[#This Row],[MA'[NVA']
30d]]/Data[[#This Row],[MA'[NVMetcalfe calc']]])</f>
        <v>-0.74709056400708207</v>
      </c>
      <c r="W756" s="30">
        <f>$Q$3+Data[[#This Row],[NVM
(scaled)]]/((Data[[#This Row],[Upper Bound]]-Data[[#This Row],[Lower Bound]])/2)</f>
        <v>0.20996735209972883</v>
      </c>
      <c r="X756" s="30">
        <f>(Data[[#This Row],[Upper Bound]]+Data[[#This Row],[Lower Bound]])/2</f>
        <v>24.841985159885638</v>
      </c>
      <c r="Y756" s="29">
        <f>LN(Data[[#This Row],[NVActual]]/Data[[#This Row],[MA'[n^2']
30d]])</f>
        <v>-1.5317808090268727</v>
      </c>
      <c r="Z756" s="29">
        <f>LN(Data[[#This Row],[NVActual]]/Data[[#This Row],[MA'[n*ln(n)']
30d]])</f>
        <v>9.2866475400435515</v>
      </c>
      <c r="AA756" s="29">
        <f>LN(Data[[#This Row],[NVActual]]/Data[[#This Row],[MA'[n^1.5']]])</f>
        <v>5.1763077867390059</v>
      </c>
      <c r="AB756" s="29">
        <f>LN(Data[[#This Row],[NVActual]]/Data[[#This Row],[Metcalfe
(n^2)]])</f>
        <v>-1.640296953174915</v>
      </c>
      <c r="AC756" s="26">
        <f>1+Data[[#This Row],[MA'[NVMetcalfe calc']]]/((Data[[#This Row],[NVM_norm
(scaled)]]-Data[[#This Row],[NV_fund.]])/2)</f>
        <v>-18802707731.547722</v>
      </c>
    </row>
    <row r="757" spans="1:29" x14ac:dyDescent="0.2">
      <c r="A757" s="23">
        <v>43419</v>
      </c>
      <c r="B757" s="24">
        <v>97022440276.162399</v>
      </c>
      <c r="C757" s="24">
        <f t="shared" si="89"/>
        <v>110225350697.11963</v>
      </c>
      <c r="D757" s="25">
        <f>LN(Data[[#This Row],[NVActual]])</f>
        <v>25.298208131747337</v>
      </c>
      <c r="E757" s="26">
        <v>709708</v>
      </c>
      <c r="F757" s="40">
        <f>Data[[#This Row],[DAA 
(n)]]^2</f>
        <v>503685445264</v>
      </c>
      <c r="G757" s="41">
        <f t="shared" si="90"/>
        <v>443405008371.96667</v>
      </c>
      <c r="H757" s="28">
        <f>LN(Data[[#This Row],[Metcalfe
(n^2)]])</f>
        <v>26.945217793636296</v>
      </c>
      <c r="I757" s="42">
        <f t="shared" si="91"/>
        <v>26.803709328474479</v>
      </c>
      <c r="J757" s="40">
        <f>Data[[#This Row],[DAA 
(n)]]*LN(Data[[#This Row],[DAA 
(n)]])</f>
        <v>9561618.3149430137</v>
      </c>
      <c r="K757" s="40">
        <f t="shared" si="92"/>
        <v>8898350.043736184</v>
      </c>
      <c r="L757" s="29">
        <f>LN(Data[[#This Row],[MA'[n*ln(n)']
30d]])</f>
        <v>16.001376429171575</v>
      </c>
      <c r="M757" s="43">
        <f t="shared" si="93"/>
        <v>15.971541202577397</v>
      </c>
      <c r="N757" s="40">
        <f>Data[[#This Row],[DAA 
(n)]]^1.5</f>
        <v>597887606.48421538</v>
      </c>
      <c r="O757" s="40">
        <f t="shared" si="94"/>
        <v>542001240.25224817</v>
      </c>
      <c r="P757" s="43">
        <f>LN(Data[[#This Row],[MA'[n^1.5']]])</f>
        <v>20.110778847689584</v>
      </c>
      <c r="Q757" s="43">
        <f t="shared" si="95"/>
        <v>20.069526403506863</v>
      </c>
      <c r="R757" s="30">
        <f>$O$1+$O$2*Data[[#This Row],[MA'[ln(n^2)']]]</f>
        <v>26.803709328474479</v>
      </c>
      <c r="S757" s="30">
        <f>$Q$1+$Q$2*Data[[#This Row],[MA'[ln(n*ln(n))']]]</f>
        <v>22.873042984252702</v>
      </c>
      <c r="T757" s="31">
        <f>$O$3*Data[[#This Row],[Metcalfe
(n^2)]]</f>
        <v>261916431537.28</v>
      </c>
      <c r="U757" s="31">
        <f t="shared" si="96"/>
        <v>230570604353.42267</v>
      </c>
      <c r="V757" s="30">
        <f>LN(Data[[#This Row],[MA'[NVA']
30d]]/Data[[#This Row],[MA'[NVMetcalfe calc']]])</f>
        <v>-0.73803021220616816</v>
      </c>
      <c r="W757" s="30">
        <f>$Q$3+Data[[#This Row],[NVM
(scaled)]]/((Data[[#This Row],[Upper Bound]]-Data[[#This Row],[Lower Bound]])/2)</f>
        <v>0.21447577709509758</v>
      </c>
      <c r="X757" s="30">
        <f>(Data[[#This Row],[Upper Bound]]+Data[[#This Row],[Lower Bound]])/2</f>
        <v>24.838376156363591</v>
      </c>
      <c r="Y757" s="32">
        <f>LN(Data[[#This Row],[NVActual]]/Data[[#This Row],[MA'[n^2']
30d]])</f>
        <v>-1.5195412976985636</v>
      </c>
      <c r="Z757" s="32">
        <f>LN(Data[[#This Row],[NVActual]]/Data[[#This Row],[MA'[n*ln(n)']
30d]])</f>
        <v>9.2968317025757603</v>
      </c>
      <c r="AA757" s="32">
        <f>LN(Data[[#This Row],[NVActual]]/Data[[#This Row],[MA'[n^1.5']]])</f>
        <v>5.1874292840577541</v>
      </c>
      <c r="AB757" s="32">
        <f>LN(Data[[#This Row],[NVActual]]/Data[[#This Row],[Metcalfe
(n^2)]])</f>
        <v>-1.6470096618889591</v>
      </c>
      <c r="AC757" s="34">
        <f>1+Data[[#This Row],[MA'[NVMetcalfe calc']]]/((Data[[#This Row],[NVM_norm
(scaled)]]-Data[[#This Row],[NV_fund.]])/2)</f>
        <v>-18727382810.176907</v>
      </c>
    </row>
    <row r="758" spans="1:29" x14ac:dyDescent="0.2">
      <c r="A758" s="23">
        <v>43418</v>
      </c>
      <c r="B758" s="24">
        <v>98630397027.167099</v>
      </c>
      <c r="C758" s="24">
        <f t="shared" si="89"/>
        <v>110757071797.08032</v>
      </c>
      <c r="D758" s="25">
        <f>LN(Data[[#This Row],[NVActual]])</f>
        <v>25.314645337324134</v>
      </c>
      <c r="E758" s="26">
        <v>734241</v>
      </c>
      <c r="F758" s="40">
        <f>Data[[#This Row],[DAA 
(n)]]^2</f>
        <v>539109846081</v>
      </c>
      <c r="G758" s="41">
        <f t="shared" si="90"/>
        <v>441764318183.16669</v>
      </c>
      <c r="H758" s="28">
        <f>LN(Data[[#This Row],[Metcalfe
(n^2)]])</f>
        <v>27.013185183160456</v>
      </c>
      <c r="I758" s="42">
        <f t="shared" si="91"/>
        <v>26.800281607583816</v>
      </c>
      <c r="J758" s="40">
        <f>Data[[#This Row],[DAA 
(n)]]*LN(Data[[#This Row],[DAA 
(n)]])</f>
        <v>9917094.051034458</v>
      </c>
      <c r="K758" s="40">
        <f t="shared" si="92"/>
        <v>8881221.5367475003</v>
      </c>
      <c r="L758" s="29">
        <f>LN(Data[[#This Row],[MA'[n*ln(n)']
30d]])</f>
        <v>15.999449665952321</v>
      </c>
      <c r="M758" s="43">
        <f t="shared" si="93"/>
        <v>15.969661584080935</v>
      </c>
      <c r="N758" s="40">
        <f>Data[[#This Row],[DAA 
(n)]]^1.5</f>
        <v>629155427.93204808</v>
      </c>
      <c r="O758" s="40">
        <f t="shared" si="94"/>
        <v>540521972.83532739</v>
      </c>
      <c r="P758" s="43">
        <f>LN(Data[[#This Row],[MA'[n^1.5']]])</f>
        <v>20.10804584701155</v>
      </c>
      <c r="Q758" s="43">
        <f t="shared" si="95"/>
        <v>20.066916226993154</v>
      </c>
      <c r="R758" s="30">
        <f>$O$1+$O$2*Data[[#This Row],[MA'[ln(n^2)']]]</f>
        <v>26.800281607583816</v>
      </c>
      <c r="S758" s="30">
        <f>$Q$1+$Q$2*Data[[#This Row],[MA'[ln(n*ln(n))']]]</f>
        <v>22.869941613733541</v>
      </c>
      <c r="T758" s="31">
        <f>$O$3*Data[[#This Row],[Metcalfe
(n^2)]]</f>
        <v>280337119962.12</v>
      </c>
      <c r="U758" s="31">
        <f t="shared" si="96"/>
        <v>229717445455.24667</v>
      </c>
      <c r="V758" s="30">
        <f>LN(Data[[#This Row],[MA'[NVA']
30d]]/Data[[#This Row],[MA'[NVMetcalfe calc']]])</f>
        <v>-0.72951079509531935</v>
      </c>
      <c r="W758" s="30">
        <f>$Q$3+Data[[#This Row],[NVM
(scaled)]]/((Data[[#This Row],[Upper Bound]]-Data[[#This Row],[Lower Bound]])/2)</f>
        <v>0.21877980213580989</v>
      </c>
      <c r="X758" s="30">
        <f>(Data[[#This Row],[Upper Bound]]+Data[[#This Row],[Lower Bound]])/2</f>
        <v>24.835111610658679</v>
      </c>
      <c r="Y758" s="29">
        <f>LN(Data[[#This Row],[NVActual]]/Data[[#This Row],[MA'[n^2']
30d]])</f>
        <v>-1.4993970227091857</v>
      </c>
      <c r="Z758" s="29">
        <f>LN(Data[[#This Row],[NVActual]]/Data[[#This Row],[MA'[n*ln(n)']
30d]])</f>
        <v>9.3151956713718143</v>
      </c>
      <c r="AA758" s="29">
        <f>LN(Data[[#This Row],[NVActual]]/Data[[#This Row],[MA'[n^1.5']]])</f>
        <v>5.206599490312585</v>
      </c>
      <c r="AB758" s="29">
        <f>LN(Data[[#This Row],[NVActual]]/Data[[#This Row],[Metcalfe
(n^2)]])</f>
        <v>-1.698539845836321</v>
      </c>
      <c r="AC758" s="26">
        <f>1+Data[[#This Row],[MA'[NVMetcalfe calc']]]/((Data[[#This Row],[NVM_norm
(scaled)]]-Data[[#This Row],[NV_fund.]])/2)</f>
        <v>-18663824263.483795</v>
      </c>
    </row>
    <row r="759" spans="1:29" x14ac:dyDescent="0.2">
      <c r="A759" s="23">
        <v>43417</v>
      </c>
      <c r="B759" s="24">
        <v>109261412447.67799</v>
      </c>
      <c r="C759" s="24">
        <f t="shared" si="89"/>
        <v>111301456870.15308</v>
      </c>
      <c r="D759" s="25">
        <f>LN(Data[[#This Row],[NVActual]])</f>
        <v>25.417009127230003</v>
      </c>
      <c r="E759" s="26">
        <v>637890</v>
      </c>
      <c r="F759" s="40">
        <f>Data[[#This Row],[DAA 
(n)]]^2</f>
        <v>406903652100</v>
      </c>
      <c r="G759" s="41">
        <f t="shared" si="90"/>
        <v>440683865123</v>
      </c>
      <c r="H759" s="28">
        <f>LN(Data[[#This Row],[Metcalfe
(n^2)]])</f>
        <v>26.731842267337715</v>
      </c>
      <c r="I759" s="42">
        <f t="shared" si="91"/>
        <v>26.798214686712164</v>
      </c>
      <c r="J759" s="40">
        <f>Data[[#This Row],[DAA 
(n)]]*LN(Data[[#This Row],[DAA 
(n)]])</f>
        <v>8525987.4319560267</v>
      </c>
      <c r="K759" s="40">
        <f t="shared" si="92"/>
        <v>8870394.2169746347</v>
      </c>
      <c r="L759" s="29">
        <f>LN(Data[[#This Row],[MA'[n*ln(n)']
30d]])</f>
        <v>15.998229797150998</v>
      </c>
      <c r="M759" s="43">
        <f t="shared" si="93"/>
        <v>15.967476560212843</v>
      </c>
      <c r="N759" s="40">
        <f>Data[[#This Row],[DAA 
(n)]]^1.5</f>
        <v>509470088.07001609</v>
      </c>
      <c r="O759" s="40">
        <f t="shared" si="94"/>
        <v>539568993.2235775</v>
      </c>
      <c r="P759" s="43">
        <f>LN(Data[[#This Row],[MA'[n^1.5']]])</f>
        <v>20.106281218125673</v>
      </c>
      <c r="Q759" s="43">
        <f t="shared" si="95"/>
        <v>20.063901364591505</v>
      </c>
      <c r="R759" s="30">
        <f>$O$1+$O$2*Data[[#This Row],[MA'[ln(n^2)']]]</f>
        <v>26.798214686712164</v>
      </c>
      <c r="S759" s="30">
        <f>$Q$1+$Q$2*Data[[#This Row],[MA'[ln(n*ln(n))']]]</f>
        <v>22.866336324351188</v>
      </c>
      <c r="T759" s="31">
        <f>$O$3*Data[[#This Row],[Metcalfe
(n^2)]]</f>
        <v>211589899092</v>
      </c>
      <c r="U759" s="31">
        <f t="shared" si="96"/>
        <v>229155609863.95996</v>
      </c>
      <c r="V759" s="30">
        <f>LN(Data[[#This Row],[MA'[NVA']
30d]]/Data[[#This Row],[MA'[NVMetcalfe calc']]])</f>
        <v>-0.72215894406736991</v>
      </c>
      <c r="W759" s="30">
        <f>$Q$3+Data[[#This Row],[NVM
(scaled)]]/((Data[[#This Row],[Upper Bound]]-Data[[#This Row],[Lower Bound]])/2)</f>
        <v>0.22266465667888313</v>
      </c>
      <c r="X759" s="30">
        <f>(Data[[#This Row],[Upper Bound]]+Data[[#This Row],[Lower Bound]])/2</f>
        <v>24.832275505531676</v>
      </c>
      <c r="Y759" s="32">
        <f>LN(Data[[#This Row],[NVActual]]/Data[[#This Row],[MA'[n^2']
30d]])</f>
        <v>-1.3945844689653661</v>
      </c>
      <c r="Z759" s="32">
        <f>LN(Data[[#This Row],[NVActual]]/Data[[#This Row],[MA'[n*ln(n)']
30d]])</f>
        <v>9.4187793300790066</v>
      </c>
      <c r="AA759" s="32">
        <f>LN(Data[[#This Row],[NVActual]]/Data[[#This Row],[MA'[n^1.5']]])</f>
        <v>5.3107279091043313</v>
      </c>
      <c r="AB759" s="32">
        <f>LN(Data[[#This Row],[NVActual]]/Data[[#This Row],[Metcalfe
(n^2)]])</f>
        <v>-1.31483314010771</v>
      </c>
      <c r="AC759" s="34">
        <f>1+Data[[#This Row],[MA'[NVMetcalfe calc']]]/((Data[[#This Row],[NVM_norm
(scaled)]]-Data[[#This Row],[NV_fund.]])/2)</f>
        <v>-18623261558.99678</v>
      </c>
    </row>
    <row r="760" spans="1:29" x14ac:dyDescent="0.2">
      <c r="A760" s="23">
        <v>43416</v>
      </c>
      <c r="B760" s="24">
        <v>110439410949.87801</v>
      </c>
      <c r="C760" s="24">
        <f t="shared" si="89"/>
        <v>111268651993.22845</v>
      </c>
      <c r="D760" s="25">
        <f>LN(Data[[#This Row],[NVActual]])</f>
        <v>25.427732890327697</v>
      </c>
      <c r="E760" s="26">
        <v>680949</v>
      </c>
      <c r="F760" s="40">
        <f>Data[[#This Row],[DAA 
(n)]]^2</f>
        <v>463691540601</v>
      </c>
      <c r="G760" s="41">
        <f t="shared" si="90"/>
        <v>436213235217.79999</v>
      </c>
      <c r="H760" s="28">
        <f>LN(Data[[#This Row],[Metcalfe
(n^2)]])</f>
        <v>26.862485384918845</v>
      </c>
      <c r="I760" s="42">
        <f t="shared" si="91"/>
        <v>26.784884907058164</v>
      </c>
      <c r="J760" s="40">
        <f>Data[[#This Row],[DAA 
(n)]]*LN(Data[[#This Row],[DAA 
(n)]])</f>
        <v>9145991.2801875509</v>
      </c>
      <c r="K760" s="40">
        <f t="shared" si="92"/>
        <v>8815408.9845001921</v>
      </c>
      <c r="L760" s="29">
        <f>LN(Data[[#This Row],[MA'[n*ln(n)']
30d]])</f>
        <v>15.992011769164394</v>
      </c>
      <c r="M760" s="43">
        <f t="shared" si="93"/>
        <v>15.965016537892486</v>
      </c>
      <c r="N760" s="40">
        <f>Data[[#This Row],[DAA 
(n)]]^1.5</f>
        <v>561916622.71257949</v>
      </c>
      <c r="O760" s="40">
        <f t="shared" si="94"/>
        <v>535168487.06744617</v>
      </c>
      <c r="P760" s="43">
        <f>LN(Data[[#This Row],[MA'[n^1.5']]])</f>
        <v>20.098092184378551</v>
      </c>
      <c r="Q760" s="43">
        <f t="shared" si="95"/>
        <v>20.060503692982603</v>
      </c>
      <c r="R760" s="30">
        <f>$O$1+$O$2*Data[[#This Row],[MA'[ln(n^2)']]]</f>
        <v>26.784884907058164</v>
      </c>
      <c r="S760" s="30">
        <f>$Q$1+$Q$2*Data[[#This Row],[MA'[ln(n*ln(n))']]]</f>
        <v>22.862277287522602</v>
      </c>
      <c r="T760" s="31">
        <f>$O$3*Data[[#This Row],[Metcalfe
(n^2)]]</f>
        <v>241119601112.52002</v>
      </c>
      <c r="U760" s="31">
        <f t="shared" si="96"/>
        <v>226830882313.25595</v>
      </c>
      <c r="V760" s="30">
        <f>LN(Data[[#This Row],[MA'[NVA']
30d]]/Data[[#This Row],[MA'[NVMetcalfe calc']]])</f>
        <v>-0.71225716262693828</v>
      </c>
      <c r="W760" s="30">
        <f>$Q$3+Data[[#This Row],[NVM
(scaled)]]/((Data[[#This Row],[Upper Bound]]-Data[[#This Row],[Lower Bound]])/2)</f>
        <v>0.22684506241219721</v>
      </c>
      <c r="X760" s="30">
        <f>(Data[[#This Row],[Upper Bound]]+Data[[#This Row],[Lower Bound]])/2</f>
        <v>24.823581097290383</v>
      </c>
      <c r="Y760" s="29">
        <f>LN(Data[[#This Row],[NVActual]]/Data[[#This Row],[MA'[n^2']
30d]])</f>
        <v>-1.3736641420116711</v>
      </c>
      <c r="Z760" s="29">
        <f>LN(Data[[#This Row],[NVActual]]/Data[[#This Row],[MA'[n*ln(n)']
30d]])</f>
        <v>9.4357211211633025</v>
      </c>
      <c r="AA760" s="29">
        <f>LN(Data[[#This Row],[NVActual]]/Data[[#This Row],[MA'[n^1.5']]])</f>
        <v>5.3296407059491457</v>
      </c>
      <c r="AB760" s="29">
        <f>LN(Data[[#This Row],[NVActual]]/Data[[#This Row],[Metcalfe
(n^2)]])</f>
        <v>-1.4347524945911461</v>
      </c>
      <c r="AC760" s="26">
        <f>1+Data[[#This Row],[MA'[NVMetcalfe calc']]]/((Data[[#This Row],[NVM_norm
(scaled)]]-Data[[#This Row],[NV_fund.]])/2)</f>
        <v>-18443982321.826057</v>
      </c>
    </row>
    <row r="761" spans="1:29" x14ac:dyDescent="0.2">
      <c r="A761" s="23">
        <v>43415</v>
      </c>
      <c r="B761" s="24">
        <v>110643315284.908</v>
      </c>
      <c r="C761" s="24">
        <f t="shared" si="89"/>
        <v>111179082914.73183</v>
      </c>
      <c r="D761" s="25">
        <f>LN(Data[[#This Row],[NVActual]])</f>
        <v>25.429577488468119</v>
      </c>
      <c r="E761" s="26">
        <v>601176</v>
      </c>
      <c r="F761" s="40">
        <f>Data[[#This Row],[DAA 
(n)]]^2</f>
        <v>361412582976</v>
      </c>
      <c r="G761" s="41">
        <f t="shared" si="90"/>
        <v>430963169942.29999</v>
      </c>
      <c r="H761" s="28">
        <f>LN(Data[[#This Row],[Metcalfe
(n^2)]])</f>
        <v>26.61328603180889</v>
      </c>
      <c r="I761" s="42">
        <f t="shared" si="91"/>
        <v>26.77105107080002</v>
      </c>
      <c r="J761" s="40">
        <f>Data[[#This Row],[DAA 
(n)]]*LN(Data[[#This Row],[DAA 
(n)]])</f>
        <v>7999634.421729371</v>
      </c>
      <c r="K761" s="40">
        <f t="shared" si="92"/>
        <v>8754451.758562604</v>
      </c>
      <c r="L761" s="29">
        <f>LN(Data[[#This Row],[MA'[n*ln(n)']
30d]])</f>
        <v>15.985072901360153</v>
      </c>
      <c r="M761" s="43">
        <f t="shared" si="93"/>
        <v>15.962941660405807</v>
      </c>
      <c r="N761" s="40">
        <f>Data[[#This Row],[DAA 
(n)]]^1.5</f>
        <v>466125059.38125724</v>
      </c>
      <c r="O761" s="40">
        <f t="shared" si="94"/>
        <v>530158483.9964174</v>
      </c>
      <c r="P761" s="43">
        <f>LN(Data[[#This Row],[MA'[n^1.5']]])</f>
        <v>20.088686546219289</v>
      </c>
      <c r="Q761" s="43">
        <f t="shared" si="95"/>
        <v>20.05761745873874</v>
      </c>
      <c r="R761" s="30">
        <f>$O$1+$O$2*Data[[#This Row],[MA'[ln(n^2)']]]</f>
        <v>26.77105107080002</v>
      </c>
      <c r="S761" s="30">
        <f>$Q$1+$Q$2*Data[[#This Row],[MA'[ln(n*ln(n))']]]</f>
        <v>22.858853739669581</v>
      </c>
      <c r="T761" s="31">
        <f>$O$3*Data[[#This Row],[Metcalfe
(n^2)]]</f>
        <v>187934543147.52002</v>
      </c>
      <c r="U761" s="31">
        <f t="shared" si="96"/>
        <v>224100848369.99597</v>
      </c>
      <c r="V761" s="30">
        <f>LN(Data[[#This Row],[MA'[NVA']
30d]]/Data[[#This Row],[MA'[NVMetcalfe calc']]])</f>
        <v>-0.70095390563768067</v>
      </c>
      <c r="W761" s="30">
        <f>$Q$3+Data[[#This Row],[NVM
(scaled)]]/((Data[[#This Row],[Upper Bound]]-Data[[#This Row],[Lower Bound]])/2)</f>
        <v>0.23165718326118367</v>
      </c>
      <c r="X761" s="30">
        <f>(Data[[#This Row],[Upper Bound]]+Data[[#This Row],[Lower Bound]])/2</f>
        <v>24.814952405234799</v>
      </c>
      <c r="Y761" s="32">
        <f>LN(Data[[#This Row],[NVActual]]/Data[[#This Row],[MA'[n^2']
30d]])</f>
        <v>-1.3597109823606908</v>
      </c>
      <c r="Z761" s="32">
        <f>LN(Data[[#This Row],[NVActual]]/Data[[#This Row],[MA'[n*ln(n)']
30d]])</f>
        <v>9.4445045871079678</v>
      </c>
      <c r="AA761" s="32">
        <f>LN(Data[[#This Row],[NVActual]]/Data[[#This Row],[MA'[n^1.5']]])</f>
        <v>5.3408909422488291</v>
      </c>
      <c r="AB761" s="32">
        <f>LN(Data[[#This Row],[NVActual]]/Data[[#This Row],[Metcalfe
(n^2)]])</f>
        <v>-1.1837085433407704</v>
      </c>
      <c r="AC761" s="34">
        <f>1+Data[[#This Row],[MA'[NVMetcalfe calc']]]/((Data[[#This Row],[NVM_norm
(scaled)]]-Data[[#This Row],[NV_fund.]])/2)</f>
        <v>-18231961690.586807</v>
      </c>
    </row>
    <row r="762" spans="1:29" x14ac:dyDescent="0.2">
      <c r="A762" s="23">
        <v>43414</v>
      </c>
      <c r="B762" s="24">
        <v>110856399742.05</v>
      </c>
      <c r="C762" s="24">
        <f t="shared" si="89"/>
        <v>111082056623.38048</v>
      </c>
      <c r="D762" s="25">
        <f>LN(Data[[#This Row],[NVActual]])</f>
        <v>25.431501504694051</v>
      </c>
      <c r="E762" s="26">
        <v>583550</v>
      </c>
      <c r="F762" s="40">
        <f>Data[[#This Row],[DAA 
(n)]]^2</f>
        <v>340530602500</v>
      </c>
      <c r="G762" s="41">
        <f t="shared" si="90"/>
        <v>435210986475.63336</v>
      </c>
      <c r="H762" s="28">
        <f>LN(Data[[#This Row],[Metcalfe
(n^2)]])</f>
        <v>26.553770833681</v>
      </c>
      <c r="I762" s="42">
        <f t="shared" si="91"/>
        <v>26.781118721592495</v>
      </c>
      <c r="J762" s="40">
        <f>Data[[#This Row],[DAA 
(n)]]*LN(Data[[#This Row],[DAA 
(n)]])</f>
        <v>7747726.4849972734</v>
      </c>
      <c r="K762" s="40">
        <f t="shared" si="92"/>
        <v>8801439.6556531303</v>
      </c>
      <c r="L762" s="29">
        <f>LN(Data[[#This Row],[MA'[n*ln(n)']
30d]])</f>
        <v>15.990425863301176</v>
      </c>
      <c r="M762" s="43">
        <f t="shared" si="93"/>
        <v>15.961223180663257</v>
      </c>
      <c r="N762" s="40">
        <f>Data[[#This Row],[DAA 
(n)]]^1.5</f>
        <v>445776438.46313268</v>
      </c>
      <c r="O762" s="40">
        <f t="shared" si="94"/>
        <v>534108589.05587947</v>
      </c>
      <c r="P762" s="43">
        <f>LN(Data[[#This Row],[MA'[n^1.5']]])</f>
        <v>20.09610972654351</v>
      </c>
      <c r="Q762" s="43">
        <f t="shared" si="95"/>
        <v>20.055214396144297</v>
      </c>
      <c r="R762" s="30">
        <f>$O$1+$O$2*Data[[#This Row],[MA'[ln(n^2)']]]</f>
        <v>26.781118721592495</v>
      </c>
      <c r="S762" s="30">
        <f>$Q$1+$Q$2*Data[[#This Row],[MA'[ln(n*ln(n))']]]</f>
        <v>22.856018248094372</v>
      </c>
      <c r="T762" s="31">
        <f>$O$3*Data[[#This Row],[Metcalfe
(n^2)]]</f>
        <v>177075913300</v>
      </c>
      <c r="U762" s="31">
        <f t="shared" si="96"/>
        <v>226309712967.32928</v>
      </c>
      <c r="V762" s="30">
        <f>LN(Data[[#This Row],[MA'[NVA']
30d]]/Data[[#This Row],[MA'[NVMetcalfe calc']]])</f>
        <v>-0.71163529541374271</v>
      </c>
      <c r="W762" s="30">
        <f>$Q$3+Data[[#This Row],[NVM
(scaled)]]/((Data[[#This Row],[Upper Bound]]-Data[[#This Row],[Lower Bound]])/2)</f>
        <v>0.22739257111065997</v>
      </c>
      <c r="X762" s="30">
        <f>(Data[[#This Row],[Upper Bound]]+Data[[#This Row],[Lower Bound]])/2</f>
        <v>24.818568484843432</v>
      </c>
      <c r="Y762" s="29">
        <f>LN(Data[[#This Row],[NVActual]]/Data[[#This Row],[MA'[n^2']
30d]])</f>
        <v>-1.3675952721345344</v>
      </c>
      <c r="Z762" s="29">
        <f>LN(Data[[#This Row],[NVActual]]/Data[[#This Row],[MA'[n*ln(n)']
30d]])</f>
        <v>9.4410756413928762</v>
      </c>
      <c r="AA762" s="29">
        <f>LN(Data[[#This Row],[NVActual]]/Data[[#This Row],[MA'[n^1.5']]])</f>
        <v>5.3353917781505427</v>
      </c>
      <c r="AB762" s="29">
        <f>LN(Data[[#This Row],[NVActual]]/Data[[#This Row],[Metcalfe
(n^2)]])</f>
        <v>-1.122269328986947</v>
      </c>
      <c r="AC762" s="26">
        <f>1+Data[[#This Row],[MA'[NVMetcalfe calc']]]/((Data[[#This Row],[NVM_norm
(scaled)]]-Data[[#This Row],[NV_fund.]])/2)</f>
        <v>-18405765852.673405</v>
      </c>
    </row>
    <row r="763" spans="1:29" x14ac:dyDescent="0.2">
      <c r="A763" s="23">
        <v>43413</v>
      </c>
      <c r="B763" s="24">
        <v>110176186808.17</v>
      </c>
      <c r="C763" s="24">
        <f t="shared" si="89"/>
        <v>110968011367.10005</v>
      </c>
      <c r="D763" s="25">
        <f>LN(Data[[#This Row],[NVActual]])</f>
        <v>25.425346619644309</v>
      </c>
      <c r="E763" s="26">
        <v>696353</v>
      </c>
      <c r="F763" s="40">
        <f>Data[[#This Row],[DAA 
(n)]]^2</f>
        <v>484907500609</v>
      </c>
      <c r="G763" s="41">
        <f t="shared" si="90"/>
        <v>439690614816.83331</v>
      </c>
      <c r="H763" s="28">
        <f>LN(Data[[#This Row],[Metcalfe
(n^2)]])</f>
        <v>26.907223989300633</v>
      </c>
      <c r="I763" s="42">
        <f t="shared" si="91"/>
        <v>26.792206728916945</v>
      </c>
      <c r="J763" s="40">
        <f>Data[[#This Row],[DAA 
(n)]]*LN(Data[[#This Row],[DAA 
(n)]])</f>
        <v>9368463.073310731</v>
      </c>
      <c r="K763" s="40">
        <f t="shared" si="92"/>
        <v>8851992.2538031265</v>
      </c>
      <c r="L763" s="29">
        <f>LN(Data[[#This Row],[MA'[n*ln(n)']
30d]])</f>
        <v>15.996153105073969</v>
      </c>
      <c r="M763" s="43">
        <f t="shared" si="93"/>
        <v>15.959140785027435</v>
      </c>
      <c r="N763" s="40">
        <f>Data[[#This Row],[DAA 
(n)]]^1.5</f>
        <v>581091036.56103563</v>
      </c>
      <c r="O763" s="40">
        <f t="shared" si="94"/>
        <v>538319068.0036819</v>
      </c>
      <c r="P763" s="43">
        <f>LN(Data[[#This Row],[MA'[n^1.5']]])</f>
        <v>20.103962005537447</v>
      </c>
      <c r="Q763" s="43">
        <f t="shared" si="95"/>
        <v>20.052300602941873</v>
      </c>
      <c r="R763" s="30">
        <f>$O$1+$O$2*Data[[#This Row],[MA'[ln(n^2)']]]</f>
        <v>26.792206728916945</v>
      </c>
      <c r="S763" s="30">
        <f>$Q$1+$Q$2*Data[[#This Row],[MA'[ln(n*ln(n))']]]</f>
        <v>22.852582295295264</v>
      </c>
      <c r="T763" s="31">
        <f>$O$3*Data[[#This Row],[Metcalfe
(n^2)]]</f>
        <v>252151900316.68002</v>
      </c>
      <c r="U763" s="31">
        <f t="shared" si="96"/>
        <v>228639119704.7533</v>
      </c>
      <c r="V763" s="30">
        <f>LN(Data[[#This Row],[MA'[NVA']
30d]]/Data[[#This Row],[MA'[NVMetcalfe calc']]])</f>
        <v>-0.72290289014066056</v>
      </c>
      <c r="W763" s="30">
        <f>$Q$3+Data[[#This Row],[NVM
(scaled)]]/((Data[[#This Row],[Upper Bound]]-Data[[#This Row],[Lower Bound]])/2)</f>
        <v>0.22300923612350587</v>
      </c>
      <c r="X763" s="30">
        <f>(Data[[#This Row],[Upper Bound]]+Data[[#This Row],[Lower Bound]])/2</f>
        <v>24.822394512106104</v>
      </c>
      <c r="Y763" s="32">
        <f>LN(Data[[#This Row],[NVActual]]/Data[[#This Row],[MA'[n^2']
30d]])</f>
        <v>-1.3839905487462487</v>
      </c>
      <c r="Z763" s="32">
        <f>LN(Data[[#This Row],[NVActual]]/Data[[#This Row],[MA'[n*ln(n)']
30d]])</f>
        <v>9.4291935145703398</v>
      </c>
      <c r="AA763" s="32">
        <f>LN(Data[[#This Row],[NVActual]]/Data[[#This Row],[MA'[n^1.5']]])</f>
        <v>5.3213846141068615</v>
      </c>
      <c r="AB763" s="32">
        <f>LN(Data[[#This Row],[NVActual]]/Data[[#This Row],[Metcalfe
(n^2)]])</f>
        <v>-1.4818773696563241</v>
      </c>
      <c r="AC763" s="34">
        <f>1+Data[[#This Row],[MA'[NVMetcalfe calc']]]/((Data[[#This Row],[NVM_norm
(scaled)]]-Data[[#This Row],[NV_fund.]])/2)</f>
        <v>-18589010833.183987</v>
      </c>
    </row>
    <row r="764" spans="1:29" x14ac:dyDescent="0.2">
      <c r="A764" s="23">
        <v>43412</v>
      </c>
      <c r="B764" s="24">
        <v>111564396621.47099</v>
      </c>
      <c r="C764" s="24">
        <f t="shared" si="89"/>
        <v>111079525830.14091</v>
      </c>
      <c r="D764" s="25">
        <f>LN(Data[[#This Row],[NVActual]])</f>
        <v>25.437867809304453</v>
      </c>
      <c r="E764" s="26">
        <v>702459</v>
      </c>
      <c r="F764" s="40">
        <f>Data[[#This Row],[DAA 
(n)]]^2</f>
        <v>493448646681</v>
      </c>
      <c r="G764" s="41">
        <f t="shared" si="90"/>
        <v>437668230781.73334</v>
      </c>
      <c r="H764" s="28">
        <f>LN(Data[[#This Row],[Metcalfe
(n^2)]])</f>
        <v>26.924684630995056</v>
      </c>
      <c r="I764" s="42">
        <f t="shared" si="91"/>
        <v>26.787751119037434</v>
      </c>
      <c r="J764" s="40">
        <f>Data[[#This Row],[DAA 
(n)]]*LN(Data[[#This Row],[DAA 
(n)]])</f>
        <v>9456743.5206020772</v>
      </c>
      <c r="K764" s="40">
        <f t="shared" si="92"/>
        <v>8830352.2700875923</v>
      </c>
      <c r="L764" s="29">
        <f>LN(Data[[#This Row],[MA'[n*ln(n)']
30d]])</f>
        <v>15.993705466471527</v>
      </c>
      <c r="M764" s="43">
        <f t="shared" si="93"/>
        <v>15.956776357935695</v>
      </c>
      <c r="N764" s="40">
        <f>Data[[#This Row],[DAA 
(n)]]^1.5</f>
        <v>588750747.6843555</v>
      </c>
      <c r="O764" s="40">
        <f t="shared" si="94"/>
        <v>536471394.74688977</v>
      </c>
      <c r="P764" s="43">
        <f>LN(Data[[#This Row],[MA'[n^1.5']]])</f>
        <v>20.100523800341218</v>
      </c>
      <c r="Q764" s="43">
        <f t="shared" si="95"/>
        <v>20.048994232756577</v>
      </c>
      <c r="R764" s="30">
        <f>$O$1+$O$2*Data[[#This Row],[MA'[ln(n^2)']]]</f>
        <v>26.787751119037434</v>
      </c>
      <c r="S764" s="30">
        <f>$Q$1+$Q$2*Data[[#This Row],[MA'[ln(n*ln(n))']]]</f>
        <v>22.848680990593895</v>
      </c>
      <c r="T764" s="31">
        <f>$O$3*Data[[#This Row],[Metcalfe
(n^2)]]</f>
        <v>256593296274.12</v>
      </c>
      <c r="U764" s="31">
        <f t="shared" si="96"/>
        <v>227587480006.50131</v>
      </c>
      <c r="V764" s="30">
        <f>LN(Data[[#This Row],[MA'[NVA']
30d]]/Data[[#This Row],[MA'[NVMetcalfe calc']]])</f>
        <v>-0.71728829827484375</v>
      </c>
      <c r="W764" s="30">
        <f>$Q$3+Data[[#This Row],[NVM
(scaled)]]/((Data[[#This Row],[Upper Bound]]-Data[[#This Row],[Lower Bound]])/2)</f>
        <v>0.22580831267999341</v>
      </c>
      <c r="X764" s="30">
        <f>(Data[[#This Row],[Upper Bound]]+Data[[#This Row],[Lower Bound]])/2</f>
        <v>24.818216054815665</v>
      </c>
      <c r="Y764" s="29">
        <f>LN(Data[[#This Row],[NVActual]]/Data[[#This Row],[MA'[n^2']
30d]])</f>
        <v>-1.3668591870289788</v>
      </c>
      <c r="Z764" s="29">
        <f>LN(Data[[#This Row],[NVActual]]/Data[[#This Row],[MA'[n*ln(n)']
30d]])</f>
        <v>9.4441623428329269</v>
      </c>
      <c r="AA764" s="29">
        <f>LN(Data[[#This Row],[NVActual]]/Data[[#This Row],[MA'[n^1.5']]])</f>
        <v>5.3373440089632354</v>
      </c>
      <c r="AB764" s="29">
        <f>LN(Data[[#This Row],[NVActual]]/Data[[#This Row],[Metcalfe
(n^2)]])</f>
        <v>-1.4868168216906035</v>
      </c>
      <c r="AC764" s="26">
        <f>1+Data[[#This Row],[MA'[NVMetcalfe calc']]]/((Data[[#This Row],[NVM_norm
(scaled)]]-Data[[#This Row],[NV_fund.]])/2)</f>
        <v>-18508759482.241798</v>
      </c>
    </row>
    <row r="765" spans="1:29" x14ac:dyDescent="0.2">
      <c r="A765" s="23">
        <v>43411</v>
      </c>
      <c r="B765" s="24">
        <v>113066426531.416</v>
      </c>
      <c r="C765" s="24">
        <f t="shared" si="89"/>
        <v>111176437181.00041</v>
      </c>
      <c r="D765" s="25">
        <f>LN(Data[[#This Row],[NVActual]])</f>
        <v>25.451241328356083</v>
      </c>
      <c r="E765" s="26">
        <v>708634</v>
      </c>
      <c r="F765" s="40">
        <f>Data[[#This Row],[DAA 
(n)]]^2</f>
        <v>502162145956</v>
      </c>
      <c r="G765" s="41">
        <f t="shared" si="90"/>
        <v>433391390607.06665</v>
      </c>
      <c r="H765" s="28">
        <f>LN(Data[[#This Row],[Metcalfe
(n^2)]])</f>
        <v>26.942188904397248</v>
      </c>
      <c r="I765" s="42">
        <f t="shared" si="91"/>
        <v>26.777713501456866</v>
      </c>
      <c r="J765" s="40">
        <f>Data[[#This Row],[DAA 
(n)]]*LN(Data[[#This Row],[DAA 
(n)]])</f>
        <v>9546075.5460393205</v>
      </c>
      <c r="K765" s="40">
        <f t="shared" si="92"/>
        <v>8783258.2005719412</v>
      </c>
      <c r="L765" s="29">
        <f>LN(Data[[#This Row],[MA'[n*ln(n)']
30d]])</f>
        <v>15.98835799023237</v>
      </c>
      <c r="M765" s="43">
        <f t="shared" si="93"/>
        <v>15.954433943706332</v>
      </c>
      <c r="N765" s="40">
        <f>Data[[#This Row],[DAA 
(n)]]^1.5</f>
        <v>596530946.50435567</v>
      </c>
      <c r="O765" s="40">
        <f t="shared" si="94"/>
        <v>532504012.34930408</v>
      </c>
      <c r="P765" s="43">
        <f>LN(Data[[#This Row],[MA'[n^1.5']]])</f>
        <v>20.093100990447738</v>
      </c>
      <c r="Q765" s="43">
        <f t="shared" si="95"/>
        <v>20.045718513205596</v>
      </c>
      <c r="R765" s="30">
        <f>$O$1+$O$2*Data[[#This Row],[MA'[ln(n^2)']]]</f>
        <v>26.777713501456866</v>
      </c>
      <c r="S765" s="30">
        <f>$Q$1+$Q$2*Data[[#This Row],[MA'[ln(n*ln(n))']]]</f>
        <v>22.844816007115448</v>
      </c>
      <c r="T765" s="31">
        <f>$O$3*Data[[#This Row],[Metcalfe
(n^2)]]</f>
        <v>261124315897.12</v>
      </c>
      <c r="U765" s="31">
        <f t="shared" si="96"/>
        <v>225363523115.67462</v>
      </c>
      <c r="V765" s="30">
        <f>LN(Data[[#This Row],[MA'[NVA']
30d]]/Data[[#This Row],[MA'[NVMetcalfe calc']]])</f>
        <v>-0.70659629321548934</v>
      </c>
      <c r="W765" s="30">
        <f>$Q$3+Data[[#This Row],[NVM
(scaled)]]/((Data[[#This Row],[Upper Bound]]-Data[[#This Row],[Lower Bound]])/2)</f>
        <v>0.23067393354028304</v>
      </c>
      <c r="X765" s="30">
        <f>(Data[[#This Row],[Upper Bound]]+Data[[#This Row],[Lower Bound]])/2</f>
        <v>24.811264754286157</v>
      </c>
      <c r="Y765" s="32">
        <f>LN(Data[[#This Row],[NVActual]]/Data[[#This Row],[MA'[n^2']
30d]])</f>
        <v>-1.3436657327215535</v>
      </c>
      <c r="Z765" s="32">
        <f>LN(Data[[#This Row],[NVActual]]/Data[[#This Row],[MA'[n*ln(n)']
30d]])</f>
        <v>9.4628833381237119</v>
      </c>
      <c r="AA765" s="32">
        <f>LN(Data[[#This Row],[NVActual]]/Data[[#This Row],[MA'[n^1.5']]])</f>
        <v>5.3581403379083445</v>
      </c>
      <c r="AB765" s="32">
        <f>LN(Data[[#This Row],[NVActual]]/Data[[#This Row],[Metcalfe
(n^2)]])</f>
        <v>-1.4909475760411675</v>
      </c>
      <c r="AC765" s="34">
        <f>1+Data[[#This Row],[MA'[NVMetcalfe calc']]]/((Data[[#This Row],[NVM_norm
(scaled)]]-Data[[#This Row],[NV_fund.]])/2)</f>
        <v>-18336705146.499477</v>
      </c>
    </row>
    <row r="766" spans="1:29" x14ac:dyDescent="0.2">
      <c r="A766" s="23">
        <v>43410</v>
      </c>
      <c r="B766" s="24">
        <v>112156382455.55499</v>
      </c>
      <c r="C766" s="24">
        <f t="shared" si="89"/>
        <v>111229378267.59351</v>
      </c>
      <c r="D766" s="25">
        <f>LN(Data[[#This Row],[NVActual]])</f>
        <v>25.443160006284891</v>
      </c>
      <c r="E766" s="26">
        <v>698165</v>
      </c>
      <c r="F766" s="40">
        <f>Data[[#This Row],[DAA 
(n)]]^2</f>
        <v>487434367225</v>
      </c>
      <c r="G766" s="41">
        <f t="shared" si="90"/>
        <v>430448349594.66669</v>
      </c>
      <c r="H766" s="28">
        <f>LN(Data[[#This Row],[Metcalfe
(n^2)]])</f>
        <v>26.91242148698737</v>
      </c>
      <c r="I766" s="42">
        <f t="shared" si="91"/>
        <v>26.771267870111839</v>
      </c>
      <c r="J766" s="40">
        <f>Data[[#This Row],[DAA 
(n)]]*LN(Data[[#This Row],[DAA 
(n)]])</f>
        <v>9394655.3737312686</v>
      </c>
      <c r="K766" s="40">
        <f t="shared" si="92"/>
        <v>8751860.0965344626</v>
      </c>
      <c r="L766" s="29">
        <f>LN(Data[[#This Row],[MA'[n*ln(n)']
30d]])</f>
        <v>15.984776818202429</v>
      </c>
      <c r="M766" s="43">
        <f t="shared" si="93"/>
        <v>15.952082395213671</v>
      </c>
      <c r="N766" s="40">
        <f>Data[[#This Row],[DAA 
(n)]]^1.5</f>
        <v>583360621.73722601</v>
      </c>
      <c r="O766" s="40">
        <f t="shared" si="94"/>
        <v>529819607.03880203</v>
      </c>
      <c r="P766" s="43">
        <f>LN(Data[[#This Row],[MA'[n^1.5']]])</f>
        <v>20.088047142495711</v>
      </c>
      <c r="Q766" s="43">
        <f t="shared" si="95"/>
        <v>20.042440779473264</v>
      </c>
      <c r="R766" s="30">
        <f>$O$1+$O$2*Data[[#This Row],[MA'[ln(n^2)']]]</f>
        <v>26.771267870111839</v>
      </c>
      <c r="S766" s="30">
        <f>$Q$1+$Q$2*Data[[#This Row],[MA'[ln(n*ln(n))']]]</f>
        <v>22.840935952102555</v>
      </c>
      <c r="T766" s="31">
        <f>$O$3*Data[[#This Row],[Metcalfe
(n^2)]]</f>
        <v>253465870957</v>
      </c>
      <c r="U766" s="31">
        <f t="shared" si="96"/>
        <v>223833141789.22662</v>
      </c>
      <c r="V766" s="30">
        <f>LN(Data[[#This Row],[MA'[NVA']
30d]]/Data[[#This Row],[MA'[NVMetcalfe calc']]])</f>
        <v>-0.69930633157294153</v>
      </c>
      <c r="W766" s="30">
        <f>$Q$3+Data[[#This Row],[NVM
(scaled)]]/((Data[[#This Row],[Upper Bound]]-Data[[#This Row],[Lower Bound]])/2)</f>
        <v>0.23414896952156611</v>
      </c>
      <c r="X766" s="30">
        <f>(Data[[#This Row],[Upper Bound]]+Data[[#This Row],[Lower Bound]])/2</f>
        <v>24.806101911107199</v>
      </c>
      <c r="Y766" s="29">
        <f>LN(Data[[#This Row],[NVActual]]/Data[[#This Row],[MA'[n^2']
30d]])</f>
        <v>-1.3449331696186682</v>
      </c>
      <c r="Z766" s="29">
        <f>LN(Data[[#This Row],[NVActual]]/Data[[#This Row],[MA'[n*ln(n)']
30d]])</f>
        <v>9.4583831880824611</v>
      </c>
      <c r="AA766" s="29">
        <f>LN(Data[[#This Row],[NVActual]]/Data[[#This Row],[MA'[n^1.5']]])</f>
        <v>5.3551128637891798</v>
      </c>
      <c r="AB766" s="29">
        <f>LN(Data[[#This Row],[NVActual]]/Data[[#This Row],[Metcalfe
(n^2)]])</f>
        <v>-1.4692614807024782</v>
      </c>
      <c r="AC766" s="26">
        <f>1+Data[[#This Row],[MA'[NVMetcalfe calc']]]/((Data[[#This Row],[NVM_norm
(scaled)]]-Data[[#This Row],[NV_fund.]])/2)</f>
        <v>-18218587859.829807</v>
      </c>
    </row>
    <row r="767" spans="1:29" x14ac:dyDescent="0.2">
      <c r="A767" s="23">
        <v>43409</v>
      </c>
      <c r="B767" s="24">
        <v>111222992182.481</v>
      </c>
      <c r="C767" s="24">
        <f t="shared" si="89"/>
        <v>111284662703.02661</v>
      </c>
      <c r="D767" s="25">
        <f>LN(Data[[#This Row],[NVActual]])</f>
        <v>25.43480296162106</v>
      </c>
      <c r="E767" s="26">
        <v>709024</v>
      </c>
      <c r="F767" s="40">
        <f>Data[[#This Row],[DAA 
(n)]]^2</f>
        <v>502715032576</v>
      </c>
      <c r="G767" s="41">
        <f t="shared" si="90"/>
        <v>426953677545.96667</v>
      </c>
      <c r="H767" s="28">
        <f>LN(Data[[#This Row],[Metcalfe
(n^2)]])</f>
        <v>26.943289310870004</v>
      </c>
      <c r="I767" s="42">
        <f t="shared" si="91"/>
        <v>26.763195178861181</v>
      </c>
      <c r="J767" s="40">
        <f>Data[[#This Row],[DAA 
(n)]]*LN(Data[[#This Row],[DAA 
(n)]])</f>
        <v>9551719.3801751472</v>
      </c>
      <c r="K767" s="40">
        <f t="shared" si="92"/>
        <v>8713649.3183043748</v>
      </c>
      <c r="L767" s="29">
        <f>LN(Data[[#This Row],[MA'[n*ln(n)']
30d]])</f>
        <v>15.980401241368483</v>
      </c>
      <c r="M767" s="43">
        <f t="shared" si="93"/>
        <v>15.949652932263605</v>
      </c>
      <c r="N767" s="40">
        <f>Data[[#This Row],[DAA 
(n)]]^1.5</f>
        <v>597023469.6033026</v>
      </c>
      <c r="O767" s="40">
        <f t="shared" si="94"/>
        <v>526589834.82955945</v>
      </c>
      <c r="P767" s="43">
        <f>LN(Data[[#This Row],[MA'[n^1.5']]])</f>
        <v>20.081932501440168</v>
      </c>
      <c r="Q767" s="43">
        <f t="shared" si="95"/>
        <v>20.039060949598529</v>
      </c>
      <c r="R767" s="30">
        <f>$O$1+$O$2*Data[[#This Row],[MA'[ln(n^2)']]]</f>
        <v>26.763195178861181</v>
      </c>
      <c r="S767" s="30">
        <f>$Q$1+$Q$2*Data[[#This Row],[MA'[ln(n*ln(n))']]]</f>
        <v>22.836927338234947</v>
      </c>
      <c r="T767" s="31">
        <f>$O$3*Data[[#This Row],[Metcalfe
(n^2)]]</f>
        <v>261411816939.52002</v>
      </c>
      <c r="U767" s="31">
        <f t="shared" si="96"/>
        <v>222015912323.90265</v>
      </c>
      <c r="V767" s="30">
        <f>LN(Data[[#This Row],[MA'[NVA']
30d]]/Data[[#This Row],[MA'[NVMetcalfe calc']]])</f>
        <v>-0.69065760906264351</v>
      </c>
      <c r="W767" s="30">
        <f>$Q$3+Data[[#This Row],[NVM
(scaled)]]/((Data[[#This Row],[Upper Bound]]-Data[[#This Row],[Lower Bound]])/2)</f>
        <v>0.2381861976321592</v>
      </c>
      <c r="X767" s="30">
        <f>(Data[[#This Row],[Upper Bound]]+Data[[#This Row],[Lower Bound]])/2</f>
        <v>24.800061258548062</v>
      </c>
      <c r="Y767" s="32">
        <f>LN(Data[[#This Row],[NVActual]]/Data[[#This Row],[MA'[n^2']
30d]])</f>
        <v>-1.3451383991703085</v>
      </c>
      <c r="Z767" s="32">
        <f>LN(Data[[#This Row],[NVActual]]/Data[[#This Row],[MA'[n*ln(n)']
30d]])</f>
        <v>9.4544017202525765</v>
      </c>
      <c r="AA767" s="32">
        <f>LN(Data[[#This Row],[NVActual]]/Data[[#This Row],[MA'[n^1.5']]])</f>
        <v>5.352870460180891</v>
      </c>
      <c r="AB767" s="32">
        <f>LN(Data[[#This Row],[NVActual]]/Data[[#This Row],[Metcalfe
(n^2)]])</f>
        <v>-1.5084863492489453</v>
      </c>
      <c r="AC767" s="34">
        <f>1+Data[[#This Row],[MA'[NVMetcalfe calc']]]/((Data[[#This Row],[NVM_norm
(scaled)]]-Data[[#This Row],[NV_fund.]])/2)</f>
        <v>-18078091494.317928</v>
      </c>
    </row>
    <row r="768" spans="1:29" x14ac:dyDescent="0.2">
      <c r="A768" s="23">
        <v>43408</v>
      </c>
      <c r="B768" s="24">
        <v>111854976958.272</v>
      </c>
      <c r="C768" s="24">
        <f t="shared" si="89"/>
        <v>111359149375.59595</v>
      </c>
      <c r="D768" s="25">
        <f>LN(Data[[#This Row],[NVActual]])</f>
        <v>25.44046902061385</v>
      </c>
      <c r="E768" s="26">
        <v>619152</v>
      </c>
      <c r="F768" s="40">
        <f>Data[[#This Row],[DAA 
(n)]]^2</f>
        <v>383349199104</v>
      </c>
      <c r="G768" s="41">
        <f t="shared" si="90"/>
        <v>421011163233.96667</v>
      </c>
      <c r="H768" s="28">
        <f>LN(Data[[#This Row],[Metcalfe
(n^2)]])</f>
        <v>26.672212157746053</v>
      </c>
      <c r="I768" s="42">
        <f t="shared" si="91"/>
        <v>26.748597709604404</v>
      </c>
      <c r="J768" s="40">
        <f>Data[[#This Row],[DAA 
(n)]]*LN(Data[[#This Row],[DAA 
(n)]])</f>
        <v>8257076.7509463923</v>
      </c>
      <c r="K768" s="40">
        <f t="shared" si="92"/>
        <v>8646881.1725543831</v>
      </c>
      <c r="L768" s="29">
        <f>LN(Data[[#This Row],[MA'[n*ln(n)']
30d]])</f>
        <v>15.972709255805167</v>
      </c>
      <c r="M768" s="43">
        <f t="shared" si="93"/>
        <v>15.947517952060696</v>
      </c>
      <c r="N768" s="40">
        <f>Data[[#This Row],[DAA 
(n)]]^1.5</f>
        <v>487187256.93888843</v>
      </c>
      <c r="O768" s="40">
        <f t="shared" si="94"/>
        <v>521018489.97353464</v>
      </c>
      <c r="P768" s="43">
        <f>LN(Data[[#This Row],[MA'[n^1.5']]])</f>
        <v>20.071296088480487</v>
      </c>
      <c r="Q768" s="43">
        <f t="shared" si="95"/>
        <v>20.03609799324779</v>
      </c>
      <c r="R768" s="30">
        <f>$O$1+$O$2*Data[[#This Row],[MA'[ln(n^2)']]]</f>
        <v>26.748597709604404</v>
      </c>
      <c r="S768" s="30">
        <f>$Q$1+$Q$2*Data[[#This Row],[MA'[ln(n*ln(n))']]]</f>
        <v>22.833404620900147</v>
      </c>
      <c r="T768" s="31">
        <f>$O$3*Data[[#This Row],[Metcalfe
(n^2)]]</f>
        <v>199341583534.08002</v>
      </c>
      <c r="U768" s="31">
        <f t="shared" si="96"/>
        <v>218925804881.66266</v>
      </c>
      <c r="V768" s="30">
        <f>LN(Data[[#This Row],[MA'[NVA']
30d]]/Data[[#This Row],[MA'[NVMetcalfe calc']]])</f>
        <v>-0.67597232387178441</v>
      </c>
      <c r="W768" s="30">
        <f>$Q$3+Data[[#This Row],[NVM
(scaled)]]/((Data[[#This Row],[Upper Bound]]-Data[[#This Row],[Lower Bound]])/2)</f>
        <v>0.24469272725167213</v>
      </c>
      <c r="X768" s="30">
        <f>(Data[[#This Row],[Upper Bound]]+Data[[#This Row],[Lower Bound]])/2</f>
        <v>24.791001165252275</v>
      </c>
      <c r="Y768" s="29">
        <f>LN(Data[[#This Row],[NVActual]]/Data[[#This Row],[MA'[n^2']
30d]])</f>
        <v>-1.3254561656585682</v>
      </c>
      <c r="Z768" s="29">
        <f>LN(Data[[#This Row],[NVActual]]/Data[[#This Row],[MA'[n*ln(n)']
30d]])</f>
        <v>9.4677597648086831</v>
      </c>
      <c r="AA768" s="29">
        <f>LN(Data[[#This Row],[NVActual]]/Data[[#This Row],[MA'[n^1.5']]])</f>
        <v>5.3691729321333632</v>
      </c>
      <c r="AB768" s="29">
        <f>LN(Data[[#This Row],[NVActual]]/Data[[#This Row],[Metcalfe
(n^2)]])</f>
        <v>-1.2317431371322023</v>
      </c>
      <c r="AC768" s="26">
        <f>1+Data[[#This Row],[MA'[NVMetcalfe calc']]]/((Data[[#This Row],[NVM_norm
(scaled)]]-Data[[#This Row],[NV_fund.]])/2)</f>
        <v>-17837778370.817368</v>
      </c>
    </row>
    <row r="769" spans="1:29" x14ac:dyDescent="0.2">
      <c r="A769" s="23">
        <v>43407</v>
      </c>
      <c r="B769" s="24">
        <v>110130770802.75</v>
      </c>
      <c r="C769" s="24">
        <f t="shared" si="89"/>
        <v>111436805830.69682</v>
      </c>
      <c r="D769" s="25">
        <f>LN(Data[[#This Row],[NVActual]])</f>
        <v>25.424934322124923</v>
      </c>
      <c r="E769" s="26">
        <v>635423</v>
      </c>
      <c r="F769" s="40">
        <f>Data[[#This Row],[DAA 
(n)]]^2</f>
        <v>403762388929</v>
      </c>
      <c r="G769" s="41">
        <f t="shared" si="90"/>
        <v>423958607878.79999</v>
      </c>
      <c r="H769" s="28">
        <f>LN(Data[[#This Row],[Metcalfe
(n^2)]])</f>
        <v>26.724092395666382</v>
      </c>
      <c r="I769" s="42">
        <f t="shared" si="91"/>
        <v>26.755516064223215</v>
      </c>
      <c r="J769" s="40">
        <f>Data[[#This Row],[DAA 
(n)]]*LN(Data[[#This Row],[DAA 
(n)]])</f>
        <v>8490551.4811657593</v>
      </c>
      <c r="K769" s="40">
        <f t="shared" si="92"/>
        <v>8679354.5014392566</v>
      </c>
      <c r="L769" s="29">
        <f>LN(Data[[#This Row],[MA'[n*ln(n)']
30d]])</f>
        <v>15.976457717677597</v>
      </c>
      <c r="M769" s="43">
        <f t="shared" si="93"/>
        <v>15.945814829360621</v>
      </c>
      <c r="N769" s="40">
        <f>Data[[#This Row],[DAA 
(n)]]^1.5</f>
        <v>506517431.54646778</v>
      </c>
      <c r="O769" s="40">
        <f t="shared" si="94"/>
        <v>523753759.79918045</v>
      </c>
      <c r="P769" s="43">
        <f>LN(Data[[#This Row],[MA'[n^1.5']]])</f>
        <v>20.076532207789043</v>
      </c>
      <c r="Q769" s="43">
        <f t="shared" si="95"/>
        <v>20.033733588188287</v>
      </c>
      <c r="R769" s="30">
        <f>$O$1+$O$2*Data[[#This Row],[MA'[ln(n^2)']]]</f>
        <v>26.755516064223215</v>
      </c>
      <c r="S769" s="30">
        <f>$Q$1+$Q$2*Data[[#This Row],[MA'[ln(n*ln(n))']]]</f>
        <v>22.830594468445025</v>
      </c>
      <c r="T769" s="31">
        <f>$O$3*Data[[#This Row],[Metcalfe
(n^2)]]</f>
        <v>209956442243.08002</v>
      </c>
      <c r="U769" s="31">
        <f t="shared" si="96"/>
        <v>220458476096.97601</v>
      </c>
      <c r="V769" s="30">
        <f>LN(Data[[#This Row],[MA'[NVA']
30d]]/Data[[#This Row],[MA'[NVMetcalfe calc']]])</f>
        <v>-0.68225169375392891</v>
      </c>
      <c r="W769" s="30">
        <f>$Q$3+Data[[#This Row],[NVM
(scaled)]]/((Data[[#This Row],[Upper Bound]]-Data[[#This Row],[Lower Bound]])/2)</f>
        <v>0.24234888029978108</v>
      </c>
      <c r="X769" s="30">
        <f>(Data[[#This Row],[Upper Bound]]+Data[[#This Row],[Lower Bound]])/2</f>
        <v>24.793055266334122</v>
      </c>
      <c r="Y769" s="32">
        <f>LN(Data[[#This Row],[NVActual]]/Data[[#This Row],[MA'[n^2']
30d]])</f>
        <v>-1.3479673423606606</v>
      </c>
      <c r="Z769" s="32">
        <f>LN(Data[[#This Row],[NVActual]]/Data[[#This Row],[MA'[n*ln(n)']
30d]])</f>
        <v>9.4484766044473254</v>
      </c>
      <c r="AA769" s="32">
        <f>LN(Data[[#This Row],[NVActual]]/Data[[#This Row],[MA'[n^1.5']]])</f>
        <v>5.3484021143358795</v>
      </c>
      <c r="AB769" s="32">
        <f>LN(Data[[#This Row],[NVActual]]/Data[[#This Row],[Metcalfe
(n^2)]])</f>
        <v>-1.2991580735414614</v>
      </c>
      <c r="AC769" s="34">
        <f>1+Data[[#This Row],[MA'[NVMetcalfe calc']]]/((Data[[#This Row],[NVM_norm
(scaled)]]-Data[[#This Row],[NV_fund.]])/2)</f>
        <v>-17959440565.026543</v>
      </c>
    </row>
    <row r="770" spans="1:29" x14ac:dyDescent="0.2">
      <c r="A770" s="23">
        <v>43406</v>
      </c>
      <c r="B770" s="24">
        <v>110326608852.424</v>
      </c>
      <c r="C770" s="24">
        <f t="shared" si="89"/>
        <v>111545477741.12782</v>
      </c>
      <c r="D770" s="25">
        <f>LN(Data[[#This Row],[NVActual]])</f>
        <v>25.426710974841139</v>
      </c>
      <c r="E770" s="26">
        <v>764821</v>
      </c>
      <c r="F770" s="40">
        <f>Data[[#This Row],[DAA 
(n)]]^2</f>
        <v>584951162041</v>
      </c>
      <c r="G770" s="41">
        <f t="shared" si="90"/>
        <v>424753399416.36664</v>
      </c>
      <c r="H770" s="28">
        <f>LN(Data[[#This Row],[Metcalfe
(n^2)]])</f>
        <v>27.094794197002713</v>
      </c>
      <c r="I770" s="42">
        <f t="shared" si="91"/>
        <v>26.757428596489213</v>
      </c>
      <c r="J770" s="40">
        <f>Data[[#This Row],[DAA 
(n)]]*LN(Data[[#This Row],[DAA 
(n)]])</f>
        <v>10361333.796272906</v>
      </c>
      <c r="K770" s="40">
        <f t="shared" si="92"/>
        <v>8688216.6298417691</v>
      </c>
      <c r="L770" s="29">
        <f>LN(Data[[#This Row],[MA'[n*ln(n)']
30d]])</f>
        <v>15.977478255219051</v>
      </c>
      <c r="M770" s="43">
        <f t="shared" si="93"/>
        <v>15.943904956606705</v>
      </c>
      <c r="N770" s="40">
        <f>Data[[#This Row],[DAA 
(n)]]^1.5</f>
        <v>668866902.08393502</v>
      </c>
      <c r="O770" s="40">
        <f t="shared" si="94"/>
        <v>524496167.06407601</v>
      </c>
      <c r="P770" s="43">
        <f>LN(Data[[#This Row],[MA'[n^1.5']]])</f>
        <v>20.077948677983791</v>
      </c>
      <c r="Q770" s="43">
        <f t="shared" si="95"/>
        <v>20.031076948603818</v>
      </c>
      <c r="R770" s="30">
        <f>$O$1+$O$2*Data[[#This Row],[MA'[ln(n^2)']]]</f>
        <v>26.757428596489213</v>
      </c>
      <c r="S770" s="30">
        <f>$Q$1+$Q$2*Data[[#This Row],[MA'[ln(n*ln(n))']]]</f>
        <v>22.827443178401062</v>
      </c>
      <c r="T770" s="31">
        <f>$O$3*Data[[#This Row],[Metcalfe
(n^2)]]</f>
        <v>304174604261.32001</v>
      </c>
      <c r="U770" s="31">
        <f t="shared" si="96"/>
        <v>220871767696.51068</v>
      </c>
      <c r="V770" s="30">
        <f>LN(Data[[#This Row],[MA'[NVA']
30d]]/Data[[#This Row],[MA'[NVMetcalfe calc']]])</f>
        <v>-0.68314991658724955</v>
      </c>
      <c r="W770" s="30">
        <f>$Q$3+Data[[#This Row],[NVM
(scaled)]]/((Data[[#This Row],[Upper Bound]]-Data[[#This Row],[Lower Bound]])/2)</f>
        <v>0.24233971940812615</v>
      </c>
      <c r="X770" s="30">
        <f>(Data[[#This Row],[Upper Bound]]+Data[[#This Row],[Lower Bound]])/2</f>
        <v>24.792435887445137</v>
      </c>
      <c r="Y770" s="29">
        <f>LN(Data[[#This Row],[NVActual]]/Data[[#This Row],[MA'[n^2']
30d]])</f>
        <v>-1.3480636259598739</v>
      </c>
      <c r="Z770" s="29">
        <f>LN(Data[[#This Row],[NVActual]]/Data[[#This Row],[MA'[n*ln(n)']
30d]])</f>
        <v>9.4492327196220902</v>
      </c>
      <c r="AA770" s="29">
        <f>LN(Data[[#This Row],[NVActual]]/Data[[#This Row],[MA'[n^1.5']]])</f>
        <v>5.3487622968573483</v>
      </c>
      <c r="AB770" s="29">
        <f>LN(Data[[#This Row],[NVActual]]/Data[[#This Row],[Metcalfe
(n^2)]])</f>
        <v>-1.6680832221615711</v>
      </c>
      <c r="AC770" s="26">
        <f>1+Data[[#This Row],[MA'[NVMetcalfe calc']]]/((Data[[#This Row],[NVM_norm
(scaled)]]-Data[[#This Row],[NV_fund.]])/2)</f>
        <v>-17993556210.325527</v>
      </c>
    </row>
    <row r="771" spans="1:29" x14ac:dyDescent="0.2">
      <c r="A771" s="23">
        <v>43405</v>
      </c>
      <c r="B771" s="24">
        <v>110390772386.47501</v>
      </c>
      <c r="C771" s="24">
        <f t="shared" si="89"/>
        <v>111605870587.32474</v>
      </c>
      <c r="D771" s="25">
        <f>LN(Data[[#This Row],[NVActual]])</f>
        <v>25.427292383840271</v>
      </c>
      <c r="E771" s="26">
        <v>702856</v>
      </c>
      <c r="F771" s="40">
        <f>Data[[#This Row],[DAA 
(n)]]^2</f>
        <v>494006556736</v>
      </c>
      <c r="G771" s="41">
        <f t="shared" si="90"/>
        <v>421366519111.66669</v>
      </c>
      <c r="H771" s="28">
        <f>LN(Data[[#This Row],[Metcalfe
(n^2)]])</f>
        <v>26.92581462679119</v>
      </c>
      <c r="I771" s="42">
        <f t="shared" si="91"/>
        <v>26.751068656925906</v>
      </c>
      <c r="J771" s="40">
        <f>Data[[#This Row],[DAA 
(n)]]*LN(Data[[#This Row],[DAA 
(n)]])</f>
        <v>9462485.1826639753</v>
      </c>
      <c r="K771" s="40">
        <f t="shared" si="92"/>
        <v>8654579.9224010762</v>
      </c>
      <c r="L771" s="29">
        <f>LN(Data[[#This Row],[MA'[n*ln(n)']
30d]])</f>
        <v>15.97359920958567</v>
      </c>
      <c r="M771" s="43">
        <f t="shared" si="93"/>
        <v>15.941946391925757</v>
      </c>
      <c r="N771" s="40">
        <f>Data[[#This Row],[DAA 
(n)]]^1.5</f>
        <v>589249923.58186793</v>
      </c>
      <c r="O771" s="40">
        <f t="shared" si="94"/>
        <v>521523467.85426825</v>
      </c>
      <c r="P771" s="43">
        <f>LN(Data[[#This Row],[MA'[n^1.5']]])</f>
        <v>20.072264832071927</v>
      </c>
      <c r="Q771" s="43">
        <f t="shared" si="95"/>
        <v>20.028352182602916</v>
      </c>
      <c r="R771" s="30">
        <f>$O$1+$O$2*Data[[#This Row],[MA'[ln(n^2)']]]</f>
        <v>26.751068656925906</v>
      </c>
      <c r="S771" s="30">
        <f>$Q$1+$Q$2*Data[[#This Row],[MA'[ln(n*ln(n))']]]</f>
        <v>22.824211546677496</v>
      </c>
      <c r="T771" s="31">
        <f>$O$3*Data[[#This Row],[Metcalfe
(n^2)]]</f>
        <v>256883409502.72</v>
      </c>
      <c r="U771" s="31">
        <f t="shared" si="96"/>
        <v>219110589938.06671</v>
      </c>
      <c r="V771" s="30">
        <f>LN(Data[[#This Row],[MA'[NVA']
30d]]/Data[[#This Row],[MA'[NVMetcalfe calc']]])</f>
        <v>-0.67460292685197709</v>
      </c>
      <c r="W771" s="30">
        <f>$Q$3+Data[[#This Row],[NVM
(scaled)]]/((Data[[#This Row],[Upper Bound]]-Data[[#This Row],[Lower Bound]])/2)</f>
        <v>0.24641585221352635</v>
      </c>
      <c r="X771" s="30">
        <f>(Data[[#This Row],[Upper Bound]]+Data[[#This Row],[Lower Bound]])/2</f>
        <v>24.787640101801699</v>
      </c>
      <c r="Y771" s="32">
        <f>LN(Data[[#This Row],[NVActual]]/Data[[#This Row],[MA'[n^2']
30d]])</f>
        <v>-1.3394764997575326</v>
      </c>
      <c r="Z771" s="32">
        <f>LN(Data[[#This Row],[NVActual]]/Data[[#This Row],[MA'[n*ln(n)']
30d]])</f>
        <v>9.4536931742546031</v>
      </c>
      <c r="AA771" s="32">
        <f>LN(Data[[#This Row],[NVActual]]/Data[[#This Row],[MA'[n^1.5']]])</f>
        <v>5.3550275517683454</v>
      </c>
      <c r="AB771" s="32">
        <f>LN(Data[[#This Row],[NVActual]]/Data[[#This Row],[Metcalfe
(n^2)]])</f>
        <v>-1.4985222429509188</v>
      </c>
      <c r="AC771" s="34">
        <f>1+Data[[#This Row],[MA'[NVMetcalfe calc']]]/((Data[[#This Row],[NVM_norm
(scaled)]]-Data[[#This Row],[NV_fund.]])/2)</f>
        <v>-17856532966.522484</v>
      </c>
    </row>
    <row r="772" spans="1:29" x14ac:dyDescent="0.2">
      <c r="A772" s="23">
        <v>43404</v>
      </c>
      <c r="B772" s="24">
        <v>109597323017.589</v>
      </c>
      <c r="C772" s="24">
        <f t="shared" si="89"/>
        <v>111690301328.5482</v>
      </c>
      <c r="D772" s="25">
        <f>LN(Data[[#This Row],[NVActual]])</f>
        <v>25.420078786140031</v>
      </c>
      <c r="E772" s="26">
        <v>694833</v>
      </c>
      <c r="F772" s="40">
        <f>Data[[#This Row],[DAA 
(n)]]^2</f>
        <v>482792897889</v>
      </c>
      <c r="G772" s="41">
        <f t="shared" si="90"/>
        <v>419439352577.26666</v>
      </c>
      <c r="H772" s="28">
        <f>LN(Data[[#This Row],[Metcalfe
(n^2)]])</f>
        <v>26.902853615806826</v>
      </c>
      <c r="I772" s="42">
        <f t="shared" si="91"/>
        <v>26.746919747473477</v>
      </c>
      <c r="J772" s="40">
        <f>Data[[#This Row],[DAA 
(n)]]*LN(Data[[#This Row],[DAA 
(n)]])</f>
        <v>9346495.2432159521</v>
      </c>
      <c r="K772" s="40">
        <f t="shared" si="92"/>
        <v>8634178.687147839</v>
      </c>
      <c r="L772" s="29">
        <f>LN(Data[[#This Row],[MA'[n*ln(n)']
30d]])</f>
        <v>15.97123915063831</v>
      </c>
      <c r="M772" s="43">
        <f t="shared" si="93"/>
        <v>15.939962318089849</v>
      </c>
      <c r="N772" s="40">
        <f>Data[[#This Row],[DAA 
(n)]]^1.5</f>
        <v>579189466.08075154</v>
      </c>
      <c r="O772" s="40">
        <f t="shared" si="94"/>
        <v>519772889.15886825</v>
      </c>
      <c r="P772" s="43">
        <f>LN(Data[[#This Row],[MA'[n^1.5']]])</f>
        <v>20.068902522518417</v>
      </c>
      <c r="Q772" s="43">
        <f t="shared" si="95"/>
        <v>20.025595247940082</v>
      </c>
      <c r="R772" s="30">
        <f>$O$1+$O$2*Data[[#This Row],[MA'[ln(n^2)']]]</f>
        <v>26.746919747473477</v>
      </c>
      <c r="S772" s="30">
        <f>$Q$1+$Q$2*Data[[#This Row],[MA'[ln(n*ln(n))']]]</f>
        <v>22.820937824848251</v>
      </c>
      <c r="T772" s="31">
        <f>$O$3*Data[[#This Row],[Metcalfe
(n^2)]]</f>
        <v>251052306902.28</v>
      </c>
      <c r="U772" s="31">
        <f t="shared" si="96"/>
        <v>218108463340.17871</v>
      </c>
      <c r="V772" s="30">
        <f>LN(Data[[#This Row],[MA'[NVA']
30d]]/Data[[#This Row],[MA'[NVMetcalfe calc']]])</f>
        <v>-0.66926260286570349</v>
      </c>
      <c r="W772" s="30">
        <f>$Q$3+Data[[#This Row],[NVM
(scaled)]]/((Data[[#This Row],[Upper Bound]]-Data[[#This Row],[Lower Bound]])/2)</f>
        <v>0.24905976336326024</v>
      </c>
      <c r="X772" s="30">
        <f>(Data[[#This Row],[Upper Bound]]+Data[[#This Row],[Lower Bound]])/2</f>
        <v>24.783928786160864</v>
      </c>
      <c r="Y772" s="29">
        <f>LN(Data[[#This Row],[NVActual]]/Data[[#This Row],[MA'[n^2']
30d]])</f>
        <v>-1.342105995528712</v>
      </c>
      <c r="Z772" s="29">
        <f>LN(Data[[#This Row],[NVActual]]/Data[[#This Row],[MA'[n*ln(n)']
30d]])</f>
        <v>9.4488396355017237</v>
      </c>
      <c r="AA772" s="29">
        <f>LN(Data[[#This Row],[NVActual]]/Data[[#This Row],[MA'[n^1.5']]])</f>
        <v>5.351176263621614</v>
      </c>
      <c r="AB772" s="29">
        <f>LN(Data[[#This Row],[NVActual]]/Data[[#This Row],[Metcalfe
(n^2)]])</f>
        <v>-1.4827748296667944</v>
      </c>
      <c r="AC772" s="26">
        <f>1+Data[[#This Row],[MA'[NVMetcalfe calc']]]/((Data[[#This Row],[NVM_norm
(scaled)]]-Data[[#This Row],[NV_fund.]])/2)</f>
        <v>-17779468325.284039</v>
      </c>
    </row>
    <row r="773" spans="1:29" x14ac:dyDescent="0.2">
      <c r="A773" s="23">
        <v>43403</v>
      </c>
      <c r="B773" s="24">
        <v>109102316596.508</v>
      </c>
      <c r="C773" s="24">
        <f t="shared" si="89"/>
        <v>111826770148.31969</v>
      </c>
      <c r="D773" s="25">
        <f>LN(Data[[#This Row],[NVActual]])</f>
        <v>25.415551963258519</v>
      </c>
      <c r="E773" s="26">
        <v>697640</v>
      </c>
      <c r="F773" s="40">
        <f>Data[[#This Row],[DAA 
(n)]]^2</f>
        <v>486701569600</v>
      </c>
      <c r="G773" s="41">
        <f t="shared" si="90"/>
        <v>419134114545.76666</v>
      </c>
      <c r="H773" s="28">
        <f>LN(Data[[#This Row],[Metcalfe
(n^2)]])</f>
        <v>26.910916978765211</v>
      </c>
      <c r="I773" s="42">
        <f t="shared" si="91"/>
        <v>26.746281440878924</v>
      </c>
      <c r="J773" s="40">
        <f>Data[[#This Row],[DAA 
(n)]]*LN(Data[[#This Row],[DAA 
(n)]])</f>
        <v>9387066.0605328809</v>
      </c>
      <c r="K773" s="40">
        <f t="shared" si="92"/>
        <v>8630990.3121223114</v>
      </c>
      <c r="L773" s="29">
        <f>LN(Data[[#This Row],[MA'[n*ln(n)']
30d]])</f>
        <v>15.970869808749805</v>
      </c>
      <c r="M773" s="43">
        <f t="shared" si="93"/>
        <v>15.937727973305925</v>
      </c>
      <c r="N773" s="40">
        <f>Data[[#This Row],[DAA 
(n)]]^1.5</f>
        <v>582702739.8388859</v>
      </c>
      <c r="O773" s="40">
        <f t="shared" si="94"/>
        <v>519497595.4193716</v>
      </c>
      <c r="P773" s="43">
        <f>LN(Data[[#This Row],[MA'[n^1.5']]])</f>
        <v>20.068372739848709</v>
      </c>
      <c r="Q773" s="43">
        <f t="shared" si="95"/>
        <v>20.022503932835829</v>
      </c>
      <c r="R773" s="30">
        <f>$O$1+$O$2*Data[[#This Row],[MA'[ln(n^2)']]]</f>
        <v>26.746281440878924</v>
      </c>
      <c r="S773" s="30">
        <f>$Q$1+$Q$2*Data[[#This Row],[MA'[ln(n*ln(n))']]]</f>
        <v>22.817251155954775</v>
      </c>
      <c r="T773" s="31">
        <f>$O$3*Data[[#This Row],[Metcalfe
(n^2)]]</f>
        <v>253084816192</v>
      </c>
      <c r="U773" s="31">
        <f t="shared" si="96"/>
        <v>217949739563.79871</v>
      </c>
      <c r="V773" s="30">
        <f>LN(Data[[#This Row],[MA'[NVA']
30d]]/Data[[#This Row],[MA'[NVMetcalfe calc']]])</f>
        <v>-0.66731350492501396</v>
      </c>
      <c r="W773" s="30">
        <f>$Q$3+Data[[#This Row],[NVM
(scaled)]]/((Data[[#This Row],[Upper Bound]]-Data[[#This Row],[Lower Bound]])/2)</f>
        <v>0.25031643610102811</v>
      </c>
      <c r="X773" s="30">
        <f>(Data[[#This Row],[Upper Bound]]+Data[[#This Row],[Lower Bound]])/2</f>
        <v>24.781766298416848</v>
      </c>
      <c r="Y773" s="32">
        <f>LN(Data[[#This Row],[NVActual]]/Data[[#This Row],[MA'[n^2']
30d]])</f>
        <v>-1.3459048248427012</v>
      </c>
      <c r="Z773" s="32">
        <f>LN(Data[[#This Row],[NVActual]]/Data[[#This Row],[MA'[n*ln(n)']
30d]])</f>
        <v>9.4446821545087154</v>
      </c>
      <c r="AA773" s="32">
        <f>LN(Data[[#This Row],[NVActual]]/Data[[#This Row],[MA'[n^1.5']]])</f>
        <v>5.3471792234098112</v>
      </c>
      <c r="AB773" s="32">
        <f>LN(Data[[#This Row],[NVActual]]/Data[[#This Row],[Metcalfe
(n^2)]])</f>
        <v>-1.49536501550669</v>
      </c>
      <c r="AC773" s="34">
        <f>1+Data[[#This Row],[MA'[NVMetcalfe calc']]]/((Data[[#This Row],[NVM_norm
(scaled)]]-Data[[#This Row],[NV_fund.]])/2)</f>
        <v>-17769005971.908588</v>
      </c>
    </row>
    <row r="774" spans="1:29" x14ac:dyDescent="0.2">
      <c r="A774" s="23">
        <v>43402</v>
      </c>
      <c r="B774" s="24">
        <v>109020509705.76801</v>
      </c>
      <c r="C774" s="24">
        <f t="shared" si="89"/>
        <v>112000861697.33467</v>
      </c>
      <c r="D774" s="25">
        <f>LN(Data[[#This Row],[NVActual]])</f>
        <v>25.414801863913461</v>
      </c>
      <c r="E774" s="26">
        <v>708860</v>
      </c>
      <c r="F774" s="40">
        <f>Data[[#This Row],[DAA 
(n)]]^2</f>
        <v>502482499600</v>
      </c>
      <c r="G774" s="41">
        <f t="shared" si="90"/>
        <v>411743530050.96667</v>
      </c>
      <c r="H774" s="28">
        <f>LN(Data[[#This Row],[Metcalfe
(n^2)]])</f>
        <v>26.942826649606513</v>
      </c>
      <c r="I774" s="42">
        <f t="shared" si="91"/>
        <v>26.726015388750554</v>
      </c>
      <c r="J774" s="40">
        <f>Data[[#This Row],[DAA 
(n)]]*LN(Data[[#This Row],[DAA 
(n)]])</f>
        <v>9549346.0494200364</v>
      </c>
      <c r="K774" s="40">
        <f t="shared" si="92"/>
        <v>8543752.3909677733</v>
      </c>
      <c r="L774" s="29">
        <f>LN(Data[[#This Row],[MA'[n*ln(n)']
30d]])</f>
        <v>15.96071085930428</v>
      </c>
      <c r="M774" s="43">
        <f t="shared" si="93"/>
        <v>15.93524517501135</v>
      </c>
      <c r="N774" s="40">
        <f>Data[[#This Row],[DAA 
(n)]]^1.5</f>
        <v>596816340.81721938</v>
      </c>
      <c r="O774" s="40">
        <f t="shared" si="94"/>
        <v>512385176.29671651</v>
      </c>
      <c r="P774" s="43">
        <f>LN(Data[[#This Row],[MA'[n^1.5']]])</f>
        <v>20.054587197624418</v>
      </c>
      <c r="Q774" s="43">
        <f t="shared" si="95"/>
        <v>20.019063077152115</v>
      </c>
      <c r="R774" s="30">
        <f>$O$1+$O$2*Data[[#This Row],[MA'[ln(n^2)']]]</f>
        <v>26.726015388750554</v>
      </c>
      <c r="S774" s="30">
        <f>$Q$1+$Q$2*Data[[#This Row],[MA'[ln(n*ln(n))']]]</f>
        <v>22.813154538768725</v>
      </c>
      <c r="T774" s="31">
        <f>$O$3*Data[[#This Row],[Metcalfe
(n^2)]]</f>
        <v>261290899792</v>
      </c>
      <c r="U774" s="31">
        <f t="shared" si="96"/>
        <v>214106635626.50275</v>
      </c>
      <c r="V774" s="30">
        <f>LN(Data[[#This Row],[MA'[NVA']
30d]]/Data[[#This Row],[MA'[NVMetcalfe calc']]])</f>
        <v>-0.6479676232413748</v>
      </c>
      <c r="W774" s="30">
        <f>$Q$3+Data[[#This Row],[NVM
(scaled)]]/((Data[[#This Row],[Upper Bound]]-Data[[#This Row],[Lower Bound]])/2)</f>
        <v>0.25880109051443323</v>
      </c>
      <c r="X774" s="30">
        <f>(Data[[#This Row],[Upper Bound]]+Data[[#This Row],[Lower Bound]])/2</f>
        <v>24.769584963759641</v>
      </c>
      <c r="Y774" s="29">
        <f>LN(Data[[#This Row],[NVActual]]/Data[[#This Row],[MA'[n^2']
30d]])</f>
        <v>-1.3288646286726877</v>
      </c>
      <c r="Z774" s="29">
        <f>LN(Data[[#This Row],[NVActual]]/Data[[#This Row],[MA'[n*ln(n)']
30d]])</f>
        <v>9.4540910046091824</v>
      </c>
      <c r="AA774" s="29">
        <f>LN(Data[[#This Row],[NVActual]]/Data[[#This Row],[MA'[n^1.5']]])</f>
        <v>5.3602146662890444</v>
      </c>
      <c r="AB774" s="29">
        <f>LN(Data[[#This Row],[NVActual]]/Data[[#This Row],[Metcalfe
(n^2)]])</f>
        <v>-1.5280247856930507</v>
      </c>
      <c r="AC774" s="26">
        <f>1+Data[[#This Row],[MA'[NVMetcalfe calc']]]/((Data[[#This Row],[NVM_norm
(scaled)]]-Data[[#This Row],[NV_fund.]])/2)</f>
        <v>-17470402963.97504</v>
      </c>
    </row>
    <row r="775" spans="1:29" x14ac:dyDescent="0.2">
      <c r="A775" s="23">
        <v>43401</v>
      </c>
      <c r="B775" s="24">
        <v>111443729093.978</v>
      </c>
      <c r="C775" s="24">
        <f t="shared" si="89"/>
        <v>112165482083.66412</v>
      </c>
      <c r="D775" s="25">
        <f>LN(Data[[#This Row],[NVActual]])</f>
        <v>25.436785628654022</v>
      </c>
      <c r="E775" s="26">
        <v>547630</v>
      </c>
      <c r="F775" s="40">
        <f>Data[[#This Row],[DAA 
(n)]]^2</f>
        <v>299898616900</v>
      </c>
      <c r="G775" s="41">
        <f t="shared" si="90"/>
        <v>405620939343.76666</v>
      </c>
      <c r="H775" s="28">
        <f>LN(Data[[#This Row],[Metcalfe
(n^2)]])</f>
        <v>26.426710310820116</v>
      </c>
      <c r="I775" s="42">
        <f t="shared" si="91"/>
        <v>26.71084932617725</v>
      </c>
      <c r="J775" s="40">
        <f>Data[[#This Row],[DAA 
(n)]]*LN(Data[[#This Row],[DAA 
(n)]])</f>
        <v>7236029.6837572102</v>
      </c>
      <c r="K775" s="40">
        <f t="shared" si="92"/>
        <v>8474703.8362896871</v>
      </c>
      <c r="L775" s="29">
        <f>LN(Data[[#This Row],[MA'[n*ln(n)']
30d]])</f>
        <v>15.952596265049639</v>
      </c>
      <c r="M775" s="43">
        <f t="shared" si="93"/>
        <v>15.93338391218979</v>
      </c>
      <c r="N775" s="40">
        <f>Data[[#This Row],[DAA 
(n)]]^1.5</f>
        <v>405257300.45607728</v>
      </c>
      <c r="O775" s="40">
        <f t="shared" si="94"/>
        <v>506633673.69502276</v>
      </c>
      <c r="P775" s="43">
        <f>LN(Data[[#This Row],[MA'[n^1.5']]])</f>
        <v>20.043298763309046</v>
      </c>
      <c r="Q775" s="43">
        <f t="shared" si="95"/>
        <v>20.016470026010317</v>
      </c>
      <c r="R775" s="30">
        <f>$O$1+$O$2*Data[[#This Row],[MA'[ln(n^2)']]]</f>
        <v>26.71084932617725</v>
      </c>
      <c r="S775" s="30">
        <f>$Q$1+$Q$2*Data[[#This Row],[MA'[ln(n*ln(n))']]]</f>
        <v>22.810083455113151</v>
      </c>
      <c r="T775" s="31">
        <f>$O$3*Data[[#This Row],[Metcalfe
(n^2)]]</f>
        <v>155947280788</v>
      </c>
      <c r="U775" s="31">
        <f t="shared" si="96"/>
        <v>210922888458.75873</v>
      </c>
      <c r="V775" s="30">
        <f>LN(Data[[#This Row],[MA'[NVA']
30d]]/Data[[#This Row],[MA'[NVMetcalfe calc']]])</f>
        <v>-0.63151730969614994</v>
      </c>
      <c r="W775" s="30">
        <f>$Q$3+Data[[#This Row],[NVM
(scaled)]]/((Data[[#This Row],[Upper Bound]]-Data[[#This Row],[Lower Bound]])/2)</f>
        <v>0.26620855464269277</v>
      </c>
      <c r="X775" s="30">
        <f>(Data[[#This Row],[Upper Bound]]+Data[[#This Row],[Lower Bound]])/2</f>
        <v>24.760466390645199</v>
      </c>
      <c r="Y775" s="32">
        <f>LN(Data[[#This Row],[NVActual]]/Data[[#This Row],[MA'[n^2']
30d]])</f>
        <v>-1.291899284837811</v>
      </c>
      <c r="Z775" s="32">
        <f>LN(Data[[#This Row],[NVActual]]/Data[[#This Row],[MA'[n*ln(n)']
30d]])</f>
        <v>9.484189363604381</v>
      </c>
      <c r="AA775" s="32">
        <f>LN(Data[[#This Row],[NVActual]]/Data[[#This Row],[MA'[n^1.5']]])</f>
        <v>5.3934868653449763</v>
      </c>
      <c r="AB775" s="32">
        <f>LN(Data[[#This Row],[NVActual]]/Data[[#This Row],[Metcalfe
(n^2)]])</f>
        <v>-0.98992468216609575</v>
      </c>
      <c r="AC775" s="34">
        <f>1+Data[[#This Row],[MA'[NVMetcalfe calc']]]/((Data[[#This Row],[NVM_norm
(scaled)]]-Data[[#This Row],[NV_fund.]])/2)</f>
        <v>-17222231419.193264</v>
      </c>
    </row>
    <row r="776" spans="1:29" x14ac:dyDescent="0.2">
      <c r="A776" s="23">
        <v>43400</v>
      </c>
      <c r="B776" s="24">
        <v>111591126365.69901</v>
      </c>
      <c r="C776" s="24">
        <f t="shared" si="89"/>
        <v>112270690457.53</v>
      </c>
      <c r="D776" s="25">
        <f>LN(Data[[#This Row],[NVActual]])</f>
        <v>25.438107370880147</v>
      </c>
      <c r="E776" s="26">
        <v>578121</v>
      </c>
      <c r="F776" s="40">
        <f>Data[[#This Row],[DAA 
(n)]]^2</f>
        <v>334223890641</v>
      </c>
      <c r="G776" s="41">
        <f t="shared" si="90"/>
        <v>409919694301.26666</v>
      </c>
      <c r="H776" s="28">
        <f>LN(Data[[#This Row],[Metcalfe
(n^2)]])</f>
        <v>26.535076936611944</v>
      </c>
      <c r="I776" s="42">
        <f t="shared" si="91"/>
        <v>26.72277229293061</v>
      </c>
      <c r="J776" s="40">
        <f>Data[[#This Row],[DAA 
(n)]]*LN(Data[[#This Row],[DAA 
(n)]])</f>
        <v>7670242.6068355171</v>
      </c>
      <c r="K776" s="40">
        <f t="shared" si="92"/>
        <v>8525843.4051707257</v>
      </c>
      <c r="L776" s="29">
        <f>LN(Data[[#This Row],[MA'[n*ln(n)']
30d]])</f>
        <v>15.958612509398149</v>
      </c>
      <c r="M776" s="43">
        <f t="shared" si="93"/>
        <v>15.931913800047839</v>
      </c>
      <c r="N776" s="40">
        <f>Data[[#This Row],[DAA 
(n)]]^1.5</f>
        <v>439570073.91457564</v>
      </c>
      <c r="O776" s="40">
        <f t="shared" si="94"/>
        <v>510790207.6781581</v>
      </c>
      <c r="P776" s="43">
        <f>LN(Data[[#This Row],[MA'[n^1.5']]])</f>
        <v>20.051469511379306</v>
      </c>
      <c r="Q776" s="43">
        <f t="shared" si="95"/>
        <v>20.014419625690987</v>
      </c>
      <c r="R776" s="30">
        <f>$O$1+$O$2*Data[[#This Row],[MA'[ln(n^2)']]]</f>
        <v>26.72277229293061</v>
      </c>
      <c r="S776" s="30">
        <f>$Q$1+$Q$2*Data[[#This Row],[MA'[ln(n*ln(n))']]]</f>
        <v>22.807657770078933</v>
      </c>
      <c r="T776" s="31">
        <f>$O$3*Data[[#This Row],[Metcalfe
(n^2)]]</f>
        <v>173796423133.32001</v>
      </c>
      <c r="U776" s="31">
        <f t="shared" si="96"/>
        <v>213158241036.65872</v>
      </c>
      <c r="V776" s="30">
        <f>LN(Data[[#This Row],[MA'[NVA']
30d]]/Data[[#This Row],[MA'[NVMetcalfe calc']]])</f>
        <v>-0.64112197112392533</v>
      </c>
      <c r="W776" s="30">
        <f>$Q$3+Data[[#This Row],[NVM
(scaled)]]/((Data[[#This Row],[Upper Bound]]-Data[[#This Row],[Lower Bound]])/2)</f>
        <v>0.26248877784706681</v>
      </c>
      <c r="X776" s="30">
        <f>(Data[[#This Row],[Upper Bound]]+Data[[#This Row],[Lower Bound]])/2</f>
        <v>24.765215031504773</v>
      </c>
      <c r="Y776" s="29">
        <f>LN(Data[[#This Row],[NVActual]]/Data[[#This Row],[MA'[n^2']
30d]])</f>
        <v>-1.3011197390221754</v>
      </c>
      <c r="Z776" s="29">
        <f>LN(Data[[#This Row],[NVActual]]/Data[[#This Row],[MA'[n*ln(n)']
30d]])</f>
        <v>9.4794948614819994</v>
      </c>
      <c r="AA776" s="29">
        <f>LN(Data[[#This Row],[NVActual]]/Data[[#This Row],[MA'[n^1.5']]])</f>
        <v>5.3866378595008433</v>
      </c>
      <c r="AB776" s="29">
        <f>LN(Data[[#This Row],[NVActual]]/Data[[#This Row],[Metcalfe
(n^2)]])</f>
        <v>-1.0969695657317959</v>
      </c>
      <c r="AC776" s="26">
        <f>1+Data[[#This Row],[MA'[NVMetcalfe calc']]]/((Data[[#This Row],[NVM_norm
(scaled)]]-Data[[#This Row],[NV_fund.]])/2)</f>
        <v>-17398736680.787724</v>
      </c>
    </row>
    <row r="777" spans="1:29" x14ac:dyDescent="0.2">
      <c r="A777" s="23">
        <v>43399</v>
      </c>
      <c r="B777" s="24">
        <v>111482959113.948</v>
      </c>
      <c r="C777" s="24">
        <f t="shared" si="89"/>
        <v>112402935271.56284</v>
      </c>
      <c r="D777" s="25">
        <f>LN(Data[[#This Row],[NVActual]])</f>
        <v>25.43713758310766</v>
      </c>
      <c r="E777" s="26">
        <v>681997</v>
      </c>
      <c r="F777" s="40">
        <f>Data[[#This Row],[DAA 
(n)]]^2</f>
        <v>465119908009</v>
      </c>
      <c r="G777" s="41">
        <f t="shared" si="90"/>
        <v>412538078299.09998</v>
      </c>
      <c r="H777" s="28">
        <f>LN(Data[[#This Row],[Metcalfe
(n^2)]])</f>
        <v>26.86556107597789</v>
      </c>
      <c r="I777" s="42">
        <f t="shared" si="91"/>
        <v>26.729808711108099</v>
      </c>
      <c r="J777" s="40">
        <f>Data[[#This Row],[DAA 
(n)]]*LN(Data[[#This Row],[DAA 
(n)]])</f>
        <v>9161116.0285668466</v>
      </c>
      <c r="K777" s="40">
        <f t="shared" si="92"/>
        <v>8556564.8513441496</v>
      </c>
      <c r="L777" s="29">
        <f>LN(Data[[#This Row],[MA'[n*ln(n)']
30d]])</f>
        <v>15.962209365161495</v>
      </c>
      <c r="M777" s="43">
        <f t="shared" si="93"/>
        <v>15.930219845540359</v>
      </c>
      <c r="N777" s="40">
        <f>Data[[#This Row],[DAA 
(n)]]^1.5</f>
        <v>563214330.34184575</v>
      </c>
      <c r="O777" s="40">
        <f t="shared" si="94"/>
        <v>513303674.27624691</v>
      </c>
      <c r="P777" s="43">
        <f>LN(Data[[#This Row],[MA'[n^1.5']]])</f>
        <v>20.056378185650729</v>
      </c>
      <c r="Q777" s="43">
        <f t="shared" si="95"/>
        <v>20.012063541643727</v>
      </c>
      <c r="R777" s="30">
        <f>$O$1+$O$2*Data[[#This Row],[MA'[ln(n^2)']]]</f>
        <v>26.729808711108099</v>
      </c>
      <c r="S777" s="30">
        <f>$Q$1+$Q$2*Data[[#This Row],[MA'[ln(n*ln(n))']]]</f>
        <v>22.804862745141591</v>
      </c>
      <c r="T777" s="31">
        <f>$O$3*Data[[#This Row],[Metcalfe
(n^2)]]</f>
        <v>241862352164.68002</v>
      </c>
      <c r="U777" s="31">
        <f t="shared" si="96"/>
        <v>214519800715.53204</v>
      </c>
      <c r="V777" s="30">
        <f>LN(Data[[#This Row],[MA'[NVA']
30d]]/Data[[#This Row],[MA'[NVMetcalfe calc']]])</f>
        <v>-0.64631199350149615</v>
      </c>
      <c r="W777" s="30">
        <f>$Q$3+Data[[#This Row],[NVM
(scaled)]]/((Data[[#This Row],[Upper Bound]]-Data[[#This Row],[Lower Bound]])/2)</f>
        <v>0.26066451405664459</v>
      </c>
      <c r="X777" s="30">
        <f>(Data[[#This Row],[Upper Bound]]+Data[[#This Row],[Lower Bound]])/2</f>
        <v>24.767335728124845</v>
      </c>
      <c r="Y777" s="32">
        <f>LN(Data[[#This Row],[NVActual]]/Data[[#This Row],[MA'[n^2']
30d]])</f>
        <v>-1.308456766381207</v>
      </c>
      <c r="Z777" s="32">
        <f>LN(Data[[#This Row],[NVActual]]/Data[[#This Row],[MA'[n*ln(n)']
30d]])</f>
        <v>9.4749282179461645</v>
      </c>
      <c r="AA777" s="32">
        <f>LN(Data[[#This Row],[NVActual]]/Data[[#This Row],[MA'[n^1.5']]])</f>
        <v>5.3807593974569325</v>
      </c>
      <c r="AB777" s="32">
        <f>LN(Data[[#This Row],[NVActual]]/Data[[#This Row],[Metcalfe
(n^2)]])</f>
        <v>-1.4284234928702295</v>
      </c>
      <c r="AC777" s="34">
        <f>1+Data[[#This Row],[MA'[NVMetcalfe calc']]]/((Data[[#This Row],[NVM_norm
(scaled)]]-Data[[#This Row],[NV_fund.]])/2)</f>
        <v>-17507053392.06839</v>
      </c>
    </row>
    <row r="778" spans="1:29" x14ac:dyDescent="0.2">
      <c r="A778" s="23">
        <v>43398</v>
      </c>
      <c r="B778" s="24">
        <v>111700687463.99899</v>
      </c>
      <c r="C778" s="24">
        <f t="shared" si="89"/>
        <v>112412952317.694</v>
      </c>
      <c r="D778" s="25">
        <f>LN(Data[[#This Row],[NVActual]])</f>
        <v>25.439088697559466</v>
      </c>
      <c r="E778" s="26">
        <v>664579</v>
      </c>
      <c r="F778" s="40">
        <f>Data[[#This Row],[DAA 
(n)]]^2</f>
        <v>441665247241</v>
      </c>
      <c r="G778" s="41">
        <f t="shared" si="90"/>
        <v>410032715835.09998</v>
      </c>
      <c r="H778" s="28">
        <f>LN(Data[[#This Row],[Metcalfe
(n^2)]])</f>
        <v>26.813818072899497</v>
      </c>
      <c r="I778" s="42">
        <f t="shared" si="91"/>
        <v>26.723933592900682</v>
      </c>
      <c r="J778" s="40">
        <f>Data[[#This Row],[DAA 
(n)]]*LN(Data[[#This Row],[DAA 
(n)]])</f>
        <v>8909950.2005347367</v>
      </c>
      <c r="K778" s="40">
        <f t="shared" si="92"/>
        <v>8528970.8471449856</v>
      </c>
      <c r="L778" s="29">
        <f>LN(Data[[#This Row],[MA'[n*ln(n)']
30d]])</f>
        <v>15.958979261209461</v>
      </c>
      <c r="M778" s="43">
        <f t="shared" si="93"/>
        <v>15.928472549153216</v>
      </c>
      <c r="N778" s="40">
        <f>Data[[#This Row],[DAA 
(n)]]^1.5</f>
        <v>541776197.65561593</v>
      </c>
      <c r="O778" s="40">
        <f t="shared" si="94"/>
        <v>510978995.2291317</v>
      </c>
      <c r="P778" s="43">
        <f>LN(Data[[#This Row],[MA'[n^1.5']]])</f>
        <v>20.051839042096386</v>
      </c>
      <c r="Q778" s="43">
        <f t="shared" si="95"/>
        <v>20.009639644482753</v>
      </c>
      <c r="R778" s="30">
        <f>$O$1+$O$2*Data[[#This Row],[MA'[ln(n^2)']]]</f>
        <v>26.723933592900682</v>
      </c>
      <c r="S778" s="30">
        <f>$Q$1+$Q$2*Data[[#This Row],[MA'[ln(n*ln(n))']]]</f>
        <v>22.801979706102806</v>
      </c>
      <c r="T778" s="31">
        <f>$O$3*Data[[#This Row],[Metcalfe
(n^2)]]</f>
        <v>229665928565.32001</v>
      </c>
      <c r="U778" s="31">
        <f t="shared" si="96"/>
        <v>213217012234.25204</v>
      </c>
      <c r="V778" s="30">
        <f>LN(Data[[#This Row],[MA'[NVA']
30d]]/Data[[#This Row],[MA'[NVMetcalfe calc']]])</f>
        <v>-0.64013131886418451</v>
      </c>
      <c r="W778" s="30">
        <f>$Q$3+Data[[#This Row],[NVM
(scaled)]]/((Data[[#This Row],[Upper Bound]]-Data[[#This Row],[Lower Bound]])/2)</f>
        <v>0.26356509671416506</v>
      </c>
      <c r="X778" s="30">
        <f>(Data[[#This Row],[Upper Bound]]+Data[[#This Row],[Lower Bound]])/2</f>
        <v>24.762956649501746</v>
      </c>
      <c r="Y778" s="29">
        <f>LN(Data[[#This Row],[NVActual]]/Data[[#This Row],[MA'[n^2']
30d]])</f>
        <v>-1.3004140906216248</v>
      </c>
      <c r="Z778" s="29">
        <f>LN(Data[[#This Row],[NVActual]]/Data[[#This Row],[MA'[n*ln(n)']
30d]])</f>
        <v>9.4801094363500056</v>
      </c>
      <c r="AA778" s="29">
        <f>LN(Data[[#This Row],[NVActual]]/Data[[#This Row],[MA'[n^1.5']]])</f>
        <v>5.3872496554630791</v>
      </c>
      <c r="AB778" s="29">
        <f>LN(Data[[#This Row],[NVActual]]/Data[[#This Row],[Metcalfe
(n^2)]])</f>
        <v>-1.3747293753400309</v>
      </c>
      <c r="AC778" s="26">
        <f>1+Data[[#This Row],[MA'[NVMetcalfe calc']]]/((Data[[#This Row],[NVM_norm
(scaled)]]-Data[[#This Row],[NV_fund.]])/2)</f>
        <v>-17405902653.753223</v>
      </c>
    </row>
    <row r="779" spans="1:29" x14ac:dyDescent="0.2">
      <c r="A779" s="23">
        <v>43397</v>
      </c>
      <c r="B779" s="24">
        <v>112145822582.508</v>
      </c>
      <c r="C779" s="24">
        <f t="shared" si="89"/>
        <v>112389036366.88937</v>
      </c>
      <c r="D779" s="25">
        <f>LN(Data[[#This Row],[NVActual]])</f>
        <v>25.443065848734786</v>
      </c>
      <c r="E779" s="26">
        <v>630269</v>
      </c>
      <c r="F779" s="40">
        <f>Data[[#This Row],[DAA 
(n)]]^2</f>
        <v>397239012361</v>
      </c>
      <c r="G779" s="41">
        <f t="shared" si="90"/>
        <v>409526002719.20001</v>
      </c>
      <c r="H779" s="28">
        <f>LN(Data[[#This Row],[Metcalfe
(n^2)]])</f>
        <v>26.707803982725835</v>
      </c>
      <c r="I779" s="42">
        <f t="shared" si="91"/>
        <v>26.722766105452042</v>
      </c>
      <c r="J779" s="40">
        <f>Data[[#This Row],[DAA 
(n)]]*LN(Data[[#This Row],[DAA 
(n)]])</f>
        <v>8416550.4541943148</v>
      </c>
      <c r="K779" s="40">
        <f t="shared" si="92"/>
        <v>8523433.7876573168</v>
      </c>
      <c r="L779" s="29">
        <f>LN(Data[[#This Row],[MA'[n*ln(n)']
30d]])</f>
        <v>15.958329844332386</v>
      </c>
      <c r="M779" s="43">
        <f t="shared" si="93"/>
        <v>15.926932822501998</v>
      </c>
      <c r="N779" s="40">
        <f>Data[[#This Row],[DAA 
(n)]]^1.5</f>
        <v>500367300.17233855</v>
      </c>
      <c r="O779" s="40">
        <f t="shared" si="94"/>
        <v>510510784.0640831</v>
      </c>
      <c r="P779" s="43">
        <f>LN(Data[[#This Row],[MA'[n^1.5']]])</f>
        <v>20.050922319859261</v>
      </c>
      <c r="Q779" s="43">
        <f t="shared" si="95"/>
        <v>20.007509815492675</v>
      </c>
      <c r="R779" s="30">
        <f>$O$1+$O$2*Data[[#This Row],[MA'[ln(n^2)']]]</f>
        <v>26.722766105452042</v>
      </c>
      <c r="S779" s="30">
        <f>$Q$1+$Q$2*Data[[#This Row],[MA'[ln(n*ln(n))']]]</f>
        <v>22.799439157128294</v>
      </c>
      <c r="T779" s="31">
        <f>$O$3*Data[[#This Row],[Metcalfe
(n^2)]]</f>
        <v>206564286427.72</v>
      </c>
      <c r="U779" s="31">
        <f t="shared" si="96"/>
        <v>212953521413.98398</v>
      </c>
      <c r="V779" s="30">
        <f>LN(Data[[#This Row],[MA'[NVA']
30d]]/Data[[#This Row],[MA'[NVMetcalfe calc']]])</f>
        <v>-0.63910754109199663</v>
      </c>
      <c r="W779" s="30">
        <f>$Q$3+Data[[#This Row],[NVM
(scaled)]]/((Data[[#This Row],[Upper Bound]]-Data[[#This Row],[Lower Bound]])/2)</f>
        <v>0.26420123303001442</v>
      </c>
      <c r="X779" s="30">
        <f>(Data[[#This Row],[Upper Bound]]+Data[[#This Row],[Lower Bound]])/2</f>
        <v>24.761102631290168</v>
      </c>
      <c r="Y779" s="32">
        <f>LN(Data[[#This Row],[NVActual]]/Data[[#This Row],[MA'[n^2']
30d]])</f>
        <v>-1.2952003881925782</v>
      </c>
      <c r="Z779" s="32">
        <f>LN(Data[[#This Row],[NVActual]]/Data[[#This Row],[MA'[n*ln(n)']
30d]])</f>
        <v>9.4847360044023983</v>
      </c>
      <c r="AA779" s="32">
        <f>LN(Data[[#This Row],[NVActual]]/Data[[#This Row],[MA'[n^1.5']]])</f>
        <v>5.3921435288755246</v>
      </c>
      <c r="AB779" s="32">
        <f>LN(Data[[#This Row],[NVActual]]/Data[[#This Row],[Metcalfe
(n^2)]])</f>
        <v>-1.2647381339910502</v>
      </c>
      <c r="AC779" s="34">
        <f>1+Data[[#This Row],[MA'[NVMetcalfe calc']]]/((Data[[#This Row],[NVM_norm
(scaled)]]-Data[[#This Row],[NV_fund.]])/2)</f>
        <v>-17386159819.940342</v>
      </c>
    </row>
    <row r="780" spans="1:29" x14ac:dyDescent="0.2">
      <c r="A780" s="23">
        <v>43396</v>
      </c>
      <c r="B780" s="24">
        <v>111281801645.077</v>
      </c>
      <c r="C780" s="24">
        <f t="shared" ref="C780:C843" si="97">AVERAGE(B780:B809)</f>
        <v>112440981708.48544</v>
      </c>
      <c r="D780" s="25">
        <f>LN(Data[[#This Row],[NVActual]])</f>
        <v>25.435331574627131</v>
      </c>
      <c r="E780" s="26">
        <v>688951</v>
      </c>
      <c r="F780" s="40">
        <f>Data[[#This Row],[DAA 
(n)]]^2</f>
        <v>474653480401</v>
      </c>
      <c r="G780" s="41">
        <f t="shared" ref="G780:G843" si="98">AVERAGE(F780:F809)</f>
        <v>408353079435.46667</v>
      </c>
      <c r="H780" s="28">
        <f>LN(Data[[#This Row],[Metcalfe
(n^2)]])</f>
        <v>26.885850859810276</v>
      </c>
      <c r="I780" s="42">
        <f t="shared" ref="I780:I843" si="99">AVERAGE(H780:H809)</f>
        <v>26.719674365684206</v>
      </c>
      <c r="J780" s="40">
        <f>Data[[#This Row],[DAA 
(n)]]*LN(Data[[#This Row],[DAA 
(n)]])</f>
        <v>9261516.9178585745</v>
      </c>
      <c r="K780" s="40">
        <f t="shared" ref="K780:K843" si="100">AVERAGE(J780:J809)</f>
        <v>8509789.8219711632</v>
      </c>
      <c r="L780" s="29">
        <f>LN(Data[[#This Row],[MA'[n*ln(n)']
30d]])</f>
        <v>15.956727802473841</v>
      </c>
      <c r="M780" s="43">
        <f t="shared" ref="M780:M843" si="101">AVERAGE(L780:L809)</f>
        <v>15.925106180119657</v>
      </c>
      <c r="N780" s="40">
        <f>Data[[#This Row],[DAA 
(n)]]^1.5</f>
        <v>571850496.17513573</v>
      </c>
      <c r="O780" s="40">
        <f t="shared" ref="O780:O843" si="102">AVERAGE(N780:N809)</f>
        <v>509389966.26865143</v>
      </c>
      <c r="P780" s="43">
        <f>LN(Data[[#This Row],[MA'[n^1.5']]])</f>
        <v>20.048724423159477</v>
      </c>
      <c r="Q780" s="43">
        <f t="shared" ref="Q780:Q843" si="103">AVERAGE(P780:P809)</f>
        <v>20.004992291613121</v>
      </c>
      <c r="R780" s="30">
        <f>$O$1+$O$2*Data[[#This Row],[MA'[ln(n^2)']]]</f>
        <v>26.719674365684206</v>
      </c>
      <c r="S780" s="30">
        <f>$Q$1+$Q$2*Data[[#This Row],[MA'[ln(n*ln(n))']]]</f>
        <v>22.796425197197433</v>
      </c>
      <c r="T780" s="31">
        <f>$O$3*Data[[#This Row],[Metcalfe
(n^2)]]</f>
        <v>246819809808.52002</v>
      </c>
      <c r="U780" s="31">
        <f t="shared" si="96"/>
        <v>212343601306.44272</v>
      </c>
      <c r="V780" s="30">
        <f>LN(Data[[#This Row],[MA'[NVA']
30d]]/Data[[#This Row],[MA'[NVMetcalfe calc']]])</f>
        <v>-0.63577724658162216</v>
      </c>
      <c r="W780" s="30">
        <f>$Q$3+Data[[#This Row],[NVM
(scaled)]]/((Data[[#This Row],[Upper Bound]]-Data[[#This Row],[Lower Bound]])/2)</f>
        <v>0.26589249661303244</v>
      </c>
      <c r="X780" s="30">
        <f>(Data[[#This Row],[Upper Bound]]+Data[[#This Row],[Lower Bound]])/2</f>
        <v>24.758049781440818</v>
      </c>
      <c r="Y780" s="29">
        <f>LN(Data[[#This Row],[NVActual]]/Data[[#This Row],[MA'[n^2']
30d]])</f>
        <v>-1.3000664532619379</v>
      </c>
      <c r="Z780" s="29">
        <f>LN(Data[[#This Row],[NVActual]]/Data[[#This Row],[MA'[n*ln(n)']
30d]])</f>
        <v>9.4786037721532921</v>
      </c>
      <c r="AA780" s="29">
        <f>LN(Data[[#This Row],[NVActual]]/Data[[#This Row],[MA'[n^1.5']]])</f>
        <v>5.386607151467655</v>
      </c>
      <c r="AB780" s="29">
        <f>LN(Data[[#This Row],[NVActual]]/Data[[#This Row],[Metcalfe
(n^2)]])</f>
        <v>-1.4505192851831437</v>
      </c>
      <c r="AC780" s="26">
        <f>1+Data[[#This Row],[MA'[NVMetcalfe calc']]]/((Data[[#This Row],[NVM_norm
(scaled)]]-Data[[#This Row],[NV_fund.]])/2)</f>
        <v>-17339722166.959759</v>
      </c>
    </row>
    <row r="781" spans="1:29" x14ac:dyDescent="0.2">
      <c r="A781" s="23">
        <v>43395</v>
      </c>
      <c r="B781" s="24">
        <v>111619456199.642</v>
      </c>
      <c r="C781" s="24">
        <f t="shared" si="97"/>
        <v>112594575355.05714</v>
      </c>
      <c r="D781" s="25">
        <f>LN(Data[[#This Row],[NVActual]])</f>
        <v>25.438361210404864</v>
      </c>
      <c r="E781" s="26">
        <v>687801</v>
      </c>
      <c r="F781" s="40">
        <f>Data[[#This Row],[DAA 
(n)]]^2</f>
        <v>473070215601</v>
      </c>
      <c r="G781" s="41">
        <f t="shared" si="98"/>
        <v>401688057510.13336</v>
      </c>
      <c r="H781" s="28">
        <f>LN(Data[[#This Row],[Metcalfe
(n^2)]])</f>
        <v>26.882509661780531</v>
      </c>
      <c r="I781" s="42">
        <f t="shared" si="99"/>
        <v>26.701444527202309</v>
      </c>
      <c r="J781" s="40">
        <f>Data[[#This Row],[DAA 
(n)]]*LN(Data[[#This Row],[DAA 
(n)]])</f>
        <v>9244908.5139411557</v>
      </c>
      <c r="K781" s="40">
        <f t="shared" si="100"/>
        <v>8431152.5880966354</v>
      </c>
      <c r="L781" s="29">
        <f>LN(Data[[#This Row],[MA'[n*ln(n)']
30d]])</f>
        <v>15.94744404519871</v>
      </c>
      <c r="M781" s="43">
        <f t="shared" si="101"/>
        <v>15.92321353483516</v>
      </c>
      <c r="N781" s="40">
        <f>Data[[#This Row],[DAA 
(n)]]^1.5</f>
        <v>570419290.83839941</v>
      </c>
      <c r="O781" s="40">
        <f t="shared" si="102"/>
        <v>502976406.24837512</v>
      </c>
      <c r="P781" s="43">
        <f>LN(Data[[#This Row],[MA'[n^1.5']]])</f>
        <v>20.036053820897042</v>
      </c>
      <c r="Q781" s="43">
        <f t="shared" si="103"/>
        <v>20.002386065437648</v>
      </c>
      <c r="R781" s="30">
        <f>$O$1+$O$2*Data[[#This Row],[MA'[ln(n^2)']]]</f>
        <v>26.701444527202309</v>
      </c>
      <c r="S781" s="30">
        <f>$Q$1+$Q$2*Data[[#This Row],[MA'[ln(n*ln(n))']]]</f>
        <v>22.79330233247801</v>
      </c>
      <c r="T781" s="31">
        <f>$O$3*Data[[#This Row],[Metcalfe
(n^2)]]</f>
        <v>245996512112.52002</v>
      </c>
      <c r="U781" s="31">
        <f t="shared" si="96"/>
        <v>208877789905.26941</v>
      </c>
      <c r="V781" s="30">
        <f>LN(Data[[#This Row],[MA'[NVA']
30d]]/Data[[#This Row],[MA'[NVMetcalfe calc']]])</f>
        <v>-0.61795580534167804</v>
      </c>
      <c r="W781" s="30">
        <f>$Q$3+Data[[#This Row],[NVM
(scaled)]]/((Data[[#This Row],[Upper Bound]]-Data[[#This Row],[Lower Bound]])/2)</f>
        <v>0.27375981499553803</v>
      </c>
      <c r="X781" s="30">
        <f>(Data[[#This Row],[Upper Bound]]+Data[[#This Row],[Lower Bound]])/2</f>
        <v>24.74737342984016</v>
      </c>
      <c r="Y781" s="32">
        <f>LN(Data[[#This Row],[NVActual]]/Data[[#This Row],[MA'[n^2']
30d]])</f>
        <v>-1.2805804375921337</v>
      </c>
      <c r="Z781" s="32">
        <f>LN(Data[[#This Row],[NVActual]]/Data[[#This Row],[MA'[n*ln(n)']
30d]])</f>
        <v>9.4909171652061559</v>
      </c>
      <c r="AA781" s="32">
        <f>LN(Data[[#This Row],[NVActual]]/Data[[#This Row],[MA'[n^1.5']]])</f>
        <v>5.4023073895078246</v>
      </c>
      <c r="AB781" s="32">
        <f>LN(Data[[#This Row],[NVActual]]/Data[[#This Row],[Metcalfe
(n^2)]])</f>
        <v>-1.4441484513756682</v>
      </c>
      <c r="AC781" s="34">
        <f>1+Data[[#This Row],[MA'[NVMetcalfe calc']]]/((Data[[#This Row],[NVM_norm
(scaled)]]-Data[[#This Row],[NV_fund.]])/2)</f>
        <v>-17069632068.256279</v>
      </c>
    </row>
    <row r="782" spans="1:29" x14ac:dyDescent="0.2">
      <c r="A782" s="23">
        <v>43394</v>
      </c>
      <c r="B782" s="24">
        <v>111770549868.35001</v>
      </c>
      <c r="C782" s="24">
        <f t="shared" si="97"/>
        <v>112739032689.51443</v>
      </c>
      <c r="D782" s="25">
        <f>LN(Data[[#This Row],[NVActual]])</f>
        <v>25.439713944973505</v>
      </c>
      <c r="E782" s="26">
        <v>540049</v>
      </c>
      <c r="F782" s="40">
        <f>Data[[#This Row],[DAA 
(n)]]^2</f>
        <v>291652922401</v>
      </c>
      <c r="G782" s="41">
        <f t="shared" si="98"/>
        <v>396033354067.96667</v>
      </c>
      <c r="H782" s="28">
        <f>LN(Data[[#This Row],[Metcalfe
(n^2)]])</f>
        <v>26.398830310329011</v>
      </c>
      <c r="I782" s="42">
        <f t="shared" si="99"/>
        <v>26.686641333573057</v>
      </c>
      <c r="J782" s="40">
        <f>Data[[#This Row],[DAA 
(n)]]*LN(Data[[#This Row],[DAA 
(n)]])</f>
        <v>7128330.9551314358</v>
      </c>
      <c r="K782" s="40">
        <f t="shared" si="100"/>
        <v>8365712.9983050711</v>
      </c>
      <c r="L782" s="29">
        <f>LN(Data[[#This Row],[MA'[n*ln(n)']
30d]])</f>
        <v>15.939652124670877</v>
      </c>
      <c r="M782" s="43">
        <f t="shared" si="101"/>
        <v>15.921844360164904</v>
      </c>
      <c r="N782" s="40">
        <f>Data[[#This Row],[DAA 
(n)]]^1.5</f>
        <v>396871350.80494028</v>
      </c>
      <c r="O782" s="40">
        <f t="shared" si="102"/>
        <v>497590102.14107126</v>
      </c>
      <c r="P782" s="43">
        <f>LN(Data[[#This Row],[MA'[n^1.5']]])</f>
        <v>20.025287207995817</v>
      </c>
      <c r="Q782" s="43">
        <f t="shared" si="103"/>
        <v>20.000493853325004</v>
      </c>
      <c r="R782" s="30">
        <f>$O$1+$O$2*Data[[#This Row],[MA'[ln(n^2)']]]</f>
        <v>26.686641333573057</v>
      </c>
      <c r="S782" s="30">
        <f>$Q$1+$Q$2*Data[[#This Row],[MA'[ln(n*ln(n))']]]</f>
        <v>22.791043194272092</v>
      </c>
      <c r="T782" s="31">
        <f>$O$3*Data[[#This Row],[Metcalfe
(n^2)]]</f>
        <v>151659519648.52002</v>
      </c>
      <c r="U782" s="31">
        <f t="shared" si="96"/>
        <v>205937344115.34268</v>
      </c>
      <c r="V782" s="30">
        <f>LN(Data[[#This Row],[MA'[NVA']
30d]]/Data[[#This Row],[MA'[NVMetcalfe calc']]])</f>
        <v>-0.6024962651400273</v>
      </c>
      <c r="W782" s="30">
        <f>$Q$3+Data[[#This Row],[NVM
(scaled)]]/((Data[[#This Row],[Upper Bound]]-Data[[#This Row],[Lower Bound]])/2)</f>
        <v>0.28067843057952552</v>
      </c>
      <c r="X782" s="30">
        <f>(Data[[#This Row],[Upper Bound]]+Data[[#This Row],[Lower Bound]])/2</f>
        <v>24.738842263922574</v>
      </c>
      <c r="Y782" s="29">
        <f>LN(Data[[#This Row],[NVActual]]/Data[[#This Row],[MA'[n^2']
30d]])</f>
        <v>-1.265050327124815</v>
      </c>
      <c r="Z782" s="29">
        <f>LN(Data[[#This Row],[NVActual]]/Data[[#This Row],[MA'[n*ln(n)']
30d]])</f>
        <v>9.5000618203026281</v>
      </c>
      <c r="AA782" s="29">
        <f>LN(Data[[#This Row],[NVActual]]/Data[[#This Row],[MA'[n^1.5']]])</f>
        <v>5.4144267369776902</v>
      </c>
      <c r="AB782" s="29">
        <f>LN(Data[[#This Row],[NVActual]]/Data[[#This Row],[Metcalfe
(n^2)]])</f>
        <v>-0.95911636535550682</v>
      </c>
      <c r="AC782" s="26">
        <f>1+Data[[#This Row],[MA'[NVMetcalfe calc']]]/((Data[[#This Row],[NVM_norm
(scaled)]]-Data[[#This Row],[NV_fund.]])/2)</f>
        <v>-16839967669.393534</v>
      </c>
    </row>
    <row r="783" spans="1:29" x14ac:dyDescent="0.2">
      <c r="A783" s="23">
        <v>43393</v>
      </c>
      <c r="B783" s="24">
        <v>112035716644.62601</v>
      </c>
      <c r="C783" s="24">
        <f t="shared" si="97"/>
        <v>112899451874.78813</v>
      </c>
      <c r="D783" s="25">
        <f>LN(Data[[#This Row],[NVActual]])</f>
        <v>25.442083556016883</v>
      </c>
      <c r="E783" s="26">
        <v>583046</v>
      </c>
      <c r="F783" s="40">
        <f>Data[[#This Row],[DAA 
(n)]]^2</f>
        <v>339942638116</v>
      </c>
      <c r="G783" s="41">
        <f t="shared" si="98"/>
        <v>403273721401.56665</v>
      </c>
      <c r="H783" s="28">
        <f>LN(Data[[#This Row],[Metcalfe
(n^2)]])</f>
        <v>26.552042728899714</v>
      </c>
      <c r="I783" s="42">
        <f t="shared" si="99"/>
        <v>26.70519520703041</v>
      </c>
      <c r="J783" s="40">
        <f>Data[[#This Row],[DAA 
(n)]]*LN(Data[[#This Row],[DAA 
(n)]])</f>
        <v>7740531.1524570314</v>
      </c>
      <c r="K783" s="40">
        <f t="shared" si="100"/>
        <v>8448578.4148749877</v>
      </c>
      <c r="L783" s="29">
        <f>LN(Data[[#This Row],[MA'[n*ln(n)']
30d]])</f>
        <v>15.949508750254237</v>
      </c>
      <c r="M783" s="43">
        <f t="shared" si="101"/>
        <v>15.92078019603902</v>
      </c>
      <c r="N783" s="40">
        <f>Data[[#This Row],[DAA 
(n)]]^1.5</f>
        <v>445199051.41743076</v>
      </c>
      <c r="O783" s="40">
        <f t="shared" si="102"/>
        <v>504444122.58204234</v>
      </c>
      <c r="P783" s="43">
        <f>LN(Data[[#This Row],[MA'[n^1.5']]])</f>
        <v>20.038967633610024</v>
      </c>
      <c r="Q783" s="43">
        <f t="shared" si="103"/>
        <v>19.999021421218583</v>
      </c>
      <c r="R783" s="30">
        <f>$O$1+$O$2*Data[[#This Row],[MA'[ln(n^2)']]]</f>
        <v>26.70519520703041</v>
      </c>
      <c r="S783" s="30">
        <f>$Q$1+$Q$2*Data[[#This Row],[MA'[ln(n*ln(n))']]]</f>
        <v>22.789287323464382</v>
      </c>
      <c r="T783" s="31">
        <f>$O$3*Data[[#This Row],[Metcalfe
(n^2)]]</f>
        <v>176770171820.32001</v>
      </c>
      <c r="U783" s="31">
        <f t="shared" si="96"/>
        <v>209702335128.81467</v>
      </c>
      <c r="V783" s="30">
        <f>LN(Data[[#This Row],[MA'[NVA']
30d]]/Data[[#This Row],[MA'[NVMetcalfe calc']]])</f>
        <v>-0.61919145723303948</v>
      </c>
      <c r="W783" s="30">
        <f>$Q$3+Data[[#This Row],[NVM
(scaled)]]/((Data[[#This Row],[Upper Bound]]-Data[[#This Row],[Lower Bound]])/2)</f>
        <v>0.2737558616577202</v>
      </c>
      <c r="X783" s="30">
        <f>(Data[[#This Row],[Upper Bound]]+Data[[#This Row],[Lower Bound]])/2</f>
        <v>24.747241265247396</v>
      </c>
      <c r="Y783" s="32">
        <f>LN(Data[[#This Row],[NVActual]]/Data[[#This Row],[MA'[n^2']
30d]])</f>
        <v>-1.2807978217510443</v>
      </c>
      <c r="Z783" s="32">
        <f>LN(Data[[#This Row],[NVActual]]/Data[[#This Row],[MA'[n*ln(n)']
30d]])</f>
        <v>9.4925748057626453</v>
      </c>
      <c r="AA783" s="32">
        <f>LN(Data[[#This Row],[NVActual]]/Data[[#This Row],[MA'[n^1.5']]])</f>
        <v>5.4031159224068581</v>
      </c>
      <c r="AB783" s="32">
        <f>LN(Data[[#This Row],[NVActual]]/Data[[#This Row],[Metcalfe
(n^2)]])</f>
        <v>-1.1099591728828326</v>
      </c>
      <c r="AC783" s="34">
        <f>1+Data[[#This Row],[MA'[NVMetcalfe calc']]]/((Data[[#This Row],[NVM_norm
(scaled)]]-Data[[#This Row],[NV_fund.]])/2)</f>
        <v>-17137104230.018629</v>
      </c>
    </row>
    <row r="784" spans="1:29" x14ac:dyDescent="0.2">
      <c r="A784" s="23">
        <v>43392</v>
      </c>
      <c r="B784" s="24">
        <v>111596454149.386</v>
      </c>
      <c r="C784" s="24">
        <f t="shared" si="97"/>
        <v>112909180590.91702</v>
      </c>
      <c r="D784" s="25">
        <f>LN(Data[[#This Row],[NVActual]])</f>
        <v>25.438155113533888</v>
      </c>
      <c r="E784" s="26">
        <v>684662</v>
      </c>
      <c r="F784" s="40">
        <f>Data[[#This Row],[DAA 
(n)]]^2</f>
        <v>468762054244</v>
      </c>
      <c r="G784" s="41">
        <f t="shared" si="98"/>
        <v>405120061798.53333</v>
      </c>
      <c r="H784" s="28">
        <f>LN(Data[[#This Row],[Metcalfe
(n^2)]])</f>
        <v>26.873361129620921</v>
      </c>
      <c r="I784" s="42">
        <f t="shared" si="99"/>
        <v>26.710226912910468</v>
      </c>
      <c r="J784" s="40">
        <f>Data[[#This Row],[DAA 
(n)]]*LN(Data[[#This Row],[DAA 
(n)]])</f>
        <v>9199584.5888642594</v>
      </c>
      <c r="K784" s="40">
        <f t="shared" si="100"/>
        <v>8470388.0586752184</v>
      </c>
      <c r="L784" s="29">
        <f>LN(Data[[#This Row],[MA'[n*ln(n)']
30d]])</f>
        <v>15.952086881242867</v>
      </c>
      <c r="M784" s="43">
        <f t="shared" si="101"/>
        <v>15.919206851028104</v>
      </c>
      <c r="N784" s="40">
        <f>Data[[#This Row],[DAA 
(n)]]^1.5</f>
        <v>566518813.08814967</v>
      </c>
      <c r="O784" s="40">
        <f t="shared" si="102"/>
        <v>506223002.47407925</v>
      </c>
      <c r="P784" s="43">
        <f>LN(Data[[#This Row],[MA'[n^1.5']]])</f>
        <v>20.042487846516746</v>
      </c>
      <c r="Q784" s="43">
        <f t="shared" si="103"/>
        <v>19.996831223934688</v>
      </c>
      <c r="R784" s="30">
        <f>$O$1+$O$2*Data[[#This Row],[MA'[ln(n^2)']]]</f>
        <v>26.710226912910468</v>
      </c>
      <c r="S784" s="30">
        <f>$Q$1+$Q$2*Data[[#This Row],[MA'[ln(n*ln(n))']]]</f>
        <v>22.786691304196371</v>
      </c>
      <c r="T784" s="31">
        <f>$O$3*Data[[#This Row],[Metcalfe
(n^2)]]</f>
        <v>243756268206.88</v>
      </c>
      <c r="U784" s="31">
        <f t="shared" si="96"/>
        <v>210662432135.23734</v>
      </c>
      <c r="V784" s="30">
        <f>LN(Data[[#This Row],[MA'[NVA']
30d]]/Data[[#This Row],[MA'[NVMetcalfe calc']]])</f>
        <v>-0.62367322067463193</v>
      </c>
      <c r="W784" s="30">
        <f>$Q$3+Data[[#This Row],[NVM
(scaled)]]/((Data[[#This Row],[Upper Bound]]-Data[[#This Row],[Lower Bound]])/2)</f>
        <v>0.27208611677209416</v>
      </c>
      <c r="X784" s="30">
        <f>(Data[[#This Row],[Upper Bound]]+Data[[#This Row],[Lower Bound]])/2</f>
        <v>24.748459108553419</v>
      </c>
      <c r="Y784" s="29">
        <f>LN(Data[[#This Row],[NVActual]]/Data[[#This Row],[MA'[n^2']
30d]])</f>
        <v>-1.2892941954720394</v>
      </c>
      <c r="Z784" s="29">
        <f>LN(Data[[#This Row],[NVActual]]/Data[[#This Row],[MA'[n*ln(n)']
30d]])</f>
        <v>9.4860682322910233</v>
      </c>
      <c r="AA784" s="29">
        <f>LN(Data[[#This Row],[NVActual]]/Data[[#This Row],[MA'[n^1.5']]])</f>
        <v>5.3956672670171422</v>
      </c>
      <c r="AB784" s="29">
        <f>LN(Data[[#This Row],[NVActual]]/Data[[#This Row],[Metcalfe
(n^2)]])</f>
        <v>-1.4352060160870319</v>
      </c>
      <c r="AC784" s="26">
        <f>1+Data[[#This Row],[MA'[NVMetcalfe calc']]]/((Data[[#This Row],[NVM_norm
(scaled)]]-Data[[#This Row],[NV_fund.]])/2)</f>
        <v>-17213533409.850826</v>
      </c>
    </row>
    <row r="785" spans="1:29" x14ac:dyDescent="0.2">
      <c r="A785" s="23">
        <v>43391</v>
      </c>
      <c r="B785" s="24">
        <v>112809730220.436</v>
      </c>
      <c r="C785" s="24">
        <f t="shared" si="97"/>
        <v>112866350572.9958</v>
      </c>
      <c r="D785" s="25">
        <f>LN(Data[[#This Row],[NVActual]])</f>
        <v>25.448968433109588</v>
      </c>
      <c r="E785" s="26">
        <v>673350</v>
      </c>
      <c r="F785" s="40">
        <f>Data[[#This Row],[DAA 
(n)]]^2</f>
        <v>453400222500</v>
      </c>
      <c r="G785" s="41">
        <f t="shared" si="98"/>
        <v>403077684073.73334</v>
      </c>
      <c r="H785" s="28">
        <f>LN(Data[[#This Row],[Metcalfe
(n^2)]])</f>
        <v>26.840041065756377</v>
      </c>
      <c r="I785" s="42">
        <f t="shared" si="99"/>
        <v>26.705557675339673</v>
      </c>
      <c r="J785" s="40">
        <f>Data[[#This Row],[DAA 
(n)]]*LN(Data[[#This Row],[DAA 
(n)]])</f>
        <v>9036370.8258135282</v>
      </c>
      <c r="K785" s="40">
        <f t="shared" si="100"/>
        <v>8448155.1030963082</v>
      </c>
      <c r="L785" s="29">
        <f>LN(Data[[#This Row],[MA'[n*ln(n)']
30d]])</f>
        <v>15.949458644501156</v>
      </c>
      <c r="M785" s="43">
        <f t="shared" si="101"/>
        <v>15.917470948014088</v>
      </c>
      <c r="N785" s="40">
        <f>Data[[#This Row],[DAA 
(n)]]^1.5</f>
        <v>552536912.63152301</v>
      </c>
      <c r="O785" s="40">
        <f t="shared" si="102"/>
        <v>504339751.26183301</v>
      </c>
      <c r="P785" s="43">
        <f>LN(Data[[#This Row],[MA'[n^1.5']]])</f>
        <v>20.038760708572287</v>
      </c>
      <c r="Q785" s="43">
        <f t="shared" si="103"/>
        <v>19.994416751260324</v>
      </c>
      <c r="R785" s="30">
        <f>$O$1+$O$2*Data[[#This Row],[MA'[ln(n^2)']]]</f>
        <v>26.705557675339673</v>
      </c>
      <c r="S785" s="30">
        <f>$Q$1+$Q$2*Data[[#This Row],[MA'[ln(n*ln(n))']]]</f>
        <v>22.783827064223242</v>
      </c>
      <c r="T785" s="31">
        <f>$O$3*Data[[#This Row],[Metcalfe
(n^2)]]</f>
        <v>235768115700</v>
      </c>
      <c r="U785" s="31">
        <f t="shared" si="96"/>
        <v>209600395718.34137</v>
      </c>
      <c r="V785" s="30">
        <f>LN(Data[[#This Row],[MA'[NVA']
30d]]/Data[[#This Row],[MA'[NVMetcalfe calc']]])</f>
        <v>-0.61899845998094516</v>
      </c>
      <c r="W785" s="30">
        <f>$Q$3+Data[[#This Row],[NVM
(scaled)]]/((Data[[#This Row],[Upper Bound]]-Data[[#This Row],[Lower Bound]])/2)</f>
        <v>0.27432382467763128</v>
      </c>
      <c r="X785" s="30">
        <f>(Data[[#This Row],[Upper Bound]]+Data[[#This Row],[Lower Bound]])/2</f>
        <v>24.744692369781458</v>
      </c>
      <c r="Y785" s="32">
        <f>LN(Data[[#This Row],[NVActual]]/Data[[#This Row],[MA'[n^2']
30d]])</f>
        <v>-1.2734267116577784</v>
      </c>
      <c r="Z785" s="32">
        <f>LN(Data[[#This Row],[NVActual]]/Data[[#This Row],[MA'[n*ln(n)']
30d]])</f>
        <v>9.4995097886084316</v>
      </c>
      <c r="AA785" s="32">
        <f>LN(Data[[#This Row],[NVActual]]/Data[[#This Row],[MA'[n^1.5']]])</f>
        <v>5.4102077245372993</v>
      </c>
      <c r="AB785" s="32">
        <f>LN(Data[[#This Row],[NVActual]]/Data[[#This Row],[Metcalfe
(n^2)]])</f>
        <v>-1.3910726326467884</v>
      </c>
      <c r="AC785" s="34">
        <f>1+Data[[#This Row],[MA'[NVMetcalfe calc']]]/((Data[[#This Row],[NVM_norm
(scaled)]]-Data[[#This Row],[NV_fund.]])/2)</f>
        <v>-17130955369.124937</v>
      </c>
    </row>
    <row r="786" spans="1:29" x14ac:dyDescent="0.2">
      <c r="A786" s="23">
        <v>43390</v>
      </c>
      <c r="B786" s="24">
        <v>111819448919.217</v>
      </c>
      <c r="C786" s="24">
        <f t="shared" si="97"/>
        <v>112757665939.4888</v>
      </c>
      <c r="D786" s="25">
        <f>LN(Data[[#This Row],[NVActual]])</f>
        <v>25.440151344248175</v>
      </c>
      <c r="E786" s="26">
        <v>662174</v>
      </c>
      <c r="F786" s="40">
        <f>Data[[#This Row],[DAA 
(n)]]^2</f>
        <v>438474406276</v>
      </c>
      <c r="G786" s="41">
        <f t="shared" si="98"/>
        <v>401649695407.06665</v>
      </c>
      <c r="H786" s="28">
        <f>LN(Data[[#This Row],[Metcalfe
(n^2)]])</f>
        <v>26.8065672805239</v>
      </c>
      <c r="I786" s="42">
        <f t="shared" si="99"/>
        <v>26.702249282762882</v>
      </c>
      <c r="J786" s="40">
        <f>Data[[#This Row],[DAA 
(n)]]*LN(Data[[#This Row],[DAA 
(n)]])</f>
        <v>8875305.9412068166</v>
      </c>
      <c r="K786" s="40">
        <f t="shared" si="100"/>
        <v>8432512.0878454577</v>
      </c>
      <c r="L786" s="29">
        <f>LN(Data[[#This Row],[MA'[n*ln(n)']
30d]])</f>
        <v>15.947605279399921</v>
      </c>
      <c r="M786" s="43">
        <f t="shared" si="101"/>
        <v>15.91582466802198</v>
      </c>
      <c r="N786" s="40">
        <f>Data[[#This Row],[DAA 
(n)]]^1.5</f>
        <v>538837964.04986656</v>
      </c>
      <c r="O786" s="40">
        <f t="shared" si="102"/>
        <v>503018529.62812889</v>
      </c>
      <c r="P786" s="43">
        <f>LN(Data[[#This Row],[MA'[n^1.5']]])</f>
        <v>20.0361375656124</v>
      </c>
      <c r="Q786" s="43">
        <f t="shared" si="103"/>
        <v>19.992129388051431</v>
      </c>
      <c r="R786" s="30">
        <f>$O$1+$O$2*Data[[#This Row],[MA'[ln(n^2)']]]</f>
        <v>26.702249282762882</v>
      </c>
      <c r="S786" s="30">
        <f>$Q$1+$Q$2*Data[[#This Row],[MA'[ln(n*ln(n))']]]</f>
        <v>22.781110702236266</v>
      </c>
      <c r="T786" s="31">
        <f>$O$3*Data[[#This Row],[Metcalfe
(n^2)]]</f>
        <v>228006691263.52002</v>
      </c>
      <c r="U786" s="31">
        <f t="shared" si="96"/>
        <v>208857841611.67471</v>
      </c>
      <c r="V786" s="30">
        <f>LN(Data[[#This Row],[MA'[NVA']
30d]]/Data[[#This Row],[MA'[NVMetcalfe calc']]])</f>
        <v>-0.61641287019307978</v>
      </c>
      <c r="W786" s="30">
        <f>$Q$3+Data[[#This Row],[NVM
(scaled)]]/((Data[[#This Row],[Upper Bound]]-Data[[#This Row],[Lower Bound]])/2)</f>
        <v>0.27559495792658545</v>
      </c>
      <c r="X786" s="30">
        <f>(Data[[#This Row],[Upper Bound]]+Data[[#This Row],[Lower Bound]])/2</f>
        <v>24.741679992499574</v>
      </c>
      <c r="Y786" s="29">
        <f>LN(Data[[#This Row],[NVActual]]/Data[[#This Row],[MA'[n^2']
30d]])</f>
        <v>-1.2786947969636475</v>
      </c>
      <c r="Z786" s="29">
        <f>LN(Data[[#This Row],[NVActual]]/Data[[#This Row],[MA'[n*ln(n)']
30d]])</f>
        <v>9.4925460648482538</v>
      </c>
      <c r="AA786" s="29">
        <f>LN(Data[[#This Row],[NVActual]]/Data[[#This Row],[MA'[n^1.5']]])</f>
        <v>5.4040137786357763</v>
      </c>
      <c r="AB786" s="29">
        <f>LN(Data[[#This Row],[NVActual]]/Data[[#This Row],[Metcalfe
(n^2)]])</f>
        <v>-1.3664159362757247</v>
      </c>
      <c r="AC786" s="26">
        <f>1+Data[[#This Row],[MA'[NVMetcalfe calc']]]/((Data[[#This Row],[NVM_norm
(scaled)]]-Data[[#This Row],[NV_fund.]])/2)</f>
        <v>-17073253959.863621</v>
      </c>
    </row>
    <row r="787" spans="1:29" x14ac:dyDescent="0.2">
      <c r="A787" s="23">
        <v>43389</v>
      </c>
      <c r="B787" s="24">
        <v>112974073274.983</v>
      </c>
      <c r="C787" s="24">
        <f t="shared" si="97"/>
        <v>112634334999.96895</v>
      </c>
      <c r="D787" s="25">
        <f>LN(Data[[#This Row],[NVActual]])</f>
        <v>25.45042418928896</v>
      </c>
      <c r="E787" s="26">
        <v>674140</v>
      </c>
      <c r="F787" s="40">
        <f>Data[[#This Row],[DAA 
(n)]]^2</f>
        <v>454464739600</v>
      </c>
      <c r="G787" s="41">
        <f t="shared" si="98"/>
        <v>399688534871.23334</v>
      </c>
      <c r="H787" s="28">
        <f>LN(Data[[#This Row],[Metcalfe
(n^2)]])</f>
        <v>26.842386166916349</v>
      </c>
      <c r="I787" s="42">
        <f t="shared" si="99"/>
        <v>26.697446646504321</v>
      </c>
      <c r="J787" s="40">
        <f>Data[[#This Row],[DAA 
(n)]]*LN(Data[[#This Row],[DAA 
(n)]])</f>
        <v>9047763.1052824929</v>
      </c>
      <c r="K787" s="40">
        <f t="shared" si="100"/>
        <v>8410469.6470966507</v>
      </c>
      <c r="L787" s="29">
        <f>LN(Data[[#This Row],[MA'[n*ln(n)']
30d]])</f>
        <v>15.944987874277748</v>
      </c>
      <c r="M787" s="43">
        <f t="shared" si="101"/>
        <v>15.91396665286925</v>
      </c>
      <c r="N787" s="40">
        <f>Data[[#This Row],[DAA 
(n)]]^1.5</f>
        <v>553509583.97659516</v>
      </c>
      <c r="O787" s="40">
        <f t="shared" si="102"/>
        <v>501178835.41844308</v>
      </c>
      <c r="P787" s="43">
        <f>LN(Data[[#This Row],[MA'[n^1.5']]])</f>
        <v>20.032473552278212</v>
      </c>
      <c r="Q787" s="43">
        <f t="shared" si="103"/>
        <v>19.989557539605855</v>
      </c>
      <c r="R787" s="30">
        <f>$O$1+$O$2*Data[[#This Row],[MA'[ln(n^2)']]]</f>
        <v>26.697446646504321</v>
      </c>
      <c r="S787" s="30">
        <f>$Q$1+$Q$2*Data[[#This Row],[MA'[ln(n*ln(n))']]]</f>
        <v>22.778044977234263</v>
      </c>
      <c r="T787" s="31">
        <f>$O$3*Data[[#This Row],[Metcalfe
(n^2)]]</f>
        <v>236321664592</v>
      </c>
      <c r="U787" s="31">
        <f t="shared" si="96"/>
        <v>207838038133.04135</v>
      </c>
      <c r="V787" s="30">
        <f>LN(Data[[#This Row],[MA'[NVA']
30d]]/Data[[#This Row],[MA'[NVMetcalfe calc']]])</f>
        <v>-0.61261251538806971</v>
      </c>
      <c r="W787" s="30">
        <f>$Q$3+Data[[#This Row],[NVM
(scaled)]]/((Data[[#This Row],[Upper Bound]]-Data[[#This Row],[Lower Bound]])/2)</f>
        <v>0.27739487958519882</v>
      </c>
      <c r="X787" s="30">
        <f>(Data[[#This Row],[Upper Bound]]+Data[[#This Row],[Lower Bound]])/2</f>
        <v>24.737745811869292</v>
      </c>
      <c r="Y787" s="32">
        <f>LN(Data[[#This Row],[NVActual]]/Data[[#This Row],[MA'[n^2']
30d]])</f>
        <v>-1.2635272286281578</v>
      </c>
      <c r="Z787" s="32">
        <f>LN(Data[[#This Row],[NVActual]]/Data[[#This Row],[MA'[n*ln(n)']
30d]])</f>
        <v>9.5054363150112113</v>
      </c>
      <c r="AA787" s="32">
        <f>LN(Data[[#This Row],[NVActual]]/Data[[#This Row],[MA'[n^1.5']]])</f>
        <v>5.4179506370107466</v>
      </c>
      <c r="AB787" s="32">
        <f>LN(Data[[#This Row],[NVActual]]/Data[[#This Row],[Metcalfe
(n^2)]])</f>
        <v>-1.3919619776273879</v>
      </c>
      <c r="AC787" s="34">
        <f>1+Data[[#This Row],[MA'[NVMetcalfe calc']]]/((Data[[#This Row],[NVM_norm
(scaled)]]-Data[[#This Row],[NV_fund.]])/2)</f>
        <v>-16993872139.953259</v>
      </c>
    </row>
    <row r="788" spans="1:29" x14ac:dyDescent="0.2">
      <c r="A788" s="23">
        <v>43388</v>
      </c>
      <c r="B788" s="24">
        <v>114961949219.35001</v>
      </c>
      <c r="C788" s="24">
        <f t="shared" si="97"/>
        <v>112609329713.32101</v>
      </c>
      <c r="D788" s="25">
        <f>LN(Data[[#This Row],[NVActual]])</f>
        <v>25.467867034204524</v>
      </c>
      <c r="E788" s="26">
        <v>711826</v>
      </c>
      <c r="F788" s="40">
        <f>Data[[#This Row],[DAA 
(n)]]^2</f>
        <v>506696254276</v>
      </c>
      <c r="G788" s="41">
        <f t="shared" si="98"/>
        <v>392188350296.59998</v>
      </c>
      <c r="H788" s="28">
        <f>LN(Data[[#This Row],[Metcalfe
(n^2)]])</f>
        <v>26.951177557010976</v>
      </c>
      <c r="I788" s="42">
        <f t="shared" si="99"/>
        <v>26.67466681037892</v>
      </c>
      <c r="J788" s="40">
        <f>Data[[#This Row],[DAA 
(n)]]*LN(Data[[#This Row],[DAA 
(n)]])</f>
        <v>9592274.4578484464</v>
      </c>
      <c r="K788" s="40">
        <f t="shared" si="100"/>
        <v>8317721.7727482608</v>
      </c>
      <c r="L788" s="29">
        <f>LN(Data[[#This Row],[MA'[n*ln(n)']
30d]])</f>
        <v>15.93389894990954</v>
      </c>
      <c r="M788" s="43">
        <f t="shared" si="101"/>
        <v>15.911961322424904</v>
      </c>
      <c r="N788" s="40">
        <f>Data[[#This Row],[DAA 
(n)]]^1.5</f>
        <v>600566039.57955074</v>
      </c>
      <c r="O788" s="40">
        <f t="shared" si="102"/>
        <v>493779675.65317738</v>
      </c>
      <c r="P788" s="43">
        <f>LN(Data[[#This Row],[MA'[n^1.5']]])</f>
        <v>20.017599974962231</v>
      </c>
      <c r="Q788" s="43">
        <f t="shared" si="103"/>
        <v>19.986791461321818</v>
      </c>
      <c r="R788" s="30">
        <f>$O$1+$O$2*Data[[#This Row],[MA'[ln(n^2)']]]</f>
        <v>26.67466681037892</v>
      </c>
      <c r="S788" s="30">
        <f>$Q$1+$Q$2*Data[[#This Row],[MA'[ln(n*ln(n))']]]</f>
        <v>22.774736182001089</v>
      </c>
      <c r="T788" s="31">
        <f>$O$3*Data[[#This Row],[Metcalfe
(n^2)]]</f>
        <v>263482052223.52002</v>
      </c>
      <c r="U788" s="31">
        <f t="shared" si="96"/>
        <v>203937942154.23199</v>
      </c>
      <c r="V788" s="30">
        <f>LN(Data[[#This Row],[MA'[NVA']
30d]]/Data[[#This Row],[MA'[NVMetcalfe calc']]])</f>
        <v>-0.59389117303072037</v>
      </c>
      <c r="W788" s="30">
        <f>$Q$3+Data[[#This Row],[NVM
(scaled)]]/((Data[[#This Row],[Upper Bound]]-Data[[#This Row],[Lower Bound]])/2)</f>
        <v>0.28543500660792609</v>
      </c>
      <c r="X788" s="30">
        <f>(Data[[#This Row],[Upper Bound]]+Data[[#This Row],[Lower Bound]])/2</f>
        <v>24.724701496190004</v>
      </c>
      <c r="Y788" s="29">
        <f>LN(Data[[#This Row],[NVActual]]/Data[[#This Row],[MA'[n^2']
30d]])</f>
        <v>-1.2271410125866877</v>
      </c>
      <c r="Z788" s="29">
        <f>LN(Data[[#This Row],[NVActual]]/Data[[#This Row],[MA'[n*ln(n)']
30d]])</f>
        <v>9.533968084294985</v>
      </c>
      <c r="AA788" s="29">
        <f>LN(Data[[#This Row],[NVActual]]/Data[[#This Row],[MA'[n^1.5']]])</f>
        <v>5.4502670592422939</v>
      </c>
      <c r="AB788" s="29">
        <f>LN(Data[[#This Row],[NVActual]]/Data[[#This Row],[Metcalfe
(n^2)]])</f>
        <v>-1.4833105228064523</v>
      </c>
      <c r="AC788" s="26">
        <f>1+Data[[#This Row],[MA'[NVMetcalfe calc']]]/((Data[[#This Row],[NVM_norm
(scaled)]]-Data[[#This Row],[NV_fund.]])/2)</f>
        <v>-16689366862.049368</v>
      </c>
    </row>
    <row r="789" spans="1:29" x14ac:dyDescent="0.2">
      <c r="A789" s="23">
        <v>43387</v>
      </c>
      <c r="B789" s="24">
        <v>108277266139.939</v>
      </c>
      <c r="C789" s="24">
        <f t="shared" si="97"/>
        <v>112532113020.09074</v>
      </c>
      <c r="D789" s="25">
        <f>LN(Data[[#This Row],[NVActual]])</f>
        <v>25.407961053312626</v>
      </c>
      <c r="E789" s="26">
        <v>522288</v>
      </c>
      <c r="F789" s="40">
        <f>Data[[#This Row],[DAA 
(n)]]^2</f>
        <v>272784754944</v>
      </c>
      <c r="G789" s="41">
        <f t="shared" si="98"/>
        <v>385306343548.86664</v>
      </c>
      <c r="H789" s="28">
        <f>LN(Data[[#This Row],[Metcalfe
(n^2)]])</f>
        <v>26.331948877717807</v>
      </c>
      <c r="I789" s="42">
        <f t="shared" si="99"/>
        <v>26.657222053201444</v>
      </c>
      <c r="J789" s="40">
        <f>Data[[#This Row],[DAA 
(n)]]*LN(Data[[#This Row],[DAA 
(n)]])</f>
        <v>6876430.4577227393</v>
      </c>
      <c r="K789" s="40">
        <f t="shared" si="100"/>
        <v>8239326.2069447152</v>
      </c>
      <c r="L789" s="29">
        <f>LN(Data[[#This Row],[MA'[n*ln(n)']
30d]])</f>
        <v>15.924429127540369</v>
      </c>
      <c r="M789" s="43">
        <f t="shared" si="101"/>
        <v>15.910667030714665</v>
      </c>
      <c r="N789" s="40">
        <f>Data[[#This Row],[DAA 
(n)]]^1.5</f>
        <v>377454903.38607603</v>
      </c>
      <c r="O789" s="40">
        <f t="shared" si="102"/>
        <v>487280782.26345783</v>
      </c>
      <c r="P789" s="43">
        <f>LN(Data[[#This Row],[MA'[n^1.5']]])</f>
        <v>20.004351069858679</v>
      </c>
      <c r="Q789" s="43">
        <f t="shared" si="103"/>
        <v>19.984983923108224</v>
      </c>
      <c r="R789" s="30">
        <f>$O$1+$O$2*Data[[#This Row],[MA'[ln(n^2)']]]</f>
        <v>26.657222053201444</v>
      </c>
      <c r="S789" s="30">
        <f>$Q$1+$Q$2*Data[[#This Row],[MA'[ln(n*ln(n))']]]</f>
        <v>22.772600600679194</v>
      </c>
      <c r="T789" s="31">
        <f>$O$3*Data[[#This Row],[Metcalfe
(n^2)]]</f>
        <v>141848072570.88</v>
      </c>
      <c r="U789" s="31">
        <f t="shared" si="96"/>
        <v>200359298645.41061</v>
      </c>
      <c r="V789" s="30">
        <f>LN(Data[[#This Row],[MA'[NVA']
30d]]/Data[[#This Row],[MA'[NVMetcalfe calc']]])</f>
        <v>-0.57687361803207804</v>
      </c>
      <c r="W789" s="30">
        <f>$Q$3+Data[[#This Row],[NVM
(scaled)]]/((Data[[#This Row],[Upper Bound]]-Data[[#This Row],[Lower Bound]])/2)</f>
        <v>0.29299622494360722</v>
      </c>
      <c r="X789" s="30">
        <f>(Data[[#This Row],[Upper Bound]]+Data[[#This Row],[Lower Bound]])/2</f>
        <v>24.714911326940317</v>
      </c>
      <c r="Y789" s="32">
        <f>LN(Data[[#This Row],[NVActual]]/Data[[#This Row],[MA'[n^2']
30d]])</f>
        <v>-1.2693434990516406</v>
      </c>
      <c r="Z789" s="32">
        <f>LN(Data[[#This Row],[NVActual]]/Data[[#This Row],[MA'[n*ln(n)']
30d]])</f>
        <v>9.4835319257722581</v>
      </c>
      <c r="AA789" s="32">
        <f>LN(Data[[#This Row],[NVActual]]/Data[[#This Row],[MA'[n^1.5']]])</f>
        <v>5.4036099834539479</v>
      </c>
      <c r="AB789" s="32">
        <f>LN(Data[[#This Row],[NVActual]]/Data[[#This Row],[Metcalfe
(n^2)]])</f>
        <v>-0.92398782440517913</v>
      </c>
      <c r="AC789" s="34">
        <f>1+Data[[#This Row],[MA'[NVMetcalfe calc']]]/((Data[[#This Row],[NVM_norm
(scaled)]]-Data[[#This Row],[NV_fund.]])/2)</f>
        <v>-16408156182.380512</v>
      </c>
    </row>
    <row r="790" spans="1:29" x14ac:dyDescent="0.2">
      <c r="A790" s="23">
        <v>43386</v>
      </c>
      <c r="B790" s="24">
        <v>107752338594.979</v>
      </c>
      <c r="C790" s="24">
        <f t="shared" si="97"/>
        <v>112661102833.0471</v>
      </c>
      <c r="D790" s="25">
        <f>LN(Data[[#This Row],[NVActual]])</f>
        <v>25.403101269592458</v>
      </c>
      <c r="E790" s="26">
        <v>553344</v>
      </c>
      <c r="F790" s="40">
        <f>Data[[#This Row],[DAA 
(n)]]^2</f>
        <v>306189582336</v>
      </c>
      <c r="G790" s="41">
        <f t="shared" si="98"/>
        <v>388825077710.76666</v>
      </c>
      <c r="H790" s="28">
        <f>LN(Data[[#This Row],[Metcalfe
(n^2)]])</f>
        <v>26.447470297174497</v>
      </c>
      <c r="I790" s="42">
        <f t="shared" si="99"/>
        <v>26.668126324573731</v>
      </c>
      <c r="J790" s="40">
        <f>Data[[#This Row],[DAA 
(n)]]*LN(Data[[#This Row],[DAA 
(n)]])</f>
        <v>7317274.5020598629</v>
      </c>
      <c r="K790" s="40">
        <f t="shared" si="100"/>
        <v>8283411.3852746235</v>
      </c>
      <c r="L790" s="29">
        <f>LN(Data[[#This Row],[MA'[n*ln(n)']
30d]])</f>
        <v>15.92976544456398</v>
      </c>
      <c r="M790" s="43">
        <f t="shared" si="101"/>
        <v>15.909833010299179</v>
      </c>
      <c r="N790" s="40">
        <f>Data[[#This Row],[DAA 
(n)]]^1.5</f>
        <v>411616530.58171862</v>
      </c>
      <c r="O790" s="40">
        <f t="shared" si="102"/>
        <v>490779331.01251632</v>
      </c>
      <c r="P790" s="43">
        <f>LN(Data[[#This Row],[MA'[n^1.5']]])</f>
        <v>20.011505157062825</v>
      </c>
      <c r="Q790" s="43">
        <f t="shared" si="103"/>
        <v>19.983816510790184</v>
      </c>
      <c r="R790" s="30">
        <f>$O$1+$O$2*Data[[#This Row],[MA'[ln(n^2)']]]</f>
        <v>26.668126324573731</v>
      </c>
      <c r="S790" s="30">
        <f>$Q$1+$Q$2*Data[[#This Row],[MA'[ln(n*ln(n))']]]</f>
        <v>22.771224466993644</v>
      </c>
      <c r="T790" s="31">
        <f>$O$3*Data[[#This Row],[Metcalfe
(n^2)]]</f>
        <v>159218582814.72</v>
      </c>
      <c r="U790" s="31">
        <f t="shared" si="96"/>
        <v>202189040409.59863</v>
      </c>
      <c r="V790" s="30">
        <f>LN(Data[[#This Row],[MA'[NVA']
30d]]/Data[[#This Row],[MA'[NVMetcalfe calc']]])</f>
        <v>-0.58481888092757295</v>
      </c>
      <c r="W790" s="30">
        <f>$Q$3+Data[[#This Row],[NVM
(scaled)]]/((Data[[#This Row],[Upper Bound]]-Data[[#This Row],[Lower Bound]])/2)</f>
        <v>0.28985444730151039</v>
      </c>
      <c r="X790" s="30">
        <f>(Data[[#This Row],[Upper Bound]]+Data[[#This Row],[Lower Bound]])/2</f>
        <v>24.719675395783689</v>
      </c>
      <c r="Y790" s="29">
        <f>LN(Data[[#This Row],[NVActual]]/Data[[#This Row],[MA'[n^2']
30d]])</f>
        <v>-1.2832941381450758</v>
      </c>
      <c r="Z790" s="29">
        <f>LN(Data[[#This Row],[NVActual]]/Data[[#This Row],[MA'[n*ln(n)']
30d]])</f>
        <v>9.473335825028478</v>
      </c>
      <c r="AA790" s="29">
        <f>LN(Data[[#This Row],[NVActual]]/Data[[#This Row],[MA'[n^1.5']]])</f>
        <v>5.3915961125296334</v>
      </c>
      <c r="AB790" s="29">
        <f>LN(Data[[#This Row],[NVActual]]/Data[[#This Row],[Metcalfe
(n^2)]])</f>
        <v>-1.0443690275820388</v>
      </c>
      <c r="AC790" s="26">
        <f>1+Data[[#This Row],[MA'[NVMetcalfe calc']]]/((Data[[#This Row],[NVM_norm
(scaled)]]-Data[[#This Row],[NV_fund.]])/2)</f>
        <v>-16552642020.894197</v>
      </c>
    </row>
    <row r="791" spans="1:29" x14ac:dyDescent="0.2">
      <c r="A791" s="23">
        <v>43385</v>
      </c>
      <c r="B791" s="24">
        <v>107732526544.368</v>
      </c>
      <c r="C791" s="24">
        <f t="shared" si="97"/>
        <v>112805367936.3867</v>
      </c>
      <c r="D791" s="25">
        <f>LN(Data[[#This Row],[NVActual]])</f>
        <v>25.402917386138242</v>
      </c>
      <c r="E791" s="26">
        <v>699176</v>
      </c>
      <c r="F791" s="40">
        <f>Data[[#This Row],[DAA 
(n)]]^2</f>
        <v>488847078976</v>
      </c>
      <c r="G791" s="41">
        <f t="shared" si="98"/>
        <v>391381508320.40002</v>
      </c>
      <c r="H791" s="28">
        <f>LN(Data[[#This Row],[Metcalfe
(n^2)]])</f>
        <v>26.915315555583113</v>
      </c>
      <c r="I791" s="42">
        <f t="shared" si="99"/>
        <v>26.67557711440719</v>
      </c>
      <c r="J791" s="40">
        <f>Data[[#This Row],[DAA 
(n)]]*LN(Data[[#This Row],[DAA 
(n)]])</f>
        <v>9409271.3344451897</v>
      </c>
      <c r="K791" s="40">
        <f t="shared" si="100"/>
        <v>8314557.9736644654</v>
      </c>
      <c r="L791" s="29">
        <f>LN(Data[[#This Row],[MA'[n*ln(n)']
30d]])</f>
        <v>15.933518509083605</v>
      </c>
      <c r="M791" s="43">
        <f t="shared" si="101"/>
        <v>15.908944865532893</v>
      </c>
      <c r="N791" s="40">
        <f>Data[[#This Row],[DAA 
(n)]]^1.5</f>
        <v>584628211.16511738</v>
      </c>
      <c r="O791" s="40">
        <f t="shared" si="102"/>
        <v>493283525.13148475</v>
      </c>
      <c r="P791" s="43">
        <f>LN(Data[[#This Row],[MA'[n^1.5']]])</f>
        <v>20.016594668385945</v>
      </c>
      <c r="Q791" s="43">
        <f t="shared" si="103"/>
        <v>19.98258772394993</v>
      </c>
      <c r="R791" s="30">
        <f>$O$1+$O$2*Data[[#This Row],[MA'[ln(n^2)']]]</f>
        <v>26.67557711440719</v>
      </c>
      <c r="S791" s="30">
        <f>$Q$1+$Q$2*Data[[#This Row],[MA'[ln(n*ln(n))']]]</f>
        <v>22.769759028129272</v>
      </c>
      <c r="T791" s="31">
        <f>$O$3*Data[[#This Row],[Metcalfe
(n^2)]]</f>
        <v>254200481067.52002</v>
      </c>
      <c r="U791" s="31">
        <f t="shared" si="96"/>
        <v>203518384326.60794</v>
      </c>
      <c r="V791" s="30">
        <f>LN(Data[[#This Row],[MA'[NVA']
30d]]/Data[[#This Row],[MA'[NVMetcalfe calc']]])</f>
        <v>-0.59009241545325308</v>
      </c>
      <c r="W791" s="30">
        <f>$Q$3+Data[[#This Row],[NVM
(scaled)]]/((Data[[#This Row],[Upper Bound]]-Data[[#This Row],[Lower Bound]])/2)</f>
        <v>0.28783927340272697</v>
      </c>
      <c r="X791" s="30">
        <f>(Data[[#This Row],[Upper Bound]]+Data[[#This Row],[Lower Bound]])/2</f>
        <v>24.722668071268231</v>
      </c>
      <c r="Y791" s="32">
        <f>LN(Data[[#This Row],[NVActual]]/Data[[#This Row],[MA'[n^2']
30d]])</f>
        <v>-1.2900312596883041</v>
      </c>
      <c r="Z791" s="32">
        <f>LN(Data[[#This Row],[NVActual]]/Data[[#This Row],[MA'[n*ln(n)']
30d]])</f>
        <v>9.4693988770546351</v>
      </c>
      <c r="AA791" s="32">
        <f>LN(Data[[#This Row],[NVActual]]/Data[[#This Row],[MA'[n^1.5']]])</f>
        <v>5.3863227177522939</v>
      </c>
      <c r="AB791" s="32">
        <f>LN(Data[[#This Row],[NVActual]]/Data[[#This Row],[Metcalfe
(n^2)]])</f>
        <v>-1.5123981694448729</v>
      </c>
      <c r="AC791" s="34">
        <f>1+Data[[#This Row],[MA'[NVMetcalfe calc']]]/((Data[[#This Row],[NVM_norm
(scaled)]]-Data[[#This Row],[NV_fund.]])/2)</f>
        <v>-16658056907.046453</v>
      </c>
    </row>
    <row r="792" spans="1:29" x14ac:dyDescent="0.2">
      <c r="A792" s="23">
        <v>43384</v>
      </c>
      <c r="B792" s="24">
        <v>107435042053.63699</v>
      </c>
      <c r="C792" s="24">
        <f t="shared" si="97"/>
        <v>112856205932.81448</v>
      </c>
      <c r="D792" s="25">
        <f>LN(Data[[#This Row],[NVActual]])</f>
        <v>25.400152241909328</v>
      </c>
      <c r="E792" s="26">
        <v>689144</v>
      </c>
      <c r="F792" s="40">
        <f>Data[[#This Row],[DAA 
(n)]]^2</f>
        <v>474919452736</v>
      </c>
      <c r="G792" s="41">
        <f t="shared" si="98"/>
        <v>387205217346.66669</v>
      </c>
      <c r="H792" s="28">
        <f>LN(Data[[#This Row],[Metcalfe
(n^2)]])</f>
        <v>26.886411053414527</v>
      </c>
      <c r="I792" s="42">
        <f t="shared" si="99"/>
        <v>26.665706783990569</v>
      </c>
      <c r="J792" s="40">
        <f>Data[[#This Row],[DAA 
(n)]]*LN(Data[[#This Row],[DAA 
(n)]])</f>
        <v>9264304.4294971507</v>
      </c>
      <c r="K792" s="40">
        <f t="shared" si="100"/>
        <v>8268419.9791186741</v>
      </c>
      <c r="L792" s="29">
        <f>LN(Data[[#This Row],[MA'[n*ln(n)']
30d]])</f>
        <v>15.927953994226522</v>
      </c>
      <c r="M792" s="43">
        <f t="shared" si="101"/>
        <v>15.908038042094644</v>
      </c>
      <c r="N792" s="40">
        <f>Data[[#This Row],[DAA 
(n)]]^1.5</f>
        <v>572090806.89720917</v>
      </c>
      <c r="O792" s="40">
        <f t="shared" si="102"/>
        <v>489402555.40776294</v>
      </c>
      <c r="P792" s="43">
        <f>LN(Data[[#This Row],[MA'[n^1.5']]])</f>
        <v>20.008695930470786</v>
      </c>
      <c r="Q792" s="43">
        <f t="shared" si="103"/>
        <v>19.981341299261832</v>
      </c>
      <c r="R792" s="30">
        <f>$O$1+$O$2*Data[[#This Row],[MA'[ln(n^2)']]]</f>
        <v>26.665706783990569</v>
      </c>
      <c r="S792" s="30">
        <f>$Q$1+$Q$2*Data[[#This Row],[MA'[ln(n*ln(n))']]]</f>
        <v>22.768262769456161</v>
      </c>
      <c r="T792" s="31">
        <f>$O$3*Data[[#This Row],[Metcalfe
(n^2)]]</f>
        <v>246958115422.72</v>
      </c>
      <c r="U792" s="31">
        <f t="shared" si="96"/>
        <v>201346713020.26663</v>
      </c>
      <c r="V792" s="30">
        <f>LN(Data[[#This Row],[MA'[NVA']
30d]]/Data[[#This Row],[MA'[NVMetcalfe calc']]])</f>
        <v>-0.5789138679471626</v>
      </c>
      <c r="W792" s="30">
        <f>$Q$3+Data[[#This Row],[NVM
(scaled)]]/((Data[[#This Row],[Upper Bound]]-Data[[#This Row],[Lower Bound]])/2)</f>
        <v>0.2929263969985107</v>
      </c>
      <c r="X792" s="30">
        <f>(Data[[#This Row],[Upper Bound]]+Data[[#This Row],[Lower Bound]])/2</f>
        <v>24.716984776723365</v>
      </c>
      <c r="Y792" s="29">
        <f>LN(Data[[#This Row],[NVActual]]/Data[[#This Row],[MA'[n^2']
30d]])</f>
        <v>-1.2820684249010639</v>
      </c>
      <c r="Z792" s="29">
        <f>LN(Data[[#This Row],[NVActual]]/Data[[#This Row],[MA'[n*ln(n)']
30d]])</f>
        <v>9.4721982476828082</v>
      </c>
      <c r="AA792" s="29">
        <f>LN(Data[[#This Row],[NVActual]]/Data[[#This Row],[MA'[n^1.5']]])</f>
        <v>5.391456311438545</v>
      </c>
      <c r="AB792" s="29">
        <f>LN(Data[[#This Row],[NVActual]]/Data[[#This Row],[Metcalfe
(n^2)]])</f>
        <v>-1.4862588115051956</v>
      </c>
      <c r="AC792" s="26">
        <f>1+Data[[#This Row],[MA'[NVMetcalfe calc']]]/((Data[[#This Row],[NVM_norm
(scaled)]]-Data[[#This Row],[NV_fund.]])/2)</f>
        <v>-16487572202.595009</v>
      </c>
    </row>
    <row r="793" spans="1:29" x14ac:dyDescent="0.2">
      <c r="A793" s="23">
        <v>43383</v>
      </c>
      <c r="B793" s="24">
        <v>113521620699.396</v>
      </c>
      <c r="C793" s="24">
        <f t="shared" si="97"/>
        <v>112889957235.62636</v>
      </c>
      <c r="D793" s="25">
        <f>LN(Data[[#This Row],[NVActual]])</f>
        <v>25.455259146470386</v>
      </c>
      <c r="E793" s="26">
        <v>651334</v>
      </c>
      <c r="F793" s="40">
        <f>Data[[#This Row],[DAA 
(n)]]^2</f>
        <v>424235979556</v>
      </c>
      <c r="G793" s="41">
        <f t="shared" si="98"/>
        <v>385119575622.96667</v>
      </c>
      <c r="H793" s="28">
        <f>LN(Data[[#This Row],[Metcalfe
(n^2)]])</f>
        <v>26.77355569291537</v>
      </c>
      <c r="I793" s="42">
        <f t="shared" si="99"/>
        <v>26.660997709801297</v>
      </c>
      <c r="J793" s="40">
        <f>Data[[#This Row],[DAA 
(n)]]*LN(Data[[#This Row],[DAA 
(n)]])</f>
        <v>8719263.5618446693</v>
      </c>
      <c r="K793" s="40">
        <f t="shared" si="100"/>
        <v>8245847.4510110477</v>
      </c>
      <c r="L793" s="29">
        <f>LN(Data[[#This Row],[MA'[n*ln(n)']
30d]])</f>
        <v>15.925220292321741</v>
      </c>
      <c r="M793" s="43">
        <f t="shared" si="101"/>
        <v>15.907315464562318</v>
      </c>
      <c r="N793" s="40">
        <f>Data[[#This Row],[DAA 
(n)]]^1.5</f>
        <v>525660838.85726923</v>
      </c>
      <c r="O793" s="40">
        <f t="shared" si="102"/>
        <v>487485400.36209744</v>
      </c>
      <c r="P793" s="43">
        <f>LN(Data[[#This Row],[MA'[n^1.5']]])</f>
        <v>20.004770899978542</v>
      </c>
      <c r="Q793" s="43">
        <f t="shared" si="103"/>
        <v>19.980356450406077</v>
      </c>
      <c r="R793" s="30">
        <f>$O$1+$O$2*Data[[#This Row],[MA'[ln(n^2)']]]</f>
        <v>26.660997709801297</v>
      </c>
      <c r="S793" s="30">
        <f>$Q$1+$Q$2*Data[[#This Row],[MA'[ln(n*ln(n))']]]</f>
        <v>22.767070516527824</v>
      </c>
      <c r="T793" s="31">
        <f>$O$3*Data[[#This Row],[Metcalfe
(n^2)]]</f>
        <v>220602709369.12</v>
      </c>
      <c r="U793" s="31">
        <f t="shared" si="96"/>
        <v>200262179323.9426</v>
      </c>
      <c r="V793" s="30">
        <f>LN(Data[[#This Row],[MA'[NVA']
30d]]/Data[[#This Row],[MA'[NVMetcalfe calc']]])</f>
        <v>-0.57321389023409997</v>
      </c>
      <c r="W793" s="30">
        <f>$Q$3+Data[[#This Row],[NVM
(scaled)]]/((Data[[#This Row],[Upper Bound]]-Data[[#This Row],[Lower Bound]])/2)</f>
        <v>0.29558571756334184</v>
      </c>
      <c r="X793" s="30">
        <f>(Data[[#This Row],[Upper Bound]]+Data[[#This Row],[Lower Bound]])/2</f>
        <v>24.714034113164558</v>
      </c>
      <c r="Y793" s="32">
        <f>LN(Data[[#This Row],[NVActual]]/Data[[#This Row],[MA'[n^2']
30d]])</f>
        <v>-1.2215605625756298</v>
      </c>
      <c r="Z793" s="32">
        <f>LN(Data[[#This Row],[NVActual]]/Data[[#This Row],[MA'[n*ln(n)']
30d]])</f>
        <v>9.5300388541486463</v>
      </c>
      <c r="AA793" s="32">
        <f>LN(Data[[#This Row],[NVActual]]/Data[[#This Row],[MA'[n^1.5']]])</f>
        <v>5.4504882464918456</v>
      </c>
      <c r="AB793" s="32">
        <f>LN(Data[[#This Row],[NVActual]]/Data[[#This Row],[Metcalfe
(n^2)]])</f>
        <v>-1.3182965464449825</v>
      </c>
      <c r="AC793" s="34">
        <f>1+Data[[#This Row],[MA'[NVMetcalfe calc']]]/((Data[[#This Row],[NVM_norm
(scaled)]]-Data[[#This Row],[NV_fund.]])/2)</f>
        <v>-16402531075.464153</v>
      </c>
    </row>
    <row r="794" spans="1:29" x14ac:dyDescent="0.2">
      <c r="A794" s="23">
        <v>43382</v>
      </c>
      <c r="B794" s="24">
        <v>114471737147.256</v>
      </c>
      <c r="C794" s="24">
        <f t="shared" si="97"/>
        <v>112729269482.33748</v>
      </c>
      <c r="D794" s="25">
        <f>LN(Data[[#This Row],[NVActual]])</f>
        <v>25.463593792329537</v>
      </c>
      <c r="E794" s="26">
        <v>604271</v>
      </c>
      <c r="F794" s="40">
        <f>Data[[#This Row],[DAA 
(n)]]^2</f>
        <v>365143441441</v>
      </c>
      <c r="G794" s="41">
        <f t="shared" si="98"/>
        <v>383815652812.46667</v>
      </c>
      <c r="H794" s="28">
        <f>LN(Data[[#This Row],[Metcalfe
(n^2)]])</f>
        <v>26.623556103577776</v>
      </c>
      <c r="I794" s="42">
        <f t="shared" si="99"/>
        <v>26.657773066184305</v>
      </c>
      <c r="J794" s="40">
        <f>Data[[#This Row],[DAA 
(n)]]*LN(Data[[#This Row],[DAA 
(n)]])</f>
        <v>8043921.4351325231</v>
      </c>
      <c r="K794" s="40">
        <f t="shared" si="100"/>
        <v>8231123.1995331934</v>
      </c>
      <c r="L794" s="29">
        <f>LN(Data[[#This Row],[MA'[n*ln(n)']
30d]])</f>
        <v>15.923433039590693</v>
      </c>
      <c r="M794" s="43">
        <f t="shared" si="101"/>
        <v>15.906379100911419</v>
      </c>
      <c r="N794" s="40">
        <f>Data[[#This Row],[DAA 
(n)]]^1.5</f>
        <v>469729275.75678539</v>
      </c>
      <c r="O794" s="40">
        <f t="shared" si="102"/>
        <v>486259122.58040297</v>
      </c>
      <c r="P794" s="43">
        <f>LN(Data[[#This Row],[MA'[n^1.5']]])</f>
        <v>20.002252213811747</v>
      </c>
      <c r="Q794" s="43">
        <f t="shared" si="103"/>
        <v>19.979091188103506</v>
      </c>
      <c r="R794" s="30">
        <f>$O$1+$O$2*Data[[#This Row],[MA'[ln(n^2)']]]</f>
        <v>26.657773066184305</v>
      </c>
      <c r="S794" s="30">
        <f>$Q$1+$Q$2*Data[[#This Row],[MA'[ln(n*ln(n))']]]</f>
        <v>22.765525516503839</v>
      </c>
      <c r="T794" s="31">
        <f>$O$3*Data[[#This Row],[Metcalfe
(n^2)]]</f>
        <v>189874589549.32001</v>
      </c>
      <c r="U794" s="31">
        <f t="shared" si="96"/>
        <v>199584139462.48264</v>
      </c>
      <c r="V794" s="30">
        <f>LN(Data[[#This Row],[MA'[NVA']
30d]]/Data[[#This Row],[MA'[NVMetcalfe calc']]])</f>
        <v>-0.57124680031571007</v>
      </c>
      <c r="W794" s="30">
        <f>$Q$3+Data[[#This Row],[NVM
(scaled)]]/((Data[[#This Row],[Upper Bound]]-Data[[#This Row],[Lower Bound]])/2)</f>
        <v>0.2964694405870425</v>
      </c>
      <c r="X794" s="30">
        <f>(Data[[#This Row],[Upper Bound]]+Data[[#This Row],[Lower Bound]])/2</f>
        <v>24.711649291344074</v>
      </c>
      <c r="Y794" s="29">
        <f>LN(Data[[#This Row],[NVActual]]/Data[[#This Row],[MA'[n^2']
30d]])</f>
        <v>-1.2098344111328543</v>
      </c>
      <c r="Z794" s="29">
        <f>LN(Data[[#This Row],[NVActual]]/Data[[#This Row],[MA'[n*ln(n)']
30d]])</f>
        <v>9.5401607527388421</v>
      </c>
      <c r="AA794" s="29">
        <f>LN(Data[[#This Row],[NVActual]]/Data[[#This Row],[MA'[n^1.5']]])</f>
        <v>5.4613415785177892</v>
      </c>
      <c r="AB794" s="29">
        <f>LN(Data[[#This Row],[NVActual]]/Data[[#This Row],[Metcalfe
(n^2)]])</f>
        <v>-1.15996231124824</v>
      </c>
      <c r="AC794" s="26">
        <f>1+Data[[#This Row],[MA'[NVMetcalfe calc']]]/((Data[[#This Row],[NVM_norm
(scaled)]]-Data[[#This Row],[NV_fund.]])/2)</f>
        <v>-16349184455.758709</v>
      </c>
    </row>
    <row r="795" spans="1:29" x14ac:dyDescent="0.2">
      <c r="A795" s="23">
        <v>43381</v>
      </c>
      <c r="B795" s="24">
        <v>114654659129.209</v>
      </c>
      <c r="C795" s="24">
        <f t="shared" si="97"/>
        <v>112510364674.24886</v>
      </c>
      <c r="D795" s="25">
        <f>LN(Data[[#This Row],[NVActual]])</f>
        <v>25.465190483272071</v>
      </c>
      <c r="E795" s="26">
        <v>643328</v>
      </c>
      <c r="F795" s="40">
        <f>Data[[#This Row],[DAA 
(n)]]^2</f>
        <v>413870915584</v>
      </c>
      <c r="G795" s="41">
        <f t="shared" si="98"/>
        <v>380211524592.46667</v>
      </c>
      <c r="H795" s="28">
        <f>LN(Data[[#This Row],[Metcalfe
(n^2)]])</f>
        <v>26.748819964046309</v>
      </c>
      <c r="I795" s="42">
        <f t="shared" si="99"/>
        <v>26.646068468180136</v>
      </c>
      <c r="J795" s="40">
        <f>Data[[#This Row],[DAA 
(n)]]*LN(Data[[#This Row],[DAA 
(n)]])</f>
        <v>8604132.4249149915</v>
      </c>
      <c r="K795" s="40">
        <f t="shared" si="100"/>
        <v>8184981.7201745063</v>
      </c>
      <c r="L795" s="29">
        <f>LN(Data[[#This Row],[MA'[n*ln(n)']
30d]])</f>
        <v>15.917811535452502</v>
      </c>
      <c r="M795" s="43">
        <f t="shared" si="101"/>
        <v>15.905310241761502</v>
      </c>
      <c r="N795" s="40">
        <f>Data[[#This Row],[DAA 
(n)]]^1.5</f>
        <v>515998787.18929541</v>
      </c>
      <c r="O795" s="40">
        <f t="shared" si="102"/>
        <v>482633912.20130837</v>
      </c>
      <c r="P795" s="43">
        <f>LN(Data[[#This Row],[MA'[n^1.5']]])</f>
        <v>19.994768978477754</v>
      </c>
      <c r="Q795" s="43">
        <f t="shared" si="103"/>
        <v>19.977648559369715</v>
      </c>
      <c r="R795" s="30">
        <f>$O$1+$O$2*Data[[#This Row],[MA'[ln(n^2)']]]</f>
        <v>26.646068468180136</v>
      </c>
      <c r="S795" s="30">
        <f>$Q$1+$Q$2*Data[[#This Row],[MA'[ln(n*ln(n))']]]</f>
        <v>22.763761898906477</v>
      </c>
      <c r="T795" s="31">
        <f>$O$3*Data[[#This Row],[Metcalfe
(n^2)]]</f>
        <v>215212876103.67999</v>
      </c>
      <c r="U795" s="31">
        <f t="shared" si="96"/>
        <v>197709992788.08264</v>
      </c>
      <c r="V795" s="30">
        <f>LN(Data[[#This Row],[MA'[NVA']
30d]]/Data[[#This Row],[MA'[NVMetcalfe calc']]])</f>
        <v>-0.56375592627104287</v>
      </c>
      <c r="W795" s="30">
        <f>$Q$3+Data[[#This Row],[NVM
(scaled)]]/((Data[[#This Row],[Upper Bound]]-Data[[#This Row],[Lower Bound]])/2)</f>
        <v>0.29957681151052629</v>
      </c>
      <c r="X795" s="30">
        <f>(Data[[#This Row],[Upper Bound]]+Data[[#This Row],[Lower Bound]])/2</f>
        <v>24.704915183543307</v>
      </c>
      <c r="Y795" s="32">
        <f>LN(Data[[#This Row],[NVActual]]/Data[[#This Row],[MA'[n^2']
30d]])</f>
        <v>-1.1988030951905428</v>
      </c>
      <c r="Z795" s="32">
        <f>LN(Data[[#This Row],[NVActual]]/Data[[#This Row],[MA'[n*ln(n)']
30d]])</f>
        <v>9.547378947819567</v>
      </c>
      <c r="AA795" s="32">
        <f>LN(Data[[#This Row],[NVActual]]/Data[[#This Row],[MA'[n^1.5']]])</f>
        <v>5.4704215047943148</v>
      </c>
      <c r="AB795" s="32">
        <f>LN(Data[[#This Row],[NVActual]]/Data[[#This Row],[Metcalfe
(n^2)]])</f>
        <v>-1.2836294807742397</v>
      </c>
      <c r="AC795" s="34">
        <f>1+Data[[#This Row],[MA'[NVMetcalfe calc']]]/((Data[[#This Row],[NVM_norm
(scaled)]]-Data[[#This Row],[NV_fund.]])/2)</f>
        <v>-16202192304.159578</v>
      </c>
    </row>
    <row r="796" spans="1:29" x14ac:dyDescent="0.2">
      <c r="A796" s="23">
        <v>43380</v>
      </c>
      <c r="B796" s="24">
        <v>113814915518.548</v>
      </c>
      <c r="C796" s="24">
        <f t="shared" si="97"/>
        <v>112247485121.01845</v>
      </c>
      <c r="D796" s="25">
        <f>LN(Data[[#This Row],[NVActual]])</f>
        <v>25.457839417875558</v>
      </c>
      <c r="E796" s="26">
        <v>618542</v>
      </c>
      <c r="F796" s="40">
        <f>Data[[#This Row],[DAA 
(n)]]^2</f>
        <v>382594205764</v>
      </c>
      <c r="G796" s="41">
        <f t="shared" si="98"/>
        <v>376205612213.83331</v>
      </c>
      <c r="H796" s="28">
        <f>LN(Data[[#This Row],[Metcalfe
(n^2)]])</f>
        <v>26.670240749467787</v>
      </c>
      <c r="I796" s="42">
        <f t="shared" si="99"/>
        <v>26.634634559180643</v>
      </c>
      <c r="J796" s="40">
        <f>Data[[#This Row],[DAA 
(n)]]*LN(Data[[#This Row],[DAA 
(n)]])</f>
        <v>8248332.0268286522</v>
      </c>
      <c r="K796" s="40">
        <f t="shared" si="100"/>
        <v>8136681.1173941102</v>
      </c>
      <c r="L796" s="29">
        <f>LN(Data[[#This Row],[MA'[n*ln(n)']
30d]])</f>
        <v>15.911892929700372</v>
      </c>
      <c r="M796" s="43">
        <f t="shared" si="101"/>
        <v>15.904725524643778</v>
      </c>
      <c r="N796" s="40">
        <f>Data[[#This Row],[DAA 
(n)]]^1.5</f>
        <v>486467455.45994842</v>
      </c>
      <c r="O796" s="40">
        <f t="shared" si="102"/>
        <v>478732357.33171952</v>
      </c>
      <c r="P796" s="43">
        <f>LN(Data[[#This Row],[MA'[n^1.5']]])</f>
        <v>19.986652246253662</v>
      </c>
      <c r="Q796" s="43">
        <f t="shared" si="103"/>
        <v>19.976861720781052</v>
      </c>
      <c r="R796" s="30">
        <f>$O$1+$O$2*Data[[#This Row],[MA'[ln(n^2)']]]</f>
        <v>26.634634559180643</v>
      </c>
      <c r="S796" s="30">
        <f>$Q$1+$Q$2*Data[[#This Row],[MA'[ln(n*ln(n))']]]</f>
        <v>22.762797115662231</v>
      </c>
      <c r="T796" s="31">
        <f>$O$3*Data[[#This Row],[Metcalfe
(n^2)]]</f>
        <v>198948986997.28</v>
      </c>
      <c r="U796" s="31">
        <f t="shared" si="96"/>
        <v>195626918351.19339</v>
      </c>
      <c r="V796" s="30">
        <f>LN(Data[[#This Row],[MA'[NVA']
30d]]/Data[[#This Row],[MA'[NVMetcalfe calc']]])</f>
        <v>-0.55550324541012974</v>
      </c>
      <c r="W796" s="30">
        <f>$Q$3+Data[[#This Row],[NVM
(scaled)]]/((Data[[#This Row],[Upper Bound]]-Data[[#This Row],[Lower Bound]])/2)</f>
        <v>0.30305445876088566</v>
      </c>
      <c r="X796" s="30">
        <f>(Data[[#This Row],[Upper Bound]]+Data[[#This Row],[Lower Bound]])/2</f>
        <v>24.698715837421439</v>
      </c>
      <c r="Y796" s="29">
        <f>LN(Data[[#This Row],[NVActual]]/Data[[#This Row],[MA'[n^2']
30d]])</f>
        <v>-1.1955622539919344</v>
      </c>
      <c r="Z796" s="29">
        <f>LN(Data[[#This Row],[NVActual]]/Data[[#This Row],[MA'[n*ln(n)']
30d]])</f>
        <v>9.5459464881751881</v>
      </c>
      <c r="AA796" s="29">
        <f>LN(Data[[#This Row],[NVActual]]/Data[[#This Row],[MA'[n^1.5']]])</f>
        <v>5.4711871716218967</v>
      </c>
      <c r="AB796" s="29">
        <f>LN(Data[[#This Row],[NVActual]]/Data[[#This Row],[Metcalfe
(n^2)]])</f>
        <v>-1.2124013315922288</v>
      </c>
      <c r="AC796" s="26">
        <f>1+Data[[#This Row],[MA'[NVMetcalfe calc']]]/((Data[[#This Row],[NVM_norm
(scaled)]]-Data[[#This Row],[NV_fund.]])/2)</f>
        <v>-16037845033.389006</v>
      </c>
    </row>
    <row r="797" spans="1:29" x14ac:dyDescent="0.2">
      <c r="A797" s="23">
        <v>43379</v>
      </c>
      <c r="B797" s="24">
        <v>113457592359.561</v>
      </c>
      <c r="C797" s="24">
        <f t="shared" si="97"/>
        <v>112139877132.84114</v>
      </c>
      <c r="D797" s="25">
        <f>LN(Data[[#This Row],[NVActual]])</f>
        <v>25.454694968450116</v>
      </c>
      <c r="E797" s="26">
        <v>569596</v>
      </c>
      <c r="F797" s="40">
        <f>Data[[#This Row],[DAA 
(n)]]^2</f>
        <v>324439603216</v>
      </c>
      <c r="G797" s="41">
        <f t="shared" si="98"/>
        <v>379522138119.33331</v>
      </c>
      <c r="H797" s="28">
        <f>LN(Data[[#This Row],[Metcalfe
(n^2)]])</f>
        <v>26.505365233166671</v>
      </c>
      <c r="I797" s="42">
        <f t="shared" si="99"/>
        <v>26.642339754869976</v>
      </c>
      <c r="J797" s="40">
        <f>Data[[#This Row],[DAA 
(n)]]*LN(Data[[#This Row],[DAA 
(n)]])</f>
        <v>7548675.0076754019</v>
      </c>
      <c r="K797" s="40">
        <f t="shared" si="100"/>
        <v>8173042.8166844463</v>
      </c>
      <c r="L797" s="29">
        <f>LN(Data[[#This Row],[MA'[n*ln(n)']
30d]])</f>
        <v>15.916351835281125</v>
      </c>
      <c r="M797" s="43">
        <f t="shared" si="101"/>
        <v>15.904523500085865</v>
      </c>
      <c r="N797" s="40">
        <f>Data[[#This Row],[DAA 
(n)]]^1.5</f>
        <v>429883123.92256212</v>
      </c>
      <c r="O797" s="40">
        <f t="shared" si="102"/>
        <v>481802005.62822998</v>
      </c>
      <c r="P797" s="43">
        <f>LN(Data[[#This Row],[MA'[n^1.5']]])</f>
        <v>19.993043810918095</v>
      </c>
      <c r="Q797" s="43">
        <f t="shared" si="103"/>
        <v>19.976600044848258</v>
      </c>
      <c r="R797" s="30">
        <f>$O$1+$O$2*Data[[#This Row],[MA'[ln(n^2)']]]</f>
        <v>26.642339754869976</v>
      </c>
      <c r="S797" s="30">
        <f>$Q$1+$Q$2*Data[[#This Row],[MA'[ln(n*ln(n))']]]</f>
        <v>22.762463775141676</v>
      </c>
      <c r="T797" s="31">
        <f>$O$3*Data[[#This Row],[Metcalfe
(n^2)]]</f>
        <v>168708593672.32001</v>
      </c>
      <c r="U797" s="31">
        <f t="shared" si="96"/>
        <v>197351511822.05334</v>
      </c>
      <c r="V797" s="30">
        <f>LN(Data[[#This Row],[MA'[NVA']
30d]]/Data[[#This Row],[MA'[NVMetcalfe calc']]])</f>
        <v>-0.56523946765661259</v>
      </c>
      <c r="W797" s="30">
        <f>$Q$3+Data[[#This Row],[NVM
(scaled)]]/((Data[[#This Row],[Upper Bound]]-Data[[#This Row],[Lower Bound]])/2)</f>
        <v>0.29863013631884433</v>
      </c>
      <c r="X797" s="30">
        <f>(Data[[#This Row],[Upper Bound]]+Data[[#This Row],[Lower Bound]])/2</f>
        <v>24.702401765005824</v>
      </c>
      <c r="Y797" s="32">
        <f>LN(Data[[#This Row],[NVActual]]/Data[[#This Row],[MA'[n^2']
30d]])</f>
        <v>-1.207483798595868</v>
      </c>
      <c r="Z797" s="32">
        <f>LN(Data[[#This Row],[NVActual]]/Data[[#This Row],[MA'[n*ln(n)']
30d]])</f>
        <v>9.5383431331689916</v>
      </c>
      <c r="AA797" s="32">
        <f>LN(Data[[#This Row],[NVActual]]/Data[[#This Row],[MA'[n^1.5']]])</f>
        <v>5.4616511575320201</v>
      </c>
      <c r="AB797" s="32">
        <f>LN(Data[[#This Row],[NVActual]]/Data[[#This Row],[Metcalfe
(n^2)]])</f>
        <v>-1.0506702647165556</v>
      </c>
      <c r="AC797" s="34">
        <f>1+Data[[#This Row],[MA'[NVMetcalfe calc']]]/((Data[[#This Row],[NVM_norm
(scaled)]]-Data[[#This Row],[NV_fund.]])/2)</f>
        <v>-16173853354.525082</v>
      </c>
    </row>
    <row r="798" spans="1:29" x14ac:dyDescent="0.2">
      <c r="A798" s="23">
        <v>43378</v>
      </c>
      <c r="B798" s="24">
        <v>114184670611.299</v>
      </c>
      <c r="C798" s="24">
        <f t="shared" si="97"/>
        <v>112092642638.83682</v>
      </c>
      <c r="D798" s="25">
        <f>LN(Data[[#This Row],[NVActual]])</f>
        <v>25.461082892332534</v>
      </c>
      <c r="E798" s="26">
        <v>686857</v>
      </c>
      <c r="F798" s="40">
        <f>Data[[#This Row],[DAA 
(n)]]^2</f>
        <v>471772538449</v>
      </c>
      <c r="G798" s="41">
        <f t="shared" si="98"/>
        <v>383223524948.79999</v>
      </c>
      <c r="H798" s="28">
        <f>LN(Data[[#This Row],[Metcalfe
(n^2)]])</f>
        <v>26.879762796310313</v>
      </c>
      <c r="I798" s="42">
        <f t="shared" si="99"/>
        <v>26.652151496502277</v>
      </c>
      <c r="J798" s="40">
        <f>Data[[#This Row],[DAA 
(n)]]*LN(Data[[#This Row],[DAA 
(n)]])</f>
        <v>9231276.6174926572</v>
      </c>
      <c r="K798" s="40">
        <f t="shared" si="100"/>
        <v>8216177.0091558695</v>
      </c>
      <c r="L798" s="29">
        <f>LN(Data[[#This Row],[MA'[n*ln(n)']
30d]])</f>
        <v>15.921615574802935</v>
      </c>
      <c r="M798" s="43">
        <f t="shared" si="101"/>
        <v>15.904054110493643</v>
      </c>
      <c r="N798" s="40">
        <f>Data[[#This Row],[DAA 
(n)]]^1.5</f>
        <v>569245351.70826304</v>
      </c>
      <c r="O798" s="40">
        <f t="shared" si="102"/>
        <v>485341796.9616946</v>
      </c>
      <c r="P798" s="43">
        <f>LN(Data[[#This Row],[MA'[n^1.5']]])</f>
        <v>20.000363936695443</v>
      </c>
      <c r="Q798" s="43">
        <f t="shared" si="103"/>
        <v>19.975953617952197</v>
      </c>
      <c r="R798" s="30">
        <f>$O$1+$O$2*Data[[#This Row],[MA'[ln(n^2)']]]</f>
        <v>26.652151496502277</v>
      </c>
      <c r="S798" s="30">
        <f>$Q$1+$Q$2*Data[[#This Row],[MA'[ln(n*ln(n))']]]</f>
        <v>22.76168928231451</v>
      </c>
      <c r="T798" s="31">
        <f>$O$3*Data[[#This Row],[Metcalfe
(n^2)]]</f>
        <v>245321719993.48001</v>
      </c>
      <c r="U798" s="31">
        <f t="shared" si="96"/>
        <v>199276232973.37604</v>
      </c>
      <c r="V798" s="30">
        <f>LN(Data[[#This Row],[MA'[NVA']
30d]]/Data[[#This Row],[MA'[NVMetcalfe calc']]])</f>
        <v>-0.57536627179100108</v>
      </c>
      <c r="W798" s="30">
        <f>$Q$3+Data[[#This Row],[NVM
(scaled)]]/((Data[[#This Row],[Upper Bound]]-Data[[#This Row],[Lower Bound]])/2)</f>
        <v>0.29421701067150785</v>
      </c>
      <c r="X798" s="30">
        <f>(Data[[#This Row],[Upper Bound]]+Data[[#This Row],[Lower Bound]])/2</f>
        <v>24.706920389408396</v>
      </c>
      <c r="Y798" s="29">
        <f>LN(Data[[#This Row],[NVActual]]/Data[[#This Row],[MA'[n^2']
30d]])</f>
        <v>-1.2108013796112123</v>
      </c>
      <c r="Z798" s="29">
        <f>LN(Data[[#This Row],[NVActual]]/Data[[#This Row],[MA'[n*ln(n)']
30d]])</f>
        <v>9.539467317529601</v>
      </c>
      <c r="AA798" s="29">
        <f>LN(Data[[#This Row],[NVActual]]/Data[[#This Row],[MA'[n^1.5']]])</f>
        <v>5.4607189556370939</v>
      </c>
      <c r="AB798" s="29">
        <f>LN(Data[[#This Row],[NVActual]]/Data[[#This Row],[Metcalfe
(n^2)]])</f>
        <v>-1.4186799039777778</v>
      </c>
      <c r="AC798" s="26">
        <f>1+Data[[#This Row],[MA'[NVMetcalfe calc']]]/((Data[[#This Row],[NVM_norm
(scaled)]]-Data[[#This Row],[NV_fund.]])/2)</f>
        <v>-16325617844.907454</v>
      </c>
    </row>
    <row r="799" spans="1:29" x14ac:dyDescent="0.2">
      <c r="A799" s="23">
        <v>43377</v>
      </c>
      <c r="B799" s="24">
        <v>113390928115.679</v>
      </c>
      <c r="C799" s="24">
        <f t="shared" si="97"/>
        <v>112203915625.14389</v>
      </c>
      <c r="D799" s="25">
        <f>LN(Data[[#This Row],[NVActual]])</f>
        <v>25.454107226060071</v>
      </c>
      <c r="E799" s="26">
        <v>653916</v>
      </c>
      <c r="F799" s="40">
        <f>Data[[#This Row],[DAA 
(n)]]^2</f>
        <v>427606135056</v>
      </c>
      <c r="G799" s="41">
        <f t="shared" si="98"/>
        <v>381362177839.96667</v>
      </c>
      <c r="H799" s="28">
        <f>LN(Data[[#This Row],[Metcalfe
(n^2)]])</f>
        <v>26.781468363646386</v>
      </c>
      <c r="I799" s="42">
        <f t="shared" si="99"/>
        <v>26.647952334067938</v>
      </c>
      <c r="J799" s="40">
        <f>Data[[#This Row],[DAA 
(n)]]*LN(Data[[#This Row],[DAA 
(n)]])</f>
        <v>8756415.3332410958</v>
      </c>
      <c r="K799" s="40">
        <f t="shared" si="100"/>
        <v>8196038.9042025348</v>
      </c>
      <c r="L799" s="29">
        <f>LN(Data[[#This Row],[MA'[n*ln(n)']
30d]])</f>
        <v>15.919161535060084</v>
      </c>
      <c r="M799" s="43">
        <f t="shared" si="101"/>
        <v>15.903510342398267</v>
      </c>
      <c r="N799" s="40">
        <f>Data[[#This Row],[DAA 
(n)]]^1.5</f>
        <v>528789649.49333102</v>
      </c>
      <c r="O799" s="40">
        <f t="shared" si="102"/>
        <v>483631117.54185134</v>
      </c>
      <c r="P799" s="43">
        <f>LN(Data[[#This Row],[MA'[n^1.5']]])</f>
        <v>19.996833020254861</v>
      </c>
      <c r="Q799" s="43">
        <f t="shared" si="103"/>
        <v>19.975211338530634</v>
      </c>
      <c r="R799" s="30">
        <f>$O$1+$O$2*Data[[#This Row],[MA'[ln(n^2)']]]</f>
        <v>26.647952334067938</v>
      </c>
      <c r="S799" s="30">
        <f>$Q$1+$Q$2*Data[[#This Row],[MA'[ln(n*ln(n))']]]</f>
        <v>22.760792064957137</v>
      </c>
      <c r="T799" s="31">
        <f>$O$3*Data[[#This Row],[Metcalfe
(n^2)]]</f>
        <v>222355190229.12</v>
      </c>
      <c r="U799" s="31">
        <f t="shared" si="96"/>
        <v>198308332476.78268</v>
      </c>
      <c r="V799" s="30">
        <f>LN(Data[[#This Row],[MA'[NVA']
30d]]/Data[[#This Row],[MA'[NVMetcalfe calc']]])</f>
        <v>-0.56950516309356891</v>
      </c>
      <c r="W799" s="30">
        <f>$Q$3+Data[[#This Row],[NVM
(scaled)]]/((Data[[#This Row],[Upper Bound]]-Data[[#This Row],[Lower Bound]])/2)</f>
        <v>0.2969813829807203</v>
      </c>
      <c r="X799" s="30">
        <f>(Data[[#This Row],[Upper Bound]]+Data[[#This Row],[Lower Bound]])/2</f>
        <v>24.704372199512537</v>
      </c>
      <c r="Y799" s="32">
        <f>LN(Data[[#This Row],[NVActual]]/Data[[#This Row],[MA'[n^2']
30d]])</f>
        <v>-1.2129081324860471</v>
      </c>
      <c r="Z799" s="32">
        <f>LN(Data[[#This Row],[NVActual]]/Data[[#This Row],[MA'[n*ln(n)']
30d]])</f>
        <v>9.5349456909999883</v>
      </c>
      <c r="AA799" s="32">
        <f>LN(Data[[#This Row],[NVActual]]/Data[[#This Row],[MA'[n^1.5']]])</f>
        <v>5.4572742058052102</v>
      </c>
      <c r="AB799" s="32">
        <f>LN(Data[[#This Row],[NVActual]]/Data[[#This Row],[Metcalfe
(n^2)]])</f>
        <v>-1.3273611375863152</v>
      </c>
      <c r="AC799" s="34">
        <f>1+Data[[#This Row],[MA'[NVMetcalfe calc']]]/((Data[[#This Row],[NVM_norm
(scaled)]]-Data[[#This Row],[NV_fund.]])/2)</f>
        <v>-16249859229.546089</v>
      </c>
    </row>
    <row r="800" spans="1:29" x14ac:dyDescent="0.2">
      <c r="A800" s="23">
        <v>43376</v>
      </c>
      <c r="B800" s="24">
        <v>112138394238.332</v>
      </c>
      <c r="C800" s="24">
        <f t="shared" si="97"/>
        <v>112655106302.66576</v>
      </c>
      <c r="D800" s="25">
        <f>LN(Data[[#This Row],[NVActual]])</f>
        <v>25.44299960828074</v>
      </c>
      <c r="E800" s="26">
        <v>695230</v>
      </c>
      <c r="F800" s="40">
        <f>Data[[#This Row],[DAA 
(n)]]^2</f>
        <v>483344752900</v>
      </c>
      <c r="G800" s="41">
        <f t="shared" si="98"/>
        <v>381036103686.40002</v>
      </c>
      <c r="H800" s="28">
        <f>LN(Data[[#This Row],[Metcalfe
(n^2)]])</f>
        <v>26.903996010103469</v>
      </c>
      <c r="I800" s="42">
        <f t="shared" si="99"/>
        <v>26.647180919074557</v>
      </c>
      <c r="J800" s="40">
        <f>Data[[#This Row],[DAA 
(n)]]*LN(Data[[#This Row],[DAA 
(n)]])</f>
        <v>9352232.5730521176</v>
      </c>
      <c r="K800" s="40">
        <f t="shared" si="100"/>
        <v>8192431.635801631</v>
      </c>
      <c r="L800" s="29">
        <f>LN(Data[[#This Row],[MA'[n*ln(n)']
30d]])</f>
        <v>15.918721314790552</v>
      </c>
      <c r="M800" s="43">
        <f t="shared" si="101"/>
        <v>15.903062144352935</v>
      </c>
      <c r="N800" s="40">
        <f>Data[[#This Row],[DAA 
(n)]]^1.5</f>
        <v>579685925.78970408</v>
      </c>
      <c r="O800" s="40">
        <f t="shared" si="102"/>
        <v>483327820.10029823</v>
      </c>
      <c r="P800" s="43">
        <f>LN(Data[[#This Row],[MA'[n^1.5']]])</f>
        <v>19.99620569795669</v>
      </c>
      <c r="Q800" s="43">
        <f t="shared" si="103"/>
        <v>19.974606446606362</v>
      </c>
      <c r="R800" s="30">
        <f>$O$1+$O$2*Data[[#This Row],[MA'[ln(n^2)']]]</f>
        <v>26.647180919074557</v>
      </c>
      <c r="S800" s="30">
        <f>$Q$1+$Q$2*Data[[#This Row],[MA'[ln(n*ln(n))']]]</f>
        <v>22.76005253818234</v>
      </c>
      <c r="T800" s="31">
        <f>$O$3*Data[[#This Row],[Metcalfe
(n^2)]]</f>
        <v>251339271508</v>
      </c>
      <c r="U800" s="31">
        <f t="shared" si="96"/>
        <v>198138773916.92807</v>
      </c>
      <c r="V800" s="30">
        <f>LN(Data[[#This Row],[MA'[NVA']
30d]]/Data[[#This Row],[MA'[NVMetcalfe calc']]])</f>
        <v>-0.56463666879291918</v>
      </c>
      <c r="W800" s="30">
        <f>$Q$3+Data[[#This Row],[NVM
(scaled)]]/((Data[[#This Row],[Upper Bound]]-Data[[#This Row],[Lower Bound]])/2)</f>
        <v>0.2994839102467115</v>
      </c>
      <c r="X800" s="30">
        <f>(Data[[#This Row],[Upper Bound]]+Data[[#This Row],[Lower Bound]])/2</f>
        <v>24.703616728628447</v>
      </c>
      <c r="Y800" s="29">
        <f>LN(Data[[#This Row],[NVActual]]/Data[[#This Row],[MA'[n^2']
30d]])</f>
        <v>-1.2231603596346547</v>
      </c>
      <c r="Z800" s="29">
        <f>LN(Data[[#This Row],[NVActual]]/Data[[#This Row],[MA'[n*ln(n)']
30d]])</f>
        <v>9.5242782934901875</v>
      </c>
      <c r="AA800" s="29">
        <f>LN(Data[[#This Row],[NVActual]]/Data[[#This Row],[MA'[n^1.5']]])</f>
        <v>5.4467939103240495</v>
      </c>
      <c r="AB800" s="29">
        <f>LN(Data[[#This Row],[NVActual]]/Data[[#This Row],[Metcalfe
(n^2)]])</f>
        <v>-1.4609964018227315</v>
      </c>
      <c r="AC800" s="26">
        <f>1+Data[[#This Row],[MA'[NVMetcalfe calc']]]/((Data[[#This Row],[NVM_norm
(scaled)]]-Data[[#This Row],[NV_fund.]])/2)</f>
        <v>-16238132727.706142</v>
      </c>
    </row>
    <row r="801" spans="1:29" x14ac:dyDescent="0.2">
      <c r="A801" s="23">
        <v>43375</v>
      </c>
      <c r="B801" s="24">
        <v>112923694623.179</v>
      </c>
      <c r="C801" s="24">
        <f t="shared" si="97"/>
        <v>113092078183.38522</v>
      </c>
      <c r="D801" s="25">
        <f>LN(Data[[#This Row],[NVActual]])</f>
        <v>25.449978158740645</v>
      </c>
      <c r="E801" s="26">
        <v>660448</v>
      </c>
      <c r="F801" s="40">
        <f>Data[[#This Row],[DAA 
(n)]]^2</f>
        <v>436191560704</v>
      </c>
      <c r="G801" s="41">
        <f t="shared" si="98"/>
        <v>377577539771.36664</v>
      </c>
      <c r="H801" s="28">
        <f>LN(Data[[#This Row],[Metcalfe
(n^2)]])</f>
        <v>26.801347343218204</v>
      </c>
      <c r="I801" s="42">
        <f t="shared" si="99"/>
        <v>26.639126113986446</v>
      </c>
      <c r="J801" s="40">
        <f>Data[[#This Row],[DAA 
(n)]]*LN(Data[[#This Row],[DAA 
(n)]])</f>
        <v>8850448.1250668876</v>
      </c>
      <c r="K801" s="40">
        <f t="shared" si="100"/>
        <v>8154471.5769639611</v>
      </c>
      <c r="L801" s="29">
        <f>LN(Data[[#This Row],[MA'[n*ln(n)']
30d]])</f>
        <v>15.914076994508495</v>
      </c>
      <c r="M801" s="43">
        <f t="shared" si="101"/>
        <v>15.902331876167791</v>
      </c>
      <c r="N801" s="40">
        <f>Data[[#This Row],[DAA 
(n)]]^1.5</f>
        <v>536732562.71986729</v>
      </c>
      <c r="O801" s="40">
        <f t="shared" si="102"/>
        <v>480124878.79570162</v>
      </c>
      <c r="P801" s="43">
        <f>LN(Data[[#This Row],[MA'[n^1.5']]])</f>
        <v>19.989556792187095</v>
      </c>
      <c r="Q801" s="43">
        <f t="shared" si="103"/>
        <v>19.973620307594295</v>
      </c>
      <c r="R801" s="30">
        <f>$O$1+$O$2*Data[[#This Row],[MA'[ln(n^2)']]]</f>
        <v>26.639126113986446</v>
      </c>
      <c r="S801" s="30">
        <f>$Q$1+$Q$2*Data[[#This Row],[MA'[ln(n*ln(n))']]]</f>
        <v>22.758847595676855</v>
      </c>
      <c r="T801" s="31">
        <f>$O$3*Data[[#This Row],[Metcalfe
(n^2)]]</f>
        <v>226819611566.08002</v>
      </c>
      <c r="U801" s="31">
        <f t="shared" si="96"/>
        <v>196340320681.11072</v>
      </c>
      <c r="V801" s="30">
        <f>LN(Data[[#This Row],[MA'[NVA']
30d]]/Data[[#This Row],[MA'[NVMetcalfe calc']]])</f>
        <v>-0.55164714547613436</v>
      </c>
      <c r="W801" s="30">
        <f>$Q$3+Data[[#This Row],[NVM
(scaled)]]/((Data[[#This Row],[Upper Bound]]-Data[[#This Row],[Lower Bound]])/2)</f>
        <v>0.30566621165304669</v>
      </c>
      <c r="X801" s="30">
        <f>(Data[[#This Row],[Upper Bound]]+Data[[#This Row],[Lower Bound]])/2</f>
        <v>24.698986854831652</v>
      </c>
      <c r="Y801" s="32">
        <f>LN(Data[[#This Row],[NVActual]]/Data[[#This Row],[MA'[n^2']
30d]])</f>
        <v>-1.2070636291703194</v>
      </c>
      <c r="Z801" s="32">
        <f>LN(Data[[#This Row],[NVActual]]/Data[[#This Row],[MA'[n*ln(n)']
30d]])</f>
        <v>9.5359011642321505</v>
      </c>
      <c r="AA801" s="32">
        <f>LN(Data[[#This Row],[NVActual]]/Data[[#This Row],[MA'[n^1.5']]])</f>
        <v>5.4604213665535495</v>
      </c>
      <c r="AB801" s="32">
        <f>LN(Data[[#This Row],[NVActual]]/Data[[#This Row],[Metcalfe
(n^2)]])</f>
        <v>-1.3513691844775582</v>
      </c>
      <c r="AC801" s="34">
        <f>1+Data[[#This Row],[MA'[NVMetcalfe calc']]]/((Data[[#This Row],[NVM_norm
(scaled)]]-Data[[#This Row],[NV_fund.]])/2)</f>
        <v>-16097875606.273314</v>
      </c>
    </row>
    <row r="802" spans="1:29" x14ac:dyDescent="0.2">
      <c r="A802" s="23">
        <v>43374</v>
      </c>
      <c r="B802" s="24">
        <v>113691387610.73399</v>
      </c>
      <c r="C802" s="24">
        <f t="shared" si="97"/>
        <v>113517271644.7603</v>
      </c>
      <c r="D802" s="25">
        <f>LN(Data[[#This Row],[NVActual]])</f>
        <v>25.456753488226543</v>
      </c>
      <c r="E802" s="26">
        <v>688212</v>
      </c>
      <c r="F802" s="40">
        <f>Data[[#This Row],[DAA 
(n)]]^2</f>
        <v>473635756944</v>
      </c>
      <c r="G802" s="41">
        <f t="shared" si="98"/>
        <v>371106522681.53333</v>
      </c>
      <c r="H802" s="28">
        <f>LN(Data[[#This Row],[Metcalfe
(n^2)]])</f>
        <v>26.883704417970257</v>
      </c>
      <c r="I802" s="42">
        <f t="shared" si="99"/>
        <v>26.619496395738832</v>
      </c>
      <c r="J802" s="40">
        <f>Data[[#This Row],[DAA 
(n)]]*LN(Data[[#This Row],[DAA 
(n)]])</f>
        <v>9250843.9924500734</v>
      </c>
      <c r="K802" s="40">
        <f t="shared" si="100"/>
        <v>8074397.4663644182</v>
      </c>
      <c r="L802" s="29">
        <f>LN(Data[[#This Row],[MA'[n*ln(n)']
30d]])</f>
        <v>15.904208807120503</v>
      </c>
      <c r="M802" s="43">
        <f t="shared" si="101"/>
        <v>15.90162000772515</v>
      </c>
      <c r="N802" s="40">
        <f>Data[[#This Row],[DAA 
(n)]]^1.5</f>
        <v>570930653.89585245</v>
      </c>
      <c r="O802" s="40">
        <f t="shared" si="102"/>
        <v>473737092.87118697</v>
      </c>
      <c r="P802" s="43">
        <f>LN(Data[[#This Row],[MA'[n^1.5']]])</f>
        <v>19.97616306939069</v>
      </c>
      <c r="Q802" s="43">
        <f t="shared" si="103"/>
        <v>19.972668927254066</v>
      </c>
      <c r="R802" s="30">
        <f>$O$1+$O$2*Data[[#This Row],[MA'[ln(n^2)']]]</f>
        <v>26.619496395738832</v>
      </c>
      <c r="S802" s="30">
        <f>$Q$1+$Q$2*Data[[#This Row],[MA'[ln(n*ln(n))']]]</f>
        <v>22.757673012746494</v>
      </c>
      <c r="T802" s="31">
        <f>$O$3*Data[[#This Row],[Metcalfe
(n^2)]]</f>
        <v>246290593610.88</v>
      </c>
      <c r="U802" s="31">
        <f t="shared" si="96"/>
        <v>192975391794.39734</v>
      </c>
      <c r="V802" s="30">
        <f>LN(Data[[#This Row],[MA'[NVA']
30d]]/Data[[#This Row],[MA'[NVMetcalfe calc']]])</f>
        <v>-0.53060767869373404</v>
      </c>
      <c r="W802" s="30">
        <f>$Q$3+Data[[#This Row],[NVM
(scaled)]]/((Data[[#This Row],[Upper Bound]]-Data[[#This Row],[Lower Bound]])/2)</f>
        <v>0.31520354968559322</v>
      </c>
      <c r="X802" s="30">
        <f>(Data[[#This Row],[Upper Bound]]+Data[[#This Row],[Lower Bound]])/2</f>
        <v>24.688584704242665</v>
      </c>
      <c r="Y802" s="29">
        <f>LN(Data[[#This Row],[NVActual]]/Data[[#This Row],[MA'[n^2']
30d]])</f>
        <v>-1.1830014932461645</v>
      </c>
      <c r="Z802" s="29">
        <f>LN(Data[[#This Row],[NVActual]]/Data[[#This Row],[MA'[n*ln(n)']
30d]])</f>
        <v>9.5525446811060402</v>
      </c>
      <c r="AA802" s="29">
        <f>LN(Data[[#This Row],[NVActual]]/Data[[#This Row],[MA'[n^1.5']]])</f>
        <v>5.4805904188358499</v>
      </c>
      <c r="AB802" s="29">
        <f>LN(Data[[#This Row],[NVActual]]/Data[[#This Row],[Metcalfe
(n^2)]])</f>
        <v>-1.4269509297437148</v>
      </c>
      <c r="AC802" s="26">
        <f>1+Data[[#This Row],[MA'[NVMetcalfe calc']]]/((Data[[#This Row],[NVM_norm
(scaled)]]-Data[[#This Row],[NV_fund.]])/2)</f>
        <v>-15834929963.841326</v>
      </c>
    </row>
    <row r="803" spans="1:29" x14ac:dyDescent="0.2">
      <c r="A803" s="23">
        <v>43373</v>
      </c>
      <c r="B803" s="24">
        <v>114325063066.957</v>
      </c>
      <c r="C803" s="24">
        <f t="shared" si="97"/>
        <v>113864442207.12231</v>
      </c>
      <c r="D803" s="25">
        <f>LN(Data[[#This Row],[NVActual]])</f>
        <v>25.462311658136624</v>
      </c>
      <c r="E803" s="26">
        <v>514766</v>
      </c>
      <c r="F803" s="40">
        <f>Data[[#This Row],[DAA 
(n)]]^2</f>
        <v>264984034756</v>
      </c>
      <c r="G803" s="41">
        <f t="shared" si="98"/>
        <v>365644596014.36664</v>
      </c>
      <c r="H803" s="28">
        <f>LN(Data[[#This Row],[Metcalfe
(n^2)]])</f>
        <v>26.302935414913986</v>
      </c>
      <c r="I803" s="42">
        <f t="shared" si="99"/>
        <v>26.605343635466898</v>
      </c>
      <c r="J803" s="40">
        <f>Data[[#This Row],[DAA 
(n)]]*LN(Data[[#This Row],[DAA 
(n)]])</f>
        <v>6769928.4258968066</v>
      </c>
      <c r="K803" s="40">
        <f t="shared" si="100"/>
        <v>8011478.3087531589</v>
      </c>
      <c r="L803" s="29">
        <f>LN(Data[[#This Row],[MA'[n*ln(n)']
30d]])</f>
        <v>15.896385859912602</v>
      </c>
      <c r="M803" s="43">
        <f t="shared" si="101"/>
        <v>15.90163763254092</v>
      </c>
      <c r="N803" s="40">
        <f>Data[[#This Row],[DAA 
(n)]]^1.5</f>
        <v>369330166.15923363</v>
      </c>
      <c r="O803" s="40">
        <f t="shared" si="102"/>
        <v>468547044.30367333</v>
      </c>
      <c r="P803" s="43">
        <f>LN(Data[[#This Row],[MA'[n^1.5']]])</f>
        <v>19.965147069337224</v>
      </c>
      <c r="Q803" s="43">
        <f t="shared" si="103"/>
        <v>19.97271613539527</v>
      </c>
      <c r="R803" s="30">
        <f>$O$1+$O$2*Data[[#This Row],[MA'[ln(n^2)']]]</f>
        <v>26.605343635466898</v>
      </c>
      <c r="S803" s="30">
        <f>$Q$1+$Q$2*Data[[#This Row],[MA'[ln(n*ln(n))']]]</f>
        <v>22.757702093692515</v>
      </c>
      <c r="T803" s="31">
        <f>$O$3*Data[[#This Row],[Metcalfe
(n^2)]]</f>
        <v>137791698073.12</v>
      </c>
      <c r="U803" s="31">
        <f t="shared" si="96"/>
        <v>190135189927.47067</v>
      </c>
      <c r="V803" s="30">
        <f>LN(Data[[#This Row],[MA'[NVA']
30d]]/Data[[#This Row],[MA'[NVMetcalfe calc']]])</f>
        <v>-0.51272670767622974</v>
      </c>
      <c r="W803" s="30">
        <f>$Q$3+Data[[#This Row],[NVM
(scaled)]]/((Data[[#This Row],[Upper Bound]]-Data[[#This Row],[Lower Bound]])/2)</f>
        <v>0.32348520016249738</v>
      </c>
      <c r="X803" s="30">
        <f>(Data[[#This Row],[Upper Bound]]+Data[[#This Row],[Lower Bound]])/2</f>
        <v>24.681522864579705</v>
      </c>
      <c r="Y803" s="32">
        <f>LN(Data[[#This Row],[NVActual]]/Data[[#This Row],[MA'[n^2']
30d]])</f>
        <v>-1.1626159912964271</v>
      </c>
      <c r="Z803" s="32">
        <f>LN(Data[[#This Row],[NVActual]]/Data[[#This Row],[MA'[n*ln(n)']
30d]])</f>
        <v>9.5659257982240202</v>
      </c>
      <c r="AA803" s="32">
        <f>LN(Data[[#This Row],[NVActual]]/Data[[#This Row],[MA'[n^1.5']]])</f>
        <v>5.4971645887993992</v>
      </c>
      <c r="AB803" s="32">
        <f>LN(Data[[#This Row],[NVActual]]/Data[[#This Row],[Metcalfe
(n^2)]])</f>
        <v>-0.84062375677736112</v>
      </c>
      <c r="AC803" s="34">
        <f>1+Data[[#This Row],[MA'[NVMetcalfe calc']]]/((Data[[#This Row],[NVM_norm
(scaled)]]-Data[[#This Row],[NV_fund.]])/2)</f>
        <v>-15611700132.399878</v>
      </c>
    </row>
    <row r="804" spans="1:29" x14ac:dyDescent="0.2">
      <c r="A804" s="23">
        <v>43372</v>
      </c>
      <c r="B804" s="24">
        <v>113959121295.65199</v>
      </c>
      <c r="C804" s="24">
        <f t="shared" si="97"/>
        <v>114091870349.43845</v>
      </c>
      <c r="D804" s="25">
        <f>LN(Data[[#This Row],[NVActual]])</f>
        <v>25.459105635908028</v>
      </c>
      <c r="E804" s="26">
        <v>564628</v>
      </c>
      <c r="F804" s="40">
        <f>Data[[#This Row],[DAA 
(n)]]^2</f>
        <v>318804778384</v>
      </c>
      <c r="G804" s="41">
        <f t="shared" si="98"/>
        <v>371253799876.66669</v>
      </c>
      <c r="H804" s="28">
        <f>LN(Data[[#This Row],[Metcalfe
(n^2)]])</f>
        <v>26.487844772407609</v>
      </c>
      <c r="I804" s="42">
        <f t="shared" si="99"/>
        <v>26.621732594779512</v>
      </c>
      <c r="J804" s="40">
        <f>Data[[#This Row],[DAA 
(n)]]*LN(Data[[#This Row],[DAA 
(n)]])</f>
        <v>7477889.4090774814</v>
      </c>
      <c r="K804" s="40">
        <f t="shared" si="100"/>
        <v>8079762.0003197342</v>
      </c>
      <c r="L804" s="29">
        <f>LN(Data[[#This Row],[MA'[n*ln(n)']
30d]])</f>
        <v>15.904872974657486</v>
      </c>
      <c r="M804" s="43">
        <f t="shared" si="101"/>
        <v>15.90204534619591</v>
      </c>
      <c r="N804" s="40">
        <f>Data[[#This Row],[DAA 
(n)]]^1.5</f>
        <v>424271262.76640648</v>
      </c>
      <c r="O804" s="40">
        <f t="shared" si="102"/>
        <v>474036870.91303217</v>
      </c>
      <c r="P804" s="43">
        <f>LN(Data[[#This Row],[MA'[n^1.5']]])</f>
        <v>19.976795663370474</v>
      </c>
      <c r="Q804" s="43">
        <f t="shared" si="103"/>
        <v>19.973307929324356</v>
      </c>
      <c r="R804" s="30">
        <f>$O$1+$O$2*Data[[#This Row],[MA'[ln(n^2)']]]</f>
        <v>26.621732594779512</v>
      </c>
      <c r="S804" s="30">
        <f>$Q$1+$Q$2*Data[[#This Row],[MA'[ln(n*ln(n))']]]</f>
        <v>22.758374821223249</v>
      </c>
      <c r="T804" s="31">
        <f>$O$3*Data[[#This Row],[Metcalfe
(n^2)]]</f>
        <v>165778484759.67999</v>
      </c>
      <c r="U804" s="31">
        <f t="shared" si="96"/>
        <v>193051975935.86667</v>
      </c>
      <c r="V804" s="30">
        <f>LN(Data[[#This Row],[MA'[NVA']
30d]]/Data[[#This Row],[MA'[NVMetcalfe calc']]])</f>
        <v>-0.52595545391030452</v>
      </c>
      <c r="W804" s="30">
        <f>$Q$3+Data[[#This Row],[NVM
(scaled)]]/((Data[[#This Row],[Upper Bound]]-Data[[#This Row],[Lower Bound]])/2)</f>
        <v>0.31772107335730554</v>
      </c>
      <c r="X804" s="30">
        <f>(Data[[#This Row],[Upper Bound]]+Data[[#This Row],[Lower Bound]])/2</f>
        <v>24.690053708001379</v>
      </c>
      <c r="Y804" s="29">
        <f>LN(Data[[#This Row],[NVActual]]/Data[[#This Row],[MA'[n^2']
30d]])</f>
        <v>-1.1810461264609371</v>
      </c>
      <c r="Z804" s="29">
        <f>LN(Data[[#This Row],[NVActual]]/Data[[#This Row],[MA'[n*ln(n)']
30d]])</f>
        <v>9.5542326612505413</v>
      </c>
      <c r="AA804" s="29">
        <f>LN(Data[[#This Row],[NVActual]]/Data[[#This Row],[MA'[n^1.5']]])</f>
        <v>5.4823099725375535</v>
      </c>
      <c r="AB804" s="29">
        <f>LN(Data[[#This Row],[NVActual]]/Data[[#This Row],[Metcalfe
(n^2)]])</f>
        <v>-1.0287391364995806</v>
      </c>
      <c r="AC804" s="26">
        <f>1+Data[[#This Row],[MA'[NVMetcalfe calc']]]/((Data[[#This Row],[NVM_norm
(scaled)]]-Data[[#This Row],[NV_fund.]])/2)</f>
        <v>-15841895711.637104</v>
      </c>
    </row>
    <row r="805" spans="1:29" x14ac:dyDescent="0.2">
      <c r="A805" s="23">
        <v>43371</v>
      </c>
      <c r="B805" s="24">
        <v>114599980309.95399</v>
      </c>
      <c r="C805" s="24">
        <f t="shared" si="97"/>
        <v>114298773504.47531</v>
      </c>
      <c r="D805" s="25">
        <f>LN(Data[[#This Row],[NVActual]])</f>
        <v>25.464713469411624</v>
      </c>
      <c r="E805" s="26">
        <v>654875</v>
      </c>
      <c r="F805" s="40">
        <f>Data[[#This Row],[DAA 
(n)]]^2</f>
        <v>428861265625</v>
      </c>
      <c r="G805" s="41">
        <f t="shared" si="98"/>
        <v>373694265297.06665</v>
      </c>
      <c r="H805" s="28">
        <f>LN(Data[[#This Row],[Metcalfe
(n^2)]])</f>
        <v>26.784399313421041</v>
      </c>
      <c r="I805" s="42">
        <f t="shared" si="99"/>
        <v>26.628623618507838</v>
      </c>
      <c r="J805" s="40">
        <f>Data[[#This Row],[DAA 
(n)]]*LN(Data[[#This Row],[DAA 
(n)]])</f>
        <v>8770216.7501883022</v>
      </c>
      <c r="K805" s="40">
        <f t="shared" si="100"/>
        <v>8109063.1439296575</v>
      </c>
      <c r="L805" s="29">
        <f>LN(Data[[#This Row],[MA'[n*ln(n)']
30d]])</f>
        <v>15.908492900791142</v>
      </c>
      <c r="M805" s="43">
        <f t="shared" si="101"/>
        <v>15.902248710153087</v>
      </c>
      <c r="N805" s="40">
        <f>Data[[#This Row],[DAA 
(n)]]^1.5</f>
        <v>529953319.9501372</v>
      </c>
      <c r="O805" s="40">
        <f t="shared" si="102"/>
        <v>476408745.96665794</v>
      </c>
      <c r="P805" s="43">
        <f>LN(Data[[#This Row],[MA'[n^1.5']]])</f>
        <v>19.981786753729168</v>
      </c>
      <c r="Q805" s="43">
        <f t="shared" si="103"/>
        <v>19.973625738298541</v>
      </c>
      <c r="R805" s="30">
        <f>$O$1+$O$2*Data[[#This Row],[MA'[ln(n^2)']]]</f>
        <v>26.628623618507838</v>
      </c>
      <c r="S805" s="30">
        <f>$Q$1+$Q$2*Data[[#This Row],[MA'[ln(n*ln(n))']]]</f>
        <v>22.758710371752592</v>
      </c>
      <c r="T805" s="31">
        <f>$O$3*Data[[#This Row],[Metcalfe
(n^2)]]</f>
        <v>223007858125</v>
      </c>
      <c r="U805" s="31">
        <f t="shared" si="96"/>
        <v>194321017954.47467</v>
      </c>
      <c r="V805" s="30">
        <f>LN(Data[[#This Row],[MA'[NVA']
30d]]/Data[[#This Row],[MA'[NVMetcalfe calc']]])</f>
        <v>-0.53069568297864378</v>
      </c>
      <c r="W805" s="30">
        <f>$Q$3+Data[[#This Row],[NVM
(scaled)]]/((Data[[#This Row],[Upper Bound]]-Data[[#This Row],[Lower Bound]])/2)</f>
        <v>0.31573251691178911</v>
      </c>
      <c r="X805" s="30">
        <f>(Data[[#This Row],[Upper Bound]]+Data[[#This Row],[Lower Bound]])/2</f>
        <v>24.693666995130215</v>
      </c>
      <c r="Y805" s="32">
        <f>LN(Data[[#This Row],[NVActual]]/Data[[#This Row],[MA'[n^2']
30d]])</f>
        <v>-1.1819903581687567</v>
      </c>
      <c r="Z805" s="32">
        <f>LN(Data[[#This Row],[NVActual]]/Data[[#This Row],[MA'[n*ln(n)']
30d]])</f>
        <v>9.556220568620482</v>
      </c>
      <c r="AA805" s="32">
        <f>LN(Data[[#This Row],[NVActual]]/Data[[#This Row],[MA'[n^1.5']]])</f>
        <v>5.4829267156824582</v>
      </c>
      <c r="AB805" s="32">
        <f>LN(Data[[#This Row],[NVActual]]/Data[[#This Row],[Metcalfe
(n^2)]])</f>
        <v>-1.3196858440094161</v>
      </c>
      <c r="AC805" s="34">
        <f>1+Data[[#This Row],[MA'[NVMetcalfe calc']]]/((Data[[#This Row],[NVM_norm
(scaled)]]-Data[[#This Row],[NV_fund.]])/2)</f>
        <v>-15942369368.160429</v>
      </c>
    </row>
    <row r="806" spans="1:29" x14ac:dyDescent="0.2">
      <c r="A806" s="23">
        <v>43370</v>
      </c>
      <c r="B806" s="24">
        <v>115558470786.68401</v>
      </c>
      <c r="C806" s="24">
        <f t="shared" si="97"/>
        <v>114521856653.41183</v>
      </c>
      <c r="D806" s="25">
        <f>LN(Data[[#This Row],[NVActual]])</f>
        <v>25.473042479389079</v>
      </c>
      <c r="E806" s="26">
        <v>642476</v>
      </c>
      <c r="F806" s="40">
        <f>Data[[#This Row],[DAA 
(n)]]^2</f>
        <v>412775410576</v>
      </c>
      <c r="G806" s="41">
        <f t="shared" si="98"/>
        <v>373182923747.43335</v>
      </c>
      <c r="H806" s="28">
        <f>LN(Data[[#This Row],[Metcalfe
(n^2)]])</f>
        <v>26.746169481936455</v>
      </c>
      <c r="I806" s="42">
        <f t="shared" si="99"/>
        <v>26.6274094474728</v>
      </c>
      <c r="J806" s="40">
        <f>Data[[#This Row],[DAA 
(n)]]*LN(Data[[#This Row],[DAA 
(n)]])</f>
        <v>8591885.9920383021</v>
      </c>
      <c r="K806" s="40">
        <f t="shared" si="100"/>
        <v>8103396.6736870138</v>
      </c>
      <c r="L806" s="29">
        <f>LN(Data[[#This Row],[MA'[n*ln(n)']
30d]])</f>
        <v>15.907793874173699</v>
      </c>
      <c r="M806" s="43">
        <f t="shared" si="101"/>
        <v>15.902469801604422</v>
      </c>
      <c r="N806" s="40">
        <f>Data[[#This Row],[DAA 
(n)]]^1.5</f>
        <v>514974071.85724133</v>
      </c>
      <c r="O806" s="40">
        <f t="shared" si="102"/>
        <v>475932687.77639645</v>
      </c>
      <c r="P806" s="43">
        <f>LN(Data[[#This Row],[MA'[n^1.5']]])</f>
        <v>19.98078698996158</v>
      </c>
      <c r="Q806" s="43">
        <f t="shared" si="103"/>
        <v>19.973976086340237</v>
      </c>
      <c r="R806" s="30">
        <f>$O$1+$O$2*Data[[#This Row],[MA'[ln(n^2)']]]</f>
        <v>26.6274094474728</v>
      </c>
      <c r="S806" s="30">
        <f>$Q$1+$Q$2*Data[[#This Row],[MA'[ln(n*ln(n))']]]</f>
        <v>22.759075172647293</v>
      </c>
      <c r="T806" s="31">
        <f>$O$3*Data[[#This Row],[Metcalfe
(n^2)]]</f>
        <v>214643213499.52002</v>
      </c>
      <c r="U806" s="31">
        <f t="shared" si="96"/>
        <v>194055120348.66534</v>
      </c>
      <c r="V806" s="30">
        <f>LN(Data[[#This Row],[MA'[NVA']
30d]]/Data[[#This Row],[MA'[NVMetcalfe calc']]])</f>
        <v>-0.52737655163564467</v>
      </c>
      <c r="W806" s="30">
        <f>$Q$3+Data[[#This Row],[NVM
(scaled)]]/((Data[[#This Row],[Upper Bound]]-Data[[#This Row],[Lower Bound]])/2)</f>
        <v>0.31733661872619134</v>
      </c>
      <c r="X806" s="30">
        <f>(Data[[#This Row],[Upper Bound]]+Data[[#This Row],[Lower Bound]])/2</f>
        <v>24.693242310060047</v>
      </c>
      <c r="Y806" s="29">
        <f>LN(Data[[#This Row],[NVActual]]/Data[[#This Row],[MA'[n^2']
30d]])</f>
        <v>-1.1722920691799004</v>
      </c>
      <c r="Z806" s="29">
        <f>LN(Data[[#This Row],[NVActual]]/Data[[#This Row],[MA'[n*ln(n)']
30d]])</f>
        <v>9.5652486052153805</v>
      </c>
      <c r="AA806" s="29">
        <f>LN(Data[[#This Row],[NVActual]]/Data[[#This Row],[MA'[n^1.5']]])</f>
        <v>5.4922554894274986</v>
      </c>
      <c r="AB806" s="29">
        <f>LN(Data[[#This Row],[NVActual]]/Data[[#This Row],[Metcalfe
(n^2)]])</f>
        <v>-1.2731270025473762</v>
      </c>
      <c r="AC806" s="26">
        <f>1+Data[[#This Row],[MA'[NVMetcalfe calc']]]/((Data[[#This Row],[NVM_norm
(scaled)]]-Data[[#This Row],[NV_fund.]])/2)</f>
        <v>-15921879809.821224</v>
      </c>
    </row>
    <row r="807" spans="1:29" x14ac:dyDescent="0.2">
      <c r="A807" s="23">
        <v>43369</v>
      </c>
      <c r="B807" s="24">
        <v>111783470497.883</v>
      </c>
      <c r="C807" s="24">
        <f t="shared" si="97"/>
        <v>114746077473.49428</v>
      </c>
      <c r="D807" s="25">
        <f>LN(Data[[#This Row],[NVActual]])</f>
        <v>25.439829537880545</v>
      </c>
      <c r="E807" s="26">
        <v>624467</v>
      </c>
      <c r="F807" s="40">
        <f>Data[[#This Row],[DAA 
(n)]]^2</f>
        <v>389959034089</v>
      </c>
      <c r="G807" s="41">
        <f t="shared" si="98"/>
        <v>374666147926.93335</v>
      </c>
      <c r="H807" s="28">
        <f>LN(Data[[#This Row],[Metcalfe
(n^2)]])</f>
        <v>26.689307529755496</v>
      </c>
      <c r="I807" s="42">
        <f t="shared" si="99"/>
        <v>26.630821949212045</v>
      </c>
      <c r="J807" s="40">
        <f>Data[[#This Row],[DAA 
(n)]]*LN(Data[[#This Row],[DAA 
(n)]])</f>
        <v>8333295.902591913</v>
      </c>
      <c r="K807" s="40">
        <f t="shared" si="100"/>
        <v>8119592.0728909681</v>
      </c>
      <c r="L807" s="29">
        <f>LN(Data[[#This Row],[MA'[n*ln(n)']
30d]])</f>
        <v>15.909790473547226</v>
      </c>
      <c r="M807" s="43">
        <f t="shared" si="101"/>
        <v>15.902706192604819</v>
      </c>
      <c r="N807" s="40">
        <f>Data[[#This Row],[DAA 
(n)]]^1.5</f>
        <v>493473958.92838693</v>
      </c>
      <c r="O807" s="40">
        <f t="shared" si="102"/>
        <v>477302619.83315074</v>
      </c>
      <c r="P807" s="43">
        <f>LN(Data[[#This Row],[MA'[n^1.5']]])</f>
        <v>19.983661270821631</v>
      </c>
      <c r="Q807" s="43">
        <f t="shared" si="103"/>
        <v>19.974348421901745</v>
      </c>
      <c r="R807" s="30">
        <f>$O$1+$O$2*Data[[#This Row],[MA'[ln(n^2)']]]</f>
        <v>26.630821949212045</v>
      </c>
      <c r="S807" s="30">
        <f>$Q$1+$Q$2*Data[[#This Row],[MA'[ln(n*ln(n))']]]</f>
        <v>22.759465217797949</v>
      </c>
      <c r="T807" s="31">
        <f>$O$3*Data[[#This Row],[Metcalfe
(n^2)]]</f>
        <v>202778697726.28</v>
      </c>
      <c r="U807" s="31">
        <f t="shared" si="96"/>
        <v>194826396922.00531</v>
      </c>
      <c r="V807" s="30">
        <f>LN(Data[[#This Row],[MA'[NVA']
30d]]/Data[[#This Row],[MA'[NVMetcalfe calc']]])</f>
        <v>-0.52938722472237754</v>
      </c>
      <c r="W807" s="30">
        <f>$Q$3+Data[[#This Row],[NVM
(scaled)]]/((Data[[#This Row],[Upper Bound]]-Data[[#This Row],[Lower Bound]])/2)</f>
        <v>0.31651074987398148</v>
      </c>
      <c r="X807" s="30">
        <f>(Data[[#This Row],[Upper Bound]]+Data[[#This Row],[Lower Bound]])/2</f>
        <v>24.695143583504997</v>
      </c>
      <c r="Y807" s="32">
        <f>LN(Data[[#This Row],[NVActual]]/Data[[#This Row],[MA'[n^2']
30d]])</f>
        <v>-1.2094716563137793</v>
      </c>
      <c r="Z807" s="32">
        <f>LN(Data[[#This Row],[NVActual]]/Data[[#This Row],[MA'[n*ln(n)']
30d]])</f>
        <v>9.5300390643333195</v>
      </c>
      <c r="AA807" s="32">
        <f>LN(Data[[#This Row],[NVActual]]/Data[[#This Row],[MA'[n^1.5']]])</f>
        <v>5.4561682670589127</v>
      </c>
      <c r="AB807" s="32">
        <f>LN(Data[[#This Row],[NVActual]]/Data[[#This Row],[Metcalfe
(n^2)]])</f>
        <v>-1.249477991874951</v>
      </c>
      <c r="AC807" s="34">
        <f>1+Data[[#This Row],[MA'[NVMetcalfe calc']]]/((Data[[#This Row],[NVM_norm
(scaled)]]-Data[[#This Row],[NV_fund.]])/2)</f>
        <v>-15983373492.6306</v>
      </c>
    </row>
    <row r="808" spans="1:29" x14ac:dyDescent="0.2">
      <c r="A808" s="23">
        <v>43368</v>
      </c>
      <c r="B808" s="24">
        <v>110983208939.86</v>
      </c>
      <c r="C808" s="24">
        <f t="shared" si="97"/>
        <v>114949744928.38058</v>
      </c>
      <c r="D808" s="25">
        <f>LN(Data[[#This Row],[NVActual]])</f>
        <v>25.432644756004091</v>
      </c>
      <c r="E808" s="26">
        <v>653042</v>
      </c>
      <c r="F808" s="40">
        <f>Data[[#This Row],[DAA 
(n)]]^2</f>
        <v>426463853764</v>
      </c>
      <c r="G808" s="41">
        <f t="shared" si="98"/>
        <v>376868291358.13336</v>
      </c>
      <c r="H808" s="28">
        <f>LN(Data[[#This Row],[Metcalfe
(n^2)]])</f>
        <v>26.778793449440165</v>
      </c>
      <c r="I808" s="42">
        <f t="shared" si="99"/>
        <v>26.636038692314784</v>
      </c>
      <c r="J808" s="40">
        <f>Data[[#This Row],[DAA 
(n)]]*LN(Data[[#This Row],[DAA 
(n)]])</f>
        <v>8743838.4159046523</v>
      </c>
      <c r="K808" s="40">
        <f t="shared" si="100"/>
        <v>8143962.8952097911</v>
      </c>
      <c r="L808" s="29">
        <f>LN(Data[[#This Row],[MA'[n*ln(n)']
30d]])</f>
        <v>15.912787461672892</v>
      </c>
      <c r="M808" s="43">
        <f t="shared" si="101"/>
        <v>15.902520060708101</v>
      </c>
      <c r="N808" s="40">
        <f>Data[[#This Row],[DAA 
(n)]]^1.5</f>
        <v>527729862.70415795</v>
      </c>
      <c r="O808" s="40">
        <f t="shared" si="102"/>
        <v>479351243.87020212</v>
      </c>
      <c r="P808" s="43">
        <f>LN(Data[[#This Row],[MA'[n^1.5']]])</f>
        <v>19.987944172394108</v>
      </c>
      <c r="Q808" s="43">
        <f t="shared" si="103"/>
        <v>19.974139334411362</v>
      </c>
      <c r="R808" s="30">
        <f>$O$1+$O$2*Data[[#This Row],[MA'[ln(n^2)']]]</f>
        <v>26.636038692314784</v>
      </c>
      <c r="S808" s="30">
        <f>$Q$1+$Q$2*Data[[#This Row],[MA'[ln(n*ln(n))']]]</f>
        <v>22.759158100168364</v>
      </c>
      <c r="T808" s="31">
        <f>$O$3*Data[[#This Row],[Metcalfe
(n^2)]]</f>
        <v>221761203957.28</v>
      </c>
      <c r="U808" s="31">
        <f t="shared" si="96"/>
        <v>195971511506.22931</v>
      </c>
      <c r="V808" s="30">
        <f>LN(Data[[#This Row],[MA'[NVA']
30d]]/Data[[#This Row],[MA'[NVMetcalfe calc']]])</f>
        <v>-0.53347426698037392</v>
      </c>
      <c r="W808" s="30">
        <f>$Q$3+Data[[#This Row],[NVM
(scaled)]]/((Data[[#This Row],[Upper Bound]]-Data[[#This Row],[Lower Bound]])/2)</f>
        <v>0.31479200516979661</v>
      </c>
      <c r="X808" s="30">
        <f>(Data[[#This Row],[Upper Bound]]+Data[[#This Row],[Lower Bound]])/2</f>
        <v>24.697598396241574</v>
      </c>
      <c r="Y808" s="29">
        <f>LN(Data[[#This Row],[NVActual]]/Data[[#This Row],[MA'[n^2']
30d]])</f>
        <v>-1.2225168475572328</v>
      </c>
      <c r="Z808" s="29">
        <f>LN(Data[[#This Row],[NVActual]]/Data[[#This Row],[MA'[n*ln(n)']
30d]])</f>
        <v>9.5198572943311994</v>
      </c>
      <c r="AA808" s="29">
        <f>LN(Data[[#This Row],[NVActual]]/Data[[#This Row],[MA'[n^1.5']]])</f>
        <v>5.4447005836099818</v>
      </c>
      <c r="AB808" s="29">
        <f>LN(Data[[#This Row],[NVActual]]/Data[[#This Row],[Metcalfe
(n^2)]])</f>
        <v>-1.3461486934360747</v>
      </c>
      <c r="AC808" s="26">
        <f>1+Data[[#This Row],[MA'[NVMetcalfe calc']]]/((Data[[#This Row],[NVM_norm
(scaled)]]-Data[[#This Row],[NV_fund.]])/2)</f>
        <v>-16074565687.87722</v>
      </c>
    </row>
    <row r="809" spans="1:29" x14ac:dyDescent="0.2">
      <c r="A809" s="23">
        <v>43367</v>
      </c>
      <c r="B809" s="24">
        <v>113704182830.39</v>
      </c>
      <c r="C809" s="24">
        <f t="shared" si="97"/>
        <v>115093846930.20508</v>
      </c>
      <c r="D809" s="25">
        <f>LN(Data[[#This Row],[NVActual]])</f>
        <v>25.456866025332211</v>
      </c>
      <c r="E809" s="26">
        <v>601707</v>
      </c>
      <c r="F809" s="40">
        <f>Data[[#This Row],[DAA 
(n)]]^2</f>
        <v>362051313849</v>
      </c>
      <c r="G809" s="41">
        <f t="shared" si="98"/>
        <v>370825115266.83331</v>
      </c>
      <c r="H809" s="28">
        <f>LN(Data[[#This Row],[Metcalfe
(n^2)]])</f>
        <v>26.615051789690551</v>
      </c>
      <c r="I809" s="42">
        <f t="shared" si="99"/>
        <v>26.617585972529998</v>
      </c>
      <c r="J809" s="40">
        <f>Data[[#This Row],[DAA 
(n)]]*LN(Data[[#This Row],[DAA 
(n)]])</f>
        <v>8007231.4836096661</v>
      </c>
      <c r="K809" s="40">
        <f t="shared" si="100"/>
        <v>8068922.9900861001</v>
      </c>
      <c r="L809" s="29">
        <f>LN(Data[[#This Row],[MA'[n*ln(n)']
30d]])</f>
        <v>15.903530572862199</v>
      </c>
      <c r="M809" s="43">
        <f t="shared" si="101"/>
        <v>15.901978028187125</v>
      </c>
      <c r="N809" s="40">
        <f>Data[[#This Row],[DAA 
(n)]]^1.5</f>
        <v>466742766.30938733</v>
      </c>
      <c r="O809" s="40">
        <f t="shared" si="102"/>
        <v>473374128.65295911</v>
      </c>
      <c r="P809" s="43">
        <f>LN(Data[[#This Row],[MA'[n^1.5']]])</f>
        <v>19.975396603472543</v>
      </c>
      <c r="Q809" s="43">
        <f t="shared" si="103"/>
        <v>19.973430417584424</v>
      </c>
      <c r="R809" s="30">
        <f>$O$1+$O$2*Data[[#This Row],[MA'[ln(n^2)']]]</f>
        <v>26.617585972529998</v>
      </c>
      <c r="S809" s="30">
        <f>$Q$1+$Q$2*Data[[#This Row],[MA'[ln(n*ln(n))']]]</f>
        <v>22.758263746508756</v>
      </c>
      <c r="T809" s="31">
        <f>$O$3*Data[[#This Row],[Metcalfe
(n^2)]]</f>
        <v>188266683201.48001</v>
      </c>
      <c r="U809" s="31">
        <f t="shared" si="96"/>
        <v>192829059938.75333</v>
      </c>
      <c r="V809" s="30">
        <f>LN(Data[[#This Row],[MA'[NVA']
30d]]/Data[[#This Row],[MA'[NVMetcalfe calc']]])</f>
        <v>-0.51605624081209001</v>
      </c>
      <c r="W809" s="30">
        <f>$Q$3+Data[[#This Row],[NVM
(scaled)]]/((Data[[#This Row],[Upper Bound]]-Data[[#This Row],[Lower Bound]])/2)</f>
        <v>0.32256638829864331</v>
      </c>
      <c r="X809" s="30">
        <f>(Data[[#This Row],[Upper Bound]]+Data[[#This Row],[Lower Bound]])/2</f>
        <v>24.687924859519377</v>
      </c>
      <c r="Y809" s="32">
        <f>LN(Data[[#This Row],[NVActual]]/Data[[#This Row],[MA'[n^2']
30d]])</f>
        <v>-1.1821303756627251</v>
      </c>
      <c r="Z809" s="32">
        <f>LN(Data[[#This Row],[NVActual]]/Data[[#This Row],[MA'[n*ln(n)']
30d]])</f>
        <v>9.5533354524700123</v>
      </c>
      <c r="AA809" s="32">
        <f>LN(Data[[#This Row],[NVActual]]/Data[[#This Row],[MA'[n^1.5']]])</f>
        <v>5.481469421859666</v>
      </c>
      <c r="AB809" s="32">
        <f>LN(Data[[#This Row],[NVActual]]/Data[[#This Row],[Metcalfe
(n^2)]])</f>
        <v>-1.1581857643583429</v>
      </c>
      <c r="AC809" s="34">
        <f>1+Data[[#This Row],[MA'[NVMetcalfe calc']]]/((Data[[#This Row],[NVM_norm
(scaled)]]-Data[[#This Row],[NV_fund.]])/2)</f>
        <v>-15828132399.884998</v>
      </c>
    </row>
    <row r="810" spans="1:29" x14ac:dyDescent="0.2">
      <c r="A810" s="23">
        <v>43366</v>
      </c>
      <c r="B810" s="24">
        <v>115889611042.228</v>
      </c>
      <c r="C810" s="24">
        <f t="shared" si="97"/>
        <v>115179046977.36768</v>
      </c>
      <c r="D810" s="25">
        <f>LN(Data[[#This Row],[NVActual]])</f>
        <v>25.475903946020171</v>
      </c>
      <c r="E810" s="26">
        <v>524121</v>
      </c>
      <c r="F810" s="40">
        <f>Data[[#This Row],[DAA 
(n)]]^2</f>
        <v>274702822641</v>
      </c>
      <c r="G810" s="41">
        <f t="shared" si="98"/>
        <v>368512338676.66669</v>
      </c>
      <c r="H810" s="28">
        <f>LN(Data[[#This Row],[Metcalfe
(n^2)]])</f>
        <v>26.33895570535342</v>
      </c>
      <c r="I810" s="42">
        <f t="shared" si="99"/>
        <v>26.610494404636086</v>
      </c>
      <c r="J810" s="40">
        <f>Data[[#This Row],[DAA 
(n)]]*LN(Data[[#This Row],[DAA 
(n)]])</f>
        <v>6902399.9016227704</v>
      </c>
      <c r="K810" s="40">
        <f t="shared" si="100"/>
        <v>8040070.7746932339</v>
      </c>
      <c r="L810" s="29">
        <f>LN(Data[[#This Row],[MA'[n*ln(n)']
30d]])</f>
        <v>15.899948443938946</v>
      </c>
      <c r="M810" s="43">
        <f t="shared" si="101"/>
        <v>15.902191432042835</v>
      </c>
      <c r="N810" s="40">
        <f>Data[[#This Row],[DAA 
(n)]]^1.5</f>
        <v>379443695.56684417</v>
      </c>
      <c r="O810" s="40">
        <f t="shared" si="102"/>
        <v>471079599.09115016</v>
      </c>
      <c r="P810" s="43">
        <f>LN(Data[[#This Row],[MA'[n^1.5']]])</f>
        <v>19.970537637895294</v>
      </c>
      <c r="Q810" s="43">
        <f t="shared" si="103"/>
        <v>19.973760988927445</v>
      </c>
      <c r="R810" s="30">
        <f>$O$1+$O$2*Data[[#This Row],[MA'[ln(n^2)']]]</f>
        <v>26.610494404636086</v>
      </c>
      <c r="S810" s="30">
        <f>$Q$1+$Q$2*Data[[#This Row],[MA'[ln(n*ln(n))']]]</f>
        <v>22.758615862870677</v>
      </c>
      <c r="T810" s="31">
        <f>$O$3*Data[[#This Row],[Metcalfe
(n^2)]]</f>
        <v>142845467773.32001</v>
      </c>
      <c r="U810" s="31">
        <f t="shared" si="96"/>
        <v>191626416111.86664</v>
      </c>
      <c r="V810" s="30">
        <f>LN(Data[[#This Row],[MA'[NVA']
30d]]/Data[[#This Row],[MA'[NVMetcalfe calc']]])</f>
        <v>-0.50905987933904062</v>
      </c>
      <c r="W810" s="30">
        <f>$Q$3+Data[[#This Row],[NVM
(scaled)]]/((Data[[#This Row],[Upper Bound]]-Data[[#This Row],[Lower Bound]])/2)</f>
        <v>0.32568227875340727</v>
      </c>
      <c r="X810" s="30">
        <f>(Data[[#This Row],[Upper Bound]]+Data[[#This Row],[Lower Bound]])/2</f>
        <v>24.684555133753381</v>
      </c>
      <c r="Y810" s="29">
        <f>LN(Data[[#This Row],[NVActual]]/Data[[#This Row],[MA'[n^2']
30d]])</f>
        <v>-1.1568360855138415</v>
      </c>
      <c r="Z810" s="29">
        <f>LN(Data[[#This Row],[NVActual]]/Data[[#This Row],[MA'[n*ln(n)']
30d]])</f>
        <v>9.5759555020812233</v>
      </c>
      <c r="AA810" s="29">
        <f>LN(Data[[#This Row],[NVActual]]/Data[[#This Row],[MA'[n^1.5']]])</f>
        <v>5.5053663081248772</v>
      </c>
      <c r="AB810" s="29">
        <f>LN(Data[[#This Row],[NVActual]]/Data[[#This Row],[Metcalfe
(n^2)]])</f>
        <v>-0.86305175933325096</v>
      </c>
      <c r="AC810" s="26">
        <f>1+Data[[#This Row],[MA'[NVMetcalfe calc']]]/((Data[[#This Row],[NVM_norm
(scaled)]]-Data[[#This Row],[NV_fund.]])/2)</f>
        <v>-15733602883.875097</v>
      </c>
    </row>
    <row r="811" spans="1:29" x14ac:dyDescent="0.2">
      <c r="A811" s="23">
        <v>43365</v>
      </c>
      <c r="B811" s="24">
        <v>115953176233.36099</v>
      </c>
      <c r="C811" s="24">
        <f t="shared" si="97"/>
        <v>115163401284.8165</v>
      </c>
      <c r="D811" s="25">
        <f>LN(Data[[#This Row],[NVActual]])</f>
        <v>25.476452293402229</v>
      </c>
      <c r="E811" s="26">
        <v>550844</v>
      </c>
      <c r="F811" s="40">
        <f>Data[[#This Row],[DAA 
(n)]]^2</f>
        <v>303429112336</v>
      </c>
      <c r="G811" s="41">
        <f t="shared" si="98"/>
        <v>372712553130.5</v>
      </c>
      <c r="H811" s="28">
        <f>LN(Data[[#This Row],[Metcalfe
(n^2)]])</f>
        <v>26.43841385290294</v>
      </c>
      <c r="I811" s="42">
        <f t="shared" si="99"/>
        <v>26.623079279608849</v>
      </c>
      <c r="J811" s="40">
        <f>Data[[#This Row],[DAA 
(n)]]*LN(Data[[#This Row],[DAA 
(n)]])</f>
        <v>7281720.8201942332</v>
      </c>
      <c r="K811" s="40">
        <f t="shared" si="100"/>
        <v>8091856.9979933538</v>
      </c>
      <c r="L811" s="29">
        <f>LN(Data[[#This Row],[MA'[n*ln(n)']
30d]])</f>
        <v>15.90636880509105</v>
      </c>
      <c r="M811" s="43">
        <f t="shared" si="101"/>
        <v>15.902720252709125</v>
      </c>
      <c r="N811" s="40">
        <f>Data[[#This Row],[DAA 
(n)]]^1.5</f>
        <v>408830167.61928391</v>
      </c>
      <c r="O811" s="40">
        <f t="shared" si="102"/>
        <v>475219546.09308088</v>
      </c>
      <c r="P811" s="43">
        <f>LN(Data[[#This Row],[MA'[n^1.5']]])</f>
        <v>19.979287457517557</v>
      </c>
      <c r="Q811" s="43">
        <f t="shared" si="103"/>
        <v>19.974521906718099</v>
      </c>
      <c r="R811" s="30">
        <f>$O$1+$O$2*Data[[#This Row],[MA'[ln(n^2)']]]</f>
        <v>26.623079279608849</v>
      </c>
      <c r="S811" s="30">
        <f>$Q$1+$Q$2*Data[[#This Row],[MA'[ln(n*ln(n))']]]</f>
        <v>22.759488416970054</v>
      </c>
      <c r="T811" s="31">
        <f>$O$3*Data[[#This Row],[Metcalfe
(n^2)]]</f>
        <v>157783138414.72</v>
      </c>
      <c r="U811" s="31">
        <f t="shared" si="96"/>
        <v>193810527627.85999</v>
      </c>
      <c r="V811" s="30">
        <f>LN(Data[[#This Row],[MA'[NVA']
30d]]/Data[[#This Row],[MA'[NVMetcalfe calc']]])</f>
        <v>-0.52052901950151498</v>
      </c>
      <c r="W811" s="30">
        <f>$Q$3+Data[[#This Row],[NVM
(scaled)]]/((Data[[#This Row],[Upper Bound]]-Data[[#This Row],[Lower Bound]])/2)</f>
        <v>0.32054651074208262</v>
      </c>
      <c r="X811" s="30">
        <f>(Data[[#This Row],[Upper Bound]]+Data[[#This Row],[Lower Bound]])/2</f>
        <v>24.691283848289451</v>
      </c>
      <c r="Y811" s="32">
        <f>LN(Data[[#This Row],[NVActual]]/Data[[#This Row],[MA'[n^2']
30d]])</f>
        <v>-1.1676210310573008</v>
      </c>
      <c r="Z811" s="32">
        <f>LN(Data[[#This Row],[NVActual]]/Data[[#This Row],[MA'[n*ln(n)']
30d]])</f>
        <v>9.5700834883111785</v>
      </c>
      <c r="AA811" s="32">
        <f>LN(Data[[#This Row],[NVActual]]/Data[[#This Row],[MA'[n^1.5']]])</f>
        <v>5.4971648358846714</v>
      </c>
      <c r="AB811" s="32">
        <f>LN(Data[[#This Row],[NVActual]]/Data[[#This Row],[Metcalfe
(n^2)]])</f>
        <v>-0.96196155950071138</v>
      </c>
      <c r="AC811" s="34">
        <f>1+Data[[#This Row],[MA'[NVMetcalfe calc']]]/((Data[[#This Row],[NVM_norm
(scaled)]]-Data[[#This Row],[NV_fund.]])/2)</f>
        <v>-15905183739.933525</v>
      </c>
    </row>
    <row r="812" spans="1:29" x14ac:dyDescent="0.2">
      <c r="A812" s="23">
        <v>43364</v>
      </c>
      <c r="B812" s="24">
        <v>116583125426.561</v>
      </c>
      <c r="C812" s="24">
        <f t="shared" si="97"/>
        <v>115040782802.06374</v>
      </c>
      <c r="D812" s="25">
        <f>LN(Data[[#This Row],[NVActual]])</f>
        <v>25.481870378490445</v>
      </c>
      <c r="E812" s="26">
        <v>713347</v>
      </c>
      <c r="F812" s="40">
        <f>Data[[#This Row],[DAA 
(n)]]^2</f>
        <v>508863942409</v>
      </c>
      <c r="G812" s="41">
        <f t="shared" si="98"/>
        <v>373581433262.26666</v>
      </c>
      <c r="H812" s="28">
        <f>LN(Data[[#This Row],[Metcalfe
(n^2)]])</f>
        <v>26.9554465140498</v>
      </c>
      <c r="I812" s="42">
        <f t="shared" si="99"/>
        <v>26.625826437284609</v>
      </c>
      <c r="J812" s="40">
        <f>Data[[#This Row],[DAA 
(n)]]*LN(Data[[#This Row],[DAA 
(n)]])</f>
        <v>9614293.452228941</v>
      </c>
      <c r="K812" s="40">
        <f t="shared" si="100"/>
        <v>8102856.4116673609</v>
      </c>
      <c r="L812" s="29">
        <f>LN(Data[[#This Row],[MA'[n*ln(n)']
30d]])</f>
        <v>15.907727200894316</v>
      </c>
      <c r="M812" s="43">
        <f t="shared" si="101"/>
        <v>15.903305751660314</v>
      </c>
      <c r="N812" s="40">
        <f>Data[[#This Row],[DAA 
(n)]]^1.5</f>
        <v>602491964.03407192</v>
      </c>
      <c r="O812" s="40">
        <f t="shared" si="102"/>
        <v>476088464.54074007</v>
      </c>
      <c r="P812" s="43">
        <f>LN(Data[[#This Row],[MA'[n^1.5']]])</f>
        <v>19.981114244803251</v>
      </c>
      <c r="Q812" s="43">
        <f t="shared" si="103"/>
        <v>19.975389020880815</v>
      </c>
      <c r="R812" s="30">
        <f>$O$1+$O$2*Data[[#This Row],[MA'[ln(n^2)']]]</f>
        <v>26.625826437284609</v>
      </c>
      <c r="S812" s="30">
        <f>$Q$1+$Q$2*Data[[#This Row],[MA'[ln(n*ln(n))']]]</f>
        <v>22.760454490239518</v>
      </c>
      <c r="T812" s="31">
        <f>$O$3*Data[[#This Row],[Metcalfe
(n^2)]]</f>
        <v>264609250052.68002</v>
      </c>
      <c r="U812" s="31">
        <f t="shared" si="96"/>
        <v>194262345296.37869</v>
      </c>
      <c r="V812" s="30">
        <f>LN(Data[[#This Row],[MA'[NVA']
30d]]/Data[[#This Row],[MA'[NVMetcalfe calc']]])</f>
        <v>-0.52392284232038777</v>
      </c>
      <c r="W812" s="30">
        <f>$Q$3+Data[[#This Row],[NVM
(scaled)]]/((Data[[#This Row],[Upper Bound]]-Data[[#This Row],[Lower Bound]])/2)</f>
        <v>0.31891465582198159</v>
      </c>
      <c r="X812" s="30">
        <f>(Data[[#This Row],[Upper Bound]]+Data[[#This Row],[Lower Bound]])/2</f>
        <v>24.693140463762063</v>
      </c>
      <c r="Y812" s="29">
        <f>LN(Data[[#This Row],[NVActual]]/Data[[#This Row],[MA'[n^2']
30d]])</f>
        <v>-1.1645314667402504</v>
      </c>
      <c r="Z812" s="29">
        <f>LN(Data[[#This Row],[NVActual]]/Data[[#This Row],[MA'[n*ln(n)']
30d]])</f>
        <v>9.5741431775961292</v>
      </c>
      <c r="AA812" s="29">
        <f>LN(Data[[#This Row],[NVActual]]/Data[[#This Row],[MA'[n^1.5']]])</f>
        <v>5.5007561336871955</v>
      </c>
      <c r="AB812" s="29">
        <f>LN(Data[[#This Row],[NVActual]]/Data[[#This Row],[Metcalfe
(n^2)]])</f>
        <v>-1.4735761355593555</v>
      </c>
      <c r="AC812" s="26">
        <f>1+Data[[#This Row],[MA'[NVMetcalfe calc']]]/((Data[[#This Row],[NVM_norm
(scaled)]]-Data[[#This Row],[NV_fund.]])/2)</f>
        <v>-15939980766.150875</v>
      </c>
    </row>
    <row r="813" spans="1:29" x14ac:dyDescent="0.2">
      <c r="A813" s="23">
        <v>43363</v>
      </c>
      <c r="B813" s="24">
        <v>112327578128.493</v>
      </c>
      <c r="C813" s="24">
        <f t="shared" si="97"/>
        <v>114810172125.88681</v>
      </c>
      <c r="D813" s="25">
        <f>LN(Data[[#This Row],[NVActual]])</f>
        <v>25.444685244040684</v>
      </c>
      <c r="E813" s="26">
        <v>628755</v>
      </c>
      <c r="F813" s="40">
        <f>Data[[#This Row],[DAA 
(n)]]^2</f>
        <v>395332850025</v>
      </c>
      <c r="G813" s="41">
        <f t="shared" si="98"/>
        <v>369523273572.66669</v>
      </c>
      <c r="H813" s="28">
        <f>LN(Data[[#This Row],[Metcalfe
(n^2)]])</f>
        <v>26.702993905301497</v>
      </c>
      <c r="I813" s="42">
        <f t="shared" si="99"/>
        <v>26.616711499088719</v>
      </c>
      <c r="J813" s="40">
        <f>Data[[#This Row],[DAA 
(n)]]*LN(Data[[#This Row],[DAA 
(n)]])</f>
        <v>8394820.4664639216</v>
      </c>
      <c r="K813" s="40">
        <f t="shared" si="100"/>
        <v>8059067.3946379824</v>
      </c>
      <c r="L813" s="29">
        <f>LN(Data[[#This Row],[MA'[n*ln(n)']
30d]])</f>
        <v>15.902308399926847</v>
      </c>
      <c r="M813" s="43">
        <f t="shared" si="101"/>
        <v>15.904123623535927</v>
      </c>
      <c r="N813" s="40">
        <f>Data[[#This Row],[DAA 
(n)]]^1.5</f>
        <v>498565448.17854005</v>
      </c>
      <c r="O813" s="40">
        <f t="shared" si="102"/>
        <v>472364605.71935397</v>
      </c>
      <c r="P813" s="43">
        <f>LN(Data[[#This Row],[MA'[n^1.5']]])</f>
        <v>19.973261715093027</v>
      </c>
      <c r="Q813" s="43">
        <f t="shared" si="103"/>
        <v>19.976587468680759</v>
      </c>
      <c r="R813" s="30">
        <f>$O$1+$O$2*Data[[#This Row],[MA'[ln(n^2)']]]</f>
        <v>26.616711499088719</v>
      </c>
      <c r="S813" s="30">
        <f>$Q$1+$Q$2*Data[[#This Row],[MA'[ln(n*ln(n))']]]</f>
        <v>22.761803978834276</v>
      </c>
      <c r="T813" s="31">
        <f>$O$3*Data[[#This Row],[Metcalfe
(n^2)]]</f>
        <v>205573082013</v>
      </c>
      <c r="U813" s="31">
        <f t="shared" ref="U813:U876" si="104">AVERAGE(T813:T842)</f>
        <v>192152102257.78668</v>
      </c>
      <c r="V813" s="30">
        <f>LN(Data[[#This Row],[MA'[NVA']
30d]]/Data[[#This Row],[MA'[NVMetcalfe calc']]])</f>
        <v>-0.5150071703344612</v>
      </c>
      <c r="W813" s="30">
        <f>$Q$3+Data[[#This Row],[NVM
(scaled)]]/((Data[[#This Row],[Upper Bound]]-Data[[#This Row],[Lower Bound]])/2)</f>
        <v>0.32280439666658034</v>
      </c>
      <c r="X813" s="30">
        <f>(Data[[#This Row],[Upper Bound]]+Data[[#This Row],[Lower Bound]])/2</f>
        <v>24.689257738961498</v>
      </c>
      <c r="Y813" s="32">
        <f>LN(Data[[#This Row],[NVActual]]/Data[[#This Row],[MA'[n^2']
30d]])</f>
        <v>-1.1907943179752698</v>
      </c>
      <c r="Z813" s="32">
        <f>LN(Data[[#This Row],[NVActual]]/Data[[#This Row],[MA'[n*ln(n)']
30d]])</f>
        <v>9.5423768441138357</v>
      </c>
      <c r="AA813" s="32">
        <f>LN(Data[[#This Row],[NVActual]]/Data[[#This Row],[MA'[n^1.5']]])</f>
        <v>5.4714235289476552</v>
      </c>
      <c r="AB813" s="32">
        <f>LN(Data[[#This Row],[NVActual]]/Data[[#This Row],[Metcalfe
(n^2)]])</f>
        <v>-1.2583086612608145</v>
      </c>
      <c r="AC813" s="34">
        <f>1+Data[[#This Row],[MA'[NVMetcalfe calc']]]/((Data[[#This Row],[NVM_norm
(scaled)]]-Data[[#This Row],[NV_fund.]])/2)</f>
        <v>-15771856457.424501</v>
      </c>
    </row>
    <row r="814" spans="1:29" x14ac:dyDescent="0.2">
      <c r="A814" s="23">
        <v>43362</v>
      </c>
      <c r="B814" s="24">
        <v>110311553611.74899</v>
      </c>
      <c r="C814" s="24">
        <f t="shared" si="97"/>
        <v>114782876260.41962</v>
      </c>
      <c r="D814" s="25">
        <f>LN(Data[[#This Row],[NVActual]])</f>
        <v>25.426574504880275</v>
      </c>
      <c r="E814" s="26">
        <v>638350</v>
      </c>
      <c r="F814" s="40">
        <f>Data[[#This Row],[DAA 
(n)]]^2</f>
        <v>407490722500</v>
      </c>
      <c r="G814" s="41">
        <f t="shared" si="98"/>
        <v>367948491241.20001</v>
      </c>
      <c r="H814" s="28">
        <f>LN(Data[[#This Row],[Metcalfe
(n^2)]])</f>
        <v>26.733284002496994</v>
      </c>
      <c r="I814" s="42">
        <f t="shared" si="99"/>
        <v>26.612469206347221</v>
      </c>
      <c r="J814" s="40">
        <f>Data[[#This Row],[DAA 
(n)]]*LN(Data[[#This Row],[DAA 
(n)]])</f>
        <v>8532595.921496978</v>
      </c>
      <c r="K814" s="40">
        <f t="shared" si="100"/>
        <v>8040564.0231071394</v>
      </c>
      <c r="L814" s="29">
        <f>LN(Data[[#This Row],[MA'[n*ln(n)']
30d]])</f>
        <v>15.900009790822358</v>
      </c>
      <c r="M814" s="43">
        <f t="shared" si="101"/>
        <v>15.90530387471979</v>
      </c>
      <c r="N814" s="40">
        <f>Data[[#This Row],[DAA 
(n)]]^1.5</f>
        <v>510021276.72076195</v>
      </c>
      <c r="O814" s="40">
        <f t="shared" si="102"/>
        <v>470851665.10063714</v>
      </c>
      <c r="P814" s="43">
        <f>LN(Data[[#This Row],[MA'[n^1.5']]])</f>
        <v>19.970053666285839</v>
      </c>
      <c r="Q814" s="43">
        <f t="shared" si="103"/>
        <v>19.978307715387754</v>
      </c>
      <c r="R814" s="30">
        <f>$O$1+$O$2*Data[[#This Row],[MA'[ln(n^2)']]]</f>
        <v>26.612469206347221</v>
      </c>
      <c r="S814" s="30">
        <f>$Q$1+$Q$2*Data[[#This Row],[MA'[ln(n*ln(n))']]]</f>
        <v>22.763751393287652</v>
      </c>
      <c r="T814" s="31">
        <f>$O$3*Data[[#This Row],[Metcalfe
(n^2)]]</f>
        <v>211895175700</v>
      </c>
      <c r="U814" s="31">
        <f t="shared" si="104"/>
        <v>191333215445.42401</v>
      </c>
      <c r="V814" s="30">
        <f>LN(Data[[#This Row],[MA'[NVA']
30d]]/Data[[#This Row],[MA'[NVMetcalfe calc']]])</f>
        <v>-0.51097418024718666</v>
      </c>
      <c r="W814" s="30">
        <f>$Q$3+Data[[#This Row],[NVM
(scaled)]]/((Data[[#This Row],[Upper Bound]]-Data[[#This Row],[Lower Bound]])/2)</f>
        <v>0.32447043661484565</v>
      </c>
      <c r="X814" s="30">
        <f>(Data[[#This Row],[Upper Bound]]+Data[[#This Row],[Lower Bound]])/2</f>
        <v>24.688110299817438</v>
      </c>
      <c r="Y814" s="29">
        <f>LN(Data[[#This Row],[NVActual]]/Data[[#This Row],[MA'[n^2']
30d]])</f>
        <v>-1.2046342909851671</v>
      </c>
      <c r="Z814" s="29">
        <f>LN(Data[[#This Row],[NVActual]]/Data[[#This Row],[MA'[n*ln(n)']
30d]])</f>
        <v>9.526564714057919</v>
      </c>
      <c r="AA814" s="29">
        <f>LN(Data[[#This Row],[NVActual]]/Data[[#This Row],[MA'[n^1.5']]])</f>
        <v>5.4565208385944359</v>
      </c>
      <c r="AB814" s="29">
        <f>LN(Data[[#This Row],[NVActual]]/Data[[#This Row],[Metcalfe
(n^2)]])</f>
        <v>-1.3067094976167175</v>
      </c>
      <c r="AC814" s="26">
        <f>1+Data[[#This Row],[MA'[NVMetcalfe calc']]]/((Data[[#This Row],[NVM_norm
(scaled)]]-Data[[#This Row],[NV_fund.]])/2)</f>
        <v>-15706455727.267633</v>
      </c>
    </row>
    <row r="815" spans="1:29" x14ac:dyDescent="0.2">
      <c r="A815" s="23">
        <v>43361</v>
      </c>
      <c r="B815" s="24">
        <v>109549191215.226</v>
      </c>
      <c r="C815" s="24">
        <f t="shared" si="97"/>
        <v>114706135177.75105</v>
      </c>
      <c r="D815" s="25">
        <f>LN(Data[[#This Row],[NVActual]])</f>
        <v>25.419639520169451</v>
      </c>
      <c r="E815" s="26">
        <v>640750</v>
      </c>
      <c r="F815" s="40">
        <f>Data[[#This Row],[DAA 
(n)]]^2</f>
        <v>410560562500</v>
      </c>
      <c r="G815" s="41">
        <f t="shared" si="98"/>
        <v>367991720598.70001</v>
      </c>
      <c r="H815" s="28">
        <f>LN(Data[[#This Row],[Metcalfe
(n^2)]])</f>
        <v>26.740789288452635</v>
      </c>
      <c r="I815" s="42">
        <f t="shared" si="99"/>
        <v>26.612575124616793</v>
      </c>
      <c r="J815" s="40">
        <f>Data[[#This Row],[DAA 
(n)]]*LN(Data[[#This Row],[DAA 
(n)]])</f>
        <v>8567080.3682880122</v>
      </c>
      <c r="K815" s="40">
        <f t="shared" si="100"/>
        <v>8041050.1213787254</v>
      </c>
      <c r="L815" s="29">
        <f>LN(Data[[#This Row],[MA'[n*ln(n)']
30d]])</f>
        <v>15.900070244737911</v>
      </c>
      <c r="M815" s="43">
        <f t="shared" si="101"/>
        <v>15.906313725338835</v>
      </c>
      <c r="N815" s="40">
        <f>Data[[#This Row],[DAA 
(n)]]^1.5</f>
        <v>512900263.62039983</v>
      </c>
      <c r="O815" s="40">
        <f t="shared" si="102"/>
        <v>470892228.8447113</v>
      </c>
      <c r="P815" s="43">
        <f>LN(Data[[#This Row],[MA'[n^1.5']]])</f>
        <v>19.97013981230571</v>
      </c>
      <c r="Q815" s="43">
        <f t="shared" si="103"/>
        <v>19.979816745065008</v>
      </c>
      <c r="R815" s="30">
        <f>$O$1+$O$2*Data[[#This Row],[MA'[ln(n^2)']]]</f>
        <v>26.612575124616793</v>
      </c>
      <c r="S815" s="30">
        <f>$Q$1+$Q$2*Data[[#This Row],[MA'[ln(n*ln(n))']]]</f>
        <v>22.765417646809077</v>
      </c>
      <c r="T815" s="31">
        <f>$O$3*Data[[#This Row],[Metcalfe
(n^2)]]</f>
        <v>213491492500</v>
      </c>
      <c r="U815" s="31">
        <f t="shared" si="104"/>
        <v>191355694711.32404</v>
      </c>
      <c r="V815" s="30">
        <f>LN(Data[[#This Row],[MA'[NVA']
30d]]/Data[[#This Row],[MA'[NVMetcalfe calc']]])</f>
        <v>-0.51176046052320268</v>
      </c>
      <c r="W815" s="30">
        <f>$Q$3+Data[[#This Row],[NVM
(scaled)]]/((Data[[#This Row],[Upper Bound]]-Data[[#This Row],[Lower Bound]])/2)</f>
        <v>0.32395398370080397</v>
      </c>
      <c r="X815" s="30">
        <f>(Data[[#This Row],[Upper Bound]]+Data[[#This Row],[Lower Bound]])/2</f>
        <v>24.688996385712933</v>
      </c>
      <c r="Y815" s="32">
        <f>LN(Data[[#This Row],[NVActual]]/Data[[#This Row],[MA'[n^2']
30d]])</f>
        <v>-1.2116867563197005</v>
      </c>
      <c r="Z815" s="32">
        <f>LN(Data[[#This Row],[NVActual]]/Data[[#This Row],[MA'[n*ln(n)']
30d]])</f>
        <v>9.5195692754315395</v>
      </c>
      <c r="AA815" s="32">
        <f>LN(Data[[#This Row],[NVActual]]/Data[[#This Row],[MA'[n^1.5']]])</f>
        <v>5.449499707863743</v>
      </c>
      <c r="AB815" s="32">
        <f>LN(Data[[#This Row],[NVActual]]/Data[[#This Row],[Metcalfe
(n^2)]])</f>
        <v>-1.3211497682831834</v>
      </c>
      <c r="AC815" s="34">
        <f>1+Data[[#This Row],[MA'[NVMetcalfe calc']]]/((Data[[#This Row],[NVM_norm
(scaled)]]-Data[[#This Row],[NV_fund.]])/2)</f>
        <v>-15707396813.997652</v>
      </c>
    </row>
    <row r="816" spans="1:29" x14ac:dyDescent="0.2">
      <c r="A816" s="23">
        <v>43360</v>
      </c>
      <c r="B816" s="24">
        <v>108119520733.621</v>
      </c>
      <c r="C816" s="24">
        <f t="shared" si="97"/>
        <v>114779001622.90604</v>
      </c>
      <c r="D816" s="25">
        <f>LN(Data[[#This Row],[NVActual]])</f>
        <v>25.406503125618428</v>
      </c>
      <c r="E816" s="26">
        <v>616149</v>
      </c>
      <c r="F816" s="40">
        <f>Data[[#This Row],[DAA 
(n)]]^2</f>
        <v>379639590201</v>
      </c>
      <c r="G816" s="41">
        <f t="shared" si="98"/>
        <v>362721535102.06665</v>
      </c>
      <c r="H816" s="28">
        <f>LN(Data[[#This Row],[Metcalfe
(n^2)]])</f>
        <v>26.662488192767071</v>
      </c>
      <c r="I816" s="42">
        <f t="shared" si="99"/>
        <v>26.596365443083528</v>
      </c>
      <c r="J816" s="40">
        <f>Data[[#This Row],[DAA 
(n)]]*LN(Data[[#This Row],[DAA 
(n)]])</f>
        <v>8214032.7187426193</v>
      </c>
      <c r="K816" s="40">
        <f t="shared" si="100"/>
        <v>7975339.8872506665</v>
      </c>
      <c r="L816" s="29">
        <f>LN(Data[[#This Row],[MA'[n*ln(n)']
30d]])</f>
        <v>15.891864824818008</v>
      </c>
      <c r="M816" s="43">
        <f t="shared" si="101"/>
        <v>15.907075471073494</v>
      </c>
      <c r="N816" s="40">
        <f>Data[[#This Row],[DAA 
(n)]]^1.5</f>
        <v>483647137.75929266</v>
      </c>
      <c r="O816" s="40">
        <f t="shared" si="102"/>
        <v>465667357.57304639</v>
      </c>
      <c r="P816" s="43">
        <f>LN(Data[[#This Row],[MA'[n^1.5']]])</f>
        <v>19.958982112245039</v>
      </c>
      <c r="Q816" s="43">
        <f t="shared" si="103"/>
        <v>19.980992382407504</v>
      </c>
      <c r="R816" s="30">
        <f>$O$1+$O$2*Data[[#This Row],[MA'[ln(n^2)']]]</f>
        <v>26.596365443083528</v>
      </c>
      <c r="S816" s="30">
        <f>$Q$1+$Q$2*Data[[#This Row],[MA'[ln(n*ln(n))']]]</f>
        <v>22.766674527271263</v>
      </c>
      <c r="T816" s="31">
        <f>$O$3*Data[[#This Row],[Metcalfe
(n^2)]]</f>
        <v>197412586904.52002</v>
      </c>
      <c r="U816" s="31">
        <f t="shared" si="104"/>
        <v>188615198253.07468</v>
      </c>
      <c r="V816" s="30">
        <f>LN(Data[[#This Row],[MA'[NVA']
30d]]/Data[[#This Row],[MA'[NVMetcalfe calc']]])</f>
        <v>-0.49670039707697283</v>
      </c>
      <c r="W816" s="30">
        <f>$Q$3+Data[[#This Row],[NVM
(scaled)]]/((Data[[#This Row],[Upper Bound]]-Data[[#This Row],[Lower Bound]])/2)</f>
        <v>0.33060549115012616</v>
      </c>
      <c r="X816" s="30">
        <f>(Data[[#This Row],[Upper Bound]]+Data[[#This Row],[Lower Bound]])/2</f>
        <v>24.681519985177395</v>
      </c>
      <c r="Y816" s="29">
        <f>LN(Data[[#This Row],[NVActual]]/Data[[#This Row],[MA'[n^2']
30d]])</f>
        <v>-1.2103981302740634</v>
      </c>
      <c r="Z816" s="29">
        <f>LN(Data[[#This Row],[NVActual]]/Data[[#This Row],[MA'[n*ln(n)']
30d]])</f>
        <v>9.5146383008004207</v>
      </c>
      <c r="AA816" s="29">
        <f>LN(Data[[#This Row],[NVActual]]/Data[[#This Row],[MA'[n^1.5']]])</f>
        <v>5.4475210133733887</v>
      </c>
      <c r="AB816" s="29">
        <f>LN(Data[[#This Row],[NVActual]]/Data[[#This Row],[Metcalfe
(n^2)]])</f>
        <v>-1.255985067148643</v>
      </c>
      <c r="AC816" s="26">
        <f>1+Data[[#This Row],[MA'[NVMetcalfe calc']]]/((Data[[#This Row],[NVM_norm
(scaled)]]-Data[[#This Row],[NV_fund.]])/2)</f>
        <v>-15491426269.609898</v>
      </c>
    </row>
    <row r="817" spans="1:29" x14ac:dyDescent="0.2">
      <c r="A817" s="23">
        <v>43359</v>
      </c>
      <c r="B817" s="24">
        <v>112223914675.545</v>
      </c>
      <c r="C817" s="24">
        <f t="shared" si="97"/>
        <v>114846480828.07007</v>
      </c>
      <c r="D817" s="25">
        <f>LN(Data[[#This Row],[NVActual]])</f>
        <v>25.443761950599008</v>
      </c>
      <c r="E817" s="26">
        <v>479019</v>
      </c>
      <c r="F817" s="40">
        <f>Data[[#This Row],[DAA 
(n)]]^2</f>
        <v>229459202361</v>
      </c>
      <c r="G817" s="41">
        <f t="shared" si="98"/>
        <v>358341585583.5</v>
      </c>
      <c r="H817" s="28">
        <f>LN(Data[[#This Row],[Metcalfe
(n^2)]])</f>
        <v>26.158991083154302</v>
      </c>
      <c r="I817" s="42">
        <f t="shared" si="99"/>
        <v>26.582204713557292</v>
      </c>
      <c r="J817" s="40">
        <f>Data[[#This Row],[DAA 
(n)]]*LN(Data[[#This Row],[DAA 
(n)]])</f>
        <v>6265326.8748307452</v>
      </c>
      <c r="K817" s="40">
        <f t="shared" si="100"/>
        <v>7919415.5030501978</v>
      </c>
      <c r="L817" s="29">
        <f>LN(Data[[#This Row],[MA'[n*ln(n)']
30d]])</f>
        <v>15.884827960947321</v>
      </c>
      <c r="M817" s="43">
        <f t="shared" si="101"/>
        <v>15.908400126336826</v>
      </c>
      <c r="N817" s="40">
        <f>Data[[#This Row],[DAA 
(n)]]^1.5</f>
        <v>331534791.01862538</v>
      </c>
      <c r="O817" s="40">
        <f t="shared" si="102"/>
        <v>461268658.14190441</v>
      </c>
      <c r="P817" s="43">
        <f>LN(Data[[#This Row],[MA'[n^1.5']]])</f>
        <v>19.949491203757042</v>
      </c>
      <c r="Q817" s="43">
        <f t="shared" si="103"/>
        <v>19.982929249333914</v>
      </c>
      <c r="R817" s="30">
        <f>$O$1+$O$2*Data[[#This Row],[MA'[ln(n^2)']]]</f>
        <v>26.582204713557292</v>
      </c>
      <c r="S817" s="30">
        <f>$Q$1+$Q$2*Data[[#This Row],[MA'[ln(n*ln(n))']]]</f>
        <v>22.768860208455759</v>
      </c>
      <c r="T817" s="31">
        <f>$O$3*Data[[#This Row],[Metcalfe
(n^2)]]</f>
        <v>119318785227.72</v>
      </c>
      <c r="U817" s="31">
        <f t="shared" si="104"/>
        <v>186337624503.42001</v>
      </c>
      <c r="V817" s="30">
        <f>LN(Data[[#This Row],[MA'[NVA']
30d]]/Data[[#This Row],[MA'[NVMetcalfe calc']]])</f>
        <v>-0.48396392655368214</v>
      </c>
      <c r="W817" s="30">
        <f>$Q$3+Data[[#This Row],[NVM
(scaled)]]/((Data[[#This Row],[Upper Bound]]-Data[[#This Row],[Lower Bound]])/2)</f>
        <v>0.33617350941871099</v>
      </c>
      <c r="X817" s="30">
        <f>(Data[[#This Row],[Upper Bound]]+Data[[#This Row],[Lower Bound]])/2</f>
        <v>24.675532461006526</v>
      </c>
      <c r="Y817" s="32">
        <f>LN(Data[[#This Row],[NVActual]]/Data[[#This Row],[MA'[n^2']
30d]])</f>
        <v>-1.1609905675112295</v>
      </c>
      <c r="Z817" s="32">
        <f>LN(Data[[#This Row],[NVActual]]/Data[[#This Row],[MA'[n*ln(n)']
30d]])</f>
        <v>9.5589339896516865</v>
      </c>
      <c r="AA817" s="32">
        <f>LN(Data[[#This Row],[NVActual]]/Data[[#This Row],[MA'[n^1.5']]])</f>
        <v>5.4942707468419663</v>
      </c>
      <c r="AB817" s="32">
        <f>LN(Data[[#This Row],[NVActual]]/Data[[#This Row],[Metcalfe
(n^2)]])</f>
        <v>-0.71522913255529341</v>
      </c>
      <c r="AC817" s="34">
        <f>1+Data[[#This Row],[MA'[NVMetcalfe calc']]]/((Data[[#This Row],[NVM_norm
(scaled)]]-Data[[#This Row],[NV_fund.]])/2)</f>
        <v>-15311629600.589321</v>
      </c>
    </row>
    <row r="818" spans="1:29" x14ac:dyDescent="0.2">
      <c r="A818" s="23">
        <v>43358</v>
      </c>
      <c r="B818" s="24">
        <v>112645448422.442</v>
      </c>
      <c r="C818" s="24">
        <f t="shared" si="97"/>
        <v>114871180379.27531</v>
      </c>
      <c r="D818" s="25">
        <f>LN(Data[[#This Row],[NVActual]])</f>
        <v>25.447511098413987</v>
      </c>
      <c r="E818" s="26">
        <v>547938</v>
      </c>
      <c r="F818" s="40">
        <f>Data[[#This Row],[DAA 
(n)]]^2</f>
        <v>300236051844</v>
      </c>
      <c r="G818" s="41">
        <f t="shared" si="98"/>
        <v>364809838807.33331</v>
      </c>
      <c r="H818" s="28">
        <f>LN(Data[[#This Row],[Metcalfe
(n^2)]])</f>
        <v>26.427834841686714</v>
      </c>
      <c r="I818" s="42">
        <f t="shared" si="99"/>
        <v>26.602632857632095</v>
      </c>
      <c r="J818" s="40">
        <f>Data[[#This Row],[DAA 
(n)]]*LN(Data[[#This Row],[DAA 
(n)]])</f>
        <v>7240407.4837420676</v>
      </c>
      <c r="K818" s="40">
        <f t="shared" si="100"/>
        <v>8000944.847457719</v>
      </c>
      <c r="L818" s="29">
        <f>LN(Data[[#This Row],[MA'[n*ln(n)']
30d]])</f>
        <v>15.895070198602369</v>
      </c>
      <c r="M818" s="43">
        <f t="shared" si="101"/>
        <v>15.910203769226046</v>
      </c>
      <c r="N818" s="40">
        <f>Data[[#This Row],[DAA 
(n)]]^1.5</f>
        <v>405599237.88796401</v>
      </c>
      <c r="O818" s="40">
        <f t="shared" si="102"/>
        <v>467716933.78651959</v>
      </c>
      <c r="P818" s="43">
        <f>LN(Data[[#This Row],[MA'[n^1.5']]])</f>
        <v>19.963373828554506</v>
      </c>
      <c r="Q818" s="43">
        <f t="shared" si="103"/>
        <v>19.98550668340371</v>
      </c>
      <c r="R818" s="30">
        <f>$O$1+$O$2*Data[[#This Row],[MA'[ln(n^2)']]]</f>
        <v>26.602632857632095</v>
      </c>
      <c r="S818" s="30">
        <f>$Q$1+$Q$2*Data[[#This Row],[MA'[ln(n*ln(n))']]]</f>
        <v>22.771836219222973</v>
      </c>
      <c r="T818" s="31">
        <f>$O$3*Data[[#This Row],[Metcalfe
(n^2)]]</f>
        <v>156122746958.88</v>
      </c>
      <c r="U818" s="31">
        <f t="shared" si="104"/>
        <v>189701116179.81335</v>
      </c>
      <c r="V818" s="30">
        <f>LN(Data[[#This Row],[MA'[NVA']
30d]]/Data[[#This Row],[MA'[NVMetcalfe calc']]])</f>
        <v>-0.50163843095642446</v>
      </c>
      <c r="W818" s="30">
        <f>$Q$3+Data[[#This Row],[NVM
(scaled)]]/((Data[[#This Row],[Upper Bound]]-Data[[#This Row],[Lower Bound]])/2)</f>
        <v>0.32810229134755214</v>
      </c>
      <c r="X818" s="30">
        <f>(Data[[#This Row],[Upper Bound]]+Data[[#This Row],[Lower Bound]])/2</f>
        <v>24.687234538427532</v>
      </c>
      <c r="Y818" s="29">
        <f>LN(Data[[#This Row],[NVActual]]/Data[[#This Row],[MA'[n^2']
30d]])</f>
        <v>-1.1751309667837442</v>
      </c>
      <c r="Z818" s="29">
        <f>LN(Data[[#This Row],[NVActual]]/Data[[#This Row],[MA'[n*ln(n)']
30d]])</f>
        <v>9.5524408998116197</v>
      </c>
      <c r="AA818" s="29">
        <f>LN(Data[[#This Row],[NVActual]]/Data[[#This Row],[MA'[n^1.5']]])</f>
        <v>5.4841372698594801</v>
      </c>
      <c r="AB818" s="29">
        <f>LN(Data[[#This Row],[NVActual]]/Data[[#This Row],[Metcalfe
(n^2)]])</f>
        <v>-0.9803237432727272</v>
      </c>
      <c r="AC818" s="26">
        <f>1+Data[[#This Row],[MA'[NVMetcalfe calc']]]/((Data[[#This Row],[NVM_norm
(scaled)]]-Data[[#This Row],[NV_fund.]])/2)</f>
        <v>-15575359109.138542</v>
      </c>
    </row>
    <row r="819" spans="1:29" x14ac:dyDescent="0.2">
      <c r="A819" s="23">
        <v>43357</v>
      </c>
      <c r="B819" s="24">
        <v>112146960528.63</v>
      </c>
      <c r="C819" s="24">
        <f t="shared" si="97"/>
        <v>114725455917.99026</v>
      </c>
      <c r="D819" s="25">
        <f>LN(Data[[#This Row],[NVActual]])</f>
        <v>25.443075995705243</v>
      </c>
      <c r="E819" s="26">
        <v>615099</v>
      </c>
      <c r="F819" s="40">
        <f>Data[[#This Row],[DAA 
(n)]]^2</f>
        <v>378346779801</v>
      </c>
      <c r="G819" s="41">
        <f t="shared" si="98"/>
        <v>367657871040.56665</v>
      </c>
      <c r="H819" s="28">
        <f>LN(Data[[#This Row],[Metcalfe
(n^2)]])</f>
        <v>26.659077018886457</v>
      </c>
      <c r="I819" s="42">
        <f t="shared" si="99"/>
        <v>26.610980566822413</v>
      </c>
      <c r="J819" s="40">
        <f>Data[[#This Row],[DAA 
(n)]]*LN(Data[[#This Row],[DAA 
(n)]])</f>
        <v>8198985.8076200206</v>
      </c>
      <c r="K819" s="40">
        <f t="shared" si="100"/>
        <v>8035730.880143323</v>
      </c>
      <c r="L819" s="29">
        <f>LN(Data[[#This Row],[MA'[n*ln(n)']
30d]])</f>
        <v>15.89940851507586</v>
      </c>
      <c r="M819" s="43">
        <f t="shared" si="101"/>
        <v>15.911879661759887</v>
      </c>
      <c r="N819" s="40">
        <f>Data[[#This Row],[DAA 
(n)]]^1.5</f>
        <v>482411365.85782939</v>
      </c>
      <c r="O819" s="40">
        <f t="shared" si="102"/>
        <v>470510437.37152785</v>
      </c>
      <c r="P819" s="43">
        <f>LN(Data[[#This Row],[MA'[n^1.5']]])</f>
        <v>19.969328700317572</v>
      </c>
      <c r="Q819" s="43">
        <f t="shared" si="103"/>
        <v>19.987933175560027</v>
      </c>
      <c r="R819" s="30">
        <f>$O$1+$O$2*Data[[#This Row],[MA'[ln(n^2)']]]</f>
        <v>26.610980566822413</v>
      </c>
      <c r="S819" s="30">
        <f>$Q$1+$Q$2*Data[[#This Row],[MA'[ln(n*ln(n))']]]</f>
        <v>22.774601441903812</v>
      </c>
      <c r="T819" s="31">
        <f>$O$3*Data[[#This Row],[Metcalfe
(n^2)]]</f>
        <v>196740325496.52002</v>
      </c>
      <c r="U819" s="31">
        <f t="shared" si="104"/>
        <v>191182092941.09467</v>
      </c>
      <c r="V819" s="30">
        <f>LN(Data[[#This Row],[MA'[NVA']
30d]]/Data[[#This Row],[MA'[NVMetcalfe calc']]])</f>
        <v>-0.51068440578514052</v>
      </c>
      <c r="W819" s="30">
        <f>$Q$3+Data[[#This Row],[NVM
(scaled)]]/((Data[[#This Row],[Upper Bound]]-Data[[#This Row],[Lower Bound]])/2)</f>
        <v>0.3237674983850945</v>
      </c>
      <c r="X819" s="30">
        <f>(Data[[#This Row],[Upper Bound]]+Data[[#This Row],[Lower Bound]])/2</f>
        <v>24.692791004363112</v>
      </c>
      <c r="Y819" s="32">
        <f>LN(Data[[#This Row],[NVActual]]/Data[[#This Row],[MA'[n^2']
30d]])</f>
        <v>-1.1873426487132983</v>
      </c>
      <c r="Z819" s="32">
        <f>LN(Data[[#This Row],[NVActual]]/Data[[#This Row],[MA'[n*ln(n)']
30d]])</f>
        <v>9.5436674806293809</v>
      </c>
      <c r="AA819" s="32">
        <f>LN(Data[[#This Row],[NVActual]]/Data[[#This Row],[MA'[n^1.5']]])</f>
        <v>5.4737472953876685</v>
      </c>
      <c r="AB819" s="32">
        <f>LN(Data[[#This Row],[NVActual]]/Data[[#This Row],[Metcalfe
(n^2)]])</f>
        <v>-1.2160010231812135</v>
      </c>
      <c r="AC819" s="34">
        <f>1+Data[[#This Row],[MA'[NVMetcalfe calc']]]/((Data[[#This Row],[NVM_norm
(scaled)]]-Data[[#This Row],[NV_fund.]])/2)</f>
        <v>-15690582996.237898</v>
      </c>
    </row>
    <row r="820" spans="1:29" x14ac:dyDescent="0.2">
      <c r="A820" s="23">
        <v>43356</v>
      </c>
      <c r="B820" s="24">
        <v>112080291695.16701</v>
      </c>
      <c r="C820" s="24">
        <f t="shared" si="97"/>
        <v>114584460465.57698</v>
      </c>
      <c r="D820" s="25">
        <f>LN(Data[[#This Row],[NVActual]])</f>
        <v>25.442481341533938</v>
      </c>
      <c r="E820" s="26">
        <v>618775</v>
      </c>
      <c r="F820" s="40">
        <f>Data[[#This Row],[DAA 
(n)]]^2</f>
        <v>382882500625</v>
      </c>
      <c r="G820" s="41">
        <f t="shared" si="98"/>
        <v>370344713433.86664</v>
      </c>
      <c r="H820" s="28">
        <f>LN(Data[[#This Row],[Metcalfe
(n^2)]])</f>
        <v>26.670993992178438</v>
      </c>
      <c r="I820" s="42">
        <f t="shared" si="99"/>
        <v>26.617418385486374</v>
      </c>
      <c r="J820" s="40">
        <f>Data[[#This Row],[DAA 
(n)]]*LN(Data[[#This Row],[DAA 
(n)]])</f>
        <v>8251672.153755107</v>
      </c>
      <c r="K820" s="40">
        <f t="shared" si="100"/>
        <v>8065619.6741589457</v>
      </c>
      <c r="L820" s="29">
        <f>LN(Data[[#This Row],[MA'[n*ln(n)']
30d]])</f>
        <v>15.903121101575399</v>
      </c>
      <c r="M820" s="43">
        <f t="shared" si="101"/>
        <v>15.913525669251218</v>
      </c>
      <c r="N820" s="40">
        <f>Data[[#This Row],[DAA 
(n)]]^1.5</f>
        <v>486742354.15077025</v>
      </c>
      <c r="O820" s="40">
        <f t="shared" si="102"/>
        <v>473016841.65357226</v>
      </c>
      <c r="P820" s="43">
        <f>LN(Data[[#This Row],[MA'[n^1.5']]])</f>
        <v>19.97464155185525</v>
      </c>
      <c r="Q820" s="43">
        <f t="shared" si="103"/>
        <v>19.990322503409775</v>
      </c>
      <c r="R820" s="30">
        <f>$O$1+$O$2*Data[[#This Row],[MA'[ln(n^2)']]]</f>
        <v>26.617418385486374</v>
      </c>
      <c r="S820" s="30">
        <f>$Q$1+$Q$2*Data[[#This Row],[MA'[ln(n*ln(n))']]]</f>
        <v>22.777317354264508</v>
      </c>
      <c r="T820" s="31">
        <f>$O$3*Data[[#This Row],[Metcalfe
(n^2)]]</f>
        <v>199098900325</v>
      </c>
      <c r="U820" s="31">
        <f t="shared" si="104"/>
        <v>192579250985.61069</v>
      </c>
      <c r="V820" s="30">
        <f>LN(Data[[#This Row],[MA'[NVA']
30d]]/Data[[#This Row],[MA'[NVMetcalfe calc']]])</f>
        <v>-0.51919556538231371</v>
      </c>
      <c r="W820" s="30">
        <f>$Q$3+Data[[#This Row],[NVM
(scaled)]]/((Data[[#This Row],[Upper Bound]]-Data[[#This Row],[Lower Bound]])/2)</f>
        <v>0.31959275750246968</v>
      </c>
      <c r="X820" s="30">
        <f>(Data[[#This Row],[Upper Bound]]+Data[[#This Row],[Lower Bound]])/2</f>
        <v>24.697367869875443</v>
      </c>
      <c r="Y820" s="29">
        <f>LN(Data[[#This Row],[NVActual]]/Data[[#This Row],[MA'[n^2']
30d]])</f>
        <v>-1.1952187252562321</v>
      </c>
      <c r="Z820" s="29">
        <f>LN(Data[[#This Row],[NVActual]]/Data[[#This Row],[MA'[n*ln(n)']
30d]])</f>
        <v>9.5393602399585369</v>
      </c>
      <c r="AA820" s="29">
        <f>LN(Data[[#This Row],[NVActual]]/Data[[#This Row],[MA'[n^1.5']]])</f>
        <v>5.4678397896786874</v>
      </c>
      <c r="AB820" s="29">
        <f>LN(Data[[#This Row],[NVActual]]/Data[[#This Row],[Metcalfe
(n^2)]])</f>
        <v>-1.2285126506445025</v>
      </c>
      <c r="AC820" s="26">
        <f>1+Data[[#This Row],[MA'[NVMetcalfe calc']]]/((Data[[#This Row],[NVM_norm
(scaled)]]-Data[[#This Row],[NV_fund.]])/2)</f>
        <v>-15799575645.086491</v>
      </c>
    </row>
    <row r="821" spans="1:29" x14ac:dyDescent="0.2">
      <c r="A821" s="23">
        <v>43355</v>
      </c>
      <c r="B821" s="24">
        <v>109257666437.201</v>
      </c>
      <c r="C821" s="24">
        <f t="shared" si="97"/>
        <v>114394292028.11147</v>
      </c>
      <c r="D821" s="25">
        <f>LN(Data[[#This Row],[NVActual]])</f>
        <v>25.4169748417983</v>
      </c>
      <c r="E821" s="26">
        <v>602958</v>
      </c>
      <c r="F821" s="40">
        <f>Data[[#This Row],[DAA 
(n)]]^2</f>
        <v>363558349764</v>
      </c>
      <c r="G821" s="41">
        <f t="shared" si="98"/>
        <v>372661296695.16669</v>
      </c>
      <c r="H821" s="28">
        <f>LN(Data[[#This Row],[Metcalfe
(n^2)]])</f>
        <v>26.619205643084467</v>
      </c>
      <c r="I821" s="42">
        <f t="shared" si="99"/>
        <v>26.622978198018792</v>
      </c>
      <c r="J821" s="40">
        <f>Data[[#This Row],[DAA 
(n)]]*LN(Data[[#This Row],[DAA 
(n)]])</f>
        <v>8025131.4980714619</v>
      </c>
      <c r="K821" s="40">
        <f t="shared" si="100"/>
        <v>8091411.9649356315</v>
      </c>
      <c r="L821" s="29">
        <f>LN(Data[[#This Row],[MA'[n*ln(n)']
30d]])</f>
        <v>15.9063138059362</v>
      </c>
      <c r="M821" s="43">
        <f t="shared" si="101"/>
        <v>15.9149058349035</v>
      </c>
      <c r="N821" s="40">
        <f>Data[[#This Row],[DAA 
(n)]]^1.5</f>
        <v>468199119.4534663</v>
      </c>
      <c r="O821" s="40">
        <f t="shared" si="102"/>
        <v>475178902.41047102</v>
      </c>
      <c r="P821" s="43">
        <f>LN(Data[[#This Row],[MA'[n^1.5']]])</f>
        <v>19.979201927742757</v>
      </c>
      <c r="Q821" s="43">
        <f t="shared" si="103"/>
        <v>19.992336404311263</v>
      </c>
      <c r="R821" s="30">
        <f>$O$1+$O$2*Data[[#This Row],[MA'[ln(n^2)']]]</f>
        <v>26.622978198018792</v>
      </c>
      <c r="S821" s="30">
        <f>$Q$1+$Q$2*Data[[#This Row],[MA'[ln(n*ln(n))']]]</f>
        <v>22.779594627590775</v>
      </c>
      <c r="T821" s="31">
        <f>$O$3*Data[[#This Row],[Metcalfe
(n^2)]]</f>
        <v>189050341877.28</v>
      </c>
      <c r="U821" s="31">
        <f t="shared" si="104"/>
        <v>193783874281.48669</v>
      </c>
      <c r="V821" s="30">
        <f>LN(Data[[#This Row],[MA'[NVA']
30d]]/Data[[#This Row],[MA'[NVMetcalfe calc']]])</f>
        <v>-0.5270923051110783</v>
      </c>
      <c r="W821" s="30">
        <f>$Q$3+Data[[#This Row],[NVM
(scaled)]]/((Data[[#This Row],[Upper Bound]]-Data[[#This Row],[Lower Bound]])/2)</f>
        <v>0.31571444121962622</v>
      </c>
      <c r="X821" s="30">
        <f>(Data[[#This Row],[Upper Bound]]+Data[[#This Row],[Lower Bound]])/2</f>
        <v>24.701286412804784</v>
      </c>
      <c r="Y821" s="32">
        <f>LN(Data[[#This Row],[NVActual]]/Data[[#This Row],[MA'[n^2']
30d]])</f>
        <v>-1.226960950507594</v>
      </c>
      <c r="Z821" s="32">
        <f>LN(Data[[#This Row],[NVActual]]/Data[[#This Row],[MA'[n*ln(n)']
30d]])</f>
        <v>9.5106610358621015</v>
      </c>
      <c r="AA821" s="32">
        <f>LN(Data[[#This Row],[NVActual]]/Data[[#This Row],[MA'[n^1.5']]])</f>
        <v>5.4377729140555431</v>
      </c>
      <c r="AB821" s="32">
        <f>LN(Data[[#This Row],[NVActual]]/Data[[#This Row],[Metcalfe
(n^2)]])</f>
        <v>-1.202230801286166</v>
      </c>
      <c r="AC821" s="34">
        <f>1+Data[[#This Row],[MA'[NVMetcalfe calc']]]/((Data[[#This Row],[NVM_norm
(scaled)]]-Data[[#This Row],[NV_fund.]])/2)</f>
        <v>-15893322042.648582</v>
      </c>
    </row>
    <row r="822" spans="1:29" x14ac:dyDescent="0.2">
      <c r="A822" s="23">
        <v>43354</v>
      </c>
      <c r="B822" s="24">
        <v>108447581137.993</v>
      </c>
      <c r="C822" s="24">
        <f t="shared" si="97"/>
        <v>114345482750.9807</v>
      </c>
      <c r="D822" s="25">
        <f>LN(Data[[#This Row],[NVActual]])</f>
        <v>25.409532770033195</v>
      </c>
      <c r="E822" s="26">
        <v>642145</v>
      </c>
      <c r="F822" s="40">
        <f>Data[[#This Row],[DAA 
(n)]]^2</f>
        <v>412350201025</v>
      </c>
      <c r="G822" s="41">
        <f t="shared" si="98"/>
        <v>372635985689.16669</v>
      </c>
      <c r="H822" s="28">
        <f>LN(Data[[#This Row],[Metcalfe
(n^2)]])</f>
        <v>26.745138827736266</v>
      </c>
      <c r="I822" s="42">
        <f t="shared" si="99"/>
        <v>26.622908505010116</v>
      </c>
      <c r="J822" s="40">
        <f>Data[[#This Row],[DAA 
(n)]]*LN(Data[[#This Row],[DAA 
(n)]])</f>
        <v>8587128.5862683523</v>
      </c>
      <c r="K822" s="40">
        <f t="shared" si="100"/>
        <v>8091111.4742511157</v>
      </c>
      <c r="L822" s="29">
        <f>LN(Data[[#This Row],[MA'[n*ln(n)']
30d]])</f>
        <v>15.906276668256693</v>
      </c>
      <c r="M822" s="43">
        <f t="shared" si="101"/>
        <v>15.915856240709035</v>
      </c>
      <c r="N822" s="40">
        <f>Data[[#This Row],[DAA 
(n)]]^1.5</f>
        <v>514576155.52724349</v>
      </c>
      <c r="O822" s="40">
        <f t="shared" si="102"/>
        <v>475154448.93417138</v>
      </c>
      <c r="P822" s="43">
        <f>LN(Data[[#This Row],[MA'[n^1.5']]])</f>
        <v>19.97915046479816</v>
      </c>
      <c r="Q822" s="43">
        <f t="shared" si="103"/>
        <v>19.993762456290856</v>
      </c>
      <c r="R822" s="30">
        <f>$O$1+$O$2*Data[[#This Row],[MA'[ln(n^2)']]]</f>
        <v>26.622908505010116</v>
      </c>
      <c r="S822" s="30">
        <f>$Q$1+$Q$2*Data[[#This Row],[MA'[ln(n*ln(n))']]]</f>
        <v>22.781162797169905</v>
      </c>
      <c r="T822" s="31">
        <f>$O$3*Data[[#This Row],[Metcalfe
(n^2)]]</f>
        <v>214422104533</v>
      </c>
      <c r="U822" s="31">
        <f t="shared" si="104"/>
        <v>193770712558.3667</v>
      </c>
      <c r="V822" s="30">
        <f>LN(Data[[#This Row],[MA'[NVA']
30d]]/Data[[#This Row],[MA'[NVMetcalfe calc']]])</f>
        <v>-0.52745115006632048</v>
      </c>
      <c r="W822" s="30">
        <f>$Q$3+Data[[#This Row],[NVM
(scaled)]]/((Data[[#This Row],[Upper Bound]]-Data[[#This Row],[Lower Bound]])/2)</f>
        <v>0.31541069077534128</v>
      </c>
      <c r="X822" s="30">
        <f>(Data[[#This Row],[Upper Bound]]+Data[[#This Row],[Lower Bound]])/2</f>
        <v>24.702035651090011</v>
      </c>
      <c r="Y822" s="29">
        <f>LN(Data[[#This Row],[NVActual]]/Data[[#This Row],[MA'[n^2']
30d]])</f>
        <v>-1.2343351003666154</v>
      </c>
      <c r="Z822" s="29">
        <f>LN(Data[[#This Row],[NVActual]]/Data[[#This Row],[MA'[n*ln(n)']
30d]])</f>
        <v>9.5032561017765023</v>
      </c>
      <c r="AA822" s="29">
        <f>LN(Data[[#This Row],[NVActual]]/Data[[#This Row],[MA'[n^1.5']]])</f>
        <v>5.4303823052350353</v>
      </c>
      <c r="AB822" s="29">
        <f>LN(Data[[#This Row],[NVActual]]/Data[[#This Row],[Metcalfe
(n^2)]])</f>
        <v>-1.3356060577030715</v>
      </c>
      <c r="AC822" s="26">
        <f>1+Data[[#This Row],[MA'[NVMetcalfe calc']]]/((Data[[#This Row],[NVM_norm
(scaled)]]-Data[[#This Row],[NV_fund.]])/2)</f>
        <v>-15891556364.318901</v>
      </c>
    </row>
    <row r="823" spans="1:29" x14ac:dyDescent="0.2">
      <c r="A823" s="23">
        <v>43353</v>
      </c>
      <c r="B823" s="24">
        <v>108700988100.73</v>
      </c>
      <c r="C823" s="24">
        <f t="shared" si="97"/>
        <v>114351351906.16241</v>
      </c>
      <c r="D823" s="25">
        <f>LN(Data[[#This Row],[NVActual]])</f>
        <v>25.41186672119537</v>
      </c>
      <c r="E823" s="26">
        <v>620579</v>
      </c>
      <c r="F823" s="40">
        <f>Data[[#This Row],[DAA 
(n)]]^2</f>
        <v>385118295241</v>
      </c>
      <c r="G823" s="41">
        <f t="shared" si="98"/>
        <v>366794631979.03333</v>
      </c>
      <c r="H823" s="28">
        <f>LN(Data[[#This Row],[Metcalfe
(n^2)]])</f>
        <v>26.67681638440563</v>
      </c>
      <c r="I823" s="42">
        <f t="shared" si="99"/>
        <v>26.604463486588639</v>
      </c>
      <c r="J823" s="40">
        <f>Data[[#This Row],[DAA 
(n)]]*LN(Data[[#This Row],[DAA 
(n)]])</f>
        <v>8277536.0175090302</v>
      </c>
      <c r="K823" s="40">
        <f t="shared" si="100"/>
        <v>8017437.2412235867</v>
      </c>
      <c r="L823" s="29">
        <f>LN(Data[[#This Row],[MA'[n*ln(n)']
30d]])</f>
        <v>15.897129382794905</v>
      </c>
      <c r="M823" s="43">
        <f t="shared" si="101"/>
        <v>15.917175097704821</v>
      </c>
      <c r="N823" s="40">
        <f>Data[[#This Row],[DAA 
(n)]]^1.5</f>
        <v>488872505.40643501</v>
      </c>
      <c r="O823" s="40">
        <f t="shared" si="102"/>
        <v>469328276.24098837</v>
      </c>
      <c r="P823" s="43">
        <f>LN(Data[[#This Row],[MA'[n^1.5']]])</f>
        <v>19.966813030901388</v>
      </c>
      <c r="Q823" s="43">
        <f t="shared" si="103"/>
        <v>19.995722998364108</v>
      </c>
      <c r="R823" s="30">
        <f>$O$1+$O$2*Data[[#This Row],[MA'[ln(n^2)']]]</f>
        <v>26.604463486588639</v>
      </c>
      <c r="S823" s="30">
        <f>$Q$1+$Q$2*Data[[#This Row],[MA'[ln(n*ln(n))']]]</f>
        <v>22.783338911212951</v>
      </c>
      <c r="T823" s="31">
        <f>$O$3*Data[[#This Row],[Metcalfe
(n^2)]]</f>
        <v>200261513525.32001</v>
      </c>
      <c r="U823" s="31">
        <f t="shared" si="104"/>
        <v>190733208629.09735</v>
      </c>
      <c r="V823" s="30">
        <f>LN(Data[[#This Row],[MA'[NVA']
30d]]/Data[[#This Row],[MA'[NVMetcalfe calc']]])</f>
        <v>-0.51159989520544402</v>
      </c>
      <c r="W823" s="30">
        <f>$Q$3+Data[[#This Row],[NVM
(scaled)]]/((Data[[#This Row],[Upper Bound]]-Data[[#This Row],[Lower Bound]])/2)</f>
        <v>0.32222548225602182</v>
      </c>
      <c r="X823" s="30">
        <f>(Data[[#This Row],[Upper Bound]]+Data[[#This Row],[Lower Bound]])/2</f>
        <v>24.693901198900797</v>
      </c>
      <c r="Y823" s="32">
        <f>LN(Data[[#This Row],[NVActual]]/Data[[#This Row],[MA'[n^2']
30d]])</f>
        <v>-1.2162012212908031</v>
      </c>
      <c r="Z823" s="32">
        <f>LN(Data[[#This Row],[NVActual]]/Data[[#This Row],[MA'[n*ln(n)']
30d]])</f>
        <v>9.5147373384004652</v>
      </c>
      <c r="AA823" s="32">
        <f>LN(Data[[#This Row],[NVActual]]/Data[[#This Row],[MA'[n^1.5']]])</f>
        <v>5.4450536902939808</v>
      </c>
      <c r="AB823" s="32">
        <f>LN(Data[[#This Row],[NVActual]]/Data[[#This Row],[Metcalfe
(n^2)]])</f>
        <v>-1.2649496632102608</v>
      </c>
      <c r="AC823" s="34">
        <f>1+Data[[#This Row],[MA'[NVMetcalfe calc']]]/((Data[[#This Row],[NVM_norm
(scaled)]]-Data[[#This Row],[NV_fund.]])/2)</f>
        <v>-15652038935.234083</v>
      </c>
    </row>
    <row r="824" spans="1:29" x14ac:dyDescent="0.2">
      <c r="A824" s="23">
        <v>43352</v>
      </c>
      <c r="B824" s="24">
        <v>107904592904.597</v>
      </c>
      <c r="C824" s="24">
        <f t="shared" si="97"/>
        <v>114347664289.1351</v>
      </c>
      <c r="D824" s="25">
        <f>LN(Data[[#This Row],[NVActual]])</f>
        <v>25.404513274612246</v>
      </c>
      <c r="E824" s="26">
        <v>506971</v>
      </c>
      <c r="F824" s="40">
        <f>Data[[#This Row],[DAA 
(n)]]^2</f>
        <v>257019594841</v>
      </c>
      <c r="G824" s="41">
        <f t="shared" si="98"/>
        <v>363097352033.70001</v>
      </c>
      <c r="H824" s="28">
        <f>LN(Data[[#This Row],[Metcalfe
(n^2)]])</f>
        <v>26.272418163452674</v>
      </c>
      <c r="I824" s="42">
        <f t="shared" si="99"/>
        <v>26.593140381375196</v>
      </c>
      <c r="J824" s="40">
        <f>Data[[#This Row],[DAA 
(n)]]*LN(Data[[#This Row],[DAA 
(n)]])</f>
        <v>6659677.0543718832</v>
      </c>
      <c r="K824" s="40">
        <f t="shared" si="100"/>
        <v>7971372.6663771914</v>
      </c>
      <c r="L824" s="29">
        <f>LN(Data[[#This Row],[MA'[n*ln(n)']
30d]])</f>
        <v>15.891367265093145</v>
      </c>
      <c r="M824" s="43">
        <f t="shared" si="101"/>
        <v>15.919655544531199</v>
      </c>
      <c r="N824" s="40">
        <f>Data[[#This Row],[DAA 
(n)]]^1.5</f>
        <v>360972964.38395017</v>
      </c>
      <c r="O824" s="40">
        <f t="shared" si="102"/>
        <v>465663278.1366781</v>
      </c>
      <c r="P824" s="43">
        <f>LN(Data[[#This Row],[MA'[n^1.5']]])</f>
        <v>19.958973351797972</v>
      </c>
      <c r="Q824" s="43">
        <f t="shared" si="103"/>
        <v>19.99933654168003</v>
      </c>
      <c r="R824" s="30">
        <f>$O$1+$O$2*Data[[#This Row],[MA'[ln(n^2)']]]</f>
        <v>26.593140381375196</v>
      </c>
      <c r="S824" s="30">
        <f>$Q$1+$Q$2*Data[[#This Row],[MA'[ln(n*ln(n))']]]</f>
        <v>22.787431648476478</v>
      </c>
      <c r="T824" s="31">
        <f>$O$3*Data[[#This Row],[Metcalfe
(n^2)]]</f>
        <v>133650189317.32001</v>
      </c>
      <c r="U824" s="31">
        <f t="shared" si="104"/>
        <v>188810623057.52402</v>
      </c>
      <c r="V824" s="30">
        <f>LN(Data[[#This Row],[MA'[NVA']
30d]]/Data[[#This Row],[MA'[NVMetcalfe calc']]])</f>
        <v>-0.5015010240433071</v>
      </c>
      <c r="W824" s="30">
        <f>$Q$3+Data[[#This Row],[NVM
(scaled)]]/((Data[[#This Row],[Upper Bound]]-Data[[#This Row],[Lower Bound]])/2)</f>
        <v>0.32644802624644076</v>
      </c>
      <c r="X824" s="30">
        <f>(Data[[#This Row],[Upper Bound]]+Data[[#This Row],[Lower Bound]])/2</f>
        <v>24.690286014925839</v>
      </c>
      <c r="Y824" s="29">
        <f>LN(Data[[#This Row],[NVActual]]/Data[[#This Row],[MA'[n^2']
30d]])</f>
        <v>-1.2134235480638602</v>
      </c>
      <c r="Z824" s="29">
        <f>LN(Data[[#This Row],[NVActual]]/Data[[#This Row],[MA'[n*ln(n)']
30d]])</f>
        <v>9.5131460095190992</v>
      </c>
      <c r="AA824" s="29">
        <f>LN(Data[[#This Row],[NVActual]]/Data[[#This Row],[MA'[n^1.5']]])</f>
        <v>5.445539922814274</v>
      </c>
      <c r="AB824" s="29">
        <f>LN(Data[[#This Row],[NVActual]]/Data[[#This Row],[Metcalfe
(n^2)]])</f>
        <v>-0.86790488884043004</v>
      </c>
      <c r="AC824" s="26">
        <f>1+Data[[#This Row],[MA'[NVMetcalfe calc']]]/((Data[[#This Row],[NVM_norm
(scaled)]]-Data[[#This Row],[NV_fund.]])/2)</f>
        <v>-15499251237.269968</v>
      </c>
    </row>
    <row r="825" spans="1:29" x14ac:dyDescent="0.2">
      <c r="A825" s="23">
        <v>43351</v>
      </c>
      <c r="B825" s="24">
        <v>106768272532.297</v>
      </c>
      <c r="C825" s="24">
        <f t="shared" si="97"/>
        <v>114268863911.61765</v>
      </c>
      <c r="D825" s="25">
        <f>LN(Data[[#This Row],[NVActual]])</f>
        <v>25.393926645669751</v>
      </c>
      <c r="E825" s="26">
        <v>541935</v>
      </c>
      <c r="F825" s="40">
        <f>Data[[#This Row],[DAA 
(n)]]^2</f>
        <v>293693544225</v>
      </c>
      <c r="G825" s="41">
        <f t="shared" si="98"/>
        <v>368910405497.70001</v>
      </c>
      <c r="H825" s="28">
        <f>LN(Data[[#This Row],[Metcalfe
(n^2)]])</f>
        <v>26.405802694061599</v>
      </c>
      <c r="I825" s="42">
        <f t="shared" si="99"/>
        <v>26.610404026915997</v>
      </c>
      <c r="J825" s="40">
        <f>Data[[#This Row],[DAA 
(n)]]*LN(Data[[#This Row],[DAA 
(n)]])</f>
        <v>7155114.3415031359</v>
      </c>
      <c r="K825" s="40">
        <f t="shared" si="100"/>
        <v>8042656.7001933744</v>
      </c>
      <c r="L825" s="29">
        <f>LN(Data[[#This Row],[MA'[n*ln(n)']
30d]])</f>
        <v>15.900270021920848</v>
      </c>
      <c r="M825" s="43">
        <f t="shared" si="101"/>
        <v>15.923064530135411</v>
      </c>
      <c r="N825" s="40">
        <f>Data[[#This Row],[DAA 
(n)]]^1.5</f>
        <v>398952141.10162979</v>
      </c>
      <c r="O825" s="40">
        <f t="shared" si="102"/>
        <v>471374673.46688306</v>
      </c>
      <c r="P825" s="43">
        <f>LN(Data[[#This Row],[MA'[n^1.5']]])</f>
        <v>19.971163820817832</v>
      </c>
      <c r="Q825" s="43">
        <f t="shared" si="103"/>
        <v>20.004274314031253</v>
      </c>
      <c r="R825" s="30">
        <f>$O$1+$O$2*Data[[#This Row],[MA'[ln(n^2)']]]</f>
        <v>26.610404026915997</v>
      </c>
      <c r="S825" s="30">
        <f>$Q$1+$Q$2*Data[[#This Row],[MA'[ln(n*ln(n))']]]</f>
        <v>22.793056474723425</v>
      </c>
      <c r="T825" s="31">
        <f>$O$3*Data[[#This Row],[Metcalfe
(n^2)]]</f>
        <v>152720642997</v>
      </c>
      <c r="U825" s="31">
        <f t="shared" si="104"/>
        <v>191833410858.80402</v>
      </c>
      <c r="V825" s="30">
        <f>LN(Data[[#This Row],[MA'[NVA']
30d]]/Data[[#This Row],[MA'[NVMetcalfe calc']]])</f>
        <v>-0.51807321665423667</v>
      </c>
      <c r="W825" s="30">
        <f>$Q$3+Data[[#This Row],[NVM
(scaled)]]/((Data[[#This Row],[Upper Bound]]-Data[[#This Row],[Lower Bound]])/2)</f>
        <v>0.31856900789310072</v>
      </c>
      <c r="X825" s="30">
        <f>(Data[[#This Row],[Upper Bound]]+Data[[#This Row],[Lower Bound]])/2</f>
        <v>24.701730250819711</v>
      </c>
      <c r="Y825" s="32">
        <f>LN(Data[[#This Row],[NVActual]]/Data[[#This Row],[MA'[n^2']
30d]])</f>
        <v>-1.2398930023063695</v>
      </c>
      <c r="Z825" s="32">
        <f>LN(Data[[#This Row],[NVActual]]/Data[[#This Row],[MA'[n*ln(n)']
30d]])</f>
        <v>9.4936566237489028</v>
      </c>
      <c r="AA825" s="32">
        <f>LN(Data[[#This Row],[NVActual]]/Data[[#This Row],[MA'[n^1.5']]])</f>
        <v>5.4227628248519206</v>
      </c>
      <c r="AB825" s="32">
        <f>LN(Data[[#This Row],[NVActual]]/Data[[#This Row],[Metcalfe
(n^2)]])</f>
        <v>-1.0118760483918479</v>
      </c>
      <c r="AC825" s="34">
        <f>1+Data[[#This Row],[MA'[NVMetcalfe calc']]]/((Data[[#This Row],[NVM_norm
(scaled)]]-Data[[#This Row],[NV_fund.]])/2)</f>
        <v>-15734908934.522343</v>
      </c>
    </row>
    <row r="826" spans="1:29" x14ac:dyDescent="0.2">
      <c r="A826" s="23">
        <v>43350</v>
      </c>
      <c r="B826" s="24">
        <v>110586675873.229</v>
      </c>
      <c r="C826" s="24">
        <f t="shared" si="97"/>
        <v>114466224464.46925</v>
      </c>
      <c r="D826" s="25">
        <f>LN(Data[[#This Row],[NVActual]])</f>
        <v>25.429065447468435</v>
      </c>
      <c r="E826" s="26">
        <v>694327</v>
      </c>
      <c r="F826" s="40">
        <f>Data[[#This Row],[DAA 
(n)]]^2</f>
        <v>482089982929</v>
      </c>
      <c r="G826" s="41">
        <f t="shared" si="98"/>
        <v>372609884571.83331</v>
      </c>
      <c r="H826" s="28">
        <f>LN(Data[[#This Row],[Metcalfe
(n^2)]])</f>
        <v>26.901396620147931</v>
      </c>
      <c r="I826" s="42">
        <f t="shared" si="99"/>
        <v>26.621089181101688</v>
      </c>
      <c r="J826" s="40">
        <f>Data[[#This Row],[DAA 
(n)]]*LN(Data[[#This Row],[DAA 
(n)]])</f>
        <v>9339183.0055387262</v>
      </c>
      <c r="K826" s="40">
        <f t="shared" si="100"/>
        <v>8087515.9742163187</v>
      </c>
      <c r="L826" s="29">
        <f>LN(Data[[#This Row],[MA'[n*ln(n)']
30d]])</f>
        <v>15.905832192962921</v>
      </c>
      <c r="M826" s="43">
        <f t="shared" si="101"/>
        <v>15.926140543650986</v>
      </c>
      <c r="N826" s="40">
        <f>Data[[#This Row],[DAA 
(n)]]^1.5</f>
        <v>578556904.35526204</v>
      </c>
      <c r="O826" s="40">
        <f t="shared" si="102"/>
        <v>474988888.10868055</v>
      </c>
      <c r="P826" s="43">
        <f>LN(Data[[#This Row],[MA'[n^1.5']]])</f>
        <v>19.978801968269874</v>
      </c>
      <c r="Q826" s="43">
        <f t="shared" si="103"/>
        <v>20.008756052206827</v>
      </c>
      <c r="R826" s="30">
        <f>$O$1+$O$2*Data[[#This Row],[MA'[ln(n^2)']]]</f>
        <v>26.621089181101688</v>
      </c>
      <c r="S826" s="30">
        <f>$Q$1+$Q$2*Data[[#This Row],[MA'[ln(n*ln(n))']]]</f>
        <v>22.798131897024124</v>
      </c>
      <c r="T826" s="31">
        <f>$O$3*Data[[#This Row],[Metcalfe
(n^2)]]</f>
        <v>250686791123.08002</v>
      </c>
      <c r="U826" s="31">
        <f t="shared" si="104"/>
        <v>193757139977.35333</v>
      </c>
      <c r="V826" s="30">
        <f>LN(Data[[#This Row],[MA'[NVA']
30d]]/Data[[#This Row],[MA'[NVMetcalfe calc']]])</f>
        <v>-0.52632572241523956</v>
      </c>
      <c r="W826" s="30">
        <f>$Q$3+Data[[#This Row],[NVM
(scaled)]]/((Data[[#This Row],[Upper Bound]]-Data[[#This Row],[Lower Bound]])/2)</f>
        <v>0.31464995902132553</v>
      </c>
      <c r="X826" s="30">
        <f>(Data[[#This Row],[Upper Bound]]+Data[[#This Row],[Lower Bound]])/2</f>
        <v>24.709610539062908</v>
      </c>
      <c r="Y826" s="29">
        <f>LN(Data[[#This Row],[NVActual]]/Data[[#This Row],[MA'[n^2']
30d]])</f>
        <v>-1.2147323759351145</v>
      </c>
      <c r="Z826" s="29">
        <f>LN(Data[[#This Row],[NVActual]]/Data[[#This Row],[MA'[n*ln(n)']
30d]])</f>
        <v>9.5232332545055129</v>
      </c>
      <c r="AA826" s="29">
        <f>LN(Data[[#This Row],[NVActual]]/Data[[#This Row],[MA'[n^1.5']]])</f>
        <v>5.4502634791985596</v>
      </c>
      <c r="AB826" s="29">
        <f>LN(Data[[#This Row],[NVActual]]/Data[[#This Row],[Metcalfe
(n^2)]])</f>
        <v>-1.4723311726794959</v>
      </c>
      <c r="AC826" s="26">
        <f>1+Data[[#This Row],[MA'[NVMetcalfe calc']]]/((Data[[#This Row],[NVM_norm
(scaled)]]-Data[[#This Row],[NV_fund.]])/2)</f>
        <v>-15885013573.145571</v>
      </c>
    </row>
    <row r="827" spans="1:29" x14ac:dyDescent="0.2">
      <c r="A827" s="23">
        <v>43349</v>
      </c>
      <c r="B827" s="24">
        <v>112040557539.431</v>
      </c>
      <c r="C827" s="24">
        <f t="shared" si="97"/>
        <v>114372640875.83635</v>
      </c>
      <c r="D827" s="25">
        <f>LN(Data[[#This Row],[NVActual]])</f>
        <v>25.442126763579338</v>
      </c>
      <c r="E827" s="26">
        <v>659910</v>
      </c>
      <c r="F827" s="40">
        <f>Data[[#This Row],[DAA 
(n)]]^2</f>
        <v>435481208100</v>
      </c>
      <c r="G827" s="41">
        <f t="shared" si="98"/>
        <v>369957482482.5</v>
      </c>
      <c r="H827" s="28">
        <f>LN(Data[[#This Row],[Metcalfe
(n^2)]])</f>
        <v>26.799717482135758</v>
      </c>
      <c r="I827" s="42">
        <f t="shared" si="99"/>
        <v>26.615076142269142</v>
      </c>
      <c r="J827" s="40">
        <f>Data[[#This Row],[DAA 
(n)]]*LN(Data[[#This Row],[DAA 
(n)]])</f>
        <v>8842700.7818181049</v>
      </c>
      <c r="K827" s="40">
        <f t="shared" si="100"/>
        <v>8058759.1217649532</v>
      </c>
      <c r="L827" s="29">
        <f>LN(Data[[#This Row],[MA'[n*ln(n)']
30d]])</f>
        <v>15.902270147514495</v>
      </c>
      <c r="M827" s="43">
        <f t="shared" si="101"/>
        <v>15.9290913305442</v>
      </c>
      <c r="N827" s="40">
        <f>Data[[#This Row],[DAA 
(n)]]^1.5</f>
        <v>536076863.92649972</v>
      </c>
      <c r="O827" s="40">
        <f t="shared" si="102"/>
        <v>472548527.83459437</v>
      </c>
      <c r="P827" s="43">
        <f>LN(Data[[#This Row],[MA'[n^1.5']]])</f>
        <v>19.973651004036174</v>
      </c>
      <c r="Q827" s="43">
        <f t="shared" si="103"/>
        <v>20.013066064634124</v>
      </c>
      <c r="R827" s="30">
        <f>$O$1+$O$2*Data[[#This Row],[MA'[ln(n^2)']]]</f>
        <v>26.615076142269142</v>
      </c>
      <c r="S827" s="30">
        <f>$Q$1+$Q$2*Data[[#This Row],[MA'[ln(n*ln(n))']]]</f>
        <v>22.803000695397927</v>
      </c>
      <c r="T827" s="31">
        <f>$O$3*Data[[#This Row],[Metcalfe
(n^2)]]</f>
        <v>226450228212</v>
      </c>
      <c r="U827" s="31">
        <f t="shared" si="104"/>
        <v>192377890890.89999</v>
      </c>
      <c r="V827" s="30">
        <f>LN(Data[[#This Row],[MA'[NVA']
30d]]/Data[[#This Row],[MA'[NVMetcalfe calc']]])</f>
        <v>-0.51999972225846669</v>
      </c>
      <c r="W827" s="30">
        <f>$Q$3+Data[[#This Row],[NVM
(scaled)]]/((Data[[#This Row],[Upper Bound]]-Data[[#This Row],[Lower Bound]])/2)</f>
        <v>0.31718288003178968</v>
      </c>
      <c r="X827" s="30">
        <f>(Data[[#This Row],[Upper Bound]]+Data[[#This Row],[Lower Bound]])/2</f>
        <v>24.709038418833536</v>
      </c>
      <c r="Y827" s="32">
        <f>LN(Data[[#This Row],[NVActual]]/Data[[#This Row],[MA'[n^2']
30d]])</f>
        <v>-1.1945271601929699</v>
      </c>
      <c r="Z827" s="32">
        <f>LN(Data[[#This Row],[NVActual]]/Data[[#This Row],[MA'[n*ln(n)']
30d]])</f>
        <v>9.5398566160648439</v>
      </c>
      <c r="AA827" s="32">
        <f>LN(Data[[#This Row],[NVActual]]/Data[[#This Row],[MA'[n^1.5']]])</f>
        <v>5.4684757595431632</v>
      </c>
      <c r="AB827" s="32">
        <f>LN(Data[[#This Row],[NVActual]]/Data[[#This Row],[Metcalfe
(n^2)]])</f>
        <v>-1.3575907185564193</v>
      </c>
      <c r="AC827" s="34">
        <f>1+Data[[#This Row],[MA'[NVMetcalfe calc']]]/((Data[[#This Row],[NVM_norm
(scaled)]]-Data[[#This Row],[NV_fund.]])/2)</f>
        <v>-15773944755.67271</v>
      </c>
    </row>
    <row r="828" spans="1:29" x14ac:dyDescent="0.2">
      <c r="A828" s="23">
        <v>43348</v>
      </c>
      <c r="B828" s="24">
        <v>117522860200.511</v>
      </c>
      <c r="C828" s="24">
        <f t="shared" si="97"/>
        <v>114490943785.99239</v>
      </c>
      <c r="D828" s="25">
        <f>LN(Data[[#This Row],[NVActual]])</f>
        <v>25.48989870650524</v>
      </c>
      <c r="E828" s="26">
        <v>644928</v>
      </c>
      <c r="F828" s="40">
        <f>Data[[#This Row],[DAA 
(n)]]^2</f>
        <v>415932125184</v>
      </c>
      <c r="G828" s="41">
        <f t="shared" si="98"/>
        <v>372281052437.70001</v>
      </c>
      <c r="H828" s="28">
        <f>LN(Data[[#This Row],[Metcalfe
(n^2)]])</f>
        <v>26.75378792328015</v>
      </c>
      <c r="I828" s="42">
        <f t="shared" si="99"/>
        <v>26.620025462244051</v>
      </c>
      <c r="J828" s="40">
        <f>Data[[#This Row],[DAA 
(n)]]*LN(Data[[#This Row],[DAA 
(n)]])</f>
        <v>8627133.4688926097</v>
      </c>
      <c r="K828" s="40">
        <f t="shared" si="100"/>
        <v>8083233.4664834533</v>
      </c>
      <c r="L828" s="29">
        <f>LN(Data[[#This Row],[MA'[n*ln(n)']
30d]])</f>
        <v>15.905302531941496</v>
      </c>
      <c r="M828" s="43">
        <f t="shared" si="101"/>
        <v>15.932148811736823</v>
      </c>
      <c r="N828" s="40">
        <f>Data[[#This Row],[DAA 
(n)]]^1.5</f>
        <v>517924969.11296564</v>
      </c>
      <c r="O828" s="40">
        <f t="shared" si="102"/>
        <v>474653467.69001925</v>
      </c>
      <c r="P828" s="43">
        <f>LN(Data[[#This Row],[MA'[n^1.5']]])</f>
        <v>19.978095554048643</v>
      </c>
      <c r="Q828" s="43">
        <f t="shared" si="103"/>
        <v>20.017531436716791</v>
      </c>
      <c r="R828" s="30">
        <f>$O$1+$O$2*Data[[#This Row],[MA'[ln(n^2)']]]</f>
        <v>26.620025462244051</v>
      </c>
      <c r="S828" s="30">
        <f>$Q$1+$Q$2*Data[[#This Row],[MA'[ln(n*ln(n))']]]</f>
        <v>22.808045539365757</v>
      </c>
      <c r="T828" s="31">
        <f>$O$3*Data[[#This Row],[Metcalfe
(n^2)]]</f>
        <v>216284705095.67999</v>
      </c>
      <c r="U828" s="31">
        <f t="shared" si="104"/>
        <v>193586147267.604</v>
      </c>
      <c r="V828" s="30">
        <f>LN(Data[[#This Row],[MA'[NVA']
30d]]/Data[[#This Row],[MA'[NVMetcalfe calc']]])</f>
        <v>-0.52522689261848421</v>
      </c>
      <c r="W828" s="30">
        <f>$Q$3+Data[[#This Row],[NVM
(scaled)]]/((Data[[#This Row],[Upper Bound]]-Data[[#This Row],[Lower Bound]])/2)</f>
        <v>0.31443354726700468</v>
      </c>
      <c r="X828" s="30">
        <f>(Data[[#This Row],[Upper Bound]]+Data[[#This Row],[Lower Bound]])/2</f>
        <v>24.714035500804904</v>
      </c>
      <c r="Y828" s="29">
        <f>LN(Data[[#This Row],[NVActual]]/Data[[#This Row],[MA'[n^2']
30d]])</f>
        <v>-1.1530162167604323</v>
      </c>
      <c r="Z828" s="29">
        <f>LN(Data[[#This Row],[NVActual]]/Data[[#This Row],[MA'[n*ln(n)']
30d]])</f>
        <v>9.5845961745637442</v>
      </c>
      <c r="AA828" s="29">
        <f>LN(Data[[#This Row],[NVActual]]/Data[[#This Row],[MA'[n^1.5']]])</f>
        <v>5.5118031524565971</v>
      </c>
      <c r="AB828" s="29">
        <f>LN(Data[[#This Row],[NVActual]]/Data[[#This Row],[Metcalfe
(n^2)]])</f>
        <v>-1.2638892167749074</v>
      </c>
      <c r="AC828" s="26">
        <f>1+Data[[#This Row],[MA'[NVMetcalfe calc']]]/((Data[[#This Row],[NVM_norm
(scaled)]]-Data[[#This Row],[NV_fund.]])/2)</f>
        <v>-15867975848.461294</v>
      </c>
    </row>
    <row r="829" spans="1:29" x14ac:dyDescent="0.2">
      <c r="A829" s="23">
        <v>43347</v>
      </c>
      <c r="B829" s="24">
        <v>126926648441.33501</v>
      </c>
      <c r="C829" s="24">
        <f t="shared" si="97"/>
        <v>114545218888.46249</v>
      </c>
      <c r="D829" s="25">
        <f>LN(Data[[#This Row],[NVActual]])</f>
        <v>25.566875185218361</v>
      </c>
      <c r="E829" s="26">
        <v>646393</v>
      </c>
      <c r="F829" s="40">
        <f>Data[[#This Row],[DAA 
(n)]]^2</f>
        <v>417823910449</v>
      </c>
      <c r="G829" s="41">
        <f t="shared" si="98"/>
        <v>372582174506.09998</v>
      </c>
      <c r="H829" s="28">
        <f>LN(Data[[#This Row],[Metcalfe
(n^2)]])</f>
        <v>26.758325913844931</v>
      </c>
      <c r="I829" s="42">
        <f t="shared" si="99"/>
        <v>26.620741681535023</v>
      </c>
      <c r="J829" s="40">
        <f>Data[[#This Row],[DAA 
(n)]]*LN(Data[[#This Row],[DAA 
(n)]])</f>
        <v>8648197.2812139839</v>
      </c>
      <c r="K829" s="40">
        <f t="shared" si="100"/>
        <v>8086573.0307905814</v>
      </c>
      <c r="L829" s="29">
        <f>LN(Data[[#This Row],[MA'[n*ln(n)']
30d]])</f>
        <v>15.905715593700172</v>
      </c>
      <c r="M829" s="43">
        <f t="shared" si="101"/>
        <v>15.93472724035902</v>
      </c>
      <c r="N829" s="40">
        <f>Data[[#This Row],[DAA 
(n)]]^1.5</f>
        <v>519690726.24673712</v>
      </c>
      <c r="O829" s="40">
        <f t="shared" si="102"/>
        <v>474933932.34586263</v>
      </c>
      <c r="P829" s="43">
        <f>LN(Data[[#This Row],[MA'[n^1.5']]])</f>
        <v>19.97868626252685</v>
      </c>
      <c r="Q829" s="43">
        <f t="shared" si="103"/>
        <v>20.02134395263943</v>
      </c>
      <c r="R829" s="30">
        <f>$O$1+$O$2*Data[[#This Row],[MA'[ln(n^2)']]]</f>
        <v>26.620741681535023</v>
      </c>
      <c r="S829" s="30">
        <f>$Q$1+$Q$2*Data[[#This Row],[MA'[ln(n*ln(n))']]]</f>
        <v>22.812299946592383</v>
      </c>
      <c r="T829" s="31">
        <f>$O$3*Data[[#This Row],[Metcalfe
(n^2)]]</f>
        <v>217268433433.48001</v>
      </c>
      <c r="U829" s="31">
        <f t="shared" si="104"/>
        <v>193742730743.172</v>
      </c>
      <c r="V829" s="30">
        <f>LN(Data[[#This Row],[MA'[NVA']
30d]]/Data[[#This Row],[MA'[NVMetcalfe calc']]])</f>
        <v>-0.52556147896260152</v>
      </c>
      <c r="W829" s="30">
        <f>$Q$3+Data[[#This Row],[NVM
(scaled)]]/((Data[[#This Row],[Upper Bound]]-Data[[#This Row],[Lower Bound]])/2)</f>
        <v>0.31400182776039387</v>
      </c>
      <c r="X829" s="30">
        <f>(Data[[#This Row],[Upper Bound]]+Data[[#This Row],[Lower Bound]])/2</f>
        <v>24.716520814063703</v>
      </c>
      <c r="Y829" s="32">
        <f>LN(Data[[#This Row],[NVActual]]/Data[[#This Row],[MA'[n^2']
30d]])</f>
        <v>-1.0768482679194065</v>
      </c>
      <c r="Z829" s="32">
        <f>LN(Data[[#This Row],[NVActual]]/Data[[#This Row],[MA'[n*ln(n)']
30d]])</f>
        <v>9.6611595915181869</v>
      </c>
      <c r="AA829" s="32">
        <f>LN(Data[[#This Row],[NVActual]]/Data[[#This Row],[MA'[n^1.5']]])</f>
        <v>5.5881889226915122</v>
      </c>
      <c r="AB829" s="32">
        <f>LN(Data[[#This Row],[NVActual]]/Data[[#This Row],[Metcalfe
(n^2)]])</f>
        <v>-1.1914507286265708</v>
      </c>
      <c r="AC829" s="34">
        <f>1+Data[[#This Row],[MA'[NVMetcalfe calc']]]/((Data[[#This Row],[NVM_norm
(scaled)]]-Data[[#This Row],[NV_fund.]])/2)</f>
        <v>-15878912405.700003</v>
      </c>
    </row>
    <row r="830" spans="1:29" x14ac:dyDescent="0.2">
      <c r="A830" s="23">
        <v>43346</v>
      </c>
      <c r="B830" s="24">
        <v>125247550659.916</v>
      </c>
      <c r="C830" s="24">
        <f t="shared" si="97"/>
        <v>114343163135.88412</v>
      </c>
      <c r="D830" s="25">
        <f>LN(Data[[#This Row],[NVActual]])</f>
        <v>25.553558021110717</v>
      </c>
      <c r="E830" s="26">
        <v>616107</v>
      </c>
      <c r="F830" s="40">
        <f>Data[[#This Row],[DAA 
(n)]]^2</f>
        <v>379587835449</v>
      </c>
      <c r="G830" s="41">
        <f t="shared" si="98"/>
        <v>366839776258.59998</v>
      </c>
      <c r="H830" s="28">
        <f>LN(Data[[#This Row],[Metcalfe
(n^2)]])</f>
        <v>26.66235185746007</v>
      </c>
      <c r="I830" s="42">
        <f t="shared" si="99"/>
        <v>26.60302329853339</v>
      </c>
      <c r="J830" s="40">
        <f>Data[[#This Row],[DAA 
(n)]]*LN(Data[[#This Row],[DAA 
(n)]])</f>
        <v>8213430.8079220755</v>
      </c>
      <c r="K830" s="40">
        <f t="shared" si="100"/>
        <v>8014903.2211463219</v>
      </c>
      <c r="L830" s="29">
        <f>LN(Data[[#This Row],[MA'[n*ln(n)']
30d]])</f>
        <v>15.896813269236274</v>
      </c>
      <c r="M830" s="43">
        <f t="shared" si="101"/>
        <v>15.936943654247115</v>
      </c>
      <c r="N830" s="40">
        <f>Data[[#This Row],[DAA 
(n)]]^1.5</f>
        <v>483597686.65180564</v>
      </c>
      <c r="O830" s="40">
        <f t="shared" si="102"/>
        <v>469238406.92959237</v>
      </c>
      <c r="P830" s="43">
        <f>LN(Data[[#This Row],[MA'[n^1.5']]])</f>
        <v>19.966621527594736</v>
      </c>
      <c r="Q830" s="43">
        <f t="shared" si="103"/>
        <v>20.024687189572639</v>
      </c>
      <c r="R830" s="30">
        <f>$O$1+$O$2*Data[[#This Row],[MA'[ln(n^2)']]]</f>
        <v>26.60302329853339</v>
      </c>
      <c r="S830" s="30">
        <f>$Q$1+$Q$2*Data[[#This Row],[MA'[ln(n*ln(n))']]]</f>
        <v>22.815957029507736</v>
      </c>
      <c r="T830" s="31">
        <f>$O$3*Data[[#This Row],[Metcalfe
(n^2)]]</f>
        <v>197385674433.48001</v>
      </c>
      <c r="U830" s="31">
        <f t="shared" si="104"/>
        <v>190756683654.47202</v>
      </c>
      <c r="V830" s="30">
        <f>LN(Data[[#This Row],[MA'[NVA']
30d]]/Data[[#This Row],[MA'[NVMetcalfe calc']]])</f>
        <v>-0.51179457861677913</v>
      </c>
      <c r="W830" s="30">
        <f>$Q$3+Data[[#This Row],[NVM
(scaled)]]/((Data[[#This Row],[Upper Bound]]-Data[[#This Row],[Lower Bound]])/2)</f>
        <v>0.31971448490207965</v>
      </c>
      <c r="X830" s="30">
        <f>(Data[[#This Row],[Upper Bound]]+Data[[#This Row],[Lower Bound]])/2</f>
        <v>24.709490164020565</v>
      </c>
      <c r="Y830" s="29">
        <f>LN(Data[[#This Row],[NVActual]]/Data[[#This Row],[MA'[n^2']
30d]])</f>
        <v>-1.0746329916107553</v>
      </c>
      <c r="Z830" s="29">
        <f>LN(Data[[#This Row],[NVActual]]/Data[[#This Row],[MA'[n*ln(n)']
30d]])</f>
        <v>9.6567447518744451</v>
      </c>
      <c r="AA830" s="29">
        <f>LN(Data[[#This Row],[NVActual]]/Data[[#This Row],[MA'[n^1.5']]])</f>
        <v>5.5869364935159833</v>
      </c>
      <c r="AB830" s="29">
        <f>LN(Data[[#This Row],[NVActual]]/Data[[#This Row],[Metcalfe
(n^2)]])</f>
        <v>-1.1087938363493497</v>
      </c>
      <c r="AC830" s="26">
        <f>1+Data[[#This Row],[MA'[NVMetcalfe calc']]]/((Data[[#This Row],[NVM_norm
(scaled)]]-Data[[#This Row],[NV_fund.]])/2)</f>
        <v>-15642348347.270376</v>
      </c>
    </row>
    <row r="831" spans="1:29" x14ac:dyDescent="0.2">
      <c r="A831" s="23">
        <v>43345</v>
      </c>
      <c r="B831" s="24">
        <v>125679498464.431</v>
      </c>
      <c r="C831" s="24">
        <f t="shared" si="97"/>
        <v>114181559329.07417</v>
      </c>
      <c r="D831" s="25">
        <f>LN(Data[[#This Row],[NVActual]])</f>
        <v>25.557000840309996</v>
      </c>
      <c r="E831" s="26">
        <v>491997</v>
      </c>
      <c r="F831" s="40">
        <f>Data[[#This Row],[DAA 
(n)]]^2</f>
        <v>242061048009</v>
      </c>
      <c r="G831" s="41">
        <f t="shared" si="98"/>
        <v>364171716639.09998</v>
      </c>
      <c r="H831" s="28">
        <f>LN(Data[[#This Row],[Metcalfe
(n^2)]])</f>
        <v>26.212455795789758</v>
      </c>
      <c r="I831" s="42">
        <f t="shared" si="99"/>
        <v>26.595129369567182</v>
      </c>
      <c r="J831" s="40">
        <f>Data[[#This Row],[DAA 
(n)]]*LN(Data[[#This Row],[DAA 
(n)]])</f>
        <v>6448224.8070805864</v>
      </c>
      <c r="K831" s="40">
        <f t="shared" si="100"/>
        <v>7982170.6301516471</v>
      </c>
      <c r="L831" s="29">
        <f>LN(Data[[#This Row],[MA'[n*ln(n)']
30d]])</f>
        <v>15.892720941229241</v>
      </c>
      <c r="M831" s="43">
        <f t="shared" si="101"/>
        <v>15.939721458929005</v>
      </c>
      <c r="N831" s="40">
        <f>Data[[#This Row],[DAA 
(n)]]^1.5</f>
        <v>345098984.98442936</v>
      </c>
      <c r="O831" s="40">
        <f t="shared" si="102"/>
        <v>466615148.14826381</v>
      </c>
      <c r="P831" s="43">
        <f>LN(Data[[#This Row],[MA'[n^1.5']]])</f>
        <v>19.961015381980186</v>
      </c>
      <c r="Q831" s="43">
        <f t="shared" si="103"/>
        <v>20.028777611933815</v>
      </c>
      <c r="R831" s="30">
        <f>$O$1+$O$2*Data[[#This Row],[MA'[ln(n^2)']]]</f>
        <v>26.595129369567182</v>
      </c>
      <c r="S831" s="30">
        <f>$Q$1+$Q$2*Data[[#This Row],[MA'[ln(n*ln(n))']]]</f>
        <v>22.820540407232858</v>
      </c>
      <c r="T831" s="31">
        <f>$O$3*Data[[#This Row],[Metcalfe
(n^2)]]</f>
        <v>125871744964.68001</v>
      </c>
      <c r="U831" s="31">
        <f t="shared" si="104"/>
        <v>189369292652.33206</v>
      </c>
      <c r="V831" s="30">
        <f>LN(Data[[#This Row],[MA'[NVA']
30d]]/Data[[#This Row],[MA'[NVMetcalfe calc']]])</f>
        <v>-0.50590923079524885</v>
      </c>
      <c r="W831" s="30">
        <f>$Q$3+Data[[#This Row],[NVM
(scaled)]]/((Data[[#This Row],[Upper Bound]]-Data[[#This Row],[Lower Bound]])/2)</f>
        <v>0.3219394318991603</v>
      </c>
      <c r="X831" s="30">
        <f>(Data[[#This Row],[Upper Bound]]+Data[[#This Row],[Lower Bound]])/2</f>
        <v>24.707834888400022</v>
      </c>
      <c r="Y831" s="32">
        <f>LN(Data[[#This Row],[NVActual]]/Data[[#This Row],[MA'[n^2']
30d]])</f>
        <v>-1.0638905020430929</v>
      </c>
      <c r="Z831" s="32">
        <f>LN(Data[[#This Row],[NVActual]]/Data[[#This Row],[MA'[n*ln(n)']
30d]])</f>
        <v>9.6642798990807535</v>
      </c>
      <c r="AA831" s="32">
        <f>LN(Data[[#This Row],[NVActual]]/Data[[#This Row],[MA'[n^1.5']]])</f>
        <v>5.5959854583298076</v>
      </c>
      <c r="AB831" s="32">
        <f>LN(Data[[#This Row],[NVActual]]/Data[[#This Row],[Metcalfe
(n^2)]])</f>
        <v>-0.65545495547976385</v>
      </c>
      <c r="AC831" s="34">
        <f>1+Data[[#This Row],[MA'[NVMetcalfe calc']]]/((Data[[#This Row],[NVM_norm
(scaled)]]-Data[[#This Row],[NV_fund.]])/2)</f>
        <v>-15531050969.847122</v>
      </c>
    </row>
    <row r="832" spans="1:29" x14ac:dyDescent="0.2">
      <c r="A832" s="23">
        <v>43344</v>
      </c>
      <c r="B832" s="24">
        <v>124106504481.595</v>
      </c>
      <c r="C832" s="24">
        <f t="shared" si="97"/>
        <v>114239614283.48135</v>
      </c>
      <c r="D832" s="25">
        <f>LN(Data[[#This Row],[NVActual]])</f>
        <v>25.544405941011448</v>
      </c>
      <c r="E832" s="26">
        <v>556577</v>
      </c>
      <c r="F832" s="40">
        <f>Data[[#This Row],[DAA 
(n)]]^2</f>
        <v>309777956929</v>
      </c>
      <c r="G832" s="41">
        <f t="shared" si="98"/>
        <v>372185366678.83331</v>
      </c>
      <c r="H832" s="28">
        <f>LN(Data[[#This Row],[Metcalfe
(n^2)]])</f>
        <v>26.459121609812176</v>
      </c>
      <c r="I832" s="42">
        <f t="shared" si="99"/>
        <v>26.6181203669721</v>
      </c>
      <c r="J832" s="40">
        <f>Data[[#This Row],[DAA 
(n)]]*LN(Data[[#This Row],[DAA 
(n)]])</f>
        <v>7363269.2641122155</v>
      </c>
      <c r="K832" s="40">
        <f t="shared" si="100"/>
        <v>8078667.8882800434</v>
      </c>
      <c r="L832" s="29">
        <f>LN(Data[[#This Row],[MA'[n*ln(n)']
30d]])</f>
        <v>15.904737551593623</v>
      </c>
      <c r="M832" s="43">
        <f t="shared" si="101"/>
        <v>15.942650688970383</v>
      </c>
      <c r="N832" s="40">
        <f>Data[[#This Row],[DAA 
(n)]]^1.5</f>
        <v>415229196.87044221</v>
      </c>
      <c r="O832" s="40">
        <f t="shared" si="102"/>
        <v>474408495.6213519</v>
      </c>
      <c r="P832" s="43">
        <f>LN(Data[[#This Row],[MA'[n^1.5']]])</f>
        <v>19.977579313626883</v>
      </c>
      <c r="Q832" s="43">
        <f t="shared" si="103"/>
        <v>20.033074217384122</v>
      </c>
      <c r="R832" s="30">
        <f>$O$1+$O$2*Data[[#This Row],[MA'[ln(n^2)']]]</f>
        <v>26.6181203669721</v>
      </c>
      <c r="S832" s="30">
        <f>$Q$1+$Q$2*Data[[#This Row],[MA'[ln(n*ln(n))']]]</f>
        <v>22.825373636801132</v>
      </c>
      <c r="T832" s="31">
        <f>$O$3*Data[[#This Row],[Metcalfe
(n^2)]]</f>
        <v>161084537603.08002</v>
      </c>
      <c r="U832" s="31">
        <f t="shared" si="104"/>
        <v>193536390672.99335</v>
      </c>
      <c r="V832" s="30">
        <f>LN(Data[[#This Row],[MA'[NVA']
30d]]/Data[[#This Row],[MA'[NVMetcalfe calc']]])</f>
        <v>-0.52716743806575606</v>
      </c>
      <c r="W832" s="30">
        <f>$Q$3+Data[[#This Row],[NVM
(scaled)]]/((Data[[#This Row],[Upper Bound]]-Data[[#This Row],[Lower Bound]])/2)</f>
        <v>0.31201284421541503</v>
      </c>
      <c r="X832" s="30">
        <f>(Data[[#This Row],[Upper Bound]]+Data[[#This Row],[Lower Bound]])/2</f>
        <v>24.721747001886616</v>
      </c>
      <c r="Y832" s="29">
        <f>LN(Data[[#This Row],[NVActual]]/Data[[#This Row],[MA'[n^2']
30d]])</f>
        <v>-1.0982519236228703</v>
      </c>
      <c r="Z832" s="29">
        <f>LN(Data[[#This Row],[NVActual]]/Data[[#This Row],[MA'[n*ln(n)']
30d]])</f>
        <v>9.6396683894178263</v>
      </c>
      <c r="AA832" s="29">
        <f>LN(Data[[#This Row],[NVActual]]/Data[[#This Row],[MA'[n^1.5']]])</f>
        <v>5.5668266273845646</v>
      </c>
      <c r="AB832" s="29">
        <f>LN(Data[[#This Row],[NVActual]]/Data[[#This Row],[Metcalfe
(n^2)]])</f>
        <v>-0.91471566880072608</v>
      </c>
      <c r="AC832" s="26">
        <f>1+Data[[#This Row],[MA'[NVMetcalfe calc']]]/((Data[[#This Row],[NVM_norm
(scaled)]]-Data[[#This Row],[NV_fund.]])/2)</f>
        <v>-15857312448.441078</v>
      </c>
    </row>
    <row r="833" spans="1:29" x14ac:dyDescent="0.2">
      <c r="A833" s="23">
        <v>43343</v>
      </c>
      <c r="B833" s="24">
        <v>121147907336.44099</v>
      </c>
      <c r="C833" s="24">
        <f t="shared" si="97"/>
        <v>114423854872.6608</v>
      </c>
      <c r="D833" s="25">
        <f>LN(Data[[#This Row],[NVActual]])</f>
        <v>25.520278010732817</v>
      </c>
      <c r="E833" s="26">
        <v>658225</v>
      </c>
      <c r="F833" s="40">
        <f>Data[[#This Row],[DAA 
(n)]]^2</f>
        <v>433260150625</v>
      </c>
      <c r="G833" s="41">
        <f t="shared" si="98"/>
        <v>374777181295.90002</v>
      </c>
      <c r="H833" s="28">
        <f>LN(Data[[#This Row],[Metcalfe
(n^2)]])</f>
        <v>26.794604194292482</v>
      </c>
      <c r="I833" s="42">
        <f t="shared" si="99"/>
        <v>26.625585156091141</v>
      </c>
      <c r="J833" s="40">
        <f>Data[[#This Row],[DAA 
(n)]]*LN(Data[[#This Row],[DAA 
(n)]])</f>
        <v>8818439.1728940848</v>
      </c>
      <c r="K833" s="40">
        <f t="shared" si="100"/>
        <v>8110071.720864255</v>
      </c>
      <c r="L833" s="29">
        <f>LN(Data[[#This Row],[MA'[n*ln(n)']
30d]])</f>
        <v>15.908617269562265</v>
      </c>
      <c r="M833" s="43">
        <f t="shared" si="101"/>
        <v>15.944995221286405</v>
      </c>
      <c r="N833" s="40">
        <f>Data[[#This Row],[DAA 
(n)]]^1.5</f>
        <v>534024964.43999785</v>
      </c>
      <c r="O833" s="40">
        <f t="shared" si="102"/>
        <v>476939824.6923371</v>
      </c>
      <c r="P833" s="43">
        <f>LN(Data[[#This Row],[MA'[n^1.5']]])</f>
        <v>19.982900887209741</v>
      </c>
      <c r="Q833" s="43">
        <f t="shared" si="103"/>
        <v>20.036565217120597</v>
      </c>
      <c r="R833" s="30">
        <f>$O$1+$O$2*Data[[#This Row],[MA'[ln(n^2)']]]</f>
        <v>26.625585156091141</v>
      </c>
      <c r="S833" s="30">
        <f>$Q$1+$Q$2*Data[[#This Row],[MA'[ln(n*ln(n))']]]</f>
        <v>22.829242115122565</v>
      </c>
      <c r="T833" s="31">
        <f>$O$3*Data[[#This Row],[Metcalfe
(n^2)]]</f>
        <v>225295278325</v>
      </c>
      <c r="U833" s="31">
        <f t="shared" si="104"/>
        <v>194884134273.86804</v>
      </c>
      <c r="V833" s="30">
        <f>LN(Data[[#This Row],[MA'[NVA']
30d]]/Data[[#This Row],[MA'[NVMetcalfe calc']]])</f>
        <v>-0.53249561993375694</v>
      </c>
      <c r="W833" s="30">
        <f>$Q$3+Data[[#This Row],[NVM
(scaled)]]/((Data[[#This Row],[Upper Bound]]-Data[[#This Row],[Lower Bound]])/2)</f>
        <v>0.30946917642200256</v>
      </c>
      <c r="X833" s="30">
        <f>(Data[[#This Row],[Upper Bound]]+Data[[#This Row],[Lower Bound]])/2</f>
        <v>24.727413635606851</v>
      </c>
      <c r="Y833" s="32">
        <f>LN(Data[[#This Row],[NVActual]]/Data[[#This Row],[MA'[n^2']
30d]])</f>
        <v>-1.1293194923762688</v>
      </c>
      <c r="Z833" s="32">
        <f>LN(Data[[#This Row],[NVActual]]/Data[[#This Row],[MA'[n*ln(n)']
30d]])</f>
        <v>9.611660741170553</v>
      </c>
      <c r="AA833" s="32">
        <f>LN(Data[[#This Row],[NVActual]]/Data[[#This Row],[MA'[n^1.5']]])</f>
        <v>5.5373771235230764</v>
      </c>
      <c r="AB833" s="32">
        <f>LN(Data[[#This Row],[NVActual]]/Data[[#This Row],[Metcalfe
(n^2)]])</f>
        <v>-1.2743261835596653</v>
      </c>
      <c r="AC833" s="34">
        <f>1+Data[[#This Row],[MA'[NVMetcalfe calc']]]/((Data[[#This Row],[NVM_norm
(scaled)]]-Data[[#This Row],[NV_fund.]])/2)</f>
        <v>-15962370181.27487</v>
      </c>
    </row>
    <row r="834" spans="1:29" x14ac:dyDescent="0.2">
      <c r="A834" s="23">
        <v>43342</v>
      </c>
      <c r="B834" s="24">
        <v>120166215946.758</v>
      </c>
      <c r="C834" s="24">
        <f t="shared" si="97"/>
        <v>114738608978.38234</v>
      </c>
      <c r="D834" s="25">
        <f>LN(Data[[#This Row],[NVActual]])</f>
        <v>25.512141754206464</v>
      </c>
      <c r="E834" s="26">
        <v>626114</v>
      </c>
      <c r="F834" s="40">
        <f>Data[[#This Row],[DAA 
(n)]]^2</f>
        <v>392018740996</v>
      </c>
      <c r="G834" s="41">
        <f t="shared" si="98"/>
        <v>376576007615.90002</v>
      </c>
      <c r="H834" s="28">
        <f>LN(Data[[#This Row],[Metcalfe
(n^2)]])</f>
        <v>26.694575484257342</v>
      </c>
      <c r="I834" s="42">
        <f t="shared" si="99"/>
        <v>26.629498074380386</v>
      </c>
      <c r="J834" s="40">
        <f>Data[[#This Row],[DAA 
(n)]]*LN(Data[[#This Row],[DAA 
(n)]])</f>
        <v>8356923.7173751509</v>
      </c>
      <c r="K834" s="40">
        <f t="shared" si="100"/>
        <v>8129206.6470422717</v>
      </c>
      <c r="L834" s="29">
        <f>LN(Data[[#This Row],[MA'[n*ln(n)']
30d]])</f>
        <v>15.910973893372789</v>
      </c>
      <c r="M834" s="43">
        <f t="shared" si="101"/>
        <v>15.947270857092672</v>
      </c>
      <c r="N834" s="40">
        <f>Data[[#This Row],[DAA 
(n)]]^1.5</f>
        <v>495427514.37518066</v>
      </c>
      <c r="O834" s="40">
        <f t="shared" si="102"/>
        <v>478578080.21872133</v>
      </c>
      <c r="P834" s="43">
        <f>LN(Data[[#This Row],[MA'[n^1.5']]])</f>
        <v>19.986329932595975</v>
      </c>
      <c r="Q834" s="43">
        <f t="shared" si="103"/>
        <v>20.039961771637781</v>
      </c>
      <c r="R834" s="30">
        <f>$O$1+$O$2*Data[[#This Row],[MA'[ln(n^2)']]]</f>
        <v>26.629498074380386</v>
      </c>
      <c r="S834" s="30">
        <f>$Q$1+$Q$2*Data[[#This Row],[MA'[ln(n*ln(n))']]]</f>
        <v>22.832996914202909</v>
      </c>
      <c r="T834" s="31">
        <f>$O$3*Data[[#This Row],[Metcalfe
(n^2)]]</f>
        <v>203849745317.92001</v>
      </c>
      <c r="U834" s="31">
        <f t="shared" si="104"/>
        <v>195819523960.26804</v>
      </c>
      <c r="V834" s="30">
        <f>LN(Data[[#This Row],[MA'[NVA']
30d]]/Data[[#This Row],[MA'[NVMetcalfe calc']]])</f>
        <v>-0.53453686306527148</v>
      </c>
      <c r="W834" s="30">
        <f>$Q$3+Data[[#This Row],[NVM
(scaled)]]/((Data[[#This Row],[Upper Bound]]-Data[[#This Row],[Lower Bound]])/2)</f>
        <v>0.30840553156038902</v>
      </c>
      <c r="X834" s="30">
        <f>(Data[[#This Row],[Upper Bound]]+Data[[#This Row],[Lower Bound]])/2</f>
        <v>24.731247494291647</v>
      </c>
      <c r="Y834" s="29">
        <f>LN(Data[[#This Row],[NVActual]]/Data[[#This Row],[MA'[n^2']
30d]])</f>
        <v>-1.1422439890628833</v>
      </c>
      <c r="Z834" s="29">
        <f>LN(Data[[#This Row],[NVActual]]/Data[[#This Row],[MA'[n*ln(n)']
30d]])</f>
        <v>9.601167860833673</v>
      </c>
      <c r="AA834" s="29">
        <f>LN(Data[[#This Row],[NVActual]]/Data[[#This Row],[MA'[n^1.5']]])</f>
        <v>5.5258118216104872</v>
      </c>
      <c r="AB834" s="29">
        <f>LN(Data[[#This Row],[NVActual]]/Data[[#This Row],[Metcalfe
(n^2)]])</f>
        <v>-1.1824337300508789</v>
      </c>
      <c r="AC834" s="26">
        <f>1+Data[[#This Row],[MA'[NVMetcalfe calc']]]/((Data[[#This Row],[NVM_norm
(scaled)]]-Data[[#This Row],[NV_fund.]])/2)</f>
        <v>-16035768830.414829</v>
      </c>
    </row>
    <row r="835" spans="1:29" x14ac:dyDescent="0.2">
      <c r="A835" s="23">
        <v>43341</v>
      </c>
      <c r="B835" s="24">
        <v>121292474778.05</v>
      </c>
      <c r="C835" s="24">
        <f t="shared" si="97"/>
        <v>115160280535.70851</v>
      </c>
      <c r="D835" s="25">
        <f>LN(Data[[#This Row],[NVActual]])</f>
        <v>25.521470612868509</v>
      </c>
      <c r="E835" s="26">
        <v>643056</v>
      </c>
      <c r="F835" s="40">
        <f>Data[[#This Row],[DAA 
(n)]]^2</f>
        <v>413521019136</v>
      </c>
      <c r="G835" s="41">
        <f t="shared" si="98"/>
        <v>379682189327.90002</v>
      </c>
      <c r="H835" s="28">
        <f>LN(Data[[#This Row],[Metcalfe
(n^2)]])</f>
        <v>26.747974182369752</v>
      </c>
      <c r="I835" s="42">
        <f t="shared" si="99"/>
        <v>26.636606746720108</v>
      </c>
      <c r="J835" s="40">
        <f>Data[[#This Row],[DAA 
(n)]]*LN(Data[[#This Row],[DAA 
(n)]])</f>
        <v>8600222.6429089811</v>
      </c>
      <c r="K835" s="40">
        <f t="shared" si="100"/>
        <v>8163027.2473043799</v>
      </c>
      <c r="L835" s="29">
        <f>LN(Data[[#This Row],[MA'[n*ln(n)']
30d]])</f>
        <v>15.915125644331191</v>
      </c>
      <c r="M835" s="43">
        <f t="shared" si="101"/>
        <v>15.949401944188798</v>
      </c>
      <c r="N835" s="40">
        <f>Data[[#This Row],[DAA 
(n)]]^1.5</f>
        <v>515671574.24228853</v>
      </c>
      <c r="O835" s="40">
        <f t="shared" si="102"/>
        <v>481442418.82511896</v>
      </c>
      <c r="P835" s="43">
        <f>LN(Data[[#This Row],[MA'[n^1.5']]])</f>
        <v>19.992297194979948</v>
      </c>
      <c r="Q835" s="43">
        <f t="shared" si="103"/>
        <v>20.043150965077938</v>
      </c>
      <c r="R835" s="30">
        <f>$O$1+$O$2*Data[[#This Row],[MA'[ln(n^2)']]]</f>
        <v>26.636606746720108</v>
      </c>
      <c r="S835" s="30">
        <f>$Q$1+$Q$2*Data[[#This Row],[MA'[ln(n*ln(n))']]]</f>
        <v>22.836513207911516</v>
      </c>
      <c r="T835" s="31">
        <f>$O$3*Data[[#This Row],[Metcalfe
(n^2)]]</f>
        <v>215030929950.72</v>
      </c>
      <c r="U835" s="31">
        <f t="shared" si="104"/>
        <v>197434738450.50803</v>
      </c>
      <c r="V835" s="30">
        <f>LN(Data[[#This Row],[MA'[NVA']
30d]]/Data[[#This Row],[MA'[NVMetcalfe calc']]])</f>
        <v>-0.53908318971649838</v>
      </c>
      <c r="W835" s="30">
        <f>$Q$3+Data[[#This Row],[NVM
(scaled)]]/((Data[[#This Row],[Upper Bound]]-Data[[#This Row],[Lower Bound]])/2)</f>
        <v>0.30627898934008235</v>
      </c>
      <c r="X835" s="30">
        <f>(Data[[#This Row],[Upper Bound]]+Data[[#This Row],[Lower Bound]])/2</f>
        <v>24.736559977315814</v>
      </c>
      <c r="Y835" s="32">
        <f>LN(Data[[#This Row],[NVActual]]/Data[[#This Row],[MA'[n^2']
30d]])</f>
        <v>-1.1411297829937253</v>
      </c>
      <c r="Z835" s="32">
        <f>LN(Data[[#This Row],[NVActual]]/Data[[#This Row],[MA'[n*ln(n)']
30d]])</f>
        <v>9.6063449685373197</v>
      </c>
      <c r="AA835" s="32">
        <f>LN(Data[[#This Row],[NVActual]]/Data[[#This Row],[MA'[n^1.5']]])</f>
        <v>5.5291734178885639</v>
      </c>
      <c r="AB835" s="32">
        <f>LN(Data[[#This Row],[NVActual]]/Data[[#This Row],[Metcalfe
(n^2)]])</f>
        <v>-1.2265035695012432</v>
      </c>
      <c r="AC835" s="34">
        <f>1+Data[[#This Row],[MA'[NVMetcalfe calc']]]/((Data[[#This Row],[NVM_norm
(scaled)]]-Data[[#This Row],[NV_fund.]])/2)</f>
        <v>-16163116464.805927</v>
      </c>
    </row>
    <row r="836" spans="1:29" x14ac:dyDescent="0.2">
      <c r="A836" s="23">
        <v>43340</v>
      </c>
      <c r="B836" s="24">
        <v>122285095389.157</v>
      </c>
      <c r="C836" s="24">
        <f t="shared" si="97"/>
        <v>115798116329.65459</v>
      </c>
      <c r="D836" s="25">
        <f>LN(Data[[#This Row],[NVActual]])</f>
        <v>25.529621002950055</v>
      </c>
      <c r="E836" s="26">
        <v>676219</v>
      </c>
      <c r="F836" s="40">
        <f>Data[[#This Row],[DAA 
(n)]]^2</f>
        <v>457272135961</v>
      </c>
      <c r="G836" s="41">
        <f t="shared" si="98"/>
        <v>379507406995.23334</v>
      </c>
      <c r="H836" s="28">
        <f>LN(Data[[#This Row],[Metcalfe
(n^2)]])</f>
        <v>26.848544534113952</v>
      </c>
      <c r="I836" s="42">
        <f t="shared" si="99"/>
        <v>26.636181375561538</v>
      </c>
      <c r="J836" s="40">
        <f>Data[[#This Row],[DAA 
(n)]]*LN(Data[[#This Row],[DAA 
(n)]])</f>
        <v>9077747.9681570008</v>
      </c>
      <c r="K836" s="40">
        <f t="shared" si="100"/>
        <v>8161068.0282104295</v>
      </c>
      <c r="L836" s="29">
        <f>LN(Data[[#This Row],[MA'[n*ln(n)']
30d]])</f>
        <v>15.91488560418559</v>
      </c>
      <c r="M836" s="43">
        <f t="shared" si="101"/>
        <v>15.950989457414254</v>
      </c>
      <c r="N836" s="40">
        <f>Data[[#This Row],[DAA 
(n)]]^1.5</f>
        <v>556072033.55987155</v>
      </c>
      <c r="O836" s="40">
        <f t="shared" si="102"/>
        <v>481278689.72710627</v>
      </c>
      <c r="P836" s="43">
        <f>LN(Data[[#This Row],[MA'[n^1.5']]])</f>
        <v>19.991957056806726</v>
      </c>
      <c r="Q836" s="43">
        <f t="shared" si="103"/>
        <v>20.045604452171379</v>
      </c>
      <c r="R836" s="30">
        <f>$O$1+$O$2*Data[[#This Row],[MA'[ln(n^2)']]]</f>
        <v>26.636181375561538</v>
      </c>
      <c r="S836" s="30">
        <f>$Q$1+$Q$2*Data[[#This Row],[MA'[ln(n*ln(n))']]]</f>
        <v>22.839132604733518</v>
      </c>
      <c r="T836" s="31">
        <f>$O$3*Data[[#This Row],[Metcalfe
(n^2)]]</f>
        <v>237781510699.72</v>
      </c>
      <c r="U836" s="31">
        <f t="shared" si="104"/>
        <v>197343851637.52136</v>
      </c>
      <c r="V836" s="30">
        <f>LN(Data[[#This Row],[MA'[NVA']
30d]]/Data[[#This Row],[MA'[NVMetcalfe calc']]])</f>
        <v>-0.53309934858925345</v>
      </c>
      <c r="W836" s="30">
        <f>$Q$3+Data[[#This Row],[NVM
(scaled)]]/((Data[[#This Row],[Upper Bound]]-Data[[#This Row],[Lower Bound]])/2)</f>
        <v>0.3092033177530133</v>
      </c>
      <c r="X836" s="30">
        <f>(Data[[#This Row],[Upper Bound]]+Data[[#This Row],[Lower Bound]])/2</f>
        <v>24.737656990147528</v>
      </c>
      <c r="Y836" s="29">
        <f>LN(Data[[#This Row],[NVActual]]/Data[[#This Row],[MA'[n^2']
30d]])</f>
        <v>-1.1325189484155724</v>
      </c>
      <c r="Z836" s="29">
        <f>LN(Data[[#This Row],[NVActual]]/Data[[#This Row],[MA'[n*ln(n)']
30d]])</f>
        <v>9.6147353987644646</v>
      </c>
      <c r="AA836" s="29">
        <f>LN(Data[[#This Row],[NVActual]]/Data[[#This Row],[MA'[n^1.5']]])</f>
        <v>5.5376639461433275</v>
      </c>
      <c r="AB836" s="29">
        <f>LN(Data[[#This Row],[NVActual]]/Data[[#This Row],[Metcalfe
(n^2)]])</f>
        <v>-1.3189235311638969</v>
      </c>
      <c r="AC836" s="26">
        <f>1+Data[[#This Row],[MA'[NVMetcalfe calc']]]/((Data[[#This Row],[NVM_norm
(scaled)]]-Data[[#This Row],[NV_fund.]])/2)</f>
        <v>-16156884448.917572</v>
      </c>
    </row>
    <row r="837" spans="1:29" x14ac:dyDescent="0.2">
      <c r="A837" s="23">
        <v>43339</v>
      </c>
      <c r="B837" s="24">
        <v>117893494144.472</v>
      </c>
      <c r="C837" s="24">
        <f t="shared" si="97"/>
        <v>116435931416.90332</v>
      </c>
      <c r="D837" s="25">
        <f>LN(Data[[#This Row],[NVActual]])</f>
        <v>25.493047461834649</v>
      </c>
      <c r="E837" s="26">
        <v>675295</v>
      </c>
      <c r="F837" s="40">
        <f>Data[[#This Row],[DAA 
(n)]]^2</f>
        <v>456023337025</v>
      </c>
      <c r="G837" s="41">
        <f t="shared" si="98"/>
        <v>372400919055.33331</v>
      </c>
      <c r="H837" s="28">
        <f>LN(Data[[#This Row],[Metcalfe
(n^2)]])</f>
        <v>26.845809822837669</v>
      </c>
      <c r="I837" s="42">
        <f t="shared" si="99"/>
        <v>26.615254945277673</v>
      </c>
      <c r="J837" s="40">
        <f>Data[[#This Row],[DAA 
(n)]]*LN(Data[[#This Row],[DAA 
(n)]])</f>
        <v>9064420.572156582</v>
      </c>
      <c r="K837" s="40">
        <f t="shared" si="100"/>
        <v>8074378.9721820895</v>
      </c>
      <c r="L837" s="29">
        <f>LN(Data[[#This Row],[MA'[n*ln(n)']
30d]])</f>
        <v>15.904206516645752</v>
      </c>
      <c r="M837" s="43">
        <f t="shared" si="101"/>
        <v>15.95243850233123</v>
      </c>
      <c r="N837" s="40">
        <f>Data[[#This Row],[DAA 
(n)]]^1.5</f>
        <v>554932680.03992939</v>
      </c>
      <c r="O837" s="40">
        <f t="shared" si="102"/>
        <v>474318049.95436448</v>
      </c>
      <c r="P837" s="43">
        <f>LN(Data[[#This Row],[MA'[n^1.5']]])</f>
        <v>19.977388646110132</v>
      </c>
      <c r="Q837" s="43">
        <f t="shared" si="103"/>
        <v>20.047872666788933</v>
      </c>
      <c r="R837" s="30">
        <f>$O$1+$O$2*Data[[#This Row],[MA'[ln(n^2)']]]</f>
        <v>26.615254945277673</v>
      </c>
      <c r="S837" s="30">
        <f>$Q$1+$Q$2*Data[[#This Row],[MA'[ln(n*ln(n))']]]</f>
        <v>22.841523528846526</v>
      </c>
      <c r="T837" s="31">
        <f>$O$3*Data[[#This Row],[Metcalfe
(n^2)]]</f>
        <v>237132135253</v>
      </c>
      <c r="U837" s="31">
        <f t="shared" si="104"/>
        <v>193648477908.77341</v>
      </c>
      <c r="V837" s="30">
        <f>LN(Data[[#This Row],[MA'[NVA']
30d]]/Data[[#This Row],[MA'[NVMetcalfe calc']]])</f>
        <v>-0.50870336910707425</v>
      </c>
      <c r="W837" s="30">
        <f>$Q$3+Data[[#This Row],[NVM
(scaled)]]/((Data[[#This Row],[Upper Bound]]-Data[[#This Row],[Lower Bound]])/2)</f>
        <v>0.32039768177876327</v>
      </c>
      <c r="X837" s="30">
        <f>(Data[[#This Row],[Upper Bound]]+Data[[#This Row],[Lower Bound]])/2</f>
        <v>24.7283892370621</v>
      </c>
      <c r="Y837" s="32">
        <f>LN(Data[[#This Row],[NVActual]]/Data[[#This Row],[MA'[n^2']
30d]])</f>
        <v>-1.1501893884367993</v>
      </c>
      <c r="Z837" s="32">
        <f>LN(Data[[#This Row],[NVActual]]/Data[[#This Row],[MA'[n*ln(n)']
30d]])</f>
        <v>9.5888409451888954</v>
      </c>
      <c r="AA837" s="32">
        <f>LN(Data[[#This Row],[NVActual]]/Data[[#This Row],[MA'[n^1.5']]])</f>
        <v>5.5156588157245174</v>
      </c>
      <c r="AB837" s="32">
        <f>LN(Data[[#This Row],[NVActual]]/Data[[#This Row],[Metcalfe
(n^2)]])</f>
        <v>-1.3527623610030191</v>
      </c>
      <c r="AC837" s="34">
        <f>1+Data[[#This Row],[MA'[NVMetcalfe calc']]]/((Data[[#This Row],[NVM_norm
(scaled)]]-Data[[#This Row],[NV_fund.]])/2)</f>
        <v>-15867629047.475019</v>
      </c>
    </row>
    <row r="838" spans="1:29" x14ac:dyDescent="0.2">
      <c r="A838" s="23">
        <v>43338</v>
      </c>
      <c r="B838" s="24">
        <v>115306268994.595</v>
      </c>
      <c r="C838" s="24">
        <f t="shared" si="97"/>
        <v>117197480155.55658</v>
      </c>
      <c r="D838" s="25">
        <f>LN(Data[[#This Row],[NVActual]])</f>
        <v>25.470857633902039</v>
      </c>
      <c r="E838" s="26">
        <v>495145</v>
      </c>
      <c r="F838" s="40">
        <f>Data[[#This Row],[DAA 
(n)]]^2</f>
        <v>245168571025</v>
      </c>
      <c r="G838" s="41">
        <f t="shared" si="98"/>
        <v>367133082810.79999</v>
      </c>
      <c r="H838" s="28">
        <f>LN(Data[[#This Row],[Metcalfe
(n^2)]])</f>
        <v>26.225211855896696</v>
      </c>
      <c r="I838" s="42">
        <f t="shared" si="99"/>
        <v>26.601071947586433</v>
      </c>
      <c r="J838" s="40">
        <f>Data[[#This Row],[DAA 
(n)]]*LN(Data[[#This Row],[DAA 
(n)]])</f>
        <v>6492641.2621939844</v>
      </c>
      <c r="K838" s="40">
        <f t="shared" si="100"/>
        <v>8012605.0111711957</v>
      </c>
      <c r="L838" s="29">
        <f>LN(Data[[#This Row],[MA'[n*ln(n)']
30d]])</f>
        <v>15.896526486043582</v>
      </c>
      <c r="M838" s="43">
        <f t="shared" si="101"/>
        <v>15.954410638104324</v>
      </c>
      <c r="N838" s="40">
        <f>Data[[#This Row],[DAA 
(n)]]^1.5</f>
        <v>348416406.18686873</v>
      </c>
      <c r="O838" s="40">
        <f t="shared" si="102"/>
        <v>469264281.44455552</v>
      </c>
      <c r="P838" s="43">
        <f>LN(Data[[#This Row],[MA'[n^1.5']]])</f>
        <v>19.966676667585894</v>
      </c>
      <c r="Q838" s="43">
        <f t="shared" si="103"/>
        <v>20.050840828962784</v>
      </c>
      <c r="R838" s="30">
        <f>$O$1+$O$2*Data[[#This Row],[MA'[ln(n^2)']]]</f>
        <v>26.601071947586433</v>
      </c>
      <c r="S838" s="30">
        <f>$Q$1+$Q$2*Data[[#This Row],[MA'[ln(n*ln(n))']]]</f>
        <v>22.844777552872134</v>
      </c>
      <c r="T838" s="31">
        <f>$O$3*Data[[#This Row],[Metcalfe
(n^2)]]</f>
        <v>127487656933</v>
      </c>
      <c r="U838" s="31">
        <f t="shared" si="104"/>
        <v>190909203061.61609</v>
      </c>
      <c r="V838" s="30">
        <f>LN(Data[[#This Row],[MA'[NVA']
30d]]/Data[[#This Row],[MA'[NVMetcalfe calc']]])</f>
        <v>-0.48793756184601361</v>
      </c>
      <c r="W838" s="30">
        <f>$Q$3+Data[[#This Row],[NVM
(scaled)]]/((Data[[#This Row],[Upper Bound]]-Data[[#This Row],[Lower Bound]])/2)</f>
        <v>0.33020270480789843</v>
      </c>
      <c r="X838" s="30">
        <f>(Data[[#This Row],[Upper Bound]]+Data[[#This Row],[Lower Bound]])/2</f>
        <v>24.722924750229282</v>
      </c>
      <c r="Y838" s="29">
        <f>LN(Data[[#This Row],[NVActual]]/Data[[#This Row],[MA'[n^2']
30d]])</f>
        <v>-1.1581326088296144</v>
      </c>
      <c r="Z838" s="29">
        <f>LN(Data[[#This Row],[NVActual]]/Data[[#This Row],[MA'[n*ln(n)']
30d]])</f>
        <v>9.574331147858457</v>
      </c>
      <c r="AA838" s="29">
        <f>LN(Data[[#This Row],[NVActual]]/Data[[#This Row],[MA'[n^1.5']]])</f>
        <v>5.5041809663161452</v>
      </c>
      <c r="AB838" s="29">
        <f>LN(Data[[#This Row],[NVActual]]/Data[[#This Row],[Metcalfe
(n^2)]])</f>
        <v>-0.75435422199465629</v>
      </c>
      <c r="AC838" s="26">
        <f>1+Data[[#This Row],[MA'[NVMetcalfe calc']]]/((Data[[#This Row],[NVM_norm
(scaled)]]-Data[[#This Row],[NV_fund.]])/2)</f>
        <v>-15652964248.428698</v>
      </c>
    </row>
    <row r="839" spans="1:29" x14ac:dyDescent="0.2">
      <c r="A839" s="23">
        <v>43337</v>
      </c>
      <c r="B839" s="24">
        <v>116260184245.26801</v>
      </c>
      <c r="C839" s="24">
        <f t="shared" si="97"/>
        <v>118034458621.4337</v>
      </c>
      <c r="D839" s="25">
        <f>LN(Data[[#This Row],[NVActual]])</f>
        <v>25.479096483987568</v>
      </c>
      <c r="E839" s="26">
        <v>540988</v>
      </c>
      <c r="F839" s="40">
        <f>Data[[#This Row],[DAA 
(n)]]^2</f>
        <v>292668016144</v>
      </c>
      <c r="G839" s="41">
        <f t="shared" si="98"/>
        <v>376327882554.76666</v>
      </c>
      <c r="H839" s="28">
        <f>LN(Data[[#This Row],[Metcalfe
(n^2)]])</f>
        <v>26.402304752873174</v>
      </c>
      <c r="I839" s="42">
        <f t="shared" si="99"/>
        <v>26.626199552133645</v>
      </c>
      <c r="J839" s="40">
        <f>Data[[#This Row],[DAA 
(n)]]*LN(Data[[#This Row],[DAA 
(n)]])</f>
        <v>7141665.0218236763</v>
      </c>
      <c r="K839" s="40">
        <f t="shared" si="100"/>
        <v>8120746.882680255</v>
      </c>
      <c r="L839" s="29">
        <f>LN(Data[[#This Row],[MA'[n*ln(n)']
30d]])</f>
        <v>15.90993268853355</v>
      </c>
      <c r="M839" s="43">
        <f t="shared" si="101"/>
        <v>15.956676597711795</v>
      </c>
      <c r="N839" s="40">
        <f>Data[[#This Row],[DAA 
(n)]]^1.5</f>
        <v>397906879.45511812</v>
      </c>
      <c r="O839" s="40">
        <f t="shared" si="102"/>
        <v>478092001.53370613</v>
      </c>
      <c r="P839" s="43">
        <f>LN(Data[[#This Row],[MA'[n^1.5']]])</f>
        <v>19.985313743763243</v>
      </c>
      <c r="Q839" s="43">
        <f t="shared" si="103"/>
        <v>20.054215176446061</v>
      </c>
      <c r="R839" s="30">
        <f>$O$1+$O$2*Data[[#This Row],[MA'[ln(n^2)']]]</f>
        <v>26.626199552133645</v>
      </c>
      <c r="S839" s="30">
        <f>$Q$1+$Q$2*Data[[#This Row],[MA'[ln(n*ln(n))']]]</f>
        <v>22.84851638622446</v>
      </c>
      <c r="T839" s="31">
        <f>$O$3*Data[[#This Row],[Metcalfe
(n^2)]]</f>
        <v>152187368394.88</v>
      </c>
      <c r="U839" s="31">
        <f t="shared" si="104"/>
        <v>195690498928.47873</v>
      </c>
      <c r="V839" s="30">
        <f>LN(Data[[#This Row],[MA'[NVA']
30d]]/Data[[#This Row],[MA'[NVMetcalfe calc']]])</f>
        <v>-0.50555772000781896</v>
      </c>
      <c r="W839" s="30">
        <f>$Q$3+Data[[#This Row],[NVM
(scaled)]]/((Data[[#This Row],[Upper Bound]]-Data[[#This Row],[Lower Bound]])/2)</f>
        <v>0.32234509205530731</v>
      </c>
      <c r="X839" s="30">
        <f>(Data[[#This Row],[Upper Bound]]+Data[[#This Row],[Lower Bound]])/2</f>
        <v>24.737357969179051</v>
      </c>
      <c r="Y839" s="32">
        <f>LN(Data[[#This Row],[NVActual]]/Data[[#This Row],[MA'[n^2']
30d]])</f>
        <v>-1.1746301444243434</v>
      </c>
      <c r="Z839" s="32">
        <f>LN(Data[[#This Row],[NVActual]]/Data[[#This Row],[MA'[n*ln(n)']
30d]])</f>
        <v>9.569163795454017</v>
      </c>
      <c r="AA839" s="32">
        <f>LN(Data[[#This Row],[NVActual]]/Data[[#This Row],[MA'[n^1.5']]])</f>
        <v>5.4937827402243258</v>
      </c>
      <c r="AB839" s="32">
        <f>LN(Data[[#This Row],[NVActual]]/Data[[#This Row],[Metcalfe
(n^2)]])</f>
        <v>-0.92320826888560792</v>
      </c>
      <c r="AC839" s="34">
        <f>1+Data[[#This Row],[MA'[NVMetcalfe calc']]]/((Data[[#This Row],[NVM_norm
(scaled)]]-Data[[#This Row],[NV_fund.]])/2)</f>
        <v>-16030341650.946114</v>
      </c>
    </row>
    <row r="840" spans="1:29" x14ac:dyDescent="0.2">
      <c r="A840" s="23">
        <v>43336</v>
      </c>
      <c r="B840" s="24">
        <v>115420240265.69299</v>
      </c>
      <c r="C840" s="24">
        <f t="shared" si="97"/>
        <v>118695078433.97343</v>
      </c>
      <c r="D840" s="25">
        <f>LN(Data[[#This Row],[NVActual]])</f>
        <v>25.471845567891361</v>
      </c>
      <c r="E840" s="26">
        <v>633016</v>
      </c>
      <c r="F840" s="40">
        <f>Data[[#This Row],[DAA 
(n)]]^2</f>
        <v>400709256256</v>
      </c>
      <c r="G840" s="41">
        <f t="shared" si="98"/>
        <v>380291529378.26666</v>
      </c>
      <c r="H840" s="28">
        <f>LN(Data[[#This Row],[Metcalfe
(n^2)]])</f>
        <v>26.71650195453633</v>
      </c>
      <c r="I840" s="42">
        <f t="shared" si="99"/>
        <v>26.637564826450468</v>
      </c>
      <c r="J840" s="40">
        <f>Data[[#This Row],[DAA 
(n)]]*LN(Data[[#This Row],[DAA 
(n)]])</f>
        <v>8455986.6006263848</v>
      </c>
      <c r="K840" s="40">
        <f t="shared" si="100"/>
        <v>8168640.6013445249</v>
      </c>
      <c r="L840" s="29">
        <f>LN(Data[[#This Row],[MA'[n*ln(n)']
30d]])</f>
        <v>15.915813063927672</v>
      </c>
      <c r="M840" s="43">
        <f t="shared" si="101"/>
        <v>15.958251457092105</v>
      </c>
      <c r="N840" s="40">
        <f>Data[[#This Row],[DAA 
(n)]]^1.5</f>
        <v>503642105.62476712</v>
      </c>
      <c r="O840" s="40">
        <f t="shared" si="102"/>
        <v>481956862.73769987</v>
      </c>
      <c r="P840" s="43">
        <f>LN(Data[[#This Row],[MA'[n^1.5']]])</f>
        <v>19.993365171615018</v>
      </c>
      <c r="Q840" s="43">
        <f t="shared" si="103"/>
        <v>20.056627304035828</v>
      </c>
      <c r="R840" s="30">
        <f>$O$1+$O$2*Data[[#This Row],[MA'[ln(n^2)']]]</f>
        <v>26.637564826450468</v>
      </c>
      <c r="S840" s="30">
        <f>$Q$1+$Q$2*Data[[#This Row],[MA'[ln(n*ln(n))']]]</f>
        <v>22.851114904201971</v>
      </c>
      <c r="T840" s="31">
        <f>$O$3*Data[[#This Row],[Metcalfe
(n^2)]]</f>
        <v>208368813253.12</v>
      </c>
      <c r="U840" s="31">
        <f t="shared" si="104"/>
        <v>197751595276.69873</v>
      </c>
      <c r="V840" s="30">
        <f>LN(Data[[#This Row],[MA'[NVA']
30d]]/Data[[#This Row],[MA'[NVMetcalfe calc']]])</f>
        <v>-0.51045383522230681</v>
      </c>
      <c r="W840" s="30">
        <f>$Q$3+Data[[#This Row],[NVM
(scaled)]]/((Data[[#This Row],[Upper Bound]]-Data[[#This Row],[Lower Bound]])/2)</f>
        <v>0.32037866830195105</v>
      </c>
      <c r="X840" s="30">
        <f>(Data[[#This Row],[Upper Bound]]+Data[[#This Row],[Lower Bound]])/2</f>
        <v>24.744339865326218</v>
      </c>
      <c r="Y840" s="29">
        <f>LN(Data[[#This Row],[NVActual]]/Data[[#This Row],[MA'[n^2']
30d]])</f>
        <v>-1.1923584102157436</v>
      </c>
      <c r="Z840" s="29">
        <f>LN(Data[[#This Row],[NVActual]]/Data[[#This Row],[MA'[n*ln(n)']
30d]])</f>
        <v>9.5560325039636886</v>
      </c>
      <c r="AA840" s="29">
        <f>LN(Data[[#This Row],[NVActual]]/Data[[#This Row],[MA'[n^1.5']]])</f>
        <v>5.4784803962763409</v>
      </c>
      <c r="AB840" s="29">
        <f>LN(Data[[#This Row],[NVActual]]/Data[[#This Row],[Metcalfe
(n^2)]])</f>
        <v>-1.244656386644968</v>
      </c>
      <c r="AC840" s="26">
        <f>1+Data[[#This Row],[MA'[NVMetcalfe calc']]]/((Data[[#This Row],[NVM_norm
(scaled)]]-Data[[#This Row],[NV_fund.]])/2)</f>
        <v>-16193245122.628197</v>
      </c>
    </row>
    <row r="841" spans="1:29" x14ac:dyDescent="0.2">
      <c r="A841" s="23">
        <v>43335</v>
      </c>
      <c r="B841" s="24">
        <v>112274621750.778</v>
      </c>
      <c r="C841" s="24">
        <f t="shared" si="97"/>
        <v>119544544625.53633</v>
      </c>
      <c r="D841" s="25">
        <f>LN(Data[[#This Row],[NVActual]])</f>
        <v>25.444213686961326</v>
      </c>
      <c r="E841" s="26">
        <v>574017</v>
      </c>
      <c r="F841" s="40">
        <f>Data[[#This Row],[DAA 
(n)]]^2</f>
        <v>329495516289</v>
      </c>
      <c r="G841" s="41">
        <f t="shared" si="98"/>
        <v>386759484089.76666</v>
      </c>
      <c r="H841" s="28">
        <f>LN(Data[[#This Row],[Metcalfe
(n^2)]])</f>
        <v>26.520828583175753</v>
      </c>
      <c r="I841" s="42">
        <f t="shared" si="99"/>
        <v>26.650728209672401</v>
      </c>
      <c r="J841" s="40">
        <f>Data[[#This Row],[DAA 
(n)]]*LN(Data[[#This Row],[DAA 
(n)]])</f>
        <v>7611703.230414398</v>
      </c>
      <c r="K841" s="40">
        <f t="shared" si="100"/>
        <v>8235245.8351596054</v>
      </c>
      <c r="L841" s="29">
        <f>LN(Data[[#This Row],[MA'[n*ln(n)']
30d]])</f>
        <v>15.923933773626699</v>
      </c>
      <c r="M841" s="43">
        <f t="shared" si="101"/>
        <v>15.959555760984474</v>
      </c>
      <c r="N841" s="40">
        <f>Data[[#This Row],[DAA 
(n)]]^1.5</f>
        <v>434897721.04905659</v>
      </c>
      <c r="O841" s="40">
        <f t="shared" si="102"/>
        <v>487743827.52943474</v>
      </c>
      <c r="P841" s="43">
        <f>LN(Data[[#This Row],[MA'[n^1.5']]])</f>
        <v>20.005300882399073</v>
      </c>
      <c r="Q841" s="43">
        <f t="shared" si="103"/>
        <v>20.058669177896384</v>
      </c>
      <c r="R841" s="30">
        <f>$O$1+$O$2*Data[[#This Row],[MA'[ln(n^2)']]]</f>
        <v>26.650728209672401</v>
      </c>
      <c r="S841" s="30">
        <f>$Q$1+$Q$2*Data[[#This Row],[MA'[ln(n*ln(n))']]]</f>
        <v>22.853267005624378</v>
      </c>
      <c r="T841" s="31">
        <f>$O$3*Data[[#This Row],[Metcalfe
(n^2)]]</f>
        <v>171337668470.28</v>
      </c>
      <c r="U841" s="31">
        <f t="shared" si="104"/>
        <v>201114931726.67871</v>
      </c>
      <c r="V841" s="30">
        <f>LN(Data[[#This Row],[MA'[NVA']
30d]]/Data[[#This Row],[MA'[NVMetcalfe calc']]])</f>
        <v>-0.52018748399206061</v>
      </c>
      <c r="W841" s="30">
        <f>$Q$3+Data[[#This Row],[NVM
(scaled)]]/((Data[[#This Row],[Upper Bound]]-Data[[#This Row],[Lower Bound]])/2)</f>
        <v>0.31603407590442245</v>
      </c>
      <c r="X841" s="30">
        <f>(Data[[#This Row],[Upper Bound]]+Data[[#This Row],[Lower Bound]])/2</f>
        <v>24.751997607648391</v>
      </c>
      <c r="Y841" s="32">
        <f>LN(Data[[#This Row],[NVActual]]/Data[[#This Row],[MA'[n^2']
30d]])</f>
        <v>-1.2368551616709227</v>
      </c>
      <c r="Z841" s="32">
        <f>LN(Data[[#This Row],[NVActual]]/Data[[#This Row],[MA'[n*ln(n)']
30d]])</f>
        <v>9.5202799133346261</v>
      </c>
      <c r="AA841" s="32">
        <f>LN(Data[[#This Row],[NVActual]]/Data[[#This Row],[MA'[n^1.5']]])</f>
        <v>5.4389128045622499</v>
      </c>
      <c r="AB841" s="32">
        <f>LN(Data[[#This Row],[NVActual]]/Data[[#This Row],[Metcalfe
(n^2)]])</f>
        <v>-1.0766148962144264</v>
      </c>
      <c r="AC841" s="34">
        <f>1+Data[[#This Row],[MA'[NVMetcalfe calc']]]/((Data[[#This Row],[NVM_norm
(scaled)]]-Data[[#This Row],[NV_fund.]])/2)</f>
        <v>-16460568984.987953</v>
      </c>
    </row>
    <row r="842" spans="1:29" x14ac:dyDescent="0.2">
      <c r="A842" s="23">
        <v>43334</v>
      </c>
      <c r="B842" s="24">
        <v>109664805141.254</v>
      </c>
      <c r="C842" s="24">
        <f t="shared" si="97"/>
        <v>120608400104.18797</v>
      </c>
      <c r="D842" s="25">
        <f>LN(Data[[#This Row],[NVActual]])</f>
        <v>25.420694324503746</v>
      </c>
      <c r="E842" s="26">
        <v>622189</v>
      </c>
      <c r="F842" s="40">
        <f>Data[[#This Row],[DAA 
(n)]]^2</f>
        <v>387119151721</v>
      </c>
      <c r="G842" s="41">
        <f t="shared" si="98"/>
        <v>392948899616.16669</v>
      </c>
      <c r="H842" s="28">
        <f>LN(Data[[#This Row],[Metcalfe
(n^2)]])</f>
        <v>26.681998368173133</v>
      </c>
      <c r="I842" s="42">
        <f t="shared" si="99"/>
        <v>26.665626532705854</v>
      </c>
      <c r="J842" s="40">
        <f>Data[[#This Row],[DAA 
(n)]]*LN(Data[[#This Row],[DAA 
(n)]])</f>
        <v>8300622.9413476363</v>
      </c>
      <c r="K842" s="40">
        <f t="shared" si="100"/>
        <v>8304128.4869174035</v>
      </c>
      <c r="L842" s="29">
        <f>LN(Data[[#This Row],[MA'[n*ln(n)']
30d]])</f>
        <v>15.93226335716278</v>
      </c>
      <c r="M842" s="43">
        <f t="shared" si="101"/>
        <v>15.96029947882213</v>
      </c>
      <c r="N842" s="40">
        <f>Data[[#This Row],[DAA 
(n)]]^1.5</f>
        <v>490776199.39248961</v>
      </c>
      <c r="O842" s="40">
        <f t="shared" si="102"/>
        <v>493516908.56883711</v>
      </c>
      <c r="P842" s="43">
        <f>LN(Data[[#This Row],[MA'[n^1.5']]])</f>
        <v>20.017067678801698</v>
      </c>
      <c r="Q842" s="43">
        <f t="shared" si="103"/>
        <v>20.059896746537714</v>
      </c>
      <c r="R842" s="30">
        <f>$O$1+$O$2*Data[[#This Row],[MA'[ln(n^2)']]]</f>
        <v>26.665626532705854</v>
      </c>
      <c r="S842" s="30">
        <f>$Q$1+$Q$2*Data[[#This Row],[MA'[ln(n*ln(n))']]]</f>
        <v>22.854494140056513</v>
      </c>
      <c r="T842" s="31">
        <f>$O$3*Data[[#This Row],[Metcalfe
(n^2)]]</f>
        <v>201301958894.92001</v>
      </c>
      <c r="U842" s="31">
        <f t="shared" si="104"/>
        <v>204333427800.40668</v>
      </c>
      <c r="V842" s="30">
        <f>LN(Data[[#This Row],[MA'[NVA']
30d]]/Data[[#This Row],[MA'[NVMetcalfe calc']]])</f>
        <v>-0.52720417511379936</v>
      </c>
      <c r="W842" s="30">
        <f>$Q$3+Data[[#This Row],[NVM
(scaled)]]/((Data[[#This Row],[Upper Bound]]-Data[[#This Row],[Lower Bound]])/2)</f>
        <v>0.31333463086685953</v>
      </c>
      <c r="X842" s="30">
        <f>(Data[[#This Row],[Upper Bound]]+Data[[#This Row],[Lower Bound]])/2</f>
        <v>24.760060336381184</v>
      </c>
      <c r="Y842" s="29">
        <f>LN(Data[[#This Row],[NVActual]]/Data[[#This Row],[MA'[n^2']
30d]])</f>
        <v>-1.2762510894357901</v>
      </c>
      <c r="Z842" s="29">
        <f>LN(Data[[#This Row],[NVActual]]/Data[[#This Row],[MA'[n*ln(n)']
30d]])</f>
        <v>9.4884309673409657</v>
      </c>
      <c r="AA842" s="29">
        <f>LN(Data[[#This Row],[NVActual]]/Data[[#This Row],[MA'[n^1.5']]])</f>
        <v>5.4036266457020492</v>
      </c>
      <c r="AB842" s="29">
        <f>LN(Data[[#This Row],[NVActual]]/Data[[#This Row],[Metcalfe
(n^2)]])</f>
        <v>-1.2613040436693856</v>
      </c>
      <c r="AC842" s="26">
        <f>1+Data[[#This Row],[MA'[NVMetcalfe calc']]]/((Data[[#This Row],[NVM_norm
(scaled)]]-Data[[#This Row],[NV_fund.]])/2)</f>
        <v>-16716629478.285744</v>
      </c>
    </row>
    <row r="843" spans="1:29" x14ac:dyDescent="0.2">
      <c r="A843" s="23">
        <v>43333</v>
      </c>
      <c r="B843" s="24">
        <v>111508702164.47701</v>
      </c>
      <c r="C843" s="24">
        <f t="shared" si="97"/>
        <v>121368288626.93016</v>
      </c>
      <c r="D843" s="25">
        <f>LN(Data[[#This Row],[NVActual]])</f>
        <v>25.43736847111931</v>
      </c>
      <c r="E843" s="26">
        <v>589991</v>
      </c>
      <c r="F843" s="40">
        <f>Data[[#This Row],[DAA 
(n)]]^2</f>
        <v>348089380081</v>
      </c>
      <c r="G843" s="41">
        <f t="shared" si="98"/>
        <v>397166413095.46667</v>
      </c>
      <c r="H843" s="28">
        <f>LN(Data[[#This Row],[Metcalfe
(n^2)]])</f>
        <v>26.575725123056532</v>
      </c>
      <c r="I843" s="42">
        <f t="shared" si="99"/>
        <v>26.675053165036431</v>
      </c>
      <c r="J843" s="40">
        <f>Data[[#This Row],[DAA 
(n)]]*LN(Data[[#This Row],[DAA 
(n)]])</f>
        <v>7839719.3205386233</v>
      </c>
      <c r="K843" s="40">
        <f t="shared" si="100"/>
        <v>8349531.0656097503</v>
      </c>
      <c r="L843" s="29">
        <f>LN(Data[[#This Row],[MA'[n*ln(n)']
30d]])</f>
        <v>15.937715935442801</v>
      </c>
      <c r="M843" s="43">
        <f t="shared" si="101"/>
        <v>15.960286083536346</v>
      </c>
      <c r="N843" s="40">
        <f>Data[[#This Row],[DAA 
(n)]]^1.5</f>
        <v>453177229.61703306</v>
      </c>
      <c r="O843" s="40">
        <f t="shared" si="102"/>
        <v>497382107.3363235</v>
      </c>
      <c r="P843" s="43">
        <f>LN(Data[[#This Row],[MA'[n^1.5']]])</f>
        <v>20.02486911630281</v>
      </c>
      <c r="Q843" s="43">
        <f t="shared" si="103"/>
        <v>20.060087296995345</v>
      </c>
      <c r="R843" s="30">
        <f>$O$1+$O$2*Data[[#This Row],[MA'[ln(n^2)']]]</f>
        <v>26.675053165036431</v>
      </c>
      <c r="S843" s="30">
        <f>$Q$1+$Q$2*Data[[#This Row],[MA'[ln(n*ln(n))']]]</f>
        <v>22.85447203783497</v>
      </c>
      <c r="T843" s="31">
        <f>$O$3*Data[[#This Row],[Metcalfe
(n^2)]]</f>
        <v>181006477642.12</v>
      </c>
      <c r="U843" s="31">
        <f t="shared" si="104"/>
        <v>206526534809.64267</v>
      </c>
      <c r="V843" s="30">
        <f>LN(Data[[#This Row],[MA'[NVA']
30d]]/Data[[#This Row],[MA'[NVMetcalfe calc']]])</f>
        <v>-0.53159927145657948</v>
      </c>
      <c r="W843" s="30">
        <f>$Q$3+Data[[#This Row],[NVM
(scaled)]]/((Data[[#This Row],[Upper Bound]]-Data[[#This Row],[Lower Bound]])/2)</f>
        <v>0.31171810844599396</v>
      </c>
      <c r="X843" s="30">
        <f>(Data[[#This Row],[Upper Bound]]+Data[[#This Row],[Lower Bound]])/2</f>
        <v>24.764762601435699</v>
      </c>
      <c r="Y843" s="32">
        <f>LN(Data[[#This Row],[NVActual]]/Data[[#This Row],[MA'[n^2']
30d]])</f>
        <v>-1.2702527352472293</v>
      </c>
      <c r="Z843" s="32">
        <f>LN(Data[[#This Row],[NVActual]]/Data[[#This Row],[MA'[n*ln(n)']
30d]])</f>
        <v>9.4996525356765069</v>
      </c>
      <c r="AA843" s="32">
        <f>LN(Data[[#This Row],[NVActual]]/Data[[#This Row],[MA'[n^1.5']]])</f>
        <v>5.4124993548165001</v>
      </c>
      <c r="AB843" s="32">
        <f>LN(Data[[#This Row],[NVActual]]/Data[[#This Row],[Metcalfe
(n^2)]])</f>
        <v>-1.1383566519372252</v>
      </c>
      <c r="AC843" s="34">
        <f>1+Data[[#This Row],[MA'[NVMetcalfe calc']]]/((Data[[#This Row],[NVM_norm
(scaled)]]-Data[[#This Row],[NV_fund.]])/2)</f>
        <v>-16891682739.678816</v>
      </c>
    </row>
    <row r="844" spans="1:29" x14ac:dyDescent="0.2">
      <c r="A844" s="23">
        <v>43332</v>
      </c>
      <c r="B844" s="24">
        <v>108009321131.692</v>
      </c>
      <c r="C844" s="24">
        <f t="shared" ref="C844:C907" si="105">AVERAGE(B844:B873)</f>
        <v>121885393445.58945</v>
      </c>
      <c r="D844" s="25">
        <f>LN(Data[[#This Row],[NVActual]])</f>
        <v>25.405483367121342</v>
      </c>
      <c r="E844" s="26">
        <v>639365</v>
      </c>
      <c r="F844" s="40">
        <f>Data[[#This Row],[DAA 
(n)]]^2</f>
        <v>408787603225</v>
      </c>
      <c r="G844" s="41">
        <f t="shared" ref="G844:G907" si="106">AVERAGE(F844:F873)</f>
        <v>392600155551.56665</v>
      </c>
      <c r="H844" s="28">
        <f>LN(Data[[#This Row],[Metcalfe
(n^2)]])</f>
        <v>26.736461550584025</v>
      </c>
      <c r="I844" s="42">
        <f t="shared" ref="I844:I907" si="107">AVERAGE(H844:H873)</f>
        <v>26.658382515127919</v>
      </c>
      <c r="J844" s="40">
        <f>Data[[#This Row],[DAA 
(n)]]*LN(Data[[#This Row],[DAA 
(n)]])</f>
        <v>8547178.8696445767</v>
      </c>
      <c r="K844" s="40">
        <f t="shared" ref="K844:K907" si="108">AVERAGE(J844:J873)</f>
        <v>8287884.5150854522</v>
      </c>
      <c r="L844" s="29">
        <f>LN(Data[[#This Row],[MA'[n*ln(n)']
30d]])</f>
        <v>15.930305309393667</v>
      </c>
      <c r="M844" s="43">
        <f t="shared" ref="M844:M907" si="109">AVERAGE(L844:L873)</f>
        <v>15.959622266862414</v>
      </c>
      <c r="N844" s="40">
        <f>Data[[#This Row],[DAA 
(n)]]^1.5</f>
        <v>511238189.04298592</v>
      </c>
      <c r="O844" s="40">
        <f t="shared" ref="O844:O907" si="110">AVERAGE(N844:N873)</f>
        <v>492657397.62416631</v>
      </c>
      <c r="P844" s="43">
        <f>LN(Data[[#This Row],[MA'[n^1.5']]])</f>
        <v>20.015324556603307</v>
      </c>
      <c r="Q844" s="43">
        <f t="shared" ref="Q844:Q907" si="111">AVERAGE(P844:P873)</f>
        <v>20.059382659385832</v>
      </c>
      <c r="R844" s="30">
        <f>$O$1+$O$2*Data[[#This Row],[MA'[ln(n^2)']]]</f>
        <v>26.658382515127919</v>
      </c>
      <c r="S844" s="30">
        <f>$Q$1+$Q$2*Data[[#This Row],[MA'[ln(n*ln(n))']]]</f>
        <v>22.853376740322982</v>
      </c>
      <c r="T844" s="31">
        <f>$O$3*Data[[#This Row],[Metcalfe
(n^2)]]</f>
        <v>212569553677</v>
      </c>
      <c r="U844" s="31">
        <f t="shared" si="104"/>
        <v>204152080886.81473</v>
      </c>
      <c r="V844" s="30">
        <f>LN(Data[[#This Row],[MA'[NVA']
30d]]/Data[[#This Row],[MA'[NVMetcalfe calc']]])</f>
        <v>-0.51578400540892633</v>
      </c>
      <c r="W844" s="30">
        <f>$Q$3+Data[[#This Row],[NVM
(scaled)]]/((Data[[#This Row],[Upper Bound]]-Data[[#This Row],[Lower Bound]])/2)</f>
        <v>0.31889186722174262</v>
      </c>
      <c r="X844" s="30">
        <f>(Data[[#This Row],[Upper Bound]]+Data[[#This Row],[Lower Bound]])/2</f>
        <v>24.755879627725449</v>
      </c>
      <c r="Y844" s="29">
        <f>LN(Data[[#This Row],[NVActual]]/Data[[#This Row],[MA'[n^2']
30d]])</f>
        <v>-1.290574147876131</v>
      </c>
      <c r="Z844" s="29">
        <f>LN(Data[[#This Row],[NVActual]]/Data[[#This Row],[MA'[n*ln(n)']
30d]])</f>
        <v>9.4751780577276747</v>
      </c>
      <c r="AA844" s="29">
        <f>LN(Data[[#This Row],[NVActual]]/Data[[#This Row],[MA'[n^1.5']]])</f>
        <v>5.3901588105180354</v>
      </c>
      <c r="AB844" s="29">
        <f>LN(Data[[#This Row],[NVActual]]/Data[[#This Row],[Metcalfe
(n^2)]])</f>
        <v>-1.3309781834626844</v>
      </c>
      <c r="AC844" s="26">
        <f>1+Data[[#This Row],[MA'[NVMetcalfe calc']]]/((Data[[#This Row],[NVM_norm
(scaled)]]-Data[[#This Row],[NV_fund.]])/2)</f>
        <v>-16708448919.760654</v>
      </c>
    </row>
    <row r="845" spans="1:29" x14ac:dyDescent="0.2">
      <c r="A845" s="23">
        <v>43331</v>
      </c>
      <c r="B845" s="24">
        <v>111735184569.875</v>
      </c>
      <c r="C845" s="24">
        <f t="shared" si="105"/>
        <v>122524913151.38278</v>
      </c>
      <c r="D845" s="25">
        <f>LN(Data[[#This Row],[NVActual]])</f>
        <v>25.439397485095114</v>
      </c>
      <c r="E845" s="26">
        <v>502449</v>
      </c>
      <c r="F845" s="40">
        <f>Data[[#This Row],[DAA 
(n)]]^2</f>
        <v>252454997601</v>
      </c>
      <c r="G845" s="41">
        <f t="shared" si="106"/>
        <v>387681989849.43335</v>
      </c>
      <c r="H845" s="28">
        <f>LN(Data[[#This Row],[Metcalfe
(n^2)]])</f>
        <v>26.254498842454677</v>
      </c>
      <c r="I845" s="42">
        <f t="shared" si="107"/>
        <v>26.643457644694227</v>
      </c>
      <c r="J845" s="40">
        <f>Data[[#This Row],[DAA 
(n)]]*LN(Data[[#This Row],[DAA 
(n)]])</f>
        <v>6595773.3444462549</v>
      </c>
      <c r="K845" s="40">
        <f t="shared" si="108"/>
        <v>8226922.9185262499</v>
      </c>
      <c r="L845" s="29">
        <f>LN(Data[[#This Row],[MA'[n*ln(n)']
30d]])</f>
        <v>15.922922616777681</v>
      </c>
      <c r="M845" s="43">
        <f t="shared" si="109"/>
        <v>15.959507555359551</v>
      </c>
      <c r="N845" s="40">
        <f>Data[[#This Row],[DAA 
(n)]]^1.5</f>
        <v>356154125.47045499</v>
      </c>
      <c r="O845" s="40">
        <f t="shared" si="110"/>
        <v>487796531.18584049</v>
      </c>
      <c r="P845" s="43">
        <f>LN(Data[[#This Row],[MA'[n^1.5']]])</f>
        <v>20.005408932580671</v>
      </c>
      <c r="Q845" s="43">
        <f t="shared" si="111"/>
        <v>20.059388965269701</v>
      </c>
      <c r="R845" s="30">
        <f>$O$1+$O$2*Data[[#This Row],[MA'[ln(n^2)']]]</f>
        <v>26.643457644694227</v>
      </c>
      <c r="S845" s="30">
        <f>$Q$1+$Q$2*Data[[#This Row],[MA'[ln(n*ln(n))']]]</f>
        <v>22.853187466343257</v>
      </c>
      <c r="T845" s="31">
        <f>$O$3*Data[[#This Row],[Metcalfe
(n^2)]]</f>
        <v>131276598752.52</v>
      </c>
      <c r="U845" s="31">
        <f t="shared" si="104"/>
        <v>201594634721.70538</v>
      </c>
      <c r="V845" s="30">
        <f>LN(Data[[#This Row],[MA'[NVA']
30d]]/Data[[#This Row],[MA'[NVMetcalfe calc']]])</f>
        <v>-0.49794454038775016</v>
      </c>
      <c r="W845" s="30">
        <f>$Q$3+Data[[#This Row],[NVM
(scaled)]]/((Data[[#This Row],[Upper Bound]]-Data[[#This Row],[Lower Bound]])/2)</f>
        <v>0.32725116313244418</v>
      </c>
      <c r="X845" s="30">
        <f>(Data[[#This Row],[Upper Bound]]+Data[[#This Row],[Lower Bound]])/2</f>
        <v>24.74832255551874</v>
      </c>
      <c r="Y845" s="32">
        <f>LN(Data[[#This Row],[NVActual]]/Data[[#This Row],[MA'[n^2']
30d]])</f>
        <v>-1.2440537416174267</v>
      </c>
      <c r="Z845" s="32">
        <f>LN(Data[[#This Row],[NVActual]]/Data[[#This Row],[MA'[n*ln(n)']
30d]])</f>
        <v>9.5164748683174327</v>
      </c>
      <c r="AA845" s="32">
        <f>LN(Data[[#This Row],[NVActual]]/Data[[#This Row],[MA'[n^1.5']]])</f>
        <v>5.4339885525144416</v>
      </c>
      <c r="AB845" s="32">
        <f>LN(Data[[#This Row],[NVActual]]/Data[[#This Row],[Metcalfe
(n^2)]])</f>
        <v>-0.81510135735956413</v>
      </c>
      <c r="AC845" s="34">
        <f>1+Data[[#This Row],[MA'[NVMetcalfe calc']]]/((Data[[#This Row],[NVM_norm
(scaled)]]-Data[[#This Row],[NV_fund.]])/2)</f>
        <v>-16509892745.520212</v>
      </c>
    </row>
    <row r="846" spans="1:29" x14ac:dyDescent="0.2">
      <c r="A846" s="23">
        <v>43330</v>
      </c>
      <c r="B846" s="24">
        <v>110143896888.54201</v>
      </c>
      <c r="C846" s="24">
        <f t="shared" si="105"/>
        <v>122992207034.67461</v>
      </c>
      <c r="D846" s="25">
        <f>LN(Data[[#This Row],[NVActual]])</f>
        <v>25.425053501383665</v>
      </c>
      <c r="E846" s="26">
        <v>498238</v>
      </c>
      <c r="F846" s="40">
        <f>Data[[#This Row],[DAA 
(n)]]^2</f>
        <v>248241104644</v>
      </c>
      <c r="G846" s="41">
        <f t="shared" si="106"/>
        <v>393494434230.76666</v>
      </c>
      <c r="H846" s="28">
        <f>LN(Data[[#This Row],[Metcalfe
(n^2)]])</f>
        <v>26.237666306979953</v>
      </c>
      <c r="I846" s="42">
        <f t="shared" si="107"/>
        <v>26.660962607599696</v>
      </c>
      <c r="J846" s="40">
        <f>Data[[#This Row],[DAA 
(n)]]*LN(Data[[#This Row],[DAA 
(n)]])</f>
        <v>6536301.192728539</v>
      </c>
      <c r="K846" s="40">
        <f t="shared" si="108"/>
        <v>8298658.9109507445</v>
      </c>
      <c r="L846" s="29">
        <f>LN(Data[[#This Row],[MA'[n*ln(n)']
30d]])</f>
        <v>15.931604482717971</v>
      </c>
      <c r="M846" s="43">
        <f t="shared" si="109"/>
        <v>15.95972529780455</v>
      </c>
      <c r="N846" s="40">
        <f>Data[[#This Row],[DAA 
(n)]]^1.5</f>
        <v>351686154.82503361</v>
      </c>
      <c r="O846" s="40">
        <f t="shared" si="110"/>
        <v>493526996.76740456</v>
      </c>
      <c r="P846" s="43">
        <f>LN(Data[[#This Row],[MA'[n^1.5']]])</f>
        <v>20.017088120037418</v>
      </c>
      <c r="Q846" s="43">
        <f t="shared" si="111"/>
        <v>20.059837561539396</v>
      </c>
      <c r="R846" s="30">
        <f>$O$1+$O$2*Data[[#This Row],[MA'[ln(n^2)']]]</f>
        <v>26.660962607599696</v>
      </c>
      <c r="S846" s="30">
        <f>$Q$1+$Q$2*Data[[#This Row],[MA'[ln(n*ln(n))']]]</f>
        <v>22.853546741377507</v>
      </c>
      <c r="T846" s="31">
        <f>$O$3*Data[[#This Row],[Metcalfe
(n^2)]]</f>
        <v>129085374414.88</v>
      </c>
      <c r="U846" s="31">
        <f t="shared" si="104"/>
        <v>204617105799.99866</v>
      </c>
      <c r="V846" s="30">
        <f>LN(Data[[#This Row],[MA'[NVA']
30d]]/Data[[#This Row],[MA'[NVMetcalfe calc']]])</f>
        <v>-0.50901946015975352</v>
      </c>
      <c r="W846" s="30">
        <f>$Q$3+Data[[#This Row],[NVM
(scaled)]]/((Data[[#This Row],[Upper Bound]]-Data[[#This Row],[Lower Bound]])/2)</f>
        <v>0.32261683091906901</v>
      </c>
      <c r="X846" s="30">
        <f>(Data[[#This Row],[Upper Bound]]+Data[[#This Row],[Lower Bound]])/2</f>
        <v>24.7572546744886</v>
      </c>
      <c r="Y846" s="29">
        <f>LN(Data[[#This Row],[NVActual]]/Data[[#This Row],[MA'[n^2']
30d]])</f>
        <v>-1.2732792590527453</v>
      </c>
      <c r="Z846" s="29">
        <f>LN(Data[[#This Row],[NVActual]]/Data[[#This Row],[MA'[n*ln(n)']
30d]])</f>
        <v>9.493449018665693</v>
      </c>
      <c r="AA846" s="29">
        <f>LN(Data[[#This Row],[NVActual]]/Data[[#This Row],[MA'[n^1.5']]])</f>
        <v>5.4079653813462452</v>
      </c>
      <c r="AB846" s="29">
        <f>LN(Data[[#This Row],[NVActual]]/Data[[#This Row],[Metcalfe
(n^2)]])</f>
        <v>-0.8126128055962909</v>
      </c>
      <c r="AC846" s="26">
        <f>1+Data[[#This Row],[MA'[NVMetcalfe calc']]]/((Data[[#This Row],[NVM_norm
(scaled)]]-Data[[#This Row],[NV_fund.]])/2)</f>
        <v>-16748118560.032637</v>
      </c>
    </row>
    <row r="847" spans="1:29" x14ac:dyDescent="0.2">
      <c r="A847" s="23">
        <v>43329</v>
      </c>
      <c r="B847" s="24">
        <v>112964901211.702</v>
      </c>
      <c r="C847" s="24">
        <f t="shared" si="105"/>
        <v>123591571834.05928</v>
      </c>
      <c r="D847" s="25">
        <f>LN(Data[[#This Row],[NVActual]])</f>
        <v>25.450342998663864</v>
      </c>
      <c r="E847" s="26">
        <v>650774</v>
      </c>
      <c r="F847" s="40">
        <f>Data[[#This Row],[DAA 
(n)]]^2</f>
        <v>423506799076</v>
      </c>
      <c r="G847" s="41">
        <f t="shared" si="106"/>
        <v>398320937725.16669</v>
      </c>
      <c r="H847" s="28">
        <f>LN(Data[[#This Row],[Metcalfe
(n^2)]])</f>
        <v>26.771835405398431</v>
      </c>
      <c r="I847" s="42">
        <f t="shared" si="107"/>
        <v>26.676279316721786</v>
      </c>
      <c r="J847" s="40">
        <f>Data[[#This Row],[DAA 
(n)]]*LN(Data[[#This Row],[DAA 
(n)]])</f>
        <v>8711207.2070563789</v>
      </c>
      <c r="K847" s="40">
        <f t="shared" si="108"/>
        <v>8359734.6792374933</v>
      </c>
      <c r="L847" s="29">
        <f>LN(Data[[#This Row],[MA'[n*ln(n)']
30d]])</f>
        <v>15.938937247623944</v>
      </c>
      <c r="M847" s="43">
        <f t="shared" si="109"/>
        <v>15.959532935550564</v>
      </c>
      <c r="N847" s="40">
        <f>Data[[#This Row],[DAA 
(n)]]^1.5</f>
        <v>524983060.35707825</v>
      </c>
      <c r="O847" s="40">
        <f t="shared" si="110"/>
        <v>498350511.54315883</v>
      </c>
      <c r="P847" s="43">
        <f>LN(Data[[#This Row],[MA'[n^1.5']]])</f>
        <v>20.026814225850892</v>
      </c>
      <c r="Q847" s="43">
        <f t="shared" si="111"/>
        <v>20.059729966183578</v>
      </c>
      <c r="R847" s="30">
        <f>$O$1+$O$2*Data[[#This Row],[MA'[ln(n^2)']]]</f>
        <v>26.676279316721786</v>
      </c>
      <c r="S847" s="30">
        <f>$Q$1+$Q$2*Data[[#This Row],[MA'[ln(n*ln(n))']]]</f>
        <v>22.85322934365843</v>
      </c>
      <c r="T847" s="31">
        <f>$O$3*Data[[#This Row],[Metcalfe
(n^2)]]</f>
        <v>220223535519.52002</v>
      </c>
      <c r="U847" s="31">
        <f t="shared" si="104"/>
        <v>207126887617.08673</v>
      </c>
      <c r="V847" s="30">
        <f>LN(Data[[#This Row],[MA'[NVA']
30d]]/Data[[#This Row],[MA'[NVMetcalfe calc']]])</f>
        <v>-0.51634923547126754</v>
      </c>
      <c r="W847" s="30">
        <f>$Q$3+Data[[#This Row],[NVM
(scaled)]]/((Data[[#This Row],[Upper Bound]]-Data[[#This Row],[Lower Bound]])/2)</f>
        <v>0.31987575934953089</v>
      </c>
      <c r="X847" s="30">
        <f>(Data[[#This Row],[Upper Bound]]+Data[[#This Row],[Lower Bound]])/2</f>
        <v>24.764754330190108</v>
      </c>
      <c r="Y847" s="32">
        <f>LN(Data[[#This Row],[NVActual]]/Data[[#This Row],[MA'[n^2']
30d]])</f>
        <v>-1.2601808948142625</v>
      </c>
      <c r="Z847" s="32">
        <f>LN(Data[[#This Row],[NVActual]]/Data[[#This Row],[MA'[n*ln(n)']
30d]])</f>
        <v>9.5114057510399199</v>
      </c>
      <c r="AA847" s="32">
        <f>LN(Data[[#This Row],[NVActual]]/Data[[#This Row],[MA'[n^1.5']]])</f>
        <v>5.4235287728129702</v>
      </c>
      <c r="AB847" s="32">
        <f>LN(Data[[#This Row],[NVActual]]/Data[[#This Row],[Metcalfe
(n^2)]])</f>
        <v>-1.3214924067345684</v>
      </c>
      <c r="AC847" s="34">
        <f>1+Data[[#This Row],[MA'[NVMetcalfe calc']]]/((Data[[#This Row],[NVM_norm
(scaled)]]-Data[[#This Row],[NV_fund.]])/2)</f>
        <v>-16946444385.445921</v>
      </c>
    </row>
    <row r="848" spans="1:29" x14ac:dyDescent="0.2">
      <c r="A848" s="23">
        <v>43328</v>
      </c>
      <c r="B848" s="24">
        <v>108273714583.89101</v>
      </c>
      <c r="C848" s="24">
        <f t="shared" si="105"/>
        <v>124043371887.75273</v>
      </c>
      <c r="D848" s="25">
        <f>LN(Data[[#This Row],[NVActual]])</f>
        <v>25.40792825220467</v>
      </c>
      <c r="E848" s="26">
        <v>621029</v>
      </c>
      <c r="F848" s="40">
        <f>Data[[#This Row],[DAA 
(n)]]^2</f>
        <v>385677018841</v>
      </c>
      <c r="G848" s="41">
        <f t="shared" si="106"/>
        <v>403571343239.83331</v>
      </c>
      <c r="H848" s="28">
        <f>LN(Data[[#This Row],[Metcalfe
(n^2)]])</f>
        <v>26.678266117396088</v>
      </c>
      <c r="I848" s="42">
        <f t="shared" si="107"/>
        <v>26.686819777689479</v>
      </c>
      <c r="J848" s="40">
        <f>Data[[#This Row],[DAA 
(n)]]*LN(Data[[#This Row],[DAA 
(n)]])</f>
        <v>8283988.4643101878</v>
      </c>
      <c r="K848" s="40">
        <f t="shared" si="108"/>
        <v>8413490.3919480573</v>
      </c>
      <c r="L848" s="29">
        <f>LN(Data[[#This Row],[MA'[n*ln(n)']
30d]])</f>
        <v>15.945346974617605</v>
      </c>
      <c r="M848" s="43">
        <f t="shared" si="109"/>
        <v>15.959099879179027</v>
      </c>
      <c r="N848" s="40">
        <f>Data[[#This Row],[DAA 
(n)]]^1.5</f>
        <v>489404345.4382149</v>
      </c>
      <c r="O848" s="40">
        <f t="shared" si="110"/>
        <v>503034137.34392297</v>
      </c>
      <c r="P848" s="43">
        <f>LN(Data[[#This Row],[MA'[n^1.5']]])</f>
        <v>20.036168593244067</v>
      </c>
      <c r="Q848" s="43">
        <f t="shared" si="111"/>
        <v>20.059303350888239</v>
      </c>
      <c r="R848" s="30">
        <f>$O$1+$O$2*Data[[#This Row],[MA'[ln(n^2)']]]</f>
        <v>26.686819777689479</v>
      </c>
      <c r="S848" s="30">
        <f>$Q$1+$Q$2*Data[[#This Row],[MA'[ln(n*ln(n))']]]</f>
        <v>22.852514800645391</v>
      </c>
      <c r="T848" s="31">
        <f>$O$3*Data[[#This Row],[Metcalfe
(n^2)]]</f>
        <v>200552049797.32001</v>
      </c>
      <c r="U848" s="31">
        <f t="shared" si="104"/>
        <v>209857098484.71335</v>
      </c>
      <c r="V848" s="30">
        <f>LN(Data[[#This Row],[MA'[NVA']
30d]]/Data[[#This Row],[MA'[NVMetcalfe calc']]])</f>
        <v>-0.52579553794047196</v>
      </c>
      <c r="W848" s="30">
        <f>$Q$3+Data[[#This Row],[NVM
(scaled)]]/((Data[[#This Row],[Upper Bound]]-Data[[#This Row],[Lower Bound]])/2)</f>
        <v>0.3157414101964241</v>
      </c>
      <c r="X848" s="30">
        <f>(Data[[#This Row],[Upper Bound]]+Data[[#This Row],[Lower Bound]])/2</f>
        <v>24.769667289167437</v>
      </c>
      <c r="Y848" s="29">
        <f>LN(Data[[#This Row],[NVActual]]/Data[[#This Row],[MA'[n^2']
30d]])</f>
        <v>-1.3156908678258246</v>
      </c>
      <c r="Z848" s="29">
        <f>LN(Data[[#This Row],[NVActual]]/Data[[#This Row],[MA'[n*ln(n)']
30d]])</f>
        <v>9.4625812775870664</v>
      </c>
      <c r="AA848" s="29">
        <f>LN(Data[[#This Row],[NVActual]]/Data[[#This Row],[MA'[n^1.5']]])</f>
        <v>5.3717596589606034</v>
      </c>
      <c r="AB848" s="29">
        <f>LN(Data[[#This Row],[NVActual]]/Data[[#This Row],[Metcalfe
(n^2)]])</f>
        <v>-1.2703378651914152</v>
      </c>
      <c r="AC848" s="26">
        <f>1+Data[[#This Row],[MA'[NVMetcalfe calc']]]/((Data[[#This Row],[NVM_norm
(scaled)]]-Data[[#This Row],[NV_fund.]])/2)</f>
        <v>-17163468926.104137</v>
      </c>
    </row>
    <row r="849" spans="1:29" x14ac:dyDescent="0.2">
      <c r="A849" s="23">
        <v>43327</v>
      </c>
      <c r="B849" s="24">
        <v>107917096956.23199</v>
      </c>
      <c r="C849" s="24">
        <f t="shared" si="105"/>
        <v>124621846848.72968</v>
      </c>
      <c r="D849" s="25">
        <f>LN(Data[[#This Row],[NVActual]])</f>
        <v>25.404629148523316</v>
      </c>
      <c r="E849" s="26">
        <v>677460</v>
      </c>
      <c r="F849" s="40">
        <f>Data[[#This Row],[DAA 
(n)]]^2</f>
        <v>458952051600</v>
      </c>
      <c r="G849" s="41">
        <f t="shared" si="106"/>
        <v>406197668755.93335</v>
      </c>
      <c r="H849" s="28">
        <f>LN(Data[[#This Row],[Metcalfe
(n^2)]])</f>
        <v>26.852211578805246</v>
      </c>
      <c r="I849" s="42">
        <f t="shared" si="107"/>
        <v>26.69301610324932</v>
      </c>
      <c r="J849" s="40">
        <f>Data[[#This Row],[DAA 
(n)]]*LN(Data[[#This Row],[DAA 
(n)]])</f>
        <v>9095649.6280887015</v>
      </c>
      <c r="K849" s="40">
        <f t="shared" si="108"/>
        <v>8442497.539635757</v>
      </c>
      <c r="L849" s="29">
        <f>LN(Data[[#This Row],[MA'[n*ln(n)']
30d]])</f>
        <v>15.948788739815789</v>
      </c>
      <c r="M849" s="43">
        <f t="shared" si="109"/>
        <v>15.95807654035247</v>
      </c>
      <c r="N849" s="40">
        <f>Data[[#This Row],[DAA 
(n)]]^1.5</f>
        <v>557603494.31915784</v>
      </c>
      <c r="O849" s="40">
        <f t="shared" si="110"/>
        <v>505474694.99256897</v>
      </c>
      <c r="P849" s="43">
        <f>LN(Data[[#This Row],[MA'[n^1.5']]])</f>
        <v>20.041008535809908</v>
      </c>
      <c r="Q849" s="43">
        <f t="shared" si="111"/>
        <v>20.05802744247222</v>
      </c>
      <c r="R849" s="30">
        <f>$O$1+$O$2*Data[[#This Row],[MA'[ln(n^2)']]]</f>
        <v>26.69301610324932</v>
      </c>
      <c r="S849" s="30">
        <f>$Q$1+$Q$2*Data[[#This Row],[MA'[ln(n*ln(n))']]]</f>
        <v>22.850826291581573</v>
      </c>
      <c r="T849" s="31">
        <f>$O$3*Data[[#This Row],[Metcalfe
(n^2)]]</f>
        <v>238655066832</v>
      </c>
      <c r="U849" s="31">
        <f t="shared" si="104"/>
        <v>211222787753.08536</v>
      </c>
      <c r="V849" s="30">
        <f>LN(Data[[#This Row],[MA'[NVA']
30d]]/Data[[#This Row],[MA'[NVMetcalfe calc']]])</f>
        <v>-0.52762951572144012</v>
      </c>
      <c r="W849" s="30">
        <f>$Q$3+Data[[#This Row],[NVM
(scaled)]]/((Data[[#This Row],[Upper Bound]]-Data[[#This Row],[Lower Bound]])/2)</f>
        <v>0.31534958365712995</v>
      </c>
      <c r="X849" s="30">
        <f>(Data[[#This Row],[Upper Bound]]+Data[[#This Row],[Lower Bound]])/2</f>
        <v>24.771921197415445</v>
      </c>
      <c r="Y849" s="32">
        <f>LN(Data[[#This Row],[NVActual]]/Data[[#This Row],[MA'[n^2']
30d]])</f>
        <v>-1.3254765983996204</v>
      </c>
      <c r="Z849" s="32">
        <f>LN(Data[[#This Row],[NVActual]]/Data[[#This Row],[MA'[n*ln(n)']
30d]])</f>
        <v>9.4558404087075267</v>
      </c>
      <c r="AA849" s="32">
        <f>LN(Data[[#This Row],[NVActual]]/Data[[#This Row],[MA'[n^1.5']]])</f>
        <v>5.3636206127134081</v>
      </c>
      <c r="AB849" s="32">
        <f>LN(Data[[#This Row],[NVActual]]/Data[[#This Row],[Metcalfe
(n^2)]])</f>
        <v>-1.4475824302819302</v>
      </c>
      <c r="AC849" s="34">
        <f>1+Data[[#This Row],[MA'[NVMetcalfe calc']]]/((Data[[#This Row],[NVM_norm
(scaled)]]-Data[[#This Row],[NV_fund.]])/2)</f>
        <v>-17273294971.731144</v>
      </c>
    </row>
    <row r="850" spans="1:29" x14ac:dyDescent="0.2">
      <c r="A850" s="23">
        <v>43326</v>
      </c>
      <c r="B850" s="24">
        <v>106375238571.201</v>
      </c>
      <c r="C850" s="24">
        <f t="shared" si="105"/>
        <v>124862187009.98837</v>
      </c>
      <c r="D850" s="25">
        <f>LN(Data[[#This Row],[NVActual]])</f>
        <v>25.39023866657493</v>
      </c>
      <c r="E850" s="26">
        <v>672592</v>
      </c>
      <c r="F850" s="40">
        <f>Data[[#This Row],[DAA 
(n)]]^2</f>
        <v>452379998464</v>
      </c>
      <c r="G850" s="41">
        <f t="shared" si="106"/>
        <v>402998752380.06665</v>
      </c>
      <c r="H850" s="28">
        <f>LN(Data[[#This Row],[Metcalfe
(n^2)]])</f>
        <v>26.837788368150871</v>
      </c>
      <c r="I850" s="42">
        <f t="shared" si="107"/>
        <v>26.685196588514611</v>
      </c>
      <c r="J850" s="40">
        <f>Data[[#This Row],[DAA 
(n)]]*LN(Data[[#This Row],[DAA 
(n)]])</f>
        <v>9025440.8770556655</v>
      </c>
      <c r="K850" s="40">
        <f t="shared" si="108"/>
        <v>8406586.5625349637</v>
      </c>
      <c r="L850" s="29">
        <f>LN(Data[[#This Row],[MA'[n*ln(n)']
30d]])</f>
        <v>15.9445260711438</v>
      </c>
      <c r="M850" s="43">
        <f t="shared" si="109"/>
        <v>15.956465508587648</v>
      </c>
      <c r="N850" s="40">
        <f>Data[[#This Row],[DAA 
(n)]]^1.5</f>
        <v>551604176.85773504</v>
      </c>
      <c r="O850" s="40">
        <f t="shared" si="110"/>
        <v>502476072.02344781</v>
      </c>
      <c r="P850" s="43">
        <f>LN(Data[[#This Row],[MA'[n^1.5']]])</f>
        <v>20.035058578899953</v>
      </c>
      <c r="Q850" s="43">
        <f t="shared" si="111"/>
        <v>20.055960957985157</v>
      </c>
      <c r="R850" s="30">
        <f>$O$1+$O$2*Data[[#This Row],[MA'[ln(n^2)']]]</f>
        <v>26.685196588514611</v>
      </c>
      <c r="S850" s="30">
        <f>$Q$1+$Q$2*Data[[#This Row],[MA'[ln(n*ln(n))']]]</f>
        <v>22.848168089169619</v>
      </c>
      <c r="T850" s="31">
        <f>$O$3*Data[[#This Row],[Metcalfe
(n^2)]]</f>
        <v>235237599201.28</v>
      </c>
      <c r="U850" s="31">
        <f t="shared" si="104"/>
        <v>209559351237.6347</v>
      </c>
      <c r="V850" s="30">
        <f>LN(Data[[#This Row],[MA'[NVA']
30d]]/Data[[#This Row],[MA'[NVMetcalfe calc']]])</f>
        <v>-0.5177963735264387</v>
      </c>
      <c r="W850" s="30">
        <f>$Q$3+Data[[#This Row],[NVM
(scaled)]]/((Data[[#This Row],[Upper Bound]]-Data[[#This Row],[Lower Bound]])/2)</f>
        <v>0.32010553681588227</v>
      </c>
      <c r="X850" s="30">
        <f>(Data[[#This Row],[Upper Bound]]+Data[[#This Row],[Lower Bound]])/2</f>
        <v>24.766682338842116</v>
      </c>
      <c r="Y850" s="29">
        <f>LN(Data[[#This Row],[NVActual]]/Data[[#This Row],[MA'[n^2']
30d]])</f>
        <v>-1.3319606364822727</v>
      </c>
      <c r="Z850" s="29">
        <f>LN(Data[[#This Row],[NVActual]]/Data[[#This Row],[MA'[n*ln(n)']
30d]])</f>
        <v>9.4457125954311287</v>
      </c>
      <c r="AA850" s="29">
        <f>LN(Data[[#This Row],[NVActual]]/Data[[#This Row],[MA'[n^1.5']]])</f>
        <v>5.3551800876749764</v>
      </c>
      <c r="AB850" s="29">
        <f>LN(Data[[#This Row],[NVActual]]/Data[[#This Row],[Metcalfe
(n^2)]])</f>
        <v>-1.4475497015759415</v>
      </c>
      <c r="AC850" s="26">
        <f>1+Data[[#This Row],[MA'[NVMetcalfe calc']]]/((Data[[#This Row],[NVM_norm
(scaled)]]-Data[[#This Row],[NV_fund.]])/2)</f>
        <v>-17144269557.449224</v>
      </c>
    </row>
    <row r="851" spans="1:29" x14ac:dyDescent="0.2">
      <c r="A851" s="23">
        <v>43325</v>
      </c>
      <c r="B851" s="24">
        <v>107793388123.278</v>
      </c>
      <c r="C851" s="24">
        <f t="shared" si="105"/>
        <v>124945478721.78328</v>
      </c>
      <c r="D851" s="25">
        <f>LN(Data[[#This Row],[NVActual]])</f>
        <v>25.403482158876791</v>
      </c>
      <c r="E851" s="26">
        <v>602328</v>
      </c>
      <c r="F851" s="40">
        <f>Data[[#This Row],[DAA 
(n)]]^2</f>
        <v>362799019584</v>
      </c>
      <c r="G851" s="41">
        <f t="shared" si="106"/>
        <v>396323100272.46667</v>
      </c>
      <c r="H851" s="28">
        <f>LN(Data[[#This Row],[Metcalfe
(n^2)]])</f>
        <v>26.617114852824315</v>
      </c>
      <c r="I851" s="42">
        <f t="shared" si="107"/>
        <v>26.665708078360396</v>
      </c>
      <c r="J851" s="40">
        <f>Data[[#This Row],[DAA 
(n)]]*LN(Data[[#This Row],[DAA 
(n)]])</f>
        <v>8016116.7775359824</v>
      </c>
      <c r="K851" s="40">
        <f t="shared" si="108"/>
        <v>8325436.1271330081</v>
      </c>
      <c r="L851" s="29">
        <f>LN(Data[[#This Row],[MA'[n*ln(n)']
30d]])</f>
        <v>15.934825980102202</v>
      </c>
      <c r="M851" s="43">
        <f t="shared" si="109"/>
        <v>15.954667406943132</v>
      </c>
      <c r="N851" s="40">
        <f>Data[[#This Row],[DAA 
(n)]]^1.5</f>
        <v>467465515.16447896</v>
      </c>
      <c r="O851" s="40">
        <f t="shared" si="110"/>
        <v>495948915.84170777</v>
      </c>
      <c r="P851" s="43">
        <f>LN(Data[[#This Row],[MA'[n^1.5']]])</f>
        <v>20.021983487130512</v>
      </c>
      <c r="Q851" s="43">
        <f t="shared" si="111"/>
        <v>20.053667286846476</v>
      </c>
      <c r="R851" s="30">
        <f>$O$1+$O$2*Data[[#This Row],[MA'[ln(n^2)']]]</f>
        <v>26.665708078360396</v>
      </c>
      <c r="S851" s="30">
        <f>$Q$1+$Q$2*Data[[#This Row],[MA'[ln(n*ln(n))']]]</f>
        <v>22.845201221456165</v>
      </c>
      <c r="T851" s="31">
        <f>$O$3*Data[[#This Row],[Metcalfe
(n^2)]]</f>
        <v>188655490183.67999</v>
      </c>
      <c r="U851" s="31">
        <f t="shared" si="104"/>
        <v>206088012141.68271</v>
      </c>
      <c r="V851" s="30">
        <f>LN(Data[[#This Row],[MA'[NVA']
30d]]/Data[[#This Row],[MA'[NVMetcalfe calc']]])</f>
        <v>-0.50042584902666565</v>
      </c>
      <c r="W851" s="30">
        <f>$Q$3+Data[[#This Row],[NVM
(scaled)]]/((Data[[#This Row],[Upper Bound]]-Data[[#This Row],[Lower Bound]])/2)</f>
        <v>0.32803169696066853</v>
      </c>
      <c r="X851" s="30">
        <f>(Data[[#This Row],[Upper Bound]]+Data[[#This Row],[Lower Bound]])/2</f>
        <v>24.75545464990828</v>
      </c>
      <c r="Y851" s="32">
        <f>LN(Data[[#This Row],[NVActual]]/Data[[#This Row],[MA'[n^2']
30d]])</f>
        <v>-1.302013466429615</v>
      </c>
      <c r="Z851" s="32">
        <f>LN(Data[[#This Row],[NVActual]]/Data[[#This Row],[MA'[n*ln(n)']
30d]])</f>
        <v>9.4686561787745891</v>
      </c>
      <c r="AA851" s="32">
        <f>LN(Data[[#This Row],[NVActual]]/Data[[#This Row],[MA'[n^1.5']]])</f>
        <v>5.3814986717462778</v>
      </c>
      <c r="AB851" s="32">
        <f>LN(Data[[#This Row],[NVActual]]/Data[[#This Row],[Metcalfe
(n^2)]])</f>
        <v>-1.2136326939475235</v>
      </c>
      <c r="AC851" s="34">
        <f>1+Data[[#This Row],[MA'[NVMetcalfe calc']]]/((Data[[#This Row],[NVM_norm
(scaled)]]-Data[[#This Row],[NV_fund.]])/2)</f>
        <v>-16873496031.606619</v>
      </c>
    </row>
    <row r="852" spans="1:29" x14ac:dyDescent="0.2">
      <c r="A852" s="23">
        <v>43324</v>
      </c>
      <c r="B852" s="24">
        <v>108623655793.44501</v>
      </c>
      <c r="C852" s="24">
        <f t="shared" si="105"/>
        <v>124928170648.19347</v>
      </c>
      <c r="D852" s="25">
        <f>LN(Data[[#This Row],[NVActual]])</f>
        <v>25.41115504571151</v>
      </c>
      <c r="E852" s="26">
        <v>486939</v>
      </c>
      <c r="F852" s="40">
        <f>Data[[#This Row],[DAA 
(n)]]^2</f>
        <v>237109589721</v>
      </c>
      <c r="G852" s="41">
        <f t="shared" si="106"/>
        <v>405231472121.29999</v>
      </c>
      <c r="H852" s="28">
        <f>LN(Data[[#This Row],[Metcalfe
(n^2)]])</f>
        <v>26.191788275091888</v>
      </c>
      <c r="I852" s="42">
        <f t="shared" si="107"/>
        <v>26.684106426469437</v>
      </c>
      <c r="J852" s="40">
        <f>Data[[#This Row],[DAA 
(n)]]*LN(Data[[#This Row],[DAA 
(n)]])</f>
        <v>6376901.5954424841</v>
      </c>
      <c r="K852" s="40">
        <f t="shared" si="108"/>
        <v>8417659.4972523581</v>
      </c>
      <c r="L852" s="29">
        <f>LN(Data[[#This Row],[MA'[n*ln(n)']
30d]])</f>
        <v>15.945842378130378</v>
      </c>
      <c r="M852" s="43">
        <f t="shared" si="109"/>
        <v>15.953413902411684</v>
      </c>
      <c r="N852" s="40">
        <f>Data[[#This Row],[DAA 
(n)]]^1.5</f>
        <v>339790974.73175275</v>
      </c>
      <c r="O852" s="40">
        <f t="shared" si="110"/>
        <v>503939473.71861005</v>
      </c>
      <c r="P852" s="43">
        <f>LN(Data[[#This Row],[MA'[n^1.5']]])</f>
        <v>20.037966726995887</v>
      </c>
      <c r="Q852" s="43">
        <f t="shared" si="111"/>
        <v>20.052104842996162</v>
      </c>
      <c r="R852" s="30">
        <f>$O$1+$O$2*Data[[#This Row],[MA'[ln(n^2)']]]</f>
        <v>26.684106426469437</v>
      </c>
      <c r="S852" s="30">
        <f>$Q$1+$Q$2*Data[[#This Row],[MA'[ln(n*ln(n))']]]</f>
        <v>22.843132938979277</v>
      </c>
      <c r="T852" s="31">
        <f>$O$3*Data[[#This Row],[Metcalfe
(n^2)]]</f>
        <v>123296986654.92</v>
      </c>
      <c r="U852" s="31">
        <f t="shared" si="104"/>
        <v>210720365503.07608</v>
      </c>
      <c r="V852" s="30">
        <f>LN(Data[[#This Row],[MA'[NVA']
30d]]/Data[[#This Row],[MA'[NVMetcalfe calc']]])</f>
        <v>-0.52279303521531018</v>
      </c>
      <c r="W852" s="30">
        <f>$Q$3+Data[[#This Row],[NVM
(scaled)]]/((Data[[#This Row],[Upper Bound]]-Data[[#This Row],[Lower Bound]])/2)</f>
        <v>0.31778097171562447</v>
      </c>
      <c r="X852" s="30">
        <f>(Data[[#This Row],[Upper Bound]]+Data[[#This Row],[Lower Bound]])/2</f>
        <v>24.763619682724357</v>
      </c>
      <c r="Y852" s="29">
        <f>LN(Data[[#This Row],[NVActual]]/Data[[#This Row],[MA'[n^2']
30d]])</f>
        <v>-1.3165692311788624</v>
      </c>
      <c r="Z852" s="29">
        <f>LN(Data[[#This Row],[NVActual]]/Data[[#This Row],[MA'[n*ln(n)']
30d]])</f>
        <v>9.4653126675811308</v>
      </c>
      <c r="AA852" s="29">
        <f>LN(Data[[#This Row],[NVActual]]/Data[[#This Row],[MA'[n^1.5']]])</f>
        <v>5.3731883187156226</v>
      </c>
      <c r="AB852" s="29">
        <f>LN(Data[[#This Row],[NVActual]]/Data[[#This Row],[Metcalfe
(n^2)]])</f>
        <v>-0.78063322938037649</v>
      </c>
      <c r="AC852" s="26">
        <f>1+Data[[#This Row],[MA'[NVMetcalfe calc']]]/((Data[[#This Row],[NVM_norm
(scaled)]]-Data[[#This Row],[NV_fund.]])/2)</f>
        <v>-17239773851.241123</v>
      </c>
    </row>
    <row r="853" spans="1:29" x14ac:dyDescent="0.2">
      <c r="A853" s="23">
        <v>43323</v>
      </c>
      <c r="B853" s="24">
        <v>108590359589.91</v>
      </c>
      <c r="C853" s="24">
        <f t="shared" si="105"/>
        <v>124856514781.5336</v>
      </c>
      <c r="D853" s="25">
        <f>LN(Data[[#This Row],[NVActual]])</f>
        <v>25.410848470615633</v>
      </c>
      <c r="E853" s="26">
        <v>523641</v>
      </c>
      <c r="F853" s="40">
        <f>Data[[#This Row],[DAA 
(n)]]^2</f>
        <v>274199896881</v>
      </c>
      <c r="G853" s="41">
        <f t="shared" si="106"/>
        <v>426877738183.93335</v>
      </c>
      <c r="H853" s="28">
        <f>LN(Data[[#This Row],[Metcalfe
(n^2)]])</f>
        <v>26.337123228002344</v>
      </c>
      <c r="I853" s="42">
        <f t="shared" si="107"/>
        <v>26.728064958071212</v>
      </c>
      <c r="J853" s="40">
        <f>Data[[#This Row],[DAA 
(n)]]*LN(Data[[#This Row],[DAA 
(n)]])</f>
        <v>6895598.7721171882</v>
      </c>
      <c r="K853" s="40">
        <f t="shared" si="108"/>
        <v>8636800.7408686075</v>
      </c>
      <c r="L853" s="29">
        <f>LN(Data[[#This Row],[MA'[n*ln(n)']
30d]])</f>
        <v>15.971542787586271</v>
      </c>
      <c r="M853" s="43">
        <f t="shared" si="109"/>
        <v>15.951375121484643</v>
      </c>
      <c r="N853" s="40">
        <f>Data[[#This Row],[DAA 
(n)]]^1.5</f>
        <v>378922562.27712798</v>
      </c>
      <c r="O853" s="40">
        <f t="shared" si="110"/>
        <v>523066586.50530398</v>
      </c>
      <c r="P853" s="43">
        <f>LN(Data[[#This Row],[MA'[n^1.5']]])</f>
        <v>20.075219330378882</v>
      </c>
      <c r="Q853" s="43">
        <f t="shared" si="111"/>
        <v>20.04939726902121</v>
      </c>
      <c r="R853" s="30">
        <f>$O$1+$O$2*Data[[#This Row],[MA'[ln(n^2)']]]</f>
        <v>26.728064958071212</v>
      </c>
      <c r="S853" s="30">
        <f>$Q$1+$Q$2*Data[[#This Row],[MA'[ln(n*ln(n))']]]</f>
        <v>22.83976895044966</v>
      </c>
      <c r="T853" s="31">
        <f>$O$3*Data[[#This Row],[Metcalfe
(n^2)]]</f>
        <v>142583946378.12</v>
      </c>
      <c r="U853" s="31">
        <f t="shared" si="104"/>
        <v>221976423855.64542</v>
      </c>
      <c r="V853" s="30">
        <f>LN(Data[[#This Row],[MA'[NVA']
30d]]/Data[[#This Row],[MA'[NVMetcalfe calc']]])</f>
        <v>-0.57540598115061836</v>
      </c>
      <c r="W853" s="30">
        <f>$Q$3+Data[[#This Row],[NVM
(scaled)]]/((Data[[#This Row],[Upper Bound]]-Data[[#This Row],[Lower Bound]])/2)</f>
        <v>0.29403180209389923</v>
      </c>
      <c r="X853" s="30">
        <f>(Data[[#This Row],[Upper Bound]]+Data[[#This Row],[Lower Bound]])/2</f>
        <v>24.783916954260434</v>
      </c>
      <c r="Y853" s="32">
        <f>LN(Data[[#This Row],[NVActual]]/Data[[#This Row],[MA'[n^2']
30d]])</f>
        <v>-1.3689150111217785</v>
      </c>
      <c r="Z853" s="32">
        <f>LN(Data[[#This Row],[NVActual]]/Data[[#This Row],[MA'[n*ln(n)']
30d]])</f>
        <v>9.4393056830293638</v>
      </c>
      <c r="AA853" s="32">
        <f>LN(Data[[#This Row],[NVActual]]/Data[[#This Row],[MA'[n^1.5']]])</f>
        <v>5.3356291402367537</v>
      </c>
      <c r="AB853" s="32">
        <f>LN(Data[[#This Row],[NVActual]]/Data[[#This Row],[Metcalfe
(n^2)]])</f>
        <v>-0.92627475738670961</v>
      </c>
      <c r="AC853" s="34">
        <f>1+Data[[#This Row],[MA'[NVMetcalfe calc']]]/((Data[[#This Row],[NVM_norm
(scaled)]]-Data[[#This Row],[NV_fund.]])/2)</f>
        <v>-18128008560.608784</v>
      </c>
    </row>
    <row r="854" spans="1:29" x14ac:dyDescent="0.2">
      <c r="A854" s="23">
        <v>43322</v>
      </c>
      <c r="B854" s="24">
        <v>105540581579.073</v>
      </c>
      <c r="C854" s="24">
        <f t="shared" si="105"/>
        <v>124757773130.10002</v>
      </c>
      <c r="D854" s="25">
        <f>LN(Data[[#This Row],[NVActual]])</f>
        <v>25.382361375417307</v>
      </c>
      <c r="E854" s="26">
        <v>656819</v>
      </c>
      <c r="F854" s="40">
        <f>Data[[#This Row],[DAA 
(n)]]^2</f>
        <v>431411198761</v>
      </c>
      <c r="G854" s="41">
        <f t="shared" si="106"/>
        <v>446161286395.93335</v>
      </c>
      <c r="H854" s="28">
        <f>LN(Data[[#This Row],[Metcalfe
(n^2)]])</f>
        <v>26.790327529676727</v>
      </c>
      <c r="I854" s="42">
        <f t="shared" si="107"/>
        <v>26.765883552526915</v>
      </c>
      <c r="J854" s="40">
        <f>Data[[#This Row],[DAA 
(n)]]*LN(Data[[#This Row],[DAA 
(n)]])</f>
        <v>8798198.0688573699</v>
      </c>
      <c r="K854" s="40">
        <f t="shared" si="108"/>
        <v>8829746.2350922283</v>
      </c>
      <c r="L854" s="29">
        <f>LN(Data[[#This Row],[MA'[n*ln(n)']
30d]])</f>
        <v>15.993636833219519</v>
      </c>
      <c r="M854" s="43">
        <f t="shared" si="109"/>
        <v>15.947898788527956</v>
      </c>
      <c r="N854" s="40">
        <f>Data[[#This Row],[DAA 
(n)]]^1.5</f>
        <v>532314824.29010022</v>
      </c>
      <c r="O854" s="40">
        <f t="shared" si="110"/>
        <v>540014485.59280825</v>
      </c>
      <c r="P854" s="43">
        <f>LN(Data[[#This Row],[MA'[n^1.5']]])</f>
        <v>20.107106522334671</v>
      </c>
      <c r="Q854" s="43">
        <f t="shared" si="111"/>
        <v>20.044533654950996</v>
      </c>
      <c r="R854" s="30">
        <f>$O$1+$O$2*Data[[#This Row],[MA'[ln(n^2)']]]</f>
        <v>26.765883552526915</v>
      </c>
      <c r="S854" s="30">
        <f>$Q$1+$Q$2*Data[[#This Row],[MA'[ln(n*ln(n))']]]</f>
        <v>22.834033001071127</v>
      </c>
      <c r="T854" s="31">
        <f>$O$3*Data[[#This Row],[Metcalfe
(n^2)]]</f>
        <v>224333823355.72</v>
      </c>
      <c r="U854" s="31">
        <f t="shared" si="104"/>
        <v>232003868925.88538</v>
      </c>
      <c r="V854" s="30">
        <f>LN(Data[[#This Row],[MA'[NVA']
30d]]/Data[[#This Row],[MA'[NVMetcalfe calc']]])</f>
        <v>-0.62038000558135642</v>
      </c>
      <c r="W854" s="30">
        <f>$Q$3+Data[[#This Row],[NVM
(scaled)]]/((Data[[#This Row],[Upper Bound]]-Data[[#This Row],[Lower Bound]])/2)</f>
        <v>0.27443357779625804</v>
      </c>
      <c r="X854" s="30">
        <f>(Data[[#This Row],[Upper Bound]]+Data[[#This Row],[Lower Bound]])/2</f>
        <v>24.799958276799021</v>
      </c>
      <c r="Y854" s="29">
        <f>LN(Data[[#This Row],[NVActual]]/Data[[#This Row],[MA'[n^2']
30d]])</f>
        <v>-1.4415849768677076</v>
      </c>
      <c r="Z854" s="29">
        <f>LN(Data[[#This Row],[NVActual]]/Data[[#This Row],[MA'[n*ln(n)']
30d]])</f>
        <v>9.388724542197787</v>
      </c>
      <c r="AA854" s="29">
        <f>LN(Data[[#This Row],[NVActual]]/Data[[#This Row],[MA'[n^1.5']]])</f>
        <v>5.2752548530826333</v>
      </c>
      <c r="AB854" s="29">
        <f>LN(Data[[#This Row],[NVActual]]/Data[[#This Row],[Metcalfe
(n^2)]])</f>
        <v>-1.407966154259422</v>
      </c>
      <c r="AC854" s="26">
        <f>1+Data[[#This Row],[MA'[NVMetcalfe calc']]]/((Data[[#This Row],[NVM_norm
(scaled)]]-Data[[#This Row],[NV_fund.]])/2)</f>
        <v>-18919380666.547466</v>
      </c>
    </row>
    <row r="855" spans="1:29" x14ac:dyDescent="0.2">
      <c r="A855" s="23">
        <v>43321</v>
      </c>
      <c r="B855" s="24">
        <v>112689089117.845</v>
      </c>
      <c r="C855" s="24">
        <f t="shared" si="105"/>
        <v>124883856568.18959</v>
      </c>
      <c r="D855" s="25">
        <f>LN(Data[[#This Row],[NVActual]])</f>
        <v>25.447898439799157</v>
      </c>
      <c r="E855" s="26">
        <v>636143</v>
      </c>
      <c r="F855" s="40">
        <f>Data[[#This Row],[DAA 
(n)]]^2</f>
        <v>404677916449</v>
      </c>
      <c r="G855" s="41">
        <f t="shared" si="106"/>
        <v>445298776153.53333</v>
      </c>
      <c r="H855" s="28">
        <f>LN(Data[[#This Row],[Metcalfe
(n^2)]])</f>
        <v>26.726357319632417</v>
      </c>
      <c r="I855" s="42">
        <f t="shared" si="107"/>
        <v>26.763821808813415</v>
      </c>
      <c r="J855" s="40">
        <f>Data[[#This Row],[DAA 
(n)]]*LN(Data[[#This Row],[DAA 
(n)]])</f>
        <v>8500892.5621914621</v>
      </c>
      <c r="K855" s="40">
        <f t="shared" si="108"/>
        <v>8820158.7561815511</v>
      </c>
      <c r="L855" s="29">
        <f>LN(Data[[#This Row],[MA'[n*ln(n)']
30d]])</f>
        <v>15.992550427388053</v>
      </c>
      <c r="M855" s="43">
        <f t="shared" si="109"/>
        <v>15.94313736782869</v>
      </c>
      <c r="N855" s="40">
        <f>Data[[#This Row],[DAA 
(n)]]^1.5</f>
        <v>507378580.35555351</v>
      </c>
      <c r="O855" s="40">
        <f t="shared" si="110"/>
        <v>539210163.21911883</v>
      </c>
      <c r="P855" s="43">
        <f>LN(Data[[#This Row],[MA'[n^1.5']]])</f>
        <v>20.105615966084883</v>
      </c>
      <c r="Q855" s="43">
        <f t="shared" si="111"/>
        <v>20.037738859387428</v>
      </c>
      <c r="R855" s="30">
        <f>$O$1+$O$2*Data[[#This Row],[MA'[ln(n^2)']]]</f>
        <v>26.763821808813415</v>
      </c>
      <c r="S855" s="30">
        <f>$Q$1+$Q$2*Data[[#This Row],[MA'[ln(n*ln(n))']]]</f>
        <v>22.826176656917337</v>
      </c>
      <c r="T855" s="31">
        <f>$O$3*Data[[#This Row],[Metcalfe
(n^2)]]</f>
        <v>210432516553.48001</v>
      </c>
      <c r="U855" s="31">
        <f t="shared" si="104"/>
        <v>231555363599.83737</v>
      </c>
      <c r="V855" s="30">
        <f>LN(Data[[#This Row],[MA'[NVA']
30d]]/Data[[#This Row],[MA'[NVMetcalfe calc']]])</f>
        <v>-0.61743483863051374</v>
      </c>
      <c r="W855" s="30">
        <f>$Q$3+Data[[#This Row],[NVM
(scaled)]]/((Data[[#This Row],[Upper Bound]]-Data[[#This Row],[Lower Bound]])/2)</f>
        <v>0.2763938649559608</v>
      </c>
      <c r="X855" s="30">
        <f>(Data[[#This Row],[Upper Bound]]+Data[[#This Row],[Lower Bound]])/2</f>
        <v>24.794999232865376</v>
      </c>
      <c r="Y855" s="32">
        <f>LN(Data[[#This Row],[NVActual]]/Data[[#This Row],[MA'[n^2']
30d]])</f>
        <v>-1.3741128611071853</v>
      </c>
      <c r="Z855" s="32">
        <f>LN(Data[[#This Row],[NVActual]]/Data[[#This Row],[MA'[n*ln(n)']
30d]])</f>
        <v>9.455348012411104</v>
      </c>
      <c r="AA855" s="32">
        <f>LN(Data[[#This Row],[NVActual]]/Data[[#This Row],[MA'[n^1.5']]])</f>
        <v>5.3422824737142731</v>
      </c>
      <c r="AB855" s="32">
        <f>LN(Data[[#This Row],[NVActual]]/Data[[#This Row],[Metcalfe
(n^2)]])</f>
        <v>-1.2784588798332599</v>
      </c>
      <c r="AC855" s="34">
        <f>1+Data[[#This Row],[MA'[NVMetcalfe calc']]]/((Data[[#This Row],[NVM_norm
(scaled)]]-Data[[#This Row],[NV_fund.]])/2)</f>
        <v>-18888134958.168846</v>
      </c>
    </row>
    <row r="856" spans="1:29" x14ac:dyDescent="0.2">
      <c r="A856" s="23">
        <v>43320</v>
      </c>
      <c r="B856" s="24">
        <v>107779168214.242</v>
      </c>
      <c r="C856" s="24">
        <f t="shared" si="105"/>
        <v>124732142672.77586</v>
      </c>
      <c r="D856" s="25">
        <f>LN(Data[[#This Row],[NVActual]])</f>
        <v>25.403350231981289</v>
      </c>
      <c r="E856" s="26">
        <v>634443</v>
      </c>
      <c r="F856" s="40">
        <f>Data[[#This Row],[DAA 
(n)]]^2</f>
        <v>402517920249</v>
      </c>
      <c r="G856" s="41">
        <f t="shared" si="106"/>
        <v>446744852709.53333</v>
      </c>
      <c r="H856" s="28">
        <f>LN(Data[[#This Row],[Metcalfe
(n^2)]])</f>
        <v>26.721005455171703</v>
      </c>
      <c r="I856" s="42">
        <f t="shared" si="107"/>
        <v>26.767216346980195</v>
      </c>
      <c r="J856" s="40">
        <f>Data[[#This Row],[DAA 
(n)]]*LN(Data[[#This Row],[DAA 
(n)]])</f>
        <v>8476477.43199775</v>
      </c>
      <c r="K856" s="40">
        <f t="shared" si="108"/>
        <v>8836096.8098418955</v>
      </c>
      <c r="L856" s="29">
        <f>LN(Data[[#This Row],[MA'[n*ln(n)']
30d]])</f>
        <v>15.994355799759306</v>
      </c>
      <c r="M856" s="43">
        <f t="shared" si="109"/>
        <v>15.938307153928037</v>
      </c>
      <c r="N856" s="40">
        <f>Data[[#This Row],[DAA 
(n)]]^1.5</f>
        <v>505346096.13267618</v>
      </c>
      <c r="O856" s="40">
        <f t="shared" si="110"/>
        <v>540552509.98798966</v>
      </c>
      <c r="P856" s="43">
        <f>LN(Data[[#This Row],[MA'[n^1.5']]])</f>
        <v>20.108102341088795</v>
      </c>
      <c r="Q856" s="43">
        <f t="shared" si="111"/>
        <v>20.030844198651593</v>
      </c>
      <c r="R856" s="30">
        <f>$O$1+$O$2*Data[[#This Row],[MA'[ln(n^2)']]]</f>
        <v>26.767216346980195</v>
      </c>
      <c r="S856" s="30">
        <f>$Q$1+$Q$2*Data[[#This Row],[MA'[ln(n*ln(n))']]]</f>
        <v>22.818206803981258</v>
      </c>
      <c r="T856" s="31">
        <f>$O$3*Data[[#This Row],[Metcalfe
(n^2)]]</f>
        <v>209309318529.48001</v>
      </c>
      <c r="U856" s="31">
        <f t="shared" si="104"/>
        <v>232307323408.9574</v>
      </c>
      <c r="V856" s="30">
        <f>LN(Data[[#This Row],[MA'[NVA']
30d]]/Data[[#This Row],[MA'[NVMetcalfe calc']]])</f>
        <v>-0.62189258545362147</v>
      </c>
      <c r="W856" s="30">
        <f>$Q$3+Data[[#This Row],[NVM
(scaled)]]/((Data[[#This Row],[Upper Bound]]-Data[[#This Row],[Lower Bound]])/2)</f>
        <v>0.27503870214436249</v>
      </c>
      <c r="X856" s="30">
        <f>(Data[[#This Row],[Upper Bound]]+Data[[#This Row],[Lower Bound]])/2</f>
        <v>24.792711575480727</v>
      </c>
      <c r="Y856" s="29">
        <f>LN(Data[[#This Row],[NVActual]]/Data[[#This Row],[MA'[n^2']
30d]])</f>
        <v>-1.4219032373032177</v>
      </c>
      <c r="Z856" s="29">
        <f>LN(Data[[#This Row],[NVActual]]/Data[[#This Row],[MA'[n*ln(n)']
30d]])</f>
        <v>9.4089944322219825</v>
      </c>
      <c r="AA856" s="29">
        <f>LN(Data[[#This Row],[NVActual]]/Data[[#This Row],[MA'[n^1.5']]])</f>
        <v>5.2952478908924929</v>
      </c>
      <c r="AB856" s="29">
        <f>LN(Data[[#This Row],[NVActual]]/Data[[#This Row],[Metcalfe
(n^2)]])</f>
        <v>-1.3176552231904142</v>
      </c>
      <c r="AC856" s="26">
        <f>1+Data[[#This Row],[MA'[NVMetcalfe calc']]]/((Data[[#This Row],[NVM_norm
(scaled)]]-Data[[#This Row],[NV_fund.]])/2)</f>
        <v>-18950193568.276138</v>
      </c>
    </row>
    <row r="857" spans="1:29" x14ac:dyDescent="0.2">
      <c r="A857" s="23">
        <v>43319</v>
      </c>
      <c r="B857" s="24">
        <v>115589644844.112</v>
      </c>
      <c r="C857" s="24">
        <f t="shared" si="105"/>
        <v>124946630048.35362</v>
      </c>
      <c r="D857" s="25">
        <f>LN(Data[[#This Row],[NVActual]])</f>
        <v>25.473312211699309</v>
      </c>
      <c r="E857" s="26">
        <v>710766</v>
      </c>
      <c r="F857" s="40">
        <f>Data[[#This Row],[DAA 
(n)]]^2</f>
        <v>505188306756</v>
      </c>
      <c r="G857" s="41">
        <f t="shared" si="106"/>
        <v>446464261870.43335</v>
      </c>
      <c r="H857" s="28">
        <f>LN(Data[[#This Row],[Metcalfe
(n^2)]])</f>
        <v>26.948197081382908</v>
      </c>
      <c r="I857" s="42">
        <f t="shared" si="107"/>
        <v>26.766511865679082</v>
      </c>
      <c r="J857" s="40">
        <f>Data[[#This Row],[DAA 
(n)]]*LN(Data[[#This Row],[DAA 
(n)]])</f>
        <v>9576931.1233731024</v>
      </c>
      <c r="K857" s="40">
        <f t="shared" si="108"/>
        <v>8832905.6425633915</v>
      </c>
      <c r="L857" s="29">
        <f>LN(Data[[#This Row],[MA'[n*ln(n)']
30d]])</f>
        <v>15.993994583293148</v>
      </c>
      <c r="M857" s="43">
        <f t="shared" si="109"/>
        <v>15.933120827555213</v>
      </c>
      <c r="N857" s="40">
        <f>Data[[#This Row],[DAA 
(n)]]^1.5</f>
        <v>599225059.5892446</v>
      </c>
      <c r="O857" s="40">
        <f t="shared" si="110"/>
        <v>540287609.82145798</v>
      </c>
      <c r="P857" s="43">
        <f>LN(Data[[#This Row],[MA'[n^1.5']]])</f>
        <v>20.107612166516294</v>
      </c>
      <c r="Q857" s="43">
        <f t="shared" si="111"/>
        <v>20.023448168266942</v>
      </c>
      <c r="R857" s="30">
        <f>$O$1+$O$2*Data[[#This Row],[MA'[ln(n^2)']]]</f>
        <v>26.766511865679082</v>
      </c>
      <c r="S857" s="30">
        <f>$Q$1+$Q$2*Data[[#This Row],[MA'[ln(n*ln(n))']]]</f>
        <v>22.8096493654661</v>
      </c>
      <c r="T857" s="31">
        <f>$O$3*Data[[#This Row],[Metcalfe
(n^2)]]</f>
        <v>262697919513.12</v>
      </c>
      <c r="U857" s="31">
        <f t="shared" si="104"/>
        <v>232161416172.6254</v>
      </c>
      <c r="V857" s="30">
        <f>LN(Data[[#This Row],[MA'[NVA']
30d]]/Data[[#This Row],[MA'[NVMetcalfe calc']]])</f>
        <v>-0.61954620258681525</v>
      </c>
      <c r="W857" s="30">
        <f>$Q$3+Data[[#This Row],[NVM
(scaled)]]/((Data[[#This Row],[Upper Bound]]-Data[[#This Row],[Lower Bound]])/2)</f>
        <v>0.27684976920301491</v>
      </c>
      <c r="X857" s="30">
        <f>(Data[[#This Row],[Upper Bound]]+Data[[#This Row],[Lower Bound]])/2</f>
        <v>24.788080615572589</v>
      </c>
      <c r="Y857" s="32">
        <f>LN(Data[[#This Row],[NVActual]]/Data[[#This Row],[MA'[n^2']
30d]])</f>
        <v>-1.3513129817565048</v>
      </c>
      <c r="Z857" s="32">
        <f>LN(Data[[#This Row],[NVActual]]/Data[[#This Row],[MA'[n*ln(n)']
30d]])</f>
        <v>9.4793176284061591</v>
      </c>
      <c r="AA857" s="32">
        <f>LN(Data[[#This Row],[NVActual]]/Data[[#This Row],[MA'[n^1.5']]])</f>
        <v>5.3657000451830141</v>
      </c>
      <c r="AB857" s="32">
        <f>LN(Data[[#This Row],[NVActual]]/Data[[#This Row],[Metcalfe
(n^2)]])</f>
        <v>-1.474884869683601</v>
      </c>
      <c r="AC857" s="34">
        <f>1+Data[[#This Row],[MA'[NVMetcalfe calc']]]/((Data[[#This Row],[NVM_norm
(scaled)]]-Data[[#This Row],[NV_fund.]])/2)</f>
        <v>-18943268709.392929</v>
      </c>
    </row>
    <row r="858" spans="1:29" x14ac:dyDescent="0.2">
      <c r="A858" s="23">
        <v>43318</v>
      </c>
      <c r="B858" s="24">
        <v>119151113274.61501</v>
      </c>
      <c r="C858" s="24">
        <f t="shared" si="105"/>
        <v>124924691909.29767</v>
      </c>
      <c r="D858" s="25">
        <f>LN(Data[[#This Row],[NVActual]])</f>
        <v>25.503658383918893</v>
      </c>
      <c r="E858" s="26">
        <v>651894</v>
      </c>
      <c r="F858" s="40">
        <f>Data[[#This Row],[DAA 
(n)]]^2</f>
        <v>424965787236</v>
      </c>
      <c r="G858" s="41">
        <f t="shared" si="106"/>
        <v>438024149123.93335</v>
      </c>
      <c r="H858" s="28">
        <f>LN(Data[[#This Row],[Metcalfe
(n^2)]])</f>
        <v>26.775274502009303</v>
      </c>
      <c r="I858" s="42">
        <f t="shared" si="107"/>
        <v>26.743326466256452</v>
      </c>
      <c r="J858" s="40">
        <f>Data[[#This Row],[DAA 
(n)]]*LN(Data[[#This Row],[DAA 
(n)]])</f>
        <v>8727320.398106426</v>
      </c>
      <c r="K858" s="40">
        <f t="shared" si="108"/>
        <v>8733313.3387756646</v>
      </c>
      <c r="L858" s="29">
        <f>LN(Data[[#This Row],[MA'[n*ln(n)']
30d]])</f>
        <v>15.982655390607427</v>
      </c>
      <c r="M858" s="43">
        <f t="shared" si="109"/>
        <v>15.927686494598586</v>
      </c>
      <c r="N858" s="40">
        <f>Data[[#This Row],[DAA 
(n)]]^1.5</f>
        <v>526338908.7882694</v>
      </c>
      <c r="O858" s="40">
        <f t="shared" si="110"/>
        <v>532168662.44275057</v>
      </c>
      <c r="P858" s="43">
        <f>LN(Data[[#This Row],[MA'[n^1.5']]])</f>
        <v>20.092471031727872</v>
      </c>
      <c r="Q858" s="43">
        <f t="shared" si="111"/>
        <v>20.015708298970029</v>
      </c>
      <c r="R858" s="30">
        <f>$O$1+$O$2*Data[[#This Row],[MA'[ln(n^2)']]]</f>
        <v>26.743326466256452</v>
      </c>
      <c r="S858" s="30">
        <f>$Q$1+$Q$2*Data[[#This Row],[MA'[ln(n*ln(n))']]]</f>
        <v>22.800682716087664</v>
      </c>
      <c r="T858" s="31">
        <f>$O$3*Data[[#This Row],[Metcalfe
(n^2)]]</f>
        <v>220982209362.72</v>
      </c>
      <c r="U858" s="31">
        <f t="shared" si="104"/>
        <v>227772557544.44534</v>
      </c>
      <c r="V858" s="30">
        <f>LN(Data[[#This Row],[MA'[NVA']
30d]]/Data[[#This Row],[MA'[NVMetcalfe calc']]])</f>
        <v>-0.60063648541416803</v>
      </c>
      <c r="W858" s="30">
        <f>$Q$3+Data[[#This Row],[NVM
(scaled)]]/((Data[[#This Row],[Upper Bound]]-Data[[#This Row],[Lower Bound]])/2)</f>
        <v>0.28531282891666065</v>
      </c>
      <c r="X858" s="30">
        <f>(Data[[#This Row],[Upper Bound]]+Data[[#This Row],[Lower Bound]])/2</f>
        <v>24.772004591172056</v>
      </c>
      <c r="Y858" s="29">
        <f>LN(Data[[#This Row],[NVActual]]/Data[[#This Row],[MA'[n^2']
30d]])</f>
        <v>-1.3018814968702359</v>
      </c>
      <c r="Z858" s="29">
        <f>LN(Data[[#This Row],[NVActual]]/Data[[#This Row],[MA'[n*ln(n)']
30d]])</f>
        <v>9.5210029933114662</v>
      </c>
      <c r="AA858" s="29">
        <f>LN(Data[[#This Row],[NVActual]]/Data[[#This Row],[MA'[n^1.5']]])</f>
        <v>5.4111873521910212</v>
      </c>
      <c r="AB858" s="29">
        <f>LN(Data[[#This Row],[NVActual]]/Data[[#This Row],[Metcalfe
(n^2)]])</f>
        <v>-1.2716161180904098</v>
      </c>
      <c r="AC858" s="26">
        <f>1+Data[[#This Row],[MA'[NVMetcalfe calc']]]/((Data[[#This Row],[NVM_norm
(scaled)]]-Data[[#This Row],[NV_fund.]])/2)</f>
        <v>-18603783617.948605</v>
      </c>
    </row>
    <row r="859" spans="1:29" x14ac:dyDescent="0.2">
      <c r="A859" s="23">
        <v>43317</v>
      </c>
      <c r="B859" s="24">
        <v>120864975863.98399</v>
      </c>
      <c r="C859" s="24">
        <f t="shared" si="105"/>
        <v>124804576091.14571</v>
      </c>
      <c r="D859" s="25">
        <f>LN(Data[[#This Row],[NVActual]])</f>
        <v>25.517939857510449</v>
      </c>
      <c r="E859" s="26">
        <v>495532</v>
      </c>
      <c r="F859" s="40">
        <f>Data[[#This Row],[DAA 
(n)]]^2</f>
        <v>245551963024</v>
      </c>
      <c r="G859" s="41">
        <f t="shared" si="106"/>
        <v>430926008541.53333</v>
      </c>
      <c r="H859" s="28">
        <f>LN(Data[[#This Row],[Metcalfe
(n^2)]])</f>
        <v>26.226774423795963</v>
      </c>
      <c r="I859" s="42">
        <f t="shared" si="107"/>
        <v>26.720149111209899</v>
      </c>
      <c r="J859" s="40">
        <f>Data[[#This Row],[DAA 
(n)]]*LN(Data[[#This Row],[DAA 
(n)]])</f>
        <v>6498102.9918862302</v>
      </c>
      <c r="K859" s="40">
        <f t="shared" si="108"/>
        <v>8642548.0486745406</v>
      </c>
      <c r="L859" s="29">
        <f>LN(Data[[#This Row],[MA'[n*ln(n)']
30d]])</f>
        <v>15.972208010342971</v>
      </c>
      <c r="M859" s="43">
        <f t="shared" si="109"/>
        <v>15.922922174805835</v>
      </c>
      <c r="N859" s="40">
        <f>Data[[#This Row],[DAA 
(n)]]^1.5</f>
        <v>348824963.75862908</v>
      </c>
      <c r="O859" s="40">
        <f t="shared" si="110"/>
        <v>525039140.1916222</v>
      </c>
      <c r="P859" s="43">
        <f>LN(Data[[#This Row],[MA'[n^1.5']]])</f>
        <v>20.078983370522927</v>
      </c>
      <c r="Q859" s="43">
        <f t="shared" si="111"/>
        <v>20.008879217070724</v>
      </c>
      <c r="R859" s="30">
        <f>$O$1+$O$2*Data[[#This Row],[MA'[ln(n^2)']]]</f>
        <v>26.720149111209899</v>
      </c>
      <c r="S859" s="30">
        <f>$Q$1+$Q$2*Data[[#This Row],[MA'[ln(n*ln(n))']]]</f>
        <v>22.792821588429625</v>
      </c>
      <c r="T859" s="31">
        <f>$O$3*Data[[#This Row],[Metcalfe
(n^2)]]</f>
        <v>127687020772.48001</v>
      </c>
      <c r="U859" s="31">
        <f t="shared" si="104"/>
        <v>224081524441.59738</v>
      </c>
      <c r="V859" s="30">
        <f>LN(Data[[#This Row],[MA'[NVA']
30d]]/Data[[#This Row],[MA'[NVMetcalfe calc']]])</f>
        <v>-0.58526081138177866</v>
      </c>
      <c r="W859" s="30">
        <f>$Q$3+Data[[#This Row],[NVM
(scaled)]]/((Data[[#This Row],[Upper Bound]]-Data[[#This Row],[Lower Bound]])/2)</f>
        <v>0.2919546712175129</v>
      </c>
      <c r="X859" s="30">
        <f>(Data[[#This Row],[Upper Bound]]+Data[[#This Row],[Lower Bound]])/2</f>
        <v>24.756485349819762</v>
      </c>
      <c r="Y859" s="32">
        <f>LN(Data[[#This Row],[NVActual]]/Data[[#This Row],[MA'[n^2']
30d]])</f>
        <v>-1.2712623808844996</v>
      </c>
      <c r="Z859" s="32">
        <f>LN(Data[[#This Row],[NVActual]]/Data[[#This Row],[MA'[n*ln(n)']
30d]])</f>
        <v>9.5457318471674792</v>
      </c>
      <c r="AA859" s="32">
        <f>LN(Data[[#This Row],[NVActual]]/Data[[#This Row],[MA'[n^1.5']]])</f>
        <v>5.4389564869875224</v>
      </c>
      <c r="AB859" s="32">
        <f>LN(Data[[#This Row],[NVActual]]/Data[[#This Row],[Metcalfe
(n^2)]])</f>
        <v>-0.70883456628551345</v>
      </c>
      <c r="AC859" s="34">
        <f>1+Data[[#This Row],[MA'[NVMetcalfe calc']]]/((Data[[#This Row],[NVM_norm
(scaled)]]-Data[[#This Row],[NV_fund.]])/2)</f>
        <v>-18318890100.381664</v>
      </c>
    </row>
    <row r="860" spans="1:29" x14ac:dyDescent="0.2">
      <c r="A860" s="23">
        <v>43316</v>
      </c>
      <c r="B860" s="24">
        <v>120399436455.617</v>
      </c>
      <c r="C860" s="24">
        <f t="shared" si="105"/>
        <v>124545513760.24153</v>
      </c>
      <c r="D860" s="25">
        <f>LN(Data[[#This Row],[NVActual]])</f>
        <v>25.514080689208988</v>
      </c>
      <c r="E860" s="26">
        <v>547308</v>
      </c>
      <c r="F860" s="40">
        <f>Data[[#This Row],[DAA 
(n)]]^2</f>
        <v>299546046864</v>
      </c>
      <c r="G860" s="41">
        <f t="shared" si="106"/>
        <v>436419504083.43335</v>
      </c>
      <c r="H860" s="28">
        <f>LN(Data[[#This Row],[Metcalfe
(n^2)]])</f>
        <v>26.425533988473891</v>
      </c>
      <c r="I860" s="42">
        <f t="shared" si="107"/>
        <v>26.737266394865348</v>
      </c>
      <c r="J860" s="40">
        <f>Data[[#This Row],[DAA 
(n)]]*LN(Data[[#This Row],[DAA 
(n)]])</f>
        <v>7231453.0780818341</v>
      </c>
      <c r="K860" s="40">
        <f t="shared" si="108"/>
        <v>8711437.7987872958</v>
      </c>
      <c r="L860" s="29">
        <f>LN(Data[[#This Row],[MA'[n*ln(n)']
30d]])</f>
        <v>15.980147409693027</v>
      </c>
      <c r="M860" s="43">
        <f t="shared" si="109"/>
        <v>15.918869251615385</v>
      </c>
      <c r="N860" s="40">
        <f>Data[[#This Row],[DAA 
(n)]]^1.5</f>
        <v>404899923.21194893</v>
      </c>
      <c r="O860" s="40">
        <f t="shared" si="110"/>
        <v>530501953.52301055</v>
      </c>
      <c r="P860" s="43">
        <f>LN(Data[[#This Row],[MA'[n^1.5']]])</f>
        <v>20.089334198430024</v>
      </c>
      <c r="Q860" s="43">
        <f t="shared" si="111"/>
        <v>20.002993685224183</v>
      </c>
      <c r="R860" s="30">
        <f>$O$1+$O$2*Data[[#This Row],[MA'[ln(n^2)']]]</f>
        <v>26.737266394865348</v>
      </c>
      <c r="S860" s="30">
        <f>$Q$1+$Q$2*Data[[#This Row],[MA'[ln(n*ln(n))']]]</f>
        <v>22.786134265165384</v>
      </c>
      <c r="T860" s="31">
        <f>$O$3*Data[[#This Row],[Metcalfe
(n^2)]]</f>
        <v>155763944369.28</v>
      </c>
      <c r="U860" s="31">
        <f t="shared" si="104"/>
        <v>226938142123.38538</v>
      </c>
      <c r="V860" s="30">
        <f>LN(Data[[#This Row],[MA'[NVA']
30d]]/Data[[#This Row],[MA'[NVMetcalfe calc']]])</f>
        <v>-0.60000625721610201</v>
      </c>
      <c r="W860" s="30">
        <f>$Q$3+Data[[#This Row],[NVM
(scaled)]]/((Data[[#This Row],[Upper Bound]]-Data[[#This Row],[Lower Bound]])/2)</f>
        <v>0.28628641233940988</v>
      </c>
      <c r="X860" s="30">
        <f>(Data[[#This Row],[Upper Bound]]+Data[[#This Row],[Lower Bound]])/2</f>
        <v>24.761700330015366</v>
      </c>
      <c r="Y860" s="29">
        <f>LN(Data[[#This Row],[NVActual]]/Data[[#This Row],[MA'[n^2']
30d]])</f>
        <v>-1.2877890938310688</v>
      </c>
      <c r="Z860" s="29">
        <f>LN(Data[[#This Row],[NVActual]]/Data[[#This Row],[MA'[n*ln(n)']
30d]])</f>
        <v>9.5339332795159635</v>
      </c>
      <c r="AA860" s="29">
        <f>LN(Data[[#This Row],[NVActual]]/Data[[#This Row],[MA'[n^1.5']]])</f>
        <v>5.4247464907789649</v>
      </c>
      <c r="AB860" s="29">
        <f>LN(Data[[#This Row],[NVActual]]/Data[[#This Row],[Metcalfe
(n^2)]])</f>
        <v>-0.91145329926490193</v>
      </c>
      <c r="AC860" s="26">
        <f>1+Data[[#This Row],[MA'[NVMetcalfe calc']]]/((Data[[#This Row],[NVM_norm
(scaled)]]-Data[[#This Row],[NV_fund.]])/2)</f>
        <v>-18544171949.407131</v>
      </c>
    </row>
    <row r="861" spans="1:29" x14ac:dyDescent="0.2">
      <c r="A861" s="23">
        <v>43315</v>
      </c>
      <c r="B861" s="24">
        <v>127421147096.646</v>
      </c>
      <c r="C861" s="24">
        <f t="shared" si="105"/>
        <v>124265519776.03999</v>
      </c>
      <c r="D861" s="25">
        <f>LN(Data[[#This Row],[NVActual]])</f>
        <v>25.570763556079289</v>
      </c>
      <c r="E861" s="26">
        <v>694601</v>
      </c>
      <c r="F861" s="40">
        <f>Data[[#This Row],[DAA 
(n)]]^2</f>
        <v>482470549201</v>
      </c>
      <c r="G861" s="41">
        <f t="shared" si="106"/>
        <v>436723903379.43335</v>
      </c>
      <c r="H861" s="28">
        <f>LN(Data[[#This Row],[Metcalfe
(n^2)]])</f>
        <v>26.902185717937172</v>
      </c>
      <c r="I861" s="42">
        <f t="shared" si="107"/>
        <v>26.738267414673349</v>
      </c>
      <c r="J861" s="40">
        <f>Data[[#This Row],[DAA 
(n)]]*LN(Data[[#This Row],[DAA 
(n)]])</f>
        <v>9343142.550932439</v>
      </c>
      <c r="K861" s="40">
        <f t="shared" si="108"/>
        <v>8715362.5997742489</v>
      </c>
      <c r="L861" s="29">
        <f>LN(Data[[#This Row],[MA'[n*ln(n)']
30d]])</f>
        <v>15.980597842470535</v>
      </c>
      <c r="M861" s="43">
        <f t="shared" si="109"/>
        <v>15.914578467527781</v>
      </c>
      <c r="N861" s="40">
        <f>Data[[#This Row],[DAA 
(n)]]^1.5</f>
        <v>578899409.17707217</v>
      </c>
      <c r="O861" s="40">
        <f t="shared" si="110"/>
        <v>530809387.316652</v>
      </c>
      <c r="P861" s="43">
        <f>LN(Data[[#This Row],[MA'[n^1.5']]])</f>
        <v>20.08991354548948</v>
      </c>
      <c r="Q861" s="43">
        <f t="shared" si="111"/>
        <v>19.996802203857335</v>
      </c>
      <c r="R861" s="30">
        <f>$O$1+$O$2*Data[[#This Row],[MA'[ln(n^2)']]]</f>
        <v>26.738267414673349</v>
      </c>
      <c r="S861" s="30">
        <f>$Q$1+$Q$2*Data[[#This Row],[MA'[ln(n*ln(n))']]]</f>
        <v>22.779054471420835</v>
      </c>
      <c r="T861" s="31">
        <f>$O$3*Data[[#This Row],[Metcalfe
(n^2)]]</f>
        <v>250884685584.52002</v>
      </c>
      <c r="U861" s="31">
        <f t="shared" si="104"/>
        <v>227096429757.30533</v>
      </c>
      <c r="V861" s="30">
        <f>LN(Data[[#This Row],[MA'[NVA']
30d]]/Data[[#This Row],[MA'[NVMetcalfe calc']]])</f>
        <v>-0.60295416314143579</v>
      </c>
      <c r="W861" s="30">
        <f>$Q$3+Data[[#This Row],[NVM
(scaled)]]/((Data[[#This Row],[Upper Bound]]-Data[[#This Row],[Lower Bound]])/2)</f>
        <v>0.28541715902448733</v>
      </c>
      <c r="X861" s="30">
        <f>(Data[[#This Row],[Upper Bound]]+Data[[#This Row],[Lower Bound]])/2</f>
        <v>24.75866094304709</v>
      </c>
      <c r="Y861" s="32">
        <f>LN(Data[[#This Row],[NVActual]]/Data[[#This Row],[MA'[n^2']
30d]])</f>
        <v>-1.2318034762458945</v>
      </c>
      <c r="Z861" s="32">
        <f>LN(Data[[#This Row],[NVActual]]/Data[[#This Row],[MA'[n*ln(n)']
30d]])</f>
        <v>9.5901657136087533</v>
      </c>
      <c r="AA861" s="32">
        <f>LN(Data[[#This Row],[NVActual]]/Data[[#This Row],[MA'[n^1.5']]])</f>
        <v>5.4808500105898093</v>
      </c>
      <c r="AB861" s="32">
        <f>LN(Data[[#This Row],[NVActual]]/Data[[#This Row],[Metcalfe
(n^2)]])</f>
        <v>-1.3314221618578848</v>
      </c>
      <c r="AC861" s="34">
        <f>1+Data[[#This Row],[MA'[NVMetcalfe calc']]]/((Data[[#This Row],[NVM_norm
(scaled)]]-Data[[#This Row],[NV_fund.]])/2)</f>
        <v>-18558751896.495956</v>
      </c>
    </row>
    <row r="862" spans="1:29" x14ac:dyDescent="0.2">
      <c r="A862" s="23">
        <v>43314</v>
      </c>
      <c r="B862" s="24">
        <v>129633722156.978</v>
      </c>
      <c r="C862" s="24">
        <f t="shared" si="105"/>
        <v>123776194271.53366</v>
      </c>
      <c r="D862" s="25">
        <f>LN(Data[[#This Row],[NVActual]])</f>
        <v>25.587978788846495</v>
      </c>
      <c r="E862" s="26">
        <v>622521</v>
      </c>
      <c r="F862" s="40">
        <f>Data[[#This Row],[DAA 
(n)]]^2</f>
        <v>387532395441</v>
      </c>
      <c r="G862" s="41">
        <f t="shared" si="106"/>
        <v>432418597072.73334</v>
      </c>
      <c r="H862" s="28">
        <f>LN(Data[[#This Row],[Metcalfe
(n^2)]])</f>
        <v>26.683065283383495</v>
      </c>
      <c r="I862" s="42">
        <f t="shared" si="107"/>
        <v>26.727881742234487</v>
      </c>
      <c r="J862" s="40">
        <f>Data[[#This Row],[DAA 
(n)]]*LN(Data[[#This Row],[DAA 
(n)]])</f>
        <v>8305384.2416385887</v>
      </c>
      <c r="K862" s="40">
        <f t="shared" si="108"/>
        <v>8667348.8794067018</v>
      </c>
      <c r="L862" s="29">
        <f>LN(Data[[#This Row],[MA'[n*ln(n)']
30d]])</f>
        <v>15.975073521074258</v>
      </c>
      <c r="M862" s="43">
        <f t="shared" si="109"/>
        <v>15.910478467075301</v>
      </c>
      <c r="N862" s="40">
        <f>Data[[#This Row],[DAA 
(n)]]^1.5</f>
        <v>491169068.99999899</v>
      </c>
      <c r="O862" s="40">
        <f t="shared" si="110"/>
        <v>526788293.52133685</v>
      </c>
      <c r="P862" s="43">
        <f>LN(Data[[#This Row],[MA'[n^1.5']]])</f>
        <v>20.082309305721147</v>
      </c>
      <c r="Q862" s="43">
        <f t="shared" si="111"/>
        <v>19.990882679845704</v>
      </c>
      <c r="R862" s="30">
        <f>$O$1+$O$2*Data[[#This Row],[MA'[ln(n^2)']]]</f>
        <v>26.727881742234487</v>
      </c>
      <c r="S862" s="30">
        <f>$Q$1+$Q$2*Data[[#This Row],[MA'[ln(n*ln(n))']]]</f>
        <v>22.772289470674245</v>
      </c>
      <c r="T862" s="31">
        <f>$O$3*Data[[#This Row],[Metcalfe
(n^2)]]</f>
        <v>201516845629.32001</v>
      </c>
      <c r="U862" s="31">
        <f t="shared" si="104"/>
        <v>224857670477.82135</v>
      </c>
      <c r="V862" s="30">
        <f>LN(Data[[#This Row],[MA'[NVA']
30d]]/Data[[#This Row],[MA'[NVMetcalfe calc']]])</f>
        <v>-0.59699257645913861</v>
      </c>
      <c r="W862" s="30">
        <f>$Q$3+Data[[#This Row],[NVM
(scaled)]]/((Data[[#This Row],[Upper Bound]]-Data[[#This Row],[Lower Bound]])/2)</f>
        <v>0.28815262267985919</v>
      </c>
      <c r="X862" s="30">
        <f>(Data[[#This Row],[Upper Bound]]+Data[[#This Row],[Lower Bound]])/2</f>
        <v>24.750085606454366</v>
      </c>
      <c r="Y862" s="29">
        <f>LN(Data[[#This Row],[NVActual]]/Data[[#This Row],[MA'[n^2']
30d]])</f>
        <v>-1.2046811418964785</v>
      </c>
      <c r="Z862" s="29">
        <f>LN(Data[[#This Row],[NVActual]]/Data[[#This Row],[MA'[n*ln(n)']
30d]])</f>
        <v>9.6129052677722377</v>
      </c>
      <c r="AA862" s="29">
        <f>LN(Data[[#This Row],[NVActual]]/Data[[#This Row],[MA'[n^1.5']]])</f>
        <v>5.5056694831253479</v>
      </c>
      <c r="AB862" s="29">
        <f>LN(Data[[#This Row],[NVActual]]/Data[[#This Row],[Metcalfe
(n^2)]])</f>
        <v>-1.0950864945370022</v>
      </c>
      <c r="AC862" s="26">
        <f>1+Data[[#This Row],[MA'[NVMetcalfe calc']]]/((Data[[#This Row],[NVM_norm
(scaled)]]-Data[[#This Row],[NV_fund.]])/2)</f>
        <v>-18384292902.342388</v>
      </c>
    </row>
    <row r="863" spans="1:29" x14ac:dyDescent="0.2">
      <c r="A863" s="23">
        <v>43313</v>
      </c>
      <c r="B863" s="24">
        <v>130590530508.088</v>
      </c>
      <c r="C863" s="24">
        <f t="shared" si="105"/>
        <v>123165902312.32698</v>
      </c>
      <c r="D863" s="25">
        <f>LN(Data[[#This Row],[NVActual]])</f>
        <v>25.595332543564901</v>
      </c>
      <c r="E863" s="26">
        <v>698015</v>
      </c>
      <c r="F863" s="40">
        <f>Data[[#This Row],[DAA 
(n)]]^2</f>
        <v>487224940225</v>
      </c>
      <c r="G863" s="41">
        <f t="shared" si="106"/>
        <v>433817364520.73334</v>
      </c>
      <c r="H863" s="28">
        <f>LN(Data[[#This Row],[Metcalfe
(n^2)]])</f>
        <v>26.911991742969899</v>
      </c>
      <c r="I863" s="42">
        <f t="shared" si="107"/>
        <v>26.731308796526573</v>
      </c>
      <c r="J863" s="40">
        <f>Data[[#This Row],[DAA 
(n)]]*LN(Data[[#This Row],[DAA 
(n)]])</f>
        <v>9392486.9582345672</v>
      </c>
      <c r="K863" s="40">
        <f t="shared" si="108"/>
        <v>8683075.4964732043</v>
      </c>
      <c r="L863" s="29">
        <f>LN(Data[[#This Row],[MA'[n*ln(n)']
30d]])</f>
        <v>15.976886343750255</v>
      </c>
      <c r="M863" s="43">
        <f t="shared" si="109"/>
        <v>15.906769118203133</v>
      </c>
      <c r="N863" s="40">
        <f>Data[[#This Row],[DAA 
(n)]]^1.5</f>
        <v>583172630.23152268</v>
      </c>
      <c r="O863" s="40">
        <f t="shared" si="110"/>
        <v>528100689.19640481</v>
      </c>
      <c r="P863" s="43">
        <f>LN(Data[[#This Row],[MA'[n^1.5']]])</f>
        <v>20.084797522725363</v>
      </c>
      <c r="Q863" s="43">
        <f t="shared" si="111"/>
        <v>19.985516081380652</v>
      </c>
      <c r="R863" s="30">
        <f>$O$1+$O$2*Data[[#This Row],[MA'[ln(n^2)']]]</f>
        <v>26.731308796526573</v>
      </c>
      <c r="S863" s="30">
        <f>$Q$1+$Q$2*Data[[#This Row],[MA'[ln(n*ln(n))']]]</f>
        <v>22.766169045035166</v>
      </c>
      <c r="T863" s="31">
        <f>$O$3*Data[[#This Row],[Metcalfe
(n^2)]]</f>
        <v>253356968917</v>
      </c>
      <c r="U863" s="31">
        <f t="shared" si="104"/>
        <v>225585029550.78134</v>
      </c>
      <c r="V863" s="30">
        <f>LN(Data[[#This Row],[MA'[NVA']
30d]]/Data[[#This Row],[MA'[NVMetcalfe calc']]])</f>
        <v>-0.60516491320091104</v>
      </c>
      <c r="W863" s="30">
        <f>$Q$3+Data[[#This Row],[NVM
(scaled)]]/((Data[[#This Row],[Upper Bound]]-Data[[#This Row],[Lower Bound]])/2)</f>
        <v>0.28475733460678626</v>
      </c>
      <c r="X863" s="30">
        <f>(Data[[#This Row],[Upper Bound]]+Data[[#This Row],[Lower Bound]])/2</f>
        <v>24.74873892078087</v>
      </c>
      <c r="Y863" s="32">
        <f>LN(Data[[#This Row],[NVActual]]/Data[[#This Row],[MA'[n^2']
30d]])</f>
        <v>-1.2005569198360675</v>
      </c>
      <c r="Z863" s="32">
        <f>LN(Data[[#This Row],[NVActual]]/Data[[#This Row],[MA'[n*ln(n)']
30d]])</f>
        <v>9.6184461998146453</v>
      </c>
      <c r="AA863" s="32">
        <f>LN(Data[[#This Row],[NVActual]]/Data[[#This Row],[MA'[n^1.5']]])</f>
        <v>5.5105350208395381</v>
      </c>
      <c r="AB863" s="32">
        <f>LN(Data[[#This Row],[NVActual]]/Data[[#This Row],[Metcalfe
(n^2)]])</f>
        <v>-1.3166591994049994</v>
      </c>
      <c r="AC863" s="34">
        <f>1+Data[[#This Row],[MA'[NVMetcalfe calc']]]/((Data[[#This Row],[NVM_norm
(scaled)]]-Data[[#This Row],[NV_fund.]])/2)</f>
        <v>-18442217080.970959</v>
      </c>
    </row>
    <row r="864" spans="1:29" x14ac:dyDescent="0.2">
      <c r="A864" s="23">
        <v>43312</v>
      </c>
      <c r="B864" s="24">
        <v>132816362666.543</v>
      </c>
      <c r="C864" s="24">
        <f t="shared" si="105"/>
        <v>122586679524.65001</v>
      </c>
      <c r="D864" s="25">
        <f>LN(Data[[#This Row],[NVActual]])</f>
        <v>25.612233279249139</v>
      </c>
      <c r="E864" s="26">
        <v>696566</v>
      </c>
      <c r="F864" s="40">
        <f>Data[[#This Row],[DAA 
(n)]]^2</f>
        <v>485204192356</v>
      </c>
      <c r="G864" s="41">
        <f t="shared" si="106"/>
        <v>432198351049.90002</v>
      </c>
      <c r="H864" s="28">
        <f>LN(Data[[#This Row],[Metcalfe
(n^2)]])</f>
        <v>26.907835654448888</v>
      </c>
      <c r="I864" s="42">
        <f t="shared" si="107"/>
        <v>26.727808338644707</v>
      </c>
      <c r="J864" s="40">
        <f>Data[[#This Row],[DAA 
(n)]]*LN(Data[[#This Row],[DAA 
(n)]])</f>
        <v>9371541.7252384219</v>
      </c>
      <c r="K864" s="40">
        <f t="shared" si="108"/>
        <v>8665901.4245902877</v>
      </c>
      <c r="L864" s="29">
        <f>LN(Data[[#This Row],[MA'[n*ln(n)']
30d]])</f>
        <v>15.974906506256563</v>
      </c>
      <c r="M864" s="43">
        <f t="shared" si="109"/>
        <v>15.902767760098573</v>
      </c>
      <c r="N864" s="40">
        <f>Data[[#This Row],[DAA 
(n)]]^1.5</f>
        <v>581357672.56711268</v>
      </c>
      <c r="O864" s="40">
        <f t="shared" si="110"/>
        <v>526628400.7115255</v>
      </c>
      <c r="P864" s="43">
        <f>LN(Data[[#This Row],[MA'[n^1.5']]])</f>
        <v>20.082005735800688</v>
      </c>
      <c r="Q864" s="43">
        <f t="shared" si="111"/>
        <v>19.979741129913325</v>
      </c>
      <c r="R864" s="30">
        <f>$O$1+$O$2*Data[[#This Row],[MA'[ln(n^2)']]]</f>
        <v>26.727808338644707</v>
      </c>
      <c r="S864" s="30">
        <f>$Q$1+$Q$2*Data[[#This Row],[MA'[ln(n*ln(n))']]]</f>
        <v>22.759566804162645</v>
      </c>
      <c r="T864" s="31">
        <f>$O$3*Data[[#This Row],[Metcalfe
(n^2)]]</f>
        <v>252306180025.12</v>
      </c>
      <c r="U864" s="31">
        <f t="shared" si="104"/>
        <v>224743142545.94803</v>
      </c>
      <c r="V864" s="30">
        <f>LN(Data[[#This Row],[MA'[NVA']
30d]]/Data[[#This Row],[MA'[NVMetcalfe calc']]])</f>
        <v>-0.60613979369226223</v>
      </c>
      <c r="W864" s="30">
        <f>$Q$3+Data[[#This Row],[NVM
(scaled)]]/((Data[[#This Row],[Upper Bound]]-Data[[#This Row],[Lower Bound]])/2)</f>
        <v>0.28450458676710755</v>
      </c>
      <c r="X864" s="30">
        <f>(Data[[#This Row],[Upper Bound]]+Data[[#This Row],[Lower Bound]])/2</f>
        <v>24.743687571403676</v>
      </c>
      <c r="Y864" s="29">
        <f>LN(Data[[#This Row],[NVActual]]/Data[[#This Row],[MA'[n^2']
30d]])</f>
        <v>-1.1799171865149776</v>
      </c>
      <c r="Z864" s="29">
        <f>LN(Data[[#This Row],[NVActual]]/Data[[#This Row],[MA'[n*ln(n)']
30d]])</f>
        <v>9.6373267729925765</v>
      </c>
      <c r="AA864" s="29">
        <f>LN(Data[[#This Row],[NVActual]]/Data[[#This Row],[MA'[n^1.5']]])</f>
        <v>5.5302275434484516</v>
      </c>
      <c r="AB864" s="29">
        <f>LN(Data[[#This Row],[NVActual]]/Data[[#This Row],[Metcalfe
(n^2)]])</f>
        <v>-1.2956023751997476</v>
      </c>
      <c r="AC864" s="26">
        <f>1+Data[[#This Row],[MA'[NVMetcalfe calc']]]/((Data[[#This Row],[NVM_norm
(scaled)]]-Data[[#This Row],[NV_fund.]])/2)</f>
        <v>-18376995067.650894</v>
      </c>
    </row>
    <row r="865" spans="1:29" x14ac:dyDescent="0.2">
      <c r="A865" s="23">
        <v>43311</v>
      </c>
      <c r="B865" s="24">
        <v>140427548596.43201</v>
      </c>
      <c r="C865" s="24">
        <f t="shared" si="105"/>
        <v>121792009462.80058</v>
      </c>
      <c r="D865" s="25">
        <f>LN(Data[[#This Row],[NVActual]])</f>
        <v>25.667957524364763</v>
      </c>
      <c r="E865" s="26">
        <v>638966</v>
      </c>
      <c r="F865" s="40">
        <f>Data[[#This Row],[DAA 
(n)]]^2</f>
        <v>408277549156</v>
      </c>
      <c r="G865" s="41">
        <f t="shared" si="106"/>
        <v>423594779411.66669</v>
      </c>
      <c r="H865" s="28">
        <f>LN(Data[[#This Row],[Metcalfe
(n^2)]])</f>
        <v>26.735213047612707</v>
      </c>
      <c r="I865" s="42">
        <f t="shared" si="107"/>
        <v>26.702501925703004</v>
      </c>
      <c r="J865" s="40">
        <f>Data[[#This Row],[DAA 
(n)]]*LN(Data[[#This Row],[DAA 
(n)]])</f>
        <v>8541446.0700904503</v>
      </c>
      <c r="K865" s="40">
        <f t="shared" si="108"/>
        <v>8561200.9921252858</v>
      </c>
      <c r="L865" s="29">
        <f>LN(Data[[#This Row],[MA'[n*ln(n)']
30d]])</f>
        <v>15.96275104109478</v>
      </c>
      <c r="M865" s="43">
        <f t="shared" si="109"/>
        <v>15.898546744578281</v>
      </c>
      <c r="N865" s="40">
        <f>Data[[#This Row],[DAA 
(n)]]^1.5</f>
        <v>510759701.3019067</v>
      </c>
      <c r="O865" s="40">
        <f t="shared" si="110"/>
        <v>518215536.74511707</v>
      </c>
      <c r="P865" s="43">
        <f>LN(Data[[#This Row],[MA'[n^1.5']]])</f>
        <v>20.065901807783156</v>
      </c>
      <c r="Q865" s="43">
        <f t="shared" si="111"/>
        <v>19.973658298355915</v>
      </c>
      <c r="R865" s="30">
        <f>$O$1+$O$2*Data[[#This Row],[MA'[ln(n^2)']]]</f>
        <v>26.702501925703004</v>
      </c>
      <c r="S865" s="30">
        <f>$Q$1+$Q$2*Data[[#This Row],[MA'[ln(n*ln(n))']]]</f>
        <v>22.752602128554162</v>
      </c>
      <c r="T865" s="31">
        <f>$O$3*Data[[#This Row],[Metcalfe
(n^2)]]</f>
        <v>212304325561.12</v>
      </c>
      <c r="U865" s="31">
        <f t="shared" si="104"/>
        <v>220269285294.06671</v>
      </c>
      <c r="V865" s="30">
        <f>LN(Data[[#This Row],[MA'[NVA']
30d]]/Data[[#This Row],[MA'[NVMetcalfe calc']]])</f>
        <v>-0.59253607253949137</v>
      </c>
      <c r="W865" s="30">
        <f>$Q$3+Data[[#This Row],[NVM
(scaled)]]/((Data[[#This Row],[Upper Bound]]-Data[[#This Row],[Lower Bound]])/2)</f>
        <v>0.28997412442350962</v>
      </c>
      <c r="X865" s="30">
        <f>(Data[[#This Row],[Upper Bound]]+Data[[#This Row],[Lower Bound]])/2</f>
        <v>24.727552027128581</v>
      </c>
      <c r="Y865" s="32">
        <f>LN(Data[[#This Row],[NVActual]]/Data[[#This Row],[MA'[n^2']
30d]])</f>
        <v>-1.1040856018978888</v>
      </c>
      <c r="Z865" s="32">
        <f>LN(Data[[#This Row],[NVActual]]/Data[[#This Row],[MA'[n*ln(n)']
30d]])</f>
        <v>9.7052064832699845</v>
      </c>
      <c r="AA865" s="32">
        <f>LN(Data[[#This Row],[NVActual]]/Data[[#This Row],[MA'[n^1.5']]])</f>
        <v>5.6020557165816092</v>
      </c>
      <c r="AB865" s="32">
        <f>LN(Data[[#This Row],[NVActual]]/Data[[#This Row],[Metcalfe
(n^2)]])</f>
        <v>-1.067255523247943</v>
      </c>
      <c r="AC865" s="34">
        <f>1+Data[[#This Row],[MA'[NVMetcalfe calc']]]/((Data[[#This Row],[NVM_norm
(scaled)]]-Data[[#This Row],[NV_fund.]])/2)</f>
        <v>-18027096315.258446</v>
      </c>
    </row>
    <row r="866" spans="1:29" x14ac:dyDescent="0.2">
      <c r="A866" s="23">
        <v>43310</v>
      </c>
      <c r="B866" s="24">
        <v>141419548006.61899</v>
      </c>
      <c r="C866" s="24">
        <f t="shared" si="105"/>
        <v>120752858600.14508</v>
      </c>
      <c r="D866" s="25">
        <f>LN(Data[[#This Row],[NVActual]])</f>
        <v>25.674996827010901</v>
      </c>
      <c r="E866" s="26">
        <v>494042</v>
      </c>
      <c r="F866" s="40">
        <f>Data[[#This Row],[DAA 
(n)]]^2</f>
        <v>244077497764</v>
      </c>
      <c r="G866" s="41">
        <f t="shared" si="106"/>
        <v>420447710978.76666</v>
      </c>
      <c r="H866" s="28">
        <f>LN(Data[[#This Row],[Metcalfe
(n^2)]])</f>
        <v>26.220751625597917</v>
      </c>
      <c r="I866" s="42">
        <f t="shared" si="107"/>
        <v>26.693735836613719</v>
      </c>
      <c r="J866" s="40">
        <f>Data[[#This Row],[DAA 
(n)]]*LN(Data[[#This Row],[DAA 
(n)]])</f>
        <v>6477076.2873068228</v>
      </c>
      <c r="K866" s="40">
        <f t="shared" si="108"/>
        <v>8523664.8385983054</v>
      </c>
      <c r="L866" s="29">
        <f>LN(Data[[#This Row],[MA'[n*ln(n)']
30d]])</f>
        <v>15.958356951694885</v>
      </c>
      <c r="M866" s="43">
        <f t="shared" si="109"/>
        <v>15.895157980337018</v>
      </c>
      <c r="N866" s="40">
        <f>Data[[#This Row],[DAA 
(n)]]^1.5</f>
        <v>347252840.37761623</v>
      </c>
      <c r="O866" s="40">
        <f t="shared" si="110"/>
        <v>515167936.27852064</v>
      </c>
      <c r="P866" s="43">
        <f>LN(Data[[#This Row],[MA'[n^1.5']]])</f>
        <v>20.060003495333472</v>
      </c>
      <c r="Q866" s="43">
        <f t="shared" si="111"/>
        <v>19.968705113700643</v>
      </c>
      <c r="R866" s="30">
        <f>$O$1+$O$2*Data[[#This Row],[MA'[ln(n^2)']]]</f>
        <v>26.693735836613719</v>
      </c>
      <c r="S866" s="30">
        <f>$Q$1+$Q$2*Data[[#This Row],[MA'[ln(n*ln(n))']]]</f>
        <v>22.747010667556079</v>
      </c>
      <c r="T866" s="31">
        <f>$O$3*Data[[#This Row],[Metcalfe
(n^2)]]</f>
        <v>126920298837.28</v>
      </c>
      <c r="U866" s="31">
        <f t="shared" si="104"/>
        <v>218632809708.95865</v>
      </c>
      <c r="V866" s="30">
        <f>LN(Data[[#This Row],[MA'[NVA']
30d]]/Data[[#This Row],[MA'[NVMetcalfe calc']]])</f>
        <v>-0.59364768868028772</v>
      </c>
      <c r="W866" s="30">
        <f>$Q$3+Data[[#This Row],[NVM
(scaled)]]/((Data[[#This Row],[Upper Bound]]-Data[[#This Row],[Lower Bound]])/2)</f>
        <v>0.28916948191148911</v>
      </c>
      <c r="X866" s="30">
        <f>(Data[[#This Row],[Upper Bound]]+Data[[#This Row],[Lower Bound]])/2</f>
        <v>24.720373252084897</v>
      </c>
      <c r="Y866" s="29">
        <f>LN(Data[[#This Row],[NVActual]]/Data[[#This Row],[MA'[n^2']
30d]])</f>
        <v>-1.0895891319821331</v>
      </c>
      <c r="Z866" s="29">
        <f>LN(Data[[#This Row],[NVActual]]/Data[[#This Row],[MA'[n*ln(n)']
30d]])</f>
        <v>9.7166398753160141</v>
      </c>
      <c r="AA866" s="29">
        <f>LN(Data[[#This Row],[NVActual]]/Data[[#This Row],[MA'[n^1.5']]])</f>
        <v>5.6149933316774279</v>
      </c>
      <c r="AB866" s="29">
        <f>LN(Data[[#This Row],[NVActual]]/Data[[#This Row],[Metcalfe
(n^2)]])</f>
        <v>-0.54575479858701714</v>
      </c>
      <c r="AC866" s="26">
        <f>1+Data[[#This Row],[MA'[NVMetcalfe calc']]]/((Data[[#This Row],[NVM_norm
(scaled)]]-Data[[#This Row],[NV_fund.]])/2)</f>
        <v>-17897833586.379295</v>
      </c>
    </row>
    <row r="867" spans="1:29" x14ac:dyDescent="0.2">
      <c r="A867" s="23">
        <v>43309</v>
      </c>
      <c r="B867" s="24">
        <v>140739956304.07001</v>
      </c>
      <c r="C867" s="24">
        <f t="shared" si="105"/>
        <v>119591371408.21687</v>
      </c>
      <c r="D867" s="25">
        <f>LN(Data[[#This Row],[NVActual]])</f>
        <v>25.670179743012049</v>
      </c>
      <c r="E867" s="26">
        <v>545883</v>
      </c>
      <c r="F867" s="40">
        <f>Data[[#This Row],[DAA 
(n)]]^2</f>
        <v>297988249689</v>
      </c>
      <c r="G867" s="41">
        <f t="shared" si="106"/>
        <v>423702647464.26666</v>
      </c>
      <c r="H867" s="28">
        <f>LN(Data[[#This Row],[Metcalfe
(n^2)]])</f>
        <v>26.420319892100583</v>
      </c>
      <c r="I867" s="42">
        <f t="shared" si="107"/>
        <v>26.70495324543824</v>
      </c>
      <c r="J867" s="40">
        <f>Data[[#This Row],[DAA 
(n)]]*LN(Data[[#This Row],[DAA 
(n)]])</f>
        <v>7211201.7418297715</v>
      </c>
      <c r="K867" s="40">
        <f t="shared" si="108"/>
        <v>8566506.716852976</v>
      </c>
      <c r="L867" s="29">
        <f>LN(Data[[#This Row],[MA'[n*ln(n)']
30d]])</f>
        <v>15.963370589838553</v>
      </c>
      <c r="M867" s="43">
        <f t="shared" si="109"/>
        <v>15.892038530823564</v>
      </c>
      <c r="N867" s="40">
        <f>Data[[#This Row],[DAA 
(n)]]^1.5</f>
        <v>403319624.74566031</v>
      </c>
      <c r="O867" s="40">
        <f t="shared" si="110"/>
        <v>518491147.04670089</v>
      </c>
      <c r="P867" s="43">
        <f>LN(Data[[#This Row],[MA'[n^1.5']]])</f>
        <v>20.06643351132551</v>
      </c>
      <c r="Q867" s="43">
        <f t="shared" si="111"/>
        <v>19.964119947683042</v>
      </c>
      <c r="R867" s="30">
        <f>$O$1+$O$2*Data[[#This Row],[MA'[ln(n^2)']]]</f>
        <v>26.70495324543824</v>
      </c>
      <c r="S867" s="30">
        <f>$Q$1+$Q$2*Data[[#This Row],[MA'[ln(n*ln(n))']]]</f>
        <v>22.741863575858879</v>
      </c>
      <c r="T867" s="31">
        <f>$O$3*Data[[#This Row],[Metcalfe
(n^2)]]</f>
        <v>154953889838.28</v>
      </c>
      <c r="U867" s="31">
        <f t="shared" si="104"/>
        <v>220325376681.41867</v>
      </c>
      <c r="V867" s="30">
        <f>LN(Data[[#This Row],[MA'[NVA']
30d]]/Data[[#This Row],[MA'[NVMetcalfe calc']]])</f>
        <v>-0.61102474514921268</v>
      </c>
      <c r="W867" s="30">
        <f>$Q$3+Data[[#This Row],[NVM
(scaled)]]/((Data[[#This Row],[Upper Bound]]-Data[[#This Row],[Lower Bound]])/2)</f>
        <v>0.2816422306366505</v>
      </c>
      <c r="X867" s="30">
        <f>(Data[[#This Row],[Upper Bound]]+Data[[#This Row],[Lower Bound]])/2</f>
        <v>24.72340841064856</v>
      </c>
      <c r="Y867" s="32">
        <f>LN(Data[[#This Row],[NVActual]]/Data[[#This Row],[MA'[n^2']
30d]])</f>
        <v>-1.1021179999879163</v>
      </c>
      <c r="Z867" s="32">
        <f>LN(Data[[#This Row],[NVActual]]/Data[[#This Row],[MA'[n*ln(n)']
30d]])</f>
        <v>9.7068091531734986</v>
      </c>
      <c r="AA867" s="32">
        <f>LN(Data[[#This Row],[NVActual]]/Data[[#This Row],[MA'[n^1.5']]])</f>
        <v>5.6037462316865421</v>
      </c>
      <c r="AB867" s="32">
        <f>LN(Data[[#This Row],[NVActual]]/Data[[#This Row],[Metcalfe
(n^2)]])</f>
        <v>-0.75014014908853432</v>
      </c>
      <c r="AC867" s="34">
        <f>1+Data[[#This Row],[MA'[NVMetcalfe calc']]]/((Data[[#This Row],[NVM_norm
(scaled)]]-Data[[#This Row],[NV_fund.]])/2)</f>
        <v>-18028597037.261276</v>
      </c>
    </row>
    <row r="868" spans="1:29" x14ac:dyDescent="0.2">
      <c r="A868" s="23">
        <v>43308</v>
      </c>
      <c r="B868" s="24">
        <v>140415622970.909</v>
      </c>
      <c r="C868" s="24">
        <f t="shared" si="105"/>
        <v>118243707206.91783</v>
      </c>
      <c r="D868" s="25">
        <f>LN(Data[[#This Row],[NVActual]])</f>
        <v>25.667872597069124</v>
      </c>
      <c r="E868" s="26">
        <v>721812</v>
      </c>
      <c r="F868" s="40">
        <f>Data[[#This Row],[DAA 
(n)]]^2</f>
        <v>521012563344</v>
      </c>
      <c r="G868" s="41">
        <f t="shared" si="106"/>
        <v>424462922452</v>
      </c>
      <c r="H868" s="28">
        <f>LN(Data[[#This Row],[Metcalfe
(n^2)]])</f>
        <v>26.979039992313073</v>
      </c>
      <c r="I868" s="42">
        <f t="shared" si="107"/>
        <v>26.707411675719502</v>
      </c>
      <c r="J868" s="40">
        <f>Data[[#This Row],[DAA 
(n)]]*LN(Data[[#This Row],[DAA 
(n)]])</f>
        <v>9736897.407465741</v>
      </c>
      <c r="K868" s="40">
        <f t="shared" si="108"/>
        <v>8576232.5154490508</v>
      </c>
      <c r="L868" s="29">
        <f>LN(Data[[#This Row],[MA'[n*ln(n)']
30d]])</f>
        <v>15.96450527426766</v>
      </c>
      <c r="M868" s="43">
        <f t="shared" si="109"/>
        <v>15.888775677261945</v>
      </c>
      <c r="N868" s="40">
        <f>Data[[#This Row],[DAA 
(n)]]^1.5</f>
        <v>613248008.86138916</v>
      </c>
      <c r="O868" s="40">
        <f t="shared" si="110"/>
        <v>519255748.83748448</v>
      </c>
      <c r="P868" s="43">
        <f>LN(Data[[#This Row],[MA'[n^1.5']]])</f>
        <v>20.067907092084312</v>
      </c>
      <c r="Q868" s="43">
        <f t="shared" si="111"/>
        <v>19.959353518494328</v>
      </c>
      <c r="R868" s="30">
        <f>$O$1+$O$2*Data[[#This Row],[MA'[ln(n^2)']]]</f>
        <v>26.707411675719502</v>
      </c>
      <c r="S868" s="30">
        <f>$Q$1+$Q$2*Data[[#This Row],[MA'[ln(n*ln(n))']]]</f>
        <v>22.736479867482206</v>
      </c>
      <c r="T868" s="31">
        <f>$O$3*Data[[#This Row],[Metcalfe
(n^2)]]</f>
        <v>270926532938.88</v>
      </c>
      <c r="U868" s="31">
        <f t="shared" si="104"/>
        <v>220720719675.03998</v>
      </c>
      <c r="V868" s="30">
        <f>LN(Data[[#This Row],[MA'[NVA']
30d]]/Data[[#This Row],[MA'[NVMetcalfe calc']]])</f>
        <v>-0.62415038053604155</v>
      </c>
      <c r="W868" s="30">
        <f>$Q$3+Data[[#This Row],[NVM
(scaled)]]/((Data[[#This Row],[Upper Bound]]-Data[[#This Row],[Lower Bound]])/2)</f>
        <v>0.27564034303419421</v>
      </c>
      <c r="X868" s="30">
        <f>(Data[[#This Row],[Upper Bound]]+Data[[#This Row],[Lower Bound]])/2</f>
        <v>24.721945771600854</v>
      </c>
      <c r="Y868" s="29">
        <f>LN(Data[[#This Row],[NVActual]]/Data[[#This Row],[MA'[n^2']
30d]])</f>
        <v>-1.1062178977668622</v>
      </c>
      <c r="Z868" s="29">
        <f>LN(Data[[#This Row],[NVActual]]/Data[[#This Row],[MA'[n*ln(n)']
30d]])</f>
        <v>9.7033673228014621</v>
      </c>
      <c r="AA868" s="29">
        <f>LN(Data[[#This Row],[NVActual]]/Data[[#This Row],[MA'[n^1.5']]])</f>
        <v>5.5999655049848132</v>
      </c>
      <c r="AB868" s="29">
        <f>LN(Data[[#This Row],[NVActual]]/Data[[#This Row],[Metcalfe
(n^2)]])</f>
        <v>-1.3111673952439498</v>
      </c>
      <c r="AC868" s="26">
        <f>1+Data[[#This Row],[MA'[NVMetcalfe calc']]]/((Data[[#This Row],[NVM_norm
(scaled)]]-Data[[#This Row],[NV_fund.]])/2)</f>
        <v>-18057593226.737179</v>
      </c>
    </row>
    <row r="869" spans="1:29" x14ac:dyDescent="0.2">
      <c r="A869" s="23">
        <v>43307</v>
      </c>
      <c r="B869" s="24">
        <v>136078778621.46001</v>
      </c>
      <c r="C869" s="24">
        <f t="shared" si="105"/>
        <v>117066565276.24376</v>
      </c>
      <c r="D869" s="25">
        <f>LN(Data[[#This Row],[NVActual]])</f>
        <v>25.636499809548852</v>
      </c>
      <c r="E869" s="26">
        <v>641543</v>
      </c>
      <c r="F869" s="40">
        <f>Data[[#This Row],[DAA 
(n)]]^2</f>
        <v>411577420849</v>
      </c>
      <c r="G869" s="41">
        <f t="shared" si="106"/>
        <v>418751108999.23334</v>
      </c>
      <c r="H869" s="28">
        <f>LN(Data[[#This Row],[Metcalfe
(n^2)]])</f>
        <v>26.743262982377793</v>
      </c>
      <c r="I869" s="42">
        <f t="shared" si="107"/>
        <v>26.694117736901191</v>
      </c>
      <c r="J869" s="40">
        <f>Data[[#This Row],[DAA 
(n)]]*LN(Data[[#This Row],[DAA 
(n)]])</f>
        <v>8578476.5817517973</v>
      </c>
      <c r="K869" s="40">
        <f t="shared" si="108"/>
        <v>8513625.7717163824</v>
      </c>
      <c r="L869" s="29">
        <f>LN(Data[[#This Row],[MA'[n*ln(n)']
30d]])</f>
        <v>15.957178469942896</v>
      </c>
      <c r="M869" s="43">
        <f t="shared" si="109"/>
        <v>15.885543610005671</v>
      </c>
      <c r="N869" s="40">
        <f>Data[[#This Row],[DAA 
(n)]]^1.5</f>
        <v>513852715.57493037</v>
      </c>
      <c r="O869" s="40">
        <f t="shared" si="110"/>
        <v>513971087.30411208</v>
      </c>
      <c r="P869" s="43">
        <f>LN(Data[[#This Row],[MA'[n^1.5']]])</f>
        <v>20.057677571456221</v>
      </c>
      <c r="Q869" s="43">
        <f t="shared" si="111"/>
        <v>19.954633082302809</v>
      </c>
      <c r="R869" s="30">
        <f>$O$1+$O$2*Data[[#This Row],[MA'[ln(n^2)']]]</f>
        <v>26.694117736901191</v>
      </c>
      <c r="S869" s="30">
        <f>$Q$1+$Q$2*Data[[#This Row],[MA'[ln(n*ln(n))']]]</f>
        <v>22.731146956509356</v>
      </c>
      <c r="T869" s="31">
        <f>$O$3*Data[[#This Row],[Metcalfe
(n^2)]]</f>
        <v>214020258841.48001</v>
      </c>
      <c r="U869" s="31">
        <f t="shared" si="104"/>
        <v>217750576679.60135</v>
      </c>
      <c r="V869" s="30">
        <f>LN(Data[[#This Row],[MA'[NVA']
30d]]/Data[[#This Row],[MA'[NVMetcalfe calc']]])</f>
        <v>-0.62060755708431858</v>
      </c>
      <c r="W869" s="30">
        <f>$Q$3+Data[[#This Row],[NVM
(scaled)]]/((Data[[#This Row],[Upper Bound]]-Data[[#This Row],[Lower Bound]])/2)</f>
        <v>0.2767968039759523</v>
      </c>
      <c r="X869" s="30">
        <f>(Data[[#This Row],[Upper Bound]]+Data[[#This Row],[Lower Bound]])/2</f>
        <v>24.712632346705274</v>
      </c>
      <c r="Y869" s="32">
        <f>LN(Data[[#This Row],[NVActual]]/Data[[#This Row],[MA'[n^2']
30d]])</f>
        <v>-1.124042758889706</v>
      </c>
      <c r="Z869" s="32">
        <f>LN(Data[[#This Row],[NVActual]]/Data[[#This Row],[MA'[n*ln(n)']
30d]])</f>
        <v>9.6793213396059556</v>
      </c>
      <c r="AA869" s="32">
        <f>LN(Data[[#This Row],[NVActual]]/Data[[#This Row],[MA'[n^1.5']]])</f>
        <v>5.5788222380926307</v>
      </c>
      <c r="AB869" s="32">
        <f>LN(Data[[#This Row],[NVActual]]/Data[[#This Row],[Metcalfe
(n^2)]])</f>
        <v>-1.106763172828942</v>
      </c>
      <c r="AC869" s="34">
        <f>1+Data[[#This Row],[MA'[NVMetcalfe calc']]]/((Data[[#This Row],[NVM_norm
(scaled)]]-Data[[#This Row],[NV_fund.]])/2)</f>
        <v>-17822232948.54129</v>
      </c>
    </row>
    <row r="870" spans="1:29" x14ac:dyDescent="0.2">
      <c r="A870" s="23">
        <v>43306</v>
      </c>
      <c r="B870" s="24">
        <v>140904226012.57999</v>
      </c>
      <c r="C870" s="24">
        <f t="shared" si="105"/>
        <v>116009024588.0117</v>
      </c>
      <c r="D870" s="25">
        <f>LN(Data[[#This Row],[NVActual]])</f>
        <v>25.671346248393316</v>
      </c>
      <c r="E870" s="26">
        <v>771199</v>
      </c>
      <c r="F870" s="40">
        <f>Data[[#This Row],[DAA 
(n)]]^2</f>
        <v>594747897601</v>
      </c>
      <c r="G870" s="41">
        <f t="shared" si="106"/>
        <v>417102244539.23334</v>
      </c>
      <c r="H870" s="28">
        <f>LN(Data[[#This Row],[Metcalfe
(n^2)]])</f>
        <v>27.111403451194267</v>
      </c>
      <c r="I870" s="42">
        <f t="shared" si="107"/>
        <v>26.689849570042963</v>
      </c>
      <c r="J870" s="40">
        <f>Data[[#This Row],[DAA 
(n)]]*LN(Data[[#This Row],[DAA 
(n)]])</f>
        <v>10454143.615078785</v>
      </c>
      <c r="K870" s="40">
        <f t="shared" si="108"/>
        <v>8494608.114390716</v>
      </c>
      <c r="L870" s="29">
        <f>LN(Data[[#This Row],[MA'[n*ln(n)']
30d]])</f>
        <v>15.954942180698685</v>
      </c>
      <c r="M870" s="43">
        <f t="shared" si="109"/>
        <v>15.88257053526474</v>
      </c>
      <c r="N870" s="40">
        <f>Data[[#This Row],[DAA 
(n)]]^1.5</f>
        <v>677251049.37681222</v>
      </c>
      <c r="O870" s="40">
        <f t="shared" si="110"/>
        <v>512402694.94658911</v>
      </c>
      <c r="P870" s="43">
        <f>LN(Data[[#This Row],[MA'[n^1.5']]])</f>
        <v>20.054621387431627</v>
      </c>
      <c r="Q870" s="43">
        <f t="shared" si="111"/>
        <v>19.950274266266923</v>
      </c>
      <c r="R870" s="30">
        <f>$O$1+$O$2*Data[[#This Row],[MA'[ln(n^2)']]]</f>
        <v>26.689849570042963</v>
      </c>
      <c r="S870" s="30">
        <f>$Q$1+$Q$2*Data[[#This Row],[MA'[ln(n*ln(n))']]]</f>
        <v>22.726241383186821</v>
      </c>
      <c r="T870" s="31">
        <f>$O$3*Data[[#This Row],[Metcalfe
(n^2)]]</f>
        <v>309268906752.52002</v>
      </c>
      <c r="U870" s="31">
        <f t="shared" si="104"/>
        <v>216893167160.40134</v>
      </c>
      <c r="V870" s="30">
        <f>LN(Data[[#This Row],[MA'[NVA']
30d]]/Data[[#This Row],[MA'[NVMetcalfe calc']]])</f>
        <v>-0.62573692882660847</v>
      </c>
      <c r="W870" s="30">
        <f>$Q$3+Data[[#This Row],[NVM
(scaled)]]/((Data[[#This Row],[Upper Bound]]-Data[[#This Row],[Lower Bound]])/2)</f>
        <v>0.27425893815557434</v>
      </c>
      <c r="X870" s="30">
        <f>(Data[[#This Row],[Upper Bound]]+Data[[#This Row],[Lower Bound]])/2</f>
        <v>24.708045476614892</v>
      </c>
      <c r="Y870" s="29">
        <f>LN(Data[[#This Row],[NVActual]]/Data[[#This Row],[MA'[n^2']
30d]])</f>
        <v>-1.085250971039126</v>
      </c>
      <c r="Z870" s="29">
        <f>LN(Data[[#This Row],[NVActual]]/Data[[#This Row],[MA'[n*ln(n)']
30d]])</f>
        <v>9.7164040676946293</v>
      </c>
      <c r="AA870" s="29">
        <f>LN(Data[[#This Row],[NVActual]]/Data[[#This Row],[MA'[n^1.5']]])</f>
        <v>5.6167248609616891</v>
      </c>
      <c r="AB870" s="29">
        <f>LN(Data[[#This Row],[NVActual]]/Data[[#This Row],[Metcalfe
(n^2)]])</f>
        <v>-1.4400572028009526</v>
      </c>
      <c r="AC870" s="26">
        <f>1+Data[[#This Row],[MA'[NVMetcalfe calc']]]/((Data[[#This Row],[NVM_norm
(scaled)]]-Data[[#This Row],[NV_fund.]])/2)</f>
        <v>-17753545223.683594</v>
      </c>
    </row>
    <row r="871" spans="1:29" x14ac:dyDescent="0.2">
      <c r="A871" s="23">
        <v>43305</v>
      </c>
      <c r="B871" s="24">
        <v>144190286110.327</v>
      </c>
      <c r="C871" s="24">
        <f t="shared" si="105"/>
        <v>114874536632.75557</v>
      </c>
      <c r="D871" s="25">
        <f>LN(Data[[#This Row],[NVActual]])</f>
        <v>25.694399695522151</v>
      </c>
      <c r="E871" s="26">
        <v>717759</v>
      </c>
      <c r="F871" s="40">
        <f>Data[[#This Row],[DAA 
(n)]]^2</f>
        <v>515177982081</v>
      </c>
      <c r="G871" s="41">
        <f t="shared" si="106"/>
        <v>410027939531.23334</v>
      </c>
      <c r="H871" s="28">
        <f>LN(Data[[#This Row],[Metcalfe
(n^2)]])</f>
        <v>26.967778274179295</v>
      </c>
      <c r="I871" s="42">
        <f t="shared" si="107"/>
        <v>26.67513757172717</v>
      </c>
      <c r="J871" s="40">
        <f>Data[[#This Row],[DAA 
(n)]]*LN(Data[[#This Row],[DAA 
(n)]])</f>
        <v>9678182.7831483278</v>
      </c>
      <c r="K871" s="40">
        <f t="shared" si="108"/>
        <v>8421051.9134712163</v>
      </c>
      <c r="L871" s="29">
        <f>LN(Data[[#This Row],[MA'[n*ln(n)']
30d]])</f>
        <v>15.946245308756364</v>
      </c>
      <c r="M871" s="43">
        <f t="shared" si="109"/>
        <v>15.87934722584839</v>
      </c>
      <c r="N871" s="40">
        <f>Data[[#This Row],[DAA 
(n)]]^1.5</f>
        <v>608090152.23112726</v>
      </c>
      <c r="O871" s="40">
        <f t="shared" si="110"/>
        <v>506040843.12821323</v>
      </c>
      <c r="P871" s="43">
        <f>LN(Data[[#This Row],[MA'[n^1.5']]])</f>
        <v>20.042127941638935</v>
      </c>
      <c r="Q871" s="43">
        <f t="shared" si="111"/>
        <v>19.945587976083807</v>
      </c>
      <c r="R871" s="30">
        <f>$O$1+$O$2*Data[[#This Row],[MA'[ln(n^2)']]]</f>
        <v>26.67513757172717</v>
      </c>
      <c r="S871" s="30">
        <f>$Q$1+$Q$2*Data[[#This Row],[MA'[ln(n*ln(n))']]]</f>
        <v>22.720922922649841</v>
      </c>
      <c r="T871" s="31">
        <f>$O$3*Data[[#This Row],[Metcalfe
(n^2)]]</f>
        <v>267892550682.12</v>
      </c>
      <c r="U871" s="31">
        <f t="shared" si="104"/>
        <v>213214528556.2413</v>
      </c>
      <c r="V871" s="30">
        <f>LN(Data[[#This Row],[MA'[NVA']
30d]]/Data[[#This Row],[MA'[NVMetcalfe calc']]])</f>
        <v>-0.6184582881651296</v>
      </c>
      <c r="W871" s="30">
        <f>$Q$3+Data[[#This Row],[NVM
(scaled)]]/((Data[[#This Row],[Upper Bound]]-Data[[#This Row],[Lower Bound]])/2)</f>
        <v>0.27719033079833444</v>
      </c>
      <c r="X871" s="30">
        <f>(Data[[#This Row],[Upper Bound]]+Data[[#This Row],[Lower Bound]])/2</f>
        <v>24.698030247188505</v>
      </c>
      <c r="Y871" s="32">
        <f>LN(Data[[#This Row],[NVActual]]/Data[[#This Row],[MA'[n^2']
30d]])</f>
        <v>-1.0450914439989671</v>
      </c>
      <c r="Z871" s="32">
        <f>LN(Data[[#This Row],[NVActual]]/Data[[#This Row],[MA'[n*ln(n)']
30d]])</f>
        <v>9.7481543867657852</v>
      </c>
      <c r="AA871" s="32">
        <f>LN(Data[[#This Row],[NVActual]]/Data[[#This Row],[MA'[n^1.5']]])</f>
        <v>5.6522717538832135</v>
      </c>
      <c r="AB871" s="32">
        <f>LN(Data[[#This Row],[NVActual]]/Data[[#This Row],[Metcalfe
(n^2)]])</f>
        <v>-1.2733785786571479</v>
      </c>
      <c r="AC871" s="34">
        <f>1+Data[[#This Row],[MA'[NVMetcalfe calc']]]/((Data[[#This Row],[NVM_norm
(scaled)]]-Data[[#This Row],[NV_fund.]])/2)</f>
        <v>-17461686762.127365</v>
      </c>
    </row>
    <row r="872" spans="1:29" x14ac:dyDescent="0.2">
      <c r="A872" s="23">
        <v>43304</v>
      </c>
      <c r="B872" s="24">
        <v>132461460823.52</v>
      </c>
      <c r="C872" s="24">
        <f t="shared" si="105"/>
        <v>113573368034.04018</v>
      </c>
      <c r="D872" s="25">
        <f>LN(Data[[#This Row],[NVActual]])</f>
        <v>25.609557578354934</v>
      </c>
      <c r="E872" s="26">
        <v>716690</v>
      </c>
      <c r="F872" s="40">
        <f>Data[[#This Row],[DAA 
(n)]]^2</f>
        <v>513644556100</v>
      </c>
      <c r="G872" s="41">
        <f t="shared" si="106"/>
        <v>400067769971.23334</v>
      </c>
      <c r="H872" s="28">
        <f>LN(Data[[#This Row],[Metcalfe
(n^2)]])</f>
        <v>26.964797338090531</v>
      </c>
      <c r="I872" s="42">
        <f t="shared" si="107"/>
        <v>26.646220600028308</v>
      </c>
      <c r="J872" s="40">
        <f>Data[[#This Row],[DAA 
(n)]]*LN(Data[[#This Row],[DAA 
(n)]])</f>
        <v>9662700.3021180518</v>
      </c>
      <c r="K872" s="40">
        <f t="shared" si="108"/>
        <v>8300792.0721176863</v>
      </c>
      <c r="L872" s="29">
        <f>LN(Data[[#This Row],[MA'[n*ln(n)']
30d]])</f>
        <v>15.931861498589262</v>
      </c>
      <c r="M872" s="43">
        <f t="shared" si="109"/>
        <v>15.876086822799543</v>
      </c>
      <c r="N872" s="40">
        <f>Data[[#This Row],[DAA 
(n)]]^1.5</f>
        <v>606732162.41708136</v>
      </c>
      <c r="O872" s="40">
        <f t="shared" si="110"/>
        <v>496346183.84296107</v>
      </c>
      <c r="P872" s="43">
        <f>LN(Data[[#This Row],[MA'[n^1.5']]])</f>
        <v>20.022784192530761</v>
      </c>
      <c r="Q872" s="43">
        <f t="shared" si="111"/>
        <v>19.940878365337642</v>
      </c>
      <c r="R872" s="30">
        <f>$O$1+$O$2*Data[[#This Row],[MA'[ln(n^2)']]]</f>
        <v>26.646220600028308</v>
      </c>
      <c r="S872" s="30">
        <f>$Q$1+$Q$2*Data[[#This Row],[MA'[ln(n*ln(n))']]]</f>
        <v>22.715543257619245</v>
      </c>
      <c r="T872" s="31">
        <f>$O$3*Data[[#This Row],[Metcalfe
(n^2)]]</f>
        <v>267095169172</v>
      </c>
      <c r="U872" s="31">
        <f t="shared" si="104"/>
        <v>208035240385.04132</v>
      </c>
      <c r="V872" s="30">
        <f>LN(Data[[#This Row],[MA'[NVA']
30d]]/Data[[#This Row],[MA'[NVMetcalfe calc']]])</f>
        <v>-0.60525844779612659</v>
      </c>
      <c r="W872" s="30">
        <f>$Q$3+Data[[#This Row],[NVM
(scaled)]]/((Data[[#This Row],[Upper Bound]]-Data[[#This Row],[Lower Bound]])/2)</f>
        <v>0.28203351225711576</v>
      </c>
      <c r="X872" s="30">
        <f>(Data[[#This Row],[Upper Bound]]+Data[[#This Row],[Lower Bound]])/2</f>
        <v>24.680881928823776</v>
      </c>
      <c r="Y872" s="29">
        <f>LN(Data[[#This Row],[NVActual]]/Data[[#This Row],[MA'[n^2']
30d]])</f>
        <v>-1.1053422162767603</v>
      </c>
      <c r="Z872" s="29">
        <f>LN(Data[[#This Row],[NVActual]]/Data[[#This Row],[MA'[n*ln(n)']
30d]])</f>
        <v>9.6776960797656706</v>
      </c>
      <c r="AA872" s="29">
        <f>LN(Data[[#This Row],[NVActual]]/Data[[#This Row],[MA'[n^1.5']]])</f>
        <v>5.5867733858241726</v>
      </c>
      <c r="AB872" s="29">
        <f>LN(Data[[#This Row],[NVActual]]/Data[[#This Row],[Metcalfe
(n^2)]])</f>
        <v>-1.3552397597355981</v>
      </c>
      <c r="AC872" s="26">
        <f>1+Data[[#This Row],[MA'[NVMetcalfe calc']]]/((Data[[#This Row],[NVM_norm
(scaled)]]-Data[[#This Row],[NV_fund.]])/2)</f>
        <v>-17052873711.169689</v>
      </c>
    </row>
    <row r="873" spans="1:29" x14ac:dyDescent="0.2">
      <c r="A873" s="23">
        <v>43303</v>
      </c>
      <c r="B873" s="24">
        <v>127021846724.255</v>
      </c>
      <c r="C873" s="24">
        <f t="shared" si="105"/>
        <v>112677545939.79311</v>
      </c>
      <c r="D873" s="25">
        <f>LN(Data[[#This Row],[NVActual]])</f>
        <v>25.567624930061836</v>
      </c>
      <c r="E873" s="26">
        <v>459458</v>
      </c>
      <c r="F873" s="40">
        <f>Data[[#This Row],[DAA 
(n)]]^2</f>
        <v>211101653764</v>
      </c>
      <c r="G873" s="41">
        <f t="shared" si="106"/>
        <v>390415779347.09998</v>
      </c>
      <c r="H873" s="28">
        <f>LN(Data[[#This Row],[Metcalfe
(n^2)]])</f>
        <v>26.075605625801266</v>
      </c>
      <c r="I873" s="42">
        <f t="shared" si="107"/>
        <v>26.618570373938084</v>
      </c>
      <c r="J873" s="40">
        <f>Data[[#This Row],[DAA 
(n)]]*LN(Data[[#This Row],[DAA 
(n)]])</f>
        <v>5990322.8048096988</v>
      </c>
      <c r="K873" s="40">
        <f t="shared" si="108"/>
        <v>8184899.0504128421</v>
      </c>
      <c r="L873" s="29">
        <f>LN(Data[[#This Row],[MA'[n*ln(n)']
30d]])</f>
        <v>15.917801435224796</v>
      </c>
      <c r="M873" s="43">
        <f t="shared" si="109"/>
        <v>15.873634031757065</v>
      </c>
      <c r="N873" s="40">
        <f>Data[[#This Row],[DAA 
(n)]]^1.5</f>
        <v>311435938.25231498</v>
      </c>
      <c r="O873" s="40">
        <f t="shared" si="110"/>
        <v>486978234.98099607</v>
      </c>
      <c r="P873" s="43">
        <f>LN(Data[[#This Row],[MA'[n^1.5']]])</f>
        <v>20.003729988017337</v>
      </c>
      <c r="Q873" s="43">
        <f t="shared" si="111"/>
        <v>19.937256974026944</v>
      </c>
      <c r="R873" s="30">
        <f>$O$1+$O$2*Data[[#This Row],[MA'[ln(n^2)']]]</f>
        <v>26.618570373938084</v>
      </c>
      <c r="S873" s="30">
        <f>$Q$1+$Q$2*Data[[#This Row],[MA'[ln(n*ln(n))']]]</f>
        <v>22.711496152399157</v>
      </c>
      <c r="T873" s="31">
        <f>$O$3*Data[[#This Row],[Metcalfe
(n^2)]]</f>
        <v>109772859957.28</v>
      </c>
      <c r="U873" s="31">
        <f t="shared" si="104"/>
        <v>203016205260.49197</v>
      </c>
      <c r="V873" s="30">
        <f>LN(Data[[#This Row],[MA'[NVA']
30d]]/Data[[#This Row],[MA'[NVMetcalfe calc']]])</f>
        <v>-0.58875564097611621</v>
      </c>
      <c r="W873" s="30">
        <f>$Q$3+Data[[#This Row],[NVM
(scaled)]]/((Data[[#This Row],[Upper Bound]]-Data[[#This Row],[Lower Bound]])/2)</f>
        <v>0.28862070306705573</v>
      </c>
      <c r="X873" s="30">
        <f>(Data[[#This Row],[Upper Bound]]+Data[[#This Row],[Lower Bound]])/2</f>
        <v>24.66503326316862</v>
      </c>
      <c r="Y873" s="32">
        <f>LN(Data[[#This Row],[NVActual]]/Data[[#This Row],[MA'[n^2']
30d]])</f>
        <v>-1.1228531790162903</v>
      </c>
      <c r="Z873" s="32">
        <f>LN(Data[[#This Row],[NVActual]]/Data[[#This Row],[MA'[n*ln(n)']
30d]])</f>
        <v>9.6498234948370403</v>
      </c>
      <c r="AA873" s="32">
        <f>LN(Data[[#This Row],[NVActual]]/Data[[#This Row],[MA'[n^1.5']]])</f>
        <v>5.5638949420444996</v>
      </c>
      <c r="AB873" s="32">
        <f>LN(Data[[#This Row],[NVActual]]/Data[[#This Row],[Metcalfe
(n^2)]])</f>
        <v>-0.50798069573942906</v>
      </c>
      <c r="AC873" s="34">
        <f>1+Data[[#This Row],[MA'[NVMetcalfe calc']]]/((Data[[#This Row],[NVM_norm
(scaled)]]-Data[[#This Row],[NV_fund.]])/2)</f>
        <v>-16656774638.003412</v>
      </c>
    </row>
    <row r="874" spans="1:29" x14ac:dyDescent="0.2">
      <c r="A874" s="23">
        <v>43302</v>
      </c>
      <c r="B874" s="24">
        <v>127194912305.492</v>
      </c>
      <c r="C874" s="24">
        <f t="shared" si="105"/>
        <v>111892578933.80949</v>
      </c>
      <c r="D874" s="25">
        <f>LN(Data[[#This Row],[NVActual]])</f>
        <v>25.568986489454176</v>
      </c>
      <c r="E874" s="26">
        <v>511119</v>
      </c>
      <c r="F874" s="40">
        <f>Data[[#This Row],[DAA 
(n)]]^2</f>
        <v>261242632161</v>
      </c>
      <c r="G874" s="41">
        <f t="shared" si="106"/>
        <v>396067210131.5</v>
      </c>
      <c r="H874" s="28">
        <f>LN(Data[[#This Row],[Metcalfe
(n^2)]])</f>
        <v>26.288715437573195</v>
      </c>
      <c r="I874" s="42">
        <f t="shared" si="107"/>
        <v>26.638221250034423</v>
      </c>
      <c r="J874" s="40">
        <f>Data[[#This Row],[DAA 
(n)]]*LN(Data[[#This Row],[DAA 
(n)]])</f>
        <v>6718330.9728684872</v>
      </c>
      <c r="K874" s="40">
        <f t="shared" si="108"/>
        <v>8259412.0643010838</v>
      </c>
      <c r="L874" s="29">
        <f>LN(Data[[#This Row],[MA'[n*ln(n)']
30d]])</f>
        <v>15.926863964307797</v>
      </c>
      <c r="M874" s="43">
        <f t="shared" si="109"/>
        <v>15.871825550119297</v>
      </c>
      <c r="N874" s="40">
        <f>Data[[#This Row],[DAA 
(n)]]^1.5</f>
        <v>365412195.89321125</v>
      </c>
      <c r="O874" s="40">
        <f t="shared" si="110"/>
        <v>492750605.65037572</v>
      </c>
      <c r="P874" s="43">
        <f>LN(Data[[#This Row],[MA'[n^1.5']]])</f>
        <v>20.015513733119384</v>
      </c>
      <c r="Q874" s="43">
        <f t="shared" si="111"/>
        <v>19.934502180826144</v>
      </c>
      <c r="R874" s="30">
        <f>$O$1+$O$2*Data[[#This Row],[MA'[ln(n^2)']]]</f>
        <v>26.638221250034423</v>
      </c>
      <c r="S874" s="30">
        <f>$Q$1+$Q$2*Data[[#This Row],[MA'[ln(n*ln(n))']]]</f>
        <v>22.708512157696838</v>
      </c>
      <c r="T874" s="31">
        <f>$O$3*Data[[#This Row],[Metcalfe
(n^2)]]</f>
        <v>135846168723.72</v>
      </c>
      <c r="U874" s="31">
        <f t="shared" si="104"/>
        <v>205954949268.37994</v>
      </c>
      <c r="V874" s="30">
        <f>LN(Data[[#This Row],[MA'[NVA']
30d]]/Data[[#This Row],[MA'[NVMetcalfe calc']]])</f>
        <v>-0.61011815761488308</v>
      </c>
      <c r="W874" s="30">
        <f>$Q$3+Data[[#This Row],[NVM
(scaled)]]/((Data[[#This Row],[Upper Bound]]-Data[[#This Row],[Lower Bound]])/2)</f>
        <v>0.27948431383659766</v>
      </c>
      <c r="X874" s="30">
        <f>(Data[[#This Row],[Upper Bound]]+Data[[#This Row],[Lower Bound]])/2</f>
        <v>24.673366703865632</v>
      </c>
      <c r="Y874" s="29">
        <f>LN(Data[[#This Row],[NVActual]]/Data[[#This Row],[MA'[n^2']
30d]])</f>
        <v>-1.135863266899767</v>
      </c>
      <c r="Z874" s="29">
        <f>LN(Data[[#This Row],[NVActual]]/Data[[#This Row],[MA'[n*ln(n)']
30d]])</f>
        <v>9.6421225251463767</v>
      </c>
      <c r="AA874" s="29">
        <f>LN(Data[[#This Row],[NVActual]]/Data[[#This Row],[MA'[n^1.5']]])</f>
        <v>5.5534727563347905</v>
      </c>
      <c r="AB874" s="29">
        <f>LN(Data[[#This Row],[NVActual]]/Data[[#This Row],[Metcalfe
(n^2)]])</f>
        <v>-0.71972894811902099</v>
      </c>
      <c r="AC874" s="26">
        <f>1+Data[[#This Row],[MA'[NVMetcalfe calc']]]/((Data[[#This Row],[NVM_norm
(scaled)]]-Data[[#This Row],[NV_fund.]])/2)</f>
        <v>-16885786851.244867</v>
      </c>
    </row>
    <row r="875" spans="1:29" x14ac:dyDescent="0.2">
      <c r="A875" s="23">
        <v>43301</v>
      </c>
      <c r="B875" s="24">
        <v>125754001068.63</v>
      </c>
      <c r="C875" s="24">
        <f t="shared" si="105"/>
        <v>111484584038.21298</v>
      </c>
      <c r="D875" s="25">
        <f>LN(Data[[#This Row],[NVActual]])</f>
        <v>25.55759346306327</v>
      </c>
      <c r="E875" s="26">
        <v>653321</v>
      </c>
      <c r="F875" s="40">
        <f>Data[[#This Row],[DAA 
(n)]]^2</f>
        <v>426828329041</v>
      </c>
      <c r="G875" s="41">
        <f t="shared" si="106"/>
        <v>397679526365.59998</v>
      </c>
      <c r="H875" s="28">
        <f>LN(Data[[#This Row],[Metcalfe
(n^2)]])</f>
        <v>26.779647729618773</v>
      </c>
      <c r="I875" s="42">
        <f t="shared" si="107"/>
        <v>26.643883606200216</v>
      </c>
      <c r="J875" s="40">
        <f>Data[[#This Row],[DAA 
(n)]]*LN(Data[[#This Row],[DAA 
(n)]])</f>
        <v>8747853.1171811335</v>
      </c>
      <c r="K875" s="40">
        <f t="shared" si="108"/>
        <v>8280839.3345220778</v>
      </c>
      <c r="L875" s="29">
        <f>LN(Data[[#This Row],[MA'[n*ln(n)']
30d]])</f>
        <v>15.929454890127595</v>
      </c>
      <c r="M875" s="43">
        <f t="shared" si="109"/>
        <v>15.869755267230046</v>
      </c>
      <c r="N875" s="40">
        <f>Data[[#This Row],[DAA 
(n)]]^1.5</f>
        <v>528068092.91737664</v>
      </c>
      <c r="O875" s="40">
        <f t="shared" si="110"/>
        <v>494405614.71703082</v>
      </c>
      <c r="P875" s="43">
        <f>LN(Data[[#This Row],[MA'[n^1.5']]])</f>
        <v>20.018866820671569</v>
      </c>
      <c r="Q875" s="43">
        <f t="shared" si="111"/>
        <v>19.931412230476454</v>
      </c>
      <c r="R875" s="30">
        <f>$O$1+$O$2*Data[[#This Row],[MA'[ln(n^2)']]]</f>
        <v>26.643883606200216</v>
      </c>
      <c r="S875" s="30">
        <f>$Q$1+$Q$2*Data[[#This Row],[MA'[ln(n*ln(n))']]]</f>
        <v>22.705096190929574</v>
      </c>
      <c r="T875" s="31">
        <f>$O$3*Data[[#This Row],[Metcalfe
(n^2)]]</f>
        <v>221950731101.32001</v>
      </c>
      <c r="U875" s="31">
        <f t="shared" si="104"/>
        <v>206793353710.11197</v>
      </c>
      <c r="V875" s="30">
        <f>LN(Data[[#This Row],[MA'[NVA']
30d]]/Data[[#This Row],[MA'[NVMetcalfe calc']]])</f>
        <v>-0.6178336817908352</v>
      </c>
      <c r="W875" s="30">
        <f>$Q$3+Data[[#This Row],[NVM
(scaled)]]/((Data[[#This Row],[Upper Bound]]-Data[[#This Row],[Lower Bound]])/2)</f>
        <v>0.276282291146001</v>
      </c>
      <c r="X875" s="30">
        <f>(Data[[#This Row],[Upper Bound]]+Data[[#This Row],[Lower Bound]])/2</f>
        <v>24.674489898564893</v>
      </c>
      <c r="Y875" s="32">
        <f>LN(Data[[#This Row],[NVActual]]/Data[[#This Row],[MA'[n^2']
30d]])</f>
        <v>-1.1513188446750851</v>
      </c>
      <c r="Z875" s="32">
        <f>LN(Data[[#This Row],[NVActual]]/Data[[#This Row],[MA'[n*ln(n)']
30d]])</f>
        <v>9.6281385729356757</v>
      </c>
      <c r="AA875" s="32">
        <f>LN(Data[[#This Row],[NVActual]]/Data[[#This Row],[MA'[n^1.5']]])</f>
        <v>5.5387266423917021</v>
      </c>
      <c r="AB875" s="32">
        <f>LN(Data[[#This Row],[NVActual]]/Data[[#This Row],[Metcalfe
(n^2)]])</f>
        <v>-1.2220542665555032</v>
      </c>
      <c r="AC875" s="34">
        <f>1+Data[[#This Row],[MA'[NVMetcalfe calc']]]/((Data[[#This Row],[NVM_norm
(scaled)]]-Data[[#This Row],[NV_fund.]])/2)</f>
        <v>-16951520130.112518</v>
      </c>
    </row>
    <row r="876" spans="1:29" x14ac:dyDescent="0.2">
      <c r="A876" s="23">
        <v>43300</v>
      </c>
      <c r="B876" s="24">
        <v>128124840870.082</v>
      </c>
      <c r="C876" s="24">
        <f t="shared" si="105"/>
        <v>111143749928.82643</v>
      </c>
      <c r="D876" s="25">
        <f>LN(Data[[#This Row],[NVActual]])</f>
        <v>25.576270944848709</v>
      </c>
      <c r="E876" s="26">
        <v>626926</v>
      </c>
      <c r="F876" s="40">
        <f>Data[[#This Row],[DAA 
(n)]]^2</f>
        <v>393036209476</v>
      </c>
      <c r="G876" s="41">
        <f t="shared" si="106"/>
        <v>395082837777.59998</v>
      </c>
      <c r="H876" s="28">
        <f>LN(Data[[#This Row],[Metcalfe
(n^2)]])</f>
        <v>26.697167580642652</v>
      </c>
      <c r="I876" s="42">
        <f t="shared" si="107"/>
        <v>26.637166364959629</v>
      </c>
      <c r="J876" s="40">
        <f>Data[[#This Row],[DAA 
(n)]]*LN(Data[[#This Row],[DAA 
(n)]])</f>
        <v>8368574.2413309878</v>
      </c>
      <c r="K876" s="40">
        <f t="shared" si="108"/>
        <v>8250906.3682825714</v>
      </c>
      <c r="L876" s="29">
        <f>LN(Data[[#This Row],[MA'[n*ln(n)']
30d]])</f>
        <v>15.925833615098515</v>
      </c>
      <c r="M876" s="43">
        <f t="shared" si="109"/>
        <v>15.86767872225958</v>
      </c>
      <c r="N876" s="40">
        <f>Data[[#This Row],[DAA 
(n)]]^1.5</f>
        <v>496391598.09766167</v>
      </c>
      <c r="O876" s="40">
        <f t="shared" si="110"/>
        <v>491936528.66839343</v>
      </c>
      <c r="P876" s="43">
        <f>LN(Data[[#This Row],[MA'[n^1.5']]])</f>
        <v>20.013860259362936</v>
      </c>
      <c r="Q876" s="43">
        <f t="shared" si="111"/>
        <v>19.928320950240519</v>
      </c>
      <c r="R876" s="30">
        <f>$O$1+$O$2*Data[[#This Row],[MA'[ln(n^2)']]]</f>
        <v>26.637166364959629</v>
      </c>
      <c r="S876" s="30">
        <f>$Q$1+$Q$2*Data[[#This Row],[MA'[ln(n*ln(n))']]]</f>
        <v>22.701669891728304</v>
      </c>
      <c r="T876" s="31">
        <f>$O$3*Data[[#This Row],[Metcalfe
(n^2)]]</f>
        <v>204378828927.52002</v>
      </c>
      <c r="U876" s="31">
        <f t="shared" si="104"/>
        <v>205443075644.35196</v>
      </c>
      <c r="V876" s="30">
        <f>LN(Data[[#This Row],[MA'[NVA']
30d]]/Data[[#This Row],[MA'[NVMetcalfe calc']]])</f>
        <v>-0.61434458353035248</v>
      </c>
      <c r="W876" s="30">
        <f>$Q$3+Data[[#This Row],[NVM
(scaled)]]/((Data[[#This Row],[Upper Bound]]-Data[[#This Row],[Lower Bound]])/2)</f>
        <v>0.2777930966478892</v>
      </c>
      <c r="X876" s="30">
        <f>(Data[[#This Row],[Upper Bound]]+Data[[#This Row],[Lower Bound]])/2</f>
        <v>24.669418128343967</v>
      </c>
      <c r="Y876" s="29">
        <f>LN(Data[[#This Row],[NVActual]]/Data[[#This Row],[MA'[n^2']
30d]])</f>
        <v>-1.1260903509041786</v>
      </c>
      <c r="Z876" s="29">
        <f>LN(Data[[#This Row],[NVActual]]/Data[[#This Row],[MA'[n*ln(n)']
30d]])</f>
        <v>9.6504373297501935</v>
      </c>
      <c r="AA876" s="29">
        <f>LN(Data[[#This Row],[NVActual]]/Data[[#This Row],[MA'[n^1.5']]])</f>
        <v>5.5624106854857738</v>
      </c>
      <c r="AB876" s="29">
        <f>LN(Data[[#This Row],[NVActual]]/Data[[#This Row],[Metcalfe
(n^2)]])</f>
        <v>-1.1208966357939434</v>
      </c>
      <c r="AC876" s="26">
        <f>1+Data[[#This Row],[MA'[NVMetcalfe calc']]]/((Data[[#This Row],[NVM_norm
(scaled)]]-Data[[#This Row],[NV_fund.]])/2)</f>
        <v>-16845378310.39875</v>
      </c>
    </row>
    <row r="877" spans="1:29" x14ac:dyDescent="0.2">
      <c r="A877" s="23">
        <v>43299</v>
      </c>
      <c r="B877" s="24">
        <v>126518902822.506</v>
      </c>
      <c r="C877" s="24">
        <f t="shared" si="105"/>
        <v>110710980642.73006</v>
      </c>
      <c r="D877" s="25">
        <f>LN(Data[[#This Row],[NVActual]])</f>
        <v>25.563657563377447</v>
      </c>
      <c r="E877" s="26">
        <v>762246</v>
      </c>
      <c r="F877" s="40">
        <f>Data[[#This Row],[DAA 
(n)]]^2</f>
        <v>581018964516</v>
      </c>
      <c r="G877" s="41">
        <f t="shared" si="106"/>
        <v>395163668343.36664</v>
      </c>
      <c r="H877" s="28">
        <f>LN(Data[[#This Row],[Metcalfe
(n^2)]])</f>
        <v>27.088049234429121</v>
      </c>
      <c r="I877" s="42">
        <f t="shared" si="107"/>
        <v>26.63737138992779</v>
      </c>
      <c r="J877" s="40">
        <f>Data[[#This Row],[DAA 
(n)]]*LN(Data[[#This Row],[DAA 
(n)]])</f>
        <v>10323878.588373329</v>
      </c>
      <c r="K877" s="40">
        <f t="shared" si="108"/>
        <v>8251830.0378190754</v>
      </c>
      <c r="L877" s="29">
        <f>LN(Data[[#This Row],[MA'[n*ln(n)']
30d]])</f>
        <v>15.92594555647778</v>
      </c>
      <c r="M877" s="43">
        <f t="shared" si="109"/>
        <v>15.865783392558701</v>
      </c>
      <c r="N877" s="40">
        <f>Data[[#This Row],[DAA 
(n)]]^1.5</f>
        <v>665491834.38000369</v>
      </c>
      <c r="O877" s="40">
        <f t="shared" si="110"/>
        <v>492013034.49948019</v>
      </c>
      <c r="P877" s="43">
        <f>LN(Data[[#This Row],[MA'[n^1.5']]])</f>
        <v>20.014015766990774</v>
      </c>
      <c r="Q877" s="43">
        <f t="shared" si="111"/>
        <v>19.925481716272991</v>
      </c>
      <c r="R877" s="30">
        <f>$O$1+$O$2*Data[[#This Row],[MA'[ln(n^2)']]]</f>
        <v>26.63737138992779</v>
      </c>
      <c r="S877" s="30">
        <f>$Q$1+$Q$2*Data[[#This Row],[MA'[ln(n*ln(n))']]]</f>
        <v>22.698542597721854</v>
      </c>
      <c r="T877" s="31">
        <f>$O$3*Data[[#This Row],[Metcalfe
(n^2)]]</f>
        <v>302129861548.32001</v>
      </c>
      <c r="U877" s="31">
        <f t="shared" ref="U877:U940" si="112">AVERAGE(T877:T906)</f>
        <v>205485107538.55066</v>
      </c>
      <c r="V877" s="30">
        <f>LN(Data[[#This Row],[MA'[NVA']
30d]]/Data[[#This Row],[MA'[NVMetcalfe calc']]])</f>
        <v>-0.6184505343182416</v>
      </c>
      <c r="W877" s="30">
        <f>$Q$3+Data[[#This Row],[NVM
(scaled)]]/((Data[[#This Row],[Upper Bound]]-Data[[#This Row],[Lower Bound]])/2)</f>
        <v>0.27597237049652046</v>
      </c>
      <c r="X877" s="30">
        <f>(Data[[#This Row],[Upper Bound]]+Data[[#This Row],[Lower Bound]])/2</f>
        <v>24.667956993824824</v>
      </c>
      <c r="Y877" s="32">
        <f>LN(Data[[#This Row],[NVActual]]/Data[[#This Row],[MA'[n^2']
30d]])</f>
        <v>-1.1389083028871041</v>
      </c>
      <c r="Z877" s="32">
        <f>LN(Data[[#This Row],[NVActual]]/Data[[#This Row],[MA'[n*ln(n)']
30d]])</f>
        <v>9.6377120068996653</v>
      </c>
      <c r="AA877" s="32">
        <f>LN(Data[[#This Row],[NVActual]]/Data[[#This Row],[MA'[n^1.5']]])</f>
        <v>5.5496417963866715</v>
      </c>
      <c r="AB877" s="32">
        <f>LN(Data[[#This Row],[NVActual]]/Data[[#This Row],[Metcalfe
(n^2)]])</f>
        <v>-1.5243916710516763</v>
      </c>
      <c r="AC877" s="34">
        <f>1+Data[[#This Row],[MA'[NVMetcalfe calc']]]/((Data[[#This Row],[NVM_norm
(scaled)]]-Data[[#This Row],[NV_fund.]])/2)</f>
        <v>-16848576341.740583</v>
      </c>
    </row>
    <row r="878" spans="1:29" x14ac:dyDescent="0.2">
      <c r="A878" s="23">
        <v>43298</v>
      </c>
      <c r="B878" s="24">
        <v>125627963413.19901</v>
      </c>
      <c r="C878" s="24">
        <f t="shared" si="105"/>
        <v>110315734158.34068</v>
      </c>
      <c r="D878" s="25">
        <f>LN(Data[[#This Row],[NVActual]])</f>
        <v>25.556590704840325</v>
      </c>
      <c r="E878" s="26">
        <v>681518</v>
      </c>
      <c r="F878" s="40">
        <f>Data[[#This Row],[DAA 
(n)]]^2</f>
        <v>464466784324</v>
      </c>
      <c r="G878" s="41">
        <f t="shared" si="106"/>
        <v>386594738655.79999</v>
      </c>
      <c r="H878" s="28">
        <f>LN(Data[[#This Row],[Metcalfe
(n^2)]])</f>
        <v>26.864155884191355</v>
      </c>
      <c r="I878" s="42">
        <f t="shared" si="107"/>
        <v>26.617898359940842</v>
      </c>
      <c r="J878" s="40">
        <f>Data[[#This Row],[DAA 
(n)]]*LN(Data[[#This Row],[DAA 
(n)]])</f>
        <v>9154202.8949411623</v>
      </c>
      <c r="K878" s="40">
        <f t="shared" si="108"/>
        <v>8159119.4438208789</v>
      </c>
      <c r="L878" s="29">
        <f>LN(Data[[#This Row],[MA'[n*ln(n)']
30d]])</f>
        <v>15.914646809820987</v>
      </c>
      <c r="M878" s="43">
        <f t="shared" si="109"/>
        <v>15.863587330840001</v>
      </c>
      <c r="N878" s="40">
        <f>Data[[#This Row],[DAA 
(n)]]^1.5</f>
        <v>562621074.89759517</v>
      </c>
      <c r="O878" s="40">
        <f t="shared" si="110"/>
        <v>484143225.21135175</v>
      </c>
      <c r="P878" s="43">
        <f>LN(Data[[#This Row],[MA'[n^1.5']]])</f>
        <v>19.997891340763424</v>
      </c>
      <c r="Q878" s="43">
        <f t="shared" si="111"/>
        <v>19.922234056353528</v>
      </c>
      <c r="R878" s="30">
        <f>$O$1+$O$2*Data[[#This Row],[MA'[ln(n^2)']]]</f>
        <v>26.617898359940842</v>
      </c>
      <c r="S878" s="30">
        <f>$Q$1+$Q$2*Data[[#This Row],[MA'[ln(n*ln(n))']]]</f>
        <v>22.694919095886</v>
      </c>
      <c r="T878" s="31">
        <f>$O$3*Data[[#This Row],[Metcalfe
(n^2)]]</f>
        <v>241522727848.48001</v>
      </c>
      <c r="U878" s="31">
        <f t="shared" si="112"/>
        <v>201029264101.01605</v>
      </c>
      <c r="V878" s="30">
        <f>LN(Data[[#This Row],[MA'[NVA']
30d]]/Data[[#This Row],[MA'[NVMetcalfe calc']]])</f>
        <v>-0.60010392515676725</v>
      </c>
      <c r="W878" s="30">
        <f>$Q$3+Data[[#This Row],[NVM
(scaled)]]/((Data[[#This Row],[Upper Bound]]-Data[[#This Row],[Lower Bound]])/2)</f>
        <v>0.28405704962279499</v>
      </c>
      <c r="X878" s="30">
        <f>(Data[[#This Row],[Upper Bound]]+Data[[#This Row],[Lower Bound]])/2</f>
        <v>24.656408727913423</v>
      </c>
      <c r="Y878" s="29">
        <f>LN(Data[[#This Row],[NVActual]]/Data[[#This Row],[MA'[n^2']
30d]])</f>
        <v>-1.1240520895166286</v>
      </c>
      <c r="Z878" s="29">
        <f>LN(Data[[#This Row],[NVActual]]/Data[[#This Row],[MA'[n*ln(n)']
30d]])</f>
        <v>9.6419438950193381</v>
      </c>
      <c r="AA878" s="29">
        <f>LN(Data[[#This Row],[NVActual]]/Data[[#This Row],[MA'[n^1.5']]])</f>
        <v>5.5586993640769</v>
      </c>
      <c r="AB878" s="29">
        <f>LN(Data[[#This Row],[NVActual]]/Data[[#This Row],[Metcalfe
(n^2)]])</f>
        <v>-1.3075651793510292</v>
      </c>
      <c r="AC878" s="26">
        <f>1+Data[[#This Row],[MA'[NVMetcalfe calc']]]/((Data[[#This Row],[NVM_norm
(scaled)]]-Data[[#This Row],[NV_fund.]])/2)</f>
        <v>-16496501178.250618</v>
      </c>
    </row>
    <row r="879" spans="1:29" x14ac:dyDescent="0.2">
      <c r="A879" s="23">
        <v>43297</v>
      </c>
      <c r="B879" s="24">
        <v>115127301793.993</v>
      </c>
      <c r="C879" s="24">
        <f t="shared" si="105"/>
        <v>109804172481.16454</v>
      </c>
      <c r="D879" s="25">
        <f>LN(Data[[#This Row],[NVActual]])</f>
        <v>25.469304325189484</v>
      </c>
      <c r="E879" s="26">
        <v>602482</v>
      </c>
      <c r="F879" s="40">
        <f>Data[[#This Row],[DAA 
(n)]]^2</f>
        <v>362984560324</v>
      </c>
      <c r="G879" s="41">
        <f t="shared" si="106"/>
        <v>377540790212.5</v>
      </c>
      <c r="H879" s="28">
        <f>LN(Data[[#This Row],[Metcalfe
(n^2)]])</f>
        <v>26.617626136763985</v>
      </c>
      <c r="I879" s="42">
        <f t="shared" si="107"/>
        <v>26.588598826044404</v>
      </c>
      <c r="J879" s="40">
        <f>Data[[#This Row],[DAA 
(n)]]*LN(Data[[#This Row],[DAA 
(n)]])</f>
        <v>8018320.3150649192</v>
      </c>
      <c r="K879" s="40">
        <f t="shared" si="108"/>
        <v>8044166.9710124172</v>
      </c>
      <c r="L879" s="29">
        <f>LN(Data[[#This Row],[MA'[n*ln(n)']
30d]])</f>
        <v>15.900457786871138</v>
      </c>
      <c r="M879" s="43">
        <f t="shared" si="109"/>
        <v>15.861627284607755</v>
      </c>
      <c r="N879" s="40">
        <f>Data[[#This Row],[DAA 
(n)]]^1.5</f>
        <v>467644805.24552339</v>
      </c>
      <c r="O879" s="40">
        <f t="shared" si="110"/>
        <v>475089612.07141894</v>
      </c>
      <c r="P879" s="43">
        <f>LN(Data[[#This Row],[MA'[n^1.5']]])</f>
        <v>19.979014001197882</v>
      </c>
      <c r="Q879" s="43">
        <f t="shared" si="111"/>
        <v>19.91933561797585</v>
      </c>
      <c r="R879" s="30">
        <f>$O$1+$O$2*Data[[#This Row],[MA'[ln(n^2)']]]</f>
        <v>26.588598826044404</v>
      </c>
      <c r="S879" s="30">
        <f>$Q$1+$Q$2*Data[[#This Row],[MA'[ln(n*ln(n))']]]</f>
        <v>22.691685019602794</v>
      </c>
      <c r="T879" s="31">
        <f>$O$3*Data[[#This Row],[Metcalfe
(n^2)]]</f>
        <v>188751971368.48001</v>
      </c>
      <c r="U879" s="31">
        <f t="shared" si="112"/>
        <v>196321210910.50003</v>
      </c>
      <c r="V879" s="30">
        <f>LN(Data[[#This Row],[MA'[NVA']
30d]]/Data[[#This Row],[MA'[NVMetcalfe calc']]])</f>
        <v>-0.58105361989547433</v>
      </c>
      <c r="W879" s="30">
        <f>$Q$3+Data[[#This Row],[NVM
(scaled)]]/((Data[[#This Row],[Upper Bound]]-Data[[#This Row],[Lower Bound]])/2)</f>
        <v>0.29178779990720294</v>
      </c>
      <c r="X879" s="30">
        <f>(Data[[#This Row],[Upper Bound]]+Data[[#This Row],[Lower Bound]])/2</f>
        <v>24.640141922823599</v>
      </c>
      <c r="Y879" s="32">
        <f>LN(Data[[#This Row],[NVActual]]/Data[[#This Row],[MA'[n^2']
30d]])</f>
        <v>-1.1876401281516915</v>
      </c>
      <c r="Z879" s="32">
        <f>LN(Data[[#This Row],[NVActual]]/Data[[#This Row],[MA'[n*ln(n)']
30d]])</f>
        <v>9.5688465383183434</v>
      </c>
      <c r="AA879" s="32">
        <f>LN(Data[[#This Row],[NVActual]]/Data[[#This Row],[MA'[n^1.5']]])</f>
        <v>5.4902903239915979</v>
      </c>
      <c r="AB879" s="32">
        <f>LN(Data[[#This Row],[NVActual]]/Data[[#This Row],[Metcalfe
(n^2)]])</f>
        <v>-1.1483218115745035</v>
      </c>
      <c r="AC879" s="34">
        <f>1+Data[[#This Row],[MA'[NVMetcalfe calc']]]/((Data[[#This Row],[NVM_norm
(scaled)]]-Data[[#This Row],[NV_fund.]])/2)</f>
        <v>-16126035452.519604</v>
      </c>
    </row>
    <row r="880" spans="1:29" x14ac:dyDescent="0.2">
      <c r="A880" s="23">
        <v>43296</v>
      </c>
      <c r="B880" s="24">
        <v>108873989925.048</v>
      </c>
      <c r="C880" s="24">
        <f t="shared" si="105"/>
        <v>109668208164.84348</v>
      </c>
      <c r="D880" s="25">
        <f>LN(Data[[#This Row],[NVActual]])</f>
        <v>25.413456994694165</v>
      </c>
      <c r="E880" s="26">
        <v>502106</v>
      </c>
      <c r="F880" s="40">
        <f>Data[[#This Row],[DAA 
(n)]]^2</f>
        <v>252110435236</v>
      </c>
      <c r="G880" s="41">
        <f t="shared" si="106"/>
        <v>371747499935.86664</v>
      </c>
      <c r="H880" s="28">
        <f>LN(Data[[#This Row],[Metcalfe
(n^2)]])</f>
        <v>26.253133063524388</v>
      </c>
      <c r="I880" s="42">
        <f t="shared" si="107"/>
        <v>26.566877811915187</v>
      </c>
      <c r="J880" s="40">
        <f>Data[[#This Row],[DAA 
(n)]]*LN(Data[[#This Row],[DAA 
(n)]])</f>
        <v>6590927.8149969885</v>
      </c>
      <c r="K880" s="40">
        <f t="shared" si="108"/>
        <v>7965123.6215985725</v>
      </c>
      <c r="L880" s="29">
        <f>LN(Data[[#This Row],[MA'[n*ln(n)']
30d]])</f>
        <v>15.8905830218083</v>
      </c>
      <c r="M880" s="43">
        <f t="shared" si="109"/>
        <v>15.860676504253737</v>
      </c>
      <c r="N880" s="40">
        <f>Data[[#This Row],[DAA 
(n)]]^1.5</f>
        <v>355789491.40553218</v>
      </c>
      <c r="O880" s="40">
        <f t="shared" si="110"/>
        <v>469063374.77777505</v>
      </c>
      <c r="P880" s="43">
        <f>LN(Data[[#This Row],[MA'[n^1.5']]])</f>
        <v>19.966248444739602</v>
      </c>
      <c r="Q880" s="43">
        <f t="shared" si="111"/>
        <v>19.917801933295856</v>
      </c>
      <c r="R880" s="30">
        <f>$O$1+$O$2*Data[[#This Row],[MA'[ln(n^2)']]]</f>
        <v>26.566877811915187</v>
      </c>
      <c r="S880" s="30">
        <f>$Q$1+$Q$2*Data[[#This Row],[MA'[ln(n*ln(n))']]]</f>
        <v>22.690116232018664</v>
      </c>
      <c r="T880" s="31">
        <f>$O$3*Data[[#This Row],[Metcalfe
(n^2)]]</f>
        <v>131097426322.72</v>
      </c>
      <c r="U880" s="31">
        <f t="shared" si="112"/>
        <v>193308699966.6507</v>
      </c>
      <c r="V880" s="30">
        <f>LN(Data[[#This Row],[MA'[NVA']
30d]]/Data[[#This Row],[MA'[NVMetcalfe calc']]])</f>
        <v>-0.56682887457605391</v>
      </c>
      <c r="W880" s="30">
        <f>$Q$3+Data[[#This Row],[NVM
(scaled)]]/((Data[[#This Row],[Upper Bound]]-Data[[#This Row],[Lower Bound]])/2)</f>
        <v>0.29757609778459299</v>
      </c>
      <c r="X880" s="30">
        <f>(Data[[#This Row],[Upper Bound]]+Data[[#This Row],[Lower Bound]])/2</f>
        <v>24.628497021966925</v>
      </c>
      <c r="Y880" s="29">
        <f>LN(Data[[#This Row],[NVActual]]/Data[[#This Row],[MA'[n^2']
30d]])</f>
        <v>-1.2280237024478169</v>
      </c>
      <c r="Z880" s="29">
        <f>LN(Data[[#This Row],[NVActual]]/Data[[#This Row],[MA'[n*ln(n)']
30d]])</f>
        <v>9.5228739728858649</v>
      </c>
      <c r="AA880" s="29">
        <f>LN(Data[[#This Row],[NVActual]]/Data[[#This Row],[MA'[n^1.5']]])</f>
        <v>5.4472085499545608</v>
      </c>
      <c r="AB880" s="29">
        <f>LN(Data[[#This Row],[NVActual]]/Data[[#This Row],[Metcalfe
(n^2)]])</f>
        <v>-0.83967606883022172</v>
      </c>
      <c r="AC880" s="26">
        <f>1+Data[[#This Row],[MA'[NVMetcalfe calc']]]/((Data[[#This Row],[NVM_norm
(scaled)]]-Data[[#This Row],[NV_fund.]])/2)</f>
        <v>-15889961630.047226</v>
      </c>
    </row>
    <row r="881" spans="1:29" x14ac:dyDescent="0.2">
      <c r="A881" s="23">
        <v>43295</v>
      </c>
      <c r="B881" s="24">
        <v>107274145915.584</v>
      </c>
      <c r="C881" s="24">
        <f t="shared" si="105"/>
        <v>109684363538.98061</v>
      </c>
      <c r="D881" s="25">
        <f>LN(Data[[#This Row],[NVActual]])</f>
        <v>25.398653506157107</v>
      </c>
      <c r="E881" s="26">
        <v>793757</v>
      </c>
      <c r="F881" s="40">
        <f>Data[[#This Row],[DAA 
(n)]]^2</f>
        <v>630050175049</v>
      </c>
      <c r="G881" s="41">
        <f t="shared" si="106"/>
        <v>375907773426.96667</v>
      </c>
      <c r="H881" s="28">
        <f>LN(Data[[#This Row],[Metcalfe
(n^2)]])</f>
        <v>27.169065296095582</v>
      </c>
      <c r="I881" s="42">
        <f t="shared" si="107"/>
        <v>26.580283216197827</v>
      </c>
      <c r="J881" s="40">
        <f>Data[[#This Row],[DAA 
(n)]]*LN(Data[[#This Row],[DAA 
(n)]])</f>
        <v>10782817.88111647</v>
      </c>
      <c r="K881" s="40">
        <f t="shared" si="108"/>
        <v>8018170.5605035564</v>
      </c>
      <c r="L881" s="29">
        <f>LN(Data[[#This Row],[MA'[n*ln(n)']
30d]])</f>
        <v>15.897220844158833</v>
      </c>
      <c r="M881" s="43">
        <f t="shared" si="109"/>
        <v>15.860457093649121</v>
      </c>
      <c r="N881" s="40">
        <f>Data[[#This Row],[DAA 
(n)]]^1.5</f>
        <v>707182251.47154987</v>
      </c>
      <c r="O881" s="40">
        <f t="shared" si="110"/>
        <v>473238558.64156121</v>
      </c>
      <c r="P881" s="43">
        <f>LN(Data[[#This Row],[MA'[n^1.5']]])</f>
        <v>19.975110171621072</v>
      </c>
      <c r="Q881" s="43">
        <f t="shared" si="111"/>
        <v>19.917228118220123</v>
      </c>
      <c r="R881" s="30">
        <f>$O$1+$O$2*Data[[#This Row],[MA'[ln(n^2)']]]</f>
        <v>26.580283216197827</v>
      </c>
      <c r="S881" s="30">
        <f>$Q$1+$Q$2*Data[[#This Row],[MA'[ln(n*ln(n))']]]</f>
        <v>22.689754204521048</v>
      </c>
      <c r="T881" s="31">
        <f>$O$3*Data[[#This Row],[Metcalfe
(n^2)]]</f>
        <v>327626091025.48004</v>
      </c>
      <c r="U881" s="31">
        <f t="shared" si="112"/>
        <v>195472042182.02264</v>
      </c>
      <c r="V881" s="30">
        <f>LN(Data[[#This Row],[MA'[NVA']
30d]]/Data[[#This Row],[MA'[NVMetcalfe calc']]])</f>
        <v>-0.57781054372247154</v>
      </c>
      <c r="W881" s="30">
        <f>$Q$3+Data[[#This Row],[NVM
(scaled)]]/((Data[[#This Row],[Upper Bound]]-Data[[#This Row],[Lower Bound]])/2)</f>
        <v>0.29296556484310038</v>
      </c>
      <c r="X881" s="30">
        <f>(Data[[#This Row],[Upper Bound]]+Data[[#This Row],[Lower Bound]])/2</f>
        <v>24.635018710359439</v>
      </c>
      <c r="Y881" s="32">
        <f>LN(Data[[#This Row],[NVActual]]/Data[[#This Row],[MA'[n^2']
30d]])</f>
        <v>-1.2539561606533782</v>
      </c>
      <c r="Z881" s="32">
        <f>LN(Data[[#This Row],[NVActual]]/Data[[#This Row],[MA'[n*ln(n)']
30d]])</f>
        <v>9.5014326619982743</v>
      </c>
      <c r="AA881" s="32">
        <f>LN(Data[[#This Row],[NVActual]]/Data[[#This Row],[MA'[n^1.5']]])</f>
        <v>5.4235433345360358</v>
      </c>
      <c r="AB881" s="32">
        <f>LN(Data[[#This Row],[NVActual]]/Data[[#This Row],[Metcalfe
(n^2)]])</f>
        <v>-1.7704117899384737</v>
      </c>
      <c r="AC881" s="34">
        <f>1+Data[[#This Row],[MA'[NVMetcalfe calc']]]/((Data[[#This Row],[NVM_norm
(scaled)]]-Data[[#This Row],[NV_fund.]])/2)</f>
        <v>-16060440013.118319</v>
      </c>
    </row>
    <row r="882" spans="1:29" x14ac:dyDescent="0.2">
      <c r="A882" s="23">
        <v>43294</v>
      </c>
      <c r="B882" s="24">
        <v>106473979793.649</v>
      </c>
      <c r="C882" s="24">
        <f t="shared" si="105"/>
        <v>109883556278.12761</v>
      </c>
      <c r="D882" s="25">
        <f>LN(Data[[#This Row],[NVActual]])</f>
        <v>25.391166471058213</v>
      </c>
      <c r="E882" s="26">
        <v>941540</v>
      </c>
      <c r="F882" s="40">
        <f>Data[[#This Row],[DAA 
(n)]]^2</f>
        <v>886497571600</v>
      </c>
      <c r="G882" s="41">
        <f t="shared" si="106"/>
        <v>366358260549.86664</v>
      </c>
      <c r="H882" s="28">
        <f>LN(Data[[#This Row],[Metcalfe
(n^2)]])</f>
        <v>27.510544223145022</v>
      </c>
      <c r="I882" s="42">
        <f t="shared" si="107"/>
        <v>26.560069091138637</v>
      </c>
      <c r="J882" s="40">
        <f>Data[[#This Row],[DAA 
(n)]]*LN(Data[[#This Row],[DAA 
(n)]])</f>
        <v>12951138.903929982</v>
      </c>
      <c r="K882" s="40">
        <f t="shared" si="108"/>
        <v>7918235.5138889058</v>
      </c>
      <c r="L882" s="29">
        <f>LN(Data[[#This Row],[MA'[n*ln(n)']
30d]])</f>
        <v>15.88467895031914</v>
      </c>
      <c r="M882" s="43">
        <f t="shared" si="109"/>
        <v>15.860023396060281</v>
      </c>
      <c r="N882" s="40">
        <f>Data[[#This Row],[DAA 
(n)]]^1.5</f>
        <v>913604358.33256972</v>
      </c>
      <c r="O882" s="40">
        <f t="shared" si="110"/>
        <v>464624219.97224969</v>
      </c>
      <c r="P882" s="43">
        <f>LN(Data[[#This Row],[MA'[n^1.5']]])</f>
        <v>19.956739507747351</v>
      </c>
      <c r="Q882" s="43">
        <f t="shared" si="111"/>
        <v>19.916368741755498</v>
      </c>
      <c r="R882" s="30">
        <f>$O$1+$O$2*Data[[#This Row],[MA'[ln(n^2)']]]</f>
        <v>26.560069091138637</v>
      </c>
      <c r="S882" s="30">
        <f>$Q$1+$Q$2*Data[[#This Row],[MA'[ln(n*ln(n))']]]</f>
        <v>22.689038603499462</v>
      </c>
      <c r="T882" s="31">
        <f>$O$3*Data[[#This Row],[Metcalfe
(n^2)]]</f>
        <v>460978737232</v>
      </c>
      <c r="U882" s="31">
        <f t="shared" si="112"/>
        <v>190506295485.93069</v>
      </c>
      <c r="V882" s="30">
        <f>LN(Data[[#This Row],[MA'[NVA']
30d]]/Data[[#This Row],[MA'[NVMetcalfe calc']]])</f>
        <v>-0.55026401537906444</v>
      </c>
      <c r="W882" s="30">
        <f>$Q$3+Data[[#This Row],[NVM
(scaled)]]/((Data[[#This Row],[Upper Bound]]-Data[[#This Row],[Lower Bound]])/2)</f>
        <v>0.30570153366854314</v>
      </c>
      <c r="X882" s="30">
        <f>(Data[[#This Row],[Upper Bound]]+Data[[#This Row],[Lower Bound]])/2</f>
        <v>24.624553847319049</v>
      </c>
      <c r="Y882" s="29">
        <f>LN(Data[[#This Row],[NVActual]]/Data[[#This Row],[MA'[n^2']
30d]])</f>
        <v>-1.2357110744858115</v>
      </c>
      <c r="Z882" s="29">
        <f>LN(Data[[#This Row],[NVActual]]/Data[[#This Row],[MA'[n*ln(n)']
30d]])</f>
        <v>9.5064875207390731</v>
      </c>
      <c r="AA882" s="29">
        <f>LN(Data[[#This Row],[NVActual]]/Data[[#This Row],[MA'[n^1.5']]])</f>
        <v>5.4344269633108624</v>
      </c>
      <c r="AB882" s="29">
        <f>LN(Data[[#This Row],[NVActual]]/Data[[#This Row],[Metcalfe
(n^2)]])</f>
        <v>-2.1193777520868076</v>
      </c>
      <c r="AC882" s="26">
        <f>1+Data[[#This Row],[MA'[NVMetcalfe calc']]]/((Data[[#This Row],[NVM_norm
(scaled)]]-Data[[#This Row],[NV_fund.]])/2)</f>
        <v>-15667375500.84446</v>
      </c>
    </row>
    <row r="883" spans="1:29" x14ac:dyDescent="0.2">
      <c r="A883" s="23">
        <v>43293</v>
      </c>
      <c r="B883" s="24">
        <v>105628110046.903</v>
      </c>
      <c r="C883" s="24">
        <f t="shared" si="105"/>
        <v>109926087089.90419</v>
      </c>
      <c r="D883" s="25">
        <f>LN(Data[[#This Row],[NVActual]])</f>
        <v>25.38319036642131</v>
      </c>
      <c r="E883" s="26">
        <v>923421</v>
      </c>
      <c r="F883" s="40">
        <f>Data[[#This Row],[DAA 
(n)]]^2</f>
        <v>852706343241</v>
      </c>
      <c r="G883" s="41">
        <f t="shared" si="106"/>
        <v>351338947432.56665</v>
      </c>
      <c r="H883" s="28">
        <f>LN(Data[[#This Row],[Metcalfe
(n^2)]])</f>
        <v>27.471681061673429</v>
      </c>
      <c r="I883" s="42">
        <f t="shared" si="107"/>
        <v>26.536408296958214</v>
      </c>
      <c r="J883" s="40">
        <f>Data[[#This Row],[DAA 
(n)]]*LN(Data[[#This Row],[DAA 
(n)]])</f>
        <v>12683963.598825769</v>
      </c>
      <c r="K883" s="40">
        <f t="shared" si="108"/>
        <v>7781446.4576932257</v>
      </c>
      <c r="L883" s="29">
        <f>LN(Data[[#This Row],[MA'[n*ln(n)']
30d]])</f>
        <v>15.867252798885573</v>
      </c>
      <c r="M883" s="43">
        <f t="shared" si="109"/>
        <v>15.860084015190719</v>
      </c>
      <c r="N883" s="40">
        <f>Data[[#This Row],[DAA 
(n)]]^1.5</f>
        <v>887359534.90225649</v>
      </c>
      <c r="O883" s="40">
        <f t="shared" si="110"/>
        <v>452053416.21124595</v>
      </c>
      <c r="P883" s="43">
        <f>LN(Data[[#This Row],[MA'[n^1.5']]])</f>
        <v>19.929310908272608</v>
      </c>
      <c r="Q883" s="43">
        <f t="shared" si="111"/>
        <v>19.916228349117244</v>
      </c>
      <c r="R883" s="30">
        <f>$O$1+$O$2*Data[[#This Row],[MA'[ln(n^2)']]]</f>
        <v>26.536408296958214</v>
      </c>
      <c r="S883" s="30">
        <f>$Q$1+$Q$2*Data[[#This Row],[MA'[ln(n*ln(n))']]]</f>
        <v>22.689138625064682</v>
      </c>
      <c r="T883" s="31">
        <f>$O$3*Data[[#This Row],[Metcalfe
(n^2)]]</f>
        <v>443407298485.32001</v>
      </c>
      <c r="U883" s="31">
        <f t="shared" si="112"/>
        <v>182696252664.93469</v>
      </c>
      <c r="V883" s="30">
        <f>LN(Data[[#This Row],[MA'[NVA']
30d]]/Data[[#This Row],[MA'[NVMetcalfe calc']]])</f>
        <v>-0.50801674791222251</v>
      </c>
      <c r="W883" s="30">
        <f>$Q$3+Data[[#This Row],[NVM
(scaled)]]/((Data[[#This Row],[Upper Bound]]-Data[[#This Row],[Lower Bound]])/2)</f>
        <v>0.32590790808163483</v>
      </c>
      <c r="X883" s="30">
        <f>(Data[[#This Row],[Upper Bound]]+Data[[#This Row],[Lower Bound]])/2</f>
        <v>24.61277346101145</v>
      </c>
      <c r="Y883" s="32">
        <f>LN(Data[[#This Row],[NVActual]]/Data[[#This Row],[MA'[n^2']
30d]])</f>
        <v>-1.2018268902402116</v>
      </c>
      <c r="Z883" s="32">
        <f>LN(Data[[#This Row],[NVActual]]/Data[[#This Row],[MA'[n*ln(n)']
30d]])</f>
        <v>9.5159375675357367</v>
      </c>
      <c r="AA883" s="32">
        <f>LN(Data[[#This Row],[NVActual]]/Data[[#This Row],[MA'[n^1.5']]])</f>
        <v>5.4538794581487018</v>
      </c>
      <c r="AB883" s="32">
        <f>LN(Data[[#This Row],[NVActual]]/Data[[#This Row],[Metcalfe
(n^2)]])</f>
        <v>-2.0884906952521201</v>
      </c>
      <c r="AC883" s="34">
        <f>1+Data[[#This Row],[MA'[NVMetcalfe calc']]]/((Data[[#This Row],[NVM_norm
(scaled)]]-Data[[#This Row],[NV_fund.]])/2)</f>
        <v>-15044860544.447815</v>
      </c>
    </row>
    <row r="884" spans="1:29" x14ac:dyDescent="0.2">
      <c r="A884" s="23">
        <v>43292</v>
      </c>
      <c r="B884" s="24">
        <v>109323084721.75999</v>
      </c>
      <c r="C884" s="24">
        <f t="shared" si="105"/>
        <v>110121387089.62677</v>
      </c>
      <c r="D884" s="25">
        <f>LN(Data[[#This Row],[NVActual]])</f>
        <v>25.417573414967855</v>
      </c>
      <c r="E884" s="26">
        <v>636817</v>
      </c>
      <c r="F884" s="40">
        <f>Data[[#This Row],[DAA 
(n)]]^2</f>
        <v>405535891489</v>
      </c>
      <c r="G884" s="41">
        <f t="shared" si="106"/>
        <v>337524948292</v>
      </c>
      <c r="H884" s="28">
        <f>LN(Data[[#This Row],[Metcalfe
(n^2)]])</f>
        <v>26.728475218271758</v>
      </c>
      <c r="I884" s="42">
        <f t="shared" si="107"/>
        <v>26.514223539710393</v>
      </c>
      <c r="J884" s="40">
        <f>Data[[#This Row],[DAA 
(n)]]*LN(Data[[#This Row],[DAA 
(n)]])</f>
        <v>8510573.7015370838</v>
      </c>
      <c r="K884" s="40">
        <f t="shared" si="108"/>
        <v>7654423.0274042534</v>
      </c>
      <c r="L884" s="29">
        <f>LN(Data[[#This Row],[MA'[n*ln(n)']
30d]])</f>
        <v>15.850794212241704</v>
      </c>
      <c r="M884" s="43">
        <f t="shared" si="109"/>
        <v>15.860687100356104</v>
      </c>
      <c r="N884" s="40">
        <f>Data[[#This Row],[DAA 
(n)]]^1.5</f>
        <v>508185153.07941771</v>
      </c>
      <c r="O884" s="40">
        <f t="shared" si="110"/>
        <v>440430253.26663053</v>
      </c>
      <c r="P884" s="43">
        <f>LN(Data[[#This Row],[MA'[n^1.5']]])</f>
        <v>19.903262655427589</v>
      </c>
      <c r="Q884" s="43">
        <f t="shared" si="111"/>
        <v>19.916946844231777</v>
      </c>
      <c r="R884" s="30">
        <f>$O$1+$O$2*Data[[#This Row],[MA'[ln(n^2)']]]</f>
        <v>26.514223539710393</v>
      </c>
      <c r="S884" s="30">
        <f>$Q$1+$Q$2*Data[[#This Row],[MA'[ln(n*ln(n))']]]</f>
        <v>22.690133715587571</v>
      </c>
      <c r="T884" s="31">
        <f>$O$3*Data[[#This Row],[Metcalfe
(n^2)]]</f>
        <v>210878663574.28</v>
      </c>
      <c r="U884" s="31">
        <f t="shared" si="112"/>
        <v>175512973111.84</v>
      </c>
      <c r="V884" s="30">
        <f>LN(Data[[#This Row],[MA'[NVA']
30d]]/Data[[#This Row],[MA'[NVMetcalfe calc']]])</f>
        <v>-0.46612968467958998</v>
      </c>
      <c r="W884" s="30">
        <f>$Q$3+Data[[#This Row],[NVM
(scaled)]]/((Data[[#This Row],[Upper Bound]]-Data[[#This Row],[Lower Bound]])/2)</f>
        <v>0.34621405033993319</v>
      </c>
      <c r="X884" s="30">
        <f>(Data[[#This Row],[Upper Bound]]+Data[[#This Row],[Lower Bound]])/2</f>
        <v>24.602178627648982</v>
      </c>
      <c r="Y884" s="29">
        <f>LN(Data[[#This Row],[NVActual]]/Data[[#This Row],[MA'[n^2']
30d]])</f>
        <v>-1.1273318504243142</v>
      </c>
      <c r="Z884" s="29">
        <f>LN(Data[[#This Row],[NVActual]]/Data[[#This Row],[MA'[n*ln(n)']
30d]])</f>
        <v>9.5667792027261509</v>
      </c>
      <c r="AA884" s="29">
        <f>LN(Data[[#This Row],[NVActual]]/Data[[#This Row],[MA'[n^1.5']]])</f>
        <v>5.5143107595402627</v>
      </c>
      <c r="AB884" s="29">
        <f>LN(Data[[#This Row],[NVActual]]/Data[[#This Row],[Metcalfe
(n^2)]])</f>
        <v>-1.3109018033039028</v>
      </c>
      <c r="AC884" s="26">
        <f>1+Data[[#This Row],[MA'[NVMetcalfe calc']]]/((Data[[#This Row],[NVM_norm
(scaled)]]-Data[[#This Row],[NV_fund.]])/2)</f>
        <v>-14471737253.76403</v>
      </c>
    </row>
    <row r="885" spans="1:29" x14ac:dyDescent="0.2">
      <c r="A885" s="23">
        <v>43291</v>
      </c>
      <c r="B885" s="24">
        <v>108137672255.433</v>
      </c>
      <c r="C885" s="24">
        <f t="shared" si="105"/>
        <v>110376379107.98949</v>
      </c>
      <c r="D885" s="25">
        <f>LN(Data[[#This Row],[NVActual]])</f>
        <v>25.406670995381312</v>
      </c>
      <c r="E885" s="26">
        <v>669373</v>
      </c>
      <c r="F885" s="40">
        <f>Data[[#This Row],[DAA 
(n)]]^2</f>
        <v>448060213129</v>
      </c>
      <c r="G885" s="41">
        <f t="shared" si="106"/>
        <v>335468976924</v>
      </c>
      <c r="H885" s="28">
        <f>LN(Data[[#This Row],[Metcalfe
(n^2)]])</f>
        <v>26.828193464635749</v>
      </c>
      <c r="I885" s="42">
        <f t="shared" si="107"/>
        <v>26.508724065250608</v>
      </c>
      <c r="J885" s="40">
        <f>Data[[#This Row],[DAA 
(n)]]*LN(Data[[#This Row],[DAA 
(n)]])</f>
        <v>8979034.1720018126</v>
      </c>
      <c r="K885" s="40">
        <f t="shared" si="108"/>
        <v>7630347.9901673691</v>
      </c>
      <c r="L885" s="29">
        <f>LN(Data[[#This Row],[MA'[n*ln(n)']
30d]])</f>
        <v>15.847644010368375</v>
      </c>
      <c r="M885" s="43">
        <f t="shared" si="109"/>
        <v>15.861490680361083</v>
      </c>
      <c r="N885" s="40">
        <f>Data[[#This Row],[DAA 
(n)]]^1.5</f>
        <v>547648983.42167866</v>
      </c>
      <c r="O885" s="40">
        <f t="shared" si="110"/>
        <v>438458683.9478159</v>
      </c>
      <c r="P885" s="43">
        <f>LN(Data[[#This Row],[MA'[n^1.5']]])</f>
        <v>19.89877614400973</v>
      </c>
      <c r="Q885" s="43">
        <f t="shared" si="111"/>
        <v>19.918056606725184</v>
      </c>
      <c r="R885" s="30">
        <f>$O$1+$O$2*Data[[#This Row],[MA'[ln(n^2)']]]</f>
        <v>26.508724065250608</v>
      </c>
      <c r="S885" s="30">
        <f>$Q$1+$Q$2*Data[[#This Row],[MA'[ln(n*ln(n))']]]</f>
        <v>22.691459622595787</v>
      </c>
      <c r="T885" s="31">
        <f>$O$3*Data[[#This Row],[Metcalfe
(n^2)]]</f>
        <v>232991310827.08002</v>
      </c>
      <c r="U885" s="31">
        <f t="shared" si="112"/>
        <v>174443868000.48004</v>
      </c>
      <c r="V885" s="30">
        <f>LN(Data[[#This Row],[MA'[NVA']
30d]]/Data[[#This Row],[MA'[NVMetcalfe calc']]])</f>
        <v>-0.4577068629491407</v>
      </c>
      <c r="W885" s="30">
        <f>$Q$3+Data[[#This Row],[NVM
(scaled)]]/((Data[[#This Row],[Upper Bound]]-Data[[#This Row],[Lower Bound]])/2)</f>
        <v>0.3501911684007849</v>
      </c>
      <c r="X885" s="30">
        <f>(Data[[#This Row],[Upper Bound]]+Data[[#This Row],[Lower Bound]])/2</f>
        <v>24.600091843923195</v>
      </c>
      <c r="Y885" s="32">
        <f>LN(Data[[#This Row],[NVActual]]/Data[[#This Row],[MA'[n^2']
30d]])</f>
        <v>-1.13212432551659</v>
      </c>
      <c r="Z885" s="32">
        <f>LN(Data[[#This Row],[NVActual]]/Data[[#This Row],[MA'[n*ln(n)']
30d]])</f>
        <v>9.5590269850129381</v>
      </c>
      <c r="AA885" s="32">
        <f>LN(Data[[#This Row],[NVActual]]/Data[[#This Row],[MA'[n^1.5']]])</f>
        <v>5.5078948513715806</v>
      </c>
      <c r="AB885" s="32">
        <f>LN(Data[[#This Row],[NVActual]]/Data[[#This Row],[Metcalfe
(n^2)]])</f>
        <v>-1.4215224692544377</v>
      </c>
      <c r="AC885" s="34">
        <f>1+Data[[#This Row],[MA'[NVMetcalfe calc']]]/((Data[[#This Row],[NVM_norm
(scaled)]]-Data[[#This Row],[NV_fund.]])/2)</f>
        <v>-14387182060.868137</v>
      </c>
    </row>
    <row r="886" spans="1:29" x14ac:dyDescent="0.2">
      <c r="A886" s="23">
        <v>43290</v>
      </c>
      <c r="B886" s="24">
        <v>114213789481.575</v>
      </c>
      <c r="C886" s="24">
        <f t="shared" si="105"/>
        <v>110610728721.91245</v>
      </c>
      <c r="D886" s="25">
        <f>LN(Data[[#This Row],[NVActual]])</f>
        <v>25.461337875403981</v>
      </c>
      <c r="E886" s="26">
        <v>627774</v>
      </c>
      <c r="F886" s="40">
        <f>Data[[#This Row],[DAA 
(n)]]^2</f>
        <v>394100195076</v>
      </c>
      <c r="G886" s="41">
        <f t="shared" si="106"/>
        <v>329822424119.56665</v>
      </c>
      <c r="H886" s="28">
        <f>LN(Data[[#This Row],[Metcalfe
(n^2)]])</f>
        <v>26.699871016138367</v>
      </c>
      <c r="I886" s="42">
        <f t="shared" si="107"/>
        <v>26.492893325115137</v>
      </c>
      <c r="J886" s="40">
        <f>Data[[#This Row],[DAA 
(n)]]*LN(Data[[#This Row],[DAA 
(n)]])</f>
        <v>8380742.4136426235</v>
      </c>
      <c r="K886" s="40">
        <f t="shared" si="108"/>
        <v>7562905.5669782767</v>
      </c>
      <c r="L886" s="29">
        <f>LN(Data[[#This Row],[MA'[n*ln(n)']
30d]])</f>
        <v>15.838766008574609</v>
      </c>
      <c r="M886" s="43">
        <f t="shared" si="109"/>
        <v>15.862353472650568</v>
      </c>
      <c r="N886" s="40">
        <f>Data[[#This Row],[DAA 
(n)]]^1.5</f>
        <v>497399091.13672715</v>
      </c>
      <c r="O886" s="40">
        <f t="shared" si="110"/>
        <v>432988371.32735574</v>
      </c>
      <c r="P886" s="43">
        <f>LN(Data[[#This Row],[MA'[n^1.5']]])</f>
        <v>19.88622142954922</v>
      </c>
      <c r="Q886" s="43">
        <f t="shared" si="111"/>
        <v>19.919253008202574</v>
      </c>
      <c r="R886" s="30">
        <f>$O$1+$O$2*Data[[#This Row],[MA'[ln(n^2)']]]</f>
        <v>26.492893325115137</v>
      </c>
      <c r="S886" s="30">
        <f>$Q$1+$Q$2*Data[[#This Row],[MA'[ln(n*ln(n))']]]</f>
        <v>22.692883229873434</v>
      </c>
      <c r="T886" s="31">
        <f>$O$3*Data[[#This Row],[Metcalfe
(n^2)]]</f>
        <v>204932101439.52002</v>
      </c>
      <c r="U886" s="31">
        <f t="shared" si="112"/>
        <v>171507660542.17471</v>
      </c>
      <c r="V886" s="30">
        <f>LN(Data[[#This Row],[MA'[NVA']
30d]]/Data[[#This Row],[MA'[NVMetcalfe calc']]])</f>
        <v>-0.438610844390315</v>
      </c>
      <c r="W886" s="30">
        <f>$Q$3+Data[[#This Row],[NVM
(scaled)]]/((Data[[#This Row],[Upper Bound]]-Data[[#This Row],[Lower Bound]])/2)</f>
        <v>0.35915280044148579</v>
      </c>
      <c r="X886" s="30">
        <f>(Data[[#This Row],[Upper Bound]]+Data[[#This Row],[Lower Bound]])/2</f>
        <v>24.592888277494286</v>
      </c>
      <c r="Y886" s="29">
        <f>LN(Data[[#This Row],[NVActual]]/Data[[#This Row],[MA'[n^2']
30d]])</f>
        <v>-1.0604823624419102</v>
      </c>
      <c r="Z886" s="29">
        <f>LN(Data[[#This Row],[NVActual]]/Data[[#This Row],[MA'[n*ln(n)']
30d]])</f>
        <v>9.6225718668293698</v>
      </c>
      <c r="AA886" s="29">
        <f>LN(Data[[#This Row],[NVActual]]/Data[[#This Row],[MA'[n^1.5']]])</f>
        <v>5.5751164458547615</v>
      </c>
      <c r="AB886" s="29">
        <f>LN(Data[[#This Row],[NVActual]]/Data[[#This Row],[Metcalfe
(n^2)]])</f>
        <v>-1.238533140734386</v>
      </c>
      <c r="AC886" s="26">
        <f>1+Data[[#This Row],[MA'[NVMetcalfe calc']]]/((Data[[#This Row],[NVM_norm
(scaled)]]-Data[[#This Row],[NV_fund.]])/2)</f>
        <v>-14154455114.23201</v>
      </c>
    </row>
    <row r="887" spans="1:29" x14ac:dyDescent="0.2">
      <c r="A887" s="23">
        <v>43289</v>
      </c>
      <c r="B887" s="24">
        <v>114931500672.433</v>
      </c>
      <c r="C887" s="24">
        <f t="shared" si="105"/>
        <v>111106449974.12889</v>
      </c>
      <c r="D887" s="25">
        <f>LN(Data[[#This Row],[NVActual]])</f>
        <v>25.467602141515243</v>
      </c>
      <c r="E887" s="26">
        <v>501981</v>
      </c>
      <c r="F887" s="40">
        <f>Data[[#This Row],[DAA 
(n)]]^2</f>
        <v>251984924361</v>
      </c>
      <c r="G887" s="41">
        <f t="shared" si="106"/>
        <v>325152715752</v>
      </c>
      <c r="H887" s="28">
        <f>LN(Data[[#This Row],[Metcalfe
(n^2)]])</f>
        <v>26.252635098704022</v>
      </c>
      <c r="I887" s="42">
        <f t="shared" si="107"/>
        <v>26.478252135115074</v>
      </c>
      <c r="J887" s="40">
        <f>Data[[#This Row],[DAA 
(n)]]*LN(Data[[#This Row],[DAA 
(n)]])</f>
        <v>6589162.0097412718</v>
      </c>
      <c r="K887" s="40">
        <f t="shared" si="108"/>
        <v>7504133.75943828</v>
      </c>
      <c r="L887" s="29">
        <f>LN(Data[[#This Row],[MA'[n*ln(n)']
30d]])</f>
        <v>15.830964594594391</v>
      </c>
      <c r="M887" s="43">
        <f t="shared" si="109"/>
        <v>15.864007053167224</v>
      </c>
      <c r="N887" s="40">
        <f>Data[[#This Row],[DAA 
(n)]]^1.5</f>
        <v>355656638.22802335</v>
      </c>
      <c r="O887" s="40">
        <f t="shared" si="110"/>
        <v>428334969.99103892</v>
      </c>
      <c r="P887" s="43">
        <f>LN(Data[[#This Row],[MA'[n^1.5']]])</f>
        <v>19.875416087608937</v>
      </c>
      <c r="Q887" s="43">
        <f t="shared" si="111"/>
        <v>19.921581601116369</v>
      </c>
      <c r="R887" s="30">
        <f>$O$1+$O$2*Data[[#This Row],[MA'[ln(n^2)']]]</f>
        <v>26.478252135115074</v>
      </c>
      <c r="S887" s="30">
        <f>$Q$1+$Q$2*Data[[#This Row],[MA'[ln(n*ln(n))']]]</f>
        <v>22.695611637725918</v>
      </c>
      <c r="T887" s="31">
        <f>$O$3*Data[[#This Row],[Metcalfe
(n^2)]]</f>
        <v>131032160667.72</v>
      </c>
      <c r="U887" s="31">
        <f t="shared" si="112"/>
        <v>169079412191.04007</v>
      </c>
      <c r="V887" s="30">
        <f>LN(Data[[#This Row],[MA'[NVA']
30d]]/Data[[#This Row],[MA'[NVMetcalfe calc']]])</f>
        <v>-0.41987974864556482</v>
      </c>
      <c r="W887" s="30">
        <f>$Q$3+Data[[#This Row],[NVM
(scaled)]]/((Data[[#This Row],[Upper Bound]]-Data[[#This Row],[Lower Bound]])/2)</f>
        <v>0.36799648212122027</v>
      </c>
      <c r="X887" s="30">
        <f>(Data[[#This Row],[Upper Bound]]+Data[[#This Row],[Lower Bound]])/2</f>
        <v>24.586931886420494</v>
      </c>
      <c r="Y887" s="32">
        <f>LN(Data[[#This Row],[NVActual]]/Data[[#This Row],[MA'[n^2']
30d]])</f>
        <v>-1.0399586620165386</v>
      </c>
      <c r="Z887" s="32">
        <f>LN(Data[[#This Row],[NVActual]]/Data[[#This Row],[MA'[n*ln(n)']
30d]])</f>
        <v>9.6366375469208521</v>
      </c>
      <c r="AA887" s="32">
        <f>LN(Data[[#This Row],[NVActual]]/Data[[#This Row],[MA'[n^1.5']]])</f>
        <v>5.592186053906306</v>
      </c>
      <c r="AB887" s="32">
        <f>LN(Data[[#This Row],[NVActual]]/Data[[#This Row],[Metcalfe
(n^2)]])</f>
        <v>-0.78503295718878119</v>
      </c>
      <c r="AC887" s="34">
        <f>1+Data[[#This Row],[MA'[NVMetcalfe calc']]]/((Data[[#This Row],[NVM_norm
(scaled)]]-Data[[#This Row],[NV_fund.]])/2)</f>
        <v>-13962580052.046064</v>
      </c>
    </row>
    <row r="888" spans="1:29" x14ac:dyDescent="0.2">
      <c r="A888" s="23">
        <v>43288</v>
      </c>
      <c r="B888" s="24">
        <v>115547638730.056</v>
      </c>
      <c r="C888" s="24">
        <f t="shared" si="105"/>
        <v>111616121801.09982</v>
      </c>
      <c r="D888" s="25">
        <f>LN(Data[[#This Row],[NVActual]])</f>
        <v>25.472948738408725</v>
      </c>
      <c r="E888" s="26">
        <v>460458</v>
      </c>
      <c r="F888" s="40">
        <f>Data[[#This Row],[DAA 
(n)]]^2</f>
        <v>212021569764</v>
      </c>
      <c r="G888" s="41">
        <f t="shared" si="106"/>
        <v>330447798711.83331</v>
      </c>
      <c r="H888" s="28">
        <f>LN(Data[[#This Row],[Metcalfe
(n^2)]])</f>
        <v>26.079953850612647</v>
      </c>
      <c r="I888" s="42">
        <f t="shared" si="107"/>
        <v>26.494546411316559</v>
      </c>
      <c r="J888" s="40">
        <f>Data[[#This Row],[DAA 
(n)]]*LN(Data[[#This Row],[DAA 
(n)]])</f>
        <v>6004361.6950726993</v>
      </c>
      <c r="K888" s="40">
        <f t="shared" si="108"/>
        <v>7570167.8394447183</v>
      </c>
      <c r="L888" s="29">
        <f>LN(Data[[#This Row],[MA'[n*ln(n)']
30d]])</f>
        <v>15.839725796825006</v>
      </c>
      <c r="M888" s="43">
        <f t="shared" si="109"/>
        <v>15.866178133732573</v>
      </c>
      <c r="N888" s="40">
        <f>Data[[#This Row],[DAA 
(n)]]^1.5</f>
        <v>312453241.25441885</v>
      </c>
      <c r="O888" s="40">
        <f t="shared" si="110"/>
        <v>433585069.96033478</v>
      </c>
      <c r="P888" s="43">
        <f>LN(Data[[#This Row],[MA'[n^1.5']]])</f>
        <v>19.887598574748584</v>
      </c>
      <c r="Q888" s="43">
        <f t="shared" si="111"/>
        <v>19.924619580296135</v>
      </c>
      <c r="R888" s="30">
        <f>$O$1+$O$2*Data[[#This Row],[MA'[ln(n^2)']]]</f>
        <v>26.494546411316559</v>
      </c>
      <c r="S888" s="30">
        <f>$Q$1+$Q$2*Data[[#This Row],[MA'[ln(n*ln(n))']]]</f>
        <v>22.699193920658743</v>
      </c>
      <c r="T888" s="31">
        <f>$O$3*Data[[#This Row],[Metcalfe
(n^2)]]</f>
        <v>110251216277.28</v>
      </c>
      <c r="U888" s="31">
        <f t="shared" si="112"/>
        <v>171832855330.15338</v>
      </c>
      <c r="V888" s="30">
        <f>LN(Data[[#This Row],[MA'[NVA']
30d]]/Data[[#This Row],[MA'[NVMetcalfe calc']]])</f>
        <v>-0.43145673290413628</v>
      </c>
      <c r="W888" s="30">
        <f>$Q$3+Data[[#This Row],[NVM
(scaled)]]/((Data[[#This Row],[Upper Bound]]-Data[[#This Row],[Lower Bound]])/2)</f>
        <v>0.36263944049141239</v>
      </c>
      <c r="X888" s="30">
        <f>(Data[[#This Row],[Upper Bound]]+Data[[#This Row],[Lower Bound]])/2</f>
        <v>24.596870165987653</v>
      </c>
      <c r="Y888" s="29">
        <f>LN(Data[[#This Row],[NVActual]]/Data[[#This Row],[MA'[n^2']
30d]])</f>
        <v>-1.050765798945603</v>
      </c>
      <c r="Z888" s="29">
        <f>LN(Data[[#This Row],[NVActual]]/Data[[#This Row],[MA'[n*ln(n)']
30d]])</f>
        <v>9.6332229415837194</v>
      </c>
      <c r="AA888" s="29">
        <f>LN(Data[[#This Row],[NVActual]]/Data[[#This Row],[MA'[n^1.5']]])</f>
        <v>5.5853501636601406</v>
      </c>
      <c r="AB888" s="29">
        <f>LN(Data[[#This Row],[NVActual]]/Data[[#This Row],[Metcalfe
(n^2)]])</f>
        <v>-0.60700511220392284</v>
      </c>
      <c r="AC888" s="26">
        <f>1+Data[[#This Row],[MA'[NVMetcalfe calc']]]/((Data[[#This Row],[NVM_norm
(scaled)]]-Data[[#This Row],[NV_fund.]])/2)</f>
        <v>-14181003495.791195</v>
      </c>
    </row>
    <row r="889" spans="1:29" x14ac:dyDescent="0.2">
      <c r="A889" s="23">
        <v>43287</v>
      </c>
      <c r="B889" s="24">
        <v>113093105936.85899</v>
      </c>
      <c r="C889" s="24">
        <f t="shared" si="105"/>
        <v>112130112763.4109</v>
      </c>
      <c r="D889" s="25">
        <f>LN(Data[[#This Row],[NVActual]])</f>
        <v>25.45147726274519</v>
      </c>
      <c r="E889" s="26">
        <v>640591</v>
      </c>
      <c r="F889" s="40">
        <f>Data[[#This Row],[DAA 
(n)]]^2</f>
        <v>410356829281</v>
      </c>
      <c r="G889" s="41">
        <f t="shared" si="106"/>
        <v>336843692416.36664</v>
      </c>
      <c r="H889" s="28">
        <f>LN(Data[[#This Row],[Metcalfe
(n^2)]])</f>
        <v>26.740292933459497</v>
      </c>
      <c r="I889" s="42">
        <f t="shared" si="107"/>
        <v>26.516028921324214</v>
      </c>
      <c r="J889" s="40">
        <f>Data[[#This Row],[DAA 
(n)]]*LN(Data[[#This Row],[DAA 
(n)]])</f>
        <v>8564795.4952688757</v>
      </c>
      <c r="K889" s="40">
        <f t="shared" si="108"/>
        <v>7653092.0572462082</v>
      </c>
      <c r="L889" s="29">
        <f>LN(Data[[#This Row],[MA'[n*ln(n)']
30d]])</f>
        <v>15.850620314629447</v>
      </c>
      <c r="M889" s="43">
        <f t="shared" si="109"/>
        <v>15.867982344650208</v>
      </c>
      <c r="N889" s="40">
        <f>Data[[#This Row],[DAA 
(n)]]^1.5</f>
        <v>512709363.700279</v>
      </c>
      <c r="O889" s="40">
        <f t="shared" si="110"/>
        <v>440058141.15112722</v>
      </c>
      <c r="P889" s="43">
        <f>LN(Data[[#This Row],[MA'[n^1.5']]])</f>
        <v>19.90241741512683</v>
      </c>
      <c r="Q889" s="43">
        <f t="shared" si="111"/>
        <v>19.927146049152029</v>
      </c>
      <c r="R889" s="30">
        <f>$O$1+$O$2*Data[[#This Row],[MA'[ln(n^2)']]]</f>
        <v>26.516028921324214</v>
      </c>
      <c r="S889" s="30">
        <f>$Q$1+$Q$2*Data[[#This Row],[MA'[ln(n*ln(n))']]]</f>
        <v>22.702170868672841</v>
      </c>
      <c r="T889" s="31">
        <f>$O$3*Data[[#This Row],[Metcalfe
(n^2)]]</f>
        <v>213385551226.12</v>
      </c>
      <c r="U889" s="31">
        <f t="shared" si="112"/>
        <v>175158720056.51071</v>
      </c>
      <c r="V889" s="30">
        <f>LN(Data[[#This Row],[MA'[NVA']
30d]]/Data[[#This Row],[MA'[NVMetcalfe calc']]])</f>
        <v>-0.44603261650346537</v>
      </c>
      <c r="W889" s="30">
        <f>$Q$3+Data[[#This Row],[NVM
(scaled)]]/((Data[[#This Row],[Upper Bound]]-Data[[#This Row],[Lower Bound]])/2)</f>
        <v>0.35609899458980332</v>
      </c>
      <c r="X889" s="30">
        <f>(Data[[#This Row],[Upper Bound]]+Data[[#This Row],[Lower Bound]])/2</f>
        <v>24.609099894998529</v>
      </c>
      <c r="Y889" s="32">
        <f>LN(Data[[#This Row],[NVActual]]/Data[[#This Row],[MA'[n^2']
30d]])</f>
        <v>-1.0914075762325333</v>
      </c>
      <c r="Z889" s="32">
        <f>LN(Data[[#This Row],[NVActual]]/Data[[#This Row],[MA'[n*ln(n)']
30d]])</f>
        <v>9.6008569481157409</v>
      </c>
      <c r="AA889" s="32">
        <f>LN(Data[[#This Row],[NVActual]]/Data[[#This Row],[MA'[n^1.5']]])</f>
        <v>5.5490598476183592</v>
      </c>
      <c r="AB889" s="32">
        <f>LN(Data[[#This Row],[NVActual]]/Data[[#This Row],[Metcalfe
(n^2)]])</f>
        <v>-1.2888156707143072</v>
      </c>
      <c r="AC889" s="34">
        <f>1+Data[[#This Row],[MA'[NVMetcalfe calc']]]/((Data[[#This Row],[NVM_norm
(scaled)]]-Data[[#This Row],[NV_fund.]])/2)</f>
        <v>-14444292544.551247</v>
      </c>
    </row>
    <row r="890" spans="1:29" x14ac:dyDescent="0.2">
      <c r="A890" s="23">
        <v>43286</v>
      </c>
      <c r="B890" s="24">
        <v>111999616929.571</v>
      </c>
      <c r="C890" s="24">
        <f t="shared" si="105"/>
        <v>112716649196.57884</v>
      </c>
      <c r="D890" s="25">
        <f>LN(Data[[#This Row],[NVActual]])</f>
        <v>25.441761287963971</v>
      </c>
      <c r="E890" s="26">
        <v>555588</v>
      </c>
      <c r="F890" s="40">
        <f>Data[[#This Row],[DAA 
(n)]]^2</f>
        <v>308678025744</v>
      </c>
      <c r="G890" s="41">
        <f t="shared" si="106"/>
        <v>337397316022.86664</v>
      </c>
      <c r="H890" s="28">
        <f>LN(Data[[#This Row],[Metcalfe
(n^2)]])</f>
        <v>26.455564582713883</v>
      </c>
      <c r="I890" s="42">
        <f t="shared" si="107"/>
        <v>26.51735146148992</v>
      </c>
      <c r="J890" s="40">
        <f>Data[[#This Row],[DAA 
(n)]]*LN(Data[[#This Row],[DAA 
(n)]])</f>
        <v>7349197.1076904209</v>
      </c>
      <c r="K890" s="40">
        <f t="shared" si="108"/>
        <v>7659244.3426413834</v>
      </c>
      <c r="L890" s="29">
        <f>LN(Data[[#This Row],[MA'[n*ln(n)']
30d]])</f>
        <v>15.851423887064843</v>
      </c>
      <c r="M890" s="43">
        <f t="shared" si="109"/>
        <v>15.869484036313283</v>
      </c>
      <c r="N890" s="40">
        <f>Data[[#This Row],[DAA 
(n)]]^1.5</f>
        <v>414122937.02119052</v>
      </c>
      <c r="O890" s="40">
        <f t="shared" si="110"/>
        <v>440574342.44661766</v>
      </c>
      <c r="P890" s="43">
        <f>LN(Data[[#This Row],[MA'[n^1.5']]])</f>
        <v>19.903589757424498</v>
      </c>
      <c r="Q890" s="43">
        <f t="shared" si="111"/>
        <v>19.92926565024182</v>
      </c>
      <c r="R890" s="30">
        <f>$O$1+$O$2*Data[[#This Row],[MA'[ln(n^2)']]]</f>
        <v>26.51735146148992</v>
      </c>
      <c r="S890" s="30">
        <f>$Q$1+$Q$2*Data[[#This Row],[MA'[ln(n*ln(n))']]]</f>
        <v>22.704648659916916</v>
      </c>
      <c r="T890" s="31">
        <f>$O$3*Data[[#This Row],[Metcalfe
(n^2)]]</f>
        <v>160512573386.88</v>
      </c>
      <c r="U890" s="31">
        <f t="shared" si="112"/>
        <v>175446604331.89069</v>
      </c>
      <c r="V890" s="30">
        <f>LN(Data[[#This Row],[MA'[NVA']
30d]]/Data[[#This Row],[MA'[NVMetcalfe calc']]])</f>
        <v>-0.44245760743006307</v>
      </c>
      <c r="W890" s="30">
        <f>$Q$3+Data[[#This Row],[NVM
(scaled)]]/((Data[[#This Row],[Upper Bound]]-Data[[#This Row],[Lower Bound]])/2)</f>
        <v>0.35790343729518137</v>
      </c>
      <c r="X890" s="30">
        <f>(Data[[#This Row],[Upper Bound]]+Data[[#This Row],[Lower Bound]])/2</f>
        <v>24.611000060703418</v>
      </c>
      <c r="Y890" s="29">
        <f>LN(Data[[#This Row],[NVActual]]/Data[[#This Row],[MA'[n^2']
30d]])</f>
        <v>-1.1027657641808282</v>
      </c>
      <c r="Z890" s="29">
        <f>LN(Data[[#This Row],[NVActual]]/Data[[#This Row],[MA'[n*ln(n)']
30d]])</f>
        <v>9.5903374008991253</v>
      </c>
      <c r="AA890" s="29">
        <f>LN(Data[[#This Row],[NVActual]]/Data[[#This Row],[MA'[n^1.5']]])</f>
        <v>5.5381715305394694</v>
      </c>
      <c r="AB890" s="29">
        <f>LN(Data[[#This Row],[NVActual]]/Data[[#This Row],[Metcalfe
(n^2)]])</f>
        <v>-1.013803294749914</v>
      </c>
      <c r="AC890" s="26">
        <f>1+Data[[#This Row],[MA'[NVMetcalfe calc']]]/((Data[[#This Row],[NVM_norm
(scaled)]]-Data[[#This Row],[NV_fund.]])/2)</f>
        <v>-14467975536.816956</v>
      </c>
    </row>
    <row r="891" spans="1:29" x14ac:dyDescent="0.2">
      <c r="A891" s="23">
        <v>43285</v>
      </c>
      <c r="B891" s="24">
        <v>112741381961.45599</v>
      </c>
      <c r="C891" s="24">
        <f t="shared" si="105"/>
        <v>113317785203.46094</v>
      </c>
      <c r="D891" s="25">
        <f>LN(Data[[#This Row],[NVActual]])</f>
        <v>25.448362377476247</v>
      </c>
      <c r="E891" s="26">
        <v>594400</v>
      </c>
      <c r="F891" s="40">
        <f>Data[[#This Row],[DAA 
(n)]]^2</f>
        <v>353311360000</v>
      </c>
      <c r="G891" s="41">
        <f t="shared" si="106"/>
        <v>341409493171.26666</v>
      </c>
      <c r="H891" s="28">
        <f>LN(Data[[#This Row],[Metcalfe
(n^2)]])</f>
        <v>26.590615544771374</v>
      </c>
      <c r="I891" s="42">
        <f t="shared" si="107"/>
        <v>26.528326767961779</v>
      </c>
      <c r="J891" s="40">
        <f>Data[[#This Row],[DAA 
(n)]]*LN(Data[[#This Row],[DAA 
(n)]])</f>
        <v>7902730.9399060523</v>
      </c>
      <c r="K891" s="40">
        <f t="shared" si="108"/>
        <v>7706678.3484080769</v>
      </c>
      <c r="L891" s="29">
        <f>LN(Data[[#This Row],[MA'[n*ln(n)']
30d]])</f>
        <v>15.857597828896088</v>
      </c>
      <c r="M891" s="43">
        <f t="shared" si="109"/>
        <v>15.870977617800513</v>
      </c>
      <c r="N891" s="40">
        <f>Data[[#This Row],[DAA 
(n)]]^1.5</f>
        <v>458266595.31761771</v>
      </c>
      <c r="O891" s="40">
        <f t="shared" si="110"/>
        <v>444440979.75149119</v>
      </c>
      <c r="P891" s="43">
        <f>LN(Data[[#This Row],[MA'[n^1.5']]])</f>
        <v>19.912327825140551</v>
      </c>
      <c r="Q891" s="43">
        <f t="shared" si="111"/>
        <v>19.931373116976513</v>
      </c>
      <c r="R891" s="30">
        <f>$O$1+$O$2*Data[[#This Row],[MA'[ln(n^2)']]]</f>
        <v>26.528326767961779</v>
      </c>
      <c r="S891" s="30">
        <f>$Q$1+$Q$2*Data[[#This Row],[MA'[ln(n*ln(n))']]]</f>
        <v>22.707113069370845</v>
      </c>
      <c r="T891" s="31">
        <f>$O$3*Data[[#This Row],[Metcalfe
(n^2)]]</f>
        <v>183721907200</v>
      </c>
      <c r="U891" s="31">
        <f t="shared" si="112"/>
        <v>177532936449.05865</v>
      </c>
      <c r="V891" s="30">
        <f>LN(Data[[#This Row],[MA'[NVA']
30d]]/Data[[#This Row],[MA'[NVMetcalfe calc']]])</f>
        <v>-0.44896001901175348</v>
      </c>
      <c r="W891" s="30">
        <f>$Q$3+Data[[#This Row],[NVM
(scaled)]]/((Data[[#This Row],[Upper Bound]]-Data[[#This Row],[Lower Bound]])/2)</f>
        <v>0.35501705770744685</v>
      </c>
      <c r="X891" s="30">
        <f>(Data[[#This Row],[Upper Bound]]+Data[[#This Row],[Lower Bound]])/2</f>
        <v>24.61771991866631</v>
      </c>
      <c r="Y891" s="32">
        <f>LN(Data[[#This Row],[NVActual]]/Data[[#This Row],[MA'[n^2']
30d]])</f>
        <v>-1.1079860760381286</v>
      </c>
      <c r="Z891" s="32">
        <f>LN(Data[[#This Row],[NVActual]]/Data[[#This Row],[MA'[n*ln(n)']
30d]])</f>
        <v>9.5907645485801591</v>
      </c>
      <c r="AA891" s="32">
        <f>LN(Data[[#This Row],[NVActual]]/Data[[#This Row],[MA'[n^1.5']]])</f>
        <v>5.5360345523356944</v>
      </c>
      <c r="AB891" s="32">
        <f>LN(Data[[#This Row],[NVActual]]/Data[[#This Row],[Metcalfe
(n^2)]])</f>
        <v>-1.1422531672951264</v>
      </c>
      <c r="AC891" s="34">
        <f>1+Data[[#This Row],[MA'[NVMetcalfe calc']]]/((Data[[#This Row],[NVM_norm
(scaled)]]-Data[[#This Row],[NV_fund.]])/2)</f>
        <v>-14634225828.36768</v>
      </c>
    </row>
    <row r="892" spans="1:29" x14ac:dyDescent="0.2">
      <c r="A892" s="23">
        <v>43284</v>
      </c>
      <c r="B892" s="24">
        <v>111324963380.778</v>
      </c>
      <c r="C892" s="24">
        <f t="shared" si="105"/>
        <v>113821085423.37448</v>
      </c>
      <c r="D892" s="25">
        <f>LN(Data[[#This Row],[NVActual]])</f>
        <v>25.435719359214335</v>
      </c>
      <c r="E892" s="26">
        <v>655359</v>
      </c>
      <c r="F892" s="40">
        <f>Data[[#This Row],[DAA 
(n)]]^2</f>
        <v>429495418881</v>
      </c>
      <c r="G892" s="41">
        <f t="shared" si="106"/>
        <v>345703178587.93335</v>
      </c>
      <c r="H892" s="28">
        <f>LN(Data[[#This Row],[Metcalfe
(n^2)]])</f>
        <v>26.7858769121462</v>
      </c>
      <c r="I892" s="42">
        <f t="shared" si="107"/>
        <v>26.538688345477901</v>
      </c>
      <c r="J892" s="40">
        <f>Data[[#This Row],[DAA 
(n)]]*LN(Data[[#This Row],[DAA 
(n)]])</f>
        <v>8777182.7536336109</v>
      </c>
      <c r="K892" s="40">
        <f t="shared" si="108"/>
        <v>7754571.1628105668</v>
      </c>
      <c r="L892" s="29">
        <f>LN(Data[[#This Row],[MA'[n*ln(n)']
30d]])</f>
        <v>15.863793054909111</v>
      </c>
      <c r="M892" s="43">
        <f t="shared" si="109"/>
        <v>15.872028216337144</v>
      </c>
      <c r="N892" s="40">
        <f>Data[[#This Row],[DAA 
(n)]]^1.5</f>
        <v>530540939.25203758</v>
      </c>
      <c r="O892" s="40">
        <f t="shared" si="110"/>
        <v>448451614.9796415</v>
      </c>
      <c r="P892" s="43">
        <f>LN(Data[[#This Row],[MA'[n^1.5']]])</f>
        <v>19.921311351769749</v>
      </c>
      <c r="Q892" s="43">
        <f t="shared" si="111"/>
        <v>19.932861239721106</v>
      </c>
      <c r="R892" s="30">
        <f>$O$1+$O$2*Data[[#This Row],[MA'[ln(n^2)']]]</f>
        <v>26.538688345477901</v>
      </c>
      <c r="S892" s="30">
        <f>$Q$1+$Q$2*Data[[#This Row],[MA'[ln(n*ln(n))']]]</f>
        <v>22.708846556956285</v>
      </c>
      <c r="T892" s="31">
        <f>$O$3*Data[[#This Row],[Metcalfe
(n^2)]]</f>
        <v>223337617818.12</v>
      </c>
      <c r="U892" s="31">
        <f t="shared" si="112"/>
        <v>179765652865.72531</v>
      </c>
      <c r="V892" s="30">
        <f>LN(Data[[#This Row],[MA'[NVA']
30d]]/Data[[#This Row],[MA'[NVMetcalfe calc']]])</f>
        <v>-0.45702628467668738</v>
      </c>
      <c r="W892" s="30">
        <f>$Q$3+Data[[#This Row],[NVM
(scaled)]]/((Data[[#This Row],[Upper Bound]]-Data[[#This Row],[Lower Bound]])/2)</f>
        <v>0.35133411774531431</v>
      </c>
      <c r="X892" s="30">
        <f>(Data[[#This Row],[Upper Bound]]+Data[[#This Row],[Lower Bound]])/2</f>
        <v>24.623767451217091</v>
      </c>
      <c r="Y892" s="29">
        <f>LN(Data[[#This Row],[NVActual]]/Data[[#This Row],[MA'[n^2']
30d]])</f>
        <v>-1.1331270192599463</v>
      </c>
      <c r="Z892" s="29">
        <f>LN(Data[[#This Row],[NVActual]]/Data[[#This Row],[MA'[n*ln(n)']
30d]])</f>
        <v>9.5719263043052223</v>
      </c>
      <c r="AA892" s="29">
        <f>LN(Data[[#This Row],[NVActual]]/Data[[#This Row],[MA'[n^1.5']]])</f>
        <v>5.5144080074445858</v>
      </c>
      <c r="AB892" s="29">
        <f>LN(Data[[#This Row],[NVActual]]/Data[[#This Row],[Metcalfe
(n^2)]])</f>
        <v>-1.3501575529318663</v>
      </c>
      <c r="AC892" s="26">
        <f>1+Data[[#This Row],[MA'[NVMetcalfe calc']]]/((Data[[#This Row],[NVM_norm
(scaled)]]-Data[[#This Row],[NV_fund.]])/2)</f>
        <v>-14812330546.661062</v>
      </c>
    </row>
    <row r="893" spans="1:29" x14ac:dyDescent="0.2">
      <c r="A893" s="23">
        <v>43283</v>
      </c>
      <c r="B893" s="24">
        <v>113213846877.77901</v>
      </c>
      <c r="C893" s="24">
        <f t="shared" si="105"/>
        <v>114494818651.68776</v>
      </c>
      <c r="D893" s="25">
        <f>LN(Data[[#This Row],[NVActual]])</f>
        <v>25.452544317476601</v>
      </c>
      <c r="E893" s="26">
        <v>662310</v>
      </c>
      <c r="F893" s="40">
        <f>Data[[#This Row],[DAA 
(n)]]^2</f>
        <v>438654536100</v>
      </c>
      <c r="G893" s="41">
        <f t="shared" si="106"/>
        <v>341205554878.56665</v>
      </c>
      <c r="H893" s="28">
        <f>LN(Data[[#This Row],[Metcalfe
(n^2)]])</f>
        <v>26.806978006513727</v>
      </c>
      <c r="I893" s="42">
        <f t="shared" si="107"/>
        <v>26.526118159265142</v>
      </c>
      <c r="J893" s="40">
        <f>Data[[#This Row],[DAA 
(n)]]*LN(Data[[#This Row],[DAA 
(n)]])</f>
        <v>8877264.8017470539</v>
      </c>
      <c r="K893" s="40">
        <f t="shared" si="108"/>
        <v>7700883.3468451938</v>
      </c>
      <c r="L893" s="29">
        <f>LN(Data[[#This Row],[MA'[n*ln(n)']
30d]])</f>
        <v>15.856845600613539</v>
      </c>
      <c r="M893" s="43">
        <f t="shared" si="109"/>
        <v>15.872695549823444</v>
      </c>
      <c r="N893" s="40">
        <f>Data[[#This Row],[DAA 
(n)]]^1.5</f>
        <v>539003975.68514287</v>
      </c>
      <c r="O893" s="40">
        <f t="shared" si="110"/>
        <v>444094963.24310648</v>
      </c>
      <c r="P893" s="43">
        <f>LN(Data[[#This Row],[MA'[n^1.5']]])</f>
        <v>19.911548978705348</v>
      </c>
      <c r="Q893" s="43">
        <f t="shared" si="111"/>
        <v>19.933795249330778</v>
      </c>
      <c r="R893" s="30">
        <f>$O$1+$O$2*Data[[#This Row],[MA'[ln(n^2)']]]</f>
        <v>26.526118159265142</v>
      </c>
      <c r="S893" s="30">
        <f>$Q$1+$Q$2*Data[[#This Row],[MA'[ln(n*ln(n))']]]</f>
        <v>22.70994765720868</v>
      </c>
      <c r="T893" s="31">
        <f>$O$3*Data[[#This Row],[Metcalfe
(n^2)]]</f>
        <v>228100358772</v>
      </c>
      <c r="U893" s="31">
        <f t="shared" si="112"/>
        <v>177426888536.85468</v>
      </c>
      <c r="V893" s="30">
        <f>LN(Data[[#This Row],[MA'[NVA']
30d]]/Data[[#This Row],[MA'[NVMetcalfe calc']]])</f>
        <v>-0.43802905847610579</v>
      </c>
      <c r="W893" s="30">
        <f>$Q$3+Data[[#This Row],[NVM
(scaled)]]/((Data[[#This Row],[Upper Bound]]-Data[[#This Row],[Lower Bound]])/2)</f>
        <v>0.36043527890587679</v>
      </c>
      <c r="X893" s="30">
        <f>(Data[[#This Row],[Upper Bound]]+Data[[#This Row],[Lower Bound]])/2</f>
        <v>24.618032908236913</v>
      </c>
      <c r="Y893" s="32">
        <f>LN(Data[[#This Row],[NVActual]]/Data[[#This Row],[MA'[n^2']
30d]])</f>
        <v>-1.1032066153726472</v>
      </c>
      <c r="Z893" s="32">
        <f>LN(Data[[#This Row],[NVActual]]/Data[[#This Row],[MA'[n*ln(n)']
30d]])</f>
        <v>9.5956987168630636</v>
      </c>
      <c r="AA893" s="32">
        <f>LN(Data[[#This Row],[NVActual]]/Data[[#This Row],[MA'[n^1.5']]])</f>
        <v>5.5409953387712543</v>
      </c>
      <c r="AB893" s="32">
        <f>LN(Data[[#This Row],[NVActual]]/Data[[#This Row],[Metcalfe
(n^2)]])</f>
        <v>-1.3544336890371256</v>
      </c>
      <c r="AC893" s="34">
        <f>1+Data[[#This Row],[MA'[NVMetcalfe calc']]]/((Data[[#This Row],[NVM_norm
(scaled)]]-Data[[#This Row],[NV_fund.]])/2)</f>
        <v>-14628562253.847464</v>
      </c>
    </row>
    <row r="894" spans="1:29" x14ac:dyDescent="0.2">
      <c r="A894" s="23">
        <v>43282</v>
      </c>
      <c r="B894" s="24">
        <v>108976260811.06</v>
      </c>
      <c r="C894" s="24">
        <f t="shared" si="105"/>
        <v>115067472943.24892</v>
      </c>
      <c r="D894" s="25">
        <f>LN(Data[[#This Row],[NVActual]])</f>
        <v>25.414395904731492</v>
      </c>
      <c r="E894" s="26">
        <v>476547</v>
      </c>
      <c r="F894" s="40">
        <f>Data[[#This Row],[DAA 
(n)]]^2</f>
        <v>227097043209</v>
      </c>
      <c r="G894" s="41">
        <f t="shared" si="106"/>
        <v>335749200238.56665</v>
      </c>
      <c r="H894" s="28">
        <f>LN(Data[[#This Row],[Metcalfe
(n^2)]])</f>
        <v>26.148643266197737</v>
      </c>
      <c r="I894" s="42">
        <f t="shared" si="107"/>
        <v>26.510549080447834</v>
      </c>
      <c r="J894" s="40">
        <f>Data[[#This Row],[DAA 
(n)]]*LN(Data[[#This Row],[DAA 
(n)]])</f>
        <v>6230528.7512883665</v>
      </c>
      <c r="K894" s="40">
        <f t="shared" si="108"/>
        <v>7635172.1254785033</v>
      </c>
      <c r="L894" s="29">
        <f>LN(Data[[#This Row],[MA'[n*ln(n)']
30d]])</f>
        <v>15.848276040647747</v>
      </c>
      <c r="M894" s="43">
        <f t="shared" si="109"/>
        <v>15.873931128045513</v>
      </c>
      <c r="N894" s="40">
        <f>Data[[#This Row],[DAA 
(n)]]^1.5</f>
        <v>328971753.57486159</v>
      </c>
      <c r="O894" s="40">
        <f t="shared" si="110"/>
        <v>438785301.63668782</v>
      </c>
      <c r="P894" s="43">
        <f>LN(Data[[#This Row],[MA'[n^1.5']]])</f>
        <v>19.899520789078451</v>
      </c>
      <c r="Q894" s="43">
        <f t="shared" si="111"/>
        <v>19.93553136702899</v>
      </c>
      <c r="R894" s="30">
        <f>$O$1+$O$2*Data[[#This Row],[MA'[ln(n^2)']]]</f>
        <v>26.510549080447834</v>
      </c>
      <c r="S894" s="30">
        <f>$Q$1+$Q$2*Data[[#This Row],[MA'[ln(n*ln(n))']]]</f>
        <v>22.711986361275095</v>
      </c>
      <c r="T894" s="31">
        <f>$O$3*Data[[#This Row],[Metcalfe
(n^2)]]</f>
        <v>118090462468.68001</v>
      </c>
      <c r="U894" s="31">
        <f t="shared" si="112"/>
        <v>174589584124.05469</v>
      </c>
      <c r="V894" s="30">
        <f>LN(Data[[#This Row],[MA'[NVA']
30d]]/Data[[#This Row],[MA'[NVMetcalfe calc']]])</f>
        <v>-0.41691930842387481</v>
      </c>
      <c r="W894" s="30">
        <f>$Q$3+Data[[#This Row],[NVM
(scaled)]]/((Data[[#This Row],[Upper Bound]]-Data[[#This Row],[Lower Bound]])/2)</f>
        <v>0.37048575777383896</v>
      </c>
      <c r="X894" s="30">
        <f>(Data[[#This Row],[Upper Bound]]+Data[[#This Row],[Lower Bound]])/2</f>
        <v>24.611267720861463</v>
      </c>
      <c r="Y894" s="29">
        <f>LN(Data[[#This Row],[NVActual]]/Data[[#This Row],[MA'[n^2']
30d]])</f>
        <v>-1.1252343856007367</v>
      </c>
      <c r="Z894" s="29">
        <f>LN(Data[[#This Row],[NVActual]]/Data[[#This Row],[MA'[n*ln(n)']
30d]])</f>
        <v>9.5661198640837455</v>
      </c>
      <c r="AA894" s="29">
        <f>LN(Data[[#This Row],[NVActual]]/Data[[#This Row],[MA'[n^1.5']]])</f>
        <v>5.51487511565304</v>
      </c>
      <c r="AB894" s="29">
        <f>LN(Data[[#This Row],[NVActual]]/Data[[#This Row],[Metcalfe
(n^2)]])</f>
        <v>-0.7342473614662457</v>
      </c>
      <c r="AC894" s="26">
        <f>1+Data[[#This Row],[MA'[NVMetcalfe calc']]]/((Data[[#This Row],[NVM_norm
(scaled)]]-Data[[#This Row],[NV_fund.]])/2)</f>
        <v>-14404616515.901888</v>
      </c>
    </row>
    <row r="895" spans="1:29" x14ac:dyDescent="0.2">
      <c r="A895" s="23">
        <v>43281</v>
      </c>
      <c r="B895" s="24">
        <v>109253022716.767</v>
      </c>
      <c r="C895" s="24">
        <f t="shared" si="105"/>
        <v>115714735481.67157</v>
      </c>
      <c r="D895" s="25">
        <f>LN(Data[[#This Row],[NVActual]])</f>
        <v>25.41693233842739</v>
      </c>
      <c r="E895" s="26">
        <v>560237</v>
      </c>
      <c r="F895" s="40">
        <f>Data[[#This Row],[DAA 
(n)]]^2</f>
        <v>313865496169</v>
      </c>
      <c r="G895" s="41">
        <f t="shared" si="106"/>
        <v>343755717256.40002</v>
      </c>
      <c r="H895" s="28">
        <f>LN(Data[[#This Row],[Metcalfe
(n^2)]])</f>
        <v>26.472230374934281</v>
      </c>
      <c r="I895" s="42">
        <f t="shared" si="107"/>
        <v>26.534601683304196</v>
      </c>
      <c r="J895" s="40">
        <f>Data[[#This Row],[DAA 
(n)]]*LN(Data[[#This Row],[DAA 
(n)]])</f>
        <v>7415361.4642810281</v>
      </c>
      <c r="K895" s="40">
        <f t="shared" si="108"/>
        <v>7733623.8483271385</v>
      </c>
      <c r="L895" s="29">
        <f>LN(Data[[#This Row],[MA'[n*ln(n)']
30d]])</f>
        <v>15.861088113856848</v>
      </c>
      <c r="M895" s="43">
        <f t="shared" si="109"/>
        <v>15.875720937605815</v>
      </c>
      <c r="N895" s="40">
        <f>Data[[#This Row],[DAA 
(n)]]^1.5</f>
        <v>419331687.3040148</v>
      </c>
      <c r="O895" s="40">
        <f t="shared" si="110"/>
        <v>446659120.69191092</v>
      </c>
      <c r="P895" s="43">
        <f>LN(Data[[#This Row],[MA'[n^1.5']]])</f>
        <v>19.917306268125081</v>
      </c>
      <c r="Q895" s="43">
        <f t="shared" si="111"/>
        <v>19.938038286439475</v>
      </c>
      <c r="R895" s="30">
        <f>$O$1+$O$2*Data[[#This Row],[MA'[ln(n^2)']]]</f>
        <v>26.534601683304196</v>
      </c>
      <c r="S895" s="30">
        <f>$Q$1+$Q$2*Data[[#This Row],[MA'[ln(n*ln(n))']]]</f>
        <v>22.714939547049593</v>
      </c>
      <c r="T895" s="31">
        <f>$O$3*Data[[#This Row],[Metcalfe
(n^2)]]</f>
        <v>163210058007.88</v>
      </c>
      <c r="U895" s="31">
        <f t="shared" si="112"/>
        <v>178752972973.328</v>
      </c>
      <c r="V895" s="30">
        <f>LN(Data[[#This Row],[MA'[NVA']
30d]]/Data[[#This Row],[MA'[NVMetcalfe calc']]])</f>
        <v>-0.43487682797216426</v>
      </c>
      <c r="W895" s="30">
        <f>$Q$3+Data[[#This Row],[NVM
(scaled)]]/((Data[[#This Row],[Upper Bound]]-Data[[#This Row],[Lower Bound]])/2)</f>
        <v>0.36229565733340707</v>
      </c>
      <c r="X895" s="30">
        <f>(Data[[#This Row],[Upper Bound]]+Data[[#This Row],[Lower Bound]])/2</f>
        <v>24.624770615176892</v>
      </c>
      <c r="Y895" s="32">
        <f>LN(Data[[#This Row],[NVActual]]/Data[[#This Row],[MA'[n^2']
30d]])</f>
        <v>-1.1462647793801106</v>
      </c>
      <c r="Z895" s="32">
        <f>LN(Data[[#This Row],[NVActual]]/Data[[#This Row],[MA'[n*ln(n)']
30d]])</f>
        <v>9.5558442245705404</v>
      </c>
      <c r="AA895" s="32">
        <f>LN(Data[[#This Row],[NVActual]]/Data[[#This Row],[MA'[n^1.5']]])</f>
        <v>5.4996260703023063</v>
      </c>
      <c r="AB895" s="32">
        <f>LN(Data[[#This Row],[NVActual]]/Data[[#This Row],[Metcalfe
(n^2)]])</f>
        <v>-1.0552980365068902</v>
      </c>
      <c r="AC895" s="34">
        <f>1+Data[[#This Row],[MA'[NVMetcalfe calc']]]/((Data[[#This Row],[NVM_norm
(scaled)]]-Data[[#This Row],[NV_fund.]])/2)</f>
        <v>-14734933123.828751</v>
      </c>
    </row>
    <row r="896" spans="1:29" x14ac:dyDescent="0.2">
      <c r="A896" s="23">
        <v>43280</v>
      </c>
      <c r="B896" s="24">
        <v>106574932248.772</v>
      </c>
      <c r="C896" s="24">
        <f t="shared" si="105"/>
        <v>116326564503.76497</v>
      </c>
      <c r="D896" s="25">
        <f>LN(Data[[#This Row],[NVActual]])</f>
        <v>25.392114163883402</v>
      </c>
      <c r="E896" s="26">
        <v>584573</v>
      </c>
      <c r="F896" s="40">
        <f>Data[[#This Row],[DAA 
(n)]]^2</f>
        <v>341725592329</v>
      </c>
      <c r="G896" s="41">
        <f t="shared" si="106"/>
        <v>346114763266.79999</v>
      </c>
      <c r="H896" s="28">
        <f>LN(Data[[#This Row],[Metcalfe
(n^2)]])</f>
        <v>26.557273890333541</v>
      </c>
      <c r="I896" s="42">
        <f t="shared" si="107"/>
        <v>26.541379522412743</v>
      </c>
      <c r="J896" s="40">
        <f>Data[[#This Row],[DAA 
(n)]]*LN(Data[[#This Row],[DAA 
(n)]])</f>
        <v>7762332.634946974</v>
      </c>
      <c r="K896" s="40">
        <f t="shared" si="108"/>
        <v>7762177.5607327344</v>
      </c>
      <c r="L896" s="29">
        <f>LN(Data[[#This Row],[MA'[n*ln(n)']
30d]])</f>
        <v>15.864773466291284</v>
      </c>
      <c r="M896" s="43">
        <f t="shared" si="109"/>
        <v>15.877064133897584</v>
      </c>
      <c r="N896" s="40">
        <f>Data[[#This Row],[DAA 
(n)]]^1.5</f>
        <v>446949163.42302394</v>
      </c>
      <c r="O896" s="40">
        <f t="shared" si="110"/>
        <v>448961867.64469457</v>
      </c>
      <c r="P896" s="43">
        <f>LN(Data[[#This Row],[MA'[n^1.5']]])</f>
        <v>19.922448514805335</v>
      </c>
      <c r="Q896" s="43">
        <f t="shared" si="111"/>
        <v>19.939923845149849</v>
      </c>
      <c r="R896" s="30">
        <f>$O$1+$O$2*Data[[#This Row],[MA'[ln(n^2)']]]</f>
        <v>26.541379522412743</v>
      </c>
      <c r="S896" s="30">
        <f>$Q$1+$Q$2*Data[[#This Row],[MA'[ln(n*ln(n))']]]</f>
        <v>22.717155820931012</v>
      </c>
      <c r="T896" s="31">
        <f>$O$3*Data[[#This Row],[Metcalfe
(n^2)]]</f>
        <v>177697308011.08002</v>
      </c>
      <c r="U896" s="31">
        <f t="shared" si="112"/>
        <v>179979676898.73599</v>
      </c>
      <c r="V896" s="30">
        <f>LN(Data[[#This Row],[MA'[NVA']
30d]]/Data[[#This Row],[MA'[NVMetcalfe calc']]])</f>
        <v>-0.43644249133757401</v>
      </c>
      <c r="W896" s="30">
        <f>$Q$3+Data[[#This Row],[NVM
(scaled)]]/((Data[[#This Row],[Upper Bound]]-Data[[#This Row],[Lower Bound]])/2)</f>
        <v>0.36174845123810601</v>
      </c>
      <c r="X896" s="30">
        <f>(Data[[#This Row],[Upper Bound]]+Data[[#This Row],[Lower Bound]])/2</f>
        <v>24.629267671671876</v>
      </c>
      <c r="Y896" s="29">
        <f>LN(Data[[#This Row],[NVActual]]/Data[[#This Row],[MA'[n^2']
30d]])</f>
        <v>-1.1779220788673728</v>
      </c>
      <c r="Z896" s="29">
        <f>LN(Data[[#This Row],[NVActual]]/Data[[#This Row],[MA'[n*ln(n)']
30d]])</f>
        <v>9.5273406975921198</v>
      </c>
      <c r="AA896" s="29">
        <f>LN(Data[[#This Row],[NVActual]]/Data[[#This Row],[MA'[n^1.5']]])</f>
        <v>5.4696656490780695</v>
      </c>
      <c r="AB896" s="29">
        <f>LN(Data[[#This Row],[NVActual]]/Data[[#This Row],[Metcalfe
(n^2)]])</f>
        <v>-1.1651597264501374</v>
      </c>
      <c r="AC896" s="26">
        <f>1+Data[[#This Row],[MA'[NVMetcalfe calc']]]/((Data[[#This Row],[NVM_norm
(scaled)]]-Data[[#This Row],[NV_fund.]])/2)</f>
        <v>-14832968730.89982</v>
      </c>
    </row>
    <row r="897" spans="1:29" x14ac:dyDescent="0.2">
      <c r="A897" s="23">
        <v>43279</v>
      </c>
      <c r="B897" s="24">
        <v>100310030265.099</v>
      </c>
      <c r="C897" s="24">
        <f t="shared" si="105"/>
        <v>116969581605.58798</v>
      </c>
      <c r="D897" s="25">
        <f>LN(Data[[#This Row],[NVActual]])</f>
        <v>25.331531529557431</v>
      </c>
      <c r="E897" s="26">
        <v>566389</v>
      </c>
      <c r="F897" s="40">
        <f>Data[[#This Row],[DAA 
(n)]]^2</f>
        <v>320796499321</v>
      </c>
      <c r="G897" s="41">
        <f t="shared" si="106"/>
        <v>346571318386.79999</v>
      </c>
      <c r="H897" s="28">
        <f>LN(Data[[#This Row],[Metcalfe
(n^2)]])</f>
        <v>26.494072800538209</v>
      </c>
      <c r="I897" s="42">
        <f t="shared" si="107"/>
        <v>26.542689470893897</v>
      </c>
      <c r="J897" s="40">
        <f>Data[[#This Row],[DAA 
(n)]]*LN(Data[[#This Row],[DAA 
(n)]])</f>
        <v>7502975.6997120176</v>
      </c>
      <c r="K897" s="40">
        <f t="shared" si="108"/>
        <v>7767702.4449761277</v>
      </c>
      <c r="L897" s="29">
        <f>LN(Data[[#This Row],[MA'[n*ln(n)']
30d]])</f>
        <v>15.86548498298999</v>
      </c>
      <c r="M897" s="43">
        <f t="shared" si="109"/>
        <v>15.878312246993726</v>
      </c>
      <c r="N897" s="40">
        <f>Data[[#This Row],[DAA 
(n)]]^1.5</f>
        <v>426257678.4691655</v>
      </c>
      <c r="O897" s="40">
        <f t="shared" si="110"/>
        <v>449407513.10894734</v>
      </c>
      <c r="P897" s="43">
        <f>LN(Data[[#This Row],[MA'[n^1.5']]])</f>
        <v>19.923440635664203</v>
      </c>
      <c r="Q897" s="43">
        <f t="shared" si="111"/>
        <v>19.941677141589121</v>
      </c>
      <c r="R897" s="30">
        <f>$O$1+$O$2*Data[[#This Row],[MA'[ln(n^2)']]]</f>
        <v>26.542689470893897</v>
      </c>
      <c r="S897" s="30">
        <f>$Q$1+$Q$2*Data[[#This Row],[MA'[ln(n*ln(n))']]]</f>
        <v>22.719215207539648</v>
      </c>
      <c r="T897" s="31">
        <f>$O$3*Data[[#This Row],[Metcalfe
(n^2)]]</f>
        <v>166814179646.92001</v>
      </c>
      <c r="U897" s="31">
        <f t="shared" si="112"/>
        <v>180217085561.13602</v>
      </c>
      <c r="V897" s="30">
        <f>LN(Data[[#This Row],[MA'[NVA']
30d]]/Data[[#This Row],[MA'[NVMetcalfe calc']]])</f>
        <v>-0.43224824039591087</v>
      </c>
      <c r="W897" s="30">
        <f>$Q$3+Data[[#This Row],[NVM
(scaled)]]/((Data[[#This Row],[Upper Bound]]-Data[[#This Row],[Lower Bound]])/2)</f>
        <v>0.36389765923691136</v>
      </c>
      <c r="X897" s="30">
        <f>(Data[[#This Row],[Upper Bound]]+Data[[#This Row],[Lower Bound]])/2</f>
        <v>24.630952339216773</v>
      </c>
      <c r="Y897" s="32">
        <f>LN(Data[[#This Row],[NVActual]]/Data[[#This Row],[MA'[n^2']
30d]])</f>
        <v>-1.2398229299099943</v>
      </c>
      <c r="Z897" s="32">
        <f>LN(Data[[#This Row],[NVActual]]/Data[[#This Row],[MA'[n*ln(n)']
30d]])</f>
        <v>9.4660465465674406</v>
      </c>
      <c r="AA897" s="32">
        <f>LN(Data[[#This Row],[NVActual]]/Data[[#This Row],[MA'[n^1.5']]])</f>
        <v>5.4080908938932284</v>
      </c>
      <c r="AB897" s="32">
        <f>LN(Data[[#This Row],[NVActual]]/Data[[#This Row],[Metcalfe
(n^2)]])</f>
        <v>-1.1625412709807774</v>
      </c>
      <c r="AC897" s="34">
        <f>1+Data[[#This Row],[MA'[NVMetcalfe calc']]]/((Data[[#This Row],[NVM_norm
(scaled)]]-Data[[#This Row],[NV_fund.]])/2)</f>
        <v>-14852819011.256462</v>
      </c>
    </row>
    <row r="898" spans="1:29" x14ac:dyDescent="0.2">
      <c r="A898" s="23">
        <v>43278</v>
      </c>
      <c r="B898" s="24">
        <v>105101365050.687</v>
      </c>
      <c r="C898" s="24">
        <f t="shared" si="105"/>
        <v>117864427252.5439</v>
      </c>
      <c r="D898" s="25">
        <f>LN(Data[[#This Row],[NVActual]])</f>
        <v>25.378191102858075</v>
      </c>
      <c r="E898" s="26">
        <v>591319</v>
      </c>
      <c r="F898" s="40">
        <f>Data[[#This Row],[DAA 
(n)]]^2</f>
        <v>349658159761</v>
      </c>
      <c r="G898" s="41">
        <f t="shared" si="106"/>
        <v>347878941757.46667</v>
      </c>
      <c r="H898" s="28">
        <f>LN(Data[[#This Row],[Metcalfe
(n^2)]])</f>
        <v>26.580221827763783</v>
      </c>
      <c r="I898" s="42">
        <f t="shared" si="107"/>
        <v>26.546535039781677</v>
      </c>
      <c r="J898" s="40">
        <f>Data[[#This Row],[DAA 
(n)]]*LN(Data[[#This Row],[DAA 
(n)]])</f>
        <v>7858695.0954857264</v>
      </c>
      <c r="K898" s="40">
        <f t="shared" si="108"/>
        <v>7783706.9669613978</v>
      </c>
      <c r="L898" s="29">
        <f>LN(Data[[#This Row],[MA'[n*ln(n)']
30d]])</f>
        <v>15.867543256579422</v>
      </c>
      <c r="M898" s="43">
        <f t="shared" si="109"/>
        <v>15.879633872280689</v>
      </c>
      <c r="N898" s="40">
        <f>Data[[#This Row],[DAA 
(n)]]^1.5</f>
        <v>454708162.86021894</v>
      </c>
      <c r="O898" s="40">
        <f t="shared" si="110"/>
        <v>450691670.54509068</v>
      </c>
      <c r="P898" s="43">
        <f>LN(Data[[#This Row],[MA'[n^1.5']]])</f>
        <v>19.926294006338757</v>
      </c>
      <c r="Q898" s="43">
        <f t="shared" si="111"/>
        <v>19.943533753086584</v>
      </c>
      <c r="R898" s="30">
        <f>$O$1+$O$2*Data[[#This Row],[MA'[ln(n^2)']]]</f>
        <v>26.546535039781677</v>
      </c>
      <c r="S898" s="30">
        <f>$Q$1+$Q$2*Data[[#This Row],[MA'[ln(n*ln(n))']]]</f>
        <v>22.721395889263135</v>
      </c>
      <c r="T898" s="31">
        <f>$O$3*Data[[#This Row],[Metcalfe
(n^2)]]</f>
        <v>181822243075.72</v>
      </c>
      <c r="U898" s="31">
        <f t="shared" si="112"/>
        <v>180897049713.88269</v>
      </c>
      <c r="V898" s="30">
        <f>LN(Data[[#This Row],[MA'[NVA']
30d]]/Data[[#This Row],[MA'[NVMetcalfe calc']]])</f>
        <v>-0.4283930409738208</v>
      </c>
      <c r="W898" s="30">
        <f>$Q$3+Data[[#This Row],[NVM
(scaled)]]/((Data[[#This Row],[Upper Bound]]-Data[[#This Row],[Lower Bound]])/2)</f>
        <v>0.36601178722308847</v>
      </c>
      <c r="X898" s="30">
        <f>(Data[[#This Row],[Upper Bound]]+Data[[#This Row],[Lower Bound]])/2</f>
        <v>24.633965464522404</v>
      </c>
      <c r="Y898" s="29">
        <f>LN(Data[[#This Row],[NVActual]]/Data[[#This Row],[MA'[n^2']
30d]])</f>
        <v>-1.1969292848294981</v>
      </c>
      <c r="Z898" s="29">
        <f>LN(Data[[#This Row],[NVActual]]/Data[[#This Row],[MA'[n*ln(n)']
30d]])</f>
        <v>9.5106478462786512</v>
      </c>
      <c r="AA898" s="29">
        <f>LN(Data[[#This Row],[NVActual]]/Data[[#This Row],[MA'[n^1.5']]])</f>
        <v>5.4518970965193168</v>
      </c>
      <c r="AB898" s="29">
        <f>LN(Data[[#This Row],[NVActual]]/Data[[#This Row],[Metcalfe
(n^2)]])</f>
        <v>-1.2020307249057083</v>
      </c>
      <c r="AC898" s="26">
        <f>1+Data[[#This Row],[MA'[NVMetcalfe calc']]]/((Data[[#This Row],[NVM_norm
(scaled)]]-Data[[#This Row],[NV_fund.]])/2)</f>
        <v>-14908306823.65799</v>
      </c>
    </row>
    <row r="899" spans="1:29" x14ac:dyDescent="0.2">
      <c r="A899" s="23">
        <v>43277</v>
      </c>
      <c r="B899" s="24">
        <v>104352557974.498</v>
      </c>
      <c r="C899" s="24">
        <f t="shared" si="105"/>
        <v>118403202509.68147</v>
      </c>
      <c r="D899" s="25">
        <f>LN(Data[[#This Row],[NVActual]])</f>
        <v>25.371040983580748</v>
      </c>
      <c r="E899" s="26">
        <v>601757</v>
      </c>
      <c r="F899" s="40">
        <f>Data[[#This Row],[DAA 
(n)]]^2</f>
        <v>362111487049</v>
      </c>
      <c r="G899" s="41">
        <f t="shared" si="106"/>
        <v>348165979269.96667</v>
      </c>
      <c r="H899" s="28">
        <f>LN(Data[[#This Row],[Metcalfe
(n^2)]])</f>
        <v>26.615217976631012</v>
      </c>
      <c r="I899" s="42">
        <f t="shared" si="107"/>
        <v>26.54734600331318</v>
      </c>
      <c r="J899" s="40">
        <f>Data[[#This Row],[DAA 
(n)]]*LN(Data[[#This Row],[DAA 
(n)]])</f>
        <v>8007946.8619817737</v>
      </c>
      <c r="K899" s="40">
        <f t="shared" si="108"/>
        <v>7787155.6882613031</v>
      </c>
      <c r="L899" s="29">
        <f>LN(Data[[#This Row],[MA'[n*ln(n)']
30d]])</f>
        <v>15.867986227715019</v>
      </c>
      <c r="M899" s="43">
        <f t="shared" si="109"/>
        <v>15.880786940367587</v>
      </c>
      <c r="N899" s="40">
        <f>Data[[#This Row],[DAA 
(n)]]^1.5</f>
        <v>466800944.8492412</v>
      </c>
      <c r="O899" s="40">
        <f t="shared" si="110"/>
        <v>450970772.9506405</v>
      </c>
      <c r="P899" s="43">
        <f>LN(Data[[#This Row],[MA'[n^1.5']]])</f>
        <v>19.926913090379525</v>
      </c>
      <c r="Q899" s="43">
        <f t="shared" si="111"/>
        <v>19.945159650738585</v>
      </c>
      <c r="R899" s="30">
        <f>$O$1+$O$2*Data[[#This Row],[MA'[ln(n^2)']]]</f>
        <v>26.54734600331318</v>
      </c>
      <c r="S899" s="30">
        <f>$Q$1+$Q$2*Data[[#This Row],[MA'[ln(n*ln(n))']]]</f>
        <v>22.723298451606517</v>
      </c>
      <c r="T899" s="31">
        <f>$O$3*Data[[#This Row],[Metcalfe
(n^2)]]</f>
        <v>188297973265.48001</v>
      </c>
      <c r="U899" s="31">
        <f t="shared" si="112"/>
        <v>181046309220.38266</v>
      </c>
      <c r="V899" s="30">
        <f>LN(Data[[#This Row],[MA'[NVA']
30d]]/Data[[#This Row],[MA'[NVMetcalfe calc']]])</f>
        <v>-0.4246570802798158</v>
      </c>
      <c r="W899" s="30">
        <f>$Q$3+Data[[#This Row],[NVM
(scaled)]]/((Data[[#This Row],[Upper Bound]]-Data[[#This Row],[Lower Bound]])/2)</f>
        <v>0.36790177839692789</v>
      </c>
      <c r="X899" s="30">
        <f>(Data[[#This Row],[Upper Bound]]+Data[[#This Row],[Lower Bound]])/2</f>
        <v>24.635322227459849</v>
      </c>
      <c r="Y899" s="32">
        <f>LN(Data[[#This Row],[NVActual]]/Data[[#This Row],[MA'[n^2']
30d]])</f>
        <v>-1.2049041713599122</v>
      </c>
      <c r="Z899" s="32">
        <f>LN(Data[[#This Row],[NVActual]]/Data[[#This Row],[MA'[n*ln(n)']
30d]])</f>
        <v>9.5030547558657297</v>
      </c>
      <c r="AA899" s="32">
        <f>LN(Data[[#This Row],[NVActual]]/Data[[#This Row],[MA'[n^1.5']]])</f>
        <v>5.4441278932012231</v>
      </c>
      <c r="AB899" s="32">
        <f>LN(Data[[#This Row],[NVActual]]/Data[[#This Row],[Metcalfe
(n^2)]])</f>
        <v>-1.2441769930502644</v>
      </c>
      <c r="AC899" s="34">
        <f>1+Data[[#This Row],[MA'[NVMetcalfe calc']]]/((Data[[#This Row],[NVM_norm
(scaled)]]-Data[[#This Row],[NV_fund.]])/2)</f>
        <v>-14920935629.583158</v>
      </c>
    </row>
    <row r="900" spans="1:29" x14ac:dyDescent="0.2">
      <c r="A900" s="23">
        <v>43276</v>
      </c>
      <c r="B900" s="24">
        <v>106869587354.896</v>
      </c>
      <c r="C900" s="24">
        <f t="shared" si="105"/>
        <v>119097362814.57887</v>
      </c>
      <c r="D900" s="25">
        <f>LN(Data[[#This Row],[NVActual]])</f>
        <v>25.394875118288301</v>
      </c>
      <c r="E900" s="26">
        <v>618481</v>
      </c>
      <c r="F900" s="40">
        <f>Data[[#This Row],[DAA 
(n)]]^2</f>
        <v>382518747361</v>
      </c>
      <c r="G900" s="41">
        <f t="shared" si="106"/>
        <v>342601896608.46667</v>
      </c>
      <c r="H900" s="28">
        <f>LN(Data[[#This Row],[Metcalfe
(n^2)]])</f>
        <v>26.670043501720414</v>
      </c>
      <c r="I900" s="42">
        <f t="shared" si="107"/>
        <v>26.526746543885022</v>
      </c>
      <c r="J900" s="40">
        <f>Data[[#This Row],[DAA 
(n)]]*LN(Data[[#This Row],[DAA 
(n)]])</f>
        <v>8247457.5874937717</v>
      </c>
      <c r="K900" s="40">
        <f t="shared" si="108"/>
        <v>7711651.2938832976</v>
      </c>
      <c r="L900" s="29">
        <f>LN(Data[[#This Row],[MA'[n*ln(n)']
30d]])</f>
        <v>15.85824289820814</v>
      </c>
      <c r="M900" s="43">
        <f t="shared" si="109"/>
        <v>15.881813433592402</v>
      </c>
      <c r="N900" s="40">
        <f>Data[[#This Row],[DAA 
(n)]]^1.5</f>
        <v>486395494.82553643</v>
      </c>
      <c r="O900" s="40">
        <f t="shared" si="110"/>
        <v>445199334.23619586</v>
      </c>
      <c r="P900" s="43">
        <f>LN(Data[[#This Row],[MA'[n^1.5']]])</f>
        <v>19.91403268193821</v>
      </c>
      <c r="Q900" s="43">
        <f t="shared" si="111"/>
        <v>19.946613551967666</v>
      </c>
      <c r="R900" s="30">
        <f>$O$1+$O$2*Data[[#This Row],[MA'[ln(n^2)']]]</f>
        <v>26.526746543885022</v>
      </c>
      <c r="S900" s="30">
        <f>$Q$1+$Q$2*Data[[#This Row],[MA'[ln(n*ln(n))']]]</f>
        <v>22.724992165427462</v>
      </c>
      <c r="T900" s="31">
        <f>$O$3*Data[[#This Row],[Metcalfe
(n^2)]]</f>
        <v>198909748627.72</v>
      </c>
      <c r="U900" s="31">
        <f t="shared" si="112"/>
        <v>178152986236.40268</v>
      </c>
      <c r="V900" s="30">
        <f>LN(Data[[#This Row],[MA'[NVA']
30d]]/Data[[#This Row],[MA'[NVMetcalfe calc']]])</f>
        <v>-0.40270132089335575</v>
      </c>
      <c r="W900" s="30">
        <f>$Q$3+Data[[#This Row],[NVM
(scaled)]]/((Data[[#This Row],[Upper Bound]]-Data[[#This Row],[Lower Bound]])/2)</f>
        <v>0.37814974308953697</v>
      </c>
      <c r="X900" s="30">
        <f>(Data[[#This Row],[Upper Bound]]+Data[[#This Row],[Lower Bound]])/2</f>
        <v>24.625869354656242</v>
      </c>
      <c r="Y900" s="29">
        <f>LN(Data[[#This Row],[NVActual]]/Data[[#This Row],[MA'[n^2']
30d]])</f>
        <v>-1.1649598404594463</v>
      </c>
      <c r="Z900" s="29">
        <f>LN(Data[[#This Row],[NVActual]]/Data[[#This Row],[MA'[n*ln(n)']
30d]])</f>
        <v>9.5366322200801612</v>
      </c>
      <c r="AA900" s="29">
        <f>LN(Data[[#This Row],[NVActual]]/Data[[#This Row],[MA'[n^1.5']]])</f>
        <v>5.4808424363500894</v>
      </c>
      <c r="AB900" s="29">
        <f>LN(Data[[#This Row],[NVActual]]/Data[[#This Row],[Metcalfe
(n^2)]])</f>
        <v>-1.2751683834321141</v>
      </c>
      <c r="AC900" s="26">
        <f>1+Data[[#This Row],[MA'[NVMetcalfe calc']]]/((Data[[#This Row],[NVM_norm
(scaled)]]-Data[[#This Row],[NV_fund.]])/2)</f>
        <v>-14694411604.734646</v>
      </c>
    </row>
    <row r="901" spans="1:29" x14ac:dyDescent="0.2">
      <c r="A901" s="23">
        <v>43275</v>
      </c>
      <c r="B901" s="24">
        <v>105155228148.86501</v>
      </c>
      <c r="C901" s="24">
        <f t="shared" si="105"/>
        <v>119698908777.19072</v>
      </c>
      <c r="D901" s="25">
        <f>LN(Data[[#This Row],[NVActual]])</f>
        <v>25.378703458723226</v>
      </c>
      <c r="E901" s="26">
        <v>465159</v>
      </c>
      <c r="F901" s="40">
        <f>Data[[#This Row],[DAA 
(n)]]^2</f>
        <v>216372895281</v>
      </c>
      <c r="G901" s="41">
        <f t="shared" si="106"/>
        <v>336885298259.76666</v>
      </c>
      <c r="H901" s="28">
        <f>LN(Data[[#This Row],[Metcalfe
(n^2)]])</f>
        <v>26.100269123213501</v>
      </c>
      <c r="I901" s="42">
        <f t="shared" si="107"/>
        <v>26.506919178130094</v>
      </c>
      <c r="J901" s="40">
        <f>Data[[#This Row],[DAA 
(n)]]*LN(Data[[#This Row],[DAA 
(n)]])</f>
        <v>6070387.5425424343</v>
      </c>
      <c r="K901" s="40">
        <f t="shared" si="108"/>
        <v>7636372.2905198392</v>
      </c>
      <c r="L901" s="29">
        <f>LN(Data[[#This Row],[MA'[n*ln(n)']
30d]])</f>
        <v>15.848433217290935</v>
      </c>
      <c r="M901" s="43">
        <f t="shared" si="109"/>
        <v>15.883619925730109</v>
      </c>
      <c r="N901" s="40">
        <f>Data[[#This Row],[DAA 
(n)]]^1.5</f>
        <v>317250373.67356169</v>
      </c>
      <c r="O901" s="40">
        <f t="shared" si="110"/>
        <v>439364366.69332451</v>
      </c>
      <c r="P901" s="43">
        <f>LN(Data[[#This Row],[MA'[n^1.5']]])</f>
        <v>19.90083961925388</v>
      </c>
      <c r="Q901" s="43">
        <f t="shared" si="111"/>
        <v>19.949105677736508</v>
      </c>
      <c r="R901" s="30">
        <f>$O$1+$O$2*Data[[#This Row],[MA'[ln(n^2)']]]</f>
        <v>26.506919178130094</v>
      </c>
      <c r="S901" s="30">
        <f>$Q$1+$Q$2*Data[[#This Row],[MA'[ln(n*ln(n))']]]</f>
        <v>22.727972877454679</v>
      </c>
      <c r="T901" s="31">
        <f>$O$3*Data[[#This Row],[Metcalfe
(n^2)]]</f>
        <v>112513905546.12001</v>
      </c>
      <c r="U901" s="31">
        <f t="shared" si="112"/>
        <v>175180355095.07864</v>
      </c>
      <c r="V901" s="30">
        <f>LN(Data[[#This Row],[MA'[NVA']
30d]]/Data[[#This Row],[MA'[NVMetcalfe calc']]])</f>
        <v>-0.38083654755450125</v>
      </c>
      <c r="W901" s="30">
        <f>$Q$3+Data[[#This Row],[NVM
(scaled)]]/((Data[[#This Row],[Upper Bound]]-Data[[#This Row],[Lower Bound]])/2)</f>
        <v>0.38844299587616049</v>
      </c>
      <c r="X901" s="30">
        <f>(Data[[#This Row],[Upper Bound]]+Data[[#This Row],[Lower Bound]])/2</f>
        <v>24.617446027792386</v>
      </c>
      <c r="Y901" s="32">
        <f>LN(Data[[#This Row],[NVActual]]/Data[[#This Row],[MA'[n^2']
30d]])</f>
        <v>-1.1643048893925287</v>
      </c>
      <c r="Z901" s="32">
        <f>LN(Data[[#This Row],[NVActual]]/Data[[#This Row],[MA'[n*ln(n)']
30d]])</f>
        <v>9.5302702414322908</v>
      </c>
      <c r="AA901" s="32">
        <f>LN(Data[[#This Row],[NVActual]]/Data[[#This Row],[MA'[n^1.5']]])</f>
        <v>5.4778638394693466</v>
      </c>
      <c r="AB901" s="32">
        <f>LN(Data[[#This Row],[NVActual]]/Data[[#This Row],[Metcalfe
(n^2)]])</f>
        <v>-0.72156566449027415</v>
      </c>
      <c r="AC901" s="34">
        <f>1+Data[[#This Row],[MA'[NVMetcalfe calc']]]/((Data[[#This Row],[NVM_norm
(scaled)]]-Data[[#This Row],[NV_fund.]])/2)</f>
        <v>-14460384923.985828</v>
      </c>
    </row>
    <row r="902" spans="1:29" x14ac:dyDescent="0.2">
      <c r="A902" s="23">
        <v>43274</v>
      </c>
      <c r="B902" s="24">
        <v>105586797996.108</v>
      </c>
      <c r="C902" s="24">
        <f t="shared" si="105"/>
        <v>120414192281.68507</v>
      </c>
      <c r="D902" s="25">
        <f>LN(Data[[#This Row],[NVActual]])</f>
        <v>25.382799181426797</v>
      </c>
      <c r="E902" s="26">
        <v>473376</v>
      </c>
      <c r="F902" s="40">
        <f>Data[[#This Row],[DAA 
(n)]]^2</f>
        <v>224084837376</v>
      </c>
      <c r="G902" s="41">
        <f t="shared" si="106"/>
        <v>342681746162.70001</v>
      </c>
      <c r="H902" s="28">
        <f>LN(Data[[#This Row],[Metcalfe
(n^2)]])</f>
        <v>26.135290555383925</v>
      </c>
      <c r="I902" s="42">
        <f t="shared" si="107"/>
        <v>26.526580048906574</v>
      </c>
      <c r="J902" s="40">
        <f>Data[[#This Row],[DAA 
(n)]]*LN(Data[[#This Row],[DAA 
(n)]])</f>
        <v>6185909.65097271</v>
      </c>
      <c r="K902" s="40">
        <f t="shared" si="108"/>
        <v>7711920.1969639529</v>
      </c>
      <c r="L902" s="29">
        <f>LN(Data[[#This Row],[MA'[n*ln(n)']
30d]])</f>
        <v>15.858277767314927</v>
      </c>
      <c r="M902" s="43">
        <f t="shared" si="109"/>
        <v>15.886144020371772</v>
      </c>
      <c r="N902" s="40">
        <f>Data[[#This Row],[DAA 
(n)]]^1.5</f>
        <v>325693696.55813271</v>
      </c>
      <c r="O902" s="40">
        <f t="shared" si="110"/>
        <v>445248207.01561147</v>
      </c>
      <c r="P902" s="43">
        <f>LN(Data[[#This Row],[MA'[n^1.5']]])</f>
        <v>19.914142453209848</v>
      </c>
      <c r="Q902" s="43">
        <f t="shared" si="111"/>
        <v>19.952558894168547</v>
      </c>
      <c r="R902" s="30">
        <f>$O$1+$O$2*Data[[#This Row],[MA'[ln(n^2)']]]</f>
        <v>26.526580048906574</v>
      </c>
      <c r="S902" s="30">
        <f>$Q$1+$Q$2*Data[[#This Row],[MA'[ln(n*ln(n))']]]</f>
        <v>22.732137633613423</v>
      </c>
      <c r="T902" s="31">
        <f>$O$3*Data[[#This Row],[Metcalfe
(n^2)]]</f>
        <v>116524115435.52</v>
      </c>
      <c r="U902" s="31">
        <f t="shared" si="112"/>
        <v>178194508004.60397</v>
      </c>
      <c r="V902" s="30">
        <f>LN(Data[[#This Row],[MA'[NVA']
30d]]/Data[[#This Row],[MA'[NVMetcalfe calc']]])</f>
        <v>-0.39193829326185881</v>
      </c>
      <c r="W902" s="30">
        <f>$Q$3+Data[[#This Row],[NVM
(scaled)]]/((Data[[#This Row],[Upper Bound]]-Data[[#This Row],[Lower Bound]])/2)</f>
        <v>0.38341455193406671</v>
      </c>
      <c r="X902" s="30">
        <f>(Data[[#This Row],[Upper Bound]]+Data[[#This Row],[Lower Bound]])/2</f>
        <v>24.62935884126</v>
      </c>
      <c r="Y902" s="29">
        <f>LN(Data[[#This Row],[NVActual]]/Data[[#This Row],[MA'[n^2']
30d]])</f>
        <v>-1.1772688182097453</v>
      </c>
      <c r="Z902" s="29">
        <f>LN(Data[[#This Row],[NVActual]]/Data[[#This Row],[MA'[n*ln(n)']
30d]])</f>
        <v>9.5245214141118719</v>
      </c>
      <c r="AA902" s="29">
        <f>LN(Data[[#This Row],[NVActual]]/Data[[#This Row],[MA'[n^1.5']]])</f>
        <v>5.46865672821695</v>
      </c>
      <c r="AB902" s="29">
        <f>LN(Data[[#This Row],[NVActual]]/Data[[#This Row],[Metcalfe
(n^2)]])</f>
        <v>-0.75249137395712595</v>
      </c>
      <c r="AC902" s="26">
        <f>1+Data[[#This Row],[MA'[NVMetcalfe calc']]]/((Data[[#This Row],[NVM_norm
(scaled)]]-Data[[#This Row],[NV_fund.]])/2)</f>
        <v>-14698912598.832422</v>
      </c>
    </row>
    <row r="903" spans="1:29" x14ac:dyDescent="0.2">
      <c r="A903" s="23">
        <v>43273</v>
      </c>
      <c r="B903" s="24">
        <v>103472836544.746</v>
      </c>
      <c r="C903" s="24">
        <f t="shared" si="105"/>
        <v>121198705288.10294</v>
      </c>
      <c r="D903" s="25">
        <f>LN(Data[[#This Row],[NVActual]])</f>
        <v>25.362574966363077</v>
      </c>
      <c r="E903" s="26">
        <v>616964</v>
      </c>
      <c r="F903" s="40">
        <f>Data[[#This Row],[DAA 
(n)]]^2</f>
        <v>380644577296</v>
      </c>
      <c r="G903" s="41">
        <f t="shared" si="106"/>
        <v>345655656608.70001</v>
      </c>
      <c r="H903" s="28">
        <f>LN(Data[[#This Row],[Metcalfe
(n^2)]])</f>
        <v>26.665131908691471</v>
      </c>
      <c r="I903" s="42">
        <f t="shared" si="107"/>
        <v>26.537751493717984</v>
      </c>
      <c r="J903" s="40">
        <f>Data[[#This Row],[DAA 
(n)]]*LN(Data[[#This Row],[DAA 
(n)]])</f>
        <v>8225713.2214569626</v>
      </c>
      <c r="K903" s="40">
        <f t="shared" si="108"/>
        <v>7752663.2394053508</v>
      </c>
      <c r="L903" s="29">
        <f>LN(Data[[#This Row],[MA'[n*ln(n)']
30d]])</f>
        <v>15.863546986091764</v>
      </c>
      <c r="M903" s="43">
        <f t="shared" si="109"/>
        <v>15.888488840720804</v>
      </c>
      <c r="N903" s="40">
        <f>Data[[#This Row],[DAA 
(n)]]^1.5</f>
        <v>484607058.33370656</v>
      </c>
      <c r="O903" s="40">
        <f t="shared" si="110"/>
        <v>448350653.08097059</v>
      </c>
      <c r="P903" s="43">
        <f>LN(Data[[#This Row],[MA'[n^1.5']]])</f>
        <v>19.9210861919933</v>
      </c>
      <c r="Q903" s="43">
        <f t="shared" si="111"/>
        <v>19.95578184125127</v>
      </c>
      <c r="R903" s="30">
        <f>$O$1+$O$2*Data[[#This Row],[MA'[ln(n^2)']]]</f>
        <v>26.537751493717984</v>
      </c>
      <c r="S903" s="30">
        <f>$Q$1+$Q$2*Data[[#This Row],[MA'[ln(n*ln(n))']]]</f>
        <v>22.736006587189326</v>
      </c>
      <c r="T903" s="31">
        <f>$O$3*Data[[#This Row],[Metcalfe
(n^2)]]</f>
        <v>197935180193.92001</v>
      </c>
      <c r="U903" s="31">
        <f t="shared" si="112"/>
        <v>179740941436.52399</v>
      </c>
      <c r="V903" s="30">
        <f>LN(Data[[#This Row],[MA'[NVA']
30d]]/Data[[#This Row],[MA'[NVMetcalfe calc']]])</f>
        <v>-0.39408520884832565</v>
      </c>
      <c r="W903" s="30">
        <f>$Q$3+Data[[#This Row],[NVM
(scaled)]]/((Data[[#This Row],[Upper Bound]]-Data[[#This Row],[Lower Bound]])/2)</f>
        <v>0.38268192972570497</v>
      </c>
      <c r="X903" s="30">
        <f>(Data[[#This Row],[Upper Bound]]+Data[[#This Row],[Lower Bound]])/2</f>
        <v>24.636879040453657</v>
      </c>
      <c r="Y903" s="32">
        <f>LN(Data[[#This Row],[NVActual]]/Data[[#This Row],[MA'[n^2']
30d]])</f>
        <v>-1.2061339379750857</v>
      </c>
      <c r="Z903" s="32">
        <f>LN(Data[[#This Row],[NVActual]]/Data[[#This Row],[MA'[n*ln(n)']
30d]])</f>
        <v>9.4990279802713129</v>
      </c>
      <c r="AA903" s="32">
        <f>LN(Data[[#This Row],[NVActual]]/Data[[#This Row],[MA'[n^1.5']]])</f>
        <v>5.4414887743697768</v>
      </c>
      <c r="AB903" s="32">
        <f>LN(Data[[#This Row],[NVActual]]/Data[[#This Row],[Metcalfe
(n^2)]])</f>
        <v>-1.3025569423283947</v>
      </c>
      <c r="AC903" s="34">
        <f>1+Data[[#This Row],[MA'[NVMetcalfe calc']]]/((Data[[#This Row],[NVM_norm
(scaled)]]-Data[[#This Row],[NV_fund.]])/2)</f>
        <v>-14821429924.381632</v>
      </c>
    </row>
    <row r="904" spans="1:29" x14ac:dyDescent="0.2">
      <c r="A904" s="23">
        <v>43272</v>
      </c>
      <c r="B904" s="24">
        <v>114955065437.597</v>
      </c>
      <c r="C904" s="24">
        <f t="shared" si="105"/>
        <v>122022197812.49838</v>
      </c>
      <c r="D904" s="25">
        <f>LN(Data[[#This Row],[NVActual]])</f>
        <v>25.467807153627479</v>
      </c>
      <c r="E904" s="26">
        <v>556428</v>
      </c>
      <c r="F904" s="40">
        <f>Data[[#This Row],[DAA 
(n)]]^2</f>
        <v>309612119184</v>
      </c>
      <c r="G904" s="41">
        <f t="shared" si="106"/>
        <v>346474670673</v>
      </c>
      <c r="H904" s="28">
        <f>LN(Data[[#This Row],[Metcalfe
(n^2)]])</f>
        <v>26.458586122547015</v>
      </c>
      <c r="I904" s="42">
        <f t="shared" si="107"/>
        <v>26.539836550944248</v>
      </c>
      <c r="J904" s="40">
        <f>Data[[#This Row],[DAA 
(n)]]*LN(Data[[#This Row],[DAA 
(n)]])</f>
        <v>7361149.0794982947</v>
      </c>
      <c r="K904" s="40">
        <f t="shared" si="108"/>
        <v>7762037.9308076743</v>
      </c>
      <c r="L904" s="29">
        <f>LN(Data[[#This Row],[MA'[n*ln(n)']
30d]])</f>
        <v>15.864755477630261</v>
      </c>
      <c r="M904" s="43">
        <f t="shared" si="109"/>
        <v>15.891074685109215</v>
      </c>
      <c r="N904" s="40">
        <f>Data[[#This Row],[DAA 
(n)]]^1.5</f>
        <v>415062467.89286381</v>
      </c>
      <c r="O904" s="40">
        <f t="shared" si="110"/>
        <v>449126535.66465551</v>
      </c>
      <c r="P904" s="43">
        <f>LN(Data[[#This Row],[MA'[n^1.5']]])</f>
        <v>19.922815222628749</v>
      </c>
      <c r="Q904" s="43">
        <f t="shared" si="111"/>
        <v>19.959369222754557</v>
      </c>
      <c r="R904" s="30">
        <f>$O$1+$O$2*Data[[#This Row],[MA'[ln(n^2)']]]</f>
        <v>26.539836550944248</v>
      </c>
      <c r="S904" s="30">
        <f>$Q$1+$Q$2*Data[[#This Row],[MA'[ln(n*ln(n))']]]</f>
        <v>22.740273230430205</v>
      </c>
      <c r="T904" s="31">
        <f>$O$3*Data[[#This Row],[Metcalfe
(n^2)]]</f>
        <v>160998301975.67999</v>
      </c>
      <c r="U904" s="31">
        <f t="shared" si="112"/>
        <v>180166828749.95999</v>
      </c>
      <c r="V904" s="30">
        <f>LN(Data[[#This Row],[MA'[NVA']
30d]]/Data[[#This Row],[MA'[NVMetcalfe calc']]])</f>
        <v>-0.38968027057523186</v>
      </c>
      <c r="W904" s="30">
        <f>$Q$3+Data[[#This Row],[NVM
(scaled)]]/((Data[[#This Row],[Upper Bound]]-Data[[#This Row],[Lower Bound]])/2)</f>
        <v>0.38488154942894226</v>
      </c>
      <c r="X904" s="30">
        <f>(Data[[#This Row],[Upper Bound]]+Data[[#This Row],[Lower Bound]])/2</f>
        <v>24.640054890687225</v>
      </c>
      <c r="Y904" s="29">
        <f>LN(Data[[#This Row],[NVActual]]/Data[[#This Row],[MA'[n^2']
30d]])</f>
        <v>-1.1032683987660945</v>
      </c>
      <c r="Z904" s="29">
        <f>LN(Data[[#This Row],[NVActual]]/Data[[#This Row],[MA'[n*ln(n)']
30d]])</f>
        <v>9.603051675997218</v>
      </c>
      <c r="AA904" s="29">
        <f>LN(Data[[#This Row],[NVActual]]/Data[[#This Row],[MA'[n^1.5']]])</f>
        <v>5.5449919309987292</v>
      </c>
      <c r="AB904" s="29">
        <f>LN(Data[[#This Row],[NVActual]]/Data[[#This Row],[Metcalfe
(n^2)]])</f>
        <v>-0.99077896891953443</v>
      </c>
      <c r="AC904" s="26">
        <f>1+Data[[#This Row],[MA'[NVMetcalfe calc']]]/((Data[[#This Row],[NVM_norm
(scaled)]]-Data[[#This Row],[NV_fund.]])/2)</f>
        <v>-14855950621.582811</v>
      </c>
    </row>
    <row r="905" spans="1:29" x14ac:dyDescent="0.2">
      <c r="A905" s="23">
        <v>43271</v>
      </c>
      <c r="B905" s="24">
        <v>115528977787.033</v>
      </c>
      <c r="C905" s="24">
        <f t="shared" si="105"/>
        <v>122739125401.91106</v>
      </c>
      <c r="D905" s="25">
        <f>LN(Data[[#This Row],[NVActual]])</f>
        <v>25.472787225371665</v>
      </c>
      <c r="E905" s="26">
        <v>590701</v>
      </c>
      <c r="F905" s="40">
        <f>Data[[#This Row],[DAA 
(n)]]^2</f>
        <v>348927671401</v>
      </c>
      <c r="G905" s="41">
        <f t="shared" si="106"/>
        <v>347983121314.73334</v>
      </c>
      <c r="H905" s="28">
        <f>LN(Data[[#This Row],[Metcalfe
(n^2)]])</f>
        <v>26.578130492401229</v>
      </c>
      <c r="I905" s="42">
        <f t="shared" si="107"/>
        <v>26.544383849242685</v>
      </c>
      <c r="J905" s="40">
        <f>Data[[#This Row],[DAA 
(n)]]*LN(Data[[#This Row],[DAA 
(n)]])</f>
        <v>7849864.1299959496</v>
      </c>
      <c r="K905" s="40">
        <f t="shared" si="108"/>
        <v>7780713.0296764486</v>
      </c>
      <c r="L905" s="29">
        <f>LN(Data[[#This Row],[MA'[n*ln(n)']
30d]])</f>
        <v>15.867158541013726</v>
      </c>
      <c r="M905" s="43">
        <f t="shared" si="109"/>
        <v>15.893631169225531</v>
      </c>
      <c r="N905" s="40">
        <f>Data[[#This Row],[DAA 
(n)]]^1.5</f>
        <v>453995511.45825452</v>
      </c>
      <c r="O905" s="40">
        <f t="shared" si="110"/>
        <v>450617045.45301747</v>
      </c>
      <c r="P905" s="43">
        <f>LN(Data[[#This Row],[MA'[n^1.5']]])</f>
        <v>19.926128413593631</v>
      </c>
      <c r="Q905" s="43">
        <f t="shared" si="111"/>
        <v>19.962914269164738</v>
      </c>
      <c r="R905" s="30">
        <f>$O$1+$O$2*Data[[#This Row],[MA'[ln(n^2)']]]</f>
        <v>26.544383849242685</v>
      </c>
      <c r="S905" s="30">
        <f>$Q$1+$Q$2*Data[[#This Row],[MA'[ln(n*ln(n))']]]</f>
        <v>22.744491429222123</v>
      </c>
      <c r="T905" s="31">
        <f>$O$3*Data[[#This Row],[Metcalfe
(n^2)]]</f>
        <v>181442389128.52002</v>
      </c>
      <c r="U905" s="31">
        <f t="shared" si="112"/>
        <v>180951223083.66132</v>
      </c>
      <c r="V905" s="30">
        <f>LN(Data[[#This Row],[MA'[NVA']
30d]]/Data[[#This Row],[MA'[NVMetcalfe calc']]])</f>
        <v>-0.38816633790267696</v>
      </c>
      <c r="W905" s="30">
        <f>$Q$3+Data[[#This Row],[NVM
(scaled)]]/((Data[[#This Row],[Upper Bound]]-Data[[#This Row],[Lower Bound]])/2)</f>
        <v>0.38569614347104253</v>
      </c>
      <c r="X905" s="30">
        <f>(Data[[#This Row],[Upper Bound]]+Data[[#This Row],[Lower Bound]])/2</f>
        <v>24.644437639232404</v>
      </c>
      <c r="Y905" s="32">
        <f>LN(Data[[#This Row],[NVActual]]/Data[[#This Row],[MA'[n^2']
30d]])</f>
        <v>-1.1026325882038044</v>
      </c>
      <c r="Z905" s="32">
        <f>LN(Data[[#This Row],[NVActual]]/Data[[#This Row],[MA'[n*ln(n)']
30d]])</f>
        <v>9.6056286843579404</v>
      </c>
      <c r="AA905" s="32">
        <f>LN(Data[[#This Row],[NVActual]]/Data[[#This Row],[MA'[n^1.5']]])</f>
        <v>5.546658811778034</v>
      </c>
      <c r="AB905" s="32">
        <f>LN(Data[[#This Row],[NVActual]]/Data[[#This Row],[Metcalfe
(n^2)]])</f>
        <v>-1.1053432670295635</v>
      </c>
      <c r="AC905" s="34">
        <f>1+Data[[#This Row],[MA'[NVMetcalfe calc']]]/((Data[[#This Row],[NVM_norm
(scaled)]]-Data[[#This Row],[NV_fund.]])/2)</f>
        <v>-14918434503.549896</v>
      </c>
    </row>
    <row r="906" spans="1:29" x14ac:dyDescent="0.2">
      <c r="A906" s="23">
        <v>43270</v>
      </c>
      <c r="B906" s="24">
        <v>115141762287.19099</v>
      </c>
      <c r="C906" s="24">
        <f t="shared" si="105"/>
        <v>123660610708.2859</v>
      </c>
      <c r="D906" s="25">
        <f>LN(Data[[#This Row],[NVActual]])</f>
        <v>25.469429921680479</v>
      </c>
      <c r="E906" s="26">
        <v>628857</v>
      </c>
      <c r="F906" s="40">
        <f>Data[[#This Row],[DAA 
(n)]]^2</f>
        <v>395461126449</v>
      </c>
      <c r="G906" s="41">
        <f t="shared" si="106"/>
        <v>349179134542.73334</v>
      </c>
      <c r="H906" s="28">
        <f>LN(Data[[#This Row],[Metcalfe
(n^2)]])</f>
        <v>26.703318329687473</v>
      </c>
      <c r="I906" s="42">
        <f t="shared" si="107"/>
        <v>26.547646516925326</v>
      </c>
      <c r="J906" s="40">
        <f>Data[[#This Row],[DAA 
(n)]]*LN(Data[[#This Row],[DAA 
(n)]])</f>
        <v>8396284.3274261374</v>
      </c>
      <c r="K906" s="40">
        <f t="shared" si="108"/>
        <v>7794849.2742040483</v>
      </c>
      <c r="L906" s="29">
        <f>LN(Data[[#This Row],[MA'[n*ln(n)']
30d]])</f>
        <v>15.868973724072063</v>
      </c>
      <c r="M906" s="43">
        <f t="shared" si="109"/>
        <v>15.895931742866699</v>
      </c>
      <c r="N906" s="40">
        <f>Data[[#This Row],[DAA 
(n)]]^1.5</f>
        <v>498686773.03026438</v>
      </c>
      <c r="O906" s="40">
        <f t="shared" si="110"/>
        <v>451769765.80516183</v>
      </c>
      <c r="P906" s="43">
        <f>LN(Data[[#This Row],[MA'[n^1.5']]])</f>
        <v>19.928683240337019</v>
      </c>
      <c r="Q906" s="43">
        <f t="shared" si="111"/>
        <v>19.966118095644735</v>
      </c>
      <c r="R906" s="30">
        <f>$O$1+$O$2*Data[[#This Row],[MA'[ln(n^2)']]]</f>
        <v>26.547646516925326</v>
      </c>
      <c r="S906" s="30">
        <f>$Q$1+$Q$2*Data[[#This Row],[MA'[ln(n*ln(n))']]]</f>
        <v>22.748287375730051</v>
      </c>
      <c r="T906" s="31">
        <f>$O$3*Data[[#This Row],[Metcalfe
(n^2)]]</f>
        <v>205639785753.48001</v>
      </c>
      <c r="U906" s="31">
        <f t="shared" si="112"/>
        <v>181573149962.22131</v>
      </c>
      <c r="V906" s="30">
        <f>LN(Data[[#This Row],[MA'[NVA']
30d]]/Data[[#This Row],[MA'[NVMetcalfe calc']]])</f>
        <v>-0.38411779987858075</v>
      </c>
      <c r="W906" s="30">
        <f>$Q$3+Data[[#This Row],[NVM
(scaled)]]/((Data[[#This Row],[Upper Bound]]-Data[[#This Row],[Lower Bound]])/2)</f>
        <v>0.38779863624172273</v>
      </c>
      <c r="X906" s="30">
        <f>(Data[[#This Row],[Upper Bound]]+Data[[#This Row],[Lower Bound]])/2</f>
        <v>24.647966946327688</v>
      </c>
      <c r="Y906" s="29">
        <f>LN(Data[[#This Row],[NVActual]]/Data[[#This Row],[MA'[n^2']
30d]])</f>
        <v>-1.1094209852775705</v>
      </c>
      <c r="Z906" s="29">
        <f>LN(Data[[#This Row],[NVActual]]/Data[[#This Row],[MA'[n*ln(n)']
30d]])</f>
        <v>9.6004561976084162</v>
      </c>
      <c r="AA906" s="29">
        <f>LN(Data[[#This Row],[NVActual]]/Data[[#This Row],[MA'[n^1.5']]])</f>
        <v>5.5407466813434603</v>
      </c>
      <c r="AB906" s="29">
        <f>LN(Data[[#This Row],[NVActual]]/Data[[#This Row],[Metcalfe
(n^2)]])</f>
        <v>-1.2338884080069932</v>
      </c>
      <c r="AC906" s="26">
        <f>1+Data[[#This Row],[MA'[NVMetcalfe calc']]]/((Data[[#This Row],[NVM_norm
(scaled)]]-Data[[#This Row],[NV_fund.]])/2)</f>
        <v>-14968828544.7388</v>
      </c>
    </row>
    <row r="907" spans="1:29" x14ac:dyDescent="0.2">
      <c r="A907" s="23">
        <v>43269</v>
      </c>
      <c r="B907" s="24">
        <v>114661508290.825</v>
      </c>
      <c r="C907" s="24">
        <f t="shared" si="105"/>
        <v>124659210138.56717</v>
      </c>
      <c r="D907" s="25">
        <f>LN(Data[[#This Row],[NVActual]])</f>
        <v>25.465250218803977</v>
      </c>
      <c r="E907" s="26">
        <v>569167</v>
      </c>
      <c r="F907" s="40">
        <f>Data[[#This Row],[DAA 
(n)]]^2</f>
        <v>323951073889</v>
      </c>
      <c r="G907" s="41">
        <f t="shared" si="106"/>
        <v>343774717250.46667</v>
      </c>
      <c r="H907" s="28">
        <f>LN(Data[[#This Row],[Metcalfe
(n^2)]])</f>
        <v>26.503858334820677</v>
      </c>
      <c r="I907" s="42">
        <f t="shared" si="107"/>
        <v>26.530059693613104</v>
      </c>
      <c r="J907" s="40">
        <f>Data[[#This Row],[DAA 
(n)]]*LN(Data[[#This Row],[DAA 
(n)]])</f>
        <v>7542560.76842744</v>
      </c>
      <c r="K907" s="40">
        <f t="shared" si="108"/>
        <v>7725705.5114182401</v>
      </c>
      <c r="L907" s="29">
        <f>LN(Data[[#This Row],[MA'[n*ln(n)']
30d]])</f>
        <v>15.860063704916834</v>
      </c>
      <c r="M907" s="43">
        <f t="shared" si="109"/>
        <v>15.89813818068569</v>
      </c>
      <c r="N907" s="40">
        <f>Data[[#This Row],[DAA 
(n)]]^1.5</f>
        <v>429397555.73615062</v>
      </c>
      <c r="O907" s="40">
        <f t="shared" si="110"/>
        <v>446337508.54209059</v>
      </c>
      <c r="P907" s="43">
        <f>LN(Data[[#This Row],[MA'[n^1.5']]])</f>
        <v>19.916585969406821</v>
      </c>
      <c r="Q907" s="43">
        <f t="shared" si="111"/>
        <v>19.969190470993802</v>
      </c>
      <c r="R907" s="30">
        <f>$O$1+$O$2*Data[[#This Row],[MA'[ln(n^2)']]]</f>
        <v>26.530059693613104</v>
      </c>
      <c r="S907" s="30">
        <f>$Q$1+$Q$2*Data[[#This Row],[MA'[ln(n*ln(n))']]]</f>
        <v>22.751927998131386</v>
      </c>
      <c r="T907" s="31">
        <f>$O$3*Data[[#This Row],[Metcalfe
(n^2)]]</f>
        <v>168454558422.28</v>
      </c>
      <c r="U907" s="31">
        <f t="shared" si="112"/>
        <v>178762852970.24268</v>
      </c>
      <c r="V907" s="30">
        <f>LN(Data[[#This Row],[MA'[NVA']
30d]]/Data[[#This Row],[MA'[NVMetcalfe calc']]])</f>
        <v>-0.36047638848281977</v>
      </c>
      <c r="W907" s="30">
        <f>$Q$3+Data[[#This Row],[NVM
(scaled)]]/((Data[[#This Row],[Upper Bound]]-Data[[#This Row],[Lower Bound]])/2)</f>
        <v>0.39917743607830569</v>
      </c>
      <c r="X907" s="30">
        <f>(Data[[#This Row],[Upper Bound]]+Data[[#This Row],[Lower Bound]])/2</f>
        <v>24.640993845872245</v>
      </c>
      <c r="Y907" s="32">
        <f>LN(Data[[#This Row],[NVActual]]/Data[[#This Row],[MA'[n^2']
30d]])</f>
        <v>-1.0980021692668234</v>
      </c>
      <c r="Z907" s="32">
        <f>LN(Data[[#This Row],[NVActual]]/Data[[#This Row],[MA'[n*ln(n)']
30d]])</f>
        <v>9.6051865138871424</v>
      </c>
      <c r="AA907" s="32">
        <f>LN(Data[[#This Row],[NVActual]]/Data[[#This Row],[MA'[n^1.5']]])</f>
        <v>5.5486642493971585</v>
      </c>
      <c r="AB907" s="32">
        <f>LN(Data[[#This Row],[NVActual]]/Data[[#This Row],[Metcalfe
(n^2)]])</f>
        <v>-1.0386081160166984</v>
      </c>
      <c r="AC907" s="34">
        <f>1+Data[[#This Row],[MA'[NVMetcalfe calc']]]/((Data[[#This Row],[NVM_norm
(scaled)]]-Data[[#This Row],[NV_fund.]])/2)</f>
        <v>-14748305154.716026</v>
      </c>
    </row>
    <row r="908" spans="1:29" x14ac:dyDescent="0.2">
      <c r="A908" s="23">
        <v>43268</v>
      </c>
      <c r="B908" s="24">
        <v>110281113097.914</v>
      </c>
      <c r="C908" s="24">
        <f t="shared" ref="C908:C971" si="113">AVERAGE(B908:B937)</f>
        <v>125511442252.77232</v>
      </c>
      <c r="D908" s="25">
        <f>LN(Data[[#This Row],[NVActual]])</f>
        <v>25.426298516430776</v>
      </c>
      <c r="E908" s="26">
        <v>439145</v>
      </c>
      <c r="F908" s="40">
        <f>Data[[#This Row],[DAA 
(n)]]^2</f>
        <v>192848331025</v>
      </c>
      <c r="G908" s="41">
        <f t="shared" ref="G908:G971" si="114">AVERAGE(F908:F937)</f>
        <v>341323287002.96667</v>
      </c>
      <c r="H908" s="28">
        <f>LN(Data[[#This Row],[Metcalfe
(n^2)]])</f>
        <v>25.985169867298225</v>
      </c>
      <c r="I908" s="42">
        <f t="shared" ref="I908:I971" si="115">AVERAGE(H908:H937)</f>
        <v>26.52147635209624</v>
      </c>
      <c r="J908" s="40">
        <f>Data[[#This Row],[DAA 
(n)]]*LN(Data[[#This Row],[DAA 
(n)]])</f>
        <v>5705628.7106873393</v>
      </c>
      <c r="K908" s="40">
        <f t="shared" ref="K908:K971" si="116">AVERAGE(J908:J937)</f>
        <v>7693184.9451166224</v>
      </c>
      <c r="L908" s="29">
        <f>LN(Data[[#This Row],[MA'[n*ln(n)']
30d]])</f>
        <v>15.855845422853596</v>
      </c>
      <c r="M908" s="43">
        <f t="shared" ref="M908:M971" si="117">AVERAGE(L908:L937)</f>
        <v>15.900979893021043</v>
      </c>
      <c r="N908" s="40">
        <f>Data[[#This Row],[DAA 
(n)]]^1.5</f>
        <v>291012680.69961047</v>
      </c>
      <c r="O908" s="40">
        <f t="shared" ref="O908:O971" si="118">AVERAGE(N908:N937)</f>
        <v>443823797.6246264</v>
      </c>
      <c r="P908" s="43">
        <f>LN(Data[[#This Row],[MA'[n^1.5']]])</f>
        <v>19.91093818943304</v>
      </c>
      <c r="Q908" s="43">
        <f t="shared" ref="Q908:Q971" si="119">AVERAGE(P908:P937)</f>
        <v>19.973117659064776</v>
      </c>
      <c r="R908" s="30">
        <f>$O$1+$O$2*Data[[#This Row],[MA'[ln(n^2)']]]</f>
        <v>26.52147635209624</v>
      </c>
      <c r="S908" s="30">
        <f>$Q$1+$Q$2*Data[[#This Row],[MA'[ln(n*ln(n))']]]</f>
        <v>22.75661682348472</v>
      </c>
      <c r="T908" s="31">
        <f>$O$3*Data[[#This Row],[Metcalfe
(n^2)]]</f>
        <v>100281132133</v>
      </c>
      <c r="U908" s="31">
        <f t="shared" si="112"/>
        <v>177488109241.54266</v>
      </c>
      <c r="V908" s="30">
        <f>LN(Data[[#This Row],[MA'[NVA']
30d]]/Data[[#This Row],[MA'[NVMetcalfe calc']]])</f>
        <v>-0.34650668873836921</v>
      </c>
      <c r="W908" s="30">
        <f>$Q$3+Data[[#This Row],[NVM
(scaled)]]/((Data[[#This Row],[Upper Bound]]-Data[[#This Row],[Lower Bound]])/2)</f>
        <v>0.40592583409550959</v>
      </c>
      <c r="X908" s="30">
        <f>(Data[[#This Row],[Upper Bound]]+Data[[#This Row],[Lower Bound]])/2</f>
        <v>24.639046587790482</v>
      </c>
      <c r="Y908" s="29">
        <f>LN(Data[[#This Row],[NVActual]]/Data[[#This Row],[MA'[n^2']
30d]])</f>
        <v>-1.1297974044053352</v>
      </c>
      <c r="Z908" s="29">
        <f>LN(Data[[#This Row],[NVActual]]/Data[[#This Row],[MA'[n*ln(n)']
30d]])</f>
        <v>9.5704530935771785</v>
      </c>
      <c r="AA908" s="29">
        <f>LN(Data[[#This Row],[NVActual]]/Data[[#This Row],[MA'[n^1.5']]])</f>
        <v>5.5153603269977367</v>
      </c>
      <c r="AB908" s="29">
        <f>LN(Data[[#This Row],[NVActual]]/Data[[#This Row],[Metcalfe
(n^2)]])</f>
        <v>-0.55887135086745121</v>
      </c>
      <c r="AC908" s="26">
        <f>1+Data[[#This Row],[MA'[NVMetcalfe calc']]]/((Data[[#This Row],[NVM_norm
(scaled)]]-Data[[#This Row],[NV_fund.]])/2)</f>
        <v>-14648390608.325872</v>
      </c>
    </row>
    <row r="909" spans="1:29" x14ac:dyDescent="0.2">
      <c r="A909" s="23">
        <v>43267</v>
      </c>
      <c r="B909" s="24">
        <v>111048372304.36099</v>
      </c>
      <c r="C909" s="24">
        <f t="shared" si="113"/>
        <v>126512881011.52295</v>
      </c>
      <c r="D909" s="25">
        <f>LN(Data[[#This Row],[NVActual]])</f>
        <v>25.433231729857148</v>
      </c>
      <c r="E909" s="26">
        <v>434955</v>
      </c>
      <c r="F909" s="40">
        <f>Data[[#This Row],[DAA 
(n)]]^2</f>
        <v>189185852025</v>
      </c>
      <c r="G909" s="41">
        <f t="shared" si="114"/>
        <v>351317971926.26666</v>
      </c>
      <c r="H909" s="28">
        <f>LN(Data[[#This Row],[Metcalfe
(n^2)]])</f>
        <v>25.965995712887633</v>
      </c>
      <c r="I909" s="42">
        <f t="shared" si="115"/>
        <v>26.552742147657526</v>
      </c>
      <c r="J909" s="40">
        <f>Data[[#This Row],[DAA 
(n)]]*LN(Data[[#This Row],[DAA 
(n)]])</f>
        <v>5647019.8326495206</v>
      </c>
      <c r="K909" s="40">
        <f t="shared" si="116"/>
        <v>7817961.3081533425</v>
      </c>
      <c r="L909" s="29">
        <f>LN(Data[[#This Row],[MA'[n*ln(n)']
30d]])</f>
        <v>15.871934376250564</v>
      </c>
      <c r="M909" s="43">
        <f t="shared" si="117"/>
        <v>15.904257282139181</v>
      </c>
      <c r="N909" s="40">
        <f>Data[[#This Row],[DAA 
(n)]]^1.5</f>
        <v>286857686.43620777</v>
      </c>
      <c r="O909" s="40">
        <f t="shared" si="118"/>
        <v>453725732.85335803</v>
      </c>
      <c r="P909" s="43">
        <f>LN(Data[[#This Row],[MA'[n^1.5']]])</f>
        <v>19.933003460798243</v>
      </c>
      <c r="Q909" s="43">
        <f t="shared" si="119"/>
        <v>19.977627761367994</v>
      </c>
      <c r="R909" s="30">
        <f>$O$1+$O$2*Data[[#This Row],[MA'[ln(n^2)']]]</f>
        <v>26.552742147657526</v>
      </c>
      <c r="S909" s="30">
        <f>$Q$1+$Q$2*Data[[#This Row],[MA'[ln(n*ln(n))']]]</f>
        <v>22.762024515529646</v>
      </c>
      <c r="T909" s="31">
        <f>$O$3*Data[[#This Row],[Metcalfe
(n^2)]]</f>
        <v>98376643053</v>
      </c>
      <c r="U909" s="31">
        <f t="shared" si="112"/>
        <v>182685345401.65869</v>
      </c>
      <c r="V909" s="30">
        <f>LN(Data[[#This Row],[MA'[NVA']
30d]]/Data[[#This Row],[MA'[NVMetcalfe calc']]])</f>
        <v>-0.36742111973894087</v>
      </c>
      <c r="W909" s="30">
        <f>$Q$3+Data[[#This Row],[NVM
(scaled)]]/((Data[[#This Row],[Upper Bound]]-Data[[#This Row],[Lower Bound]])/2)</f>
        <v>0.39614693290531749</v>
      </c>
      <c r="X909" s="30">
        <f>(Data[[#This Row],[Upper Bound]]+Data[[#This Row],[Lower Bound]])/2</f>
        <v>24.657383331593586</v>
      </c>
      <c r="Y909" s="32">
        <f>LN(Data[[#This Row],[NVActual]]/Data[[#This Row],[MA'[n^2']
30d]])</f>
        <v>-1.1517258233965548</v>
      </c>
      <c r="Z909" s="32">
        <f>LN(Data[[#This Row],[NVActual]]/Data[[#This Row],[MA'[n*ln(n)']
30d]])</f>
        <v>9.5612973536065837</v>
      </c>
      <c r="AA909" s="32">
        <f>LN(Data[[#This Row],[NVActual]]/Data[[#This Row],[MA'[n^1.5']]])</f>
        <v>5.5002282690589048</v>
      </c>
      <c r="AB909" s="32">
        <f>LN(Data[[#This Row],[NVActual]]/Data[[#This Row],[Metcalfe
(n^2)]])</f>
        <v>-0.53276398303048456</v>
      </c>
      <c r="AC909" s="34">
        <f>1+Data[[#This Row],[MA'[NVMetcalfe calc']]]/((Data[[#This Row],[NVM_norm
(scaled)]]-Data[[#This Row],[NV_fund.]])/2)</f>
        <v>-15059854525.749176</v>
      </c>
    </row>
    <row r="910" spans="1:29" x14ac:dyDescent="0.2">
      <c r="A910" s="23">
        <v>43266</v>
      </c>
      <c r="B910" s="24">
        <v>109358651149.162</v>
      </c>
      <c r="C910" s="24">
        <f t="shared" si="113"/>
        <v>127383182127.75513</v>
      </c>
      <c r="D910" s="25">
        <f>LN(Data[[#This Row],[NVActual]])</f>
        <v>25.417898695243995</v>
      </c>
      <c r="E910" s="26">
        <v>613937</v>
      </c>
      <c r="F910" s="40">
        <f>Data[[#This Row],[DAA 
(n)]]^2</f>
        <v>376918639969</v>
      </c>
      <c r="G910" s="41">
        <f t="shared" si="114"/>
        <v>358481242757.96667</v>
      </c>
      <c r="H910" s="28">
        <f>LN(Data[[#This Row],[Metcalfe
(n^2)]])</f>
        <v>26.655295192003493</v>
      </c>
      <c r="I910" s="42">
        <f t="shared" si="115"/>
        <v>26.578038575798235</v>
      </c>
      <c r="J910" s="40">
        <f>Data[[#This Row],[DAA 
(n)]]*LN(Data[[#This Row],[DAA 
(n)]])</f>
        <v>8182335.9821465239</v>
      </c>
      <c r="K910" s="40">
        <f t="shared" si="116"/>
        <v>7912866.818038838</v>
      </c>
      <c r="L910" s="29">
        <f>LN(Data[[#This Row],[MA'[n*ln(n)']
30d]])</f>
        <v>15.884000703669814</v>
      </c>
      <c r="M910" s="43">
        <f t="shared" si="117"/>
        <v>15.906784598485666</v>
      </c>
      <c r="N910" s="40">
        <f>Data[[#This Row],[DAA 
(n)]]^1.5</f>
        <v>481045007.31911612</v>
      </c>
      <c r="O910" s="40">
        <f t="shared" si="118"/>
        <v>461057809.1088661</v>
      </c>
      <c r="P910" s="43">
        <f>LN(Data[[#This Row],[MA'[n^1.5']]])</f>
        <v>19.949033992467552</v>
      </c>
      <c r="Q910" s="43">
        <f t="shared" si="119"/>
        <v>19.981102757117096</v>
      </c>
      <c r="R910" s="30">
        <f>$O$1+$O$2*Data[[#This Row],[MA'[ln(n^2)']]]</f>
        <v>26.578038575798235</v>
      </c>
      <c r="S910" s="30">
        <f>$Q$1+$Q$2*Data[[#This Row],[MA'[ln(n*ln(n))']]]</f>
        <v>22.766194587501349</v>
      </c>
      <c r="T910" s="31">
        <f>$O$3*Data[[#This Row],[Metcalfe
(n^2)]]</f>
        <v>195997692783.88</v>
      </c>
      <c r="U910" s="31">
        <f t="shared" si="112"/>
        <v>186410246234.1427</v>
      </c>
      <c r="V910" s="30">
        <f>LN(Data[[#This Row],[MA'[NVA']
30d]]/Data[[#This Row],[MA'[NVMetcalfe calc']]])</f>
        <v>-0.38075014380021593</v>
      </c>
      <c r="W910" s="30">
        <f>$Q$3+Data[[#This Row],[NVM
(scaled)]]/((Data[[#This Row],[Upper Bound]]-Data[[#This Row],[Lower Bound]])/2)</f>
        <v>0.39022784512210146</v>
      </c>
      <c r="X910" s="30">
        <f>(Data[[#This Row],[Upper Bound]]+Data[[#This Row],[Lower Bound]])/2</f>
        <v>24.672116581649792</v>
      </c>
      <c r="Y910" s="29">
        <f>LN(Data[[#This Row],[NVActual]]/Data[[#This Row],[MA'[n^2']
30d]])</f>
        <v>-1.1872434789171153</v>
      </c>
      <c r="Z910" s="29">
        <f>LN(Data[[#This Row],[NVActual]]/Data[[#This Row],[MA'[n*ln(n)']
30d]])</f>
        <v>9.5338979915741806</v>
      </c>
      <c r="AA910" s="29">
        <f>LN(Data[[#This Row],[NVActual]]/Data[[#This Row],[MA'[n^1.5']]])</f>
        <v>5.4688647027764432</v>
      </c>
      <c r="AB910" s="29">
        <f>LN(Data[[#This Row],[NVActual]]/Data[[#This Row],[Metcalfe
(n^2)]])</f>
        <v>-1.2373964967594955</v>
      </c>
      <c r="AC910" s="26">
        <f>1+Data[[#This Row],[MA'[NVMetcalfe calc']]]/((Data[[#This Row],[NVM_norm
(scaled)]]-Data[[#This Row],[NV_fund.]])/2)</f>
        <v>-15353850620.489946</v>
      </c>
    </row>
    <row r="911" spans="1:29" x14ac:dyDescent="0.2">
      <c r="A911" s="23">
        <v>43265</v>
      </c>
      <c r="B911" s="24">
        <v>113249928089.994</v>
      </c>
      <c r="C911" s="24">
        <f t="shared" si="113"/>
        <v>128464866672.01231</v>
      </c>
      <c r="D911" s="25">
        <f>LN(Data[[#This Row],[NVActual]])</f>
        <v>25.452862966342412</v>
      </c>
      <c r="E911" s="26">
        <v>586144</v>
      </c>
      <c r="F911" s="40">
        <f>Data[[#This Row],[DAA 
(n)]]^2</f>
        <v>343564788736</v>
      </c>
      <c r="G911" s="41">
        <f t="shared" si="114"/>
        <v>358623503572.63336</v>
      </c>
      <c r="H911" s="28">
        <f>LN(Data[[#This Row],[Metcalfe
(n^2)]])</f>
        <v>26.562641544319888</v>
      </c>
      <c r="I911" s="42">
        <f t="shared" si="115"/>
        <v>26.578413886073111</v>
      </c>
      <c r="J911" s="40">
        <f>Data[[#This Row],[DAA 
(n)]]*LN(Data[[#This Row],[DAA 
(n)]])</f>
        <v>7784766.4826769186</v>
      </c>
      <c r="K911" s="40">
        <f t="shared" si="116"/>
        <v>7914522.4644359155</v>
      </c>
      <c r="L911" s="29">
        <f>LN(Data[[#This Row],[MA'[n*ln(n)']
30d]])</f>
        <v>15.884209916493683</v>
      </c>
      <c r="M911" s="43">
        <f t="shared" si="117"/>
        <v>15.908869270440574</v>
      </c>
      <c r="N911" s="40">
        <f>Data[[#This Row],[DAA 
(n)]]^1.5</f>
        <v>448752091.39220095</v>
      </c>
      <c r="O911" s="40">
        <f t="shared" si="118"/>
        <v>461193788.28807271</v>
      </c>
      <c r="P911" s="43">
        <f>LN(Data[[#This Row],[MA'[n^1.5']]])</f>
        <v>19.949328877682337</v>
      </c>
      <c r="Q911" s="43">
        <f t="shared" si="119"/>
        <v>19.983987412828906</v>
      </c>
      <c r="R911" s="30">
        <f>$O$1+$O$2*Data[[#This Row],[MA'[ln(n^2)']]]</f>
        <v>26.578413886073111</v>
      </c>
      <c r="S911" s="30">
        <f>$Q$1+$Q$2*Data[[#This Row],[MA'[ln(n*ln(n))']]]</f>
        <v>22.769634296226947</v>
      </c>
      <c r="T911" s="31">
        <f>$O$3*Data[[#This Row],[Metcalfe
(n^2)]]</f>
        <v>178653690142.72</v>
      </c>
      <c r="U911" s="31">
        <f t="shared" si="112"/>
        <v>186484221857.76935</v>
      </c>
      <c r="V911" s="30">
        <f>LN(Data[[#This Row],[MA'[NVA']
30d]]/Data[[#This Row],[MA'[NVMetcalfe calc']]])</f>
        <v>-0.37269117836725735</v>
      </c>
      <c r="W911" s="30">
        <f>$Q$3+Data[[#This Row],[NVM
(scaled)]]/((Data[[#This Row],[Upper Bound]]-Data[[#This Row],[Lower Bound]])/2)</f>
        <v>0.39429889964711229</v>
      </c>
      <c r="X911" s="30">
        <f>(Data[[#This Row],[Upper Bound]]+Data[[#This Row],[Lower Bound]])/2</f>
        <v>24.674024091150031</v>
      </c>
      <c r="Y911" s="32">
        <f>LN(Data[[#This Row],[NVActual]]/Data[[#This Row],[MA'[n^2']
30d]])</f>
        <v>-1.1526759722168172</v>
      </c>
      <c r="Z911" s="32">
        <f>LN(Data[[#This Row],[NVActual]]/Data[[#This Row],[MA'[n*ln(n)']
30d]])</f>
        <v>9.5686530498487308</v>
      </c>
      <c r="AA911" s="32">
        <f>LN(Data[[#This Row],[NVActual]]/Data[[#This Row],[MA'[n^1.5']]])</f>
        <v>5.5035340886600759</v>
      </c>
      <c r="AB911" s="32">
        <f>LN(Data[[#This Row],[NVActual]]/Data[[#This Row],[Metcalfe
(n^2)]])</f>
        <v>-1.1097785779774743</v>
      </c>
      <c r="AC911" s="34">
        <f>1+Data[[#This Row],[MA'[NVMetcalfe calc']]]/((Data[[#This Row],[NVM_norm
(scaled)]]-Data[[#This Row],[NV_fund.]])/2)</f>
        <v>-15361312401.582918</v>
      </c>
    </row>
    <row r="912" spans="1:29" x14ac:dyDescent="0.2">
      <c r="A912" s="23">
        <v>43264</v>
      </c>
      <c r="B912" s="24">
        <v>107749904146.94701</v>
      </c>
      <c r="C912" s="24">
        <f t="shared" si="113"/>
        <v>129507464693.29637</v>
      </c>
      <c r="D912" s="25">
        <f>LN(Data[[#This Row],[NVActual]])</f>
        <v>25.403078676342375</v>
      </c>
      <c r="E912" s="26">
        <v>660241</v>
      </c>
      <c r="F912" s="40">
        <f>Data[[#This Row],[DAA 
(n)]]^2</f>
        <v>435918178081</v>
      </c>
      <c r="G912" s="41">
        <f t="shared" si="114"/>
        <v>360156202164.63336</v>
      </c>
      <c r="H912" s="28">
        <f>LN(Data[[#This Row],[Metcalfe
(n^2)]])</f>
        <v>26.800720397732341</v>
      </c>
      <c r="I912" s="42">
        <f t="shared" si="115"/>
        <v>26.582600739417252</v>
      </c>
      <c r="J912" s="40">
        <f>Data[[#This Row],[DAA 
(n)]]*LN(Data[[#This Row],[DAA 
(n)]])</f>
        <v>8847467.2180595994</v>
      </c>
      <c r="K912" s="40">
        <f t="shared" si="116"/>
        <v>7932648.5120111797</v>
      </c>
      <c r="L912" s="29">
        <f>LN(Data[[#This Row],[MA'[n*ln(n)']
30d]])</f>
        <v>15.886497524232237</v>
      </c>
      <c r="M912" s="43">
        <f t="shared" si="117"/>
        <v>15.911143971440261</v>
      </c>
      <c r="N912" s="40">
        <f>Data[[#This Row],[DAA 
(n)]]^1.5</f>
        <v>536480245.50245935</v>
      </c>
      <c r="O912" s="40">
        <f t="shared" si="118"/>
        <v>462671440.59550554</v>
      </c>
      <c r="P912" s="43">
        <f>LN(Data[[#This Row],[MA'[n^1.5']]])</f>
        <v>19.95252772859968</v>
      </c>
      <c r="Q912" s="43">
        <f t="shared" si="119"/>
        <v>19.987142872900982</v>
      </c>
      <c r="R912" s="30">
        <f>$O$1+$O$2*Data[[#This Row],[MA'[ln(n^2)']]]</f>
        <v>26.582600739417252</v>
      </c>
      <c r="S912" s="30">
        <f>$Q$1+$Q$2*Data[[#This Row],[MA'[ln(n*ln(n))']]]</f>
        <v>22.773387552876429</v>
      </c>
      <c r="T912" s="31">
        <f>$O$3*Data[[#This Row],[Metcalfe
(n^2)]]</f>
        <v>226677452602.12</v>
      </c>
      <c r="U912" s="31">
        <f t="shared" si="112"/>
        <v>187281225125.60938</v>
      </c>
      <c r="V912" s="30">
        <f>LN(Data[[#This Row],[MA'[NVA']
30d]]/Data[[#This Row],[MA'[NVMetcalfe calc']]])</f>
        <v>-0.36887284294246936</v>
      </c>
      <c r="W912" s="30">
        <f>$Q$3+Data[[#This Row],[NVM
(scaled)]]/((Data[[#This Row],[Upper Bound]]-Data[[#This Row],[Lower Bound]])/2)</f>
        <v>0.39632596555854849</v>
      </c>
      <c r="X912" s="30">
        <f>(Data[[#This Row],[Upper Bound]]+Data[[#This Row],[Lower Bound]])/2</f>
        <v>24.67799414614684</v>
      </c>
      <c r="Y912" s="29">
        <f>LN(Data[[#This Row],[NVActual]]/Data[[#This Row],[MA'[n^2']
30d]])</f>
        <v>-1.2067249928507797</v>
      </c>
      <c r="Z912" s="29">
        <f>LN(Data[[#This Row],[NVActual]]/Data[[#This Row],[MA'[n*ln(n)']
30d]])</f>
        <v>9.5165811521101382</v>
      </c>
      <c r="AA912" s="29">
        <f>LN(Data[[#This Row],[NVActual]]/Data[[#This Row],[MA'[n^1.5']]])</f>
        <v>5.4505509477426957</v>
      </c>
      <c r="AB912" s="29">
        <f>LN(Data[[#This Row],[NVActual]]/Data[[#This Row],[Metcalfe
(n^2)]])</f>
        <v>-1.3976417213899663</v>
      </c>
      <c r="AC912" s="26">
        <f>1+Data[[#This Row],[MA'[NVMetcalfe calc']]]/((Data[[#This Row],[NVM_norm
(scaled)]]-Data[[#This Row],[NV_fund.]])/2)</f>
        <v>-15425729708.569895</v>
      </c>
    </row>
    <row r="913" spans="1:29" x14ac:dyDescent="0.2">
      <c r="A913" s="23">
        <v>43263</v>
      </c>
      <c r="B913" s="24">
        <v>111487110038.58099</v>
      </c>
      <c r="C913" s="24">
        <f t="shared" si="113"/>
        <v>130838262444.1476</v>
      </c>
      <c r="D913" s="25">
        <f>LN(Data[[#This Row],[NVActual]])</f>
        <v>25.43717481612866</v>
      </c>
      <c r="E913" s="26">
        <v>662032</v>
      </c>
      <c r="F913" s="40">
        <f>Data[[#This Row],[DAA 
(n)]]^2</f>
        <v>438286369024</v>
      </c>
      <c r="G913" s="41">
        <f t="shared" si="114"/>
        <v>359329835590.73334</v>
      </c>
      <c r="H913" s="28">
        <f>LN(Data[[#This Row],[Metcalfe
(n^2)]])</f>
        <v>26.806138344238928</v>
      </c>
      <c r="I913" s="42">
        <f t="shared" si="115"/>
        <v>26.580649007695065</v>
      </c>
      <c r="J913" s="40">
        <f>Data[[#This Row],[DAA 
(n)]]*LN(Data[[#This Row],[DAA 
(n)]])</f>
        <v>8873260.6901565921</v>
      </c>
      <c r="K913" s="40">
        <f t="shared" si="116"/>
        <v>7923514.0125803668</v>
      </c>
      <c r="L913" s="29">
        <f>LN(Data[[#This Row],[MA'[n*ln(n)']
30d]])</f>
        <v>15.885345353847107</v>
      </c>
      <c r="M913" s="43">
        <f t="shared" si="117"/>
        <v>15.913278625853907</v>
      </c>
      <c r="N913" s="40">
        <f>Data[[#This Row],[DAA 
(n)]]^1.5</f>
        <v>538664646.56379306</v>
      </c>
      <c r="O913" s="40">
        <f t="shared" si="118"/>
        <v>461903134.6062035</v>
      </c>
      <c r="P913" s="43">
        <f>LN(Data[[#This Row],[MA'[n^1.5']]])</f>
        <v>19.950865761708624</v>
      </c>
      <c r="Q913" s="43">
        <f t="shared" si="119"/>
        <v>19.990104631230729</v>
      </c>
      <c r="R913" s="30">
        <f>$O$1+$O$2*Data[[#This Row],[MA'[ln(n^2)']]]</f>
        <v>26.580649007695065</v>
      </c>
      <c r="S913" s="30">
        <f>$Q$1+$Q$2*Data[[#This Row],[MA'[ln(n*ln(n))']]]</f>
        <v>22.776909732658947</v>
      </c>
      <c r="T913" s="31">
        <f>$O$3*Data[[#This Row],[Metcalfe
(n^2)]]</f>
        <v>227908911892.48001</v>
      </c>
      <c r="U913" s="31">
        <f t="shared" si="112"/>
        <v>186851514507.18134</v>
      </c>
      <c r="V913" s="30">
        <f>LN(Data[[#This Row],[MA'[NVA']
30d]]/Data[[#This Row],[MA'[NVMetcalfe calc']]])</f>
        <v>-0.3563523387922255</v>
      </c>
      <c r="W913" s="30">
        <f>$Q$3+Data[[#This Row],[NVM
(scaled)]]/((Data[[#This Row],[Upper Bound]]-Data[[#This Row],[Lower Bound]])/2)</f>
        <v>0.40263051275308992</v>
      </c>
      <c r="X913" s="30">
        <f>(Data[[#This Row],[Upper Bound]]+Data[[#This Row],[Lower Bound]])/2</f>
        <v>24.678779370177004</v>
      </c>
      <c r="Y913" s="32">
        <f>LN(Data[[#This Row],[NVActual]]/Data[[#This Row],[MA'[n^2']
30d]])</f>
        <v>-1.170331749593658</v>
      </c>
      <c r="Z913" s="32">
        <f>LN(Data[[#This Row],[NVActual]]/Data[[#This Row],[MA'[n*ln(n)']
30d]])</f>
        <v>9.5518294622815514</v>
      </c>
      <c r="AA913" s="32">
        <f>LN(Data[[#This Row],[NVActual]]/Data[[#This Row],[MA'[n^1.5']]])</f>
        <v>5.4863090544200377</v>
      </c>
      <c r="AB913" s="32">
        <f>LN(Data[[#This Row],[NVActual]]/Data[[#This Row],[Metcalfe
(n^2)]])</f>
        <v>-1.3689635281102688</v>
      </c>
      <c r="AC913" s="34">
        <f>1+Data[[#This Row],[MA'[NVMetcalfe calc']]]/((Data[[#This Row],[NVM_norm
(scaled)]]-Data[[#This Row],[NV_fund.]])/2)</f>
        <v>-15393834960.597713</v>
      </c>
    </row>
    <row r="914" spans="1:29" x14ac:dyDescent="0.2">
      <c r="A914" s="23">
        <v>43262</v>
      </c>
      <c r="B914" s="24">
        <v>116972845272.64101</v>
      </c>
      <c r="C914" s="24">
        <f t="shared" si="113"/>
        <v>132056773658.69719</v>
      </c>
      <c r="D914" s="25">
        <f>LN(Data[[#This Row],[NVActual]])</f>
        <v>25.485207653119893</v>
      </c>
      <c r="E914" s="26">
        <v>586393</v>
      </c>
      <c r="F914" s="40">
        <f>Data[[#This Row],[DAA 
(n)]]^2</f>
        <v>343856750449</v>
      </c>
      <c r="G914" s="41">
        <f t="shared" si="114"/>
        <v>352685644453.13336</v>
      </c>
      <c r="H914" s="28">
        <f>LN(Data[[#This Row],[Metcalfe
(n^2)]])</f>
        <v>26.563490984478253</v>
      </c>
      <c r="I914" s="42">
        <f t="shared" si="115"/>
        <v>26.560429885145901</v>
      </c>
      <c r="J914" s="40">
        <f>Data[[#This Row],[DAA 
(n)]]*LN(Data[[#This Row],[DAA 
(n)]])</f>
        <v>7788322.5844305782</v>
      </c>
      <c r="K914" s="40">
        <f t="shared" si="116"/>
        <v>7841193.4961406654</v>
      </c>
      <c r="L914" s="29">
        <f>LN(Data[[#This Row],[MA'[n*ln(n)']
30d]])</f>
        <v>15.874901612391124</v>
      </c>
      <c r="M914" s="43">
        <f t="shared" si="117"/>
        <v>15.915191025873273</v>
      </c>
      <c r="N914" s="40">
        <f>Data[[#This Row],[DAA 
(n)]]^1.5</f>
        <v>449038073.51497531</v>
      </c>
      <c r="O914" s="40">
        <f t="shared" si="118"/>
        <v>455340263.92490274</v>
      </c>
      <c r="P914" s="43">
        <f>LN(Data[[#This Row],[MA'[n^1.5']]])</f>
        <v>19.93655553022959</v>
      </c>
      <c r="Q914" s="43">
        <f t="shared" si="119"/>
        <v>19.992774623158233</v>
      </c>
      <c r="R914" s="30">
        <f>$O$1+$O$2*Data[[#This Row],[MA'[ln(n^2)']]]</f>
        <v>26.560429885145901</v>
      </c>
      <c r="S914" s="30">
        <f>$Q$1+$Q$2*Data[[#This Row],[MA'[ln(n*ln(n))']]]</f>
        <v>22.780065192690898</v>
      </c>
      <c r="T914" s="31">
        <f>$O$3*Data[[#This Row],[Metcalfe
(n^2)]]</f>
        <v>178805510233.48001</v>
      </c>
      <c r="U914" s="31">
        <f t="shared" si="112"/>
        <v>183396535115.62933</v>
      </c>
      <c r="V914" s="30">
        <f>LN(Data[[#This Row],[MA'[NVA']
30d]]/Data[[#This Row],[MA'[NVMetcalfe calc']]])</f>
        <v>-0.32841873355124118</v>
      </c>
      <c r="W914" s="30">
        <f>$Q$3+Data[[#This Row],[NVM
(scaled)]]/((Data[[#This Row],[Upper Bound]]-Data[[#This Row],[Lower Bound]])/2)</f>
        <v>0.41625023759918611</v>
      </c>
      <c r="X914" s="30">
        <f>(Data[[#This Row],[Upper Bound]]+Data[[#This Row],[Lower Bound]])/2</f>
        <v>24.670247538918399</v>
      </c>
      <c r="Y914" s="29">
        <f>LN(Data[[#This Row],[NVActual]]/Data[[#This Row],[MA'[n^2']
30d]])</f>
        <v>-1.1036353183777847</v>
      </c>
      <c r="Z914" s="29">
        <f>LN(Data[[#This Row],[NVActual]]/Data[[#This Row],[MA'[n*ln(n)']
30d]])</f>
        <v>9.610306040728771</v>
      </c>
      <c r="AA914" s="29">
        <f>LN(Data[[#This Row],[NVActual]]/Data[[#This Row],[MA'[n^1.5']]])</f>
        <v>5.5486521228903047</v>
      </c>
      <c r="AB914" s="29">
        <f>LN(Data[[#This Row],[NVActual]]/Data[[#This Row],[Metcalfe
(n^2)]])</f>
        <v>-1.0782833313583602</v>
      </c>
      <c r="AC914" s="26">
        <f>1+Data[[#This Row],[MA'[NVMetcalfe calc']]]/((Data[[#This Row],[NVM_norm
(scaled)]]-Data[[#This Row],[NV_fund.]])/2)</f>
        <v>-15122994599.618193</v>
      </c>
    </row>
    <row r="915" spans="1:29" x14ac:dyDescent="0.2">
      <c r="A915" s="23">
        <v>43261</v>
      </c>
      <c r="B915" s="24">
        <v>115168160673.12199</v>
      </c>
      <c r="C915" s="24">
        <f t="shared" si="113"/>
        <v>132973070168.65669</v>
      </c>
      <c r="D915" s="25">
        <f>LN(Data[[#This Row],[NVActual]])</f>
        <v>25.469659163961552</v>
      </c>
      <c r="E915" s="26">
        <v>527886</v>
      </c>
      <c r="F915" s="40">
        <f>Data[[#This Row],[DAA 
(n)]]^2</f>
        <v>278663628996</v>
      </c>
      <c r="G915" s="41">
        <f t="shared" si="114"/>
        <v>351817517271.53333</v>
      </c>
      <c r="H915" s="28">
        <f>LN(Data[[#This Row],[Metcalfe
(n^2)]])</f>
        <v>26.353271260571532</v>
      </c>
      <c r="I915" s="42">
        <f t="shared" si="115"/>
        <v>26.557804478727391</v>
      </c>
      <c r="J915" s="40">
        <f>Data[[#This Row],[DAA 
(n)]]*LN(Data[[#This Row],[DAA 
(n)]])</f>
        <v>6955761.4763290314</v>
      </c>
      <c r="K915" s="40">
        <f t="shared" si="116"/>
        <v>7830428.3995216098</v>
      </c>
      <c r="L915" s="29">
        <f>LN(Data[[#This Row],[MA'[n*ln(n)']
30d]])</f>
        <v>15.873527779052889</v>
      </c>
      <c r="M915" s="43">
        <f t="shared" si="117"/>
        <v>15.917733427094385</v>
      </c>
      <c r="N915" s="40">
        <f>Data[[#This Row],[DAA 
(n)]]^1.5</f>
        <v>383539604.80787683</v>
      </c>
      <c r="O915" s="40">
        <f t="shared" si="118"/>
        <v>454481691.631473</v>
      </c>
      <c r="P915" s="43">
        <f>LN(Data[[#This Row],[MA'[n^1.5']]])</f>
        <v>19.934668188331447</v>
      </c>
      <c r="Q915" s="43">
        <f t="shared" si="119"/>
        <v>19.996294728049126</v>
      </c>
      <c r="R915" s="30">
        <f>$O$1+$O$2*Data[[#This Row],[MA'[ln(n^2)']]]</f>
        <v>26.557804478727391</v>
      </c>
      <c r="S915" s="30">
        <f>$Q$1+$Q$2*Data[[#This Row],[MA'[ln(n*ln(n))']]]</f>
        <v>22.784260154705734</v>
      </c>
      <c r="T915" s="31">
        <f>$O$3*Data[[#This Row],[Metcalfe
(n^2)]]</f>
        <v>144905087077.92001</v>
      </c>
      <c r="U915" s="31">
        <f t="shared" si="112"/>
        <v>182945108981.19733</v>
      </c>
      <c r="V915" s="30">
        <f>LN(Data[[#This Row],[MA'[NVA']
30d]]/Data[[#This Row],[MA'[NVMetcalfe calc']]])</f>
        <v>-0.31903952913971434</v>
      </c>
      <c r="W915" s="30">
        <f>$Q$3+Data[[#This Row],[NVM
(scaled)]]/((Data[[#This Row],[Upper Bound]]-Data[[#This Row],[Lower Bound]])/2)</f>
        <v>0.42090723110961215</v>
      </c>
      <c r="X915" s="30">
        <f>(Data[[#This Row],[Upper Bound]]+Data[[#This Row],[Lower Bound]])/2</f>
        <v>24.671032316716563</v>
      </c>
      <c r="Y915" s="32">
        <f>LN(Data[[#This Row],[NVActual]]/Data[[#This Row],[MA'[n^2']
30d]])</f>
        <v>-1.1167192973162483</v>
      </c>
      <c r="Z915" s="32">
        <f>LN(Data[[#This Row],[NVActual]]/Data[[#This Row],[MA'[n*ln(n)']
30d]])</f>
        <v>9.5961313849086647</v>
      </c>
      <c r="AA915" s="32">
        <f>LN(Data[[#This Row],[NVActual]]/Data[[#This Row],[MA'[n^1.5']]])</f>
        <v>5.5349909756301079</v>
      </c>
      <c r="AB915" s="32">
        <f>LN(Data[[#This Row],[NVActual]]/Data[[#This Row],[Metcalfe
(n^2)]])</f>
        <v>-0.88361209660997919</v>
      </c>
      <c r="AC915" s="34">
        <f>1+Data[[#This Row],[MA'[NVMetcalfe calc']]]/((Data[[#This Row],[NVM_norm
(scaled)]]-Data[[#This Row],[NV_fund.]])/2)</f>
        <v>-15088178582.439949</v>
      </c>
    </row>
    <row r="916" spans="1:29" x14ac:dyDescent="0.2">
      <c r="A916" s="23">
        <v>43260</v>
      </c>
      <c r="B916" s="24">
        <v>129085427048.069</v>
      </c>
      <c r="C916" s="24">
        <f t="shared" si="113"/>
        <v>133914187961.42268</v>
      </c>
      <c r="D916" s="25">
        <f>LN(Data[[#This Row],[NVActual]])</f>
        <v>25.583740247312576</v>
      </c>
      <c r="E916" s="26">
        <v>503993</v>
      </c>
      <c r="F916" s="40">
        <f>Data[[#This Row],[DAA 
(n)]]^2</f>
        <v>254008944049</v>
      </c>
      <c r="G916" s="41">
        <f t="shared" si="114"/>
        <v>362406907996.86664</v>
      </c>
      <c r="H916" s="28">
        <f>LN(Data[[#This Row],[Metcalfe
(n^2)]])</f>
        <v>26.26063531613633</v>
      </c>
      <c r="I916" s="42">
        <f t="shared" si="115"/>
        <v>26.58316496283414</v>
      </c>
      <c r="J916" s="40">
        <f>Data[[#This Row],[DAA 
(n)]]*LN(Data[[#This Row],[DAA 
(n)]])</f>
        <v>6617588.1874427488</v>
      </c>
      <c r="K916" s="40">
        <f t="shared" si="116"/>
        <v>7947543.3323297584</v>
      </c>
      <c r="L916" s="29">
        <f>LN(Data[[#This Row],[MA'[n*ln(n)']
30d]])</f>
        <v>15.888373424074315</v>
      </c>
      <c r="M916" s="43">
        <f t="shared" si="117"/>
        <v>15.92044450867324</v>
      </c>
      <c r="N916" s="40">
        <f>Data[[#This Row],[DAA 
(n)]]^1.5</f>
        <v>357797051.04722089</v>
      </c>
      <c r="O916" s="40">
        <f t="shared" si="118"/>
        <v>464317534.14372963</v>
      </c>
      <c r="P916" s="43">
        <f>LN(Data[[#This Row],[MA'[n^1.5']]])</f>
        <v>19.956079216963126</v>
      </c>
      <c r="Q916" s="43">
        <f t="shared" si="119"/>
        <v>20.000044121934273</v>
      </c>
      <c r="R916" s="30">
        <f>$O$1+$O$2*Data[[#This Row],[MA'[ln(n^2)']]]</f>
        <v>26.58316496283414</v>
      </c>
      <c r="S916" s="30">
        <f>$Q$1+$Q$2*Data[[#This Row],[MA'[ln(n*ln(n))']]]</f>
        <v>22.788733439310846</v>
      </c>
      <c r="T916" s="31">
        <f>$O$3*Data[[#This Row],[Metcalfe
(n^2)]]</f>
        <v>132084650905.48001</v>
      </c>
      <c r="U916" s="31">
        <f t="shared" si="112"/>
        <v>188451592158.37067</v>
      </c>
      <c r="V916" s="30">
        <f>LN(Data[[#This Row],[MA'[NVA']
30d]]/Data[[#This Row],[MA'[NVMetcalfe calc']]])</f>
        <v>-0.34164196191487589</v>
      </c>
      <c r="W916" s="30">
        <f>$Q$3+Data[[#This Row],[NVM
(scaled)]]/((Data[[#This Row],[Upper Bound]]-Data[[#This Row],[Lower Bound]])/2)</f>
        <v>0.40992456061104687</v>
      </c>
      <c r="X916" s="30">
        <f>(Data[[#This Row],[Upper Bound]]+Data[[#This Row],[Lower Bound]])/2</f>
        <v>24.685949201072493</v>
      </c>
      <c r="Y916" s="29">
        <f>LN(Data[[#This Row],[NVActual]]/Data[[#This Row],[MA'[n^2']
30d]])</f>
        <v>-1.0322932254224946</v>
      </c>
      <c r="Z916" s="29">
        <f>LN(Data[[#This Row],[NVActual]]/Data[[#This Row],[MA'[n*ln(n)']
30d]])</f>
        <v>9.6953668232382615</v>
      </c>
      <c r="AA916" s="29">
        <f>LN(Data[[#This Row],[NVActual]]/Data[[#This Row],[MA'[n^1.5']]])</f>
        <v>5.6276610303494508</v>
      </c>
      <c r="AB916" s="29">
        <f>LN(Data[[#This Row],[NVActual]]/Data[[#This Row],[Metcalfe
(n^2)]])</f>
        <v>-0.67689506882375505</v>
      </c>
      <c r="AC916" s="26">
        <f>1+Data[[#This Row],[MA'[NVMetcalfe calc']]]/((Data[[#This Row],[NVM_norm
(scaled)]]-Data[[#This Row],[NV_fund.]])/2)</f>
        <v>-15525737425.075418</v>
      </c>
    </row>
    <row r="917" spans="1:29" x14ac:dyDescent="0.2">
      <c r="A917" s="23">
        <v>43259</v>
      </c>
      <c r="B917" s="24">
        <v>130221655481.561</v>
      </c>
      <c r="C917" s="24">
        <f t="shared" si="113"/>
        <v>134741890578.15094</v>
      </c>
      <c r="D917" s="25">
        <f>LN(Data[[#This Row],[NVActual]])</f>
        <v>25.592503877633625</v>
      </c>
      <c r="E917" s="26">
        <v>640966</v>
      </c>
      <c r="F917" s="40">
        <f>Data[[#This Row],[DAA 
(n)]]^2</f>
        <v>410837413156</v>
      </c>
      <c r="G917" s="41">
        <f t="shared" si="114"/>
        <v>367327024709.93335</v>
      </c>
      <c r="H917" s="28">
        <f>LN(Data[[#This Row],[Metcalfe
(n^2)]])</f>
        <v>26.741463384748677</v>
      </c>
      <c r="I917" s="42">
        <f t="shared" si="115"/>
        <v>26.59843556544585</v>
      </c>
      <c r="J917" s="40">
        <f>Data[[#This Row],[DAA 
(n)]]*LN(Data[[#This Row],[DAA 
(n)]])</f>
        <v>8570184.4099344108</v>
      </c>
      <c r="K917" s="40">
        <f t="shared" si="116"/>
        <v>8009164.5405805875</v>
      </c>
      <c r="L917" s="29">
        <f>LN(Data[[#This Row],[MA'[n*ln(n)']
30d]])</f>
        <v>15.89609701155484</v>
      </c>
      <c r="M917" s="43">
        <f t="shared" si="117"/>
        <v>15.922208929370687</v>
      </c>
      <c r="N917" s="40">
        <f>Data[[#This Row],[DAA 
(n)]]^1.5</f>
        <v>513159637.30689991</v>
      </c>
      <c r="O917" s="40">
        <f t="shared" si="118"/>
        <v>469207407.9093343</v>
      </c>
      <c r="P917" s="43">
        <f>LN(Data[[#This Row],[MA'[n^1.5']]])</f>
        <v>19.966555463002024</v>
      </c>
      <c r="Q917" s="43">
        <f t="shared" si="119"/>
        <v>20.002443079939759</v>
      </c>
      <c r="R917" s="30">
        <f>$O$1+$O$2*Data[[#This Row],[MA'[ln(n^2)']]]</f>
        <v>26.59843556544585</v>
      </c>
      <c r="S917" s="30">
        <f>$Q$1+$Q$2*Data[[#This Row],[MA'[ln(n*ln(n))']]]</f>
        <v>22.791644733461631</v>
      </c>
      <c r="T917" s="31">
        <f>$O$3*Data[[#This Row],[Metcalfe
(n^2)]]</f>
        <v>213635454841.12</v>
      </c>
      <c r="U917" s="31">
        <f t="shared" si="112"/>
        <v>191010052849.16534</v>
      </c>
      <c r="V917" s="30">
        <f>LN(Data[[#This Row],[MA'[NVA']
30d]]/Data[[#This Row],[MA'[NVMetcalfe calc']]])</f>
        <v>-0.3489650326397889</v>
      </c>
      <c r="W917" s="30">
        <f>$Q$3+Data[[#This Row],[NVM
(scaled)]]/((Data[[#This Row],[Upper Bound]]-Data[[#This Row],[Lower Bound]])/2)</f>
        <v>0.40666182985005384</v>
      </c>
      <c r="X917" s="30">
        <f>(Data[[#This Row],[Upper Bound]]+Data[[#This Row],[Lower Bound]])/2</f>
        <v>24.695040149453739</v>
      </c>
      <c r="Y917" s="32">
        <f>LN(Data[[#This Row],[NVActual]]/Data[[#This Row],[MA'[n^2']
30d]])</f>
        <v>-1.0370144860991697</v>
      </c>
      <c r="Z917" s="32">
        <f>LN(Data[[#This Row],[NVActual]]/Data[[#This Row],[MA'[n*ln(n)']
30d]])</f>
        <v>9.6964068660787852</v>
      </c>
      <c r="AA917" s="32">
        <f>LN(Data[[#This Row],[NVActual]]/Data[[#This Row],[MA'[n^1.5']]])</f>
        <v>5.6259484146316012</v>
      </c>
      <c r="AB917" s="32">
        <f>LN(Data[[#This Row],[NVActual]]/Data[[#This Row],[Metcalfe
(n^2)]])</f>
        <v>-1.1489595071150527</v>
      </c>
      <c r="AC917" s="34">
        <f>1+Data[[#This Row],[MA'[NVMetcalfe calc']]]/((Data[[#This Row],[NVM_norm
(scaled)]]-Data[[#This Row],[NV_fund.]])/2)</f>
        <v>-15728514297.955639</v>
      </c>
    </row>
    <row r="918" spans="1:29" x14ac:dyDescent="0.2">
      <c r="A918" s="23">
        <v>43258</v>
      </c>
      <c r="B918" s="24">
        <v>130967367599.388</v>
      </c>
      <c r="C918" s="24">
        <f t="shared" si="113"/>
        <v>135678693688.65186</v>
      </c>
      <c r="D918" s="25">
        <f>LN(Data[[#This Row],[NVActual]])</f>
        <v>25.598214026821683</v>
      </c>
      <c r="E918" s="26">
        <v>635530</v>
      </c>
      <c r="F918" s="40">
        <f>Data[[#This Row],[DAA 
(n)]]^2</f>
        <v>403898380900</v>
      </c>
      <c r="G918" s="41">
        <f t="shared" si="114"/>
        <v>365768668698.59998</v>
      </c>
      <c r="H918" s="28">
        <f>LN(Data[[#This Row],[Metcalfe
(n^2)]])</f>
        <v>26.724429150842234</v>
      </c>
      <c r="I918" s="42">
        <f t="shared" si="115"/>
        <v>26.594408717726456</v>
      </c>
      <c r="J918" s="40">
        <f>Data[[#This Row],[DAA 
(n)]]*LN(Data[[#This Row],[DAA 
(n)]])</f>
        <v>8492088.2291173823</v>
      </c>
      <c r="K918" s="40">
        <f t="shared" si="116"/>
        <v>7991205.0356879234</v>
      </c>
      <c r="L918" s="29">
        <f>LN(Data[[#This Row],[MA'[n*ln(n)']
30d]])</f>
        <v>15.893852124354039</v>
      </c>
      <c r="M918" s="43">
        <f t="shared" si="117"/>
        <v>15.923593844540132</v>
      </c>
      <c r="N918" s="40">
        <f>Data[[#This Row],[DAA 
(n)]]^1.5</f>
        <v>506645376.97819424</v>
      </c>
      <c r="O918" s="40">
        <f t="shared" si="118"/>
        <v>467725732.49986368</v>
      </c>
      <c r="P918" s="43">
        <f>LN(Data[[#This Row],[MA'[n^1.5']]])</f>
        <v>19.963392640425425</v>
      </c>
      <c r="Q918" s="43">
        <f t="shared" si="119"/>
        <v>20.004326049903707</v>
      </c>
      <c r="R918" s="30">
        <f>$O$1+$O$2*Data[[#This Row],[MA'[ln(n^2)']]]</f>
        <v>26.594408717726456</v>
      </c>
      <c r="S918" s="30">
        <f>$Q$1+$Q$2*Data[[#This Row],[MA'[ln(n*ln(n))']]]</f>
        <v>22.793929843491217</v>
      </c>
      <c r="T918" s="31">
        <f>$O$3*Data[[#This Row],[Metcalfe
(n^2)]]</f>
        <v>210027158068</v>
      </c>
      <c r="U918" s="31">
        <f t="shared" si="112"/>
        <v>190199707723.27203</v>
      </c>
      <c r="V918" s="30">
        <f>LN(Data[[#This Row],[MA'[NVA']
30d]]/Data[[#This Row],[MA'[NVMetcalfe calc']]])</f>
        <v>-0.33778506931620195</v>
      </c>
      <c r="W918" s="30">
        <f>$Q$3+Data[[#This Row],[NVM
(scaled)]]/((Data[[#This Row],[Upper Bound]]-Data[[#This Row],[Lower Bound]])/2)</f>
        <v>0.41224078570405226</v>
      </c>
      <c r="X918" s="30">
        <f>(Data[[#This Row],[Upper Bound]]+Data[[#This Row],[Lower Bound]])/2</f>
        <v>24.694169280608836</v>
      </c>
      <c r="Y918" s="29">
        <f>LN(Data[[#This Row],[NVActual]]/Data[[#This Row],[MA'[n^2']
30d]])</f>
        <v>-1.0270528909604904</v>
      </c>
      <c r="Z918" s="29">
        <f>LN(Data[[#This Row],[NVActual]]/Data[[#This Row],[MA'[n*ln(n)']
30d]])</f>
        <v>9.704361902467646</v>
      </c>
      <c r="AA918" s="29">
        <f>LN(Data[[#This Row],[NVActual]]/Data[[#This Row],[MA'[n^1.5']]])</f>
        <v>5.6348213863962595</v>
      </c>
      <c r="AB918" s="29">
        <f>LN(Data[[#This Row],[NVActual]]/Data[[#This Row],[Metcalfe
(n^2)]])</f>
        <v>-1.1262151240205478</v>
      </c>
      <c r="AC918" s="26">
        <f>1+Data[[#This Row],[MA'[NVMetcalfe calc']]]/((Data[[#This Row],[NVM_norm
(scaled)]]-Data[[#This Row],[NV_fund.]])/2)</f>
        <v>-15665947435.026981</v>
      </c>
    </row>
    <row r="919" spans="1:29" x14ac:dyDescent="0.2">
      <c r="A919" s="23">
        <v>43257</v>
      </c>
      <c r="B919" s="24">
        <v>130689198931.897</v>
      </c>
      <c r="C919" s="24">
        <f t="shared" si="113"/>
        <v>136542547883.54933</v>
      </c>
      <c r="D919" s="25">
        <f>LN(Data[[#This Row],[NVActual]])</f>
        <v>25.596087814007891</v>
      </c>
      <c r="E919" s="26">
        <v>653426</v>
      </c>
      <c r="F919" s="40">
        <f>Data[[#This Row],[DAA 
(n)]]^2</f>
        <v>426965537476</v>
      </c>
      <c r="G919" s="41">
        <f t="shared" si="114"/>
        <v>367084817898.59998</v>
      </c>
      <c r="H919" s="28">
        <f>LN(Data[[#This Row],[Metcalfe
(n^2)]])</f>
        <v>26.779969138430811</v>
      </c>
      <c r="I919" s="42">
        <f t="shared" si="115"/>
        <v>26.59751772838333</v>
      </c>
      <c r="J919" s="40">
        <f>Data[[#This Row],[DAA 
(n)]]*LN(Data[[#This Row],[DAA 
(n)]])</f>
        <v>8749364.0571241453</v>
      </c>
      <c r="K919" s="40">
        <f t="shared" si="116"/>
        <v>8005753.7871582462</v>
      </c>
      <c r="L919" s="29">
        <f>LN(Data[[#This Row],[MA'[n*ln(n)']
30d]])</f>
        <v>15.895671064521691</v>
      </c>
      <c r="M919" s="43">
        <f t="shared" si="117"/>
        <v>15.924924554423962</v>
      </c>
      <c r="N919" s="40">
        <f>Data[[#This Row],[DAA 
(n)]]^1.5</f>
        <v>528195402.56499046</v>
      </c>
      <c r="O919" s="40">
        <f t="shared" si="118"/>
        <v>468949407.67025959</v>
      </c>
      <c r="P919" s="43">
        <f>LN(Data[[#This Row],[MA'[n^1.5']]])</f>
        <v>19.966005447820567</v>
      </c>
      <c r="Q919" s="43">
        <f t="shared" si="119"/>
        <v>20.006142020219105</v>
      </c>
      <c r="R919" s="30">
        <f>$O$1+$O$2*Data[[#This Row],[MA'[ln(n^2)']]]</f>
        <v>26.59751772838333</v>
      </c>
      <c r="S919" s="30">
        <f>$Q$1+$Q$2*Data[[#This Row],[MA'[ln(n*ln(n))']]]</f>
        <v>22.796125514799535</v>
      </c>
      <c r="T919" s="31">
        <f>$O$3*Data[[#This Row],[Metcalfe
(n^2)]]</f>
        <v>222022079487.52002</v>
      </c>
      <c r="U919" s="31">
        <f t="shared" si="112"/>
        <v>190884105307.27203</v>
      </c>
      <c r="V919" s="30">
        <f>LN(Data[[#This Row],[MA'[NVA']
30d]]/Data[[#This Row],[MA'[NVMetcalfe calc']]])</f>
        <v>-0.33503019322475125</v>
      </c>
      <c r="W919" s="30">
        <f>$Q$3+Data[[#This Row],[NVM
(scaled)]]/((Data[[#This Row],[Upper Bound]]-Data[[#This Row],[Lower Bound]])/2)</f>
        <v>0.41373289868508534</v>
      </c>
      <c r="X919" s="30">
        <f>(Data[[#This Row],[Upper Bound]]+Data[[#This Row],[Lower Bound]])/2</f>
        <v>24.696821621591432</v>
      </c>
      <c r="Y919" s="32">
        <f>LN(Data[[#This Row],[NVActual]]/Data[[#This Row],[MA'[n^2']
30d]])</f>
        <v>-1.0327709557312819</v>
      </c>
      <c r="Z919" s="32">
        <f>LN(Data[[#This Row],[NVActual]]/Data[[#This Row],[MA'[n*ln(n)']
30d]])</f>
        <v>9.7004167494861999</v>
      </c>
      <c r="AA919" s="32">
        <f>LN(Data[[#This Row],[NVActual]]/Data[[#This Row],[MA'[n^1.5']]])</f>
        <v>5.6300823661873256</v>
      </c>
      <c r="AB919" s="32">
        <f>LN(Data[[#This Row],[NVActual]]/Data[[#This Row],[Metcalfe
(n^2)]])</f>
        <v>-1.1838813244229194</v>
      </c>
      <c r="AC919" s="34">
        <f>1+Data[[#This Row],[MA'[NVMetcalfe calc']]]/((Data[[#This Row],[NVM_norm
(scaled)]]-Data[[#This Row],[NV_fund.]])/2)</f>
        <v>-15721567175.683764</v>
      </c>
    </row>
    <row r="920" spans="1:29" x14ac:dyDescent="0.2">
      <c r="A920" s="23">
        <v>43256</v>
      </c>
      <c r="B920" s="24">
        <v>130033697136.034</v>
      </c>
      <c r="C920" s="24">
        <f t="shared" si="113"/>
        <v>137486696823.70718</v>
      </c>
      <c r="D920" s="25">
        <f>LN(Data[[#This Row],[NVActual]])</f>
        <v>25.591059462551936</v>
      </c>
      <c r="E920" s="26">
        <v>655014</v>
      </c>
      <c r="F920" s="40">
        <f>Data[[#This Row],[DAA 
(n)]]^2</f>
        <v>429043340196</v>
      </c>
      <c r="G920" s="41">
        <f t="shared" si="114"/>
        <v>367494990003.56665</v>
      </c>
      <c r="H920" s="28">
        <f>LN(Data[[#This Row],[Metcalfe
(n^2)]])</f>
        <v>26.784823776869537</v>
      </c>
      <c r="I920" s="42">
        <f t="shared" si="115"/>
        <v>26.598464813439254</v>
      </c>
      <c r="J920" s="40">
        <f>Data[[#This Row],[DAA 
(n)]]*LN(Data[[#This Row],[DAA 
(n)]])</f>
        <v>8772217.280691212</v>
      </c>
      <c r="K920" s="40">
        <f t="shared" si="116"/>
        <v>8010240.4048318034</v>
      </c>
      <c r="L920" s="29">
        <f>LN(Data[[#This Row],[MA'[n*ln(n)']
30d]])</f>
        <v>15.896231331681774</v>
      </c>
      <c r="M920" s="43">
        <f t="shared" si="117"/>
        <v>15.925715561672437</v>
      </c>
      <c r="N920" s="40">
        <f>Data[[#This Row],[DAA 
(n)]]^1.5</f>
        <v>530122056.16739196</v>
      </c>
      <c r="O920" s="40">
        <f t="shared" si="118"/>
        <v>469328618.17676777</v>
      </c>
      <c r="P920" s="43">
        <f>LN(Data[[#This Row],[MA'[n^1.5']]])</f>
        <v>19.966813759465321</v>
      </c>
      <c r="Q920" s="43">
        <f t="shared" si="119"/>
        <v>20.007244108610905</v>
      </c>
      <c r="R920" s="30">
        <f>$O$1+$O$2*Data[[#This Row],[MA'[ln(n^2)']]]</f>
        <v>26.598464813439254</v>
      </c>
      <c r="S920" s="30">
        <f>$Q$1+$Q$2*Data[[#This Row],[MA'[ln(n*ln(n))']]]</f>
        <v>22.797430676759518</v>
      </c>
      <c r="T920" s="31">
        <f>$O$3*Data[[#This Row],[Metcalfe
(n^2)]]</f>
        <v>223102536901.92001</v>
      </c>
      <c r="U920" s="31">
        <f t="shared" si="112"/>
        <v>191097394801.85471</v>
      </c>
      <c r="V920" s="30">
        <f>LN(Data[[#This Row],[MA'[NVA']
30d]]/Data[[#This Row],[MA'[NVMetcalfe calc']]])</f>
        <v>-0.32925605645697814</v>
      </c>
      <c r="W920" s="30">
        <f>$Q$3+Data[[#This Row],[NVM
(scaled)]]/((Data[[#This Row],[Upper Bound]]-Data[[#This Row],[Lower Bound]])/2)</f>
        <v>0.41675448595439946</v>
      </c>
      <c r="X920" s="30">
        <f>(Data[[#This Row],[Upper Bound]]+Data[[#This Row],[Lower Bound]])/2</f>
        <v>24.697947745099384</v>
      </c>
      <c r="Y920" s="29">
        <f>LN(Data[[#This Row],[NVActual]]/Data[[#This Row],[MA'[n^2']
30d]])</f>
        <v>-1.0389160603110854</v>
      </c>
      <c r="Z920" s="29">
        <f>LN(Data[[#This Row],[NVActual]]/Data[[#This Row],[MA'[n*ln(n)']
30d]])</f>
        <v>9.694828130870162</v>
      </c>
      <c r="AA920" s="29">
        <f>LN(Data[[#This Row],[NVActual]]/Data[[#This Row],[MA'[n^1.5']]])</f>
        <v>5.624245703086614</v>
      </c>
      <c r="AB920" s="29">
        <f>LN(Data[[#This Row],[NVActual]]/Data[[#This Row],[Metcalfe
(n^2)]])</f>
        <v>-1.193764314317602</v>
      </c>
      <c r="AC920" s="26">
        <f>1+Data[[#This Row],[MA'[NVMetcalfe calc']]]/((Data[[#This Row],[NVM_norm
(scaled)]]-Data[[#This Row],[NV_fund.]])/2)</f>
        <v>-15740362736.723528</v>
      </c>
    </row>
    <row r="921" spans="1:29" x14ac:dyDescent="0.2">
      <c r="A921" s="23">
        <v>43255</v>
      </c>
      <c r="B921" s="24">
        <v>127840388558.862</v>
      </c>
      <c r="C921" s="24">
        <f t="shared" si="113"/>
        <v>138609071504.43118</v>
      </c>
      <c r="D921" s="25">
        <f>LN(Data[[#This Row],[NVActual]])</f>
        <v>25.574048358375137</v>
      </c>
      <c r="E921" s="26">
        <v>694350</v>
      </c>
      <c r="F921" s="40">
        <f>Data[[#This Row],[DAA 
(n)]]^2</f>
        <v>482121922500</v>
      </c>
      <c r="G921" s="41">
        <f t="shared" si="114"/>
        <v>362763826351.20001</v>
      </c>
      <c r="H921" s="28">
        <f>LN(Data[[#This Row],[Metcalfe
(n^2)]])</f>
        <v>26.901462870255052</v>
      </c>
      <c r="I921" s="42">
        <f t="shared" si="115"/>
        <v>26.585074880490627</v>
      </c>
      <c r="J921" s="40">
        <f>Data[[#This Row],[DAA 
(n)]]*LN(Data[[#This Row],[DAA 
(n)]])</f>
        <v>9339515.3719807975</v>
      </c>
      <c r="K921" s="40">
        <f t="shared" si="116"/>
        <v>7953445.4684016816</v>
      </c>
      <c r="L921" s="29">
        <f>LN(Data[[#This Row],[MA'[n*ln(n)']
30d]])</f>
        <v>15.889115784995003</v>
      </c>
      <c r="M921" s="43">
        <f t="shared" si="117"/>
        <v>15.926175519086586</v>
      </c>
      <c r="N921" s="40">
        <f>Data[[#This Row],[DAA 
(n)]]^1.5</f>
        <v>578585652.16212904</v>
      </c>
      <c r="O921" s="40">
        <f t="shared" si="118"/>
        <v>464732025.17120516</v>
      </c>
      <c r="P921" s="43">
        <f>LN(Data[[#This Row],[MA'[n^1.5']]])</f>
        <v>19.956971507478354</v>
      </c>
      <c r="Q921" s="43">
        <f t="shared" si="119"/>
        <v>20.007895115541636</v>
      </c>
      <c r="R921" s="30">
        <f>$O$1+$O$2*Data[[#This Row],[MA'[ln(n^2)']]]</f>
        <v>26.585074880490627</v>
      </c>
      <c r="S921" s="30">
        <f>$Q$1+$Q$2*Data[[#This Row],[MA'[ln(n*ln(n))']]]</f>
        <v>22.798189606492866</v>
      </c>
      <c r="T921" s="31">
        <f>$O$3*Data[[#This Row],[Metcalfe
(n^2)]]</f>
        <v>250703399700</v>
      </c>
      <c r="U921" s="31">
        <f t="shared" si="112"/>
        <v>188637189702.62402</v>
      </c>
      <c r="V921" s="30">
        <f>LN(Data[[#This Row],[MA'[NVA']
30d]]/Data[[#This Row],[MA'[NVMetcalfe calc']]])</f>
        <v>-0.30816800341937683</v>
      </c>
      <c r="W921" s="30">
        <f>$Q$3+Data[[#This Row],[NVM
(scaled)]]/((Data[[#This Row],[Upper Bound]]-Data[[#This Row],[Lower Bound]])/2)</f>
        <v>0.42724460546223608</v>
      </c>
      <c r="X921" s="30">
        <f>(Data[[#This Row],[Upper Bound]]+Data[[#This Row],[Lower Bound]])/2</f>
        <v>24.691632243491746</v>
      </c>
      <c r="Y921" s="32">
        <f>LN(Data[[#This Row],[NVActual]]/Data[[#This Row],[MA'[n^2']
30d]])</f>
        <v>-1.0429694849812201</v>
      </c>
      <c r="Z921" s="32">
        <f>LN(Data[[#This Row],[NVActual]]/Data[[#This Row],[MA'[n*ln(n)']
30d]])</f>
        <v>9.6849325733801326</v>
      </c>
      <c r="AA921" s="32">
        <f>LN(Data[[#This Row],[NVActual]]/Data[[#This Row],[MA'[n^1.5']]])</f>
        <v>5.6170768508967832</v>
      </c>
      <c r="AB921" s="32">
        <f>LN(Data[[#This Row],[NVActual]]/Data[[#This Row],[Metcalfe
(n^2)]])</f>
        <v>-1.3274145118799172</v>
      </c>
      <c r="AC921" s="34">
        <f>1+Data[[#This Row],[MA'[NVMetcalfe calc']]]/((Data[[#This Row],[NVM_norm
(scaled)]]-Data[[#This Row],[NV_fund.]])/2)</f>
        <v>-15548481379.751884</v>
      </c>
    </row>
    <row r="922" spans="1:29" x14ac:dyDescent="0.2">
      <c r="A922" s="23">
        <v>43254</v>
      </c>
      <c r="B922" s="24">
        <v>131536960230.177</v>
      </c>
      <c r="C922" s="24">
        <f t="shared" si="113"/>
        <v>139920723502.16046</v>
      </c>
      <c r="D922" s="25">
        <f>LN(Data[[#This Row],[NVActual]])</f>
        <v>25.602553715461653</v>
      </c>
      <c r="E922" s="26">
        <v>542740</v>
      </c>
      <c r="F922" s="40">
        <f>Data[[#This Row],[DAA 
(n)]]^2</f>
        <v>294566707600</v>
      </c>
      <c r="G922" s="41">
        <f t="shared" si="114"/>
        <v>358959558622.03333</v>
      </c>
      <c r="H922" s="28">
        <f>LN(Data[[#This Row],[Metcalfe
(n^2)]])</f>
        <v>26.408771325763436</v>
      </c>
      <c r="I922" s="42">
        <f t="shared" si="115"/>
        <v>26.576070523929292</v>
      </c>
      <c r="J922" s="40">
        <f>Data[[#This Row],[DAA 
(n)]]*LN(Data[[#This Row],[DAA 
(n)]])</f>
        <v>7166548.2746724235</v>
      </c>
      <c r="K922" s="40">
        <f t="shared" si="116"/>
        <v>7911382.1539972872</v>
      </c>
      <c r="L922" s="29">
        <f>LN(Data[[#This Row],[MA'[n*ln(n)']
30d]])</f>
        <v>15.883813059498072</v>
      </c>
      <c r="M922" s="43">
        <f t="shared" si="117"/>
        <v>15.927058955525883</v>
      </c>
      <c r="N922" s="40">
        <f>Data[[#This Row],[DAA 
(n)]]^1.5</f>
        <v>399841387.15598649</v>
      </c>
      <c r="O922" s="40">
        <f t="shared" si="118"/>
        <v>461195062.28116411</v>
      </c>
      <c r="P922" s="43">
        <f>LN(Data[[#This Row],[MA'[n^1.5']]])</f>
        <v>19.94933164005981</v>
      </c>
      <c r="Q922" s="43">
        <f t="shared" si="119"/>
        <v>20.009127641552173</v>
      </c>
      <c r="R922" s="30">
        <f>$O$1+$O$2*Data[[#This Row],[MA'[ln(n^2)']]]</f>
        <v>26.576070523929292</v>
      </c>
      <c r="S922" s="30">
        <f>$Q$1+$Q$2*Data[[#This Row],[MA'[ln(n*ln(n))']]]</f>
        <v>22.799647276617705</v>
      </c>
      <c r="T922" s="31">
        <f>$O$3*Data[[#This Row],[Metcalfe
(n^2)]]</f>
        <v>153174687952</v>
      </c>
      <c r="U922" s="31">
        <f t="shared" si="112"/>
        <v>186658970483.45737</v>
      </c>
      <c r="V922" s="30">
        <f>LN(Data[[#This Row],[MA'[NVA']
30d]]/Data[[#This Row],[MA'[NVMetcalfe calc']]])</f>
        <v>-0.28820726313390566</v>
      </c>
      <c r="W922" s="30">
        <f>$Q$3+Data[[#This Row],[NVM
(scaled)]]/((Data[[#This Row],[Upper Bound]]-Data[[#This Row],[Lower Bound]])/2)</f>
        <v>0.43736495659532937</v>
      </c>
      <c r="X922" s="30">
        <f>(Data[[#This Row],[Upper Bound]]+Data[[#This Row],[Lower Bound]])/2</f>
        <v>24.687858900273497</v>
      </c>
      <c r="Y922" s="29">
        <f>LN(Data[[#This Row],[NVActual]]/Data[[#This Row],[MA'[n^2']
30d]])</f>
        <v>-1.0039218535496406</v>
      </c>
      <c r="Z922" s="29">
        <f>LN(Data[[#This Row],[NVActual]]/Data[[#This Row],[MA'[n*ln(n)']
30d]])</f>
        <v>9.7187406559635789</v>
      </c>
      <c r="AA922" s="29">
        <f>LN(Data[[#This Row],[NVActual]]/Data[[#This Row],[MA'[n^1.5']]])</f>
        <v>5.6532220754018407</v>
      </c>
      <c r="AB922" s="29">
        <f>LN(Data[[#This Row],[NVActual]]/Data[[#This Row],[Metcalfe
(n^2)]])</f>
        <v>-0.80621761030178518</v>
      </c>
      <c r="AC922" s="26">
        <f>1+Data[[#This Row],[MA'[NVMetcalfe calc']]]/((Data[[#This Row],[NVM_norm
(scaled)]]-Data[[#This Row],[NV_fund.]])/2)</f>
        <v>-15394240703.290253</v>
      </c>
    </row>
    <row r="923" spans="1:29" x14ac:dyDescent="0.2">
      <c r="A923" s="23">
        <v>43253</v>
      </c>
      <c r="B923" s="24">
        <v>130393475624.61301</v>
      </c>
      <c r="C923" s="24">
        <f t="shared" si="113"/>
        <v>141039737468.80374</v>
      </c>
      <c r="D923" s="25">
        <f>LN(Data[[#This Row],[NVActual]])</f>
        <v>25.593822451633663</v>
      </c>
      <c r="E923" s="26">
        <v>524370</v>
      </c>
      <c r="F923" s="40">
        <f>Data[[#This Row],[DAA 
(n)]]^2</f>
        <v>274963896900</v>
      </c>
      <c r="G923" s="41">
        <f t="shared" si="114"/>
        <v>365976630192.73334</v>
      </c>
      <c r="H923" s="28">
        <f>LN(Data[[#This Row],[Metcalfe
(n^2)]])</f>
        <v>26.339905641994484</v>
      </c>
      <c r="I923" s="42">
        <f t="shared" si="115"/>
        <v>26.594044159803659</v>
      </c>
      <c r="J923" s="40">
        <f>Data[[#This Row],[DAA 
(n)]]*LN(Data[[#This Row],[DAA 
(n)]])</f>
        <v>6905928.1607463239</v>
      </c>
      <c r="K923" s="40">
        <f t="shared" si="116"/>
        <v>7991691.0989067554</v>
      </c>
      <c r="L923" s="29">
        <f>LN(Data[[#This Row],[MA'[n*ln(n)']
30d]])</f>
        <v>15.893912947275602</v>
      </c>
      <c r="M923" s="43">
        <f t="shared" si="117"/>
        <v>15.927979753122173</v>
      </c>
      <c r="N923" s="40">
        <f>Data[[#This Row],[DAA 
(n)]]^1.5</f>
        <v>379714127.49258304</v>
      </c>
      <c r="O923" s="40">
        <f t="shared" si="118"/>
        <v>467837938.96635568</v>
      </c>
      <c r="P923" s="43">
        <f>LN(Data[[#This Row],[MA'[n^1.5']]])</f>
        <v>19.96363250965176</v>
      </c>
      <c r="Q923" s="43">
        <f t="shared" si="119"/>
        <v>20.010427037257152</v>
      </c>
      <c r="R923" s="30">
        <f>$O$1+$O$2*Data[[#This Row],[MA'[ln(n^2)']]]</f>
        <v>26.594044159803659</v>
      </c>
      <c r="S923" s="30">
        <f>$Q$1+$Q$2*Data[[#This Row],[MA'[ln(n*ln(n))']]]</f>
        <v>22.801166592651583</v>
      </c>
      <c r="T923" s="31">
        <f>$O$3*Data[[#This Row],[Metcalfe
(n^2)]]</f>
        <v>142981226388</v>
      </c>
      <c r="U923" s="31">
        <f t="shared" si="112"/>
        <v>190307847700.22134</v>
      </c>
      <c r="V923" s="30">
        <f>LN(Data[[#This Row],[MA'[NVA']
30d]]/Data[[#This Row],[MA'[NVMetcalfe calc']]])</f>
        <v>-0.29960133533109817</v>
      </c>
      <c r="W923" s="30">
        <f>$Q$3+Data[[#This Row],[NVM
(scaled)]]/((Data[[#This Row],[Upper Bound]]-Data[[#This Row],[Lower Bound]])/2)</f>
        <v>0.43201897898009017</v>
      </c>
      <c r="X923" s="30">
        <f>(Data[[#This Row],[Upper Bound]]+Data[[#This Row],[Lower Bound]])/2</f>
        <v>24.697605376227621</v>
      </c>
      <c r="Y923" s="32">
        <f>LN(Data[[#This Row],[NVActual]]/Data[[#This Row],[MA'[n^2']
30d]])</f>
        <v>-1.0320128647430711</v>
      </c>
      <c r="Z923" s="32">
        <f>LN(Data[[#This Row],[NVActual]]/Data[[#This Row],[MA'[n*ln(n)']
30d]])</f>
        <v>9.6999095043580592</v>
      </c>
      <c r="AA923" s="32">
        <f>LN(Data[[#This Row],[NVActual]]/Data[[#This Row],[MA'[n^1.5']]])</f>
        <v>5.6301899419819046</v>
      </c>
      <c r="AB923" s="32">
        <f>LN(Data[[#This Row],[NVActual]]/Data[[#This Row],[Metcalfe
(n^2)]])</f>
        <v>-0.74608319036082127</v>
      </c>
      <c r="AC923" s="34">
        <f>1+Data[[#This Row],[MA'[NVMetcalfe calc']]]/((Data[[#This Row],[NVM_norm
(scaled)]]-Data[[#This Row],[NV_fund.]])/2)</f>
        <v>-15685410982.664351</v>
      </c>
    </row>
    <row r="924" spans="1:29" x14ac:dyDescent="0.2">
      <c r="A924" s="23">
        <v>43252</v>
      </c>
      <c r="B924" s="24">
        <v>128394136963.74001</v>
      </c>
      <c r="C924" s="24">
        <f t="shared" si="113"/>
        <v>142231347448.50717</v>
      </c>
      <c r="D924" s="25">
        <f>LN(Data[[#This Row],[NVActual]])</f>
        <v>25.578370564883549</v>
      </c>
      <c r="E924" s="26">
        <v>683588</v>
      </c>
      <c r="F924" s="40">
        <f>Data[[#This Row],[DAA 
(n)]]^2</f>
        <v>467292553744</v>
      </c>
      <c r="G924" s="41">
        <f t="shared" si="114"/>
        <v>371335743323.26666</v>
      </c>
      <c r="H924" s="28">
        <f>LN(Data[[#This Row],[Metcalfe
(n^2)]])</f>
        <v>26.870221351888556</v>
      </c>
      <c r="I924" s="42">
        <f t="shared" si="115"/>
        <v>26.609390816893605</v>
      </c>
      <c r="J924" s="40">
        <f>Data[[#This Row],[DAA 
(n)]]*LN(Data[[#This Row],[DAA 
(n)]])</f>
        <v>9184080.4367473964</v>
      </c>
      <c r="K924" s="40">
        <f t="shared" si="116"/>
        <v>8056343.3063127808</v>
      </c>
      <c r="L924" s="29">
        <f>LN(Data[[#This Row],[MA'[n*ln(n)']
30d]])</f>
        <v>15.90197032745675</v>
      </c>
      <c r="M924" s="43">
        <f t="shared" si="117"/>
        <v>15.928276767771489</v>
      </c>
      <c r="N924" s="40">
        <f>Data[[#This Row],[DAA 
(n)]]^1.5</f>
        <v>565186325.23155856</v>
      </c>
      <c r="O924" s="40">
        <f t="shared" si="118"/>
        <v>473057910.53985441</v>
      </c>
      <c r="P924" s="43">
        <f>LN(Data[[#This Row],[MA'[n^1.5']]])</f>
        <v>19.974728371392949</v>
      </c>
      <c r="Q924" s="43">
        <f t="shared" si="119"/>
        <v>20.010843085420493</v>
      </c>
      <c r="R924" s="30">
        <f>$O$1+$O$2*Data[[#This Row],[MA'[ln(n^2)']]]</f>
        <v>26.609390816893605</v>
      </c>
      <c r="S924" s="30">
        <f>$Q$1+$Q$2*Data[[#This Row],[MA'[ln(n*ln(n))']]]</f>
        <v>22.801656666822957</v>
      </c>
      <c r="T924" s="31">
        <f>$O$3*Data[[#This Row],[Metcalfe
(n^2)]]</f>
        <v>242992127946.88</v>
      </c>
      <c r="U924" s="31">
        <f t="shared" si="112"/>
        <v>193094586528.09866</v>
      </c>
      <c r="V924" s="30">
        <f>LN(Data[[#This Row],[MA'[NVA']
30d]]/Data[[#This Row],[MA'[NVMetcalfe calc']]])</f>
        <v>-0.30572521522347601</v>
      </c>
      <c r="W924" s="30">
        <f>$Q$3+Data[[#This Row],[NVM
(scaled)]]/((Data[[#This Row],[Upper Bound]]-Data[[#This Row],[Lower Bound]])/2)</f>
        <v>0.42941882328218539</v>
      </c>
      <c r="X924" s="30">
        <f>(Data[[#This Row],[Upper Bound]]+Data[[#This Row],[Lower Bound]])/2</f>
        <v>24.705523741858279</v>
      </c>
      <c r="Y924" s="29">
        <f>LN(Data[[#This Row],[NVActual]]/Data[[#This Row],[MA'[n^2']
30d]])</f>
        <v>-1.0620018939594837</v>
      </c>
      <c r="Z924" s="29">
        <f>LN(Data[[#This Row],[NVActual]]/Data[[#This Row],[MA'[n*ln(n)']
30d]])</f>
        <v>9.6764002374267992</v>
      </c>
      <c r="AA924" s="29">
        <f>LN(Data[[#This Row],[NVActual]]/Data[[#This Row],[MA'[n^1.5']]])</f>
        <v>5.6036421934906002</v>
      </c>
      <c r="AB924" s="29">
        <f>LN(Data[[#This Row],[NVActual]]/Data[[#This Row],[Metcalfe
(n^2)]])</f>
        <v>-1.2918507870050058</v>
      </c>
      <c r="AC924" s="26">
        <f>1+Data[[#This Row],[MA'[NVMetcalfe calc']]]/((Data[[#This Row],[NVM_norm
(scaled)]]-Data[[#This Row],[NV_fund.]])/2)</f>
        <v>-15908201679.273884</v>
      </c>
    </row>
    <row r="925" spans="1:29" x14ac:dyDescent="0.2">
      <c r="A925" s="23">
        <v>43251</v>
      </c>
      <c r="B925" s="24">
        <v>127607893379.569</v>
      </c>
      <c r="C925" s="24">
        <f t="shared" si="113"/>
        <v>143180380589.004</v>
      </c>
      <c r="D925" s="25">
        <f>LN(Data[[#This Row],[NVActual]])</f>
        <v>25.572228066285277</v>
      </c>
      <c r="E925" s="26">
        <v>620191</v>
      </c>
      <c r="F925" s="40">
        <f>Data[[#This Row],[DAA 
(n)]]^2</f>
        <v>384636876481</v>
      </c>
      <c r="G925" s="41">
        <f t="shared" si="114"/>
        <v>370891480377.16669</v>
      </c>
      <c r="H925" s="28">
        <f>LN(Data[[#This Row],[Metcalfe
(n^2)]])</f>
        <v>26.675565548190548</v>
      </c>
      <c r="I925" s="42">
        <f t="shared" si="115"/>
        <v>26.608426278575905</v>
      </c>
      <c r="J925" s="40">
        <f>Data[[#This Row],[DAA 
(n)]]*LN(Data[[#This Row],[DAA 
(n)]])</f>
        <v>8271972.8364489218</v>
      </c>
      <c r="K925" s="40">
        <f t="shared" si="116"/>
        <v>8051621.0565796541</v>
      </c>
      <c r="L925" s="29">
        <f>LN(Data[[#This Row],[MA'[n*ln(n)']
30d]])</f>
        <v>15.901384002609982</v>
      </c>
      <c r="M925" s="43">
        <f t="shared" si="117"/>
        <v>15.928197022590805</v>
      </c>
      <c r="N925" s="40">
        <f>Data[[#This Row],[DAA 
(n)]]^1.5</f>
        <v>488414095.88752466</v>
      </c>
      <c r="O925" s="40">
        <f t="shared" si="118"/>
        <v>472653457.25864279</v>
      </c>
      <c r="P925" s="43">
        <f>LN(Data[[#This Row],[MA'[n^1.5']]])</f>
        <v>19.973873029436319</v>
      </c>
      <c r="Q925" s="43">
        <f t="shared" si="119"/>
        <v>20.010736146715029</v>
      </c>
      <c r="R925" s="30">
        <f>$O$1+$O$2*Data[[#This Row],[MA'[ln(n^2)']]]</f>
        <v>26.608426278575905</v>
      </c>
      <c r="S925" s="30">
        <f>$Q$1+$Q$2*Data[[#This Row],[MA'[ln(n*ln(n))']]]</f>
        <v>22.801525087274825</v>
      </c>
      <c r="T925" s="31">
        <f>$O$3*Data[[#This Row],[Metcalfe
(n^2)]]</f>
        <v>200011175770.12</v>
      </c>
      <c r="U925" s="31">
        <f t="shared" si="112"/>
        <v>192863569796.12665</v>
      </c>
      <c r="V925" s="30">
        <f>LN(Data[[#This Row],[MA'[NVA']
30d]]/Data[[#This Row],[MA'[NVMetcalfe calc']]])</f>
        <v>-0.29787780861051283</v>
      </c>
      <c r="W925" s="30">
        <f>$Q$3+Data[[#This Row],[NVM
(scaled)]]/((Data[[#This Row],[Upper Bound]]-Data[[#This Row],[Lower Bound]])/2)</f>
        <v>0.43350641446057203</v>
      </c>
      <c r="X925" s="30">
        <f>(Data[[#This Row],[Upper Bound]]+Data[[#This Row],[Lower Bound]])/2</f>
        <v>24.704975682925365</v>
      </c>
      <c r="Y925" s="32">
        <f>LN(Data[[#This Row],[NVActual]]/Data[[#This Row],[MA'[n^2']
30d]])</f>
        <v>-1.0669472847585024</v>
      </c>
      <c r="Z925" s="32">
        <f>LN(Data[[#This Row],[NVActual]]/Data[[#This Row],[MA'[n*ln(n)']
30d]])</f>
        <v>9.670844063675295</v>
      </c>
      <c r="AA925" s="32">
        <f>LN(Data[[#This Row],[NVActual]]/Data[[#This Row],[MA'[n^1.5']]])</f>
        <v>5.5983550368489583</v>
      </c>
      <c r="AB925" s="32">
        <f>LN(Data[[#This Row],[NVActual]]/Data[[#This Row],[Metcalfe
(n^2)]])</f>
        <v>-1.1033374819052686</v>
      </c>
      <c r="AC925" s="34">
        <f>1+Data[[#This Row],[MA'[NVMetcalfe calc']]]/((Data[[#This Row],[NVM_norm
(scaled)]]-Data[[#This Row],[NV_fund.]])/2)</f>
        <v>-15892203941.240005</v>
      </c>
    </row>
    <row r="926" spans="1:29" x14ac:dyDescent="0.2">
      <c r="A926" s="23">
        <v>43250</v>
      </c>
      <c r="B926" s="24">
        <v>125865445303.46201</v>
      </c>
      <c r="C926" s="24">
        <f t="shared" si="113"/>
        <v>144071825299.0961</v>
      </c>
      <c r="D926" s="25">
        <f>LN(Data[[#This Row],[NVActual]])</f>
        <v>25.55847927887541</v>
      </c>
      <c r="E926" s="26">
        <v>596173</v>
      </c>
      <c r="F926" s="40">
        <f>Data[[#This Row],[DAA 
(n)]]^2</f>
        <v>355422245929</v>
      </c>
      <c r="G926" s="41">
        <f t="shared" si="114"/>
        <v>371477957930.76666</v>
      </c>
      <c r="H926" s="28">
        <f>LN(Data[[#This Row],[Metcalfe
(n^2)]])</f>
        <v>26.596572344768248</v>
      </c>
      <c r="I926" s="42">
        <f t="shared" si="115"/>
        <v>26.609917190046307</v>
      </c>
      <c r="J926" s="40">
        <f>Data[[#This Row],[DAA 
(n)]]*LN(Data[[#This Row],[DAA 
(n)]])</f>
        <v>7928079.1622487605</v>
      </c>
      <c r="K926" s="40">
        <f t="shared" si="116"/>
        <v>8058329.6953193145</v>
      </c>
      <c r="L926" s="29">
        <f>LN(Data[[#This Row],[MA'[n*ln(n)']
30d]])</f>
        <v>15.902216859175564</v>
      </c>
      <c r="M926" s="43">
        <f t="shared" si="117"/>
        <v>15.927763759892052</v>
      </c>
      <c r="N926" s="40">
        <f>Data[[#This Row],[DAA 
(n)]]^1.5</f>
        <v>460318527.35060447</v>
      </c>
      <c r="O926" s="40">
        <f t="shared" si="118"/>
        <v>473208857.40028852</v>
      </c>
      <c r="P926" s="43">
        <f>LN(Data[[#This Row],[MA'[n^1.5']]])</f>
        <v>19.975047407983539</v>
      </c>
      <c r="Q926" s="43">
        <f t="shared" si="119"/>
        <v>20.010148191737628</v>
      </c>
      <c r="R926" s="30">
        <f>$O$1+$O$2*Data[[#This Row],[MA'[ln(n^2)']]]</f>
        <v>26.609917190046307</v>
      </c>
      <c r="S926" s="30">
        <f>$Q$1+$Q$2*Data[[#This Row],[MA'[ln(n*ln(n))']]]</f>
        <v>22.800810203821886</v>
      </c>
      <c r="T926" s="31">
        <f>$O$3*Data[[#This Row],[Metcalfe
(n^2)]]</f>
        <v>184819567883.08002</v>
      </c>
      <c r="U926" s="31">
        <f t="shared" si="112"/>
        <v>193168538123.99866</v>
      </c>
      <c r="V926" s="30">
        <f>LN(Data[[#This Row],[MA'[NVA']
30d]]/Data[[#This Row],[MA'[NVMetcalfe calc']]])</f>
        <v>-0.29325110034597635</v>
      </c>
      <c r="W926" s="30">
        <f>$Q$3+Data[[#This Row],[NVM
(scaled)]]/((Data[[#This Row],[Upper Bound]]-Data[[#This Row],[Lower Bound]])/2)</f>
        <v>0.43602632511687667</v>
      </c>
      <c r="X926" s="30">
        <f>(Data[[#This Row],[Upper Bound]]+Data[[#This Row],[Lower Bound]])/2</f>
        <v>24.705363696934096</v>
      </c>
      <c r="Y926" s="29">
        <f>LN(Data[[#This Row],[NVActual]]/Data[[#This Row],[MA'[n^2']
30d]])</f>
        <v>-1.0822760878461328</v>
      </c>
      <c r="Z926" s="29">
        <f>LN(Data[[#This Row],[NVActual]]/Data[[#This Row],[MA'[n*ln(n)']
30d]])</f>
        <v>9.6562624196998481</v>
      </c>
      <c r="AA926" s="29">
        <f>LN(Data[[#This Row],[NVActual]]/Data[[#This Row],[MA'[n^1.5']]])</f>
        <v>5.5834318708918742</v>
      </c>
      <c r="AB926" s="29">
        <f>LN(Data[[#This Row],[NVActual]]/Data[[#This Row],[Metcalfe
(n^2)]])</f>
        <v>-1.0380930658928387</v>
      </c>
      <c r="AC926" s="26">
        <f>1+Data[[#This Row],[MA'[NVMetcalfe calc']]]/((Data[[#This Row],[NVM_norm
(scaled)]]-Data[[#This Row],[NV_fund.]])/2)</f>
        <v>-15918731949.903259</v>
      </c>
    </row>
    <row r="927" spans="1:29" x14ac:dyDescent="0.2">
      <c r="A927" s="23">
        <v>43249</v>
      </c>
      <c r="B927" s="24">
        <v>127155399673.77699</v>
      </c>
      <c r="C927" s="24">
        <f t="shared" si="113"/>
        <v>145109467506.7919</v>
      </c>
      <c r="D927" s="25">
        <f>LN(Data[[#This Row],[NVActual]])</f>
        <v>25.568675794871375</v>
      </c>
      <c r="E927" s="26">
        <v>600021</v>
      </c>
      <c r="F927" s="40">
        <f>Data[[#This Row],[DAA 
(n)]]^2</f>
        <v>360025200441</v>
      </c>
      <c r="G927" s="41">
        <f t="shared" si="114"/>
        <v>373516287725.66669</v>
      </c>
      <c r="H927" s="28">
        <f>LN(Data[[#This Row],[Metcalfe
(n^2)]])</f>
        <v>26.609439867171595</v>
      </c>
      <c r="I927" s="42">
        <f t="shared" si="115"/>
        <v>26.615208961497345</v>
      </c>
      <c r="J927" s="40">
        <f>Data[[#This Row],[DAA 
(n)]]*LN(Data[[#This Row],[DAA 
(n)]])</f>
        <v>7983111.3592700837</v>
      </c>
      <c r="K927" s="40">
        <f t="shared" si="116"/>
        <v>8081869.2098770253</v>
      </c>
      <c r="L927" s="29">
        <f>LN(Data[[#This Row],[MA'[n*ln(n)']
30d]])</f>
        <v>15.905133741598871</v>
      </c>
      <c r="M927" s="43">
        <f t="shared" si="117"/>
        <v>15.926886121241646</v>
      </c>
      <c r="N927" s="40">
        <f>Data[[#This Row],[DAA 
(n)]]^1.5</f>
        <v>464782401.55346715</v>
      </c>
      <c r="O927" s="40">
        <f t="shared" si="118"/>
        <v>475148992.19201964</v>
      </c>
      <c r="P927" s="43">
        <f>LN(Data[[#This Row],[MA'[n^1.5']]])</f>
        <v>19.979138980588136</v>
      </c>
      <c r="Q927" s="43">
        <f t="shared" si="119"/>
        <v>20.008971690937823</v>
      </c>
      <c r="R927" s="30">
        <f>$O$1+$O$2*Data[[#This Row],[MA'[ln(n^2)']]]</f>
        <v>26.615208961497345</v>
      </c>
      <c r="S927" s="30">
        <f>$Q$1+$Q$2*Data[[#This Row],[MA'[ln(n*ln(n))']]]</f>
        <v>22.799362100048715</v>
      </c>
      <c r="T927" s="31">
        <f>$O$3*Data[[#This Row],[Metcalfe
(n^2)]]</f>
        <v>187213104229.32001</v>
      </c>
      <c r="U927" s="31">
        <f t="shared" si="112"/>
        <v>194228469617.34668</v>
      </c>
      <c r="V927" s="30">
        <f>LN(Data[[#This Row],[MA'[NVA']
30d]]/Data[[#This Row],[MA'[NVMetcalfe calc']]])</f>
        <v>-0.29154673867083847</v>
      </c>
      <c r="W927" s="30">
        <f>$Q$3+Data[[#This Row],[NVM
(scaled)]]/((Data[[#This Row],[Upper Bound]]-Data[[#This Row],[Lower Bound]])/2)</f>
        <v>0.43719159376319572</v>
      </c>
      <c r="X927" s="30">
        <f>(Data[[#This Row],[Upper Bound]]+Data[[#This Row],[Lower Bound]])/2</f>
        <v>24.707285530773028</v>
      </c>
      <c r="Y927" s="32">
        <f>LN(Data[[#This Row],[NVActual]]/Data[[#This Row],[MA'[n^2']
30d]])</f>
        <v>-1.077551654065678</v>
      </c>
      <c r="Z927" s="32">
        <f>LN(Data[[#This Row],[NVActual]]/Data[[#This Row],[MA'[n*ln(n)']
30d]])</f>
        <v>9.6635420532725025</v>
      </c>
      <c r="AA927" s="32">
        <f>LN(Data[[#This Row],[NVActual]]/Data[[#This Row],[MA'[n^1.5']]])</f>
        <v>5.5895368142832362</v>
      </c>
      <c r="AB927" s="32">
        <f>LN(Data[[#This Row],[NVActual]]/Data[[#This Row],[Metcalfe
(n^2)]])</f>
        <v>-1.0407640723002223</v>
      </c>
      <c r="AC927" s="34">
        <f>1+Data[[#This Row],[MA'[NVMetcalfe calc']]]/((Data[[#This Row],[NVM_norm
(scaled)]]-Data[[#This Row],[NV_fund.]])/2)</f>
        <v>-16005580374.703842</v>
      </c>
    </row>
    <row r="928" spans="1:29" x14ac:dyDescent="0.2">
      <c r="A928" s="23">
        <v>43248</v>
      </c>
      <c r="B928" s="24">
        <v>121264622764.814</v>
      </c>
      <c r="C928" s="24">
        <f t="shared" si="113"/>
        <v>146199595550.73837</v>
      </c>
      <c r="D928" s="25">
        <f>LN(Data[[#This Row],[NVActual]])</f>
        <v>25.52124095961457</v>
      </c>
      <c r="E928" s="26">
        <v>598556</v>
      </c>
      <c r="F928" s="40">
        <f>Data[[#This Row],[DAA 
(n)]]^2</f>
        <v>358269285136</v>
      </c>
      <c r="G928" s="41">
        <f t="shared" si="114"/>
        <v>371566540190.96667</v>
      </c>
      <c r="H928" s="28">
        <f>LN(Data[[#This Row],[Metcalfe
(n^2)]])</f>
        <v>26.604550733708969</v>
      </c>
      <c r="I928" s="42">
        <f t="shared" si="115"/>
        <v>26.60929911764774</v>
      </c>
      <c r="J928" s="40">
        <f>Data[[#This Row],[DAA 
(n)]]*LN(Data[[#This Row],[DAA 
(n)]])</f>
        <v>7962156.7344829524</v>
      </c>
      <c r="K928" s="40">
        <f t="shared" si="116"/>
        <v>8057672.4848383628</v>
      </c>
      <c r="L928" s="29">
        <f>LN(Data[[#This Row],[MA'[n*ln(n)']
30d]])</f>
        <v>15.902135299186433</v>
      </c>
      <c r="M928" s="43">
        <f t="shared" si="117"/>
        <v>15.925567115004343</v>
      </c>
      <c r="N928" s="40">
        <f>Data[[#This Row],[DAA 
(n)]]^1.5</f>
        <v>463081235.02670968</v>
      </c>
      <c r="O928" s="40">
        <f t="shared" si="118"/>
        <v>473219991.14922833</v>
      </c>
      <c r="P928" s="43">
        <f>LN(Data[[#This Row],[MA'[n^1.5']]])</f>
        <v>19.975070935898938</v>
      </c>
      <c r="Q928" s="43">
        <f t="shared" si="119"/>
        <v>20.007191846843444</v>
      </c>
      <c r="R928" s="30">
        <f>$O$1+$O$2*Data[[#This Row],[MA'[ln(n^2)']]]</f>
        <v>26.60929911764774</v>
      </c>
      <c r="S928" s="30">
        <f>$Q$1+$Q$2*Data[[#This Row],[MA'[ln(n*ln(n))']]]</f>
        <v>22.797185739757165</v>
      </c>
      <c r="T928" s="31">
        <f>$O$3*Data[[#This Row],[Metcalfe
(n^2)]]</f>
        <v>186300028270.72</v>
      </c>
      <c r="U928" s="31">
        <f t="shared" si="112"/>
        <v>193214600899.30267</v>
      </c>
      <c r="V928" s="30">
        <f>LN(Data[[#This Row],[MA'[NVA']
30d]]/Data[[#This Row],[MA'[NVMetcalfe calc']]])</f>
        <v>-0.27882871203476617</v>
      </c>
      <c r="W928" s="30">
        <f>$Q$3+Data[[#This Row],[NVM
(scaled)]]/((Data[[#This Row],[Upper Bound]]-Data[[#This Row],[Lower Bound]])/2)</f>
        <v>0.44371436555276045</v>
      </c>
      <c r="X928" s="30">
        <f>(Data[[#This Row],[Upper Bound]]+Data[[#This Row],[Lower Bound]])/2</f>
        <v>24.703242428702453</v>
      </c>
      <c r="Y928" s="29">
        <f>LN(Data[[#This Row],[NVActual]]/Data[[#This Row],[MA'[n^2']
30d]])</f>
        <v>-1.1197528376743038</v>
      </c>
      <c r="Z928" s="29">
        <f>LN(Data[[#This Row],[NVActual]]/Data[[#This Row],[MA'[n*ln(n)']
30d]])</f>
        <v>9.6191056604281382</v>
      </c>
      <c r="AA928" s="29">
        <f>LN(Data[[#This Row],[NVActual]]/Data[[#This Row],[MA'[n^1.5']]])</f>
        <v>5.5461700237156339</v>
      </c>
      <c r="AB928" s="29">
        <f>LN(Data[[#This Row],[NVActual]]/Data[[#This Row],[Metcalfe
(n^2)]])</f>
        <v>-1.0833097740943984</v>
      </c>
      <c r="AC928" s="26">
        <f>1+Data[[#This Row],[MA'[NVMetcalfe calc']]]/((Data[[#This Row],[NVM_norm
(scaled)]]-Data[[#This Row],[NV_fund.]])/2)</f>
        <v>-15928966168.197359</v>
      </c>
    </row>
    <row r="929" spans="1:29" x14ac:dyDescent="0.2">
      <c r="A929" s="23">
        <v>43247</v>
      </c>
      <c r="B929" s="24">
        <v>125177367121.42</v>
      </c>
      <c r="C929" s="24">
        <f t="shared" si="113"/>
        <v>147454344168.33319</v>
      </c>
      <c r="D929" s="25">
        <f>LN(Data[[#This Row],[NVActual]])</f>
        <v>25.552997505480285</v>
      </c>
      <c r="E929" s="26">
        <v>441802</v>
      </c>
      <c r="F929" s="40">
        <f>Data[[#This Row],[DAA 
(n)]]^2</f>
        <v>195189007204</v>
      </c>
      <c r="G929" s="41">
        <f t="shared" si="114"/>
        <v>369407838409.63336</v>
      </c>
      <c r="H929" s="28">
        <f>LN(Data[[#This Row],[Metcalfe
(n^2)]])</f>
        <v>25.997234193786344</v>
      </c>
      <c r="I929" s="42">
        <f t="shared" si="115"/>
        <v>26.602653143940294</v>
      </c>
      <c r="J929" s="40">
        <f>Data[[#This Row],[DAA 
(n)]]*LN(Data[[#This Row],[DAA 
(n)]])</f>
        <v>5742815.0306415968</v>
      </c>
      <c r="K929" s="40">
        <f t="shared" si="116"/>
        <v>8030690.1161007285</v>
      </c>
      <c r="L929" s="29">
        <f>LN(Data[[#This Row],[MA'[n*ln(n)']
30d]])</f>
        <v>15.898781024459353</v>
      </c>
      <c r="M929" s="43">
        <f t="shared" si="117"/>
        <v>15.924392618883729</v>
      </c>
      <c r="N929" s="40">
        <f>Data[[#This Row],[DAA 
(n)]]^1.5</f>
        <v>293657783.41590357</v>
      </c>
      <c r="O929" s="40">
        <f t="shared" si="118"/>
        <v>471076060.9935357</v>
      </c>
      <c r="P929" s="43">
        <f>LN(Data[[#This Row],[MA'[n^1.5']]])</f>
        <v>19.970530127251852</v>
      </c>
      <c r="Q929" s="43">
        <f t="shared" si="119"/>
        <v>20.005608190177512</v>
      </c>
      <c r="R929" s="30">
        <f>$O$1+$O$2*Data[[#This Row],[MA'[ln(n^2)']]]</f>
        <v>26.602653143940294</v>
      </c>
      <c r="S929" s="30">
        <f>$Q$1+$Q$2*Data[[#This Row],[MA'[ln(n*ln(n))']]]</f>
        <v>22.795247821158153</v>
      </c>
      <c r="T929" s="31">
        <f>$O$3*Data[[#This Row],[Metcalfe
(n^2)]]</f>
        <v>101498283746.08</v>
      </c>
      <c r="U929" s="31">
        <f t="shared" si="112"/>
        <v>192092075973.00931</v>
      </c>
      <c r="V929" s="30">
        <f>LN(Data[[#This Row],[MA'[NVA']
30d]]/Data[[#This Row],[MA'[NVMetcalfe calc']]])</f>
        <v>-0.26445622263082691</v>
      </c>
      <c r="W929" s="30">
        <f>$Q$3+Data[[#This Row],[NVM
(scaled)]]/((Data[[#This Row],[Upper Bound]]-Data[[#This Row],[Lower Bound]])/2)</f>
        <v>0.45108323111888493</v>
      </c>
      <c r="X929" s="30">
        <f>(Data[[#This Row],[Upper Bound]]+Data[[#This Row],[Lower Bound]])/2</f>
        <v>24.698950482549222</v>
      </c>
      <c r="Y929" s="32">
        <f>LN(Data[[#This Row],[NVActual]]/Data[[#This Row],[MA'[n^2']
30d]])</f>
        <v>-1.0821696183067191</v>
      </c>
      <c r="Z929" s="32">
        <f>LN(Data[[#This Row],[NVActual]]/Data[[#This Row],[MA'[n*ln(n)']
30d]])</f>
        <v>9.6542164810209297</v>
      </c>
      <c r="AA929" s="32">
        <f>LN(Data[[#This Row],[NVActual]]/Data[[#This Row],[MA'[n^1.5']]])</f>
        <v>5.582467378228432</v>
      </c>
      <c r="AB929" s="32">
        <f>LN(Data[[#This Row],[NVActual]]/Data[[#This Row],[Metcalfe
(n^2)]])</f>
        <v>-0.44423668830606117</v>
      </c>
      <c r="AC929" s="34">
        <f>1+Data[[#This Row],[MA'[NVMetcalfe calc']]]/((Data[[#This Row],[NVM_norm
(scaled)]]-Data[[#This Row],[NV_fund.]])/2)</f>
        <v>-15844038897.858469</v>
      </c>
    </row>
    <row r="930" spans="1:29" x14ac:dyDescent="0.2">
      <c r="A930" s="23">
        <v>43246</v>
      </c>
      <c r="B930" s="24">
        <v>124915966233.252</v>
      </c>
      <c r="C930" s="24">
        <f t="shared" si="113"/>
        <v>148371372624.72879</v>
      </c>
      <c r="D930" s="25">
        <f>LN(Data[[#This Row],[NVActual]])</f>
        <v>25.550907078039835</v>
      </c>
      <c r="E930" s="26">
        <v>459370</v>
      </c>
      <c r="F930" s="40">
        <f>Data[[#This Row],[DAA 
(n)]]^2</f>
        <v>211020796900</v>
      </c>
      <c r="G930" s="41">
        <f t="shared" si="114"/>
        <v>378074641582.83331</v>
      </c>
      <c r="H930" s="28">
        <f>LN(Data[[#This Row],[Metcalfe
(n^2)]])</f>
        <v>26.075222529072523</v>
      </c>
      <c r="I930" s="42">
        <f t="shared" si="115"/>
        <v>26.630878256372213</v>
      </c>
      <c r="J930" s="40">
        <f>Data[[#This Row],[DAA 
(n)]]*LN(Data[[#This Row],[DAA 
(n)]])</f>
        <v>5989087.4865900222</v>
      </c>
      <c r="K930" s="40">
        <f t="shared" si="116"/>
        <v>8141114.6406048555</v>
      </c>
      <c r="L930" s="29">
        <f>LN(Data[[#This Row],[MA'[n*ln(n)']
30d]])</f>
        <v>15.912437662339395</v>
      </c>
      <c r="M930" s="43">
        <f t="shared" si="117"/>
        <v>15.9233661762024</v>
      </c>
      <c r="N930" s="40">
        <f>Data[[#This Row],[DAA 
(n)]]^1.5</f>
        <v>311346468.53939599</v>
      </c>
      <c r="O930" s="40">
        <f t="shared" si="118"/>
        <v>479759960.74551421</v>
      </c>
      <c r="P930" s="43">
        <f>LN(Data[[#This Row],[MA'[n^1.5']]])</f>
        <v>19.988796455003435</v>
      </c>
      <c r="Q930" s="43">
        <f t="shared" si="119"/>
        <v>20.004224793878475</v>
      </c>
      <c r="R930" s="30">
        <f>$O$1+$O$2*Data[[#This Row],[MA'[ln(n^2)']]]</f>
        <v>26.630878256372213</v>
      </c>
      <c r="S930" s="30">
        <f>$Q$1+$Q$2*Data[[#This Row],[MA'[ln(n*ln(n))']]]</f>
        <v>22.793554190733957</v>
      </c>
      <c r="T930" s="31">
        <f>$O$3*Data[[#This Row],[Metcalfe
(n^2)]]</f>
        <v>109730814388</v>
      </c>
      <c r="U930" s="31">
        <f t="shared" si="112"/>
        <v>196598813623.0733</v>
      </c>
      <c r="V930" s="30">
        <f>LN(Data[[#This Row],[MA'[NVA']
30d]]/Data[[#This Row],[MA'[NVMetcalfe calc']]])</f>
        <v>-0.28144676794131246</v>
      </c>
      <c r="W930" s="30">
        <f>$Q$3+Data[[#This Row],[NVM
(scaled)]]/((Data[[#This Row],[Upper Bound]]-Data[[#This Row],[Lower Bound]])/2)</f>
        <v>0.44331092025218366</v>
      </c>
      <c r="X930" s="30">
        <f>(Data[[#This Row],[Upper Bound]]+Data[[#This Row],[Lower Bound]])/2</f>
        <v>24.712216223553085</v>
      </c>
      <c r="Y930" s="29">
        <f>LN(Data[[#This Row],[NVActual]]/Data[[#This Row],[MA'[n^2']
30d]])</f>
        <v>-1.107450399537466</v>
      </c>
      <c r="Z930" s="29">
        <f>LN(Data[[#This Row],[NVActual]]/Data[[#This Row],[MA'[n*ln(n)']
30d]])</f>
        <v>9.6384694157004382</v>
      </c>
      <c r="AA930" s="29">
        <f>LN(Data[[#This Row],[NVActual]]/Data[[#This Row],[MA'[n^1.5']]])</f>
        <v>5.5621106230363981</v>
      </c>
      <c r="AB930" s="29">
        <f>LN(Data[[#This Row],[NVActual]]/Data[[#This Row],[Metcalfe
(n^2)]])</f>
        <v>-0.52431545103268951</v>
      </c>
      <c r="AC930" s="26">
        <f>1+Data[[#This Row],[MA'[NVMetcalfe calc']]]/((Data[[#This Row],[NVM_norm
(scaled)]]-Data[[#This Row],[NV_fund.]])/2)</f>
        <v>-16201704292.298569</v>
      </c>
    </row>
    <row r="931" spans="1:29" x14ac:dyDescent="0.2">
      <c r="A931" s="23">
        <v>43245</v>
      </c>
      <c r="B931" s="24">
        <v>126613733283.696</v>
      </c>
      <c r="C931" s="24">
        <f t="shared" si="113"/>
        <v>149457365120.71979</v>
      </c>
      <c r="D931" s="25">
        <f>LN(Data[[#This Row],[NVActual]])</f>
        <v>25.564406818527512</v>
      </c>
      <c r="E931" s="26">
        <v>624713</v>
      </c>
      <c r="F931" s="40">
        <f>Data[[#This Row],[DAA 
(n)]]^2</f>
        <v>390266332369</v>
      </c>
      <c r="G931" s="41">
        <f t="shared" si="114"/>
        <v>385633879205.13336</v>
      </c>
      <c r="H931" s="28">
        <f>LN(Data[[#This Row],[Metcalfe
(n^2)]])</f>
        <v>26.690095246507862</v>
      </c>
      <c r="I931" s="42">
        <f t="shared" si="115"/>
        <v>26.655204948193681</v>
      </c>
      <c r="J931" s="40">
        <f>Data[[#This Row],[DAA 
(n)]]*LN(Data[[#This Row],[DAA 
(n)]])</f>
        <v>8336824.7358658332</v>
      </c>
      <c r="K931" s="40">
        <f t="shared" si="116"/>
        <v>8237076.5930680828</v>
      </c>
      <c r="L931" s="29">
        <f>LN(Data[[#This Row],[MA'[n*ln(n)']
30d]])</f>
        <v>15.924156056540841</v>
      </c>
      <c r="M931" s="43">
        <f t="shared" si="117"/>
        <v>15.921634354831699</v>
      </c>
      <c r="N931" s="40">
        <f>Data[[#This Row],[DAA 
(n)]]^1.5</f>
        <v>493765583.34217137</v>
      </c>
      <c r="O931" s="40">
        <f t="shared" si="118"/>
        <v>487322223.53146648</v>
      </c>
      <c r="P931" s="43">
        <f>LN(Data[[#This Row],[MA'[n^1.5']]])</f>
        <v>20.004436112214975</v>
      </c>
      <c r="Q931" s="43">
        <f t="shared" si="119"/>
        <v>20.001878535839321</v>
      </c>
      <c r="R931" s="30">
        <f>$O$1+$O$2*Data[[#This Row],[MA'[ln(n^2)']]]</f>
        <v>26.655204948193681</v>
      </c>
      <c r="S931" s="30">
        <f>$Q$1+$Q$2*Data[[#This Row],[MA'[ln(n*ln(n))']]]</f>
        <v>22.790696685472302</v>
      </c>
      <c r="T931" s="31">
        <f>$O$3*Data[[#This Row],[Metcalfe
(n^2)]]</f>
        <v>202938492831.88</v>
      </c>
      <c r="U931" s="31">
        <f t="shared" si="112"/>
        <v>200529617186.66931</v>
      </c>
      <c r="V931" s="30">
        <f>LN(Data[[#This Row],[MA'[NVA']
30d]]/Data[[#This Row],[MA'[NVMetcalfe calc']]])</f>
        <v>-0.29395078346003845</v>
      </c>
      <c r="W931" s="30">
        <f>$Q$3+Data[[#This Row],[NVM
(scaled)]]/((Data[[#This Row],[Upper Bound]]-Data[[#This Row],[Lower Bound]])/2)</f>
        <v>0.43787157202089205</v>
      </c>
      <c r="X931" s="30">
        <f>(Data[[#This Row],[Upper Bound]]+Data[[#This Row],[Lower Bound]])/2</f>
        <v>24.722950816832991</v>
      </c>
      <c r="Y931" s="32">
        <f>LN(Data[[#This Row],[NVActual]]/Data[[#This Row],[MA'[n^2']
30d]])</f>
        <v>-1.1137474383048991</v>
      </c>
      <c r="Z931" s="32">
        <f>LN(Data[[#This Row],[NVActual]]/Data[[#This Row],[MA'[n*ln(n)']
30d]])</f>
        <v>9.6402507619866729</v>
      </c>
      <c r="AA931" s="32">
        <f>LN(Data[[#This Row],[NVActual]]/Data[[#This Row],[MA'[n^1.5']]])</f>
        <v>5.5599707063125381</v>
      </c>
      <c r="AB931" s="32">
        <f>LN(Data[[#This Row],[NVActual]]/Data[[#This Row],[Metcalfe
(n^2)]])</f>
        <v>-1.1256884279803485</v>
      </c>
      <c r="AC931" s="34">
        <f>1+Data[[#This Row],[MA'[NVMetcalfe calc']]]/((Data[[#This Row],[NVM_norm
(scaled)]]-Data[[#This Row],[NV_fund.]])/2)</f>
        <v>-16514635604.27664</v>
      </c>
    </row>
    <row r="932" spans="1:29" x14ac:dyDescent="0.2">
      <c r="A932" s="23">
        <v>43244</v>
      </c>
      <c r="B932" s="24">
        <v>129122188188.644</v>
      </c>
      <c r="C932" s="24">
        <f t="shared" si="113"/>
        <v>150254911421.62747</v>
      </c>
      <c r="D932" s="25">
        <f>LN(Data[[#This Row],[NVActual]])</f>
        <v>25.584024988262524</v>
      </c>
      <c r="E932" s="26">
        <v>559734</v>
      </c>
      <c r="F932" s="40">
        <f>Data[[#This Row],[DAA 
(n)]]^2</f>
        <v>313302150756</v>
      </c>
      <c r="G932" s="41">
        <f t="shared" si="114"/>
        <v>389028737161.13336</v>
      </c>
      <c r="H932" s="28">
        <f>LN(Data[[#This Row],[Metcalfe
(n^2)]])</f>
        <v>26.470433899726192</v>
      </c>
      <c r="I932" s="42">
        <f t="shared" si="115"/>
        <v>26.662934183782895</v>
      </c>
      <c r="J932" s="40">
        <f>Data[[#This Row],[DAA 
(n)]]*LN(Data[[#This Row],[DAA 
(n)]])</f>
        <v>7408200.9242146704</v>
      </c>
      <c r="K932" s="40">
        <f t="shared" si="116"/>
        <v>8273948.3024093295</v>
      </c>
      <c r="L932" s="29">
        <f>LN(Data[[#This Row],[MA'[n*ln(n)']
30d]])</f>
        <v>15.928622377785922</v>
      </c>
      <c r="M932" s="43">
        <f t="shared" si="117"/>
        <v>15.919381564881608</v>
      </c>
      <c r="N932" s="40">
        <f>Data[[#This Row],[DAA 
(n)]]^1.5</f>
        <v>418767078.51890606</v>
      </c>
      <c r="O932" s="40">
        <f t="shared" si="118"/>
        <v>490448514.29030812</v>
      </c>
      <c r="P932" s="43">
        <f>LN(Data[[#This Row],[MA'[n^1.5']]])</f>
        <v>20.010830865691407</v>
      </c>
      <c r="Q932" s="43">
        <f t="shared" si="119"/>
        <v>19.998823897979548</v>
      </c>
      <c r="R932" s="30">
        <f>$O$1+$O$2*Data[[#This Row],[MA'[ln(n^2)']]]</f>
        <v>26.662934183782895</v>
      </c>
      <c r="S932" s="30">
        <f>$Q$1+$Q$2*Data[[#This Row],[MA'[ln(n*ln(n))']]]</f>
        <v>22.786979582054652</v>
      </c>
      <c r="T932" s="31">
        <f>$O$3*Data[[#This Row],[Metcalfe
(n^2)]]</f>
        <v>162917118393.12</v>
      </c>
      <c r="U932" s="31">
        <f t="shared" si="112"/>
        <v>202294943323.78937</v>
      </c>
      <c r="V932" s="30">
        <f>LN(Data[[#This Row],[MA'[NVA']
30d]]/Data[[#This Row],[MA'[NVMetcalfe calc']]])</f>
        <v>-0.2973934867220494</v>
      </c>
      <c r="W932" s="30">
        <f>$Q$3+Data[[#This Row],[NVM
(scaled)]]/((Data[[#This Row],[Upper Bound]]-Data[[#This Row],[Lower Bound]])/2)</f>
        <v>0.43654439110847931</v>
      </c>
      <c r="X932" s="30">
        <f>(Data[[#This Row],[Upper Bound]]+Data[[#This Row],[Lower Bound]])/2</f>
        <v>24.724956882918775</v>
      </c>
      <c r="Y932" s="29">
        <f>LN(Data[[#This Row],[NVActual]]/Data[[#This Row],[MA'[n^2']
30d]])</f>
        <v>-1.1028940640239637</v>
      </c>
      <c r="Z932" s="29">
        <f>LN(Data[[#This Row],[NVActual]]/Data[[#This Row],[MA'[n*ln(n)']
30d]])</f>
        <v>9.6554026104766013</v>
      </c>
      <c r="AA932" s="29">
        <f>LN(Data[[#This Row],[NVActual]]/Data[[#This Row],[MA'[n^1.5']]])</f>
        <v>5.5731941225711195</v>
      </c>
      <c r="AB932" s="29">
        <f>LN(Data[[#This Row],[NVActual]]/Data[[#This Row],[Metcalfe
(n^2)]])</f>
        <v>-0.88640891146366529</v>
      </c>
      <c r="AC932" s="26">
        <f>1+Data[[#This Row],[MA'[NVMetcalfe calc']]]/((Data[[#This Row],[NVM_norm
(scaled)]]-Data[[#This Row],[NV_fund.]])/2)</f>
        <v>-16657732849.345844</v>
      </c>
    </row>
    <row r="933" spans="1:29" x14ac:dyDescent="0.2">
      <c r="A933" s="23">
        <v>43243</v>
      </c>
      <c r="B933" s="24">
        <v>128177612276.60899</v>
      </c>
      <c r="C933" s="24">
        <f t="shared" si="113"/>
        <v>151418755351.42014</v>
      </c>
      <c r="D933" s="25">
        <f>LN(Data[[#This Row],[NVActual]])</f>
        <v>25.576682734955472</v>
      </c>
      <c r="E933" s="26">
        <v>636565</v>
      </c>
      <c r="F933" s="40">
        <f>Data[[#This Row],[DAA 
(n)]]^2</f>
        <v>405214999225</v>
      </c>
      <c r="G933" s="41">
        <f t="shared" si="114"/>
        <v>398680427539.13336</v>
      </c>
      <c r="H933" s="28">
        <f>LN(Data[[#This Row],[Metcalfe
(n^2)]])</f>
        <v>26.727683625479369</v>
      </c>
      <c r="I933" s="42">
        <f t="shared" si="115"/>
        <v>26.684751020262265</v>
      </c>
      <c r="J933" s="40">
        <f>Data[[#This Row],[DAA 
(n)]]*LN(Data[[#This Row],[DAA 
(n)]])</f>
        <v>8506953.9635266364</v>
      </c>
      <c r="K933" s="40">
        <f t="shared" si="116"/>
        <v>8378021.2571493192</v>
      </c>
      <c r="L933" s="29">
        <f>LN(Data[[#This Row],[MA'[n*ln(n)']
30d]])</f>
        <v>15.941122317744112</v>
      </c>
      <c r="M933" s="43">
        <f t="shared" si="117"/>
        <v>15.916731726767319</v>
      </c>
      <c r="N933" s="40">
        <f>Data[[#This Row],[DAA 
(n)]]^1.5</f>
        <v>507883535.84425461</v>
      </c>
      <c r="O933" s="40">
        <f t="shared" si="118"/>
        <v>499294987.86261404</v>
      </c>
      <c r="P933" s="43">
        <f>LN(Data[[#This Row],[MA'[n^1.5']]])</f>
        <v>20.028707637092023</v>
      </c>
      <c r="Q933" s="43">
        <f t="shared" si="119"/>
        <v>19.995196293999477</v>
      </c>
      <c r="R933" s="30">
        <f>$O$1+$O$2*Data[[#This Row],[MA'[ln(n^2)']]]</f>
        <v>26.684751020262265</v>
      </c>
      <c r="S933" s="30">
        <f>$Q$1+$Q$2*Data[[#This Row],[MA'[ln(n*ln(n))']]]</f>
        <v>22.782607349166074</v>
      </c>
      <c r="T933" s="31">
        <f>$O$3*Data[[#This Row],[Metcalfe
(n^2)]]</f>
        <v>210711799597</v>
      </c>
      <c r="U933" s="31">
        <f t="shared" si="112"/>
        <v>207313822320.3493</v>
      </c>
      <c r="V933" s="30">
        <f>LN(Data[[#This Row],[MA'[NVA']
30d]]/Data[[#This Row],[MA'[NVMetcalfe calc']]])</f>
        <v>-0.3141844822800367</v>
      </c>
      <c r="W933" s="30">
        <f>$Q$3+Data[[#This Row],[NVM
(scaled)]]/((Data[[#This Row],[Upper Bound]]-Data[[#This Row],[Lower Bound]])/2)</f>
        <v>0.42896826526032239</v>
      </c>
      <c r="X933" s="30">
        <f>(Data[[#This Row],[Upper Bound]]+Data[[#This Row],[Lower Bound]])/2</f>
        <v>24.73367918471417</v>
      </c>
      <c r="Y933" s="32">
        <f>LN(Data[[#This Row],[NVActual]]/Data[[#This Row],[MA'[n^2']
30d]])</f>
        <v>-1.1347432644763276</v>
      </c>
      <c r="Z933" s="32">
        <f>LN(Data[[#This Row],[NVActual]]/Data[[#This Row],[MA'[n*ln(n)']
30d]])</f>
        <v>9.6355604172113605</v>
      </c>
      <c r="AA933" s="32">
        <f>LN(Data[[#This Row],[NVActual]]/Data[[#This Row],[MA'[n^1.5']]])</f>
        <v>5.5479750978634517</v>
      </c>
      <c r="AB933" s="32">
        <f>LN(Data[[#This Row],[NVActual]]/Data[[#This Row],[Metcalfe
(n^2)]])</f>
        <v>-1.1510008905238935</v>
      </c>
      <c r="AC933" s="34">
        <f>1+Data[[#This Row],[MA'[NVMetcalfe calc']]]/((Data[[#This Row],[NVM_norm
(scaled)]]-Data[[#This Row],[NV_fund.]])/2)</f>
        <v>-17059558782.265535</v>
      </c>
    </row>
    <row r="934" spans="1:29" x14ac:dyDescent="0.2">
      <c r="A934" s="23">
        <v>43242</v>
      </c>
      <c r="B934" s="24">
        <v>136462893119.97701</v>
      </c>
      <c r="C934" s="24">
        <f t="shared" si="113"/>
        <v>152205664464.00696</v>
      </c>
      <c r="D934" s="25">
        <f>LN(Data[[#This Row],[NVActual]])</f>
        <v>25.639318569339906</v>
      </c>
      <c r="E934" s="26">
        <v>595706</v>
      </c>
      <c r="F934" s="40">
        <f>Data[[#This Row],[DAA 
(n)]]^2</f>
        <v>354865638436</v>
      </c>
      <c r="G934" s="41">
        <f t="shared" si="114"/>
        <v>398924818258.43335</v>
      </c>
      <c r="H934" s="28">
        <f>LN(Data[[#This Row],[Metcalfe
(n^2)]])</f>
        <v>26.595005071500079</v>
      </c>
      <c r="I934" s="42">
        <f t="shared" si="115"/>
        <v>26.685348742708371</v>
      </c>
      <c r="J934" s="40">
        <f>Data[[#This Row],[DAA 
(n)]]*LN(Data[[#This Row],[DAA 
(n)]])</f>
        <v>7921402.0455615129</v>
      </c>
      <c r="K934" s="40">
        <f t="shared" si="116"/>
        <v>8380767.0452855788</v>
      </c>
      <c r="L934" s="29">
        <f>LN(Data[[#This Row],[MA'[n*ln(n)']
30d]])</f>
        <v>15.941450001119698</v>
      </c>
      <c r="M934" s="43">
        <f t="shared" si="117"/>
        <v>15.912987493676045</v>
      </c>
      <c r="N934" s="40">
        <f>Data[[#This Row],[DAA 
(n)]]^1.5</f>
        <v>459777761.5437215</v>
      </c>
      <c r="O934" s="40">
        <f t="shared" si="118"/>
        <v>499524205.79772252</v>
      </c>
      <c r="P934" s="43">
        <f>LN(Data[[#This Row],[MA'[n^1.5']]])</f>
        <v>20.029166614934233</v>
      </c>
      <c r="Q934" s="43">
        <f t="shared" si="119"/>
        <v>19.990003860438417</v>
      </c>
      <c r="R934" s="30">
        <f>$O$1+$O$2*Data[[#This Row],[MA'[ln(n^2)']]]</f>
        <v>26.685348742708371</v>
      </c>
      <c r="S934" s="30">
        <f>$Q$1+$Q$2*Data[[#This Row],[MA'[ln(n*ln(n))']]]</f>
        <v>22.776429364565473</v>
      </c>
      <c r="T934" s="31">
        <f>$O$3*Data[[#This Row],[Metcalfe
(n^2)]]</f>
        <v>184530131986.72</v>
      </c>
      <c r="U934" s="31">
        <f t="shared" si="112"/>
        <v>207440905494.38531</v>
      </c>
      <c r="V934" s="30">
        <f>LN(Data[[#This Row],[MA'[NVA']
30d]]/Data[[#This Row],[MA'[NVMetcalfe calc']]])</f>
        <v>-0.3096138443358798</v>
      </c>
      <c r="W934" s="30">
        <f>$Q$3+Data[[#This Row],[NVM
(scaled)]]/((Data[[#This Row],[Upper Bound]]-Data[[#This Row],[Lower Bound]])/2)</f>
        <v>0.43158596564200546</v>
      </c>
      <c r="X934" s="30">
        <f>(Data[[#This Row],[Upper Bound]]+Data[[#This Row],[Lower Bound]])/2</f>
        <v>24.730889053636922</v>
      </c>
      <c r="Y934" s="29">
        <f>LN(Data[[#This Row],[NVActual]]/Data[[#This Row],[MA'[n^2']
30d]])</f>
        <v>-1.072720241324608</v>
      </c>
      <c r="Z934" s="29">
        <f>LN(Data[[#This Row],[NVActual]]/Data[[#This Row],[MA'[n*ln(n)']
30d]])</f>
        <v>9.6978685682202102</v>
      </c>
      <c r="AA934" s="29">
        <f>LN(Data[[#This Row],[NVActual]]/Data[[#This Row],[MA'[n^1.5']]])</f>
        <v>5.6101519544056746</v>
      </c>
      <c r="AB934" s="29">
        <f>LN(Data[[#This Row],[NVActual]]/Data[[#This Row],[Metcalfe
(n^2)]])</f>
        <v>-0.95568650216017259</v>
      </c>
      <c r="AC934" s="26">
        <f>1+Data[[#This Row],[MA'[NVMetcalfe calc']]]/((Data[[#This Row],[NVM_norm
(scaled)]]-Data[[#This Row],[NV_fund.]])/2)</f>
        <v>-17073815222.686113</v>
      </c>
    </row>
    <row r="935" spans="1:29" x14ac:dyDescent="0.2">
      <c r="A935" s="23">
        <v>43241</v>
      </c>
      <c r="B935" s="24">
        <v>143173536978.27899</v>
      </c>
      <c r="C935" s="24">
        <f t="shared" si="113"/>
        <v>152639411953.81531</v>
      </c>
      <c r="D935" s="25">
        <f>LN(Data[[#This Row],[NVActual]])</f>
        <v>25.687323276758054</v>
      </c>
      <c r="E935" s="26">
        <v>620329</v>
      </c>
      <c r="F935" s="40">
        <f>Data[[#This Row],[DAA 
(n)]]^2</f>
        <v>384808068241</v>
      </c>
      <c r="G935" s="41">
        <f t="shared" si="114"/>
        <v>395518367051.40002</v>
      </c>
      <c r="H935" s="28">
        <f>LN(Data[[#This Row],[Metcalfe
(n^2)]])</f>
        <v>26.676010522880418</v>
      </c>
      <c r="I935" s="42">
        <f t="shared" si="115"/>
        <v>26.674027188540141</v>
      </c>
      <c r="J935" s="40">
        <f>Data[[#This Row],[DAA 
(n)]]*LN(Data[[#This Row],[DAA 
(n)]])</f>
        <v>8273951.4658239437</v>
      </c>
      <c r="K935" s="40">
        <f t="shared" si="116"/>
        <v>8336681.1396583002</v>
      </c>
      <c r="L935" s="29">
        <f>LN(Data[[#This Row],[MA'[n*ln(n)']
30d]])</f>
        <v>15.936175750248756</v>
      </c>
      <c r="M935" s="43">
        <f t="shared" si="117"/>
        <v>15.90902279990596</v>
      </c>
      <c r="N935" s="40">
        <f>Data[[#This Row],[DAA 
(n)]]^1.5</f>
        <v>488577122.0225848</v>
      </c>
      <c r="O935" s="40">
        <f t="shared" si="118"/>
        <v>496077740.85077858</v>
      </c>
      <c r="P935" s="43">
        <f>LN(Data[[#This Row],[MA'[n^1.5']]])</f>
        <v>20.022243207993711</v>
      </c>
      <c r="Q935" s="43">
        <f t="shared" si="119"/>
        <v>19.984499024125022</v>
      </c>
      <c r="R935" s="30">
        <f>$O$1+$O$2*Data[[#This Row],[MA'[ln(n^2)']]]</f>
        <v>26.674027188540141</v>
      </c>
      <c r="S935" s="30">
        <f>$Q$1+$Q$2*Data[[#This Row],[MA'[ln(n*ln(n))']]]</f>
        <v>22.769887619844834</v>
      </c>
      <c r="T935" s="31">
        <f>$O$3*Data[[#This Row],[Metcalfe
(n^2)]]</f>
        <v>200100195485.32001</v>
      </c>
      <c r="U935" s="31">
        <f t="shared" si="112"/>
        <v>205669550866.72797</v>
      </c>
      <c r="V935" s="30">
        <f>LN(Data[[#This Row],[MA'[NVA']
30d]]/Data[[#This Row],[MA'[NVMetcalfe calc']]])</f>
        <v>-0.29819240361340554</v>
      </c>
      <c r="W935" s="30">
        <f>$Q$3+Data[[#This Row],[NVM
(scaled)]]/((Data[[#This Row],[Upper Bound]]-Data[[#This Row],[Lower Bound]])/2)</f>
        <v>0.43724295924028345</v>
      </c>
      <c r="X935" s="30">
        <f>(Data[[#This Row],[Upper Bound]]+Data[[#This Row],[Lower Bound]])/2</f>
        <v>24.721957404192487</v>
      </c>
      <c r="Y935" s="32">
        <f>LN(Data[[#This Row],[NVActual]]/Data[[#This Row],[MA'[n^2']
30d]])</f>
        <v>-1.0161397863971533</v>
      </c>
      <c r="Z935" s="32">
        <f>LN(Data[[#This Row],[NVActual]]/Data[[#This Row],[MA'[n*ln(n)']
30d]])</f>
        <v>9.7511475265092979</v>
      </c>
      <c r="AA935" s="32">
        <f>LN(Data[[#This Row],[NVActual]]/Data[[#This Row],[MA'[n^1.5']]])</f>
        <v>5.6650800687643423</v>
      </c>
      <c r="AB935" s="32">
        <f>LN(Data[[#This Row],[NVActual]]/Data[[#This Row],[Metcalfe
(n^2)]])</f>
        <v>-0.98868724612236414</v>
      </c>
      <c r="AC935" s="34">
        <f>1+Data[[#This Row],[MA'[NVMetcalfe calc']]]/((Data[[#This Row],[NVM_norm
(scaled)]]-Data[[#This Row],[NV_fund.]])/2)</f>
        <v>-16938189767.130318</v>
      </c>
    </row>
    <row r="936" spans="1:29" x14ac:dyDescent="0.2">
      <c r="A936" s="23">
        <v>43240</v>
      </c>
      <c r="B936" s="24">
        <v>145099745195.629</v>
      </c>
      <c r="C936" s="24">
        <f t="shared" si="113"/>
        <v>152885090117.21759</v>
      </c>
      <c r="D936" s="25">
        <f>LN(Data[[#This Row],[NVActual]])</f>
        <v>25.700687240774563</v>
      </c>
      <c r="E936" s="26">
        <v>483041</v>
      </c>
      <c r="F936" s="40">
        <f>Data[[#This Row],[DAA 
(n)]]^2</f>
        <v>233328607681</v>
      </c>
      <c r="G936" s="41">
        <f t="shared" si="114"/>
        <v>394800558419.5</v>
      </c>
      <c r="H936" s="28">
        <f>LN(Data[[#This Row],[Metcalfe
(n^2)]])</f>
        <v>26.175713630320899</v>
      </c>
      <c r="I936" s="42">
        <f t="shared" si="115"/>
        <v>26.672107593858172</v>
      </c>
      <c r="J936" s="40">
        <f>Data[[#This Row],[DAA 
(n)]]*LN(Data[[#This Row],[DAA 
(n)]])</f>
        <v>6321971.4438519189</v>
      </c>
      <c r="K936" s="40">
        <f t="shared" si="116"/>
        <v>8328274.5733974101</v>
      </c>
      <c r="L936" s="29">
        <f>LN(Data[[#This Row],[MA'[n*ln(n)']
30d]])</f>
        <v>15.935166858641876</v>
      </c>
      <c r="M936" s="43">
        <f t="shared" si="117"/>
        <v>15.905481584787482</v>
      </c>
      <c r="N936" s="40">
        <f>Data[[#This Row],[DAA 
(n)]]^1.5</f>
        <v>335719055.13812828</v>
      </c>
      <c r="O936" s="40">
        <f t="shared" si="118"/>
        <v>495389312.25142652</v>
      </c>
      <c r="P936" s="43">
        <f>LN(Data[[#This Row],[MA'[n^1.5']]])</f>
        <v>20.020854500809069</v>
      </c>
      <c r="Q936" s="43">
        <f t="shared" si="119"/>
        <v>19.979567806920233</v>
      </c>
      <c r="R936" s="30">
        <f>$O$1+$O$2*Data[[#This Row],[MA'[ln(n^2)']]]</f>
        <v>26.672107593858172</v>
      </c>
      <c r="S936" s="30">
        <f>$Q$1+$Q$2*Data[[#This Row],[MA'[ln(n*ln(n))']]]</f>
        <v>22.764044614899344</v>
      </c>
      <c r="T936" s="31">
        <f>$O$3*Data[[#This Row],[Metcalfe
(n^2)]]</f>
        <v>121330875994.12001</v>
      </c>
      <c r="U936" s="31">
        <f t="shared" si="112"/>
        <v>205296290378.14001</v>
      </c>
      <c r="V936" s="30">
        <f>LN(Data[[#This Row],[MA'[NVA']
30d]]/Data[[#This Row],[MA'[NVMetcalfe calc']]])</f>
        <v>-0.29476766035673452</v>
      </c>
      <c r="W936" s="30">
        <f>$Q$3+Data[[#This Row],[NVM
(scaled)]]/((Data[[#This Row],[Upper Bound]]-Data[[#This Row],[Lower Bound]])/2)</f>
        <v>0.43914897127104868</v>
      </c>
      <c r="X936" s="30">
        <f>(Data[[#This Row],[Upper Bound]]+Data[[#This Row],[Lower Bound]])/2</f>
        <v>24.71807610437876</v>
      </c>
      <c r="Y936" s="29">
        <f>LN(Data[[#This Row],[NVActual]]/Data[[#This Row],[MA'[n^2']
30d]])</f>
        <v>-1.0009593181665974</v>
      </c>
      <c r="Z936" s="29">
        <f>LN(Data[[#This Row],[NVActual]]/Data[[#This Row],[MA'[n*ln(n)']
30d]])</f>
        <v>9.7655203821326868</v>
      </c>
      <c r="AA936" s="29">
        <f>LN(Data[[#This Row],[NVActual]]/Data[[#This Row],[MA'[n^1.5']]])</f>
        <v>5.6798327399654944</v>
      </c>
      <c r="AB936" s="29">
        <f>LN(Data[[#This Row],[NVActual]]/Data[[#This Row],[Metcalfe
(n^2)]])</f>
        <v>-0.47502638954633769</v>
      </c>
      <c r="AC936" s="26">
        <f>1+Data[[#This Row],[MA'[NVMetcalfe calc']]]/((Data[[#This Row],[NVM_norm
(scaled)]]-Data[[#This Row],[NV_fund.]])/2)</f>
        <v>-16911479592.197496</v>
      </c>
    </row>
    <row r="937" spans="1:29" x14ac:dyDescent="0.2">
      <c r="A937" s="23">
        <v>43239</v>
      </c>
      <c r="B937" s="24">
        <v>140228471716.98001</v>
      </c>
      <c r="C937" s="24">
        <f t="shared" si="113"/>
        <v>153055248881.23355</v>
      </c>
      <c r="D937" s="25">
        <f>LN(Data[[#This Row],[NVActual]])</f>
        <v>25.666538870222816</v>
      </c>
      <c r="E937" s="26">
        <v>500408</v>
      </c>
      <c r="F937" s="40">
        <f>Data[[#This Row],[DAA 
(n)]]^2</f>
        <v>250408166464</v>
      </c>
      <c r="G937" s="41">
        <f t="shared" si="114"/>
        <v>401623702159.76666</v>
      </c>
      <c r="H937" s="28">
        <f>LN(Data[[#This Row],[Metcalfe
(n^2)]])</f>
        <v>26.246358089314661</v>
      </c>
      <c r="I937" s="42">
        <f t="shared" si="115"/>
        <v>26.693101708663058</v>
      </c>
      <c r="J937" s="40">
        <f>Data[[#This Row],[DAA 
(n)]]*LN(Data[[#This Row],[DAA 
(n)]])</f>
        <v>6566943.7793788854</v>
      </c>
      <c r="K937" s="40">
        <f t="shared" si="116"/>
        <v>8413222.008912446</v>
      </c>
      <c r="L937" s="29">
        <f>LN(Data[[#This Row],[MA'[n*ln(n)']
30d]])</f>
        <v>15.945315074977408</v>
      </c>
      <c r="M937" s="43">
        <f t="shared" si="117"/>
        <v>15.901921476850426</v>
      </c>
      <c r="N937" s="40">
        <f>Data[[#This Row],[DAA 
(n)]]^1.5</f>
        <v>353986228.21222407</v>
      </c>
      <c r="O937" s="40">
        <f t="shared" si="118"/>
        <v>502146070.05514711</v>
      </c>
      <c r="P937" s="43">
        <f>LN(Data[[#This Row],[MA'[n^1.5']]])</f>
        <v>20.034401611536111</v>
      </c>
      <c r="Q937" s="43">
        <f t="shared" si="119"/>
        <v>19.974608631152456</v>
      </c>
      <c r="R937" s="30">
        <f>$O$1+$O$2*Data[[#This Row],[MA'[ln(n^2)']]]</f>
        <v>26.693101708663058</v>
      </c>
      <c r="S937" s="30">
        <f>$Q$1+$Q$2*Data[[#This Row],[MA'[ln(n*ln(n))']]]</f>
        <v>22.758170436803201</v>
      </c>
      <c r="T937" s="31">
        <f>$O$3*Data[[#This Row],[Metcalfe
(n^2)]]</f>
        <v>130212246561.28</v>
      </c>
      <c r="U937" s="31">
        <f t="shared" si="112"/>
        <v>208844325123.07867</v>
      </c>
      <c r="V937" s="30">
        <f>LN(Data[[#This Row],[MA'[NVA']
30d]]/Data[[#This Row],[MA'[NVMetcalfe calc']]])</f>
        <v>-0.31079015854234993</v>
      </c>
      <c r="W937" s="30">
        <f>$Q$3+Data[[#This Row],[NVM
(scaled)]]/((Data[[#This Row],[Upper Bound]]-Data[[#This Row],[Lower Bound]])/2)</f>
        <v>0.43203527987137924</v>
      </c>
      <c r="X937" s="30">
        <f>(Data[[#This Row],[Upper Bound]]+Data[[#This Row],[Lower Bound]])/2</f>
        <v>24.725636072733131</v>
      </c>
      <c r="Y937" s="32">
        <f>LN(Data[[#This Row],[NVActual]]/Data[[#This Row],[MA'[n^2']
30d]])</f>
        <v>-1.0522425526816714</v>
      </c>
      <c r="Z937" s="32">
        <f>LN(Data[[#This Row],[NVActual]]/Data[[#This Row],[MA'[n*ln(n)']
30d]])</f>
        <v>9.7212237952454075</v>
      </c>
      <c r="AA937" s="32">
        <f>LN(Data[[#This Row],[NVActual]]/Data[[#This Row],[MA'[n^1.5']]])</f>
        <v>5.632137258686706</v>
      </c>
      <c r="AB937" s="32">
        <f>LN(Data[[#This Row],[NVActual]]/Data[[#This Row],[Metcalfe
(n^2)]])</f>
        <v>-0.57981921909184597</v>
      </c>
      <c r="AC937" s="34">
        <f>1+Data[[#This Row],[MA'[NVMetcalfe calc']]]/((Data[[#This Row],[NVM_norm
(scaled)]]-Data[[#This Row],[NV_fund.]])/2)</f>
        <v>-17193361074.106159</v>
      </c>
    </row>
    <row r="938" spans="1:29" x14ac:dyDescent="0.2">
      <c r="A938" s="23">
        <v>43238</v>
      </c>
      <c r="B938" s="24">
        <v>140324275860.43201</v>
      </c>
      <c r="C938" s="24">
        <f t="shared" si="113"/>
        <v>153065713519.78973</v>
      </c>
      <c r="D938" s="25">
        <f>LN(Data[[#This Row],[NVActual]])</f>
        <v>25.667221837315481</v>
      </c>
      <c r="E938" s="26">
        <v>701918</v>
      </c>
      <c r="F938" s="40">
        <f>Data[[#This Row],[DAA 
(n)]]^2</f>
        <v>492688878724</v>
      </c>
      <c r="G938" s="41">
        <f t="shared" si="114"/>
        <v>407696353470.83331</v>
      </c>
      <c r="H938" s="28">
        <f>LN(Data[[#This Row],[Metcalfe
(n^2)]])</f>
        <v>26.923143734136847</v>
      </c>
      <c r="I938" s="42">
        <f t="shared" si="115"/>
        <v>26.711324803376808</v>
      </c>
      <c r="J938" s="40">
        <f>Data[[#This Row],[DAA 
(n)]]*LN(Data[[#This Row],[DAA 
(n)]])</f>
        <v>9448919.6017889343</v>
      </c>
      <c r="K938" s="40">
        <f t="shared" si="116"/>
        <v>8488026.6279306896</v>
      </c>
      <c r="L938" s="29">
        <f>LN(Data[[#This Row],[MA'[n*ln(n)']
30d]])</f>
        <v>15.954167096397649</v>
      </c>
      <c r="M938" s="43">
        <f t="shared" si="117"/>
        <v>15.897863172261925</v>
      </c>
      <c r="N938" s="40">
        <f>Data[[#This Row],[DAA 
(n)]]^1.5</f>
        <v>588070737.56155717</v>
      </c>
      <c r="O938" s="40">
        <f t="shared" si="118"/>
        <v>508126636.29882813</v>
      </c>
      <c r="P938" s="43">
        <f>LN(Data[[#This Row],[MA'[n^1.5']]])</f>
        <v>20.046241258529459</v>
      </c>
      <c r="Q938" s="43">
        <f t="shared" si="119"/>
        <v>19.96896598772242</v>
      </c>
      <c r="R938" s="30">
        <f>$O$1+$O$2*Data[[#This Row],[MA'[ln(n^2)']]]</f>
        <v>26.711324803376808</v>
      </c>
      <c r="S938" s="30">
        <f>$Q$1+$Q$2*Data[[#This Row],[MA'[ln(n*ln(n))']]]</f>
        <v>22.751474234232173</v>
      </c>
      <c r="T938" s="31">
        <f>$O$3*Data[[#This Row],[Metcalfe
(n^2)]]</f>
        <v>256198216936.48001</v>
      </c>
      <c r="U938" s="31">
        <f t="shared" si="112"/>
        <v>212002103804.83334</v>
      </c>
      <c r="V938" s="30">
        <f>LN(Data[[#This Row],[MA'[NVA']
30d]]/Data[[#This Row],[MA'[NVMetcalfe calc']]])</f>
        <v>-0.32572886891747721</v>
      </c>
      <c r="W938" s="30">
        <f>$Q$3+Data[[#This Row],[NVM
(scaled)]]/((Data[[#This Row],[Upper Bound]]-Data[[#This Row],[Lower Bound]])/2)</f>
        <v>0.42548426223172464</v>
      </c>
      <c r="X938" s="30">
        <f>(Data[[#This Row],[Upper Bound]]+Data[[#This Row],[Lower Bound]])/2</f>
        <v>24.731399518804491</v>
      </c>
      <c r="Y938" s="29">
        <f>LN(Data[[#This Row],[NVActual]]/Data[[#This Row],[MA'[n^2']
30d]])</f>
        <v>-1.0665666652680734</v>
      </c>
      <c r="Z938" s="29">
        <f>LN(Data[[#This Row],[NVActual]]/Data[[#This Row],[MA'[n*ln(n)']
30d]])</f>
        <v>9.7130547409178316</v>
      </c>
      <c r="AA938" s="29">
        <f>LN(Data[[#This Row],[NVActual]]/Data[[#This Row],[MA'[n^1.5']]])</f>
        <v>5.6209805787860194</v>
      </c>
      <c r="AB938" s="29">
        <f>LN(Data[[#This Row],[NVActual]]/Data[[#This Row],[Metcalfe
(n^2)]])</f>
        <v>-1.2559218968213659</v>
      </c>
      <c r="AC938" s="26">
        <f>1+Data[[#This Row],[MA'[NVMetcalfe calc']]]/((Data[[#This Row],[NVM_norm
(scaled)]]-Data[[#This Row],[NV_fund.]])/2)</f>
        <v>-17444486377.475632</v>
      </c>
    </row>
    <row r="939" spans="1:29" x14ac:dyDescent="0.2">
      <c r="A939" s="23">
        <v>43237</v>
      </c>
      <c r="B939" s="24">
        <v>137157405791.326</v>
      </c>
      <c r="C939" s="24">
        <f t="shared" si="113"/>
        <v>153011596647.5278</v>
      </c>
      <c r="D939" s="25">
        <f>LN(Data[[#This Row],[NVActual]])</f>
        <v>25.644395050621565</v>
      </c>
      <c r="E939" s="26">
        <v>635676</v>
      </c>
      <c r="F939" s="40">
        <f>Data[[#This Row],[DAA 
(n)]]^2</f>
        <v>404083976976</v>
      </c>
      <c r="G939" s="41">
        <f t="shared" si="114"/>
        <v>402825097733.23334</v>
      </c>
      <c r="H939" s="28">
        <f>LN(Data[[#This Row],[Metcalfe
(n^2)]])</f>
        <v>26.724888557108855</v>
      </c>
      <c r="I939" s="42">
        <f t="shared" si="115"/>
        <v>26.699596559806967</v>
      </c>
      <c r="J939" s="40">
        <f>Data[[#This Row],[DAA 
(n)]]*LN(Data[[#This Row],[DAA 
(n)]])</f>
        <v>8494185.129214365</v>
      </c>
      <c r="K939" s="40">
        <f t="shared" si="116"/>
        <v>8433765.1446785461</v>
      </c>
      <c r="L939" s="29">
        <f>LN(Data[[#This Row],[MA'[n*ln(n)']
30d]])</f>
        <v>15.947753866645124</v>
      </c>
      <c r="M939" s="43">
        <f t="shared" si="117"/>
        <v>15.893317312737853</v>
      </c>
      <c r="N939" s="40">
        <f>Data[[#This Row],[DAA 
(n)]]^1.5</f>
        <v>506819974.10145146</v>
      </c>
      <c r="O939" s="40">
        <f t="shared" si="118"/>
        <v>503580094.66508263</v>
      </c>
      <c r="P939" s="43">
        <f>LN(Data[[#This Row],[MA'[n^1.5']]])</f>
        <v>20.037253333271245</v>
      </c>
      <c r="Q939" s="43">
        <f t="shared" si="119"/>
        <v>19.962651170288364</v>
      </c>
      <c r="R939" s="30">
        <f>$O$1+$O$2*Data[[#This Row],[MA'[ln(n^2)']]]</f>
        <v>26.699596559806967</v>
      </c>
      <c r="S939" s="30">
        <f>$Q$1+$Q$2*Data[[#This Row],[MA'[ln(n*ln(n))']]]</f>
        <v>22.743973566017456</v>
      </c>
      <c r="T939" s="31">
        <f>$O$3*Data[[#This Row],[Metcalfe
(n^2)]]</f>
        <v>210123668027.52002</v>
      </c>
      <c r="U939" s="31">
        <f t="shared" si="112"/>
        <v>209469050821.28134</v>
      </c>
      <c r="V939" s="30">
        <f>LN(Data[[#This Row],[MA'[NVA']
30d]]/Data[[#This Row],[MA'[NVMetcalfe calc']]])</f>
        <v>-0.3140622860705074</v>
      </c>
      <c r="W939" s="30">
        <f>$Q$3+Data[[#This Row],[NVM
(scaled)]]/((Data[[#This Row],[Upper Bound]]-Data[[#This Row],[Lower Bound]])/2)</f>
        <v>0.43120716935683812</v>
      </c>
      <c r="X939" s="30">
        <f>(Data[[#This Row],[Upper Bound]]+Data[[#This Row],[Lower Bound]])/2</f>
        <v>24.721785062912211</v>
      </c>
      <c r="Y939" s="32">
        <f>LN(Data[[#This Row],[NVActual]]/Data[[#This Row],[MA'[n^2']
30d]])</f>
        <v>-1.0773732534040303</v>
      </c>
      <c r="Z939" s="32">
        <f>LN(Data[[#This Row],[NVActual]]/Data[[#This Row],[MA'[n*ln(n)']
30d]])</f>
        <v>9.6966411839764426</v>
      </c>
      <c r="AA939" s="32">
        <f>LN(Data[[#This Row],[NVActual]]/Data[[#This Row],[MA'[n^1.5']]])</f>
        <v>5.6071417173503209</v>
      </c>
      <c r="AB939" s="32">
        <f>LN(Data[[#This Row],[NVActual]]/Data[[#This Row],[Metcalfe
(n^2)]])</f>
        <v>-1.0804935064872878</v>
      </c>
      <c r="AC939" s="34">
        <f>1+Data[[#This Row],[MA'[NVMetcalfe calc']]]/((Data[[#This Row],[NVM_norm
(scaled)]]-Data[[#This Row],[NV_fund.]])/2)</f>
        <v>-17246938440.662716</v>
      </c>
    </row>
    <row r="940" spans="1:29" x14ac:dyDescent="0.2">
      <c r="A940" s="23">
        <v>43236</v>
      </c>
      <c r="B940" s="24">
        <v>141809187476.87799</v>
      </c>
      <c r="C940" s="24">
        <f t="shared" si="113"/>
        <v>152904031007.59628</v>
      </c>
      <c r="D940" s="25">
        <f>LN(Data[[#This Row],[NVActual]])</f>
        <v>25.677748240742986</v>
      </c>
      <c r="E940" s="26">
        <v>617403</v>
      </c>
      <c r="F940" s="40">
        <f>Data[[#This Row],[DAA 
(n)]]^2</f>
        <v>381186464409</v>
      </c>
      <c r="G940" s="41">
        <f t="shared" si="114"/>
        <v>401934243401.53333</v>
      </c>
      <c r="H940" s="28">
        <f>LN(Data[[#This Row],[Metcalfe
(n^2)]])</f>
        <v>26.666554500249763</v>
      </c>
      <c r="I940" s="42">
        <f t="shared" si="115"/>
        <v>26.697315644421558</v>
      </c>
      <c r="J940" s="40">
        <f>Data[[#This Row],[DAA 
(n)]]*LN(Data[[#This Row],[DAA 
(n)]])</f>
        <v>8232005.374058852</v>
      </c>
      <c r="K940" s="40">
        <f t="shared" si="116"/>
        <v>8423541.1531828828</v>
      </c>
      <c r="L940" s="29">
        <f>LN(Data[[#This Row],[MA'[n*ln(n)']
30d]])</f>
        <v>15.946540862317075</v>
      </c>
      <c r="M940" s="43">
        <f t="shared" si="117"/>
        <v>15.888982715700724</v>
      </c>
      <c r="N940" s="40">
        <f>Data[[#This Row],[DAA 
(n)]]^1.5</f>
        <v>485124382.69531417</v>
      </c>
      <c r="O940" s="40">
        <f t="shared" si="118"/>
        <v>502734956.53972638</v>
      </c>
      <c r="P940" s="43">
        <f>LN(Data[[#This Row],[MA'[n^1.5']]])</f>
        <v>20.035573663821719</v>
      </c>
      <c r="Q940" s="43">
        <f t="shared" si="119"/>
        <v>19.956632387263877</v>
      </c>
      <c r="R940" s="30">
        <f>$O$1+$O$2*Data[[#This Row],[MA'[ln(n^2)']]]</f>
        <v>26.697315644421558</v>
      </c>
      <c r="S940" s="30">
        <f>$Q$1+$Q$2*Data[[#This Row],[MA'[ln(n*ln(n))']]]</f>
        <v>22.736821480906194</v>
      </c>
      <c r="T940" s="31">
        <f>$O$3*Data[[#This Row],[Metcalfe
(n^2)]]</f>
        <v>198216961492.67999</v>
      </c>
      <c r="U940" s="31">
        <f t="shared" si="112"/>
        <v>209005806568.79733</v>
      </c>
      <c r="V940" s="30">
        <f>LN(Data[[#This Row],[MA'[NVA']
30d]]/Data[[#This Row],[MA'[NVMetcalfe calc']]])</f>
        <v>-0.3125515579311598</v>
      </c>
      <c r="W940" s="30">
        <f>$Q$3+Data[[#This Row],[NVM
(scaled)]]/((Data[[#This Row],[Upper Bound]]-Data[[#This Row],[Lower Bound]])/2)</f>
        <v>0.43216537380086084</v>
      </c>
      <c r="X940" s="30">
        <f>(Data[[#This Row],[Upper Bound]]+Data[[#This Row],[Lower Bound]])/2</f>
        <v>24.717068562663876</v>
      </c>
      <c r="Y940" s="29">
        <f>LN(Data[[#This Row],[NVActual]]/Data[[#This Row],[MA'[n^2']
30d]])</f>
        <v>-1.0418060978147932</v>
      </c>
      <c r="Z940" s="29">
        <f>LN(Data[[#This Row],[NVActual]]/Data[[#This Row],[MA'[n*ln(n)']
30d]])</f>
        <v>9.7312073784259123</v>
      </c>
      <c r="AA940" s="29">
        <f>LN(Data[[#This Row],[NVActual]]/Data[[#This Row],[MA'[n^1.5']]])</f>
        <v>5.6421745769212697</v>
      </c>
      <c r="AB940" s="29">
        <f>LN(Data[[#This Row],[NVActual]]/Data[[#This Row],[Metcalfe
(n^2)]])</f>
        <v>-0.98880625950677725</v>
      </c>
      <c r="AC940" s="26">
        <f>1+Data[[#This Row],[MA'[NVMetcalfe calc']]]/((Data[[#This Row],[NVM_norm
(scaled)]]-Data[[#This Row],[NV_fund.]])/2)</f>
        <v>-17212817768.407192</v>
      </c>
    </row>
    <row r="941" spans="1:29" x14ac:dyDescent="0.2">
      <c r="A941" s="23">
        <v>43235</v>
      </c>
      <c r="B941" s="24">
        <v>144527868728.51501</v>
      </c>
      <c r="C941" s="24">
        <f t="shared" si="113"/>
        <v>152732914809.16013</v>
      </c>
      <c r="D941" s="25">
        <f>LN(Data[[#This Row],[NVActual]])</f>
        <v>25.696738189076303</v>
      </c>
      <c r="E941" s="26">
        <v>624136</v>
      </c>
      <c r="F941" s="40">
        <f>Data[[#This Row],[DAA 
(n)]]^2</f>
        <v>389545746496</v>
      </c>
      <c r="G941" s="41">
        <f t="shared" si="114"/>
        <v>406572023062.03333</v>
      </c>
      <c r="H941" s="28">
        <f>LN(Data[[#This Row],[Metcalfe
(n^2)]])</f>
        <v>26.688247144644283</v>
      </c>
      <c r="I941" s="42">
        <f t="shared" si="115"/>
        <v>26.70768747986989</v>
      </c>
      <c r="J941" s="40">
        <f>Data[[#This Row],[DAA 
(n)]]*LN(Data[[#This Row],[DAA 
(n)]])</f>
        <v>8328547.9099348523</v>
      </c>
      <c r="K941" s="40">
        <f t="shared" si="116"/>
        <v>8473472.3939642981</v>
      </c>
      <c r="L941" s="29">
        <f>LN(Data[[#This Row],[MA'[n*ln(n)']
30d]])</f>
        <v>15.952450946484287</v>
      </c>
      <c r="M941" s="43">
        <f t="shared" si="117"/>
        <v>15.884519543065613</v>
      </c>
      <c r="N941" s="40">
        <f>Data[[#This Row],[DAA 
(n)]]^1.5</f>
        <v>493081660.61518395</v>
      </c>
      <c r="O941" s="40">
        <f t="shared" si="118"/>
        <v>506985357.18407565</v>
      </c>
      <c r="P941" s="43">
        <f>LN(Data[[#This Row],[MA'[n^1.5']]])</f>
        <v>20.043992679844649</v>
      </c>
      <c r="Q941" s="43">
        <f t="shared" si="119"/>
        <v>19.950431963577582</v>
      </c>
      <c r="R941" s="30">
        <f>$O$1+$O$2*Data[[#This Row],[MA'[ln(n^2)']]]</f>
        <v>26.70768747986989</v>
      </c>
      <c r="S941" s="30">
        <f>$Q$1+$Q$2*Data[[#This Row],[MA'[ln(n*ln(n))']]]</f>
        <v>22.72945724605826</v>
      </c>
      <c r="T941" s="31">
        <f>$O$3*Data[[#This Row],[Metcalfe
(n^2)]]</f>
        <v>202563788177.92001</v>
      </c>
      <c r="U941" s="31">
        <f t="shared" ref="U941:U1004" si="120">AVERAGE(T941:T970)</f>
        <v>211417451992.25735</v>
      </c>
      <c r="V941" s="30">
        <f>LN(Data[[#This Row],[MA'[NVA']
30d]]/Data[[#This Row],[MA'[NVMetcalfe calc']]])</f>
        <v>-0.32514388327190907</v>
      </c>
      <c r="W941" s="30">
        <f>$Q$3+Data[[#This Row],[NVM
(scaled)]]/((Data[[#This Row],[Upper Bound]]-Data[[#This Row],[Lower Bound]])/2)</f>
        <v>0.4265384283149537</v>
      </c>
      <c r="X941" s="30">
        <f>(Data[[#This Row],[Upper Bound]]+Data[[#This Row],[Lower Bound]])/2</f>
        <v>24.718572362964075</v>
      </c>
      <c r="Y941" s="32">
        <f>LN(Data[[#This Row],[NVActual]]/Data[[#This Row],[MA'[n^2']
30d]])</f>
        <v>-1.0342887396681046</v>
      </c>
      <c r="Z941" s="32">
        <f>LN(Data[[#This Row],[NVActual]]/Data[[#This Row],[MA'[n*ln(n)']
30d]])</f>
        <v>9.744287242592014</v>
      </c>
      <c r="AA941" s="32">
        <f>LN(Data[[#This Row],[NVActual]]/Data[[#This Row],[MA'[n^1.5']]])</f>
        <v>5.6527455092316528</v>
      </c>
      <c r="AB941" s="32">
        <f>LN(Data[[#This Row],[NVActual]]/Data[[#This Row],[Metcalfe
(n^2)]])</f>
        <v>-0.99150895556798269</v>
      </c>
      <c r="AC941" s="34">
        <f>1+Data[[#This Row],[MA'[NVMetcalfe calc']]]/((Data[[#This Row],[NVM_norm
(scaled)]]-Data[[#This Row],[NV_fund.]])/2)</f>
        <v>-17406319499.542152</v>
      </c>
    </row>
    <row r="942" spans="1:29" x14ac:dyDescent="0.2">
      <c r="A942" s="23">
        <v>43234</v>
      </c>
      <c r="B942" s="24">
        <v>147673836672.48401</v>
      </c>
      <c r="C942" s="24">
        <f t="shared" si="113"/>
        <v>152635650695.3736</v>
      </c>
      <c r="D942" s="25">
        <f>LN(Data[[#This Row],[NVActual]])</f>
        <v>25.718271872488799</v>
      </c>
      <c r="E942" s="26">
        <v>641192</v>
      </c>
      <c r="F942" s="40">
        <f>Data[[#This Row],[DAA 
(n)]]^2</f>
        <v>411127180864</v>
      </c>
      <c r="G942" s="41">
        <f t="shared" si="114"/>
        <v>405197854677.79999</v>
      </c>
      <c r="H942" s="28">
        <f>LN(Data[[#This Row],[Metcalfe
(n^2)]])</f>
        <v>26.742168446066678</v>
      </c>
      <c r="I942" s="42">
        <f t="shared" si="115"/>
        <v>26.70395888936952</v>
      </c>
      <c r="J942" s="40">
        <f>Data[[#This Row],[DAA 
(n)]]*LN(Data[[#This Row],[DAA 
(n)]])</f>
        <v>8573432.2351351921</v>
      </c>
      <c r="K942" s="40">
        <f t="shared" si="116"/>
        <v>8457271.4561049175</v>
      </c>
      <c r="L942" s="29">
        <f>LN(Data[[#This Row],[MA'[n*ln(n)']
30d]])</f>
        <v>15.950537156641664</v>
      </c>
      <c r="M942" s="43">
        <f t="shared" si="117"/>
        <v>15.879275707112743</v>
      </c>
      <c r="N942" s="40">
        <f>Data[[#This Row],[DAA 
(n)]]^1.5</f>
        <v>513431065.82339895</v>
      </c>
      <c r="O942" s="40">
        <f t="shared" si="118"/>
        <v>505662737.57469398</v>
      </c>
      <c r="P942" s="43">
        <f>LN(Data[[#This Row],[MA'[n^1.5']]])</f>
        <v>20.041380478491952</v>
      </c>
      <c r="Q942" s="43">
        <f t="shared" si="119"/>
        <v>19.943120209640931</v>
      </c>
      <c r="R942" s="30">
        <f>$O$1+$O$2*Data[[#This Row],[MA'[ln(n^2)']]]</f>
        <v>26.70395888936952</v>
      </c>
      <c r="S942" s="30">
        <f>$Q$1+$Q$2*Data[[#This Row],[MA'[ln(n*ln(n))']]]</f>
        <v>22.720804916736025</v>
      </c>
      <c r="T942" s="31">
        <f>$O$3*Data[[#This Row],[Metcalfe
(n^2)]]</f>
        <v>213786134049.28</v>
      </c>
      <c r="U942" s="31">
        <f t="shared" si="120"/>
        <v>210702884432.45602</v>
      </c>
      <c r="V942" s="30">
        <f>LN(Data[[#This Row],[MA'[NVA']
30d]]/Data[[#This Row],[MA'[NVMetcalfe calc']]])</f>
        <v>-0.32239529705456343</v>
      </c>
      <c r="W942" s="30">
        <f>$Q$3+Data[[#This Row],[NVM
(scaled)]]/((Data[[#This Row],[Upper Bound]]-Data[[#This Row],[Lower Bound]])/2)</f>
        <v>0.42812059525210411</v>
      </c>
      <c r="X942" s="30">
        <f>(Data[[#This Row],[Upper Bound]]+Data[[#This Row],[Lower Bound]])/2</f>
        <v>24.712381903052773</v>
      </c>
      <c r="Y942" s="29">
        <f>LN(Data[[#This Row],[NVActual]]/Data[[#This Row],[MA'[n^2']
30d]])</f>
        <v>-1.0093694423408284</v>
      </c>
      <c r="Z942" s="29">
        <f>LN(Data[[#This Row],[NVActual]]/Data[[#This Row],[MA'[n*ln(n)']
30d]])</f>
        <v>9.767734715847137</v>
      </c>
      <c r="AA942" s="29">
        <f>LN(Data[[#This Row],[NVActual]]/Data[[#This Row],[MA'[n^1.5']]])</f>
        <v>5.6768913939968471</v>
      </c>
      <c r="AB942" s="29">
        <f>LN(Data[[#This Row],[NVActual]]/Data[[#This Row],[Metcalfe
(n^2)]])</f>
        <v>-1.0238965735778767</v>
      </c>
      <c r="AC942" s="26">
        <f>1+Data[[#This Row],[MA'[NVMetcalfe calc']]]/((Data[[#This Row],[NVM_norm
(scaled)]]-Data[[#This Row],[NV_fund.]])/2)</f>
        <v>-17353040452.799873</v>
      </c>
    </row>
    <row r="943" spans="1:29" x14ac:dyDescent="0.2">
      <c r="A943" s="23">
        <v>43233</v>
      </c>
      <c r="B943" s="24">
        <v>148042446475.069</v>
      </c>
      <c r="C943" s="24">
        <f t="shared" si="113"/>
        <v>152242553100.82001</v>
      </c>
      <c r="D943" s="25">
        <f>LN(Data[[#This Row],[NVActual]])</f>
        <v>25.720764870098346</v>
      </c>
      <c r="E943" s="26">
        <v>488836</v>
      </c>
      <c r="F943" s="40">
        <f>Data[[#This Row],[DAA 
(n)]]^2</f>
        <v>238960634896</v>
      </c>
      <c r="G943" s="41">
        <f t="shared" si="114"/>
        <v>399912031386.20001</v>
      </c>
      <c r="H943" s="28">
        <f>LN(Data[[#This Row],[Metcalfe
(n^2)]])</f>
        <v>26.199564667764026</v>
      </c>
      <c r="I943" s="42">
        <f t="shared" si="115"/>
        <v>26.687716104968249</v>
      </c>
      <c r="J943" s="40">
        <f>Data[[#This Row],[DAA 
(n)]]*LN(Data[[#This Row],[DAA 
(n)]])</f>
        <v>6403645.1969655473</v>
      </c>
      <c r="K943" s="40">
        <f t="shared" si="116"/>
        <v>8391395.1715005003</v>
      </c>
      <c r="L943" s="29">
        <f>LN(Data[[#This Row],[MA'[n*ln(n)']
30d]])</f>
        <v>15.942717354428128</v>
      </c>
      <c r="M943" s="43">
        <f t="shared" si="117"/>
        <v>15.874120515638035</v>
      </c>
      <c r="N943" s="40">
        <f>Data[[#This Row],[DAA 
(n)]]^1.5</f>
        <v>341778526.12477148</v>
      </c>
      <c r="O943" s="40">
        <f t="shared" si="118"/>
        <v>500423610.91857702</v>
      </c>
      <c r="P943" s="43">
        <f>LN(Data[[#This Row],[MA'[n^1.5']]])</f>
        <v>20.03096551953378</v>
      </c>
      <c r="Q943" s="43">
        <f t="shared" si="119"/>
        <v>19.935931312458653</v>
      </c>
      <c r="R943" s="30">
        <f>$O$1+$O$2*Data[[#This Row],[MA'[ln(n^2)']]]</f>
        <v>26.687716104968249</v>
      </c>
      <c r="S943" s="30">
        <f>$Q$1+$Q$2*Data[[#This Row],[MA'[ln(n*ln(n))']]]</f>
        <v>22.712298850802757</v>
      </c>
      <c r="T943" s="31">
        <f>$O$3*Data[[#This Row],[Metcalfe
(n^2)]]</f>
        <v>124259530145.92</v>
      </c>
      <c r="U943" s="31">
        <f t="shared" si="120"/>
        <v>207954256320.82401</v>
      </c>
      <c r="V943" s="30">
        <f>LN(Data[[#This Row],[MA'[NVA']
30d]]/Data[[#This Row],[MA'[NVMetcalfe calc']]])</f>
        <v>-0.31184314089665593</v>
      </c>
      <c r="W943" s="30">
        <f>$Q$3+Data[[#This Row],[NVM
(scaled)]]/((Data[[#This Row],[Upper Bound]]-Data[[#This Row],[Lower Bound]])/2)</f>
        <v>0.43311425897751848</v>
      </c>
      <c r="X943" s="30">
        <f>(Data[[#This Row],[Upper Bound]]+Data[[#This Row],[Lower Bound]])/2</f>
        <v>24.700007477885503</v>
      </c>
      <c r="Y943" s="32">
        <f>LN(Data[[#This Row],[NVActual]]/Data[[#This Row],[MA'[n^2']
30d]])</f>
        <v>-0.99374556823526072</v>
      </c>
      <c r="Z943" s="32">
        <f>LN(Data[[#This Row],[NVActual]]/Data[[#This Row],[MA'[n*ln(n)']
30d]])</f>
        <v>9.7780475156702185</v>
      </c>
      <c r="AA943" s="32">
        <f>LN(Data[[#This Row],[NVActual]]/Data[[#This Row],[MA'[n^1.5']]])</f>
        <v>5.6897993505645674</v>
      </c>
      <c r="AB943" s="32">
        <f>LN(Data[[#This Row],[NVActual]]/Data[[#This Row],[Metcalfe
(n^2)]])</f>
        <v>-0.47879979766568131</v>
      </c>
      <c r="AC943" s="34">
        <f>1+Data[[#This Row],[MA'[NVMetcalfe calc']]]/((Data[[#This Row],[NVM_norm
(scaled)]]-Data[[#This Row],[NV_fund.]])/2)</f>
        <v>-17138927050.345222</v>
      </c>
    </row>
    <row r="944" spans="1:29" x14ac:dyDescent="0.2">
      <c r="A944" s="23">
        <v>43232</v>
      </c>
      <c r="B944" s="24">
        <v>144461740571.42599</v>
      </c>
      <c r="C944" s="24">
        <f t="shared" si="113"/>
        <v>151787945631.10547</v>
      </c>
      <c r="D944" s="25">
        <f>LN(Data[[#This Row],[NVActual]])</f>
        <v>25.696280538308834</v>
      </c>
      <c r="E944" s="26">
        <v>563749</v>
      </c>
      <c r="F944" s="40">
        <f>Data[[#This Row],[DAA 
(n)]]^2</f>
        <v>317812935001</v>
      </c>
      <c r="G944" s="41">
        <f t="shared" si="114"/>
        <v>405556013723.79999</v>
      </c>
      <c r="H944" s="28">
        <f>LN(Data[[#This Row],[Metcalfe
(n^2)]])</f>
        <v>26.484728791923065</v>
      </c>
      <c r="I944" s="42">
        <f t="shared" si="115"/>
        <v>26.705571259633341</v>
      </c>
      <c r="J944" s="40">
        <f>Data[[#This Row],[DAA 
(n)]]*LN(Data[[#This Row],[DAA 
(n)]])</f>
        <v>7465369.6858589174</v>
      </c>
      <c r="K944" s="40">
        <f t="shared" si="116"/>
        <v>8462656.1584452037</v>
      </c>
      <c r="L944" s="29">
        <f>LN(Data[[#This Row],[MA'[n*ln(n)']
30d]])</f>
        <v>15.951173649024462</v>
      </c>
      <c r="M944" s="43">
        <f t="shared" si="117"/>
        <v>15.869443792622475</v>
      </c>
      <c r="N944" s="40">
        <f>Data[[#This Row],[DAA 
(n)]]^1.5</f>
        <v>423280904.71208286</v>
      </c>
      <c r="O944" s="40">
        <f t="shared" si="118"/>
        <v>506056396.69322628</v>
      </c>
      <c r="P944" s="43">
        <f>LN(Data[[#This Row],[MA'[n^1.5']]])</f>
        <v>20.042158676956458</v>
      </c>
      <c r="Q944" s="43">
        <f t="shared" si="119"/>
        <v>19.929392702157251</v>
      </c>
      <c r="R944" s="30">
        <f>$O$1+$O$2*Data[[#This Row],[MA'[ln(n^2)']]]</f>
        <v>26.705571259633341</v>
      </c>
      <c r="S944" s="30">
        <f>$Q$1+$Q$2*Data[[#This Row],[MA'[ln(n*ln(n))']]]</f>
        <v>22.704582257827081</v>
      </c>
      <c r="T944" s="31">
        <f>$O$3*Data[[#This Row],[Metcalfe
(n^2)]]</f>
        <v>165262726200.52002</v>
      </c>
      <c r="U944" s="31">
        <f t="shared" si="120"/>
        <v>210889127136.37604</v>
      </c>
      <c r="V944" s="30">
        <f>LN(Data[[#This Row],[MA'[NVA']
30d]]/Data[[#This Row],[MA'[NVMetcalfe calc']]])</f>
        <v>-0.32884807929926868</v>
      </c>
      <c r="W944" s="30">
        <f>$Q$3+Data[[#This Row],[NVM
(scaled)]]/((Data[[#This Row],[Upper Bound]]-Data[[#This Row],[Lower Bound]])/2)</f>
        <v>0.42561660421920222</v>
      </c>
      <c r="X944" s="30">
        <f>(Data[[#This Row],[Upper Bound]]+Data[[#This Row],[Lower Bound]])/2</f>
        <v>24.705076758730211</v>
      </c>
      <c r="Y944" s="29">
        <f>LN(Data[[#This Row],[NVActual]]/Data[[#This Row],[MA'[n^2']
30d]])</f>
        <v>-1.0322442976071753</v>
      </c>
      <c r="Z944" s="29">
        <f>LN(Data[[#This Row],[NVActual]]/Data[[#This Row],[MA'[n*ln(n)']
30d]])</f>
        <v>9.7451068892843722</v>
      </c>
      <c r="AA944" s="29">
        <f>LN(Data[[#This Row],[NVActual]]/Data[[#This Row],[MA'[n^1.5']]])</f>
        <v>5.654121861352376</v>
      </c>
      <c r="AB944" s="29">
        <f>LN(Data[[#This Row],[NVActual]]/Data[[#This Row],[Metcalfe
(n^2)]])</f>
        <v>-0.78844825361422999</v>
      </c>
      <c r="AC944" s="26">
        <f>1+Data[[#This Row],[MA'[NVMetcalfe calc']]]/((Data[[#This Row],[NVM_norm
(scaled)]]-Data[[#This Row],[NV_fund.]])/2)</f>
        <v>-17371813523.214115</v>
      </c>
    </row>
    <row r="945" spans="1:29" x14ac:dyDescent="0.2">
      <c r="A945" s="23">
        <v>43231</v>
      </c>
      <c r="B945" s="24">
        <v>143401694456.10199</v>
      </c>
      <c r="C945" s="24">
        <f t="shared" si="113"/>
        <v>151444941846.89252</v>
      </c>
      <c r="D945" s="25">
        <f>LN(Data[[#This Row],[NVActual]])</f>
        <v>25.688915581332928</v>
      </c>
      <c r="E945" s="26">
        <v>772234</v>
      </c>
      <c r="F945" s="40">
        <f>Data[[#This Row],[DAA 
(n)]]^2</f>
        <v>596345350756</v>
      </c>
      <c r="G945" s="41">
        <f t="shared" si="114"/>
        <v>408164040276.56665</v>
      </c>
      <c r="H945" s="28">
        <f>LN(Data[[#This Row],[Metcalfe
(n^2)]])</f>
        <v>27.114085783774019</v>
      </c>
      <c r="I945" s="42">
        <f t="shared" si="115"/>
        <v>26.712907490729727</v>
      </c>
      <c r="J945" s="40">
        <f>Data[[#This Row],[DAA 
(n)]]*LN(Data[[#This Row],[DAA 
(n)]])</f>
        <v>10469209.460573472</v>
      </c>
      <c r="K945" s="40">
        <f t="shared" si="116"/>
        <v>8493911.9734243415</v>
      </c>
      <c r="L945" s="29">
        <f>LN(Data[[#This Row],[MA'[n*ln(n)']
30d]])</f>
        <v>15.954860226418599</v>
      </c>
      <c r="M945" s="43">
        <f t="shared" si="117"/>
        <v>15.864357746541923</v>
      </c>
      <c r="N945" s="40">
        <f>Data[[#This Row],[DAA 
(n)]]^1.5</f>
        <v>678614880.17557526</v>
      </c>
      <c r="O945" s="40">
        <f t="shared" si="118"/>
        <v>508588604.40235937</v>
      </c>
      <c r="P945" s="43">
        <f>LN(Data[[#This Row],[MA'[n^1.5']]])</f>
        <v>20.047150004886021</v>
      </c>
      <c r="Q945" s="43">
        <f t="shared" si="119"/>
        <v>19.92229599679326</v>
      </c>
      <c r="R945" s="30">
        <f>$O$1+$O$2*Data[[#This Row],[MA'[ln(n^2)']]]</f>
        <v>26.712907490729727</v>
      </c>
      <c r="S945" s="30">
        <f>$Q$1+$Q$2*Data[[#This Row],[MA'[ln(n*ln(n))']]]</f>
        <v>22.696190281794173</v>
      </c>
      <c r="T945" s="31">
        <f>$O$3*Data[[#This Row],[Metcalfe
(n^2)]]</f>
        <v>310099582393.12</v>
      </c>
      <c r="U945" s="31">
        <f t="shared" si="120"/>
        <v>212245300943.81467</v>
      </c>
      <c r="V945" s="30">
        <f>LN(Data[[#This Row],[MA'[NVA']
30d]]/Data[[#This Row],[MA'[NVMetcalfe calc']]])</f>
        <v>-0.3375205469508315</v>
      </c>
      <c r="W945" s="30">
        <f>$Q$3+Data[[#This Row],[NVM
(scaled)]]/((Data[[#This Row],[Upper Bound]]-Data[[#This Row],[Lower Bound]])/2)</f>
        <v>0.4219420913177625</v>
      </c>
      <c r="X945" s="30">
        <f>(Data[[#This Row],[Upper Bound]]+Data[[#This Row],[Lower Bound]])/2</f>
        <v>24.70454888626195</v>
      </c>
      <c r="Y945" s="32">
        <f>LN(Data[[#This Row],[NVActual]]/Data[[#This Row],[MA'[n^2']
30d]])</f>
        <v>-1.0460194087147703</v>
      </c>
      <c r="Z945" s="32">
        <f>LN(Data[[#This Row],[NVActual]]/Data[[#This Row],[MA'[n*ln(n)']
30d]])</f>
        <v>9.7340553549143287</v>
      </c>
      <c r="AA945" s="32">
        <f>LN(Data[[#This Row],[NVActual]]/Data[[#This Row],[MA'[n^1.5']]])</f>
        <v>5.6417655764469075</v>
      </c>
      <c r="AB945" s="32">
        <f>LN(Data[[#This Row],[NVActual]]/Data[[#This Row],[Metcalfe
(n^2)]])</f>
        <v>-1.4251702024410902</v>
      </c>
      <c r="AC945" s="34">
        <f>1+Data[[#This Row],[MA'[NVMetcalfe calc']]]/((Data[[#This Row],[NVM_norm
(scaled)]]-Data[[#This Row],[NV_fund.]])/2)</f>
        <v>-17481261606.218025</v>
      </c>
    </row>
    <row r="946" spans="1:29" x14ac:dyDescent="0.2">
      <c r="A946" s="23">
        <v>43230</v>
      </c>
      <c r="B946" s="24">
        <v>153916505549.91699</v>
      </c>
      <c r="C946" s="24">
        <f t="shared" si="113"/>
        <v>150595064812.45236</v>
      </c>
      <c r="D946" s="25">
        <f>LN(Data[[#This Row],[NVActual]])</f>
        <v>25.759676120578003</v>
      </c>
      <c r="E946" s="26">
        <v>633729</v>
      </c>
      <c r="F946" s="40">
        <f>Data[[#This Row],[DAA 
(n)]]^2</f>
        <v>401612445441</v>
      </c>
      <c r="G946" s="41">
        <f t="shared" si="114"/>
        <v>397781523512.16669</v>
      </c>
      <c r="H946" s="28">
        <f>LN(Data[[#This Row],[Metcalfe
(n^2)]])</f>
        <v>26.718753394487685</v>
      </c>
      <c r="I946" s="42">
        <f t="shared" si="115"/>
        <v>26.688281239224121</v>
      </c>
      <c r="J946" s="40">
        <f>Data[[#This Row],[DAA 
(n)]]*LN(Data[[#This Row],[DAA 
(n)]])</f>
        <v>8466224.4349676427</v>
      </c>
      <c r="K946" s="40">
        <f t="shared" si="116"/>
        <v>8379560.6693966845</v>
      </c>
      <c r="L946" s="29">
        <f>LN(Data[[#This Row],[MA'[n*ln(n)']
30d]])</f>
        <v>15.941306044997656</v>
      </c>
      <c r="M946" s="43">
        <f t="shared" si="117"/>
        <v>15.859466127143673</v>
      </c>
      <c r="N946" s="40">
        <f>Data[[#This Row],[DAA 
(n)]]^1.5</f>
        <v>504493264.01536638</v>
      </c>
      <c r="O946" s="40">
        <f t="shared" si="118"/>
        <v>498965721.57990825</v>
      </c>
      <c r="P946" s="43">
        <f>LN(Data[[#This Row],[MA'[n^1.5']]])</f>
        <v>20.028047957127594</v>
      </c>
      <c r="Q946" s="43">
        <f t="shared" si="119"/>
        <v>19.915521141965247</v>
      </c>
      <c r="R946" s="30">
        <f>$O$1+$O$2*Data[[#This Row],[MA'[ln(n^2)']]]</f>
        <v>26.688281239224121</v>
      </c>
      <c r="S946" s="30">
        <f>$Q$1+$Q$2*Data[[#This Row],[MA'[ln(n*ln(n))']]]</f>
        <v>22.68811910978706</v>
      </c>
      <c r="T946" s="31">
        <f>$O$3*Data[[#This Row],[Metcalfe
(n^2)]]</f>
        <v>208838471629.32001</v>
      </c>
      <c r="U946" s="31">
        <f t="shared" si="120"/>
        <v>206846392226.32672</v>
      </c>
      <c r="V946" s="30">
        <f>LN(Data[[#This Row],[MA'[NVA']
30d]]/Data[[#This Row],[MA'[NVMetcalfe calc']]])</f>
        <v>-0.31738190659902443</v>
      </c>
      <c r="W946" s="30">
        <f>$Q$3+Data[[#This Row],[NVM
(scaled)]]/((Data[[#This Row],[Upper Bound]]-Data[[#This Row],[Lower Bound]])/2)</f>
        <v>0.4313154785585207</v>
      </c>
      <c r="X946" s="30">
        <f>(Data[[#This Row],[Upper Bound]]+Data[[#This Row],[Lower Bound]])/2</f>
        <v>24.688200174505589</v>
      </c>
      <c r="Y946" s="29">
        <f>LN(Data[[#This Row],[NVActual]]/Data[[#This Row],[MA'[n^2']
30d]])</f>
        <v>-0.94949263503329595</v>
      </c>
      <c r="Z946" s="29">
        <f>LN(Data[[#This Row],[NVActual]]/Data[[#This Row],[MA'[n*ln(n)']
30d]])</f>
        <v>9.8183700755803471</v>
      </c>
      <c r="AA946" s="29">
        <f>LN(Data[[#This Row],[NVActual]]/Data[[#This Row],[MA'[n^1.5']]])</f>
        <v>5.7316281634504085</v>
      </c>
      <c r="AB946" s="29">
        <f>LN(Data[[#This Row],[NVActual]]/Data[[#This Row],[Metcalfe
(n^2)]])</f>
        <v>-0.959077273909682</v>
      </c>
      <c r="AC946" s="26">
        <f>1+Data[[#This Row],[MA'[NVMetcalfe calc']]]/((Data[[#This Row],[NVM_norm
(scaled)]]-Data[[#This Row],[NV_fund.]])/2)</f>
        <v>-17054654363.654451</v>
      </c>
    </row>
    <row r="947" spans="1:29" x14ac:dyDescent="0.2">
      <c r="A947" s="23">
        <v>43229</v>
      </c>
      <c r="B947" s="24">
        <v>158325748796.58801</v>
      </c>
      <c r="C947" s="24">
        <f t="shared" si="113"/>
        <v>149321999470.61432</v>
      </c>
      <c r="D947" s="25">
        <f>LN(Data[[#This Row],[NVActual]])</f>
        <v>25.787920448828249</v>
      </c>
      <c r="E947" s="26">
        <v>603396</v>
      </c>
      <c r="F947" s="40">
        <f>Data[[#This Row],[DAA 
(n)]]^2</f>
        <v>364086732816</v>
      </c>
      <c r="G947" s="41">
        <f t="shared" si="114"/>
        <v>395205792033.5</v>
      </c>
      <c r="H947" s="28">
        <f>LN(Data[[#This Row],[Metcalfe
(n^2)]])</f>
        <v>26.620657953166738</v>
      </c>
      <c r="I947" s="42">
        <f t="shared" si="115"/>
        <v>26.681158117079921</v>
      </c>
      <c r="J947" s="40">
        <f>Data[[#This Row],[DAA 
(n)]]*LN(Data[[#This Row],[DAA 
(n)]])</f>
        <v>8031399.2631544983</v>
      </c>
      <c r="K947" s="40">
        <f t="shared" si="116"/>
        <v>8348934.3559288392</v>
      </c>
      <c r="L947" s="29">
        <f>LN(Data[[#This Row],[MA'[n*ln(n)']
30d]])</f>
        <v>15.937644466638202</v>
      </c>
      <c r="M947" s="43">
        <f t="shared" si="117"/>
        <v>15.855664625812631</v>
      </c>
      <c r="N947" s="40">
        <f>Data[[#This Row],[DAA 
(n)]]^1.5</f>
        <v>468709375.02277792</v>
      </c>
      <c r="O947" s="40">
        <f t="shared" si="118"/>
        <v>496475434.02160656</v>
      </c>
      <c r="P947" s="43">
        <f>LN(Data[[#This Row],[MA'[n^1.5']]])</f>
        <v>20.023044561920489</v>
      </c>
      <c r="Q947" s="43">
        <f t="shared" si="119"/>
        <v>19.910344618694992</v>
      </c>
      <c r="R947" s="30">
        <f>$O$1+$O$2*Data[[#This Row],[MA'[ln(n^2)']]]</f>
        <v>26.681158117079921</v>
      </c>
      <c r="S947" s="30">
        <f>$Q$1+$Q$2*Data[[#This Row],[MA'[ln(n*ln(n))']]]</f>
        <v>22.68184663259084</v>
      </c>
      <c r="T947" s="31">
        <f>$O$3*Data[[#This Row],[Metcalfe
(n^2)]]</f>
        <v>189325101064.32001</v>
      </c>
      <c r="U947" s="31">
        <f t="shared" si="120"/>
        <v>205507011857.42004</v>
      </c>
      <c r="V947" s="30">
        <f>LN(Data[[#This Row],[MA'[NVA']
30d]]/Data[[#This Row],[MA'[NVMetcalfe calc']]])</f>
        <v>-0.31937510985040252</v>
      </c>
      <c r="W947" s="30">
        <f>$Q$3+Data[[#This Row],[NVM
(scaled)]]/((Data[[#This Row],[Upper Bound]]-Data[[#This Row],[Lower Bound]])/2)</f>
        <v>0.4302849535030886</v>
      </c>
      <c r="X947" s="30">
        <f>(Data[[#This Row],[Upper Bound]]+Data[[#This Row],[Lower Bound]])/2</f>
        <v>24.681502374835382</v>
      </c>
      <c r="Y947" s="32">
        <f>LN(Data[[#This Row],[NVActual]]/Data[[#This Row],[MA'[n^2']
30d]])</f>
        <v>-0.91475200983968885</v>
      </c>
      <c r="Z947" s="32">
        <f>LN(Data[[#This Row],[NVActual]]/Data[[#This Row],[MA'[n*ln(n)']
30d]])</f>
        <v>9.8502759821900483</v>
      </c>
      <c r="AA947" s="32">
        <f>LN(Data[[#This Row],[NVActual]]/Data[[#This Row],[MA'[n^1.5']]])</f>
        <v>5.7648758869077614</v>
      </c>
      <c r="AB947" s="32">
        <f>LN(Data[[#This Row],[NVActual]]/Data[[#This Row],[Metcalfe
(n^2)]])</f>
        <v>-0.8327375043384867</v>
      </c>
      <c r="AC947" s="34">
        <f>1+Data[[#This Row],[MA'[NVMetcalfe calc']]]/((Data[[#This Row],[NVM_norm
(scaled)]]-Data[[#This Row],[NV_fund.]])/2)</f>
        <v>-16948181056.223814</v>
      </c>
    </row>
    <row r="948" spans="1:29" x14ac:dyDescent="0.2">
      <c r="A948" s="23">
        <v>43228</v>
      </c>
      <c r="B948" s="24">
        <v>156882993446.31201</v>
      </c>
      <c r="C948" s="24">
        <f t="shared" si="113"/>
        <v>147854271679.94363</v>
      </c>
      <c r="D948" s="25">
        <f>LN(Data[[#This Row],[NVActual]])</f>
        <v>25.778766099773776</v>
      </c>
      <c r="E948" s="26">
        <v>665870</v>
      </c>
      <c r="F948" s="40">
        <f>Data[[#This Row],[DAA 
(n)]]^2</f>
        <v>443382856900</v>
      </c>
      <c r="G948" s="41">
        <f t="shared" si="114"/>
        <v>392628099806.83331</v>
      </c>
      <c r="H948" s="28">
        <f>LN(Data[[#This Row],[Metcalfe
(n^2)]])</f>
        <v>26.81769947054854</v>
      </c>
      <c r="I948" s="42">
        <f t="shared" si="115"/>
        <v>26.673199431920192</v>
      </c>
      <c r="J948" s="40">
        <f>Data[[#This Row],[DAA 
(n)]]*LN(Data[[#This Row],[DAA 
(n)]])</f>
        <v>8928550.7732270788</v>
      </c>
      <c r="K948" s="40">
        <f t="shared" si="116"/>
        <v>8316677.7226443598</v>
      </c>
      <c r="L948" s="29">
        <f>LN(Data[[#This Row],[MA'[n*ln(n)']
30d]])</f>
        <v>15.933773420868883</v>
      </c>
      <c r="M948" s="43">
        <f t="shared" si="117"/>
        <v>15.852666950042115</v>
      </c>
      <c r="N948" s="40">
        <f>Data[[#This Row],[DAA 
(n)]]^1.5</f>
        <v>543355632.09007263</v>
      </c>
      <c r="O948" s="40">
        <f t="shared" si="118"/>
        <v>493913890.82485992</v>
      </c>
      <c r="P948" s="43">
        <f>LN(Data[[#This Row],[MA'[n^1.5']]])</f>
        <v>20.017871749887298</v>
      </c>
      <c r="Q948" s="43">
        <f t="shared" si="119"/>
        <v>19.906381744846076</v>
      </c>
      <c r="R948" s="30">
        <f>$O$1+$O$2*Data[[#This Row],[MA'[ln(n^2)']]]</f>
        <v>26.673199431920192</v>
      </c>
      <c r="S948" s="30">
        <f>$Q$1+$Q$2*Data[[#This Row],[MA'[ln(n*ln(n))']]]</f>
        <v>22.676900467569489</v>
      </c>
      <c r="T948" s="31">
        <f>$O$3*Data[[#This Row],[Metcalfe
(n^2)]]</f>
        <v>230559085588</v>
      </c>
      <c r="U948" s="31">
        <f t="shared" si="120"/>
        <v>204166611899.55338</v>
      </c>
      <c r="V948" s="30">
        <f>LN(Data[[#This Row],[MA'[NVA']
30d]]/Data[[#This Row],[MA'[NVMetcalfe calc']]])</f>
        <v>-0.32270924763779113</v>
      </c>
      <c r="W948" s="30">
        <f>$Q$3+Data[[#This Row],[NVM
(scaled)]]/((Data[[#This Row],[Upper Bound]]-Data[[#This Row],[Lower Bound]])/2)</f>
        <v>0.4284959431130933</v>
      </c>
      <c r="X948" s="30">
        <f>(Data[[#This Row],[Upper Bound]]+Data[[#This Row],[Lower Bound]])/2</f>
        <v>24.675049949744839</v>
      </c>
      <c r="Y948" s="29">
        <f>LN(Data[[#This Row],[NVActual]]/Data[[#This Row],[MA'[n^2']
30d]])</f>
        <v>-0.91736259008295029</v>
      </c>
      <c r="Z948" s="29">
        <f>LN(Data[[#This Row],[NVActual]]/Data[[#This Row],[MA'[n*ln(n)']
30d]])</f>
        <v>9.8449926789048909</v>
      </c>
      <c r="AA948" s="29">
        <f>LN(Data[[#This Row],[NVActual]]/Data[[#This Row],[MA'[n^1.5']]])</f>
        <v>5.7608943498864784</v>
      </c>
      <c r="AB948" s="29">
        <f>LN(Data[[#This Row],[NVActual]]/Data[[#This Row],[Metcalfe
(n^2)]])</f>
        <v>-1.0389333707747634</v>
      </c>
      <c r="AC948" s="26">
        <f>1+Data[[#This Row],[MA'[NVMetcalfe calc']]]/((Data[[#This Row],[NVM_norm
(scaled)]]-Data[[#This Row],[NV_fund.]])/2)</f>
        <v>-16840876590.67659</v>
      </c>
    </row>
    <row r="949" spans="1:29" x14ac:dyDescent="0.2">
      <c r="A949" s="23">
        <v>43227</v>
      </c>
      <c r="B949" s="24">
        <v>159013667136.633</v>
      </c>
      <c r="C949" s="24">
        <f t="shared" si="113"/>
        <v>146591279210.23007</v>
      </c>
      <c r="D949" s="25">
        <f>LN(Data[[#This Row],[NVActual]])</f>
        <v>25.792255992306735</v>
      </c>
      <c r="E949" s="26">
        <v>662775</v>
      </c>
      <c r="F949" s="40">
        <f>Data[[#This Row],[DAA 
(n)]]^2</f>
        <v>439270700625</v>
      </c>
      <c r="G949" s="41">
        <f t="shared" si="114"/>
        <v>383589283245.63336</v>
      </c>
      <c r="H949" s="28">
        <f>LN(Data[[#This Row],[Metcalfe
(n^2)]])</f>
        <v>26.808381690108629</v>
      </c>
      <c r="I949" s="42">
        <f t="shared" si="115"/>
        <v>26.641677084363149</v>
      </c>
      <c r="J949" s="40">
        <f>Data[[#This Row],[DAA 
(n)]]*LN(Data[[#This Row],[DAA 
(n)]])</f>
        <v>8883962.5873308741</v>
      </c>
      <c r="K949" s="40">
        <f t="shared" si="116"/>
        <v>8198004.1148194578</v>
      </c>
      <c r="L949" s="29">
        <f>LN(Data[[#This Row],[MA'[n*ln(n)']
30d]])</f>
        <v>15.919401281975967</v>
      </c>
      <c r="M949" s="43">
        <f t="shared" si="117"/>
        <v>15.8503563029139</v>
      </c>
      <c r="N949" s="40">
        <f>Data[[#This Row],[DAA 
(n)]]^1.5</f>
        <v>539571717.76023746</v>
      </c>
      <c r="O949" s="40">
        <f t="shared" si="118"/>
        <v>484713280.36044306</v>
      </c>
      <c r="P949" s="43">
        <f>LN(Data[[#This Row],[MA'[n^1.5']]])</f>
        <v>19.999068099574654</v>
      </c>
      <c r="Q949" s="43">
        <f t="shared" si="119"/>
        <v>19.903409596177344</v>
      </c>
      <c r="R949" s="30">
        <f>$O$1+$O$2*Data[[#This Row],[MA'[ln(n^2)']]]</f>
        <v>26.641677084363149</v>
      </c>
      <c r="S949" s="30">
        <f>$Q$1+$Q$2*Data[[#This Row],[MA'[ln(n*ln(n))']]]</f>
        <v>22.673087899807932</v>
      </c>
      <c r="T949" s="31">
        <f>$O$3*Data[[#This Row],[Metcalfe
(n^2)]]</f>
        <v>228420764325</v>
      </c>
      <c r="U949" s="31">
        <f t="shared" si="120"/>
        <v>199466427287.7294</v>
      </c>
      <c r="V949" s="30">
        <f>LN(Data[[#This Row],[MA'[NVA']
30d]]/Data[[#This Row],[MA'[NVMetcalfe calc']]])</f>
        <v>-0.30799763718314827</v>
      </c>
      <c r="W949" s="30">
        <f>$Q$3+Data[[#This Row],[NVM
(scaled)]]/((Data[[#This Row],[Upper Bound]]-Data[[#This Row],[Lower Bound]])/2)</f>
        <v>0.434782302798284</v>
      </c>
      <c r="X949" s="30">
        <f>(Data[[#This Row],[Upper Bound]]+Data[[#This Row],[Lower Bound]])/2</f>
        <v>24.657382492085539</v>
      </c>
      <c r="Y949" s="32">
        <f>LN(Data[[#This Row],[NVActual]]/Data[[#This Row],[MA'[n^2']
30d]])</f>
        <v>-0.88058224994283762</v>
      </c>
      <c r="Z949" s="32">
        <f>LN(Data[[#This Row],[NVActual]]/Data[[#This Row],[MA'[n*ln(n)']
30d]])</f>
        <v>9.8728547103307687</v>
      </c>
      <c r="AA949" s="32">
        <f>LN(Data[[#This Row],[NVActual]]/Data[[#This Row],[MA'[n^1.5']]])</f>
        <v>5.7931878927320817</v>
      </c>
      <c r="AB949" s="32">
        <f>LN(Data[[#This Row],[NVActual]]/Data[[#This Row],[Metcalfe
(n^2)]])</f>
        <v>-1.0161256978018942</v>
      </c>
      <c r="AC949" s="34">
        <f>1+Data[[#This Row],[MA'[NVMetcalfe calc']]]/((Data[[#This Row],[NVM_norm
(scaled)]]-Data[[#This Row],[NV_fund.]])/2)</f>
        <v>-16469448012.755838</v>
      </c>
    </row>
    <row r="950" spans="1:29" x14ac:dyDescent="0.2">
      <c r="A950" s="23">
        <v>43226</v>
      </c>
      <c r="B950" s="24">
        <v>163704937557.754</v>
      </c>
      <c r="C950" s="24">
        <f t="shared" si="113"/>
        <v>145183802320.62021</v>
      </c>
      <c r="D950" s="25">
        <f>LN(Data[[#This Row],[NVActual]])</f>
        <v>25.821331483102924</v>
      </c>
      <c r="E950" s="26">
        <v>535825</v>
      </c>
      <c r="F950" s="40">
        <f>Data[[#This Row],[DAA 
(n)]]^2</f>
        <v>287108430625</v>
      </c>
      <c r="G950" s="41">
        <f t="shared" si="114"/>
        <v>377348331672.93335</v>
      </c>
      <c r="H950" s="28">
        <f>LN(Data[[#This Row],[Metcalfe
(n^2)]])</f>
        <v>26.383125788410666</v>
      </c>
      <c r="I950" s="42">
        <f t="shared" si="115"/>
        <v>26.623159767560868</v>
      </c>
      <c r="J950" s="40">
        <f>Data[[#This Row],[DAA 
(n)]]*LN(Data[[#This Row],[DAA 
(n)]])</f>
        <v>7068369.1877875729</v>
      </c>
      <c r="K950" s="40">
        <f t="shared" si="116"/>
        <v>8121537.60234435</v>
      </c>
      <c r="L950" s="29">
        <f>LN(Data[[#This Row],[MA'[n*ln(n)']
30d]])</f>
        <v>15.910030054106164</v>
      </c>
      <c r="M950" s="43">
        <f t="shared" si="117"/>
        <v>15.849485721584106</v>
      </c>
      <c r="N950" s="40">
        <f>Data[[#This Row],[DAA 
(n)]]^1.5</f>
        <v>392224266.00051224</v>
      </c>
      <c r="O950" s="40">
        <f t="shared" si="118"/>
        <v>478584797.00928825</v>
      </c>
      <c r="P950" s="43">
        <f>LN(Data[[#This Row],[MA'[n^1.5']]])</f>
        <v>19.986343967387185</v>
      </c>
      <c r="Q950" s="43">
        <f t="shared" si="119"/>
        <v>19.902439467923909</v>
      </c>
      <c r="R950" s="30">
        <f>$O$1+$O$2*Data[[#This Row],[MA'[ln(n^2)']]]</f>
        <v>26.623159767560868</v>
      </c>
      <c r="S950" s="30">
        <f>$Q$1+$Q$2*Data[[#This Row],[MA'[ln(n*ln(n))']]]</f>
        <v>22.671651440613772</v>
      </c>
      <c r="T950" s="31">
        <f>$O$3*Data[[#This Row],[Metcalfe
(n^2)]]</f>
        <v>149296383925</v>
      </c>
      <c r="U950" s="31">
        <f t="shared" si="120"/>
        <v>196221132469.92538</v>
      </c>
      <c r="V950" s="30">
        <f>LN(Data[[#This Row],[MA'[NVA']
30d]]/Data[[#This Row],[MA'[NVMetcalfe calc']]])</f>
        <v>-0.30124170824588259</v>
      </c>
      <c r="W950" s="30">
        <f>$Q$3+Data[[#This Row],[NVM
(scaled)]]/((Data[[#This Row],[Upper Bound]]-Data[[#This Row],[Lower Bound]])/2)</f>
        <v>0.43753077391153083</v>
      </c>
      <c r="X950" s="30">
        <f>(Data[[#This Row],[Upper Bound]]+Data[[#This Row],[Lower Bound]])/2</f>
        <v>24.647405604087318</v>
      </c>
      <c r="Y950" s="29">
        <f>LN(Data[[#This Row],[NVActual]]/Data[[#This Row],[MA'[n^2']
30d]])</f>
        <v>-0.83510307139838846</v>
      </c>
      <c r="Z950" s="29">
        <f>LN(Data[[#This Row],[NVActual]]/Data[[#This Row],[MA'[n*ln(n)']
30d]])</f>
        <v>9.9113014289967598</v>
      </c>
      <c r="AA950" s="29">
        <f>LN(Data[[#This Row],[NVActual]]/Data[[#This Row],[MA'[n^1.5']]])</f>
        <v>5.8349875157157403</v>
      </c>
      <c r="AB950" s="29">
        <f>LN(Data[[#This Row],[NVActual]]/Data[[#This Row],[Metcalfe
(n^2)]])</f>
        <v>-0.56179430530774255</v>
      </c>
      <c r="AC950" s="26">
        <f>1+Data[[#This Row],[MA'[NVMetcalfe calc']]]/((Data[[#This Row],[NVM_norm
(scaled)]]-Data[[#This Row],[NV_fund.]])/2)</f>
        <v>-16210008009.892357</v>
      </c>
    </row>
    <row r="951" spans="1:29" x14ac:dyDescent="0.2">
      <c r="A951" s="23">
        <v>43225</v>
      </c>
      <c r="B951" s="24">
        <v>167189948490.73999</v>
      </c>
      <c r="C951" s="24">
        <f t="shared" si="113"/>
        <v>143462662686.61752</v>
      </c>
      <c r="D951" s="25">
        <f>LN(Data[[#This Row],[NVActual]])</f>
        <v>25.842396419107754</v>
      </c>
      <c r="E951" s="26">
        <v>606625</v>
      </c>
      <c r="F951" s="40">
        <f>Data[[#This Row],[DAA 
(n)]]^2</f>
        <v>367993890625</v>
      </c>
      <c r="G951" s="41">
        <f t="shared" si="114"/>
        <v>381070115271.29999</v>
      </c>
      <c r="H951" s="28">
        <f>LN(Data[[#This Row],[Metcalfe
(n^2)]])</f>
        <v>26.631332173415036</v>
      </c>
      <c r="I951" s="42">
        <f t="shared" si="115"/>
        <v>26.63410992230051</v>
      </c>
      <c r="J951" s="40">
        <f>Data[[#This Row],[DAA 
(n)]]*LN(Data[[#This Row],[DAA 
(n)]])</f>
        <v>8077615.9398489483</v>
      </c>
      <c r="K951" s="40">
        <f t="shared" si="116"/>
        <v>8167054.5217146557</v>
      </c>
      <c r="L951" s="29">
        <f>LN(Data[[#This Row],[MA'[n*ln(n)']
30d]])</f>
        <v>15.915618878173971</v>
      </c>
      <c r="M951" s="43">
        <f t="shared" si="117"/>
        <v>15.849725049105905</v>
      </c>
      <c r="N951" s="40">
        <f>Data[[#This Row],[DAA 
(n)]]^1.5</f>
        <v>472476765.46089691</v>
      </c>
      <c r="O951" s="40">
        <f t="shared" si="118"/>
        <v>482237499.29896683</v>
      </c>
      <c r="P951" s="43">
        <f>LN(Data[[#This Row],[MA'[n^1.5']]])</f>
        <v>19.99394728779458</v>
      </c>
      <c r="Q951" s="43">
        <f t="shared" si="119"/>
        <v>19.903060352365813</v>
      </c>
      <c r="R951" s="30">
        <f>$O$1+$O$2*Data[[#This Row],[MA'[ln(n^2)']]]</f>
        <v>26.63410992230051</v>
      </c>
      <c r="S951" s="30">
        <f>$Q$1+$Q$2*Data[[#This Row],[MA'[ln(n*ln(n))']]]</f>
        <v>22.672046331024742</v>
      </c>
      <c r="T951" s="31">
        <f>$O$3*Data[[#This Row],[Metcalfe
(n^2)]]</f>
        <v>191356823125</v>
      </c>
      <c r="U951" s="31">
        <f t="shared" si="120"/>
        <v>198156459941.07605</v>
      </c>
      <c r="V951" s="30">
        <f>LN(Data[[#This Row],[MA'[NVA']
30d]]/Data[[#This Row],[MA'[NVMetcalfe calc']]])</f>
        <v>-0.32298210936499788</v>
      </c>
      <c r="W951" s="30">
        <f>$Q$3+Data[[#This Row],[NVM
(scaled)]]/((Data[[#This Row],[Upper Bound]]-Data[[#This Row],[Lower Bound]])/2)</f>
        <v>0.4269626827412939</v>
      </c>
      <c r="X951" s="30">
        <f>(Data[[#This Row],[Upper Bound]]+Data[[#This Row],[Lower Bound]])/2</f>
        <v>24.653078126662628</v>
      </c>
      <c r="Y951" s="32">
        <f>LN(Data[[#This Row],[NVActual]]/Data[[#This Row],[MA'[n^2']
30d]])</f>
        <v>-0.82385280561745489</v>
      </c>
      <c r="Z951" s="32">
        <f>LN(Data[[#This Row],[NVActual]]/Data[[#This Row],[MA'[n*ln(n)']
30d]])</f>
        <v>9.9267775409337844</v>
      </c>
      <c r="AA951" s="32">
        <f>LN(Data[[#This Row],[NVActual]]/Data[[#This Row],[MA'[n^1.5']]])</f>
        <v>5.8484491313131741</v>
      </c>
      <c r="AB951" s="32">
        <f>LN(Data[[#This Row],[NVActual]]/Data[[#This Row],[Metcalfe
(n^2)]])</f>
        <v>-0.78893575430727947</v>
      </c>
      <c r="AC951" s="34">
        <f>1+Data[[#This Row],[MA'[NVMetcalfe calc']]]/((Data[[#This Row],[NVM_norm
(scaled)]]-Data[[#This Row],[NV_fund.]])/2)</f>
        <v>-16358913205.681366</v>
      </c>
    </row>
    <row r="952" spans="1:29" x14ac:dyDescent="0.2">
      <c r="A952" s="23">
        <v>43224</v>
      </c>
      <c r="B952" s="24">
        <v>165107379229.47501</v>
      </c>
      <c r="C952" s="24">
        <f t="shared" si="113"/>
        <v>141733166534.65897</v>
      </c>
      <c r="D952" s="25">
        <f>LN(Data[[#This Row],[NVActual]])</f>
        <v>25.829861882388368</v>
      </c>
      <c r="E952" s="26">
        <v>710689</v>
      </c>
      <c r="F952" s="40">
        <f>Data[[#This Row],[DAA 
(n)]]^2</f>
        <v>505078854721</v>
      </c>
      <c r="G952" s="41">
        <f t="shared" si="114"/>
        <v>378340669632.09998</v>
      </c>
      <c r="H952" s="28">
        <f>LN(Data[[#This Row],[Metcalfe
(n^2)]])</f>
        <v>26.947980401994322</v>
      </c>
      <c r="I952" s="42">
        <f t="shared" si="115"/>
        <v>26.62572031691171</v>
      </c>
      <c r="J952" s="40">
        <f>Data[[#This Row],[DAA 
(n)]]*LN(Data[[#This Row],[DAA 
(n)]])</f>
        <v>9575816.6219564714</v>
      </c>
      <c r="K952" s="40">
        <f t="shared" si="116"/>
        <v>8132972.105792651</v>
      </c>
      <c r="L952" s="29">
        <f>LN(Data[[#This Row],[MA'[n*ln(n)']
30d]])</f>
        <v>15.911436987386809</v>
      </c>
      <c r="M952" s="43">
        <f t="shared" si="117"/>
        <v>15.850347922372917</v>
      </c>
      <c r="N952" s="40">
        <f>Data[[#This Row],[DAA 
(n)]]^1.5</f>
        <v>599127687.71173537</v>
      </c>
      <c r="O952" s="40">
        <f t="shared" si="118"/>
        <v>479528319.58913916</v>
      </c>
      <c r="P952" s="43">
        <f>LN(Data[[#This Row],[MA'[n^1.5']]])</f>
        <v>19.98831351120932</v>
      </c>
      <c r="Q952" s="43">
        <f t="shared" si="119"/>
        <v>19.904290931097012</v>
      </c>
      <c r="R952" s="30">
        <f>$O$1+$O$2*Data[[#This Row],[MA'[ln(n^2)']]]</f>
        <v>26.62572031691171</v>
      </c>
      <c r="S952" s="30">
        <f>$Q$1+$Q$2*Data[[#This Row],[MA'[ln(n*ln(n))']]]</f>
        <v>22.673074071915313</v>
      </c>
      <c r="T952" s="31">
        <f>$O$3*Data[[#This Row],[Metcalfe
(n^2)]]</f>
        <v>262641004454.92001</v>
      </c>
      <c r="U952" s="31">
        <f t="shared" si="120"/>
        <v>196737148208.69205</v>
      </c>
      <c r="V952" s="30">
        <f>LN(Data[[#This Row],[MA'[NVA']
30d]]/Data[[#This Row],[MA'[NVMetcalfe calc']]])</f>
        <v>-0.32792238380039179</v>
      </c>
      <c r="W952" s="30">
        <f>$Q$3+Data[[#This Row],[NVM
(scaled)]]/((Data[[#This Row],[Upper Bound]]-Data[[#This Row],[Lower Bound]])/2)</f>
        <v>0.42407450934142948</v>
      </c>
      <c r="X952" s="30">
        <f>(Data[[#This Row],[Upper Bound]]+Data[[#This Row],[Lower Bound]])/2</f>
        <v>24.64939719441351</v>
      </c>
      <c r="Y952" s="29">
        <f>LN(Data[[#This Row],[NVActual]]/Data[[#This Row],[MA'[n^2']
30d]])</f>
        <v>-0.8291989867154943</v>
      </c>
      <c r="Z952" s="29">
        <f>LN(Data[[#This Row],[NVActual]]/Data[[#This Row],[MA'[n*ln(n)']
30d]])</f>
        <v>9.9184248950015572</v>
      </c>
      <c r="AA952" s="29">
        <f>LN(Data[[#This Row],[NVActual]]/Data[[#This Row],[MA'[n^1.5']]])</f>
        <v>5.8415483711790461</v>
      </c>
      <c r="AB952" s="29">
        <f>LN(Data[[#This Row],[NVActual]]/Data[[#This Row],[Metcalfe
(n^2)]])</f>
        <v>-1.1181185196059562</v>
      </c>
      <c r="AC952" s="26">
        <f>1+Data[[#This Row],[MA'[NVMetcalfe calc']]]/((Data[[#This Row],[NVM_norm
(scaled)]]-Data[[#This Row],[NV_fund.]])/2)</f>
        <v>-16242272662.713472</v>
      </c>
    </row>
    <row r="953" spans="1:29" x14ac:dyDescent="0.2">
      <c r="A953" s="23">
        <v>43223</v>
      </c>
      <c r="B953" s="24">
        <v>166141775015.71701</v>
      </c>
      <c r="C953" s="24">
        <f t="shared" si="113"/>
        <v>140061558705.0564</v>
      </c>
      <c r="D953" s="25">
        <f>LN(Data[[#This Row],[NVActual]])</f>
        <v>25.836107327155549</v>
      </c>
      <c r="E953" s="26">
        <v>660104</v>
      </c>
      <c r="F953" s="40">
        <f>Data[[#This Row],[DAA 
(n)]]^2</f>
        <v>435737290816</v>
      </c>
      <c r="G953" s="41">
        <f t="shared" si="114"/>
        <v>372145616474.86664</v>
      </c>
      <c r="H953" s="28">
        <f>LN(Data[[#This Row],[Metcalfe
(n^2)]])</f>
        <v>26.800305354692856</v>
      </c>
      <c r="I953" s="42">
        <f t="shared" si="115"/>
        <v>26.610426606841589</v>
      </c>
      <c r="J953" s="40">
        <f>Data[[#This Row],[DAA 
(n)]]*LN(Data[[#This Row],[DAA 
(n)]])</f>
        <v>8845494.3829270862</v>
      </c>
      <c r="K953" s="40">
        <f t="shared" si="116"/>
        <v>8063218.7770570396</v>
      </c>
      <c r="L953" s="29">
        <f>LN(Data[[#This Row],[MA'[n*ln(n)']
30d]])</f>
        <v>15.902823386755216</v>
      </c>
      <c r="M953" s="43">
        <f t="shared" si="117"/>
        <v>15.851682147646605</v>
      </c>
      <c r="N953" s="40">
        <f>Data[[#This Row],[DAA 
(n)]]^1.5</f>
        <v>536313274.69754571</v>
      </c>
      <c r="O953" s="40">
        <f t="shared" si="118"/>
        <v>473713825.92159754</v>
      </c>
      <c r="P953" s="43">
        <f>LN(Data[[#This Row],[MA'[n^1.5']]])</f>
        <v>19.976113954551849</v>
      </c>
      <c r="Q953" s="43">
        <f t="shared" si="119"/>
        <v>19.90652285615521</v>
      </c>
      <c r="R953" s="30">
        <f>$O$1+$O$2*Data[[#This Row],[MA'[ln(n^2)']]]</f>
        <v>26.610426606841589</v>
      </c>
      <c r="S953" s="30">
        <f>$Q$1+$Q$2*Data[[#This Row],[MA'[ln(n*ln(n))']]]</f>
        <v>22.675275543616895</v>
      </c>
      <c r="T953" s="31">
        <f>$O$3*Data[[#This Row],[Metcalfe
(n^2)]]</f>
        <v>226583391224.32001</v>
      </c>
      <c r="U953" s="31">
        <f t="shared" si="120"/>
        <v>193515720566.93073</v>
      </c>
      <c r="V953" s="30">
        <f>LN(Data[[#This Row],[MA'[NVA']
30d]]/Data[[#This Row],[MA'[NVMetcalfe calc']]])</f>
        <v>-0.32327672140624497</v>
      </c>
      <c r="W953" s="30">
        <f>$Q$3+Data[[#This Row],[NVM
(scaled)]]/((Data[[#This Row],[Upper Bound]]-Data[[#This Row],[Lower Bound]])/2)</f>
        <v>0.42569793575277232</v>
      </c>
      <c r="X953" s="30">
        <f>(Data[[#This Row],[Upper Bound]]+Data[[#This Row],[Lower Bound]])/2</f>
        <v>24.642851075229242</v>
      </c>
      <c r="Y953" s="32">
        <f>LN(Data[[#This Row],[NVActual]]/Data[[#This Row],[MA'[n^2']
30d]])</f>
        <v>-0.80644372960726063</v>
      </c>
      <c r="Z953" s="32">
        <f>LN(Data[[#This Row],[NVActual]]/Data[[#This Row],[MA'[n*ln(n)']
30d]])</f>
        <v>9.933283940400333</v>
      </c>
      <c r="AA953" s="32">
        <f>LN(Data[[#This Row],[NVActual]]/Data[[#This Row],[MA'[n^1.5']]])</f>
        <v>5.859993372603701</v>
      </c>
      <c r="AB953" s="32">
        <f>LN(Data[[#This Row],[NVActual]]/Data[[#This Row],[Metcalfe
(n^2)]])</f>
        <v>-0.96419802753730743</v>
      </c>
      <c r="AC953" s="34">
        <f>1+Data[[#This Row],[MA'[NVMetcalfe calc']]]/((Data[[#This Row],[NVM_norm
(scaled)]]-Data[[#This Row],[NV_fund.]])/2)</f>
        <v>-15981706804.287533</v>
      </c>
    </row>
    <row r="954" spans="1:29" x14ac:dyDescent="0.2">
      <c r="A954" s="23">
        <v>43222</v>
      </c>
      <c r="B954" s="24">
        <v>156865131178.64499</v>
      </c>
      <c r="C954" s="24">
        <f t="shared" si="113"/>
        <v>138715226048.54568</v>
      </c>
      <c r="D954" s="25">
        <f>LN(Data[[#This Row],[NVActual]])</f>
        <v>25.778652236032229</v>
      </c>
      <c r="E954" s="26">
        <v>673769</v>
      </c>
      <c r="F954" s="40">
        <f>Data[[#This Row],[DAA 
(n)]]^2</f>
        <v>453964665361</v>
      </c>
      <c r="G954" s="41">
        <f t="shared" si="114"/>
        <v>369842613587.53333</v>
      </c>
      <c r="H954" s="28">
        <f>LN(Data[[#This Row],[Metcalfe
(n^2)]])</f>
        <v>26.841285202357557</v>
      </c>
      <c r="I954" s="42">
        <f t="shared" si="115"/>
        <v>26.604671959224842</v>
      </c>
      <c r="J954" s="40">
        <f>Data[[#This Row],[DAA 
(n)]]*LN(Data[[#This Row],[DAA 
(n)]])</f>
        <v>9042412.9447536245</v>
      </c>
      <c r="K954" s="40">
        <f t="shared" si="116"/>
        <v>8037092.7060533268</v>
      </c>
      <c r="L954" s="29">
        <f>LN(Data[[#This Row],[MA'[n*ln(n)']
30d]])</f>
        <v>15.899577972036047</v>
      </c>
      <c r="M954" s="43">
        <f t="shared" si="117"/>
        <v>15.853853738041838</v>
      </c>
      <c r="N954" s="40">
        <f>Data[[#This Row],[DAA 
(n)]]^1.5</f>
        <v>553052726.79520929</v>
      </c>
      <c r="O954" s="40">
        <f t="shared" si="118"/>
        <v>471542696.34822804</v>
      </c>
      <c r="P954" s="43">
        <f>LN(Data[[#This Row],[MA'[n^1.5']]])</f>
        <v>19.971520210229041</v>
      </c>
      <c r="Q954" s="43">
        <f t="shared" si="119"/>
        <v>19.909951417569708</v>
      </c>
      <c r="R954" s="30">
        <f>$O$1+$O$2*Data[[#This Row],[MA'[ln(n^2)']]]</f>
        <v>26.604671959224842</v>
      </c>
      <c r="S954" s="30">
        <f>$Q$1+$Q$2*Data[[#This Row],[MA'[ln(n*ln(n))']]]</f>
        <v>22.678858667769031</v>
      </c>
      <c r="T954" s="31">
        <f>$O$3*Data[[#This Row],[Metcalfe
(n^2)]]</f>
        <v>236061625987.72</v>
      </c>
      <c r="U954" s="31">
        <f t="shared" si="120"/>
        <v>192318159065.5174</v>
      </c>
      <c r="V954" s="30">
        <f>LN(Data[[#This Row],[MA'[NVA']
30d]]/Data[[#This Row],[MA'[NVMetcalfe calc']]])</f>
        <v>-0.32672798091255428</v>
      </c>
      <c r="W954" s="30">
        <f>$Q$3+Data[[#This Row],[NVM
(scaled)]]/((Data[[#This Row],[Upper Bound]]-Data[[#This Row],[Lower Bound]])/2)</f>
        <v>0.42354889463355316</v>
      </c>
      <c r="X954" s="30">
        <f>(Data[[#This Row],[Upper Bound]]+Data[[#This Row],[Lower Bound]])/2</f>
        <v>24.641765313496936</v>
      </c>
      <c r="Y954" s="29">
        <f>LN(Data[[#This Row],[NVActual]]/Data[[#This Row],[MA'[n^2']
30d]])</f>
        <v>-0.85769114737518759</v>
      </c>
      <c r="Z954" s="29">
        <f>LN(Data[[#This Row],[NVActual]]/Data[[#This Row],[MA'[n*ln(n)']
30d]])</f>
        <v>9.8790742639961842</v>
      </c>
      <c r="AA954" s="29">
        <f>LN(Data[[#This Row],[NVActual]]/Data[[#This Row],[MA'[n^1.5']]])</f>
        <v>5.80713202580319</v>
      </c>
      <c r="AB954" s="29">
        <f>LN(Data[[#This Row],[NVActual]]/Data[[#This Row],[Metcalfe
(n^2)]])</f>
        <v>-1.0626329663253269</v>
      </c>
      <c r="AC954" s="26">
        <f>1+Data[[#This Row],[MA'[NVMetcalfe calc']]]/((Data[[#This Row],[NVM_norm
(scaled)]]-Data[[#This Row],[NV_fund.]])/2)</f>
        <v>-15882107561.28293</v>
      </c>
    </row>
    <row r="955" spans="1:29" x14ac:dyDescent="0.2">
      <c r="A955" s="23">
        <v>43221</v>
      </c>
      <c r="B955" s="24">
        <v>154351234682.332</v>
      </c>
      <c r="C955" s="24">
        <f t="shared" si="113"/>
        <v>137463498448.93396</v>
      </c>
      <c r="D955" s="25">
        <f>LN(Data[[#This Row],[NVActual]])</f>
        <v>25.762496587100241</v>
      </c>
      <c r="E955" s="26">
        <v>634217</v>
      </c>
      <c r="F955" s="40">
        <f>Data[[#This Row],[DAA 
(n)]]^2</f>
        <v>402231203089</v>
      </c>
      <c r="G955" s="41">
        <f t="shared" si="114"/>
        <v>362572840194.03333</v>
      </c>
      <c r="H955" s="28">
        <f>LN(Data[[#This Row],[Metcalfe
(n^2)]])</f>
        <v>26.720292892302563</v>
      </c>
      <c r="I955" s="42">
        <f t="shared" si="115"/>
        <v>26.582847547401244</v>
      </c>
      <c r="J955" s="40">
        <f>Data[[#This Row],[DAA 
(n)]]*LN(Data[[#This Row],[DAA 
(n)]])</f>
        <v>8473231.9986387268</v>
      </c>
      <c r="K955" s="40">
        <f t="shared" si="116"/>
        <v>7947644.2474833149</v>
      </c>
      <c r="L955" s="29">
        <f>LN(Data[[#This Row],[MA'[n*ln(n)']
30d]])</f>
        <v>15.88838612164747</v>
      </c>
      <c r="M955" s="43">
        <f t="shared" si="117"/>
        <v>15.856480775450455</v>
      </c>
      <c r="N955" s="40">
        <f>Data[[#This Row],[DAA 
(n)]]^1.5</f>
        <v>505076100.13689613</v>
      </c>
      <c r="O955" s="40">
        <f t="shared" si="118"/>
        <v>464389584.70513821</v>
      </c>
      <c r="P955" s="43">
        <f>LN(Data[[#This Row],[MA'[n^1.5']]])</f>
        <v>19.956234380114328</v>
      </c>
      <c r="Q955" s="43">
        <f t="shared" si="119"/>
        <v>19.914025535868245</v>
      </c>
      <c r="R955" s="30">
        <f>$O$1+$O$2*Data[[#This Row],[MA'[ln(n^2)']]]</f>
        <v>26.582847547401244</v>
      </c>
      <c r="S955" s="30">
        <f>$Q$1+$Q$2*Data[[#This Row],[MA'[ln(n*ln(n))']]]</f>
        <v>22.683193279493249</v>
      </c>
      <c r="T955" s="31">
        <f>$O$3*Data[[#This Row],[Metcalfe
(n^2)]]</f>
        <v>209160225606.28</v>
      </c>
      <c r="U955" s="31">
        <f t="shared" si="120"/>
        <v>188537876900.89737</v>
      </c>
      <c r="V955" s="30">
        <f>LN(Data[[#This Row],[MA'[NVA']
30d]]/Data[[#This Row],[MA'[NVMetcalfe calc']]])</f>
        <v>-0.31594050913053329</v>
      </c>
      <c r="W955" s="30">
        <f>$Q$3+Data[[#This Row],[NVM
(scaled)]]/((Data[[#This Row],[Upper Bound]]-Data[[#This Row],[Lower Bound]])/2)</f>
        <v>0.42796486179272375</v>
      </c>
      <c r="X955" s="30">
        <f>(Data[[#This Row],[Upper Bound]]+Data[[#This Row],[Lower Bound]])/2</f>
        <v>24.633020413447248</v>
      </c>
      <c r="Y955" s="32">
        <f>LN(Data[[#This Row],[NVActual]]/Data[[#This Row],[MA'[n^2']
30d]])</f>
        <v>-0.85399464242176948</v>
      </c>
      <c r="Z955" s="32">
        <f>LN(Data[[#This Row],[NVActual]]/Data[[#This Row],[MA'[n*ln(n)']
30d]])</f>
        <v>9.8741104654527714</v>
      </c>
      <c r="AA955" s="32">
        <f>LN(Data[[#This Row],[NVActual]]/Data[[#This Row],[MA'[n^1.5']]])</f>
        <v>5.8062622069859113</v>
      </c>
      <c r="AB955" s="32">
        <f>LN(Data[[#This Row],[NVActual]]/Data[[#This Row],[Metcalfe
(n^2)]])</f>
        <v>-0.9577963052023224</v>
      </c>
      <c r="AC955" s="34">
        <f>1+Data[[#This Row],[MA'[NVMetcalfe calc']]]/((Data[[#This Row],[NVM_norm
(scaled)]]-Data[[#This Row],[NV_fund.]])/2)</f>
        <v>-15578388282.270018</v>
      </c>
    </row>
    <row r="956" spans="1:29" x14ac:dyDescent="0.2">
      <c r="A956" s="23">
        <v>43220</v>
      </c>
      <c r="B956" s="24">
        <v>156994711534.336</v>
      </c>
      <c r="C956" s="24">
        <f t="shared" si="113"/>
        <v>136163434581.08794</v>
      </c>
      <c r="D956" s="25">
        <f>LN(Data[[#This Row],[NVActual]])</f>
        <v>25.779477957232707</v>
      </c>
      <c r="E956" s="26">
        <v>645424</v>
      </c>
      <c r="F956" s="40">
        <f>Data[[#This Row],[DAA 
(n)]]^2</f>
        <v>416572139776</v>
      </c>
      <c r="G956" s="41">
        <f t="shared" si="114"/>
        <v>355193789296.93335</v>
      </c>
      <c r="H956" s="28">
        <f>LN(Data[[#This Row],[Metcalfe
(n^2)]])</f>
        <v>26.755325488299395</v>
      </c>
      <c r="I956" s="42">
        <f t="shared" si="115"/>
        <v>26.556204027584133</v>
      </c>
      <c r="J956" s="40">
        <f>Data[[#This Row],[DAA 
(n)]]*LN(Data[[#This Row],[DAA 
(n)]])</f>
        <v>8634264.5989800747</v>
      </c>
      <c r="K956" s="40">
        <f t="shared" si="116"/>
        <v>7848929.4107629349</v>
      </c>
      <c r="L956" s="29">
        <f>LN(Data[[#This Row],[MA'[n*ln(n)']
30d]])</f>
        <v>15.875887699663354</v>
      </c>
      <c r="M956" s="43">
        <f t="shared" si="117"/>
        <v>15.860298984916138</v>
      </c>
      <c r="N956" s="40">
        <f>Data[[#This Row],[DAA 
(n)]]^1.5</f>
        <v>518522571.10253632</v>
      </c>
      <c r="O956" s="40">
        <f t="shared" si="118"/>
        <v>456798249.40104795</v>
      </c>
      <c r="P956" s="43">
        <f>LN(Data[[#This Row],[MA'[n^1.5']]])</f>
        <v>19.939752383989291</v>
      </c>
      <c r="Q956" s="43">
        <f t="shared" si="119"/>
        <v>19.919765613976697</v>
      </c>
      <c r="R956" s="30">
        <f>$O$1+$O$2*Data[[#This Row],[MA'[ln(n^2)']]]</f>
        <v>26.556204027584133</v>
      </c>
      <c r="S956" s="30">
        <f>$Q$1+$Q$2*Data[[#This Row],[MA'[ln(n*ln(n))']]]</f>
        <v>22.689493325111627</v>
      </c>
      <c r="T956" s="31">
        <f>$O$3*Data[[#This Row],[Metcalfe
(n^2)]]</f>
        <v>216617512683.52002</v>
      </c>
      <c r="U956" s="31">
        <f t="shared" si="120"/>
        <v>184700770434.4053</v>
      </c>
      <c r="V956" s="30">
        <f>LN(Data[[#This Row],[MA'[NVA']
30d]]/Data[[#This Row],[MA'[NVMetcalfe calc']]])</f>
        <v>-0.30488116936738385</v>
      </c>
      <c r="W956" s="30">
        <f>$Q$3+Data[[#This Row],[NVM
(scaled)]]/((Data[[#This Row],[Upper Bound]]-Data[[#This Row],[Lower Bound]])/2)</f>
        <v>0.43230463935539187</v>
      </c>
      <c r="X956" s="30">
        <f>(Data[[#This Row],[Upper Bound]]+Data[[#This Row],[Lower Bound]])/2</f>
        <v>24.622848676347878</v>
      </c>
      <c r="Y956" s="29">
        <f>LN(Data[[#This Row],[NVActual]]/Data[[#This Row],[MA'[n^2']
30d]])</f>
        <v>-0.81645140559138907</v>
      </c>
      <c r="Z956" s="29">
        <f>LN(Data[[#This Row],[NVActual]]/Data[[#This Row],[MA'[n*ln(n)']
30d]])</f>
        <v>9.9035902575693537</v>
      </c>
      <c r="AA956" s="29">
        <f>LN(Data[[#This Row],[NVActual]]/Data[[#This Row],[MA'[n^1.5']]])</f>
        <v>5.8397255732434168</v>
      </c>
      <c r="AB956" s="29">
        <f>LN(Data[[#This Row],[NVActual]]/Data[[#This Row],[Metcalfe
(n^2)]])</f>
        <v>-0.97584753106668765</v>
      </c>
      <c r="AC956" s="26">
        <f>1+Data[[#This Row],[MA'[NVMetcalfe calc']]]/((Data[[#This Row],[NVM_norm
(scaled)]]-Data[[#This Row],[NV_fund.]])/2)</f>
        <v>-15270493308.448397</v>
      </c>
    </row>
    <row r="957" spans="1:29" x14ac:dyDescent="0.2">
      <c r="A957" s="23">
        <v>43219</v>
      </c>
      <c r="B957" s="24">
        <v>159859240992.17099</v>
      </c>
      <c r="C957" s="24">
        <f t="shared" si="113"/>
        <v>134841565048.09177</v>
      </c>
      <c r="D957" s="25">
        <f>LN(Data[[#This Row],[NVActual]])</f>
        <v>25.797559521179622</v>
      </c>
      <c r="E957" s="26">
        <v>549120</v>
      </c>
      <c r="F957" s="40">
        <f>Data[[#This Row],[DAA 
(n)]]^2</f>
        <v>301532774400</v>
      </c>
      <c r="G957" s="41">
        <f t="shared" si="114"/>
        <v>348844662904.53333</v>
      </c>
      <c r="H957" s="28">
        <f>LN(Data[[#This Row],[Metcalfe
(n^2)]])</f>
        <v>26.432144551683361</v>
      </c>
      <c r="I957" s="42">
        <f t="shared" si="115"/>
        <v>26.535834374964814</v>
      </c>
      <c r="J957" s="40">
        <f>Data[[#This Row],[DAA 
(n)]]*LN(Data[[#This Row],[DAA 
(n)]])</f>
        <v>7257209.6081101838</v>
      </c>
      <c r="K957" s="40">
        <f t="shared" si="116"/>
        <v>7768312.7889069319</v>
      </c>
      <c r="L957" s="29">
        <f>LN(Data[[#This Row],[MA'[n*ln(n)']
30d]])</f>
        <v>15.865563554479774</v>
      </c>
      <c r="M957" s="43">
        <f t="shared" si="117"/>
        <v>15.865110698753286</v>
      </c>
      <c r="N957" s="40">
        <f>Data[[#This Row],[DAA 
(n)]]^1.5</f>
        <v>406912370.26972789</v>
      </c>
      <c r="O957" s="40">
        <f t="shared" si="118"/>
        <v>450443701.26430422</v>
      </c>
      <c r="P957" s="43">
        <f>LN(Data[[#This Row],[MA'[n^1.5']]])</f>
        <v>19.92574365775673</v>
      </c>
      <c r="Q957" s="43">
        <f t="shared" si="119"/>
        <v>19.926802303257968</v>
      </c>
      <c r="R957" s="30">
        <f>$O$1+$O$2*Data[[#This Row],[MA'[ln(n^2)']]]</f>
        <v>26.535834374964814</v>
      </c>
      <c r="S957" s="30">
        <f>$Q$1+$Q$2*Data[[#This Row],[MA'[ln(n*ln(n))']]]</f>
        <v>22.697432652942918</v>
      </c>
      <c r="T957" s="31">
        <f>$O$3*Data[[#This Row],[Metcalfe
(n^2)]]</f>
        <v>156797042688</v>
      </c>
      <c r="U957" s="31">
        <f t="shared" si="120"/>
        <v>181399224710.35733</v>
      </c>
      <c r="V957" s="30">
        <f>LN(Data[[#This Row],[MA'[NVA']
30d]]/Data[[#This Row],[MA'[NVMetcalfe calc']]])</f>
        <v>-0.29659976674541999</v>
      </c>
      <c r="W957" s="30">
        <f>$Q$3+Data[[#This Row],[NVM
(scaled)]]/((Data[[#This Row],[Upper Bound]]-Data[[#This Row],[Lower Bound]])/2)</f>
        <v>0.43545663105362264</v>
      </c>
      <c r="X957" s="30">
        <f>(Data[[#This Row],[Upper Bound]]+Data[[#This Row],[Lower Bound]])/2</f>
        <v>24.616633513953865</v>
      </c>
      <c r="Y957" s="32">
        <f>LN(Data[[#This Row],[NVActual]]/Data[[#This Row],[MA'[n^2']
30d]])</f>
        <v>-0.78033304692229843</v>
      </c>
      <c r="Z957" s="32">
        <f>LN(Data[[#This Row],[NVActual]]/Data[[#This Row],[MA'[n*ln(n)']
30d]])</f>
        <v>9.9319959666998479</v>
      </c>
      <c r="AA957" s="32">
        <f>LN(Data[[#This Row],[NVActual]]/Data[[#This Row],[MA'[n^1.5']]])</f>
        <v>5.871815863422893</v>
      </c>
      <c r="AB957" s="32">
        <f>LN(Data[[#This Row],[NVActual]]/Data[[#This Row],[Metcalfe
(n^2)]])</f>
        <v>-0.6345850305037376</v>
      </c>
      <c r="AC957" s="34">
        <f>1+Data[[#This Row],[MA'[NVMetcalfe calc']]]/((Data[[#This Row],[NVM_norm
(scaled)]]-Data[[#This Row],[NV_fund.]])/2)</f>
        <v>-15003341282.908649</v>
      </c>
    </row>
    <row r="958" spans="1:29" x14ac:dyDescent="0.2">
      <c r="A958" s="23">
        <v>43218</v>
      </c>
      <c r="B958" s="24">
        <v>158907081292.659</v>
      </c>
      <c r="C958" s="24">
        <f t="shared" si="113"/>
        <v>133376213017.66382</v>
      </c>
      <c r="D958" s="25">
        <f>LN(Data[[#This Row],[NVActual]])</f>
        <v>25.791585473955895</v>
      </c>
      <c r="E958" s="26">
        <v>541764</v>
      </c>
      <c r="F958" s="40">
        <f>Data[[#This Row],[DAA 
(n)]]^2</f>
        <v>293508231696</v>
      </c>
      <c r="G958" s="41">
        <f t="shared" si="114"/>
        <v>349662365104.53333</v>
      </c>
      <c r="H958" s="28">
        <f>LN(Data[[#This Row],[Metcalfe
(n^2)]])</f>
        <v>26.405171522485656</v>
      </c>
      <c r="I958" s="42">
        <f t="shared" si="115"/>
        <v>26.538441524194997</v>
      </c>
      <c r="J958" s="40">
        <f>Data[[#This Row],[DAA 
(n)]]*LN(Data[[#This Row],[DAA 
(n)]])</f>
        <v>7152685.6723539596</v>
      </c>
      <c r="K958" s="40">
        <f t="shared" si="116"/>
        <v>7778704.8888450079</v>
      </c>
      <c r="L958" s="29">
        <f>LN(Data[[#This Row],[MA'[n*ln(n)']
30d]])</f>
        <v>15.866900415568017</v>
      </c>
      <c r="M958" s="43">
        <f t="shared" si="117"/>
        <v>15.870869446188925</v>
      </c>
      <c r="N958" s="40">
        <f>Data[[#This Row],[DAA 
(n)]]^1.5</f>
        <v>398763330.35592818</v>
      </c>
      <c r="O958" s="40">
        <f t="shared" si="118"/>
        <v>451263162.39169031</v>
      </c>
      <c r="P958" s="43">
        <f>LN(Data[[#This Row],[MA'[n^1.5']]])</f>
        <v>19.927561235921015</v>
      </c>
      <c r="Q958" s="43">
        <f t="shared" si="119"/>
        <v>19.935115405869478</v>
      </c>
      <c r="R958" s="30">
        <f>$O$1+$O$2*Data[[#This Row],[MA'[ln(n^2)']]]</f>
        <v>26.538441524194997</v>
      </c>
      <c r="S958" s="30">
        <f>$Q$1+$Q$2*Data[[#This Row],[MA'[ln(n*ln(n))']]]</f>
        <v>22.706934586211723</v>
      </c>
      <c r="T958" s="31">
        <f>$O$3*Data[[#This Row],[Metcalfe
(n^2)]]</f>
        <v>152624280481.92001</v>
      </c>
      <c r="U958" s="31">
        <f t="shared" si="120"/>
        <v>181824429854.35733</v>
      </c>
      <c r="V958" s="30">
        <f>LN(Data[[#This Row],[MA'[NVA']
30d]]/Data[[#This Row],[MA'[NVMetcalfe calc']]])</f>
        <v>-0.30986774598132477</v>
      </c>
      <c r="W958" s="30">
        <f>$Q$3+Data[[#This Row],[NVM
(scaled)]]/((Data[[#This Row],[Upper Bound]]-Data[[#This Row],[Lower Bound]])/2)</f>
        <v>0.42825280705641905</v>
      </c>
      <c r="X958" s="30">
        <f>(Data[[#This Row],[Upper Bound]]+Data[[#This Row],[Lower Bound]])/2</f>
        <v>24.622688055203362</v>
      </c>
      <c r="Y958" s="29">
        <f>LN(Data[[#This Row],[NVActual]]/Data[[#This Row],[MA'[n^2']
30d]])</f>
        <v>-0.78864838074942167</v>
      </c>
      <c r="Z958" s="29">
        <f>LN(Data[[#This Row],[NVActual]]/Data[[#This Row],[MA'[n*ln(n)']
30d]])</f>
        <v>9.9246850583878778</v>
      </c>
      <c r="AA958" s="29">
        <f>LN(Data[[#This Row],[NVActual]]/Data[[#This Row],[MA'[n^1.5']]])</f>
        <v>5.8640242380348822</v>
      </c>
      <c r="AB958" s="29">
        <f>LN(Data[[#This Row],[NVActual]]/Data[[#This Row],[Metcalfe
(n^2)]])</f>
        <v>-0.61358604852976206</v>
      </c>
      <c r="AC958" s="26">
        <f>1+Data[[#This Row],[MA'[NVMetcalfe calc']]]/((Data[[#This Row],[NVM_norm
(scaled)]]-Data[[#This Row],[NV_fund.]])/2)</f>
        <v>-15030268570.223072</v>
      </c>
    </row>
    <row r="959" spans="1:29" x14ac:dyDescent="0.2">
      <c r="A959" s="23">
        <v>43217</v>
      </c>
      <c r="B959" s="24">
        <v>152688220813.28699</v>
      </c>
      <c r="C959" s="24">
        <f t="shared" si="113"/>
        <v>132097886734.181</v>
      </c>
      <c r="D959" s="25">
        <f>LN(Data[[#This Row],[NVActual]])</f>
        <v>25.751663906793421</v>
      </c>
      <c r="E959" s="26">
        <v>674680</v>
      </c>
      <c r="F959" s="40">
        <f>Data[[#This Row],[DAA 
(n)]]^2</f>
        <v>455193102400</v>
      </c>
      <c r="G959" s="41">
        <f t="shared" si="114"/>
        <v>350317871553.36664</v>
      </c>
      <c r="H959" s="28">
        <f>LN(Data[[#This Row],[Metcalfe
(n^2)]])</f>
        <v>26.843987566743902</v>
      </c>
      <c r="I959" s="42">
        <f t="shared" si="115"/>
        <v>26.540603238380179</v>
      </c>
      <c r="J959" s="40">
        <f>Data[[#This Row],[DAA 
(n)]]*LN(Data[[#This Row],[DAA 
(n)]])</f>
        <v>9055550.7657653876</v>
      </c>
      <c r="K959" s="40">
        <f t="shared" si="116"/>
        <v>7787167.4959692042</v>
      </c>
      <c r="L959" s="29">
        <f>LN(Data[[#This Row],[MA'[n*ln(n)']
30d]])</f>
        <v>15.867987744019485</v>
      </c>
      <c r="M959" s="43">
        <f t="shared" si="117"/>
        <v>15.877008761273631</v>
      </c>
      <c r="N959" s="40">
        <f>Data[[#This Row],[DAA 
(n)]]^1.5</f>
        <v>554174775.97526169</v>
      </c>
      <c r="O959" s="40">
        <f t="shared" si="118"/>
        <v>451925652.33415776</v>
      </c>
      <c r="P959" s="43">
        <f>LN(Data[[#This Row],[MA'[n^1.5']]])</f>
        <v>19.929028238280825</v>
      </c>
      <c r="Q959" s="43">
        <f t="shared" si="119"/>
        <v>19.943953234595657</v>
      </c>
      <c r="R959" s="30">
        <f>$O$1+$O$2*Data[[#This Row],[MA'[ln(n^2)']]]</f>
        <v>26.540603238380179</v>
      </c>
      <c r="S959" s="30">
        <f>$Q$1+$Q$2*Data[[#This Row],[MA'[ln(n*ln(n))']]]</f>
        <v>22.71706445610149</v>
      </c>
      <c r="T959" s="31">
        <f>$O$3*Data[[#This Row],[Metcalfe
(n^2)]]</f>
        <v>236700413248</v>
      </c>
      <c r="U959" s="31">
        <f t="shared" si="120"/>
        <v>182165293207.75064</v>
      </c>
      <c r="V959" s="30">
        <f>LN(Data[[#This Row],[MA'[NVA']
30d]]/Data[[#This Row],[MA'[NVMetcalfe calc']]])</f>
        <v>-0.32137126541679473</v>
      </c>
      <c r="W959" s="30">
        <f>$Q$3+Data[[#This Row],[NVM
(scaled)]]/((Data[[#This Row],[Upper Bound]]-Data[[#This Row],[Lower Bound]])/2)</f>
        <v>0.4218985192951179</v>
      </c>
      <c r="X959" s="30">
        <f>(Data[[#This Row],[Upper Bound]]+Data[[#This Row],[Lower Bound]])/2</f>
        <v>24.628833847240834</v>
      </c>
      <c r="Y959" s="32">
        <f>LN(Data[[#This Row],[NVActual]]/Data[[#This Row],[MA'[n^2']
30d]])</f>
        <v>-0.83044287690652618</v>
      </c>
      <c r="Z959" s="32">
        <f>LN(Data[[#This Row],[NVActual]]/Data[[#This Row],[MA'[n*ln(n)']
30d]])</f>
        <v>9.883676162773936</v>
      </c>
      <c r="AA959" s="32">
        <f>LN(Data[[#This Row],[NVActual]]/Data[[#This Row],[MA'[n^1.5']]])</f>
        <v>5.8226356685125955</v>
      </c>
      <c r="AB959" s="32">
        <f>LN(Data[[#This Row],[NVActual]]/Data[[#This Row],[Metcalfe
(n^2)]])</f>
        <v>-1.0923236599504813</v>
      </c>
      <c r="AC959" s="34">
        <f>1+Data[[#This Row],[MA'[NVMetcalfe calc']]]/((Data[[#This Row],[NVM_norm
(scaled)]]-Data[[#This Row],[NV_fund.]])/2)</f>
        <v>-15050669630.64476</v>
      </c>
    </row>
    <row r="960" spans="1:29" x14ac:dyDescent="0.2">
      <c r="A960" s="23">
        <v>43216</v>
      </c>
      <c r="B960" s="24">
        <v>157495741112.98199</v>
      </c>
      <c r="C960" s="24">
        <f t="shared" si="113"/>
        <v>131490754646.16444</v>
      </c>
      <c r="D960" s="25">
        <f>LN(Data[[#This Row],[NVActual]])</f>
        <v>25.782664254294001</v>
      </c>
      <c r="E960" s="26">
        <v>661663</v>
      </c>
      <c r="F960" s="40">
        <f>Data[[#This Row],[DAA 
(n)]]^2</f>
        <v>437797925569</v>
      </c>
      <c r="G960" s="41">
        <f t="shared" si="114"/>
        <v>345329371140.86664</v>
      </c>
      <c r="H960" s="28">
        <f>LN(Data[[#This Row],[Metcalfe
(n^2)]])</f>
        <v>26.805023283716501</v>
      </c>
      <c r="I960" s="42">
        <f t="shared" si="115"/>
        <v>26.527314995779349</v>
      </c>
      <c r="J960" s="40">
        <f>Data[[#This Row],[DAA 
(n)]]*LN(Data[[#This Row],[DAA 
(n)]])</f>
        <v>8867946.060486855</v>
      </c>
      <c r="K960" s="40">
        <f t="shared" si="116"/>
        <v>7728945.7049652059</v>
      </c>
      <c r="L960" s="29">
        <f>LN(Data[[#This Row],[MA'[n*ln(n)']
30d]])</f>
        <v>15.860483021218325</v>
      </c>
      <c r="M960" s="43">
        <f t="shared" si="117"/>
        <v>15.883348711739993</v>
      </c>
      <c r="N960" s="40">
        <f>Data[[#This Row],[DAA 
(n)]]^1.5</f>
        <v>538214352.11796427</v>
      </c>
      <c r="O960" s="40">
        <f t="shared" si="118"/>
        <v>447151809.65206081</v>
      </c>
      <c r="P960" s="43">
        <f>LN(Data[[#This Row],[MA'[n^1.5']]])</f>
        <v>19.918408713828811</v>
      </c>
      <c r="Q960" s="43">
        <f t="shared" si="119"/>
        <v>19.953053911592701</v>
      </c>
      <c r="R960" s="30">
        <f>$O$1+$O$2*Data[[#This Row],[MA'[ln(n^2)']]]</f>
        <v>26.527314995779349</v>
      </c>
      <c r="S960" s="30">
        <f>$Q$1+$Q$2*Data[[#This Row],[MA'[ln(n*ln(n))']]]</f>
        <v>22.727525374370988</v>
      </c>
      <c r="T960" s="31">
        <f>$O$3*Data[[#This Row],[Metcalfe
(n^2)]]</f>
        <v>227654921295.88</v>
      </c>
      <c r="U960" s="31">
        <f t="shared" si="120"/>
        <v>179571272993.25064</v>
      </c>
      <c r="V960" s="30">
        <f>LN(Data[[#This Row],[MA'[NVA']
30d]]/Data[[#This Row],[MA'[NVMetcalfe calc']]])</f>
        <v>-0.31163565087562317</v>
      </c>
      <c r="W960" s="30">
        <f>$Q$3+Data[[#This Row],[NVM
(scaled)]]/((Data[[#This Row],[Upper Bound]]-Data[[#This Row],[Lower Bound]])/2)</f>
        <v>0.42597215534258026</v>
      </c>
      <c r="X960" s="30">
        <f>(Data[[#This Row],[Upper Bound]]+Data[[#This Row],[Lower Bound]])/2</f>
        <v>24.627420185075167</v>
      </c>
      <c r="Y960" s="29">
        <f>LN(Data[[#This Row],[NVActual]]/Data[[#This Row],[MA'[n^2']
30d]])</f>
        <v>-0.78510024320759808</v>
      </c>
      <c r="Z960" s="29">
        <f>LN(Data[[#This Row],[NVActual]]/Data[[#This Row],[MA'[n*ln(n)']
30d]])</f>
        <v>9.9221812330756762</v>
      </c>
      <c r="AA960" s="29">
        <f>LN(Data[[#This Row],[NVActual]]/Data[[#This Row],[MA'[n^1.5']]])</f>
        <v>5.8642555404651926</v>
      </c>
      <c r="AB960" s="29">
        <f>LN(Data[[#This Row],[NVActual]]/Data[[#This Row],[Metcalfe
(n^2)]])</f>
        <v>-1.0223590294225002</v>
      </c>
      <c r="AC960" s="26">
        <f>1+Data[[#This Row],[MA'[NVMetcalfe calc']]]/((Data[[#This Row],[NVM_norm
(scaled)]]-Data[[#This Row],[NV_fund.]])/2)</f>
        <v>-14839713124.647615</v>
      </c>
    </row>
    <row r="961" spans="1:29" x14ac:dyDescent="0.2">
      <c r="A961" s="23">
        <v>43215</v>
      </c>
      <c r="B961" s="24">
        <v>150540122310.92599</v>
      </c>
      <c r="C961" s="24">
        <f t="shared" si="113"/>
        <v>130664974275.5511</v>
      </c>
      <c r="D961" s="25">
        <f>LN(Data[[#This Row],[NVActual]])</f>
        <v>25.737495479033708</v>
      </c>
      <c r="E961" s="26">
        <v>701507</v>
      </c>
      <c r="F961" s="40">
        <f>Data[[#This Row],[DAA 
(n)]]^2</f>
        <v>492112071049</v>
      </c>
      <c r="G961" s="41">
        <f t="shared" si="114"/>
        <v>342680651173.36664</v>
      </c>
      <c r="H961" s="28">
        <f>LN(Data[[#This Row],[Metcalfe
(n^2)]])</f>
        <v>26.921972314184231</v>
      </c>
      <c r="I961" s="42">
        <f t="shared" si="115"/>
        <v>26.520638814387169</v>
      </c>
      <c r="J961" s="40">
        <f>Data[[#This Row],[DAA 
(n)]]*LN(Data[[#This Row],[DAA 
(n)]])</f>
        <v>9442976.0161032192</v>
      </c>
      <c r="K961" s="40">
        <f t="shared" si="116"/>
        <v>7698779.4250997463</v>
      </c>
      <c r="L961" s="29">
        <f>LN(Data[[#This Row],[MA'[n*ln(n)']
30d]])</f>
        <v>15.856572358038076</v>
      </c>
      <c r="M961" s="43">
        <f t="shared" si="117"/>
        <v>15.890167412257162</v>
      </c>
      <c r="N961" s="40">
        <f>Data[[#This Row],[DAA 
(n)]]^1.5</f>
        <v>587554306.10741925</v>
      </c>
      <c r="O961" s="40">
        <f t="shared" si="118"/>
        <v>444649538.72558028</v>
      </c>
      <c r="P961" s="43">
        <f>LN(Data[[#This Row],[MA'[n^1.5']]])</f>
        <v>19.912796976421731</v>
      </c>
      <c r="Q961" s="43">
        <f t="shared" si="119"/>
        <v>19.962806959496742</v>
      </c>
      <c r="R961" s="30">
        <f>$O$1+$O$2*Data[[#This Row],[MA'[ln(n^2)']]]</f>
        <v>26.520638814387169</v>
      </c>
      <c r="S961" s="30">
        <f>$Q$1+$Q$2*Data[[#This Row],[MA'[ln(n*ln(n))']]]</f>
        <v>22.738776230224314</v>
      </c>
      <c r="T961" s="31">
        <f>$O$3*Data[[#This Row],[Metcalfe
(n^2)]]</f>
        <v>255898276945.48001</v>
      </c>
      <c r="U961" s="31">
        <f t="shared" si="120"/>
        <v>178193938610.1506</v>
      </c>
      <c r="V961" s="30">
        <f>LN(Data[[#This Row],[MA'[NVA']
30d]]/Data[[#This Row],[MA'[NVMetcalfe calc']]])</f>
        <v>-0.31023590085916336</v>
      </c>
      <c r="W961" s="30">
        <f>$Q$3+Data[[#This Row],[NVM
(scaled)]]/((Data[[#This Row],[Upper Bound]]-Data[[#This Row],[Lower Bound]])/2)</f>
        <v>0.42593486333515918</v>
      </c>
      <c r="X961" s="30">
        <f>(Data[[#This Row],[Upper Bound]]+Data[[#This Row],[Lower Bound]])/2</f>
        <v>24.629707522305743</v>
      </c>
      <c r="Y961" s="32">
        <f>LN(Data[[#This Row],[NVActual]]/Data[[#This Row],[MA'[n^2']
30d]])</f>
        <v>-0.82256932524418314</v>
      </c>
      <c r="Z961" s="32">
        <f>LN(Data[[#This Row],[NVActual]]/Data[[#This Row],[MA'[n*ln(n)']
30d]])</f>
        <v>9.8809231209956323</v>
      </c>
      <c r="AA961" s="32">
        <f>LN(Data[[#This Row],[NVActual]]/Data[[#This Row],[MA'[n^1.5']]])</f>
        <v>5.8246985026119749</v>
      </c>
      <c r="AB961" s="32">
        <f>LN(Data[[#This Row],[NVActual]]/Data[[#This Row],[Metcalfe
(n^2)]])</f>
        <v>-1.1844768351505228</v>
      </c>
      <c r="AC961" s="34">
        <f>1+Data[[#This Row],[MA'[NVMetcalfe calc']]]/((Data[[#This Row],[NVM_norm
(scaled)]]-Data[[#This Row],[NV_fund.]])/2)</f>
        <v>-14724476312.745825</v>
      </c>
    </row>
    <row r="962" spans="1:29" x14ac:dyDescent="0.2">
      <c r="A962" s="23">
        <v>43214</v>
      </c>
      <c r="B962" s="24">
        <v>164037506082.42499</v>
      </c>
      <c r="C962" s="24">
        <f t="shared" si="113"/>
        <v>130259469417.87584</v>
      </c>
      <c r="D962" s="25">
        <f>LN(Data[[#This Row],[NVActual]])</f>
        <v>25.823360934248296</v>
      </c>
      <c r="E962" s="26">
        <v>776436</v>
      </c>
      <c r="F962" s="40">
        <f>Data[[#This Row],[DAA 
(n)]]^2</f>
        <v>602852862096</v>
      </c>
      <c r="G962" s="41">
        <f t="shared" si="114"/>
        <v>337579164372.56665</v>
      </c>
      <c r="H962" s="28">
        <f>LN(Data[[#This Row],[Metcalfe
(n^2)]])</f>
        <v>27.124938994107318</v>
      </c>
      <c r="I962" s="42">
        <f t="shared" si="115"/>
        <v>26.508221901990968</v>
      </c>
      <c r="J962" s="40">
        <f>Data[[#This Row],[DAA 
(n)]]*LN(Data[[#This Row],[DAA 
(n)]])</f>
        <v>10530389.566414354</v>
      </c>
      <c r="K962" s="40">
        <f t="shared" si="116"/>
        <v>7641673.9027058976</v>
      </c>
      <c r="L962" s="29">
        <f>LN(Data[[#This Row],[MA'[n*ln(n)']
30d]])</f>
        <v>15.849127234357228</v>
      </c>
      <c r="M962" s="43">
        <f t="shared" si="117"/>
        <v>15.896996572290684</v>
      </c>
      <c r="N962" s="40">
        <f>Data[[#This Row],[DAA 
(n)]]^1.5</f>
        <v>684161285.68808281</v>
      </c>
      <c r="O962" s="40">
        <f t="shared" si="118"/>
        <v>439875700.58208197</v>
      </c>
      <c r="P962" s="43">
        <f>LN(Data[[#This Row],[MA'[n^1.5']]])</f>
        <v>19.902002746289227</v>
      </c>
      <c r="Q962" s="43">
        <f t="shared" si="119"/>
        <v>19.972597061891424</v>
      </c>
      <c r="R962" s="30">
        <f>$O$1+$O$2*Data[[#This Row],[MA'[ln(n^2)']]]</f>
        <v>26.508221901990968</v>
      </c>
      <c r="S962" s="30">
        <f>$Q$1+$Q$2*Data[[#This Row],[MA'[ln(n*ln(n))']]]</f>
        <v>22.750044344279626</v>
      </c>
      <c r="T962" s="31">
        <f>$O$3*Data[[#This Row],[Metcalfe
(n^2)]]</f>
        <v>313483488289.91998</v>
      </c>
      <c r="U962" s="31">
        <f t="shared" si="120"/>
        <v>175541165473.73465</v>
      </c>
      <c r="V962" s="30">
        <f>LN(Data[[#This Row],[MA'[NVA']
30d]]/Data[[#This Row],[MA'[NVMetcalfe calc']]])</f>
        <v>-0.29834519664915338</v>
      </c>
      <c r="W962" s="30">
        <f>$Q$3+Data[[#This Row],[NVM
(scaled)]]/((Data[[#This Row],[Upper Bound]]-Data[[#This Row],[Lower Bound]])/2)</f>
        <v>0.43122879131296821</v>
      </c>
      <c r="X962" s="30">
        <f>(Data[[#This Row],[Upper Bound]]+Data[[#This Row],[Lower Bound]])/2</f>
        <v>24.629133123135297</v>
      </c>
      <c r="Y962" s="29">
        <f>LN(Data[[#This Row],[NVActual]]/Data[[#This Row],[MA'[n^2']
30d]])</f>
        <v>-0.72170494660944784</v>
      </c>
      <c r="Z962" s="29">
        <f>LN(Data[[#This Row],[NVActual]]/Data[[#This Row],[MA'[n*ln(n)']
30d]])</f>
        <v>9.9742336998910659</v>
      </c>
      <c r="AA962" s="29">
        <f>LN(Data[[#This Row],[NVActual]]/Data[[#This Row],[MA'[n^1.5']]])</f>
        <v>5.9213581879590675</v>
      </c>
      <c r="AB962" s="29">
        <f>LN(Data[[#This Row],[NVActual]]/Data[[#This Row],[Metcalfe
(n^2)]])</f>
        <v>-1.3015780598590247</v>
      </c>
      <c r="AC962" s="26">
        <f>1+Data[[#This Row],[MA'[NVMetcalfe calc']]]/((Data[[#This Row],[NVM_norm
(scaled)]]-Data[[#This Row],[NV_fund.]])/2)</f>
        <v>-14508790765.883303</v>
      </c>
    </row>
    <row r="963" spans="1:29" x14ac:dyDescent="0.2">
      <c r="A963" s="23">
        <v>43213</v>
      </c>
      <c r="B963" s="24">
        <v>151784885654.21301</v>
      </c>
      <c r="C963" s="24">
        <f t="shared" si="113"/>
        <v>129555507972.37598</v>
      </c>
      <c r="D963" s="25">
        <f>LN(Data[[#This Row],[NVActual]])</f>
        <v>25.745730129455467</v>
      </c>
      <c r="E963" s="26">
        <v>642298</v>
      </c>
      <c r="F963" s="40">
        <f>Data[[#This Row],[DAA 
(n)]]^2</f>
        <v>412546720804</v>
      </c>
      <c r="G963" s="41">
        <f t="shared" si="114"/>
        <v>324360263335</v>
      </c>
      <c r="H963" s="28">
        <f>LN(Data[[#This Row],[Metcalfe
(n^2)]])</f>
        <v>26.745615298862578</v>
      </c>
      <c r="I963" s="42">
        <f t="shared" si="115"/>
        <v>26.472474887953481</v>
      </c>
      <c r="J963" s="40">
        <f>Data[[#This Row],[DAA 
(n)]]*LN(Data[[#This Row],[DAA 
(n)]])</f>
        <v>8589327.6076144185</v>
      </c>
      <c r="K963" s="40">
        <f t="shared" si="116"/>
        <v>7487872.9137417097</v>
      </c>
      <c r="L963" s="29">
        <f>LN(Data[[#This Row],[MA'[n*ln(n)']
30d]])</f>
        <v>15.828795325005917</v>
      </c>
      <c r="M963" s="43">
        <f t="shared" si="117"/>
        <v>15.90425530085893</v>
      </c>
      <c r="N963" s="40">
        <f>Data[[#This Row],[DAA 
(n)]]^1.5</f>
        <v>514760073.89750767</v>
      </c>
      <c r="O963" s="40">
        <f t="shared" si="118"/>
        <v>427273392.7060535</v>
      </c>
      <c r="P963" s="43">
        <f>LN(Data[[#This Row],[MA'[n^1.5']]])</f>
        <v>19.872934630259987</v>
      </c>
      <c r="Q963" s="43">
        <f t="shared" si="119"/>
        <v>19.982986087471996</v>
      </c>
      <c r="R963" s="30">
        <f>$O$1+$O$2*Data[[#This Row],[MA'[ln(n^2)']]]</f>
        <v>26.472474887953481</v>
      </c>
      <c r="S963" s="30">
        <f>$Q$1+$Q$2*Data[[#This Row],[MA'[ln(n*ln(n))']]]</f>
        <v>22.762021246417234</v>
      </c>
      <c r="T963" s="31">
        <f>$O$3*Data[[#This Row],[Metcalfe
(n^2)]]</f>
        <v>214524294818.08002</v>
      </c>
      <c r="U963" s="31">
        <f t="shared" si="120"/>
        <v>168667336934.20001</v>
      </c>
      <c r="V963" s="30">
        <f>LN(Data[[#This Row],[MA'[NVA']
30d]]/Data[[#This Row],[MA'[NVMetcalfe calc']]])</f>
        <v>-0.26381893223560776</v>
      </c>
      <c r="W963" s="30">
        <f>$Q$3+Data[[#This Row],[NVM
(scaled)]]/((Data[[#This Row],[Upper Bound]]-Data[[#This Row],[Lower Bound]])/2)</f>
        <v>0.44779693928401798</v>
      </c>
      <c r="X963" s="30">
        <f>(Data[[#This Row],[Upper Bound]]+Data[[#This Row],[Lower Bound]])/2</f>
        <v>24.617248067185358</v>
      </c>
      <c r="Y963" s="32">
        <f>LN(Data[[#This Row],[NVActual]]/Data[[#This Row],[MA'[n^2']
30d]])</f>
        <v>-0.75939052942725116</v>
      </c>
      <c r="Z963" s="32">
        <f>LN(Data[[#This Row],[NVActual]]/Data[[#This Row],[MA'[n*ln(n)']
30d]])</f>
        <v>9.9169348044495482</v>
      </c>
      <c r="AA963" s="32">
        <f>LN(Data[[#This Row],[NVActual]]/Data[[#This Row],[MA'[n^1.5']]])</f>
        <v>5.8727954991954787</v>
      </c>
      <c r="AB963" s="32">
        <f>LN(Data[[#This Row],[NVActual]]/Data[[#This Row],[Metcalfe
(n^2)]])</f>
        <v>-0.99988516940711381</v>
      </c>
      <c r="AC963" s="34">
        <f>1+Data[[#This Row],[MA'[NVMetcalfe calc']]]/((Data[[#This Row],[NVM_norm
(scaled)]]-Data[[#This Row],[NV_fund.]])/2)</f>
        <v>-13957068038.454943</v>
      </c>
    </row>
    <row r="964" spans="1:29" x14ac:dyDescent="0.2">
      <c r="A964" s="23">
        <v>43212</v>
      </c>
      <c r="B964" s="24">
        <v>149475317814.228</v>
      </c>
      <c r="C964" s="24">
        <f t="shared" si="113"/>
        <v>129353183243.9686</v>
      </c>
      <c r="D964" s="25">
        <f>LN(Data[[#This Row],[NVActual]])</f>
        <v>25.73039711791435</v>
      </c>
      <c r="E964" s="26">
        <v>502665</v>
      </c>
      <c r="F964" s="40">
        <f>Data[[#This Row],[DAA 
(n)]]^2</f>
        <v>252672102225</v>
      </c>
      <c r="G964" s="41">
        <f t="shared" si="114"/>
        <v>320466132322.06665</v>
      </c>
      <c r="H964" s="28">
        <f>LN(Data[[#This Row],[Metcalfe
(n^2)]])</f>
        <v>26.25535844645313</v>
      </c>
      <c r="I964" s="42">
        <f t="shared" si="115"/>
        <v>26.461377322444658</v>
      </c>
      <c r="J964" s="40">
        <f>Data[[#This Row],[DAA 
(n)]]*LN(Data[[#This Row],[DAA 
(n)]])</f>
        <v>6598824.8767431816</v>
      </c>
      <c r="K964" s="40">
        <f t="shared" si="116"/>
        <v>7440950.7529306272</v>
      </c>
      <c r="L964" s="29">
        <f>LN(Data[[#This Row],[MA'[n*ln(n)']
30d]])</f>
        <v>15.822509188017305</v>
      </c>
      <c r="M964" s="43">
        <f t="shared" si="117"/>
        <v>15.912653118995991</v>
      </c>
      <c r="N964" s="40">
        <f>Data[[#This Row],[DAA 
(n)]]^1.5</f>
        <v>356383813.13540286</v>
      </c>
      <c r="O964" s="40">
        <f t="shared" si="118"/>
        <v>423481981.93042982</v>
      </c>
      <c r="P964" s="43">
        <f>LN(Data[[#This Row],[MA'[n^1.5']]])</f>
        <v>19.864021525532472</v>
      </c>
      <c r="Q964" s="43">
        <f t="shared" si="119"/>
        <v>19.994931725253174</v>
      </c>
      <c r="R964" s="30">
        <f>$O$1+$O$2*Data[[#This Row],[MA'[ln(n^2)']]]</f>
        <v>26.461377322444658</v>
      </c>
      <c r="S964" s="30">
        <f>$Q$1+$Q$2*Data[[#This Row],[MA'[ln(n*ln(n))']]]</f>
        <v>22.775877646343382</v>
      </c>
      <c r="T964" s="31">
        <f>$O$3*Data[[#This Row],[Metcalfe
(n^2)]]</f>
        <v>131389493157</v>
      </c>
      <c r="U964" s="31">
        <f t="shared" si="120"/>
        <v>166642388807.47467</v>
      </c>
      <c r="V964" s="30">
        <f>LN(Data[[#This Row],[MA'[NVA']
30d]]/Data[[#This Row],[MA'[NVMetcalfe calc']]])</f>
        <v>-0.25330361411944624</v>
      </c>
      <c r="W964" s="30">
        <f>$Q$3+Data[[#This Row],[NVM
(scaled)]]/((Data[[#This Row],[Upper Bound]]-Data[[#This Row],[Lower Bound]])/2)</f>
        <v>0.45254042253103399</v>
      </c>
      <c r="X964" s="30">
        <f>(Data[[#This Row],[Upper Bound]]+Data[[#This Row],[Lower Bound]])/2</f>
        <v>24.618627484394018</v>
      </c>
      <c r="Y964" s="29">
        <f>LN(Data[[#This Row],[NVActual]]/Data[[#This Row],[MA'[n^2']
30d]])</f>
        <v>-0.76264531842716454</v>
      </c>
      <c r="Z964" s="29">
        <f>LN(Data[[#This Row],[NVActual]]/Data[[#This Row],[MA'[n*ln(n)']
30d]])</f>
        <v>9.9078879298970453</v>
      </c>
      <c r="AA964" s="29">
        <f>LN(Data[[#This Row],[NVActual]]/Data[[#This Row],[MA'[n^1.5']]])</f>
        <v>5.8663755923818774</v>
      </c>
      <c r="AB964" s="29">
        <f>LN(Data[[#This Row],[NVActual]]/Data[[#This Row],[Metcalfe
(n^2)]])</f>
        <v>-0.52496132853877908</v>
      </c>
      <c r="AC964" s="26">
        <f>1+Data[[#This Row],[MA'[NVMetcalfe calc']]]/((Data[[#This Row],[NVM_norm
(scaled)]]-Data[[#This Row],[NV_fund.]])/2)</f>
        <v>-13791425013.805691</v>
      </c>
    </row>
    <row r="965" spans="1:29" x14ac:dyDescent="0.2">
      <c r="A965" s="23">
        <v>43211</v>
      </c>
      <c r="B965" s="24">
        <v>150543881880.34698</v>
      </c>
      <c r="C965" s="24">
        <f t="shared" si="113"/>
        <v>129321626305.07889</v>
      </c>
      <c r="D965" s="25">
        <f>LN(Data[[#This Row],[NVActual]])</f>
        <v>25.73752045259171</v>
      </c>
      <c r="E965" s="26">
        <v>602722</v>
      </c>
      <c r="F965" s="40">
        <f>Data[[#This Row],[DAA 
(n)]]^2</f>
        <v>363273809284</v>
      </c>
      <c r="G965" s="41">
        <f t="shared" si="114"/>
        <v>324840864703.36664</v>
      </c>
      <c r="H965" s="28">
        <f>LN(Data[[#This Row],[Metcalfe
(n^2)]])</f>
        <v>26.61842268242156</v>
      </c>
      <c r="I965" s="42">
        <f t="shared" si="115"/>
        <v>26.475321527496043</v>
      </c>
      <c r="J965" s="40">
        <f>Data[[#This Row],[DAA 
(n)]]*LN(Data[[#This Row],[DAA 
(n)]])</f>
        <v>8021754.4779972434</v>
      </c>
      <c r="K965" s="40">
        <f t="shared" si="116"/>
        <v>7496443.7298124256</v>
      </c>
      <c r="L965" s="29">
        <f>LN(Data[[#This Row],[MA'[n*ln(n)']
30d]])</f>
        <v>15.829939296694356</v>
      </c>
      <c r="M965" s="43">
        <f t="shared" si="117"/>
        <v>15.921550650676826</v>
      </c>
      <c r="N965" s="40">
        <f>Data[[#This Row],[DAA 
(n)]]^1.5</f>
        <v>467924264.04202503</v>
      </c>
      <c r="O965" s="40">
        <f t="shared" si="118"/>
        <v>427860040.48311657</v>
      </c>
      <c r="P965" s="43">
        <f>LN(Data[[#This Row],[MA'[n^1.5']]])</f>
        <v>19.874306691850208</v>
      </c>
      <c r="Q965" s="43">
        <f t="shared" si="119"/>
        <v>20.007553433543141</v>
      </c>
      <c r="R965" s="30">
        <f>$O$1+$O$2*Data[[#This Row],[MA'[ln(n^2)']]]</f>
        <v>26.475321527496043</v>
      </c>
      <c r="S965" s="30">
        <f>$Q$1+$Q$2*Data[[#This Row],[MA'[ln(n*ln(n))']]]</f>
        <v>22.79055857361676</v>
      </c>
      <c r="T965" s="31">
        <f>$O$3*Data[[#This Row],[Metcalfe
(n^2)]]</f>
        <v>188902380827.67999</v>
      </c>
      <c r="U965" s="31">
        <f t="shared" si="120"/>
        <v>168917249645.75067</v>
      </c>
      <c r="V965" s="30">
        <f>LN(Data[[#This Row],[MA'[NVA']
30d]]/Data[[#This Row],[MA'[NVMetcalfe calc']]])</f>
        <v>-0.26710641934179902</v>
      </c>
      <c r="W965" s="30">
        <f>$Q$3+Data[[#This Row],[NVM
(scaled)]]/((Data[[#This Row],[Upper Bound]]-Data[[#This Row],[Lower Bound]])/2)</f>
        <v>0.44502111116233839</v>
      </c>
      <c r="X965" s="30">
        <f>(Data[[#This Row],[Upper Bound]]+Data[[#This Row],[Lower Bound]])/2</f>
        <v>24.6329400505564</v>
      </c>
      <c r="Y965" s="32">
        <f>LN(Data[[#This Row],[NVActual]]/Data[[#This Row],[MA'[n^2']
30d]])</f>
        <v>-0.76908079970160292</v>
      </c>
      <c r="Z965" s="32">
        <f>LN(Data[[#This Row],[NVActual]]/Data[[#This Row],[MA'[n*ln(n)']
30d]])</f>
        <v>9.9075811558973541</v>
      </c>
      <c r="AA965" s="32">
        <f>LN(Data[[#This Row],[NVActual]]/Data[[#This Row],[MA'[n^1.5']]])</f>
        <v>5.8632137607415027</v>
      </c>
      <c r="AB965" s="32">
        <f>LN(Data[[#This Row],[NVActual]]/Data[[#This Row],[Metcalfe
(n^2)]])</f>
        <v>-0.880902229829848</v>
      </c>
      <c r="AC965" s="34">
        <f>1+Data[[#This Row],[MA'[NVMetcalfe calc']]]/((Data[[#This Row],[NVM_norm
(scaled)]]-Data[[#This Row],[NV_fund.]])/2)</f>
        <v>-13967075882.542898</v>
      </c>
    </row>
    <row r="966" spans="1:29" x14ac:dyDescent="0.2">
      <c r="A966" s="23">
        <v>43210</v>
      </c>
      <c r="B966" s="24">
        <v>150204508116.108</v>
      </c>
      <c r="C966" s="24">
        <f t="shared" si="113"/>
        <v>129218299716.16235</v>
      </c>
      <c r="D966" s="25">
        <f>LN(Data[[#This Row],[NVActual]])</f>
        <v>25.735263589914634</v>
      </c>
      <c r="E966" s="26">
        <v>661833</v>
      </c>
      <c r="F966" s="40">
        <f>Data[[#This Row],[DAA 
(n)]]^2</f>
        <v>438022919889</v>
      </c>
      <c r="G966" s="41">
        <f t="shared" si="114"/>
        <v>323865597709.93335</v>
      </c>
      <c r="H966" s="28">
        <f>LN(Data[[#This Row],[Metcalfe
(n^2)]])</f>
        <v>26.805537074467466</v>
      </c>
      <c r="I966" s="42">
        <f t="shared" si="115"/>
        <v>26.472522575836646</v>
      </c>
      <c r="J966" s="40">
        <f>Data[[#This Row],[DAA 
(n)]]*LN(Data[[#This Row],[DAA 
(n)]])</f>
        <v>8870394.5093030129</v>
      </c>
      <c r="K966" s="40">
        <f t="shared" si="116"/>
        <v>7484641.0631437153</v>
      </c>
      <c r="L966" s="29">
        <f>LN(Data[[#This Row],[MA'[n*ln(n)']
30d]])</f>
        <v>15.828363620530212</v>
      </c>
      <c r="M966" s="43">
        <f t="shared" si="117"/>
        <v>15.930355241924952</v>
      </c>
      <c r="N966" s="40">
        <f>Data[[#This Row],[DAA 
(n)]]^1.5</f>
        <v>538421789.24974442</v>
      </c>
      <c r="O966" s="40">
        <f t="shared" si="118"/>
        <v>426908058.26071072</v>
      </c>
      <c r="P966" s="43">
        <f>LN(Data[[#This Row],[MA'[n^1.5']]])</f>
        <v>19.872079227775643</v>
      </c>
      <c r="Q966" s="43">
        <f t="shared" si="119"/>
        <v>20.020038758141769</v>
      </c>
      <c r="R966" s="30">
        <f>$O$1+$O$2*Data[[#This Row],[MA'[ln(n^2)']]]</f>
        <v>26.472522575836646</v>
      </c>
      <c r="S966" s="30">
        <f>$Q$1+$Q$2*Data[[#This Row],[MA'[ln(n*ln(n))']]]</f>
        <v>22.805086149176169</v>
      </c>
      <c r="T966" s="31">
        <f>$O$3*Data[[#This Row],[Metcalfe
(n^2)]]</f>
        <v>227771918342.28</v>
      </c>
      <c r="U966" s="31">
        <f t="shared" si="120"/>
        <v>168410110809.16534</v>
      </c>
      <c r="V966" s="30">
        <f>LN(Data[[#This Row],[MA'[NVA']
30d]]/Data[[#This Row],[MA'[NVMetcalfe calc']]])</f>
        <v>-0.26489892045166574</v>
      </c>
      <c r="W966" s="30">
        <f>$Q$3+Data[[#This Row],[NVM
(scaled)]]/((Data[[#This Row],[Upper Bound]]-Data[[#This Row],[Lower Bound]])/2)</f>
        <v>0.44554000689638151</v>
      </c>
      <c r="X966" s="30">
        <f>(Data[[#This Row],[Upper Bound]]+Data[[#This Row],[Lower Bound]])/2</f>
        <v>24.638804362506406</v>
      </c>
      <c r="Y966" s="29">
        <f>LN(Data[[#This Row],[NVActual]]/Data[[#This Row],[MA'[n^2']
30d]])</f>
        <v>-0.76833085487878661</v>
      </c>
      <c r="Z966" s="29">
        <f>LN(Data[[#This Row],[NVActual]]/Data[[#This Row],[MA'[n*ln(n)']
30d]])</f>
        <v>9.9068999693844209</v>
      </c>
      <c r="AA966" s="29">
        <f>LN(Data[[#This Row],[NVActual]]/Data[[#This Row],[MA'[n^1.5']]])</f>
        <v>5.8631843621389921</v>
      </c>
      <c r="AB966" s="29">
        <f>LN(Data[[#This Row],[NVActual]]/Data[[#This Row],[Metcalfe
(n^2)]])</f>
        <v>-1.0702734845528334</v>
      </c>
      <c r="AC966" s="26">
        <f>1+Data[[#This Row],[MA'[NVMetcalfe calc']]]/((Data[[#This Row],[NVM_norm
(scaled)]]-Data[[#This Row],[NV_fund.]])/2)</f>
        <v>-13922065937.167933</v>
      </c>
    </row>
    <row r="967" spans="1:29" x14ac:dyDescent="0.2">
      <c r="A967" s="23">
        <v>43209</v>
      </c>
      <c r="B967" s="24">
        <v>140542410873.66599</v>
      </c>
      <c r="C967" s="24">
        <f t="shared" si="113"/>
        <v>129224491709.32657</v>
      </c>
      <c r="D967" s="25">
        <f>LN(Data[[#This Row],[NVActual]])</f>
        <v>25.668775136922701</v>
      </c>
      <c r="E967" s="26">
        <v>657714</v>
      </c>
      <c r="F967" s="40">
        <f>Data[[#This Row],[DAA 
(n)]]^2</f>
        <v>432587705796</v>
      </c>
      <c r="G967" s="41">
        <f t="shared" si="114"/>
        <v>320746945316.96667</v>
      </c>
      <c r="H967" s="28">
        <f>LN(Data[[#This Row],[Metcalfe
(n^2)]])</f>
        <v>26.793050930727276</v>
      </c>
      <c r="I967" s="42">
        <f t="shared" si="115"/>
        <v>26.464513124359669</v>
      </c>
      <c r="J967" s="40">
        <f>Data[[#This Row],[DAA 
(n)]]*LN(Data[[#This Row],[DAA 
(n)]])</f>
        <v>8811082.3499261793</v>
      </c>
      <c r="K967" s="40">
        <f t="shared" si="116"/>
        <v>7448818.1286566993</v>
      </c>
      <c r="L967" s="29">
        <f>LN(Data[[#This Row],[MA'[n*ln(n)']
30d]])</f>
        <v>15.82356593732225</v>
      </c>
      <c r="M967" s="43">
        <f t="shared" si="117"/>
        <v>15.939416345560293</v>
      </c>
      <c r="N967" s="40">
        <f>Data[[#This Row],[DAA 
(n)]]^1.5</f>
        <v>533403215.52265769</v>
      </c>
      <c r="O967" s="40">
        <f t="shared" si="118"/>
        <v>423948400.40604603</v>
      </c>
      <c r="P967" s="43">
        <f>LN(Data[[#This Row],[MA'[n^1.5']]])</f>
        <v>19.86512230863498</v>
      </c>
      <c r="Q967" s="43">
        <f t="shared" si="119"/>
        <v>20.032865364756557</v>
      </c>
      <c r="R967" s="30">
        <f>$O$1+$O$2*Data[[#This Row],[MA'[ln(n^2)']]]</f>
        <v>26.464513124359669</v>
      </c>
      <c r="S967" s="30">
        <f>$Q$1+$Q$2*Data[[#This Row],[MA'[ln(n*ln(n))']]]</f>
        <v>22.820036970174481</v>
      </c>
      <c r="T967" s="31">
        <f>$O$3*Data[[#This Row],[Metcalfe
(n^2)]]</f>
        <v>224945607013.92001</v>
      </c>
      <c r="U967" s="31">
        <f t="shared" si="120"/>
        <v>166788411564.82269</v>
      </c>
      <c r="V967" s="30">
        <f>LN(Data[[#This Row],[MA'[NVA']
30d]]/Data[[#This Row],[MA'[NVMetcalfe calc']]])</f>
        <v>-0.25517487478297524</v>
      </c>
      <c r="W967" s="30">
        <f>$Q$3+Data[[#This Row],[NVM
(scaled)]]/((Data[[#This Row],[Upper Bound]]-Data[[#This Row],[Lower Bound]])/2)</f>
        <v>0.44996622615300064</v>
      </c>
      <c r="X967" s="30">
        <f>(Data[[#This Row],[Upper Bound]]+Data[[#This Row],[Lower Bound]])/2</f>
        <v>24.642275047267077</v>
      </c>
      <c r="Y967" s="32">
        <f>LN(Data[[#This Row],[NVActual]]/Data[[#This Row],[MA'[n^2']
30d]])</f>
        <v>-0.82514317991048136</v>
      </c>
      <c r="Z967" s="32">
        <f>LN(Data[[#This Row],[NVActual]]/Data[[#This Row],[MA'[n*ln(n)']
30d]])</f>
        <v>9.8452091996004487</v>
      </c>
      <c r="AA967" s="32">
        <f>LN(Data[[#This Row],[NVActual]]/Data[[#This Row],[MA'[n^1.5']]])</f>
        <v>5.8036528282877189</v>
      </c>
      <c r="AB967" s="32">
        <f>LN(Data[[#This Row],[NVActual]]/Data[[#This Row],[Metcalfe
(n^2)]])</f>
        <v>-1.1242757938045753</v>
      </c>
      <c r="AC967" s="34">
        <f>1+Data[[#This Row],[MA'[NVMetcalfe calc']]]/((Data[[#This Row],[NVM_norm
(scaled)]]-Data[[#This Row],[NV_fund.]])/2)</f>
        <v>-13788548483.405628</v>
      </c>
    </row>
    <row r="968" spans="1:29" x14ac:dyDescent="0.2">
      <c r="A968" s="23">
        <v>43208</v>
      </c>
      <c r="B968" s="24">
        <v>138700769692.573</v>
      </c>
      <c r="C968" s="24">
        <f t="shared" si="113"/>
        <v>129557068058.54099</v>
      </c>
      <c r="D968" s="25">
        <f>LN(Data[[#This Row],[NVActual]])</f>
        <v>25.655584713585419</v>
      </c>
      <c r="E968" s="26">
        <v>588686</v>
      </c>
      <c r="F968" s="40">
        <f>Data[[#This Row],[DAA 
(n)]]^2</f>
        <v>346551206596</v>
      </c>
      <c r="G968" s="41">
        <f t="shared" si="114"/>
        <v>317077361386.46667</v>
      </c>
      <c r="H968" s="28">
        <f>LN(Data[[#This Row],[Metcalfe
(n^2)]])</f>
        <v>26.571296427041467</v>
      </c>
      <c r="I968" s="42">
        <f t="shared" si="115"/>
        <v>26.454723745194052</v>
      </c>
      <c r="J968" s="40">
        <f>Data[[#This Row],[DAA 
(n)]]*LN(Data[[#This Row],[DAA 
(n)]])</f>
        <v>7821075.104224667</v>
      </c>
      <c r="K968" s="40">
        <f t="shared" si="116"/>
        <v>7405927.9415989835</v>
      </c>
      <c r="L968" s="29">
        <f>LN(Data[[#This Row],[MA'[n*ln(n)']
30d]])</f>
        <v>15.817791310675574</v>
      </c>
      <c r="M968" s="43">
        <f t="shared" si="117"/>
        <v>15.94907825814396</v>
      </c>
      <c r="N968" s="40">
        <f>Data[[#This Row],[DAA 
(n)]]^1.5</f>
        <v>451674488.54919153</v>
      </c>
      <c r="O968" s="40">
        <f t="shared" si="118"/>
        <v>420433439.33235645</v>
      </c>
      <c r="P968" s="43">
        <f>LN(Data[[#This Row],[MA'[n^1.5']]])</f>
        <v>19.856796735507785</v>
      </c>
      <c r="Q968" s="43">
        <f t="shared" si="119"/>
        <v>20.046529145866721</v>
      </c>
      <c r="R968" s="30">
        <f>$O$1+$O$2*Data[[#This Row],[MA'[ln(n^2)']]]</f>
        <v>26.454723745194052</v>
      </c>
      <c r="S968" s="30">
        <f>$Q$1+$Q$2*Data[[#This Row],[MA'[ln(n*ln(n))']]]</f>
        <v>22.835979125937531</v>
      </c>
      <c r="T968" s="31">
        <f>$O$3*Data[[#This Row],[Metcalfe
(n^2)]]</f>
        <v>180206627429.92001</v>
      </c>
      <c r="U968" s="31">
        <f t="shared" si="120"/>
        <v>164880227920.96268</v>
      </c>
      <c r="V968" s="30">
        <f>LN(Data[[#This Row],[MA'[NVA']
30d]]/Data[[#This Row],[MA'[NVMetcalfe calc']]])</f>
        <v>-0.24109785486834057</v>
      </c>
      <c r="W968" s="30">
        <f>$Q$3+Data[[#This Row],[NVM
(scaled)]]/((Data[[#This Row],[Upper Bound]]-Data[[#This Row],[Lower Bound]])/2)</f>
        <v>0.45675055565657757</v>
      </c>
      <c r="X968" s="30">
        <f>(Data[[#This Row],[Upper Bound]]+Data[[#This Row],[Lower Bound]])/2</f>
        <v>24.645351435565793</v>
      </c>
      <c r="Y968" s="29">
        <f>LN(Data[[#This Row],[NVActual]]/Data[[#This Row],[MA'[n^2']
30d]])</f>
        <v>-0.82682690969341366</v>
      </c>
      <c r="Z968" s="29">
        <f>LN(Data[[#This Row],[NVActual]]/Data[[#This Row],[MA'[n*ln(n)']
30d]])</f>
        <v>9.8377934029098437</v>
      </c>
      <c r="AA968" s="29">
        <f>LN(Data[[#This Row],[NVActual]]/Data[[#This Row],[MA'[n^1.5']]])</f>
        <v>5.7987879780776348</v>
      </c>
      <c r="AB968" s="29">
        <f>LN(Data[[#This Row],[NVActual]]/Data[[#This Row],[Metcalfe
(n^2)]])</f>
        <v>-0.91571171345604785</v>
      </c>
      <c r="AC968" s="26">
        <f>1+Data[[#This Row],[MA'[NVMetcalfe calc']]]/((Data[[#This Row],[NVM_norm
(scaled)]]-Data[[#This Row],[NV_fund.]])/2)</f>
        <v>-13632886724.408773</v>
      </c>
    </row>
    <row r="969" spans="1:29" x14ac:dyDescent="0.2">
      <c r="A969" s="23">
        <v>43207</v>
      </c>
      <c r="B969" s="24">
        <v>133930436593.381</v>
      </c>
      <c r="C969" s="24">
        <f t="shared" si="113"/>
        <v>129753401196.55313</v>
      </c>
      <c r="D969" s="25">
        <f>LN(Data[[#This Row],[NVActual]])</f>
        <v>25.620586372202602</v>
      </c>
      <c r="E969" s="26">
        <v>614295</v>
      </c>
      <c r="F969" s="40">
        <f>Data[[#This Row],[DAA 
(n)]]^2</f>
        <v>377358347025</v>
      </c>
      <c r="G969" s="41">
        <f t="shared" si="114"/>
        <v>317031411173.13336</v>
      </c>
      <c r="H969" s="28">
        <f>LN(Data[[#This Row],[Metcalfe
(n^2)]])</f>
        <v>26.656461095546597</v>
      </c>
      <c r="I969" s="42">
        <f t="shared" si="115"/>
        <v>26.454590887926255</v>
      </c>
      <c r="J969" s="40">
        <f>Data[[#This Row],[DAA 
(n)]]*LN(Data[[#This Row],[DAA 
(n)]])</f>
        <v>8187465.384344398</v>
      </c>
      <c r="K969" s="40">
        <f t="shared" si="116"/>
        <v>7405369.8878563596</v>
      </c>
      <c r="L969" s="29">
        <f>LN(Data[[#This Row],[MA'[n*ln(n)']
30d]])</f>
        <v>15.817715955531236</v>
      </c>
      <c r="M969" s="43">
        <f t="shared" si="117"/>
        <v>15.959192092592245</v>
      </c>
      <c r="N969" s="40">
        <f>Data[[#This Row],[DAA 
(n)]]^1.5</f>
        <v>481465830.34076476</v>
      </c>
      <c r="O969" s="40">
        <f t="shared" si="118"/>
        <v>420388500.3547433</v>
      </c>
      <c r="P969" s="43">
        <f>LN(Data[[#This Row],[MA'[n^1.5']]])</f>
        <v>19.856689842536671</v>
      </c>
      <c r="Q969" s="43">
        <f t="shared" si="119"/>
        <v>20.060809523868325</v>
      </c>
      <c r="R969" s="30">
        <f>$O$1+$O$2*Data[[#This Row],[MA'[ln(n^2)']]]</f>
        <v>26.454590887926255</v>
      </c>
      <c r="S969" s="30">
        <f>$Q$1+$Q$2*Data[[#This Row],[MA'[ln(n*ln(n))']]]</f>
        <v>22.852666952777202</v>
      </c>
      <c r="T969" s="31">
        <f>$O$3*Data[[#This Row],[Metcalfe
(n^2)]]</f>
        <v>196226340453</v>
      </c>
      <c r="U969" s="31">
        <f t="shared" si="120"/>
        <v>164856333810.02933</v>
      </c>
      <c r="V969" s="30">
        <f>LN(Data[[#This Row],[MA'[NVA']
30d]]/Data[[#This Row],[MA'[NVMetcalfe calc']]])</f>
        <v>-0.23943865527253427</v>
      </c>
      <c r="W969" s="30">
        <f>$Q$3+Data[[#This Row],[NVM
(scaled)]]/((Data[[#This Row],[Upper Bound]]-Data[[#This Row],[Lower Bound]])/2)</f>
        <v>0.45704957706852517</v>
      </c>
      <c r="X969" s="30">
        <f>(Data[[#This Row],[Upper Bound]]+Data[[#This Row],[Lower Bound]])/2</f>
        <v>24.653628920351728</v>
      </c>
      <c r="Y969" s="32">
        <f>LN(Data[[#This Row],[NVActual]]/Data[[#This Row],[MA'[n^2']
30d]])</f>
        <v>-0.86168032258634986</v>
      </c>
      <c r="Z969" s="32">
        <f>LN(Data[[#This Row],[NVActual]]/Data[[#This Row],[MA'[n*ln(n)']
30d]])</f>
        <v>9.8028704166713645</v>
      </c>
      <c r="AA969" s="32">
        <f>LN(Data[[#This Row],[NVActual]]/Data[[#This Row],[MA'[n^1.5']]])</f>
        <v>5.7638965296659324</v>
      </c>
      <c r="AB969" s="32">
        <f>LN(Data[[#This Row],[NVActual]]/Data[[#This Row],[Metcalfe
(n^2)]])</f>
        <v>-1.0358747233439936</v>
      </c>
      <c r="AC969" s="34">
        <f>1+Data[[#This Row],[MA'[NVMetcalfe calc']]]/((Data[[#This Row],[NVM_norm
(scaled)]]-Data[[#This Row],[NV_fund.]])/2)</f>
        <v>-13626416483.013659</v>
      </c>
    </row>
    <row r="970" spans="1:29" x14ac:dyDescent="0.2">
      <c r="A970" s="23">
        <v>43206</v>
      </c>
      <c r="B970" s="24">
        <v>136675701523.793</v>
      </c>
      <c r="C970" s="24">
        <f t="shared" si="113"/>
        <v>129912590665.28265</v>
      </c>
      <c r="D970" s="25">
        <f>LN(Data[[#This Row],[NVActual]])</f>
        <v>25.640876814502249</v>
      </c>
      <c r="E970" s="26">
        <v>721332</v>
      </c>
      <c r="F970" s="40">
        <f>Data[[#This Row],[DAA 
(n)]]^2</f>
        <v>520319854224</v>
      </c>
      <c r="G970" s="41">
        <f t="shared" si="114"/>
        <v>314011831608.96667</v>
      </c>
      <c r="H970" s="28">
        <f>LN(Data[[#This Row],[Metcalfe
(n^2)]])</f>
        <v>26.977709563699712</v>
      </c>
      <c r="I970" s="42">
        <f t="shared" si="115"/>
        <v>26.445440507596825</v>
      </c>
      <c r="J970" s="40">
        <f>Data[[#This Row],[DAA 
(n)]]*LN(Data[[#This Row],[DAA 
(n)]])</f>
        <v>9729942.5975013208</v>
      </c>
      <c r="K970" s="40">
        <f t="shared" si="116"/>
        <v>7367917.6729810424</v>
      </c>
      <c r="L970" s="29">
        <f>LN(Data[[#This Row],[MA'[n*ln(n)']
30d]])</f>
        <v>15.81264568326379</v>
      </c>
      <c r="M970" s="43">
        <f t="shared" si="117"/>
        <v>15.969591776518833</v>
      </c>
      <c r="N970" s="40">
        <f>Data[[#This Row],[DAA 
(n)]]^1.5</f>
        <v>612636402.02579212</v>
      </c>
      <c r="O970" s="40">
        <f t="shared" si="118"/>
        <v>417402254.22722393</v>
      </c>
      <c r="P970" s="43">
        <f>LN(Data[[#This Row],[MA'[n^1.5']]])</f>
        <v>19.849560953233002</v>
      </c>
      <c r="Q970" s="43">
        <f t="shared" si="119"/>
        <v>20.075469483290131</v>
      </c>
      <c r="R970" s="30">
        <f>$O$1+$O$2*Data[[#This Row],[MA'[ln(n^2)']]]</f>
        <v>26.445440507596825</v>
      </c>
      <c r="S970" s="30">
        <f>$Q$1+$Q$2*Data[[#This Row],[MA'[ln(n*ln(n))']]]</f>
        <v>22.869826431256072</v>
      </c>
      <c r="T970" s="31">
        <f>$O$3*Data[[#This Row],[Metcalfe
(n^2)]]</f>
        <v>270566324196.48001</v>
      </c>
      <c r="U970" s="31">
        <f t="shared" si="120"/>
        <v>163286152436.66266</v>
      </c>
      <c r="V970" s="30">
        <f>LN(Data[[#This Row],[MA'[NVA']
30d]]/Data[[#This Row],[MA'[NVMetcalfe calc']]])</f>
        <v>-0.22864235326575391</v>
      </c>
      <c r="W970" s="30">
        <f>$Q$3+Data[[#This Row],[NVM
(scaled)]]/((Data[[#This Row],[Upper Bound]]-Data[[#This Row],[Lower Bound]])/2)</f>
        <v>0.46211016156433515</v>
      </c>
      <c r="X970" s="30">
        <f>(Data[[#This Row],[Upper Bound]]+Data[[#This Row],[Lower Bound]])/2</f>
        <v>24.65763346942645</v>
      </c>
      <c r="Y970" s="29">
        <f>LN(Data[[#This Row],[NVActual]]/Data[[#This Row],[MA'[n^2']
30d]])</f>
        <v>-0.83181968792586292</v>
      </c>
      <c r="Z970" s="29">
        <f>LN(Data[[#This Row],[NVActual]]/Data[[#This Row],[MA'[n*ln(n)']
30d]])</f>
        <v>9.8282311312384607</v>
      </c>
      <c r="AA970" s="29">
        <f>LN(Data[[#This Row],[NVActual]]/Data[[#This Row],[MA'[n^1.5']]])</f>
        <v>5.7913158612692488</v>
      </c>
      <c r="AB970" s="29">
        <f>LN(Data[[#This Row],[NVActual]]/Data[[#This Row],[Metcalfe
(n^2)]])</f>
        <v>-1.3368327491974603</v>
      </c>
      <c r="AC970" s="26">
        <f>1+Data[[#This Row],[MA'[NVMetcalfe calc']]]/((Data[[#This Row],[NVM_norm
(scaled)]]-Data[[#This Row],[NV_fund.]])/2)</f>
        <v>-13497220154.895889</v>
      </c>
    </row>
    <row r="971" spans="1:29" x14ac:dyDescent="0.2">
      <c r="A971" s="23">
        <v>43205</v>
      </c>
      <c r="B971" s="24">
        <v>141609945314.91901</v>
      </c>
      <c r="C971" s="24">
        <f t="shared" si="113"/>
        <v>129797146654.55302</v>
      </c>
      <c r="D971" s="25">
        <f>LN(Data[[#This Row],[NVActual]])</f>
        <v>25.6763422510145</v>
      </c>
      <c r="E971" s="26">
        <v>590187</v>
      </c>
      <c r="F971" s="40">
        <f>Data[[#This Row],[DAA 
(n)]]^2</f>
        <v>348320694969</v>
      </c>
      <c r="G971" s="41">
        <f t="shared" si="114"/>
        <v>303494342029.79999</v>
      </c>
      <c r="H971" s="28">
        <f>LN(Data[[#This Row],[Metcalfe
(n^2)]])</f>
        <v>26.576389429633345</v>
      </c>
      <c r="I971" s="42">
        <f t="shared" si="115"/>
        <v>26.41435939315561</v>
      </c>
      <c r="J971" s="40">
        <f>Data[[#This Row],[DAA 
(n)]]*LN(Data[[#This Row],[DAA 
(n)]])</f>
        <v>7842519.7741535073</v>
      </c>
      <c r="K971" s="40">
        <f t="shared" si="116"/>
        <v>7240029.7096628016</v>
      </c>
      <c r="L971" s="29">
        <f>LN(Data[[#This Row],[MA'[n*ln(n)']
30d]])</f>
        <v>15.795135867898065</v>
      </c>
      <c r="M971" s="43">
        <f t="shared" si="117"/>
        <v>15.980534485119103</v>
      </c>
      <c r="N971" s="40">
        <f>Data[[#This Row],[DAA 
(n)]]^1.5</f>
        <v>453403072.33373463</v>
      </c>
      <c r="O971" s="40">
        <f t="shared" si="118"/>
        <v>407128761.92747551</v>
      </c>
      <c r="P971" s="43">
        <f>LN(Data[[#This Row],[MA'[n^1.5']]])</f>
        <v>19.824640061745125</v>
      </c>
      <c r="Q971" s="43">
        <f t="shared" si="119"/>
        <v>20.090854656511048</v>
      </c>
      <c r="R971" s="30">
        <f>$O$1+$O$2*Data[[#This Row],[MA'[ln(n^2)']]]</f>
        <v>26.41435939315561</v>
      </c>
      <c r="S971" s="30">
        <f>$Q$1+$Q$2*Data[[#This Row],[MA'[ln(n*ln(n))']]]</f>
        <v>22.887881900446519</v>
      </c>
      <c r="T971" s="31">
        <f>$O$3*Data[[#This Row],[Metcalfe
(n^2)]]</f>
        <v>181126761383.88</v>
      </c>
      <c r="U971" s="31">
        <f t="shared" si="120"/>
        <v>157817057855.49603</v>
      </c>
      <c r="V971" s="30">
        <f>LN(Data[[#This Row],[MA'[NVA']
30d]]/Data[[#This Row],[MA'[NVMetcalfe calc']]])</f>
        <v>-0.19546367911538076</v>
      </c>
      <c r="W971" s="30">
        <f>$Q$3+Data[[#This Row],[NVM
(scaled)]]/((Data[[#This Row],[Upper Bound]]-Data[[#This Row],[Lower Bound]])/2)</f>
        <v>0.4791450862683812</v>
      </c>
      <c r="X971" s="30">
        <f>(Data[[#This Row],[Upper Bound]]+Data[[#This Row],[Lower Bound]])/2</f>
        <v>24.651120646801065</v>
      </c>
      <c r="Y971" s="32">
        <f>LN(Data[[#This Row],[NVActual]]/Data[[#This Row],[MA'[n^2']
30d]])</f>
        <v>-0.76228655385176058</v>
      </c>
      <c r="Z971" s="32">
        <f>LN(Data[[#This Row],[NVActual]]/Data[[#This Row],[MA'[n*ln(n)']
30d]])</f>
        <v>9.8812063831164352</v>
      </c>
      <c r="AA971" s="32">
        <f>LN(Data[[#This Row],[NVActual]]/Data[[#This Row],[MA'[n^1.5']]])</f>
        <v>5.8517021892693775</v>
      </c>
      <c r="AB971" s="32">
        <f>LN(Data[[#This Row],[NVActual]]/Data[[#This Row],[Metcalfe
(n^2)]])</f>
        <v>-0.90004717861884431</v>
      </c>
      <c r="AC971" s="34">
        <f>1+Data[[#This Row],[MA'[NVMetcalfe calc']]]/((Data[[#This Row],[NVM_norm
(scaled)]]-Data[[#This Row],[NV_fund.]])/2)</f>
        <v>-13057853500.488331</v>
      </c>
    </row>
    <row r="972" spans="1:29" x14ac:dyDescent="0.2">
      <c r="A972" s="23">
        <v>43204</v>
      </c>
      <c r="B972" s="24">
        <v>135880908835.877</v>
      </c>
      <c r="C972" s="24">
        <f t="shared" ref="C972:C1035" si="121">AVERAGE(B972:B1001)</f>
        <v>129799187211.66928</v>
      </c>
      <c r="D972" s="25">
        <f>LN(Data[[#This Row],[NVActual]])</f>
        <v>25.635044668734803</v>
      </c>
      <c r="E972" s="26">
        <v>502546</v>
      </c>
      <c r="F972" s="40">
        <f>Data[[#This Row],[DAA 
(n)]]^2</f>
        <v>252552482116</v>
      </c>
      <c r="G972" s="41">
        <f t="shared" ref="G972:G1035" si="122">AVERAGE(F972:F1001)</f>
        <v>303944408907.13336</v>
      </c>
      <c r="H972" s="28">
        <f>LN(Data[[#This Row],[Metcalfe
(n^2)]])</f>
        <v>26.25488491402837</v>
      </c>
      <c r="I972" s="42">
        <f t="shared" ref="I972:I1035" si="123">AVERAGE(H972:H1001)</f>
        <v>26.415627083946113</v>
      </c>
      <c r="J972" s="40">
        <f>Data[[#This Row],[DAA 
(n)]]*LN(Data[[#This Row],[DAA 
(n)]])</f>
        <v>6597143.6970026502</v>
      </c>
      <c r="K972" s="40">
        <f t="shared" ref="K972:K1035" si="124">AVERAGE(J972:J1001)</f>
        <v>7245429.4866473787</v>
      </c>
      <c r="L972" s="29">
        <f>LN(Data[[#This Row],[MA'[n*ln(n)']
30d]])</f>
        <v>15.795881412400524</v>
      </c>
      <c r="M972" s="43">
        <f t="shared" ref="M972:M1035" si="125">AVERAGE(L972:L1001)</f>
        <v>15.992564692218604</v>
      </c>
      <c r="N972" s="40">
        <f>Data[[#This Row],[DAA 
(n)]]^1.5</f>
        <v>356257266.13988853</v>
      </c>
      <c r="O972" s="40">
        <f t="shared" ref="O972:O1035" si="126">AVERAGE(N972:N1001)</f>
        <v>407566049.84646648</v>
      </c>
      <c r="P972" s="43">
        <f>LN(Data[[#This Row],[MA'[n^1.5']]])</f>
        <v>19.825713563023555</v>
      </c>
      <c r="Q972" s="43">
        <f t="shared" ref="Q972:Q1035" si="127">AVERAGE(P972:P1001)</f>
        <v>20.107707235598102</v>
      </c>
      <c r="R972" s="30">
        <f>$O$1+$O$2*Data[[#This Row],[MA'[ln(n^2)']]]</f>
        <v>26.415627083946113</v>
      </c>
      <c r="S972" s="30">
        <f>$Q$1+$Q$2*Data[[#This Row],[MA'[ln(n*ln(n))']]]</f>
        <v>22.907731742160696</v>
      </c>
      <c r="T972" s="31">
        <f>$O$3*Data[[#This Row],[Metcalfe
(n^2)]]</f>
        <v>131327290700.32001</v>
      </c>
      <c r="U972" s="31">
        <f t="shared" si="120"/>
        <v>158051092631.70935</v>
      </c>
      <c r="V972" s="30">
        <f>LN(Data[[#This Row],[MA'[NVA']
30d]]/Data[[#This Row],[MA'[NVMetcalfe calc']]])</f>
        <v>-0.19692980944173596</v>
      </c>
      <c r="W972" s="30">
        <f>$Q$3+Data[[#This Row],[NVM
(scaled)]]/((Data[[#This Row],[Upper Bound]]-Data[[#This Row],[Lower Bound]])/2)</f>
        <v>0.47772195846555421</v>
      </c>
      <c r="X972" s="30">
        <f>(Data[[#This Row],[Upper Bound]]+Data[[#This Row],[Lower Bound]])/2</f>
        <v>24.661679413053406</v>
      </c>
      <c r="Y972" s="29">
        <f>LN(Data[[#This Row],[NVActual]]/Data[[#This Row],[MA'[n^2']
30d]])</f>
        <v>-0.80506598745884606</v>
      </c>
      <c r="Z972" s="29">
        <f>LN(Data[[#This Row],[NVActual]]/Data[[#This Row],[MA'[n*ln(n)']
30d]])</f>
        <v>9.8391632563342792</v>
      </c>
      <c r="AA972" s="29">
        <f>LN(Data[[#This Row],[NVActual]]/Data[[#This Row],[MA'[n^1.5']]])</f>
        <v>5.809331105711248</v>
      </c>
      <c r="AB972" s="29">
        <f>LN(Data[[#This Row],[NVActual]]/Data[[#This Row],[Metcalfe
(n^2)]])</f>
        <v>-0.61984024529356807</v>
      </c>
      <c r="AC972" s="26">
        <f>1+Data[[#This Row],[MA'[NVMetcalfe calc']]]/((Data[[#This Row],[NVM_norm
(scaled)]]-Data[[#This Row],[NV_fund.]])/2)</f>
        <v>-13070738560.171761</v>
      </c>
    </row>
    <row r="973" spans="1:29" x14ac:dyDescent="0.2">
      <c r="A973" s="23">
        <v>43203</v>
      </c>
      <c r="B973" s="24">
        <v>134404222383.632</v>
      </c>
      <c r="C973" s="24">
        <f t="shared" si="121"/>
        <v>129931236570.07333</v>
      </c>
      <c r="D973" s="25">
        <f>LN(Data[[#This Row],[NVActual]])</f>
        <v>25.624117681086851</v>
      </c>
      <c r="E973" s="26">
        <v>638968</v>
      </c>
      <c r="F973" s="40">
        <f>Data[[#This Row],[DAA 
(n)]]^2</f>
        <v>408280105024</v>
      </c>
      <c r="G973" s="41">
        <f t="shared" si="122"/>
        <v>307636084187.13336</v>
      </c>
      <c r="H973" s="28">
        <f>LN(Data[[#This Row],[Metcalfe
(n^2)]])</f>
        <v>26.735219307716907</v>
      </c>
      <c r="I973" s="42">
        <f t="shared" si="123"/>
        <v>26.427747664129889</v>
      </c>
      <c r="J973" s="40">
        <f>Data[[#This Row],[DAA 
(n)]]*LN(Data[[#This Row],[DAA 
(n)]])</f>
        <v>8541474.8053066283</v>
      </c>
      <c r="K973" s="40">
        <f t="shared" si="124"/>
        <v>7292927.9600655306</v>
      </c>
      <c r="L973" s="29">
        <f>LN(Data[[#This Row],[MA'[n*ln(n)']
30d]])</f>
        <v>15.802415663961396</v>
      </c>
      <c r="M973" s="43">
        <f t="shared" si="125"/>
        <v>16.005089192193477</v>
      </c>
      <c r="N973" s="40">
        <f>Data[[#This Row],[DAA 
(n)]]^1.5</f>
        <v>510762099.36424989</v>
      </c>
      <c r="O973" s="40">
        <f t="shared" si="126"/>
        <v>411289214.74121445</v>
      </c>
      <c r="P973" s="43">
        <f>LN(Data[[#This Row],[MA'[n^1.5']]])</f>
        <v>19.834807210491693</v>
      </c>
      <c r="Q973" s="43">
        <f t="shared" si="127"/>
        <v>20.125243135511884</v>
      </c>
      <c r="R973" s="30">
        <f>$O$1+$O$2*Data[[#This Row],[MA'[ln(n^2)']]]</f>
        <v>26.427747664129889</v>
      </c>
      <c r="S973" s="30">
        <f>$Q$1+$Q$2*Data[[#This Row],[MA'[ln(n*ln(n))']]]</f>
        <v>22.928397167119236</v>
      </c>
      <c r="T973" s="31">
        <f>$O$3*Data[[#This Row],[Metcalfe
(n^2)]]</f>
        <v>212305654612.48001</v>
      </c>
      <c r="U973" s="31">
        <f t="shared" si="120"/>
        <v>159970763777.30939</v>
      </c>
      <c r="V973" s="30">
        <f>LN(Data[[#This Row],[MA'[NVA']
30d]]/Data[[#This Row],[MA'[NVMetcalfe calc']]])</f>
        <v>-0.20798571109401828</v>
      </c>
      <c r="W973" s="30">
        <f>$Q$3+Data[[#This Row],[NVM
(scaled)]]/((Data[[#This Row],[Upper Bound]]-Data[[#This Row],[Lower Bound]])/2)</f>
        <v>0.47112896306232155</v>
      </c>
      <c r="X973" s="30">
        <f>(Data[[#This Row],[Upper Bound]]+Data[[#This Row],[Lower Bound]])/2</f>
        <v>24.678072415624563</v>
      </c>
      <c r="Y973" s="32">
        <f>LN(Data[[#This Row],[NVActual]]/Data[[#This Row],[MA'[n^2']
30d]])</f>
        <v>-0.82806569541173247</v>
      </c>
      <c r="Z973" s="32">
        <f>LN(Data[[#This Row],[NVActual]]/Data[[#This Row],[MA'[n*ln(n)']
30d]])</f>
        <v>9.821702017125455</v>
      </c>
      <c r="AA973" s="32">
        <f>LN(Data[[#This Row],[NVActual]]/Data[[#This Row],[MA'[n^1.5']]])</f>
        <v>5.7893104705951597</v>
      </c>
      <c r="AB973" s="32">
        <f>LN(Data[[#This Row],[NVActual]]/Data[[#This Row],[Metcalfe
(n^2)]])</f>
        <v>-1.1111016266300544</v>
      </c>
      <c r="AC973" s="34">
        <f>1+Data[[#This Row],[MA'[NVMetcalfe calc']]]/((Data[[#This Row],[NVM_norm
(scaled)]]-Data[[#This Row],[NV_fund.]])/2)</f>
        <v>-13216932082.209944</v>
      </c>
    </row>
    <row r="974" spans="1:29" x14ac:dyDescent="0.2">
      <c r="A974" s="23">
        <v>43202</v>
      </c>
      <c r="B974" s="24">
        <v>134171627045.03799</v>
      </c>
      <c r="C974" s="24">
        <f t="shared" si="121"/>
        <v>130083300011.44164</v>
      </c>
      <c r="D974" s="25">
        <f>LN(Data[[#This Row],[NVActual]])</f>
        <v>25.622385616217738</v>
      </c>
      <c r="E974" s="26">
        <v>629328</v>
      </c>
      <c r="F974" s="40">
        <f>Data[[#This Row],[DAA 
(n)]]^2</f>
        <v>396053731584</v>
      </c>
      <c r="G974" s="41">
        <f t="shared" si="122"/>
        <v>305265847471.53333</v>
      </c>
      <c r="H974" s="28">
        <f>LN(Data[[#This Row],[Metcalfe
(n^2)]])</f>
        <v>26.704815724814587</v>
      </c>
      <c r="I974" s="42">
        <f t="shared" si="123"/>
        <v>26.421369087180672</v>
      </c>
      <c r="J974" s="40">
        <f>Data[[#This Row],[DAA 
(n)]]*LN(Data[[#This Row],[DAA 
(n)]])</f>
        <v>8403044.1352330577</v>
      </c>
      <c r="K974" s="40">
        <f t="shared" si="124"/>
        <v>7265097.4360828241</v>
      </c>
      <c r="L974" s="29">
        <f>LN(Data[[#This Row],[MA'[n*ln(n)']
30d]])</f>
        <v>15.798592266607915</v>
      </c>
      <c r="M974" s="43">
        <f t="shared" si="125"/>
        <v>16.017798764636932</v>
      </c>
      <c r="N974" s="40">
        <f>Data[[#This Row],[DAA 
(n)]]^1.5</f>
        <v>499247135.98607355</v>
      </c>
      <c r="O974" s="40">
        <f t="shared" si="126"/>
        <v>409013007.23701251</v>
      </c>
      <c r="P974" s="43">
        <f>LN(Data[[#This Row],[MA'[n^1.5']]])</f>
        <v>19.829257516036868</v>
      </c>
      <c r="Q974" s="43">
        <f t="shared" si="127"/>
        <v>20.143020595258925</v>
      </c>
      <c r="R974" s="30">
        <f>$O$1+$O$2*Data[[#This Row],[MA'[ln(n^2)']]]</f>
        <v>26.421369087180672</v>
      </c>
      <c r="S974" s="30">
        <f>$Q$1+$Q$2*Data[[#This Row],[MA'[ln(n*ln(n))']]]</f>
        <v>22.949367961650935</v>
      </c>
      <c r="T974" s="31">
        <f>$O$3*Data[[#This Row],[Metcalfe
(n^2)]]</f>
        <v>205947940423.67999</v>
      </c>
      <c r="U974" s="31">
        <f t="shared" si="120"/>
        <v>158738240685.19733</v>
      </c>
      <c r="V974" s="30">
        <f>LN(Data[[#This Row],[MA'[NVA']
30d]]/Data[[#This Row],[MA'[NVMetcalfe calc']]])</f>
        <v>-0.19908154603584258</v>
      </c>
      <c r="W974" s="30">
        <f>$Q$3+Data[[#This Row],[NVM
(scaled)]]/((Data[[#This Row],[Upper Bound]]-Data[[#This Row],[Lower Bound]])/2)</f>
        <v>0.4753217272471546</v>
      </c>
      <c r="X974" s="30">
        <f>(Data[[#This Row],[Upper Bound]]+Data[[#This Row],[Lower Bound]])/2</f>
        <v>24.685368524415804</v>
      </c>
      <c r="Y974" s="29">
        <f>LN(Data[[#This Row],[NVActual]]/Data[[#This Row],[MA'[n^2']
30d]])</f>
        <v>-0.82206324874053771</v>
      </c>
      <c r="Z974" s="29">
        <f>LN(Data[[#This Row],[NVActual]]/Data[[#This Row],[MA'[n*ln(n)']
30d]])</f>
        <v>9.823793349609824</v>
      </c>
      <c r="AA974" s="29">
        <f>LN(Data[[#This Row],[NVActual]]/Data[[#This Row],[MA'[n^1.5']]])</f>
        <v>5.7931281001808701</v>
      </c>
      <c r="AB974" s="29">
        <f>LN(Data[[#This Row],[NVActual]]/Data[[#This Row],[Metcalfe
(n^2)]])</f>
        <v>-1.0824301085968464</v>
      </c>
      <c r="AC974" s="26">
        <f>1+Data[[#This Row],[MA'[NVMetcalfe calc']]]/((Data[[#This Row],[NVM_norm
(scaled)]]-Data[[#This Row],[NV_fund.]])/2)</f>
        <v>-13113418739.170439</v>
      </c>
    </row>
    <row r="975" spans="1:29" x14ac:dyDescent="0.2">
      <c r="A975" s="23">
        <v>43201</v>
      </c>
      <c r="B975" s="24">
        <v>117905383422.89799</v>
      </c>
      <c r="C975" s="24">
        <f t="shared" si="121"/>
        <v>130777044822.26753</v>
      </c>
      <c r="D975" s="25">
        <f>LN(Data[[#This Row],[NVActual]])</f>
        <v>25.493148304370955</v>
      </c>
      <c r="E975" s="26">
        <v>533732</v>
      </c>
      <c r="F975" s="40">
        <f>Data[[#This Row],[DAA 
(n)]]^2</f>
        <v>284869847824</v>
      </c>
      <c r="G975" s="41">
        <f t="shared" si="122"/>
        <v>312007774153.26666</v>
      </c>
      <c r="H975" s="28">
        <f>LN(Data[[#This Row],[Metcalfe
(n^2)]])</f>
        <v>26.37529823860584</v>
      </c>
      <c r="I975" s="42">
        <f t="shared" si="123"/>
        <v>26.43512114341446</v>
      </c>
      <c r="J975" s="40">
        <f>Data[[#This Row],[DAA 
(n)]]*LN(Data[[#This Row],[DAA 
(n)]])</f>
        <v>7038670.3397437865</v>
      </c>
      <c r="K975" s="40">
        <f t="shared" si="124"/>
        <v>7334586.8671136172</v>
      </c>
      <c r="L975" s="29">
        <f>LN(Data[[#This Row],[MA'[n*ln(n)']
30d]])</f>
        <v>15.808111644471099</v>
      </c>
      <c r="M975" s="43">
        <f t="shared" si="125"/>
        <v>16.03113268316023</v>
      </c>
      <c r="N975" s="40">
        <f>Data[[#This Row],[DAA 
(n)]]^1.5</f>
        <v>389928395.50204504</v>
      </c>
      <c r="O975" s="40">
        <f t="shared" si="126"/>
        <v>415047844.72577929</v>
      </c>
      <c r="P975" s="43">
        <f>LN(Data[[#This Row],[MA'[n^1.5']]])</f>
        <v>19.843904360045617</v>
      </c>
      <c r="Q975" s="43">
        <f t="shared" si="127"/>
        <v>20.161655579769899</v>
      </c>
      <c r="R975" s="30">
        <f>$O$1+$O$2*Data[[#This Row],[MA'[ln(n^2)']]]</f>
        <v>26.43512114341446</v>
      </c>
      <c r="S975" s="30">
        <f>$Q$1+$Q$2*Data[[#This Row],[MA'[ln(n*ln(n))']]]</f>
        <v>22.971368927214378</v>
      </c>
      <c r="T975" s="31">
        <f>$O$3*Data[[#This Row],[Metcalfe
(n^2)]]</f>
        <v>148132320868.48001</v>
      </c>
      <c r="U975" s="31">
        <f t="shared" si="120"/>
        <v>162244042559.69864</v>
      </c>
      <c r="V975" s="30">
        <f>LN(Data[[#This Row],[MA'[NVA']
30d]]/Data[[#This Row],[MA'[NVMetcalfe calc']]])</f>
        <v>-0.21560771192953426</v>
      </c>
      <c r="W975" s="30">
        <f>$Q$3+Data[[#This Row],[NVM
(scaled)]]/((Data[[#This Row],[Upper Bound]]-Data[[#This Row],[Lower Bound]])/2)</f>
        <v>0.46550627269402811</v>
      </c>
      <c r="X975" s="30">
        <f>(Data[[#This Row],[Upper Bound]]+Data[[#This Row],[Lower Bound]])/2</f>
        <v>24.703245035314417</v>
      </c>
      <c r="Y975" s="32">
        <f>LN(Data[[#This Row],[NVActual]]/Data[[#This Row],[MA'[n^2']
30d]])</f>
        <v>-0.97314563723241698</v>
      </c>
      <c r="Z975" s="32">
        <f>LN(Data[[#This Row],[NVActual]]/Data[[#This Row],[MA'[n*ln(n)']
30d]])</f>
        <v>9.6850366598998576</v>
      </c>
      <c r="AA975" s="32">
        <f>LN(Data[[#This Row],[NVActual]]/Data[[#This Row],[MA'[n^1.5']]])</f>
        <v>5.6492439443253373</v>
      </c>
      <c r="AB975" s="32">
        <f>LN(Data[[#This Row],[NVActual]]/Data[[#This Row],[Metcalfe
(n^2)]])</f>
        <v>-0.88214993423488552</v>
      </c>
      <c r="AC975" s="34">
        <f>1+Data[[#This Row],[MA'[NVMetcalfe calc']]]/((Data[[#This Row],[NVM_norm
(scaled)]]-Data[[#This Row],[NV_fund.]])/2)</f>
        <v>-13387721035.907333</v>
      </c>
    </row>
    <row r="976" spans="1:29" x14ac:dyDescent="0.2">
      <c r="A976" s="23">
        <v>43200</v>
      </c>
      <c r="B976" s="24">
        <v>115724545294.776</v>
      </c>
      <c r="C976" s="24">
        <f t="shared" si="121"/>
        <v>132004300772.49863</v>
      </c>
      <c r="D976" s="25">
        <f>LN(Data[[#This Row],[NVActual]])</f>
        <v>25.474478594668522</v>
      </c>
      <c r="E976" s="26">
        <v>569509</v>
      </c>
      <c r="F976" s="40">
        <f>Data[[#This Row],[DAA 
(n)]]^2</f>
        <v>324340501081</v>
      </c>
      <c r="G976" s="41">
        <f t="shared" si="122"/>
        <v>325402242991.66669</v>
      </c>
      <c r="H976" s="28">
        <f>LN(Data[[#This Row],[Metcalfe
(n^2)]])</f>
        <v>26.505059730161523</v>
      </c>
      <c r="I976" s="42">
        <f t="shared" si="123"/>
        <v>26.464450170487229</v>
      </c>
      <c r="J976" s="40">
        <f>Data[[#This Row],[DAA 
(n)]]*LN(Data[[#This Row],[DAA 
(n)]])</f>
        <v>7547435.0309322793</v>
      </c>
      <c r="K976" s="40">
        <f t="shared" si="124"/>
        <v>7476392.9302610168</v>
      </c>
      <c r="L976" s="29">
        <f>LN(Data[[#This Row],[MA'[n*ln(n)']
30d]])</f>
        <v>15.827261005066337</v>
      </c>
      <c r="M976" s="43">
        <f t="shared" si="125"/>
        <v>16.044210567452275</v>
      </c>
      <c r="N976" s="40">
        <f>Data[[#This Row],[DAA 
(n)]]^1.5</f>
        <v>429784637.26631641</v>
      </c>
      <c r="O976" s="40">
        <f t="shared" si="126"/>
        <v>427195477.4325456</v>
      </c>
      <c r="P976" s="43">
        <f>LN(Data[[#This Row],[MA'[n^1.5']]])</f>
        <v>19.872752259019919</v>
      </c>
      <c r="Q976" s="43">
        <f t="shared" si="127"/>
        <v>20.179887388233947</v>
      </c>
      <c r="R976" s="30">
        <f>$O$1+$O$2*Data[[#This Row],[MA'[ln(n^2)']]]</f>
        <v>26.464450170487229</v>
      </c>
      <c r="S976" s="30">
        <f>$Q$1+$Q$2*Data[[#This Row],[MA'[ln(n*ln(n))']]]</f>
        <v>22.992947436296252</v>
      </c>
      <c r="T976" s="31">
        <f>$O$3*Data[[#This Row],[Metcalfe
(n^2)]]</f>
        <v>168657060562.12</v>
      </c>
      <c r="U976" s="31">
        <f t="shared" si="120"/>
        <v>169209166355.6666</v>
      </c>
      <c r="V976" s="30">
        <f>LN(Data[[#This Row],[MA'[NVA']
30d]]/Data[[#This Row],[MA'[NVMetcalfe calc']]])</f>
        <v>-0.24830111671816871</v>
      </c>
      <c r="W976" s="30">
        <f>$Q$3+Data[[#This Row],[NVM
(scaled)]]/((Data[[#This Row],[Upper Bound]]-Data[[#This Row],[Lower Bound]])/2)</f>
        <v>0.44694891478975918</v>
      </c>
      <c r="X976" s="30">
        <f>(Data[[#This Row],[Upper Bound]]+Data[[#This Row],[Lower Bound]])/2</f>
        <v>24.72869880339174</v>
      </c>
      <c r="Y976" s="29">
        <f>LN(Data[[#This Row],[NVActual]]/Data[[#This Row],[MA'[n^2']
30d]])</f>
        <v>-1.0338493300681628</v>
      </c>
      <c r="Z976" s="29">
        <f>LN(Data[[#This Row],[NVActual]]/Data[[#This Row],[MA'[n*ln(n)']
30d]])</f>
        <v>9.6472175896021835</v>
      </c>
      <c r="AA976" s="29">
        <f>LN(Data[[#This Row],[NVActual]]/Data[[#This Row],[MA'[n^1.5']]])</f>
        <v>5.6017263356486033</v>
      </c>
      <c r="AB976" s="29">
        <f>LN(Data[[#This Row],[NVActual]]/Data[[#This Row],[Metcalfe
(n^2)]])</f>
        <v>-1.0305811354930035</v>
      </c>
      <c r="AC976" s="26">
        <f>1+Data[[#This Row],[MA'[NVMetcalfe calc']]]/((Data[[#This Row],[NVM_norm
(scaled)]]-Data[[#This Row],[NV_fund.]])/2)</f>
        <v>-13937147620.728409</v>
      </c>
    </row>
    <row r="977" spans="1:29" x14ac:dyDescent="0.2">
      <c r="A977" s="23">
        <v>43199</v>
      </c>
      <c r="B977" s="24">
        <v>114293915076.467</v>
      </c>
      <c r="C977" s="24">
        <f t="shared" si="121"/>
        <v>133507151105.76627</v>
      </c>
      <c r="D977" s="25">
        <f>LN(Data[[#This Row],[NVActual]])</f>
        <v>25.462039169903708</v>
      </c>
      <c r="E977" s="26">
        <v>535496</v>
      </c>
      <c r="F977" s="40">
        <f>Data[[#This Row],[DAA 
(n)]]^2</f>
        <v>286755966016</v>
      </c>
      <c r="G977" s="41">
        <f t="shared" si="122"/>
        <v>340954132188.16669</v>
      </c>
      <c r="H977" s="28">
        <f>LN(Data[[#This Row],[Metcalfe
(n^2)]])</f>
        <v>26.381897398375028</v>
      </c>
      <c r="I977" s="42">
        <f t="shared" si="123"/>
        <v>26.494162639651304</v>
      </c>
      <c r="J977" s="40">
        <f>Data[[#This Row],[DAA 
(n)]]*LN(Data[[#This Row],[DAA 
(n)]])</f>
        <v>7063700.2646201169</v>
      </c>
      <c r="K977" s="40">
        <f t="shared" si="124"/>
        <v>7630883.5308511453</v>
      </c>
      <c r="L977" s="29">
        <f>LN(Data[[#This Row],[MA'[n*ln(n)']
30d]])</f>
        <v>15.847714193522762</v>
      </c>
      <c r="M977" s="43">
        <f t="shared" si="125"/>
        <v>16.056513455726538</v>
      </c>
      <c r="N977" s="40">
        <f>Data[[#This Row],[DAA 
(n)]]^1.5</f>
        <v>391863079.1203779</v>
      </c>
      <c r="O977" s="40">
        <f t="shared" si="126"/>
        <v>440824919.41489655</v>
      </c>
      <c r="P977" s="43">
        <f>LN(Data[[#This Row],[MA'[n^1.5']]])</f>
        <v>19.904158346453041</v>
      </c>
      <c r="Q977" s="43">
        <f t="shared" si="127"/>
        <v>20.196968971028603</v>
      </c>
      <c r="R977" s="30">
        <f>$O$1+$O$2*Data[[#This Row],[MA'[ln(n^2)']]]</f>
        <v>26.494162639651304</v>
      </c>
      <c r="S977" s="30">
        <f>$Q$1+$Q$2*Data[[#This Row],[MA'[ln(n*ln(n))']]]</f>
        <v>23.013247201948786</v>
      </c>
      <c r="T977" s="31">
        <f>$O$3*Data[[#This Row],[Metcalfe
(n^2)]]</f>
        <v>149113102328.32001</v>
      </c>
      <c r="U977" s="31">
        <f t="shared" si="120"/>
        <v>177296148737.84662</v>
      </c>
      <c r="V977" s="30">
        <f>LN(Data[[#This Row],[MA'[NVA']
30d]]/Data[[#This Row],[MA'[NVMetcalfe calc']]])</f>
        <v>-0.28366644837648147</v>
      </c>
      <c r="W977" s="30">
        <f>$Q$3+Data[[#This Row],[NVM
(scaled)]]/((Data[[#This Row],[Upper Bound]]-Data[[#This Row],[Lower Bound]])/2)</f>
        <v>0.42701617953482501</v>
      </c>
      <c r="X977" s="30">
        <f>(Data[[#This Row],[Upper Bound]]+Data[[#This Row],[Lower Bound]])/2</f>
        <v>24.753704920800047</v>
      </c>
      <c r="Y977" s="32">
        <f>LN(Data[[#This Row],[NVActual]]/Data[[#This Row],[MA'[n^2']
30d]])</f>
        <v>-1.0929746255668573</v>
      </c>
      <c r="Z977" s="32">
        <f>LN(Data[[#This Row],[NVActual]]/Data[[#This Row],[MA'[n*ln(n)']
30d]])</f>
        <v>9.614324976380944</v>
      </c>
      <c r="AA977" s="32">
        <f>LN(Data[[#This Row],[NVActual]]/Data[[#This Row],[MA'[n^1.5']]])</f>
        <v>5.5578808234506649</v>
      </c>
      <c r="AB977" s="32">
        <f>LN(Data[[#This Row],[NVActual]]/Data[[#This Row],[Metcalfe
(n^2)]])</f>
        <v>-0.91985822847132126</v>
      </c>
      <c r="AC977" s="34">
        <f>1+Data[[#This Row],[MA'[NVMetcalfe calc']]]/((Data[[#This Row],[NVM_norm
(scaled)]]-Data[[#This Row],[NV_fund.]])/2)</f>
        <v>-14576266471.066145</v>
      </c>
    </row>
    <row r="978" spans="1:29" x14ac:dyDescent="0.2">
      <c r="A978" s="23">
        <v>43198</v>
      </c>
      <c r="B978" s="24">
        <v>118993219354.905</v>
      </c>
      <c r="C978" s="24">
        <f t="shared" si="121"/>
        <v>134646280924.39439</v>
      </c>
      <c r="D978" s="25">
        <f>LN(Data[[#This Row],[NVActual]])</f>
        <v>25.502332348223625</v>
      </c>
      <c r="E978" s="26">
        <v>414992</v>
      </c>
      <c r="F978" s="40">
        <f>Data[[#This Row],[DAA 
(n)]]^2</f>
        <v>172218360064</v>
      </c>
      <c r="G978" s="41">
        <f t="shared" si="122"/>
        <v>352927633857.26666</v>
      </c>
      <c r="H978" s="28">
        <f>LN(Data[[#This Row],[Metcalfe
(n^2)]])</f>
        <v>25.872029043837191</v>
      </c>
      <c r="I978" s="42">
        <f t="shared" si="123"/>
        <v>26.521232892782027</v>
      </c>
      <c r="J978" s="40">
        <f>Data[[#This Row],[DAA 
(n)]]*LN(Data[[#This Row],[DAA 
(n)]])</f>
        <v>5368342.5384800415</v>
      </c>
      <c r="K978" s="40">
        <f t="shared" si="124"/>
        <v>7759698.2572037019</v>
      </c>
      <c r="L978" s="29">
        <f>LN(Data[[#This Row],[MA'[n*ln(n)']
30d]])</f>
        <v>15.864454007022418</v>
      </c>
      <c r="M978" s="43">
        <f t="shared" si="125"/>
        <v>16.067972672234013</v>
      </c>
      <c r="N978" s="40">
        <f>Data[[#This Row],[DAA 
(n)]]^1.5</f>
        <v>267337318.15756583</v>
      </c>
      <c r="O978" s="40">
        <f t="shared" si="126"/>
        <v>451780630.76744854</v>
      </c>
      <c r="P978" s="43">
        <f>LN(Data[[#This Row],[MA'[n^1.5']]])</f>
        <v>19.928707289825191</v>
      </c>
      <c r="Q978" s="43">
        <f t="shared" si="127"/>
        <v>20.212773479401598</v>
      </c>
      <c r="R978" s="30">
        <f>$O$1+$O$2*Data[[#This Row],[MA'[ln(n^2)']]]</f>
        <v>26.521232892782027</v>
      </c>
      <c r="S978" s="30">
        <f>$Q$1+$Q$2*Data[[#This Row],[MA'[ln(n*ln(n))']]]</f>
        <v>23.032154909186119</v>
      </c>
      <c r="T978" s="31">
        <f>$O$3*Data[[#This Row],[Metcalfe
(n^2)]]</f>
        <v>89553547233.279999</v>
      </c>
      <c r="U978" s="31">
        <f t="shared" si="120"/>
        <v>183522369605.77863</v>
      </c>
      <c r="V978" s="30">
        <f>LN(Data[[#This Row],[MA'[NVA']
30d]]/Data[[#This Row],[MA'[NVMetcalfe calc']]])</f>
        <v>-0.30968536671364927</v>
      </c>
      <c r="W978" s="30">
        <f>$Q$3+Data[[#This Row],[NVM
(scaled)]]/((Data[[#This Row],[Upper Bound]]-Data[[#This Row],[Lower Bound]])/2)</f>
        <v>0.41248297792731947</v>
      </c>
      <c r="X978" s="30">
        <f>(Data[[#This Row],[Upper Bound]]+Data[[#This Row],[Lower Bound]])/2</f>
        <v>24.776693900984071</v>
      </c>
      <c r="Y978" s="29">
        <f>LN(Data[[#This Row],[NVActual]]/Data[[#This Row],[MA'[n^2']
30d]])</f>
        <v>-1.0871965214028427</v>
      </c>
      <c r="Z978" s="29">
        <f>LN(Data[[#This Row],[NVActual]]/Data[[#This Row],[MA'[n*ln(n)']
30d]])</f>
        <v>9.6378783412012066</v>
      </c>
      <c r="AA978" s="29">
        <f>LN(Data[[#This Row],[NVActual]]/Data[[#This Row],[MA'[n^1.5']]])</f>
        <v>5.5736250583984326</v>
      </c>
      <c r="AB978" s="29">
        <f>LN(Data[[#This Row],[NVActual]]/Data[[#This Row],[Metcalfe
(n^2)]])</f>
        <v>-0.36969669561356722</v>
      </c>
      <c r="AC978" s="26">
        <f>1+Data[[#This Row],[MA'[NVMetcalfe calc']]]/((Data[[#This Row],[NVM_norm
(scaled)]]-Data[[#This Row],[NV_fund.]])/2)</f>
        <v>-15064913874.959318</v>
      </c>
    </row>
    <row r="979" spans="1:29" x14ac:dyDescent="0.2">
      <c r="A979" s="23">
        <v>43197</v>
      </c>
      <c r="B979" s="24">
        <v>116789360448.33701</v>
      </c>
      <c r="C979" s="24">
        <f t="shared" si="121"/>
        <v>135905819369.93199</v>
      </c>
      <c r="D979" s="25">
        <f>LN(Data[[#This Row],[NVActual]])</f>
        <v>25.483637811139495</v>
      </c>
      <c r="E979" s="26">
        <v>502038</v>
      </c>
      <c r="F979" s="40">
        <f>Data[[#This Row],[DAA 
(n)]]^2</f>
        <v>252042153444</v>
      </c>
      <c r="G979" s="41">
        <f t="shared" si="122"/>
        <v>373530877388.76666</v>
      </c>
      <c r="H979" s="28">
        <f>LN(Data[[#This Row],[Metcalfe
(n^2)]])</f>
        <v>26.252862186040264</v>
      </c>
      <c r="I979" s="42">
        <f t="shared" si="123"/>
        <v>26.572021867314934</v>
      </c>
      <c r="J979" s="40">
        <f>Data[[#This Row],[DAA 
(n)]]*LN(Data[[#This Row],[DAA 
(n)]])</f>
        <v>6589967.2130776411</v>
      </c>
      <c r="K979" s="40">
        <f t="shared" si="124"/>
        <v>7986665.065648851</v>
      </c>
      <c r="L979" s="29">
        <f>LN(Data[[#This Row],[MA'[n*ln(n)']
30d]])</f>
        <v>15.893283842082063</v>
      </c>
      <c r="M979" s="43">
        <f t="shared" si="125"/>
        <v>16.078798469455531</v>
      </c>
      <c r="N979" s="40">
        <f>Data[[#This Row],[DAA 
(n)]]^1.5</f>
        <v>355717217.22559208</v>
      </c>
      <c r="O979" s="40">
        <f t="shared" si="126"/>
        <v>470809566.10401762</v>
      </c>
      <c r="P979" s="43">
        <f>LN(Data[[#This Row],[MA'[n^1.5']]])</f>
        <v>19.969964251971536</v>
      </c>
      <c r="Q979" s="43">
        <f t="shared" si="127"/>
        <v>20.227655497941175</v>
      </c>
      <c r="R979" s="30">
        <f>$O$1+$O$2*Data[[#This Row],[MA'[ln(n^2)']]]</f>
        <v>26.572021867314934</v>
      </c>
      <c r="S979" s="30">
        <f>$Q$1+$Q$2*Data[[#This Row],[MA'[ln(n*ln(n))']]]</f>
        <v>23.050017474601624</v>
      </c>
      <c r="T979" s="31">
        <f>$O$3*Data[[#This Row],[Metcalfe
(n^2)]]</f>
        <v>131061919790.88</v>
      </c>
      <c r="U979" s="31">
        <f t="shared" si="120"/>
        <v>194236056242.15863</v>
      </c>
      <c r="V979" s="30">
        <f>LN(Data[[#This Row],[MA'[NVA']
30d]]/Data[[#This Row],[MA'[NVMetcalfe calc']]])</f>
        <v>-0.35711206292300879</v>
      </c>
      <c r="W979" s="30">
        <f>$Q$3+Data[[#This Row],[NVM
(scaled)]]/((Data[[#This Row],[Upper Bound]]-Data[[#This Row],[Lower Bound]])/2)</f>
        <v>0.38721089294389321</v>
      </c>
      <c r="X979" s="30">
        <f>(Data[[#This Row],[Upper Bound]]+Data[[#This Row],[Lower Bound]])/2</f>
        <v>24.811019670958281</v>
      </c>
      <c r="Y979" s="32">
        <f>LN(Data[[#This Row],[NVActual]]/Data[[#This Row],[MA'[n^2']
30d]])</f>
        <v>-1.1626286973476969</v>
      </c>
      <c r="Z979" s="32">
        <f>LN(Data[[#This Row],[NVActual]]/Data[[#This Row],[MA'[n*ln(n)']
30d]])</f>
        <v>9.590353969057432</v>
      </c>
      <c r="AA979" s="32">
        <f>LN(Data[[#This Row],[NVActual]]/Data[[#This Row],[MA'[n^1.5']]])</f>
        <v>5.5136735591679598</v>
      </c>
      <c r="AB979" s="32">
        <f>LN(Data[[#This Row],[NVActual]]/Data[[#This Row],[Metcalfe
(n^2)]])</f>
        <v>-0.76922437490076889</v>
      </c>
      <c r="AC979" s="34">
        <f>1+Data[[#This Row],[MA'[NVMetcalfe calc']]]/((Data[[#This Row],[NVM_norm
(scaled)]]-Data[[#This Row],[NV_fund.]])/2)</f>
        <v>-15905468143.428347</v>
      </c>
    </row>
    <row r="980" spans="1:29" x14ac:dyDescent="0.2">
      <c r="A980" s="23">
        <v>43196</v>
      </c>
      <c r="B980" s="24">
        <v>112070748537.674</v>
      </c>
      <c r="C980" s="24">
        <f t="shared" si="121"/>
        <v>137273703670.04178</v>
      </c>
      <c r="D980" s="25">
        <f>LN(Data[[#This Row],[NVActual]])</f>
        <v>25.442396192185633</v>
      </c>
      <c r="E980" s="26">
        <v>631476</v>
      </c>
      <c r="F980" s="40">
        <f>Data[[#This Row],[DAA 
(n)]]^2</f>
        <v>398761938576</v>
      </c>
      <c r="G980" s="41">
        <f t="shared" si="122"/>
        <v>392344579010.09998</v>
      </c>
      <c r="H980" s="28">
        <f>LN(Data[[#This Row],[Metcalfe
(n^2)]])</f>
        <v>26.711630430599779</v>
      </c>
      <c r="I980" s="42">
        <f t="shared" si="123"/>
        <v>26.611200975528483</v>
      </c>
      <c r="J980" s="40">
        <f>Data[[#This Row],[DAA 
(n)]]*LN(Data[[#This Row],[DAA 
(n)]])</f>
        <v>8433876.7688967139</v>
      </c>
      <c r="K980" s="40">
        <f t="shared" si="124"/>
        <v>8180058.6604725858</v>
      </c>
      <c r="L980" s="29">
        <f>LN(Data[[#This Row],[MA'[n*ln(n)']
30d]])</f>
        <v>15.917209879760135</v>
      </c>
      <c r="M980" s="43">
        <f t="shared" si="125"/>
        <v>16.088534360163425</v>
      </c>
      <c r="N980" s="40">
        <f>Data[[#This Row],[DAA 
(n)]]^1.5</f>
        <v>501805334.6908713</v>
      </c>
      <c r="O980" s="40">
        <f t="shared" si="126"/>
        <v>487582712.48403424</v>
      </c>
      <c r="P980" s="43">
        <f>LN(Data[[#This Row],[MA'[n^1.5']]])</f>
        <v>20.004970500644337</v>
      </c>
      <c r="Q980" s="43">
        <f t="shared" si="127"/>
        <v>20.240977439547592</v>
      </c>
      <c r="R980" s="30">
        <f>$O$1+$O$2*Data[[#This Row],[MA'[ln(n^2)']]]</f>
        <v>26.611200975528483</v>
      </c>
      <c r="S980" s="30">
        <f>$Q$1+$Q$2*Data[[#This Row],[MA'[ln(n*ln(n))']]]</f>
        <v>23.066081694269648</v>
      </c>
      <c r="T980" s="31">
        <f>$O$3*Data[[#This Row],[Metcalfe
(n^2)]]</f>
        <v>207356208059.52002</v>
      </c>
      <c r="U980" s="31">
        <f t="shared" si="120"/>
        <v>204019181085.25198</v>
      </c>
      <c r="V980" s="30">
        <f>LN(Data[[#This Row],[MA'[NVA']
30d]]/Data[[#This Row],[MA'[NVMetcalfe calc']]])</f>
        <v>-0.39623724453843345</v>
      </c>
      <c r="W980" s="30">
        <f>$Q$3+Data[[#This Row],[NVM
(scaled)]]/((Data[[#This Row],[Upper Bound]]-Data[[#This Row],[Lower Bound]])/2)</f>
        <v>0.36646041608070584</v>
      </c>
      <c r="X980" s="30">
        <f>(Data[[#This Row],[Upper Bound]]+Data[[#This Row],[Lower Bound]])/2</f>
        <v>24.838641334899066</v>
      </c>
      <c r="Y980" s="29">
        <f>LN(Data[[#This Row],[NVActual]]/Data[[#This Row],[MA'[n^2']
30d]])</f>
        <v>-1.2530101265192983</v>
      </c>
      <c r="Z980" s="29">
        <f>LN(Data[[#This Row],[NVActual]]/Data[[#This Row],[MA'[n*ln(n)']
30d]])</f>
        <v>9.5251863124254985</v>
      </c>
      <c r="AA980" s="29">
        <f>LN(Data[[#This Row],[NVActual]]/Data[[#This Row],[MA'[n^1.5']]])</f>
        <v>5.4374256915412955</v>
      </c>
      <c r="AB980" s="29">
        <f>LN(Data[[#This Row],[NVActual]]/Data[[#This Row],[Metcalfe
(n^2)]])</f>
        <v>-1.2692342384141475</v>
      </c>
      <c r="AC980" s="26">
        <f>1+Data[[#This Row],[MA'[NVMetcalfe calc']]]/((Data[[#This Row],[NVM_norm
(scaled)]]-Data[[#This Row],[NV_fund.]])/2)</f>
        <v>-16673559397.898319</v>
      </c>
    </row>
    <row r="981" spans="1:29" x14ac:dyDescent="0.2">
      <c r="A981" s="23">
        <v>43195</v>
      </c>
      <c r="B981" s="24">
        <v>115305063931.983</v>
      </c>
      <c r="C981" s="24">
        <f t="shared" si="121"/>
        <v>139114995935.74036</v>
      </c>
      <c r="D981" s="25">
        <f>LN(Data[[#This Row],[NVActual]])</f>
        <v>25.470847182875225</v>
      </c>
      <c r="E981" s="26">
        <v>534893</v>
      </c>
      <c r="F981" s="40">
        <f>Data[[#This Row],[DAA 
(n)]]^2</f>
        <v>286110521449</v>
      </c>
      <c r="G981" s="41">
        <f t="shared" si="122"/>
        <v>407397438139.20001</v>
      </c>
      <c r="H981" s="28">
        <f>LN(Data[[#This Row],[Metcalfe
(n^2)]])</f>
        <v>26.379644011750955</v>
      </c>
      <c r="I981" s="42">
        <f t="shared" si="123"/>
        <v>26.636443667050234</v>
      </c>
      <c r="J981" s="40">
        <f>Data[[#This Row],[DAA 
(n)]]*LN(Data[[#This Row],[DAA 
(n)]])</f>
        <v>7055143.4621887514</v>
      </c>
      <c r="K981" s="40">
        <f t="shared" si="124"/>
        <v>8321100.5041560791</v>
      </c>
      <c r="L981" s="29">
        <f>LN(Data[[#This Row],[MA'[n*ln(n)']
30d]])</f>
        <v>15.934305076184348</v>
      </c>
      <c r="M981" s="43">
        <f t="shared" si="125"/>
        <v>16.097619912644259</v>
      </c>
      <c r="N981" s="40">
        <f>Data[[#This Row],[DAA 
(n)]]^1.5</f>
        <v>391201374.16606849</v>
      </c>
      <c r="O981" s="40">
        <f t="shared" si="126"/>
        <v>500373135.83314121</v>
      </c>
      <c r="P981" s="43">
        <f>LN(Data[[#This Row],[MA'[n^1.5']]])</f>
        <v>20.030864649730511</v>
      </c>
      <c r="Q981" s="43">
        <f t="shared" si="127"/>
        <v>20.253354451309988</v>
      </c>
      <c r="R981" s="30">
        <f>$O$1+$O$2*Data[[#This Row],[MA'[ln(n^2)']]]</f>
        <v>26.636443667050234</v>
      </c>
      <c r="S981" s="30">
        <f>$Q$1+$Q$2*Data[[#This Row],[MA'[ln(n*ln(n))']]]</f>
        <v>23.081072855863024</v>
      </c>
      <c r="T981" s="31">
        <f>$O$3*Data[[#This Row],[Metcalfe
(n^2)]]</f>
        <v>148777471153.48001</v>
      </c>
      <c r="U981" s="31">
        <f t="shared" si="120"/>
        <v>211846667832.384</v>
      </c>
      <c r="V981" s="30">
        <f>LN(Data[[#This Row],[MA'[NVA']
30d]]/Data[[#This Row],[MA'[NVMetcalfe calc']]])</f>
        <v>-0.42056184805861396</v>
      </c>
      <c r="W981" s="30">
        <f>$Q$3+Data[[#This Row],[NVM
(scaled)]]/((Data[[#This Row],[Upper Bound]]-Data[[#This Row],[Lower Bound]])/2)</f>
        <v>0.35342166800982433</v>
      </c>
      <c r="X981" s="30">
        <f>(Data[[#This Row],[Upper Bound]]+Data[[#This Row],[Lower Bound]])/2</f>
        <v>24.858758261456629</v>
      </c>
      <c r="Y981" s="32">
        <f>LN(Data[[#This Row],[NVActual]]/Data[[#This Row],[MA'[n^2']
30d]])</f>
        <v>-1.2622078695260046</v>
      </c>
      <c r="Z981" s="32">
        <f>LN(Data[[#This Row],[NVActual]]/Data[[#This Row],[MA'[n*ln(n)']
30d]])</f>
        <v>9.5365421066908773</v>
      </c>
      <c r="AA981" s="32">
        <f>LN(Data[[#This Row],[NVActual]]/Data[[#This Row],[MA'[n^1.5']]])</f>
        <v>5.4399825331447165</v>
      </c>
      <c r="AB981" s="32">
        <f>LN(Data[[#This Row],[NVActual]]/Data[[#This Row],[Metcalfe
(n^2)]])</f>
        <v>-0.90879682887572744</v>
      </c>
      <c r="AC981" s="34">
        <f>1+Data[[#This Row],[MA'[NVMetcalfe calc']]]/((Data[[#This Row],[NVM_norm
(scaled)]]-Data[[#This Row],[NV_fund.]])/2)</f>
        <v>-17289839461.073402</v>
      </c>
    </row>
    <row r="982" spans="1:29" x14ac:dyDescent="0.2">
      <c r="A982" s="23">
        <v>43194</v>
      </c>
      <c r="B982" s="24">
        <v>114959144341.399</v>
      </c>
      <c r="C982" s="24">
        <f t="shared" si="121"/>
        <v>141287266005.66669</v>
      </c>
      <c r="D982" s="25">
        <f>LN(Data[[#This Row],[NVActual]])</f>
        <v>25.467842635591001</v>
      </c>
      <c r="E982" s="26">
        <v>565002</v>
      </c>
      <c r="F982" s="40">
        <f>Data[[#This Row],[DAA 
(n)]]^2</f>
        <v>319227260004</v>
      </c>
      <c r="G982" s="41">
        <f t="shared" si="122"/>
        <v>421063583035.20001</v>
      </c>
      <c r="H982" s="28">
        <f>LN(Data[[#This Row],[Metcalfe
(n^2)]])</f>
        <v>26.489169099890642</v>
      </c>
      <c r="I982" s="42">
        <f t="shared" si="123"/>
        <v>26.666080593093952</v>
      </c>
      <c r="J982" s="40">
        <f>Data[[#This Row],[DAA 
(n)]]*LN(Data[[#This Row],[DAA 
(n)]])</f>
        <v>7483216.7598882066</v>
      </c>
      <c r="K982" s="40">
        <f t="shared" si="124"/>
        <v>8465111.5021205097</v>
      </c>
      <c r="L982" s="29">
        <f>LN(Data[[#This Row],[MA'[n*ln(n)']
30d]])</f>
        <v>15.951463745597353</v>
      </c>
      <c r="M982" s="43">
        <f t="shared" si="125"/>
        <v>16.106125895912882</v>
      </c>
      <c r="N982" s="40">
        <f>Data[[#This Row],[DAA 
(n)]]^1.5</f>
        <v>424692877.68548614</v>
      </c>
      <c r="O982" s="40">
        <f t="shared" si="126"/>
        <v>512735801.14339149</v>
      </c>
      <c r="P982" s="43">
        <f>LN(Data[[#This Row],[MA'[n^1.5']]])</f>
        <v>20.055271262955365</v>
      </c>
      <c r="Q982" s="43">
        <f t="shared" si="127"/>
        <v>20.264853888891832</v>
      </c>
      <c r="R982" s="30">
        <f>$O$1+$O$2*Data[[#This Row],[MA'[ln(n^2)']]]</f>
        <v>26.666080593093952</v>
      </c>
      <c r="S982" s="30">
        <f>$Q$1+$Q$2*Data[[#This Row],[MA'[ln(n*ln(n))']]]</f>
        <v>23.095107728256252</v>
      </c>
      <c r="T982" s="31">
        <f>$O$3*Data[[#This Row],[Metcalfe
(n^2)]]</f>
        <v>165998175202.08002</v>
      </c>
      <c r="U982" s="31">
        <f t="shared" si="120"/>
        <v>218953063178.30402</v>
      </c>
      <c r="V982" s="30">
        <f>LN(Data[[#This Row],[MA'[NVA']
30d]]/Data[[#This Row],[MA'[NVMetcalfe calc']]])</f>
        <v>-0.43806221810110613</v>
      </c>
      <c r="W982" s="30">
        <f>$Q$3+Data[[#This Row],[NVM
(scaled)]]/((Data[[#This Row],[Upper Bound]]-Data[[#This Row],[Lower Bound]])/2)</f>
        <v>0.34465385222353623</v>
      </c>
      <c r="X982" s="30">
        <f>(Data[[#This Row],[Upper Bound]]+Data[[#This Row],[Lower Bound]])/2</f>
        <v>24.880594160675102</v>
      </c>
      <c r="Y982" s="29">
        <f>LN(Data[[#This Row],[NVActual]]/Data[[#This Row],[MA'[n^2']
30d]])</f>
        <v>-1.2982070522212941</v>
      </c>
      <c r="Z982" s="29">
        <f>LN(Data[[#This Row],[NVActual]]/Data[[#This Row],[MA'[n*ln(n)']
30d]])</f>
        <v>9.5163788899936499</v>
      </c>
      <c r="AA982" s="29">
        <f>LN(Data[[#This Row],[NVActual]]/Data[[#This Row],[MA'[n^1.5']]])</f>
        <v>5.4125713726356359</v>
      </c>
      <c r="AB982" s="29">
        <f>LN(Data[[#This Row],[NVActual]]/Data[[#This Row],[Metcalfe
(n^2)]])</f>
        <v>-1.0213264642996405</v>
      </c>
      <c r="AC982" s="26">
        <f>1+Data[[#This Row],[MA'[NVMetcalfe calc']]]/((Data[[#This Row],[NVM_norm
(scaled)]]-Data[[#This Row],[NV_fund.]])/2)</f>
        <v>-17847537971.928978</v>
      </c>
    </row>
    <row r="983" spans="1:29" x14ac:dyDescent="0.2">
      <c r="A983" s="23">
        <v>43193</v>
      </c>
      <c r="B983" s="24">
        <v>125751795320.395</v>
      </c>
      <c r="C983" s="24">
        <f t="shared" si="121"/>
        <v>143959740036.00528</v>
      </c>
      <c r="D983" s="25">
        <f>LN(Data[[#This Row],[NVActual]])</f>
        <v>25.557575922726095</v>
      </c>
      <c r="E983" s="26">
        <v>605514</v>
      </c>
      <c r="F983" s="40">
        <f>Data[[#This Row],[DAA 
(n)]]^2</f>
        <v>366647204196</v>
      </c>
      <c r="G983" s="41">
        <f t="shared" si="122"/>
        <v>434913907042.53333</v>
      </c>
      <c r="H983" s="28">
        <f>LN(Data[[#This Row],[Metcalfe
(n^2)]])</f>
        <v>26.627665926190545</v>
      </c>
      <c r="I983" s="42">
        <f t="shared" si="123"/>
        <v>26.693867570500274</v>
      </c>
      <c r="J983" s="40">
        <f>Data[[#This Row],[DAA 
(n)]]*LN(Data[[#This Row],[DAA 
(n)]])</f>
        <v>8061712.2528156713</v>
      </c>
      <c r="K983" s="40">
        <f t="shared" si="124"/>
        <v>8606007.7990325298</v>
      </c>
      <c r="L983" s="29">
        <f>LN(Data[[#This Row],[MA'[n*ln(n)']
30d]])</f>
        <v>15.967971098612264</v>
      </c>
      <c r="M983" s="43">
        <f t="shared" si="125"/>
        <v>16.11387465679395</v>
      </c>
      <c r="N983" s="40">
        <f>Data[[#This Row],[DAA 
(n)]]^1.5</f>
        <v>471179387.4964577</v>
      </c>
      <c r="O983" s="40">
        <f t="shared" si="126"/>
        <v>525032538.63451344</v>
      </c>
      <c r="P983" s="43">
        <f>LN(Data[[#This Row],[MA'[n^1.5']]])</f>
        <v>20.078970796986773</v>
      </c>
      <c r="Q983" s="43">
        <f t="shared" si="127"/>
        <v>20.275284425727268</v>
      </c>
      <c r="R983" s="30">
        <f>$O$1+$O$2*Data[[#This Row],[MA'[ln(n^2)']]]</f>
        <v>26.693867570500274</v>
      </c>
      <c r="S983" s="30">
        <f>$Q$1+$Q$2*Data[[#This Row],[MA'[ln(n*ln(n))']]]</f>
        <v>23.107893183710015</v>
      </c>
      <c r="T983" s="31">
        <f>$O$3*Data[[#This Row],[Metcalfe
(n^2)]]</f>
        <v>190656546181.92001</v>
      </c>
      <c r="U983" s="31">
        <f t="shared" si="120"/>
        <v>226155231662.11734</v>
      </c>
      <c r="V983" s="30">
        <f>LN(Data[[#This Row],[MA'[NVA']
30d]]/Data[[#This Row],[MA'[NVMetcalfe calc']]])</f>
        <v>-0.45168795184747423</v>
      </c>
      <c r="W983" s="30">
        <f>$Q$3+Data[[#This Row],[NVM
(scaled)]]/((Data[[#This Row],[Upper Bound]]-Data[[#This Row],[Lower Bound]])/2)</f>
        <v>0.33808077073201181</v>
      </c>
      <c r="X983" s="30">
        <f>(Data[[#This Row],[Upper Bound]]+Data[[#This Row],[Lower Bound]])/2</f>
        <v>24.900880377105146</v>
      </c>
      <c r="Y983" s="32">
        <f>LN(Data[[#This Row],[NVActual]]/Data[[#This Row],[MA'[n^2']
30d]])</f>
        <v>-1.2408380108765216</v>
      </c>
      <c r="Z983" s="32">
        <f>LN(Data[[#This Row],[NVActual]]/Data[[#This Row],[MA'[n*ln(n)']
30d]])</f>
        <v>9.589604824113831</v>
      </c>
      <c r="AA983" s="32">
        <f>LN(Data[[#This Row],[NVActual]]/Data[[#This Row],[MA'[n^1.5']]])</f>
        <v>5.478605125739322</v>
      </c>
      <c r="AB983" s="32">
        <f>LN(Data[[#This Row],[NVActual]]/Data[[#This Row],[Metcalfe
(n^2)]])</f>
        <v>-1.0700900034644489</v>
      </c>
      <c r="AC983" s="34">
        <f>1+Data[[#This Row],[MA'[NVMetcalfe calc']]]/((Data[[#This Row],[NVM_norm
(scaled)]]-Data[[#This Row],[NV_fund.]])/2)</f>
        <v>-18414450736.401974</v>
      </c>
    </row>
    <row r="984" spans="1:29" x14ac:dyDescent="0.2">
      <c r="A984" s="23">
        <v>43192</v>
      </c>
      <c r="B984" s="24">
        <v>119313303190.293</v>
      </c>
      <c r="C984" s="24">
        <f t="shared" si="121"/>
        <v>146235489830.26761</v>
      </c>
      <c r="D984" s="25">
        <f>LN(Data[[#This Row],[NVActual]])</f>
        <v>25.50501867022988</v>
      </c>
      <c r="E984" s="26">
        <v>485666</v>
      </c>
      <c r="F984" s="40">
        <f>Data[[#This Row],[DAA 
(n)]]^2</f>
        <v>235871463556</v>
      </c>
      <c r="G984" s="41">
        <f t="shared" si="122"/>
        <v>443631187561.36664</v>
      </c>
      <c r="H984" s="28">
        <f>LN(Data[[#This Row],[Metcalfe
(n^2)]])</f>
        <v>26.186552847649388</v>
      </c>
      <c r="I984" s="42">
        <f t="shared" si="123"/>
        <v>26.711814362773229</v>
      </c>
      <c r="J984" s="40">
        <f>Data[[#This Row],[DAA 
(n)]]*LN(Data[[#This Row],[DAA 
(n)]])</f>
        <v>6358959.1876532435</v>
      </c>
      <c r="K984" s="40">
        <f t="shared" si="124"/>
        <v>8696133.8021320812</v>
      </c>
      <c r="L984" s="29">
        <f>LN(Data[[#This Row],[MA'[n*ln(n)']
30d]])</f>
        <v>15.978389094294533</v>
      </c>
      <c r="M984" s="43">
        <f t="shared" si="125"/>
        <v>16.120856627500121</v>
      </c>
      <c r="N984" s="40">
        <f>Data[[#This Row],[DAA 
(n)]]^1.5</f>
        <v>338459377.50251329</v>
      </c>
      <c r="O984" s="40">
        <f t="shared" si="126"/>
        <v>532846399.30699998</v>
      </c>
      <c r="P984" s="43">
        <f>LN(Data[[#This Row],[MA'[n^1.5']]])</f>
        <v>20.093743759185116</v>
      </c>
      <c r="Q984" s="43">
        <f t="shared" si="127"/>
        <v>20.284623684987924</v>
      </c>
      <c r="R984" s="30">
        <f>$O$1+$O$2*Data[[#This Row],[MA'[ln(n^2)']]]</f>
        <v>26.711814362773229</v>
      </c>
      <c r="S984" s="30">
        <f>$Q$1+$Q$2*Data[[#This Row],[MA'[ln(n*ln(n))']]]</f>
        <v>23.119413435375197</v>
      </c>
      <c r="T984" s="31">
        <f>$O$3*Data[[#This Row],[Metcalfe
(n^2)]]</f>
        <v>122653161049.12001</v>
      </c>
      <c r="U984" s="31">
        <f t="shared" si="120"/>
        <v>230688217531.91068</v>
      </c>
      <c r="V984" s="30">
        <f>LN(Data[[#This Row],[MA'[NVA']
30d]]/Data[[#This Row],[MA'[NVMetcalfe calc']]])</f>
        <v>-0.45584882483785716</v>
      </c>
      <c r="W984" s="30">
        <f>$Q$3+Data[[#This Row],[NVM
(scaled)]]/((Data[[#This Row],[Upper Bound]]-Data[[#This Row],[Lower Bound]])/2)</f>
        <v>0.33621494980626926</v>
      </c>
      <c r="X984" s="30">
        <f>(Data[[#This Row],[Upper Bound]]+Data[[#This Row],[Lower Bound]])/2</f>
        <v>24.915613899074213</v>
      </c>
      <c r="Y984" s="29">
        <f>LN(Data[[#This Row],[NVActual]]/Data[[#This Row],[MA'[n^2']
30d]])</f>
        <v>-1.3132407253151233</v>
      </c>
      <c r="Z984" s="29">
        <f>LN(Data[[#This Row],[NVActual]]/Data[[#This Row],[MA'[n*ln(n)']
30d]])</f>
        <v>9.5266295759353472</v>
      </c>
      <c r="AA984" s="29">
        <f>LN(Data[[#This Row],[NVActual]]/Data[[#This Row],[MA'[n^1.5']]])</f>
        <v>5.411274911044762</v>
      </c>
      <c r="AB984" s="29">
        <f>LN(Data[[#This Row],[NVActual]]/Data[[#This Row],[Metcalfe
(n^2)]])</f>
        <v>-0.68153417741950706</v>
      </c>
      <c r="AC984" s="26">
        <f>1+Data[[#This Row],[MA'[NVMetcalfe calc']]]/((Data[[#This Row],[NVM_norm
(scaled)]]-Data[[#This Row],[NV_fund.]])/2)</f>
        <v>-18770859124.404392</v>
      </c>
    </row>
    <row r="985" spans="1:29" x14ac:dyDescent="0.2">
      <c r="A985" s="23">
        <v>43191</v>
      </c>
      <c r="B985" s="24">
        <v>115349318646.951</v>
      </c>
      <c r="C985" s="24">
        <f t="shared" si="121"/>
        <v>148698952187.32639</v>
      </c>
      <c r="D985" s="25">
        <f>LN(Data[[#This Row],[NVActual]])</f>
        <v>25.471230914716919</v>
      </c>
      <c r="E985" s="26">
        <v>425276</v>
      </c>
      <c r="F985" s="40">
        <f>Data[[#This Row],[DAA 
(n)]]^2</f>
        <v>180859676176</v>
      </c>
      <c r="G985" s="41">
        <f t="shared" si="122"/>
        <v>464852507139.13336</v>
      </c>
      <c r="H985" s="28">
        <f>LN(Data[[#This Row],[Metcalfe
(n^2)]])</f>
        <v>25.920987297789377</v>
      </c>
      <c r="I985" s="42">
        <f t="shared" si="123"/>
        <v>26.755417306408852</v>
      </c>
      <c r="J985" s="40">
        <f>Data[[#This Row],[DAA 
(n)]]*LN(Data[[#This Row],[DAA 
(n)]])</f>
        <v>5511786.8970273379</v>
      </c>
      <c r="K985" s="40">
        <f t="shared" si="124"/>
        <v>8912206.4441368189</v>
      </c>
      <c r="L985" s="29">
        <f>LN(Data[[#This Row],[MA'[n*ln(n)']
30d]])</f>
        <v>16.00293240561798</v>
      </c>
      <c r="M985" s="43">
        <f t="shared" si="125"/>
        <v>16.127584607239218</v>
      </c>
      <c r="N985" s="40">
        <f>Data[[#This Row],[DAA 
(n)]]^1.5</f>
        <v>277336041.01418996</v>
      </c>
      <c r="O985" s="40">
        <f t="shared" si="126"/>
        <v>551656828.47475755</v>
      </c>
      <c r="P985" s="43">
        <f>LN(Data[[#This Row],[MA'[n^1.5']]])</f>
        <v>20.128436723367809</v>
      </c>
      <c r="Q985" s="43">
        <f t="shared" si="127"/>
        <v>20.293603018537389</v>
      </c>
      <c r="R985" s="30">
        <f>$O$1+$O$2*Data[[#This Row],[MA'[ln(n^2)']]]</f>
        <v>26.755417306408852</v>
      </c>
      <c r="S985" s="30">
        <f>$Q$1+$Q$2*Data[[#This Row],[MA'[ln(n*ln(n))']]]</f>
        <v>23.130514601944707</v>
      </c>
      <c r="T985" s="31">
        <f>$O$3*Data[[#This Row],[Metcalfe
(n^2)]]</f>
        <v>94047031611.520004</v>
      </c>
      <c r="U985" s="31">
        <f t="shared" si="120"/>
        <v>241723303712.34933</v>
      </c>
      <c r="V985" s="30">
        <f>LN(Data[[#This Row],[MA'[NVA']
30d]]/Data[[#This Row],[MA'[NVMetcalfe calc']]])</f>
        <v>-0.48586989196363628</v>
      </c>
      <c r="W985" s="30">
        <f>$Q$3+Data[[#This Row],[NVM
(scaled)]]/((Data[[#This Row],[Upper Bound]]-Data[[#This Row],[Lower Bound]])/2)</f>
        <v>0.32192665758158018</v>
      </c>
      <c r="X985" s="30">
        <f>(Data[[#This Row],[Upper Bound]]+Data[[#This Row],[Lower Bound]])/2</f>
        <v>24.942965954176778</v>
      </c>
      <c r="Y985" s="32">
        <f>LN(Data[[#This Row],[NVActual]]/Data[[#This Row],[MA'[n^2']
30d]])</f>
        <v>-1.393755088553692</v>
      </c>
      <c r="Z985" s="32">
        <f>LN(Data[[#This Row],[NVActual]]/Data[[#This Row],[MA'[n*ln(n)']
30d]])</f>
        <v>9.4682985090989416</v>
      </c>
      <c r="AA985" s="32">
        <f>LN(Data[[#This Row],[NVActual]]/Data[[#This Row],[MA'[n^1.5']]])</f>
        <v>5.342794191349113</v>
      </c>
      <c r="AB985" s="32">
        <f>LN(Data[[#This Row],[NVActual]]/Data[[#This Row],[Metcalfe
(n^2)]])</f>
        <v>-0.4497563830724563</v>
      </c>
      <c r="AC985" s="34">
        <f>1+Data[[#This Row],[MA'[NVMetcalfe calc']]]/((Data[[#This Row],[NVM_norm
(scaled)]]-Data[[#This Row],[NV_fund.]])/2)</f>
        <v>-19635507728.828194</v>
      </c>
    </row>
    <row r="986" spans="1:29" x14ac:dyDescent="0.2">
      <c r="A986" s="23">
        <v>43190</v>
      </c>
      <c r="B986" s="24">
        <v>117338625544.451</v>
      </c>
      <c r="C986" s="24">
        <f t="shared" si="121"/>
        <v>151062145669.11203</v>
      </c>
      <c r="D986" s="25">
        <f>LN(Data[[#This Row],[NVActual]])</f>
        <v>25.488329826931267</v>
      </c>
      <c r="E986" s="26">
        <v>475498</v>
      </c>
      <c r="F986" s="40">
        <f>Data[[#This Row],[DAA 
(n)]]^2</f>
        <v>226098348004</v>
      </c>
      <c r="G986" s="41">
        <f t="shared" si="122"/>
        <v>477689027599.93335</v>
      </c>
      <c r="H986" s="28">
        <f>LN(Data[[#This Row],[Metcalfe
(n^2)]])</f>
        <v>26.144235909719786</v>
      </c>
      <c r="I986" s="42">
        <f t="shared" si="123"/>
        <v>26.793443760452426</v>
      </c>
      <c r="J986" s="40">
        <f>Data[[#This Row],[DAA 
(n)]]*LN(Data[[#This Row],[DAA 
(n)]])</f>
        <v>6215765.9432999697</v>
      </c>
      <c r="K986" s="40">
        <f t="shared" si="124"/>
        <v>9067789.8439931814</v>
      </c>
      <c r="L986" s="29">
        <f>LN(Data[[#This Row],[MA'[n*ln(n)']
30d]])</f>
        <v>16.02023911477783</v>
      </c>
      <c r="M986" s="43">
        <f t="shared" si="125"/>
        <v>16.13334048586605</v>
      </c>
      <c r="N986" s="40">
        <f>Data[[#This Row],[DAA 
(n)]]^1.5</f>
        <v>327886127.00022262</v>
      </c>
      <c r="O986" s="40">
        <f t="shared" si="126"/>
        <v>564162598.10592294</v>
      </c>
      <c r="P986" s="43">
        <f>LN(Data[[#This Row],[MA'[n^1.5']]])</f>
        <v>20.150853062427501</v>
      </c>
      <c r="Q986" s="43">
        <f t="shared" si="127"/>
        <v>20.301200214150995</v>
      </c>
      <c r="R986" s="30">
        <f>$O$1+$O$2*Data[[#This Row],[MA'[ln(n^2)']]]</f>
        <v>26.793443760452426</v>
      </c>
      <c r="S986" s="30">
        <f>$Q$1+$Q$2*Data[[#This Row],[MA'[ln(n*ln(n))']]]</f>
        <v>23.14001180167898</v>
      </c>
      <c r="T986" s="31">
        <f>$O$3*Data[[#This Row],[Metcalfe
(n^2)]]</f>
        <v>117571140962.08</v>
      </c>
      <c r="U986" s="31">
        <f t="shared" si="120"/>
        <v>248398294351.96536</v>
      </c>
      <c r="V986" s="30">
        <f>LN(Data[[#This Row],[MA'[NVA']
30d]]/Data[[#This Row],[MA'[NVMetcalfe calc']]])</f>
        <v>-0.49734217062813113</v>
      </c>
      <c r="W986" s="30">
        <f>$Q$3+Data[[#This Row],[NVM
(scaled)]]/((Data[[#This Row],[Upper Bound]]-Data[[#This Row],[Lower Bound]])/2)</f>
        <v>0.31773973828427221</v>
      </c>
      <c r="X986" s="30">
        <f>(Data[[#This Row],[Upper Bound]]+Data[[#This Row],[Lower Bound]])/2</f>
        <v>24.966727781065703</v>
      </c>
      <c r="Y986" s="29">
        <f>LN(Data[[#This Row],[NVActual]]/Data[[#This Row],[MA'[n^2']
30d]])</f>
        <v>-1.4038959609195762</v>
      </c>
      <c r="Z986" s="29">
        <f>LN(Data[[#This Row],[NVActual]]/Data[[#This Row],[MA'[n*ln(n)']
30d]])</f>
        <v>9.4680907121534368</v>
      </c>
      <c r="AA986" s="29">
        <f>LN(Data[[#This Row],[NVActual]]/Data[[#This Row],[MA'[n^1.5']]])</f>
        <v>5.3374767645037631</v>
      </c>
      <c r="AB986" s="29">
        <f>LN(Data[[#This Row],[NVActual]]/Data[[#This Row],[Metcalfe
(n^2)]])</f>
        <v>-0.65590608278852003</v>
      </c>
      <c r="AC986" s="26">
        <f>1+Data[[#This Row],[MA'[NVMetcalfe calc']]]/((Data[[#This Row],[NVM_norm
(scaled)]]-Data[[#This Row],[NV_fund.]])/2)</f>
        <v>-20154847242.289562</v>
      </c>
    </row>
    <row r="987" spans="1:29" x14ac:dyDescent="0.2">
      <c r="A987" s="23">
        <v>43189</v>
      </c>
      <c r="B987" s="24">
        <v>115898680079.332</v>
      </c>
      <c r="C987" s="24">
        <f t="shared" si="121"/>
        <v>153307358165.19922</v>
      </c>
      <c r="D987" s="25">
        <f>LN(Data[[#This Row],[NVActual]])</f>
        <v>25.475982198783196</v>
      </c>
      <c r="E987" s="26">
        <v>571020</v>
      </c>
      <c r="F987" s="40">
        <f>Data[[#This Row],[DAA 
(n)]]^2</f>
        <v>326063840400</v>
      </c>
      <c r="G987" s="41">
        <f t="shared" si="122"/>
        <v>492621051403.83331</v>
      </c>
      <c r="H987" s="28">
        <f>LN(Data[[#This Row],[Metcalfe
(n^2)]])</f>
        <v>26.510359028588887</v>
      </c>
      <c r="I987" s="42">
        <f t="shared" si="123"/>
        <v>26.829855349237736</v>
      </c>
      <c r="J987" s="40">
        <f>Data[[#This Row],[DAA 
(n)]]*LN(Data[[#This Row],[DAA 
(n)]])</f>
        <v>7568972.6062524132</v>
      </c>
      <c r="K987" s="40">
        <f t="shared" si="124"/>
        <v>9233289.8911512066</v>
      </c>
      <c r="L987" s="29">
        <f>LN(Data[[#This Row],[MA'[n*ln(n)']
30d]])</f>
        <v>16.038325977548915</v>
      </c>
      <c r="M987" s="43">
        <f t="shared" si="125"/>
        <v>16.138417743533797</v>
      </c>
      <c r="N987" s="40">
        <f>Data[[#This Row],[DAA 
(n)]]^1.5</f>
        <v>431496204.09130871</v>
      </c>
      <c r="O987" s="40">
        <f t="shared" si="126"/>
        <v>578030235.66176426</v>
      </c>
      <c r="P987" s="43">
        <f>LN(Data[[#This Row],[MA'[n^1.5']]])</f>
        <v>20.17513673610199</v>
      </c>
      <c r="Q987" s="43">
        <f t="shared" si="127"/>
        <v>20.307913594589632</v>
      </c>
      <c r="R987" s="30">
        <f>$O$1+$O$2*Data[[#This Row],[MA'[ln(n^2)']]]</f>
        <v>26.829855349237736</v>
      </c>
      <c r="S987" s="30">
        <f>$Q$1+$Q$2*Data[[#This Row],[MA'[ln(n*ln(n))']]]</f>
        <v>23.148389276830763</v>
      </c>
      <c r="T987" s="31">
        <f>$O$3*Data[[#This Row],[Metcalfe
(n^2)]]</f>
        <v>169553197008</v>
      </c>
      <c r="U987" s="31">
        <f t="shared" si="120"/>
        <v>256162946729.99335</v>
      </c>
      <c r="V987" s="30">
        <f>LN(Data[[#This Row],[MA'[NVA']
30d]]/Data[[#This Row],[MA'[NVMetcalfe calc']]])</f>
        <v>-0.51336896946236876</v>
      </c>
      <c r="W987" s="30">
        <f>$Q$3+Data[[#This Row],[NVM
(scaled)]]/((Data[[#This Row],[Upper Bound]]-Data[[#This Row],[Lower Bound]])/2)</f>
        <v>0.31110623356812633</v>
      </c>
      <c r="X987" s="30">
        <f>(Data[[#This Row],[Upper Bound]]+Data[[#This Row],[Lower Bound]])/2</f>
        <v>24.989122313034251</v>
      </c>
      <c r="Y987" s="32">
        <f>LN(Data[[#This Row],[NVActual]]/Data[[#This Row],[MA'[n^2']
30d]])</f>
        <v>-1.4470238582264843</v>
      </c>
      <c r="Z987" s="32">
        <f>LN(Data[[#This Row],[NVActual]]/Data[[#This Row],[MA'[n*ln(n)']
30d]])</f>
        <v>9.4376562212342794</v>
      </c>
      <c r="AA987" s="32">
        <f>LN(Data[[#This Row],[NVActual]]/Data[[#This Row],[MA'[n^1.5']]])</f>
        <v>5.300845462681206</v>
      </c>
      <c r="AB987" s="32">
        <f>LN(Data[[#This Row],[NVActual]]/Data[[#This Row],[Metcalfe
(n^2)]])</f>
        <v>-1.0343768298056921</v>
      </c>
      <c r="AC987" s="34">
        <f>1+Data[[#This Row],[MA'[NVMetcalfe calc']]]/((Data[[#This Row],[NVM_norm
(scaled)]]-Data[[#This Row],[NV_fund.]])/2)</f>
        <v>-20760416549.918713</v>
      </c>
    </row>
    <row r="988" spans="1:29" x14ac:dyDescent="0.2">
      <c r="A988" s="23">
        <v>43188</v>
      </c>
      <c r="B988" s="24">
        <v>120557292788.175</v>
      </c>
      <c r="C988" s="24">
        <f t="shared" si="121"/>
        <v>155250011952.67239</v>
      </c>
      <c r="D988" s="25">
        <f>LN(Data[[#This Row],[NVActual]])</f>
        <v>25.515390935705419</v>
      </c>
      <c r="E988" s="26">
        <v>559619</v>
      </c>
      <c r="F988" s="40">
        <f>Data[[#This Row],[DAA 
(n)]]^2</f>
        <v>313173425161</v>
      </c>
      <c r="G988" s="41">
        <f t="shared" si="122"/>
        <v>504010333191.33331</v>
      </c>
      <c r="H988" s="28">
        <f>LN(Data[[#This Row],[Metcalfe
(n^2)]])</f>
        <v>26.470022948041048</v>
      </c>
      <c r="I988" s="42">
        <f t="shared" si="123"/>
        <v>26.85374898657345</v>
      </c>
      <c r="J988" s="40">
        <f>Data[[#This Row],[DAA 
(n)]]*LN(Data[[#This Row],[DAA 
(n)]])</f>
        <v>7406563.8860798916</v>
      </c>
      <c r="K988" s="40">
        <f t="shared" si="124"/>
        <v>9351804.4140847679</v>
      </c>
      <c r="L988" s="29">
        <f>LN(Data[[#This Row],[MA'[n*ln(n)']
30d]])</f>
        <v>16.051079868109181</v>
      </c>
      <c r="M988" s="43">
        <f t="shared" si="125"/>
        <v>16.142929305610767</v>
      </c>
      <c r="N988" s="40">
        <f>Data[[#This Row],[DAA 
(n)]]^1.5</f>
        <v>418638028.62995327</v>
      </c>
      <c r="O988" s="40">
        <f t="shared" si="126"/>
        <v>588269713.84350646</v>
      </c>
      <c r="P988" s="43">
        <f>LN(Data[[#This Row],[MA'[n^1.5']]])</f>
        <v>20.192696097706353</v>
      </c>
      <c r="Q988" s="43">
        <f t="shared" si="127"/>
        <v>20.313870769623819</v>
      </c>
      <c r="R988" s="30">
        <f>$O$1+$O$2*Data[[#This Row],[MA'[ln(n^2)']]]</f>
        <v>26.85374898657345</v>
      </c>
      <c r="S988" s="30">
        <f>$Q$1+$Q$2*Data[[#This Row],[MA'[ln(n*ln(n))']]]</f>
        <v>23.155833354257766</v>
      </c>
      <c r="T988" s="31">
        <f>$O$3*Data[[#This Row],[Metcalfe
(n^2)]]</f>
        <v>162850181083.72</v>
      </c>
      <c r="U988" s="31">
        <f t="shared" si="120"/>
        <v>262085373259.49335</v>
      </c>
      <c r="V988" s="30">
        <f>LN(Data[[#This Row],[MA'[NVA']
30d]]/Data[[#This Row],[MA'[NVMetcalfe calc']]])</f>
        <v>-0.52363350501486727</v>
      </c>
      <c r="W988" s="30">
        <f>$Q$3+Data[[#This Row],[NVM
(scaled)]]/((Data[[#This Row],[Upper Bound]]-Data[[#This Row],[Lower Bound]])/2)</f>
        <v>0.30679532088894035</v>
      </c>
      <c r="X988" s="30">
        <f>(Data[[#This Row],[Upper Bound]]+Data[[#This Row],[Lower Bound]])/2</f>
        <v>25.004791170415608</v>
      </c>
      <c r="Y988" s="29">
        <f>LN(Data[[#This Row],[NVActual]]/Data[[#This Row],[MA'[n^2']
30d]])</f>
        <v>-1.4304716714659473</v>
      </c>
      <c r="Z988" s="29">
        <f>LN(Data[[#This Row],[NVActual]]/Data[[#This Row],[MA'[n*ln(n)']
30d]])</f>
        <v>9.4643110675962365</v>
      </c>
      <c r="AA988" s="29">
        <f>LN(Data[[#This Row],[NVActual]]/Data[[#This Row],[MA'[n^1.5']]])</f>
        <v>5.3226948379990668</v>
      </c>
      <c r="AB988" s="29">
        <f>LN(Data[[#This Row],[NVActual]]/Data[[#This Row],[Metcalfe
(n^2)]])</f>
        <v>-0.95463201233563022</v>
      </c>
      <c r="AC988" s="26">
        <f>1+Data[[#This Row],[MA'[NVMetcalfe calc']]]/((Data[[#This Row],[NVM_norm
(scaled)]]-Data[[#This Row],[NV_fund.]])/2)</f>
        <v>-21223209757.091862</v>
      </c>
    </row>
    <row r="989" spans="1:29" x14ac:dyDescent="0.2">
      <c r="A989" s="23">
        <v>43187</v>
      </c>
      <c r="B989" s="24">
        <v>134474258172.78999</v>
      </c>
      <c r="C989" s="24">
        <f t="shared" si="121"/>
        <v>157231561762.00992</v>
      </c>
      <c r="D989" s="25">
        <f>LN(Data[[#This Row],[NVActual]])</f>
        <v>25.624638628621195</v>
      </c>
      <c r="E989" s="26">
        <v>552755</v>
      </c>
      <c r="F989" s="40">
        <f>Data[[#This Row],[DAA 
(n)]]^2</f>
        <v>305538090025</v>
      </c>
      <c r="G989" s="41">
        <f t="shared" si="122"/>
        <v>509860062689.83331</v>
      </c>
      <c r="H989" s="28">
        <f>LN(Data[[#This Row],[Metcalfe
(n^2)]])</f>
        <v>26.445340288718935</v>
      </c>
      <c r="I989" s="42">
        <f t="shared" si="123"/>
        <v>26.868579676795296</v>
      </c>
      <c r="J989" s="40">
        <f>Data[[#This Row],[DAA 
(n)]]*LN(Data[[#This Row],[DAA 
(n)]])</f>
        <v>7308897.0356454179</v>
      </c>
      <c r="K989" s="40">
        <f t="shared" si="124"/>
        <v>9418498.6795827858</v>
      </c>
      <c r="L989" s="29">
        <f>LN(Data[[#This Row],[MA'[n*ln(n)']
30d]])</f>
        <v>16.058186258010398</v>
      </c>
      <c r="M989" s="43">
        <f t="shared" si="125"/>
        <v>16.146951396222292</v>
      </c>
      <c r="N989" s="40">
        <f>Data[[#This Row],[DAA 
(n)]]^1.5</f>
        <v>410959495.51235354</v>
      </c>
      <c r="O989" s="40">
        <f t="shared" si="126"/>
        <v>593797285.09225285</v>
      </c>
      <c r="P989" s="43">
        <f>LN(Data[[#This Row],[MA'[n^1.5']]])</f>
        <v>20.202048548192295</v>
      </c>
      <c r="Q989" s="43">
        <f t="shared" si="127"/>
        <v>20.319152300726433</v>
      </c>
      <c r="R989" s="30">
        <f>$O$1+$O$2*Data[[#This Row],[MA'[ln(n^2)']]]</f>
        <v>26.868579676795296</v>
      </c>
      <c r="S989" s="30">
        <f>$Q$1+$Q$2*Data[[#This Row],[MA'[ln(n*ln(n))']]]</f>
        <v>23.162469803766779</v>
      </c>
      <c r="T989" s="31">
        <f>$O$3*Data[[#This Row],[Metcalfe
(n^2)]]</f>
        <v>158879806813</v>
      </c>
      <c r="U989" s="31">
        <f t="shared" si="120"/>
        <v>265127232598.71341</v>
      </c>
      <c r="V989" s="30">
        <f>LN(Data[[#This Row],[MA'[NVA']
30d]]/Data[[#This Row],[MA'[NVMetcalfe calc']]])</f>
        <v>-0.52249019936797658</v>
      </c>
      <c r="W989" s="30">
        <f>$Q$3+Data[[#This Row],[NVM
(scaled)]]/((Data[[#This Row],[Upper Bound]]-Data[[#This Row],[Lower Bound]])/2)</f>
        <v>0.30803847307904336</v>
      </c>
      <c r="X989" s="30">
        <f>(Data[[#This Row],[Upper Bound]]+Data[[#This Row],[Lower Bound]])/2</f>
        <v>25.015524740281037</v>
      </c>
      <c r="Y989" s="32">
        <f>LN(Data[[#This Row],[NVActual]]/Data[[#This Row],[MA'[n^2']
30d]])</f>
        <v>-1.3327635095099397</v>
      </c>
      <c r="Z989" s="32">
        <f>LN(Data[[#This Row],[NVActual]]/Data[[#This Row],[MA'[n*ln(n)']
30d]])</f>
        <v>9.5664523706107971</v>
      </c>
      <c r="AA989" s="32">
        <f>LN(Data[[#This Row],[NVActual]]/Data[[#This Row],[MA'[n^1.5']]])</f>
        <v>5.4225900804289013</v>
      </c>
      <c r="AB989" s="32">
        <f>LN(Data[[#This Row],[NVActual]]/Data[[#This Row],[Metcalfe
(n^2)]])</f>
        <v>-0.82070166009774159</v>
      </c>
      <c r="AC989" s="34">
        <f>1+Data[[#This Row],[MA'[NVMetcalfe calc']]]/((Data[[#This Row],[NVM_norm
(scaled)]]-Data[[#This Row],[NV_fund.]])/2)</f>
        <v>-21461287459.121521</v>
      </c>
    </row>
    <row r="990" spans="1:29" x14ac:dyDescent="0.2">
      <c r="A990" s="23">
        <v>43186</v>
      </c>
      <c r="B990" s="24">
        <v>132722329994.582</v>
      </c>
      <c r="C990" s="24">
        <f t="shared" si="121"/>
        <v>158556405709.26025</v>
      </c>
      <c r="D990" s="25">
        <f>LN(Data[[#This Row],[NVActual]])</f>
        <v>25.611525038390159</v>
      </c>
      <c r="E990" s="26">
        <v>598612</v>
      </c>
      <c r="F990" s="40">
        <f>Data[[#This Row],[DAA 
(n)]]^2</f>
        <v>358336326544</v>
      </c>
      <c r="G990" s="41">
        <f t="shared" si="122"/>
        <v>515470981277.03333</v>
      </c>
      <c r="H990" s="28">
        <f>LN(Data[[#This Row],[Metcalfe
(n^2)]])</f>
        <v>26.604737841951223</v>
      </c>
      <c r="I990" s="42">
        <f t="shared" si="123"/>
        <v>26.883207989660278</v>
      </c>
      <c r="J990" s="40">
        <f>Data[[#This Row],[DAA 
(n)]]*LN(Data[[#This Row],[DAA 
(n)]])</f>
        <v>7962957.664523053</v>
      </c>
      <c r="K990" s="40">
        <f t="shared" si="124"/>
        <v>9483310.6384622473</v>
      </c>
      <c r="L990" s="29">
        <f>LN(Data[[#This Row],[MA'[n*ln(n)']
30d]])</f>
        <v>16.065044036733365</v>
      </c>
      <c r="M990" s="43">
        <f t="shared" si="125"/>
        <v>16.15083827261704</v>
      </c>
      <c r="N990" s="40">
        <f>Data[[#This Row],[DAA 
(n)]]^1.5</f>
        <v>463146224.32354689</v>
      </c>
      <c r="O990" s="40">
        <f t="shared" si="126"/>
        <v>599136584.49698997</v>
      </c>
      <c r="P990" s="43">
        <f>LN(Data[[#This Row],[MA'[n^1.5']]])</f>
        <v>20.211000150950007</v>
      </c>
      <c r="Q990" s="43">
        <f t="shared" si="127"/>
        <v>20.324259738226775</v>
      </c>
      <c r="R990" s="30">
        <f>$O$1+$O$2*Data[[#This Row],[MA'[ln(n^2)']]]</f>
        <v>26.883207989660278</v>
      </c>
      <c r="S990" s="30">
        <f>$Q$1+$Q$2*Data[[#This Row],[MA'[ln(n*ln(n))']]]</f>
        <v>23.168883149818114</v>
      </c>
      <c r="T990" s="31">
        <f>$O$3*Data[[#This Row],[Metcalfe
(n^2)]]</f>
        <v>186334889802.88</v>
      </c>
      <c r="U990" s="31">
        <f t="shared" si="120"/>
        <v>268044910264.05743</v>
      </c>
      <c r="V990" s="30">
        <f>LN(Data[[#This Row],[MA'[NVA']
30d]]/Data[[#This Row],[MA'[NVMetcalfe calc']]])</f>
        <v>-0.52504414009115197</v>
      </c>
      <c r="W990" s="30">
        <f>$Q$3+Data[[#This Row],[NVM
(scaled)]]/((Data[[#This Row],[Upper Bound]]-Data[[#This Row],[Lower Bound]])/2)</f>
        <v>0.30728690261056257</v>
      </c>
      <c r="X990" s="30">
        <f>(Data[[#This Row],[Upper Bound]]+Data[[#This Row],[Lower Bound]])/2</f>
        <v>25.026045569739196</v>
      </c>
      <c r="Y990" s="29">
        <f>LN(Data[[#This Row],[NVActual]]/Data[[#This Row],[MA'[n^2']
30d]])</f>
        <v>-1.356821808046704</v>
      </c>
      <c r="Z990" s="29">
        <f>LN(Data[[#This Row],[NVActual]]/Data[[#This Row],[MA'[n*ln(n)']
30d]])</f>
        <v>9.546481001656792</v>
      </c>
      <c r="AA990" s="29">
        <f>LN(Data[[#This Row],[NVActual]]/Data[[#This Row],[MA'[n^1.5']]])</f>
        <v>5.4005248874401515</v>
      </c>
      <c r="AB990" s="29">
        <f>LN(Data[[#This Row],[NVActual]]/Data[[#This Row],[Metcalfe
(n^2)]])</f>
        <v>-0.99321280356106634</v>
      </c>
      <c r="AC990" s="26">
        <f>1+Data[[#This Row],[MA'[NVMetcalfe calc']]]/((Data[[#This Row],[NVM_norm
(scaled)]]-Data[[#This Row],[NV_fund.]])/2)</f>
        <v>-21687570469.155323</v>
      </c>
    </row>
    <row r="991" spans="1:29" x14ac:dyDescent="0.2">
      <c r="A991" s="23">
        <v>43185</v>
      </c>
      <c r="B991" s="24">
        <v>138374976580.668</v>
      </c>
      <c r="C991" s="24">
        <f t="shared" si="121"/>
        <v>159529734112.11517</v>
      </c>
      <c r="D991" s="25">
        <f>LN(Data[[#This Row],[NVActual]])</f>
        <v>25.6532330587298</v>
      </c>
      <c r="E991" s="26">
        <v>582295</v>
      </c>
      <c r="F991" s="40">
        <f>Data[[#This Row],[DAA 
(n)]]^2</f>
        <v>339067467025</v>
      </c>
      <c r="G991" s="41">
        <f t="shared" si="122"/>
        <v>512779819746.93335</v>
      </c>
      <c r="H991" s="28">
        <f>LN(Data[[#This Row],[Metcalfe
(n^2)]])</f>
        <v>26.549464942298314</v>
      </c>
      <c r="I991" s="42">
        <f t="shared" si="123"/>
        <v>26.874698474904775</v>
      </c>
      <c r="J991" s="40">
        <f>Data[[#This Row],[DAA 
(n)]]*LN(Data[[#This Row],[DAA 
(n)]])</f>
        <v>7729810.3442877987</v>
      </c>
      <c r="K991" s="40">
        <f t="shared" si="124"/>
        <v>9449261.6018228699</v>
      </c>
      <c r="L991" s="29">
        <f>LN(Data[[#This Row],[MA'[n*ln(n)']
30d]])</f>
        <v>16.061447159043801</v>
      </c>
      <c r="M991" s="43">
        <f t="shared" si="125"/>
        <v>16.154759109204846</v>
      </c>
      <c r="N991" s="40">
        <f>Data[[#This Row],[DAA 
(n)]]^1.5</f>
        <v>444339161.80247134</v>
      </c>
      <c r="O991" s="40">
        <f t="shared" si="126"/>
        <v>596446465.78777897</v>
      </c>
      <c r="P991" s="43">
        <f>LN(Data[[#This Row],[MA'[n^1.5']]])</f>
        <v>20.206500048262281</v>
      </c>
      <c r="Q991" s="43">
        <f t="shared" si="127"/>
        <v>20.329432122106883</v>
      </c>
      <c r="R991" s="30">
        <f>$O$1+$O$2*Data[[#This Row],[MA'[ln(n^2)']]]</f>
        <v>26.874698474904775</v>
      </c>
      <c r="S991" s="30">
        <f>$Q$1+$Q$2*Data[[#This Row],[MA'[ln(n*ln(n))']]]</f>
        <v>23.175352530187993</v>
      </c>
      <c r="T991" s="31">
        <f>$O$3*Data[[#This Row],[Metcalfe
(n^2)]]</f>
        <v>176315082853</v>
      </c>
      <c r="U991" s="31">
        <f t="shared" si="120"/>
        <v>266645506268.4054</v>
      </c>
      <c r="V991" s="30">
        <f>LN(Data[[#This Row],[MA'[NVA']
30d]]/Data[[#This Row],[MA'[NVMetcalfe calc']]])</f>
        <v>-0.51368975874152156</v>
      </c>
      <c r="W991" s="30">
        <f>$Q$3+Data[[#This Row],[NVM
(scaled)]]/((Data[[#This Row],[Upper Bound]]-Data[[#This Row],[Lower Bound]])/2)</f>
        <v>0.31228076723932929</v>
      </c>
      <c r="X991" s="30">
        <f>(Data[[#This Row],[Upper Bound]]+Data[[#This Row],[Lower Bound]])/2</f>
        <v>25.025025502546384</v>
      </c>
      <c r="Y991" s="32">
        <f>LN(Data[[#This Row],[NVActual]]/Data[[#This Row],[MA'[n^2']
30d]])</f>
        <v>-1.3098793299811171</v>
      </c>
      <c r="Z991" s="32">
        <f>LN(Data[[#This Row],[NVActual]]/Data[[#This Row],[MA'[n*ln(n)']
30d]])</f>
        <v>9.5917858996859984</v>
      </c>
      <c r="AA991" s="32">
        <f>LN(Data[[#This Row],[NVActual]]/Data[[#This Row],[MA'[n^1.5']]])</f>
        <v>5.4467330104675176</v>
      </c>
      <c r="AB991" s="32">
        <f>LN(Data[[#This Row],[NVActual]]/Data[[#This Row],[Metcalfe
(n^2)]])</f>
        <v>-0.89623188356851358</v>
      </c>
      <c r="AC991" s="34">
        <f>1+Data[[#This Row],[MA'[NVMetcalfe calc']]]/((Data[[#This Row],[NVM_norm
(scaled)]]-Data[[#This Row],[NV_fund.]])/2)</f>
        <v>-21579594586.68248</v>
      </c>
    </row>
    <row r="992" spans="1:29" x14ac:dyDescent="0.2">
      <c r="A992" s="23">
        <v>43184</v>
      </c>
      <c r="B992" s="24">
        <v>142918662717.42801</v>
      </c>
      <c r="C992" s="24">
        <f t="shared" si="121"/>
        <v>160359490306.58795</v>
      </c>
      <c r="D992" s="25">
        <f>LN(Data[[#This Row],[NVActual]])</f>
        <v>25.68554151319686</v>
      </c>
      <c r="E992" s="26">
        <v>454187</v>
      </c>
      <c r="F992" s="40">
        <f>Data[[#This Row],[DAA 
(n)]]^2</f>
        <v>206285830969</v>
      </c>
      <c r="G992" s="41">
        <f t="shared" si="122"/>
        <v>517347616846.13336</v>
      </c>
      <c r="H992" s="28">
        <f>LN(Data[[#This Row],[Metcalfe
(n^2)]])</f>
        <v>26.052528572982904</v>
      </c>
      <c r="I992" s="42">
        <f t="shared" si="123"/>
        <v>26.886012865218014</v>
      </c>
      <c r="J992" s="40">
        <f>Data[[#This Row],[DAA 
(n)]]*LN(Data[[#This Row],[DAA 
(n)]])</f>
        <v>5916359.8974886928</v>
      </c>
      <c r="K992" s="40">
        <f t="shared" si="124"/>
        <v>9500824.0166560505</v>
      </c>
      <c r="L992" s="29">
        <f>LN(Data[[#This Row],[MA'[n*ln(n)']
30d]])</f>
        <v>16.066889091404569</v>
      </c>
      <c r="M992" s="43">
        <f t="shared" si="125"/>
        <v>16.159217512611722</v>
      </c>
      <c r="N992" s="40">
        <f>Data[[#This Row],[DAA 
(n)]]^1.5</f>
        <v>306092049.40722781</v>
      </c>
      <c r="O992" s="40">
        <f t="shared" si="126"/>
        <v>600740436.81220925</v>
      </c>
      <c r="P992" s="43">
        <f>LN(Data[[#This Row],[MA'[n^1.5']]])</f>
        <v>20.213673513706265</v>
      </c>
      <c r="Q992" s="43">
        <f t="shared" si="127"/>
        <v>20.335294077168271</v>
      </c>
      <c r="R992" s="30">
        <f>$O$1+$O$2*Data[[#This Row],[MA'[ln(n^2)']]]</f>
        <v>26.886012865218014</v>
      </c>
      <c r="S992" s="30">
        <f>$Q$1+$Q$2*Data[[#This Row],[MA'[ln(n*ln(n))']]]</f>
        <v>23.182708895809338</v>
      </c>
      <c r="T992" s="31">
        <f>$O$3*Data[[#This Row],[Metcalfe
(n^2)]]</f>
        <v>107268632103.88</v>
      </c>
      <c r="U992" s="31">
        <f t="shared" si="120"/>
        <v>269020760759.98938</v>
      </c>
      <c r="V992" s="30">
        <f>LN(Data[[#This Row],[MA'[NVA']
30d]]/Data[[#This Row],[MA'[NVMetcalfe calc']]])</f>
        <v>-0.51737044483333183</v>
      </c>
      <c r="W992" s="30">
        <f>$Q$3+Data[[#This Row],[NVM
(scaled)]]/((Data[[#This Row],[Upper Bound]]-Data[[#This Row],[Lower Bound]])/2)</f>
        <v>0.31058980353376564</v>
      </c>
      <c r="X992" s="30">
        <f>(Data[[#This Row],[Upper Bound]]+Data[[#This Row],[Lower Bound]])/2</f>
        <v>25.034360880513674</v>
      </c>
      <c r="Y992" s="29">
        <f>LN(Data[[#This Row],[NVActual]]/Data[[#This Row],[MA'[n^2']
30d]])</f>
        <v>-1.28643934532645</v>
      </c>
      <c r="Z992" s="29">
        <f>LN(Data[[#This Row],[NVActual]]/Data[[#This Row],[MA'[n*ln(n)']
30d]])</f>
        <v>9.6186524217922909</v>
      </c>
      <c r="AA992" s="29">
        <f>LN(Data[[#This Row],[NVActual]]/Data[[#This Row],[MA'[n^1.5']]])</f>
        <v>5.4718679994905948</v>
      </c>
      <c r="AB992" s="29">
        <f>LN(Data[[#This Row],[NVActual]]/Data[[#This Row],[Metcalfe
(n^2)]])</f>
        <v>-0.36698705978604668</v>
      </c>
      <c r="AC992" s="26">
        <f>1+Data[[#This Row],[MA'[NVMetcalfe calc']]]/((Data[[#This Row],[NVM_norm
(scaled)]]-Data[[#This Row],[NV_fund.]])/2)</f>
        <v>-21762113870.898151</v>
      </c>
    </row>
    <row r="993" spans="1:29" x14ac:dyDescent="0.2">
      <c r="A993" s="23">
        <v>43183</v>
      </c>
      <c r="B993" s="24">
        <v>145715143801.992</v>
      </c>
      <c r="C993" s="24">
        <f t="shared" si="121"/>
        <v>161317494509.48621</v>
      </c>
      <c r="D993" s="25">
        <f>LN(Data[[#This Row],[NVActual]])</f>
        <v>25.704919482989276</v>
      </c>
      <c r="E993" s="26">
        <v>543804</v>
      </c>
      <c r="F993" s="40">
        <f>Data[[#This Row],[DAA 
(n)]]^2</f>
        <v>295722790416</v>
      </c>
      <c r="G993" s="41">
        <f t="shared" si="122"/>
        <v>528346230826.13336</v>
      </c>
      <c r="H993" s="28">
        <f>LN(Data[[#This Row],[Metcalfe
(n^2)]])</f>
        <v>26.412688333597824</v>
      </c>
      <c r="I993" s="42">
        <f t="shared" si="123"/>
        <v>26.917857098958869</v>
      </c>
      <c r="J993" s="40">
        <f>Data[[#This Row],[DAA 
(n)]]*LN(Data[[#This Row],[DAA 
(n)]])</f>
        <v>7181662.7832819158</v>
      </c>
      <c r="K993" s="40">
        <f t="shared" si="124"/>
        <v>9633237.0457885228</v>
      </c>
      <c r="L993" s="29">
        <f>LN(Data[[#This Row],[MA'[n*ln(n)']
30d]])</f>
        <v>16.080729869117732</v>
      </c>
      <c r="M993" s="43">
        <f t="shared" si="125"/>
        <v>16.163739200968426</v>
      </c>
      <c r="N993" s="40">
        <f>Data[[#This Row],[DAA 
(n)]]^1.5</f>
        <v>401017750.62879938</v>
      </c>
      <c r="O993" s="40">
        <f t="shared" si="126"/>
        <v>611425554.77620888</v>
      </c>
      <c r="P993" s="43">
        <f>LN(Data[[#This Row],[MA'[n^1.5']]])</f>
        <v>20.231303763695404</v>
      </c>
      <c r="Q993" s="43">
        <f t="shared" si="127"/>
        <v>20.341252839002536</v>
      </c>
      <c r="R993" s="30">
        <f>$O$1+$O$2*Data[[#This Row],[MA'[ln(n^2)']]]</f>
        <v>26.917857098958869</v>
      </c>
      <c r="S993" s="30">
        <f>$Q$1+$Q$2*Data[[#This Row],[MA'[ln(n*ln(n))']]]</f>
        <v>23.190169681597901</v>
      </c>
      <c r="T993" s="31">
        <f>$O$3*Data[[#This Row],[Metcalfe
(n^2)]]</f>
        <v>153775851016.32001</v>
      </c>
      <c r="U993" s="31">
        <f t="shared" si="120"/>
        <v>274740040029.58942</v>
      </c>
      <c r="V993" s="30">
        <f>LN(Data[[#This Row],[MA'[NVA']
30d]]/Data[[#This Row],[MA'[NVMetcalfe calc']]])</f>
        <v>-0.53245090289583497</v>
      </c>
      <c r="W993" s="30">
        <f>$Q$3+Data[[#This Row],[NVM
(scaled)]]/((Data[[#This Row],[Upper Bound]]-Data[[#This Row],[Lower Bound]])/2)</f>
        <v>0.30432642103195134</v>
      </c>
      <c r="X993" s="30">
        <f>(Data[[#This Row],[Upper Bound]]+Data[[#This Row],[Lower Bound]])/2</f>
        <v>25.054013390278385</v>
      </c>
      <c r="Y993" s="32">
        <f>LN(Data[[#This Row],[NVActual]]/Data[[#This Row],[MA'[n^2']
30d]])</f>
        <v>-1.2880981629607438</v>
      </c>
      <c r="Z993" s="32">
        <f>LN(Data[[#This Row],[NVActual]]/Data[[#This Row],[MA'[n*ln(n)']
30d]])</f>
        <v>9.6241896138715433</v>
      </c>
      <c r="AA993" s="32">
        <f>LN(Data[[#This Row],[NVActual]]/Data[[#This Row],[MA'[n^1.5']]])</f>
        <v>5.4736157192938721</v>
      </c>
      <c r="AB993" s="32">
        <f>LN(Data[[#This Row],[NVActual]]/Data[[#This Row],[Metcalfe
(n^2)]])</f>
        <v>-0.70776885060854988</v>
      </c>
      <c r="AC993" s="34">
        <f>1+Data[[#This Row],[MA'[NVMetcalfe calc']]]/((Data[[#This Row],[NVM_norm
(scaled)]]-Data[[#This Row],[NV_fund.]])/2)</f>
        <v>-22201496152.949505</v>
      </c>
    </row>
    <row r="994" spans="1:29" x14ac:dyDescent="0.2">
      <c r="A994" s="23">
        <v>43182</v>
      </c>
      <c r="B994" s="24">
        <v>148528609647.53601</v>
      </c>
      <c r="C994" s="24">
        <f t="shared" si="121"/>
        <v>162014825693.63376</v>
      </c>
      <c r="D994" s="25">
        <f>LN(Data[[#This Row],[NVActual]])</f>
        <v>25.724043434192247</v>
      </c>
      <c r="E994" s="26">
        <v>619608</v>
      </c>
      <c r="F994" s="40">
        <f>Data[[#This Row],[DAA 
(n)]]^2</f>
        <v>383914073664</v>
      </c>
      <c r="G994" s="41">
        <f t="shared" si="122"/>
        <v>535761509249.06665</v>
      </c>
      <c r="H994" s="28">
        <f>LN(Data[[#This Row],[Metcalfe
(n^2)]])</f>
        <v>26.673684597994679</v>
      </c>
      <c r="I994" s="42">
        <f t="shared" si="123"/>
        <v>26.936553845011876</v>
      </c>
      <c r="J994" s="40">
        <f>Data[[#This Row],[DAA 
(n)]]*LN(Data[[#This Row],[DAA 
(n)]])</f>
        <v>8263614.1831971435</v>
      </c>
      <c r="K994" s="40">
        <f t="shared" si="124"/>
        <v>9717463.0418315716</v>
      </c>
      <c r="L994" s="29">
        <f>LN(Data[[#This Row],[MA'[n*ln(n)']
30d]])</f>
        <v>16.089435138442376</v>
      </c>
      <c r="M994" s="43">
        <f t="shared" si="125"/>
        <v>16.168108734587477</v>
      </c>
      <c r="N994" s="40">
        <f>Data[[#This Row],[DAA 
(n)]]^1.5</f>
        <v>487725569.71600705</v>
      </c>
      <c r="O994" s="40">
        <f t="shared" si="126"/>
        <v>618416523.24660981</v>
      </c>
      <c r="P994" s="43">
        <f>LN(Data[[#This Row],[MA'[n^1.5']]])</f>
        <v>20.242672774231451</v>
      </c>
      <c r="Q994" s="43">
        <f t="shared" si="127"/>
        <v>20.347061815576705</v>
      </c>
      <c r="R994" s="30">
        <f>$O$1+$O$2*Data[[#This Row],[MA'[ln(n^2)']]]</f>
        <v>26.936553845011876</v>
      </c>
      <c r="S994" s="30">
        <f>$Q$1+$Q$2*Data[[#This Row],[MA'[ln(n*ln(n))']]]</f>
        <v>23.197379412069335</v>
      </c>
      <c r="T994" s="31">
        <f>$O$3*Data[[#This Row],[Metcalfe
(n^2)]]</f>
        <v>199635318305.28</v>
      </c>
      <c r="U994" s="31">
        <f t="shared" si="120"/>
        <v>278595984809.51477</v>
      </c>
      <c r="V994" s="30">
        <f>LN(Data[[#This Row],[MA'[NVA']
30d]]/Data[[#This Row],[MA'[NVMetcalfe calc']]])</f>
        <v>-0.54207480154333976</v>
      </c>
      <c r="W994" s="30">
        <f>$Q$3+Data[[#This Row],[NVM
(scaled)]]/((Data[[#This Row],[Upper Bound]]-Data[[#This Row],[Lower Bound]])/2)</f>
        <v>0.3000564248794596</v>
      </c>
      <c r="X994" s="30">
        <f>(Data[[#This Row],[Upper Bound]]+Data[[#This Row],[Lower Bound]])/2</f>
        <v>25.066966628540605</v>
      </c>
      <c r="Y994" s="29">
        <f>LN(Data[[#This Row],[NVActual]]/Data[[#This Row],[MA'[n^2']
30d]])</f>
        <v>-1.2829115193765301</v>
      </c>
      <c r="Z994" s="29">
        <f>LN(Data[[#This Row],[NVActual]]/Data[[#This Row],[MA'[n*ln(n)']
30d]])</f>
        <v>9.6346082957498709</v>
      </c>
      <c r="AA994" s="29">
        <f>LN(Data[[#This Row],[NVActual]]/Data[[#This Row],[MA'[n^1.5']]])</f>
        <v>5.4813706599607936</v>
      </c>
      <c r="AB994" s="29">
        <f>LN(Data[[#This Row],[NVActual]]/Data[[#This Row],[Metcalfe
(n^2)]])</f>
        <v>-0.94964116380243302</v>
      </c>
      <c r="AC994" s="26">
        <f>1+Data[[#This Row],[MA'[NVMetcalfe calc']]]/((Data[[#This Row],[NVM_norm
(scaled)]]-Data[[#This Row],[NV_fund.]])/2)</f>
        <v>-22497435691.91349</v>
      </c>
    </row>
    <row r="995" spans="1:29" x14ac:dyDescent="0.2">
      <c r="A995" s="23">
        <v>43181</v>
      </c>
      <c r="B995" s="24">
        <v>147444084212.85101</v>
      </c>
      <c r="C995" s="24">
        <f t="shared" si="121"/>
        <v>162946494041.17621</v>
      </c>
      <c r="D995" s="25">
        <f>LN(Data[[#This Row],[NVActual]])</f>
        <v>25.716714850771108</v>
      </c>
      <c r="E995" s="26">
        <v>577941</v>
      </c>
      <c r="F995" s="40">
        <f>Data[[#This Row],[DAA 
(n)]]^2</f>
        <v>334015799481</v>
      </c>
      <c r="G995" s="41">
        <f t="shared" si="122"/>
        <v>539945199713.59998</v>
      </c>
      <c r="H995" s="28">
        <f>LN(Data[[#This Row],[Metcalfe
(n^2)]])</f>
        <v>26.534454132639649</v>
      </c>
      <c r="I995" s="42">
        <f t="shared" si="123"/>
        <v>26.945982627035143</v>
      </c>
      <c r="J995" s="40">
        <f>Data[[#This Row],[DAA 
(n)]]*LN(Data[[#This Row],[DAA 
(n)]])</f>
        <v>7667674.4779359456</v>
      </c>
      <c r="K995" s="40">
        <f t="shared" si="124"/>
        <v>9762675.345915189</v>
      </c>
      <c r="L995" s="29">
        <f>LN(Data[[#This Row],[MA'[n*ln(n)']
30d]])</f>
        <v>16.094077034138067</v>
      </c>
      <c r="M995" s="43">
        <f t="shared" si="125"/>
        <v>16.172443465046822</v>
      </c>
      <c r="N995" s="40">
        <f>Data[[#This Row],[DAA 
(n)]]^1.5</f>
        <v>439364797.36984849</v>
      </c>
      <c r="O995" s="40">
        <f t="shared" si="126"/>
        <v>622258668.37437594</v>
      </c>
      <c r="P995" s="43">
        <f>LN(Data[[#This Row],[MA'[n^1.5']]])</f>
        <v>20.248866429808999</v>
      </c>
      <c r="Q995" s="43">
        <f t="shared" si="127"/>
        <v>20.352846723805623</v>
      </c>
      <c r="R995" s="30">
        <f>$O$1+$O$2*Data[[#This Row],[MA'[ln(n^2)']]]</f>
        <v>26.945982627035143</v>
      </c>
      <c r="S995" s="30">
        <f>$Q$1+$Q$2*Data[[#This Row],[MA'[ln(n*ln(n))']]]</f>
        <v>23.204531717327253</v>
      </c>
      <c r="T995" s="31">
        <f>$O$3*Data[[#This Row],[Metcalfe
(n^2)]]</f>
        <v>173688215730.12</v>
      </c>
      <c r="U995" s="31">
        <f t="shared" si="120"/>
        <v>280771503851.07202</v>
      </c>
      <c r="V995" s="30">
        <f>LN(Data[[#This Row],[MA'[NVA']
30d]]/Data[[#This Row],[MA'[NVMetcalfe calc']]])</f>
        <v>-0.54411929548774984</v>
      </c>
      <c r="W995" s="30">
        <f>$Q$3+Data[[#This Row],[NVM
(scaled)]]/((Data[[#This Row],[Upper Bound]]-Data[[#This Row],[Lower Bound]])/2)</f>
        <v>0.29913995205660387</v>
      </c>
      <c r="X995" s="30">
        <f>(Data[[#This Row],[Upper Bound]]+Data[[#This Row],[Lower Bound]])/2</f>
        <v>25.075257172181196</v>
      </c>
      <c r="Y995" s="32">
        <f>LN(Data[[#This Row],[NVActual]]/Data[[#This Row],[MA'[n^2']
30d]])</f>
        <v>-1.298018638572122</v>
      </c>
      <c r="Z995" s="32">
        <f>LN(Data[[#This Row],[NVActual]]/Data[[#This Row],[MA'[n*ln(n)']
30d]])</f>
        <v>9.6226378166330413</v>
      </c>
      <c r="AA995" s="32">
        <f>LN(Data[[#This Row],[NVActual]]/Data[[#This Row],[MA'[n^1.5']]])</f>
        <v>5.4678484209621097</v>
      </c>
      <c r="AB995" s="32">
        <f>LN(Data[[#This Row],[NVActual]]/Data[[#This Row],[Metcalfe
(n^2)]])</f>
        <v>-0.81773928186854017</v>
      </c>
      <c r="AC995" s="34">
        <f>1+Data[[#This Row],[MA'[NVMetcalfe calc']]]/((Data[[#This Row],[NVM_norm
(scaled)]]-Data[[#This Row],[NV_fund.]])/2)</f>
        <v>-22664689656.103592</v>
      </c>
    </row>
    <row r="996" spans="1:29" x14ac:dyDescent="0.2">
      <c r="A996" s="23">
        <v>43180</v>
      </c>
      <c r="B996" s="24">
        <v>150390267911.034</v>
      </c>
      <c r="C996" s="24">
        <f t="shared" si="121"/>
        <v>164355904545.33002</v>
      </c>
      <c r="D996" s="25">
        <f>LN(Data[[#This Row],[NVActual]])</f>
        <v>25.736499538330158</v>
      </c>
      <c r="E996" s="26">
        <v>586910</v>
      </c>
      <c r="F996" s="40">
        <f>Data[[#This Row],[DAA 
(n)]]^2</f>
        <v>344463348100</v>
      </c>
      <c r="G996" s="41">
        <f t="shared" si="122"/>
        <v>545288019538.40002</v>
      </c>
      <c r="H996" s="28">
        <f>LN(Data[[#This Row],[Metcalfe
(n^2)]])</f>
        <v>26.565253530158135</v>
      </c>
      <c r="I996" s="42">
        <f t="shared" si="123"/>
        <v>26.959047797773852</v>
      </c>
      <c r="J996" s="40">
        <f>Data[[#This Row],[DAA 
(n)]]*LN(Data[[#This Row],[DAA 
(n)]])</f>
        <v>7795706.4746925551</v>
      </c>
      <c r="K996" s="40">
        <f t="shared" si="124"/>
        <v>9822603.1286961008</v>
      </c>
      <c r="L996" s="29">
        <f>LN(Data[[#This Row],[MA'[n*ln(n)']
30d]])</f>
        <v>16.100196729590596</v>
      </c>
      <c r="M996" s="43">
        <f t="shared" si="125"/>
        <v>16.176963663234428</v>
      </c>
      <c r="N996" s="40">
        <f>Data[[#This Row],[DAA 
(n)]]^1.5</f>
        <v>449632053.60980546</v>
      </c>
      <c r="O996" s="40">
        <f t="shared" si="126"/>
        <v>627263600.81440032</v>
      </c>
      <c r="P996" s="43">
        <f>LN(Data[[#This Row],[MA'[n^1.5']]])</f>
        <v>20.256877426219091</v>
      </c>
      <c r="Q996" s="43">
        <f t="shared" si="127"/>
        <v>20.358902053207146</v>
      </c>
      <c r="R996" s="30">
        <f>$O$1+$O$2*Data[[#This Row],[MA'[ln(n^2)']]]</f>
        <v>26.959047797773852</v>
      </c>
      <c r="S996" s="30">
        <f>$Q$1+$Q$2*Data[[#This Row],[MA'[ln(n*ln(n))']]]</f>
        <v>23.211990044336805</v>
      </c>
      <c r="T996" s="31">
        <f>$O$3*Data[[#This Row],[Metcalfe
(n^2)]]</f>
        <v>179120941012</v>
      </c>
      <c r="U996" s="31">
        <f t="shared" si="120"/>
        <v>283549770159.96808</v>
      </c>
      <c r="V996" s="30">
        <f>LN(Data[[#This Row],[MA'[NVA']
30d]]/Data[[#This Row],[MA'[NVMetcalfe calc']]])</f>
        <v>-0.54535343776212053</v>
      </c>
      <c r="W996" s="30">
        <f>$Q$3+Data[[#This Row],[NVM
(scaled)]]/((Data[[#This Row],[Upper Bound]]-Data[[#This Row],[Lower Bound]])/2)</f>
        <v>0.298916449306453</v>
      </c>
      <c r="X996" s="30">
        <f>(Data[[#This Row],[Upper Bound]]+Data[[#This Row],[Lower Bound]])/2</f>
        <v>25.085518921055328</v>
      </c>
      <c r="Y996" s="29">
        <f>LN(Data[[#This Row],[NVActual]]/Data[[#This Row],[MA'[n^2']
30d]])</f>
        <v>-1.2880804299023689</v>
      </c>
      <c r="Z996" s="29">
        <f>LN(Data[[#This Row],[NVActual]]/Data[[#This Row],[MA'[n*ln(n)']
30d]])</f>
        <v>9.636302808739563</v>
      </c>
      <c r="AA996" s="29">
        <f>LN(Data[[#This Row],[NVActual]]/Data[[#This Row],[MA'[n^1.5']]])</f>
        <v>5.4796221121110653</v>
      </c>
      <c r="AB996" s="29">
        <f>LN(Data[[#This Row],[NVActual]]/Data[[#This Row],[Metcalfe
(n^2)]])</f>
        <v>-0.82875399182797838</v>
      </c>
      <c r="AC996" s="26">
        <f>1+Data[[#This Row],[MA'[NVMetcalfe calc']]]/((Data[[#This Row],[NVM_norm
(scaled)]]-Data[[#This Row],[NV_fund.]])/2)</f>
        <v>-22879276856.984127</v>
      </c>
    </row>
    <row r="997" spans="1:29" x14ac:dyDescent="0.2">
      <c r="A997" s="23">
        <v>43179</v>
      </c>
      <c r="B997" s="24">
        <v>150519701350.099</v>
      </c>
      <c r="C997" s="24">
        <f t="shared" si="121"/>
        <v>165611475120.93637</v>
      </c>
      <c r="D997" s="25">
        <f>LN(Data[[#This Row],[NVActual]])</f>
        <v>25.737359818548626</v>
      </c>
      <c r="E997" s="26">
        <v>567891</v>
      </c>
      <c r="F997" s="40">
        <f>Data[[#This Row],[DAA 
(n)]]^2</f>
        <v>322500187881</v>
      </c>
      <c r="G997" s="41">
        <f t="shared" si="122"/>
        <v>558332525847.3667</v>
      </c>
      <c r="H997" s="28">
        <f>LN(Data[[#This Row],[Metcalfe
(n^2)]])</f>
        <v>26.499369555758811</v>
      </c>
      <c r="I997" s="42">
        <f t="shared" si="123"/>
        <v>26.984346753162068</v>
      </c>
      <c r="J997" s="40">
        <f>Data[[#This Row],[DAA 
(n)]]*LN(Data[[#This Row],[DAA 
(n)]])</f>
        <v>7524376.7381947134</v>
      </c>
      <c r="K997" s="40">
        <f t="shared" si="124"/>
        <v>9953385.6225603726</v>
      </c>
      <c r="L997" s="29">
        <f>LN(Data[[#This Row],[MA'[n*ln(n)']
30d]])</f>
        <v>16.113423314832161</v>
      </c>
      <c r="M997" s="43">
        <f t="shared" si="125"/>
        <v>16.181692688084823</v>
      </c>
      <c r="N997" s="40">
        <f>Data[[#This Row],[DAA 
(n)]]^1.5</f>
        <v>427954383.31196922</v>
      </c>
      <c r="O997" s="40">
        <f t="shared" si="126"/>
        <v>638757692.16629028</v>
      </c>
      <c r="P997" s="43">
        <f>LN(Data[[#This Row],[MA'[n^1.5']]])</f>
        <v>20.275035741940073</v>
      </c>
      <c r="Q997" s="43">
        <f t="shared" si="127"/>
        <v>20.365270879477627</v>
      </c>
      <c r="R997" s="30">
        <f>$O$1+$O$2*Data[[#This Row],[MA'[ln(n^2)']]]</f>
        <v>26.984346753162068</v>
      </c>
      <c r="S997" s="30">
        <f>$Q$1+$Q$2*Data[[#This Row],[MA'[ln(n*ln(n))']]]</f>
        <v>23.219792935339957</v>
      </c>
      <c r="T997" s="31">
        <f>$O$3*Data[[#This Row],[Metcalfe
(n^2)]]</f>
        <v>167700097698.12</v>
      </c>
      <c r="U997" s="31">
        <f t="shared" si="120"/>
        <v>290332913440.63074</v>
      </c>
      <c r="V997" s="30">
        <f>LN(Data[[#This Row],[MA'[NVA']
30d]]/Data[[#This Row],[MA'[NVMetcalfe calc']]])</f>
        <v>-0.56138370818084549</v>
      </c>
      <c r="W997" s="30">
        <f>$Q$3+Data[[#This Row],[NVM
(scaled)]]/((Data[[#This Row],[Upper Bound]]-Data[[#This Row],[Lower Bound]])/2)</f>
        <v>0.29175285818832042</v>
      </c>
      <c r="X997" s="30">
        <f>(Data[[#This Row],[Upper Bound]]+Data[[#This Row],[Lower Bound]])/2</f>
        <v>25.102069844251012</v>
      </c>
      <c r="Y997" s="32">
        <f>LN(Data[[#This Row],[NVActual]]/Data[[#This Row],[MA'[n^2']
30d]])</f>
        <v>-1.3108607277442745</v>
      </c>
      <c r="Z997" s="32">
        <f>LN(Data[[#This Row],[NVActual]]/Data[[#This Row],[MA'[n*ln(n)']
30d]])</f>
        <v>9.6239365037164646</v>
      </c>
      <c r="AA997" s="32">
        <f>LN(Data[[#This Row],[NVActual]]/Data[[#This Row],[MA'[n^1.5']]])</f>
        <v>5.4623240766085521</v>
      </c>
      <c r="AB997" s="32">
        <f>LN(Data[[#This Row],[NVActual]]/Data[[#This Row],[Metcalfe
(n^2)]])</f>
        <v>-0.76200973721018728</v>
      </c>
      <c r="AC997" s="34">
        <f>1+Data[[#This Row],[MA'[NVMetcalfe calc']]]/((Data[[#This Row],[NVM_norm
(scaled)]]-Data[[#This Row],[NV_fund.]])/2)</f>
        <v>-23404208305.062881</v>
      </c>
    </row>
    <row r="998" spans="1:29" x14ac:dyDescent="0.2">
      <c r="A998" s="23">
        <v>43178</v>
      </c>
      <c r="B998" s="24">
        <v>144590763832.93701</v>
      </c>
      <c r="C998" s="24">
        <f t="shared" si="121"/>
        <v>166465622097.42313</v>
      </c>
      <c r="D998" s="25">
        <f>LN(Data[[#This Row],[NVActual]])</f>
        <v>25.697173270723283</v>
      </c>
      <c r="E998" s="26">
        <v>587514</v>
      </c>
      <c r="F998" s="40">
        <f>Data[[#This Row],[DAA 
(n)]]^2</f>
        <v>345172700196</v>
      </c>
      <c r="G998" s="41">
        <f t="shared" si="122"/>
        <v>565352180148</v>
      </c>
      <c r="H998" s="28">
        <f>LN(Data[[#This Row],[Metcalfe
(n^2)]])</f>
        <v>26.567310709007522</v>
      </c>
      <c r="I998" s="42">
        <f t="shared" si="123"/>
        <v>27.001099626600883</v>
      </c>
      <c r="J998" s="40">
        <f>Data[[#This Row],[DAA 
(n)]]*LN(Data[[#This Row],[DAA 
(n)]])</f>
        <v>7804333.4919459224</v>
      </c>
      <c r="K998" s="40">
        <f t="shared" si="124"/>
        <v>10031155.363924924</v>
      </c>
      <c r="L998" s="29">
        <f>LN(Data[[#This Row],[MA'[n*ln(n)']
30d]])</f>
        <v>16.121206344124197</v>
      </c>
      <c r="M998" s="43">
        <f t="shared" si="125"/>
        <v>16.186142705239373</v>
      </c>
      <c r="N998" s="40">
        <f>Data[[#This Row],[DAA 
(n)]]^1.5</f>
        <v>450326319.22079849</v>
      </c>
      <c r="O998" s="40">
        <f t="shared" si="126"/>
        <v>645288509.01917386</v>
      </c>
      <c r="P998" s="43">
        <f>LN(Data[[#This Row],[MA'[n^1.5']]])</f>
        <v>20.285208075555783</v>
      </c>
      <c r="Q998" s="43">
        <f t="shared" si="127"/>
        <v>20.37126914971298</v>
      </c>
      <c r="R998" s="30">
        <f>$O$1+$O$2*Data[[#This Row],[MA'[ln(n^2)']]]</f>
        <v>27.001099626600883</v>
      </c>
      <c r="S998" s="30">
        <f>$Q$1+$Q$2*Data[[#This Row],[MA'[ln(n*ln(n))']]]</f>
        <v>23.227135463644963</v>
      </c>
      <c r="T998" s="31">
        <f>$O$3*Data[[#This Row],[Metcalfe
(n^2)]]</f>
        <v>179489804101.92001</v>
      </c>
      <c r="U998" s="31">
        <f t="shared" si="120"/>
        <v>293983133676.96002</v>
      </c>
      <c r="V998" s="30">
        <f>LN(Data[[#This Row],[MA'[NVA']
30d]]/Data[[#This Row],[MA'[NVMetcalfe calc']]])</f>
        <v>-0.56873358303485522</v>
      </c>
      <c r="W998" s="30">
        <f>$Q$3+Data[[#This Row],[NVM
(scaled)]]/((Data[[#This Row],[Upper Bound]]-Data[[#This Row],[Lower Bound]])/2)</f>
        <v>0.28860149250097789</v>
      </c>
      <c r="X998" s="30">
        <f>(Data[[#This Row],[Upper Bound]]+Data[[#This Row],[Lower Bound]])/2</f>
        <v>25.114117545122923</v>
      </c>
      <c r="Y998" s="29">
        <f>LN(Data[[#This Row],[NVActual]]/Data[[#This Row],[MA'[n^2']
30d]])</f>
        <v>-1.3635414308771259</v>
      </c>
      <c r="Z998" s="29">
        <f>LN(Data[[#This Row],[NVActual]]/Data[[#This Row],[MA'[n*ln(n)']
30d]])</f>
        <v>9.5759669265990865</v>
      </c>
      <c r="AA998" s="29">
        <f>LN(Data[[#This Row],[NVActual]]/Data[[#This Row],[MA'[n^1.5']]])</f>
        <v>5.4119651951675003</v>
      </c>
      <c r="AB998" s="29">
        <f>LN(Data[[#This Row],[NVActual]]/Data[[#This Row],[Metcalfe
(n^2)]])</f>
        <v>-0.87013743828423618</v>
      </c>
      <c r="AC998" s="26">
        <f>1+Data[[#This Row],[MA'[NVMetcalfe calc']]]/((Data[[#This Row],[NVM_norm
(scaled)]]-Data[[#This Row],[NV_fund.]])/2)</f>
        <v>-23683949452.764606</v>
      </c>
    </row>
    <row r="999" spans="1:29" x14ac:dyDescent="0.2">
      <c r="A999" s="23">
        <v>43177</v>
      </c>
      <c r="B999" s="24">
        <v>138706120655.267</v>
      </c>
      <c r="C999" s="24">
        <f t="shared" si="121"/>
        <v>167861095878.63351</v>
      </c>
      <c r="D999" s="25">
        <f>LN(Data[[#This Row],[NVActual]])</f>
        <v>25.655623292026551</v>
      </c>
      <c r="E999" s="26">
        <v>535510</v>
      </c>
      <c r="F999" s="40">
        <f>Data[[#This Row],[DAA 
(n)]]^2</f>
        <v>286770960100</v>
      </c>
      <c r="G999" s="41">
        <f t="shared" si="122"/>
        <v>573386475042.93335</v>
      </c>
      <c r="H999" s="28">
        <f>LN(Data[[#This Row],[Metcalfe
(n^2)]])</f>
        <v>26.381949685663805</v>
      </c>
      <c r="I999" s="42">
        <f t="shared" si="123"/>
        <v>27.018753586444827</v>
      </c>
      <c r="J999" s="40">
        <f>Data[[#This Row],[DAA 
(n)]]*LN(Data[[#This Row],[DAA 
(n)]])</f>
        <v>7063898.9380849125</v>
      </c>
      <c r="K999" s="40">
        <f t="shared" si="124"/>
        <v>10116784.896057278</v>
      </c>
      <c r="L999" s="29">
        <f>LN(Data[[#This Row],[MA'[n*ln(n)']
30d]])</f>
        <v>16.129706473328831</v>
      </c>
      <c r="M999" s="43">
        <f t="shared" si="125"/>
        <v>16.190757745403086</v>
      </c>
      <c r="N999" s="40">
        <f>Data[[#This Row],[DAA 
(n)]]^1.5</f>
        <v>391878446.51517987</v>
      </c>
      <c r="O999" s="40">
        <f t="shared" si="126"/>
        <v>652608929.6308949</v>
      </c>
      <c r="P999" s="43">
        <f>LN(Data[[#This Row],[MA'[n^1.5']]])</f>
        <v>20.296488625190921</v>
      </c>
      <c r="Q999" s="43">
        <f t="shared" si="127"/>
        <v>20.377530809579003</v>
      </c>
      <c r="R999" s="30">
        <f>$O$1+$O$2*Data[[#This Row],[MA'[ln(n^2)']]]</f>
        <v>27.018753586444827</v>
      </c>
      <c r="S999" s="30">
        <f>$Q$1+$Q$2*Data[[#This Row],[MA'[ln(n*ln(n))']]]</f>
        <v>23.23475027991509</v>
      </c>
      <c r="T999" s="31">
        <f>$O$3*Data[[#This Row],[Metcalfe
(n^2)]]</f>
        <v>149120899252</v>
      </c>
      <c r="U999" s="31">
        <f t="shared" si="120"/>
        <v>298160967022.32538</v>
      </c>
      <c r="V999" s="30">
        <f>LN(Data[[#This Row],[MA'[NVA']
30d]]/Data[[#This Row],[MA'[NVMetcalfe calc']]])</f>
        <v>-0.57449667130482018</v>
      </c>
      <c r="W999" s="30">
        <f>$Q$3+Data[[#This Row],[NVM
(scaled)]]/((Data[[#This Row],[Upper Bound]]-Data[[#This Row],[Lower Bound]])/2)</f>
        <v>0.28635509022232641</v>
      </c>
      <c r="X999" s="30">
        <f>(Data[[#This Row],[Upper Bound]]+Data[[#This Row],[Lower Bound]])/2</f>
        <v>25.12675193317996</v>
      </c>
      <c r="Y999" s="32">
        <f>LN(Data[[#This Row],[NVActual]]/Data[[#This Row],[MA'[n^2']
30d]])</f>
        <v>-1.4192025107922572</v>
      </c>
      <c r="Z999" s="32">
        <f>LN(Data[[#This Row],[NVActual]]/Data[[#This Row],[MA'[n*ln(n)']
30d]])</f>
        <v>9.5259168186977217</v>
      </c>
      <c r="AA999" s="32">
        <f>LN(Data[[#This Row],[NVActual]]/Data[[#This Row],[MA'[n^1.5']]])</f>
        <v>5.3591346668356312</v>
      </c>
      <c r="AB999" s="32">
        <f>LN(Data[[#This Row],[NVActual]]/Data[[#This Row],[Metcalfe
(n^2)]])</f>
        <v>-0.72632639363725193</v>
      </c>
      <c r="AC999" s="34">
        <f>1+Data[[#This Row],[MA'[NVMetcalfe calc']]]/((Data[[#This Row],[NVM_norm
(scaled)]]-Data[[#This Row],[NV_fund.]])/2)</f>
        <v>-24006135561.754131</v>
      </c>
    </row>
    <row r="1000" spans="1:29" x14ac:dyDescent="0.2">
      <c r="A1000" s="23">
        <v>43176</v>
      </c>
      <c r="B1000" s="24">
        <v>133212381201.90401</v>
      </c>
      <c r="C1000" s="24">
        <f t="shared" si="121"/>
        <v>168963174923.46545</v>
      </c>
      <c r="D1000" s="25">
        <f>LN(Data[[#This Row],[NVActual]])</f>
        <v>25.615210542699181</v>
      </c>
      <c r="E1000" s="26">
        <v>452543</v>
      </c>
      <c r="F1000" s="40">
        <f>Data[[#This Row],[DAA 
(n)]]^2</f>
        <v>204795166849</v>
      </c>
      <c r="G1000" s="41">
        <f t="shared" si="122"/>
        <v>583773997063.6333</v>
      </c>
      <c r="H1000" s="28">
        <f>LN(Data[[#This Row],[Metcalfe
(n^2)]])</f>
        <v>26.045276130463176</v>
      </c>
      <c r="I1000" s="42">
        <f t="shared" si="123"/>
        <v>27.043272584136034</v>
      </c>
      <c r="J1000" s="40">
        <f>Data[[#This Row],[DAA 
(n)]]*LN(Data[[#This Row],[DAA 
(n)]])</f>
        <v>5893303.6979540987</v>
      </c>
      <c r="K1000" s="40">
        <f t="shared" si="124"/>
        <v>10230939.191320812</v>
      </c>
      <c r="L1000" s="29">
        <f>LN(Data[[#This Row],[MA'[n*ln(n)']
30d]])</f>
        <v>16.140926941271996</v>
      </c>
      <c r="M1000" s="43">
        <f t="shared" si="125"/>
        <v>16.195491696439145</v>
      </c>
      <c r="N1000" s="40">
        <f>Data[[#This Row],[DAA 
(n)]]^1.5</f>
        <v>304431633.03334075</v>
      </c>
      <c r="O1000" s="40">
        <f t="shared" si="126"/>
        <v>662225142.08107305</v>
      </c>
      <c r="P1000" s="43">
        <f>LN(Data[[#This Row],[MA'[n^1.5']]])</f>
        <v>20.31111614986056</v>
      </c>
      <c r="Q1000" s="43">
        <f t="shared" si="127"/>
        <v>20.383992523119755</v>
      </c>
      <c r="R1000" s="30">
        <f>$O$1+$O$2*Data[[#This Row],[MA'[ln(n^2)']]]</f>
        <v>27.043272584136034</v>
      </c>
      <c r="S1000" s="30">
        <f>$Q$1+$Q$2*Data[[#This Row],[MA'[ln(n*ln(n))']]]</f>
        <v>23.242561299124588</v>
      </c>
      <c r="T1000" s="31">
        <f>$O$3*Data[[#This Row],[Metcalfe
(n^2)]]</f>
        <v>106493486761.48001</v>
      </c>
      <c r="U1000" s="31">
        <f t="shared" si="120"/>
        <v>303562478473.08942</v>
      </c>
      <c r="V1000" s="30">
        <f>LN(Data[[#This Row],[MA'[NVA']
30d]]/Data[[#This Row],[MA'[NVMetcalfe calc']]])</f>
        <v>-0.58590665787340102</v>
      </c>
      <c r="W1000" s="30">
        <f>$Q$3+Data[[#This Row],[NVM
(scaled)]]/((Data[[#This Row],[Upper Bound]]-Data[[#This Row],[Lower Bound]])/2)</f>
        <v>0.28168578514027448</v>
      </c>
      <c r="X1000" s="30">
        <f>(Data[[#This Row],[Upper Bound]]+Data[[#This Row],[Lower Bound]])/2</f>
        <v>25.142916941630311</v>
      </c>
      <c r="Y1000" s="29">
        <f>LN(Data[[#This Row],[NVActual]]/Data[[#This Row],[MA'[n^2']
30d]])</f>
        <v>-1.4775692108455942</v>
      </c>
      <c r="Z1000" s="29">
        <f>LN(Data[[#This Row],[NVActual]]/Data[[#This Row],[MA'[n*ln(n)']
30d]])</f>
        <v>9.4742836014271852</v>
      </c>
      <c r="AA1000" s="29">
        <f>LN(Data[[#This Row],[NVActual]]/Data[[#This Row],[MA'[n^1.5']]])</f>
        <v>5.3040943928386222</v>
      </c>
      <c r="AB1000" s="29">
        <f>LN(Data[[#This Row],[NVActual]]/Data[[#This Row],[Metcalfe
(n^2)]])</f>
        <v>-0.43006558776399723</v>
      </c>
      <c r="AC1000" s="26">
        <f>1+Data[[#This Row],[MA'[NVMetcalfe calc']]]/((Data[[#This Row],[NVM_norm
(scaled)]]-Data[[#This Row],[NV_fund.]])/2)</f>
        <v>-24420550740.216557</v>
      </c>
    </row>
    <row r="1001" spans="1:29" x14ac:dyDescent="0.2">
      <c r="A1001" s="23">
        <v>43175</v>
      </c>
      <c r="B1001" s="24">
        <v>141671162028.40701</v>
      </c>
      <c r="C1001" s="24">
        <f t="shared" si="121"/>
        <v>170195690727.80576</v>
      </c>
      <c r="D1001" s="25">
        <f>LN(Data[[#This Row],[NVActual]])</f>
        <v>25.676774448664496</v>
      </c>
      <c r="E1001" s="26">
        <v>601517</v>
      </c>
      <c r="F1001" s="40">
        <f>Data[[#This Row],[DAA 
(n)]]^2</f>
        <v>361822701289</v>
      </c>
      <c r="G1001" s="41">
        <f t="shared" si="122"/>
        <v>597175784502.83337</v>
      </c>
      <c r="H1001" s="28">
        <f>LN(Data[[#This Row],[Metcalfe
(n^2)]])</f>
        <v>26.614420153348259</v>
      </c>
      <c r="I1001" s="42">
        <f t="shared" si="123"/>
        <v>27.079481562675095</v>
      </c>
      <c r="J1001" s="40">
        <f>Data[[#This Row],[DAA 
(n)]]*LN(Data[[#This Row],[DAA 
(n)]])</f>
        <v>8004513.0836907923</v>
      </c>
      <c r="K1001" s="40">
        <f t="shared" si="124"/>
        <v>10386755.894585945</v>
      </c>
      <c r="L1001" s="29">
        <f>LN(Data[[#This Row],[MA'[n*ln(n)']
30d]])</f>
        <v>16.156042080883054</v>
      </c>
      <c r="M1001" s="43">
        <f t="shared" si="125"/>
        <v>16.200293823580026</v>
      </c>
      <c r="N1001" s="40">
        <f>Data[[#This Row],[DAA 
(n)]]^1.5</f>
        <v>466521709.90346694</v>
      </c>
      <c r="O1001" s="40">
        <f t="shared" si="126"/>
        <v>674996075.2373668</v>
      </c>
      <c r="P1001" s="43">
        <f>LN(Data[[#This Row],[MA'[n^1.5']]])</f>
        <v>20.33021743435674</v>
      </c>
      <c r="Q1001" s="43">
        <f t="shared" si="127"/>
        <v>20.390603435526714</v>
      </c>
      <c r="R1001" s="30">
        <f>$O$1+$O$2*Data[[#This Row],[MA'[ln(n^2)']]]</f>
        <v>27.079481562675095</v>
      </c>
      <c r="S1001" s="30">
        <f>$Q$1+$Q$2*Data[[#This Row],[MA'[ln(n*ln(n))']]]</f>
        <v>23.250484808907039</v>
      </c>
      <c r="T1001" s="31">
        <f>$O$3*Data[[#This Row],[Metcalfe
(n^2)]]</f>
        <v>188147804670.28</v>
      </c>
      <c r="U1001" s="31">
        <f t="shared" si="120"/>
        <v>310531407941.47339</v>
      </c>
      <c r="V1001" s="30">
        <f>LN(Data[[#This Row],[MA'[NVA']
30d]]/Data[[#This Row],[MA'[NVMetcalfe calc']]])</f>
        <v>-0.60133615210282054</v>
      </c>
      <c r="W1001" s="30">
        <f>$Q$3+Data[[#This Row],[NVM
(scaled)]]/((Data[[#This Row],[Upper Bound]]-Data[[#This Row],[Lower Bound]])/2)</f>
        <v>0.27590406794622896</v>
      </c>
      <c r="X1001" s="30">
        <f>(Data[[#This Row],[Upper Bound]]+Data[[#This Row],[Lower Bound]])/2</f>
        <v>25.164983185791066</v>
      </c>
      <c r="Y1001" s="32">
        <f>LN(Data[[#This Row],[NVActual]]/Data[[#This Row],[MA'[n^2']
30d]])</f>
        <v>-1.4387029047370885</v>
      </c>
      <c r="Z1001" s="32">
        <f>LN(Data[[#This Row],[NVActual]]/Data[[#This Row],[MA'[n*ln(n)']
30d]])</f>
        <v>9.5207323677814433</v>
      </c>
      <c r="AA1001" s="32">
        <f>LN(Data[[#This Row],[NVActual]]/Data[[#This Row],[MA'[n^1.5']]])</f>
        <v>5.3465570143077565</v>
      </c>
      <c r="AB1001" s="32">
        <f>LN(Data[[#This Row],[NVActual]]/Data[[#This Row],[Metcalfe
(n^2)]])</f>
        <v>-0.93764570468376474</v>
      </c>
      <c r="AC1001" s="34">
        <f>1+Data[[#This Row],[MA'[NVMetcalfe calc']]]/((Data[[#This Row],[NVM_norm
(scaled)]]-Data[[#This Row],[NV_fund.]])/2)</f>
        <v>-24953225987.890064</v>
      </c>
    </row>
    <row r="1002" spans="1:29" x14ac:dyDescent="0.2">
      <c r="A1002" s="23">
        <v>43174</v>
      </c>
      <c r="B1002" s="24">
        <v>139842389587.99799</v>
      </c>
      <c r="C1002" s="24">
        <f t="shared" si="121"/>
        <v>170793015832.01279</v>
      </c>
      <c r="D1002" s="25">
        <f>LN(Data[[#This Row],[NVActual]])</f>
        <v>25.663781836722499</v>
      </c>
      <c r="E1002" s="26">
        <v>602746</v>
      </c>
      <c r="F1002" s="40">
        <f>Data[[#This Row],[DAA 
(n)]]^2</f>
        <v>363302740516</v>
      </c>
      <c r="G1002" s="41">
        <f t="shared" si="122"/>
        <v>614428717705.23328</v>
      </c>
      <c r="H1002" s="28">
        <f>LN(Data[[#This Row],[Metcalfe
(n^2)]])</f>
        <v>26.618502319541758</v>
      </c>
      <c r="I1002" s="42">
        <f t="shared" si="123"/>
        <v>27.109084819496982</v>
      </c>
      <c r="J1002" s="40">
        <f>Data[[#This Row],[DAA 
(n)]]*LN(Data[[#This Row],[DAA 
(n)]])</f>
        <v>8022097.8995472584</v>
      </c>
      <c r="K1002" s="40">
        <f t="shared" si="124"/>
        <v>10549788.936282646</v>
      </c>
      <c r="L1002" s="29">
        <f>LN(Data[[#This Row],[MA'[n*ln(n)']
30d]])</f>
        <v>16.171616411646667</v>
      </c>
      <c r="M1002" s="43">
        <f t="shared" si="125"/>
        <v>16.204898621855587</v>
      </c>
      <c r="N1002" s="40">
        <f>Data[[#This Row],[DAA 
(n)]]^1.5</f>
        <v>467952212.98232633</v>
      </c>
      <c r="O1002" s="40">
        <f t="shared" si="126"/>
        <v>689716057.80679679</v>
      </c>
      <c r="P1002" s="43">
        <f>LN(Data[[#This Row],[MA'[n^1.5']]])</f>
        <v>20.351790560436996</v>
      </c>
      <c r="Q1002" s="43">
        <f t="shared" si="127"/>
        <v>20.397008516555093</v>
      </c>
      <c r="R1002" s="30">
        <f>$O$1+$O$2*Data[[#This Row],[MA'[ln(n^2)']]]</f>
        <v>27.109084819496982</v>
      </c>
      <c r="S1002" s="30">
        <f>$Q$1+$Q$2*Data[[#This Row],[MA'[ln(n*ln(n))']]]</f>
        <v>23.258082726061719</v>
      </c>
      <c r="T1002" s="31">
        <f>$O$3*Data[[#This Row],[Metcalfe
(n^2)]]</f>
        <v>188917425068.32001</v>
      </c>
      <c r="U1002" s="31">
        <f t="shared" si="120"/>
        <v>319502933206.72144</v>
      </c>
      <c r="V1002" s="30">
        <f>LN(Data[[#This Row],[MA'[NVA']
30d]]/Data[[#This Row],[MA'[NVMetcalfe calc']]])</f>
        <v>-0.62631406478602514</v>
      </c>
      <c r="W1002" s="30">
        <f>$Q$3+Data[[#This Row],[NVM
(scaled)]]/((Data[[#This Row],[Upper Bound]]-Data[[#This Row],[Lower Bound]])/2)</f>
        <v>0.26472670770359119</v>
      </c>
      <c r="X1002" s="30">
        <f>(Data[[#This Row],[Upper Bound]]+Data[[#This Row],[Lower Bound]])/2</f>
        <v>25.18358377277935</v>
      </c>
      <c r="Y1002" s="29">
        <f>LN(Data[[#This Row],[NVActual]]/Data[[#This Row],[MA'[n^2']
30d]])</f>
        <v>-1.4801769220217413</v>
      </c>
      <c r="Z1002" s="29">
        <f>LN(Data[[#This Row],[NVActual]]/Data[[#This Row],[MA'[n*ln(n)']
30d]])</f>
        <v>9.4921654250758305</v>
      </c>
      <c r="AA1002" s="29">
        <f>LN(Data[[#This Row],[NVActual]]/Data[[#This Row],[MA'[n^1.5']]])</f>
        <v>5.3119912762855011</v>
      </c>
      <c r="AB1002" s="29">
        <f>LN(Data[[#This Row],[NVActual]]/Data[[#This Row],[Metcalfe
(n^2)]])</f>
        <v>-0.95472048281926025</v>
      </c>
      <c r="AC1002" s="26">
        <f>1+Data[[#This Row],[MA'[NVMetcalfe calc']]]/((Data[[#This Row],[NVM_norm
(scaled)]]-Data[[#This Row],[NV_fund.]])/2)</f>
        <v>-25643466099.578964</v>
      </c>
    </row>
    <row r="1003" spans="1:29" x14ac:dyDescent="0.2">
      <c r="A1003" s="23">
        <v>43173</v>
      </c>
      <c r="B1003" s="24">
        <v>138966125624.681</v>
      </c>
      <c r="C1003" s="24">
        <f t="shared" si="121"/>
        <v>170920845773.57944</v>
      </c>
      <c r="D1003" s="25">
        <f>LN(Data[[#This Row],[NVActual]])</f>
        <v>25.657496039835436</v>
      </c>
      <c r="E1003" s="26">
        <v>580666</v>
      </c>
      <c r="F1003" s="40">
        <f>Data[[#This Row],[DAA 
(n)]]^2</f>
        <v>337173003556</v>
      </c>
      <c r="G1003" s="41">
        <f t="shared" si="122"/>
        <v>627439067550.73328</v>
      </c>
      <c r="H1003" s="28">
        <f>LN(Data[[#This Row],[Metcalfe
(n^2)]])</f>
        <v>26.543861999240381</v>
      </c>
      <c r="I1003" s="42">
        <f t="shared" si="123"/>
        <v>27.133406246298616</v>
      </c>
      <c r="J1003" s="40">
        <f>Data[[#This Row],[DAA 
(n)]]*LN(Data[[#This Row],[DAA 
(n)]])</f>
        <v>7706559.0858254572</v>
      </c>
      <c r="K1003" s="40">
        <f t="shared" si="124"/>
        <v>10678071.854882658</v>
      </c>
      <c r="L1003" s="29">
        <f>LN(Data[[#This Row],[MA'[n*ln(n)']
30d]])</f>
        <v>16.183702837265052</v>
      </c>
      <c r="M1003" s="43">
        <f t="shared" si="125"/>
        <v>16.209000488322289</v>
      </c>
      <c r="N1003" s="40">
        <f>Data[[#This Row],[DAA 
(n)]]^1.5</f>
        <v>442475874.23818767</v>
      </c>
      <c r="O1003" s="40">
        <f t="shared" si="126"/>
        <v>701078907.53160632</v>
      </c>
      <c r="P1003" s="43">
        <f>LN(Data[[#This Row],[MA'[n^1.5']]])</f>
        <v>20.36813100290308</v>
      </c>
      <c r="Q1003" s="43">
        <f t="shared" si="127"/>
        <v>20.402717828730157</v>
      </c>
      <c r="R1003" s="30">
        <f>$O$1+$O$2*Data[[#This Row],[MA'[ln(n^2)']]]</f>
        <v>27.133406246298616</v>
      </c>
      <c r="S1003" s="30">
        <f>$Q$1+$Q$2*Data[[#This Row],[MA'[ln(n*ln(n))']]]</f>
        <v>23.264850805731776</v>
      </c>
      <c r="T1003" s="31">
        <f>$O$3*Data[[#This Row],[Metcalfe
(n^2)]]</f>
        <v>175329961849.12</v>
      </c>
      <c r="U1003" s="31">
        <f t="shared" si="120"/>
        <v>326268315126.38141</v>
      </c>
      <c r="V1003" s="30">
        <f>LN(Data[[#This Row],[MA'[NVA']
30d]]/Data[[#This Row],[MA'[NVMetcalfe calc']]])</f>
        <v>-0.6465195362566899</v>
      </c>
      <c r="W1003" s="30">
        <f>$Q$3+Data[[#This Row],[NVM
(scaled)]]/((Data[[#This Row],[Upper Bound]]-Data[[#This Row],[Lower Bound]])/2)</f>
        <v>0.25575661319101656</v>
      </c>
      <c r="X1003" s="30">
        <f>(Data[[#This Row],[Upper Bound]]+Data[[#This Row],[Lower Bound]])/2</f>
        <v>25.199128526015194</v>
      </c>
      <c r="Y1003" s="32">
        <f>LN(Data[[#This Row],[NVActual]]/Data[[#This Row],[MA'[n^2']
30d]])</f>
        <v>-1.5074163598972548</v>
      </c>
      <c r="Z1003" s="32">
        <f>LN(Data[[#This Row],[NVActual]]/Data[[#This Row],[MA'[n*ln(n)']
30d]])</f>
        <v>9.4737932025703842</v>
      </c>
      <c r="AA1003" s="32">
        <f>LN(Data[[#This Row],[NVActual]]/Data[[#This Row],[MA'[n^1.5']]])</f>
        <v>5.2893650369323559</v>
      </c>
      <c r="AB1003" s="32">
        <f>LN(Data[[#This Row],[NVActual]]/Data[[#This Row],[Metcalfe
(n^2)]])</f>
        <v>-0.88636595940494411</v>
      </c>
      <c r="AC1003" s="34">
        <f>1+Data[[#This Row],[MA'[NVMetcalfe calc']]]/((Data[[#This Row],[NVM_norm
(scaled)]]-Data[[#This Row],[NV_fund.]])/2)</f>
        <v>-26160722476.030987</v>
      </c>
    </row>
    <row r="1004" spans="1:29" x14ac:dyDescent="0.2">
      <c r="A1004" s="23">
        <v>43172</v>
      </c>
      <c r="B1004" s="24">
        <v>154983971369.815</v>
      </c>
      <c r="C1004" s="24">
        <f t="shared" si="121"/>
        <v>171300722572.94449</v>
      </c>
      <c r="D1004" s="25">
        <f>LN(Data[[#This Row],[NVActual]])</f>
        <v>25.766587538001097</v>
      </c>
      <c r="E1004" s="26">
        <v>773506</v>
      </c>
      <c r="F1004" s="40">
        <f>Data[[#This Row],[DAA 
(n)]]^2</f>
        <v>598311532036</v>
      </c>
      <c r="G1004" s="41">
        <f t="shared" si="122"/>
        <v>643932732804.23328</v>
      </c>
      <c r="H1004" s="28">
        <f>LN(Data[[#This Row],[Metcalfe
(n^2)]])</f>
        <v>27.117377411828212</v>
      </c>
      <c r="I1004" s="42">
        <f t="shared" si="123"/>
        <v>27.163513439596741</v>
      </c>
      <c r="J1004" s="40">
        <f>Data[[#This Row],[DAA 
(n)]]*LN(Data[[#This Row],[DAA 
(n)]])</f>
        <v>10487727.066156797</v>
      </c>
      <c r="K1004" s="40">
        <f t="shared" si="124"/>
        <v>10838442.060674068</v>
      </c>
      <c r="L1004" s="29">
        <f>LN(Data[[#This Row],[MA'[n*ln(n)']
30d]])</f>
        <v>16.198609822306842</v>
      </c>
      <c r="M1004" s="43">
        <f t="shared" si="125"/>
        <v>16.212841478857946</v>
      </c>
      <c r="N1004" s="40">
        <f>Data[[#This Row],[DAA 
(n)]]^1.5</f>
        <v>680292260.64908075</v>
      </c>
      <c r="O1004" s="40">
        <f t="shared" si="126"/>
        <v>715367569.2040652</v>
      </c>
      <c r="P1004" s="43">
        <f>LN(Data[[#This Row],[MA'[n^1.5']]])</f>
        <v>20.388307051365874</v>
      </c>
      <c r="Q1004" s="43">
        <f t="shared" si="127"/>
        <v>20.408084396290274</v>
      </c>
      <c r="R1004" s="30">
        <f>$O$1+$O$2*Data[[#This Row],[MA'[ln(n^2)']]]</f>
        <v>27.163513439596741</v>
      </c>
      <c r="S1004" s="30">
        <f>$Q$1+$Q$2*Data[[#This Row],[MA'[ln(n*ln(n))']]]</f>
        <v>23.271188440115608</v>
      </c>
      <c r="T1004" s="31">
        <f>$O$3*Data[[#This Row],[Metcalfe
(n^2)]]</f>
        <v>311121996658.72003</v>
      </c>
      <c r="U1004" s="31">
        <f t="shared" si="120"/>
        <v>334845021058.20135</v>
      </c>
      <c r="V1004" s="30">
        <f>LN(Data[[#This Row],[MA'[NVA']
30d]]/Data[[#This Row],[MA'[NVMetcalfe calc']]])</f>
        <v>-0.67024717758119257</v>
      </c>
      <c r="W1004" s="30">
        <f>$Q$3+Data[[#This Row],[NVM
(scaled)]]/((Data[[#This Row],[Upper Bound]]-Data[[#This Row],[Lower Bound]])/2)</f>
        <v>0.2456057484045962</v>
      </c>
      <c r="X1004" s="30">
        <f>(Data[[#This Row],[Upper Bound]]+Data[[#This Row],[Lower Bound]])/2</f>
        <v>25.217350939856175</v>
      </c>
      <c r="Y1004" s="29">
        <f>LN(Data[[#This Row],[NVActual]]/Data[[#This Row],[MA'[n^2']
30d]])</f>
        <v>-1.4242725674268186</v>
      </c>
      <c r="Z1004" s="29">
        <f>LN(Data[[#This Row],[NVActual]]/Data[[#This Row],[MA'[n*ln(n)']
30d]])</f>
        <v>9.5679777156942567</v>
      </c>
      <c r="AA1004" s="29">
        <f>LN(Data[[#This Row],[NVActual]]/Data[[#This Row],[MA'[n^1.5']]])</f>
        <v>5.378280486635223</v>
      </c>
      <c r="AB1004" s="29">
        <f>LN(Data[[#This Row],[NVActual]]/Data[[#This Row],[Metcalfe
(n^2)]])</f>
        <v>-1.3507898738271136</v>
      </c>
      <c r="AC1004" s="26">
        <f>1+Data[[#This Row],[MA'[NVMetcalfe calc']]]/((Data[[#This Row],[NVM_norm
(scaled)]]-Data[[#This Row],[NV_fund.]])/2)</f>
        <v>-26817911081.388168</v>
      </c>
    </row>
    <row r="1005" spans="1:29" x14ac:dyDescent="0.2">
      <c r="A1005" s="23">
        <v>43171</v>
      </c>
      <c r="B1005" s="24">
        <v>154723061929.83099</v>
      </c>
      <c r="C1005" s="24">
        <f t="shared" si="121"/>
        <v>170685088158.09521</v>
      </c>
      <c r="D1005" s="25">
        <f>LN(Data[[#This Row],[NVActual]])</f>
        <v>25.764902658591502</v>
      </c>
      <c r="E1005" s="26">
        <v>828676</v>
      </c>
      <c r="F1005" s="40">
        <f>Data[[#This Row],[DAA 
(n)]]^2</f>
        <v>686703912976</v>
      </c>
      <c r="G1005" s="41">
        <f t="shared" si="122"/>
        <v>646104210495.83337</v>
      </c>
      <c r="H1005" s="28">
        <f>LN(Data[[#This Row],[Metcalfe
(n^2)]])</f>
        <v>27.255169050788933</v>
      </c>
      <c r="I1005" s="42">
        <f t="shared" si="123"/>
        <v>27.166958464759247</v>
      </c>
      <c r="J1005" s="40">
        <f>Data[[#This Row],[DAA 
(n)]]*LN(Data[[#This Row],[DAA 
(n)]])</f>
        <v>11292852.234165784</v>
      </c>
      <c r="K1005" s="40">
        <f t="shared" si="124"/>
        <v>10858385.246338317</v>
      </c>
      <c r="L1005" s="29">
        <f>LN(Data[[#This Row],[MA'[n*ln(n)']
30d]])</f>
        <v>16.200448173232406</v>
      </c>
      <c r="M1005" s="43">
        <f t="shared" si="125"/>
        <v>16.216222746248388</v>
      </c>
      <c r="N1005" s="40">
        <f>Data[[#This Row],[DAA 
(n)]]^1.5</f>
        <v>754357376.7050333</v>
      </c>
      <c r="O1005" s="40">
        <f t="shared" si="126"/>
        <v>717195205.01189804</v>
      </c>
      <c r="P1005" s="43">
        <f>LN(Data[[#This Row],[MA'[n^1.5']]])</f>
        <v>20.390858613967239</v>
      </c>
      <c r="Q1005" s="43">
        <f t="shared" si="127"/>
        <v>20.412831382741668</v>
      </c>
      <c r="R1005" s="30">
        <f>$O$1+$O$2*Data[[#This Row],[MA'[ln(n^2)']]]</f>
        <v>27.166958464759247</v>
      </c>
      <c r="S1005" s="30">
        <f>$Q$1+$Q$2*Data[[#This Row],[MA'[ln(n*ln(n))']]]</f>
        <v>23.276767531309837</v>
      </c>
      <c r="T1005" s="31">
        <f>$O$3*Data[[#This Row],[Metcalfe
(n^2)]]</f>
        <v>357086034747.52002</v>
      </c>
      <c r="U1005" s="31">
        <f t="shared" ref="U1005:U1068" si="128">AVERAGE(T1005:T1034)</f>
        <v>335974189457.83331</v>
      </c>
      <c r="V1005" s="30">
        <f>LN(Data[[#This Row],[MA'[NVA']
30d]]/Data[[#This Row],[MA'[NVMetcalfe calc']]])</f>
        <v>-0.67721407095003427</v>
      </c>
      <c r="W1005" s="30">
        <f>$Q$3+Data[[#This Row],[NVM
(scaled)]]/((Data[[#This Row],[Upper Bound]]-Data[[#This Row],[Lower Bound]])/2)</f>
        <v>0.24183504741267164</v>
      </c>
      <c r="X1005" s="30">
        <f>(Data[[#This Row],[Upper Bound]]+Data[[#This Row],[Lower Bound]])/2</f>
        <v>25.221862998034542</v>
      </c>
      <c r="Y1005" s="32">
        <f>LN(Data[[#This Row],[NVActual]]/Data[[#This Row],[MA'[n^2']
30d]])</f>
        <v>-1.4293239856844113</v>
      </c>
      <c r="Z1005" s="32">
        <f>LN(Data[[#This Row],[NVActual]]/Data[[#This Row],[MA'[n*ln(n)']
30d]])</f>
        <v>9.5644544853590983</v>
      </c>
      <c r="AA1005" s="32">
        <f>LN(Data[[#This Row],[NVActual]]/Data[[#This Row],[MA'[n^1.5']]])</f>
        <v>5.3740440446242639</v>
      </c>
      <c r="AB1005" s="32">
        <f>LN(Data[[#This Row],[NVActual]]/Data[[#This Row],[Metcalfe
(n^2)]])</f>
        <v>-1.4902663921974291</v>
      </c>
      <c r="AC1005" s="34">
        <f>1+Data[[#This Row],[MA'[NVMetcalfe calc']]]/((Data[[#This Row],[NVM_norm
(scaled)]]-Data[[#This Row],[NV_fund.]])/2)</f>
        <v>-26899424621.098499</v>
      </c>
    </row>
    <row r="1006" spans="1:29" x14ac:dyDescent="0.2">
      <c r="A1006" s="23">
        <v>43170</v>
      </c>
      <c r="B1006" s="24">
        <v>160810055292.80499</v>
      </c>
      <c r="C1006" s="24">
        <f t="shared" si="121"/>
        <v>170324415650.74246</v>
      </c>
      <c r="D1006" s="25">
        <f>LN(Data[[#This Row],[NVActual]])</f>
        <v>25.80348972465163</v>
      </c>
      <c r="E1006" s="26">
        <v>889324</v>
      </c>
      <c r="F1006" s="40">
        <f>Data[[#This Row],[DAA 
(n)]]^2</f>
        <v>790897176976</v>
      </c>
      <c r="G1006" s="41">
        <f t="shared" si="122"/>
        <v>641328902495.59998</v>
      </c>
      <c r="H1006" s="28">
        <f>LN(Data[[#This Row],[Metcalfe
(n^2)]])</f>
        <v>27.396433805083696</v>
      </c>
      <c r="I1006" s="42">
        <f t="shared" si="123"/>
        <v>27.159159287754974</v>
      </c>
      <c r="J1006" s="40">
        <f>Data[[#This Row],[DAA 
(n)]]*LN(Data[[#This Row],[DAA 
(n)]])</f>
        <v>12182153.048636125</v>
      </c>
      <c r="K1006" s="40">
        <f t="shared" si="124"/>
        <v>10813951.384367732</v>
      </c>
      <c r="L1006" s="29">
        <f>LN(Data[[#This Row],[MA'[n*ln(n)']
30d]])</f>
        <v>16.196347653294204</v>
      </c>
      <c r="M1006" s="43">
        <f t="shared" si="125"/>
        <v>16.220003754645635</v>
      </c>
      <c r="N1006" s="40">
        <f>Data[[#This Row],[DAA 
(n)]]^1.5</f>
        <v>838667896.73684728</v>
      </c>
      <c r="O1006" s="40">
        <f t="shared" si="126"/>
        <v>713148151.46483564</v>
      </c>
      <c r="P1006" s="43">
        <f>LN(Data[[#This Row],[MA'[n^1.5']]])</f>
        <v>20.385199742859722</v>
      </c>
      <c r="Q1006" s="43">
        <f t="shared" si="127"/>
        <v>20.41816462814182</v>
      </c>
      <c r="R1006" s="30">
        <f>$O$1+$O$2*Data[[#This Row],[MA'[ln(n^2)']]]</f>
        <v>27.159159287754974</v>
      </c>
      <c r="S1006" s="30">
        <f>$Q$1+$Q$2*Data[[#This Row],[MA'[ln(n*ln(n))']]]</f>
        <v>23.283006195165296</v>
      </c>
      <c r="T1006" s="31">
        <f>$O$3*Data[[#This Row],[Metcalfe
(n^2)]]</f>
        <v>411266532027.52002</v>
      </c>
      <c r="U1006" s="31">
        <f t="shared" si="128"/>
        <v>333491029297.71204</v>
      </c>
      <c r="V1006" s="30">
        <f>LN(Data[[#This Row],[MA'[NVA']
30d]]/Data[[#This Row],[MA'[NVMetcalfe calc']]])</f>
        <v>-0.67191102047223239</v>
      </c>
      <c r="W1006" s="30">
        <f>$Q$3+Data[[#This Row],[NVM
(scaled)]]/((Data[[#This Row],[Upper Bound]]-Data[[#This Row],[Lower Bound]])/2)</f>
        <v>0.24331038046109521</v>
      </c>
      <c r="X1006" s="30">
        <f>(Data[[#This Row],[Upper Bound]]+Data[[#This Row],[Lower Bound]])/2</f>
        <v>25.221082741460137</v>
      </c>
      <c r="Y1006" s="29">
        <f>LN(Data[[#This Row],[NVActual]]/Data[[#This Row],[MA'[n^2']
30d]])</f>
        <v>-1.383318546037813</v>
      </c>
      <c r="Z1006" s="29">
        <f>LN(Data[[#This Row],[NVActual]]/Data[[#This Row],[MA'[n*ln(n)']
30d]])</f>
        <v>9.6071420713574245</v>
      </c>
      <c r="AA1006" s="29">
        <f>LN(Data[[#This Row],[NVActual]]/Data[[#This Row],[MA'[n^1.5']]])</f>
        <v>5.4182899817919061</v>
      </c>
      <c r="AB1006" s="29">
        <f>LN(Data[[#This Row],[NVActual]]/Data[[#This Row],[Metcalfe
(n^2)]])</f>
        <v>-1.5929440804320656</v>
      </c>
      <c r="AC1006" s="26">
        <f>1+Data[[#This Row],[MA'[NVMetcalfe calc']]]/((Data[[#This Row],[NVM_norm
(scaled)]]-Data[[#This Row],[NV_fund.]])/2)</f>
        <v>-26703024150.059509</v>
      </c>
    </row>
    <row r="1007" spans="1:29" x14ac:dyDescent="0.2">
      <c r="A1007" s="23">
        <v>43169</v>
      </c>
      <c r="B1007" s="24">
        <v>148467809635.311</v>
      </c>
      <c r="C1007" s="24">
        <f t="shared" si="121"/>
        <v>169834134689.58557</v>
      </c>
      <c r="D1007" s="25">
        <f>LN(Data[[#This Row],[NVActual]])</f>
        <v>25.723634001558537</v>
      </c>
      <c r="E1007" s="26">
        <v>803717</v>
      </c>
      <c r="F1007" s="40">
        <f>Data[[#This Row],[DAA 
(n)]]^2</f>
        <v>645961016089</v>
      </c>
      <c r="G1007" s="41">
        <f t="shared" si="122"/>
        <v>635345678271.09998</v>
      </c>
      <c r="H1007" s="28">
        <f>LN(Data[[#This Row],[Metcalfe
(n^2)]])</f>
        <v>27.194004992296627</v>
      </c>
      <c r="I1007" s="42">
        <f t="shared" si="123"/>
        <v>27.150578760345944</v>
      </c>
      <c r="J1007" s="40">
        <f>Data[[#This Row],[DAA 
(n)]]*LN(Data[[#This Row],[DAA 
(n)]])</f>
        <v>10928142.055196835</v>
      </c>
      <c r="K1007" s="40">
        <f t="shared" si="124"/>
        <v>10761555.750748843</v>
      </c>
      <c r="L1007" s="29">
        <f>LN(Data[[#This Row],[MA'[n*ln(n)']
30d]])</f>
        <v>16.191490688747113</v>
      </c>
      <c r="M1007" s="43">
        <f t="shared" si="125"/>
        <v>16.224571205455398</v>
      </c>
      <c r="N1007" s="40">
        <f>Data[[#This Row],[DAA 
(n)]]^1.5</f>
        <v>720534419.69693708</v>
      </c>
      <c r="O1007" s="40">
        <f t="shared" si="126"/>
        <v>708240014.43078434</v>
      </c>
      <c r="P1007" s="43">
        <f>LN(Data[[#This Row],[MA'[n^1.5']]])</f>
        <v>20.378293597642624</v>
      </c>
      <c r="Q1007" s="43">
        <f t="shared" si="127"/>
        <v>20.424623105395352</v>
      </c>
      <c r="R1007" s="30">
        <f>$O$1+$O$2*Data[[#This Row],[MA'[ln(n^2)']]]</f>
        <v>27.150578760345944</v>
      </c>
      <c r="S1007" s="30">
        <f>$Q$1+$Q$2*Data[[#This Row],[MA'[ln(n*ln(n))']]]</f>
        <v>23.290542489001403</v>
      </c>
      <c r="T1007" s="31">
        <f>$O$3*Data[[#This Row],[Metcalfe
(n^2)]]</f>
        <v>335899728366.28003</v>
      </c>
      <c r="U1007" s="31">
        <f t="shared" si="128"/>
        <v>330379752700.97198</v>
      </c>
      <c r="V1007" s="30">
        <f>LN(Data[[#This Row],[MA'[NVA']
30d]]/Data[[#This Row],[MA'[NVMetcalfe calc']]])</f>
        <v>-0.66542047612785094</v>
      </c>
      <c r="W1007" s="30">
        <f>$Q$3+Data[[#This Row],[NVM
(scaled)]]/((Data[[#This Row],[Upper Bound]]-Data[[#This Row],[Lower Bound]])/2)</f>
        <v>0.24522579097627517</v>
      </c>
      <c r="X1007" s="30">
        <f>(Data[[#This Row],[Upper Bound]]+Data[[#This Row],[Lower Bound]])/2</f>
        <v>25.220560624673674</v>
      </c>
      <c r="Y1007" s="32">
        <f>LN(Data[[#This Row],[NVActual]]/Data[[#This Row],[MA'[n^2']
30d]])</f>
        <v>-1.4538010613921997</v>
      </c>
      <c r="Z1007" s="32">
        <f>LN(Data[[#This Row],[NVActual]]/Data[[#This Row],[MA'[n*ln(n)']
30d]])</f>
        <v>9.5321433128114244</v>
      </c>
      <c r="AA1007" s="32">
        <f>LN(Data[[#This Row],[NVActual]]/Data[[#This Row],[MA'[n^1.5']]])</f>
        <v>5.3453404039159143</v>
      </c>
      <c r="AB1007" s="32">
        <f>LN(Data[[#This Row],[NVActual]]/Data[[#This Row],[Metcalfe
(n^2)]])</f>
        <v>-1.4703709907380893</v>
      </c>
      <c r="AC1007" s="34">
        <f>1+Data[[#This Row],[MA'[NVMetcalfe calc']]]/((Data[[#This Row],[NVM_norm
(scaled)]]-Data[[#This Row],[NV_fund.]])/2)</f>
        <v>-26456482356.563004</v>
      </c>
    </row>
    <row r="1008" spans="1:29" x14ac:dyDescent="0.2">
      <c r="A1008" s="23">
        <v>43168</v>
      </c>
      <c r="B1008" s="24">
        <v>156779372721.03299</v>
      </c>
      <c r="C1008" s="24">
        <f t="shared" si="121"/>
        <v>169512103708.82529</v>
      </c>
      <c r="D1008" s="25">
        <f>LN(Data[[#This Row],[NVActual]])</f>
        <v>25.778105384685034</v>
      </c>
      <c r="E1008" s="26">
        <v>888997</v>
      </c>
      <c r="F1008" s="40">
        <f>Data[[#This Row],[DAA 
(n)]]^2</f>
        <v>790315666009</v>
      </c>
      <c r="G1008" s="41">
        <f t="shared" si="122"/>
        <v>632744980732.26672</v>
      </c>
      <c r="H1008" s="28">
        <f>LN(Data[[#This Row],[Metcalfe
(n^2)]])</f>
        <v>27.395698279824341</v>
      </c>
      <c r="I1008" s="42">
        <f t="shared" si="123"/>
        <v>27.146287986423356</v>
      </c>
      <c r="J1008" s="40">
        <f>Data[[#This Row],[DAA 
(n)]]*LN(Data[[#This Row],[DAA 
(n)]])</f>
        <v>12177346.7918345</v>
      </c>
      <c r="K1008" s="40">
        <f t="shared" si="124"/>
        <v>10737232.407582693</v>
      </c>
      <c r="L1008" s="29">
        <f>LN(Data[[#This Row],[MA'[n*ln(n)']
30d]])</f>
        <v>16.189227923667968</v>
      </c>
      <c r="M1008" s="43">
        <f t="shared" si="125"/>
        <v>16.229743257242379</v>
      </c>
      <c r="N1008" s="40">
        <f>Data[[#This Row],[DAA 
(n)]]^1.5</f>
        <v>838205378.25463915</v>
      </c>
      <c r="O1008" s="40">
        <f t="shared" si="126"/>
        <v>706029688.31618989</v>
      </c>
      <c r="P1008" s="43">
        <f>LN(Data[[#This Row],[MA'[n^1.5']]])</f>
        <v>20.37516784601274</v>
      </c>
      <c r="Q1008" s="43">
        <f t="shared" si="127"/>
        <v>20.43193767095994</v>
      </c>
      <c r="R1008" s="30">
        <f>$O$1+$O$2*Data[[#This Row],[MA'[ln(n^2)']]]</f>
        <v>27.146287986423356</v>
      </c>
      <c r="S1008" s="30">
        <f>$Q$1+$Q$2*Data[[#This Row],[MA'[ln(n*ln(n))']]]</f>
        <v>23.299076374449925</v>
      </c>
      <c r="T1008" s="31">
        <f>$O$3*Data[[#This Row],[Metcalfe
(n^2)]]</f>
        <v>410964146324.67999</v>
      </c>
      <c r="U1008" s="31">
        <f t="shared" si="128"/>
        <v>329027389980.77869</v>
      </c>
      <c r="V1008" s="30">
        <f>LN(Data[[#This Row],[MA'[NVA']
30d]]/Data[[#This Row],[MA'[NVMetcalfe calc']]])</f>
        <v>-0.66321666693860337</v>
      </c>
      <c r="W1008" s="30">
        <f>$Q$3+Data[[#This Row],[NVM
(scaled)]]/((Data[[#This Row],[Upper Bound]]-Data[[#This Row],[Lower Bound]])/2)</f>
        <v>0.2452221536894324</v>
      </c>
      <c r="X1008" s="30">
        <f>(Data[[#This Row],[Upper Bound]]+Data[[#This Row],[Lower Bound]])/2</f>
        <v>25.222682180436642</v>
      </c>
      <c r="Y1008" s="29">
        <f>LN(Data[[#This Row],[NVActual]]/Data[[#This Row],[MA'[n^2']
30d]])</f>
        <v>-1.3952279191893515</v>
      </c>
      <c r="Z1008" s="29">
        <f>LN(Data[[#This Row],[NVActual]]/Data[[#This Row],[MA'[n*ln(n)']
30d]])</f>
        <v>9.5888774610170664</v>
      </c>
      <c r="AA1008" s="29">
        <f>LN(Data[[#This Row],[NVActual]]/Data[[#This Row],[MA'[n^1.5']]])</f>
        <v>5.4029375386722922</v>
      </c>
      <c r="AB1008" s="29">
        <f>LN(Data[[#This Row],[NVActual]]/Data[[#This Row],[Metcalfe
(n^2)]])</f>
        <v>-1.6175928951393064</v>
      </c>
      <c r="AC1008" s="26">
        <f>1+Data[[#This Row],[MA'[NVMetcalfe calc']]]/((Data[[#This Row],[NVM_norm
(scaled)]]-Data[[#This Row],[NV_fund.]])/2)</f>
        <v>-26345944672.993149</v>
      </c>
    </row>
    <row r="1009" spans="1:29" x14ac:dyDescent="0.2">
      <c r="A1009" s="23">
        <v>43167</v>
      </c>
      <c r="B1009" s="24">
        <v>157825889451.63101</v>
      </c>
      <c r="C1009" s="24">
        <f t="shared" si="121"/>
        <v>168569345996.93463</v>
      </c>
      <c r="D1009" s="25">
        <f>LN(Data[[#This Row],[NVActual]])</f>
        <v>25.784758296866976</v>
      </c>
      <c r="E1009" s="26">
        <v>903578</v>
      </c>
      <c r="F1009" s="40">
        <f>Data[[#This Row],[DAA 
(n)]]^2</f>
        <v>816453202084</v>
      </c>
      <c r="G1009" s="41">
        <f t="shared" si="122"/>
        <v>627954704070.66663</v>
      </c>
      <c r="H1009" s="28">
        <f>LN(Data[[#This Row],[Metcalfe
(n^2)]])</f>
        <v>27.428235432446744</v>
      </c>
      <c r="I1009" s="42">
        <f t="shared" si="123"/>
        <v>27.139598213573137</v>
      </c>
      <c r="J1009" s="40">
        <f>Data[[#This Row],[DAA 
(n)]]*LN(Data[[#This Row],[DAA 
(n)]])</f>
        <v>12391775.057789681</v>
      </c>
      <c r="K1009" s="40">
        <f t="shared" si="124"/>
        <v>10695787.852878841</v>
      </c>
      <c r="L1009" s="29">
        <f>LN(Data[[#This Row],[MA'[n*ln(n)']
30d]])</f>
        <v>16.185360563318788</v>
      </c>
      <c r="M1009" s="43">
        <f t="shared" si="125"/>
        <v>16.235497897085818</v>
      </c>
      <c r="N1009" s="40">
        <f>Data[[#This Row],[DAA 
(n)]]^1.5</f>
        <v>858911608.62609112</v>
      </c>
      <c r="O1009" s="40">
        <f t="shared" si="126"/>
        <v>702125344.98724985</v>
      </c>
      <c r="P1009" s="43">
        <f>LN(Data[[#This Row],[MA'[n^1.5']]])</f>
        <v>20.369622500164088</v>
      </c>
      <c r="Q1009" s="43">
        <f t="shared" si="127"/>
        <v>20.440068724760742</v>
      </c>
      <c r="R1009" s="30">
        <f>$O$1+$O$2*Data[[#This Row],[MA'[ln(n^2)']]]</f>
        <v>27.139598213573137</v>
      </c>
      <c r="S1009" s="30">
        <f>$Q$1+$Q$2*Data[[#This Row],[MA'[ln(n*ln(n))']]]</f>
        <v>23.308571530191596</v>
      </c>
      <c r="T1009" s="31">
        <f>$O$3*Data[[#This Row],[Metcalfe
(n^2)]]</f>
        <v>424555665083.67999</v>
      </c>
      <c r="U1009" s="31">
        <f t="shared" si="128"/>
        <v>326536446116.7467</v>
      </c>
      <c r="V1009" s="30">
        <f>LN(Data[[#This Row],[MA'[NVA']
30d]]/Data[[#This Row],[MA'[NVMetcalfe calc']]])</f>
        <v>-0.66119435511161906</v>
      </c>
      <c r="W1009" s="30">
        <f>$Q$3+Data[[#This Row],[NVM
(scaled)]]/((Data[[#This Row],[Upper Bound]]-Data[[#This Row],[Lower Bound]])/2)</f>
        <v>0.24482132610572099</v>
      </c>
      <c r="X1009" s="30">
        <f>(Data[[#This Row],[Upper Bound]]+Data[[#This Row],[Lower Bound]])/2</f>
        <v>25.224084871882368</v>
      </c>
      <c r="Y1009" s="32">
        <f>LN(Data[[#This Row],[NVActual]]/Data[[#This Row],[MA'[n^2']
30d]])</f>
        <v>-1.3809755766703278</v>
      </c>
      <c r="Z1009" s="32">
        <f>LN(Data[[#This Row],[NVActual]]/Data[[#This Row],[MA'[n*ln(n)']
30d]])</f>
        <v>9.5993977335481873</v>
      </c>
      <c r="AA1009" s="32">
        <f>LN(Data[[#This Row],[NVActual]]/Data[[#This Row],[MA'[n^1.5']]])</f>
        <v>5.4151357967028879</v>
      </c>
      <c r="AB1009" s="32">
        <f>LN(Data[[#This Row],[NVActual]]/Data[[#This Row],[Metcalfe
(n^2)]])</f>
        <v>-1.6434771355797662</v>
      </c>
      <c r="AC1009" s="34">
        <f>1+Data[[#This Row],[MA'[NVMetcalfe calc']]]/((Data[[#This Row],[NVM_norm
(scaled)]]-Data[[#This Row],[NV_fund.]])/2)</f>
        <v>-26144601541.662827</v>
      </c>
    </row>
    <row r="1010" spans="1:29" x14ac:dyDescent="0.2">
      <c r="A1010" s="23">
        <v>43166</v>
      </c>
      <c r="B1010" s="24">
        <v>167309516508.63101</v>
      </c>
      <c r="C1010" s="24">
        <f t="shared" si="121"/>
        <v>167649226576.44254</v>
      </c>
      <c r="D1010" s="25">
        <f>LN(Data[[#This Row],[NVActual]])</f>
        <v>25.843111326218196</v>
      </c>
      <c r="E1010" s="26">
        <v>922143</v>
      </c>
      <c r="F1010" s="40">
        <f>Data[[#This Row],[DAA 
(n)]]^2</f>
        <v>850347712449</v>
      </c>
      <c r="G1010" s="41">
        <f t="shared" si="122"/>
        <v>634056466034.83337</v>
      </c>
      <c r="H1010" s="28">
        <f>LN(Data[[#This Row],[Metcalfe
(n^2)]])</f>
        <v>27.468911176252444</v>
      </c>
      <c r="I1010" s="42">
        <f t="shared" si="123"/>
        <v>27.146341267655224</v>
      </c>
      <c r="J1010" s="40">
        <f>Data[[#This Row],[DAA 
(n)]]*LN(Data[[#This Row],[DAA 
(n)]])</f>
        <v>12665132.079401478</v>
      </c>
      <c r="K1010" s="40">
        <f t="shared" si="124"/>
        <v>10743123.722864633</v>
      </c>
      <c r="L1010" s="29">
        <f>LN(Data[[#This Row],[MA'[n*ln(n)']
30d]])</f>
        <v>16.189776454185235</v>
      </c>
      <c r="M1010" s="43">
        <f t="shared" si="125"/>
        <v>16.241833230574091</v>
      </c>
      <c r="N1010" s="40">
        <f>Data[[#This Row],[DAA 
(n)]]^1.5</f>
        <v>885518035.16408181</v>
      </c>
      <c r="O1010" s="40">
        <f t="shared" si="126"/>
        <v>706815942.12902415</v>
      </c>
      <c r="P1010" s="43">
        <f>LN(Data[[#This Row],[MA'[n^1.5']]])</f>
        <v>20.376280853516263</v>
      </c>
      <c r="Q1010" s="43">
        <f t="shared" si="127"/>
        <v>20.449024495822012</v>
      </c>
      <c r="R1010" s="30">
        <f>$O$1+$O$2*Data[[#This Row],[MA'[ln(n^2)']]]</f>
        <v>27.146341267655224</v>
      </c>
      <c r="S1010" s="30">
        <f>$Q$1+$Q$2*Data[[#This Row],[MA'[ln(n*ln(n))']]]</f>
        <v>23.319024830447248</v>
      </c>
      <c r="T1010" s="31">
        <f>$O$3*Data[[#This Row],[Metcalfe
(n^2)]]</f>
        <v>442180810473.48004</v>
      </c>
      <c r="U1010" s="31">
        <f t="shared" si="128"/>
        <v>329709362338.11328</v>
      </c>
      <c r="V1010" s="30">
        <f>LN(Data[[#This Row],[MA'[NVA']
30d]]/Data[[#This Row],[MA'[NVMetcalfe calc']]])</f>
        <v>-0.67633768663224447</v>
      </c>
      <c r="W1010" s="30">
        <f>$Q$3+Data[[#This Row],[NVM
(scaled)]]/((Data[[#This Row],[Upper Bound]]-Data[[#This Row],[Lower Bound]])/2)</f>
        <v>0.23657341626780554</v>
      </c>
      <c r="X1010" s="30">
        <f>(Data[[#This Row],[Upper Bound]]+Data[[#This Row],[Lower Bound]])/2</f>
        <v>25.232683049051236</v>
      </c>
      <c r="Y1010" s="29">
        <f>LN(Data[[#This Row],[NVActual]]/Data[[#This Row],[MA'[n^2']
30d]])</f>
        <v>-1.3322925243459782</v>
      </c>
      <c r="Z1010" s="29">
        <f>LN(Data[[#This Row],[NVActual]]/Data[[#This Row],[MA'[n*ln(n)']
30d]])</f>
        <v>9.6533348720329624</v>
      </c>
      <c r="AA1010" s="29">
        <f>LN(Data[[#This Row],[NVActual]]/Data[[#This Row],[MA'[n^1.5']]])</f>
        <v>5.4668304727019352</v>
      </c>
      <c r="AB1010" s="29">
        <f>LN(Data[[#This Row],[NVActual]]/Data[[#This Row],[Metcalfe
(n^2)]])</f>
        <v>-1.6257998500342477</v>
      </c>
      <c r="AC1010" s="26">
        <f>1+Data[[#This Row],[MA'[NVMetcalfe calc']]]/((Data[[#This Row],[NVM_norm
(scaled)]]-Data[[#This Row],[NV_fund.]])/2)</f>
        <v>-26380854234.467575</v>
      </c>
    </row>
    <row r="1011" spans="1:29" x14ac:dyDescent="0.2">
      <c r="A1011" s="23">
        <v>43165</v>
      </c>
      <c r="B1011" s="24">
        <v>180473166029.77301</v>
      </c>
      <c r="C1011" s="24">
        <f t="shared" si="121"/>
        <v>165940396899.3992</v>
      </c>
      <c r="D1011" s="25">
        <f>LN(Data[[#This Row],[NVActual]])</f>
        <v>25.918847939012664</v>
      </c>
      <c r="E1011" s="26">
        <v>834323</v>
      </c>
      <c r="F1011" s="40">
        <f>Data[[#This Row],[DAA 
(n)]]^2</f>
        <v>696094868329</v>
      </c>
      <c r="G1011" s="41">
        <f t="shared" si="122"/>
        <v>633665299438.66663</v>
      </c>
      <c r="H1011" s="28">
        <f>LN(Data[[#This Row],[Metcalfe
(n^2)]])</f>
        <v>27.268751793062542</v>
      </c>
      <c r="I1011" s="42">
        <f t="shared" si="123"/>
        <v>27.145878056220916</v>
      </c>
      <c r="J1011" s="40">
        <f>Data[[#This Row],[DAA 
(n)]]*LN(Data[[#This Row],[DAA 
(n)]])</f>
        <v>11375473.401121659</v>
      </c>
      <c r="K1011" s="40">
        <f t="shared" si="124"/>
        <v>10739988.478111964</v>
      </c>
      <c r="L1011" s="29">
        <f>LN(Data[[#This Row],[MA'[n*ln(n)']
30d]])</f>
        <v>16.189484574242925</v>
      </c>
      <c r="M1011" s="43">
        <f t="shared" si="125"/>
        <v>16.248187907953302</v>
      </c>
      <c r="N1011" s="40">
        <f>Data[[#This Row],[DAA 
(n)]]^1.5</f>
        <v>762081333.47357285</v>
      </c>
      <c r="O1011" s="40">
        <f t="shared" si="126"/>
        <v>706509903.14838672</v>
      </c>
      <c r="P1011" s="43">
        <f>LN(Data[[#This Row],[MA'[n^1.5']]])</f>
        <v>20.375847777185786</v>
      </c>
      <c r="Q1011" s="43">
        <f t="shared" si="127"/>
        <v>20.458002014725722</v>
      </c>
      <c r="R1011" s="30">
        <f>$O$1+$O$2*Data[[#This Row],[MA'[ln(n^2)']]]</f>
        <v>27.145878056220916</v>
      </c>
      <c r="S1011" s="30">
        <f>$Q$1+$Q$2*Data[[#This Row],[MA'[ln(n*ln(n))']]]</f>
        <v>23.329510048122945</v>
      </c>
      <c r="T1011" s="31">
        <f>$O$3*Data[[#This Row],[Metcalfe
(n^2)]]</f>
        <v>361969331531.08002</v>
      </c>
      <c r="U1011" s="31">
        <f t="shared" si="128"/>
        <v>329505955708.10663</v>
      </c>
      <c r="V1011" s="30">
        <f>LN(Data[[#This Row],[MA'[NVA']
30d]]/Data[[#This Row],[MA'[NVMetcalfe calc']]])</f>
        <v>-0.6859657597078479</v>
      </c>
      <c r="W1011" s="30">
        <f>$Q$3+Data[[#This Row],[NVM
(scaled)]]/((Data[[#This Row],[Upper Bound]]-Data[[#This Row],[Lower Bound]])/2)</f>
        <v>0.23051382977097928</v>
      </c>
      <c r="X1011" s="30">
        <f>(Data[[#This Row],[Upper Bound]]+Data[[#This Row],[Lower Bound]])/2</f>
        <v>25.237694052171932</v>
      </c>
      <c r="Y1011" s="32">
        <f>LN(Data[[#This Row],[NVActual]]/Data[[#This Row],[MA'[n^2']
30d]])</f>
        <v>-1.2559387941062887</v>
      </c>
      <c r="Z1011" s="32">
        <f>LN(Data[[#This Row],[NVActual]]/Data[[#This Row],[MA'[n*ln(n)']
30d]])</f>
        <v>9.7293633647697408</v>
      </c>
      <c r="AA1011" s="32">
        <f>LN(Data[[#This Row],[NVActual]]/Data[[#This Row],[MA'[n^1.5']]])</f>
        <v>5.5430001618268792</v>
      </c>
      <c r="AB1011" s="32">
        <f>LN(Data[[#This Row],[NVActual]]/Data[[#This Row],[Metcalfe
(n^2)]])</f>
        <v>-1.3499038540498767</v>
      </c>
      <c r="AC1011" s="34">
        <f>1+Data[[#This Row],[MA'[NVMetcalfe calc']]]/((Data[[#This Row],[NVM_norm
(scaled)]]-Data[[#This Row],[NV_fund.]])/2)</f>
        <v>-26352907666.130062</v>
      </c>
    </row>
    <row r="1012" spans="1:29" x14ac:dyDescent="0.2">
      <c r="A1012" s="23">
        <v>43164</v>
      </c>
      <c r="B1012" s="24">
        <v>195133365251.55701</v>
      </c>
      <c r="C1012" s="24">
        <f t="shared" si="121"/>
        <v>164569227088.33633</v>
      </c>
      <c r="D1012" s="25">
        <f>LN(Data[[#This Row],[NVActual]])</f>
        <v>25.996949086107428</v>
      </c>
      <c r="E1012" s="26">
        <v>857168</v>
      </c>
      <c r="F1012" s="40">
        <f>Data[[#This Row],[DAA 
(n)]]^2</f>
        <v>734736980224</v>
      </c>
      <c r="G1012" s="41">
        <f t="shared" si="122"/>
        <v>627343424028.53333</v>
      </c>
      <c r="H1012" s="28">
        <f>LN(Data[[#This Row],[Metcalfe
(n^2)]])</f>
        <v>27.322778422080269</v>
      </c>
      <c r="I1012" s="42">
        <f t="shared" si="123"/>
        <v>27.135275294488732</v>
      </c>
      <c r="J1012" s="40">
        <f>Data[[#This Row],[DAA 
(n)]]*LN(Data[[#This Row],[DAA 
(n)]])</f>
        <v>11710105.667248851</v>
      </c>
      <c r="K1012" s="40">
        <f t="shared" si="124"/>
        <v>10680461.178051025</v>
      </c>
      <c r="L1012" s="29">
        <f>LN(Data[[#This Row],[MA'[n*ln(n)']
30d]])</f>
        <v>16.183926572029481</v>
      </c>
      <c r="M1012" s="43">
        <f t="shared" si="125"/>
        <v>16.254865341748907</v>
      </c>
      <c r="N1012" s="40">
        <f>Data[[#This Row],[DAA 
(n)]]^1.5</f>
        <v>793595002.41914725</v>
      </c>
      <c r="O1012" s="40">
        <f t="shared" si="126"/>
        <v>701118425.03877521</v>
      </c>
      <c r="P1012" s="43">
        <f>LN(Data[[#This Row],[MA'[n^1.5']]])</f>
        <v>20.368187368018408</v>
      </c>
      <c r="Q1012" s="43">
        <f t="shared" si="127"/>
        <v>20.467445634972986</v>
      </c>
      <c r="R1012" s="30">
        <f>$O$1+$O$2*Data[[#This Row],[MA'[ln(n^2)']]]</f>
        <v>27.135275294488732</v>
      </c>
      <c r="S1012" s="30">
        <f>$Q$1+$Q$2*Data[[#This Row],[MA'[ln(n*ln(n))']]]</f>
        <v>23.340527813885696</v>
      </c>
      <c r="T1012" s="31">
        <f>$O$3*Data[[#This Row],[Metcalfe
(n^2)]]</f>
        <v>382063229716.48004</v>
      </c>
      <c r="U1012" s="31">
        <f t="shared" si="128"/>
        <v>326218580494.83728</v>
      </c>
      <c r="V1012" s="30">
        <f>LN(Data[[#This Row],[MA'[NVA']
30d]]/Data[[#This Row],[MA'[NVMetcalfe calc']]])</f>
        <v>-0.68423633395896299</v>
      </c>
      <c r="W1012" s="30">
        <f>$Q$3+Data[[#This Row],[NVM
(scaled)]]/((Data[[#This Row],[Upper Bound]]-Data[[#This Row],[Lower Bound]])/2)</f>
        <v>0.22937714566966189</v>
      </c>
      <c r="X1012" s="30">
        <f>(Data[[#This Row],[Upper Bound]]+Data[[#This Row],[Lower Bound]])/2</f>
        <v>25.237901554187214</v>
      </c>
      <c r="Y1012" s="29">
        <f>LN(Data[[#This Row],[NVActual]]/Data[[#This Row],[MA'[n^2']
30d]])</f>
        <v>-1.167810867248259</v>
      </c>
      <c r="Z1012" s="29">
        <f>LN(Data[[#This Row],[NVActual]]/Data[[#This Row],[MA'[n*ln(n)']
30d]])</f>
        <v>9.8130225140779466</v>
      </c>
      <c r="AA1012" s="29">
        <f>LN(Data[[#This Row],[NVActual]]/Data[[#This Row],[MA'[n^1.5']]])</f>
        <v>5.6287617180890219</v>
      </c>
      <c r="AB1012" s="29">
        <f>LN(Data[[#This Row],[NVActual]]/Data[[#This Row],[Metcalfe
(n^2)]])</f>
        <v>-1.3258293359728424</v>
      </c>
      <c r="AC1012" s="26">
        <f>1+Data[[#This Row],[MA'[NVMetcalfe calc']]]/((Data[[#This Row],[NVM_norm
(scaled)]]-Data[[#This Row],[NV_fund.]])/2)</f>
        <v>-26088590846.345779</v>
      </c>
    </row>
    <row r="1013" spans="1:29" x14ac:dyDescent="0.2">
      <c r="A1013" s="23">
        <v>43163</v>
      </c>
      <c r="B1013" s="24">
        <v>194024289148.26401</v>
      </c>
      <c r="C1013" s="24">
        <f t="shared" si="121"/>
        <v>163194952640.96097</v>
      </c>
      <c r="D1013" s="25">
        <f>LN(Data[[#This Row],[NVActual]])</f>
        <v>25.991249189967824</v>
      </c>
      <c r="E1013" s="26">
        <v>792569</v>
      </c>
      <c r="F1013" s="40">
        <f>Data[[#This Row],[DAA 
(n)]]^2</f>
        <v>628165619761</v>
      </c>
      <c r="G1013" s="41">
        <f t="shared" si="122"/>
        <v>619883492687.73328</v>
      </c>
      <c r="H1013" s="28">
        <f>LN(Data[[#This Row],[Metcalfe
(n^2)]])</f>
        <v>27.166069694379168</v>
      </c>
      <c r="I1013" s="42">
        <f t="shared" si="123"/>
        <v>27.123166551237215</v>
      </c>
      <c r="J1013" s="40">
        <f>Data[[#This Row],[DAA 
(n)]]*LN(Data[[#This Row],[DAA 
(n)]])</f>
        <v>10765492.345802201</v>
      </c>
      <c r="K1013" s="40">
        <f t="shared" si="124"/>
        <v>10611302.024573021</v>
      </c>
      <c r="L1013" s="29">
        <f>LN(Data[[#This Row],[MA'[n*ln(n)']
30d]])</f>
        <v>16.177430219797465</v>
      </c>
      <c r="M1013" s="43">
        <f t="shared" si="125"/>
        <v>16.262170337933448</v>
      </c>
      <c r="N1013" s="40">
        <f>Data[[#This Row],[DAA 
(n)]]^1.5</f>
        <v>705595207.67105389</v>
      </c>
      <c r="O1013" s="40">
        <f t="shared" si="126"/>
        <v>694809715.09151566</v>
      </c>
      <c r="P1013" s="43">
        <f>LN(Data[[#This Row],[MA'[n^1.5']]])</f>
        <v>20.359148574806174</v>
      </c>
      <c r="Q1013" s="43">
        <f t="shared" si="127"/>
        <v>20.477738422903645</v>
      </c>
      <c r="R1013" s="30">
        <f>$O$1+$O$2*Data[[#This Row],[MA'[ln(n^2)']]]</f>
        <v>27.123166551237215</v>
      </c>
      <c r="S1013" s="30">
        <f>$Q$1+$Q$2*Data[[#This Row],[MA'[ln(n*ln(n))']]]</f>
        <v>23.352581057590186</v>
      </c>
      <c r="T1013" s="31">
        <f>$O$3*Data[[#This Row],[Metcalfe
(n^2)]]</f>
        <v>326646122275.72003</v>
      </c>
      <c r="U1013" s="31">
        <f t="shared" si="128"/>
        <v>322339416197.62128</v>
      </c>
      <c r="V1013" s="30">
        <f>LN(Data[[#This Row],[MA'[NVA']
30d]]/Data[[#This Row],[MA'[NVMetcalfe calc']]])</f>
        <v>-0.6806595633477972</v>
      </c>
      <c r="W1013" s="30">
        <f>$Q$3+Data[[#This Row],[NVM
(scaled)]]/((Data[[#This Row],[Upper Bound]]-Data[[#This Row],[Lower Bound]])/2)</f>
        <v>0.22896346363469305</v>
      </c>
      <c r="X1013" s="30">
        <f>(Data[[#This Row],[Upper Bound]]+Data[[#This Row],[Lower Bound]])/2</f>
        <v>25.237873804413702</v>
      </c>
      <c r="Y1013" s="32">
        <f>LN(Data[[#This Row],[NVActual]]/Data[[#This Row],[MA'[n^2']
30d]])</f>
        <v>-1.1615481923396997</v>
      </c>
      <c r="Z1013" s="32">
        <f>LN(Data[[#This Row],[NVActual]]/Data[[#This Row],[MA'[n*ln(n)']
30d]])</f>
        <v>9.8138189701703578</v>
      </c>
      <c r="AA1013" s="32">
        <f>LN(Data[[#This Row],[NVActual]]/Data[[#This Row],[MA'[n^1.5']]])</f>
        <v>5.6321006151616499</v>
      </c>
      <c r="AB1013" s="32">
        <f>LN(Data[[#This Row],[NVActual]]/Data[[#This Row],[Metcalfe
(n^2)]])</f>
        <v>-1.1748205044113438</v>
      </c>
      <c r="AC1013" s="34">
        <f>1+Data[[#This Row],[MA'[NVMetcalfe calc']]]/((Data[[#This Row],[NVM_norm
(scaled)]]-Data[[#This Row],[NV_fund.]])/2)</f>
        <v>-25777965676.458672</v>
      </c>
    </row>
    <row r="1014" spans="1:29" x14ac:dyDescent="0.2">
      <c r="A1014" s="23">
        <v>43162</v>
      </c>
      <c r="B1014" s="24">
        <v>193217173902.05801</v>
      </c>
      <c r="C1014" s="24">
        <f t="shared" si="121"/>
        <v>161694643486.58499</v>
      </c>
      <c r="D1014" s="25">
        <f>LN(Data[[#This Row],[NVActual]])</f>
        <v>25.987080646606781</v>
      </c>
      <c r="E1014" s="26">
        <v>934083</v>
      </c>
      <c r="F1014" s="40">
        <f>Data[[#This Row],[DAA 
(n)]]^2</f>
        <v>872511050889</v>
      </c>
      <c r="G1014" s="41">
        <f t="shared" si="122"/>
        <v>623231379719.83337</v>
      </c>
      <c r="H1014" s="28">
        <f>LN(Data[[#This Row],[Metcalfe
(n^2)]])</f>
        <v>27.494641156718142</v>
      </c>
      <c r="I1014" s="42">
        <f t="shared" si="123"/>
        <v>27.128110687530384</v>
      </c>
      <c r="J1014" s="40">
        <f>Data[[#This Row],[DAA 
(n)]]*LN(Data[[#This Row],[DAA 
(n)]])</f>
        <v>12841138.447795376</v>
      </c>
      <c r="K1014" s="40">
        <f t="shared" si="124"/>
        <v>10641036.860950103</v>
      </c>
      <c r="L1014" s="29">
        <f>LN(Data[[#This Row],[MA'[n*ln(n)']
30d]])</f>
        <v>16.18022848646731</v>
      </c>
      <c r="M1014" s="43">
        <f t="shared" si="125"/>
        <v>16.270351517675607</v>
      </c>
      <c r="N1014" s="40">
        <f>Data[[#This Row],[DAA 
(n)]]^1.5</f>
        <v>902772252.53523898</v>
      </c>
      <c r="O1014" s="40">
        <f t="shared" si="126"/>
        <v>697577213.34497821</v>
      </c>
      <c r="P1014" s="43">
        <f>LN(Data[[#This Row],[MA'[n^1.5']]])</f>
        <v>20.363123765669155</v>
      </c>
      <c r="Q1014" s="43">
        <f t="shared" si="127"/>
        <v>20.489250632179427</v>
      </c>
      <c r="R1014" s="30">
        <f>$O$1+$O$2*Data[[#This Row],[MA'[ln(n^2)']]]</f>
        <v>27.128110687530384</v>
      </c>
      <c r="S1014" s="30">
        <f>$Q$1+$Q$2*Data[[#This Row],[MA'[ln(n*ln(n))']]]</f>
        <v>23.366080004164751</v>
      </c>
      <c r="T1014" s="31">
        <f>$O$3*Data[[#This Row],[Metcalfe
(n^2)]]</f>
        <v>453705746462.28003</v>
      </c>
      <c r="U1014" s="31">
        <f t="shared" si="128"/>
        <v>324080317454.31335</v>
      </c>
      <c r="V1014" s="30">
        <f>LN(Data[[#This Row],[MA'[NVA']
30d]]/Data[[#This Row],[MA'[NVMetcalfe calc']]])</f>
        <v>-0.69528173865749521</v>
      </c>
      <c r="W1014" s="30">
        <f>$Q$3+Data[[#This Row],[NVM
(scaled)]]/((Data[[#This Row],[Upper Bound]]-Data[[#This Row],[Lower Bound]])/2)</f>
        <v>0.22036891658976376</v>
      </c>
      <c r="X1014" s="30">
        <f>(Data[[#This Row],[Upper Bound]]+Data[[#This Row],[Lower Bound]])/2</f>
        <v>25.247095345847569</v>
      </c>
      <c r="Y1014" s="29">
        <f>LN(Data[[#This Row],[NVActual]]/Data[[#This Row],[MA'[n^2']
30d]])</f>
        <v>-1.171103036195646</v>
      </c>
      <c r="Z1014" s="29">
        <f>LN(Data[[#This Row],[NVActual]]/Data[[#This Row],[MA'[n*ln(n)']
30d]])</f>
        <v>9.8068521601394725</v>
      </c>
      <c r="AA1014" s="29">
        <f>LN(Data[[#This Row],[NVActual]]/Data[[#This Row],[MA'[n^1.5']]])</f>
        <v>5.6239568809376257</v>
      </c>
      <c r="AB1014" s="29">
        <f>LN(Data[[#This Row],[NVActual]]/Data[[#This Row],[Metcalfe
(n^2)]])</f>
        <v>-1.5075605101113589</v>
      </c>
      <c r="AC1014" s="26">
        <f>1+Data[[#This Row],[MA'[NVMetcalfe calc']]]/((Data[[#This Row],[NVM_norm
(scaled)]]-Data[[#This Row],[NV_fund.]])/2)</f>
        <v>-25898738163.608154</v>
      </c>
    </row>
    <row r="1015" spans="1:29" x14ac:dyDescent="0.2">
      <c r="A1015" s="23">
        <v>43161</v>
      </c>
      <c r="B1015" s="24">
        <v>186245123100.51999</v>
      </c>
      <c r="C1015" s="24">
        <f t="shared" si="121"/>
        <v>160358951519.86682</v>
      </c>
      <c r="D1015" s="25">
        <f>LN(Data[[#This Row],[NVActual]])</f>
        <v>25.950329509168061</v>
      </c>
      <c r="E1015" s="26">
        <v>752300</v>
      </c>
      <c r="F1015" s="40">
        <f>Data[[#This Row],[DAA 
(n)]]^2</f>
        <v>565955290000</v>
      </c>
      <c r="G1015" s="41">
        <f t="shared" si="122"/>
        <v>617329208568.73328</v>
      </c>
      <c r="H1015" s="28">
        <f>LN(Data[[#This Row],[Metcalfe
(n^2)]])</f>
        <v>27.061780919096627</v>
      </c>
      <c r="I1015" s="42">
        <f t="shared" si="123"/>
        <v>27.120549951741033</v>
      </c>
      <c r="J1015" s="40">
        <f>Data[[#This Row],[DAA 
(n)]]*LN(Data[[#This Row],[DAA 
(n)]])</f>
        <v>10179288.892718196</v>
      </c>
      <c r="K1015" s="40">
        <f t="shared" si="124"/>
        <v>10591991.603343489</v>
      </c>
      <c r="L1015" s="29">
        <f>LN(Data[[#This Row],[MA'[n*ln(n)']
30d]])</f>
        <v>16.175608764422915</v>
      </c>
      <c r="M1015" s="43">
        <f t="shared" si="125"/>
        <v>16.278774088728412</v>
      </c>
      <c r="N1015" s="40">
        <f>Data[[#This Row],[DAA 
(n)]]^1.5</f>
        <v>652509129.94915187</v>
      </c>
      <c r="O1015" s="40">
        <f t="shared" si="126"/>
        <v>692869752.23433757</v>
      </c>
      <c r="P1015" s="43">
        <f>LN(Data[[#This Row],[MA'[n^1.5']]])</f>
        <v>20.356352591775995</v>
      </c>
      <c r="Q1015" s="43">
        <f t="shared" si="127"/>
        <v>20.501095831674888</v>
      </c>
      <c r="R1015" s="30">
        <f>$O$1+$O$2*Data[[#This Row],[MA'[ln(n^2)']]]</f>
        <v>27.120549951741033</v>
      </c>
      <c r="S1015" s="30">
        <f>$Q$1+$Q$2*Data[[#This Row],[MA'[ln(n*ln(n))']]]</f>
        <v>23.379977246401879</v>
      </c>
      <c r="T1015" s="31">
        <f>$O$3*Data[[#This Row],[Metcalfe
(n^2)]]</f>
        <v>294296750800</v>
      </c>
      <c r="U1015" s="31">
        <f t="shared" si="128"/>
        <v>321011188455.74127</v>
      </c>
      <c r="V1015" s="30">
        <f>LN(Data[[#This Row],[MA'[NVA']
30d]]/Data[[#This Row],[MA'[NVMetcalfe calc']]])</f>
        <v>-0.69406122806165271</v>
      </c>
      <c r="W1015" s="30">
        <f>$Q$3+Data[[#This Row],[NVM
(scaled)]]/((Data[[#This Row],[Upper Bound]]-Data[[#This Row],[Lower Bound]])/2)</f>
        <v>0.21890108935940444</v>
      </c>
      <c r="X1015" s="30">
        <f>(Data[[#This Row],[Upper Bound]]+Data[[#This Row],[Lower Bound]])/2</f>
        <v>25.250263599071456</v>
      </c>
      <c r="Y1015" s="32">
        <f>LN(Data[[#This Row],[NVActual]]/Data[[#This Row],[MA'[n^2']
30d]])</f>
        <v>-1.1983387727099186</v>
      </c>
      <c r="Z1015" s="32">
        <f>LN(Data[[#This Row],[NVActual]]/Data[[#This Row],[MA'[n*ln(n)']
30d]])</f>
        <v>9.7747207447451459</v>
      </c>
      <c r="AA1015" s="32">
        <f>LN(Data[[#This Row],[NVActual]]/Data[[#This Row],[MA'[n^1.5']]])</f>
        <v>5.5939769173920668</v>
      </c>
      <c r="AB1015" s="32">
        <f>LN(Data[[#This Row],[NVActual]]/Data[[#This Row],[Metcalfe
(n^2)]])</f>
        <v>-1.1114514099285655</v>
      </c>
      <c r="AC1015" s="34">
        <f>1+Data[[#This Row],[MA'[NVMetcalfe calc']]]/((Data[[#This Row],[NVM_norm
(scaled)]]-Data[[#This Row],[NV_fund.]])/2)</f>
        <v>-25648718747.824837</v>
      </c>
    </row>
    <row r="1016" spans="1:29" x14ac:dyDescent="0.2">
      <c r="A1016" s="23">
        <v>43160</v>
      </c>
      <c r="B1016" s="24">
        <v>184695000427.06601</v>
      </c>
      <c r="C1016" s="24">
        <f t="shared" si="121"/>
        <v>159821121008.9874</v>
      </c>
      <c r="D1016" s="25">
        <f>LN(Data[[#This Row],[NVActual]])</f>
        <v>25.941971655171631</v>
      </c>
      <c r="E1016" s="26">
        <v>821011</v>
      </c>
      <c r="F1016" s="40">
        <f>Data[[#This Row],[DAA 
(n)]]^2</f>
        <v>674059062121</v>
      </c>
      <c r="G1016" s="41">
        <f t="shared" si="122"/>
        <v>614125513712.19995</v>
      </c>
      <c r="H1016" s="28">
        <f>LN(Data[[#This Row],[Metcalfe
(n^2)]])</f>
        <v>27.236583573279145</v>
      </c>
      <c r="I1016" s="42">
        <f t="shared" si="123"/>
        <v>27.114346171347879</v>
      </c>
      <c r="J1016" s="40">
        <f>Data[[#This Row],[DAA 
(n)]]*LN(Data[[#This Row],[DAA 
(n)]])</f>
        <v>11180767.358040743</v>
      </c>
      <c r="K1016" s="40">
        <f t="shared" si="124"/>
        <v>10559714.974323135</v>
      </c>
      <c r="L1016" s="29">
        <f>LN(Data[[#This Row],[MA'[n*ln(n)']
30d]])</f>
        <v>16.172556844810238</v>
      </c>
      <c r="M1016" s="43">
        <f t="shared" si="125"/>
        <v>16.287719241737296</v>
      </c>
      <c r="N1016" s="40">
        <f>Data[[#This Row],[DAA 
(n)]]^1.5</f>
        <v>743915253.67546058</v>
      </c>
      <c r="O1016" s="40">
        <f t="shared" si="126"/>
        <v>690036101.76575112</v>
      </c>
      <c r="P1016" s="43">
        <f>LN(Data[[#This Row],[MA'[n^1.5']]])</f>
        <v>20.352254475586502</v>
      </c>
      <c r="Q1016" s="43">
        <f t="shared" si="127"/>
        <v>20.513676382973077</v>
      </c>
      <c r="R1016" s="30">
        <f>$O$1+$O$2*Data[[#This Row],[MA'[ln(n^2)']]]</f>
        <v>27.114346171347879</v>
      </c>
      <c r="S1016" s="30">
        <f>$Q$1+$Q$2*Data[[#This Row],[MA'[ln(n*ln(n))']]]</f>
        <v>23.394736748866535</v>
      </c>
      <c r="T1016" s="31">
        <f>$O$3*Data[[#This Row],[Metcalfe
(n^2)]]</f>
        <v>350510712302.91998</v>
      </c>
      <c r="U1016" s="31">
        <f t="shared" si="128"/>
        <v>319345267130.34393</v>
      </c>
      <c r="V1016" s="30">
        <f>LN(Data[[#This Row],[MA'[NVA']
30d]]/Data[[#This Row],[MA'[NVMetcalfe calc']]])</f>
        <v>-0.69221766345746272</v>
      </c>
      <c r="W1016" s="30">
        <f>$Q$3+Data[[#This Row],[NVM
(scaled)]]/((Data[[#This Row],[Upper Bound]]-Data[[#This Row],[Lower Bound]])/2)</f>
        <v>0.21780088722558094</v>
      </c>
      <c r="X1016" s="30">
        <f>(Data[[#This Row],[Upper Bound]]+Data[[#This Row],[Lower Bound]])/2</f>
        <v>25.254541460107205</v>
      </c>
      <c r="Y1016" s="29">
        <f>LN(Data[[#This Row],[NVActual]]/Data[[#This Row],[MA'[n^2']
30d]])</f>
        <v>-1.2014935087577654</v>
      </c>
      <c r="Z1016" s="29">
        <f>LN(Data[[#This Row],[NVActual]]/Data[[#This Row],[MA'[n*ln(n)']
30d]])</f>
        <v>9.7694148103613934</v>
      </c>
      <c r="AA1016" s="29">
        <f>LN(Data[[#This Row],[NVActual]]/Data[[#This Row],[MA'[n^1.5']]])</f>
        <v>5.589717179585131</v>
      </c>
      <c r="AB1016" s="29">
        <f>LN(Data[[#This Row],[NVActual]]/Data[[#This Row],[Metcalfe
(n^2)]])</f>
        <v>-1.2946119181075102</v>
      </c>
      <c r="AC1016" s="26">
        <f>1+Data[[#This Row],[MA'[NVMetcalfe calc']]]/((Data[[#This Row],[NVM_norm
(scaled)]]-Data[[#This Row],[NV_fund.]])/2)</f>
        <v>-25510131096.195663</v>
      </c>
    </row>
    <row r="1017" spans="1:29" x14ac:dyDescent="0.2">
      <c r="A1017" s="23">
        <v>43159</v>
      </c>
      <c r="B1017" s="24">
        <v>174178293703.52701</v>
      </c>
      <c r="C1017" s="24">
        <f t="shared" si="121"/>
        <v>159291351966.91043</v>
      </c>
      <c r="D1017" s="25">
        <f>LN(Data[[#This Row],[NVActual]])</f>
        <v>25.883345287995418</v>
      </c>
      <c r="E1017" s="26">
        <v>817155</v>
      </c>
      <c r="F1017" s="40">
        <f>Data[[#This Row],[DAA 
(n)]]^2</f>
        <v>667742294025</v>
      </c>
      <c r="G1017" s="41">
        <f t="shared" si="122"/>
        <v>615468134449</v>
      </c>
      <c r="H1017" s="28">
        <f>LN(Data[[#This Row],[Metcalfe
(n^2)]])</f>
        <v>27.227168148660233</v>
      </c>
      <c r="I1017" s="42">
        <f t="shared" si="123"/>
        <v>27.116280773391097</v>
      </c>
      <c r="J1017" s="40">
        <f>Data[[#This Row],[DAA 
(n)]]*LN(Data[[#This Row],[DAA 
(n)]])</f>
        <v>11124408.294259226</v>
      </c>
      <c r="K1017" s="40">
        <f t="shared" si="124"/>
        <v>10571506.142158756</v>
      </c>
      <c r="L1017" s="29">
        <f>LN(Data[[#This Row],[MA'[n*ln(n)']
30d]])</f>
        <v>16.173672839857982</v>
      </c>
      <c r="M1017" s="43">
        <f t="shared" si="125"/>
        <v>16.297101453241758</v>
      </c>
      <c r="N1017" s="40">
        <f>Data[[#This Row],[DAA 
(n)]]^1.5</f>
        <v>738680549.54357421</v>
      </c>
      <c r="O1017" s="40">
        <f t="shared" si="126"/>
        <v>691139323.37210846</v>
      </c>
      <c r="P1017" s="43">
        <f>LN(Data[[#This Row],[MA'[n^1.5']]])</f>
        <v>20.353851987127616</v>
      </c>
      <c r="Q1017" s="43">
        <f t="shared" si="127"/>
        <v>20.52682173019388</v>
      </c>
      <c r="R1017" s="30">
        <f>$O$1+$O$2*Data[[#This Row],[MA'[ln(n^2)']]]</f>
        <v>27.116280773391097</v>
      </c>
      <c r="S1017" s="30">
        <f>$Q$1+$Q$2*Data[[#This Row],[MA'[ln(n*ln(n))']]]</f>
        <v>23.4102173978489</v>
      </c>
      <c r="T1017" s="31">
        <f>$O$3*Data[[#This Row],[Metcalfe
(n^2)]]</f>
        <v>347225992893</v>
      </c>
      <c r="U1017" s="31">
        <f t="shared" si="128"/>
        <v>320043429913.47992</v>
      </c>
      <c r="V1017" s="30">
        <f>LN(Data[[#This Row],[MA'[NVA']
30d]]/Data[[#This Row],[MA'[NVMetcalfe calc']]])</f>
        <v>-0.69772177733767127</v>
      </c>
      <c r="W1017" s="30">
        <f>$Q$3+Data[[#This Row],[NVM
(scaled)]]/((Data[[#This Row],[Upper Bound]]-Data[[#This Row],[Lower Bound]])/2)</f>
        <v>0.21347013170782886</v>
      </c>
      <c r="X1017" s="30">
        <f>(Data[[#This Row],[Upper Bound]]+Data[[#This Row],[Lower Bound]])/2</f>
        <v>25.263249085619996</v>
      </c>
      <c r="Y1017" s="32">
        <f>LN(Data[[#This Row],[NVActual]]/Data[[#This Row],[MA'[n^2']
30d]])</f>
        <v>-1.2623037214221333</v>
      </c>
      <c r="Z1017" s="32">
        <f>LN(Data[[#This Row],[NVActual]]/Data[[#This Row],[MA'[n*ln(n)']
30d]])</f>
        <v>9.7096724481374359</v>
      </c>
      <c r="AA1017" s="32">
        <f>LN(Data[[#This Row],[NVActual]]/Data[[#This Row],[MA'[n^1.5']]])</f>
        <v>5.5294933008678049</v>
      </c>
      <c r="AB1017" s="32">
        <f>LN(Data[[#This Row],[NVActual]]/Data[[#This Row],[Metcalfe
(n^2)]])</f>
        <v>-1.3438228606648139</v>
      </c>
      <c r="AC1017" s="34">
        <f>1+Data[[#This Row],[MA'[NVMetcalfe calc']]]/((Data[[#This Row],[NVM_norm
(scaled)]]-Data[[#This Row],[NV_fund.]])/2)</f>
        <v>-25552595133.856224</v>
      </c>
    </row>
    <row r="1018" spans="1:29" x14ac:dyDescent="0.2">
      <c r="A1018" s="23">
        <v>43158</v>
      </c>
      <c r="B1018" s="24">
        <v>180003787068.30099</v>
      </c>
      <c r="C1018" s="24">
        <f t="shared" si="121"/>
        <v>159764758718.1926</v>
      </c>
      <c r="D1018" s="25">
        <f>LN(Data[[#This Row],[NVActual]])</f>
        <v>25.916243726883639</v>
      </c>
      <c r="E1018" s="26">
        <v>699046</v>
      </c>
      <c r="F1018" s="40">
        <f>Data[[#This Row],[DAA 
(n)]]^2</f>
        <v>488665310116</v>
      </c>
      <c r="G1018" s="41">
        <f t="shared" si="122"/>
        <v>613242776411.5</v>
      </c>
      <c r="H1018" s="28">
        <f>LN(Data[[#This Row],[Metcalfe
(n^2)]])</f>
        <v>26.91494365469649</v>
      </c>
      <c r="I1018" s="42">
        <f t="shared" si="123"/>
        <v>27.11276950433577</v>
      </c>
      <c r="J1018" s="40">
        <f>Data[[#This Row],[DAA 
(n)]]*LN(Data[[#This Row],[DAA 
(n)]])</f>
        <v>9407391.8510204814</v>
      </c>
      <c r="K1018" s="40">
        <f t="shared" si="124"/>
        <v>10551120.13786</v>
      </c>
      <c r="L1018" s="29">
        <f>LN(Data[[#This Row],[MA'[n*ln(n)']
30d]])</f>
        <v>16.171742586455007</v>
      </c>
      <c r="M1018" s="43">
        <f t="shared" si="125"/>
        <v>16.306635540767974</v>
      </c>
      <c r="N1018" s="40">
        <f>Data[[#This Row],[DAA 
(n)]]^1.5</f>
        <v>584465166.09234357</v>
      </c>
      <c r="O1018" s="40">
        <f t="shared" si="126"/>
        <v>689268901.50441992</v>
      </c>
      <c r="P1018" s="43">
        <f>LN(Data[[#This Row],[MA'[n^1.5']]])</f>
        <v>20.351142030784761</v>
      </c>
      <c r="Q1018" s="43">
        <f t="shared" si="127"/>
        <v>20.540166669368432</v>
      </c>
      <c r="R1018" s="30">
        <f>$O$1+$O$2*Data[[#This Row],[MA'[ln(n^2)']]]</f>
        <v>27.11276950433577</v>
      </c>
      <c r="S1018" s="30">
        <f>$Q$1+$Q$2*Data[[#This Row],[MA'[ln(n*ln(n))']]]</f>
        <v>23.425948642267155</v>
      </c>
      <c r="T1018" s="31">
        <f>$O$3*Data[[#This Row],[Metcalfe
(n^2)]]</f>
        <v>254105961260.32001</v>
      </c>
      <c r="U1018" s="31">
        <f t="shared" si="128"/>
        <v>318886243733.97992</v>
      </c>
      <c r="V1018" s="30">
        <f>LN(Data[[#This Row],[MA'[NVA']
30d]]/Data[[#This Row],[MA'[NVMetcalfe calc']]])</f>
        <v>-0.69113196113952757</v>
      </c>
      <c r="W1018" s="30">
        <f>$Q$3+Data[[#This Row],[NVM
(scaled)]]/((Data[[#This Row],[Upper Bound]]-Data[[#This Row],[Lower Bound]])/2)</f>
        <v>0.21507971664685394</v>
      </c>
      <c r="X1018" s="30">
        <f>(Data[[#This Row],[Upper Bound]]+Data[[#This Row],[Lower Bound]])/2</f>
        <v>25.269359073301462</v>
      </c>
      <c r="Y1018" s="29">
        <f>LN(Data[[#This Row],[NVActual]]/Data[[#This Row],[MA'[n^2']
30d]])</f>
        <v>-1.2257830139416175</v>
      </c>
      <c r="Z1018" s="29">
        <f>LN(Data[[#This Row],[NVActual]]/Data[[#This Row],[MA'[n*ln(n)']
30d]])</f>
        <v>9.7445011404286319</v>
      </c>
      <c r="AA1018" s="29">
        <f>LN(Data[[#This Row],[NVActual]]/Data[[#This Row],[MA'[n^1.5']]])</f>
        <v>5.5651016960988757</v>
      </c>
      <c r="AB1018" s="29">
        <f>LN(Data[[#This Row],[NVActual]]/Data[[#This Row],[Metcalfe
(n^2)]])</f>
        <v>-0.99869992781285033</v>
      </c>
      <c r="AC1018" s="26">
        <f>1+Data[[#This Row],[MA'[NVMetcalfe calc']]]/((Data[[#This Row],[NVM_norm
(scaled)]]-Data[[#This Row],[NV_fund.]])/2)</f>
        <v>-25455630887.004871</v>
      </c>
    </row>
    <row r="1019" spans="1:29" x14ac:dyDescent="0.2">
      <c r="A1019" s="23">
        <v>43157</v>
      </c>
      <c r="B1019" s="24">
        <v>174219576590.30099</v>
      </c>
      <c r="C1019" s="24">
        <f t="shared" si="121"/>
        <v>160331638755.99155</v>
      </c>
      <c r="D1019" s="25">
        <f>LN(Data[[#This Row],[NVActual]])</f>
        <v>25.883582275017943</v>
      </c>
      <c r="E1019" s="26">
        <v>688379</v>
      </c>
      <c r="F1019" s="40">
        <f>Data[[#This Row],[DAA 
(n)]]^2</f>
        <v>473865647641</v>
      </c>
      <c r="G1019" s="41">
        <f t="shared" si="122"/>
        <v>616497710591.66663</v>
      </c>
      <c r="H1019" s="28">
        <f>LN(Data[[#This Row],[Metcalfe
(n^2)]])</f>
        <v>26.884189674668345</v>
      </c>
      <c r="I1019" s="42">
        <f t="shared" si="123"/>
        <v>27.118842055375069</v>
      </c>
      <c r="J1019" s="40">
        <f>Data[[#This Row],[DAA 
(n)]]*LN(Data[[#This Row],[DAA 
(n)]])</f>
        <v>9253255.8020292614</v>
      </c>
      <c r="K1019" s="40">
        <f t="shared" si="124"/>
        <v>10583349.792736765</v>
      </c>
      <c r="L1019" s="29">
        <f>LN(Data[[#This Row],[MA'[n*ln(n)']
30d]])</f>
        <v>16.174792549852878</v>
      </c>
      <c r="M1019" s="43">
        <f t="shared" si="125"/>
        <v>16.316492124766842</v>
      </c>
      <c r="N1019" s="40">
        <f>Data[[#This Row],[DAA 
(n)]]^1.5</f>
        <v>571138477.65446854</v>
      </c>
      <c r="O1019" s="40">
        <f t="shared" si="126"/>
        <v>692121221.07366359</v>
      </c>
      <c r="P1019" s="43">
        <f>LN(Data[[#This Row],[MA'[n^1.5']]])</f>
        <v>20.355271673202544</v>
      </c>
      <c r="Q1019" s="43">
        <f t="shared" si="127"/>
        <v>20.553939942449833</v>
      </c>
      <c r="R1019" s="30">
        <f>$O$1+$O$2*Data[[#This Row],[MA'[ln(n^2)']]]</f>
        <v>27.118842055375069</v>
      </c>
      <c r="S1019" s="30">
        <f>$Q$1+$Q$2*Data[[#This Row],[MA'[ln(n*ln(n))']]]</f>
        <v>23.442212005865287</v>
      </c>
      <c r="T1019" s="31">
        <f>$O$3*Data[[#This Row],[Metcalfe
(n^2)]]</f>
        <v>246410136773.32001</v>
      </c>
      <c r="U1019" s="31">
        <f t="shared" si="128"/>
        <v>320578809507.66675</v>
      </c>
      <c r="V1019" s="30">
        <f>LN(Data[[#This Row],[MA'[NVA']
30d]]/Data[[#This Row],[MA'[NVMetcalfe calc']]])</f>
        <v>-0.69288372934077325</v>
      </c>
      <c r="W1019" s="30">
        <f>$Q$3+Data[[#This Row],[NVM
(scaled)]]/((Data[[#This Row],[Upper Bound]]-Data[[#This Row],[Lower Bound]])/2)</f>
        <v>0.2130875992360679</v>
      </c>
      <c r="X1019" s="30">
        <f>(Data[[#This Row],[Upper Bound]]+Data[[#This Row],[Lower Bound]])/2</f>
        <v>25.280527030620178</v>
      </c>
      <c r="Y1019" s="32">
        <f>LN(Data[[#This Row],[NVActual]]/Data[[#This Row],[MA'[n^2']
30d]])</f>
        <v>-1.2637381709682538</v>
      </c>
      <c r="Z1019" s="32">
        <f>LN(Data[[#This Row],[NVActual]]/Data[[#This Row],[MA'[n*ln(n)']
30d]])</f>
        <v>9.7087897251650652</v>
      </c>
      <c r="AA1019" s="32">
        <f>LN(Data[[#This Row],[NVActual]]/Data[[#This Row],[MA'[n^1.5']]])</f>
        <v>5.5283106018153996</v>
      </c>
      <c r="AB1019" s="32">
        <f>LN(Data[[#This Row],[NVActual]]/Data[[#This Row],[Metcalfe
(n^2)]])</f>
        <v>-1.0006073996504012</v>
      </c>
      <c r="AC1019" s="34">
        <f>1+Data[[#This Row],[MA'[NVMetcalfe calc']]]/((Data[[#This Row],[NVM_norm
(scaled)]]-Data[[#This Row],[NV_fund.]])/2)</f>
        <v>-25577307995.309048</v>
      </c>
    </row>
    <row r="1020" spans="1:29" x14ac:dyDescent="0.2">
      <c r="A1020" s="23">
        <v>43156</v>
      </c>
      <c r="B1020" s="24">
        <v>161922182080.229</v>
      </c>
      <c r="C1020" s="24">
        <f t="shared" si="121"/>
        <v>160915738554.78827</v>
      </c>
      <c r="D1020" s="25">
        <f>LN(Data[[#This Row],[NVActual]])</f>
        <v>25.810381699240708</v>
      </c>
      <c r="E1020" s="26">
        <v>526879</v>
      </c>
      <c r="F1020" s="40">
        <f>Data[[#This Row],[DAA 
(n)]]^2</f>
        <v>277601480641</v>
      </c>
      <c r="G1020" s="41">
        <f t="shared" si="122"/>
        <v>625403705856.96667</v>
      </c>
      <c r="H1020" s="28">
        <f>LN(Data[[#This Row],[Metcalfe
(n^2)]])</f>
        <v>26.349452399286019</v>
      </c>
      <c r="I1020" s="42">
        <f t="shared" si="123"/>
        <v>27.133746661933557</v>
      </c>
      <c r="J1020" s="40">
        <f>Data[[#This Row],[DAA 
(n)]]*LN(Data[[#This Row],[DAA 
(n)]])</f>
        <v>6941486.5653417092</v>
      </c>
      <c r="K1020" s="40">
        <f t="shared" si="124"/>
        <v>10667039.604083054</v>
      </c>
      <c r="L1020" s="29">
        <f>LN(Data[[#This Row],[MA'[n*ln(n)']
30d]])</f>
        <v>16.18266913436749</v>
      </c>
      <c r="M1020" s="43">
        <f t="shared" si="125"/>
        <v>16.32662653278614</v>
      </c>
      <c r="N1020" s="40">
        <f>Data[[#This Row],[DAA 
(n)]]^1.5</f>
        <v>382442663.04721987</v>
      </c>
      <c r="O1020" s="40">
        <f t="shared" si="126"/>
        <v>699706603.54591978</v>
      </c>
      <c r="P1020" s="43">
        <f>LN(Data[[#This Row],[MA'[n^1.5']]])</f>
        <v>20.366171667353338</v>
      </c>
      <c r="Q1020" s="43">
        <f t="shared" si="127"/>
        <v>20.568081131239353</v>
      </c>
      <c r="R1020" s="30">
        <f>$O$1+$O$2*Data[[#This Row],[MA'[ln(n^2)']]]</f>
        <v>27.133746661933557</v>
      </c>
      <c r="S1020" s="30">
        <f>$Q$1+$Q$2*Data[[#This Row],[MA'[ln(n*ln(n))']]]</f>
        <v>23.45893377909713</v>
      </c>
      <c r="T1020" s="31">
        <f>$O$3*Data[[#This Row],[Metcalfe
(n^2)]]</f>
        <v>144352769933.32001</v>
      </c>
      <c r="U1020" s="31">
        <f t="shared" si="128"/>
        <v>325209927045.62274</v>
      </c>
      <c r="V1020" s="30">
        <f>LN(Data[[#This Row],[MA'[NVA']
30d]]/Data[[#This Row],[MA'[NVMetcalfe calc']]])</f>
        <v>-0.70359003820979704</v>
      </c>
      <c r="W1020" s="30">
        <f>$Q$3+Data[[#This Row],[NVM
(scaled)]]/((Data[[#This Row],[Upper Bound]]-Data[[#This Row],[Lower Bound]])/2)</f>
        <v>0.20707435962468557</v>
      </c>
      <c r="X1020" s="30">
        <f>(Data[[#This Row],[Upper Bound]]+Data[[#This Row],[Lower Bound]])/2</f>
        <v>25.296340220515344</v>
      </c>
      <c r="Y1020" s="29">
        <f>LN(Data[[#This Row],[NVActual]]/Data[[#This Row],[MA'[n^2']
30d]])</f>
        <v>-1.3512815082906653</v>
      </c>
      <c r="Z1020" s="29">
        <f>LN(Data[[#This Row],[NVActual]]/Data[[#This Row],[MA'[n*ln(n)']
30d]])</f>
        <v>9.6277125648732174</v>
      </c>
      <c r="AA1020" s="29">
        <f>LN(Data[[#This Row],[NVActual]]/Data[[#This Row],[MA'[n^1.5']]])</f>
        <v>5.4442100318873674</v>
      </c>
      <c r="AB1020" s="29">
        <f>LN(Data[[#This Row],[NVActual]]/Data[[#This Row],[Metcalfe
(n^2)]])</f>
        <v>-0.5390707000453111</v>
      </c>
      <c r="AC1020" s="26">
        <f>1+Data[[#This Row],[MA'[NVMetcalfe calc']]]/((Data[[#This Row],[NVM_norm
(scaled)]]-Data[[#This Row],[NV_fund.]])/2)</f>
        <v>-25924228220.644577</v>
      </c>
    </row>
    <row r="1021" spans="1:29" x14ac:dyDescent="0.2">
      <c r="A1021" s="23">
        <v>43155</v>
      </c>
      <c r="B1021" s="24">
        <v>163267662414.85199</v>
      </c>
      <c r="C1021" s="24">
        <f t="shared" si="121"/>
        <v>161708808841.0455</v>
      </c>
      <c r="D1021" s="25">
        <f>LN(Data[[#This Row],[NVActual]])</f>
        <v>25.818656791684582</v>
      </c>
      <c r="E1021" s="26">
        <v>690001</v>
      </c>
      <c r="F1021" s="40">
        <f>Data[[#This Row],[DAA 
(n)]]^2</f>
        <v>476101380001</v>
      </c>
      <c r="G1021" s="41">
        <f t="shared" si="122"/>
        <v>637860183396.96667</v>
      </c>
      <c r="H1021" s="28">
        <f>LN(Data[[#This Row],[Metcalfe
(n^2)]])</f>
        <v>26.888896651695507</v>
      </c>
      <c r="I1021" s="42">
        <f t="shared" si="123"/>
        <v>27.162172574102041</v>
      </c>
      <c r="J1021" s="40">
        <f>Data[[#This Row],[DAA 
(n)]]*LN(Data[[#This Row],[DAA 
(n)]])</f>
        <v>9276682.7892832756</v>
      </c>
      <c r="K1021" s="40">
        <f t="shared" si="124"/>
        <v>10801539.856646428</v>
      </c>
      <c r="L1021" s="29">
        <f>LN(Data[[#This Row],[MA'[n*ln(n)']
30d]])</f>
        <v>16.195199261250096</v>
      </c>
      <c r="M1021" s="43">
        <f t="shared" si="125"/>
        <v>16.33665634575593</v>
      </c>
      <c r="N1021" s="40">
        <f>Data[[#This Row],[DAA 
(n)]]^1.5</f>
        <v>573158292.53537798</v>
      </c>
      <c r="O1021" s="40">
        <f t="shared" si="126"/>
        <v>711124942.44774055</v>
      </c>
      <c r="P1021" s="43">
        <f>LN(Data[[#This Row],[MA'[n^1.5']]])</f>
        <v>20.382358700103797</v>
      </c>
      <c r="Q1021" s="43">
        <f t="shared" si="127"/>
        <v>20.58206895222601</v>
      </c>
      <c r="R1021" s="30">
        <f>$O$1+$O$2*Data[[#This Row],[MA'[ln(n^2)']]]</f>
        <v>27.162172574102041</v>
      </c>
      <c r="S1021" s="30">
        <f>$Q$1+$Q$2*Data[[#This Row],[MA'[ln(n*ln(n))']]]</f>
        <v>23.475482970497282</v>
      </c>
      <c r="T1021" s="31">
        <f>$O$3*Data[[#This Row],[Metcalfe
(n^2)]]</f>
        <v>247572717600.52002</v>
      </c>
      <c r="U1021" s="31">
        <f t="shared" si="128"/>
        <v>331687295366.42273</v>
      </c>
      <c r="V1021" s="30">
        <f>LN(Data[[#This Row],[MA'[NVA']
30d]]/Data[[#This Row],[MA'[NVMetcalfe calc']]])</f>
        <v>-0.71839540209742914</v>
      </c>
      <c r="W1021" s="30">
        <f>$Q$3+Data[[#This Row],[NVM
(scaled)]]/((Data[[#This Row],[Upper Bound]]-Data[[#This Row],[Lower Bound]])/2)</f>
        <v>0.20027616678388166</v>
      </c>
      <c r="X1021" s="30">
        <f>(Data[[#This Row],[Upper Bound]]+Data[[#This Row],[Lower Bound]])/2</f>
        <v>25.318827772299663</v>
      </c>
      <c r="Y1021" s="32">
        <f>LN(Data[[#This Row],[NVActual]]/Data[[#This Row],[MA'[n^2']
30d]])</f>
        <v>-1.3627281563095097</v>
      </c>
      <c r="Z1021" s="32">
        <f>LN(Data[[#This Row],[NVActual]]/Data[[#This Row],[MA'[n*ln(n)']
30d]])</f>
        <v>9.623457530434484</v>
      </c>
      <c r="AA1021" s="32">
        <f>LN(Data[[#This Row],[NVActual]]/Data[[#This Row],[MA'[n^1.5']]])</f>
        <v>5.4362980915807837</v>
      </c>
      <c r="AB1021" s="32">
        <f>LN(Data[[#This Row],[NVActual]]/Data[[#This Row],[Metcalfe
(n^2)]])</f>
        <v>-1.0702398600109271</v>
      </c>
      <c r="AC1021" s="34">
        <f>1+Data[[#This Row],[MA'[NVMetcalfe calc']]]/((Data[[#This Row],[NVM_norm
(scaled)]]-Data[[#This Row],[NV_fund.]])/2)</f>
        <v>-26409746912.39986</v>
      </c>
    </row>
    <row r="1022" spans="1:29" x14ac:dyDescent="0.2">
      <c r="A1022" s="23">
        <v>43154</v>
      </c>
      <c r="B1022" s="24">
        <v>171658788804.37601</v>
      </c>
      <c r="C1022" s="24">
        <f t="shared" si="121"/>
        <v>162514886132.8576</v>
      </c>
      <c r="D1022" s="25">
        <f>LN(Data[[#This Row],[NVActual]])</f>
        <v>25.868774557429091</v>
      </c>
      <c r="E1022" s="26">
        <v>732287</v>
      </c>
      <c r="F1022" s="40">
        <f>Data[[#This Row],[DAA 
(n)]]^2</f>
        <v>536244250369</v>
      </c>
      <c r="G1022" s="41">
        <f t="shared" si="122"/>
        <v>646302321824.96667</v>
      </c>
      <c r="H1022" s="28">
        <f>LN(Data[[#This Row],[Metcalfe
(n^2)]])</f>
        <v>27.007855585208546</v>
      </c>
      <c r="I1022" s="42">
        <f t="shared" si="123"/>
        <v>27.176390714381501</v>
      </c>
      <c r="J1022" s="40">
        <f>Data[[#This Row],[DAA 
(n)]]*LN(Data[[#This Row],[DAA 
(n)]])</f>
        <v>9888750.7714628056</v>
      </c>
      <c r="K1022" s="40">
        <f t="shared" si="124"/>
        <v>10881120.074375192</v>
      </c>
      <c r="L1022" s="29">
        <f>LN(Data[[#This Row],[MA'[n*ln(n)']
30d]])</f>
        <v>16.202539742105714</v>
      </c>
      <c r="M1022" s="43">
        <f t="shared" si="125"/>
        <v>16.3465295124502</v>
      </c>
      <c r="N1022" s="40">
        <f>Data[[#This Row],[DAA 
(n)]]^1.5</f>
        <v>626645588.32721639</v>
      </c>
      <c r="O1022" s="40">
        <f t="shared" si="126"/>
        <v>718327656.29577446</v>
      </c>
      <c r="P1022" s="43">
        <f>LN(Data[[#This Row],[MA'[n^1.5']]])</f>
        <v>20.392436368734256</v>
      </c>
      <c r="Q1022" s="43">
        <f t="shared" si="127"/>
        <v>20.59586210557346</v>
      </c>
      <c r="R1022" s="30">
        <f>$O$1+$O$2*Data[[#This Row],[MA'[ln(n^2)']]]</f>
        <v>27.176390714381501</v>
      </c>
      <c r="S1022" s="30">
        <f>$Q$1+$Q$2*Data[[#This Row],[MA'[ln(n*ln(n))']]]</f>
        <v>23.491773695542829</v>
      </c>
      <c r="T1022" s="31">
        <f>$O$3*Data[[#This Row],[Metcalfe
(n^2)]]</f>
        <v>278847010191.88</v>
      </c>
      <c r="U1022" s="31">
        <f t="shared" si="128"/>
        <v>336077207348.98273</v>
      </c>
      <c r="V1022" s="30">
        <f>LN(Data[[#This Row],[MA'[NVA']
30d]]/Data[[#This Row],[MA'[NVMetcalfe calc']]])</f>
        <v>-0.72657131279812881</v>
      </c>
      <c r="W1022" s="30">
        <f>$Q$3+Data[[#This Row],[NVM
(scaled)]]/((Data[[#This Row],[Upper Bound]]-Data[[#This Row],[Lower Bound]])/2)</f>
        <v>0.19561908655183291</v>
      </c>
      <c r="X1022" s="30">
        <f>(Data[[#This Row],[Upper Bound]]+Data[[#This Row],[Lower Bound]])/2</f>
        <v>25.334082204962165</v>
      </c>
      <c r="Y1022" s="29">
        <f>LN(Data[[#This Row],[NVActual]]/Data[[#This Row],[MA'[n^2']
30d]])</f>
        <v>-1.3257586642676724</v>
      </c>
      <c r="Z1022" s="29">
        <f>LN(Data[[#This Row],[NVActual]]/Data[[#This Row],[MA'[n*ln(n)']
30d]])</f>
        <v>9.6662348153233797</v>
      </c>
      <c r="AA1022" s="29">
        <f>LN(Data[[#This Row],[NVActual]]/Data[[#This Row],[MA'[n^1.5']]])</f>
        <v>5.4763381886948368</v>
      </c>
      <c r="AB1022" s="29">
        <f>LN(Data[[#This Row],[NVActual]]/Data[[#This Row],[Metcalfe
(n^2)]])</f>
        <v>-1.1390810277794543</v>
      </c>
      <c r="AC1022" s="26">
        <f>1+Data[[#This Row],[MA'[NVMetcalfe calc']]]/((Data[[#This Row],[NVM_norm
(scaled)]]-Data[[#This Row],[NV_fund.]])/2)</f>
        <v>-26738087030.490337</v>
      </c>
    </row>
    <row r="1023" spans="1:29" x14ac:dyDescent="0.2">
      <c r="A1023" s="23">
        <v>43153</v>
      </c>
      <c r="B1023" s="24">
        <v>166635079326.418</v>
      </c>
      <c r="C1023" s="24">
        <f t="shared" si="121"/>
        <v>163092616008.0513</v>
      </c>
      <c r="D1023" s="25">
        <f>LN(Data[[#This Row],[NVActual]])</f>
        <v>25.839072104697049</v>
      </c>
      <c r="E1023" s="26">
        <v>719848</v>
      </c>
      <c r="F1023" s="40">
        <f>Data[[#This Row],[DAA 
(n)]]^2</f>
        <v>518181143104</v>
      </c>
      <c r="G1023" s="41">
        <f t="shared" si="122"/>
        <v>657891313075.6333</v>
      </c>
      <c r="H1023" s="28">
        <f>LN(Data[[#This Row],[Metcalfe
(n^2)]])</f>
        <v>26.973590715188077</v>
      </c>
      <c r="I1023" s="42">
        <f t="shared" si="123"/>
        <v>27.19304971474395</v>
      </c>
      <c r="J1023" s="40">
        <f>Data[[#This Row],[DAA 
(n)]]*LN(Data[[#This Row],[DAA 
(n)]])</f>
        <v>9708442.6645733528</v>
      </c>
      <c r="K1023" s="40">
        <f t="shared" si="124"/>
        <v>10982524.412556294</v>
      </c>
      <c r="L1023" s="29">
        <f>LN(Data[[#This Row],[MA'[n*ln(n)']
30d]])</f>
        <v>16.211815877689268</v>
      </c>
      <c r="M1023" s="43">
        <f t="shared" si="125"/>
        <v>16.356222693377124</v>
      </c>
      <c r="N1023" s="40">
        <f>Data[[#This Row],[DAA 
(n)]]^1.5</f>
        <v>610746804.74082434</v>
      </c>
      <c r="O1023" s="40">
        <f t="shared" si="126"/>
        <v>727826359.77626061</v>
      </c>
      <c r="P1023" s="43">
        <f>LN(Data[[#This Row],[MA'[n^1.5']]])</f>
        <v>20.405573060920457</v>
      </c>
      <c r="Q1023" s="43">
        <f t="shared" si="127"/>
        <v>20.609403127466884</v>
      </c>
      <c r="R1023" s="30">
        <f>$O$1+$O$2*Data[[#This Row],[MA'[ln(n^2)']]]</f>
        <v>27.19304971474395</v>
      </c>
      <c r="S1023" s="30">
        <f>$Q$1+$Q$2*Data[[#This Row],[MA'[ln(n*ln(n))']]]</f>
        <v>23.50776744407225</v>
      </c>
      <c r="T1023" s="31">
        <f>$O$3*Data[[#This Row],[Metcalfe
(n^2)]]</f>
        <v>269454194414.08002</v>
      </c>
      <c r="U1023" s="31">
        <f t="shared" si="128"/>
        <v>342103482799.32935</v>
      </c>
      <c r="V1023" s="30">
        <f>LN(Data[[#This Row],[MA'[NVA']
30d]]/Data[[#This Row],[MA'[NVMetcalfe calc']]])</f>
        <v>-0.74079503676596969</v>
      </c>
      <c r="W1023" s="30">
        <f>$Q$3+Data[[#This Row],[NVM
(scaled)]]/((Data[[#This Row],[Upper Bound]]-Data[[#This Row],[Lower Bound]])/2)</f>
        <v>0.18797107393298884</v>
      </c>
      <c r="X1023" s="30">
        <f>(Data[[#This Row],[Upper Bound]]+Data[[#This Row],[Lower Bound]])/2</f>
        <v>25.3504085794081</v>
      </c>
      <c r="Y1023" s="32">
        <f>LN(Data[[#This Row],[NVActual]]/Data[[#This Row],[MA'[n^2']
30d]])</f>
        <v>-1.3732334722347337</v>
      </c>
      <c r="Z1023" s="32">
        <f>LN(Data[[#This Row],[NVActual]]/Data[[#This Row],[MA'[n*ln(n)']
30d]])</f>
        <v>9.6272562270077824</v>
      </c>
      <c r="AA1023" s="32">
        <f>LN(Data[[#This Row],[NVActual]]/Data[[#This Row],[MA'[n^1.5']]])</f>
        <v>5.4334990437765951</v>
      </c>
      <c r="AB1023" s="32">
        <f>LN(Data[[#This Row],[NVActual]]/Data[[#This Row],[Metcalfe
(n^2)]])</f>
        <v>-1.1345186104910288</v>
      </c>
      <c r="AC1023" s="34">
        <f>1+Data[[#This Row],[MA'[NVMetcalfe calc']]]/((Data[[#This Row],[NVM_norm
(scaled)]]-Data[[#This Row],[NV_fund.]])/2)</f>
        <v>-27191601188.264023</v>
      </c>
    </row>
    <row r="1024" spans="1:29" x14ac:dyDescent="0.2">
      <c r="A1024" s="23">
        <v>43152</v>
      </c>
      <c r="B1024" s="24">
        <v>176478660073.81</v>
      </c>
      <c r="C1024" s="24">
        <f t="shared" si="121"/>
        <v>163616572456.14044</v>
      </c>
      <c r="D1024" s="25">
        <f>LN(Data[[#This Row],[NVActual]])</f>
        <v>25.896465799912637</v>
      </c>
      <c r="E1024" s="26">
        <v>713740</v>
      </c>
      <c r="F1024" s="40">
        <f>Data[[#This Row],[DAA 
(n)]]^2</f>
        <v>509424787600</v>
      </c>
      <c r="G1024" s="41">
        <f t="shared" si="122"/>
        <v>667225013274.03333</v>
      </c>
      <c r="H1024" s="28">
        <f>LN(Data[[#This Row],[Metcalfe
(n^2)]])</f>
        <v>26.956548058692658</v>
      </c>
      <c r="I1024" s="42">
        <f t="shared" si="123"/>
        <v>27.20745053069442</v>
      </c>
      <c r="J1024" s="40">
        <f>Data[[#This Row],[DAA 
(n)]]*LN(Data[[#This Row],[DAA 
(n)]])</f>
        <v>9619983.3057056479</v>
      </c>
      <c r="K1024" s="40">
        <f t="shared" si="124"/>
        <v>11066986.575468795</v>
      </c>
      <c r="L1024" s="29">
        <f>LN(Data[[#This Row],[MA'[n*ln(n)']
30d]])</f>
        <v>16.219477052222675</v>
      </c>
      <c r="M1024" s="43">
        <f t="shared" si="125"/>
        <v>16.365537094208953</v>
      </c>
      <c r="N1024" s="40">
        <f>Data[[#This Row],[DAA 
(n)]]^1.5</f>
        <v>602989923.54899609</v>
      </c>
      <c r="O1024" s="40">
        <f t="shared" si="126"/>
        <v>735616897.22365415</v>
      </c>
      <c r="P1024" s="43">
        <f>LN(Data[[#This Row],[MA'[n^1.5']]])</f>
        <v>20.41622002109899</v>
      </c>
      <c r="Q1024" s="43">
        <f t="shared" si="127"/>
        <v>20.622414992585373</v>
      </c>
      <c r="R1024" s="30">
        <f>$O$1+$O$2*Data[[#This Row],[MA'[ln(n^2)']]]</f>
        <v>27.20745053069442</v>
      </c>
      <c r="S1024" s="30">
        <f>$Q$1+$Q$2*Data[[#This Row],[MA'[ln(n*ln(n))']]]</f>
        <v>23.523136205444771</v>
      </c>
      <c r="T1024" s="31">
        <f>$O$3*Data[[#This Row],[Metcalfe
(n^2)]]</f>
        <v>264900889552</v>
      </c>
      <c r="U1024" s="31">
        <f t="shared" si="128"/>
        <v>346957006902.49725</v>
      </c>
      <c r="V1024" s="30">
        <f>LN(Data[[#This Row],[MA'[NVA']
30d]]/Data[[#This Row],[MA'[NVMetcalfe calc']]])</f>
        <v>-0.75167515518430594</v>
      </c>
      <c r="W1024" s="30">
        <f>$Q$3+Data[[#This Row],[NVM
(scaled)]]/((Data[[#This Row],[Upper Bound]]-Data[[#This Row],[Lower Bound]])/2)</f>
        <v>0.18195926903800602</v>
      </c>
      <c r="X1024" s="30">
        <f>(Data[[#This Row],[Upper Bound]]+Data[[#This Row],[Lower Bound]])/2</f>
        <v>25.365293368069594</v>
      </c>
      <c r="Y1024" s="29">
        <f>LN(Data[[#This Row],[NVActual]]/Data[[#This Row],[MA'[n^2']
30d]])</f>
        <v>-1.329927377294696</v>
      </c>
      <c r="Z1024" s="29">
        <f>LN(Data[[#This Row],[NVActual]]/Data[[#This Row],[MA'[n*ln(n)']
30d]])</f>
        <v>9.676988747689963</v>
      </c>
      <c r="AA1024" s="29">
        <f>LN(Data[[#This Row],[NVActual]]/Data[[#This Row],[MA'[n^1.5']]])</f>
        <v>5.4802457788136474</v>
      </c>
      <c r="AB1024" s="29">
        <f>LN(Data[[#This Row],[NVActual]]/Data[[#This Row],[Metcalfe
(n^2)]])</f>
        <v>-1.0600822587800185</v>
      </c>
      <c r="AC1024" s="26">
        <f>1+Data[[#This Row],[MA'[NVMetcalfe calc']]]/((Data[[#This Row],[NVM_norm
(scaled)]]-Data[[#This Row],[NV_fund.]])/2)</f>
        <v>-27554493422.159512</v>
      </c>
    </row>
    <row r="1025" spans="1:29" x14ac:dyDescent="0.2">
      <c r="A1025" s="23">
        <v>43151</v>
      </c>
      <c r="B1025" s="24">
        <v>189726399337.465</v>
      </c>
      <c r="C1025" s="24">
        <f t="shared" si="121"/>
        <v>163749966129.12891</v>
      </c>
      <c r="D1025" s="25">
        <f>LN(Data[[#This Row],[NVActual]])</f>
        <v>25.968848867818437</v>
      </c>
      <c r="E1025" s="26">
        <v>703065</v>
      </c>
      <c r="F1025" s="40">
        <f>Data[[#This Row],[DAA 
(n)]]^2</f>
        <v>494300394225</v>
      </c>
      <c r="G1025" s="41">
        <f t="shared" si="122"/>
        <v>680112509247.40002</v>
      </c>
      <c r="H1025" s="28">
        <f>LN(Data[[#This Row],[Metcalfe
(n^2)]])</f>
        <v>26.926409254800987</v>
      </c>
      <c r="I1025" s="42">
        <f t="shared" si="123"/>
        <v>27.226274318074086</v>
      </c>
      <c r="J1025" s="40">
        <f>Data[[#This Row],[DAA 
(n)]]*LN(Data[[#This Row],[DAA 
(n)]])</f>
        <v>9465507.9613633286</v>
      </c>
      <c r="K1025" s="40">
        <f t="shared" si="124"/>
        <v>11180513.77836368</v>
      </c>
      <c r="L1025" s="29">
        <f>LN(Data[[#This Row],[MA'[n*ln(n)']
30d]])</f>
        <v>16.229682979766242</v>
      </c>
      <c r="M1025" s="43">
        <f t="shared" si="125"/>
        <v>16.374739485856285</v>
      </c>
      <c r="N1025" s="40">
        <f>Data[[#This Row],[DAA 
(n)]]^1.5</f>
        <v>589512770.57057929</v>
      </c>
      <c r="O1025" s="40">
        <f t="shared" si="126"/>
        <v>746216486.05580497</v>
      </c>
      <c r="P1025" s="43">
        <f>LN(Data[[#This Row],[MA'[n^1.5']]])</f>
        <v>20.430526311854642</v>
      </c>
      <c r="Q1025" s="43">
        <f t="shared" si="127"/>
        <v>20.635264126573677</v>
      </c>
      <c r="R1025" s="30">
        <f>$O$1+$O$2*Data[[#This Row],[MA'[ln(n^2)']]]</f>
        <v>27.226274318074086</v>
      </c>
      <c r="S1025" s="30">
        <f>$Q$1+$Q$2*Data[[#This Row],[MA'[ln(n*ln(n))']]]</f>
        <v>23.53832015166287</v>
      </c>
      <c r="T1025" s="31">
        <f>$O$3*Data[[#This Row],[Metcalfe
(n^2)]]</f>
        <v>257036204997</v>
      </c>
      <c r="U1025" s="31">
        <f t="shared" si="128"/>
        <v>353658504808.64801</v>
      </c>
      <c r="V1025" s="30">
        <f>LN(Data[[#This Row],[MA'[NVA']
30d]]/Data[[#This Row],[MA'[NVMetcalfe calc']]])</f>
        <v>-0.76999110418261929</v>
      </c>
      <c r="W1025" s="30">
        <f>$Q$3+Data[[#This Row],[NVM
(scaled)]]/((Data[[#This Row],[Upper Bound]]-Data[[#This Row],[Lower Bound]])/2)</f>
        <v>0.17242913580897073</v>
      </c>
      <c r="X1025" s="30">
        <f>(Data[[#This Row],[Upper Bound]]+Data[[#This Row],[Lower Bound]])/2</f>
        <v>25.382297234868478</v>
      </c>
      <c r="Y1025" s="32">
        <f>LN(Data[[#This Row],[NVActual]]/Data[[#This Row],[MA'[n^2']
30d]])</f>
        <v>-1.2766752083875819</v>
      </c>
      <c r="Z1025" s="32">
        <f>LN(Data[[#This Row],[NVActual]]/Data[[#This Row],[MA'[n*ln(n)']
30d]])</f>
        <v>9.739165888052197</v>
      </c>
      <c r="AA1025" s="32">
        <f>LN(Data[[#This Row],[NVActual]]/Data[[#This Row],[MA'[n^1.5']]])</f>
        <v>5.5383225559637941</v>
      </c>
      <c r="AB1025" s="32">
        <f>LN(Data[[#This Row],[NVActual]]/Data[[#This Row],[Metcalfe
(n^2)]])</f>
        <v>-0.95756038698254708</v>
      </c>
      <c r="AC1025" s="34">
        <f>1+Data[[#This Row],[MA'[NVMetcalfe calc']]]/((Data[[#This Row],[NVM_norm
(scaled)]]-Data[[#This Row],[NV_fund.]])/2)</f>
        <v>-28057148367.962852</v>
      </c>
    </row>
    <row r="1026" spans="1:29" x14ac:dyDescent="0.2">
      <c r="A1026" s="23">
        <v>43150</v>
      </c>
      <c r="B1026" s="24">
        <v>188057385179.224</v>
      </c>
      <c r="C1026" s="24">
        <f t="shared" si="121"/>
        <v>163812218787.99579</v>
      </c>
      <c r="D1026" s="25">
        <f>LN(Data[[#This Row],[NVActual]])</f>
        <v>25.960012993515033</v>
      </c>
      <c r="E1026" s="26">
        <v>857787</v>
      </c>
      <c r="F1026" s="40">
        <f>Data[[#This Row],[DAA 
(n)]]^2</f>
        <v>735798537369</v>
      </c>
      <c r="G1026" s="41">
        <f t="shared" si="122"/>
        <v>696207299841.09998</v>
      </c>
      <c r="H1026" s="28">
        <f>LN(Data[[#This Row],[Metcalfe
(n^2)]])</f>
        <v>27.324222191804562</v>
      </c>
      <c r="I1026" s="42">
        <f t="shared" si="123"/>
        <v>27.248990675672527</v>
      </c>
      <c r="J1026" s="40">
        <f>Data[[#This Row],[DAA 
(n)]]*LN(Data[[#This Row],[DAA 
(n)]])</f>
        <v>11719181.290620729</v>
      </c>
      <c r="K1026" s="40">
        <f t="shared" si="124"/>
        <v>11319839.759324111</v>
      </c>
      <c r="L1026" s="29">
        <f>LN(Data[[#This Row],[MA'[n*ln(n)']
30d]])</f>
        <v>16.242067475102381</v>
      </c>
      <c r="M1026" s="43">
        <f t="shared" si="125"/>
        <v>16.383638702146452</v>
      </c>
      <c r="N1026" s="40">
        <f>Data[[#This Row],[DAA 
(n)]]^1.5</f>
        <v>794454794.16650283</v>
      </c>
      <c r="O1026" s="40">
        <f t="shared" si="126"/>
        <v>759326348.28114951</v>
      </c>
      <c r="P1026" s="43">
        <f>LN(Data[[#This Row],[MA'[n^1.5']]])</f>
        <v>20.447942214333612</v>
      </c>
      <c r="Q1026" s="43">
        <f t="shared" si="127"/>
        <v>20.647686105819485</v>
      </c>
      <c r="R1026" s="30">
        <f>$O$1+$O$2*Data[[#This Row],[MA'[ln(n^2)']]]</f>
        <v>27.248990675672527</v>
      </c>
      <c r="S1026" s="30">
        <f>$Q$1+$Q$2*Data[[#This Row],[MA'[ln(n*ln(n))']]]</f>
        <v>23.553003858541643</v>
      </c>
      <c r="T1026" s="31">
        <f>$O$3*Data[[#This Row],[Metcalfe
(n^2)]]</f>
        <v>382615239431.88</v>
      </c>
      <c r="U1026" s="31">
        <f t="shared" si="128"/>
        <v>362027795917.37201</v>
      </c>
      <c r="V1026" s="30">
        <f>LN(Data[[#This Row],[MA'[NVA']
30d]]/Data[[#This Row],[MA'[NVMetcalfe calc']]])</f>
        <v>-0.79300022876798748</v>
      </c>
      <c r="W1026" s="30">
        <f>$Q$3+Data[[#This Row],[NVM
(scaled)]]/((Data[[#This Row],[Upper Bound]]-Data[[#This Row],[Lower Bound]])/2)</f>
        <v>0.1608857915334358</v>
      </c>
      <c r="X1026" s="30">
        <f>(Data[[#This Row],[Upper Bound]]+Data[[#This Row],[Lower Bound]])/2</f>
        <v>25.400997267107087</v>
      </c>
      <c r="Y1026" s="29">
        <f>LN(Data[[#This Row],[NVActual]]/Data[[#This Row],[MA'[n^2']
30d]])</f>
        <v>-1.3089003040181808</v>
      </c>
      <c r="Z1026" s="29">
        <f>LN(Data[[#This Row],[NVActual]]/Data[[#This Row],[MA'[n*ln(n)']
30d]])</f>
        <v>9.7179455184126535</v>
      </c>
      <c r="AA1026" s="29">
        <f>LN(Data[[#This Row],[NVActual]]/Data[[#This Row],[MA'[n^1.5']]])</f>
        <v>5.5120707791814239</v>
      </c>
      <c r="AB1026" s="29">
        <f>LN(Data[[#This Row],[NVActual]]/Data[[#This Row],[Metcalfe
(n^2)]])</f>
        <v>-1.3642091982895288</v>
      </c>
      <c r="AC1026" s="26">
        <f>1+Data[[#This Row],[MA'[NVMetcalfe calc']]]/((Data[[#This Row],[NVM_norm
(scaled)]]-Data[[#This Row],[NV_fund.]])/2)</f>
        <v>-28686703405.023205</v>
      </c>
    </row>
    <row r="1027" spans="1:29" x14ac:dyDescent="0.2">
      <c r="A1027" s="23">
        <v>43149</v>
      </c>
      <c r="B1027" s="24">
        <v>176144110644.702</v>
      </c>
      <c r="C1027" s="24">
        <f t="shared" si="121"/>
        <v>164687349676.97299</v>
      </c>
      <c r="D1027" s="25">
        <f>LN(Data[[#This Row],[NVActual]])</f>
        <v>25.894568307423402</v>
      </c>
      <c r="E1027" s="26">
        <v>730130</v>
      </c>
      <c r="F1027" s="40">
        <f>Data[[#This Row],[DAA 
(n)]]^2</f>
        <v>533089816900</v>
      </c>
      <c r="G1027" s="41">
        <f t="shared" si="122"/>
        <v>703047895382.1333</v>
      </c>
      <c r="H1027" s="28">
        <f>LN(Data[[#This Row],[Metcalfe
(n^2)]])</f>
        <v>27.001955758923206</v>
      </c>
      <c r="I1027" s="42">
        <f t="shared" si="123"/>
        <v>27.25719081622815</v>
      </c>
      <c r="J1027" s="40">
        <f>Data[[#This Row],[DAA 
(n)]]*LN(Data[[#This Row],[DAA 
(n)]])</f>
        <v>9857468.9791313</v>
      </c>
      <c r="K1027" s="40">
        <f t="shared" si="124"/>
        <v>11374946.613466816</v>
      </c>
      <c r="L1027" s="29">
        <f>LN(Data[[#This Row],[MA'[n*ln(n)']
30d]])</f>
        <v>16.246923829468678</v>
      </c>
      <c r="M1027" s="43">
        <f t="shared" si="125"/>
        <v>16.392263057226025</v>
      </c>
      <c r="N1027" s="40">
        <f>Data[[#This Row],[DAA 
(n)]]^1.5</f>
        <v>623878888.898476</v>
      </c>
      <c r="O1027" s="40">
        <f t="shared" si="126"/>
        <v>764692116.7377708</v>
      </c>
      <c r="P1027" s="43">
        <f>LN(Data[[#This Row],[MA'[n^1.5']]])</f>
        <v>20.454983849000641</v>
      </c>
      <c r="Q1027" s="43">
        <f t="shared" si="127"/>
        <v>20.659719648798124</v>
      </c>
      <c r="R1027" s="30">
        <f>$O$1+$O$2*Data[[#This Row],[MA'[ln(n^2)']]]</f>
        <v>27.25719081622815</v>
      </c>
      <c r="S1027" s="30">
        <f>$Q$1+$Q$2*Data[[#This Row],[MA'[ln(n*ln(n))']]]</f>
        <v>23.567234044422939</v>
      </c>
      <c r="T1027" s="31">
        <f>$O$3*Data[[#This Row],[Metcalfe
(n^2)]]</f>
        <v>277206704788</v>
      </c>
      <c r="U1027" s="31">
        <f t="shared" si="128"/>
        <v>365584905598.70935</v>
      </c>
      <c r="V1027" s="30">
        <f>LN(Data[[#This Row],[MA'[NVA']
30d]]/Data[[#This Row],[MA'[NVMetcalfe calc']]])</f>
        <v>-0.79744972611419729</v>
      </c>
      <c r="W1027" s="30">
        <f>$Q$3+Data[[#This Row],[NVM
(scaled)]]/((Data[[#This Row],[Upper Bound]]-Data[[#This Row],[Lower Bound]])/2)</f>
        <v>0.15777286270263441</v>
      </c>
      <c r="X1027" s="30">
        <f>(Data[[#This Row],[Upper Bound]]+Data[[#This Row],[Lower Bound]])/2</f>
        <v>25.412212430325546</v>
      </c>
      <c r="Y1027" s="32">
        <f>LN(Data[[#This Row],[NVActual]]/Data[[#This Row],[MA'[n^2']
30d]])</f>
        <v>-1.384122549001743</v>
      </c>
      <c r="Z1027" s="32">
        <f>LN(Data[[#This Row],[NVActual]]/Data[[#This Row],[MA'[n*ln(n)']
30d]])</f>
        <v>9.6476444779547244</v>
      </c>
      <c r="AA1027" s="32">
        <f>LN(Data[[#This Row],[NVActual]]/Data[[#This Row],[MA'[n^1.5']]])</f>
        <v>5.4395844584227611</v>
      </c>
      <c r="AB1027" s="32">
        <f>LN(Data[[#This Row],[NVActual]]/Data[[#This Row],[Metcalfe
(n^2)]])</f>
        <v>-1.1073874514998063</v>
      </c>
      <c r="AC1027" s="34">
        <f>1+Data[[#This Row],[MA'[NVMetcalfe calc']]]/((Data[[#This Row],[NVM_norm
(scaled)]]-Data[[#This Row],[NV_fund.]])/2)</f>
        <v>-28952129751.853611</v>
      </c>
    </row>
    <row r="1028" spans="1:29" x14ac:dyDescent="0.2">
      <c r="A1028" s="23">
        <v>43148</v>
      </c>
      <c r="B1028" s="24">
        <v>186454977269.24899</v>
      </c>
      <c r="C1028" s="24">
        <f t="shared" si="121"/>
        <v>165196821298.03619</v>
      </c>
      <c r="D1028" s="25">
        <f>LN(Data[[#This Row],[NVActual]])</f>
        <v>25.951455638142527</v>
      </c>
      <c r="E1028" s="26">
        <v>765638</v>
      </c>
      <c r="F1028" s="40">
        <f>Data[[#This Row],[DAA 
(n)]]^2</f>
        <v>586201547044</v>
      </c>
      <c r="G1028" s="41">
        <f t="shared" si="122"/>
        <v>720503819887.59998</v>
      </c>
      <c r="H1028" s="28">
        <f>LN(Data[[#This Row],[Metcalfe
(n^2)]])</f>
        <v>27.096929504325828</v>
      </c>
      <c r="I1028" s="42">
        <f t="shared" si="123"/>
        <v>27.280000153788428</v>
      </c>
      <c r="J1028" s="40">
        <f>Data[[#This Row],[DAA 
(n)]]*LN(Data[[#This Row],[DAA 
(n)]])</f>
        <v>10373219.455916509</v>
      </c>
      <c r="K1028" s="40">
        <f t="shared" si="124"/>
        <v>11520718.130839856</v>
      </c>
      <c r="L1028" s="29">
        <f>LN(Data[[#This Row],[MA'[n*ln(n)']
30d]])</f>
        <v>16.259657549035619</v>
      </c>
      <c r="M1028" s="43">
        <f t="shared" si="125"/>
        <v>16.400757824776043</v>
      </c>
      <c r="N1028" s="40">
        <f>Data[[#This Row],[DAA 
(n)]]^1.5</f>
        <v>669938937.5724287</v>
      </c>
      <c r="O1028" s="40">
        <f t="shared" si="126"/>
        <v>778638836.28752303</v>
      </c>
      <c r="P1028" s="43">
        <f>LN(Data[[#This Row],[MA'[n^1.5']]])</f>
        <v>20.473057871536451</v>
      </c>
      <c r="Q1028" s="43">
        <f t="shared" si="127"/>
        <v>20.671562165580987</v>
      </c>
      <c r="R1028" s="30">
        <f>$O$1+$O$2*Data[[#This Row],[MA'[ln(n^2)']]]</f>
        <v>27.280000153788428</v>
      </c>
      <c r="S1028" s="30">
        <f>$Q$1+$Q$2*Data[[#This Row],[MA'[ln(n*ln(n))']]]</f>
        <v>23.581250410880468</v>
      </c>
      <c r="T1028" s="31">
        <f>$O$3*Data[[#This Row],[Metcalfe
(n^2)]]</f>
        <v>304824804462.88</v>
      </c>
      <c r="U1028" s="31">
        <f t="shared" si="128"/>
        <v>374661986341.552</v>
      </c>
      <c r="V1028" s="30">
        <f>LN(Data[[#This Row],[MA'[NVA']
30d]]/Data[[#This Row],[MA'[NVMetcalfe calc']]])</f>
        <v>-0.81888663037210907</v>
      </c>
      <c r="W1028" s="30">
        <f>$Q$3+Data[[#This Row],[NVM
(scaled)]]/((Data[[#This Row],[Upper Bound]]-Data[[#This Row],[Lower Bound]])/2)</f>
        <v>0.14720895584122451</v>
      </c>
      <c r="X1028" s="30">
        <f>(Data[[#This Row],[Upper Bound]]+Data[[#This Row],[Lower Bound]])/2</f>
        <v>25.430625282334447</v>
      </c>
      <c r="Y1028" s="29">
        <f>LN(Data[[#This Row],[NVActual]]/Data[[#This Row],[MA'[n^2']
30d]])</f>
        <v>-1.3517609159471031</v>
      </c>
      <c r="Z1028" s="29">
        <f>LN(Data[[#This Row],[NVActual]]/Data[[#This Row],[MA'[n*ln(n)']
30d]])</f>
        <v>9.6917980891069089</v>
      </c>
      <c r="AA1028" s="29">
        <f>LN(Data[[#This Row],[NVActual]]/Data[[#This Row],[MA'[n^1.5']]])</f>
        <v>5.4783977666060775</v>
      </c>
      <c r="AB1028" s="29">
        <f>LN(Data[[#This Row],[NVActual]]/Data[[#This Row],[Metcalfe
(n^2)]])</f>
        <v>-1.145473866183301</v>
      </c>
      <c r="AC1028" s="26">
        <f>1+Data[[#This Row],[MA'[NVMetcalfe calc']]]/((Data[[#This Row],[NVM_norm
(scaled)]]-Data[[#This Row],[NV_fund.]])/2)</f>
        <v>-29636974805.206276</v>
      </c>
    </row>
    <row r="1029" spans="1:29" x14ac:dyDescent="0.2">
      <c r="A1029" s="23">
        <v>43147</v>
      </c>
      <c r="B1029" s="24">
        <v>171768492000.22601</v>
      </c>
      <c r="C1029" s="24">
        <f t="shared" si="121"/>
        <v>165192618670.66882</v>
      </c>
      <c r="D1029" s="25">
        <f>LN(Data[[#This Row],[NVActual]])</f>
        <v>25.86941343037666</v>
      </c>
      <c r="E1029" s="26">
        <v>773561</v>
      </c>
      <c r="F1029" s="40">
        <f>Data[[#This Row],[DAA 
(n)]]^2</f>
        <v>598396620721</v>
      </c>
      <c r="G1029" s="41">
        <f t="shared" si="122"/>
        <v>737769089122.80005</v>
      </c>
      <c r="H1029" s="28">
        <f>LN(Data[[#This Row],[Metcalfe
(n^2)]])</f>
        <v>27.117519616399893</v>
      </c>
      <c r="I1029" s="42">
        <f t="shared" si="123"/>
        <v>27.301106024990194</v>
      </c>
      <c r="J1029" s="40">
        <f>Data[[#This Row],[DAA 
(n)]]*LN(Data[[#This Row],[DAA 
(n)]])</f>
        <v>10488527.795990959</v>
      </c>
      <c r="K1029" s="40">
        <f t="shared" si="124"/>
        <v>11660586.110740203</v>
      </c>
      <c r="L1029" s="29">
        <f>LN(Data[[#This Row],[MA'[n*ln(n)']
30d]])</f>
        <v>16.271725004410612</v>
      </c>
      <c r="M1029" s="43">
        <f t="shared" si="125"/>
        <v>16.408827743956362</v>
      </c>
      <c r="N1029" s="40">
        <f>Data[[#This Row],[DAA 
(n)]]^1.5</f>
        <v>680364820.02052355</v>
      </c>
      <c r="O1029" s="40">
        <f t="shared" si="126"/>
        <v>792212349.11711228</v>
      </c>
      <c r="P1029" s="43">
        <f>LN(Data[[#This Row],[MA'[n^1.5']]])</f>
        <v>20.490340031413719</v>
      </c>
      <c r="Q1029" s="43">
        <f t="shared" si="127"/>
        <v>20.682801675921109</v>
      </c>
      <c r="R1029" s="30">
        <f>$O$1+$O$2*Data[[#This Row],[MA'[ln(n^2)']]]</f>
        <v>27.301106024990194</v>
      </c>
      <c r="S1029" s="30">
        <f>$Q$1+$Q$2*Data[[#This Row],[MA'[ln(n*ln(n))']]]</f>
        <v>23.594565777527997</v>
      </c>
      <c r="T1029" s="31">
        <f>$O$3*Data[[#This Row],[Metcalfe
(n^2)]]</f>
        <v>311166242774.91998</v>
      </c>
      <c r="U1029" s="31">
        <f t="shared" si="128"/>
        <v>383639926343.85602</v>
      </c>
      <c r="V1029" s="30">
        <f>LN(Data[[#This Row],[MA'[NVA']
30d]]/Data[[#This Row],[MA'[NVMetcalfe calc']]])</f>
        <v>-0.84259224194850479</v>
      </c>
      <c r="W1029" s="30">
        <f>$Q$3+Data[[#This Row],[NVM
(scaled)]]/((Data[[#This Row],[Upper Bound]]-Data[[#This Row],[Lower Bound]])/2)</f>
        <v>0.13534839192672304</v>
      </c>
      <c r="X1029" s="30">
        <f>(Data[[#This Row],[Upper Bound]]+Data[[#This Row],[Lower Bound]])/2</f>
        <v>25.447835901259097</v>
      </c>
      <c r="Y1029" s="32">
        <f>LN(Data[[#This Row],[NVActual]]/Data[[#This Row],[MA'[n^2']
30d]])</f>
        <v>-1.4574832948432788</v>
      </c>
      <c r="Z1029" s="32">
        <f>LN(Data[[#This Row],[NVActual]]/Data[[#This Row],[MA'[n*ln(n)']
30d]])</f>
        <v>9.597688425966048</v>
      </c>
      <c r="AA1029" s="32">
        <f>LN(Data[[#This Row],[NVActual]]/Data[[#This Row],[MA'[n^1.5']]])</f>
        <v>5.3790733989629418</v>
      </c>
      <c r="AB1029" s="32">
        <f>LN(Data[[#This Row],[NVActual]]/Data[[#This Row],[Metcalfe
(n^2)]])</f>
        <v>-1.2481061860232308</v>
      </c>
      <c r="AC1029" s="34">
        <f>1+Data[[#This Row],[MA'[NVMetcalfe calc']]]/((Data[[#This Row],[NVM_norm
(scaled)]]-Data[[#This Row],[NV_fund.]])/2)</f>
        <v>-30312305433.415573</v>
      </c>
    </row>
    <row r="1030" spans="1:29" x14ac:dyDescent="0.2">
      <c r="A1030" s="23">
        <v>43146</v>
      </c>
      <c r="B1030" s="24">
        <v>170187855332.11301</v>
      </c>
      <c r="C1030" s="24">
        <f t="shared" si="121"/>
        <v>165671412489.52185</v>
      </c>
      <c r="D1030" s="25">
        <f>LN(Data[[#This Row],[NVActual]])</f>
        <v>25.860168695264296</v>
      </c>
      <c r="E1030" s="26">
        <v>779005</v>
      </c>
      <c r="F1030" s="40">
        <f>Data[[#This Row],[DAA 
(n)]]^2</f>
        <v>606848790025</v>
      </c>
      <c r="G1030" s="41">
        <f t="shared" si="122"/>
        <v>757460974208.40002</v>
      </c>
      <c r="H1030" s="28">
        <f>LN(Data[[#This Row],[Metcalfe
(n^2)]])</f>
        <v>27.131545486635048</v>
      </c>
      <c r="I1030" s="42">
        <f t="shared" si="123"/>
        <v>27.323997456131732</v>
      </c>
      <c r="J1030" s="40">
        <f>Data[[#This Row],[DAA 
(n)]]*LN(Data[[#This Row],[DAA 
(n)]])</f>
        <v>10567804.795908067</v>
      </c>
      <c r="K1030" s="40">
        <f t="shared" si="124"/>
        <v>11816303.111524107</v>
      </c>
      <c r="L1030" s="29">
        <f>LN(Data[[#This Row],[MA'[n*ln(n)']
30d]])</f>
        <v>16.284990755498395</v>
      </c>
      <c r="M1030" s="43">
        <f t="shared" si="125"/>
        <v>16.41649032483814</v>
      </c>
      <c r="N1030" s="40">
        <f>Data[[#This Row],[DAA 
(n)]]^1.5</f>
        <v>687559627.72215211</v>
      </c>
      <c r="O1030" s="40">
        <f t="shared" si="126"/>
        <v>807491851.56527853</v>
      </c>
      <c r="P1030" s="43">
        <f>LN(Data[[#This Row],[MA'[n^1.5']]])</f>
        <v>20.50944352206934</v>
      </c>
      <c r="Q1030" s="43">
        <f t="shared" si="127"/>
        <v>20.693458037452764</v>
      </c>
      <c r="R1030" s="30">
        <f>$O$1+$O$2*Data[[#This Row],[MA'[ln(n^2)']]]</f>
        <v>27.323997456131732</v>
      </c>
      <c r="S1030" s="30">
        <f>$Q$1+$Q$2*Data[[#This Row],[MA'[ln(n*ln(n))']]]</f>
        <v>23.60720903598293</v>
      </c>
      <c r="T1030" s="31">
        <f>$O$3*Data[[#This Row],[Metcalfe
(n^2)]]</f>
        <v>315561370813</v>
      </c>
      <c r="U1030" s="31">
        <f t="shared" si="128"/>
        <v>393879706588.36804</v>
      </c>
      <c r="V1030" s="30">
        <f>LN(Data[[#This Row],[MA'[NVA']
30d]]/Data[[#This Row],[MA'[NVMetcalfe calc']]])</f>
        <v>-0.86603916561662309</v>
      </c>
      <c r="W1030" s="30">
        <f>$Q$3+Data[[#This Row],[NVM
(scaled)]]/((Data[[#This Row],[Upper Bound]]-Data[[#This Row],[Lower Bound]])/2)</f>
        <v>0.12398522179965726</v>
      </c>
      <c r="X1030" s="30">
        <f>(Data[[#This Row],[Upper Bound]]+Data[[#This Row],[Lower Bound]])/2</f>
        <v>25.465603246057331</v>
      </c>
      <c r="Y1030" s="29">
        <f>LN(Data[[#This Row],[NVActual]]/Data[[#This Row],[MA'[n^2']
30d]])</f>
        <v>-1.4930691585416498</v>
      </c>
      <c r="Z1030" s="29">
        <f>LN(Data[[#This Row],[NVActual]]/Data[[#This Row],[MA'[n*ln(n)']
30d]])</f>
        <v>9.5751779397659007</v>
      </c>
      <c r="AA1030" s="29">
        <f>LN(Data[[#This Row],[NVActual]]/Data[[#This Row],[MA'[n^1.5']]])</f>
        <v>5.3507251731949541</v>
      </c>
      <c r="AB1030" s="29">
        <f>LN(Data[[#This Row],[NVActual]]/Data[[#This Row],[Metcalfe
(n^2)]])</f>
        <v>-1.2713767913707545</v>
      </c>
      <c r="AC1030" s="26">
        <f>1+Data[[#This Row],[MA'[NVMetcalfe calc']]]/((Data[[#This Row],[NVM_norm
(scaled)]]-Data[[#This Row],[NV_fund.]])/2)</f>
        <v>-31085600469.44635</v>
      </c>
    </row>
    <row r="1031" spans="1:29" x14ac:dyDescent="0.2">
      <c r="A1031" s="23">
        <v>43145</v>
      </c>
      <c r="B1031" s="24">
        <v>159590915154.61801</v>
      </c>
      <c r="C1031" s="24">
        <f t="shared" si="121"/>
        <v>166260064347.32428</v>
      </c>
      <c r="D1031" s="25">
        <f>LN(Data[[#This Row],[NVActual]])</f>
        <v>25.795879597751856</v>
      </c>
      <c r="E1031" s="26">
        <v>937769</v>
      </c>
      <c r="F1031" s="40">
        <f>Data[[#This Row],[DAA 
(n)]]^2</f>
        <v>879410697361</v>
      </c>
      <c r="G1031" s="41">
        <f t="shared" si="122"/>
        <v>770687391499.59998</v>
      </c>
      <c r="H1031" s="28">
        <f>LN(Data[[#This Row],[Metcalfe
(n^2)]])</f>
        <v>27.502517858005081</v>
      </c>
      <c r="I1031" s="42">
        <f t="shared" si="123"/>
        <v>27.340767800283047</v>
      </c>
      <c r="J1031" s="40">
        <f>Data[[#This Row],[DAA 
(n)]]*LN(Data[[#This Row],[DAA 
(n)]])</f>
        <v>12895504.334591784</v>
      </c>
      <c r="K1031" s="40">
        <f t="shared" si="124"/>
        <v>11925458.339162087</v>
      </c>
      <c r="L1031" s="29">
        <f>LN(Data[[#This Row],[MA'[n*ln(n)']
30d]])</f>
        <v>16.294186029149927</v>
      </c>
      <c r="M1031" s="43">
        <f t="shared" si="125"/>
        <v>16.423839195586346</v>
      </c>
      <c r="N1031" s="40">
        <f>Data[[#This Row],[DAA 
(n)]]^1.5</f>
        <v>908121186.98636818</v>
      </c>
      <c r="O1031" s="40">
        <f t="shared" si="126"/>
        <v>817997521.98818898</v>
      </c>
      <c r="P1031" s="43">
        <f>LN(Data[[#This Row],[MA'[n^1.5']]])</f>
        <v>20.522369865208141</v>
      </c>
      <c r="Q1031" s="43">
        <f t="shared" si="127"/>
        <v>20.70366319053004</v>
      </c>
      <c r="R1031" s="30">
        <f>$O$1+$O$2*Data[[#This Row],[MA'[ln(n^2)']]]</f>
        <v>27.340767800283047</v>
      </c>
      <c r="S1031" s="30">
        <f>$Q$1+$Q$2*Data[[#This Row],[MA'[ln(n*ln(n))']]]</f>
        <v>23.619334672717468</v>
      </c>
      <c r="T1031" s="31">
        <f>$O$3*Data[[#This Row],[Metcalfe
(n^2)]]</f>
        <v>457293562627.72003</v>
      </c>
      <c r="U1031" s="31">
        <f t="shared" si="128"/>
        <v>400757443579.79205</v>
      </c>
      <c r="V1031" s="30">
        <f>LN(Data[[#This Row],[MA'[NVA']
30d]]/Data[[#This Row],[MA'[NVMetcalfe calc']]])</f>
        <v>-0.87980315030900302</v>
      </c>
      <c r="W1031" s="30">
        <f>$Q$3+Data[[#This Row],[NVM
(scaled)]]/((Data[[#This Row],[Upper Bound]]-Data[[#This Row],[Lower Bound]])/2)</f>
        <v>0.11716971115666014</v>
      </c>
      <c r="X1031" s="30">
        <f>(Data[[#This Row],[Upper Bound]]+Data[[#This Row],[Lower Bound]])/2</f>
        <v>25.480051236500259</v>
      </c>
      <c r="Y1031" s="32">
        <f>LN(Data[[#This Row],[NVActual]]/Data[[#This Row],[MA'[n^2']
30d]])</f>
        <v>-1.5746690720413852</v>
      </c>
      <c r="Z1031" s="32">
        <f>LN(Data[[#This Row],[NVActual]]/Data[[#This Row],[MA'[n*ln(n)']
30d]])</f>
        <v>9.5016935686019259</v>
      </c>
      <c r="AA1031" s="32">
        <f>LN(Data[[#This Row],[NVActual]]/Data[[#This Row],[MA'[n^1.5']]])</f>
        <v>5.2735097325437144</v>
      </c>
      <c r="AB1031" s="32">
        <f>LN(Data[[#This Row],[NVActual]]/Data[[#This Row],[Metcalfe
(n^2)]])</f>
        <v>-1.7066382602532255</v>
      </c>
      <c r="AC1031" s="34">
        <f>1+Data[[#This Row],[MA'[NVMetcalfe calc']]]/((Data[[#This Row],[NVM_norm
(scaled)]]-Data[[#This Row],[NV_fund.]])/2)</f>
        <v>-31601885863.533119</v>
      </c>
    </row>
    <row r="1032" spans="1:29" x14ac:dyDescent="0.2">
      <c r="A1032" s="23">
        <v>43144</v>
      </c>
      <c r="B1032" s="24">
        <v>143677287834.996</v>
      </c>
      <c r="C1032" s="24">
        <f t="shared" si="121"/>
        <v>168547322836.83371</v>
      </c>
      <c r="D1032" s="25">
        <f>LN(Data[[#This Row],[NVActual]])</f>
        <v>25.69083556489533</v>
      </c>
      <c r="E1032" s="26">
        <v>868109</v>
      </c>
      <c r="F1032" s="40">
        <f>Data[[#This Row],[DAA 
(n)]]^2</f>
        <v>753613235881</v>
      </c>
      <c r="G1032" s="41">
        <f t="shared" si="122"/>
        <v>771429364619.8667</v>
      </c>
      <c r="H1032" s="28">
        <f>LN(Data[[#This Row],[Metcalfe
(n^2)]])</f>
        <v>27.348145123590687</v>
      </c>
      <c r="I1032" s="42">
        <f t="shared" si="123"/>
        <v>27.341601015532497</v>
      </c>
      <c r="J1032" s="40">
        <f>Data[[#This Row],[DAA 
(n)]]*LN(Data[[#This Row],[DAA 
(n)]])</f>
        <v>11870585.457547594</v>
      </c>
      <c r="K1032" s="40">
        <f t="shared" si="124"/>
        <v>11931260.012608333</v>
      </c>
      <c r="L1032" s="29">
        <f>LN(Data[[#This Row],[MA'[n*ln(n)']
30d]])</f>
        <v>16.294672405647741</v>
      </c>
      <c r="M1032" s="43">
        <f t="shared" si="125"/>
        <v>16.431076434950072</v>
      </c>
      <c r="N1032" s="40">
        <f>Data[[#This Row],[DAA 
(n)]]^1.5</f>
        <v>808837704.72661614</v>
      </c>
      <c r="O1032" s="40">
        <f t="shared" si="126"/>
        <v>818570370.21754205</v>
      </c>
      <c r="P1032" s="43">
        <f>LN(Data[[#This Row],[MA'[n^1.5']]])</f>
        <v>20.523069925688951</v>
      </c>
      <c r="Q1032" s="43">
        <f t="shared" si="127"/>
        <v>20.713712030474326</v>
      </c>
      <c r="R1032" s="30">
        <f>$O$1+$O$2*Data[[#This Row],[MA'[ln(n^2)']]]</f>
        <v>27.341601015532497</v>
      </c>
      <c r="S1032" s="30">
        <f>$Q$1+$Q$2*Data[[#This Row],[MA'[ln(n*ln(n))']]]</f>
        <v>23.631276117667618</v>
      </c>
      <c r="T1032" s="31">
        <f>$O$3*Data[[#This Row],[Metcalfe
(n^2)]]</f>
        <v>391878882658.12</v>
      </c>
      <c r="U1032" s="31">
        <f t="shared" si="128"/>
        <v>401143269602.33075</v>
      </c>
      <c r="V1032" s="30">
        <f>LN(Data[[#This Row],[MA'[NVA']
30d]]/Data[[#This Row],[MA'[NVMetcalfe calc']]])</f>
        <v>-0.86710208624237128</v>
      </c>
      <c r="W1032" s="30">
        <f>$Q$3+Data[[#This Row],[NVM
(scaled)]]/((Data[[#This Row],[Upper Bound]]-Data[[#This Row],[Lower Bound]])/2)</f>
        <v>0.12260045407810588</v>
      </c>
      <c r="X1032" s="30">
        <f>(Data[[#This Row],[Upper Bound]]+Data[[#This Row],[Lower Bound]])/2</f>
        <v>25.486438566600057</v>
      </c>
      <c r="Y1032" s="29">
        <f>LN(Data[[#This Row],[NVActual]]/Data[[#This Row],[MA'[n^2']
30d]])</f>
        <v>-1.6806753837585442</v>
      </c>
      <c r="Z1032" s="29">
        <f>LN(Data[[#This Row],[NVActual]]/Data[[#This Row],[MA'[n*ln(n)']
30d]])</f>
        <v>9.3961631592475889</v>
      </c>
      <c r="AA1032" s="29">
        <f>LN(Data[[#This Row],[NVActual]]/Data[[#This Row],[MA'[n^1.5']]])</f>
        <v>5.1677656392063778</v>
      </c>
      <c r="AB1032" s="29">
        <f>LN(Data[[#This Row],[NVActual]]/Data[[#This Row],[Metcalfe
(n^2)]])</f>
        <v>-1.657309558695357</v>
      </c>
      <c r="AC1032" s="26">
        <f>1+Data[[#This Row],[MA'[NVMetcalfe calc']]]/((Data[[#This Row],[NVM_norm
(scaled)]]-Data[[#This Row],[NV_fund.]])/2)</f>
        <v>-31631117326.175266</v>
      </c>
    </row>
    <row r="1033" spans="1:29" x14ac:dyDescent="0.2">
      <c r="A1033" s="23">
        <v>43143</v>
      </c>
      <c r="B1033" s="24">
        <v>150362429605.633</v>
      </c>
      <c r="C1033" s="24">
        <f t="shared" si="121"/>
        <v>171389507704.20233</v>
      </c>
      <c r="D1033" s="25">
        <f>LN(Data[[#This Row],[NVActual]])</f>
        <v>25.736314414102111</v>
      </c>
      <c r="E1033" s="26">
        <v>912131</v>
      </c>
      <c r="F1033" s="40">
        <f>Data[[#This Row],[DAA 
(n)]]^2</f>
        <v>831982961161</v>
      </c>
      <c r="G1033" s="41">
        <f t="shared" si="122"/>
        <v>777791356277.16663</v>
      </c>
      <c r="H1033" s="28">
        <f>LN(Data[[#This Row],[Metcalfe
(n^2)]])</f>
        <v>27.447077798184118</v>
      </c>
      <c r="I1033" s="42">
        <f t="shared" si="123"/>
        <v>27.349125942135444</v>
      </c>
      <c r="J1033" s="40">
        <f>Data[[#This Row],[DAA 
(n)]]*LN(Data[[#This Row],[DAA 
(n)]])</f>
        <v>12517665.259567739</v>
      </c>
      <c r="K1033" s="40">
        <f t="shared" si="124"/>
        <v>11982197.365640156</v>
      </c>
      <c r="L1033" s="29">
        <f>LN(Data[[#This Row],[MA'[n*ln(n)']
30d]])</f>
        <v>16.298932553334794</v>
      </c>
      <c r="M1033" s="43">
        <f t="shared" si="125"/>
        <v>16.438501141413415</v>
      </c>
      <c r="N1033" s="40">
        <f>Data[[#This Row],[DAA 
(n)]]^1.5</f>
        <v>871135724.41195595</v>
      </c>
      <c r="O1033" s="40">
        <f t="shared" si="126"/>
        <v>823544406.06677973</v>
      </c>
      <c r="P1033" s="43">
        <f>LN(Data[[#This Row],[MA'[n^1.5']]])</f>
        <v>20.529128029706506</v>
      </c>
      <c r="Q1033" s="43">
        <f t="shared" si="127"/>
        <v>20.724018340310824</v>
      </c>
      <c r="R1033" s="30">
        <f>$O$1+$O$2*Data[[#This Row],[MA'[ln(n^2)']]]</f>
        <v>27.349125942135444</v>
      </c>
      <c r="S1033" s="30">
        <f>$Q$1+$Q$2*Data[[#This Row],[MA'[ln(n*ln(n))']]]</f>
        <v>23.643526883332132</v>
      </c>
      <c r="T1033" s="31">
        <f>$O$3*Data[[#This Row],[Metcalfe
(n^2)]]</f>
        <v>432631139803.72003</v>
      </c>
      <c r="U1033" s="31">
        <f t="shared" si="128"/>
        <v>404451505264.12671</v>
      </c>
      <c r="V1033" s="30">
        <f>LN(Data[[#This Row],[MA'[NVA']
30d]]/Data[[#This Row],[MA'[NVMetcalfe calc']]])</f>
        <v>-0.8585930521842341</v>
      </c>
      <c r="W1033" s="30">
        <f>$Q$3+Data[[#This Row],[NVM
(scaled)]]/((Data[[#This Row],[Upper Bound]]-Data[[#This Row],[Lower Bound]])/2)</f>
        <v>0.12659689644809624</v>
      </c>
      <c r="X1033" s="30">
        <f>(Data[[#This Row],[Upper Bound]]+Data[[#This Row],[Lower Bound]])/2</f>
        <v>25.496326412733787</v>
      </c>
      <c r="Y1033" s="32">
        <f>LN(Data[[#This Row],[NVActual]]/Data[[#This Row],[MA'[n^2']
30d]])</f>
        <v>-1.6434097314637848</v>
      </c>
      <c r="Z1033" s="32">
        <f>LN(Data[[#This Row],[NVActual]]/Data[[#This Row],[MA'[n*ln(n)']
30d]])</f>
        <v>9.4373818607673154</v>
      </c>
      <c r="AA1033" s="32">
        <f>LN(Data[[#This Row],[NVActual]]/Data[[#This Row],[MA'[n^1.5']]])</f>
        <v>5.2071863843956043</v>
      </c>
      <c r="AB1033" s="32">
        <f>LN(Data[[#This Row],[NVActual]]/Data[[#This Row],[Metcalfe
(n^2)]])</f>
        <v>-1.7107633840820067</v>
      </c>
      <c r="AC1033" s="34">
        <f>1+Data[[#This Row],[MA'[NVMetcalfe calc']]]/((Data[[#This Row],[NVM_norm
(scaled)]]-Data[[#This Row],[NV_fund.]])/2)</f>
        <v>-31884573699.677063</v>
      </c>
    </row>
    <row r="1034" spans="1:29" x14ac:dyDescent="0.2">
      <c r="A1034" s="23">
        <v>43142</v>
      </c>
      <c r="B1034" s="24">
        <v>136514938924.33701</v>
      </c>
      <c r="C1034" s="24">
        <f t="shared" si="121"/>
        <v>174339729142.00125</v>
      </c>
      <c r="D1034" s="25">
        <f>LN(Data[[#This Row],[NVActual]])</f>
        <v>25.639699888252149</v>
      </c>
      <c r="E1034" s="26">
        <v>814528</v>
      </c>
      <c r="F1034" s="40">
        <f>Data[[#This Row],[DAA 
(n)]]^2</f>
        <v>663455862784</v>
      </c>
      <c r="G1034" s="41">
        <f t="shared" si="122"/>
        <v>779471079741.93335</v>
      </c>
      <c r="H1034" s="28">
        <f>LN(Data[[#This Row],[Metcalfe
(n^2)]])</f>
        <v>27.220728166703438</v>
      </c>
      <c r="I1034" s="42">
        <f t="shared" si="123"/>
        <v>27.351086101966725</v>
      </c>
      <c r="J1034" s="40">
        <f>Data[[#This Row],[DAA 
(n)]]*LN(Data[[#This Row],[DAA 
(n)]])</f>
        <v>11086022.636084309</v>
      </c>
      <c r="K1034" s="40">
        <f t="shared" si="124"/>
        <v>11995568.453689307</v>
      </c>
      <c r="L1034" s="29">
        <f>LN(Data[[#This Row],[MA'[n*ln(n)']
30d]])</f>
        <v>16.300047844019996</v>
      </c>
      <c r="M1034" s="43">
        <f t="shared" si="125"/>
        <v>16.446013248502673</v>
      </c>
      <c r="N1034" s="40">
        <f>Data[[#This Row],[DAA 
(n)]]^1.5</f>
        <v>735121334.88406253</v>
      </c>
      <c r="O1034" s="40">
        <f t="shared" si="126"/>
        <v>824853740.96825337</v>
      </c>
      <c r="P1034" s="43">
        <f>LN(Data[[#This Row],[MA'[n^1.5']]])</f>
        <v>20.530716644907503</v>
      </c>
      <c r="Q1034" s="43">
        <f t="shared" si="127"/>
        <v>20.734442633316672</v>
      </c>
      <c r="R1034" s="30">
        <f>$O$1+$O$2*Data[[#This Row],[MA'[ln(n^2)']]]</f>
        <v>27.351086101966725</v>
      </c>
      <c r="S1034" s="30">
        <f>$Q$1+$Q$2*Data[[#This Row],[MA'[ln(n*ln(n))']]]</f>
        <v>23.655921860029409</v>
      </c>
      <c r="T1034" s="31">
        <f>$O$3*Data[[#This Row],[Metcalfe
(n^2)]]</f>
        <v>344997048647.67999</v>
      </c>
      <c r="U1034" s="31">
        <f t="shared" si="128"/>
        <v>405324961465.80542</v>
      </c>
      <c r="V1034" s="30">
        <f>LN(Data[[#This Row],[MA'[NVA']
30d]]/Data[[#This Row],[MA'[NVMetcalfe calc']]])</f>
        <v>-0.84368325740339367</v>
      </c>
      <c r="W1034" s="30">
        <f>$Q$3+Data[[#This Row],[NVM
(scaled)]]/((Data[[#This Row],[Upper Bound]]-Data[[#This Row],[Lower Bound]])/2)</f>
        <v>0.13335818266033889</v>
      </c>
      <c r="X1034" s="30">
        <f>(Data[[#This Row],[Upper Bound]]+Data[[#This Row],[Lower Bound]])/2</f>
        <v>25.503503980998069</v>
      </c>
      <c r="Y1034" s="29">
        <f>LN(Data[[#This Row],[NVActual]]/Data[[#This Row],[MA'[n^2']
30d]])</f>
        <v>-1.7421815354671855</v>
      </c>
      <c r="Z1034" s="29">
        <f>LN(Data[[#This Row],[NVActual]]/Data[[#This Row],[MA'[n*ln(n)']
30d]])</f>
        <v>9.3396520442321513</v>
      </c>
      <c r="AA1034" s="29">
        <f>LN(Data[[#This Row],[NVActual]]/Data[[#This Row],[MA'[n^1.5']]])</f>
        <v>5.1089832433446469</v>
      </c>
      <c r="AB1034" s="29">
        <f>LN(Data[[#This Row],[NVActual]]/Data[[#This Row],[Metcalfe
(n^2)]])</f>
        <v>-1.5810282784512888</v>
      </c>
      <c r="AC1034" s="26">
        <f>1+Data[[#This Row],[MA'[NVMetcalfe calc']]]/((Data[[#This Row],[NVM_norm
(scaled)]]-Data[[#This Row],[NV_fund.]])/2)</f>
        <v>-31952907537.46299</v>
      </c>
    </row>
    <row r="1035" spans="1:29" x14ac:dyDescent="0.2">
      <c r="A1035" s="23">
        <v>43141</v>
      </c>
      <c r="B1035" s="24">
        <v>143902886709.24799</v>
      </c>
      <c r="C1035" s="24">
        <f t="shared" si="121"/>
        <v>177500584547.0101</v>
      </c>
      <c r="D1035" s="25">
        <f>LN(Data[[#This Row],[NVActual]])</f>
        <v>25.692404511161442</v>
      </c>
      <c r="E1035" s="26">
        <v>737187</v>
      </c>
      <c r="F1035" s="40">
        <f>Data[[#This Row],[DAA 
(n)]]^2</f>
        <v>543444672969</v>
      </c>
      <c r="G1035" s="41">
        <f t="shared" si="122"/>
        <v>801691811785.80005</v>
      </c>
      <c r="H1035" s="28">
        <f>LN(Data[[#This Row],[Metcalfe
(n^2)]])</f>
        <v>27.021193740660809</v>
      </c>
      <c r="I1035" s="42">
        <f t="shared" si="123"/>
        <v>27.374270448770321</v>
      </c>
      <c r="J1035" s="40">
        <f>Data[[#This Row],[DAA 
(n)]]*LN(Data[[#This Row],[DAA 
(n)]])</f>
        <v>9959836.3750482593</v>
      </c>
      <c r="K1035" s="40">
        <f t="shared" si="124"/>
        <v>12162626.729938677</v>
      </c>
      <c r="L1035" s="29">
        <f>LN(Data[[#This Row],[MA'[n*ln(n)']
30d]])</f>
        <v>16.313878425149856</v>
      </c>
      <c r="M1035" s="43">
        <f t="shared" si="125"/>
        <v>16.453873595896372</v>
      </c>
      <c r="N1035" s="40">
        <f>Data[[#This Row],[DAA 
(n)]]^1.5</f>
        <v>632945770.29315853</v>
      </c>
      <c r="O1035" s="40">
        <f t="shared" si="126"/>
        <v>841634149.47478247</v>
      </c>
      <c r="P1035" s="43">
        <f>LN(Data[[#This Row],[MA'[n^1.5']]])</f>
        <v>20.550855975971913</v>
      </c>
      <c r="Q1035" s="43">
        <f t="shared" si="127"/>
        <v>20.745357577457657</v>
      </c>
      <c r="R1035" s="30">
        <f>$O$1+$O$2*Data[[#This Row],[MA'[ln(n^2)']]]</f>
        <v>27.374270448770321</v>
      </c>
      <c r="S1035" s="30">
        <f>$Q$1+$Q$2*Data[[#This Row],[MA'[ln(n*ln(n))']]]</f>
        <v>23.66889143322901</v>
      </c>
      <c r="T1035" s="31">
        <f>$O$3*Data[[#This Row],[Metcalfe
(n^2)]]</f>
        <v>282591229943.88</v>
      </c>
      <c r="U1035" s="31">
        <f t="shared" si="128"/>
        <v>416879742128.61609</v>
      </c>
      <c r="V1035" s="30">
        <f>LN(Data[[#This Row],[MA'[NVA']
30d]]/Data[[#This Row],[MA'[NVMetcalfe calc']]])</f>
        <v>-0.85382388989351676</v>
      </c>
      <c r="W1035" s="30">
        <f>$Q$3+Data[[#This Row],[NVM
(scaled)]]/((Data[[#This Row],[Upper Bound]]-Data[[#This Row],[Lower Bound]])/2)</f>
        <v>0.12914356058456627</v>
      </c>
      <c r="X1035" s="30">
        <f>(Data[[#This Row],[Upper Bound]]+Data[[#This Row],[Lower Bound]])/2</f>
        <v>25.521580940999666</v>
      </c>
      <c r="Y1035" s="32">
        <f>LN(Data[[#This Row],[NVActual]]/Data[[#This Row],[MA'[n^2']
30d]])</f>
        <v>-1.7175855852177895</v>
      </c>
      <c r="Z1035" s="32">
        <f>LN(Data[[#This Row],[NVActual]]/Data[[#This Row],[MA'[n*ln(n)']
30d]])</f>
        <v>9.3785260860115862</v>
      </c>
      <c r="AA1035" s="32">
        <f>LN(Data[[#This Row],[NVActual]]/Data[[#This Row],[MA'[n^1.5']]])</f>
        <v>5.1415485351895285</v>
      </c>
      <c r="AB1035" s="32">
        <f>LN(Data[[#This Row],[NVActual]]/Data[[#This Row],[Metcalfe
(n^2)]])</f>
        <v>-1.3287892294993655</v>
      </c>
      <c r="AC1035" s="34">
        <f>1+Data[[#This Row],[MA'[NVMetcalfe calc']]]/((Data[[#This Row],[NVM_norm
(scaled)]]-Data[[#This Row],[NV_fund.]])/2)</f>
        <v>-32834952853.911892</v>
      </c>
    </row>
    <row r="1036" spans="1:29" x14ac:dyDescent="0.2">
      <c r="A1036" s="23">
        <v>43140</v>
      </c>
      <c r="B1036" s="24">
        <v>146101626458.099</v>
      </c>
      <c r="C1036" s="24">
        <f t="shared" ref="C1036:C1099" si="129">AVERAGE(B1036:B1065)</f>
        <v>180078779678.97467</v>
      </c>
      <c r="D1036" s="25">
        <f>LN(Data[[#This Row],[NVActual]])</f>
        <v>25.707568288140067</v>
      </c>
      <c r="E1036" s="26">
        <v>781921</v>
      </c>
      <c r="F1036" s="40">
        <f>Data[[#This Row],[DAA 
(n)]]^2</f>
        <v>611400450241</v>
      </c>
      <c r="G1036" s="41">
        <f t="shared" ref="G1036:G1099" si="130">AVERAGE(F1036:F1065)</f>
        <v>833432095185.53333</v>
      </c>
      <c r="H1036" s="28">
        <f>LN(Data[[#This Row],[Metcalfe
(n^2)]])</f>
        <v>27.139017982812753</v>
      </c>
      <c r="I1036" s="42">
        <f t="shared" ref="I1036:I1099" si="131">AVERAGE(H1036:H1065)</f>
        <v>27.408016795204414</v>
      </c>
      <c r="J1036" s="40">
        <f>Data[[#This Row],[DAA 
(n)]]*LN(Data[[#This Row],[DAA 
(n)]])</f>
        <v>10610284.040069465</v>
      </c>
      <c r="K1036" s="40">
        <f t="shared" ref="K1036:K1099" si="132">AVERAGE(J1036:J1065)</f>
        <v>12402035.590010187</v>
      </c>
      <c r="L1036" s="29">
        <f>LN(Data[[#This Row],[MA'[n*ln(n)']
30d]])</f>
        <v>16.3333711775871</v>
      </c>
      <c r="M1036" s="43">
        <f t="shared" ref="M1036:M1099" si="133">AVERAGE(L1036:L1065)</f>
        <v>16.461380043879217</v>
      </c>
      <c r="N1036" s="40">
        <f>Data[[#This Row],[DAA 
(n)]]^1.5</f>
        <v>691423785.7153101</v>
      </c>
      <c r="O1036" s="40">
        <f t="shared" ref="O1036:O1099" si="134">AVERAGE(N1036:N1065)</f>
        <v>865617826.70408058</v>
      </c>
      <c r="P1036" s="43">
        <f>LN(Data[[#This Row],[MA'[n^1.5']]])</f>
        <v>20.578954060465591</v>
      </c>
      <c r="Q1036" s="43">
        <f t="shared" ref="Q1036:Q1099" si="135">AVERAGE(P1036:P1065)</f>
        <v>20.755756940171796</v>
      </c>
      <c r="R1036" s="30">
        <f>$O$1+$O$2*Data[[#This Row],[MA'[ln(n^2)']]]</f>
        <v>27.408016795204414</v>
      </c>
      <c r="S1036" s="30">
        <f>$Q$1+$Q$2*Data[[#This Row],[MA'[ln(n*ln(n))']]]</f>
        <v>23.681277072400707</v>
      </c>
      <c r="T1036" s="31">
        <f>$O$3*Data[[#This Row],[Metcalfe
(n^2)]]</f>
        <v>317928234125.32001</v>
      </c>
      <c r="U1036" s="31">
        <f t="shared" si="128"/>
        <v>433384689496.47742</v>
      </c>
      <c r="V1036" s="30">
        <f>LN(Data[[#This Row],[MA'[NVA']
30d]]/Data[[#This Row],[MA'[NVMetcalfe calc']]])</f>
        <v>-0.87823134195583918</v>
      </c>
      <c r="W1036" s="30">
        <f>$Q$3+Data[[#This Row],[NVM
(scaled)]]/((Data[[#This Row],[Upper Bound]]-Data[[#This Row],[Lower Bound]])/2)</f>
        <v>0.11868651567911115</v>
      </c>
      <c r="X1036" s="30">
        <f>(Data[[#This Row],[Upper Bound]]+Data[[#This Row],[Lower Bound]])/2</f>
        <v>25.544646933802561</v>
      </c>
      <c r="Y1036" s="29">
        <f>LN(Data[[#This Row],[NVActual]]/Data[[#This Row],[MA'[n^2']
30d]])</f>
        <v>-1.7412497781949123</v>
      </c>
      <c r="Z1036" s="29">
        <f>LN(Data[[#This Row],[NVActual]]/Data[[#This Row],[MA'[n*ln(n)']
30d]])</f>
        <v>9.3741971105529664</v>
      </c>
      <c r="AA1036" s="29">
        <f>LN(Data[[#This Row],[NVActual]]/Data[[#This Row],[MA'[n^1.5']]])</f>
        <v>5.1286142276744755</v>
      </c>
      <c r="AB1036" s="29">
        <f>LN(Data[[#This Row],[NVActual]]/Data[[#This Row],[Metcalfe
(n^2)]])</f>
        <v>-1.4314496946726876</v>
      </c>
      <c r="AC1036" s="26">
        <f>1+Data[[#This Row],[MA'[NVMetcalfe calc']]]/((Data[[#This Row],[NVM_norm
(scaled)]]-Data[[#This Row],[NV_fund.]])/2)</f>
        <v>-34089936612.569477</v>
      </c>
    </row>
    <row r="1037" spans="1:29" x14ac:dyDescent="0.2">
      <c r="A1037" s="23">
        <v>43139</v>
      </c>
      <c r="B1037" s="24">
        <v>138806880212.50101</v>
      </c>
      <c r="C1037" s="24">
        <f t="shared" si="129"/>
        <v>183411856225.99402</v>
      </c>
      <c r="D1037" s="25">
        <f>LN(Data[[#This Row],[NVActual]])</f>
        <v>25.656349453044932</v>
      </c>
      <c r="E1037" s="26">
        <v>753618</v>
      </c>
      <c r="F1037" s="40">
        <f>Data[[#This Row],[DAA 
(n)]]^2</f>
        <v>567940089924</v>
      </c>
      <c r="G1037" s="41">
        <f t="shared" si="130"/>
        <v>854786975664.19995</v>
      </c>
      <c r="H1037" s="28">
        <f>LN(Data[[#This Row],[Metcalfe
(n^2)]])</f>
        <v>27.065281774618718</v>
      </c>
      <c r="I1037" s="42">
        <f t="shared" si="131"/>
        <v>27.431909556433855</v>
      </c>
      <c r="J1037" s="40">
        <f>Data[[#This Row],[DAA 
(n)]]*LN(Data[[#This Row],[DAA 
(n)]])</f>
        <v>10198441.760212304</v>
      </c>
      <c r="K1037" s="40">
        <f t="shared" si="132"/>
        <v>12567846.463197837</v>
      </c>
      <c r="L1037" s="29">
        <f>LN(Data[[#This Row],[MA'[n*ln(n)']
30d]])</f>
        <v>16.346652242356484</v>
      </c>
      <c r="M1037" s="43">
        <f t="shared" si="133"/>
        <v>16.468101687155379</v>
      </c>
      <c r="N1037" s="40">
        <f>Data[[#This Row],[DAA 
(n)]]^1.5</f>
        <v>654224636.25909674</v>
      </c>
      <c r="O1037" s="40">
        <f t="shared" si="134"/>
        <v>882024652.78182375</v>
      </c>
      <c r="P1037" s="43">
        <f>LN(Data[[#This Row],[MA'[n^1.5']]])</f>
        <v>20.597730564580242</v>
      </c>
      <c r="Q1037" s="43">
        <f t="shared" si="135"/>
        <v>20.765026275638089</v>
      </c>
      <c r="R1037" s="30">
        <f>$O$1+$O$2*Data[[#This Row],[MA'[ln(n^2)']]]</f>
        <v>27.431909556433855</v>
      </c>
      <c r="S1037" s="30">
        <f>$Q$1+$Q$2*Data[[#This Row],[MA'[ln(n*ln(n))']]]</f>
        <v>23.692367783806372</v>
      </c>
      <c r="T1037" s="31">
        <f>$O$3*Data[[#This Row],[Metcalfe
(n^2)]]</f>
        <v>295328846760.47998</v>
      </c>
      <c r="U1037" s="31">
        <f t="shared" si="128"/>
        <v>444489227345.38403</v>
      </c>
      <c r="V1037" s="30">
        <f>LN(Data[[#This Row],[MA'[NVA']
30d]]/Data[[#This Row],[MA'[NVMetcalfe calc']]])</f>
        <v>-0.88519161466830076</v>
      </c>
      <c r="W1037" s="30">
        <f>$Q$3+Data[[#This Row],[NVM
(scaled)]]/((Data[[#This Row],[Upper Bound]]-Data[[#This Row],[Lower Bound]])/2)</f>
        <v>0.11657749612656632</v>
      </c>
      <c r="X1037" s="30">
        <f>(Data[[#This Row],[Upper Bound]]+Data[[#This Row],[Lower Bound]])/2</f>
        <v>25.562138670120113</v>
      </c>
      <c r="Y1037" s="32">
        <f>LN(Data[[#This Row],[NVActual]]/Data[[#This Row],[MA'[n^2']
30d]])</f>
        <v>-1.8177686705249654</v>
      </c>
      <c r="Z1037" s="32">
        <f>LN(Data[[#This Row],[NVActual]]/Data[[#This Row],[MA'[n*ln(n)']
30d]])</f>
        <v>9.3096972106884444</v>
      </c>
      <c r="AA1037" s="32">
        <f>LN(Data[[#This Row],[NVActual]]/Data[[#This Row],[MA'[n^1.5']]])</f>
        <v>5.0586188884646868</v>
      </c>
      <c r="AB1037" s="32">
        <f>LN(Data[[#This Row],[NVActual]]/Data[[#This Row],[Metcalfe
(n^2)]])</f>
        <v>-1.4089323215737863</v>
      </c>
      <c r="AC1037" s="34">
        <f>1+Data[[#This Row],[MA'[NVMetcalfe calc']]]/((Data[[#This Row],[NVM_norm
(scaled)]]-Data[[#This Row],[NV_fund.]])/2)</f>
        <v>-34936484543.869934</v>
      </c>
    </row>
    <row r="1038" spans="1:29" x14ac:dyDescent="0.2">
      <c r="A1038" s="23">
        <v>43138</v>
      </c>
      <c r="B1038" s="24">
        <v>128496641364.314</v>
      </c>
      <c r="C1038" s="24">
        <f t="shared" si="129"/>
        <v>186814514933.70804</v>
      </c>
      <c r="D1038" s="25">
        <f>LN(Data[[#This Row],[NVActual]])</f>
        <v>25.579168603697408</v>
      </c>
      <c r="E1038" s="26">
        <v>804119</v>
      </c>
      <c r="F1038" s="40">
        <f>Data[[#This Row],[DAA 
(n)]]^2</f>
        <v>646607366161</v>
      </c>
      <c r="G1038" s="41">
        <f t="shared" si="130"/>
        <v>879582277141.53333</v>
      </c>
      <c r="H1038" s="28">
        <f>LN(Data[[#This Row],[Metcalfe
(n^2)]])</f>
        <v>27.195005094317921</v>
      </c>
      <c r="I1038" s="42">
        <f t="shared" si="131"/>
        <v>27.459814187140903</v>
      </c>
      <c r="J1038" s="40">
        <f>Data[[#This Row],[DAA 
(n)]]*LN(Data[[#This Row],[DAA 
(n)]])</f>
        <v>10934010.150718916</v>
      </c>
      <c r="K1038" s="40">
        <f t="shared" si="132"/>
        <v>12760526.783106107</v>
      </c>
      <c r="L1038" s="29">
        <f>LN(Data[[#This Row],[MA'[n*ln(n)']
30d]])</f>
        <v>16.361867118971244</v>
      </c>
      <c r="M1038" s="43">
        <f t="shared" si="133"/>
        <v>16.474428890182445</v>
      </c>
      <c r="N1038" s="40">
        <f>Data[[#This Row],[DAA 
(n)]]^1.5</f>
        <v>721075078.38644469</v>
      </c>
      <c r="O1038" s="40">
        <f t="shared" si="134"/>
        <v>901075366.81421256</v>
      </c>
      <c r="P1038" s="43">
        <f>LN(Data[[#This Row],[MA'[n^1.5']]])</f>
        <v>20.619099460036818</v>
      </c>
      <c r="Q1038" s="43">
        <f t="shared" si="135"/>
        <v>20.773738372766605</v>
      </c>
      <c r="R1038" s="30">
        <f>$O$1+$O$2*Data[[#This Row],[MA'[ln(n^2)']]]</f>
        <v>27.459814187140903</v>
      </c>
      <c r="S1038" s="30">
        <f>$Q$1+$Q$2*Data[[#This Row],[MA'[ln(n*ln(n))']]]</f>
        <v>23.702807668801032</v>
      </c>
      <c r="T1038" s="31">
        <f>$O$3*Data[[#This Row],[Metcalfe
(n^2)]]</f>
        <v>336235830403.72003</v>
      </c>
      <c r="U1038" s="31">
        <f t="shared" si="128"/>
        <v>457382784113.59747</v>
      </c>
      <c r="V1038" s="30">
        <f>LN(Data[[#This Row],[MA'[NVA']
30d]]/Data[[#This Row],[MA'[NVMetcalfe calc']]])</f>
        <v>-0.89540441645327007</v>
      </c>
      <c r="W1038" s="30">
        <f>$Q$3+Data[[#This Row],[NVM
(scaled)]]/((Data[[#This Row],[Upper Bound]]-Data[[#This Row],[Lower Bound]])/2)</f>
        <v>0.11334156883553809</v>
      </c>
      <c r="X1038" s="30">
        <f>(Data[[#This Row],[Upper Bound]]+Data[[#This Row],[Lower Bound]])/2</f>
        <v>25.581310927970968</v>
      </c>
      <c r="Y1038" s="29">
        <f>LN(Data[[#This Row],[NVActual]]/Data[[#This Row],[MA'[n^2']
30d]])</f>
        <v>-1.9235443429561929</v>
      </c>
      <c r="Z1038" s="29">
        <f>LN(Data[[#This Row],[NVActual]]/Data[[#This Row],[MA'[n*ln(n)']
30d]])</f>
        <v>9.2173014847261658</v>
      </c>
      <c r="AA1038" s="29">
        <f>LN(Data[[#This Row],[NVActual]]/Data[[#This Row],[MA'[n^1.5']]])</f>
        <v>4.9600691436605926</v>
      </c>
      <c r="AB1038" s="29">
        <f>LN(Data[[#This Row],[NVActual]]/Data[[#This Row],[Metcalfe
(n^2)]])</f>
        <v>-1.6158364906205112</v>
      </c>
      <c r="AC1038" s="26">
        <f>1+Data[[#This Row],[MA'[NVMetcalfe calc']]]/((Data[[#This Row],[NVM_norm
(scaled)]]-Data[[#This Row],[NV_fund.]])/2)</f>
        <v>-35918276612.56385</v>
      </c>
    </row>
    <row r="1039" spans="1:29" x14ac:dyDescent="0.2">
      <c r="A1039" s="23">
        <v>43137</v>
      </c>
      <c r="B1039" s="24">
        <v>130222306836.868</v>
      </c>
      <c r="C1039" s="24">
        <f t="shared" si="129"/>
        <v>190860538051.89682</v>
      </c>
      <c r="D1039" s="25">
        <f>LN(Data[[#This Row],[NVActual]])</f>
        <v>25.59250887951811</v>
      </c>
      <c r="E1039" s="26">
        <v>999753</v>
      </c>
      <c r="F1039" s="40">
        <f>Data[[#This Row],[DAA 
(n)]]^2</f>
        <v>999506061009</v>
      </c>
      <c r="G1039" s="41">
        <f t="shared" si="130"/>
        <v>902673706063.1333</v>
      </c>
      <c r="H1039" s="28">
        <f>LN(Data[[#This Row],[Metcalfe
(n^2)]])</f>
        <v>27.6305270549095</v>
      </c>
      <c r="I1039" s="42">
        <f t="shared" si="131"/>
        <v>27.484087541068529</v>
      </c>
      <c r="J1039" s="40">
        <f>Data[[#This Row],[DAA 
(n)]]*LN(Data[[#This Row],[DAA 
(n)]])</f>
        <v>13811851.157363469</v>
      </c>
      <c r="K1039" s="40">
        <f t="shared" si="132"/>
        <v>12934653.27375355</v>
      </c>
      <c r="L1039" s="29">
        <f>LN(Data[[#This Row],[MA'[n*ln(n)']
30d]])</f>
        <v>16.375420567966891</v>
      </c>
      <c r="M1039" s="43">
        <f t="shared" si="133"/>
        <v>16.480170612847012</v>
      </c>
      <c r="N1039" s="40">
        <f>Data[[#This Row],[DAA 
(n)]]^1.5</f>
        <v>999629522.87931848</v>
      </c>
      <c r="O1039" s="40">
        <f t="shared" si="134"/>
        <v>918539651.9339236</v>
      </c>
      <c r="P1039" s="43">
        <f>LN(Data[[#This Row],[MA'[n^1.5']]])</f>
        <v>20.638295632002205</v>
      </c>
      <c r="Q1039" s="43">
        <f t="shared" si="135"/>
        <v>20.78162810520017</v>
      </c>
      <c r="R1039" s="30">
        <f>$O$1+$O$2*Data[[#This Row],[MA'[ln(n^2)']]]</f>
        <v>27.484087541068529</v>
      </c>
      <c r="S1039" s="30">
        <f>$Q$1+$Q$2*Data[[#This Row],[MA'[ln(n*ln(n))']]]</f>
        <v>23.712281511197567</v>
      </c>
      <c r="T1039" s="31">
        <f>$O$3*Data[[#This Row],[Metcalfe
(n^2)]]</f>
        <v>519743151724.67999</v>
      </c>
      <c r="U1039" s="31">
        <f t="shared" si="128"/>
        <v>469390327152.82941</v>
      </c>
      <c r="V1039" s="30">
        <f>LN(Data[[#This Row],[MA'[NVA']
30d]]/Data[[#This Row],[MA'[NVMetcalfe calc']]])</f>
        <v>-0.89989168229498784</v>
      </c>
      <c r="W1039" s="30">
        <f>$Q$3+Data[[#This Row],[NVM
(scaled)]]/((Data[[#This Row],[Upper Bound]]-Data[[#This Row],[Lower Bound]])/2)</f>
        <v>0.11283247061579454</v>
      </c>
      <c r="X1039" s="30">
        <f>(Data[[#This Row],[Upper Bound]]+Data[[#This Row],[Lower Bound]])/2</f>
        <v>25.598184526133046</v>
      </c>
      <c r="Y1039" s="32">
        <f>LN(Data[[#This Row],[NVActual]]/Data[[#This Row],[MA'[n^2']
30d]])</f>
        <v>-1.9361181012070756</v>
      </c>
      <c r="Z1039" s="32">
        <f>LN(Data[[#This Row],[NVActual]]/Data[[#This Row],[MA'[n*ln(n)']
30d]])</f>
        <v>9.2170883115512172</v>
      </c>
      <c r="AA1039" s="32">
        <f>LN(Data[[#This Row],[NVActual]]/Data[[#This Row],[MA'[n^1.5']]])</f>
        <v>4.9542132475159057</v>
      </c>
      <c r="AB1039" s="32">
        <f>LN(Data[[#This Row],[NVActual]]/Data[[#This Row],[Metcalfe
(n^2)]])</f>
        <v>-2.0380181753913909</v>
      </c>
      <c r="AC1039" s="34">
        <f>1+Data[[#This Row],[MA'[NVMetcalfe calc']]]/((Data[[#This Row],[NVM_norm
(scaled)]]-Data[[#This Row],[NV_fund.]])/2)</f>
        <v>-36836087342.844437</v>
      </c>
    </row>
    <row r="1040" spans="1:29" x14ac:dyDescent="0.2">
      <c r="A1040" s="23">
        <v>43136</v>
      </c>
      <c r="B1040" s="24">
        <v>116044626197.33</v>
      </c>
      <c r="C1040" s="24">
        <f t="shared" si="129"/>
        <v>195611759354.28796</v>
      </c>
      <c r="D1040" s="25">
        <f>LN(Data[[#This Row],[NVActual]])</f>
        <v>25.477240662669068</v>
      </c>
      <c r="E1040" s="26">
        <v>915758</v>
      </c>
      <c r="F1040" s="40">
        <f>Data[[#This Row],[DAA 
(n)]]^2</f>
        <v>838612714564</v>
      </c>
      <c r="G1040" s="41">
        <f t="shared" si="130"/>
        <v>911949405047.6333</v>
      </c>
      <c r="H1040" s="28">
        <f>LN(Data[[#This Row],[Metcalfe
(n^2)]])</f>
        <v>27.455014833223277</v>
      </c>
      <c r="I1040" s="42">
        <f t="shared" si="131"/>
        <v>27.492274738877207</v>
      </c>
      <c r="J1040" s="40">
        <f>Data[[#This Row],[DAA 
(n)]]*LN(Data[[#This Row],[DAA 
(n)]])</f>
        <v>12571074.736821441</v>
      </c>
      <c r="K1040" s="40">
        <f t="shared" si="132"/>
        <v>12999439.193862129</v>
      </c>
      <c r="L1040" s="29">
        <f>LN(Data[[#This Row],[MA'[n*ln(n)']
30d]])</f>
        <v>16.380416775561617</v>
      </c>
      <c r="M1040" s="43">
        <f t="shared" si="133"/>
        <v>16.485487834182653</v>
      </c>
      <c r="N1040" s="40">
        <f>Data[[#This Row],[DAA 
(n)]]^1.5</f>
        <v>876336865.74496114</v>
      </c>
      <c r="O1040" s="40">
        <f t="shared" si="134"/>
        <v>925279507.98560441</v>
      </c>
      <c r="P1040" s="43">
        <f>LN(Data[[#This Row],[MA'[n^1.5']]])</f>
        <v>20.645606420627548</v>
      </c>
      <c r="Q1040" s="43">
        <f t="shared" si="135"/>
        <v>20.788917206088147</v>
      </c>
      <c r="R1040" s="30">
        <f>$O$1+$O$2*Data[[#This Row],[MA'[ln(n^2)']]]</f>
        <v>27.492274738877207</v>
      </c>
      <c r="S1040" s="30">
        <f>$Q$1+$Q$2*Data[[#This Row],[MA'[ln(n*ln(n))']]]</f>
        <v>23.721054926401376</v>
      </c>
      <c r="T1040" s="31">
        <f>$O$3*Data[[#This Row],[Metcalfe
(n^2)]]</f>
        <v>436078611573.28003</v>
      </c>
      <c r="U1040" s="31">
        <f t="shared" si="128"/>
        <v>474213690624.76941</v>
      </c>
      <c r="V1040" s="30">
        <f>LN(Data[[#This Row],[MA'[NVA']
30d]]/Data[[#This Row],[MA'[NVMetcalfe calc']]])</f>
        <v>-0.88552616901549286</v>
      </c>
      <c r="W1040" s="30">
        <f>$Q$3+Data[[#This Row],[NVM
(scaled)]]/((Data[[#This Row],[Upper Bound]]-Data[[#This Row],[Lower Bound]])/2)</f>
        <v>0.12037679422131636</v>
      </c>
      <c r="X1040" s="30">
        <f>(Data[[#This Row],[Upper Bound]]+Data[[#This Row],[Lower Bound]])/2</f>
        <v>25.606664832639289</v>
      </c>
      <c r="Y1040" s="29">
        <f>LN(Data[[#This Row],[NVActual]]/Data[[#This Row],[MA'[n^2']
30d]])</f>
        <v>-2.0616096858913173</v>
      </c>
      <c r="Z1040" s="29">
        <f>LN(Data[[#This Row],[NVActual]]/Data[[#This Row],[MA'[n*ln(n)']
30d]])</f>
        <v>9.0968238871074512</v>
      </c>
      <c r="AA1040" s="29">
        <f>LN(Data[[#This Row],[NVActual]]/Data[[#This Row],[MA'[n^1.5']]])</f>
        <v>4.8316342420415221</v>
      </c>
      <c r="AB1040" s="29">
        <f>LN(Data[[#This Row],[NVActual]]/Data[[#This Row],[Metcalfe
(n^2)]])</f>
        <v>-1.9777741705542071</v>
      </c>
      <c r="AC1040" s="26">
        <f>1+Data[[#This Row],[MA'[NVMetcalfe calc']]]/((Data[[#This Row],[NVM_norm
(scaled)]]-Data[[#This Row],[NV_fund.]])/2)</f>
        <v>-37213241088.478447</v>
      </c>
    </row>
    <row r="1041" spans="1:29" x14ac:dyDescent="0.2">
      <c r="A1041" s="23">
        <v>43135</v>
      </c>
      <c r="B1041" s="24">
        <v>139338071697.88699</v>
      </c>
      <c r="C1041" s="24">
        <f t="shared" si="129"/>
        <v>201336526361.08881</v>
      </c>
      <c r="D1041" s="25">
        <f>LN(Data[[#This Row],[NVActual]])</f>
        <v>25.660168987625923</v>
      </c>
      <c r="E1041" s="26">
        <v>711645</v>
      </c>
      <c r="F1041" s="40">
        <f>Data[[#This Row],[DAA 
(n)]]^2</f>
        <v>506438606025</v>
      </c>
      <c r="G1041" s="41">
        <f t="shared" si="130"/>
        <v>929120288929.1333</v>
      </c>
      <c r="H1041" s="28">
        <f>LN(Data[[#This Row],[Metcalfe
(n^2)]])</f>
        <v>26.950668941096847</v>
      </c>
      <c r="I1041" s="42">
        <f t="shared" si="131"/>
        <v>27.508237300446318</v>
      </c>
      <c r="J1041" s="40">
        <f>Data[[#This Row],[DAA 
(n)]]*LN(Data[[#This Row],[DAA 
(n)]])</f>
        <v>9589654.399293432</v>
      </c>
      <c r="K1041" s="40">
        <f t="shared" si="132"/>
        <v>13122089.482163081</v>
      </c>
      <c r="L1041" s="29">
        <f>LN(Data[[#This Row],[MA'[n*ln(n)']
30d]])</f>
        <v>16.389807588111008</v>
      </c>
      <c r="M1041" s="43">
        <f t="shared" si="133"/>
        <v>16.4906344282577</v>
      </c>
      <c r="N1041" s="40">
        <f>Data[[#This Row],[DAA 
(n)]]^1.5</f>
        <v>600336990.18522942</v>
      </c>
      <c r="O1041" s="40">
        <f t="shared" si="134"/>
        <v>937902338.30436444</v>
      </c>
      <c r="P1041" s="43">
        <f>LN(Data[[#This Row],[MA'[n^1.5']]])</f>
        <v>20.659156384603648</v>
      </c>
      <c r="Q1041" s="43">
        <f t="shared" si="135"/>
        <v>20.795956826648585</v>
      </c>
      <c r="R1041" s="30">
        <f>$O$1+$O$2*Data[[#This Row],[MA'[ln(n^2)']]]</f>
        <v>27.508237300446318</v>
      </c>
      <c r="S1041" s="30">
        <f>$Q$1+$Q$2*Data[[#This Row],[MA'[ln(n*ln(n))']]]</f>
        <v>23.729546806625201</v>
      </c>
      <c r="T1041" s="31">
        <f>$O$3*Data[[#This Row],[Metcalfe
(n^2)]]</f>
        <v>263348075133</v>
      </c>
      <c r="U1041" s="31">
        <f t="shared" si="128"/>
        <v>483142550243.14935</v>
      </c>
      <c r="V1041" s="30">
        <f>LN(Data[[#This Row],[MA'[NVA']
30d]]/Data[[#This Row],[MA'[NVMetcalfe calc']]])</f>
        <v>-0.87533397663743917</v>
      </c>
      <c r="W1041" s="30">
        <f>$Q$3+Data[[#This Row],[NVM
(scaled)]]/((Data[[#This Row],[Upper Bound]]-Data[[#This Row],[Lower Bound]])/2)</f>
        <v>0.12669982864763435</v>
      </c>
      <c r="X1041" s="30">
        <f>(Data[[#This Row],[Upper Bound]]+Data[[#This Row],[Lower Bound]])/2</f>
        <v>25.61889205353576</v>
      </c>
      <c r="Y1041" s="32">
        <f>LN(Data[[#This Row],[NVActual]]/Data[[#This Row],[MA'[n^2']
30d]])</f>
        <v>-1.8973350619149199</v>
      </c>
      <c r="Z1041" s="32">
        <f>LN(Data[[#This Row],[NVActual]]/Data[[#This Row],[MA'[n*ln(n)']
30d]])</f>
        <v>9.270361399514913</v>
      </c>
      <c r="AA1041" s="32">
        <f>LN(Data[[#This Row],[NVActual]]/Data[[#This Row],[MA'[n^1.5']]])</f>
        <v>5.001012603022275</v>
      </c>
      <c r="AB1041" s="32">
        <f>LN(Data[[#This Row],[NVActual]]/Data[[#This Row],[Metcalfe
(n^2)]])</f>
        <v>-1.2904999534709254</v>
      </c>
      <c r="AC1041" s="34">
        <f>1+Data[[#This Row],[MA'[NVMetcalfe calc']]]/((Data[[#This Row],[NVM_norm
(scaled)]]-Data[[#This Row],[NV_fund.]])/2)</f>
        <v>-37905139422.156822</v>
      </c>
    </row>
    <row r="1042" spans="1:29" x14ac:dyDescent="0.2">
      <c r="A1042" s="23">
        <v>43134</v>
      </c>
      <c r="B1042" s="24">
        <v>153905131830.297</v>
      </c>
      <c r="C1042" s="24">
        <f t="shared" si="129"/>
        <v>206187920119.68707</v>
      </c>
      <c r="D1042" s="25">
        <f>LN(Data[[#This Row],[NVActual]])</f>
        <v>25.759602222461407</v>
      </c>
      <c r="E1042" s="26">
        <v>714800</v>
      </c>
      <c r="F1042" s="40">
        <f>Data[[#This Row],[DAA 
(n)]]^2</f>
        <v>510939040000</v>
      </c>
      <c r="G1042" s="41">
        <f t="shared" si="130"/>
        <v>950368459582.46667</v>
      </c>
      <c r="H1042" s="28">
        <f>LN(Data[[#This Row],[Metcalfe
(n^2)]])</f>
        <v>26.959516124534819</v>
      </c>
      <c r="I1042" s="42">
        <f t="shared" si="131"/>
        <v>27.535396681252454</v>
      </c>
      <c r="J1042" s="40">
        <f>Data[[#This Row],[DAA 
(n)]]*LN(Data[[#This Row],[DAA 
(n)]])</f>
        <v>9635331.0629087444</v>
      </c>
      <c r="K1042" s="40">
        <f t="shared" si="132"/>
        <v>13297365.057218753</v>
      </c>
      <c r="L1042" s="29">
        <f>LN(Data[[#This Row],[MA'[n*ln(n)']
30d]])</f>
        <v>16.403076457565824</v>
      </c>
      <c r="M1042" s="43">
        <f t="shared" si="133"/>
        <v>16.495361028834125</v>
      </c>
      <c r="N1042" s="40">
        <f>Data[[#This Row],[DAA 
(n)]]^1.5</f>
        <v>604333704.00135708</v>
      </c>
      <c r="O1042" s="40">
        <f t="shared" si="134"/>
        <v>954760427.71080899</v>
      </c>
      <c r="P1042" s="43">
        <f>LN(Data[[#This Row],[MA'[n^1.5']]])</f>
        <v>20.676971005938309</v>
      </c>
      <c r="Q1042" s="43">
        <f t="shared" si="135"/>
        <v>20.802394027654866</v>
      </c>
      <c r="R1042" s="30">
        <f>$O$1+$O$2*Data[[#This Row],[MA'[ln(n^2)']]]</f>
        <v>27.535396681252454</v>
      </c>
      <c r="S1042" s="30">
        <f>$Q$1+$Q$2*Data[[#This Row],[MA'[ln(n*ln(n))']]]</f>
        <v>23.737345697576306</v>
      </c>
      <c r="T1042" s="31">
        <f>$O$3*Data[[#This Row],[Metcalfe
(n^2)]]</f>
        <v>265688300800</v>
      </c>
      <c r="U1042" s="31">
        <f t="shared" si="128"/>
        <v>494191598982.88269</v>
      </c>
      <c r="V1042" s="30">
        <f>LN(Data[[#This Row],[MA'[NVA']
30d]]/Data[[#This Row],[MA'[NVMetcalfe calc']]])</f>
        <v>-0.87413530763666925</v>
      </c>
      <c r="W1042" s="30">
        <f>$Q$3+Data[[#This Row],[NVM
(scaled)]]/((Data[[#This Row],[Upper Bound]]-Data[[#This Row],[Lower Bound]])/2)</f>
        <v>0.12969269428258684</v>
      </c>
      <c r="X1042" s="30">
        <f>(Data[[#This Row],[Upper Bound]]+Data[[#This Row],[Lower Bound]])/2</f>
        <v>25.63637118941438</v>
      </c>
      <c r="Y1042" s="29">
        <f>LN(Data[[#This Row],[NVActual]]/Data[[#This Row],[MA'[n^2']
30d]])</f>
        <v>-1.8205133760764427</v>
      </c>
      <c r="Z1042" s="29">
        <f>LN(Data[[#This Row],[NVActual]]/Data[[#This Row],[MA'[n*ln(n)']
30d]])</f>
        <v>9.3565257648955811</v>
      </c>
      <c r="AA1042" s="29">
        <f>LN(Data[[#This Row],[NVActual]]/Data[[#This Row],[MA'[n^1.5']]])</f>
        <v>5.0826312165230974</v>
      </c>
      <c r="AB1042" s="29">
        <f>LN(Data[[#This Row],[NVActual]]/Data[[#This Row],[Metcalfe
(n^2)]])</f>
        <v>-1.1999139020734138</v>
      </c>
      <c r="AC1042" s="26">
        <f>1+Data[[#This Row],[MA'[NVMetcalfe calc']]]/((Data[[#This Row],[NVM_norm
(scaled)]]-Data[[#This Row],[NV_fund.]])/2)</f>
        <v>-38749976721.935844</v>
      </c>
    </row>
    <row r="1043" spans="1:29" x14ac:dyDescent="0.2">
      <c r="A1043" s="23">
        <v>43133</v>
      </c>
      <c r="B1043" s="24">
        <v>149015014516.98499</v>
      </c>
      <c r="C1043" s="24">
        <f t="shared" si="129"/>
        <v>209493384650.75232</v>
      </c>
      <c r="D1043" s="25">
        <f>LN(Data[[#This Row],[NVActual]])</f>
        <v>25.727312906385428</v>
      </c>
      <c r="E1043" s="26">
        <v>853582</v>
      </c>
      <c r="F1043" s="40">
        <f>Data[[#This Row],[DAA 
(n)]]^2</f>
        <v>728602230724</v>
      </c>
      <c r="G1043" s="41">
        <f t="shared" si="130"/>
        <v>985753187855.66663</v>
      </c>
      <c r="H1043" s="28">
        <f>LN(Data[[#This Row],[Metcalfe
(n^2)]])</f>
        <v>27.314393783174161</v>
      </c>
      <c r="I1043" s="42">
        <f t="shared" si="131"/>
        <v>27.572868666157181</v>
      </c>
      <c r="J1043" s="40">
        <f>Data[[#This Row],[DAA 
(n)]]*LN(Data[[#This Row],[DAA 
(n)]])</f>
        <v>11657537.437114684</v>
      </c>
      <c r="K1043" s="40">
        <f t="shared" si="132"/>
        <v>13563129.623802181</v>
      </c>
      <c r="L1043" s="29">
        <f>LN(Data[[#This Row],[MA'[n*ln(n)']
30d]])</f>
        <v>16.422865612062214</v>
      </c>
      <c r="M1043" s="43">
        <f t="shared" si="133"/>
        <v>16.499819626331956</v>
      </c>
      <c r="N1043" s="40">
        <f>Data[[#This Row],[DAA 
(n)]]^1.5</f>
        <v>788620155.27493</v>
      </c>
      <c r="O1043" s="40">
        <f t="shared" si="134"/>
        <v>981423722.15710402</v>
      </c>
      <c r="P1043" s="43">
        <f>LN(Data[[#This Row],[MA'[n^1.5']]])</f>
        <v>20.70451485307963</v>
      </c>
      <c r="Q1043" s="43">
        <f t="shared" si="135"/>
        <v>20.808486166042794</v>
      </c>
      <c r="R1043" s="30">
        <f>$O$1+$O$2*Data[[#This Row],[MA'[ln(n^2)']]]</f>
        <v>27.572868666157181</v>
      </c>
      <c r="S1043" s="30">
        <f>$Q$1+$Q$2*Data[[#This Row],[MA'[ln(n*ln(n))']]]</f>
        <v>23.744702383447724</v>
      </c>
      <c r="T1043" s="31">
        <f>$O$3*Data[[#This Row],[Metcalfe
(n^2)]]</f>
        <v>378873159976.48004</v>
      </c>
      <c r="U1043" s="31">
        <f t="shared" si="128"/>
        <v>512591657684.94666</v>
      </c>
      <c r="V1043" s="30">
        <f>LN(Data[[#This Row],[MA'[NVA']
30d]]/Data[[#This Row],[MA'[NVMetcalfe calc']]])</f>
        <v>-0.89478737726756274</v>
      </c>
      <c r="W1043" s="30">
        <f>$Q$3+Data[[#This Row],[NVM
(scaled)]]/((Data[[#This Row],[Upper Bound]]-Data[[#This Row],[Lower Bound]])/2)</f>
        <v>0.12252428907855062</v>
      </c>
      <c r="X1043" s="30">
        <f>(Data[[#This Row],[Upper Bound]]+Data[[#This Row],[Lower Bound]])/2</f>
        <v>25.658785524802454</v>
      </c>
      <c r="Y1043" s="32">
        <f>LN(Data[[#This Row],[NVActual]]/Data[[#This Row],[MA'[n^2']
30d]])</f>
        <v>-1.8893589372527924</v>
      </c>
      <c r="Z1043" s="32">
        <f>LN(Data[[#This Row],[NVActual]]/Data[[#This Row],[MA'[n*ln(n)']
30d]])</f>
        <v>9.3044472943232144</v>
      </c>
      <c r="AA1043" s="32">
        <f>LN(Data[[#This Row],[NVActual]]/Data[[#This Row],[MA'[n^1.5']]])</f>
        <v>5.0227980533057979</v>
      </c>
      <c r="AB1043" s="32">
        <f>LN(Data[[#This Row],[NVActual]]/Data[[#This Row],[Metcalfe
(n^2)]])</f>
        <v>-1.5870808767887339</v>
      </c>
      <c r="AC1043" s="34">
        <f>1+Data[[#This Row],[MA'[NVMetcalfe calc']]]/((Data[[#This Row],[NVM_norm
(scaled)]]-Data[[#This Row],[NV_fund.]])/2)</f>
        <v>-40146179030.710213</v>
      </c>
    </row>
    <row r="1044" spans="1:29" x14ac:dyDescent="0.2">
      <c r="A1044" s="23">
        <v>43132</v>
      </c>
      <c r="B1044" s="24">
        <v>153146414900.51199</v>
      </c>
      <c r="C1044" s="24">
        <f t="shared" si="129"/>
        <v>212920569707.73148</v>
      </c>
      <c r="D1044" s="25">
        <f>LN(Data[[#This Row],[NVActual]])</f>
        <v>25.754660260878474</v>
      </c>
      <c r="E1044" s="26">
        <v>833934</v>
      </c>
      <c r="F1044" s="40">
        <f>Data[[#This Row],[DAA 
(n)]]^2</f>
        <v>695445916356</v>
      </c>
      <c r="G1044" s="41">
        <f t="shared" si="130"/>
        <v>1004098888861.1666</v>
      </c>
      <c r="H1044" s="28">
        <f>LN(Data[[#This Row],[Metcalfe
(n^2)]])</f>
        <v>27.267819083037526</v>
      </c>
      <c r="I1044" s="42">
        <f t="shared" si="131"/>
        <v>27.591624831119479</v>
      </c>
      <c r="J1044" s="40">
        <f>Data[[#This Row],[DAA 
(n)]]*LN(Data[[#This Row],[DAA 
(n)]])</f>
        <v>11369780.719596907</v>
      </c>
      <c r="K1044" s="40">
        <f t="shared" si="132"/>
        <v>13699989.413371794</v>
      </c>
      <c r="L1044" s="29">
        <f>LN(Data[[#This Row],[MA'[n*ln(n)']
30d]])</f>
        <v>16.432905618051471</v>
      </c>
      <c r="M1044" s="43">
        <f t="shared" si="133"/>
        <v>16.50350049666034</v>
      </c>
      <c r="N1044" s="40">
        <f>Data[[#This Row],[DAA 
(n)]]^1.5</f>
        <v>761548419.21602428</v>
      </c>
      <c r="O1044" s="40">
        <f t="shared" si="134"/>
        <v>995225348.64781082</v>
      </c>
      <c r="P1044" s="43">
        <f>LN(Data[[#This Row],[MA'[n^1.5']]])</f>
        <v>20.718479750532982</v>
      </c>
      <c r="Q1044" s="43">
        <f t="shared" si="135"/>
        <v>20.813488461619293</v>
      </c>
      <c r="R1044" s="30">
        <f>$O$1+$O$2*Data[[#This Row],[MA'[ln(n^2)']]]</f>
        <v>27.591624831119479</v>
      </c>
      <c r="S1044" s="30">
        <f>$Q$1+$Q$2*Data[[#This Row],[MA'[ln(n*ln(n))']]]</f>
        <v>23.750775819489558</v>
      </c>
      <c r="T1044" s="31">
        <f>$O$3*Data[[#This Row],[Metcalfe
(n^2)]]</f>
        <v>361631876505.12</v>
      </c>
      <c r="U1044" s="31">
        <f t="shared" si="128"/>
        <v>522131422207.8067</v>
      </c>
      <c r="V1044" s="30">
        <f>LN(Data[[#This Row],[MA'[NVA']
30d]]/Data[[#This Row],[MA'[NVMetcalfe calc']]])</f>
        <v>-0.89700013888623231</v>
      </c>
      <c r="W1044" s="30">
        <f>$Q$3+Data[[#This Row],[NVM
(scaled)]]/((Data[[#This Row],[Upper Bound]]-Data[[#This Row],[Lower Bound]])/2)</f>
        <v>0.12291569849782913</v>
      </c>
      <c r="X1044" s="30">
        <f>(Data[[#This Row],[Upper Bound]]+Data[[#This Row],[Lower Bound]])/2</f>
        <v>25.671200325304518</v>
      </c>
      <c r="Y1044" s="29">
        <f>LN(Data[[#This Row],[NVActual]]/Data[[#This Row],[MA'[n^2']
30d]])</f>
        <v>-1.8804513663509508</v>
      </c>
      <c r="Z1044" s="29">
        <f>LN(Data[[#This Row],[NVActual]]/Data[[#This Row],[MA'[n*ln(n)']
30d]])</f>
        <v>9.3217546428270026</v>
      </c>
      <c r="AA1044" s="29">
        <f>LN(Data[[#This Row],[NVActual]]/Data[[#This Row],[MA'[n^1.5']]])</f>
        <v>5.036180510345492</v>
      </c>
      <c r="AB1044" s="29">
        <f>LN(Data[[#This Row],[NVActual]]/Data[[#This Row],[Metcalfe
(n^2)]])</f>
        <v>-1.5131588221590537</v>
      </c>
      <c r="AC1044" s="26">
        <f>1+Data[[#This Row],[MA'[NVMetcalfe calc']]]/((Data[[#This Row],[NVM_norm
(scaled)]]-Data[[#This Row],[NV_fund.]])/2)</f>
        <v>-40874088403.350807</v>
      </c>
    </row>
    <row r="1045" spans="1:29" x14ac:dyDescent="0.2">
      <c r="A1045" s="23">
        <v>43131</v>
      </c>
      <c r="B1045" s="24">
        <v>170110207774.138</v>
      </c>
      <c r="C1045" s="24">
        <f t="shared" si="129"/>
        <v>216060709774.314</v>
      </c>
      <c r="D1045" s="25">
        <f>LN(Data[[#This Row],[NVActual]])</f>
        <v>25.859712344977645</v>
      </c>
      <c r="E1045" s="26">
        <v>685452</v>
      </c>
      <c r="F1045" s="40">
        <f>Data[[#This Row],[DAA 
(n)]]^2</f>
        <v>469844444304</v>
      </c>
      <c r="G1045" s="41">
        <f t="shared" si="130"/>
        <v>1024444401110.6666</v>
      </c>
      <c r="H1045" s="28">
        <f>LN(Data[[#This Row],[Metcalfe
(n^2)]])</f>
        <v>26.875667507302044</v>
      </c>
      <c r="I1045" s="42">
        <f t="shared" si="131"/>
        <v>27.612625716251088</v>
      </c>
      <c r="J1045" s="40">
        <f>Data[[#This Row],[DAA 
(n)]]*LN(Data[[#This Row],[DAA 
(n)]])</f>
        <v>9210990.0221076012</v>
      </c>
      <c r="K1045" s="40">
        <f t="shared" si="132"/>
        <v>13852320.957120931</v>
      </c>
      <c r="L1045" s="29">
        <f>LN(Data[[#This Row],[MA'[n*ln(n)']
30d]])</f>
        <v>16.443963354689451</v>
      </c>
      <c r="M1045" s="43">
        <f t="shared" si="133"/>
        <v>16.506873230012641</v>
      </c>
      <c r="N1045" s="40">
        <f>Data[[#This Row],[DAA 
(n)]]^1.5</f>
        <v>567499615.89155841</v>
      </c>
      <c r="O1045" s="40">
        <f t="shared" si="134"/>
        <v>1010558646.9926525</v>
      </c>
      <c r="P1045" s="43">
        <f>LN(Data[[#This Row],[MA'[n^1.5']]])</f>
        <v>20.733769130721708</v>
      </c>
      <c r="Q1045" s="43">
        <f t="shared" si="135"/>
        <v>20.818063056770416</v>
      </c>
      <c r="R1045" s="30">
        <f>$O$1+$O$2*Data[[#This Row],[MA'[ln(n^2)']]]</f>
        <v>27.612625716251088</v>
      </c>
      <c r="S1045" s="30">
        <f>$Q$1+$Q$2*Data[[#This Row],[MA'[ln(n*ln(n))']]]</f>
        <v>23.756340829520855</v>
      </c>
      <c r="T1045" s="31">
        <f>$O$3*Data[[#This Row],[Metcalfe
(n^2)]]</f>
        <v>244319111038.08002</v>
      </c>
      <c r="U1045" s="31">
        <f t="shared" si="128"/>
        <v>532711088577.54669</v>
      </c>
      <c r="V1045" s="30">
        <f>LN(Data[[#This Row],[MA'[NVA']
30d]]/Data[[#This Row],[MA'[NVMetcalfe calc']]])</f>
        <v>-0.90241979754485691</v>
      </c>
      <c r="W1045" s="30">
        <f>$Q$3+Data[[#This Row],[NVM
(scaled)]]/((Data[[#This Row],[Upper Bound]]-Data[[#This Row],[Lower Bound]])/2)</f>
        <v>0.12197451741693072</v>
      </c>
      <c r="X1045" s="30">
        <f>(Data[[#This Row],[Upper Bound]]+Data[[#This Row],[Lower Bound]])/2</f>
        <v>25.68448327288597</v>
      </c>
      <c r="Y1045" s="32">
        <f>LN(Data[[#This Row],[NVActual]]/Data[[#This Row],[MA'[n^2']
30d]])</f>
        <v>-1.7954591888834033</v>
      </c>
      <c r="Z1045" s="32">
        <f>LN(Data[[#This Row],[NVActual]]/Data[[#This Row],[MA'[n*ln(n)']
30d]])</f>
        <v>9.4157489902881935</v>
      </c>
      <c r="AA1045" s="32">
        <f>LN(Data[[#This Row],[NVActual]]/Data[[#This Row],[MA'[n^1.5']]])</f>
        <v>5.125943214255936</v>
      </c>
      <c r="AB1045" s="32">
        <f>LN(Data[[#This Row],[NVActual]]/Data[[#This Row],[Metcalfe
(n^2)]])</f>
        <v>-1.0159551623243992</v>
      </c>
      <c r="AC1045" s="34">
        <f>1+Data[[#This Row],[MA'[NVMetcalfe calc']]]/((Data[[#This Row],[NVM_norm
(scaled)]]-Data[[#This Row],[NV_fund.]])/2)</f>
        <v>-41679092898.172066</v>
      </c>
    </row>
    <row r="1046" spans="1:29" x14ac:dyDescent="0.2">
      <c r="A1046" s="23">
        <v>43130</v>
      </c>
      <c r="B1046" s="24">
        <v>168801929164.75699</v>
      </c>
      <c r="C1046" s="24">
        <f t="shared" si="129"/>
        <v>217891420307.5842</v>
      </c>
      <c r="D1046" s="25">
        <f>LN(Data[[#This Row],[NVActual]])</f>
        <v>25.851991847744127</v>
      </c>
      <c r="E1046" s="26">
        <v>845185</v>
      </c>
      <c r="F1046" s="40">
        <f>Data[[#This Row],[DAA 
(n)]]^2</f>
        <v>714337684225</v>
      </c>
      <c r="G1046" s="41">
        <f t="shared" si="130"/>
        <v>1040326478470.1666</v>
      </c>
      <c r="H1046" s="28">
        <f>LN(Data[[#This Row],[Metcalfe
(n^2)]])</f>
        <v>27.294621634575606</v>
      </c>
      <c r="I1046" s="42">
        <f t="shared" si="131"/>
        <v>27.635964553655178</v>
      </c>
      <c r="J1046" s="40">
        <f>Data[[#This Row],[DAA 
(n)]]*LN(Data[[#This Row],[DAA 
(n)]])</f>
        <v>11534502.393109392</v>
      </c>
      <c r="K1046" s="40">
        <f t="shared" si="132"/>
        <v>13992376.309596507</v>
      </c>
      <c r="L1046" s="29">
        <f>LN(Data[[#This Row],[MA'[n*ln(n)']
30d]])</f>
        <v>16.45402318994417</v>
      </c>
      <c r="M1046" s="43">
        <f t="shared" si="133"/>
        <v>16.509730847278924</v>
      </c>
      <c r="N1046" s="40">
        <f>Data[[#This Row],[DAA 
(n)]]^1.5</f>
        <v>777011901.86618495</v>
      </c>
      <c r="O1046" s="40">
        <f t="shared" si="134"/>
        <v>1023623778.4640961</v>
      </c>
      <c r="P1046" s="43">
        <f>LN(Data[[#This Row],[MA'[n^1.5']]])</f>
        <v>20.746614892210744</v>
      </c>
      <c r="Q1046" s="43">
        <f t="shared" si="135"/>
        <v>20.821924553644582</v>
      </c>
      <c r="R1046" s="30">
        <f>$O$1+$O$2*Data[[#This Row],[MA'[ln(n^2)']]]</f>
        <v>27.635964553655178</v>
      </c>
      <c r="S1046" s="30">
        <f>$Q$1+$Q$2*Data[[#This Row],[MA'[ln(n*ln(n))']]]</f>
        <v>23.761055898010223</v>
      </c>
      <c r="T1046" s="31">
        <f>$O$3*Data[[#This Row],[Metcalfe
(n^2)]]</f>
        <v>371455595797</v>
      </c>
      <c r="U1046" s="31">
        <f t="shared" si="128"/>
        <v>540969768804.48669</v>
      </c>
      <c r="V1046" s="30">
        <f>LN(Data[[#This Row],[MA'[NVA']
30d]]/Data[[#This Row],[MA'[NVMetcalfe calc']]])</f>
        <v>-0.90936653034512815</v>
      </c>
      <c r="W1046" s="30">
        <f>$Q$3+Data[[#This Row],[NVM
(scaled)]]/((Data[[#This Row],[Upper Bound]]-Data[[#This Row],[Lower Bound]])/2)</f>
        <v>0.12063846858925775</v>
      </c>
      <c r="X1046" s="30">
        <f>(Data[[#This Row],[Upper Bound]]+Data[[#This Row],[Lower Bound]])/2</f>
        <v>25.698510225832699</v>
      </c>
      <c r="Y1046" s="29">
        <f>LN(Data[[#This Row],[NVActual]]/Data[[#This Row],[MA'[n^2']
30d]])</f>
        <v>-1.8185638536805533</v>
      </c>
      <c r="Z1046" s="29">
        <f>LN(Data[[#This Row],[NVActual]]/Data[[#This Row],[MA'[n*ln(n)']
30d]])</f>
        <v>9.3979686577999555</v>
      </c>
      <c r="AA1046" s="29">
        <f>LN(Data[[#This Row],[NVActual]]/Data[[#This Row],[MA'[n^1.5']]])</f>
        <v>5.1053769555333846</v>
      </c>
      <c r="AB1046" s="29">
        <f>LN(Data[[#This Row],[NVActual]]/Data[[#This Row],[Metcalfe
(n^2)]])</f>
        <v>-1.4426297868314788</v>
      </c>
      <c r="AC1046" s="26">
        <f>1+Data[[#This Row],[MA'[NVMetcalfe calc']]]/((Data[[#This Row],[NVM_norm
(scaled)]]-Data[[#This Row],[NV_fund.]])/2)</f>
        <v>-42299826500.498398</v>
      </c>
    </row>
    <row r="1047" spans="1:29" x14ac:dyDescent="0.2">
      <c r="A1047" s="23">
        <v>43129</v>
      </c>
      <c r="B1047" s="24">
        <v>188380496241.992</v>
      </c>
      <c r="C1047" s="24">
        <f t="shared" si="129"/>
        <v>220016906259.30832</v>
      </c>
      <c r="D1047" s="25">
        <f>LN(Data[[#This Row],[NVActual]])</f>
        <v>25.961729670598107</v>
      </c>
      <c r="E1047" s="26">
        <v>775230</v>
      </c>
      <c r="F1047" s="40">
        <f>Data[[#This Row],[DAA 
(n)]]^2</f>
        <v>600981552900</v>
      </c>
      <c r="G1047" s="41">
        <f t="shared" si="130"/>
        <v>1050330820838.1333</v>
      </c>
      <c r="H1047" s="28">
        <f>LN(Data[[#This Row],[Metcalfe
(n^2)]])</f>
        <v>27.121830077000563</v>
      </c>
      <c r="I1047" s="42">
        <f t="shared" si="131"/>
        <v>27.647656679468824</v>
      </c>
      <c r="J1047" s="40">
        <f>Data[[#This Row],[DAA 
(n)]]*LN(Data[[#This Row],[DAA 
(n)]])</f>
        <v>10512828.165296573</v>
      </c>
      <c r="K1047" s="40">
        <f t="shared" si="132"/>
        <v>14071970.452276407</v>
      </c>
      <c r="L1047" s="29">
        <f>LN(Data[[#This Row],[MA'[n*ln(n)']
30d]])</f>
        <v>16.459695465644369</v>
      </c>
      <c r="M1047" s="43">
        <f t="shared" si="133"/>
        <v>16.51222087349322</v>
      </c>
      <c r="N1047" s="40">
        <f>Data[[#This Row],[DAA 
(n)]]^1.5</f>
        <v>682567893.51292026</v>
      </c>
      <c r="O1047" s="40">
        <f t="shared" si="134"/>
        <v>1031417763.7312629</v>
      </c>
      <c r="P1047" s="43">
        <f>LN(Data[[#This Row],[MA'[n^1.5']]])</f>
        <v>20.754200162364043</v>
      </c>
      <c r="Q1047" s="43">
        <f t="shared" si="135"/>
        <v>20.825315204210963</v>
      </c>
      <c r="R1047" s="30">
        <f>$O$1+$O$2*Data[[#This Row],[MA'[ln(n^2)']]]</f>
        <v>27.647656679468824</v>
      </c>
      <c r="S1047" s="30">
        <f>$Q$1+$Q$2*Data[[#This Row],[MA'[ln(n*ln(n))']]]</f>
        <v>23.76516444126381</v>
      </c>
      <c r="T1047" s="31">
        <f>$O$3*Data[[#This Row],[Metcalfe
(n^2)]]</f>
        <v>312510407508</v>
      </c>
      <c r="U1047" s="31">
        <f t="shared" si="128"/>
        <v>546172026835.82928</v>
      </c>
      <c r="V1047" s="30">
        <f>LN(Data[[#This Row],[MA'[NVA']
30d]]/Data[[#This Row],[MA'[NVMetcalfe calc']]])</f>
        <v>-0.90922960355343307</v>
      </c>
      <c r="W1047" s="30">
        <f>$Q$3+Data[[#This Row],[NVM
(scaled)]]/((Data[[#This Row],[Upper Bound]]-Data[[#This Row],[Lower Bound]])/2)</f>
        <v>0.12162579715868499</v>
      </c>
      <c r="X1047" s="30">
        <f>(Data[[#This Row],[Upper Bound]]+Data[[#This Row],[Lower Bound]])/2</f>
        <v>25.706410560366315</v>
      </c>
      <c r="Y1047" s="32">
        <f>LN(Data[[#This Row],[NVActual]]/Data[[#This Row],[MA'[n^2']
30d]])</f>
        <v>-1.7183966273414308</v>
      </c>
      <c r="Z1047" s="32">
        <f>LN(Data[[#This Row],[NVActual]]/Data[[#This Row],[MA'[n*ln(n)']
30d]])</f>
        <v>9.5020342049537359</v>
      </c>
      <c r="AA1047" s="32">
        <f>LN(Data[[#This Row],[NVActual]]/Data[[#This Row],[MA'[n^1.5']]])</f>
        <v>5.2075295082340647</v>
      </c>
      <c r="AB1047" s="32">
        <f>LN(Data[[#This Row],[NVActual]]/Data[[#This Row],[Metcalfe
(n^2)]])</f>
        <v>-1.1601004064024574</v>
      </c>
      <c r="AC1047" s="34">
        <f>1+Data[[#This Row],[MA'[NVMetcalfe calc']]]/((Data[[#This Row],[NVM_norm
(scaled)]]-Data[[#This Row],[NV_fund.]])/2)</f>
        <v>-42695065202.069885</v>
      </c>
    </row>
    <row r="1048" spans="1:29" x14ac:dyDescent="0.2">
      <c r="A1048" s="23">
        <v>43128</v>
      </c>
      <c r="B1048" s="24">
        <v>197010188202.26801</v>
      </c>
      <c r="C1048" s="24">
        <f t="shared" si="129"/>
        <v>220833261229.47043</v>
      </c>
      <c r="D1048" s="25">
        <f>LN(Data[[#This Row],[NVActual]])</f>
        <v>26.006521281109915</v>
      </c>
      <c r="E1048" s="26">
        <v>765711</v>
      </c>
      <c r="F1048" s="40">
        <f>Data[[#This Row],[DAA 
(n)]]^2</f>
        <v>586313335521</v>
      </c>
      <c r="G1048" s="41">
        <f t="shared" si="130"/>
        <v>1063539166348.9667</v>
      </c>
      <c r="H1048" s="28">
        <f>LN(Data[[#This Row],[Metcalfe
(n^2)]])</f>
        <v>27.097120185875376</v>
      </c>
      <c r="I1048" s="42">
        <f t="shared" si="131"/>
        <v>27.664537316766488</v>
      </c>
      <c r="J1048" s="40">
        <f>Data[[#This Row],[DAA 
(n)]]*LN(Data[[#This Row],[DAA 
(n)]])</f>
        <v>10374281.497323411</v>
      </c>
      <c r="K1048" s="40">
        <f t="shared" si="132"/>
        <v>14181375.914613092</v>
      </c>
      <c r="L1048" s="29">
        <f>LN(Data[[#This Row],[MA'[n*ln(n)']
30d]])</f>
        <v>16.467440106421112</v>
      </c>
      <c r="M1048" s="43">
        <f t="shared" si="133"/>
        <v>16.514640422428847</v>
      </c>
      <c r="N1048" s="40">
        <f>Data[[#This Row],[DAA 
(n)]]^1.5</f>
        <v>670034753.16965294</v>
      </c>
      <c r="O1048" s="40">
        <f t="shared" si="134"/>
        <v>1041929607.9308491</v>
      </c>
      <c r="P1048" s="43">
        <f>LN(Data[[#This Row],[MA'[n^1.5']]])</f>
        <v>20.764340223226803</v>
      </c>
      <c r="Q1048" s="43">
        <f t="shared" si="135"/>
        <v>20.828616821738013</v>
      </c>
      <c r="R1048" s="30">
        <f>$O$1+$O$2*Data[[#This Row],[MA'[ln(n^2)']]]</f>
        <v>27.664537316766488</v>
      </c>
      <c r="S1048" s="30">
        <f>$Q$1+$Q$2*Data[[#This Row],[MA'[ln(n*ln(n))']]]</f>
        <v>23.769156697007595</v>
      </c>
      <c r="T1048" s="31">
        <f>$O$3*Data[[#This Row],[Metcalfe
(n^2)]]</f>
        <v>304882934470.91998</v>
      </c>
      <c r="U1048" s="31">
        <f t="shared" si="128"/>
        <v>553040366501.46265</v>
      </c>
      <c r="V1048" s="30">
        <f>LN(Data[[#This Row],[MA'[NVA']
30d]]/Data[[#This Row],[MA'[NVMetcalfe calc']]])</f>
        <v>-0.91802305165598763</v>
      </c>
      <c r="W1048" s="30">
        <f>$Q$3+Data[[#This Row],[NVM
(scaled)]]/((Data[[#This Row],[Upper Bound]]-Data[[#This Row],[Lower Bound]])/2)</f>
        <v>0.1186606669451421</v>
      </c>
      <c r="X1048" s="30">
        <f>(Data[[#This Row],[Upper Bound]]+Data[[#This Row],[Lower Bound]])/2</f>
        <v>25.716847006887043</v>
      </c>
      <c r="Y1048" s="29">
        <f>LN(Data[[#This Row],[NVActual]]/Data[[#This Row],[MA'[n^2']
30d]])</f>
        <v>-1.686102017583303</v>
      </c>
      <c r="Z1048" s="29">
        <f>LN(Data[[#This Row],[NVActual]]/Data[[#This Row],[MA'[n*ln(n)']
30d]])</f>
        <v>9.5390811746888051</v>
      </c>
      <c r="AA1048" s="29">
        <f>LN(Data[[#This Row],[NVActual]]/Data[[#This Row],[MA'[n^1.5']]])</f>
        <v>5.2421810578831147</v>
      </c>
      <c r="AB1048" s="29">
        <f>LN(Data[[#This Row],[NVActual]]/Data[[#This Row],[Metcalfe
(n^2)]])</f>
        <v>-1.0905989047654618</v>
      </c>
      <c r="AC1048" s="26">
        <f>1+Data[[#This Row],[MA'[NVMetcalfe calc']]]/((Data[[#This Row],[NVM_norm
(scaled)]]-Data[[#This Row],[NV_fund.]])/2)</f>
        <v>-43209339844.966438</v>
      </c>
    </row>
    <row r="1049" spans="1:29" x14ac:dyDescent="0.2">
      <c r="A1049" s="23">
        <v>43127</v>
      </c>
      <c r="B1049" s="24">
        <v>191742570554.20499</v>
      </c>
      <c r="C1049" s="24">
        <f t="shared" si="129"/>
        <v>222342807350.15472</v>
      </c>
      <c r="D1049" s="25">
        <f>LN(Data[[#This Row],[NVActual]])</f>
        <v>25.979419530963124</v>
      </c>
      <c r="E1049" s="26">
        <v>860840</v>
      </c>
      <c r="F1049" s="40">
        <f>Data[[#This Row],[DAA 
(n)]]^2</f>
        <v>741045505600</v>
      </c>
      <c r="G1049" s="41">
        <f t="shared" si="130"/>
        <v>1084051632705.7667</v>
      </c>
      <c r="H1049" s="28">
        <f>LN(Data[[#This Row],[Metcalfe
(n^2)]])</f>
        <v>27.331327871423042</v>
      </c>
      <c r="I1049" s="42">
        <f t="shared" si="131"/>
        <v>27.688458236912972</v>
      </c>
      <c r="J1049" s="40">
        <f>Data[[#This Row],[DAA 
(n)]]*LN(Data[[#This Row],[DAA 
(n)]])</f>
        <v>11763950.142417906</v>
      </c>
      <c r="K1049" s="40">
        <f t="shared" si="132"/>
        <v>14343748.927184157</v>
      </c>
      <c r="L1049" s="29">
        <f>LN(Data[[#This Row],[MA'[n*ln(n)']
30d]])</f>
        <v>16.47882479043183</v>
      </c>
      <c r="M1049" s="43">
        <f t="shared" si="133"/>
        <v>16.516897546667767</v>
      </c>
      <c r="N1049" s="40">
        <f>Data[[#This Row],[DAA 
(n)]]^1.5</f>
        <v>798699951.82214928</v>
      </c>
      <c r="O1049" s="40">
        <f t="shared" si="134"/>
        <v>1057853124.3589573</v>
      </c>
      <c r="P1049" s="43">
        <f>LN(Data[[#This Row],[MA'[n^1.5']]])</f>
        <v>20.779507336888276</v>
      </c>
      <c r="Q1049" s="43">
        <f t="shared" si="135"/>
        <v>20.831711483938093</v>
      </c>
      <c r="R1049" s="30">
        <f>$O$1+$O$2*Data[[#This Row],[MA'[ln(n^2)']]]</f>
        <v>27.688458236912972</v>
      </c>
      <c r="S1049" s="30">
        <f>$Q$1+$Q$2*Data[[#This Row],[MA'[ln(n*ln(n))']]]</f>
        <v>23.772880952001813</v>
      </c>
      <c r="T1049" s="31">
        <f>$O$3*Data[[#This Row],[Metcalfe
(n^2)]]</f>
        <v>385343662912</v>
      </c>
      <c r="U1049" s="31">
        <f t="shared" si="128"/>
        <v>563706849006.99866</v>
      </c>
      <c r="V1049" s="30">
        <f>LN(Data[[#This Row],[MA'[NVA']
30d]]/Data[[#This Row],[MA'[NVMetcalfe calc']]])</f>
        <v>-0.9303139769964931</v>
      </c>
      <c r="W1049" s="30">
        <f>$Q$3+Data[[#This Row],[NVM
(scaled)]]/((Data[[#This Row],[Upper Bound]]-Data[[#This Row],[Lower Bound]])/2)</f>
        <v>0.11481388602314291</v>
      </c>
      <c r="X1049" s="30">
        <f>(Data[[#This Row],[Upper Bound]]+Data[[#This Row],[Lower Bound]])/2</f>
        <v>25.730669594457392</v>
      </c>
      <c r="Y1049" s="32">
        <f>LN(Data[[#This Row],[NVActual]]/Data[[#This Row],[MA'[n^2']
30d]])</f>
        <v>-1.7323071184959129</v>
      </c>
      <c r="Z1049" s="32">
        <f>LN(Data[[#This Row],[NVActual]]/Data[[#This Row],[MA'[n*ln(n)']
30d]])</f>
        <v>9.5005947405312963</v>
      </c>
      <c r="AA1049" s="32">
        <f>LN(Data[[#This Row],[NVActual]]/Data[[#This Row],[MA'[n^1.5']]])</f>
        <v>5.1999121940748481</v>
      </c>
      <c r="AB1049" s="32">
        <f>LN(Data[[#This Row],[NVActual]]/Data[[#This Row],[Metcalfe
(n^2)]])</f>
        <v>-1.3519083404599175</v>
      </c>
      <c r="AC1049" s="34">
        <f>1+Data[[#This Row],[MA'[NVMetcalfe calc']]]/((Data[[#This Row],[NVM_norm
(scaled)]]-Data[[#This Row],[NV_fund.]])/2)</f>
        <v>-44012337937.130493</v>
      </c>
    </row>
    <row r="1050" spans="1:29" x14ac:dyDescent="0.2">
      <c r="A1050" s="23">
        <v>43126</v>
      </c>
      <c r="B1050" s="24">
        <v>185714290667.944</v>
      </c>
      <c r="C1050" s="24">
        <f t="shared" si="129"/>
        <v>223887783097.2038</v>
      </c>
      <c r="D1050" s="25">
        <f>LN(Data[[#This Row],[NVActual]])</f>
        <v>25.947475258014268</v>
      </c>
      <c r="E1050" s="26">
        <v>807029</v>
      </c>
      <c r="F1050" s="40">
        <f>Data[[#This Row],[DAA 
(n)]]^2</f>
        <v>651295806841</v>
      </c>
      <c r="G1050" s="41">
        <f t="shared" si="130"/>
        <v>1092649324590.5667</v>
      </c>
      <c r="H1050" s="28">
        <f>LN(Data[[#This Row],[Metcalfe
(n^2)]])</f>
        <v>27.202229764340473</v>
      </c>
      <c r="I1050" s="42">
        <f t="shared" si="131"/>
        <v>27.698413869655376</v>
      </c>
      <c r="J1050" s="40">
        <f>Data[[#This Row],[DAA 
(n)]]*LN(Data[[#This Row],[DAA 
(n)]])</f>
        <v>10976494.142242964</v>
      </c>
      <c r="K1050" s="40">
        <f t="shared" si="132"/>
        <v>14411881.427358663</v>
      </c>
      <c r="L1050" s="29">
        <f>LN(Data[[#This Row],[MA'[n*ln(n)']
30d]])</f>
        <v>16.4835635234612</v>
      </c>
      <c r="M1050" s="43">
        <f t="shared" si="133"/>
        <v>16.518815051997517</v>
      </c>
      <c r="N1050" s="40">
        <f>Data[[#This Row],[DAA 
(n)]]^1.5</f>
        <v>724992830.10184777</v>
      </c>
      <c r="O1050" s="40">
        <f t="shared" si="134"/>
        <v>1064537529.2419654</v>
      </c>
      <c r="P1050" s="43">
        <f>LN(Data[[#This Row],[MA'[n^1.5']]])</f>
        <v>20.78580629695298</v>
      </c>
      <c r="Q1050" s="43">
        <f t="shared" si="135"/>
        <v>20.834356713296771</v>
      </c>
      <c r="R1050" s="30">
        <f>$O$1+$O$2*Data[[#This Row],[MA'[ln(n^2)']]]</f>
        <v>27.698413869655376</v>
      </c>
      <c r="S1050" s="30">
        <f>$Q$1+$Q$2*Data[[#This Row],[MA'[ln(n*ln(n))']]]</f>
        <v>23.776044835795901</v>
      </c>
      <c r="T1050" s="31">
        <f>$O$3*Data[[#This Row],[Metcalfe
(n^2)]]</f>
        <v>338673819557.32001</v>
      </c>
      <c r="U1050" s="31">
        <f t="shared" si="128"/>
        <v>568177648787.0946</v>
      </c>
      <c r="V1050" s="30">
        <f>LN(Data[[#This Row],[MA'[NVA']
30d]]/Data[[#This Row],[MA'[NVMetcalfe calc']]])</f>
        <v>-0.93128917375800535</v>
      </c>
      <c r="W1050" s="30">
        <f>$Q$3+Data[[#This Row],[NVM
(scaled)]]/((Data[[#This Row],[Upper Bound]]-Data[[#This Row],[Lower Bound]])/2)</f>
        <v>0.1151394421489968</v>
      </c>
      <c r="X1050" s="30">
        <f>(Data[[#This Row],[Upper Bound]]+Data[[#This Row],[Lower Bound]])/2</f>
        <v>25.737229352725638</v>
      </c>
      <c r="Y1050" s="29">
        <f>LN(Data[[#This Row],[NVActual]]/Data[[#This Row],[MA'[n^2']
30d]])</f>
        <v>-1.7721511781092438</v>
      </c>
      <c r="Z1050" s="29">
        <f>LN(Data[[#This Row],[NVActual]]/Data[[#This Row],[MA'[n*ln(n)']
30d]])</f>
        <v>9.4639117345530686</v>
      </c>
      <c r="AA1050" s="29">
        <f>LN(Data[[#This Row],[NVActual]]/Data[[#This Row],[MA'[n^1.5']]])</f>
        <v>5.1616689610612916</v>
      </c>
      <c r="AB1050" s="29">
        <f>LN(Data[[#This Row],[NVActual]]/Data[[#This Row],[Metcalfe
(n^2)]])</f>
        <v>-1.2547545063262009</v>
      </c>
      <c r="AC1050" s="26">
        <f>1+Data[[#This Row],[MA'[NVMetcalfe calc']]]/((Data[[#This Row],[NVM_norm
(scaled)]]-Data[[#This Row],[NV_fund.]])/2)</f>
        <v>-44350609240.485359</v>
      </c>
    </row>
    <row r="1051" spans="1:29" x14ac:dyDescent="0.2">
      <c r="A1051" s="23">
        <v>43125</v>
      </c>
      <c r="B1051" s="24">
        <v>187449981169.216</v>
      </c>
      <c r="C1051" s="24">
        <f t="shared" si="129"/>
        <v>226297312151.01263</v>
      </c>
      <c r="D1051" s="25">
        <f>LN(Data[[#This Row],[NVActual]])</f>
        <v>25.956777879670689</v>
      </c>
      <c r="E1051" s="26">
        <v>854029</v>
      </c>
      <c r="F1051" s="40">
        <f>Data[[#This Row],[DAA 
(n)]]^2</f>
        <v>729365532841</v>
      </c>
      <c r="G1051" s="41">
        <f t="shared" si="130"/>
        <v>1106836758896.1667</v>
      </c>
      <c r="H1051" s="28">
        <f>LN(Data[[#This Row],[Metcalfe
(n^2)]])</f>
        <v>27.315440860079171</v>
      </c>
      <c r="I1051" s="42">
        <f t="shared" si="131"/>
        <v>27.71517704918012</v>
      </c>
      <c r="J1051" s="40">
        <f>Data[[#This Row],[DAA 
(n)]]*LN(Data[[#This Row],[DAA 
(n)]])</f>
        <v>11664089.321146278</v>
      </c>
      <c r="K1051" s="40">
        <f t="shared" si="132"/>
        <v>14525180.131102614</v>
      </c>
      <c r="L1051" s="29">
        <f>LN(Data[[#This Row],[MA'[n*ln(n)']
30d]])</f>
        <v>16.491394262078199</v>
      </c>
      <c r="M1051" s="43">
        <f t="shared" si="133"/>
        <v>16.520602559860681</v>
      </c>
      <c r="N1051" s="40">
        <f>Data[[#This Row],[DAA 
(n)]]^1.5</f>
        <v>789239707.9763943</v>
      </c>
      <c r="O1051" s="40">
        <f t="shared" si="134"/>
        <v>1075609484.8636093</v>
      </c>
      <c r="P1051" s="43">
        <f>LN(Data[[#This Row],[MA'[n^1.5']]])</f>
        <v>20.796153300527251</v>
      </c>
      <c r="Q1051" s="43">
        <f t="shared" si="135"/>
        <v>20.836829727474246</v>
      </c>
      <c r="R1051" s="30">
        <f>$O$1+$O$2*Data[[#This Row],[MA'[ln(n^2)']]]</f>
        <v>27.71517704918012</v>
      </c>
      <c r="S1051" s="30">
        <f>$Q$1+$Q$2*Data[[#This Row],[MA'[ln(n*ln(n))']]]</f>
        <v>23.77899422377012</v>
      </c>
      <c r="T1051" s="31">
        <f>$O$3*Data[[#This Row],[Metcalfe
(n^2)]]</f>
        <v>379270077077.32001</v>
      </c>
      <c r="U1051" s="31">
        <f t="shared" si="128"/>
        <v>575555114626.00659</v>
      </c>
      <c r="V1051" s="30">
        <f>LN(Data[[#This Row],[MA'[NVA']
30d]]/Data[[#This Row],[MA'[NVMetcalfe calc']]])</f>
        <v>-0.93348531662494072</v>
      </c>
      <c r="W1051" s="30">
        <f>$Q$3+Data[[#This Row],[NVM
(scaled)]]/((Data[[#This Row],[Upper Bound]]-Data[[#This Row],[Lower Bound]])/2)</f>
        <v>0.11569006165118506</v>
      </c>
      <c r="X1051" s="30">
        <f>(Data[[#This Row],[Upper Bound]]+Data[[#This Row],[Lower Bound]])/2</f>
        <v>25.74708563647512</v>
      </c>
      <c r="Y1051" s="32">
        <f>LN(Data[[#This Row],[NVActual]]/Data[[#This Row],[MA'[n^2']
30d]])</f>
        <v>-1.7757494165055898</v>
      </c>
      <c r="Z1051" s="32">
        <f>LN(Data[[#This Row],[NVActual]]/Data[[#This Row],[MA'[n*ln(n)']
30d]])</f>
        <v>9.4653836175924901</v>
      </c>
      <c r="AA1051" s="32">
        <f>LN(Data[[#This Row],[NVActual]]/Data[[#This Row],[MA'[n^1.5']]])</f>
        <v>5.1606245791434384</v>
      </c>
      <c r="AB1051" s="32">
        <f>LN(Data[[#This Row],[NVActual]]/Data[[#This Row],[Metcalfe
(n^2)]])</f>
        <v>-1.3586629804084809</v>
      </c>
      <c r="AC1051" s="34">
        <f>1+Data[[#This Row],[MA'[NVMetcalfe calc']]]/((Data[[#This Row],[NVM_norm
(scaled)]]-Data[[#This Row],[NV_fund.]])/2)</f>
        <v>-44910165966.813103</v>
      </c>
    </row>
    <row r="1052" spans="1:29" x14ac:dyDescent="0.2">
      <c r="A1052" s="23">
        <v>43124</v>
      </c>
      <c r="B1052" s="24">
        <v>188990685060.18701</v>
      </c>
      <c r="C1052" s="24">
        <f t="shared" si="129"/>
        <v>228792004449.46902</v>
      </c>
      <c r="D1052" s="25">
        <f>LN(Data[[#This Row],[NVActual]])</f>
        <v>25.964963565395653</v>
      </c>
      <c r="E1052" s="26">
        <v>940167</v>
      </c>
      <c r="F1052" s="40">
        <f>Data[[#This Row],[DAA 
(n)]]^2</f>
        <v>883913987889</v>
      </c>
      <c r="G1052" s="41">
        <f t="shared" si="130"/>
        <v>1110228463212.6667</v>
      </c>
      <c r="H1052" s="28">
        <f>LN(Data[[#This Row],[Metcalfe
(n^2)]])</f>
        <v>27.507625596082121</v>
      </c>
      <c r="I1052" s="42">
        <f t="shared" si="131"/>
        <v>27.719530220838738</v>
      </c>
      <c r="J1052" s="40">
        <f>Data[[#This Row],[DAA 
(n)]]*LN(Data[[#This Row],[DAA 
(n)]])</f>
        <v>12930880.91689587</v>
      </c>
      <c r="K1052" s="40">
        <f t="shared" si="132"/>
        <v>14553399.543807482</v>
      </c>
      <c r="L1052" s="29">
        <f>LN(Data[[#This Row],[MA'[n*ln(n)']
30d]])</f>
        <v>16.493335169913394</v>
      </c>
      <c r="M1052" s="43">
        <f t="shared" si="133"/>
        <v>16.52215433666213</v>
      </c>
      <c r="N1052" s="40">
        <f>Data[[#This Row],[DAA 
(n)]]^1.5</f>
        <v>911606692.74179626</v>
      </c>
      <c r="O1052" s="40">
        <f t="shared" si="134"/>
        <v>1078316672.4633951</v>
      </c>
      <c r="P1052" s="43">
        <f>LN(Data[[#This Row],[MA'[n^1.5']]])</f>
        <v>20.798667025536901</v>
      </c>
      <c r="Q1052" s="43">
        <f t="shared" si="135"/>
        <v>20.83899251591594</v>
      </c>
      <c r="R1052" s="30">
        <f>$O$1+$O$2*Data[[#This Row],[MA'[ln(n^2)']]]</f>
        <v>27.719530220838738</v>
      </c>
      <c r="S1052" s="30">
        <f>$Q$1+$Q$2*Data[[#This Row],[MA'[ln(n*ln(n))']]]</f>
        <v>23.781554655492513</v>
      </c>
      <c r="T1052" s="31">
        <f>$O$3*Data[[#This Row],[Metcalfe
(n^2)]]</f>
        <v>459635273702.28003</v>
      </c>
      <c r="U1052" s="31">
        <f t="shared" si="128"/>
        <v>577318800870.58667</v>
      </c>
      <c r="V1052" s="30">
        <f>LN(Data[[#This Row],[MA'[NVA']
30d]]/Data[[#This Row],[MA'[NVMetcalfe calc']]])</f>
        <v>-0.92558131512819464</v>
      </c>
      <c r="W1052" s="30">
        <f>$Q$3+Data[[#This Row],[NVM
(scaled)]]/((Data[[#This Row],[Upper Bound]]-Data[[#This Row],[Lower Bound]])/2)</f>
        <v>0.11992023451175576</v>
      </c>
      <c r="X1052" s="30">
        <f>(Data[[#This Row],[Upper Bound]]+Data[[#This Row],[Lower Bound]])/2</f>
        <v>25.750542438165624</v>
      </c>
      <c r="Y1052" s="29">
        <f>LN(Data[[#This Row],[NVActual]]/Data[[#This Row],[MA'[n^2']
30d]])</f>
        <v>-1.7706233673926637</v>
      </c>
      <c r="Z1052" s="29">
        <f>LN(Data[[#This Row],[NVActual]]/Data[[#This Row],[MA'[n*ln(n)']
30d]])</f>
        <v>9.4716283954822575</v>
      </c>
      <c r="AA1052" s="29">
        <f>LN(Data[[#This Row],[NVActual]]/Data[[#This Row],[MA'[n^1.5']]])</f>
        <v>5.1662965398587524</v>
      </c>
      <c r="AB1052" s="29">
        <f>LN(Data[[#This Row],[NVActual]]/Data[[#This Row],[Metcalfe
(n^2)]])</f>
        <v>-1.5426620306864702</v>
      </c>
      <c r="AC1052" s="26">
        <f>1+Data[[#This Row],[MA'[NVMetcalfe calc']]]/((Data[[#This Row],[NVM_norm
(scaled)]]-Data[[#This Row],[NV_fund.]])/2)</f>
        <v>-45049144439.066292</v>
      </c>
    </row>
    <row r="1053" spans="1:29" x14ac:dyDescent="0.2">
      <c r="A1053" s="23">
        <v>43123</v>
      </c>
      <c r="B1053" s="24">
        <v>182353772769.09201</v>
      </c>
      <c r="C1053" s="24">
        <f t="shared" si="129"/>
        <v>230190322287.86093</v>
      </c>
      <c r="D1053" s="25">
        <f>LN(Data[[#This Row],[NVActual]])</f>
        <v>25.929214443699667</v>
      </c>
      <c r="E1053" s="26">
        <v>893416</v>
      </c>
      <c r="F1053" s="40">
        <f>Data[[#This Row],[DAA 
(n)]]^2</f>
        <v>798192149056</v>
      </c>
      <c r="G1053" s="41">
        <f t="shared" si="130"/>
        <v>1106479706694</v>
      </c>
      <c r="H1053" s="28">
        <f>LN(Data[[#This Row],[Metcalfe
(n^2)]])</f>
        <v>27.405615193702101</v>
      </c>
      <c r="I1053" s="42">
        <f t="shared" si="131"/>
        <v>27.714994013403629</v>
      </c>
      <c r="J1053" s="40">
        <f>Data[[#This Row],[DAA 
(n)]]*LN(Data[[#This Row],[DAA 
(n)]])</f>
        <v>12242307.551948277</v>
      </c>
      <c r="K1053" s="40">
        <f t="shared" si="132"/>
        <v>14523054.389523234</v>
      </c>
      <c r="L1053" s="29">
        <f>LN(Data[[#This Row],[MA'[n*ln(n)']
30d]])</f>
        <v>16.491247902644091</v>
      </c>
      <c r="M1053" s="43">
        <f t="shared" si="133"/>
        <v>16.523673532052655</v>
      </c>
      <c r="N1053" s="40">
        <f>Data[[#This Row],[DAA 
(n)]]^1.5</f>
        <v>844462928.16263747</v>
      </c>
      <c r="O1053" s="40">
        <f t="shared" si="134"/>
        <v>1075368267.7103276</v>
      </c>
      <c r="P1053" s="43">
        <f>LN(Data[[#This Row],[MA'[n^1.5']]])</f>
        <v>20.795929014475011</v>
      </c>
      <c r="Q1053" s="43">
        <f t="shared" si="135"/>
        <v>20.841113220923223</v>
      </c>
      <c r="R1053" s="30">
        <f>$O$1+$O$2*Data[[#This Row],[MA'[ln(n^2)']]]</f>
        <v>27.714994013403629</v>
      </c>
      <c r="S1053" s="30">
        <f>$Q$1+$Q$2*Data[[#This Row],[MA'[ln(n*ln(n))']]]</f>
        <v>23.784061327886878</v>
      </c>
      <c r="T1053" s="31">
        <f>$O$3*Data[[#This Row],[Metcalfe
(n^2)]]</f>
        <v>415059917509.12</v>
      </c>
      <c r="U1053" s="31">
        <f t="shared" si="128"/>
        <v>575369447480.88</v>
      </c>
      <c r="V1053" s="30">
        <f>LN(Data[[#This Row],[MA'[NVA']
30d]]/Data[[#This Row],[MA'[NVMetcalfe calc']]])</f>
        <v>-0.91610589687782629</v>
      </c>
      <c r="W1053" s="30">
        <f>$Q$3+Data[[#This Row],[NVM
(scaled)]]/((Data[[#This Row],[Upper Bound]]-Data[[#This Row],[Lower Bound]])/2)</f>
        <v>0.12389896486747026</v>
      </c>
      <c r="X1053" s="30">
        <f>(Data[[#This Row],[Upper Bound]]+Data[[#This Row],[Lower Bound]])/2</f>
        <v>25.749527670645254</v>
      </c>
      <c r="Y1053" s="32">
        <f>LN(Data[[#This Row],[NVActual]]/Data[[#This Row],[MA'[n^2']
30d]])</f>
        <v>-1.802990212482906</v>
      </c>
      <c r="Z1053" s="32">
        <f>LN(Data[[#This Row],[NVActual]]/Data[[#This Row],[MA'[n*ln(n)']
30d]])</f>
        <v>9.4379665410555784</v>
      </c>
      <c r="AA1053" s="32">
        <f>LN(Data[[#This Row],[NVActual]]/Data[[#This Row],[MA'[n^1.5']]])</f>
        <v>5.1332854292246575</v>
      </c>
      <c r="AB1053" s="32">
        <f>LN(Data[[#This Row],[NVActual]]/Data[[#This Row],[Metcalfe
(n^2)]])</f>
        <v>-1.476400750002431</v>
      </c>
      <c r="AC1053" s="34">
        <f>1+Data[[#This Row],[MA'[NVMetcalfe calc']]]/((Data[[#This Row],[NVM_norm
(scaled)]]-Data[[#This Row],[NV_fund.]])/2)</f>
        <v>-44905781947.768509</v>
      </c>
    </row>
    <row r="1054" spans="1:29" x14ac:dyDescent="0.2">
      <c r="A1054" s="23">
        <v>43122</v>
      </c>
      <c r="B1054" s="24">
        <v>180480470263.46399</v>
      </c>
      <c r="C1054" s="24">
        <f t="shared" si="129"/>
        <v>231663142364.25827</v>
      </c>
      <c r="D1054" s="25">
        <f>LN(Data[[#This Row],[NVActual]])</f>
        <v>25.918888410879173</v>
      </c>
      <c r="E1054" s="26">
        <v>946599</v>
      </c>
      <c r="F1054" s="40">
        <f>Data[[#This Row],[DAA 
(n)]]^2</f>
        <v>896049666801</v>
      </c>
      <c r="G1054" s="41">
        <f t="shared" si="130"/>
        <v>1114590847882.2666</v>
      </c>
      <c r="H1054" s="28">
        <f>LN(Data[[#This Row],[Metcalfe
(n^2)]])</f>
        <v>27.521261680082606</v>
      </c>
      <c r="I1054" s="42">
        <f t="shared" si="131"/>
        <v>27.723863787970082</v>
      </c>
      <c r="J1054" s="40">
        <f>Data[[#This Row],[DAA 
(n)]]*LN(Data[[#This Row],[DAA 
(n)]])</f>
        <v>13025799.392552257</v>
      </c>
      <c r="K1054" s="40">
        <f t="shared" si="132"/>
        <v>14585651.094164347</v>
      </c>
      <c r="L1054" s="29">
        <f>LN(Data[[#This Row],[MA'[n*ln(n)']
30d]])</f>
        <v>16.495548801642677</v>
      </c>
      <c r="M1054" s="43">
        <f t="shared" si="133"/>
        <v>16.525309971587181</v>
      </c>
      <c r="N1054" s="40">
        <f>Data[[#This Row],[DAA 
(n)]]^1.5</f>
        <v>920977588.51351047</v>
      </c>
      <c r="O1054" s="40">
        <f t="shared" si="134"/>
        <v>1081585698.6332347</v>
      </c>
      <c r="P1054" s="43">
        <f>LN(Data[[#This Row],[MA'[n^1.5']]])</f>
        <v>20.80169404074806</v>
      </c>
      <c r="Q1054" s="43">
        <f t="shared" si="135"/>
        <v>20.843386319192636</v>
      </c>
      <c r="R1054" s="30">
        <f>$O$1+$O$2*Data[[#This Row],[MA'[ln(n^2)']]]</f>
        <v>27.723863787970082</v>
      </c>
      <c r="S1054" s="30">
        <f>$Q$1+$Q$2*Data[[#This Row],[MA'[ln(n*ln(n))']]]</f>
        <v>23.786761453118846</v>
      </c>
      <c r="T1054" s="31">
        <f>$O$3*Data[[#This Row],[Metcalfe
(n^2)]]</f>
        <v>465945826736.52002</v>
      </c>
      <c r="U1054" s="31">
        <f t="shared" si="128"/>
        <v>579587240898.77869</v>
      </c>
      <c r="V1054" s="30">
        <f>LN(Data[[#This Row],[MA'[NVA']
30d]]/Data[[#This Row],[MA'[NVMetcalfe calc']]])</f>
        <v>-0.91703185260721176</v>
      </c>
      <c r="W1054" s="30">
        <f>$Q$3+Data[[#This Row],[NVM
(scaled)]]/((Data[[#This Row],[Upper Bound]]-Data[[#This Row],[Lower Bound]])/2)</f>
        <v>0.12415899582307299</v>
      </c>
      <c r="X1054" s="30">
        <f>(Data[[#This Row],[Upper Bound]]+Data[[#This Row],[Lower Bound]])/2</f>
        <v>25.755312620544466</v>
      </c>
      <c r="Y1054" s="29">
        <f>LN(Data[[#This Row],[NVActual]]/Data[[#This Row],[MA'[n^2']
30d]])</f>
        <v>-1.8206200900459286</v>
      </c>
      <c r="Z1054" s="29">
        <f>LN(Data[[#This Row],[NVActual]]/Data[[#This Row],[MA'[n*ln(n)']
30d]])</f>
        <v>9.4233396092364963</v>
      </c>
      <c r="AA1054" s="29">
        <f>LN(Data[[#This Row],[NVActual]]/Data[[#This Row],[MA'[n^1.5']]])</f>
        <v>5.1171943701311138</v>
      </c>
      <c r="AB1054" s="29">
        <f>LN(Data[[#This Row],[NVActual]]/Data[[#This Row],[Metcalfe
(n^2)]])</f>
        <v>-1.6023732692034331</v>
      </c>
      <c r="AC1054" s="26">
        <f>1+Data[[#This Row],[MA'[NVMetcalfe calc']]]/((Data[[#This Row],[NVM_norm
(scaled)]]-Data[[#This Row],[NV_fund.]])/2)</f>
        <v>-45225216888.165962</v>
      </c>
    </row>
    <row r="1055" spans="1:29" x14ac:dyDescent="0.2">
      <c r="A1055" s="23">
        <v>43121</v>
      </c>
      <c r="B1055" s="24">
        <v>191593979103.47198</v>
      </c>
      <c r="C1055" s="24">
        <f t="shared" si="129"/>
        <v>233604104769.892</v>
      </c>
      <c r="D1055" s="25">
        <f>LN(Data[[#This Row],[NVActual]])</f>
        <v>25.978644277686037</v>
      </c>
      <c r="E1055" s="26">
        <v>988506</v>
      </c>
      <c r="F1055" s="40">
        <f>Data[[#This Row],[DAA 
(n)]]^2</f>
        <v>977144112036</v>
      </c>
      <c r="G1055" s="41">
        <f t="shared" si="130"/>
        <v>1116703461856.1001</v>
      </c>
      <c r="H1055" s="28">
        <f>LN(Data[[#This Row],[Metcalfe
(n^2)]])</f>
        <v>27.607899982754237</v>
      </c>
      <c r="I1055" s="42">
        <f t="shared" si="131"/>
        <v>27.726141838638966</v>
      </c>
      <c r="J1055" s="40">
        <f>Data[[#This Row],[DAA 
(n)]]*LN(Data[[#This Row],[DAA 
(n)]])</f>
        <v>13645287.390176229</v>
      </c>
      <c r="K1055" s="40">
        <f t="shared" si="132"/>
        <v>14601859.892628588</v>
      </c>
      <c r="L1055" s="29">
        <f>LN(Data[[#This Row],[MA'[n*ln(n)']
30d]])</f>
        <v>16.496659468471229</v>
      </c>
      <c r="M1055" s="43">
        <f t="shared" si="133"/>
        <v>16.526679289898155</v>
      </c>
      <c r="N1055" s="40">
        <f>Data[[#This Row],[DAA 
(n)]]^1.5</f>
        <v>982808637.33091938</v>
      </c>
      <c r="O1055" s="40">
        <f t="shared" si="134"/>
        <v>1083200248.1682894</v>
      </c>
      <c r="P1055" s="43">
        <f>LN(Data[[#This Row],[MA'[n^1.5']]])</f>
        <v>20.803185689228876</v>
      </c>
      <c r="Q1055" s="43">
        <f t="shared" si="135"/>
        <v>20.845303825072147</v>
      </c>
      <c r="R1055" s="30">
        <f>$O$1+$O$2*Data[[#This Row],[MA'[ln(n^2)']]]</f>
        <v>27.726141838638966</v>
      </c>
      <c r="S1055" s="30">
        <f>$Q$1+$Q$2*Data[[#This Row],[MA'[ln(n*ln(n))']]]</f>
        <v>23.789020828331953</v>
      </c>
      <c r="T1055" s="31">
        <f>$O$3*Data[[#This Row],[Metcalfe
(n^2)]]</f>
        <v>508114938258.72003</v>
      </c>
      <c r="U1055" s="31">
        <f t="shared" si="128"/>
        <v>580685800165.172</v>
      </c>
      <c r="V1055" s="30">
        <f>LN(Data[[#This Row],[MA'[NVA']
30d]]/Data[[#This Row],[MA'[NVMetcalfe calc']]])</f>
        <v>-0.91058199652876826</v>
      </c>
      <c r="W1055" s="30">
        <f>$Q$3+Data[[#This Row],[NVM
(scaled)]]/((Data[[#This Row],[Upper Bound]]-Data[[#This Row],[Lower Bound]])/2)</f>
        <v>0.12743763824126814</v>
      </c>
      <c r="X1055" s="30">
        <f>(Data[[#This Row],[Upper Bound]]+Data[[#This Row],[Lower Bound]])/2</f>
        <v>25.757581333485462</v>
      </c>
      <c r="Y1055" s="32">
        <f>LN(Data[[#This Row],[NVActual]]/Data[[#This Row],[MA'[n^2']
30d]])</f>
        <v>-1.7627578457844191</v>
      </c>
      <c r="Z1055" s="32">
        <f>LN(Data[[#This Row],[NVActual]]/Data[[#This Row],[MA'[n*ln(n)']
30d]])</f>
        <v>9.4819848092148078</v>
      </c>
      <c r="AA1055" s="32">
        <f>LN(Data[[#This Row],[NVActual]]/Data[[#This Row],[MA'[n^1.5']]])</f>
        <v>5.1754585884571584</v>
      </c>
      <c r="AB1055" s="32">
        <f>LN(Data[[#This Row],[NVActual]]/Data[[#This Row],[Metcalfe
(n^2)]])</f>
        <v>-1.6292557050682024</v>
      </c>
      <c r="AC1055" s="34">
        <f>1+Data[[#This Row],[MA'[NVMetcalfe calc']]]/((Data[[#This Row],[NVM_norm
(scaled)]]-Data[[#This Row],[NV_fund.]])/2)</f>
        <v>-45312722945.061462</v>
      </c>
    </row>
    <row r="1056" spans="1:29" x14ac:dyDescent="0.2">
      <c r="A1056" s="23">
        <v>43120</v>
      </c>
      <c r="B1056" s="24">
        <v>214311311848.54001</v>
      </c>
      <c r="C1056" s="24">
        <f t="shared" si="129"/>
        <v>234881944535.44525</v>
      </c>
      <c r="D1056" s="25">
        <f>LN(Data[[#This Row],[NVActual]])</f>
        <v>26.090695523140372</v>
      </c>
      <c r="E1056" s="26">
        <v>970060</v>
      </c>
      <c r="F1056" s="40">
        <f>Data[[#This Row],[DAA 
(n)]]^2</f>
        <v>941016403600</v>
      </c>
      <c r="G1056" s="41">
        <f t="shared" si="130"/>
        <v>1125256325413.4333</v>
      </c>
      <c r="H1056" s="28">
        <f>LN(Data[[#This Row],[Metcalfe
(n^2)]])</f>
        <v>27.570226408473371</v>
      </c>
      <c r="I1056" s="42">
        <f t="shared" si="131"/>
        <v>27.733913946948018</v>
      </c>
      <c r="J1056" s="40">
        <f>Data[[#This Row],[DAA 
(n)]]*LN(Data[[#This Row],[DAA 
(n)]])</f>
        <v>13372386.91490184</v>
      </c>
      <c r="K1056" s="40">
        <f t="shared" si="132"/>
        <v>14662417.238422062</v>
      </c>
      <c r="L1056" s="29">
        <f>LN(Data[[#This Row],[MA'[n*ln(n)']
30d]])</f>
        <v>16.500798127489546</v>
      </c>
      <c r="M1056" s="43">
        <f t="shared" si="133"/>
        <v>16.527989674979771</v>
      </c>
      <c r="N1056" s="40">
        <f>Data[[#This Row],[DAA 
(n)]]^1.5</f>
        <v>955427847.86514032</v>
      </c>
      <c r="O1056" s="40">
        <f t="shared" si="134"/>
        <v>1089460551.3834395</v>
      </c>
      <c r="P1056" s="43">
        <f>LN(Data[[#This Row],[MA'[n^1.5']]])</f>
        <v>20.80894850369291</v>
      </c>
      <c r="Q1056" s="43">
        <f t="shared" si="135"/>
        <v>20.847142571614352</v>
      </c>
      <c r="R1056" s="30">
        <f>$O$1+$O$2*Data[[#This Row],[MA'[ln(n^2)']]]</f>
        <v>27.733913946948018</v>
      </c>
      <c r="S1056" s="30">
        <f>$Q$1+$Q$2*Data[[#This Row],[MA'[ln(n*ln(n))']]]</f>
        <v>23.791182963716622</v>
      </c>
      <c r="T1056" s="31">
        <f>$O$3*Data[[#This Row],[Metcalfe
(n^2)]]</f>
        <v>489328529872</v>
      </c>
      <c r="U1056" s="31">
        <f t="shared" si="128"/>
        <v>585133289214.98523</v>
      </c>
      <c r="V1056" s="30">
        <f>LN(Data[[#This Row],[MA'[NVA']
30d]]/Data[[#This Row],[MA'[NVMetcalfe calc']]])</f>
        <v>-0.91275664185281669</v>
      </c>
      <c r="W1056" s="30">
        <f>$Q$3+Data[[#This Row],[NVM
(scaled)]]/((Data[[#This Row],[Upper Bound]]-Data[[#This Row],[Lower Bound]])/2)</f>
        <v>0.12699268566138044</v>
      </c>
      <c r="X1056" s="30">
        <f>(Data[[#This Row],[Upper Bound]]+Data[[#This Row],[Lower Bound]])/2</f>
        <v>25.762548455332322</v>
      </c>
      <c r="Y1056" s="29">
        <f>LN(Data[[#This Row],[NVActual]]/Data[[#This Row],[MA'[n^2']
30d]])</f>
        <v>-1.6583364473038147</v>
      </c>
      <c r="Z1056" s="29">
        <f>LN(Data[[#This Row],[NVActual]]/Data[[#This Row],[MA'[n*ln(n)']
30d]])</f>
        <v>9.5898973956508264</v>
      </c>
      <c r="AA1056" s="29">
        <f>LN(Data[[#This Row],[NVActual]]/Data[[#This Row],[MA'[n^1.5']]])</f>
        <v>5.2817470194474616</v>
      </c>
      <c r="AB1056" s="29">
        <f>LN(Data[[#This Row],[NVActual]]/Data[[#This Row],[Metcalfe
(n^2)]])</f>
        <v>-1.4795308853330007</v>
      </c>
      <c r="AC1056" s="26">
        <f>1+Data[[#This Row],[MA'[NVMetcalfe calc']]]/((Data[[#This Row],[NVM_norm
(scaled)]]-Data[[#This Row],[NV_fund.]])/2)</f>
        <v>-45650134872.006973</v>
      </c>
    </row>
    <row r="1057" spans="1:29" x14ac:dyDescent="0.2">
      <c r="A1057" s="23">
        <v>43119</v>
      </c>
      <c r="B1057" s="24">
        <v>191428259276.599</v>
      </c>
      <c r="C1057" s="24">
        <f t="shared" si="129"/>
        <v>236410274112.02899</v>
      </c>
      <c r="D1057" s="25">
        <f>LN(Data[[#This Row],[NVActual]])</f>
        <v>25.977778950190093</v>
      </c>
      <c r="E1057" s="26">
        <v>1027992</v>
      </c>
      <c r="F1057" s="40">
        <f>Data[[#This Row],[DAA 
(n)]]^2</f>
        <v>1056767552064</v>
      </c>
      <c r="G1057" s="41">
        <f t="shared" si="130"/>
        <v>1127146888158.6333</v>
      </c>
      <c r="H1057" s="28">
        <f>LN(Data[[#This Row],[Metcalfe
(n^2)]])</f>
        <v>27.686235885731598</v>
      </c>
      <c r="I1057" s="42">
        <f t="shared" si="131"/>
        <v>27.735864794298891</v>
      </c>
      <c r="J1057" s="40">
        <f>Data[[#This Row],[DAA 
(n)]]*LN(Data[[#This Row],[DAA 
(n)]])</f>
        <v>14230614.500322498</v>
      </c>
      <c r="K1057" s="40">
        <f t="shared" si="132"/>
        <v>14676628.021665758</v>
      </c>
      <c r="L1057" s="29">
        <f>LN(Data[[#This Row],[MA'[n*ln(n)']
30d]])</f>
        <v>16.501766855969223</v>
      </c>
      <c r="M1057" s="43">
        <f t="shared" si="133"/>
        <v>16.528900033062389</v>
      </c>
      <c r="N1057" s="40">
        <f>Data[[#This Row],[DAA 
(n)]]^1.5</f>
        <v>1042280475.3910391</v>
      </c>
      <c r="O1057" s="40">
        <f t="shared" si="134"/>
        <v>1090889605.8654244</v>
      </c>
      <c r="P1057" s="43">
        <f>LN(Data[[#This Row],[MA'[n^1.5']]])</f>
        <v>20.810259352486497</v>
      </c>
      <c r="Q1057" s="43">
        <f t="shared" si="135"/>
        <v>20.848438355360461</v>
      </c>
      <c r="R1057" s="30">
        <f>$O$1+$O$2*Data[[#This Row],[MA'[ln(n^2)']]]</f>
        <v>27.735864794298891</v>
      </c>
      <c r="S1057" s="30">
        <f>$Q$1+$Q$2*Data[[#This Row],[MA'[ln(n*ln(n))']]]</f>
        <v>23.79268505455294</v>
      </c>
      <c r="T1057" s="31">
        <f>$O$3*Data[[#This Row],[Metcalfe
(n^2)]]</f>
        <v>549519127073.28003</v>
      </c>
      <c r="U1057" s="31">
        <f t="shared" si="128"/>
        <v>586116381842.48926</v>
      </c>
      <c r="V1057" s="30">
        <f>LN(Data[[#This Row],[MA'[NVA']
30d]]/Data[[#This Row],[MA'[NVMetcalfe calc']]])</f>
        <v>-0.90794962838632054</v>
      </c>
      <c r="W1057" s="30">
        <f>$Q$3+Data[[#This Row],[NVM
(scaled)]]/((Data[[#This Row],[Upper Bound]]-Data[[#This Row],[Lower Bound]])/2)</f>
        <v>0.12948351923474954</v>
      </c>
      <c r="X1057" s="30">
        <f>(Data[[#This Row],[Upper Bound]]+Data[[#This Row],[Lower Bound]])/2</f>
        <v>25.764274924425916</v>
      </c>
      <c r="Y1057" s="32">
        <f>LN(Data[[#This Row],[NVActual]]/Data[[#This Row],[MA'[n^2']
30d]])</f>
        <v>-1.7729317278476389</v>
      </c>
      <c r="Z1057" s="32">
        <f>LN(Data[[#This Row],[NVActual]]/Data[[#This Row],[MA'[n*ln(n)']
30d]])</f>
        <v>9.4760120942208701</v>
      </c>
      <c r="AA1057" s="32">
        <f>LN(Data[[#This Row],[NVActual]]/Data[[#This Row],[MA'[n^1.5']]])</f>
        <v>5.1675195977035946</v>
      </c>
      <c r="AB1057" s="32">
        <f>LN(Data[[#This Row],[NVActual]]/Data[[#This Row],[Metcalfe
(n^2)]])</f>
        <v>-1.7084569355415056</v>
      </c>
      <c r="AC1057" s="34">
        <f>1+Data[[#This Row],[MA'[NVMetcalfe calc']]]/((Data[[#This Row],[NVM_norm
(scaled)]]-Data[[#This Row],[NV_fund.]])/2)</f>
        <v>-45728195916.661957</v>
      </c>
    </row>
    <row r="1058" spans="1:29" x14ac:dyDescent="0.2">
      <c r="A1058" s="23">
        <v>43118</v>
      </c>
      <c r="B1058" s="24">
        <v>186328898448.228</v>
      </c>
      <c r="C1058" s="24">
        <f t="shared" si="129"/>
        <v>239178899144.36328</v>
      </c>
      <c r="D1058" s="25">
        <f>LN(Data[[#This Row],[NVActual]])</f>
        <v>25.950779220335637</v>
      </c>
      <c r="E1058" s="26">
        <v>1050790</v>
      </c>
      <c r="F1058" s="40">
        <f>Data[[#This Row],[DAA 
(n)]]^2</f>
        <v>1104159624100</v>
      </c>
      <c r="G1058" s="41">
        <f t="shared" si="130"/>
        <v>1127123042781.0334</v>
      </c>
      <c r="H1058" s="28">
        <f>LN(Data[[#This Row],[Metcalfe
(n^2)]])</f>
        <v>27.730105640378852</v>
      </c>
      <c r="I1058" s="42">
        <f t="shared" si="131"/>
        <v>27.735842222209062</v>
      </c>
      <c r="J1058" s="40">
        <f>Data[[#This Row],[DAA 
(n)]]*LN(Data[[#This Row],[DAA 
(n)]])</f>
        <v>14569258.852926847</v>
      </c>
      <c r="K1058" s="40">
        <f t="shared" si="132"/>
        <v>14676455.843461281</v>
      </c>
      <c r="L1058" s="29">
        <f>LN(Data[[#This Row],[MA'[n*ln(n)']
30d]])</f>
        <v>16.501755124445186</v>
      </c>
      <c r="M1058" s="43">
        <f t="shared" si="133"/>
        <v>16.529759237228916</v>
      </c>
      <c r="N1058" s="40">
        <f>Data[[#This Row],[DAA 
(n)]]^1.5</f>
        <v>1077144322.460104</v>
      </c>
      <c r="O1058" s="40">
        <f t="shared" si="134"/>
        <v>1090871965.508939</v>
      </c>
      <c r="P1058" s="43">
        <f>LN(Data[[#This Row],[MA'[n^1.5']]])</f>
        <v>20.810243181740148</v>
      </c>
      <c r="Q1058" s="43">
        <f t="shared" si="135"/>
        <v>20.849665142206177</v>
      </c>
      <c r="R1058" s="30">
        <f>$O$1+$O$2*Data[[#This Row],[MA'[ln(n^2)']]]</f>
        <v>27.735842222209062</v>
      </c>
      <c r="S1058" s="30">
        <f>$Q$1+$Q$2*Data[[#This Row],[MA'[ln(n*ln(n))']]]</f>
        <v>23.794102741427711</v>
      </c>
      <c r="T1058" s="31">
        <f>$O$3*Data[[#This Row],[Metcalfe
(n^2)]]</f>
        <v>574163004532</v>
      </c>
      <c r="U1058" s="31">
        <f t="shared" si="128"/>
        <v>586103982246.13721</v>
      </c>
      <c r="V1058" s="30">
        <f>LN(Data[[#This Row],[MA'[NVA']
30d]]/Data[[#This Row],[MA'[NVMetcalfe calc']]])</f>
        <v>-0.8962854140357549</v>
      </c>
      <c r="W1058" s="30">
        <f>$Q$3+Data[[#This Row],[NVM
(scaled)]]/((Data[[#This Row],[Upper Bound]]-Data[[#This Row],[Lower Bound]])/2)</f>
        <v>0.13523356076384385</v>
      </c>
      <c r="X1058" s="30">
        <f>(Data[[#This Row],[Upper Bound]]+Data[[#This Row],[Lower Bound]])/2</f>
        <v>25.764972481818386</v>
      </c>
      <c r="Y1058" s="29">
        <f>LN(Data[[#This Row],[NVActual]]/Data[[#This Row],[MA'[n^2']
30d]])</f>
        <v>-1.7999103019591429</v>
      </c>
      <c r="Z1058" s="29">
        <f>LN(Data[[#This Row],[NVActual]]/Data[[#This Row],[MA'[n*ln(n)']
30d]])</f>
        <v>9.4490240958904526</v>
      </c>
      <c r="AA1058" s="29">
        <f>LN(Data[[#This Row],[NVActual]]/Data[[#This Row],[MA'[n^1.5']]])</f>
        <v>5.1405360385954912</v>
      </c>
      <c r="AB1058" s="29">
        <f>LN(Data[[#This Row],[NVActual]]/Data[[#This Row],[Metcalfe
(n^2)]])</f>
        <v>-1.7793264200432157</v>
      </c>
      <c r="AC1058" s="26">
        <f>1+Data[[#This Row],[MA'[NVMetcalfe calc']]]/((Data[[#This Row],[NVM_norm
(scaled)]]-Data[[#This Row],[NV_fund.]])/2)</f>
        <v>-45736242888.673714</v>
      </c>
    </row>
    <row r="1059" spans="1:29" x14ac:dyDescent="0.2">
      <c r="A1059" s="23">
        <v>43117</v>
      </c>
      <c r="B1059" s="24">
        <v>186132306565.81601</v>
      </c>
      <c r="C1059" s="24">
        <f t="shared" si="129"/>
        <v>242692076625.69675</v>
      </c>
      <c r="D1059" s="25">
        <f>LN(Data[[#This Row],[NVActual]])</f>
        <v>25.949723583410119</v>
      </c>
      <c r="E1059" s="26">
        <v>1090483</v>
      </c>
      <c r="F1059" s="40">
        <f>Data[[#This Row],[DAA 
(n)]]^2</f>
        <v>1189153173289</v>
      </c>
      <c r="G1059" s="41">
        <f t="shared" si="130"/>
        <v>1126806876487.3333</v>
      </c>
      <c r="H1059" s="28">
        <f>LN(Data[[#This Row],[Metcalfe
(n^2)]])</f>
        <v>27.804262550646065</v>
      </c>
      <c r="I1059" s="42">
        <f t="shared" si="131"/>
        <v>27.735554644140461</v>
      </c>
      <c r="J1059" s="40">
        <f>Data[[#This Row],[DAA 
(n)]]*LN(Data[[#This Row],[DAA 
(n)]])</f>
        <v>15160037.819508087</v>
      </c>
      <c r="K1059" s="40">
        <f t="shared" si="132"/>
        <v>14674215.013942871</v>
      </c>
      <c r="L1059" s="29">
        <f>LN(Data[[#This Row],[MA'[n*ln(n)']
30d]])</f>
        <v>16.50160243086393</v>
      </c>
      <c r="M1059" s="43">
        <f t="shared" si="133"/>
        <v>16.530566608999735</v>
      </c>
      <c r="N1059" s="40">
        <f>Data[[#This Row],[DAA 
(n)]]^1.5</f>
        <v>1138749893.4655111</v>
      </c>
      <c r="O1059" s="40">
        <f t="shared" si="134"/>
        <v>1090640393.1990623</v>
      </c>
      <c r="P1059" s="43">
        <f>LN(Data[[#This Row],[MA'[n^1.5']]])</f>
        <v>20.810030877363484</v>
      </c>
      <c r="Q1059" s="43">
        <f t="shared" si="135"/>
        <v>20.850821979825341</v>
      </c>
      <c r="R1059" s="30">
        <f>$O$1+$O$2*Data[[#This Row],[MA'[ln(n^2)']]]</f>
        <v>27.735554644140461</v>
      </c>
      <c r="S1059" s="30">
        <f>$Q$1+$Q$2*Data[[#This Row],[MA'[ln(n*ln(n))']]]</f>
        <v>23.795434904849561</v>
      </c>
      <c r="T1059" s="31">
        <f>$O$3*Data[[#This Row],[Metcalfe
(n^2)]]</f>
        <v>618359650110.28003</v>
      </c>
      <c r="U1059" s="31">
        <f t="shared" si="128"/>
        <v>585939575773.41321</v>
      </c>
      <c r="V1059" s="30">
        <f>LN(Data[[#This Row],[MA'[NVA']
30d]]/Data[[#This Row],[MA'[NVMetcalfe calc']]])</f>
        <v>-0.88142320582949407</v>
      </c>
      <c r="W1059" s="30">
        <f>$Q$3+Data[[#This Row],[NVM
(scaled)]]/((Data[[#This Row],[Upper Bound]]-Data[[#This Row],[Lower Bound]])/2)</f>
        <v>0.14259064995414422</v>
      </c>
      <c r="X1059" s="30">
        <f>(Data[[#This Row],[Upper Bound]]+Data[[#This Row],[Lower Bound]])/2</f>
        <v>25.765494774495011</v>
      </c>
      <c r="Y1059" s="32">
        <f>LN(Data[[#This Row],[NVActual]]/Data[[#This Row],[MA'[n^2']
30d]])</f>
        <v>-1.8006853921888046</v>
      </c>
      <c r="Z1059" s="32">
        <f>LN(Data[[#This Row],[NVActual]]/Data[[#This Row],[MA'[n*ln(n)']
30d]])</f>
        <v>9.4481211525461894</v>
      </c>
      <c r="AA1059" s="32">
        <f>LN(Data[[#This Row],[NVActual]]/Data[[#This Row],[MA'[n^1.5']]])</f>
        <v>5.139692706046632</v>
      </c>
      <c r="AB1059" s="32">
        <f>LN(Data[[#This Row],[NVActual]]/Data[[#This Row],[Metcalfe
(n^2)]])</f>
        <v>-1.8545389672359478</v>
      </c>
      <c r="AC1059" s="34">
        <f>1+Data[[#This Row],[MA'[NVMetcalfe calc']]]/((Data[[#This Row],[NVM_norm
(scaled)]]-Data[[#This Row],[NV_fund.]])/2)</f>
        <v>-45735610055.177628</v>
      </c>
    </row>
    <row r="1060" spans="1:29" x14ac:dyDescent="0.2">
      <c r="A1060" s="23">
        <v>43116</v>
      </c>
      <c r="B1060" s="24">
        <v>187847411066.18701</v>
      </c>
      <c r="C1060" s="24">
        <f t="shared" si="129"/>
        <v>247044198833.62311</v>
      </c>
      <c r="D1060" s="25">
        <f>LN(Data[[#This Row],[NVActual]])</f>
        <v>25.958895826950666</v>
      </c>
      <c r="E1060" s="26">
        <v>1001819</v>
      </c>
      <c r="F1060" s="40">
        <f>Data[[#This Row],[DAA 
(n)]]^2</f>
        <v>1003641308761</v>
      </c>
      <c r="G1060" s="41">
        <f t="shared" si="130"/>
        <v>1135503660627.3333</v>
      </c>
      <c r="H1060" s="28">
        <f>LN(Data[[#This Row],[Metcalfe
(n^2)]])</f>
        <v>27.634655811174508</v>
      </c>
      <c r="I1060" s="42">
        <f t="shared" si="131"/>
        <v>27.742166684896027</v>
      </c>
      <c r="J1060" s="40">
        <f>Data[[#This Row],[DAA 
(n)]]*LN(Data[[#This Row],[DAA 
(n)]])</f>
        <v>13842461.625047516</v>
      </c>
      <c r="K1060" s="40">
        <f t="shared" si="132"/>
        <v>14730885.145012926</v>
      </c>
      <c r="L1060" s="29">
        <f>LN(Data[[#This Row],[MA'[n*ln(n)']
30d]])</f>
        <v>16.505456877944532</v>
      </c>
      <c r="M1060" s="43">
        <f t="shared" si="133"/>
        <v>16.531234042495772</v>
      </c>
      <c r="N1060" s="40">
        <f>Data[[#This Row],[DAA 
(n)]]^1.5</f>
        <v>1002729740.4094666</v>
      </c>
      <c r="O1060" s="40">
        <f t="shared" si="134"/>
        <v>1096729179.9091127</v>
      </c>
      <c r="P1060" s="43">
        <f>LN(Data[[#This Row],[MA'[n^1.5']]])</f>
        <v>20.815598114387612</v>
      </c>
      <c r="Q1060" s="43">
        <f t="shared" si="135"/>
        <v>20.851791984202737</v>
      </c>
      <c r="R1060" s="30">
        <f>$O$1+$O$2*Data[[#This Row],[MA'[ln(n^2)']]]</f>
        <v>27.742166684896027</v>
      </c>
      <c r="S1060" s="30">
        <f>$Q$1+$Q$2*Data[[#This Row],[MA'[ln(n*ln(n))']]]</f>
        <v>23.796536170118021</v>
      </c>
      <c r="T1060" s="31">
        <f>$O$3*Data[[#This Row],[Metcalfe
(n^2)]]</f>
        <v>521893480555.72003</v>
      </c>
      <c r="U1060" s="31">
        <f t="shared" si="128"/>
        <v>590461903526.21326</v>
      </c>
      <c r="V1060" s="30">
        <f>LN(Data[[#This Row],[MA'[NVA']
30d]]/Data[[#This Row],[MA'[NVMetcalfe calc']]])</f>
        <v>-0.87133785466999647</v>
      </c>
      <c r="W1060" s="30">
        <f>$Q$3+Data[[#This Row],[NVM
(scaled)]]/((Data[[#This Row],[Upper Bound]]-Data[[#This Row],[Lower Bound]])/2)</f>
        <v>0.14832769875107238</v>
      </c>
      <c r="X1060" s="30">
        <f>(Data[[#This Row],[Upper Bound]]+Data[[#This Row],[Lower Bound]])/2</f>
        <v>25.769351427507026</v>
      </c>
      <c r="Y1060" s="29">
        <f>LN(Data[[#This Row],[NVActual]]/Data[[#This Row],[MA'[n^2']
30d]])</f>
        <v>-1.7992015953383038</v>
      </c>
      <c r="Z1060" s="29">
        <f>LN(Data[[#This Row],[NVActual]]/Data[[#This Row],[MA'[n*ln(n)']
30d]])</f>
        <v>9.4534389490061361</v>
      </c>
      <c r="AA1060" s="29">
        <f>LN(Data[[#This Row],[NVActual]]/Data[[#This Row],[MA'[n^1.5']]])</f>
        <v>5.1432977125630543</v>
      </c>
      <c r="AB1060" s="29">
        <f>LN(Data[[#This Row],[NVActual]]/Data[[#This Row],[Metcalfe
(n^2)]])</f>
        <v>-1.6757599842238393</v>
      </c>
      <c r="AC1060" s="26">
        <f>1+Data[[#This Row],[MA'[NVMetcalfe calc']]]/((Data[[#This Row],[NVM_norm
(scaled)]]-Data[[#This Row],[NV_fund.]])/2)</f>
        <v>-46091983658.77108</v>
      </c>
    </row>
    <row r="1061" spans="1:29" x14ac:dyDescent="0.2">
      <c r="A1061" s="23">
        <v>43115</v>
      </c>
      <c r="B1061" s="24">
        <v>228208669839.89999</v>
      </c>
      <c r="C1061" s="24">
        <f t="shared" si="129"/>
        <v>251371118838.96652</v>
      </c>
      <c r="D1061" s="25">
        <f>LN(Data[[#This Row],[NVActual]])</f>
        <v>26.153526265939728</v>
      </c>
      <c r="E1061" s="26">
        <v>949563</v>
      </c>
      <c r="F1061" s="40">
        <f>Data[[#This Row],[DAA 
(n)]]^2</f>
        <v>901669890969</v>
      </c>
      <c r="G1061" s="41">
        <f t="shared" si="130"/>
        <v>1148127141529.4333</v>
      </c>
      <c r="H1061" s="28">
        <f>LN(Data[[#This Row],[Metcalfe
(n^2)]])</f>
        <v>27.527514315488535</v>
      </c>
      <c r="I1061" s="42">
        <f t="shared" si="131"/>
        <v>27.752838257211085</v>
      </c>
      <c r="J1061" s="40">
        <f>Data[[#This Row],[DAA 
(n)]]*LN(Data[[#This Row],[DAA 
(n)]])</f>
        <v>13069554.53797912</v>
      </c>
      <c r="K1061" s="40">
        <f t="shared" si="132"/>
        <v>14817259.031144969</v>
      </c>
      <c r="L1061" s="29">
        <f>LN(Data[[#This Row],[MA'[n*ln(n)']
30d]])</f>
        <v>16.511303210061751</v>
      </c>
      <c r="M1061" s="43">
        <f t="shared" si="133"/>
        <v>16.531373056245574</v>
      </c>
      <c r="N1061" s="40">
        <f>Data[[#This Row],[DAA 
(n)]]^1.5</f>
        <v>925306633.86695719</v>
      </c>
      <c r="O1061" s="40">
        <f t="shared" si="134"/>
        <v>1105800189.8311827</v>
      </c>
      <c r="P1061" s="43">
        <f>LN(Data[[#This Row],[MA'[n^1.5']]])</f>
        <v>20.823835063536734</v>
      </c>
      <c r="Q1061" s="43">
        <f t="shared" si="135"/>
        <v>20.852030377072154</v>
      </c>
      <c r="R1061" s="30">
        <f>$O$1+$O$2*Data[[#This Row],[MA'[ln(n^2)']]]</f>
        <v>27.752838257211085</v>
      </c>
      <c r="S1061" s="30">
        <f>$Q$1+$Q$2*Data[[#This Row],[MA'[ln(n*ln(n))']]]</f>
        <v>23.796765542805193</v>
      </c>
      <c r="T1061" s="31">
        <f>$O$3*Data[[#This Row],[Metcalfe
(n^2)]]</f>
        <v>468868343303.88</v>
      </c>
      <c r="U1061" s="31">
        <f t="shared" si="128"/>
        <v>597026113595.30518</v>
      </c>
      <c r="V1061" s="30">
        <f>LN(Data[[#This Row],[MA'[NVA']
30d]]/Data[[#This Row],[MA'[NVMetcalfe calc']]])</f>
        <v>-0.86503044555366737</v>
      </c>
      <c r="W1061" s="30">
        <f>$Q$3+Data[[#This Row],[NVM
(scaled)]]/((Data[[#This Row],[Upper Bound]]-Data[[#This Row],[Lower Bound]])/2)</f>
        <v>0.1526822315961528</v>
      </c>
      <c r="X1061" s="30">
        <f>(Data[[#This Row],[Upper Bound]]+Data[[#This Row],[Lower Bound]])/2</f>
        <v>25.774801900008139</v>
      </c>
      <c r="Y1061" s="32">
        <f>LN(Data[[#This Row],[NVActual]]/Data[[#This Row],[MA'[n^2']
30d]])</f>
        <v>-1.6156268922149954</v>
      </c>
      <c r="Z1061" s="32">
        <f>LN(Data[[#This Row],[NVActual]]/Data[[#This Row],[MA'[n*ln(n)']
30d]])</f>
        <v>9.6422230558779773</v>
      </c>
      <c r="AA1061" s="32">
        <f>LN(Data[[#This Row],[NVActual]]/Data[[#This Row],[MA'[n^1.5']]])</f>
        <v>5.3296912024029943</v>
      </c>
      <c r="AB1061" s="32">
        <f>LN(Data[[#This Row],[NVActual]]/Data[[#This Row],[Metcalfe
(n^2)]])</f>
        <v>-1.3739880495488073</v>
      </c>
      <c r="AC1061" s="34">
        <f>1+Data[[#This Row],[MA'[NVMetcalfe calc']]]/((Data[[#This Row],[NVM_norm
(scaled)]]-Data[[#This Row],[NV_fund.]])/2)</f>
        <v>-46602398342.439461</v>
      </c>
    </row>
    <row r="1062" spans="1:29" x14ac:dyDescent="0.2">
      <c r="A1062" s="23">
        <v>43114</v>
      </c>
      <c r="B1062" s="24">
        <v>228942833856.05499</v>
      </c>
      <c r="C1062" s="24">
        <f t="shared" si="129"/>
        <v>254622063407.862</v>
      </c>
      <c r="D1062" s="25">
        <f>LN(Data[[#This Row],[NVActual]])</f>
        <v>26.156738175520591</v>
      </c>
      <c r="E1062" s="26">
        <v>971840</v>
      </c>
      <c r="F1062" s="40">
        <f>Data[[#This Row],[DAA 
(n)]]^2</f>
        <v>944472985600</v>
      </c>
      <c r="G1062" s="41">
        <f t="shared" si="130"/>
        <v>1160859072454.7666</v>
      </c>
      <c r="H1062" s="28">
        <f>LN(Data[[#This Row],[Metcalfe
(n^2)]])</f>
        <v>27.573892921679043</v>
      </c>
      <c r="I1062" s="42">
        <f t="shared" si="131"/>
        <v>27.764611493973991</v>
      </c>
      <c r="J1062" s="40">
        <f>Data[[#This Row],[DAA 
(n)]]*LN(Data[[#This Row],[DAA 
(n)]])</f>
        <v>13398706.048502281</v>
      </c>
      <c r="K1062" s="40">
        <f t="shared" si="132"/>
        <v>14908075.434175853</v>
      </c>
      <c r="L1062" s="29">
        <f>LN(Data[[#This Row],[MA'[n*ln(n)']
30d]])</f>
        <v>16.517413599548082</v>
      </c>
      <c r="M1062" s="43">
        <f t="shared" si="133"/>
        <v>16.531100431904051</v>
      </c>
      <c r="N1062" s="40">
        <f>Data[[#This Row],[DAA 
(n)]]^1.5</f>
        <v>958058780.20375347</v>
      </c>
      <c r="O1062" s="40">
        <f t="shared" si="134"/>
        <v>1115154972.2702713</v>
      </c>
      <c r="P1062" s="43">
        <f>LN(Data[[#This Row],[MA'[n^1.5']]])</f>
        <v>20.832259220783676</v>
      </c>
      <c r="Q1062" s="43">
        <f t="shared" si="135"/>
        <v>20.851690141754812</v>
      </c>
      <c r="R1062" s="30">
        <f>$O$1+$O$2*Data[[#This Row],[MA'[ln(n^2)']]]</f>
        <v>27.764611493973991</v>
      </c>
      <c r="S1062" s="30">
        <f>$Q$1+$Q$2*Data[[#This Row],[MA'[ln(n*ln(n))']]]</f>
        <v>23.796315712641682</v>
      </c>
      <c r="T1062" s="31">
        <f>$O$3*Data[[#This Row],[Metcalfe
(n^2)]]</f>
        <v>491125952512</v>
      </c>
      <c r="U1062" s="31">
        <f t="shared" si="128"/>
        <v>603646717676.47864</v>
      </c>
      <c r="V1062" s="30">
        <f>LN(Data[[#This Row],[MA'[NVA']
30d]]/Data[[#This Row],[MA'[NVMetcalfe calc']]])</f>
        <v>-0.86320878082974228</v>
      </c>
      <c r="W1062" s="30">
        <f>$Q$3+Data[[#This Row],[NVM
(scaled)]]/((Data[[#This Row],[Upper Bound]]-Data[[#This Row],[Lower Bound]])/2)</f>
        <v>0.15494735856613484</v>
      </c>
      <c r="X1062" s="30">
        <f>(Data[[#This Row],[Upper Bound]]+Data[[#This Row],[Lower Bound]])/2</f>
        <v>25.780463603307837</v>
      </c>
      <c r="Y1062" s="29">
        <f>LN(Data[[#This Row],[NVActual]]/Data[[#This Row],[MA'[n^2']
30d]])</f>
        <v>-1.6234432511347863</v>
      </c>
      <c r="Z1062" s="29">
        <f>LN(Data[[#This Row],[NVActual]]/Data[[#This Row],[MA'[n*ln(n)']
30d]])</f>
        <v>9.6393245759725072</v>
      </c>
      <c r="AA1062" s="29">
        <f>LN(Data[[#This Row],[NVActual]]/Data[[#This Row],[MA'[n^1.5']]])</f>
        <v>5.3244789547369118</v>
      </c>
      <c r="AB1062" s="29">
        <f>LN(Data[[#This Row],[NVActual]]/Data[[#This Row],[Metcalfe
(n^2)]])</f>
        <v>-1.4171547461584524</v>
      </c>
      <c r="AC1062" s="26">
        <f>1+Data[[#This Row],[MA'[NVMetcalfe calc']]]/((Data[[#This Row],[NVM_norm
(scaled)]]-Data[[#This Row],[NV_fund.]])/2)</f>
        <v>-47112941015.386002</v>
      </c>
    </row>
    <row r="1063" spans="1:29" x14ac:dyDescent="0.2">
      <c r="A1063" s="23">
        <v>43113</v>
      </c>
      <c r="B1063" s="24">
        <v>238869072739.60001</v>
      </c>
      <c r="C1063" s="24">
        <f t="shared" si="129"/>
        <v>256774001803.87283</v>
      </c>
      <c r="D1063" s="25">
        <f>LN(Data[[#This Row],[NVActual]])</f>
        <v>26.199181425968643</v>
      </c>
      <c r="E1063" s="26">
        <v>939348</v>
      </c>
      <c r="F1063" s="40">
        <f>Data[[#This Row],[DAA 
(n)]]^2</f>
        <v>882374665104</v>
      </c>
      <c r="G1063" s="41">
        <f t="shared" si="130"/>
        <v>1175735944667.0667</v>
      </c>
      <c r="H1063" s="28">
        <f>LN(Data[[#This Row],[Metcalfe
(n^2)]])</f>
        <v>27.505882593122664</v>
      </c>
      <c r="I1063" s="42">
        <f t="shared" si="131"/>
        <v>27.777511238151746</v>
      </c>
      <c r="J1063" s="40">
        <f>Data[[#This Row],[DAA 
(n)]]*LN(Data[[#This Row],[DAA 
(n)]])</f>
        <v>12918797.901042294</v>
      </c>
      <c r="K1063" s="40">
        <f t="shared" si="132"/>
        <v>15011029.156947594</v>
      </c>
      <c r="L1063" s="29">
        <f>LN(Data[[#This Row],[MA'[n*ln(n)']
30d]])</f>
        <v>16.524295766012528</v>
      </c>
      <c r="M1063" s="43">
        <f t="shared" si="133"/>
        <v>16.530370272735258</v>
      </c>
      <c r="N1063" s="40">
        <f>Data[[#This Row],[DAA 
(n)]]^1.5</f>
        <v>910415771.45615828</v>
      </c>
      <c r="O1063" s="40">
        <f t="shared" si="134"/>
        <v>1125909307.9761071</v>
      </c>
      <c r="P1063" s="43">
        <f>LN(Data[[#This Row],[MA'[n^1.5']]])</f>
        <v>20.841856819882011</v>
      </c>
      <c r="Q1063" s="43">
        <f t="shared" si="135"/>
        <v>20.850720645708911</v>
      </c>
      <c r="R1063" s="30">
        <f>$O$1+$O$2*Data[[#This Row],[MA'[ln(n^2)']]]</f>
        <v>27.777511238151746</v>
      </c>
      <c r="S1063" s="30">
        <f>$Q$1+$Q$2*Data[[#This Row],[MA'[ln(n*ln(n))']]]</f>
        <v>23.795110950013175</v>
      </c>
      <c r="T1063" s="31">
        <f>$O$3*Data[[#This Row],[Metcalfe
(n^2)]]</f>
        <v>458834825854.08002</v>
      </c>
      <c r="U1063" s="31">
        <f t="shared" si="128"/>
        <v>611382691226.87463</v>
      </c>
      <c r="V1063" s="30">
        <f>LN(Data[[#This Row],[MA'[NVA']
30d]]/Data[[#This Row],[MA'[NVMetcalfe calc']]])</f>
        <v>-0.86752677138271128</v>
      </c>
      <c r="W1063" s="30">
        <f>$Q$3+Data[[#This Row],[NVM
(scaled)]]/((Data[[#This Row],[Upper Bound]]-Data[[#This Row],[Lower Bound]])/2)</f>
        <v>0.15431965216223636</v>
      </c>
      <c r="X1063" s="30">
        <f>(Data[[#This Row],[Upper Bound]]+Data[[#This Row],[Lower Bound]])/2</f>
        <v>25.78631109408246</v>
      </c>
      <c r="Y1063" s="32">
        <f>LN(Data[[#This Row],[NVActual]]/Data[[#This Row],[MA'[n^2']
30d]])</f>
        <v>-1.5937339773764345</v>
      </c>
      <c r="Z1063" s="32">
        <f>LN(Data[[#This Row],[NVActual]]/Data[[#This Row],[MA'[n*ln(n)']
30d]])</f>
        <v>9.6748856599561179</v>
      </c>
      <c r="AA1063" s="32">
        <f>LN(Data[[#This Row],[NVActual]]/Data[[#This Row],[MA'[n^1.5']]])</f>
        <v>5.3573246060866326</v>
      </c>
      <c r="AB1063" s="32">
        <f>LN(Data[[#This Row],[NVActual]]/Data[[#This Row],[Metcalfe
(n^2)]])</f>
        <v>-1.3067011671540194</v>
      </c>
      <c r="AC1063" s="34">
        <f>1+Data[[#This Row],[MA'[NVMetcalfe calc']]]/((Data[[#This Row],[NVM_norm
(scaled)]]-Data[[#This Row],[NV_fund.]])/2)</f>
        <v>-47704657876.419518</v>
      </c>
    </row>
    <row r="1064" spans="1:29" x14ac:dyDescent="0.2">
      <c r="A1064" s="23">
        <v>43112</v>
      </c>
      <c r="B1064" s="24">
        <v>231340601074.603</v>
      </c>
      <c r="C1064" s="24">
        <f t="shared" si="129"/>
        <v>257955921617.92343</v>
      </c>
      <c r="D1064" s="25">
        <f>LN(Data[[#This Row],[NVActual]])</f>
        <v>26.167156925040615</v>
      </c>
      <c r="E1064" s="26">
        <v>1153290</v>
      </c>
      <c r="F1064" s="40">
        <f>Data[[#This Row],[DAA 
(n)]]^2</f>
        <v>1330077824100</v>
      </c>
      <c r="G1064" s="41">
        <f t="shared" si="130"/>
        <v>1201824678222.5667</v>
      </c>
      <c r="H1064" s="28">
        <f>LN(Data[[#This Row],[Metcalfe
(n^2)]])</f>
        <v>27.916258570811216</v>
      </c>
      <c r="I1064" s="42">
        <f t="shared" si="131"/>
        <v>27.798677427187823</v>
      </c>
      <c r="J1064" s="40">
        <f>Data[[#This Row],[DAA 
(n)]]*LN(Data[[#This Row],[DAA 
(n)]])</f>
        <v>16097770.923565434</v>
      </c>
      <c r="K1064" s="40">
        <f t="shared" si="132"/>
        <v>15185601.480179587</v>
      </c>
      <c r="L1064" s="29">
        <f>LN(Data[[#This Row],[MA'[n*ln(n)']
30d]])</f>
        <v>16.535858265830939</v>
      </c>
      <c r="M1064" s="43">
        <f t="shared" si="133"/>
        <v>16.529143205264464</v>
      </c>
      <c r="N1064" s="40">
        <f>Data[[#This Row],[DAA 
(n)]]^1.5</f>
        <v>1238533590.0799375</v>
      </c>
      <c r="O1064" s="40">
        <f t="shared" si="134"/>
        <v>1144421343.2555461</v>
      </c>
      <c r="P1064" s="43">
        <f>LN(Data[[#This Row],[MA'[n^1.5']]])</f>
        <v>20.858164969137189</v>
      </c>
      <c r="Q1064" s="43">
        <f t="shared" si="135"/>
        <v>20.849056516325909</v>
      </c>
      <c r="R1064" s="30">
        <f>$O$1+$O$2*Data[[#This Row],[MA'[ln(n^2)']]]</f>
        <v>27.798677427187823</v>
      </c>
      <c r="S1064" s="30">
        <f>$Q$1+$Q$2*Data[[#This Row],[MA'[ln(n*ln(n))']]]</f>
        <v>23.793086288686364</v>
      </c>
      <c r="T1064" s="31">
        <f>$O$3*Data[[#This Row],[Metcalfe
(n^2)]]</f>
        <v>691640468532</v>
      </c>
      <c r="U1064" s="31">
        <f t="shared" si="128"/>
        <v>624948832675.73462</v>
      </c>
      <c r="V1064" s="30">
        <f>LN(Data[[#This Row],[MA'[NVA']
30d]]/Data[[#This Row],[MA'[NVMetcalfe calc']]])</f>
        <v>-0.88488105478268797</v>
      </c>
      <c r="W1064" s="30">
        <f>$Q$3+Data[[#This Row],[NVM
(scaled)]]/((Data[[#This Row],[Upper Bound]]-Data[[#This Row],[Lower Bound]])/2)</f>
        <v>0.14817704594097286</v>
      </c>
      <c r="X1064" s="30">
        <f>(Data[[#This Row],[Upper Bound]]+Data[[#This Row],[Lower Bound]])/2</f>
        <v>25.795881857937093</v>
      </c>
      <c r="Y1064" s="29">
        <f>LN(Data[[#This Row],[NVActual]]/Data[[#This Row],[MA'[n^2']
30d]])</f>
        <v>-1.647705157978693</v>
      </c>
      <c r="Z1064" s="29">
        <f>LN(Data[[#This Row],[NVActual]]/Data[[#This Row],[MA'[n*ln(n)']
30d]])</f>
        <v>9.6312986592096763</v>
      </c>
      <c r="AA1064" s="29">
        <f>LN(Data[[#This Row],[NVActual]]/Data[[#This Row],[MA'[n^1.5']]])</f>
        <v>5.3089919559034255</v>
      </c>
      <c r="AB1064" s="29">
        <f>LN(Data[[#This Row],[NVActual]]/Data[[#This Row],[Metcalfe
(n^2)]])</f>
        <v>-1.7491016457705999</v>
      </c>
      <c r="AC1064" s="26">
        <f>1+Data[[#This Row],[MA'[NVMetcalfe calc']]]/((Data[[#This Row],[NVM_norm
(scaled)]]-Data[[#This Row],[NV_fund.]])/2)</f>
        <v>-48733314520.261116</v>
      </c>
    </row>
    <row r="1065" spans="1:29" x14ac:dyDescent="0.2">
      <c r="A1065" s="23">
        <v>43111</v>
      </c>
      <c r="B1065" s="24">
        <v>221248740668.186</v>
      </c>
      <c r="C1065" s="24">
        <f t="shared" si="129"/>
        <v>259279472236.01718</v>
      </c>
      <c r="D1065" s="25">
        <f>LN(Data[[#This Row],[NVActual]])</f>
        <v>26.122553428923048</v>
      </c>
      <c r="E1065" s="26">
        <v>1222969</v>
      </c>
      <c r="F1065" s="40">
        <f>Data[[#This Row],[DAA 
(n)]]^2</f>
        <v>1495653174961</v>
      </c>
      <c r="G1065" s="41">
        <f t="shared" si="130"/>
        <v>1209659787642.7</v>
      </c>
      <c r="H1065" s="28">
        <f>LN(Data[[#This Row],[Metcalfe
(n^2)]])</f>
        <v>28.033584133683846</v>
      </c>
      <c r="I1065" s="42">
        <f t="shared" si="131"/>
        <v>27.804101831849561</v>
      </c>
      <c r="J1065" s="40">
        <f>Data[[#This Row],[DAA 
(n)]]*LN(Data[[#This Row],[DAA 
(n)]])</f>
        <v>17142102.177193601</v>
      </c>
      <c r="K1065" s="40">
        <f t="shared" si="132"/>
        <v>15234480.407503357</v>
      </c>
      <c r="L1065" s="29">
        <f>LN(Data[[#This Row],[MA'[n*ln(n)']
30d]])</f>
        <v>16.539071864635144</v>
      </c>
      <c r="M1065" s="43">
        <f t="shared" si="133"/>
        <v>16.526988558850096</v>
      </c>
      <c r="N1065" s="40">
        <f>Data[[#This Row],[DAA 
(n)]]^1.5</f>
        <v>1352456087.1721032</v>
      </c>
      <c r="O1065" s="40">
        <f t="shared" si="134"/>
        <v>1149780460.7435269</v>
      </c>
      <c r="P1065" s="43">
        <f>LN(Data[[#This Row],[MA'[n^1.5']]])</f>
        <v>20.862836857395859</v>
      </c>
      <c r="Q1065" s="43">
        <f t="shared" si="135"/>
        <v>20.846088685354395</v>
      </c>
      <c r="R1065" s="30">
        <f>$O$1+$O$2*Data[[#This Row],[MA'[ln(n^2)']]]</f>
        <v>27.804101831849561</v>
      </c>
      <c r="S1065" s="30">
        <f>$Q$1+$Q$2*Data[[#This Row],[MA'[ln(n*ln(n))']]]</f>
        <v>23.789531122102655</v>
      </c>
      <c r="T1065" s="31">
        <f>$O$3*Data[[#This Row],[Metcalfe
(n^2)]]</f>
        <v>777739650979.71997</v>
      </c>
      <c r="U1065" s="31">
        <f t="shared" si="128"/>
        <v>629023089574.20422</v>
      </c>
      <c r="V1065" s="30">
        <f>LN(Data[[#This Row],[MA'[NVA']
30d]]/Data[[#This Row],[MA'[NVMetcalfe calc']]])</f>
        <v>-0.88626144107878302</v>
      </c>
      <c r="W1065" s="30">
        <f>$Q$3+Data[[#This Row],[NVM
(scaled)]]/((Data[[#This Row],[Upper Bound]]-Data[[#This Row],[Lower Bound]])/2)</f>
        <v>0.14847760313348346</v>
      </c>
      <c r="X1065" s="30">
        <f>(Data[[#This Row],[Upper Bound]]+Data[[#This Row],[Lower Bound]])/2</f>
        <v>25.796816476976108</v>
      </c>
      <c r="Y1065" s="32">
        <f>LN(Data[[#This Row],[NVActual]]/Data[[#This Row],[MA'[n^2']
30d]])</f>
        <v>-1.6988068398417948</v>
      </c>
      <c r="Z1065" s="32">
        <f>LN(Data[[#This Row],[NVActual]]/Data[[#This Row],[MA'[n*ln(n)']
30d]])</f>
        <v>9.5834815642879025</v>
      </c>
      <c r="AA1065" s="32">
        <f>LN(Data[[#This Row],[NVActual]]/Data[[#This Row],[MA'[n^1.5']]])</f>
        <v>5.2597165715271892</v>
      </c>
      <c r="AB1065" s="32">
        <f>LN(Data[[#This Row],[NVActual]]/Data[[#This Row],[Metcalfe
(n^2)]])</f>
        <v>-1.9110307047608004</v>
      </c>
      <c r="AC1065" s="34">
        <f>1+Data[[#This Row],[MA'[NVMetcalfe calc']]]/((Data[[#This Row],[NVM_norm
(scaled)]]-Data[[#This Row],[NV_fund.]])/2)</f>
        <v>-49049811190.921776</v>
      </c>
    </row>
    <row r="1066" spans="1:29" x14ac:dyDescent="0.2">
      <c r="A1066" s="23">
        <v>43110</v>
      </c>
      <c r="B1066" s="24">
        <v>246093922868.67899</v>
      </c>
      <c r="C1066" s="24">
        <f t="shared" si="129"/>
        <v>261412640727.39792</v>
      </c>
      <c r="D1066" s="25">
        <f>LN(Data[[#This Row],[NVActual]])</f>
        <v>26.228979100290776</v>
      </c>
      <c r="E1066" s="26">
        <v>1118949</v>
      </c>
      <c r="F1066" s="40">
        <f>Data[[#This Row],[DAA 
(n)]]^2</f>
        <v>1252046864601</v>
      </c>
      <c r="G1066" s="41">
        <f t="shared" si="130"/>
        <v>1200100257318.1667</v>
      </c>
      <c r="H1066" s="28">
        <f>LN(Data[[#This Row],[Metcalfe
(n^2)]])</f>
        <v>27.85580081969584</v>
      </c>
      <c r="I1066" s="42">
        <f t="shared" si="131"/>
        <v>27.797005857148047</v>
      </c>
      <c r="J1066" s="40">
        <f>Data[[#This Row],[DAA 
(n)]]*LN(Data[[#This Row],[DAA 
(n)]])</f>
        <v>15584610.23569892</v>
      </c>
      <c r="K1066" s="40">
        <f t="shared" si="132"/>
        <v>15172884.463578274</v>
      </c>
      <c r="L1066" s="29">
        <f>LN(Data[[#This Row],[MA'[n*ln(n)']
30d]])</f>
        <v>16.535020475872066</v>
      </c>
      <c r="M1066" s="43">
        <f t="shared" si="133"/>
        <v>16.524340298628701</v>
      </c>
      <c r="N1066" s="40">
        <f>Data[[#This Row],[DAA 
(n)]]^1.5</f>
        <v>1183628568.0476053</v>
      </c>
      <c r="O1066" s="40">
        <f t="shared" si="134"/>
        <v>1143127911.9374621</v>
      </c>
      <c r="P1066" s="43">
        <f>LN(Data[[#This Row],[MA'[n^1.5']]])</f>
        <v>20.857034124454405</v>
      </c>
      <c r="Q1066" s="43">
        <f t="shared" si="135"/>
        <v>20.84241280105687</v>
      </c>
      <c r="R1066" s="30">
        <f>$O$1+$O$2*Data[[#This Row],[MA'[ln(n^2)']]]</f>
        <v>27.797005857148047</v>
      </c>
      <c r="S1066" s="30">
        <f>$Q$1+$Q$2*Data[[#This Row],[MA'[ln(n*ln(n))']]]</f>
        <v>23.785161492737355</v>
      </c>
      <c r="T1066" s="31">
        <f>$O$3*Data[[#This Row],[Metcalfe
(n^2)]]</f>
        <v>651064369592.52002</v>
      </c>
      <c r="U1066" s="31">
        <f t="shared" si="128"/>
        <v>624052133805.44678</v>
      </c>
      <c r="V1066" s="30">
        <f>LN(Data[[#This Row],[MA'[NVA']
30d]]/Data[[#This Row],[MA'[NVMetcalfe calc']]])</f>
        <v>-0.87013375482954824</v>
      </c>
      <c r="W1066" s="30">
        <f>$Q$3+Data[[#This Row],[NVM
(scaled)]]/((Data[[#This Row],[Upper Bound]]-Data[[#This Row],[Lower Bound]])/2)</f>
        <v>0.15621759181459965</v>
      </c>
      <c r="X1066" s="30">
        <f>(Data[[#This Row],[Upper Bound]]+Data[[#This Row],[Lower Bound]])/2</f>
        <v>25.791083674942701</v>
      </c>
      <c r="Y1066" s="29">
        <f>LN(Data[[#This Row],[NVActual]]/Data[[#This Row],[MA'[n^2']
30d]])</f>
        <v>-1.5844471167069449</v>
      </c>
      <c r="Z1066" s="29">
        <f>LN(Data[[#This Row],[NVActual]]/Data[[#This Row],[MA'[n*ln(n)']
30d]])</f>
        <v>9.6939586244187126</v>
      </c>
      <c r="AA1066" s="29">
        <f>LN(Data[[#This Row],[NVActual]]/Data[[#This Row],[MA'[n^1.5']]])</f>
        <v>5.3719449758363726</v>
      </c>
      <c r="AB1066" s="29">
        <f>LN(Data[[#This Row],[NVActual]]/Data[[#This Row],[Metcalfe
(n^2)]])</f>
        <v>-1.6268217194050623</v>
      </c>
      <c r="AC1066" s="26">
        <f>1+Data[[#This Row],[MA'[NVMetcalfe calc']]]/((Data[[#This Row],[NVM_norm
(scaled)]]-Data[[#This Row],[NV_fund.]])/2)</f>
        <v>-48687762344.376495</v>
      </c>
    </row>
    <row r="1067" spans="1:29" x14ac:dyDescent="0.2">
      <c r="A1067" s="23">
        <v>43109</v>
      </c>
      <c r="B1067" s="24">
        <v>240886641443.922</v>
      </c>
      <c r="C1067" s="24">
        <f t="shared" si="129"/>
        <v>262575749376.94601</v>
      </c>
      <c r="D1067" s="25">
        <f>LN(Data[[#This Row],[NVActual]])</f>
        <v>26.207592292326989</v>
      </c>
      <c r="E1067" s="26">
        <v>1145338</v>
      </c>
      <c r="F1067" s="40">
        <f>Data[[#This Row],[DAA 
(n)]]^2</f>
        <v>1311799134244</v>
      </c>
      <c r="G1067" s="41">
        <f t="shared" si="130"/>
        <v>1203456577737.6001</v>
      </c>
      <c r="H1067" s="28">
        <f>LN(Data[[#This Row],[Metcalfe
(n^2)]])</f>
        <v>27.902420695830223</v>
      </c>
      <c r="I1067" s="42">
        <f t="shared" si="131"/>
        <v>27.799584185720907</v>
      </c>
      <c r="J1067" s="40">
        <f>Data[[#This Row],[DAA 
(n)]]*LN(Data[[#This Row],[DAA 
(n)]])</f>
        <v>15978851.357460398</v>
      </c>
      <c r="K1067" s="40">
        <f t="shared" si="132"/>
        <v>15194868.546122681</v>
      </c>
      <c r="L1067" s="29">
        <f>LN(Data[[#This Row],[MA'[n*ln(n)']
30d]])</f>
        <v>16.53646833316844</v>
      </c>
      <c r="M1067" s="43">
        <f t="shared" si="133"/>
        <v>16.521229006265045</v>
      </c>
      <c r="N1067" s="40">
        <f>Data[[#This Row],[DAA 
(n)]]^1.5</f>
        <v>1225746057.230763</v>
      </c>
      <c r="O1067" s="40">
        <f t="shared" si="134"/>
        <v>1145484442.586529</v>
      </c>
      <c r="P1067" s="43">
        <f>LN(Data[[#This Row],[MA'[n^1.5']]])</f>
        <v>20.859093478435636</v>
      </c>
      <c r="Q1067" s="43">
        <f t="shared" si="135"/>
        <v>20.838162038565688</v>
      </c>
      <c r="R1067" s="30">
        <f>$O$1+$O$2*Data[[#This Row],[MA'[ln(n^2)']]]</f>
        <v>27.799584185720907</v>
      </c>
      <c r="S1067" s="30">
        <f>$Q$1+$Q$2*Data[[#This Row],[MA'[ln(n*ln(n))']]]</f>
        <v>23.780027860337324</v>
      </c>
      <c r="T1067" s="31">
        <f>$O$3*Data[[#This Row],[Metcalfe
(n^2)]]</f>
        <v>682135549806.88</v>
      </c>
      <c r="U1067" s="31">
        <f t="shared" si="128"/>
        <v>625797420423.55212</v>
      </c>
      <c r="V1067" s="30">
        <f>LN(Data[[#This Row],[MA'[NVA']
30d]]/Data[[#This Row],[MA'[NVMetcalfe calc']]])</f>
        <v>-0.86848709972151927</v>
      </c>
      <c r="W1067" s="30">
        <f>$Q$3+Data[[#This Row],[NVM
(scaled)]]/((Data[[#This Row],[Upper Bound]]-Data[[#This Row],[Lower Bound]])/2)</f>
        <v>0.1578691729049771</v>
      </c>
      <c r="X1067" s="30">
        <f>(Data[[#This Row],[Upper Bound]]+Data[[#This Row],[Lower Bound]])/2</f>
        <v>25.789806023029115</v>
      </c>
      <c r="Y1067" s="32">
        <f>LN(Data[[#This Row],[NVActual]]/Data[[#This Row],[MA'[n^2']
30d]])</f>
        <v>-1.6086267212062746</v>
      </c>
      <c r="Z1067" s="32">
        <f>LN(Data[[#This Row],[NVActual]]/Data[[#This Row],[MA'[n*ln(n)']
30d]])</f>
        <v>9.6711239591585478</v>
      </c>
      <c r="AA1067" s="32">
        <f>LN(Data[[#This Row],[NVActual]]/Data[[#This Row],[MA'[n^1.5']]])</f>
        <v>5.3484988138913536</v>
      </c>
      <c r="AB1067" s="32">
        <f>LN(Data[[#This Row],[NVActual]]/Data[[#This Row],[Metcalfe
(n^2)]])</f>
        <v>-1.6948284035032335</v>
      </c>
      <c r="AC1067" s="34">
        <f>1+Data[[#This Row],[MA'[NVMetcalfe calc']]]/((Data[[#This Row],[NVM_norm
(scaled)]]-Data[[#This Row],[NV_fund.]])/2)</f>
        <v>-48829507038.029816</v>
      </c>
    </row>
    <row r="1068" spans="1:29" x14ac:dyDescent="0.2">
      <c r="A1068" s="23">
        <v>43108</v>
      </c>
      <c r="B1068" s="24">
        <v>249877334909.97699</v>
      </c>
      <c r="C1068" s="24">
        <f t="shared" si="129"/>
        <v>263032209201.20242</v>
      </c>
      <c r="D1068" s="25">
        <f>LN(Data[[#This Row],[NVActual]])</f>
        <v>26.24423597403538</v>
      </c>
      <c r="E1068" s="26">
        <v>1157303</v>
      </c>
      <c r="F1068" s="40">
        <f>Data[[#This Row],[DAA 
(n)]]^2</f>
        <v>1339350233809</v>
      </c>
      <c r="G1068" s="41">
        <f t="shared" si="130"/>
        <v>1198152938794.6667</v>
      </c>
      <c r="H1068" s="28">
        <f>LN(Data[[#This Row],[Metcalfe
(n^2)]])</f>
        <v>27.923205712146739</v>
      </c>
      <c r="I1068" s="42">
        <f t="shared" si="131"/>
        <v>27.795274143449809</v>
      </c>
      <c r="J1068" s="40">
        <f>Data[[#This Row],[DAA 
(n)]]*LN(Data[[#This Row],[DAA 
(n)]])</f>
        <v>16157804.870142279</v>
      </c>
      <c r="K1068" s="40">
        <f t="shared" si="132"/>
        <v>15159209.589267939</v>
      </c>
      <c r="L1068" s="29">
        <f>LN(Data[[#This Row],[MA'[n*ln(n)']
30d]])</f>
        <v>16.534118798908185</v>
      </c>
      <c r="M1068" s="43">
        <f t="shared" si="133"/>
        <v>16.517374615676381</v>
      </c>
      <c r="N1068" s="40">
        <f>Data[[#This Row],[DAA 
(n)]]^1.5</f>
        <v>1245003631.9777782</v>
      </c>
      <c r="O1068" s="40">
        <f t="shared" si="134"/>
        <v>1141708238.9905248</v>
      </c>
      <c r="P1068" s="43">
        <f>LN(Data[[#This Row],[MA'[n^1.5']]])</f>
        <v>20.855791433043855</v>
      </c>
      <c r="Q1068" s="43">
        <f t="shared" si="135"/>
        <v>20.832932482071474</v>
      </c>
      <c r="R1068" s="30">
        <f>$O$1+$O$2*Data[[#This Row],[MA'[ln(n^2)']]]</f>
        <v>27.795274143449809</v>
      </c>
      <c r="S1068" s="30">
        <f>$Q$1+$Q$2*Data[[#This Row],[MA'[ln(n*ln(n))']]]</f>
        <v>23.773668115866027</v>
      </c>
      <c r="T1068" s="31">
        <f>$O$3*Data[[#This Row],[Metcalfe
(n^2)]]</f>
        <v>696462121580.68005</v>
      </c>
      <c r="U1068" s="31">
        <f t="shared" si="128"/>
        <v>623039528173.22668</v>
      </c>
      <c r="V1068" s="30">
        <f>LN(Data[[#This Row],[MA'[NVA']
30d]]/Data[[#This Row],[MA'[NVMetcalfe calc']]])</f>
        <v>-0.86233347176107189</v>
      </c>
      <c r="W1068" s="30">
        <f>$Q$3+Data[[#This Row],[NVM
(scaled)]]/((Data[[#This Row],[Upper Bound]]-Data[[#This Row],[Lower Bound]])/2)</f>
        <v>0.16114970196164652</v>
      </c>
      <c r="X1068" s="30">
        <f>(Data[[#This Row],[Upper Bound]]+Data[[#This Row],[Lower Bound]])/2</f>
        <v>25.784471129657916</v>
      </c>
      <c r="Y1068" s="29">
        <f>LN(Data[[#This Row],[NVActual]]/Data[[#This Row],[MA'[n^2']
30d]])</f>
        <v>-1.567566295203519</v>
      </c>
      <c r="Z1068" s="29">
        <f>LN(Data[[#This Row],[NVActual]]/Data[[#This Row],[MA'[n*ln(n)']
30d]])</f>
        <v>9.7101171751271949</v>
      </c>
      <c r="AA1068" s="29">
        <f>LN(Data[[#This Row],[NVActual]]/Data[[#This Row],[MA'[n^1.5']]])</f>
        <v>5.388444540991526</v>
      </c>
      <c r="AB1068" s="29">
        <f>LN(Data[[#This Row],[NVActual]]/Data[[#This Row],[Metcalfe
(n^2)]])</f>
        <v>-1.6789697381113569</v>
      </c>
      <c r="AC1068" s="26">
        <f>1+Data[[#This Row],[MA'[NVMetcalfe calc']]]/((Data[[#This Row],[NVM_norm
(scaled)]]-Data[[#This Row],[NV_fund.]])/2)</f>
        <v>-48630660932.736931</v>
      </c>
    </row>
    <row r="1069" spans="1:29" x14ac:dyDescent="0.2">
      <c r="A1069" s="23">
        <v>43107</v>
      </c>
      <c r="B1069" s="24">
        <v>272758945908.603</v>
      </c>
      <c r="C1069" s="24">
        <f t="shared" si="129"/>
        <v>262893907725.97034</v>
      </c>
      <c r="D1069" s="25">
        <f>LN(Data[[#This Row],[NVActual]])</f>
        <v>26.331854260053351</v>
      </c>
      <c r="E1069" s="26">
        <v>1130388</v>
      </c>
      <c r="F1069" s="40">
        <f>Data[[#This Row],[DAA 
(n)]]^2</f>
        <v>1277777030544</v>
      </c>
      <c r="G1069" s="41">
        <f t="shared" si="130"/>
        <v>1200092285587.1667</v>
      </c>
      <c r="H1069" s="28">
        <f>LN(Data[[#This Row],[Metcalfe
(n^2)]])</f>
        <v>27.876142989169711</v>
      </c>
      <c r="I1069" s="42">
        <f t="shared" si="131"/>
        <v>27.796691551873998</v>
      </c>
      <c r="J1069" s="40">
        <f>Data[[#This Row],[DAA 
(n)]]*LN(Data[[#This Row],[DAA 
(n)]])</f>
        <v>15755428.760620786</v>
      </c>
      <c r="K1069" s="40">
        <f t="shared" si="132"/>
        <v>15171621.102924684</v>
      </c>
      <c r="L1069" s="29">
        <f>LN(Data[[#This Row],[MA'[n*ln(n)']
30d]])</f>
        <v>16.534937208036208</v>
      </c>
      <c r="M1069" s="43">
        <f t="shared" si="133"/>
        <v>16.513249776589905</v>
      </c>
      <c r="N1069" s="40">
        <f>Data[[#This Row],[DAA 
(n)]]^1.5</f>
        <v>1201825204.4297359</v>
      </c>
      <c r="O1069" s="40">
        <f t="shared" si="134"/>
        <v>1143053078.5889125</v>
      </c>
      <c r="P1069" s="43">
        <f>LN(Data[[#This Row],[MA'[n^1.5']]])</f>
        <v>20.856968658641428</v>
      </c>
      <c r="Q1069" s="43">
        <f t="shared" si="135"/>
        <v>20.827339344542096</v>
      </c>
      <c r="R1069" s="30">
        <f>$O$1+$O$2*Data[[#This Row],[MA'[ln(n^2)']]]</f>
        <v>27.796691551873998</v>
      </c>
      <c r="S1069" s="30">
        <f>$Q$1+$Q$2*Data[[#This Row],[MA'[ln(n*ln(n))']]]</f>
        <v>23.76686213137334</v>
      </c>
      <c r="T1069" s="31">
        <f>$O$3*Data[[#This Row],[Metcalfe
(n^2)]]</f>
        <v>664444055882.88</v>
      </c>
      <c r="U1069" s="31">
        <f t="shared" ref="U1069:U1132" si="136">AVERAGE(T1069:T1098)</f>
        <v>624047988505.32666</v>
      </c>
      <c r="V1069" s="30">
        <f>LN(Data[[#This Row],[MA'[NVA']
30d]]/Data[[#This Row],[MA'[NVMetcalfe calc']]])</f>
        <v>-0.86447671195225606</v>
      </c>
      <c r="W1069" s="30">
        <f>$Q$3+Data[[#This Row],[NVM
(scaled)]]/((Data[[#This Row],[Upper Bound]]-Data[[#This Row],[Lower Bound]])/2)</f>
        <v>0.16096113917156557</v>
      </c>
      <c r="X1069" s="30">
        <f>(Data[[#This Row],[Upper Bound]]+Data[[#This Row],[Lower Bound]])/2</f>
        <v>25.781776841623667</v>
      </c>
      <c r="Y1069" s="32">
        <f>LN(Data[[#This Row],[NVActual]]/Data[[#This Row],[MA'[n^2']
30d]])</f>
        <v>-1.481565314368112</v>
      </c>
      <c r="Z1069" s="32">
        <f>LN(Data[[#This Row],[NVActual]]/Data[[#This Row],[MA'[n*ln(n)']
30d]])</f>
        <v>9.7969170520171431</v>
      </c>
      <c r="AA1069" s="32">
        <f>LN(Data[[#This Row],[NVActual]]/Data[[#This Row],[MA'[n^1.5']]])</f>
        <v>5.4748856014119225</v>
      </c>
      <c r="AB1069" s="32">
        <f>LN(Data[[#This Row],[NVActual]]/Data[[#This Row],[Metcalfe
(n^2)]])</f>
        <v>-1.5442887291163585</v>
      </c>
      <c r="AC1069" s="34">
        <f>1+Data[[#This Row],[MA'[NVMetcalfe calc']]]/((Data[[#This Row],[NVM_norm
(scaled)]]-Data[[#This Row],[NV_fund.]])/2)</f>
        <v>-48714138982.920067</v>
      </c>
    </row>
    <row r="1070" spans="1:29" x14ac:dyDescent="0.2">
      <c r="A1070" s="23">
        <v>43106</v>
      </c>
      <c r="B1070" s="24">
        <v>287787636401.35498</v>
      </c>
      <c r="C1070" s="24">
        <f t="shared" si="129"/>
        <v>262668565359.13263</v>
      </c>
      <c r="D1070" s="25">
        <f>LN(Data[[#This Row],[NVActual]])</f>
        <v>26.385488671482317</v>
      </c>
      <c r="E1070" s="26">
        <v>1163503</v>
      </c>
      <c r="F1070" s="40">
        <f>Data[[#This Row],[DAA 
(n)]]^2</f>
        <v>1353739231009</v>
      </c>
      <c r="G1070" s="41">
        <f t="shared" si="130"/>
        <v>1199811208872.5</v>
      </c>
      <c r="H1070" s="28">
        <f>LN(Data[[#This Row],[Metcalfe
(n^2)]])</f>
        <v>27.933891680296636</v>
      </c>
      <c r="I1070" s="42">
        <f t="shared" si="131"/>
        <v>27.796470849631998</v>
      </c>
      <c r="J1070" s="40">
        <f>Data[[#This Row],[DAA 
(n)]]*LN(Data[[#This Row],[DAA 
(n)]])</f>
        <v>16250583.385850089</v>
      </c>
      <c r="K1070" s="40">
        <f t="shared" si="132"/>
        <v>15169761.02111005</v>
      </c>
      <c r="L1070" s="29">
        <f>LN(Data[[#This Row],[MA'[n*ln(n)']
30d]])</f>
        <v>16.534814597813025</v>
      </c>
      <c r="M1070" s="43">
        <f t="shared" si="133"/>
        <v>16.50880745967973</v>
      </c>
      <c r="N1070" s="40">
        <f>Data[[#This Row],[DAA 
(n)]]^1.5</f>
        <v>1255021775.3077664</v>
      </c>
      <c r="O1070" s="40">
        <f t="shared" si="134"/>
        <v>1142854637.5681188</v>
      </c>
      <c r="P1070" s="43">
        <f>LN(Data[[#This Row],[MA'[n^1.5']]])</f>
        <v>20.856795037440634</v>
      </c>
      <c r="Q1070" s="43">
        <f t="shared" si="135"/>
        <v>20.82128735028483</v>
      </c>
      <c r="R1070" s="30">
        <f>$O$1+$O$2*Data[[#This Row],[MA'[ln(n^2)']]]</f>
        <v>27.796470849631998</v>
      </c>
      <c r="S1070" s="30">
        <f>$Q$1+$Q$2*Data[[#This Row],[MA'[ln(n*ln(n))']]]</f>
        <v>23.759532308471552</v>
      </c>
      <c r="T1070" s="31">
        <f>$O$3*Data[[#This Row],[Metcalfe
(n^2)]]</f>
        <v>703944400124.68005</v>
      </c>
      <c r="U1070" s="31">
        <f t="shared" si="136"/>
        <v>623901828613.69995</v>
      </c>
      <c r="V1070" s="30">
        <f>LN(Data[[#This Row],[MA'[NVA']
30d]]/Data[[#This Row],[MA'[NVMetcalfe calc']]])</f>
        <v>-0.86510000036456003</v>
      </c>
      <c r="W1070" s="30">
        <f>$Q$3+Data[[#This Row],[NVM
(scaled)]]/((Data[[#This Row],[Upper Bound]]-Data[[#This Row],[Lower Bound]])/2)</f>
        <v>0.16140789162676666</v>
      </c>
      <c r="X1070" s="30">
        <f>(Data[[#This Row],[Upper Bound]]+Data[[#This Row],[Lower Bound]])/2</f>
        <v>25.778001579051775</v>
      </c>
      <c r="Y1070" s="29">
        <f>LN(Data[[#This Row],[NVActual]]/Data[[#This Row],[MA'[n^2']
30d]])</f>
        <v>-1.4276966629235781</v>
      </c>
      <c r="Z1070" s="29">
        <f>LN(Data[[#This Row],[NVActual]]/Data[[#This Row],[MA'[n*ln(n)']
30d]])</f>
        <v>9.8506740736692926</v>
      </c>
      <c r="AA1070" s="29">
        <f>LN(Data[[#This Row],[NVActual]]/Data[[#This Row],[MA'[n^1.5']]])</f>
        <v>5.5286936340416828</v>
      </c>
      <c r="AB1070" s="29">
        <f>LN(Data[[#This Row],[NVActual]]/Data[[#This Row],[Metcalfe
(n^2)]])</f>
        <v>-1.5484030088143199</v>
      </c>
      <c r="AC1070" s="26">
        <f>1+Data[[#This Row],[MA'[NVMetcalfe calc']]]/((Data[[#This Row],[NVM_norm
(scaled)]]-Data[[#This Row],[NV_fund.]])/2)</f>
        <v>-48710756489.62339</v>
      </c>
    </row>
    <row r="1071" spans="1:29" x14ac:dyDescent="0.2">
      <c r="A1071" s="23">
        <v>43105</v>
      </c>
      <c r="B1071" s="24">
        <v>284879884455.83502</v>
      </c>
      <c r="C1071" s="24">
        <f t="shared" si="129"/>
        <v>262341197146.27521</v>
      </c>
      <c r="D1071" s="25">
        <f>LN(Data[[#This Row],[NVActual]])</f>
        <v>26.375333470326954</v>
      </c>
      <c r="E1071" s="26">
        <v>1069525</v>
      </c>
      <c r="F1071" s="40">
        <f>Data[[#This Row],[DAA 
(n)]]^2</f>
        <v>1143883725625</v>
      </c>
      <c r="G1071" s="41">
        <f t="shared" si="130"/>
        <v>1192551102332.5</v>
      </c>
      <c r="H1071" s="28">
        <f>LN(Data[[#This Row],[Metcalfe
(n^2)]])</f>
        <v>27.765450365280934</v>
      </c>
      <c r="I1071" s="42">
        <f t="shared" si="131"/>
        <v>27.790623731197307</v>
      </c>
      <c r="J1071" s="40">
        <f>Data[[#This Row],[DAA 
(n)]]*LN(Data[[#This Row],[DAA 
(n)]])</f>
        <v>14847921.650963545</v>
      </c>
      <c r="K1071" s="40">
        <f t="shared" si="132"/>
        <v>15121159.395972772</v>
      </c>
      <c r="L1071" s="29">
        <f>LN(Data[[#This Row],[MA'[n*ln(n)']
30d]])</f>
        <v>16.531605605403758</v>
      </c>
      <c r="M1071" s="43">
        <f t="shared" si="133"/>
        <v>16.50405157404489</v>
      </c>
      <c r="N1071" s="40">
        <f>Data[[#This Row],[DAA 
(n)]]^1.5</f>
        <v>1106079672.378566</v>
      </c>
      <c r="O1071" s="40">
        <f t="shared" si="134"/>
        <v>1137697607.7406003</v>
      </c>
      <c r="P1071" s="43">
        <f>LN(Data[[#This Row],[MA'[n^1.5']]])</f>
        <v>20.852272414792257</v>
      </c>
      <c r="Q1071" s="43">
        <f t="shared" si="135"/>
        <v>20.814792669601715</v>
      </c>
      <c r="R1071" s="30">
        <f>$O$1+$O$2*Data[[#This Row],[MA'[ln(n^2)']]]</f>
        <v>27.790623731197307</v>
      </c>
      <c r="S1071" s="30">
        <f>$Q$1+$Q$2*Data[[#This Row],[MA'[ln(n*ln(n))']]]</f>
        <v>23.751685097174068</v>
      </c>
      <c r="T1071" s="31">
        <f>$O$3*Data[[#This Row],[Metcalfe
(n^2)]]</f>
        <v>594819537325</v>
      </c>
      <c r="U1071" s="31">
        <f t="shared" si="136"/>
        <v>620126573212.90002</v>
      </c>
      <c r="V1071" s="30">
        <f>LN(Data[[#This Row],[MA'[NVA']
30d]]/Data[[#This Row],[MA'[NVMetcalfe calc']]])</f>
        <v>-0.8602776718313887</v>
      </c>
      <c r="W1071" s="30">
        <f>$Q$3+Data[[#This Row],[NVM
(scaled)]]/((Data[[#This Row],[Upper Bound]]-Data[[#This Row],[Lower Bound]])/2)</f>
        <v>0.16400805024142939</v>
      </c>
      <c r="X1071" s="30">
        <f>(Data[[#This Row],[Upper Bound]]+Data[[#This Row],[Lower Bound]])/2</f>
        <v>25.771154414185688</v>
      </c>
      <c r="Y1071" s="32">
        <f>LN(Data[[#This Row],[NVActual]]/Data[[#This Row],[MA'[n^2']
30d]])</f>
        <v>-1.4317824415727998</v>
      </c>
      <c r="Z1071" s="32">
        <f>LN(Data[[#This Row],[NVActual]]/Data[[#This Row],[MA'[n*ln(n)']
30d]])</f>
        <v>9.8437278649231974</v>
      </c>
      <c r="AA1071" s="32">
        <f>LN(Data[[#This Row],[NVActual]]/Data[[#This Row],[MA'[n^1.5']]])</f>
        <v>5.5230610555346979</v>
      </c>
      <c r="AB1071" s="32">
        <f>LN(Data[[#This Row],[NVActual]]/Data[[#This Row],[Metcalfe
(n^2)]])</f>
        <v>-1.3901168949539786</v>
      </c>
      <c r="AC1071" s="34">
        <f>1+Data[[#This Row],[MA'[NVMetcalfe calc']]]/((Data[[#This Row],[NVM_norm
(scaled)]]-Data[[#This Row],[NV_fund.]])/2)</f>
        <v>-48433867982.51413</v>
      </c>
    </row>
    <row r="1072" spans="1:29" x14ac:dyDescent="0.2">
      <c r="A1072" s="23">
        <v>43104</v>
      </c>
      <c r="B1072" s="24">
        <v>253069067762.254</v>
      </c>
      <c r="C1072" s="24">
        <f t="shared" si="129"/>
        <v>260408666015.59473</v>
      </c>
      <c r="D1072" s="25">
        <f>LN(Data[[#This Row],[NVActual]])</f>
        <v>26.256928283525269</v>
      </c>
      <c r="E1072" s="26">
        <v>1253986</v>
      </c>
      <c r="F1072" s="40">
        <f>Data[[#This Row],[DAA 
(n)]]^2</f>
        <v>1572480888196</v>
      </c>
      <c r="G1072" s="41">
        <f t="shared" si="130"/>
        <v>1204733715835.7</v>
      </c>
      <c r="H1072" s="28">
        <f>LN(Data[[#This Row],[Metcalfe
(n^2)]])</f>
        <v>28.083675671676719</v>
      </c>
      <c r="I1072" s="42">
        <f t="shared" si="131"/>
        <v>27.799865660605292</v>
      </c>
      <c r="J1072" s="40">
        <f>Data[[#This Row],[DAA 
(n)]]*LN(Data[[#This Row],[DAA 
(n)]])</f>
        <v>17608268.060411602</v>
      </c>
      <c r="K1072" s="40">
        <f t="shared" si="132"/>
        <v>15200431.635728693</v>
      </c>
      <c r="L1072" s="29">
        <f>LN(Data[[#This Row],[MA'[n*ln(n)']
30d]])</f>
        <v>16.536834382500729</v>
      </c>
      <c r="M1072" s="43">
        <f t="shared" si="133"/>
        <v>16.499241160009387</v>
      </c>
      <c r="N1072" s="40">
        <f>Data[[#This Row],[DAA 
(n)]]^1.5</f>
        <v>1404232537.3902111</v>
      </c>
      <c r="O1072" s="40">
        <f t="shared" si="134"/>
        <v>1146219711.9374771</v>
      </c>
      <c r="P1072" s="43">
        <f>LN(Data[[#This Row],[MA'[n^1.5']]])</f>
        <v>20.859735157576221</v>
      </c>
      <c r="Q1072" s="43">
        <f t="shared" si="135"/>
        <v>20.808219745071746</v>
      </c>
      <c r="R1072" s="30">
        <f>$O$1+$O$2*Data[[#This Row],[MA'[ln(n^2)']]]</f>
        <v>27.799865660605292</v>
      </c>
      <c r="S1072" s="30">
        <f>$Q$1+$Q$2*Data[[#This Row],[MA'[ln(n*ln(n))']]]</f>
        <v>23.743747914015486</v>
      </c>
      <c r="T1072" s="31">
        <f>$O$3*Data[[#This Row],[Metcalfe
(n^2)]]</f>
        <v>817690061861.92004</v>
      </c>
      <c r="U1072" s="31">
        <f t="shared" si="136"/>
        <v>626461532234.56409</v>
      </c>
      <c r="V1072" s="30">
        <f>LN(Data[[#This Row],[MA'[NVA']
30d]]/Data[[#This Row],[MA'[NVMetcalfe calc']]])</f>
        <v>-0.87783518197841259</v>
      </c>
      <c r="W1072" s="30">
        <f>$Q$3+Data[[#This Row],[NVM
(scaled)]]/((Data[[#This Row],[Upper Bound]]-Data[[#This Row],[Lower Bound]])/2)</f>
        <v>0.15715498078602108</v>
      </c>
      <c r="X1072" s="30">
        <f>(Data[[#This Row],[Upper Bound]]+Data[[#This Row],[Lower Bound]])/2</f>
        <v>25.771806787310389</v>
      </c>
      <c r="Y1072" s="29">
        <f>LN(Data[[#This Row],[NVActual]]/Data[[#This Row],[MA'[n^2']
30d]])</f>
        <v>-1.5603513922166565</v>
      </c>
      <c r="Z1072" s="29">
        <f>LN(Data[[#This Row],[NVActual]]/Data[[#This Row],[MA'[n*ln(n)']
30d]])</f>
        <v>9.7200939010245406</v>
      </c>
      <c r="AA1072" s="29">
        <f>LN(Data[[#This Row],[NVActual]]/Data[[#This Row],[MA'[n^1.5']]])</f>
        <v>5.3971931259490482</v>
      </c>
      <c r="AB1072" s="29">
        <f>LN(Data[[#This Row],[NVActual]]/Data[[#This Row],[Metcalfe
(n^2)]])</f>
        <v>-1.8267473881514493</v>
      </c>
      <c r="AC1072" s="26">
        <f>1+Data[[#This Row],[MA'[NVMetcalfe calc']]]/((Data[[#This Row],[NVM_norm
(scaled)]]-Data[[#This Row],[NV_fund.]])/2)</f>
        <v>-48914311773.872269</v>
      </c>
    </row>
    <row r="1073" spans="1:29" x14ac:dyDescent="0.2">
      <c r="A1073" s="23">
        <v>43103</v>
      </c>
      <c r="B1073" s="24">
        <v>251830566226.35901</v>
      </c>
      <c r="C1073" s="24">
        <f t="shared" si="129"/>
        <v>258472026539.43207</v>
      </c>
      <c r="D1073" s="25">
        <f>LN(Data[[#This Row],[NVActual]])</f>
        <v>26.252022342080402</v>
      </c>
      <c r="E1073" s="26">
        <v>1130917</v>
      </c>
      <c r="F1073" s="40">
        <f>Data[[#This Row],[DAA 
(n)]]^2</f>
        <v>1278973260889</v>
      </c>
      <c r="G1073" s="41">
        <f t="shared" si="130"/>
        <v>1196130037282.5</v>
      </c>
      <c r="H1073" s="28">
        <f>LN(Data[[#This Row],[Metcalfe
(n^2)]])</f>
        <v>27.877078732043227</v>
      </c>
      <c r="I1073" s="42">
        <f t="shared" si="131"/>
        <v>27.793889104341368</v>
      </c>
      <c r="J1073" s="40">
        <f>Data[[#This Row],[DAA 
(n)]]*LN(Data[[#This Row],[DAA 
(n)]])</f>
        <v>15763331.124203065</v>
      </c>
      <c r="K1073" s="40">
        <f t="shared" si="132"/>
        <v>15146676.939210312</v>
      </c>
      <c r="L1073" s="29">
        <f>LN(Data[[#This Row],[MA'[n*ln(n)']
30d]])</f>
        <v>16.533291721913738</v>
      </c>
      <c r="M1073" s="43">
        <f t="shared" si="133"/>
        <v>16.493752874985663</v>
      </c>
      <c r="N1073" s="40">
        <f>Data[[#This Row],[DAA 
(n)]]^1.5</f>
        <v>1202668949.9961329</v>
      </c>
      <c r="O1073" s="40">
        <f t="shared" si="134"/>
        <v>1140330215.7812572</v>
      </c>
      <c r="P1073" s="43">
        <f>LN(Data[[#This Row],[MA'[n^1.5']]])</f>
        <v>20.854583720374613</v>
      </c>
      <c r="Q1073" s="43">
        <f t="shared" si="135"/>
        <v>20.800672800756935</v>
      </c>
      <c r="R1073" s="30">
        <f>$O$1+$O$2*Data[[#This Row],[MA'[ln(n^2)']]]</f>
        <v>27.793889104341368</v>
      </c>
      <c r="S1073" s="30">
        <f>$Q$1+$Q$2*Data[[#This Row],[MA'[ln(n*ln(n))']]]</f>
        <v>23.734692243726343</v>
      </c>
      <c r="T1073" s="31">
        <f>$O$3*Data[[#This Row],[Metcalfe
(n^2)]]</f>
        <v>665066095662.28003</v>
      </c>
      <c r="U1073" s="31">
        <f t="shared" si="136"/>
        <v>621987619386.90002</v>
      </c>
      <c r="V1073" s="30">
        <f>LN(Data[[#This Row],[MA'[NVA']
30d]]/Data[[#This Row],[MA'[NVMetcalfe calc']]])</f>
        <v>-0.87813271447319741</v>
      </c>
      <c r="W1073" s="30">
        <f>$Q$3+Data[[#This Row],[NVM
(scaled)]]/((Data[[#This Row],[Upper Bound]]-Data[[#This Row],[Lower Bound]])/2)</f>
        <v>0.1573367197371412</v>
      </c>
      <c r="X1073" s="30">
        <f>(Data[[#This Row],[Upper Bound]]+Data[[#This Row],[Lower Bound]])/2</f>
        <v>25.764290674033855</v>
      </c>
      <c r="Y1073" s="32">
        <f>LN(Data[[#This Row],[NVActual]]/Data[[#This Row],[MA'[n^2']
30d]])</f>
        <v>-1.5580901502910876</v>
      </c>
      <c r="Z1073" s="32">
        <f>LN(Data[[#This Row],[NVActual]]/Data[[#This Row],[MA'[n*ln(n)']
30d]])</f>
        <v>9.7187306201666637</v>
      </c>
      <c r="AA1073" s="32">
        <f>LN(Data[[#This Row],[NVActual]]/Data[[#This Row],[MA'[n^1.5']]])</f>
        <v>5.3974386217057875</v>
      </c>
      <c r="AB1073" s="32">
        <f>LN(Data[[#This Row],[NVActual]]/Data[[#This Row],[Metcalfe
(n^2)]])</f>
        <v>-1.6250563899628272</v>
      </c>
      <c r="AC1073" s="34">
        <f>1+Data[[#This Row],[MA'[NVMetcalfe calc']]]/((Data[[#This Row],[NVM_norm
(scaled)]]-Data[[#This Row],[NV_fund.]])/2)</f>
        <v>-48579586661.046837</v>
      </c>
    </row>
    <row r="1074" spans="1:29" x14ac:dyDescent="0.2">
      <c r="A1074" s="23">
        <v>43102</v>
      </c>
      <c r="B1074" s="24">
        <v>247350616897.987</v>
      </c>
      <c r="C1074" s="24">
        <f t="shared" si="129"/>
        <v>256509024638.26086</v>
      </c>
      <c r="D1074" s="25">
        <f>LN(Data[[#This Row],[NVActual]])</f>
        <v>26.23407266864567</v>
      </c>
      <c r="E1074" s="26">
        <v>1142721</v>
      </c>
      <c r="F1074" s="40">
        <f>Data[[#This Row],[DAA 
(n)]]^2</f>
        <v>1305811283841</v>
      </c>
      <c r="G1074" s="41">
        <f t="shared" si="130"/>
        <v>1197974258724.8999</v>
      </c>
      <c r="H1074" s="28">
        <f>LN(Data[[#This Row],[Metcalfe
(n^2)]])</f>
        <v>27.8978456369857</v>
      </c>
      <c r="I1074" s="42">
        <f t="shared" si="131"/>
        <v>27.795300741735517</v>
      </c>
      <c r="J1074" s="40">
        <f>Data[[#This Row],[DAA 
(n)]]*LN(Data[[#This Row],[DAA 
(n)]])</f>
        <v>15939727.032070968</v>
      </c>
      <c r="K1074" s="40">
        <f t="shared" si="132"/>
        <v>15158736.928122401</v>
      </c>
      <c r="L1074" s="29">
        <f>LN(Data[[#This Row],[MA'[n*ln(n)']
30d]])</f>
        <v>16.53408761862061</v>
      </c>
      <c r="M1074" s="43">
        <f t="shared" si="133"/>
        <v>16.487945706729921</v>
      </c>
      <c r="N1074" s="40">
        <f>Data[[#This Row],[DAA 
(n)]]^1.5</f>
        <v>1221547369.5612769</v>
      </c>
      <c r="O1074" s="40">
        <f t="shared" si="134"/>
        <v>1141623952.0920994</v>
      </c>
      <c r="P1074" s="43">
        <f>LN(Data[[#This Row],[MA'[n^1.5']]])</f>
        <v>20.855717605066662</v>
      </c>
      <c r="Q1074" s="43">
        <f t="shared" si="135"/>
        <v>20.792678877671758</v>
      </c>
      <c r="R1074" s="30">
        <f>$O$1+$O$2*Data[[#This Row],[MA'[ln(n^2)']]]</f>
        <v>27.795300741735517</v>
      </c>
      <c r="S1074" s="30">
        <f>$Q$1+$Q$2*Data[[#This Row],[MA'[ln(n*ln(n))']]]</f>
        <v>23.725110416104368</v>
      </c>
      <c r="T1074" s="31">
        <f>$O$3*Data[[#This Row],[Metcalfe
(n^2)]]</f>
        <v>679021867597.32007</v>
      </c>
      <c r="U1074" s="31">
        <f t="shared" si="136"/>
        <v>622946614536.94788</v>
      </c>
      <c r="V1074" s="30">
        <f>LN(Data[[#This Row],[MA'[NVA']
30d]]/Data[[#This Row],[MA'[NVMetcalfe calc']]])</f>
        <v>-0.88729697639705829</v>
      </c>
      <c r="W1074" s="30">
        <f>$Q$3+Data[[#This Row],[NVM
(scaled)]]/((Data[[#This Row],[Upper Bound]]-Data[[#This Row],[Lower Bound]])/2)</f>
        <v>0.15400221836826827</v>
      </c>
      <c r="X1074" s="30">
        <f>(Data[[#This Row],[Upper Bound]]+Data[[#This Row],[Lower Bound]])/2</f>
        <v>25.760205578919944</v>
      </c>
      <c r="Y1074" s="29">
        <f>LN(Data[[#This Row],[NVActual]]/Data[[#This Row],[MA'[n^2']
30d]])</f>
        <v>-1.5775804598712491</v>
      </c>
      <c r="Z1074" s="29">
        <f>LN(Data[[#This Row],[NVActual]]/Data[[#This Row],[MA'[n*ln(n)']
30d]])</f>
        <v>9.6999850500250613</v>
      </c>
      <c r="AA1074" s="29">
        <f>LN(Data[[#This Row],[NVActual]]/Data[[#This Row],[MA'[n^1.5']]])</f>
        <v>5.3783550635790078</v>
      </c>
      <c r="AB1074" s="29">
        <f>LN(Data[[#This Row],[NVActual]]/Data[[#This Row],[Metcalfe
(n^2)]])</f>
        <v>-1.6637729683400304</v>
      </c>
      <c r="AC1074" s="26">
        <f>1+Data[[#This Row],[MA'[NVMetcalfe calc']]]/((Data[[#This Row],[NVM_norm
(scaled)]]-Data[[#This Row],[NV_fund.]])/2)</f>
        <v>-48655914018.385246</v>
      </c>
    </row>
    <row r="1075" spans="1:29" x14ac:dyDescent="0.2">
      <c r="A1075" s="23">
        <v>43101</v>
      </c>
      <c r="B1075" s="24">
        <v>225031523772.245</v>
      </c>
      <c r="C1075" s="24">
        <f t="shared" si="129"/>
        <v>254460705738.85507</v>
      </c>
      <c r="D1075" s="25">
        <f>LN(Data[[#This Row],[NVActual]])</f>
        <v>26.139506334991374</v>
      </c>
      <c r="E1075" s="26">
        <v>972783</v>
      </c>
      <c r="F1075" s="40">
        <f>Data[[#This Row],[DAA 
(n)]]^2</f>
        <v>946306765089</v>
      </c>
      <c r="G1075" s="41">
        <f t="shared" si="130"/>
        <v>1188366031181.3999</v>
      </c>
      <c r="H1075" s="28">
        <f>LN(Data[[#This Row],[Metcalfe
(n^2)]])</f>
        <v>27.575832629424795</v>
      </c>
      <c r="I1075" s="42">
        <f t="shared" si="131"/>
        <v>27.786986990542211</v>
      </c>
      <c r="J1075" s="40">
        <f>Data[[#This Row],[DAA 
(n)]]*LN(Data[[#This Row],[DAA 
(n)]])</f>
        <v>13412650.596374869</v>
      </c>
      <c r="K1075" s="40">
        <f t="shared" si="132"/>
        <v>15092249.210390422</v>
      </c>
      <c r="L1075" s="29">
        <f>LN(Data[[#This Row],[MA'[n*ln(n)']
30d]])</f>
        <v>16.529691872677844</v>
      </c>
      <c r="M1075" s="43">
        <f t="shared" si="133"/>
        <v>16.481651216058566</v>
      </c>
      <c r="N1075" s="40">
        <f>Data[[#This Row],[DAA 
(n)]]^1.5</f>
        <v>959453560.03486407</v>
      </c>
      <c r="O1075" s="40">
        <f t="shared" si="134"/>
        <v>1134677194.104336</v>
      </c>
      <c r="P1075" s="43">
        <f>LN(Data[[#This Row],[MA'[n^1.5']]])</f>
        <v>20.849614036946686</v>
      </c>
      <c r="Q1075" s="43">
        <f t="shared" si="135"/>
        <v>20.783990561193015</v>
      </c>
      <c r="R1075" s="30">
        <f>$O$1+$O$2*Data[[#This Row],[MA'[ln(n^2)']]]</f>
        <v>27.786986990542211</v>
      </c>
      <c r="S1075" s="30">
        <f>$Q$1+$Q$2*Data[[#This Row],[MA'[ln(n*ln(n))']]]</f>
        <v>23.714724506496633</v>
      </c>
      <c r="T1075" s="31">
        <f>$O$3*Data[[#This Row],[Metcalfe
(n^2)]]</f>
        <v>492079517846.28003</v>
      </c>
      <c r="U1075" s="31">
        <f t="shared" si="136"/>
        <v>617950336214.328</v>
      </c>
      <c r="V1075" s="30">
        <f>LN(Data[[#This Row],[MA'[NVA']
30d]]/Data[[#This Row],[MA'[NVMetcalfe calc']]])</f>
        <v>-0.88726166592843925</v>
      </c>
      <c r="W1075" s="30">
        <f>$Q$3+Data[[#This Row],[NVM
(scaled)]]/((Data[[#This Row],[Upper Bound]]-Data[[#This Row],[Lower Bound]])/2)</f>
        <v>0.15424141645850303</v>
      </c>
      <c r="X1075" s="30">
        <f>(Data[[#This Row],[Upper Bound]]+Data[[#This Row],[Lower Bound]])/2</f>
        <v>25.75085574851942</v>
      </c>
      <c r="Y1075" s="32">
        <f>LN(Data[[#This Row],[NVActual]]/Data[[#This Row],[MA'[n^2']
30d]])</f>
        <v>-1.6640940614774475</v>
      </c>
      <c r="Z1075" s="32">
        <f>LN(Data[[#This Row],[NVActual]]/Data[[#This Row],[MA'[n*ln(n)']
30d]])</f>
        <v>9.609814462313528</v>
      </c>
      <c r="AA1075" s="32">
        <f>LN(Data[[#This Row],[NVActual]]/Data[[#This Row],[MA'[n^1.5']]])</f>
        <v>5.2898922980446876</v>
      </c>
      <c r="AB1075" s="32">
        <f>LN(Data[[#This Row],[NVActual]]/Data[[#This Row],[Metcalfe
(n^2)]])</f>
        <v>-1.436326294433421</v>
      </c>
      <c r="AC1075" s="34">
        <f>1+Data[[#This Row],[MA'[NVMetcalfe calc']]]/((Data[[#This Row],[NVM_norm
(scaled)]]-Data[[#This Row],[NV_fund.]])/2)</f>
        <v>-48283755670.57077</v>
      </c>
    </row>
    <row r="1076" spans="1:29" x14ac:dyDescent="0.2">
      <c r="A1076" s="23">
        <v>43100</v>
      </c>
      <c r="B1076" s="24">
        <v>232566507716.479</v>
      </c>
      <c r="C1076" s="24">
        <f t="shared" si="129"/>
        <v>253036408957.52252</v>
      </c>
      <c r="D1076" s="25">
        <f>LN(Data[[#This Row],[NVActual]])</f>
        <v>26.172442075762511</v>
      </c>
      <c r="E1076" s="26">
        <v>1007208</v>
      </c>
      <c r="F1076" s="40">
        <f>Data[[#This Row],[DAA 
(n)]]^2</f>
        <v>1014467955264</v>
      </c>
      <c r="G1076" s="41">
        <f t="shared" si="130"/>
        <v>1186472404659.2334</v>
      </c>
      <c r="H1076" s="28">
        <f>LN(Data[[#This Row],[Metcalfe
(n^2)]])</f>
        <v>27.645385408984971</v>
      </c>
      <c r="I1076" s="42">
        <f t="shared" si="131"/>
        <v>27.784923338268751</v>
      </c>
      <c r="J1076" s="40">
        <f>Data[[#This Row],[DAA 
(n)]]*LN(Data[[#This Row],[DAA 
(n)]])</f>
        <v>13922326.673506467</v>
      </c>
      <c r="K1076" s="40">
        <f t="shared" si="132"/>
        <v>15077648.545254188</v>
      </c>
      <c r="L1076" s="29">
        <f>LN(Data[[#This Row],[MA'[n*ln(n)']
30d]])</f>
        <v>16.528723976373101</v>
      </c>
      <c r="M1076" s="43">
        <f t="shared" si="133"/>
        <v>16.475256442851499</v>
      </c>
      <c r="N1076" s="40">
        <f>Data[[#This Row],[DAA 
(n)]]^1.5</f>
        <v>1010831459.881194</v>
      </c>
      <c r="O1076" s="40">
        <f t="shared" si="134"/>
        <v>1133226158.2765775</v>
      </c>
      <c r="P1076" s="43">
        <f>LN(Data[[#This Row],[MA'[n^1.5']]])</f>
        <v>20.848334409202199</v>
      </c>
      <c r="Q1076" s="43">
        <f t="shared" si="135"/>
        <v>20.775162333411888</v>
      </c>
      <c r="R1076" s="30">
        <f>$O$1+$O$2*Data[[#This Row],[MA'[ln(n^2)']]]</f>
        <v>27.784923338268751</v>
      </c>
      <c r="S1076" s="30">
        <f>$Q$1+$Q$2*Data[[#This Row],[MA'[ln(n*ln(n))']]]</f>
        <v>23.704173130704973</v>
      </c>
      <c r="T1076" s="31">
        <f>$O$3*Data[[#This Row],[Metcalfe
(n^2)]]</f>
        <v>527523336737.28003</v>
      </c>
      <c r="U1076" s="31">
        <f t="shared" si="136"/>
        <v>616965650422.80139</v>
      </c>
      <c r="V1076" s="30">
        <f>LN(Data[[#This Row],[MA'[NVA']
30d]]/Data[[#This Row],[MA'[NVMetcalfe calc']]])</f>
        <v>-0.89127996313486335</v>
      </c>
      <c r="W1076" s="30">
        <f>$Q$3+Data[[#This Row],[NVM
(scaled)]]/((Data[[#This Row],[Upper Bound]]-Data[[#This Row],[Lower Bound]])/2)</f>
        <v>0.15317837760181813</v>
      </c>
      <c r="X1076" s="30">
        <f>(Data[[#This Row],[Upper Bound]]+Data[[#This Row],[Lower Bound]])/2</f>
        <v>25.744548234486864</v>
      </c>
      <c r="Y1076" s="29">
        <f>LN(Data[[#This Row],[NVActual]]/Data[[#This Row],[MA'[n^2']
30d]])</f>
        <v>-1.6295635790220651</v>
      </c>
      <c r="Z1076" s="29">
        <f>LN(Data[[#This Row],[NVActual]]/Data[[#This Row],[MA'[n*ln(n)']
30d]])</f>
        <v>9.6437180993894103</v>
      </c>
      <c r="AA1076" s="29">
        <f>LN(Data[[#This Row],[NVActual]]/Data[[#This Row],[MA'[n^1.5']]])</f>
        <v>5.3241076665603115</v>
      </c>
      <c r="AB1076" s="29">
        <f>LN(Data[[#This Row],[NVActual]]/Data[[#This Row],[Metcalfe
(n^2)]])</f>
        <v>-1.4729433332224597</v>
      </c>
      <c r="AC1076" s="26">
        <f>1+Data[[#This Row],[MA'[NVMetcalfe calc']]]/((Data[[#This Row],[NVM_norm
(scaled)]]-Data[[#This Row],[NV_fund.]])/2)</f>
        <v>-48216696008.089516</v>
      </c>
    </row>
    <row r="1077" spans="1:29" x14ac:dyDescent="0.2">
      <c r="A1077" s="23">
        <v>43099</v>
      </c>
      <c r="B1077" s="24">
        <v>212871145346.85501</v>
      </c>
      <c r="C1077" s="24">
        <f t="shared" si="129"/>
        <v>251302804704.96954</v>
      </c>
      <c r="D1077" s="25">
        <f>LN(Data[[#This Row],[NVActual]])</f>
        <v>26.083952868175679</v>
      </c>
      <c r="E1077" s="26">
        <v>998615</v>
      </c>
      <c r="F1077" s="40">
        <f>Data[[#This Row],[DAA 
(n)]]^2</f>
        <v>997231918225</v>
      </c>
      <c r="G1077" s="41">
        <f t="shared" si="130"/>
        <v>1194141953990.9666</v>
      </c>
      <c r="H1077" s="28">
        <f>LN(Data[[#This Row],[Metcalfe
(n^2)]])</f>
        <v>27.628249195930547</v>
      </c>
      <c r="I1077" s="42">
        <f t="shared" si="131"/>
        <v>27.791737114583555</v>
      </c>
      <c r="J1077" s="40">
        <f>Data[[#This Row],[DAA 
(n)]]*LN(Data[[#This Row],[DAA 
(n)]])</f>
        <v>13794992.035397092</v>
      </c>
      <c r="K1077" s="40">
        <f t="shared" si="132"/>
        <v>15131389.723283516</v>
      </c>
      <c r="L1077" s="29">
        <f>LN(Data[[#This Row],[MA'[n*ln(n)']
30d]])</f>
        <v>16.532281933713175</v>
      </c>
      <c r="M1077" s="43">
        <f t="shared" si="133"/>
        <v>16.468859398005318</v>
      </c>
      <c r="N1077" s="40">
        <f>Data[[#This Row],[DAA 
(n)]]^1.5</f>
        <v>997923219.50050783</v>
      </c>
      <c r="O1077" s="40">
        <f t="shared" si="134"/>
        <v>1138808853.9851005</v>
      </c>
      <c r="P1077" s="43">
        <f>LN(Data[[#This Row],[MA'[n^1.5']]])</f>
        <v>20.853248688175569</v>
      </c>
      <c r="Q1077" s="43">
        <f t="shared" si="135"/>
        <v>20.76632826649033</v>
      </c>
      <c r="R1077" s="30">
        <f>$O$1+$O$2*Data[[#This Row],[MA'[ln(n^2)']]]</f>
        <v>27.791737114583555</v>
      </c>
      <c r="S1077" s="30">
        <f>$Q$1+$Q$2*Data[[#This Row],[MA'[ln(n*ln(n))']]]</f>
        <v>23.693618006708771</v>
      </c>
      <c r="T1077" s="31">
        <f>$O$3*Data[[#This Row],[Metcalfe
(n^2)]]</f>
        <v>518560597477</v>
      </c>
      <c r="U1077" s="31">
        <f t="shared" si="136"/>
        <v>620953816075.30273</v>
      </c>
      <c r="V1077" s="30">
        <f>LN(Data[[#This Row],[MA'[NVA']
30d]]/Data[[#This Row],[MA'[NVMetcalfe calc']]])</f>
        <v>-0.90459810364769699</v>
      </c>
      <c r="W1077" s="30">
        <f>$Q$3+Data[[#This Row],[NVM
(scaled)]]/((Data[[#This Row],[Upper Bound]]-Data[[#This Row],[Lower Bound]])/2)</f>
        <v>0.14853010620923285</v>
      </c>
      <c r="X1077" s="30">
        <f>(Data[[#This Row],[Upper Bound]]+Data[[#This Row],[Lower Bound]])/2</f>
        <v>25.742677560646165</v>
      </c>
      <c r="Y1077" s="32">
        <f>LN(Data[[#This Row],[NVActual]]/Data[[#This Row],[MA'[n^2']
30d]])</f>
        <v>-1.7244961450961624</v>
      </c>
      <c r="Z1077" s="32">
        <f>LN(Data[[#This Row],[NVActual]]/Data[[#This Row],[MA'[n*ln(n)']
30d]])</f>
        <v>9.5516709344625017</v>
      </c>
      <c r="AA1077" s="32">
        <f>LN(Data[[#This Row],[NVActual]]/Data[[#This Row],[MA'[n^1.5']]])</f>
        <v>5.2307041800001084</v>
      </c>
      <c r="AB1077" s="32">
        <f>LN(Data[[#This Row],[NVActual]]/Data[[#This Row],[Metcalfe
(n^2)]])</f>
        <v>-1.544296327754868</v>
      </c>
      <c r="AC1077" s="34">
        <f>1+Data[[#This Row],[MA'[NVMetcalfe calc']]]/((Data[[#This Row],[NVM_norm
(scaled)]]-Data[[#This Row],[NV_fund.]])/2)</f>
        <v>-48523109993.637138</v>
      </c>
    </row>
    <row r="1078" spans="1:29" x14ac:dyDescent="0.2">
      <c r="A1078" s="23">
        <v>43098</v>
      </c>
      <c r="B1078" s="24">
        <v>242296571822.79599</v>
      </c>
      <c r="C1078" s="24">
        <f t="shared" si="129"/>
        <v>249766431197.18777</v>
      </c>
      <c r="D1078" s="25">
        <f>LN(Data[[#This Row],[NVActual]])</f>
        <v>26.213428316186736</v>
      </c>
      <c r="E1078" s="26">
        <v>1096215</v>
      </c>
      <c r="F1078" s="40">
        <f>Data[[#This Row],[DAA 
(n)]]^2</f>
        <v>1201687326225</v>
      </c>
      <c r="G1078" s="41">
        <f t="shared" si="130"/>
        <v>1200249574053.4666</v>
      </c>
      <c r="H1078" s="28">
        <f>LN(Data[[#This Row],[Metcalfe
(n^2)]])</f>
        <v>27.814747790269813</v>
      </c>
      <c r="I1078" s="42">
        <f t="shared" si="131"/>
        <v>27.797359666370578</v>
      </c>
      <c r="J1078" s="40">
        <f>Data[[#This Row],[DAA 
(n)]]*LN(Data[[#This Row],[DAA 
(n)]])</f>
        <v>15245471.874455312</v>
      </c>
      <c r="K1078" s="40">
        <f t="shared" si="132"/>
        <v>15174908.019730598</v>
      </c>
      <c r="L1078" s="29">
        <f>LN(Data[[#This Row],[MA'[n*ln(n)']
30d]])</f>
        <v>16.535153833588705</v>
      </c>
      <c r="M1078" s="43">
        <f t="shared" si="133"/>
        <v>16.462138747492276</v>
      </c>
      <c r="N1078" s="40">
        <f>Data[[#This Row],[DAA 
(n)]]^1.5</f>
        <v>1147740246.012892</v>
      </c>
      <c r="O1078" s="40">
        <f t="shared" si="134"/>
        <v>1143294780.5239341</v>
      </c>
      <c r="P1078" s="43">
        <f>LN(Data[[#This Row],[MA'[n^1.5']]])</f>
        <v>20.857180089229264</v>
      </c>
      <c r="Q1078" s="43">
        <f t="shared" si="135"/>
        <v>20.757027994041248</v>
      </c>
      <c r="R1078" s="30">
        <f>$O$1+$O$2*Data[[#This Row],[MA'[ln(n^2)']]]</f>
        <v>27.797359666370578</v>
      </c>
      <c r="S1078" s="30">
        <f>$Q$1+$Q$2*Data[[#This Row],[MA'[ln(n*ln(n))']]]</f>
        <v>23.682528933362253</v>
      </c>
      <c r="T1078" s="31">
        <f>$O$3*Data[[#This Row],[Metcalfe
(n^2)]]</f>
        <v>624877409637</v>
      </c>
      <c r="U1078" s="31">
        <f t="shared" si="136"/>
        <v>624129778507.80261</v>
      </c>
      <c r="V1078" s="30">
        <f>LN(Data[[#This Row],[MA'[NVA']
30d]]/Data[[#This Row],[MA'[NVMetcalfe calc']]])</f>
        <v>-0.91583211917892382</v>
      </c>
      <c r="W1078" s="30">
        <f>$Q$3+Data[[#This Row],[NVM
(scaled)]]/((Data[[#This Row],[Upper Bound]]-Data[[#This Row],[Lower Bound]])/2)</f>
        <v>0.14486279820343179</v>
      </c>
      <c r="X1078" s="30">
        <f>(Data[[#This Row],[Upper Bound]]+Data[[#This Row],[Lower Bound]])/2</f>
        <v>25.739944299866416</v>
      </c>
      <c r="Y1078" s="29">
        <f>LN(Data[[#This Row],[NVActual]]/Data[[#This Row],[MA'[n^2']
30d]])</f>
        <v>-1.6001223132891502</v>
      </c>
      <c r="Z1078" s="29">
        <f>LN(Data[[#This Row],[NVActual]]/Data[[#This Row],[MA'[n*ln(n)']
30d]])</f>
        <v>9.6782744825980327</v>
      </c>
      <c r="AA1078" s="29">
        <f>LN(Data[[#This Row],[NVActual]]/Data[[#This Row],[MA'[n^1.5']]])</f>
        <v>5.356248226957474</v>
      </c>
      <c r="AB1078" s="29">
        <f>LN(Data[[#This Row],[NVActual]]/Data[[#This Row],[Metcalfe
(n^2)]])</f>
        <v>-1.6013194740830756</v>
      </c>
      <c r="AC1078" s="26">
        <f>1+Data[[#This Row],[MA'[NVMetcalfe calc']]]/((Data[[#This Row],[NVM_norm
(scaled)]]-Data[[#This Row],[NV_fund.]])/2)</f>
        <v>-48769508974.171745</v>
      </c>
    </row>
    <row r="1079" spans="1:29" x14ac:dyDescent="0.2">
      <c r="A1079" s="23">
        <v>43097</v>
      </c>
      <c r="B1079" s="24">
        <v>238091842965.67801</v>
      </c>
      <c r="C1079" s="24">
        <f t="shared" si="129"/>
        <v>247093490844.68326</v>
      </c>
      <c r="D1079" s="25">
        <f>LN(Data[[#This Row],[NVActual]])</f>
        <v>26.195922330993405</v>
      </c>
      <c r="E1079" s="26">
        <v>999488</v>
      </c>
      <c r="F1079" s="40">
        <f>Data[[#This Row],[DAA 
(n)]]^2</f>
        <v>998976262144</v>
      </c>
      <c r="G1079" s="41">
        <f t="shared" si="130"/>
        <v>1202962118518.5</v>
      </c>
      <c r="H1079" s="28">
        <f>LN(Data[[#This Row],[Metcalfe
(n^2)]])</f>
        <v>27.629996853695037</v>
      </c>
      <c r="I1079" s="42">
        <f t="shared" si="131"/>
        <v>27.799543800646614</v>
      </c>
      <c r="J1079" s="40">
        <f>Data[[#This Row],[DAA 
(n)]]*LN(Data[[#This Row],[DAA 
(n)]])</f>
        <v>13807925.147652972</v>
      </c>
      <c r="K1079" s="40">
        <f t="shared" si="132"/>
        <v>15193069.840838691</v>
      </c>
      <c r="L1079" s="29">
        <f>LN(Data[[#This Row],[MA'[n*ln(n)']
30d]])</f>
        <v>16.536349950324354</v>
      </c>
      <c r="M1079" s="43">
        <f t="shared" si="133"/>
        <v>16.454977504187646</v>
      </c>
      <c r="N1079" s="40">
        <f>Data[[#This Row],[DAA 
(n)]]^1.5</f>
        <v>999232098.31239212</v>
      </c>
      <c r="O1079" s="40">
        <f t="shared" si="134"/>
        <v>1145221858.0230134</v>
      </c>
      <c r="P1079" s="43">
        <f>LN(Data[[#This Row],[MA'[n^1.5']]])</f>
        <v>20.858864217648605</v>
      </c>
      <c r="Q1079" s="43">
        <f t="shared" si="135"/>
        <v>20.747103998297401</v>
      </c>
      <c r="R1079" s="30">
        <f>$O$1+$O$2*Data[[#This Row],[MA'[ln(n^2)']]]</f>
        <v>27.799543800646614</v>
      </c>
      <c r="S1079" s="30">
        <f>$Q$1+$Q$2*Data[[#This Row],[MA'[ln(n*ln(n))']]]</f>
        <v>23.670712881909612</v>
      </c>
      <c r="T1079" s="31">
        <f>$O$3*Data[[#This Row],[Metcalfe
(n^2)]]</f>
        <v>519467656314.88</v>
      </c>
      <c r="U1079" s="31">
        <f t="shared" si="136"/>
        <v>625540301629.61987</v>
      </c>
      <c r="V1079" s="30">
        <f>LN(Data[[#This Row],[MA'[NVA']
30d]]/Data[[#This Row],[MA'[NVMetcalfe calc']]])</f>
        <v>-0.92884898843699193</v>
      </c>
      <c r="W1079" s="30">
        <f>$Q$3+Data[[#This Row],[NVM
(scaled)]]/((Data[[#This Row],[Upper Bound]]-Data[[#This Row],[Lower Bound]])/2)</f>
        <v>0.14006683164389577</v>
      </c>
      <c r="X1079" s="30">
        <f>(Data[[#This Row],[Upper Bound]]+Data[[#This Row],[Lower Bound]])/2</f>
        <v>25.735128341278113</v>
      </c>
      <c r="Y1079" s="32">
        <f>LN(Data[[#This Row],[NVActual]]/Data[[#This Row],[MA'[n^2']
30d]])</f>
        <v>-1.6198857322535862</v>
      </c>
      <c r="Z1079" s="32">
        <f>LN(Data[[#This Row],[NVActual]]/Data[[#This Row],[MA'[n*ln(n)']
30d]])</f>
        <v>9.6595723806690508</v>
      </c>
      <c r="AA1079" s="32">
        <f>LN(Data[[#This Row],[NVActual]]/Data[[#This Row],[MA'[n^1.5']]])</f>
        <v>5.3370581133447992</v>
      </c>
      <c r="AB1079" s="32">
        <f>LN(Data[[#This Row],[NVActual]]/Data[[#This Row],[Metcalfe
(n^2)]])</f>
        <v>-1.4340745227016305</v>
      </c>
      <c r="AC1079" s="34">
        <f>1+Data[[#This Row],[MA'[NVMetcalfe calc']]]/((Data[[#This Row],[NVM_norm
(scaled)]]-Data[[#This Row],[NV_fund.]])/2)</f>
        <v>-48879765448.609154</v>
      </c>
    </row>
    <row r="1080" spans="1:29" x14ac:dyDescent="0.2">
      <c r="A1080" s="23">
        <v>43096</v>
      </c>
      <c r="B1080" s="24">
        <v>258000162282.20801</v>
      </c>
      <c r="C1080" s="24">
        <f t="shared" si="129"/>
        <v>244665132510.46207</v>
      </c>
      <c r="D1080" s="25">
        <f>LN(Data[[#This Row],[NVActual]])</f>
        <v>26.276226050868637</v>
      </c>
      <c r="E1080" s="26">
        <v>1037747</v>
      </c>
      <c r="F1080" s="40">
        <f>Data[[#This Row],[DAA 
(n)]]^2</f>
        <v>1076918836009</v>
      </c>
      <c r="G1080" s="41">
        <f t="shared" si="130"/>
        <v>1204703084116.6667</v>
      </c>
      <c r="H1080" s="28">
        <f>LN(Data[[#This Row],[Metcalfe
(n^2)]])</f>
        <v>27.705125150082875</v>
      </c>
      <c r="I1080" s="42">
        <f t="shared" si="131"/>
        <v>27.80124252085729</v>
      </c>
      <c r="J1080" s="40">
        <f>Data[[#This Row],[DAA 
(n)]]*LN(Data[[#This Row],[DAA 
(n)]])</f>
        <v>14375455.254561527</v>
      </c>
      <c r="K1080" s="40">
        <f t="shared" si="132"/>
        <v>15205819.271462923</v>
      </c>
      <c r="L1080" s="29">
        <f>LN(Data[[#This Row],[MA'[n*ln(n)']
30d]])</f>
        <v>16.537188759356138</v>
      </c>
      <c r="M1080" s="43">
        <f t="shared" si="133"/>
        <v>16.447454778147176</v>
      </c>
      <c r="N1080" s="40">
        <f>Data[[#This Row],[DAA 
(n)]]^1.5</f>
        <v>1057151498.751164</v>
      </c>
      <c r="O1080" s="40">
        <f t="shared" si="134"/>
        <v>1146519561.7671864</v>
      </c>
      <c r="P1080" s="43">
        <f>LN(Data[[#This Row],[MA'[n^1.5']]])</f>
        <v>20.859996722277327</v>
      </c>
      <c r="Q1080" s="43">
        <f t="shared" si="135"/>
        <v>20.736650658490806</v>
      </c>
      <c r="R1080" s="30">
        <f>$O$1+$O$2*Data[[#This Row],[MA'[ln(n^2)']]]</f>
        <v>27.80124252085729</v>
      </c>
      <c r="S1080" s="30">
        <f>$Q$1+$Q$2*Data[[#This Row],[MA'[ln(n*ln(n))']]]</f>
        <v>23.658300383942837</v>
      </c>
      <c r="T1080" s="31">
        <f>$O$3*Data[[#This Row],[Metcalfe
(n^2)]]</f>
        <v>559997794724.68005</v>
      </c>
      <c r="U1080" s="31">
        <f t="shared" si="136"/>
        <v>626445603740.66675</v>
      </c>
      <c r="V1080" s="30">
        <f>LN(Data[[#This Row],[MA'[NVA']
30d]]/Data[[#This Row],[MA'[NVMetcalfe calc']]])</f>
        <v>-0.94017147539960633</v>
      </c>
      <c r="W1080" s="30">
        <f>$Q$3+Data[[#This Row],[NVM
(scaled)]]/((Data[[#This Row],[Upper Bound]]-Data[[#This Row],[Lower Bound]])/2)</f>
        <v>0.13613342676331958</v>
      </c>
      <c r="X1080" s="30">
        <f>(Data[[#This Row],[Upper Bound]]+Data[[#This Row],[Lower Bound]])/2</f>
        <v>25.729771452400065</v>
      </c>
      <c r="Y1080" s="29">
        <f>LN(Data[[#This Row],[NVActual]]/Data[[#This Row],[MA'[n^2']
30d]])</f>
        <v>-1.5410281984175846</v>
      </c>
      <c r="Z1080" s="29">
        <f>LN(Data[[#This Row],[NVActual]]/Data[[#This Row],[MA'[n*ln(n)']
30d]])</f>
        <v>9.739037291512501</v>
      </c>
      <c r="AA1080" s="29">
        <f>LN(Data[[#This Row],[NVActual]]/Data[[#This Row],[MA'[n^1.5']]])</f>
        <v>5.4162293285913101</v>
      </c>
      <c r="AB1080" s="29">
        <f>LN(Data[[#This Row],[NVActual]]/Data[[#This Row],[Metcalfe
(n^2)]])</f>
        <v>-1.4288990992142363</v>
      </c>
      <c r="AC1080" s="26">
        <f>1+Data[[#This Row],[MA'[NVMetcalfe calc']]]/((Data[[#This Row],[NVM_norm
(scaled)]]-Data[[#This Row],[NV_fund.]])/2)</f>
        <v>-48953228384.364052</v>
      </c>
    </row>
    <row r="1081" spans="1:29" x14ac:dyDescent="0.2">
      <c r="A1081" s="23">
        <v>43095</v>
      </c>
      <c r="B1081" s="24">
        <v>262290750122.90799</v>
      </c>
      <c r="C1081" s="24">
        <f t="shared" si="129"/>
        <v>241478620212.11176</v>
      </c>
      <c r="D1081" s="25">
        <f>LN(Data[[#This Row],[NVActual]])</f>
        <v>26.29271945870223</v>
      </c>
      <c r="E1081" s="26">
        <v>911656</v>
      </c>
      <c r="F1081" s="40">
        <f>Data[[#This Row],[DAA 
(n)]]^2</f>
        <v>831116662336</v>
      </c>
      <c r="G1081" s="41">
        <f t="shared" si="130"/>
        <v>1206332935247.5667</v>
      </c>
      <c r="H1081" s="28">
        <f>LN(Data[[#This Row],[Metcalfe
(n^2)]])</f>
        <v>27.446036009837691</v>
      </c>
      <c r="I1081" s="42">
        <f t="shared" si="131"/>
        <v>27.802722608324348</v>
      </c>
      <c r="J1081" s="40">
        <f>Data[[#This Row],[DAA 
(n)]]*LN(Data[[#This Row],[DAA 
(n)]])</f>
        <v>12510671.702292295</v>
      </c>
      <c r="K1081" s="40">
        <f t="shared" si="132"/>
        <v>15217361.92876981</v>
      </c>
      <c r="L1081" s="29">
        <f>LN(Data[[#This Row],[MA'[n*ln(n)']
30d]])</f>
        <v>16.537947566121595</v>
      </c>
      <c r="M1081" s="43">
        <f t="shared" si="133"/>
        <v>16.439740823992725</v>
      </c>
      <c r="N1081" s="40">
        <f>Data[[#This Row],[DAA 
(n)]]^1.5</f>
        <v>870455335.9699682</v>
      </c>
      <c r="O1081" s="40">
        <f t="shared" si="134"/>
        <v>1147712828.0604591</v>
      </c>
      <c r="P1081" s="43">
        <f>LN(Data[[#This Row],[MA'[n^1.5']]])</f>
        <v>20.861036953777994</v>
      </c>
      <c r="Q1081" s="43">
        <f t="shared" si="135"/>
        <v>20.725923533366593</v>
      </c>
      <c r="R1081" s="30">
        <f>$O$1+$O$2*Data[[#This Row],[MA'[ln(n^2)']]]</f>
        <v>27.802722608324348</v>
      </c>
      <c r="S1081" s="30">
        <f>$Q$1+$Q$2*Data[[#This Row],[MA'[ln(n*ln(n))']]]</f>
        <v>23.645572359587995</v>
      </c>
      <c r="T1081" s="31">
        <f>$O$3*Data[[#This Row],[Metcalfe
(n^2)]]</f>
        <v>432180664414.72003</v>
      </c>
      <c r="U1081" s="31">
        <f t="shared" si="136"/>
        <v>627293126328.73474</v>
      </c>
      <c r="V1081" s="30">
        <f>LN(Data[[#This Row],[MA'[NVA']
30d]]/Data[[#This Row],[MA'[NVMetcalfe calc']]])</f>
        <v>-0.95463299746112651</v>
      </c>
      <c r="W1081" s="30">
        <f>$Q$3+Data[[#This Row],[NVM
(scaled)]]/((Data[[#This Row],[Upper Bound]]-Data[[#This Row],[Lower Bound]])/2)</f>
        <v>0.13072720958242695</v>
      </c>
      <c r="X1081" s="30">
        <f>(Data[[#This Row],[Upper Bound]]+Data[[#This Row],[Lower Bound]])/2</f>
        <v>25.724147483956173</v>
      </c>
      <c r="Y1081" s="32">
        <f>LN(Data[[#This Row],[NVActual]]/Data[[#This Row],[MA'[n^2']
30d]])</f>
        <v>-1.5258867831432705</v>
      </c>
      <c r="Z1081" s="32">
        <f>LN(Data[[#This Row],[NVActual]]/Data[[#This Row],[MA'[n*ln(n)']
30d]])</f>
        <v>9.754771892580635</v>
      </c>
      <c r="AA1081" s="32">
        <f>LN(Data[[#This Row],[NVActual]]/Data[[#This Row],[MA'[n^1.5']]])</f>
        <v>5.4316825049242343</v>
      </c>
      <c r="AB1081" s="32">
        <f>LN(Data[[#This Row],[NVActual]]/Data[[#This Row],[Metcalfe
(n^2)]])</f>
        <v>-1.1533165511354635</v>
      </c>
      <c r="AC1081" s="34">
        <f>1+Data[[#This Row],[MA'[NVMetcalfe calc']]]/((Data[[#This Row],[NVM_norm
(scaled)]]-Data[[#This Row],[NV_fund.]])/2)</f>
        <v>-49019874607.696411</v>
      </c>
    </row>
    <row r="1082" spans="1:29" x14ac:dyDescent="0.2">
      <c r="A1082" s="23">
        <v>43094</v>
      </c>
      <c r="B1082" s="24">
        <v>230940220211.94501</v>
      </c>
      <c r="C1082" s="24">
        <f t="shared" si="129"/>
        <v>237913886232.13434</v>
      </c>
      <c r="D1082" s="25">
        <f>LN(Data[[#This Row],[NVActual]])</f>
        <v>26.165424727015804</v>
      </c>
      <c r="E1082" s="26">
        <v>878323</v>
      </c>
      <c r="F1082" s="40">
        <f>Data[[#This Row],[DAA 
(n)]]^2</f>
        <v>771451292329</v>
      </c>
      <c r="G1082" s="41">
        <f t="shared" si="130"/>
        <v>1208177208041.1667</v>
      </c>
      <c r="H1082" s="28">
        <f>LN(Data[[#This Row],[Metcalfe
(n^2)]])</f>
        <v>27.371539373028806</v>
      </c>
      <c r="I1082" s="42">
        <f t="shared" si="131"/>
        <v>27.804870899504213</v>
      </c>
      <c r="J1082" s="40">
        <f>Data[[#This Row],[DAA 
(n)]]*LN(Data[[#This Row],[DAA 
(n)]])</f>
        <v>12020526.288368391</v>
      </c>
      <c r="K1082" s="40">
        <f t="shared" si="132"/>
        <v>15232030.397250976</v>
      </c>
      <c r="L1082" s="29">
        <f>LN(Data[[#This Row],[MA'[n*ln(n)']
30d]])</f>
        <v>16.538911031629134</v>
      </c>
      <c r="M1082" s="43">
        <f t="shared" si="133"/>
        <v>16.431315084443625</v>
      </c>
      <c r="N1082" s="40">
        <f>Data[[#This Row],[DAA 
(n)]]^1.5</f>
        <v>823154550.14977801</v>
      </c>
      <c r="O1082" s="40">
        <f t="shared" si="134"/>
        <v>1149149770.3542018</v>
      </c>
      <c r="P1082" s="43">
        <f>LN(Data[[#This Row],[MA'[n^1.5']]])</f>
        <v>20.862288175755488</v>
      </c>
      <c r="Q1082" s="43">
        <f t="shared" si="135"/>
        <v>20.714240989228681</v>
      </c>
      <c r="R1082" s="30">
        <f>$O$1+$O$2*Data[[#This Row],[MA'[ln(n^2)']]]</f>
        <v>27.804870899504213</v>
      </c>
      <c r="S1082" s="30">
        <f>$Q$1+$Q$2*Data[[#This Row],[MA'[ln(n*ln(n))']]]</f>
        <v>23.631669889331981</v>
      </c>
      <c r="T1082" s="31">
        <f>$O$3*Data[[#This Row],[Metcalfe
(n^2)]]</f>
        <v>401154672011.08002</v>
      </c>
      <c r="U1082" s="31">
        <f t="shared" si="136"/>
        <v>628252148181.40662</v>
      </c>
      <c r="V1082" s="30">
        <f>LN(Data[[#This Row],[MA'[NVA']
30d]]/Data[[#This Row],[MA'[NVMetcalfe calc']]])</f>
        <v>-0.97103281008385189</v>
      </c>
      <c r="W1082" s="30">
        <f>$Q$3+Data[[#This Row],[NVM
(scaled)]]/((Data[[#This Row],[Upper Bound]]-Data[[#This Row],[Lower Bound]])/2)</f>
        <v>0.12463405778109088</v>
      </c>
      <c r="X1082" s="30">
        <f>(Data[[#This Row],[Upper Bound]]+Data[[#This Row],[Lower Bound]])/2</f>
        <v>25.718270394418099</v>
      </c>
      <c r="Y1082" s="29">
        <f>LN(Data[[#This Row],[NVActual]]/Data[[#This Row],[MA'[n^2']
30d]])</f>
        <v>-1.6547091730649666</v>
      </c>
      <c r="Z1082" s="29">
        <f>LN(Data[[#This Row],[NVActual]]/Data[[#This Row],[MA'[n*ln(n)']
30d]])</f>
        <v>9.6265136953866683</v>
      </c>
      <c r="AA1082" s="29">
        <f>LN(Data[[#This Row],[NVActual]]/Data[[#This Row],[MA'[n^1.5']]])</f>
        <v>5.3031365512603159</v>
      </c>
      <c r="AB1082" s="29">
        <f>LN(Data[[#This Row],[NVActual]]/Data[[#This Row],[Metcalfe
(n^2)]])</f>
        <v>-1.2061146460130021</v>
      </c>
      <c r="AC1082" s="26">
        <f>1+Data[[#This Row],[MA'[NVMetcalfe calc']]]/((Data[[#This Row],[NVM_norm
(scaled)]]-Data[[#This Row],[NV_fund.]])/2)</f>
        <v>-49094402991.830727</v>
      </c>
    </row>
    <row r="1083" spans="1:29" x14ac:dyDescent="0.2">
      <c r="A1083" s="23">
        <v>43093</v>
      </c>
      <c r="B1083" s="24">
        <v>226538375061.01199</v>
      </c>
      <c r="C1083" s="24">
        <f t="shared" si="129"/>
        <v>235084365463.42133</v>
      </c>
      <c r="D1083" s="25">
        <f>LN(Data[[#This Row],[NVActual]])</f>
        <v>26.146180193836415</v>
      </c>
      <c r="E1083" s="26">
        <v>1020552</v>
      </c>
      <c r="F1083" s="40">
        <f>Data[[#This Row],[DAA 
(n)]]^2</f>
        <v>1041526384704</v>
      </c>
      <c r="G1083" s="41">
        <f t="shared" si="130"/>
        <v>1210846078021.1667</v>
      </c>
      <c r="H1083" s="28">
        <f>LN(Data[[#This Row],[Metcalfe
(n^2)]])</f>
        <v>27.671708430695734</v>
      </c>
      <c r="I1083" s="42">
        <f t="shared" si="131"/>
        <v>27.80816244579173</v>
      </c>
      <c r="J1083" s="40">
        <f>Data[[#This Row],[DAA 
(n)]]*LN(Data[[#This Row],[DAA 
(n)]])</f>
        <v>14120208.691181697</v>
      </c>
      <c r="K1083" s="40">
        <f t="shared" si="132"/>
        <v>15253828.652376734</v>
      </c>
      <c r="L1083" s="29">
        <f>LN(Data[[#This Row],[MA'[n*ln(n)']
30d]])</f>
        <v>16.54034108867986</v>
      </c>
      <c r="M1083" s="43">
        <f t="shared" si="133"/>
        <v>16.422480857415565</v>
      </c>
      <c r="N1083" s="40">
        <f>Data[[#This Row],[DAA 
(n)]]^1.5</f>
        <v>1030985855.8498466</v>
      </c>
      <c r="O1083" s="40">
        <f t="shared" si="134"/>
        <v>1151258999.3835099</v>
      </c>
      <c r="P1083" s="43">
        <f>LN(Data[[#This Row],[MA'[n^1.5']]])</f>
        <v>20.864121962557316</v>
      </c>
      <c r="Q1083" s="43">
        <f t="shared" si="135"/>
        <v>20.70200888362346</v>
      </c>
      <c r="R1083" s="30">
        <f>$O$1+$O$2*Data[[#This Row],[MA'[ln(n^2)']]]</f>
        <v>27.80816244579173</v>
      </c>
      <c r="S1083" s="30">
        <f>$Q$1+$Q$2*Data[[#This Row],[MA'[ln(n*ln(n))']]]</f>
        <v>23.617093414735681</v>
      </c>
      <c r="T1083" s="31">
        <f>$O$3*Data[[#This Row],[Metcalfe
(n^2)]]</f>
        <v>541593720046.08002</v>
      </c>
      <c r="U1083" s="31">
        <f t="shared" si="136"/>
        <v>629639960571.00647</v>
      </c>
      <c r="V1083" s="30">
        <f>LN(Data[[#This Row],[MA'[NVA']
30d]]/Data[[#This Row],[MA'[NVMetcalfe calc']]])</f>
        <v>-0.98520371317475552</v>
      </c>
      <c r="W1083" s="30">
        <f>$Q$3+Data[[#This Row],[NVM
(scaled)]]/((Data[[#This Row],[Upper Bound]]-Data[[#This Row],[Lower Bound]])/2)</f>
        <v>0.11985564977606306</v>
      </c>
      <c r="X1083" s="30">
        <f>(Data[[#This Row],[Upper Bound]]+Data[[#This Row],[Lower Bound]])/2</f>
        <v>25.712627930263707</v>
      </c>
      <c r="Y1083" s="32">
        <f>LN(Data[[#This Row],[NVActual]]/Data[[#This Row],[MA'[n^2']
30d]])</f>
        <v>-1.6761602753817906</v>
      </c>
      <c r="Z1083" s="32">
        <f>LN(Data[[#This Row],[NVActual]]/Data[[#This Row],[MA'[n*ln(n)']
30d]])</f>
        <v>9.6058391051565568</v>
      </c>
      <c r="AA1083" s="32">
        <f>LN(Data[[#This Row],[NVActual]]/Data[[#This Row],[MA'[n^1.5']]])</f>
        <v>5.2820582312790982</v>
      </c>
      <c r="AB1083" s="32">
        <f>LN(Data[[#This Row],[NVActual]]/Data[[#This Row],[Metcalfe
(n^2)]])</f>
        <v>-1.5255282368593166</v>
      </c>
      <c r="AC1083" s="34">
        <f>1+Data[[#This Row],[MA'[NVMetcalfe calc']]]/((Data[[#This Row],[NVM_norm
(scaled)]]-Data[[#This Row],[NV_fund.]])/2)</f>
        <v>-49204513966.488739</v>
      </c>
    </row>
    <row r="1084" spans="1:29" x14ac:dyDescent="0.2">
      <c r="A1084" s="23">
        <v>43092</v>
      </c>
      <c r="B1084" s="24">
        <v>238709342432.47699</v>
      </c>
      <c r="C1084" s="24">
        <f t="shared" si="129"/>
        <v>232106343664.51239</v>
      </c>
      <c r="D1084" s="25">
        <f>LN(Data[[#This Row],[NVActual]])</f>
        <v>26.198512508329134</v>
      </c>
      <c r="E1084" s="26">
        <v>979504</v>
      </c>
      <c r="F1084" s="40">
        <f>Data[[#This Row],[DAA 
(n)]]^2</f>
        <v>959428086016</v>
      </c>
      <c r="G1084" s="41">
        <f t="shared" si="130"/>
        <v>1203477170106.5</v>
      </c>
      <c r="H1084" s="28">
        <f>LN(Data[[#This Row],[Metcalfe
(n^2)]])</f>
        <v>27.589603200149153</v>
      </c>
      <c r="I1084" s="42">
        <f t="shared" si="131"/>
        <v>27.800209829974776</v>
      </c>
      <c r="J1084" s="40">
        <f>Data[[#This Row],[DAA 
(n)]]*LN(Data[[#This Row],[DAA 
(n)]])</f>
        <v>13512063.346479448</v>
      </c>
      <c r="K1084" s="40">
        <f t="shared" si="132"/>
        <v>15197300.190158585</v>
      </c>
      <c r="L1084" s="29">
        <f>LN(Data[[#This Row],[MA'[n*ln(n)']
30d]])</f>
        <v>16.536628350971856</v>
      </c>
      <c r="M1084" s="43">
        <f t="shared" si="133"/>
        <v>16.41334676333711</v>
      </c>
      <c r="N1084" s="40">
        <f>Data[[#This Row],[DAA 
(n)]]^1.5</f>
        <v>969414074.56515491</v>
      </c>
      <c r="O1084" s="40">
        <f t="shared" si="134"/>
        <v>1145628483.3641891</v>
      </c>
      <c r="P1084" s="43">
        <f>LN(Data[[#This Row],[MA'[n^1.5']]])</f>
        <v>20.859219217133383</v>
      </c>
      <c r="Q1084" s="43">
        <f t="shared" si="135"/>
        <v>20.689369058363429</v>
      </c>
      <c r="R1084" s="30">
        <f>$O$1+$O$2*Data[[#This Row],[MA'[ln(n^2)']]]</f>
        <v>27.800209829974776</v>
      </c>
      <c r="S1084" s="30">
        <f>$Q$1+$Q$2*Data[[#This Row],[MA'[ln(n*ln(n))']]]</f>
        <v>23.60202215950623</v>
      </c>
      <c r="T1084" s="31">
        <f>$O$3*Data[[#This Row],[Metcalfe
(n^2)]]</f>
        <v>498902604728.32001</v>
      </c>
      <c r="U1084" s="31">
        <f t="shared" si="136"/>
        <v>625808128455.38</v>
      </c>
      <c r="V1084" s="30">
        <f>LN(Data[[#This Row],[MA'[NVA']
30d]]/Data[[#This Row],[MA'[NVMetcalfe calc']]])</f>
        <v>-0.9918481755456926</v>
      </c>
      <c r="W1084" s="30">
        <f>$Q$3+Data[[#This Row],[NVM
(scaled)]]/((Data[[#This Row],[Upper Bound]]-Data[[#This Row],[Lower Bound]])/2)</f>
        <v>0.11748745249161485</v>
      </c>
      <c r="X1084" s="30">
        <f>(Data[[#This Row],[Upper Bound]]+Data[[#This Row],[Lower Bound]])/2</f>
        <v>25.701115994740505</v>
      </c>
      <c r="Y1084" s="29">
        <f>LN(Data[[#This Row],[NVActual]]/Data[[#This Row],[MA'[n^2']
30d]])</f>
        <v>-1.6177236160771802</v>
      </c>
      <c r="Z1084" s="29">
        <f>LN(Data[[#This Row],[NVActual]]/Data[[#This Row],[MA'[n*ln(n)']
30d]])</f>
        <v>9.661884157357278</v>
      </c>
      <c r="AA1084" s="29">
        <f>LN(Data[[#This Row],[NVActual]]/Data[[#This Row],[MA'[n^1.5']]])</f>
        <v>5.3392932911957516</v>
      </c>
      <c r="AB1084" s="29">
        <f>LN(Data[[#This Row],[NVActual]]/Data[[#This Row],[Metcalfe
(n^2)]])</f>
        <v>-1.3910906918200177</v>
      </c>
      <c r="AC1084" s="26">
        <f>1+Data[[#This Row],[MA'[NVMetcalfe calc']]]/((Data[[#This Row],[NVM_norm
(scaled)]]-Data[[#This Row],[NV_fund.]])/2)</f>
        <v>-48922546495.633064</v>
      </c>
    </row>
    <row r="1085" spans="1:29" x14ac:dyDescent="0.2">
      <c r="A1085" s="23">
        <v>43091</v>
      </c>
      <c r="B1085" s="24">
        <v>229929172070.07001</v>
      </c>
      <c r="C1085" s="24">
        <f t="shared" si="129"/>
        <v>228630440734.99551</v>
      </c>
      <c r="D1085" s="25">
        <f>LN(Data[[#This Row],[NVActual]])</f>
        <v>26.161037150922596</v>
      </c>
      <c r="E1085" s="26">
        <v>1110734</v>
      </c>
      <c r="F1085" s="40">
        <f>Data[[#This Row],[DAA 
(n)]]^2</f>
        <v>1233730018756</v>
      </c>
      <c r="G1085" s="41">
        <f t="shared" si="130"/>
        <v>1202167613159.3</v>
      </c>
      <c r="H1085" s="28">
        <f>LN(Data[[#This Row],[Metcalfe
(n^2)]])</f>
        <v>27.841063232025771</v>
      </c>
      <c r="I1085" s="42">
        <f t="shared" si="131"/>
        <v>27.798816162186061</v>
      </c>
      <c r="J1085" s="40">
        <f>Data[[#This Row],[DAA 
(n)]]*LN(Data[[#This Row],[DAA 
(n)]])</f>
        <v>15462007.763980456</v>
      </c>
      <c r="K1085" s="40">
        <f t="shared" si="132"/>
        <v>15187313.830559632</v>
      </c>
      <c r="L1085" s="29">
        <f>LN(Data[[#This Row],[MA'[n*ln(n)']
30d]])</f>
        <v>16.535971020919764</v>
      </c>
      <c r="M1085" s="43">
        <f t="shared" si="133"/>
        <v>16.404344092136377</v>
      </c>
      <c r="N1085" s="40">
        <f>Data[[#This Row],[DAA 
(n)]]^1.5</f>
        <v>1170617733.7854261</v>
      </c>
      <c r="O1085" s="40">
        <f t="shared" si="134"/>
        <v>1144630924.7120726</v>
      </c>
      <c r="P1085" s="43">
        <f>LN(Data[[#This Row],[MA'[n^1.5']]])</f>
        <v>20.858348085495034</v>
      </c>
      <c r="Q1085" s="43">
        <f t="shared" si="135"/>
        <v>20.676903615934751</v>
      </c>
      <c r="R1085" s="30">
        <f>$O$1+$O$2*Data[[#This Row],[MA'[ln(n^2)']]]</f>
        <v>27.798816162186061</v>
      </c>
      <c r="S1085" s="30">
        <f>$Q$1+$Q$2*Data[[#This Row],[MA'[ln(n*ln(n))']]]</f>
        <v>23.587167752025021</v>
      </c>
      <c r="T1085" s="31">
        <f>$O$3*Data[[#This Row],[Metcalfe
(n^2)]]</f>
        <v>641539609753.12</v>
      </c>
      <c r="U1085" s="31">
        <f t="shared" si="136"/>
        <v>625127158842.83606</v>
      </c>
      <c r="V1085" s="30">
        <f>LN(Data[[#This Row],[MA'[NVA']
30d]]/Data[[#This Row],[MA'[NVMetcalfe calc']]])</f>
        <v>-1.0058481791250462</v>
      </c>
      <c r="W1085" s="30">
        <f>$Q$3+Data[[#This Row],[NVM
(scaled)]]/((Data[[#This Row],[Upper Bound]]-Data[[#This Row],[Lower Bound]])/2)</f>
        <v>0.11234940756292333</v>
      </c>
      <c r="X1085" s="30">
        <f>(Data[[#This Row],[Upper Bound]]+Data[[#This Row],[Lower Bound]])/2</f>
        <v>25.692991957105541</v>
      </c>
      <c r="Y1085" s="32">
        <f>LN(Data[[#This Row],[NVActual]]/Data[[#This Row],[MA'[n^2']
30d]])</f>
        <v>-1.6541102366214286</v>
      </c>
      <c r="Z1085" s="32">
        <f>LN(Data[[#This Row],[NVActual]]/Data[[#This Row],[MA'[n*ln(n)']
30d]])</f>
        <v>9.6250661300028337</v>
      </c>
      <c r="AA1085" s="32">
        <f>LN(Data[[#This Row],[NVActual]]/Data[[#This Row],[MA'[n^1.5']]])</f>
        <v>5.3026890654275638</v>
      </c>
      <c r="AB1085" s="32">
        <f>LN(Data[[#This Row],[NVActual]]/Data[[#This Row],[Metcalfe
(n^2)]])</f>
        <v>-1.6800260811031729</v>
      </c>
      <c r="AC1085" s="34">
        <f>1+Data[[#This Row],[MA'[NVMetcalfe calc']]]/((Data[[#This Row],[NVM_norm
(scaled)]]-Data[[#This Row],[NV_fund.]])/2)</f>
        <v>-48875016147.021927</v>
      </c>
    </row>
    <row r="1086" spans="1:29" x14ac:dyDescent="0.2">
      <c r="A1086" s="23">
        <v>43090</v>
      </c>
      <c r="B1086" s="24">
        <v>260161199146.052</v>
      </c>
      <c r="C1086" s="24">
        <f t="shared" si="129"/>
        <v>225553372605.38458</v>
      </c>
      <c r="D1086" s="25">
        <f>LN(Data[[#This Row],[NVActual]])</f>
        <v>26.284567272558963</v>
      </c>
      <c r="E1086" s="26">
        <v>998866</v>
      </c>
      <c r="F1086" s="40">
        <f>Data[[#This Row],[DAA 
(n)]]^2</f>
        <v>997733285956</v>
      </c>
      <c r="G1086" s="41">
        <f t="shared" si="130"/>
        <v>1186255766240.8999</v>
      </c>
      <c r="H1086" s="28">
        <f>LN(Data[[#This Row],[Metcalfe
(n^2)]])</f>
        <v>27.628751828999537</v>
      </c>
      <c r="I1086" s="42">
        <f t="shared" si="131"/>
        <v>27.78250747471397</v>
      </c>
      <c r="J1086" s="40">
        <f>Data[[#This Row],[DAA 
(n)]]*LN(Data[[#This Row],[DAA 
(n)]])</f>
        <v>13798710.412212726</v>
      </c>
      <c r="K1086" s="40">
        <f t="shared" si="132"/>
        <v>15068377.038834507</v>
      </c>
      <c r="L1086" s="29">
        <f>LN(Data[[#This Row],[MA'[n*ln(n)']
30d]])</f>
        <v>16.528108869968037</v>
      </c>
      <c r="M1086" s="43">
        <f t="shared" si="133"/>
        <v>16.395358131794833</v>
      </c>
      <c r="N1086" s="40">
        <f>Data[[#This Row],[DAA 
(n)]]^1.5</f>
        <v>998299482.32467926</v>
      </c>
      <c r="O1086" s="40">
        <f t="shared" si="134"/>
        <v>1132645649.7198117</v>
      </c>
      <c r="P1086" s="43">
        <f>LN(Data[[#This Row],[MA'[n^1.5']]])</f>
        <v>20.847822016076147</v>
      </c>
      <c r="Q1086" s="43">
        <f t="shared" si="135"/>
        <v>20.664459606752548</v>
      </c>
      <c r="R1086" s="30">
        <f>$O$1+$O$2*Data[[#This Row],[MA'[ln(n^2)']]]</f>
        <v>27.78250747471397</v>
      </c>
      <c r="S1086" s="30">
        <f>$Q$1+$Q$2*Data[[#This Row],[MA'[ln(n*ln(n))']]]</f>
        <v>23.572340917461471</v>
      </c>
      <c r="T1086" s="31">
        <f>$O$3*Data[[#This Row],[Metcalfe
(n^2)]]</f>
        <v>518821308697.12</v>
      </c>
      <c r="U1086" s="31">
        <f t="shared" si="136"/>
        <v>616852998445.26807</v>
      </c>
      <c r="V1086" s="30">
        <f>LN(Data[[#This Row],[MA'[NVA']
30d]]/Data[[#This Row],[MA'[NVMetcalfe calc']]])</f>
        <v>-1.0060739268556311</v>
      </c>
      <c r="W1086" s="30">
        <f>$Q$3+Data[[#This Row],[NVM
(scaled)]]/((Data[[#This Row],[Upper Bound]]-Data[[#This Row],[Lower Bound]])/2)</f>
        <v>0.11207404948264937</v>
      </c>
      <c r="X1086" s="30">
        <f>(Data[[#This Row],[Upper Bound]]+Data[[#This Row],[Lower Bound]])/2</f>
        <v>25.677424196087721</v>
      </c>
      <c r="Y1086" s="29">
        <f>LN(Data[[#This Row],[NVActual]]/Data[[#This Row],[MA'[n^2']
30d]])</f>
        <v>-1.517255775198316</v>
      </c>
      <c r="Z1086" s="29">
        <f>LN(Data[[#This Row],[NVActual]]/Data[[#This Row],[MA'[n*ln(n)']
30d]])</f>
        <v>9.7564584025909262</v>
      </c>
      <c r="AA1086" s="29">
        <f>LN(Data[[#This Row],[NVActual]]/Data[[#This Row],[MA'[n^1.5']]])</f>
        <v>5.4367452564828165</v>
      </c>
      <c r="AB1086" s="29">
        <f>LN(Data[[#This Row],[NVActual]]/Data[[#This Row],[Metcalfe
(n^2)]])</f>
        <v>-1.3441845564405737</v>
      </c>
      <c r="AC1086" s="26">
        <f>1+Data[[#This Row],[MA'[NVMetcalfe calc']]]/((Data[[#This Row],[NVM_norm
(scaled)]]-Data[[#This Row],[NV_fund.]])/2)</f>
        <v>-48256956771.186638</v>
      </c>
    </row>
    <row r="1087" spans="1:29" x14ac:dyDescent="0.2">
      <c r="A1087" s="23">
        <v>43089</v>
      </c>
      <c r="B1087" s="24">
        <v>274487010246.62799</v>
      </c>
      <c r="C1087" s="24">
        <f t="shared" si="129"/>
        <v>221379701432.04352</v>
      </c>
      <c r="D1087" s="25">
        <f>LN(Data[[#This Row],[NVActual]])</f>
        <v>26.338169775270391</v>
      </c>
      <c r="E1087" s="26">
        <v>1027644</v>
      </c>
      <c r="F1087" s="40">
        <f>Data[[#This Row],[DAA 
(n)]]^2</f>
        <v>1056052190736</v>
      </c>
      <c r="G1087" s="41">
        <f t="shared" si="130"/>
        <v>1185115483964</v>
      </c>
      <c r="H1087" s="28">
        <f>LN(Data[[#This Row],[Metcalfe
(n^2)]])</f>
        <v>27.685558723036795</v>
      </c>
      <c r="I1087" s="42">
        <f t="shared" si="131"/>
        <v>27.78134454982326</v>
      </c>
      <c r="J1087" s="40">
        <f>Data[[#This Row],[DAA 
(n)]]*LN(Data[[#This Row],[DAA 
(n)]])</f>
        <v>14225449.154188212</v>
      </c>
      <c r="K1087" s="40">
        <f t="shared" si="132"/>
        <v>15059852.422196008</v>
      </c>
      <c r="L1087" s="29">
        <f>LN(Data[[#This Row],[MA'[n*ln(n)']
30d]])</f>
        <v>16.527542980965034</v>
      </c>
      <c r="M1087" s="43">
        <f t="shared" si="133"/>
        <v>16.386649067067115</v>
      </c>
      <c r="N1087" s="40">
        <f>Data[[#This Row],[DAA 
(n)]]^1.5</f>
        <v>1041751264.6964773</v>
      </c>
      <c r="O1087" s="40">
        <f t="shared" si="134"/>
        <v>1131786231.9464059</v>
      </c>
      <c r="P1087" s="43">
        <f>LN(Data[[#This Row],[MA'[n^1.5']]])</f>
        <v>20.847062957857943</v>
      </c>
      <c r="Q1087" s="43">
        <f t="shared" si="135"/>
        <v>20.652387316119338</v>
      </c>
      <c r="R1087" s="30">
        <f>$O$1+$O$2*Data[[#This Row],[MA'[ln(n^2)']]]</f>
        <v>27.78134454982326</v>
      </c>
      <c r="S1087" s="30">
        <f>$Q$1+$Q$2*Data[[#This Row],[MA'[ln(n*ln(n))']]]</f>
        <v>23.557970960660736</v>
      </c>
      <c r="T1087" s="31">
        <f>$O$3*Data[[#This Row],[Metcalfe
(n^2)]]</f>
        <v>549147139182.72003</v>
      </c>
      <c r="U1087" s="31">
        <f t="shared" si="136"/>
        <v>616260051661.27991</v>
      </c>
      <c r="V1087" s="30">
        <f>LN(Data[[#This Row],[MA'[NVA']
30d]]/Data[[#This Row],[MA'[NVMetcalfe calc']]])</f>
        <v>-1.0237897029467802</v>
      </c>
      <c r="W1087" s="30">
        <f>$Q$3+Data[[#This Row],[NVM
(scaled)]]/((Data[[#This Row],[Upper Bound]]-Data[[#This Row],[Lower Bound]])/2)</f>
        <v>0.10517918965355222</v>
      </c>
      <c r="X1087" s="30">
        <f>(Data[[#This Row],[Upper Bound]]+Data[[#This Row],[Lower Bound]])/2</f>
        <v>25.669657755242</v>
      </c>
      <c r="Y1087" s="32">
        <f>LN(Data[[#This Row],[NVActual]]/Data[[#This Row],[MA'[n^2']
30d]])</f>
        <v>-1.4626915653187811</v>
      </c>
      <c r="Z1087" s="32">
        <f>LN(Data[[#This Row],[NVActual]]/Data[[#This Row],[MA'[n*ln(n)']
30d]])</f>
        <v>9.8106267943053567</v>
      </c>
      <c r="AA1087" s="32">
        <f>LN(Data[[#This Row],[NVActual]]/Data[[#This Row],[MA'[n^1.5']]])</f>
        <v>5.4911068174124447</v>
      </c>
      <c r="AB1087" s="32">
        <f>LN(Data[[#This Row],[NVActual]]/Data[[#This Row],[Metcalfe
(n^2)]])</f>
        <v>-1.3473889477664043</v>
      </c>
      <c r="AC1087" s="34">
        <f>1+Data[[#This Row],[MA'[NVMetcalfe calc']]]/((Data[[#This Row],[NVM_norm
(scaled)]]-Data[[#This Row],[NV_fund.]])/2)</f>
        <v>-48212213682.93631</v>
      </c>
    </row>
    <row r="1088" spans="1:29" x14ac:dyDescent="0.2">
      <c r="A1088" s="23">
        <v>43088</v>
      </c>
      <c r="B1088" s="24">
        <v>291724222888.23199</v>
      </c>
      <c r="C1088" s="24">
        <f t="shared" si="129"/>
        <v>216836149495.10699</v>
      </c>
      <c r="D1088" s="25">
        <f>LN(Data[[#This Row],[NVActual]])</f>
        <v>26.3990747507846</v>
      </c>
      <c r="E1088" s="26">
        <v>1046267</v>
      </c>
      <c r="F1088" s="40">
        <f>Data[[#This Row],[DAA 
(n)]]^2</f>
        <v>1094674635289</v>
      </c>
      <c r="G1088" s="41">
        <f t="shared" si="130"/>
        <v>1181921655169.1001</v>
      </c>
      <c r="H1088" s="28">
        <f>LN(Data[[#This Row],[Metcalfe
(n^2)]])</f>
        <v>27.721478298320775</v>
      </c>
      <c r="I1088" s="42">
        <f t="shared" si="131"/>
        <v>27.778174135934197</v>
      </c>
      <c r="J1088" s="40">
        <f>Data[[#This Row],[DAA 
(n)]]*LN(Data[[#This Row],[DAA 
(n)]])</f>
        <v>14502033.967374591</v>
      </c>
      <c r="K1088" s="40">
        <f t="shared" si="132"/>
        <v>15036276.573276306</v>
      </c>
      <c r="L1088" s="29">
        <f>LN(Data[[#This Row],[MA'[n*ln(n)']
30d]])</f>
        <v>16.525976277569683</v>
      </c>
      <c r="M1088" s="43">
        <f t="shared" si="133"/>
        <v>16.377853908490163</v>
      </c>
      <c r="N1088" s="40">
        <f>Data[[#This Row],[DAA 
(n)]]^1.5</f>
        <v>1070197153.1638068</v>
      </c>
      <c r="O1088" s="40">
        <f t="shared" si="134"/>
        <v>1129395431.7127106</v>
      </c>
      <c r="P1088" s="43">
        <f>LN(Data[[#This Row],[MA'[n^1.5']]])</f>
        <v>20.84494831031499</v>
      </c>
      <c r="Q1088" s="43">
        <f t="shared" si="135"/>
        <v>20.640187659405424</v>
      </c>
      <c r="R1088" s="30">
        <f>$O$1+$O$2*Data[[#This Row],[MA'[ln(n^2)']]]</f>
        <v>27.778174135934197</v>
      </c>
      <c r="S1088" s="30">
        <f>$Q$1+$Q$2*Data[[#This Row],[MA'[ln(n*ln(n))']]]</f>
        <v>23.543458949008766</v>
      </c>
      <c r="T1088" s="31">
        <f>$O$3*Data[[#This Row],[Metcalfe
(n^2)]]</f>
        <v>569230810350.28003</v>
      </c>
      <c r="U1088" s="31">
        <f t="shared" si="136"/>
        <v>614599260687.93201</v>
      </c>
      <c r="V1088" s="30">
        <f>LN(Data[[#This Row],[MA'[NVA']
30d]]/Data[[#This Row],[MA'[NVMetcalfe calc']]])</f>
        <v>-1.0418284499005195</v>
      </c>
      <c r="W1088" s="30">
        <f>$Q$3+Data[[#This Row],[NVM
(scaled)]]/((Data[[#This Row],[Upper Bound]]-Data[[#This Row],[Lower Bound]])/2)</f>
        <v>9.7958196047216228E-2</v>
      </c>
      <c r="X1088" s="30">
        <f>(Data[[#This Row],[Upper Bound]]+Data[[#This Row],[Lower Bound]])/2</f>
        <v>25.66081654247148</v>
      </c>
      <c r="Y1088" s="29">
        <f>LN(Data[[#This Row],[NVActual]]/Data[[#This Row],[MA'[n^2']
30d]])</f>
        <v>-1.3990880003483082</v>
      </c>
      <c r="Z1088" s="29">
        <f>LN(Data[[#This Row],[NVActual]]/Data[[#This Row],[MA'[n*ln(n)']
30d]])</f>
        <v>9.8730984732149167</v>
      </c>
      <c r="AA1088" s="29">
        <f>LN(Data[[#This Row],[NVActual]]/Data[[#This Row],[MA'[n^1.5']]])</f>
        <v>5.5541264404696085</v>
      </c>
      <c r="AB1088" s="29">
        <f>LN(Data[[#This Row],[NVActual]]/Data[[#This Row],[Metcalfe
(n^2)]])</f>
        <v>-1.3224035475361757</v>
      </c>
      <c r="AC1088" s="26">
        <f>1+Data[[#This Row],[MA'[NVMetcalfe calc']]]/((Data[[#This Row],[NVM_norm
(scaled)]]-Data[[#This Row],[NV_fund.]])/2)</f>
        <v>-48085331643.761253</v>
      </c>
    </row>
    <row r="1089" spans="1:29" x14ac:dyDescent="0.2">
      <c r="A1089" s="23">
        <v>43087</v>
      </c>
      <c r="B1089" s="24">
        <v>316695972803.60602</v>
      </c>
      <c r="C1089" s="24">
        <f t="shared" si="129"/>
        <v>211579261326.56064</v>
      </c>
      <c r="D1089" s="25">
        <f>LN(Data[[#This Row],[NVActual]])</f>
        <v>26.481208074286396</v>
      </c>
      <c r="E1089" s="26">
        <v>1204183</v>
      </c>
      <c r="F1089" s="40">
        <f>Data[[#This Row],[DAA 
(n)]]^2</f>
        <v>1450056697489</v>
      </c>
      <c r="G1089" s="41">
        <f t="shared" si="130"/>
        <v>1173272819139.6001</v>
      </c>
      <c r="H1089" s="28">
        <f>LN(Data[[#This Row],[Metcalfe
(n^2)]])</f>
        <v>28.002623773313132</v>
      </c>
      <c r="I1089" s="42">
        <f t="shared" si="131"/>
        <v>27.769156475779148</v>
      </c>
      <c r="J1089" s="40">
        <f>Data[[#This Row],[DAA 
(n)]]*LN(Data[[#This Row],[DAA 
(n)]])</f>
        <v>16860141.751609765</v>
      </c>
      <c r="K1089" s="40">
        <f t="shared" si="132"/>
        <v>14970998.223138276</v>
      </c>
      <c r="L1089" s="29">
        <f>LN(Data[[#This Row],[MA'[n*ln(n)']
30d]])</f>
        <v>16.521625435745058</v>
      </c>
      <c r="M1089" s="43">
        <f t="shared" si="133"/>
        <v>16.368857323480807</v>
      </c>
      <c r="N1089" s="40">
        <f>Data[[#This Row],[DAA 
(n)]]^1.5</f>
        <v>1321413494.7670245</v>
      </c>
      <c r="O1089" s="40">
        <f t="shared" si="134"/>
        <v>1122844470.7594645</v>
      </c>
      <c r="P1089" s="43">
        <f>LN(Data[[#This Row],[MA'[n^1.5']]])</f>
        <v>20.839131008685357</v>
      </c>
      <c r="Q1089" s="43">
        <f t="shared" si="135"/>
        <v>20.62769808005579</v>
      </c>
      <c r="R1089" s="30">
        <f>$O$1+$O$2*Data[[#This Row],[MA'[ln(n^2)']]]</f>
        <v>27.769156475779148</v>
      </c>
      <c r="S1089" s="30">
        <f>$Q$1+$Q$2*Data[[#This Row],[MA'[ln(n*ln(n))']]]</f>
        <v>23.52861458374333</v>
      </c>
      <c r="T1089" s="31">
        <f>$O$3*Data[[#This Row],[Metcalfe
(n^2)]]</f>
        <v>754029482694.28003</v>
      </c>
      <c r="U1089" s="31">
        <f t="shared" si="136"/>
        <v>610101865952.59204</v>
      </c>
      <c r="V1089" s="30">
        <f>LN(Data[[#This Row],[MA'[NVA']
30d]]/Data[[#This Row],[MA'[NVMetcalfe calc']]])</f>
        <v>-1.0590262502631425</v>
      </c>
      <c r="W1089" s="30">
        <f>$Q$3+Data[[#This Row],[NVM
(scaled)]]/((Data[[#This Row],[Upper Bound]]-Data[[#This Row],[Lower Bound]])/2)</f>
        <v>9.052315141510342E-2</v>
      </c>
      <c r="X1089" s="30">
        <f>(Data[[#This Row],[Upper Bound]]+Data[[#This Row],[Lower Bound]])/2</f>
        <v>25.648885529761237</v>
      </c>
      <c r="Y1089" s="32">
        <f>LN(Data[[#This Row],[NVActual]]/Data[[#This Row],[MA'[n^2']
30d]])</f>
        <v>-1.3096101666571001</v>
      </c>
      <c r="Z1089" s="32">
        <f>LN(Data[[#This Row],[NVActual]]/Data[[#This Row],[MA'[n*ln(n)']
30d]])</f>
        <v>9.95958263854134</v>
      </c>
      <c r="AA1089" s="32">
        <f>LN(Data[[#This Row],[NVActual]]/Data[[#This Row],[MA'[n^1.5']]])</f>
        <v>5.6420770656010406</v>
      </c>
      <c r="AB1089" s="32">
        <f>LN(Data[[#This Row],[NVActual]]/Data[[#This Row],[Metcalfe
(n^2)]])</f>
        <v>-1.5214156990267336</v>
      </c>
      <c r="AC1089" s="34">
        <f>1+Data[[#This Row],[MA'[NVMetcalfe calc']]]/((Data[[#This Row],[NVM_norm
(scaled)]]-Data[[#This Row],[NV_fund.]])/2)</f>
        <v>-47741858958.593582</v>
      </c>
    </row>
    <row r="1090" spans="1:29" x14ac:dyDescent="0.2">
      <c r="A1090" s="23">
        <v>43086</v>
      </c>
      <c r="B1090" s="24">
        <v>317655011226.48999</v>
      </c>
      <c r="C1090" s="24">
        <f t="shared" si="129"/>
        <v>205358712125.77982</v>
      </c>
      <c r="D1090" s="25">
        <f>LN(Data[[#This Row],[NVActual]])</f>
        <v>26.484231760471836</v>
      </c>
      <c r="E1090" s="26">
        <v>1175732</v>
      </c>
      <c r="F1090" s="40">
        <f>Data[[#This Row],[DAA 
(n)]]^2</f>
        <v>1382345735824</v>
      </c>
      <c r="G1090" s="41">
        <f t="shared" si="130"/>
        <v>1148630167282.5</v>
      </c>
      <c r="H1090" s="28">
        <f>LN(Data[[#This Row],[Metcalfe
(n^2)]])</f>
        <v>27.954802980626223</v>
      </c>
      <c r="I1090" s="42">
        <f t="shared" si="131"/>
        <v>27.745389842477479</v>
      </c>
      <c r="J1090" s="40">
        <f>Data[[#This Row],[DAA 
(n)]]*LN(Data[[#This Row],[DAA 
(n)]])</f>
        <v>16433678.209008815</v>
      </c>
      <c r="K1090" s="40">
        <f t="shared" si="132"/>
        <v>14792447.293021061</v>
      </c>
      <c r="L1090" s="29">
        <f>LN(Data[[#This Row],[MA'[n*ln(n)']
30d]])</f>
        <v>16.509627290438658</v>
      </c>
      <c r="M1090" s="43">
        <f t="shared" si="133"/>
        <v>16.359915664324411</v>
      </c>
      <c r="N1090" s="40">
        <f>Data[[#This Row],[DAA 
(n)]]^1.5</f>
        <v>1274860038.0715606</v>
      </c>
      <c r="O1090" s="40">
        <f t="shared" si="134"/>
        <v>1104600867.1542585</v>
      </c>
      <c r="P1090" s="43">
        <f>LN(Data[[#This Row],[MA'[n^1.5']]])</f>
        <v>20.822749900470214</v>
      </c>
      <c r="Q1090" s="43">
        <f t="shared" si="135"/>
        <v>20.615274582229883</v>
      </c>
      <c r="R1090" s="30">
        <f>$O$1+$O$2*Data[[#This Row],[MA'[ln(n^2)']]]</f>
        <v>27.745389842477479</v>
      </c>
      <c r="S1090" s="30">
        <f>$Q$1+$Q$2*Data[[#This Row],[MA'[ln(n*ln(n))']]]</f>
        <v>23.513860846135277</v>
      </c>
      <c r="T1090" s="31">
        <f>$O$3*Data[[#This Row],[Metcalfe
(n^2)]]</f>
        <v>718819782628.47998</v>
      </c>
      <c r="U1090" s="31">
        <f t="shared" si="136"/>
        <v>597287686986.90002</v>
      </c>
      <c r="V1090" s="30">
        <f>LN(Data[[#This Row],[MA'[NVA']
30d]]/Data[[#This Row],[MA'[NVMetcalfe calc']]])</f>
        <v>-1.0676406198292725</v>
      </c>
      <c r="W1090" s="30">
        <f>$Q$3+Data[[#This Row],[NVM
(scaled)]]/((Data[[#This Row],[Upper Bound]]-Data[[#This Row],[Lower Bound]])/2)</f>
        <v>8.5387780278874503E-2</v>
      </c>
      <c r="X1090" s="30">
        <f>(Data[[#This Row],[Upper Bound]]+Data[[#This Row],[Lower Bound]])/2</f>
        <v>25.629625344306376</v>
      </c>
      <c r="Y1090" s="29">
        <f>LN(Data[[#This Row],[NVActual]]/Data[[#This Row],[MA'[n^2']
30d]])</f>
        <v>-1.2853594289534782</v>
      </c>
      <c r="Z1090" s="29">
        <f>LN(Data[[#This Row],[NVActual]]/Data[[#This Row],[MA'[n*ln(n)']
30d]])</f>
        <v>9.9746044700331762</v>
      </c>
      <c r="AA1090" s="29">
        <f>LN(Data[[#This Row],[NVActual]]/Data[[#This Row],[MA'[n^1.5']]])</f>
        <v>5.6614818600016203</v>
      </c>
      <c r="AB1090" s="29">
        <f>LN(Data[[#This Row],[NVActual]]/Data[[#This Row],[Metcalfe
(n^2)]])</f>
        <v>-1.470571220154387</v>
      </c>
      <c r="AC1090" s="26">
        <f>1+Data[[#This Row],[MA'[NVMetcalfe calc']]]/((Data[[#This Row],[NVM_norm
(scaled)]]-Data[[#This Row],[NV_fund.]])/2)</f>
        <v>-46764964934.029129</v>
      </c>
    </row>
    <row r="1091" spans="1:29" x14ac:dyDescent="0.2">
      <c r="A1091" s="23">
        <v>43085</v>
      </c>
      <c r="B1091" s="24">
        <v>325737006906.76398</v>
      </c>
      <c r="C1091" s="24">
        <f t="shared" si="129"/>
        <v>199061497675.45612</v>
      </c>
      <c r="D1091" s="25">
        <f>LN(Data[[#This Row],[NVActual]])</f>
        <v>26.509356165453688</v>
      </c>
      <c r="E1091" s="26">
        <v>1132973</v>
      </c>
      <c r="F1091" s="40">
        <f>Data[[#This Row],[DAA 
(n)]]^2</f>
        <v>1283627818729</v>
      </c>
      <c r="G1091" s="41">
        <f t="shared" si="130"/>
        <v>1134732715704.3999</v>
      </c>
      <c r="H1091" s="28">
        <f>LN(Data[[#This Row],[Metcalfe
(n^2)]])</f>
        <v>27.880711418375597</v>
      </c>
      <c r="I1091" s="42">
        <f t="shared" si="131"/>
        <v>27.733424121244145</v>
      </c>
      <c r="J1091" s="40">
        <f>Data[[#This Row],[DAA 
(n)]]*LN(Data[[#This Row],[DAA 
(n)]])</f>
        <v>15794046.628905628</v>
      </c>
      <c r="K1091" s="40">
        <f t="shared" si="132"/>
        <v>14696566.893540137</v>
      </c>
      <c r="L1091" s="29">
        <f>LN(Data[[#This Row],[MA'[n*ln(n)']
30d]])</f>
        <v>16.50312447981603</v>
      </c>
      <c r="M1091" s="43">
        <f t="shared" si="133"/>
        <v>16.351464179578578</v>
      </c>
      <c r="N1091" s="40">
        <f>Data[[#This Row],[DAA 
(n)]]^1.5</f>
        <v>1205950107.039613</v>
      </c>
      <c r="O1091" s="40">
        <f t="shared" si="134"/>
        <v>1094570629.366961</v>
      </c>
      <c r="P1091" s="43">
        <f>LN(Data[[#This Row],[MA'[n^1.5']]])</f>
        <v>20.813628004016422</v>
      </c>
      <c r="Q1091" s="43">
        <f t="shared" si="135"/>
        <v>20.603524671258789</v>
      </c>
      <c r="R1091" s="30">
        <f>$O$1+$O$2*Data[[#This Row],[MA'[ln(n^2)']]]</f>
        <v>27.733424121244145</v>
      </c>
      <c r="S1091" s="30">
        <f>$Q$1+$Q$2*Data[[#This Row],[MA'[ln(n*ln(n))']]]</f>
        <v>23.49991589630465</v>
      </c>
      <c r="T1091" s="31">
        <f>$O$3*Data[[#This Row],[Metcalfe
(n^2)]]</f>
        <v>667486465739.08008</v>
      </c>
      <c r="U1091" s="31">
        <f t="shared" si="136"/>
        <v>590061012166.28796</v>
      </c>
      <c r="V1091" s="30">
        <f>LN(Data[[#This Row],[MA'[NVA']
30d]]/Data[[#This Row],[MA'[NVMetcalfe calc']]])</f>
        <v>-1.086612131476141</v>
      </c>
      <c r="W1091" s="30">
        <f>$Q$3+Data[[#This Row],[NVM
(scaled)]]/((Data[[#This Row],[Upper Bound]]-Data[[#This Row],[Lower Bound]])/2)</f>
        <v>7.6661145442007084E-2</v>
      </c>
      <c r="X1091" s="30">
        <f>(Data[[#This Row],[Upper Bound]]+Data[[#This Row],[Lower Bound]])/2</f>
        <v>25.616670008774399</v>
      </c>
      <c r="Y1091" s="32">
        <f>LN(Data[[#This Row],[NVActual]]/Data[[#This Row],[MA'[n^2']
30d]])</f>
        <v>-1.2480620809039964</v>
      </c>
      <c r="Z1091" s="32">
        <f>LN(Data[[#This Row],[NVActual]]/Data[[#This Row],[MA'[n*ln(n)']
30d]])</f>
        <v>10.006231685637657</v>
      </c>
      <c r="AA1091" s="32">
        <f>LN(Data[[#This Row],[NVActual]]/Data[[#This Row],[MA'[n^1.5']]])</f>
        <v>5.695728161437267</v>
      </c>
      <c r="AB1091" s="32">
        <f>LN(Data[[#This Row],[NVActual]]/Data[[#This Row],[Metcalfe
(n^2)]])</f>
        <v>-1.3713552529219086</v>
      </c>
      <c r="AC1091" s="34">
        <f>1+Data[[#This Row],[MA'[NVMetcalfe calc']]]/((Data[[#This Row],[NVM_norm
(scaled)]]-Data[[#This Row],[NV_fund.]])/2)</f>
        <v>-46206797758.842155</v>
      </c>
    </row>
    <row r="1092" spans="1:29" x14ac:dyDescent="0.2">
      <c r="A1092" s="23">
        <v>43084</v>
      </c>
      <c r="B1092" s="24">
        <v>293500985736.37903</v>
      </c>
      <c r="C1092" s="24">
        <f t="shared" si="129"/>
        <v>192569397910.42786</v>
      </c>
      <c r="D1092" s="25">
        <f>LN(Data[[#This Row],[NVActual]])</f>
        <v>26.405146834765581</v>
      </c>
      <c r="E1092" s="26">
        <v>1179313</v>
      </c>
      <c r="F1092" s="40">
        <f>Data[[#This Row],[DAA 
(n)]]^2</f>
        <v>1390779151969</v>
      </c>
      <c r="G1092" s="41">
        <f t="shared" si="130"/>
        <v>1119395302772.8999</v>
      </c>
      <c r="H1092" s="28">
        <f>LN(Data[[#This Row],[Metcalfe
(n^2)]])</f>
        <v>27.960885247011628</v>
      </c>
      <c r="I1092" s="42">
        <f t="shared" si="131"/>
        <v>27.718628273341668</v>
      </c>
      <c r="J1092" s="40">
        <f>Data[[#This Row],[DAA 
(n)]]*LN(Data[[#This Row],[DAA 
(n)]])</f>
        <v>16487317.731654512</v>
      </c>
      <c r="K1092" s="40">
        <f t="shared" si="132"/>
        <v>14585068.012937006</v>
      </c>
      <c r="L1092" s="29">
        <f>LN(Data[[#This Row],[MA'[n*ln(n)']
30d]])</f>
        <v>16.4955088244844</v>
      </c>
      <c r="M1092" s="43">
        <f t="shared" si="133"/>
        <v>16.343003701862916</v>
      </c>
      <c r="N1092" s="40">
        <f>Data[[#This Row],[DAA 
(n)]]^1.5</f>
        <v>1280688851.3788266</v>
      </c>
      <c r="O1092" s="40">
        <f t="shared" si="134"/>
        <v>1083187954.107733</v>
      </c>
      <c r="P1092" s="43">
        <f>LN(Data[[#This Row],[MA'[n^1.5']]])</f>
        <v>20.803174339406585</v>
      </c>
      <c r="Q1092" s="43">
        <f t="shared" si="135"/>
        <v>20.591754993353948</v>
      </c>
      <c r="R1092" s="30">
        <f>$O$1+$O$2*Data[[#This Row],[MA'[ln(n^2)']]]</f>
        <v>27.718628273341668</v>
      </c>
      <c r="S1092" s="30">
        <f>$Q$1+$Q$2*Data[[#This Row],[MA'[ln(n*ln(n))']]]</f>
        <v>23.485956108073808</v>
      </c>
      <c r="T1092" s="31">
        <f>$O$3*Data[[#This Row],[Metcalfe
(n^2)]]</f>
        <v>723205159023.88</v>
      </c>
      <c r="U1092" s="31">
        <f t="shared" si="136"/>
        <v>582085557441.90796</v>
      </c>
      <c r="V1092" s="30">
        <f>LN(Data[[#This Row],[MA'[NVA']
30d]]/Data[[#This Row],[MA'[NVMetcalfe calc']]])</f>
        <v>-1.106160845455241</v>
      </c>
      <c r="W1092" s="30">
        <f>$Q$3+Data[[#This Row],[NVM
(scaled)]]/((Data[[#This Row],[Upper Bound]]-Data[[#This Row],[Lower Bound]])/2)</f>
        <v>6.7322692491002978E-2</v>
      </c>
      <c r="X1092" s="30">
        <f>(Data[[#This Row],[Upper Bound]]+Data[[#This Row],[Lower Bound]])/2</f>
        <v>25.602292190707736</v>
      </c>
      <c r="Y1092" s="29">
        <f>LN(Data[[#This Row],[NVActual]]/Data[[#This Row],[MA'[n^2']
30d]])</f>
        <v>-1.3386629124285536</v>
      </c>
      <c r="Z1092" s="29">
        <f>LN(Data[[#This Row],[NVActual]]/Data[[#This Row],[MA'[n*ln(n)']
30d]])</f>
        <v>9.9096380102811814</v>
      </c>
      <c r="AA1092" s="29">
        <f>LN(Data[[#This Row],[NVActual]]/Data[[#This Row],[MA'[n^1.5']]])</f>
        <v>5.6019724953589956</v>
      </c>
      <c r="AB1092" s="29">
        <f>LN(Data[[#This Row],[NVActual]]/Data[[#This Row],[Metcalfe
(n^2)]])</f>
        <v>-1.5557384122460467</v>
      </c>
      <c r="AC1092" s="26">
        <f>1+Data[[#This Row],[MA'[NVMetcalfe calc']]]/((Data[[#This Row],[NVM_norm
(scaled)]]-Data[[#This Row],[NV_fund.]])/2)</f>
        <v>-45591247521.935844</v>
      </c>
    </row>
    <row r="1093" spans="1:29" x14ac:dyDescent="0.2">
      <c r="A1093" s="23">
        <v>43083</v>
      </c>
      <c r="B1093" s="24">
        <v>274326667161.11899</v>
      </c>
      <c r="C1093" s="24">
        <f t="shared" si="129"/>
        <v>186812128275.84802</v>
      </c>
      <c r="D1093" s="25">
        <f>LN(Data[[#This Row],[NVActual]])</f>
        <v>26.337585449125939</v>
      </c>
      <c r="E1093" s="26">
        <v>1290363</v>
      </c>
      <c r="F1093" s="40">
        <f>Data[[#This Row],[DAA 
(n)]]^2</f>
        <v>1665036671769</v>
      </c>
      <c r="G1093" s="41">
        <f t="shared" si="130"/>
        <v>1102751356560.0667</v>
      </c>
      <c r="H1093" s="28">
        <f>LN(Data[[#This Row],[Metcalfe
(n^2)]])</f>
        <v>28.140868264204894</v>
      </c>
      <c r="I1093" s="42">
        <f t="shared" si="131"/>
        <v>27.70380300723598</v>
      </c>
      <c r="J1093" s="40">
        <f>Data[[#This Row],[DAA 
(n)]]*LN(Data[[#This Row],[DAA 
(n)]])</f>
        <v>18155967.59800211</v>
      </c>
      <c r="K1093" s="40">
        <f t="shared" si="132"/>
        <v>14468490.037064444</v>
      </c>
      <c r="L1093" s="29">
        <f>LN(Data[[#This Row],[MA'[n*ln(n)']
30d]])</f>
        <v>16.487483741888639</v>
      </c>
      <c r="M1093" s="43">
        <f t="shared" si="133"/>
        <v>16.334755558051107</v>
      </c>
      <c r="N1093" s="40">
        <f>Data[[#This Row],[DAA 
(n)]]^1.5</f>
        <v>1465776829.8393381</v>
      </c>
      <c r="O1093" s="40">
        <f t="shared" si="134"/>
        <v>1071079588.9456257</v>
      </c>
      <c r="P1093" s="43">
        <f>LN(Data[[#This Row],[MA'[n^1.5']]])</f>
        <v>20.79193293839198</v>
      </c>
      <c r="Q1093" s="43">
        <f t="shared" si="135"/>
        <v>20.580274396557055</v>
      </c>
      <c r="R1093" s="30">
        <f>$O$1+$O$2*Data[[#This Row],[MA'[ln(n^2)']]]</f>
        <v>27.70380300723598</v>
      </c>
      <c r="S1093" s="30">
        <f>$Q$1+$Q$2*Data[[#This Row],[MA'[ln(n*ln(n))']]]</f>
        <v>23.472346670784326</v>
      </c>
      <c r="T1093" s="31">
        <f>$O$3*Data[[#This Row],[Metcalfe
(n^2)]]</f>
        <v>865819069319.88</v>
      </c>
      <c r="U1093" s="31">
        <f t="shared" si="136"/>
        <v>573430705411.23462</v>
      </c>
      <c r="V1093" s="30">
        <f>LN(Data[[#This Row],[MA'[NVA']
30d]]/Data[[#This Row],[MA'[NVMetcalfe calc']]])</f>
        <v>-1.1215336515213081</v>
      </c>
      <c r="W1093" s="30">
        <f>$Q$3+Data[[#This Row],[NVM
(scaled)]]/((Data[[#This Row],[Upper Bound]]-Data[[#This Row],[Lower Bound]])/2)</f>
        <v>5.9906546424730145E-2</v>
      </c>
      <c r="X1093" s="30">
        <f>(Data[[#This Row],[Upper Bound]]+Data[[#This Row],[Lower Bound]])/2</f>
        <v>25.588074839010154</v>
      </c>
      <c r="Y1093" s="32">
        <f>LN(Data[[#This Row],[NVActual]]/Data[[#This Row],[MA'[n^2']
30d]])</f>
        <v>-1.3912439569657882</v>
      </c>
      <c r="Z1093" s="32">
        <f>LN(Data[[#This Row],[NVActual]]/Data[[#This Row],[MA'[n*ln(n)']
30d]])</f>
        <v>9.8501017072372967</v>
      </c>
      <c r="AA1093" s="32">
        <f>LN(Data[[#This Row],[NVActual]]/Data[[#This Row],[MA'[n^1.5']]])</f>
        <v>5.5456525107339552</v>
      </c>
      <c r="AB1093" s="32">
        <f>LN(Data[[#This Row],[NVActual]]/Data[[#This Row],[Metcalfe
(n^2)]])</f>
        <v>-1.8032828150789562</v>
      </c>
      <c r="AC1093" s="34">
        <f>1+Data[[#This Row],[MA'[NVMetcalfe calc']]]/((Data[[#This Row],[NVM_norm
(scaled)]]-Data[[#This Row],[NV_fund.]])/2)</f>
        <v>-44925331016.798546</v>
      </c>
    </row>
    <row r="1094" spans="1:29" x14ac:dyDescent="0.2">
      <c r="A1094" s="23">
        <v>43082</v>
      </c>
      <c r="B1094" s="24">
        <v>271047119617.41501</v>
      </c>
      <c r="C1094" s="24">
        <f t="shared" si="129"/>
        <v>181323906087.05792</v>
      </c>
      <c r="D1094" s="25">
        <f>LN(Data[[#This Row],[NVActual]])</f>
        <v>26.325558515838924</v>
      </c>
      <c r="E1094" s="26">
        <v>1251052</v>
      </c>
      <c r="F1094" s="40">
        <f>Data[[#This Row],[DAA 
(n)]]^2</f>
        <v>1565131106704</v>
      </c>
      <c r="G1094" s="41">
        <f t="shared" si="130"/>
        <v>1069615768905.4</v>
      </c>
      <c r="H1094" s="28">
        <f>LN(Data[[#This Row],[Metcalfe
(n^2)]])</f>
        <v>28.078990710663554</v>
      </c>
      <c r="I1094" s="42">
        <f t="shared" si="131"/>
        <v>27.673507026293723</v>
      </c>
      <c r="J1094" s="40">
        <f>Data[[#This Row],[DAA 
(n)]]*LN(Data[[#This Row],[DAA 
(n)]])</f>
        <v>17564138.743278529</v>
      </c>
      <c r="K1094" s="40">
        <f t="shared" si="132"/>
        <v>14235065.405784618</v>
      </c>
      <c r="L1094" s="29">
        <f>LN(Data[[#This Row],[MA'[n*ln(n)']
30d]])</f>
        <v>16.471218873399884</v>
      </c>
      <c r="M1094" s="43">
        <f t="shared" si="133"/>
        <v>16.326631135775315</v>
      </c>
      <c r="N1094" s="40">
        <f>Data[[#This Row],[DAA 
(n)]]^1.5</f>
        <v>1399307114.7193677</v>
      </c>
      <c r="O1094" s="40">
        <f t="shared" si="134"/>
        <v>1046932231.0946796</v>
      </c>
      <c r="P1094" s="43">
        <f>LN(Data[[#This Row],[MA'[n^1.5']]])</f>
        <v>20.769130039991786</v>
      </c>
      <c r="Q1094" s="43">
        <f t="shared" si="135"/>
        <v>20.568962563604657</v>
      </c>
      <c r="R1094" s="30">
        <f>$O$1+$O$2*Data[[#This Row],[MA'[ln(n^2)']]]</f>
        <v>27.673507026293723</v>
      </c>
      <c r="S1094" s="30">
        <f>$Q$1+$Q$2*Data[[#This Row],[MA'[ln(n*ln(n))']]]</f>
        <v>23.458941374029269</v>
      </c>
      <c r="T1094" s="31">
        <f>$O$3*Data[[#This Row],[Metcalfe
(n^2)]]</f>
        <v>813868175486.08008</v>
      </c>
      <c r="U1094" s="31">
        <f t="shared" si="136"/>
        <v>556200199830.80798</v>
      </c>
      <c r="V1094" s="30">
        <f>LN(Data[[#This Row],[MA'[NVA']
30d]]/Data[[#This Row],[MA'[NVMetcalfe calc']]])</f>
        <v>-1.120843332732596</v>
      </c>
      <c r="W1094" s="30">
        <f>$Q$3+Data[[#This Row],[NVM
(scaled)]]/((Data[[#This Row],[Upper Bound]]-Data[[#This Row],[Lower Bound]])/2)</f>
        <v>5.8109681893138698E-2</v>
      </c>
      <c r="X1094" s="30">
        <f>(Data[[#This Row],[Upper Bound]]+Data[[#This Row],[Lower Bound]])/2</f>
        <v>25.566224200161496</v>
      </c>
      <c r="Y1094" s="29">
        <f>LN(Data[[#This Row],[NVActual]]/Data[[#This Row],[MA'[n^2']
30d]])</f>
        <v>-1.3727620895926418</v>
      </c>
      <c r="Z1094" s="29">
        <f>LN(Data[[#This Row],[NVActual]]/Data[[#This Row],[MA'[n*ln(n)']
30d]])</f>
        <v>9.8543396424390401</v>
      </c>
      <c r="AA1094" s="29">
        <f>LN(Data[[#This Row],[NVActual]]/Data[[#This Row],[MA'[n^1.5']]])</f>
        <v>5.5564284758471372</v>
      </c>
      <c r="AB1094" s="29">
        <f>LN(Data[[#This Row],[NVActual]]/Data[[#This Row],[Metcalfe
(n^2)]])</f>
        <v>-1.7534321948246308</v>
      </c>
      <c r="AC1094" s="26">
        <f>1+Data[[#This Row],[MA'[NVMetcalfe calc']]]/((Data[[#This Row],[NVM_norm
(scaled)]]-Data[[#This Row],[NV_fund.]])/2)</f>
        <v>-43609667772.168373</v>
      </c>
    </row>
    <row r="1095" spans="1:29" x14ac:dyDescent="0.2">
      <c r="A1095" s="23">
        <v>43081</v>
      </c>
      <c r="B1095" s="24">
        <v>285243795409.60797</v>
      </c>
      <c r="C1095" s="24">
        <f t="shared" si="129"/>
        <v>175893123886.69928</v>
      </c>
      <c r="D1095" s="25">
        <f>LN(Data[[#This Row],[NVActual]])</f>
        <v>26.376610074039615</v>
      </c>
      <c r="E1095" s="26">
        <v>1099485</v>
      </c>
      <c r="F1095" s="40">
        <f>Data[[#This Row],[DAA 
(n)]]^2</f>
        <v>1208867265225</v>
      </c>
      <c r="G1095" s="41">
        <f t="shared" si="130"/>
        <v>1045689660856.1</v>
      </c>
      <c r="H1095" s="28">
        <f>LN(Data[[#This Row],[Metcalfe
(n^2)]])</f>
        <v>27.820704892638179</v>
      </c>
      <c r="I1095" s="42">
        <f t="shared" si="131"/>
        <v>27.653053240939208</v>
      </c>
      <c r="J1095" s="40">
        <f>Data[[#This Row],[DAA 
(n)]]*LN(Data[[#This Row],[DAA 
(n)]])</f>
        <v>15294223.859441144</v>
      </c>
      <c r="K1095" s="40">
        <f t="shared" si="132"/>
        <v>14070965.641796302</v>
      </c>
      <c r="L1095" s="29">
        <f>LN(Data[[#This Row],[MA'[n*ln(n)']
30d]])</f>
        <v>16.459624057993288</v>
      </c>
      <c r="M1095" s="43">
        <f t="shared" si="133"/>
        <v>16.31905845729683</v>
      </c>
      <c r="N1095" s="40">
        <f>Data[[#This Row],[DAA 
(n)]]^1.5</f>
        <v>1152879622.9901497</v>
      </c>
      <c r="O1095" s="40">
        <f t="shared" si="134"/>
        <v>1029727795.9354936</v>
      </c>
      <c r="P1095" s="43">
        <f>LN(Data[[#This Row],[MA'[n^1.5']]])</f>
        <v>20.752560328470171</v>
      </c>
      <c r="Q1095" s="43">
        <f t="shared" si="135"/>
        <v>20.558424078062796</v>
      </c>
      <c r="R1095" s="30">
        <f>$O$1+$O$2*Data[[#This Row],[MA'[ln(n^2)']]]</f>
        <v>27.653053240939208</v>
      </c>
      <c r="S1095" s="30">
        <f>$Q$1+$Q$2*Data[[#This Row],[MA'[ln(n*ln(n))']]]</f>
        <v>23.446446454539768</v>
      </c>
      <c r="T1095" s="31">
        <f>$O$3*Data[[#This Row],[Metcalfe
(n^2)]]</f>
        <v>628610977917</v>
      </c>
      <c r="U1095" s="31">
        <f t="shared" si="136"/>
        <v>543758623645.172</v>
      </c>
      <c r="V1095" s="30">
        <f>LN(Data[[#This Row],[MA'[NVA']
30d]]/Data[[#This Row],[MA'[NVMetcalfe calc']]])</f>
        <v>-1.1286288819114103</v>
      </c>
      <c r="W1095" s="30">
        <f>$Q$3+Data[[#This Row],[NVM
(scaled)]]/((Data[[#This Row],[Upper Bound]]-Data[[#This Row],[Lower Bound]])/2)</f>
        <v>5.3401768113707004E-2</v>
      </c>
      <c r="X1095" s="30">
        <f>(Data[[#This Row],[Upper Bound]]+Data[[#This Row],[Lower Bound]])/2</f>
        <v>25.549749847739488</v>
      </c>
      <c r="Y1095" s="32">
        <f>LN(Data[[#This Row],[NVActual]]/Data[[#This Row],[MA'[n^2']
30d]])</f>
        <v>-1.2990876721679216</v>
      </c>
      <c r="Z1095" s="32">
        <f>LN(Data[[#This Row],[NVActual]]/Data[[#This Row],[MA'[n*ln(n)']
30d]])</f>
        <v>9.9169860160463266</v>
      </c>
      <c r="AA1095" s="32">
        <f>LN(Data[[#This Row],[NVActual]]/Data[[#This Row],[MA'[n^1.5']]])</f>
        <v>5.6240497455694411</v>
      </c>
      <c r="AB1095" s="32">
        <f>LN(Data[[#This Row],[NVActual]]/Data[[#This Row],[Metcalfe
(n^2)]])</f>
        <v>-1.4440948185985667</v>
      </c>
      <c r="AC1095" s="34">
        <f>1+Data[[#This Row],[MA'[NVMetcalfe calc']]]/((Data[[#This Row],[NVM_norm
(scaled)]]-Data[[#This Row],[NV_fund.]])/2)</f>
        <v>-42653843753.172104</v>
      </c>
    </row>
    <row r="1096" spans="1:29" x14ac:dyDescent="0.2">
      <c r="A1096" s="23">
        <v>43080</v>
      </c>
      <c r="B1096" s="24">
        <v>280987182355.12201</v>
      </c>
      <c r="C1096" s="24">
        <f t="shared" si="129"/>
        <v>169599254807.53796</v>
      </c>
      <c r="D1096" s="25">
        <f>LN(Data[[#This Row],[NVActual]])</f>
        <v>26.361574890845205</v>
      </c>
      <c r="E1096" s="26">
        <v>1163072</v>
      </c>
      <c r="F1096" s="40">
        <f>Data[[#This Row],[DAA 
(n)]]^2</f>
        <v>1352736477184</v>
      </c>
      <c r="G1096" s="41">
        <f t="shared" si="130"/>
        <v>1016854491549.4333</v>
      </c>
      <c r="H1096" s="28">
        <f>LN(Data[[#This Row],[Metcalfe
(n^2)]])</f>
        <v>27.933150676881866</v>
      </c>
      <c r="I1096" s="42">
        <f t="shared" si="131"/>
        <v>27.611141790330134</v>
      </c>
      <c r="J1096" s="40">
        <f>Data[[#This Row],[DAA 
(n)]]*LN(Data[[#This Row],[DAA 
(n)]])</f>
        <v>16244132.712031173</v>
      </c>
      <c r="K1096" s="40">
        <f t="shared" si="132"/>
        <v>13820750.842459369</v>
      </c>
      <c r="L1096" s="29">
        <f>LN(Data[[#This Row],[MA'[n*ln(n)']
30d]])</f>
        <v>16.441681704962512</v>
      </c>
      <c r="M1096" s="43">
        <f t="shared" si="133"/>
        <v>16.311683858779983</v>
      </c>
      <c r="N1096" s="40">
        <f>Data[[#This Row],[DAA 
(n)]]^1.5</f>
        <v>1254324487.5196161</v>
      </c>
      <c r="O1096" s="40">
        <f t="shared" si="134"/>
        <v>1006264956.026825</v>
      </c>
      <c r="P1096" s="43">
        <f>LN(Data[[#This Row],[MA'[n^1.5']]])</f>
        <v>20.72951124971884</v>
      </c>
      <c r="Q1096" s="43">
        <f t="shared" si="135"/>
        <v>20.548172692593603</v>
      </c>
      <c r="R1096" s="30">
        <f>$O$1+$O$2*Data[[#This Row],[MA'[ln(n^2)']]]</f>
        <v>27.611141790330134</v>
      </c>
      <c r="S1096" s="30">
        <f>$Q$1+$Q$2*Data[[#This Row],[MA'[ln(n*ln(n))']]]</f>
        <v>23.43427836698697</v>
      </c>
      <c r="T1096" s="31">
        <f>$O$3*Data[[#This Row],[Metcalfe
(n^2)]]</f>
        <v>703422968135.68005</v>
      </c>
      <c r="U1096" s="31">
        <f t="shared" si="136"/>
        <v>528764335605.70526</v>
      </c>
      <c r="V1096" s="30">
        <f>LN(Data[[#This Row],[MA'[NVA']
30d]]/Data[[#This Row],[MA'[NVMetcalfe calc']]])</f>
        <v>-1.1371045127249393</v>
      </c>
      <c r="W1096" s="30">
        <f>$Q$3+Data[[#This Row],[NVM
(scaled)]]/((Data[[#This Row],[Upper Bound]]-Data[[#This Row],[Lower Bound]])/2)</f>
        <v>4.5522291502267942E-2</v>
      </c>
      <c r="X1096" s="30">
        <f>(Data[[#This Row],[Upper Bound]]+Data[[#This Row],[Lower Bound]])/2</f>
        <v>25.522710078658552</v>
      </c>
      <c r="Y1096" s="29">
        <f>LN(Data[[#This Row],[NVActual]]/Data[[#This Row],[MA'[n^2']
30d]])</f>
        <v>-1.2861602557574803</v>
      </c>
      <c r="Z1096" s="29">
        <f>LN(Data[[#This Row],[NVActual]]/Data[[#This Row],[MA'[n*ln(n)']
30d]])</f>
        <v>9.9198931858826942</v>
      </c>
      <c r="AA1096" s="29">
        <f>LN(Data[[#This Row],[NVActual]]/Data[[#This Row],[MA'[n^1.5']]])</f>
        <v>5.6320636411263649</v>
      </c>
      <c r="AB1096" s="29">
        <f>LN(Data[[#This Row],[NVActual]]/Data[[#This Row],[Metcalfe
(n^2)]])</f>
        <v>-1.571575786036661</v>
      </c>
      <c r="AC1096" s="26">
        <f>1+Data[[#This Row],[MA'[NVMetcalfe calc']]]/((Data[[#This Row],[NVM_norm
(scaled)]]-Data[[#This Row],[NV_fund.]])/2)</f>
        <v>-41508846267.52491</v>
      </c>
    </row>
    <row r="1097" spans="1:29" x14ac:dyDescent="0.2">
      <c r="A1097" s="23">
        <v>43079</v>
      </c>
      <c r="B1097" s="24">
        <v>254580436171.61301</v>
      </c>
      <c r="C1097" s="24">
        <f t="shared" si="129"/>
        <v>163745488990.9567</v>
      </c>
      <c r="D1097" s="25">
        <f>LN(Data[[#This Row],[NVActual]])</f>
        <v>26.262882678686051</v>
      </c>
      <c r="E1097" s="26">
        <v>1073634</v>
      </c>
      <c r="F1097" s="40">
        <f>Data[[#This Row],[DAA 
(n)]]^2</f>
        <v>1152689965956</v>
      </c>
      <c r="G1097" s="41">
        <f t="shared" si="130"/>
        <v>982959524822.09998</v>
      </c>
      <c r="H1097" s="28">
        <f>LN(Data[[#This Row],[Metcalfe
(n^2)]])</f>
        <v>27.773119427697239</v>
      </c>
      <c r="I1097" s="42">
        <f t="shared" si="131"/>
        <v>27.564704835969735</v>
      </c>
      <c r="J1097" s="40">
        <f>Data[[#This Row],[DAA 
(n)]]*LN(Data[[#This Row],[DAA 
(n)]])</f>
        <v>14909082.651818149</v>
      </c>
      <c r="K1097" s="40">
        <f t="shared" si="132"/>
        <v>13535637.980193932</v>
      </c>
      <c r="L1097" s="29">
        <f>LN(Data[[#This Row],[MA'[n*ln(n)']
30d]])</f>
        <v>16.420836615508456</v>
      </c>
      <c r="M1097" s="43">
        <f t="shared" si="133"/>
        <v>16.305235918014258</v>
      </c>
      <c r="N1097" s="40">
        <f>Data[[#This Row],[DAA 
(n)]]^1.5</f>
        <v>1112459949.3506296</v>
      </c>
      <c r="O1097" s="40">
        <f t="shared" si="134"/>
        <v>979161140.12925351</v>
      </c>
      <c r="P1097" s="43">
        <f>LN(Data[[#This Row],[MA'[n^1.5']]])</f>
        <v>20.702206783609334</v>
      </c>
      <c r="Q1097" s="43">
        <f t="shared" si="135"/>
        <v>20.539114084338696</v>
      </c>
      <c r="R1097" s="30">
        <f>$O$1+$O$2*Data[[#This Row],[MA'[ln(n^2)']]]</f>
        <v>27.564704835969735</v>
      </c>
      <c r="S1097" s="30">
        <f>$Q$1+$Q$2*Data[[#This Row],[MA'[ln(n*ln(n))']]]</f>
        <v>23.423639264723523</v>
      </c>
      <c r="T1097" s="31">
        <f>$O$3*Data[[#This Row],[Metcalfe
(n^2)]]</f>
        <v>599398782297.12</v>
      </c>
      <c r="U1097" s="31">
        <f t="shared" si="136"/>
        <v>511138952907.49194</v>
      </c>
      <c r="V1097" s="30">
        <f>LN(Data[[#This Row],[MA'[NVA']
30d]]/Data[[#This Row],[MA'[NVMetcalfe calc']]])</f>
        <v>-1.1383281507481633</v>
      </c>
      <c r="W1097" s="30">
        <f>$Q$3+Data[[#This Row],[NVM
(scaled)]]/((Data[[#This Row],[Upper Bound]]-Data[[#This Row],[Lower Bound]])/2)</f>
        <v>4.0224522571085553E-2</v>
      </c>
      <c r="X1097" s="30">
        <f>(Data[[#This Row],[Upper Bound]]+Data[[#This Row],[Lower Bound]])/2</f>
        <v>25.494172050346627</v>
      </c>
      <c r="Y1097" s="32">
        <f>LN(Data[[#This Row],[NVActual]]/Data[[#This Row],[MA'[n^2']
30d]])</f>
        <v>-1.350951102404264</v>
      </c>
      <c r="Z1097" s="32">
        <f>LN(Data[[#This Row],[NVActual]]/Data[[#This Row],[MA'[n*ln(n)']
30d]])</f>
        <v>9.8420460631775928</v>
      </c>
      <c r="AA1097" s="32">
        <f>LN(Data[[#This Row],[NVActual]]/Data[[#This Row],[MA'[n^1.5']]])</f>
        <v>5.5606758950767148</v>
      </c>
      <c r="AB1097" s="32">
        <f>LN(Data[[#This Row],[NVActual]]/Data[[#This Row],[Metcalfe
(n^2)]])</f>
        <v>-1.5102367490111885</v>
      </c>
      <c r="AC1097" s="34">
        <f>1+Data[[#This Row],[MA'[NVMetcalfe calc']]]/((Data[[#This Row],[NVM_norm
(scaled)]]-Data[[#This Row],[NV_fund.]])/2)</f>
        <v>-40161861128.770401</v>
      </c>
    </row>
    <row r="1098" spans="1:29" x14ac:dyDescent="0.2">
      <c r="A1098" s="23">
        <v>43078</v>
      </c>
      <c r="B1098" s="24">
        <v>245728290653.01501</v>
      </c>
      <c r="C1098" s="24">
        <f t="shared" si="129"/>
        <v>158919088893.08899</v>
      </c>
      <c r="D1098" s="25">
        <f>LN(Data[[#This Row],[NVActual]])</f>
        <v>26.227492252918005</v>
      </c>
      <c r="E1098" s="26">
        <v>1182172</v>
      </c>
      <c r="F1098" s="40">
        <f>Data[[#This Row],[DAA 
(n)]]^2</f>
        <v>1397530637584</v>
      </c>
      <c r="G1098" s="41">
        <f t="shared" si="130"/>
        <v>965175811311.59998</v>
      </c>
      <c r="H1098" s="28">
        <f>LN(Data[[#This Row],[Metcalfe
(n^2)]])</f>
        <v>27.965727964872386</v>
      </c>
      <c r="I1098" s="42">
        <f t="shared" si="131"/>
        <v>27.543989506190982</v>
      </c>
      <c r="J1098" s="40">
        <f>Data[[#This Row],[DAA 
(n)]]*LN(Data[[#This Row],[DAA 
(n)]])</f>
        <v>16530150.27984456</v>
      </c>
      <c r="K1098" s="40">
        <f t="shared" si="132"/>
        <v>13394753.070178622</v>
      </c>
      <c r="L1098" s="29">
        <f>LN(Data[[#This Row],[MA'[n*ln(n)']
30d]])</f>
        <v>16.410373626313781</v>
      </c>
      <c r="M1098" s="43">
        <f t="shared" si="133"/>
        <v>16.299769968193118</v>
      </c>
      <c r="N1098" s="40">
        <f>Data[[#This Row],[DAA 
(n)]]^1.5</f>
        <v>1285348819.9294186</v>
      </c>
      <c r="O1098" s="40">
        <f t="shared" si="134"/>
        <v>965346157.25474715</v>
      </c>
      <c r="P1098" s="43">
        <f>LN(Data[[#This Row],[MA'[n^1.5']]])</f>
        <v>20.687997307162512</v>
      </c>
      <c r="Q1098" s="43">
        <f t="shared" si="135"/>
        <v>20.531331031262457</v>
      </c>
      <c r="R1098" s="30">
        <f>$O$1+$O$2*Data[[#This Row],[MA'[ln(n^2)']]]</f>
        <v>27.543989506190982</v>
      </c>
      <c r="S1098" s="30">
        <f>$Q$1+$Q$2*Data[[#This Row],[MA'[ln(n*ln(n))']]]</f>
        <v>23.414620447518644</v>
      </c>
      <c r="T1098" s="31">
        <f>$O$3*Data[[#This Row],[Metcalfe
(n^2)]]</f>
        <v>726715931543.68005</v>
      </c>
      <c r="U1098" s="31">
        <f t="shared" si="136"/>
        <v>501891421882.03192</v>
      </c>
      <c r="V1098" s="30">
        <f>LN(Data[[#This Row],[MA'[NVA']
30d]]/Data[[#This Row],[MA'[NVMetcalfe calc']]])</f>
        <v>-1.1499886074125603</v>
      </c>
      <c r="W1098" s="30">
        <f>$Q$3+Data[[#This Row],[NVM
(scaled)]]/((Data[[#This Row],[Upper Bound]]-Data[[#This Row],[Lower Bound]])/2)</f>
        <v>3.3019700553333031E-2</v>
      </c>
      <c r="X1098" s="30">
        <f>(Data[[#This Row],[Upper Bound]]+Data[[#This Row],[Lower Bound]])/2</f>
        <v>25.479304976854813</v>
      </c>
      <c r="Y1098" s="29">
        <f>LN(Data[[#This Row],[NVActual]]/Data[[#This Row],[MA'[n^2']
30d]])</f>
        <v>-1.3680838566608637</v>
      </c>
      <c r="Z1098" s="29">
        <f>LN(Data[[#This Row],[NVActual]]/Data[[#This Row],[MA'[n*ln(n)']
30d]])</f>
        <v>9.8171186266042216</v>
      </c>
      <c r="AA1098" s="29">
        <f>LN(Data[[#This Row],[NVActual]]/Data[[#This Row],[MA'[n^1.5']]])</f>
        <v>5.5394949457554921</v>
      </c>
      <c r="AB1098" s="29">
        <f>LN(Data[[#This Row],[NVActual]]/Data[[#This Row],[Metcalfe
(n^2)]])</f>
        <v>-1.7382357119543834</v>
      </c>
      <c r="AC1098" s="26">
        <f>1+Data[[#This Row],[MA'[NVMetcalfe calc']]]/((Data[[#This Row],[NVM_norm
(scaled)]]-Data[[#This Row],[NV_fund.]])/2)</f>
        <v>-39447126872.913589</v>
      </c>
    </row>
    <row r="1099" spans="1:29" x14ac:dyDescent="0.2">
      <c r="A1099" s="23">
        <v>43077</v>
      </c>
      <c r="B1099" s="24">
        <v>265998674903.47101</v>
      </c>
      <c r="C1099" s="24">
        <f t="shared" si="129"/>
        <v>154669723077.46741</v>
      </c>
      <c r="D1099" s="25">
        <f>LN(Data[[#This Row],[NVActual]])</f>
        <v>26.306757164149804</v>
      </c>
      <c r="E1099" s="26">
        <v>1126652</v>
      </c>
      <c r="F1099" s="40">
        <f>Data[[#This Row],[DAA 
(n)]]^2</f>
        <v>1269344729104</v>
      </c>
      <c r="G1099" s="41">
        <f t="shared" si="130"/>
        <v>948550152755.46667</v>
      </c>
      <c r="H1099" s="28">
        <f>LN(Data[[#This Row],[Metcalfe
(n^2)]])</f>
        <v>27.869521921909762</v>
      </c>
      <c r="I1099" s="42">
        <f t="shared" si="131"/>
        <v>27.52927466911564</v>
      </c>
      <c r="J1099" s="40">
        <f>Data[[#This Row],[DAA 
(n)]]*LN(Data[[#This Row],[DAA 
(n)]])</f>
        <v>15699626.306181738</v>
      </c>
      <c r="K1099" s="40">
        <f t="shared" si="132"/>
        <v>13278645.492063168</v>
      </c>
      <c r="L1099" s="29">
        <f>LN(Data[[#This Row],[MA'[n*ln(n)']
30d]])</f>
        <v>16.401667700731029</v>
      </c>
      <c r="M1099" s="43">
        <f t="shared" si="133"/>
        <v>16.294640762248999</v>
      </c>
      <c r="N1099" s="40">
        <f>Data[[#This Row],[DAA 
(n)]]^1.5</f>
        <v>1195871973.8059242</v>
      </c>
      <c r="O1099" s="40">
        <f t="shared" si="134"/>
        <v>953270089.21340585</v>
      </c>
      <c r="P1099" s="43">
        <f>LN(Data[[#This Row],[MA'[n^1.5']]])</f>
        <v>20.67540883092353</v>
      </c>
      <c r="Q1099" s="43">
        <f t="shared" si="135"/>
        <v>20.524005400832412</v>
      </c>
      <c r="R1099" s="30">
        <f>$O$1+$O$2*Data[[#This Row],[MA'[ln(n^2)']]]</f>
        <v>27.52927466911564</v>
      </c>
      <c r="S1099" s="30">
        <f>$Q$1+$Q$2*Data[[#This Row],[MA'[ln(n*ln(n))']]]</f>
        <v>23.406157257710849</v>
      </c>
      <c r="T1099" s="31">
        <f>$O$3*Data[[#This Row],[Metcalfe
(n^2)]]</f>
        <v>660059259134.08008</v>
      </c>
      <c r="U1099" s="31">
        <f t="shared" si="136"/>
        <v>493246079432.84265</v>
      </c>
      <c r="V1099" s="30">
        <f>LN(Data[[#This Row],[MA'[NVA']
30d]]/Data[[#This Row],[MA'[NVMetcalfe calc']]])</f>
        <v>-1.1597161717932818</v>
      </c>
      <c r="W1099" s="30">
        <f>$Q$3+Data[[#This Row],[NVM
(scaled)]]/((Data[[#This Row],[Upper Bound]]-Data[[#This Row],[Lower Bound]])/2)</f>
        <v>2.745663483390659E-2</v>
      </c>
      <c r="X1099" s="30">
        <f>(Data[[#This Row],[Upper Bound]]+Data[[#This Row],[Lower Bound]])/2</f>
        <v>25.467715963413244</v>
      </c>
      <c r="Y1099" s="32">
        <f>LN(Data[[#This Row],[NVActual]]/Data[[#This Row],[MA'[n^2']
30d]])</f>
        <v>-1.2714433366361764</v>
      </c>
      <c r="Z1099" s="32">
        <f>LN(Data[[#This Row],[NVActual]]/Data[[#This Row],[MA'[n*ln(n)']
30d]])</f>
        <v>9.9050894634187756</v>
      </c>
      <c r="AA1099" s="32">
        <f>LN(Data[[#This Row],[NVActual]]/Data[[#This Row],[MA'[n^1.5']]])</f>
        <v>5.6313483332262733</v>
      </c>
      <c r="AB1099" s="32">
        <f>LN(Data[[#This Row],[NVActual]]/Data[[#This Row],[Metcalfe
(n^2)]])</f>
        <v>-1.5627647577599582</v>
      </c>
      <c r="AC1099" s="34">
        <f>1+Data[[#This Row],[MA'[NVMetcalfe calc']]]/((Data[[#This Row],[NVM_norm
(scaled)]]-Data[[#This Row],[NV_fund.]])/2)</f>
        <v>-38776812221.093575</v>
      </c>
    </row>
    <row r="1100" spans="1:29" x14ac:dyDescent="0.2">
      <c r="A1100" s="23">
        <v>43076</v>
      </c>
      <c r="B1100" s="24">
        <v>277966590015.633</v>
      </c>
      <c r="C1100" s="24">
        <f t="shared" ref="C1100:C1163" si="137">AVERAGE(B1100:B1129)</f>
        <v>149940991383.8674</v>
      </c>
      <c r="D1100" s="25">
        <f>LN(Data[[#This Row],[NVActual]])</f>
        <v>26.350766763614995</v>
      </c>
      <c r="E1100" s="26">
        <v>1065803</v>
      </c>
      <c r="F1100" s="40">
        <f>Data[[#This Row],[DAA 
(n)]]^2</f>
        <v>1135936034809</v>
      </c>
      <c r="G1100" s="41">
        <f t="shared" ref="G1100:G1163" si="138">AVERAGE(F1100:F1129)</f>
        <v>931559978262.96667</v>
      </c>
      <c r="H1100" s="28">
        <f>LN(Data[[#This Row],[Metcalfe
(n^2)]])</f>
        <v>27.758478127255742</v>
      </c>
      <c r="I1100" s="42">
        <f t="shared" ref="I1100:I1163" si="139">AVERAGE(H1100:H1129)</f>
        <v>27.512160931989328</v>
      </c>
      <c r="J1100" s="40">
        <f>Data[[#This Row],[DAA 
(n)]]*LN(Data[[#This Row],[DAA 
(n)]])</f>
        <v>14792534.631731777</v>
      </c>
      <c r="K1100" s="40">
        <f t="shared" ref="K1100:K1163" si="140">AVERAGE(J1100:J1129)</f>
        <v>13152705.393420326</v>
      </c>
      <c r="L1100" s="29">
        <f>LN(Data[[#This Row],[MA'[n*ln(n)']
30d]])</f>
        <v>16.392138028767796</v>
      </c>
      <c r="M1100" s="43">
        <f t="shared" ref="M1100:M1163" si="141">AVERAGE(L1100:L1129)</f>
        <v>16.289638952044303</v>
      </c>
      <c r="N1100" s="40">
        <f>Data[[#This Row],[DAA 
(n)]]^1.5</f>
        <v>1100310880.482209</v>
      </c>
      <c r="O1100" s="40">
        <f t="shared" ref="O1100:O1163" si="142">AVERAGE(N1100:N1129)</f>
        <v>940530482.32625556</v>
      </c>
      <c r="P1100" s="43">
        <f>LN(Data[[#This Row],[MA'[n^1.5']]])</f>
        <v>20.661954616947028</v>
      </c>
      <c r="Q1100" s="43">
        <f t="shared" ref="Q1100:Q1163" si="143">AVERAGE(P1100:P1129)</f>
        <v>20.516866778994711</v>
      </c>
      <c r="R1100" s="30">
        <f>$O$1+$O$2*Data[[#This Row],[MA'[ln(n^2)']]]</f>
        <v>27.512160931989328</v>
      </c>
      <c r="S1100" s="30">
        <f>$Q$1+$Q$2*Data[[#This Row],[MA'[ln(n*ln(n))']]]</f>
        <v>23.397904270873099</v>
      </c>
      <c r="T1100" s="31">
        <f>$O$3*Data[[#This Row],[Metcalfe
(n^2)]]</f>
        <v>590686738100.68005</v>
      </c>
      <c r="U1100" s="31">
        <f t="shared" si="136"/>
        <v>484411188696.74261</v>
      </c>
      <c r="V1100" s="30">
        <f>LN(Data[[#This Row],[MA'[NVA']
30d]]/Data[[#This Row],[MA'[NVMetcalfe calc']]])</f>
        <v>-1.1726922835413232</v>
      </c>
      <c r="W1100" s="30">
        <f>$Q$3+Data[[#This Row],[NVM
(scaled)]]/((Data[[#This Row],[Upper Bound]]-Data[[#This Row],[Lower Bound]])/2)</f>
        <v>1.9937225538494863E-2</v>
      </c>
      <c r="X1100" s="30">
        <f>(Data[[#This Row],[Upper Bound]]+Data[[#This Row],[Lower Bound]])/2</f>
        <v>25.455032601431213</v>
      </c>
      <c r="Y1100" s="29">
        <f>LN(Data[[#This Row],[NVActual]]/Data[[#This Row],[MA'[n^2']
30d]])</f>
        <v>-1.2093596502029909</v>
      </c>
      <c r="Z1100" s="29">
        <f>LN(Data[[#This Row],[NVActual]]/Data[[#This Row],[MA'[n*ln(n)']
30d]])</f>
        <v>9.9586287348472009</v>
      </c>
      <c r="AA1100" s="29">
        <f>LN(Data[[#This Row],[NVActual]]/Data[[#This Row],[MA'[n^1.5']]])</f>
        <v>5.6888121466679689</v>
      </c>
      <c r="AB1100" s="29">
        <f>LN(Data[[#This Row],[NVActual]]/Data[[#This Row],[Metcalfe
(n^2)]])</f>
        <v>-1.4077113636407477</v>
      </c>
      <c r="AC1100" s="26">
        <f>1+Data[[#This Row],[MA'[NVMetcalfe calc']]]/((Data[[#This Row],[NVM_norm
(scaled)]]-Data[[#This Row],[NV_fund.]])/2)</f>
        <v>-38089984057.472656</v>
      </c>
    </row>
    <row r="1101" spans="1:29" x14ac:dyDescent="0.2">
      <c r="A1101" s="23">
        <v>43075</v>
      </c>
      <c r="B1101" s="24">
        <v>226903950535.422</v>
      </c>
      <c r="C1101" s="24">
        <f t="shared" si="137"/>
        <v>144624867278.66916</v>
      </c>
      <c r="D1101" s="25">
        <f>LN(Data[[#This Row],[NVActual]])</f>
        <v>26.147792639490387</v>
      </c>
      <c r="E1101" s="26">
        <v>1228561</v>
      </c>
      <c r="F1101" s="40">
        <f>Data[[#This Row],[DAA 
(n)]]^2</f>
        <v>1509362130721</v>
      </c>
      <c r="G1101" s="41">
        <f t="shared" si="138"/>
        <v>922966636900.03333</v>
      </c>
      <c r="H1101" s="28">
        <f>LN(Data[[#This Row],[Metcalfe
(n^2)]])</f>
        <v>28.042708247520608</v>
      </c>
      <c r="I1101" s="42">
        <f t="shared" si="139"/>
        <v>27.503580563794227</v>
      </c>
      <c r="J1101" s="40">
        <f>Data[[#This Row],[DAA 
(n)]]*LN(Data[[#This Row],[DAA 
(n)]])</f>
        <v>17226088.843641084</v>
      </c>
      <c r="K1101" s="40">
        <f t="shared" si="140"/>
        <v>13089136.696533343</v>
      </c>
      <c r="L1101" s="29">
        <f>LN(Data[[#This Row],[MA'[n*ln(n)']
30d]])</f>
        <v>16.387293184338645</v>
      </c>
      <c r="M1101" s="43">
        <f t="shared" si="141"/>
        <v>16.284849739074719</v>
      </c>
      <c r="N1101" s="40">
        <f>Data[[#This Row],[DAA 
(n)]]^1.5</f>
        <v>1361742798.2848763</v>
      </c>
      <c r="O1101" s="40">
        <f t="shared" si="142"/>
        <v>934091240.09807312</v>
      </c>
      <c r="P1101" s="43">
        <f>LN(Data[[#This Row],[MA'[n^1.5']]])</f>
        <v>20.655084678893179</v>
      </c>
      <c r="Q1101" s="43">
        <f t="shared" si="143"/>
        <v>20.510030439212709</v>
      </c>
      <c r="R1101" s="30">
        <f>$O$1+$O$2*Data[[#This Row],[MA'[ln(n^2)']]]</f>
        <v>27.503580563794227</v>
      </c>
      <c r="S1101" s="30">
        <f>$Q$1+$Q$2*Data[[#This Row],[MA'[ln(n*ln(n))']]]</f>
        <v>23.390002069473283</v>
      </c>
      <c r="T1101" s="31">
        <f>$O$3*Data[[#This Row],[Metcalfe
(n^2)]]</f>
        <v>784868307974.92004</v>
      </c>
      <c r="U1101" s="31">
        <f t="shared" si="136"/>
        <v>479942651188.01727</v>
      </c>
      <c r="V1101" s="30">
        <f>LN(Data[[#This Row],[MA'[NVA']
30d]]/Data[[#This Row],[MA'[NVMetcalfe calc']]])</f>
        <v>-1.1995233522518445</v>
      </c>
      <c r="W1101" s="30">
        <f>$Q$3+Data[[#This Row],[NVM
(scaled)]]/((Data[[#This Row],[Upper Bound]]-Data[[#This Row],[Lower Bound]])/2)</f>
        <v>6.7981216802535105E-3</v>
      </c>
      <c r="X1101" s="30">
        <f>(Data[[#This Row],[Upper Bound]]+Data[[#This Row],[Lower Bound]])/2</f>
        <v>25.446791316633757</v>
      </c>
      <c r="Y1101" s="32">
        <f>LN(Data[[#This Row],[NVActual]]/Data[[#This Row],[MA'[n^2']
30d]])</f>
        <v>-1.403066284935085</v>
      </c>
      <c r="Z1101" s="32">
        <f>LN(Data[[#This Row],[NVActual]]/Data[[#This Row],[MA'[n*ln(n)']
30d]])</f>
        <v>9.7604994551517414</v>
      </c>
      <c r="AA1101" s="32">
        <f>LN(Data[[#This Row],[NVActual]]/Data[[#This Row],[MA'[n^1.5']]])</f>
        <v>5.4927079605972109</v>
      </c>
      <c r="AB1101" s="32">
        <f>LN(Data[[#This Row],[NVActual]]/Data[[#This Row],[Metcalfe
(n^2)]])</f>
        <v>-1.894915608030219</v>
      </c>
      <c r="AC1101" s="34">
        <f>1+Data[[#This Row],[MA'[NVMetcalfe calc']]]/((Data[[#This Row],[NVM_norm
(scaled)]]-Data[[#This Row],[NV_fund.]])/2)</f>
        <v>-37731350594.111237</v>
      </c>
    </row>
    <row r="1102" spans="1:29" x14ac:dyDescent="0.2">
      <c r="A1102" s="23">
        <v>43074</v>
      </c>
      <c r="B1102" s="24">
        <v>194969883477.37399</v>
      </c>
      <c r="C1102" s="24">
        <f t="shared" si="137"/>
        <v>140935446364.45868</v>
      </c>
      <c r="D1102" s="25">
        <f>LN(Data[[#This Row],[NVActual]])</f>
        <v>25.996110939876726</v>
      </c>
      <c r="E1102" s="26">
        <v>1146460</v>
      </c>
      <c r="F1102" s="40">
        <f>Data[[#This Row],[DAA 
(n)]]^2</f>
        <v>1314370531600</v>
      </c>
      <c r="G1102" s="41">
        <f t="shared" si="138"/>
        <v>895717052679.33337</v>
      </c>
      <c r="H1102" s="28">
        <f>LN(Data[[#This Row],[Metcalfe
(n^2)]])</f>
        <v>27.904378983758985</v>
      </c>
      <c r="I1102" s="42">
        <f t="shared" si="139"/>
        <v>27.477579307816736</v>
      </c>
      <c r="J1102" s="40">
        <f>Data[[#This Row],[DAA 
(n)]]*LN(Data[[#This Row],[DAA 
(n)]])</f>
        <v>15995627.164860163</v>
      </c>
      <c r="K1102" s="40">
        <f t="shared" si="140"/>
        <v>12892880.680943966</v>
      </c>
      <c r="L1102" s="29">
        <f>LN(Data[[#This Row],[MA'[n*ln(n)']
30d]])</f>
        <v>16.372185831789068</v>
      </c>
      <c r="M1102" s="43">
        <f t="shared" si="141"/>
        <v>16.279881401779431</v>
      </c>
      <c r="N1102" s="40">
        <f>Data[[#This Row],[DAA 
(n)]]^1.5</f>
        <v>1227547652.7036059</v>
      </c>
      <c r="O1102" s="40">
        <f t="shared" si="142"/>
        <v>913986928.71757901</v>
      </c>
      <c r="P1102" s="43">
        <f>LN(Data[[#This Row],[MA'[n^1.5']]])</f>
        <v>20.633326828131892</v>
      </c>
      <c r="Q1102" s="43">
        <f t="shared" si="143"/>
        <v>20.502952256637762</v>
      </c>
      <c r="R1102" s="30">
        <f>$O$1+$O$2*Data[[#This Row],[MA'[ln(n^2)']]]</f>
        <v>27.477579307816736</v>
      </c>
      <c r="S1102" s="30">
        <f>$Q$1+$Q$2*Data[[#This Row],[MA'[ln(n*ln(n))']]]</f>
        <v>23.381804312936058</v>
      </c>
      <c r="T1102" s="31">
        <f>$O$3*Data[[#This Row],[Metcalfe
(n^2)]]</f>
        <v>683472676432</v>
      </c>
      <c r="U1102" s="31">
        <f t="shared" si="136"/>
        <v>465772867393.25323</v>
      </c>
      <c r="V1102" s="30">
        <f>LN(Data[[#This Row],[MA'[NVA']
30d]]/Data[[#This Row],[MA'[NVMetcalfe calc']]])</f>
        <v>-1.1953961479350255</v>
      </c>
      <c r="W1102" s="30">
        <f>$Q$3+Data[[#This Row],[NVM
(scaled)]]/((Data[[#This Row],[Upper Bound]]-Data[[#This Row],[Lower Bound]])/2)</f>
        <v>6.2784091268904829E-3</v>
      </c>
      <c r="X1102" s="30">
        <f>(Data[[#This Row],[Upper Bound]]+Data[[#This Row],[Lower Bound]])/2</f>
        <v>25.429691810376397</v>
      </c>
      <c r="Y1102" s="29">
        <f>LN(Data[[#This Row],[NVActual]]/Data[[#This Row],[MA'[n^2']
30d]])</f>
        <v>-1.52477947075225</v>
      </c>
      <c r="Z1102" s="29">
        <f>LN(Data[[#This Row],[NVActual]]/Data[[#This Row],[MA'[n*ln(n)']
30d]])</f>
        <v>9.6239251080876578</v>
      </c>
      <c r="AA1102" s="29">
        <f>LN(Data[[#This Row],[NVActual]]/Data[[#This Row],[MA'[n^1.5']]])</f>
        <v>5.3627841117448334</v>
      </c>
      <c r="AB1102" s="29">
        <f>LN(Data[[#This Row],[NVActual]]/Data[[#This Row],[Metcalfe
(n^2)]])</f>
        <v>-1.9082680438822588</v>
      </c>
      <c r="AC1102" s="26">
        <f>1+Data[[#This Row],[MA'[NVMetcalfe calc']]]/((Data[[#This Row],[NVM_norm
(scaled)]]-Data[[#This Row],[NV_fund.]])/2)</f>
        <v>-36641253479.963455</v>
      </c>
    </row>
    <row r="1103" spans="1:29" x14ac:dyDescent="0.2">
      <c r="A1103" s="23">
        <v>43073</v>
      </c>
      <c r="B1103" s="24">
        <v>192940509191.224</v>
      </c>
      <c r="C1103" s="24">
        <f t="shared" si="137"/>
        <v>138523101398.88376</v>
      </c>
      <c r="D1103" s="25">
        <f>LN(Data[[#This Row],[NVActual]])</f>
        <v>25.985647735802285</v>
      </c>
      <c r="E1103" s="26">
        <v>1155119</v>
      </c>
      <c r="F1103" s="40">
        <f>Data[[#This Row],[DAA 
(n)]]^2</f>
        <v>1334299904161</v>
      </c>
      <c r="G1103" s="41">
        <f t="shared" si="138"/>
        <v>873547468958.03333</v>
      </c>
      <c r="H1103" s="28">
        <f>LN(Data[[#This Row],[Metcalfe
(n^2)]])</f>
        <v>27.919427853867607</v>
      </c>
      <c r="I1103" s="42">
        <f t="shared" si="139"/>
        <v>27.45407115985207</v>
      </c>
      <c r="J1103" s="40">
        <f>Data[[#This Row],[DAA 
(n)]]*LN(Data[[#This Row],[DAA 
(n)]])</f>
        <v>16125130.791565849</v>
      </c>
      <c r="K1103" s="40">
        <f t="shared" si="140"/>
        <v>12724968.872659611</v>
      </c>
      <c r="L1103" s="29">
        <f>LN(Data[[#This Row],[MA'[n*ln(n)']
30d]])</f>
        <v>16.359076674241454</v>
      </c>
      <c r="M1103" s="43">
        <f t="shared" si="141"/>
        <v>16.275158061521452</v>
      </c>
      <c r="N1103" s="40">
        <f>Data[[#This Row],[DAA 
(n)]]^1.5</f>
        <v>1241481039.3214023</v>
      </c>
      <c r="O1103" s="40">
        <f t="shared" si="142"/>
        <v>897179066.06417465</v>
      </c>
      <c r="P1103" s="43">
        <f>LN(Data[[#This Row],[MA'[n^1.5']]])</f>
        <v>20.614766027819368</v>
      </c>
      <c r="Q1103" s="43">
        <f t="shared" si="143"/>
        <v>20.496255528842305</v>
      </c>
      <c r="R1103" s="30">
        <f>$O$1+$O$2*Data[[#This Row],[MA'[ln(n^2)']]]</f>
        <v>27.45407115985207</v>
      </c>
      <c r="S1103" s="30">
        <f>$Q$1+$Q$2*Data[[#This Row],[MA'[ln(n*ln(n))']]]</f>
        <v>23.374010801510394</v>
      </c>
      <c r="T1103" s="31">
        <f>$O$3*Data[[#This Row],[Metcalfe
(n^2)]]</f>
        <v>693835950163.71997</v>
      </c>
      <c r="U1103" s="31">
        <f t="shared" si="136"/>
        <v>454244683858.17737</v>
      </c>
      <c r="V1103" s="30">
        <f>LN(Data[[#This Row],[MA'[NVA']
30d]]/Data[[#This Row],[MA'[NVMetcalfe calc']]])</f>
        <v>-1.1875988952666048</v>
      </c>
      <c r="W1103" s="30">
        <f>$Q$3+Data[[#This Row],[NVM
(scaled)]]/((Data[[#This Row],[Upper Bound]]-Data[[#This Row],[Lower Bound]])/2)</f>
        <v>7.8522909159610688E-3</v>
      </c>
      <c r="X1103" s="30">
        <f>(Data[[#This Row],[Upper Bound]]+Data[[#This Row],[Lower Bound]])/2</f>
        <v>25.414040980681232</v>
      </c>
      <c r="Y1103" s="32">
        <f>LN(Data[[#This Row],[NVActual]]/Data[[#This Row],[MA'[n^2']
30d]])</f>
        <v>-1.5101805726395519</v>
      </c>
      <c r="Z1103" s="32">
        <f>LN(Data[[#This Row],[NVActual]]/Data[[#This Row],[MA'[n*ln(n)']
30d]])</f>
        <v>9.6265710615608313</v>
      </c>
      <c r="AA1103" s="32">
        <f>LN(Data[[#This Row],[NVActual]]/Data[[#This Row],[MA'[n^1.5']]])</f>
        <v>5.3708817079829174</v>
      </c>
      <c r="AB1103" s="32">
        <f>LN(Data[[#This Row],[NVActual]]/Data[[#This Row],[Metcalfe
(n^2)]])</f>
        <v>-1.9337801180653238</v>
      </c>
      <c r="AC1103" s="34">
        <f>1+Data[[#This Row],[MA'[NVMetcalfe calc']]]/((Data[[#This Row],[NVM_norm
(scaled)]]-Data[[#This Row],[NV_fund.]])/2)</f>
        <v>-35758585389.745132</v>
      </c>
    </row>
    <row r="1104" spans="1:29" x14ac:dyDescent="0.2">
      <c r="A1104" s="23">
        <v>43072</v>
      </c>
      <c r="B1104" s="24">
        <v>185901049915.81299</v>
      </c>
      <c r="C1104" s="24">
        <f t="shared" si="137"/>
        <v>136202863441.97328</v>
      </c>
      <c r="D1104" s="25">
        <f>LN(Data[[#This Row],[NVActual]])</f>
        <v>25.948480379402955</v>
      </c>
      <c r="E1104" s="26">
        <v>1008744</v>
      </c>
      <c r="F1104" s="40">
        <f>Data[[#This Row],[DAA 
(n)]]^2</f>
        <v>1017564457536</v>
      </c>
      <c r="G1104" s="41">
        <f t="shared" si="138"/>
        <v>850441915528.1333</v>
      </c>
      <c r="H1104" s="28">
        <f>LN(Data[[#This Row],[Metcalfe
(n^2)]])</f>
        <v>27.648433101186431</v>
      </c>
      <c r="I1104" s="42">
        <f t="shared" si="139"/>
        <v>27.429640339074378</v>
      </c>
      <c r="J1104" s="40">
        <f>Data[[#This Row],[DAA 
(n)]]*LN(Data[[#This Row],[DAA 
(n)]])</f>
        <v>13945095.500111602</v>
      </c>
      <c r="K1104" s="40">
        <f t="shared" si="140"/>
        <v>12550272.023419362</v>
      </c>
      <c r="L1104" s="29">
        <f>LN(Data[[#This Row],[MA'[n*ln(n)']
30d]])</f>
        <v>16.34525289848002</v>
      </c>
      <c r="M1104" s="43">
        <f t="shared" si="141"/>
        <v>16.270889968854458</v>
      </c>
      <c r="N1104" s="40">
        <f>Data[[#This Row],[DAA 
(n)]]^1.5</f>
        <v>1013144629.9283701</v>
      </c>
      <c r="O1104" s="40">
        <f t="shared" si="142"/>
        <v>879679426.24036479</v>
      </c>
      <c r="P1104" s="43">
        <f>LN(Data[[#This Row],[MA'[n^1.5']]])</f>
        <v>20.59506811070418</v>
      </c>
      <c r="Q1104" s="43">
        <f t="shared" si="143"/>
        <v>20.490202802946456</v>
      </c>
      <c r="R1104" s="30">
        <f>$O$1+$O$2*Data[[#This Row],[MA'[ln(n^2)']]]</f>
        <v>27.429640339074378</v>
      </c>
      <c r="S1104" s="30">
        <f>$Q$1+$Q$2*Data[[#This Row],[MA'[ln(n*ln(n))']]]</f>
        <v>23.366968448609853</v>
      </c>
      <c r="T1104" s="31">
        <f>$O$3*Data[[#This Row],[Metcalfe
(n^2)]]</f>
        <v>529133517918.72003</v>
      </c>
      <c r="U1104" s="31">
        <f t="shared" si="136"/>
        <v>442229796074.62933</v>
      </c>
      <c r="V1104" s="30">
        <f>LN(Data[[#This Row],[MA'[NVA']
30d]]/Data[[#This Row],[MA'[NVMetcalfe calc']]])</f>
        <v>-1.1776842303000783</v>
      </c>
      <c r="W1104" s="30">
        <f>$Q$3+Data[[#This Row],[NVM
(scaled)]]/((Data[[#This Row],[Upper Bound]]-Data[[#This Row],[Lower Bound]])/2)</f>
        <v>1.0241524763929588E-2</v>
      </c>
      <c r="X1104" s="30">
        <f>(Data[[#This Row],[Upper Bound]]+Data[[#This Row],[Lower Bound]])/2</f>
        <v>25.398304393842118</v>
      </c>
      <c r="Y1104" s="29">
        <f>LN(Data[[#This Row],[NVActual]]/Data[[#This Row],[MA'[n^2']
30d]])</f>
        <v>-1.5205415725476477</v>
      </c>
      <c r="Z1104" s="29">
        <f>LN(Data[[#This Row],[NVActual]]/Data[[#This Row],[MA'[n*ln(n)']
30d]])</f>
        <v>9.6032274809229339</v>
      </c>
      <c r="AA1104" s="29">
        <f>LN(Data[[#This Row],[NVActual]]/Data[[#This Row],[MA'[n^1.5']]])</f>
        <v>5.3534122686987757</v>
      </c>
      <c r="AB1104" s="29">
        <f>LN(Data[[#This Row],[NVActual]]/Data[[#This Row],[Metcalfe
(n^2)]])</f>
        <v>-1.6999527217834771</v>
      </c>
      <c r="AC1104" s="26">
        <f>1+Data[[#This Row],[MA'[NVMetcalfe calc']]]/((Data[[#This Row],[NVM_norm
(scaled)]]-Data[[#This Row],[NV_fund.]])/2)</f>
        <v>-34837616272.059608</v>
      </c>
    </row>
    <row r="1105" spans="1:29" x14ac:dyDescent="0.2">
      <c r="A1105" s="23">
        <v>43071</v>
      </c>
      <c r="B1105" s="24">
        <v>182302620332.26801</v>
      </c>
      <c r="C1105" s="24">
        <f t="shared" si="137"/>
        <v>133991753190.66753</v>
      </c>
      <c r="D1105" s="25">
        <f>LN(Data[[#This Row],[NVActual]])</f>
        <v>25.928933892264798</v>
      </c>
      <c r="E1105" s="26">
        <v>943132</v>
      </c>
      <c r="F1105" s="40">
        <f>Data[[#This Row],[DAA 
(n)]]^2</f>
        <v>889497969424</v>
      </c>
      <c r="G1105" s="41">
        <f t="shared" si="138"/>
        <v>838942611369.23328</v>
      </c>
      <c r="H1105" s="28">
        <f>LN(Data[[#This Row],[Metcalfe
(n^2)]])</f>
        <v>27.513923061221139</v>
      </c>
      <c r="I1105" s="42">
        <f t="shared" si="139"/>
        <v>27.415839063343121</v>
      </c>
      <c r="J1105" s="40">
        <f>Data[[#This Row],[DAA 
(n)]]*LN(Data[[#This Row],[DAA 
(n)]])</f>
        <v>12974630.642287808</v>
      </c>
      <c r="K1105" s="40">
        <f t="shared" si="140"/>
        <v>12457690.194192301</v>
      </c>
      <c r="L1105" s="29">
        <f>LN(Data[[#This Row],[MA'[n*ln(n)']
30d]])</f>
        <v>16.337848676465846</v>
      </c>
      <c r="M1105" s="43">
        <f t="shared" si="141"/>
        <v>16.266974481965516</v>
      </c>
      <c r="N1105" s="40">
        <f>Data[[#This Row],[DAA 
(n)]]^1.5</f>
        <v>915922485.20210242</v>
      </c>
      <c r="O1105" s="40">
        <f t="shared" si="142"/>
        <v>870664441.08918953</v>
      </c>
      <c r="P1105" s="43">
        <f>LN(Data[[#This Row],[MA'[n^1.5']]])</f>
        <v>20.584767203512943</v>
      </c>
      <c r="Q1105" s="43">
        <f t="shared" si="143"/>
        <v>20.484660749378406</v>
      </c>
      <c r="R1105" s="30">
        <f>$O$1+$O$2*Data[[#This Row],[MA'[ln(n^2)']]]</f>
        <v>27.415839063343121</v>
      </c>
      <c r="S1105" s="30">
        <f>$Q$1+$Q$2*Data[[#This Row],[MA'[ln(n*ln(n))']]]</f>
        <v>23.360507895243099</v>
      </c>
      <c r="T1105" s="31">
        <f>$O$3*Data[[#This Row],[Metcalfe
(n^2)]]</f>
        <v>462538944100.48004</v>
      </c>
      <c r="U1105" s="31">
        <f t="shared" si="136"/>
        <v>436250157912.0014</v>
      </c>
      <c r="V1105" s="30">
        <f>LN(Data[[#This Row],[MA'[NVA']
30d]]/Data[[#This Row],[MA'[NVMetcalfe calc']]])</f>
        <v>-1.1804375807886918</v>
      </c>
      <c r="W1105" s="30">
        <f>$Q$3+Data[[#This Row],[NVM
(scaled)]]/((Data[[#This Row],[Upper Bound]]-Data[[#This Row],[Lower Bound]])/2)</f>
        <v>7.8341882042926025E-3</v>
      </c>
      <c r="X1105" s="30">
        <f>(Data[[#This Row],[Upper Bound]]+Data[[#This Row],[Lower Bound]])/2</f>
        <v>25.388173479293108</v>
      </c>
      <c r="Y1105" s="32">
        <f>LN(Data[[#This Row],[NVActual]]/Data[[#This Row],[MA'[n^2']
30d]])</f>
        <v>-1.5264742475807827</v>
      </c>
      <c r="Z1105" s="32">
        <f>LN(Data[[#This Row],[NVActual]]/Data[[#This Row],[MA'[n*ln(n)']
30d]])</f>
        <v>9.5910852157989517</v>
      </c>
      <c r="AA1105" s="32">
        <f>LN(Data[[#This Row],[NVActual]]/Data[[#This Row],[MA'[n^1.5']]])</f>
        <v>5.3441666887518542</v>
      </c>
      <c r="AB1105" s="32">
        <f>LN(Data[[#This Row],[NVActual]]/Data[[#This Row],[Metcalfe
(n^2)]])</f>
        <v>-1.5849891689563418</v>
      </c>
      <c r="AC1105" s="34">
        <f>1+Data[[#This Row],[MA'[NVMetcalfe calc']]]/((Data[[#This Row],[NVM_norm
(scaled)]]-Data[[#This Row],[NV_fund.]])/2)</f>
        <v>-34377015444.587158</v>
      </c>
    </row>
    <row r="1106" spans="1:29" x14ac:dyDescent="0.2">
      <c r="A1106" s="23">
        <v>43070</v>
      </c>
      <c r="B1106" s="24">
        <v>180558380139.89099</v>
      </c>
      <c r="C1106" s="24">
        <f t="shared" si="137"/>
        <v>131822554616.99144</v>
      </c>
      <c r="D1106" s="25">
        <f>LN(Data[[#This Row],[NVActual]])</f>
        <v>25.919319998103369</v>
      </c>
      <c r="E1106" s="26">
        <v>1115596</v>
      </c>
      <c r="F1106" s="40">
        <f>Data[[#This Row],[DAA 
(n)]]^2</f>
        <v>1244554435216</v>
      </c>
      <c r="G1106" s="41">
        <f t="shared" si="138"/>
        <v>837315099119.23328</v>
      </c>
      <c r="H1106" s="28">
        <f>LN(Data[[#This Row],[Metcalfe
(n^2)]])</f>
        <v>27.849798698429044</v>
      </c>
      <c r="I1106" s="42">
        <f t="shared" si="139"/>
        <v>27.413957232134333</v>
      </c>
      <c r="J1106" s="40">
        <f>Data[[#This Row],[DAA 
(n)]]*LN(Data[[#This Row],[DAA 
(n)]])</f>
        <v>15534562.014386324</v>
      </c>
      <c r="K1106" s="40">
        <f t="shared" si="140"/>
        <v>12444790.14427183</v>
      </c>
      <c r="L1106" s="29">
        <f>LN(Data[[#This Row],[MA'[n*ln(n)']
30d]])</f>
        <v>16.336812630987723</v>
      </c>
      <c r="M1106" s="43">
        <f t="shared" si="141"/>
        <v>16.263066941984288</v>
      </c>
      <c r="N1106" s="40">
        <f>Data[[#This Row],[DAA 
(n)]]^1.5</f>
        <v>1178312331.1368821</v>
      </c>
      <c r="O1106" s="40">
        <f t="shared" si="142"/>
        <v>869398717.66777778</v>
      </c>
      <c r="P1106" s="43">
        <f>LN(Data[[#This Row],[MA'[n^1.5']]])</f>
        <v>20.583312401555581</v>
      </c>
      <c r="Q1106" s="43">
        <f t="shared" si="143"/>
        <v>20.479144115343782</v>
      </c>
      <c r="R1106" s="30">
        <f>$O$1+$O$2*Data[[#This Row],[MA'[ln(n^2)']]]</f>
        <v>27.413957232134333</v>
      </c>
      <c r="S1106" s="30">
        <f>$Q$1+$Q$2*Data[[#This Row],[MA'[ln(n*ln(n))']]]</f>
        <v>23.354060454274073</v>
      </c>
      <c r="T1106" s="31">
        <f>$O$3*Data[[#This Row],[Metcalfe
(n^2)]]</f>
        <v>647168306312.32007</v>
      </c>
      <c r="U1106" s="31">
        <f t="shared" si="136"/>
        <v>435403851542.00134</v>
      </c>
      <c r="V1106" s="30">
        <f>LN(Data[[#This Row],[MA'[NVA']
30d]]/Data[[#This Row],[MA'[NVMetcalfe calc']]])</f>
        <v>-1.1948172597240994</v>
      </c>
      <c r="W1106" s="30">
        <f>$Q$3+Data[[#This Row],[NVM
(scaled)]]/((Data[[#This Row],[Upper Bound]]-Data[[#This Row],[Lower Bound]])/2)</f>
        <v>1.4051045633630688E-3</v>
      </c>
      <c r="X1106" s="30">
        <f>(Data[[#This Row],[Upper Bound]]+Data[[#This Row],[Lower Bound]])/2</f>
        <v>25.384008843204203</v>
      </c>
      <c r="Y1106" s="29">
        <f>LN(Data[[#This Row],[NVActual]]/Data[[#This Row],[MA'[n^2']
30d]])</f>
        <v>-1.5341463009963308</v>
      </c>
      <c r="Z1106" s="29">
        <f>LN(Data[[#This Row],[NVActual]]/Data[[#This Row],[MA'[n*ln(n)']
30d]])</f>
        <v>9.5825073671156478</v>
      </c>
      <c r="AA1106" s="29">
        <f>LN(Data[[#This Row],[NVActual]]/Data[[#This Row],[MA'[n^1.5']]])</f>
        <v>5.3360075965477902</v>
      </c>
      <c r="AB1106" s="29">
        <f>LN(Data[[#This Row],[NVActual]]/Data[[#This Row],[Metcalfe
(n^2)]])</f>
        <v>-1.9304787003256734</v>
      </c>
      <c r="AC1106" s="26">
        <f>1+Data[[#This Row],[MA'[NVMetcalfe calc']]]/((Data[[#This Row],[NVM_norm
(scaled)]]-Data[[#This Row],[NV_fund.]])/2)</f>
        <v>-34307264614.187653</v>
      </c>
    </row>
    <row r="1107" spans="1:29" x14ac:dyDescent="0.2">
      <c r="A1107" s="23">
        <v>43069</v>
      </c>
      <c r="B1107" s="24">
        <v>166779940113.40201</v>
      </c>
      <c r="C1107" s="24">
        <f t="shared" si="137"/>
        <v>129528743936.21562</v>
      </c>
      <c r="D1107" s="25">
        <f>LN(Data[[#This Row],[NVActual]])</f>
        <v>25.839941056529771</v>
      </c>
      <c r="E1107" s="26">
        <v>1086490</v>
      </c>
      <c r="F1107" s="40">
        <f>Data[[#This Row],[DAA 
(n)]]^2</f>
        <v>1180460520100</v>
      </c>
      <c r="G1107" s="41">
        <f t="shared" si="138"/>
        <v>826644295603</v>
      </c>
      <c r="H1107" s="28">
        <f>LN(Data[[#This Row],[Metcalfe
(n^2)]])</f>
        <v>27.796925749541284</v>
      </c>
      <c r="I1107" s="42">
        <f t="shared" si="139"/>
        <v>27.404045393019594</v>
      </c>
      <c r="J1107" s="40">
        <f>Data[[#This Row],[DAA 
(n)]]*LN(Data[[#This Row],[DAA 
(n)]])</f>
        <v>15100540.928809555</v>
      </c>
      <c r="K1107" s="40">
        <f t="shared" si="140"/>
        <v>12368486.919347282</v>
      </c>
      <c r="L1107" s="29">
        <f>LN(Data[[#This Row],[MA'[n*ln(n)']
30d]])</f>
        <v>16.330662418321847</v>
      </c>
      <c r="M1107" s="43">
        <f t="shared" si="141"/>
        <v>16.259002870927358</v>
      </c>
      <c r="N1107" s="40">
        <f>Data[[#This Row],[DAA 
(n)]]^1.5</f>
        <v>1132501015.6655254</v>
      </c>
      <c r="O1107" s="40">
        <f t="shared" si="142"/>
        <v>861547298.31246734</v>
      </c>
      <c r="P1107" s="43">
        <f>LN(Data[[#This Row],[MA'[n^1.5']]])</f>
        <v>20.574240514703149</v>
      </c>
      <c r="Q1107" s="43">
        <f t="shared" si="143"/>
        <v>20.473404637451967</v>
      </c>
      <c r="R1107" s="30">
        <f>$O$1+$O$2*Data[[#This Row],[MA'[ln(n^2)']]]</f>
        <v>27.404045393019594</v>
      </c>
      <c r="S1107" s="30">
        <f>$Q$1+$Q$2*Data[[#This Row],[MA'[ln(n*ln(n))']]]</f>
        <v>23.347354737030138</v>
      </c>
      <c r="T1107" s="31">
        <f>$O$3*Data[[#This Row],[Metcalfe
(n^2)]]</f>
        <v>613839470452</v>
      </c>
      <c r="U1107" s="31">
        <f t="shared" si="136"/>
        <v>429855033713.56012</v>
      </c>
      <c r="V1107" s="30">
        <f>LN(Data[[#This Row],[MA'[NVA']
30d]]/Data[[#This Row],[MA'[NVMetcalfe calc']]])</f>
        <v>-1.1995452035401788</v>
      </c>
      <c r="W1107" s="30">
        <f>$Q$3+Data[[#This Row],[NVM
(scaled)]]/((Data[[#This Row],[Upper Bound]]-Data[[#This Row],[Lower Bound]])/2)</f>
        <v>-1.391015614722102E-3</v>
      </c>
      <c r="X1107" s="30">
        <f>(Data[[#This Row],[Upper Bound]]+Data[[#This Row],[Lower Bound]])/2</f>
        <v>25.375700065024866</v>
      </c>
      <c r="Y1107" s="32">
        <f>LN(Data[[#This Row],[NVActual]]/Data[[#This Row],[MA'[n^2']
30d]])</f>
        <v>-1.6006992687708193</v>
      </c>
      <c r="Z1107" s="32">
        <f>LN(Data[[#This Row],[NVActual]]/Data[[#This Row],[MA'[n*ln(n)']
30d]])</f>
        <v>9.5092786382079204</v>
      </c>
      <c r="AA1107" s="32">
        <f>LN(Data[[#This Row],[NVActual]]/Data[[#This Row],[MA'[n^1.5']]])</f>
        <v>5.2657005418266198</v>
      </c>
      <c r="AB1107" s="32">
        <f>LN(Data[[#This Row],[NVActual]]/Data[[#This Row],[Metcalfe
(n^2)]])</f>
        <v>-1.9569846930115147</v>
      </c>
      <c r="AC1107" s="34">
        <f>1+Data[[#This Row],[MA'[NVMetcalfe calc']]]/((Data[[#This Row],[NVM_norm
(scaled)]]-Data[[#This Row],[NV_fund.]])/2)</f>
        <v>-33877407960.978779</v>
      </c>
    </row>
    <row r="1108" spans="1:29" x14ac:dyDescent="0.2">
      <c r="A1108" s="23">
        <v>43068</v>
      </c>
      <c r="B1108" s="24">
        <v>162108361247.66</v>
      </c>
      <c r="C1108" s="24">
        <f t="shared" si="137"/>
        <v>127541277592.29623</v>
      </c>
      <c r="D1108" s="25">
        <f>LN(Data[[#This Row],[NVActual]])</f>
        <v>25.811530845157673</v>
      </c>
      <c r="E1108" s="26">
        <v>1132724</v>
      </c>
      <c r="F1108" s="40">
        <f>Data[[#This Row],[DAA 
(n)]]^2</f>
        <v>1283063660176</v>
      </c>
      <c r="G1108" s="41">
        <f t="shared" si="138"/>
        <v>810142671160.19995</v>
      </c>
      <c r="H1108" s="28">
        <f>LN(Data[[#This Row],[Metcalfe
(n^2)]])</f>
        <v>27.880271818550902</v>
      </c>
      <c r="I1108" s="42">
        <f t="shared" si="139"/>
        <v>27.385924056142471</v>
      </c>
      <c r="J1108" s="40">
        <f>Data[[#This Row],[DAA 
(n)]]*LN(Data[[#This Row],[DAA 
(n)]])</f>
        <v>15790326.507698126</v>
      </c>
      <c r="K1108" s="40">
        <f t="shared" si="140"/>
        <v>12241183.657901725</v>
      </c>
      <c r="L1108" s="29">
        <f>LN(Data[[#This Row],[MA'[n*ln(n)']
30d]])</f>
        <v>16.320316534449855</v>
      </c>
      <c r="M1108" s="43">
        <f t="shared" si="141"/>
        <v>16.254904516688597</v>
      </c>
      <c r="N1108" s="40">
        <f>Data[[#This Row],[DAA 
(n)]]^1.5</f>
        <v>1205552570.9852703</v>
      </c>
      <c r="O1108" s="40">
        <f t="shared" si="142"/>
        <v>848907016.36195505</v>
      </c>
      <c r="P1108" s="43">
        <f>LN(Data[[#This Row],[MA'[n^1.5']]])</f>
        <v>20.55946021691371</v>
      </c>
      <c r="Q1108" s="43">
        <f t="shared" si="143"/>
        <v>20.467621858467616</v>
      </c>
      <c r="R1108" s="30">
        <f>$O$1+$O$2*Data[[#This Row],[MA'[ln(n^2)']]]</f>
        <v>27.385924056142471</v>
      </c>
      <c r="S1108" s="30">
        <f>$Q$1+$Q$2*Data[[#This Row],[MA'[ln(n*ln(n))']]]</f>
        <v>23.340592452536185</v>
      </c>
      <c r="T1108" s="31">
        <f>$O$3*Data[[#This Row],[Metcalfe
(n^2)]]</f>
        <v>667193103291.52002</v>
      </c>
      <c r="U1108" s="31">
        <f t="shared" si="136"/>
        <v>421274189003.30408</v>
      </c>
      <c r="V1108" s="30">
        <f>LN(Data[[#This Row],[MA'[NVA']
30d]]/Data[[#This Row],[MA'[NVMetcalfe calc']]])</f>
        <v>-1.1948438439582525</v>
      </c>
      <c r="W1108" s="30">
        <f>$Q$3+Data[[#This Row],[NVM
(scaled)]]/((Data[[#This Row],[Upper Bound]]-Data[[#This Row],[Lower Bound]])/2)</f>
        <v>-7.2726838664438631E-4</v>
      </c>
      <c r="X1108" s="30">
        <f>(Data[[#This Row],[Upper Bound]]+Data[[#This Row],[Lower Bound]])/2</f>
        <v>25.363258254339328</v>
      </c>
      <c r="Y1108" s="29">
        <f>LN(Data[[#This Row],[NVActual]]/Data[[#This Row],[MA'[n^2']
30d]])</f>
        <v>-1.6089453611796944</v>
      </c>
      <c r="Z1108" s="29">
        <f>LN(Data[[#This Row],[NVActual]]/Data[[#This Row],[MA'[n*ln(n)']
30d]])</f>
        <v>9.4912143107078197</v>
      </c>
      <c r="AA1108" s="29">
        <f>LN(Data[[#This Row],[NVActual]]/Data[[#This Row],[MA'[n^1.5']]])</f>
        <v>5.252070628243966</v>
      </c>
      <c r="AB1108" s="29">
        <f>LN(Data[[#This Row],[NVActual]]/Data[[#This Row],[Metcalfe
(n^2)]])</f>
        <v>-2.0687409733932274</v>
      </c>
      <c r="AC1108" s="26">
        <f>1+Data[[#This Row],[MA'[NVMetcalfe calc']]]/((Data[[#This Row],[NVM_norm
(scaled)]]-Data[[#This Row],[NV_fund.]])/2)</f>
        <v>-33218295966.394009</v>
      </c>
    </row>
    <row r="1109" spans="1:29" x14ac:dyDescent="0.2">
      <c r="A1109" s="23">
        <v>43067</v>
      </c>
      <c r="B1109" s="24">
        <v>165241092939.04199</v>
      </c>
      <c r="C1109" s="24">
        <f t="shared" si="137"/>
        <v>125536182949.98378</v>
      </c>
      <c r="D1109" s="25">
        <f>LN(Data[[#This Row],[NVActual]])</f>
        <v>25.830671413705353</v>
      </c>
      <c r="E1109" s="26">
        <v>1025283</v>
      </c>
      <c r="F1109" s="40">
        <f>Data[[#This Row],[DAA 
(n)]]^2</f>
        <v>1051205230089</v>
      </c>
      <c r="G1109" s="41">
        <f t="shared" si="138"/>
        <v>794068809147.69995</v>
      </c>
      <c r="H1109" s="28">
        <f>LN(Data[[#This Row],[Metcalfe
(n^2)]])</f>
        <v>27.680958460015407</v>
      </c>
      <c r="I1109" s="42">
        <f t="shared" si="139"/>
        <v>27.370212887298347</v>
      </c>
      <c r="J1109" s="40">
        <f>Data[[#This Row],[DAA 
(n)]]*LN(Data[[#This Row],[DAA 
(n)]])</f>
        <v>14190408.066379989</v>
      </c>
      <c r="K1109" s="40">
        <f t="shared" si="140"/>
        <v>12123644.189468447</v>
      </c>
      <c r="L1109" s="29">
        <f>LN(Data[[#This Row],[MA'[n*ln(n)']
30d]])</f>
        <v>16.310668169110279</v>
      </c>
      <c r="M1109" s="43">
        <f t="shared" si="141"/>
        <v>16.250856575916945</v>
      </c>
      <c r="N1109" s="40">
        <f>Data[[#This Row],[DAA 
(n)]]^1.5</f>
        <v>1038163210.6375866</v>
      </c>
      <c r="O1109" s="40">
        <f t="shared" si="142"/>
        <v>836940905.69875228</v>
      </c>
      <c r="P1109" s="43">
        <f>LN(Data[[#This Row],[MA'[n^1.5']]])</f>
        <v>20.545264023450823</v>
      </c>
      <c r="Q1109" s="43">
        <f t="shared" si="143"/>
        <v>20.461938814554014</v>
      </c>
      <c r="R1109" s="30">
        <f>$O$1+$O$2*Data[[#This Row],[MA'[ln(n^2)']]]</f>
        <v>27.370212887298347</v>
      </c>
      <c r="S1109" s="30">
        <f>$Q$1+$Q$2*Data[[#This Row],[MA'[ln(n*ln(n))']]]</f>
        <v>23.333913350262957</v>
      </c>
      <c r="T1109" s="31">
        <f>$O$3*Data[[#This Row],[Metcalfe
(n^2)]]</f>
        <v>546626719646.28003</v>
      </c>
      <c r="U1109" s="31">
        <f t="shared" si="136"/>
        <v>412915780756.80402</v>
      </c>
      <c r="V1109" s="30">
        <f>LN(Data[[#This Row],[MA'[NVA']
30d]]/Data[[#This Row],[MA'[NVMetcalfe calc']]])</f>
        <v>-1.1906496241038478</v>
      </c>
      <c r="W1109" s="30">
        <f>$Q$3+Data[[#This Row],[NVM
(scaled)]]/((Data[[#This Row],[Upper Bound]]-Data[[#This Row],[Lower Bound]])/2)</f>
        <v>2.9105531466733225E-5</v>
      </c>
      <c r="X1109" s="30">
        <f>(Data[[#This Row],[Upper Bound]]+Data[[#This Row],[Lower Bound]])/2</f>
        <v>25.352063118780652</v>
      </c>
      <c r="Y1109" s="32">
        <f>LN(Data[[#This Row],[NVActual]]/Data[[#This Row],[MA'[n^2']
30d]])</f>
        <v>-1.5697645421284012</v>
      </c>
      <c r="Z1109" s="32">
        <f>LN(Data[[#This Row],[NVActual]]/Data[[#This Row],[MA'[n*ln(n)']
30d]])</f>
        <v>9.5200032445950722</v>
      </c>
      <c r="AA1109" s="32">
        <f>LN(Data[[#This Row],[NVActual]]/Data[[#This Row],[MA'[n^1.5']]])</f>
        <v>5.2854073902545284</v>
      </c>
      <c r="AB1109" s="32">
        <f>LN(Data[[#This Row],[NVActual]]/Data[[#This Row],[Metcalfe
(n^2)]])</f>
        <v>-1.8502870463100556</v>
      </c>
      <c r="AC1109" s="34">
        <f>1+Data[[#This Row],[MA'[NVMetcalfe calc']]]/((Data[[#This Row],[NVM_norm
(scaled)]]-Data[[#This Row],[NV_fund.]])/2)</f>
        <v>-32574568220.312008</v>
      </c>
    </row>
    <row r="1110" spans="1:29" x14ac:dyDescent="0.2">
      <c r="A1110" s="23">
        <v>43066</v>
      </c>
      <c r="B1110" s="24">
        <v>162404793331.69901</v>
      </c>
      <c r="C1110" s="24">
        <f t="shared" si="137"/>
        <v>123463126394.18135</v>
      </c>
      <c r="D1110" s="25">
        <f>LN(Data[[#This Row],[NVActual]])</f>
        <v>25.81335777982769</v>
      </c>
      <c r="E1110" s="26">
        <v>1061044</v>
      </c>
      <c r="F1110" s="40">
        <f>Data[[#This Row],[DAA 
(n)]]^2</f>
        <v>1125814369936</v>
      </c>
      <c r="G1110" s="41">
        <f t="shared" si="138"/>
        <v>786331941867.43335</v>
      </c>
      <c r="H1110" s="28">
        <f>LN(Data[[#This Row],[Metcalfe
(n^2)]])</f>
        <v>27.749527774094556</v>
      </c>
      <c r="I1110" s="42">
        <f t="shared" si="139"/>
        <v>27.361896640332716</v>
      </c>
      <c r="J1110" s="40">
        <f>Data[[#This Row],[DAA 
(n)]]*LN(Data[[#This Row],[DAA 
(n)]])</f>
        <v>14721734.973768191</v>
      </c>
      <c r="K1110" s="40">
        <f t="shared" si="140"/>
        <v>12064407.353780953</v>
      </c>
      <c r="L1110" s="29">
        <f>LN(Data[[#This Row],[MA'[n*ln(n)']
30d]])</f>
        <v>16.305770134722557</v>
      </c>
      <c r="M1110" s="43">
        <f t="shared" si="141"/>
        <v>16.246735873969044</v>
      </c>
      <c r="N1110" s="40">
        <f>Data[[#This Row],[DAA 
(n)]]^1.5</f>
        <v>1092949487.5493429</v>
      </c>
      <c r="O1110" s="40">
        <f t="shared" si="142"/>
        <v>831035414.42733788</v>
      </c>
      <c r="P1110" s="43">
        <f>LN(Data[[#This Row],[MA'[n^1.5']]])</f>
        <v>20.538182968551055</v>
      </c>
      <c r="Q1110" s="43">
        <f t="shared" si="143"/>
        <v>20.456190149749578</v>
      </c>
      <c r="R1110" s="30">
        <f>$O$1+$O$2*Data[[#This Row],[MA'[ln(n^2)']]]</f>
        <v>27.361896640332716</v>
      </c>
      <c r="S1110" s="30">
        <f>$Q$1+$Q$2*Data[[#This Row],[MA'[ln(n*ln(n))']]]</f>
        <v>23.327114192048921</v>
      </c>
      <c r="T1110" s="31">
        <f>$O$3*Data[[#This Row],[Metcalfe
(n^2)]]</f>
        <v>585423472366.71997</v>
      </c>
      <c r="U1110" s="31">
        <f t="shared" si="136"/>
        <v>408892609771.06537</v>
      </c>
      <c r="V1110" s="30">
        <f>LN(Data[[#This Row],[MA'[NVA']
30d]]/Data[[#This Row],[MA'[NVMetcalfe calc']]])</f>
        <v>-1.1975100139893442</v>
      </c>
      <c r="W1110" s="30">
        <f>$Q$3+Data[[#This Row],[NVM
(scaled)]]/((Data[[#This Row],[Upper Bound]]-Data[[#This Row],[Lower Bound]])/2)</f>
        <v>-3.5933494995290527E-3</v>
      </c>
      <c r="X1110" s="30">
        <f>(Data[[#This Row],[Upper Bound]]+Data[[#This Row],[Lower Bound]])/2</f>
        <v>25.34450541619082</v>
      </c>
      <c r="Y1110" s="29">
        <f>LN(Data[[#This Row],[NVActual]]/Data[[#This Row],[MA'[n^2']
30d]])</f>
        <v>-1.5772870782943196</v>
      </c>
      <c r="Z1110" s="29">
        <f>LN(Data[[#This Row],[NVActual]]/Data[[#This Row],[MA'[n*ln(n)']
30d]])</f>
        <v>9.5075876451051329</v>
      </c>
      <c r="AA1110" s="29">
        <f>LN(Data[[#This Row],[NVActual]]/Data[[#This Row],[MA'[n^1.5']]])</f>
        <v>5.2751748112766368</v>
      </c>
      <c r="AB1110" s="29">
        <f>LN(Data[[#This Row],[NVActual]]/Data[[#This Row],[Metcalfe
(n^2)]])</f>
        <v>-1.936169994266864</v>
      </c>
      <c r="AC1110" s="26">
        <f>1+Data[[#This Row],[MA'[NVMetcalfe calc']]]/((Data[[#This Row],[NVM_norm
(scaled)]]-Data[[#This Row],[NV_fund.]])/2)</f>
        <v>-32262191617.451294</v>
      </c>
    </row>
    <row r="1111" spans="1:29" x14ac:dyDescent="0.2">
      <c r="A1111" s="23">
        <v>43065</v>
      </c>
      <c r="B1111" s="24">
        <v>155348730723.586</v>
      </c>
      <c r="C1111" s="24">
        <f t="shared" si="137"/>
        <v>121233848981.44748</v>
      </c>
      <c r="D1111" s="25">
        <f>LN(Data[[#This Row],[NVActual]])</f>
        <v>25.768938302321359</v>
      </c>
      <c r="E1111" s="26">
        <v>941512</v>
      </c>
      <c r="F1111" s="40">
        <f>Data[[#This Row],[DAA 
(n)]]^2</f>
        <v>886444846144</v>
      </c>
      <c r="G1111" s="41">
        <f t="shared" si="138"/>
        <v>759080696920.53333</v>
      </c>
      <c r="H1111" s="28">
        <f>LN(Data[[#This Row],[Metcalfe
(n^2)]])</f>
        <v>27.510484745233626</v>
      </c>
      <c r="I1111" s="42">
        <f t="shared" si="139"/>
        <v>27.318721202403985</v>
      </c>
      <c r="J1111" s="40">
        <f>Data[[#This Row],[DAA 
(n)]]*LN(Data[[#This Row],[DAA 
(n)]])</f>
        <v>12950725.7567272</v>
      </c>
      <c r="K1111" s="40">
        <f t="shared" si="140"/>
        <v>11818484.887841702</v>
      </c>
      <c r="L1111" s="29">
        <f>LN(Data[[#This Row],[MA'[n*ln(n)']
30d]])</f>
        <v>16.285175379648511</v>
      </c>
      <c r="M1111" s="43">
        <f t="shared" si="141"/>
        <v>16.242529081415885</v>
      </c>
      <c r="N1111" s="40">
        <f>Data[[#This Row],[DAA 
(n)]]^1.5</f>
        <v>913563604.7822448</v>
      </c>
      <c r="O1111" s="40">
        <f t="shared" si="142"/>
        <v>808394410.86028254</v>
      </c>
      <c r="P1111" s="43">
        <f>LN(Data[[#This Row],[MA'[n^1.5']]])</f>
        <v>20.510560629640402</v>
      </c>
      <c r="Q1111" s="43">
        <f t="shared" si="143"/>
        <v>20.450324037538035</v>
      </c>
      <c r="R1111" s="30">
        <f>$O$1+$O$2*Data[[#This Row],[MA'[ln(n^2)']]]</f>
        <v>27.318721202403985</v>
      </c>
      <c r="S1111" s="30">
        <f>$Q$1+$Q$2*Data[[#This Row],[MA'[ln(n*ln(n))']]]</f>
        <v>23.320172984336207</v>
      </c>
      <c r="T1111" s="31">
        <f>$O$3*Data[[#This Row],[Metcalfe
(n^2)]]</f>
        <v>460951319994.88</v>
      </c>
      <c r="U1111" s="31">
        <f t="shared" si="136"/>
        <v>394721962398.67737</v>
      </c>
      <c r="V1111" s="30">
        <f>LN(Data[[#This Row],[MA'[NVA']
30d]]/Data[[#This Row],[MA'[NVMetcalfe calc']]])</f>
        <v>-1.1804603077224001</v>
      </c>
      <c r="W1111" s="30">
        <f>$Q$3+Data[[#This Row],[NVM
(scaled)]]/((Data[[#This Row],[Upper Bound]]-Data[[#This Row],[Lower Bound]])/2)</f>
        <v>-4.4445300841455815E-4</v>
      </c>
      <c r="X1111" s="30">
        <f>(Data[[#This Row],[Upper Bound]]+Data[[#This Row],[Lower Bound]])/2</f>
        <v>25.319447093370094</v>
      </c>
      <c r="Y1111" s="32">
        <f>LN(Data[[#This Row],[NVActual]]/Data[[#This Row],[MA'[n^2']
30d]])</f>
        <v>-1.5864356264225095</v>
      </c>
      <c r="Z1111" s="32">
        <f>LN(Data[[#This Row],[NVActual]]/Data[[#This Row],[MA'[n*ln(n)']
30d]])</f>
        <v>9.483762922672847</v>
      </c>
      <c r="AA1111" s="32">
        <f>LN(Data[[#This Row],[NVActual]]/Data[[#This Row],[MA'[n^1.5']]])</f>
        <v>5.2583776726809575</v>
      </c>
      <c r="AB1111" s="32">
        <f>LN(Data[[#This Row],[NVActual]]/Data[[#This Row],[Metcalfe
(n^2)]])</f>
        <v>-1.7415464429122671</v>
      </c>
      <c r="AC1111" s="34">
        <f>1+Data[[#This Row],[MA'[NVMetcalfe calc']]]/((Data[[#This Row],[NVM_norm
(scaled)]]-Data[[#This Row],[NV_fund.]])/2)</f>
        <v>-31178803563.435825</v>
      </c>
    </row>
    <row r="1112" spans="1:29" x14ac:dyDescent="0.2">
      <c r="A1112" s="23">
        <v>43064</v>
      </c>
      <c r="B1112" s="24">
        <v>146054597150.55301</v>
      </c>
      <c r="C1112" s="24">
        <f t="shared" si="137"/>
        <v>119250122461.67924</v>
      </c>
      <c r="D1112" s="25">
        <f>LN(Data[[#This Row],[NVActual]])</f>
        <v>25.707246341837699</v>
      </c>
      <c r="E1112" s="26">
        <v>922777</v>
      </c>
      <c r="F1112" s="40">
        <f>Data[[#This Row],[DAA 
(n)]]^2</f>
        <v>851517391729</v>
      </c>
      <c r="G1112" s="41">
        <f t="shared" si="138"/>
        <v>744439641635.73328</v>
      </c>
      <c r="H1112" s="28">
        <f>LN(Data[[#This Row],[Metcalfe
(n^2)]])</f>
        <v>27.470285761654427</v>
      </c>
      <c r="I1112" s="42">
        <f t="shared" si="139"/>
        <v>27.295915085816834</v>
      </c>
      <c r="J1112" s="40">
        <f>Data[[#This Row],[DAA 
(n)]]*LN(Data[[#This Row],[DAA 
(n)]])</f>
        <v>12674473.942141093</v>
      </c>
      <c r="K1112" s="40">
        <f t="shared" si="140"/>
        <v>11685791.040889677</v>
      </c>
      <c r="L1112" s="29">
        <f>LN(Data[[#This Row],[MA'[n*ln(n)']
30d]])</f>
        <v>16.273884220787384</v>
      </c>
      <c r="M1112" s="43">
        <f t="shared" si="141"/>
        <v>16.239306173320568</v>
      </c>
      <c r="N1112" s="40">
        <f>Data[[#This Row],[DAA 
(n)]]^1.5</f>
        <v>886431421.02901077</v>
      </c>
      <c r="O1112" s="40">
        <f t="shared" si="142"/>
        <v>796171368.42105722</v>
      </c>
      <c r="P1112" s="43">
        <f>LN(Data[[#This Row],[MA'[n^1.5']]])</f>
        <v>20.495325007598872</v>
      </c>
      <c r="Q1112" s="43">
        <f t="shared" si="143"/>
        <v>20.445760562422965</v>
      </c>
      <c r="R1112" s="30">
        <f>$O$1+$O$2*Data[[#This Row],[MA'[ln(n^2)']]]</f>
        <v>27.295915085816834</v>
      </c>
      <c r="S1112" s="30">
        <f>$Q$1+$Q$2*Data[[#This Row],[MA'[ln(n*ln(n))']]]</f>
        <v>23.314855185978935</v>
      </c>
      <c r="T1112" s="31">
        <f>$O$3*Data[[#This Row],[Metcalfe
(n^2)]]</f>
        <v>442789043699.08002</v>
      </c>
      <c r="U1112" s="31">
        <f t="shared" si="136"/>
        <v>387108613650.58136</v>
      </c>
      <c r="V1112" s="30">
        <f>LN(Data[[#This Row],[MA'[NVA']
30d]]/Data[[#This Row],[MA'[NVMetcalfe calc']]])</f>
        <v>-1.1774821523810293</v>
      </c>
      <c r="W1112" s="30">
        <f>$Q$3+Data[[#This Row],[NVM
(scaled)]]/((Data[[#This Row],[Upper Bound]]-Data[[#This Row],[Lower Bound]])/2)</f>
        <v>-1.5420425746290878E-3</v>
      </c>
      <c r="X1112" s="30">
        <f>(Data[[#This Row],[Upper Bound]]+Data[[#This Row],[Lower Bound]])/2</f>
        <v>25.305385135897886</v>
      </c>
      <c r="Y1112" s="29">
        <f>LN(Data[[#This Row],[NVActual]]/Data[[#This Row],[MA'[n^2']
30d]])</f>
        <v>-1.6286512715966501</v>
      </c>
      <c r="Z1112" s="29">
        <f>LN(Data[[#This Row],[NVActual]]/Data[[#This Row],[MA'[n*ln(n)']
30d]])</f>
        <v>9.4333621210503154</v>
      </c>
      <c r="AA1112" s="29">
        <f>LN(Data[[#This Row],[NVActual]]/Data[[#This Row],[MA'[n^1.5']]])</f>
        <v>5.2119213342388262</v>
      </c>
      <c r="AB1112" s="29">
        <f>LN(Data[[#This Row],[NVActual]]/Data[[#This Row],[Metcalfe
(n^2)]])</f>
        <v>-1.7630394198167301</v>
      </c>
      <c r="AC1112" s="26">
        <f>1+Data[[#This Row],[MA'[NVMetcalfe calc']]]/((Data[[#This Row],[NVM_norm
(scaled)]]-Data[[#This Row],[NV_fund.]])/2)</f>
        <v>-30593094997.896393</v>
      </c>
    </row>
    <row r="1113" spans="1:29" x14ac:dyDescent="0.2">
      <c r="A1113" s="23">
        <v>43063</v>
      </c>
      <c r="B1113" s="24">
        <v>137197721093.746</v>
      </c>
      <c r="C1113" s="24">
        <f t="shared" si="137"/>
        <v>117655511268.66975</v>
      </c>
      <c r="D1113" s="25">
        <f>LN(Data[[#This Row],[NVActual]])</f>
        <v>25.644688941996353</v>
      </c>
      <c r="E1113" s="26">
        <v>905792</v>
      </c>
      <c r="F1113" s="40">
        <f>Data[[#This Row],[DAA 
(n)]]^2</f>
        <v>820459147264</v>
      </c>
      <c r="G1113" s="41">
        <f t="shared" si="138"/>
        <v>734415925863.73328</v>
      </c>
      <c r="H1113" s="28">
        <f>LN(Data[[#This Row],[Metcalfe
(n^2)]])</f>
        <v>27.43312995618702</v>
      </c>
      <c r="I1113" s="42">
        <f t="shared" si="139"/>
        <v>27.28139383873328</v>
      </c>
      <c r="J1113" s="40">
        <f>Data[[#This Row],[DAA 
(n)]]*LN(Data[[#This Row],[DAA 
(n)]])</f>
        <v>12424354.824637277</v>
      </c>
      <c r="K1113" s="40">
        <f t="shared" si="140"/>
        <v>11597710.504864117</v>
      </c>
      <c r="L1113" s="29">
        <f>LN(Data[[#This Row],[MA'[n*ln(n)']
30d]])</f>
        <v>16.266318266326184</v>
      </c>
      <c r="M1113" s="43">
        <f t="shared" si="141"/>
        <v>16.236509907219009</v>
      </c>
      <c r="N1113" s="40">
        <f>Data[[#This Row],[DAA 
(n)]]^1.5</f>
        <v>862070375.27022874</v>
      </c>
      <c r="O1113" s="40">
        <f t="shared" si="142"/>
        <v>787935825.47755051</v>
      </c>
      <c r="P1113" s="43">
        <f>LN(Data[[#This Row],[MA'[n^1.5']]])</f>
        <v>20.484927204756456</v>
      </c>
      <c r="Q1113" s="43">
        <f t="shared" si="143"/>
        <v>20.441770739391618</v>
      </c>
      <c r="R1113" s="30">
        <f>$O$1+$O$2*Data[[#This Row],[MA'[ln(n^2)']]]</f>
        <v>27.28139383873328</v>
      </c>
      <c r="S1113" s="30">
        <f>$Q$1+$Q$2*Data[[#This Row],[MA'[ln(n*ln(n))']]]</f>
        <v>23.310241346911361</v>
      </c>
      <c r="T1113" s="31">
        <f>$O$3*Data[[#This Row],[Metcalfe
(n^2)]]</f>
        <v>426638756577.28003</v>
      </c>
      <c r="U1113" s="31">
        <f t="shared" si="136"/>
        <v>381896281449.14136</v>
      </c>
      <c r="V1113" s="30">
        <f>LN(Data[[#This Row],[MA'[NVA']
30d]]/Data[[#This Row],[MA'[NVMetcalfe calc']]])</f>
        <v>-1.1773880985200136</v>
      </c>
      <c r="W1113" s="30">
        <f>$Q$3+Data[[#This Row],[NVM
(scaled)]]/((Data[[#This Row],[Upper Bound]]-Data[[#This Row],[Lower Bound]])/2)</f>
        <v>-2.9704794488220054E-3</v>
      </c>
      <c r="X1113" s="30">
        <f>(Data[[#This Row],[Upper Bound]]+Data[[#This Row],[Lower Bound]])/2</f>
        <v>25.295817592822321</v>
      </c>
      <c r="Y1113" s="32">
        <f>LN(Data[[#This Row],[NVActual]]/Data[[#This Row],[MA'[n^2']
30d]])</f>
        <v>-1.6776524195655083</v>
      </c>
      <c r="Z1113" s="32">
        <f>LN(Data[[#This Row],[NVActual]]/Data[[#This Row],[MA'[n*ln(n)']
30d]])</f>
        <v>9.3783706756701708</v>
      </c>
      <c r="AA1113" s="32">
        <f>LN(Data[[#This Row],[NVActual]]/Data[[#This Row],[MA'[n^1.5']]])</f>
        <v>5.1597617372398989</v>
      </c>
      <c r="AB1113" s="32">
        <f>LN(Data[[#This Row],[NVActual]]/Data[[#This Row],[Metcalfe
(n^2)]])</f>
        <v>-1.788441014190667</v>
      </c>
      <c r="AC1113" s="34">
        <f>1+Data[[#This Row],[MA'[NVMetcalfe calc']]]/((Data[[#This Row],[NVM_norm
(scaled)]]-Data[[#This Row],[NV_fund.]])/2)</f>
        <v>-30190875574.397274</v>
      </c>
    </row>
    <row r="1114" spans="1:29" x14ac:dyDescent="0.2">
      <c r="A1114" s="23">
        <v>43062</v>
      </c>
      <c r="B1114" s="24">
        <v>134432254546.97</v>
      </c>
      <c r="C1114" s="24">
        <f t="shared" si="137"/>
        <v>116257036120.29353</v>
      </c>
      <c r="D1114" s="25">
        <f>LN(Data[[#This Row],[NVActual]])</f>
        <v>25.624326225431428</v>
      </c>
      <c r="E1114" s="26">
        <v>959240</v>
      </c>
      <c r="F1114" s="40">
        <f>Data[[#This Row],[DAA 
(n)]]^2</f>
        <v>920141377600</v>
      </c>
      <c r="G1114" s="41">
        <f t="shared" si="138"/>
        <v>734745169887.73328</v>
      </c>
      <c r="H1114" s="28">
        <f>LN(Data[[#This Row],[Metcalfe
(n^2)]])</f>
        <v>27.547793166487619</v>
      </c>
      <c r="I1114" s="42">
        <f t="shared" si="139"/>
        <v>27.281792734817213</v>
      </c>
      <c r="J1114" s="40">
        <f>Data[[#This Row],[DAA 
(n)]]*LN(Data[[#This Row],[DAA 
(n)]])</f>
        <v>13212472.558510792</v>
      </c>
      <c r="K1114" s="40">
        <f t="shared" si="140"/>
        <v>11600377.68907853</v>
      </c>
      <c r="L1114" s="29">
        <f>LN(Data[[#This Row],[MA'[n*ln(n)']
30d]])</f>
        <v>16.266548214949868</v>
      </c>
      <c r="M1114" s="43">
        <f t="shared" si="141"/>
        <v>16.233935702663825</v>
      </c>
      <c r="N1114" s="40">
        <f>Data[[#This Row],[DAA 
(n)]]^1.5</f>
        <v>939487315.00165629</v>
      </c>
      <c r="O1114" s="40">
        <f t="shared" si="142"/>
        <v>788194893.70067489</v>
      </c>
      <c r="P1114" s="43">
        <f>LN(Data[[#This Row],[MA'[n^1.5']]])</f>
        <v>20.485255944273177</v>
      </c>
      <c r="Q1114" s="43">
        <f t="shared" si="143"/>
        <v>20.43808693367647</v>
      </c>
      <c r="R1114" s="30">
        <f>$O$1+$O$2*Data[[#This Row],[MA'[ln(n^2)']]]</f>
        <v>27.281792734817213</v>
      </c>
      <c r="S1114" s="30">
        <f>$Q$1+$Q$2*Data[[#This Row],[MA'[ln(n*ln(n))']]]</f>
        <v>23.305993909395308</v>
      </c>
      <c r="T1114" s="31">
        <f>$O$3*Data[[#This Row],[Metcalfe
(n^2)]]</f>
        <v>478473516352</v>
      </c>
      <c r="U1114" s="31">
        <f t="shared" si="136"/>
        <v>382067488341.62134</v>
      </c>
      <c r="V1114" s="30">
        <f>LN(Data[[#This Row],[MA'[NVA']
30d]]/Data[[#This Row],[MA'[NVMetcalfe calc']]])</f>
        <v>-1.1897936956516262</v>
      </c>
      <c r="W1114" s="30">
        <f>$Q$3+Data[[#This Row],[NVM
(scaled)]]/((Data[[#This Row],[Upper Bound]]-Data[[#This Row],[Lower Bound]])/2)</f>
        <v>-8.5180578272179286E-3</v>
      </c>
      <c r="X1114" s="30">
        <f>(Data[[#This Row],[Upper Bound]]+Data[[#This Row],[Lower Bound]])/2</f>
        <v>25.293893322106261</v>
      </c>
      <c r="Y1114" s="29">
        <f>LN(Data[[#This Row],[NVActual]]/Data[[#This Row],[MA'[n^2']
30d]])</f>
        <v>-1.6984633429750964</v>
      </c>
      <c r="Z1114" s="29">
        <f>LN(Data[[#This Row],[NVActual]]/Data[[#This Row],[MA'[n*ln(n)']
30d]])</f>
        <v>9.3577780104815584</v>
      </c>
      <c r="AA1114" s="29">
        <f>LN(Data[[#This Row],[NVActual]]/Data[[#This Row],[MA'[n^1.5']]])</f>
        <v>5.139070281158248</v>
      </c>
      <c r="AB1114" s="29">
        <f>LN(Data[[#This Row],[NVActual]]/Data[[#This Row],[Metcalfe
(n^2)]])</f>
        <v>-1.9234669410561931</v>
      </c>
      <c r="AC1114" s="26">
        <f>1+Data[[#This Row],[MA'[NVMetcalfe calc']]]/((Data[[#This Row],[NVM_norm
(scaled)]]-Data[[#This Row],[NV_fund.]])/2)</f>
        <v>-30200085090.069752</v>
      </c>
    </row>
    <row r="1115" spans="1:29" x14ac:dyDescent="0.2">
      <c r="A1115" s="23">
        <v>43061</v>
      </c>
      <c r="B1115" s="24">
        <v>137617128181.73999</v>
      </c>
      <c r="C1115" s="24">
        <f t="shared" si="137"/>
        <v>114833092164.44366</v>
      </c>
      <c r="D1115" s="25">
        <f>LN(Data[[#This Row],[NVActual]])</f>
        <v>25.647741232763874</v>
      </c>
      <c r="E1115" s="26">
        <v>869698</v>
      </c>
      <c r="F1115" s="40">
        <f>Data[[#This Row],[DAA 
(n)]]^2</f>
        <v>756374611204</v>
      </c>
      <c r="G1115" s="41">
        <f t="shared" si="138"/>
        <v>734510606275.23328</v>
      </c>
      <c r="H1115" s="28">
        <f>LN(Data[[#This Row],[Metcalfe
(n^2)]])</f>
        <v>27.351802607863313</v>
      </c>
      <c r="I1115" s="42">
        <f t="shared" si="139"/>
        <v>27.2815368337716</v>
      </c>
      <c r="J1115" s="40">
        <f>Data[[#This Row],[DAA 
(n)]]*LN(Data[[#This Row],[DAA 
(n)]])</f>
        <v>11893904.012226753</v>
      </c>
      <c r="K1115" s="40">
        <f t="shared" si="140"/>
        <v>11598568.121705757</v>
      </c>
      <c r="L1115" s="29">
        <f>LN(Data[[#This Row],[MA'[n*ln(n)']
30d]])</f>
        <v>16.266392210673537</v>
      </c>
      <c r="M1115" s="43">
        <f t="shared" si="141"/>
        <v>16.23096606181662</v>
      </c>
      <c r="N1115" s="40">
        <f>Data[[#This Row],[DAA 
(n)]]^1.5</f>
        <v>811059484.01760101</v>
      </c>
      <c r="O1115" s="40">
        <f t="shared" si="142"/>
        <v>788015099.96350682</v>
      </c>
      <c r="P1115" s="43">
        <f>LN(Data[[#This Row],[MA'[n^1.5']]])</f>
        <v>20.485027810028793</v>
      </c>
      <c r="Q1115" s="43">
        <f t="shared" si="143"/>
        <v>20.43385375633915</v>
      </c>
      <c r="R1115" s="30">
        <f>$O$1+$O$2*Data[[#This Row],[MA'[ln(n^2)']]]</f>
        <v>27.2815368337716</v>
      </c>
      <c r="S1115" s="30">
        <f>$Q$1+$Q$2*Data[[#This Row],[MA'[ln(n*ln(n))']]]</f>
        <v>23.30109400199742</v>
      </c>
      <c r="T1115" s="31">
        <f>$O$3*Data[[#This Row],[Metcalfe
(n^2)]]</f>
        <v>393314797826.08002</v>
      </c>
      <c r="U1115" s="31">
        <f t="shared" si="136"/>
        <v>381945515263.12134</v>
      </c>
      <c r="V1115" s="30">
        <f>LN(Data[[#This Row],[MA'[NVA']
30d]]/Data[[#This Row],[MA'[NVMetcalfe calc']]])</f>
        <v>-1.2017982666137659</v>
      </c>
      <c r="W1115" s="30">
        <f>$Q$3+Data[[#This Row],[NVM
(scaled)]]/((Data[[#This Row],[Upper Bound]]-Data[[#This Row],[Lower Bound]])/2)</f>
        <v>-1.3851539843919958E-2</v>
      </c>
      <c r="X1115" s="30">
        <f>(Data[[#This Row],[Upper Bound]]+Data[[#This Row],[Lower Bound]])/2</f>
        <v>25.291315417884512</v>
      </c>
      <c r="Y1115" s="32">
        <f>LN(Data[[#This Row],[NVActual]]/Data[[#This Row],[MA'[n^2']
30d]])</f>
        <v>-1.6747290398218688</v>
      </c>
      <c r="Z1115" s="32">
        <f>LN(Data[[#This Row],[NVActual]]/Data[[#This Row],[MA'[n*ln(n)']
30d]])</f>
        <v>9.3813490220903368</v>
      </c>
      <c r="AA1115" s="32">
        <f>LN(Data[[#This Row],[NVActual]]/Data[[#This Row],[MA'[n^1.5']]])</f>
        <v>5.1627134227350799</v>
      </c>
      <c r="AB1115" s="32">
        <f>LN(Data[[#This Row],[NVActual]]/Data[[#This Row],[Metcalfe
(n^2)]])</f>
        <v>-1.7040613750994404</v>
      </c>
      <c r="AC1115" s="34">
        <f>1+Data[[#This Row],[MA'[NVMetcalfe calc']]]/((Data[[#This Row],[NVM_norm
(scaled)]]-Data[[#This Row],[NV_fund.]])/2)</f>
        <v>-30187156313.846733</v>
      </c>
    </row>
    <row r="1116" spans="1:29" x14ac:dyDescent="0.2">
      <c r="A1116" s="23">
        <v>43060</v>
      </c>
      <c r="B1116" s="24">
        <v>134951063945.821</v>
      </c>
      <c r="C1116" s="24">
        <f t="shared" si="137"/>
        <v>113518823808.49205</v>
      </c>
      <c r="D1116" s="25">
        <f>LN(Data[[#This Row],[NVActual]])</f>
        <v>25.628178060379501</v>
      </c>
      <c r="E1116" s="26">
        <v>981593</v>
      </c>
      <c r="F1116" s="40">
        <f>Data[[#This Row],[DAA 
(n)]]^2</f>
        <v>963524817649</v>
      </c>
      <c r="G1116" s="41">
        <f t="shared" si="138"/>
        <v>735125534488.43335</v>
      </c>
      <c r="H1116" s="28">
        <f>LN(Data[[#This Row],[Metcalfe
(n^2)]])</f>
        <v>27.593864082278134</v>
      </c>
      <c r="I1116" s="42">
        <f t="shared" si="139"/>
        <v>27.282340071945736</v>
      </c>
      <c r="J1116" s="40">
        <f>Data[[#This Row],[DAA 
(n)]]*LN(Data[[#This Row],[DAA 
(n)]])</f>
        <v>13542971.913057821</v>
      </c>
      <c r="K1116" s="40">
        <f t="shared" si="140"/>
        <v>11603727.354609162</v>
      </c>
      <c r="L1116" s="29">
        <f>LN(Data[[#This Row],[MA'[n*ln(n)']
30d]])</f>
        <v>16.266836928136403</v>
      </c>
      <c r="M1116" s="43">
        <f t="shared" si="141"/>
        <v>16.227378535419838</v>
      </c>
      <c r="N1116" s="40">
        <f>Data[[#This Row],[DAA 
(n)]]^1.5</f>
        <v>972516949.12250018</v>
      </c>
      <c r="O1116" s="40">
        <f t="shared" si="142"/>
        <v>788508147.38586211</v>
      </c>
      <c r="P1116" s="43">
        <f>LN(Data[[#This Row],[MA'[n^1.5']]])</f>
        <v>20.485653297079821</v>
      </c>
      <c r="Q1116" s="43">
        <f t="shared" si="143"/>
        <v>20.428774231112914</v>
      </c>
      <c r="R1116" s="30">
        <f>$O$1+$O$2*Data[[#This Row],[MA'[ln(n^2)']]]</f>
        <v>27.282340071945736</v>
      </c>
      <c r="S1116" s="30">
        <f>$Q$1+$Q$2*Data[[#This Row],[MA'[ln(n*ln(n))']]]</f>
        <v>23.29517458344273</v>
      </c>
      <c r="T1116" s="31">
        <f>$O$3*Data[[#This Row],[Metcalfe
(n^2)]]</f>
        <v>501032905177.48004</v>
      </c>
      <c r="U1116" s="31">
        <f t="shared" si="136"/>
        <v>382265277933.98535</v>
      </c>
      <c r="V1116" s="30">
        <f>LN(Data[[#This Row],[MA'[NVA']
30d]]/Data[[#This Row],[MA'[NVMetcalfe calc']]])</f>
        <v>-1.2141461407416081</v>
      </c>
      <c r="W1116" s="30">
        <f>$Q$3+Data[[#This Row],[NVM
(scaled)]]/((Data[[#This Row],[Upper Bound]]-Data[[#This Row],[Lower Bound]])/2)</f>
        <v>-1.9027212059594345E-2</v>
      </c>
      <c r="X1116" s="30">
        <f>(Data[[#This Row],[Upper Bound]]+Data[[#This Row],[Lower Bound]])/2</f>
        <v>25.288757327694235</v>
      </c>
      <c r="Y1116" s="29">
        <f>LN(Data[[#This Row],[NVActual]]/Data[[#This Row],[MA'[n^2']
30d]])</f>
        <v>-1.6951290564182608</v>
      </c>
      <c r="Z1116" s="29">
        <f>LN(Data[[#This Row],[NVActual]]/Data[[#This Row],[MA'[n*ln(n)']
30d]])</f>
        <v>9.3613411322431013</v>
      </c>
      <c r="AA1116" s="29">
        <f>LN(Data[[#This Row],[NVActual]]/Data[[#This Row],[MA'[n^1.5']]])</f>
        <v>5.1425247632996811</v>
      </c>
      <c r="AB1116" s="29">
        <f>LN(Data[[#This Row],[NVActual]]/Data[[#This Row],[Metcalfe
(n^2)]])</f>
        <v>-1.9656860218986334</v>
      </c>
      <c r="AC1116" s="26">
        <f>1+Data[[#This Row],[MA'[NVMetcalfe calc']]]/((Data[[#This Row],[NVM_norm
(scaled)]]-Data[[#This Row],[NV_fund.]])/2)</f>
        <v>-30209303965.020226</v>
      </c>
    </row>
    <row r="1117" spans="1:29" x14ac:dyDescent="0.2">
      <c r="A1117" s="23">
        <v>43059</v>
      </c>
      <c r="B1117" s="24">
        <v>138180452138.53101</v>
      </c>
      <c r="C1117" s="24">
        <f t="shared" si="137"/>
        <v>112341304893.87434</v>
      </c>
      <c r="D1117" s="25">
        <f>LN(Data[[#This Row],[NVActual]])</f>
        <v>25.651826292099919</v>
      </c>
      <c r="E1117" s="26">
        <v>979917</v>
      </c>
      <c r="F1117" s="40">
        <f>Data[[#This Row],[DAA 
(n)]]^2</f>
        <v>960237326889</v>
      </c>
      <c r="G1117" s="41">
        <f t="shared" si="138"/>
        <v>730456225190.83337</v>
      </c>
      <c r="H1117" s="28">
        <f>LN(Data[[#This Row],[Metcalfe
(n^2)]])</f>
        <v>27.590446306364949</v>
      </c>
      <c r="I1117" s="42">
        <f t="shared" si="139"/>
        <v>27.277103377551871</v>
      </c>
      <c r="J1117" s="40">
        <f>Data[[#This Row],[DAA 
(n)]]*LN(Data[[#This Row],[DAA 
(n)]])</f>
        <v>13518173.686597111</v>
      </c>
      <c r="K1117" s="40">
        <f t="shared" si="140"/>
        <v>11567248.107627837</v>
      </c>
      <c r="L1117" s="29">
        <f>LN(Data[[#This Row],[MA'[n*ln(n)']
30d]])</f>
        <v>16.263688223656544</v>
      </c>
      <c r="M1117" s="43">
        <f t="shared" si="141"/>
        <v>16.22329625936176</v>
      </c>
      <c r="N1117" s="40">
        <f>Data[[#This Row],[DAA 
(n)]]^1.5</f>
        <v>970027257.68562126</v>
      </c>
      <c r="O1117" s="40">
        <f t="shared" si="142"/>
        <v>784905005.59296906</v>
      </c>
      <c r="P1117" s="43">
        <f>LN(Data[[#This Row],[MA'[n^1.5']]])</f>
        <v>20.481073256440663</v>
      </c>
      <c r="Q1117" s="43">
        <f t="shared" si="143"/>
        <v>20.423021681637497</v>
      </c>
      <c r="R1117" s="30">
        <f>$O$1+$O$2*Data[[#This Row],[MA'[ln(n^2)']]]</f>
        <v>27.277103377551871</v>
      </c>
      <c r="S1117" s="30">
        <f>$Q$1+$Q$2*Data[[#This Row],[MA'[ln(n*ln(n))']]]</f>
        <v>23.288438827946901</v>
      </c>
      <c r="T1117" s="31">
        <f>$O$3*Data[[#This Row],[Metcalfe
(n^2)]]</f>
        <v>499323409982.28003</v>
      </c>
      <c r="U1117" s="31">
        <f t="shared" si="136"/>
        <v>379837237099.23334</v>
      </c>
      <c r="V1117" s="30">
        <f>LN(Data[[#This Row],[MA'[NVA']
30d]]/Data[[#This Row],[MA'[NVMetcalfe calc']]])</f>
        <v>-1.2182012349272637</v>
      </c>
      <c r="W1117" s="30">
        <f>$Q$3+Data[[#This Row],[NVM
(scaled)]]/((Data[[#This Row],[Upper Bound]]-Data[[#This Row],[Lower Bound]])/2)</f>
        <v>-2.0831630375089949E-2</v>
      </c>
      <c r="X1117" s="30">
        <f>(Data[[#This Row],[Upper Bound]]+Data[[#This Row],[Lower Bound]])/2</f>
        <v>25.282771102749386</v>
      </c>
      <c r="Y1117" s="32">
        <f>LN(Data[[#This Row],[NVActual]]/Data[[#This Row],[MA'[n^2']
30d]])</f>
        <v>-1.665108849793838</v>
      </c>
      <c r="Z1117" s="32">
        <f>LN(Data[[#This Row],[NVActual]]/Data[[#This Row],[MA'[n*ln(n)']
30d]])</f>
        <v>9.3881380684433733</v>
      </c>
      <c r="AA1117" s="32">
        <f>LN(Data[[#This Row],[NVActual]]/Data[[#This Row],[MA'[n^1.5']]])</f>
        <v>5.1707530356592564</v>
      </c>
      <c r="AB1117" s="32">
        <f>LN(Data[[#This Row],[NVActual]]/Data[[#This Row],[Metcalfe
(n^2)]])</f>
        <v>-1.9386200142650303</v>
      </c>
      <c r="AC1117" s="34">
        <f>1+Data[[#This Row],[MA'[NVMetcalfe calc']]]/((Data[[#This Row],[NVM_norm
(scaled)]]-Data[[#This Row],[NV_fund.]])/2)</f>
        <v>-30022383855.192581</v>
      </c>
    </row>
    <row r="1118" spans="1:29" x14ac:dyDescent="0.2">
      <c r="A1118" s="23">
        <v>43058</v>
      </c>
      <c r="B1118" s="24">
        <v>134017577831.842</v>
      </c>
      <c r="C1118" s="24">
        <f t="shared" si="137"/>
        <v>111071801590.85533</v>
      </c>
      <c r="D1118" s="25">
        <f>LN(Data[[#This Row],[NVActual]])</f>
        <v>25.621236806143827</v>
      </c>
      <c r="E1118" s="26">
        <v>913898</v>
      </c>
      <c r="F1118" s="40">
        <f>Data[[#This Row],[DAA 
(n)]]^2</f>
        <v>835209554404</v>
      </c>
      <c r="G1118" s="41">
        <f t="shared" si="138"/>
        <v>719831650226.83337</v>
      </c>
      <c r="H1118" s="28">
        <f>LN(Data[[#This Row],[Metcalfe
(n^2)]])</f>
        <v>27.450948493669316</v>
      </c>
      <c r="I1118" s="42">
        <f t="shared" si="139"/>
        <v>27.263657672091163</v>
      </c>
      <c r="J1118" s="40">
        <f>Data[[#This Row],[DAA 
(n)]]*LN(Data[[#This Row],[DAA 
(n)]])</f>
        <v>12543683.4632337</v>
      </c>
      <c r="K1118" s="40">
        <f t="shared" si="140"/>
        <v>11479561.224798657</v>
      </c>
      <c r="L1118" s="29">
        <f>LN(Data[[#This Row],[MA'[n*ln(n)']
30d]])</f>
        <v>16.256078727288905</v>
      </c>
      <c r="M1118" s="43">
        <f t="shared" si="141"/>
        <v>16.218898412951422</v>
      </c>
      <c r="N1118" s="40">
        <f>Data[[#This Row],[DAA 
(n)]]^1.5</f>
        <v>873668324.56642711</v>
      </c>
      <c r="O1118" s="40">
        <f t="shared" si="142"/>
        <v>776464071.6116066</v>
      </c>
      <c r="P1118" s="43">
        <f>LN(Data[[#This Row],[MA'[n^1.5']]])</f>
        <v>20.470260929825887</v>
      </c>
      <c r="Q1118" s="43">
        <f t="shared" si="143"/>
        <v>20.416830805735326</v>
      </c>
      <c r="R1118" s="30">
        <f>$O$1+$O$2*Data[[#This Row],[MA'[ln(n^2)']]]</f>
        <v>27.263657672091163</v>
      </c>
      <c r="S1118" s="30">
        <f>$Q$1+$Q$2*Data[[#This Row],[MA'[ln(n*ln(n))']]]</f>
        <v>23.281182381369845</v>
      </c>
      <c r="T1118" s="31">
        <f>$O$3*Data[[#This Row],[Metcalfe
(n^2)]]</f>
        <v>434308968290.08002</v>
      </c>
      <c r="U1118" s="31">
        <f t="shared" si="136"/>
        <v>374312458117.95343</v>
      </c>
      <c r="V1118" s="30">
        <f>LN(Data[[#This Row],[MA'[NVA']
30d]]/Data[[#This Row],[MA'[NVMetcalfe calc']]])</f>
        <v>-1.2149140447673878</v>
      </c>
      <c r="W1118" s="30">
        <f>$Q$3+Data[[#This Row],[NVM
(scaled)]]/((Data[[#This Row],[Upper Bound]]-Data[[#This Row],[Lower Bound]])/2)</f>
        <v>-2.0130110586242478E-2</v>
      </c>
      <c r="X1118" s="30">
        <f>(Data[[#This Row],[Upper Bound]]+Data[[#This Row],[Lower Bound]])/2</f>
        <v>25.272420026730504</v>
      </c>
      <c r="Y1118" s="29">
        <f>LN(Data[[#This Row],[NVActual]]/Data[[#This Row],[MA'[n^2']
30d]])</f>
        <v>-1.6810463963433318</v>
      </c>
      <c r="Z1118" s="29">
        <f>LN(Data[[#This Row],[NVActual]]/Data[[#This Row],[MA'[n*ln(n)']
30d]])</f>
        <v>9.3651580788549218</v>
      </c>
      <c r="AA1118" s="29">
        <f>LN(Data[[#This Row],[NVActual]]/Data[[#This Row],[MA'[n^1.5']]])</f>
        <v>5.1509758763179416</v>
      </c>
      <c r="AB1118" s="29">
        <f>LN(Data[[#This Row],[NVActual]]/Data[[#This Row],[Metcalfe
(n^2)]])</f>
        <v>-1.8297116875254869</v>
      </c>
      <c r="AC1118" s="26">
        <f>1+Data[[#This Row],[MA'[NVMetcalfe calc']]]/((Data[[#This Row],[NVM_norm
(scaled)]]-Data[[#This Row],[NV_fund.]])/2)</f>
        <v>-29598633279.215668</v>
      </c>
    </row>
    <row r="1119" spans="1:29" x14ac:dyDescent="0.2">
      <c r="A1119" s="23">
        <v>43057</v>
      </c>
      <c r="B1119" s="24">
        <v>130079496780.181</v>
      </c>
      <c r="C1119" s="24">
        <f t="shared" si="137"/>
        <v>109930791252.96063</v>
      </c>
      <c r="D1119" s="25">
        <f>LN(Data[[#This Row],[NVActual]])</f>
        <v>25.591411614197384</v>
      </c>
      <c r="E1119" s="26">
        <v>843076</v>
      </c>
      <c r="F1119" s="40">
        <f>Data[[#This Row],[DAA 
(n)]]^2</f>
        <v>710777141776</v>
      </c>
      <c r="G1119" s="41">
        <f t="shared" si="138"/>
        <v>716109470979.90002</v>
      </c>
      <c r="H1119" s="28">
        <f>LN(Data[[#This Row],[Metcalfe
(n^2)]])</f>
        <v>27.289624774262993</v>
      </c>
      <c r="I1119" s="42">
        <f t="shared" si="139"/>
        <v>27.258873637011277</v>
      </c>
      <c r="J1119" s="40">
        <f>Data[[#This Row],[DAA 
(n)]]*LN(Data[[#This Row],[DAA 
(n)]])</f>
        <v>11503613.848093273</v>
      </c>
      <c r="K1119" s="40">
        <f t="shared" si="140"/>
        <v>11448573.110783046</v>
      </c>
      <c r="L1119" s="29">
        <f>LN(Data[[#This Row],[MA'[n*ln(n)']
30d]])</f>
        <v>16.253375661053326</v>
      </c>
      <c r="M1119" s="43">
        <f t="shared" si="141"/>
        <v>16.214569208630181</v>
      </c>
      <c r="N1119" s="40">
        <f>Data[[#This Row],[DAA 
(n)]]^1.5</f>
        <v>774105386.61085689</v>
      </c>
      <c r="O1119" s="40">
        <f t="shared" si="142"/>
        <v>773492145.86729372</v>
      </c>
      <c r="P1119" s="43">
        <f>LN(Data[[#This Row],[MA'[n^1.5']]])</f>
        <v>20.466426073908124</v>
      </c>
      <c r="Q1119" s="43">
        <f t="shared" si="143"/>
        <v>20.410743889460687</v>
      </c>
      <c r="R1119" s="30">
        <f>$O$1+$O$2*Data[[#This Row],[MA'[ln(n^2)']]]</f>
        <v>27.258873637011277</v>
      </c>
      <c r="S1119" s="30">
        <f>$Q$1+$Q$2*Data[[#This Row],[MA'[ln(n*ln(n))']]]</f>
        <v>23.274039194239798</v>
      </c>
      <c r="T1119" s="31">
        <f>$O$3*Data[[#This Row],[Metcalfe
(n^2)]]</f>
        <v>369604113723.52002</v>
      </c>
      <c r="U1119" s="31">
        <f t="shared" si="136"/>
        <v>372376924909.54803</v>
      </c>
      <c r="V1119" s="30">
        <f>LN(Data[[#This Row],[MA'[NVA']
30d]]/Data[[#This Row],[MA'[NVMetcalfe calc']]])</f>
        <v>-1.2200555829431405</v>
      </c>
      <c r="W1119" s="30">
        <f>$Q$3+Data[[#This Row],[NVM
(scaled)]]/((Data[[#This Row],[Upper Bound]]-Data[[#This Row],[Lower Bound]])/2)</f>
        <v>-2.2349446615696156E-2</v>
      </c>
      <c r="X1119" s="30">
        <f>(Data[[#This Row],[Upper Bound]]+Data[[#This Row],[Lower Bound]])/2</f>
        <v>25.266456415625537</v>
      </c>
      <c r="Y1119" s="32">
        <f>LN(Data[[#This Row],[NVActual]]/Data[[#This Row],[MA'[n^2']
30d]])</f>
        <v>-1.7056872704528436</v>
      </c>
      <c r="Z1119" s="32">
        <f>LN(Data[[#This Row],[NVActual]]/Data[[#This Row],[MA'[n*ln(n)']
30d]])</f>
        <v>9.3380359531440575</v>
      </c>
      <c r="AA1119" s="32">
        <f>LN(Data[[#This Row],[NVActual]]/Data[[#This Row],[MA'[n^1.5']]])</f>
        <v>5.1249855402892619</v>
      </c>
      <c r="AB1119" s="32">
        <f>LN(Data[[#This Row],[NVActual]]/Data[[#This Row],[Metcalfe
(n^2)]])</f>
        <v>-1.6982131600656081</v>
      </c>
      <c r="AC1119" s="34">
        <f>1+Data[[#This Row],[MA'[NVMetcalfe calc']]]/((Data[[#This Row],[NVM_norm
(scaled)]]-Data[[#This Row],[NV_fund.]])/2)</f>
        <v>-29449941363.415691</v>
      </c>
    </row>
    <row r="1120" spans="1:29" x14ac:dyDescent="0.2">
      <c r="A1120" s="23">
        <v>43056</v>
      </c>
      <c r="B1120" s="24">
        <v>128738577716.77901</v>
      </c>
      <c r="C1120" s="24">
        <f t="shared" si="137"/>
        <v>108758186683.50999</v>
      </c>
      <c r="D1120" s="25">
        <f>LN(Data[[#This Row],[NVActual]])</f>
        <v>25.581049655791812</v>
      </c>
      <c r="E1120" s="26">
        <v>982559</v>
      </c>
      <c r="F1120" s="40">
        <f>Data[[#This Row],[DAA 
(n)]]^2</f>
        <v>965422188481</v>
      </c>
      <c r="G1120" s="41">
        <f t="shared" si="138"/>
        <v>719807764023.40002</v>
      </c>
      <c r="H1120" s="28">
        <f>LN(Data[[#This Row],[Metcalfe
(n^2)]])</f>
        <v>27.595831343626312</v>
      </c>
      <c r="I1120" s="42">
        <f t="shared" si="139"/>
        <v>27.263708569924653</v>
      </c>
      <c r="J1120" s="40">
        <f>Data[[#This Row],[DAA 
(n)]]*LN(Data[[#This Row],[DAA 
(n)]])</f>
        <v>13557266.224581063</v>
      </c>
      <c r="K1120" s="40">
        <f t="shared" si="140"/>
        <v>11479607.381619833</v>
      </c>
      <c r="L1120" s="29">
        <f>LN(Data[[#This Row],[MA'[n*ln(n)']
30d]])</f>
        <v>16.256082748063523</v>
      </c>
      <c r="M1120" s="43">
        <f t="shared" si="141"/>
        <v>16.209958459420179</v>
      </c>
      <c r="N1120" s="40">
        <f>Data[[#This Row],[DAA 
(n)]]^1.5</f>
        <v>973952904.45262337</v>
      </c>
      <c r="O1120" s="40">
        <f t="shared" si="142"/>
        <v>776457581.57273448</v>
      </c>
      <c r="P1120" s="43">
        <f>LN(Data[[#This Row],[MA'[n^1.5']]])</f>
        <v>20.470252571337408</v>
      </c>
      <c r="Q1120" s="43">
        <f t="shared" si="143"/>
        <v>20.404270666558034</v>
      </c>
      <c r="R1120" s="30">
        <f>$O$1+$O$2*Data[[#This Row],[MA'[ln(n^2)']]]</f>
        <v>27.263708569924653</v>
      </c>
      <c r="S1120" s="30">
        <f>$Q$1+$Q$2*Data[[#This Row],[MA'[ln(n*ln(n))']]]</f>
        <v>23.266431458043293</v>
      </c>
      <c r="T1120" s="31">
        <f>$O$3*Data[[#This Row],[Metcalfe
(n^2)]]</f>
        <v>502019538010.12</v>
      </c>
      <c r="U1120" s="31">
        <f t="shared" si="136"/>
        <v>374300037292.16803</v>
      </c>
      <c r="V1120" s="30">
        <f>LN(Data[[#This Row],[MA'[NVA']
30d]]/Data[[#This Row],[MA'[NVMetcalfe calc']]])</f>
        <v>-1.2359307675583633</v>
      </c>
      <c r="W1120" s="30">
        <f>$Q$3+Data[[#This Row],[NVM
(scaled)]]/((Data[[#This Row],[Upper Bound]]-Data[[#This Row],[Lower Bound]])/2)</f>
        <v>-2.8386332978881157E-2</v>
      </c>
      <c r="X1120" s="30">
        <f>(Data[[#This Row],[Upper Bound]]+Data[[#This Row],[Lower Bound]])/2</f>
        <v>25.265070013983973</v>
      </c>
      <c r="Y1120" s="29">
        <f>LN(Data[[#This Row],[NVActual]]/Data[[#This Row],[MA'[n^2']
30d]])</f>
        <v>-1.7212003631034039</v>
      </c>
      <c r="Z1120" s="29">
        <f>LN(Data[[#This Row],[NVActual]]/Data[[#This Row],[MA'[n*ln(n)']
30d]])</f>
        <v>9.3249669077282888</v>
      </c>
      <c r="AA1120" s="29">
        <f>LN(Data[[#This Row],[NVActual]]/Data[[#This Row],[MA'[n^1.5']]])</f>
        <v>5.1107970844544015</v>
      </c>
      <c r="AB1120" s="29">
        <f>LN(Data[[#This Row],[NVActual]]/Data[[#This Row],[Metcalfe
(n^2)]])</f>
        <v>-2.014781687834502</v>
      </c>
      <c r="AC1120" s="26">
        <f>1+Data[[#This Row],[MA'[NVMetcalfe calc']]]/((Data[[#This Row],[NVM_norm
(scaled)]]-Data[[#This Row],[NV_fund.]])/2)</f>
        <v>-29596590686.939934</v>
      </c>
    </row>
    <row r="1121" spans="1:29" x14ac:dyDescent="0.2">
      <c r="A1121" s="23">
        <v>43055</v>
      </c>
      <c r="B1121" s="24">
        <v>130974013955.916</v>
      </c>
      <c r="C1121" s="24">
        <f t="shared" si="137"/>
        <v>107559238920.45456</v>
      </c>
      <c r="D1121" s="25">
        <f>LN(Data[[#This Row],[NVActual]])</f>
        <v>25.598264773721546</v>
      </c>
      <c r="E1121" s="26">
        <v>907472</v>
      </c>
      <c r="F1121" s="40">
        <f>Data[[#This Row],[DAA 
(n)]]^2</f>
        <v>823505430784</v>
      </c>
      <c r="G1121" s="41">
        <f t="shared" si="138"/>
        <v>710290660685.90002</v>
      </c>
      <c r="H1121" s="28">
        <f>LN(Data[[#This Row],[Metcalfe
(n^2)]])</f>
        <v>27.436835981301318</v>
      </c>
      <c r="I1121" s="42">
        <f t="shared" si="139"/>
        <v>27.252021689556603</v>
      </c>
      <c r="J1121" s="40">
        <f>Data[[#This Row],[DAA 
(n)]]*LN(Data[[#This Row],[DAA 
(n)]])</f>
        <v>12449080.210811734</v>
      </c>
      <c r="K1121" s="40">
        <f t="shared" si="140"/>
        <v>11402123.276496492</v>
      </c>
      <c r="L1121" s="29">
        <f>LN(Data[[#This Row],[MA'[n*ln(n)']
30d]])</f>
        <v>16.249310148346169</v>
      </c>
      <c r="M1121" s="43">
        <f t="shared" si="141"/>
        <v>16.205057183680587</v>
      </c>
      <c r="N1121" s="40">
        <f>Data[[#This Row],[DAA 
(n)]]^1.5</f>
        <v>864469849.26278424</v>
      </c>
      <c r="O1121" s="40">
        <f t="shared" si="142"/>
        <v>768950892.76753759</v>
      </c>
      <c r="P1121" s="43">
        <f>LN(Data[[#This Row],[MA'[n^1.5']]])</f>
        <v>20.460537666871105</v>
      </c>
      <c r="Q1121" s="43">
        <f t="shared" si="143"/>
        <v>20.397374356436345</v>
      </c>
      <c r="R1121" s="30">
        <f>$O$1+$O$2*Data[[#This Row],[MA'[ln(n^2)']]]</f>
        <v>27.252021689556603</v>
      </c>
      <c r="S1121" s="30">
        <f>$Q$1+$Q$2*Data[[#This Row],[MA'[ln(n*ln(n))']]]</f>
        <v>23.258344353072967</v>
      </c>
      <c r="T1121" s="31">
        <f>$O$3*Data[[#This Row],[Metcalfe
(n^2)]]</f>
        <v>428222824007.67999</v>
      </c>
      <c r="U1121" s="31">
        <f t="shared" si="136"/>
        <v>369351143556.66797</v>
      </c>
      <c r="V1121" s="30">
        <f>LN(Data[[#This Row],[MA'[NVA']
30d]]/Data[[#This Row],[MA'[NVMetcalfe calc']]])</f>
        <v>-1.2337060445875809</v>
      </c>
      <c r="W1121" s="30">
        <f>$Q$3+Data[[#This Row],[NVM
(scaled)]]/((Data[[#This Row],[Upper Bound]]-Data[[#This Row],[Lower Bound]])/2)</f>
        <v>-2.7829604468666447E-2</v>
      </c>
      <c r="X1121" s="30">
        <f>(Data[[#This Row],[Upper Bound]]+Data[[#This Row],[Lower Bound]])/2</f>
        <v>25.255183021314785</v>
      </c>
      <c r="Y1121" s="32">
        <f>LN(Data[[#This Row],[NVActual]]/Data[[#This Row],[MA'[n^2']
30d]])</f>
        <v>-1.6906753307343345</v>
      </c>
      <c r="Z1121" s="32">
        <f>LN(Data[[#This Row],[NVActual]]/Data[[#This Row],[MA'[n*ln(n)']
30d]])</f>
        <v>9.3489546253753772</v>
      </c>
      <c r="AA1121" s="32">
        <f>LN(Data[[#This Row],[NVActual]]/Data[[#This Row],[MA'[n^1.5']]])</f>
        <v>5.1377271068504395</v>
      </c>
      <c r="AB1121" s="32">
        <f>LN(Data[[#This Row],[NVActual]]/Data[[#This Row],[Metcalfe
(n^2)]])</f>
        <v>-1.8385712075797724</v>
      </c>
      <c r="AC1121" s="34">
        <f>1+Data[[#This Row],[MA'[NVMetcalfe calc']]]/((Data[[#This Row],[NVM_norm
(scaled)]]-Data[[#This Row],[NV_fund.]])/2)</f>
        <v>-29217336478.910313</v>
      </c>
    </row>
    <row r="1122" spans="1:29" x14ac:dyDescent="0.2">
      <c r="A1122" s="23">
        <v>43054</v>
      </c>
      <c r="B1122" s="24">
        <v>120782896698.983</v>
      </c>
      <c r="C1122" s="24">
        <f t="shared" si="137"/>
        <v>106292410370.14444</v>
      </c>
      <c r="D1122" s="25">
        <f>LN(Data[[#This Row],[NVActual]])</f>
        <v>25.517260528805529</v>
      </c>
      <c r="E1122" s="26">
        <v>944172</v>
      </c>
      <c r="F1122" s="40">
        <f>Data[[#This Row],[DAA 
(n)]]^2</f>
        <v>891460765584</v>
      </c>
      <c r="G1122" s="41">
        <f t="shared" si="138"/>
        <v>708566415095.80005</v>
      </c>
      <c r="H1122" s="28">
        <f>LN(Data[[#This Row],[Metcalfe
(n^2)]])</f>
        <v>27.516127263840893</v>
      </c>
      <c r="I1122" s="42">
        <f t="shared" si="139"/>
        <v>27.249859252266035</v>
      </c>
      <c r="J1122" s="40">
        <f>Data[[#This Row],[DAA 
(n)]]*LN(Data[[#This Row],[DAA 
(n)]])</f>
        <v>12989978.455477592</v>
      </c>
      <c r="K1122" s="40">
        <f t="shared" si="140"/>
        <v>11387929.198176868</v>
      </c>
      <c r="L1122" s="29">
        <f>LN(Data[[#This Row],[MA'[n*ln(n)']
30d]])</f>
        <v>16.248064510130046</v>
      </c>
      <c r="M1122" s="43">
        <f t="shared" si="141"/>
        <v>16.200168844937654</v>
      </c>
      <c r="N1122" s="40">
        <f>Data[[#This Row],[DAA 
(n)]]^1.5</f>
        <v>917437896.51560247</v>
      </c>
      <c r="O1122" s="40">
        <f t="shared" si="142"/>
        <v>767582432.44845402</v>
      </c>
      <c r="P1122" s="43">
        <f>LN(Data[[#This Row],[MA'[n^1.5']]])</f>
        <v>20.458756435499879</v>
      </c>
      <c r="Q1122" s="43">
        <f t="shared" si="143"/>
        <v>20.390501227059694</v>
      </c>
      <c r="R1122" s="30">
        <f>$O$1+$O$2*Data[[#This Row],[MA'[ln(n^2)']]]</f>
        <v>27.249859252266035</v>
      </c>
      <c r="S1122" s="30">
        <f>$Q$1+$Q$2*Data[[#This Row],[MA'[ln(n*ln(n))']]]</f>
        <v>23.250278594147126</v>
      </c>
      <c r="T1122" s="31">
        <f>$O$3*Data[[#This Row],[Metcalfe
(n^2)]]</f>
        <v>463559598103.67999</v>
      </c>
      <c r="U1122" s="31">
        <f t="shared" si="136"/>
        <v>368454535849.81598</v>
      </c>
      <c r="V1122" s="30">
        <f>LN(Data[[#This Row],[MA'[NVA']
30d]]/Data[[#This Row],[MA'[NVMetcalfe calc']]])</f>
        <v>-1.2431234431746458</v>
      </c>
      <c r="W1122" s="30">
        <f>$Q$3+Data[[#This Row],[NVM
(scaled)]]/((Data[[#This Row],[Upper Bound]]-Data[[#This Row],[Lower Bound]])/2)</f>
        <v>-3.1626890134684449E-2</v>
      </c>
      <c r="X1122" s="30">
        <f>(Data[[#This Row],[Upper Bound]]+Data[[#This Row],[Lower Bound]])/2</f>
        <v>25.25006892320658</v>
      </c>
      <c r="Y1122" s="29">
        <f>LN(Data[[#This Row],[NVActual]]/Data[[#This Row],[MA'[n^2']
30d]])</f>
        <v>-1.7692491033098741</v>
      </c>
      <c r="Z1122" s="29">
        <f>LN(Data[[#This Row],[NVActual]]/Data[[#This Row],[MA'[n*ln(n)']
30d]])</f>
        <v>9.2691960186754834</v>
      </c>
      <c r="AA1122" s="29">
        <f>LN(Data[[#This Row],[NVActual]]/Data[[#This Row],[MA'[n^1.5']]])</f>
        <v>5.0585040933056478</v>
      </c>
      <c r="AB1122" s="29">
        <f>LN(Data[[#This Row],[NVActual]]/Data[[#This Row],[Metcalfe
(n^2)]])</f>
        <v>-1.9988667350353646</v>
      </c>
      <c r="AC1122" s="26">
        <f>1+Data[[#This Row],[MA'[NVMetcalfe calc']]]/((Data[[#This Row],[NVM_norm
(scaled)]]-Data[[#This Row],[NV_fund.]])/2)</f>
        <v>-29147928885.588444</v>
      </c>
    </row>
    <row r="1123" spans="1:29" x14ac:dyDescent="0.2">
      <c r="A1123" s="23">
        <v>43053</v>
      </c>
      <c r="B1123" s="24">
        <v>109680001497.416</v>
      </c>
      <c r="C1123" s="24">
        <f t="shared" si="137"/>
        <v>105461787199.24356</v>
      </c>
      <c r="D1123" s="25">
        <f>LN(Data[[#This Row],[NVActual]])</f>
        <v>25.420832885853059</v>
      </c>
      <c r="E1123" s="26">
        <v>819127</v>
      </c>
      <c r="F1123" s="40">
        <f>Data[[#This Row],[DAA 
(n)]]^2</f>
        <v>670969042129</v>
      </c>
      <c r="G1123" s="41">
        <f t="shared" si="138"/>
        <v>702604705651.1333</v>
      </c>
      <c r="H1123" s="28">
        <f>LN(Data[[#This Row],[Metcalfe
(n^2)]])</f>
        <v>27.231988835937209</v>
      </c>
      <c r="I1123" s="42">
        <f t="shared" si="139"/>
        <v>27.242394990023822</v>
      </c>
      <c r="J1123" s="40">
        <f>Data[[#This Row],[DAA 
(n)]]*LN(Data[[#This Row],[DAA 
(n)]])</f>
        <v>11153228.659607369</v>
      </c>
      <c r="K1123" s="40">
        <f t="shared" si="140"/>
        <v>11338913.876777804</v>
      </c>
      <c r="L1123" s="29">
        <f>LN(Data[[#This Row],[MA'[n*ln(n)']
30d]])</f>
        <v>16.243751073614945</v>
      </c>
      <c r="M1123" s="43">
        <f t="shared" si="141"/>
        <v>16.194834260130957</v>
      </c>
      <c r="N1123" s="40">
        <f>Data[[#This Row],[DAA 
(n)]]^1.5</f>
        <v>741356094.31095803</v>
      </c>
      <c r="O1123" s="40">
        <f t="shared" si="142"/>
        <v>762854555.98018205</v>
      </c>
      <c r="P1123" s="43">
        <f>LN(Data[[#This Row],[MA'[n^1.5']]])</f>
        <v>20.452577949820238</v>
      </c>
      <c r="Q1123" s="43">
        <f t="shared" si="143"/>
        <v>20.383007723293286</v>
      </c>
      <c r="R1123" s="30">
        <f>$O$1+$O$2*Data[[#This Row],[MA'[ln(n^2)']]]</f>
        <v>27.242394990023822</v>
      </c>
      <c r="S1123" s="30">
        <f>$Q$1+$Q$2*Data[[#This Row],[MA'[ln(n*ln(n))']]]</f>
        <v>23.241476529216076</v>
      </c>
      <c r="T1123" s="31">
        <f>$O$3*Data[[#This Row],[Metcalfe
(n^2)]]</f>
        <v>348903901907.08002</v>
      </c>
      <c r="U1123" s="31">
        <f t="shared" si="136"/>
        <v>365354446938.58929</v>
      </c>
      <c r="V1123" s="30">
        <f>LN(Data[[#This Row],[MA'[NVA']
30d]]/Data[[#This Row],[MA'[NVMetcalfe calc']]])</f>
        <v>-1.242519289223823</v>
      </c>
      <c r="W1123" s="30">
        <f>$Q$3+Data[[#This Row],[NVM
(scaled)]]/((Data[[#This Row],[Upper Bound]]-Data[[#This Row],[Lower Bound]])/2)</f>
        <v>-3.1117026700399508E-2</v>
      </c>
      <c r="X1123" s="30">
        <f>(Data[[#This Row],[Upper Bound]]+Data[[#This Row],[Lower Bound]])/2</f>
        <v>25.241935759619949</v>
      </c>
      <c r="Y1123" s="32">
        <f>LN(Data[[#This Row],[NVActual]]/Data[[#This Row],[MA'[n^2']
30d]])</f>
        <v>-1.8572273883850492</v>
      </c>
      <c r="Z1123" s="32">
        <f>LN(Data[[#This Row],[NVActual]]/Data[[#This Row],[MA'[n*ln(n)']
30d]])</f>
        <v>9.1770818122381126</v>
      </c>
      <c r="AA1123" s="32">
        <f>LN(Data[[#This Row],[NVActual]]/Data[[#This Row],[MA'[n^1.5']]])</f>
        <v>4.9682549360328219</v>
      </c>
      <c r="AB1123" s="32">
        <f>LN(Data[[#This Row],[NVActual]]/Data[[#This Row],[Metcalfe
(n^2)]])</f>
        <v>-1.8111559500841508</v>
      </c>
      <c r="AC1123" s="34">
        <f>1+Data[[#This Row],[MA'[NVMetcalfe calc']]]/((Data[[#This Row],[NVM_norm
(scaled)]]-Data[[#This Row],[NV_fund.]])/2)</f>
        <v>-28912569448.176018</v>
      </c>
    </row>
    <row r="1124" spans="1:29" x14ac:dyDescent="0.2">
      <c r="A1124" s="23">
        <v>43052</v>
      </c>
      <c r="B1124" s="24">
        <v>108123653606.65601</v>
      </c>
      <c r="C1124" s="24">
        <f t="shared" si="137"/>
        <v>104962869150.4969</v>
      </c>
      <c r="D1124" s="25">
        <f>LN(Data[[#This Row],[NVActual]])</f>
        <v>25.406541349928148</v>
      </c>
      <c r="E1124" s="26">
        <v>920515</v>
      </c>
      <c r="F1124" s="40">
        <f>Data[[#This Row],[DAA 
(n)]]^2</f>
        <v>847347865225</v>
      </c>
      <c r="G1124" s="41">
        <f t="shared" si="138"/>
        <v>702971473108.69995</v>
      </c>
      <c r="H1124" s="28">
        <f>LN(Data[[#This Row],[Metcalfe
(n^2)]])</f>
        <v>27.465377150028161</v>
      </c>
      <c r="I1124" s="42">
        <f t="shared" si="139"/>
        <v>27.24293717998577</v>
      </c>
      <c r="J1124" s="40">
        <f>Data[[#This Row],[DAA 
(n)]]*LN(Data[[#This Row],[DAA 
(n)]])</f>
        <v>12641145.823629087</v>
      </c>
      <c r="K1124" s="40">
        <f t="shared" si="140"/>
        <v>11342173.66423934</v>
      </c>
      <c r="L1124" s="29">
        <f>LN(Data[[#This Row],[MA'[n*ln(n)']
30d]])</f>
        <v>16.244038519045251</v>
      </c>
      <c r="M1124" s="43">
        <f t="shared" si="141"/>
        <v>16.189298319257073</v>
      </c>
      <c r="N1124" s="40">
        <f>Data[[#This Row],[DAA 
(n)]]^1.5</f>
        <v>883174059.94378662</v>
      </c>
      <c r="O1124" s="40">
        <f t="shared" si="142"/>
        <v>763157869.19348681</v>
      </c>
      <c r="P1124" s="43">
        <f>LN(Data[[#This Row],[MA'[n^1.5']]])</f>
        <v>20.452975473735897</v>
      </c>
      <c r="Q1124" s="43">
        <f t="shared" si="143"/>
        <v>20.375233508570886</v>
      </c>
      <c r="R1124" s="30">
        <f>$O$1+$O$2*Data[[#This Row],[MA'[ln(n^2)']]]</f>
        <v>27.24293717998577</v>
      </c>
      <c r="S1124" s="30">
        <f>$Q$1+$Q$2*Data[[#This Row],[MA'[ln(n*ln(n))']]]</f>
        <v>23.232342226774168</v>
      </c>
      <c r="T1124" s="31">
        <f>$O$3*Data[[#This Row],[Metcalfe
(n^2)]]</f>
        <v>440620889917</v>
      </c>
      <c r="U1124" s="31">
        <f t="shared" si="136"/>
        <v>365545166016.52399</v>
      </c>
      <c r="V1124" s="30">
        <f>LN(Data[[#This Row],[MA'[NVA']
30d]]/Data[[#This Row],[MA'[NVMetcalfe calc']]])</f>
        <v>-1.2477831843093363</v>
      </c>
      <c r="W1124" s="30">
        <f>$Q$3+Data[[#This Row],[NVM
(scaled)]]/((Data[[#This Row],[Upper Bound]]-Data[[#This Row],[Lower Bound]])/2)</f>
        <v>-3.2243432142224915E-2</v>
      </c>
      <c r="X1124" s="30">
        <f>(Data[[#This Row],[Upper Bound]]+Data[[#This Row],[Lower Bound]])/2</f>
        <v>25.237639703379969</v>
      </c>
      <c r="Y1124" s="29">
        <f>LN(Data[[#This Row],[NVActual]]/Data[[#This Row],[MA'[n^2']
30d]])</f>
        <v>-1.8720407992128405</v>
      </c>
      <c r="Z1124" s="29">
        <f>LN(Data[[#This Row],[NVActual]]/Data[[#This Row],[MA'[n*ln(n)']
30d]])</f>
        <v>9.1625028308828984</v>
      </c>
      <c r="AA1124" s="29">
        <f>LN(Data[[#This Row],[NVActual]]/Data[[#This Row],[MA'[n^1.5']]])</f>
        <v>4.9535658761922532</v>
      </c>
      <c r="AB1124" s="29">
        <f>LN(Data[[#This Row],[NVActual]]/Data[[#This Row],[Metcalfe
(n^2)]])</f>
        <v>-2.0588358001000118</v>
      </c>
      <c r="AC1124" s="26">
        <f>1+Data[[#This Row],[MA'[NVMetcalfe calc']]]/((Data[[#This Row],[NVM_norm
(scaled)]]-Data[[#This Row],[NV_fund.]])/2)</f>
        <v>-28931290583.614738</v>
      </c>
    </row>
    <row r="1125" spans="1:29" x14ac:dyDescent="0.2">
      <c r="A1125" s="23">
        <v>43051</v>
      </c>
      <c r="B1125" s="24">
        <v>96427723034.7686</v>
      </c>
      <c r="C1125" s="24">
        <f t="shared" si="137"/>
        <v>104575581506.74821</v>
      </c>
      <c r="D1125" s="25">
        <f>LN(Data[[#This Row],[NVActual]])</f>
        <v>25.292059580566967</v>
      </c>
      <c r="E1125" s="26">
        <v>586355</v>
      </c>
      <c r="F1125" s="40">
        <f>Data[[#This Row],[DAA 
(n)]]^2</f>
        <v>343812186025</v>
      </c>
      <c r="G1125" s="41">
        <f t="shared" si="138"/>
        <v>695512606520.66663</v>
      </c>
      <c r="H1125" s="28">
        <f>LN(Data[[#This Row],[Metcalfe
(n^2)]])</f>
        <v>26.563361374365893</v>
      </c>
      <c r="I1125" s="42">
        <f t="shared" si="139"/>
        <v>27.232716138208467</v>
      </c>
      <c r="J1125" s="40">
        <f>Data[[#This Row],[DAA 
(n)]]*LN(Data[[#This Row],[DAA 
(n)]])</f>
        <v>7787779.8793331571</v>
      </c>
      <c r="K1125" s="40">
        <f t="shared" si="140"/>
        <v>11278243.823280804</v>
      </c>
      <c r="L1125" s="29">
        <f>LN(Data[[#This Row],[MA'[n*ln(n)']
30d]])</f>
        <v>16.238386102487869</v>
      </c>
      <c r="M1125" s="43">
        <f t="shared" si="141"/>
        <v>16.183762749743359</v>
      </c>
      <c r="N1125" s="40">
        <f>Data[[#This Row],[DAA 
(n)]]^1.5</f>
        <v>448994425.73008513</v>
      </c>
      <c r="O1125" s="40">
        <f t="shared" si="142"/>
        <v>757109737.36857033</v>
      </c>
      <c r="P1125" s="43">
        <f>LN(Data[[#This Row],[MA'[n^1.5']]])</f>
        <v>20.445018764394302</v>
      </c>
      <c r="Q1125" s="43">
        <f t="shared" si="143"/>
        <v>20.367460811611135</v>
      </c>
      <c r="R1125" s="30">
        <f>$O$1+$O$2*Data[[#This Row],[MA'[ln(n^2)']]]</f>
        <v>27.232716138208467</v>
      </c>
      <c r="S1125" s="30">
        <f>$Q$1+$Q$2*Data[[#This Row],[MA'[ln(n*ln(n))']]]</f>
        <v>23.223208537076541</v>
      </c>
      <c r="T1125" s="31">
        <f>$O$3*Data[[#This Row],[Metcalfe
(n^2)]]</f>
        <v>178782336733</v>
      </c>
      <c r="U1125" s="31">
        <f t="shared" si="136"/>
        <v>361666555390.74664</v>
      </c>
      <c r="V1125" s="30">
        <f>LN(Data[[#This Row],[MA'[NVA']
30d]]/Data[[#This Row],[MA'[NVMetcalfe calc']]])</f>
        <v>-1.240812591651278</v>
      </c>
      <c r="W1125" s="30">
        <f>$Q$3+Data[[#This Row],[NVM
(scaled)]]/((Data[[#This Row],[Upper Bound]]-Data[[#This Row],[Lower Bound]])/2)</f>
        <v>-2.8935148695557356E-2</v>
      </c>
      <c r="X1125" s="30">
        <f>(Data[[#This Row],[Upper Bound]]+Data[[#This Row],[Lower Bound]])/2</f>
        <v>25.227962337642502</v>
      </c>
      <c r="Y1125" s="32">
        <f>LN(Data[[#This Row],[NVActual]]/Data[[#This Row],[MA'[n^2']
30d]])</f>
        <v>-1.9758553934171548</v>
      </c>
      <c r="Z1125" s="32">
        <f>LN(Data[[#This Row],[NVActual]]/Data[[#This Row],[MA'[n*ln(n)']
30d]])</f>
        <v>9.0536734780790979</v>
      </c>
      <c r="AA1125" s="32">
        <f>LN(Data[[#This Row],[NVActual]]/Data[[#This Row],[MA'[n^1.5']]])</f>
        <v>4.8470408161726661</v>
      </c>
      <c r="AB1125" s="32">
        <f>LN(Data[[#This Row],[NVActual]]/Data[[#This Row],[Metcalfe
(n^2)]])</f>
        <v>-1.2713017937989237</v>
      </c>
      <c r="AC1125" s="34">
        <f>1+Data[[#This Row],[MA'[NVMetcalfe calc']]]/((Data[[#This Row],[NVM_norm
(scaled)]]-Data[[#This Row],[NV_fund.]])/2)</f>
        <v>-28639032610.695797</v>
      </c>
    </row>
    <row r="1126" spans="1:29" x14ac:dyDescent="0.2">
      <c r="A1126" s="23">
        <v>43050</v>
      </c>
      <c r="B1126" s="24">
        <v>105374207857.685</v>
      </c>
      <c r="C1126" s="24">
        <f t="shared" si="137"/>
        <v>104477481416.35979</v>
      </c>
      <c r="D1126" s="25">
        <f>LN(Data[[#This Row],[NVActual]])</f>
        <v>25.380783735875383</v>
      </c>
      <c r="E1126" s="26">
        <v>579558</v>
      </c>
      <c r="F1126" s="40">
        <f>Data[[#This Row],[DAA 
(n)]]^2</f>
        <v>335887475364</v>
      </c>
      <c r="G1126" s="41">
        <f t="shared" si="138"/>
        <v>706366532552.1333</v>
      </c>
      <c r="H1126" s="28">
        <f>LN(Data[[#This Row],[Metcalfe
(n^2)]])</f>
        <v>26.540042046069846</v>
      </c>
      <c r="I1126" s="42">
        <f t="shared" si="139"/>
        <v>27.254927172117302</v>
      </c>
      <c r="J1126" s="40">
        <f>Data[[#This Row],[DAA 
(n)]]*LN(Data[[#This Row],[DAA 
(n)]])</f>
        <v>7690746.8440680737</v>
      </c>
      <c r="K1126" s="40">
        <f t="shared" si="140"/>
        <v>11389967.499450218</v>
      </c>
      <c r="L1126" s="29">
        <f>LN(Data[[#This Row],[MA'[n*ln(n)']
30d]])</f>
        <v>16.248243481990865</v>
      </c>
      <c r="M1126" s="43">
        <f t="shared" si="141"/>
        <v>16.17841015796262</v>
      </c>
      <c r="N1126" s="40">
        <f>Data[[#This Row],[DAA 
(n)]]^1.5</f>
        <v>441210010.59247249</v>
      </c>
      <c r="O1126" s="40">
        <f t="shared" si="142"/>
        <v>766812600.87872481</v>
      </c>
      <c r="P1126" s="43">
        <f>LN(Data[[#This Row],[MA'[n^1.5']]])</f>
        <v>20.457753002071588</v>
      </c>
      <c r="Q1126" s="43">
        <f t="shared" si="143"/>
        <v>20.359945445524065</v>
      </c>
      <c r="R1126" s="30">
        <f>$O$1+$O$2*Data[[#This Row],[MA'[ln(n^2)']]]</f>
        <v>27.254927172117302</v>
      </c>
      <c r="S1126" s="30">
        <f>$Q$1+$Q$2*Data[[#This Row],[MA'[ln(n*ln(n))']]]</f>
        <v>23.21437676063832</v>
      </c>
      <c r="T1126" s="31">
        <f>$O$3*Data[[#This Row],[Metcalfe
(n^2)]]</f>
        <v>174661487189.28</v>
      </c>
      <c r="U1126" s="31">
        <f t="shared" si="136"/>
        <v>367310596927.10931</v>
      </c>
      <c r="V1126" s="30">
        <f>LN(Data[[#This Row],[MA'[NVA']
30d]]/Data[[#This Row],[MA'[NVMetcalfe calc']]])</f>
        <v>-1.2572362439412608</v>
      </c>
      <c r="W1126" s="30">
        <f>$Q$3+Data[[#This Row],[NVM
(scaled)]]/((Data[[#This Row],[Upper Bound]]-Data[[#This Row],[Lower Bound]])/2)</f>
        <v>-3.2309396447336325E-2</v>
      </c>
      <c r="X1126" s="30">
        <f>(Data[[#This Row],[Upper Bound]]+Data[[#This Row],[Lower Bound]])/2</f>
        <v>25.234651966377811</v>
      </c>
      <c r="Y1126" s="29">
        <f>LN(Data[[#This Row],[NVActual]]/Data[[#This Row],[MA'[n^2']
30d]])</f>
        <v>-1.9026163717641007</v>
      </c>
      <c r="Z1126" s="29">
        <f>LN(Data[[#This Row],[NVActual]]/Data[[#This Row],[MA'[n*ln(n)']
30d]])</f>
        <v>9.1325402538845157</v>
      </c>
      <c r="AA1126" s="29">
        <f>LN(Data[[#This Row],[NVActual]]/Data[[#This Row],[MA'[n^1.5']]])</f>
        <v>4.9230307338037944</v>
      </c>
      <c r="AB1126" s="29">
        <f>LN(Data[[#This Row],[NVActual]]/Data[[#This Row],[Metcalfe
(n^2)]])</f>
        <v>-1.1592583101944627</v>
      </c>
      <c r="AC1126" s="26">
        <f>1+Data[[#This Row],[MA'[NVMetcalfe calc']]]/((Data[[#This Row],[NVM_norm
(scaled)]]-Data[[#This Row],[NV_fund.]])/2)</f>
        <v>-29074378326.70245</v>
      </c>
    </row>
    <row r="1127" spans="1:29" x14ac:dyDescent="0.2">
      <c r="A1127" s="23">
        <v>43049</v>
      </c>
      <c r="B1127" s="24">
        <v>109788433235.58299</v>
      </c>
      <c r="C1127" s="24">
        <f t="shared" si="137"/>
        <v>103957871453.88452</v>
      </c>
      <c r="D1127" s="25">
        <f>LN(Data[[#This Row],[NVActual]])</f>
        <v>25.421821016534555</v>
      </c>
      <c r="E1127" s="26">
        <v>786879</v>
      </c>
      <c r="F1127" s="40">
        <f>Data[[#This Row],[DAA 
(n)]]^2</f>
        <v>619178560641</v>
      </c>
      <c r="G1127" s="41">
        <f t="shared" si="138"/>
        <v>715682134270.53333</v>
      </c>
      <c r="H1127" s="28">
        <f>LN(Data[[#This Row],[Metcalfe
(n^2)]])</f>
        <v>27.151659534334705</v>
      </c>
      <c r="I1127" s="42">
        <f t="shared" si="139"/>
        <v>27.275107971590575</v>
      </c>
      <c r="J1127" s="40">
        <f>Data[[#This Row],[DAA 
(n)]]*LN(Data[[#This Row],[DAA 
(n)]])</f>
        <v>10682535.351358879</v>
      </c>
      <c r="K1127" s="40">
        <f t="shared" si="140"/>
        <v>11488511.808740946</v>
      </c>
      <c r="L1127" s="29">
        <f>LN(Data[[#This Row],[MA'[n*ln(n)']
30d]])</f>
        <v>16.256858120874281</v>
      </c>
      <c r="M1127" s="43">
        <f t="shared" si="141"/>
        <v>16.172556018532063</v>
      </c>
      <c r="N1127" s="40">
        <f>Data[[#This Row],[DAA 
(n)]]^1.5</f>
        <v>698010463.11544096</v>
      </c>
      <c r="O1127" s="40">
        <f t="shared" si="142"/>
        <v>775264788.32725072</v>
      </c>
      <c r="P1127" s="43">
        <f>LN(Data[[#This Row],[MA'[n^1.5']]])</f>
        <v>20.468715191322072</v>
      </c>
      <c r="Q1127" s="43">
        <f t="shared" si="143"/>
        <v>20.351757141018297</v>
      </c>
      <c r="R1127" s="30">
        <f>$O$1+$O$2*Data[[#This Row],[MA'[ln(n^2)']]]</f>
        <v>27.275107971590575</v>
      </c>
      <c r="S1127" s="30">
        <f>$Q$1+$Q$2*Data[[#This Row],[MA'[ln(n*ln(n))']]]</f>
        <v>23.204717430577901</v>
      </c>
      <c r="T1127" s="31">
        <f>$O$3*Data[[#This Row],[Metcalfe
(n^2)]]</f>
        <v>321972851533.32001</v>
      </c>
      <c r="U1127" s="31">
        <f t="shared" si="136"/>
        <v>372154709820.67731</v>
      </c>
      <c r="V1127" s="30">
        <f>LN(Data[[#This Row],[MA'[NVA']
30d]]/Data[[#This Row],[MA'[NVMetcalfe calc']]])</f>
        <v>-1.2753239195317645</v>
      </c>
      <c r="W1127" s="30">
        <f>$Q$3+Data[[#This Row],[NVM
(scaled)]]/((Data[[#This Row],[Upper Bound]]-Data[[#This Row],[Lower Bound]])/2)</f>
        <v>-3.663467138191423E-2</v>
      </c>
      <c r="X1127" s="30">
        <f>(Data[[#This Row],[Upper Bound]]+Data[[#This Row],[Lower Bound]])/2</f>
        <v>25.239912701084236</v>
      </c>
      <c r="Y1127" s="32">
        <f>LN(Data[[#This Row],[NVActual]]/Data[[#This Row],[MA'[n^2']
30d]])</f>
        <v>-1.8746809422495228</v>
      </c>
      <c r="Z1127" s="32">
        <f>LN(Data[[#This Row],[NVActual]]/Data[[#This Row],[MA'[n*ln(n)']
30d]])</f>
        <v>9.164962895660274</v>
      </c>
      <c r="AA1127" s="32">
        <f>LN(Data[[#This Row],[NVActual]]/Data[[#This Row],[MA'[n^1.5']]])</f>
        <v>4.9531058252124831</v>
      </c>
      <c r="AB1127" s="32">
        <f>LN(Data[[#This Row],[NVActual]]/Data[[#This Row],[Metcalfe
(n^2)]])</f>
        <v>-1.7298385178001483</v>
      </c>
      <c r="AC1127" s="34">
        <f>1+Data[[#This Row],[MA'[NVMetcalfe calc']]]/((Data[[#This Row],[NVM_norm
(scaled)]]-Data[[#This Row],[NV_fund.]])/2)</f>
        <v>-29446641135.286438</v>
      </c>
    </row>
    <row r="1128" spans="1:29" x14ac:dyDescent="0.2">
      <c r="A1128" s="23">
        <v>43048</v>
      </c>
      <c r="B1128" s="24">
        <v>118247316184.367</v>
      </c>
      <c r="C1128" s="24">
        <f t="shared" si="137"/>
        <v>102966854013.30458</v>
      </c>
      <c r="D1128" s="25">
        <f>LN(Data[[#This Row],[NVActual]])</f>
        <v>25.496044167945602</v>
      </c>
      <c r="E1128" s="26">
        <v>948030</v>
      </c>
      <c r="F1128" s="40">
        <f>Data[[#This Row],[DAA 
(n)]]^2</f>
        <v>898760880900</v>
      </c>
      <c r="G1128" s="41">
        <f t="shared" si="138"/>
        <v>715237087775.8667</v>
      </c>
      <c r="H1128" s="28">
        <f>LN(Data[[#This Row],[Metcalfe
(n^2)]])</f>
        <v>27.524282852612139</v>
      </c>
      <c r="I1128" s="42">
        <f t="shared" si="139"/>
        <v>27.274381339692361</v>
      </c>
      <c r="J1128" s="40">
        <f>Data[[#This Row],[DAA 
(n)]]*LN(Data[[#This Row],[DAA 
(n)]])</f>
        <v>13046922.936380943</v>
      </c>
      <c r="K1128" s="40">
        <f t="shared" si="140"/>
        <v>11484368.961204808</v>
      </c>
      <c r="L1128" s="29">
        <f>LN(Data[[#This Row],[MA'[n*ln(n)']
30d]])</f>
        <v>16.256497447990235</v>
      </c>
      <c r="M1128" s="43">
        <f t="shared" si="141"/>
        <v>16.166273338664332</v>
      </c>
      <c r="N1128" s="40">
        <f>Data[[#This Row],[DAA 
(n)]]^1.5</f>
        <v>923066778.68918324</v>
      </c>
      <c r="O1128" s="40">
        <f t="shared" si="142"/>
        <v>774887483.54971445</v>
      </c>
      <c r="P1128" s="43">
        <f>LN(Data[[#This Row],[MA'[n^1.5']]])</f>
        <v>20.468228394261121</v>
      </c>
      <c r="Q1128" s="43">
        <f t="shared" si="143"/>
        <v>20.343002717818724</v>
      </c>
      <c r="R1128" s="30">
        <f>$O$1+$O$2*Data[[#This Row],[MA'[ln(n^2)']]]</f>
        <v>27.274381339692361</v>
      </c>
      <c r="S1128" s="30">
        <f>$Q$1+$Q$2*Data[[#This Row],[MA'[ln(n*ln(n))']]]</f>
        <v>23.194351008796147</v>
      </c>
      <c r="T1128" s="31">
        <f>$O$3*Data[[#This Row],[Metcalfe
(n^2)]]</f>
        <v>467355658068</v>
      </c>
      <c r="U1128" s="31">
        <f t="shared" si="136"/>
        <v>371923285643.45062</v>
      </c>
      <c r="V1128" s="30">
        <f>LN(Data[[#This Row],[MA'[NVA']
30d]]/Data[[#This Row],[MA'[NVMetcalfe calc']]])</f>
        <v>-1.2842804808750192</v>
      </c>
      <c r="W1128" s="30">
        <f>$Q$3+Data[[#This Row],[NVM
(scaled)]]/((Data[[#This Row],[Upper Bound]]-Data[[#This Row],[Lower Bound]])/2)</f>
        <v>-3.9544575269329418E-2</v>
      </c>
      <c r="X1128" s="30">
        <f>(Data[[#This Row],[Upper Bound]]+Data[[#This Row],[Lower Bound]])/2</f>
        <v>25.234366174244254</v>
      </c>
      <c r="Y1128" s="29">
        <f>LN(Data[[#This Row],[NVActual]]/Data[[#This Row],[MA'[n^2']
30d]])</f>
        <v>-1.7998357480254907</v>
      </c>
      <c r="Z1128" s="29">
        <f>LN(Data[[#This Row],[NVActual]]/Data[[#This Row],[MA'[n*ln(n)']
30d]])</f>
        <v>9.2395467199553671</v>
      </c>
      <c r="AA1128" s="29">
        <f>LN(Data[[#This Row],[NVActual]]/Data[[#This Row],[MA'[n^1.5']]])</f>
        <v>5.0278157736844813</v>
      </c>
      <c r="AB1128" s="29">
        <f>LN(Data[[#This Row],[NVActual]]/Data[[#This Row],[Metcalfe
(n^2)]])</f>
        <v>-2.0282386846665341</v>
      </c>
      <c r="AC1128" s="26">
        <f>1+Data[[#This Row],[MA'[NVMetcalfe calc']]]/((Data[[#This Row],[NVM_norm
(scaled)]]-Data[[#This Row],[NV_fund.]])/2)</f>
        <v>-29431399779.551064</v>
      </c>
    </row>
    <row r="1129" spans="1:29" x14ac:dyDescent="0.2">
      <c r="A1129" s="23">
        <v>43047</v>
      </c>
      <c r="B1129" s="24">
        <v>124136724095.47099</v>
      </c>
      <c r="C1129" s="24">
        <f t="shared" si="137"/>
        <v>101659316859.27455</v>
      </c>
      <c r="D1129" s="25">
        <f>LN(Data[[#This Row],[NVActual]])</f>
        <v>25.544649408792612</v>
      </c>
      <c r="E1129" s="26">
        <v>871573</v>
      </c>
      <c r="F1129" s="40">
        <f>Data[[#This Row],[DAA 
(n)]]^2</f>
        <v>759639494329</v>
      </c>
      <c r="G1129" s="41">
        <f t="shared" si="138"/>
        <v>708454363064.40002</v>
      </c>
      <c r="H1129" s="28">
        <f>LN(Data[[#This Row],[Metcalfe
(n^2)]])</f>
        <v>27.356109808120337</v>
      </c>
      <c r="I1129" s="42">
        <f t="shared" si="139"/>
        <v>27.265824552656106</v>
      </c>
      <c r="J1129" s="40">
        <f>Data[[#This Row],[DAA 
(n)]]*LN(Data[[#This Row],[DAA 
(n)]])</f>
        <v>11921423.346896432</v>
      </c>
      <c r="K1129" s="40">
        <f t="shared" si="140"/>
        <v>11428415.441146731</v>
      </c>
      <c r="L1129" s="29">
        <f>LN(Data[[#This Row],[MA'[n*ln(n)']
30d]])</f>
        <v>16.251613394590034</v>
      </c>
      <c r="M1129" s="43">
        <f t="shared" si="141"/>
        <v>16.159911196186375</v>
      </c>
      <c r="N1129" s="40">
        <f>Data[[#This Row],[DAA 
(n)]]^1.5</f>
        <v>813683767.19141304</v>
      </c>
      <c r="O1129" s="40">
        <f t="shared" si="142"/>
        <v>769498972.37148356</v>
      </c>
      <c r="P1129" s="43">
        <f>LN(Data[[#This Row],[MA'[n^1.5']]])</f>
        <v>20.461250175792653</v>
      </c>
      <c r="Q1129" s="43">
        <f t="shared" si="143"/>
        <v>20.334133788765623</v>
      </c>
      <c r="R1129" s="30">
        <f>$O$1+$O$2*Data[[#This Row],[MA'[ln(n^2)']]]</f>
        <v>27.265824552656106</v>
      </c>
      <c r="S1129" s="30">
        <f>$Q$1+$Q$2*Data[[#This Row],[MA'[ln(n*ln(n))']]]</f>
        <v>23.183853473707515</v>
      </c>
      <c r="T1129" s="31">
        <f>$O$3*Data[[#This Row],[Metcalfe
(n^2)]]</f>
        <v>395012537051.08002</v>
      </c>
      <c r="U1129" s="31">
        <f t="shared" si="136"/>
        <v>368396268793.48798</v>
      </c>
      <c r="V1129" s="30">
        <f>LN(Data[[#This Row],[MA'[NVA']
30d]]/Data[[#This Row],[MA'[NVMetcalfe calc']]])</f>
        <v>-1.2875319840520183</v>
      </c>
      <c r="W1129" s="30">
        <f>$Q$3+Data[[#This Row],[NVM
(scaled)]]/((Data[[#This Row],[Upper Bound]]-Data[[#This Row],[Lower Bound]])/2)</f>
        <v>-4.0838366637155565E-2</v>
      </c>
      <c r="X1129" s="30">
        <f>(Data[[#This Row],[Upper Bound]]+Data[[#This Row],[Lower Bound]])/2</f>
        <v>25.224839013181811</v>
      </c>
      <c r="Y1129" s="32">
        <f>LN(Data[[#This Row],[NVActual]]/Data[[#This Row],[MA'[n^2']
30d]])</f>
        <v>-1.7417020717510412</v>
      </c>
      <c r="Z1129" s="32">
        <f>LN(Data[[#This Row],[NVActual]]/Data[[#This Row],[MA'[n*ln(n)']
30d]])</f>
        <v>9.2930360142025776</v>
      </c>
      <c r="AA1129" s="32">
        <f>LN(Data[[#This Row],[NVActual]]/Data[[#This Row],[MA'[n^1.5']]])</f>
        <v>5.0833992329999607</v>
      </c>
      <c r="AB1129" s="32">
        <f>LN(Data[[#This Row],[NVActual]]/Data[[#This Row],[Metcalfe
(n^2)]])</f>
        <v>-1.8114603993277241</v>
      </c>
      <c r="AC1129" s="34">
        <f>1+Data[[#This Row],[MA'[NVMetcalfe calc']]]/((Data[[#This Row],[NVM_norm
(scaled)]]-Data[[#This Row],[NV_fund.]])/2)</f>
        <v>-29161796317.015644</v>
      </c>
    </row>
    <row r="1130" spans="1:29" x14ac:dyDescent="0.2">
      <c r="A1130" s="23">
        <v>43046</v>
      </c>
      <c r="B1130" s="24">
        <v>118482866859.685</v>
      </c>
      <c r="C1130" s="24">
        <f t="shared" si="137"/>
        <v>100171625639.93991</v>
      </c>
      <c r="D1130" s="25">
        <f>LN(Data[[#This Row],[NVActual]])</f>
        <v>25.498034203605826</v>
      </c>
      <c r="E1130" s="26">
        <v>937089</v>
      </c>
      <c r="F1130" s="40">
        <f>Data[[#This Row],[DAA 
(n)]]^2</f>
        <v>878135793921</v>
      </c>
      <c r="G1130" s="41">
        <f t="shared" si="138"/>
        <v>704351920526.80005</v>
      </c>
      <c r="H1130" s="28">
        <f>LN(Data[[#This Row],[Metcalfe
(n^2)]])</f>
        <v>27.501067081402656</v>
      </c>
      <c r="I1130" s="42">
        <f t="shared" si="139"/>
        <v>27.259932701865843</v>
      </c>
      <c r="J1130" s="40">
        <f>Data[[#This Row],[DAA 
(n)]]*LN(Data[[#This Row],[DAA 
(n)]])</f>
        <v>12885473.725122267</v>
      </c>
      <c r="K1130" s="40">
        <f t="shared" si="140"/>
        <v>11392452.579503063</v>
      </c>
      <c r="L1130" s="29">
        <f>LN(Data[[#This Row],[MA'[n*ln(n)']
30d]])</f>
        <v>16.248461639680357</v>
      </c>
      <c r="M1130" s="43">
        <f t="shared" si="141"/>
        <v>16.153281817347981</v>
      </c>
      <c r="N1130" s="40">
        <f>Data[[#This Row],[DAA 
(n)]]^1.5</f>
        <v>907133613.63673341</v>
      </c>
      <c r="O1130" s="40">
        <f t="shared" si="142"/>
        <v>766131530.26034045</v>
      </c>
      <c r="P1130" s="43">
        <f>LN(Data[[#This Row],[MA'[n^1.5']]])</f>
        <v>20.456864423486937</v>
      </c>
      <c r="Q1130" s="43">
        <f t="shared" si="143"/>
        <v>20.324897293191007</v>
      </c>
      <c r="R1130" s="30">
        <f>$O$1+$O$2*Data[[#This Row],[MA'[ln(n^2)']]]</f>
        <v>27.259932701865843</v>
      </c>
      <c r="S1130" s="30">
        <f>$Q$1+$Q$2*Data[[#This Row],[MA'[ln(n*ln(n))']]]</f>
        <v>23.172914998624165</v>
      </c>
      <c r="T1130" s="31">
        <f>$O$3*Data[[#This Row],[Metcalfe
(n^2)]]</f>
        <v>456630612838.92004</v>
      </c>
      <c r="U1130" s="31">
        <f t="shared" si="136"/>
        <v>366262998673.93591</v>
      </c>
      <c r="V1130" s="30">
        <f>LN(Data[[#This Row],[MA'[NVA']
30d]]/Data[[#This Row],[MA'[NVMetcalfe calc']]])</f>
        <v>-1.2964666796589619</v>
      </c>
      <c r="W1130" s="30">
        <f>$Q$3+Data[[#This Row],[NVM
(scaled)]]/((Data[[#This Row],[Upper Bound]]-Data[[#This Row],[Lower Bound]])/2)</f>
        <v>-4.4431643704724078E-2</v>
      </c>
      <c r="X1130" s="30">
        <f>(Data[[#This Row],[Upper Bound]]+Data[[#This Row],[Lower Bound]])/2</f>
        <v>25.216423850245004</v>
      </c>
      <c r="Y1130" s="29">
        <f>LN(Data[[#This Row],[NVActual]]/Data[[#This Row],[MA'[n^2']
30d]])</f>
        <v>-1.7825097517086193</v>
      </c>
      <c r="Z1130" s="29">
        <f>LN(Data[[#This Row],[NVActual]]/Data[[#This Row],[MA'[n*ln(n)']
30d]])</f>
        <v>9.2495725639254704</v>
      </c>
      <c r="AA1130" s="29">
        <f>LN(Data[[#This Row],[NVActual]]/Data[[#This Row],[MA'[n^1.5']]])</f>
        <v>5.0411697801188877</v>
      </c>
      <c r="AB1130" s="29">
        <f>LN(Data[[#This Row],[NVActual]]/Data[[#This Row],[Metcalfe
(n^2)]])</f>
        <v>-2.0030328777968287</v>
      </c>
      <c r="AC1130" s="26">
        <f>1+Data[[#This Row],[MA'[NVMetcalfe calc']]]/((Data[[#This Row],[NVM_norm
(scaled)]]-Data[[#This Row],[NV_fund.]])/2)</f>
        <v>-28998463551.563389</v>
      </c>
    </row>
    <row r="1131" spans="1:29" x14ac:dyDescent="0.2">
      <c r="A1131" s="23">
        <v>43045</v>
      </c>
      <c r="B1131" s="24">
        <v>116221323109.10899</v>
      </c>
      <c r="C1131" s="24">
        <f t="shared" si="137"/>
        <v>98773745277.118134</v>
      </c>
      <c r="D1131" s="25">
        <f>LN(Data[[#This Row],[NVActual]])</f>
        <v>25.478762168050242</v>
      </c>
      <c r="E1131" s="26">
        <v>831790</v>
      </c>
      <c r="F1131" s="40">
        <f>Data[[#This Row],[DAA 
(n)]]^2</f>
        <v>691874604100</v>
      </c>
      <c r="G1131" s="41">
        <f t="shared" si="138"/>
        <v>691380617865.73328</v>
      </c>
      <c r="H1131" s="28">
        <f>LN(Data[[#This Row],[Metcalfe
(n^2)]])</f>
        <v>27.262670568195961</v>
      </c>
      <c r="I1131" s="42">
        <f t="shared" si="139"/>
        <v>27.240417852710561</v>
      </c>
      <c r="J1131" s="40">
        <f>Data[[#This Row],[DAA 
(n)]]*LN(Data[[#This Row],[DAA 
(n)]])</f>
        <v>11338408.37595986</v>
      </c>
      <c r="K1131" s="40">
        <f t="shared" si="140"/>
        <v>11276630.732399471</v>
      </c>
      <c r="L1131" s="29">
        <f>LN(Data[[#This Row],[MA'[n*ln(n)']
30d]])</f>
        <v>16.238243065480052</v>
      </c>
      <c r="M1131" s="43">
        <f t="shared" si="141"/>
        <v>16.146460488999807</v>
      </c>
      <c r="N1131" s="40">
        <f>Data[[#This Row],[DAA 
(n)]]^1.5</f>
        <v>758613456.87005925</v>
      </c>
      <c r="O1131" s="40">
        <f t="shared" si="142"/>
        <v>755385823.84494519</v>
      </c>
      <c r="P1131" s="43">
        <f>LN(Data[[#This Row],[MA'[n^1.5']]])</f>
        <v>20.442739201644702</v>
      </c>
      <c r="Q1131" s="43">
        <f t="shared" si="143"/>
        <v>20.315389425734068</v>
      </c>
      <c r="R1131" s="30">
        <f>$O$1+$O$2*Data[[#This Row],[MA'[ln(n^2)']]]</f>
        <v>27.240417852710561</v>
      </c>
      <c r="S1131" s="30">
        <f>$Q$1+$Q$2*Data[[#This Row],[MA'[ln(n*ln(n))']]]</f>
        <v>23.161659806849681</v>
      </c>
      <c r="T1131" s="31">
        <f>$O$3*Data[[#This Row],[Metcalfe
(n^2)]]</f>
        <v>359774794132</v>
      </c>
      <c r="U1131" s="31">
        <f t="shared" si="136"/>
        <v>359517921290.18134</v>
      </c>
      <c r="V1131" s="30">
        <f>LN(Data[[#This Row],[MA'[NVA']
30d]]/Data[[#This Row],[MA'[NVMetcalfe calc']]])</f>
        <v>-1.2919321931389776</v>
      </c>
      <c r="W1131" s="30">
        <f>$Q$3+Data[[#This Row],[NVM
(scaled)]]/((Data[[#This Row],[Upper Bound]]-Data[[#This Row],[Lower Bound]])/2)</f>
        <v>-4.3492930256075923E-2</v>
      </c>
      <c r="X1131" s="30">
        <f>(Data[[#This Row],[Upper Bound]]+Data[[#This Row],[Lower Bound]])/2</f>
        <v>25.201038829780121</v>
      </c>
      <c r="Y1131" s="32">
        <f>LN(Data[[#This Row],[NVActual]]/Data[[#This Row],[MA'[n^2']
30d]])</f>
        <v>-1.7831941628199921</v>
      </c>
      <c r="Z1131" s="32">
        <f>LN(Data[[#This Row],[NVActual]]/Data[[#This Row],[MA'[n*ln(n)']
30d]])</f>
        <v>9.2405191025701914</v>
      </c>
      <c r="AA1131" s="32">
        <f>LN(Data[[#This Row],[NVActual]]/Data[[#This Row],[MA'[n^1.5']]])</f>
        <v>5.0360229664055387</v>
      </c>
      <c r="AB1131" s="32">
        <f>LN(Data[[#This Row],[NVActual]]/Data[[#This Row],[Metcalfe
(n^2)]])</f>
        <v>-1.7839084001457182</v>
      </c>
      <c r="AC1131" s="34">
        <f>1+Data[[#This Row],[MA'[NVMetcalfe calc']]]/((Data[[#This Row],[NVM_norm
(scaled)]]-Data[[#This Row],[NV_fund.]])/2)</f>
        <v>-28482835387.479858</v>
      </c>
    </row>
    <row r="1132" spans="1:29" x14ac:dyDescent="0.2">
      <c r="A1132" s="23">
        <v>43044</v>
      </c>
      <c r="B1132" s="24">
        <v>122599534510.12601</v>
      </c>
      <c r="C1132" s="24">
        <f t="shared" si="137"/>
        <v>97362612106.892334</v>
      </c>
      <c r="D1132" s="25">
        <f>LN(Data[[#This Row],[NVActual]])</f>
        <v>25.53218906362342</v>
      </c>
      <c r="E1132" s="26">
        <v>805781</v>
      </c>
      <c r="F1132" s="40">
        <f>Data[[#This Row],[DAA 
(n)]]^2</f>
        <v>649283019961</v>
      </c>
      <c r="G1132" s="41">
        <f t="shared" si="138"/>
        <v>682474315030.43335</v>
      </c>
      <c r="H1132" s="28">
        <f>LN(Data[[#This Row],[Metcalfe
(n^2)]])</f>
        <v>27.199134544819039</v>
      </c>
      <c r="I1132" s="42">
        <f t="shared" si="139"/>
        <v>27.224149326329734</v>
      </c>
      <c r="J1132" s="40">
        <f>Data[[#This Row],[DAA 
(n)]]*LN(Data[[#This Row],[DAA 
(n)]])</f>
        <v>10958272.916329416</v>
      </c>
      <c r="K1132" s="40">
        <f t="shared" si="140"/>
        <v>11189491.356252667</v>
      </c>
      <c r="L1132" s="29">
        <f>LN(Data[[#This Row],[MA'[n*ln(n)']
30d]])</f>
        <v>16.230485624049688</v>
      </c>
      <c r="M1132" s="43">
        <f t="shared" si="141"/>
        <v>16.140170154373799</v>
      </c>
      <c r="N1132" s="40">
        <f>Data[[#This Row],[DAA 
(n)]]^1.5</f>
        <v>723311773.10147226</v>
      </c>
      <c r="O1132" s="40">
        <f t="shared" si="142"/>
        <v>747634660.07963037</v>
      </c>
      <c r="P1132" s="43">
        <f>LN(Data[[#This Row],[MA'[n^1.5']]])</f>
        <v>20.432424994268267</v>
      </c>
      <c r="Q1132" s="43">
        <f t="shared" si="143"/>
        <v>20.306627040120929</v>
      </c>
      <c r="R1132" s="30">
        <f>$O$1+$O$2*Data[[#This Row],[MA'[ln(n^2)']]]</f>
        <v>27.224149326329734</v>
      </c>
      <c r="S1132" s="30">
        <f>$Q$1+$Q$2*Data[[#This Row],[MA'[ln(n*ln(n))']]]</f>
        <v>23.151280754716765</v>
      </c>
      <c r="T1132" s="31">
        <f>$O$3*Data[[#This Row],[Metcalfe
(n^2)]]</f>
        <v>337627170379.72003</v>
      </c>
      <c r="U1132" s="31">
        <f t="shared" si="136"/>
        <v>354886643815.82532</v>
      </c>
      <c r="V1132" s="30">
        <f>LN(Data[[#This Row],[MA'[NVA']
30d]]/Data[[#This Row],[MA'[NVMetcalfe calc']]])</f>
        <v>-1.2933561476057369</v>
      </c>
      <c r="W1132" s="30">
        <f>$Q$3+Data[[#This Row],[NVM
(scaled)]]/((Data[[#This Row],[Upper Bound]]-Data[[#This Row],[Lower Bound]])/2)</f>
        <v>-4.5108216660933009E-2</v>
      </c>
      <c r="X1132" s="30">
        <f>(Data[[#This Row],[Upper Bound]]+Data[[#This Row],[Lower Bound]])/2</f>
        <v>25.187715040523251</v>
      </c>
      <c r="Y1132" s="29">
        <f>LN(Data[[#This Row],[NVActual]]/Data[[#This Row],[MA'[n^2']
30d]])</f>
        <v>-1.7168016660189007</v>
      </c>
      <c r="Z1132" s="29">
        <f>LN(Data[[#This Row],[NVActual]]/Data[[#This Row],[MA'[n*ln(n)']
30d]])</f>
        <v>9.3017034395737319</v>
      </c>
      <c r="AA1132" s="29">
        <f>LN(Data[[#This Row],[NVActual]]/Data[[#This Row],[MA'[n^1.5']]])</f>
        <v>5.0997640693551531</v>
      </c>
      <c r="AB1132" s="29">
        <f>LN(Data[[#This Row],[NVActual]]/Data[[#This Row],[Metcalfe
(n^2)]])</f>
        <v>-1.6669454811956208</v>
      </c>
      <c r="AC1132" s="26">
        <f>1+Data[[#This Row],[MA'[NVMetcalfe calc']]]/((Data[[#This Row],[NVM_norm
(scaled)]]-Data[[#This Row],[NV_fund.]])/2)</f>
        <v>-28128968382.6535</v>
      </c>
    </row>
    <row r="1133" spans="1:29" x14ac:dyDescent="0.2">
      <c r="A1133" s="23">
        <v>43043</v>
      </c>
      <c r="B1133" s="24">
        <v>123333370483.908</v>
      </c>
      <c r="C1133" s="24">
        <f t="shared" si="137"/>
        <v>95694462953.675003</v>
      </c>
      <c r="D1133" s="25">
        <f>LN(Data[[#This Row],[NVActual]])</f>
        <v>25.538156855137402</v>
      </c>
      <c r="E1133" s="26">
        <v>800708</v>
      </c>
      <c r="F1133" s="40">
        <f>Data[[#This Row],[DAA 
(n)]]^2</f>
        <v>641133301264</v>
      </c>
      <c r="G1133" s="41">
        <f t="shared" si="138"/>
        <v>683156626746.93335</v>
      </c>
      <c r="H1133" s="28">
        <f>LN(Data[[#This Row],[Metcalfe
(n^2)]])</f>
        <v>27.186503230536925</v>
      </c>
      <c r="I1133" s="42">
        <f t="shared" si="139"/>
        <v>27.225183971041528</v>
      </c>
      <c r="J1133" s="40">
        <f>Data[[#This Row],[DAA 
(n)]]*LN(Data[[#This Row],[DAA 
(n)]])</f>
        <v>10884225.31435838</v>
      </c>
      <c r="K1133" s="40">
        <f t="shared" si="140"/>
        <v>11195627.902802711</v>
      </c>
      <c r="L1133" s="29">
        <f>LN(Data[[#This Row],[MA'[n*ln(n)']
30d]])</f>
        <v>16.231033894231565</v>
      </c>
      <c r="M1133" s="43">
        <f t="shared" si="141"/>
        <v>16.134337636878627</v>
      </c>
      <c r="N1133" s="40">
        <f>Data[[#This Row],[DAA 
(n)]]^1.5</f>
        <v>716491844.60710633</v>
      </c>
      <c r="O1133" s="40">
        <f t="shared" si="142"/>
        <v>748202522.23547387</v>
      </c>
      <c r="P1133" s="43">
        <f>LN(Data[[#This Row],[MA'[n^1.5']]])</f>
        <v>20.433184250943839</v>
      </c>
      <c r="Q1133" s="43">
        <f t="shared" si="143"/>
        <v>20.2984877532833</v>
      </c>
      <c r="R1133" s="30">
        <f>$O$1+$O$2*Data[[#This Row],[MA'[ln(n^2)']]]</f>
        <v>27.225183971041528</v>
      </c>
      <c r="S1133" s="30">
        <f>$Q$1+$Q$2*Data[[#This Row],[MA'[ln(n*ln(n))']]]</f>
        <v>23.141657100849731</v>
      </c>
      <c r="T1133" s="31">
        <f>$O$3*Data[[#This Row],[Metcalfe
(n^2)]]</f>
        <v>333389316657.28003</v>
      </c>
      <c r="U1133" s="31">
        <f t="shared" ref="U1133:U1196" si="144">AVERAGE(T1133:T1162)</f>
        <v>355241445908.40521</v>
      </c>
      <c r="V1133" s="30">
        <f>LN(Data[[#This Row],[MA'[NVA']
30d]]/Data[[#This Row],[MA'[NVMetcalfe calc']]])</f>
        <v>-1.3116372491999921</v>
      </c>
      <c r="W1133" s="30">
        <f>$Q$3+Data[[#This Row],[NVM
(scaled)]]/((Data[[#This Row],[Upper Bound]]-Data[[#This Row],[Lower Bound]])/2)</f>
        <v>-5.2404123148765636E-2</v>
      </c>
      <c r="X1133" s="30">
        <f>(Data[[#This Row],[Upper Bound]]+Data[[#This Row],[Lower Bound]])/2</f>
        <v>25.183420535945629</v>
      </c>
      <c r="Y1133" s="32">
        <f>LN(Data[[#This Row],[NVActual]]/Data[[#This Row],[MA'[n^2']
30d]])</f>
        <v>-1.711833136827412</v>
      </c>
      <c r="Z1133" s="32">
        <f>LN(Data[[#This Row],[NVActual]]/Data[[#This Row],[MA'[n*ln(n)']
30d]])</f>
        <v>9.3071229609058364</v>
      </c>
      <c r="AA1133" s="32">
        <f>LN(Data[[#This Row],[NVActual]]/Data[[#This Row],[MA'[n^1.5']]])</f>
        <v>5.104972604193561</v>
      </c>
      <c r="AB1133" s="32">
        <f>LN(Data[[#This Row],[NVActual]]/Data[[#This Row],[Metcalfe
(n^2)]])</f>
        <v>-1.6483463753995229</v>
      </c>
      <c r="AC1133" s="34">
        <f>1+Data[[#This Row],[MA'[NVMetcalfe calc']]]/((Data[[#This Row],[NVM_norm
(scaled)]]-Data[[#This Row],[NV_fund.]])/2)</f>
        <v>-28153741809.088589</v>
      </c>
    </row>
    <row r="1134" spans="1:29" x14ac:dyDescent="0.2">
      <c r="A1134" s="23">
        <v>43042</v>
      </c>
      <c r="B1134" s="24">
        <v>119567742376.64101</v>
      </c>
      <c r="C1134" s="24">
        <f t="shared" si="137"/>
        <v>93973857103.878342</v>
      </c>
      <c r="D1134" s="25">
        <f>LN(Data[[#This Row],[NVActual]])</f>
        <v>25.507148929514074</v>
      </c>
      <c r="E1134" s="26">
        <v>820113</v>
      </c>
      <c r="F1134" s="40">
        <f>Data[[#This Row],[DAA 
(n)]]^2</f>
        <v>672585332769</v>
      </c>
      <c r="G1134" s="41">
        <f t="shared" si="138"/>
        <v>679349054361.09998</v>
      </c>
      <c r="H1134" s="28">
        <f>LN(Data[[#This Row],[Metcalfe
(n^2)]])</f>
        <v>27.234394829248529</v>
      </c>
      <c r="I1134" s="42">
        <f t="shared" si="139"/>
        <v>27.218643471609955</v>
      </c>
      <c r="J1134" s="40">
        <f>Data[[#This Row],[DAA 
(n)]]*LN(Data[[#This Row],[DAA 
(n)]])</f>
        <v>11167640.62329975</v>
      </c>
      <c r="K1134" s="40">
        <f t="shared" si="140"/>
        <v>11159350.249057852</v>
      </c>
      <c r="L1134" s="29">
        <f>LN(Data[[#This Row],[MA'[n*ln(n)']
30d]])</f>
        <v>16.227788291811919</v>
      </c>
      <c r="M1134" s="43">
        <f t="shared" si="141"/>
        <v>16.128415366481729</v>
      </c>
      <c r="N1134" s="40">
        <f>Data[[#This Row],[DAA 
(n)]]^1.5</f>
        <v>742695075.39311373</v>
      </c>
      <c r="O1134" s="40">
        <f t="shared" si="142"/>
        <v>744934239.75504065</v>
      </c>
      <c r="P1134" s="43">
        <f>LN(Data[[#This Row],[MA'[n^1.5']]])</f>
        <v>20.428806503662734</v>
      </c>
      <c r="Q1134" s="43">
        <f t="shared" si="143"/>
        <v>20.290217834458034</v>
      </c>
      <c r="R1134" s="30">
        <f>$O$1+$O$2*Data[[#This Row],[MA'[ln(n^2)']]]</f>
        <v>27.218643471609955</v>
      </c>
      <c r="S1134" s="30">
        <f>$Q$1+$Q$2*Data[[#This Row],[MA'[ln(n*ln(n))']]]</f>
        <v>23.131885354694852</v>
      </c>
      <c r="T1134" s="31">
        <f>$O$3*Data[[#This Row],[Metcalfe
(n^2)]]</f>
        <v>349744373039.88</v>
      </c>
      <c r="U1134" s="31">
        <f t="shared" si="144"/>
        <v>353261508267.77191</v>
      </c>
      <c r="V1134" s="30">
        <f>LN(Data[[#This Row],[MA'[NVA']
30d]]/Data[[#This Row],[MA'[NVMetcalfe calc']]])</f>
        <v>-1.3241919716142805</v>
      </c>
      <c r="W1134" s="30">
        <f>$Q$3+Data[[#This Row],[NVM
(scaled)]]/((Data[[#This Row],[Upper Bound]]-Data[[#This Row],[Lower Bound]])/2)</f>
        <v>-5.804029684724743E-2</v>
      </c>
      <c r="X1134" s="30">
        <f>(Data[[#This Row],[Upper Bound]]+Data[[#This Row],[Lower Bound]])/2</f>
        <v>25.175264413152405</v>
      </c>
      <c r="Y1134" s="29">
        <f>LN(Data[[#This Row],[NVActual]]/Data[[#This Row],[MA'[n^2']
30d]])</f>
        <v>-1.7372519741256938</v>
      </c>
      <c r="Z1134" s="29">
        <f>LN(Data[[#This Row],[NVActual]]/Data[[#This Row],[MA'[n*ln(n)']
30d]])</f>
        <v>9.2793606377021547</v>
      </c>
      <c r="AA1134" s="29">
        <f>LN(Data[[#This Row],[NVActual]]/Data[[#This Row],[MA'[n^1.5']]])</f>
        <v>5.0783424258513401</v>
      </c>
      <c r="AB1134" s="29">
        <f>LN(Data[[#This Row],[NVActual]]/Data[[#This Row],[Metcalfe
(n^2)]])</f>
        <v>-1.7272458997344546</v>
      </c>
      <c r="AC1134" s="26">
        <f>1+Data[[#This Row],[MA'[NVMetcalfe calc']]]/((Data[[#This Row],[NVM_norm
(scaled)]]-Data[[#This Row],[NV_fund.]])/2)</f>
        <v>-27999622904.340546</v>
      </c>
    </row>
    <row r="1135" spans="1:29" x14ac:dyDescent="0.2">
      <c r="A1135" s="23">
        <v>43041</v>
      </c>
      <c r="B1135" s="24">
        <v>117226663121.985</v>
      </c>
      <c r="C1135" s="24">
        <f t="shared" si="137"/>
        <v>92320975641.011581</v>
      </c>
      <c r="D1135" s="25">
        <f>LN(Data[[#This Row],[NVActual]])</f>
        <v>25.487375189255715</v>
      </c>
      <c r="E1135" s="26">
        <v>916882</v>
      </c>
      <c r="F1135" s="40">
        <f>Data[[#This Row],[DAA 
(n)]]^2</f>
        <v>840672601924</v>
      </c>
      <c r="G1135" s="41">
        <f t="shared" si="138"/>
        <v>671246231994.43335</v>
      </c>
      <c r="H1135" s="28">
        <f>LN(Data[[#This Row],[Metcalfe
(n^2)]])</f>
        <v>27.457468124957465</v>
      </c>
      <c r="I1135" s="42">
        <f t="shared" si="139"/>
        <v>27.20369328127364</v>
      </c>
      <c r="J1135" s="40">
        <f>Data[[#This Row],[DAA 
(n)]]*LN(Data[[#This Row],[DAA 
(n)]])</f>
        <v>12587629.144673625</v>
      </c>
      <c r="K1135" s="40">
        <f t="shared" si="140"/>
        <v>11079670.239127848</v>
      </c>
      <c r="L1135" s="29">
        <f>LN(Data[[#This Row],[MA'[n*ln(n)']
30d]])</f>
        <v>16.220622477028954</v>
      </c>
      <c r="M1135" s="43">
        <f t="shared" si="141"/>
        <v>16.12269498858846</v>
      </c>
      <c r="N1135" s="40">
        <f>Data[[#This Row],[DAA 
(n)]]^1.5</f>
        <v>877950782.55974984</v>
      </c>
      <c r="O1135" s="40">
        <f t="shared" si="142"/>
        <v>737862597.12574434</v>
      </c>
      <c r="P1135" s="43">
        <f>LN(Data[[#This Row],[MA'[n^1.5']]])</f>
        <v>20.419268182474141</v>
      </c>
      <c r="Q1135" s="43">
        <f t="shared" si="143"/>
        <v>20.28222851865511</v>
      </c>
      <c r="R1135" s="30">
        <f>$O$1+$O$2*Data[[#This Row],[MA'[ln(n^2)']]]</f>
        <v>27.20369328127364</v>
      </c>
      <c r="S1135" s="30">
        <f>$Q$1+$Q$2*Data[[#This Row],[MA'[ln(n*ln(n))']]]</f>
        <v>23.122446731170957</v>
      </c>
      <c r="T1135" s="31">
        <f>$O$3*Data[[#This Row],[Metcalfe
(n^2)]]</f>
        <v>437149753000.48004</v>
      </c>
      <c r="U1135" s="31">
        <f t="shared" si="144"/>
        <v>349048040637.10529</v>
      </c>
      <c r="V1135" s="30">
        <f>LN(Data[[#This Row],[MA'[NVA']
30d]]/Data[[#This Row],[MA'[NVMetcalfe calc']]])</f>
        <v>-1.3299381942453719</v>
      </c>
      <c r="W1135" s="30">
        <f>$Q$3+Data[[#This Row],[NVM
(scaled)]]/((Data[[#This Row],[Upper Bound]]-Data[[#This Row],[Lower Bound]])/2)</f>
        <v>-6.173136585532224E-2</v>
      </c>
      <c r="X1135" s="30">
        <f>(Data[[#This Row],[Upper Bound]]+Data[[#This Row],[Lower Bound]])/2</f>
        <v>25.163070006222299</v>
      </c>
      <c r="Y1135" s="32">
        <f>LN(Data[[#This Row],[NVActual]]/Data[[#This Row],[MA'[n^2']
30d]])</f>
        <v>-1.7450266800819028</v>
      </c>
      <c r="Z1135" s="32">
        <f>LN(Data[[#This Row],[NVActual]]/Data[[#This Row],[MA'[n*ln(n)']
30d]])</f>
        <v>9.2667527122267597</v>
      </c>
      <c r="AA1135" s="32">
        <f>LN(Data[[#This Row],[NVActual]]/Data[[#This Row],[MA'[n^1.5']]])</f>
        <v>5.0681070067815721</v>
      </c>
      <c r="AB1135" s="32">
        <f>LN(Data[[#This Row],[NVActual]]/Data[[#This Row],[Metcalfe
(n^2)]])</f>
        <v>-1.9700929357017527</v>
      </c>
      <c r="AC1135" s="34">
        <f>1+Data[[#This Row],[MA'[NVMetcalfe calc']]]/((Data[[#This Row],[NVM_norm
(scaled)]]-Data[[#This Row],[NV_fund.]])/2)</f>
        <v>-27674988236.844444</v>
      </c>
    </row>
    <row r="1136" spans="1:29" x14ac:dyDescent="0.2">
      <c r="A1136" s="23">
        <v>43040</v>
      </c>
      <c r="B1136" s="24">
        <v>111744059716.616</v>
      </c>
      <c r="C1136" s="24">
        <f t="shared" si="137"/>
        <v>90797052094.676041</v>
      </c>
      <c r="D1136" s="25">
        <f>LN(Data[[#This Row],[NVActual]])</f>
        <v>25.439476912128921</v>
      </c>
      <c r="E1136" s="26">
        <v>961473</v>
      </c>
      <c r="F1136" s="40">
        <f>Data[[#This Row],[DAA 
(n)]]^2</f>
        <v>924430329729</v>
      </c>
      <c r="G1136" s="41">
        <f t="shared" si="138"/>
        <v>663882144149.09998</v>
      </c>
      <c r="H1136" s="28">
        <f>LN(Data[[#This Row],[Metcalfe
(n^2)]])</f>
        <v>27.552443524986888</v>
      </c>
      <c r="I1136" s="42">
        <f t="shared" si="139"/>
        <v>27.193530408905421</v>
      </c>
      <c r="J1136" s="40">
        <f>Data[[#This Row],[DAA 
(n)]]*LN(Data[[#This Row],[DAA 
(n)]])</f>
        <v>13245465.266649859</v>
      </c>
      <c r="K1136" s="40">
        <f t="shared" si="140"/>
        <v>11016343.48301474</v>
      </c>
      <c r="L1136" s="29">
        <f>LN(Data[[#This Row],[MA'[n*ln(n)']
30d]])</f>
        <v>16.214890499279871</v>
      </c>
      <c r="M1136" s="43">
        <f t="shared" si="141"/>
        <v>16.117393311262894</v>
      </c>
      <c r="N1136" s="40">
        <f>Data[[#This Row],[DAA 
(n)]]^1.5</f>
        <v>942769750.47756553</v>
      </c>
      <c r="O1136" s="40">
        <f t="shared" si="142"/>
        <v>731880688.50965905</v>
      </c>
      <c r="P1136" s="43">
        <f>LN(Data[[#This Row],[MA'[n^1.5']]])</f>
        <v>20.411128064801382</v>
      </c>
      <c r="Q1136" s="43">
        <f t="shared" si="143"/>
        <v>20.274808384509534</v>
      </c>
      <c r="R1136" s="30">
        <f>$O$1+$O$2*Data[[#This Row],[MA'[ln(n^2)']]]</f>
        <v>27.193530408905421</v>
      </c>
      <c r="S1136" s="30">
        <f>$Q$1+$Q$2*Data[[#This Row],[MA'[ln(n*ln(n))']]]</f>
        <v>23.113698963583772</v>
      </c>
      <c r="T1136" s="31">
        <f>$O$3*Data[[#This Row],[Metcalfe
(n^2)]]</f>
        <v>480703771459.08002</v>
      </c>
      <c r="U1136" s="31">
        <f t="shared" si="144"/>
        <v>345218714957.53198</v>
      </c>
      <c r="V1136" s="30">
        <f>LN(Data[[#This Row],[MA'[NVA']
30d]]/Data[[#This Row],[MA'[NVMetcalfe calc']]])</f>
        <v>-1.3355513534019807</v>
      </c>
      <c r="W1136" s="30">
        <f>$Q$3+Data[[#This Row],[NVM
(scaled)]]/((Data[[#This Row],[Upper Bound]]-Data[[#This Row],[Lower Bound]])/2)</f>
        <v>-6.4709083598765038E-2</v>
      </c>
      <c r="X1136" s="30">
        <f>(Data[[#This Row],[Upper Bound]]+Data[[#This Row],[Lower Bound]])/2</f>
        <v>25.153614686244595</v>
      </c>
      <c r="Y1136" s="29">
        <f>LN(Data[[#This Row],[NVActual]]/Data[[#This Row],[MA'[n^2']
30d]])</f>
        <v>-1.7818935647886889</v>
      </c>
      <c r="Z1136" s="29">
        <f>LN(Data[[#This Row],[NVActual]]/Data[[#This Row],[MA'[n*ln(n)']
30d]])</f>
        <v>9.2245864128490513</v>
      </c>
      <c r="AA1136" s="29">
        <f>LN(Data[[#This Row],[NVActual]]/Data[[#This Row],[MA'[n^1.5']]])</f>
        <v>5.0283488473275382</v>
      </c>
      <c r="AB1136" s="29">
        <f>LN(Data[[#This Row],[NVActual]]/Data[[#This Row],[Metcalfe
(n^2)]])</f>
        <v>-2.1129666128579685</v>
      </c>
      <c r="AC1136" s="26">
        <f>1+Data[[#This Row],[MA'[NVMetcalfe calc']]]/((Data[[#This Row],[NVM_norm
(scaled)]]-Data[[#This Row],[NV_fund.]])/2)</f>
        <v>-27378402949.821999</v>
      </c>
    </row>
    <row r="1137" spans="1:29" x14ac:dyDescent="0.2">
      <c r="A1137" s="23">
        <v>43039</v>
      </c>
      <c r="B1137" s="24">
        <v>107155949795.821</v>
      </c>
      <c r="C1137" s="24">
        <f t="shared" si="137"/>
        <v>89503145933.305222</v>
      </c>
      <c r="D1137" s="25">
        <f>LN(Data[[#This Row],[NVActual]])</f>
        <v>25.397551085050203</v>
      </c>
      <c r="E1137" s="26">
        <v>827896</v>
      </c>
      <c r="F1137" s="40">
        <f>Data[[#This Row],[DAA 
(n)]]^2</f>
        <v>685411786816</v>
      </c>
      <c r="G1137" s="41">
        <f t="shared" si="138"/>
        <v>654428822136.83337</v>
      </c>
      <c r="H1137" s="28">
        <f>LN(Data[[#This Row],[Metcalfe
(n^2)]])</f>
        <v>27.253285643227674</v>
      </c>
      <c r="I1137" s="42">
        <f t="shared" si="139"/>
        <v>27.181316661159372</v>
      </c>
      <c r="J1137" s="40">
        <f>Data[[#This Row],[DAA 
(n)]]*LN(Data[[#This Row],[DAA 
(n)]])</f>
        <v>11281443.085442809</v>
      </c>
      <c r="K1137" s="40">
        <f t="shared" si="140"/>
        <v>10937543.547863437</v>
      </c>
      <c r="L1137" s="29">
        <f>LN(Data[[#This Row],[MA'[n*ln(n)']
30d]])</f>
        <v>16.207711791159024</v>
      </c>
      <c r="M1137" s="43">
        <f t="shared" si="141"/>
        <v>16.111941259500025</v>
      </c>
      <c r="N1137" s="40">
        <f>Data[[#This Row],[DAA 
(n)]]^1.5</f>
        <v>753292557.1501559</v>
      </c>
      <c r="O1137" s="40">
        <f t="shared" si="142"/>
        <v>724329636.07003868</v>
      </c>
      <c r="P1137" s="43">
        <f>LN(Data[[#This Row],[MA'[n^1.5']]])</f>
        <v>20.400757145172385</v>
      </c>
      <c r="Q1137" s="43">
        <f t="shared" si="143"/>
        <v>20.267188524457744</v>
      </c>
      <c r="R1137" s="30">
        <f>$O$1+$O$2*Data[[#This Row],[MA'[ln(n^2)']]]</f>
        <v>27.181316661159372</v>
      </c>
      <c r="S1137" s="30">
        <f>$Q$1+$Q$2*Data[[#This Row],[MA'[ln(n*ln(n))']]]</f>
        <v>23.104703078175039</v>
      </c>
      <c r="T1137" s="31">
        <f>$O$3*Data[[#This Row],[Metcalfe
(n^2)]]</f>
        <v>356414129144.32001</v>
      </c>
      <c r="U1137" s="31">
        <f t="shared" si="144"/>
        <v>340302987511.15338</v>
      </c>
      <c r="V1137" s="30">
        <f>LN(Data[[#This Row],[MA'[NVA']
30d]]/Data[[#This Row],[MA'[NVMetcalfe calc']]])</f>
        <v>-1.3355625857637572</v>
      </c>
      <c r="W1137" s="30">
        <f>$Q$3+Data[[#This Row],[NVM
(scaled)]]/((Data[[#This Row],[Upper Bound]]-Data[[#This Row],[Lower Bound]])/2)</f>
        <v>-6.5231386824768922E-2</v>
      </c>
      <c r="X1137" s="30">
        <f>(Data[[#This Row],[Upper Bound]]+Data[[#This Row],[Lower Bound]])/2</f>
        <v>25.143009869667203</v>
      </c>
      <c r="Y1137" s="32">
        <f>LN(Data[[#This Row],[NVActual]]/Data[[#This Row],[MA'[n^2']
30d]])</f>
        <v>-1.8094775798224834</v>
      </c>
      <c r="Z1137" s="32">
        <f>LN(Data[[#This Row],[NVActual]]/Data[[#This Row],[MA'[n*ln(n)']
30d]])</f>
        <v>9.1898392938911808</v>
      </c>
      <c r="AA1137" s="32">
        <f>LN(Data[[#This Row],[NVActual]]/Data[[#This Row],[MA'[n^1.5']]])</f>
        <v>4.9967939398778185</v>
      </c>
      <c r="AB1137" s="32">
        <f>LN(Data[[#This Row],[NVActual]]/Data[[#This Row],[Metcalfe
(n^2)]])</f>
        <v>-1.8557345581774685</v>
      </c>
      <c r="AC1137" s="34">
        <f>1+Data[[#This Row],[MA'[NVMetcalfe calc']]]/((Data[[#This Row],[NVM_norm
(scaled)]]-Data[[#This Row],[NV_fund.]])/2)</f>
        <v>-26999343907.890419</v>
      </c>
    </row>
    <row r="1138" spans="1:29" x14ac:dyDescent="0.2">
      <c r="A1138" s="23">
        <v>43038</v>
      </c>
      <c r="B1138" s="24">
        <v>101955521978.286</v>
      </c>
      <c r="C1138" s="24">
        <f t="shared" si="137"/>
        <v>88362865721.636459</v>
      </c>
      <c r="D1138" s="25">
        <f>LN(Data[[#This Row],[NVActual]])</f>
        <v>25.347802496092882</v>
      </c>
      <c r="E1138" s="26">
        <v>894901</v>
      </c>
      <c r="F1138" s="40">
        <f>Data[[#This Row],[DAA 
(n)]]^2</f>
        <v>800847799801</v>
      </c>
      <c r="G1138" s="41">
        <f t="shared" si="138"/>
        <v>644762123225.93335</v>
      </c>
      <c r="H1138" s="28">
        <f>LN(Data[[#This Row],[Metcalfe
(n^2)]])</f>
        <v>27.408936753227231</v>
      </c>
      <c r="I1138" s="42">
        <f t="shared" si="139"/>
        <v>27.162980176742121</v>
      </c>
      <c r="J1138" s="40">
        <f>Data[[#This Row],[DAA 
(n)]]*LN(Data[[#This Row],[DAA 
(n)]])</f>
        <v>12264142.4546999</v>
      </c>
      <c r="K1138" s="40">
        <f t="shared" si="140"/>
        <v>10841352.453759735</v>
      </c>
      <c r="L1138" s="29">
        <f>LN(Data[[#This Row],[MA'[n*ln(n)']
30d]])</f>
        <v>16.198878311300241</v>
      </c>
      <c r="M1138" s="43">
        <f t="shared" si="141"/>
        <v>16.106571566874084</v>
      </c>
      <c r="N1138" s="40">
        <f>Data[[#This Row],[DAA 
(n)]]^1.5</f>
        <v>846569251.08919048</v>
      </c>
      <c r="O1138" s="40">
        <f t="shared" si="142"/>
        <v>715841190.61450803</v>
      </c>
      <c r="P1138" s="43">
        <f>LN(Data[[#This Row],[MA'[n^1.5']]])</f>
        <v>20.388968899505755</v>
      </c>
      <c r="Q1138" s="43">
        <f t="shared" si="143"/>
        <v>20.259688072772008</v>
      </c>
      <c r="R1138" s="30">
        <f>$O$1+$O$2*Data[[#This Row],[MA'[ln(n^2)']]]</f>
        <v>27.162980176742121</v>
      </c>
      <c r="S1138" s="30">
        <f>$Q$1+$Q$2*Data[[#This Row],[MA'[ln(n*ln(n))']]]</f>
        <v>23.095843085342239</v>
      </c>
      <c r="T1138" s="31">
        <f>$O$3*Data[[#This Row],[Metcalfe
(n^2)]]</f>
        <v>416440855896.52002</v>
      </c>
      <c r="U1138" s="31">
        <f t="shared" si="144"/>
        <v>335276304077.48535</v>
      </c>
      <c r="V1138" s="30">
        <f>LN(Data[[#This Row],[MA'[NVA']
30d]]/Data[[#This Row],[MA'[NVMetcalfe calc']]])</f>
        <v>-1.3335031697982798</v>
      </c>
      <c r="W1138" s="30">
        <f>$Q$3+Data[[#This Row],[NVM
(scaled)]]/((Data[[#This Row],[Upper Bound]]-Data[[#This Row],[Lower Bound]])/2)</f>
        <v>-6.5745375595046229E-2</v>
      </c>
      <c r="X1138" s="30">
        <f>(Data[[#This Row],[Upper Bound]]+Data[[#This Row],[Lower Bound]])/2</f>
        <v>25.129411631042181</v>
      </c>
      <c r="Y1138" s="29">
        <f>LN(Data[[#This Row],[NVActual]]/Data[[#This Row],[MA'[n^2']
30d]])</f>
        <v>-1.844344788425311</v>
      </c>
      <c r="Z1138" s="29">
        <f>LN(Data[[#This Row],[NVActual]]/Data[[#This Row],[MA'[n*ln(n)']
30d]])</f>
        <v>9.148924184792639</v>
      </c>
      <c r="AA1138" s="29">
        <f>LN(Data[[#This Row],[NVActual]]/Data[[#This Row],[MA'[n^1.5']]])</f>
        <v>4.9588335965871266</v>
      </c>
      <c r="AB1138" s="29">
        <f>LN(Data[[#This Row],[NVActual]]/Data[[#This Row],[Metcalfe
(n^2)]])</f>
        <v>-2.0611342571343489</v>
      </c>
      <c r="AC1138" s="26">
        <f>1+Data[[#This Row],[MA'[NVMetcalfe calc']]]/((Data[[#This Row],[NVM_norm
(scaled)]]-Data[[#This Row],[NV_fund.]])/2)</f>
        <v>-26614345286.799763</v>
      </c>
    </row>
    <row r="1139" spans="1:29" x14ac:dyDescent="0.2">
      <c r="A1139" s="23">
        <v>43037</v>
      </c>
      <c r="B1139" s="24">
        <v>103049396264.96899</v>
      </c>
      <c r="C1139" s="24">
        <f t="shared" si="137"/>
        <v>87372834710.870346</v>
      </c>
      <c r="D1139" s="25">
        <f>LN(Data[[#This Row],[NVActual]])</f>
        <v>25.358474285604572</v>
      </c>
      <c r="E1139" s="26">
        <v>905041</v>
      </c>
      <c r="F1139" s="40">
        <f>Data[[#This Row],[DAA 
(n)]]^2</f>
        <v>819099211681</v>
      </c>
      <c r="G1139" s="41">
        <f t="shared" si="138"/>
        <v>631373789100.59998</v>
      </c>
      <c r="H1139" s="28">
        <f>LN(Data[[#This Row],[Metcalfe
(n^2)]])</f>
        <v>27.431471051046554</v>
      </c>
      <c r="I1139" s="42">
        <f t="shared" si="139"/>
        <v>27.139773045312168</v>
      </c>
      <c r="J1139" s="40">
        <f>Data[[#This Row],[DAA 
(n)]]*LN(Data[[#This Row],[DAA 
(n)]])</f>
        <v>12413302.995755112</v>
      </c>
      <c r="K1139" s="40">
        <f t="shared" si="140"/>
        <v>10713842.025915481</v>
      </c>
      <c r="L1139" s="29">
        <f>LN(Data[[#This Row],[MA'[n*ln(n)']
30d]])</f>
        <v>16.187047110673262</v>
      </c>
      <c r="M1139" s="43">
        <f t="shared" si="141"/>
        <v>16.101734603360459</v>
      </c>
      <c r="N1139" s="40">
        <f>Data[[#This Row],[DAA 
(n)]]^1.5</f>
        <v>860998472.49515009</v>
      </c>
      <c r="O1139" s="40">
        <f t="shared" si="142"/>
        <v>704362769.73257661</v>
      </c>
      <c r="P1139" s="43">
        <f>LN(Data[[#This Row],[MA'[n^1.5']]])</f>
        <v>20.372804079317529</v>
      </c>
      <c r="Q1139" s="43">
        <f t="shared" si="143"/>
        <v>20.252912531804693</v>
      </c>
      <c r="R1139" s="30">
        <f>$O$1+$O$2*Data[[#This Row],[MA'[ln(n^2)']]]</f>
        <v>27.139773045312168</v>
      </c>
      <c r="S1139" s="30">
        <f>$Q$1+$Q$2*Data[[#This Row],[MA'[ln(n*ln(n))']]]</f>
        <v>23.087862095544754</v>
      </c>
      <c r="T1139" s="31">
        <f>$O$3*Data[[#This Row],[Metcalfe
(n^2)]]</f>
        <v>425931590074.12</v>
      </c>
      <c r="U1139" s="31">
        <f t="shared" si="144"/>
        <v>328314370332.31207</v>
      </c>
      <c r="V1139" s="30">
        <f>LN(Data[[#This Row],[MA'[NVA']
30d]]/Data[[#This Row],[MA'[NVMetcalfe calc']]])</f>
        <v>-1.3237871768198253</v>
      </c>
      <c r="W1139" s="30">
        <f>$Q$3+Data[[#This Row],[NVM
(scaled)]]/((Data[[#This Row],[Upper Bound]]-Data[[#This Row],[Lower Bound]])/2)</f>
        <v>-6.3413756240527808E-2</v>
      </c>
      <c r="X1139" s="30">
        <f>(Data[[#This Row],[Upper Bound]]+Data[[#This Row],[Lower Bound]])/2</f>
        <v>25.113817570428459</v>
      </c>
      <c r="Y1139" s="32">
        <f>LN(Data[[#This Row],[NVActual]]/Data[[#This Row],[MA'[n^2']
30d]])</f>
        <v>-1.8126896142515188</v>
      </c>
      <c r="Z1139" s="32">
        <f>LN(Data[[#This Row],[NVActual]]/Data[[#This Row],[MA'[n*ln(n)']
30d]])</f>
        <v>9.1714271749313117</v>
      </c>
      <c r="AA1139" s="32">
        <f>LN(Data[[#This Row],[NVActual]]/Data[[#This Row],[MA'[n^1.5']]])</f>
        <v>4.9856702062870433</v>
      </c>
      <c r="AB1139" s="32">
        <f>LN(Data[[#This Row],[NVActual]]/Data[[#This Row],[Metcalfe
(n^2)]])</f>
        <v>-2.0729967654419825</v>
      </c>
      <c r="AC1139" s="34">
        <f>1+Data[[#This Row],[MA'[NVMetcalfe calc']]]/((Data[[#This Row],[NVM_norm
(scaled)]]-Data[[#This Row],[NV_fund.]])/2)</f>
        <v>-26080260061.951797</v>
      </c>
    </row>
    <row r="1140" spans="1:29" x14ac:dyDescent="0.2">
      <c r="A1140" s="23">
        <v>43036</v>
      </c>
      <c r="B1140" s="24">
        <v>95526470949.682907</v>
      </c>
      <c r="C1140" s="24">
        <f t="shared" si="137"/>
        <v>86239482333.24556</v>
      </c>
      <c r="D1140" s="25">
        <f>LN(Data[[#This Row],[NVActual]])</f>
        <v>25.282669228744254</v>
      </c>
      <c r="E1140" s="26">
        <v>555227</v>
      </c>
      <c r="F1140" s="40">
        <f>Data[[#This Row],[DAA 
(n)]]^2</f>
        <v>308277021529</v>
      </c>
      <c r="G1140" s="41">
        <f t="shared" si="138"/>
        <v>622382272773.09998</v>
      </c>
      <c r="H1140" s="28">
        <f>LN(Data[[#This Row],[Metcalfe
(n^2)]])</f>
        <v>26.454264636232391</v>
      </c>
      <c r="I1140" s="42">
        <f t="shared" si="139"/>
        <v>27.126457622713556</v>
      </c>
      <c r="J1140" s="40">
        <f>Data[[#This Row],[DAA 
(n)]]*LN(Data[[#This Row],[DAA 
(n)]])</f>
        <v>7344060.9955907008</v>
      </c>
      <c r="K1140" s="40">
        <f t="shared" si="140"/>
        <v>10633993.460956961</v>
      </c>
      <c r="L1140" s="29">
        <f>LN(Data[[#This Row],[MA'[n*ln(n)']
30d]])</f>
        <v>16.179566358127758</v>
      </c>
      <c r="M1140" s="43">
        <f t="shared" si="141"/>
        <v>16.097574207370098</v>
      </c>
      <c r="N1140" s="40">
        <f>Data[[#This Row],[DAA 
(n)]]^1.5</f>
        <v>413719380.53767973</v>
      </c>
      <c r="O1140" s="40">
        <f t="shared" si="142"/>
        <v>696932835.77190173</v>
      </c>
      <c r="P1140" s="43">
        <f>LN(Data[[#This Row],[MA'[n^1.5']]])</f>
        <v>20.362199602204939</v>
      </c>
      <c r="Q1140" s="43">
        <f t="shared" si="143"/>
        <v>20.247071620762206</v>
      </c>
      <c r="R1140" s="30">
        <f>$O$1+$O$2*Data[[#This Row],[MA'[ln(n^2)']]]</f>
        <v>27.126457622713556</v>
      </c>
      <c r="S1140" s="30">
        <f>$Q$1+$Q$2*Data[[#This Row],[MA'[ln(n*ln(n))']]]</f>
        <v>23.080997442160658</v>
      </c>
      <c r="T1140" s="31">
        <f>$O$3*Data[[#This Row],[Metcalfe
(n^2)]]</f>
        <v>160304051195.08002</v>
      </c>
      <c r="U1140" s="31">
        <f t="shared" si="144"/>
        <v>323638781842.01202</v>
      </c>
      <c r="V1140" s="30">
        <f>LN(Data[[#This Row],[MA'[NVA']
30d]]/Data[[#This Row],[MA'[NVMetcalfe calc']]])</f>
        <v>-1.3224999184902062</v>
      </c>
      <c r="W1140" s="30">
        <f>$Q$3+Data[[#This Row],[NVM
(scaled)]]/((Data[[#This Row],[Upper Bound]]-Data[[#This Row],[Lower Bound]])/2)</f>
        <v>-6.3819273687404698E-2</v>
      </c>
      <c r="X1140" s="30">
        <f>(Data[[#This Row],[Upper Bound]]+Data[[#This Row],[Lower Bound]])/2</f>
        <v>25.103727532437105</v>
      </c>
      <c r="Y1140" s="29">
        <f>LN(Data[[#This Row],[NVActual]]/Data[[#This Row],[MA'[n^2']
30d]])</f>
        <v>-1.8741510986123546</v>
      </c>
      <c r="Z1140" s="29">
        <f>LN(Data[[#This Row],[NVActual]]/Data[[#This Row],[MA'[n*ln(n)']
30d]])</f>
        <v>9.103102870616496</v>
      </c>
      <c r="AA1140" s="29">
        <f>LN(Data[[#This Row],[NVActual]]/Data[[#This Row],[MA'[n^1.5']]])</f>
        <v>4.9204696265393171</v>
      </c>
      <c r="AB1140" s="29">
        <f>LN(Data[[#This Row],[NVActual]]/Data[[#This Row],[Metcalfe
(n^2)]])</f>
        <v>-1.1715954074881367</v>
      </c>
      <c r="AC1140" s="26">
        <f>1+Data[[#This Row],[MA'[NVMetcalfe calc']]]/((Data[[#This Row],[NVM_norm
(scaled)]]-Data[[#This Row],[NV_fund.]])/2)</f>
        <v>-25718738844.317631</v>
      </c>
    </row>
    <row r="1141" spans="1:29" x14ac:dyDescent="0.2">
      <c r="A1141" s="23">
        <v>43035</v>
      </c>
      <c r="B1141" s="24">
        <v>95836935130.539001</v>
      </c>
      <c r="C1141" s="24">
        <f t="shared" si="137"/>
        <v>85372896582.879333</v>
      </c>
      <c r="D1141" s="25">
        <f>LN(Data[[#This Row],[NVActual]])</f>
        <v>25.285913991780287</v>
      </c>
      <c r="E1141" s="26">
        <v>668740</v>
      </c>
      <c r="F1141" s="40">
        <f>Data[[#This Row],[DAA 
(n)]]^2</f>
        <v>447213187600</v>
      </c>
      <c r="G1141" s="41">
        <f t="shared" si="138"/>
        <v>631053537671.76672</v>
      </c>
      <c r="H1141" s="28">
        <f>LN(Data[[#This Row],[Metcalfe
(n^2)]])</f>
        <v>26.82630124761905</v>
      </c>
      <c r="I1141" s="42">
        <f t="shared" si="139"/>
        <v>27.14685272041417</v>
      </c>
      <c r="J1141" s="40">
        <f>Data[[#This Row],[DAA 
(n)]]*LN(Data[[#This Row],[DAA 
(n)]])</f>
        <v>8969910.3481663819</v>
      </c>
      <c r="K1141" s="40">
        <f t="shared" si="140"/>
        <v>10729292.081367772</v>
      </c>
      <c r="L1141" s="29">
        <f>LN(Data[[#This Row],[MA'[n*ln(n)']
30d]])</f>
        <v>16.188488136788994</v>
      </c>
      <c r="M1141" s="43">
        <f t="shared" si="141"/>
        <v>16.093772263003007</v>
      </c>
      <c r="N1141" s="40">
        <f>Data[[#This Row],[DAA 
(n)]]^1.5</f>
        <v>546872331.60548878</v>
      </c>
      <c r="O1141" s="40">
        <f t="shared" si="142"/>
        <v>704963351.81789756</v>
      </c>
      <c r="P1141" s="43">
        <f>LN(Data[[#This Row],[MA'[n^1.5']]])</f>
        <v>20.373656376188343</v>
      </c>
      <c r="Q1141" s="43">
        <f t="shared" si="143"/>
        <v>20.241742174938405</v>
      </c>
      <c r="R1141" s="30">
        <f>$O$1+$O$2*Data[[#This Row],[MA'[ln(n^2)']]]</f>
        <v>27.14685272041417</v>
      </c>
      <c r="S1141" s="30">
        <f>$Q$1+$Q$2*Data[[#This Row],[MA'[ln(n*ln(n))']]]</f>
        <v>23.07472423395496</v>
      </c>
      <c r="T1141" s="31">
        <f>$O$3*Data[[#This Row],[Metcalfe
(n^2)]]</f>
        <v>232550857552</v>
      </c>
      <c r="U1141" s="31">
        <f t="shared" si="144"/>
        <v>328147839589.31866</v>
      </c>
      <c r="V1141" s="30">
        <f>LN(Data[[#This Row],[MA'[NVA']
30d]]/Data[[#This Row],[MA'[NVMetcalfe calc']]])</f>
        <v>-1.3464355570928837</v>
      </c>
      <c r="W1141" s="30">
        <f>$Q$3+Data[[#This Row],[NVM
(scaled)]]/((Data[[#This Row],[Upper Bound]]-Data[[#This Row],[Lower Bound]])/2)</f>
        <v>-7.1293258093451772E-2</v>
      </c>
      <c r="X1141" s="30">
        <f>(Data[[#This Row],[Upper Bound]]+Data[[#This Row],[Lower Bound]])/2</f>
        <v>25.110788477184563</v>
      </c>
      <c r="Y1141" s="32">
        <f>LN(Data[[#This Row],[NVActual]]/Data[[#This Row],[MA'[n^2']
30d]])</f>
        <v>-1.8847425498637114</v>
      </c>
      <c r="Z1141" s="32">
        <f>LN(Data[[#This Row],[NVActual]]/Data[[#This Row],[MA'[n*ln(n)']
30d]])</f>
        <v>9.0974258549912967</v>
      </c>
      <c r="AA1141" s="32">
        <f>LN(Data[[#This Row],[NVActual]]/Data[[#This Row],[MA'[n^1.5']]])</f>
        <v>4.9122576155919457</v>
      </c>
      <c r="AB1141" s="32">
        <f>LN(Data[[#This Row],[NVActual]]/Data[[#This Row],[Metcalfe
(n^2)]])</f>
        <v>-1.5403872558387595</v>
      </c>
      <c r="AC1141" s="34">
        <f>1+Data[[#This Row],[MA'[NVMetcalfe calc']]]/((Data[[#This Row],[NVM_norm
(scaled)]]-Data[[#This Row],[NV_fund.]])/2)</f>
        <v>-26062010522.110222</v>
      </c>
    </row>
    <row r="1142" spans="1:29" x14ac:dyDescent="0.2">
      <c r="A1142" s="23">
        <v>43034</v>
      </c>
      <c r="B1142" s="24">
        <v>98216261360.269196</v>
      </c>
      <c r="C1142" s="24">
        <f t="shared" si="137"/>
        <v>84505655228.102112</v>
      </c>
      <c r="D1142" s="25">
        <f>LN(Data[[#This Row],[NVActual]])</f>
        <v>25.310437632897703</v>
      </c>
      <c r="E1142" s="26">
        <v>742163</v>
      </c>
      <c r="F1142" s="40">
        <f>Data[[#This Row],[DAA 
(n)]]^2</f>
        <v>550805918569</v>
      </c>
      <c r="G1142" s="41">
        <f t="shared" si="138"/>
        <v>632591348010.73328</v>
      </c>
      <c r="H1142" s="28">
        <f>LN(Data[[#This Row],[Metcalfe
(n^2)]])</f>
        <v>27.034648349148046</v>
      </c>
      <c r="I1142" s="42">
        <f t="shared" si="139"/>
        <v>27.150125333037472</v>
      </c>
      <c r="J1142" s="40">
        <f>Data[[#This Row],[DAA 
(n)]]*LN(Data[[#This Row],[DAA 
(n)]])</f>
        <v>10032057.86137438</v>
      </c>
      <c r="K1142" s="40">
        <f t="shared" si="140"/>
        <v>10745485.14428374</v>
      </c>
      <c r="L1142" s="29">
        <f>LN(Data[[#This Row],[MA'[n*ln(n)']
30d]])</f>
        <v>16.189996237740626</v>
      </c>
      <c r="M1142" s="43">
        <f t="shared" si="141"/>
        <v>16.089733063807572</v>
      </c>
      <c r="N1142" s="40">
        <f>Data[[#This Row],[DAA 
(n)]]^1.5</f>
        <v>639365132.72380292</v>
      </c>
      <c r="O1142" s="40">
        <f t="shared" si="142"/>
        <v>706356281.83606458</v>
      </c>
      <c r="P1142" s="43">
        <f>LN(Data[[#This Row],[MA'[n^1.5']]])</f>
        <v>20.375630316658299</v>
      </c>
      <c r="Q1142" s="43">
        <f t="shared" si="143"/>
        <v>20.236117754488081</v>
      </c>
      <c r="R1142" s="30">
        <f>$O$1+$O$2*Data[[#This Row],[MA'[ln(n^2)']]]</f>
        <v>27.150125333037472</v>
      </c>
      <c r="S1142" s="30">
        <f>$Q$1+$Q$2*Data[[#This Row],[MA'[ln(n*ln(n))']]]</f>
        <v>23.068059555282492</v>
      </c>
      <c r="T1142" s="31">
        <f>$O$3*Data[[#This Row],[Metcalfe
(n^2)]]</f>
        <v>286419077655.88</v>
      </c>
      <c r="U1142" s="31">
        <f t="shared" si="144"/>
        <v>328947500965.5813</v>
      </c>
      <c r="V1142" s="30">
        <f>LN(Data[[#This Row],[MA'[NVA']
30d]]/Data[[#This Row],[MA'[NVMetcalfe calc']]])</f>
        <v>-1.3590797085992381</v>
      </c>
      <c r="W1142" s="30">
        <f>$Q$3+Data[[#This Row],[NVM
(scaled)]]/((Data[[#This Row],[Upper Bound]]-Data[[#This Row],[Lower Bound]])/2)</f>
        <v>-7.5878397161298627E-2</v>
      </c>
      <c r="X1142" s="30">
        <f>(Data[[#This Row],[Upper Bound]]+Data[[#This Row],[Lower Bound]])/2</f>
        <v>25.109092444159984</v>
      </c>
      <c r="Y1142" s="29">
        <f>LN(Data[[#This Row],[NVActual]]/Data[[#This Row],[MA'[n^2']
30d]])</f>
        <v>-1.8626528379546656</v>
      </c>
      <c r="Z1142" s="29">
        <f>LN(Data[[#This Row],[NVActual]]/Data[[#This Row],[MA'[n*ln(n)']
30d]])</f>
        <v>9.1204413951570782</v>
      </c>
      <c r="AA1142" s="29">
        <f>LN(Data[[#This Row],[NVActual]]/Data[[#This Row],[MA'[n^1.5']]])</f>
        <v>4.9348073162394037</v>
      </c>
      <c r="AB1142" s="29">
        <f>LN(Data[[#This Row],[NVActual]]/Data[[#This Row],[Metcalfe
(n^2)]])</f>
        <v>-1.7242107162503428</v>
      </c>
      <c r="AC1142" s="26">
        <f>1+Data[[#This Row],[MA'[NVMetcalfe calc']]]/((Data[[#This Row],[NVM_norm
(scaled)]]-Data[[#This Row],[NV_fund.]])/2)</f>
        <v>-26122523867.550465</v>
      </c>
    </row>
    <row r="1143" spans="1:29" x14ac:dyDescent="0.2">
      <c r="A1143" s="23">
        <v>43033</v>
      </c>
      <c r="B1143" s="24">
        <v>95243466642.458694</v>
      </c>
      <c r="C1143" s="24">
        <f t="shared" si="137"/>
        <v>83382324155.665512</v>
      </c>
      <c r="D1143" s="25">
        <f>LN(Data[[#This Row],[NVActual]])</f>
        <v>25.27970225692048</v>
      </c>
      <c r="E1143" s="26">
        <v>911228</v>
      </c>
      <c r="F1143" s="40">
        <f>Data[[#This Row],[DAA 
(n)]]^2</f>
        <v>830336467984</v>
      </c>
      <c r="G1143" s="41">
        <f t="shared" si="138"/>
        <v>631610990522.73328</v>
      </c>
      <c r="H1143" s="28">
        <f>LN(Data[[#This Row],[Metcalfe
(n^2)]])</f>
        <v>27.445096838704774</v>
      </c>
      <c r="I1143" s="42">
        <f t="shared" si="139"/>
        <v>27.148296192091731</v>
      </c>
      <c r="J1143" s="40">
        <f>Data[[#This Row],[DAA 
(n)]]*LN(Data[[#This Row],[DAA 
(n)]])</f>
        <v>12504370.351069637</v>
      </c>
      <c r="K1143" s="40">
        <f t="shared" si="140"/>
        <v>10735774.45486805</v>
      </c>
      <c r="L1143" s="29">
        <f>LN(Data[[#This Row],[MA'[n*ln(n)']
30d]])</f>
        <v>16.189092129670765</v>
      </c>
      <c r="M1143" s="43">
        <f t="shared" si="141"/>
        <v>16.085573725432269</v>
      </c>
      <c r="N1143" s="40">
        <f>Data[[#This Row],[DAA 
(n)]]^1.5</f>
        <v>869842421.96395969</v>
      </c>
      <c r="O1143" s="40">
        <f t="shared" si="142"/>
        <v>705496969.21017027</v>
      </c>
      <c r="P1143" s="43">
        <f>LN(Data[[#This Row],[MA'[n^1.5']]])</f>
        <v>20.374413033302019</v>
      </c>
      <c r="Q1143" s="43">
        <f t="shared" si="143"/>
        <v>20.230331805269309</v>
      </c>
      <c r="R1143" s="30">
        <f>$O$1+$O$2*Data[[#This Row],[MA'[ln(n^2)']]]</f>
        <v>27.148296192091731</v>
      </c>
      <c r="S1143" s="30">
        <f>$Q$1+$Q$2*Data[[#This Row],[MA'[ln(n*ln(n))']]]</f>
        <v>23.061196646963243</v>
      </c>
      <c r="T1143" s="31">
        <f>$O$3*Data[[#This Row],[Metcalfe
(n^2)]]</f>
        <v>431774963351.67999</v>
      </c>
      <c r="U1143" s="31">
        <f t="shared" si="144"/>
        <v>328437715071.82141</v>
      </c>
      <c r="V1143" s="30">
        <f>LN(Data[[#This Row],[MA'[NVA']
30d]]/Data[[#This Row],[MA'[NVMetcalfe calc']]])</f>
        <v>-1.3709108695818122</v>
      </c>
      <c r="W1143" s="30">
        <f>$Q$3+Data[[#This Row],[NVM
(scaled)]]/((Data[[#This Row],[Upper Bound]]-Data[[#This Row],[Lower Bound]])/2)</f>
        <v>-8.0847800228322608E-2</v>
      </c>
      <c r="X1143" s="30">
        <f>(Data[[#This Row],[Upper Bound]]+Data[[#This Row],[Lower Bound]])/2</f>
        <v>25.104746419527487</v>
      </c>
      <c r="Y1143" s="32">
        <f>LN(Data[[#This Row],[NVActual]]/Data[[#This Row],[MA'[n^2']
30d]])</f>
        <v>-1.8918372633369784</v>
      </c>
      <c r="Z1143" s="32">
        <f>LN(Data[[#This Row],[NVActual]]/Data[[#This Row],[MA'[n*ln(n)']
30d]])</f>
        <v>9.0906101272497146</v>
      </c>
      <c r="AA1143" s="32">
        <f>LN(Data[[#This Row],[NVActual]]/Data[[#This Row],[MA'[n^1.5']]])</f>
        <v>4.9052892236184622</v>
      </c>
      <c r="AB1143" s="32">
        <f>LN(Data[[#This Row],[NVActual]]/Data[[#This Row],[Metcalfe
(n^2)]])</f>
        <v>-2.1653945817842919</v>
      </c>
      <c r="AC1143" s="34">
        <f>1+Data[[#This Row],[MA'[NVMetcalfe calc']]]/((Data[[#This Row],[NVM_norm
(scaled)]]-Data[[#This Row],[NV_fund.]])/2)</f>
        <v>-26081394958.837151</v>
      </c>
    </row>
    <row r="1144" spans="1:29" x14ac:dyDescent="0.2">
      <c r="A1144" s="23">
        <v>43032</v>
      </c>
      <c r="B1144" s="24">
        <v>91713935871.474503</v>
      </c>
      <c r="C1144" s="24">
        <f t="shared" si="137"/>
        <v>82377228303.08519</v>
      </c>
      <c r="D1144" s="25">
        <f>LN(Data[[#This Row],[NVActual]])</f>
        <v>25.241940177088303</v>
      </c>
      <c r="E1144" s="26">
        <v>955565</v>
      </c>
      <c r="F1144" s="40">
        <f>Data[[#This Row],[DAA 
(n)]]^2</f>
        <v>913104469225</v>
      </c>
      <c r="G1144" s="41">
        <f t="shared" si="138"/>
        <v>618256220259.93335</v>
      </c>
      <c r="H1144" s="28">
        <f>LN(Data[[#This Row],[Metcalfe
(n^2)]])</f>
        <v>27.540116135119206</v>
      </c>
      <c r="I1144" s="42">
        <f t="shared" si="139"/>
        <v>27.126337553308215</v>
      </c>
      <c r="J1144" s="40">
        <f>Data[[#This Row],[DAA 
(n)]]*LN(Data[[#This Row],[DAA 
(n)]])</f>
        <v>13158185.537327591</v>
      </c>
      <c r="K1144" s="40">
        <f t="shared" si="140"/>
        <v>10611607.313323559</v>
      </c>
      <c r="L1144" s="29">
        <f>LN(Data[[#This Row],[MA'[n*ln(n)']
30d]])</f>
        <v>16.177458989533577</v>
      </c>
      <c r="M1144" s="43">
        <f t="shared" si="141"/>
        <v>16.081498545620683</v>
      </c>
      <c r="N1144" s="40">
        <f>Data[[#This Row],[DAA 
(n)]]^1.5</f>
        <v>934093502.88661468</v>
      </c>
      <c r="O1144" s="40">
        <f t="shared" si="142"/>
        <v>694193032.1840905</v>
      </c>
      <c r="P1144" s="43">
        <f>LN(Data[[#This Row],[MA'[n^1.5']]])</f>
        <v>20.358260624153587</v>
      </c>
      <c r="Q1144" s="43">
        <f t="shared" si="143"/>
        <v>20.224663028037636</v>
      </c>
      <c r="R1144" s="30">
        <f>$O$1+$O$2*Data[[#This Row],[MA'[ln(n^2)']]]</f>
        <v>27.126337553308215</v>
      </c>
      <c r="S1144" s="30">
        <f>$Q$1+$Q$2*Data[[#This Row],[MA'[ln(n*ln(n))']]]</f>
        <v>23.054472600274124</v>
      </c>
      <c r="T1144" s="31">
        <f>$O$3*Data[[#This Row],[Metcalfe
(n^2)]]</f>
        <v>474814323997</v>
      </c>
      <c r="U1144" s="31">
        <f t="shared" si="144"/>
        <v>321493234535.16541</v>
      </c>
      <c r="V1144" s="30">
        <f>LN(Data[[#This Row],[MA'[NVA']
30d]]/Data[[#This Row],[MA'[NVMetcalfe calc']]])</f>
        <v>-1.3616674568426455</v>
      </c>
      <c r="W1144" s="30">
        <f>$Q$3+Data[[#This Row],[NVM
(scaled)]]/((Data[[#This Row],[Upper Bound]]-Data[[#This Row],[Lower Bound]])/2)</f>
        <v>-7.881759220821849E-2</v>
      </c>
      <c r="X1144" s="30">
        <f>(Data[[#This Row],[Upper Bound]]+Data[[#This Row],[Lower Bound]])/2</f>
        <v>25.090405076791171</v>
      </c>
      <c r="Y1144" s="29">
        <f>LN(Data[[#This Row],[NVActual]]/Data[[#This Row],[MA'[n^2']
30d]])</f>
        <v>-1.9082286272845301</v>
      </c>
      <c r="Z1144" s="29">
        <f>LN(Data[[#This Row],[NVActual]]/Data[[#This Row],[MA'[n*ln(n)']
30d]])</f>
        <v>9.064481187554728</v>
      </c>
      <c r="AA1144" s="29">
        <f>LN(Data[[#This Row],[NVActual]]/Data[[#This Row],[MA'[n^1.5']]])</f>
        <v>4.8836795529347166</v>
      </c>
      <c r="AB1144" s="29">
        <f>LN(Data[[#This Row],[NVActual]]/Data[[#This Row],[Metcalfe
(n^2)]])</f>
        <v>-2.2981759580309036</v>
      </c>
      <c r="AC1144" s="26">
        <f>1+Data[[#This Row],[MA'[NVMetcalfe calc']]]/((Data[[#This Row],[NVM_norm
(scaled)]]-Data[[#This Row],[NV_fund.]])/2)</f>
        <v>-25546536637.268494</v>
      </c>
    </row>
    <row r="1145" spans="1:29" x14ac:dyDescent="0.2">
      <c r="A1145" s="23">
        <v>43031</v>
      </c>
      <c r="B1145" s="24">
        <v>98189077503.192001</v>
      </c>
      <c r="C1145" s="24">
        <f t="shared" si="137"/>
        <v>81349506527.032516</v>
      </c>
      <c r="D1145" s="25">
        <f>LN(Data[[#This Row],[NVActual]])</f>
        <v>25.310160819065572</v>
      </c>
      <c r="E1145" s="26">
        <v>880240</v>
      </c>
      <c r="F1145" s="40">
        <f>Data[[#This Row],[DAA 
(n)]]^2</f>
        <v>774822457600</v>
      </c>
      <c r="G1145" s="41">
        <f t="shared" si="138"/>
        <v>597884669387.40002</v>
      </c>
      <c r="H1145" s="28">
        <f>LN(Data[[#This Row],[Metcalfe
(n^2)]])</f>
        <v>27.375899753087587</v>
      </c>
      <c r="I1145" s="42">
        <f t="shared" si="139"/>
        <v>27.089452134910793</v>
      </c>
      <c r="J1145" s="40">
        <f>Data[[#This Row],[DAA 
(n)]]*LN(Data[[#This Row],[DAA 
(n)]])</f>
        <v>12048680.999328909</v>
      </c>
      <c r="K1145" s="40">
        <f t="shared" si="140"/>
        <v>10415091.507559998</v>
      </c>
      <c r="L1145" s="29">
        <f>LN(Data[[#This Row],[MA'[n*ln(n)']
30d]])</f>
        <v>16.158766418770153</v>
      </c>
      <c r="M1145" s="43">
        <f t="shared" si="141"/>
        <v>16.077747923485294</v>
      </c>
      <c r="N1145" s="40">
        <f>Data[[#This Row],[DAA 
(n)]]^1.5</f>
        <v>825850906.68825948</v>
      </c>
      <c r="O1145" s="40">
        <f t="shared" si="142"/>
        <v>676634669.14881027</v>
      </c>
      <c r="P1145" s="43">
        <f>LN(Data[[#This Row],[MA'[n^1.5']]])</f>
        <v>20.332642053241731</v>
      </c>
      <c r="Q1145" s="43">
        <f t="shared" si="143"/>
        <v>20.219448559373912</v>
      </c>
      <c r="R1145" s="30">
        <f>$O$1+$O$2*Data[[#This Row],[MA'[ln(n^2)']]]</f>
        <v>27.089452134910793</v>
      </c>
      <c r="S1145" s="30">
        <f>$Q$1+$Q$2*Data[[#This Row],[MA'[ln(n*ln(n))']]]</f>
        <v>23.048284073750732</v>
      </c>
      <c r="T1145" s="31">
        <f>$O$3*Data[[#This Row],[Metcalfe
(n^2)]]</f>
        <v>402907677952</v>
      </c>
      <c r="U1145" s="31">
        <f t="shared" si="144"/>
        <v>310900028081.44812</v>
      </c>
      <c r="V1145" s="30">
        <f>LN(Data[[#This Row],[MA'[NVA']
30d]]/Data[[#This Row],[MA'[NVMetcalfe calc']]])</f>
        <v>-1.3407166397886852</v>
      </c>
      <c r="W1145" s="30">
        <f>$Q$3+Data[[#This Row],[NVM
(scaled)]]/((Data[[#This Row],[Upper Bound]]-Data[[#This Row],[Lower Bound]])/2)</f>
        <v>-7.3529266537763371E-2</v>
      </c>
      <c r="X1145" s="30">
        <f>(Data[[#This Row],[Upper Bound]]+Data[[#This Row],[Lower Bound]])/2</f>
        <v>25.068868104330761</v>
      </c>
      <c r="Y1145" s="32">
        <f>LN(Data[[#This Row],[NVActual]]/Data[[#This Row],[MA'[n^2']
30d]])</f>
        <v>-1.8065028926752946</v>
      </c>
      <c r="Z1145" s="32">
        <f>LN(Data[[#This Row],[NVActual]]/Data[[#This Row],[MA'[n*ln(n)']
30d]])</f>
        <v>9.1513944002954197</v>
      </c>
      <c r="AA1145" s="32">
        <f>LN(Data[[#This Row],[NVActual]]/Data[[#This Row],[MA'[n^1.5']]])</f>
        <v>4.9775187658238407</v>
      </c>
      <c r="AB1145" s="32">
        <f>LN(Data[[#This Row],[NVActual]]/Data[[#This Row],[Metcalfe
(n^2)]])</f>
        <v>-2.0657389340220158</v>
      </c>
      <c r="AC1145" s="34">
        <f>1+Data[[#This Row],[MA'[NVMetcalfe calc']]]/((Data[[#This Row],[NVM_norm
(scaled)]]-Data[[#This Row],[NV_fund.]])/2)</f>
        <v>-24731136294.035679</v>
      </c>
    </row>
    <row r="1146" spans="1:29" x14ac:dyDescent="0.2">
      <c r="A1146" s="23">
        <v>43030</v>
      </c>
      <c r="B1146" s="24">
        <v>99625496507.290207</v>
      </c>
      <c r="C1146" s="24">
        <f t="shared" si="137"/>
        <v>80162583157.873627</v>
      </c>
      <c r="D1146" s="25">
        <f>LN(Data[[#This Row],[NVActual]])</f>
        <v>25.324683957806382</v>
      </c>
      <c r="E1146" s="26">
        <v>907439</v>
      </c>
      <c r="F1146" s="40">
        <f>Data[[#This Row],[DAA 
(n)]]^2</f>
        <v>823445538721</v>
      </c>
      <c r="G1146" s="41">
        <f t="shared" si="138"/>
        <v>582961633404.59998</v>
      </c>
      <c r="H1146" s="28">
        <f>LN(Data[[#This Row],[Metcalfe
(n^2)]])</f>
        <v>27.436763250462164</v>
      </c>
      <c r="I1146" s="42">
        <f t="shared" si="139"/>
        <v>27.060709732977717</v>
      </c>
      <c r="J1146" s="40">
        <f>Data[[#This Row],[DAA 
(n)]]*LN(Data[[#This Row],[DAA 
(n)]])</f>
        <v>12448594.503618067</v>
      </c>
      <c r="K1146" s="40">
        <f t="shared" si="140"/>
        <v>10266211.731161045</v>
      </c>
      <c r="L1146" s="29">
        <f>LN(Data[[#This Row],[MA'[n*ln(n)']
30d]])</f>
        <v>16.144368646393993</v>
      </c>
      <c r="M1146" s="43">
        <f t="shared" si="141"/>
        <v>16.074684041293715</v>
      </c>
      <c r="N1146" s="40">
        <f>Data[[#This Row],[DAA 
(n)]]^1.5</f>
        <v>864422695.33570433</v>
      </c>
      <c r="O1146" s="40">
        <f t="shared" si="142"/>
        <v>663524816.08113801</v>
      </c>
      <c r="P1146" s="43">
        <f>LN(Data[[#This Row],[MA'[n^1.5']]])</f>
        <v>20.313076812817268</v>
      </c>
      <c r="Q1146" s="43">
        <f t="shared" si="143"/>
        <v>20.215168714823289</v>
      </c>
      <c r="R1146" s="30">
        <f>$O$1+$O$2*Data[[#This Row],[MA'[ln(n^2)']]]</f>
        <v>27.060709732977717</v>
      </c>
      <c r="S1146" s="30">
        <f>$Q$1+$Q$2*Data[[#This Row],[MA'[ln(n*ln(n))']]]</f>
        <v>23.043228668134628</v>
      </c>
      <c r="T1146" s="31">
        <f>$O$3*Data[[#This Row],[Metcalfe
(n^2)]]</f>
        <v>428191680134.92004</v>
      </c>
      <c r="U1146" s="31">
        <f t="shared" si="144"/>
        <v>303140049370.39203</v>
      </c>
      <c r="V1146" s="30">
        <f>LN(Data[[#This Row],[MA'[NVA']
30d]]/Data[[#This Row],[MA'[NVMetcalfe calc']]])</f>
        <v>-1.3301380460261214</v>
      </c>
      <c r="W1146" s="30">
        <f>$Q$3+Data[[#This Row],[NVM
(scaled)]]/((Data[[#This Row],[Upper Bound]]-Data[[#This Row],[Lower Bound]])/2)</f>
        <v>-7.2175141367130546E-2</v>
      </c>
      <c r="X1146" s="30">
        <f>(Data[[#This Row],[Upper Bound]]+Data[[#This Row],[Lower Bound]])/2</f>
        <v>25.051969200556172</v>
      </c>
      <c r="Y1146" s="29">
        <f>LN(Data[[#This Row],[NVActual]]/Data[[#This Row],[MA'[n^2']
30d]])</f>
        <v>-1.7667032544135288</v>
      </c>
      <c r="Z1146" s="29">
        <f>LN(Data[[#This Row],[NVActual]]/Data[[#This Row],[MA'[n*ln(n)']
30d]])</f>
        <v>9.1803153114123877</v>
      </c>
      <c r="AA1146" s="29">
        <f>LN(Data[[#This Row],[NVActual]]/Data[[#This Row],[MA'[n^1.5']]])</f>
        <v>5.0116071449891111</v>
      </c>
      <c r="AB1146" s="29">
        <f>LN(Data[[#This Row],[NVActual]]/Data[[#This Row],[Metcalfe
(n^2)]])</f>
        <v>-2.1120792926557845</v>
      </c>
      <c r="AC1146" s="26">
        <f>1+Data[[#This Row],[MA'[NVMetcalfe calc']]]/((Data[[#This Row],[NVM_norm
(scaled)]]-Data[[#This Row],[NV_fund.]])/2)</f>
        <v>-24131373011.736488</v>
      </c>
    </row>
    <row r="1147" spans="1:29" x14ac:dyDescent="0.2">
      <c r="A1147" s="23">
        <v>43029</v>
      </c>
      <c r="B1147" s="24">
        <v>100095353047.96001</v>
      </c>
      <c r="C1147" s="24">
        <f t="shared" si="137"/>
        <v>78837506741.901398</v>
      </c>
      <c r="D1147" s="25">
        <f>LN(Data[[#This Row],[NVActual]])</f>
        <v>25.329389099092698</v>
      </c>
      <c r="E1147" s="26">
        <v>800937</v>
      </c>
      <c r="F1147" s="40">
        <f>Data[[#This Row],[DAA 
(n)]]^2</f>
        <v>641500077969</v>
      </c>
      <c r="G1147" s="41">
        <f t="shared" si="138"/>
        <v>569259568555.26672</v>
      </c>
      <c r="H1147" s="28">
        <f>LN(Data[[#This Row],[Metcalfe
(n^2)]])</f>
        <v>27.187075142543794</v>
      </c>
      <c r="I1147" s="42">
        <f t="shared" si="139"/>
        <v>27.037658284785376</v>
      </c>
      <c r="J1147" s="40">
        <f>Data[[#This Row],[DAA 
(n)]]*LN(Data[[#This Row],[DAA 
(n)]])</f>
        <v>10887567.201721799</v>
      </c>
      <c r="K1147" s="40">
        <f t="shared" si="140"/>
        <v>10137508.65682709</v>
      </c>
      <c r="L1147" s="29">
        <f>LN(Data[[#This Row],[MA'[n*ln(n)']
30d]])</f>
        <v>16.131752831346461</v>
      </c>
      <c r="M1147" s="43">
        <f t="shared" si="141"/>
        <v>16.0720510728103</v>
      </c>
      <c r="N1147" s="40">
        <f>Data[[#This Row],[DAA 
(n)]]^1.5</f>
        <v>716799238.24475265</v>
      </c>
      <c r="O1147" s="40">
        <f t="shared" si="142"/>
        <v>651864306.50608861</v>
      </c>
      <c r="P1147" s="43">
        <f>LN(Data[[#This Row],[MA'[n^1.5']]])</f>
        <v>20.295346979375502</v>
      </c>
      <c r="Q1147" s="43">
        <f t="shared" si="143"/>
        <v>20.21147946892594</v>
      </c>
      <c r="R1147" s="30">
        <f>$O$1+$O$2*Data[[#This Row],[MA'[ln(n^2)']]]</f>
        <v>27.037658284785376</v>
      </c>
      <c r="S1147" s="30">
        <f>$Q$1+$Q$2*Data[[#This Row],[MA'[ln(n*ln(n))']]]</f>
        <v>23.038884270136993</v>
      </c>
      <c r="T1147" s="31">
        <f>$O$3*Data[[#This Row],[Metcalfe
(n^2)]]</f>
        <v>333580040543.88</v>
      </c>
      <c r="U1147" s="31">
        <f t="shared" si="144"/>
        <v>296014975648.73871</v>
      </c>
      <c r="V1147" s="30">
        <f>LN(Data[[#This Row],[MA'[NVA']
30d]]/Data[[#This Row],[MA'[NVMetcalfe calc']]])</f>
        <v>-1.3230211889459642</v>
      </c>
      <c r="W1147" s="30">
        <f>$Q$3+Data[[#This Row],[NVM
(scaled)]]/((Data[[#This Row],[Upper Bound]]-Data[[#This Row],[Lower Bound]])/2)</f>
        <v>-7.1713407209033853E-2</v>
      </c>
      <c r="X1147" s="30">
        <f>(Data[[#This Row],[Upper Bound]]+Data[[#This Row],[Lower Bound]])/2</f>
        <v>25.038271277461185</v>
      </c>
      <c r="Y1147" s="32">
        <f>LN(Data[[#This Row],[NVActual]]/Data[[#This Row],[MA'[n^2']
30d]])</f>
        <v>-1.738213251712535</v>
      </c>
      <c r="Z1147" s="32">
        <f>LN(Data[[#This Row],[NVActual]]/Data[[#This Row],[MA'[n*ln(n)']
30d]])</f>
        <v>9.1976362677462369</v>
      </c>
      <c r="AA1147" s="32">
        <f>LN(Data[[#This Row],[NVActual]]/Data[[#This Row],[MA'[n^1.5']]])</f>
        <v>5.0340421197171974</v>
      </c>
      <c r="AB1147" s="32">
        <f>LN(Data[[#This Row],[NVActual]]/Data[[#This Row],[Metcalfe
(n^2)]])</f>
        <v>-1.857686043451096</v>
      </c>
      <c r="AC1147" s="34">
        <f>1+Data[[#This Row],[MA'[NVMetcalfe calc']]]/((Data[[#This Row],[NVM_norm
(scaled)]]-Data[[#This Row],[NV_fund.]])/2)</f>
        <v>-23577471619.638416</v>
      </c>
    </row>
    <row r="1148" spans="1:29" x14ac:dyDescent="0.2">
      <c r="A1148" s="23">
        <v>43028</v>
      </c>
      <c r="B1148" s="24">
        <v>99787267695.001404</v>
      </c>
      <c r="C1148" s="24">
        <f t="shared" si="137"/>
        <v>77496242955.250046</v>
      </c>
      <c r="D1148" s="25">
        <f>LN(Data[[#This Row],[NVActual]])</f>
        <v>25.326306433918639</v>
      </c>
      <c r="E1148" s="26">
        <v>850614</v>
      </c>
      <c r="F1148" s="40">
        <f>Data[[#This Row],[DAA 
(n)]]^2</f>
        <v>723544176996</v>
      </c>
      <c r="G1148" s="41">
        <f t="shared" si="138"/>
        <v>563516472295.26672</v>
      </c>
      <c r="H1148" s="28">
        <f>LN(Data[[#This Row],[Metcalfe
(n^2)]])</f>
        <v>27.307427441272722</v>
      </c>
      <c r="I1148" s="42">
        <f t="shared" si="139"/>
        <v>27.027232789298058</v>
      </c>
      <c r="J1148" s="40">
        <f>Data[[#This Row],[DAA 
(n)]]*LN(Data[[#This Row],[DAA 
(n)]])</f>
        <v>11614040.042765377</v>
      </c>
      <c r="K1148" s="40">
        <f t="shared" si="140"/>
        <v>10081398.969675435</v>
      </c>
      <c r="L1148" s="29">
        <f>LN(Data[[#This Row],[MA'[n*ln(n)']
30d]])</f>
        <v>16.126202597651666</v>
      </c>
      <c r="M1148" s="43">
        <f t="shared" si="141"/>
        <v>16.070172522870397</v>
      </c>
      <c r="N1148" s="40">
        <f>Data[[#This Row],[DAA 
(n)]]^1.5</f>
        <v>784510552.23704576</v>
      </c>
      <c r="O1148" s="40">
        <f t="shared" si="142"/>
        <v>646868406.54594851</v>
      </c>
      <c r="P1148" s="43">
        <f>LN(Data[[#This Row],[MA'[n^1.5']]])</f>
        <v>20.287653441586851</v>
      </c>
      <c r="Q1148" s="43">
        <f t="shared" si="143"/>
        <v>20.208854269369077</v>
      </c>
      <c r="R1148" s="30">
        <f>$O$1+$O$2*Data[[#This Row],[MA'[ln(n^2)']]]</f>
        <v>27.027232789298058</v>
      </c>
      <c r="S1148" s="30">
        <f>$Q$1+$Q$2*Data[[#This Row],[MA'[ln(n*ln(n))']]]</f>
        <v>23.035784662736152</v>
      </c>
      <c r="T1148" s="31">
        <f>$O$3*Data[[#This Row],[Metcalfe
(n^2)]]</f>
        <v>376242972037.91998</v>
      </c>
      <c r="U1148" s="31">
        <f t="shared" si="144"/>
        <v>293028565593.53876</v>
      </c>
      <c r="V1148" s="30">
        <f>LN(Data[[#This Row],[MA'[NVA']
30d]]/Data[[#This Row],[MA'[NVMetcalfe calc']]])</f>
        <v>-1.3300406405707601</v>
      </c>
      <c r="W1148" s="30">
        <f>$Q$3+Data[[#This Row],[NVM
(scaled)]]/((Data[[#This Row],[Upper Bound]]-Data[[#This Row],[Lower Bound]])/2)</f>
        <v>-7.6445158948569736E-2</v>
      </c>
      <c r="X1148" s="30">
        <f>(Data[[#This Row],[Upper Bound]]+Data[[#This Row],[Lower Bound]])/2</f>
        <v>25.031508726017105</v>
      </c>
      <c r="Y1148" s="29">
        <f>LN(Data[[#This Row],[NVActual]]/Data[[#This Row],[MA'[n^2']
30d]])</f>
        <v>-1.7311559681926278</v>
      </c>
      <c r="Z1148" s="29">
        <f>LN(Data[[#This Row],[NVActual]]/Data[[#This Row],[MA'[n*ln(n)']
30d]])</f>
        <v>9.2001038362669707</v>
      </c>
      <c r="AA1148" s="29">
        <f>LN(Data[[#This Row],[NVActual]]/Data[[#This Row],[MA'[n^1.5']]])</f>
        <v>5.0386529923317882</v>
      </c>
      <c r="AB1148" s="29">
        <f>LN(Data[[#This Row],[NVActual]]/Data[[#This Row],[Metcalfe
(n^2)]])</f>
        <v>-1.9811210073540841</v>
      </c>
      <c r="AC1148" s="26">
        <f>1+Data[[#This Row],[MA'[NVMetcalfe calc']]]/((Data[[#This Row],[NVM_norm
(scaled)]]-Data[[#This Row],[NV_fund.]])/2)</f>
        <v>-23341493052.243225</v>
      </c>
    </row>
    <row r="1149" spans="1:29" x14ac:dyDescent="0.2">
      <c r="A1149" s="23">
        <v>43027</v>
      </c>
      <c r="B1149" s="24">
        <v>94901359696.661697</v>
      </c>
      <c r="C1149" s="24">
        <f t="shared" si="137"/>
        <v>76322566026.06543</v>
      </c>
      <c r="D1149" s="25">
        <f>LN(Data[[#This Row],[NVActual]])</f>
        <v>25.27610387013786</v>
      </c>
      <c r="E1149" s="26">
        <v>906491</v>
      </c>
      <c r="F1149" s="40">
        <f>Data[[#This Row],[DAA 
(n)]]^2</f>
        <v>821725933081</v>
      </c>
      <c r="G1149" s="41">
        <f t="shared" si="138"/>
        <v>552187126156.59998</v>
      </c>
      <c r="H1149" s="28">
        <f>LN(Data[[#This Row],[Metcalfe
(n^2)]])</f>
        <v>27.434672761664228</v>
      </c>
      <c r="I1149" s="42">
        <f t="shared" si="139"/>
        <v>27.006086290140168</v>
      </c>
      <c r="J1149" s="40">
        <f>Data[[#This Row],[DAA 
(n)]]*LN(Data[[#This Row],[DAA 
(n)]])</f>
        <v>12434641.973196885</v>
      </c>
      <c r="K1149" s="40">
        <f t="shared" si="140"/>
        <v>9969621.5740493778</v>
      </c>
      <c r="L1149" s="29">
        <f>LN(Data[[#This Row],[MA'[n*ln(n)']
30d]])</f>
        <v>16.115053184753201</v>
      </c>
      <c r="M1149" s="43">
        <f t="shared" si="141"/>
        <v>16.068222368680303</v>
      </c>
      <c r="N1149" s="40">
        <f>Data[[#This Row],[DAA 
(n)]]^1.5</f>
        <v>863068457.77407849</v>
      </c>
      <c r="O1149" s="40">
        <f t="shared" si="142"/>
        <v>636967624.20979106</v>
      </c>
      <c r="P1149" s="43">
        <f>LN(Data[[#This Row],[MA'[n^1.5']]])</f>
        <v>20.272229386828442</v>
      </c>
      <c r="Q1149" s="43">
        <f t="shared" si="143"/>
        <v>20.206151918251535</v>
      </c>
      <c r="R1149" s="30">
        <f>$O$1+$O$2*Data[[#This Row],[MA'[ln(n^2)']]]</f>
        <v>27.006086290140168</v>
      </c>
      <c r="S1149" s="30">
        <f>$Q$1+$Q$2*Data[[#This Row],[MA'[ln(n*ln(n))']]]</f>
        <v>23.032566908322497</v>
      </c>
      <c r="T1149" s="31">
        <f>$O$3*Data[[#This Row],[Metcalfe
(n^2)]]</f>
        <v>427297485202.12</v>
      </c>
      <c r="U1149" s="31">
        <f t="shared" si="144"/>
        <v>287137305601.43201</v>
      </c>
      <c r="V1149" s="30">
        <f>LN(Data[[#This Row],[MA'[NVA']
30d]]/Data[[#This Row],[MA'[NVMetcalfe calc']]])</f>
        <v>-1.324991869574907</v>
      </c>
      <c r="W1149" s="30">
        <f>$Q$3+Data[[#This Row],[NVM
(scaled)]]/((Data[[#This Row],[Upper Bound]]-Data[[#This Row],[Lower Bound]])/2)</f>
        <v>-7.6910988600133567E-2</v>
      </c>
      <c r="X1149" s="30">
        <f>(Data[[#This Row],[Upper Bound]]+Data[[#This Row],[Lower Bound]])/2</f>
        <v>25.019326599231334</v>
      </c>
      <c r="Y1149" s="32">
        <f>LN(Data[[#This Row],[NVActual]]/Data[[#This Row],[MA'[n^2']
30d]])</f>
        <v>-1.7610489522997697</v>
      </c>
      <c r="Z1149" s="32">
        <f>LN(Data[[#This Row],[NVActual]]/Data[[#This Row],[MA'[n*ln(n)']
30d]])</f>
        <v>9.1610506853846587</v>
      </c>
      <c r="AA1149" s="32">
        <f>LN(Data[[#This Row],[NVActual]]/Data[[#This Row],[MA'[n^1.5']]])</f>
        <v>5.0038744833094171</v>
      </c>
      <c r="AB1149" s="32">
        <f>LN(Data[[#This Row],[NVActual]]/Data[[#This Row],[Metcalfe
(n^2)]])</f>
        <v>-2.1585688915263703</v>
      </c>
      <c r="AC1149" s="34">
        <f>1+Data[[#This Row],[MA'[NVMetcalfe calc']]]/((Data[[#This Row],[NVM_norm
(scaled)]]-Data[[#This Row],[NV_fund.]])/2)</f>
        <v>-22882896656.039749</v>
      </c>
    </row>
    <row r="1150" spans="1:29" x14ac:dyDescent="0.2">
      <c r="A1150" s="23">
        <v>43026</v>
      </c>
      <c r="B1150" s="24">
        <v>92770144825.116394</v>
      </c>
      <c r="C1150" s="24">
        <f t="shared" si="137"/>
        <v>75327202415.53598</v>
      </c>
      <c r="D1150" s="25">
        <f>LN(Data[[#This Row],[NVActual]])</f>
        <v>25.253390709730525</v>
      </c>
      <c r="E1150" s="26">
        <v>824566</v>
      </c>
      <c r="F1150" s="40">
        <f>Data[[#This Row],[DAA 
(n)]]^2</f>
        <v>679909088356</v>
      </c>
      <c r="G1150" s="41">
        <f t="shared" si="138"/>
        <v>545293106296.59998</v>
      </c>
      <c r="H1150" s="28">
        <f>LN(Data[[#This Row],[Metcalfe
(n^2)]])</f>
        <v>27.245224932584662</v>
      </c>
      <c r="I1150" s="42">
        <f t="shared" si="139"/>
        <v>26.996421670410871</v>
      </c>
      <c r="J1150" s="40">
        <f>Data[[#This Row],[DAA 
(n)]]*LN(Data[[#This Row],[DAA 
(n)]])</f>
        <v>11232743.070880802</v>
      </c>
      <c r="K1150" s="40">
        <f t="shared" si="140"/>
        <v>9909896.6349735614</v>
      </c>
      <c r="L1150" s="29">
        <f>LN(Data[[#This Row],[MA'[n*ln(n)']
30d]])</f>
        <v>16.109044475875745</v>
      </c>
      <c r="M1150" s="43">
        <f t="shared" si="141"/>
        <v>16.066665501451908</v>
      </c>
      <c r="N1150" s="40">
        <f>Data[[#This Row],[DAA 
(n)]]^1.5</f>
        <v>748752240.29671848</v>
      </c>
      <c r="O1150" s="40">
        <f t="shared" si="142"/>
        <v>631345154.93628645</v>
      </c>
      <c r="P1150" s="43">
        <f>LN(Data[[#This Row],[MA'[n^1.5']]])</f>
        <v>20.263363267686763</v>
      </c>
      <c r="Q1150" s="43">
        <f t="shared" si="143"/>
        <v>20.203992231277255</v>
      </c>
      <c r="R1150" s="30">
        <f>$O$1+$O$2*Data[[#This Row],[MA'[ln(n^2)']]]</f>
        <v>26.996421670410871</v>
      </c>
      <c r="S1150" s="30">
        <f>$Q$1+$Q$2*Data[[#This Row],[MA'[ln(n*ln(n))']]]</f>
        <v>23.029998077395646</v>
      </c>
      <c r="T1150" s="31">
        <f>$O$3*Data[[#This Row],[Metcalfe
(n^2)]]</f>
        <v>353552725945.12</v>
      </c>
      <c r="U1150" s="31">
        <f t="shared" si="144"/>
        <v>283552415274.23206</v>
      </c>
      <c r="V1150" s="30">
        <f>LN(Data[[#This Row],[MA'[NVA']
30d]]/Data[[#This Row],[MA'[NVMetcalfe calc']]])</f>
        <v>-1.3255556689795334</v>
      </c>
      <c r="W1150" s="30">
        <f>$Q$3+Data[[#This Row],[NVM
(scaled)]]/((Data[[#This Row],[Upper Bound]]-Data[[#This Row],[Lower Bound]])/2)</f>
        <v>-7.8388354342085131E-2</v>
      </c>
      <c r="X1150" s="30">
        <f>(Data[[#This Row],[Upper Bound]]+Data[[#This Row],[Lower Bound]])/2</f>
        <v>25.013209873903257</v>
      </c>
      <c r="Y1150" s="29">
        <f>LN(Data[[#This Row],[NVActual]]/Data[[#This Row],[MA'[n^2']
30d]])</f>
        <v>-1.7711985870298479</v>
      </c>
      <c r="Z1150" s="29">
        <f>LN(Data[[#This Row],[NVActual]]/Data[[#This Row],[MA'[n*ln(n)']
30d]])</f>
        <v>9.1443462338547779</v>
      </c>
      <c r="AA1150" s="29">
        <f>LN(Data[[#This Row],[NVActual]]/Data[[#This Row],[MA'[n^1.5']]])</f>
        <v>4.9900274420437594</v>
      </c>
      <c r="AB1150" s="29">
        <f>LN(Data[[#This Row],[NVActual]]/Data[[#This Row],[Metcalfe
(n^2)]])</f>
        <v>-1.9918342228541372</v>
      </c>
      <c r="AC1150" s="26">
        <f>1+Data[[#This Row],[MA'[NVMetcalfe calc']]]/((Data[[#This Row],[NVM_norm
(scaled)]]-Data[[#This Row],[NV_fund.]])/2)</f>
        <v>-22601383354.089764</v>
      </c>
    </row>
    <row r="1151" spans="1:29" x14ac:dyDescent="0.2">
      <c r="A1151" s="23">
        <v>43025</v>
      </c>
      <c r="B1151" s="24">
        <v>92969157446.612396</v>
      </c>
      <c r="C1151" s="24">
        <f t="shared" si="137"/>
        <v>74486638259.548157</v>
      </c>
      <c r="D1151" s="25">
        <f>LN(Data[[#This Row],[NVActual]])</f>
        <v>25.255533634735833</v>
      </c>
      <c r="E1151" s="26">
        <v>878509</v>
      </c>
      <c r="F1151" s="40">
        <f>Data[[#This Row],[DAA 
(n)]]^2</f>
        <v>771778063081</v>
      </c>
      <c r="G1151" s="41">
        <f t="shared" si="138"/>
        <v>538703996772.20001</v>
      </c>
      <c r="H1151" s="28">
        <f>LN(Data[[#This Row],[Metcalfe
(n^2)]])</f>
        <v>27.371962862584311</v>
      </c>
      <c r="I1151" s="42">
        <f t="shared" si="139"/>
        <v>26.984970807605766</v>
      </c>
      <c r="J1151" s="40">
        <f>Data[[#This Row],[DAA 
(n)]]*LN(Data[[#This Row],[DAA 
(n)]])</f>
        <v>12023257.86122304</v>
      </c>
      <c r="K1151" s="40">
        <f t="shared" si="140"/>
        <v>9846828.5438375417</v>
      </c>
      <c r="L1151" s="29">
        <f>LN(Data[[#This Row],[MA'[n*ln(n)']
30d]])</f>
        <v>16.102659986058192</v>
      </c>
      <c r="M1151" s="43">
        <f t="shared" si="141"/>
        <v>16.065043981863443</v>
      </c>
      <c r="N1151" s="40">
        <f>Data[[#This Row],[DAA 
(n)]]^1.5</f>
        <v>823416039.69028008</v>
      </c>
      <c r="O1151" s="40">
        <f t="shared" si="142"/>
        <v>625676351.86699033</v>
      </c>
      <c r="P1151" s="43">
        <f>LN(Data[[#This Row],[MA'[n^1.5']]])</f>
        <v>20.254343785571585</v>
      </c>
      <c r="Q1151" s="43">
        <f t="shared" si="143"/>
        <v>20.201759786451003</v>
      </c>
      <c r="R1151" s="30">
        <f>$O$1+$O$2*Data[[#This Row],[MA'[ln(n^2)']]]</f>
        <v>26.984970807605766</v>
      </c>
      <c r="S1151" s="30">
        <f>$Q$1+$Q$2*Data[[#This Row],[MA'[ln(n*ln(n))']]]</f>
        <v>23.027322570074681</v>
      </c>
      <c r="T1151" s="31">
        <f>$O$3*Data[[#This Row],[Metcalfe
(n^2)]]</f>
        <v>401324592802.12</v>
      </c>
      <c r="U1151" s="31">
        <f t="shared" si="144"/>
        <v>280126078321.54407</v>
      </c>
      <c r="V1151" s="30">
        <f>LN(Data[[#This Row],[MA'[NVA']
30d]]/Data[[#This Row],[MA'[NVMetcalfe calc']]])</f>
        <v>-1.3246200244644073</v>
      </c>
      <c r="W1151" s="30">
        <f>$Q$3+Data[[#This Row],[NVM
(scaled)]]/((Data[[#This Row],[Upper Bound]]-Data[[#This Row],[Lower Bound]])/2)</f>
        <v>-7.9397553780954588E-2</v>
      </c>
      <c r="X1151" s="30">
        <f>(Data[[#This Row],[Upper Bound]]+Data[[#This Row],[Lower Bound]])/2</f>
        <v>25.006146688840225</v>
      </c>
      <c r="Y1151" s="32">
        <f>LN(Data[[#This Row],[NVActual]]/Data[[#This Row],[MA'[n^2']
30d]])</f>
        <v>-1.7568984511607979</v>
      </c>
      <c r="Z1151" s="32">
        <f>LN(Data[[#This Row],[NVActual]]/Data[[#This Row],[MA'[n*ln(n)']
30d]])</f>
        <v>9.152873648677641</v>
      </c>
      <c r="AA1151" s="32">
        <f>LN(Data[[#This Row],[NVActual]]/Data[[#This Row],[MA'[n^1.5']]])</f>
        <v>5.001189849164251</v>
      </c>
      <c r="AB1151" s="32">
        <f>LN(Data[[#This Row],[NVActual]]/Data[[#This Row],[Metcalfe
(n^2)]])</f>
        <v>-2.1164292278484775</v>
      </c>
      <c r="AC1151" s="34">
        <f>1+Data[[#This Row],[MA'[NVMetcalfe calc']]]/((Data[[#This Row],[NVM_norm
(scaled)]]-Data[[#This Row],[NV_fund.]])/2)</f>
        <v>-22333665604.35693</v>
      </c>
    </row>
    <row r="1152" spans="1:29" x14ac:dyDescent="0.2">
      <c r="A1152" s="23">
        <v>43024</v>
      </c>
      <c r="B1152" s="24">
        <v>95864201571.955902</v>
      </c>
      <c r="C1152" s="24">
        <f t="shared" si="137"/>
        <v>73420540590.912582</v>
      </c>
      <c r="D1152" s="25">
        <f>LN(Data[[#This Row],[NVActual]])</f>
        <v>25.286198460011097</v>
      </c>
      <c r="E1152" s="26">
        <v>844162</v>
      </c>
      <c r="F1152" s="40">
        <f>Data[[#This Row],[DAA 
(n)]]^2</f>
        <v>712609482244</v>
      </c>
      <c r="G1152" s="41">
        <f t="shared" si="138"/>
        <v>524286444576.46667</v>
      </c>
      <c r="H1152" s="28">
        <f>LN(Data[[#This Row],[Metcalfe
(n^2)]])</f>
        <v>27.292199396574663</v>
      </c>
      <c r="I1152" s="42">
        <f t="shared" si="139"/>
        <v>26.957572297151049</v>
      </c>
      <c r="J1152" s="40">
        <f>Data[[#This Row],[DAA 
(n)]]*LN(Data[[#This Row],[DAA 
(n)]])</f>
        <v>11519518.813505631</v>
      </c>
      <c r="K1152" s="40">
        <f t="shared" si="140"/>
        <v>9703788.8075785115</v>
      </c>
      <c r="L1152" s="29">
        <f>LN(Data[[#This Row],[MA'[n*ln(n)']
30d]])</f>
        <v>16.088026965929224</v>
      </c>
      <c r="M1152" s="43">
        <f t="shared" si="141"/>
        <v>16.06365992124946</v>
      </c>
      <c r="N1152" s="40">
        <f>Data[[#This Row],[DAA 
(n)]]^1.5</f>
        <v>775601602.46744049</v>
      </c>
      <c r="O1152" s="40">
        <f t="shared" si="142"/>
        <v>613046484.69856989</v>
      </c>
      <c r="P1152" s="43">
        <f>LN(Data[[#This Row],[MA'[n^1.5']]])</f>
        <v>20.233951322507593</v>
      </c>
      <c r="Q1152" s="43">
        <f t="shared" si="143"/>
        <v>20.199862215683492</v>
      </c>
      <c r="R1152" s="30">
        <f>$O$1+$O$2*Data[[#This Row],[MA'[ln(n^2)']]]</f>
        <v>26.957572297151049</v>
      </c>
      <c r="S1152" s="30">
        <f>$Q$1+$Q$2*Data[[#This Row],[MA'[ln(n*ln(n))']]]</f>
        <v>23.025038870061607</v>
      </c>
      <c r="T1152" s="31">
        <f>$O$3*Data[[#This Row],[Metcalfe
(n^2)]]</f>
        <v>370556930766.88</v>
      </c>
      <c r="U1152" s="31">
        <f t="shared" si="144"/>
        <v>272628951179.7627</v>
      </c>
      <c r="V1152" s="30">
        <f>LN(Data[[#This Row],[MA'[NVA']
30d]]/Data[[#This Row],[MA'[NVMetcalfe calc']]])</f>
        <v>-1.3119079764766839</v>
      </c>
      <c r="W1152" s="30">
        <f>$Q$3+Data[[#This Row],[NVM
(scaled)]]/((Data[[#This Row],[Upper Bound]]-Data[[#This Row],[Lower Bound]])/2)</f>
        <v>-7.7207539770441036E-2</v>
      </c>
      <c r="X1152" s="30">
        <f>(Data[[#This Row],[Upper Bound]]+Data[[#This Row],[Lower Bound]])/2</f>
        <v>24.991305583606326</v>
      </c>
      <c r="Y1152" s="29">
        <f>LN(Data[[#This Row],[NVActual]]/Data[[#This Row],[MA'[n^2']
30d]])</f>
        <v>-1.6991055618527884</v>
      </c>
      <c r="Z1152" s="29">
        <f>LN(Data[[#This Row],[NVActual]]/Data[[#This Row],[MA'[n*ln(n)']
30d]])</f>
        <v>9.1981714940818726</v>
      </c>
      <c r="AA1152" s="29">
        <f>LN(Data[[#This Row],[NVActual]]/Data[[#This Row],[MA'[n^1.5']]])</f>
        <v>5.0522471375035023</v>
      </c>
      <c r="AB1152" s="29">
        <f>LN(Data[[#This Row],[NVActual]]/Data[[#This Row],[Metcalfe
(n^2)]])</f>
        <v>-2.0060009365635656</v>
      </c>
      <c r="AC1152" s="26">
        <f>1+Data[[#This Row],[MA'[NVMetcalfe calc']]]/((Data[[#This Row],[NVM_norm
(scaled)]]-Data[[#This Row],[NV_fund.]])/2)</f>
        <v>-21750707736.471043</v>
      </c>
    </row>
    <row r="1153" spans="1:29" x14ac:dyDescent="0.2">
      <c r="A1153" s="23">
        <v>43023</v>
      </c>
      <c r="B1153" s="24">
        <v>94712460035.0168</v>
      </c>
      <c r="C1153" s="24">
        <f t="shared" si="137"/>
        <v>72266948877.701294</v>
      </c>
      <c r="D1153" s="25">
        <f>LN(Data[[#This Row],[NVActual]])</f>
        <v>25.274111402242792</v>
      </c>
      <c r="E1153" s="26">
        <v>825816</v>
      </c>
      <c r="F1153" s="40">
        <f>Data[[#This Row],[DAA 
(n)]]^2</f>
        <v>681972065856</v>
      </c>
      <c r="G1153" s="41">
        <f t="shared" si="138"/>
        <v>514081030202.46667</v>
      </c>
      <c r="H1153" s="28">
        <f>LN(Data[[#This Row],[Metcalfe
(n^2)]])</f>
        <v>27.248254534795599</v>
      </c>
      <c r="I1153" s="42">
        <f t="shared" si="139"/>
        <v>26.93885630065412</v>
      </c>
      <c r="J1153" s="40">
        <f>Data[[#This Row],[DAA 
(n)]]*LN(Data[[#This Row],[DAA 
(n)]])</f>
        <v>11251022.283453381</v>
      </c>
      <c r="K1153" s="40">
        <f t="shared" si="140"/>
        <v>9603832.9982172679</v>
      </c>
      <c r="L1153" s="29">
        <f>LN(Data[[#This Row],[MA'[n*ln(n)']
30d]])</f>
        <v>16.077672847398382</v>
      </c>
      <c r="M1153" s="43">
        <f t="shared" si="141"/>
        <v>16.063008060699556</v>
      </c>
      <c r="N1153" s="40">
        <f>Data[[#This Row],[DAA 
(n)]]^1.5</f>
        <v>750455490.71010244</v>
      </c>
      <c r="O1153" s="40">
        <f t="shared" si="142"/>
        <v>604161139.84982848</v>
      </c>
      <c r="P1153" s="43">
        <f>LN(Data[[#This Row],[MA'[n^1.5']]])</f>
        <v>20.219351508148385</v>
      </c>
      <c r="Q1153" s="43">
        <f t="shared" si="143"/>
        <v>20.198973352710269</v>
      </c>
      <c r="R1153" s="30">
        <f>$O$1+$O$2*Data[[#This Row],[MA'[ln(n^2)']]]</f>
        <v>26.93885630065412</v>
      </c>
      <c r="S1153" s="30">
        <f>$Q$1+$Q$2*Data[[#This Row],[MA'[ln(n*ln(n))']]]</f>
        <v>23.023963300154264</v>
      </c>
      <c r="T1153" s="31">
        <f>$O$3*Data[[#This Row],[Metcalfe
(n^2)]]</f>
        <v>354625474245.12</v>
      </c>
      <c r="U1153" s="31">
        <f t="shared" si="144"/>
        <v>267322135705.28271</v>
      </c>
      <c r="V1153" s="30">
        <f>LN(Data[[#This Row],[MA'[NVA']
30d]]/Data[[#This Row],[MA'[NVMetcalfe calc']]])</f>
        <v>-1.3080875459079293</v>
      </c>
      <c r="W1153" s="30">
        <f>$Q$3+Data[[#This Row],[NVM
(scaled)]]/((Data[[#This Row],[Upper Bound]]-Data[[#This Row],[Lower Bound]])/2)</f>
        <v>-7.8262221082881278E-2</v>
      </c>
      <c r="X1153" s="30">
        <f>(Data[[#This Row],[Upper Bound]]+Data[[#This Row],[Lower Bound]])/2</f>
        <v>24.981409800404194</v>
      </c>
      <c r="Y1153" s="32">
        <f>LN(Data[[#This Row],[NVActual]]/Data[[#This Row],[MA'[n^2']
30d]])</f>
        <v>-1.6915353340422108</v>
      </c>
      <c r="Z1153" s="32">
        <f>LN(Data[[#This Row],[NVActual]]/Data[[#This Row],[MA'[n*ln(n)']
30d]])</f>
        <v>9.196438554844411</v>
      </c>
      <c r="AA1153" s="32">
        <f>LN(Data[[#This Row],[NVActual]]/Data[[#This Row],[MA'[n^1.5']]])</f>
        <v>5.0547598940944072</v>
      </c>
      <c r="AB1153" s="32">
        <f>LN(Data[[#This Row],[NVActual]]/Data[[#This Row],[Metcalfe
(n^2)]])</f>
        <v>-1.9741431325528058</v>
      </c>
      <c r="AC1153" s="34">
        <f>1+Data[[#This Row],[MA'[NVMetcalfe calc']]]/((Data[[#This Row],[NVM_norm
(scaled)]]-Data[[#This Row],[NV_fund.]])/2)</f>
        <v>-21334847117.196198</v>
      </c>
    </row>
    <row r="1154" spans="1:29" x14ac:dyDescent="0.2">
      <c r="A1154" s="23">
        <v>43022</v>
      </c>
      <c r="B1154" s="24">
        <v>96505024294.195007</v>
      </c>
      <c r="C1154" s="24">
        <f t="shared" si="137"/>
        <v>71144942099.460632</v>
      </c>
      <c r="D1154" s="25">
        <f>LN(Data[[#This Row],[NVActual]])</f>
        <v>25.292860909160822</v>
      </c>
      <c r="E1154" s="26">
        <v>789672</v>
      </c>
      <c r="F1154" s="40">
        <f>Data[[#This Row],[DAA 
(n)]]^2</f>
        <v>623581867584</v>
      </c>
      <c r="G1154" s="41">
        <f t="shared" si="138"/>
        <v>514406013447.40002</v>
      </c>
      <c r="H1154" s="28">
        <f>LN(Data[[#This Row],[Metcalfe
(n^2)]])</f>
        <v>27.158745896709213</v>
      </c>
      <c r="I1154" s="42">
        <f t="shared" si="139"/>
        <v>26.939329461036973</v>
      </c>
      <c r="J1154" s="40">
        <f>Data[[#This Row],[DAA 
(n)]]*LN(Data[[#This Row],[DAA 
(n)]])</f>
        <v>10723250.594873078</v>
      </c>
      <c r="K1154" s="40">
        <f t="shared" si="140"/>
        <v>9606700.9987088796</v>
      </c>
      <c r="L1154" s="29">
        <f>LN(Data[[#This Row],[MA'[n*ln(n)']
30d]])</f>
        <v>16.077971433633767</v>
      </c>
      <c r="M1154" s="43">
        <f t="shared" si="141"/>
        <v>16.063081705796659</v>
      </c>
      <c r="N1154" s="40">
        <f>Data[[#This Row],[DAA 
(n)]]^1.5</f>
        <v>701730105.19628882</v>
      </c>
      <c r="O1154" s="40">
        <f t="shared" si="142"/>
        <v>604428876.85516095</v>
      </c>
      <c r="P1154" s="43">
        <f>LN(Data[[#This Row],[MA'[n^1.5']]])</f>
        <v>20.219794564943513</v>
      </c>
      <c r="Q1154" s="43">
        <f t="shared" si="143"/>
        <v>20.199111775425422</v>
      </c>
      <c r="R1154" s="30">
        <f>$O$1+$O$2*Data[[#This Row],[MA'[ln(n^2)']]]</f>
        <v>26.939329461036973</v>
      </c>
      <c r="S1154" s="30">
        <f>$Q$1+$Q$2*Data[[#This Row],[MA'[ln(n*ln(n))']]]</f>
        <v>23.024084814564485</v>
      </c>
      <c r="T1154" s="31">
        <f>$O$3*Data[[#This Row],[Metcalfe
(n^2)]]</f>
        <v>324262571143.67999</v>
      </c>
      <c r="U1154" s="31">
        <f t="shared" si="144"/>
        <v>267491126992.64801</v>
      </c>
      <c r="V1154" s="30">
        <f>LN(Data[[#This Row],[MA'[NVA']
30d]]/Data[[#This Row],[MA'[NVMetcalfe calc']]])</f>
        <v>-1.324367161506145</v>
      </c>
      <c r="W1154" s="30">
        <f>$Q$3+Data[[#This Row],[NVM
(scaled)]]/((Data[[#This Row],[Upper Bound]]-Data[[#This Row],[Lower Bound]])/2)</f>
        <v>-8.6518215892004702E-2</v>
      </c>
      <c r="X1154" s="30">
        <f>(Data[[#This Row],[Upper Bound]]+Data[[#This Row],[Lower Bound]])/2</f>
        <v>24.981707137800729</v>
      </c>
      <c r="Y1154" s="29">
        <f>LN(Data[[#This Row],[NVActual]]/Data[[#This Row],[MA'[n^2']
30d]])</f>
        <v>-1.6734177908572305</v>
      </c>
      <c r="Z1154" s="29">
        <f>LN(Data[[#This Row],[NVActual]]/Data[[#This Row],[MA'[n*ln(n)']
30d]])</f>
        <v>9.2148894755270589</v>
      </c>
      <c r="AA1154" s="29">
        <f>LN(Data[[#This Row],[NVActual]]/Data[[#This Row],[MA'[n^1.5']]])</f>
        <v>5.0730663442173096</v>
      </c>
      <c r="AB1154" s="29">
        <f>LN(Data[[#This Row],[NVActual]]/Data[[#This Row],[Metcalfe
(n^2)]])</f>
        <v>-1.8658849875483896</v>
      </c>
      <c r="AC1154" s="26">
        <f>1+Data[[#This Row],[MA'[NVMetcalfe calc']]]/((Data[[#This Row],[NVM_norm
(scaled)]]-Data[[#This Row],[NV_fund.]])/2)</f>
        <v>-21341050130.675522</v>
      </c>
    </row>
    <row r="1155" spans="1:29" x14ac:dyDescent="0.2">
      <c r="A1155" s="23">
        <v>43021</v>
      </c>
      <c r="B1155" s="24">
        <v>93484720323.115906</v>
      </c>
      <c r="C1155" s="24">
        <f t="shared" si="137"/>
        <v>69717839885.648315</v>
      </c>
      <c r="D1155" s="25">
        <f>LN(Data[[#This Row],[NVActual]])</f>
        <v>25.261063840882603</v>
      </c>
      <c r="E1155" s="26">
        <v>818187</v>
      </c>
      <c r="F1155" s="40">
        <f>Data[[#This Row],[DAA 
(n)]]^2</f>
        <v>669429966969</v>
      </c>
      <c r="G1155" s="41">
        <f t="shared" si="138"/>
        <v>514236633084.73334</v>
      </c>
      <c r="H1155" s="28">
        <f>LN(Data[[#This Row],[Metcalfe
(n^2)]])</f>
        <v>27.229692391630802</v>
      </c>
      <c r="I1155" s="42">
        <f t="shared" si="139"/>
        <v>26.939056723386152</v>
      </c>
      <c r="J1155" s="40">
        <f>Data[[#This Row],[DAA 
(n)]]*LN(Data[[#This Row],[DAA 
(n)]])</f>
        <v>11139490.164415617</v>
      </c>
      <c r="K1155" s="40">
        <f t="shared" si="140"/>
        <v>9605134.4217726868</v>
      </c>
      <c r="L1155" s="29">
        <f>LN(Data[[#This Row],[MA'[n*ln(n)']
30d]])</f>
        <v>16.077808349065801</v>
      </c>
      <c r="M1155" s="43">
        <f t="shared" si="141"/>
        <v>16.062904951887148</v>
      </c>
      <c r="N1155" s="40">
        <f>Data[[#This Row],[DAA 
(n)]]^1.5</f>
        <v>740080331.03472281</v>
      </c>
      <c r="O1155" s="40">
        <f t="shared" si="142"/>
        <v>604285775.21748316</v>
      </c>
      <c r="P1155" s="43">
        <f>LN(Data[[#This Row],[MA'[n^1.5']]])</f>
        <v>20.219557781781994</v>
      </c>
      <c r="Q1155" s="43">
        <f t="shared" si="143"/>
        <v>20.198891868855778</v>
      </c>
      <c r="R1155" s="30">
        <f>$O$1+$O$2*Data[[#This Row],[MA'[ln(n^2)']]]</f>
        <v>26.939056723386152</v>
      </c>
      <c r="S1155" s="30">
        <f>$Q$1+$Q$2*Data[[#This Row],[MA'[ln(n*ln(n))']]]</f>
        <v>23.023793170613793</v>
      </c>
      <c r="T1155" s="31">
        <f>$O$3*Data[[#This Row],[Metcalfe
(n^2)]]</f>
        <v>348103582823.88</v>
      </c>
      <c r="U1155" s="31">
        <f t="shared" si="144"/>
        <v>267403049204.06137</v>
      </c>
      <c r="V1155" s="30">
        <f>LN(Data[[#This Row],[MA'[NVA']
30d]]/Data[[#This Row],[MA'[NVMetcalfe calc']]])</f>
        <v>-1.3443008302948125</v>
      </c>
      <c r="W1155" s="30">
        <f>$Q$3+Data[[#This Row],[NVM
(scaled)]]/((Data[[#This Row],[Upper Bound]]-Data[[#This Row],[Lower Bound]])/2)</f>
        <v>-9.6697491586703821E-2</v>
      </c>
      <c r="X1155" s="30">
        <f>(Data[[#This Row],[Upper Bound]]+Data[[#This Row],[Lower Bound]])/2</f>
        <v>24.981424946999972</v>
      </c>
      <c r="Y1155" s="32">
        <f>LN(Data[[#This Row],[NVActual]]/Data[[#This Row],[MA'[n^2']
30d]])</f>
        <v>-1.7048855312298479</v>
      </c>
      <c r="Z1155" s="32">
        <f>LN(Data[[#This Row],[NVActual]]/Data[[#This Row],[MA'[n*ln(n)']
30d]])</f>
        <v>9.1832554918168015</v>
      </c>
      <c r="AA1155" s="32">
        <f>LN(Data[[#This Row],[NVActual]]/Data[[#This Row],[MA'[n^1.5']]])</f>
        <v>5.0415060591006107</v>
      </c>
      <c r="AB1155" s="32">
        <f>LN(Data[[#This Row],[NVActual]]/Data[[#This Row],[Metcalfe
(n^2)]])</f>
        <v>-1.9686285507481975</v>
      </c>
      <c r="AC1155" s="34">
        <f>1+Data[[#This Row],[MA'[NVMetcalfe calc']]]/((Data[[#This Row],[NVM_norm
(scaled)]]-Data[[#This Row],[NV_fund.]])/2)</f>
        <v>-21325603608.991096</v>
      </c>
    </row>
    <row r="1156" spans="1:29" x14ac:dyDescent="0.2">
      <c r="A1156" s="23">
        <v>43020</v>
      </c>
      <c r="B1156" s="24">
        <v>89785908983.427094</v>
      </c>
      <c r="C1156" s="24">
        <f t="shared" si="137"/>
        <v>68744710580.072769</v>
      </c>
      <c r="D1156" s="25">
        <f>LN(Data[[#This Row],[NVActual]])</f>
        <v>25.220693884389995</v>
      </c>
      <c r="E1156" s="26">
        <v>784446</v>
      </c>
      <c r="F1156" s="40">
        <f>Data[[#This Row],[DAA 
(n)]]^2</f>
        <v>615355526916</v>
      </c>
      <c r="G1156" s="41">
        <f t="shared" si="138"/>
        <v>508995706068.73334</v>
      </c>
      <c r="H1156" s="28">
        <f>LN(Data[[#This Row],[Metcalfe
(n^2)]])</f>
        <v>27.145466030268143</v>
      </c>
      <c r="I1156" s="42">
        <f t="shared" si="139"/>
        <v>26.930133151030155</v>
      </c>
      <c r="J1156" s="40">
        <f>Data[[#This Row],[DAA 
(n)]]*LN(Data[[#This Row],[DAA 
(n)]])</f>
        <v>10647076.122789862</v>
      </c>
      <c r="K1156" s="40">
        <f t="shared" si="140"/>
        <v>9555421.9907735977</v>
      </c>
      <c r="L1156" s="29">
        <f>LN(Data[[#This Row],[MA'[n*ln(n)']
30d]])</f>
        <v>16.072619299074134</v>
      </c>
      <c r="M1156" s="43">
        <f t="shared" si="141"/>
        <v>16.062786659495398</v>
      </c>
      <c r="N1156" s="40">
        <f>Data[[#This Row],[DAA 
(n)]]^1.5</f>
        <v>694775634.0482502</v>
      </c>
      <c r="O1156" s="40">
        <f t="shared" si="142"/>
        <v>599798226.16574943</v>
      </c>
      <c r="P1156" s="43">
        <f>LN(Data[[#This Row],[MA'[n^1.5']]])</f>
        <v>20.212103866898602</v>
      </c>
      <c r="Q1156" s="43">
        <f t="shared" si="143"/>
        <v>20.198757498977916</v>
      </c>
      <c r="R1156" s="30">
        <f>$O$1+$O$2*Data[[#This Row],[MA'[ln(n^2)']]]</f>
        <v>26.930133151030155</v>
      </c>
      <c r="S1156" s="30">
        <f>$Q$1+$Q$2*Data[[#This Row],[MA'[ln(n*ln(n))']]]</f>
        <v>23.023597988167406</v>
      </c>
      <c r="T1156" s="31">
        <f>$O$3*Data[[#This Row],[Metcalfe
(n^2)]]</f>
        <v>319984873996.32001</v>
      </c>
      <c r="U1156" s="31">
        <f t="shared" si="144"/>
        <v>264677767155.74136</v>
      </c>
      <c r="V1156" s="30">
        <f>LN(Data[[#This Row],[MA'[NVA']
30d]]/Data[[#This Row],[MA'[NVMetcalfe calc']]])</f>
        <v>-1.348113316524246</v>
      </c>
      <c r="W1156" s="30">
        <f>$Q$3+Data[[#This Row],[NVM
(scaled)]]/((Data[[#This Row],[Upper Bound]]-Data[[#This Row],[Lower Bound]])/2)</f>
        <v>-0.10018363348678261</v>
      </c>
      <c r="X1156" s="30">
        <f>(Data[[#This Row],[Upper Bound]]+Data[[#This Row],[Lower Bound]])/2</f>
        <v>24.976865569598779</v>
      </c>
      <c r="Y1156" s="29">
        <f>LN(Data[[#This Row],[NVActual]]/Data[[#This Row],[MA'[n^2']
30d]])</f>
        <v>-1.7350115330570792</v>
      </c>
      <c r="Z1156" s="29">
        <f>LN(Data[[#This Row],[NVActual]]/Data[[#This Row],[MA'[n*ln(n)']
30d]])</f>
        <v>9.1480745853158609</v>
      </c>
      <c r="AA1156" s="29">
        <f>LN(Data[[#This Row],[NVActual]]/Data[[#This Row],[MA'[n^1.5']]])</f>
        <v>5.0085900174913949</v>
      </c>
      <c r="AB1156" s="29">
        <f>LN(Data[[#This Row],[NVActual]]/Data[[#This Row],[Metcalfe
(n^2)]])</f>
        <v>-1.9247721458781495</v>
      </c>
      <c r="AC1156" s="26">
        <f>1+Data[[#This Row],[MA'[NVMetcalfe calc']]]/((Data[[#This Row],[NVM_norm
(scaled)]]-Data[[#This Row],[NV_fund.]])/2)</f>
        <v>-21109163602.122375</v>
      </c>
    </row>
    <row r="1157" spans="1:29" x14ac:dyDescent="0.2">
      <c r="A1157" s="23">
        <v>43019</v>
      </c>
      <c r="B1157" s="24">
        <v>80057910018.184692</v>
      </c>
      <c r="C1157" s="24">
        <f t="shared" si="137"/>
        <v>68045355253.923004</v>
      </c>
      <c r="D1157" s="25">
        <f>LN(Data[[#This Row],[NVActual]])</f>
        <v>25.106016084976297</v>
      </c>
      <c r="E1157" s="26">
        <v>778349</v>
      </c>
      <c r="F1157" s="40">
        <f>Data[[#This Row],[DAA 
(n)]]^2</f>
        <v>605827165801</v>
      </c>
      <c r="G1157" s="41">
        <f t="shared" si="138"/>
        <v>504857767010.23334</v>
      </c>
      <c r="H1157" s="28">
        <f>LN(Data[[#This Row],[Metcalfe
(n^2)]])</f>
        <v>27.129860577388214</v>
      </c>
      <c r="I1157" s="42">
        <f t="shared" si="139"/>
        <v>26.922622701532003</v>
      </c>
      <c r="J1157" s="40">
        <f>Data[[#This Row],[DAA 
(n)]]*LN(Data[[#This Row],[DAA 
(n)]])</f>
        <v>10558249.925274769</v>
      </c>
      <c r="K1157" s="40">
        <f t="shared" si="140"/>
        <v>9514977.7932520751</v>
      </c>
      <c r="L1157" s="29">
        <f>LN(Data[[#This Row],[MA'[n*ln(n)']
30d]])</f>
        <v>16.068377724842303</v>
      </c>
      <c r="M1157" s="43">
        <f t="shared" si="141"/>
        <v>16.062783348339394</v>
      </c>
      <c r="N1157" s="40">
        <f>Data[[#This Row],[DAA 
(n)]]^1.5</f>
        <v>686691319.7893523</v>
      </c>
      <c r="O1157" s="40">
        <f t="shared" si="142"/>
        <v>596197469.80813134</v>
      </c>
      <c r="P1157" s="43">
        <f>LN(Data[[#This Row],[MA'[n^1.5']]])</f>
        <v>20.206082495334986</v>
      </c>
      <c r="Q1157" s="43">
        <f t="shared" si="143"/>
        <v>20.198791605474582</v>
      </c>
      <c r="R1157" s="30">
        <f>$O$1+$O$2*Data[[#This Row],[MA'[ln(n^2)']]]</f>
        <v>26.922622701532003</v>
      </c>
      <c r="S1157" s="30">
        <f>$Q$1+$Q$2*Data[[#This Row],[MA'[ln(n*ln(n))']]]</f>
        <v>23.023592524759998</v>
      </c>
      <c r="T1157" s="31">
        <f>$O$3*Data[[#This Row],[Metcalfe
(n^2)]]</f>
        <v>315030126216.52002</v>
      </c>
      <c r="U1157" s="31">
        <f t="shared" si="144"/>
        <v>262526038845.32138</v>
      </c>
      <c r="V1157" s="30">
        <f>LN(Data[[#This Row],[MA'[NVA']
30d]]/Data[[#This Row],[MA'[NVMetcalfe calc']]])</f>
        <v>-1.3501758008472808</v>
      </c>
      <c r="W1157" s="30">
        <f>$Q$3+Data[[#This Row],[NVM
(scaled)]]/((Data[[#This Row],[Upper Bound]]-Data[[#This Row],[Lower Bound]])/2)</f>
        <v>-0.10257006980391592</v>
      </c>
      <c r="X1157" s="30">
        <f>(Data[[#This Row],[Upper Bound]]+Data[[#This Row],[Lower Bound]])/2</f>
        <v>24.973107613145999</v>
      </c>
      <c r="Y1157" s="32">
        <f>LN(Data[[#This Row],[NVActual]]/Data[[#This Row],[MA'[n^2']
30d]])</f>
        <v>-1.8415264920901231</v>
      </c>
      <c r="Z1157" s="32">
        <f>LN(Data[[#This Row],[NVActual]]/Data[[#This Row],[MA'[n*ln(n)']
30d]])</f>
        <v>9.0376383601339914</v>
      </c>
      <c r="AA1157" s="32">
        <f>LN(Data[[#This Row],[NVActual]]/Data[[#This Row],[MA'[n^1.5']]])</f>
        <v>4.8999335896413108</v>
      </c>
      <c r="AB1157" s="32">
        <f>LN(Data[[#This Row],[NVActual]]/Data[[#This Row],[Metcalfe
(n^2)]])</f>
        <v>-2.0238444924119183</v>
      </c>
      <c r="AC1157" s="34">
        <f>1+Data[[#This Row],[MA'[NVMetcalfe calc']]]/((Data[[#This Row],[NVM_norm
(scaled)]]-Data[[#This Row],[NV_fund.]])/2)</f>
        <v>-20938699416.389996</v>
      </c>
    </row>
    <row r="1158" spans="1:29" x14ac:dyDescent="0.2">
      <c r="A1158" s="23">
        <v>43018</v>
      </c>
      <c r="B1158" s="24">
        <v>79021201563.465805</v>
      </c>
      <c r="C1158" s="24">
        <f t="shared" si="137"/>
        <v>67697647014.190651</v>
      </c>
      <c r="D1158" s="25">
        <f>LN(Data[[#This Row],[NVActual]])</f>
        <v>25.092982027628601</v>
      </c>
      <c r="E1158" s="26">
        <v>833834</v>
      </c>
      <c r="F1158" s="40">
        <f>Data[[#This Row],[DAA 
(n)]]^2</f>
        <v>695279139556</v>
      </c>
      <c r="G1158" s="41">
        <f t="shared" si="138"/>
        <v>502160348050.5</v>
      </c>
      <c r="H1158" s="28">
        <f>LN(Data[[#This Row],[Metcalfe
(n^2)]])</f>
        <v>27.267579241524512</v>
      </c>
      <c r="I1158" s="42">
        <f t="shared" si="139"/>
        <v>26.917843427720463</v>
      </c>
      <c r="J1158" s="40">
        <f>Data[[#This Row],[DAA 
(n)]]*LN(Data[[#This Row],[DAA 
(n)]])</f>
        <v>11368317.334638676</v>
      </c>
      <c r="K1158" s="40">
        <f t="shared" si="140"/>
        <v>9488899.252934102</v>
      </c>
      <c r="L1158" s="29">
        <f>LN(Data[[#This Row],[MA'[n*ln(n)']
30d]])</f>
        <v>16.065633173651573</v>
      </c>
      <c r="M1158" s="43">
        <f t="shared" si="141"/>
        <v>16.062949971126837</v>
      </c>
      <c r="N1158" s="40">
        <f>Data[[#This Row],[DAA 
(n)]]^1.5</f>
        <v>761411443.34225619</v>
      </c>
      <c r="O1158" s="40">
        <f t="shared" si="142"/>
        <v>593863778.95471907</v>
      </c>
      <c r="P1158" s="43">
        <f>LN(Data[[#This Row],[MA'[n^1.5']]])</f>
        <v>20.202160522668091</v>
      </c>
      <c r="Q1158" s="43">
        <f t="shared" si="143"/>
        <v>20.199066075128158</v>
      </c>
      <c r="R1158" s="30">
        <f>$O$1+$O$2*Data[[#This Row],[MA'[ln(n^2)']]]</f>
        <v>26.917843427720463</v>
      </c>
      <c r="S1158" s="30">
        <f>$Q$1+$Q$2*Data[[#This Row],[MA'[ln(n*ln(n))']]]</f>
        <v>23.02386745235928</v>
      </c>
      <c r="T1158" s="31">
        <f>$O$3*Data[[#This Row],[Metcalfe
(n^2)]]</f>
        <v>361545152569.12</v>
      </c>
      <c r="U1158" s="31">
        <f t="shared" si="144"/>
        <v>261123380986.26004</v>
      </c>
      <c r="V1158" s="30">
        <f>LN(Data[[#This Row],[MA'[NVA']
30d]]/Data[[#This Row],[MA'[NVMetcalfe calc']]])</f>
        <v>-1.3499415964630128</v>
      </c>
      <c r="W1158" s="30">
        <f>$Q$3+Data[[#This Row],[NVM
(scaled)]]/((Data[[#This Row],[Upper Bound]]-Data[[#This Row],[Lower Bound]])/2)</f>
        <v>-0.10334870323014766</v>
      </c>
      <c r="X1158" s="30">
        <f>(Data[[#This Row],[Upper Bound]]+Data[[#This Row],[Lower Bound]])/2</f>
        <v>24.97085544003987</v>
      </c>
      <c r="Y1158" s="29">
        <f>LN(Data[[#This Row],[NVActual]]/Data[[#This Row],[MA'[n^2']
30d]])</f>
        <v>-1.8492032964336267</v>
      </c>
      <c r="Z1158" s="29">
        <f>LN(Data[[#This Row],[NVActual]]/Data[[#This Row],[MA'[n*ln(n)']
30d]])</f>
        <v>9.0273488539770277</v>
      </c>
      <c r="AA1158" s="29">
        <f>LN(Data[[#This Row],[NVActual]]/Data[[#This Row],[MA'[n^1.5']]])</f>
        <v>4.8908215049605079</v>
      </c>
      <c r="AB1158" s="29">
        <f>LN(Data[[#This Row],[NVActual]]/Data[[#This Row],[Metcalfe
(n^2)]])</f>
        <v>-2.1745972138959111</v>
      </c>
      <c r="AC1158" s="26">
        <f>1+Data[[#This Row],[MA'[NVMetcalfe calc']]]/((Data[[#This Row],[NVM_norm
(scaled)]]-Data[[#This Row],[NV_fund.]])/2)</f>
        <v>-20828049375.502045</v>
      </c>
    </row>
    <row r="1159" spans="1:29" x14ac:dyDescent="0.2">
      <c r="A1159" s="23">
        <v>43017</v>
      </c>
      <c r="B1159" s="24">
        <v>79505987515.432098</v>
      </c>
      <c r="C1159" s="24">
        <f t="shared" si="137"/>
        <v>67407079061.788612</v>
      </c>
      <c r="D1159" s="25">
        <f>LN(Data[[#This Row],[NVActual]])</f>
        <v>25.099098170430214</v>
      </c>
      <c r="E1159" s="26">
        <v>797851</v>
      </c>
      <c r="F1159" s="40">
        <f>Data[[#This Row],[DAA 
(n)]]^2</f>
        <v>636566218201</v>
      </c>
      <c r="G1159" s="41">
        <f t="shared" si="138"/>
        <v>490258266268.5</v>
      </c>
      <c r="H1159" s="28">
        <f>LN(Data[[#This Row],[Metcalfe
(n^2)]])</f>
        <v>27.17935428441243</v>
      </c>
      <c r="I1159" s="42">
        <f t="shared" si="139"/>
        <v>26.893822540007907</v>
      </c>
      <c r="J1159" s="40">
        <f>Data[[#This Row],[DAA 
(n)]]*LN(Data[[#This Row],[DAA 
(n)]])</f>
        <v>10842537.497586371</v>
      </c>
      <c r="K1159" s="40">
        <f t="shared" si="140"/>
        <v>9367267.8742422778</v>
      </c>
      <c r="L1159" s="29">
        <f>LN(Data[[#This Row],[MA'[n*ln(n)']
30d]])</f>
        <v>16.052732029438204</v>
      </c>
      <c r="M1159" s="43">
        <f t="shared" si="141"/>
        <v>16.063159810140487</v>
      </c>
      <c r="N1159" s="40">
        <f>Data[[#This Row],[DAA 
(n)]]^1.5</f>
        <v>712660503.85712123</v>
      </c>
      <c r="O1159" s="40">
        <f t="shared" si="142"/>
        <v>583266820.9908272</v>
      </c>
      <c r="P1159" s="43">
        <f>LN(Data[[#This Row],[MA'[n^1.5']]])</f>
        <v>20.184155308554235</v>
      </c>
      <c r="Q1159" s="43">
        <f t="shared" si="143"/>
        <v>20.199404196086462</v>
      </c>
      <c r="R1159" s="30">
        <f>$O$1+$O$2*Data[[#This Row],[MA'[ln(n^2)']]]</f>
        <v>26.893822540007907</v>
      </c>
      <c r="S1159" s="30">
        <f>$Q$1+$Q$2*Data[[#This Row],[MA'[ln(n*ln(n))']]]</f>
        <v>23.024213686731802</v>
      </c>
      <c r="T1159" s="31">
        <f>$O$3*Data[[#This Row],[Metcalfe
(n^2)]]</f>
        <v>331014433464.52002</v>
      </c>
      <c r="U1159" s="31">
        <f t="shared" si="144"/>
        <v>254934298459.62003</v>
      </c>
      <c r="V1159" s="30">
        <f>LN(Data[[#This Row],[MA'[NVA']
30d]]/Data[[#This Row],[MA'[NVMetcalfe calc']]])</f>
        <v>-1.3302558158673639</v>
      </c>
      <c r="W1159" s="30">
        <f>$Q$3+Data[[#This Row],[NVM
(scaled)]]/((Data[[#This Row],[Upper Bound]]-Data[[#This Row],[Lower Bound]])/2)</f>
        <v>-9.7540196596943796E-2</v>
      </c>
      <c r="X1159" s="30">
        <f>(Data[[#This Row],[Upper Bound]]+Data[[#This Row],[Lower Bound]])/2</f>
        <v>24.959018113369854</v>
      </c>
      <c r="Y1159" s="32">
        <f>LN(Data[[#This Row],[NVActual]]/Data[[#This Row],[MA'[n^2']
30d]])</f>
        <v>-1.8190999927834954</v>
      </c>
      <c r="Z1159" s="32">
        <f>LN(Data[[#This Row],[NVActual]]/Data[[#This Row],[MA'[n*ln(n)']
30d]])</f>
        <v>9.0463661409920082</v>
      </c>
      <c r="AA1159" s="32">
        <f>LN(Data[[#This Row],[NVActual]]/Data[[#This Row],[MA'[n^1.5']]])</f>
        <v>4.9149428618759785</v>
      </c>
      <c r="AB1159" s="32">
        <f>LN(Data[[#This Row],[NVActual]]/Data[[#This Row],[Metcalfe
(n^2)]])</f>
        <v>-2.0802561139822169</v>
      </c>
      <c r="AC1159" s="34">
        <f>1+Data[[#This Row],[MA'[NVMetcalfe calc']]]/((Data[[#This Row],[NVM_norm
(scaled)]]-Data[[#This Row],[NV_fund.]])/2)</f>
        <v>-20348708333.633034</v>
      </c>
    </row>
    <row r="1160" spans="1:29" x14ac:dyDescent="0.2">
      <c r="A1160" s="23">
        <v>43016</v>
      </c>
      <c r="B1160" s="24">
        <v>76546455975.031006</v>
      </c>
      <c r="C1160" s="24">
        <f t="shared" si="137"/>
        <v>67144500743.932526</v>
      </c>
      <c r="D1160" s="25">
        <f>LN(Data[[#This Row],[NVActual]])</f>
        <v>25.06116366111398</v>
      </c>
      <c r="E1160" s="26">
        <v>699283</v>
      </c>
      <c r="F1160" s="40">
        <f>Data[[#This Row],[DAA 
(n)]]^2</f>
        <v>488996714089</v>
      </c>
      <c r="G1160" s="41">
        <f t="shared" si="138"/>
        <v>482085738146.59998</v>
      </c>
      <c r="H1160" s="28">
        <f>LN(Data[[#This Row],[Metcalfe
(n^2)]])</f>
        <v>26.91562160674431</v>
      </c>
      <c r="I1160" s="42">
        <f t="shared" si="139"/>
        <v>26.877609773835154</v>
      </c>
      <c r="J1160" s="40">
        <f>Data[[#This Row],[DAA 
(n)]]*LN(Data[[#This Row],[DAA 
(n)]])</f>
        <v>9410818.3120144904</v>
      </c>
      <c r="K1160" s="40">
        <f t="shared" si="140"/>
        <v>9284174.0103302952</v>
      </c>
      <c r="L1160" s="29">
        <f>LN(Data[[#This Row],[MA'[n*ln(n)']
30d]])</f>
        <v>16.0438217892351</v>
      </c>
      <c r="M1160" s="43">
        <f t="shared" si="141"/>
        <v>16.064046512479042</v>
      </c>
      <c r="N1160" s="40">
        <f>Data[[#This Row],[DAA 
(n)]]^1.5</f>
        <v>584762421.17487192</v>
      </c>
      <c r="O1160" s="40">
        <f t="shared" si="142"/>
        <v>576005864.35416162</v>
      </c>
      <c r="P1160" s="43">
        <f>LN(Data[[#This Row],[MA'[n^1.5']]])</f>
        <v>20.171628399778758</v>
      </c>
      <c r="Q1160" s="43">
        <f t="shared" si="143"/>
        <v>20.200673441662392</v>
      </c>
      <c r="R1160" s="30">
        <f>$O$1+$O$2*Data[[#This Row],[MA'[ln(n^2)']]]</f>
        <v>26.877609773835154</v>
      </c>
      <c r="S1160" s="30">
        <f>$Q$1+$Q$2*Data[[#This Row],[MA'[ln(n*ln(n))']]]</f>
        <v>23.025676745590417</v>
      </c>
      <c r="T1160" s="31">
        <f>$O$3*Data[[#This Row],[Metcalfe
(n^2)]]</f>
        <v>254278291326.28</v>
      </c>
      <c r="U1160" s="31">
        <f t="shared" si="144"/>
        <v>250684583836.23199</v>
      </c>
      <c r="V1160" s="30">
        <f>LN(Data[[#This Row],[MA'[NVA']
30d]]/Data[[#This Row],[MA'[NVMetcalfe calc']]])</f>
        <v>-1.3173484862832354</v>
      </c>
      <c r="W1160" s="30">
        <f>$Q$3+Data[[#This Row],[NVM
(scaled)]]/((Data[[#This Row],[Upper Bound]]-Data[[#This Row],[Lower Bound]])/2)</f>
        <v>-9.3993452961735224E-2</v>
      </c>
      <c r="X1160" s="30">
        <f>(Data[[#This Row],[Upper Bound]]+Data[[#This Row],[Lower Bound]])/2</f>
        <v>24.951643259712785</v>
      </c>
      <c r="Y1160" s="29">
        <f>LN(Data[[#This Row],[NVActual]]/Data[[#This Row],[MA'[n^2']
30d]])</f>
        <v>-1.8402241540364623</v>
      </c>
      <c r="Z1160" s="29">
        <f>LN(Data[[#This Row],[NVActual]]/Data[[#This Row],[MA'[n*ln(n)']
30d]])</f>
        <v>9.017341871878882</v>
      </c>
      <c r="AA1160" s="29">
        <f>LN(Data[[#This Row],[NVActual]]/Data[[#This Row],[MA'[n^1.5']]])</f>
        <v>4.889535261335225</v>
      </c>
      <c r="AB1160" s="29">
        <f>LN(Data[[#This Row],[NVActual]]/Data[[#This Row],[Metcalfe
(n^2)]])</f>
        <v>-1.8544579456303276</v>
      </c>
      <c r="AC1160" s="26">
        <f>1+Data[[#This Row],[MA'[NVMetcalfe calc']]]/((Data[[#This Row],[NVM_norm
(scaled)]]-Data[[#This Row],[NV_fund.]])/2)</f>
        <v>-20018224068.294376</v>
      </c>
    </row>
    <row r="1161" spans="1:29" x14ac:dyDescent="0.2">
      <c r="A1161" s="23">
        <v>43015</v>
      </c>
      <c r="B1161" s="24">
        <v>73887328002.335602</v>
      </c>
      <c r="C1161" s="24">
        <f t="shared" si="137"/>
        <v>66975728936.934303</v>
      </c>
      <c r="D1161" s="25">
        <f>LN(Data[[#This Row],[NVActual]])</f>
        <v>25.025807175262493</v>
      </c>
      <c r="E1161" s="26">
        <v>651679</v>
      </c>
      <c r="F1161" s="40">
        <f>Data[[#This Row],[DAA 
(n)]]^2</f>
        <v>424685519041</v>
      </c>
      <c r="G1161" s="41">
        <f t="shared" si="138"/>
        <v>487604901381.5</v>
      </c>
      <c r="H1161" s="28">
        <f>LN(Data[[#This Row],[Metcalfe
(n^2)]])</f>
        <v>26.774614776771209</v>
      </c>
      <c r="I1161" s="42">
        <f t="shared" si="139"/>
        <v>26.88733061460406</v>
      </c>
      <c r="J1161" s="40">
        <f>Data[[#This Row],[DAA 
(n)]]*LN(Data[[#This Row],[DAA 
(n)]])</f>
        <v>8724227.0915557425</v>
      </c>
      <c r="K1161" s="40">
        <f t="shared" si="140"/>
        <v>9337349.8381154798</v>
      </c>
      <c r="L1161" s="29">
        <f>LN(Data[[#This Row],[MA'[n*ln(n)']
30d]])</f>
        <v>16.049533026699841</v>
      </c>
      <c r="M1161" s="43">
        <f t="shared" si="141"/>
        <v>16.065405036301598</v>
      </c>
      <c r="N1161" s="40">
        <f>Data[[#This Row],[DAA 
(n)]]^1.5</f>
        <v>526078543.91062081</v>
      </c>
      <c r="O1161" s="40">
        <f t="shared" si="142"/>
        <v>580771316.02762651</v>
      </c>
      <c r="P1161" s="43">
        <f>LN(Data[[#This Row],[MA'[n^1.5']]])</f>
        <v>20.179867633250506</v>
      </c>
      <c r="Q1161" s="43">
        <f t="shared" si="143"/>
        <v>20.202597628462041</v>
      </c>
      <c r="R1161" s="30">
        <f>$O$1+$O$2*Data[[#This Row],[MA'[ln(n^2)']]]</f>
        <v>26.88733061460406</v>
      </c>
      <c r="S1161" s="30">
        <f>$Q$1+$Q$2*Data[[#This Row],[MA'[ln(n*ln(n))']]]</f>
        <v>23.027918309897636</v>
      </c>
      <c r="T1161" s="31">
        <f>$O$3*Data[[#This Row],[Metcalfe
(n^2)]]</f>
        <v>220836469901.32001</v>
      </c>
      <c r="U1161" s="31">
        <f t="shared" si="144"/>
        <v>253554548718.37997</v>
      </c>
      <c r="V1161" s="30">
        <f>LN(Data[[#This Row],[MA'[NVA']
30d]]/Data[[#This Row],[MA'[NVMetcalfe calc']]])</f>
        <v>-1.331248683115599</v>
      </c>
      <c r="W1161" s="30">
        <f>$Q$3+Data[[#This Row],[NVM
(scaled)]]/((Data[[#This Row],[Upper Bound]]-Data[[#This Row],[Lower Bound]])/2)</f>
        <v>-9.9871191783363344E-2</v>
      </c>
      <c r="X1161" s="30">
        <f>(Data[[#This Row],[Upper Bound]]+Data[[#This Row],[Lower Bound]])/2</f>
        <v>24.957624462250848</v>
      </c>
      <c r="Y1161" s="32">
        <f>LN(Data[[#This Row],[NVActual]]/Data[[#This Row],[MA'[n^2']
30d]])</f>
        <v>-1.8869641112944495</v>
      </c>
      <c r="Z1161" s="32">
        <f>LN(Data[[#This Row],[NVActual]]/Data[[#This Row],[MA'[n*ln(n)']
30d]])</f>
        <v>8.9762741485626538</v>
      </c>
      <c r="AA1161" s="32">
        <f>LN(Data[[#This Row],[NVActual]]/Data[[#This Row],[MA'[n^1.5']]])</f>
        <v>4.8459395420119868</v>
      </c>
      <c r="AB1161" s="32">
        <f>LN(Data[[#This Row],[NVActual]]/Data[[#This Row],[Metcalfe
(n^2)]])</f>
        <v>-1.7488076015087144</v>
      </c>
      <c r="AC1161" s="34">
        <f>1+Data[[#This Row],[MA'[NVMetcalfe calc']]]/((Data[[#This Row],[NVM_norm
(scaled)]]-Data[[#This Row],[NV_fund.]])/2)</f>
        <v>-20237820427.599625</v>
      </c>
    </row>
    <row r="1162" spans="1:29" x14ac:dyDescent="0.2">
      <c r="A1162" s="23">
        <v>43014</v>
      </c>
      <c r="B1162" s="24">
        <v>72555059913.606201</v>
      </c>
      <c r="C1162" s="24">
        <f t="shared" si="137"/>
        <v>67063545729.053429</v>
      </c>
      <c r="D1162" s="25">
        <f>LN(Data[[#This Row],[NVActual]])</f>
        <v>25.007611557657249</v>
      </c>
      <c r="E1162" s="26">
        <v>818384</v>
      </c>
      <c r="F1162" s="40">
        <f>Data[[#This Row],[DAA 
(n)]]^2</f>
        <v>669752371456</v>
      </c>
      <c r="G1162" s="41">
        <f t="shared" si="138"/>
        <v>493095286389.59998</v>
      </c>
      <c r="H1162" s="28">
        <f>LN(Data[[#This Row],[Metcalfe
(n^2)]])</f>
        <v>27.230173886172626</v>
      </c>
      <c r="I1162" s="42">
        <f t="shared" si="139"/>
        <v>26.898255653207212</v>
      </c>
      <c r="J1162" s="40">
        <f>Data[[#This Row],[DAA 
(n)]]*LN(Data[[#This Row],[DAA 
(n)]])</f>
        <v>11142369.31283075</v>
      </c>
      <c r="K1162" s="40">
        <f t="shared" si="140"/>
        <v>9393326.9780677371</v>
      </c>
      <c r="L1162" s="29">
        <f>LN(Data[[#This Row],[MA'[n*ln(n)']
30d]])</f>
        <v>16.055510099194546</v>
      </c>
      <c r="M1162" s="43">
        <f t="shared" si="141"/>
        <v>16.066410364549654</v>
      </c>
      <c r="N1162" s="40">
        <f>Data[[#This Row],[DAA 
(n)]]^1.5</f>
        <v>740347637.77677369</v>
      </c>
      <c r="O1162" s="40">
        <f t="shared" si="142"/>
        <v>585657900.2720871</v>
      </c>
      <c r="P1162" s="43">
        <f>LN(Data[[#This Row],[MA'[n^1.5']]])</f>
        <v>20.18824638913917</v>
      </c>
      <c r="Q1162" s="43">
        <f t="shared" si="143"/>
        <v>20.204014864496134</v>
      </c>
      <c r="R1162" s="30">
        <f>$O$1+$O$2*Data[[#This Row],[MA'[ln(n^2)']]]</f>
        <v>26.898255653207212</v>
      </c>
      <c r="S1162" s="30">
        <f>$Q$1+$Q$2*Data[[#This Row],[MA'[ln(n*ln(n))']]]</f>
        <v>23.029577101506927</v>
      </c>
      <c r="T1162" s="31">
        <f>$O$3*Data[[#This Row],[Metcalfe
(n^2)]]</f>
        <v>348271233157.12</v>
      </c>
      <c r="U1162" s="31">
        <f t="shared" si="144"/>
        <v>256409548922.59198</v>
      </c>
      <c r="V1162" s="30">
        <f>LN(Data[[#This Row],[MA'[NVA']
30d]]/Data[[#This Row],[MA'[NVMetcalfe calc']]])</f>
        <v>-1.3411353530212122</v>
      </c>
      <c r="W1162" s="30">
        <f>$Q$3+Data[[#This Row],[NVM
(scaled)]]/((Data[[#This Row],[Upper Bound]]-Data[[#This Row],[Lower Bound]])/2)</f>
        <v>-0.10332994979993004</v>
      </c>
      <c r="X1162" s="30">
        <f>(Data[[#This Row],[Upper Bound]]+Data[[#This Row],[Lower Bound]])/2</f>
        <v>24.963916377357069</v>
      </c>
      <c r="Y1162" s="29">
        <f>LN(Data[[#This Row],[NVActual]]/Data[[#This Row],[MA'[n^2']
30d]])</f>
        <v>-1.9163567133366637</v>
      </c>
      <c r="Z1162" s="29">
        <f>LN(Data[[#This Row],[NVActual]]/Data[[#This Row],[MA'[n*ln(n)']
30d]])</f>
        <v>8.9521014584627032</v>
      </c>
      <c r="AA1162" s="29">
        <f>LN(Data[[#This Row],[NVActual]]/Data[[#This Row],[MA'[n^1.5']]])</f>
        <v>4.8193651685180789</v>
      </c>
      <c r="AB1162" s="29">
        <f>LN(Data[[#This Row],[NVActual]]/Data[[#This Row],[Metcalfe
(n^2)]])</f>
        <v>-2.2225623285153748</v>
      </c>
      <c r="AC1162" s="26">
        <f>1+Data[[#This Row],[MA'[NVMetcalfe calc']]]/((Data[[#This Row],[NVM_norm
(scaled)]]-Data[[#This Row],[NV_fund.]])/2)</f>
        <v>-20457735609.537056</v>
      </c>
    </row>
    <row r="1163" spans="1:29" x14ac:dyDescent="0.2">
      <c r="A1163" s="23">
        <v>43013</v>
      </c>
      <c r="B1163" s="24">
        <v>71715194990.008408</v>
      </c>
      <c r="C1163" s="24">
        <f t="shared" si="137"/>
        <v>67183396660.083519</v>
      </c>
      <c r="D1163" s="25">
        <f>LN(Data[[#This Row],[NVActual]])</f>
        <v>24.995968486645992</v>
      </c>
      <c r="E1163" s="26">
        <v>725883</v>
      </c>
      <c r="F1163" s="40">
        <f>Data[[#This Row],[DAA 
(n)]]^2</f>
        <v>526906129689</v>
      </c>
      <c r="G1163" s="41">
        <f t="shared" si="138"/>
        <v>490895025344.40002</v>
      </c>
      <c r="H1163" s="28">
        <f>LN(Data[[#This Row],[Metcalfe
(n^2)]])</f>
        <v>26.990288247589902</v>
      </c>
      <c r="I1163" s="42">
        <f t="shared" si="139"/>
        <v>26.894797090286779</v>
      </c>
      <c r="J1163" s="40">
        <f>Data[[#This Row],[DAA 
(n)]]*LN(Data[[#This Row],[DAA 
(n)]])</f>
        <v>9795895.7020126507</v>
      </c>
      <c r="K1163" s="40">
        <f t="shared" si="140"/>
        <v>9373206.2888408937</v>
      </c>
      <c r="L1163" s="29">
        <f>LN(Data[[#This Row],[MA'[n*ln(n)']
30d]])</f>
        <v>16.053365782324679</v>
      </c>
      <c r="M1163" s="43">
        <f t="shared" si="141"/>
        <v>16.067247748227157</v>
      </c>
      <c r="N1163" s="40">
        <f>Data[[#This Row],[DAA 
(n)]]^1.5</f>
        <v>618443370.194103</v>
      </c>
      <c r="O1163" s="40">
        <f t="shared" si="142"/>
        <v>583810315.72135985</v>
      </c>
      <c r="P1163" s="43">
        <f>LN(Data[[#This Row],[MA'[n^1.5']]])</f>
        <v>20.185086686185969</v>
      </c>
      <c r="Q1163" s="43">
        <f t="shared" si="143"/>
        <v>20.20519791467461</v>
      </c>
      <c r="R1163" s="30">
        <f>$O$1+$O$2*Data[[#This Row],[MA'[ln(n^2)']]]</f>
        <v>26.894797090286779</v>
      </c>
      <c r="S1163" s="30">
        <f>$Q$1+$Q$2*Data[[#This Row],[MA'[ln(n*ln(n))']]]</f>
        <v>23.030958784574807</v>
      </c>
      <c r="T1163" s="31">
        <f>$O$3*Data[[#This Row],[Metcalfe
(n^2)]]</f>
        <v>273991187438.28</v>
      </c>
      <c r="U1163" s="31">
        <f t="shared" si="144"/>
        <v>255265413179.08798</v>
      </c>
      <c r="V1163" s="30">
        <f>LN(Data[[#This Row],[MA'[NVA']
30d]]/Data[[#This Row],[MA'[NVMetcalfe calc']]])</f>
        <v>-1.3348776963698767</v>
      </c>
      <c r="W1163" s="30">
        <f>$Q$3+Data[[#This Row],[NVM
(scaled)]]/((Data[[#This Row],[Upper Bound]]-Data[[#This Row],[Lower Bound]])/2)</f>
        <v>-0.10095939879083771</v>
      </c>
      <c r="X1163" s="30">
        <f>(Data[[#This Row],[Upper Bound]]+Data[[#This Row],[Lower Bound]])/2</f>
        <v>24.962877937430793</v>
      </c>
      <c r="Y1163" s="32">
        <f>LN(Data[[#This Row],[NVActual]]/Data[[#This Row],[MA'[n^2']
30d]])</f>
        <v>-1.9235276575677147</v>
      </c>
      <c r="Z1163" s="32">
        <f>LN(Data[[#This Row],[NVActual]]/Data[[#This Row],[MA'[n*ln(n)']
30d]])</f>
        <v>8.9426027043213114</v>
      </c>
      <c r="AA1163" s="32">
        <f>LN(Data[[#This Row],[NVActual]]/Data[[#This Row],[MA'[n^1.5']]])</f>
        <v>4.8108818004600211</v>
      </c>
      <c r="AB1163" s="32">
        <f>LN(Data[[#This Row],[NVActual]]/Data[[#This Row],[Metcalfe
(n^2)]])</f>
        <v>-1.9943197609439112</v>
      </c>
      <c r="AC1163" s="34">
        <f>1+Data[[#This Row],[MA'[NVMetcalfe calc']]]/((Data[[#This Row],[NVM_norm
(scaled)]]-Data[[#This Row],[NV_fund.]])/2)</f>
        <v>-20369220382.51923</v>
      </c>
    </row>
    <row r="1164" spans="1:29" x14ac:dyDescent="0.2">
      <c r="A1164" s="23">
        <v>43012</v>
      </c>
      <c r="B1164" s="24">
        <v>69981298490.638397</v>
      </c>
      <c r="C1164" s="24">
        <f t="shared" ref="C1164:C1227" si="145">AVERAGE(B1164:B1193)</f>
        <v>67232199469.279297</v>
      </c>
      <c r="D1164" s="25">
        <f>LN(Data[[#This Row],[NVActual]])</f>
        <v>24.971493878881546</v>
      </c>
      <c r="E1164" s="26">
        <v>655363</v>
      </c>
      <c r="F1164" s="40">
        <f>Data[[#This Row],[DAA 
(n)]]^2</f>
        <v>429500661769</v>
      </c>
      <c r="G1164" s="41">
        <f t="shared" ref="G1164:G1227" si="146">AVERAGE(F1164:F1193)</f>
        <v>493630055936.40002</v>
      </c>
      <c r="H1164" s="28">
        <f>LN(Data[[#This Row],[Metcalfe
(n^2)]])</f>
        <v>26.785889119158824</v>
      </c>
      <c r="I1164" s="42">
        <f t="shared" ref="I1164:I1227" si="147">AVERAGE(H1164:H1193)</f>
        <v>26.899621267784731</v>
      </c>
      <c r="J1164" s="40">
        <f>Data[[#This Row],[DAA 
(n)]]*LN(Data[[#This Row],[DAA 
(n)]])</f>
        <v>8777240.3253996428</v>
      </c>
      <c r="K1164" s="40">
        <f t="shared" ref="K1164:K1227" si="148">AVERAGE(J1164:J1193)</f>
        <v>9399593.0618807673</v>
      </c>
      <c r="L1164" s="29">
        <f>LN(Data[[#This Row],[MA'[n*ln(n)']
30d]])</f>
        <v>16.056176955013857</v>
      </c>
      <c r="M1164" s="43">
        <f t="shared" ref="M1164:M1227" si="149">AVERAGE(L1164:L1193)</f>
        <v>16.068014183608451</v>
      </c>
      <c r="N1164" s="40">
        <f>Data[[#This Row],[DAA 
(n)]]^1.5</f>
        <v>530545796.51422852</v>
      </c>
      <c r="O1164" s="40">
        <f t="shared" ref="O1164:O1227" si="150">AVERAGE(N1164:N1193)</f>
        <v>586173881.46419573</v>
      </c>
      <c r="P1164" s="43">
        <f>LN(Data[[#This Row],[MA'[n^1.5']]])</f>
        <v>20.189127029574934</v>
      </c>
      <c r="Q1164" s="43">
        <f t="shared" ref="Q1164:Q1227" si="151">AVERAGE(P1164:P1193)</f>
        <v>20.206285787440638</v>
      </c>
      <c r="R1164" s="30">
        <f>$O$1+$O$2*Data[[#This Row],[MA'[ln(n^2)']]]</f>
        <v>26.899621267784731</v>
      </c>
      <c r="S1164" s="30">
        <f>$Q$1+$Q$2*Data[[#This Row],[MA'[ln(n*ln(n))']]]</f>
        <v>23.032223402953942</v>
      </c>
      <c r="T1164" s="31">
        <f>$O$3*Data[[#This Row],[Metcalfe
(n^2)]]</f>
        <v>223340344119.88</v>
      </c>
      <c r="U1164" s="31">
        <f t="shared" si="144"/>
        <v>256687629086.92801</v>
      </c>
      <c r="V1164" s="30">
        <f>LN(Data[[#This Row],[MA'[NVA']
30d]]/Data[[#This Row],[MA'[NVMetcalfe calc']]])</f>
        <v>-1.3397076030736792</v>
      </c>
      <c r="W1164" s="30">
        <f>$Q$3+Data[[#This Row],[NVM
(scaled)]]/((Data[[#This Row],[Upper Bound]]-Data[[#This Row],[Lower Bound]])/2)</f>
        <v>-0.10282119393852218</v>
      </c>
      <c r="X1164" s="30">
        <f>(Data[[#This Row],[Upper Bound]]+Data[[#This Row],[Lower Bound]])/2</f>
        <v>24.965922335369335</v>
      </c>
      <c r="Y1164" s="29">
        <f>LN(Data[[#This Row],[NVActual]]/Data[[#This Row],[MA'[n^2']
30d]])</f>
        <v>-1.9535583200834423</v>
      </c>
      <c r="Z1164" s="29">
        <f>LN(Data[[#This Row],[NVActual]]/Data[[#This Row],[MA'[n*ln(n)']
30d]])</f>
        <v>8.9153169238676906</v>
      </c>
      <c r="AA1164" s="29">
        <f>LN(Data[[#This Row],[NVActual]]/Data[[#This Row],[MA'[n^1.5']]])</f>
        <v>4.7823668493066123</v>
      </c>
      <c r="AB1164" s="29">
        <f>LN(Data[[#This Row],[NVActual]]/Data[[#This Row],[Metcalfe
(n^2)]])</f>
        <v>-1.8143952402772765</v>
      </c>
      <c r="AC1164" s="26">
        <f>1+Data[[#This Row],[MA'[NVMetcalfe calc']]]/((Data[[#This Row],[NVM_norm
(scaled)]]-Data[[#This Row],[NV_fund.]])/2)</f>
        <v>-20478699203.595924</v>
      </c>
    </row>
    <row r="1165" spans="1:29" x14ac:dyDescent="0.2">
      <c r="A1165" s="23">
        <v>43011</v>
      </c>
      <c r="B1165" s="24">
        <v>71508956731.919006</v>
      </c>
      <c r="C1165" s="24">
        <f t="shared" si="145"/>
        <v>67234541107.362877</v>
      </c>
      <c r="D1165" s="25">
        <f>LN(Data[[#This Row],[NVActual]])</f>
        <v>24.993088547778758</v>
      </c>
      <c r="E1165" s="26">
        <v>787242</v>
      </c>
      <c r="F1165" s="40">
        <f>Data[[#This Row],[DAA 
(n)]]^2</f>
        <v>619749966564</v>
      </c>
      <c r="G1165" s="41">
        <f t="shared" si="146"/>
        <v>498606849452.90002</v>
      </c>
      <c r="H1165" s="28">
        <f>LN(Data[[#This Row],[Metcalfe
(n^2)]])</f>
        <v>27.152581953910921</v>
      </c>
      <c r="I1165" s="42">
        <f t="shared" si="147"/>
        <v>26.909565982140169</v>
      </c>
      <c r="J1165" s="40">
        <f>Data[[#This Row],[DAA 
(n)]]*LN(Data[[#This Row],[DAA 
(n)]])</f>
        <v>10687826.46128037</v>
      </c>
      <c r="K1165" s="40">
        <f t="shared" si="148"/>
        <v>9450442.816508444</v>
      </c>
      <c r="L1165" s="29">
        <f>LN(Data[[#This Row],[MA'[n*ln(n)']
30d]])</f>
        <v>16.061572157261864</v>
      </c>
      <c r="M1165" s="43">
        <f t="shared" si="149"/>
        <v>16.068295459892671</v>
      </c>
      <c r="N1165" s="40">
        <f>Data[[#This Row],[DAA 
(n)]]^1.5</f>
        <v>698493524.07719183</v>
      </c>
      <c r="O1165" s="40">
        <f t="shared" si="150"/>
        <v>590608641.03307974</v>
      </c>
      <c r="P1165" s="43">
        <f>LN(Data[[#This Row],[MA'[n^1.5']]])</f>
        <v>20.196664158106923</v>
      </c>
      <c r="Q1165" s="43">
        <f t="shared" si="151"/>
        <v>20.206710359791924</v>
      </c>
      <c r="R1165" s="30">
        <f>$O$1+$O$2*Data[[#This Row],[MA'[ln(n^2)']]]</f>
        <v>26.909565982140169</v>
      </c>
      <c r="S1165" s="30">
        <f>$Q$1+$Q$2*Data[[#This Row],[MA'[ln(n*ln(n))']]]</f>
        <v>23.032687508822903</v>
      </c>
      <c r="T1165" s="31">
        <f>$O$3*Data[[#This Row],[Metcalfe
(n^2)]]</f>
        <v>322269982613.28003</v>
      </c>
      <c r="U1165" s="31">
        <f t="shared" si="144"/>
        <v>259275561715.50797</v>
      </c>
      <c r="V1165" s="30">
        <f>LN(Data[[#This Row],[MA'[NVA']
30d]]/Data[[#This Row],[MA'[NVMetcalfe calc']]])</f>
        <v>-1.3497043209110191</v>
      </c>
      <c r="W1165" s="30">
        <f>$Q$3+Data[[#This Row],[NVM
(scaled)]]/((Data[[#This Row],[Upper Bound]]-Data[[#This Row],[Lower Bound]])/2)</f>
        <v>-0.10628404924239965</v>
      </c>
      <c r="X1165" s="30">
        <f>(Data[[#This Row],[Upper Bound]]+Data[[#This Row],[Lower Bound]])/2</f>
        <v>24.971126745481534</v>
      </c>
      <c r="Y1165" s="32">
        <f>LN(Data[[#This Row],[NVActual]]/Data[[#This Row],[MA'[n^2']
30d]])</f>
        <v>-1.9419951975331908</v>
      </c>
      <c r="Z1165" s="32">
        <f>LN(Data[[#This Row],[NVActual]]/Data[[#This Row],[MA'[n*ln(n)']
30d]])</f>
        <v>8.9315163905168937</v>
      </c>
      <c r="AA1165" s="32">
        <f>LN(Data[[#This Row],[NVActual]]/Data[[#This Row],[MA'[n^1.5']]])</f>
        <v>4.7964243896718353</v>
      </c>
      <c r="AB1165" s="32">
        <f>LN(Data[[#This Row],[NVActual]]/Data[[#This Row],[Metcalfe
(n^2)]])</f>
        <v>-2.1594934061321647</v>
      </c>
      <c r="AC1165" s="34">
        <f>1+Data[[#This Row],[MA'[NVMetcalfe calc']]]/((Data[[#This Row],[NVM_norm
(scaled)]]-Data[[#This Row],[NV_fund.]])/2)</f>
        <v>-20678016867.47649</v>
      </c>
    </row>
    <row r="1166" spans="1:29" x14ac:dyDescent="0.2">
      <c r="A1166" s="23">
        <v>43010</v>
      </c>
      <c r="B1166" s="24">
        <v>72926874875.491592</v>
      </c>
      <c r="C1166" s="24">
        <f t="shared" si="145"/>
        <v>67394910201.804817</v>
      </c>
      <c r="D1166" s="25">
        <f>LN(Data[[#This Row],[NVActual]])</f>
        <v>25.012723062009634</v>
      </c>
      <c r="E1166" s="26">
        <v>800519</v>
      </c>
      <c r="F1166" s="40">
        <f>Data[[#This Row],[DAA 
(n)]]^2</f>
        <v>640830669361</v>
      </c>
      <c r="G1166" s="41">
        <f t="shared" si="146"/>
        <v>489438455637.43335</v>
      </c>
      <c r="H1166" s="28">
        <f>LN(Data[[#This Row],[Metcalfe
(n^2)]])</f>
        <v>27.186031092605507</v>
      </c>
      <c r="I1166" s="42">
        <f t="shared" si="147"/>
        <v>26.890011081995183</v>
      </c>
      <c r="J1166" s="40">
        <f>Data[[#This Row],[DAA 
(n)]]*LN(Data[[#This Row],[DAA 
(n)]])</f>
        <v>10881467.212110734</v>
      </c>
      <c r="K1166" s="40">
        <f t="shared" si="148"/>
        <v>9354134.0356030483</v>
      </c>
      <c r="L1166" s="29">
        <f>LN(Data[[#This Row],[MA'[n*ln(n)']
30d]])</f>
        <v>16.05132894639377</v>
      </c>
      <c r="M1166" s="43">
        <f t="shared" si="149"/>
        <v>16.06819497190784</v>
      </c>
      <c r="N1166" s="40">
        <f>Data[[#This Row],[DAA 
(n)]]^1.5</f>
        <v>716238177.28895152</v>
      </c>
      <c r="O1166" s="40">
        <f t="shared" si="150"/>
        <v>582320920.34194183</v>
      </c>
      <c r="P1166" s="43">
        <f>LN(Data[[#This Row],[MA'[n^1.5']]])</f>
        <v>20.18253226324758</v>
      </c>
      <c r="Q1166" s="43">
        <f t="shared" si="151"/>
        <v>20.206603343571711</v>
      </c>
      <c r="R1166" s="30">
        <f>$O$1+$O$2*Data[[#This Row],[MA'[ln(n^2)']]]</f>
        <v>26.890011081995183</v>
      </c>
      <c r="S1166" s="30">
        <f>$Q$1+$Q$2*Data[[#This Row],[MA'[ln(n*ln(n))']]]</f>
        <v>23.032521703647934</v>
      </c>
      <c r="T1166" s="31">
        <f>$O$3*Data[[#This Row],[Metcalfe
(n^2)]]</f>
        <v>333231948067.72003</v>
      </c>
      <c r="U1166" s="31">
        <f t="shared" si="144"/>
        <v>254507996931.46533</v>
      </c>
      <c r="V1166" s="30">
        <f>LN(Data[[#This Row],[MA'[NVA']
30d]]/Data[[#This Row],[MA'[NVMetcalfe calc']]])</f>
        <v>-1.3287627588514126</v>
      </c>
      <c r="W1166" s="30">
        <f>$Q$3+Data[[#This Row],[NVM
(scaled)]]/((Data[[#This Row],[Upper Bound]]-Data[[#This Row],[Lower Bound]])/2)</f>
        <v>-9.8926204857483824E-2</v>
      </c>
      <c r="X1166" s="30">
        <f>(Data[[#This Row],[Upper Bound]]+Data[[#This Row],[Lower Bound]])/2</f>
        <v>24.961266392821557</v>
      </c>
      <c r="Y1166" s="29">
        <f>LN(Data[[#This Row],[NVActual]]/Data[[#This Row],[MA'[n^2']
30d]])</f>
        <v>-1.9038014999679183</v>
      </c>
      <c r="Z1166" s="29">
        <f>LN(Data[[#This Row],[NVActual]]/Data[[#This Row],[MA'[n*ln(n)']
30d]])</f>
        <v>8.9613941156158656</v>
      </c>
      <c r="AA1166" s="29">
        <f>LN(Data[[#This Row],[NVActual]]/Data[[#This Row],[MA'[n^1.5']]])</f>
        <v>4.8301907987620538</v>
      </c>
      <c r="AB1166" s="29">
        <f>LN(Data[[#This Row],[NVActual]]/Data[[#This Row],[Metcalfe
(n^2)]])</f>
        <v>-2.1733080305958716</v>
      </c>
      <c r="AC1166" s="26">
        <f>1+Data[[#This Row],[MA'[NVMetcalfe calc']]]/((Data[[#This Row],[NVM_norm
(scaled)]]-Data[[#This Row],[NV_fund.]])/2)</f>
        <v>-20311735109.530369</v>
      </c>
    </row>
    <row r="1167" spans="1:29" x14ac:dyDescent="0.2">
      <c r="A1167" s="23">
        <v>43009</v>
      </c>
      <c r="B1167" s="24">
        <v>72947543445.757507</v>
      </c>
      <c r="C1167" s="24">
        <f t="shared" si="145"/>
        <v>67462818132.791435</v>
      </c>
      <c r="D1167" s="25">
        <f>LN(Data[[#This Row],[NVActual]])</f>
        <v>25.013006436855505</v>
      </c>
      <c r="E1167" s="26">
        <v>628817</v>
      </c>
      <c r="F1167" s="40">
        <f>Data[[#This Row],[DAA 
(n)]]^2</f>
        <v>395410819489</v>
      </c>
      <c r="G1167" s="41">
        <f t="shared" si="146"/>
        <v>484872815599.53333</v>
      </c>
      <c r="H1167" s="28">
        <f>LN(Data[[#This Row],[Metcalfe
(n^2)]])</f>
        <v>26.703191110710176</v>
      </c>
      <c r="I1167" s="42">
        <f t="shared" si="147"/>
        <v>26.881995618995017</v>
      </c>
      <c r="J1167" s="40">
        <f>Data[[#This Row],[DAA 
(n)]]*LN(Data[[#This Row],[DAA 
(n)]])</f>
        <v>8395710.2623317204</v>
      </c>
      <c r="K1167" s="40">
        <f t="shared" si="148"/>
        <v>9310198.892841965</v>
      </c>
      <c r="L1167" s="29">
        <f>LN(Data[[#This Row],[MA'[n*ln(n)']
30d]])</f>
        <v>16.0466210123808</v>
      </c>
      <c r="M1167" s="43">
        <f t="shared" si="149"/>
        <v>16.068572763926941</v>
      </c>
      <c r="N1167" s="40">
        <f>Data[[#This Row],[DAA 
(n)]]^1.5</f>
        <v>498639193.48424089</v>
      </c>
      <c r="O1167" s="40">
        <f t="shared" si="150"/>
        <v>578381124.68173099</v>
      </c>
      <c r="P1167" s="43">
        <f>LN(Data[[#This Row],[MA'[n^1.5']]])</f>
        <v>20.175743594600217</v>
      </c>
      <c r="Q1167" s="43">
        <f t="shared" si="151"/>
        <v>20.2071486099533</v>
      </c>
      <c r="R1167" s="30">
        <f>$O$1+$O$2*Data[[#This Row],[MA'[ln(n^2)']]]</f>
        <v>26.881995618995017</v>
      </c>
      <c r="S1167" s="30">
        <f>$Q$1+$Q$2*Data[[#This Row],[MA'[ln(n*ln(n))']]]</f>
        <v>23.033145060479452</v>
      </c>
      <c r="T1167" s="31">
        <f>$O$3*Data[[#This Row],[Metcalfe
(n^2)]]</f>
        <v>205613626134.28</v>
      </c>
      <c r="U1167" s="31">
        <f t="shared" si="144"/>
        <v>252133864111.75732</v>
      </c>
      <c r="V1167" s="30">
        <f>LN(Data[[#This Row],[MA'[NVA']
30d]]/Data[[#This Row],[MA'[NVMetcalfe calc']]])</f>
        <v>-1.3183835496318621</v>
      </c>
      <c r="W1167" s="30">
        <f>$Q$3+Data[[#This Row],[NVM
(scaled)]]/((Data[[#This Row],[Upper Bound]]-Data[[#This Row],[Lower Bound]])/2)</f>
        <v>-9.5079105872242442E-2</v>
      </c>
      <c r="X1167" s="30">
        <f>(Data[[#This Row],[Upper Bound]]+Data[[#This Row],[Lower Bound]])/2</f>
        <v>24.957570339737234</v>
      </c>
      <c r="Y1167" s="32">
        <f>LN(Data[[#This Row],[NVActual]]/Data[[#This Row],[MA'[n^2']
30d]])</f>
        <v>-1.8941460207612966</v>
      </c>
      <c r="Z1167" s="32">
        <f>LN(Data[[#This Row],[NVActual]]/Data[[#This Row],[MA'[n*ln(n)']
30d]])</f>
        <v>8.9663854244747085</v>
      </c>
      <c r="AA1167" s="32">
        <f>LN(Data[[#This Row],[NVActual]]/Data[[#This Row],[MA'[n^1.5']]])</f>
        <v>4.8372628422552904</v>
      </c>
      <c r="AB1167" s="32">
        <f>LN(Data[[#This Row],[NVActual]]/Data[[#This Row],[Metcalfe
(n^2)]])</f>
        <v>-1.6901846738546682</v>
      </c>
      <c r="AC1167" s="34">
        <f>1+Data[[#This Row],[MA'[NVMetcalfe calc']]]/((Data[[#This Row],[NVM_norm
(scaled)]]-Data[[#This Row],[NV_fund.]])/2)</f>
        <v>-20128319333.779522</v>
      </c>
    </row>
    <row r="1168" spans="1:29" x14ac:dyDescent="0.2">
      <c r="A1168" s="23">
        <v>43008</v>
      </c>
      <c r="B1168" s="24">
        <v>72254591655.302307</v>
      </c>
      <c r="C1168" s="24">
        <f t="shared" si="145"/>
        <v>67735138551.787598</v>
      </c>
      <c r="D1168" s="25">
        <f>LN(Data[[#This Row],[NVActual]])</f>
        <v>25.003461714242114</v>
      </c>
      <c r="E1168" s="26">
        <v>631821</v>
      </c>
      <c r="F1168" s="40">
        <f>Data[[#This Row],[DAA 
(n)]]^2</f>
        <v>399197776041</v>
      </c>
      <c r="G1168" s="41">
        <f t="shared" si="146"/>
        <v>491324644565.93335</v>
      </c>
      <c r="H1168" s="28">
        <f>LN(Data[[#This Row],[Metcalfe
(n^2)]])</f>
        <v>26.712722810328621</v>
      </c>
      <c r="I1168" s="42">
        <f t="shared" si="147"/>
        <v>26.895277040806306</v>
      </c>
      <c r="J1168" s="40">
        <f>Data[[#This Row],[DAA 
(n)]]*LN(Data[[#This Row],[DAA 
(n)]])</f>
        <v>8438829.6193723194</v>
      </c>
      <c r="K1168" s="40">
        <f t="shared" si="148"/>
        <v>9376990.2994022891</v>
      </c>
      <c r="L1168" s="29">
        <f>LN(Data[[#This Row],[MA'[n*ln(n)']
30d]])</f>
        <v>16.053769405891501</v>
      </c>
      <c r="M1168" s="43">
        <f t="shared" si="149"/>
        <v>16.068909183255521</v>
      </c>
      <c r="N1168" s="40">
        <f>Data[[#This Row],[DAA 
(n)]]^1.5</f>
        <v>502216624.63124526</v>
      </c>
      <c r="O1168" s="40">
        <f t="shared" si="150"/>
        <v>584170044.4925437</v>
      </c>
      <c r="P1168" s="43">
        <f>LN(Data[[#This Row],[MA'[n^1.5']]])</f>
        <v>20.185702670486414</v>
      </c>
      <c r="Q1168" s="43">
        <f t="shared" si="151"/>
        <v>20.207653260588515</v>
      </c>
      <c r="R1168" s="30">
        <f>$O$1+$O$2*Data[[#This Row],[MA'[ln(n^2)']]]</f>
        <v>26.895277040806306</v>
      </c>
      <c r="S1168" s="30">
        <f>$Q$1+$Q$2*Data[[#This Row],[MA'[ln(n*ln(n))']]]</f>
        <v>23.033700152371608</v>
      </c>
      <c r="T1168" s="31">
        <f>$O$3*Data[[#This Row],[Metcalfe
(n^2)]]</f>
        <v>207582843541.32001</v>
      </c>
      <c r="U1168" s="31">
        <f t="shared" si="144"/>
        <v>255488815174.28534</v>
      </c>
      <c r="V1168" s="30">
        <f>LN(Data[[#This Row],[MA'[NVA']
30d]]/Data[[#This Row],[MA'[NVMetcalfe calc']]])</f>
        <v>-1.3275735539313425</v>
      </c>
      <c r="W1168" s="30">
        <f>$Q$3+Data[[#This Row],[NVM
(scaled)]]/((Data[[#This Row],[Upper Bound]]-Data[[#This Row],[Lower Bound]])/2)</f>
        <v>-9.7581054209944118E-2</v>
      </c>
      <c r="X1168" s="30">
        <f>(Data[[#This Row],[Upper Bound]]+Data[[#This Row],[Lower Bound]])/2</f>
        <v>24.964488596588957</v>
      </c>
      <c r="Y1168" s="29">
        <f>LN(Data[[#This Row],[NVActual]]/Data[[#This Row],[MA'[n^2']
30d]])</f>
        <v>-1.9169092225706257</v>
      </c>
      <c r="Z1168" s="29">
        <f>LN(Data[[#This Row],[NVActual]]/Data[[#This Row],[MA'[n*ln(n)']
30d]])</f>
        <v>8.9496923083506132</v>
      </c>
      <c r="AA1168" s="29">
        <f>LN(Data[[#This Row],[NVActual]]/Data[[#This Row],[MA'[n^1.5']]])</f>
        <v>4.8177590437557001</v>
      </c>
      <c r="AB1168" s="29">
        <f>LN(Data[[#This Row],[NVActual]]/Data[[#This Row],[Metcalfe
(n^2)]])</f>
        <v>-1.7092610960865098</v>
      </c>
      <c r="AC1168" s="26">
        <f>1+Data[[#This Row],[MA'[NVMetcalfe calc']]]/((Data[[#This Row],[NVM_norm
(scaled)]]-Data[[#This Row],[NV_fund.]])/2)</f>
        <v>-20388484967.250908</v>
      </c>
    </row>
    <row r="1169" spans="1:29" x14ac:dyDescent="0.2">
      <c r="A1169" s="23">
        <v>43007</v>
      </c>
      <c r="B1169" s="24">
        <v>69048824936.225601</v>
      </c>
      <c r="C1169" s="24">
        <f t="shared" si="145"/>
        <v>67937212990.108879</v>
      </c>
      <c r="D1169" s="25">
        <f>LN(Data[[#This Row],[NVActual]])</f>
        <v>24.958079699078716</v>
      </c>
      <c r="E1169" s="26">
        <v>741184</v>
      </c>
      <c r="F1169" s="40">
        <f>Data[[#This Row],[DAA 
(n)]]^2</f>
        <v>549353721856</v>
      </c>
      <c r="G1169" s="41">
        <f t="shared" si="146"/>
        <v>499192907448.86664</v>
      </c>
      <c r="H1169" s="28">
        <f>LN(Data[[#This Row],[Metcalfe
(n^2)]])</f>
        <v>27.0320083730881</v>
      </c>
      <c r="I1169" s="42">
        <f t="shared" si="147"/>
        <v>26.910762201500301</v>
      </c>
      <c r="J1169" s="40">
        <f>Data[[#This Row],[DAA 
(n)]]*LN(Data[[#This Row],[DAA 
(n)]])</f>
        <v>10017846.046999466</v>
      </c>
      <c r="K1169" s="40">
        <f t="shared" si="148"/>
        <v>9456711.2345800623</v>
      </c>
      <c r="L1169" s="29">
        <f>LN(Data[[#This Row],[MA'[n*ln(n)']
30d]])</f>
        <v>16.062235230962365</v>
      </c>
      <c r="M1169" s="43">
        <f t="shared" si="149"/>
        <v>16.068719075427801</v>
      </c>
      <c r="N1169" s="40">
        <f>Data[[#This Row],[DAA 
(n)]]^1.5</f>
        <v>638100453.67490339</v>
      </c>
      <c r="O1169" s="40">
        <f t="shared" si="150"/>
        <v>591147870.5453192</v>
      </c>
      <c r="P1169" s="43">
        <f>LN(Data[[#This Row],[MA'[n^1.5']]])</f>
        <v>20.19757674804297</v>
      </c>
      <c r="Q1169" s="43">
        <f t="shared" si="151"/>
        <v>20.20742892361147</v>
      </c>
      <c r="R1169" s="30">
        <f>$O$1+$O$2*Data[[#This Row],[MA'[ln(n^2)']]]</f>
        <v>26.910762201500301</v>
      </c>
      <c r="S1169" s="30">
        <f>$Q$1+$Q$2*Data[[#This Row],[MA'[ln(n*ln(n))']]]</f>
        <v>23.03338647445587</v>
      </c>
      <c r="T1169" s="31">
        <f>$O$3*Data[[#This Row],[Metcalfe
(n^2)]]</f>
        <v>285663935365.12</v>
      </c>
      <c r="U1169" s="31">
        <f t="shared" si="144"/>
        <v>259580311873.41068</v>
      </c>
      <c r="V1169" s="30">
        <f>LN(Data[[#This Row],[MA'[NVA']
30d]]/Data[[#This Row],[MA'[NVMetcalfe calc']]])</f>
        <v>-1.3404822014569275</v>
      </c>
      <c r="W1169" s="30">
        <f>$Q$3+Data[[#This Row],[NVM
(scaled)]]/((Data[[#This Row],[Upper Bound]]-Data[[#This Row],[Lower Bound]])/2)</f>
        <v>-0.10143786716729863</v>
      </c>
      <c r="X1169" s="30">
        <f>(Data[[#This Row],[Upper Bound]]+Data[[#This Row],[Lower Bound]])/2</f>
        <v>24.972074337978086</v>
      </c>
      <c r="Y1169" s="32">
        <f>LN(Data[[#This Row],[NVActual]]/Data[[#This Row],[MA'[n^2']
30d]])</f>
        <v>-1.9781787469871783</v>
      </c>
      <c r="Z1169" s="32">
        <f>LN(Data[[#This Row],[NVActual]]/Data[[#This Row],[MA'[n*ln(n)']
30d]])</f>
        <v>8.8958444681163513</v>
      </c>
      <c r="AA1169" s="32">
        <f>LN(Data[[#This Row],[NVActual]]/Data[[#This Row],[MA'[n^1.5']]])</f>
        <v>4.7605029510357451</v>
      </c>
      <c r="AB1169" s="32">
        <f>LN(Data[[#This Row],[NVActual]]/Data[[#This Row],[Metcalfe
(n^2)]])</f>
        <v>-2.073928674009383</v>
      </c>
      <c r="AC1169" s="34">
        <f>1+Data[[#This Row],[MA'[NVMetcalfe calc']]]/((Data[[#This Row],[NVM_norm
(scaled)]]-Data[[#This Row],[NV_fund.]])/2)</f>
        <v>-20705540551.084419</v>
      </c>
    </row>
    <row r="1170" spans="1:29" x14ac:dyDescent="0.2">
      <c r="A1170" s="23">
        <v>43006</v>
      </c>
      <c r="B1170" s="24">
        <v>69528898438.695496</v>
      </c>
      <c r="C1170" s="24">
        <f t="shared" si="145"/>
        <v>68161270018.770607</v>
      </c>
      <c r="D1170" s="25">
        <f>LN(Data[[#This Row],[NVActual]])</f>
        <v>24.965008307967583</v>
      </c>
      <c r="E1170" s="26">
        <v>753933</v>
      </c>
      <c r="F1170" s="40">
        <f>Data[[#This Row],[DAA 
(n)]]^2</f>
        <v>568414968489</v>
      </c>
      <c r="G1170" s="41">
        <f t="shared" si="146"/>
        <v>502485599541.13336</v>
      </c>
      <c r="H1170" s="28">
        <f>LN(Data[[#This Row],[Metcalfe
(n^2)]])</f>
        <v>27.066117567250831</v>
      </c>
      <c r="I1170" s="42">
        <f t="shared" si="147"/>
        <v>26.91627405738955</v>
      </c>
      <c r="J1170" s="40">
        <f>Data[[#This Row],[DAA 
(n)]]*LN(Data[[#This Row],[DAA 
(n)]])</f>
        <v>10203019.607915061</v>
      </c>
      <c r="K1170" s="40">
        <f t="shared" si="148"/>
        <v>9487711.8243603576</v>
      </c>
      <c r="L1170" s="29">
        <f>LN(Data[[#This Row],[MA'[n*ln(n)']
30d]])</f>
        <v>16.065508027115083</v>
      </c>
      <c r="M1170" s="43">
        <f t="shared" si="149"/>
        <v>16.067689079067758</v>
      </c>
      <c r="N1170" s="40">
        <f>Data[[#This Row],[DAA 
(n)]]^1.5</f>
        <v>654634861.91755629</v>
      </c>
      <c r="O1170" s="40">
        <f t="shared" si="150"/>
        <v>593956253.60845482</v>
      </c>
      <c r="P1170" s="43">
        <f>LN(Data[[#This Row],[MA'[n^1.5']]])</f>
        <v>20.202316227491021</v>
      </c>
      <c r="Q1170" s="43">
        <f t="shared" si="151"/>
        <v>20.206062133296907</v>
      </c>
      <c r="R1170" s="30">
        <f>$O$1+$O$2*Data[[#This Row],[MA'[ln(n^2)']]]</f>
        <v>26.91627405738955</v>
      </c>
      <c r="S1170" s="30">
        <f>$Q$1+$Q$2*Data[[#This Row],[MA'[ln(n*ln(n))']]]</f>
        <v>23.031686980461799</v>
      </c>
      <c r="T1170" s="31">
        <f>$O$3*Data[[#This Row],[Metcalfe
(n^2)]]</f>
        <v>295575783614.28003</v>
      </c>
      <c r="U1170" s="31">
        <f t="shared" si="144"/>
        <v>261292511761.38937</v>
      </c>
      <c r="V1170" s="30">
        <f>LN(Data[[#This Row],[MA'[NVA']
30d]]/Data[[#This Row],[MA'[NVMetcalfe calc']]])</f>
        <v>-1.3437639992343755</v>
      </c>
      <c r="W1170" s="30">
        <f>$Q$3+Data[[#This Row],[NVM
(scaled)]]/((Data[[#This Row],[Upper Bound]]-Data[[#This Row],[Lower Bound]])/2)</f>
        <v>-0.10184393224987709</v>
      </c>
      <c r="X1170" s="30">
        <f>(Data[[#This Row],[Upper Bound]]+Data[[#This Row],[Lower Bound]])/2</f>
        <v>24.973980518925675</v>
      </c>
      <c r="Y1170" s="29">
        <f>LN(Data[[#This Row],[NVActual]]/Data[[#This Row],[MA'[n^2']
30d]])</f>
        <v>-1.9778245108718353</v>
      </c>
      <c r="Z1170" s="29">
        <f>LN(Data[[#This Row],[NVActual]]/Data[[#This Row],[MA'[n*ln(n)']
30d]])</f>
        <v>8.8995002808524983</v>
      </c>
      <c r="AA1170" s="29">
        <f>LN(Data[[#This Row],[NVActual]]/Data[[#This Row],[MA'[n^1.5']]])</f>
        <v>4.7626920804765609</v>
      </c>
      <c r="AB1170" s="29">
        <f>LN(Data[[#This Row],[NVActual]]/Data[[#This Row],[Metcalfe
(n^2)]])</f>
        <v>-2.1011092592832479</v>
      </c>
      <c r="AC1170" s="26">
        <f>1+Data[[#This Row],[MA'[NVMetcalfe calc']]]/((Data[[#This Row],[NVM_norm
(scaled)]]-Data[[#This Row],[NV_fund.]])/2)</f>
        <v>-20840193091.765091</v>
      </c>
    </row>
    <row r="1171" spans="1:29" x14ac:dyDescent="0.2">
      <c r="A1171" s="23">
        <v>43005</v>
      </c>
      <c r="B1171" s="24">
        <v>69819694487.222504</v>
      </c>
      <c r="C1171" s="24">
        <f t="shared" si="145"/>
        <v>68378642035.521873</v>
      </c>
      <c r="D1171" s="25">
        <f>LN(Data[[#This Row],[NVActual]])</f>
        <v>24.969181962893625</v>
      </c>
      <c r="E1171" s="26">
        <v>702387</v>
      </c>
      <c r="F1171" s="40">
        <f>Data[[#This Row],[DAA 
(n)]]^2</f>
        <v>493347497769</v>
      </c>
      <c r="G1171" s="41">
        <f t="shared" si="146"/>
        <v>504301917693.13336</v>
      </c>
      <c r="H1171" s="28">
        <f>LN(Data[[#This Row],[Metcalfe
(n^2)]])</f>
        <v>26.92447962631821</v>
      </c>
      <c r="I1171" s="42">
        <f t="shared" si="147"/>
        <v>26.919325440961277</v>
      </c>
      <c r="J1171" s="40">
        <f>Data[[#This Row],[DAA 
(n)]]*LN(Data[[#This Row],[DAA 
(n)]])</f>
        <v>9455702.2356453836</v>
      </c>
      <c r="K1171" s="40">
        <f t="shared" si="148"/>
        <v>9504844.3761108331</v>
      </c>
      <c r="L1171" s="29">
        <f>LN(Data[[#This Row],[MA'[n*ln(n)']
30d]])</f>
        <v>16.067312160925898</v>
      </c>
      <c r="M1171" s="43">
        <f t="shared" si="149"/>
        <v>16.06635087256004</v>
      </c>
      <c r="N1171" s="40">
        <f>Data[[#This Row],[DAA 
(n)]]^1.5</f>
        <v>588660232.15049648</v>
      </c>
      <c r="O1171" s="40">
        <f t="shared" si="150"/>
        <v>595507036.42134988</v>
      </c>
      <c r="P1171" s="43">
        <f>LN(Data[[#This Row],[MA'[n^1.5']]])</f>
        <v>20.204923762678654</v>
      </c>
      <c r="Q1171" s="43">
        <f t="shared" si="151"/>
        <v>20.204249532322432</v>
      </c>
      <c r="R1171" s="30">
        <f>$O$1+$O$2*Data[[#This Row],[MA'[ln(n^2)']]]</f>
        <v>26.919325440961277</v>
      </c>
      <c r="S1171" s="30">
        <f>$Q$1+$Q$2*Data[[#This Row],[MA'[ln(n*ln(n))']]]</f>
        <v>23.029478939724065</v>
      </c>
      <c r="T1171" s="31">
        <f>$O$3*Data[[#This Row],[Metcalfe
(n^2)]]</f>
        <v>256540698839.88</v>
      </c>
      <c r="U1171" s="31">
        <f t="shared" si="144"/>
        <v>262236997200.42935</v>
      </c>
      <c r="V1171" s="30">
        <f>LN(Data[[#This Row],[MA'[NVA']
30d]]/Data[[#This Row],[MA'[NVMetcalfe calc']]])</f>
        <v>-1.3441881394266109</v>
      </c>
      <c r="W1171" s="30">
        <f>$Q$3+Data[[#This Row],[NVM
(scaled)]]/((Data[[#This Row],[Upper Bound]]-Data[[#This Row],[Lower Bound]])/2)</f>
        <v>-0.10112657221773447</v>
      </c>
      <c r="X1171" s="30">
        <f>(Data[[#This Row],[Upper Bound]]+Data[[#This Row],[Lower Bound]])/2</f>
        <v>24.974402190342673</v>
      </c>
      <c r="Y1171" s="32">
        <f>LN(Data[[#This Row],[NVActual]]/Data[[#This Row],[MA'[n^2']
30d]])</f>
        <v>-1.9772590058114259</v>
      </c>
      <c r="Z1171" s="32">
        <f>LN(Data[[#This Row],[NVActual]]/Data[[#This Row],[MA'[n*ln(n)']
30d]])</f>
        <v>8.9018698019677274</v>
      </c>
      <c r="AA1171" s="32">
        <f>LN(Data[[#This Row],[NVActual]]/Data[[#This Row],[MA'[n^1.5']]])</f>
        <v>4.7642582002149725</v>
      </c>
      <c r="AB1171" s="32">
        <f>LN(Data[[#This Row],[NVActual]]/Data[[#This Row],[Metcalfe
(n^2)]])</f>
        <v>-1.9552976634245824</v>
      </c>
      <c r="AC1171" s="34">
        <f>1+Data[[#This Row],[MA'[NVMetcalfe calc']]]/((Data[[#This Row],[NVM_norm
(scaled)]]-Data[[#This Row],[NV_fund.]])/2)</f>
        <v>-20915770085.728405</v>
      </c>
    </row>
    <row r="1172" spans="1:29" x14ac:dyDescent="0.2">
      <c r="A1172" s="23">
        <v>43004</v>
      </c>
      <c r="B1172" s="24">
        <v>64516329187.170601</v>
      </c>
      <c r="C1172" s="24">
        <f t="shared" si="145"/>
        <v>68463491640.8778</v>
      </c>
      <c r="D1172" s="25">
        <f>LN(Data[[#This Row],[NVActual]])</f>
        <v>24.89018419439968</v>
      </c>
      <c r="E1172" s="26">
        <v>722077</v>
      </c>
      <c r="F1172" s="40">
        <f>Data[[#This Row],[DAA 
(n)]]^2</f>
        <v>521395193929</v>
      </c>
      <c r="G1172" s="41">
        <f t="shared" si="146"/>
        <v>502421783577.13336</v>
      </c>
      <c r="H1172" s="28">
        <f>LN(Data[[#This Row],[Metcalfe
(n^2)]])</f>
        <v>26.97977412077579</v>
      </c>
      <c r="I1172" s="42">
        <f t="shared" si="147"/>
        <v>26.915278442558087</v>
      </c>
      <c r="J1172" s="40">
        <f>Data[[#This Row],[DAA 
(n)]]*LN(Data[[#This Row],[DAA 
(n)]])</f>
        <v>9740737.1789037101</v>
      </c>
      <c r="K1172" s="40">
        <f t="shared" si="148"/>
        <v>9484942.3800367452</v>
      </c>
      <c r="L1172" s="29">
        <f>LN(Data[[#This Row],[MA'[n*ln(n)']
30d]])</f>
        <v>16.065216086481641</v>
      </c>
      <c r="M1172" s="43">
        <f t="shared" si="149"/>
        <v>16.064588529321163</v>
      </c>
      <c r="N1172" s="40">
        <f>Data[[#This Row],[DAA 
(n)]]^1.5</f>
        <v>613585753.94697034</v>
      </c>
      <c r="O1172" s="40">
        <f t="shared" si="150"/>
        <v>593799239.81842387</v>
      </c>
      <c r="P1172" s="43">
        <f>LN(Data[[#This Row],[MA'[n^1.5']]])</f>
        <v>20.202051840095109</v>
      </c>
      <c r="Q1172" s="43">
        <f t="shared" si="151"/>
        <v>20.201841662839055</v>
      </c>
      <c r="R1172" s="30">
        <f>$O$1+$O$2*Data[[#This Row],[MA'[ln(n^2)']]]</f>
        <v>26.915278442558087</v>
      </c>
      <c r="S1172" s="30">
        <f>$Q$1+$Q$2*Data[[#This Row],[MA'[ln(n*ln(n))']]]</f>
        <v>23.026571073379916</v>
      </c>
      <c r="T1172" s="31">
        <f>$O$3*Data[[#This Row],[Metcalfe
(n^2)]]</f>
        <v>271125500843.08002</v>
      </c>
      <c r="U1172" s="31">
        <f t="shared" si="144"/>
        <v>261259327460.10941</v>
      </c>
      <c r="V1172" s="30">
        <f>LN(Data[[#This Row],[MA'[NVA']
30d]]/Data[[#This Row],[MA'[NVMetcalfe calc']]])</f>
        <v>-1.3392128713947244</v>
      </c>
      <c r="W1172" s="30">
        <f>$Q$3+Data[[#This Row],[NVM
(scaled)]]/((Data[[#This Row],[Upper Bound]]-Data[[#This Row],[Lower Bound]])/2)</f>
        <v>-9.8770197525945624E-2</v>
      </c>
      <c r="X1172" s="30">
        <f>(Data[[#This Row],[Upper Bound]]+Data[[#This Row],[Lower Bound]])/2</f>
        <v>24.970924757969001</v>
      </c>
      <c r="Y1172" s="29">
        <f>LN(Data[[#This Row],[NVActual]]/Data[[#This Row],[MA'[n^2']
30d]])</f>
        <v>-2.0525216157916635</v>
      </c>
      <c r="Z1172" s="29">
        <f>LN(Data[[#This Row],[NVActual]]/Data[[#This Row],[MA'[n*ln(n)']
30d]])</f>
        <v>8.8249681079180391</v>
      </c>
      <c r="AA1172" s="29">
        <f>LN(Data[[#This Row],[NVActual]]/Data[[#This Row],[MA'[n^1.5']]])</f>
        <v>4.688132354304571</v>
      </c>
      <c r="AB1172" s="29">
        <f>LN(Data[[#This Row],[NVActual]]/Data[[#This Row],[Metcalfe
(n^2)]])</f>
        <v>-2.0895899263761097</v>
      </c>
      <c r="AC1172" s="26">
        <f>1+Data[[#This Row],[MA'[NVMetcalfe calc']]]/((Data[[#This Row],[NVM_norm
(scaled)]]-Data[[#This Row],[NV_fund.]])/2)</f>
        <v>-20842641118.001316</v>
      </c>
    </row>
    <row r="1173" spans="1:29" x14ac:dyDescent="0.2">
      <c r="A1173" s="23">
        <v>43003</v>
      </c>
      <c r="B1173" s="24">
        <v>65090591065.0495</v>
      </c>
      <c r="C1173" s="24">
        <f t="shared" si="145"/>
        <v>68705581721.100067</v>
      </c>
      <c r="D1173" s="25">
        <f>LN(Data[[#This Row],[NVActual]])</f>
        <v>24.899045845224606</v>
      </c>
      <c r="E1173" s="26">
        <v>655510</v>
      </c>
      <c r="F1173" s="40">
        <f>Data[[#This Row],[DAA 
(n)]]^2</f>
        <v>429693360100</v>
      </c>
      <c r="G1173" s="41">
        <f t="shared" si="146"/>
        <v>503986495851.53333</v>
      </c>
      <c r="H1173" s="28">
        <f>LN(Data[[#This Row],[Metcalfe
(n^2)]])</f>
        <v>26.786337675199313</v>
      </c>
      <c r="I1173" s="42">
        <f t="shared" si="147"/>
        <v>26.918151959172281</v>
      </c>
      <c r="J1173" s="40">
        <f>Data[[#This Row],[DAA 
(n)]]*LN(Data[[#This Row],[DAA 
(n)]])</f>
        <v>8779356.1047349516</v>
      </c>
      <c r="K1173" s="40">
        <f t="shared" si="148"/>
        <v>9500326.6037616767</v>
      </c>
      <c r="L1173" s="29">
        <f>LN(Data[[#This Row],[MA'[n*ln(n)']
30d]])</f>
        <v>16.066836735323147</v>
      </c>
      <c r="M1173" s="43">
        <f t="shared" si="149"/>
        <v>16.0628492653682</v>
      </c>
      <c r="N1173" s="40">
        <f>Data[[#This Row],[DAA 
(n)]]^1.5</f>
        <v>530724311.18156791</v>
      </c>
      <c r="O1173" s="40">
        <f t="shared" si="150"/>
        <v>595165285.89417219</v>
      </c>
      <c r="P1173" s="43">
        <f>LN(Data[[#This Row],[MA'[n^1.5']]])</f>
        <v>20.204349716351789</v>
      </c>
      <c r="Q1173" s="43">
        <f t="shared" si="151"/>
        <v>20.199465587906065</v>
      </c>
      <c r="R1173" s="30">
        <f>$O$1+$O$2*Data[[#This Row],[MA'[ln(n^2)']]]</f>
        <v>26.918151959172281</v>
      </c>
      <c r="S1173" s="30">
        <f>$Q$1+$Q$2*Data[[#This Row],[MA'[ln(n*ln(n))']]]</f>
        <v>23.023701287857527</v>
      </c>
      <c r="T1173" s="31">
        <f>$O$3*Data[[#This Row],[Metcalfe
(n^2)]]</f>
        <v>223440547252</v>
      </c>
      <c r="U1173" s="31">
        <f t="shared" si="144"/>
        <v>262072977842.79739</v>
      </c>
      <c r="V1173" s="30">
        <f>LN(Data[[#This Row],[MA'[NVA']
30d]]/Data[[#This Row],[MA'[NVMetcalfe calc']]])</f>
        <v>-1.3387925626726609</v>
      </c>
      <c r="W1173" s="30">
        <f>$Q$3+Data[[#This Row],[NVM
(scaled)]]/((Data[[#This Row],[Upper Bound]]-Data[[#This Row],[Lower Bound]])/2)</f>
        <v>-9.7538590504569922E-2</v>
      </c>
      <c r="X1173" s="30">
        <f>(Data[[#This Row],[Upper Bound]]+Data[[#This Row],[Lower Bound]])/2</f>
        <v>24.970926623514906</v>
      </c>
      <c r="Y1173" s="32">
        <f>LN(Data[[#This Row],[NVActual]]/Data[[#This Row],[MA'[n^2']
30d]])</f>
        <v>-2.0467694654888393</v>
      </c>
      <c r="Z1173" s="32">
        <f>LN(Data[[#This Row],[NVActual]]/Data[[#This Row],[MA'[n*ln(n)']
30d]])</f>
        <v>8.8322091099014575</v>
      </c>
      <c r="AA1173" s="32">
        <f>LN(Data[[#This Row],[NVActual]]/Data[[#This Row],[MA'[n^1.5']]])</f>
        <v>4.6946961288728168</v>
      </c>
      <c r="AB1173" s="32">
        <f>LN(Data[[#This Row],[NVActual]]/Data[[#This Row],[Metcalfe
(n^2)]])</f>
        <v>-1.8872918299747079</v>
      </c>
      <c r="AC1173" s="34">
        <f>1+Data[[#This Row],[MA'[NVMetcalfe calc']]]/((Data[[#This Row],[NVM_norm
(scaled)]]-Data[[#This Row],[NV_fund.]])/2)</f>
        <v>-20908577816.219837</v>
      </c>
    </row>
    <row r="1174" spans="1:29" x14ac:dyDescent="0.2">
      <c r="A1174" s="23">
        <v>43002</v>
      </c>
      <c r="B1174" s="24">
        <v>60882282589.894402</v>
      </c>
      <c r="C1174" s="24">
        <f t="shared" si="145"/>
        <v>68927473141.017319</v>
      </c>
      <c r="D1174" s="25">
        <f>LN(Data[[#This Row],[NVActual]])</f>
        <v>24.832208043060692</v>
      </c>
      <c r="E1174" s="26">
        <v>549507</v>
      </c>
      <c r="F1174" s="40">
        <f>Data[[#This Row],[DAA 
(n)]]^2</f>
        <v>301957943049</v>
      </c>
      <c r="G1174" s="41">
        <f t="shared" si="146"/>
        <v>502390764477.83331</v>
      </c>
      <c r="H1174" s="28">
        <f>LN(Data[[#This Row],[Metcalfe
(n^2)]])</f>
        <v>26.433553583196357</v>
      </c>
      <c r="I1174" s="42">
        <f t="shared" si="147"/>
        <v>26.914214664879843</v>
      </c>
      <c r="J1174" s="40">
        <f>Data[[#This Row],[DAA 
(n)]]*LN(Data[[#This Row],[DAA 
(n)]])</f>
        <v>7262711.3644207399</v>
      </c>
      <c r="K1174" s="40">
        <f t="shared" si="148"/>
        <v>9482327.163352631</v>
      </c>
      <c r="L1174" s="29">
        <f>LN(Data[[#This Row],[MA'[n*ln(n)']
30d]])</f>
        <v>16.064940325471895</v>
      </c>
      <c r="M1174" s="43">
        <f t="shared" si="149"/>
        <v>16.060930406008051</v>
      </c>
      <c r="N1174" s="40">
        <f>Data[[#This Row],[DAA 
(n)]]^1.5</f>
        <v>407342611.82820928</v>
      </c>
      <c r="O1174" s="40">
        <f t="shared" si="150"/>
        <v>593665486.25428593</v>
      </c>
      <c r="P1174" s="43">
        <f>LN(Data[[#This Row],[MA'[n^1.5']]])</f>
        <v>20.201826564241827</v>
      </c>
      <c r="Q1174" s="43">
        <f t="shared" si="151"/>
        <v>20.196833284531625</v>
      </c>
      <c r="R1174" s="30">
        <f>$O$1+$O$2*Data[[#This Row],[MA'[ln(n^2)']]]</f>
        <v>26.914214664879843</v>
      </c>
      <c r="S1174" s="30">
        <f>$Q$1+$Q$2*Data[[#This Row],[MA'[ln(n*ln(n))']]]</f>
        <v>23.020535169913284</v>
      </c>
      <c r="T1174" s="31">
        <f>$O$3*Data[[#This Row],[Metcalfe
(n^2)]]</f>
        <v>157018130385.48001</v>
      </c>
      <c r="U1174" s="31">
        <f t="shared" si="144"/>
        <v>261243197528.47342</v>
      </c>
      <c r="V1174" s="30">
        <f>LN(Data[[#This Row],[MA'[NVA']
30d]]/Data[[#This Row],[MA'[NVMetcalfe calc']]])</f>
        <v>-1.3323969268801628</v>
      </c>
      <c r="W1174" s="30">
        <f>$Q$3+Data[[#This Row],[NVM
(scaled)]]/((Data[[#This Row],[Upper Bound]]-Data[[#This Row],[Lower Bound]])/2)</f>
        <v>-9.4389626112051705E-2</v>
      </c>
      <c r="X1174" s="30">
        <f>(Data[[#This Row],[Upper Bound]]+Data[[#This Row],[Lower Bound]])/2</f>
        <v>24.967374917396562</v>
      </c>
      <c r="Y1174" s="29">
        <f>LN(Data[[#This Row],[NVActual]]/Data[[#This Row],[MA'[n^2']
30d]])</f>
        <v>-2.1104360260638813</v>
      </c>
      <c r="Z1174" s="29">
        <f>LN(Data[[#This Row],[NVActual]]/Data[[#This Row],[MA'[n*ln(n)']
30d]])</f>
        <v>8.7672677175887976</v>
      </c>
      <c r="AA1174" s="29">
        <f>LN(Data[[#This Row],[NVActual]]/Data[[#This Row],[MA'[n^1.5']]])</f>
        <v>4.6303814788188653</v>
      </c>
      <c r="AB1174" s="29">
        <f>LN(Data[[#This Row],[NVActual]]/Data[[#This Row],[Metcalfe
(n^2)]])</f>
        <v>-1.6013455401356631</v>
      </c>
      <c r="AC1174" s="26">
        <f>1+Data[[#This Row],[MA'[NVMetcalfe calc']]]/((Data[[#This Row],[NVM_norm
(scaled)]]-Data[[#This Row],[NV_fund.]])/2)</f>
        <v>-20847949238.562981</v>
      </c>
    </row>
    <row r="1175" spans="1:29" x14ac:dyDescent="0.2">
      <c r="A1175" s="23">
        <v>43001</v>
      </c>
      <c r="B1175" s="24">
        <v>62581376428.425201</v>
      </c>
      <c r="C1175" s="24">
        <f t="shared" si="145"/>
        <v>69292107164.770615</v>
      </c>
      <c r="D1175" s="25">
        <f>LN(Data[[#This Row],[NVActual]])</f>
        <v>24.859733569646853</v>
      </c>
      <c r="E1175" s="26">
        <v>571954</v>
      </c>
      <c r="F1175" s="40">
        <f>Data[[#This Row],[DAA 
(n)]]^2</f>
        <v>327131378116</v>
      </c>
      <c r="G1175" s="41">
        <f t="shared" si="146"/>
        <v>503837093095.16669</v>
      </c>
      <c r="H1175" s="28">
        <f>LN(Data[[#This Row],[Metcalfe
(n^2)]])</f>
        <v>26.513627695095376</v>
      </c>
      <c r="I1175" s="42">
        <f t="shared" si="147"/>
        <v>26.918690140995142</v>
      </c>
      <c r="J1175" s="40">
        <f>Data[[#This Row],[DAA 
(n)]]*LN(Data[[#This Row],[DAA 
(n)]])</f>
        <v>7582287.7073602909</v>
      </c>
      <c r="K1175" s="40">
        <f t="shared" si="148"/>
        <v>9500452.1770548113</v>
      </c>
      <c r="L1175" s="29">
        <f>LN(Data[[#This Row],[MA'[n*ln(n)']
30d]])</f>
        <v>16.066849953022757</v>
      </c>
      <c r="M1175" s="43">
        <f t="shared" si="149"/>
        <v>16.05919747359809</v>
      </c>
      <c r="N1175" s="40">
        <f>Data[[#This Row],[DAA 
(n)]]^1.5</f>
        <v>432555314.6580894</v>
      </c>
      <c r="O1175" s="40">
        <f t="shared" si="150"/>
        <v>595103987.24765146</v>
      </c>
      <c r="P1175" s="43">
        <f>LN(Data[[#This Row],[MA'[n^1.5']]])</f>
        <v>20.204246716723119</v>
      </c>
      <c r="Q1175" s="43">
        <f t="shared" si="151"/>
        <v>20.194453465972366</v>
      </c>
      <c r="R1175" s="30">
        <f>$O$1+$O$2*Data[[#This Row],[MA'[ln(n^2)']]]</f>
        <v>26.918690140995142</v>
      </c>
      <c r="S1175" s="30">
        <f>$Q$1+$Q$2*Data[[#This Row],[MA'[ln(n*ln(n))']]]</f>
        <v>23.017675831436847</v>
      </c>
      <c r="T1175" s="31">
        <f>$O$3*Data[[#This Row],[Metcalfe
(n^2)]]</f>
        <v>170108316620.32001</v>
      </c>
      <c r="U1175" s="31">
        <f t="shared" si="144"/>
        <v>261995288409.48672</v>
      </c>
      <c r="V1175" s="30">
        <f>LN(Data[[#This Row],[MA'[NVA']
30d]]/Data[[#This Row],[MA'[NVMetcalfe calc']]])</f>
        <v>-1.3299955144462789</v>
      </c>
      <c r="W1175" s="30">
        <f>$Q$3+Data[[#This Row],[NVM
(scaled)]]/((Data[[#This Row],[Upper Bound]]-Data[[#This Row],[Lower Bound]])/2)</f>
        <v>-9.1871641017831518E-2</v>
      </c>
      <c r="X1175" s="30">
        <f>(Data[[#This Row],[Upper Bound]]+Data[[#This Row],[Lower Bound]])/2</f>
        <v>24.968182986215993</v>
      </c>
      <c r="Y1175" s="32">
        <f>LN(Data[[#This Row],[NVActual]]/Data[[#This Row],[MA'[n^2']
30d]])</f>
        <v>-2.0857852551357223</v>
      </c>
      <c r="Z1175" s="32">
        <f>LN(Data[[#This Row],[NVActual]]/Data[[#This Row],[MA'[n*ln(n)']
30d]])</f>
        <v>8.7928836166240956</v>
      </c>
      <c r="AA1175" s="32">
        <f>LN(Data[[#This Row],[NVActual]]/Data[[#This Row],[MA'[n^1.5']]])</f>
        <v>4.6554868529237332</v>
      </c>
      <c r="AB1175" s="32">
        <f>LN(Data[[#This Row],[NVActual]]/Data[[#This Row],[Metcalfe
(n^2)]])</f>
        <v>-1.6538941254485224</v>
      </c>
      <c r="AC1175" s="34">
        <f>1+Data[[#This Row],[MA'[NVMetcalfe calc']]]/((Data[[#This Row],[NVM_norm
(scaled)]]-Data[[#This Row],[NV_fund.]])/2)</f>
        <v>-20909394835.25589</v>
      </c>
    </row>
    <row r="1176" spans="1:29" x14ac:dyDescent="0.2">
      <c r="A1176" s="23">
        <v>43000</v>
      </c>
      <c r="B1176" s="24">
        <v>59873204028.1231</v>
      </c>
      <c r="C1176" s="24">
        <f t="shared" si="145"/>
        <v>69592366616.153839</v>
      </c>
      <c r="D1176" s="25">
        <f>LN(Data[[#This Row],[NVActual]])</f>
        <v>24.815494896872682</v>
      </c>
      <c r="E1176" s="26">
        <v>642171</v>
      </c>
      <c r="F1176" s="40">
        <f>Data[[#This Row],[DAA 
(n)]]^2</f>
        <v>412383593241</v>
      </c>
      <c r="G1176" s="41">
        <f t="shared" si="146"/>
        <v>502743898682.26666</v>
      </c>
      <c r="H1176" s="28">
        <f>LN(Data[[#This Row],[Metcalfe
(n^2)]])</f>
        <v>26.745219804692105</v>
      </c>
      <c r="I1176" s="42">
        <f t="shared" si="147"/>
        <v>26.915168760008203</v>
      </c>
      <c r="J1176" s="40">
        <f>Data[[#This Row],[DAA 
(n)]]*LN(Data[[#This Row],[DAA 
(n)]])</f>
        <v>8587502.2735994663</v>
      </c>
      <c r="K1176" s="40">
        <f t="shared" si="148"/>
        <v>9486493.3462204002</v>
      </c>
      <c r="L1176" s="29">
        <f>LN(Data[[#This Row],[MA'[n*ln(n)']
30d]])</f>
        <v>16.065379591891507</v>
      </c>
      <c r="M1176" s="43">
        <f t="shared" si="149"/>
        <v>16.057515698478174</v>
      </c>
      <c r="N1176" s="40">
        <f>Data[[#This Row],[DAA 
(n)]]^1.5</f>
        <v>514607408.08422643</v>
      </c>
      <c r="O1176" s="40">
        <f t="shared" si="150"/>
        <v>594005677.81766272</v>
      </c>
      <c r="P1176" s="43">
        <f>LN(Data[[#This Row],[MA'[n^1.5']]])</f>
        <v>20.20239943589683</v>
      </c>
      <c r="Q1176" s="43">
        <f t="shared" si="151"/>
        <v>20.192146917967513</v>
      </c>
      <c r="R1176" s="30">
        <f>$O$1+$O$2*Data[[#This Row],[MA'[ln(n^2)']]]</f>
        <v>26.915168760008203</v>
      </c>
      <c r="S1176" s="30">
        <f>$Q$1+$Q$2*Data[[#This Row],[MA'[ln(n*ln(n))']]]</f>
        <v>23.014900902488986</v>
      </c>
      <c r="T1176" s="31">
        <f>$O$3*Data[[#This Row],[Metcalfe
(n^2)]]</f>
        <v>214439468485.32001</v>
      </c>
      <c r="U1176" s="31">
        <f t="shared" si="144"/>
        <v>261426827314.77878</v>
      </c>
      <c r="V1176" s="30">
        <f>LN(Data[[#This Row],[MA'[NVA']
30d]]/Data[[#This Row],[MA'[NVMetcalfe calc']]])</f>
        <v>-1.3234995390140107</v>
      </c>
      <c r="W1176" s="30">
        <f>$Q$3+Data[[#This Row],[NVM
(scaled)]]/((Data[[#This Row],[Upper Bound]]-Data[[#This Row],[Lower Bound]])/2)</f>
        <v>-8.8671100223269517E-2</v>
      </c>
      <c r="X1176" s="30">
        <f>(Data[[#This Row],[Upper Bound]]+Data[[#This Row],[Lower Bound]])/2</f>
        <v>24.965034831248595</v>
      </c>
      <c r="Y1176" s="29">
        <f>LN(Data[[#This Row],[NVActual]]/Data[[#This Row],[MA'[n^2']
30d]])</f>
        <v>-2.1278518327647666</v>
      </c>
      <c r="Z1176" s="29">
        <f>LN(Data[[#This Row],[NVActual]]/Data[[#This Row],[MA'[n*ln(n)']
30d]])</f>
        <v>8.7501153049811755</v>
      </c>
      <c r="AA1176" s="29">
        <f>LN(Data[[#This Row],[NVActual]]/Data[[#This Row],[MA'[n^1.5']]])</f>
        <v>4.6130954609758534</v>
      </c>
      <c r="AB1176" s="29">
        <f>LN(Data[[#This Row],[NVActual]]/Data[[#This Row],[Metcalfe
(n^2)]])</f>
        <v>-1.9297249078194219</v>
      </c>
      <c r="AC1176" s="26">
        <f>1+Data[[#This Row],[MA'[NVMetcalfe calc']]]/((Data[[#This Row],[NVM_norm
(scaled)]]-Data[[#This Row],[NV_fund.]])/2)</f>
        <v>-20869313946.39336</v>
      </c>
    </row>
    <row r="1177" spans="1:29" x14ac:dyDescent="0.2">
      <c r="A1177" s="23">
        <v>42999</v>
      </c>
      <c r="B1177" s="24">
        <v>59857439448.419899</v>
      </c>
      <c r="C1177" s="24">
        <f t="shared" si="145"/>
        <v>69876780395.736511</v>
      </c>
      <c r="D1177" s="25">
        <f>LN(Data[[#This Row],[NVActual]])</f>
        <v>24.815231562786494</v>
      </c>
      <c r="E1177" s="26">
        <v>684987</v>
      </c>
      <c r="F1177" s="40">
        <f>Data[[#This Row],[DAA 
(n)]]^2</f>
        <v>469207190169</v>
      </c>
      <c r="G1177" s="41">
        <f t="shared" si="146"/>
        <v>512494712565.70001</v>
      </c>
      <c r="H1177" s="28">
        <f>LN(Data[[#This Row],[Metcalfe
(n^2)]])</f>
        <v>26.874310277924174</v>
      </c>
      <c r="I1177" s="42">
        <f t="shared" si="147"/>
        <v>26.933039204805546</v>
      </c>
      <c r="J1177" s="40">
        <f>Data[[#This Row],[DAA 
(n)]]*LN(Data[[#This Row],[DAA 
(n)]])</f>
        <v>9204276.5871722233</v>
      </c>
      <c r="K1177" s="40">
        <f t="shared" si="148"/>
        <v>9581994.6026933715</v>
      </c>
      <c r="L1177" s="29">
        <f>LN(Data[[#This Row],[MA'[n*ln(n)']
30d]])</f>
        <v>16.075396333149463</v>
      </c>
      <c r="M1177" s="43">
        <f t="shared" si="149"/>
        <v>16.056163072493561</v>
      </c>
      <c r="N1177" s="40">
        <f>Data[[#This Row],[DAA 
(n)]]^1.5</f>
        <v>566922239.44055569</v>
      </c>
      <c r="O1177" s="40">
        <f t="shared" si="150"/>
        <v>602495643.54334092</v>
      </c>
      <c r="P1177" s="43">
        <f>LN(Data[[#This Row],[MA'[n^1.5']]])</f>
        <v>20.216590992669484</v>
      </c>
      <c r="Q1177" s="43">
        <f t="shared" si="151"/>
        <v>20.190277201054997</v>
      </c>
      <c r="R1177" s="30">
        <f>$O$1+$O$2*Data[[#This Row],[MA'[ln(n^2)']]]</f>
        <v>26.933039204805546</v>
      </c>
      <c r="S1177" s="30">
        <f>$Q$1+$Q$2*Data[[#This Row],[MA'[ln(n*ln(n))']]]</f>
        <v>23.012669069614375</v>
      </c>
      <c r="T1177" s="31">
        <f>$O$3*Data[[#This Row],[Metcalfe
(n^2)]]</f>
        <v>243987738887.88</v>
      </c>
      <c r="U1177" s="31">
        <f t="shared" si="144"/>
        <v>266497250534.16409</v>
      </c>
      <c r="V1177" s="30">
        <f>LN(Data[[#This Row],[MA'[NVA']
30d]]/Data[[#This Row],[MA'[NVMetcalfe calc']]])</f>
        <v>-1.3386305157327283</v>
      </c>
      <c r="W1177" s="30">
        <f>$Q$3+Data[[#This Row],[NVM
(scaled)]]/((Data[[#This Row],[Upper Bound]]-Data[[#This Row],[Lower Bound]])/2)</f>
        <v>-9.2910271005547385E-2</v>
      </c>
      <c r="X1177" s="30">
        <f>(Data[[#This Row],[Upper Bound]]+Data[[#This Row],[Lower Bound]])/2</f>
        <v>24.972854137209961</v>
      </c>
      <c r="Y1177" s="32">
        <f>LN(Data[[#This Row],[NVActual]]/Data[[#This Row],[MA'[n^2']
30d]])</f>
        <v>-2.1473246681742837</v>
      </c>
      <c r="Z1177" s="32">
        <f>LN(Data[[#This Row],[NVActual]]/Data[[#This Row],[MA'[n*ln(n)']
30d]])</f>
        <v>8.7398352296370305</v>
      </c>
      <c r="AA1177" s="32">
        <f>LN(Data[[#This Row],[NVActual]]/Data[[#This Row],[MA'[n^1.5']]])</f>
        <v>4.598640570117011</v>
      </c>
      <c r="AB1177" s="32">
        <f>LN(Data[[#This Row],[NVActual]]/Data[[#This Row],[Metcalfe
(n^2)]])</f>
        <v>-2.059078715137677</v>
      </c>
      <c r="AC1177" s="34">
        <f>1+Data[[#This Row],[MA'[NVMetcalfe calc']]]/((Data[[#This Row],[NVM_norm
(scaled)]]-Data[[#This Row],[NV_fund.]])/2)</f>
        <v>-21263843877.371208</v>
      </c>
    </row>
    <row r="1178" spans="1:29" x14ac:dyDescent="0.2">
      <c r="A1178" s="23">
        <v>42998</v>
      </c>
      <c r="B1178" s="24">
        <v>64576959819.463097</v>
      </c>
      <c r="C1178" s="24">
        <f t="shared" si="145"/>
        <v>70122593039.598297</v>
      </c>
      <c r="D1178" s="25">
        <f>LN(Data[[#This Row],[NVActual]])</f>
        <v>24.89112352497553</v>
      </c>
      <c r="E1178" s="26">
        <v>619406</v>
      </c>
      <c r="F1178" s="40">
        <f>Data[[#This Row],[DAA 
(n)]]^2</f>
        <v>383663792836</v>
      </c>
      <c r="G1178" s="41">
        <f t="shared" si="146"/>
        <v>506252889695.53333</v>
      </c>
      <c r="H1178" s="28">
        <f>LN(Data[[#This Row],[Metcalfe
(n^2)]])</f>
        <v>26.673032466535989</v>
      </c>
      <c r="I1178" s="42">
        <f t="shared" si="147"/>
        <v>26.916062344487891</v>
      </c>
      <c r="J1178" s="40">
        <f>Data[[#This Row],[DAA 
(n)]]*LN(Data[[#This Row],[DAA 
(n)]])</f>
        <v>8260718.1739835953</v>
      </c>
      <c r="K1178" s="40">
        <f t="shared" si="148"/>
        <v>9508512.1573323254</v>
      </c>
      <c r="L1178" s="29">
        <f>LN(Data[[#This Row],[MA'[n*ln(n)']
30d]])</f>
        <v>16.067697971948853</v>
      </c>
      <c r="M1178" s="43">
        <f t="shared" si="149"/>
        <v>16.054194709518093</v>
      </c>
      <c r="N1178" s="40">
        <f>Data[[#This Row],[DAA 
(n)]]^1.5</f>
        <v>487487082.15231335</v>
      </c>
      <c r="O1178" s="40">
        <f t="shared" si="150"/>
        <v>596495889.26928318</v>
      </c>
      <c r="P1178" s="43">
        <f>LN(Data[[#This Row],[MA'[n^1.5']]])</f>
        <v>20.2065829080607</v>
      </c>
      <c r="Q1178" s="43">
        <f t="shared" si="151"/>
        <v>20.187522540900986</v>
      </c>
      <c r="R1178" s="30">
        <f>$O$1+$O$2*Data[[#This Row],[MA'[ln(n^2)']]]</f>
        <v>26.916062344487891</v>
      </c>
      <c r="S1178" s="30">
        <f>$Q$1+$Q$2*Data[[#This Row],[MA'[ln(n*ln(n))']]]</f>
        <v>23.009421270704852</v>
      </c>
      <c r="T1178" s="31">
        <f>$O$3*Data[[#This Row],[Metcalfe
(n^2)]]</f>
        <v>199505172274.72</v>
      </c>
      <c r="U1178" s="31">
        <f t="shared" si="144"/>
        <v>263251502641.6774</v>
      </c>
      <c r="V1178" s="30">
        <f>LN(Data[[#This Row],[MA'[NVA']
30d]]/Data[[#This Row],[MA'[NVMetcalfe calc']]])</f>
        <v>-1.3228648196405663</v>
      </c>
      <c r="W1178" s="30">
        <f>$Q$3+Data[[#This Row],[NVM
(scaled)]]/((Data[[#This Row],[Upper Bound]]-Data[[#This Row],[Lower Bound]])/2)</f>
        <v>-8.7238985950432224E-2</v>
      </c>
      <c r="X1178" s="30">
        <f>(Data[[#This Row],[Upper Bound]]+Data[[#This Row],[Lower Bound]])/2</f>
        <v>24.962741807596373</v>
      </c>
      <c r="Y1178" s="29">
        <f>LN(Data[[#This Row],[NVActual]]/Data[[#This Row],[MA'[n^2']
30d]])</f>
        <v>-2.0591786384158985</v>
      </c>
      <c r="Z1178" s="29">
        <f>LN(Data[[#This Row],[NVActual]]/Data[[#This Row],[MA'[n*ln(n)']
30d]])</f>
        <v>8.8234255530266754</v>
      </c>
      <c r="AA1178" s="29">
        <f>LN(Data[[#This Row],[NVActual]]/Data[[#This Row],[MA'[n^1.5']]])</f>
        <v>4.6845406169148305</v>
      </c>
      <c r="AB1178" s="29">
        <f>LN(Data[[#This Row],[NVActual]]/Data[[#This Row],[Metcalfe
(n^2)]])</f>
        <v>-1.7819089415604576</v>
      </c>
      <c r="AC1178" s="26">
        <f>1+Data[[#This Row],[MA'[NVMetcalfe calc']]]/((Data[[#This Row],[NVM_norm
(scaled)]]-Data[[#This Row],[NV_fund.]])/2)</f>
        <v>-21018100157.343781</v>
      </c>
    </row>
    <row r="1179" spans="1:29" x14ac:dyDescent="0.2">
      <c r="A1179" s="23">
        <v>42997</v>
      </c>
      <c r="B1179" s="24">
        <v>65040451380.777702</v>
      </c>
      <c r="C1179" s="24">
        <f t="shared" si="145"/>
        <v>70168016244.439972</v>
      </c>
      <c r="D1179" s="25">
        <f>LN(Data[[#This Row],[NVActual]])</f>
        <v>24.89827524221074</v>
      </c>
      <c r="E1179" s="26">
        <v>784159</v>
      </c>
      <c r="F1179" s="40">
        <f>Data[[#This Row],[DAA 
(n)]]^2</f>
        <v>614905337281</v>
      </c>
      <c r="G1179" s="41">
        <f t="shared" si="146"/>
        <v>506791631705.13336</v>
      </c>
      <c r="H1179" s="28">
        <f>LN(Data[[#This Row],[Metcalfe
(n^2)]])</f>
        <v>27.144734169785224</v>
      </c>
      <c r="I1179" s="42">
        <f t="shared" si="147"/>
        <v>26.917437776346098</v>
      </c>
      <c r="J1179" s="40">
        <f>Data[[#This Row],[DAA 
(n)]]*LN(Data[[#This Row],[DAA 
(n)]])</f>
        <v>10642893.800922306</v>
      </c>
      <c r="K1179" s="40">
        <f t="shared" si="148"/>
        <v>9514687.0490799844</v>
      </c>
      <c r="L1179" s="29">
        <f>LN(Data[[#This Row],[MA'[n*ln(n)']
30d]])</f>
        <v>16.06834716790139</v>
      </c>
      <c r="M1179" s="43">
        <f t="shared" si="149"/>
        <v>16.052493285663271</v>
      </c>
      <c r="N1179" s="40">
        <f>Data[[#This Row],[DAA 
(n)]]^1.5</f>
        <v>694394379.56893849</v>
      </c>
      <c r="O1179" s="40">
        <f t="shared" si="150"/>
        <v>597006630.46392882</v>
      </c>
      <c r="P1179" s="43">
        <f>LN(Data[[#This Row],[MA'[n^1.5']]])</f>
        <v>20.20743877759994</v>
      </c>
      <c r="Q1179" s="43">
        <f t="shared" si="151"/>
        <v>20.185114474051165</v>
      </c>
      <c r="R1179" s="30">
        <f>$O$1+$O$2*Data[[#This Row],[MA'[ln(n^2)']]]</f>
        <v>26.917437776346098</v>
      </c>
      <c r="S1179" s="30">
        <f>$Q$1+$Q$2*Data[[#This Row],[MA'[ln(n*ln(n))']]]</f>
        <v>23.006613921344396</v>
      </c>
      <c r="T1179" s="31">
        <f>$O$3*Data[[#This Row],[Metcalfe
(n^2)]]</f>
        <v>319750775386.12</v>
      </c>
      <c r="U1179" s="31">
        <f t="shared" si="144"/>
        <v>263531648486.66943</v>
      </c>
      <c r="V1179" s="30">
        <f>LN(Data[[#This Row],[MA'[NVA']
30d]]/Data[[#This Row],[MA'[NVMetcalfe calc']]])</f>
        <v>-1.3232808707209549</v>
      </c>
      <c r="W1179" s="30">
        <f>$Q$3+Data[[#This Row],[NVM
(scaled)]]/((Data[[#This Row],[Upper Bound]]-Data[[#This Row],[Lower Bound]])/2)</f>
        <v>-8.6727421015682205E-2</v>
      </c>
      <c r="X1179" s="30">
        <f>(Data[[#This Row],[Upper Bound]]+Data[[#This Row],[Lower Bound]])/2</f>
        <v>24.962025848845247</v>
      </c>
      <c r="Y1179" s="32">
        <f>LN(Data[[#This Row],[NVActual]]/Data[[#This Row],[MA'[n^2']
30d]])</f>
        <v>-2.053090531020151</v>
      </c>
      <c r="Z1179" s="32">
        <f>LN(Data[[#This Row],[NVActual]]/Data[[#This Row],[MA'[n*ln(n)']
30d]])</f>
        <v>8.829928074309354</v>
      </c>
      <c r="AA1179" s="32">
        <f>LN(Data[[#This Row],[NVActual]]/Data[[#This Row],[MA'[n^1.5']]])</f>
        <v>4.6908364646108023</v>
      </c>
      <c r="AB1179" s="32">
        <f>LN(Data[[#This Row],[NVActual]]/Data[[#This Row],[Metcalfe
(n^2)]])</f>
        <v>-2.2464589275744826</v>
      </c>
      <c r="AC1179" s="34">
        <f>1+Data[[#This Row],[MA'[NVMetcalfe calc']]]/((Data[[#This Row],[NVM_norm
(scaled)]]-Data[[#This Row],[NV_fund.]])/2)</f>
        <v>-21041498204.322262</v>
      </c>
    </row>
    <row r="1180" spans="1:29" x14ac:dyDescent="0.2">
      <c r="A1180" s="23">
        <v>42996</v>
      </c>
      <c r="B1180" s="24">
        <v>67553220145.482101</v>
      </c>
      <c r="C1180" s="24">
        <f t="shared" si="145"/>
        <v>70251124756.099335</v>
      </c>
      <c r="D1180" s="25">
        <f>LN(Data[[#This Row],[NVActual]])</f>
        <v>24.936181570763893</v>
      </c>
      <c r="E1180" s="26">
        <v>694432</v>
      </c>
      <c r="F1180" s="40">
        <f>Data[[#This Row],[DAA 
(n)]]^2</f>
        <v>482235802624</v>
      </c>
      <c r="G1180" s="41">
        <f t="shared" si="146"/>
        <v>499438408582.43335</v>
      </c>
      <c r="H1180" s="28">
        <f>LN(Data[[#This Row],[Metcalfe
(n^2)]])</f>
        <v>26.901699048431599</v>
      </c>
      <c r="I1180" s="42">
        <f t="shared" si="147"/>
        <v>26.902626630652239</v>
      </c>
      <c r="J1180" s="40">
        <f>Data[[#This Row],[DAA 
(n)]]*LN(Data[[#This Row],[DAA 
(n)]])</f>
        <v>9340700.3368002269</v>
      </c>
      <c r="K1180" s="40">
        <f t="shared" si="148"/>
        <v>9439361.4065453205</v>
      </c>
      <c r="L1180" s="29">
        <f>LN(Data[[#This Row],[MA'[n*ln(n)']
30d]])</f>
        <v>16.060398888221755</v>
      </c>
      <c r="M1180" s="43">
        <f t="shared" si="149"/>
        <v>16.050772455448094</v>
      </c>
      <c r="N1180" s="40">
        <f>Data[[#This Row],[DAA 
(n)]]^1.5</f>
        <v>578688148.21783757</v>
      </c>
      <c r="O1180" s="40">
        <f t="shared" si="150"/>
        <v>590446697.55604303</v>
      </c>
      <c r="P1180" s="43">
        <f>LN(Data[[#This Row],[MA'[n^1.5']]])</f>
        <v>20.196389922899204</v>
      </c>
      <c r="Q1180" s="43">
        <f t="shared" si="151"/>
        <v>20.182680900751357</v>
      </c>
      <c r="R1180" s="30">
        <f>$O$1+$O$2*Data[[#This Row],[MA'[ln(n^2)']]]</f>
        <v>26.902626630652239</v>
      </c>
      <c r="S1180" s="30">
        <f>$Q$1+$Q$2*Data[[#This Row],[MA'[ln(n*ln(n))']]]</f>
        <v>23.003774551489354</v>
      </c>
      <c r="T1180" s="31">
        <f>$O$3*Data[[#This Row],[Metcalfe
(n^2)]]</f>
        <v>250762617364.48001</v>
      </c>
      <c r="U1180" s="31">
        <f t="shared" si="144"/>
        <v>259707972462.86542</v>
      </c>
      <c r="V1180" s="30">
        <f>LN(Data[[#This Row],[MA'[NVA']
30d]]/Data[[#This Row],[MA'[NVMetcalfe calc']]])</f>
        <v>-1.3074814980891785</v>
      </c>
      <c r="W1180" s="30">
        <f>$Q$3+Data[[#This Row],[NVM
(scaled)]]/((Data[[#This Row],[Upper Bound]]-Data[[#This Row],[Lower Bound]])/2)</f>
        <v>-8.0700745522977124E-2</v>
      </c>
      <c r="X1180" s="30">
        <f>(Data[[#This Row],[Upper Bound]]+Data[[#This Row],[Lower Bound]])/2</f>
        <v>24.953200591070797</v>
      </c>
      <c r="Y1180" s="29">
        <f>LN(Data[[#This Row],[NVActual]]/Data[[#This Row],[MA'[n^2']
30d]])</f>
        <v>-2.0005685505270256</v>
      </c>
      <c r="Z1180" s="29">
        <f>LN(Data[[#This Row],[NVActual]]/Data[[#This Row],[MA'[n*ln(n)']
30d]])</f>
        <v>8.8757826825421358</v>
      </c>
      <c r="AA1180" s="29">
        <f>LN(Data[[#This Row],[NVActual]]/Data[[#This Row],[MA'[n^1.5']]])</f>
        <v>4.7397916478646867</v>
      </c>
      <c r="AB1180" s="29">
        <f>LN(Data[[#This Row],[NVActual]]/Data[[#This Row],[Metcalfe
(n^2)]])</f>
        <v>-1.9655174776677076</v>
      </c>
      <c r="AC1180" s="26">
        <f>1+Data[[#This Row],[MA'[NVMetcalfe calc']]]/((Data[[#This Row],[NVM_norm
(scaled)]]-Data[[#This Row],[NV_fund.]])/2)</f>
        <v>-20748501718.404991</v>
      </c>
    </row>
    <row r="1181" spans="1:29" x14ac:dyDescent="0.2">
      <c r="A1181" s="23">
        <v>42995</v>
      </c>
      <c r="B1181" s="24">
        <v>60986227387.544899</v>
      </c>
      <c r="C1181" s="24">
        <f t="shared" si="145"/>
        <v>70291836905.505539</v>
      </c>
      <c r="D1181" s="25">
        <f>LN(Data[[#This Row],[NVActual]])</f>
        <v>24.83391389509541</v>
      </c>
      <c r="E1181" s="26">
        <v>582453</v>
      </c>
      <c r="F1181" s="40">
        <f>Data[[#This Row],[DAA 
(n)]]^2</f>
        <v>339251497209</v>
      </c>
      <c r="G1181" s="41">
        <f t="shared" si="146"/>
        <v>500115850474.83331</v>
      </c>
      <c r="H1181" s="28">
        <f>LN(Data[[#This Row],[Metcalfe
(n^2)]])</f>
        <v>26.550007548942734</v>
      </c>
      <c r="I1181" s="42">
        <f t="shared" si="147"/>
        <v>26.904002629074842</v>
      </c>
      <c r="J1181" s="40">
        <f>Data[[#This Row],[DAA 
(n)]]*LN(Data[[#This Row],[DAA 
(n)]])</f>
        <v>7732065.7734521711</v>
      </c>
      <c r="K1181" s="40">
        <f t="shared" si="148"/>
        <v>9446342.312245192</v>
      </c>
      <c r="L1181" s="29">
        <f>LN(Data[[#This Row],[MA'[n*ln(n)']
30d]])</f>
        <v>16.061138167638795</v>
      </c>
      <c r="M1181" s="43">
        <f t="shared" si="149"/>
        <v>16.04952351549662</v>
      </c>
      <c r="N1181" s="40">
        <f>Data[[#This Row],[DAA 
(n)]]^1.5</f>
        <v>444520024.63766903</v>
      </c>
      <c r="O1181" s="40">
        <f t="shared" si="150"/>
        <v>591053243.91922951</v>
      </c>
      <c r="P1181" s="43">
        <f>LN(Data[[#This Row],[MA'[n^1.5']]])</f>
        <v>20.197416662546292</v>
      </c>
      <c r="Q1181" s="43">
        <f t="shared" si="151"/>
        <v>20.180905200478495</v>
      </c>
      <c r="R1181" s="30">
        <f>$O$1+$O$2*Data[[#This Row],[MA'[ln(n^2)']]]</f>
        <v>26.904002629074842</v>
      </c>
      <c r="S1181" s="30">
        <f>$Q$1+$Q$2*Data[[#This Row],[MA'[ln(n*ln(n))']]]</f>
        <v>23.001713800569423</v>
      </c>
      <c r="T1181" s="31">
        <f>$O$3*Data[[#This Row],[Metcalfe
(n^2)]]</f>
        <v>176410778548.67999</v>
      </c>
      <c r="U1181" s="31">
        <f t="shared" si="144"/>
        <v>260060242246.91339</v>
      </c>
      <c r="V1181" s="30">
        <f>LN(Data[[#This Row],[MA'[NVA']
30d]]/Data[[#This Row],[MA'[NVMetcalfe calc']]])</f>
        <v>-1.3082576310393903</v>
      </c>
      <c r="W1181" s="30">
        <f>$Q$3+Data[[#This Row],[NVM
(scaled)]]/((Data[[#This Row],[Upper Bound]]-Data[[#This Row],[Lower Bound]])/2)</f>
        <v>-8.0507842209339708E-2</v>
      </c>
      <c r="X1181" s="30">
        <f>(Data[[#This Row],[Upper Bound]]+Data[[#This Row],[Lower Bound]])/2</f>
        <v>24.952858214822133</v>
      </c>
      <c r="Y1181" s="32">
        <f>LN(Data[[#This Row],[NVActual]]/Data[[#This Row],[MA'[n^2']
30d]])</f>
        <v>-2.1041917143843403</v>
      </c>
      <c r="Z1181" s="32">
        <f>LN(Data[[#This Row],[NVActual]]/Data[[#This Row],[MA'[n*ln(n)']
30d]])</f>
        <v>8.7727757274566134</v>
      </c>
      <c r="AA1181" s="32">
        <f>LN(Data[[#This Row],[NVActual]]/Data[[#This Row],[MA'[n^1.5']]])</f>
        <v>4.6364972325491181</v>
      </c>
      <c r="AB1181" s="32">
        <f>LN(Data[[#This Row],[NVActual]]/Data[[#This Row],[Metcalfe
(n^2)]])</f>
        <v>-1.7160936538473244</v>
      </c>
      <c r="AC1181" s="34">
        <f>1+Data[[#This Row],[MA'[NVMetcalfe calc']]]/((Data[[#This Row],[NVM_norm
(scaled)]]-Data[[#This Row],[NV_fund.]])/2)</f>
        <v>-20777089396.761322</v>
      </c>
    </row>
    <row r="1182" spans="1:29" x14ac:dyDescent="0.2">
      <c r="A1182" s="23">
        <v>42994</v>
      </c>
      <c r="B1182" s="24">
        <v>61256450175.617104</v>
      </c>
      <c r="C1182" s="24">
        <f t="shared" si="145"/>
        <v>70517296850.42984</v>
      </c>
      <c r="D1182" s="25">
        <f>LN(Data[[#This Row],[NVActual]])</f>
        <v>24.83833498981631</v>
      </c>
      <c r="E1182" s="26">
        <v>637532</v>
      </c>
      <c r="F1182" s="40">
        <f>Data[[#This Row],[DAA 
(n)]]^2</f>
        <v>406447051024</v>
      </c>
      <c r="G1182" s="41">
        <f t="shared" si="146"/>
        <v>506444201609.06665</v>
      </c>
      <c r="H1182" s="28">
        <f>LN(Data[[#This Row],[Metcalfe
(n^2)]])</f>
        <v>26.730719501666737</v>
      </c>
      <c r="I1182" s="42">
        <f t="shared" si="147"/>
        <v>26.918817281639715</v>
      </c>
      <c r="J1182" s="40">
        <f>Data[[#This Row],[DAA 
(n)]]*LN(Data[[#This Row],[DAA 
(n)]])</f>
        <v>8520844.5326683</v>
      </c>
      <c r="K1182" s="40">
        <f t="shared" si="148"/>
        <v>9515866.7676749323</v>
      </c>
      <c r="L1182" s="29">
        <f>LN(Data[[#This Row],[MA'[n*ln(n)']
30d]])</f>
        <v>16.068471149432124</v>
      </c>
      <c r="M1182" s="43">
        <f t="shared" si="149"/>
        <v>16.048163750978048</v>
      </c>
      <c r="N1182" s="40">
        <f>Data[[#This Row],[DAA 
(n)]]^1.5</f>
        <v>509041257.00519818</v>
      </c>
      <c r="O1182" s="40">
        <f t="shared" si="150"/>
        <v>596915089.92539573</v>
      </c>
      <c r="P1182" s="43">
        <f>LN(Data[[#This Row],[MA'[n^1.5']]])</f>
        <v>20.207285433310865</v>
      </c>
      <c r="Q1182" s="43">
        <f t="shared" si="151"/>
        <v>20.178974891083723</v>
      </c>
      <c r="R1182" s="30">
        <f>$O$1+$O$2*Data[[#This Row],[MA'[ln(n^2)']]]</f>
        <v>26.918817281639715</v>
      </c>
      <c r="S1182" s="30">
        <f>$Q$1+$Q$2*Data[[#This Row],[MA'[ln(n*ln(n))']]]</f>
        <v>22.999470189113779</v>
      </c>
      <c r="T1182" s="31">
        <f>$O$3*Data[[#This Row],[Metcalfe
(n^2)]]</f>
        <v>211352466532.48001</v>
      </c>
      <c r="U1182" s="31">
        <f t="shared" si="144"/>
        <v>263350984836.71472</v>
      </c>
      <c r="V1182" s="30">
        <f>LN(Data[[#This Row],[MA'[NVA']
30d]]/Data[[#This Row],[MA'[NVMetcalfe calc']]])</f>
        <v>-1.3176296604498465</v>
      </c>
      <c r="W1182" s="30">
        <f>$Q$3+Data[[#This Row],[NVM
(scaled)]]/((Data[[#This Row],[Upper Bound]]-Data[[#This Row],[Lower Bound]])/2)</f>
        <v>-8.2372019800197038E-2</v>
      </c>
      <c r="X1182" s="30">
        <f>(Data[[#This Row],[Upper Bound]]+Data[[#This Row],[Lower Bound]])/2</f>
        <v>24.959143735376749</v>
      </c>
      <c r="Y1182" s="29">
        <f>LN(Data[[#This Row],[NVActual]]/Data[[#This Row],[MA'[n^2']
30d]])</f>
        <v>-2.1123450001087405</v>
      </c>
      <c r="Z1182" s="29">
        <f>LN(Data[[#This Row],[NVActual]]/Data[[#This Row],[MA'[n*ln(n)']
30d]])</f>
        <v>8.7698638403841898</v>
      </c>
      <c r="AA1182" s="29">
        <f>LN(Data[[#This Row],[NVActual]]/Data[[#This Row],[MA'[n^1.5']]])</f>
        <v>4.6310495565054479</v>
      </c>
      <c r="AB1182" s="29">
        <f>LN(Data[[#This Row],[NVActual]]/Data[[#This Row],[Metcalfe
(n^2)]])</f>
        <v>-1.8923845118504252</v>
      </c>
      <c r="AC1182" s="26">
        <f>1+Data[[#This Row],[MA'[NVMetcalfe calc']]]/((Data[[#This Row],[NVM_norm
(scaled)]]-Data[[#This Row],[NV_fund.]])/2)</f>
        <v>-21033150500.86377</v>
      </c>
    </row>
    <row r="1183" spans="1:29" x14ac:dyDescent="0.2">
      <c r="A1183" s="23">
        <v>42993</v>
      </c>
      <c r="B1183" s="24">
        <v>61052256687.797096</v>
      </c>
      <c r="C1183" s="24">
        <f t="shared" si="145"/>
        <v>70842872981.491409</v>
      </c>
      <c r="D1183" s="25">
        <f>LN(Data[[#This Row],[NVActual]])</f>
        <v>24.834996001403031</v>
      </c>
      <c r="E1183" s="26">
        <v>831698</v>
      </c>
      <c r="F1183" s="40">
        <f>Data[[#This Row],[DAA 
(n)]]^2</f>
        <v>691721563204</v>
      </c>
      <c r="G1183" s="41">
        <f t="shared" si="146"/>
        <v>517727296034.96667</v>
      </c>
      <c r="H1183" s="28">
        <f>LN(Data[[#This Row],[Metcalfe
(n^2)]])</f>
        <v>27.262449346281301</v>
      </c>
      <c r="I1183" s="42">
        <f t="shared" si="147"/>
        <v>26.939012276890345</v>
      </c>
      <c r="J1183" s="40">
        <f>Data[[#This Row],[DAA 
(n)]]*LN(Data[[#This Row],[DAA 
(n)]])</f>
        <v>11337062.298201732</v>
      </c>
      <c r="K1183" s="40">
        <f t="shared" si="148"/>
        <v>9625074.7112083845</v>
      </c>
      <c r="L1183" s="29">
        <f>LN(Data[[#This Row],[MA'[n*ln(n)']
30d]])</f>
        <v>16.079882200311467</v>
      </c>
      <c r="M1183" s="43">
        <f t="shared" si="149"/>
        <v>16.046534600028437</v>
      </c>
      <c r="N1183" s="40">
        <f>Data[[#This Row],[DAA 
(n)]]^1.5</f>
        <v>758487600.87007463</v>
      </c>
      <c r="O1183" s="40">
        <f t="shared" si="150"/>
        <v>606675245.13715231</v>
      </c>
      <c r="P1183" s="43">
        <f>LN(Data[[#This Row],[MA'[n^1.5']]])</f>
        <v>20.223504189602998</v>
      </c>
      <c r="Q1183" s="43">
        <f t="shared" si="151"/>
        <v>20.176679965362077</v>
      </c>
      <c r="R1183" s="30">
        <f>$O$1+$O$2*Data[[#This Row],[MA'[ln(n^2)']]]</f>
        <v>26.939012276890345</v>
      </c>
      <c r="S1183" s="30">
        <f>$Q$1+$Q$2*Data[[#This Row],[MA'[ln(n*ln(n))']]]</f>
        <v>22.996782090046921</v>
      </c>
      <c r="T1183" s="31">
        <f>$O$3*Data[[#This Row],[Metcalfe
(n^2)]]</f>
        <v>359695212866.08002</v>
      </c>
      <c r="U1183" s="31">
        <f t="shared" si="144"/>
        <v>269218193938.18268</v>
      </c>
      <c r="V1183" s="30">
        <f>LN(Data[[#This Row],[MA'[NVA']
30d]]/Data[[#This Row],[MA'[NVMetcalfe calc']]])</f>
        <v>-1.33505781268156</v>
      </c>
      <c r="W1183" s="30">
        <f>$Q$3+Data[[#This Row],[NVM
(scaled)]]/((Data[[#This Row],[Upper Bound]]-Data[[#This Row],[Lower Bound]])/2)</f>
        <v>-8.7310937923973264E-2</v>
      </c>
      <c r="X1183" s="30">
        <f>(Data[[#This Row],[Upper Bound]]+Data[[#This Row],[Lower Bound]])/2</f>
        <v>24.967897183468633</v>
      </c>
      <c r="Y1183" s="32">
        <f>LN(Data[[#This Row],[NVActual]]/Data[[#This Row],[MA'[n^2']
30d]])</f>
        <v>-2.1377184836455405</v>
      </c>
      <c r="Z1183" s="32">
        <f>LN(Data[[#This Row],[NVActual]]/Data[[#This Row],[MA'[n*ln(n)']
30d]])</f>
        <v>8.7551138010915679</v>
      </c>
      <c r="AA1183" s="32">
        <f>LN(Data[[#This Row],[NVActual]]/Data[[#This Row],[MA'[n^1.5']]])</f>
        <v>4.6114918118000352</v>
      </c>
      <c r="AB1183" s="32">
        <f>LN(Data[[#This Row],[NVActual]]/Data[[#This Row],[Metcalfe
(n^2)]])</f>
        <v>-2.4274533448782667</v>
      </c>
      <c r="AC1183" s="34">
        <f>1+Data[[#This Row],[MA'[NVMetcalfe calc']]]/((Data[[#This Row],[NVM_norm
(scaled)]]-Data[[#This Row],[NV_fund.]])/2)</f>
        <v>-21489998615.959732</v>
      </c>
    </row>
    <row r="1184" spans="1:29" x14ac:dyDescent="0.2">
      <c r="A1184" s="23">
        <v>42992</v>
      </c>
      <c r="B1184" s="24">
        <v>53691957879.8255</v>
      </c>
      <c r="C1184" s="24">
        <f t="shared" si="145"/>
        <v>71214553510.887009</v>
      </c>
      <c r="D1184" s="25">
        <f>LN(Data[[#This Row],[NVActual]])</f>
        <v>24.706529067093832</v>
      </c>
      <c r="E1184" s="26">
        <v>786448</v>
      </c>
      <c r="F1184" s="40">
        <f>Data[[#This Row],[DAA 
(n)]]^2</f>
        <v>618500456704</v>
      </c>
      <c r="G1184" s="41">
        <f t="shared" si="146"/>
        <v>510492198509.63336</v>
      </c>
      <c r="H1184" s="28">
        <f>LN(Data[[#This Row],[Metcalfe
(n^2)]])</f>
        <v>27.150563767184501</v>
      </c>
      <c r="I1184" s="42">
        <f t="shared" si="147"/>
        <v>26.926460058419639</v>
      </c>
      <c r="J1184" s="40">
        <f>Data[[#This Row],[DAA 
(n)]]*LN(Data[[#This Row],[DAA 
(n)]])</f>
        <v>10676253.286787359</v>
      </c>
      <c r="K1184" s="40">
        <f t="shared" si="148"/>
        <v>9555895.160939198</v>
      </c>
      <c r="L1184" s="29">
        <f>LN(Data[[#This Row],[MA'[n*ln(n)']
30d]])</f>
        <v>16.072668816348315</v>
      </c>
      <c r="M1184" s="43">
        <f t="shared" si="149"/>
        <v>16.044428952533284</v>
      </c>
      <c r="N1184" s="40">
        <f>Data[[#This Row],[DAA 
(n)]]^1.5</f>
        <v>697437056.06595433</v>
      </c>
      <c r="O1184" s="40">
        <f t="shared" si="150"/>
        <v>600454464.83270717</v>
      </c>
      <c r="P1184" s="43">
        <f>LN(Data[[#This Row],[MA'[n^1.5']]])</f>
        <v>20.213197367854306</v>
      </c>
      <c r="Q1184" s="43">
        <f t="shared" si="151"/>
        <v>20.173697786591095</v>
      </c>
      <c r="R1184" s="30">
        <f>$O$1+$O$2*Data[[#This Row],[MA'[ln(n^2)']]]</f>
        <v>26.926460058419639</v>
      </c>
      <c r="S1184" s="30">
        <f>$Q$1+$Q$2*Data[[#This Row],[MA'[ln(n*ln(n))']]]</f>
        <v>22.993307771679916</v>
      </c>
      <c r="T1184" s="31">
        <f>$O$3*Data[[#This Row],[Metcalfe
(n^2)]]</f>
        <v>321620237486.08002</v>
      </c>
      <c r="U1184" s="31">
        <f t="shared" si="144"/>
        <v>265455943225.00934</v>
      </c>
      <c r="V1184" s="30">
        <f>LN(Data[[#This Row],[MA'[NVA']
30d]]/Data[[#This Row],[MA'[NVMetcalfe calc']]])</f>
        <v>-1.3157516872505306</v>
      </c>
      <c r="W1184" s="30">
        <f>$Q$3+Data[[#This Row],[NVM
(scaled)]]/((Data[[#This Row],[Upper Bound]]-Data[[#This Row],[Lower Bound]])/2)</f>
        <v>-7.9057077543868148E-2</v>
      </c>
      <c r="X1184" s="30">
        <f>(Data[[#This Row],[Upper Bound]]+Data[[#This Row],[Lower Bound]])/2</f>
        <v>24.95988391504978</v>
      </c>
      <c r="Y1184" s="29">
        <f>LN(Data[[#This Row],[NVActual]]/Data[[#This Row],[MA'[n^2']
30d]])</f>
        <v>-2.2521121252830008</v>
      </c>
      <c r="Z1184" s="29">
        <f>LN(Data[[#This Row],[NVActual]]/Data[[#This Row],[MA'[n*ln(n)']
30d]])</f>
        <v>8.6338602507455171</v>
      </c>
      <c r="AA1184" s="29">
        <f>LN(Data[[#This Row],[NVActual]]/Data[[#This Row],[MA'[n^1.5']]])</f>
        <v>4.4933316992395254</v>
      </c>
      <c r="AB1184" s="29">
        <f>LN(Data[[#This Row],[NVActual]]/Data[[#This Row],[Metcalfe
(n^2)]])</f>
        <v>-2.4440347000906684</v>
      </c>
      <c r="AC1184" s="26">
        <f>1+Data[[#This Row],[MA'[NVMetcalfe calc']]]/((Data[[#This Row],[NVM_norm
(scaled)]]-Data[[#This Row],[NV_fund.]])/2)</f>
        <v>-21203448124.344395</v>
      </c>
    </row>
    <row r="1185" spans="1:29" x14ac:dyDescent="0.2">
      <c r="A1185" s="23">
        <v>42991</v>
      </c>
      <c r="B1185" s="24">
        <v>64290841155.849602</v>
      </c>
      <c r="C1185" s="24">
        <f t="shared" si="145"/>
        <v>71712301771.844482</v>
      </c>
      <c r="D1185" s="25">
        <f>LN(Data[[#This Row],[NVActual]])</f>
        <v>24.886683018788712</v>
      </c>
      <c r="E1185" s="26">
        <v>715683</v>
      </c>
      <c r="F1185" s="40">
        <f>Data[[#This Row],[DAA 
(n)]]^2</f>
        <v>512202156489</v>
      </c>
      <c r="G1185" s="41">
        <f t="shared" si="146"/>
        <v>512164328718.20001</v>
      </c>
      <c r="H1185" s="28">
        <f>LN(Data[[#This Row],[Metcalfe
(n^2)]])</f>
        <v>26.961985220950922</v>
      </c>
      <c r="I1185" s="42">
        <f t="shared" si="147"/>
        <v>26.929059535232533</v>
      </c>
      <c r="J1185" s="40">
        <f>Data[[#This Row],[DAA 
(n)]]*LN(Data[[#This Row],[DAA 
(n)]])</f>
        <v>9648117.2344429102</v>
      </c>
      <c r="K1185" s="40">
        <f t="shared" si="148"/>
        <v>9571108.4030552413</v>
      </c>
      <c r="L1185" s="29">
        <f>LN(Data[[#This Row],[MA'[n*ln(n)']
30d]])</f>
        <v>16.074259577313384</v>
      </c>
      <c r="M1185" s="43">
        <f t="shared" si="149"/>
        <v>16.042566907255846</v>
      </c>
      <c r="N1185" s="40">
        <f>Data[[#This Row],[DAA 
(n)]]^1.5</f>
        <v>605453859.48271596</v>
      </c>
      <c r="O1185" s="40">
        <f t="shared" si="150"/>
        <v>601854744.19528174</v>
      </c>
      <c r="P1185" s="43">
        <f>LN(Data[[#This Row],[MA'[n^1.5']]])</f>
        <v>20.215526685446132</v>
      </c>
      <c r="Q1185" s="43">
        <f t="shared" si="151"/>
        <v>20.171063602413422</v>
      </c>
      <c r="R1185" s="30">
        <f>$O$1+$O$2*Data[[#This Row],[MA'[ln(n^2)']]]</f>
        <v>26.929059535232533</v>
      </c>
      <c r="S1185" s="30">
        <f>$Q$1+$Q$2*Data[[#This Row],[MA'[ln(n*ln(n))']]]</f>
        <v>22.990235396972146</v>
      </c>
      <c r="T1185" s="31">
        <f>$O$3*Data[[#This Row],[Metcalfe
(n^2)]]</f>
        <v>266345121374.28</v>
      </c>
      <c r="U1185" s="31">
        <f t="shared" si="144"/>
        <v>266325450933.46399</v>
      </c>
      <c r="V1185" s="30">
        <f>LN(Data[[#This Row],[MA'[NVA']
30d]]/Data[[#This Row],[MA'[NVMetcalfe calc']]])</f>
        <v>-1.3120567549479794</v>
      </c>
      <c r="W1185" s="30">
        <f>$Q$3+Data[[#This Row],[NVM
(scaled)]]/((Data[[#This Row],[Upper Bound]]-Data[[#This Row],[Lower Bound]])/2)</f>
        <v>-7.6217484656453727E-2</v>
      </c>
      <c r="X1185" s="30">
        <f>(Data[[#This Row],[Upper Bound]]+Data[[#This Row],[Lower Bound]])/2</f>
        <v>24.959647466102339</v>
      </c>
      <c r="Y1185" s="32">
        <f>LN(Data[[#This Row],[NVActual]]/Data[[#This Row],[MA'[n^2']
30d]])</f>
        <v>-2.0752283462300545</v>
      </c>
      <c r="Z1185" s="32">
        <f>LN(Data[[#This Row],[NVActual]]/Data[[#This Row],[MA'[n*ln(n)']
30d]])</f>
        <v>8.8124234414753282</v>
      </c>
      <c r="AA1185" s="32">
        <f>LN(Data[[#This Row],[NVActual]]/Data[[#This Row],[MA'[n^1.5']]])</f>
        <v>4.6711563333425783</v>
      </c>
      <c r="AB1185" s="32">
        <f>LN(Data[[#This Row],[NVActual]]/Data[[#This Row],[Metcalfe
(n^2)]])</f>
        <v>-2.0753022021622107</v>
      </c>
      <c r="AC1185" s="34">
        <f>1+Data[[#This Row],[MA'[NVMetcalfe calc']]]/((Data[[#This Row],[NVM_norm
(scaled)]]-Data[[#This Row],[NV_fund.]])/2)</f>
        <v>-21275514262.819523</v>
      </c>
    </row>
    <row r="1186" spans="1:29" x14ac:dyDescent="0.2">
      <c r="A1186" s="23">
        <v>42990</v>
      </c>
      <c r="B1186" s="24">
        <v>68805249198.934097</v>
      </c>
      <c r="C1186" s="24">
        <f t="shared" si="145"/>
        <v>71937482075.69162</v>
      </c>
      <c r="D1186" s="25">
        <f>LN(Data[[#This Row],[NVActual]])</f>
        <v>24.954545875471414</v>
      </c>
      <c r="E1186" s="26">
        <v>700869</v>
      </c>
      <c r="F1186" s="40">
        <f>Data[[#This Row],[DAA 
(n)]]^2</f>
        <v>491217355161</v>
      </c>
      <c r="G1186" s="41">
        <f t="shared" si="146"/>
        <v>510556933765.93335</v>
      </c>
      <c r="H1186" s="28">
        <f>LN(Data[[#This Row],[Metcalfe
(n^2)]])</f>
        <v>26.920152545323337</v>
      </c>
      <c r="I1186" s="42">
        <f t="shared" si="147"/>
        <v>26.92576362614906</v>
      </c>
      <c r="J1186" s="40">
        <f>Data[[#This Row],[DAA 
(n)]]*LN(Data[[#This Row],[DAA 
(n)]])</f>
        <v>9433750.1971441116</v>
      </c>
      <c r="K1186" s="40">
        <f t="shared" si="148"/>
        <v>9554472.8531283438</v>
      </c>
      <c r="L1186" s="29">
        <f>LN(Data[[#This Row],[MA'[n*ln(n)']
30d]])</f>
        <v>16.07251996439398</v>
      </c>
      <c r="M1186" s="43">
        <f t="shared" si="149"/>
        <v>16.040293077095239</v>
      </c>
      <c r="N1186" s="40">
        <f>Data[[#This Row],[DAA 
(n)]]^1.5</f>
        <v>586752943.31970358</v>
      </c>
      <c r="O1186" s="40">
        <f t="shared" si="150"/>
        <v>600412250.73158979</v>
      </c>
      <c r="P1186" s="43">
        <f>LN(Data[[#This Row],[MA'[n^1.5']]])</f>
        <v>20.213127061798545</v>
      </c>
      <c r="Q1186" s="43">
        <f t="shared" si="151"/>
        <v>20.167838281737048</v>
      </c>
      <c r="R1186" s="30">
        <f>$O$1+$O$2*Data[[#This Row],[MA'[ln(n^2)']]]</f>
        <v>26.92576362614906</v>
      </c>
      <c r="S1186" s="30">
        <f>$Q$1+$Q$2*Data[[#This Row],[MA'[ln(n*ln(n))']]]</f>
        <v>22.986483577207142</v>
      </c>
      <c r="T1186" s="31">
        <f>$O$3*Data[[#This Row],[Metcalfe
(n^2)]]</f>
        <v>255433024683.72</v>
      </c>
      <c r="U1186" s="31">
        <f t="shared" si="144"/>
        <v>265489605558.28534</v>
      </c>
      <c r="V1186" s="30">
        <f>LN(Data[[#This Row],[MA'[NVA']
30d]]/Data[[#This Row],[MA'[NVMetcalfe calc']]])</f>
        <v>-1.3057782521589381</v>
      </c>
      <c r="W1186" s="30">
        <f>$Q$3+Data[[#This Row],[NVM
(scaled)]]/((Data[[#This Row],[Upper Bound]]-Data[[#This Row],[Lower Bound]])/2)</f>
        <v>-7.2952740569773633E-2</v>
      </c>
      <c r="X1186" s="30">
        <f>(Data[[#This Row],[Upper Bound]]+Data[[#This Row],[Lower Bound]])/2</f>
        <v>24.956123601678101</v>
      </c>
      <c r="Y1186" s="29">
        <f>LN(Data[[#This Row],[NVActual]]/Data[[#This Row],[MA'[n^2']
30d]])</f>
        <v>-2.0042221183576525</v>
      </c>
      <c r="Z1186" s="29">
        <f>LN(Data[[#This Row],[NVActual]]/Data[[#This Row],[MA'[n*ln(n)']
30d]])</f>
        <v>8.8820259110774344</v>
      </c>
      <c r="AA1186" s="29">
        <f>LN(Data[[#This Row],[NVActual]]/Data[[#This Row],[MA'[n^1.5']]])</f>
        <v>4.7414188136728708</v>
      </c>
      <c r="AB1186" s="29">
        <f>LN(Data[[#This Row],[NVActual]]/Data[[#This Row],[Metcalfe
(n^2)]])</f>
        <v>-1.9656066698519223</v>
      </c>
      <c r="AC1186" s="26">
        <f>1+Data[[#This Row],[MA'[NVMetcalfe calc']]]/((Data[[#This Row],[NVM_norm
(scaled)]]-Data[[#This Row],[NV_fund.]])/2)</f>
        <v>-21214494847.150002</v>
      </c>
    </row>
    <row r="1187" spans="1:29" x14ac:dyDescent="0.2">
      <c r="A1187" s="23">
        <v>42989</v>
      </c>
      <c r="B1187" s="24">
        <v>69626662826.214203</v>
      </c>
      <c r="C1187" s="24">
        <f t="shared" si="145"/>
        <v>71878937026.897354</v>
      </c>
      <c r="D1187" s="25">
        <f>LN(Data[[#This Row],[NVActual]])</f>
        <v>24.966413417511394</v>
      </c>
      <c r="E1187" s="26">
        <v>724503</v>
      </c>
      <c r="F1187" s="40">
        <f>Data[[#This Row],[DAA 
(n)]]^2</f>
        <v>524904597009</v>
      </c>
      <c r="G1187" s="41">
        <f t="shared" si="146"/>
        <v>511359449591.26666</v>
      </c>
      <c r="H1187" s="28">
        <f>LN(Data[[#This Row],[Metcalfe
(n^2)]])</f>
        <v>26.9864823630421</v>
      </c>
      <c r="I1187" s="42">
        <f t="shared" si="147"/>
        <v>26.927358580565134</v>
      </c>
      <c r="J1187" s="40">
        <f>Data[[#This Row],[DAA 
(n)]]*LN(Data[[#This Row],[DAA 
(n)]])</f>
        <v>9775893.7157355454</v>
      </c>
      <c r="K1187" s="40">
        <f t="shared" si="148"/>
        <v>9562659.2298481204</v>
      </c>
      <c r="L1187" s="29">
        <f>LN(Data[[#This Row],[MA'[n*ln(n)']
30d]])</f>
        <v>16.07337640846568</v>
      </c>
      <c r="M1187" s="43">
        <f t="shared" si="149"/>
        <v>16.037975943357218</v>
      </c>
      <c r="N1187" s="40">
        <f>Data[[#This Row],[DAA 
(n)]]^1.5</f>
        <v>616680594.18698335</v>
      </c>
      <c r="O1187" s="40">
        <f t="shared" si="150"/>
        <v>601126879.94940901</v>
      </c>
      <c r="P1187" s="43">
        <f>LN(Data[[#This Row],[MA'[n^1.5']]])</f>
        <v>20.214316584942377</v>
      </c>
      <c r="Q1187" s="43">
        <f t="shared" si="151"/>
        <v>20.164553267870058</v>
      </c>
      <c r="R1187" s="30">
        <f>$O$1+$O$2*Data[[#This Row],[MA'[ln(n^2)']]]</f>
        <v>26.927358580565134</v>
      </c>
      <c r="S1187" s="30">
        <f>$Q$1+$Q$2*Data[[#This Row],[MA'[ln(n*ln(n))']]]</f>
        <v>22.982660306539408</v>
      </c>
      <c r="T1187" s="31">
        <f>$O$3*Data[[#This Row],[Metcalfe
(n^2)]]</f>
        <v>272950390444.68002</v>
      </c>
      <c r="U1187" s="31">
        <f t="shared" si="144"/>
        <v>265906913787.45865</v>
      </c>
      <c r="V1187" s="30">
        <f>LN(Data[[#This Row],[MA'[NVA']
30d]]/Data[[#This Row],[MA'[NVMetcalfe calc']]])</f>
        <v>-1.3081630257243406</v>
      </c>
      <c r="W1187" s="30">
        <f>$Q$3+Data[[#This Row],[NVM
(scaled)]]/((Data[[#This Row],[Upper Bound]]-Data[[#This Row],[Lower Bound]])/2)</f>
        <v>-7.3251247548171472E-2</v>
      </c>
      <c r="X1187" s="30">
        <f>(Data[[#This Row],[Upper Bound]]+Data[[#This Row],[Lower Bound]])/2</f>
        <v>24.955009443552271</v>
      </c>
      <c r="Y1187" s="32">
        <f>LN(Data[[#This Row],[NVActual]]/Data[[#This Row],[MA'[n^2']
30d]])</f>
        <v>-1.9939251862097847</v>
      </c>
      <c r="Z1187" s="32">
        <f>LN(Data[[#This Row],[NVActual]]/Data[[#This Row],[MA'[n*ln(n)']
30d]])</f>
        <v>8.8930370090457131</v>
      </c>
      <c r="AA1187" s="32">
        <f>LN(Data[[#This Row],[NVActual]]/Data[[#This Row],[MA'[n^1.5']]])</f>
        <v>4.7520968325690136</v>
      </c>
      <c r="AB1187" s="32">
        <f>LN(Data[[#This Row],[NVActual]]/Data[[#This Row],[Metcalfe
(n^2)]])</f>
        <v>-2.020068945530709</v>
      </c>
      <c r="AC1187" s="34">
        <f>1+Data[[#This Row],[MA'[NVMetcalfe calc']]]/((Data[[#This Row],[NVM_norm
(scaled)]]-Data[[#This Row],[NV_fund.]])/2)</f>
        <v>-21248533172.702312</v>
      </c>
    </row>
    <row r="1188" spans="1:29" x14ac:dyDescent="0.2">
      <c r="A1188" s="23">
        <v>42988</v>
      </c>
      <c r="B1188" s="24">
        <v>70304162991.404495</v>
      </c>
      <c r="C1188" s="24">
        <f t="shared" si="145"/>
        <v>71685369199.415558</v>
      </c>
      <c r="D1188" s="25">
        <f>LN(Data[[#This Row],[NVActual]])</f>
        <v>24.976096851526165</v>
      </c>
      <c r="E1188" s="26">
        <v>581564</v>
      </c>
      <c r="F1188" s="40">
        <f>Data[[#This Row],[DAA 
(n)]]^2</f>
        <v>338216686096</v>
      </c>
      <c r="G1188" s="41">
        <f t="shared" si="146"/>
        <v>510001525159</v>
      </c>
      <c r="H1188" s="28">
        <f>LN(Data[[#This Row],[Metcalfe
(n^2)]])</f>
        <v>26.546952610147688</v>
      </c>
      <c r="I1188" s="42">
        <f t="shared" si="147"/>
        <v>26.924665683285802</v>
      </c>
      <c r="J1188" s="40">
        <f>Data[[#This Row],[DAA 
(n)]]*LN(Data[[#This Row],[DAA 
(n)]])</f>
        <v>7719375.9738839651</v>
      </c>
      <c r="K1188" s="40">
        <f t="shared" si="148"/>
        <v>9548821.9044902716</v>
      </c>
      <c r="L1188" s="29">
        <f>LN(Data[[#This Row],[MA'[n*ln(n)']
30d]])</f>
        <v>16.071928344060986</v>
      </c>
      <c r="M1188" s="43">
        <f t="shared" si="149"/>
        <v>16.035503120421662</v>
      </c>
      <c r="N1188" s="40">
        <f>Data[[#This Row],[DAA 
(n)]]^1.5</f>
        <v>443502704.42550242</v>
      </c>
      <c r="O1188" s="40">
        <f t="shared" si="150"/>
        <v>599918368.4956423</v>
      </c>
      <c r="P1188" s="43">
        <f>LN(Data[[#This Row],[MA'[n^1.5']]])</f>
        <v>20.212304151417175</v>
      </c>
      <c r="Q1188" s="43">
        <f t="shared" si="151"/>
        <v>20.161049647004525</v>
      </c>
      <c r="R1188" s="30">
        <f>$O$1+$O$2*Data[[#This Row],[MA'[ln(n^2)']]]</f>
        <v>26.924665683285802</v>
      </c>
      <c r="S1188" s="30">
        <f>$Q$1+$Q$2*Data[[#This Row],[MA'[ln(n*ln(n))']]]</f>
        <v>22.978580148695741</v>
      </c>
      <c r="T1188" s="31">
        <f>$O$3*Data[[#This Row],[Metcalfe
(n^2)]]</f>
        <v>175872676769.92001</v>
      </c>
      <c r="U1188" s="31">
        <f t="shared" si="144"/>
        <v>265200793082.68002</v>
      </c>
      <c r="V1188" s="30">
        <f>LN(Data[[#This Row],[MA'[NVA']
30d]]/Data[[#This Row],[MA'[NVMetcalfe calc']]])</f>
        <v>-1.3082005778278778</v>
      </c>
      <c r="W1188" s="30">
        <f>$Q$3+Data[[#This Row],[NVM
(scaled)]]/((Data[[#This Row],[Upper Bound]]-Data[[#This Row],[Lower Bound]])/2)</f>
        <v>-7.3037111770959173E-2</v>
      </c>
      <c r="X1188" s="30">
        <f>(Data[[#This Row],[Upper Bound]]+Data[[#This Row],[Lower Bound]])/2</f>
        <v>24.951622915990772</v>
      </c>
      <c r="Y1188" s="29">
        <f>LN(Data[[#This Row],[NVActual]]/Data[[#This Row],[MA'[n^2']
30d]])</f>
        <v>-1.9815827016419894</v>
      </c>
      <c r="Z1188" s="29">
        <f>LN(Data[[#This Row],[NVActual]]/Data[[#This Row],[MA'[n*ln(n)']
30d]])</f>
        <v>8.9041685074651777</v>
      </c>
      <c r="AA1188" s="29">
        <f>LN(Data[[#This Row],[NVActual]]/Data[[#This Row],[MA'[n^1.5']]])</f>
        <v>4.763792700108989</v>
      </c>
      <c r="AB1188" s="29">
        <f>LN(Data[[#This Row],[NVActual]]/Data[[#This Row],[Metcalfe
(n^2)]])</f>
        <v>-1.5708557586215228</v>
      </c>
      <c r="AC1188" s="26">
        <f>1+Data[[#This Row],[MA'[NVMetcalfe calc']]]/((Data[[#This Row],[NVM_norm
(scaled)]]-Data[[#This Row],[NV_fund.]])/2)</f>
        <v>-21195156519.685829</v>
      </c>
    </row>
    <row r="1189" spans="1:29" x14ac:dyDescent="0.2">
      <c r="A1189" s="23">
        <v>42987</v>
      </c>
      <c r="B1189" s="24">
        <v>71628637979.749496</v>
      </c>
      <c r="C1189" s="24">
        <f t="shared" si="145"/>
        <v>71350808541.625076</v>
      </c>
      <c r="D1189" s="25">
        <f>LN(Data[[#This Row],[NVActual]])</f>
        <v>24.994760802729829</v>
      </c>
      <c r="E1189" s="26">
        <v>625612</v>
      </c>
      <c r="F1189" s="40">
        <f>Data[[#This Row],[DAA 
(n)]]^2</f>
        <v>391390374544</v>
      </c>
      <c r="G1189" s="41">
        <f t="shared" si="146"/>
        <v>516467033024.59998</v>
      </c>
      <c r="H1189" s="28">
        <f>LN(Data[[#This Row],[Metcalfe
(n^2)]])</f>
        <v>26.692971299229903</v>
      </c>
      <c r="I1189" s="42">
        <f t="shared" si="147"/>
        <v>26.939775637167561</v>
      </c>
      <c r="J1189" s="40">
        <f>Data[[#This Row],[DAA 
(n)]]*LN(Data[[#This Row],[DAA 
(n)]])</f>
        <v>8349721.5802269094</v>
      </c>
      <c r="K1189" s="40">
        <f t="shared" si="148"/>
        <v>9619791.0265577193</v>
      </c>
      <c r="L1189" s="29">
        <f>LN(Data[[#This Row],[MA'[n*ln(n)']
30d]])</f>
        <v>16.079333099594898</v>
      </c>
      <c r="M1189" s="43">
        <f t="shared" si="149"/>
        <v>16.033041698446212</v>
      </c>
      <c r="N1189" s="40">
        <f>Data[[#This Row],[DAA 
(n)]]^1.5</f>
        <v>494831804.75715339</v>
      </c>
      <c r="O1189" s="40">
        <f t="shared" si="150"/>
        <v>605904339.42101371</v>
      </c>
      <c r="P1189" s="43">
        <f>LN(Data[[#This Row],[MA'[n^1.5']]])</f>
        <v>20.22223267583216</v>
      </c>
      <c r="Q1189" s="43">
        <f t="shared" si="151"/>
        <v>20.15756105840639</v>
      </c>
      <c r="R1189" s="30">
        <f>$O$1+$O$2*Data[[#This Row],[MA'[ln(n^2)']]]</f>
        <v>26.939775637167561</v>
      </c>
      <c r="S1189" s="30">
        <f>$Q$1+$Q$2*Data[[#This Row],[MA'[ln(n*ln(n))']]]</f>
        <v>22.974518802436247</v>
      </c>
      <c r="T1189" s="31">
        <f>$O$3*Data[[#This Row],[Metcalfe
(n^2)]]</f>
        <v>203522994762.88</v>
      </c>
      <c r="U1189" s="31">
        <f t="shared" si="144"/>
        <v>268562857172.79202</v>
      </c>
      <c r="V1189" s="30">
        <f>LN(Data[[#This Row],[MA'[NVA']
30d]]/Data[[#This Row],[MA'[NVMetcalfe calc']]])</f>
        <v>-1.3254763155705946</v>
      </c>
      <c r="W1189" s="30">
        <f>$Q$3+Data[[#This Row],[NVM
(scaled)]]/((Data[[#This Row],[Upper Bound]]-Data[[#This Row],[Lower Bound]])/2)</f>
        <v>-7.854500014267507E-2</v>
      </c>
      <c r="X1189" s="30">
        <f>(Data[[#This Row],[Upper Bound]]+Data[[#This Row],[Lower Bound]])/2</f>
        <v>24.957147219801904</v>
      </c>
      <c r="Y1189" s="32">
        <f>LN(Data[[#This Row],[NVActual]]/Data[[#This Row],[MA'[n^2']
30d]])</f>
        <v>-1.9755164931004816</v>
      </c>
      <c r="Z1189" s="32">
        <f>LN(Data[[#This Row],[NVActual]]/Data[[#This Row],[MA'[n*ln(n)']
30d]])</f>
        <v>8.9154277031349327</v>
      </c>
      <c r="AA1189" s="32">
        <f>LN(Data[[#This Row],[NVActual]]/Data[[#This Row],[MA'[n^1.5']]])</f>
        <v>4.7725281268976723</v>
      </c>
      <c r="AB1189" s="32">
        <f>LN(Data[[#This Row],[NVActual]]/Data[[#This Row],[Metcalfe
(n^2)]])</f>
        <v>-1.6982104965000735</v>
      </c>
      <c r="AC1189" s="34">
        <f>1+Data[[#This Row],[MA'[NVMetcalfe calc']]]/((Data[[#This Row],[NVM_norm
(scaled)]]-Data[[#This Row],[NV_fund.]])/2)</f>
        <v>-21454398368.607895</v>
      </c>
    </row>
    <row r="1190" spans="1:29" x14ac:dyDescent="0.2">
      <c r="A1190" s="23">
        <v>42986</v>
      </c>
      <c r="B1190" s="24">
        <v>71483301765.084305</v>
      </c>
      <c r="C1190" s="24">
        <f t="shared" si="145"/>
        <v>70846934230.978516</v>
      </c>
      <c r="D1190" s="25">
        <f>LN(Data[[#This Row],[NVActual]])</f>
        <v>24.992729717624179</v>
      </c>
      <c r="E1190" s="26">
        <v>809056</v>
      </c>
      <c r="F1190" s="40">
        <f>Data[[#This Row],[DAA 
(n)]]^2</f>
        <v>654571611136</v>
      </c>
      <c r="G1190" s="41">
        <f t="shared" si="146"/>
        <v>521223023926.5</v>
      </c>
      <c r="H1190" s="28">
        <f>LN(Data[[#This Row],[Metcalfe
(n^2)]])</f>
        <v>27.207246829811528</v>
      </c>
      <c r="I1190" s="42">
        <f t="shared" si="147"/>
        <v>26.9501363586498</v>
      </c>
      <c r="J1190" s="40">
        <f>Data[[#This Row],[DAA 
(n)]]*LN(Data[[#This Row],[DAA 
(n)]])</f>
        <v>11006093.145569997</v>
      </c>
      <c r="K1190" s="40">
        <f t="shared" si="148"/>
        <v>9670373.6220009364</v>
      </c>
      <c r="L1190" s="29">
        <f>LN(Data[[#This Row],[MA'[n*ln(n)']
30d]])</f>
        <v>16.084577503911717</v>
      </c>
      <c r="M1190" s="43">
        <f t="shared" si="149"/>
        <v>16.030365004721244</v>
      </c>
      <c r="N1190" s="40">
        <f>Data[[#This Row],[DAA 
(n)]]^1.5</f>
        <v>727725971.37882113</v>
      </c>
      <c r="O1190" s="40">
        <f t="shared" si="150"/>
        <v>610234583.16271341</v>
      </c>
      <c r="P1190" s="43">
        <f>LN(Data[[#This Row],[MA'[n^1.5']]])</f>
        <v>20.229354003768226</v>
      </c>
      <c r="Q1190" s="43">
        <f t="shared" si="151"/>
        <v>20.153787506575824</v>
      </c>
      <c r="R1190" s="30">
        <f>$O$1+$O$2*Data[[#This Row],[MA'[ln(n^2)']]]</f>
        <v>26.9501363586498</v>
      </c>
      <c r="S1190" s="30">
        <f>$Q$1+$Q$2*Data[[#This Row],[MA'[ln(n*ln(n))']]]</f>
        <v>22.97010225779005</v>
      </c>
      <c r="T1190" s="31">
        <f>$O$3*Data[[#This Row],[Metcalfe
(n^2)]]</f>
        <v>340377237790.72003</v>
      </c>
      <c r="U1190" s="31">
        <f t="shared" si="144"/>
        <v>271035972441.78</v>
      </c>
      <c r="V1190" s="30">
        <f>LN(Data[[#This Row],[MA'[NVA']
30d]]/Data[[#This Row],[MA'[NVMetcalfe calc']]])</f>
        <v>-1.3417298577712136</v>
      </c>
      <c r="W1190" s="30">
        <f>$Q$3+Data[[#This Row],[NVM
(scaled)]]/((Data[[#This Row],[Upper Bound]]-Data[[#This Row],[Lower Bound]])/2)</f>
        <v>-8.4230332590054302E-2</v>
      </c>
      <c r="X1190" s="30">
        <f>(Data[[#This Row],[Upper Bound]]+Data[[#This Row],[Lower Bound]])/2</f>
        <v>24.960119308219923</v>
      </c>
      <c r="Y1190" s="29">
        <f>LN(Data[[#This Row],[NVActual]]/Data[[#This Row],[MA'[n^2']
30d]])</f>
        <v>-1.9867141384370346</v>
      </c>
      <c r="Z1190" s="29">
        <f>LN(Data[[#This Row],[NVActual]]/Data[[#This Row],[MA'[n*ln(n)']
30d]])</f>
        <v>8.9081522137124622</v>
      </c>
      <c r="AA1190" s="29">
        <f>LN(Data[[#This Row],[NVActual]]/Data[[#This Row],[MA'[n^1.5']]])</f>
        <v>4.7633757138559538</v>
      </c>
      <c r="AB1190" s="29">
        <f>LN(Data[[#This Row],[NVActual]]/Data[[#This Row],[Metcalfe
(n^2)]])</f>
        <v>-2.2145171121873473</v>
      </c>
      <c r="AC1190" s="26">
        <f>1+Data[[#This Row],[MA'[NVMetcalfe calc']]]/((Data[[#This Row],[NVM_norm
(scaled)]]-Data[[#This Row],[NV_fund.]])/2)</f>
        <v>-21644480796.387096</v>
      </c>
    </row>
    <row r="1191" spans="1:29" x14ac:dyDescent="0.2">
      <c r="A1191" s="23">
        <v>42985</v>
      </c>
      <c r="B1191" s="24">
        <v>76521831765.9095</v>
      </c>
      <c r="C1191" s="24">
        <f t="shared" si="145"/>
        <v>70302448540.74408</v>
      </c>
      <c r="D1191" s="25">
        <f>LN(Data[[#This Row],[NVActual]])</f>
        <v>25.060841919625954</v>
      </c>
      <c r="E1191" s="26">
        <v>767722</v>
      </c>
      <c r="F1191" s="40">
        <f>Data[[#This Row],[DAA 
(n)]]^2</f>
        <v>589397069284</v>
      </c>
      <c r="G1191" s="41">
        <f t="shared" si="146"/>
        <v>516294462286</v>
      </c>
      <c r="H1191" s="28">
        <f>LN(Data[[#This Row],[Metcalfe
(n^2)]])</f>
        <v>27.102365934865741</v>
      </c>
      <c r="I1191" s="42">
        <f t="shared" si="147"/>
        <v>26.941601933738003</v>
      </c>
      <c r="J1191" s="40">
        <f>Data[[#This Row],[DAA 
(n)]]*LN(Data[[#This Row],[DAA 
(n)]])</f>
        <v>10403541.290123498</v>
      </c>
      <c r="K1191" s="40">
        <f t="shared" si="148"/>
        <v>9623252.605169313</v>
      </c>
      <c r="L1191" s="29">
        <f>LN(Data[[#This Row],[MA'[n*ln(n)']
30d]])</f>
        <v>16.0796928741415</v>
      </c>
      <c r="M1191" s="43">
        <f t="shared" si="149"/>
        <v>16.02759151063044</v>
      </c>
      <c r="N1191" s="40">
        <f>Data[[#This Row],[DAA 
(n)]]^1.5</f>
        <v>672676071.24443734</v>
      </c>
      <c r="O1191" s="40">
        <f t="shared" si="150"/>
        <v>605996467.17548692</v>
      </c>
      <c r="P1191" s="43">
        <f>LN(Data[[#This Row],[MA'[n^1.5']]])</f>
        <v>20.222384714273176</v>
      </c>
      <c r="Q1191" s="43">
        <f t="shared" si="151"/>
        <v>20.149891117704147</v>
      </c>
      <c r="R1191" s="30">
        <f>$O$1+$O$2*Data[[#This Row],[MA'[ln(n^2)']]]</f>
        <v>26.941601933738003</v>
      </c>
      <c r="S1191" s="30">
        <f>$Q$1+$Q$2*Data[[#This Row],[MA'[ln(n*ln(n))']]]</f>
        <v>22.965525992540226</v>
      </c>
      <c r="T1191" s="31">
        <f>$O$3*Data[[#This Row],[Metcalfe
(n^2)]]</f>
        <v>306486476027.67999</v>
      </c>
      <c r="U1191" s="31">
        <f t="shared" si="144"/>
        <v>268473120388.72</v>
      </c>
      <c r="V1191" s="30">
        <f>LN(Data[[#This Row],[MA'[NVA']
30d]]/Data[[#This Row],[MA'[NVMetcalfe calc']]])</f>
        <v>-1.339944170560819</v>
      </c>
      <c r="W1191" s="30">
        <f>$Q$3+Data[[#This Row],[NVM
(scaled)]]/((Data[[#This Row],[Upper Bound]]-Data[[#This Row],[Lower Bound]])/2)</f>
        <v>-8.4003308979639923E-2</v>
      </c>
      <c r="X1191" s="30">
        <f>(Data[[#This Row],[Upper Bound]]+Data[[#This Row],[Lower Bound]])/2</f>
        <v>24.953563963139114</v>
      </c>
      <c r="Y1191" s="32">
        <f>LN(Data[[#This Row],[NVActual]]/Data[[#This Row],[MA'[n^2']
30d]])</f>
        <v>-1.9091011833805762</v>
      </c>
      <c r="Z1191" s="32">
        <f>LN(Data[[#This Row],[NVActual]]/Data[[#This Row],[MA'[n*ln(n)']
30d]])</f>
        <v>8.981149045484452</v>
      </c>
      <c r="AA1191" s="32">
        <f>LN(Data[[#This Row],[NVActual]]/Data[[#This Row],[MA'[n^1.5']]])</f>
        <v>4.8384572053527783</v>
      </c>
      <c r="AB1191" s="32">
        <f>LN(Data[[#This Row],[NVActual]]/Data[[#This Row],[Metcalfe
(n^2)]])</f>
        <v>-2.0415240152397871</v>
      </c>
      <c r="AC1191" s="34">
        <f>1+Data[[#This Row],[MA'[NVMetcalfe calc']]]/((Data[[#This Row],[NVM_norm
(scaled)]]-Data[[#This Row],[NV_fund.]])/2)</f>
        <v>-21445623487.164154</v>
      </c>
    </row>
    <row r="1192" spans="1:29" x14ac:dyDescent="0.2">
      <c r="A1192" s="23">
        <v>42984</v>
      </c>
      <c r="B1192" s="24">
        <v>76150587844.509094</v>
      </c>
      <c r="C1192" s="24">
        <f t="shared" si="145"/>
        <v>69634241606.798218</v>
      </c>
      <c r="D1192" s="25">
        <f>LN(Data[[#This Row],[NVActual]])</f>
        <v>25.055978635817983</v>
      </c>
      <c r="E1192" s="26">
        <v>777010</v>
      </c>
      <c r="F1192" s="40">
        <f>Data[[#This Row],[DAA 
(n)]]^2</f>
        <v>603744540100</v>
      </c>
      <c r="G1192" s="41">
        <f t="shared" si="146"/>
        <v>517258913163.20001</v>
      </c>
      <c r="H1192" s="28">
        <f>LN(Data[[#This Row],[Metcalfe
(n^2)]])</f>
        <v>27.126416998559673</v>
      </c>
      <c r="I1192" s="42">
        <f t="shared" si="147"/>
        <v>26.94319937243278</v>
      </c>
      <c r="J1192" s="40">
        <f>Data[[#This Row],[DAA 
(n)]]*LN(Data[[#This Row],[DAA 
(n)]])</f>
        <v>10538748.636025425</v>
      </c>
      <c r="K1192" s="40">
        <f t="shared" si="148"/>
        <v>9632290.5342905261</v>
      </c>
      <c r="L1192" s="29">
        <f>LN(Data[[#This Row],[MA'[n*ln(n)']
30d]])</f>
        <v>16.080631609519617</v>
      </c>
      <c r="M1192" s="43">
        <f t="shared" si="149"/>
        <v>16.025100693519924</v>
      </c>
      <c r="N1192" s="40">
        <f>Data[[#This Row],[DAA 
(n)]]^1.5</f>
        <v>684920101.2549566</v>
      </c>
      <c r="O1192" s="40">
        <f t="shared" si="150"/>
        <v>606817044.67782927</v>
      </c>
      <c r="P1192" s="43">
        <f>LN(Data[[#This Row],[MA'[n^1.5']]])</f>
        <v>20.223737894493439</v>
      </c>
      <c r="Q1192" s="43">
        <f t="shared" si="151"/>
        <v>20.146402025967667</v>
      </c>
      <c r="R1192" s="30">
        <f>$O$1+$O$2*Data[[#This Row],[MA'[ln(n^2)']]]</f>
        <v>26.94319937243278</v>
      </c>
      <c r="S1192" s="30">
        <f>$Q$1+$Q$2*Data[[#This Row],[MA'[ln(n*ln(n))']]]</f>
        <v>22.961416144307872</v>
      </c>
      <c r="T1192" s="31">
        <f>$O$3*Data[[#This Row],[Metcalfe
(n^2)]]</f>
        <v>313947160852</v>
      </c>
      <c r="U1192" s="31">
        <f t="shared" si="144"/>
        <v>268974634844.86398</v>
      </c>
      <c r="V1192" s="30">
        <f>LN(Data[[#This Row],[MA'[NVA']
30d]]/Data[[#This Row],[MA'[NVMetcalfe calc']]])</f>
        <v>-1.3513606574303607</v>
      </c>
      <c r="W1192" s="30">
        <f>$Q$3+Data[[#This Row],[NVM
(scaled)]]/((Data[[#This Row],[Upper Bound]]-Data[[#This Row],[Lower Bound]])/2)</f>
        <v>-8.8771585497254946E-2</v>
      </c>
      <c r="X1192" s="30">
        <f>(Data[[#This Row],[Upper Bound]]+Data[[#This Row],[Lower Bound]])/2</f>
        <v>24.952307758370324</v>
      </c>
      <c r="Y1192" s="29">
        <f>LN(Data[[#This Row],[NVActual]]/Data[[#This Row],[MA'[n^2']
30d]])</f>
        <v>-1.9158307494339357</v>
      </c>
      <c r="Z1192" s="29">
        <f>LN(Data[[#This Row],[NVActual]]/Data[[#This Row],[MA'[n*ln(n)']
30d]])</f>
        <v>8.975347026298369</v>
      </c>
      <c r="AA1192" s="29">
        <f>LN(Data[[#This Row],[NVActual]]/Data[[#This Row],[MA'[n^1.5']]])</f>
        <v>4.8322407413245445</v>
      </c>
      <c r="AB1192" s="29">
        <f>LN(Data[[#This Row],[NVActual]]/Data[[#This Row],[Metcalfe
(n^2)]])</f>
        <v>-2.0704383627416885</v>
      </c>
      <c r="AC1192" s="26">
        <f>1+Data[[#This Row],[MA'[NVMetcalfe calc']]]/((Data[[#This Row],[NVM_norm
(scaled)]]-Data[[#This Row],[NV_fund.]])/2)</f>
        <v>-21482671025.377651</v>
      </c>
    </row>
    <row r="1193" spans="1:29" x14ac:dyDescent="0.2">
      <c r="A1193" s="23">
        <v>42983</v>
      </c>
      <c r="B1193" s="24">
        <v>73179279265.8815</v>
      </c>
      <c r="C1193" s="24">
        <f t="shared" si="145"/>
        <v>68961341095.911041</v>
      </c>
      <c r="D1193" s="25">
        <f>LN(Data[[#This Row],[NVActual]])</f>
        <v>25.016178147703531</v>
      </c>
      <c r="E1193" s="26">
        <v>780357</v>
      </c>
      <c r="F1193" s="40">
        <f>Data[[#This Row],[DAA 
(n)]]^2</f>
        <v>608957047449</v>
      </c>
      <c r="G1193" s="41">
        <f t="shared" si="146"/>
        <v>513099827096</v>
      </c>
      <c r="H1193" s="28">
        <f>LN(Data[[#This Row],[Metcalfe
(n^2)]])</f>
        <v>27.135013572528582</v>
      </c>
      <c r="I1193" s="42">
        <f t="shared" si="147"/>
        <v>26.935482402148178</v>
      </c>
      <c r="J1193" s="40">
        <f>Data[[#This Row],[DAA 
(n)]]*LN(Data[[#This Row],[DAA 
(n)]])</f>
        <v>10587498.893208843</v>
      </c>
      <c r="K1193" s="40">
        <f t="shared" si="148"/>
        <v>9591221.8141348492</v>
      </c>
      <c r="L1193" s="29">
        <f>LN(Data[[#This Row],[MA'[n*ln(n)']
30d]])</f>
        <v>16.076358843763565</v>
      </c>
      <c r="M1193" s="43">
        <f t="shared" si="149"/>
        <v>16.022148074372545</v>
      </c>
      <c r="N1193" s="40">
        <f>Data[[#This Row],[DAA 
(n)]]^1.5</f>
        <v>689350342.47917795</v>
      </c>
      <c r="O1193" s="40">
        <f t="shared" si="150"/>
        <v>603177980.28959441</v>
      </c>
      <c r="P1193" s="43">
        <f>LN(Data[[#This Row],[MA'[n^1.5']]])</f>
        <v>20.21772286916676</v>
      </c>
      <c r="Q1193" s="43">
        <f t="shared" si="151"/>
        <v>20.142268039500795</v>
      </c>
      <c r="R1193" s="30">
        <f>$O$1+$O$2*Data[[#This Row],[MA'[ln(n^2)']]]</f>
        <v>26.935482402148178</v>
      </c>
      <c r="S1193" s="30">
        <f>$Q$1+$Q$2*Data[[#This Row],[MA'[ln(n*ln(n))']]]</f>
        <v>22.956544322714699</v>
      </c>
      <c r="T1193" s="31">
        <f>$O$3*Data[[#This Row],[Metcalfe
(n^2)]]</f>
        <v>316657664673.47998</v>
      </c>
      <c r="U1193" s="31">
        <f t="shared" si="144"/>
        <v>266811910089.91998</v>
      </c>
      <c r="V1193" s="30">
        <f>LN(Data[[#This Row],[MA'[NVA']
30d]]/Data[[#This Row],[MA'[NVMetcalfe calc']]])</f>
        <v>-1.3529978799492075</v>
      </c>
      <c r="W1193" s="30">
        <f>$Q$3+Data[[#This Row],[NVM
(scaled)]]/((Data[[#This Row],[Upper Bound]]-Data[[#This Row],[Lower Bound]])/2)</f>
        <v>-9.0079887114929424E-2</v>
      </c>
      <c r="X1193" s="30">
        <f>(Data[[#This Row],[Upper Bound]]+Data[[#This Row],[Lower Bound]])/2</f>
        <v>24.946013362431437</v>
      </c>
      <c r="Y1193" s="32">
        <f>LN(Data[[#This Row],[NVActual]]/Data[[#This Row],[MA'[n^2']
30d]])</f>
        <v>-1.9475581102115949</v>
      </c>
      <c r="Z1193" s="32">
        <f>LN(Data[[#This Row],[NVActual]]/Data[[#This Row],[MA'[n*ln(n)']
30d]])</f>
        <v>8.9398193039399665</v>
      </c>
      <c r="AA1193" s="32">
        <f>LN(Data[[#This Row],[NVActual]]/Data[[#This Row],[MA'[n^1.5']]])</f>
        <v>4.798455278536772</v>
      </c>
      <c r="AB1193" s="32">
        <f>LN(Data[[#This Row],[NVActual]]/Data[[#This Row],[Metcalfe
(n^2)]])</f>
        <v>-2.1188354248250496</v>
      </c>
      <c r="AC1193" s="34">
        <f>1+Data[[#This Row],[MA'[NVMetcalfe calc']]]/((Data[[#This Row],[NVM_norm
(scaled)]]-Data[[#This Row],[NV_fund.]])/2)</f>
        <v>-21314180884.210949</v>
      </c>
    </row>
    <row r="1194" spans="1:29" x14ac:dyDescent="0.2">
      <c r="A1194" s="23">
        <v>42982</v>
      </c>
      <c r="B1194" s="24">
        <v>70051547633.145798</v>
      </c>
      <c r="C1194" s="24">
        <f t="shared" si="145"/>
        <v>68298911358.626244</v>
      </c>
      <c r="D1194" s="25">
        <f>LN(Data[[#This Row],[NVActual]])</f>
        <v>24.972497202749413</v>
      </c>
      <c r="E1194" s="26">
        <v>760792</v>
      </c>
      <c r="F1194" s="40">
        <f>Data[[#This Row],[DAA 
(n)]]^2</f>
        <v>578804467264</v>
      </c>
      <c r="G1194" s="41">
        <f t="shared" si="146"/>
        <v>502777773255.73334</v>
      </c>
      <c r="H1194" s="28">
        <f>LN(Data[[#This Row],[Metcalfe
(n^2)]])</f>
        <v>27.084230549821847</v>
      </c>
      <c r="I1194" s="42">
        <f t="shared" si="147"/>
        <v>26.911805182737723</v>
      </c>
      <c r="J1194" s="40">
        <f>Data[[#This Row],[DAA 
(n)]]*LN(Data[[#This Row],[DAA 
(n)]])</f>
        <v>10302732.964230031</v>
      </c>
      <c r="K1194" s="40">
        <f t="shared" si="148"/>
        <v>9479245.131106386</v>
      </c>
      <c r="L1194" s="29">
        <f>LN(Data[[#This Row],[MA'[n*ln(n)']
30d]])</f>
        <v>16.064615243540342</v>
      </c>
      <c r="M1194" s="43">
        <f t="shared" si="149"/>
        <v>16.01922557060854</v>
      </c>
      <c r="N1194" s="40">
        <f>Data[[#This Row],[DAA 
(n)]]^1.5</f>
        <v>663588583.58075368</v>
      </c>
      <c r="O1194" s="40">
        <f t="shared" si="150"/>
        <v>593687829.79283464</v>
      </c>
      <c r="P1194" s="43">
        <f>LN(Data[[#This Row],[MA'[n^1.5']]])</f>
        <v>20.201864200113558</v>
      </c>
      <c r="Q1194" s="43">
        <f t="shared" si="151"/>
        <v>20.138178030088149</v>
      </c>
      <c r="R1194" s="30">
        <f>$O$1+$O$2*Data[[#This Row],[MA'[ln(n^2)']]]</f>
        <v>26.911805182737723</v>
      </c>
      <c r="S1194" s="30">
        <f>$Q$1+$Q$2*Data[[#This Row],[MA'[ln(n*ln(n))']]]</f>
        <v>22.951722191504089</v>
      </c>
      <c r="T1194" s="31">
        <f>$O$3*Data[[#This Row],[Metcalfe
(n^2)]]</f>
        <v>300978322977.28003</v>
      </c>
      <c r="U1194" s="31">
        <f t="shared" si="144"/>
        <v>261444442092.98132</v>
      </c>
      <c r="V1194" s="30">
        <f>LN(Data[[#This Row],[MA'[NVA']
30d]]/Data[[#This Row],[MA'[NVMetcalfe calc']]])</f>
        <v>-1.3423279750596597</v>
      </c>
      <c r="W1194" s="30">
        <f>$Q$3+Data[[#This Row],[NVM
(scaled)]]/((Data[[#This Row],[Upper Bound]]-Data[[#This Row],[Lower Bound]])/2)</f>
        <v>-8.7929214125637145E-2</v>
      </c>
      <c r="X1194" s="30">
        <f>(Data[[#This Row],[Upper Bound]]+Data[[#This Row],[Lower Bound]])/2</f>
        <v>24.931763687120906</v>
      </c>
      <c r="Y1194" s="29">
        <f>LN(Data[[#This Row],[NVActual]]/Data[[#This Row],[MA'[n^2']
30d]])</f>
        <v>-1.9709169040006849</v>
      </c>
      <c r="Z1194" s="29">
        <f>LN(Data[[#This Row],[NVActual]]/Data[[#This Row],[MA'[n*ln(n)']
30d]])</f>
        <v>8.9078819592090692</v>
      </c>
      <c r="AA1194" s="29">
        <f>LN(Data[[#This Row],[NVActual]]/Data[[#This Row],[MA'[n^1.5']]])</f>
        <v>4.7706330026358534</v>
      </c>
      <c r="AB1194" s="29">
        <f>LN(Data[[#This Row],[NVActual]]/Data[[#This Row],[Metcalfe
(n^2)]])</f>
        <v>-2.1117333470724358</v>
      </c>
      <c r="AC1194" s="26">
        <f>1+Data[[#This Row],[MA'[NVMetcalfe calc']]]/((Data[[#This Row],[NVM_norm
(scaled)]]-Data[[#This Row],[NV_fund.]])/2)</f>
        <v>-20899092815.599319</v>
      </c>
    </row>
    <row r="1195" spans="1:29" x14ac:dyDescent="0.2">
      <c r="A1195" s="23">
        <v>42981</v>
      </c>
      <c r="B1195" s="24">
        <v>76320029565.177399</v>
      </c>
      <c r="C1195" s="24">
        <f t="shared" si="145"/>
        <v>67746802874.874763</v>
      </c>
      <c r="D1195" s="25">
        <f>LN(Data[[#This Row],[NVActual]])</f>
        <v>25.058201251470766</v>
      </c>
      <c r="E1195" s="26">
        <v>587110</v>
      </c>
      <c r="F1195" s="40">
        <f>Data[[#This Row],[DAA 
(n)]]^2</f>
        <v>344698152100</v>
      </c>
      <c r="G1195" s="41">
        <f t="shared" si="146"/>
        <v>497223733021.09998</v>
      </c>
      <c r="H1195" s="28">
        <f>LN(Data[[#This Row],[Metcalfe
(n^2)]])</f>
        <v>26.565934949561331</v>
      </c>
      <c r="I1195" s="42">
        <f t="shared" si="147"/>
        <v>26.900488627536003</v>
      </c>
      <c r="J1195" s="40">
        <f>Data[[#This Row],[DAA 
(n)]]*LN(Data[[#This Row],[DAA 
(n)]])</f>
        <v>7798563.0341184763</v>
      </c>
      <c r="K1195" s="40">
        <f t="shared" si="148"/>
        <v>9421996.0378122013</v>
      </c>
      <c r="L1195" s="29">
        <f>LN(Data[[#This Row],[MA'[n*ln(n)']
30d]])</f>
        <v>16.058557517716903</v>
      </c>
      <c r="M1195" s="43">
        <f t="shared" si="149"/>
        <v>16.017031159233824</v>
      </c>
      <c r="N1195" s="40">
        <f>Data[[#This Row],[DAA 
(n)]]^1.5</f>
        <v>449861903.3430503</v>
      </c>
      <c r="O1195" s="40">
        <f t="shared" si="150"/>
        <v>588715540.41457427</v>
      </c>
      <c r="P1195" s="43">
        <f>LN(Data[[#This Row],[MA'[n^1.5']]])</f>
        <v>20.193453671500546</v>
      </c>
      <c r="Q1195" s="43">
        <f t="shared" si="151"/>
        <v>20.135078507907089</v>
      </c>
      <c r="R1195" s="30">
        <f>$O$1+$O$2*Data[[#This Row],[MA'[ln(n^2)']]]</f>
        <v>26.900488627536003</v>
      </c>
      <c r="S1195" s="30">
        <f>$Q$1+$Q$2*Data[[#This Row],[MA'[ln(n*ln(n))']]]</f>
        <v>22.948101412735806</v>
      </c>
      <c r="T1195" s="31">
        <f>$O$3*Data[[#This Row],[Metcalfe
(n^2)]]</f>
        <v>179243039092</v>
      </c>
      <c r="U1195" s="31">
        <f t="shared" si="144"/>
        <v>258556341170.97202</v>
      </c>
      <c r="V1195" s="30">
        <f>LN(Data[[#This Row],[MA'[NVA']
30d]]/Data[[#This Row],[MA'[NVMetcalfe calc']]])</f>
        <v>-1.3393363558320697</v>
      </c>
      <c r="W1195" s="30">
        <f>$Q$3+Data[[#This Row],[NVM
(scaled)]]/((Data[[#This Row],[Upper Bound]]-Data[[#This Row],[Lower Bound]])/2)</f>
        <v>-8.7735395366507096E-2</v>
      </c>
      <c r="X1195" s="30">
        <f>(Data[[#This Row],[Upper Bound]]+Data[[#This Row],[Lower Bound]])/2</f>
        <v>24.924295020135904</v>
      </c>
      <c r="Y1195" s="32">
        <f>LN(Data[[#This Row],[NVActual]]/Data[[#This Row],[MA'[n^2']
30d]])</f>
        <v>-1.8741046773219541</v>
      </c>
      <c r="Z1195" s="32">
        <f>LN(Data[[#This Row],[NVActual]]/Data[[#This Row],[MA'[n*ln(n)']
30d]])</f>
        <v>8.9996437337538637</v>
      </c>
      <c r="AA1195" s="32">
        <f>LN(Data[[#This Row],[NVActual]]/Data[[#This Row],[MA'[n^1.5']]])</f>
        <v>4.8647475799702198</v>
      </c>
      <c r="AB1195" s="32">
        <f>LN(Data[[#This Row],[NVActual]]/Data[[#This Row],[Metcalfe
(n^2)]])</f>
        <v>-1.5077336980905636</v>
      </c>
      <c r="AC1195" s="34">
        <f>1+Data[[#This Row],[MA'[NVMetcalfe calc']]]/((Data[[#This Row],[NVM_norm
(scaled)]]-Data[[#This Row],[NV_fund.]])/2)</f>
        <v>-20674558351.585342</v>
      </c>
    </row>
    <row r="1196" spans="1:29" x14ac:dyDescent="0.2">
      <c r="A1196" s="23">
        <v>42980</v>
      </c>
      <c r="B1196" s="24">
        <v>74964112805.090393</v>
      </c>
      <c r="C1196" s="24">
        <f t="shared" si="145"/>
        <v>66773975513.045326</v>
      </c>
      <c r="D1196" s="25">
        <f>LN(Data[[#This Row],[NVActual]])</f>
        <v>25.040275340034885</v>
      </c>
      <c r="E1196" s="26">
        <v>709832</v>
      </c>
      <c r="F1196" s="40">
        <f>Data[[#This Row],[DAA 
(n)]]^2</f>
        <v>503861468224</v>
      </c>
      <c r="G1196" s="41">
        <f t="shared" si="146"/>
        <v>500614341442.29999</v>
      </c>
      <c r="H1196" s="28">
        <f>LN(Data[[#This Row],[Metcalfe
(n^2)]])</f>
        <v>26.945567202600653</v>
      </c>
      <c r="I1196" s="42">
        <f t="shared" si="147"/>
        <v>26.909108062427254</v>
      </c>
      <c r="J1196" s="40">
        <f>Data[[#This Row],[DAA 
(n)]]*LN(Data[[#This Row],[DAA 
(n)]])</f>
        <v>9563412.9292782135</v>
      </c>
      <c r="K1196" s="40">
        <f t="shared" si="148"/>
        <v>9460754.6158769038</v>
      </c>
      <c r="L1196" s="29">
        <f>LN(Data[[#This Row],[MA'[n*ln(n)']
30d]])</f>
        <v>16.062662706966854</v>
      </c>
      <c r="M1196" s="43">
        <f t="shared" si="149"/>
        <v>16.015031018737076</v>
      </c>
      <c r="N1196" s="40">
        <f>Data[[#This Row],[DAA 
(n)]]^1.5</f>
        <v>598044307.4826299</v>
      </c>
      <c r="O1196" s="40">
        <f t="shared" si="150"/>
        <v>591924857.38276279</v>
      </c>
      <c r="P1196" s="43">
        <f>LN(Data[[#This Row],[MA'[n^1.5']]])</f>
        <v>20.198890254695289</v>
      </c>
      <c r="Q1196" s="43">
        <f t="shared" si="151"/>
        <v>20.132248851126818</v>
      </c>
      <c r="R1196" s="30">
        <f>$O$1+$O$2*Data[[#This Row],[MA'[ln(n^2)']]]</f>
        <v>26.909108062427254</v>
      </c>
      <c r="S1196" s="30">
        <f>$Q$1+$Q$2*Data[[#This Row],[MA'[ln(n*ln(n))']]]</f>
        <v>22.944801180916173</v>
      </c>
      <c r="T1196" s="31">
        <f>$O$3*Data[[#This Row],[Metcalfe
(n^2)]]</f>
        <v>262007963476.48001</v>
      </c>
      <c r="U1196" s="31">
        <f t="shared" si="144"/>
        <v>260319457549.996</v>
      </c>
      <c r="V1196" s="30">
        <f>LN(Data[[#This Row],[MA'[NVA']
30d]]/Data[[#This Row],[MA'[NVMetcalfe calc']]])</f>
        <v>-1.3605961431816764</v>
      </c>
      <c r="W1196" s="30">
        <f>$Q$3+Data[[#This Row],[NVM
(scaled)]]/((Data[[#This Row],[Upper Bound]]-Data[[#This Row],[Lower Bound]])/2)</f>
        <v>-9.6423217903380709E-2</v>
      </c>
      <c r="X1196" s="30">
        <f>(Data[[#This Row],[Upper Bound]]+Data[[#This Row],[Lower Bound]])/2</f>
        <v>24.926954621671712</v>
      </c>
      <c r="Y1196" s="29">
        <f>LN(Data[[#This Row],[NVActual]]/Data[[#This Row],[MA'[n^2']
30d]])</f>
        <v>-1.8988265240052333</v>
      </c>
      <c r="Z1196" s="29">
        <f>LN(Data[[#This Row],[NVActual]]/Data[[#This Row],[MA'[n*ln(n)']
30d]])</f>
        <v>8.9776126330680288</v>
      </c>
      <c r="AA1196" s="29">
        <f>LN(Data[[#This Row],[NVActual]]/Data[[#This Row],[MA'[n^1.5']]])</f>
        <v>4.8413850853395948</v>
      </c>
      <c r="AB1196" s="29">
        <f>LN(Data[[#This Row],[NVActual]]/Data[[#This Row],[Metcalfe
(n^2)]])</f>
        <v>-1.9052918625657687</v>
      </c>
      <c r="AC1196" s="26">
        <f>1+Data[[#This Row],[MA'[NVMetcalfe calc']]]/((Data[[#This Row],[NVM_norm
(scaled)]]-Data[[#This Row],[NV_fund.]])/2)</f>
        <v>-20806100535.778397</v>
      </c>
    </row>
    <row r="1197" spans="1:29" x14ac:dyDescent="0.2">
      <c r="A1197" s="23">
        <v>42979</v>
      </c>
      <c r="B1197" s="24">
        <v>81117156015.641998</v>
      </c>
      <c r="C1197" s="24">
        <f t="shared" si="145"/>
        <v>65808029705.566528</v>
      </c>
      <c r="D1197" s="25">
        <f>LN(Data[[#This Row],[NVActual]])</f>
        <v>25.119160317195931</v>
      </c>
      <c r="E1197" s="26">
        <v>767441</v>
      </c>
      <c r="F1197" s="40">
        <f>Data[[#This Row],[DAA 
(n)]]^2</f>
        <v>588965688481</v>
      </c>
      <c r="G1197" s="41">
        <f t="shared" si="146"/>
        <v>495532884769</v>
      </c>
      <c r="H1197" s="28">
        <f>LN(Data[[#This Row],[Metcalfe
(n^2)]])</f>
        <v>27.101633765048884</v>
      </c>
      <c r="I1197" s="42">
        <f t="shared" si="147"/>
        <v>26.897097208172326</v>
      </c>
      <c r="J1197" s="40">
        <f>Data[[#This Row],[DAA 
(n)]]*LN(Data[[#This Row],[DAA 
(n)]])</f>
        <v>10399452.459141441</v>
      </c>
      <c r="K1197" s="40">
        <f t="shared" si="148"/>
        <v>9404638.5870982949</v>
      </c>
      <c r="L1197" s="29">
        <f>LN(Data[[#This Row],[MA'[n*ln(n)']
30d]])</f>
        <v>16.056713592238157</v>
      </c>
      <c r="M1197" s="43">
        <f t="shared" si="149"/>
        <v>16.012860596918891</v>
      </c>
      <c r="N1197" s="40">
        <f>Data[[#This Row],[DAA 
(n)]]^1.5</f>
        <v>672306787.80862117</v>
      </c>
      <c r="O1197" s="40">
        <f t="shared" si="150"/>
        <v>587204156.44652212</v>
      </c>
      <c r="P1197" s="43">
        <f>LN(Data[[#This Row],[MA'[n^1.5']]])</f>
        <v>20.190883113656628</v>
      </c>
      <c r="Q1197" s="43">
        <f t="shared" si="151"/>
        <v>20.129191566491262</v>
      </c>
      <c r="R1197" s="30">
        <f>$O$1+$O$2*Data[[#This Row],[MA'[ln(n^2)']]]</f>
        <v>26.897097208172326</v>
      </c>
      <c r="S1197" s="30">
        <f>$Q$1+$Q$2*Data[[#This Row],[MA'[ln(n*ln(n))']]]</f>
        <v>22.941219984916167</v>
      </c>
      <c r="T1197" s="31">
        <f>$O$3*Data[[#This Row],[Metcalfe
(n^2)]]</f>
        <v>306262158010.12</v>
      </c>
      <c r="U1197" s="31">
        <f t="shared" ref="U1197:U1260" si="152">AVERAGE(T1197:T1226)</f>
        <v>257677100079.87997</v>
      </c>
      <c r="V1197" s="30">
        <f>LN(Data[[#This Row],[MA'[NVA']
30d]]/Data[[#This Row],[MA'[NVMetcalfe calc']]])</f>
        <v>-1.3649653881152892</v>
      </c>
      <c r="W1197" s="30">
        <f>$Q$3+Data[[#This Row],[NVM
(scaled)]]/((Data[[#This Row],[Upper Bound]]-Data[[#This Row],[Lower Bound]])/2)</f>
        <v>-0.10009492008033538</v>
      </c>
      <c r="X1197" s="30">
        <f>(Data[[#This Row],[Upper Bound]]+Data[[#This Row],[Lower Bound]])/2</f>
        <v>24.919158596544246</v>
      </c>
      <c r="Y1197" s="32">
        <f>LN(Data[[#This Row],[NVActual]]/Data[[#This Row],[MA'[n^2']
30d]])</f>
        <v>-1.8097392381578969</v>
      </c>
      <c r="Z1197" s="32">
        <f>LN(Data[[#This Row],[NVActual]]/Data[[#This Row],[MA'[n*ln(n)']
30d]])</f>
        <v>9.0624467249577734</v>
      </c>
      <c r="AA1197" s="32">
        <f>LN(Data[[#This Row],[NVActual]]/Data[[#This Row],[MA'[n^1.5']]])</f>
        <v>4.9282772035393014</v>
      </c>
      <c r="AB1197" s="32">
        <f>LN(Data[[#This Row],[NVActual]]/Data[[#This Row],[Metcalfe
(n^2)]])</f>
        <v>-1.9824734478529527</v>
      </c>
      <c r="AC1197" s="34">
        <f>1+Data[[#This Row],[MA'[NVMetcalfe calc']]]/((Data[[#This Row],[NVM_norm
(scaled)]]-Data[[#This Row],[NV_fund.]])/2)</f>
        <v>-20598304413.531063</v>
      </c>
    </row>
    <row r="1198" spans="1:29" x14ac:dyDescent="0.2">
      <c r="A1198" s="23">
        <v>42978</v>
      </c>
      <c r="B1198" s="24">
        <v>78316824804.940994</v>
      </c>
      <c r="C1198" s="24">
        <f t="shared" si="145"/>
        <v>64581922180.826744</v>
      </c>
      <c r="D1198" s="25">
        <f>LN(Data[[#This Row],[NVActual]])</f>
        <v>25.08402829304119</v>
      </c>
      <c r="E1198" s="26">
        <v>797023</v>
      </c>
      <c r="F1198" s="40">
        <f>Data[[#This Row],[DAA 
(n)]]^2</f>
        <v>635245662529</v>
      </c>
      <c r="G1198" s="41">
        <f t="shared" si="146"/>
        <v>487865441083.76666</v>
      </c>
      <c r="H1198" s="28">
        <f>LN(Data[[#This Row],[Metcalfe
(n^2)]])</f>
        <v>27.177277631148559</v>
      </c>
      <c r="I1198" s="42">
        <f t="shared" si="147"/>
        <v>26.880590339516583</v>
      </c>
      <c r="J1198" s="40">
        <f>Data[[#This Row],[DAA 
(n)]]*LN(Data[[#This Row],[DAA 
(n)]])</f>
        <v>10830457.674705459</v>
      </c>
      <c r="K1198" s="40">
        <f t="shared" si="148"/>
        <v>9323663.3343600761</v>
      </c>
      <c r="L1198" s="29">
        <f>LN(Data[[#This Row],[MA'[n*ln(n)']
30d]])</f>
        <v>16.048066171059908</v>
      </c>
      <c r="M1198" s="43">
        <f t="shared" si="149"/>
        <v>16.011114070158428</v>
      </c>
      <c r="N1198" s="40">
        <f>Data[[#This Row],[DAA 
(n)]]^1.5</f>
        <v>711551406.21451306</v>
      </c>
      <c r="O1198" s="40">
        <f t="shared" si="150"/>
        <v>580251716.4147228</v>
      </c>
      <c r="P1198" s="43">
        <f>LN(Data[[#This Row],[MA'[n^1.5']]])</f>
        <v>20.178972561175147</v>
      </c>
      <c r="Q1198" s="43">
        <f t="shared" si="151"/>
        <v>20.126713138237946</v>
      </c>
      <c r="R1198" s="30">
        <f>$O$1+$O$2*Data[[#This Row],[MA'[ln(n^2)']]]</f>
        <v>26.880590339516583</v>
      </c>
      <c r="S1198" s="30">
        <f>$Q$1+$Q$2*Data[[#This Row],[MA'[ln(n*ln(n))']]]</f>
        <v>22.938338215761405</v>
      </c>
      <c r="T1198" s="31">
        <f>$O$3*Data[[#This Row],[Metcalfe
(n^2)]]</f>
        <v>330327744515.08002</v>
      </c>
      <c r="U1198" s="31">
        <f t="shared" si="152"/>
        <v>253690029363.55869</v>
      </c>
      <c r="V1198" s="30">
        <f>LN(Data[[#This Row],[MA'[NVA']
30d]]/Data[[#This Row],[MA'[NVMetcalfe calc']]])</f>
        <v>-1.3681786357170787</v>
      </c>
      <c r="W1198" s="30">
        <f>$Q$3+Data[[#This Row],[NVM
(scaled)]]/((Data[[#This Row],[Upper Bound]]-Data[[#This Row],[Lower Bound]])/2)</f>
        <v>-0.10411016483330593</v>
      </c>
      <c r="X1198" s="30">
        <f>(Data[[#This Row],[Upper Bound]]+Data[[#This Row],[Lower Bound]])/2</f>
        <v>24.909464277638996</v>
      </c>
      <c r="Y1198" s="29">
        <f>LN(Data[[#This Row],[NVActual]]/Data[[#This Row],[MA'[n^2']
30d]])</f>
        <v>-1.8292771762522668</v>
      </c>
      <c r="Z1198" s="29">
        <f>LN(Data[[#This Row],[NVActual]]/Data[[#This Row],[MA'[n*ln(n)']
30d]])</f>
        <v>9.0359621219812816</v>
      </c>
      <c r="AA1198" s="29">
        <f>LN(Data[[#This Row],[NVActual]]/Data[[#This Row],[MA'[n^1.5']]])</f>
        <v>4.9050557318660406</v>
      </c>
      <c r="AB1198" s="29">
        <f>LN(Data[[#This Row],[NVActual]]/Data[[#This Row],[Metcalfe
(n^2)]])</f>
        <v>-2.093249338107372</v>
      </c>
      <c r="AC1198" s="26">
        <f>1+Data[[#This Row],[MA'[NVMetcalfe calc']]]/((Data[[#This Row],[NVM_norm
(scaled)]]-Data[[#This Row],[NV_fund.]])/2)</f>
        <v>-20284188486.096081</v>
      </c>
    </row>
    <row r="1199" spans="1:29" x14ac:dyDescent="0.2">
      <c r="A1199" s="23">
        <v>42977</v>
      </c>
      <c r="B1199" s="24">
        <v>75770535796.077301</v>
      </c>
      <c r="C1199" s="24">
        <f t="shared" si="145"/>
        <v>63470033804.080948</v>
      </c>
      <c r="D1199" s="25">
        <f>LN(Data[[#This Row],[NVActual]])</f>
        <v>25.05097534421321</v>
      </c>
      <c r="E1199" s="26">
        <v>805068</v>
      </c>
      <c r="F1199" s="40">
        <f>Data[[#This Row],[DAA 
(n)]]^2</f>
        <v>648134484624</v>
      </c>
      <c r="G1199" s="41">
        <f t="shared" si="146"/>
        <v>474168382410.16669</v>
      </c>
      <c r="H1199" s="28">
        <f>LN(Data[[#This Row],[Metcalfe
(n^2)]])</f>
        <v>27.197364049765653</v>
      </c>
      <c r="I1199" s="42">
        <f t="shared" si="147"/>
        <v>26.845894465620596</v>
      </c>
      <c r="J1199" s="40">
        <f>Data[[#This Row],[DAA 
(n)]]*LN(Data[[#This Row],[DAA 
(n)]])</f>
        <v>10947863.740408367</v>
      </c>
      <c r="K1199" s="40">
        <f t="shared" si="148"/>
        <v>9168968.3956941087</v>
      </c>
      <c r="L1199" s="29">
        <f>LN(Data[[#This Row],[MA'[n*ln(n)']
30d]])</f>
        <v>16.031335340161021</v>
      </c>
      <c r="M1199" s="43">
        <f t="shared" si="149"/>
        <v>16.009766124961644</v>
      </c>
      <c r="N1199" s="40">
        <f>Data[[#This Row],[DAA 
(n)]]^1.5</f>
        <v>722351945.56896818</v>
      </c>
      <c r="O1199" s="40">
        <f t="shared" si="150"/>
        <v>567398841.5218643</v>
      </c>
      <c r="P1199" s="43">
        <f>LN(Data[[#This Row],[MA'[n^1.5']]])</f>
        <v>20.156573038606002</v>
      </c>
      <c r="Q1199" s="43">
        <f t="shared" si="151"/>
        <v>20.124781464756332</v>
      </c>
      <c r="R1199" s="30">
        <f>$O$1+$O$2*Data[[#This Row],[MA'[ln(n^2)']]]</f>
        <v>26.845894465620596</v>
      </c>
      <c r="S1199" s="30">
        <f>$Q$1+$Q$2*Data[[#This Row],[MA'[ln(n*ln(n))']]]</f>
        <v>22.936114106186711</v>
      </c>
      <c r="T1199" s="31">
        <f>$O$3*Data[[#This Row],[Metcalfe
(n^2)]]</f>
        <v>337029932004.48004</v>
      </c>
      <c r="U1199" s="31">
        <f t="shared" si="152"/>
        <v>246567558853.28668</v>
      </c>
      <c r="V1199" s="30">
        <f>LN(Data[[#This Row],[MA'[NVA']
30d]]/Data[[#This Row],[MA'[NVMetcalfe calc']]])</f>
        <v>-1.3570681424412945</v>
      </c>
      <c r="W1199" s="30">
        <f>$Q$3+Data[[#This Row],[NVM
(scaled)]]/((Data[[#This Row],[Upper Bound]]-Data[[#This Row],[Lower Bound]])/2)</f>
        <v>-0.10419149808087469</v>
      </c>
      <c r="X1199" s="30">
        <f>(Data[[#This Row],[Upper Bound]]+Data[[#This Row],[Lower Bound]])/2</f>
        <v>24.891004285903655</v>
      </c>
      <c r="Y1199" s="32">
        <f>LN(Data[[#This Row],[NVActual]]/Data[[#This Row],[MA'[n^2']
30d]])</f>
        <v>-1.8338529884987493</v>
      </c>
      <c r="Z1199" s="32">
        <f>LN(Data[[#This Row],[NVActual]]/Data[[#This Row],[MA'[n*ln(n)']
30d]])</f>
        <v>9.0196400040521905</v>
      </c>
      <c r="AA1199" s="32">
        <f>LN(Data[[#This Row],[NVActual]]/Data[[#This Row],[MA'[n^1.5']]])</f>
        <v>4.8944023056072101</v>
      </c>
      <c r="AB1199" s="32">
        <f>LN(Data[[#This Row],[NVActual]]/Data[[#This Row],[Metcalfe
(n^2)]])</f>
        <v>-2.146388705552444</v>
      </c>
      <c r="AC1199" s="34">
        <f>1+Data[[#This Row],[MA'[NVMetcalfe calc']]]/((Data[[#This Row],[NVM_norm
(scaled)]]-Data[[#This Row],[NV_fund.]])/2)</f>
        <v>-19729196040.046642</v>
      </c>
    </row>
    <row r="1200" spans="1:29" x14ac:dyDescent="0.2">
      <c r="A1200" s="23">
        <v>42976</v>
      </c>
      <c r="B1200" s="24">
        <v>76050058941.233505</v>
      </c>
      <c r="C1200" s="24">
        <f t="shared" si="145"/>
        <v>62514035587.352676</v>
      </c>
      <c r="D1200" s="25">
        <f>LN(Data[[#This Row],[NVActual]])</f>
        <v>25.054657630684069</v>
      </c>
      <c r="E1200" s="26">
        <v>789243</v>
      </c>
      <c r="F1200" s="40">
        <f>Data[[#This Row],[DAA 
(n)]]^2</f>
        <v>622904513049</v>
      </c>
      <c r="G1200" s="41">
        <f t="shared" si="146"/>
        <v>468539045173.5</v>
      </c>
      <c r="H1200" s="28">
        <f>LN(Data[[#This Row],[Metcalfe
(n^2)]])</f>
        <v>27.157659074402613</v>
      </c>
      <c r="I1200" s="42">
        <f t="shared" si="147"/>
        <v>26.835832241697684</v>
      </c>
      <c r="J1200" s="40">
        <f>Data[[#This Row],[DAA 
(n)]]*LN(Data[[#This Row],[DAA 
(n)]])</f>
        <v>10716996.160429372</v>
      </c>
      <c r="K1200" s="40">
        <f t="shared" si="148"/>
        <v>9114360.7490812633</v>
      </c>
      <c r="L1200" s="29">
        <f>LN(Data[[#This Row],[MA'[n*ln(n)']
30d]])</f>
        <v>16.025361831883636</v>
      </c>
      <c r="M1200" s="43">
        <f t="shared" si="149"/>
        <v>16.009206151490638</v>
      </c>
      <c r="N1200" s="40">
        <f>Data[[#This Row],[DAA 
(n)]]^1.5</f>
        <v>701158346.30440784</v>
      </c>
      <c r="O1200" s="40">
        <f t="shared" si="150"/>
        <v>562520535.12010562</v>
      </c>
      <c r="P1200" s="43">
        <f>LN(Data[[#This Row],[MA'[n^1.5']]])</f>
        <v>20.147938198256679</v>
      </c>
      <c r="Q1200" s="43">
        <f t="shared" si="151"/>
        <v>20.123888176062145</v>
      </c>
      <c r="R1200" s="30">
        <f>$O$1+$O$2*Data[[#This Row],[MA'[ln(n^2)']]]</f>
        <v>26.835832241697684</v>
      </c>
      <c r="S1200" s="30">
        <f>$Q$1+$Q$2*Data[[#This Row],[MA'[ln(n*ln(n))']]]</f>
        <v>22.935190149959549</v>
      </c>
      <c r="T1200" s="31">
        <f>$O$3*Data[[#This Row],[Metcalfe
(n^2)]]</f>
        <v>323910346785.48004</v>
      </c>
      <c r="U1200" s="31">
        <f t="shared" si="152"/>
        <v>243640303490.22003</v>
      </c>
      <c r="V1200" s="30">
        <f>LN(Data[[#This Row],[MA'[NVA']
30d]]/Data[[#This Row],[MA'[NVMetcalfe calc']]])</f>
        <v>-1.3603018706896639</v>
      </c>
      <c r="W1200" s="30">
        <f>$Q$3+Data[[#This Row],[NVM
(scaled)]]/((Data[[#This Row],[Upper Bound]]-Data[[#This Row],[Lower Bound]])/2)</f>
        <v>-0.10747587125252522</v>
      </c>
      <c r="X1200" s="30">
        <f>(Data[[#This Row],[Upper Bound]]+Data[[#This Row],[Lower Bound]])/2</f>
        <v>24.885511195828617</v>
      </c>
      <c r="Y1200" s="29">
        <f>LN(Data[[#This Row],[NVActual]]/Data[[#This Row],[MA'[n^2']
30d]])</f>
        <v>-1.8182276452867361</v>
      </c>
      <c r="Z1200" s="29">
        <f>LN(Data[[#This Row],[NVActual]]/Data[[#This Row],[MA'[n*ln(n)']
30d]])</f>
        <v>9.0292957988004332</v>
      </c>
      <c r="AA1200" s="29">
        <f>LN(Data[[#This Row],[NVActual]]/Data[[#This Row],[MA'[n^1.5']]])</f>
        <v>4.9067194324273915</v>
      </c>
      <c r="AB1200" s="29">
        <f>LN(Data[[#This Row],[NVActual]]/Data[[#This Row],[Metcalfe
(n^2)]])</f>
        <v>-2.1030014437185427</v>
      </c>
      <c r="AC1200" s="26">
        <f>1+Data[[#This Row],[MA'[NVMetcalfe calc']]]/((Data[[#This Row],[NVM_norm
(scaled)]]-Data[[#This Row],[NV_fund.]])/2)</f>
        <v>-19496693438.34679</v>
      </c>
    </row>
    <row r="1201" spans="1:29" x14ac:dyDescent="0.2">
      <c r="A1201" s="23">
        <v>42975</v>
      </c>
      <c r="B1201" s="24">
        <v>72365182647.900299</v>
      </c>
      <c r="C1201" s="24">
        <f t="shared" si="145"/>
        <v>61483977439.520981</v>
      </c>
      <c r="D1201" s="25">
        <f>LN(Data[[#This Row],[NVActual]])</f>
        <v>25.004991118014004</v>
      </c>
      <c r="E1201" s="26">
        <v>661017</v>
      </c>
      <c r="F1201" s="40">
        <f>Data[[#This Row],[DAA 
(n)]]^2</f>
        <v>436943474289</v>
      </c>
      <c r="G1201" s="41">
        <f t="shared" si="146"/>
        <v>459125647827.73334</v>
      </c>
      <c r="H1201" s="28">
        <f>LN(Data[[#This Row],[Metcalfe
(n^2)]])</f>
        <v>26.803069674222549</v>
      </c>
      <c r="I1201" s="42">
        <f t="shared" si="147"/>
        <v>26.8156998917785</v>
      </c>
      <c r="J1201" s="40">
        <f>Data[[#This Row],[DAA 
(n)]]*LN(Data[[#This Row],[DAA 
(n)]])</f>
        <v>8858642.3534227833</v>
      </c>
      <c r="K1201" s="40">
        <f t="shared" si="148"/>
        <v>9015373.6717416439</v>
      </c>
      <c r="L1201" s="29">
        <f>LN(Data[[#This Row],[MA'[n*ln(n)']
30d]])</f>
        <v>16.0144418637596</v>
      </c>
      <c r="M1201" s="43">
        <f t="shared" si="149"/>
        <v>16.008754365752697</v>
      </c>
      <c r="N1201" s="40">
        <f>Data[[#This Row],[DAA 
(n)]]^1.5</f>
        <v>537426334.06271815</v>
      </c>
      <c r="O1201" s="40">
        <f t="shared" si="150"/>
        <v>554006888.18282187</v>
      </c>
      <c r="P1201" s="43">
        <f>LN(Data[[#This Row],[MA'[n^1.5']]])</f>
        <v>20.132687678177263</v>
      </c>
      <c r="Q1201" s="43">
        <f t="shared" si="151"/>
        <v>20.123156508709073</v>
      </c>
      <c r="R1201" s="30">
        <f>$O$1+$O$2*Data[[#This Row],[MA'[ln(n^2)']]]</f>
        <v>26.8156998917785</v>
      </c>
      <c r="S1201" s="30">
        <f>$Q$1+$Q$2*Data[[#This Row],[MA'[ln(n*ln(n))']]]</f>
        <v>22.934444703491948</v>
      </c>
      <c r="T1201" s="31">
        <f>$O$3*Data[[#This Row],[Metcalfe
(n^2)]]</f>
        <v>227210606630.28</v>
      </c>
      <c r="U1201" s="31">
        <f t="shared" si="152"/>
        <v>238745336870.42136</v>
      </c>
      <c r="V1201" s="30">
        <f>LN(Data[[#This Row],[MA'[NVA']
30d]]/Data[[#This Row],[MA'[NVMetcalfe calc']]])</f>
        <v>-1.3566208363072094</v>
      </c>
      <c r="W1201" s="30">
        <f>$Q$3+Data[[#This Row],[NVM
(scaled)]]/((Data[[#This Row],[Upper Bound]]-Data[[#This Row],[Lower Bound]])/2)</f>
        <v>-0.10906294252510285</v>
      </c>
      <c r="X1201" s="30">
        <f>(Data[[#This Row],[Upper Bound]]+Data[[#This Row],[Lower Bound]])/2</f>
        <v>24.875072297635224</v>
      </c>
      <c r="Y1201" s="32">
        <f>LN(Data[[#This Row],[NVActual]]/Data[[#This Row],[MA'[n^2']
30d]])</f>
        <v>-1.8475986340763795</v>
      </c>
      <c r="Z1201" s="32">
        <f>LN(Data[[#This Row],[NVActual]]/Data[[#This Row],[MA'[n*ln(n)']
30d]])</f>
        <v>8.9905492542544039</v>
      </c>
      <c r="AA1201" s="32">
        <f>LN(Data[[#This Row],[NVActual]]/Data[[#This Row],[MA'[n^1.5']]])</f>
        <v>4.8723034398367426</v>
      </c>
      <c r="AB1201" s="32">
        <f>LN(Data[[#This Row],[NVActual]]/Data[[#This Row],[Metcalfe
(n^2)]])</f>
        <v>-1.7980785562085457</v>
      </c>
      <c r="AC1201" s="34">
        <f>1+Data[[#This Row],[MA'[NVMetcalfe calc']]]/((Data[[#This Row],[NVM_norm
(scaled)]]-Data[[#This Row],[NV_fund.]])/2)</f>
        <v>-19111755084.815754</v>
      </c>
    </row>
    <row r="1202" spans="1:29" x14ac:dyDescent="0.2">
      <c r="A1202" s="23">
        <v>42974</v>
      </c>
      <c r="B1202" s="24">
        <v>71779031593.838196</v>
      </c>
      <c r="C1202" s="24">
        <f t="shared" si="145"/>
        <v>60561035903.931534</v>
      </c>
      <c r="D1202" s="25">
        <f>LN(Data[[#This Row],[NVActual]])</f>
        <v>24.99685823126584</v>
      </c>
      <c r="E1202" s="26">
        <v>753881</v>
      </c>
      <c r="F1202" s="40">
        <f>Data[[#This Row],[DAA 
(n)]]^2</f>
        <v>568336562161</v>
      </c>
      <c r="G1202" s="41">
        <f t="shared" si="146"/>
        <v>457986336077.06665</v>
      </c>
      <c r="H1202" s="28">
        <f>LN(Data[[#This Row],[Metcalfe
(n^2)]])</f>
        <v>27.065979619201482</v>
      </c>
      <c r="I1202" s="42">
        <f t="shared" si="147"/>
        <v>26.812984800029437</v>
      </c>
      <c r="J1202" s="40">
        <f>Data[[#This Row],[DAA 
(n)]]*LN(Data[[#This Row],[DAA 
(n)]])</f>
        <v>10202263.890651615</v>
      </c>
      <c r="K1202" s="40">
        <f t="shared" si="148"/>
        <v>9002727.7066003699</v>
      </c>
      <c r="L1202" s="29">
        <f>LN(Data[[#This Row],[MA'[n*ln(n)']
30d]])</f>
        <v>16.013038167892631</v>
      </c>
      <c r="M1202" s="43">
        <f t="shared" si="149"/>
        <v>16.008900386147985</v>
      </c>
      <c r="N1202" s="40">
        <f>Data[[#This Row],[DAA 
(n)]]^1.5</f>
        <v>654567136.2194227</v>
      </c>
      <c r="O1202" s="40">
        <f t="shared" si="150"/>
        <v>552945273.74632812</v>
      </c>
      <c r="P1202" s="43">
        <f>LN(Data[[#This Row],[MA'[n^1.5']]])</f>
        <v>20.130769592105462</v>
      </c>
      <c r="Q1202" s="43">
        <f t="shared" si="151"/>
        <v>20.123253747963407</v>
      </c>
      <c r="R1202" s="30">
        <f>$O$1+$O$2*Data[[#This Row],[MA'[ln(n^2)']]]</f>
        <v>26.812984800029437</v>
      </c>
      <c r="S1202" s="30">
        <f>$Q$1+$Q$2*Data[[#This Row],[MA'[ln(n*ln(n))']]]</f>
        <v>22.934685637144174</v>
      </c>
      <c r="T1202" s="31">
        <f>$O$3*Data[[#This Row],[Metcalfe
(n^2)]]</f>
        <v>295535012323.72003</v>
      </c>
      <c r="U1202" s="31">
        <f t="shared" si="152"/>
        <v>238152894760.07471</v>
      </c>
      <c r="V1202" s="30">
        <f>LN(Data[[#This Row],[MA'[NVA']
30d]]/Data[[#This Row],[MA'[NVMetcalfe calc']]])</f>
        <v>-1.369261167971731</v>
      </c>
      <c r="W1202" s="30">
        <f>$Q$3+Data[[#This Row],[NVM
(scaled)]]/((Data[[#This Row],[Upper Bound]]-Data[[#This Row],[Lower Bound]])/2)</f>
        <v>-0.11611425806206688</v>
      </c>
      <c r="X1202" s="30">
        <f>(Data[[#This Row],[Upper Bound]]+Data[[#This Row],[Lower Bound]])/2</f>
        <v>24.873835218586805</v>
      </c>
      <c r="Y1202" s="29">
        <f>LN(Data[[#This Row],[NVActual]]/Data[[#This Row],[MA'[n^2']
30d]])</f>
        <v>-1.8532469554568503</v>
      </c>
      <c r="Z1202" s="29">
        <f>LN(Data[[#This Row],[NVActual]]/Data[[#This Row],[MA'[n*ln(n)']
30d]])</f>
        <v>8.9838200633732068</v>
      </c>
      <c r="AA1202" s="29">
        <f>LN(Data[[#This Row],[NVActual]]/Data[[#This Row],[MA'[n^1.5']]])</f>
        <v>4.8660886391603757</v>
      </c>
      <c r="AB1202" s="29">
        <f>LN(Data[[#This Row],[NVActual]]/Data[[#This Row],[Metcalfe
(n^2)]])</f>
        <v>-2.0691213879356423</v>
      </c>
      <c r="AC1202" s="26">
        <f>1+Data[[#This Row],[MA'[NVMetcalfe calc']]]/((Data[[#This Row],[NVM_norm
(scaled)]]-Data[[#This Row],[NV_fund.]])/2)</f>
        <v>-19059894056.217663</v>
      </c>
    </row>
    <row r="1203" spans="1:29" x14ac:dyDescent="0.2">
      <c r="A1203" s="23">
        <v>42973</v>
      </c>
      <c r="B1203" s="24">
        <v>71747333662.567093</v>
      </c>
      <c r="C1203" s="24">
        <f t="shared" si="145"/>
        <v>59701972038.973785</v>
      </c>
      <c r="D1203" s="25">
        <f>LN(Data[[#This Row],[NVActual]])</f>
        <v>24.996416529398314</v>
      </c>
      <c r="E1203" s="26">
        <v>617917</v>
      </c>
      <c r="F1203" s="40">
        <f>Data[[#This Row],[DAA 
(n)]]^2</f>
        <v>381821418889</v>
      </c>
      <c r="G1203" s="41">
        <f t="shared" si="146"/>
        <v>454626543353.06665</v>
      </c>
      <c r="H1203" s="28">
        <f>LN(Data[[#This Row],[Metcalfe
(n^2)]])</f>
        <v>26.668218846426182</v>
      </c>
      <c r="I1203" s="42">
        <f t="shared" si="147"/>
        <v>26.80647736907116</v>
      </c>
      <c r="J1203" s="40">
        <f>Data[[#This Row],[DAA 
(n)]]*LN(Data[[#This Row],[DAA 
(n)]])</f>
        <v>8239372.8924635639</v>
      </c>
      <c r="K1203" s="40">
        <f t="shared" si="148"/>
        <v>8968876.3131284472</v>
      </c>
      <c r="L1203" s="29">
        <f>LN(Data[[#This Row],[MA'[n*ln(n)']
30d]])</f>
        <v>16.009270954518758</v>
      </c>
      <c r="M1203" s="43">
        <f t="shared" si="149"/>
        <v>16.009083046161827</v>
      </c>
      <c r="N1203" s="40">
        <f>Data[[#This Row],[DAA 
(n)]]^1.5</f>
        <v>485730321.98498189</v>
      </c>
      <c r="O1203" s="40">
        <f t="shared" si="150"/>
        <v>549973479.04968965</v>
      </c>
      <c r="P1203" s="43">
        <f>LN(Data[[#This Row],[MA'[n^1.5']]])</f>
        <v>20.12538061511852</v>
      </c>
      <c r="Q1203" s="43">
        <f t="shared" si="151"/>
        <v>20.123401185261631</v>
      </c>
      <c r="R1203" s="30">
        <f>$O$1+$O$2*Data[[#This Row],[MA'[ln(n^2)']]]</f>
        <v>26.80647736907116</v>
      </c>
      <c r="S1203" s="30">
        <f>$Q$1+$Q$2*Data[[#This Row],[MA'[ln(n*ln(n))']]]</f>
        <v>22.934987026167011</v>
      </c>
      <c r="T1203" s="31">
        <f>$O$3*Data[[#This Row],[Metcalfe
(n^2)]]</f>
        <v>198547137822.28</v>
      </c>
      <c r="U1203" s="31">
        <f t="shared" si="152"/>
        <v>236405802543.5947</v>
      </c>
      <c r="V1203" s="30">
        <f>LN(Data[[#This Row],[MA'[NVA']
30d]]/Data[[#This Row],[MA'[NVMetcalfe calc']]])</f>
        <v>-1.3761847783457677</v>
      </c>
      <c r="W1203" s="30">
        <f>$Q$3+Data[[#This Row],[NVM
(scaled)]]/((Data[[#This Row],[Upper Bound]]-Data[[#This Row],[Lower Bound]])/2)</f>
        <v>-0.12093282248171144</v>
      </c>
      <c r="X1203" s="30">
        <f>(Data[[#This Row],[Upper Bound]]+Data[[#This Row],[Lower Bound]])/2</f>
        <v>24.870732197619084</v>
      </c>
      <c r="Y1203" s="32">
        <f>LN(Data[[#This Row],[NVActual]]/Data[[#This Row],[MA'[n^2']
30d]])</f>
        <v>-1.8463256056321484</v>
      </c>
      <c r="Z1203" s="32">
        <f>LN(Data[[#This Row],[NVActual]]/Data[[#This Row],[MA'[n*ln(n)']
30d]])</f>
        <v>8.9871455748795555</v>
      </c>
      <c r="AA1203" s="32">
        <f>LN(Data[[#This Row],[NVActual]]/Data[[#This Row],[MA'[n^1.5']]])</f>
        <v>4.871035914279795</v>
      </c>
      <c r="AB1203" s="32">
        <f>LN(Data[[#This Row],[NVActual]]/Data[[#This Row],[Metcalfe
(n^2)]])</f>
        <v>-1.6718023170278675</v>
      </c>
      <c r="AC1203" s="34">
        <f>1+Data[[#This Row],[MA'[NVMetcalfe calc']]]/((Data[[#This Row],[NVM_norm
(scaled)]]-Data[[#This Row],[NV_fund.]])/2)</f>
        <v>-18918771705.763313</v>
      </c>
    </row>
    <row r="1204" spans="1:29" x14ac:dyDescent="0.2">
      <c r="A1204" s="23">
        <v>42972</v>
      </c>
      <c r="B1204" s="24">
        <v>71821303302.4935</v>
      </c>
      <c r="C1204" s="24">
        <f t="shared" si="145"/>
        <v>58772781324.098335</v>
      </c>
      <c r="D1204" s="25">
        <f>LN(Data[[#This Row],[NVActual]])</f>
        <v>24.997446972370195</v>
      </c>
      <c r="E1204" s="26">
        <v>587663</v>
      </c>
      <c r="F1204" s="40">
        <f>Data[[#This Row],[DAA 
(n)]]^2</f>
        <v>345347801569</v>
      </c>
      <c r="G1204" s="41">
        <f t="shared" si="146"/>
        <v>457626379334.13336</v>
      </c>
      <c r="H1204" s="28">
        <f>LN(Data[[#This Row],[Metcalfe
(n^2)]])</f>
        <v>26.567817866655428</v>
      </c>
      <c r="I1204" s="42">
        <f t="shared" si="147"/>
        <v>26.813531939930147</v>
      </c>
      <c r="J1204" s="40">
        <f>Data[[#This Row],[DAA 
(n)]]*LN(Data[[#This Row],[DAA 
(n)]])</f>
        <v>7806461.7754861647</v>
      </c>
      <c r="K1204" s="40">
        <f t="shared" si="148"/>
        <v>9001955.1731944215</v>
      </c>
      <c r="L1204" s="29">
        <f>LN(Data[[#This Row],[MA'[n*ln(n)']
30d]])</f>
        <v>16.012952353173031</v>
      </c>
      <c r="M1204" s="43">
        <f t="shared" si="149"/>
        <v>16.009488410292736</v>
      </c>
      <c r="N1204" s="40">
        <f>Data[[#This Row],[DAA 
(n)]]^1.5</f>
        <v>450497641.62916911</v>
      </c>
      <c r="O1204" s="40">
        <f t="shared" si="150"/>
        <v>552758639.41862476</v>
      </c>
      <c r="P1204" s="43">
        <f>LN(Data[[#This Row],[MA'[n^1.5']]])</f>
        <v>20.130432007464126</v>
      </c>
      <c r="Q1204" s="43">
        <f t="shared" si="151"/>
        <v>20.123866510298104</v>
      </c>
      <c r="R1204" s="30">
        <f>$O$1+$O$2*Data[[#This Row],[MA'[ln(n^2)']]]</f>
        <v>26.813531939930147</v>
      </c>
      <c r="S1204" s="30">
        <f>$Q$1+$Q$2*Data[[#This Row],[MA'[ln(n*ln(n))']]]</f>
        <v>22.935655876983013</v>
      </c>
      <c r="T1204" s="31">
        <f>$O$3*Data[[#This Row],[Metcalfe
(n^2)]]</f>
        <v>179580856815.88</v>
      </c>
      <c r="U1204" s="31">
        <f t="shared" si="152"/>
        <v>237965717253.74939</v>
      </c>
      <c r="V1204" s="30">
        <f>LN(Data[[#This Row],[MA'[NVA']
30d]]/Data[[#This Row],[MA'[NVMetcalfe calc']]])</f>
        <v>-1.3984477730629767</v>
      </c>
      <c r="W1204" s="30">
        <f>$Q$3+Data[[#This Row],[NVM
(scaled)]]/((Data[[#This Row],[Upper Bound]]-Data[[#This Row],[Lower Bound]])/2)</f>
        <v>-0.13124418128008719</v>
      </c>
      <c r="X1204" s="30">
        <f>(Data[[#This Row],[Upper Bound]]+Data[[#This Row],[Lower Bound]])/2</f>
        <v>24.874593908456582</v>
      </c>
      <c r="Y1204" s="29">
        <f>LN(Data[[#This Row],[NVActual]]/Data[[#This Row],[MA'[n^2']
30d]])</f>
        <v>-1.8518719501265428</v>
      </c>
      <c r="Z1204" s="29">
        <f>LN(Data[[#This Row],[NVActual]]/Data[[#This Row],[MA'[n*ln(n)']
30d]])</f>
        <v>8.9844946191971644</v>
      </c>
      <c r="AA1204" s="29">
        <f>LN(Data[[#This Row],[NVActual]]/Data[[#This Row],[MA'[n^1.5']]])</f>
        <v>4.867014964906069</v>
      </c>
      <c r="AB1204" s="29">
        <f>LN(Data[[#This Row],[NVActual]]/Data[[#This Row],[Metcalfe
(n^2)]])</f>
        <v>-1.5703708942852328</v>
      </c>
      <c r="AC1204" s="26">
        <f>1+Data[[#This Row],[MA'[NVMetcalfe calc']]]/((Data[[#This Row],[NVM_norm
(scaled)]]-Data[[#This Row],[NV_fund.]])/2)</f>
        <v>-19032812768.544357</v>
      </c>
    </row>
    <row r="1205" spans="1:29" x14ac:dyDescent="0.2">
      <c r="A1205" s="23">
        <v>42971</v>
      </c>
      <c r="B1205" s="24">
        <v>71589159969.921707</v>
      </c>
      <c r="C1205" s="24">
        <f t="shared" si="145"/>
        <v>57763354203.195549</v>
      </c>
      <c r="D1205" s="25">
        <f>LN(Data[[#This Row],[NVActual]])</f>
        <v>24.994209502383185</v>
      </c>
      <c r="E1205" s="26">
        <v>542527</v>
      </c>
      <c r="F1205" s="40">
        <f>Data[[#This Row],[DAA 
(n)]]^2</f>
        <v>294335545729</v>
      </c>
      <c r="G1205" s="41">
        <f t="shared" si="146"/>
        <v>460313317228.79999</v>
      </c>
      <c r="H1205" s="28">
        <f>LN(Data[[#This Row],[Metcalfe
(n^2)]])</f>
        <v>26.407986265487082</v>
      </c>
      <c r="I1205" s="42">
        <f t="shared" si="147"/>
        <v>26.820524735938356</v>
      </c>
      <c r="J1205" s="40">
        <f>Data[[#This Row],[DAA 
(n)]]*LN(Data[[#This Row],[DAA 
(n)]])</f>
        <v>7163522.7823279556</v>
      </c>
      <c r="K1205" s="40">
        <f t="shared" si="148"/>
        <v>9033014.4825602248</v>
      </c>
      <c r="L1205" s="29">
        <f>LN(Data[[#This Row],[MA'[n*ln(n)']
30d]])</f>
        <v>16.016396699425307</v>
      </c>
      <c r="M1205" s="43">
        <f t="shared" si="149"/>
        <v>16.009788400313585</v>
      </c>
      <c r="N1205" s="40">
        <f>Data[[#This Row],[DAA 
(n)]]^1.5</f>
        <v>399606031.75842768</v>
      </c>
      <c r="O1205" s="40">
        <f t="shared" si="150"/>
        <v>555317331.38644278</v>
      </c>
      <c r="P1205" s="43">
        <f>LN(Data[[#This Row],[MA'[n^1.5']]])</f>
        <v>20.135050276577378</v>
      </c>
      <c r="Q1205" s="43">
        <f t="shared" si="151"/>
        <v>20.124187827952927</v>
      </c>
      <c r="R1205" s="30">
        <f>$O$1+$O$2*Data[[#This Row],[MA'[ln(n^2)']]]</f>
        <v>26.820524735938356</v>
      </c>
      <c r="S1205" s="30">
        <f>$Q$1+$Q$2*Data[[#This Row],[MA'[ln(n*ln(n))']]]</f>
        <v>22.936150860517415</v>
      </c>
      <c r="T1205" s="31">
        <f>$O$3*Data[[#This Row],[Metcalfe
(n^2)]]</f>
        <v>153054483779.08002</v>
      </c>
      <c r="U1205" s="31">
        <f t="shared" si="152"/>
        <v>239362924958.97601</v>
      </c>
      <c r="V1205" s="30">
        <f>LN(Data[[#This Row],[MA'[NVA']
30d]]/Data[[#This Row],[MA'[NVMetcalfe calc']]])</f>
        <v>-1.4216263503435003</v>
      </c>
      <c r="W1205" s="30">
        <f>$Q$3+Data[[#This Row],[NVM
(scaled)]]/((Data[[#This Row],[Upper Bound]]-Data[[#This Row],[Lower Bound]])/2)</f>
        <v>-0.14197194499689691</v>
      </c>
      <c r="X1205" s="30">
        <f>(Data[[#This Row],[Upper Bound]]+Data[[#This Row],[Lower Bound]])/2</f>
        <v>24.878337798227886</v>
      </c>
      <c r="Y1205" s="32">
        <f>LN(Data[[#This Row],[NVActual]]/Data[[#This Row],[MA'[n^2']
30d]])</f>
        <v>-1.8609637165968473</v>
      </c>
      <c r="Z1205" s="32">
        <f>LN(Data[[#This Row],[NVActual]]/Data[[#This Row],[MA'[n*ln(n)']
30d]])</f>
        <v>8.9778128029578781</v>
      </c>
      <c r="AA1205" s="32">
        <f>LN(Data[[#This Row],[NVActual]]/Data[[#This Row],[MA'[n^1.5']]])</f>
        <v>4.8591592258058096</v>
      </c>
      <c r="AB1205" s="32">
        <f>LN(Data[[#This Row],[NVActual]]/Data[[#This Row],[Metcalfe
(n^2)]])</f>
        <v>-1.4137767631038953</v>
      </c>
      <c r="AC1205" s="34">
        <f>1+Data[[#This Row],[MA'[NVMetcalfe calc']]]/((Data[[#This Row],[NVM_norm
(scaled)]]-Data[[#This Row],[NV_fund.]])/2)</f>
        <v>-19133490144.843842</v>
      </c>
    </row>
    <row r="1206" spans="1:29" x14ac:dyDescent="0.2">
      <c r="A1206" s="23">
        <v>42970</v>
      </c>
      <c r="B1206" s="24">
        <v>68405617415.603302</v>
      </c>
      <c r="C1206" s="24">
        <f t="shared" si="145"/>
        <v>56781167040.191986</v>
      </c>
      <c r="D1206" s="25">
        <f>LN(Data[[#This Row],[NVActual]])</f>
        <v>24.948720784161878</v>
      </c>
      <c r="E1206" s="26">
        <v>839588</v>
      </c>
      <c r="F1206" s="40">
        <f>Data[[#This Row],[DAA 
(n)]]^2</f>
        <v>704908009744</v>
      </c>
      <c r="G1206" s="41">
        <f t="shared" si="146"/>
        <v>466930383203.20001</v>
      </c>
      <c r="H1206" s="28">
        <f>LN(Data[[#This Row],[Metcalfe
(n^2)]])</f>
        <v>27.281333148612458</v>
      </c>
      <c r="I1206" s="42">
        <f t="shared" si="147"/>
        <v>26.837707383193923</v>
      </c>
      <c r="J1206" s="40">
        <f>Data[[#This Row],[DAA 
(n)]]*LN(Data[[#This Row],[DAA 
(n)]])</f>
        <v>11452539.967788618</v>
      </c>
      <c r="K1206" s="40">
        <f t="shared" si="148"/>
        <v>9109248.8487661369</v>
      </c>
      <c r="L1206" s="29">
        <f>LN(Data[[#This Row],[MA'[n*ln(n)']
30d]])</f>
        <v>16.024800812353256</v>
      </c>
      <c r="M1206" s="43">
        <f t="shared" si="149"/>
        <v>16.010066698171332</v>
      </c>
      <c r="N1206" s="40">
        <f>Data[[#This Row],[DAA 
(n)]]^1.5</f>
        <v>769306379.85457098</v>
      </c>
      <c r="O1206" s="40">
        <f t="shared" si="150"/>
        <v>561604222.03794134</v>
      </c>
      <c r="P1206" s="43">
        <f>LN(Data[[#This Row],[MA'[n^1.5']]])</f>
        <v>20.146307928521445</v>
      </c>
      <c r="Q1206" s="43">
        <f t="shared" si="151"/>
        <v>20.124484960961162</v>
      </c>
      <c r="R1206" s="30">
        <f>$O$1+$O$2*Data[[#This Row],[MA'[ln(n^2)']]]</f>
        <v>26.837707383193923</v>
      </c>
      <c r="S1206" s="30">
        <f>$Q$1+$Q$2*Data[[#This Row],[MA'[ln(n*ln(n))']]]</f>
        <v>22.936610051982697</v>
      </c>
      <c r="T1206" s="31">
        <f>$O$3*Data[[#This Row],[Metcalfe
(n^2)]]</f>
        <v>366552165066.88</v>
      </c>
      <c r="U1206" s="31">
        <f t="shared" si="152"/>
        <v>242803799265.664</v>
      </c>
      <c r="V1206" s="30">
        <f>LN(Data[[#This Row],[MA'[NVA']
30d]]/Data[[#This Row],[MA'[NVMetcalfe calc']]])</f>
        <v>-1.453049002226743</v>
      </c>
      <c r="W1206" s="30">
        <f>$Q$3+Data[[#This Row],[NVM
(scaled)]]/((Data[[#This Row],[Upper Bound]]-Data[[#This Row],[Lower Bound]])/2)</f>
        <v>-0.15494373190919364</v>
      </c>
      <c r="X1206" s="30">
        <f>(Data[[#This Row],[Upper Bound]]+Data[[#This Row],[Lower Bound]])/2</f>
        <v>24.88715871758831</v>
      </c>
      <c r="Y1206" s="29">
        <f>LN(Data[[#This Row],[NVActual]]/Data[[#This Row],[MA'[n^2']
30d]])</f>
        <v>-1.9207252269710204</v>
      </c>
      <c r="Z1206" s="29">
        <f>LN(Data[[#This Row],[NVActual]]/Data[[#This Row],[MA'[n*ln(n)']
30d]])</f>
        <v>8.9239199718086208</v>
      </c>
      <c r="AA1206" s="29">
        <f>LN(Data[[#This Row],[NVActual]]/Data[[#This Row],[MA'[n^1.5']]])</f>
        <v>4.8024128556404326</v>
      </c>
      <c r="AB1206" s="29">
        <f>LN(Data[[#This Row],[NVActual]]/Data[[#This Row],[Metcalfe
(n^2)]])</f>
        <v>-2.3326123644505796</v>
      </c>
      <c r="AC1206" s="26">
        <f>1+Data[[#This Row],[MA'[NVMetcalfe calc']]]/((Data[[#This Row],[NVM_norm
(scaled)]]-Data[[#This Row],[NV_fund.]])/2)</f>
        <v>-19391646507.541149</v>
      </c>
    </row>
    <row r="1207" spans="1:29" x14ac:dyDescent="0.2">
      <c r="A1207" s="23">
        <v>42969</v>
      </c>
      <c r="B1207" s="24">
        <v>67231818764.273399</v>
      </c>
      <c r="C1207" s="24">
        <f t="shared" si="145"/>
        <v>56014490013.963394</v>
      </c>
      <c r="D1207" s="25">
        <f>LN(Data[[#This Row],[NVActual]])</f>
        <v>24.931412465928805</v>
      </c>
      <c r="E1207" s="26">
        <v>530992</v>
      </c>
      <c r="F1207" s="40">
        <f>Data[[#This Row],[DAA 
(n)]]^2</f>
        <v>281952504064</v>
      </c>
      <c r="G1207" s="41">
        <f t="shared" si="146"/>
        <v>458907543975.76666</v>
      </c>
      <c r="H1207" s="28">
        <f>LN(Data[[#This Row],[Metcalfe
(n^2)]])</f>
        <v>26.365004468394424</v>
      </c>
      <c r="I1207" s="42">
        <f t="shared" si="147"/>
        <v>26.823783962148749</v>
      </c>
      <c r="J1207" s="40">
        <f>Data[[#This Row],[DAA 
(n)]]*LN(Data[[#This Row],[DAA 
(n)]])</f>
        <v>6999803.2263408462</v>
      </c>
      <c r="K1207" s="40">
        <f t="shared" si="148"/>
        <v>9032551.5023898017</v>
      </c>
      <c r="L1207" s="29">
        <f>LN(Data[[#This Row],[MA'[n*ln(n)']
30d]])</f>
        <v>16.016345443885246</v>
      </c>
      <c r="M1207" s="43">
        <f t="shared" si="149"/>
        <v>16.009776382123782</v>
      </c>
      <c r="N1207" s="40">
        <f>Data[[#This Row],[DAA 
(n)]]^1.5</f>
        <v>386929611.21882451</v>
      </c>
      <c r="O1207" s="40">
        <f t="shared" si="150"/>
        <v>554707323.76562083</v>
      </c>
      <c r="P1207" s="43">
        <f>LN(Data[[#This Row],[MA'[n^1.5']]])</f>
        <v>20.13395118804921</v>
      </c>
      <c r="Q1207" s="43">
        <f t="shared" si="151"/>
        <v>20.124020161203067</v>
      </c>
      <c r="R1207" s="30">
        <f>$O$1+$O$2*Data[[#This Row],[MA'[ln(n^2)']]]</f>
        <v>26.823783962148749</v>
      </c>
      <c r="S1207" s="30">
        <f>$Q$1+$Q$2*Data[[#This Row],[MA'[ln(n*ln(n))']]]</f>
        <v>22.936131030504239</v>
      </c>
      <c r="T1207" s="31">
        <f>$O$3*Data[[#This Row],[Metcalfe
(n^2)]]</f>
        <v>146615302113.28</v>
      </c>
      <c r="U1207" s="31">
        <f t="shared" si="152"/>
        <v>238631922867.39871</v>
      </c>
      <c r="V1207" s="30">
        <f>LN(Data[[#This Row],[MA'[NVA']
30d]]/Data[[#This Row],[MA'[NVMetcalfe calc']]])</f>
        <v>-1.449311885603167</v>
      </c>
      <c r="W1207" s="30">
        <f>$Q$3+Data[[#This Row],[NVM
(scaled)]]/((Data[[#This Row],[Upper Bound]]-Data[[#This Row],[Lower Bound]])/2)</f>
        <v>-0.15559736225738441</v>
      </c>
      <c r="X1207" s="30">
        <f>(Data[[#This Row],[Upper Bound]]+Data[[#This Row],[Lower Bound]])/2</f>
        <v>24.879957496326494</v>
      </c>
      <c r="Y1207" s="32">
        <f>LN(Data[[#This Row],[NVActual]]/Data[[#This Row],[MA'[n^2']
30d]])</f>
        <v>-1.9207021315418591</v>
      </c>
      <c r="Z1207" s="32">
        <f>LN(Data[[#This Row],[NVActual]]/Data[[#This Row],[MA'[n*ln(n)']
30d]])</f>
        <v>8.9150670220435586</v>
      </c>
      <c r="AA1207" s="32">
        <f>LN(Data[[#This Row],[NVActual]]/Data[[#This Row],[MA'[n^1.5']]])</f>
        <v>4.7974612778795951</v>
      </c>
      <c r="AB1207" s="32">
        <f>LN(Data[[#This Row],[NVActual]]/Data[[#This Row],[Metcalfe
(n^2)]])</f>
        <v>-1.4335920024656197</v>
      </c>
      <c r="AC1207" s="34">
        <f>1+Data[[#This Row],[MA'[NVMetcalfe calc']]]/((Data[[#This Row],[NVM_norm
(scaled)]]-Data[[#This Row],[NV_fund.]])/2)</f>
        <v>-19063441909.142414</v>
      </c>
    </row>
    <row r="1208" spans="1:29" x14ac:dyDescent="0.2">
      <c r="A1208" s="23">
        <v>42968</v>
      </c>
      <c r="B1208" s="24">
        <v>65939655964.713898</v>
      </c>
      <c r="C1208" s="24">
        <f t="shared" si="145"/>
        <v>55283400637.60511</v>
      </c>
      <c r="D1208" s="25">
        <f>LN(Data[[#This Row],[NVActual]])</f>
        <v>24.912005857177444</v>
      </c>
      <c r="E1208" s="26">
        <v>632318</v>
      </c>
      <c r="F1208" s="40">
        <f>Data[[#This Row],[DAA 
(n)]]^2</f>
        <v>399826053124</v>
      </c>
      <c r="G1208" s="41">
        <f t="shared" si="146"/>
        <v>459118205443.63336</v>
      </c>
      <c r="H1208" s="28">
        <f>LN(Data[[#This Row],[Metcalfe
(n^2)]])</f>
        <v>26.714295422282234</v>
      </c>
      <c r="I1208" s="42">
        <f t="shared" si="147"/>
        <v>26.824522863980906</v>
      </c>
      <c r="J1208" s="40">
        <f>Data[[#This Row],[DAA 
(n)]]*LN(Data[[#This Row],[DAA 
(n)]])</f>
        <v>8445964.9264133293</v>
      </c>
      <c r="K1208" s="40">
        <f t="shared" si="148"/>
        <v>9035350.3325552214</v>
      </c>
      <c r="L1208" s="29">
        <f>LN(Data[[#This Row],[MA'[n*ln(n)']
30d]])</f>
        <v>16.01665525630435</v>
      </c>
      <c r="M1208" s="43">
        <f t="shared" si="149"/>
        <v>16.009691546303788</v>
      </c>
      <c r="N1208" s="40">
        <f>Data[[#This Row],[DAA 
(n)]]^1.5</f>
        <v>502809317.99168259</v>
      </c>
      <c r="O1208" s="40">
        <f t="shared" si="150"/>
        <v>554923543.3914876</v>
      </c>
      <c r="P1208" s="43">
        <f>LN(Data[[#This Row],[MA'[n^1.5']]])</f>
        <v>20.134340902565999</v>
      </c>
      <c r="Q1208" s="43">
        <f t="shared" si="151"/>
        <v>20.123861851696876</v>
      </c>
      <c r="R1208" s="30">
        <f>$O$1+$O$2*Data[[#This Row],[MA'[ln(n^2)']]]</f>
        <v>26.824522863980906</v>
      </c>
      <c r="S1208" s="30">
        <f>$Q$1+$Q$2*Data[[#This Row],[MA'[ln(n*ln(n))']]]</f>
        <v>22.935991051401249</v>
      </c>
      <c r="T1208" s="31">
        <f>$O$3*Data[[#This Row],[Metcalfe
(n^2)]]</f>
        <v>207909547624.48001</v>
      </c>
      <c r="U1208" s="31">
        <f t="shared" si="152"/>
        <v>238741466830.68933</v>
      </c>
      <c r="V1208" s="30">
        <f>LN(Data[[#This Row],[MA'[NVA']
30d]]/Data[[#This Row],[MA'[NVMetcalfe calc']]])</f>
        <v>-1.4629085435322531</v>
      </c>
      <c r="W1208" s="30">
        <f>$Q$3+Data[[#This Row],[NVM
(scaled)]]/((Data[[#This Row],[Upper Bound]]-Data[[#This Row],[Lower Bound]])/2)</f>
        <v>-0.16242205235387164</v>
      </c>
      <c r="X1208" s="30">
        <f>(Data[[#This Row],[Upper Bound]]+Data[[#This Row],[Lower Bound]])/2</f>
        <v>24.880256957691078</v>
      </c>
      <c r="Y1208" s="29">
        <f>LN(Data[[#This Row],[NVActual]]/Data[[#This Row],[MA'[n^2']
30d]])</f>
        <v>-1.9405676848744531</v>
      </c>
      <c r="Z1208" s="29">
        <f>LN(Data[[#This Row],[NVActual]]/Data[[#This Row],[MA'[n*ln(n)']
30d]])</f>
        <v>8.8953506008730958</v>
      </c>
      <c r="AA1208" s="29">
        <f>LN(Data[[#This Row],[NVActual]]/Data[[#This Row],[MA'[n^1.5']]])</f>
        <v>4.7776649546114474</v>
      </c>
      <c r="AB1208" s="29">
        <f>LN(Data[[#This Row],[NVActual]]/Data[[#This Row],[Metcalfe
(n^2)]])</f>
        <v>-1.8022895651047897</v>
      </c>
      <c r="AC1208" s="26">
        <f>1+Data[[#This Row],[MA'[NVMetcalfe calc']]]/((Data[[#This Row],[NVM_norm
(scaled)]]-Data[[#This Row],[NV_fund.]])/2)</f>
        <v>-19066767315.30246</v>
      </c>
    </row>
    <row r="1209" spans="1:29" x14ac:dyDescent="0.2">
      <c r="A1209" s="23">
        <v>42967</v>
      </c>
      <c r="B1209" s="24">
        <v>67533706730.558701</v>
      </c>
      <c r="C1209" s="24">
        <f t="shared" si="145"/>
        <v>54641197999.001579</v>
      </c>
      <c r="D1209" s="25">
        <f>LN(Data[[#This Row],[NVActual]])</f>
        <v>24.935892669157937</v>
      </c>
      <c r="E1209" s="26">
        <v>627940</v>
      </c>
      <c r="F1209" s="40">
        <f>Data[[#This Row],[DAA 
(n)]]^2</f>
        <v>394308643600</v>
      </c>
      <c r="G1209" s="41">
        <f t="shared" si="146"/>
        <v>459171584269.13336</v>
      </c>
      <c r="H1209" s="28">
        <f>LN(Data[[#This Row],[Metcalfe
(n^2)]])</f>
        <v>26.700399798969382</v>
      </c>
      <c r="I1209" s="42">
        <f t="shared" si="147"/>
        <v>26.824656102459119</v>
      </c>
      <c r="J1209" s="40">
        <f>Data[[#This Row],[DAA 
(n)]]*LN(Data[[#This Row],[DAA 
(n)]])</f>
        <v>8383124.5248824172</v>
      </c>
      <c r="K1209" s="40">
        <f t="shared" si="148"/>
        <v>9035955.7677677441</v>
      </c>
      <c r="L1209" s="29">
        <f>LN(Data[[#This Row],[MA'[n*ln(n)']
30d]])</f>
        <v>16.016722261446024</v>
      </c>
      <c r="M1209" s="43">
        <f t="shared" si="149"/>
        <v>16.009915402060265</v>
      </c>
      <c r="N1209" s="40">
        <f>Data[[#This Row],[DAA 
(n)]]^1.5</f>
        <v>497596392.33236337</v>
      </c>
      <c r="O1209" s="40">
        <f t="shared" si="150"/>
        <v>554973863.94219947</v>
      </c>
      <c r="P1209" s="43">
        <f>LN(Data[[#This Row],[MA'[n^1.5']]])</f>
        <v>20.13443157860581</v>
      </c>
      <c r="Q1209" s="43">
        <f t="shared" si="151"/>
        <v>20.124120665507526</v>
      </c>
      <c r="R1209" s="30">
        <f>$O$1+$O$2*Data[[#This Row],[MA'[ln(n^2)']]]</f>
        <v>26.824656102459119</v>
      </c>
      <c r="S1209" s="30">
        <f>$Q$1+$Q$2*Data[[#This Row],[MA'[ln(n*ln(n))']]]</f>
        <v>22.936360413399434</v>
      </c>
      <c r="T1209" s="31">
        <f>$O$3*Data[[#This Row],[Metcalfe
(n^2)]]</f>
        <v>205040494672</v>
      </c>
      <c r="U1209" s="31">
        <f t="shared" si="152"/>
        <v>238769223819.94937</v>
      </c>
      <c r="V1209" s="30">
        <f>LN(Data[[#This Row],[MA'[NVA']
30d]]/Data[[#This Row],[MA'[NVMetcalfe calc']]])</f>
        <v>-1.474709354403644</v>
      </c>
      <c r="W1209" s="30">
        <f>$Q$3+Data[[#This Row],[NVM
(scaled)]]/((Data[[#This Row],[Upper Bound]]-Data[[#This Row],[Lower Bound]])/2)</f>
        <v>-0.1685376588272155</v>
      </c>
      <c r="X1209" s="30">
        <f>(Data[[#This Row],[Upper Bound]]+Data[[#This Row],[Lower Bound]])/2</f>
        <v>24.880508257929279</v>
      </c>
      <c r="Y1209" s="32">
        <f>LN(Data[[#This Row],[NVActual]]/Data[[#This Row],[MA'[n^2']
30d]])</f>
        <v>-1.9167971299321185</v>
      </c>
      <c r="Z1209" s="32">
        <f>LN(Data[[#This Row],[NVActual]]/Data[[#This Row],[MA'[n*ln(n)']
30d]])</f>
        <v>8.9191704077119098</v>
      </c>
      <c r="AA1209" s="32">
        <f>LN(Data[[#This Row],[NVActual]]/Data[[#This Row],[MA'[n^1.5']]])</f>
        <v>4.8014610905521264</v>
      </c>
      <c r="AB1209" s="32">
        <f>LN(Data[[#This Row],[NVActual]]/Data[[#This Row],[Metcalfe
(n^2)]])</f>
        <v>-1.7645071298114476</v>
      </c>
      <c r="AC1209" s="34">
        <f>1+Data[[#This Row],[MA'[NVMetcalfe calc']]]/((Data[[#This Row],[NVM_norm
(scaled)]]-Data[[#This Row],[NV_fund.]])/2)</f>
        <v>-19064137181.185078</v>
      </c>
    </row>
    <row r="1210" spans="1:29" x14ac:dyDescent="0.2">
      <c r="A1210" s="23">
        <v>42966</v>
      </c>
      <c r="B1210" s="24">
        <v>68774584627.667999</v>
      </c>
      <c r="C1210" s="24">
        <f t="shared" si="145"/>
        <v>53853164644.532196</v>
      </c>
      <c r="D1210" s="25">
        <f>LN(Data[[#This Row],[NVActual]])</f>
        <v>24.95410010415565</v>
      </c>
      <c r="E1210" s="26">
        <v>708914</v>
      </c>
      <c r="F1210" s="40">
        <f>Data[[#This Row],[DAA 
(n)]]^2</f>
        <v>502559059396</v>
      </c>
      <c r="G1210" s="41">
        <f t="shared" si="146"/>
        <v>464522240729.93335</v>
      </c>
      <c r="H1210" s="28">
        <f>LN(Data[[#This Row],[Metcalfe
(n^2)]])</f>
        <v>26.942979001109716</v>
      </c>
      <c r="I1210" s="42">
        <f t="shared" si="147"/>
        <v>26.836040262523817</v>
      </c>
      <c r="J1210" s="40">
        <f>Data[[#This Row],[DAA 
(n)]]*LN(Data[[#This Row],[DAA 
(n)]])</f>
        <v>9550127.5077963471</v>
      </c>
      <c r="K1210" s="40">
        <f t="shared" si="148"/>
        <v>9092229.3551655132</v>
      </c>
      <c r="L1210" s="29">
        <f>LN(Data[[#This Row],[MA'[n*ln(n)']
30d]])</f>
        <v>16.02293068967748</v>
      </c>
      <c r="M1210" s="43">
        <f t="shared" si="149"/>
        <v>16.01030470584282</v>
      </c>
      <c r="N1210" s="40">
        <f>Data[[#This Row],[DAA 
(n)]]^1.5</f>
        <v>596884539.11343241</v>
      </c>
      <c r="O1210" s="40">
        <f t="shared" si="150"/>
        <v>559816111.0897454</v>
      </c>
      <c r="P1210" s="43">
        <f>LN(Data[[#This Row],[MA'[n^1.5']]])</f>
        <v>20.143118914713206</v>
      </c>
      <c r="Q1210" s="43">
        <f t="shared" si="151"/>
        <v>20.124610167513897</v>
      </c>
      <c r="R1210" s="30">
        <f>$O$1+$O$2*Data[[#This Row],[MA'[ln(n^2)']]]</f>
        <v>26.836040262523817</v>
      </c>
      <c r="S1210" s="30">
        <f>$Q$1+$Q$2*Data[[#This Row],[MA'[ln(n*ln(n))']]]</f>
        <v>22.937002764640653</v>
      </c>
      <c r="T1210" s="31">
        <f>$O$3*Data[[#This Row],[Metcalfe
(n^2)]]</f>
        <v>261330710885.92001</v>
      </c>
      <c r="U1210" s="31">
        <f t="shared" si="152"/>
        <v>241551565179.56537</v>
      </c>
      <c r="V1210" s="30">
        <f>LN(Data[[#This Row],[MA'[NVA']
30d]]/Data[[#This Row],[MA'[NVMetcalfe calc']]])</f>
        <v>-1.5008218010648422</v>
      </c>
      <c r="W1210" s="30">
        <f>$Q$3+Data[[#This Row],[NVM
(scaled)]]/((Data[[#This Row],[Upper Bound]]-Data[[#This Row],[Lower Bound]])/2)</f>
        <v>-0.17984219919898548</v>
      </c>
      <c r="X1210" s="30">
        <f>(Data[[#This Row],[Upper Bound]]+Data[[#This Row],[Lower Bound]])/2</f>
        <v>24.886521513582235</v>
      </c>
      <c r="Y1210" s="29">
        <f>LN(Data[[#This Row],[NVActual]]/Data[[#This Row],[MA'[n^2']
30d]])</f>
        <v>-1.910175170910094</v>
      </c>
      <c r="Z1210" s="29">
        <f>LN(Data[[#This Row],[NVActual]]/Data[[#This Row],[MA'[n*ln(n)']
30d]])</f>
        <v>8.9311694144781679</v>
      </c>
      <c r="AA1210" s="29">
        <f>LN(Data[[#This Row],[NVActual]]/Data[[#This Row],[MA'[n^1.5']]])</f>
        <v>4.8109811894424421</v>
      </c>
      <c r="AB1210" s="29">
        <f>LN(Data[[#This Row],[NVActual]]/Data[[#This Row],[Metcalfe
(n^2)]])</f>
        <v>-1.9888788969540689</v>
      </c>
      <c r="AC1210" s="26">
        <f>1+Data[[#This Row],[MA'[NVMetcalfe calc']]]/((Data[[#This Row],[NVM_norm
(scaled)]]-Data[[#This Row],[NV_fund.]])/2)</f>
        <v>-19272964194.951515</v>
      </c>
    </row>
    <row r="1211" spans="1:29" x14ac:dyDescent="0.2">
      <c r="A1211" s="23">
        <v>42965</v>
      </c>
      <c r="B1211" s="24">
        <v>67750025735.273903</v>
      </c>
      <c r="C1211" s="24">
        <f t="shared" si="145"/>
        <v>53107797689.765793</v>
      </c>
      <c r="D1211" s="25">
        <f>LN(Data[[#This Row],[NVActual]])</f>
        <v>24.939090676562589</v>
      </c>
      <c r="E1211" s="26">
        <v>727394</v>
      </c>
      <c r="F1211" s="40">
        <f>Data[[#This Row],[DAA 
(n)]]^2</f>
        <v>529102031236</v>
      </c>
      <c r="G1211" s="41">
        <f t="shared" si="146"/>
        <v>462295816612.59998</v>
      </c>
      <c r="H1211" s="28">
        <f>LN(Data[[#This Row],[Metcalfe
(n^2)]])</f>
        <v>26.994447125889007</v>
      </c>
      <c r="I1211" s="42">
        <f t="shared" si="147"/>
        <v>26.831286696145007</v>
      </c>
      <c r="J1211" s="40">
        <f>Data[[#This Row],[DAA 
(n)]]*LN(Data[[#This Row],[DAA 
(n)]])</f>
        <v>9817799.4363444541</v>
      </c>
      <c r="K1211" s="40">
        <f t="shared" si="148"/>
        <v>9068752.1444607191</v>
      </c>
      <c r="L1211" s="29">
        <f>LN(Data[[#This Row],[MA'[n*ln(n)']
30d]])</f>
        <v>16.020345232081674</v>
      </c>
      <c r="M1211" s="43">
        <f t="shared" si="149"/>
        <v>16.010505485460445</v>
      </c>
      <c r="N1211" s="40">
        <f>Data[[#This Row],[DAA 
(n)]]^1.5</f>
        <v>620375404.82265913</v>
      </c>
      <c r="O1211" s="40">
        <f t="shared" si="150"/>
        <v>557797962.66462564</v>
      </c>
      <c r="P1211" s="43">
        <f>LN(Data[[#This Row],[MA'[n^1.5']]])</f>
        <v>20.139507380703208</v>
      </c>
      <c r="Q1211" s="43">
        <f t="shared" si="151"/>
        <v>20.124836831246906</v>
      </c>
      <c r="R1211" s="30">
        <f>$O$1+$O$2*Data[[#This Row],[MA'[ln(n^2)']]]</f>
        <v>26.831286696145007</v>
      </c>
      <c r="S1211" s="30">
        <f>$Q$1+$Q$2*Data[[#This Row],[MA'[ln(n*ln(n))']]]</f>
        <v>22.937334051009731</v>
      </c>
      <c r="T1211" s="31">
        <f>$O$3*Data[[#This Row],[Metcalfe
(n^2)]]</f>
        <v>275133056242.72003</v>
      </c>
      <c r="U1211" s="31">
        <f t="shared" si="152"/>
        <v>240393824638.55203</v>
      </c>
      <c r="V1211" s="30">
        <f>LN(Data[[#This Row],[MA'[NVA']
30d]]/Data[[#This Row],[MA'[NVMetcalfe calc']]])</f>
        <v>-1.5099547478567692</v>
      </c>
      <c r="W1211" s="30">
        <f>$Q$3+Data[[#This Row],[NVM
(scaled)]]/((Data[[#This Row],[Upper Bound]]-Data[[#This Row],[Lower Bound]])/2)</f>
        <v>-0.18553832080786059</v>
      </c>
      <c r="X1211" s="30">
        <f>(Data[[#This Row],[Upper Bound]]+Data[[#This Row],[Lower Bound]])/2</f>
        <v>24.884310373577371</v>
      </c>
      <c r="Y1211" s="32">
        <f>LN(Data[[#This Row],[NVActual]]/Data[[#This Row],[MA'[n^2']
30d]])</f>
        <v>-1.9203801422619975</v>
      </c>
      <c r="Z1211" s="32">
        <f>LN(Data[[#This Row],[NVActual]]/Data[[#This Row],[MA'[n*ln(n)']
30d]])</f>
        <v>8.9187454444809156</v>
      </c>
      <c r="AA1211" s="32">
        <f>LN(Data[[#This Row],[NVActual]]/Data[[#This Row],[MA'[n^1.5']]])</f>
        <v>4.7995832958593834</v>
      </c>
      <c r="AB1211" s="32">
        <f>LN(Data[[#This Row],[NVActual]]/Data[[#This Row],[Metcalfe
(n^2)]])</f>
        <v>-2.0553564493264167</v>
      </c>
      <c r="AC1211" s="34">
        <f>1+Data[[#This Row],[MA'[NVMetcalfe calc']]]/((Data[[#This Row],[NVM_norm
(scaled)]]-Data[[#This Row],[NV_fund.]])/2)</f>
        <v>-19177923852.396996</v>
      </c>
    </row>
    <row r="1212" spans="1:29" x14ac:dyDescent="0.2">
      <c r="A1212" s="23">
        <v>42964</v>
      </c>
      <c r="B1212" s="24">
        <v>71023734107.464706</v>
      </c>
      <c r="C1212" s="24">
        <f t="shared" si="145"/>
        <v>52085151318.240654</v>
      </c>
      <c r="D1212" s="25">
        <f>LN(Data[[#This Row],[NVActual]])</f>
        <v>24.986279941331272</v>
      </c>
      <c r="E1212" s="26">
        <v>863099</v>
      </c>
      <c r="F1212" s="40">
        <f>Data[[#This Row],[DAA 
(n)]]^2</f>
        <v>744939883801</v>
      </c>
      <c r="G1212" s="41">
        <f t="shared" si="146"/>
        <v>461620928314.09998</v>
      </c>
      <c r="H1212" s="28">
        <f>LN(Data[[#This Row],[Metcalfe
(n^2)]])</f>
        <v>27.33656935918556</v>
      </c>
      <c r="I1212" s="42">
        <f t="shared" si="147"/>
        <v>26.829986115011089</v>
      </c>
      <c r="J1212" s="40">
        <f>Data[[#This Row],[DAA 
(n)]]*LN(Data[[#This Row],[DAA 
(n)]])</f>
        <v>11797082.838671848</v>
      </c>
      <c r="K1212" s="40">
        <f t="shared" si="148"/>
        <v>9061965.7161130589</v>
      </c>
      <c r="L1212" s="29">
        <f>LN(Data[[#This Row],[MA'[n*ln(n)']
30d]])</f>
        <v>16.019596620943737</v>
      </c>
      <c r="M1212" s="43">
        <f t="shared" si="149"/>
        <v>16.010941364914022</v>
      </c>
      <c r="N1212" s="40">
        <f>Data[[#This Row],[DAA 
(n)]]^1.5</f>
        <v>801845913.35789609</v>
      </c>
      <c r="O1212" s="40">
        <f t="shared" si="150"/>
        <v>557201594.59258914</v>
      </c>
      <c r="P1212" s="43">
        <f>LN(Data[[#This Row],[MA'[n^1.5']]])</f>
        <v>20.138437661661573</v>
      </c>
      <c r="Q1212" s="43">
        <f t="shared" si="151"/>
        <v>20.125393769405125</v>
      </c>
      <c r="R1212" s="30">
        <f>$O$1+$O$2*Data[[#This Row],[MA'[ln(n^2)']]]</f>
        <v>26.829986115011089</v>
      </c>
      <c r="S1212" s="30">
        <f>$Q$1+$Q$2*Data[[#This Row],[MA'[ln(n*ln(n))']]]</f>
        <v>22.938053252108134</v>
      </c>
      <c r="T1212" s="31">
        <f>$O$3*Data[[#This Row],[Metcalfe
(n^2)]]</f>
        <v>387368739576.52002</v>
      </c>
      <c r="U1212" s="31">
        <f t="shared" si="152"/>
        <v>240042882723.332</v>
      </c>
      <c r="V1212" s="30">
        <f>LN(Data[[#This Row],[MA'[NVA']
30d]]/Data[[#This Row],[MA'[NVMetcalfe calc']]])</f>
        <v>-1.5279376807454139</v>
      </c>
      <c r="W1212" s="30">
        <f>$Q$3+Data[[#This Row],[NVM
(scaled)]]/((Data[[#This Row],[Upper Bound]]-Data[[#This Row],[Lower Bound]])/2)</f>
        <v>-0.19518193122465122</v>
      </c>
      <c r="X1212" s="30">
        <f>(Data[[#This Row],[Upper Bound]]+Data[[#This Row],[Lower Bound]])/2</f>
        <v>24.884019683559611</v>
      </c>
      <c r="Y1212" s="29">
        <f>LN(Data[[#This Row],[NVActual]]/Data[[#This Row],[MA'[n^2']
30d]])</f>
        <v>-1.8717299484166616</v>
      </c>
      <c r="Z1212" s="29">
        <f>LN(Data[[#This Row],[NVActual]]/Data[[#This Row],[MA'[n*ln(n)']
30d]])</f>
        <v>8.9666833203875349</v>
      </c>
      <c r="AA1212" s="29">
        <f>LN(Data[[#This Row],[NVActual]]/Data[[#This Row],[MA'[n^1.5']]])</f>
        <v>4.8478422796696981</v>
      </c>
      <c r="AB1212" s="29">
        <f>LN(Data[[#This Row],[NVActual]]/Data[[#This Row],[Metcalfe
(n^2)]])</f>
        <v>-2.3502894178542877</v>
      </c>
      <c r="AC1212" s="26">
        <f>1+Data[[#This Row],[MA'[NVMetcalfe calc']]]/((Data[[#This Row],[NVM_norm
(scaled)]]-Data[[#This Row],[NV_fund.]])/2)</f>
        <v>-19142785037.406166</v>
      </c>
    </row>
    <row r="1213" spans="1:29" x14ac:dyDescent="0.2">
      <c r="A1213" s="23">
        <v>42963</v>
      </c>
      <c r="B1213" s="24">
        <v>72202672569.664993</v>
      </c>
      <c r="C1213" s="24">
        <f t="shared" si="145"/>
        <v>50980039173.77845</v>
      </c>
      <c r="D1213" s="25">
        <f>LN(Data[[#This Row],[NVActual]])</f>
        <v>25.002742898360456</v>
      </c>
      <c r="E1213" s="26">
        <v>688962</v>
      </c>
      <c r="F1213" s="40">
        <f>Data[[#This Row],[DAA 
(n)]]^2</f>
        <v>474668637444</v>
      </c>
      <c r="G1213" s="41">
        <f t="shared" si="146"/>
        <v>458638651872.20001</v>
      </c>
      <c r="H1213" s="28">
        <f>LN(Data[[#This Row],[Metcalfe
(n^2)]])</f>
        <v>26.885882792160142</v>
      </c>
      <c r="I1213" s="42">
        <f t="shared" si="147"/>
        <v>26.825721163007568</v>
      </c>
      <c r="J1213" s="40">
        <f>Data[[#This Row],[DAA 
(n)]]*LN(Data[[#This Row],[DAA 
(n)]])</f>
        <v>9261675.7901261188</v>
      </c>
      <c r="K1213" s="40">
        <f t="shared" si="148"/>
        <v>9035870.0531970747</v>
      </c>
      <c r="L1213" s="29">
        <f>LN(Data[[#This Row],[MA'[n*ln(n)']
30d]])</f>
        <v>16.016712775457002</v>
      </c>
      <c r="M1213" s="43">
        <f t="shared" si="149"/>
        <v>16.011423207660208</v>
      </c>
      <c r="N1213" s="40">
        <f>Data[[#This Row],[DAA 
(n)]]^1.5</f>
        <v>571864191.73672032</v>
      </c>
      <c r="O1213" s="40">
        <f t="shared" si="150"/>
        <v>554755939.57171512</v>
      </c>
      <c r="P1213" s="43">
        <f>LN(Data[[#This Row],[MA'[n^1.5']]])</f>
        <v>20.134038826473542</v>
      </c>
      <c r="Q1213" s="43">
        <f t="shared" si="151"/>
        <v>20.126016250275196</v>
      </c>
      <c r="R1213" s="30">
        <f>$O$1+$O$2*Data[[#This Row],[MA'[ln(n^2)']]]</f>
        <v>26.825721163007568</v>
      </c>
      <c r="S1213" s="30">
        <f>$Q$1+$Q$2*Data[[#This Row],[MA'[ln(n*ln(n))']]]</f>
        <v>22.938848292639342</v>
      </c>
      <c r="T1213" s="31">
        <f>$O$3*Data[[#This Row],[Metcalfe
(n^2)]]</f>
        <v>246827691470.88</v>
      </c>
      <c r="U1213" s="31">
        <f t="shared" si="152"/>
        <v>238492098973.54401</v>
      </c>
      <c r="V1213" s="30">
        <f>LN(Data[[#This Row],[MA'[NVA']
30d]]/Data[[#This Row],[MA'[NVMetcalfe calc']]])</f>
        <v>-1.5429020144238095</v>
      </c>
      <c r="W1213" s="30">
        <f>$Q$3+Data[[#This Row],[NVM
(scaled)]]/((Data[[#This Row],[Upper Bound]]-Data[[#This Row],[Lower Bound]])/2)</f>
        <v>-0.20390402818996323</v>
      </c>
      <c r="X1213" s="30">
        <f>(Data[[#This Row],[Upper Bound]]+Data[[#This Row],[Lower Bound]])/2</f>
        <v>24.882284727823453</v>
      </c>
      <c r="Y1213" s="32">
        <f>LN(Data[[#This Row],[NVActual]]/Data[[#This Row],[MA'[n^2']
30d]])</f>
        <v>-1.8487855877787456</v>
      </c>
      <c r="Z1213" s="32">
        <f>LN(Data[[#This Row],[NVActual]]/Data[[#This Row],[MA'[n*ln(n)']
30d]])</f>
        <v>8.9860301229034523</v>
      </c>
      <c r="AA1213" s="32">
        <f>LN(Data[[#This Row],[NVActual]]/Data[[#This Row],[MA'[n^1.5']]])</f>
        <v>4.8687040718869143</v>
      </c>
      <c r="AB1213" s="32">
        <f>LN(Data[[#This Row],[NVActual]]/Data[[#This Row],[Metcalfe
(n^2)]])</f>
        <v>-1.8831398937996875</v>
      </c>
      <c r="AC1213" s="34">
        <f>1+Data[[#This Row],[MA'[NVMetcalfe calc']]]/((Data[[#This Row],[NVM_norm
(scaled)]]-Data[[#This Row],[NV_fund.]])/2)</f>
        <v>-19013816828.100834</v>
      </c>
    </row>
    <row r="1214" spans="1:29" x14ac:dyDescent="0.2">
      <c r="A1214" s="23">
        <v>42962</v>
      </c>
      <c r="B1214" s="24">
        <v>68624405708.549599</v>
      </c>
      <c r="C1214" s="24">
        <f t="shared" si="145"/>
        <v>49786998215.545265</v>
      </c>
      <c r="D1214" s="25">
        <f>LN(Data[[#This Row],[NVActual]])</f>
        <v>24.951914076753901</v>
      </c>
      <c r="E1214" s="26">
        <v>817719</v>
      </c>
      <c r="F1214" s="40">
        <f>Data[[#This Row],[DAA 
(n)]]^2</f>
        <v>668664362961</v>
      </c>
      <c r="G1214" s="41">
        <f t="shared" si="146"/>
        <v>458720376161.43335</v>
      </c>
      <c r="H1214" s="28">
        <f>LN(Data[[#This Row],[Metcalfe
(n^2)]])</f>
        <v>27.228548071571417</v>
      </c>
      <c r="I1214" s="42">
        <f t="shared" si="147"/>
        <v>26.825892891131513</v>
      </c>
      <c r="J1214" s="40">
        <f>Data[[#This Row],[DAA 
(n)]]*LN(Data[[#This Row],[DAA 
(n)]])</f>
        <v>11132650.550268654</v>
      </c>
      <c r="K1214" s="40">
        <f t="shared" si="148"/>
        <v>9036725.6330820732</v>
      </c>
      <c r="L1214" s="29">
        <f>LN(Data[[#This Row],[MA'[n*ln(n)']
30d]])</f>
        <v>16.016807458025074</v>
      </c>
      <c r="M1214" s="43">
        <f t="shared" si="149"/>
        <v>16.011683101048806</v>
      </c>
      <c r="N1214" s="40">
        <f>Data[[#This Row],[DAA 
(n)]]^1.5</f>
        <v>739445436.94318986</v>
      </c>
      <c r="O1214" s="40">
        <f t="shared" si="150"/>
        <v>554829735.9237318</v>
      </c>
      <c r="P1214" s="43">
        <f>LN(Data[[#This Row],[MA'[n^1.5']]])</f>
        <v>20.134171842524047</v>
      </c>
      <c r="Q1214" s="43">
        <f t="shared" si="151"/>
        <v>20.126332308236474</v>
      </c>
      <c r="R1214" s="30">
        <f>$O$1+$O$2*Data[[#This Row],[MA'[ln(n^2)']]]</f>
        <v>26.825892891131513</v>
      </c>
      <c r="S1214" s="30">
        <f>$Q$1+$Q$2*Data[[#This Row],[MA'[ln(n*ln(n))']]]</f>
        <v>22.93927711673053</v>
      </c>
      <c r="T1214" s="31">
        <f>$O$3*Data[[#This Row],[Metcalfe
(n^2)]]</f>
        <v>347705468739.72003</v>
      </c>
      <c r="U1214" s="31">
        <f t="shared" si="152"/>
        <v>238534595603.94531</v>
      </c>
      <c r="V1214" s="30">
        <f>LN(Data[[#This Row],[MA'[NVA']
30d]]/Data[[#This Row],[MA'[NVMetcalfe calc']]])</f>
        <v>-1.5667604848179544</v>
      </c>
      <c r="W1214" s="30">
        <f>$Q$3+Data[[#This Row],[NVM
(scaled)]]/((Data[[#This Row],[Upper Bound]]-Data[[#This Row],[Lower Bound]])/2)</f>
        <v>-0.21623379091771844</v>
      </c>
      <c r="X1214" s="30">
        <f>(Data[[#This Row],[Upper Bound]]+Data[[#This Row],[Lower Bound]])/2</f>
        <v>24.88258500393102</v>
      </c>
      <c r="Y1214" s="29">
        <f>LN(Data[[#This Row],[NVActual]]/Data[[#This Row],[MA'[n^2']
30d]])</f>
        <v>-1.8997925823512845</v>
      </c>
      <c r="Z1214" s="29">
        <f>LN(Data[[#This Row],[NVActual]]/Data[[#This Row],[MA'[n*ln(n)']
30d]])</f>
        <v>8.9351066187288293</v>
      </c>
      <c r="AA1214" s="29">
        <f>LN(Data[[#This Row],[NVActual]]/Data[[#This Row],[MA'[n^1.5']]])</f>
        <v>4.8177422342298568</v>
      </c>
      <c r="AB1214" s="29">
        <f>LN(Data[[#This Row],[NVActual]]/Data[[#This Row],[Metcalfe
(n^2)]])</f>
        <v>-2.2766339948175132</v>
      </c>
      <c r="AC1214" s="26">
        <f>1+Data[[#This Row],[MA'[NVMetcalfe calc']]]/((Data[[#This Row],[NVM_norm
(scaled)]]-Data[[#This Row],[NV_fund.]])/2)</f>
        <v>-19007635183.242371</v>
      </c>
    </row>
    <row r="1215" spans="1:29" x14ac:dyDescent="0.2">
      <c r="A1215" s="23">
        <v>42961</v>
      </c>
      <c r="B1215" s="24">
        <v>71046250271.264008</v>
      </c>
      <c r="C1215" s="24">
        <f t="shared" si="145"/>
        <v>48550995430.881454</v>
      </c>
      <c r="D1215" s="25">
        <f>LN(Data[[#This Row],[NVActual]])</f>
        <v>24.986596914182172</v>
      </c>
      <c r="E1215" s="26">
        <v>681161</v>
      </c>
      <c r="F1215" s="40">
        <f>Data[[#This Row],[DAA 
(n)]]^2</f>
        <v>463980307921</v>
      </c>
      <c r="G1215" s="41">
        <f t="shared" si="146"/>
        <v>449133416936.36664</v>
      </c>
      <c r="H1215" s="28">
        <f>LN(Data[[#This Row],[Metcalfe
(n^2)]])</f>
        <v>26.86310794844664</v>
      </c>
      <c r="I1215" s="42">
        <f t="shared" si="147"/>
        <v>26.807148325312241</v>
      </c>
      <c r="J1215" s="40">
        <f>Data[[#This Row],[DAA 
(n)]]*LN(Data[[#This Row],[DAA 
(n)]])</f>
        <v>9149050.7366359308</v>
      </c>
      <c r="K1215" s="40">
        <f t="shared" si="148"/>
        <v>8939986.8165987954</v>
      </c>
      <c r="L1215" s="29">
        <f>LN(Data[[#This Row],[MA'[n*ln(n)']
30d]])</f>
        <v>16.006044672495232</v>
      </c>
      <c r="M1215" s="43">
        <f t="shared" si="149"/>
        <v>16.011885025207008</v>
      </c>
      <c r="N1215" s="40">
        <f>Data[[#This Row],[DAA 
(n)]]^1.5</f>
        <v>562179055.57195556</v>
      </c>
      <c r="O1215" s="40">
        <f t="shared" si="150"/>
        <v>546348203.15276492</v>
      </c>
      <c r="P1215" s="43">
        <f>LN(Data[[#This Row],[MA'[n^1.5']]])</f>
        <v>20.118767065154838</v>
      </c>
      <c r="Q1215" s="43">
        <f t="shared" si="151"/>
        <v>20.126567740923075</v>
      </c>
      <c r="R1215" s="30">
        <f>$O$1+$O$2*Data[[#This Row],[MA'[ln(n^2)']]]</f>
        <v>26.807148325312241</v>
      </c>
      <c r="S1215" s="30">
        <f>$Q$1+$Q$2*Data[[#This Row],[MA'[ln(n*ln(n))']]]</f>
        <v>22.93961029159156</v>
      </c>
      <c r="T1215" s="31">
        <f>$O$3*Data[[#This Row],[Metcalfe
(n^2)]]</f>
        <v>241269760118.92001</v>
      </c>
      <c r="U1215" s="31">
        <f t="shared" si="152"/>
        <v>233549376806.91061</v>
      </c>
      <c r="V1215" s="30">
        <f>LN(Data[[#This Row],[MA'[NVA']
30d]]/Data[[#This Row],[MA'[NVMetcalfe calc']]])</f>
        <v>-1.5707788208568978</v>
      </c>
      <c r="W1215" s="30">
        <f>$Q$3+Data[[#This Row],[NVM
(scaled)]]/((Data[[#This Row],[Upper Bound]]-Data[[#This Row],[Lower Bound]])/2)</f>
        <v>-0.22228875173892693</v>
      </c>
      <c r="X1215" s="30">
        <f>(Data[[#This Row],[Upper Bound]]+Data[[#This Row],[Lower Bound]])/2</f>
        <v>24.873379308451902</v>
      </c>
      <c r="Y1215" s="32">
        <f>LN(Data[[#This Row],[NVActual]]/Data[[#This Row],[MA'[n^2']
30d]])</f>
        <v>-1.843988908765688</v>
      </c>
      <c r="Z1215" s="32">
        <f>LN(Data[[#This Row],[NVActual]]/Data[[#This Row],[MA'[n*ln(n)']
30d]])</f>
        <v>8.9805522416869401</v>
      </c>
      <c r="AA1215" s="32">
        <f>LN(Data[[#This Row],[NVActual]]/Data[[#This Row],[MA'[n^1.5']]])</f>
        <v>4.8678298490273351</v>
      </c>
      <c r="AB1215" s="32">
        <f>LN(Data[[#This Row],[NVActual]]/Data[[#This Row],[Metcalfe
(n^2)]])</f>
        <v>-1.8765110342644689</v>
      </c>
      <c r="AC1215" s="34">
        <f>1+Data[[#This Row],[MA'[NVMetcalfe calc']]]/((Data[[#This Row],[NVM_norm
(scaled)]]-Data[[#This Row],[NV_fund.]])/2)</f>
        <v>-18612724413.966995</v>
      </c>
    </row>
    <row r="1216" spans="1:29" x14ac:dyDescent="0.2">
      <c r="A1216" s="23">
        <v>42960</v>
      </c>
      <c r="B1216" s="24">
        <v>67048897735.105797</v>
      </c>
      <c r="C1216" s="24">
        <f t="shared" si="145"/>
        <v>47274704152.808357</v>
      </c>
      <c r="D1216" s="25">
        <f>LN(Data[[#This Row],[NVActual]])</f>
        <v>24.928688007092376</v>
      </c>
      <c r="E1216" s="26">
        <v>717839</v>
      </c>
      <c r="F1216" s="40">
        <f>Data[[#This Row],[DAA 
(n)]]^2</f>
        <v>515292829921</v>
      </c>
      <c r="G1216" s="41">
        <f t="shared" si="146"/>
        <v>446671870153.96667</v>
      </c>
      <c r="H1216" s="28">
        <f>LN(Data[[#This Row],[Metcalfe
(n^2)]])</f>
        <v>26.968001177805753</v>
      </c>
      <c r="I1216" s="42">
        <f t="shared" si="147"/>
        <v>26.801369922426748</v>
      </c>
      <c r="J1216" s="40">
        <f>Data[[#This Row],[DAA 
(n)]]*LN(Data[[#This Row],[DAA 
(n)]])</f>
        <v>9679341.4987374526</v>
      </c>
      <c r="K1216" s="40">
        <f t="shared" si="148"/>
        <v>8912861.9310379699</v>
      </c>
      <c r="L1216" s="29">
        <f>LN(Data[[#This Row],[MA'[n*ln(n)']
30d]])</f>
        <v>16.003005952253275</v>
      </c>
      <c r="M1216" s="43">
        <f t="shared" si="149"/>
        <v>16.012644010415382</v>
      </c>
      <c r="N1216" s="40">
        <f>Data[[#This Row],[DAA 
(n)]]^1.5</f>
        <v>608191819.85428166</v>
      </c>
      <c r="O1216" s="40">
        <f t="shared" si="150"/>
        <v>544063565.20038021</v>
      </c>
      <c r="P1216" s="43">
        <f>LN(Data[[#This Row],[MA'[n^1.5']]])</f>
        <v>20.114576645788862</v>
      </c>
      <c r="Q1216" s="43">
        <f t="shared" si="151"/>
        <v>20.127591771604269</v>
      </c>
      <c r="R1216" s="30">
        <f>$O$1+$O$2*Data[[#This Row],[MA'[ln(n^2)']]]</f>
        <v>26.801369922426748</v>
      </c>
      <c r="S1216" s="30">
        <f>$Q$1+$Q$2*Data[[#This Row],[MA'[ln(n*ln(n))']]]</f>
        <v>22.940862617185378</v>
      </c>
      <c r="T1216" s="31">
        <f>$O$3*Data[[#This Row],[Metcalfe
(n^2)]]</f>
        <v>267952271558.92001</v>
      </c>
      <c r="U1216" s="31">
        <f t="shared" si="152"/>
        <v>232269372480.06262</v>
      </c>
      <c r="V1216" s="30">
        <f>LN(Data[[#This Row],[MA'[NVA']
30d]]/Data[[#This Row],[MA'[NVMetcalfe calc']]])</f>
        <v>-1.5919224298809316</v>
      </c>
      <c r="W1216" s="30">
        <f>$Q$3+Data[[#This Row],[NVM
(scaled)]]/((Data[[#This Row],[Upper Bound]]-Data[[#This Row],[Lower Bound]])/2)</f>
        <v>-0.2347218844630059</v>
      </c>
      <c r="X1216" s="30">
        <f>(Data[[#This Row],[Upper Bound]]+Data[[#This Row],[Lower Bound]])/2</f>
        <v>24.871116269806063</v>
      </c>
      <c r="Y1216" s="29">
        <f>LN(Data[[#This Row],[NVActual]]/Data[[#This Row],[MA'[n^2']
30d]])</f>
        <v>-1.896402083661461</v>
      </c>
      <c r="Z1216" s="29">
        <f>LN(Data[[#This Row],[NVActual]]/Data[[#This Row],[MA'[n*ln(n)']
30d]])</f>
        <v>8.9256820548391005</v>
      </c>
      <c r="AA1216" s="29">
        <f>LN(Data[[#This Row],[NVActual]]/Data[[#This Row],[MA'[n^1.5']]])</f>
        <v>4.8141113613035129</v>
      </c>
      <c r="AB1216" s="29">
        <f>LN(Data[[#This Row],[NVActual]]/Data[[#This Row],[Metcalfe
(n^2)]])</f>
        <v>-2.0393131707133776</v>
      </c>
      <c r="AC1216" s="26">
        <f>1+Data[[#This Row],[MA'[NVMetcalfe calc']]]/((Data[[#This Row],[NVM_norm
(scaled)]]-Data[[#This Row],[NV_fund.]])/2)</f>
        <v>-18503215948.439781</v>
      </c>
    </row>
    <row r="1217" spans="1:29" x14ac:dyDescent="0.2">
      <c r="A1217" s="23">
        <v>42959</v>
      </c>
      <c r="B1217" s="24">
        <v>63819628001.760201</v>
      </c>
      <c r="C1217" s="24">
        <f t="shared" si="145"/>
        <v>46252770759.031036</v>
      </c>
      <c r="D1217" s="25">
        <f>LN(Data[[#This Row],[NVActual]])</f>
        <v>24.879326628913336</v>
      </c>
      <c r="E1217" s="26">
        <v>695821</v>
      </c>
      <c r="F1217" s="40">
        <f>Data[[#This Row],[DAA 
(n)]]^2</f>
        <v>484166864041</v>
      </c>
      <c r="G1217" s="41">
        <f t="shared" si="146"/>
        <v>443462536668.06665</v>
      </c>
      <c r="H1217" s="28">
        <f>LN(Data[[#This Row],[Metcalfe
(n^2)]])</f>
        <v>26.905695444662115</v>
      </c>
      <c r="I1217" s="42">
        <f t="shared" si="147"/>
        <v>26.794475462026984</v>
      </c>
      <c r="J1217" s="40">
        <f>Data[[#This Row],[DAA 
(n)]]*LN(Data[[#This Row],[DAA 
(n)]])</f>
        <v>9360773.9550001193</v>
      </c>
      <c r="K1217" s="40">
        <f t="shared" si="148"/>
        <v>8878930.9605783746</v>
      </c>
      <c r="L1217" s="29">
        <f>LN(Data[[#This Row],[MA'[n*ln(n)']
30d]])</f>
        <v>15.999191720398962</v>
      </c>
      <c r="M1217" s="43">
        <f t="shared" si="149"/>
        <v>16.013806648904417</v>
      </c>
      <c r="N1217" s="40">
        <f>Data[[#This Row],[DAA 
(n)]]^1.5</f>
        <v>580425250.57398391</v>
      </c>
      <c r="O1217" s="40">
        <f t="shared" si="150"/>
        <v>541150485.01728082</v>
      </c>
      <c r="P1217" s="43">
        <f>LN(Data[[#This Row],[MA'[n^1.5']]])</f>
        <v>20.109207958976452</v>
      </c>
      <c r="Q1217" s="43">
        <f t="shared" si="151"/>
        <v>20.129183390714804</v>
      </c>
      <c r="R1217" s="30">
        <f>$O$1+$O$2*Data[[#This Row],[MA'[ln(n^2)']]]</f>
        <v>26.794475462026984</v>
      </c>
      <c r="S1217" s="30">
        <f>$Q$1+$Q$2*Data[[#This Row],[MA'[ln(n*ln(n))']]]</f>
        <v>22.942780970692287</v>
      </c>
      <c r="T1217" s="31">
        <f>$O$3*Data[[#This Row],[Metcalfe
(n^2)]]</f>
        <v>251766769301.32001</v>
      </c>
      <c r="U1217" s="31">
        <f t="shared" si="152"/>
        <v>230600519067.39468</v>
      </c>
      <c r="V1217" s="30">
        <f>LN(Data[[#This Row],[MA'[NVA']
30d]]/Data[[#This Row],[MA'[NVMetcalfe calc']]])</f>
        <v>-1.6065654883077831</v>
      </c>
      <c r="W1217" s="30">
        <f>$Q$3+Data[[#This Row],[NVM
(scaled)]]/((Data[[#This Row],[Upper Bound]]-Data[[#This Row],[Lower Bound]])/2)</f>
        <v>-0.24421231456551618</v>
      </c>
      <c r="X1217" s="30">
        <f>(Data[[#This Row],[Upper Bound]]+Data[[#This Row],[Lower Bound]])/2</f>
        <v>24.868628216359635</v>
      </c>
      <c r="Y1217" s="32">
        <f>LN(Data[[#This Row],[NVActual]]/Data[[#This Row],[MA'[n^2']
30d]])</f>
        <v>-1.9385525342148977</v>
      </c>
      <c r="Z1217" s="32">
        <f>LN(Data[[#This Row],[NVActual]]/Data[[#This Row],[MA'[n*ln(n)']
30d]])</f>
        <v>8.8801349085143748</v>
      </c>
      <c r="AA1217" s="32">
        <f>LN(Data[[#This Row],[NVActual]]/Data[[#This Row],[MA'[n^1.5']]])</f>
        <v>4.7701186699368865</v>
      </c>
      <c r="AB1217" s="32">
        <f>LN(Data[[#This Row],[NVActual]]/Data[[#This Row],[Metcalfe
(n^2)]])</f>
        <v>-2.0263688157487785</v>
      </c>
      <c r="AC1217" s="34">
        <f>1+Data[[#This Row],[MA'[NVMetcalfe calc']]]/((Data[[#This Row],[NVM_norm
(scaled)]]-Data[[#This Row],[NV_fund.]])/2)</f>
        <v>-18365148201.44426</v>
      </c>
    </row>
    <row r="1218" spans="1:29" x14ac:dyDescent="0.2">
      <c r="A1218" s="23">
        <v>42958</v>
      </c>
      <c r="B1218" s="24">
        <v>60267343257.690002</v>
      </c>
      <c r="C1218" s="24">
        <f t="shared" si="145"/>
        <v>45409327283.061531</v>
      </c>
      <c r="D1218" s="25">
        <f>LN(Data[[#This Row],[NVActual]])</f>
        <v>24.822056222794323</v>
      </c>
      <c r="E1218" s="26">
        <v>729508</v>
      </c>
      <c r="F1218" s="40">
        <f>Data[[#This Row],[DAA 
(n)]]^2</f>
        <v>532181922064</v>
      </c>
      <c r="G1218" s="41">
        <f t="shared" si="146"/>
        <v>442530362277.66669</v>
      </c>
      <c r="H1218" s="28">
        <f>LN(Data[[#This Row],[Metcalfe
(n^2)]])</f>
        <v>27.000251226600401</v>
      </c>
      <c r="I1218" s="42">
        <f t="shared" si="147"/>
        <v>26.792492304701245</v>
      </c>
      <c r="J1218" s="40">
        <f>Data[[#This Row],[DAA 
(n)]]*LN(Data[[#This Row],[DAA 
(n)]])</f>
        <v>9848449.6359074023</v>
      </c>
      <c r="K1218" s="40">
        <f t="shared" si="148"/>
        <v>8869115.9756952059</v>
      </c>
      <c r="L1218" s="29">
        <f>LN(Data[[#This Row],[MA'[n*ln(n)']
30d]])</f>
        <v>15.998085684797527</v>
      </c>
      <c r="M1218" s="43">
        <f t="shared" si="149"/>
        <v>16.015258745509943</v>
      </c>
      <c r="N1218" s="40">
        <f>Data[[#This Row],[DAA 
(n)]]^1.5</f>
        <v>623081832.18664479</v>
      </c>
      <c r="O1218" s="40">
        <f t="shared" si="150"/>
        <v>540306156.56927323</v>
      </c>
      <c r="P1218" s="43">
        <f>LN(Data[[#This Row],[MA'[n^1.5']]])</f>
        <v>20.107646493473183</v>
      </c>
      <c r="Q1218" s="43">
        <f t="shared" si="151"/>
        <v>20.131180733438775</v>
      </c>
      <c r="R1218" s="30">
        <f>$O$1+$O$2*Data[[#This Row],[MA'[ln(n^2)']]]</f>
        <v>26.792492304701245</v>
      </c>
      <c r="S1218" s="30">
        <f>$Q$1+$Q$2*Data[[#This Row],[MA'[ln(n*ln(n))']]]</f>
        <v>22.945176930091403</v>
      </c>
      <c r="T1218" s="31">
        <f>$O$3*Data[[#This Row],[Metcalfe
(n^2)]]</f>
        <v>276734599473.28003</v>
      </c>
      <c r="U1218" s="31">
        <f t="shared" si="152"/>
        <v>230115788384.38669</v>
      </c>
      <c r="V1218" s="30">
        <f>LN(Data[[#This Row],[MA'[NVA']
30d]]/Data[[#This Row],[MA'[NVMetcalfe calc']]])</f>
        <v>-1.6228650792946819</v>
      </c>
      <c r="W1218" s="30">
        <f>$Q$3+Data[[#This Row],[NVM
(scaled)]]/((Data[[#This Row],[Upper Bound]]-Data[[#This Row],[Lower Bound]])/2)</f>
        <v>-0.25363506563807892</v>
      </c>
      <c r="X1218" s="30">
        <f>(Data[[#This Row],[Upper Bound]]+Data[[#This Row],[Lower Bound]])/2</f>
        <v>24.868834617396324</v>
      </c>
      <c r="Y1218" s="29">
        <f>LN(Data[[#This Row],[NVActual]]/Data[[#This Row],[MA'[n^2']
30d]])</f>
        <v>-1.993718691562911</v>
      </c>
      <c r="Z1218" s="29">
        <f>LN(Data[[#This Row],[NVActual]]/Data[[#This Row],[MA'[n*ln(n)']
30d]])</f>
        <v>8.8239705379967948</v>
      </c>
      <c r="AA1218" s="29">
        <f>LN(Data[[#This Row],[NVActual]]/Data[[#This Row],[MA'[n^1.5']]])</f>
        <v>4.7144097293211393</v>
      </c>
      <c r="AB1218" s="29">
        <f>LN(Data[[#This Row],[NVActual]]/Data[[#This Row],[Metcalfe
(n^2)]])</f>
        <v>-2.1781950038060773</v>
      </c>
      <c r="AC1218" s="26">
        <f>1+Data[[#This Row],[MA'[NVMetcalfe calc']]]/((Data[[#This Row],[NVM_norm
(scaled)]]-Data[[#This Row],[NV_fund.]])/2)</f>
        <v>-18319519639.203804</v>
      </c>
    </row>
    <row r="1219" spans="1:29" x14ac:dyDescent="0.2">
      <c r="A1219" s="23">
        <v>42957</v>
      </c>
      <c r="B1219" s="24">
        <v>56512408660.352699</v>
      </c>
      <c r="C1219" s="24">
        <f t="shared" si="145"/>
        <v>44701132819.421333</v>
      </c>
      <c r="D1219" s="25">
        <f>LN(Data[[#This Row],[NVActual]])</f>
        <v>24.757726073292485</v>
      </c>
      <c r="E1219" s="26">
        <v>730801</v>
      </c>
      <c r="F1219" s="40">
        <f>Data[[#This Row],[DAA 
(n)]]^2</f>
        <v>534070101601</v>
      </c>
      <c r="G1219" s="41">
        <f t="shared" si="146"/>
        <v>443384891021.66669</v>
      </c>
      <c r="H1219" s="28">
        <f>LN(Data[[#This Row],[Metcalfe
(n^2)]])</f>
        <v>27.003792943696979</v>
      </c>
      <c r="I1219" s="42">
        <f t="shared" si="147"/>
        <v>26.794060536971735</v>
      </c>
      <c r="J1219" s="40">
        <f>Data[[#This Row],[DAA 
(n)]]*LN(Data[[#This Row],[DAA 
(n)]])</f>
        <v>9867199.4435233474</v>
      </c>
      <c r="K1219" s="40">
        <f t="shared" si="148"/>
        <v>8877515.4827863481</v>
      </c>
      <c r="L1219" s="29">
        <f>LN(Data[[#This Row],[MA'[n*ln(n)']
30d]])</f>
        <v>15.999032287845885</v>
      </c>
      <c r="M1219" s="43">
        <f t="shared" si="149"/>
        <v>16.016908884053755</v>
      </c>
      <c r="N1219" s="40">
        <f>Data[[#This Row],[DAA 
(n)]]^1.5</f>
        <v>624739117.00814128</v>
      </c>
      <c r="O1219" s="40">
        <f t="shared" si="150"/>
        <v>541052092.2082504</v>
      </c>
      <c r="P1219" s="43">
        <f>LN(Data[[#This Row],[MA'[n^1.5']]])</f>
        <v>20.109026120915125</v>
      </c>
      <c r="Q1219" s="43">
        <f t="shared" si="151"/>
        <v>20.133458699979382</v>
      </c>
      <c r="R1219" s="30">
        <f>$O$1+$O$2*Data[[#This Row],[MA'[ln(n^2)']]]</f>
        <v>26.794060536971735</v>
      </c>
      <c r="S1219" s="30">
        <f>$Q$1+$Q$2*Data[[#This Row],[MA'[ln(n*ln(n))']]]</f>
        <v>22.947899658688694</v>
      </c>
      <c r="T1219" s="31">
        <f>$O$3*Data[[#This Row],[Metcalfe
(n^2)]]</f>
        <v>277716452832.52002</v>
      </c>
      <c r="U1219" s="31">
        <f t="shared" si="152"/>
        <v>230560143331.26663</v>
      </c>
      <c r="V1219" s="30">
        <f>LN(Data[[#This Row],[MA'[NVA']
30d]]/Data[[#This Row],[MA'[NVMetcalfe calc']]])</f>
        <v>-1.640512909902055</v>
      </c>
      <c r="W1219" s="30">
        <f>$Q$3+Data[[#This Row],[NVM
(scaled)]]/((Data[[#This Row],[Upper Bound]]-Data[[#This Row],[Lower Bound]])/2)</f>
        <v>-0.26306515344433246</v>
      </c>
      <c r="X1219" s="30">
        <f>(Data[[#This Row],[Upper Bound]]+Data[[#This Row],[Lower Bound]])/2</f>
        <v>24.870980097830213</v>
      </c>
      <c r="Y1219" s="32">
        <f>LN(Data[[#This Row],[NVActual]]/Data[[#This Row],[MA'[n^2']
30d]])</f>
        <v>-2.0599779849774076</v>
      </c>
      <c r="Z1219" s="32">
        <f>LN(Data[[#This Row],[NVActual]]/Data[[#This Row],[MA'[n*ln(n)']
30d]])</f>
        <v>8.7586937854466012</v>
      </c>
      <c r="AA1219" s="32">
        <f>LN(Data[[#This Row],[NVActual]]/Data[[#This Row],[MA'[n^1.5']]])</f>
        <v>4.6486999523773589</v>
      </c>
      <c r="AB1219" s="32">
        <f>LN(Data[[#This Row],[NVActual]]/Data[[#This Row],[Metcalfe
(n^2)]])</f>
        <v>-2.2460668704044942</v>
      </c>
      <c r="AC1219" s="34">
        <f>1+Data[[#This Row],[MA'[NVMetcalfe calc']]]/((Data[[#This Row],[NVM_norm
(scaled)]]-Data[[#This Row],[NV_fund.]])/2)</f>
        <v>-18346441331.962502</v>
      </c>
    </row>
    <row r="1220" spans="1:29" x14ac:dyDescent="0.2">
      <c r="A1220" s="23">
        <v>42956</v>
      </c>
      <c r="B1220" s="24">
        <v>55148731058.051102</v>
      </c>
      <c r="C1220" s="24">
        <f t="shared" si="145"/>
        <v>44085517723.789528</v>
      </c>
      <c r="D1220" s="25">
        <f>LN(Data[[#This Row],[NVActual]])</f>
        <v>24.733299573461014</v>
      </c>
      <c r="E1220" s="26">
        <v>711839</v>
      </c>
      <c r="F1220" s="40">
        <f>Data[[#This Row],[DAA 
(n)]]^2</f>
        <v>506714761921</v>
      </c>
      <c r="G1220" s="41">
        <f t="shared" si="146"/>
        <v>445538701635.26666</v>
      </c>
      <c r="H1220" s="28">
        <f>LN(Data[[#This Row],[Metcalfe
(n^2)]])</f>
        <v>26.951214082457625</v>
      </c>
      <c r="I1220" s="42">
        <f t="shared" si="147"/>
        <v>26.79786745389864</v>
      </c>
      <c r="J1220" s="40">
        <f>Data[[#This Row],[DAA 
(n)]]*LN(Data[[#This Row],[DAA 
(n)]])</f>
        <v>9592462.6406212766</v>
      </c>
      <c r="K1220" s="40">
        <f t="shared" si="148"/>
        <v>8898316.6929247361</v>
      </c>
      <c r="L1220" s="29">
        <f>LN(Data[[#This Row],[MA'[n*ln(n)']
30d]])</f>
        <v>16.001372681187537</v>
      </c>
      <c r="M1220" s="43">
        <f t="shared" si="149"/>
        <v>16.018491854361265</v>
      </c>
      <c r="N1220" s="40">
        <f>Data[[#This Row],[DAA 
(n)]]^1.5</f>
        <v>600582491.76202512</v>
      </c>
      <c r="O1220" s="40">
        <f t="shared" si="150"/>
        <v>542914462.36577666</v>
      </c>
      <c r="P1220" s="43">
        <f>LN(Data[[#This Row],[MA'[n^1.5']]])</f>
        <v>20.112462337617892</v>
      </c>
      <c r="Q1220" s="43">
        <f t="shared" si="151"/>
        <v>20.135639765811394</v>
      </c>
      <c r="R1220" s="30">
        <f>$O$1+$O$2*Data[[#This Row],[MA'[ln(n^2)']]]</f>
        <v>26.79786745389864</v>
      </c>
      <c r="S1220" s="30">
        <f>$Q$1+$Q$2*Data[[#This Row],[MA'[ln(n*ln(n))']]]</f>
        <v>22.950511559696086</v>
      </c>
      <c r="T1220" s="31">
        <f>$O$3*Data[[#This Row],[Metcalfe
(n^2)]]</f>
        <v>263491676198.92001</v>
      </c>
      <c r="U1220" s="31">
        <f t="shared" si="152"/>
        <v>231680124850.33865</v>
      </c>
      <c r="V1220" s="30">
        <f>LN(Data[[#This Row],[MA'[NVA']
30d]]/Data[[#This Row],[MA'[NVMetcalfe calc']]])</f>
        <v>-1.659226315855536</v>
      </c>
      <c r="W1220" s="30">
        <f>$Q$3+Data[[#This Row],[NVM
(scaled)]]/((Data[[#This Row],[Upper Bound]]-Data[[#This Row],[Lower Bound]])/2)</f>
        <v>-0.27252811618273531</v>
      </c>
      <c r="X1220" s="30">
        <f>(Data[[#This Row],[Upper Bound]]+Data[[#This Row],[Lower Bound]])/2</f>
        <v>24.874189506797364</v>
      </c>
      <c r="Y1220" s="29">
        <f>LN(Data[[#This Row],[NVActual]]/Data[[#This Row],[MA'[n^2']
30d]])</f>
        <v>-2.0892503789805756</v>
      </c>
      <c r="Z1220" s="29">
        <f>LN(Data[[#This Row],[NVActual]]/Data[[#This Row],[MA'[n*ln(n)']
30d]])</f>
        <v>8.7319268922734796</v>
      </c>
      <c r="AA1220" s="29">
        <f>LN(Data[[#This Row],[NVActual]]/Data[[#This Row],[MA'[n^1.5']]])</f>
        <v>4.6208372358431227</v>
      </c>
      <c r="AB1220" s="29">
        <f>LN(Data[[#This Row],[NVActual]]/Data[[#This Row],[Metcalfe
(n^2)]])</f>
        <v>-2.2179145089966088</v>
      </c>
      <c r="AC1220" s="26">
        <f>1+Data[[#This Row],[MA'[NVMetcalfe calc']]]/((Data[[#This Row],[NVM_norm
(scaled)]]-Data[[#This Row],[NV_fund.]])/2)</f>
        <v>-18426271636.028278</v>
      </c>
    </row>
    <row r="1221" spans="1:29" x14ac:dyDescent="0.2">
      <c r="A1221" s="23">
        <v>42955</v>
      </c>
      <c r="B1221" s="24">
        <v>56475623747.5336</v>
      </c>
      <c r="C1221" s="24">
        <f t="shared" si="145"/>
        <v>43514607732.788887</v>
      </c>
      <c r="D1221" s="25">
        <f>LN(Data[[#This Row],[NVActual]])</f>
        <v>24.757074943905863</v>
      </c>
      <c r="E1221" s="26">
        <v>786340</v>
      </c>
      <c r="F1221" s="40">
        <f>Data[[#This Row],[DAA 
(n)]]^2</f>
        <v>618330595600</v>
      </c>
      <c r="G1221" s="41">
        <f t="shared" si="146"/>
        <v>448827506895.26666</v>
      </c>
      <c r="H1221" s="28">
        <f>LN(Data[[#This Row],[Metcalfe
(n^2)]])</f>
        <v>27.150289095708956</v>
      </c>
      <c r="I1221" s="42">
        <f t="shared" si="147"/>
        <v>26.803797664900497</v>
      </c>
      <c r="J1221" s="40">
        <f>Data[[#This Row],[DAA 
(n)]]*LN(Data[[#This Row],[DAA 
(n)]])</f>
        <v>10674679.163759891</v>
      </c>
      <c r="K1221" s="40">
        <f t="shared" si="148"/>
        <v>8930369.7808587011</v>
      </c>
      <c r="L1221" s="29">
        <f>LN(Data[[#This Row],[MA'[n*ln(n)']
30d]])</f>
        <v>16.004968360826123</v>
      </c>
      <c r="M1221" s="43">
        <f t="shared" si="149"/>
        <v>16.019817042689866</v>
      </c>
      <c r="N1221" s="40">
        <f>Data[[#This Row],[DAA 
(n)]]^1.5</f>
        <v>697293396.31471014</v>
      </c>
      <c r="O1221" s="40">
        <f t="shared" si="150"/>
        <v>545772053.53970182</v>
      </c>
      <c r="P1221" s="43">
        <f>LN(Data[[#This Row],[MA'[n^1.5']]])</f>
        <v>20.117711962178802</v>
      </c>
      <c r="Q1221" s="43">
        <f t="shared" si="151"/>
        <v>20.137451213954932</v>
      </c>
      <c r="R1221" s="30">
        <f>$O$1+$O$2*Data[[#This Row],[MA'[ln(n^2)']]]</f>
        <v>26.803797664900497</v>
      </c>
      <c r="S1221" s="30">
        <f>$Q$1+$Q$2*Data[[#This Row],[MA'[ln(n*ln(n))']]]</f>
        <v>22.952698120438278</v>
      </c>
      <c r="T1221" s="31">
        <f>$O$3*Data[[#This Row],[Metcalfe
(n^2)]]</f>
        <v>321531909712</v>
      </c>
      <c r="U1221" s="31">
        <f t="shared" si="152"/>
        <v>233390303585.53864</v>
      </c>
      <c r="V1221" s="30">
        <f>LN(Data[[#This Row],[MA'[NVA']
30d]]/Data[[#This Row],[MA'[NVMetcalfe calc']]])</f>
        <v>-1.6796154831249968</v>
      </c>
      <c r="W1221" s="30">
        <f>$Q$3+Data[[#This Row],[NVM
(scaled)]]/((Data[[#This Row],[Upper Bound]]-Data[[#This Row],[Lower Bound]])/2)</f>
        <v>-0.28227840450929931</v>
      </c>
      <c r="X1221" s="30">
        <f>(Data[[#This Row],[Upper Bound]]+Data[[#This Row],[Lower Bound]])/2</f>
        <v>24.878247892669386</v>
      </c>
      <c r="Y1221" s="32">
        <f>LN(Data[[#This Row],[NVActual]]/Data[[#This Row],[MA'[n^2']
30d]])</f>
        <v>-2.0728295352444763</v>
      </c>
      <c r="Z1221" s="32">
        <f>LN(Data[[#This Row],[NVActual]]/Data[[#This Row],[MA'[n*ln(n)']
30d]])</f>
        <v>8.7521065830797404</v>
      </c>
      <c r="AA1221" s="32">
        <f>LN(Data[[#This Row],[NVActual]]/Data[[#This Row],[MA'[n^1.5']]])</f>
        <v>4.6393629817270616</v>
      </c>
      <c r="AB1221" s="32">
        <f>LN(Data[[#This Row],[NVActual]]/Data[[#This Row],[Metcalfe
(n^2)]])</f>
        <v>-2.3932141518030945</v>
      </c>
      <c r="AC1221" s="34">
        <f>1+Data[[#This Row],[MA'[NVMetcalfe calc']]]/((Data[[#This Row],[NVM_norm
(scaled)]]-Data[[#This Row],[NV_fund.]])/2)</f>
        <v>-18552100287.276505</v>
      </c>
    </row>
    <row r="1222" spans="1:29" x14ac:dyDescent="0.2">
      <c r="A1222" s="23">
        <v>42954</v>
      </c>
      <c r="B1222" s="24">
        <v>55963572517.894096</v>
      </c>
      <c r="C1222" s="24">
        <f t="shared" si="145"/>
        <v>42999378202.877586</v>
      </c>
      <c r="D1222" s="25">
        <f>LN(Data[[#This Row],[NVActual]])</f>
        <v>24.747966825268765</v>
      </c>
      <c r="E1222" s="26">
        <v>692078</v>
      </c>
      <c r="F1222" s="40">
        <f>Data[[#This Row],[DAA 
(n)]]^2</f>
        <v>478971958084</v>
      </c>
      <c r="G1222" s="41">
        <f t="shared" si="146"/>
        <v>438215006146.06665</v>
      </c>
      <c r="H1222" s="28">
        <f>LN(Data[[#This Row],[Metcalfe
(n^2)]])</f>
        <v>26.894907890021511</v>
      </c>
      <c r="I1222" s="42">
        <f t="shared" si="147"/>
        <v>26.779684702078512</v>
      </c>
      <c r="J1222" s="40">
        <f>Data[[#This Row],[DAA 
(n)]]*LN(Data[[#This Row],[DAA 
(n)]])</f>
        <v>9306687.0313551538</v>
      </c>
      <c r="K1222" s="40">
        <f t="shared" si="148"/>
        <v>8815772.7680898402</v>
      </c>
      <c r="L1222" s="29">
        <f>LN(Data[[#This Row],[MA'[n*ln(n)']
30d]])</f>
        <v>15.992053035098216</v>
      </c>
      <c r="M1222" s="43">
        <f t="shared" si="149"/>
        <v>16.02087924293102</v>
      </c>
      <c r="N1222" s="40">
        <f>Data[[#This Row],[DAA 
(n)]]^1.5</f>
        <v>575748169.60790932</v>
      </c>
      <c r="O1222" s="40">
        <f t="shared" si="150"/>
        <v>536039441.10945642</v>
      </c>
      <c r="P1222" s="43">
        <f>LN(Data[[#This Row],[MA'[n^1.5']]])</f>
        <v>20.099718300487329</v>
      </c>
      <c r="Q1222" s="43">
        <f t="shared" si="151"/>
        <v>20.138882321235446</v>
      </c>
      <c r="R1222" s="30">
        <f>$O$1+$O$2*Data[[#This Row],[MA'[ln(n^2)']]]</f>
        <v>26.779684702078512</v>
      </c>
      <c r="S1222" s="30">
        <f>$Q$1+$Q$2*Data[[#This Row],[MA'[ln(n*ln(n))']]]</f>
        <v>22.95445075083618</v>
      </c>
      <c r="T1222" s="31">
        <f>$O$3*Data[[#This Row],[Metcalfe
(n^2)]]</f>
        <v>249065418203.68002</v>
      </c>
      <c r="U1222" s="31">
        <f t="shared" si="152"/>
        <v>227871803195.95465</v>
      </c>
      <c r="V1222" s="30">
        <f>LN(Data[[#This Row],[MA'[NVA']
30d]]/Data[[#This Row],[MA'[NVMetcalfe calc']]])</f>
        <v>-1.6675975489480275</v>
      </c>
      <c r="W1222" s="30">
        <f>$Q$3+Data[[#This Row],[NVM
(scaled)]]/((Data[[#This Row],[Upper Bound]]-Data[[#This Row],[Lower Bound]])/2)</f>
        <v>-0.28189310259386213</v>
      </c>
      <c r="X1222" s="30">
        <f>(Data[[#This Row],[Upper Bound]]+Data[[#This Row],[Lower Bound]])/2</f>
        <v>24.867067726457346</v>
      </c>
      <c r="Y1222" s="29">
        <f>LN(Data[[#This Row],[NVActual]]/Data[[#This Row],[MA'[n^2']
30d]])</f>
        <v>-2.058008683223151</v>
      </c>
      <c r="Z1222" s="29">
        <f>LN(Data[[#This Row],[NVActual]]/Data[[#This Row],[MA'[n*ln(n)']
30d]])</f>
        <v>8.7559137901705508</v>
      </c>
      <c r="AA1222" s="29">
        <f>LN(Data[[#This Row],[NVActual]]/Data[[#This Row],[MA'[n^1.5']]])</f>
        <v>4.6482485247814376</v>
      </c>
      <c r="AB1222" s="29">
        <f>LN(Data[[#This Row],[NVActual]]/Data[[#This Row],[Metcalfe
(n^2)]])</f>
        <v>-2.1469410647527445</v>
      </c>
      <c r="AC1222" s="26">
        <f>1+Data[[#This Row],[MA'[NVMetcalfe calc']]]/((Data[[#This Row],[NVM_norm
(scaled)]]-Data[[#This Row],[NV_fund.]])/2)</f>
        <v>-18121766917.713001</v>
      </c>
    </row>
    <row r="1223" spans="1:29" x14ac:dyDescent="0.2">
      <c r="A1223" s="23">
        <v>42953</v>
      </c>
      <c r="B1223" s="24">
        <v>53306387147.337402</v>
      </c>
      <c r="C1223" s="24">
        <f t="shared" si="145"/>
        <v>42531123047.242569</v>
      </c>
      <c r="D1223" s="25">
        <f>LN(Data[[#This Row],[NVActual]])</f>
        <v>24.69932199484747</v>
      </c>
      <c r="E1223" s="26">
        <v>547079</v>
      </c>
      <c r="F1223" s="40">
        <f>Data[[#This Row],[DAA 
(n)]]^2</f>
        <v>299295432241</v>
      </c>
      <c r="G1223" s="41">
        <f t="shared" si="146"/>
        <v>435492171351.56665</v>
      </c>
      <c r="H1223" s="28">
        <f>LN(Data[[#This Row],[Metcalfe
(n^2)]])</f>
        <v>26.424696990215168</v>
      </c>
      <c r="I1223" s="42">
        <f t="shared" si="147"/>
        <v>26.77345192449528</v>
      </c>
      <c r="J1223" s="40">
        <f>Data[[#This Row],[DAA 
(n)]]*LN(Data[[#This Row],[DAA 
(n)]])</f>
        <v>7228198.4023549622</v>
      </c>
      <c r="K1223" s="40">
        <f t="shared" si="148"/>
        <v>8786119.7304985169</v>
      </c>
      <c r="L1223" s="29">
        <f>LN(Data[[#This Row],[MA'[n*ln(n)']
30d]])</f>
        <v>15.98868373084346</v>
      </c>
      <c r="M1223" s="43">
        <f t="shared" si="149"/>
        <v>16.022742025888601</v>
      </c>
      <c r="N1223" s="40">
        <f>Data[[#This Row],[DAA 
(n)]]^1.5</f>
        <v>404645827.57638031</v>
      </c>
      <c r="O1223" s="40">
        <f t="shared" si="150"/>
        <v>533528253.88451552</v>
      </c>
      <c r="P1223" s="43">
        <f>LN(Data[[#This Row],[MA'[n^1.5']]])</f>
        <v>20.095022586787405</v>
      </c>
      <c r="Q1223" s="43">
        <f t="shared" si="151"/>
        <v>20.141416936400965</v>
      </c>
      <c r="R1223" s="30">
        <f>$O$1+$O$2*Data[[#This Row],[MA'[ln(n^2)']]]</f>
        <v>26.77345192449528</v>
      </c>
      <c r="S1223" s="30">
        <f>$Q$1+$Q$2*Data[[#This Row],[MA'[ln(n*ln(n))']]]</f>
        <v>22.957524342716191</v>
      </c>
      <c r="T1223" s="31">
        <f>$O$3*Data[[#This Row],[Metcalfe
(n^2)]]</f>
        <v>155633624765.32001</v>
      </c>
      <c r="U1223" s="31">
        <f t="shared" si="152"/>
        <v>226455929102.81473</v>
      </c>
      <c r="V1223" s="30">
        <f>LN(Data[[#This Row],[MA'[NVA']
30d]]/Data[[#This Row],[MA'[NVMetcalfe calc']]])</f>
        <v>-1.6723142375753222</v>
      </c>
      <c r="W1223" s="30">
        <f>$Q$3+Data[[#This Row],[NVM
(scaled)]]/((Data[[#This Row],[Upper Bound]]-Data[[#This Row],[Lower Bound]])/2)</f>
        <v>-0.28649160092060444</v>
      </c>
      <c r="X1223" s="30">
        <f>(Data[[#This Row],[Upper Bound]]+Data[[#This Row],[Lower Bound]])/2</f>
        <v>24.865488133605737</v>
      </c>
      <c r="Y1223" s="32">
        <f>LN(Data[[#This Row],[NVActual]]/Data[[#This Row],[MA'[n^2']
30d]])</f>
        <v>-2.100420661999308</v>
      </c>
      <c r="Z1223" s="32">
        <f>LN(Data[[#This Row],[NVActual]]/Data[[#This Row],[MA'[n*ln(n)']
30d]])</f>
        <v>8.7106382640040092</v>
      </c>
      <c r="AA1223" s="32">
        <f>LN(Data[[#This Row],[NVActual]]/Data[[#This Row],[MA'[n^1.5']]])</f>
        <v>4.6042994080600641</v>
      </c>
      <c r="AB1223" s="32">
        <f>LN(Data[[#This Row],[NVActual]]/Data[[#This Row],[Metcalfe
(n^2)]])</f>
        <v>-1.7253749953676989</v>
      </c>
      <c r="AC1223" s="34">
        <f>1+Data[[#This Row],[MA'[NVMetcalfe calc']]]/((Data[[#This Row],[NVM_norm
(scaled)]]-Data[[#This Row],[NV_fund.]])/2)</f>
        <v>-18007006325.580067</v>
      </c>
    </row>
    <row r="1224" spans="1:29" x14ac:dyDescent="0.2">
      <c r="A1224" s="23">
        <v>42952</v>
      </c>
      <c r="B1224" s="24">
        <v>53488293120.600998</v>
      </c>
      <c r="C1224" s="24">
        <f t="shared" si="145"/>
        <v>42117494640.533356</v>
      </c>
      <c r="D1224" s="25">
        <f>LN(Data[[#This Row],[NVActual]])</f>
        <v>24.702728646728062</v>
      </c>
      <c r="E1224" s="26">
        <v>642015</v>
      </c>
      <c r="F1224" s="40">
        <f>Data[[#This Row],[DAA 
(n)]]^2</f>
        <v>412183260225</v>
      </c>
      <c r="G1224" s="41">
        <f t="shared" si="146"/>
        <v>443440686584.36664</v>
      </c>
      <c r="H1224" s="28">
        <f>LN(Data[[#This Row],[Metcalfe
(n^2)]])</f>
        <v>26.744733893770267</v>
      </c>
      <c r="I1224" s="42">
        <f t="shared" si="147"/>
        <v>26.792984066777965</v>
      </c>
      <c r="J1224" s="40">
        <f>Data[[#This Row],[DAA 
(n)]]*LN(Data[[#This Row],[DAA 
(n)]])</f>
        <v>8585260.1654044595</v>
      </c>
      <c r="K1224" s="40">
        <f t="shared" si="148"/>
        <v>8875301.8347686939</v>
      </c>
      <c r="L1224" s="29">
        <f>LN(Data[[#This Row],[MA'[n*ln(n)']
30d]])</f>
        <v>15.998782902298844</v>
      </c>
      <c r="M1224" s="43">
        <f t="shared" si="149"/>
        <v>16.02504861090387</v>
      </c>
      <c r="N1224" s="40">
        <f>Data[[#This Row],[DAA 
(n)]]^1.5</f>
        <v>514419902.23294413</v>
      </c>
      <c r="O1224" s="40">
        <f t="shared" si="150"/>
        <v>540972246.26011682</v>
      </c>
      <c r="P1224" s="43">
        <f>LN(Data[[#This Row],[MA'[n^1.5']]])</f>
        <v>20.108878534681732</v>
      </c>
      <c r="Q1224" s="43">
        <f t="shared" si="151"/>
        <v>20.144578152647505</v>
      </c>
      <c r="R1224" s="30">
        <f>$O$1+$O$2*Data[[#This Row],[MA'[ln(n^2)']]]</f>
        <v>26.792984066777965</v>
      </c>
      <c r="S1224" s="30">
        <f>$Q$1+$Q$2*Data[[#This Row],[MA'[ln(n*ln(n))']]]</f>
        <v>22.961330207991384</v>
      </c>
      <c r="T1224" s="31">
        <f>$O$3*Data[[#This Row],[Metcalfe
(n^2)]]</f>
        <v>214335295317</v>
      </c>
      <c r="U1224" s="31">
        <f t="shared" si="152"/>
        <v>230589157023.87067</v>
      </c>
      <c r="V1224" s="30">
        <f>LN(Data[[#This Row],[MA'[NVA']
30d]]/Data[[#This Row],[MA'[NVMetcalfe calc']]])</f>
        <v>-1.7001743819898381</v>
      </c>
      <c r="W1224" s="30">
        <f>$Q$3+Data[[#This Row],[NVM
(scaled)]]/((Data[[#This Row],[Upper Bound]]-Data[[#This Row],[Lower Bound]])/2)</f>
        <v>-0.29743631061092468</v>
      </c>
      <c r="X1224" s="30">
        <f>(Data[[#This Row],[Upper Bound]]+Data[[#This Row],[Lower Bound]])/2</f>
        <v>24.877157137384675</v>
      </c>
      <c r="Y1224" s="29">
        <f>LN(Data[[#This Row],[NVActual]]/Data[[#This Row],[MA'[n^2']
30d]])</f>
        <v>-2.1151012436427146</v>
      </c>
      <c r="Z1224" s="29">
        <f>LN(Data[[#This Row],[NVActual]]/Data[[#This Row],[MA'[n*ln(n)']
30d]])</f>
        <v>8.7039457444292179</v>
      </c>
      <c r="AA1224" s="29">
        <f>LN(Data[[#This Row],[NVActual]]/Data[[#This Row],[MA'[n^1.5']]])</f>
        <v>4.5938501120463311</v>
      </c>
      <c r="AB1224" s="29">
        <f>LN(Data[[#This Row],[NVActual]]/Data[[#This Row],[Metcalfe
(n^2)]])</f>
        <v>-2.0420052470422063</v>
      </c>
      <c r="AC1224" s="26">
        <f>1+Data[[#This Row],[MA'[NVMetcalfe calc']]]/((Data[[#This Row],[NVM_norm
(scaled)]]-Data[[#This Row],[NV_fund.]])/2)</f>
        <v>-18319196096.463112</v>
      </c>
    </row>
    <row r="1225" spans="1:29" x14ac:dyDescent="0.2">
      <c r="A1225" s="23">
        <v>42951</v>
      </c>
      <c r="B1225" s="24">
        <v>47135208710.294601</v>
      </c>
      <c r="C1225" s="24">
        <f t="shared" si="145"/>
        <v>41759737436.895279</v>
      </c>
      <c r="D1225" s="25">
        <f>LN(Data[[#This Row],[NVActual]])</f>
        <v>24.576286089710777</v>
      </c>
      <c r="E1225" s="26">
        <v>668144</v>
      </c>
      <c r="F1225" s="40">
        <f>Data[[#This Row],[DAA 
(n)]]^2</f>
        <v>446416404736</v>
      </c>
      <c r="G1225" s="41">
        <f t="shared" si="146"/>
        <v>443259214347.56665</v>
      </c>
      <c r="H1225" s="28">
        <f>LN(Data[[#This Row],[Metcalfe
(n^2)]])</f>
        <v>26.824517996298859</v>
      </c>
      <c r="I1225" s="42">
        <f t="shared" si="147"/>
        <v>26.792540862585174</v>
      </c>
      <c r="J1225" s="40">
        <f>Data[[#This Row],[DAA 
(n)]]*LN(Data[[#This Row],[DAA 
(n)]])</f>
        <v>8961320.3760595527</v>
      </c>
      <c r="K1225" s="40">
        <f t="shared" si="148"/>
        <v>8873264.3039610293</v>
      </c>
      <c r="L1225" s="29">
        <f>LN(Data[[#This Row],[MA'[n*ln(n)']
30d]])</f>
        <v>15.998553302814503</v>
      </c>
      <c r="M1225" s="43">
        <f t="shared" si="149"/>
        <v>16.027265471418456</v>
      </c>
      <c r="N1225" s="40">
        <f>Data[[#This Row],[DAA 
(n)]]^1.5</f>
        <v>546141412.38870609</v>
      </c>
      <c r="O1225" s="40">
        <f t="shared" si="150"/>
        <v>540802101.22809982</v>
      </c>
      <c r="P1225" s="43">
        <f>LN(Data[[#This Row],[MA'[n^1.5']]])</f>
        <v>20.108563968092469</v>
      </c>
      <c r="Q1225" s="43">
        <f t="shared" si="151"/>
        <v>20.147642185954503</v>
      </c>
      <c r="R1225" s="30">
        <f>$O$1+$O$2*Data[[#This Row],[MA'[ln(n^2)']]]</f>
        <v>26.792540862585174</v>
      </c>
      <c r="S1225" s="30">
        <f>$Q$1+$Q$2*Data[[#This Row],[MA'[ln(n*ln(n))']]]</f>
        <v>22.964988027840452</v>
      </c>
      <c r="T1225" s="31">
        <f>$O$3*Data[[#This Row],[Metcalfe
(n^2)]]</f>
        <v>232136530462.72</v>
      </c>
      <c r="U1225" s="31">
        <f t="shared" si="152"/>
        <v>230494791460.73468</v>
      </c>
      <c r="V1225" s="30">
        <f>LN(Data[[#This Row],[MA'[NVA']
30d]]/Data[[#This Row],[MA'[NVMetcalfe calc']]])</f>
        <v>-1.7082956093578126</v>
      </c>
      <c r="W1225" s="30">
        <f>$Q$3+Data[[#This Row],[NVM
(scaled)]]/((Data[[#This Row],[Upper Bound]]-Data[[#This Row],[Lower Bound]])/2)</f>
        <v>-0.30263071372951911</v>
      </c>
      <c r="X1225" s="30">
        <f>(Data[[#This Row],[Upper Bound]]+Data[[#This Row],[Lower Bound]])/2</f>
        <v>24.878764445212813</v>
      </c>
      <c r="Y1225" s="32">
        <f>LN(Data[[#This Row],[NVActual]]/Data[[#This Row],[MA'[n^2']
30d]])</f>
        <v>-2.2411344801240598</v>
      </c>
      <c r="Z1225" s="32">
        <f>LN(Data[[#This Row],[NVActual]]/Data[[#This Row],[MA'[n*ln(n)']
30d]])</f>
        <v>8.5777327868962736</v>
      </c>
      <c r="AA1225" s="32">
        <f>LN(Data[[#This Row],[NVActual]]/Data[[#This Row],[MA'[n^1.5']]])</f>
        <v>4.4677221216183067</v>
      </c>
      <c r="AB1225" s="32">
        <f>LN(Data[[#This Row],[NVActual]]/Data[[#This Row],[Metcalfe
(n^2)]])</f>
        <v>-2.2482319065880829</v>
      </c>
      <c r="AC1225" s="34">
        <f>1+Data[[#This Row],[MA'[NVMetcalfe calc']]]/((Data[[#This Row],[NVM_norm
(scaled)]]-Data[[#This Row],[NV_fund.]])/2)</f>
        <v>-18306753060.605656</v>
      </c>
    </row>
    <row r="1226" spans="1:29" x14ac:dyDescent="0.2">
      <c r="A1226" s="23">
        <v>42950</v>
      </c>
      <c r="B1226" s="24">
        <v>45985738580.726402</v>
      </c>
      <c r="C1226" s="24">
        <f t="shared" si="145"/>
        <v>41614043249.547577</v>
      </c>
      <c r="D1226" s="25">
        <f>LN(Data[[#This Row],[NVActual]])</f>
        <v>24.55159715451223</v>
      </c>
      <c r="E1226" s="26">
        <v>592805</v>
      </c>
      <c r="F1226" s="40">
        <f>Data[[#This Row],[DAA 
(n)]]^2</f>
        <v>351417768025</v>
      </c>
      <c r="G1226" s="41">
        <f t="shared" si="146"/>
        <v>442444889390.53333</v>
      </c>
      <c r="H1226" s="28">
        <f>LN(Data[[#This Row],[Metcalfe
(n^2)]])</f>
        <v>26.585241574952704</v>
      </c>
      <c r="I1226" s="42">
        <f t="shared" si="147"/>
        <v>26.790664913698166</v>
      </c>
      <c r="J1226" s="40">
        <f>Data[[#This Row],[DAA 
(n)]]*LN(Data[[#This Row],[DAA 
(n)]])</f>
        <v>7879932.0659199189</v>
      </c>
      <c r="K1226" s="40">
        <f t="shared" si="148"/>
        <v>8864366.6620870996</v>
      </c>
      <c r="L1226" s="29">
        <f>LN(Data[[#This Row],[MA'[n*ln(n)']
30d]])</f>
        <v>15.997550052421342</v>
      </c>
      <c r="M1226" s="43">
        <f t="shared" si="149"/>
        <v>16.029768418554241</v>
      </c>
      <c r="N1226" s="40">
        <f>Data[[#This Row],[DAA 
(n)]]^1.5</f>
        <v>456423279.3954097</v>
      </c>
      <c r="O1226" s="40">
        <f t="shared" si="150"/>
        <v>540049692.06338024</v>
      </c>
      <c r="P1226" s="43">
        <f>LN(Data[[#This Row],[MA'[n^1.5']]])</f>
        <v>20.107171715628393</v>
      </c>
      <c r="Q1226" s="43">
        <f t="shared" si="151"/>
        <v>20.151107192865723</v>
      </c>
      <c r="R1226" s="30">
        <f>$O$1+$O$2*Data[[#This Row],[MA'[ln(n^2)']]]</f>
        <v>26.790664913698166</v>
      </c>
      <c r="S1226" s="30">
        <f>$Q$1+$Q$2*Data[[#This Row],[MA'[ln(n*ln(n))']]]</f>
        <v>22.969117890614495</v>
      </c>
      <c r="T1226" s="31">
        <f>$O$3*Data[[#This Row],[Metcalfe
(n^2)]]</f>
        <v>182737239373</v>
      </c>
      <c r="U1226" s="31">
        <f t="shared" si="152"/>
        <v>230071342483.07733</v>
      </c>
      <c r="V1226" s="30">
        <f>LN(Data[[#This Row],[MA'[NVA']
30d]]/Data[[#This Row],[MA'[NVMetcalfe calc']]])</f>
        <v>-1.7099517571202256</v>
      </c>
      <c r="W1226" s="30">
        <f>$Q$3+Data[[#This Row],[NVM
(scaled)]]/((Data[[#This Row],[Upper Bound]]-Data[[#This Row],[Lower Bound]])/2)</f>
        <v>-0.30490028346710585</v>
      </c>
      <c r="X1226" s="30">
        <f>(Data[[#This Row],[Upper Bound]]+Data[[#This Row],[Lower Bound]])/2</f>
        <v>24.879891402156332</v>
      </c>
      <c r="Y1226" s="29">
        <f>LN(Data[[#This Row],[NVActual]]/Data[[#This Row],[MA'[n^2']
30d]])</f>
        <v>-2.26398459537574</v>
      </c>
      <c r="Z1226" s="29">
        <f>LN(Data[[#This Row],[NVActual]]/Data[[#This Row],[MA'[n*ln(n)']
30d]])</f>
        <v>8.5540471020908893</v>
      </c>
      <c r="AA1226" s="29">
        <f>LN(Data[[#This Row],[NVActual]]/Data[[#This Row],[MA'[n^1.5']]])</f>
        <v>4.4444254388838402</v>
      </c>
      <c r="AB1226" s="29">
        <f>LN(Data[[#This Row],[NVActual]]/Data[[#This Row],[Metcalfe
(n^2)]])</f>
        <v>-2.033644420440472</v>
      </c>
      <c r="AC1226" s="26">
        <f>1+Data[[#This Row],[MA'[NVMetcalfe calc']]]/((Data[[#This Row],[NVM_norm
(scaled)]]-Data[[#This Row],[NV_fund.]])/2)</f>
        <v>-18270656779.092564</v>
      </c>
    </row>
    <row r="1227" spans="1:29" x14ac:dyDescent="0.2">
      <c r="A1227" s="23">
        <v>42949</v>
      </c>
      <c r="B1227" s="24">
        <v>44333930273.448196</v>
      </c>
      <c r="C1227" s="24">
        <f t="shared" si="145"/>
        <v>41502175176.103531</v>
      </c>
      <c r="D1227" s="25">
        <f>LN(Data[[#This Row],[NVActual]])</f>
        <v>24.515016141224027</v>
      </c>
      <c r="E1227" s="26">
        <v>599118</v>
      </c>
      <c r="F1227" s="40">
        <f>Data[[#This Row],[DAA 
(n)]]^2</f>
        <v>358942377924</v>
      </c>
      <c r="G1227" s="41">
        <f t="shared" si="146"/>
        <v>447928693944.90002</v>
      </c>
      <c r="H1227" s="28">
        <f>LN(Data[[#This Row],[Metcalfe
(n^2)]])</f>
        <v>26.606427705376547</v>
      </c>
      <c r="I1227" s="42">
        <f t="shared" si="147"/>
        <v>26.803464882066358</v>
      </c>
      <c r="J1227" s="40">
        <f>Data[[#This Row],[DAA 
(n)]]*LN(Data[[#This Row],[DAA 
(n)]])</f>
        <v>7970194.876994893</v>
      </c>
      <c r="K1227" s="40">
        <f t="shared" si="148"/>
        <v>8924561.8271198478</v>
      </c>
      <c r="L1227" s="29">
        <f>LN(Data[[#This Row],[MA'[n*ln(n)']
30d]])</f>
        <v>16.004317789424199</v>
      </c>
      <c r="M1227" s="43">
        <f t="shared" si="149"/>
        <v>16.032501560177806</v>
      </c>
      <c r="N1227" s="40">
        <f>Data[[#This Row],[DAA 
(n)]]^1.5</f>
        <v>463733586.8546409</v>
      </c>
      <c r="O1227" s="40">
        <f t="shared" si="150"/>
        <v>545127497.73030758</v>
      </c>
      <c r="P1227" s="43">
        <f>LN(Data[[#This Row],[MA'[n^1.5']]])</f>
        <v>20.116530266057193</v>
      </c>
      <c r="Q1227" s="43">
        <f t="shared" si="151"/>
        <v>20.15489185629356</v>
      </c>
      <c r="R1227" s="30">
        <f>$O$1+$O$2*Data[[#This Row],[MA'[ln(n^2)']]]</f>
        <v>26.803464882066358</v>
      </c>
      <c r="S1227" s="30">
        <f>$Q$1+$Q$2*Data[[#This Row],[MA'[ln(n*ln(n))']]]</f>
        <v>22.973627574293378</v>
      </c>
      <c r="T1227" s="31">
        <f>$O$3*Data[[#This Row],[Metcalfe
(n^2)]]</f>
        <v>186650036520.48001</v>
      </c>
      <c r="U1227" s="31">
        <f t="shared" si="152"/>
        <v>232922920851.34802</v>
      </c>
      <c r="V1227" s="30">
        <f>LN(Data[[#This Row],[MA'[NVA']
30d]]/Data[[#This Row],[MA'[NVMetcalfe calc']]])</f>
        <v>-1.7249617472935119</v>
      </c>
      <c r="W1227" s="30">
        <f>$Q$3+Data[[#This Row],[NVM
(scaled)]]/((Data[[#This Row],[Upper Bound]]-Data[[#This Row],[Lower Bound]])/2)</f>
        <v>-0.31080157911280237</v>
      </c>
      <c r="X1227" s="30">
        <f>(Data[[#This Row],[Upper Bound]]+Data[[#This Row],[Lower Bound]])/2</f>
        <v>24.88854622817987</v>
      </c>
      <c r="Y1227" s="32">
        <f>LN(Data[[#This Row],[NVActual]]/Data[[#This Row],[MA'[n^2']
30d]])</f>
        <v>-2.3128837501676669</v>
      </c>
      <c r="Z1227" s="32">
        <f>LN(Data[[#This Row],[NVActual]]/Data[[#This Row],[MA'[n*ln(n)']
30d]])</f>
        <v>8.5106983517998263</v>
      </c>
      <c r="AA1227" s="32">
        <f>LN(Data[[#This Row],[NVActual]]/Data[[#This Row],[MA'[n^1.5']]])</f>
        <v>4.3984858751668323</v>
      </c>
      <c r="AB1227" s="32">
        <f>LN(Data[[#This Row],[NVActual]]/Data[[#This Row],[Metcalfe
(n^2)]])</f>
        <v>-2.0914115641525211</v>
      </c>
      <c r="AC1227" s="34">
        <f>1+Data[[#This Row],[MA'[NVMetcalfe calc']]]/((Data[[#This Row],[NVM_norm
(scaled)]]-Data[[#This Row],[NV_fund.]])/2)</f>
        <v>-18486424539.236736</v>
      </c>
    </row>
    <row r="1228" spans="1:29" x14ac:dyDescent="0.2">
      <c r="A1228" s="23">
        <v>42948</v>
      </c>
      <c r="B1228" s="24">
        <v>44960173502.567101</v>
      </c>
      <c r="C1228" s="24">
        <f t="shared" ref="C1228:C1291" si="153">AVERAGE(B1228:B1257)</f>
        <v>41419469659.179077</v>
      </c>
      <c r="D1228" s="25">
        <f>LN(Data[[#This Row],[NVActual]])</f>
        <v>24.529042901567262</v>
      </c>
      <c r="E1228" s="26">
        <v>473639</v>
      </c>
      <c r="F1228" s="40">
        <f>Data[[#This Row],[DAA 
(n)]]^2</f>
        <v>224333902321</v>
      </c>
      <c r="G1228" s="41">
        <f t="shared" ref="G1228:G1291" si="154">AVERAGE(F1228:F1257)</f>
        <v>450526394990.63336</v>
      </c>
      <c r="H1228" s="28">
        <f>LN(Data[[#This Row],[Metcalfe
(n^2)]])</f>
        <v>26.136401414268995</v>
      </c>
      <c r="I1228" s="42">
        <f t="shared" ref="I1228:I1291" si="155">AVERAGE(H1228:H1257)</f>
        <v>26.810014268848189</v>
      </c>
      <c r="J1228" s="40">
        <f>Data[[#This Row],[DAA 
(n)]]*LN(Data[[#This Row],[DAA 
(n)]])</f>
        <v>6189609.5147264767</v>
      </c>
      <c r="K1228" s="40">
        <f t="shared" ref="K1228:K1291" si="156">AVERAGE(J1228:J1257)</f>
        <v>8954151.3003600575</v>
      </c>
      <c r="L1228" s="29">
        <f>LN(Data[[#This Row],[MA'[n*ln(n)']
30d]])</f>
        <v>16.007627815156486</v>
      </c>
      <c r="M1228" s="43">
        <f t="shared" ref="M1228:M1291" si="157">AVERAGE(L1228:L1257)</f>
        <v>16.035044633021084</v>
      </c>
      <c r="N1228" s="40">
        <f>Data[[#This Row],[DAA 
(n)]]^1.5</f>
        <v>325965159.42875928</v>
      </c>
      <c r="O1228" s="40">
        <f t="shared" ref="O1228:O1291" si="158">AVERAGE(N1228:N1257)</f>
        <v>547581768.15220392</v>
      </c>
      <c r="P1228" s="43">
        <f>LN(Data[[#This Row],[MA'[n^1.5']]])</f>
        <v>20.121022356726797</v>
      </c>
      <c r="Q1228" s="43">
        <f t="shared" ref="Q1228:Q1291" si="159">AVERAGE(P1228:P1257)</f>
        <v>20.158414456288554</v>
      </c>
      <c r="R1228" s="30">
        <f>$O$1+$O$2*Data[[#This Row],[MA'[ln(n^2)']]]</f>
        <v>26.810014268848189</v>
      </c>
      <c r="S1228" s="30">
        <f>$Q$1+$Q$2*Data[[#This Row],[MA'[ln(n*ln(n))']]]</f>
        <v>22.977823644484786</v>
      </c>
      <c r="T1228" s="31">
        <f>$O$3*Data[[#This Row],[Metcalfe
(n^2)]]</f>
        <v>116653629206.92</v>
      </c>
      <c r="U1228" s="31">
        <f t="shared" si="152"/>
        <v>234273725395.12933</v>
      </c>
      <c r="V1228" s="30">
        <f>LN(Data[[#This Row],[MA'[NVA']
30d]]/Data[[#This Row],[MA'[NVMetcalfe calc']]])</f>
        <v>-1.7327391464534272</v>
      </c>
      <c r="W1228" s="30">
        <f>$Q$3+Data[[#This Row],[NVM
(scaled)]]/((Data[[#This Row],[Upper Bound]]-Data[[#This Row],[Lower Bound]])/2)</f>
        <v>-0.31430738775750078</v>
      </c>
      <c r="X1228" s="30">
        <f>(Data[[#This Row],[Upper Bound]]+Data[[#This Row],[Lower Bound]])/2</f>
        <v>24.893918956666489</v>
      </c>
      <c r="Y1228" s="29">
        <f>LN(Data[[#This Row],[NVActual]]/Data[[#This Row],[MA'[n^2']
30d]])</f>
        <v>-2.3046396011454462</v>
      </c>
      <c r="Z1228" s="29">
        <f>LN(Data[[#This Row],[NVActual]]/Data[[#This Row],[MA'[n*ln(n)']
30d]])</f>
        <v>8.5214150864107765</v>
      </c>
      <c r="AA1228" s="29">
        <f>LN(Data[[#This Row],[NVActual]]/Data[[#This Row],[MA'[n^1.5']]])</f>
        <v>4.4080205448404657</v>
      </c>
      <c r="AB1228" s="29">
        <f>LN(Data[[#This Row],[NVActual]]/Data[[#This Row],[Metcalfe
(n^2)]])</f>
        <v>-1.6073585127017322</v>
      </c>
      <c r="AC1228" s="26">
        <f>1+Data[[#This Row],[MA'[NVMetcalfe calc']]]/((Data[[#This Row],[NVM_norm
(scaled)]]-Data[[#This Row],[NV_fund.]])/2)</f>
        <v>-18587085198.427383</v>
      </c>
    </row>
    <row r="1229" spans="1:29" x14ac:dyDescent="0.2">
      <c r="A1229" s="23">
        <v>42947</v>
      </c>
      <c r="B1229" s="24">
        <v>47090589294.229301</v>
      </c>
      <c r="C1229" s="24">
        <f t="shared" si="153"/>
        <v>41290330175.031212</v>
      </c>
      <c r="D1229" s="25">
        <f>LN(Data[[#This Row],[NVActual]])</f>
        <v>24.575339015335281</v>
      </c>
      <c r="E1229" s="26">
        <v>692282</v>
      </c>
      <c r="F1229" s="40">
        <f>Data[[#This Row],[DAA 
(n)]]^2</f>
        <v>479254367524</v>
      </c>
      <c r="G1229" s="41">
        <f t="shared" si="154"/>
        <v>455242172659.93335</v>
      </c>
      <c r="H1229" s="28">
        <f>LN(Data[[#This Row],[Metcalfe
(n^2)]])</f>
        <v>26.895497332078424</v>
      </c>
      <c r="I1229" s="42">
        <f t="shared" si="155"/>
        <v>26.826313299844809</v>
      </c>
      <c r="J1229" s="40">
        <f>Data[[#This Row],[DAA 
(n)]]*LN(Data[[#This Row],[DAA 
(n)]])</f>
        <v>9309634.3420229573</v>
      </c>
      <c r="K1229" s="40">
        <f t="shared" si="156"/>
        <v>9016223.6115558334</v>
      </c>
      <c r="L1229" s="29">
        <f>LN(Data[[#This Row],[MA'[n*ln(n)']
30d]])</f>
        <v>16.01453613603082</v>
      </c>
      <c r="M1229" s="43">
        <f t="shared" si="157"/>
        <v>16.037841757571719</v>
      </c>
      <c r="N1229" s="40">
        <f>Data[[#This Row],[DAA 
(n)]]^1.5</f>
        <v>576002753.51620591</v>
      </c>
      <c r="O1229" s="40">
        <f t="shared" si="158"/>
        <v>552395248.43081343</v>
      </c>
      <c r="P1229" s="43">
        <f>LN(Data[[#This Row],[MA'[n^1.5']]])</f>
        <v>20.129774377780326</v>
      </c>
      <c r="Q1229" s="43">
        <f t="shared" si="159"/>
        <v>20.162309676895102</v>
      </c>
      <c r="R1229" s="30">
        <f>$O$1+$O$2*Data[[#This Row],[MA'[ln(n^2)']]]</f>
        <v>26.826313299844809</v>
      </c>
      <c r="S1229" s="30">
        <f>$Q$1+$Q$2*Data[[#This Row],[MA'[ln(n*ln(n))']]]</f>
        <v>22.982438899993333</v>
      </c>
      <c r="T1229" s="31">
        <f>$O$3*Data[[#This Row],[Metcalfe
(n^2)]]</f>
        <v>249212271112.48001</v>
      </c>
      <c r="U1229" s="31">
        <f t="shared" si="152"/>
        <v>236725929783.16534</v>
      </c>
      <c r="V1229" s="30">
        <f>LN(Data[[#This Row],[MA'[NVA']
30d]]/Data[[#This Row],[MA'[NVMetcalfe calc']]])</f>
        <v>-1.7462747211999823</v>
      </c>
      <c r="W1229" s="30">
        <f>$Q$3+Data[[#This Row],[NVM
(scaled)]]/((Data[[#This Row],[Upper Bound]]-Data[[#This Row],[Lower Bound]])/2)</f>
        <v>-0.31860134309667187</v>
      </c>
      <c r="X1229" s="30">
        <f>(Data[[#This Row],[Upper Bound]]+Data[[#This Row],[Lower Bound]])/2</f>
        <v>24.90437609991907</v>
      </c>
      <c r="Y1229" s="32">
        <f>LN(Data[[#This Row],[NVActual]]/Data[[#This Row],[MA'[n^2']
30d]])</f>
        <v>-2.2687563465728147</v>
      </c>
      <c r="Z1229" s="32">
        <f>LN(Data[[#This Row],[NVActual]]/Data[[#This Row],[MA'[n*ln(n)']
30d]])</f>
        <v>8.5608028793044593</v>
      </c>
      <c r="AA1229" s="32">
        <f>LN(Data[[#This Row],[NVActual]]/Data[[#This Row],[MA'[n^1.5']]])</f>
        <v>4.4455646375549529</v>
      </c>
      <c r="AB1229" s="32">
        <f>LN(Data[[#This Row],[NVActual]]/Data[[#This Row],[Metcalfe
(n^2)]])</f>
        <v>-2.320158316743143</v>
      </c>
      <c r="AC1229" s="34">
        <f>1+Data[[#This Row],[MA'[NVMetcalfe calc']]]/((Data[[#This Row],[NVM_norm
(scaled)]]-Data[[#This Row],[NV_fund.]])/2)</f>
        <v>-18770657057.071857</v>
      </c>
    </row>
    <row r="1230" spans="1:29" x14ac:dyDescent="0.2">
      <c r="A1230" s="23">
        <v>42946</v>
      </c>
      <c r="B1230" s="24">
        <v>45148314506.282501</v>
      </c>
      <c r="C1230" s="24">
        <f t="shared" si="153"/>
        <v>41029504482.819725</v>
      </c>
      <c r="D1230" s="25">
        <f>LN(Data[[#This Row],[NVActual]])</f>
        <v>24.53321878513324</v>
      </c>
      <c r="E1230" s="26">
        <v>583526</v>
      </c>
      <c r="F1230" s="40">
        <f>Data[[#This Row],[DAA 
(n)]]^2</f>
        <v>340502592676</v>
      </c>
      <c r="G1230" s="41">
        <f t="shared" si="154"/>
        <v>452969342929.43335</v>
      </c>
      <c r="H1230" s="28">
        <f>LN(Data[[#This Row],[Metcalfe
(n^2)]])</f>
        <v>26.553688576827106</v>
      </c>
      <c r="I1230" s="42">
        <f t="shared" si="155"/>
        <v>26.821197658027796</v>
      </c>
      <c r="J1230" s="40">
        <f>Data[[#This Row],[DAA 
(n)]]*LN(Data[[#This Row],[DAA 
(n)]])</f>
        <v>7747383.8402408073</v>
      </c>
      <c r="K1230" s="40">
        <f t="shared" si="156"/>
        <v>8991661.9847525433</v>
      </c>
      <c r="L1230" s="29">
        <f>LN(Data[[#This Row],[MA'[n*ln(n)']
30d]])</f>
        <v>16.011808259745422</v>
      </c>
      <c r="M1230" s="43">
        <f t="shared" si="157"/>
        <v>16.040602492785961</v>
      </c>
      <c r="N1230" s="40">
        <f>Data[[#This Row],[DAA 
(n)]]^1.5</f>
        <v>445748938.18589705</v>
      </c>
      <c r="O1230" s="40">
        <f t="shared" si="158"/>
        <v>550307723.86386108</v>
      </c>
      <c r="P1230" s="43">
        <f>LN(Data[[#This Row],[MA'[n^1.5']]])</f>
        <v>20.125988177664471</v>
      </c>
      <c r="Q1230" s="43">
        <f t="shared" si="159"/>
        <v>20.166173124608996</v>
      </c>
      <c r="R1230" s="30">
        <f>$O$1+$O$2*Data[[#This Row],[MA'[ln(n^2)']]]</f>
        <v>26.821197658027796</v>
      </c>
      <c r="S1230" s="30">
        <f>$Q$1+$Q$2*Data[[#This Row],[MA'[ln(n*ln(n))']]]</f>
        <v>22.986994113096834</v>
      </c>
      <c r="T1230" s="31">
        <f>$O$3*Data[[#This Row],[Metcalfe
(n^2)]]</f>
        <v>177061348191.52002</v>
      </c>
      <c r="U1230" s="31">
        <f t="shared" si="152"/>
        <v>235544058323.30533</v>
      </c>
      <c r="V1230" s="30">
        <f>LN(Data[[#This Row],[MA'[NVA']
30d]]/Data[[#This Row],[MA'[NVMetcalfe calc']]])</f>
        <v>-1.7476065507007303</v>
      </c>
      <c r="W1230" s="30">
        <f>$Q$3+Data[[#This Row],[NVM
(scaled)]]/((Data[[#This Row],[Upper Bound]]-Data[[#This Row],[Lower Bound]])/2)</f>
        <v>-0.32158778099361329</v>
      </c>
      <c r="X1230" s="30">
        <f>(Data[[#This Row],[Upper Bound]]+Data[[#This Row],[Lower Bound]])/2</f>
        <v>24.904095885562313</v>
      </c>
      <c r="Y1230" s="29">
        <f>LN(Data[[#This Row],[NVActual]]/Data[[#This Row],[MA'[n^2']
30d]])</f>
        <v>-2.3058714993536391</v>
      </c>
      <c r="Z1230" s="29">
        <f>LN(Data[[#This Row],[NVActual]]/Data[[#This Row],[MA'[n*ln(n)']
30d]])</f>
        <v>8.5214105253878181</v>
      </c>
      <c r="AA1230" s="29">
        <f>LN(Data[[#This Row],[NVActual]]/Data[[#This Row],[MA'[n^1.5']]])</f>
        <v>4.4072306074687697</v>
      </c>
      <c r="AB1230" s="29">
        <f>LN(Data[[#This Row],[NVActual]]/Data[[#This Row],[Metcalfe
(n^2)]])</f>
        <v>-2.0204697916938663</v>
      </c>
      <c r="AC1230" s="26">
        <f>1+Data[[#This Row],[MA'[NVMetcalfe calc']]]/((Data[[#This Row],[NVM_norm
(scaled)]]-Data[[#This Row],[NV_fund.]])/2)</f>
        <v>-18674939511.984406</v>
      </c>
    </row>
    <row r="1231" spans="1:29" x14ac:dyDescent="0.2">
      <c r="A1231" s="23">
        <v>42945</v>
      </c>
      <c r="B1231" s="24">
        <v>44676936580.216904</v>
      </c>
      <c r="C1231" s="24">
        <f t="shared" si="153"/>
        <v>40863215530.833282</v>
      </c>
      <c r="D1231" s="25">
        <f>LN(Data[[#This Row],[NVActual]])</f>
        <v>24.522723245238563</v>
      </c>
      <c r="E1231" s="26">
        <v>634637</v>
      </c>
      <c r="F1231" s="40">
        <f>Data[[#This Row],[DAA 
(n)]]^2</f>
        <v>402764121769</v>
      </c>
      <c r="G1231" s="41">
        <f t="shared" si="154"/>
        <v>458686078074.40002</v>
      </c>
      <c r="H1231" s="28">
        <f>LN(Data[[#This Row],[Metcalfe
(n^2)]])</f>
        <v>26.721616921750677</v>
      </c>
      <c r="I1231" s="42">
        <f t="shared" si="155"/>
        <v>26.834794690072407</v>
      </c>
      <c r="J1231" s="40">
        <f>Data[[#This Row],[DAA 
(n)]]*LN(Data[[#This Row],[DAA 
(n)]])</f>
        <v>8479263.3991845418</v>
      </c>
      <c r="K1231" s="40">
        <f t="shared" si="156"/>
        <v>9054953.1524367929</v>
      </c>
      <c r="L1231" s="29">
        <f>LN(Data[[#This Row],[MA'[n*ln(n)']
30d]])</f>
        <v>16.018822475618325</v>
      </c>
      <c r="M1231" s="43">
        <f t="shared" si="157"/>
        <v>16.043776504222869</v>
      </c>
      <c r="N1231" s="40">
        <f>Data[[#This Row],[DAA 
(n)]]^1.5</f>
        <v>505577900.96790469</v>
      </c>
      <c r="O1231" s="40">
        <f t="shared" si="158"/>
        <v>555625384.25639617</v>
      </c>
      <c r="P1231" s="43">
        <f>LN(Data[[#This Row],[MA'[n^1.5']]])</f>
        <v>20.135604855807269</v>
      </c>
      <c r="Q1231" s="43">
        <f t="shared" si="159"/>
        <v>20.170614060058647</v>
      </c>
      <c r="R1231" s="30">
        <f>$O$1+$O$2*Data[[#This Row],[MA'[ln(n^2)']]]</f>
        <v>26.834794690072407</v>
      </c>
      <c r="S1231" s="30">
        <f>$Q$1+$Q$2*Data[[#This Row],[MA'[ln(n*ln(n))']]]</f>
        <v>22.992231231967732</v>
      </c>
      <c r="T1231" s="31">
        <f>$O$3*Data[[#This Row],[Metcalfe
(n^2)]]</f>
        <v>209437343319.88</v>
      </c>
      <c r="U1231" s="31">
        <f t="shared" si="152"/>
        <v>238516760598.68802</v>
      </c>
      <c r="V1231" s="30">
        <f>LN(Data[[#This Row],[MA'[NVA']
30d]]/Data[[#This Row],[MA'[NVMetcalfe calc']]])</f>
        <v>-1.7642093003126718</v>
      </c>
      <c r="W1231" s="30">
        <f>$Q$3+Data[[#This Row],[NVM
(scaled)]]/((Data[[#This Row],[Upper Bound]]-Data[[#This Row],[Lower Bound]])/2)</f>
        <v>-0.32824601964172084</v>
      </c>
      <c r="X1231" s="30">
        <f>(Data[[#This Row],[Upper Bound]]+Data[[#This Row],[Lower Bound]])/2</f>
        <v>24.913512961020068</v>
      </c>
      <c r="Y1231" s="32">
        <f>LN(Data[[#This Row],[NVActual]]/Data[[#This Row],[MA'[n^2']
30d]])</f>
        <v>-2.3289086420206435</v>
      </c>
      <c r="Z1231" s="32">
        <f>LN(Data[[#This Row],[NVActual]]/Data[[#This Row],[MA'[n*ln(n)']
30d]])</f>
        <v>8.5039007696202358</v>
      </c>
      <c r="AA1231" s="32">
        <f>LN(Data[[#This Row],[NVActual]]/Data[[#This Row],[MA'[n^1.5']]])</f>
        <v>4.3871183894312917</v>
      </c>
      <c r="AB1231" s="32">
        <f>LN(Data[[#This Row],[NVActual]]/Data[[#This Row],[Metcalfe
(n^2)]])</f>
        <v>-2.1988936765121148</v>
      </c>
      <c r="AC1231" s="34">
        <f>1+Data[[#This Row],[MA'[NVMetcalfe calc']]]/((Data[[#This Row],[NVM_norm
(scaled)]]-Data[[#This Row],[NV_fund.]])/2)</f>
        <v>-18898584743.543392</v>
      </c>
    </row>
    <row r="1232" spans="1:29" x14ac:dyDescent="0.2">
      <c r="A1232" s="23">
        <v>42944</v>
      </c>
      <c r="B1232" s="24">
        <v>46007115645.105598</v>
      </c>
      <c r="C1232" s="24">
        <f t="shared" si="153"/>
        <v>40751341611.418419</v>
      </c>
      <c r="D1232" s="25">
        <f>LN(Data[[#This Row],[NVActual]])</f>
        <v>24.552061909409638</v>
      </c>
      <c r="E1232" s="26">
        <v>683771</v>
      </c>
      <c r="F1232" s="40">
        <f>Data[[#This Row],[DAA 
(n)]]^2</f>
        <v>467542780441</v>
      </c>
      <c r="G1232" s="41">
        <f t="shared" si="154"/>
        <v>458443441461.29999</v>
      </c>
      <c r="H1232" s="28">
        <f>LN(Data[[#This Row],[Metcalfe
(n^2)]])</f>
        <v>26.87075669045317</v>
      </c>
      <c r="I1232" s="42">
        <f t="shared" si="155"/>
        <v>26.834186751209618</v>
      </c>
      <c r="J1232" s="40">
        <f>Data[[#This Row],[DAA 
(n)]]*LN(Data[[#This Row],[DAA 
(n)]])</f>
        <v>9186722.086493928</v>
      </c>
      <c r="K1232" s="40">
        <f t="shared" si="156"/>
        <v>9052196.2727718838</v>
      </c>
      <c r="L1232" s="29">
        <f>LN(Data[[#This Row],[MA'[n*ln(n)']
30d]])</f>
        <v>16.018517968307819</v>
      </c>
      <c r="M1232" s="43">
        <f t="shared" si="157"/>
        <v>16.046885090327283</v>
      </c>
      <c r="N1232" s="40">
        <f>Data[[#This Row],[DAA 
(n)]]^1.5</f>
        <v>565413295.32026827</v>
      </c>
      <c r="O1232" s="40">
        <f t="shared" si="158"/>
        <v>555396433.35229051</v>
      </c>
      <c r="P1232" s="43">
        <f>LN(Data[[#This Row],[MA'[n^1.5']]])</f>
        <v>20.135192711052383</v>
      </c>
      <c r="Q1232" s="43">
        <f t="shared" si="159"/>
        <v>20.174973312340214</v>
      </c>
      <c r="R1232" s="30">
        <f>$O$1+$O$2*Data[[#This Row],[MA'[ln(n^2)']]]</f>
        <v>26.834186751209618</v>
      </c>
      <c r="S1232" s="30">
        <f>$Q$1+$Q$2*Data[[#This Row],[MA'[ln(n*ln(n))']]]</f>
        <v>22.997360399040016</v>
      </c>
      <c r="T1232" s="31">
        <f>$O$3*Data[[#This Row],[Metcalfe
(n^2)]]</f>
        <v>243122245829.32001</v>
      </c>
      <c r="U1232" s="31">
        <f t="shared" si="152"/>
        <v>238390589559.87604</v>
      </c>
      <c r="V1232" s="30">
        <f>LN(Data[[#This Row],[MA'[NVA']
30d]]/Data[[#This Row],[MA'[NVMetcalfe calc']]])</f>
        <v>-1.7664216989649195</v>
      </c>
      <c r="W1232" s="30">
        <f>$Q$3+Data[[#This Row],[NVM
(scaled)]]/((Data[[#This Row],[Upper Bound]]-Data[[#This Row],[Lower Bound]])/2)</f>
        <v>-0.33077229294782384</v>
      </c>
      <c r="X1232" s="30">
        <f>(Data[[#This Row],[Upper Bound]]+Data[[#This Row],[Lower Bound]])/2</f>
        <v>24.915773575124817</v>
      </c>
      <c r="Y1232" s="29">
        <f>LN(Data[[#This Row],[NVActual]]/Data[[#This Row],[MA'[n^2']
30d]])</f>
        <v>-2.299040856032871</v>
      </c>
      <c r="Z1232" s="29">
        <f>LN(Data[[#This Row],[NVActual]]/Data[[#This Row],[MA'[n*ln(n)']
30d]])</f>
        <v>8.5335439411018204</v>
      </c>
      <c r="AA1232" s="29">
        <f>LN(Data[[#This Row],[NVActual]]/Data[[#This Row],[MA'[n^1.5']]])</f>
        <v>4.4168691983572561</v>
      </c>
      <c r="AB1232" s="29">
        <f>LN(Data[[#This Row],[NVActual]]/Data[[#This Row],[Metcalfe
(n^2)]])</f>
        <v>-2.3186947810435297</v>
      </c>
      <c r="AC1232" s="26">
        <f>1+Data[[#This Row],[MA'[NVMetcalfe calc']]]/((Data[[#This Row],[NVM_norm
(scaled)]]-Data[[#This Row],[NV_fund.]])/2)</f>
        <v>-18885006352.391911</v>
      </c>
    </row>
    <row r="1233" spans="1:29" x14ac:dyDescent="0.2">
      <c r="A1233" s="23">
        <v>42943</v>
      </c>
      <c r="B1233" s="24">
        <v>43871612216.303398</v>
      </c>
      <c r="C1233" s="24">
        <f t="shared" si="153"/>
        <v>40615646837.752296</v>
      </c>
      <c r="D1233" s="25">
        <f>LN(Data[[#This Row],[NVActual]])</f>
        <v>24.504533301308026</v>
      </c>
      <c r="E1233" s="26">
        <v>686889</v>
      </c>
      <c r="F1233" s="40">
        <f>Data[[#This Row],[DAA 
(n)]]^2</f>
        <v>471816498321</v>
      </c>
      <c r="G1233" s="41">
        <f t="shared" si="154"/>
        <v>461039124361.29999</v>
      </c>
      <c r="H1233" s="28">
        <f>LN(Data[[#This Row],[Metcalfe
(n^2)]])</f>
        <v>26.879855972195831</v>
      </c>
      <c r="I1233" s="42">
        <f t="shared" si="155"/>
        <v>26.839321849299058</v>
      </c>
      <c r="J1233" s="40">
        <f>Data[[#This Row],[DAA 
(n)]]*LN(Data[[#This Row],[DAA 
(n)]])</f>
        <v>9231738.6944428105</v>
      </c>
      <c r="K1233" s="40">
        <f t="shared" si="156"/>
        <v>9078612.0271399785</v>
      </c>
      <c r="L1233" s="29">
        <f>LN(Data[[#This Row],[MA'[n*ln(n)']
30d]])</f>
        <v>16.021431878445988</v>
      </c>
      <c r="M1233" s="43">
        <f t="shared" si="157"/>
        <v>16.050362402945616</v>
      </c>
      <c r="N1233" s="40">
        <f>Data[[#This Row],[DAA 
(n)]]^1.5</f>
        <v>569285133.05303764</v>
      </c>
      <c r="O1233" s="40">
        <f t="shared" si="158"/>
        <v>557704810.10117257</v>
      </c>
      <c r="P1233" s="43">
        <f>LN(Data[[#This Row],[MA'[n^1.5']]])</f>
        <v>20.139340366212622</v>
      </c>
      <c r="Q1233" s="43">
        <f t="shared" si="159"/>
        <v>20.179845287264936</v>
      </c>
      <c r="R1233" s="30">
        <f>$O$1+$O$2*Data[[#This Row],[MA'[ln(n^2)']]]</f>
        <v>26.839321849299058</v>
      </c>
      <c r="S1233" s="30">
        <f>$Q$1+$Q$2*Data[[#This Row],[MA'[ln(n*ln(n))']]]</f>
        <v>23.003097964860263</v>
      </c>
      <c r="T1233" s="31">
        <f>$O$3*Data[[#This Row],[Metcalfe
(n^2)]]</f>
        <v>245344579126.92001</v>
      </c>
      <c r="U1233" s="31">
        <f t="shared" si="152"/>
        <v>239740344667.87604</v>
      </c>
      <c r="V1233" s="30">
        <f>LN(Data[[#This Row],[MA'[NVA']
30d]]/Data[[#This Row],[MA'[NVMetcalfe calc']]])</f>
        <v>-1.7754030579951292</v>
      </c>
      <c r="W1233" s="30">
        <f>$Q$3+Data[[#This Row],[NVM
(scaled)]]/((Data[[#This Row],[Upper Bound]]-Data[[#This Row],[Lower Bound]])/2)</f>
        <v>-0.33559929319915327</v>
      </c>
      <c r="X1233" s="30">
        <f>(Data[[#This Row],[Upper Bound]]+Data[[#This Row],[Lower Bound]])/2</f>
        <v>24.92120990707966</v>
      </c>
      <c r="Y1233" s="32">
        <f>LN(Data[[#This Row],[NVActual]]/Data[[#This Row],[MA'[n^2']
30d]])</f>
        <v>-2.3522154434966001</v>
      </c>
      <c r="Z1233" s="32">
        <f>LN(Data[[#This Row],[NVActual]]/Data[[#This Row],[MA'[n*ln(n)']
30d]])</f>
        <v>8.4831014228620365</v>
      </c>
      <c r="AA1233" s="32">
        <f>LN(Data[[#This Row],[NVActual]]/Data[[#This Row],[MA'[n^1.5']]])</f>
        <v>4.3651929350954024</v>
      </c>
      <c r="AB1233" s="32">
        <f>LN(Data[[#This Row],[NVActual]]/Data[[#This Row],[Metcalfe
(n^2)]])</f>
        <v>-2.3753226708878037</v>
      </c>
      <c r="AC1233" s="34">
        <f>1+Data[[#This Row],[MA'[NVMetcalfe calc']]]/((Data[[#This Row],[NVM_norm
(scaled)]]-Data[[#This Row],[NV_fund.]])/2)</f>
        <v>-18984214732.287014</v>
      </c>
    </row>
    <row r="1234" spans="1:29" x14ac:dyDescent="0.2">
      <c r="A1234" s="23">
        <v>42942</v>
      </c>
      <c r="B1234" s="24">
        <v>41538489675.410004</v>
      </c>
      <c r="C1234" s="24">
        <f t="shared" si="153"/>
        <v>40529243725.544411</v>
      </c>
      <c r="D1234" s="25">
        <f>LN(Data[[#This Row],[NVActual]])</f>
        <v>24.449886296413947</v>
      </c>
      <c r="E1234" s="26">
        <v>652653</v>
      </c>
      <c r="F1234" s="40">
        <f>Data[[#This Row],[DAA 
(n)]]^2</f>
        <v>425955938409</v>
      </c>
      <c r="G1234" s="41">
        <f t="shared" si="154"/>
        <v>461491511190.73334</v>
      </c>
      <c r="H1234" s="28">
        <f>LN(Data[[#This Row],[Metcalfe
(n^2)]])</f>
        <v>26.777601746901642</v>
      </c>
      <c r="I1234" s="42">
        <f t="shared" si="155"/>
        <v>26.840267137581733</v>
      </c>
      <c r="J1234" s="40">
        <f>Data[[#This Row],[DAA 
(n)]]*LN(Data[[#This Row],[DAA 
(n)]])</f>
        <v>8738241.0564602986</v>
      </c>
      <c r="K1234" s="40">
        <f t="shared" si="156"/>
        <v>9083335.7258218136</v>
      </c>
      <c r="L1234" s="29">
        <f>LN(Data[[#This Row],[MA'[n*ln(n)']
30d]])</f>
        <v>16.021952053798611</v>
      </c>
      <c r="M1234" s="43">
        <f t="shared" si="157"/>
        <v>16.05379601777803</v>
      </c>
      <c r="N1234" s="40">
        <f>Data[[#This Row],[DAA 
(n)]]^1.5</f>
        <v>527258400.66370636</v>
      </c>
      <c r="O1234" s="40">
        <f t="shared" si="158"/>
        <v>558112736.74088168</v>
      </c>
      <c r="P1234" s="43">
        <f>LN(Data[[#This Row],[MA'[n^1.5']]])</f>
        <v>20.140071537108863</v>
      </c>
      <c r="Q1234" s="43">
        <f t="shared" si="159"/>
        <v>20.184653883252828</v>
      </c>
      <c r="R1234" s="30">
        <f>$O$1+$O$2*Data[[#This Row],[MA'[ln(n^2)']]]</f>
        <v>26.840267137581733</v>
      </c>
      <c r="S1234" s="30">
        <f>$Q$1+$Q$2*Data[[#This Row],[MA'[ln(n*ln(n))']]]</f>
        <v>23.008763429333747</v>
      </c>
      <c r="T1234" s="31">
        <f>$O$3*Data[[#This Row],[Metcalfe
(n^2)]]</f>
        <v>221497087972.67999</v>
      </c>
      <c r="U1234" s="31">
        <f t="shared" si="152"/>
        <v>239975585819.18137</v>
      </c>
      <c r="V1234" s="30">
        <f>LN(Data[[#This Row],[MA'[NVA']
30d]]/Data[[#This Row],[MA'[NVMetcalfe calc']]])</f>
        <v>-1.7785134115694468</v>
      </c>
      <c r="W1234" s="30">
        <f>$Q$3+Data[[#This Row],[NVM
(scaled)]]/((Data[[#This Row],[Upper Bound]]-Data[[#This Row],[Lower Bound]])/2)</f>
        <v>-0.33836314251289046</v>
      </c>
      <c r="X1234" s="30">
        <f>(Data[[#This Row],[Upper Bound]]+Data[[#This Row],[Lower Bound]])/2</f>
        <v>24.92451528345774</v>
      </c>
      <c r="Y1234" s="29">
        <f>LN(Data[[#This Row],[NVActual]]/Data[[#This Row],[MA'[n^2']
30d]])</f>
        <v>-2.4078432003532932</v>
      </c>
      <c r="Z1234" s="29">
        <f>LN(Data[[#This Row],[NVActual]]/Data[[#This Row],[MA'[n*ln(n)']
30d]])</f>
        <v>8.4279342426153363</v>
      </c>
      <c r="AA1234" s="29">
        <f>LN(Data[[#This Row],[NVActual]]/Data[[#This Row],[MA'[n^1.5']]])</f>
        <v>4.3098147593050831</v>
      </c>
      <c r="AB1234" s="29">
        <f>LN(Data[[#This Row],[NVActual]]/Data[[#This Row],[Metcalfe
(n^2)]])</f>
        <v>-2.3277154504876951</v>
      </c>
      <c r="AC1234" s="26">
        <f>1+Data[[#This Row],[MA'[NVMetcalfe calc']]]/((Data[[#This Row],[NVM_norm
(scaled)]]-Data[[#This Row],[NV_fund.]])/2)</f>
        <v>-18998277374.430248</v>
      </c>
    </row>
    <row r="1235" spans="1:29" x14ac:dyDescent="0.2">
      <c r="A1235" s="23">
        <v>42941</v>
      </c>
      <c r="B1235" s="24">
        <v>42123545079.815002</v>
      </c>
      <c r="C1235" s="24">
        <f t="shared" si="153"/>
        <v>40468999961.342155</v>
      </c>
      <c r="D1235" s="25">
        <f>LN(Data[[#This Row],[NVActual]])</f>
        <v>24.463872686857851</v>
      </c>
      <c r="E1235" s="26">
        <v>702031</v>
      </c>
      <c r="F1235" s="40">
        <f>Data[[#This Row],[DAA 
(n)]]^2</f>
        <v>492847524961</v>
      </c>
      <c r="G1235" s="41">
        <f t="shared" si="154"/>
        <v>463883423848.56665</v>
      </c>
      <c r="H1235" s="28">
        <f>LN(Data[[#This Row],[Metcalfe
(n^2)]])</f>
        <v>26.923465683154209</v>
      </c>
      <c r="I1235" s="42">
        <f t="shared" si="155"/>
        <v>26.845456748746145</v>
      </c>
      <c r="J1235" s="40">
        <f>Data[[#This Row],[DAA 
(n)]]*LN(Data[[#This Row],[DAA 
(n)]])</f>
        <v>9450553.7685052156</v>
      </c>
      <c r="K1235" s="40">
        <f t="shared" si="156"/>
        <v>9108746.2398273535</v>
      </c>
      <c r="L1235" s="29">
        <f>LN(Data[[#This Row],[MA'[n*ln(n)']
30d]])</f>
        <v>16.024745635157689</v>
      </c>
      <c r="M1235" s="43">
        <f t="shared" si="157"/>
        <v>16.057454696999446</v>
      </c>
      <c r="N1235" s="40">
        <f>Data[[#This Row],[DAA 
(n)]]^1.5</f>
        <v>588212751.30338442</v>
      </c>
      <c r="O1235" s="40">
        <f t="shared" si="158"/>
        <v>560289552.90542972</v>
      </c>
      <c r="P1235" s="43">
        <f>LN(Data[[#This Row],[MA'[n^1.5']]])</f>
        <v>20.143964266824344</v>
      </c>
      <c r="Q1235" s="43">
        <f t="shared" si="159"/>
        <v>20.189780395467768</v>
      </c>
      <c r="R1235" s="30">
        <f>$O$1+$O$2*Data[[#This Row],[MA'[ln(n^2)']]]</f>
        <v>26.845456748746145</v>
      </c>
      <c r="S1235" s="30">
        <f>$Q$1+$Q$2*Data[[#This Row],[MA'[ln(n*ln(n))']]]</f>
        <v>23.014800250049085</v>
      </c>
      <c r="T1235" s="31">
        <f>$O$3*Data[[#This Row],[Metcalfe
(n^2)]]</f>
        <v>256280712979.72</v>
      </c>
      <c r="U1235" s="31">
        <f t="shared" si="152"/>
        <v>241219380401.25467</v>
      </c>
      <c r="V1235" s="30">
        <f>LN(Data[[#This Row],[MA'[NVA']
30d]]/Data[[#This Row],[MA'[NVMetcalfe calc']]])</f>
        <v>-1.7851705635816693</v>
      </c>
      <c r="W1235" s="30">
        <f>$Q$3+Data[[#This Row],[NVM
(scaled)]]/((Data[[#This Row],[Upper Bound]]-Data[[#This Row],[Lower Bound]])/2)</f>
        <v>-0.34204418834675898</v>
      </c>
      <c r="X1235" s="30">
        <f>(Data[[#This Row],[Upper Bound]]+Data[[#This Row],[Lower Bound]])/2</f>
        <v>24.930128499397615</v>
      </c>
      <c r="Y1235" s="32">
        <f>LN(Data[[#This Row],[NVActual]]/Data[[#This Row],[MA'[n^2']
30d]])</f>
        <v>-2.3990264290426548</v>
      </c>
      <c r="Z1235" s="32">
        <f>LN(Data[[#This Row],[NVActual]]/Data[[#This Row],[MA'[n*ln(n)']
30d]])</f>
        <v>8.4391270517001615</v>
      </c>
      <c r="AA1235" s="32">
        <f>LN(Data[[#This Row],[NVActual]]/Data[[#This Row],[MA'[n^1.5']]])</f>
        <v>4.3199084200335065</v>
      </c>
      <c r="AB1235" s="32">
        <f>LN(Data[[#This Row],[NVActual]]/Data[[#This Row],[Metcalfe
(n^2)]])</f>
        <v>-2.4595929962963559</v>
      </c>
      <c r="AC1235" s="34">
        <f>1+Data[[#This Row],[MA'[NVMetcalfe calc']]]/((Data[[#This Row],[NVM_norm
(scaled)]]-Data[[#This Row],[NV_fund.]])/2)</f>
        <v>-19089722389.052593</v>
      </c>
    </row>
    <row r="1236" spans="1:29" x14ac:dyDescent="0.2">
      <c r="A1236" s="23">
        <v>42940</v>
      </c>
      <c r="B1236" s="24">
        <v>45405306628.745903</v>
      </c>
      <c r="C1236" s="24">
        <f t="shared" si="153"/>
        <v>40427995195.901535</v>
      </c>
      <c r="D1236" s="25">
        <f>LN(Data[[#This Row],[NVActual]])</f>
        <v>24.53889482125879</v>
      </c>
      <c r="E1236" s="26">
        <v>681339</v>
      </c>
      <c r="F1236" s="40">
        <f>Data[[#This Row],[DAA 
(n)]]^2</f>
        <v>464222832921</v>
      </c>
      <c r="G1236" s="41">
        <f t="shared" si="154"/>
        <v>457094771971.33331</v>
      </c>
      <c r="H1236" s="28">
        <f>LN(Data[[#This Row],[Metcalfe
(n^2)]])</f>
        <v>26.863630517256954</v>
      </c>
      <c r="I1236" s="42">
        <f t="shared" si="155"/>
        <v>26.82768598344655</v>
      </c>
      <c r="J1236" s="40">
        <f>Data[[#This Row],[DAA 
(n)]]*LN(Data[[#This Row],[DAA 
(n)]])</f>
        <v>9151619.5764986686</v>
      </c>
      <c r="K1236" s="40">
        <f t="shared" si="156"/>
        <v>9030256.5056110658</v>
      </c>
      <c r="L1236" s="29">
        <f>LN(Data[[#This Row],[MA'[n*ln(n)']
30d]])</f>
        <v>16.016091330926724</v>
      </c>
      <c r="M1236" s="43">
        <f t="shared" si="157"/>
        <v>16.061317335349059</v>
      </c>
      <c r="N1236" s="40">
        <f>Data[[#This Row],[DAA 
(n)]]^1.5</f>
        <v>562399431.68495679</v>
      </c>
      <c r="O1236" s="40">
        <f t="shared" si="158"/>
        <v>553827561.69338739</v>
      </c>
      <c r="P1236" s="43">
        <f>LN(Data[[#This Row],[MA'[n^1.5']]])</f>
        <v>20.132363935778709</v>
      </c>
      <c r="Q1236" s="43">
        <f t="shared" si="159"/>
        <v>20.195201271405587</v>
      </c>
      <c r="R1236" s="30">
        <f>$O$1+$O$2*Data[[#This Row],[MA'[ln(n^2)']]]</f>
        <v>26.82768598344655</v>
      </c>
      <c r="S1236" s="30">
        <f>$Q$1+$Q$2*Data[[#This Row],[MA'[ln(n*ln(n))']]]</f>
        <v>23.021173603325945</v>
      </c>
      <c r="T1236" s="31">
        <f>$O$3*Data[[#This Row],[Metcalfe
(n^2)]]</f>
        <v>241395873118.92001</v>
      </c>
      <c r="U1236" s="31">
        <f t="shared" si="152"/>
        <v>237689281425.09335</v>
      </c>
      <c r="V1236" s="30">
        <f>LN(Data[[#This Row],[MA'[NVA']
30d]]/Data[[#This Row],[MA'[NVMetcalfe calc']]])</f>
        <v>-1.7714417850992255</v>
      </c>
      <c r="W1236" s="30">
        <f>$Q$3+Data[[#This Row],[NVM
(scaled)]]/((Data[[#This Row],[Upper Bound]]-Data[[#This Row],[Lower Bound]])/2)</f>
        <v>-0.3407426894763439</v>
      </c>
      <c r="X1236" s="30">
        <f>(Data[[#This Row],[Upper Bound]]+Data[[#This Row],[Lower Bound]])/2</f>
        <v>24.924429793386246</v>
      </c>
      <c r="Y1236" s="29">
        <f>LN(Data[[#This Row],[NVActual]]/Data[[#This Row],[MA'[n^2']
30d]])</f>
        <v>-2.3092617635749484</v>
      </c>
      <c r="Z1236" s="29">
        <f>LN(Data[[#This Row],[NVActual]]/Data[[#This Row],[MA'[n*ln(n)']
30d]])</f>
        <v>8.522803490332068</v>
      </c>
      <c r="AA1236" s="29">
        <f>LN(Data[[#This Row],[NVActual]]/Data[[#This Row],[MA'[n^1.5']]])</f>
        <v>4.4065308854800813</v>
      </c>
      <c r="AB1236" s="29">
        <f>LN(Data[[#This Row],[NVActual]]/Data[[#This Row],[Metcalfe
(n^2)]])</f>
        <v>-2.3247356959981622</v>
      </c>
      <c r="AC1236" s="26">
        <f>1+Data[[#This Row],[MA'[NVMetcalfe calc']]]/((Data[[#This Row],[NVM_norm
(scaled)]]-Data[[#This Row],[NV_fund.]])/2)</f>
        <v>-18815567681.058647</v>
      </c>
    </row>
    <row r="1237" spans="1:29" x14ac:dyDescent="0.2">
      <c r="A1237" s="23">
        <v>42939</v>
      </c>
      <c r="B1237" s="24">
        <v>45299137473.524902</v>
      </c>
      <c r="C1237" s="24">
        <f t="shared" si="153"/>
        <v>40302852910.342751</v>
      </c>
      <c r="D1237" s="25">
        <f>LN(Data[[#This Row],[NVActual]])</f>
        <v>24.536553828934593</v>
      </c>
      <c r="E1237" s="26">
        <v>536910</v>
      </c>
      <c r="F1237" s="40">
        <f>Data[[#This Row],[DAA 
(n)]]^2</f>
        <v>288272348100</v>
      </c>
      <c r="G1237" s="41">
        <f t="shared" si="154"/>
        <v>455201020686.26666</v>
      </c>
      <c r="H1237" s="28">
        <f>LN(Data[[#This Row],[Metcalfe
(n^2)]])</f>
        <v>26.387171523359129</v>
      </c>
      <c r="I1237" s="42">
        <f t="shared" si="155"/>
        <v>26.82333451983385</v>
      </c>
      <c r="J1237" s="40">
        <f>Data[[#This Row],[DAA 
(n)]]*LN(Data[[#This Row],[DAA 
(n)]])</f>
        <v>7083768.1313033747</v>
      </c>
      <c r="K1237" s="40">
        <f t="shared" si="156"/>
        <v>9009592.2139331046</v>
      </c>
      <c r="L1237" s="29">
        <f>LN(Data[[#This Row],[MA'[n*ln(n)']
30d]])</f>
        <v>16.013800369285384</v>
      </c>
      <c r="M1237" s="43">
        <f t="shared" si="157"/>
        <v>16.065898798600205</v>
      </c>
      <c r="N1237" s="40">
        <f>Data[[#This Row],[DAA 
(n)]]^1.5</f>
        <v>393416199.99482906</v>
      </c>
      <c r="O1237" s="40">
        <f t="shared" si="158"/>
        <v>552079106.50721145</v>
      </c>
      <c r="P1237" s="43">
        <f>LN(Data[[#This Row],[MA'[n^1.5']]])</f>
        <v>20.129201902863507</v>
      </c>
      <c r="Q1237" s="43">
        <f t="shared" si="159"/>
        <v>20.201577807304393</v>
      </c>
      <c r="R1237" s="30">
        <f>$O$1+$O$2*Data[[#This Row],[MA'[ln(n^2)']]]</f>
        <v>26.82333451983385</v>
      </c>
      <c r="S1237" s="30">
        <f>$Q$1+$Q$2*Data[[#This Row],[MA'[ln(n*ln(n))']]]</f>
        <v>23.028733017690335</v>
      </c>
      <c r="T1237" s="31">
        <f>$O$3*Data[[#This Row],[Metcalfe
(n^2)]]</f>
        <v>149901621012</v>
      </c>
      <c r="U1237" s="31">
        <f t="shared" si="152"/>
        <v>236704530756.8587</v>
      </c>
      <c r="V1237" s="30">
        <f>LN(Data[[#This Row],[MA'[NVA']
30d]]/Data[[#This Row],[MA'[NVMetcalfe calc']]])</f>
        <v>-1.7703903994169115</v>
      </c>
      <c r="W1237" s="30">
        <f>$Q$3+Data[[#This Row],[NVM
(scaled)]]/((Data[[#This Row],[Upper Bound]]-Data[[#This Row],[Lower Bound]])/2)</f>
        <v>-0.34311005037912101</v>
      </c>
      <c r="X1237" s="30">
        <f>(Data[[#This Row],[Upper Bound]]+Data[[#This Row],[Lower Bound]])/2</f>
        <v>24.926033768762093</v>
      </c>
      <c r="Y1237" s="32">
        <f>LN(Data[[#This Row],[NVActual]]/Data[[#This Row],[MA'[n^2']
30d]])</f>
        <v>-2.3074511331023286</v>
      </c>
      <c r="Z1237" s="32">
        <f>LN(Data[[#This Row],[NVActual]]/Data[[#This Row],[MA'[n*ln(n)']
30d]])</f>
        <v>8.5227534596492074</v>
      </c>
      <c r="AA1237" s="32">
        <f>LN(Data[[#This Row],[NVActual]]/Data[[#This Row],[MA'[n^1.5']]])</f>
        <v>4.4073519260710841</v>
      </c>
      <c r="AB1237" s="32">
        <f>LN(Data[[#This Row],[NVActual]]/Data[[#This Row],[Metcalfe
(n^2)]])</f>
        <v>-1.8506176944245356</v>
      </c>
      <c r="AC1237" s="34">
        <f>1+Data[[#This Row],[MA'[NVMetcalfe calc']]]/((Data[[#This Row],[NVM_norm
(scaled)]]-Data[[#This Row],[NV_fund.]])/2)</f>
        <v>-18734669638.068386</v>
      </c>
    </row>
    <row r="1238" spans="1:29" x14ac:dyDescent="0.2">
      <c r="A1238" s="23">
        <v>42938</v>
      </c>
      <c r="B1238" s="24">
        <v>46673576806.607903</v>
      </c>
      <c r="C1238" s="24">
        <f t="shared" si="153"/>
        <v>40260564781.2799</v>
      </c>
      <c r="D1238" s="25">
        <f>LN(Data[[#This Row],[NVActual]])</f>
        <v>24.566444034352983</v>
      </c>
      <c r="E1238" s="26">
        <v>633583</v>
      </c>
      <c r="F1238" s="40">
        <f>Data[[#This Row],[DAA 
(n)]]^2</f>
        <v>401427417889</v>
      </c>
      <c r="G1238" s="41">
        <f t="shared" si="154"/>
        <v>462780431892.29999</v>
      </c>
      <c r="H1238" s="28">
        <f>LN(Data[[#This Row],[Metcalfe
(n^2)]])</f>
        <v>26.718292576628638</v>
      </c>
      <c r="I1238" s="42">
        <f t="shared" si="155"/>
        <v>26.842718907784977</v>
      </c>
      <c r="J1238" s="40">
        <f>Data[[#This Row],[DAA 
(n)]]*LN(Data[[#This Row],[DAA 
(n)]])</f>
        <v>8464127.9827890508</v>
      </c>
      <c r="K1238" s="40">
        <f t="shared" si="156"/>
        <v>9096232.9932601079</v>
      </c>
      <c r="L1238" s="29">
        <f>LN(Data[[#This Row],[MA'[n*ln(n)']
30d]])</f>
        <v>16.023370928998713</v>
      </c>
      <c r="M1238" s="43">
        <f t="shared" si="157"/>
        <v>16.070880713518644</v>
      </c>
      <c r="N1238" s="40">
        <f>Data[[#This Row],[DAA 
(n)]]^1.5</f>
        <v>504318934.51303738</v>
      </c>
      <c r="O1238" s="40">
        <f t="shared" si="158"/>
        <v>559248970.17058229</v>
      </c>
      <c r="P1238" s="43">
        <f>LN(Data[[#This Row],[MA'[n^1.5']]])</f>
        <v>20.142105316885491</v>
      </c>
      <c r="Q1238" s="43">
        <f t="shared" si="159"/>
        <v>20.208504568336867</v>
      </c>
      <c r="R1238" s="30">
        <f>$O$1+$O$2*Data[[#This Row],[MA'[ln(n^2)']]]</f>
        <v>26.842718907784977</v>
      </c>
      <c r="S1238" s="30">
        <f>$Q$1+$Q$2*Data[[#This Row],[MA'[ln(n*ln(n))']]]</f>
        <v>23.036953177305762</v>
      </c>
      <c r="T1238" s="31">
        <f>$O$3*Data[[#This Row],[Metcalfe
(n^2)]]</f>
        <v>208742257302.28</v>
      </c>
      <c r="U1238" s="31">
        <f t="shared" si="152"/>
        <v>240645824583.99603</v>
      </c>
      <c r="V1238" s="30">
        <f>LN(Data[[#This Row],[MA'[NVA']
30d]]/Data[[#This Row],[MA'[NVMetcalfe calc']]])</f>
        <v>-1.787953796562068</v>
      </c>
      <c r="W1238" s="30">
        <f>$Q$3+Data[[#This Row],[NVM
(scaled)]]/((Data[[#This Row],[Upper Bound]]-Data[[#This Row],[Lower Bound]])/2)</f>
        <v>-0.34960265722237815</v>
      </c>
      <c r="X1238" s="30">
        <f>(Data[[#This Row],[Upper Bound]]+Data[[#This Row],[Lower Bound]])/2</f>
        <v>24.93983604254537</v>
      </c>
      <c r="Y1238" s="29">
        <f>LN(Data[[#This Row],[NVActual]]/Data[[#This Row],[MA'[n^2']
30d]])</f>
        <v>-2.2940745150231474</v>
      </c>
      <c r="Z1238" s="29">
        <f>LN(Data[[#This Row],[NVActual]]/Data[[#This Row],[MA'[n*ln(n)']
30d]])</f>
        <v>8.543073105354269</v>
      </c>
      <c r="AA1238" s="29">
        <f>LN(Data[[#This Row],[NVActual]]/Data[[#This Row],[MA'[n^1.5']]])</f>
        <v>4.4243387174674913</v>
      </c>
      <c r="AB1238" s="29">
        <f>LN(Data[[#This Row],[NVActual]]/Data[[#This Row],[Metcalfe
(n^2)]])</f>
        <v>-2.1518485422756575</v>
      </c>
      <c r="AC1238" s="26">
        <f>1+Data[[#This Row],[MA'[NVMetcalfe calc']]]/((Data[[#This Row],[NVM_norm
(scaled)]]-Data[[#This Row],[NV_fund.]])/2)</f>
        <v>-19031329831.259666</v>
      </c>
    </row>
    <row r="1239" spans="1:29" x14ac:dyDescent="0.2">
      <c r="A1239" s="23">
        <v>42937</v>
      </c>
      <c r="B1239" s="24">
        <v>43892706096.477203</v>
      </c>
      <c r="C1239" s="24">
        <f t="shared" si="153"/>
        <v>40169777182.072807</v>
      </c>
      <c r="D1239" s="25">
        <f>LN(Data[[#This Row],[NVActual]])</f>
        <v>24.505013995079377</v>
      </c>
      <c r="E1239" s="26">
        <v>744868</v>
      </c>
      <c r="F1239" s="40">
        <f>Data[[#This Row],[DAA 
(n)]]^2</f>
        <v>554828337424</v>
      </c>
      <c r="G1239" s="41">
        <f t="shared" si="154"/>
        <v>467111690852.79999</v>
      </c>
      <c r="H1239" s="28">
        <f>LN(Data[[#This Row],[Metcalfe
(n^2)]])</f>
        <v>27.041924600910395</v>
      </c>
      <c r="I1239" s="42">
        <f t="shared" si="155"/>
        <v>26.852066333754479</v>
      </c>
      <c r="J1239" s="40">
        <f>Data[[#This Row],[DAA 
(n)]]*LN(Data[[#This Row],[DAA 
(n)]])</f>
        <v>10071332.146815462</v>
      </c>
      <c r="K1239" s="40">
        <f t="shared" si="156"/>
        <v>9142106.3865190838</v>
      </c>
      <c r="L1239" s="29">
        <f>LN(Data[[#This Row],[MA'[n*ln(n)']
30d]])</f>
        <v>16.02840137492262</v>
      </c>
      <c r="M1239" s="43">
        <f t="shared" si="157"/>
        <v>16.075687951807282</v>
      </c>
      <c r="N1239" s="40">
        <f>Data[[#This Row],[DAA 
(n)]]^1.5</f>
        <v>642863806.7587409</v>
      </c>
      <c r="O1239" s="40">
        <f t="shared" si="158"/>
        <v>563183822.86918235</v>
      </c>
      <c r="P1239" s="43">
        <f>LN(Data[[#This Row],[MA'[n^1.5']]])</f>
        <v>20.149116638796823</v>
      </c>
      <c r="Q1239" s="43">
        <f t="shared" si="159"/>
        <v>20.215201409549021</v>
      </c>
      <c r="R1239" s="30">
        <f>$O$1+$O$2*Data[[#This Row],[MA'[ln(n^2)']]]</f>
        <v>26.852066333754479</v>
      </c>
      <c r="S1239" s="30">
        <f>$Q$1+$Q$2*Data[[#This Row],[MA'[ln(n*ln(n))']]]</f>
        <v>23.044885120482014</v>
      </c>
      <c r="T1239" s="31">
        <f>$O$3*Data[[#This Row],[Metcalfe
(n^2)]]</f>
        <v>288510735460.47998</v>
      </c>
      <c r="U1239" s="31">
        <f t="shared" si="152"/>
        <v>242898079243.45599</v>
      </c>
      <c r="V1239" s="30">
        <f>LN(Data[[#This Row],[MA'[NVA']
30d]]/Data[[#This Row],[MA'[NVMetcalfe calc']]])</f>
        <v>-1.7995270268929453</v>
      </c>
      <c r="W1239" s="30">
        <f>$Q$3+Data[[#This Row],[NVM
(scaled)]]/((Data[[#This Row],[Upper Bound]]-Data[[#This Row],[Lower Bound]])/2)</f>
        <v>-0.35533300417615843</v>
      </c>
      <c r="X1239" s="30">
        <f>(Data[[#This Row],[Upper Bound]]+Data[[#This Row],[Lower Bound]])/2</f>
        <v>24.948475727118247</v>
      </c>
      <c r="Y1239" s="32">
        <f>LN(Data[[#This Row],[NVActual]]/Data[[#This Row],[MA'[n^2']
30d]])</f>
        <v>-2.3648202376484844</v>
      </c>
      <c r="Z1239" s="32">
        <f>LN(Data[[#This Row],[NVActual]]/Data[[#This Row],[MA'[n*ln(n)']
30d]])</f>
        <v>8.4766126201567573</v>
      </c>
      <c r="AA1239" s="32">
        <f>LN(Data[[#This Row],[NVActual]]/Data[[#This Row],[MA'[n^1.5']]])</f>
        <v>4.3558973562825543</v>
      </c>
      <c r="AB1239" s="32">
        <f>LN(Data[[#This Row],[NVActual]]/Data[[#This Row],[Metcalfe
(n^2)]])</f>
        <v>-2.5369106058310189</v>
      </c>
      <c r="AC1239" s="34">
        <f>1+Data[[#This Row],[MA'[NVMetcalfe calc']]]/((Data[[#This Row],[NVM_norm
(scaled)]]-Data[[#This Row],[NV_fund.]])/2)</f>
        <v>-19198538987.56361</v>
      </c>
    </row>
    <row r="1240" spans="1:29" x14ac:dyDescent="0.2">
      <c r="A1240" s="23">
        <v>42936</v>
      </c>
      <c r="B1240" s="24">
        <v>46413575984.675797</v>
      </c>
      <c r="C1240" s="24">
        <f t="shared" si="153"/>
        <v>40147029183.52211</v>
      </c>
      <c r="D1240" s="25">
        <f>LN(Data[[#This Row],[NVActual]])</f>
        <v>24.560857839260354</v>
      </c>
      <c r="E1240" s="26">
        <v>660126</v>
      </c>
      <c r="F1240" s="40">
        <f>Data[[#This Row],[DAA 
(n)]]^2</f>
        <v>435766335876</v>
      </c>
      <c r="G1240" s="41">
        <f t="shared" si="154"/>
        <v>467633601039.5</v>
      </c>
      <c r="H1240" s="28">
        <f>LN(Data[[#This Row],[Metcalfe
(n^2)]])</f>
        <v>26.800372009745391</v>
      </c>
      <c r="I1240" s="42">
        <f t="shared" si="155"/>
        <v>26.852993975068511</v>
      </c>
      <c r="J1240" s="40">
        <f>Data[[#This Row],[DAA 
(n)]]*LN(Data[[#This Row],[DAA 
(n)]])</f>
        <v>8845811.1866525933</v>
      </c>
      <c r="K1240" s="40">
        <f t="shared" si="156"/>
        <v>9147160.6553647611</v>
      </c>
      <c r="L1240" s="29">
        <f>LN(Data[[#This Row],[MA'[n*ln(n)']
30d]])</f>
        <v>16.028954078206219</v>
      </c>
      <c r="M1240" s="43">
        <f t="shared" si="157"/>
        <v>16.080549009501315</v>
      </c>
      <c r="N1240" s="40">
        <f>Data[[#This Row],[DAA 
(n)]]^1.5</f>
        <v>536340086.35984015</v>
      </c>
      <c r="O1240" s="40">
        <f t="shared" si="158"/>
        <v>563635783.37548888</v>
      </c>
      <c r="P1240" s="43">
        <f>LN(Data[[#This Row],[MA'[n^1.5']]])</f>
        <v>20.149918826703455</v>
      </c>
      <c r="Q1240" s="43">
        <f t="shared" si="159"/>
        <v>20.221977181809997</v>
      </c>
      <c r="R1240" s="30">
        <f>$O$1+$O$2*Data[[#This Row],[MA'[ln(n^2)']]]</f>
        <v>26.852993975068511</v>
      </c>
      <c r="S1240" s="30">
        <f>$Q$1+$Q$2*Data[[#This Row],[MA'[ln(n*ln(n))']]]</f>
        <v>23.052905865677168</v>
      </c>
      <c r="T1240" s="31">
        <f>$O$3*Data[[#This Row],[Metcalfe
(n^2)]]</f>
        <v>226598494655.52002</v>
      </c>
      <c r="U1240" s="31">
        <f t="shared" si="152"/>
        <v>243169472540.54004</v>
      </c>
      <c r="V1240" s="30">
        <f>LN(Data[[#This Row],[MA'[NVA']
30d]]/Data[[#This Row],[MA'[NVMetcalfe calc']]])</f>
        <v>-1.8012101734032995</v>
      </c>
      <c r="W1240" s="30">
        <f>$Q$3+Data[[#This Row],[NVM
(scaled)]]/((Data[[#This Row],[Upper Bound]]-Data[[#This Row],[Lower Bound]])/2)</f>
        <v>-0.35798337383382306</v>
      </c>
      <c r="X1240" s="30">
        <f>(Data[[#This Row],[Upper Bound]]+Data[[#This Row],[Lower Bound]])/2</f>
        <v>24.952949920372838</v>
      </c>
      <c r="Y1240" s="29">
        <f>LN(Data[[#This Row],[NVActual]]/Data[[#This Row],[MA'[n^2']
30d]])</f>
        <v>-2.3100930832127506</v>
      </c>
      <c r="Z1240" s="29">
        <f>LN(Data[[#This Row],[NVActual]]/Data[[#This Row],[MA'[n*ln(n)']
30d]])</f>
        <v>8.5319037610541333</v>
      </c>
      <c r="AA1240" s="29">
        <f>LN(Data[[#This Row],[NVActual]]/Data[[#This Row],[MA'[n^1.5']]])</f>
        <v>4.4109390125568977</v>
      </c>
      <c r="AB1240" s="29">
        <f>LN(Data[[#This Row],[NVActual]]/Data[[#This Row],[Metcalfe
(n^2)]])</f>
        <v>-2.2395141704850379</v>
      </c>
      <c r="AC1240" s="26">
        <f>1+Data[[#This Row],[MA'[NVMetcalfe calc']]]/((Data[[#This Row],[NVM_norm
(scaled)]]-Data[[#This Row],[NV_fund.]])/2)</f>
        <v>-19214579699.717583</v>
      </c>
    </row>
    <row r="1241" spans="1:29" x14ac:dyDescent="0.2">
      <c r="A1241" s="23">
        <v>42935</v>
      </c>
      <c r="B1241" s="24">
        <v>37070634589.519997</v>
      </c>
      <c r="C1241" s="24">
        <f t="shared" si="153"/>
        <v>40092255850.610275</v>
      </c>
      <c r="D1241" s="25">
        <f>LN(Data[[#This Row],[NVActual]])</f>
        <v>24.336090972643941</v>
      </c>
      <c r="E1241" s="26">
        <v>713341</v>
      </c>
      <c r="F1241" s="40">
        <f>Data[[#This Row],[DAA 
(n)]]^2</f>
        <v>508855382281</v>
      </c>
      <c r="G1241" s="41">
        <f t="shared" si="154"/>
        <v>471613211095.93335</v>
      </c>
      <c r="H1241" s="28">
        <f>LN(Data[[#This Row],[Metcalfe
(n^2)]])</f>
        <v>26.955429691871441</v>
      </c>
      <c r="I1241" s="42">
        <f t="shared" si="155"/>
        <v>26.861065326014813</v>
      </c>
      <c r="J1241" s="40">
        <f>Data[[#This Row],[DAA 
(n)]]*LN(Data[[#This Row],[DAA 
(n)]])</f>
        <v>9614206.5859146323</v>
      </c>
      <c r="K1241" s="40">
        <f t="shared" si="156"/>
        <v>9188117.3581346869</v>
      </c>
      <c r="L1241" s="29">
        <f>LN(Data[[#This Row],[MA'[n*ln(n)']
30d]])</f>
        <v>16.033421615688948</v>
      </c>
      <c r="M1241" s="43">
        <f t="shared" si="157"/>
        <v>16.085431570306167</v>
      </c>
      <c r="N1241" s="40">
        <f>Data[[#This Row],[DAA 
(n)]]^1.5</f>
        <v>602484362.6615634</v>
      </c>
      <c r="O1241" s="40">
        <f t="shared" si="158"/>
        <v>567196025.22810614</v>
      </c>
      <c r="P1241" s="43">
        <f>LN(Data[[#This Row],[MA'[n^1.5']]])</f>
        <v>20.156215525449785</v>
      </c>
      <c r="Q1241" s="43">
        <f t="shared" si="159"/>
        <v>20.228781493601478</v>
      </c>
      <c r="R1241" s="30">
        <f>$O$1+$O$2*Data[[#This Row],[MA'[ln(n^2)']]]</f>
        <v>26.861065326014813</v>
      </c>
      <c r="S1241" s="30">
        <f>$Q$1+$Q$2*Data[[#This Row],[MA'[ln(n*ln(n))']]]</f>
        <v>23.060962091005173</v>
      </c>
      <c r="T1241" s="31">
        <f>$O$3*Data[[#This Row],[Metcalfe
(n^2)]]</f>
        <v>264604798786.12</v>
      </c>
      <c r="U1241" s="31">
        <f t="shared" si="152"/>
        <v>245238869769.88531</v>
      </c>
      <c r="V1241" s="30">
        <f>LN(Data[[#This Row],[MA'[NVA']
30d]]/Data[[#This Row],[MA'[NVMetcalfe calc']]])</f>
        <v>-1.8110495194844778</v>
      </c>
      <c r="W1241" s="30">
        <f>$Q$3+Data[[#This Row],[NVM
(scaled)]]/((Data[[#This Row],[Upper Bound]]-Data[[#This Row],[Lower Bound]])/2)</f>
        <v>-0.36315806307555931</v>
      </c>
      <c r="X1241" s="30">
        <f>(Data[[#This Row],[Upper Bound]]+Data[[#This Row],[Lower Bound]])/2</f>
        <v>24.961013708509995</v>
      </c>
      <c r="Y1241" s="32">
        <f>LN(Data[[#This Row],[NVActual]]/Data[[#This Row],[MA'[n^2']
30d]])</f>
        <v>-2.5433340459234732</v>
      </c>
      <c r="Z1241" s="32">
        <f>LN(Data[[#This Row],[NVActual]]/Data[[#This Row],[MA'[n*ln(n)']
30d]])</f>
        <v>8.3026693569549952</v>
      </c>
      <c r="AA1241" s="32">
        <f>LN(Data[[#This Row],[NVActual]]/Data[[#This Row],[MA'[n^1.5']]])</f>
        <v>4.1798754471941573</v>
      </c>
      <c r="AB1241" s="32">
        <f>LN(Data[[#This Row],[NVActual]]/Data[[#This Row],[Metcalfe
(n^2)]])</f>
        <v>-2.6193387192274979</v>
      </c>
      <c r="AC1241" s="34">
        <f>1+Data[[#This Row],[MA'[NVMetcalfe calc']]]/((Data[[#This Row],[NVM_norm
(scaled)]]-Data[[#This Row],[NV_fund.]])/2)</f>
        <v>-19367967645.235157</v>
      </c>
    </row>
    <row r="1242" spans="1:29" x14ac:dyDescent="0.2">
      <c r="A1242" s="23">
        <v>42934</v>
      </c>
      <c r="B1242" s="24">
        <v>37870369773.598503</v>
      </c>
      <c r="C1242" s="24">
        <f t="shared" si="153"/>
        <v>40270908921.03299</v>
      </c>
      <c r="D1242" s="25">
        <f>LN(Data[[#This Row],[NVActual]])</f>
        <v>24.357434843100759</v>
      </c>
      <c r="E1242" s="26">
        <v>809612</v>
      </c>
      <c r="F1242" s="40">
        <f>Data[[#This Row],[DAA 
(n)]]^2</f>
        <v>655471590544</v>
      </c>
      <c r="G1242" s="41">
        <f t="shared" si="154"/>
        <v>472188538828.03333</v>
      </c>
      <c r="H1242" s="28">
        <f>LN(Data[[#This Row],[Metcalfe
(n^2)]])</f>
        <v>27.208620799079757</v>
      </c>
      <c r="I1242" s="42">
        <f t="shared" si="155"/>
        <v>26.862177205091943</v>
      </c>
      <c r="J1242" s="40">
        <f>Data[[#This Row],[DAA 
(n)]]*LN(Data[[#This Row],[DAA 
(n)]])</f>
        <v>11014212.95119228</v>
      </c>
      <c r="K1242" s="40">
        <f t="shared" si="156"/>
        <v>9193910.340374602</v>
      </c>
      <c r="L1242" s="29">
        <f>LN(Data[[#This Row],[MA'[n*ln(n)']
30d]])</f>
        <v>16.034051903329321</v>
      </c>
      <c r="M1242" s="43">
        <f t="shared" si="157"/>
        <v>16.09021653397037</v>
      </c>
      <c r="N1242" s="40">
        <f>Data[[#This Row],[DAA 
(n)]]^1.5</f>
        <v>728476262.73167562</v>
      </c>
      <c r="O1242" s="40">
        <f t="shared" si="158"/>
        <v>567704779.84005702</v>
      </c>
      <c r="P1242" s="43">
        <f>LN(Data[[#This Row],[MA'[n^1.5']]])</f>
        <v>20.157112087763881</v>
      </c>
      <c r="Q1242" s="43">
        <f t="shared" si="159"/>
        <v>20.235446674644276</v>
      </c>
      <c r="R1242" s="30">
        <f>$O$1+$O$2*Data[[#This Row],[MA'[ln(n^2)']]]</f>
        <v>26.862177205091943</v>
      </c>
      <c r="S1242" s="30">
        <f>$Q$1+$Q$2*Data[[#This Row],[MA'[ln(n*ln(n))']]]</f>
        <v>23.068857281051109</v>
      </c>
      <c r="T1242" s="31">
        <f>$O$3*Data[[#This Row],[Metcalfe
(n^2)]]</f>
        <v>340845227082.88</v>
      </c>
      <c r="U1242" s="31">
        <f t="shared" si="152"/>
        <v>245538040190.57733</v>
      </c>
      <c r="V1242" s="30">
        <f>LN(Data[[#This Row],[MA'[NVA']
30d]]/Data[[#This Row],[MA'[NVMetcalfe calc']]])</f>
        <v>-1.8078225398084453</v>
      </c>
      <c r="W1242" s="30">
        <f>$Q$3+Data[[#This Row],[NVM
(scaled)]]/((Data[[#This Row],[Upper Bound]]-Data[[#This Row],[Lower Bound]])/2)</f>
        <v>-0.36316112324249339</v>
      </c>
      <c r="X1242" s="30">
        <f>(Data[[#This Row],[Upper Bound]]+Data[[#This Row],[Lower Bound]])/2</f>
        <v>24.965517243071524</v>
      </c>
      <c r="Y1242" s="29">
        <f>LN(Data[[#This Row],[NVActual]]/Data[[#This Row],[MA'[n^2']
30d]])</f>
        <v>-2.5232093463431866</v>
      </c>
      <c r="Z1242" s="29">
        <f>LN(Data[[#This Row],[NVActual]]/Data[[#This Row],[MA'[n*ln(n)']
30d]])</f>
        <v>8.3233829397714381</v>
      </c>
      <c r="AA1242" s="29">
        <f>LN(Data[[#This Row],[NVActual]]/Data[[#This Row],[MA'[n^1.5']]])</f>
        <v>4.2003227553368792</v>
      </c>
      <c r="AB1242" s="29">
        <f>LN(Data[[#This Row],[NVActual]]/Data[[#This Row],[Metcalfe
(n^2)]])</f>
        <v>-2.8511859559789978</v>
      </c>
      <c r="AC1242" s="26">
        <f>1+Data[[#This Row],[MA'[NVMetcalfe calc']]]/((Data[[#This Row],[NVM_norm
(scaled)]]-Data[[#This Row],[NV_fund.]])/2)</f>
        <v>-19388144665.65041</v>
      </c>
    </row>
    <row r="1243" spans="1:29" x14ac:dyDescent="0.2">
      <c r="A1243" s="23">
        <v>42933</v>
      </c>
      <c r="B1243" s="24">
        <v>36411443822.669502</v>
      </c>
      <c r="C1243" s="24">
        <f t="shared" si="153"/>
        <v>40378484459.302834</v>
      </c>
      <c r="D1243" s="25">
        <f>LN(Data[[#This Row],[NVActual]])</f>
        <v>24.318148952911375</v>
      </c>
      <c r="E1243" s="26">
        <v>690739</v>
      </c>
      <c r="F1243" s="40">
        <f>Data[[#This Row],[DAA 
(n)]]^2</f>
        <v>477120366121</v>
      </c>
      <c r="G1243" s="41">
        <f t="shared" si="154"/>
        <v>463517163643.53333</v>
      </c>
      <c r="H1243" s="28">
        <f>LN(Data[[#This Row],[Metcalfe
(n^2)]])</f>
        <v>26.891034635878711</v>
      </c>
      <c r="I1243" s="42">
        <f t="shared" si="155"/>
        <v>26.845322763239718</v>
      </c>
      <c r="J1243" s="40">
        <f>Data[[#This Row],[DAA 
(n)]]*LN(Data[[#This Row],[DAA 
(n)]])</f>
        <v>9287343.1866761129</v>
      </c>
      <c r="K1243" s="40">
        <f t="shared" si="156"/>
        <v>9106596.3007839676</v>
      </c>
      <c r="L1243" s="29">
        <f>LN(Data[[#This Row],[MA'[n*ln(n)']
30d]])</f>
        <v>16.024509577115019</v>
      </c>
      <c r="M1243" s="43">
        <f t="shared" si="157"/>
        <v>16.095177216635637</v>
      </c>
      <c r="N1243" s="40">
        <f>Data[[#This Row],[DAA 
(n)]]^1.5</f>
        <v>574078082.29721975</v>
      </c>
      <c r="O1243" s="40">
        <f t="shared" si="158"/>
        <v>560041006.7276094</v>
      </c>
      <c r="P1243" s="43">
        <f>LN(Data[[#This Row],[MA'[n^1.5']]])</f>
        <v>20.143520565311857</v>
      </c>
      <c r="Q1243" s="43">
        <f t="shared" si="159"/>
        <v>20.242357015042739</v>
      </c>
      <c r="R1243" s="30">
        <f>$O$1+$O$2*Data[[#This Row],[MA'[ln(n^2)']]]</f>
        <v>26.845322763239718</v>
      </c>
      <c r="S1243" s="30">
        <f>$Q$1+$Q$2*Data[[#This Row],[MA'[ln(n*ln(n))']]]</f>
        <v>23.077042407448801</v>
      </c>
      <c r="T1243" s="31">
        <f>$O$3*Data[[#This Row],[Metcalfe
(n^2)]]</f>
        <v>248102590382.92001</v>
      </c>
      <c r="U1243" s="31">
        <f t="shared" si="152"/>
        <v>241028925094.6373</v>
      </c>
      <c r="V1243" s="30">
        <f>LN(Data[[#This Row],[MA'[NVA']
30d]]/Data[[#This Row],[MA'[NVMetcalfe calc']]])</f>
        <v>-1.7866198672116917</v>
      </c>
      <c r="W1243" s="30">
        <f>$Q$3+Data[[#This Row],[NVM
(scaled)]]/((Data[[#This Row],[Upper Bound]]-Data[[#This Row],[Lower Bound]])/2)</f>
        <v>-0.35824147808753015</v>
      </c>
      <c r="X1243" s="30">
        <f>(Data[[#This Row],[Upper Bound]]+Data[[#This Row],[Lower Bound]])/2</f>
        <v>24.961182585344261</v>
      </c>
      <c r="Y1243" s="32">
        <f>LN(Data[[#This Row],[NVActual]]/Data[[#This Row],[MA'[n^2']
30d]])</f>
        <v>-2.5439602988699694</v>
      </c>
      <c r="Z1243" s="32">
        <f>LN(Data[[#This Row],[NVActual]]/Data[[#This Row],[MA'[n*ln(n)']
30d]])</f>
        <v>8.2936393757963565</v>
      </c>
      <c r="AA1243" s="32">
        <f>LN(Data[[#This Row],[NVActual]]/Data[[#This Row],[MA'[n^1.5']]])</f>
        <v>4.1746283875995172</v>
      </c>
      <c r="AB1243" s="32">
        <f>LN(Data[[#This Row],[NVActual]]/Data[[#This Row],[Metcalfe
(n^2)]])</f>
        <v>-2.5728856829673368</v>
      </c>
      <c r="AC1243" s="34">
        <f>1+Data[[#This Row],[MA'[NVMetcalfe calc']]]/((Data[[#This Row],[NVM_norm
(scaled)]]-Data[[#This Row],[NV_fund.]])/2)</f>
        <v>-19039052742.916817</v>
      </c>
    </row>
    <row r="1244" spans="1:29" x14ac:dyDescent="0.2">
      <c r="A1244" s="23">
        <v>42932</v>
      </c>
      <c r="B1244" s="24">
        <v>31544322168.634998</v>
      </c>
      <c r="C1244" s="24">
        <f t="shared" si="153"/>
        <v>40610958294.118454</v>
      </c>
      <c r="D1244" s="25">
        <f>LN(Data[[#This Row],[NVActual]])</f>
        <v>24.174659446779085</v>
      </c>
      <c r="E1244" s="26">
        <v>617297</v>
      </c>
      <c r="F1244" s="40">
        <f>Data[[#This Row],[DAA 
(n)]]^2</f>
        <v>381055586209</v>
      </c>
      <c r="G1244" s="41">
        <f t="shared" si="154"/>
        <v>462116260354.70001</v>
      </c>
      <c r="H1244" s="28">
        <f>LN(Data[[#This Row],[Metcalfe
(n^2)]])</f>
        <v>26.66621109699307</v>
      </c>
      <c r="I1244" s="42">
        <f t="shared" si="155"/>
        <v>26.842249150477016</v>
      </c>
      <c r="J1244" s="40">
        <f>Data[[#This Row],[DAA 
(n)]]*LN(Data[[#This Row],[DAA 
(n)]])</f>
        <v>8230486.0557702659</v>
      </c>
      <c r="K1244" s="40">
        <f t="shared" si="156"/>
        <v>9091633.7708563861</v>
      </c>
      <c r="L1244" s="29">
        <f>LN(Data[[#This Row],[MA'[n*ln(n)']
30d]])</f>
        <v>16.022865182771142</v>
      </c>
      <c r="M1244" s="43">
        <f t="shared" si="157"/>
        <v>16.100721999808023</v>
      </c>
      <c r="N1244" s="40">
        <f>Data[[#This Row],[DAA 
(n)]]^1.5</f>
        <v>484999453.81418496</v>
      </c>
      <c r="O1244" s="40">
        <f t="shared" si="158"/>
        <v>558762359.25653994</v>
      </c>
      <c r="P1244" s="43">
        <f>LN(Data[[#This Row],[MA'[n^1.5']]])</f>
        <v>20.141234823122211</v>
      </c>
      <c r="Q1244" s="43">
        <f t="shared" si="159"/>
        <v>20.250076190482396</v>
      </c>
      <c r="R1244" s="30">
        <f>$O$1+$O$2*Data[[#This Row],[MA'[ln(n^2)']]]</f>
        <v>26.842249150477016</v>
      </c>
      <c r="S1244" s="30">
        <f>$Q$1+$Q$2*Data[[#This Row],[MA'[ln(n*ln(n))']]]</f>
        <v>23.086191299683236</v>
      </c>
      <c r="T1244" s="31">
        <f>$O$3*Data[[#This Row],[Metcalfe
(n^2)]]</f>
        <v>198148904828.67999</v>
      </c>
      <c r="U1244" s="31">
        <f t="shared" si="152"/>
        <v>240300455384.44397</v>
      </c>
      <c r="V1244" s="30">
        <f>LN(Data[[#This Row],[MA'[NVA']
30d]]/Data[[#This Row],[MA'[NVMetcalfe calc']]])</f>
        <v>-1.7778520988959676</v>
      </c>
      <c r="W1244" s="30">
        <f>$Q$3+Data[[#This Row],[NVM
(scaled)]]/((Data[[#This Row],[Upper Bound]]-Data[[#This Row],[Lower Bound]])/2)</f>
        <v>-0.3566585284463859</v>
      </c>
      <c r="X1244" s="30">
        <f>(Data[[#This Row],[Upper Bound]]+Data[[#This Row],[Lower Bound]])/2</f>
        <v>24.964220225080126</v>
      </c>
      <c r="Y1244" s="29">
        <f>LN(Data[[#This Row],[NVActual]]/Data[[#This Row],[MA'[n^2']
30d]])</f>
        <v>-2.6844228953809672</v>
      </c>
      <c r="Z1244" s="29">
        <f>LN(Data[[#This Row],[NVActual]]/Data[[#This Row],[MA'[n*ln(n)']
30d]])</f>
        <v>8.1517942640079433</v>
      </c>
      <c r="AA1244" s="29">
        <f>LN(Data[[#This Row],[NVActual]]/Data[[#This Row],[MA'[n^1.5']]])</f>
        <v>4.0334246236568729</v>
      </c>
      <c r="AB1244" s="29">
        <f>LN(Data[[#This Row],[NVActual]]/Data[[#This Row],[Metcalfe
(n^2)]])</f>
        <v>-2.4915516502139838</v>
      </c>
      <c r="AC1244" s="26">
        <f>1+Data[[#This Row],[MA'[NVMetcalfe calc']]]/((Data[[#This Row],[NVM_norm
(scaled)]]-Data[[#This Row],[NV_fund.]])/2)</f>
        <v>-18980419890.705112</v>
      </c>
    </row>
    <row r="1245" spans="1:29" x14ac:dyDescent="0.2">
      <c r="A1245" s="23">
        <v>42931</v>
      </c>
      <c r="B1245" s="24">
        <v>32757511929.071301</v>
      </c>
      <c r="C1245" s="24">
        <f t="shared" si="153"/>
        <v>40908214421.865776</v>
      </c>
      <c r="D1245" s="25">
        <f>LN(Data[[#This Row],[NVActual]])</f>
        <v>24.212398144606006</v>
      </c>
      <c r="E1245" s="26">
        <v>624607</v>
      </c>
      <c r="F1245" s="40">
        <f>Data[[#This Row],[DAA 
(n)]]^2</f>
        <v>390133904449</v>
      </c>
      <c r="G1245" s="41">
        <f t="shared" si="154"/>
        <v>467185577011.76666</v>
      </c>
      <c r="H1245" s="28">
        <f>LN(Data[[#This Row],[Metcalfe
(n^2)]])</f>
        <v>26.68975586188181</v>
      </c>
      <c r="I1245" s="42">
        <f t="shared" si="155"/>
        <v>26.853443469694092</v>
      </c>
      <c r="J1245" s="40">
        <f>Data[[#This Row],[DAA 
(n)]]*LN(Data[[#This Row],[DAA 
(n)]])</f>
        <v>8335304.1698112059</v>
      </c>
      <c r="K1245" s="40">
        <f t="shared" si="156"/>
        <v>9145881.5193341654</v>
      </c>
      <c r="L1245" s="29">
        <f>LN(Data[[#This Row],[MA'[n*ln(n)']
30d]])</f>
        <v>16.028814228746469</v>
      </c>
      <c r="M1245" s="43">
        <f t="shared" si="157"/>
        <v>16.106445738257037</v>
      </c>
      <c r="N1245" s="40">
        <f>Data[[#This Row],[DAA 
(n)]]^1.5</f>
        <v>493639917.00041485</v>
      </c>
      <c r="O1245" s="40">
        <f t="shared" si="158"/>
        <v>563392998.21190214</v>
      </c>
      <c r="P1245" s="43">
        <f>LN(Data[[#This Row],[MA'[n^1.5']]])</f>
        <v>20.149487985590419</v>
      </c>
      <c r="Q1245" s="43">
        <f t="shared" si="159"/>
        <v>20.258035713584128</v>
      </c>
      <c r="R1245" s="30">
        <f>$O$1+$O$2*Data[[#This Row],[MA'[ln(n^2)']]]</f>
        <v>26.853443469694092</v>
      </c>
      <c r="S1245" s="30">
        <f>$Q$1+$Q$2*Data[[#This Row],[MA'[ln(n*ln(n))']]]</f>
        <v>23.095635468124108</v>
      </c>
      <c r="T1245" s="31">
        <f>$O$3*Data[[#This Row],[Metcalfe
(n^2)]]</f>
        <v>202869630313.48001</v>
      </c>
      <c r="U1245" s="31">
        <f t="shared" si="152"/>
        <v>242936500046.11862</v>
      </c>
      <c r="V1245" s="30">
        <f>LN(Data[[#This Row],[MA'[NVA']
30d]]/Data[[#This Row],[MA'[NVMetcalfe calc']]])</f>
        <v>-1.7814692080155654</v>
      </c>
      <c r="W1245" s="30">
        <f>$Q$3+Data[[#This Row],[NVM
(scaled)]]/((Data[[#This Row],[Upper Bound]]-Data[[#This Row],[Lower Bound]])/2)</f>
        <v>-0.358142750918238</v>
      </c>
      <c r="X1245" s="30">
        <f>(Data[[#This Row],[Upper Bound]]+Data[[#This Row],[Lower Bound]])/2</f>
        <v>24.9745394689091</v>
      </c>
      <c r="Y1245" s="32">
        <f>LN(Data[[#This Row],[NVActual]]/Data[[#This Row],[MA'[n^2']
30d]])</f>
        <v>-2.6575942522558269</v>
      </c>
      <c r="Z1245" s="32">
        <f>LN(Data[[#This Row],[NVActual]]/Data[[#This Row],[MA'[n*ln(n)']
30d]])</f>
        <v>8.1835839158595363</v>
      </c>
      <c r="AA1245" s="32">
        <f>LN(Data[[#This Row],[NVActual]]/Data[[#This Row],[MA'[n^1.5']]])</f>
        <v>4.0629101590155852</v>
      </c>
      <c r="AB1245" s="32">
        <f>LN(Data[[#This Row],[NVActual]]/Data[[#This Row],[Metcalfe
(n^2)]])</f>
        <v>-2.4773577172758077</v>
      </c>
      <c r="AC1245" s="34">
        <f>1+Data[[#This Row],[MA'[NVMetcalfe calc']]]/((Data[[#This Row],[NVM_norm
(scaled)]]-Data[[#This Row],[NV_fund.]])/2)</f>
        <v>-19179690324.565094</v>
      </c>
    </row>
    <row r="1246" spans="1:29" x14ac:dyDescent="0.2">
      <c r="A1246" s="23">
        <v>42930</v>
      </c>
      <c r="B1246" s="24">
        <v>36390895921.786102</v>
      </c>
      <c r="C1246" s="24">
        <f t="shared" si="153"/>
        <v>41129672484.193527</v>
      </c>
      <c r="D1246" s="25">
        <f>LN(Data[[#This Row],[NVActual]])</f>
        <v>24.317584468267029</v>
      </c>
      <c r="E1246" s="26">
        <v>647312</v>
      </c>
      <c r="F1246" s="40">
        <f>Data[[#This Row],[DAA 
(n)]]^2</f>
        <v>419012825344</v>
      </c>
      <c r="G1246" s="41">
        <f t="shared" si="154"/>
        <v>475374198128.66669</v>
      </c>
      <c r="H1246" s="28">
        <f>LN(Data[[#This Row],[Metcalfe
(n^2)]])</f>
        <v>26.761167365812977</v>
      </c>
      <c r="I1246" s="42">
        <f t="shared" si="155"/>
        <v>26.869722879261037</v>
      </c>
      <c r="J1246" s="40">
        <f>Data[[#This Row],[DAA 
(n)]]*LN(Data[[#This Row],[DAA 
(n)]])</f>
        <v>8661412.3849495649</v>
      </c>
      <c r="K1246" s="40">
        <f t="shared" si="156"/>
        <v>9229220.1020609196</v>
      </c>
      <c r="L1246" s="29">
        <f>LN(Data[[#This Row],[MA'[n*ln(n)']
30d]])</f>
        <v>16.037885106924314</v>
      </c>
      <c r="M1246" s="43">
        <f t="shared" si="157"/>
        <v>16.112023806643172</v>
      </c>
      <c r="N1246" s="40">
        <f>Data[[#This Row],[DAA 
(n)]]^1.5</f>
        <v>520799414.36130112</v>
      </c>
      <c r="O1246" s="40">
        <f t="shared" si="158"/>
        <v>570672027.02498722</v>
      </c>
      <c r="P1246" s="43">
        <f>LN(Data[[#This Row],[MA'[n^1.5']]])</f>
        <v>20.162325219105</v>
      </c>
      <c r="Q1246" s="43">
        <f t="shared" si="159"/>
        <v>20.265791624642485</v>
      </c>
      <c r="R1246" s="30">
        <f>$O$1+$O$2*Data[[#This Row],[MA'[ln(n^2)']]]</f>
        <v>26.869722879261037</v>
      </c>
      <c r="S1246" s="30">
        <f>$Q$1+$Q$2*Data[[#This Row],[MA'[ln(n*ln(n))']]]</f>
        <v>23.104839280961233</v>
      </c>
      <c r="T1246" s="31">
        <f>$O$3*Data[[#This Row],[Metcalfe
(n^2)]]</f>
        <v>217886669178.88</v>
      </c>
      <c r="U1246" s="31">
        <f t="shared" si="152"/>
        <v>247194583026.90668</v>
      </c>
      <c r="V1246" s="30">
        <f>LN(Data[[#This Row],[MA'[NVA']
30d]]/Data[[#This Row],[MA'[NVMetcalfe calc']]])</f>
        <v>-1.7934459927532811</v>
      </c>
      <c r="W1246" s="30">
        <f>$Q$3+Data[[#This Row],[NVM
(scaled)]]/((Data[[#This Row],[Upper Bound]]-Data[[#This Row],[Lower Bound]])/2)</f>
        <v>-0.36272320959043169</v>
      </c>
      <c r="X1246" s="30">
        <f>(Data[[#This Row],[Upper Bound]]+Data[[#This Row],[Lower Bound]])/2</f>
        <v>24.987281080111135</v>
      </c>
      <c r="Y1246" s="29">
        <f>LN(Data[[#This Row],[NVActual]]/Data[[#This Row],[MA'[n^2']
30d]])</f>
        <v>-2.5697836481079053</v>
      </c>
      <c r="Z1246" s="29">
        <f>LN(Data[[#This Row],[NVActual]]/Data[[#This Row],[MA'[n*ln(n)']
30d]])</f>
        <v>8.2796993613427148</v>
      </c>
      <c r="AA1246" s="29">
        <f>LN(Data[[#This Row],[NVActual]]/Data[[#This Row],[MA'[n^1.5']]])</f>
        <v>4.1552592491620315</v>
      </c>
      <c r="AB1246" s="29">
        <f>LN(Data[[#This Row],[NVActual]]/Data[[#This Row],[Metcalfe
(n^2)]])</f>
        <v>-2.4435828975459475</v>
      </c>
      <c r="AC1246" s="26">
        <f>1+Data[[#This Row],[MA'[NVMetcalfe calc']]]/((Data[[#This Row],[NVM_norm
(scaled)]]-Data[[#This Row],[NV_fund.]])/2)</f>
        <v>-19502527904.080429</v>
      </c>
    </row>
    <row r="1247" spans="1:29" x14ac:dyDescent="0.2">
      <c r="A1247" s="23">
        <v>42929</v>
      </c>
      <c r="B1247" s="24">
        <v>38516323722.675003</v>
      </c>
      <c r="C1247" s="24">
        <f t="shared" si="153"/>
        <v>41243011895.770393</v>
      </c>
      <c r="D1247" s="25">
        <f>LN(Data[[#This Row],[NVActual]])</f>
        <v>24.374347981177355</v>
      </c>
      <c r="E1247" s="26">
        <v>675427</v>
      </c>
      <c r="F1247" s="40">
        <f>Data[[#This Row],[DAA 
(n)]]^2</f>
        <v>456201632329</v>
      </c>
      <c r="G1247" s="41">
        <f t="shared" si="154"/>
        <v>479702246530.83331</v>
      </c>
      <c r="H1247" s="28">
        <f>LN(Data[[#This Row],[Metcalfe
(n^2)]])</f>
        <v>26.846200724889815</v>
      </c>
      <c r="I1247" s="42">
        <f t="shared" si="155"/>
        <v>26.878720594082328</v>
      </c>
      <c r="J1247" s="40">
        <f>Data[[#This Row],[DAA 
(n)]]*LN(Data[[#This Row],[DAA 
(n)]])</f>
        <v>9066324.4085050765</v>
      </c>
      <c r="K1247" s="40">
        <f t="shared" si="156"/>
        <v>9274271.4969030526</v>
      </c>
      <c r="L1247" s="29">
        <f>LN(Data[[#This Row],[MA'[n*ln(n)']
30d]])</f>
        <v>16.042754618564672</v>
      </c>
      <c r="M1247" s="43">
        <f t="shared" si="157"/>
        <v>16.117084020071943</v>
      </c>
      <c r="N1247" s="40">
        <f>Data[[#This Row],[DAA 
(n)]]^1.5</f>
        <v>555095397.13375401</v>
      </c>
      <c r="O1247" s="40">
        <f t="shared" si="158"/>
        <v>574567556.80847156</v>
      </c>
      <c r="P1247" s="43">
        <f>LN(Data[[#This Row],[MA'[n^1.5']]])</f>
        <v>20.169128240695557</v>
      </c>
      <c r="Q1247" s="43">
        <f t="shared" si="159"/>
        <v>20.272830586353169</v>
      </c>
      <c r="R1247" s="30">
        <f>$O$1+$O$2*Data[[#This Row],[MA'[ln(n^2)']]]</f>
        <v>26.878720594082328</v>
      </c>
      <c r="S1247" s="30">
        <f>$Q$1+$Q$2*Data[[#This Row],[MA'[ln(n*ln(n))']]]</f>
        <v>23.113188633118703</v>
      </c>
      <c r="T1247" s="31">
        <f>$O$3*Data[[#This Row],[Metcalfe
(n^2)]]</f>
        <v>237224848811.08002</v>
      </c>
      <c r="U1247" s="31">
        <f t="shared" si="152"/>
        <v>249445168196.03329</v>
      </c>
      <c r="V1247" s="30">
        <f>LN(Data[[#This Row],[MA'[NVA']
30d]]/Data[[#This Row],[MA'[NVMetcalfe calc']]])</f>
        <v>-1.7997574344479073</v>
      </c>
      <c r="W1247" s="30">
        <f>$Q$3+Data[[#This Row],[NVM
(scaled)]]/((Data[[#This Row],[Upper Bound]]-Data[[#This Row],[Lower Bound]])/2)</f>
        <v>-0.36591138415797031</v>
      </c>
      <c r="X1247" s="30">
        <f>(Data[[#This Row],[Upper Bound]]+Data[[#This Row],[Lower Bound]])/2</f>
        <v>24.995954613600517</v>
      </c>
      <c r="Y1247" s="32">
        <f>LN(Data[[#This Row],[NVActual]]/Data[[#This Row],[MA'[n^2']
30d]])</f>
        <v>-2.5220834474656764</v>
      </c>
      <c r="Z1247" s="32">
        <f>LN(Data[[#This Row],[NVActual]]/Data[[#This Row],[MA'[n*ln(n)']
30d]])</f>
        <v>8.3315933626126846</v>
      </c>
      <c r="AA1247" s="32">
        <f>LN(Data[[#This Row],[NVActual]]/Data[[#This Row],[MA'[n^1.5']]])</f>
        <v>4.205219740481799</v>
      </c>
      <c r="AB1247" s="32">
        <f>LN(Data[[#This Row],[NVActual]]/Data[[#This Row],[Metcalfe
(n^2)]])</f>
        <v>-2.4718527437124589</v>
      </c>
      <c r="AC1247" s="34">
        <f>1+Data[[#This Row],[MA'[NVMetcalfe calc']]]/((Data[[#This Row],[NVM_norm
(scaled)]]-Data[[#This Row],[NV_fund.]])/2)</f>
        <v>-19670884485.029503</v>
      </c>
    </row>
    <row r="1248" spans="1:29" x14ac:dyDescent="0.2">
      <c r="A1248" s="23">
        <v>42928</v>
      </c>
      <c r="B1248" s="24">
        <v>39021509348.483803</v>
      </c>
      <c r="C1248" s="24">
        <f t="shared" si="153"/>
        <v>41432263111.750893</v>
      </c>
      <c r="D1248" s="25">
        <f>LN(Data[[#This Row],[NVActual]])</f>
        <v>24.387378852799827</v>
      </c>
      <c r="E1248" s="26">
        <v>746872</v>
      </c>
      <c r="F1248" s="40">
        <f>Data[[#This Row],[DAA 
(n)]]^2</f>
        <v>557817784384</v>
      </c>
      <c r="G1248" s="41">
        <f t="shared" si="154"/>
        <v>484181985019.90002</v>
      </c>
      <c r="H1248" s="28">
        <f>LN(Data[[#This Row],[Metcalfe
(n^2)]])</f>
        <v>27.047298194715086</v>
      </c>
      <c r="I1248" s="42">
        <f t="shared" si="155"/>
        <v>26.887327046132409</v>
      </c>
      <c r="J1248" s="40">
        <f>Data[[#This Row],[DAA 
(n)]]*LN(Data[[#This Row],[DAA 
(n)]])</f>
        <v>10100434.848641623</v>
      </c>
      <c r="K1248" s="40">
        <f t="shared" si="156"/>
        <v>9319223.2518443279</v>
      </c>
      <c r="L1248" s="29">
        <f>LN(Data[[#This Row],[MA'[n*ln(n)']
30d]])</f>
        <v>16.04758984111184</v>
      </c>
      <c r="M1248" s="43">
        <f t="shared" si="157"/>
        <v>16.122107998236235</v>
      </c>
      <c r="N1248" s="40">
        <f>Data[[#This Row],[DAA 
(n)]]^1.5</f>
        <v>645459901.35596097</v>
      </c>
      <c r="O1248" s="40">
        <f t="shared" si="158"/>
        <v>578521049.15932024</v>
      </c>
      <c r="P1248" s="43">
        <f>LN(Data[[#This Row],[MA'[n^1.5']]])</f>
        <v>20.175985489691151</v>
      </c>
      <c r="Q1248" s="43">
        <f t="shared" si="159"/>
        <v>20.279817653466427</v>
      </c>
      <c r="R1248" s="30">
        <f>$O$1+$O$2*Data[[#This Row],[MA'[ln(n^2)']]]</f>
        <v>26.887327046132409</v>
      </c>
      <c r="S1248" s="30">
        <f>$Q$1+$Q$2*Data[[#This Row],[MA'[ln(n*ln(n))']]]</f>
        <v>23.121478197089786</v>
      </c>
      <c r="T1248" s="31">
        <f>$O$3*Data[[#This Row],[Metcalfe
(n^2)]]</f>
        <v>290065247879.67999</v>
      </c>
      <c r="U1248" s="31">
        <f t="shared" si="152"/>
        <v>251774632210.34799</v>
      </c>
      <c r="V1248" s="30">
        <f>LN(Data[[#This Row],[MA'[NVA']
30d]]/Data[[#This Row],[MA'[NVMetcalfe calc']]])</f>
        <v>-1.8044744911969517</v>
      </c>
      <c r="W1248" s="30">
        <f>$Q$3+Data[[#This Row],[NVM
(scaled)]]/((Data[[#This Row],[Upper Bound]]-Data[[#This Row],[Lower Bound]])/2)</f>
        <v>-0.36833612209671995</v>
      </c>
      <c r="X1248" s="30">
        <f>(Data[[#This Row],[Upper Bound]]+Data[[#This Row],[Lower Bound]])/2</f>
        <v>25.004402621611099</v>
      </c>
      <c r="Y1248" s="29">
        <f>LN(Data[[#This Row],[NVActual]]/Data[[#This Row],[MA'[n^2']
30d]])</f>
        <v>-2.5183478222993707</v>
      </c>
      <c r="Z1248" s="29">
        <f>LN(Data[[#This Row],[NVActual]]/Data[[#This Row],[MA'[n*ln(n)']
30d]])</f>
        <v>8.3397890116879836</v>
      </c>
      <c r="AA1248" s="29">
        <f>LN(Data[[#This Row],[NVActual]]/Data[[#This Row],[MA'[n^1.5']]])</f>
        <v>4.2113933631086748</v>
      </c>
      <c r="AB1248" s="29">
        <f>LN(Data[[#This Row],[NVActual]]/Data[[#This Row],[Metcalfe
(n^2)]])</f>
        <v>-2.6599193419152618</v>
      </c>
      <c r="AC1248" s="26">
        <f>1+Data[[#This Row],[MA'[NVMetcalfe calc']]]/((Data[[#This Row],[NVM_norm
(scaled)]]-Data[[#This Row],[NV_fund.]])/2)</f>
        <v>-19846074540.147869</v>
      </c>
    </row>
    <row r="1249" spans="1:29" x14ac:dyDescent="0.2">
      <c r="A1249" s="23">
        <v>42927</v>
      </c>
      <c r="B1249" s="24">
        <v>38043955791.398697</v>
      </c>
      <c r="C1249" s="24">
        <f t="shared" si="153"/>
        <v>41575710303.637207</v>
      </c>
      <c r="D1249" s="25">
        <f>LN(Data[[#This Row],[NVActual]])</f>
        <v>24.362008059527149</v>
      </c>
      <c r="E1249" s="26">
        <v>773747</v>
      </c>
      <c r="F1249" s="40">
        <f>Data[[#This Row],[DAA 
(n)]]^2</f>
        <v>598684420009</v>
      </c>
      <c r="G1249" s="41">
        <f t="shared" si="154"/>
        <v>483171588194.29999</v>
      </c>
      <c r="H1249" s="28">
        <f>LN(Data[[#This Row],[Metcalfe
(n^2)]])</f>
        <v>27.118000451504205</v>
      </c>
      <c r="I1249" s="42">
        <f t="shared" si="155"/>
        <v>26.885464634589439</v>
      </c>
      <c r="J1249" s="40">
        <f>Data[[#This Row],[DAA 
(n)]]*LN(Data[[#This Row],[DAA 
(n)]])</f>
        <v>10491235.747675013</v>
      </c>
      <c r="K1249" s="40">
        <f t="shared" si="156"/>
        <v>9309271.5006897449</v>
      </c>
      <c r="L1249" s="29">
        <f>LN(Data[[#This Row],[MA'[n*ln(n)']
30d]])</f>
        <v>16.046521397071299</v>
      </c>
      <c r="M1249" s="43">
        <f t="shared" si="157"/>
        <v>16.127160127714735</v>
      </c>
      <c r="N1249" s="40">
        <f>Data[[#This Row],[DAA 
(n)]]^1.5</f>
        <v>680610221.73392725</v>
      </c>
      <c r="O1249" s="40">
        <f t="shared" si="158"/>
        <v>577638094.16837871</v>
      </c>
      <c r="P1249" s="43">
        <f>LN(Data[[#This Row],[MA'[n^1.5']]])</f>
        <v>20.1744580958757</v>
      </c>
      <c r="Q1249" s="43">
        <f t="shared" si="159"/>
        <v>20.286845124708531</v>
      </c>
      <c r="R1249" s="30">
        <f>$O$1+$O$2*Data[[#This Row],[MA'[ln(n^2)']]]</f>
        <v>26.885464634589439</v>
      </c>
      <c r="S1249" s="30">
        <f>$Q$1+$Q$2*Data[[#This Row],[MA'[ln(n*ln(n))']]]</f>
        <v>23.129814210729311</v>
      </c>
      <c r="T1249" s="31">
        <f>$O$3*Data[[#This Row],[Metcalfe
(n^2)]]</f>
        <v>311315898404.67999</v>
      </c>
      <c r="U1249" s="31">
        <f t="shared" si="152"/>
        <v>251249225861.03601</v>
      </c>
      <c r="V1249" s="30">
        <f>LN(Data[[#This Row],[MA'[NVA']
30d]]/Data[[#This Row],[MA'[NVMetcalfe calc']]])</f>
        <v>-1.7989292684113709</v>
      </c>
      <c r="W1249" s="30">
        <f>$Q$3+Data[[#This Row],[NVM
(scaled)]]/((Data[[#This Row],[Upper Bound]]-Data[[#This Row],[Lower Bound]])/2)</f>
        <v>-0.36798547009729277</v>
      </c>
      <c r="X1249" s="30">
        <f>(Data[[#This Row],[Upper Bound]]+Data[[#This Row],[Lower Bound]])/2</f>
        <v>25.007639422659373</v>
      </c>
      <c r="Y1249" s="32">
        <f>LN(Data[[#This Row],[NVActual]]/Data[[#This Row],[MA'[n^2']
30d]])</f>
        <v>-2.5416296230443596</v>
      </c>
      <c r="Z1249" s="32">
        <f>LN(Data[[#This Row],[NVActual]]/Data[[#This Row],[MA'[n*ln(n)']
30d]])</f>
        <v>8.3154866624558501</v>
      </c>
      <c r="AA1249" s="32">
        <f>LN(Data[[#This Row],[NVActual]]/Data[[#This Row],[MA'[n^1.5']]])</f>
        <v>4.1875499636514482</v>
      </c>
      <c r="AB1249" s="32">
        <f>LN(Data[[#This Row],[NVActual]]/Data[[#This Row],[Metcalfe
(n^2)]])</f>
        <v>-2.7559923919770548</v>
      </c>
      <c r="AC1249" s="34">
        <f>1+Data[[#This Row],[MA'[NVMetcalfe calc']]]/((Data[[#This Row],[NVM_norm
(scaled)]]-Data[[#This Row],[NV_fund.]])/2)</f>
        <v>-19802406987.822865</v>
      </c>
    </row>
    <row r="1250" spans="1:29" x14ac:dyDescent="0.2">
      <c r="A1250" s="23">
        <v>42926</v>
      </c>
      <c r="B1250" s="24">
        <v>38021431328.031403</v>
      </c>
      <c r="C1250" s="24">
        <f t="shared" si="153"/>
        <v>41928842345.359726</v>
      </c>
      <c r="D1250" s="25">
        <f>LN(Data[[#This Row],[NVActual]])</f>
        <v>24.361415820011157</v>
      </c>
      <c r="E1250" s="26">
        <v>778061</v>
      </c>
      <c r="F1250" s="40">
        <f>Data[[#This Row],[DAA 
(n)]]^2</f>
        <v>605378919721</v>
      </c>
      <c r="G1250" s="41">
        <f t="shared" si="154"/>
        <v>478182035038.29999</v>
      </c>
      <c r="H1250" s="28">
        <f>LN(Data[[#This Row],[Metcalfe
(n^2)]])</f>
        <v>27.129120412513181</v>
      </c>
      <c r="I1250" s="42">
        <f t="shared" si="155"/>
        <v>26.875874082249688</v>
      </c>
      <c r="J1250" s="40">
        <f>Data[[#This Row],[DAA 
(n)]]*LN(Data[[#This Row],[DAA 
(n)]])</f>
        <v>10554055.278640209</v>
      </c>
      <c r="K1250" s="40">
        <f t="shared" si="156"/>
        <v>9259201.1226206142</v>
      </c>
      <c r="L1250" s="29">
        <f>LN(Data[[#This Row],[MA'[n*ln(n)']
30d]])</f>
        <v>16.041128331045506</v>
      </c>
      <c r="M1250" s="43">
        <f t="shared" si="157"/>
        <v>16.132347735804181</v>
      </c>
      <c r="N1250" s="40">
        <f>Data[[#This Row],[DAA 
(n)]]^1.5</f>
        <v>686310226.9797833</v>
      </c>
      <c r="O1250" s="40">
        <f t="shared" si="158"/>
        <v>573234695.70290339</v>
      </c>
      <c r="P1250" s="43">
        <f>LN(Data[[#This Row],[MA'[n^1.5']]])</f>
        <v>20.166805781924019</v>
      </c>
      <c r="Q1250" s="43">
        <f t="shared" si="159"/>
        <v>20.294059759214175</v>
      </c>
      <c r="R1250" s="30">
        <f>$O$1+$O$2*Data[[#This Row],[MA'[ln(n^2)']]]</f>
        <v>26.875874082249688</v>
      </c>
      <c r="S1250" s="30">
        <f>$Q$1+$Q$2*Data[[#This Row],[MA'[ln(n*ln(n))']]]</f>
        <v>23.138373764076896</v>
      </c>
      <c r="T1250" s="31">
        <f>$O$3*Data[[#This Row],[Metcalfe
(n^2)]]</f>
        <v>314797038254.91998</v>
      </c>
      <c r="U1250" s="31">
        <f t="shared" si="152"/>
        <v>248654658219.91595</v>
      </c>
      <c r="V1250" s="30">
        <f>LN(Data[[#This Row],[MA'[NVA']
30d]]/Data[[#This Row],[MA'[NVMetcalfe calc']]])</f>
        <v>-1.7800910674483259</v>
      </c>
      <c r="W1250" s="30">
        <f>$Q$3+Data[[#This Row],[NVM
(scaled)]]/((Data[[#This Row],[Upper Bound]]-Data[[#This Row],[Lower Bound]])/2)</f>
        <v>-0.36255701185790712</v>
      </c>
      <c r="X1250" s="30">
        <f>(Data[[#This Row],[Upper Bound]]+Data[[#This Row],[Lower Bound]])/2</f>
        <v>25.007123923163292</v>
      </c>
      <c r="Y1250" s="29">
        <f>LN(Data[[#This Row],[NVActual]]/Data[[#This Row],[MA'[n^2']
30d]])</f>
        <v>-2.5318415033706843</v>
      </c>
      <c r="Z1250" s="29">
        <f>LN(Data[[#This Row],[NVActual]]/Data[[#This Row],[MA'[n*ln(n)']
30d]])</f>
        <v>8.3202874889656506</v>
      </c>
      <c r="AA1250" s="29">
        <f>LN(Data[[#This Row],[NVActual]]/Data[[#This Row],[MA'[n^1.5']]])</f>
        <v>4.1946100380871387</v>
      </c>
      <c r="AB1250" s="29">
        <f>LN(Data[[#This Row],[NVActual]]/Data[[#This Row],[Metcalfe
(n^2)]])</f>
        <v>-2.7677045925020258</v>
      </c>
      <c r="AC1250" s="26">
        <f>1+Data[[#This Row],[MA'[NVMetcalfe calc']]]/((Data[[#This Row],[NVM_norm
(scaled)]]-Data[[#This Row],[NV_fund.]])/2)</f>
        <v>-19602505750.395901</v>
      </c>
    </row>
    <row r="1251" spans="1:29" x14ac:dyDescent="0.2">
      <c r="A1251" s="23">
        <v>42925</v>
      </c>
      <c r="B1251" s="24">
        <v>41018737850.195099</v>
      </c>
      <c r="C1251" s="24">
        <f t="shared" si="153"/>
        <v>42238624013.43103</v>
      </c>
      <c r="D1251" s="25">
        <f>LN(Data[[#This Row],[NVActual]])</f>
        <v>24.437294819985016</v>
      </c>
      <c r="E1251" s="26">
        <v>547682</v>
      </c>
      <c r="F1251" s="40">
        <f>Data[[#This Row],[DAA 
(n)]]^2</f>
        <v>299955573124</v>
      </c>
      <c r="G1251" s="41">
        <f t="shared" si="154"/>
        <v>474151515352.79999</v>
      </c>
      <c r="H1251" s="28">
        <f>LN(Data[[#This Row],[Metcalfe
(n^2)]])</f>
        <v>26.426900211049599</v>
      </c>
      <c r="I1251" s="42">
        <f t="shared" si="155"/>
        <v>26.868446987745788</v>
      </c>
      <c r="J1251" s="40">
        <f>Data[[#This Row],[DAA 
(n)]]*LN(Data[[#This Row],[DAA 
(n)]])</f>
        <v>7236768.780694033</v>
      </c>
      <c r="K1251" s="40">
        <f t="shared" si="156"/>
        <v>9219527.6948046982</v>
      </c>
      <c r="L1251" s="29">
        <f>LN(Data[[#This Row],[MA'[n*ln(n)']
30d]])</f>
        <v>16.03683436806066</v>
      </c>
      <c r="M1251" s="43">
        <f t="shared" si="157"/>
        <v>16.137822199149966</v>
      </c>
      <c r="N1251" s="40">
        <f>Data[[#This Row],[DAA 
(n)]]^1.5</f>
        <v>405315023.40734708</v>
      </c>
      <c r="O1251" s="40">
        <f t="shared" si="158"/>
        <v>569714080.96103883</v>
      </c>
      <c r="P1251" s="43">
        <f>LN(Data[[#This Row],[MA'[n^1.5']]])</f>
        <v>20.160645180594255</v>
      </c>
      <c r="Q1251" s="43">
        <f t="shared" si="159"/>
        <v>20.301670895622156</v>
      </c>
      <c r="R1251" s="30">
        <f>$O$1+$O$2*Data[[#This Row],[MA'[ln(n^2)']]]</f>
        <v>26.868446987745788</v>
      </c>
      <c r="S1251" s="30">
        <f>$Q$1+$Q$2*Data[[#This Row],[MA'[ln(n*ln(n))']]]</f>
        <v>23.147406628597441</v>
      </c>
      <c r="T1251" s="31">
        <f>$O$3*Data[[#This Row],[Metcalfe
(n^2)]]</f>
        <v>155976898024.48001</v>
      </c>
      <c r="U1251" s="31">
        <f t="shared" si="152"/>
        <v>246558787983.45596</v>
      </c>
      <c r="V1251" s="30">
        <f>LN(Data[[#This Row],[MA'[NVA']
30d]]/Data[[#This Row],[MA'[NVMetcalfe calc']]])</f>
        <v>-1.7642653924256202</v>
      </c>
      <c r="W1251" s="30">
        <f>$Q$3+Data[[#This Row],[NVM
(scaled)]]/((Data[[#This Row],[Upper Bound]]-Data[[#This Row],[Lower Bound]])/2)</f>
        <v>-0.35826458309601161</v>
      </c>
      <c r="X1251" s="30">
        <f>(Data[[#This Row],[Upper Bound]]+Data[[#This Row],[Lower Bound]])/2</f>
        <v>25.007926808171614</v>
      </c>
      <c r="Y1251" s="32">
        <f>LN(Data[[#This Row],[NVActual]]/Data[[#This Row],[MA'[n^2']
30d]])</f>
        <v>-2.447497940221488</v>
      </c>
      <c r="Z1251" s="32">
        <f>LN(Data[[#This Row],[NVActual]]/Data[[#This Row],[MA'[n*ln(n)']
30d]])</f>
        <v>8.4004604519243546</v>
      </c>
      <c r="AA1251" s="32">
        <f>LN(Data[[#This Row],[NVActual]]/Data[[#This Row],[MA'[n^1.5']]])</f>
        <v>4.2766496393907625</v>
      </c>
      <c r="AB1251" s="32">
        <f>LN(Data[[#This Row],[NVActual]]/Data[[#This Row],[Metcalfe
(n^2)]])</f>
        <v>-1.9896053910645839</v>
      </c>
      <c r="AC1251" s="34">
        <f>1+Data[[#This Row],[MA'[NVMetcalfe calc']]]/((Data[[#This Row],[NVM_norm
(scaled)]]-Data[[#This Row],[NV_fund.]])/2)</f>
        <v>-19439953295.917442</v>
      </c>
    </row>
    <row r="1252" spans="1:29" x14ac:dyDescent="0.2">
      <c r="A1252" s="23">
        <v>42924</v>
      </c>
      <c r="B1252" s="24">
        <v>41915917848.843399</v>
      </c>
      <c r="C1252" s="24">
        <f t="shared" si="153"/>
        <v>42402912077.96096</v>
      </c>
      <c r="D1252" s="25">
        <f>LN(Data[[#This Row],[NVActual]])</f>
        <v>24.458931492657467</v>
      </c>
      <c r="E1252" s="26">
        <v>630307</v>
      </c>
      <c r="F1252" s="40">
        <f>Data[[#This Row],[DAA 
(n)]]^2</f>
        <v>397286914249</v>
      </c>
      <c r="G1252" s="41">
        <f t="shared" si="154"/>
        <v>483522734329.86664</v>
      </c>
      <c r="H1252" s="28">
        <f>LN(Data[[#This Row],[Metcalfe
(n^2)]])</f>
        <v>26.707924562524312</v>
      </c>
      <c r="I1252" s="42">
        <f t="shared" si="155"/>
        <v>26.890489486512696</v>
      </c>
      <c r="J1252" s="40">
        <f>Data[[#This Row],[DAA 
(n)]]*LN(Data[[#This Row],[DAA 
(n)]])</f>
        <v>8417095.9036155064</v>
      </c>
      <c r="K1252" s="40">
        <f t="shared" si="156"/>
        <v>9322454.6255504396</v>
      </c>
      <c r="L1252" s="29">
        <f>LN(Data[[#This Row],[MA'[n*ln(n)']
30d]])</f>
        <v>16.047936523825676</v>
      </c>
      <c r="M1252" s="43">
        <f t="shared" si="157"/>
        <v>16.143450263403288</v>
      </c>
      <c r="N1252" s="40">
        <f>Data[[#This Row],[DAA 
(n)]]^1.5</f>
        <v>500412552.85968202</v>
      </c>
      <c r="O1252" s="40">
        <f t="shared" si="158"/>
        <v>578388736.72059953</v>
      </c>
      <c r="P1252" s="43">
        <f>LN(Data[[#This Row],[MA'[n^1.5']]])</f>
        <v>20.175756755452902</v>
      </c>
      <c r="Q1252" s="43">
        <f t="shared" si="159"/>
        <v>20.309501147214963</v>
      </c>
      <c r="R1252" s="30">
        <f>$O$1+$O$2*Data[[#This Row],[MA'[ln(n^2)']]]</f>
        <v>26.890489486512696</v>
      </c>
      <c r="S1252" s="30">
        <f>$Q$1+$Q$2*Data[[#This Row],[MA'[ln(n*ln(n))']]]</f>
        <v>23.156692934615425</v>
      </c>
      <c r="T1252" s="31">
        <f>$O$3*Data[[#This Row],[Metcalfe
(n^2)]]</f>
        <v>206589195409.48001</v>
      </c>
      <c r="U1252" s="31">
        <f t="shared" si="152"/>
        <v>251431821851.53067</v>
      </c>
      <c r="V1252" s="30">
        <f>LN(Data[[#This Row],[MA'[NVA']
30d]]/Data[[#This Row],[MA'[NVMetcalfe calc']]])</f>
        <v>-1.7799548257484492</v>
      </c>
      <c r="W1252" s="30">
        <f>$Q$3+Data[[#This Row],[NVM
(scaled)]]/((Data[[#This Row],[Upper Bound]]-Data[[#This Row],[Lower Bound]])/2)</f>
        <v>-0.3634289300492245</v>
      </c>
      <c r="X1252" s="30">
        <f>(Data[[#This Row],[Upper Bound]]+Data[[#This Row],[Lower Bound]])/2</f>
        <v>25.02359121056406</v>
      </c>
      <c r="Y1252" s="29">
        <f>LN(Data[[#This Row],[NVActual]]/Data[[#This Row],[MA'[n^2']
30d]])</f>
        <v>-2.4454326784075162</v>
      </c>
      <c r="Z1252" s="29">
        <f>LN(Data[[#This Row],[NVActual]]/Data[[#This Row],[MA'[n*ln(n)']
30d]])</f>
        <v>8.4109949688317922</v>
      </c>
      <c r="AA1252" s="29">
        <f>LN(Data[[#This Row],[NVActual]]/Data[[#This Row],[MA'[n^1.5']]])</f>
        <v>4.2831747372045648</v>
      </c>
      <c r="AB1252" s="29">
        <f>LN(Data[[#This Row],[NVActual]]/Data[[#This Row],[Metcalfe
(n^2)]])</f>
        <v>-2.2489930698668457</v>
      </c>
      <c r="AC1252" s="26">
        <f>1+Data[[#This Row],[MA'[NVMetcalfe calc']]]/((Data[[#This Row],[NVM_norm
(scaled)]]-Data[[#This Row],[NV_fund.]])/2)</f>
        <v>-19807903444.059994</v>
      </c>
    </row>
    <row r="1253" spans="1:29" x14ac:dyDescent="0.2">
      <c r="A1253" s="23">
        <v>42923</v>
      </c>
      <c r="B1253" s="24">
        <v>40897534946.061096</v>
      </c>
      <c r="C1253" s="24">
        <f t="shared" si="153"/>
        <v>42532247629.118073</v>
      </c>
      <c r="D1253" s="25">
        <f>LN(Data[[#This Row],[NVActual]])</f>
        <v>24.434335627911388</v>
      </c>
      <c r="E1253" s="26">
        <v>733315</v>
      </c>
      <c r="F1253" s="40">
        <f>Data[[#This Row],[DAA 
(n)]]^2</f>
        <v>537750889225</v>
      </c>
      <c r="G1253" s="41">
        <f t="shared" si="154"/>
        <v>492866524429.06665</v>
      </c>
      <c r="H1253" s="28">
        <f>LN(Data[[#This Row],[Metcalfe
(n^2)]])</f>
        <v>27.010661258695858</v>
      </c>
      <c r="I1253" s="42">
        <f t="shared" si="155"/>
        <v>26.908286130801304</v>
      </c>
      <c r="J1253" s="40">
        <f>Data[[#This Row],[DAA 
(n)]]*LN(Data[[#This Row],[DAA 
(n)]])</f>
        <v>9903661.5304602776</v>
      </c>
      <c r="K1253" s="40">
        <f t="shared" si="156"/>
        <v>9415626.6948196776</v>
      </c>
      <c r="L1253" s="29">
        <f>LN(Data[[#This Row],[MA'[n*ln(n)']
30d]])</f>
        <v>16.057881281301547</v>
      </c>
      <c r="M1253" s="43">
        <f t="shared" si="157"/>
        <v>16.148660877136248</v>
      </c>
      <c r="N1253" s="40">
        <f>Data[[#This Row],[DAA 
(n)]]^1.5</f>
        <v>627965598.84441912</v>
      </c>
      <c r="O1253" s="40">
        <f t="shared" si="158"/>
        <v>586603143.99435294</v>
      </c>
      <c r="P1253" s="43">
        <f>LN(Data[[#This Row],[MA'[n^1.5']]])</f>
        <v>20.189859074183602</v>
      </c>
      <c r="Q1253" s="43">
        <f t="shared" si="159"/>
        <v>20.316763627231936</v>
      </c>
      <c r="R1253" s="30">
        <f>$O$1+$O$2*Data[[#This Row],[MA'[ln(n^2)']]]</f>
        <v>26.908286130801304</v>
      </c>
      <c r="S1253" s="30">
        <f>$Q$1+$Q$2*Data[[#This Row],[MA'[ln(n*ln(n))']]]</f>
        <v>23.165290447274806</v>
      </c>
      <c r="T1253" s="31">
        <f>$O$3*Data[[#This Row],[Metcalfe
(n^2)]]</f>
        <v>279630462397</v>
      </c>
      <c r="U1253" s="31">
        <f t="shared" si="152"/>
        <v>256290592703.11465</v>
      </c>
      <c r="V1253" s="30">
        <f>LN(Data[[#This Row],[MA'[NVA']
30d]]/Data[[#This Row],[MA'[NVMetcalfe calc']]])</f>
        <v>-1.7960493725001188</v>
      </c>
      <c r="W1253" s="30">
        <f>$Q$3+Data[[#This Row],[NVM
(scaled)]]/((Data[[#This Row],[Upper Bound]]-Data[[#This Row],[Lower Bound]])/2)</f>
        <v>-0.36968551628569035</v>
      </c>
      <c r="X1253" s="30">
        <f>(Data[[#This Row],[Upper Bound]]+Data[[#This Row],[Lower Bound]])/2</f>
        <v>25.036788289038057</v>
      </c>
      <c r="Y1253" s="32">
        <f>LN(Data[[#This Row],[NVActual]]/Data[[#This Row],[MA'[n^2']
30d]])</f>
        <v>-2.4891686048974204</v>
      </c>
      <c r="Z1253" s="32">
        <f>LN(Data[[#This Row],[NVActual]]/Data[[#This Row],[MA'[n*ln(n)']
30d]])</f>
        <v>8.3764543466098367</v>
      </c>
      <c r="AA1253" s="32">
        <f>LN(Data[[#This Row],[NVActual]]/Data[[#This Row],[MA'[n^1.5']]])</f>
        <v>4.244476553727786</v>
      </c>
      <c r="AB1253" s="32">
        <f>LN(Data[[#This Row],[NVActual]]/Data[[#This Row],[Metcalfe
(n^2)]])</f>
        <v>-2.576325630784472</v>
      </c>
      <c r="AC1253" s="34">
        <f>1+Data[[#This Row],[MA'[NVMetcalfe calc']]]/((Data[[#This Row],[NVM_norm
(scaled)]]-Data[[#This Row],[NV_fund.]])/2)</f>
        <v>-20175219485.728676</v>
      </c>
    </row>
    <row r="1254" spans="1:29" x14ac:dyDescent="0.2">
      <c r="A1254" s="23">
        <v>42922</v>
      </c>
      <c r="B1254" s="24">
        <v>42755577011.458801</v>
      </c>
      <c r="C1254" s="24">
        <f t="shared" si="153"/>
        <v>42642684629.489594</v>
      </c>
      <c r="D1254" s="25">
        <f>LN(Data[[#This Row],[NVActual]])</f>
        <v>24.478765480228876</v>
      </c>
      <c r="E1254" s="26">
        <v>637761</v>
      </c>
      <c r="F1254" s="40">
        <f>Data[[#This Row],[DAA 
(n)]]^2</f>
        <v>406739093121</v>
      </c>
      <c r="G1254" s="41">
        <f t="shared" si="154"/>
        <v>500589887116.76666</v>
      </c>
      <c r="H1254" s="28">
        <f>LN(Data[[#This Row],[Metcalfe
(n^2)]])</f>
        <v>26.731437767986591</v>
      </c>
      <c r="I1254" s="42">
        <f t="shared" si="155"/>
        <v>26.92022889254514</v>
      </c>
      <c r="J1254" s="40">
        <f>Data[[#This Row],[DAA 
(n)]]*LN(Data[[#This Row],[DAA 
(n)]])</f>
        <v>8524134.2411744483</v>
      </c>
      <c r="K1254" s="40">
        <f t="shared" si="156"/>
        <v>9485631.3083222192</v>
      </c>
      <c r="L1254" s="29">
        <f>LN(Data[[#This Row],[MA'[n*ln(n)']
30d]])</f>
        <v>16.065288717736454</v>
      </c>
      <c r="M1254" s="43">
        <f t="shared" si="157"/>
        <v>16.153513490314456</v>
      </c>
      <c r="N1254" s="40">
        <f>Data[[#This Row],[DAA 
(n)]]^1.5</f>
        <v>509315551.27243286</v>
      </c>
      <c r="O1254" s="40">
        <f t="shared" si="158"/>
        <v>593056086.77148223</v>
      </c>
      <c r="P1254" s="43">
        <f>LN(Data[[#This Row],[MA'[n^1.5']]])</f>
        <v>20.200799533891622</v>
      </c>
      <c r="Q1254" s="43">
        <f t="shared" si="159"/>
        <v>20.323518803105109</v>
      </c>
      <c r="R1254" s="30">
        <f>$O$1+$O$2*Data[[#This Row],[MA'[ln(n^2)']]]</f>
        <v>26.92022889254514</v>
      </c>
      <c r="S1254" s="30">
        <f>$Q$1+$Q$2*Data[[#This Row],[MA'[ln(n*ln(n))']]]</f>
        <v>23.173297259018849</v>
      </c>
      <c r="T1254" s="31">
        <f>$O$3*Data[[#This Row],[Metcalfe
(n^2)]]</f>
        <v>211504328422.92001</v>
      </c>
      <c r="U1254" s="31">
        <f t="shared" si="152"/>
        <v>260306741300.71866</v>
      </c>
      <c r="V1254" s="30">
        <f>LN(Data[[#This Row],[MA'[NVA']
30d]]/Data[[#This Row],[MA'[NVMetcalfe calc']]])</f>
        <v>-1.8090049716327663</v>
      </c>
      <c r="W1254" s="30">
        <f>$Q$3+Data[[#This Row],[NVM
(scaled)]]/((Data[[#This Row],[Upper Bound]]-Data[[#This Row],[Lower Bound]])/2)</f>
        <v>-0.37559272949972988</v>
      </c>
      <c r="X1254" s="30">
        <f>(Data[[#This Row],[Upper Bound]]+Data[[#This Row],[Lower Bound]])/2</f>
        <v>25.046763075781996</v>
      </c>
      <c r="Y1254" s="29">
        <f>LN(Data[[#This Row],[NVActual]]/Data[[#This Row],[MA'[n^2']
30d]])</f>
        <v>-2.4602875339865182</v>
      </c>
      <c r="Z1254" s="29">
        <f>LN(Data[[#This Row],[NVActual]]/Data[[#This Row],[MA'[n*ln(n)']
30d]])</f>
        <v>8.4134767624924205</v>
      </c>
      <c r="AA1254" s="29">
        <f>LN(Data[[#This Row],[NVActual]]/Data[[#This Row],[MA'[n^1.5']]])</f>
        <v>4.277965946337253</v>
      </c>
      <c r="AB1254" s="29">
        <f>LN(Data[[#This Row],[NVActual]]/Data[[#This Row],[Metcalfe
(n^2)]])</f>
        <v>-2.252672287757715</v>
      </c>
      <c r="AC1254" s="26">
        <f>1+Data[[#This Row],[MA'[NVMetcalfe calc']]]/((Data[[#This Row],[NVM_norm
(scaled)]]-Data[[#This Row],[NV_fund.]])/2)</f>
        <v>-20478569592.982124</v>
      </c>
    </row>
    <row r="1255" spans="1:29" x14ac:dyDescent="0.2">
      <c r="A1255" s="23">
        <v>42921</v>
      </c>
      <c r="B1255" s="24">
        <v>42764383089.863403</v>
      </c>
      <c r="C1255" s="24">
        <f t="shared" si="153"/>
        <v>42781902845.908546</v>
      </c>
      <c r="D1255" s="25">
        <f>LN(Data[[#This Row],[NVActual]])</f>
        <v>24.478971422290247</v>
      </c>
      <c r="E1255" s="26">
        <v>649605</v>
      </c>
      <c r="F1255" s="40">
        <f>Data[[#This Row],[DAA 
(n)]]^2</f>
        <v>421986656025</v>
      </c>
      <c r="G1255" s="41">
        <f t="shared" si="154"/>
        <v>508501413926.09998</v>
      </c>
      <c r="H1255" s="28">
        <f>LN(Data[[#This Row],[Metcalfe
(n^2)]])</f>
        <v>26.768239529688636</v>
      </c>
      <c r="I1255" s="42">
        <f t="shared" si="155"/>
        <v>26.935550846366404</v>
      </c>
      <c r="J1255" s="40">
        <f>Data[[#This Row],[DAA 
(n)]]*LN(Data[[#This Row],[DAA 
(n)]])</f>
        <v>8694391.119841693</v>
      </c>
      <c r="K1255" s="40">
        <f t="shared" si="156"/>
        <v>9565196.6204627194</v>
      </c>
      <c r="L1255" s="29">
        <f>LN(Data[[#This Row],[MA'[n*ln(n)']
30d]])</f>
        <v>16.073641716888048</v>
      </c>
      <c r="M1255" s="43">
        <f t="shared" si="157"/>
        <v>16.158134563568861</v>
      </c>
      <c r="N1255" s="40">
        <f>Data[[#This Row],[DAA 
(n)]]^1.5</f>
        <v>523569137.44711959</v>
      </c>
      <c r="O1255" s="40">
        <f t="shared" si="158"/>
        <v>600044378.99033475</v>
      </c>
      <c r="P1255" s="43">
        <f>LN(Data[[#This Row],[MA'[n^1.5']]])</f>
        <v>20.212514175429039</v>
      </c>
      <c r="Q1255" s="43">
        <f t="shared" si="159"/>
        <v>20.329931650586722</v>
      </c>
      <c r="R1255" s="30">
        <f>$O$1+$O$2*Data[[#This Row],[MA'[ln(n^2)']]]</f>
        <v>26.935550846366404</v>
      </c>
      <c r="S1255" s="30">
        <f>$Q$1+$Q$2*Data[[#This Row],[MA'[ln(n*ln(n))']]]</f>
        <v>23.18092202988862</v>
      </c>
      <c r="T1255" s="31">
        <f>$O$3*Data[[#This Row],[Metcalfe
(n^2)]]</f>
        <v>219433061133</v>
      </c>
      <c r="U1255" s="31">
        <f t="shared" si="152"/>
        <v>264420735241.57199</v>
      </c>
      <c r="V1255" s="30">
        <f>LN(Data[[#This Row],[MA'[NVA']
30d]]/Data[[#This Row],[MA'[NVMetcalfe calc']]])</f>
        <v>-1.8214263461938143</v>
      </c>
      <c r="W1255" s="30">
        <f>$Q$3+Data[[#This Row],[NVM
(scaled)]]/((Data[[#This Row],[Upper Bound]]-Data[[#This Row],[Lower Bound]])/2)</f>
        <v>-0.38022978047800426</v>
      </c>
      <c r="X1255" s="30">
        <f>(Data[[#This Row],[Upper Bound]]+Data[[#This Row],[Lower Bound]])/2</f>
        <v>25.058236438127512</v>
      </c>
      <c r="Y1255" s="32">
        <f>LN(Data[[#This Row],[NVActual]]/Data[[#This Row],[MA'[n^2']
30d]])</f>
        <v>-2.4757624107232159</v>
      </c>
      <c r="Z1255" s="32">
        <f>LN(Data[[#This Row],[NVActual]]/Data[[#This Row],[MA'[n*ln(n)']
30d]])</f>
        <v>8.4053297054021954</v>
      </c>
      <c r="AA1255" s="32">
        <f>LN(Data[[#This Row],[NVActual]]/Data[[#This Row],[MA'[n^1.5']]])</f>
        <v>4.2664572468612079</v>
      </c>
      <c r="AB1255" s="32">
        <f>LN(Data[[#This Row],[NVActual]]/Data[[#This Row],[Metcalfe
(n^2)]])</f>
        <v>-2.2892681073983914</v>
      </c>
      <c r="AC1255" s="34">
        <f>1+Data[[#This Row],[MA'[NVMetcalfe calc']]]/((Data[[#This Row],[NVM_norm
(scaled)]]-Data[[#This Row],[NV_fund.]])/2)</f>
        <v>-20789047024.812943</v>
      </c>
    </row>
    <row r="1256" spans="1:29" x14ac:dyDescent="0.2">
      <c r="A1256" s="23">
        <v>42920</v>
      </c>
      <c r="B1256" s="24">
        <v>42629696377.405197</v>
      </c>
      <c r="C1256" s="24">
        <f t="shared" si="153"/>
        <v>42818272330.917061</v>
      </c>
      <c r="D1256" s="25">
        <f>LN(Data[[#This Row],[NVActual]])</f>
        <v>24.475816945422896</v>
      </c>
      <c r="E1256" s="26">
        <v>718284</v>
      </c>
      <c r="F1256" s="40">
        <f>Data[[#This Row],[DAA 
(n)]]^2</f>
        <v>515931904656</v>
      </c>
      <c r="G1256" s="41">
        <f t="shared" si="154"/>
        <v>514045336728.59998</v>
      </c>
      <c r="H1256" s="28">
        <f>LN(Data[[#This Row],[Metcalfe
(n^2)]])</f>
        <v>26.969240625998538</v>
      </c>
      <c r="I1256" s="42">
        <f t="shared" si="155"/>
        <v>26.946626536581721</v>
      </c>
      <c r="J1256" s="40">
        <f>Data[[#This Row],[DAA 
(n)]]*LN(Data[[#This Row],[DAA 
(n)]])</f>
        <v>9685787.0169023667</v>
      </c>
      <c r="K1256" s="40">
        <f t="shared" si="156"/>
        <v>9621822.9557384625</v>
      </c>
      <c r="L1256" s="29">
        <f>LN(Data[[#This Row],[MA'[n*ln(n)']
30d]])</f>
        <v>16.079544301128216</v>
      </c>
      <c r="M1256" s="43">
        <f t="shared" si="157"/>
        <v>16.162459480153409</v>
      </c>
      <c r="N1256" s="40">
        <f>Data[[#This Row],[DAA 
(n)]]^1.5</f>
        <v>608757449.40323329</v>
      </c>
      <c r="O1256" s="40">
        <f t="shared" si="158"/>
        <v>604983424.72038865</v>
      </c>
      <c r="P1256" s="43">
        <f>LN(Data[[#This Row],[MA'[n^1.5']]])</f>
        <v>20.220711618463426</v>
      </c>
      <c r="Q1256" s="43">
        <f t="shared" si="159"/>
        <v>20.335929353753887</v>
      </c>
      <c r="R1256" s="30">
        <f>$O$1+$O$2*Data[[#This Row],[MA'[ln(n^2)']]]</f>
        <v>26.946626536581721</v>
      </c>
      <c r="S1256" s="30">
        <f>$Q$1+$Q$2*Data[[#This Row],[MA'[ln(n*ln(n))']]]</f>
        <v>23.188058142253123</v>
      </c>
      <c r="T1256" s="31">
        <f>$O$3*Data[[#This Row],[Metcalfe
(n^2)]]</f>
        <v>268284590421.12</v>
      </c>
      <c r="U1256" s="31">
        <f t="shared" si="152"/>
        <v>267303575098.87201</v>
      </c>
      <c r="V1256" s="30">
        <f>LN(Data[[#This Row],[MA'[NVA']
30d]]/Data[[#This Row],[MA'[NVMetcalfe calc']]])</f>
        <v>-1.8314200628095696</v>
      </c>
      <c r="W1256" s="30">
        <f>$Q$3+Data[[#This Row],[NVM
(scaled)]]/((Data[[#This Row],[Upper Bound]]-Data[[#This Row],[Lower Bound]])/2)</f>
        <v>-0.38453065671123443</v>
      </c>
      <c r="X1256" s="30">
        <f>(Data[[#This Row],[Upper Bound]]+Data[[#This Row],[Lower Bound]])/2</f>
        <v>25.067342339417422</v>
      </c>
      <c r="Y1256" s="29">
        <f>LN(Data[[#This Row],[NVActual]]/Data[[#This Row],[MA'[n^2']
30d]])</f>
        <v>-2.4897603568410984</v>
      </c>
      <c r="Z1256" s="29">
        <f>LN(Data[[#This Row],[NVActual]]/Data[[#This Row],[MA'[n*ln(n)']
30d]])</f>
        <v>8.3962726442946796</v>
      </c>
      <c r="AA1256" s="29">
        <f>LN(Data[[#This Row],[NVActual]]/Data[[#This Row],[MA'[n^1.5']]])</f>
        <v>4.2551053269594714</v>
      </c>
      <c r="AB1256" s="29">
        <f>LN(Data[[#This Row],[NVActual]]/Data[[#This Row],[Metcalfe
(n^2)]])</f>
        <v>-2.493423680575642</v>
      </c>
      <c r="AC1256" s="26">
        <f>1+Data[[#This Row],[MA'[NVMetcalfe calc']]]/((Data[[#This Row],[NVM_norm
(scaled)]]-Data[[#This Row],[NV_fund.]])/2)</f>
        <v>-21004629020.960785</v>
      </c>
    </row>
    <row r="1257" spans="1:29" x14ac:dyDescent="0.2">
      <c r="A1257" s="23">
        <v>42919</v>
      </c>
      <c r="B1257" s="24">
        <v>41852764765.714699</v>
      </c>
      <c r="C1257" s="24">
        <f t="shared" si="153"/>
        <v>42771348883.409225</v>
      </c>
      <c r="D1257" s="25">
        <f>LN(Data[[#This Row],[NVActual]])</f>
        <v>24.45742369539667</v>
      </c>
      <c r="E1257" s="26">
        <v>660964</v>
      </c>
      <c r="F1257" s="40">
        <f>Data[[#This Row],[DAA 
(n)]]^2</f>
        <v>436873409296</v>
      </c>
      <c r="G1257" s="41">
        <f t="shared" si="154"/>
        <v>515076823877.43335</v>
      </c>
      <c r="H1257" s="28">
        <f>LN(Data[[#This Row],[Metcalfe
(n^2)]])</f>
        <v>26.802909308831435</v>
      </c>
      <c r="I1257" s="42">
        <f t="shared" si="155"/>
        <v>26.948568144777628</v>
      </c>
      <c r="J1257" s="40">
        <f>Data[[#This Row],[DAA 
(n)]]*LN(Data[[#This Row],[DAA 
(n)]])</f>
        <v>8857879.07420123</v>
      </c>
      <c r="K1257" s="40">
        <f t="shared" si="156"/>
        <v>9632082.143893877</v>
      </c>
      <c r="L1257" s="29">
        <f>LN(Data[[#This Row],[MA'[n*ln(n)']
30d]])</f>
        <v>16.080609974722559</v>
      </c>
      <c r="M1257" s="43">
        <f t="shared" si="157"/>
        <v>16.166737344686041</v>
      </c>
      <c r="N1257" s="40">
        <f>Data[[#This Row],[DAA 
(n)]]^1.5</f>
        <v>537361699.51153231</v>
      </c>
      <c r="O1257" s="40">
        <f t="shared" si="158"/>
        <v>605889549.52208066</v>
      </c>
      <c r="P1257" s="43">
        <f>LN(Data[[#This Row],[MA'[n^1.5']]])</f>
        <v>20.222208265907224</v>
      </c>
      <c r="Q1257" s="43">
        <f t="shared" si="159"/>
        <v>20.341864196641094</v>
      </c>
      <c r="R1257" s="30">
        <f>$O$1+$O$2*Data[[#This Row],[MA'[ln(n^2)']]]</f>
        <v>26.948568144777628</v>
      </c>
      <c r="S1257" s="30">
        <f>$Q$1+$Q$2*Data[[#This Row],[MA'[ln(n*ln(n))']]]</f>
        <v>23.195116618731966</v>
      </c>
      <c r="T1257" s="31">
        <f>$O$3*Data[[#This Row],[Metcalfe
(n^2)]]</f>
        <v>227174172833.92001</v>
      </c>
      <c r="U1257" s="31">
        <f t="shared" si="152"/>
        <v>267839948416.26535</v>
      </c>
      <c r="V1257" s="30">
        <f>LN(Data[[#This Row],[MA'[NVA']
30d]]/Data[[#This Row],[MA'[NVMetcalfe calc']]])</f>
        <v>-1.8345211348943558</v>
      </c>
      <c r="W1257" s="30">
        <f>$Q$3+Data[[#This Row],[NVM
(scaled)]]/((Data[[#This Row],[Upper Bound]]-Data[[#This Row],[Lower Bound]])/2)</f>
        <v>-0.38751156351128435</v>
      </c>
      <c r="X1257" s="30">
        <f>(Data[[#This Row],[Upper Bound]]+Data[[#This Row],[Lower Bound]])/2</f>
        <v>25.071842381754799</v>
      </c>
      <c r="Y1257" s="32">
        <f>LN(Data[[#This Row],[NVActual]]/Data[[#This Row],[MA'[n^2']
30d]])</f>
        <v>-2.5101582036658932</v>
      </c>
      <c r="Z1257" s="32">
        <f>LN(Data[[#This Row],[NVActual]]/Data[[#This Row],[MA'[n*ln(n)']
30d]])</f>
        <v>8.3768137206741127</v>
      </c>
      <c r="AA1257" s="32">
        <f>LN(Data[[#This Row],[NVActual]]/Data[[#This Row],[MA'[n^1.5']]])</f>
        <v>4.2352154294894504</v>
      </c>
      <c r="AB1257" s="32">
        <f>LN(Data[[#This Row],[NVActual]]/Data[[#This Row],[Metcalfe
(n^2)]])</f>
        <v>-2.3454856134347617</v>
      </c>
      <c r="AC1257" s="34">
        <f>1+Data[[#This Row],[MA'[NVMetcalfe calc']]]/((Data[[#This Row],[NVM_norm
(scaled)]]-Data[[#This Row],[NV_fund.]])/2)</f>
        <v>-21040592701.555012</v>
      </c>
    </row>
    <row r="1258" spans="1:29" x14ac:dyDescent="0.2">
      <c r="A1258" s="23">
        <v>42918</v>
      </c>
      <c r="B1258" s="24">
        <v>41085988978.130798</v>
      </c>
      <c r="C1258" s="24">
        <f t="shared" si="153"/>
        <v>42765175864.508347</v>
      </c>
      <c r="D1258" s="25">
        <f>LN(Data[[#This Row],[NVActual]])</f>
        <v>24.438932999553316</v>
      </c>
      <c r="E1258" s="26">
        <v>604820</v>
      </c>
      <c r="F1258" s="40">
        <f>Data[[#This Row],[DAA 
(n)]]^2</f>
        <v>365807232400</v>
      </c>
      <c r="G1258" s="41">
        <f t="shared" si="154"/>
        <v>526283260053.03333</v>
      </c>
      <c r="H1258" s="28">
        <f>LN(Data[[#This Row],[Metcalfe
(n^2)]])</f>
        <v>26.625372344167538</v>
      </c>
      <c r="I1258" s="42">
        <f t="shared" si="155"/>
        <v>26.967592197925327</v>
      </c>
      <c r="J1258" s="40">
        <f>Data[[#This Row],[DAA 
(n)]]*LN(Data[[#This Row],[DAA 
(n)]])</f>
        <v>8051778.8505997052</v>
      </c>
      <c r="K1258" s="40">
        <f t="shared" si="156"/>
        <v>9737953.6077979412</v>
      </c>
      <c r="L1258" s="29">
        <f>LN(Data[[#This Row],[MA'[n*ln(n)']
30d]])</f>
        <v>16.091541551675434</v>
      </c>
      <c r="M1258" s="43">
        <f t="shared" si="157"/>
        <v>16.17086378770221</v>
      </c>
      <c r="N1258" s="40">
        <f>Data[[#This Row],[DAA 
(n)]]^1.5</f>
        <v>470369567.78704035</v>
      </c>
      <c r="O1258" s="40">
        <f t="shared" si="158"/>
        <v>615459052.96839142</v>
      </c>
      <c r="P1258" s="43">
        <f>LN(Data[[#This Row],[MA'[n^1.5']]])</f>
        <v>20.237878974923145</v>
      </c>
      <c r="Q1258" s="43">
        <f t="shared" si="159"/>
        <v>20.347596837329721</v>
      </c>
      <c r="R1258" s="30">
        <f>$O$1+$O$2*Data[[#This Row],[MA'[ln(n^2)']]]</f>
        <v>26.967592197925327</v>
      </c>
      <c r="S1258" s="30">
        <f>$Q$1+$Q$2*Data[[#This Row],[MA'[ln(n*ln(n))']]]</f>
        <v>23.201925249708644</v>
      </c>
      <c r="T1258" s="31">
        <f>$O$3*Data[[#This Row],[Metcalfe
(n^2)]]</f>
        <v>190219760848</v>
      </c>
      <c r="U1258" s="31">
        <f t="shared" si="152"/>
        <v>273667295227.57736</v>
      </c>
      <c r="V1258" s="30">
        <f>LN(Data[[#This Row],[MA'[NVA']
30d]]/Data[[#This Row],[MA'[NVMetcalfe calc']]])</f>
        <v>-1.856188994222749</v>
      </c>
      <c r="W1258" s="30">
        <f>$Q$3+Data[[#This Row],[NVM
(scaled)]]/((Data[[#This Row],[Upper Bound]]-Data[[#This Row],[Lower Bound]])/2)</f>
        <v>-0.39584873264046316</v>
      </c>
      <c r="X1258" s="30">
        <f>(Data[[#This Row],[Upper Bound]]+Data[[#This Row],[Lower Bound]])/2</f>
        <v>25.084758723816986</v>
      </c>
      <c r="Y1258" s="29">
        <f>LN(Data[[#This Row],[NVActual]]/Data[[#This Row],[MA'[n^2']
30d]])</f>
        <v>-2.5501724223935383</v>
      </c>
      <c r="Z1258" s="29">
        <f>LN(Data[[#This Row],[NVActual]]/Data[[#This Row],[MA'[n*ln(n)']
30d]])</f>
        <v>8.3473914478778823</v>
      </c>
      <c r="AA1258" s="29">
        <f>LN(Data[[#This Row],[NVActual]]/Data[[#This Row],[MA'[n^1.5']]])</f>
        <v>4.20105402463017</v>
      </c>
      <c r="AB1258" s="29">
        <f>LN(Data[[#This Row],[NVActual]]/Data[[#This Row],[Metcalfe
(n^2)]])</f>
        <v>-2.1864393446142225</v>
      </c>
      <c r="AC1258" s="26">
        <f>1+Data[[#This Row],[MA'[NVMetcalfe calc']]]/((Data[[#This Row],[NVM_norm
(scaled)]]-Data[[#This Row],[NV_fund.]])/2)</f>
        <v>-21480437284.118408</v>
      </c>
    </row>
    <row r="1259" spans="1:29" x14ac:dyDescent="0.2">
      <c r="A1259" s="23">
        <v>42917</v>
      </c>
      <c r="B1259" s="24">
        <v>39265818527.885101</v>
      </c>
      <c r="C1259" s="24">
        <f t="shared" si="153"/>
        <v>42736274585.09919</v>
      </c>
      <c r="D1259" s="25">
        <f>LN(Data[[#This Row],[NVActual]])</f>
        <v>24.393620219802884</v>
      </c>
      <c r="E1259" s="26">
        <v>641147</v>
      </c>
      <c r="F1259" s="40">
        <f>Data[[#This Row],[DAA 
(n)]]^2</f>
        <v>411069475609</v>
      </c>
      <c r="G1259" s="41">
        <f t="shared" si="154"/>
        <v>531520252203.03333</v>
      </c>
      <c r="H1259" s="28">
        <f>LN(Data[[#This Row],[Metcalfe
(n^2)]])</f>
        <v>26.742028077568119</v>
      </c>
      <c r="I1259" s="42">
        <f t="shared" si="155"/>
        <v>26.979502739209078</v>
      </c>
      <c r="J1259" s="40">
        <f>Data[[#This Row],[DAA 
(n)]]*LN(Data[[#This Row],[DAA 
(n)]])</f>
        <v>8572785.5379242841</v>
      </c>
      <c r="K1259" s="40">
        <f t="shared" si="156"/>
        <v>9794760.8393578418</v>
      </c>
      <c r="L1259" s="29">
        <f>LN(Data[[#This Row],[MA'[n*ln(n)']
30d]])</f>
        <v>16.097358192458078</v>
      </c>
      <c r="M1259" s="43">
        <f t="shared" si="157"/>
        <v>16.17458451114716</v>
      </c>
      <c r="N1259" s="40">
        <f>Data[[#This Row],[DAA 
(n)]]^1.5</f>
        <v>513377016.5076378</v>
      </c>
      <c r="O1259" s="40">
        <f t="shared" si="158"/>
        <v>620277681.54474008</v>
      </c>
      <c r="P1259" s="43">
        <f>LN(Data[[#This Row],[MA'[n^1.5']]])</f>
        <v>20.245677809197289</v>
      </c>
      <c r="Q1259" s="43">
        <f t="shared" si="159"/>
        <v>20.352747545615461</v>
      </c>
      <c r="R1259" s="30">
        <f>$O$1+$O$2*Data[[#This Row],[MA'[ln(n^2)']]]</f>
        <v>26.979502739209078</v>
      </c>
      <c r="S1259" s="30">
        <f>$Q$1+$Q$2*Data[[#This Row],[MA'[ln(n*ln(n))']]]</f>
        <v>23.208064443392811</v>
      </c>
      <c r="T1259" s="31">
        <f>$O$3*Data[[#This Row],[Metcalfe
(n^2)]]</f>
        <v>213756127316.67999</v>
      </c>
      <c r="U1259" s="31">
        <f t="shared" si="152"/>
        <v>276390531145.57739</v>
      </c>
      <c r="V1259" s="30">
        <f>LN(Data[[#This Row],[MA'[NVA']
30d]]/Data[[#This Row],[MA'[NVMetcalfe calc']]])</f>
        <v>-1.8667667520177591</v>
      </c>
      <c r="W1259" s="30">
        <f>$Q$3+Data[[#This Row],[NVM
(scaled)]]/((Data[[#This Row],[Upper Bound]]-Data[[#This Row],[Lower Bound]])/2)</f>
        <v>-0.39994951294237069</v>
      </c>
      <c r="X1259" s="30">
        <f>(Data[[#This Row],[Upper Bound]]+Data[[#This Row],[Lower Bound]])/2</f>
        <v>25.093783591300944</v>
      </c>
      <c r="Y1259" s="32">
        <f>LN(Data[[#This Row],[NVActual]]/Data[[#This Row],[MA'[n^2']
30d]])</f>
        <v>-2.6053869180623117</v>
      </c>
      <c r="Z1259" s="32">
        <f>LN(Data[[#This Row],[NVActual]]/Data[[#This Row],[MA'[n*ln(n)']
30d]])</f>
        <v>8.296262027344806</v>
      </c>
      <c r="AA1259" s="32">
        <f>LN(Data[[#This Row],[NVActual]]/Data[[#This Row],[MA'[n^1.5']]])</f>
        <v>4.1479424106055953</v>
      </c>
      <c r="AB1259" s="32">
        <f>LN(Data[[#This Row],[NVActual]]/Data[[#This Row],[Metcalfe
(n^2)]])</f>
        <v>-2.3484078577652339</v>
      </c>
      <c r="AC1259" s="34">
        <f>1+Data[[#This Row],[MA'[NVMetcalfe calc']]]/((Data[[#This Row],[NVM_norm
(scaled)]]-Data[[#This Row],[NV_fund.]])/2)</f>
        <v>-21683017548.09119</v>
      </c>
    </row>
    <row r="1260" spans="1:29" x14ac:dyDescent="0.2">
      <c r="A1260" s="23">
        <v>42916</v>
      </c>
      <c r="B1260" s="24">
        <v>40159645946.689301</v>
      </c>
      <c r="C1260" s="24">
        <f t="shared" si="153"/>
        <v>42732903213.064415</v>
      </c>
      <c r="D1260" s="25">
        <f>LN(Data[[#This Row],[NVActual]])</f>
        <v>24.41612849622253</v>
      </c>
      <c r="E1260" s="26">
        <v>715545</v>
      </c>
      <c r="F1260" s="40">
        <f>Data[[#This Row],[DAA 
(n)]]^2</f>
        <v>512004647025</v>
      </c>
      <c r="G1260" s="41">
        <f t="shared" si="154"/>
        <v>541221712285.53333</v>
      </c>
      <c r="H1260" s="28">
        <f>LN(Data[[#This Row],[Metcalfe
(n^2)]])</f>
        <v>26.961599538165434</v>
      </c>
      <c r="I1260" s="42">
        <f t="shared" si="155"/>
        <v>26.997347156381689</v>
      </c>
      <c r="J1260" s="40">
        <f>Data[[#This Row],[DAA 
(n)]]*LN(Data[[#This Row],[DAA 
(n)]])</f>
        <v>9646118.8707682919</v>
      </c>
      <c r="K1260" s="40">
        <f t="shared" si="156"/>
        <v>9889939.6638036165</v>
      </c>
      <c r="L1260" s="29">
        <f>LN(Data[[#This Row],[MA'[n*ln(n)']
30d]])</f>
        <v>16.107028602852644</v>
      </c>
      <c r="M1260" s="43">
        <f t="shared" si="157"/>
        <v>16.178064540301815</v>
      </c>
      <c r="N1260" s="40">
        <f>Data[[#This Row],[DAA 
(n)]]^1.5</f>
        <v>605278749.96195292</v>
      </c>
      <c r="O1260" s="40">
        <f t="shared" si="158"/>
        <v>628732371.21363318</v>
      </c>
      <c r="P1260" s="43">
        <f>LN(Data[[#This Row],[MA'[n^1.5']]])</f>
        <v>20.259216241153958</v>
      </c>
      <c r="Q1260" s="43">
        <f t="shared" si="159"/>
        <v>20.357576422913095</v>
      </c>
      <c r="R1260" s="30">
        <f>$O$1+$O$2*Data[[#This Row],[MA'[ln(n^2)']]]</f>
        <v>26.997347156381689</v>
      </c>
      <c r="S1260" s="30">
        <f>$Q$1+$Q$2*Data[[#This Row],[MA'[ln(n*ln(n))']]]</f>
        <v>23.213806491497994</v>
      </c>
      <c r="T1260" s="31">
        <f>$O$3*Data[[#This Row],[Metcalfe
(n^2)]]</f>
        <v>266242416453</v>
      </c>
      <c r="U1260" s="31">
        <f t="shared" si="152"/>
        <v>281435290388.47736</v>
      </c>
      <c r="V1260" s="30">
        <f>LN(Data[[#This Row],[MA'[NVA']
30d]]/Data[[#This Row],[MA'[NVMetcalfe calc']]])</f>
        <v>-1.8849333563176491</v>
      </c>
      <c r="W1260" s="30">
        <f>$Q$3+Data[[#This Row],[NVM
(scaled)]]/((Data[[#This Row],[Upper Bound]]-Data[[#This Row],[Lower Bound]])/2)</f>
        <v>-0.40638593754910335</v>
      </c>
      <c r="X1260" s="30">
        <f>(Data[[#This Row],[Upper Bound]]+Data[[#This Row],[Lower Bound]])/2</f>
        <v>25.105576823939842</v>
      </c>
      <c r="Y1260" s="29">
        <f>LN(Data[[#This Row],[NVActual]]/Data[[#This Row],[MA'[n^2']
30d]])</f>
        <v>-2.6009663549990987</v>
      </c>
      <c r="Z1260" s="29">
        <f>LN(Data[[#This Row],[NVActual]]/Data[[#This Row],[MA'[n*ln(n)']
30d]])</f>
        <v>8.3090998933698863</v>
      </c>
      <c r="AA1260" s="29">
        <f>LN(Data[[#This Row],[NVActual]]/Data[[#This Row],[MA'[n^1.5']]])</f>
        <v>4.1569122550685735</v>
      </c>
      <c r="AB1260" s="29">
        <f>LN(Data[[#This Row],[NVActual]]/Data[[#This Row],[Metcalfe
(n^2)]])</f>
        <v>-2.5454710419429039</v>
      </c>
      <c r="AC1260" s="26">
        <f>1+Data[[#This Row],[MA'[NVMetcalfe calc']]]/((Data[[#This Row],[NVM_norm
(scaled)]]-Data[[#This Row],[NV_fund.]])/2)</f>
        <v>-22063005736.317253</v>
      </c>
    </row>
    <row r="1261" spans="1:29" x14ac:dyDescent="0.2">
      <c r="A1261" s="23">
        <v>42915</v>
      </c>
      <c r="B1261" s="24">
        <v>41320718997.771004</v>
      </c>
      <c r="C1261" s="24">
        <f t="shared" si="153"/>
        <v>42644666534.344978</v>
      </c>
      <c r="D1261" s="25">
        <f>LN(Data[[#This Row],[NVActual]])</f>
        <v>24.444629881766957</v>
      </c>
      <c r="E1261" s="26">
        <v>628876</v>
      </c>
      <c r="F1261" s="40">
        <f>Data[[#This Row],[DAA 
(n)]]^2</f>
        <v>395485023376</v>
      </c>
      <c r="G1261" s="41">
        <f t="shared" si="154"/>
        <v>546503490858.86664</v>
      </c>
      <c r="H1261" s="28">
        <f>LN(Data[[#This Row],[Metcalfe
(n^2)]])</f>
        <v>26.703378755866961</v>
      </c>
      <c r="I1261" s="42">
        <f t="shared" si="155"/>
        <v>27.006334735249069</v>
      </c>
      <c r="J1261" s="40">
        <f>Data[[#This Row],[DAA 
(n)]]*LN(Data[[#This Row],[DAA 
(n)]])</f>
        <v>8396557.009237295</v>
      </c>
      <c r="K1261" s="40">
        <f t="shared" si="156"/>
        <v>9940024.6524038687</v>
      </c>
      <c r="L1261" s="29">
        <f>LN(Data[[#This Row],[MA'[n*ln(n)']
30d]])</f>
        <v>16.112080058750795</v>
      </c>
      <c r="M1261" s="43">
        <f t="shared" si="157"/>
        <v>16.181139447464322</v>
      </c>
      <c r="N1261" s="40">
        <f>Data[[#This Row],[DAA 
(n)]]^1.5</f>
        <v>498709373.84473228</v>
      </c>
      <c r="O1261" s="40">
        <f t="shared" si="158"/>
        <v>633254165.15737689</v>
      </c>
      <c r="P1261" s="43">
        <f>LN(Data[[#This Row],[MA'[n^1.5']]])</f>
        <v>20.266382424254157</v>
      </c>
      <c r="Q1261" s="43">
        <f t="shared" si="159"/>
        <v>20.361837920989249</v>
      </c>
      <c r="R1261" s="30">
        <f>$O$1+$O$2*Data[[#This Row],[MA'[ln(n^2)']]]</f>
        <v>27.006334735249069</v>
      </c>
      <c r="S1261" s="30">
        <f>$Q$1+$Q$2*Data[[#This Row],[MA'[ln(n*ln(n))']]]</f>
        <v>23.21888008831613</v>
      </c>
      <c r="T1261" s="31">
        <f>$O$3*Data[[#This Row],[Metcalfe
(n^2)]]</f>
        <v>205652212155.52002</v>
      </c>
      <c r="U1261" s="31">
        <f t="shared" ref="U1261:U1324" si="160">AVERAGE(T1261:T1290)</f>
        <v>284181815246.61072</v>
      </c>
      <c r="V1261" s="30">
        <f>LN(Data[[#This Row],[MA'[NVA']
30d]]/Data[[#This Row],[MA'[NVMetcalfe calc']]])</f>
        <v>-1.8967120136860924</v>
      </c>
      <c r="W1261" s="30">
        <f>$Q$3+Data[[#This Row],[NVM
(scaled)]]/((Data[[#This Row],[Upper Bound]]-Data[[#This Row],[Lower Bound]])/2)</f>
        <v>-0.4115760929161435</v>
      </c>
      <c r="X1261" s="30">
        <f>(Data[[#This Row],[Upper Bound]]+Data[[#This Row],[Lower Bound]])/2</f>
        <v>25.112607411782598</v>
      </c>
      <c r="Y1261" s="32">
        <f>LN(Data[[#This Row],[NVActual]]/Data[[#This Row],[MA'[n^2']
30d]])</f>
        <v>-2.5821766504405446</v>
      </c>
      <c r="Z1261" s="32">
        <f>LN(Data[[#This Row],[NVActual]]/Data[[#This Row],[MA'[n*ln(n)']
30d]])</f>
        <v>8.3325498230161621</v>
      </c>
      <c r="AA1261" s="32">
        <f>LN(Data[[#This Row],[NVActual]]/Data[[#This Row],[MA'[n^1.5']]])</f>
        <v>4.178247457512799</v>
      </c>
      <c r="AB1261" s="32">
        <f>LN(Data[[#This Row],[NVActual]]/Data[[#This Row],[Metcalfe
(n^2)]])</f>
        <v>-2.2587488741000041</v>
      </c>
      <c r="AC1261" s="34">
        <f>1+Data[[#This Row],[MA'[NVMetcalfe calc']]]/((Data[[#This Row],[NVM_norm
(scaled)]]-Data[[#This Row],[NV_fund.]])/2)</f>
        <v>-22267651788.472191</v>
      </c>
    </row>
    <row r="1262" spans="1:29" x14ac:dyDescent="0.2">
      <c r="A1262" s="23">
        <v>42914</v>
      </c>
      <c r="B1262" s="24">
        <v>41936272435.121597</v>
      </c>
      <c r="C1262" s="24">
        <f t="shared" si="153"/>
        <v>42439868104.99263</v>
      </c>
      <c r="D1262" s="25">
        <f>LN(Data[[#This Row],[NVActual]])</f>
        <v>24.459416979956227</v>
      </c>
      <c r="E1262" s="26">
        <v>738521</v>
      </c>
      <c r="F1262" s="40">
        <f>Data[[#This Row],[DAA 
(n)]]^2</f>
        <v>545413267441</v>
      </c>
      <c r="G1262" s="41">
        <f t="shared" si="154"/>
        <v>557468463171.96667</v>
      </c>
      <c r="H1262" s="28">
        <f>LN(Data[[#This Row],[Metcalfe
(n^2)]])</f>
        <v>27.024809633136467</v>
      </c>
      <c r="I1262" s="42">
        <f t="shared" si="155"/>
        <v>27.026510668831673</v>
      </c>
      <c r="J1262" s="40">
        <f>Data[[#This Row],[DAA 
(n)]]*LN(Data[[#This Row],[DAA 
(n)]])</f>
        <v>9979194.7175367884</v>
      </c>
      <c r="K1262" s="40">
        <f t="shared" si="156"/>
        <v>10047529.555289013</v>
      </c>
      <c r="L1262" s="29">
        <f>LN(Data[[#This Row],[MA'[n*ln(n)']
30d]])</f>
        <v>16.122837346857676</v>
      </c>
      <c r="M1262" s="43">
        <f t="shared" si="157"/>
        <v>16.18388918149159</v>
      </c>
      <c r="N1262" s="40">
        <f>Data[[#This Row],[DAA 
(n)]]^1.5</f>
        <v>634664597.78673232</v>
      </c>
      <c r="O1262" s="40">
        <f t="shared" si="158"/>
        <v>642804992.6254437</v>
      </c>
      <c r="P1262" s="43">
        <f>LN(Data[[#This Row],[MA'[n^1.5']]])</f>
        <v>20.281351958794115</v>
      </c>
      <c r="Q1262" s="43">
        <f t="shared" si="159"/>
        <v>20.36564558293145</v>
      </c>
      <c r="R1262" s="30">
        <f>$O$1+$O$2*Data[[#This Row],[MA'[ln(n^2)']]]</f>
        <v>27.026510668831673</v>
      </c>
      <c r="S1262" s="30">
        <f>$Q$1+$Q$2*Data[[#This Row],[MA'[ln(n*ln(n))']]]</f>
        <v>23.223417149461124</v>
      </c>
      <c r="T1262" s="31">
        <f>$O$3*Data[[#This Row],[Metcalfe
(n^2)]]</f>
        <v>283614899069.32001</v>
      </c>
      <c r="U1262" s="31">
        <f t="shared" si="160"/>
        <v>289883600849.42267</v>
      </c>
      <c r="V1262" s="30">
        <f>LN(Data[[#This Row],[MA'[NVA']
30d]]/Data[[#This Row],[MA'[NVMetcalfe calc']]])</f>
        <v>-1.9213912600846244</v>
      </c>
      <c r="W1262" s="30">
        <f>$Q$3+Data[[#This Row],[NVM
(scaled)]]/((Data[[#This Row],[Upper Bound]]-Data[[#This Row],[Lower Bound]])/2)</f>
        <v>-0.42043597813110545</v>
      </c>
      <c r="X1262" s="30">
        <f>(Data[[#This Row],[Upper Bound]]+Data[[#This Row],[Lower Bound]])/2</f>
        <v>25.124963909146398</v>
      </c>
      <c r="Y1262" s="29">
        <f>LN(Data[[#This Row],[NVActual]]/Data[[#This Row],[MA'[n^2']
30d]])</f>
        <v>-2.5872547904230068</v>
      </c>
      <c r="Z1262" s="29">
        <f>LN(Data[[#This Row],[NVActual]]/Data[[#This Row],[MA'[n*ln(n)']
30d]])</f>
        <v>8.3365796330985518</v>
      </c>
      <c r="AA1262" s="29">
        <f>LN(Data[[#This Row],[NVActual]]/Data[[#This Row],[MA'[n^1.5']]])</f>
        <v>4.1780650211621122</v>
      </c>
      <c r="AB1262" s="29">
        <f>LN(Data[[#This Row],[NVActual]]/Data[[#This Row],[Metcalfe
(n^2)]])</f>
        <v>-2.5653926531802398</v>
      </c>
      <c r="AC1262" s="26">
        <f>1+Data[[#This Row],[MA'[NVMetcalfe calc']]]/((Data[[#This Row],[NVM_norm
(scaled)]]-Data[[#This Row],[NV_fund.]])/2)</f>
        <v>-22695561793.18391</v>
      </c>
    </row>
    <row r="1263" spans="1:29" x14ac:dyDescent="0.2">
      <c r="A1263" s="23">
        <v>42913</v>
      </c>
      <c r="B1263" s="24">
        <v>41279518850.066902</v>
      </c>
      <c r="C1263" s="24">
        <f t="shared" si="153"/>
        <v>42275271723.330093</v>
      </c>
      <c r="D1263" s="25">
        <f>LN(Data[[#This Row],[NVActual]])</f>
        <v>24.443632302287906</v>
      </c>
      <c r="E1263" s="26">
        <v>696698</v>
      </c>
      <c r="F1263" s="40">
        <f>Data[[#This Row],[DAA 
(n)]]^2</f>
        <v>485388103204</v>
      </c>
      <c r="G1263" s="41">
        <f t="shared" si="154"/>
        <v>559143399179.96667</v>
      </c>
      <c r="H1263" s="28">
        <f>LN(Data[[#This Row],[Metcalfe
(n^2)]])</f>
        <v>26.908214620676091</v>
      </c>
      <c r="I1263" s="42">
        <f t="shared" si="155"/>
        <v>27.029448285524833</v>
      </c>
      <c r="J1263" s="40">
        <f>Data[[#This Row],[DAA 
(n)]]*LN(Data[[#This Row],[DAA 
(n)]])</f>
        <v>9373449.6548978947</v>
      </c>
      <c r="K1263" s="40">
        <f t="shared" si="156"/>
        <v>10063648.425293202</v>
      </c>
      <c r="L1263" s="29">
        <f>LN(Data[[#This Row],[MA'[n*ln(n)']
30d]])</f>
        <v>16.124440323418398</v>
      </c>
      <c r="M1263" s="43">
        <f t="shared" si="157"/>
        <v>16.186092437228485</v>
      </c>
      <c r="N1263" s="40">
        <f>Data[[#This Row],[DAA 
(n)]]^1.5</f>
        <v>581522932.2443099</v>
      </c>
      <c r="O1263" s="40">
        <f t="shared" si="158"/>
        <v>644250540.10889685</v>
      </c>
      <c r="P1263" s="43">
        <f>LN(Data[[#This Row],[MA'[n^1.5']]])</f>
        <v>20.283598245849362</v>
      </c>
      <c r="Q1263" s="43">
        <f t="shared" si="159"/>
        <v>20.368692925708121</v>
      </c>
      <c r="R1263" s="30">
        <f>$O$1+$O$2*Data[[#This Row],[MA'[ln(n^2)']]]</f>
        <v>27.029448285524833</v>
      </c>
      <c r="S1263" s="30">
        <f>$Q$1+$Q$2*Data[[#This Row],[MA'[ln(n*ln(n))']]]</f>
        <v>23.227052521426998</v>
      </c>
      <c r="T1263" s="31">
        <f>$O$3*Data[[#This Row],[Metcalfe
(n^2)]]</f>
        <v>252401813666.08002</v>
      </c>
      <c r="U1263" s="31">
        <f t="shared" si="160"/>
        <v>290754567573.58264</v>
      </c>
      <c r="V1263" s="30">
        <f>LN(Data[[#This Row],[MA'[NVA']
30d]]/Data[[#This Row],[MA'[NVMetcalfe calc']]])</f>
        <v>-1.9282771786186259</v>
      </c>
      <c r="W1263" s="30">
        <f>$Q$3+Data[[#This Row],[NVM
(scaled)]]/((Data[[#This Row],[Upper Bound]]-Data[[#This Row],[Lower Bound]])/2)</f>
        <v>-0.42424328147290236</v>
      </c>
      <c r="X1263" s="30">
        <f>(Data[[#This Row],[Upper Bound]]+Data[[#This Row],[Lower Bound]])/2</f>
        <v>25.128250403475917</v>
      </c>
      <c r="Y1263" s="32">
        <f>LN(Data[[#This Row],[NVActual]]/Data[[#This Row],[MA'[n^2']
30d]])</f>
        <v>-2.6060395029659396</v>
      </c>
      <c r="Z1263" s="32">
        <f>LN(Data[[#This Row],[NVActual]]/Data[[#This Row],[MA'[n*ln(n)']
30d]])</f>
        <v>8.3191919788695099</v>
      </c>
      <c r="AA1263" s="32">
        <f>LN(Data[[#This Row],[NVActual]]/Data[[#This Row],[MA'[n^1.5']]])</f>
        <v>4.1600340564385458</v>
      </c>
      <c r="AB1263" s="32">
        <f>LN(Data[[#This Row],[NVActual]]/Data[[#This Row],[Metcalfe
(n^2)]])</f>
        <v>-2.4645823183881848</v>
      </c>
      <c r="AC1263" s="34">
        <f>1+Data[[#This Row],[MA'[NVMetcalfe calc']]]/((Data[[#This Row],[NVM_norm
(scaled)]]-Data[[#This Row],[NV_fund.]])/2)</f>
        <v>-22757431908.265732</v>
      </c>
    </row>
    <row r="1264" spans="1:29" x14ac:dyDescent="0.2">
      <c r="A1264" s="23">
        <v>42912</v>
      </c>
      <c r="B1264" s="24">
        <v>39731176749.3424</v>
      </c>
      <c r="C1264" s="24">
        <f t="shared" si="153"/>
        <v>42087734697.787636</v>
      </c>
      <c r="D1264" s="25">
        <f>LN(Data[[#This Row],[NVActual]])</f>
        <v>24.405402024993805</v>
      </c>
      <c r="E1264" s="26">
        <v>705488</v>
      </c>
      <c r="F1264" s="40">
        <f>Data[[#This Row],[DAA 
(n)]]^2</f>
        <v>497713318144</v>
      </c>
      <c r="G1264" s="41">
        <f t="shared" si="154"/>
        <v>566938678108.3667</v>
      </c>
      <c r="H1264" s="28">
        <f>LN(Data[[#This Row],[Metcalfe
(n^2)]])</f>
        <v>26.933290081834048</v>
      </c>
      <c r="I1264" s="42">
        <f t="shared" si="155"/>
        <v>27.042556795933766</v>
      </c>
      <c r="J1264" s="40">
        <f>Data[[#This Row],[DAA 
(n)]]*LN(Data[[#This Row],[DAA 
(n)]])</f>
        <v>9500556.4766264688</v>
      </c>
      <c r="K1264" s="40">
        <f t="shared" si="156"/>
        <v>10137099.100573454</v>
      </c>
      <c r="L1264" s="29">
        <f>LN(Data[[#This Row],[MA'[n*ln(n)']
30d]])</f>
        <v>16.131712430441191</v>
      </c>
      <c r="M1264" s="43">
        <f t="shared" si="157"/>
        <v>16.188325569189224</v>
      </c>
      <c r="N1264" s="40">
        <f>Data[[#This Row],[DAA 
(n)]]^1.5</f>
        <v>592562885.60014927</v>
      </c>
      <c r="O1264" s="40">
        <f t="shared" si="158"/>
        <v>650900211.55197144</v>
      </c>
      <c r="P1264" s="43">
        <f>LN(Data[[#This Row],[MA'[n^1.5']]])</f>
        <v>20.293866903557113</v>
      </c>
      <c r="Q1264" s="43">
        <f t="shared" si="159"/>
        <v>20.371782022534084</v>
      </c>
      <c r="R1264" s="30">
        <f>$O$1+$O$2*Data[[#This Row],[MA'[ln(n^2)']]]</f>
        <v>27.042556795933766</v>
      </c>
      <c r="S1264" s="30">
        <f>$Q$1+$Q$2*Data[[#This Row],[MA'[ln(n*ln(n))']]]</f>
        <v>23.23073718916222</v>
      </c>
      <c r="T1264" s="31">
        <f>$O$3*Data[[#This Row],[Metcalfe
(n^2)]]</f>
        <v>258810925434.88</v>
      </c>
      <c r="U1264" s="31">
        <f t="shared" si="160"/>
        <v>294808112616.35065</v>
      </c>
      <c r="V1264" s="30">
        <f>LN(Data[[#This Row],[MA'[NVA']
30d]]/Data[[#This Row],[MA'[NVMetcalfe calc']]])</f>
        <v>-1.9465683180912772</v>
      </c>
      <c r="W1264" s="30">
        <f>$Q$3+Data[[#This Row],[NVM
(scaled)]]/((Data[[#This Row],[Upper Bound]]-Data[[#This Row],[Lower Bound]])/2)</f>
        <v>-0.43133286403862126</v>
      </c>
      <c r="X1264" s="30">
        <f>(Data[[#This Row],[Upper Bound]]+Data[[#This Row],[Lower Bound]])/2</f>
        <v>25.136646992547995</v>
      </c>
      <c r="Y1264" s="29">
        <f>LN(Data[[#This Row],[NVActual]]/Data[[#This Row],[MA'[n^2']
30d]])</f>
        <v>-2.658114958347201</v>
      </c>
      <c r="Z1264" s="29">
        <f>LN(Data[[#This Row],[NVActual]]/Data[[#This Row],[MA'[n*ln(n)']
30d]])</f>
        <v>8.2736895945526161</v>
      </c>
      <c r="AA1264" s="29">
        <f>LN(Data[[#This Row],[NVActual]]/Data[[#This Row],[MA'[n^1.5']]])</f>
        <v>4.1115351214366926</v>
      </c>
      <c r="AB1264" s="29">
        <f>LN(Data[[#This Row],[NVActual]]/Data[[#This Row],[Metcalfe
(n^2)]])</f>
        <v>-2.5278880568402404</v>
      </c>
      <c r="AC1264" s="26">
        <f>1+Data[[#This Row],[MA'[NVMetcalfe calc']]]/((Data[[#This Row],[NVM_norm
(scaled)]]-Data[[#This Row],[NV_fund.]])/2)</f>
        <v>-23060727852.350883</v>
      </c>
    </row>
    <row r="1265" spans="1:29" x14ac:dyDescent="0.2">
      <c r="A1265" s="23">
        <v>42911</v>
      </c>
      <c r="B1265" s="24">
        <v>40893402116.596603</v>
      </c>
      <c r="C1265" s="24">
        <f t="shared" si="153"/>
        <v>41861941071.424553</v>
      </c>
      <c r="D1265" s="25">
        <f>LN(Data[[#This Row],[NVActual]])</f>
        <v>24.434234569539484</v>
      </c>
      <c r="E1265" s="26">
        <v>537762</v>
      </c>
      <c r="F1265" s="40">
        <f>Data[[#This Row],[DAA 
(n)]]^2</f>
        <v>289187968644</v>
      </c>
      <c r="G1265" s="41">
        <f t="shared" si="154"/>
        <v>576876611871.06665</v>
      </c>
      <c r="H1265" s="28">
        <f>LN(Data[[#This Row],[Metcalfe
(n^2)]])</f>
        <v>26.390342724166455</v>
      </c>
      <c r="I1265" s="42">
        <f t="shared" si="155"/>
        <v>27.058203067715226</v>
      </c>
      <c r="J1265" s="40">
        <f>Data[[#This Row],[DAA 
(n)]]*LN(Data[[#This Row],[DAA 
(n)]])</f>
        <v>7095861.7420166004</v>
      </c>
      <c r="K1265" s="40">
        <f t="shared" si="156"/>
        <v>10227848.322470617</v>
      </c>
      <c r="L1265" s="29">
        <f>LN(Data[[#This Row],[MA'[n*ln(n)']
30d]])</f>
        <v>16.140624785646043</v>
      </c>
      <c r="M1265" s="43">
        <f t="shared" si="157"/>
        <v>16.190132285677826</v>
      </c>
      <c r="N1265" s="40">
        <f>Data[[#This Row],[DAA 
(n)]]^1.5</f>
        <v>394353014.9421131</v>
      </c>
      <c r="O1265" s="40">
        <f t="shared" si="158"/>
        <v>659234944.06299019</v>
      </c>
      <c r="P1265" s="43">
        <f>LN(Data[[#This Row],[MA'[n^1.5']]])</f>
        <v>20.306590544958858</v>
      </c>
      <c r="Q1265" s="43">
        <f t="shared" si="159"/>
        <v>20.374272823388051</v>
      </c>
      <c r="R1265" s="30">
        <f>$O$1+$O$2*Data[[#This Row],[MA'[ln(n^2)']]]</f>
        <v>27.058203067715226</v>
      </c>
      <c r="S1265" s="30">
        <f>$Q$1+$Q$2*Data[[#This Row],[MA'[ln(n*ln(n))']]]</f>
        <v>23.23371827136841</v>
      </c>
      <c r="T1265" s="31">
        <f>$O$3*Data[[#This Row],[Metcalfe
(n^2)]]</f>
        <v>150377743694.88</v>
      </c>
      <c r="U1265" s="31">
        <f t="shared" si="160"/>
        <v>299975838172.95471</v>
      </c>
      <c r="V1265" s="30">
        <f>LN(Data[[#This Row],[MA'[NVA']
30d]]/Data[[#This Row],[MA'[NVMetcalfe calc']]])</f>
        <v>-1.9693248454916557</v>
      </c>
      <c r="W1265" s="30">
        <f>$Q$3+Data[[#This Row],[NVM
(scaled)]]/((Data[[#This Row],[Upper Bound]]-Data[[#This Row],[Lower Bound]])/2)</f>
        <v>-0.43985105202811814</v>
      </c>
      <c r="X1265" s="30">
        <f>(Data[[#This Row],[Upper Bound]]+Data[[#This Row],[Lower Bound]])/2</f>
        <v>25.145960669541818</v>
      </c>
      <c r="Y1265" s="32">
        <f>LN(Data[[#This Row],[NVActual]]/Data[[#This Row],[MA'[n^2']
30d]])</f>
        <v>-2.6466596668028353</v>
      </c>
      <c r="Z1265" s="32">
        <f>LN(Data[[#This Row],[NVActual]]/Data[[#This Row],[MA'[n*ln(n)']
30d]])</f>
        <v>8.2936097838934391</v>
      </c>
      <c r="AA1265" s="32">
        <f>LN(Data[[#This Row],[NVActual]]/Data[[#This Row],[MA'[n^1.5']]])</f>
        <v>4.1276440245806238</v>
      </c>
      <c r="AB1265" s="32">
        <f>LN(Data[[#This Row],[NVActual]]/Data[[#This Row],[Metcalfe
(n^2)]])</f>
        <v>-1.9561081546269719</v>
      </c>
      <c r="AC1265" s="34">
        <f>1+Data[[#This Row],[MA'[NVMetcalfe calc']]]/((Data[[#This Row],[NVM_norm
(scaled)]]-Data[[#This Row],[NV_fund.]])/2)</f>
        <v>-23448608269.658245</v>
      </c>
    </row>
    <row r="1266" spans="1:29" x14ac:dyDescent="0.2">
      <c r="A1266" s="23">
        <v>42910</v>
      </c>
      <c r="B1266" s="24">
        <v>41651038061.982101</v>
      </c>
      <c r="C1266" s="24">
        <f t="shared" si="153"/>
        <v>41722287492.79393</v>
      </c>
      <c r="D1266" s="25">
        <f>LN(Data[[#This Row],[NVActual]])</f>
        <v>24.452592128705632</v>
      </c>
      <c r="E1266" s="26">
        <v>638287</v>
      </c>
      <c r="F1266" s="40">
        <f>Data[[#This Row],[DAA 
(n)]]^2</f>
        <v>407410294369</v>
      </c>
      <c r="G1266" s="41">
        <f t="shared" si="154"/>
        <v>589340697844.80005</v>
      </c>
      <c r="H1266" s="28">
        <f>LN(Data[[#This Row],[Metcalfe
(n^2)]])</f>
        <v>26.733086608875936</v>
      </c>
      <c r="I1266" s="42">
        <f t="shared" si="155"/>
        <v>27.085865228645694</v>
      </c>
      <c r="J1266" s="40">
        <f>Data[[#This Row],[DAA 
(n)]]*LN(Data[[#This Row],[DAA 
(n)]])</f>
        <v>8531690.8261597976</v>
      </c>
      <c r="K1266" s="40">
        <f t="shared" si="156"/>
        <v>10360750.439953066</v>
      </c>
      <c r="L1266" s="29">
        <f>LN(Data[[#This Row],[MA'[n*ln(n)']
30d]])</f>
        <v>16.153535228461134</v>
      </c>
      <c r="M1266" s="43">
        <f t="shared" si="157"/>
        <v>16.191377853907884</v>
      </c>
      <c r="N1266" s="40">
        <f>Data[[#This Row],[DAA 
(n)]]^1.5</f>
        <v>509945776.09968054</v>
      </c>
      <c r="O1266" s="40">
        <f t="shared" si="158"/>
        <v>670584322.05583918</v>
      </c>
      <c r="P1266" s="43">
        <f>LN(Data[[#This Row],[MA'[n^1.5']]])</f>
        <v>20.323660012742852</v>
      </c>
      <c r="Q1266" s="43">
        <f t="shared" si="159"/>
        <v>20.375967532184671</v>
      </c>
      <c r="R1266" s="30">
        <f>$O$1+$O$2*Data[[#This Row],[MA'[ln(n^2)']]]</f>
        <v>27.085865228645694</v>
      </c>
      <c r="S1266" s="30">
        <f>$Q$1+$Q$2*Data[[#This Row],[MA'[ln(n*ln(n))']]]</f>
        <v>23.235773458948007</v>
      </c>
      <c r="T1266" s="31">
        <f>$O$3*Data[[#This Row],[Metcalfe
(n^2)]]</f>
        <v>211853353071.88</v>
      </c>
      <c r="U1266" s="31">
        <f t="shared" si="160"/>
        <v>306457162879.29596</v>
      </c>
      <c r="V1266" s="30">
        <f>LN(Data[[#This Row],[MA'[NVA']
30d]]/Data[[#This Row],[MA'[NVMetcalfe calc']]])</f>
        <v>-1.9940425251131324</v>
      </c>
      <c r="W1266" s="30">
        <f>$Q$3+Data[[#This Row],[NVM
(scaled)]]/((Data[[#This Row],[Upper Bound]]-Data[[#This Row],[Lower Bound]])/2)</f>
        <v>-0.44584155619735066</v>
      </c>
      <c r="X1266" s="30">
        <f>(Data[[#This Row],[Upper Bound]]+Data[[#This Row],[Lower Bound]])/2</f>
        <v>25.160819343796852</v>
      </c>
      <c r="Y1266" s="29">
        <f>LN(Data[[#This Row],[NVActual]]/Data[[#This Row],[MA'[n^2']
30d]])</f>
        <v>-2.6496781590351661</v>
      </c>
      <c r="Z1266" s="29">
        <f>LN(Data[[#This Row],[NVActual]]/Data[[#This Row],[MA'[n*ln(n)']
30d]])</f>
        <v>8.299056900244496</v>
      </c>
      <c r="AA1266" s="29">
        <f>LN(Data[[#This Row],[NVActual]]/Data[[#This Row],[MA'[n^1.5']]])</f>
        <v>4.1289321159627796</v>
      </c>
      <c r="AB1266" s="29">
        <f>LN(Data[[#This Row],[NVActual]]/Data[[#This Row],[Metcalfe
(n^2)]])</f>
        <v>-2.2804944801703058</v>
      </c>
      <c r="AC1266" s="26">
        <f>1+Data[[#This Row],[MA'[NVMetcalfe calc']]]/((Data[[#This Row],[NVM_norm
(scaled)]]-Data[[#This Row],[NV_fund.]])/2)</f>
        <v>-23935737975.626648</v>
      </c>
    </row>
    <row r="1267" spans="1:29" x14ac:dyDescent="0.2">
      <c r="A1267" s="23">
        <v>42909</v>
      </c>
      <c r="B1267" s="24">
        <v>44030493601.639503</v>
      </c>
      <c r="C1267" s="24">
        <f t="shared" si="153"/>
        <v>41572857310.263222</v>
      </c>
      <c r="D1267" s="25">
        <f>LN(Data[[#This Row],[NVActual]])</f>
        <v>24.508148267226741</v>
      </c>
      <c r="E1267" s="26">
        <v>718091</v>
      </c>
      <c r="F1267" s="40">
        <f>Data[[#This Row],[DAA 
(n)]]^2</f>
        <v>515654684281</v>
      </c>
      <c r="G1267" s="41">
        <f t="shared" si="154"/>
        <v>599702286199.19995</v>
      </c>
      <c r="H1267" s="28">
        <f>LN(Data[[#This Row],[Metcalfe
(n^2)]])</f>
        <v>26.968703161892961</v>
      </c>
      <c r="I1267" s="42">
        <f t="shared" si="155"/>
        <v>27.10476549489497</v>
      </c>
      <c r="J1267" s="40">
        <f>Data[[#This Row],[DAA 
(n)]]*LN(Data[[#This Row],[DAA 
(n)]])</f>
        <v>9682991.5111134388</v>
      </c>
      <c r="K1267" s="40">
        <f t="shared" si="156"/>
        <v>10461975.036922816</v>
      </c>
      <c r="L1267" s="29">
        <f>LN(Data[[#This Row],[MA'[n*ln(n)']
30d]])</f>
        <v>16.16325781683862</v>
      </c>
      <c r="M1267" s="43">
        <f t="shared" si="157"/>
        <v>16.192124432993896</v>
      </c>
      <c r="N1267" s="40">
        <f>Data[[#This Row],[DAA 
(n)]]^1.5</f>
        <v>608512109.89595497</v>
      </c>
      <c r="O1267" s="40">
        <f t="shared" si="158"/>
        <v>679593058.65240324</v>
      </c>
      <c r="P1267" s="43">
        <f>LN(Data[[#This Row],[MA'[n^1.5']]])</f>
        <v>20.337004733837617</v>
      </c>
      <c r="Q1267" s="43">
        <f t="shared" si="159"/>
        <v>20.376997045053759</v>
      </c>
      <c r="R1267" s="30">
        <f>$O$1+$O$2*Data[[#This Row],[MA'[ln(n^2)']]]</f>
        <v>27.10476549489497</v>
      </c>
      <c r="S1267" s="30">
        <f>$Q$1+$Q$2*Data[[#This Row],[MA'[ln(n*ln(n))']]]</f>
        <v>23.237005314439926</v>
      </c>
      <c r="T1267" s="31">
        <f>$O$3*Data[[#This Row],[Metcalfe
(n^2)]]</f>
        <v>268140435826.12</v>
      </c>
      <c r="U1267" s="31">
        <f t="shared" si="160"/>
        <v>311845188823.58398</v>
      </c>
      <c r="V1267" s="30">
        <f>LN(Data[[#This Row],[MA'[NVA']
30d]]/Data[[#This Row],[MA'[NVMetcalfe calc']]])</f>
        <v>-2.0150593891849309</v>
      </c>
      <c r="W1267" s="30">
        <f>$Q$3+Data[[#This Row],[NVM
(scaled)]]/((Data[[#This Row],[Upper Bound]]-Data[[#This Row],[Lower Bound]])/2)</f>
        <v>-0.45197742112741779</v>
      </c>
      <c r="X1267" s="30">
        <f>(Data[[#This Row],[Upper Bound]]+Data[[#This Row],[Lower Bound]])/2</f>
        <v>25.170885404667448</v>
      </c>
      <c r="Y1267" s="32">
        <f>LN(Data[[#This Row],[NVActual]]/Data[[#This Row],[MA'[n^2']
30d]])</f>
        <v>-2.6115509121249865</v>
      </c>
      <c r="Z1267" s="32">
        <f>LN(Data[[#This Row],[NVActual]]/Data[[#This Row],[MA'[n*ln(n)']
30d]])</f>
        <v>8.3448904503881227</v>
      </c>
      <c r="AA1267" s="32">
        <f>LN(Data[[#This Row],[NVActual]]/Data[[#This Row],[MA'[n^1.5']]])</f>
        <v>4.1711435333891247</v>
      </c>
      <c r="AB1267" s="32">
        <f>LN(Data[[#This Row],[NVActual]]/Data[[#This Row],[Metcalfe
(n^2)]])</f>
        <v>-2.4605548946662212</v>
      </c>
      <c r="AC1267" s="34">
        <f>1+Data[[#This Row],[MA'[NVMetcalfe calc']]]/((Data[[#This Row],[NVM_norm
(scaled)]]-Data[[#This Row],[NV_fund.]])/2)</f>
        <v>-24341166787.720066</v>
      </c>
    </row>
    <row r="1268" spans="1:29" x14ac:dyDescent="0.2">
      <c r="A1268" s="23">
        <v>42908</v>
      </c>
      <c r="B1268" s="24">
        <v>43949948830.395302</v>
      </c>
      <c r="C1268" s="24">
        <f t="shared" si="153"/>
        <v>41416054124.37664</v>
      </c>
      <c r="D1268" s="25">
        <f>LN(Data[[#This Row],[NVActual]])</f>
        <v>24.506317296808326</v>
      </c>
      <c r="E1268" s="26">
        <v>728948</v>
      </c>
      <c r="F1268" s="40">
        <f>Data[[#This Row],[DAA 
(n)]]^2</f>
        <v>531365186704</v>
      </c>
      <c r="G1268" s="41">
        <f t="shared" si="154"/>
        <v>604476883565.96667</v>
      </c>
      <c r="H1268" s="28">
        <f>LN(Data[[#This Row],[Metcalfe
(n^2)]])</f>
        <v>26.998715355713596</v>
      </c>
      <c r="I1268" s="42">
        <f t="shared" si="155"/>
        <v>27.112936269231323</v>
      </c>
      <c r="J1268" s="40">
        <f>Data[[#This Row],[DAA 
(n)]]*LN(Data[[#This Row],[DAA 
(n)]])</f>
        <v>9840329.780558357</v>
      </c>
      <c r="K1268" s="40">
        <f t="shared" si="156"/>
        <v>10507376.346328262</v>
      </c>
      <c r="L1268" s="29">
        <f>LN(Data[[#This Row],[MA'[n*ln(n)']
30d]])</f>
        <v>16.167588077657808</v>
      </c>
      <c r="M1268" s="43">
        <f t="shared" si="157"/>
        <v>16.192382224866076</v>
      </c>
      <c r="N1268" s="40">
        <f>Data[[#This Row],[DAA 
(n)]]^1.5</f>
        <v>622364515.47104299</v>
      </c>
      <c r="O1268" s="40">
        <f t="shared" si="158"/>
        <v>683686852.82579052</v>
      </c>
      <c r="P1268" s="43">
        <f>LN(Data[[#This Row],[MA'[n^1.5']]])</f>
        <v>20.343010553250238</v>
      </c>
      <c r="Q1268" s="43">
        <f t="shared" si="159"/>
        <v>20.377350329689254</v>
      </c>
      <c r="R1268" s="30">
        <f>$O$1+$O$2*Data[[#This Row],[MA'[ln(n^2)']]]</f>
        <v>27.112936269231323</v>
      </c>
      <c r="S1268" s="30">
        <f>$Q$1+$Q$2*Data[[#This Row],[MA'[ln(n*ln(n))']]]</f>
        <v>23.237430671029024</v>
      </c>
      <c r="T1268" s="31">
        <f>$O$3*Data[[#This Row],[Metcalfe
(n^2)]]</f>
        <v>276309897086.08002</v>
      </c>
      <c r="U1268" s="31">
        <f t="shared" si="160"/>
        <v>314327979454.30267</v>
      </c>
      <c r="V1268" s="30">
        <f>LN(Data[[#This Row],[MA'[NVA']
30d]]/Data[[#This Row],[MA'[NVMetcalfe calc']]])</f>
        <v>-2.0267683748855529</v>
      </c>
      <c r="W1268" s="30">
        <f>$Q$3+Data[[#This Row],[NVM
(scaled)]]/((Data[[#This Row],[Upper Bound]]-Data[[#This Row],[Lower Bound]])/2)</f>
        <v>-0.45593752919654895</v>
      </c>
      <c r="X1268" s="30">
        <f>(Data[[#This Row],[Upper Bound]]+Data[[#This Row],[Lower Bound]])/2</f>
        <v>25.175183470130172</v>
      </c>
      <c r="Y1268" s="29">
        <f>LN(Data[[#This Row],[NVActual]]/Data[[#This Row],[MA'[n^2']
30d]])</f>
        <v>-2.6213119688760802</v>
      </c>
      <c r="Z1268" s="29">
        <f>LN(Data[[#This Row],[NVActual]]/Data[[#This Row],[MA'[n*ln(n)']
30d]])</f>
        <v>8.3387292191505171</v>
      </c>
      <c r="AA1268" s="29">
        <f>LN(Data[[#This Row],[NVActual]]/Data[[#This Row],[MA'[n^1.5']]])</f>
        <v>4.1633067435580866</v>
      </c>
      <c r="AB1268" s="29">
        <f>LN(Data[[#This Row],[NVActual]]/Data[[#This Row],[Metcalfe
(n^2)]])</f>
        <v>-2.4923980589052714</v>
      </c>
      <c r="AC1268" s="26">
        <f>1+Data[[#This Row],[MA'[NVMetcalfe calc']]]/((Data[[#This Row],[NVM_norm
(scaled)]]-Data[[#This Row],[NV_fund.]])/2)</f>
        <v>-24527056733.081936</v>
      </c>
    </row>
    <row r="1269" spans="1:29" x14ac:dyDescent="0.2">
      <c r="A1269" s="23">
        <v>42907</v>
      </c>
      <c r="B1269" s="24">
        <v>43210266139.9561</v>
      </c>
      <c r="C1269" s="24">
        <f t="shared" si="153"/>
        <v>41178281095.145172</v>
      </c>
      <c r="D1269" s="25">
        <f>LN(Data[[#This Row],[NVActual]])</f>
        <v>24.489343946092671</v>
      </c>
      <c r="E1269" s="26">
        <v>755305</v>
      </c>
      <c r="F1269" s="40">
        <f>Data[[#This Row],[DAA 
(n)]]^2</f>
        <v>570485643025</v>
      </c>
      <c r="G1269" s="41">
        <f t="shared" si="154"/>
        <v>612167381101.96667</v>
      </c>
      <c r="H1269" s="28">
        <f>LN(Data[[#This Row],[Metcalfe
(n^2)]])</f>
        <v>27.069753840331533</v>
      </c>
      <c r="I1269" s="42">
        <f t="shared" si="155"/>
        <v>27.124956341440669</v>
      </c>
      <c r="J1269" s="40">
        <f>Data[[#This Row],[DAA 
(n)]]*LN(Data[[#This Row],[DAA 
(n)]])</f>
        <v>10222960.212185804</v>
      </c>
      <c r="K1269" s="40">
        <f t="shared" si="156"/>
        <v>10577430.65590648</v>
      </c>
      <c r="L1269" s="29">
        <f>LN(Data[[#This Row],[MA'[n*ln(n)']
30d]])</f>
        <v>16.174233105743618</v>
      </c>
      <c r="M1269" s="43">
        <f t="shared" si="157"/>
        <v>16.192196816080607</v>
      </c>
      <c r="N1269" s="40">
        <f>Data[[#This Row],[DAA 
(n)]]^1.5</f>
        <v>656422621.94793296</v>
      </c>
      <c r="O1269" s="40">
        <f t="shared" si="158"/>
        <v>690129491.38786423</v>
      </c>
      <c r="P1269" s="43">
        <f>LN(Data[[#This Row],[MA'[n^1.5']]])</f>
        <v>20.352389806626078</v>
      </c>
      <c r="Q1269" s="43">
        <f t="shared" si="159"/>
        <v>20.377101370456177</v>
      </c>
      <c r="R1269" s="30">
        <f>$O$1+$O$2*Data[[#This Row],[MA'[ln(n^2)']]]</f>
        <v>27.124956341440669</v>
      </c>
      <c r="S1269" s="30">
        <f>$Q$1+$Q$2*Data[[#This Row],[MA'[ln(n*ln(n))']]]</f>
        <v>23.237124746532999</v>
      </c>
      <c r="T1269" s="31">
        <f>$O$3*Data[[#This Row],[Metcalfe
(n^2)]]</f>
        <v>296652534373</v>
      </c>
      <c r="U1269" s="31">
        <f t="shared" si="160"/>
        <v>318327038173.02264</v>
      </c>
      <c r="V1269" s="30">
        <f>LN(Data[[#This Row],[MA'[NVA']
30d]]/Data[[#This Row],[MA'[NVMetcalfe calc']]])</f>
        <v>-2.0451683167702952</v>
      </c>
      <c r="W1269" s="30">
        <f>$Q$3+Data[[#This Row],[NVM
(scaled)]]/((Data[[#This Row],[Upper Bound]]-Data[[#This Row],[Lower Bound]])/2)</f>
        <v>-0.46208688537285514</v>
      </c>
      <c r="X1269" s="30">
        <f>(Data[[#This Row],[Upper Bound]]+Data[[#This Row],[Lower Bound]])/2</f>
        <v>25.181040543986832</v>
      </c>
      <c r="Y1269" s="32">
        <f>LN(Data[[#This Row],[NVActual]]/Data[[#This Row],[MA'[n^2']
30d]])</f>
        <v>-2.6509276345047854</v>
      </c>
      <c r="Z1269" s="32">
        <f>LN(Data[[#This Row],[NVActual]]/Data[[#This Row],[MA'[n*ln(n)']
30d]])</f>
        <v>8.3151108403490532</v>
      </c>
      <c r="AA1269" s="32">
        <f>LN(Data[[#This Row],[NVActual]]/Data[[#This Row],[MA'[n^1.5']]])</f>
        <v>4.1369541394665914</v>
      </c>
      <c r="AB1269" s="32">
        <f>LN(Data[[#This Row],[NVActual]]/Data[[#This Row],[Metcalfe
(n^2)]])</f>
        <v>-2.5804098942388607</v>
      </c>
      <c r="AC1269" s="34">
        <f>1+Data[[#This Row],[MA'[NVMetcalfe calc']]]/((Data[[#This Row],[NVM_norm
(scaled)]]-Data[[#This Row],[NV_fund.]])/2)</f>
        <v>-24827473874.792484</v>
      </c>
    </row>
    <row r="1270" spans="1:29" x14ac:dyDescent="0.2">
      <c r="A1270" s="23">
        <v>42906</v>
      </c>
      <c r="B1270" s="24">
        <v>44770375997.320801</v>
      </c>
      <c r="C1270" s="24">
        <f t="shared" si="153"/>
        <v>40866342211.677109</v>
      </c>
      <c r="D1270" s="25">
        <f>LN(Data[[#This Row],[NVActual]])</f>
        <v>24.524812507585303</v>
      </c>
      <c r="E1270" s="26">
        <v>745087</v>
      </c>
      <c r="F1270" s="40">
        <f>Data[[#This Row],[DAA 
(n)]]^2</f>
        <v>555154637569</v>
      </c>
      <c r="G1270" s="41">
        <f t="shared" si="154"/>
        <v>613506142121.1333</v>
      </c>
      <c r="H1270" s="28">
        <f>LN(Data[[#This Row],[Metcalfe
(n^2)]])</f>
        <v>27.042512538134211</v>
      </c>
      <c r="I1270" s="42">
        <f t="shared" si="155"/>
        <v>27.127224123460572</v>
      </c>
      <c r="J1270" s="40">
        <f>Data[[#This Row],[DAA 
(n)]]*LN(Data[[#This Row],[DAA 
(n)]])</f>
        <v>10074512.269750403</v>
      </c>
      <c r="K1270" s="40">
        <f t="shared" si="156"/>
        <v>10590107.857307587</v>
      </c>
      <c r="L1270" s="29">
        <f>LN(Data[[#This Row],[MA'[n*ln(n)']
30d]])</f>
        <v>16.175430902351746</v>
      </c>
      <c r="M1270" s="43">
        <f t="shared" si="157"/>
        <v>16.191424381278829</v>
      </c>
      <c r="N1270" s="40">
        <f>Data[[#This Row],[DAA 
(n)]]^1.5</f>
        <v>643147341.93835568</v>
      </c>
      <c r="O1270" s="40">
        <f t="shared" si="158"/>
        <v>691274933.59321964</v>
      </c>
      <c r="P1270" s="43">
        <f>LN(Data[[#This Row],[MA'[n^1.5']]])</f>
        <v>20.354048180447908</v>
      </c>
      <c r="Q1270" s="43">
        <f t="shared" si="159"/>
        <v>20.376034268999977</v>
      </c>
      <c r="R1270" s="30">
        <f>$O$1+$O$2*Data[[#This Row],[MA'[ln(n^2)']]]</f>
        <v>27.127224123460572</v>
      </c>
      <c r="S1270" s="30">
        <f>$Q$1+$Q$2*Data[[#This Row],[MA'[ln(n*ln(n))']]]</f>
        <v>23.235850229110063</v>
      </c>
      <c r="T1270" s="31">
        <f>$O$3*Data[[#This Row],[Metcalfe
(n^2)]]</f>
        <v>288680411535.88</v>
      </c>
      <c r="U1270" s="31">
        <f t="shared" si="160"/>
        <v>319023193902.98932</v>
      </c>
      <c r="V1270" s="30">
        <f>LN(Data[[#This Row],[MA'[NVA']
30d]]/Data[[#This Row],[MA'[NVMetcalfe calc']]])</f>
        <v>-2.0549570128544636</v>
      </c>
      <c r="W1270" s="30">
        <f>$Q$3+Data[[#This Row],[NVM
(scaled)]]/((Data[[#This Row],[Upper Bound]]-Data[[#This Row],[Lower Bound]])/2)</f>
        <v>-0.46616014736484079</v>
      </c>
      <c r="X1270" s="30">
        <f>(Data[[#This Row],[Upper Bound]]+Data[[#This Row],[Lower Bound]])/2</f>
        <v>25.181537176285318</v>
      </c>
      <c r="Y1270" s="29">
        <f>LN(Data[[#This Row],[NVActual]]/Data[[#This Row],[MA'[n^2']
30d]])</f>
        <v>-2.6176436050693499</v>
      </c>
      <c r="Z1270" s="29">
        <f>LN(Data[[#This Row],[NVActual]]/Data[[#This Row],[MA'[n*ln(n)']
30d]])</f>
        <v>8.3493816052335532</v>
      </c>
      <c r="AA1270" s="29">
        <f>LN(Data[[#This Row],[NVActual]]/Data[[#This Row],[MA'[n^1.5']]])</f>
        <v>4.1707643271373946</v>
      </c>
      <c r="AB1270" s="29">
        <f>LN(Data[[#This Row],[NVActual]]/Data[[#This Row],[Metcalfe
(n^2)]])</f>
        <v>-2.5177000305489101</v>
      </c>
      <c r="AC1270" s="26">
        <f>1+Data[[#This Row],[MA'[NVMetcalfe calc']]]/((Data[[#This Row],[NVM_norm
(scaled)]]-Data[[#This Row],[NV_fund.]])/2)</f>
        <v>-24877336149.470928</v>
      </c>
    </row>
    <row r="1271" spans="1:29" x14ac:dyDescent="0.2">
      <c r="A1271" s="23">
        <v>42905</v>
      </c>
      <c r="B1271" s="24">
        <v>42430226702.2015</v>
      </c>
      <c r="C1271" s="24">
        <f t="shared" si="153"/>
        <v>40483825050.0214</v>
      </c>
      <c r="D1271" s="25">
        <f>LN(Data[[#This Row],[NVActual]])</f>
        <v>24.471126839116003</v>
      </c>
      <c r="E1271" s="26">
        <v>725338</v>
      </c>
      <c r="F1271" s="40">
        <f>Data[[#This Row],[DAA 
(n)]]^2</f>
        <v>526115214244</v>
      </c>
      <c r="G1271" s="41">
        <f t="shared" si="154"/>
        <v>615215831952.69995</v>
      </c>
      <c r="H1271" s="28">
        <f>LN(Data[[#This Row],[Metcalfe
(n^2)]])</f>
        <v>26.988786064185387</v>
      </c>
      <c r="I1271" s="42">
        <f t="shared" si="155"/>
        <v>27.130169719698369</v>
      </c>
      <c r="J1271" s="40">
        <f>Data[[#This Row],[DAA 
(n)]]*LN(Data[[#This Row],[DAA 
(n)]])</f>
        <v>9787996.0531120505</v>
      </c>
      <c r="K1271" s="40">
        <f t="shared" si="156"/>
        <v>10606425.191776834</v>
      </c>
      <c r="L1271" s="29">
        <f>LN(Data[[#This Row],[MA'[n*ln(n)']
30d]])</f>
        <v>16.176970525615111</v>
      </c>
      <c r="M1271" s="43">
        <f t="shared" si="157"/>
        <v>16.190471358969305</v>
      </c>
      <c r="N1271" s="40">
        <f>Data[[#This Row],[DAA 
(n)]]^1.5</f>
        <v>617747001.02008939</v>
      </c>
      <c r="O1271" s="40">
        <f t="shared" si="158"/>
        <v>692743914.23627555</v>
      </c>
      <c r="P1271" s="43">
        <f>LN(Data[[#This Row],[MA'[n^1.5']]])</f>
        <v>20.35617095673377</v>
      </c>
      <c r="Q1271" s="43">
        <f t="shared" si="159"/>
        <v>20.374718797743984</v>
      </c>
      <c r="R1271" s="30">
        <f>$O$1+$O$2*Data[[#This Row],[MA'[ln(n^2)']]]</f>
        <v>27.130169719698369</v>
      </c>
      <c r="S1271" s="30">
        <f>$Q$1+$Q$2*Data[[#This Row],[MA'[ln(n*ln(n))']]]</f>
        <v>23.234277742299351</v>
      </c>
      <c r="T1271" s="31">
        <f>$O$3*Data[[#This Row],[Metcalfe
(n^2)]]</f>
        <v>273579911406.88</v>
      </c>
      <c r="U1271" s="31">
        <f t="shared" si="160"/>
        <v>319912232615.40405</v>
      </c>
      <c r="V1271" s="30">
        <f>LN(Data[[#This Row],[MA'[NVA']
30d]]/Data[[#This Row],[MA'[NVMetcalfe calc']]])</f>
        <v>-2.0671441722396549</v>
      </c>
      <c r="W1271" s="30">
        <f>$Q$3+Data[[#This Row],[NVM
(scaled)]]/((Data[[#This Row],[Upper Bound]]-Data[[#This Row],[Lower Bound]])/2)</f>
        <v>-0.4711917292530915</v>
      </c>
      <c r="X1271" s="30">
        <f>(Data[[#This Row],[Upper Bound]]+Data[[#This Row],[Lower Bound]])/2</f>
        <v>25.18222373099886</v>
      </c>
      <c r="Y1271" s="32">
        <f>LN(Data[[#This Row],[NVActual]]/Data[[#This Row],[MA'[n^2']
30d]])</f>
        <v>-2.6741121503342424</v>
      </c>
      <c r="Z1271" s="32">
        <f>LN(Data[[#This Row],[NVActual]]/Data[[#This Row],[MA'[n*ln(n)']
30d]])</f>
        <v>8.294156313500892</v>
      </c>
      <c r="AA1271" s="32">
        <f>LN(Data[[#This Row],[NVActual]]/Data[[#This Row],[MA'[n^1.5']]])</f>
        <v>4.1149558823822341</v>
      </c>
      <c r="AB1271" s="32">
        <f>LN(Data[[#This Row],[NVActual]]/Data[[#This Row],[Metcalfe
(n^2)]])</f>
        <v>-2.5176592250693828</v>
      </c>
      <c r="AC1271" s="34">
        <f>1+Data[[#This Row],[MA'[NVMetcalfe calc']]]/((Data[[#This Row],[NVM_norm
(scaled)]]-Data[[#This Row],[NV_fund.]])/2)</f>
        <v>-24941102528.687256</v>
      </c>
    </row>
    <row r="1272" spans="1:29" x14ac:dyDescent="0.2">
      <c r="A1272" s="23">
        <v>42904</v>
      </c>
      <c r="B1272" s="24">
        <v>41097635921.693703</v>
      </c>
      <c r="C1272" s="24">
        <f t="shared" si="153"/>
        <v>40187781373.15995</v>
      </c>
      <c r="D1272" s="25">
        <f>LN(Data[[#This Row],[NVActual]])</f>
        <v>24.439216436640816</v>
      </c>
      <c r="E1272" s="26">
        <v>628753</v>
      </c>
      <c r="F1272" s="40">
        <f>Data[[#This Row],[DAA 
(n)]]^2</f>
        <v>395330335009</v>
      </c>
      <c r="G1272" s="41">
        <f t="shared" si="154"/>
        <v>622019546414.19995</v>
      </c>
      <c r="H1272" s="28">
        <f>LN(Data[[#This Row],[Metcalfe
(n^2)]])</f>
        <v>26.702987543512943</v>
      </c>
      <c r="I1272" s="42">
        <f t="shared" si="155"/>
        <v>27.141097544216692</v>
      </c>
      <c r="J1272" s="40">
        <f>Data[[#This Row],[DAA 
(n)]]*LN(Data[[#This Row],[DAA 
(n)]])</f>
        <v>8394791.763473196</v>
      </c>
      <c r="K1272" s="40">
        <f t="shared" si="156"/>
        <v>10669207.888704101</v>
      </c>
      <c r="L1272" s="29">
        <f>LN(Data[[#This Row],[MA'[n*ln(n)']
30d]])</f>
        <v>16.182872383287361</v>
      </c>
      <c r="M1272" s="43">
        <f t="shared" si="157"/>
        <v>16.189472326666735</v>
      </c>
      <c r="N1272" s="40">
        <f>Data[[#This Row],[DAA 
(n)]]^1.5</f>
        <v>498563069.35824353</v>
      </c>
      <c r="O1272" s="40">
        <f t="shared" si="158"/>
        <v>698483629.48674715</v>
      </c>
      <c r="P1272" s="43">
        <f>LN(Data[[#This Row],[MA'[n^1.5']]])</f>
        <v>20.36442229971771</v>
      </c>
      <c r="Q1272" s="43">
        <f t="shared" si="159"/>
        <v>20.37334004875753</v>
      </c>
      <c r="R1272" s="30">
        <f>$O$1+$O$2*Data[[#This Row],[MA'[ln(n^2)']]]</f>
        <v>27.141097544216692</v>
      </c>
      <c r="S1272" s="30">
        <f>$Q$1+$Q$2*Data[[#This Row],[MA'[ln(n*ln(n))']]]</f>
        <v>23.232629339000109</v>
      </c>
      <c r="T1272" s="31">
        <f>$O$3*Data[[#This Row],[Metcalfe
(n^2)]]</f>
        <v>205571774204.67999</v>
      </c>
      <c r="U1272" s="31">
        <f t="shared" si="160"/>
        <v>323450164135.38397</v>
      </c>
      <c r="V1272" s="30">
        <f>LN(Data[[#This Row],[MA'[NVA']
30d]]/Data[[#This Row],[MA'[NVMetcalfe calc']]])</f>
        <v>-2.0854820464592216</v>
      </c>
      <c r="W1272" s="30">
        <f>$Q$3+Data[[#This Row],[NVM
(scaled)]]/((Data[[#This Row],[Upper Bound]]-Data[[#This Row],[Lower Bound]])/2)</f>
        <v>-0.47716080927855853</v>
      </c>
      <c r="X1272" s="30">
        <f>(Data[[#This Row],[Upper Bound]]+Data[[#This Row],[Lower Bound]])/2</f>
        <v>25.186863441608402</v>
      </c>
      <c r="Y1272" s="29">
        <f>LN(Data[[#This Row],[NVActual]]/Data[[#This Row],[MA'[n^2']
30d]])</f>
        <v>-2.7170209176542328</v>
      </c>
      <c r="Z1272" s="29">
        <f>LN(Data[[#This Row],[NVActual]]/Data[[#This Row],[MA'[n*ln(n)']
30d]])</f>
        <v>8.2563440533534536</v>
      </c>
      <c r="AA1272" s="29">
        <f>LN(Data[[#This Row],[NVActual]]/Data[[#This Row],[MA'[n^1.5']]])</f>
        <v>4.0747941369231047</v>
      </c>
      <c r="AB1272" s="29">
        <f>LN(Data[[#This Row],[NVActual]]/Data[[#This Row],[Metcalfe
(n^2)]])</f>
        <v>-2.26377110687213</v>
      </c>
      <c r="AC1272" s="26">
        <f>1+Data[[#This Row],[MA'[NVMetcalfe calc']]]/((Data[[#This Row],[NVM_norm
(scaled)]]-Data[[#This Row],[NV_fund.]])/2)</f>
        <v>-25206503934.111065</v>
      </c>
    </row>
    <row r="1273" spans="1:29" x14ac:dyDescent="0.2">
      <c r="A1273" s="23">
        <v>42903</v>
      </c>
      <c r="B1273" s="24">
        <v>43385658867.138298</v>
      </c>
      <c r="C1273" s="24">
        <f t="shared" si="153"/>
        <v>39889899626.637558</v>
      </c>
      <c r="D1273" s="25">
        <f>LN(Data[[#This Row],[NVActual]])</f>
        <v>24.493394782595814</v>
      </c>
      <c r="E1273" s="26">
        <v>659616</v>
      </c>
      <c r="F1273" s="40">
        <f>Data[[#This Row],[DAA 
(n)]]^2</f>
        <v>435093267456</v>
      </c>
      <c r="G1273" s="41">
        <f t="shared" si="154"/>
        <v>630488933624.59998</v>
      </c>
      <c r="H1273" s="28">
        <f>LN(Data[[#This Row],[Metcalfe
(n^2)]])</f>
        <v>26.798826252997824</v>
      </c>
      <c r="I1273" s="42">
        <f t="shared" si="155"/>
        <v>27.157642396102307</v>
      </c>
      <c r="J1273" s="40">
        <f>Data[[#This Row],[DAA 
(n)]]*LN(Data[[#This Row],[DAA 
(n)]])</f>
        <v>8838467.2888487056</v>
      </c>
      <c r="K1273" s="40">
        <f t="shared" si="156"/>
        <v>10754696.192777744</v>
      </c>
      <c r="L1273" s="29">
        <f>LN(Data[[#This Row],[MA'[n*ln(n)']
30d]])</f>
        <v>16.190853072286636</v>
      </c>
      <c r="M1273" s="43">
        <f t="shared" si="157"/>
        <v>16.188013625379547</v>
      </c>
      <c r="N1273" s="40">
        <f>Data[[#This Row],[DAA 
(n)]]^1.5</f>
        <v>535718658.16513807</v>
      </c>
      <c r="O1273" s="40">
        <f t="shared" si="158"/>
        <v>705978843.64617848</v>
      </c>
      <c r="P1273" s="43">
        <f>LN(Data[[#This Row],[MA'[n^1.5']]])</f>
        <v>20.375095828501681</v>
      </c>
      <c r="Q1273" s="43">
        <f t="shared" si="159"/>
        <v>20.371317300521795</v>
      </c>
      <c r="R1273" s="30">
        <f>$O$1+$O$2*Data[[#This Row],[MA'[ln(n^2)']]]</f>
        <v>27.157642396102307</v>
      </c>
      <c r="S1273" s="30">
        <f>$Q$1+$Q$2*Data[[#This Row],[MA'[ln(n*ln(n))']]]</f>
        <v>23.23022248187625</v>
      </c>
      <c r="T1273" s="31">
        <f>$O$3*Data[[#This Row],[Metcalfe
(n^2)]]</f>
        <v>226248499077.12</v>
      </c>
      <c r="U1273" s="31">
        <f t="shared" si="160"/>
        <v>327854245484.79199</v>
      </c>
      <c r="V1273" s="30">
        <f>LN(Data[[#This Row],[MA'[NVA']
30d]]/Data[[#This Row],[MA'[NVMetcalfe calc']]])</f>
        <v>-2.1064459864386045</v>
      </c>
      <c r="W1273" s="30">
        <f>$Q$3+Data[[#This Row],[NVM
(scaled)]]/((Data[[#This Row],[Upper Bound]]-Data[[#This Row],[Lower Bound]])/2)</f>
        <v>-0.48268692039196115</v>
      </c>
      <c r="X1273" s="30">
        <f>(Data[[#This Row],[Upper Bound]]+Data[[#This Row],[Lower Bound]])/2</f>
        <v>25.193932438989279</v>
      </c>
      <c r="Y1273" s="32">
        <f>LN(Data[[#This Row],[NVActual]]/Data[[#This Row],[MA'[n^2']
30d]])</f>
        <v>-2.6763666578562555</v>
      </c>
      <c r="Z1273" s="32">
        <f>LN(Data[[#This Row],[NVActual]]/Data[[#This Row],[MA'[n*ln(n)']
30d]])</f>
        <v>8.3025417103091801</v>
      </c>
      <c r="AA1273" s="32">
        <f>LN(Data[[#This Row],[NVActual]]/Data[[#This Row],[MA'[n^1.5']]])</f>
        <v>4.1182989540941328</v>
      </c>
      <c r="AB1273" s="32">
        <f>LN(Data[[#This Row],[NVActual]]/Data[[#This Row],[Metcalfe
(n^2)]])</f>
        <v>-2.3054314704020094</v>
      </c>
      <c r="AC1273" s="34">
        <f>1+Data[[#This Row],[MA'[NVMetcalfe calc']]]/((Data[[#This Row],[NVM_norm
(scaled)]]-Data[[#This Row],[NV_fund.]])/2)</f>
        <v>-25537181580.110813</v>
      </c>
    </row>
    <row r="1274" spans="1:29" x14ac:dyDescent="0.2">
      <c r="A1274" s="23">
        <v>42902</v>
      </c>
      <c r="B1274" s="24">
        <v>40462006001.054703</v>
      </c>
      <c r="C1274" s="24">
        <f t="shared" si="153"/>
        <v>39483606184.328415</v>
      </c>
      <c r="D1274" s="25">
        <f>LN(Data[[#This Row],[NVActual]])</f>
        <v>24.42362924731497</v>
      </c>
      <c r="E1274" s="26">
        <v>730161</v>
      </c>
      <c r="F1274" s="40">
        <f>Data[[#This Row],[DAA 
(n)]]^2</f>
        <v>533135085921</v>
      </c>
      <c r="G1274" s="41">
        <f t="shared" si="154"/>
        <v>634380969748.09998</v>
      </c>
      <c r="H1274" s="28">
        <f>LN(Data[[#This Row],[Metcalfe
(n^2)]])</f>
        <v>27.002040673505313</v>
      </c>
      <c r="I1274" s="42">
        <f t="shared" si="155"/>
        <v>27.165566520729545</v>
      </c>
      <c r="J1274" s="40">
        <f>Data[[#This Row],[DAA 
(n)]]*LN(Data[[#This Row],[DAA 
(n)]])</f>
        <v>9857918.510103656</v>
      </c>
      <c r="K1274" s="40">
        <f t="shared" si="156"/>
        <v>10794824.197413946</v>
      </c>
      <c r="L1274" s="29">
        <f>LN(Data[[#This Row],[MA'[n*ln(n)']
30d]])</f>
        <v>16.194577336241597</v>
      </c>
      <c r="M1274" s="43">
        <f t="shared" si="157"/>
        <v>16.186150614272655</v>
      </c>
      <c r="N1274" s="40">
        <f>Data[[#This Row],[DAA 
(n)]]^1.5</f>
        <v>623918622.47504818</v>
      </c>
      <c r="O1274" s="40">
        <f t="shared" si="158"/>
        <v>709464143.91812265</v>
      </c>
      <c r="P1274" s="43">
        <f>LN(Data[[#This Row],[MA'[n^1.5']]])</f>
        <v>20.380020516174042</v>
      </c>
      <c r="Q1274" s="43">
        <f t="shared" si="159"/>
        <v>20.368745179724083</v>
      </c>
      <c r="R1274" s="30">
        <f>$O$1+$O$2*Data[[#This Row],[MA'[ln(n^2)']]]</f>
        <v>27.165566520729545</v>
      </c>
      <c r="S1274" s="30">
        <f>$Q$1+$Q$2*Data[[#This Row],[MA'[ln(n*ln(n))']]]</f>
        <v>23.227148513549878</v>
      </c>
      <c r="T1274" s="31">
        <f>$O$3*Data[[#This Row],[Metcalfe
(n^2)]]</f>
        <v>277230244678.91998</v>
      </c>
      <c r="U1274" s="31">
        <f t="shared" si="160"/>
        <v>329878104269.01196</v>
      </c>
      <c r="V1274" s="30">
        <f>LN(Data[[#This Row],[MA'[NVA']
30d]]/Data[[#This Row],[MA'[NVMetcalfe calc']]])</f>
        <v>-2.1228376527707908</v>
      </c>
      <c r="W1274" s="30">
        <f>$Q$3+Data[[#This Row],[NVM
(scaled)]]/((Data[[#This Row],[Upper Bound]]-Data[[#This Row],[Lower Bound]])/2)</f>
        <v>-0.48801541070597121</v>
      </c>
      <c r="X1274" s="30">
        <f>(Data[[#This Row],[Upper Bound]]+Data[[#This Row],[Lower Bound]])/2</f>
        <v>25.19635751713971</v>
      </c>
      <c r="Y1274" s="29">
        <f>LN(Data[[#This Row],[NVActual]]/Data[[#This Row],[MA'[n^2']
30d]])</f>
        <v>-2.7522862622576696</v>
      </c>
      <c r="Z1274" s="29">
        <f>LN(Data[[#This Row],[NVActual]]/Data[[#This Row],[MA'[n*ln(n)']
30d]])</f>
        <v>8.2290519110733733</v>
      </c>
      <c r="AA1274" s="29">
        <f>LN(Data[[#This Row],[NVActual]]/Data[[#This Row],[MA'[n^1.5']]])</f>
        <v>4.043608731140929</v>
      </c>
      <c r="AB1274" s="29">
        <f>LN(Data[[#This Row],[NVActual]]/Data[[#This Row],[Metcalfe
(n^2)]])</f>
        <v>-2.5784114261903426</v>
      </c>
      <c r="AC1274" s="26">
        <f>1+Data[[#This Row],[MA'[NVMetcalfe calc']]]/((Data[[#This Row],[NVM_norm
(scaled)]]-Data[[#This Row],[NV_fund.]])/2)</f>
        <v>-25687067010.192245</v>
      </c>
    </row>
    <row r="1275" spans="1:29" x14ac:dyDescent="0.2">
      <c r="A1275" s="23">
        <v>42901</v>
      </c>
      <c r="B1275" s="24">
        <v>39401253798.903702</v>
      </c>
      <c r="C1275" s="24">
        <f t="shared" si="153"/>
        <v>39123517067.245728</v>
      </c>
      <c r="D1275" s="25">
        <f>LN(Data[[#This Row],[NVActual]])</f>
        <v>24.39706347505118</v>
      </c>
      <c r="E1275" s="26">
        <v>797366</v>
      </c>
      <c r="F1275" s="40">
        <f>Data[[#This Row],[DAA 
(n)]]^2</f>
        <v>635792537956</v>
      </c>
      <c r="G1275" s="41">
        <f t="shared" si="154"/>
        <v>636137348365.69995</v>
      </c>
      <c r="H1275" s="28">
        <f>LN(Data[[#This Row],[Metcalfe
(n^2)]])</f>
        <v>27.178138148889943</v>
      </c>
      <c r="I1275" s="42">
        <f t="shared" si="155"/>
        <v>27.168708145371841</v>
      </c>
      <c r="J1275" s="40">
        <f>Data[[#This Row],[DAA 
(n)]]*LN(Data[[#This Row],[DAA 
(n)]])</f>
        <v>10835461.651613889</v>
      </c>
      <c r="K1275" s="40">
        <f t="shared" si="156"/>
        <v>10811882.08445235</v>
      </c>
      <c r="L1275" s="29">
        <f>LN(Data[[#This Row],[MA'[n*ln(n)']
30d]])</f>
        <v>16.196156280330506</v>
      </c>
      <c r="M1275" s="43">
        <f t="shared" si="157"/>
        <v>16.184117146459023</v>
      </c>
      <c r="N1275" s="40">
        <f>Data[[#This Row],[DAA 
(n)]]^1.5</f>
        <v>712010781.39296675</v>
      </c>
      <c r="O1275" s="40">
        <f t="shared" si="158"/>
        <v>710987436.4379077</v>
      </c>
      <c r="P1275" s="43">
        <f>LN(Data[[#This Row],[MA'[n^1.5']]])</f>
        <v>20.382165317341222</v>
      </c>
      <c r="Q1275" s="43">
        <f t="shared" si="159"/>
        <v>20.365945254707867</v>
      </c>
      <c r="R1275" s="30">
        <f>$O$1+$O$2*Data[[#This Row],[MA'[ln(n^2)']]]</f>
        <v>27.168708145371841</v>
      </c>
      <c r="S1275" s="30">
        <f>$Q$1+$Q$2*Data[[#This Row],[MA'[ln(n*ln(n))']]]</f>
        <v>23.223793291657387</v>
      </c>
      <c r="T1275" s="31">
        <f>$O$3*Data[[#This Row],[Metcalfe
(n^2)]]</f>
        <v>330612119737.12</v>
      </c>
      <c r="U1275" s="31">
        <f t="shared" si="160"/>
        <v>330791421150.164</v>
      </c>
      <c r="V1275" s="30">
        <f>LN(Data[[#This Row],[MA'[NVA']
30d]]/Data[[#This Row],[MA'[NVMetcalfe calc']]])</f>
        <v>-2.1347642834606542</v>
      </c>
      <c r="W1275" s="30">
        <f>$Q$3+Data[[#This Row],[NVM
(scaled)]]/((Data[[#This Row],[Upper Bound]]-Data[[#This Row],[Lower Bound]])/2)</f>
        <v>-0.49228662093966469</v>
      </c>
      <c r="X1275" s="30">
        <f>(Data[[#This Row],[Upper Bound]]+Data[[#This Row],[Lower Bound]])/2</f>
        <v>25.196250718514612</v>
      </c>
      <c r="Y1275" s="32">
        <f>LN(Data[[#This Row],[NVActual]]/Data[[#This Row],[MA'[n^2']
30d]])</f>
        <v>-2.7816168584699361</v>
      </c>
      <c r="Z1275" s="32">
        <f>LN(Data[[#This Row],[NVActual]]/Data[[#This Row],[MA'[n*ln(n)']
30d]])</f>
        <v>8.200907194720676</v>
      </c>
      <c r="AA1275" s="32">
        <f>LN(Data[[#This Row],[NVActual]]/Data[[#This Row],[MA'[n^1.5']]])</f>
        <v>4.0148981577099594</v>
      </c>
      <c r="AB1275" s="32">
        <f>LN(Data[[#This Row],[NVActual]]/Data[[#This Row],[Metcalfe
(n^2)]])</f>
        <v>-2.7810746738387628</v>
      </c>
      <c r="AC1275" s="34">
        <f>1+Data[[#This Row],[MA'[NVMetcalfe calc']]]/((Data[[#This Row],[NVM_norm
(scaled)]]-Data[[#This Row],[NV_fund.]])/2)</f>
        <v>-25754009795.58823</v>
      </c>
    </row>
    <row r="1276" spans="1:29" x14ac:dyDescent="0.2">
      <c r="A1276" s="23">
        <v>42900</v>
      </c>
      <c r="B1276" s="24">
        <v>39791078269.091904</v>
      </c>
      <c r="C1276" s="24">
        <f t="shared" si="153"/>
        <v>38770344938.736198</v>
      </c>
      <c r="D1276" s="25">
        <f>LN(Data[[#This Row],[NVActual]])</f>
        <v>24.406908560015108</v>
      </c>
      <c r="E1276" s="26">
        <v>740847</v>
      </c>
      <c r="F1276" s="40">
        <f>Data[[#This Row],[DAA 
(n)]]^2</f>
        <v>548854277409</v>
      </c>
      <c r="G1276" s="41">
        <f t="shared" si="154"/>
        <v>629164253677.69995</v>
      </c>
      <c r="H1276" s="28">
        <f>LN(Data[[#This Row],[Metcalfe
(n^2)]])</f>
        <v>27.031098810451937</v>
      </c>
      <c r="I1276" s="42">
        <f t="shared" si="155"/>
        <v>27.155407271524073</v>
      </c>
      <c r="J1276" s="40">
        <f>Data[[#This Row],[DAA 
(n)]]*LN(Data[[#This Row],[DAA 
(n)]])</f>
        <v>10012954.230213443</v>
      </c>
      <c r="K1276" s="40">
        <f t="shared" si="156"/>
        <v>10742211.193446714</v>
      </c>
      <c r="L1276" s="29">
        <f>LN(Data[[#This Row],[MA'[n*ln(n)']
30d]])</f>
        <v>16.189691509787391</v>
      </c>
      <c r="M1276" s="43">
        <f t="shared" si="157"/>
        <v>16.181789616630514</v>
      </c>
      <c r="N1276" s="40">
        <f>Data[[#This Row],[DAA 
(n)]]^1.5</f>
        <v>637665307.86583102</v>
      </c>
      <c r="O1276" s="40">
        <f t="shared" si="158"/>
        <v>704848941.48831344</v>
      </c>
      <c r="P1276" s="43">
        <f>LN(Data[[#This Row],[MA'[n^1.5']]])</f>
        <v>20.373494070425544</v>
      </c>
      <c r="Q1276" s="43">
        <f t="shared" si="159"/>
        <v>20.362749453066282</v>
      </c>
      <c r="R1276" s="30">
        <f>$O$1+$O$2*Data[[#This Row],[MA'[ln(n^2)']]]</f>
        <v>27.155407271524073</v>
      </c>
      <c r="S1276" s="30">
        <f>$Q$1+$Q$2*Data[[#This Row],[MA'[ln(n*ln(n))']]]</f>
        <v>23.219952867440345</v>
      </c>
      <c r="T1276" s="31">
        <f>$O$3*Data[[#This Row],[Metcalfe
(n^2)]]</f>
        <v>285404224252.67999</v>
      </c>
      <c r="U1276" s="31">
        <f t="shared" si="160"/>
        <v>327165411912.40411</v>
      </c>
      <c r="V1276" s="30">
        <f>LN(Data[[#This Row],[MA'[NVA']
30d]]/Data[[#This Row],[MA'[NVMetcalfe calc']]])</f>
        <v>-2.132810241130763</v>
      </c>
      <c r="W1276" s="30">
        <f>$Q$3+Data[[#This Row],[NVM
(scaled)]]/((Data[[#This Row],[Upper Bound]]-Data[[#This Row],[Lower Bound]])/2)</f>
        <v>-0.49389528737397959</v>
      </c>
      <c r="X1276" s="30">
        <f>(Data[[#This Row],[Upper Bound]]+Data[[#This Row],[Lower Bound]])/2</f>
        <v>25.187680069482209</v>
      </c>
      <c r="Y1276" s="29">
        <f>LN(Data[[#This Row],[NVActual]]/Data[[#This Row],[MA'[n^2']
30d]])</f>
        <v>-2.7607496341647657</v>
      </c>
      <c r="Z1276" s="29">
        <f>LN(Data[[#This Row],[NVActual]]/Data[[#This Row],[MA'[n*ln(n)']
30d]])</f>
        <v>8.2172170502277186</v>
      </c>
      <c r="AA1276" s="29">
        <f>LN(Data[[#This Row],[NVActual]]/Data[[#This Row],[MA'[n^1.5']]])</f>
        <v>4.0334144895895667</v>
      </c>
      <c r="AB1276" s="29">
        <f>LN(Data[[#This Row],[NVActual]]/Data[[#This Row],[Metcalfe
(n^2)]])</f>
        <v>-2.6241902504368282</v>
      </c>
      <c r="AC1276" s="26">
        <f>1+Data[[#This Row],[MA'[NVMetcalfe calc']]]/((Data[[#This Row],[NVM_norm
(scaled)]]-Data[[#This Row],[NV_fund.]])/2)</f>
        <v>-25478609263.914974</v>
      </c>
    </row>
    <row r="1277" spans="1:29" x14ac:dyDescent="0.2">
      <c r="A1277" s="23">
        <v>42899</v>
      </c>
      <c r="B1277" s="24">
        <v>44193860202.089798</v>
      </c>
      <c r="C1277" s="24">
        <f t="shared" si="153"/>
        <v>38391597575.203758</v>
      </c>
      <c r="D1277" s="25">
        <f>LN(Data[[#This Row],[NVActual]])</f>
        <v>24.511851706926269</v>
      </c>
      <c r="E1277" s="26">
        <v>768501</v>
      </c>
      <c r="F1277" s="40">
        <f>Data[[#This Row],[DAA 
(n)]]^2</f>
        <v>590593787001</v>
      </c>
      <c r="G1277" s="41">
        <f t="shared" si="154"/>
        <v>633538299793.69995</v>
      </c>
      <c r="H1277" s="28">
        <f>LN(Data[[#This Row],[Metcalfe
(n^2)]])</f>
        <v>27.104394286392232</v>
      </c>
      <c r="I1277" s="42">
        <f t="shared" si="155"/>
        <v>27.16255297434035</v>
      </c>
      <c r="J1277" s="40">
        <f>Data[[#This Row],[DAA 
(n)]]*LN(Data[[#This Row],[DAA 
(n)]])</f>
        <v>10414877.056743359</v>
      </c>
      <c r="K1277" s="40">
        <f t="shared" si="156"/>
        <v>10782920.05113711</v>
      </c>
      <c r="L1277" s="29">
        <f>LN(Data[[#This Row],[MA'[n*ln(n)']
30d]])</f>
        <v>16.193473963493506</v>
      </c>
      <c r="M1277" s="43">
        <f t="shared" si="157"/>
        <v>16.179577092193856</v>
      </c>
      <c r="N1277" s="40">
        <f>Data[[#This Row],[DAA 
(n)]]^1.5</f>
        <v>673700167.65921581</v>
      </c>
      <c r="O1277" s="40">
        <f t="shared" si="158"/>
        <v>708556425.06006694</v>
      </c>
      <c r="P1277" s="43">
        <f>LN(Data[[#This Row],[MA'[n^1.5']]])</f>
        <v>20.378740254093366</v>
      </c>
      <c r="Q1277" s="43">
        <f t="shared" si="159"/>
        <v>20.3597133178116</v>
      </c>
      <c r="R1277" s="30">
        <f>$O$1+$O$2*Data[[#This Row],[MA'[ln(n^2)']]]</f>
        <v>27.16255297434035</v>
      </c>
      <c r="S1277" s="30">
        <f>$Q$1+$Q$2*Data[[#This Row],[MA'[ln(n*ln(n))']]]</f>
        <v>23.216302202119859</v>
      </c>
      <c r="T1277" s="31">
        <f>$O$3*Data[[#This Row],[Metcalfe
(n^2)]]</f>
        <v>307108769240.52002</v>
      </c>
      <c r="U1277" s="31">
        <f t="shared" si="160"/>
        <v>329439915892.724</v>
      </c>
      <c r="V1277" s="30">
        <f>LN(Data[[#This Row],[MA'[NVA']
30d]]/Data[[#This Row],[MA'[NVMetcalfe calc']]])</f>
        <v>-2.1495553654708139</v>
      </c>
      <c r="W1277" s="30">
        <f>$Q$3+Data[[#This Row],[NVM
(scaled)]]/((Data[[#This Row],[Upper Bound]]-Data[[#This Row],[Lower Bound]])/2)</f>
        <v>-0.49941650672711513</v>
      </c>
      <c r="X1277" s="30">
        <f>(Data[[#This Row],[Upper Bound]]+Data[[#This Row],[Lower Bound]])/2</f>
        <v>25.189427588230103</v>
      </c>
      <c r="Y1277" s="32">
        <f>LN(Data[[#This Row],[NVActual]]/Data[[#This Row],[MA'[n^2']
30d]])</f>
        <v>-2.6627345854024762</v>
      </c>
      <c r="Z1277" s="32">
        <f>LN(Data[[#This Row],[NVActual]]/Data[[#This Row],[MA'[n*ln(n)']
30d]])</f>
        <v>8.3183777434327624</v>
      </c>
      <c r="AA1277" s="32">
        <f>LN(Data[[#This Row],[NVActual]]/Data[[#This Row],[MA'[n^1.5']]])</f>
        <v>4.133111452832904</v>
      </c>
      <c r="AB1277" s="32">
        <f>LN(Data[[#This Row],[NVActual]]/Data[[#This Row],[Metcalfe
(n^2)]])</f>
        <v>-2.5925425794659609</v>
      </c>
      <c r="AC1277" s="34">
        <f>1+Data[[#This Row],[MA'[NVMetcalfe calc']]]/((Data[[#This Row],[NVM_norm
(scaled)]]-Data[[#This Row],[NV_fund.]])/2)</f>
        <v>-25648481080.902306</v>
      </c>
    </row>
    <row r="1278" spans="1:29" x14ac:dyDescent="0.2">
      <c r="A1278" s="23">
        <v>42898</v>
      </c>
      <c r="B1278" s="24">
        <v>43324925105.073303</v>
      </c>
      <c r="C1278" s="24">
        <f t="shared" si="153"/>
        <v>37901377627.796745</v>
      </c>
      <c r="D1278" s="25">
        <f>LN(Data[[#This Row],[NVActual]])</f>
        <v>24.491993943869687</v>
      </c>
      <c r="E1278" s="26">
        <v>726296</v>
      </c>
      <c r="F1278" s="40">
        <f>Data[[#This Row],[DAA 
(n)]]^2</f>
        <v>527505879616</v>
      </c>
      <c r="G1278" s="41">
        <f t="shared" si="154"/>
        <v>640519568827.83337</v>
      </c>
      <c r="H1278" s="28">
        <f>LN(Data[[#This Row],[Metcalfe
(n^2)]])</f>
        <v>26.991425848425983</v>
      </c>
      <c r="I1278" s="42">
        <f t="shared" si="155"/>
        <v>27.172670411005697</v>
      </c>
      <c r="J1278" s="40">
        <f>Data[[#This Row],[DAA 
(n)]]*LN(Data[[#This Row],[DAA 
(n)]])</f>
        <v>9801882.3140041996</v>
      </c>
      <c r="K1278" s="40">
        <f t="shared" si="156"/>
        <v>10844338.727022935</v>
      </c>
      <c r="L1278" s="29">
        <f>LN(Data[[#This Row],[MA'[n*ln(n)']
30d]])</f>
        <v>16.199153725466864</v>
      </c>
      <c r="M1278" s="43">
        <f t="shared" si="157"/>
        <v>16.177007328348001</v>
      </c>
      <c r="N1278" s="40">
        <f>Data[[#This Row],[DAA 
(n)]]^1.5</f>
        <v>618971251.62771559</v>
      </c>
      <c r="O1278" s="40">
        <f t="shared" si="158"/>
        <v>714297161.96965301</v>
      </c>
      <c r="P1278" s="43">
        <f>LN(Data[[#This Row],[MA'[n^1.5']]])</f>
        <v>20.386809626954285</v>
      </c>
      <c r="Q1278" s="43">
        <f t="shared" si="159"/>
        <v>20.356178509772665</v>
      </c>
      <c r="R1278" s="30">
        <f>$O$1+$O$2*Data[[#This Row],[MA'[ln(n^2)']]]</f>
        <v>27.172670411005697</v>
      </c>
      <c r="S1278" s="30">
        <f>$Q$1+$Q$2*Data[[#This Row],[MA'[ln(n*ln(n))']]]</f>
        <v>23.2120620917742</v>
      </c>
      <c r="T1278" s="31">
        <f>$O$3*Data[[#This Row],[Metcalfe
(n^2)]]</f>
        <v>274303057400.32001</v>
      </c>
      <c r="U1278" s="31">
        <f t="shared" si="160"/>
        <v>333070175790.47339</v>
      </c>
      <c r="V1278" s="30">
        <f>LN(Data[[#This Row],[MA'[NVA']
30d]]/Data[[#This Row],[MA'[NVMetcalfe calc']]])</f>
        <v>-2.1733657454416626</v>
      </c>
      <c r="W1278" s="30">
        <f>$Q$3+Data[[#This Row],[NVM
(scaled)]]/((Data[[#This Row],[Upper Bound]]-Data[[#This Row],[Lower Bound]])/2)</f>
        <v>-0.50749087527209713</v>
      </c>
      <c r="X1278" s="30">
        <f>(Data[[#This Row],[Upper Bound]]+Data[[#This Row],[Lower Bound]])/2</f>
        <v>25.192366251389949</v>
      </c>
      <c r="Y1278" s="29">
        <f>LN(Data[[#This Row],[NVActual]]/Data[[#This Row],[MA'[n^2']
30d]])</f>
        <v>-2.6935515663712057</v>
      </c>
      <c r="Z1278" s="29">
        <f>LN(Data[[#This Row],[NVActual]]/Data[[#This Row],[MA'[n*ln(n)']
30d]])</f>
        <v>8.2928402184028229</v>
      </c>
      <c r="AA1278" s="29">
        <f>LN(Data[[#This Row],[NVActual]]/Data[[#This Row],[MA'[n^1.5']]])</f>
        <v>4.105184316915401</v>
      </c>
      <c r="AB1278" s="29">
        <f>LN(Data[[#This Row],[NVActual]]/Data[[#This Row],[Metcalfe
(n^2)]])</f>
        <v>-2.4994319045562969</v>
      </c>
      <c r="AC1278" s="26">
        <f>1+Data[[#This Row],[MA'[NVMetcalfe calc']]]/((Data[[#This Row],[NVM_norm
(scaled)]]-Data[[#This Row],[NV_fund.]])/2)</f>
        <v>-25920002133.559204</v>
      </c>
    </row>
    <row r="1279" spans="1:29" x14ac:dyDescent="0.2">
      <c r="A1279" s="23">
        <v>42897</v>
      </c>
      <c r="B1279" s="24">
        <v>48637917043.074402</v>
      </c>
      <c r="C1279" s="24">
        <f t="shared" si="153"/>
        <v>37431032620.271591</v>
      </c>
      <c r="D1279" s="25">
        <f>LN(Data[[#This Row],[NVActual]])</f>
        <v>24.607669249737402</v>
      </c>
      <c r="E1279" s="26">
        <v>670073</v>
      </c>
      <c r="F1279" s="40">
        <f>Data[[#This Row],[DAA 
(n)]]^2</f>
        <v>448997825329</v>
      </c>
      <c r="G1279" s="41">
        <f t="shared" si="154"/>
        <v>643920252984.93335</v>
      </c>
      <c r="H1279" s="28">
        <f>LN(Data[[#This Row],[Metcalfe
(n^2)]])</f>
        <v>26.830283881311679</v>
      </c>
      <c r="I1279" s="42">
        <f t="shared" si="155"/>
        <v>27.178564003873966</v>
      </c>
      <c r="J1279" s="40">
        <f>Data[[#This Row],[DAA 
(n)]]*LN(Data[[#This Row],[DAA 
(n)]])</f>
        <v>8989124.4056010805</v>
      </c>
      <c r="K1279" s="40">
        <f t="shared" si="156"/>
        <v>10876876.151687792</v>
      </c>
      <c r="L1279" s="29">
        <f>LN(Data[[#This Row],[MA'[n*ln(n)']
30d]])</f>
        <v>16.202149639754641</v>
      </c>
      <c r="M1279" s="43">
        <f t="shared" si="157"/>
        <v>16.17392541443331</v>
      </c>
      <c r="N1279" s="40">
        <f>Data[[#This Row],[DAA 
(n)]]^1.5</f>
        <v>548508267.76966417</v>
      </c>
      <c r="O1279" s="40">
        <f t="shared" si="158"/>
        <v>717222829.80731022</v>
      </c>
      <c r="P1279" s="43">
        <f>LN(Data[[#This Row],[MA'[n^1.5']]])</f>
        <v>20.390897131044891</v>
      </c>
      <c r="Q1279" s="43">
        <f t="shared" si="159"/>
        <v>20.351910132142493</v>
      </c>
      <c r="R1279" s="30">
        <f>$O$1+$O$2*Data[[#This Row],[MA'[ln(n^2)']]]</f>
        <v>27.178564003873966</v>
      </c>
      <c r="S1279" s="30">
        <f>$Q$1+$Q$2*Data[[#This Row],[MA'[ln(n*ln(n))']]]</f>
        <v>23.206976933814961</v>
      </c>
      <c r="T1279" s="31">
        <f>$O$3*Data[[#This Row],[Metcalfe
(n^2)]]</f>
        <v>233478869171.08002</v>
      </c>
      <c r="U1279" s="31">
        <f t="shared" si="160"/>
        <v>334838531552.16528</v>
      </c>
      <c r="V1279" s="30">
        <f>LN(Data[[#This Row],[MA'[NVA']
30d]]/Data[[#This Row],[MA'[NVMetcalfe calc']]])</f>
        <v>-2.191148310687248</v>
      </c>
      <c r="W1279" s="30">
        <f>$Q$3+Data[[#This Row],[NVM
(scaled)]]/((Data[[#This Row],[Upper Bound]]-Data[[#This Row],[Lower Bound]])/2)</f>
        <v>-0.51341194692966641</v>
      </c>
      <c r="X1279" s="30">
        <f>(Data[[#This Row],[Upper Bound]]+Data[[#This Row],[Lower Bound]])/2</f>
        <v>25.192770468844465</v>
      </c>
      <c r="Y1279" s="32">
        <f>LN(Data[[#This Row],[NVActual]]/Data[[#This Row],[MA'[n^2']
30d]])</f>
        <v>-2.5831714748769645</v>
      </c>
      <c r="Z1279" s="32">
        <f>LN(Data[[#This Row],[NVActual]]/Data[[#This Row],[MA'[n*ln(n)']
30d]])</f>
        <v>8.4055196099827612</v>
      </c>
      <c r="AA1279" s="32">
        <f>LN(Data[[#This Row],[NVActual]]/Data[[#This Row],[MA'[n^1.5']]])</f>
        <v>4.2167721186925107</v>
      </c>
      <c r="AB1279" s="32">
        <f>LN(Data[[#This Row],[NVActual]]/Data[[#This Row],[Metcalfe
(n^2)]])</f>
        <v>-2.2226146315742796</v>
      </c>
      <c r="AC1279" s="34">
        <f>1+Data[[#This Row],[MA'[NVMetcalfe calc']]]/((Data[[#This Row],[NVM_norm
(scaled)]]-Data[[#This Row],[NV_fund.]])/2)</f>
        <v>-26051206369.238602</v>
      </c>
    </row>
    <row r="1280" spans="1:29" x14ac:dyDescent="0.2">
      <c r="A1280" s="23">
        <v>42896</v>
      </c>
      <c r="B1280" s="24">
        <v>47314881370.170303</v>
      </c>
      <c r="C1280" s="24">
        <f t="shared" si="153"/>
        <v>36738302334.400276</v>
      </c>
      <c r="D1280" s="25">
        <f>LN(Data[[#This Row],[NVActual]])</f>
        <v>24.580090699668343</v>
      </c>
      <c r="E1280" s="26">
        <v>696034</v>
      </c>
      <c r="F1280" s="40">
        <f>Data[[#This Row],[DAA 
(n)]]^2</f>
        <v>484463329156</v>
      </c>
      <c r="G1280" s="41">
        <f t="shared" si="154"/>
        <v>647337860537.43335</v>
      </c>
      <c r="H1280" s="28">
        <f>LN(Data[[#This Row],[Metcalfe
(n^2)]])</f>
        <v>26.906307577396237</v>
      </c>
      <c r="I1280" s="42">
        <f t="shared" si="155"/>
        <v>27.18541970492327</v>
      </c>
      <c r="J1280" s="40">
        <f>Data[[#This Row],[DAA 
(n)]]*LN(Data[[#This Row],[DAA 
(n)]])</f>
        <v>9363852.4441627059</v>
      </c>
      <c r="K1280" s="40">
        <f t="shared" si="156"/>
        <v>10911875.302235659</v>
      </c>
      <c r="L1280" s="29">
        <f>LN(Data[[#This Row],[MA'[n*ln(n)']
30d]])</f>
        <v>16.205362231419041</v>
      </c>
      <c r="M1280" s="43">
        <f t="shared" si="157"/>
        <v>16.17044652590015</v>
      </c>
      <c r="N1280" s="40">
        <f>Data[[#This Row],[DAA 
(n)]]^1.5</f>
        <v>580691784.72384799</v>
      </c>
      <c r="O1280" s="40">
        <f t="shared" si="158"/>
        <v>720272286.48920417</v>
      </c>
      <c r="P1280" s="43">
        <f>LN(Data[[#This Row],[MA'[n^1.5']]])</f>
        <v>20.395139874163426</v>
      </c>
      <c r="Q1280" s="43">
        <f t="shared" si="159"/>
        <v>20.347098737870848</v>
      </c>
      <c r="R1280" s="30">
        <f>$O$1+$O$2*Data[[#This Row],[MA'[ln(n^2)']]]</f>
        <v>27.18541970492327</v>
      </c>
      <c r="S1280" s="30">
        <f>$Q$1+$Q$2*Data[[#This Row],[MA'[ln(n*ln(n))']]]</f>
        <v>23.201236767735246</v>
      </c>
      <c r="T1280" s="31">
        <f>$O$3*Data[[#This Row],[Metcalfe
(n^2)]]</f>
        <v>251920931161.12</v>
      </c>
      <c r="U1280" s="31">
        <f t="shared" si="160"/>
        <v>336615687479.46527</v>
      </c>
      <c r="V1280" s="30">
        <f>LN(Data[[#This Row],[MA'[NVA']
30d]]/Data[[#This Row],[MA'[NVMetcalfe calc']]])</f>
        <v>-2.2151220152096172</v>
      </c>
      <c r="W1280" s="30">
        <f>$Q$3+Data[[#This Row],[NVM
(scaled)]]/((Data[[#This Row],[Upper Bound]]-Data[[#This Row],[Lower Bound]])/2)</f>
        <v>-0.52195798492777901</v>
      </c>
      <c r="X1280" s="30">
        <f>(Data[[#This Row],[Upper Bound]]+Data[[#This Row],[Lower Bound]])/2</f>
        <v>25.193328236329258</v>
      </c>
      <c r="Y1280" s="29">
        <f>LN(Data[[#This Row],[NVActual]]/Data[[#This Row],[MA'[n^2']
30d]])</f>
        <v>-2.616043491057936</v>
      </c>
      <c r="Z1280" s="29">
        <f>LN(Data[[#This Row],[NVActual]]/Data[[#This Row],[MA'[n*ln(n)']
30d]])</f>
        <v>8.3747284682493017</v>
      </c>
      <c r="AA1280" s="29">
        <f>LN(Data[[#This Row],[NVActual]]/Data[[#This Row],[MA'[n^1.5']]])</f>
        <v>4.1849508255049175</v>
      </c>
      <c r="AB1280" s="29">
        <f>LN(Data[[#This Row],[NVActual]]/Data[[#This Row],[Metcalfe
(n^2)]])</f>
        <v>-2.3262168777278935</v>
      </c>
      <c r="AC1280" s="26">
        <f>1+Data[[#This Row],[MA'[NVMetcalfe calc']]]/((Data[[#This Row],[NVM_norm
(scaled)]]-Data[[#This Row],[NV_fund.]])/2)</f>
        <v>-26180201501.187325</v>
      </c>
    </row>
    <row r="1281" spans="1:29" x14ac:dyDescent="0.2">
      <c r="A1281" s="23">
        <v>42895</v>
      </c>
      <c r="B1281" s="24">
        <v>45947379786.092903</v>
      </c>
      <c r="C1281" s="24">
        <f t="shared" si="153"/>
        <v>36162519692.254044</v>
      </c>
      <c r="D1281" s="25">
        <f>LN(Data[[#This Row],[NVActual]])</f>
        <v>24.550762660968644</v>
      </c>
      <c r="E1281" s="26">
        <v>762294</v>
      </c>
      <c r="F1281" s="40">
        <f>Data[[#This Row],[DAA 
(n)]]^2</f>
        <v>581092142436</v>
      </c>
      <c r="G1281" s="41">
        <f t="shared" si="154"/>
        <v>647669559476.09998</v>
      </c>
      <c r="H1281" s="28">
        <f>LN(Data[[#This Row],[Metcalfe
(n^2)]])</f>
        <v>27.088175174056854</v>
      </c>
      <c r="I1281" s="42">
        <f t="shared" si="155"/>
        <v>27.186097441049768</v>
      </c>
      <c r="J1281" s="40">
        <f>Data[[#This Row],[DAA 
(n)]]*LN(Data[[#This Row],[DAA 
(n)]])</f>
        <v>10324576.703066248</v>
      </c>
      <c r="K1281" s="40">
        <f t="shared" si="156"/>
        <v>10915302.870283701</v>
      </c>
      <c r="L1281" s="29">
        <f>LN(Data[[#This Row],[MA'[n*ln(n)']
30d]])</f>
        <v>16.205676295660339</v>
      </c>
      <c r="M1281" s="43">
        <f t="shared" si="157"/>
        <v>16.166769655782147</v>
      </c>
      <c r="N1281" s="40">
        <f>Data[[#This Row],[DAA 
(n)]]^1.5</f>
        <v>665554696.19416451</v>
      </c>
      <c r="O1281" s="40">
        <f t="shared" si="158"/>
        <v>720569715.33191001</v>
      </c>
      <c r="P1281" s="43">
        <f>LN(Data[[#This Row],[MA'[n^1.5']]])</f>
        <v>20.395552728378608</v>
      </c>
      <c r="Q1281" s="43">
        <f t="shared" si="159"/>
        <v>20.342020189890434</v>
      </c>
      <c r="R1281" s="30">
        <f>$O$1+$O$2*Data[[#This Row],[MA'[ln(n^2)']]]</f>
        <v>27.186097441049768</v>
      </c>
      <c r="S1281" s="30">
        <f>$Q$1+$Q$2*Data[[#This Row],[MA'[ln(n*ln(n))']]]</f>
        <v>23.195169932040542</v>
      </c>
      <c r="T1281" s="31">
        <f>$O$3*Data[[#This Row],[Metcalfe
(n^2)]]</f>
        <v>302167914066.72003</v>
      </c>
      <c r="U1281" s="31">
        <f t="shared" si="160"/>
        <v>336788170927.57202</v>
      </c>
      <c r="V1281" s="30">
        <f>LN(Data[[#This Row],[MA'[NVA']
30d]]/Data[[#This Row],[MA'[NVMetcalfe calc']]])</f>
        <v>-2.2314309449512391</v>
      </c>
      <c r="W1281" s="30">
        <f>$Q$3+Data[[#This Row],[NVM
(scaled)]]/((Data[[#This Row],[Upper Bound]]-Data[[#This Row],[Lower Bound]])/2)</f>
        <v>-0.52825180483180822</v>
      </c>
      <c r="X1281" s="30">
        <f>(Data[[#This Row],[Upper Bound]]+Data[[#This Row],[Lower Bound]])/2</f>
        <v>25.190633686545155</v>
      </c>
      <c r="Y1281" s="32">
        <f>LN(Data[[#This Row],[NVActual]]/Data[[#This Row],[MA'[n^2']
30d]])</f>
        <v>-2.6458838031867993</v>
      </c>
      <c r="Z1281" s="32">
        <f>LN(Data[[#This Row],[NVActual]]/Data[[#This Row],[MA'[n*ln(n)']
30d]])</f>
        <v>8.3450863653083029</v>
      </c>
      <c r="AA1281" s="32">
        <f>LN(Data[[#This Row],[NVActual]]/Data[[#This Row],[MA'[n^1.5']]])</f>
        <v>4.1552099325900365</v>
      </c>
      <c r="AB1281" s="32">
        <f>LN(Data[[#This Row],[NVActual]]/Data[[#This Row],[Metcalfe
(n^2)]])</f>
        <v>-2.5374125130882117</v>
      </c>
      <c r="AC1281" s="34">
        <f>1+Data[[#This Row],[MA'[NVMetcalfe calc']]]/((Data[[#This Row],[NVM_norm
(scaled)]]-Data[[#This Row],[NV_fund.]])/2)</f>
        <v>-26189950651.448799</v>
      </c>
    </row>
    <row r="1282" spans="1:29" x14ac:dyDescent="0.2">
      <c r="A1282" s="23">
        <v>42894</v>
      </c>
      <c r="B1282" s="24">
        <v>45795984383.556702</v>
      </c>
      <c r="C1282" s="24">
        <f t="shared" si="153"/>
        <v>35601562134.541862</v>
      </c>
      <c r="D1282" s="25">
        <f>LN(Data[[#This Row],[NVActual]])</f>
        <v>24.547462247007761</v>
      </c>
      <c r="E1282" s="26">
        <v>823165</v>
      </c>
      <c r="F1282" s="40">
        <f>Data[[#This Row],[DAA 
(n)]]^2</f>
        <v>677600617225</v>
      </c>
      <c r="G1282" s="41">
        <f t="shared" si="154"/>
        <v>646076199789.03333</v>
      </c>
      <c r="H1282" s="28">
        <f>LN(Data[[#This Row],[Metcalfe
(n^2)]])</f>
        <v>27.241823891182602</v>
      </c>
      <c r="I1282" s="42">
        <f t="shared" si="155"/>
        <v>27.183236059850469</v>
      </c>
      <c r="J1282" s="40">
        <f>Data[[#This Row],[DAA 
(n)]]*LN(Data[[#This Row],[DAA 
(n)]])</f>
        <v>11212257.981692662</v>
      </c>
      <c r="K1282" s="40">
        <f t="shared" si="156"/>
        <v>10899799.31775214</v>
      </c>
      <c r="L1282" s="29">
        <f>LN(Data[[#This Row],[MA'[n*ln(n)']
30d]])</f>
        <v>16.204254935814483</v>
      </c>
      <c r="M1282" s="43">
        <f t="shared" si="157"/>
        <v>16.163166651341704</v>
      </c>
      <c r="N1282" s="40">
        <f>Data[[#This Row],[DAA 
(n)]]^1.5</f>
        <v>746844771.07228673</v>
      </c>
      <c r="O1282" s="40">
        <f t="shared" si="158"/>
        <v>719186417.92146063</v>
      </c>
      <c r="P1282" s="43">
        <f>LN(Data[[#This Row],[MA'[n^1.5']]])</f>
        <v>20.393631155962076</v>
      </c>
      <c r="Q1282" s="43">
        <f t="shared" si="159"/>
        <v>20.337045499434005</v>
      </c>
      <c r="R1282" s="30">
        <f>$O$1+$O$2*Data[[#This Row],[MA'[ln(n^2)']]]</f>
        <v>27.183236059850469</v>
      </c>
      <c r="S1282" s="30">
        <f>$Q$1+$Q$2*Data[[#This Row],[MA'[ln(n*ln(n))']]]</f>
        <v>23.18922497471381</v>
      </c>
      <c r="T1282" s="31">
        <f>$O$3*Data[[#This Row],[Metcalfe
(n^2)]]</f>
        <v>352352320957</v>
      </c>
      <c r="U1282" s="31">
        <f t="shared" si="160"/>
        <v>335959623890.29742</v>
      </c>
      <c r="V1282" s="30">
        <f>LN(Data[[#This Row],[MA'[NVA']
30d]]/Data[[#This Row],[MA'[NVMetcalfe calc']]])</f>
        <v>-2.2446014686703726</v>
      </c>
      <c r="W1282" s="30">
        <f>$Q$3+Data[[#This Row],[NVM
(scaled)]]/((Data[[#This Row],[Upper Bound]]-Data[[#This Row],[Lower Bound]])/2)</f>
        <v>-0.53398359484952274</v>
      </c>
      <c r="X1282" s="30">
        <f>(Data[[#This Row],[Upper Bound]]+Data[[#This Row],[Lower Bound]])/2</f>
        <v>25.186230517282141</v>
      </c>
      <c r="Y1282" s="29">
        <f>LN(Data[[#This Row],[NVActual]]/Data[[#This Row],[MA'[n^2']
30d]])</f>
        <v>-2.6467210430947254</v>
      </c>
      <c r="Z1282" s="29">
        <f>LN(Data[[#This Row],[NVActual]]/Data[[#This Row],[MA'[n*ln(n)']
30d]])</f>
        <v>8.3432073111932752</v>
      </c>
      <c r="AA1282" s="29">
        <f>LN(Data[[#This Row],[NVActual]]/Data[[#This Row],[MA'[n^1.5']]])</f>
        <v>4.1538310910456824</v>
      </c>
      <c r="AB1282" s="29">
        <f>LN(Data[[#This Row],[NVActual]]/Data[[#This Row],[Metcalfe
(n^2)]])</f>
        <v>-2.6943616441748417</v>
      </c>
      <c r="AC1282" s="26">
        <f>1+Data[[#This Row],[MA'[NVMetcalfe calc']]]/((Data[[#This Row],[NVM_norm
(scaled)]]-Data[[#This Row],[NV_fund.]])/2)</f>
        <v>-26124170072.050255</v>
      </c>
    </row>
    <row r="1283" spans="1:29" x14ac:dyDescent="0.2">
      <c r="A1283" s="23">
        <v>42893</v>
      </c>
      <c r="B1283" s="24">
        <v>44210644957.206596</v>
      </c>
      <c r="C1283" s="24">
        <f t="shared" si="153"/>
        <v>35015648471.452408</v>
      </c>
      <c r="D1283" s="25">
        <f>LN(Data[[#This Row],[NVActual]])</f>
        <v>24.512231433169593</v>
      </c>
      <c r="E1283" s="26">
        <v>877184</v>
      </c>
      <c r="F1283" s="40">
        <f>Data[[#This Row],[DAA 
(n)]]^2</f>
        <v>769451769856</v>
      </c>
      <c r="G1283" s="41">
        <f t="shared" si="154"/>
        <v>645110368185.83337</v>
      </c>
      <c r="H1283" s="28">
        <f>LN(Data[[#This Row],[Metcalfe
(n^2)]])</f>
        <v>27.368944111010883</v>
      </c>
      <c r="I1283" s="42">
        <f t="shared" si="155"/>
        <v>27.181779317019224</v>
      </c>
      <c r="J1283" s="40">
        <f>Data[[#This Row],[DAA 
(n)]]*LN(Data[[#This Row],[DAA 
(n)]])</f>
        <v>12003799.935536485</v>
      </c>
      <c r="K1283" s="40">
        <f t="shared" si="156"/>
        <v>10891134.598235492</v>
      </c>
      <c r="L1283" s="29">
        <f>LN(Data[[#This Row],[MA'[n*ln(n)']
30d]])</f>
        <v>16.203459676647832</v>
      </c>
      <c r="M1283" s="43">
        <f t="shared" si="157"/>
        <v>16.159546687712648</v>
      </c>
      <c r="N1283" s="40">
        <f>Data[[#This Row],[DAA 
(n)]]^1.5</f>
        <v>821553882.15829718</v>
      </c>
      <c r="O1283" s="40">
        <f t="shared" si="158"/>
        <v>718383674.85176647</v>
      </c>
      <c r="P1283" s="43">
        <f>LN(Data[[#This Row],[MA'[n^1.5']]])</f>
        <v>20.392514350378594</v>
      </c>
      <c r="Q1283" s="43">
        <f t="shared" si="159"/>
        <v>20.332046106988852</v>
      </c>
      <c r="R1283" s="30">
        <f>$O$1+$O$2*Data[[#This Row],[MA'[ln(n^2)']]]</f>
        <v>27.181779317019224</v>
      </c>
      <c r="S1283" s="30">
        <f>$Q$1+$Q$2*Data[[#This Row],[MA'[ln(n*ln(n))']]]</f>
        <v>23.183252034725868</v>
      </c>
      <c r="T1283" s="31">
        <f>$O$3*Data[[#This Row],[Metcalfe
(n^2)]]</f>
        <v>400114920325.12</v>
      </c>
      <c r="U1283" s="31">
        <f t="shared" si="160"/>
        <v>335457391456.63336</v>
      </c>
      <c r="V1283" s="30">
        <f>LN(Data[[#This Row],[MA'[NVA']
30d]]/Data[[#This Row],[MA'[NVMetcalfe calc']]])</f>
        <v>-2.2596998874625682</v>
      </c>
      <c r="W1283" s="30">
        <f>$Q$3+Data[[#This Row],[NVM
(scaled)]]/((Data[[#This Row],[Upper Bound]]-Data[[#This Row],[Lower Bound]])/2)</f>
        <v>-0.5402660844502315</v>
      </c>
      <c r="X1283" s="30">
        <f>(Data[[#This Row],[Upper Bound]]+Data[[#This Row],[Lower Bound]])/2</f>
        <v>25.182515675872544</v>
      </c>
      <c r="Y1283" s="32">
        <f>LN(Data[[#This Row],[NVActual]]/Data[[#This Row],[MA'[n^2']
30d]])</f>
        <v>-2.6804558194007599</v>
      </c>
      <c r="Z1283" s="32">
        <f>LN(Data[[#This Row],[NVActual]]/Data[[#This Row],[MA'[n*ln(n)']
30d]])</f>
        <v>8.3087717565217627</v>
      </c>
      <c r="AA1283" s="32">
        <f>LN(Data[[#This Row],[NVActual]]/Data[[#This Row],[MA'[n^1.5']]])</f>
        <v>4.1197170827909995</v>
      </c>
      <c r="AB1283" s="32">
        <f>LN(Data[[#This Row],[NVActual]]/Data[[#This Row],[Metcalfe
(n^2)]])</f>
        <v>-2.8567126778412888</v>
      </c>
      <c r="AC1283" s="34">
        <f>1+Data[[#This Row],[MA'[NVMetcalfe calc']]]/((Data[[#This Row],[NVM_norm
(scaled)]]-Data[[#This Row],[NV_fund.]])/2)</f>
        <v>-26082512736.722187</v>
      </c>
    </row>
    <row r="1284" spans="1:29" x14ac:dyDescent="0.2">
      <c r="A1284" s="23">
        <v>42892</v>
      </c>
      <c r="B1284" s="24">
        <v>46932123504.027397</v>
      </c>
      <c r="C1284" s="24">
        <f t="shared" si="153"/>
        <v>34463763710.554474</v>
      </c>
      <c r="D1284" s="25">
        <f>LN(Data[[#This Row],[NVActual]])</f>
        <v>24.571968214056941</v>
      </c>
      <c r="E1284" s="26">
        <v>802549</v>
      </c>
      <c r="F1284" s="40">
        <f>Data[[#This Row],[DAA 
(n)]]^2</f>
        <v>644084897401</v>
      </c>
      <c r="G1284" s="41">
        <f t="shared" si="154"/>
        <v>645713930124.80005</v>
      </c>
      <c r="H1284" s="28">
        <f>LN(Data[[#This Row],[Metcalfe
(n^2)]])</f>
        <v>27.191096382624604</v>
      </c>
      <c r="I1284" s="42">
        <f t="shared" si="155"/>
        <v>27.182554635090884</v>
      </c>
      <c r="J1284" s="40">
        <f>Data[[#This Row],[DAA 
(n)]]*LN(Data[[#This Row],[DAA 
(n)]])</f>
        <v>10911093.605389496</v>
      </c>
      <c r="K1284" s="40">
        <f t="shared" si="156"/>
        <v>10896159.169900596</v>
      </c>
      <c r="L1284" s="29">
        <f>LN(Data[[#This Row],[MA'[n*ln(n)']
30d]])</f>
        <v>16.203920915368681</v>
      </c>
      <c r="M1284" s="43">
        <f t="shared" si="157"/>
        <v>16.155703224554131</v>
      </c>
      <c r="N1284" s="40">
        <f>Data[[#This Row],[DAA 
(n)]]^1.5</f>
        <v>718964317.83800864</v>
      </c>
      <c r="O1284" s="40">
        <f t="shared" si="158"/>
        <v>718865590.23355079</v>
      </c>
      <c r="P1284" s="43">
        <f>LN(Data[[#This Row],[MA'[n^1.5']]])</f>
        <v>20.393184958339997</v>
      </c>
      <c r="Q1284" s="43">
        <f t="shared" si="159"/>
        <v>20.326734548339932</v>
      </c>
      <c r="R1284" s="30">
        <f>$O$1+$O$2*Data[[#This Row],[MA'[ln(n^2)']]]</f>
        <v>27.182554635090884</v>
      </c>
      <c r="S1284" s="30">
        <f>$Q$1+$Q$2*Data[[#This Row],[MA'[ln(n*ln(n))']]]</f>
        <v>23.176910320514313</v>
      </c>
      <c r="T1284" s="31">
        <f>$O$3*Data[[#This Row],[Metcalfe
(n^2)]]</f>
        <v>334924146648.52002</v>
      </c>
      <c r="U1284" s="31">
        <f t="shared" si="160"/>
        <v>335771243664.89606</v>
      </c>
      <c r="V1284" s="30">
        <f>LN(Data[[#This Row],[MA'[NVA']
30d]]/Data[[#This Row],[MA'[NVMetcalfe calc']]])</f>
        <v>-2.2765216608456433</v>
      </c>
      <c r="W1284" s="30">
        <f>$Q$3+Data[[#This Row],[NVM
(scaled)]]/((Data[[#This Row],[Upper Bound]]-Data[[#This Row],[Lower Bound]])/2)</f>
        <v>-0.54665691811994555</v>
      </c>
      <c r="X1284" s="30">
        <f>(Data[[#This Row],[Upper Bound]]+Data[[#This Row],[Lower Bound]])/2</f>
        <v>25.179732477802599</v>
      </c>
      <c r="Y1284" s="29">
        <f>LN(Data[[#This Row],[NVActual]]/Data[[#This Row],[MA'[n^2']
30d]])</f>
        <v>-2.6216541959685991</v>
      </c>
      <c r="Z1284" s="29">
        <f>LN(Data[[#This Row],[NVActual]]/Data[[#This Row],[MA'[n*ln(n)']
30d]])</f>
        <v>8.3680472986882624</v>
      </c>
      <c r="AA1284" s="29">
        <f>LN(Data[[#This Row],[NVActual]]/Data[[#This Row],[MA'[n^1.5']]])</f>
        <v>4.1787832557169446</v>
      </c>
      <c r="AB1284" s="29">
        <f>LN(Data[[#This Row],[NVActual]]/Data[[#This Row],[Metcalfe
(n^2)]])</f>
        <v>-2.6191281685676628</v>
      </c>
      <c r="AC1284" s="26">
        <f>1+Data[[#This Row],[MA'[NVMetcalfe calc']]]/((Data[[#This Row],[NVM_norm
(scaled)]]-Data[[#This Row],[NV_fund.]])/2)</f>
        <v>-26103254404.230568</v>
      </c>
    </row>
    <row r="1285" spans="1:29" x14ac:dyDescent="0.2">
      <c r="A1285" s="23">
        <v>42891</v>
      </c>
      <c r="B1285" s="24">
        <v>43855467640.119102</v>
      </c>
      <c r="C1285" s="24">
        <f t="shared" si="153"/>
        <v>33742810018.290054</v>
      </c>
      <c r="D1285" s="25">
        <f>LN(Data[[#This Row],[NVActual]])</f>
        <v>24.504165237617933</v>
      </c>
      <c r="E1285" s="26">
        <v>767010</v>
      </c>
      <c r="F1285" s="40">
        <f>Data[[#This Row],[DAA 
(n)]]^2</f>
        <v>588304340100</v>
      </c>
      <c r="G1285" s="41">
        <f t="shared" si="154"/>
        <v>645081381779.56665</v>
      </c>
      <c r="H1285" s="28">
        <f>LN(Data[[#This Row],[Metcalfe
(n^2)]])</f>
        <v>27.1005102361481</v>
      </c>
      <c r="I1285" s="42">
        <f t="shared" si="155"/>
        <v>27.181557788566767</v>
      </c>
      <c r="J1285" s="40">
        <f>Data[[#This Row],[DAA 
(n)]]*LN(Data[[#This Row],[DAA 
(n)]])</f>
        <v>10393181.178113976</v>
      </c>
      <c r="K1285" s="40">
        <f t="shared" si="156"/>
        <v>10890367.21171264</v>
      </c>
      <c r="L1285" s="29">
        <f>LN(Data[[#This Row],[MA'[n*ln(n)']
30d]])</f>
        <v>16.20338921442444</v>
      </c>
      <c r="M1285" s="43">
        <f t="shared" si="157"/>
        <v>16.15136288552063</v>
      </c>
      <c r="N1285" s="40">
        <f>Data[[#This Row],[DAA 
(n)]]^1.5</f>
        <v>671740509.34873819</v>
      </c>
      <c r="O1285" s="40">
        <f t="shared" si="158"/>
        <v>718334050.66847253</v>
      </c>
      <c r="P1285" s="43">
        <f>LN(Data[[#This Row],[MA'[n^1.5']]])</f>
        <v>20.392445270443918</v>
      </c>
      <c r="Q1285" s="43">
        <f t="shared" si="159"/>
        <v>20.320719776998207</v>
      </c>
      <c r="R1285" s="30">
        <f>$O$1+$O$2*Data[[#This Row],[MA'[ln(n^2)']]]</f>
        <v>27.181557788566767</v>
      </c>
      <c r="S1285" s="30">
        <f>$Q$1+$Q$2*Data[[#This Row],[MA'[ln(n*ln(n))']]]</f>
        <v>23.169748761109037</v>
      </c>
      <c r="T1285" s="31">
        <f>$O$3*Data[[#This Row],[Metcalfe
(n^2)]]</f>
        <v>305918256852</v>
      </c>
      <c r="U1285" s="31">
        <f t="shared" si="160"/>
        <v>335442318525.37476</v>
      </c>
      <c r="V1285" s="30">
        <f>LN(Data[[#This Row],[MA'[NVA']
30d]]/Data[[#This Row],[MA'[NVMetcalfe calc']]])</f>
        <v>-2.2966826566036493</v>
      </c>
      <c r="W1285" s="30">
        <f>$Q$3+Data[[#This Row],[NVM
(scaled)]]/((Data[[#This Row],[Upper Bound]]-Data[[#This Row],[Lower Bound]])/2)</f>
        <v>-0.5549611090082468</v>
      </c>
      <c r="X1285" s="30">
        <f>(Data[[#This Row],[Upper Bound]]+Data[[#This Row],[Lower Bound]])/2</f>
        <v>25.175653274837902</v>
      </c>
      <c r="Y1285" s="32">
        <f>LN(Data[[#This Row],[NVActual]]/Data[[#This Row],[MA'[n^2']
30d]])</f>
        <v>-2.6884770814667247</v>
      </c>
      <c r="Z1285" s="32">
        <f>LN(Data[[#This Row],[NVActual]]/Data[[#This Row],[MA'[n*ln(n)']
30d]])</f>
        <v>8.3007760231934924</v>
      </c>
      <c r="AA1285" s="32">
        <f>LN(Data[[#This Row],[NVActual]]/Data[[#This Row],[MA'[n^1.5']]])</f>
        <v>4.1117199671740146</v>
      </c>
      <c r="AB1285" s="32">
        <f>LN(Data[[#This Row],[NVActual]]/Data[[#This Row],[Metcalfe
(n^2)]])</f>
        <v>-2.5963449985301681</v>
      </c>
      <c r="AC1285" s="34">
        <f>1+Data[[#This Row],[MA'[NVMetcalfe calc']]]/((Data[[#This Row],[NVM_norm
(scaled)]]-Data[[#This Row],[NV_fund.]])/2)</f>
        <v>-26073401397.138996</v>
      </c>
    </row>
    <row r="1286" spans="1:29" x14ac:dyDescent="0.2">
      <c r="A1286" s="23">
        <v>42890</v>
      </c>
      <c r="B1286" s="24">
        <v>41221992952.170197</v>
      </c>
      <c r="C1286" s="24">
        <f t="shared" si="153"/>
        <v>33138774371.609352</v>
      </c>
      <c r="D1286" s="25">
        <f>LN(Data[[#This Row],[NVActual]])</f>
        <v>24.442237760394967</v>
      </c>
      <c r="E1286" s="26">
        <v>739511</v>
      </c>
      <c r="F1286" s="40">
        <f>Data[[#This Row],[DAA 
(n)]]^2</f>
        <v>546876519121</v>
      </c>
      <c r="G1286" s="41">
        <f t="shared" si="154"/>
        <v>650564716291.19995</v>
      </c>
      <c r="H1286" s="28">
        <f>LN(Data[[#This Row],[Metcalfe
(n^2)]])</f>
        <v>27.02748887187569</v>
      </c>
      <c r="I1286" s="42">
        <f t="shared" si="155"/>
        <v>27.18977648860962</v>
      </c>
      <c r="J1286" s="40">
        <f>Data[[#This Row],[DAA 
(n)]]*LN(Data[[#This Row],[DAA 
(n)]])</f>
        <v>9993562.6615648326</v>
      </c>
      <c r="K1286" s="40">
        <f t="shared" si="156"/>
        <v>10939386.087936519</v>
      </c>
      <c r="L1286" s="29">
        <f>LN(Data[[#This Row],[MA'[n*ln(n)']
30d]])</f>
        <v>16.207880237107162</v>
      </c>
      <c r="M1286" s="43">
        <f t="shared" si="157"/>
        <v>16.146916544871615</v>
      </c>
      <c r="N1286" s="40">
        <f>Data[[#This Row],[DAA 
(n)]]^1.5</f>
        <v>635941193.45399404</v>
      </c>
      <c r="O1286" s="40">
        <f t="shared" si="158"/>
        <v>722882250.93314767</v>
      </c>
      <c r="P1286" s="43">
        <f>LN(Data[[#This Row],[MA'[n^1.5']]])</f>
        <v>20.39875690507974</v>
      </c>
      <c r="Q1286" s="43">
        <f t="shared" si="159"/>
        <v>20.314552795304834</v>
      </c>
      <c r="R1286" s="30">
        <f>$O$1+$O$2*Data[[#This Row],[MA'[ln(n^2)']]]</f>
        <v>27.18977648860962</v>
      </c>
      <c r="S1286" s="30">
        <f>$Q$1+$Q$2*Data[[#This Row],[MA'[ln(n*ln(n))']]]</f>
        <v>23.162412299038163</v>
      </c>
      <c r="T1286" s="31">
        <f>$O$3*Data[[#This Row],[Metcalfe
(n^2)]]</f>
        <v>284375789942.91998</v>
      </c>
      <c r="U1286" s="31">
        <f t="shared" si="160"/>
        <v>338293652471.42407</v>
      </c>
      <c r="V1286" s="30">
        <f>LN(Data[[#This Row],[MA'[NVA']
30d]]/Data[[#This Row],[MA'[NVMetcalfe calc']]])</f>
        <v>-2.3232102846345213</v>
      </c>
      <c r="W1286" s="30">
        <f>$Q$3+Data[[#This Row],[NVM
(scaled)]]/((Data[[#This Row],[Upper Bound]]-Data[[#This Row],[Lower Bound]])/2)</f>
        <v>-0.56371254015233652</v>
      </c>
      <c r="X1286" s="30">
        <f>(Data[[#This Row],[Upper Bound]]+Data[[#This Row],[Lower Bound]])/2</f>
        <v>25.176094393823892</v>
      </c>
      <c r="Y1286" s="29">
        <f>LN(Data[[#This Row],[NVActual]]/Data[[#This Row],[MA'[n^2']
30d]])</f>
        <v>-2.7588688565519641</v>
      </c>
      <c r="Z1286" s="29">
        <f>LN(Data[[#This Row],[NVActual]]/Data[[#This Row],[MA'[n*ln(n)']
30d]])</f>
        <v>8.2343575232878052</v>
      </c>
      <c r="AA1286" s="29">
        <f>LN(Data[[#This Row],[NVActual]]/Data[[#This Row],[MA'[n^1.5']]])</f>
        <v>4.0434808553152282</v>
      </c>
      <c r="AB1286" s="29">
        <f>LN(Data[[#This Row],[NVActual]]/Data[[#This Row],[Metcalfe
(n^2)]])</f>
        <v>-2.5852511114807211</v>
      </c>
      <c r="AC1286" s="26">
        <f>1+Data[[#This Row],[MA'[NVMetcalfe calc']]]/((Data[[#This Row],[NVM_norm
(scaled)]]-Data[[#This Row],[NV_fund.]])/2)</f>
        <v>-26285640240.137985</v>
      </c>
    </row>
    <row r="1287" spans="1:29" x14ac:dyDescent="0.2">
      <c r="A1287" s="23">
        <v>42889</v>
      </c>
      <c r="B1287" s="24">
        <v>41667574198.688599</v>
      </c>
      <c r="C1287" s="24">
        <f t="shared" si="153"/>
        <v>32600223658.347836</v>
      </c>
      <c r="D1287" s="25">
        <f>LN(Data[[#This Row],[NVActual]])</f>
        <v>24.452989066111932</v>
      </c>
      <c r="E1287" s="26">
        <v>879242</v>
      </c>
      <c r="F1287" s="40">
        <f>Data[[#This Row],[DAA 
(n)]]^2</f>
        <v>773066494564</v>
      </c>
      <c r="G1287" s="41">
        <f t="shared" si="154"/>
        <v>646887504604.80005</v>
      </c>
      <c r="H1287" s="28">
        <f>LN(Data[[#This Row],[Metcalfe
(n^2)]])</f>
        <v>27.373630903262406</v>
      </c>
      <c r="I1287" s="42">
        <f t="shared" si="155"/>
        <v>27.182266594409196</v>
      </c>
      <c r="J1287" s="40">
        <f>Data[[#This Row],[DAA 
(n)]]*LN(Data[[#This Row],[DAA 
(n)]])</f>
        <v>12034022.991323123</v>
      </c>
      <c r="K1287" s="40">
        <f t="shared" si="156"/>
        <v>10901416.198282471</v>
      </c>
      <c r="L1287" s="29">
        <f>LN(Data[[#This Row],[MA'[n*ln(n)']
30d]])</f>
        <v>16.204403265207596</v>
      </c>
      <c r="M1287" s="43">
        <f t="shared" si="157"/>
        <v>16.142035919839387</v>
      </c>
      <c r="N1287" s="40">
        <f>Data[[#This Row],[DAA 
(n)]]^1.5</f>
        <v>824446802.90085483</v>
      </c>
      <c r="O1287" s="40">
        <f t="shared" si="158"/>
        <v>719586634.65183318</v>
      </c>
      <c r="P1287" s="43">
        <f>LN(Data[[#This Row],[MA'[n^1.5']]])</f>
        <v>20.3941874865661</v>
      </c>
      <c r="Q1287" s="43">
        <f t="shared" si="159"/>
        <v>20.307760640506732</v>
      </c>
      <c r="R1287" s="30">
        <f>$O$1+$O$2*Data[[#This Row],[MA'[ln(n^2)']]]</f>
        <v>27.182266594409196</v>
      </c>
      <c r="S1287" s="30">
        <f>$Q$1+$Q$2*Data[[#This Row],[MA'[ln(n*ln(n))']]]</f>
        <v>23.154359267734986</v>
      </c>
      <c r="T1287" s="31">
        <f>$O$3*Data[[#This Row],[Metcalfe
(n^2)]]</f>
        <v>401994577173.28003</v>
      </c>
      <c r="U1287" s="31">
        <f t="shared" si="160"/>
        <v>336381502394.49609</v>
      </c>
      <c r="V1287" s="30">
        <f>LN(Data[[#This Row],[MA'[NVA']
30d]]/Data[[#This Row],[MA'[NVMetcalfe calc']]])</f>
        <v>-2.3339267906156178</v>
      </c>
      <c r="W1287" s="30">
        <f>$Q$3+Data[[#This Row],[NVM
(scaled)]]/((Data[[#This Row],[Upper Bound]]-Data[[#This Row],[Lower Bound]])/2)</f>
        <v>-0.56887809789442711</v>
      </c>
      <c r="X1287" s="30">
        <f>(Data[[#This Row],[Upper Bound]]+Data[[#This Row],[Lower Bound]])/2</f>
        <v>25.168312931072091</v>
      </c>
      <c r="Y1287" s="32">
        <f>LN(Data[[#This Row],[NVActual]]/Data[[#This Row],[MA'[n^2']
30d]])</f>
        <v>-2.7424491778914053</v>
      </c>
      <c r="Z1287" s="32">
        <f>LN(Data[[#This Row],[NVActual]]/Data[[#This Row],[MA'[n*ln(n)']
30d]])</f>
        <v>8.2485858009043369</v>
      </c>
      <c r="AA1287" s="32">
        <f>LN(Data[[#This Row],[NVActual]]/Data[[#This Row],[MA'[n^1.5']]])</f>
        <v>4.0588015795458317</v>
      </c>
      <c r="AB1287" s="32">
        <f>LN(Data[[#This Row],[NVActual]]/Data[[#This Row],[Metcalfe
(n^2)]])</f>
        <v>-2.9206418371504728</v>
      </c>
      <c r="AC1287" s="34">
        <f>1+Data[[#This Row],[MA'[NVMetcalfe calc']]]/((Data[[#This Row],[NVM_norm
(scaled)]]-Data[[#This Row],[NV_fund.]])/2)</f>
        <v>-26139721464.01207</v>
      </c>
    </row>
    <row r="1288" spans="1:29" x14ac:dyDescent="0.2">
      <c r="A1288" s="23">
        <v>42888</v>
      </c>
      <c r="B1288" s="24">
        <v>40218950595.856003</v>
      </c>
      <c r="C1288" s="24">
        <f t="shared" si="153"/>
        <v>32061851077.391682</v>
      </c>
      <c r="D1288" s="25">
        <f>LN(Data[[#This Row],[NVActual]])</f>
        <v>24.417604129350725</v>
      </c>
      <c r="E1288" s="26">
        <v>723130</v>
      </c>
      <c r="F1288" s="40">
        <f>Data[[#This Row],[DAA 
(n)]]^2</f>
        <v>522916996900</v>
      </c>
      <c r="G1288" s="41">
        <f t="shared" si="154"/>
        <v>645293671942.30005</v>
      </c>
      <c r="H1288" s="28">
        <f>LN(Data[[#This Row],[Metcalfe
(n^2)]])</f>
        <v>26.982688582680108</v>
      </c>
      <c r="I1288" s="42">
        <f t="shared" si="155"/>
        <v>27.180138375915508</v>
      </c>
      <c r="J1288" s="40">
        <f>Data[[#This Row],[DAA 
(n)]]*LN(Data[[#This Row],[DAA 
(n)]])</f>
        <v>9755995.7973967325</v>
      </c>
      <c r="K1288" s="40">
        <f t="shared" si="156"/>
        <v>10887906.70886296</v>
      </c>
      <c r="L1288" s="29">
        <f>LN(Data[[#This Row],[MA'[n*ln(n)']
30d]])</f>
        <v>16.203163255023881</v>
      </c>
      <c r="M1288" s="43">
        <f t="shared" si="157"/>
        <v>16.137405085895576</v>
      </c>
      <c r="N1288" s="40">
        <f>Data[[#This Row],[DAA 
(n)]]^1.5</f>
        <v>614928425.0775013</v>
      </c>
      <c r="O1288" s="40">
        <f t="shared" si="158"/>
        <v>718301692.64019513</v>
      </c>
      <c r="P1288" s="43">
        <f>LN(Data[[#This Row],[MA'[n^1.5']]])</f>
        <v>20.392400223495262</v>
      </c>
      <c r="Q1288" s="43">
        <f t="shared" si="159"/>
        <v>20.301306905115027</v>
      </c>
      <c r="R1288" s="30">
        <f>$O$1+$O$2*Data[[#This Row],[MA'[ln(n^2)']]]</f>
        <v>27.180138375915508</v>
      </c>
      <c r="S1288" s="30">
        <f>$Q$1+$Q$2*Data[[#This Row],[MA'[ln(n*ln(n))']]]</f>
        <v>23.146718391727699</v>
      </c>
      <c r="T1288" s="31">
        <f>$O$3*Data[[#This Row],[Metcalfe
(n^2)]]</f>
        <v>271916838388</v>
      </c>
      <c r="U1288" s="31">
        <f t="shared" si="160"/>
        <v>335552709409.99609</v>
      </c>
      <c r="V1288" s="30">
        <f>LN(Data[[#This Row],[MA'[NVA']
30d]]/Data[[#This Row],[MA'[NVMetcalfe calc']]])</f>
        <v>-2.3481121676814376</v>
      </c>
      <c r="W1288" s="30">
        <f>$Q$3+Data[[#This Row],[NVM
(scaled)]]/((Data[[#This Row],[Upper Bound]]-Data[[#This Row],[Lower Bound]])/2)</f>
        <v>-0.57432812694275681</v>
      </c>
      <c r="X1288" s="30">
        <f>(Data[[#This Row],[Upper Bound]]+Data[[#This Row],[Lower Bound]])/2</f>
        <v>25.163428383821604</v>
      </c>
      <c r="Y1288" s="29">
        <f>LN(Data[[#This Row],[NVActual]]/Data[[#This Row],[MA'[n^2']
30d]])</f>
        <v>-2.7753672261083349</v>
      </c>
      <c r="Z1288" s="29">
        <f>LN(Data[[#This Row],[NVActual]]/Data[[#This Row],[MA'[n*ln(n)']
30d]])</f>
        <v>8.2144408743268436</v>
      </c>
      <c r="AA1288" s="29">
        <f>LN(Data[[#This Row],[NVActual]]/Data[[#This Row],[MA'[n^1.5']]])</f>
        <v>4.0252039058554638</v>
      </c>
      <c r="AB1288" s="29">
        <f>LN(Data[[#This Row],[NVActual]]/Data[[#This Row],[Metcalfe
(n^2)]])</f>
        <v>-2.565084453329384</v>
      </c>
      <c r="AC1288" s="26">
        <f>1+Data[[#This Row],[MA'[NVMetcalfe calc']]]/((Data[[#This Row],[NVM_norm
(scaled)]]-Data[[#This Row],[NV_fund.]])/2)</f>
        <v>-26074744258.054367</v>
      </c>
    </row>
    <row r="1289" spans="1:29" x14ac:dyDescent="0.2">
      <c r="A1289" s="23">
        <v>42887</v>
      </c>
      <c r="B1289" s="24">
        <v>39164677366.841599</v>
      </c>
      <c r="C1289" s="24">
        <f t="shared" si="153"/>
        <v>31553191548.958496</v>
      </c>
      <c r="D1289" s="25">
        <f>LN(Data[[#This Row],[NVActual]])</f>
        <v>24.391041089938795</v>
      </c>
      <c r="E1289" s="26">
        <v>837922</v>
      </c>
      <c r="F1289" s="40">
        <f>Data[[#This Row],[DAA 
(n)]]^2</f>
        <v>702113278084</v>
      </c>
      <c r="G1289" s="41">
        <f t="shared" si="154"/>
        <v>643800013752.59998</v>
      </c>
      <c r="H1289" s="28">
        <f>LN(Data[[#This Row],[Metcalfe
(n^2)]])</f>
        <v>27.277360592746348</v>
      </c>
      <c r="I1289" s="42">
        <f t="shared" si="155"/>
        <v>27.177152120465632</v>
      </c>
      <c r="J1289" s="40">
        <f>Data[[#This Row],[DAA 
(n)]]*LN(Data[[#This Row],[DAA 
(n)]])</f>
        <v>11428150.271297602</v>
      </c>
      <c r="K1289" s="40">
        <f t="shared" si="156"/>
        <v>10872628.770780943</v>
      </c>
      <c r="L1289" s="29">
        <f>LN(Data[[#This Row],[MA'[n*ln(n)']
30d]])</f>
        <v>16.201759067097839</v>
      </c>
      <c r="M1289" s="43">
        <f t="shared" si="157"/>
        <v>16.132443651416274</v>
      </c>
      <c r="N1289" s="40">
        <f>Data[[#This Row],[DAA 
(n)]]^1.5</f>
        <v>767017706.57443225</v>
      </c>
      <c r="O1289" s="40">
        <f t="shared" si="158"/>
        <v>716969692.73684144</v>
      </c>
      <c r="P1289" s="43">
        <f>LN(Data[[#This Row],[MA'[n^1.5']]])</f>
        <v>20.390544128126358</v>
      </c>
      <c r="Q1289" s="43">
        <f t="shared" si="159"/>
        <v>20.294381875335727</v>
      </c>
      <c r="R1289" s="30">
        <f>$O$1+$O$2*Data[[#This Row],[MA'[ln(n^2)']]]</f>
        <v>27.177152120465632</v>
      </c>
      <c r="S1289" s="30">
        <f>$Q$1+$Q$2*Data[[#This Row],[MA'[ln(n*ln(n))']]]</f>
        <v>23.138532024836849</v>
      </c>
      <c r="T1289" s="31">
        <f>$O$3*Data[[#This Row],[Metcalfe
(n^2)]]</f>
        <v>365098904603.67999</v>
      </c>
      <c r="U1289" s="31">
        <f t="shared" si="160"/>
        <v>334776007151.35199</v>
      </c>
      <c r="V1289" s="30">
        <f>LN(Data[[#This Row],[MA'[NVA']
30d]]/Data[[#This Row],[MA'[NVMetcalfe calc']]])</f>
        <v>-2.3617869305030008</v>
      </c>
      <c r="W1289" s="30">
        <f>$Q$3+Data[[#This Row],[NVM
(scaled)]]/((Data[[#This Row],[Upper Bound]]-Data[[#This Row],[Lower Bound]])/2)</f>
        <v>-0.57960094021187614</v>
      </c>
      <c r="X1289" s="30">
        <f>(Data[[#This Row],[Upper Bound]]+Data[[#This Row],[Lower Bound]])/2</f>
        <v>25.157842072651242</v>
      </c>
      <c r="Y1289" s="32">
        <f>LN(Data[[#This Row],[NVActual]]/Data[[#This Row],[MA'[n^2']
30d]])</f>
        <v>-2.7996128872339261</v>
      </c>
      <c r="Z1289" s="32">
        <f>LN(Data[[#This Row],[NVActual]]/Data[[#This Row],[MA'[n*ln(n)']
30d]])</f>
        <v>8.189282022840958</v>
      </c>
      <c r="AA1289" s="32">
        <f>LN(Data[[#This Row],[NVActual]]/Data[[#This Row],[MA'[n^1.5']]])</f>
        <v>4.0004969618124377</v>
      </c>
      <c r="AB1289" s="32">
        <f>LN(Data[[#This Row],[NVActual]]/Data[[#This Row],[Metcalfe
(n^2)]])</f>
        <v>-2.8863195028075519</v>
      </c>
      <c r="AC1289" s="34">
        <f>1+Data[[#This Row],[MA'[NVMetcalfe calc']]]/((Data[[#This Row],[NVM_norm
(scaled)]]-Data[[#This Row],[NV_fund.]])/2)</f>
        <v>-26014706042.956028</v>
      </c>
    </row>
    <row r="1290" spans="1:29" x14ac:dyDescent="0.2">
      <c r="A1290" s="23">
        <v>42886</v>
      </c>
      <c r="B1290" s="24">
        <v>37512545585.106499</v>
      </c>
      <c r="C1290" s="24">
        <f t="shared" si="153"/>
        <v>31049616589.917763</v>
      </c>
      <c r="D1290" s="25">
        <f>LN(Data[[#This Row],[NVActual]])</f>
        <v>24.347941262909931</v>
      </c>
      <c r="E1290" s="26">
        <v>818815</v>
      </c>
      <c r="F1290" s="40">
        <f>Data[[#This Row],[DAA 
(n)]]^2</f>
        <v>670458004225</v>
      </c>
      <c r="G1290" s="41">
        <f t="shared" si="154"/>
        <v>640808063348.5</v>
      </c>
      <c r="H1290" s="28">
        <f>LN(Data[[#This Row],[Metcalfe
(n^2)]])</f>
        <v>27.231226904186823</v>
      </c>
      <c r="I1290" s="42">
        <f t="shared" si="155"/>
        <v>27.172592688522432</v>
      </c>
      <c r="J1290" s="40">
        <f>Data[[#This Row],[DAA 
(n)]]*LN(Data[[#This Row],[DAA 
(n)]])</f>
        <v>11148668.528775867</v>
      </c>
      <c r="K1290" s="40">
        <f t="shared" si="156"/>
        <v>10845662.817685423</v>
      </c>
      <c r="L1290" s="29">
        <f>LN(Data[[#This Row],[MA'[n*ln(n)']
30d]])</f>
        <v>16.199275817727798</v>
      </c>
      <c r="M1290" s="43">
        <f t="shared" si="157"/>
        <v>16.12760622359604</v>
      </c>
      <c r="N1290" s="40">
        <f>Data[[#This Row],[DAA 
(n)]]^1.5</f>
        <v>740932568.27426124</v>
      </c>
      <c r="O1290" s="40">
        <f t="shared" si="158"/>
        <v>714476870.65480018</v>
      </c>
      <c r="P1290" s="43">
        <f>LN(Data[[#This Row],[MA'[n^1.5']]])</f>
        <v>20.387061183438362</v>
      </c>
      <c r="Q1290" s="43">
        <f t="shared" si="159"/>
        <v>20.287627316187884</v>
      </c>
      <c r="R1290" s="30">
        <f>$O$1+$O$2*Data[[#This Row],[MA'[ln(n^2)']]]</f>
        <v>27.172592688522432</v>
      </c>
      <c r="S1290" s="30">
        <f>$Q$1+$Q$2*Data[[#This Row],[MA'[ln(n*ln(n))']]]</f>
        <v>23.130550268933462</v>
      </c>
      <c r="T1290" s="31">
        <f>$O$3*Data[[#This Row],[Metcalfe
(n^2)]]</f>
        <v>348638162197</v>
      </c>
      <c r="U1290" s="31">
        <f t="shared" si="160"/>
        <v>333220192941.21997</v>
      </c>
      <c r="V1290" s="30">
        <f>LN(Data[[#This Row],[MA'[NVA']
30d]]/Data[[#This Row],[MA'[NVMetcalfe calc']]])</f>
        <v>-2.37321705136883</v>
      </c>
      <c r="W1290" s="30">
        <f>$Q$3+Data[[#This Row],[NVM
(scaled)]]/((Data[[#This Row],[Upper Bound]]-Data[[#This Row],[Lower Bound]])/2)</f>
        <v>-0.58426627680476406</v>
      </c>
      <c r="X1290" s="30">
        <f>(Data[[#This Row],[Upper Bound]]+Data[[#This Row],[Lower Bound]])/2</f>
        <v>25.151571478727945</v>
      </c>
      <c r="Y1290" s="29">
        <f>LN(Data[[#This Row],[NVActual]]/Data[[#This Row],[MA'[n^2']
30d]])</f>
        <v>-2.838054552964425</v>
      </c>
      <c r="Z1290" s="29">
        <f>LN(Data[[#This Row],[NVActual]]/Data[[#This Row],[MA'[n*ln(n)']
30d]])</f>
        <v>8.1486654451821341</v>
      </c>
      <c r="AA1290" s="29">
        <f>LN(Data[[#This Row],[NVActual]]/Data[[#This Row],[MA'[n^1.5']]])</f>
        <v>3.9608800794715684</v>
      </c>
      <c r="AB1290" s="29">
        <f>LN(Data[[#This Row],[NVActual]]/Data[[#This Row],[Metcalfe
(n^2)]])</f>
        <v>-2.8832856412768897</v>
      </c>
      <c r="AC1290" s="26">
        <f>1+Data[[#This Row],[MA'[NVMetcalfe calc']]]/((Data[[#This Row],[NVM_norm
(scaled)]]-Data[[#This Row],[NV_fund.]])/2)</f>
        <v>-25895422258.536434</v>
      </c>
    </row>
    <row r="1291" spans="1:29" x14ac:dyDescent="0.2">
      <c r="A1291" s="23">
        <v>42885</v>
      </c>
      <c r="B1291" s="24">
        <v>35176766117.2005</v>
      </c>
      <c r="C1291" s="24">
        <f t="shared" si="153"/>
        <v>30586807271.54982</v>
      </c>
      <c r="D1291" s="25">
        <f>LN(Data[[#This Row],[NVActual]])</f>
        <v>24.283651648130633</v>
      </c>
      <c r="E1291" s="26">
        <v>851137</v>
      </c>
      <c r="F1291" s="40">
        <f>Data[[#This Row],[DAA 
(n)]]^2</f>
        <v>724434192769</v>
      </c>
      <c r="G1291" s="41">
        <f t="shared" si="154"/>
        <v>635446285406.19995</v>
      </c>
      <c r="H1291" s="28">
        <f>LN(Data[[#This Row],[Metcalfe
(n^2)]])</f>
        <v>27.308656763345027</v>
      </c>
      <c r="I1291" s="42">
        <f t="shared" si="155"/>
        <v>27.163448494958779</v>
      </c>
      <c r="J1291" s="40">
        <f>Data[[#This Row],[DAA 
(n)]]*LN(Data[[#This Row],[DAA 
(n)]])</f>
        <v>11621704.095791599</v>
      </c>
      <c r="K1291" s="40">
        <f t="shared" si="156"/>
        <v>10794767.452704705</v>
      </c>
      <c r="L1291" s="29">
        <f>LN(Data[[#This Row],[MA'[n*ln(n)']
30d]])</f>
        <v>16.194572079568829</v>
      </c>
      <c r="M1291" s="43">
        <f t="shared" si="157"/>
        <v>16.122621626913478</v>
      </c>
      <c r="N1291" s="40">
        <f>Data[[#This Row],[DAA 
(n)]]^1.5</f>
        <v>785234197.88673806</v>
      </c>
      <c r="O1291" s="40">
        <f t="shared" si="158"/>
        <v>709884105.16965139</v>
      </c>
      <c r="P1291" s="43">
        <f>LN(Data[[#This Row],[MA'[n^1.5']]])</f>
        <v>20.380612282520396</v>
      </c>
      <c r="Q1291" s="43">
        <f t="shared" si="159"/>
        <v>20.280664850542358</v>
      </c>
      <c r="R1291" s="30">
        <f>$O$1+$O$2*Data[[#This Row],[MA'[ln(n^2)']]]</f>
        <v>27.163448494958779</v>
      </c>
      <c r="S1291" s="30">
        <f>$Q$1+$Q$2*Data[[#This Row],[MA'[ln(n*ln(n))']]]</f>
        <v>23.122325684407237</v>
      </c>
      <c r="T1291" s="31">
        <f>$O$3*Data[[#This Row],[Metcalfe
(n^2)]]</f>
        <v>376705780239.88</v>
      </c>
      <c r="U1291" s="31">
        <f t="shared" si="160"/>
        <v>330432068411.224</v>
      </c>
      <c r="V1291" s="30">
        <f>LN(Data[[#This Row],[MA'[NVA']
30d]]/Data[[#This Row],[MA'[NVMetcalfe calc']]])</f>
        <v>-2.3798323152165906</v>
      </c>
      <c r="W1291" s="30">
        <f>$Q$3+Data[[#This Row],[NVM
(scaled)]]/((Data[[#This Row],[Upper Bound]]-Data[[#This Row],[Lower Bound]])/2)</f>
        <v>-0.58780746925223271</v>
      </c>
      <c r="X1291" s="30">
        <f>(Data[[#This Row],[Upper Bound]]+Data[[#This Row],[Lower Bound]])/2</f>
        <v>25.142887089683008</v>
      </c>
      <c r="Y1291" s="32">
        <f>LN(Data[[#This Row],[NVActual]]/Data[[#This Row],[MA'[n^2']
30d]])</f>
        <v>-2.8939417525153148</v>
      </c>
      <c r="Z1291" s="32">
        <f>LN(Data[[#This Row],[NVActual]]/Data[[#This Row],[MA'[n*ln(n)']
30d]])</f>
        <v>8.0890795685618038</v>
      </c>
      <c r="AA1291" s="32">
        <f>LN(Data[[#This Row],[NVActual]]/Data[[#This Row],[MA'[n^1.5']]])</f>
        <v>3.9030393656102373</v>
      </c>
      <c r="AB1291" s="32">
        <f>LN(Data[[#This Row],[NVActual]]/Data[[#This Row],[Metcalfe
(n^2)]])</f>
        <v>-3.0250051152143929</v>
      </c>
      <c r="AC1291" s="34">
        <f>1+Data[[#This Row],[MA'[NVMetcalfe calc']]]/((Data[[#This Row],[NVM_norm
(scaled)]]-Data[[#This Row],[NV_fund.]])/2)</f>
        <v>-25683882542.814049</v>
      </c>
    </row>
    <row r="1292" spans="1:29" x14ac:dyDescent="0.2">
      <c r="A1292" s="23">
        <v>42884</v>
      </c>
      <c r="B1292" s="24">
        <v>36998380985.245697</v>
      </c>
      <c r="C1292" s="24">
        <f t="shared" ref="C1292:C1355" si="161">AVERAGE(B1292:B1321)</f>
        <v>30175684727.111858</v>
      </c>
      <c r="D1292" s="25">
        <f>LN(Data[[#This Row],[NVActual]])</f>
        <v>24.334139991477741</v>
      </c>
      <c r="E1292" s="26">
        <v>771791</v>
      </c>
      <c r="F1292" s="40">
        <f>Data[[#This Row],[DAA 
(n)]]^2</f>
        <v>595661347681</v>
      </c>
      <c r="G1292" s="41">
        <f t="shared" ref="G1292:G1355" si="162">AVERAGE(F1292:F1321)</f>
        <v>628880119982.19995</v>
      </c>
      <c r="H1292" s="28">
        <f>LN(Data[[#This Row],[Metcalfe
(n^2)]])</f>
        <v>27.112938133931159</v>
      </c>
      <c r="I1292" s="42">
        <f t="shared" ref="I1292:I1355" si="163">AVERAGE(H1292:H1321)</f>
        <v>27.152870551224346</v>
      </c>
      <c r="J1292" s="40">
        <f>Data[[#This Row],[DAA 
(n)]]*LN(Data[[#This Row],[DAA 
(n)]])</f>
        <v>10462760.817662431</v>
      </c>
      <c r="K1292" s="40">
        <f t="shared" ref="K1292:K1355" si="164">AVERAGE(J1292:J1321)</f>
        <v>10734087.88225323</v>
      </c>
      <c r="L1292" s="29">
        <f>LN(Data[[#This Row],[MA'[n*ln(n)']
30d]])</f>
        <v>16.188935018964436</v>
      </c>
      <c r="M1292" s="43">
        <f t="shared" ref="M1292:M1355" si="165">AVERAGE(L1292:L1321)</f>
        <v>16.117670887096331</v>
      </c>
      <c r="N1292" s="40">
        <f>Data[[#This Row],[DAA 
(n)]]^1.5</f>
        <v>678031022.29032958</v>
      </c>
      <c r="O1292" s="40">
        <f t="shared" ref="O1292:O1355" si="166">AVERAGE(N1292:N1321)</f>
        <v>704340345.13479555</v>
      </c>
      <c r="P1292" s="43">
        <f>LN(Data[[#This Row],[MA'[n^1.5']]])</f>
        <v>20.372772242094275</v>
      </c>
      <c r="Q1292" s="43">
        <f t="shared" ref="Q1292:Q1355" si="167">AVERAGE(P1292:P1321)</f>
        <v>20.273747701961248</v>
      </c>
      <c r="R1292" s="30">
        <f>$O$1+$O$2*Data[[#This Row],[MA'[ln(n^2)']]]</f>
        <v>27.152870551224346</v>
      </c>
      <c r="S1292" s="30">
        <f>$Q$1+$Q$2*Data[[#This Row],[MA'[ln(n*ln(n))']]]</f>
        <v>23.114156963708943</v>
      </c>
      <c r="T1292" s="31">
        <f>$O$3*Data[[#This Row],[Metcalfe
(n^2)]]</f>
        <v>309743900794.12</v>
      </c>
      <c r="U1292" s="31">
        <f t="shared" si="160"/>
        <v>327017662390.74408</v>
      </c>
      <c r="V1292" s="30">
        <f>LN(Data[[#This Row],[MA'[NVA']
30d]]/Data[[#This Row],[MA'[NVMetcalfe calc']]])</f>
        <v>-2.382977724271961</v>
      </c>
      <c r="W1292" s="30">
        <f>$Q$3+Data[[#This Row],[NVM
(scaled)]]/((Data[[#This Row],[Upper Bound]]-Data[[#This Row],[Lower Bound]])/2)</f>
        <v>-0.59006769860496966</v>
      </c>
      <c r="X1292" s="30">
        <f>(Data[[#This Row],[Upper Bound]]+Data[[#This Row],[Lower Bound]])/2</f>
        <v>25.133513757466645</v>
      </c>
      <c r="Y1292" s="29">
        <f>LN(Data[[#This Row],[NVActual]]/Data[[#This Row],[MA'[n^2']
30d]])</f>
        <v>-2.8330664957412659</v>
      </c>
      <c r="Z1292" s="29">
        <f>LN(Data[[#This Row],[NVActual]]/Data[[#This Row],[MA'[n*ln(n)']
30d]])</f>
        <v>8.1452049725133051</v>
      </c>
      <c r="AA1292" s="29">
        <f>LN(Data[[#This Row],[NVActual]]/Data[[#This Row],[MA'[n^1.5']]])</f>
        <v>3.961367749383466</v>
      </c>
      <c r="AB1292" s="29">
        <f>LN(Data[[#This Row],[NVActual]]/Data[[#This Row],[Metcalfe
(n^2)]])</f>
        <v>-2.7787981424534158</v>
      </c>
      <c r="AC1292" s="26">
        <f>1+Data[[#This Row],[MA'[NVMetcalfe calc']]]/((Data[[#This Row],[NVM_norm
(scaled)]]-Data[[#This Row],[NV_fund.]])/2)</f>
        <v>-25425515722.710171</v>
      </c>
    </row>
    <row r="1293" spans="1:29" x14ac:dyDescent="0.2">
      <c r="A1293" s="23">
        <v>42883</v>
      </c>
      <c r="B1293" s="24">
        <v>35653408083.793098</v>
      </c>
      <c r="C1293" s="24">
        <f t="shared" si="161"/>
        <v>29689555066.251415</v>
      </c>
      <c r="D1293" s="25">
        <f>LN(Data[[#This Row],[NVActual]])</f>
        <v>24.297110577660845</v>
      </c>
      <c r="E1293" s="26">
        <v>848084</v>
      </c>
      <c r="F1293" s="40">
        <f>Data[[#This Row],[DAA 
(n)]]^2</f>
        <v>719246471056</v>
      </c>
      <c r="G1293" s="41">
        <f t="shared" si="162"/>
        <v>631823312335.80005</v>
      </c>
      <c r="H1293" s="28">
        <f>LN(Data[[#This Row],[Metcalfe
(n^2)]])</f>
        <v>27.301469932944066</v>
      </c>
      <c r="I1293" s="42">
        <f t="shared" si="163"/>
        <v>27.157477982094765</v>
      </c>
      <c r="J1293" s="40">
        <f>Data[[#This Row],[DAA 
(n)]]*LN(Data[[#This Row],[DAA 
(n)]])</f>
        <v>11576969.913305467</v>
      </c>
      <c r="K1293" s="40">
        <f t="shared" si="164"/>
        <v>10760948.746104384</v>
      </c>
      <c r="L1293" s="29">
        <f>LN(Data[[#This Row],[MA'[n*ln(n)']
30d]])</f>
        <v>16.191434282240639</v>
      </c>
      <c r="M1293" s="43">
        <f t="shared" si="165"/>
        <v>16.112749686837891</v>
      </c>
      <c r="N1293" s="40">
        <f>Data[[#This Row],[DAA 
(n)]]^1.5</f>
        <v>781013075.53654957</v>
      </c>
      <c r="O1293" s="40">
        <f t="shared" si="166"/>
        <v>706809084.00641072</v>
      </c>
      <c r="P1293" s="43">
        <f>LN(Data[[#This Row],[MA'[n^1.5']]])</f>
        <v>20.376271150628316</v>
      </c>
      <c r="Q1293" s="43">
        <f t="shared" si="167"/>
        <v>20.266872692385451</v>
      </c>
      <c r="R1293" s="30">
        <f>$O$1+$O$2*Data[[#This Row],[MA'[ln(n^2)']]]</f>
        <v>27.157477982094765</v>
      </c>
      <c r="S1293" s="30">
        <f>$Q$1+$Q$2*Data[[#This Row],[MA'[ln(n*ln(n))']]]</f>
        <v>23.106036983282518</v>
      </c>
      <c r="T1293" s="31">
        <f>$O$3*Data[[#This Row],[Metcalfe
(n^2)]]</f>
        <v>374008164949.12</v>
      </c>
      <c r="U1293" s="31">
        <f t="shared" si="160"/>
        <v>328548122414.61603</v>
      </c>
      <c r="V1293" s="30">
        <f>LN(Data[[#This Row],[MA'[NVA']
30d]]/Data[[#This Row],[MA'[NVMetcalfe calc']]])</f>
        <v>-2.4038880158812495</v>
      </c>
      <c r="W1293" s="30">
        <f>$Q$3+Data[[#This Row],[NVM
(scaled)]]/((Data[[#This Row],[Upper Bound]]-Data[[#This Row],[Lower Bound]])/2)</f>
        <v>-0.59668296864547343</v>
      </c>
      <c r="X1293" s="30">
        <f>(Data[[#This Row],[Upper Bound]]+Data[[#This Row],[Lower Bound]])/2</f>
        <v>25.131757482688641</v>
      </c>
      <c r="Y1293" s="32">
        <f>LN(Data[[#This Row],[NVActual]]/Data[[#This Row],[MA'[n^2']
30d]])</f>
        <v>-2.8747650452567748</v>
      </c>
      <c r="Z1293" s="32">
        <f>LN(Data[[#This Row],[NVActual]]/Data[[#This Row],[MA'[n*ln(n)']
30d]])</f>
        <v>8.1056762954202082</v>
      </c>
      <c r="AA1293" s="32">
        <f>LN(Data[[#This Row],[NVActual]]/Data[[#This Row],[MA'[n^1.5']]])</f>
        <v>3.9208394270325311</v>
      </c>
      <c r="AB1293" s="32">
        <f>LN(Data[[#This Row],[NVActual]]/Data[[#This Row],[Metcalfe
(n^2)]])</f>
        <v>-3.0043593552832175</v>
      </c>
      <c r="AC1293" s="34">
        <f>1+Data[[#This Row],[MA'[NVMetcalfe calc']]]/((Data[[#This Row],[NVM_norm
(scaled)]]-Data[[#This Row],[NV_fund.]])/2)</f>
        <v>-25539684227.903938</v>
      </c>
    </row>
    <row r="1294" spans="1:29" x14ac:dyDescent="0.2">
      <c r="A1294" s="23">
        <v>42882</v>
      </c>
      <c r="B1294" s="24">
        <v>32957367958.450001</v>
      </c>
      <c r="C1294" s="24">
        <f t="shared" si="161"/>
        <v>29246843104.40654</v>
      </c>
      <c r="D1294" s="25">
        <f>LN(Data[[#This Row],[NVActual]])</f>
        <v>24.218480683169499</v>
      </c>
      <c r="E1294" s="26">
        <v>892105</v>
      </c>
      <c r="F1294" s="40">
        <f>Data[[#This Row],[DAA 
(n)]]^2</f>
        <v>795851331025</v>
      </c>
      <c r="G1294" s="41">
        <f t="shared" si="162"/>
        <v>625424842307.30005</v>
      </c>
      <c r="H1294" s="28">
        <f>LN(Data[[#This Row],[Metcalfe
(n^2)]])</f>
        <v>27.402678235277996</v>
      </c>
      <c r="I1294" s="42">
        <f t="shared" si="163"/>
        <v>27.147129684790567</v>
      </c>
      <c r="J1294" s="40">
        <f>Data[[#This Row],[DAA 
(n)]]*LN(Data[[#This Row],[DAA 
(n)]])</f>
        <v>12223033.133541338</v>
      </c>
      <c r="K1294" s="40">
        <f t="shared" si="164"/>
        <v>10701708.130963586</v>
      </c>
      <c r="L1294" s="29">
        <f>LN(Data[[#This Row],[MA'[n*ln(n)']
30d]])</f>
        <v>16.18591392509909</v>
      </c>
      <c r="M1294" s="43">
        <f t="shared" si="165"/>
        <v>16.107504168733087</v>
      </c>
      <c r="N1294" s="40">
        <f>Data[[#This Row],[DAA 
(n)]]^1.5</f>
        <v>842604860.93070865</v>
      </c>
      <c r="O1294" s="40">
        <f t="shared" si="166"/>
        <v>701401426.30245805</v>
      </c>
      <c r="P1294" s="43">
        <f>LN(Data[[#This Row],[MA'[n^1.5']]])</f>
        <v>20.368590929176207</v>
      </c>
      <c r="Q1294" s="43">
        <f t="shared" si="167"/>
        <v>20.259530682678093</v>
      </c>
      <c r="R1294" s="30">
        <f>$O$1+$O$2*Data[[#This Row],[MA'[ln(n^2)']]]</f>
        <v>27.147129684790567</v>
      </c>
      <c r="S1294" s="30">
        <f>$Q$1+$Q$2*Data[[#This Row],[MA'[ln(n*ln(n))']]]</f>
        <v>23.097381878409593</v>
      </c>
      <c r="T1294" s="31">
        <f>$O$3*Data[[#This Row],[Metcalfe
(n^2)]]</f>
        <v>413842692133</v>
      </c>
      <c r="U1294" s="31">
        <f t="shared" si="160"/>
        <v>325220917999.79596</v>
      </c>
      <c r="V1294" s="30">
        <f>LN(Data[[#This Row],[MA'[NVA']
30d]]/Data[[#This Row],[MA'[NVMetcalfe calc']]])</f>
        <v>-2.4087330592988594</v>
      </c>
      <c r="W1294" s="30">
        <f>$Q$3+Data[[#This Row],[NVM
(scaled)]]/((Data[[#This Row],[Upper Bound]]-Data[[#This Row],[Lower Bound]])/2)</f>
        <v>-0.59957188173720122</v>
      </c>
      <c r="X1294" s="30">
        <f>(Data[[#This Row],[Upper Bound]]+Data[[#This Row],[Lower Bound]])/2</f>
        <v>25.122255781600082</v>
      </c>
      <c r="Y1294" s="29">
        <f>LN(Data[[#This Row],[NVActual]]/Data[[#This Row],[MA'[n^2']
30d]])</f>
        <v>-2.9432163202811705</v>
      </c>
      <c r="Z1294" s="29">
        <f>LN(Data[[#This Row],[NVActual]]/Data[[#This Row],[MA'[n*ln(n)']
30d]])</f>
        <v>8.0325667580704092</v>
      </c>
      <c r="AA1294" s="29">
        <f>LN(Data[[#This Row],[NVActual]]/Data[[#This Row],[MA'[n^1.5']]])</f>
        <v>3.8498897539932919</v>
      </c>
      <c r="AB1294" s="29">
        <f>LN(Data[[#This Row],[NVActual]]/Data[[#This Row],[Metcalfe
(n^2)]])</f>
        <v>-3.1841975521084969</v>
      </c>
      <c r="AC1294" s="26">
        <f>1+Data[[#This Row],[MA'[NVMetcalfe calc']]]/((Data[[#This Row],[NVM_norm
(scaled)]]-Data[[#This Row],[NV_fund.]])/2)</f>
        <v>-25287543501.46666</v>
      </c>
    </row>
    <row r="1295" spans="1:29" x14ac:dyDescent="0.2">
      <c r="A1295" s="23">
        <v>42881</v>
      </c>
      <c r="B1295" s="24">
        <v>36703794757.677696</v>
      </c>
      <c r="C1295" s="24">
        <f t="shared" si="161"/>
        <v>28891836739.527756</v>
      </c>
      <c r="D1295" s="25">
        <f>LN(Data[[#This Row],[NVActual]])</f>
        <v>24.326145986053351</v>
      </c>
      <c r="E1295" s="26">
        <v>814316</v>
      </c>
      <c r="F1295" s="40">
        <f>Data[[#This Row],[DAA 
(n)]]^2</f>
        <v>663110547856</v>
      </c>
      <c r="G1295" s="41">
        <f t="shared" si="162"/>
        <v>616107078400.09998</v>
      </c>
      <c r="H1295" s="28">
        <f>LN(Data[[#This Row],[Metcalfe
(n^2)]])</f>
        <v>27.220207552080559</v>
      </c>
      <c r="I1295" s="42">
        <f t="shared" si="163"/>
        <v>27.132706726719196</v>
      </c>
      <c r="J1295" s="40">
        <f>Data[[#This Row],[DAA 
(n)]]*LN(Data[[#This Row],[DAA 
(n)]])</f>
        <v>11082925.266490016</v>
      </c>
      <c r="K1295" s="40">
        <f t="shared" si="164"/>
        <v>10617263.140849911</v>
      </c>
      <c r="L1295" s="29">
        <f>LN(Data[[#This Row],[MA'[n*ln(n)']
30d]])</f>
        <v>16.17799183254775</v>
      </c>
      <c r="M1295" s="43">
        <f t="shared" si="165"/>
        <v>16.102357757786002</v>
      </c>
      <c r="N1295" s="40">
        <f>Data[[#This Row],[DAA 
(n)]]^1.5</f>
        <v>734834354.72758663</v>
      </c>
      <c r="O1295" s="40">
        <f t="shared" si="166"/>
        <v>693617912.74725664</v>
      </c>
      <c r="P1295" s="43">
        <f>LN(Data[[#This Row],[MA'[n^1.5']]])</f>
        <v>20.357431808857299</v>
      </c>
      <c r="Q1295" s="43">
        <f t="shared" si="167"/>
        <v>20.25232500154657</v>
      </c>
      <c r="R1295" s="30">
        <f>$O$1+$O$2*Data[[#This Row],[MA'[ln(n^2)']]]</f>
        <v>27.132706726719196</v>
      </c>
      <c r="S1295" s="30">
        <f>$Q$1+$Q$2*Data[[#This Row],[MA'[ln(n*ln(n))']]]</f>
        <v>23.0888903003469</v>
      </c>
      <c r="T1295" s="31">
        <f>$O$3*Data[[#This Row],[Metcalfe
(n^2)]]</f>
        <v>344817484885.12</v>
      </c>
      <c r="U1295" s="31">
        <f t="shared" si="160"/>
        <v>320375680768.052</v>
      </c>
      <c r="V1295" s="30">
        <f>LN(Data[[#This Row],[MA'[NVA']
30d]]/Data[[#This Row],[MA'[NVMetcalfe calc']]])</f>
        <v>-2.4059352201348769</v>
      </c>
      <c r="W1295" s="30">
        <f>$Q$3+Data[[#This Row],[NVM
(scaled)]]/((Data[[#This Row],[Upper Bound]]-Data[[#This Row],[Lower Bound]])/2)</f>
        <v>-0.59993295761115439</v>
      </c>
      <c r="X1295" s="30">
        <f>(Data[[#This Row],[Upper Bound]]+Data[[#This Row],[Lower Bound]])/2</f>
        <v>25.110798513533048</v>
      </c>
      <c r="Y1295" s="32">
        <f>LN(Data[[#This Row],[NVActual]]/Data[[#This Row],[MA'[n^2']
30d]])</f>
        <v>-2.8205406278917362</v>
      </c>
      <c r="Z1295" s="32">
        <f>LN(Data[[#This Row],[NVActual]]/Data[[#This Row],[MA'[n*ln(n)']
30d]])</f>
        <v>8.1481541535055992</v>
      </c>
      <c r="AA1295" s="32">
        <f>LN(Data[[#This Row],[NVActual]]/Data[[#This Row],[MA'[n^1.5']]])</f>
        <v>3.9687141771960492</v>
      </c>
      <c r="AB1295" s="32">
        <f>LN(Data[[#This Row],[NVActual]]/Data[[#This Row],[Metcalfe
(n^2)]])</f>
        <v>-2.8940615660272093</v>
      </c>
      <c r="AC1295" s="34">
        <f>1+Data[[#This Row],[MA'[NVMetcalfe calc']]]/((Data[[#This Row],[NVM_norm
(scaled)]]-Data[[#This Row],[NV_fund.]])/2)</f>
        <v>-24921553174.382633</v>
      </c>
    </row>
    <row r="1296" spans="1:29" x14ac:dyDescent="0.2">
      <c r="A1296" s="23">
        <v>42880</v>
      </c>
      <c r="B1296" s="24">
        <v>37168132586.061096</v>
      </c>
      <c r="C1296" s="24">
        <f t="shared" si="161"/>
        <v>28389767525.413288</v>
      </c>
      <c r="D1296" s="25">
        <f>LN(Data[[#This Row],[NVActual]])</f>
        <v>24.338717580178098</v>
      </c>
      <c r="E1296" s="26">
        <v>847501</v>
      </c>
      <c r="F1296" s="40">
        <f>Data[[#This Row],[DAA 
(n)]]^2</f>
        <v>718257945001</v>
      </c>
      <c r="G1296" s="41">
        <f t="shared" si="162"/>
        <v>613735015535.69995</v>
      </c>
      <c r="H1296" s="28">
        <f>LN(Data[[#This Row],[Metcalfe
(n^2)]])</f>
        <v>27.3000945963541</v>
      </c>
      <c r="I1296" s="42">
        <f t="shared" si="163"/>
        <v>27.12892266659475</v>
      </c>
      <c r="J1296" s="40">
        <f>Data[[#This Row],[DAA 
(n)]]*LN(Data[[#This Row],[DAA 
(n)]])</f>
        <v>11568428.735252349</v>
      </c>
      <c r="K1296" s="40">
        <f t="shared" si="164"/>
        <v>10595422.233540822</v>
      </c>
      <c r="L1296" s="29">
        <f>LN(Data[[#This Row],[MA'[n*ln(n)']
30d]])</f>
        <v>16.175932601041552</v>
      </c>
      <c r="M1296" s="43">
        <f t="shared" si="165"/>
        <v>16.097511109169066</v>
      </c>
      <c r="N1296" s="40">
        <f>Data[[#This Row],[DAA 
(n)]]^1.5</f>
        <v>780207873.99659967</v>
      </c>
      <c r="O1296" s="40">
        <f t="shared" si="166"/>
        <v>691618733.65194941</v>
      </c>
      <c r="P1296" s="43">
        <f>LN(Data[[#This Row],[MA'[n^1.5']]])</f>
        <v>20.354545398815386</v>
      </c>
      <c r="Q1296" s="43">
        <f t="shared" si="167"/>
        <v>20.245542438377722</v>
      </c>
      <c r="R1296" s="30">
        <f>$O$1+$O$2*Data[[#This Row],[MA'[ln(n^2)']]]</f>
        <v>27.12892266659475</v>
      </c>
      <c r="S1296" s="30">
        <f>$Q$1+$Q$2*Data[[#This Row],[MA'[ln(n*ln(n))']]]</f>
        <v>23.080893330128955</v>
      </c>
      <c r="T1296" s="31">
        <f>$O$3*Data[[#This Row],[Metcalfe
(n^2)]]</f>
        <v>373494131400.52002</v>
      </c>
      <c r="U1296" s="31">
        <f t="shared" si="160"/>
        <v>319142208078.56409</v>
      </c>
      <c r="V1296" s="30">
        <f>LN(Data[[#This Row],[MA'[NVA']
30d]]/Data[[#This Row],[MA'[NVMetcalfe calc']]])</f>
        <v>-2.4196080149550854</v>
      </c>
      <c r="W1296" s="30">
        <f>$Q$3+Data[[#This Row],[NVM
(scaled)]]/((Data[[#This Row],[Upper Bound]]-Data[[#This Row],[Lower Bound]])/2)</f>
        <v>-0.60544984180750416</v>
      </c>
      <c r="X1296" s="30">
        <f>(Data[[#This Row],[Upper Bound]]+Data[[#This Row],[Lower Bound]])/2</f>
        <v>25.104907998361853</v>
      </c>
      <c r="Y1296" s="29">
        <f>LN(Data[[#This Row],[NVActual]]/Data[[#This Row],[MA'[n^2']
30d]])</f>
        <v>-2.804111520973219</v>
      </c>
      <c r="Z1296" s="29">
        <f>LN(Data[[#This Row],[NVActual]]/Data[[#This Row],[MA'[n*ln(n)']
30d]])</f>
        <v>8.1627849791365445</v>
      </c>
      <c r="AA1296" s="29">
        <f>LN(Data[[#This Row],[NVActual]]/Data[[#This Row],[MA'[n^1.5']]])</f>
        <v>3.9841721813627111</v>
      </c>
      <c r="AB1296" s="29">
        <f>LN(Data[[#This Row],[NVActual]]/Data[[#This Row],[Metcalfe
(n^2)]])</f>
        <v>-2.9613770161760011</v>
      </c>
      <c r="AC1296" s="26">
        <f>1+Data[[#This Row],[MA'[NVMetcalfe calc']]]/((Data[[#This Row],[NVM_norm
(scaled)]]-Data[[#This Row],[NV_fund.]])/2)</f>
        <v>-24825963920.820068</v>
      </c>
    </row>
    <row r="1297" spans="1:29" x14ac:dyDescent="0.2">
      <c r="A1297" s="23">
        <v>42879</v>
      </c>
      <c r="B1297" s="24">
        <v>39326398025.042</v>
      </c>
      <c r="C1297" s="24">
        <f t="shared" si="161"/>
        <v>27853788177.220871</v>
      </c>
      <c r="D1297" s="25">
        <f>LN(Data[[#This Row],[NVActual]])</f>
        <v>24.395161835800284</v>
      </c>
      <c r="E1297" s="26">
        <v>811722</v>
      </c>
      <c r="F1297" s="40">
        <f>Data[[#This Row],[DAA 
(n)]]^2</f>
        <v>658892605284</v>
      </c>
      <c r="G1297" s="41">
        <f t="shared" si="162"/>
        <v>608050068218.19995</v>
      </c>
      <c r="H1297" s="28">
        <f>LN(Data[[#This Row],[Metcalfe
(n^2)]])</f>
        <v>27.213826391983357</v>
      </c>
      <c r="I1297" s="42">
        <f t="shared" si="163"/>
        <v>27.119886544061661</v>
      </c>
      <c r="J1297" s="40">
        <f>Data[[#This Row],[DAA 
(n)]]*LN(Data[[#This Row],[DAA 
(n)]])</f>
        <v>11045030.793276757</v>
      </c>
      <c r="K1297" s="40">
        <f t="shared" si="164"/>
        <v>10543199.079497</v>
      </c>
      <c r="L1297" s="29">
        <f>LN(Data[[#This Row],[MA'[n*ln(n)']
30d]])</f>
        <v>16.17099157300407</v>
      </c>
      <c r="M1297" s="43">
        <f t="shared" si="165"/>
        <v>16.09245507050391</v>
      </c>
      <c r="N1297" s="40">
        <f>Data[[#This Row],[DAA 
(n)]]^1.5</f>
        <v>731325935.09757149</v>
      </c>
      <c r="O1297" s="40">
        <f t="shared" si="166"/>
        <v>686834056.45068693</v>
      </c>
      <c r="P1297" s="43">
        <f>LN(Data[[#This Row],[MA'[n^1.5']]])</f>
        <v>20.347603272902465</v>
      </c>
      <c r="Q1297" s="43">
        <f t="shared" si="167"/>
        <v>20.238466482717033</v>
      </c>
      <c r="R1297" s="30">
        <f>$O$1+$O$2*Data[[#This Row],[MA'[ln(n^2)']]]</f>
        <v>27.119886544061661</v>
      </c>
      <c r="S1297" s="30">
        <f>$Q$1+$Q$2*Data[[#This Row],[MA'[ln(n*ln(n))']]]</f>
        <v>23.072550866331447</v>
      </c>
      <c r="T1297" s="31">
        <f>$O$3*Data[[#This Row],[Metcalfe
(n^2)]]</f>
        <v>342624154747.67999</v>
      </c>
      <c r="U1297" s="31">
        <f t="shared" si="160"/>
        <v>316186035473.46405</v>
      </c>
      <c r="V1297" s="30">
        <f>LN(Data[[#This Row],[MA'[NVA']
30d]]/Data[[#This Row],[MA'[NVMetcalfe calc']]])</f>
        <v>-2.4293617823627227</v>
      </c>
      <c r="W1297" s="30">
        <f>$Q$3+Data[[#This Row],[NVM
(scaled)]]/((Data[[#This Row],[Upper Bound]]-Data[[#This Row],[Lower Bound]])/2)</f>
        <v>-0.61047457181764242</v>
      </c>
      <c r="X1297" s="30">
        <f>(Data[[#This Row],[Upper Bound]]+Data[[#This Row],[Lower Bound]])/2</f>
        <v>25.096218705196556</v>
      </c>
      <c r="Y1297" s="32">
        <f>LN(Data[[#This Row],[NVActual]]/Data[[#This Row],[MA'[n^2']
30d]])</f>
        <v>-2.73836122876489</v>
      </c>
      <c r="Z1297" s="32">
        <f>LN(Data[[#This Row],[NVActual]]/Data[[#This Row],[MA'[n*ln(n)']
30d]])</f>
        <v>8.2241702627962141</v>
      </c>
      <c r="AA1297" s="32">
        <f>LN(Data[[#This Row],[NVActual]]/Data[[#This Row],[MA'[n^1.5']]])</f>
        <v>4.0475585628978177</v>
      </c>
      <c r="AB1297" s="32">
        <f>LN(Data[[#This Row],[NVActual]]/Data[[#This Row],[Metcalfe
(n^2)]])</f>
        <v>-2.8186645561830739</v>
      </c>
      <c r="AC1297" s="34">
        <f>1+Data[[#This Row],[MA'[NVMetcalfe calc']]]/((Data[[#This Row],[NVM_norm
(scaled)]]-Data[[#This Row],[NV_fund.]])/2)</f>
        <v>-24599510489.614815</v>
      </c>
    </row>
    <row r="1298" spans="1:29" x14ac:dyDescent="0.2">
      <c r="A1298" s="23">
        <v>42878</v>
      </c>
      <c r="B1298" s="24">
        <v>36816757953.451103</v>
      </c>
      <c r="C1298" s="24">
        <f t="shared" si="161"/>
        <v>27229688105.985935</v>
      </c>
      <c r="D1298" s="25">
        <f>LN(Data[[#This Row],[NVActual]])</f>
        <v>24.329218957637536</v>
      </c>
      <c r="E1298" s="26">
        <v>872972</v>
      </c>
      <c r="F1298" s="40">
        <f>Data[[#This Row],[DAA 
(n)]]^2</f>
        <v>762080112784</v>
      </c>
      <c r="G1298" s="41">
        <f t="shared" si="162"/>
        <v>598764113255.93335</v>
      </c>
      <c r="H1298" s="28">
        <f>LN(Data[[#This Row],[Metcalfe
(n^2)]])</f>
        <v>27.359317521993912</v>
      </c>
      <c r="I1298" s="42">
        <f t="shared" si="163"/>
        <v>27.101567762650397</v>
      </c>
      <c r="J1298" s="40">
        <f>Data[[#This Row],[DAA 
(n)]]*LN(Data[[#This Row],[DAA 
(n)]])</f>
        <v>11941959.067905035</v>
      </c>
      <c r="K1298" s="40">
        <f t="shared" si="164"/>
        <v>10449093.791454347</v>
      </c>
      <c r="L1298" s="29">
        <f>LN(Data[[#This Row],[MA'[n*ln(n)']
30d]])</f>
        <v>16.16202581409371</v>
      </c>
      <c r="M1298" s="43">
        <f t="shared" si="165"/>
        <v>16.087270409188513</v>
      </c>
      <c r="N1298" s="40">
        <f>Data[[#This Row],[DAA 
(n)]]^1.5</f>
        <v>815643672.33325195</v>
      </c>
      <c r="O1298" s="40">
        <f t="shared" si="166"/>
        <v>678599569.72948468</v>
      </c>
      <c r="P1298" s="43">
        <f>LN(Data[[#This Row],[MA'[n^1.5']]])</f>
        <v>20.335541776258037</v>
      </c>
      <c r="Q1298" s="43">
        <f t="shared" si="167"/>
        <v>20.231218232880494</v>
      </c>
      <c r="R1298" s="30">
        <f>$O$1+$O$2*Data[[#This Row],[MA'[ln(n^2)']]]</f>
        <v>27.101567762650397</v>
      </c>
      <c r="S1298" s="30">
        <f>$Q$1+$Q$2*Data[[#This Row],[MA'[ln(n*ln(n))']]]</f>
        <v>23.063996175161044</v>
      </c>
      <c r="T1298" s="31">
        <f>$O$3*Data[[#This Row],[Metcalfe
(n^2)]]</f>
        <v>396281658647.67999</v>
      </c>
      <c r="U1298" s="31">
        <f t="shared" si="160"/>
        <v>311357338893.08533</v>
      </c>
      <c r="V1298" s="30">
        <f>LN(Data[[#This Row],[MA'[NVA']
30d]]/Data[[#This Row],[MA'[NVMetcalfe calc']]])</f>
        <v>-2.4366333996790241</v>
      </c>
      <c r="W1298" s="30">
        <f>$Q$3+Data[[#This Row],[NVM
(scaled)]]/((Data[[#This Row],[Upper Bound]]-Data[[#This Row],[Lower Bound]])/2)</f>
        <v>-0.61697966432549334</v>
      </c>
      <c r="X1298" s="30">
        <f>(Data[[#This Row],[Upper Bound]]+Data[[#This Row],[Lower Bound]])/2</f>
        <v>25.082781968905721</v>
      </c>
      <c r="Y1298" s="29">
        <f>LN(Data[[#This Row],[NVActual]]/Data[[#This Row],[MA'[n^2']
30d]])</f>
        <v>-2.7889145989560928</v>
      </c>
      <c r="Z1298" s="29">
        <f>LN(Data[[#This Row],[NVActual]]/Data[[#This Row],[MA'[n*ln(n)']
30d]])</f>
        <v>8.167193143543825</v>
      </c>
      <c r="AA1298" s="29">
        <f>LN(Data[[#This Row],[NVActual]]/Data[[#This Row],[MA'[n^1.5']]])</f>
        <v>3.9936771813795007</v>
      </c>
      <c r="AB1298" s="29">
        <f>LN(Data[[#This Row],[NVActual]]/Data[[#This Row],[Metcalfe
(n^2)]])</f>
        <v>-3.030098564356376</v>
      </c>
      <c r="AC1298" s="26">
        <f>1+Data[[#This Row],[MA'[NVMetcalfe calc']]]/((Data[[#This Row],[NVM_norm
(scaled)]]-Data[[#This Row],[NV_fund.]])/2)</f>
        <v>-24230367839.492577</v>
      </c>
    </row>
    <row r="1299" spans="1:29" x14ac:dyDescent="0.2">
      <c r="A1299" s="23">
        <v>42877</v>
      </c>
      <c r="B1299" s="24">
        <v>33852099635.914398</v>
      </c>
      <c r="C1299" s="24">
        <f t="shared" si="161"/>
        <v>26711197573.060543</v>
      </c>
      <c r="D1299" s="25">
        <f>LN(Data[[#This Row],[NVActual]])</f>
        <v>24.245266862029933</v>
      </c>
      <c r="E1299" s="26">
        <v>781440</v>
      </c>
      <c r="F1299" s="40">
        <f>Data[[#This Row],[DAA 
(n)]]^2</f>
        <v>610648473600</v>
      </c>
      <c r="G1299" s="41">
        <f t="shared" si="162"/>
        <v>586916861676.5</v>
      </c>
      <c r="H1299" s="28">
        <f>LN(Data[[#This Row],[Metcalfe
(n^2)]])</f>
        <v>27.137787300928846</v>
      </c>
      <c r="I1299" s="42">
        <f t="shared" si="163"/>
        <v>27.080632165279773</v>
      </c>
      <c r="J1299" s="40">
        <f>Data[[#This Row],[DAA 
(n)]]*LN(Data[[#This Row],[DAA 
(n)]])</f>
        <v>10603276.254218919</v>
      </c>
      <c r="K1299" s="40">
        <f t="shared" si="164"/>
        <v>10335137.565886311</v>
      </c>
      <c r="L1299" s="29">
        <f>LN(Data[[#This Row],[MA'[n*ln(n)']
30d]])</f>
        <v>16.151060061690242</v>
      </c>
      <c r="M1299" s="43">
        <f t="shared" si="165"/>
        <v>16.082394846482135</v>
      </c>
      <c r="N1299" s="40">
        <f>Data[[#This Row],[DAA 
(n)]]^1.5</f>
        <v>690785888.10859776</v>
      </c>
      <c r="O1299" s="40">
        <f t="shared" si="166"/>
        <v>668386236.61894345</v>
      </c>
      <c r="P1299" s="43">
        <f>LN(Data[[#This Row],[MA'[n^1.5']]])</f>
        <v>20.320376762939908</v>
      </c>
      <c r="Q1299" s="43">
        <f t="shared" si="167"/>
        <v>20.224385804248019</v>
      </c>
      <c r="R1299" s="30">
        <f>$O$1+$O$2*Data[[#This Row],[MA'[ln(n^2)']]]</f>
        <v>27.080632165279773</v>
      </c>
      <c r="S1299" s="30">
        <f>$Q$1+$Q$2*Data[[#This Row],[MA'[ln(n*ln(n))']]]</f>
        <v>23.055951496695521</v>
      </c>
      <c r="T1299" s="31">
        <f>$O$3*Data[[#This Row],[Metcalfe
(n^2)]]</f>
        <v>317537206272</v>
      </c>
      <c r="U1299" s="31">
        <f t="shared" si="160"/>
        <v>305196768071.78003</v>
      </c>
      <c r="V1299" s="30">
        <f>LN(Data[[#This Row],[MA'[NVA']
30d]]/Data[[#This Row],[MA'[NVMetcalfe calc']]])</f>
        <v>-2.4358738475644097</v>
      </c>
      <c r="W1299" s="30">
        <f>$Q$3+Data[[#This Row],[NVM
(scaled)]]/((Data[[#This Row],[Upper Bound]]-Data[[#This Row],[Lower Bound]])/2)</f>
        <v>-0.62046813307614201</v>
      </c>
      <c r="X1299" s="30">
        <f>(Data[[#This Row],[Upper Bound]]+Data[[#This Row],[Lower Bound]])/2</f>
        <v>25.068291830987647</v>
      </c>
      <c r="Y1299" s="32">
        <f>LN(Data[[#This Row],[NVActual]]/Data[[#This Row],[MA'[n^2']
30d]])</f>
        <v>-2.852882152135368</v>
      </c>
      <c r="Z1299" s="32">
        <f>LN(Data[[#This Row],[NVActual]]/Data[[#This Row],[MA'[n*ln(n)']
30d]])</f>
        <v>8.0942068003396912</v>
      </c>
      <c r="AA1299" s="32">
        <f>LN(Data[[#This Row],[NVActual]]/Data[[#This Row],[MA'[n^1.5']]])</f>
        <v>3.9248900990900277</v>
      </c>
      <c r="AB1299" s="32">
        <f>LN(Data[[#This Row],[NVActual]]/Data[[#This Row],[Metcalfe
(n^2)]])</f>
        <v>-2.8925204388989099</v>
      </c>
      <c r="AC1299" s="34">
        <f>1+Data[[#This Row],[MA'[NVMetcalfe calc']]]/((Data[[#This Row],[NVM_norm
(scaled)]]-Data[[#This Row],[NV_fund.]])/2)</f>
        <v>-23761113302.929207</v>
      </c>
    </row>
    <row r="1300" spans="1:29" x14ac:dyDescent="0.2">
      <c r="A1300" s="23">
        <v>42876</v>
      </c>
      <c r="B1300" s="24">
        <v>33294861147.6497</v>
      </c>
      <c r="C1300" s="24">
        <f t="shared" si="161"/>
        <v>26270679889.686634</v>
      </c>
      <c r="D1300" s="25">
        <f>LN(Data[[#This Row],[NVActual]])</f>
        <v>24.228668902133869</v>
      </c>
      <c r="E1300" s="26">
        <v>778746</v>
      </c>
      <c r="F1300" s="40">
        <f>Data[[#This Row],[DAA 
(n)]]^2</f>
        <v>606445332516</v>
      </c>
      <c r="G1300" s="41">
        <f t="shared" si="162"/>
        <v>582498820930.1333</v>
      </c>
      <c r="H1300" s="28">
        <f>LN(Data[[#This Row],[Metcalfe
(n^2)]])</f>
        <v>27.130880425268021</v>
      </c>
      <c r="I1300" s="42">
        <f t="shared" si="163"/>
        <v>27.072475952554935</v>
      </c>
      <c r="J1300" s="40">
        <f>Data[[#This Row],[DAA 
(n)]]*LN(Data[[#This Row],[DAA 
(n)]])</f>
        <v>10564032.303827886</v>
      </c>
      <c r="K1300" s="40">
        <f t="shared" si="164"/>
        <v>10291616.945910219</v>
      </c>
      <c r="L1300" s="29">
        <f>LN(Data[[#This Row],[MA'[n*ln(n)']
30d]])</f>
        <v>16.146840233066015</v>
      </c>
      <c r="M1300" s="43">
        <f t="shared" si="165"/>
        <v>16.077999889888741</v>
      </c>
      <c r="N1300" s="40">
        <f>Data[[#This Row],[DAA 
(n)]]^1.5</f>
        <v>687216761.23003924</v>
      </c>
      <c r="O1300" s="40">
        <f t="shared" si="166"/>
        <v>664525654.61455309</v>
      </c>
      <c r="P1300" s="43">
        <f>LN(Data[[#This Row],[MA'[n^1.5']]])</f>
        <v>20.314584042768193</v>
      </c>
      <c r="Q1300" s="43">
        <f t="shared" si="167"/>
        <v>20.218218834324912</v>
      </c>
      <c r="R1300" s="30">
        <f>$O$1+$O$2*Data[[#This Row],[MA'[ln(n^2)']]]</f>
        <v>27.072475952554935</v>
      </c>
      <c r="S1300" s="30">
        <f>$Q$1+$Q$2*Data[[#This Row],[MA'[ln(n*ln(n))']]]</f>
        <v>23.048699818316422</v>
      </c>
      <c r="T1300" s="31">
        <f>$O$3*Data[[#This Row],[Metcalfe
(n^2)]]</f>
        <v>315351572908.32001</v>
      </c>
      <c r="U1300" s="31">
        <f t="shared" si="160"/>
        <v>302899386883.66931</v>
      </c>
      <c r="V1300" s="30">
        <f>LN(Data[[#This Row],[MA'[NVA']
30d]]/Data[[#This Row],[MA'[NVMetcalfe calc']]])</f>
        <v>-2.4449472096735652</v>
      </c>
      <c r="W1300" s="30">
        <f>$Q$3+Data[[#This Row],[NVM
(scaled)]]/((Data[[#This Row],[Upper Bound]]-Data[[#This Row],[Lower Bound]])/2)</f>
        <v>-0.62525011735587699</v>
      </c>
      <c r="X1300" s="30">
        <f>(Data[[#This Row],[Upper Bound]]+Data[[#This Row],[Lower Bound]])/2</f>
        <v>25.06058788543568</v>
      </c>
      <c r="Y1300" s="29">
        <f>LN(Data[[#This Row],[NVActual]]/Data[[#This Row],[MA'[n^2']
30d]])</f>
        <v>-2.8619240960960703</v>
      </c>
      <c r="Z1300" s="29">
        <f>LN(Data[[#This Row],[NVActual]]/Data[[#This Row],[MA'[n*ln(n)']
30d]])</f>
        <v>8.0818286690678534</v>
      </c>
      <c r="AA1300" s="29">
        <f>LN(Data[[#This Row],[NVActual]]/Data[[#This Row],[MA'[n^1.5']]])</f>
        <v>3.9140848593656763</v>
      </c>
      <c r="AB1300" s="29">
        <f>LN(Data[[#This Row],[NVActual]]/Data[[#This Row],[Metcalfe
(n^2)]])</f>
        <v>-2.9022115231341523</v>
      </c>
      <c r="AC1300" s="26">
        <f>1+Data[[#This Row],[MA'[NVMetcalfe calc']]]/((Data[[#This Row],[NVM_norm
(scaled)]]-Data[[#This Row],[NV_fund.]])/2)</f>
        <v>-23584933210.114231</v>
      </c>
    </row>
    <row r="1301" spans="1:29" x14ac:dyDescent="0.2">
      <c r="A1301" s="23">
        <v>42875</v>
      </c>
      <c r="B1301" s="24">
        <v>33548916396.3578</v>
      </c>
      <c r="C1301" s="24">
        <f t="shared" si="161"/>
        <v>25842660502.620071</v>
      </c>
      <c r="D1301" s="25">
        <f>LN(Data[[#This Row],[NVActual]])</f>
        <v>24.236270401671351</v>
      </c>
      <c r="E1301" s="26">
        <v>854533</v>
      </c>
      <c r="F1301" s="40">
        <f>Data[[#This Row],[DAA 
(n)]]^2</f>
        <v>730226648089</v>
      </c>
      <c r="G1301" s="41">
        <f t="shared" si="162"/>
        <v>582674522750.56665</v>
      </c>
      <c r="H1301" s="28">
        <f>LN(Data[[#This Row],[Metcalfe
(n^2)]])</f>
        <v>27.316620799735137</v>
      </c>
      <c r="I1301" s="42">
        <f t="shared" si="163"/>
        <v>27.07276442479009</v>
      </c>
      <c r="J1301" s="40">
        <f>Data[[#This Row],[DAA 
(n)]]*LN(Data[[#This Row],[DAA 
(n)]])</f>
        <v>11671476.960930033</v>
      </c>
      <c r="K1301" s="40">
        <f t="shared" si="164"/>
        <v>10293256.77268181</v>
      </c>
      <c r="L1301" s="29">
        <f>LN(Data[[#This Row],[MA'[n*ln(n)']
30d]])</f>
        <v>16.146999556537949</v>
      </c>
      <c r="M1301" s="43">
        <f t="shared" si="165"/>
        <v>16.073725552873352</v>
      </c>
      <c r="N1301" s="40">
        <f>Data[[#This Row],[DAA 
(n)]]^1.5</f>
        <v>789938458.53423262</v>
      </c>
      <c r="O1301" s="40">
        <f t="shared" si="166"/>
        <v>664674820.39684176</v>
      </c>
      <c r="P1301" s="43">
        <f>LN(Data[[#This Row],[MA'[n^1.5']]])</f>
        <v>20.314808487140159</v>
      </c>
      <c r="Q1301" s="43">
        <f t="shared" si="167"/>
        <v>20.212216834314628</v>
      </c>
      <c r="R1301" s="30">
        <f>$O$1+$O$2*Data[[#This Row],[MA'[ln(n^2)']]]</f>
        <v>27.07276442479009</v>
      </c>
      <c r="S1301" s="30">
        <f>$Q$1+$Q$2*Data[[#This Row],[MA'[ln(n*ln(n))']]]</f>
        <v>23.041647162241031</v>
      </c>
      <c r="T1301" s="31">
        <f>$O$3*Data[[#This Row],[Metcalfe
(n^2)]]</f>
        <v>379717857006.28003</v>
      </c>
      <c r="U1301" s="31">
        <f t="shared" si="160"/>
        <v>302990751830.29468</v>
      </c>
      <c r="V1301" s="30">
        <f>LN(Data[[#This Row],[MA'[NVA']
30d]]/Data[[#This Row],[MA'[NVMetcalfe calc']]])</f>
        <v>-2.4616756487893032</v>
      </c>
      <c r="W1301" s="30">
        <f>$Q$3+Data[[#This Row],[NVM
(scaled)]]/((Data[[#This Row],[Upper Bound]]-Data[[#This Row],[Lower Bound]])/2)</f>
        <v>-0.63133666100929708</v>
      </c>
      <c r="X1301" s="30">
        <f>(Data[[#This Row],[Upper Bound]]+Data[[#This Row],[Lower Bound]])/2</f>
        <v>25.057205793515561</v>
      </c>
      <c r="Y1301" s="32">
        <f>LN(Data[[#This Row],[NVActual]]/Data[[#This Row],[MA'[n^2']
30d]])</f>
        <v>-2.8546241857130581</v>
      </c>
      <c r="Z1301" s="32">
        <f>LN(Data[[#This Row],[NVActual]]/Data[[#This Row],[MA'[n*ln(n)']
30d]])</f>
        <v>8.0892708451334023</v>
      </c>
      <c r="AA1301" s="32">
        <f>LN(Data[[#This Row],[NVActual]]/Data[[#This Row],[MA'[n^1.5']]])</f>
        <v>3.921461914531192</v>
      </c>
      <c r="AB1301" s="32">
        <f>LN(Data[[#This Row],[NVActual]]/Data[[#This Row],[Metcalfe
(n^2)]])</f>
        <v>-3.0803503980637847</v>
      </c>
      <c r="AC1301" s="34">
        <f>1+Data[[#This Row],[MA'[NVMetcalfe calc']]]/((Data[[#This Row],[NVM_norm
(scaled)]]-Data[[#This Row],[NV_fund.]])/2)</f>
        <v>-23589563507.063103</v>
      </c>
    </row>
    <row r="1302" spans="1:29" x14ac:dyDescent="0.2">
      <c r="A1302" s="23">
        <v>42874</v>
      </c>
      <c r="B1302" s="24">
        <v>32161183526.021702</v>
      </c>
      <c r="C1302" s="24">
        <f t="shared" si="161"/>
        <v>25403224998.179234</v>
      </c>
      <c r="D1302" s="25">
        <f>LN(Data[[#This Row],[NVActual]])</f>
        <v>24.194026081762296</v>
      </c>
      <c r="E1302" s="26">
        <v>805861</v>
      </c>
      <c r="F1302" s="40">
        <f>Data[[#This Row],[DAA 
(n)]]^2</f>
        <v>649411951321</v>
      </c>
      <c r="G1302" s="41">
        <f t="shared" si="162"/>
        <v>574103558748.96667</v>
      </c>
      <c r="H1302" s="28">
        <f>LN(Data[[#This Row],[Metcalfe
(n^2)]])</f>
        <v>27.199333100081475</v>
      </c>
      <c r="I1302" s="42">
        <f t="shared" si="163"/>
        <v>27.058295992041963</v>
      </c>
      <c r="J1302" s="40">
        <f>Data[[#This Row],[DAA 
(n)]]*LN(Data[[#This Row],[DAA 
(n)]])</f>
        <v>10959440.885682378</v>
      </c>
      <c r="K1302" s="40">
        <f t="shared" si="164"/>
        <v>10212380.785295093</v>
      </c>
      <c r="L1302" s="29">
        <f>LN(Data[[#This Row],[MA'[n*ln(n)']
30d]])</f>
        <v>16.139111344671743</v>
      </c>
      <c r="M1302" s="43">
        <f t="shared" si="165"/>
        <v>16.069374853197008</v>
      </c>
      <c r="N1302" s="40">
        <f>Data[[#This Row],[DAA 
(n)]]^1.5</f>
        <v>723419494.14118767</v>
      </c>
      <c r="O1302" s="40">
        <f t="shared" si="166"/>
        <v>657358344.15069711</v>
      </c>
      <c r="P1302" s="43">
        <f>LN(Data[[#This Row],[MA'[n^1.5']]])</f>
        <v>20.303739852645702</v>
      </c>
      <c r="Q1302" s="43">
        <f t="shared" si="167"/>
        <v>20.206102948530447</v>
      </c>
      <c r="R1302" s="30">
        <f>$O$1+$O$2*Data[[#This Row],[MA'[ln(n^2)']]]</f>
        <v>27.058295992041963</v>
      </c>
      <c r="S1302" s="30">
        <f>$Q$1+$Q$2*Data[[#This Row],[MA'[ln(n*ln(n))']]]</f>
        <v>23.03446850777506</v>
      </c>
      <c r="T1302" s="31">
        <f>$O$3*Data[[#This Row],[Metcalfe
(n^2)]]</f>
        <v>337694214686.91998</v>
      </c>
      <c r="U1302" s="31">
        <f t="shared" si="160"/>
        <v>298533850549.46271</v>
      </c>
      <c r="V1302" s="30">
        <f>LN(Data[[#This Row],[MA'[NVA']
30d]]/Data[[#This Row],[MA'[NVMetcalfe calc']]])</f>
        <v>-2.4640071941819355</v>
      </c>
      <c r="W1302" s="30">
        <f>$Q$3+Data[[#This Row],[NVM
(scaled)]]/((Data[[#This Row],[Upper Bound]]-Data[[#This Row],[Lower Bound]])/2)</f>
        <v>-0.63470816843722144</v>
      </c>
      <c r="X1302" s="30">
        <f>(Data[[#This Row],[Upper Bound]]+Data[[#This Row],[Lower Bound]])/2</f>
        <v>25.046382249908511</v>
      </c>
      <c r="Y1302" s="29">
        <f>LN(Data[[#This Row],[NVActual]]/Data[[#This Row],[MA'[n^2']
30d]])</f>
        <v>-2.8820495511696489</v>
      </c>
      <c r="Z1302" s="29">
        <f>LN(Data[[#This Row],[NVActual]]/Data[[#This Row],[MA'[n*ln(n)']
30d]])</f>
        <v>8.0549147370905541</v>
      </c>
      <c r="AA1302" s="29">
        <f>LN(Data[[#This Row],[NVActual]]/Data[[#This Row],[MA'[n^1.5']]])</f>
        <v>3.8902862291165961</v>
      </c>
      <c r="AB1302" s="29">
        <f>LN(Data[[#This Row],[NVActual]]/Data[[#This Row],[Metcalfe
(n^2)]])</f>
        <v>-3.0053070183191788</v>
      </c>
      <c r="AC1302" s="26">
        <f>1+Data[[#This Row],[MA'[NVMetcalfe calc']]]/((Data[[#This Row],[NVM_norm
(scaled)]]-Data[[#This Row],[NV_fund.]])/2)</f>
        <v>-23249312678.978718</v>
      </c>
    </row>
    <row r="1303" spans="1:29" x14ac:dyDescent="0.2">
      <c r="A1303" s="23">
        <v>42873</v>
      </c>
      <c r="B1303" s="24">
        <v>31196855597.864201</v>
      </c>
      <c r="C1303" s="24">
        <f t="shared" si="161"/>
        <v>25003242386.712627</v>
      </c>
      <c r="D1303" s="25">
        <f>LN(Data[[#This Row],[NVActual]])</f>
        <v>24.163583144563251</v>
      </c>
      <c r="E1303" s="26">
        <v>742869</v>
      </c>
      <c r="F1303" s="40">
        <f>Data[[#This Row],[DAA 
(n)]]^2</f>
        <v>551854351161</v>
      </c>
      <c r="G1303" s="41">
        <f t="shared" si="162"/>
        <v>569671658635.06665</v>
      </c>
      <c r="H1303" s="28">
        <f>LN(Data[[#This Row],[Metcalfe
(n^2)]])</f>
        <v>27.036549991814841</v>
      </c>
      <c r="I1303" s="42">
        <f t="shared" si="163"/>
        <v>27.050660018571218</v>
      </c>
      <c r="J1303" s="40">
        <f>Data[[#This Row],[DAA 
(n)]]*LN(Data[[#This Row],[DAA 
(n)]])</f>
        <v>10042307.427934749</v>
      </c>
      <c r="K1303" s="40">
        <f t="shared" si="164"/>
        <v>10170101.406136069</v>
      </c>
      <c r="L1303" s="29">
        <f>LN(Data[[#This Row],[MA'[n*ln(n)']
30d]])</f>
        <v>16.134962739079857</v>
      </c>
      <c r="M1303" s="43">
        <f t="shared" si="165"/>
        <v>16.065285067312072</v>
      </c>
      <c r="N1303" s="40">
        <f>Data[[#This Row],[DAA 
(n)]]^1.5</f>
        <v>640277666.32346487</v>
      </c>
      <c r="O1303" s="40">
        <f t="shared" si="166"/>
        <v>653551702.74474251</v>
      </c>
      <c r="P1303" s="43">
        <f>LN(Data[[#This Row],[MA'[n^1.5']]])</f>
        <v>20.297932204570365</v>
      </c>
      <c r="Q1303" s="43">
        <f t="shared" si="167"/>
        <v>20.200355167799003</v>
      </c>
      <c r="R1303" s="30">
        <f>$O$1+$O$2*Data[[#This Row],[MA'[ln(n^2)']]]</f>
        <v>27.050660018571218</v>
      </c>
      <c r="S1303" s="30">
        <f>$Q$1+$Q$2*Data[[#This Row],[MA'[ln(n*ln(n))']]]</f>
        <v>23.027720361064915</v>
      </c>
      <c r="T1303" s="31">
        <f>$O$3*Data[[#This Row],[Metcalfe
(n^2)]]</f>
        <v>286964262603.72003</v>
      </c>
      <c r="U1303" s="31">
        <f t="shared" si="160"/>
        <v>296229262490.23468</v>
      </c>
      <c r="V1303" s="30">
        <f>LN(Data[[#This Row],[MA'[NVA']
30d]]/Data[[#This Row],[MA'[NVMetcalfe calc']]])</f>
        <v>-2.4721281780392856</v>
      </c>
      <c r="W1303" s="30">
        <f>$Q$3+Data[[#This Row],[NVM
(scaled)]]/((Data[[#This Row],[Upper Bound]]-Data[[#This Row],[Lower Bound]])/2)</f>
        <v>-0.63901578870396591</v>
      </c>
      <c r="X1303" s="30">
        <f>(Data[[#This Row],[Upper Bound]]+Data[[#This Row],[Lower Bound]])/2</f>
        <v>25.039190189818065</v>
      </c>
      <c r="Y1303" s="32">
        <f>LN(Data[[#This Row],[NVActual]]/Data[[#This Row],[MA'[n^2']
30d]])</f>
        <v>-2.9047428497560848</v>
      </c>
      <c r="Z1303" s="32">
        <f>LN(Data[[#This Row],[NVActual]]/Data[[#This Row],[MA'[n*ln(n)']
30d]])</f>
        <v>8.0286204054833945</v>
      </c>
      <c r="AA1303" s="32">
        <f>LN(Data[[#This Row],[NVActual]]/Data[[#This Row],[MA'[n^1.5']]])</f>
        <v>3.8656509399928862</v>
      </c>
      <c r="AB1303" s="32">
        <f>LN(Data[[#This Row],[NVActual]]/Data[[#This Row],[Metcalfe
(n^2)]])</f>
        <v>-2.8729668472515884</v>
      </c>
      <c r="AC1303" s="34">
        <f>1+Data[[#This Row],[MA'[NVMetcalfe calc']]]/((Data[[#This Row],[NVM_norm
(scaled)]]-Data[[#This Row],[NV_fund.]])/2)</f>
        <v>-23072426689.401123</v>
      </c>
    </row>
    <row r="1304" spans="1:29" x14ac:dyDescent="0.2">
      <c r="A1304" s="23">
        <v>42872</v>
      </c>
      <c r="B1304" s="24">
        <v>29659332488.5741</v>
      </c>
      <c r="C1304" s="24">
        <f t="shared" si="161"/>
        <v>24619944976.45673</v>
      </c>
      <c r="D1304" s="25">
        <f>LN(Data[[#This Row],[NVActual]])</f>
        <v>24.1130426679604</v>
      </c>
      <c r="E1304" s="26">
        <v>765393</v>
      </c>
      <c r="F1304" s="40">
        <f>Data[[#This Row],[DAA 
(n)]]^2</f>
        <v>585826444449</v>
      </c>
      <c r="G1304" s="41">
        <f t="shared" si="162"/>
        <v>568253057679.69995</v>
      </c>
      <c r="H1304" s="28">
        <f>LN(Data[[#This Row],[Metcalfe
(n^2)]])</f>
        <v>27.096289412774212</v>
      </c>
      <c r="I1304" s="42">
        <f t="shared" si="163"/>
        <v>27.047984880514587</v>
      </c>
      <c r="J1304" s="40">
        <f>Data[[#This Row],[DAA 
(n)]]*LN(Data[[#This Row],[DAA 
(n)]])</f>
        <v>10369655.121255746</v>
      </c>
      <c r="K1304" s="40">
        <f t="shared" si="164"/>
        <v>10155980.500762163</v>
      </c>
      <c r="L1304" s="29">
        <f>LN(Data[[#This Row],[MA'[n*ln(n)']
30d]])</f>
        <v>16.133573301832644</v>
      </c>
      <c r="M1304" s="43">
        <f t="shared" si="165"/>
        <v>16.061225966033071</v>
      </c>
      <c r="N1304" s="40">
        <f>Data[[#This Row],[DAA 
(n)]]^1.5</f>
        <v>669617398.06859457</v>
      </c>
      <c r="O1304" s="40">
        <f t="shared" si="166"/>
        <v>652304976.36439395</v>
      </c>
      <c r="P1304" s="43">
        <f>LN(Data[[#This Row],[MA'[n^1.5']]])</f>
        <v>20.296022765687699</v>
      </c>
      <c r="Q1304" s="43">
        <f t="shared" si="167"/>
        <v>20.194649482644824</v>
      </c>
      <c r="R1304" s="30">
        <f>$O$1+$O$2*Data[[#This Row],[MA'[ln(n^2)']]]</f>
        <v>27.047984880514587</v>
      </c>
      <c r="S1304" s="30">
        <f>$Q$1+$Q$2*Data[[#This Row],[MA'[ln(n*ln(n))']]]</f>
        <v>23.021022843954565</v>
      </c>
      <c r="T1304" s="31">
        <f>$O$3*Data[[#This Row],[Metcalfe
(n^2)]]</f>
        <v>304629751113.47998</v>
      </c>
      <c r="U1304" s="31">
        <f t="shared" si="160"/>
        <v>295491589993.44403</v>
      </c>
      <c r="V1304" s="30">
        <f>LN(Data[[#This Row],[MA'[NVA']
30d]]/Data[[#This Row],[MA'[NVMetcalfe calc']]])</f>
        <v>-2.4850834903406684</v>
      </c>
      <c r="W1304" s="30">
        <f>$Q$3+Data[[#This Row],[NVM
(scaled)]]/((Data[[#This Row],[Upper Bound]]-Data[[#This Row],[Lower Bound]])/2)</f>
        <v>-0.64422245741532624</v>
      </c>
      <c r="X1304" s="30">
        <f>(Data[[#This Row],[Upper Bound]]+Data[[#This Row],[Lower Bound]])/2</f>
        <v>25.034503862234576</v>
      </c>
      <c r="Y1304" s="29">
        <f>LN(Data[[#This Row],[NVActual]]/Data[[#This Row],[MA'[n^2']
30d]])</f>
        <v>-2.9527900125747539</v>
      </c>
      <c r="Z1304" s="29">
        <f>LN(Data[[#This Row],[NVActual]]/Data[[#This Row],[MA'[n*ln(n)']
30d]])</f>
        <v>7.9794693661277547</v>
      </c>
      <c r="AA1304" s="29">
        <f>LN(Data[[#This Row],[NVActual]]/Data[[#This Row],[MA'[n^1.5']]])</f>
        <v>3.8170199022727025</v>
      </c>
      <c r="AB1304" s="29">
        <f>LN(Data[[#This Row],[NVActual]]/Data[[#This Row],[Metcalfe
(n^2)]])</f>
        <v>-2.9832467448138096</v>
      </c>
      <c r="AC1304" s="26">
        <f>1+Data[[#This Row],[MA'[NVMetcalfe calc']]]/((Data[[#This Row],[NVM_norm
(scaled)]]-Data[[#This Row],[NV_fund.]])/2)</f>
        <v>-23014505182.407608</v>
      </c>
    </row>
    <row r="1305" spans="1:29" x14ac:dyDescent="0.2">
      <c r="A1305" s="23">
        <v>42871</v>
      </c>
      <c r="B1305" s="24">
        <v>28806089943.617699</v>
      </c>
      <c r="C1305" s="24">
        <f t="shared" si="161"/>
        <v>24289352269.494953</v>
      </c>
      <c r="D1305" s="25">
        <f>LN(Data[[#This Row],[NVActual]])</f>
        <v>24.083852658110178</v>
      </c>
      <c r="E1305" s="26">
        <v>653146</v>
      </c>
      <c r="F1305" s="40">
        <f>Data[[#This Row],[DAA 
(n)]]^2</f>
        <v>426599697316</v>
      </c>
      <c r="G1305" s="41">
        <f t="shared" si="162"/>
        <v>561256701347.93335</v>
      </c>
      <c r="H1305" s="28">
        <f>LN(Data[[#This Row],[Metcalfe
(n^2)]])</f>
        <v>26.779111933456921</v>
      </c>
      <c r="I1305" s="42">
        <f t="shared" si="163"/>
        <v>27.03319803675662</v>
      </c>
      <c r="J1305" s="40">
        <f>Data[[#This Row],[DAA 
(n)]]*LN(Data[[#This Row],[DAA 
(n)]])</f>
        <v>8745334.9214448277</v>
      </c>
      <c r="K1305" s="40">
        <f t="shared" si="164"/>
        <v>10082687.332026292</v>
      </c>
      <c r="L1305" s="29">
        <f>LN(Data[[#This Row],[MA'[n*ln(n)']
30d]])</f>
        <v>16.126330385475359</v>
      </c>
      <c r="M1305" s="43">
        <f t="shared" si="165"/>
        <v>16.057126201980047</v>
      </c>
      <c r="N1305" s="40">
        <f>Data[[#This Row],[DAA 
(n)]]^1.5</f>
        <v>527855932.90514088</v>
      </c>
      <c r="O1305" s="40">
        <f t="shared" si="166"/>
        <v>645987859.41403878</v>
      </c>
      <c r="P1305" s="43">
        <f>LN(Data[[#This Row],[MA'[n^1.5']]])</f>
        <v>20.286291268093557</v>
      </c>
      <c r="Q1305" s="43">
        <f t="shared" si="167"/>
        <v>20.188884774825009</v>
      </c>
      <c r="R1305" s="30">
        <f>$O$1+$O$2*Data[[#This Row],[MA'[ln(n^2)']]]</f>
        <v>27.03319803675662</v>
      </c>
      <c r="S1305" s="30">
        <f>$Q$1+$Q$2*Data[[#This Row],[MA'[ln(n*ln(n))']]]</f>
        <v>23.014258233267075</v>
      </c>
      <c r="T1305" s="31">
        <f>$O$3*Data[[#This Row],[Metcalfe
(n^2)]]</f>
        <v>221831842604.32001</v>
      </c>
      <c r="U1305" s="31">
        <f t="shared" si="160"/>
        <v>291853484700.92535</v>
      </c>
      <c r="V1305" s="30">
        <f>LN(Data[[#This Row],[MA'[NVA']
30d]]/Data[[#This Row],[MA'[NVMetcalfe calc']]])</f>
        <v>-2.4862138355110854</v>
      </c>
      <c r="W1305" s="30">
        <f>$Q$3+Data[[#This Row],[NVM
(scaled)]]/((Data[[#This Row],[Upper Bound]]-Data[[#This Row],[Lower Bound]])/2)</f>
        <v>-0.64724860638737025</v>
      </c>
      <c r="X1305" s="30">
        <f>(Data[[#This Row],[Upper Bound]]+Data[[#This Row],[Lower Bound]])/2</f>
        <v>25.023728135011847</v>
      </c>
      <c r="Y1305" s="32">
        <f>LN(Data[[#This Row],[NVActual]]/Data[[#This Row],[MA'[n^2']
30d]])</f>
        <v>-2.9695915578622767</v>
      </c>
      <c r="Z1305" s="32">
        <f>LN(Data[[#This Row],[NVActual]]/Data[[#This Row],[MA'[n*ln(n)']
30d]])</f>
        <v>7.9575222726348187</v>
      </c>
      <c r="AA1305" s="32">
        <f>LN(Data[[#This Row],[NVActual]]/Data[[#This Row],[MA'[n^1.5']]])</f>
        <v>3.7975613900166216</v>
      </c>
      <c r="AB1305" s="32">
        <f>LN(Data[[#This Row],[NVActual]]/Data[[#This Row],[Metcalfe
(n^2)]])</f>
        <v>-2.6952592753467433</v>
      </c>
      <c r="AC1305" s="34">
        <f>1+Data[[#This Row],[MA'[NVMetcalfe calc']]]/((Data[[#This Row],[NVM_norm
(scaled)]]-Data[[#This Row],[NV_fund.]])/2)</f>
        <v>-22738011695.31831</v>
      </c>
    </row>
    <row r="1306" spans="1:29" x14ac:dyDescent="0.2">
      <c r="A1306" s="23">
        <v>42870</v>
      </c>
      <c r="B1306" s="24">
        <v>28428657363.118599</v>
      </c>
      <c r="C1306" s="24">
        <f t="shared" si="161"/>
        <v>23968260265.588024</v>
      </c>
      <c r="D1306" s="25">
        <f>LN(Data[[#This Row],[NVActual]])</f>
        <v>24.070663535434289</v>
      </c>
      <c r="E1306" s="26">
        <v>824667</v>
      </c>
      <c r="F1306" s="40">
        <f>Data[[#This Row],[DAA 
(n)]]^2</f>
        <v>680075660889</v>
      </c>
      <c r="G1306" s="41">
        <f t="shared" si="162"/>
        <v>558626282187.40002</v>
      </c>
      <c r="H1306" s="28">
        <f>LN(Data[[#This Row],[Metcalfe
(n^2)]])</f>
        <v>27.245469894940197</v>
      </c>
      <c r="I1306" s="42">
        <f t="shared" si="163"/>
        <v>27.02637993360926</v>
      </c>
      <c r="J1306" s="40">
        <f>Data[[#This Row],[DAA 
(n)]]*LN(Data[[#This Row],[DAA 
(n)]])</f>
        <v>11234219.960925324</v>
      </c>
      <c r="K1306" s="40">
        <f t="shared" si="164"/>
        <v>10052337.743243758</v>
      </c>
      <c r="L1306" s="29">
        <f>LN(Data[[#This Row],[MA'[n*ln(n)']
30d]])</f>
        <v>16.123315776687587</v>
      </c>
      <c r="M1306" s="43">
        <f t="shared" si="165"/>
        <v>16.053403473444128</v>
      </c>
      <c r="N1306" s="40">
        <f>Data[[#This Row],[DAA 
(n)]]^1.5</f>
        <v>748889815.01843727</v>
      </c>
      <c r="O1306" s="40">
        <f t="shared" si="166"/>
        <v>643485474.94333184</v>
      </c>
      <c r="P1306" s="43">
        <f>LN(Data[[#This Row],[MA'[n^1.5']]])</f>
        <v>20.282410012785071</v>
      </c>
      <c r="Q1306" s="43">
        <f t="shared" si="167"/>
        <v>20.183631038215879</v>
      </c>
      <c r="R1306" s="30">
        <f>$O$1+$O$2*Data[[#This Row],[MA'[ln(n^2)']]]</f>
        <v>27.02637993360926</v>
      </c>
      <c r="S1306" s="30">
        <f>$Q$1+$Q$2*Data[[#This Row],[MA'[ln(n*ln(n))']]]</f>
        <v>23.008115731182809</v>
      </c>
      <c r="T1306" s="31">
        <f>$O$3*Data[[#This Row],[Metcalfe
(n^2)]]</f>
        <v>353639343662.28003</v>
      </c>
      <c r="U1306" s="31">
        <f t="shared" si="160"/>
        <v>290485666737.44806</v>
      </c>
      <c r="V1306" s="30">
        <f>LN(Data[[#This Row],[MA'[NVA']
30d]]/Data[[#This Row],[MA'[NVMetcalfe calc']]])</f>
        <v>-2.4948237689464912</v>
      </c>
      <c r="W1306" s="30">
        <f>$Q$3+Data[[#This Row],[NVM
(scaled)]]/((Data[[#This Row],[Upper Bound]]-Data[[#This Row],[Lower Bound]])/2)</f>
        <v>-0.65174202753516208</v>
      </c>
      <c r="X1306" s="30">
        <f>(Data[[#This Row],[Upper Bound]]+Data[[#This Row],[Lower Bound]])/2</f>
        <v>25.017247832396034</v>
      </c>
      <c r="Y1306" s="29">
        <f>LN(Data[[#This Row],[NVActual]]/Data[[#This Row],[MA'[n^2']
30d]])</f>
        <v>-2.9780830040191342</v>
      </c>
      <c r="Z1306" s="29">
        <f>LN(Data[[#This Row],[NVActual]]/Data[[#This Row],[MA'[n*ln(n)']
30d]])</f>
        <v>7.9473477587467007</v>
      </c>
      <c r="AA1306" s="29">
        <f>LN(Data[[#This Row],[NVActual]]/Data[[#This Row],[MA'[n^1.5']]])</f>
        <v>3.7882535226492182</v>
      </c>
      <c r="AB1306" s="29">
        <f>LN(Data[[#This Row],[NVActual]]/Data[[#This Row],[Metcalfe
(n^2)]])</f>
        <v>-3.1748063595059062</v>
      </c>
      <c r="AC1306" s="26">
        <f>1+Data[[#This Row],[MA'[NVMetcalfe calc']]]/((Data[[#This Row],[NVM_norm
(scaled)]]-Data[[#This Row],[NV_fund.]])/2)</f>
        <v>-22633198135.938816</v>
      </c>
    </row>
    <row r="1307" spans="1:29" x14ac:dyDescent="0.2">
      <c r="A1307" s="23">
        <v>42869</v>
      </c>
      <c r="B1307" s="24">
        <v>29487261779.879501</v>
      </c>
      <c r="C1307" s="24">
        <f t="shared" si="161"/>
        <v>23662734714.643082</v>
      </c>
      <c r="D1307" s="25">
        <f>LN(Data[[#This Row],[NVActual]])</f>
        <v>24.10722420296608</v>
      </c>
      <c r="E1307" s="26">
        <v>894445</v>
      </c>
      <c r="F1307" s="40">
        <f>Data[[#This Row],[DAA 
(n)]]^2</f>
        <v>800031858025</v>
      </c>
      <c r="G1307" s="41">
        <f t="shared" si="162"/>
        <v>551426555163.40002</v>
      </c>
      <c r="H1307" s="28">
        <f>LN(Data[[#This Row],[Metcalfe
(n^2)]])</f>
        <v>27.407917386352693</v>
      </c>
      <c r="I1307" s="42">
        <f t="shared" si="163"/>
        <v>27.013641973258498</v>
      </c>
      <c r="J1307" s="40">
        <f>Data[[#This Row],[DAA 
(n)]]*LN(Data[[#This Row],[DAA 
(n)]])</f>
        <v>12257437.333318118</v>
      </c>
      <c r="K1307" s="40">
        <f t="shared" si="164"/>
        <v>9982868.6625121664</v>
      </c>
      <c r="L1307" s="29">
        <f>LN(Data[[#This Row],[MA'[n*ln(n)']
30d]])</f>
        <v>16.116381048117841</v>
      </c>
      <c r="M1307" s="43">
        <f t="shared" si="165"/>
        <v>16.049996751660199</v>
      </c>
      <c r="N1307" s="40">
        <f>Data[[#This Row],[DAA 
(n)]]^1.5</f>
        <v>845922274.94680142</v>
      </c>
      <c r="O1307" s="40">
        <f t="shared" si="166"/>
        <v>637264919.28344285</v>
      </c>
      <c r="P1307" s="43">
        <f>LN(Data[[#This Row],[MA'[n^1.5']]])</f>
        <v>20.27269601292517</v>
      </c>
      <c r="Q1307" s="43">
        <f t="shared" si="167"/>
        <v>20.178802463991044</v>
      </c>
      <c r="R1307" s="30">
        <f>$O$1+$O$2*Data[[#This Row],[MA'[ln(n^2)']]]</f>
        <v>27.013641973258498</v>
      </c>
      <c r="S1307" s="30">
        <f>$Q$1+$Q$2*Data[[#This Row],[MA'[ln(n*ln(n))']]]</f>
        <v>23.002494640239327</v>
      </c>
      <c r="T1307" s="31">
        <f>$O$3*Data[[#This Row],[Metcalfe
(n^2)]]</f>
        <v>416016566173</v>
      </c>
      <c r="U1307" s="31">
        <f t="shared" si="160"/>
        <v>286741808684.96802</v>
      </c>
      <c r="V1307" s="30">
        <f>LN(Data[[#This Row],[MA'[NVA']
30d]]/Data[[#This Row],[MA'[NVMetcalfe calc']]])</f>
        <v>-2.4946807537980589</v>
      </c>
      <c r="W1307" s="30">
        <f>$Q$3+Data[[#This Row],[NVM
(scaled)]]/((Data[[#This Row],[Upper Bound]]-Data[[#This Row],[Lower Bound]])/2)</f>
        <v>-0.65387390772820353</v>
      </c>
      <c r="X1307" s="30">
        <f>(Data[[#This Row],[Upper Bound]]+Data[[#This Row],[Lower Bound]])/2</f>
        <v>25.00806830674891</v>
      </c>
      <c r="Y1307" s="32">
        <f>LN(Data[[#This Row],[NVActual]]/Data[[#This Row],[MA'[n^2']
30d]])</f>
        <v>-2.9285502909377796</v>
      </c>
      <c r="Z1307" s="32">
        <f>LN(Data[[#This Row],[NVActual]]/Data[[#This Row],[MA'[n*ln(n)']
30d]])</f>
        <v>7.9908431548482373</v>
      </c>
      <c r="AA1307" s="32">
        <f>LN(Data[[#This Row],[NVActual]]/Data[[#This Row],[MA'[n^1.5']]])</f>
        <v>3.8345281900409112</v>
      </c>
      <c r="AB1307" s="32">
        <f>LN(Data[[#This Row],[NVActual]]/Data[[#This Row],[Metcalfe
(n^2)]])</f>
        <v>-3.3006931833866129</v>
      </c>
      <c r="AC1307" s="34">
        <f>1+Data[[#This Row],[MA'[NVMetcalfe calc']]]/((Data[[#This Row],[NVM_norm
(scaled)]]-Data[[#This Row],[NV_fund.]])/2)</f>
        <v>-22347631077.617535</v>
      </c>
    </row>
    <row r="1308" spans="1:29" x14ac:dyDescent="0.2">
      <c r="A1308" s="23">
        <v>42868</v>
      </c>
      <c r="B1308" s="24">
        <v>29214574879.318401</v>
      </c>
      <c r="C1308" s="24">
        <f t="shared" si="161"/>
        <v>23325432310.701958</v>
      </c>
      <c r="D1308" s="25">
        <f>LN(Data[[#This Row],[NVActual]])</f>
        <v>24.097933561394548</v>
      </c>
      <c r="E1308" s="26">
        <v>793427</v>
      </c>
      <c r="F1308" s="40">
        <f>Data[[#This Row],[DAA 
(n)]]^2</f>
        <v>629526404329</v>
      </c>
      <c r="G1308" s="41">
        <f t="shared" si="162"/>
        <v>540930535055.36664</v>
      </c>
      <c r="H1308" s="28">
        <f>LN(Data[[#This Row],[Metcalfe
(n^2)]])</f>
        <v>27.168233634474102</v>
      </c>
      <c r="I1308" s="42">
        <f t="shared" si="163"/>
        <v>26.996968945206667</v>
      </c>
      <c r="J1308" s="40">
        <f>Data[[#This Row],[DAA 
(n)]]*LN(Data[[#This Row],[DAA 
(n)]])</f>
        <v>10778005.053949941</v>
      </c>
      <c r="K1308" s="40">
        <f t="shared" si="164"/>
        <v>9886653.8339814804</v>
      </c>
      <c r="L1308" s="29">
        <f>LN(Data[[#This Row],[MA'[n*ln(n)']
30d]])</f>
        <v>16.106696308026162</v>
      </c>
      <c r="M1308" s="43">
        <f t="shared" si="165"/>
        <v>16.046906207638521</v>
      </c>
      <c r="N1308" s="40">
        <f>Data[[#This Row],[DAA 
(n)]]^1.5</f>
        <v>706741286.75742686</v>
      </c>
      <c r="O1308" s="40">
        <f t="shared" si="166"/>
        <v>628444513.47568464</v>
      </c>
      <c r="P1308" s="43">
        <f>LN(Data[[#This Row],[MA'[n^1.5']]])</f>
        <v>20.258758298049077</v>
      </c>
      <c r="Q1308" s="43">
        <f t="shared" si="167"/>
        <v>20.174418315091181</v>
      </c>
      <c r="R1308" s="30">
        <f>$O$1+$O$2*Data[[#This Row],[MA'[ln(n^2)']]]</f>
        <v>26.996968945206667</v>
      </c>
      <c r="S1308" s="30">
        <f>$Q$1+$Q$2*Data[[#This Row],[MA'[ln(n*ln(n))']]]</f>
        <v>22.997395242603559</v>
      </c>
      <c r="T1308" s="31">
        <f>$O$3*Data[[#This Row],[Metcalfe
(n^2)]]</f>
        <v>327353730251.08002</v>
      </c>
      <c r="U1308" s="31">
        <f t="shared" si="160"/>
        <v>281283878228.79065</v>
      </c>
      <c r="V1308" s="30">
        <f>LN(Data[[#This Row],[MA'[NVA']
30d]]/Data[[#This Row],[MA'[NVMetcalfe calc']]])</f>
        <v>-2.4898201214064586</v>
      </c>
      <c r="W1308" s="30">
        <f>$Q$3+Data[[#This Row],[NVM
(scaled)]]/((Data[[#This Row],[Upper Bound]]-Data[[#This Row],[Lower Bound]])/2)</f>
        <v>-0.65504275032409998</v>
      </c>
      <c r="X1308" s="30">
        <f>(Data[[#This Row],[Upper Bound]]+Data[[#This Row],[Lower Bound]])/2</f>
        <v>24.997182093905113</v>
      </c>
      <c r="Y1308" s="29">
        <f>LN(Data[[#This Row],[NVActual]]/Data[[#This Row],[MA'[n^2']
30d]])</f>
        <v>-2.9186231451475142</v>
      </c>
      <c r="Z1308" s="29">
        <f>LN(Data[[#This Row],[NVActual]]/Data[[#This Row],[MA'[n*ln(n)']
30d]])</f>
        <v>7.9912372533683858</v>
      </c>
      <c r="AA1308" s="29">
        <f>LN(Data[[#This Row],[NVActual]]/Data[[#This Row],[MA'[n^1.5']]])</f>
        <v>3.8391752633454717</v>
      </c>
      <c r="AB1308" s="29">
        <f>LN(Data[[#This Row],[NVActual]]/Data[[#This Row],[Metcalfe
(n^2)]])</f>
        <v>-3.0703000730795567</v>
      </c>
      <c r="AC1308" s="26">
        <f>1+Data[[#This Row],[MA'[NVMetcalfe calc']]]/((Data[[#This Row],[NVM_norm
(scaled)]]-Data[[#This Row],[NV_fund.]])/2)</f>
        <v>-21930563912.022068</v>
      </c>
    </row>
    <row r="1309" spans="1:29" x14ac:dyDescent="0.2">
      <c r="A1309" s="23">
        <v>42867</v>
      </c>
      <c r="B1309" s="24">
        <v>27856008466.934898</v>
      </c>
      <c r="C1309" s="24">
        <f t="shared" si="161"/>
        <v>22988838581.928318</v>
      </c>
      <c r="D1309" s="25">
        <f>LN(Data[[#This Row],[NVActual]])</f>
        <v>24.05031452392592</v>
      </c>
      <c r="E1309" s="26">
        <v>742648</v>
      </c>
      <c r="F1309" s="40">
        <f>Data[[#This Row],[DAA 
(n)]]^2</f>
        <v>551526051904</v>
      </c>
      <c r="G1309" s="41">
        <f t="shared" si="162"/>
        <v>532406857378.56665</v>
      </c>
      <c r="H1309" s="28">
        <f>LN(Data[[#This Row],[Metcalfe
(n^2)]])</f>
        <v>27.035954912790821</v>
      </c>
      <c r="I1309" s="42">
        <f t="shared" si="163"/>
        <v>26.979595481814712</v>
      </c>
      <c r="J1309" s="40">
        <f>Data[[#This Row],[DAA 
(n)]]*LN(Data[[#This Row],[DAA 
(n)]])</f>
        <v>10039098.92203714</v>
      </c>
      <c r="K1309" s="40">
        <f t="shared" si="164"/>
        <v>9798922.4524119981</v>
      </c>
      <c r="L1309" s="29">
        <f>LN(Data[[#This Row],[MA'[n*ln(n)']
30d]])</f>
        <v>16.097782983759924</v>
      </c>
      <c r="M1309" s="43">
        <f t="shared" si="165"/>
        <v>16.044098466635297</v>
      </c>
      <c r="N1309" s="40">
        <f>Data[[#This Row],[DAA 
(n)]]^1.5</f>
        <v>639991968.22647667</v>
      </c>
      <c r="O1309" s="40">
        <f t="shared" si="166"/>
        <v>620822210.17680311</v>
      </c>
      <c r="P1309" s="43">
        <f>LN(Data[[#This Row],[MA'[n^1.5']]])</f>
        <v>20.246555302895636</v>
      </c>
      <c r="Q1309" s="43">
        <f t="shared" si="167"/>
        <v>20.170442691904586</v>
      </c>
      <c r="R1309" s="30">
        <f>$O$1+$O$2*Data[[#This Row],[MA'[ln(n^2)']]]</f>
        <v>26.979595481814712</v>
      </c>
      <c r="S1309" s="30">
        <f>$Q$1+$Q$2*Data[[#This Row],[MA'[ln(n*ln(n))']]]</f>
        <v>22.992762469948239</v>
      </c>
      <c r="T1309" s="31">
        <f>$O$3*Data[[#This Row],[Metcalfe
(n^2)]]</f>
        <v>286793546990.08002</v>
      </c>
      <c r="U1309" s="31">
        <f t="shared" si="160"/>
        <v>276851565836.85468</v>
      </c>
      <c r="V1309" s="30">
        <f>LN(Data[[#This Row],[MA'[NVA']
30d]]/Data[[#This Row],[MA'[NVMetcalfe calc']]])</f>
        <v>-2.4884726800598052</v>
      </c>
      <c r="W1309" s="30">
        <f>$Q$3+Data[[#This Row],[NVM
(scaled)]]/((Data[[#This Row],[Upper Bound]]-Data[[#This Row],[Lower Bound]])/2)</f>
        <v>-0.65834557788253256</v>
      </c>
      <c r="X1309" s="30">
        <f>(Data[[#This Row],[Upper Bound]]+Data[[#This Row],[Lower Bound]])/2</f>
        <v>24.986178975881476</v>
      </c>
      <c r="Y1309" s="32">
        <f>LN(Data[[#This Row],[NVActual]]/Data[[#This Row],[MA'[n^2']
30d]])</f>
        <v>-2.9503592795835298</v>
      </c>
      <c r="Z1309" s="32">
        <f>LN(Data[[#This Row],[NVActual]]/Data[[#This Row],[MA'[n*ln(n)']
30d]])</f>
        <v>7.9525315401659968</v>
      </c>
      <c r="AA1309" s="32">
        <f>LN(Data[[#This Row],[NVActual]]/Data[[#This Row],[MA'[n^1.5']]])</f>
        <v>3.8037592210302842</v>
      </c>
      <c r="AB1309" s="32">
        <f>LN(Data[[#This Row],[NVActual]]/Data[[#This Row],[Metcalfe
(n^2)]])</f>
        <v>-2.9856403888649017</v>
      </c>
      <c r="AC1309" s="34">
        <f>1+Data[[#This Row],[MA'[NVMetcalfe calc']]]/((Data[[#This Row],[NVM_norm
(scaled)]]-Data[[#This Row],[NV_fund.]])/2)</f>
        <v>-21591475813.373749</v>
      </c>
    </row>
    <row r="1310" spans="1:29" x14ac:dyDescent="0.2">
      <c r="A1310" s="23">
        <v>42866</v>
      </c>
      <c r="B1310" s="24">
        <v>30041402105.783501</v>
      </c>
      <c r="C1310" s="24">
        <f t="shared" si="161"/>
        <v>22722932760.733711</v>
      </c>
      <c r="D1310" s="25">
        <f>LN(Data[[#This Row],[NVActual]])</f>
        <v>24.125842337379733</v>
      </c>
      <c r="E1310" s="26">
        <v>703146</v>
      </c>
      <c r="F1310" s="40">
        <f>Data[[#This Row],[DAA 
(n)]]^2</f>
        <v>494414297316</v>
      </c>
      <c r="G1310" s="41">
        <f t="shared" si="162"/>
        <v>529771585440.73334</v>
      </c>
      <c r="H1310" s="28">
        <f>LN(Data[[#This Row],[Metcalfe
(n^2)]])</f>
        <v>26.926639661191178</v>
      </c>
      <c r="I1310" s="42">
        <f t="shared" si="163"/>
        <v>26.974438172450895</v>
      </c>
      <c r="J1310" s="40">
        <f>Data[[#This Row],[DAA 
(n)]]*LN(Data[[#This Row],[DAA 
(n)]])</f>
        <v>9466679.4856039658</v>
      </c>
      <c r="K1310" s="40">
        <f t="shared" si="164"/>
        <v>9772238.601137979</v>
      </c>
      <c r="L1310" s="29">
        <f>LN(Data[[#This Row],[MA'[n*ln(n)']
30d]])</f>
        <v>16.095056127878912</v>
      </c>
      <c r="M1310" s="43">
        <f t="shared" si="165"/>
        <v>16.041827608688006</v>
      </c>
      <c r="N1310" s="40">
        <f>Data[[#This Row],[DAA 
(n)]]^1.5</f>
        <v>589614650.00503266</v>
      </c>
      <c r="O1310" s="40">
        <f t="shared" si="166"/>
        <v>618484961.32700765</v>
      </c>
      <c r="P1310" s="43">
        <f>LN(Data[[#This Row],[MA'[n^1.5']]])</f>
        <v>20.242783434751018</v>
      </c>
      <c r="Q1310" s="43">
        <f t="shared" si="167"/>
        <v>20.167208051319172</v>
      </c>
      <c r="R1310" s="30">
        <f>$O$1+$O$2*Data[[#This Row],[MA'[ln(n^2)']]]</f>
        <v>26.974438172450895</v>
      </c>
      <c r="S1310" s="30">
        <f>$Q$1+$Q$2*Data[[#This Row],[MA'[ln(n*ln(n))']]]</f>
        <v>22.989015554335207</v>
      </c>
      <c r="T1310" s="31">
        <f>$O$3*Data[[#This Row],[Metcalfe
(n^2)]]</f>
        <v>257095434604.32001</v>
      </c>
      <c r="U1310" s="31">
        <f t="shared" si="160"/>
        <v>275481224429.18134</v>
      </c>
      <c r="V1310" s="30">
        <f>LN(Data[[#This Row],[MA'[NVA']
30d]]/Data[[#This Row],[MA'[NVMetcalfe calc']]])</f>
        <v>-2.4951448070770699</v>
      </c>
      <c r="W1310" s="30">
        <f>$Q$3+Data[[#This Row],[NVM
(scaled)]]/((Data[[#This Row],[Upper Bound]]-Data[[#This Row],[Lower Bound]])/2)</f>
        <v>-0.66213561830829215</v>
      </c>
      <c r="X1310" s="30">
        <f>(Data[[#This Row],[Upper Bound]]+Data[[#This Row],[Lower Bound]])/2</f>
        <v>24.98172686339305</v>
      </c>
      <c r="Y1310" s="29">
        <f>LN(Data[[#This Row],[NVActual]]/Data[[#This Row],[MA'[n^2']
30d]])</f>
        <v>-2.86986944235167</v>
      </c>
      <c r="Z1310" s="29">
        <f>LN(Data[[#This Row],[NVActual]]/Data[[#This Row],[MA'[n*ln(n)']
30d]])</f>
        <v>8.0307862095008193</v>
      </c>
      <c r="AA1310" s="29">
        <f>LN(Data[[#This Row],[NVActual]]/Data[[#This Row],[MA'[n^1.5']]])</f>
        <v>3.8830589026287146</v>
      </c>
      <c r="AB1310" s="29">
        <f>LN(Data[[#This Row],[NVActual]]/Data[[#This Row],[Metcalfe
(n^2)]])</f>
        <v>-2.8007973238114441</v>
      </c>
      <c r="AC1310" s="26">
        <f>1+Data[[#This Row],[MA'[NVMetcalfe calc']]]/((Data[[#This Row],[NVM_norm
(scaled)]]-Data[[#This Row],[NV_fund.]])/2)</f>
        <v>-21485158455.590237</v>
      </c>
    </row>
    <row r="1311" spans="1:29" x14ac:dyDescent="0.2">
      <c r="A1311" s="23">
        <v>42865</v>
      </c>
      <c r="B1311" s="24">
        <v>29118653054.727699</v>
      </c>
      <c r="C1311" s="24">
        <f t="shared" si="161"/>
        <v>22388452704.334652</v>
      </c>
      <c r="D1311" s="25">
        <f>LN(Data[[#This Row],[NVActual]])</f>
        <v>24.094644804216355</v>
      </c>
      <c r="E1311" s="26">
        <v>730268</v>
      </c>
      <c r="F1311" s="40">
        <f>Data[[#This Row],[DAA 
(n)]]^2</f>
        <v>533291351824</v>
      </c>
      <c r="G1311" s="41">
        <f t="shared" si="162"/>
        <v>532260144844.33331</v>
      </c>
      <c r="H1311" s="28">
        <f>LN(Data[[#This Row],[Metcalfe
(n^2)]])</f>
        <v>27.002333738077962</v>
      </c>
      <c r="I1311" s="42">
        <f t="shared" si="163"/>
        <v>26.97912588985027</v>
      </c>
      <c r="J1311" s="40">
        <f>Data[[#This Row],[DAA 
(n)]]*LN(Data[[#This Row],[DAA 
(n)]])</f>
        <v>9859470.1271193586</v>
      </c>
      <c r="K1311" s="40">
        <f t="shared" si="164"/>
        <v>9796994.0054163095</v>
      </c>
      <c r="L1311" s="29">
        <f>LN(Data[[#This Row],[MA'[n*ln(n)']
30d]])</f>
        <v>16.097586162447069</v>
      </c>
      <c r="M1311" s="43">
        <f t="shared" si="165"/>
        <v>16.039638095767735</v>
      </c>
      <c r="N1311" s="40">
        <f>Data[[#This Row],[DAA 
(n)]]^1.5</f>
        <v>624055773.88067579</v>
      </c>
      <c r="O1311" s="40">
        <f t="shared" si="166"/>
        <v>620671189.82400775</v>
      </c>
      <c r="P1311" s="43">
        <f>LN(Data[[#This Row],[MA'[n^1.5']]])</f>
        <v>20.246312014685582</v>
      </c>
      <c r="Q1311" s="43">
        <f t="shared" si="167"/>
        <v>20.164085799568966</v>
      </c>
      <c r="R1311" s="30">
        <f>$O$1+$O$2*Data[[#This Row],[MA'[ln(n^2)']]]</f>
        <v>26.97912588985027</v>
      </c>
      <c r="S1311" s="30">
        <f>$Q$1+$Q$2*Data[[#This Row],[MA'[ln(n*ln(n))']]]</f>
        <v>22.985402858016762</v>
      </c>
      <c r="T1311" s="31">
        <f>$O$3*Data[[#This Row],[Metcalfe
(n^2)]]</f>
        <v>277311502948.47998</v>
      </c>
      <c r="U1311" s="31">
        <f t="shared" si="160"/>
        <v>276775275319.05334</v>
      </c>
      <c r="V1311" s="30">
        <f>LN(Data[[#This Row],[MA'[NVA']
30d]]/Data[[#This Row],[MA'[NVMetcalfe calc']]])</f>
        <v>-2.5146605748124267</v>
      </c>
      <c r="W1311" s="30">
        <f>$Q$3+Data[[#This Row],[NVM
(scaled)]]/((Data[[#This Row],[Upper Bound]]-Data[[#This Row],[Lower Bound]])/2)</f>
        <v>-0.66930644402145878</v>
      </c>
      <c r="X1311" s="30">
        <f>(Data[[#This Row],[Upper Bound]]+Data[[#This Row],[Lower Bound]])/2</f>
        <v>24.982264373933518</v>
      </c>
      <c r="Y1311" s="32">
        <f>LN(Data[[#This Row],[NVActual]]/Data[[#This Row],[MA'[n^2']
30d]])</f>
        <v>-2.9057533966213582</v>
      </c>
      <c r="Z1311" s="32">
        <f>LN(Data[[#This Row],[NVActual]]/Data[[#This Row],[MA'[n*ln(n)']
30d]])</f>
        <v>7.9970586417692857</v>
      </c>
      <c r="AA1311" s="32">
        <f>LN(Data[[#This Row],[NVActual]]/Data[[#This Row],[MA'[n^1.5']]])</f>
        <v>3.8483327895307724</v>
      </c>
      <c r="AB1311" s="32">
        <f>LN(Data[[#This Row],[NVActual]]/Data[[#This Row],[Metcalfe
(n^2)]])</f>
        <v>-2.9076889338616052</v>
      </c>
      <c r="AC1311" s="34">
        <f>1+Data[[#This Row],[MA'[NVMetcalfe calc']]]/((Data[[#This Row],[NVM_norm
(scaled)]]-Data[[#This Row],[NV_fund.]])/2)</f>
        <v>-21579596607.978252</v>
      </c>
    </row>
    <row r="1312" spans="1:29" x14ac:dyDescent="0.2">
      <c r="A1312" s="23">
        <v>42864</v>
      </c>
      <c r="B1312" s="24">
        <v>28218574490.872898</v>
      </c>
      <c r="C1312" s="24">
        <f t="shared" si="161"/>
        <v>22074812179.964596</v>
      </c>
      <c r="D1312" s="25">
        <f>LN(Data[[#This Row],[NVActual]])</f>
        <v>24.063246267951783</v>
      </c>
      <c r="E1312" s="26">
        <v>805373</v>
      </c>
      <c r="F1312" s="40">
        <f>Data[[#This Row],[DAA 
(n)]]^2</f>
        <v>648625669129</v>
      </c>
      <c r="G1312" s="41">
        <f t="shared" si="162"/>
        <v>530404959668.33331</v>
      </c>
      <c r="H1312" s="28">
        <f>LN(Data[[#This Row],[Metcalfe
(n^2)]])</f>
        <v>27.19812160624527</v>
      </c>
      <c r="I1312" s="42">
        <f t="shared" si="163"/>
        <v>26.975451910151136</v>
      </c>
      <c r="J1312" s="40">
        <f>Data[[#This Row],[DAA 
(n)]]*LN(Data[[#This Row],[DAA 
(n)]])</f>
        <v>10952316.396193286</v>
      </c>
      <c r="K1312" s="40">
        <f t="shared" si="164"/>
        <v>9778102.7166899238</v>
      </c>
      <c r="L1312" s="29">
        <f>LN(Data[[#This Row],[MA'[n*ln(n)']
30d]])</f>
        <v>16.095656026942819</v>
      </c>
      <c r="M1312" s="43">
        <f t="shared" si="165"/>
        <v>16.037089929131305</v>
      </c>
      <c r="N1312" s="40">
        <f>Data[[#This Row],[DAA 
(n)]]^1.5</f>
        <v>722762478.98146439</v>
      </c>
      <c r="O1312" s="40">
        <f t="shared" si="166"/>
        <v>619020769.01084685</v>
      </c>
      <c r="P1312" s="43">
        <f>LN(Data[[#This Row],[MA'[n^1.5']]])</f>
        <v>20.243649382607558</v>
      </c>
      <c r="Q1312" s="43">
        <f t="shared" si="167"/>
        <v>20.160464266774124</v>
      </c>
      <c r="R1312" s="30">
        <f>$O$1+$O$2*Data[[#This Row],[MA'[ln(n^2)']]]</f>
        <v>26.975451910151136</v>
      </c>
      <c r="S1312" s="30">
        <f>$Q$1+$Q$2*Data[[#This Row],[MA'[ln(n*ln(n))']]]</f>
        <v>22.981198383066651</v>
      </c>
      <c r="T1312" s="31">
        <f>$O$3*Data[[#This Row],[Metcalfe
(n^2)]]</f>
        <v>337285347947.08002</v>
      </c>
      <c r="U1312" s="31">
        <f t="shared" si="160"/>
        <v>275810579027.53339</v>
      </c>
      <c r="V1312" s="30">
        <f>LN(Data[[#This Row],[MA'[NVA']
30d]]/Data[[#This Row],[MA'[NVMetcalfe calc']]])</f>
        <v>-2.5252770840438834</v>
      </c>
      <c r="W1312" s="30">
        <f>$Q$3+Data[[#This Row],[NVM
(scaled)]]/((Data[[#This Row],[Upper Bound]]-Data[[#This Row],[Lower Bound]])/2)</f>
        <v>-0.6744550812412512</v>
      </c>
      <c r="X1312" s="30">
        <f>(Data[[#This Row],[Upper Bound]]+Data[[#This Row],[Lower Bound]])/2</f>
        <v>24.978325146608896</v>
      </c>
      <c r="Y1312" s="29">
        <f>LN(Data[[#This Row],[NVActual]]/Data[[#This Row],[MA'[n^2']
30d]])</f>
        <v>-2.9336603586301275</v>
      </c>
      <c r="Z1312" s="29">
        <f>LN(Data[[#This Row],[NVActual]]/Data[[#This Row],[MA'[n*ln(n)']
30d]])</f>
        <v>7.9675902410089643</v>
      </c>
      <c r="AA1312" s="29">
        <f>LN(Data[[#This Row],[NVActual]]/Data[[#This Row],[MA'[n^1.5']]])</f>
        <v>3.8195968853442253</v>
      </c>
      <c r="AB1312" s="29">
        <f>LN(Data[[#This Row],[NVActual]]/Data[[#This Row],[Metcalfe
(n^2)]])</f>
        <v>-3.1348753382934844</v>
      </c>
      <c r="AC1312" s="26">
        <f>1+Data[[#This Row],[MA'[NVMetcalfe calc']]]/((Data[[#This Row],[NVM_norm
(scaled)]]-Data[[#This Row],[NV_fund.]])/2)</f>
        <v>-21503367398.382107</v>
      </c>
    </row>
    <row r="1313" spans="1:29" x14ac:dyDescent="0.2">
      <c r="A1313" s="23">
        <v>42863</v>
      </c>
      <c r="B1313" s="24">
        <v>27654102130.268501</v>
      </c>
      <c r="C1313" s="24">
        <f t="shared" si="161"/>
        <v>21792175847.435692</v>
      </c>
      <c r="D1313" s="25">
        <f>LN(Data[[#This Row],[NVActual]])</f>
        <v>24.043039913052343</v>
      </c>
      <c r="E1313" s="26">
        <v>887445</v>
      </c>
      <c r="F1313" s="40">
        <f>Data[[#This Row],[DAA 
(n)]]^2</f>
        <v>787558628025</v>
      </c>
      <c r="G1313" s="41">
        <f t="shared" si="162"/>
        <v>523049720072.33331</v>
      </c>
      <c r="H1313" s="28">
        <f>LN(Data[[#This Row],[Metcalfe
(n^2)]])</f>
        <v>27.392203653160777</v>
      </c>
      <c r="I1313" s="42">
        <f t="shared" si="163"/>
        <v>26.961591702872123</v>
      </c>
      <c r="J1313" s="40">
        <f>Data[[#This Row],[DAA 
(n)]]*LN(Data[[#This Row],[DAA 
(n)]])</f>
        <v>12154537.085489633</v>
      </c>
      <c r="K1313" s="40">
        <f t="shared" si="164"/>
        <v>9705038.8909924831</v>
      </c>
      <c r="L1313" s="29">
        <f>LN(Data[[#This Row],[MA'[n*ln(n)']
30d]])</f>
        <v>16.088155781892262</v>
      </c>
      <c r="M1313" s="43">
        <f t="shared" si="165"/>
        <v>16.03460576786194</v>
      </c>
      <c r="N1313" s="40">
        <f>Data[[#This Row],[DAA 
(n)]]^1.5</f>
        <v>836011343.6118232</v>
      </c>
      <c r="O1313" s="40">
        <f t="shared" si="166"/>
        <v>612566209.02647424</v>
      </c>
      <c r="P1313" s="43">
        <f>LN(Data[[#This Row],[MA'[n^1.5']]])</f>
        <v>20.23316759091092</v>
      </c>
      <c r="Q1313" s="43">
        <f t="shared" si="167"/>
        <v>20.156931020563704</v>
      </c>
      <c r="R1313" s="30">
        <f>$O$1+$O$2*Data[[#This Row],[MA'[ln(n^2)']]]</f>
        <v>26.961591702872123</v>
      </c>
      <c r="S1313" s="30">
        <f>$Q$1+$Q$2*Data[[#This Row],[MA'[ln(n*ln(n))']]]</f>
        <v>22.977099516972199</v>
      </c>
      <c r="T1313" s="31">
        <f>$O$3*Data[[#This Row],[Metcalfe
(n^2)]]</f>
        <v>409530486573</v>
      </c>
      <c r="U1313" s="31">
        <f t="shared" si="160"/>
        <v>271985854437.61337</v>
      </c>
      <c r="V1313" s="30">
        <f>LN(Data[[#This Row],[MA'[NVA']
30d]]/Data[[#This Row],[MA'[NVMetcalfe calc']]])</f>
        <v>-2.5241990599076738</v>
      </c>
      <c r="W1313" s="30">
        <f>$Q$3+Data[[#This Row],[NVM
(scaled)]]/((Data[[#This Row],[Upper Bound]]-Data[[#This Row],[Lower Bound]])/2)</f>
        <v>-0.67701167533476625</v>
      </c>
      <c r="X1313" s="30">
        <f>(Data[[#This Row],[Upper Bound]]+Data[[#This Row],[Lower Bound]])/2</f>
        <v>24.969345609922161</v>
      </c>
      <c r="Y1313" s="32">
        <f>LN(Data[[#This Row],[NVActual]]/Data[[#This Row],[MA'[n^2']
30d]])</f>
        <v>-2.9399024505003144</v>
      </c>
      <c r="Z1313" s="32">
        <f>LN(Data[[#This Row],[NVActual]]/Data[[#This Row],[MA'[n*ln(n)']
30d]])</f>
        <v>7.9548841311600835</v>
      </c>
      <c r="AA1313" s="32">
        <f>LN(Data[[#This Row],[NVActual]]/Data[[#This Row],[MA'[n^1.5']]])</f>
        <v>3.8098723221414255</v>
      </c>
      <c r="AB1313" s="32">
        <f>LN(Data[[#This Row],[NVActual]]/Data[[#This Row],[Metcalfe
(n^2)]])</f>
        <v>-3.3491637401084335</v>
      </c>
      <c r="AC1313" s="34">
        <f>1+Data[[#This Row],[MA'[NVMetcalfe calc']]]/((Data[[#This Row],[NVM_norm
(scaled)]]-Data[[#This Row],[NV_fund.]])/2)</f>
        <v>-21210486261.231651</v>
      </c>
    </row>
    <row r="1314" spans="1:29" x14ac:dyDescent="0.2">
      <c r="A1314" s="23">
        <v>42862</v>
      </c>
      <c r="B1314" s="24">
        <v>25303512736.0947</v>
      </c>
      <c r="C1314" s="24">
        <f t="shared" si="161"/>
        <v>21512436844.322739</v>
      </c>
      <c r="D1314" s="25">
        <f>LN(Data[[#This Row],[NVActual]])</f>
        <v>23.954209066365944</v>
      </c>
      <c r="E1314" s="26">
        <v>790638</v>
      </c>
      <c r="F1314" s="40">
        <f>Data[[#This Row],[DAA 
(n)]]^2</f>
        <v>625108447044</v>
      </c>
      <c r="G1314" s="41">
        <f t="shared" si="162"/>
        <v>508787328075.53333</v>
      </c>
      <c r="H1314" s="28">
        <f>LN(Data[[#This Row],[Metcalfe
(n^2)]])</f>
        <v>27.161190986901179</v>
      </c>
      <c r="I1314" s="42">
        <f t="shared" si="163"/>
        <v>26.935468237070655</v>
      </c>
      <c r="J1314" s="40">
        <f>Data[[#This Row],[DAA 
(n)]]*LN(Data[[#This Row],[DAA 
(n)]])</f>
        <v>10737334.859750787</v>
      </c>
      <c r="K1314" s="40">
        <f t="shared" si="164"/>
        <v>9565856.9046270568</v>
      </c>
      <c r="L1314" s="29">
        <f>LN(Data[[#This Row],[MA'[n*ln(n)']
30d]])</f>
        <v>16.073710744363584</v>
      </c>
      <c r="M1314" s="43">
        <f t="shared" si="165"/>
        <v>16.03253557855875</v>
      </c>
      <c r="N1314" s="40">
        <f>Data[[#This Row],[DAA 
(n)]]^1.5</f>
        <v>703018130.88566554</v>
      </c>
      <c r="O1314" s="40">
        <f t="shared" si="166"/>
        <v>600180990.23708701</v>
      </c>
      <c r="P1314" s="43">
        <f>LN(Data[[#This Row],[MA'[n^1.5']]])</f>
        <v>20.212741818088233</v>
      </c>
      <c r="Q1314" s="43">
        <f t="shared" si="167"/>
        <v>20.153978980851587</v>
      </c>
      <c r="R1314" s="30">
        <f>$O$1+$O$2*Data[[#This Row],[MA'[ln(n^2)']]]</f>
        <v>26.935468237070655</v>
      </c>
      <c r="S1314" s="30">
        <f>$Q$1+$Q$2*Data[[#This Row],[MA'[ln(n*ln(n))']]]</f>
        <v>22.973683704621937</v>
      </c>
      <c r="T1314" s="31">
        <f>$O$3*Data[[#This Row],[Metcalfe
(n^2)]]</f>
        <v>325056392462.88</v>
      </c>
      <c r="U1314" s="31">
        <f t="shared" si="160"/>
        <v>264569410599.27731</v>
      </c>
      <c r="V1314" s="30">
        <f>LN(Data[[#This Row],[MA'[NVA']
30d]]/Data[[#This Row],[MA'[NVMetcalfe calc']]])</f>
        <v>-2.5094724130303487</v>
      </c>
      <c r="W1314" s="30">
        <f>$Q$3+Data[[#This Row],[NVM
(scaled)]]/((Data[[#This Row],[Upper Bound]]-Data[[#This Row],[Lower Bound]])/2)</f>
        <v>-0.67683942171851663</v>
      </c>
      <c r="X1314" s="30">
        <f>(Data[[#This Row],[Upper Bound]]+Data[[#This Row],[Lower Bound]])/2</f>
        <v>24.954575970846296</v>
      </c>
      <c r="Y1314" s="29">
        <f>LN(Data[[#This Row],[NVActual]]/Data[[#This Row],[MA'[n^2']
30d]])</f>
        <v>-3.0010868767843077</v>
      </c>
      <c r="Z1314" s="29">
        <f>LN(Data[[#This Row],[NVActual]]/Data[[#This Row],[MA'[n*ln(n)']
30d]])</f>
        <v>7.8804983220023592</v>
      </c>
      <c r="AA1314" s="29">
        <f>LN(Data[[#This Row],[NVActual]]/Data[[#This Row],[MA'[n^1.5']]])</f>
        <v>3.7414672482777123</v>
      </c>
      <c r="AB1314" s="29">
        <f>LN(Data[[#This Row],[NVActual]]/Data[[#This Row],[Metcalfe
(n^2)]])</f>
        <v>-3.2069819205352346</v>
      </c>
      <c r="AC1314" s="26">
        <f>1+Data[[#This Row],[MA'[NVMetcalfe calc']]]/((Data[[#This Row],[NVM_norm
(scaled)]]-Data[[#This Row],[NV_fund.]])/2)</f>
        <v>-20644151447.306198</v>
      </c>
    </row>
    <row r="1315" spans="1:29" x14ac:dyDescent="0.2">
      <c r="A1315" s="23">
        <v>42861</v>
      </c>
      <c r="B1315" s="24">
        <v>25734398239.698002</v>
      </c>
      <c r="C1315" s="24">
        <f t="shared" si="161"/>
        <v>21314947514.299969</v>
      </c>
      <c r="D1315" s="25">
        <f>LN(Data[[#This Row],[NVActual]])</f>
        <v>23.97109438682449</v>
      </c>
      <c r="E1315" s="26">
        <v>867643</v>
      </c>
      <c r="F1315" s="40">
        <f>Data[[#This Row],[DAA 
(n)]]^2</f>
        <v>752804375449</v>
      </c>
      <c r="G1315" s="41">
        <f t="shared" si="162"/>
        <v>505109583688.76666</v>
      </c>
      <c r="H1315" s="28">
        <f>LN(Data[[#This Row],[Metcalfe
(n^2)]])</f>
        <v>27.347071237433688</v>
      </c>
      <c r="I1315" s="42">
        <f t="shared" si="163"/>
        <v>26.928995134700276</v>
      </c>
      <c r="J1315" s="40">
        <f>Data[[#This Row],[DAA 
(n)]]*LN(Data[[#This Row],[DAA 
(n)]])</f>
        <v>11863747.464830339</v>
      </c>
      <c r="K1315" s="40">
        <f t="shared" si="164"/>
        <v>9530416.6542624161</v>
      </c>
      <c r="L1315" s="29">
        <f>LN(Data[[#This Row],[MA'[n*ln(n)']
30d]])</f>
        <v>16.069998994954055</v>
      </c>
      <c r="M1315" s="43">
        <f t="shared" si="165"/>
        <v>16.03113090403885</v>
      </c>
      <c r="N1315" s="40">
        <f>Data[[#This Row],[DAA 
(n)]]^1.5</f>
        <v>808186517.28898597</v>
      </c>
      <c r="O1315" s="40">
        <f t="shared" si="166"/>
        <v>597004864.54654431</v>
      </c>
      <c r="P1315" s="43">
        <f>LN(Data[[#This Row],[MA'[n^1.5']]])</f>
        <v>20.20743581964285</v>
      </c>
      <c r="Q1315" s="43">
        <f t="shared" si="167"/>
        <v>20.151959559555273</v>
      </c>
      <c r="R1315" s="30">
        <f>$O$1+$O$2*Data[[#This Row],[MA'[ln(n^2)']]]</f>
        <v>26.928995134700276</v>
      </c>
      <c r="S1315" s="30">
        <f>$Q$1+$Q$2*Data[[#This Row],[MA'[ln(n*ln(n))']]]</f>
        <v>22.971365991664101</v>
      </c>
      <c r="T1315" s="31">
        <f>$O$3*Data[[#This Row],[Metcalfe
(n^2)]]</f>
        <v>391458275233.48004</v>
      </c>
      <c r="U1315" s="31">
        <f t="shared" si="160"/>
        <v>262656983518.15869</v>
      </c>
      <c r="V1315" s="30">
        <f>LN(Data[[#This Row],[MA'[NVA']
30d]]/Data[[#This Row],[MA'[NVMetcalfe calc']]])</f>
        <v>-2.5114403479008209</v>
      </c>
      <c r="W1315" s="30">
        <f>$Q$3+Data[[#This Row],[NVM
(scaled)]]/((Data[[#This Row],[Upper Bound]]-Data[[#This Row],[Lower Bound]])/2)</f>
        <v>-0.67916406622886261</v>
      </c>
      <c r="X1315" s="30">
        <f>(Data[[#This Row],[Upper Bound]]+Data[[#This Row],[Lower Bound]])/2</f>
        <v>24.950180563182187</v>
      </c>
      <c r="Y1315" s="32">
        <f>LN(Data[[#This Row],[NVActual]]/Data[[#This Row],[MA'[n^2']
30d]])</f>
        <v>-2.976946853260249</v>
      </c>
      <c r="Z1315" s="32">
        <f>LN(Data[[#This Row],[NVActual]]/Data[[#This Row],[MA'[n*ln(n)']
30d]])</f>
        <v>7.9010953918704354</v>
      </c>
      <c r="AA1315" s="32">
        <f>LN(Data[[#This Row],[NVActual]]/Data[[#This Row],[MA'[n^1.5']]])</f>
        <v>3.7636585671816407</v>
      </c>
      <c r="AB1315" s="32">
        <f>LN(Data[[#This Row],[NVActual]]/Data[[#This Row],[Metcalfe
(n^2)]])</f>
        <v>-3.3759768506091978</v>
      </c>
      <c r="AC1315" s="34">
        <f>1+Data[[#This Row],[MA'[NVMetcalfe calc']]]/((Data[[#This Row],[NVM_norm
(scaled)]]-Data[[#This Row],[NV_fund.]])/2)</f>
        <v>-20496582125.157505</v>
      </c>
    </row>
    <row r="1316" spans="1:29" x14ac:dyDescent="0.2">
      <c r="A1316" s="23">
        <v>42860</v>
      </c>
      <c r="B1316" s="24">
        <v>25065471554.324699</v>
      </c>
      <c r="C1316" s="24">
        <f t="shared" si="161"/>
        <v>21104567635.923206</v>
      </c>
      <c r="D1316" s="25">
        <f>LN(Data[[#This Row],[NVActual]])</f>
        <v>23.944757100743427</v>
      </c>
      <c r="E1316" s="26">
        <v>660727</v>
      </c>
      <c r="F1316" s="40">
        <f>Data[[#This Row],[DAA 
(n)]]^2</f>
        <v>436560168529</v>
      </c>
      <c r="G1316" s="41">
        <f t="shared" si="162"/>
        <v>496388100693.26666</v>
      </c>
      <c r="H1316" s="28">
        <f>LN(Data[[#This Row],[Metcalfe
(n^2)]])</f>
        <v>26.802192045862888</v>
      </c>
      <c r="I1316" s="42">
        <f t="shared" si="163"/>
        <v>26.914760611595419</v>
      </c>
      <c r="J1316" s="40">
        <f>Data[[#This Row],[DAA 
(n)]]*LN(Data[[#This Row],[DAA 
(n)]])</f>
        <v>8854465.971943425</v>
      </c>
      <c r="K1316" s="40">
        <f t="shared" si="164"/>
        <v>9449396.9832752757</v>
      </c>
      <c r="L1316" s="29">
        <f>LN(Data[[#This Row],[MA'[n*ln(n)']
30d]])</f>
        <v>16.061461486140278</v>
      </c>
      <c r="M1316" s="43">
        <f t="shared" si="165"/>
        <v>16.029794809402627</v>
      </c>
      <c r="N1316" s="40">
        <f>Data[[#This Row],[DAA 
(n)]]^1.5</f>
        <v>537072705.01456511</v>
      </c>
      <c r="O1316" s="40">
        <f t="shared" si="166"/>
        <v>589622029.22199011</v>
      </c>
      <c r="P1316" s="43">
        <f>LN(Data[[#This Row],[MA'[n^1.5']]])</f>
        <v>20.194992261136655</v>
      </c>
      <c r="Q1316" s="43">
        <f t="shared" si="167"/>
        <v>20.150039187886975</v>
      </c>
      <c r="R1316" s="30">
        <f>$O$1+$O$2*Data[[#This Row],[MA'[ln(n^2)']]]</f>
        <v>26.914760611595419</v>
      </c>
      <c r="S1316" s="30">
        <f>$Q$1+$Q$2*Data[[#This Row],[MA'[ln(n*ln(n))']]]</f>
        <v>22.969161435514334</v>
      </c>
      <c r="T1316" s="31">
        <f>$O$3*Data[[#This Row],[Metcalfe
(n^2)]]</f>
        <v>227011287635.08002</v>
      </c>
      <c r="U1316" s="31">
        <f t="shared" si="160"/>
        <v>258121812360.49866</v>
      </c>
      <c r="V1316" s="30">
        <f>LN(Data[[#This Row],[MA'[NVA']
30d]]/Data[[#This Row],[MA'[NVMetcalfe calc']]])</f>
        <v>-2.503942121739601</v>
      </c>
      <c r="W1316" s="30">
        <f>$Q$3+Data[[#This Row],[NVM
(scaled)]]/((Data[[#This Row],[Upper Bound]]-Data[[#This Row],[Lower Bound]])/2)</f>
        <v>-0.67923288960467032</v>
      </c>
      <c r="X1316" s="30">
        <f>(Data[[#This Row],[Upper Bound]]+Data[[#This Row],[Lower Bound]])/2</f>
        <v>24.941961023554875</v>
      </c>
      <c r="Y1316" s="29">
        <f>LN(Data[[#This Row],[NVActual]]/Data[[#This Row],[MA'[n^2']
30d]])</f>
        <v>-2.9858668180399719</v>
      </c>
      <c r="Z1316" s="29">
        <f>LN(Data[[#This Row],[NVActual]]/Data[[#This Row],[MA'[n*ln(n)']
30d]])</f>
        <v>7.8832956146031501</v>
      </c>
      <c r="AA1316" s="29">
        <f>LN(Data[[#This Row],[NVActual]]/Data[[#This Row],[MA'[n^1.5']]])</f>
        <v>3.7497648396067706</v>
      </c>
      <c r="AB1316" s="29">
        <f>LN(Data[[#This Row],[NVActual]]/Data[[#This Row],[Metcalfe
(n^2)]])</f>
        <v>-2.8574349451194609</v>
      </c>
      <c r="AC1316" s="26">
        <f>1+Data[[#This Row],[MA'[NVMetcalfe calc']]]/((Data[[#This Row],[NVM_norm
(scaled)]]-Data[[#This Row],[NV_fund.]])/2)</f>
        <v>-20149085419.092175</v>
      </c>
    </row>
    <row r="1317" spans="1:29" x14ac:dyDescent="0.2">
      <c r="A1317" s="23">
        <v>42859</v>
      </c>
      <c r="B1317" s="24">
        <v>25516396770.0042</v>
      </c>
      <c r="C1317" s="24">
        <f t="shared" si="161"/>
        <v>20884556239.470341</v>
      </c>
      <c r="D1317" s="25">
        <f>LN(Data[[#This Row],[NVActual]])</f>
        <v>23.96258709305646</v>
      </c>
      <c r="E1317" s="26">
        <v>851617</v>
      </c>
      <c r="F1317" s="40">
        <f>Data[[#This Row],[DAA 
(n)]]^2</f>
        <v>725251514689</v>
      </c>
      <c r="G1317" s="41">
        <f t="shared" si="162"/>
        <v>500071672728.96667</v>
      </c>
      <c r="H1317" s="28">
        <f>LN(Data[[#This Row],[Metcalfe
(n^2)]])</f>
        <v>27.309784348451775</v>
      </c>
      <c r="I1317" s="42">
        <f t="shared" si="163"/>
        <v>26.92228213408805</v>
      </c>
      <c r="J1317" s="40">
        <f>Data[[#This Row],[DAA 
(n)]]*LN(Data[[#This Row],[DAA 
(n)]])</f>
        <v>11628738.308737727</v>
      </c>
      <c r="K1317" s="40">
        <f t="shared" si="164"/>
        <v>9487429.2824054193</v>
      </c>
      <c r="L1317" s="29">
        <f>LN(Data[[#This Row],[MA'[n*ln(n)']
30d]])</f>
        <v>16.065478246893335</v>
      </c>
      <c r="M1317" s="43">
        <f t="shared" si="165"/>
        <v>16.028809789852623</v>
      </c>
      <c r="N1317" s="40">
        <f>Data[[#This Row],[DAA 
(n)]]^1.5</f>
        <v>785898542.55171001</v>
      </c>
      <c r="O1317" s="40">
        <f t="shared" si="166"/>
        <v>592923192.4114269</v>
      </c>
      <c r="P1317" s="43">
        <f>LN(Data[[#This Row],[MA'[n^1.5']]])</f>
        <v>20.200575424814939</v>
      </c>
      <c r="Q1317" s="43">
        <f t="shared" si="167"/>
        <v>20.148628450859125</v>
      </c>
      <c r="R1317" s="30">
        <f>$O$1+$O$2*Data[[#This Row],[MA'[ln(n^2)']]]</f>
        <v>26.92228213408805</v>
      </c>
      <c r="S1317" s="30">
        <f>$Q$1+$Q$2*Data[[#This Row],[MA'[ln(n*ln(n))']]]</f>
        <v>22.967536153256827</v>
      </c>
      <c r="T1317" s="31">
        <f>$O$3*Data[[#This Row],[Metcalfe
(n^2)]]</f>
        <v>377130787638.28003</v>
      </c>
      <c r="U1317" s="31">
        <f t="shared" si="160"/>
        <v>260037269819.06265</v>
      </c>
      <c r="V1317" s="30">
        <f>LN(Data[[#This Row],[MA'[NVA']
30d]]/Data[[#This Row],[MA'[NVMetcalfe calc']]])</f>
        <v>-2.5218150162879347</v>
      </c>
      <c r="W1317" s="30">
        <f>$Q$3+Data[[#This Row],[NVM
(scaled)]]/((Data[[#This Row],[Upper Bound]]-Data[[#This Row],[Lower Bound]])/2)</f>
        <v>-0.68533602841307661</v>
      </c>
      <c r="X1317" s="30">
        <f>(Data[[#This Row],[Upper Bound]]+Data[[#This Row],[Lower Bound]])/2</f>
        <v>24.94490914367244</v>
      </c>
      <c r="Y1317" s="32">
        <f>LN(Data[[#This Row],[NVActual]]/Data[[#This Row],[MA'[n^2']
30d]])</f>
        <v>-2.9754301774970973</v>
      </c>
      <c r="Z1317" s="32">
        <f>LN(Data[[#This Row],[NVActual]]/Data[[#This Row],[MA'[n*ln(n)']
30d]])</f>
        <v>7.8971088461631274</v>
      </c>
      <c r="AA1317" s="32">
        <f>LN(Data[[#This Row],[NVActual]]/Data[[#This Row],[MA'[n^1.5']]])</f>
        <v>3.762011668241521</v>
      </c>
      <c r="AB1317" s="32">
        <f>LN(Data[[#This Row],[NVActual]]/Data[[#This Row],[Metcalfe
(n^2)]])</f>
        <v>-3.3471972553953155</v>
      </c>
      <c r="AC1317" s="34">
        <f>1+Data[[#This Row],[MA'[NVMetcalfe calc']]]/((Data[[#This Row],[NVM_norm
(scaled)]]-Data[[#This Row],[NV_fund.]])/2)</f>
        <v>-20291438342.498577</v>
      </c>
    </row>
    <row r="1318" spans="1:29" x14ac:dyDescent="0.2">
      <c r="A1318" s="23">
        <v>42858</v>
      </c>
      <c r="B1318" s="24">
        <v>24959164742.860298</v>
      </c>
      <c r="C1318" s="24">
        <f t="shared" si="161"/>
        <v>20652748123.743843</v>
      </c>
      <c r="D1318" s="25">
        <f>LN(Data[[#This Row],[NVActual]])</f>
        <v>23.940506916059999</v>
      </c>
      <c r="E1318" s="26">
        <v>691453</v>
      </c>
      <c r="F1318" s="40">
        <f>Data[[#This Row],[DAA 
(n)]]^2</f>
        <v>478107251209</v>
      </c>
      <c r="G1318" s="41">
        <f t="shared" si="162"/>
        <v>489296465871.36664</v>
      </c>
      <c r="H1318" s="28">
        <f>LN(Data[[#This Row],[Metcalfe
(n^2)]])</f>
        <v>26.893100919183805</v>
      </c>
      <c r="I1318" s="42">
        <f t="shared" si="163"/>
        <v>26.902612864347869</v>
      </c>
      <c r="J1318" s="40">
        <f>Data[[#This Row],[DAA 
(n)]]*LN(Data[[#This Row],[DAA 
(n)]])</f>
        <v>9297657.6549362</v>
      </c>
      <c r="K1318" s="40">
        <f t="shared" si="164"/>
        <v>9382156.7067367304</v>
      </c>
      <c r="L1318" s="29">
        <f>LN(Data[[#This Row],[MA'[n*ln(n)']
30d]])</f>
        <v>16.05432022064479</v>
      </c>
      <c r="M1318" s="43">
        <f t="shared" si="165"/>
        <v>16.027578475252227</v>
      </c>
      <c r="N1318" s="40">
        <f>Data[[#This Row],[DAA 
(n)]]^1.5</f>
        <v>574968427.97688925</v>
      </c>
      <c r="O1318" s="40">
        <f t="shared" si="166"/>
        <v>583555038.56394649</v>
      </c>
      <c r="P1318" s="43">
        <f>LN(Data[[#This Row],[MA'[n^1.5']]])</f>
        <v>20.184649330116518</v>
      </c>
      <c r="Q1318" s="43">
        <f t="shared" si="167"/>
        <v>20.146872399751906</v>
      </c>
      <c r="R1318" s="30">
        <f>$O$1+$O$2*Data[[#This Row],[MA'[ln(n^2)']]]</f>
        <v>26.902612864347869</v>
      </c>
      <c r="S1318" s="30">
        <f>$Q$1+$Q$2*Data[[#This Row],[MA'[ln(n*ln(n))']]]</f>
        <v>22.965504484166171</v>
      </c>
      <c r="T1318" s="31">
        <f>$O$3*Data[[#This Row],[Metcalfe
(n^2)]]</f>
        <v>248615770628.68002</v>
      </c>
      <c r="U1318" s="31">
        <f t="shared" si="160"/>
        <v>254434162253.11069</v>
      </c>
      <c r="V1318" s="30">
        <f>LN(Data[[#This Row],[MA'[NVA']
30d]]/Data[[#This Row],[MA'[NVMetcalfe calc']]])</f>
        <v>-2.5111937164310771</v>
      </c>
      <c r="W1318" s="30">
        <f>$Q$3+Data[[#This Row],[NVM
(scaled)]]/((Data[[#This Row],[Upper Bound]]-Data[[#This Row],[Lower Bound]])/2)</f>
        <v>-0.68565384233348714</v>
      </c>
      <c r="X1318" s="30">
        <f>(Data[[#This Row],[Upper Bound]]+Data[[#This Row],[Lower Bound]])/2</f>
        <v>24.93405867425702</v>
      </c>
      <c r="Y1318" s="29">
        <f>LN(Data[[#This Row],[NVActual]]/Data[[#This Row],[MA'[n^2']
30d]])</f>
        <v>-2.9757274963296676</v>
      </c>
      <c r="Z1318" s="29">
        <f>LN(Data[[#This Row],[NVActual]]/Data[[#This Row],[MA'[n*ln(n)']
30d]])</f>
        <v>7.8861866954152084</v>
      </c>
      <c r="AA1318" s="29">
        <f>LN(Data[[#This Row],[NVActual]]/Data[[#This Row],[MA'[n^1.5']]])</f>
        <v>3.7558575859434815</v>
      </c>
      <c r="AB1318" s="29">
        <f>LN(Data[[#This Row],[NVActual]]/Data[[#This Row],[Metcalfe
(n^2)]])</f>
        <v>-2.9525940031238074</v>
      </c>
      <c r="AC1318" s="26">
        <f>1+Data[[#This Row],[MA'[NVMetcalfe calc']]]/((Data[[#This Row],[NVM_norm
(scaled)]]-Data[[#This Row],[NV_fund.]])/2)</f>
        <v>-19862374495.852551</v>
      </c>
    </row>
    <row r="1319" spans="1:29" x14ac:dyDescent="0.2">
      <c r="A1319" s="23">
        <v>42857</v>
      </c>
      <c r="B1319" s="24">
        <v>24057428595.619499</v>
      </c>
      <c r="C1319" s="24">
        <f t="shared" si="161"/>
        <v>20440940976.789192</v>
      </c>
      <c r="D1319" s="25">
        <f>LN(Data[[#This Row],[NVActual]])</f>
        <v>23.90370966711891</v>
      </c>
      <c r="E1319" s="26">
        <v>782531</v>
      </c>
      <c r="F1319" s="40">
        <f>Data[[#This Row],[DAA 
(n)]]^2</f>
        <v>612354765961</v>
      </c>
      <c r="G1319" s="41">
        <f t="shared" si="162"/>
        <v>491442056425.76666</v>
      </c>
      <c r="H1319" s="28">
        <f>LN(Data[[#This Row],[Metcalfe
(n^2)]])</f>
        <v>27.140577634450292</v>
      </c>
      <c r="I1319" s="42">
        <f t="shared" si="163"/>
        <v>26.906823093010669</v>
      </c>
      <c r="J1319" s="40">
        <f>Data[[#This Row],[DAA 
(n)]]*LN(Data[[#This Row],[DAA 
(n)]])</f>
        <v>10619171.67843201</v>
      </c>
      <c r="K1319" s="40">
        <f t="shared" si="164"/>
        <v>9403911.0747740064</v>
      </c>
      <c r="L1319" s="29">
        <f>LN(Data[[#This Row],[MA'[n*ln(n)']
30d]])</f>
        <v>16.056636232490838</v>
      </c>
      <c r="M1319" s="43">
        <f t="shared" si="165"/>
        <v>16.026827353153951</v>
      </c>
      <c r="N1319" s="40">
        <f>Data[[#This Row],[DAA 
(n)]]^1.5</f>
        <v>692233044.11319852</v>
      </c>
      <c r="O1319" s="40">
        <f t="shared" si="166"/>
        <v>585459375.13881338</v>
      </c>
      <c r="P1319" s="43">
        <f>LN(Data[[#This Row],[MA'[n^1.5']]])</f>
        <v>20.187907353690981</v>
      </c>
      <c r="Q1319" s="43">
        <f t="shared" si="167"/>
        <v>20.145796519858166</v>
      </c>
      <c r="R1319" s="30">
        <f>$O$1+$O$2*Data[[#This Row],[MA'[ln(n^2)']]]</f>
        <v>26.906823093010669</v>
      </c>
      <c r="S1319" s="30">
        <f>$Q$1+$Q$2*Data[[#This Row],[MA'[ln(n*ln(n))']]]</f>
        <v>22.964265132704018</v>
      </c>
      <c r="T1319" s="31">
        <f>$O$3*Data[[#This Row],[Metcalfe
(n^2)]]</f>
        <v>318424478299.72003</v>
      </c>
      <c r="U1319" s="31">
        <f t="shared" si="160"/>
        <v>255549869341.39862</v>
      </c>
      <c r="V1319" s="30">
        <f>LN(Data[[#This Row],[MA'[NVA']
30d]]/Data[[#This Row],[MA'[NVMetcalfe calc']]])</f>
        <v>-2.5258777736079399</v>
      </c>
      <c r="W1319" s="30">
        <f>$Q$3+Data[[#This Row],[NVM
(scaled)]]/((Data[[#This Row],[Upper Bound]]-Data[[#This Row],[Lower Bound]])/2)</f>
        <v>-0.69133957650757172</v>
      </c>
      <c r="X1319" s="30">
        <f>(Data[[#This Row],[Upper Bound]]+Data[[#This Row],[Lower Bound]])/2</f>
        <v>24.935544112857343</v>
      </c>
      <c r="Y1319" s="32">
        <f>LN(Data[[#This Row],[NVActual]]/Data[[#This Row],[MA'[n^2']
30d]])</f>
        <v>-3.0169002111644212</v>
      </c>
      <c r="Z1319" s="32">
        <f>LN(Data[[#This Row],[NVActual]]/Data[[#This Row],[MA'[n*ln(n)']
30d]])</f>
        <v>7.8470734346280713</v>
      </c>
      <c r="AA1319" s="32">
        <f>LN(Data[[#This Row],[NVActual]]/Data[[#This Row],[MA'[n^1.5']]])</f>
        <v>3.7158023134279268</v>
      </c>
      <c r="AB1319" s="32">
        <f>LN(Data[[#This Row],[NVActual]]/Data[[#This Row],[Metcalfe
(n^2)]])</f>
        <v>-3.236867967331384</v>
      </c>
      <c r="AC1319" s="34">
        <f>1+Data[[#This Row],[MA'[NVMetcalfe calc']]]/((Data[[#This Row],[NVM_norm
(scaled)]]-Data[[#This Row],[NV_fund.]])/2)</f>
        <v>-19943889583.00362</v>
      </c>
    </row>
    <row r="1320" spans="1:29" x14ac:dyDescent="0.2">
      <c r="A1320" s="23">
        <v>42856</v>
      </c>
      <c r="B1320" s="24">
        <v>23628266034.068501</v>
      </c>
      <c r="C1320" s="24">
        <f t="shared" si="161"/>
        <v>20237925753.89222</v>
      </c>
      <c r="D1320" s="25">
        <f>LN(Data[[#This Row],[NVActual]])</f>
        <v>23.885709545599578</v>
      </c>
      <c r="E1320" s="26">
        <v>713866</v>
      </c>
      <c r="F1320" s="40">
        <f>Data[[#This Row],[DAA 
(n)]]^2</f>
        <v>509604665956</v>
      </c>
      <c r="G1320" s="41">
        <f t="shared" si="162"/>
        <v>485052357540.26666</v>
      </c>
      <c r="H1320" s="28">
        <f>LN(Data[[#This Row],[Metcalfe
(n^2)]])</f>
        <v>26.956901097277047</v>
      </c>
      <c r="I1320" s="42">
        <f t="shared" si="163"/>
        <v>26.894307164373668</v>
      </c>
      <c r="J1320" s="40">
        <f>Data[[#This Row],[DAA 
(n)]]*LN(Data[[#This Row],[DAA 
(n)]])</f>
        <v>9621807.5793543886</v>
      </c>
      <c r="K1320" s="40">
        <f t="shared" si="164"/>
        <v>9339263.1688744221</v>
      </c>
      <c r="L1320" s="29">
        <f>LN(Data[[#This Row],[MA'[n*ln(n)']
30d]])</f>
        <v>16.049737917250919</v>
      </c>
      <c r="M1320" s="43">
        <f t="shared" si="165"/>
        <v>16.025806484038355</v>
      </c>
      <c r="N1320" s="40">
        <f>Data[[#This Row],[DAA 
(n)]]^1.5</f>
        <v>603149603.71979606</v>
      </c>
      <c r="O1320" s="40">
        <f t="shared" si="166"/>
        <v>579796196.30464053</v>
      </c>
      <c r="P1320" s="43">
        <f>LN(Data[[#This Row],[MA'[n^1.5']]])</f>
        <v>20.178187214072672</v>
      </c>
      <c r="Q1320" s="43">
        <f t="shared" si="167"/>
        <v>20.144343551825486</v>
      </c>
      <c r="R1320" s="30">
        <f>$O$1+$O$2*Data[[#This Row],[MA'[ln(n^2)']]]</f>
        <v>26.894307164373668</v>
      </c>
      <c r="S1320" s="30">
        <f>$Q$1+$Q$2*Data[[#This Row],[MA'[ln(n*ln(n))']]]</f>
        <v>22.962580698663285</v>
      </c>
      <c r="T1320" s="31">
        <f>$O$3*Data[[#This Row],[Metcalfe
(n^2)]]</f>
        <v>264994426297.12</v>
      </c>
      <c r="U1320" s="31">
        <f t="shared" si="160"/>
        <v>252227225920.93866</v>
      </c>
      <c r="V1320" s="30">
        <f>LN(Data[[#This Row],[MA'[NVA']
30d]]/Data[[#This Row],[MA'[NVMetcalfe calc']]])</f>
        <v>-2.5227720147431438</v>
      </c>
      <c r="W1320" s="30">
        <f>$Q$3+Data[[#This Row],[NVM
(scaled)]]/((Data[[#This Row],[Upper Bound]]-Data[[#This Row],[Lower Bound]])/2)</f>
        <v>-0.69328968800088175</v>
      </c>
      <c r="X1320" s="30">
        <f>(Data[[#This Row],[Upper Bound]]+Data[[#This Row],[Lower Bound]])/2</f>
        <v>24.928443931518476</v>
      </c>
      <c r="Y1320" s="29">
        <f>LN(Data[[#This Row],[NVActual]]/Data[[#This Row],[MA'[n^2']
30d]])</f>
        <v>-3.021813130149007</v>
      </c>
      <c r="Z1320" s="29">
        <f>LN(Data[[#This Row],[NVActual]]/Data[[#This Row],[MA'[n*ln(n)']
30d]])</f>
        <v>7.8359716283486591</v>
      </c>
      <c r="AA1320" s="29">
        <f>LN(Data[[#This Row],[NVActual]]/Data[[#This Row],[MA'[n^1.5']]])</f>
        <v>3.7075223315269077</v>
      </c>
      <c r="AB1320" s="29">
        <f>LN(Data[[#This Row],[NVActual]]/Data[[#This Row],[Metcalfe
(n^2)]])</f>
        <v>-3.0711915516774693</v>
      </c>
      <c r="AC1320" s="26">
        <f>1+Data[[#This Row],[MA'[NVMetcalfe calc']]]/((Data[[#This Row],[NVM_norm
(scaled)]]-Data[[#This Row],[NV_fund.]])/2)</f>
        <v>-19688537056.366398</v>
      </c>
    </row>
    <row r="1321" spans="1:29" x14ac:dyDescent="0.2">
      <c r="A1321" s="23">
        <v>42855</v>
      </c>
      <c r="B1321" s="24">
        <v>22843089784.061501</v>
      </c>
      <c r="C1321" s="24">
        <f t="shared" si="161"/>
        <v>20040456111.974289</v>
      </c>
      <c r="D1321" s="25">
        <f>LN(Data[[#This Row],[NVActual]])</f>
        <v>23.851914492097098</v>
      </c>
      <c r="E1321" s="26">
        <v>726257</v>
      </c>
      <c r="F1321" s="40">
        <f>Data[[#This Row],[DAA 
(n)]]^2</f>
        <v>527449230049</v>
      </c>
      <c r="G1321" s="41">
        <f t="shared" si="162"/>
        <v>481820304379.36664</v>
      </c>
      <c r="H1321" s="28">
        <f>LN(Data[[#This Row],[Metcalfe
(n^2)]])</f>
        <v>26.991318451312047</v>
      </c>
      <c r="I1321" s="42">
        <f t="shared" si="163"/>
        <v>26.887272088520664</v>
      </c>
      <c r="J1321" s="40">
        <f>Data[[#This Row],[DAA 
(n)]]*LN(Data[[#This Row],[DAA 
(n)]])</f>
        <v>9801316.9822472669</v>
      </c>
      <c r="K1321" s="40">
        <f t="shared" si="164"/>
        <v>9304883.1019815002</v>
      </c>
      <c r="L1321" s="29">
        <f>LN(Data[[#This Row],[MA'[n*ln(n)']
30d]])</f>
        <v>16.046049885054426</v>
      </c>
      <c r="M1321" s="43">
        <f t="shared" si="165"/>
        <v>16.025162653870584</v>
      </c>
      <c r="N1321" s="40">
        <f>Data[[#This Row],[DAA 
(n)]]^1.5</f>
        <v>618921396.84106433</v>
      </c>
      <c r="O1321" s="40">
        <f t="shared" si="166"/>
        <v>576852884.11274076</v>
      </c>
      <c r="P1321" s="43">
        <f>LN(Data[[#This Row],[MA'[n^1.5']]])</f>
        <v>20.17309782508713</v>
      </c>
      <c r="Q1321" s="43">
        <f t="shared" si="167"/>
        <v>20.143420911764373</v>
      </c>
      <c r="R1321" s="30">
        <f>$O$1+$O$2*Data[[#This Row],[MA'[ln(n^2)']]]</f>
        <v>26.887272088520664</v>
      </c>
      <c r="S1321" s="30">
        <f>$Q$1+$Q$2*Data[[#This Row],[MA'[ln(n*ln(n))']]]</f>
        <v>22.961518378886463</v>
      </c>
      <c r="T1321" s="31">
        <f>$O$3*Data[[#This Row],[Metcalfe
(n^2)]]</f>
        <v>274273599625.48001</v>
      </c>
      <c r="U1321" s="31">
        <f t="shared" si="160"/>
        <v>250546558277.27063</v>
      </c>
      <c r="V1321" s="30">
        <f>LN(Data[[#This Row],[MA'[NVA']
30d]]/Data[[#This Row],[MA'[NVMetcalfe calc']]])</f>
        <v>-2.5258917286049272</v>
      </c>
      <c r="W1321" s="30">
        <f>$Q$3+Data[[#This Row],[NVM
(scaled)]]/((Data[[#This Row],[Upper Bound]]-Data[[#This Row],[Lower Bound]])/2)</f>
        <v>-0.69683148023582364</v>
      </c>
      <c r="X1321" s="30">
        <f>(Data[[#This Row],[Upper Bound]]+Data[[#This Row],[Lower Bound]])/2</f>
        <v>24.924395233703564</v>
      </c>
      <c r="Y1321" s="32">
        <f>LN(Data[[#This Row],[NVActual]]/Data[[#This Row],[MA'[n^2']
30d]])</f>
        <v>-3.0489225768971195</v>
      </c>
      <c r="Z1321" s="32">
        <f>LN(Data[[#This Row],[NVActual]]/Data[[#This Row],[MA'[n*ln(n)']
30d]])</f>
        <v>7.8058646070426709</v>
      </c>
      <c r="AA1321" s="32">
        <f>LN(Data[[#This Row],[NVActual]]/Data[[#This Row],[MA'[n^1.5']]])</f>
        <v>3.6788166670099693</v>
      </c>
      <c r="AB1321" s="32">
        <f>LN(Data[[#This Row],[NVActual]]/Data[[#This Row],[Metcalfe
(n^2)]])</f>
        <v>-3.1394039592149512</v>
      </c>
      <c r="AC1321" s="34">
        <f>1+Data[[#This Row],[MA'[NVMetcalfe calc']]]/((Data[[#This Row],[NVM_norm
(scaled)]]-Data[[#This Row],[NV_fund.]])/2)</f>
        <v>-19557733207.844307</v>
      </c>
    </row>
    <row r="1322" spans="1:29" x14ac:dyDescent="0.2">
      <c r="A1322" s="23">
        <v>42854</v>
      </c>
      <c r="B1322" s="24">
        <v>22414491159.4324</v>
      </c>
      <c r="C1322" s="24">
        <f t="shared" si="161"/>
        <v>19864884820.116444</v>
      </c>
      <c r="D1322" s="25">
        <f>LN(Data[[#This Row],[NVActual]])</f>
        <v>23.832973513400869</v>
      </c>
      <c r="E1322" s="26">
        <v>827017</v>
      </c>
      <c r="F1322" s="40">
        <f>Data[[#This Row],[DAA 
(n)]]^2</f>
        <v>683957118289</v>
      </c>
      <c r="G1322" s="41">
        <f t="shared" si="162"/>
        <v>477661214931.86664</v>
      </c>
      <c r="H1322" s="28">
        <f>LN(Data[[#This Row],[Metcalfe
(n^2)]])</f>
        <v>27.25116106004376</v>
      </c>
      <c r="I1322" s="42">
        <f t="shared" si="163"/>
        <v>26.878274788903258</v>
      </c>
      <c r="J1322" s="40">
        <f>Data[[#This Row],[DAA 
(n)]]*LN(Data[[#This Row],[DAA 
(n)]])</f>
        <v>11268586.733197104</v>
      </c>
      <c r="K1322" s="40">
        <f t="shared" si="164"/>
        <v>9260781.6194783226</v>
      </c>
      <c r="L1322" s="29">
        <f>LN(Data[[#This Row],[MA'[n*ln(n)']
30d]])</f>
        <v>16.041299011211201</v>
      </c>
      <c r="M1322" s="43">
        <f t="shared" si="165"/>
        <v>16.024803643399189</v>
      </c>
      <c r="N1322" s="40">
        <f>Data[[#This Row],[DAA 
(n)]]^1.5</f>
        <v>752093188.43878341</v>
      </c>
      <c r="O1322" s="40">
        <f t="shared" si="166"/>
        <v>573072019.24663734</v>
      </c>
      <c r="P1322" s="43">
        <f>LN(Data[[#This Row],[MA'[n^1.5']]])</f>
        <v>20.166521954820439</v>
      </c>
      <c r="Q1322" s="43">
        <f t="shared" si="167"/>
        <v>20.14289430830048</v>
      </c>
      <c r="R1322" s="30">
        <f>$O$1+$O$2*Data[[#This Row],[MA'[ln(n^2)']]]</f>
        <v>26.878274788903258</v>
      </c>
      <c r="S1322" s="30">
        <f>$Q$1+$Q$2*Data[[#This Row],[MA'[ln(n*ln(n))']]]</f>
        <v>22.96092601160866</v>
      </c>
      <c r="T1322" s="31">
        <f>$O$3*Data[[#This Row],[Metcalfe
(n^2)]]</f>
        <v>355657701510.28003</v>
      </c>
      <c r="U1322" s="31">
        <f t="shared" si="160"/>
        <v>248383831764.57071</v>
      </c>
      <c r="V1322" s="30">
        <f>LN(Data[[#This Row],[MA'[NVA']
30d]]/Data[[#This Row],[MA'[NVMetcalfe calc']]])</f>
        <v>-2.5260216673081115</v>
      </c>
      <c r="W1322" s="30">
        <f>$Q$3+Data[[#This Row],[NVM
(scaled)]]/((Data[[#This Row],[Upper Bound]]-Data[[#This Row],[Lower Bound]])/2)</f>
        <v>-0.6996588028869023</v>
      </c>
      <c r="X1322" s="30">
        <f>(Data[[#This Row],[Upper Bound]]+Data[[#This Row],[Lower Bound]])/2</f>
        <v>24.919600400255959</v>
      </c>
      <c r="Y1322" s="29">
        <f>LN(Data[[#This Row],[NVActual]]/Data[[#This Row],[MA'[n^2']
30d]])</f>
        <v>-3.0591940493785041</v>
      </c>
      <c r="Z1322" s="29">
        <f>LN(Data[[#This Row],[NVActual]]/Data[[#This Row],[MA'[n*ln(n)']
30d]])</f>
        <v>7.7916745021896681</v>
      </c>
      <c r="AA1322" s="29">
        <f>LN(Data[[#This Row],[NVActual]]/Data[[#This Row],[MA'[n^1.5']]])</f>
        <v>3.6664515585804285</v>
      </c>
      <c r="AB1322" s="29">
        <f>LN(Data[[#This Row],[NVActual]]/Data[[#This Row],[Metcalfe
(n^2)]])</f>
        <v>-3.4181875466428902</v>
      </c>
      <c r="AC1322" s="26">
        <f>1+Data[[#This Row],[MA'[NVMetcalfe calc']]]/((Data[[#This Row],[NVM_norm
(scaled)]]-Data[[#This Row],[NV_fund.]])/2)</f>
        <v>-19390399213.517494</v>
      </c>
    </row>
    <row r="1323" spans="1:29" x14ac:dyDescent="0.2">
      <c r="A1323" s="23">
        <v>42853</v>
      </c>
      <c r="B1323" s="24">
        <v>22372049228.4468</v>
      </c>
      <c r="C1323" s="24">
        <f t="shared" si="161"/>
        <v>19679843877.012108</v>
      </c>
      <c r="D1323" s="25">
        <f>LN(Data[[#This Row],[NVActual]])</f>
        <v>23.831078214352409</v>
      </c>
      <c r="E1323" s="26">
        <v>726149</v>
      </c>
      <c r="F1323" s="40">
        <f>Data[[#This Row],[DAA 
(n)]]^2</f>
        <v>527292370201</v>
      </c>
      <c r="G1323" s="41">
        <f t="shared" si="162"/>
        <v>470702160974.53333</v>
      </c>
      <c r="H1323" s="28">
        <f>LN(Data[[#This Row],[Metcalfe
(n^2)]])</f>
        <v>26.991021013818127</v>
      </c>
      <c r="I1323" s="42">
        <f t="shared" si="163"/>
        <v>26.86613512324028</v>
      </c>
      <c r="J1323" s="40">
        <f>Data[[#This Row],[DAA 
(n)]]*LN(Data[[#This Row],[DAA 
(n)]])</f>
        <v>9799751.4590815101</v>
      </c>
      <c r="K1323" s="40">
        <f t="shared" si="164"/>
        <v>9194065.1282113139</v>
      </c>
      <c r="L1323" s="29">
        <f>LN(Data[[#This Row],[MA'[n*ln(n)']
30d]])</f>
        <v>16.034068739096476</v>
      </c>
      <c r="M1323" s="43">
        <f t="shared" si="165"/>
        <v>16.02468257216422</v>
      </c>
      <c r="N1323" s="40">
        <f>Data[[#This Row],[DAA 
(n)]]^1.5</f>
        <v>618783344.41796815</v>
      </c>
      <c r="O1323" s="40">
        <f t="shared" si="166"/>
        <v>567079951.34107959</v>
      </c>
      <c r="P1323" s="43">
        <f>LN(Data[[#This Row],[MA'[n^1.5']]])</f>
        <v>20.156010859407605</v>
      </c>
      <c r="Q1323" s="43">
        <f t="shared" si="167"/>
        <v>20.142695843108591</v>
      </c>
      <c r="R1323" s="30">
        <f>$O$1+$O$2*Data[[#This Row],[MA'[ln(n^2)']]]</f>
        <v>26.86613512324028</v>
      </c>
      <c r="S1323" s="30">
        <f>$Q$1+$Q$2*Data[[#This Row],[MA'[ln(n*ln(n))']]]</f>
        <v>22.960726244070962</v>
      </c>
      <c r="T1323" s="31">
        <f>$O$3*Data[[#This Row],[Metcalfe
(n^2)]]</f>
        <v>274192032504.52002</v>
      </c>
      <c r="U1323" s="31">
        <f t="shared" si="160"/>
        <v>244765123706.75735</v>
      </c>
      <c r="V1323" s="30">
        <f>LN(Data[[#This Row],[MA'[NVA']
30d]]/Data[[#This Row],[MA'[NVMetcalfe calc']]])</f>
        <v>-2.5207041134564325</v>
      </c>
      <c r="W1323" s="30">
        <f>$Q$3+Data[[#This Row],[NVM
(scaled)]]/((Data[[#This Row],[Upper Bound]]-Data[[#This Row],[Lower Bound]])/2)</f>
        <v>-0.70087846699042033</v>
      </c>
      <c r="X1323" s="30">
        <f>(Data[[#This Row],[Upper Bound]]+Data[[#This Row],[Lower Bound]])/2</f>
        <v>24.913430683655619</v>
      </c>
      <c r="Y1323" s="32">
        <f>LN(Data[[#This Row],[NVActual]]/Data[[#This Row],[MA'[n^2']
30d]])</f>
        <v>-3.0464131619710839</v>
      </c>
      <c r="Z1323" s="32">
        <f>LN(Data[[#This Row],[NVActual]]/Data[[#This Row],[MA'[n*ln(n)']
30d]])</f>
        <v>7.7970094752559342</v>
      </c>
      <c r="AA1323" s="32">
        <f>LN(Data[[#This Row],[NVActual]]/Data[[#This Row],[MA'[n^1.5']]])</f>
        <v>3.675067354944805</v>
      </c>
      <c r="AB1323" s="32">
        <f>LN(Data[[#This Row],[NVActual]]/Data[[#This Row],[Metcalfe
(n^2)]])</f>
        <v>-3.1599427994657163</v>
      </c>
      <c r="AC1323" s="34">
        <f>1+Data[[#This Row],[MA'[NVMetcalfe calc']]]/((Data[[#This Row],[NVM_norm
(scaled)]]-Data[[#This Row],[NV_fund.]])/2)</f>
        <v>-19111592840.892746</v>
      </c>
    </row>
    <row r="1324" spans="1:29" x14ac:dyDescent="0.2">
      <c r="A1324" s="23">
        <v>42852</v>
      </c>
      <c r="B1324" s="24">
        <v>22307177012.086601</v>
      </c>
      <c r="C1324" s="24">
        <f t="shared" si="161"/>
        <v>19497067749.332264</v>
      </c>
      <c r="D1324" s="25">
        <f>LN(Data[[#This Row],[NVActual]])</f>
        <v>23.828174302740411</v>
      </c>
      <c r="E1324" s="26">
        <v>718553</v>
      </c>
      <c r="F1324" s="40">
        <f>Data[[#This Row],[DAA 
(n)]]^2</f>
        <v>516318413809</v>
      </c>
      <c r="G1324" s="41">
        <f t="shared" si="162"/>
        <v>468431784022.53333</v>
      </c>
      <c r="H1324" s="28">
        <f>LN(Data[[#This Row],[Metcalfe
(n^2)]])</f>
        <v>26.969989493136961</v>
      </c>
      <c r="I1324" s="42">
        <f t="shared" si="163"/>
        <v>26.861524770747348</v>
      </c>
      <c r="J1324" s="40">
        <f>Data[[#This Row],[DAA 
(n)]]*LN(Data[[#This Row],[DAA 
(n)]])</f>
        <v>9689683.4301310219</v>
      </c>
      <c r="K1324" s="40">
        <f t="shared" si="164"/>
        <v>9170676.334943423</v>
      </c>
      <c r="L1324" s="29">
        <f>LN(Data[[#This Row],[MA'[n*ln(n)']
30d]])</f>
        <v>16.031521596686634</v>
      </c>
      <c r="M1324" s="43">
        <f t="shared" si="165"/>
        <v>16.02482865835087</v>
      </c>
      <c r="N1324" s="40">
        <f>Data[[#This Row],[DAA 
(n)]]^1.5</f>
        <v>609099454.27466702</v>
      </c>
      <c r="O1324" s="40">
        <f t="shared" si="166"/>
        <v>565047578.46066332</v>
      </c>
      <c r="P1324" s="43">
        <f>LN(Data[[#This Row],[MA'[n^1.5']]])</f>
        <v>20.152420495230171</v>
      </c>
      <c r="Q1324" s="43">
        <f t="shared" si="167"/>
        <v>20.1428844324167</v>
      </c>
      <c r="R1324" s="30">
        <f>$O$1+$O$2*Data[[#This Row],[MA'[ln(n^2)']]]</f>
        <v>26.861524770747348</v>
      </c>
      <c r="S1324" s="30">
        <f>$Q$1+$Q$2*Data[[#This Row],[MA'[ln(n*ln(n))']]]</f>
        <v>22.960967286278933</v>
      </c>
      <c r="T1324" s="31">
        <f>$O$3*Data[[#This Row],[Metcalfe
(n^2)]]</f>
        <v>268485575180.68002</v>
      </c>
      <c r="U1324" s="31">
        <f t="shared" si="160"/>
        <v>243584527691.71738</v>
      </c>
      <c r="V1324" s="30">
        <f>LN(Data[[#This Row],[MA'[NVA']
30d]]/Data[[#This Row],[MA'[NVMetcalfe calc']]])</f>
        <v>-2.5251999361621205</v>
      </c>
      <c r="W1324" s="30">
        <f>$Q$3+Data[[#This Row],[NVM
(scaled)]]/((Data[[#This Row],[Upper Bound]]-Data[[#This Row],[Lower Bound]])/2)</f>
        <v>-0.70478924293113765</v>
      </c>
      <c r="X1324" s="30">
        <f>(Data[[#This Row],[Upper Bound]]+Data[[#This Row],[Lower Bound]])/2</f>
        <v>24.911246028513141</v>
      </c>
      <c r="Y1324" s="29">
        <f>LN(Data[[#This Row],[NVActual]]/Data[[#This Row],[MA'[n^2']
30d]])</f>
        <v>-3.044482020208394</v>
      </c>
      <c r="Z1324" s="29">
        <f>LN(Data[[#This Row],[NVActual]]/Data[[#This Row],[MA'[n*ln(n)']
30d]])</f>
        <v>7.7966527060537771</v>
      </c>
      <c r="AA1324" s="29">
        <f>LN(Data[[#This Row],[NVActual]]/Data[[#This Row],[MA'[n^1.5']]])</f>
        <v>3.6757538075102394</v>
      </c>
      <c r="AB1324" s="29">
        <f>LN(Data[[#This Row],[NVActual]]/Data[[#This Row],[Metcalfe
(n^2)]])</f>
        <v>-3.1418151903965508</v>
      </c>
      <c r="AC1324" s="26">
        <f>1+Data[[#This Row],[MA'[NVMetcalfe calc']]]/((Data[[#This Row],[NVM_norm
(scaled)]]-Data[[#This Row],[NV_fund.]])/2)</f>
        <v>-19018128691.480022</v>
      </c>
    </row>
    <row r="1325" spans="1:29" x14ac:dyDescent="0.2">
      <c r="A1325" s="23">
        <v>42851</v>
      </c>
      <c r="B1325" s="24">
        <v>21641718334.243698</v>
      </c>
      <c r="C1325" s="24">
        <f t="shared" si="161"/>
        <v>19319358102.694389</v>
      </c>
      <c r="D1325" s="25">
        <f>LN(Data[[#This Row],[NVActual]])</f>
        <v>23.79788869323637</v>
      </c>
      <c r="E1325" s="26">
        <v>769382</v>
      </c>
      <c r="F1325" s="40">
        <f>Data[[#This Row],[DAA 
(n)]]^2</f>
        <v>591948661924</v>
      </c>
      <c r="G1325" s="41">
        <f t="shared" si="162"/>
        <v>469419390559.70001</v>
      </c>
      <c r="H1325" s="28">
        <f>LN(Data[[#This Row],[Metcalfe
(n^2)]])</f>
        <v>27.106685748347072</v>
      </c>
      <c r="I1325" s="42">
        <f t="shared" si="163"/>
        <v>26.863384688439059</v>
      </c>
      <c r="J1325" s="40">
        <f>Data[[#This Row],[DAA 
(n)]]*LN(Data[[#This Row],[DAA 
(n)]])</f>
        <v>10427698.047217384</v>
      </c>
      <c r="K1325" s="40">
        <f t="shared" si="164"/>
        <v>9180501.3467354663</v>
      </c>
      <c r="L1325" s="29">
        <f>LN(Data[[#This Row],[MA'[n*ln(n)']
30d]])</f>
        <v>16.032592374039588</v>
      </c>
      <c r="M1325" s="43">
        <f t="shared" si="165"/>
        <v>16.025031708970246</v>
      </c>
      <c r="N1325" s="40">
        <f>Data[[#This Row],[DAA 
(n)]]^1.5</f>
        <v>674858981.86836827</v>
      </c>
      <c r="O1325" s="40">
        <f t="shared" si="166"/>
        <v>565915263.47913527</v>
      </c>
      <c r="P1325" s="43">
        <f>LN(Data[[#This Row],[MA'[n^1.5']]])</f>
        <v>20.153954913792017</v>
      </c>
      <c r="Q1325" s="43">
        <f t="shared" si="167"/>
        <v>20.143154170182154</v>
      </c>
      <c r="R1325" s="30">
        <f>$O$1+$O$2*Data[[#This Row],[MA'[ln(n^2)']]]</f>
        <v>26.863384688439059</v>
      </c>
      <c r="S1325" s="30">
        <f>$Q$1+$Q$2*Data[[#This Row],[MA'[ln(n*ln(n))']]]</f>
        <v>22.961302319800904</v>
      </c>
      <c r="T1325" s="31">
        <f>$O$3*Data[[#This Row],[Metcalfe
(n^2)]]</f>
        <v>307813304200.47998</v>
      </c>
      <c r="U1325" s="31">
        <f t="shared" ref="U1325:U1388" si="168">AVERAGE(T1325:T1354)</f>
        <v>244098083091.04401</v>
      </c>
      <c r="V1325" s="30">
        <f>LN(Data[[#This Row],[MA'[NVA']
30d]]/Data[[#This Row],[MA'[NVMetcalfe calc']]])</f>
        <v>-2.5364625206680564</v>
      </c>
      <c r="W1325" s="30">
        <f>$Q$3+Data[[#This Row],[NVM
(scaled)]]/((Data[[#This Row],[Upper Bound]]-Data[[#This Row],[Lower Bound]])/2)</f>
        <v>-0.71005585789481629</v>
      </c>
      <c r="X1325" s="30">
        <f>(Data[[#This Row],[Upper Bound]]+Data[[#This Row],[Lower Bound]])/2</f>
        <v>24.912343504119981</v>
      </c>
      <c r="Y1325" s="32">
        <f>LN(Data[[#This Row],[NVActual]]/Data[[#This Row],[MA'[n^2']
30d]])</f>
        <v>-3.0768737355189661</v>
      </c>
      <c r="Z1325" s="32">
        <f>LN(Data[[#This Row],[NVActual]]/Data[[#This Row],[MA'[n*ln(n)']
30d]])</f>
        <v>7.7652963191967839</v>
      </c>
      <c r="AA1325" s="32">
        <f>LN(Data[[#This Row],[NVActual]]/Data[[#This Row],[MA'[n^1.5']]])</f>
        <v>3.6439337794443554</v>
      </c>
      <c r="AB1325" s="32">
        <f>LN(Data[[#This Row],[NVActual]]/Data[[#This Row],[Metcalfe
(n^2)]])</f>
        <v>-3.3087970551106998</v>
      </c>
      <c r="AC1325" s="34">
        <f>1+Data[[#This Row],[MA'[NVMetcalfe calc']]]/((Data[[#This Row],[NVM_norm
(scaled)]]-Data[[#This Row],[NV_fund.]])/2)</f>
        <v>-19053491410.340607</v>
      </c>
    </row>
    <row r="1326" spans="1:29" x14ac:dyDescent="0.2">
      <c r="A1326" s="23">
        <v>42850</v>
      </c>
      <c r="B1326" s="24">
        <v>21088752140.288601</v>
      </c>
      <c r="C1326" s="24">
        <f t="shared" si="161"/>
        <v>19162548274.148338</v>
      </c>
      <c r="D1326" s="25">
        <f>LN(Data[[#This Row],[NVActual]])</f>
        <v>23.772005661374045</v>
      </c>
      <c r="E1326" s="26">
        <v>740074</v>
      </c>
      <c r="F1326" s="40">
        <f>Data[[#This Row],[DAA 
(n)]]^2</f>
        <v>547709525476</v>
      </c>
      <c r="G1326" s="41">
        <f t="shared" si="162"/>
        <v>462131150104.09998</v>
      </c>
      <c r="H1326" s="28">
        <f>LN(Data[[#This Row],[Metcalfe
(n^2)]])</f>
        <v>27.029010920361372</v>
      </c>
      <c r="I1326" s="42">
        <f t="shared" si="163"/>
        <v>26.848016900242918</v>
      </c>
      <c r="J1326" s="40">
        <f>Data[[#This Row],[DAA 
(n)]]*LN(Data[[#This Row],[DAA 
(n)]])</f>
        <v>10001734.113937762</v>
      </c>
      <c r="K1326" s="40">
        <f t="shared" si="164"/>
        <v>9104245.8635644075</v>
      </c>
      <c r="L1326" s="29">
        <f>LN(Data[[#This Row],[MA'[n*ln(n)']
30d]])</f>
        <v>16.024251441086886</v>
      </c>
      <c r="M1326" s="43">
        <f t="shared" si="165"/>
        <v>16.025067132094627</v>
      </c>
      <c r="N1326" s="40">
        <f>Data[[#This Row],[DAA 
(n)]]^1.5</f>
        <v>636667557.95872438</v>
      </c>
      <c r="O1326" s="40">
        <f t="shared" si="166"/>
        <v>559339247.0120014</v>
      </c>
      <c r="P1326" s="43">
        <f>LN(Data[[#This Row],[MA'[n^1.5']]])</f>
        <v>20.142266728994482</v>
      </c>
      <c r="Q1326" s="43">
        <f t="shared" si="167"/>
        <v>20.143187017448714</v>
      </c>
      <c r="R1326" s="30">
        <f>$O$1+$O$2*Data[[#This Row],[MA'[ln(n^2)']]]</f>
        <v>26.848016900242918</v>
      </c>
      <c r="S1326" s="30">
        <f>$Q$1+$Q$2*Data[[#This Row],[MA'[ln(n*ln(n))']]]</f>
        <v>22.961360767956133</v>
      </c>
      <c r="T1326" s="31">
        <f>$O$3*Data[[#This Row],[Metcalfe
(n^2)]]</f>
        <v>284808953247.52002</v>
      </c>
      <c r="U1326" s="31">
        <f t="shared" si="168"/>
        <v>240308198054.13199</v>
      </c>
      <c r="V1326" s="30">
        <f>LN(Data[[#This Row],[MA'[NVA']
30d]]/Data[[#This Row],[MA'[NVMetcalfe calc']]])</f>
        <v>-2.5289644946808507</v>
      </c>
      <c r="W1326" s="30">
        <f>$Q$3+Data[[#This Row],[NVM
(scaled)]]/((Data[[#This Row],[Upper Bound]]-Data[[#This Row],[Lower Bound]])/2)</f>
        <v>-0.7113574695597723</v>
      </c>
      <c r="X1326" s="30">
        <f>(Data[[#This Row],[Upper Bound]]+Data[[#This Row],[Lower Bound]])/2</f>
        <v>24.904688834099524</v>
      </c>
      <c r="Y1326" s="29">
        <f>LN(Data[[#This Row],[NVActual]]/Data[[#This Row],[MA'[n^2']
30d]])</f>
        <v>-3.0871089010535107</v>
      </c>
      <c r="Z1326" s="29">
        <f>LN(Data[[#This Row],[NVActual]]/Data[[#This Row],[MA'[n*ln(n)']
30d]])</f>
        <v>7.747754220287157</v>
      </c>
      <c r="AA1326" s="29">
        <f>LN(Data[[#This Row],[NVActual]]/Data[[#This Row],[MA'[n^1.5']]])</f>
        <v>3.6297389323795604</v>
      </c>
      <c r="AB1326" s="29">
        <f>LN(Data[[#This Row],[NVActual]]/Data[[#This Row],[Metcalfe
(n^2)]])</f>
        <v>-3.2570052589873275</v>
      </c>
      <c r="AC1326" s="26">
        <f>1+Data[[#This Row],[MA'[NVMetcalfe calc']]]/((Data[[#This Row],[NVM_norm
(scaled)]]-Data[[#This Row],[NV_fund.]])/2)</f>
        <v>-18762317587.394081</v>
      </c>
    </row>
    <row r="1327" spans="1:29" x14ac:dyDescent="0.2">
      <c r="A1327" s="23">
        <v>42849</v>
      </c>
      <c r="B1327" s="24">
        <v>20603395887.9939</v>
      </c>
      <c r="C1327" s="24">
        <f t="shared" si="161"/>
        <v>18980830994.780869</v>
      </c>
      <c r="D1327" s="25">
        <f>LN(Data[[#This Row],[NVActual]])</f>
        <v>23.748721748087597</v>
      </c>
      <c r="E1327" s="26">
        <v>616696</v>
      </c>
      <c r="F1327" s="40">
        <f>Data[[#This Row],[DAA 
(n)]]^2</f>
        <v>380313956416</v>
      </c>
      <c r="G1327" s="41">
        <f t="shared" si="162"/>
        <v>454849659316.76666</v>
      </c>
      <c r="H1327" s="28">
        <f>LN(Data[[#This Row],[Metcalfe
(n^2)]])</f>
        <v>26.66426294964533</v>
      </c>
      <c r="I1327" s="42">
        <f t="shared" si="163"/>
        <v>26.831054140658928</v>
      </c>
      <c r="J1327" s="40">
        <f>Data[[#This Row],[DAA 
(n)]]*LN(Data[[#This Row],[DAA 
(n)]])</f>
        <v>8221872.1519972384</v>
      </c>
      <c r="K1327" s="40">
        <f t="shared" si="164"/>
        <v>9024482.6238443926</v>
      </c>
      <c r="L1327" s="29">
        <f>LN(Data[[#This Row],[MA'[n*ln(n)']
30d]])</f>
        <v>16.015451733542111</v>
      </c>
      <c r="M1327" s="43">
        <f t="shared" si="165"/>
        <v>16.025608081809526</v>
      </c>
      <c r="N1327" s="40">
        <f>Data[[#This Row],[DAA 
(n)]]^1.5</f>
        <v>484291333.46150386</v>
      </c>
      <c r="O1327" s="40">
        <f t="shared" si="166"/>
        <v>552605972.17536247</v>
      </c>
      <c r="P1327" s="43">
        <f>LN(Data[[#This Row],[MA'[n^1.5']]])</f>
        <v>20.130155777806269</v>
      </c>
      <c r="Q1327" s="43">
        <f t="shared" si="167"/>
        <v>20.143924629060756</v>
      </c>
      <c r="R1327" s="30">
        <f>$O$1+$O$2*Data[[#This Row],[MA'[ln(n^2)']]]</f>
        <v>26.831054140658928</v>
      </c>
      <c r="S1327" s="30">
        <f>$Q$1+$Q$2*Data[[#This Row],[MA'[ln(n*ln(n))']]]</f>
        <v>22.962253334985718</v>
      </c>
      <c r="T1327" s="31">
        <f>$O$3*Data[[#This Row],[Metcalfe
(n^2)]]</f>
        <v>197763257336.32001</v>
      </c>
      <c r="U1327" s="31">
        <f t="shared" si="168"/>
        <v>236521822844.71869</v>
      </c>
      <c r="V1327" s="30">
        <f>LN(Data[[#This Row],[MA'[NVA']
30d]]/Data[[#This Row],[MA'[NVMetcalfe calc']]])</f>
        <v>-2.522610902982076</v>
      </c>
      <c r="W1327" s="30">
        <f>$Q$3+Data[[#This Row],[NVM
(scaled)]]/((Data[[#This Row],[Upper Bound]]-Data[[#This Row],[Lower Bound]])/2)</f>
        <v>-0.71407897934828746</v>
      </c>
      <c r="X1327" s="30">
        <f>(Data[[#This Row],[Upper Bound]]+Data[[#This Row],[Lower Bound]])/2</f>
        <v>24.896653737822323</v>
      </c>
      <c r="Y1327" s="32">
        <f>LN(Data[[#This Row],[NVActual]]/Data[[#This Row],[MA'[n^2']
30d]])</f>
        <v>-3.0945110341253219</v>
      </c>
      <c r="Z1327" s="32">
        <f>LN(Data[[#This Row],[NVActual]]/Data[[#This Row],[MA'[n*ln(n)']
30d]])</f>
        <v>7.7332700145454849</v>
      </c>
      <c r="AA1327" s="32">
        <f>LN(Data[[#This Row],[NVActual]]/Data[[#This Row],[MA'[n^1.5']]])</f>
        <v>3.6185659702813271</v>
      </c>
      <c r="AB1327" s="32">
        <f>LN(Data[[#This Row],[NVActual]]/Data[[#This Row],[Metcalfe
(n^2)]])</f>
        <v>-2.915541201557732</v>
      </c>
      <c r="AC1327" s="34">
        <f>1+Data[[#This Row],[MA'[NVMetcalfe calc']]]/((Data[[#This Row],[NVM_norm
(scaled)]]-Data[[#This Row],[NV_fund.]])/2)</f>
        <v>-18470523701.443203</v>
      </c>
    </row>
    <row r="1328" spans="1:29" x14ac:dyDescent="0.2">
      <c r="A1328" s="23">
        <v>42848</v>
      </c>
      <c r="B1328" s="24">
        <v>21262041965.689301</v>
      </c>
      <c r="C1328" s="24">
        <f t="shared" si="161"/>
        <v>18818248528.629452</v>
      </c>
      <c r="D1328" s="25">
        <f>LN(Data[[#This Row],[NVActual]])</f>
        <v>23.780189252552262</v>
      </c>
      <c r="E1328" s="26">
        <v>637701</v>
      </c>
      <c r="F1328" s="40">
        <f>Data[[#This Row],[DAA 
(n)]]^2</f>
        <v>406662565401</v>
      </c>
      <c r="G1328" s="41">
        <f t="shared" si="162"/>
        <v>455089319436.36664</v>
      </c>
      <c r="H1328" s="28">
        <f>LN(Data[[#This Row],[Metcalfe
(n^2)]])</f>
        <v>26.731249600875241</v>
      </c>
      <c r="I1328" s="42">
        <f t="shared" si="163"/>
        <v>26.83167842196838</v>
      </c>
      <c r="J1328" s="40">
        <f>Data[[#This Row],[DAA 
(n)]]*LN(Data[[#This Row],[DAA 
(n)]])</f>
        <v>8523272.3008638714</v>
      </c>
      <c r="K1328" s="40">
        <f t="shared" si="164"/>
        <v>9027255.3650049083</v>
      </c>
      <c r="L1328" s="29">
        <f>LN(Data[[#This Row],[MA'[n*ln(n)']
30d]])</f>
        <v>16.015758932902532</v>
      </c>
      <c r="M1328" s="43">
        <f t="shared" si="165"/>
        <v>16.026769203937345</v>
      </c>
      <c r="N1328" s="40">
        <f>Data[[#This Row],[DAA 
(n)]]^1.5</f>
        <v>509243679.01701325</v>
      </c>
      <c r="O1328" s="40">
        <f t="shared" si="166"/>
        <v>552834322.68502665</v>
      </c>
      <c r="P1328" s="43">
        <f>LN(Data[[#This Row],[MA'[n^1.5']]])</f>
        <v>20.130568917283767</v>
      </c>
      <c r="Q1328" s="43">
        <f t="shared" si="167"/>
        <v>20.145514942486038</v>
      </c>
      <c r="R1328" s="30">
        <f>$O$1+$O$2*Data[[#This Row],[MA'[ln(n^2)']]]</f>
        <v>26.83167842196838</v>
      </c>
      <c r="S1328" s="30">
        <f>$Q$1+$Q$2*Data[[#This Row],[MA'[ln(n*ln(n))']]]</f>
        <v>22.964169186496619</v>
      </c>
      <c r="T1328" s="31">
        <f>$O$3*Data[[#This Row],[Metcalfe
(n^2)]]</f>
        <v>211464534008.52002</v>
      </c>
      <c r="U1328" s="31">
        <f t="shared" si="168"/>
        <v>236646446106.91068</v>
      </c>
      <c r="V1328" s="30">
        <f>LN(Data[[#This Row],[MA'[NVA']
30d]]/Data[[#This Row],[MA'[NVMetcalfe calc']]])</f>
        <v>-2.5317401732719014</v>
      </c>
      <c r="W1328" s="30">
        <f>$Q$3+Data[[#This Row],[NVM
(scaled)]]/((Data[[#This Row],[Upper Bound]]-Data[[#This Row],[Lower Bound]])/2)</f>
        <v>-0.71923548936946646</v>
      </c>
      <c r="X1328" s="30">
        <f>(Data[[#This Row],[Upper Bound]]+Data[[#This Row],[Lower Bound]])/2</f>
        <v>24.897923804232498</v>
      </c>
      <c r="Y1328" s="29">
        <f>LN(Data[[#This Row],[NVActual]]/Data[[#This Row],[MA'[n^2']
30d]])</f>
        <v>-3.0635702905330637</v>
      </c>
      <c r="Z1328" s="29">
        <f>LN(Data[[#This Row],[NVActual]]/Data[[#This Row],[MA'[n*ln(n)']
30d]])</f>
        <v>7.764430319649728</v>
      </c>
      <c r="AA1328" s="29">
        <f>LN(Data[[#This Row],[NVActual]]/Data[[#This Row],[MA'[n^1.5']]])</f>
        <v>3.6496203352684922</v>
      </c>
      <c r="AB1328" s="29">
        <f>LN(Data[[#This Row],[NVActual]]/Data[[#This Row],[Metcalfe
(n^2)]])</f>
        <v>-2.9510603483229803</v>
      </c>
      <c r="AC1328" s="26">
        <f>1+Data[[#This Row],[MA'[NVMetcalfe calc']]]/((Data[[#This Row],[NVM_norm
(scaled)]]-Data[[#This Row],[NV_fund.]])/2)</f>
        <v>-18475619672.100483</v>
      </c>
    </row>
    <row r="1329" spans="1:29" x14ac:dyDescent="0.2">
      <c r="A1329" s="23">
        <v>42847</v>
      </c>
      <c r="B1329" s="24">
        <v>20636569134.697102</v>
      </c>
      <c r="C1329" s="24">
        <f t="shared" si="161"/>
        <v>18615539337.72443</v>
      </c>
      <c r="D1329" s="25">
        <f>LN(Data[[#This Row],[NVActual]])</f>
        <v>23.750330539648886</v>
      </c>
      <c r="E1329" s="26">
        <v>691453</v>
      </c>
      <c r="F1329" s="40">
        <f>Data[[#This Row],[DAA 
(n)]]^2</f>
        <v>478107251209</v>
      </c>
      <c r="G1329" s="41">
        <f t="shared" si="162"/>
        <v>457992305777.16669</v>
      </c>
      <c r="H1329" s="28">
        <f>LN(Data[[#This Row],[Metcalfe
(n^2)]])</f>
        <v>26.893100919183805</v>
      </c>
      <c r="I1329" s="42">
        <f t="shared" si="163"/>
        <v>26.838146752571706</v>
      </c>
      <c r="J1329" s="40">
        <f>Data[[#This Row],[DAA 
(n)]]*LN(Data[[#This Row],[DAA 
(n)]])</f>
        <v>9297657.6549362</v>
      </c>
      <c r="K1329" s="40">
        <f t="shared" si="164"/>
        <v>9058475.2023010422</v>
      </c>
      <c r="L1329" s="29">
        <f>LN(Data[[#This Row],[MA'[n*ln(n)']
30d]])</f>
        <v>16.01921136388836</v>
      </c>
      <c r="M1329" s="43">
        <f t="shared" si="165"/>
        <v>16.028056418814426</v>
      </c>
      <c r="N1329" s="40">
        <f>Data[[#This Row],[DAA 
(n)]]^1.5</f>
        <v>574968427.97688925</v>
      </c>
      <c r="O1329" s="40">
        <f t="shared" si="166"/>
        <v>555493610.78840744</v>
      </c>
      <c r="P1329" s="43">
        <f>LN(Data[[#This Row],[MA'[n^1.5']]])</f>
        <v>20.135367665246772</v>
      </c>
      <c r="Q1329" s="43">
        <f t="shared" si="167"/>
        <v>20.147277615057948</v>
      </c>
      <c r="R1329" s="30">
        <f>$O$1+$O$2*Data[[#This Row],[MA'[ln(n^2)']]]</f>
        <v>26.838146752571706</v>
      </c>
      <c r="S1329" s="30">
        <f>$Q$1+$Q$2*Data[[#This Row],[MA'[ln(n*ln(n))']]]</f>
        <v>22.966293091043802</v>
      </c>
      <c r="T1329" s="31">
        <f>$O$3*Data[[#This Row],[Metcalfe
(n^2)]]</f>
        <v>248615770628.68002</v>
      </c>
      <c r="U1329" s="31">
        <f t="shared" si="168"/>
        <v>238155999004.12668</v>
      </c>
      <c r="V1329" s="30">
        <f>LN(Data[[#This Row],[MA'[NVA']
30d]]/Data[[#This Row],[MA'[NVMetcalfe calc']]])</f>
        <v>-2.5489292367619725</v>
      </c>
      <c r="W1329" s="30">
        <f>$Q$3+Data[[#This Row],[NVM
(scaled)]]/((Data[[#This Row],[Upper Bound]]-Data[[#This Row],[Lower Bound]])/2)</f>
        <v>-0.72664544147885934</v>
      </c>
      <c r="X1329" s="30">
        <f>(Data[[#This Row],[Upper Bound]]+Data[[#This Row],[Lower Bound]])/2</f>
        <v>24.902219921807756</v>
      </c>
      <c r="Y1329" s="32">
        <f>LN(Data[[#This Row],[NVActual]]/Data[[#This Row],[MA'[n^2']
30d]])</f>
        <v>-3.0997876816574235</v>
      </c>
      <c r="Z1329" s="32">
        <f>LN(Data[[#This Row],[NVActual]]/Data[[#This Row],[MA'[n*ln(n)']
30d]])</f>
        <v>7.7311191757605231</v>
      </c>
      <c r="AA1329" s="32">
        <f>LN(Data[[#This Row],[NVActual]]/Data[[#This Row],[MA'[n^1.5']]])</f>
        <v>3.6149628744021109</v>
      </c>
      <c r="AB1329" s="32">
        <f>LN(Data[[#This Row],[NVActual]]/Data[[#This Row],[Metcalfe
(n^2)]])</f>
        <v>-3.1427703795349222</v>
      </c>
      <c r="AC1329" s="34">
        <f>1+Data[[#This Row],[MA'[NVMetcalfe calc']]]/((Data[[#This Row],[NVM_norm
(scaled)]]-Data[[#This Row],[NV_fund.]])/2)</f>
        <v>-18584981864.430958</v>
      </c>
    </row>
    <row r="1330" spans="1:29" x14ac:dyDescent="0.2">
      <c r="A1330" s="23">
        <v>42846</v>
      </c>
      <c r="B1330" s="24">
        <v>20454279535.652802</v>
      </c>
      <c r="C1330" s="24">
        <f t="shared" si="161"/>
        <v>18483991558.319492</v>
      </c>
      <c r="D1330" s="25">
        <f>LN(Data[[#This Row],[NVActual]])</f>
        <v>23.741457965788758</v>
      </c>
      <c r="E1330" s="26">
        <v>782123</v>
      </c>
      <c r="F1330" s="40">
        <f>Data[[#This Row],[DAA 
(n)]]^2</f>
        <v>611716387129</v>
      </c>
      <c r="G1330" s="41">
        <f t="shared" si="162"/>
        <v>457475078056.86664</v>
      </c>
      <c r="H1330" s="28">
        <f>LN(Data[[#This Row],[Metcalfe
(n^2)]])</f>
        <v>27.139534592322775</v>
      </c>
      <c r="I1330" s="42">
        <f t="shared" si="163"/>
        <v>26.837046984486538</v>
      </c>
      <c r="J1330" s="40">
        <f>Data[[#This Row],[DAA 
(n)]]*LN(Data[[#This Row],[DAA 
(n)]])</f>
        <v>10613227.106975634</v>
      </c>
      <c r="K1330" s="40">
        <f t="shared" si="164"/>
        <v>9053030.5099900085</v>
      </c>
      <c r="L1330" s="29">
        <f>LN(Data[[#This Row],[MA'[n*ln(n)']
30d]])</f>
        <v>16.018610122604336</v>
      </c>
      <c r="M1330" s="43">
        <f t="shared" si="165"/>
        <v>16.029099602749039</v>
      </c>
      <c r="N1330" s="40">
        <f>Data[[#This Row],[DAA 
(n)]]^1.5</f>
        <v>691691734.69869876</v>
      </c>
      <c r="O1330" s="40">
        <f t="shared" si="166"/>
        <v>555025181.33694971</v>
      </c>
      <c r="P1330" s="43">
        <f>LN(Data[[#This Row],[MA'[n^1.5']]])</f>
        <v>20.134524042459727</v>
      </c>
      <c r="Q1330" s="43">
        <f t="shared" si="167"/>
        <v>20.148703988239173</v>
      </c>
      <c r="R1330" s="30">
        <f>$O$1+$O$2*Data[[#This Row],[MA'[ln(n^2)']]]</f>
        <v>26.837046984486538</v>
      </c>
      <c r="S1330" s="30">
        <f>$Q$1+$Q$2*Data[[#This Row],[MA'[ln(n*ln(n))']]]</f>
        <v>22.968014344535913</v>
      </c>
      <c r="T1330" s="31">
        <f>$O$3*Data[[#This Row],[Metcalfe
(n^2)]]</f>
        <v>318092521307.08002</v>
      </c>
      <c r="U1330" s="31">
        <f t="shared" si="168"/>
        <v>237887040589.57071</v>
      </c>
      <c r="V1330" s="30">
        <f>LN(Data[[#This Row],[MA'[NVA']
30d]]/Data[[#This Row],[MA'[NVMetcalfe calc']]])</f>
        <v>-2.5548909053266224</v>
      </c>
      <c r="W1330" s="30">
        <f>$Q$3+Data[[#This Row],[NVM
(scaled)]]/((Data[[#This Row],[Upper Bound]]-Data[[#This Row],[Lower Bound]])/2)</f>
        <v>-0.73068718105165809</v>
      </c>
      <c r="X1330" s="30">
        <f>(Data[[#This Row],[Upper Bound]]+Data[[#This Row],[Lower Bound]])/2</f>
        <v>24.902530664511225</v>
      </c>
      <c r="Y1330" s="29">
        <f>LN(Data[[#This Row],[NVActual]]/Data[[#This Row],[MA'[n^2']
30d]])</f>
        <v>-3.1075302801968157</v>
      </c>
      <c r="Z1330" s="29">
        <f>LN(Data[[#This Row],[NVActual]]/Data[[#This Row],[MA'[n*ln(n)']
30d]])</f>
        <v>7.7228478431844225</v>
      </c>
      <c r="AA1330" s="29">
        <f>LN(Data[[#This Row],[NVActual]]/Data[[#This Row],[MA'[n^1.5']]])</f>
        <v>3.606933923329029</v>
      </c>
      <c r="AB1330" s="29">
        <f>LN(Data[[#This Row],[NVActual]]/Data[[#This Row],[Metcalfe
(n^2)]])</f>
        <v>-3.3980766265340177</v>
      </c>
      <c r="AC1330" s="26">
        <f>1+Data[[#This Row],[MA'[NVMetcalfe calc']]]/((Data[[#This Row],[NVM_norm
(scaled)]]-Data[[#This Row],[NV_fund.]])/2)</f>
        <v>-18560841015.747261</v>
      </c>
    </row>
    <row r="1331" spans="1:29" x14ac:dyDescent="0.2">
      <c r="A1331" s="23">
        <v>42845</v>
      </c>
      <c r="B1331" s="24">
        <v>20365851263.132599</v>
      </c>
      <c r="C1331" s="24">
        <f t="shared" si="161"/>
        <v>18363396162.568691</v>
      </c>
      <c r="D1331" s="25">
        <f>LN(Data[[#This Row],[NVActual]])</f>
        <v>23.737125377474314</v>
      </c>
      <c r="E1331" s="26">
        <v>687821</v>
      </c>
      <c r="F1331" s="40">
        <f>Data[[#This Row],[DAA 
(n)]]^2</f>
        <v>473097728041</v>
      </c>
      <c r="G1331" s="41">
        <f t="shared" si="162"/>
        <v>455454526963.26666</v>
      </c>
      <c r="H1331" s="28">
        <f>LN(Data[[#This Row],[Metcalfe
(n^2)]])</f>
        <v>26.882567817291282</v>
      </c>
      <c r="I1331" s="42">
        <f t="shared" si="163"/>
        <v>26.833568559858886</v>
      </c>
      <c r="J1331" s="40">
        <f>Data[[#This Row],[DAA 
(n)]]*LN(Data[[#This Row],[DAA 
(n)]])</f>
        <v>9245197.3393285535</v>
      </c>
      <c r="K1331" s="40">
        <f t="shared" si="164"/>
        <v>9033754.0170231722</v>
      </c>
      <c r="L1331" s="29">
        <f>LN(Data[[#This Row],[MA'[n*ln(n)']
30d]])</f>
        <v>16.016478566247631</v>
      </c>
      <c r="M1331" s="43">
        <f t="shared" si="165"/>
        <v>16.03010198608516</v>
      </c>
      <c r="N1331" s="40">
        <f>Data[[#This Row],[DAA 
(n)]]^1.5</f>
        <v>570444171.14989257</v>
      </c>
      <c r="O1331" s="40">
        <f t="shared" si="166"/>
        <v>553289490.57932818</v>
      </c>
      <c r="P1331" s="43">
        <f>LN(Data[[#This Row],[MA'[n^1.5']]])</f>
        <v>20.131391913614802</v>
      </c>
      <c r="Q1331" s="43">
        <f t="shared" si="167"/>
        <v>20.150075325038891</v>
      </c>
      <c r="R1331" s="30">
        <f>$O$1+$O$2*Data[[#This Row],[MA'[ln(n^2)']]]</f>
        <v>26.833568559858886</v>
      </c>
      <c r="S1331" s="30">
        <f>$Q$1+$Q$2*Data[[#This Row],[MA'[ln(n*ln(n))']]]</f>
        <v>22.969668277040512</v>
      </c>
      <c r="T1331" s="31">
        <f>$O$3*Data[[#This Row],[Metcalfe
(n^2)]]</f>
        <v>246010818581.32001</v>
      </c>
      <c r="U1331" s="31">
        <f t="shared" si="168"/>
        <v>236836354020.89871</v>
      </c>
      <c r="V1331" s="30">
        <f>LN(Data[[#This Row],[MA'[NVA']
30d]]/Data[[#This Row],[MA'[NVMetcalfe calc']]])</f>
        <v>-2.5570100690131348</v>
      </c>
      <c r="W1331" s="30">
        <f>$Q$3+Data[[#This Row],[NVM
(scaled)]]/((Data[[#This Row],[Upper Bound]]-Data[[#This Row],[Lower Bound]])/2)</f>
        <v>-0.73353833269631974</v>
      </c>
      <c r="X1331" s="30">
        <f>(Data[[#This Row],[Upper Bound]]+Data[[#This Row],[Lower Bound]])/2</f>
        <v>24.901618418449701</v>
      </c>
      <c r="Y1331" s="32">
        <f>LN(Data[[#This Row],[NVActual]]/Data[[#This Row],[MA'[n^2']
30d]])</f>
        <v>-3.1074363401530229</v>
      </c>
      <c r="Z1331" s="32">
        <f>LN(Data[[#This Row],[NVActual]]/Data[[#This Row],[MA'[n*ln(n)']
30d]])</f>
        <v>7.7206468112266826</v>
      </c>
      <c r="AA1331" s="32">
        <f>LN(Data[[#This Row],[NVActual]]/Data[[#This Row],[MA'[n^1.5']]])</f>
        <v>3.6057334638595107</v>
      </c>
      <c r="AB1331" s="32">
        <f>LN(Data[[#This Row],[NVActual]]/Data[[#This Row],[Metcalfe
(n^2)]])</f>
        <v>-3.1454424398169678</v>
      </c>
      <c r="AC1331" s="34">
        <f>1+Data[[#This Row],[MA'[NVMetcalfe calc']]]/((Data[[#This Row],[NVM_norm
(scaled)]]-Data[[#This Row],[NV_fund.]])/2)</f>
        <v>-18477464858.684227</v>
      </c>
    </row>
    <row r="1332" spans="1:29" x14ac:dyDescent="0.2">
      <c r="A1332" s="23">
        <v>42844</v>
      </c>
      <c r="B1332" s="24">
        <v>20161705182.023701</v>
      </c>
      <c r="C1332" s="24">
        <f t="shared" si="161"/>
        <v>18285990095.3311</v>
      </c>
      <c r="D1332" s="25">
        <f>LN(Data[[#This Row],[NVActual]])</f>
        <v>23.727050859014337</v>
      </c>
      <c r="E1332" s="26">
        <v>718648</v>
      </c>
      <c r="F1332" s="40">
        <f>Data[[#This Row],[DAA 
(n)]]^2</f>
        <v>516454947904</v>
      </c>
      <c r="G1332" s="41">
        <f t="shared" si="162"/>
        <v>455402250108.56665</v>
      </c>
      <c r="H1332" s="28">
        <f>LN(Data[[#This Row],[Metcalfe
(n^2)]])</f>
        <v>26.970253895959221</v>
      </c>
      <c r="I1332" s="42">
        <f t="shared" si="163"/>
        <v>26.833457877241507</v>
      </c>
      <c r="J1332" s="40">
        <f>Data[[#This Row],[DAA 
(n)]]*LN(Data[[#This Row],[DAA 
(n)]])</f>
        <v>9691059.510911651</v>
      </c>
      <c r="K1332" s="40">
        <f t="shared" si="164"/>
        <v>9033204.798421992</v>
      </c>
      <c r="L1332" s="29">
        <f>LN(Data[[#This Row],[MA'[n*ln(n)']
30d]])</f>
        <v>16.016417768123613</v>
      </c>
      <c r="M1332" s="43">
        <f t="shared" si="165"/>
        <v>16.031026435353592</v>
      </c>
      <c r="N1332" s="40">
        <f>Data[[#This Row],[DAA 
(n)]]^1.5</f>
        <v>609220251.96255147</v>
      </c>
      <c r="O1332" s="40">
        <f t="shared" si="166"/>
        <v>553242195.80380249</v>
      </c>
      <c r="P1332" s="43">
        <f>LN(Data[[#This Row],[MA'[n^1.5']]])</f>
        <v>20.131306430702498</v>
      </c>
      <c r="Q1332" s="43">
        <f t="shared" si="167"/>
        <v>20.151342401334887</v>
      </c>
      <c r="R1332" s="30">
        <f>$O$1+$O$2*Data[[#This Row],[MA'[ln(n^2)']]]</f>
        <v>26.833457877241507</v>
      </c>
      <c r="S1332" s="30">
        <f>$Q$1+$Q$2*Data[[#This Row],[MA'[ln(n*ln(n))']]]</f>
        <v>22.971193618333427</v>
      </c>
      <c r="T1332" s="31">
        <f>$O$3*Data[[#This Row],[Metcalfe
(n^2)]]</f>
        <v>268556572910.08002</v>
      </c>
      <c r="U1332" s="31">
        <f t="shared" si="168"/>
        <v>236809170056.45468</v>
      </c>
      <c r="V1332" s="30">
        <f>LN(Data[[#This Row],[MA'[NVA']
30d]]/Data[[#This Row],[MA'[NVMetcalfe calc']]])</f>
        <v>-2.5611194290716588</v>
      </c>
      <c r="W1332" s="30">
        <f>$Q$3+Data[[#This Row],[NVM
(scaled)]]/((Data[[#This Row],[Upper Bound]]-Data[[#This Row],[Lower Bound]])/2)</f>
        <v>-0.73622692668664025</v>
      </c>
      <c r="X1332" s="30">
        <f>(Data[[#This Row],[Upper Bound]]+Data[[#This Row],[Lower Bound]])/2</f>
        <v>24.902325747787465</v>
      </c>
      <c r="Y1332" s="29">
        <f>LN(Data[[#This Row],[NVActual]]/Data[[#This Row],[MA'[n^2']
30d]])</f>
        <v>-3.1173960724993672</v>
      </c>
      <c r="Z1332" s="29">
        <f>LN(Data[[#This Row],[NVActual]]/Data[[#This Row],[MA'[n*ln(n)']
30d]])</f>
        <v>7.7106330908907257</v>
      </c>
      <c r="AA1332" s="29">
        <f>LN(Data[[#This Row],[NVActual]]/Data[[#This Row],[MA'[n^1.5']]])</f>
        <v>3.59574442831184</v>
      </c>
      <c r="AB1332" s="29">
        <f>LN(Data[[#This Row],[NVActual]]/Data[[#This Row],[Metcalfe
(n^2)]])</f>
        <v>-3.2432030369448825</v>
      </c>
      <c r="AC1332" s="26">
        <f>1+Data[[#This Row],[MA'[NVMetcalfe calc']]]/((Data[[#This Row],[NVM_norm
(scaled)]]-Data[[#This Row],[NV_fund.]])/2)</f>
        <v>-18472896894.792664</v>
      </c>
    </row>
    <row r="1333" spans="1:29" x14ac:dyDescent="0.2">
      <c r="A1333" s="23">
        <v>42843</v>
      </c>
      <c r="B1333" s="24">
        <v>19697933290.187302</v>
      </c>
      <c r="C1333" s="24">
        <f t="shared" si="161"/>
        <v>18175262533.308487</v>
      </c>
      <c r="D1333" s="25">
        <f>LN(Data[[#This Row],[NVActual]])</f>
        <v>23.703779558059459</v>
      </c>
      <c r="E1333" s="26">
        <v>713650</v>
      </c>
      <c r="F1333" s="40">
        <f>Data[[#This Row],[DAA 
(n)]]^2</f>
        <v>509296322500</v>
      </c>
      <c r="G1333" s="41">
        <f t="shared" si="162"/>
        <v>452626764564.56665</v>
      </c>
      <c r="H1333" s="28">
        <f>LN(Data[[#This Row],[Metcalfe
(n^2)]])</f>
        <v>26.956295850115829</v>
      </c>
      <c r="I1333" s="42">
        <f t="shared" si="163"/>
        <v>26.82759751899788</v>
      </c>
      <c r="J1333" s="40">
        <f>Data[[#This Row],[DAA 
(n)]]*LN(Data[[#This Row],[DAA 
(n)]])</f>
        <v>9618680.2667175811</v>
      </c>
      <c r="K1333" s="40">
        <f t="shared" si="164"/>
        <v>9004092.0186588299</v>
      </c>
      <c r="L1333" s="29">
        <f>LN(Data[[#This Row],[MA'[n*ln(n)']
30d]])</f>
        <v>16.013189700709852</v>
      </c>
      <c r="M1333" s="43">
        <f t="shared" si="165"/>
        <v>16.031790803010786</v>
      </c>
      <c r="N1333" s="40">
        <f>Data[[#This Row],[DAA 
(n)]]^1.5</f>
        <v>602875874.91300929</v>
      </c>
      <c r="O1333" s="40">
        <f t="shared" si="166"/>
        <v>550733536.2897265</v>
      </c>
      <c r="P1333" s="43">
        <f>LN(Data[[#This Row],[MA'[n^1.5']]])</f>
        <v>20.126761649944765</v>
      </c>
      <c r="Q1333" s="43">
        <f t="shared" si="167"/>
        <v>20.152393451242126</v>
      </c>
      <c r="R1333" s="30">
        <f>$O$1+$O$2*Data[[#This Row],[MA'[ln(n^2)']]]</f>
        <v>26.82759751899788</v>
      </c>
      <c r="S1333" s="30">
        <f>$Q$1+$Q$2*Data[[#This Row],[MA'[ln(n*ln(n))']]]</f>
        <v>22.972454824967794</v>
      </c>
      <c r="T1333" s="31">
        <f>$O$3*Data[[#This Row],[Metcalfe
(n^2)]]</f>
        <v>264834087700</v>
      </c>
      <c r="U1333" s="31">
        <f t="shared" si="168"/>
        <v>235365917573.57468</v>
      </c>
      <c r="V1333" s="30">
        <f>LN(Data[[#This Row],[MA'[NVA']
30d]]/Data[[#This Row],[MA'[NVMetcalfe calc']]])</f>
        <v>-2.5610799311208012</v>
      </c>
      <c r="W1333" s="30">
        <f>$Q$3+Data[[#This Row],[NVM
(scaled)]]/((Data[[#This Row],[Upper Bound]]-Data[[#This Row],[Lower Bound]])/2)</f>
        <v>-0.73865636080697283</v>
      </c>
      <c r="X1333" s="30">
        <f>(Data[[#This Row],[Upper Bound]]+Data[[#This Row],[Lower Bound]])/2</f>
        <v>24.900026171982837</v>
      </c>
      <c r="Y1333" s="32">
        <f>LN(Data[[#This Row],[NVActual]]/Data[[#This Row],[MA'[n^2']
30d]])</f>
        <v>-3.134554145478424</v>
      </c>
      <c r="Z1333" s="32">
        <f>LN(Data[[#This Row],[NVActual]]/Data[[#This Row],[MA'[n*ln(n)']
30d]])</f>
        <v>7.6905898573496065</v>
      </c>
      <c r="AA1333" s="32">
        <f>LN(Data[[#This Row],[NVActual]]/Data[[#This Row],[MA'[n^1.5']]])</f>
        <v>3.5770179081146933</v>
      </c>
      <c r="AB1333" s="32">
        <f>LN(Data[[#This Row],[NVActual]]/Data[[#This Row],[Metcalfe
(n^2)]])</f>
        <v>-3.2525162920563706</v>
      </c>
      <c r="AC1333" s="34">
        <f>1+Data[[#This Row],[MA'[NVMetcalfe calc']]]/((Data[[#This Row],[NVM_norm
(scaled)]]-Data[[#This Row],[NV_fund.]])/2)</f>
        <v>-18360219349.004478</v>
      </c>
    </row>
    <row r="1334" spans="1:29" x14ac:dyDescent="0.2">
      <c r="A1334" s="23">
        <v>42842</v>
      </c>
      <c r="B1334" s="24">
        <v>19741551279.720699</v>
      </c>
      <c r="C1334" s="24">
        <f t="shared" si="161"/>
        <v>18070450833.429359</v>
      </c>
      <c r="D1334" s="25">
        <f>LN(Data[[#This Row],[NVActual]])</f>
        <v>23.705991453462879</v>
      </c>
      <c r="E1334" s="26">
        <v>613136</v>
      </c>
      <c r="F1334" s="40">
        <f>Data[[#This Row],[DAA 
(n)]]^2</f>
        <v>375935754496</v>
      </c>
      <c r="G1334" s="41">
        <f t="shared" si="162"/>
        <v>450387197066.86664</v>
      </c>
      <c r="H1334" s="28">
        <f>LN(Data[[#This Row],[Metcalfe
(n^2)]])</f>
        <v>26.652684100034971</v>
      </c>
      <c r="I1334" s="42">
        <f t="shared" si="163"/>
        <v>26.822881756261463</v>
      </c>
      <c r="J1334" s="40">
        <f>Data[[#This Row],[DAA 
(n)]]*LN(Data[[#This Row],[DAA 
(n)]])</f>
        <v>8170860.0591795212</v>
      </c>
      <c r="K1334" s="40">
        <f t="shared" si="164"/>
        <v>8980628.0828371979</v>
      </c>
      <c r="L1334" s="29">
        <f>LN(Data[[#This Row],[MA'[n*ln(n)']
30d]])</f>
        <v>16.010580380242015</v>
      </c>
      <c r="M1334" s="43">
        <f t="shared" si="165"/>
        <v>16.032716049949489</v>
      </c>
      <c r="N1334" s="40">
        <f>Data[[#This Row],[DAA 
(n)]]^1.5</f>
        <v>480103889.55793637</v>
      </c>
      <c r="O1334" s="40">
        <f t="shared" si="166"/>
        <v>548710496.21791732</v>
      </c>
      <c r="P1334" s="43">
        <f>LN(Data[[#This Row],[MA'[n^1.5']]])</f>
        <v>20.123081531093405</v>
      </c>
      <c r="Q1334" s="43">
        <f t="shared" si="167"/>
        <v>20.153669596555755</v>
      </c>
      <c r="R1334" s="30">
        <f>$O$1+$O$2*Data[[#This Row],[MA'[ln(n^2)']]]</f>
        <v>26.822881756261463</v>
      </c>
      <c r="S1334" s="30">
        <f>$Q$1+$Q$2*Data[[#This Row],[MA'[ln(n*ln(n))']]]</f>
        <v>22.973981482416654</v>
      </c>
      <c r="T1334" s="31">
        <f>$O$3*Data[[#This Row],[Metcalfe
(n^2)]]</f>
        <v>195486592337.92001</v>
      </c>
      <c r="U1334" s="31">
        <f t="shared" si="168"/>
        <v>234201342474.77066</v>
      </c>
      <c r="V1334" s="30">
        <f>LN(Data[[#This Row],[MA'[NVA']
30d]]/Data[[#This Row],[MA'[NVMetcalfe calc']]])</f>
        <v>-2.5619031297499895</v>
      </c>
      <c r="W1334" s="30">
        <f>$Q$3+Data[[#This Row],[NVM
(scaled)]]/((Data[[#This Row],[Upper Bound]]-Data[[#This Row],[Lower Bound]])/2)</f>
        <v>-0.74123902802023489</v>
      </c>
      <c r="X1334" s="30">
        <f>(Data[[#This Row],[Upper Bound]]+Data[[#This Row],[Lower Bound]])/2</f>
        <v>24.898431619339057</v>
      </c>
      <c r="Y1334" s="29">
        <f>LN(Data[[#This Row],[NVActual]]/Data[[#This Row],[MA'[n^2']
30d]])</f>
        <v>-3.1273820342097602</v>
      </c>
      <c r="Z1334" s="29">
        <f>LN(Data[[#This Row],[NVActual]]/Data[[#This Row],[MA'[n*ln(n)']
30d]])</f>
        <v>7.6954110732208667</v>
      </c>
      <c r="AA1334" s="29">
        <f>LN(Data[[#This Row],[NVActual]]/Data[[#This Row],[MA'[n^1.5']]])</f>
        <v>3.5829099223694767</v>
      </c>
      <c r="AB1334" s="29">
        <f>LN(Data[[#This Row],[NVActual]]/Data[[#This Row],[Metcalfe
(n^2)]])</f>
        <v>-2.9466926465720911</v>
      </c>
      <c r="AC1334" s="26">
        <f>1+Data[[#This Row],[MA'[NVMetcalfe calc']]]/((Data[[#This Row],[NVM_norm
(scaled)]]-Data[[#This Row],[NV_fund.]])/2)</f>
        <v>-18268670115.391823</v>
      </c>
    </row>
    <row r="1335" spans="1:29" x14ac:dyDescent="0.2">
      <c r="A1335" s="23">
        <v>42841</v>
      </c>
      <c r="B1335" s="24">
        <v>19173329826.409801</v>
      </c>
      <c r="C1335" s="24">
        <f t="shared" si="161"/>
        <v>17932938376.539085</v>
      </c>
      <c r="D1335" s="25">
        <f>LN(Data[[#This Row],[NVActual]])</f>
        <v>23.676786078784772</v>
      </c>
      <c r="E1335" s="26">
        <v>589650</v>
      </c>
      <c r="F1335" s="40">
        <f>Data[[#This Row],[DAA 
(n)]]^2</f>
        <v>347687122500</v>
      </c>
      <c r="G1335" s="41">
        <f t="shared" si="162"/>
        <v>453702002333.13336</v>
      </c>
      <c r="H1335" s="28">
        <f>LN(Data[[#This Row],[Metcalfe
(n^2)]])</f>
        <v>26.574568839036232</v>
      </c>
      <c r="I1335" s="42">
        <f t="shared" si="163"/>
        <v>26.83070495749546</v>
      </c>
      <c r="J1335" s="40">
        <f>Data[[#This Row],[DAA 
(n)]]*LN(Data[[#This Row],[DAA 
(n)]])</f>
        <v>7834847.257968857</v>
      </c>
      <c r="K1335" s="40">
        <f t="shared" si="164"/>
        <v>9017237.0322334841</v>
      </c>
      <c r="L1335" s="29">
        <f>LN(Data[[#This Row],[MA'[n*ln(n)']
30d]])</f>
        <v>16.014648529397657</v>
      </c>
      <c r="M1335" s="43">
        <f t="shared" si="165"/>
        <v>16.033784081815138</v>
      </c>
      <c r="N1335" s="40">
        <f>Data[[#This Row],[DAA 
(n)]]^1.5</f>
        <v>452784398.78392994</v>
      </c>
      <c r="O1335" s="40">
        <f t="shared" si="166"/>
        <v>551790591.93000162</v>
      </c>
      <c r="P1335" s="43">
        <f>LN(Data[[#This Row],[MA'[n^1.5']]])</f>
        <v>20.128679169819584</v>
      </c>
      <c r="Q1335" s="43">
        <f t="shared" si="167"/>
        <v>20.15514583023603</v>
      </c>
      <c r="R1335" s="30">
        <f>$O$1+$O$2*Data[[#This Row],[MA'[ln(n^2)']]]</f>
        <v>26.83070495749546</v>
      </c>
      <c r="S1335" s="30">
        <f>$Q$1+$Q$2*Data[[#This Row],[MA'[ln(n*ln(n))']]]</f>
        <v>22.975743734994978</v>
      </c>
      <c r="T1335" s="31">
        <f>$O$3*Data[[#This Row],[Metcalfe
(n^2)]]</f>
        <v>180797303700</v>
      </c>
      <c r="U1335" s="31">
        <f t="shared" si="168"/>
        <v>235925041213.22934</v>
      </c>
      <c r="V1335" s="30">
        <f>LN(Data[[#This Row],[MA'[NVA']
30d]]/Data[[#This Row],[MA'[NVMetcalfe calc']]])</f>
        <v>-2.5768749779511806</v>
      </c>
      <c r="W1335" s="30">
        <f>$Q$3+Data[[#This Row],[NVM
(scaled)]]/((Data[[#This Row],[Upper Bound]]-Data[[#This Row],[Lower Bound]])/2)</f>
        <v>-0.74691356629508043</v>
      </c>
      <c r="X1335" s="30">
        <f>(Data[[#This Row],[Upper Bound]]+Data[[#This Row],[Lower Bound]])/2</f>
        <v>24.903224346245217</v>
      </c>
      <c r="Y1335" s="32">
        <f>LN(Data[[#This Row],[NVActual]]/Data[[#This Row],[MA'[n^2']
30d]])</f>
        <v>-3.1639203581635273</v>
      </c>
      <c r="Z1335" s="32">
        <f>LN(Data[[#This Row],[NVActual]]/Data[[#This Row],[MA'[n*ln(n)']
30d]])</f>
        <v>7.6621375493871167</v>
      </c>
      <c r="AA1335" s="32">
        <f>LN(Data[[#This Row],[NVActual]]/Data[[#This Row],[MA'[n^1.5']]])</f>
        <v>3.5481069089651882</v>
      </c>
      <c r="AB1335" s="32">
        <f>LN(Data[[#This Row],[NVActual]]/Data[[#This Row],[Metcalfe
(n^2)]])</f>
        <v>-2.8977827602514599</v>
      </c>
      <c r="AC1335" s="34">
        <f>1+Data[[#This Row],[MA'[NVMetcalfe calc']]]/((Data[[#This Row],[NVM_norm
(scaled)]]-Data[[#This Row],[NV_fund.]])/2)</f>
        <v>-18395615805.641418</v>
      </c>
    </row>
    <row r="1336" spans="1:29" x14ac:dyDescent="0.2">
      <c r="A1336" s="23">
        <v>42840</v>
      </c>
      <c r="B1336" s="24">
        <v>19262890834.7705</v>
      </c>
      <c r="C1336" s="24">
        <f t="shared" si="161"/>
        <v>17873519335.263931</v>
      </c>
      <c r="D1336" s="25">
        <f>LN(Data[[#This Row],[NVActual]])</f>
        <v>23.68144632731649</v>
      </c>
      <c r="E1336" s="26">
        <v>681237</v>
      </c>
      <c r="F1336" s="40">
        <f>Data[[#This Row],[DAA 
(n)]]^2</f>
        <v>464083850169</v>
      </c>
      <c r="G1336" s="41">
        <f t="shared" si="162"/>
        <v>458993433793.83331</v>
      </c>
      <c r="H1336" s="28">
        <f>LN(Data[[#This Row],[Metcalfe
(n^2)]])</f>
        <v>26.863331084417418</v>
      </c>
      <c r="I1336" s="42">
        <f t="shared" si="163"/>
        <v>26.843241065483777</v>
      </c>
      <c r="J1336" s="40">
        <f>Data[[#This Row],[DAA 
(n)]]*LN(Data[[#This Row],[DAA 
(n)]])</f>
        <v>9150147.5389776342</v>
      </c>
      <c r="K1336" s="40">
        <f t="shared" si="164"/>
        <v>9075727.7085449174</v>
      </c>
      <c r="L1336" s="29">
        <f>LN(Data[[#This Row],[MA'[n*ln(n)']
30d]])</f>
        <v>16.021114123169692</v>
      </c>
      <c r="M1336" s="43">
        <f t="shared" si="165"/>
        <v>16.034696234578131</v>
      </c>
      <c r="N1336" s="40">
        <f>Data[[#This Row],[DAA 
(n)]]^1.5</f>
        <v>562273145.2217685</v>
      </c>
      <c r="O1336" s="40">
        <f t="shared" si="166"/>
        <v>556708758.56674957</v>
      </c>
      <c r="P1336" s="43">
        <f>LN(Data[[#This Row],[MA'[n^1.5']]])</f>
        <v>20.137552786040121</v>
      </c>
      <c r="Q1336" s="43">
        <f t="shared" si="167"/>
        <v>20.156407310646397</v>
      </c>
      <c r="R1336" s="30">
        <f>$O$1+$O$2*Data[[#This Row],[MA'[ln(n^2)']]]</f>
        <v>26.843241065483777</v>
      </c>
      <c r="S1336" s="30">
        <f>$Q$1+$Q$2*Data[[#This Row],[MA'[ln(n*ln(n))']]]</f>
        <v>22.977248787053917</v>
      </c>
      <c r="T1336" s="31">
        <f>$O$3*Data[[#This Row],[Metcalfe
(n^2)]]</f>
        <v>241323602087.88</v>
      </c>
      <c r="U1336" s="31">
        <f t="shared" si="168"/>
        <v>238676585572.7933</v>
      </c>
      <c r="V1336" s="30">
        <f>LN(Data[[#This Row],[MA'[NVA']
30d]]/Data[[#This Row],[MA'[NVMetcalfe calc']]])</f>
        <v>-2.5917891863332141</v>
      </c>
      <c r="W1336" s="30">
        <f>$Q$3+Data[[#This Row],[NVM
(scaled)]]/((Data[[#This Row],[Upper Bound]]-Data[[#This Row],[Lower Bound]])/2)</f>
        <v>-0.7508144660784718</v>
      </c>
      <c r="X1336" s="30">
        <f>(Data[[#This Row],[Upper Bound]]+Data[[#This Row],[Lower Bound]])/2</f>
        <v>24.910244926268845</v>
      </c>
      <c r="Y1336" s="29">
        <f>LN(Data[[#This Row],[NVActual]]/Data[[#This Row],[MA'[n^2']
30d]])</f>
        <v>-3.1708554141280847</v>
      </c>
      <c r="Z1336" s="29">
        <f>LN(Data[[#This Row],[NVActual]]/Data[[#This Row],[MA'[n*ln(n)']
30d]])</f>
        <v>7.6603322041467958</v>
      </c>
      <c r="AA1336" s="29">
        <f>LN(Data[[#This Row],[NVActual]]/Data[[#This Row],[MA'[n^1.5']]])</f>
        <v>3.5438935412763675</v>
      </c>
      <c r="AB1336" s="29">
        <f>LN(Data[[#This Row],[NVActual]]/Data[[#This Row],[Metcalfe
(n^2)]])</f>
        <v>-3.1818847571009283</v>
      </c>
      <c r="AC1336" s="26">
        <f>1+Data[[#This Row],[MA'[NVMetcalfe calc']]]/((Data[[#This Row],[NVM_norm
(scaled)]]-Data[[#This Row],[NV_fund.]])/2)</f>
        <v>-18602239440.756783</v>
      </c>
    </row>
    <row r="1337" spans="1:29" x14ac:dyDescent="0.2">
      <c r="A1337" s="23">
        <v>42839</v>
      </c>
      <c r="B1337" s="24">
        <v>19368189661.645802</v>
      </c>
      <c r="C1337" s="24">
        <f t="shared" si="161"/>
        <v>17868321801.128918</v>
      </c>
      <c r="D1337" s="25">
        <f>LN(Data[[#This Row],[NVActual]])</f>
        <v>23.686897849060337</v>
      </c>
      <c r="E1337" s="26">
        <v>696528</v>
      </c>
      <c r="F1337" s="40">
        <f>Data[[#This Row],[DAA 
(n)]]^2</f>
        <v>485151254784</v>
      </c>
      <c r="G1337" s="41">
        <f t="shared" si="162"/>
        <v>461253449602.06665</v>
      </c>
      <c r="H1337" s="28">
        <f>LN(Data[[#This Row],[Metcalfe
(n^2)]])</f>
        <v>26.907726544797967</v>
      </c>
      <c r="I1337" s="42">
        <f t="shared" si="163"/>
        <v>26.847786424914442</v>
      </c>
      <c r="J1337" s="40">
        <f>Data[[#This Row],[DAA 
(n)]]*LN(Data[[#This Row],[DAA 
(n)]])</f>
        <v>9370992.4773975201</v>
      </c>
      <c r="K1337" s="40">
        <f t="shared" si="164"/>
        <v>9098905.8452059403</v>
      </c>
      <c r="L1337" s="29">
        <f>LN(Data[[#This Row],[MA'[n*ln(n)']
30d]])</f>
        <v>16.023664727467501</v>
      </c>
      <c r="M1337" s="43">
        <f t="shared" si="165"/>
        <v>16.035252076751444</v>
      </c>
      <c r="N1337" s="40">
        <f>Data[[#This Row],[DAA 
(n)]]^1.5</f>
        <v>581310100.71405923</v>
      </c>
      <c r="O1337" s="40">
        <f t="shared" si="166"/>
        <v>558727003.46146512</v>
      </c>
      <c r="P1337" s="43">
        <f>LN(Data[[#This Row],[MA'[n^1.5']]])</f>
        <v>20.141171545929129</v>
      </c>
      <c r="Q1337" s="43">
        <f t="shared" si="167"/>
        <v>20.157178820273312</v>
      </c>
      <c r="R1337" s="30">
        <f>$O$1+$O$2*Data[[#This Row],[MA'[ln(n^2)']]]</f>
        <v>26.847786424914442</v>
      </c>
      <c r="S1337" s="30">
        <f>$Q$1+$Q$2*Data[[#This Row],[MA'[ln(n*ln(n))']]]</f>
        <v>22.978165926639882</v>
      </c>
      <c r="T1337" s="31">
        <f>$O$3*Data[[#This Row],[Metcalfe
(n^2)]]</f>
        <v>252278652487.68002</v>
      </c>
      <c r="U1337" s="31">
        <f t="shared" si="168"/>
        <v>239851793793.07465</v>
      </c>
      <c r="V1337" s="30">
        <f>LN(Data[[#This Row],[MA'[NVA']
30d]]/Data[[#This Row],[MA'[NVMetcalfe calc']]])</f>
        <v>-2.5969917934912874</v>
      </c>
      <c r="W1337" s="30">
        <f>$Q$3+Data[[#This Row],[NVM
(scaled)]]/((Data[[#This Row],[Upper Bound]]-Data[[#This Row],[Lower Bound]])/2)</f>
        <v>-0.75224624592994049</v>
      </c>
      <c r="X1337" s="30">
        <f>(Data[[#This Row],[Upper Bound]]+Data[[#This Row],[Lower Bound]])/2</f>
        <v>24.91297617577716</v>
      </c>
      <c r="Y1337" s="32">
        <f>LN(Data[[#This Row],[NVActual]]/Data[[#This Row],[MA'[n^2']
30d]])</f>
        <v>-3.1703156620249131</v>
      </c>
      <c r="Z1337" s="32">
        <f>LN(Data[[#This Row],[NVActual]]/Data[[#This Row],[MA'[n*ln(n)']
30d]])</f>
        <v>7.6632331215928371</v>
      </c>
      <c r="AA1337" s="32">
        <f>LN(Data[[#This Row],[NVActual]]/Data[[#This Row],[MA'[n^1.5']]])</f>
        <v>3.5457263031312078</v>
      </c>
      <c r="AB1337" s="32">
        <f>LN(Data[[#This Row],[NVActual]]/Data[[#This Row],[Metcalfe
(n^2)]])</f>
        <v>-3.2208286957376302</v>
      </c>
      <c r="AC1337" s="34">
        <f>1+Data[[#This Row],[MA'[NVMetcalfe calc']]]/((Data[[#This Row],[NVM_norm
(scaled)]]-Data[[#This Row],[NV_fund.]])/2)</f>
        <v>-18690801882.736111</v>
      </c>
    </row>
    <row r="1338" spans="1:29" x14ac:dyDescent="0.2">
      <c r="A1338" s="23">
        <v>42838</v>
      </c>
      <c r="B1338" s="24">
        <v>19116763016.1092</v>
      </c>
      <c r="C1338" s="24">
        <f t="shared" si="161"/>
        <v>17903127148.396107</v>
      </c>
      <c r="D1338" s="25">
        <f>LN(Data[[#This Row],[NVActual]])</f>
        <v>23.67383143191644</v>
      </c>
      <c r="E1338" s="26">
        <v>611405</v>
      </c>
      <c r="F1338" s="40">
        <f>Data[[#This Row],[DAA 
(n)]]^2</f>
        <v>373816074025</v>
      </c>
      <c r="G1338" s="41">
        <f t="shared" si="162"/>
        <v>460217130885.29999</v>
      </c>
      <c r="H1338" s="28">
        <f>LN(Data[[#This Row],[Metcalfe
(n^2)]])</f>
        <v>26.647029732715346</v>
      </c>
      <c r="I1338" s="42">
        <f t="shared" si="163"/>
        <v>26.845578837222508</v>
      </c>
      <c r="J1338" s="40">
        <f>Data[[#This Row],[DAA 
(n)]]*LN(Data[[#This Row],[DAA 
(n)]])</f>
        <v>8146063.6068654135</v>
      </c>
      <c r="K1338" s="40">
        <f t="shared" si="164"/>
        <v>9087987.803788282</v>
      </c>
      <c r="L1338" s="29">
        <f>LN(Data[[#This Row],[MA'[n*ln(n)']
30d]])</f>
        <v>16.022464077929435</v>
      </c>
      <c r="M1338" s="43">
        <f t="shared" si="165"/>
        <v>16.035631157924012</v>
      </c>
      <c r="N1338" s="40">
        <f>Data[[#This Row],[DAA 
(n)]]^1.5</f>
        <v>478072187.79098225</v>
      </c>
      <c r="O1338" s="40">
        <f t="shared" si="166"/>
        <v>557788046.08003986</v>
      </c>
      <c r="P1338" s="43">
        <f>LN(Data[[#This Row],[MA'[n^1.5']]])</f>
        <v>20.139489602451224</v>
      </c>
      <c r="Q1338" s="43">
        <f t="shared" si="167"/>
        <v>20.157700422242989</v>
      </c>
      <c r="R1338" s="30">
        <f>$O$1+$O$2*Data[[#This Row],[MA'[ln(n^2)']]]</f>
        <v>26.845578837222508</v>
      </c>
      <c r="S1338" s="30">
        <f>$Q$1+$Q$2*Data[[#This Row],[MA'[ln(n*ln(n))']]]</f>
        <v>22.978791410574619</v>
      </c>
      <c r="T1338" s="31">
        <f>$O$3*Data[[#This Row],[Metcalfe
(n^2)]]</f>
        <v>194384358493</v>
      </c>
      <c r="U1338" s="31">
        <f t="shared" si="168"/>
        <v>239312908060.35596</v>
      </c>
      <c r="V1338" s="30">
        <f>LN(Data[[#This Row],[MA'[NVA']
30d]]/Data[[#This Row],[MA'[NVMetcalfe calc']]])</f>
        <v>-2.5927965357560696</v>
      </c>
      <c r="W1338" s="30">
        <f>$Q$3+Data[[#This Row],[NVM
(scaled)]]/((Data[[#This Row],[Upper Bound]]-Data[[#This Row],[Lower Bound]])/2)</f>
        <v>-0.75105977374802857</v>
      </c>
      <c r="X1338" s="30">
        <f>(Data[[#This Row],[Upper Bound]]+Data[[#This Row],[Lower Bound]])/2</f>
        <v>24.912185123898563</v>
      </c>
      <c r="Y1338" s="29">
        <f>LN(Data[[#This Row],[NVActual]]/Data[[#This Row],[MA'[n^2']
30d]])</f>
        <v>-3.1811328068086828</v>
      </c>
      <c r="Z1338" s="29">
        <f>LN(Data[[#This Row],[NVActual]]/Data[[#This Row],[MA'[n*ln(n)']
30d]])</f>
        <v>7.6513673539870037</v>
      </c>
      <c r="AA1338" s="29">
        <f>LN(Data[[#This Row],[NVActual]]/Data[[#This Row],[MA'[n^1.5']]])</f>
        <v>3.5343418294652147</v>
      </c>
      <c r="AB1338" s="29">
        <f>LN(Data[[#This Row],[NVActual]]/Data[[#This Row],[Metcalfe
(n^2)]])</f>
        <v>-2.9731983007989058</v>
      </c>
      <c r="AC1338" s="26">
        <f>1+Data[[#This Row],[MA'[NVMetcalfe calc']]]/((Data[[#This Row],[NVM_norm
(scaled)]]-Data[[#This Row],[NV_fund.]])/2)</f>
        <v>-18650245438.718479</v>
      </c>
    </row>
    <row r="1339" spans="1:29" x14ac:dyDescent="0.2">
      <c r="A1339" s="23">
        <v>42837</v>
      </c>
      <c r="B1339" s="24">
        <v>19878833831.096699</v>
      </c>
      <c r="C1339" s="24">
        <f t="shared" si="161"/>
        <v>17939690507.534607</v>
      </c>
      <c r="D1339" s="25">
        <f>LN(Data[[#This Row],[NVActual]])</f>
        <v>23.712921376046641</v>
      </c>
      <c r="E1339" s="26">
        <v>687363</v>
      </c>
      <c r="F1339" s="40">
        <f>Data[[#This Row],[DAA 
(n)]]^2</f>
        <v>472467893769</v>
      </c>
      <c r="G1339" s="41">
        <f t="shared" si="162"/>
        <v>466398002771.96667</v>
      </c>
      <c r="H1339" s="28">
        <f>LN(Data[[#This Row],[Metcalfe
(n^2)]])</f>
        <v>26.881235631876287</v>
      </c>
      <c r="I1339" s="42">
        <f t="shared" si="163"/>
        <v>26.859006130956342</v>
      </c>
      <c r="J1339" s="40">
        <f>Data[[#This Row],[DAA 
(n)]]*LN(Data[[#This Row],[DAA 
(n)]])</f>
        <v>9238583.3838166893</v>
      </c>
      <c r="K1339" s="40">
        <f t="shared" si="164"/>
        <v>9153594.9000254814</v>
      </c>
      <c r="L1339" s="29">
        <f>LN(Data[[#This Row],[MA'[n*ln(n)']
30d]])</f>
        <v>16.029657245341191</v>
      </c>
      <c r="M1339" s="43">
        <f t="shared" si="165"/>
        <v>16.036052177723448</v>
      </c>
      <c r="N1339" s="40">
        <f>Data[[#This Row],[DAA 
(n)]]^1.5</f>
        <v>569874502.73261297</v>
      </c>
      <c r="O1339" s="40">
        <f t="shared" si="166"/>
        <v>563408829.63268518</v>
      </c>
      <c r="P1339" s="43">
        <f>LN(Data[[#This Row],[MA'[n^1.5']]])</f>
        <v>20.149516085333236</v>
      </c>
      <c r="Q1339" s="43">
        <f t="shared" si="167"/>
        <v>20.158280744085442</v>
      </c>
      <c r="R1339" s="30">
        <f>$O$1+$O$2*Data[[#This Row],[MA'[ln(n^2)']]]</f>
        <v>26.859006130956342</v>
      </c>
      <c r="S1339" s="30">
        <f>$Q$1+$Q$2*Data[[#This Row],[MA'[ln(n*ln(n))']]]</f>
        <v>22.979486093243686</v>
      </c>
      <c r="T1339" s="31">
        <f>$O$3*Data[[#This Row],[Metcalfe
(n^2)]]</f>
        <v>245683304759.88</v>
      </c>
      <c r="U1339" s="31">
        <f t="shared" si="168"/>
        <v>242526961441.42264</v>
      </c>
      <c r="V1339" s="30">
        <f>LN(Data[[#This Row],[MA'[NVA']
30d]]/Data[[#This Row],[MA'[NVMetcalfe calc']]])</f>
        <v>-2.6040972804482267</v>
      </c>
      <c r="W1339" s="30">
        <f>$Q$3+Data[[#This Row],[NVM
(scaled)]]/((Data[[#This Row],[Upper Bound]]-Data[[#This Row],[Lower Bound]])/2)</f>
        <v>-0.75248425327561341</v>
      </c>
      <c r="X1339" s="30">
        <f>(Data[[#This Row],[Upper Bound]]+Data[[#This Row],[Lower Bound]])/2</f>
        <v>24.919246112100012</v>
      </c>
      <c r="Y1339" s="32">
        <f>LN(Data[[#This Row],[NVActual]]/Data[[#This Row],[MA'[n^2']
30d]])</f>
        <v>-3.1553838137055448</v>
      </c>
      <c r="Z1339" s="32">
        <f>LN(Data[[#This Row],[NVActual]]/Data[[#This Row],[MA'[n*ln(n)']
30d]])</f>
        <v>7.6832641307054486</v>
      </c>
      <c r="AA1339" s="32">
        <f>LN(Data[[#This Row],[NVActual]]/Data[[#This Row],[MA'[n^1.5']]])</f>
        <v>3.563405290713404</v>
      </c>
      <c r="AB1339" s="32">
        <f>LN(Data[[#This Row],[NVActual]]/Data[[#This Row],[Metcalfe
(n^2)]])</f>
        <v>-3.168314255829646</v>
      </c>
      <c r="AC1339" s="34">
        <f>1+Data[[#This Row],[MA'[NVMetcalfe calc']]]/((Data[[#This Row],[NVM_norm
(scaled)]]-Data[[#This Row],[NV_fund.]])/2)</f>
        <v>-18894477152.634129</v>
      </c>
    </row>
    <row r="1340" spans="1:29" x14ac:dyDescent="0.2">
      <c r="A1340" s="23">
        <v>42836</v>
      </c>
      <c r="B1340" s="24">
        <v>20007000413.811798</v>
      </c>
      <c r="C1340" s="24">
        <f t="shared" si="161"/>
        <v>17946911425.310371</v>
      </c>
      <c r="D1340" s="25">
        <f>LN(Data[[#This Row],[NVActual]])</f>
        <v>23.71934806994804</v>
      </c>
      <c r="E1340" s="26">
        <v>754368</v>
      </c>
      <c r="F1340" s="40">
        <f>Data[[#This Row],[DAA 
(n)]]^2</f>
        <v>569071079424</v>
      </c>
      <c r="G1340" s="41">
        <f t="shared" si="162"/>
        <v>466149296426.20001</v>
      </c>
      <c r="H1340" s="28">
        <f>LN(Data[[#This Row],[Metcalfe
(n^2)]])</f>
        <v>27.067271183172483</v>
      </c>
      <c r="I1340" s="42">
        <f t="shared" si="163"/>
        <v>26.858475531838305</v>
      </c>
      <c r="J1340" s="40">
        <f>Data[[#This Row],[DAA 
(n)]]*LN(Data[[#This Row],[DAA 
(n)]])</f>
        <v>10209341.61395373</v>
      </c>
      <c r="K1340" s="40">
        <f t="shared" si="164"/>
        <v>9150972.7243260257</v>
      </c>
      <c r="L1340" s="29">
        <f>LN(Data[[#This Row],[MA'[n*ln(n)']
30d]])</f>
        <v>16.029370740270849</v>
      </c>
      <c r="M1340" s="43">
        <f t="shared" si="165"/>
        <v>16.035909685933547</v>
      </c>
      <c r="N1340" s="40">
        <f>Data[[#This Row],[DAA 
(n)]]^1.5</f>
        <v>655201504.91503394</v>
      </c>
      <c r="O1340" s="40">
        <f t="shared" si="166"/>
        <v>563183396.79155147</v>
      </c>
      <c r="P1340" s="43">
        <f>LN(Data[[#This Row],[MA'[n^1.5']]])</f>
        <v>20.149115882244921</v>
      </c>
      <c r="Q1340" s="43">
        <f t="shared" si="167"/>
        <v>20.158083507022546</v>
      </c>
      <c r="R1340" s="30">
        <f>$O$1+$O$2*Data[[#This Row],[MA'[ln(n^2)']]]</f>
        <v>26.858475531838305</v>
      </c>
      <c r="S1340" s="30">
        <f>$Q$1+$Q$2*Data[[#This Row],[MA'[ln(n*ln(n))']]]</f>
        <v>22.979250981790351</v>
      </c>
      <c r="T1340" s="31">
        <f>$O$3*Data[[#This Row],[Metcalfe
(n^2)]]</f>
        <v>295916961300.47998</v>
      </c>
      <c r="U1340" s="31">
        <f t="shared" si="168"/>
        <v>242397634141.62396</v>
      </c>
      <c r="V1340" s="30">
        <f>LN(Data[[#This Row],[MA'[NVA']
30d]]/Data[[#This Row],[MA'[NVMetcalfe calc']]])</f>
        <v>-2.6031614593187014</v>
      </c>
      <c r="W1340" s="30">
        <f>$Q$3+Data[[#This Row],[NVM
(scaled)]]/((Data[[#This Row],[Upper Bound]]-Data[[#This Row],[Lower Bound]])/2)</f>
        <v>-0.75210403431609618</v>
      </c>
      <c r="X1340" s="30">
        <f>(Data[[#This Row],[Upper Bound]]+Data[[#This Row],[Lower Bound]])/2</f>
        <v>24.918863256814326</v>
      </c>
      <c r="Y1340" s="29">
        <f>LN(Data[[#This Row],[NVActual]]/Data[[#This Row],[MA'[n^2']
30d]])</f>
        <v>-3.1484237284107484</v>
      </c>
      <c r="Z1340" s="29">
        <f>LN(Data[[#This Row],[NVActual]]/Data[[#This Row],[MA'[n*ln(n)']
30d]])</f>
        <v>7.6899773296771921</v>
      </c>
      <c r="AA1340" s="29">
        <f>LN(Data[[#This Row],[NVActual]]/Data[[#This Row],[MA'[n^1.5']]])</f>
        <v>3.5702321877031187</v>
      </c>
      <c r="AB1340" s="29">
        <f>LN(Data[[#This Row],[NVActual]]/Data[[#This Row],[Metcalfe
(n^2)]])</f>
        <v>-3.347923113224442</v>
      </c>
      <c r="AC1340" s="26">
        <f>1+Data[[#This Row],[MA'[NVMetcalfe calc']]]/((Data[[#This Row],[NVM_norm
(scaled)]]-Data[[#This Row],[NV_fund.]])/2)</f>
        <v>-18884963030.788425</v>
      </c>
    </row>
    <row r="1341" spans="1:29" x14ac:dyDescent="0.2">
      <c r="A1341" s="23">
        <v>42835</v>
      </c>
      <c r="B1341" s="24">
        <v>19709437323.625999</v>
      </c>
      <c r="C1341" s="24">
        <f t="shared" si="161"/>
        <v>17945652271.730335</v>
      </c>
      <c r="D1341" s="25">
        <f>LN(Data[[#This Row],[NVActual]])</f>
        <v>23.704363409942307</v>
      </c>
      <c r="E1341" s="26">
        <v>691112</v>
      </c>
      <c r="F1341" s="40">
        <f>Data[[#This Row],[DAA 
(n)]]^2</f>
        <v>477635796544</v>
      </c>
      <c r="G1341" s="41">
        <f t="shared" si="162"/>
        <v>459114750098.73334</v>
      </c>
      <c r="H1341" s="28">
        <f>LN(Data[[#This Row],[Metcalfe
(n^2)]])</f>
        <v>26.892114347103899</v>
      </c>
      <c r="I1341" s="42">
        <f t="shared" si="163"/>
        <v>26.843029682965117</v>
      </c>
      <c r="J1341" s="40">
        <f>Data[[#This Row],[DAA 
(n)]]*LN(Data[[#This Row],[DAA 
(n)]])</f>
        <v>9292731.4653278347</v>
      </c>
      <c r="K1341" s="40">
        <f t="shared" si="164"/>
        <v>9075973.1212144066</v>
      </c>
      <c r="L1341" s="29">
        <f>LN(Data[[#This Row],[MA'[n*ln(n)']
30d]])</f>
        <v>16.021141163354169</v>
      </c>
      <c r="M1341" s="43">
        <f t="shared" si="165"/>
        <v>16.035674282160819</v>
      </c>
      <c r="N1341" s="40">
        <f>Data[[#This Row],[DAA 
(n)]]^1.5</f>
        <v>574543149.48584771</v>
      </c>
      <c r="O1341" s="40">
        <f t="shared" si="166"/>
        <v>556771806.50869513</v>
      </c>
      <c r="P1341" s="43">
        <f>LN(Data[[#This Row],[MA'[n^1.5']]])</f>
        <v>20.13766603084024</v>
      </c>
      <c r="Q1341" s="43">
        <f t="shared" si="167"/>
        <v>20.157759101616044</v>
      </c>
      <c r="R1341" s="30">
        <f>$O$1+$O$2*Data[[#This Row],[MA'[ln(n^2)']]]</f>
        <v>26.843029682965117</v>
      </c>
      <c r="S1341" s="30">
        <f>$Q$1+$Q$2*Data[[#This Row],[MA'[ln(n*ln(n))']]]</f>
        <v>22.97886256556535</v>
      </c>
      <c r="T1341" s="31">
        <f>$O$3*Data[[#This Row],[Metcalfe
(n^2)]]</f>
        <v>248370614202.88</v>
      </c>
      <c r="U1341" s="31">
        <f t="shared" si="168"/>
        <v>238739670051.34131</v>
      </c>
      <c r="V1341" s="30">
        <f>LN(Data[[#This Row],[MA'[NVA']
30d]]/Data[[#This Row],[MA'[NVMetcalfe calc']]])</f>
        <v>-2.5880258393023006</v>
      </c>
      <c r="W1341" s="30">
        <f>$Q$3+Data[[#This Row],[NVM
(scaled)]]/((Data[[#This Row],[Upper Bound]]-Data[[#This Row],[Lower Bound]])/2)</f>
        <v>-0.74949995467266806</v>
      </c>
      <c r="X1341" s="30">
        <f>(Data[[#This Row],[Upper Bound]]+Data[[#This Row],[Lower Bound]])/2</f>
        <v>24.910946124265234</v>
      </c>
      <c r="Y1341" s="32">
        <f>LN(Data[[#This Row],[NVActual]]/Data[[#This Row],[MA'[n^2']
30d]])</f>
        <v>-3.1482026060349084</v>
      </c>
      <c r="Z1341" s="32">
        <f>LN(Data[[#This Row],[NVActual]]/Data[[#This Row],[MA'[n*ln(n)']
30d]])</f>
        <v>7.6832222465881364</v>
      </c>
      <c r="AA1341" s="32">
        <f>LN(Data[[#This Row],[NVActual]]/Data[[#This Row],[MA'[n^1.5']]])</f>
        <v>3.566697379102068</v>
      </c>
      <c r="AB1341" s="32">
        <f>LN(Data[[#This Row],[NVActual]]/Data[[#This Row],[Metcalfe
(n^2)]])</f>
        <v>-3.1877509371615913</v>
      </c>
      <c r="AC1341" s="34">
        <f>1+Data[[#This Row],[MA'[NVMetcalfe calc']]]/((Data[[#This Row],[NVM_norm
(scaled)]]-Data[[#This Row],[NV_fund.]])/2)</f>
        <v>-18607600920.427383</v>
      </c>
    </row>
    <row r="1342" spans="1:29" x14ac:dyDescent="0.2">
      <c r="A1342" s="23">
        <v>42834</v>
      </c>
      <c r="B1342" s="24">
        <v>19739484515.005699</v>
      </c>
      <c r="C1342" s="24">
        <f t="shared" si="161"/>
        <v>17924553998.952045</v>
      </c>
      <c r="D1342" s="25">
        <f>LN(Data[[#This Row],[NVActual]])</f>
        <v>23.705886756882595</v>
      </c>
      <c r="E1342" s="26">
        <v>654193</v>
      </c>
      <c r="F1342" s="40">
        <f>Data[[#This Row],[DAA 
(n)]]^2</f>
        <v>427968481249</v>
      </c>
      <c r="G1342" s="41">
        <f t="shared" si="162"/>
        <v>459106089339.79999</v>
      </c>
      <c r="H1342" s="28">
        <f>LN(Data[[#This Row],[Metcalfe
(n^2)]])</f>
        <v>26.782315387874917</v>
      </c>
      <c r="I1342" s="42">
        <f t="shared" si="163"/>
        <v>26.843011545473168</v>
      </c>
      <c r="J1342" s="40">
        <f>Data[[#This Row],[DAA 
(n)]]*LN(Data[[#This Row],[DAA 
(n)]])</f>
        <v>8760401.6252700277</v>
      </c>
      <c r="K1342" s="40">
        <f t="shared" si="164"/>
        <v>9075882.5934418738</v>
      </c>
      <c r="L1342" s="29">
        <f>LN(Data[[#This Row],[MA'[n*ln(n)']
30d]])</f>
        <v>16.021131188861869</v>
      </c>
      <c r="M1342" s="43">
        <f t="shared" si="165"/>
        <v>16.0358200615476</v>
      </c>
      <c r="N1342" s="40">
        <f>Data[[#This Row],[DAA 
(n)]]^1.5</f>
        <v>529125679.45028561</v>
      </c>
      <c r="O1342" s="40">
        <f t="shared" si="166"/>
        <v>556763992.52441144</v>
      </c>
      <c r="P1342" s="43">
        <f>LN(Data[[#This Row],[MA'[n^1.5']]])</f>
        <v>20.137651996294981</v>
      </c>
      <c r="Q1342" s="43">
        <f t="shared" si="167"/>
        <v>20.157960569104535</v>
      </c>
      <c r="R1342" s="30">
        <f>$O$1+$O$2*Data[[#This Row],[MA'[ln(n^2)']]]</f>
        <v>26.843011545473168</v>
      </c>
      <c r="S1342" s="30">
        <f>$Q$1+$Q$2*Data[[#This Row],[MA'[ln(n*ln(n))']]]</f>
        <v>22.979103101553537</v>
      </c>
      <c r="T1342" s="31">
        <f>$O$3*Data[[#This Row],[Metcalfe
(n^2)]]</f>
        <v>222543610249.48001</v>
      </c>
      <c r="U1342" s="31">
        <f t="shared" si="168"/>
        <v>238735166456.69595</v>
      </c>
      <c r="V1342" s="30">
        <f>LN(Data[[#This Row],[MA'[NVA']
30d]]/Data[[#This Row],[MA'[NVMetcalfe calc']]])</f>
        <v>-2.5891833427391968</v>
      </c>
      <c r="W1342" s="30">
        <f>$Q$3+Data[[#This Row],[NVM
(scaled)]]/((Data[[#This Row],[Upper Bound]]-Data[[#This Row],[Lower Bound]])/2)</f>
        <v>-0.75018876498671616</v>
      </c>
      <c r="X1342" s="30">
        <f>(Data[[#This Row],[Upper Bound]]+Data[[#This Row],[Lower Bound]])/2</f>
        <v>24.911057323513354</v>
      </c>
      <c r="Y1342" s="29">
        <f>LN(Data[[#This Row],[NVActual]]/Data[[#This Row],[MA'[n^2']
30d]])</f>
        <v>-3.146660394876859</v>
      </c>
      <c r="Z1342" s="29">
        <f>LN(Data[[#This Row],[NVActual]]/Data[[#This Row],[MA'[n*ln(n)']
30d]])</f>
        <v>7.6847555680207256</v>
      </c>
      <c r="AA1342" s="29">
        <f>LN(Data[[#This Row],[NVActual]]/Data[[#This Row],[MA'[n^1.5']]])</f>
        <v>3.568234760587615</v>
      </c>
      <c r="AB1342" s="29">
        <f>LN(Data[[#This Row],[NVActual]]/Data[[#This Row],[Metcalfe
(n^2)]])</f>
        <v>-3.0764286309923223</v>
      </c>
      <c r="AC1342" s="26">
        <f>1+Data[[#This Row],[MA'[NVMetcalfe calc']]]/((Data[[#This Row],[NVM_norm
(scaled)]]-Data[[#This Row],[NV_fund.]])/2)</f>
        <v>-18606669810.228195</v>
      </c>
    </row>
    <row r="1343" spans="1:29" x14ac:dyDescent="0.2">
      <c r="A1343" s="23">
        <v>42833</v>
      </c>
      <c r="B1343" s="24">
        <v>19261932036.879799</v>
      </c>
      <c r="C1343" s="24">
        <f t="shared" si="161"/>
        <v>17860081337.623127</v>
      </c>
      <c r="D1343" s="25">
        <f>LN(Data[[#This Row],[NVActual]])</f>
        <v>23.681396551726653</v>
      </c>
      <c r="E1343" s="26">
        <v>599739</v>
      </c>
      <c r="F1343" s="40">
        <f>Data[[#This Row],[DAA 
(n)]]^2</f>
        <v>359686868121</v>
      </c>
      <c r="G1343" s="41">
        <f t="shared" si="162"/>
        <v>463443213578.20001</v>
      </c>
      <c r="H1343" s="28">
        <f>LN(Data[[#This Row],[Metcalfe
(n^2)]])</f>
        <v>26.608499679116672</v>
      </c>
      <c r="I1343" s="42">
        <f t="shared" si="163"/>
        <v>26.851860103055994</v>
      </c>
      <c r="J1343" s="40">
        <f>Data[[#This Row],[DAA 
(n)]]*LN(Data[[#This Row],[DAA 
(n)]])</f>
        <v>7979077.4945268771</v>
      </c>
      <c r="K1343" s="40">
        <f t="shared" si="164"/>
        <v>9120636.0577829964</v>
      </c>
      <c r="L1343" s="29">
        <f>LN(Data[[#This Row],[MA'[n*ln(n)']
30d]])</f>
        <v>16.026050102796532</v>
      </c>
      <c r="M1343" s="43">
        <f t="shared" si="165"/>
        <v>16.036075762051393</v>
      </c>
      <c r="N1343" s="40">
        <f>Data[[#This Row],[DAA 
(n)]]^1.5</f>
        <v>464454779.93020982</v>
      </c>
      <c r="O1343" s="40">
        <f t="shared" si="166"/>
        <v>560649448.69984245</v>
      </c>
      <c r="P1343" s="43">
        <f>LN(Data[[#This Row],[MA'[n^1.5']]])</f>
        <v>20.14460639954747</v>
      </c>
      <c r="Q1343" s="43">
        <f t="shared" si="167"/>
        <v>20.158319259758741</v>
      </c>
      <c r="R1343" s="30">
        <f>$O$1+$O$2*Data[[#This Row],[MA'[ln(n^2)']]]</f>
        <v>26.851860103055994</v>
      </c>
      <c r="S1343" s="30">
        <f>$Q$1+$Q$2*Data[[#This Row],[MA'[ln(n*ln(n))']]]</f>
        <v>22.979525007384797</v>
      </c>
      <c r="T1343" s="31">
        <f>$O$3*Data[[#This Row],[Metcalfe
(n^2)]]</f>
        <v>187037171422.92001</v>
      </c>
      <c r="U1343" s="31">
        <f t="shared" si="168"/>
        <v>240990471060.664</v>
      </c>
      <c r="V1343" s="30">
        <f>LN(Data[[#This Row],[MA'[NVA']
30d]]/Data[[#This Row],[MA'[NVMetcalfe calc']]])</f>
        <v>-2.602189263925383</v>
      </c>
      <c r="W1343" s="30">
        <f>$Q$3+Data[[#This Row],[NVM
(scaled)]]/((Data[[#This Row],[Upper Bound]]-Data[[#This Row],[Lower Bound]])/2)</f>
        <v>-0.75398971144533256</v>
      </c>
      <c r="X1343" s="30">
        <f>(Data[[#This Row],[Upper Bound]]+Data[[#This Row],[Lower Bound]])/2</f>
        <v>24.915692555220396</v>
      </c>
      <c r="Y1343" s="32">
        <f>LN(Data[[#This Row],[NVActual]]/Data[[#This Row],[MA'[n^2']
30d]])</f>
        <v>-3.1805531461680148</v>
      </c>
      <c r="Z1343" s="32">
        <f>LN(Data[[#This Row],[NVActual]]/Data[[#This Row],[MA'[n*ln(n)']
30d]])</f>
        <v>7.6553464489301204</v>
      </c>
      <c r="AA1343" s="32">
        <f>LN(Data[[#This Row],[NVActual]]/Data[[#This Row],[MA'[n^1.5']]])</f>
        <v>3.536790152179182</v>
      </c>
      <c r="AB1343" s="32">
        <f>LN(Data[[#This Row],[NVActual]]/Data[[#This Row],[Metcalfe
(n^2)]])</f>
        <v>-2.927103127390021</v>
      </c>
      <c r="AC1343" s="34">
        <f>1+Data[[#This Row],[MA'[NVMetcalfe calc']]]/((Data[[#This Row],[NVM_norm
(scaled)]]-Data[[#This Row],[NV_fund.]])/2)</f>
        <v>-18776272222.175171</v>
      </c>
    </row>
    <row r="1344" spans="1:29" x14ac:dyDescent="0.2">
      <c r="A1344" s="23">
        <v>42832</v>
      </c>
      <c r="B1344" s="24">
        <v>19378832835.411598</v>
      </c>
      <c r="C1344" s="24">
        <f t="shared" si="161"/>
        <v>17862735479.756809</v>
      </c>
      <c r="D1344" s="25">
        <f>LN(Data[[#This Row],[NVActual]])</f>
        <v>23.687447216384459</v>
      </c>
      <c r="E1344" s="26">
        <v>717479</v>
      </c>
      <c r="F1344" s="40">
        <f>Data[[#This Row],[DAA 
(n)]]^2</f>
        <v>514776115441</v>
      </c>
      <c r="G1344" s="41">
        <f t="shared" si="162"/>
        <v>468021950317.13336</v>
      </c>
      <c r="H1344" s="28">
        <f>LN(Data[[#This Row],[Metcalfe
(n^2)]])</f>
        <v>26.966997915789811</v>
      </c>
      <c r="I1344" s="42">
        <f t="shared" si="163"/>
        <v>26.862641926750698</v>
      </c>
      <c r="J1344" s="40">
        <f>Data[[#This Row],[DAA 
(n)]]*LN(Data[[#This Row],[DAA 
(n)]])</f>
        <v>9674127.3488114793</v>
      </c>
      <c r="K1344" s="40">
        <f t="shared" si="164"/>
        <v>9171124.9027678464</v>
      </c>
      <c r="L1344" s="29">
        <f>LN(Data[[#This Row],[MA'[n*ln(n)']
30d]])</f>
        <v>16.03157050876661</v>
      </c>
      <c r="M1344" s="43">
        <f t="shared" si="165"/>
        <v>16.036028529987153</v>
      </c>
      <c r="N1344" s="40">
        <f>Data[[#This Row],[DAA 
(n)]]^1.5</f>
        <v>607734360.16938531</v>
      </c>
      <c r="O1344" s="40">
        <f t="shared" si="166"/>
        <v>564899941.76073754</v>
      </c>
      <c r="P1344" s="43">
        <f>LN(Data[[#This Row],[MA'[n^1.5']]])</f>
        <v>20.152159179198897</v>
      </c>
      <c r="Q1344" s="43">
        <f t="shared" si="167"/>
        <v>20.158249049465191</v>
      </c>
      <c r="R1344" s="30">
        <f>$O$1+$O$2*Data[[#This Row],[MA'[ln(n^2)']]]</f>
        <v>26.862641926750698</v>
      </c>
      <c r="S1344" s="30">
        <f>$Q$1+$Q$2*Data[[#This Row],[MA'[ln(n*ln(n))']]]</f>
        <v>22.979447074478799</v>
      </c>
      <c r="T1344" s="31">
        <f>$O$3*Data[[#This Row],[Metcalfe
(n^2)]]</f>
        <v>267683580029.32001</v>
      </c>
      <c r="U1344" s="31">
        <f t="shared" si="168"/>
        <v>243371414164.90933</v>
      </c>
      <c r="V1344" s="30">
        <f>LN(Data[[#This Row],[MA'[NVA']
30d]]/Data[[#This Row],[MA'[NVMetcalfe calc']]])</f>
        <v>-2.6118720037175374</v>
      </c>
      <c r="W1344" s="30">
        <f>$Q$3+Data[[#This Row],[NVM
(scaled)]]/((Data[[#This Row],[Upper Bound]]-Data[[#This Row],[Lower Bound]])/2)</f>
        <v>-0.75521810163063929</v>
      </c>
      <c r="X1344" s="30">
        <f>(Data[[#This Row],[Upper Bound]]+Data[[#This Row],[Lower Bound]])/2</f>
        <v>24.921044500614748</v>
      </c>
      <c r="Y1344" s="29">
        <f>LN(Data[[#This Row],[NVActual]]/Data[[#This Row],[MA'[n^2']
30d]])</f>
        <v>-3.1843338177667517</v>
      </c>
      <c r="Z1344" s="29">
        <f>LN(Data[[#This Row],[NVActual]]/Data[[#This Row],[MA'[n*ln(n)']
30d]])</f>
        <v>7.6558767076178524</v>
      </c>
      <c r="AA1344" s="29">
        <f>LN(Data[[#This Row],[NVActual]]/Data[[#This Row],[MA'[n^1.5']]])</f>
        <v>3.5352880371855635</v>
      </c>
      <c r="AB1344" s="29">
        <f>LN(Data[[#This Row],[NVActual]]/Data[[#This Row],[Metcalfe
(n^2)]])</f>
        <v>-3.27955069940535</v>
      </c>
      <c r="AC1344" s="26">
        <f>1+Data[[#This Row],[MA'[NVMetcalfe calc']]]/((Data[[#This Row],[NVM_norm
(scaled)]]-Data[[#This Row],[NV_fund.]])/2)</f>
        <v>-18956918919.406002</v>
      </c>
    </row>
    <row r="1345" spans="1:29" x14ac:dyDescent="0.2">
      <c r="A1345" s="23">
        <v>42831</v>
      </c>
      <c r="B1345" s="24">
        <v>19423001888.395</v>
      </c>
      <c r="C1345" s="24">
        <f t="shared" si="161"/>
        <v>17839102422.526527</v>
      </c>
      <c r="D1345" s="25">
        <f>LN(Data[[#This Row],[NVActual]])</f>
        <v>23.689723865021083</v>
      </c>
      <c r="E1345" s="26">
        <v>700828</v>
      </c>
      <c r="F1345" s="40">
        <f>Data[[#This Row],[DAA 
(n)]]^2</f>
        <v>491159885584</v>
      </c>
      <c r="G1345" s="41">
        <f t="shared" si="162"/>
        <v>466550651832.43335</v>
      </c>
      <c r="H1345" s="28">
        <f>LN(Data[[#This Row],[Metcalfe
(n^2)]])</f>
        <v>26.92003554428813</v>
      </c>
      <c r="I1345" s="42">
        <f t="shared" si="163"/>
        <v>26.859653772059712</v>
      </c>
      <c r="J1345" s="40">
        <f>Data[[#This Row],[DAA 
(n)]]*LN(Data[[#This Row],[DAA 
(n)]])</f>
        <v>9433157.3352161814</v>
      </c>
      <c r="K1345" s="40">
        <f t="shared" si="164"/>
        <v>9155965.1689289585</v>
      </c>
      <c r="L1345" s="29">
        <f>LN(Data[[#This Row],[MA'[n*ln(n)']
30d]])</f>
        <v>16.029916155867472</v>
      </c>
      <c r="M1345" s="43">
        <f t="shared" si="165"/>
        <v>16.03582597624867</v>
      </c>
      <c r="N1345" s="40">
        <f>Data[[#This Row],[DAA 
(n)]]^1.5</f>
        <v>586701457.5523603</v>
      </c>
      <c r="O1345" s="40">
        <f t="shared" si="166"/>
        <v>563582715.55772471</v>
      </c>
      <c r="P1345" s="43">
        <f>LN(Data[[#This Row],[MA'[n^1.5']]])</f>
        <v>20.149824669593979</v>
      </c>
      <c r="Q1345" s="43">
        <f t="shared" si="167"/>
        <v>20.157967939879619</v>
      </c>
      <c r="R1345" s="30">
        <f>$O$1+$O$2*Data[[#This Row],[MA'[ln(n^2)']]]</f>
        <v>26.859653772059712</v>
      </c>
      <c r="S1345" s="30">
        <f>$Q$1+$Q$2*Data[[#This Row],[MA'[ln(n*ln(n))']]]</f>
        <v>22.979112860810304</v>
      </c>
      <c r="T1345" s="31">
        <f>$O$3*Data[[#This Row],[Metcalfe
(n^2)]]</f>
        <v>255403140503.68002</v>
      </c>
      <c r="U1345" s="31">
        <f t="shared" si="168"/>
        <v>242606338952.86533</v>
      </c>
      <c r="V1345" s="30">
        <f>LN(Data[[#This Row],[MA'[NVA']
30d]]/Data[[#This Row],[MA'[NVMetcalfe calc']]])</f>
        <v>-2.6100473121579677</v>
      </c>
      <c r="W1345" s="30">
        <f>$Q$3+Data[[#This Row],[NVM
(scaled)]]/((Data[[#This Row],[Upper Bound]]-Data[[#This Row],[Lower Bound]])/2)</f>
        <v>-0.75519767828842055</v>
      </c>
      <c r="X1345" s="30">
        <f>(Data[[#This Row],[Upper Bound]]+Data[[#This Row],[Lower Bound]])/2</f>
        <v>24.91938331643501</v>
      </c>
      <c r="Y1345" s="32">
        <f>LN(Data[[#This Row],[NVActual]]/Data[[#This Row],[MA'[n^2']
30d]])</f>
        <v>-3.1789085647374509</v>
      </c>
      <c r="Z1345" s="32">
        <f>LN(Data[[#This Row],[NVActual]]/Data[[#This Row],[MA'[n*ln(n)']
30d]])</f>
        <v>7.6598077091536121</v>
      </c>
      <c r="AA1345" s="32">
        <f>LN(Data[[#This Row],[NVActual]]/Data[[#This Row],[MA'[n^1.5']]])</f>
        <v>3.5398991954271035</v>
      </c>
      <c r="AB1345" s="32">
        <f>LN(Data[[#This Row],[NVActual]]/Data[[#This Row],[Metcalfe
(n^2)]])</f>
        <v>-3.2303116792670457</v>
      </c>
      <c r="AC1345" s="34">
        <f>1+Data[[#This Row],[MA'[NVMetcalfe calc']]]/((Data[[#This Row],[NVM_norm
(scaled)]]-Data[[#This Row],[NV_fund.]])/2)</f>
        <v>-18898562667.089897</v>
      </c>
    </row>
    <row r="1346" spans="1:29" x14ac:dyDescent="0.2">
      <c r="A1346" s="23">
        <v>42830</v>
      </c>
      <c r="B1346" s="24">
        <v>18465129660.7388</v>
      </c>
      <c r="C1346" s="24">
        <f t="shared" si="161"/>
        <v>17858398389.712029</v>
      </c>
      <c r="D1346" s="25">
        <f>LN(Data[[#This Row],[NVActual]])</f>
        <v>23.63914990719968</v>
      </c>
      <c r="E1346" s="26">
        <v>739640</v>
      </c>
      <c r="F1346" s="40">
        <f>Data[[#This Row],[DAA 
(n)]]^2</f>
        <v>547067329600</v>
      </c>
      <c r="G1346" s="41">
        <f t="shared" si="162"/>
        <v>468367321024.43335</v>
      </c>
      <c r="H1346" s="28">
        <f>LN(Data[[#This Row],[Metcalfe
(n^2)]])</f>
        <v>27.027837720641845</v>
      </c>
      <c r="I1346" s="42">
        <f t="shared" si="163"/>
        <v>26.863161315158816</v>
      </c>
      <c r="J1346" s="40">
        <f>Data[[#This Row],[DAA 
(n)]]*LN(Data[[#This Row],[DAA 
(n)]])</f>
        <v>9995434.9458477665</v>
      </c>
      <c r="K1346" s="40">
        <f t="shared" si="164"/>
        <v>9174247.2013557982</v>
      </c>
      <c r="L1346" s="29">
        <f>LN(Data[[#This Row],[MA'[n*ln(n)']
30d]])</f>
        <v>16.031910899640163</v>
      </c>
      <c r="M1346" s="43">
        <f t="shared" si="165"/>
        <v>16.03554951892546</v>
      </c>
      <c r="N1346" s="40">
        <f>Data[[#This Row],[DAA 
(n)]]^1.5</f>
        <v>636107600.69766867</v>
      </c>
      <c r="O1346" s="40">
        <f t="shared" si="166"/>
        <v>565188663.06443405</v>
      </c>
      <c r="P1346" s="43">
        <f>LN(Data[[#This Row],[MA'[n^1.5']]])</f>
        <v>20.152670150301066</v>
      </c>
      <c r="Q1346" s="43">
        <f t="shared" si="167"/>
        <v>20.157588068021493</v>
      </c>
      <c r="R1346" s="30">
        <f>$O$1+$O$2*Data[[#This Row],[MA'[ln(n^2)']]]</f>
        <v>26.863161315158816</v>
      </c>
      <c r="S1346" s="30">
        <f>$Q$1+$Q$2*Data[[#This Row],[MA'[ln(n*ln(n))']]]</f>
        <v>22.978656706227007</v>
      </c>
      <c r="T1346" s="31">
        <f>$O$3*Data[[#This Row],[Metcalfe
(n^2)]]</f>
        <v>284475011392</v>
      </c>
      <c r="U1346" s="31">
        <f t="shared" si="168"/>
        <v>243551006932.70535</v>
      </c>
      <c r="V1346" s="30">
        <f>LN(Data[[#This Row],[MA'[NVA']
30d]]/Data[[#This Row],[MA'[NVMetcalfe calc']]])</f>
        <v>-2.6128524990430608</v>
      </c>
      <c r="W1346" s="30">
        <f>$Q$3+Data[[#This Row],[NVM
(scaled)]]/((Data[[#This Row],[Upper Bound]]-Data[[#This Row],[Lower Bound]])/2)</f>
        <v>-0.7552693519967596</v>
      </c>
      <c r="X1346" s="30">
        <f>(Data[[#This Row],[Upper Bound]]+Data[[#This Row],[Lower Bound]])/2</f>
        <v>24.92090901069291</v>
      </c>
      <c r="Y1346" s="29">
        <f>LN(Data[[#This Row],[NVActual]]/Data[[#This Row],[MA'[n^2']
30d]])</f>
        <v>-3.2333687917956957</v>
      </c>
      <c r="Z1346" s="29">
        <f>LN(Data[[#This Row],[NVActual]]/Data[[#This Row],[MA'[n*ln(n)']
30d]])</f>
        <v>7.60723900755952</v>
      </c>
      <c r="AA1346" s="29">
        <f>LN(Data[[#This Row],[NVActual]]/Data[[#This Row],[MA'[n^1.5']]])</f>
        <v>3.486479756898615</v>
      </c>
      <c r="AB1346" s="29">
        <f>LN(Data[[#This Row],[NVActual]]/Data[[#This Row],[Metcalfe
(n^2)]])</f>
        <v>-3.388687813442163</v>
      </c>
      <c r="AC1346" s="26">
        <f>1+Data[[#This Row],[MA'[NVMetcalfe calc']]]/((Data[[#This Row],[NVM_norm
(scaled)]]-Data[[#This Row],[NV_fund.]])/2)</f>
        <v>-18970970171.618206</v>
      </c>
    </row>
    <row r="1347" spans="1:29" x14ac:dyDescent="0.2">
      <c r="A1347" s="23">
        <v>42829</v>
      </c>
      <c r="B1347" s="24">
        <v>18562153298.209202</v>
      </c>
      <c r="C1347" s="24">
        <f t="shared" si="161"/>
        <v>17935346250.10416</v>
      </c>
      <c r="D1347" s="25">
        <f>LN(Data[[#This Row],[NVActual]])</f>
        <v>23.644390575797352</v>
      </c>
      <c r="E1347" s="26">
        <v>634031</v>
      </c>
      <c r="F1347" s="40">
        <f>Data[[#This Row],[DAA 
(n)]]^2</f>
        <v>401995308961</v>
      </c>
      <c r="G1347" s="41">
        <f t="shared" si="162"/>
        <v>465346525612.29999</v>
      </c>
      <c r="H1347" s="28">
        <f>LN(Data[[#This Row],[Metcalfe
(n^2)]])</f>
        <v>26.719706256246102</v>
      </c>
      <c r="I1347" s="42">
        <f t="shared" si="163"/>
        <v>26.857124414128819</v>
      </c>
      <c r="J1347" s="40">
        <f>Data[[#This Row],[DAA 
(n)]]*LN(Data[[#This Row],[DAA 
(n)]])</f>
        <v>8470561.0386769865</v>
      </c>
      <c r="K1347" s="40">
        <f t="shared" si="164"/>
        <v>9143362.908733774</v>
      </c>
      <c r="L1347" s="29">
        <f>LN(Data[[#This Row],[MA'[n*ln(n)']
30d]])</f>
        <v>16.028538808881397</v>
      </c>
      <c r="M1347" s="43">
        <f t="shared" si="165"/>
        <v>16.035127614371973</v>
      </c>
      <c r="N1347" s="40">
        <f>Data[[#This Row],[DAA 
(n)]]^1.5</f>
        <v>504853927.12729508</v>
      </c>
      <c r="O1347" s="40">
        <f t="shared" si="166"/>
        <v>562495612.26703179</v>
      </c>
      <c r="P1347" s="43">
        <f>LN(Data[[#This Row],[MA'[n^1.5']]])</f>
        <v>20.147893891598262</v>
      </c>
      <c r="Q1347" s="43">
        <f t="shared" si="167"/>
        <v>20.157000487843401</v>
      </c>
      <c r="R1347" s="30">
        <f>$O$1+$O$2*Data[[#This Row],[MA'[ln(n^2)']]]</f>
        <v>26.857124414128819</v>
      </c>
      <c r="S1347" s="30">
        <f>$Q$1+$Q$2*Data[[#This Row],[MA'[ln(n*ln(n))']]]</f>
        <v>22.977960563713754</v>
      </c>
      <c r="T1347" s="31">
        <f>$O$3*Data[[#This Row],[Metcalfe
(n^2)]]</f>
        <v>209037560659.72</v>
      </c>
      <c r="U1347" s="31">
        <f t="shared" si="168"/>
        <v>241980193318.396</v>
      </c>
      <c r="V1347" s="30">
        <f>LN(Data[[#This Row],[MA'[NVA']
30d]]/Data[[#This Row],[MA'[NVMetcalfe calc']]])</f>
        <v>-2.6020824603850903</v>
      </c>
      <c r="W1347" s="30">
        <f>$Q$3+Data[[#This Row],[NVM
(scaled)]]/((Data[[#This Row],[Upper Bound]]-Data[[#This Row],[Lower Bound]])/2)</f>
        <v>-0.75156873013068093</v>
      </c>
      <c r="X1347" s="30">
        <f>(Data[[#This Row],[Upper Bound]]+Data[[#This Row],[Lower Bound]])/2</f>
        <v>24.917542488921285</v>
      </c>
      <c r="Y1347" s="32">
        <f>LN(Data[[#This Row],[NVActual]]/Data[[#This Row],[MA'[n^2']
30d]])</f>
        <v>-3.2216576055711093</v>
      </c>
      <c r="Z1347" s="32">
        <f>LN(Data[[#This Row],[NVActual]]/Data[[#This Row],[MA'[n*ln(n)']
30d]])</f>
        <v>7.615851766915954</v>
      </c>
      <c r="AA1347" s="32">
        <f>LN(Data[[#This Row],[NVActual]]/Data[[#This Row],[MA'[n^1.5']]])</f>
        <v>3.4964966841990908</v>
      </c>
      <c r="AB1347" s="32">
        <f>LN(Data[[#This Row],[NVActual]]/Data[[#This Row],[Metcalfe
(n^2)]])</f>
        <v>-3.0753156804487514</v>
      </c>
      <c r="AC1347" s="34">
        <f>1+Data[[#This Row],[MA'[NVMetcalfe calc']]]/((Data[[#This Row],[NVM_norm
(scaled)]]-Data[[#This Row],[NV_fund.]])/2)</f>
        <v>-18853803798.704212</v>
      </c>
    </row>
    <row r="1348" spans="1:29" x14ac:dyDescent="0.2">
      <c r="A1348" s="23">
        <v>42828</v>
      </c>
      <c r="B1348" s="24">
        <v>18604950334.220798</v>
      </c>
      <c r="C1348" s="24">
        <f t="shared" si="161"/>
        <v>18005754588.884598</v>
      </c>
      <c r="D1348" s="25">
        <f>LN(Data[[#This Row],[NVActual]])</f>
        <v>23.646693529255856</v>
      </c>
      <c r="E1348" s="26">
        <v>736529</v>
      </c>
      <c r="F1348" s="40">
        <f>Data[[#This Row],[DAA 
(n)]]^2</f>
        <v>542474967841</v>
      </c>
      <c r="G1348" s="41">
        <f t="shared" si="162"/>
        <v>468092304418.79999</v>
      </c>
      <c r="H1348" s="28">
        <f>LN(Data[[#This Row],[Metcalfe
(n^2)]])</f>
        <v>27.019407779067869</v>
      </c>
      <c r="I1348" s="42">
        <f t="shared" si="163"/>
        <v>26.863337944757188</v>
      </c>
      <c r="J1348" s="40">
        <f>Data[[#This Row],[DAA 
(n)]]*LN(Data[[#This Row],[DAA 
(n)]])</f>
        <v>9950288.6960545387</v>
      </c>
      <c r="K1348" s="40">
        <f t="shared" si="164"/>
        <v>9173106.5285454355</v>
      </c>
      <c r="L1348" s="29">
        <f>LN(Data[[#This Row],[MA'[n*ln(n)']
30d]])</f>
        <v>16.03178655769651</v>
      </c>
      <c r="M1348" s="43">
        <f t="shared" si="165"/>
        <v>16.034782110928958</v>
      </c>
      <c r="N1348" s="40">
        <f>Data[[#This Row],[DAA 
(n)]]^1.5</f>
        <v>632098525.22289789</v>
      </c>
      <c r="O1348" s="40">
        <f t="shared" si="166"/>
        <v>565020704.3486923</v>
      </c>
      <c r="P1348" s="43">
        <f>LN(Data[[#This Row],[MA'[n^1.5']]])</f>
        <v>20.15237293330425</v>
      </c>
      <c r="Q1348" s="43">
        <f t="shared" si="167"/>
        <v>20.156522230100698</v>
      </c>
      <c r="R1348" s="30">
        <f>$O$1+$O$2*Data[[#This Row],[MA'[ln(n^2)']]]</f>
        <v>26.863337944757188</v>
      </c>
      <c r="S1348" s="30">
        <f>$Q$1+$Q$2*Data[[#This Row],[MA'[ln(n*ln(n))']]]</f>
        <v>22.977390483032778</v>
      </c>
      <c r="T1348" s="31">
        <f>$O$3*Data[[#This Row],[Metcalfe
(n^2)]]</f>
        <v>282086983277.32001</v>
      </c>
      <c r="U1348" s="31">
        <f t="shared" si="168"/>
        <v>243407998297.77597</v>
      </c>
      <c r="V1348" s="30">
        <f>LN(Data[[#This Row],[MA'[NVA']
30d]]/Data[[#This Row],[MA'[NVMetcalfe calc']]])</f>
        <v>-2.6040476345417938</v>
      </c>
      <c r="W1348" s="30">
        <f>$Q$3+Data[[#This Row],[NVM
(scaled)]]/((Data[[#This Row],[Upper Bound]]-Data[[#This Row],[Lower Bound]])/2)</f>
        <v>-0.75023820969840604</v>
      </c>
      <c r="X1348" s="30">
        <f>(Data[[#This Row],[Upper Bound]]+Data[[#This Row],[Lower Bound]])/2</f>
        <v>24.920364213894985</v>
      </c>
      <c r="Y1348" s="29">
        <f>LN(Data[[#This Row],[NVActual]]/Data[[#This Row],[MA'[n^2']
30d]])</f>
        <v>-3.2252378158246984</v>
      </c>
      <c r="Z1348" s="29">
        <f>LN(Data[[#This Row],[NVActual]]/Data[[#This Row],[MA'[n*ln(n)']
30d]])</f>
        <v>7.6149069715593454</v>
      </c>
      <c r="AA1348" s="29">
        <f>LN(Data[[#This Row],[NVActual]]/Data[[#This Row],[MA'[n^1.5']]])</f>
        <v>3.4943205959516042</v>
      </c>
      <c r="AB1348" s="29">
        <f>LN(Data[[#This Row],[NVActual]]/Data[[#This Row],[Metcalfe
(n^2)]])</f>
        <v>-3.3727142498120144</v>
      </c>
      <c r="AC1348" s="26">
        <f>1+Data[[#This Row],[MA'[NVMetcalfe calc']]]/((Data[[#This Row],[NVM_norm
(scaled)]]-Data[[#This Row],[NV_fund.]])/2)</f>
        <v>-18963949054.910278</v>
      </c>
    </row>
    <row r="1349" spans="1:29" x14ac:dyDescent="0.2">
      <c r="A1349" s="23">
        <v>42827</v>
      </c>
      <c r="B1349" s="24">
        <v>17966971908.7103</v>
      </c>
      <c r="C1349" s="24">
        <f t="shared" si="161"/>
        <v>18070699042.787827</v>
      </c>
      <c r="D1349" s="25">
        <f>LN(Data[[#This Row],[NVActual]])</f>
        <v>23.611801015402012</v>
      </c>
      <c r="E1349" s="26">
        <v>648586</v>
      </c>
      <c r="F1349" s="40">
        <f>Data[[#This Row],[DAA 
(n)]]^2</f>
        <v>420663799396</v>
      </c>
      <c r="G1349" s="41">
        <f t="shared" si="162"/>
        <v>463101317811.96667</v>
      </c>
      <c r="H1349" s="28">
        <f>LN(Data[[#This Row],[Metcalfe
(n^2)]])</f>
        <v>26.765099775340381</v>
      </c>
      <c r="I1349" s="42">
        <f t="shared" si="163"/>
        <v>26.852571929602124</v>
      </c>
      <c r="J1349" s="40">
        <f>Data[[#This Row],[DAA 
(n)]]*LN(Data[[#This Row],[DAA 
(n)]])</f>
        <v>8679734.501444459</v>
      </c>
      <c r="K1349" s="40">
        <f t="shared" si="164"/>
        <v>9120271.7524377443</v>
      </c>
      <c r="L1349" s="29">
        <f>LN(Data[[#This Row],[MA'[n*ln(n)']
30d]])</f>
        <v>16.026010159022999</v>
      </c>
      <c r="M1349" s="43">
        <f t="shared" si="165"/>
        <v>16.034359126606414</v>
      </c>
      <c r="N1349" s="40">
        <f>Data[[#This Row],[DAA 
(n)]]^1.5</f>
        <v>522337679.08801341</v>
      </c>
      <c r="O1349" s="40">
        <f t="shared" si="166"/>
        <v>560487956.23654687</v>
      </c>
      <c r="P1349" s="43">
        <f>LN(Data[[#This Row],[MA'[n^1.5']]])</f>
        <v>20.144318312710475</v>
      </c>
      <c r="Q1349" s="43">
        <f t="shared" si="167"/>
        <v>20.155938383293879</v>
      </c>
      <c r="R1349" s="30">
        <f>$O$1+$O$2*Data[[#This Row],[MA'[ln(n^2)']]]</f>
        <v>26.852571929602124</v>
      </c>
      <c r="S1349" s="30">
        <f>$Q$1+$Q$2*Data[[#This Row],[MA'[ln(n*ln(n))']]]</f>
        <v>22.976692558900581</v>
      </c>
      <c r="T1349" s="31">
        <f>$O$3*Data[[#This Row],[Metcalfe
(n^2)]]</f>
        <v>218745175685.92001</v>
      </c>
      <c r="U1349" s="31">
        <f t="shared" si="168"/>
        <v>240812685262.22263</v>
      </c>
      <c r="V1349" s="30">
        <f>LN(Data[[#This Row],[MA'[NVA']
30d]]/Data[[#This Row],[MA'[NVMetcalfe calc']]])</f>
        <v>-2.5897276025839258</v>
      </c>
      <c r="W1349" s="30">
        <f>$Q$3+Data[[#This Row],[NVM
(scaled)]]/((Data[[#This Row],[Upper Bound]]-Data[[#This Row],[Lower Bound]])/2)</f>
        <v>-0.74633034204321935</v>
      </c>
      <c r="X1349" s="30">
        <f>(Data[[#This Row],[Upper Bound]]+Data[[#This Row],[Lower Bound]])/2</f>
        <v>24.914632244251351</v>
      </c>
      <c r="Y1349" s="32">
        <f>LN(Data[[#This Row],[NVActual]]/Data[[#This Row],[MA'[n^2']
30d]])</f>
        <v>-3.2494106806585963</v>
      </c>
      <c r="Z1349" s="32">
        <f>LN(Data[[#This Row],[NVActual]]/Data[[#This Row],[MA'[n*ln(n)']
30d]])</f>
        <v>7.5857908563790142</v>
      </c>
      <c r="AA1349" s="32">
        <f>LN(Data[[#This Row],[NVActual]]/Data[[#This Row],[MA'[n^1.5']]])</f>
        <v>3.4674827026915378</v>
      </c>
      <c r="AB1349" s="32">
        <f>LN(Data[[#This Row],[NVActual]]/Data[[#This Row],[Metcalfe
(n^2)]])</f>
        <v>-3.1532987599383695</v>
      </c>
      <c r="AC1349" s="34">
        <f>1+Data[[#This Row],[MA'[NVMetcalfe calc']]]/((Data[[#This Row],[NVM_norm
(scaled)]]-Data[[#This Row],[NV_fund.]])/2)</f>
        <v>-18768795943.61042</v>
      </c>
    </row>
    <row r="1350" spans="1:29" x14ac:dyDescent="0.2">
      <c r="A1350" s="23">
        <v>42826</v>
      </c>
      <c r="B1350" s="24">
        <v>17704176776.530499</v>
      </c>
      <c r="C1350" s="24">
        <f t="shared" si="161"/>
        <v>18167864786.599255</v>
      </c>
      <c r="D1350" s="25">
        <f>LN(Data[[#This Row],[NVActual]])</f>
        <v>23.597066424763391</v>
      </c>
      <c r="E1350" s="26">
        <v>642373</v>
      </c>
      <c r="F1350" s="40">
        <f>Data[[#This Row],[DAA 
(n)]]^2</f>
        <v>412643071129</v>
      </c>
      <c r="G1350" s="41">
        <f t="shared" si="162"/>
        <v>466957514661.46667</v>
      </c>
      <c r="H1350" s="28">
        <f>LN(Data[[#This Row],[Metcalfe
(n^2)]])</f>
        <v>26.745848821686977</v>
      </c>
      <c r="I1350" s="42">
        <f t="shared" si="163"/>
        <v>26.860670344415908</v>
      </c>
      <c r="J1350" s="40">
        <f>Data[[#This Row],[DAA 
(n)]]*LN(Data[[#This Row],[DAA 
(n)]])</f>
        <v>8590405.5725667644</v>
      </c>
      <c r="K1350" s="40">
        <f t="shared" si="164"/>
        <v>9160607.1043163761</v>
      </c>
      <c r="L1350" s="29">
        <f>LN(Data[[#This Row],[MA'[n*ln(n)']
30d]])</f>
        <v>16.030423012217835</v>
      </c>
      <c r="M1350" s="43">
        <f t="shared" si="165"/>
        <v>16.034148477655965</v>
      </c>
      <c r="N1350" s="40">
        <f>Data[[#This Row],[DAA 
(n)]]^1.5</f>
        <v>514850237.96279758</v>
      </c>
      <c r="O1350" s="40">
        <f t="shared" si="166"/>
        <v>563967967.27593958</v>
      </c>
      <c r="P1350" s="43">
        <f>LN(Data[[#This Row],[MA'[n^1.5']]])</f>
        <v>20.150508012239364</v>
      </c>
      <c r="Q1350" s="43">
        <f t="shared" si="167"/>
        <v>20.155649840766056</v>
      </c>
      <c r="R1350" s="30">
        <f>$O$1+$O$2*Data[[#This Row],[MA'[ln(n^2)']]]</f>
        <v>26.860670344415908</v>
      </c>
      <c r="S1350" s="30">
        <f>$Q$1+$Q$2*Data[[#This Row],[MA'[ln(n*ln(n))']]]</f>
        <v>22.97634498813234</v>
      </c>
      <c r="T1350" s="31">
        <f>$O$3*Data[[#This Row],[Metcalfe
(n^2)]]</f>
        <v>214574396987.08002</v>
      </c>
      <c r="U1350" s="31">
        <f t="shared" si="168"/>
        <v>242817907623.96262</v>
      </c>
      <c r="V1350" s="30">
        <f>LN(Data[[#This Row],[MA'[NVA']
30d]]/Data[[#This Row],[MA'[NVMetcalfe calc']]])</f>
        <v>-2.5926574487124721</v>
      </c>
      <c r="W1350" s="30">
        <f>$Q$3+Data[[#This Row],[NVM
(scaled)]]/((Data[[#This Row],[Upper Bound]]-Data[[#This Row],[Lower Bound]])/2)</f>
        <v>-0.744933205076861</v>
      </c>
      <c r="X1350" s="30">
        <f>(Data[[#This Row],[Upper Bound]]+Data[[#This Row],[Lower Bound]])/2</f>
        <v>24.918507666274124</v>
      </c>
      <c r="Y1350" s="29">
        <f>LN(Data[[#This Row],[NVActual]]/Data[[#This Row],[MA'[n^2']
30d]])</f>
        <v>-3.2724376906844608</v>
      </c>
      <c r="Z1350" s="29">
        <f>LN(Data[[#This Row],[NVActual]]/Data[[#This Row],[MA'[n*ln(n)']
30d]])</f>
        <v>7.5666434125455542</v>
      </c>
      <c r="AA1350" s="29">
        <f>LN(Data[[#This Row],[NVActual]]/Data[[#This Row],[MA'[n^1.5']]])</f>
        <v>3.4465584125240243</v>
      </c>
      <c r="AB1350" s="29">
        <f>LN(Data[[#This Row],[NVActual]]/Data[[#This Row],[Metcalfe
(n^2)]])</f>
        <v>-3.1487823969235871</v>
      </c>
      <c r="AC1350" s="26">
        <f>1+Data[[#This Row],[MA'[NVMetcalfe calc']]]/((Data[[#This Row],[NVM_norm
(scaled)]]-Data[[#This Row],[NV_fund.]])/2)</f>
        <v>-18923254198.714809</v>
      </c>
    </row>
    <row r="1351" spans="1:29" x14ac:dyDescent="0.2">
      <c r="A1351" s="23">
        <v>42825</v>
      </c>
      <c r="B1351" s="24">
        <v>17575951028.326199</v>
      </c>
      <c r="C1351" s="24">
        <f t="shared" si="161"/>
        <v>18259441699.838638</v>
      </c>
      <c r="D1351" s="25">
        <f>LN(Data[[#This Row],[NVActual]])</f>
        <v>23.5897973857439</v>
      </c>
      <c r="E1351" s="26">
        <v>634568</v>
      </c>
      <c r="F1351" s="40">
        <f>Data[[#This Row],[DAA 
(n)]]^2</f>
        <v>402676546624</v>
      </c>
      <c r="G1351" s="41">
        <f t="shared" si="162"/>
        <v>471210980631.33331</v>
      </c>
      <c r="H1351" s="28">
        <f>LN(Data[[#This Row],[Metcalfe
(n^2)]])</f>
        <v>26.721399462789932</v>
      </c>
      <c r="I1351" s="42">
        <f t="shared" si="163"/>
        <v>26.869651796103014</v>
      </c>
      <c r="J1351" s="40">
        <f>Data[[#This Row],[DAA 
(n)]]*LN(Data[[#This Row],[DAA 
(n)]])</f>
        <v>8478272.5071518403</v>
      </c>
      <c r="K1351" s="40">
        <f t="shared" si="164"/>
        <v>9205204.3372812532</v>
      </c>
      <c r="L1351" s="29">
        <f>LN(Data[[#This Row],[MA'[n*ln(n)']
30d]])</f>
        <v>16.035279570912575</v>
      </c>
      <c r="M1351" s="43">
        <f t="shared" si="165"/>
        <v>16.033877162647652</v>
      </c>
      <c r="N1351" s="40">
        <f>Data[[#This Row],[DAA 
(n)]]^1.5</f>
        <v>505495450.8579663</v>
      </c>
      <c r="O1351" s="40">
        <f t="shared" si="166"/>
        <v>567811310.21588349</v>
      </c>
      <c r="P1351" s="43">
        <f>LN(Data[[#This Row],[MA'[n^1.5']]])</f>
        <v>20.157299721170524</v>
      </c>
      <c r="Q1351" s="43">
        <f t="shared" si="167"/>
        <v>20.155281423267354</v>
      </c>
      <c r="R1351" s="30">
        <f>$O$1+$O$2*Data[[#This Row],[MA'[ln(n^2)']]]</f>
        <v>26.869651796103014</v>
      </c>
      <c r="S1351" s="30">
        <f>$Q$1+$Q$2*Data[[#This Row],[MA'[ln(n*ln(n))']]]</f>
        <v>22.975897318368624</v>
      </c>
      <c r="T1351" s="31">
        <f>$O$3*Data[[#This Row],[Metcalfe
(n^2)]]</f>
        <v>209391804244.48001</v>
      </c>
      <c r="U1351" s="31">
        <f t="shared" si="168"/>
        <v>245029709928.2933</v>
      </c>
      <c r="V1351" s="30">
        <f>LN(Data[[#This Row],[MA'[NVA']
30d]]/Data[[#This Row],[MA'[NVMetcalfe calc']]])</f>
        <v>-2.5966971685429843</v>
      </c>
      <c r="W1351" s="30">
        <f>$Q$3+Data[[#This Row],[NVM
(scaled)]]/((Data[[#This Row],[Upper Bound]]-Data[[#This Row],[Lower Bound]])/2)</f>
        <v>-0.74377550299673334</v>
      </c>
      <c r="X1351" s="30">
        <f>(Data[[#This Row],[Upper Bound]]+Data[[#This Row],[Lower Bound]])/2</f>
        <v>24.922774557235819</v>
      </c>
      <c r="Y1351" s="32">
        <f>LN(Data[[#This Row],[NVActual]]/Data[[#This Row],[MA'[n^2']
30d]])</f>
        <v>-3.2887743868153385</v>
      </c>
      <c r="Z1351" s="32">
        <f>LN(Data[[#This Row],[NVActual]]/Data[[#This Row],[MA'[n*ln(n)']
30d]])</f>
        <v>7.5545178148313248</v>
      </c>
      <c r="AA1351" s="32">
        <f>LN(Data[[#This Row],[NVActual]]/Data[[#This Row],[MA'[n^1.5']]])</f>
        <v>3.4324976645733729</v>
      </c>
      <c r="AB1351" s="32">
        <f>LN(Data[[#This Row],[NVActual]]/Data[[#This Row],[Metcalfe
(n^2)]])</f>
        <v>-3.1316020770460335</v>
      </c>
      <c r="AC1351" s="34">
        <f>1+Data[[#This Row],[MA'[NVMetcalfe calc']]]/((Data[[#This Row],[NVM_norm
(scaled)]]-Data[[#This Row],[NV_fund.]])/2)</f>
        <v>-19093310892.2267</v>
      </c>
    </row>
    <row r="1352" spans="1:29" x14ac:dyDescent="0.2">
      <c r="A1352" s="23">
        <v>42824</v>
      </c>
      <c r="B1352" s="24">
        <v>16863262866.302401</v>
      </c>
      <c r="C1352" s="24">
        <f t="shared" si="161"/>
        <v>18336604945.673016</v>
      </c>
      <c r="D1352" s="25">
        <f>LN(Data[[#This Row],[NVActual]])</f>
        <v>23.548403297860375</v>
      </c>
      <c r="E1352" s="26">
        <v>689337</v>
      </c>
      <c r="F1352" s="40">
        <f>Data[[#This Row],[DAA 
(n)]]^2</f>
        <v>475185499569</v>
      </c>
      <c r="G1352" s="41">
        <f t="shared" si="162"/>
        <v>473220717568</v>
      </c>
      <c r="H1352" s="28">
        <f>LN(Data[[#This Row],[Metcalfe
(n^2)]])</f>
        <v>26.886971090154272</v>
      </c>
      <c r="I1352" s="42">
        <f t="shared" si="163"/>
        <v>26.874302653622035</v>
      </c>
      <c r="J1352" s="40">
        <f>Data[[#This Row],[DAA 
(n)]]*LN(Data[[#This Row],[DAA 
(n)]])</f>
        <v>9267091.9951868374</v>
      </c>
      <c r="K1352" s="40">
        <f t="shared" si="164"/>
        <v>9227206.2036230918</v>
      </c>
      <c r="L1352" s="29">
        <f>LN(Data[[#This Row],[MA'[n*ln(n)']
30d]])</f>
        <v>16.037666874162191</v>
      </c>
      <c r="M1352" s="43">
        <f t="shared" si="165"/>
        <v>16.033357482941046</v>
      </c>
      <c r="N1352" s="40">
        <f>Data[[#This Row],[DAA 
(n)]]^1.5</f>
        <v>572331151.27205396</v>
      </c>
      <c r="O1352" s="40">
        <f t="shared" si="166"/>
        <v>569670111.2532115</v>
      </c>
      <c r="P1352" s="43">
        <f>LN(Data[[#This Row],[MA'[n^1.5']]])</f>
        <v>20.160567999063829</v>
      </c>
      <c r="Q1352" s="43">
        <f t="shared" si="167"/>
        <v>20.154563476798199</v>
      </c>
      <c r="R1352" s="30">
        <f>$O$1+$O$2*Data[[#This Row],[MA'[ln(n^2)']]]</f>
        <v>26.874302653622035</v>
      </c>
      <c r="S1352" s="30">
        <f>$Q$1+$Q$2*Data[[#This Row],[MA'[ln(n*ln(n))']]]</f>
        <v>22.975039846852724</v>
      </c>
      <c r="T1352" s="31">
        <f>$O$3*Data[[#This Row],[Metcalfe
(n^2)]]</f>
        <v>247096459775.88</v>
      </c>
      <c r="U1352" s="31">
        <f t="shared" si="168"/>
        <v>246074773135.35995</v>
      </c>
      <c r="V1352" s="30">
        <f>LN(Data[[#This Row],[MA'[NVA']
30d]]/Data[[#This Row],[MA'[NVMetcalfe calc']]])</f>
        <v>-2.5967361133560072</v>
      </c>
      <c r="W1352" s="30">
        <f>$Q$3+Data[[#This Row],[NVM
(scaled)]]/((Data[[#This Row],[Upper Bound]]-Data[[#This Row],[Lower Bound]])/2)</f>
        <v>-0.74191130838780406</v>
      </c>
      <c r="X1352" s="30">
        <f>(Data[[#This Row],[Upper Bound]]+Data[[#This Row],[Lower Bound]])/2</f>
        <v>24.924671250237381</v>
      </c>
      <c r="Y1352" s="29">
        <f>LN(Data[[#This Row],[NVActual]]/Data[[#This Row],[MA'[n^2']
30d]])</f>
        <v>-3.3344244520746456</v>
      </c>
      <c r="Z1352" s="29">
        <f>LN(Data[[#This Row],[NVActual]]/Data[[#This Row],[MA'[n*ln(n)']
30d]])</f>
        <v>7.510736423698182</v>
      </c>
      <c r="AA1352" s="29">
        <f>LN(Data[[#This Row],[NVActual]]/Data[[#This Row],[MA'[n^1.5']]])</f>
        <v>3.3878352987965452</v>
      </c>
      <c r="AB1352" s="29">
        <f>LN(Data[[#This Row],[NVActual]]/Data[[#This Row],[Metcalfe
(n^2)]])</f>
        <v>-3.3385677922939001</v>
      </c>
      <c r="AC1352" s="26">
        <f>1+Data[[#This Row],[MA'[NVMetcalfe calc']]]/((Data[[#This Row],[NVM_norm
(scaled)]]-Data[[#This Row],[NV_fund.]])/2)</f>
        <v>-19174720480.256062</v>
      </c>
    </row>
    <row r="1353" spans="1:29" x14ac:dyDescent="0.2">
      <c r="A1353" s="23">
        <v>42823</v>
      </c>
      <c r="B1353" s="24">
        <v>16888765398.0515</v>
      </c>
      <c r="C1353" s="24">
        <f t="shared" si="161"/>
        <v>18415832001.302319</v>
      </c>
      <c r="D1353" s="25">
        <f>LN(Data[[#This Row],[NVActual]])</f>
        <v>23.549914468472259</v>
      </c>
      <c r="E1353" s="26">
        <v>677629</v>
      </c>
      <c r="F1353" s="40">
        <f>Data[[#This Row],[DAA 
(n)]]^2</f>
        <v>459181061641</v>
      </c>
      <c r="G1353" s="41">
        <f t="shared" si="162"/>
        <v>473918916314.23334</v>
      </c>
      <c r="H1353" s="28">
        <f>LN(Data[[#This Row],[Metcalfe
(n^2)]])</f>
        <v>26.852710439030297</v>
      </c>
      <c r="I1353" s="42">
        <f t="shared" si="163"/>
        <v>26.875740509710877</v>
      </c>
      <c r="J1353" s="40">
        <f>Data[[#This Row],[DAA 
(n)]]*LN(Data[[#This Row],[DAA 
(n)]])</f>
        <v>9098087.6610448305</v>
      </c>
      <c r="K1353" s="40">
        <f t="shared" si="164"/>
        <v>9234447.3302359264</v>
      </c>
      <c r="L1353" s="29">
        <f>LN(Data[[#This Row],[MA'[n*ln(n)']
30d]])</f>
        <v>16.038451324695927</v>
      </c>
      <c r="M1353" s="43">
        <f t="shared" si="165"/>
        <v>16.032702949234928</v>
      </c>
      <c r="N1353" s="40">
        <f>Data[[#This Row],[DAA 
(n)]]^1.5</f>
        <v>557812158.00547945</v>
      </c>
      <c r="O1353" s="40">
        <f t="shared" si="166"/>
        <v>570297400.87747848</v>
      </c>
      <c r="P1353" s="43">
        <f>LN(Data[[#This Row],[MA'[n^1.5']]])</f>
        <v>20.161668538650975</v>
      </c>
      <c r="Q1353" s="43">
        <f t="shared" si="167"/>
        <v>20.153660038402645</v>
      </c>
      <c r="R1353" s="30">
        <f>$O$1+$O$2*Data[[#This Row],[MA'[ln(n^2)']]]</f>
        <v>26.875740509710877</v>
      </c>
      <c r="S1353" s="30">
        <f>$Q$1+$Q$2*Data[[#This Row],[MA'[ln(n*ln(n))']]]</f>
        <v>22.973959866237628</v>
      </c>
      <c r="T1353" s="31">
        <f>$O$3*Data[[#This Row],[Metcalfe
(n^2)]]</f>
        <v>238774152053.32001</v>
      </c>
      <c r="U1353" s="31">
        <f t="shared" si="168"/>
        <v>246437836483.40134</v>
      </c>
      <c r="V1353" s="30">
        <f>LN(Data[[#This Row],[MA'[NVA']
30d]]/Data[[#This Row],[MA'[NVMetcalfe calc']]])</f>
        <v>-2.5938990475208707</v>
      </c>
      <c r="W1353" s="30">
        <f>$Q$3+Data[[#This Row],[NVM
(scaled)]]/((Data[[#This Row],[Upper Bound]]-Data[[#This Row],[Lower Bound]])/2)</f>
        <v>-0.73959757840812868</v>
      </c>
      <c r="X1353" s="30">
        <f>(Data[[#This Row],[Upper Bound]]+Data[[#This Row],[Lower Bound]])/2</f>
        <v>24.924850187974251</v>
      </c>
      <c r="Y1353" s="32">
        <f>LN(Data[[#This Row],[NVActual]]/Data[[#This Row],[MA'[n^2']
30d]])</f>
        <v>-3.3343876129081491</v>
      </c>
      <c r="Z1353" s="32">
        <f>LN(Data[[#This Row],[NVActual]]/Data[[#This Row],[MA'[n*ln(n)']
30d]])</f>
        <v>7.5114631437763295</v>
      </c>
      <c r="AA1353" s="32">
        <f>LN(Data[[#This Row],[NVActual]]/Data[[#This Row],[MA'[n^1.5']]])</f>
        <v>3.3882459298212835</v>
      </c>
      <c r="AB1353" s="32">
        <f>LN(Data[[#This Row],[NVActual]]/Data[[#This Row],[Metcalfe
(n^2)]])</f>
        <v>-3.3027959705580385</v>
      </c>
      <c r="AC1353" s="34">
        <f>1+Data[[#This Row],[MA'[NVMetcalfe calc']]]/((Data[[#This Row],[NVM_norm
(scaled)]]-Data[[#This Row],[NV_fund.]])/2)</f>
        <v>-19204608547.500153</v>
      </c>
    </row>
    <row r="1354" spans="1:29" x14ac:dyDescent="0.2">
      <c r="A1354" s="23">
        <v>42822</v>
      </c>
      <c r="B1354" s="24">
        <v>16975887612.9503</v>
      </c>
      <c r="C1354" s="24">
        <f t="shared" si="161"/>
        <v>18497237263.455666</v>
      </c>
      <c r="D1354" s="25">
        <f>LN(Data[[#This Row],[NVActual]])</f>
        <v>23.555059798446823</v>
      </c>
      <c r="E1354" s="26">
        <v>738882</v>
      </c>
      <c r="F1354" s="40">
        <f>Data[[#This Row],[DAA 
(n)]]^2</f>
        <v>545946609924</v>
      </c>
      <c r="G1354" s="41">
        <f t="shared" si="162"/>
        <v>473200102548.73334</v>
      </c>
      <c r="H1354" s="28">
        <f>LN(Data[[#This Row],[Metcalfe
(n^2)]])</f>
        <v>27.025787023888171</v>
      </c>
      <c r="I1354" s="42">
        <f t="shared" si="163"/>
        <v>26.8741371328349</v>
      </c>
      <c r="J1354" s="40">
        <f>Data[[#This Row],[DAA 
(n)]]*LN(Data[[#This Row],[DAA 
(n)]])</f>
        <v>9984433.7838922702</v>
      </c>
      <c r="K1354" s="40">
        <f t="shared" si="164"/>
        <v>9226710.1725536343</v>
      </c>
      <c r="L1354" s="29">
        <f>LN(Data[[#This Row],[MA'[n*ln(n)']
30d]])</f>
        <v>16.037613115267931</v>
      </c>
      <c r="M1354" s="43">
        <f t="shared" si="165"/>
        <v>16.031901334267801</v>
      </c>
      <c r="N1354" s="40">
        <f>Data[[#This Row],[DAA 
(n)]]^1.5</f>
        <v>635130004.82882714</v>
      </c>
      <c r="O1354" s="40">
        <f t="shared" si="166"/>
        <v>569638568.99675226</v>
      </c>
      <c r="P1354" s="43">
        <f>LN(Data[[#This Row],[MA'[n^1.5']]])</f>
        <v>20.160512628193732</v>
      </c>
      <c r="Q1354" s="43">
        <f t="shared" si="167"/>
        <v>20.152551687939592</v>
      </c>
      <c r="R1354" s="30">
        <f>$O$1+$O$2*Data[[#This Row],[MA'[ln(n^2)']]]</f>
        <v>26.8741371328349</v>
      </c>
      <c r="S1354" s="30">
        <f>$Q$1+$Q$2*Data[[#This Row],[MA'[ln(n*ln(n))']]]</f>
        <v>22.972637201541868</v>
      </c>
      <c r="T1354" s="31">
        <f>$O$3*Data[[#This Row],[Metcalfe
(n^2)]]</f>
        <v>283892237160.47998</v>
      </c>
      <c r="U1354" s="31">
        <f t="shared" si="168"/>
        <v>246064053325.34134</v>
      </c>
      <c r="V1354" s="30">
        <f>LN(Data[[#This Row],[MA'[NVA']
30d]]/Data[[#This Row],[MA'[NVMetcalfe calc']]])</f>
        <v>-2.5879704975889659</v>
      </c>
      <c r="W1354" s="30">
        <f>$Q$3+Data[[#This Row],[NVM
(scaled)]]/((Data[[#This Row],[Upper Bound]]-Data[[#This Row],[Lower Bound]])/2)</f>
        <v>-0.73665412952154707</v>
      </c>
      <c r="X1354" s="30">
        <f>(Data[[#This Row],[Upper Bound]]+Data[[#This Row],[Lower Bound]])/2</f>
        <v>24.923387167188384</v>
      </c>
      <c r="Y1354" s="29">
        <f>LN(Data[[#This Row],[NVActual]]/Data[[#This Row],[MA'[n^2']
30d]])</f>
        <v>-3.3277243873170939</v>
      </c>
      <c r="Z1354" s="29">
        <f>LN(Data[[#This Row],[NVActual]]/Data[[#This Row],[MA'[n*ln(n)']
30d]])</f>
        <v>7.5174466831788944</v>
      </c>
      <c r="AA1354" s="29">
        <f>LN(Data[[#This Row],[NVActual]]/Data[[#This Row],[MA'[n^1.5']]])</f>
        <v>3.394547170253094</v>
      </c>
      <c r="AB1354" s="29">
        <f>LN(Data[[#This Row],[NVActual]]/Data[[#This Row],[Metcalfe
(n^2)]])</f>
        <v>-3.4707272254413439</v>
      </c>
      <c r="AC1354" s="26">
        <f>1+Data[[#This Row],[MA'[NVMetcalfe calc']]]/((Data[[#This Row],[NVM_norm
(scaled)]]-Data[[#This Row],[NV_fund.]])/2)</f>
        <v>-19178772977.583717</v>
      </c>
    </row>
    <row r="1355" spans="1:29" x14ac:dyDescent="0.2">
      <c r="A1355" s="23">
        <v>42821</v>
      </c>
      <c r="B1355" s="24">
        <v>16937423477.862301</v>
      </c>
      <c r="C1355" s="24">
        <f t="shared" si="161"/>
        <v>18568954076.015736</v>
      </c>
      <c r="D1355" s="25">
        <f>LN(Data[[#This Row],[NVActual]])</f>
        <v>23.552791417663936</v>
      </c>
      <c r="E1355" s="26">
        <v>610984</v>
      </c>
      <c r="F1355" s="40">
        <f>Data[[#This Row],[DAA 
(n)]]^2</f>
        <v>373301448256</v>
      </c>
      <c r="G1355" s="41">
        <f t="shared" si="162"/>
        <v>469665853341.13336</v>
      </c>
      <c r="H1355" s="28">
        <f>LN(Data[[#This Row],[Metcalfe
(n^2)]])</f>
        <v>26.645652102462961</v>
      </c>
      <c r="I1355" s="42">
        <f t="shared" si="163"/>
        <v>26.866939457369071</v>
      </c>
      <c r="J1355" s="40">
        <f>Data[[#This Row],[DAA 
(n)]]*LN(Data[[#This Row],[DAA 
(n)]])</f>
        <v>8140033.5520856148</v>
      </c>
      <c r="K1355" s="40">
        <f t="shared" si="164"/>
        <v>9190262.5936573464</v>
      </c>
      <c r="L1355" s="29">
        <f>LN(Data[[#This Row],[MA'[n*ln(n)']
30d]])</f>
        <v>16.033655067771019</v>
      </c>
      <c r="M1355" s="43">
        <f t="shared" si="165"/>
        <v>16.031141616483112</v>
      </c>
      <c r="N1355" s="40">
        <f>Data[[#This Row],[DAA 
(n)]]^1.5</f>
        <v>477578487.85434663</v>
      </c>
      <c r="O1355" s="40">
        <f t="shared" si="166"/>
        <v>566473201.42030787</v>
      </c>
      <c r="P1355" s="43">
        <f>LN(Data[[#This Row],[MA'[n^1.5']]])</f>
        <v>20.154940331788783</v>
      </c>
      <c r="Q1355" s="43">
        <f t="shared" si="167"/>
        <v>20.151501236445675</v>
      </c>
      <c r="R1355" s="30">
        <f>$O$1+$O$2*Data[[#This Row],[MA'[ln(n^2)']]]</f>
        <v>26.866939457369071</v>
      </c>
      <c r="S1355" s="30">
        <f>$Q$1+$Q$2*Data[[#This Row],[MA'[ln(n*ln(n))']]]</f>
        <v>22.971383667197131</v>
      </c>
      <c r="T1355" s="31">
        <f>$O$3*Data[[#This Row],[Metcalfe
(n^2)]]</f>
        <v>194116753093.12</v>
      </c>
      <c r="U1355" s="31">
        <f t="shared" si="168"/>
        <v>244226243737.38931</v>
      </c>
      <c r="V1355" s="30">
        <f>LN(Data[[#This Row],[MA'[NVA']
30d]]/Data[[#This Row],[MA'[NVMetcalfe calc']]])</f>
        <v>-2.576603973652321</v>
      </c>
      <c r="W1355" s="30">
        <f>$Q$3+Data[[#This Row],[NVM
(scaled)]]/((Data[[#This Row],[Upper Bound]]-Data[[#This Row],[Lower Bound]])/2)</f>
        <v>-0.73284280469185437</v>
      </c>
      <c r="X1355" s="30">
        <f>(Data[[#This Row],[Upper Bound]]+Data[[#This Row],[Lower Bound]])/2</f>
        <v>24.919161562283101</v>
      </c>
      <c r="Y1355" s="32">
        <f>LN(Data[[#This Row],[NVActual]]/Data[[#This Row],[MA'[n^2']
30d]])</f>
        <v>-3.3224959108035264</v>
      </c>
      <c r="Z1355" s="32">
        <f>LN(Data[[#This Row],[NVActual]]/Data[[#This Row],[MA'[n*ln(n)']
30d]])</f>
        <v>7.5191363498929196</v>
      </c>
      <c r="AA1355" s="32">
        <f>LN(Data[[#This Row],[NVActual]]/Data[[#This Row],[MA'[n^1.5']]])</f>
        <v>3.3978510858751538</v>
      </c>
      <c r="AB1355" s="32">
        <f>LN(Data[[#This Row],[NVActual]]/Data[[#This Row],[Metcalfe
(n^2)]])</f>
        <v>-3.0928606847990237</v>
      </c>
      <c r="AC1355" s="34">
        <f>1+Data[[#This Row],[MA'[NVMetcalfe calc']]]/((Data[[#This Row],[NVM_norm
(scaled)]]-Data[[#This Row],[NV_fund.]])/2)</f>
        <v>-19041494008.085106</v>
      </c>
    </row>
    <row r="1356" spans="1:29" x14ac:dyDescent="0.2">
      <c r="A1356" s="23">
        <v>42820</v>
      </c>
      <c r="B1356" s="24">
        <v>15637233759.264299</v>
      </c>
      <c r="C1356" s="24">
        <f t="shared" ref="C1356:C1419" si="169">AVERAGE(B1356:B1385)</f>
        <v>18625624168.843269</v>
      </c>
      <c r="D1356" s="25">
        <f>LN(Data[[#This Row],[NVActual]])</f>
        <v>23.472920686808045</v>
      </c>
      <c r="E1356" s="26">
        <v>573816</v>
      </c>
      <c r="F1356" s="40">
        <f>Data[[#This Row],[DAA 
(n)]]^2</f>
        <v>329264801856</v>
      </c>
      <c r="G1356" s="41">
        <f t="shared" ref="G1356:G1419" si="170">AVERAGE(F1356:F1385)</f>
        <v>475569312514.23334</v>
      </c>
      <c r="H1356" s="28">
        <f>LN(Data[[#This Row],[Metcalfe
(n^2)]])</f>
        <v>26.520128132841759</v>
      </c>
      <c r="I1356" s="42">
        <f t="shared" ref="I1356:I1419" si="171">AVERAGE(H1356:H1385)</f>
        <v>26.879881741080258</v>
      </c>
      <c r="J1356" s="40">
        <f>Data[[#This Row],[DAA 
(n)]]*LN(Data[[#This Row],[DAA 
(n)]])</f>
        <v>7608836.9223373635</v>
      </c>
      <c r="K1356" s="40">
        <f t="shared" ref="K1356:K1419" si="172">AVERAGE(J1356:J1385)</f>
        <v>9253199.4163533729</v>
      </c>
      <c r="L1356" s="29">
        <f>LN(Data[[#This Row],[MA'[n*ln(n)']
30d]])</f>
        <v>16.040479932533938</v>
      </c>
      <c r="M1356" s="43">
        <f t="shared" ref="M1356:M1419" si="173">AVERAGE(L1356:L1385)</f>
        <v>16.030508974885404</v>
      </c>
      <c r="N1356" s="40">
        <f>Data[[#This Row],[DAA 
(n)]]^1.5</f>
        <v>434669312.85956019</v>
      </c>
      <c r="O1356" s="40">
        <f t="shared" ref="O1356:O1419" si="174">AVERAGE(N1356:N1385)</f>
        <v>571854460.54127717</v>
      </c>
      <c r="P1356" s="43">
        <f>LN(Data[[#This Row],[MA'[n^1.5']]])</f>
        <v>20.164395077355671</v>
      </c>
      <c r="Q1356" s="43">
        <f t="shared" ref="Q1356:Q1419" si="175">AVERAGE(P1356:P1385)</f>
        <v>20.150629801384731</v>
      </c>
      <c r="R1356" s="30">
        <f>$O$1+$O$2*Data[[#This Row],[MA'[ln(n^2)']]]</f>
        <v>26.879881741080258</v>
      </c>
      <c r="S1356" s="30">
        <f>$Q$1+$Q$2*Data[[#This Row],[MA'[ln(n*ln(n))']]]</f>
        <v>22.970339808560915</v>
      </c>
      <c r="T1356" s="31">
        <f>$O$3*Data[[#This Row],[Metcalfe
(n^2)]]</f>
        <v>171217696965.12</v>
      </c>
      <c r="U1356" s="31">
        <f t="shared" si="168"/>
        <v>247296042507.40131</v>
      </c>
      <c r="V1356" s="30">
        <f>LN(Data[[#This Row],[MA'[NVA']
30d]]/Data[[#This Row],[MA'[NVMetcalfe calc']]])</f>
        <v>-2.5860478954734729</v>
      </c>
      <c r="W1356" s="30">
        <f>$Q$3+Data[[#This Row],[NVM
(scaled)]]/((Data[[#This Row],[Upper Bound]]-Data[[#This Row],[Lower Bound]])/2)</f>
        <v>-0.73294163362867504</v>
      </c>
      <c r="X1356" s="30">
        <f>(Data[[#This Row],[Upper Bound]]+Data[[#This Row],[Lower Bound]])/2</f>
        <v>24.925110774820588</v>
      </c>
      <c r="Y1356" s="29">
        <f>LN(Data[[#This Row],[NVActual]]/Data[[#This Row],[MA'[n^2']
30d]])</f>
        <v>-3.4148577891437131</v>
      </c>
      <c r="Z1356" s="29">
        <f>LN(Data[[#This Row],[NVActual]]/Data[[#This Row],[MA'[n*ln(n)']
30d]])</f>
        <v>7.4324407542741069</v>
      </c>
      <c r="AA1356" s="29">
        <f>LN(Data[[#This Row],[NVActual]]/Data[[#This Row],[MA'[n^1.5']]])</f>
        <v>3.3085256094523747</v>
      </c>
      <c r="AB1356" s="29">
        <f>LN(Data[[#This Row],[NVActual]]/Data[[#This Row],[Metcalfe
(n^2)]])</f>
        <v>-3.0472074460337137</v>
      </c>
      <c r="AC1356" s="26">
        <f>1+Data[[#This Row],[MA'[NVMetcalfe calc']]]/((Data[[#This Row],[NVM_norm
(scaled)]]-Data[[#This Row],[NV_fund.]])/2)</f>
        <v>-19276291010.547401</v>
      </c>
    </row>
    <row r="1357" spans="1:29" x14ac:dyDescent="0.2">
      <c r="A1357" s="23">
        <v>42819</v>
      </c>
      <c r="B1357" s="24">
        <v>15725921903.4513</v>
      </c>
      <c r="C1357" s="24">
        <f t="shared" si="169"/>
        <v>18743830756.742977</v>
      </c>
      <c r="D1357" s="25">
        <f>LN(Data[[#This Row],[NVActual]])</f>
        <v>23.478576264425019</v>
      </c>
      <c r="E1357" s="26">
        <v>622498</v>
      </c>
      <c r="F1357" s="40">
        <f>Data[[#This Row],[DAA 
(n)]]^2</f>
        <v>387503760004</v>
      </c>
      <c r="G1357" s="41">
        <f t="shared" si="170"/>
        <v>484032122591.16669</v>
      </c>
      <c r="H1357" s="28">
        <f>LN(Data[[#This Row],[Metcalfe
(n^2)]])</f>
        <v>26.682991388928865</v>
      </c>
      <c r="I1357" s="42">
        <f t="shared" si="171"/>
        <v>26.898934428114885</v>
      </c>
      <c r="J1357" s="40">
        <f>Data[[#This Row],[DAA 
(n)]]*LN(Data[[#This Row],[DAA 
(n)]])</f>
        <v>8305054.3868127204</v>
      </c>
      <c r="K1357" s="40">
        <f t="shared" si="172"/>
        <v>9344377.6297520362</v>
      </c>
      <c r="L1357" s="29">
        <f>LN(Data[[#This Row],[MA'[n*ln(n)']
30d]])</f>
        <v>16.050285397376499</v>
      </c>
      <c r="M1357" s="43">
        <f t="shared" si="173"/>
        <v>16.02960961901994</v>
      </c>
      <c r="N1357" s="40">
        <f>Data[[#This Row],[DAA 
(n)]]^1.5</f>
        <v>491141848.75142688</v>
      </c>
      <c r="O1357" s="40">
        <f t="shared" si="174"/>
        <v>579609512.56245542</v>
      </c>
      <c r="P1357" s="43">
        <f>LN(Data[[#This Row],[MA'[n^1.5']]])</f>
        <v>20.177865180564691</v>
      </c>
      <c r="Q1357" s="43">
        <f t="shared" si="175"/>
        <v>20.149386523876146</v>
      </c>
      <c r="R1357" s="30">
        <f>$O$1+$O$2*Data[[#This Row],[MA'[ln(n^2)']]]</f>
        <v>26.898934428114885</v>
      </c>
      <c r="S1357" s="30">
        <f>$Q$1+$Q$2*Data[[#This Row],[MA'[ln(n*ln(n))']]]</f>
        <v>22.9688558713829</v>
      </c>
      <c r="T1357" s="31">
        <f>$O$3*Data[[#This Row],[Metcalfe
(n^2)]]</f>
        <v>201501955202.08002</v>
      </c>
      <c r="U1357" s="31">
        <f t="shared" si="168"/>
        <v>251696703747.40668</v>
      </c>
      <c r="V1357" s="30">
        <f>LN(Data[[#This Row],[MA'[NVA']
30d]]/Data[[#This Row],[MA'[NVMetcalfe calc']]])</f>
        <v>-2.5973601341293104</v>
      </c>
      <c r="W1357" s="30">
        <f>$Q$3+Data[[#This Row],[NVM
(scaled)]]/((Data[[#This Row],[Upper Bound]]-Data[[#This Row],[Lower Bound]])/2)</f>
        <v>-0.73178535193918248</v>
      </c>
      <c r="X1357" s="30">
        <f>(Data[[#This Row],[Upper Bound]]+Data[[#This Row],[Lower Bound]])/2</f>
        <v>24.933895149748892</v>
      </c>
      <c r="Y1357" s="32">
        <f>LN(Data[[#This Row],[NVActual]]/Data[[#This Row],[MA'[n^2']
30d]])</f>
        <v>-3.4268408460257147</v>
      </c>
      <c r="Z1357" s="32">
        <f>LN(Data[[#This Row],[NVActual]]/Data[[#This Row],[MA'[n*ln(n)']
30d]])</f>
        <v>7.4282908670485188</v>
      </c>
      <c r="AA1357" s="32">
        <f>LN(Data[[#This Row],[NVActual]]/Data[[#This Row],[MA'[n^1.5']]])</f>
        <v>3.3007110838603269</v>
      </c>
      <c r="AB1357" s="32">
        <f>LN(Data[[#This Row],[NVActual]]/Data[[#This Row],[Metcalfe
(n^2)]])</f>
        <v>-3.2044151245038477</v>
      </c>
      <c r="AC1357" s="34">
        <f>1+Data[[#This Row],[MA'[NVMetcalfe calc']]]/((Data[[#This Row],[NVM_norm
(scaled)]]-Data[[#This Row],[NV_fund.]])/2)</f>
        <v>-19613483750.646652</v>
      </c>
    </row>
    <row r="1358" spans="1:29" x14ac:dyDescent="0.2">
      <c r="A1358" s="23">
        <v>42818</v>
      </c>
      <c r="B1358" s="24">
        <v>15180766238.5387</v>
      </c>
      <c r="C1358" s="24">
        <f t="shared" si="169"/>
        <v>18860819654.410259</v>
      </c>
      <c r="D1358" s="25">
        <f>LN(Data[[#This Row],[NVActual]])</f>
        <v>23.443295084487062</v>
      </c>
      <c r="E1358" s="26">
        <v>702675</v>
      </c>
      <c r="F1358" s="40">
        <f>Data[[#This Row],[DAA 
(n)]]^2</f>
        <v>493752155625</v>
      </c>
      <c r="G1358" s="41">
        <f t="shared" si="170"/>
        <v>487554581749.56665</v>
      </c>
      <c r="H1358" s="28">
        <f>LN(Data[[#This Row],[Metcalfe
(n^2)]])</f>
        <v>26.925299518974999</v>
      </c>
      <c r="I1358" s="42">
        <f t="shared" si="171"/>
        <v>26.906972550391647</v>
      </c>
      <c r="J1358" s="40">
        <f>Data[[#This Row],[DAA 
(n)]]*LN(Data[[#This Row],[DAA 
(n)]])</f>
        <v>9459867.4197478779</v>
      </c>
      <c r="K1358" s="40">
        <f t="shared" si="172"/>
        <v>9382674.2273599748</v>
      </c>
      <c r="L1358" s="29">
        <f>LN(Data[[#This Row],[MA'[n*ln(n)']
30d]])</f>
        <v>16.054375379215116</v>
      </c>
      <c r="M1358" s="43">
        <f t="shared" si="173"/>
        <v>16.028282851543846</v>
      </c>
      <c r="N1358" s="40">
        <f>Data[[#This Row],[DAA 
(n)]]^1.5</f>
        <v>589022322.11843908</v>
      </c>
      <c r="O1358" s="40">
        <f t="shared" si="174"/>
        <v>582855055.14462721</v>
      </c>
      <c r="P1358" s="43">
        <f>LN(Data[[#This Row],[MA'[n^1.5']]])</f>
        <v>20.183449094441045</v>
      </c>
      <c r="Q1358" s="43">
        <f t="shared" si="175"/>
        <v>20.147548365037064</v>
      </c>
      <c r="R1358" s="30">
        <f>$O$1+$O$2*Data[[#This Row],[MA'[ln(n^2)']]]</f>
        <v>26.906972550391647</v>
      </c>
      <c r="S1358" s="30">
        <f>$Q$1+$Q$2*Data[[#This Row],[MA'[ln(n*ln(n))']]]</f>
        <v>22.966666705047345</v>
      </c>
      <c r="T1358" s="31">
        <f>$O$3*Data[[#This Row],[Metcalfe
(n^2)]]</f>
        <v>256751120925</v>
      </c>
      <c r="U1358" s="31">
        <f t="shared" si="168"/>
        <v>253528382509.77469</v>
      </c>
      <c r="V1358" s="30">
        <f>LN(Data[[#This Row],[MA'[NVA']
30d]]/Data[[#This Row],[MA'[NVMetcalfe calc']]])</f>
        <v>-2.5983890431292389</v>
      </c>
      <c r="W1358" s="30">
        <f>$Q$3+Data[[#This Row],[NVM
(scaled)]]/((Data[[#This Row],[Upper Bound]]-Data[[#This Row],[Lower Bound]])/2)</f>
        <v>-0.72887683094416922</v>
      </c>
      <c r="X1358" s="30">
        <f>(Data[[#This Row],[Upper Bound]]+Data[[#This Row],[Lower Bound]])/2</f>
        <v>24.936819627719494</v>
      </c>
      <c r="Y1358" s="29">
        <f>LN(Data[[#This Row],[NVActual]]/Data[[#This Row],[MA'[n^2']
30d]])</f>
        <v>-3.4693729991931233</v>
      </c>
      <c r="Z1358" s="29">
        <f>LN(Data[[#This Row],[NVActual]]/Data[[#This Row],[MA'[n*ln(n)']
30d]])</f>
        <v>7.3889197052719462</v>
      </c>
      <c r="AA1358" s="29">
        <f>LN(Data[[#This Row],[NVActual]]/Data[[#This Row],[MA'[n^1.5']]])</f>
        <v>3.2598459900460184</v>
      </c>
      <c r="AB1358" s="29">
        <f>LN(Data[[#This Row],[NVActual]]/Data[[#This Row],[Metcalfe
(n^2)]])</f>
        <v>-3.482004434487934</v>
      </c>
      <c r="AC1358" s="26">
        <f>1+Data[[#This Row],[MA'[NVMetcalfe calc']]]/((Data[[#This Row],[NVM_norm
(scaled)]]-Data[[#This Row],[NV_fund.]])/2)</f>
        <v>-19756205167.100483</v>
      </c>
    </row>
    <row r="1359" spans="1:29" x14ac:dyDescent="0.2">
      <c r="A1359" s="23">
        <v>42817</v>
      </c>
      <c r="B1359" s="24">
        <v>16690135752.548901</v>
      </c>
      <c r="C1359" s="24">
        <f t="shared" si="169"/>
        <v>18964003167.199974</v>
      </c>
      <c r="D1359" s="25">
        <f>LN(Data[[#This Row],[NVActual]])</f>
        <v>23.538083708352737</v>
      </c>
      <c r="E1359" s="26">
        <v>680140</v>
      </c>
      <c r="F1359" s="40">
        <f>Data[[#This Row],[DAA 
(n)]]^2</f>
        <v>462590419600</v>
      </c>
      <c r="G1359" s="41">
        <f t="shared" si="170"/>
        <v>484210468666.09998</v>
      </c>
      <c r="H1359" s="28">
        <f>LN(Data[[#This Row],[Metcalfe
(n^2)]])</f>
        <v>26.860107876628735</v>
      </c>
      <c r="I1359" s="42">
        <f t="shared" si="171"/>
        <v>26.89940142823966</v>
      </c>
      <c r="J1359" s="40">
        <f>Data[[#This Row],[DAA 
(n)]]*LN(Data[[#This Row],[DAA 
(n)]])</f>
        <v>9134316.8856051341</v>
      </c>
      <c r="K1359" s="40">
        <f t="shared" si="172"/>
        <v>9346447.4942410048</v>
      </c>
      <c r="L1359" s="29">
        <f>LN(Data[[#This Row],[MA'[n*ln(n)']
30d]])</f>
        <v>16.050506881926669</v>
      </c>
      <c r="M1359" s="43">
        <f t="shared" si="173"/>
        <v>16.026859928449625</v>
      </c>
      <c r="N1359" s="40">
        <f>Data[[#This Row],[DAA 
(n)]]^1.5</f>
        <v>560915544.43315673</v>
      </c>
      <c r="O1359" s="40">
        <f t="shared" si="174"/>
        <v>579779757.35054362</v>
      </c>
      <c r="P1359" s="43">
        <f>LN(Data[[#This Row],[MA'[n^1.5']]])</f>
        <v>20.178158860683578</v>
      </c>
      <c r="Q1359" s="43">
        <f t="shared" si="175"/>
        <v>20.145581622112569</v>
      </c>
      <c r="R1359" s="30">
        <f>$O$1+$O$2*Data[[#This Row],[MA'[ln(n^2)']]]</f>
        <v>26.89940142823966</v>
      </c>
      <c r="S1359" s="30">
        <f>$Q$1+$Q$2*Data[[#This Row],[MA'[ln(n*ln(n))']]]</f>
        <v>22.964318881941878</v>
      </c>
      <c r="T1359" s="31">
        <f>$O$3*Data[[#This Row],[Metcalfe
(n^2)]]</f>
        <v>240547018192</v>
      </c>
      <c r="U1359" s="31">
        <f t="shared" si="168"/>
        <v>251789443706.37201</v>
      </c>
      <c r="V1359" s="30">
        <f>LN(Data[[#This Row],[MA'[NVA']
30d]]/Data[[#This Row],[MA'[NVMetcalfe calc']]])</f>
        <v>-2.5860505853538434</v>
      </c>
      <c r="W1359" s="30">
        <f>$Q$3+Data[[#This Row],[NVM
(scaled)]]/((Data[[#This Row],[Upper Bound]]-Data[[#This Row],[Lower Bound]])/2)</f>
        <v>-0.72435646135904352</v>
      </c>
      <c r="X1359" s="30">
        <f>(Data[[#This Row],[Upper Bound]]+Data[[#This Row],[Lower Bound]])/2</f>
        <v>24.931860155090767</v>
      </c>
      <c r="Y1359" s="32">
        <f>LN(Data[[#This Row],[NVActual]]/Data[[#This Row],[MA'[n^2']
30d]])</f>
        <v>-3.3677017934052156</v>
      </c>
      <c r="Z1359" s="32">
        <f>LN(Data[[#This Row],[NVActual]]/Data[[#This Row],[MA'[n*ln(n)']
30d]])</f>
        <v>7.4875768264260705</v>
      </c>
      <c r="AA1359" s="32">
        <f>LN(Data[[#This Row],[NVActual]]/Data[[#This Row],[MA'[n^1.5']]])</f>
        <v>3.3599248476691601</v>
      </c>
      <c r="AB1359" s="32">
        <f>LN(Data[[#This Row],[NVActual]]/Data[[#This Row],[Metcalfe
(n^2)]])</f>
        <v>-3.322024168275997</v>
      </c>
      <c r="AC1359" s="34">
        <f>1+Data[[#This Row],[MA'[NVMetcalfe calc']]]/((Data[[#This Row],[NVM_norm
(scaled)]]-Data[[#This Row],[NV_fund.]])/2)</f>
        <v>-19627948068.703621</v>
      </c>
    </row>
    <row r="1360" spans="1:29" x14ac:dyDescent="0.2">
      <c r="A1360" s="23">
        <v>42816</v>
      </c>
      <c r="B1360" s="24">
        <v>16836417663.129</v>
      </c>
      <c r="C1360" s="24">
        <f t="shared" si="169"/>
        <v>19016352966.896255</v>
      </c>
      <c r="D1360" s="25">
        <f>LN(Data[[#This Row],[NVActual]])</f>
        <v>23.546810095288119</v>
      </c>
      <c r="E1360" s="26">
        <v>742361</v>
      </c>
      <c r="F1360" s="40">
        <f>Data[[#This Row],[DAA 
(n)]]^2</f>
        <v>551099854321</v>
      </c>
      <c r="G1360" s="41">
        <f t="shared" si="170"/>
        <v>482642812332.76666</v>
      </c>
      <c r="H1360" s="28">
        <f>LN(Data[[#This Row],[Metcalfe
(n^2)]])</f>
        <v>27.035181853493341</v>
      </c>
      <c r="I1360" s="42">
        <f t="shared" si="171"/>
        <v>26.89582765238038</v>
      </c>
      <c r="J1360" s="40">
        <f>Data[[#This Row],[DAA 
(n)]]*LN(Data[[#This Row],[DAA 
(n)]])</f>
        <v>10034932.317970585</v>
      </c>
      <c r="K1360" s="40">
        <f t="shared" si="172"/>
        <v>9329403.3643123694</v>
      </c>
      <c r="L1360" s="29">
        <f>LN(Data[[#This Row],[MA'[n*ln(n)']
30d]])</f>
        <v>16.048681622687909</v>
      </c>
      <c r="M1360" s="43">
        <f t="shared" si="173"/>
        <v>16.025552303553486</v>
      </c>
      <c r="N1360" s="40">
        <f>Data[[#This Row],[DAA 
(n)]]^1.5</f>
        <v>639621011.97005093</v>
      </c>
      <c r="O1360" s="40">
        <f t="shared" si="174"/>
        <v>578335175.19738948</v>
      </c>
      <c r="P1360" s="43">
        <f>LN(Data[[#This Row],[MA'[n^1.5']]])</f>
        <v>20.1756641464514</v>
      </c>
      <c r="Q1360" s="43">
        <f t="shared" si="175"/>
        <v>20.143772774308751</v>
      </c>
      <c r="R1360" s="30">
        <f>$O$1+$O$2*Data[[#This Row],[MA'[ln(n^2)']]]</f>
        <v>26.89582765238038</v>
      </c>
      <c r="S1360" s="30">
        <f>$Q$1+$Q$2*Data[[#This Row],[MA'[ln(n*ln(n))']]]</f>
        <v>22.962161300863251</v>
      </c>
      <c r="T1360" s="31">
        <f>$O$3*Data[[#This Row],[Metcalfe
(n^2)]]</f>
        <v>286571924246.91998</v>
      </c>
      <c r="U1360" s="31">
        <f t="shared" si="168"/>
        <v>250974262413.03867</v>
      </c>
      <c r="V1360" s="30">
        <f>LN(Data[[#This Row],[MA'[NVA']
30d]]/Data[[#This Row],[MA'[NVMetcalfe calc']]])</f>
        <v>-2.5800511022271868</v>
      </c>
      <c r="W1360" s="30">
        <f>$Q$3+Data[[#This Row],[NVM
(scaled)]]/((Data[[#This Row],[Upper Bound]]-Data[[#This Row],[Lower Bound]])/2)</f>
        <v>-0.72177932832667302</v>
      </c>
      <c r="X1360" s="30">
        <f>(Data[[#This Row],[Upper Bound]]+Data[[#This Row],[Lower Bound]])/2</f>
        <v>24.928994476621817</v>
      </c>
      <c r="Y1360" s="29">
        <f>LN(Data[[#This Row],[NVActual]]/Data[[#This Row],[MA'[n^2']
30d]])</f>
        <v>-3.3557326027520387</v>
      </c>
      <c r="Z1360" s="29">
        <f>LN(Data[[#This Row],[NVActual]]/Data[[#This Row],[MA'[n*ln(n)']
30d]])</f>
        <v>7.4981284726002091</v>
      </c>
      <c r="AA1360" s="29">
        <f>LN(Data[[#This Row],[NVActual]]/Data[[#This Row],[MA'[n^1.5']]])</f>
        <v>3.3711459488367184</v>
      </c>
      <c r="AB1360" s="29">
        <f>LN(Data[[#This Row],[NVActual]]/Data[[#This Row],[Metcalfe
(n^2)]])</f>
        <v>-3.4883717582052225</v>
      </c>
      <c r="AC1360" s="26">
        <f>1+Data[[#This Row],[MA'[NVMetcalfe calc']]]/((Data[[#This Row],[NVM_norm
(scaled)]]-Data[[#This Row],[NV_fund.]])/2)</f>
        <v>-19568552926.211987</v>
      </c>
    </row>
    <row r="1361" spans="1:29" x14ac:dyDescent="0.2">
      <c r="A1361" s="23">
        <v>42815</v>
      </c>
      <c r="B1361" s="24">
        <v>18043669246.004799</v>
      </c>
      <c r="C1361" s="24">
        <f t="shared" si="169"/>
        <v>19042105814.174374</v>
      </c>
      <c r="D1361" s="25">
        <f>LN(Data[[#This Row],[NVActual]])</f>
        <v>23.61606072591028</v>
      </c>
      <c r="E1361" s="26">
        <v>686680</v>
      </c>
      <c r="F1361" s="40">
        <f>Data[[#This Row],[DAA 
(n)]]^2</f>
        <v>471529422400</v>
      </c>
      <c r="G1361" s="41">
        <f t="shared" si="170"/>
        <v>478618443876.23334</v>
      </c>
      <c r="H1361" s="28">
        <f>LN(Data[[#This Row],[Metcalfe
(n^2)]])</f>
        <v>26.87924733876973</v>
      </c>
      <c r="I1361" s="42">
        <f t="shared" si="171"/>
        <v>26.887585202394344</v>
      </c>
      <c r="J1361" s="40">
        <f>Data[[#This Row],[DAA 
(n)]]*LN(Data[[#This Row],[DAA 
(n)]])</f>
        <v>9228720.7812931985</v>
      </c>
      <c r="K1361" s="40">
        <f t="shared" si="172"/>
        <v>9287797.9133446049</v>
      </c>
      <c r="L1361" s="29">
        <f>LN(Data[[#This Row],[MA'[n*ln(n)']
30d]])</f>
        <v>16.044212044300657</v>
      </c>
      <c r="M1361" s="43">
        <f t="shared" si="173"/>
        <v>16.024177623205613</v>
      </c>
      <c r="N1361" s="40">
        <f>Data[[#This Row],[DAA 
(n)]]^1.5</f>
        <v>569025327.88412106</v>
      </c>
      <c r="O1361" s="40">
        <f t="shared" si="174"/>
        <v>574726137.38519502</v>
      </c>
      <c r="P1361" s="43">
        <f>LN(Data[[#This Row],[MA'[n^1.5']]])</f>
        <v>20.169404202494583</v>
      </c>
      <c r="Q1361" s="43">
        <f t="shared" si="175"/>
        <v>20.141875942670755</v>
      </c>
      <c r="R1361" s="30">
        <f>$O$1+$O$2*Data[[#This Row],[MA'[ln(n^2)']]]</f>
        <v>26.887585202394344</v>
      </c>
      <c r="S1361" s="30">
        <f>$Q$1+$Q$2*Data[[#This Row],[MA'[ln(n*ln(n))']]]</f>
        <v>22.959893078289259</v>
      </c>
      <c r="T1361" s="31">
        <f>$O$3*Data[[#This Row],[Metcalfe
(n^2)]]</f>
        <v>245195299648</v>
      </c>
      <c r="U1361" s="31">
        <f t="shared" si="168"/>
        <v>248881590815.64142</v>
      </c>
      <c r="V1361" s="30">
        <f>LN(Data[[#This Row],[MA'[NVA']
30d]]/Data[[#This Row],[MA'[NVMetcalfe calc']]])</f>
        <v>-2.5703246217357281</v>
      </c>
      <c r="W1361" s="30">
        <f>$Q$3+Data[[#This Row],[NVM
(scaled)]]/((Data[[#This Row],[Upper Bound]]-Data[[#This Row],[Lower Bound]])/2)</f>
        <v>-0.71882184271068328</v>
      </c>
      <c r="X1361" s="30">
        <f>(Data[[#This Row],[Upper Bound]]+Data[[#This Row],[Lower Bound]])/2</f>
        <v>24.923739140341802</v>
      </c>
      <c r="Y1361" s="32">
        <f>LN(Data[[#This Row],[NVActual]]/Data[[#This Row],[MA'[n^2']
30d]])</f>
        <v>-3.2781088229100179</v>
      </c>
      <c r="Z1361" s="32">
        <f>LN(Data[[#This Row],[NVActual]]/Data[[#This Row],[MA'[n*ln(n)']
30d]])</f>
        <v>7.5718486816096222</v>
      </c>
      <c r="AA1361" s="32">
        <f>LN(Data[[#This Row],[NVActual]]/Data[[#This Row],[MA'[n^1.5']]])</f>
        <v>3.4466565234156961</v>
      </c>
      <c r="AB1361" s="32">
        <f>LN(Data[[#This Row],[NVActual]]/Data[[#This Row],[Metcalfe
(n^2)]])</f>
        <v>-3.2631866128594509</v>
      </c>
      <c r="AC1361" s="34">
        <f>1+Data[[#This Row],[MA'[NVMetcalfe calc']]]/((Data[[#This Row],[NVM_norm
(scaled)]]-Data[[#This Row],[NV_fund.]])/2)</f>
        <v>-19411601748.149052</v>
      </c>
    </row>
    <row r="1362" spans="1:29" x14ac:dyDescent="0.2">
      <c r="A1362" s="23">
        <v>42814</v>
      </c>
      <c r="B1362" s="24">
        <v>16839878321.3452</v>
      </c>
      <c r="C1362" s="24">
        <f t="shared" si="169"/>
        <v>19011429960.266495</v>
      </c>
      <c r="D1362" s="25">
        <f>LN(Data[[#This Row],[NVActual]])</f>
        <v>23.547015620161162</v>
      </c>
      <c r="E1362" s="26">
        <v>658172</v>
      </c>
      <c r="F1362" s="40">
        <f>Data[[#This Row],[DAA 
(n)]]^2</f>
        <v>433190381584</v>
      </c>
      <c r="G1362" s="41">
        <f t="shared" si="170"/>
        <v>474606463770.09998</v>
      </c>
      <c r="H1362" s="28">
        <f>LN(Data[[#This Row],[Metcalfe
(n^2)]])</f>
        <v>26.794443148650391</v>
      </c>
      <c r="I1362" s="42">
        <f t="shared" si="171"/>
        <v>26.877761502047573</v>
      </c>
      <c r="J1362" s="40">
        <f>Data[[#This Row],[DAA 
(n)]]*LN(Data[[#This Row],[DAA 
(n)]])</f>
        <v>8817676.1180167627</v>
      </c>
      <c r="K1362" s="40">
        <f t="shared" si="172"/>
        <v>9242738.7188022416</v>
      </c>
      <c r="L1362" s="29">
        <f>LN(Data[[#This Row],[MA'[n*ln(n)']
30d]])</f>
        <v>16.039348797839388</v>
      </c>
      <c r="M1362" s="43">
        <f t="shared" si="173"/>
        <v>16.022905374105807</v>
      </c>
      <c r="N1362" s="40">
        <f>Data[[#This Row],[DAA 
(n)]]^1.5</f>
        <v>533960466.54027218</v>
      </c>
      <c r="O1362" s="40">
        <f t="shared" si="174"/>
        <v>570964690.62277901</v>
      </c>
      <c r="P1362" s="43">
        <f>LN(Data[[#This Row],[MA'[n^1.5']]])</f>
        <v>20.162837927919771</v>
      </c>
      <c r="Q1362" s="43">
        <f t="shared" si="175"/>
        <v>20.140123925062777</v>
      </c>
      <c r="R1362" s="30">
        <f>$O$1+$O$2*Data[[#This Row],[MA'[ln(n^2)']]]</f>
        <v>26.877761502047573</v>
      </c>
      <c r="S1362" s="30">
        <f>$Q$1+$Q$2*Data[[#This Row],[MA'[ln(n*ln(n))']]]</f>
        <v>22.957793867274582</v>
      </c>
      <c r="T1362" s="31">
        <f>$O$3*Data[[#This Row],[Metcalfe
(n^2)]]</f>
        <v>225258998423.67999</v>
      </c>
      <c r="U1362" s="31">
        <f t="shared" si="168"/>
        <v>246795361160.45209</v>
      </c>
      <c r="V1362" s="30">
        <f>LN(Data[[#This Row],[MA'[NVA']
30d]]/Data[[#This Row],[MA'[NVMetcalfe calc']]])</f>
        <v>-2.5635191207605312</v>
      </c>
      <c r="W1362" s="30">
        <f>$Q$3+Data[[#This Row],[NVM
(scaled)]]/((Data[[#This Row],[Upper Bound]]-Data[[#This Row],[Lower Bound]])/2)</f>
        <v>-0.7179287175844179</v>
      </c>
      <c r="X1362" s="30">
        <f>(Data[[#This Row],[Upper Bound]]+Data[[#This Row],[Lower Bound]])/2</f>
        <v>24.917777684661075</v>
      </c>
      <c r="Y1362" s="29">
        <f>LN(Data[[#This Row],[NVActual]]/Data[[#This Row],[MA'[n^2']
30d]])</f>
        <v>-3.3387361801001956</v>
      </c>
      <c r="Z1362" s="29">
        <f>LN(Data[[#This Row],[NVActual]]/Data[[#This Row],[MA'[n*ln(n)']
30d]])</f>
        <v>7.5076668223217746</v>
      </c>
      <c r="AA1362" s="29">
        <f>LN(Data[[#This Row],[NVActual]]/Data[[#This Row],[MA'[n^1.5']]])</f>
        <v>3.3841776922413906</v>
      </c>
      <c r="AB1362" s="29">
        <f>LN(Data[[#This Row],[NVActual]]/Data[[#This Row],[Metcalfe
(n^2)]])</f>
        <v>-3.2474275284892289</v>
      </c>
      <c r="AC1362" s="26">
        <f>1+Data[[#This Row],[MA'[NVMetcalfe calc']]]/((Data[[#This Row],[NVM_norm
(scaled)]]-Data[[#This Row],[NV_fund.]])/2)</f>
        <v>-19254032424.5574</v>
      </c>
    </row>
    <row r="1363" spans="1:29" x14ac:dyDescent="0.2">
      <c r="A1363" s="23">
        <v>42813</v>
      </c>
      <c r="B1363" s="24">
        <v>16553582293.813601</v>
      </c>
      <c r="C1363" s="24">
        <f t="shared" si="169"/>
        <v>19021836032.855881</v>
      </c>
      <c r="D1363" s="25">
        <f>LN(Data[[#This Row],[NVActual]])</f>
        <v>23.529868368145362</v>
      </c>
      <c r="E1363" s="26">
        <v>664913</v>
      </c>
      <c r="F1363" s="40">
        <f>Data[[#This Row],[DAA 
(n)]]^2</f>
        <v>442109297569</v>
      </c>
      <c r="G1363" s="41">
        <f t="shared" si="170"/>
        <v>475987602547.29999</v>
      </c>
      <c r="H1363" s="28">
        <f>LN(Data[[#This Row],[Metcalfe
(n^2)]])</f>
        <v>26.814822968023428</v>
      </c>
      <c r="I1363" s="42">
        <f t="shared" si="171"/>
        <v>26.880806393647074</v>
      </c>
      <c r="J1363" s="40">
        <f>Data[[#This Row],[DAA 
(n)]]*LN(Data[[#This Row],[DAA 
(n)]])</f>
        <v>8914762.1920686811</v>
      </c>
      <c r="K1363" s="40">
        <f t="shared" si="172"/>
        <v>9257523.3020931706</v>
      </c>
      <c r="L1363" s="29">
        <f>LN(Data[[#This Row],[MA'[n*ln(n)']
30d]])</f>
        <v>16.040947108871048</v>
      </c>
      <c r="M1363" s="43">
        <f t="shared" si="173"/>
        <v>16.021914025332435</v>
      </c>
      <c r="N1363" s="40">
        <f>Data[[#This Row],[DAA 
(n)]]^1.5</f>
        <v>542184672.75873339</v>
      </c>
      <c r="O1363" s="40">
        <f t="shared" si="174"/>
        <v>572226820.08499074</v>
      </c>
      <c r="P1363" s="43">
        <f>LN(Data[[#This Row],[MA'[n^1.5']]])</f>
        <v>20.165046009353539</v>
      </c>
      <c r="Q1363" s="43">
        <f t="shared" si="175"/>
        <v>20.138751767086333</v>
      </c>
      <c r="R1363" s="30">
        <f>$O$1+$O$2*Data[[#This Row],[MA'[ln(n^2)']]]</f>
        <v>26.880806393647074</v>
      </c>
      <c r="S1363" s="30">
        <f>$Q$1+$Q$2*Data[[#This Row],[MA'[ln(n*ln(n))']]]</f>
        <v>22.956158141798518</v>
      </c>
      <c r="T1363" s="31">
        <f>$O$3*Data[[#This Row],[Metcalfe
(n^2)]]</f>
        <v>229896834735.88</v>
      </c>
      <c r="U1363" s="31">
        <f t="shared" si="168"/>
        <v>247513553324.5961</v>
      </c>
      <c r="V1363" s="30">
        <f>LN(Data[[#This Row],[MA'[NVA']
30d]]/Data[[#This Row],[MA'[NVMetcalfe calc']]])</f>
        <v>-2.5658777572626277</v>
      </c>
      <c r="W1363" s="30">
        <f>$Q$3+Data[[#This Row],[NVM
(scaled)]]/((Data[[#This Row],[Upper Bound]]-Data[[#This Row],[Lower Bound]])/2)</f>
        <v>-0.71757081532291156</v>
      </c>
      <c r="X1363" s="30">
        <f>(Data[[#This Row],[Upper Bound]]+Data[[#This Row],[Lower Bound]])/2</f>
        <v>24.918482267722794</v>
      </c>
      <c r="Y1363" s="32">
        <f>LN(Data[[#This Row],[NVActual]]/Data[[#This Row],[MA'[n^2']
30d]])</f>
        <v>-3.3587892776245942</v>
      </c>
      <c r="Z1363" s="32">
        <f>LN(Data[[#This Row],[NVActual]]/Data[[#This Row],[MA'[n*ln(n)']
30d]])</f>
        <v>7.4889212592743117</v>
      </c>
      <c r="AA1363" s="32">
        <f>LN(Data[[#This Row],[NVActual]]/Data[[#This Row],[MA'[n^1.5']]])</f>
        <v>3.3648223587918218</v>
      </c>
      <c r="AB1363" s="32">
        <f>LN(Data[[#This Row],[NVActual]]/Data[[#This Row],[Metcalfe
(n^2)]])</f>
        <v>-3.2849545998780685</v>
      </c>
      <c r="AC1363" s="34">
        <f>1+Data[[#This Row],[MA'[NVMetcalfe calc']]]/((Data[[#This Row],[NVM_norm
(scaled)]]-Data[[#This Row],[NV_fund.]])/2)</f>
        <v>-19309801903.591011</v>
      </c>
    </row>
    <row r="1364" spans="1:29" x14ac:dyDescent="0.2">
      <c r="A1364" s="23">
        <v>42812</v>
      </c>
      <c r="B1364" s="24">
        <v>15616177573.0126</v>
      </c>
      <c r="C1364" s="24">
        <f t="shared" si="169"/>
        <v>19040641233.909538</v>
      </c>
      <c r="D1364" s="25">
        <f>LN(Data[[#This Row],[NVActual]])</f>
        <v>23.471573237775125</v>
      </c>
      <c r="E1364" s="26">
        <v>689478</v>
      </c>
      <c r="F1364" s="40">
        <f>Data[[#This Row],[DAA 
(n)]]^2</f>
        <v>475379912484</v>
      </c>
      <c r="G1364" s="41">
        <f t="shared" si="170"/>
        <v>477451694815</v>
      </c>
      <c r="H1364" s="28">
        <f>LN(Data[[#This Row],[Metcalfe
(n^2)]])</f>
        <v>26.887380137054667</v>
      </c>
      <c r="I1364" s="42">
        <f t="shared" si="171"/>
        <v>26.883963642622007</v>
      </c>
      <c r="J1364" s="40">
        <f>Data[[#This Row],[DAA 
(n)]]*LN(Data[[#This Row],[DAA 
(n)]])</f>
        <v>9269128.5410680883</v>
      </c>
      <c r="K1364" s="40">
        <f t="shared" si="172"/>
        <v>9273035.4825450145</v>
      </c>
      <c r="L1364" s="29">
        <f>LN(Data[[#This Row],[MA'[n*ln(n)']
30d]])</f>
        <v>16.042621336211472</v>
      </c>
      <c r="M1364" s="43">
        <f t="shared" si="173"/>
        <v>16.020866759557634</v>
      </c>
      <c r="N1364" s="40">
        <f>Data[[#This Row],[DAA 
(n)]]^1.5</f>
        <v>572506760.92046618</v>
      </c>
      <c r="O1364" s="40">
        <f t="shared" si="174"/>
        <v>573557379.8062824</v>
      </c>
      <c r="P1364" s="43">
        <f>LN(Data[[#This Row],[MA'[n^1.5']]])</f>
        <v>20.167368541501428</v>
      </c>
      <c r="Q1364" s="43">
        <f t="shared" si="175"/>
        <v>20.137302281770666</v>
      </c>
      <c r="R1364" s="30">
        <f>$O$1+$O$2*Data[[#This Row],[MA'[ln(n^2)']]]</f>
        <v>26.883963642622007</v>
      </c>
      <c r="S1364" s="30">
        <f>$Q$1+$Q$2*Data[[#This Row],[MA'[ln(n*ln(n))']]]</f>
        <v>22.954430153270096</v>
      </c>
      <c r="T1364" s="31">
        <f>$O$3*Data[[#This Row],[Metcalfe
(n^2)]]</f>
        <v>247197554491.68002</v>
      </c>
      <c r="U1364" s="31">
        <f t="shared" si="168"/>
        <v>248274881303.80008</v>
      </c>
      <c r="V1364" s="30">
        <f>LN(Data[[#This Row],[MA'[NVA']
30d]]/Data[[#This Row],[MA'[NVMetcalfe calc']]])</f>
        <v>-2.5679608176580606</v>
      </c>
      <c r="W1364" s="30">
        <f>$Q$3+Data[[#This Row],[NVM
(scaled)]]/((Data[[#This Row],[Upper Bound]]-Data[[#This Row],[Lower Bound]])/2)</f>
        <v>-0.71700543696426855</v>
      </c>
      <c r="X1364" s="30">
        <f>(Data[[#This Row],[Upper Bound]]+Data[[#This Row],[Lower Bound]])/2</f>
        <v>24.919196897946051</v>
      </c>
      <c r="Y1364" s="29">
        <f>LN(Data[[#This Row],[NVActual]]/Data[[#This Row],[MA'[n^2']
30d]])</f>
        <v>-3.4201555912836796</v>
      </c>
      <c r="Z1364" s="29">
        <f>LN(Data[[#This Row],[NVActual]]/Data[[#This Row],[MA'[n*ln(n)']
30d]])</f>
        <v>7.4289519015636545</v>
      </c>
      <c r="AA1364" s="29">
        <f>LN(Data[[#This Row],[NVActual]]/Data[[#This Row],[MA'[n^1.5']]])</f>
        <v>3.3042046962736982</v>
      </c>
      <c r="AB1364" s="29">
        <f>LN(Data[[#This Row],[NVActual]]/Data[[#This Row],[Metcalfe
(n^2)]])</f>
        <v>-3.4158068992795401</v>
      </c>
      <c r="AC1364" s="26">
        <f>1+Data[[#This Row],[MA'[NVMetcalfe calc']]]/((Data[[#This Row],[NVM_norm
(scaled)]]-Data[[#This Row],[NV_fund.]])/2)</f>
        <v>-19369084238.57238</v>
      </c>
    </row>
    <row r="1365" spans="1:29" x14ac:dyDescent="0.2">
      <c r="A1365" s="23">
        <v>42811</v>
      </c>
      <c r="B1365" s="24">
        <v>17390758588.155102</v>
      </c>
      <c r="C1365" s="24">
        <f t="shared" si="169"/>
        <v>19078844496.512444</v>
      </c>
      <c r="D1365" s="25">
        <f>LN(Data[[#This Row],[NVActual]])</f>
        <v>23.579204786451761</v>
      </c>
      <c r="E1365" s="26">
        <v>711639</v>
      </c>
      <c r="F1365" s="40">
        <f>Data[[#This Row],[DAA 
(n)]]^2</f>
        <v>506430066321</v>
      </c>
      <c r="G1365" s="41">
        <f t="shared" si="170"/>
        <v>476917651652.20001</v>
      </c>
      <c r="H1365" s="28">
        <f>LN(Data[[#This Row],[Metcalfe
(n^2)]])</f>
        <v>26.950652078685692</v>
      </c>
      <c r="I1365" s="42">
        <f t="shared" si="171"/>
        <v>26.882820872850527</v>
      </c>
      <c r="J1365" s="40">
        <f>Data[[#This Row],[DAA 
(n)]]*LN(Data[[#This Row],[DAA 
(n)]])</f>
        <v>9589567.5473119039</v>
      </c>
      <c r="K1365" s="40">
        <f t="shared" si="172"/>
        <v>9267397.1153840888</v>
      </c>
      <c r="L1365" s="29">
        <f>LN(Data[[#This Row],[MA'[n*ln(n)']
30d]])</f>
        <v>16.042013112287357</v>
      </c>
      <c r="M1365" s="43">
        <f t="shared" si="173"/>
        <v>16.019682894689897</v>
      </c>
      <c r="N1365" s="40">
        <f>Data[[#This Row],[DAA 
(n)]]^1.5</f>
        <v>600329397.88636935</v>
      </c>
      <c r="O1365" s="40">
        <f t="shared" si="174"/>
        <v>573072951.81336808</v>
      </c>
      <c r="P1365" s="43">
        <f>LN(Data[[#This Row],[MA'[n^1.5']]])</f>
        <v>20.166523582130694</v>
      </c>
      <c r="Q1365" s="43">
        <f t="shared" si="175"/>
        <v>20.135662317657331</v>
      </c>
      <c r="R1365" s="30">
        <f>$O$1+$O$2*Data[[#This Row],[MA'[ln(n^2)']]]</f>
        <v>26.882820872850527</v>
      </c>
      <c r="S1365" s="30">
        <f>$Q$1+$Q$2*Data[[#This Row],[MA'[ln(n*ln(n))']]]</f>
        <v>22.952476776238328</v>
      </c>
      <c r="T1365" s="31">
        <f>$O$3*Data[[#This Row],[Metcalfe
(n^2)]]</f>
        <v>263343634486.92001</v>
      </c>
      <c r="U1365" s="31">
        <f t="shared" si="168"/>
        <v>247997178859.14407</v>
      </c>
      <c r="V1365" s="30">
        <f>LN(Data[[#This Row],[MA'[NVA']
30d]]/Data[[#This Row],[MA'[NVMetcalfe calc']]])</f>
        <v>-2.564837267325494</v>
      </c>
      <c r="W1365" s="30">
        <f>$Q$3+Data[[#This Row],[NVM
(scaled)]]/((Data[[#This Row],[Upper Bound]]-Data[[#This Row],[Lower Bound]])/2)</f>
        <v>-0.71514642193098676</v>
      </c>
      <c r="X1365" s="30">
        <f>(Data[[#This Row],[Upper Bound]]+Data[[#This Row],[Lower Bound]])/2</f>
        <v>24.917648824544429</v>
      </c>
      <c r="Y1365" s="32">
        <f>LN(Data[[#This Row],[NVActual]]/Data[[#This Row],[MA'[n^2']
30d]])</f>
        <v>-3.3114048884336253</v>
      </c>
      <c r="Z1365" s="32">
        <f>LN(Data[[#This Row],[NVActual]]/Data[[#This Row],[MA'[n*ln(n)']
30d]])</f>
        <v>7.5371916741644043</v>
      </c>
      <c r="AA1365" s="32">
        <f>LN(Data[[#This Row],[NVActual]]/Data[[#This Row],[MA'[n^1.5']]])</f>
        <v>3.4126812043210699</v>
      </c>
      <c r="AB1365" s="32">
        <f>LN(Data[[#This Row],[NVActual]]/Data[[#This Row],[Metcalfe
(n^2)]])</f>
        <v>-3.3714472922339289</v>
      </c>
      <c r="AC1365" s="34">
        <f>1+Data[[#This Row],[MA'[NVMetcalfe calc']]]/((Data[[#This Row],[NVM_norm
(scaled)]]-Data[[#This Row],[NV_fund.]])/2)</f>
        <v>-19349991014.376633</v>
      </c>
    </row>
    <row r="1366" spans="1:29" x14ac:dyDescent="0.2">
      <c r="A1366" s="23">
        <v>42810</v>
      </c>
      <c r="B1366" s="24">
        <v>19106964810.7201</v>
      </c>
      <c r="C1366" s="24">
        <f t="shared" si="169"/>
        <v>19045488666.229778</v>
      </c>
      <c r="D1366" s="25">
        <f>LN(Data[[#This Row],[NVActual]])</f>
        <v>23.673318755306344</v>
      </c>
      <c r="E1366" s="26">
        <v>729304</v>
      </c>
      <c r="F1366" s="40">
        <f>Data[[#This Row],[DAA 
(n)]]^2</f>
        <v>531884324416</v>
      </c>
      <c r="G1366" s="41">
        <f t="shared" si="170"/>
        <v>473281479595.13336</v>
      </c>
      <c r="H1366" s="28">
        <f>LN(Data[[#This Row],[Metcalfe
(n^2)]])</f>
        <v>26.999691867337301</v>
      </c>
      <c r="I1366" s="42">
        <f t="shared" si="171"/>
        <v>26.87473482082159</v>
      </c>
      <c r="J1366" s="40">
        <f>Data[[#This Row],[DAA 
(n)]]*LN(Data[[#This Row],[DAA 
(n)]])</f>
        <v>9845491.6388082821</v>
      </c>
      <c r="K1366" s="40">
        <f t="shared" si="172"/>
        <v>9228336.7367256563</v>
      </c>
      <c r="L1366" s="29">
        <f>LN(Data[[#This Row],[MA'[n*ln(n)']
30d]])</f>
        <v>16.037789388369184</v>
      </c>
      <c r="M1366" s="43">
        <f t="shared" si="173"/>
        <v>16.018474015688543</v>
      </c>
      <c r="N1366" s="40">
        <f>Data[[#This Row],[DAA 
(n)]]^1.5</f>
        <v>622820492.06323147</v>
      </c>
      <c r="O1366" s="40">
        <f t="shared" si="174"/>
        <v>569744216.35894561</v>
      </c>
      <c r="P1366" s="43">
        <f>LN(Data[[#This Row],[MA'[n^1.5']]])</f>
        <v>20.160698074847577</v>
      </c>
      <c r="Q1366" s="43">
        <f t="shared" si="175"/>
        <v>20.133987477285235</v>
      </c>
      <c r="R1366" s="30">
        <f>$O$1+$O$2*Data[[#This Row],[MA'[ln(n^2)']]]</f>
        <v>26.87473482082159</v>
      </c>
      <c r="S1366" s="30">
        <f>$Q$1+$Q$2*Data[[#This Row],[MA'[ln(n*ln(n))']]]</f>
        <v>22.950482125886094</v>
      </c>
      <c r="T1366" s="31">
        <f>$O$3*Data[[#This Row],[Metcalfe
(n^2)]]</f>
        <v>276579848696.32001</v>
      </c>
      <c r="U1366" s="31">
        <f t="shared" si="168"/>
        <v>246106369389.46933</v>
      </c>
      <c r="V1366" s="30">
        <f>LN(Data[[#This Row],[MA'[NVA']
30d]]/Data[[#This Row],[MA'[NVMetcalfe calc']]])</f>
        <v>-2.5589335802618485</v>
      </c>
      <c r="W1366" s="30">
        <f>$Q$3+Data[[#This Row],[NVM
(scaled)]]/((Data[[#This Row],[Upper Bound]]-Data[[#This Row],[Lower Bound]])/2)</f>
        <v>-0.71416350790269878</v>
      </c>
      <c r="X1366" s="30">
        <f>(Data[[#This Row],[Upper Bound]]+Data[[#This Row],[Lower Bound]])/2</f>
        <v>24.912608473353842</v>
      </c>
      <c r="Y1366" s="29">
        <f>LN(Data[[#This Row],[NVActual]]/Data[[#This Row],[MA'[n^2']
30d]])</f>
        <v>-3.2096373874150799</v>
      </c>
      <c r="Z1366" s="29">
        <f>LN(Data[[#This Row],[NVActual]]/Data[[#This Row],[MA'[n*ln(n)']
30d]])</f>
        <v>7.6355293669371616</v>
      </c>
      <c r="AA1366" s="29">
        <f>LN(Data[[#This Row],[NVActual]]/Data[[#This Row],[MA'[n^1.5']]])</f>
        <v>3.5126206804587699</v>
      </c>
      <c r="AB1366" s="29">
        <f>LN(Data[[#This Row],[NVActual]]/Data[[#This Row],[Metcalfe
(n^2)]])</f>
        <v>-3.3263731120309559</v>
      </c>
      <c r="AC1366" s="26">
        <f>1+Data[[#This Row],[MA'[NVMetcalfe calc']]]/((Data[[#This Row],[NVM_norm
(scaled)]]-Data[[#This Row],[NV_fund.]])/2)</f>
        <v>-19206973828.514843</v>
      </c>
    </row>
    <row r="1367" spans="1:29" x14ac:dyDescent="0.2">
      <c r="A1367" s="23">
        <v>42809</v>
      </c>
      <c r="B1367" s="24">
        <v>20412350079.661499</v>
      </c>
      <c r="C1367" s="24">
        <f t="shared" si="169"/>
        <v>18953956488.139702</v>
      </c>
      <c r="D1367" s="25">
        <f>LN(Data[[#This Row],[NVActual]])</f>
        <v>23.739405950680151</v>
      </c>
      <c r="E1367" s="26">
        <v>673841</v>
      </c>
      <c r="F1367" s="40">
        <f>Data[[#This Row],[DAA 
(n)]]^2</f>
        <v>454061693281</v>
      </c>
      <c r="G1367" s="41">
        <f t="shared" si="170"/>
        <v>470815782656.23334</v>
      </c>
      <c r="H1367" s="28">
        <f>LN(Data[[#This Row],[Metcalfe
(n^2)]])</f>
        <v>26.841498914039924</v>
      </c>
      <c r="I1367" s="42">
        <f t="shared" si="171"/>
        <v>26.8697432904336</v>
      </c>
      <c r="J1367" s="40">
        <f>Data[[#This Row],[DAA 
(n)]]*LN(Data[[#This Row],[DAA 
(n)]])</f>
        <v>9043451.2348677889</v>
      </c>
      <c r="K1367" s="40">
        <f t="shared" si="172"/>
        <v>9202973.1900753621</v>
      </c>
      <c r="L1367" s="29">
        <f>LN(Data[[#This Row],[MA'[n*ln(n)']
30d]])</f>
        <v>16.035037162644453</v>
      </c>
      <c r="M1367" s="43">
        <f t="shared" si="173"/>
        <v>16.017428143736797</v>
      </c>
      <c r="N1367" s="40">
        <f>Data[[#This Row],[DAA 
(n)]]^1.5</f>
        <v>553141379.27130485</v>
      </c>
      <c r="O1367" s="40">
        <f t="shared" si="174"/>
        <v>567538760.26808715</v>
      </c>
      <c r="P1367" s="43">
        <f>LN(Data[[#This Row],[MA'[n^1.5']]])</f>
        <v>20.156819605019361</v>
      </c>
      <c r="Q1367" s="43">
        <f t="shared" si="175"/>
        <v>20.132537172009631</v>
      </c>
      <c r="R1367" s="30">
        <f>$O$1+$O$2*Data[[#This Row],[MA'[ln(n^2)']]]</f>
        <v>26.8697432904336</v>
      </c>
      <c r="S1367" s="30">
        <f>$Q$1+$Q$2*Data[[#This Row],[MA'[ln(n*ln(n))']]]</f>
        <v>22.948756437165713</v>
      </c>
      <c r="T1367" s="31">
        <f>$O$3*Data[[#This Row],[Metcalfe
(n^2)]]</f>
        <v>236112080506.12</v>
      </c>
      <c r="U1367" s="31">
        <f t="shared" si="168"/>
        <v>244824206981.24139</v>
      </c>
      <c r="V1367" s="30">
        <f>LN(Data[[#This Row],[MA'[NVA']
30d]]/Data[[#This Row],[MA'[NVMetcalfe calc']]])</f>
        <v>-2.5585277350871376</v>
      </c>
      <c r="W1367" s="30">
        <f>$Q$3+Data[[#This Row],[NVM
(scaled)]]/((Data[[#This Row],[Upper Bound]]-Data[[#This Row],[Lower Bound]])/2)</f>
        <v>-0.7150427511404539</v>
      </c>
      <c r="X1367" s="30">
        <f>(Data[[#This Row],[Upper Bound]]+Data[[#This Row],[Lower Bound]])/2</f>
        <v>24.909249863799658</v>
      </c>
      <c r="Y1367" s="32">
        <f>LN(Data[[#This Row],[NVActual]]/Data[[#This Row],[MA'[n^2']
30d]])</f>
        <v>-3.1383267841496161</v>
      </c>
      <c r="Z1367" s="32">
        <f>LN(Data[[#This Row],[NVActual]]/Data[[#This Row],[MA'[n*ln(n)']
30d]])</f>
        <v>7.7043687880356959</v>
      </c>
      <c r="AA1367" s="32">
        <f>LN(Data[[#This Row],[NVActual]]/Data[[#This Row],[MA'[n^1.5']]])</f>
        <v>3.5825863456607885</v>
      </c>
      <c r="AB1367" s="32">
        <f>LN(Data[[#This Row],[NVActual]]/Data[[#This Row],[Metcalfe
(n^2)]])</f>
        <v>-3.1020929633597727</v>
      </c>
      <c r="AC1367" s="34">
        <f>1+Data[[#This Row],[MA'[NVMetcalfe calc']]]/((Data[[#This Row],[NVM_norm
(scaled)]]-Data[[#This Row],[NV_fund.]])/2)</f>
        <v>-19108758290.223843</v>
      </c>
    </row>
    <row r="1368" spans="1:29" x14ac:dyDescent="0.2">
      <c r="A1368" s="23">
        <v>42808</v>
      </c>
      <c r="B1368" s="24">
        <v>20213663790.264198</v>
      </c>
      <c r="C1368" s="24">
        <f t="shared" si="169"/>
        <v>18812235385.449944</v>
      </c>
      <c r="D1368" s="25">
        <f>LN(Data[[#This Row],[NVActual]])</f>
        <v>23.729624637941722</v>
      </c>
      <c r="E1368" s="26">
        <v>747825</v>
      </c>
      <c r="F1368" s="40">
        <f>Data[[#This Row],[DAA 
(n)]]^2</f>
        <v>559242230625</v>
      </c>
      <c r="G1368" s="41">
        <f t="shared" si="170"/>
        <v>470865282992.33331</v>
      </c>
      <c r="H1368" s="28">
        <f>LN(Data[[#This Row],[Metcalfe
(n^2)]])</f>
        <v>27.049848544730207</v>
      </c>
      <c r="I1368" s="42">
        <f t="shared" si="171"/>
        <v>26.869852129314729</v>
      </c>
      <c r="J1368" s="40">
        <f>Data[[#This Row],[DAA 
(n)]]*LN(Data[[#This Row],[DAA 
(n)]])</f>
        <v>10114276.493981434</v>
      </c>
      <c r="K1368" s="40">
        <f t="shared" si="172"/>
        <v>9203502.4615464881</v>
      </c>
      <c r="L1368" s="29">
        <f>LN(Data[[#This Row],[MA'[n*ln(n)']
30d]])</f>
        <v>16.035094671912528</v>
      </c>
      <c r="M1368" s="43">
        <f t="shared" si="173"/>
        <v>16.016230326513394</v>
      </c>
      <c r="N1368" s="40">
        <f>Data[[#This Row],[DAA 
(n)]]^1.5</f>
        <v>646695694.37034273</v>
      </c>
      <c r="O1368" s="40">
        <f t="shared" si="174"/>
        <v>567583968.06623352</v>
      </c>
      <c r="P1368" s="43">
        <f>LN(Data[[#This Row],[MA'[n^1.5']]])</f>
        <v>20.156899257724824</v>
      </c>
      <c r="Q1368" s="43">
        <f t="shared" si="175"/>
        <v>20.130889397417775</v>
      </c>
      <c r="R1368" s="30">
        <f>$O$1+$O$2*Data[[#This Row],[MA'[ln(n^2)']]]</f>
        <v>26.869852129314729</v>
      </c>
      <c r="S1368" s="30">
        <f>$Q$1+$Q$2*Data[[#This Row],[MA'[ln(n*ln(n))']]]</f>
        <v>22.9467800387471</v>
      </c>
      <c r="T1368" s="31">
        <f>$O$3*Data[[#This Row],[Metcalfe
(n^2)]]</f>
        <v>290805959925</v>
      </c>
      <c r="U1368" s="31">
        <f t="shared" si="168"/>
        <v>244849947156.01337</v>
      </c>
      <c r="V1368" s="30">
        <f>LN(Data[[#This Row],[MA'[NVA']
30d]]/Data[[#This Row],[MA'[NVMetcalfe calc']]])</f>
        <v>-2.566138085805961</v>
      </c>
      <c r="W1368" s="30">
        <f>$Q$3+Data[[#This Row],[NVM
(scaled)]]/((Data[[#This Row],[Upper Bound]]-Data[[#This Row],[Lower Bound]])/2)</f>
        <v>-0.71822887092786847</v>
      </c>
      <c r="X1368" s="30">
        <f>(Data[[#This Row],[Upper Bound]]+Data[[#This Row],[Lower Bound]])/2</f>
        <v>24.908316084030915</v>
      </c>
      <c r="Y1368" s="29">
        <f>LN(Data[[#This Row],[NVActual]]/Data[[#This Row],[MA'[n^2']
30d]])</f>
        <v>-3.1482132287377791</v>
      </c>
      <c r="Z1368" s="29">
        <f>LN(Data[[#This Row],[NVActual]]/Data[[#This Row],[MA'[n*ln(n)']
30d]])</f>
        <v>7.6945299660291928</v>
      </c>
      <c r="AA1368" s="29">
        <f>LN(Data[[#This Row],[NVActual]]/Data[[#This Row],[MA'[n^1.5']]])</f>
        <v>3.5727253802168994</v>
      </c>
      <c r="AB1368" s="29">
        <f>LN(Data[[#This Row],[NVActual]]/Data[[#This Row],[Metcalfe
(n^2)]])</f>
        <v>-3.3202239067884851</v>
      </c>
      <c r="AC1368" s="26">
        <f>1+Data[[#This Row],[MA'[NVMetcalfe calc']]]/((Data[[#This Row],[NVM_norm
(scaled)]]-Data[[#This Row],[NV_fund.]])/2)</f>
        <v>-19109087672.454353</v>
      </c>
    </row>
    <row r="1369" spans="1:29" x14ac:dyDescent="0.2">
      <c r="A1369" s="23">
        <v>42807</v>
      </c>
      <c r="B1369" s="24">
        <v>20095461364.369598</v>
      </c>
      <c r="C1369" s="24">
        <f t="shared" si="169"/>
        <v>18680486039.791889</v>
      </c>
      <c r="D1369" s="25">
        <f>LN(Data[[#This Row],[NVActual]])</f>
        <v>23.723759823746477</v>
      </c>
      <c r="E1369" s="26">
        <v>681914</v>
      </c>
      <c r="F1369" s="40">
        <f>Data[[#This Row],[DAA 
(n)]]^2</f>
        <v>465006703396</v>
      </c>
      <c r="G1369" s="41">
        <f t="shared" si="170"/>
        <v>462765725903.36664</v>
      </c>
      <c r="H1369" s="28">
        <f>LN(Data[[#This Row],[Metcalfe
(n^2)]])</f>
        <v>26.865317658335236</v>
      </c>
      <c r="I1369" s="42">
        <f t="shared" si="171"/>
        <v>26.850851055320998</v>
      </c>
      <c r="J1369" s="40">
        <f>Data[[#This Row],[DAA 
(n)]]*LN(Data[[#This Row],[DAA 
(n)]])</f>
        <v>9159918.1128330063</v>
      </c>
      <c r="K1369" s="40">
        <f t="shared" si="172"/>
        <v>9114549.0515367575</v>
      </c>
      <c r="L1369" s="29">
        <f>LN(Data[[#This Row],[MA'[n*ln(n)']
30d]])</f>
        <v>16.025382491644155</v>
      </c>
      <c r="M1369" s="43">
        <f t="shared" si="173"/>
        <v>16.014887985510651</v>
      </c>
      <c r="N1369" s="40">
        <f>Data[[#This Row],[DAA 
(n)]]^1.5</f>
        <v>563111517.49860263</v>
      </c>
      <c r="O1369" s="40">
        <f t="shared" si="174"/>
        <v>560084920.21983397</v>
      </c>
      <c r="P1369" s="43">
        <f>LN(Data[[#This Row],[MA'[n^1.5']]])</f>
        <v>20.143598973446498</v>
      </c>
      <c r="Q1369" s="43">
        <f t="shared" si="175"/>
        <v>20.129043707550839</v>
      </c>
      <c r="R1369" s="30">
        <f>$O$1+$O$2*Data[[#This Row],[MA'[ln(n^2)']]]</f>
        <v>26.850851055320998</v>
      </c>
      <c r="S1369" s="30">
        <f>$Q$1+$Q$2*Data[[#This Row],[MA'[ln(n*ln(n))']]]</f>
        <v>22.944565176092571</v>
      </c>
      <c r="T1369" s="31">
        <f>$O$3*Data[[#This Row],[Metcalfe
(n^2)]]</f>
        <v>241803485765.92001</v>
      </c>
      <c r="U1369" s="31">
        <f t="shared" si="168"/>
        <v>240638177469.7507</v>
      </c>
      <c r="V1369" s="30">
        <f>LN(Data[[#This Row],[MA'[NVA']
30d]]/Data[[#This Row],[MA'[NVMetcalfe calc']]])</f>
        <v>-2.5558150153302255</v>
      </c>
      <c r="W1369" s="30">
        <f>$Q$3+Data[[#This Row],[NVM
(scaled)]]/((Data[[#This Row],[Upper Bound]]-Data[[#This Row],[Lower Bound]])/2)</f>
        <v>-0.71856526856915648</v>
      </c>
      <c r="X1369" s="30">
        <f>(Data[[#This Row],[Upper Bound]]+Data[[#This Row],[Lower Bound]])/2</f>
        <v>24.897708115706784</v>
      </c>
      <c r="Y1369" s="32">
        <f>LN(Data[[#This Row],[NVActual]]/Data[[#This Row],[MA'[n^2']
30d]])</f>
        <v>-3.1367269476598332</v>
      </c>
      <c r="Z1369" s="32">
        <f>LN(Data[[#This Row],[NVActual]]/Data[[#This Row],[MA'[n*ln(n)']
30d]])</f>
        <v>7.6983773321023214</v>
      </c>
      <c r="AA1369" s="32">
        <f>LN(Data[[#This Row],[NVActual]]/Data[[#This Row],[MA'[n^1.5']]])</f>
        <v>3.5801608502999791</v>
      </c>
      <c r="AB1369" s="32">
        <f>LN(Data[[#This Row],[NVActual]]/Data[[#This Row],[Metcalfe
(n^2)]])</f>
        <v>-3.1415578345887596</v>
      </c>
      <c r="AC1369" s="34">
        <f>1+Data[[#This Row],[MA'[NVMetcalfe calc']]]/((Data[[#This Row],[NVM_norm
(scaled)]]-Data[[#This Row],[NV_fund.]])/2)</f>
        <v>-18787914529.726536</v>
      </c>
    </row>
    <row r="1370" spans="1:29" x14ac:dyDescent="0.2">
      <c r="A1370" s="23">
        <v>42806</v>
      </c>
      <c r="B1370" s="24">
        <v>19969225806.410801</v>
      </c>
      <c r="C1370" s="24">
        <f t="shared" si="169"/>
        <v>18555353493.788532</v>
      </c>
      <c r="D1370" s="25">
        <f>LN(Data[[#This Row],[NVActual]])</f>
        <v>23.717458215791435</v>
      </c>
      <c r="E1370" s="26">
        <v>598360</v>
      </c>
      <c r="F1370" s="40">
        <f>Data[[#This Row],[DAA 
(n)]]^2</f>
        <v>358034689600</v>
      </c>
      <c r="G1370" s="41">
        <f t="shared" si="170"/>
        <v>460227610487.53333</v>
      </c>
      <c r="H1370" s="28">
        <f>LN(Data[[#This Row],[Metcalfe
(n^2)]])</f>
        <v>26.603895716976794</v>
      </c>
      <c r="I1370" s="42">
        <f t="shared" si="171"/>
        <v>26.844890251809666</v>
      </c>
      <c r="J1370" s="40">
        <f>Data[[#This Row],[DAA 
(n)]]*LN(Data[[#This Row],[DAA 
(n)]])</f>
        <v>7959353.5206051171</v>
      </c>
      <c r="K1370" s="40">
        <f t="shared" si="172"/>
        <v>9086575.1782459691</v>
      </c>
      <c r="L1370" s="29">
        <f>LN(Data[[#This Row],[MA'[n*ln(n)']
30d]])</f>
        <v>16.022308627088989</v>
      </c>
      <c r="M1370" s="43">
        <f t="shared" si="173"/>
        <v>16.01393949361313</v>
      </c>
      <c r="N1370" s="40">
        <f>Data[[#This Row],[DAA 
(n)]]^1.5</f>
        <v>462853796.42934316</v>
      </c>
      <c r="O1370" s="40">
        <f t="shared" si="174"/>
        <v>557728989.2687726</v>
      </c>
      <c r="P1370" s="43">
        <f>LN(Data[[#This Row],[MA'[n^1.5']]])</f>
        <v>20.1393837200497</v>
      </c>
      <c r="Q1370" s="43">
        <f t="shared" si="175"/>
        <v>20.127733846379762</v>
      </c>
      <c r="R1370" s="30">
        <f>$O$1+$O$2*Data[[#This Row],[MA'[ln(n^2)']]]</f>
        <v>26.844890251809666</v>
      </c>
      <c r="S1370" s="30">
        <f>$Q$1+$Q$2*Data[[#This Row],[MA'[ln(n*ln(n))']]]</f>
        <v>22.943000164461662</v>
      </c>
      <c r="T1370" s="31">
        <f>$O$3*Data[[#This Row],[Metcalfe
(n^2)]]</f>
        <v>186178038592</v>
      </c>
      <c r="U1370" s="31">
        <f t="shared" si="168"/>
        <v>239318357453.5174</v>
      </c>
      <c r="V1370" s="30">
        <f>LN(Data[[#This Row],[MA'[NVA']
30d]]/Data[[#This Row],[MA'[NVMetcalfe calc']]])</f>
        <v>-2.5570363596433912</v>
      </c>
      <c r="W1370" s="30">
        <f>$Q$3+Data[[#This Row],[NVM
(scaled)]]/((Data[[#This Row],[Upper Bound]]-Data[[#This Row],[Lower Bound]])/2)</f>
        <v>-0.72066549923313239</v>
      </c>
      <c r="X1370" s="30">
        <f>(Data[[#This Row],[Upper Bound]]+Data[[#This Row],[Lower Bound]])/2</f>
        <v>24.893945208135662</v>
      </c>
      <c r="Y1370" s="29">
        <f>LN(Data[[#This Row],[NVActual]]/Data[[#This Row],[MA'[n^2']
30d]])</f>
        <v>-3.1375287936699672</v>
      </c>
      <c r="Z1370" s="29">
        <f>LN(Data[[#This Row],[NVActual]]/Data[[#This Row],[MA'[n*ln(n)']
30d]])</f>
        <v>7.6951495887024475</v>
      </c>
      <c r="AA1370" s="29">
        <f>LN(Data[[#This Row],[NVActual]]/Data[[#This Row],[MA'[n^1.5']]])</f>
        <v>3.578074495741737</v>
      </c>
      <c r="AB1370" s="29">
        <f>LN(Data[[#This Row],[NVActual]]/Data[[#This Row],[Metcalfe
(n^2)]])</f>
        <v>-2.886437501185358</v>
      </c>
      <c r="AC1370" s="26">
        <f>1+Data[[#This Row],[MA'[NVMetcalfe calc']]]/((Data[[#This Row],[NVM_norm
(scaled)]]-Data[[#This Row],[NV_fund.]])/2)</f>
        <v>-18686081953.364464</v>
      </c>
    </row>
    <row r="1371" spans="1:29" x14ac:dyDescent="0.2">
      <c r="A1371" s="23">
        <v>42805</v>
      </c>
      <c r="B1371" s="24">
        <v>19076489140.277199</v>
      </c>
      <c r="C1371" s="24">
        <f t="shared" si="169"/>
        <v>18426440255.069614</v>
      </c>
      <c r="D1371" s="25">
        <f>LN(Data[[#This Row],[NVActual]])</f>
        <v>23.67172247871213</v>
      </c>
      <c r="E1371" s="26">
        <v>690924</v>
      </c>
      <c r="F1371" s="40">
        <f>Data[[#This Row],[DAA 
(n)]]^2</f>
        <v>477375973776</v>
      </c>
      <c r="G1371" s="41">
        <f t="shared" si="170"/>
        <v>462784666787.83331</v>
      </c>
      <c r="H1371" s="28">
        <f>LN(Data[[#This Row],[Metcalfe
(n^2)]])</f>
        <v>26.891570222345472</v>
      </c>
      <c r="I1371" s="42">
        <f t="shared" si="171"/>
        <v>26.85136134992117</v>
      </c>
      <c r="J1371" s="40">
        <f>Data[[#This Row],[DAA 
(n)]]*LN(Data[[#This Row],[DAA 
(n)]])</f>
        <v>9290015.632151911</v>
      </c>
      <c r="K1371" s="40">
        <f t="shared" si="172"/>
        <v>9115752.7374136224</v>
      </c>
      <c r="L1371" s="29">
        <f>LN(Data[[#This Row],[MA'[n*ln(n)']
30d]])</f>
        <v>16.025514544957648</v>
      </c>
      <c r="M1371" s="43">
        <f t="shared" si="173"/>
        <v>16.013064821271527</v>
      </c>
      <c r="N1371" s="40">
        <f>Data[[#This Row],[DAA 
(n)]]^1.5</f>
        <v>574308729.95733607</v>
      </c>
      <c r="O1371" s="40">
        <f t="shared" si="174"/>
        <v>560147139.05570817</v>
      </c>
      <c r="P1371" s="43">
        <f>LN(Data[[#This Row],[MA'[n^1.5']]])</f>
        <v>20.143710055494942</v>
      </c>
      <c r="Q1371" s="43">
        <f t="shared" si="175"/>
        <v>20.126525789608543</v>
      </c>
      <c r="R1371" s="30">
        <f>$O$1+$O$2*Data[[#This Row],[MA'[ln(n^2)']]]</f>
        <v>26.85136134992117</v>
      </c>
      <c r="S1371" s="30">
        <f>$Q$1+$Q$2*Data[[#This Row],[MA'[ln(n*ln(n))']]]</f>
        <v>22.941556955098019</v>
      </c>
      <c r="T1371" s="31">
        <f>$O$3*Data[[#This Row],[Metcalfe
(n^2)]]</f>
        <v>248235506363.52002</v>
      </c>
      <c r="U1371" s="31">
        <f t="shared" si="168"/>
        <v>240648026729.67334</v>
      </c>
      <c r="V1371" s="30">
        <f>LN(Data[[#This Row],[MA'[NVA']
30d]]/Data[[#This Row],[MA'[NVMetcalfe calc']]])</f>
        <v>-2.5695487924182578</v>
      </c>
      <c r="W1371" s="30">
        <f>$Q$3+Data[[#This Row],[NVM
(scaled)]]/((Data[[#This Row],[Upper Bound]]-Data[[#This Row],[Lower Bound]])/2)</f>
        <v>-0.72441296440329161</v>
      </c>
      <c r="X1371" s="30">
        <f>(Data[[#This Row],[Upper Bound]]+Data[[#This Row],[Lower Bound]])/2</f>
        <v>24.896459152509593</v>
      </c>
      <c r="Y1371" s="32">
        <f>LN(Data[[#This Row],[NVActual]]/Data[[#This Row],[MA'[n^2']
30d]])</f>
        <v>-3.1888052216044134</v>
      </c>
      <c r="Z1371" s="32">
        <f>LN(Data[[#This Row],[NVActual]]/Data[[#This Row],[MA'[n*ln(n)']
30d]])</f>
        <v>7.6462079337544804</v>
      </c>
      <c r="AA1371" s="32">
        <f>LN(Data[[#This Row],[NVActual]]/Data[[#This Row],[MA'[n^1.5']]])</f>
        <v>3.5280124232171883</v>
      </c>
      <c r="AB1371" s="32">
        <f>LN(Data[[#This Row],[NVActual]]/Data[[#This Row],[Metcalfe
(n^2)]])</f>
        <v>-3.2198477436333413</v>
      </c>
      <c r="AC1371" s="34">
        <f>1+Data[[#This Row],[MA'[NVMetcalfe calc']]]/((Data[[#This Row],[NVM_norm
(scaled)]]-Data[[#This Row],[NV_fund.]])/2)</f>
        <v>-18785311102.505836</v>
      </c>
    </row>
    <row r="1372" spans="1:29" x14ac:dyDescent="0.2">
      <c r="A1372" s="23">
        <v>42804</v>
      </c>
      <c r="B1372" s="24">
        <v>17805304675.1381</v>
      </c>
      <c r="C1372" s="24">
        <f t="shared" si="169"/>
        <v>18319740084.140968</v>
      </c>
      <c r="D1372" s="25">
        <f>LN(Data[[#This Row],[NVActual]])</f>
        <v>23.602762265303863</v>
      </c>
      <c r="E1372" s="26">
        <v>747049</v>
      </c>
      <c r="F1372" s="40">
        <f>Data[[#This Row],[DAA 
(n)]]^2</f>
        <v>558082208401</v>
      </c>
      <c r="G1372" s="41">
        <f t="shared" si="170"/>
        <v>465776299926.26666</v>
      </c>
      <c r="H1372" s="28">
        <f>LN(Data[[#This Row],[Metcalfe
(n^2)]])</f>
        <v>27.047772115359695</v>
      </c>
      <c r="I1372" s="42">
        <f t="shared" si="171"/>
        <v>26.857103859789</v>
      </c>
      <c r="J1372" s="40">
        <f>Data[[#This Row],[DAA 
(n)]]*LN(Data[[#This Row],[DAA 
(n)]])</f>
        <v>10103005.555503672</v>
      </c>
      <c r="K1372" s="40">
        <f t="shared" si="172"/>
        <v>9145771.5428659823</v>
      </c>
      <c r="L1372" s="29">
        <f>LN(Data[[#This Row],[MA'[n*ln(n)']
30d]])</f>
        <v>16.028802203975626</v>
      </c>
      <c r="M1372" s="43">
        <f t="shared" si="173"/>
        <v>16.012047427709518</v>
      </c>
      <c r="N1372" s="40">
        <f>Data[[#This Row],[DAA 
(n)]]^1.5</f>
        <v>645689364.71321833</v>
      </c>
      <c r="O1372" s="40">
        <f t="shared" si="174"/>
        <v>562787524.39126408</v>
      </c>
      <c r="P1372" s="43">
        <f>LN(Data[[#This Row],[MA'[n^1.5']]])</f>
        <v>20.14841271592126</v>
      </c>
      <c r="Q1372" s="43">
        <f t="shared" si="175"/>
        <v>20.125123923385523</v>
      </c>
      <c r="R1372" s="30">
        <f>$O$1+$O$2*Data[[#This Row],[MA'[ln(n^2)']]]</f>
        <v>26.857103859789</v>
      </c>
      <c r="S1372" s="30">
        <f>$Q$1+$Q$2*Data[[#This Row],[MA'[ln(n*ln(n))']]]</f>
        <v>22.939878255720703</v>
      </c>
      <c r="T1372" s="31">
        <f>$O$3*Data[[#This Row],[Metcalfe
(n^2)]]</f>
        <v>290202748368.52002</v>
      </c>
      <c r="U1372" s="31">
        <f t="shared" si="168"/>
        <v>242203675961.65869</v>
      </c>
      <c r="V1372" s="30">
        <f>LN(Data[[#This Row],[MA'[NVA']
30d]]/Data[[#This Row],[MA'[NVMetcalfe calc']]])</f>
        <v>-2.5817998367862867</v>
      </c>
      <c r="W1372" s="30">
        <f>$Q$3+Data[[#This Row],[NVM
(scaled)]]/((Data[[#This Row],[Upper Bound]]-Data[[#This Row],[Lower Bound]])/2)</f>
        <v>-0.72817776035412318</v>
      </c>
      <c r="X1372" s="30">
        <f>(Data[[#This Row],[Upper Bound]]+Data[[#This Row],[Lower Bound]])/2</f>
        <v>24.898491057754853</v>
      </c>
      <c r="Y1372" s="29">
        <f>LN(Data[[#This Row],[NVActual]]/Data[[#This Row],[MA'[n^2']
30d]])</f>
        <v>-3.2642090474339498</v>
      </c>
      <c r="Z1372" s="29">
        <f>LN(Data[[#This Row],[NVActual]]/Data[[#This Row],[MA'[n*ln(n)']
30d]])</f>
        <v>7.5739600613282345</v>
      </c>
      <c r="AA1372" s="29">
        <f>LN(Data[[#This Row],[NVActual]]/Data[[#This Row],[MA'[n^1.5']]])</f>
        <v>3.4543495493826009</v>
      </c>
      <c r="AB1372" s="29">
        <f>LN(Data[[#This Row],[NVActual]]/Data[[#This Row],[Metcalfe
(n^2)]])</f>
        <v>-3.4450098500558339</v>
      </c>
      <c r="AC1372" s="26">
        <f>1+Data[[#This Row],[MA'[NVMetcalfe calc']]]/((Data[[#This Row],[NVM_norm
(scaled)]]-Data[[#This Row],[NV_fund.]])/2)</f>
        <v>-18902470521.466541</v>
      </c>
    </row>
    <row r="1373" spans="1:29" x14ac:dyDescent="0.2">
      <c r="A1373" s="23">
        <v>42803</v>
      </c>
      <c r="B1373" s="24">
        <v>19341556300.890301</v>
      </c>
      <c r="C1373" s="24">
        <f t="shared" si="169"/>
        <v>18292824619.408195</v>
      </c>
      <c r="D1373" s="25">
        <f>LN(Data[[#This Row],[NVActual]])</f>
        <v>23.685521794307416</v>
      </c>
      <c r="E1373" s="26">
        <v>705017</v>
      </c>
      <c r="F1373" s="40">
        <f>Data[[#This Row],[DAA 
(n)]]^2</f>
        <v>497048970289</v>
      </c>
      <c r="G1373" s="41">
        <f t="shared" si="170"/>
        <v>462054685534.53333</v>
      </c>
      <c r="H1373" s="28">
        <f>LN(Data[[#This Row],[Metcalfe
(n^2)]])</f>
        <v>26.931954389957717</v>
      </c>
      <c r="I1373" s="42">
        <f t="shared" si="171"/>
        <v>26.849663352933256</v>
      </c>
      <c r="J1373" s="40">
        <f>Data[[#This Row],[DAA 
(n)]]*LN(Data[[#This Row],[DAA 
(n)]])</f>
        <v>9493742.844072409</v>
      </c>
      <c r="K1373" s="40">
        <f t="shared" si="172"/>
        <v>9107721.6155342925</v>
      </c>
      <c r="L1373" s="29">
        <f>LN(Data[[#This Row],[MA'[n*ln(n)']
30d]])</f>
        <v>16.024633140869305</v>
      </c>
      <c r="M1373" s="43">
        <f t="shared" si="173"/>
        <v>16.010821168585259</v>
      </c>
      <c r="N1373" s="40">
        <f>Data[[#This Row],[DAA 
(n)]]^1.5</f>
        <v>591969571.75706196</v>
      </c>
      <c r="O1373" s="40">
        <f t="shared" si="174"/>
        <v>559469790.62685764</v>
      </c>
      <c r="P1373" s="43">
        <f>LN(Data[[#This Row],[MA'[n^1.5']]])</f>
        <v>20.142500090740871</v>
      </c>
      <c r="Q1373" s="43">
        <f t="shared" si="175"/>
        <v>20.123421116938349</v>
      </c>
      <c r="R1373" s="30">
        <f>$O$1+$O$2*Data[[#This Row],[MA'[ln(n^2)']]]</f>
        <v>26.849663352933256</v>
      </c>
      <c r="S1373" s="30">
        <f>$Q$1+$Q$2*Data[[#This Row],[MA'[ln(n*ln(n))']]]</f>
        <v>22.937854928165677</v>
      </c>
      <c r="T1373" s="31">
        <f>$O$3*Data[[#This Row],[Metcalfe
(n^2)]]</f>
        <v>258465464550.28</v>
      </c>
      <c r="U1373" s="31">
        <f t="shared" si="168"/>
        <v>240268436477.95737</v>
      </c>
      <c r="V1373" s="30">
        <f>LN(Data[[#This Row],[MA'[NVA']
30d]]/Data[[#This Row],[MA'[NVMetcalfe calc']]])</f>
        <v>-2.5752478979710931</v>
      </c>
      <c r="W1373" s="30">
        <f>$Q$3+Data[[#This Row],[NVM
(scaled)]]/((Data[[#This Row],[Upper Bound]]-Data[[#This Row],[Lower Bound]])/2)</f>
        <v>-0.7266533829550218</v>
      </c>
      <c r="X1373" s="30">
        <f>(Data[[#This Row],[Upper Bound]]+Data[[#This Row],[Lower Bound]])/2</f>
        <v>24.893759140549466</v>
      </c>
      <c r="Y1373" s="32">
        <f>LN(Data[[#This Row],[NVActual]]/Data[[#This Row],[MA'[n^2']
30d]])</f>
        <v>-3.1734272936737837</v>
      </c>
      <c r="Z1373" s="32">
        <f>LN(Data[[#This Row],[NVActual]]/Data[[#This Row],[MA'[n*ln(n)']
30d]])</f>
        <v>7.6608886534381107</v>
      </c>
      <c r="AA1373" s="32">
        <f>LN(Data[[#This Row],[NVActual]]/Data[[#This Row],[MA'[n^1.5']]])</f>
        <v>3.5430217035665441</v>
      </c>
      <c r="AB1373" s="32">
        <f>LN(Data[[#This Row],[NVActual]]/Data[[#This Row],[Metcalfe
(n^2)]])</f>
        <v>-3.2464325956503006</v>
      </c>
      <c r="AC1373" s="34">
        <f>1+Data[[#This Row],[MA'[NVMetcalfe calc']]]/((Data[[#This Row],[NVM_norm
(scaled)]]-Data[[#This Row],[NV_fund.]])/2)</f>
        <v>-18756016222.980164</v>
      </c>
    </row>
    <row r="1374" spans="1:29" x14ac:dyDescent="0.2">
      <c r="A1374" s="23">
        <v>42802</v>
      </c>
      <c r="B1374" s="24">
        <v>18669841118.503201</v>
      </c>
      <c r="C1374" s="24">
        <f t="shared" si="169"/>
        <v>18215313340.08707</v>
      </c>
      <c r="D1374" s="25">
        <f>LN(Data[[#This Row],[NVActual]])</f>
        <v>23.650175284474717</v>
      </c>
      <c r="E1374" s="26">
        <v>686030</v>
      </c>
      <c r="F1374" s="40">
        <f>Data[[#This Row],[DAA 
(n)]]^2</f>
        <v>470637160900</v>
      </c>
      <c r="G1374" s="41">
        <f t="shared" si="170"/>
        <v>462827352203.59998</v>
      </c>
      <c r="H1374" s="28">
        <f>LN(Data[[#This Row],[Metcalfe
(n^2)]])</f>
        <v>26.877353275060482</v>
      </c>
      <c r="I1374" s="42">
        <f t="shared" si="171"/>
        <v>26.85118270257545</v>
      </c>
      <c r="J1374" s="40">
        <f>Data[[#This Row],[DAA 
(n)]]*LN(Data[[#This Row],[DAA 
(n)]])</f>
        <v>9219335.3336448707</v>
      </c>
      <c r="K1374" s="40">
        <f t="shared" si="172"/>
        <v>9115564.5141452551</v>
      </c>
      <c r="L1374" s="29">
        <f>LN(Data[[#This Row],[MA'[n*ln(n)']
30d]])</f>
        <v>16.025493896612193</v>
      </c>
      <c r="M1374" s="43">
        <f t="shared" si="173"/>
        <v>16.009639202217311</v>
      </c>
      <c r="N1374" s="40">
        <f>Data[[#This Row],[DAA 
(n)]]^1.5</f>
        <v>568217574.0790019</v>
      </c>
      <c r="O1374" s="40">
        <f t="shared" si="174"/>
        <v>560156009.69267499</v>
      </c>
      <c r="P1374" s="43">
        <f>LN(Data[[#This Row],[MA'[n^1.5']]])</f>
        <v>20.143725891631753</v>
      </c>
      <c r="Q1374" s="43">
        <f t="shared" si="175"/>
        <v>20.121784815146739</v>
      </c>
      <c r="R1374" s="30">
        <f>$O$1+$O$2*Data[[#This Row],[MA'[ln(n^2)']]]</f>
        <v>26.85118270257545</v>
      </c>
      <c r="S1374" s="30">
        <f>$Q$1+$Q$2*Data[[#This Row],[MA'[ln(n*ln(n))']]]</f>
        <v>22.935904683658563</v>
      </c>
      <c r="T1374" s="31">
        <f>$O$3*Data[[#This Row],[Metcalfe
(n^2)]]</f>
        <v>244731323668</v>
      </c>
      <c r="U1374" s="31">
        <f t="shared" si="168"/>
        <v>240670223145.87204</v>
      </c>
      <c r="V1374" s="30">
        <f>LN(Data[[#This Row],[MA'[NVA']
30d]]/Data[[#This Row],[MA'[NVMetcalfe calc']]])</f>
        <v>-2.5811649951068141</v>
      </c>
      <c r="W1374" s="30">
        <f>$Q$3+Data[[#This Row],[NVM
(scaled)]]/((Data[[#This Row],[Upper Bound]]-Data[[#This Row],[Lower Bound]])/2)</f>
        <v>-0.72850917489678635</v>
      </c>
      <c r="X1374" s="30">
        <f>(Data[[#This Row],[Upper Bound]]+Data[[#This Row],[Lower Bound]])/2</f>
        <v>24.893543693117007</v>
      </c>
      <c r="Y1374" s="29">
        <f>LN(Data[[#This Row],[NVActual]]/Data[[#This Row],[MA'[n^2']
30d]])</f>
        <v>-3.2104446476083144</v>
      </c>
      <c r="Z1374" s="29">
        <f>LN(Data[[#This Row],[NVActual]]/Data[[#This Row],[MA'[n*ln(n)']
30d]])</f>
        <v>7.6246813878625241</v>
      </c>
      <c r="AA1374" s="29">
        <f>LN(Data[[#This Row],[NVActual]]/Data[[#This Row],[MA'[n^1.5']]])</f>
        <v>3.5064493928429639</v>
      </c>
      <c r="AB1374" s="29">
        <f>LN(Data[[#This Row],[NVActual]]/Data[[#This Row],[Metcalfe
(n^2)]])</f>
        <v>-3.2271779905857674</v>
      </c>
      <c r="AC1374" s="26">
        <f>1+Data[[#This Row],[MA'[NVMetcalfe calc']]]/((Data[[#This Row],[NVM_norm
(scaled)]]-Data[[#This Row],[NV_fund.]])/2)</f>
        <v>-18786178014.136433</v>
      </c>
    </row>
    <row r="1375" spans="1:29" x14ac:dyDescent="0.2">
      <c r="A1375" s="23">
        <v>42801</v>
      </c>
      <c r="B1375" s="24">
        <v>20001880903.960098</v>
      </c>
      <c r="C1375" s="24">
        <f t="shared" si="169"/>
        <v>18143812751.336681</v>
      </c>
      <c r="D1375" s="25">
        <f>LN(Data[[#This Row],[NVActual]])</f>
        <v>23.719092151276435</v>
      </c>
      <c r="E1375" s="26">
        <v>738688</v>
      </c>
      <c r="F1375" s="40">
        <f>Data[[#This Row],[DAA 
(n)]]^2</f>
        <v>545659961344</v>
      </c>
      <c r="G1375" s="41">
        <f t="shared" si="170"/>
        <v>459647268643.46667</v>
      </c>
      <c r="H1375" s="28">
        <f>LN(Data[[#This Row],[Metcalfe
(n^2)]])</f>
        <v>27.025261837261166</v>
      </c>
      <c r="I1375" s="42">
        <f t="shared" si="171"/>
        <v>26.843631507122648</v>
      </c>
      <c r="J1375" s="40">
        <f>Data[[#This Row],[DAA 
(n)]]*LN(Data[[#This Row],[DAA 
(n)]])</f>
        <v>9981618.3080213871</v>
      </c>
      <c r="K1375" s="40">
        <f t="shared" si="172"/>
        <v>9080342.1916378215</v>
      </c>
      <c r="L1375" s="29">
        <f>LN(Data[[#This Row],[MA'[n*ln(n)']
30d]])</f>
        <v>16.021622436171089</v>
      </c>
      <c r="M1375" s="43">
        <f t="shared" si="173"/>
        <v>16.008196489030592</v>
      </c>
      <c r="N1375" s="40">
        <f>Data[[#This Row],[DAA 
(n)]]^1.5</f>
        <v>634879882.75363958</v>
      </c>
      <c r="O1375" s="40">
        <f t="shared" si="174"/>
        <v>557196497.4408133</v>
      </c>
      <c r="P1375" s="43">
        <f>LN(Data[[#This Row],[MA'[n^1.5']]])</f>
        <v>20.13842851385019</v>
      </c>
      <c r="Q1375" s="43">
        <f t="shared" si="175"/>
        <v>20.119783706622986</v>
      </c>
      <c r="R1375" s="30">
        <f>$O$1+$O$2*Data[[#This Row],[MA'[ln(n^2)']]]</f>
        <v>26.843631507122648</v>
      </c>
      <c r="S1375" s="30">
        <f>$Q$1+$Q$2*Data[[#This Row],[MA'[ln(n*ln(n))']]]</f>
        <v>22.933524206900476</v>
      </c>
      <c r="T1375" s="31">
        <f>$O$3*Data[[#This Row],[Metcalfe
(n^2)]]</f>
        <v>283743179898.88</v>
      </c>
      <c r="U1375" s="31">
        <f t="shared" si="168"/>
        <v>239016579694.60269</v>
      </c>
      <c r="V1375" s="30">
        <f>LN(Data[[#This Row],[MA'[NVA']
30d]]/Data[[#This Row],[MA'[NVMetcalfe calc']]])</f>
        <v>-2.5782033132828612</v>
      </c>
      <c r="W1375" s="30">
        <f>$Q$3+Data[[#This Row],[NVM
(scaled)]]/((Data[[#This Row],[Upper Bound]]-Data[[#This Row],[Lower Bound]])/2)</f>
        <v>-0.72873788381017957</v>
      </c>
      <c r="X1375" s="30">
        <f>(Data[[#This Row],[Upper Bound]]+Data[[#This Row],[Lower Bound]])/2</f>
        <v>24.888577857011562</v>
      </c>
      <c r="Y1375" s="32">
        <f>LN(Data[[#This Row],[NVActual]]/Data[[#This Row],[MA'[n^2']
30d]])</f>
        <v>-3.1346330737092112</v>
      </c>
      <c r="Z1375" s="32">
        <f>LN(Data[[#This Row],[NVActual]]/Data[[#This Row],[MA'[n*ln(n)']
30d]])</f>
        <v>7.6974697151053446</v>
      </c>
      <c r="AA1375" s="32">
        <f>LN(Data[[#This Row],[NVActual]]/Data[[#This Row],[MA'[n^1.5']]])</f>
        <v>3.5806636374262428</v>
      </c>
      <c r="AB1375" s="32">
        <f>LN(Data[[#This Row],[NVActual]]/Data[[#This Row],[Metcalfe
(n^2)]])</f>
        <v>-3.3061696859847323</v>
      </c>
      <c r="AC1375" s="34">
        <f>1+Data[[#This Row],[MA'[NVMetcalfe calc']]]/((Data[[#This Row],[NVM_norm
(scaled)]]-Data[[#This Row],[NV_fund.]])/2)</f>
        <v>-18660548365.019836</v>
      </c>
    </row>
    <row r="1376" spans="1:29" x14ac:dyDescent="0.2">
      <c r="A1376" s="23">
        <v>42800</v>
      </c>
      <c r="B1376" s="24">
        <v>20773565472.502602</v>
      </c>
      <c r="C1376" s="24">
        <f t="shared" si="169"/>
        <v>18023148289.933449</v>
      </c>
      <c r="D1376" s="25">
        <f>LN(Data[[#This Row],[NVActual]])</f>
        <v>23.756947124642089</v>
      </c>
      <c r="E1376" s="26">
        <v>675606</v>
      </c>
      <c r="F1376" s="40">
        <f>Data[[#This Row],[DAA 
(n)]]^2</f>
        <v>456443467236</v>
      </c>
      <c r="G1376" s="41">
        <f t="shared" si="170"/>
        <v>457521697072.83331</v>
      </c>
      <c r="H1376" s="28">
        <f>LN(Data[[#This Row],[Metcalfe
(n^2)]])</f>
        <v>26.846730689742035</v>
      </c>
      <c r="I1376" s="42">
        <f t="shared" si="171"/>
        <v>26.839489030851968</v>
      </c>
      <c r="J1376" s="40">
        <f>Data[[#This Row],[DAA 
(n)]]*LN(Data[[#This Row],[DAA 
(n)]])</f>
        <v>9068906.1671869289</v>
      </c>
      <c r="K1376" s="40">
        <f t="shared" si="172"/>
        <v>9058859.2820671163</v>
      </c>
      <c r="L1376" s="29">
        <f>LN(Data[[#This Row],[MA'[n*ln(n)']
30d]])</f>
        <v>16.019253763035593</v>
      </c>
      <c r="M1376" s="43">
        <f t="shared" si="173"/>
        <v>16.006934806049056</v>
      </c>
      <c r="N1376" s="40">
        <f>Data[[#This Row],[DAA 
(n)]]^1.5</f>
        <v>555316076.77560127</v>
      </c>
      <c r="O1376" s="40">
        <f t="shared" si="174"/>
        <v>555313148.96369779</v>
      </c>
      <c r="P1376" s="43">
        <f>LN(Data[[#This Row],[MA'[n^1.5']]])</f>
        <v>20.135042744958501</v>
      </c>
      <c r="Q1376" s="43">
        <f t="shared" si="175"/>
        <v>20.11803035141979</v>
      </c>
      <c r="R1376" s="30">
        <f>$O$1+$O$2*Data[[#This Row],[MA'[ln(n^2)']]]</f>
        <v>26.839489030851968</v>
      </c>
      <c r="S1376" s="30">
        <f>$Q$1+$Q$2*Data[[#This Row],[MA'[ln(n*ln(n))']]]</f>
        <v>22.93144242998094</v>
      </c>
      <c r="T1376" s="31">
        <f>$O$3*Data[[#This Row],[Metcalfe
(n^2)]]</f>
        <v>237350602962.72</v>
      </c>
      <c r="U1376" s="31">
        <f t="shared" si="168"/>
        <v>237911282477.87335</v>
      </c>
      <c r="V1376" s="30">
        <f>LN(Data[[#This Row],[MA'[NVA']
30d]]/Data[[#This Row],[MA'[NVMetcalfe calc']]])</f>
        <v>-2.5802408936870438</v>
      </c>
      <c r="W1376" s="30">
        <f>$Q$3+Data[[#This Row],[NVM
(scaled)]]/((Data[[#This Row],[Upper Bound]]-Data[[#This Row],[Lower Bound]])/2)</f>
        <v>-0.73047601126964967</v>
      </c>
      <c r="X1376" s="30">
        <f>(Data[[#This Row],[Upper Bound]]+Data[[#This Row],[Lower Bound]])/2</f>
        <v>24.885465730416456</v>
      </c>
      <c r="Y1376" s="29">
        <f>LN(Data[[#This Row],[NVActual]]/Data[[#This Row],[MA'[n^2']
30d]])</f>
        <v>-3.0921430211911654</v>
      </c>
      <c r="Z1376" s="29">
        <f>LN(Data[[#This Row],[NVActual]]/Data[[#This Row],[MA'[n*ln(n)']
30d]])</f>
        <v>7.7376933616064951</v>
      </c>
      <c r="AA1376" s="29">
        <f>LN(Data[[#This Row],[NVActual]]/Data[[#This Row],[MA'[n^1.5']]])</f>
        <v>3.6219043796835879</v>
      </c>
      <c r="AB1376" s="29">
        <f>LN(Data[[#This Row],[NVActual]]/Data[[#This Row],[Metcalfe
(n^2)]])</f>
        <v>-3.089783565099947</v>
      </c>
      <c r="AC1376" s="26">
        <f>1+Data[[#This Row],[MA'[NVMetcalfe calc']]]/((Data[[#This Row],[NVM_norm
(scaled)]]-Data[[#This Row],[NV_fund.]])/2)</f>
        <v>-18575251682.267876</v>
      </c>
    </row>
    <row r="1377" spans="1:29" x14ac:dyDescent="0.2">
      <c r="A1377" s="23">
        <v>42799</v>
      </c>
      <c r="B1377" s="24">
        <v>20674403461.622398</v>
      </c>
      <c r="C1377" s="24">
        <f t="shared" si="169"/>
        <v>17887036164.739422</v>
      </c>
      <c r="D1377" s="25">
        <f>LN(Data[[#This Row],[NVActual]])</f>
        <v>23.752162224314024</v>
      </c>
      <c r="E1377" s="26">
        <v>695966</v>
      </c>
      <c r="F1377" s="40">
        <f>Data[[#This Row],[DAA 
(n)]]^2</f>
        <v>484368673156</v>
      </c>
      <c r="G1377" s="41">
        <f t="shared" si="170"/>
        <v>456618448499.13336</v>
      </c>
      <c r="H1377" s="28">
        <f>LN(Data[[#This Row],[Metcalfe
(n^2)]])</f>
        <v>26.906112175097231</v>
      </c>
      <c r="I1377" s="42">
        <f t="shared" si="171"/>
        <v>26.837448973892656</v>
      </c>
      <c r="J1377" s="40">
        <f>Data[[#This Row],[DAA 
(n)]]*LN(Data[[#This Row],[DAA 
(n)]])</f>
        <v>9362869.6330268607</v>
      </c>
      <c r="K1377" s="40">
        <f t="shared" si="172"/>
        <v>9049080.4754463956</v>
      </c>
      <c r="L1377" s="29">
        <f>LN(Data[[#This Row],[MA'[n*ln(n)']
30d]])</f>
        <v>16.018173705590929</v>
      </c>
      <c r="M1377" s="43">
        <f t="shared" si="173"/>
        <v>16.005797174511873</v>
      </c>
      <c r="N1377" s="40">
        <f>Data[[#This Row],[DAA 
(n)]]^1.5</f>
        <v>580606689.57710767</v>
      </c>
      <c r="O1377" s="40">
        <f t="shared" si="174"/>
        <v>554482696.85487914</v>
      </c>
      <c r="P1377" s="43">
        <f>LN(Data[[#This Row],[MA'[n^1.5']]])</f>
        <v>20.133546159317188</v>
      </c>
      <c r="Q1377" s="43">
        <f t="shared" si="175"/>
        <v>20.116454827162773</v>
      </c>
      <c r="R1377" s="30">
        <f>$O$1+$O$2*Data[[#This Row],[MA'[ln(n^2)']]]</f>
        <v>26.837448973892656</v>
      </c>
      <c r="S1377" s="30">
        <f>$Q$1+$Q$2*Data[[#This Row],[MA'[ln(n*ln(n))']]]</f>
        <v>22.929565337944588</v>
      </c>
      <c r="T1377" s="31">
        <f>$O$3*Data[[#This Row],[Metcalfe
(n^2)]]</f>
        <v>251871710041.12</v>
      </c>
      <c r="U1377" s="31">
        <f t="shared" si="168"/>
        <v>237441593219.54935</v>
      </c>
      <c r="V1377" s="30">
        <f>LN(Data[[#This Row],[MA'[NVA']
30d]]/Data[[#This Row],[MA'[NVMetcalfe calc']]])</f>
        <v>-2.5858454560905502</v>
      </c>
      <c r="W1377" s="30">
        <f>$Q$3+Data[[#This Row],[NVM
(scaled)]]/((Data[[#This Row],[Upper Bound]]-Data[[#This Row],[Lower Bound]])/2)</f>
        <v>-0.73339941358730576</v>
      </c>
      <c r="X1377" s="30">
        <f>(Data[[#This Row],[Upper Bound]]+Data[[#This Row],[Lower Bound]])/2</f>
        <v>24.883507155918622</v>
      </c>
      <c r="Y1377" s="32">
        <f>LN(Data[[#This Row],[NVActual]]/Data[[#This Row],[MA'[n^2']
30d]])</f>
        <v>-3.0949517499835482</v>
      </c>
      <c r="Z1377" s="32">
        <f>LN(Data[[#This Row],[NVActual]]/Data[[#This Row],[MA'[n*ln(n)']
30d]])</f>
        <v>7.7339885187230966</v>
      </c>
      <c r="AA1377" s="32">
        <f>LN(Data[[#This Row],[NVActual]]/Data[[#This Row],[MA'[n^1.5']]])</f>
        <v>3.6186160649968375</v>
      </c>
      <c r="AB1377" s="32">
        <f>LN(Data[[#This Row],[NVActual]]/Data[[#This Row],[Metcalfe
(n^2)]])</f>
        <v>-3.1539499507832067</v>
      </c>
      <c r="AC1377" s="34">
        <f>1+Data[[#This Row],[MA'[NVMetcalfe calc']]]/((Data[[#This Row],[NVM_norm
(scaled)]]-Data[[#This Row],[NV_fund.]])/2)</f>
        <v>-18537881813.519875</v>
      </c>
    </row>
    <row r="1378" spans="1:29" x14ac:dyDescent="0.2">
      <c r="A1378" s="23">
        <v>42798</v>
      </c>
      <c r="B1378" s="24">
        <v>20553283951.3176</v>
      </c>
      <c r="C1378" s="24">
        <f t="shared" si="169"/>
        <v>17744221247.479225</v>
      </c>
      <c r="D1378" s="25">
        <f>LN(Data[[#This Row],[NVActual]])</f>
        <v>23.746286568105344</v>
      </c>
      <c r="E1378" s="26">
        <v>626694</v>
      </c>
      <c r="F1378" s="40">
        <f>Data[[#This Row],[DAA 
(n)]]^2</f>
        <v>392745369636</v>
      </c>
      <c r="G1378" s="41">
        <f t="shared" si="170"/>
        <v>457432817500.73334</v>
      </c>
      <c r="H1378" s="28">
        <f>LN(Data[[#This Row],[Metcalfe
(n^2)]])</f>
        <v>26.696427324416209</v>
      </c>
      <c r="I1378" s="42">
        <f t="shared" si="171"/>
        <v>26.839089246198178</v>
      </c>
      <c r="J1378" s="40">
        <f>Data[[#This Row],[DAA 
(n)]]*LN(Data[[#This Row],[DAA 
(n)]])</f>
        <v>8365245.4128238456</v>
      </c>
      <c r="K1378" s="40">
        <f t="shared" si="172"/>
        <v>9057439.5528822262</v>
      </c>
      <c r="L1378" s="29">
        <f>LN(Data[[#This Row],[MA'[n*ln(n)']
30d]])</f>
        <v>16.019097028020266</v>
      </c>
      <c r="M1378" s="43">
        <f t="shared" si="173"/>
        <v>16.004691320148993</v>
      </c>
      <c r="N1378" s="40">
        <f>Data[[#This Row],[DAA 
(n)]]^1.5</f>
        <v>496116081.85853457</v>
      </c>
      <c r="O1378" s="40">
        <f t="shared" si="174"/>
        <v>555210305.68629181</v>
      </c>
      <c r="P1378" s="43">
        <f>LN(Data[[#This Row],[MA'[n^1.5']]])</f>
        <v>20.134857529099673</v>
      </c>
      <c r="Q1378" s="43">
        <f t="shared" si="175"/>
        <v>20.114923302416646</v>
      </c>
      <c r="R1378" s="30">
        <f>$O$1+$O$2*Data[[#This Row],[MA'[ln(n^2)']]]</f>
        <v>26.839089246198178</v>
      </c>
      <c r="S1378" s="30">
        <f>$Q$1+$Q$2*Data[[#This Row],[MA'[ln(n*ln(n))']]]</f>
        <v>22.927740678245836</v>
      </c>
      <c r="T1378" s="31">
        <f>$O$3*Data[[#This Row],[Metcalfe
(n^2)]]</f>
        <v>204227592210.72</v>
      </c>
      <c r="U1378" s="31">
        <f t="shared" si="168"/>
        <v>237865065100.38135</v>
      </c>
      <c r="V1378" s="30">
        <f>LN(Data[[#This Row],[MA'[NVA']
30d]]/Data[[#This Row],[MA'[NVMetcalfe calc']]])</f>
        <v>-2.5956436601410853</v>
      </c>
      <c r="W1378" s="30">
        <f>$Q$3+Data[[#This Row],[NVM
(scaled)]]/((Data[[#This Row],[Upper Bound]]-Data[[#This Row],[Lower Bound]])/2)</f>
        <v>-0.73723719967507251</v>
      </c>
      <c r="X1378" s="30">
        <f>(Data[[#This Row],[Upper Bound]]+Data[[#This Row],[Lower Bound]])/2</f>
        <v>24.883414962222005</v>
      </c>
      <c r="Y1378" s="29">
        <f>LN(Data[[#This Row],[NVActual]]/Data[[#This Row],[MA'[n^2']
30d]])</f>
        <v>-3.1026092957806362</v>
      </c>
      <c r="Z1378" s="29">
        <f>LN(Data[[#This Row],[NVActual]]/Data[[#This Row],[MA'[n*ln(n)']
30d]])</f>
        <v>7.7271895400850781</v>
      </c>
      <c r="AA1378" s="29">
        <f>LN(Data[[#This Row],[NVActual]]/Data[[#This Row],[MA'[n^1.5']]])</f>
        <v>3.6114290390056691</v>
      </c>
      <c r="AB1378" s="29">
        <f>LN(Data[[#This Row],[NVActual]]/Data[[#This Row],[Metcalfe
(n^2)]])</f>
        <v>-2.9501407563108657</v>
      </c>
      <c r="AC1378" s="26">
        <f>1+Data[[#This Row],[MA'[NVMetcalfe calc']]]/((Data[[#This Row],[NVM_norm
(scaled)]]-Data[[#This Row],[NV_fund.]])/2)</f>
        <v>-18568228754.248726</v>
      </c>
    </row>
    <row r="1379" spans="1:29" x14ac:dyDescent="0.2">
      <c r="A1379" s="23">
        <v>42797</v>
      </c>
      <c r="B1379" s="24">
        <v>20881944223.053101</v>
      </c>
      <c r="C1379" s="24">
        <f t="shared" si="169"/>
        <v>17601292793.674541</v>
      </c>
      <c r="D1379" s="25">
        <f>LN(Data[[#This Row],[NVActual]])</f>
        <v>23.762150709756892</v>
      </c>
      <c r="E1379" s="26">
        <v>732359</v>
      </c>
      <c r="F1379" s="40">
        <f>Data[[#This Row],[DAA 
(n)]]^2</f>
        <v>536349704881</v>
      </c>
      <c r="G1379" s="41">
        <f t="shared" si="170"/>
        <v>457906588929.16669</v>
      </c>
      <c r="H1379" s="28">
        <f>LN(Data[[#This Row],[Metcalfe
(n^2)]])</f>
        <v>27.008052219753843</v>
      </c>
      <c r="I1379" s="42">
        <f t="shared" si="171"/>
        <v>26.840274238126863</v>
      </c>
      <c r="J1379" s="40">
        <f>Data[[#This Row],[DAA 
(n)]]*LN(Data[[#This Row],[DAA 
(n)]])</f>
        <v>9889795.0578033514</v>
      </c>
      <c r="K1379" s="40">
        <f t="shared" si="172"/>
        <v>9062818.2113885675</v>
      </c>
      <c r="L1379" s="29">
        <f>LN(Data[[#This Row],[MA'[n*ln(n)']
30d]])</f>
        <v>16.019690690509428</v>
      </c>
      <c r="M1379" s="43">
        <f t="shared" si="173"/>
        <v>16.003521173739312</v>
      </c>
      <c r="N1379" s="40">
        <f>Data[[#This Row],[DAA 
(n)]]^1.5</f>
        <v>626738010.26979744</v>
      </c>
      <c r="O1379" s="40">
        <f t="shared" si="174"/>
        <v>555657156.41795933</v>
      </c>
      <c r="P1379" s="43">
        <f>LN(Data[[#This Row],[MA'[n^1.5']]])</f>
        <v>20.135662036875825</v>
      </c>
      <c r="Q1379" s="43">
        <f t="shared" si="175"/>
        <v>20.113299847107218</v>
      </c>
      <c r="R1379" s="30">
        <f>$O$1+$O$2*Data[[#This Row],[MA'[ln(n^2)']]]</f>
        <v>26.840274238126863</v>
      </c>
      <c r="S1379" s="30">
        <f>$Q$1+$Q$2*Data[[#This Row],[MA'[ln(n*ln(n))']]]</f>
        <v>22.925809936669864</v>
      </c>
      <c r="T1379" s="31">
        <f>$O$3*Data[[#This Row],[Metcalfe
(n^2)]]</f>
        <v>278901846538.12</v>
      </c>
      <c r="U1379" s="31">
        <f t="shared" si="168"/>
        <v>238111426243.16666</v>
      </c>
      <c r="V1379" s="30">
        <f>LN(Data[[#This Row],[MA'[NVA']
30d]]/Data[[#This Row],[MA'[NVMetcalfe calc']]])</f>
        <v>-2.6047663880703511</v>
      </c>
      <c r="W1379" s="30">
        <f>$Q$3+Data[[#This Row],[NVM
(scaled)]]/((Data[[#This Row],[Upper Bound]]-Data[[#This Row],[Lower Bound]])/2)</f>
        <v>-0.74084181511162772</v>
      </c>
      <c r="X1379" s="30">
        <f>(Data[[#This Row],[Upper Bound]]+Data[[#This Row],[Lower Bound]])/2</f>
        <v>24.883042087398366</v>
      </c>
      <c r="Y1379" s="32">
        <f>LN(Data[[#This Row],[NVActual]]/Data[[#This Row],[MA'[n^2']
30d]])</f>
        <v>-3.0877803361990663</v>
      </c>
      <c r="Z1379" s="32">
        <f>LN(Data[[#This Row],[NVActual]]/Data[[#This Row],[MA'[n*ln(n)']
30d]])</f>
        <v>7.7424600192474644</v>
      </c>
      <c r="AA1379" s="32">
        <f>LN(Data[[#This Row],[NVActual]]/Data[[#This Row],[MA'[n^1.5']]])</f>
        <v>3.6264886728810666</v>
      </c>
      <c r="AB1379" s="32">
        <f>LN(Data[[#This Row],[NVActual]]/Data[[#This Row],[Metcalfe
(n^2)]])</f>
        <v>-3.2459015099969513</v>
      </c>
      <c r="AC1379" s="34">
        <f>1+Data[[#This Row],[MA'[NVMetcalfe calc']]]/((Data[[#This Row],[NVM_norm
(scaled)]]-Data[[#This Row],[NV_fund.]])/2)</f>
        <v>-18585115912.660721</v>
      </c>
    </row>
    <row r="1380" spans="1:29" x14ac:dyDescent="0.2">
      <c r="A1380" s="23">
        <v>42796</v>
      </c>
      <c r="B1380" s="24">
        <v>20451484173.712101</v>
      </c>
      <c r="C1380" s="24">
        <f t="shared" si="169"/>
        <v>17436491259.252022</v>
      </c>
      <c r="D1380" s="25">
        <f>LN(Data[[#This Row],[NVActual]])</f>
        <v>23.741321292533375</v>
      </c>
      <c r="E1380" s="26">
        <v>735015</v>
      </c>
      <c r="F1380" s="40">
        <f>Data[[#This Row],[DAA 
(n)]]^2</f>
        <v>540247050225</v>
      </c>
      <c r="G1380" s="41">
        <f t="shared" si="170"/>
        <v>460356029523.93335</v>
      </c>
      <c r="H1380" s="28">
        <f>LN(Data[[#This Row],[Metcalfe
(n^2)]])</f>
        <v>27.015292372299992</v>
      </c>
      <c r="I1380" s="42">
        <f t="shared" si="171"/>
        <v>26.844554192782518</v>
      </c>
      <c r="J1380" s="40">
        <f>Data[[#This Row],[DAA 
(n)]]*LN(Data[[#This Row],[DAA 
(n)]])</f>
        <v>9928322.5615130402</v>
      </c>
      <c r="K1380" s="40">
        <f t="shared" si="172"/>
        <v>9086347.4249991067</v>
      </c>
      <c r="L1380" s="29">
        <f>LN(Data[[#This Row],[MA'[n*ln(n)']
30d]])</f>
        <v>16.022283561968553</v>
      </c>
      <c r="M1380" s="43">
        <f t="shared" si="173"/>
        <v>16.002380766857208</v>
      </c>
      <c r="N1380" s="40">
        <f>Data[[#This Row],[DAA 
(n)]]^1.5</f>
        <v>630150526.16111386</v>
      </c>
      <c r="O1380" s="40">
        <f t="shared" si="174"/>
        <v>557769017.36891913</v>
      </c>
      <c r="P1380" s="43">
        <f>LN(Data[[#This Row],[MA'[n^1.5']]])</f>
        <v>20.139455487278195</v>
      </c>
      <c r="Q1380" s="43">
        <f t="shared" si="175"/>
        <v>20.111718479727095</v>
      </c>
      <c r="R1380" s="30">
        <f>$O$1+$O$2*Data[[#This Row],[MA'[ln(n^2)']]]</f>
        <v>26.844554192782518</v>
      </c>
      <c r="S1380" s="30">
        <f>$Q$1+$Q$2*Data[[#This Row],[MA'[ln(n*ln(n))']]]</f>
        <v>22.923928265314391</v>
      </c>
      <c r="T1380" s="31">
        <f>$O$3*Data[[#This Row],[Metcalfe
(n^2)]]</f>
        <v>280928466117</v>
      </c>
      <c r="U1380" s="31">
        <f t="shared" si="168"/>
        <v>239385135352.44531</v>
      </c>
      <c r="V1380" s="30">
        <f>LN(Data[[#This Row],[MA'[NVA']
30d]]/Data[[#This Row],[MA'[NVMetcalfe calc']]])</f>
        <v>-2.6195084909600173</v>
      </c>
      <c r="W1380" s="30">
        <f>$Q$3+Data[[#This Row],[NVM
(scaled)]]/((Data[[#This Row],[Upper Bound]]-Data[[#This Row],[Lower Bound]])/2)</f>
        <v>-0.74627055445794654</v>
      </c>
      <c r="X1380" s="30">
        <f>(Data[[#This Row],[Upper Bound]]+Data[[#This Row],[Lower Bound]])/2</f>
        <v>24.884241229048456</v>
      </c>
      <c r="Y1380" s="29">
        <f>LN(Data[[#This Row],[NVActual]]/Data[[#This Row],[MA'[n^2']
30d]])</f>
        <v>-3.1139447117562051</v>
      </c>
      <c r="Z1380" s="29">
        <f>LN(Data[[#This Row],[NVActual]]/Data[[#This Row],[MA'[n*ln(n)']
30d]])</f>
        <v>7.7190377305648221</v>
      </c>
      <c r="AA1380" s="29">
        <f>LN(Data[[#This Row],[NVActual]]/Data[[#This Row],[MA'[n^1.5']]])</f>
        <v>3.60186580525518</v>
      </c>
      <c r="AB1380" s="29">
        <f>LN(Data[[#This Row],[NVActual]]/Data[[#This Row],[Metcalfe
(n^2)]])</f>
        <v>-3.2739710797666164</v>
      </c>
      <c r="AC1380" s="26">
        <f>1+Data[[#This Row],[MA'[NVMetcalfe calc']]]/((Data[[#This Row],[NVM_norm
(scaled)]]-Data[[#This Row],[NV_fund.]])/2)</f>
        <v>-18679699988.954399</v>
      </c>
    </row>
    <row r="1381" spans="1:29" x14ac:dyDescent="0.2">
      <c r="A1381" s="23">
        <v>42795</v>
      </c>
      <c r="B1381" s="24">
        <v>19890848403.357498</v>
      </c>
      <c r="C1381" s="24">
        <f t="shared" si="169"/>
        <v>17275721462.383419</v>
      </c>
      <c r="D1381" s="25">
        <f>LN(Data[[#This Row],[NVActual]])</f>
        <v>23.713525583671707</v>
      </c>
      <c r="E1381" s="26">
        <v>680418</v>
      </c>
      <c r="F1381" s="40">
        <f>Data[[#This Row],[DAA 
(n)]]^2</f>
        <v>462968654724</v>
      </c>
      <c r="G1381" s="41">
        <f t="shared" si="170"/>
        <v>458044253552.73334</v>
      </c>
      <c r="H1381" s="28">
        <f>LN(Data[[#This Row],[Metcalfe
(n^2)]])</f>
        <v>26.860925188360742</v>
      </c>
      <c r="I1381" s="42">
        <f t="shared" si="171"/>
        <v>26.839974392587045</v>
      </c>
      <c r="J1381" s="40">
        <f>Data[[#This Row],[DAA 
(n)]]*LN(Data[[#This Row],[DAA 
(n)]])</f>
        <v>9138328.4974070191</v>
      </c>
      <c r="K1381" s="40">
        <f t="shared" si="172"/>
        <v>9062804.5193373486</v>
      </c>
      <c r="L1381" s="29">
        <f>LN(Data[[#This Row],[MA'[n*ln(n)']
30d]])</f>
        <v>16.019689179714305</v>
      </c>
      <c r="M1381" s="43">
        <f t="shared" si="173"/>
        <v>16.000995391086686</v>
      </c>
      <c r="N1381" s="40">
        <f>Data[[#This Row],[DAA 
(n)]]^1.5</f>
        <v>561259481.97780633</v>
      </c>
      <c r="O1381" s="40">
        <f t="shared" si="174"/>
        <v>555712330.47833383</v>
      </c>
      <c r="P1381" s="43">
        <f>LN(Data[[#This Row],[MA'[n^1.5']]])</f>
        <v>20.135761327095814</v>
      </c>
      <c r="Q1381" s="43">
        <f t="shared" si="175"/>
        <v>20.10977776318235</v>
      </c>
      <c r="R1381" s="30">
        <f>$O$1+$O$2*Data[[#This Row],[MA'[ln(n^2)']]]</f>
        <v>26.839974392587045</v>
      </c>
      <c r="S1381" s="30">
        <f>$Q$1+$Q$2*Data[[#This Row],[MA'[ln(n*ln(n))']]]</f>
        <v>22.921642395293031</v>
      </c>
      <c r="T1381" s="31">
        <f>$O$3*Data[[#This Row],[Metcalfe
(n^2)]]</f>
        <v>240743700456.48001</v>
      </c>
      <c r="U1381" s="31">
        <f t="shared" si="168"/>
        <v>238183011847.42133</v>
      </c>
      <c r="V1381" s="30">
        <f>LN(Data[[#This Row],[MA'[NVA']
30d]]/Data[[#This Row],[MA'[NVMetcalfe calc']]])</f>
        <v>-2.6237372033560411</v>
      </c>
      <c r="W1381" s="30">
        <f>$Q$3+Data[[#This Row],[NVM
(scaled)]]/((Data[[#This Row],[Upper Bound]]-Data[[#This Row],[Lower Bound]])/2)</f>
        <v>-0.74921127927290698</v>
      </c>
      <c r="X1381" s="30">
        <f>(Data[[#This Row],[Upper Bound]]+Data[[#This Row],[Lower Bound]])/2</f>
        <v>24.880808393940036</v>
      </c>
      <c r="Y1381" s="32">
        <f>LN(Data[[#This Row],[NVActual]]/Data[[#This Row],[MA'[n^2']
30d]])</f>
        <v>-3.1367060561987241</v>
      </c>
      <c r="Z1381" s="32">
        <f>LN(Data[[#This Row],[NVActual]]/Data[[#This Row],[MA'[n*ln(n)']
30d]])</f>
        <v>7.6938364039574036</v>
      </c>
      <c r="AA1381" s="32">
        <f>LN(Data[[#This Row],[NVActual]]/Data[[#This Row],[MA'[n^1.5']]])</f>
        <v>3.5777642565758958</v>
      </c>
      <c r="AB1381" s="32">
        <f>LN(Data[[#This Row],[NVActual]]/Data[[#This Row],[Metcalfe
(n^2)]])</f>
        <v>-3.1473996046890336</v>
      </c>
      <c r="AC1381" s="34">
        <f>1+Data[[#This Row],[MA'[NVMetcalfe calc']]]/((Data[[#This Row],[NVM_norm
(scaled)]]-Data[[#This Row],[NV_fund.]])/2)</f>
        <v>-18586252751.381367</v>
      </c>
    </row>
    <row r="1382" spans="1:29" x14ac:dyDescent="0.2">
      <c r="A1382" s="23">
        <v>42794</v>
      </c>
      <c r="B1382" s="24">
        <v>19240074535.181599</v>
      </c>
      <c r="C1382" s="24">
        <f t="shared" si="169"/>
        <v>17107665220.334507</v>
      </c>
      <c r="D1382" s="25">
        <f>LN(Data[[#This Row],[NVActual]])</f>
        <v>23.680261156146404</v>
      </c>
      <c r="E1382" s="26">
        <v>704366</v>
      </c>
      <c r="F1382" s="40">
        <f>Data[[#This Row],[DAA 
(n)]]^2</f>
        <v>496131461956</v>
      </c>
      <c r="G1382" s="41">
        <f t="shared" si="170"/>
        <v>456658445868.63336</v>
      </c>
      <c r="H1382" s="28">
        <f>LN(Data[[#This Row],[Metcalfe
(n^2)]])</f>
        <v>26.930106772819443</v>
      </c>
      <c r="I1382" s="42">
        <f t="shared" si="171"/>
        <v>26.83683805652911</v>
      </c>
      <c r="J1382" s="40">
        <f>Data[[#This Row],[DAA 
(n)]]*LN(Data[[#This Row],[DAA 
(n)]])</f>
        <v>9484325.7935718689</v>
      </c>
      <c r="K1382" s="40">
        <f t="shared" si="172"/>
        <v>9047787.9734675921</v>
      </c>
      <c r="L1382" s="29">
        <f>LN(Data[[#This Row],[MA'[n*ln(n)']
30d]])</f>
        <v>16.018030862978723</v>
      </c>
      <c r="M1382" s="43">
        <f t="shared" si="173"/>
        <v>15.999295440767801</v>
      </c>
      <c r="N1382" s="40">
        <f>Data[[#This Row],[DAA 
(n)]]^1.5</f>
        <v>591149840.00006342</v>
      </c>
      <c r="O1382" s="40">
        <f t="shared" si="174"/>
        <v>554437612.52437937</v>
      </c>
      <c r="P1382" s="43">
        <f>LN(Data[[#This Row],[MA'[n^1.5']]])</f>
        <v>20.133464847197384</v>
      </c>
      <c r="Q1382" s="43">
        <f t="shared" si="175"/>
        <v>20.107429316301186</v>
      </c>
      <c r="R1382" s="30">
        <f>$O$1+$O$2*Data[[#This Row],[MA'[ln(n^2)']]]</f>
        <v>26.83683805652911</v>
      </c>
      <c r="S1382" s="30">
        <f>$Q$1+$Q$2*Data[[#This Row],[MA'[ln(n*ln(n))']]]</f>
        <v>22.918837477266869</v>
      </c>
      <c r="T1382" s="31">
        <f>$O$3*Data[[#This Row],[Metcalfe
(n^2)]]</f>
        <v>257988360217.12</v>
      </c>
      <c r="U1382" s="31">
        <f t="shared" si="168"/>
        <v>237462391851.68939</v>
      </c>
      <c r="V1382" s="30">
        <f>LN(Data[[#This Row],[MA'[NVA']
30d]]/Data[[#This Row],[MA'[NVMetcalfe calc']]])</f>
        <v>-2.6304826392679646</v>
      </c>
      <c r="W1382" s="30">
        <f>$Q$3+Data[[#This Row],[NVM
(scaled)]]/((Data[[#This Row],[Upper Bound]]-Data[[#This Row],[Lower Bound]])/2)</f>
        <v>-0.75276786644236993</v>
      </c>
      <c r="X1382" s="30">
        <f>(Data[[#This Row],[Upper Bound]]+Data[[#This Row],[Lower Bound]])/2</f>
        <v>24.87783776689799</v>
      </c>
      <c r="Y1382" s="29">
        <f>LN(Data[[#This Row],[NVActual]]/Data[[#This Row],[MA'[n^2']
30d]])</f>
        <v>-3.166940409044515</v>
      </c>
      <c r="Z1382" s="29">
        <f>LN(Data[[#This Row],[NVActual]]/Data[[#This Row],[MA'[n*ln(n)']
30d]])</f>
        <v>7.6622302931676831</v>
      </c>
      <c r="AA1382" s="29">
        <f>LN(Data[[#This Row],[NVActual]]/Data[[#This Row],[MA'[n^1.5']]])</f>
        <v>3.5467963089490215</v>
      </c>
      <c r="AB1382" s="29">
        <f>LN(Data[[#This Row],[NVActual]]/Data[[#This Row],[Metcalfe
(n^2)]])</f>
        <v>-3.2498456166730358</v>
      </c>
      <c r="AC1382" s="26">
        <f>1+Data[[#This Row],[MA'[NVMetcalfe calc']]]/((Data[[#This Row],[NVM_norm
(scaled)]]-Data[[#This Row],[NV_fund.]])/2)</f>
        <v>-18529596626.463043</v>
      </c>
    </row>
    <row r="1383" spans="1:29" x14ac:dyDescent="0.2">
      <c r="A1383" s="23">
        <v>42793</v>
      </c>
      <c r="B1383" s="24">
        <v>19330923262.651798</v>
      </c>
      <c r="C1383" s="24">
        <f t="shared" si="169"/>
        <v>16958728792.816103</v>
      </c>
      <c r="D1383" s="25">
        <f>LN(Data[[#This Row],[NVActual]])</f>
        <v>23.684971892225807</v>
      </c>
      <c r="E1383" s="26">
        <v>661526</v>
      </c>
      <c r="F1383" s="40">
        <f>Data[[#This Row],[DAA 
(n)]]^2</f>
        <v>437616648676</v>
      </c>
      <c r="G1383" s="41">
        <f t="shared" si="170"/>
        <v>453611351490.93335</v>
      </c>
      <c r="H1383" s="28">
        <f>LN(Data[[#This Row],[Metcalfe
(n^2)]])</f>
        <v>26.804609132750951</v>
      </c>
      <c r="I1383" s="42">
        <f t="shared" si="171"/>
        <v>26.830049761548867</v>
      </c>
      <c r="J1383" s="40">
        <f>Data[[#This Row],[DAA 
(n)]]*LN(Data[[#This Row],[DAA 
(n)]])</f>
        <v>8865972.9305761028</v>
      </c>
      <c r="K1383" s="40">
        <f t="shared" si="172"/>
        <v>9015022.1865056437</v>
      </c>
      <c r="L1383" s="29">
        <f>LN(Data[[#This Row],[MA'[n*ln(n)']
30d]])</f>
        <v>16.014402875682045</v>
      </c>
      <c r="M1383" s="43">
        <f t="shared" si="173"/>
        <v>15.99750351581352</v>
      </c>
      <c r="N1383" s="40">
        <f>Data[[#This Row],[DAA 
(n)]]^1.5</f>
        <v>538047201.58368981</v>
      </c>
      <c r="O1383" s="40">
        <f t="shared" si="174"/>
        <v>551646513.35611522</v>
      </c>
      <c r="P1383" s="43">
        <f>LN(Data[[#This Row],[MA'[n^1.5']]])</f>
        <v>20.12841802475927</v>
      </c>
      <c r="Q1383" s="43">
        <f t="shared" si="175"/>
        <v>20.104957063757716</v>
      </c>
      <c r="R1383" s="30">
        <f>$O$1+$O$2*Data[[#This Row],[MA'[ln(n^2)']]]</f>
        <v>26.830049761548867</v>
      </c>
      <c r="S1383" s="30">
        <f>$Q$1+$Q$2*Data[[#This Row],[MA'[ln(n*ln(n))']]]</f>
        <v>22.915880801092307</v>
      </c>
      <c r="T1383" s="31">
        <f>$O$3*Data[[#This Row],[Metcalfe
(n^2)]]</f>
        <v>227560657311.52002</v>
      </c>
      <c r="U1383" s="31">
        <f t="shared" si="168"/>
        <v>235877902775.28534</v>
      </c>
      <c r="V1383" s="30">
        <f>LN(Data[[#This Row],[MA'[NVA']
30d]]/Data[[#This Row],[MA'[NVMetcalfe calc']]])</f>
        <v>-2.6325316357256412</v>
      </c>
      <c r="W1383" s="30">
        <f>$Q$3+Data[[#This Row],[NVM
(scaled)]]/((Data[[#This Row],[Upper Bound]]-Data[[#This Row],[Lower Bound]])/2)</f>
        <v>-0.75512927894588111</v>
      </c>
      <c r="X1383" s="30">
        <f>(Data[[#This Row],[Upper Bound]]+Data[[#This Row],[Lower Bound]])/2</f>
        <v>24.872965281320589</v>
      </c>
      <c r="Y1383" s="32">
        <f>LN(Data[[#This Row],[NVActual]]/Data[[#This Row],[MA'[n^2']
30d]])</f>
        <v>-3.1555347221537624</v>
      </c>
      <c r="Z1383" s="32">
        <f>LN(Data[[#This Row],[NVActual]]/Data[[#This Row],[MA'[n*ln(n)']
30d]])</f>
        <v>7.6705690165437641</v>
      </c>
      <c r="AA1383" s="32">
        <f>LN(Data[[#This Row],[NVActual]]/Data[[#This Row],[MA'[n^1.5']]])</f>
        <v>3.5565538674665365</v>
      </c>
      <c r="AB1383" s="32">
        <f>LN(Data[[#This Row],[NVActual]]/Data[[#This Row],[Metcalfe
(n^2)]])</f>
        <v>-3.1196372405251411</v>
      </c>
      <c r="AC1383" s="34">
        <f>1+Data[[#This Row],[MA'[NVMetcalfe calc']]]/((Data[[#This Row],[NVM_norm
(scaled)]]-Data[[#This Row],[NV_fund.]])/2)</f>
        <v>-18407759672.322571</v>
      </c>
    </row>
    <row r="1384" spans="1:29" x14ac:dyDescent="0.2">
      <c r="A1384" s="23">
        <v>42792</v>
      </c>
      <c r="B1384" s="24">
        <v>19127391989.752499</v>
      </c>
      <c r="C1384" s="24">
        <f t="shared" si="169"/>
        <v>16810541115.296692</v>
      </c>
      <c r="D1384" s="25">
        <f>LN(Data[[#This Row],[NVActual]])</f>
        <v>23.674387280197848</v>
      </c>
      <c r="E1384" s="26">
        <v>663264</v>
      </c>
      <c r="F1384" s="40">
        <f>Data[[#This Row],[DAA 
(n)]]^2</f>
        <v>439919133696</v>
      </c>
      <c r="G1384" s="41">
        <f t="shared" si="170"/>
        <v>453960095060.70001</v>
      </c>
      <c r="H1384" s="28">
        <f>LN(Data[[#This Row],[Metcalfe
(n^2)]])</f>
        <v>26.809856759913263</v>
      </c>
      <c r="I1384" s="42">
        <f t="shared" si="171"/>
        <v>26.830837300270122</v>
      </c>
      <c r="J1384" s="40">
        <f>Data[[#This Row],[DAA 
(n)]]*LN(Data[[#This Row],[DAA 
(n)]])</f>
        <v>8891006.4170035552</v>
      </c>
      <c r="K1384" s="40">
        <f t="shared" si="172"/>
        <v>9018797.6211365219</v>
      </c>
      <c r="L1384" s="29">
        <f>LN(Data[[#This Row],[MA'[n*ln(n)']
30d]])</f>
        <v>16.014821581727276</v>
      </c>
      <c r="M1384" s="43">
        <f t="shared" si="173"/>
        <v>15.995841527985537</v>
      </c>
      <c r="N1384" s="40">
        <f>Data[[#This Row],[DAA 
(n)]]^1.5</f>
        <v>540168977.53549731</v>
      </c>
      <c r="O1384" s="40">
        <f t="shared" si="174"/>
        <v>551967145.46023989</v>
      </c>
      <c r="P1384" s="43">
        <f>LN(Data[[#This Row],[MA'[n^1.5']]])</f>
        <v>20.128999083376268</v>
      </c>
      <c r="Q1384" s="43">
        <f t="shared" si="175"/>
        <v>20.1026655502389</v>
      </c>
      <c r="R1384" s="30">
        <f>$O$1+$O$2*Data[[#This Row],[MA'[ln(n^2)']]]</f>
        <v>26.830837300270122</v>
      </c>
      <c r="S1384" s="30">
        <f>$Q$1+$Q$2*Data[[#This Row],[MA'[ln(n*ln(n))']]]</f>
        <v>22.913138521176133</v>
      </c>
      <c r="T1384" s="31">
        <f>$O$3*Data[[#This Row],[Metcalfe
(n^2)]]</f>
        <v>228757949521.92001</v>
      </c>
      <c r="U1384" s="31">
        <f t="shared" si="168"/>
        <v>236059249431.56403</v>
      </c>
      <c r="V1384" s="30">
        <f>LN(Data[[#This Row],[MA'[NVA']
30d]]/Data[[#This Row],[MA'[NVMetcalfe calc']]])</f>
        <v>-2.6420766934439821</v>
      </c>
      <c r="W1384" s="30">
        <f>$Q$3+Data[[#This Row],[NVM
(scaled)]]/((Data[[#This Row],[Upper Bound]]-Data[[#This Row],[Lower Bound]])/2)</f>
        <v>-0.75879011502512272</v>
      </c>
      <c r="X1384" s="30">
        <f>(Data[[#This Row],[Upper Bound]]+Data[[#This Row],[Lower Bound]])/2</f>
        <v>24.871987910723128</v>
      </c>
      <c r="Y1384" s="29">
        <f>LN(Data[[#This Row],[NVActual]]/Data[[#This Row],[MA'[n^2']
30d]])</f>
        <v>-3.166887854584731</v>
      </c>
      <c r="Z1384" s="29">
        <f>LN(Data[[#This Row],[NVActual]]/Data[[#This Row],[MA'[n*ln(n)']
30d]])</f>
        <v>7.6595656984705727</v>
      </c>
      <c r="AA1384" s="29">
        <f>LN(Data[[#This Row],[NVActual]]/Data[[#This Row],[MA'[n^1.5']]])</f>
        <v>3.5453881968215786</v>
      </c>
      <c r="AB1384" s="29">
        <f>LN(Data[[#This Row],[NVActual]]/Data[[#This Row],[Metcalfe
(n^2)]])</f>
        <v>-3.1354694797154141</v>
      </c>
      <c r="AC1384" s="26">
        <f>1+Data[[#This Row],[MA'[NVMetcalfe calc']]]/((Data[[#This Row],[NVM_norm
(scaled)]]-Data[[#This Row],[NV_fund.]])/2)</f>
        <v>-18419983129.783066</v>
      </c>
    </row>
    <row r="1385" spans="1:29" x14ac:dyDescent="0.2">
      <c r="A1385" s="23">
        <v>42791</v>
      </c>
      <c r="B1385" s="24">
        <v>18637526262.6884</v>
      </c>
      <c r="C1385" s="24">
        <f t="shared" si="169"/>
        <v>16667831792.3967</v>
      </c>
      <c r="D1385" s="25">
        <f>LN(Data[[#This Row],[NVActual]])</f>
        <v>23.648442926167778</v>
      </c>
      <c r="E1385" s="26">
        <v>741893</v>
      </c>
      <c r="F1385" s="40">
        <f>Data[[#This Row],[DAA 
(n)]]^2</f>
        <v>550405223449</v>
      </c>
      <c r="G1385" s="41">
        <f t="shared" si="170"/>
        <v>453839277160.03333</v>
      </c>
      <c r="H1385" s="28">
        <f>LN(Data[[#This Row],[Metcalfe
(n^2)]])</f>
        <v>27.033920613798493</v>
      </c>
      <c r="I1385" s="42">
        <f t="shared" si="171"/>
        <v>26.830561526025537</v>
      </c>
      <c r="J1385" s="40">
        <f>Data[[#This Row],[DAA 
(n)]]*LN(Data[[#This Row],[DAA 
(n)]])</f>
        <v>10028138.232966403</v>
      </c>
      <c r="K1385" s="40">
        <f t="shared" si="172"/>
        <v>9017483.1199770402</v>
      </c>
      <c r="L1385" s="29">
        <f>LN(Data[[#This Row],[MA'[n*ln(n)']
30d]])</f>
        <v>16.014675819839812</v>
      </c>
      <c r="M1385" s="43">
        <f t="shared" si="173"/>
        <v>15.994138810636574</v>
      </c>
      <c r="N1385" s="40">
        <f>Data[[#This Row],[DAA 
(n)]]^1.5</f>
        <v>639016261.48342109</v>
      </c>
      <c r="O1385" s="40">
        <f t="shared" si="174"/>
        <v>551855767.84341896</v>
      </c>
      <c r="P1385" s="43">
        <f>LN(Data[[#This Row],[MA'[n^1.5']]])</f>
        <v>20.12879727996042</v>
      </c>
      <c r="Q1385" s="43">
        <f t="shared" si="175"/>
        <v>20.100316876330513</v>
      </c>
      <c r="R1385" s="30">
        <f>$O$1+$O$2*Data[[#This Row],[MA'[ln(n^2)']]]</f>
        <v>26.830561526025537</v>
      </c>
      <c r="S1385" s="30">
        <f>$Q$1+$Q$2*Data[[#This Row],[MA'[ln(n*ln(n))']]]</f>
        <v>22.910329037550344</v>
      </c>
      <c r="T1385" s="31">
        <f>$O$3*Data[[#This Row],[Metcalfe
(n^2)]]</f>
        <v>286210716193.47998</v>
      </c>
      <c r="U1385" s="31">
        <f t="shared" si="168"/>
        <v>235996424123.21738</v>
      </c>
      <c r="V1385" s="30">
        <f>LN(Data[[#This Row],[MA'[NVA']
30d]]/Data[[#This Row],[MA'[NVMetcalfe calc']]])</f>
        <v>-2.6503360310301316</v>
      </c>
      <c r="W1385" s="30">
        <f>$Q$3+Data[[#This Row],[NVM
(scaled)]]/((Data[[#This Row],[Upper Bound]]-Data[[#This Row],[Lower Bound]])/2)</f>
        <v>-0.76213206809629896</v>
      </c>
      <c r="X1385" s="30">
        <f>(Data[[#This Row],[Upper Bound]]+Data[[#This Row],[Lower Bound]])/2</f>
        <v>24.870445281787941</v>
      </c>
      <c r="Y1385" s="32">
        <f>LN(Data[[#This Row],[NVActual]]/Data[[#This Row],[MA'[n^2']
30d]])</f>
        <v>-3.1925660310758479</v>
      </c>
      <c r="Z1385" s="32">
        <f>LN(Data[[#This Row],[NVActual]]/Data[[#This Row],[MA'[n*ln(n)']
30d]])</f>
        <v>7.6337671063279657</v>
      </c>
      <c r="AA1385" s="32">
        <f>LN(Data[[#This Row],[NVActual]]/Data[[#This Row],[MA'[n^1.5']]])</f>
        <v>3.5196456462073589</v>
      </c>
      <c r="AB1385" s="32">
        <f>LN(Data[[#This Row],[NVActual]]/Data[[#This Row],[Metcalfe
(n^2)]])</f>
        <v>-3.3854776876307136</v>
      </c>
      <c r="AC1385" s="34">
        <f>1+Data[[#This Row],[MA'[NVMetcalfe calc']]]/((Data[[#This Row],[NVM_norm
(scaled)]]-Data[[#This Row],[NV_fund.]])/2)</f>
        <v>-18413788117.28949</v>
      </c>
    </row>
    <row r="1386" spans="1:29" x14ac:dyDescent="0.2">
      <c r="A1386" s="23">
        <v>42790</v>
      </c>
      <c r="B1386" s="24">
        <v>19183431396.255402</v>
      </c>
      <c r="C1386" s="24">
        <f t="shared" si="169"/>
        <v>16539350367.729515</v>
      </c>
      <c r="D1386" s="25">
        <f>LN(Data[[#This Row],[NVActual]])</f>
        <v>23.677312795314382</v>
      </c>
      <c r="E1386" s="26">
        <v>763642</v>
      </c>
      <c r="F1386" s="40">
        <f>Data[[#This Row],[DAA 
(n)]]^2</f>
        <v>583149104164</v>
      </c>
      <c r="G1386" s="41">
        <f t="shared" si="170"/>
        <v>452770420437.20001</v>
      </c>
      <c r="H1386" s="28">
        <f>LN(Data[[#This Row],[Metcalfe
(n^2)]])</f>
        <v>27.091708743880627</v>
      </c>
      <c r="I1386" s="42">
        <f t="shared" si="171"/>
        <v>26.828560715962752</v>
      </c>
      <c r="J1386" s="40">
        <f>Data[[#This Row],[DAA 
(n)]]*LN(Data[[#This Row],[DAA 
(n)]])</f>
        <v>10344183.324297246</v>
      </c>
      <c r="K1386" s="40">
        <f t="shared" si="172"/>
        <v>9006879.7195603866</v>
      </c>
      <c r="L1386" s="29">
        <f>LN(Data[[#This Row],[MA'[n*ln(n)']
30d]])</f>
        <v>16.013499256569951</v>
      </c>
      <c r="M1386" s="43">
        <f t="shared" si="173"/>
        <v>15.99244684333607</v>
      </c>
      <c r="N1386" s="40">
        <f>Data[[#This Row],[DAA 
(n)]]^1.5</f>
        <v>667320873.49490631</v>
      </c>
      <c r="O1386" s="40">
        <f t="shared" si="174"/>
        <v>550918119.20904195</v>
      </c>
      <c r="P1386" s="43">
        <f>LN(Data[[#This Row],[MA'[n^1.5']]])</f>
        <v>20.127096752098193</v>
      </c>
      <c r="Q1386" s="43">
        <f t="shared" si="175"/>
        <v>20.097983245768479</v>
      </c>
      <c r="R1386" s="30">
        <f>$O$1+$O$2*Data[[#This Row],[MA'[ln(n^2)']]]</f>
        <v>26.828560715962752</v>
      </c>
      <c r="S1386" s="30">
        <f>$Q$1+$Q$2*Data[[#This Row],[MA'[ln(n*ln(n))']]]</f>
        <v>22.907537291504514</v>
      </c>
      <c r="T1386" s="31">
        <f>$O$3*Data[[#This Row],[Metcalfe
(n^2)]]</f>
        <v>303237534165.28003</v>
      </c>
      <c r="U1386" s="31">
        <f t="shared" si="168"/>
        <v>235440618627.34406</v>
      </c>
      <c r="V1386" s="30">
        <f>LN(Data[[#This Row],[MA'[NVA']
30d]]/Data[[#This Row],[MA'[NVMetcalfe calc']]])</f>
        <v>-2.6557163190718502</v>
      </c>
      <c r="W1386" s="30">
        <f>$Q$3+Data[[#This Row],[NVM
(scaled)]]/((Data[[#This Row],[Upper Bound]]-Data[[#This Row],[Lower Bound]])/2)</f>
        <v>-0.76460364888729881</v>
      </c>
      <c r="X1386" s="30">
        <f>(Data[[#This Row],[Upper Bound]]+Data[[#This Row],[Lower Bound]])/2</f>
        <v>24.868049003733631</v>
      </c>
      <c r="Y1386" s="29">
        <f>LN(Data[[#This Row],[NVActual]]/Data[[#This Row],[MA'[n^2']
30d]])</f>
        <v>-3.1613382404975972</v>
      </c>
      <c r="Z1386" s="29">
        <f>LN(Data[[#This Row],[NVActual]]/Data[[#This Row],[MA'[n*ln(n)']
30d]])</f>
        <v>7.6638135387444324</v>
      </c>
      <c r="AA1386" s="29">
        <f>LN(Data[[#This Row],[NVActual]]/Data[[#This Row],[MA'[n^1.5']]])</f>
        <v>3.5502160432161887</v>
      </c>
      <c r="AB1386" s="29">
        <f>LN(Data[[#This Row],[NVActual]]/Data[[#This Row],[Metcalfe
(n^2)]])</f>
        <v>-3.4143959485662445</v>
      </c>
      <c r="AC1386" s="26">
        <f>1+Data[[#This Row],[MA'[NVMetcalfe calc']]]/((Data[[#This Row],[NVM_norm
(scaled)]]-Data[[#This Row],[NV_fund.]])/2)</f>
        <v>-18370367031.868938</v>
      </c>
    </row>
    <row r="1387" spans="1:29" x14ac:dyDescent="0.2">
      <c r="A1387" s="23">
        <v>42789</v>
      </c>
      <c r="B1387" s="24">
        <v>19235588833.469898</v>
      </c>
      <c r="C1387" s="24">
        <f t="shared" si="169"/>
        <v>16381337498.381857</v>
      </c>
      <c r="D1387" s="25">
        <f>LN(Data[[#This Row],[NVActual]])</f>
        <v>23.680027985287776</v>
      </c>
      <c r="E1387" s="26">
        <v>702266</v>
      </c>
      <c r="F1387" s="40">
        <f>Data[[#This Row],[DAA 
(n)]]^2</f>
        <v>493177534756</v>
      </c>
      <c r="G1387" s="41">
        <f t="shared" si="170"/>
        <v>450019164849.09998</v>
      </c>
      <c r="H1387" s="28">
        <f>LN(Data[[#This Row],[Metcalfe
(n^2)]])</f>
        <v>26.924135057231609</v>
      </c>
      <c r="I1387" s="42">
        <f t="shared" si="171"/>
        <v>26.823473626543741</v>
      </c>
      <c r="J1387" s="40">
        <f>Data[[#This Row],[DAA 
(n)]]*LN(Data[[#This Row],[DAA 
(n)]])</f>
        <v>9453952.3150509074</v>
      </c>
      <c r="K1387" s="40">
        <f t="shared" si="172"/>
        <v>8979747.9602192044</v>
      </c>
      <c r="L1387" s="29">
        <f>LN(Data[[#This Row],[MA'[n*ln(n)']
30d]])</f>
        <v>16.010482373093769</v>
      </c>
      <c r="M1387" s="43">
        <f t="shared" si="173"/>
        <v>15.99065084477572</v>
      </c>
      <c r="N1387" s="40">
        <f>Data[[#This Row],[DAA 
(n)]]^1.5</f>
        <v>588508126.21658552</v>
      </c>
      <c r="O1387" s="40">
        <f t="shared" si="174"/>
        <v>548512384.0151763</v>
      </c>
      <c r="P1387" s="43">
        <f>LN(Data[[#This Row],[MA'[n^1.5']]])</f>
        <v>20.122720415392184</v>
      </c>
      <c r="Q1387" s="43">
        <f t="shared" si="175"/>
        <v>20.095501352582712</v>
      </c>
      <c r="R1387" s="30">
        <f>$O$1+$O$2*Data[[#This Row],[MA'[ln(n^2)']]]</f>
        <v>26.823473626543741</v>
      </c>
      <c r="S1387" s="30">
        <f>$Q$1+$Q$2*Data[[#This Row],[MA'[ln(n*ln(n))']]]</f>
        <v>22.904573893879935</v>
      </c>
      <c r="T1387" s="31">
        <f>$O$3*Data[[#This Row],[Metcalfe
(n^2)]]</f>
        <v>256452318073.12</v>
      </c>
      <c r="U1387" s="31">
        <f t="shared" si="168"/>
        <v>234009965721.53207</v>
      </c>
      <c r="V1387" s="30">
        <f>LN(Data[[#This Row],[MA'[NVA']
30d]]/Data[[#This Row],[MA'[NVMetcalfe calc']]])</f>
        <v>-2.659220973555136</v>
      </c>
      <c r="W1387" s="30">
        <f>$Q$3+Data[[#This Row],[NVM
(scaled)]]/((Data[[#This Row],[Upper Bound]]-Data[[#This Row],[Lower Bound]])/2)</f>
        <v>-0.76712631348573701</v>
      </c>
      <c r="X1387" s="30">
        <f>(Data[[#This Row],[Upper Bound]]+Data[[#This Row],[Lower Bound]])/2</f>
        <v>24.864023760211836</v>
      </c>
      <c r="Y1387" s="32">
        <f>LN(Data[[#This Row],[NVActual]]/Data[[#This Row],[MA'[n^2']
30d]])</f>
        <v>-3.1525280220696907</v>
      </c>
      <c r="Z1387" s="32">
        <f>LN(Data[[#This Row],[NVActual]]/Data[[#This Row],[MA'[n*ln(n)']
30d]])</f>
        <v>7.6695456121940069</v>
      </c>
      <c r="AA1387" s="32">
        <f>LN(Data[[#This Row],[NVActual]]/Data[[#This Row],[MA'[n^1.5']]])</f>
        <v>3.5573075698955896</v>
      </c>
      <c r="AB1387" s="32">
        <f>LN(Data[[#This Row],[NVActual]]/Data[[#This Row],[Metcalfe
(n^2)]])</f>
        <v>-3.2441070719438354</v>
      </c>
      <c r="AC1387" s="34">
        <f>1+Data[[#This Row],[MA'[NVMetcalfe calc']]]/((Data[[#This Row],[NVM_norm
(scaled)]]-Data[[#This Row],[NV_fund.]])/2)</f>
        <v>-18259810038.633823</v>
      </c>
    </row>
    <row r="1388" spans="1:29" x14ac:dyDescent="0.2">
      <c r="A1388" s="23">
        <v>42788</v>
      </c>
      <c r="B1388" s="24">
        <v>18276271622.230202</v>
      </c>
      <c r="C1388" s="24">
        <f t="shared" si="169"/>
        <v>16217259494.659391</v>
      </c>
      <c r="D1388" s="25">
        <f>LN(Data[[#This Row],[NVActual]])</f>
        <v>23.628869422773271</v>
      </c>
      <c r="E1388" s="26">
        <v>627239</v>
      </c>
      <c r="F1388" s="40">
        <f>Data[[#This Row],[DAA 
(n)]]^2</f>
        <v>393428763121</v>
      </c>
      <c r="G1388" s="41">
        <f t="shared" si="170"/>
        <v>451086588218.86664</v>
      </c>
      <c r="H1388" s="28">
        <f>LN(Data[[#This Row],[Metcalfe
(n^2)]])</f>
        <v>26.698165854415237</v>
      </c>
      <c r="I1388" s="42">
        <f t="shared" si="171"/>
        <v>26.825570638917362</v>
      </c>
      <c r="J1388" s="40">
        <f>Data[[#This Row],[DAA 
(n)]]*LN(Data[[#This Row],[DAA 
(n)]])</f>
        <v>8373065.4261787795</v>
      </c>
      <c r="K1388" s="40">
        <f t="shared" si="172"/>
        <v>8990577.8952393159</v>
      </c>
      <c r="L1388" s="29">
        <f>LN(Data[[#This Row],[MA'[n*ln(n)']
30d]])</f>
        <v>16.011687686388402</v>
      </c>
      <c r="M1388" s="43">
        <f t="shared" si="173"/>
        <v>15.988750284672017</v>
      </c>
      <c r="N1388" s="40">
        <f>Data[[#This Row],[DAA 
(n)]]^1.5</f>
        <v>496763388.29593009</v>
      </c>
      <c r="O1388" s="40">
        <f t="shared" si="174"/>
        <v>549460148.90166306</v>
      </c>
      <c r="P1388" s="43">
        <f>LN(Data[[#This Row],[MA'[n^1.5']]])</f>
        <v>20.124446806706118</v>
      </c>
      <c r="Q1388" s="43">
        <f t="shared" si="175"/>
        <v>20.092876676822424</v>
      </c>
      <c r="R1388" s="30">
        <f>$O$1+$O$2*Data[[#This Row],[MA'[ln(n^2)']]]</f>
        <v>26.825570638917362</v>
      </c>
      <c r="S1388" s="30">
        <f>$Q$1+$Q$2*Data[[#This Row],[MA'[ln(n*ln(n))']]]</f>
        <v>22.901437969708827</v>
      </c>
      <c r="T1388" s="31">
        <f>$O$3*Data[[#This Row],[Metcalfe
(n^2)]]</f>
        <v>204582956822.92001</v>
      </c>
      <c r="U1388" s="31">
        <f t="shared" si="168"/>
        <v>234565025873.8107</v>
      </c>
      <c r="V1388" s="30">
        <f>LN(Data[[#This Row],[MA'[NVA']
30d]]/Data[[#This Row],[MA'[NVMetcalfe calc']]])</f>
        <v>-2.6716567692776172</v>
      </c>
      <c r="W1388" s="30">
        <f>$Q$3+Data[[#This Row],[NVM
(scaled)]]/((Data[[#This Row],[Upper Bound]]-Data[[#This Row],[Lower Bound]])/2)</f>
        <v>-0.77165466078213296</v>
      </c>
      <c r="X1388" s="30">
        <f>(Data[[#This Row],[Upper Bound]]+Data[[#This Row],[Lower Bound]])/2</f>
        <v>24.863504304313096</v>
      </c>
      <c r="Y1388" s="29">
        <f>LN(Data[[#This Row],[NVActual]]/Data[[#This Row],[MA'[n^2']
30d]])</f>
        <v>-3.2060557268638985</v>
      </c>
      <c r="Z1388" s="29">
        <f>LN(Data[[#This Row],[NVActual]]/Data[[#This Row],[MA'[n*ln(n)']
30d]])</f>
        <v>7.61718173638487</v>
      </c>
      <c r="AA1388" s="29">
        <f>LN(Data[[#This Row],[NVActual]]/Data[[#This Row],[MA'[n^1.5']]])</f>
        <v>3.5044226160671537</v>
      </c>
      <c r="AB1388" s="29">
        <f>LN(Data[[#This Row],[NVActual]]/Data[[#This Row],[Metcalfe
(n^2)]])</f>
        <v>-3.0692964316419653</v>
      </c>
      <c r="AC1388" s="26">
        <f>1+Data[[#This Row],[MA'[NVMetcalfe calc']]]/((Data[[#This Row],[NVM_norm
(scaled)]]-Data[[#This Row],[NV_fund.]])/2)</f>
        <v>-18300259123.056446</v>
      </c>
    </row>
    <row r="1389" spans="1:29" x14ac:dyDescent="0.2">
      <c r="A1389" s="23">
        <v>42787</v>
      </c>
      <c r="B1389" s="24">
        <v>18260629743.437199</v>
      </c>
      <c r="C1389" s="24">
        <f t="shared" si="169"/>
        <v>16101962518.450197</v>
      </c>
      <c r="D1389" s="25">
        <f>LN(Data[[#This Row],[NVActual]])</f>
        <v>23.628013199110949</v>
      </c>
      <c r="E1389" s="26">
        <v>644640</v>
      </c>
      <c r="F1389" s="40">
        <f>Data[[#This Row],[DAA 
(n)]]^2</f>
        <v>415560729600</v>
      </c>
      <c r="G1389" s="41">
        <f t="shared" si="170"/>
        <v>450766581865.53333</v>
      </c>
      <c r="H1389" s="28">
        <f>LN(Data[[#This Row],[Metcalfe
(n^2)]])</f>
        <v>26.752894600850347</v>
      </c>
      <c r="I1389" s="42">
        <f t="shared" si="171"/>
        <v>26.824747172574519</v>
      </c>
      <c r="J1389" s="40">
        <f>Data[[#This Row],[DAA 
(n)]]*LN(Data[[#This Row],[DAA 
(n)]])</f>
        <v>8622992.9877460841</v>
      </c>
      <c r="K1389" s="40">
        <f t="shared" si="172"/>
        <v>8986896.5458640456</v>
      </c>
      <c r="L1389" s="29">
        <f>LN(Data[[#This Row],[MA'[n*ln(n)']
30d]])</f>
        <v>16.011278135042488</v>
      </c>
      <c r="M1389" s="43">
        <f t="shared" si="173"/>
        <v>15.986327783160002</v>
      </c>
      <c r="N1389" s="40">
        <f>Data[[#This Row],[DAA 
(n)]]^1.5</f>
        <v>517578079.83853441</v>
      </c>
      <c r="O1389" s="40">
        <f t="shared" si="174"/>
        <v>549156172.6841327</v>
      </c>
      <c r="P1389" s="43">
        <f>LN(Data[[#This Row],[MA'[n^1.5']]])</f>
        <v>20.123893426569094</v>
      </c>
      <c r="Q1389" s="43">
        <f t="shared" si="175"/>
        <v>20.089540411426174</v>
      </c>
      <c r="R1389" s="30">
        <f>$O$1+$O$2*Data[[#This Row],[MA'[ln(n^2)']]]</f>
        <v>26.824747172574519</v>
      </c>
      <c r="S1389" s="30">
        <f>$Q$1+$Q$2*Data[[#This Row],[MA'[ln(n*ln(n))']]]</f>
        <v>22.897440842214003</v>
      </c>
      <c r="T1389" s="31">
        <f>$O$3*Data[[#This Row],[Metcalfe
(n^2)]]</f>
        <v>216091579392</v>
      </c>
      <c r="U1389" s="31">
        <f t="shared" ref="U1389:U1452" si="176">AVERAGE(T1389:T1418)</f>
        <v>234398622570.07736</v>
      </c>
      <c r="V1389" s="30">
        <f>LN(Data[[#This Row],[MA'[NVA']
30d]]/Data[[#This Row],[MA'[NVMetcalfe calc']]])</f>
        <v>-2.6780820211604013</v>
      </c>
      <c r="W1389" s="30">
        <f>$Q$3+Data[[#This Row],[NVM
(scaled)]]/((Data[[#This Row],[Upper Bound]]-Data[[#This Row],[Lower Bound]])/2)</f>
        <v>-0.77382639696688027</v>
      </c>
      <c r="X1389" s="30">
        <f>(Data[[#This Row],[Upper Bound]]+Data[[#This Row],[Lower Bound]])/2</f>
        <v>24.861094007394261</v>
      </c>
      <c r="Y1389" s="32">
        <f>LN(Data[[#This Row],[NVActual]]/Data[[#This Row],[MA'[n^2']
30d]])</f>
        <v>-3.2062022865201976</v>
      </c>
      <c r="Z1389" s="32">
        <f>LN(Data[[#This Row],[NVActual]]/Data[[#This Row],[MA'[n*ln(n)']
30d]])</f>
        <v>7.6167350640684592</v>
      </c>
      <c r="AA1389" s="32">
        <f>LN(Data[[#This Row],[NVActual]]/Data[[#This Row],[MA'[n^1.5']]])</f>
        <v>3.5041197725418542</v>
      </c>
      <c r="AB1389" s="32">
        <f>LN(Data[[#This Row],[NVActual]]/Data[[#This Row],[Metcalfe
(n^2)]])</f>
        <v>-3.1248814017393993</v>
      </c>
      <c r="AC1389" s="34">
        <f>1+Data[[#This Row],[MA'[NVMetcalfe calc']]]/((Data[[#This Row],[NVM_norm
(scaled)]]-Data[[#This Row],[NV_fund.]])/2)</f>
        <v>-18287446877.92226</v>
      </c>
    </row>
    <row r="1390" spans="1:29" x14ac:dyDescent="0.2">
      <c r="A1390" s="23">
        <v>42786</v>
      </c>
      <c r="B1390" s="24">
        <v>17609003081.4725</v>
      </c>
      <c r="C1390" s="24">
        <f t="shared" si="169"/>
        <v>15988934827.273766</v>
      </c>
      <c r="D1390" s="25">
        <f>LN(Data[[#This Row],[NVActual]])</f>
        <v>23.591676146919216</v>
      </c>
      <c r="E1390" s="26">
        <v>656025</v>
      </c>
      <c r="F1390" s="40">
        <f>Data[[#This Row],[DAA 
(n)]]^2</f>
        <v>430368800625</v>
      </c>
      <c r="G1390" s="41">
        <f t="shared" si="170"/>
        <v>447840949077.56665</v>
      </c>
      <c r="H1390" s="28">
        <f>LN(Data[[#This Row],[Metcalfe
(n^2)]])</f>
        <v>26.787908353912332</v>
      </c>
      <c r="I1390" s="42">
        <f t="shared" si="171"/>
        <v>26.816838829973921</v>
      </c>
      <c r="J1390" s="40">
        <f>Data[[#This Row],[DAA 
(n)]]*LN(Data[[#This Row],[DAA 
(n)]])</f>
        <v>8786768.7889376692</v>
      </c>
      <c r="K1390" s="40">
        <f t="shared" si="172"/>
        <v>8952480.5856024344</v>
      </c>
      <c r="L1390" s="29">
        <f>LN(Data[[#This Row],[MA'[n*ln(n)']
30d]])</f>
        <v>16.007441212251695</v>
      </c>
      <c r="M1390" s="43">
        <f t="shared" si="173"/>
        <v>15.983783707462811</v>
      </c>
      <c r="N1390" s="40">
        <f>Data[[#This Row],[DAA 
(n)]]^1.5</f>
        <v>531349877.60421735</v>
      </c>
      <c r="O1390" s="40">
        <f t="shared" si="174"/>
        <v>546343904.58756256</v>
      </c>
      <c r="P1390" s="43">
        <f>LN(Data[[#This Row],[MA'[n^1.5']]])</f>
        <v>20.118759197311423</v>
      </c>
      <c r="Q1390" s="43">
        <f t="shared" si="175"/>
        <v>20.086039903734903</v>
      </c>
      <c r="R1390" s="30">
        <f>$O$1+$O$2*Data[[#This Row],[MA'[ln(n^2)']]]</f>
        <v>26.816838829973921</v>
      </c>
      <c r="S1390" s="30">
        <f>$Q$1+$Q$2*Data[[#This Row],[MA'[ln(n*ln(n))']]]</f>
        <v>22.893243117313634</v>
      </c>
      <c r="T1390" s="31">
        <f>$O$3*Data[[#This Row],[Metcalfe
(n^2)]]</f>
        <v>223791776325</v>
      </c>
      <c r="U1390" s="31">
        <f t="shared" si="176"/>
        <v>232877293520.33469</v>
      </c>
      <c r="V1390" s="30">
        <f>LN(Data[[#This Row],[MA'[NVA']
30d]]/Data[[#This Row],[MA'[NVMetcalfe calc']]])</f>
        <v>-2.6786147678945449</v>
      </c>
      <c r="W1390" s="30">
        <f>$Q$3+Data[[#This Row],[NVM
(scaled)]]/((Data[[#This Row],[Upper Bound]]-Data[[#This Row],[Lower Bound]])/2)</f>
        <v>-0.77538775350959044</v>
      </c>
      <c r="X1390" s="30">
        <f>(Data[[#This Row],[Upper Bound]]+Data[[#This Row],[Lower Bound]])/2</f>
        <v>24.855040973643778</v>
      </c>
      <c r="Y1390" s="29">
        <f>LN(Data[[#This Row],[NVActual]]/Data[[#This Row],[MA'[n^2']
30d]])</f>
        <v>-3.2360278350256735</v>
      </c>
      <c r="Z1390" s="29">
        <f>LN(Data[[#This Row],[NVActual]]/Data[[#This Row],[MA'[n*ln(n)']
30d]])</f>
        <v>7.5842349346675197</v>
      </c>
      <c r="AA1390" s="29">
        <f>LN(Data[[#This Row],[NVActual]]/Data[[#This Row],[MA'[n^1.5']]])</f>
        <v>3.4729169496077943</v>
      </c>
      <c r="AB1390" s="29">
        <f>LN(Data[[#This Row],[NVActual]]/Data[[#This Row],[Metcalfe
(n^2)]])</f>
        <v>-3.1962322069931148</v>
      </c>
      <c r="AC1390" s="26">
        <f>1+Data[[#This Row],[MA'[NVMetcalfe calc']]]/((Data[[#This Row],[NVM_norm
(scaled)]]-Data[[#This Row],[NV_fund.]])/2)</f>
        <v>-18171938986.007267</v>
      </c>
    </row>
    <row r="1391" spans="1:29" x14ac:dyDescent="0.2">
      <c r="A1391" s="23">
        <v>42785</v>
      </c>
      <c r="B1391" s="24">
        <v>17123393628.7684</v>
      </c>
      <c r="C1391" s="24">
        <f t="shared" si="169"/>
        <v>15898636275.961647</v>
      </c>
      <c r="D1391" s="25">
        <f>LN(Data[[#This Row],[NVActual]])</f>
        <v>23.563711413995296</v>
      </c>
      <c r="E1391" s="26">
        <v>592596</v>
      </c>
      <c r="F1391" s="40">
        <f>Data[[#This Row],[DAA 
(n)]]^2</f>
        <v>351170019216</v>
      </c>
      <c r="G1391" s="41">
        <f t="shared" si="170"/>
        <v>446723096483.70001</v>
      </c>
      <c r="H1391" s="28">
        <f>LN(Data[[#This Row],[Metcalfe
(n^2)]])</f>
        <v>26.58453632836639</v>
      </c>
      <c r="I1391" s="42">
        <f t="shared" si="171"/>
        <v>26.814134616033154</v>
      </c>
      <c r="J1391" s="40">
        <f>Data[[#This Row],[DAA 
(n)]]*LN(Data[[#This Row],[DAA 
(n)]])</f>
        <v>7876944.9450223045</v>
      </c>
      <c r="K1391" s="40">
        <f t="shared" si="172"/>
        <v>8939985.9119718727</v>
      </c>
      <c r="L1391" s="29">
        <f>LN(Data[[#This Row],[MA'[n*ln(n)']
30d]])</f>
        <v>16.006044571306383</v>
      </c>
      <c r="M1391" s="43">
        <f t="shared" si="173"/>
        <v>15.981527293578921</v>
      </c>
      <c r="N1391" s="40">
        <f>Data[[#This Row],[DAA 
(n)]]^1.5</f>
        <v>456181925.01163828</v>
      </c>
      <c r="O1391" s="40">
        <f t="shared" si="174"/>
        <v>545298371.93240809</v>
      </c>
      <c r="P1391" s="43">
        <f>LN(Data[[#This Row],[MA'[n^1.5']]])</f>
        <v>20.116843674255318</v>
      </c>
      <c r="Q1391" s="43">
        <f t="shared" si="175"/>
        <v>20.082931094048782</v>
      </c>
      <c r="R1391" s="30">
        <f>$O$1+$O$2*Data[[#This Row],[MA'[ln(n^2)']]]</f>
        <v>26.814134616033154</v>
      </c>
      <c r="S1391" s="30">
        <f>$Q$1+$Q$2*Data[[#This Row],[MA'[ln(n*ln(n))']]]</f>
        <v>22.889520034405219</v>
      </c>
      <c r="T1391" s="31">
        <f>$O$3*Data[[#This Row],[Metcalfe
(n^2)]]</f>
        <v>182608409992.32001</v>
      </c>
      <c r="U1391" s="31">
        <f t="shared" si="176"/>
        <v>232296010171.52402</v>
      </c>
      <c r="V1391" s="30">
        <f>LN(Data[[#This Row],[MA'[NVA']
30d]]/Data[[#This Row],[MA'[NVMetcalfe calc']]])</f>
        <v>-2.6817791275614185</v>
      </c>
      <c r="W1391" s="30">
        <f>$Q$3+Data[[#This Row],[NVM
(scaled)]]/((Data[[#This Row],[Upper Bound]]-Data[[#This Row],[Lower Bound]])/2)</f>
        <v>-0.77664585618953341</v>
      </c>
      <c r="X1391" s="30">
        <f>(Data[[#This Row],[Upper Bound]]+Data[[#This Row],[Lower Bound]])/2</f>
        <v>24.851827325219187</v>
      </c>
      <c r="Y1391" s="32">
        <f>LN(Data[[#This Row],[NVActual]]/Data[[#This Row],[MA'[n^2']
30d]])</f>
        <v>-3.261493354659585</v>
      </c>
      <c r="Z1391" s="32">
        <f>LN(Data[[#This Row],[NVActual]]/Data[[#This Row],[MA'[n*ln(n)']
30d]])</f>
        <v>7.5576668426889135</v>
      </c>
      <c r="AA1391" s="32">
        <f>LN(Data[[#This Row],[NVActual]]/Data[[#This Row],[MA'[n^1.5']]])</f>
        <v>3.4468677397399787</v>
      </c>
      <c r="AB1391" s="32">
        <f>LN(Data[[#This Row],[NVActual]]/Data[[#This Row],[Metcalfe
(n^2)]])</f>
        <v>-3.0208249143710937</v>
      </c>
      <c r="AC1391" s="34">
        <f>1+Data[[#This Row],[MA'[NVMetcalfe calc']]]/((Data[[#This Row],[NVM_norm
(scaled)]]-Data[[#This Row],[NV_fund.]])/2)</f>
        <v>-18127963262.924366</v>
      </c>
    </row>
    <row r="1392" spans="1:29" x14ac:dyDescent="0.2">
      <c r="A1392" s="23">
        <v>42784</v>
      </c>
      <c r="B1392" s="24">
        <v>17152060499.0268</v>
      </c>
      <c r="C1392" s="24">
        <f t="shared" si="169"/>
        <v>15808719206.340824</v>
      </c>
      <c r="D1392" s="25">
        <f>LN(Data[[#This Row],[NVActual]])</f>
        <v>23.565384149057291</v>
      </c>
      <c r="E1392" s="26">
        <v>688930</v>
      </c>
      <c r="F1392" s="40">
        <f>Data[[#This Row],[DAA 
(n)]]^2</f>
        <v>474624544900</v>
      </c>
      <c r="G1392" s="41">
        <f t="shared" si="170"/>
        <v>449508271828.79999</v>
      </c>
      <c r="H1392" s="28">
        <f>LN(Data[[#This Row],[Metcalfe
(n^2)]])</f>
        <v>26.885789896635657</v>
      </c>
      <c r="I1392" s="42">
        <f t="shared" si="171"/>
        <v>26.821249409331212</v>
      </c>
      <c r="J1392" s="40">
        <f>Data[[#This Row],[DAA 
(n)]]*LN(Data[[#This Row],[DAA 
(n)]])</f>
        <v>9261213.6167446021</v>
      </c>
      <c r="K1392" s="40">
        <f t="shared" si="172"/>
        <v>8971902.7441911139</v>
      </c>
      <c r="L1392" s="29">
        <f>LN(Data[[#This Row],[MA'[n*ln(n)']
30d]])</f>
        <v>16.009608334638283</v>
      </c>
      <c r="M1392" s="43">
        <f t="shared" si="173"/>
        <v>15.979423551013321</v>
      </c>
      <c r="N1392" s="40">
        <f>Data[[#This Row],[DAA 
(n)]]^1.5</f>
        <v>571824350.40662313</v>
      </c>
      <c r="O1392" s="40">
        <f t="shared" si="174"/>
        <v>547938267.83277464</v>
      </c>
      <c r="P1392" s="43">
        <f>LN(Data[[#This Row],[MA'[n^1.5']]])</f>
        <v>20.121673188626616</v>
      </c>
      <c r="Q1392" s="43">
        <f t="shared" si="175"/>
        <v>20.080036765750439</v>
      </c>
      <c r="R1392" s="30">
        <f>$O$1+$O$2*Data[[#This Row],[MA'[ln(n^2)']]]</f>
        <v>26.821249409331212</v>
      </c>
      <c r="S1392" s="30">
        <f>$Q$1+$Q$2*Data[[#This Row],[MA'[ln(n*ln(n))']]]</f>
        <v>22.886048859171979</v>
      </c>
      <c r="T1392" s="31">
        <f>$O$3*Data[[#This Row],[Metcalfe
(n^2)]]</f>
        <v>246804763348</v>
      </c>
      <c r="U1392" s="31">
        <f t="shared" si="176"/>
        <v>233744301350.97601</v>
      </c>
      <c r="V1392" s="30">
        <f>LN(Data[[#This Row],[MA'[NVA']
30d]]/Data[[#This Row],[MA'[NVMetcalfe calc']]])</f>
        <v>-2.6936661523013399</v>
      </c>
      <c r="W1392" s="30">
        <f>$Q$3+Data[[#This Row],[NVM
(scaled)]]/((Data[[#This Row],[Upper Bound]]-Data[[#This Row],[Lower Bound]])/2)</f>
        <v>-0.77901086385157348</v>
      </c>
      <c r="X1392" s="30">
        <f>(Data[[#This Row],[Upper Bound]]+Data[[#This Row],[Lower Bound]])/2</f>
        <v>24.853649134251597</v>
      </c>
      <c r="Y1392" s="29">
        <f>LN(Data[[#This Row],[NVActual]]/Data[[#This Row],[MA'[n^2']
30d]])</f>
        <v>-3.2660359439202415</v>
      </c>
      <c r="Z1392" s="29">
        <f>LN(Data[[#This Row],[NVActual]]/Data[[#This Row],[MA'[n*ln(n)']
30d]])</f>
        <v>7.5557758144190057</v>
      </c>
      <c r="AA1392" s="29">
        <f>LN(Data[[#This Row],[NVActual]]/Data[[#This Row],[MA'[n^1.5']]])</f>
        <v>3.4437109604306739</v>
      </c>
      <c r="AB1392" s="29">
        <f>LN(Data[[#This Row],[NVActual]]/Data[[#This Row],[Metcalfe
(n^2)]])</f>
        <v>-3.3204057475783681</v>
      </c>
      <c r="AC1392" s="26">
        <f>1+Data[[#This Row],[MA'[NVMetcalfe calc']]]/((Data[[#This Row],[NVM_norm
(scaled)]]-Data[[#This Row],[NV_fund.]])/2)</f>
        <v>-18238005837.510181</v>
      </c>
    </row>
    <row r="1393" spans="1:29" x14ac:dyDescent="0.2">
      <c r="A1393" s="23">
        <v>42783</v>
      </c>
      <c r="B1393" s="24">
        <v>17117738325.423401</v>
      </c>
      <c r="C1393" s="24">
        <f t="shared" si="169"/>
        <v>15721583723.706013</v>
      </c>
      <c r="D1393" s="25">
        <f>LN(Data[[#This Row],[NVActual]])</f>
        <v>23.563381091773241</v>
      </c>
      <c r="E1393" s="26">
        <v>697160</v>
      </c>
      <c r="F1393" s="40">
        <f>Data[[#This Row],[DAA 
(n)]]^2</f>
        <v>486032065600</v>
      </c>
      <c r="G1393" s="41">
        <f t="shared" si="170"/>
        <v>449440553736</v>
      </c>
      <c r="H1393" s="28">
        <f>LN(Data[[#This Row],[Metcalfe
(n^2)]])</f>
        <v>26.909540437271236</v>
      </c>
      <c r="I1393" s="42">
        <f t="shared" si="171"/>
        <v>26.821106425922924</v>
      </c>
      <c r="J1393" s="40">
        <f>Data[[#This Row],[DAA 
(n)]]*LN(Data[[#This Row],[DAA 
(n)]])</f>
        <v>9380127.6056240071</v>
      </c>
      <c r="K1393" s="40">
        <f t="shared" si="172"/>
        <v>8971192.2065016739</v>
      </c>
      <c r="L1393" s="29">
        <f>LN(Data[[#This Row],[MA'[n*ln(n)']
30d]])</f>
        <v>16.009529135626991</v>
      </c>
      <c r="M1393" s="43">
        <f t="shared" si="173"/>
        <v>15.977280995985387</v>
      </c>
      <c r="N1393" s="40">
        <f>Data[[#This Row],[DAA 
(n)]]^1.5</f>
        <v>582101464.39748514</v>
      </c>
      <c r="O1393" s="40">
        <f t="shared" si="174"/>
        <v>547877045.31994414</v>
      </c>
      <c r="P1393" s="43">
        <f>LN(Data[[#This Row],[MA'[n^1.5']]])</f>
        <v>20.12156144988349</v>
      </c>
      <c r="Q1393" s="43">
        <f t="shared" si="175"/>
        <v>20.077096509003901</v>
      </c>
      <c r="R1393" s="30">
        <f>$O$1+$O$2*Data[[#This Row],[MA'[ln(n^2)']]]</f>
        <v>26.821106425922924</v>
      </c>
      <c r="S1393" s="30">
        <f>$Q$1+$Q$2*Data[[#This Row],[MA'[ln(n*ln(n))']]]</f>
        <v>22.882513643375887</v>
      </c>
      <c r="T1393" s="31">
        <f>$O$3*Data[[#This Row],[Metcalfe
(n^2)]]</f>
        <v>252736674112</v>
      </c>
      <c r="U1393" s="31">
        <f t="shared" si="176"/>
        <v>233709087942.72003</v>
      </c>
      <c r="V1393" s="30">
        <f>LN(Data[[#This Row],[MA'[NVA']
30d]]/Data[[#This Row],[MA'[NVMetcalfe calc']]])</f>
        <v>-2.6990426002968122</v>
      </c>
      <c r="W1393" s="30">
        <f>$Q$3+Data[[#This Row],[NVM
(scaled)]]/((Data[[#This Row],[Upper Bound]]-Data[[#This Row],[Lower Bound]])/2)</f>
        <v>-0.78056189827848954</v>
      </c>
      <c r="X1393" s="30">
        <f>(Data[[#This Row],[Upper Bound]]+Data[[#This Row],[Lower Bound]])/2</f>
        <v>24.851810034649404</v>
      </c>
      <c r="Y1393" s="32">
        <f>LN(Data[[#This Row],[NVActual]]/Data[[#This Row],[MA'[n^2']
30d]])</f>
        <v>-3.2678883405860177</v>
      </c>
      <c r="Z1393" s="32">
        <f>LN(Data[[#This Row],[NVActual]]/Data[[#This Row],[MA'[n*ln(n)']
30d]])</f>
        <v>7.5538519561462474</v>
      </c>
      <c r="AA1393" s="32">
        <f>LN(Data[[#This Row],[NVActual]]/Data[[#This Row],[MA'[n^1.5']]])</f>
        <v>3.4418196418897478</v>
      </c>
      <c r="AB1393" s="32">
        <f>LN(Data[[#This Row],[NVActual]]/Data[[#This Row],[Metcalfe
(n^2)]])</f>
        <v>-3.3461593454979961</v>
      </c>
      <c r="AC1393" s="34">
        <f>1+Data[[#This Row],[MA'[NVMetcalfe calc']]]/((Data[[#This Row],[NVM_norm
(scaled)]]-Data[[#This Row],[NV_fund.]])/2)</f>
        <v>-18235463229.189194</v>
      </c>
    </row>
    <row r="1394" spans="1:29" x14ac:dyDescent="0.2">
      <c r="A1394" s="23">
        <v>42782</v>
      </c>
      <c r="B1394" s="24">
        <v>16762275451.099899</v>
      </c>
      <c r="C1394" s="24">
        <f t="shared" si="169"/>
        <v>15624247285.480833</v>
      </c>
      <c r="D1394" s="25">
        <f>LN(Data[[#This Row],[NVActual]])</f>
        <v>23.542396689556945</v>
      </c>
      <c r="E1394" s="26">
        <v>677760</v>
      </c>
      <c r="F1394" s="40">
        <f>Data[[#This Row],[DAA 
(n)]]^2</f>
        <v>459358617600</v>
      </c>
      <c r="G1394" s="41">
        <f t="shared" si="170"/>
        <v>447408879292.29999</v>
      </c>
      <c r="H1394" s="28">
        <f>LN(Data[[#This Row],[Metcalfe
(n^2)]])</f>
        <v>26.85309704391025</v>
      </c>
      <c r="I1394" s="42">
        <f t="shared" si="171"/>
        <v>26.816639995810494</v>
      </c>
      <c r="J1394" s="40">
        <f>Data[[#This Row],[DAA 
(n)]]*LN(Data[[#This Row],[DAA 
(n)]])</f>
        <v>9099977.526240306</v>
      </c>
      <c r="K1394" s="40">
        <f t="shared" si="172"/>
        <v>8949474.6497774366</v>
      </c>
      <c r="L1394" s="29">
        <f>LN(Data[[#This Row],[MA'[n*ln(n)']
30d]])</f>
        <v>16.007105390179333</v>
      </c>
      <c r="M1394" s="43">
        <f t="shared" si="173"/>
        <v>15.97506907485592</v>
      </c>
      <c r="N1394" s="40">
        <f>Data[[#This Row],[DAA 
(n)]]^1.5</f>
        <v>557973921.13303661</v>
      </c>
      <c r="O1394" s="40">
        <f t="shared" si="174"/>
        <v>546021886.51683784</v>
      </c>
      <c r="P1394" s="43">
        <f>LN(Data[[#This Row],[MA'[n^1.5']]])</f>
        <v>20.118169618101462</v>
      </c>
      <c r="Q1394" s="43">
        <f t="shared" si="175"/>
        <v>20.074057171522544</v>
      </c>
      <c r="R1394" s="30">
        <f>$O$1+$O$2*Data[[#This Row],[MA'[ln(n^2)']]]</f>
        <v>26.816639995810494</v>
      </c>
      <c r="S1394" s="30">
        <f>$Q$1+$Q$2*Data[[#This Row],[MA'[ln(n*ln(n))']]]</f>
        <v>22.878863973512267</v>
      </c>
      <c r="T1394" s="31">
        <f>$O$3*Data[[#This Row],[Metcalfe
(n^2)]]</f>
        <v>238866481152</v>
      </c>
      <c r="U1394" s="31">
        <f t="shared" si="176"/>
        <v>232652617231.99603</v>
      </c>
      <c r="V1394" s="30">
        <f>LN(Data[[#This Row],[MA'[NVA']
30d]]/Data[[#This Row],[MA'[NVMetcalfe calc']]])</f>
        <v>-2.7007224071485032</v>
      </c>
      <c r="W1394" s="30">
        <f>$Q$3+Data[[#This Row],[NVM
(scaled)]]/((Data[[#This Row],[Upper Bound]]-Data[[#This Row],[Lower Bound]])/2)</f>
        <v>-0.78169935103229415</v>
      </c>
      <c r="X1394" s="30">
        <f>(Data[[#This Row],[Upper Bound]]+Data[[#This Row],[Lower Bound]])/2</f>
        <v>24.847751984661379</v>
      </c>
      <c r="Y1394" s="29">
        <f>LN(Data[[#This Row],[NVActual]]/Data[[#This Row],[MA'[n^2']
30d]])</f>
        <v>-3.2843420426774808</v>
      </c>
      <c r="Z1394" s="29">
        <f>LN(Data[[#This Row],[NVActual]]/Data[[#This Row],[MA'[n*ln(n)']
30d]])</f>
        <v>7.5352912993776116</v>
      </c>
      <c r="AA1394" s="29">
        <f>LN(Data[[#This Row],[NVActual]]/Data[[#This Row],[MA'[n^1.5']]])</f>
        <v>3.4242270714554817</v>
      </c>
      <c r="AB1394" s="29">
        <f>LN(Data[[#This Row],[NVActual]]/Data[[#This Row],[Metcalfe
(n^2)]])</f>
        <v>-3.3107003543533033</v>
      </c>
      <c r="AC1394" s="26">
        <f>1+Data[[#This Row],[MA'[NVMetcalfe calc']]]/((Data[[#This Row],[NVM_norm
(scaled)]]-Data[[#This Row],[NV_fund.]])/2)</f>
        <v>-18155099316.946377</v>
      </c>
    </row>
    <row r="1395" spans="1:29" x14ac:dyDescent="0.2">
      <c r="A1395" s="23">
        <v>42781</v>
      </c>
      <c r="B1395" s="24">
        <v>16390083679.6751</v>
      </c>
      <c r="C1395" s="24">
        <f t="shared" si="169"/>
        <v>15552003383.722925</v>
      </c>
      <c r="D1395" s="25">
        <f>LN(Data[[#This Row],[NVActual]])</f>
        <v>23.519942335221458</v>
      </c>
      <c r="E1395" s="26">
        <v>630353</v>
      </c>
      <c r="F1395" s="40">
        <f>Data[[#This Row],[DAA 
(n)]]^2</f>
        <v>397344904609</v>
      </c>
      <c r="G1395" s="41">
        <f t="shared" si="170"/>
        <v>446287016928.33331</v>
      </c>
      <c r="H1395" s="28">
        <f>LN(Data[[#This Row],[Metcalfe
(n^2)]])</f>
        <v>26.708070517817635</v>
      </c>
      <c r="I1395" s="42">
        <f t="shared" si="171"/>
        <v>26.814103666410539</v>
      </c>
      <c r="J1395" s="40">
        <f>Data[[#This Row],[DAA 
(n)]]*LN(Data[[#This Row],[DAA 
(n)]])</f>
        <v>8417756.187558949</v>
      </c>
      <c r="K1395" s="40">
        <f t="shared" si="172"/>
        <v>8937323.7208336536</v>
      </c>
      <c r="L1395" s="29">
        <f>LN(Data[[#This Row],[MA'[n*ln(n)']
30d]])</f>
        <v>16.005746742246799</v>
      </c>
      <c r="M1395" s="43">
        <f t="shared" si="173"/>
        <v>15.972953378290617</v>
      </c>
      <c r="N1395" s="40">
        <f>Data[[#This Row],[DAA 
(n)]]^1.5</f>
        <v>500467334.25369215</v>
      </c>
      <c r="O1395" s="40">
        <f t="shared" si="174"/>
        <v>544990200.08351445</v>
      </c>
      <c r="P1395" s="43">
        <f>LN(Data[[#This Row],[MA'[n^1.5']]])</f>
        <v>20.116278370967709</v>
      </c>
      <c r="Q1395" s="43">
        <f t="shared" si="175"/>
        <v>20.07115275915595</v>
      </c>
      <c r="R1395" s="30">
        <f>$O$1+$O$2*Data[[#This Row],[MA'[ln(n^2)']]]</f>
        <v>26.814103666410539</v>
      </c>
      <c r="S1395" s="30">
        <f>$Q$1+$Q$2*Data[[#This Row],[MA'[ln(n*ln(n))']]]</f>
        <v>22.875373074179517</v>
      </c>
      <c r="T1395" s="31">
        <f>$O$3*Data[[#This Row],[Metcalfe
(n^2)]]</f>
        <v>206619350396.67999</v>
      </c>
      <c r="U1395" s="31">
        <f t="shared" si="176"/>
        <v>232069248802.73337</v>
      </c>
      <c r="V1395" s="30">
        <f>LN(Data[[#This Row],[MA'[NVA']
30d]]/Data[[#This Row],[MA'[NVMetcalfe calc']]])</f>
        <v>-2.702846348054003</v>
      </c>
      <c r="W1395" s="30">
        <f>$Q$3+Data[[#This Row],[NVM
(scaled)]]/((Data[[#This Row],[Upper Bound]]-Data[[#This Row],[Lower Bound]])/2)</f>
        <v>-0.78244540329072143</v>
      </c>
      <c r="X1395" s="30">
        <f>(Data[[#This Row],[Upper Bound]]+Data[[#This Row],[Lower Bound]])/2</f>
        <v>24.844738370295026</v>
      </c>
      <c r="Y1395" s="32">
        <f>LN(Data[[#This Row],[NVActual]]/Data[[#This Row],[MA'[n^2']
30d]])</f>
        <v>-3.3042857824784551</v>
      </c>
      <c r="Z1395" s="32">
        <f>LN(Data[[#This Row],[NVActual]]/Data[[#This Row],[MA'[n*ln(n)']
30d]])</f>
        <v>7.5141955929746587</v>
      </c>
      <c r="AA1395" s="32">
        <f>LN(Data[[#This Row],[NVActual]]/Data[[#This Row],[MA'[n^1.5']]])</f>
        <v>3.4036639642537487</v>
      </c>
      <c r="AB1395" s="32">
        <f>LN(Data[[#This Row],[NVActual]]/Data[[#This Row],[Metcalfe
(n^2)]])</f>
        <v>-3.1881281825961776</v>
      </c>
      <c r="AC1395" s="34">
        <f>1+Data[[#This Row],[MA'[NVMetcalfe calc']]]/((Data[[#This Row],[NVM_norm
(scaled)]]-Data[[#This Row],[NV_fund.]])/2)</f>
        <v>-18111178414.314598</v>
      </c>
    </row>
    <row r="1396" spans="1:29" x14ac:dyDescent="0.2">
      <c r="A1396" s="23">
        <v>42780</v>
      </c>
      <c r="B1396" s="24">
        <v>16360999468.0177</v>
      </c>
      <c r="C1396" s="24">
        <f t="shared" si="169"/>
        <v>15451737932.023161</v>
      </c>
      <c r="D1396" s="25">
        <f>LN(Data[[#This Row],[NVActual]])</f>
        <v>23.518166258432082</v>
      </c>
      <c r="E1396" s="26">
        <v>676693</v>
      </c>
      <c r="F1396" s="40">
        <f>Data[[#This Row],[DAA 
(n)]]^2</f>
        <v>457913416249</v>
      </c>
      <c r="G1396" s="41">
        <f t="shared" si="170"/>
        <v>446815162401.5</v>
      </c>
      <c r="H1396" s="28">
        <f>LN(Data[[#This Row],[Metcalfe
(n^2)]])</f>
        <v>26.849945955697599</v>
      </c>
      <c r="I1396" s="42">
        <f t="shared" si="171"/>
        <v>26.815407035913481</v>
      </c>
      <c r="J1396" s="40">
        <f>Data[[#This Row],[DAA 
(n)]]*LN(Data[[#This Row],[DAA 
(n)]])</f>
        <v>9084585.239299437</v>
      </c>
      <c r="K1396" s="40">
        <f t="shared" si="172"/>
        <v>8943282.3214484341</v>
      </c>
      <c r="L1396" s="29">
        <f>LN(Data[[#This Row],[MA'[n*ln(n)']
30d]])</f>
        <v>16.006413229816769</v>
      </c>
      <c r="M1396" s="43">
        <f t="shared" si="173"/>
        <v>15.970742331924772</v>
      </c>
      <c r="N1396" s="40">
        <f>Data[[#This Row],[DAA 
(n)]]^1.5</f>
        <v>556656809.33748138</v>
      </c>
      <c r="O1396" s="40">
        <f t="shared" si="174"/>
        <v>545486664.51113462</v>
      </c>
      <c r="P1396" s="43">
        <f>LN(Data[[#This Row],[MA'[n^1.5']]])</f>
        <v>20.117188916579526</v>
      </c>
      <c r="Q1396" s="43">
        <f t="shared" si="175"/>
        <v>20.068117432919532</v>
      </c>
      <c r="R1396" s="30">
        <f>$O$1+$O$2*Data[[#This Row],[MA'[ln(n^2)']]]</f>
        <v>26.815407035913481</v>
      </c>
      <c r="S1396" s="30">
        <f>$Q$1+$Q$2*Data[[#This Row],[MA'[ln(n*ln(n))']]]</f>
        <v>22.871724847675871</v>
      </c>
      <c r="T1396" s="31">
        <f>$O$3*Data[[#This Row],[Metcalfe
(n^2)]]</f>
        <v>238114976449.48001</v>
      </c>
      <c r="U1396" s="31">
        <f t="shared" si="176"/>
        <v>232343884448.77997</v>
      </c>
      <c r="V1396" s="30">
        <f>LN(Data[[#This Row],[MA'[NVA']
30d]]/Data[[#This Row],[MA'[NVMetcalfe calc']]])</f>
        <v>-2.7104970502304719</v>
      </c>
      <c r="W1396" s="30">
        <f>$Q$3+Data[[#This Row],[NVM
(scaled)]]/((Data[[#This Row],[Upper Bound]]-Data[[#This Row],[Lower Bound]])/2)</f>
        <v>-0.78460217170378266</v>
      </c>
      <c r="X1396" s="30">
        <f>(Data[[#This Row],[Upper Bound]]+Data[[#This Row],[Lower Bound]])/2</f>
        <v>24.843565941794676</v>
      </c>
      <c r="Y1396" s="29">
        <f>LN(Data[[#This Row],[NVActual]]/Data[[#This Row],[MA'[n^2']
30d]])</f>
        <v>-3.3072445806785638</v>
      </c>
      <c r="Z1396" s="29">
        <f>LN(Data[[#This Row],[NVActual]]/Data[[#This Row],[MA'[n*ln(n)']
30d]])</f>
        <v>7.5117530286153116</v>
      </c>
      <c r="AA1396" s="29">
        <f>LN(Data[[#This Row],[NVActual]]/Data[[#This Row],[MA'[n^1.5']]])</f>
        <v>3.4009773418525562</v>
      </c>
      <c r="AB1396" s="29">
        <f>LN(Data[[#This Row],[NVActual]]/Data[[#This Row],[Metcalfe
(n^2)]])</f>
        <v>-3.3317796972655183</v>
      </c>
      <c r="AC1396" s="26">
        <f>1+Data[[#This Row],[MA'[NVMetcalfe calc']]]/((Data[[#This Row],[NVM_norm
(scaled)]]-Data[[#This Row],[NV_fund.]])/2)</f>
        <v>-18131915118.317757</v>
      </c>
    </row>
    <row r="1397" spans="1:29" x14ac:dyDescent="0.2">
      <c r="A1397" s="23">
        <v>42779</v>
      </c>
      <c r="B1397" s="24">
        <v>16160716998.9687</v>
      </c>
      <c r="C1397" s="24">
        <f t="shared" si="169"/>
        <v>15349006317.928522</v>
      </c>
      <c r="D1397" s="25">
        <f>LN(Data[[#This Row],[NVActual]])</f>
        <v>23.50584925780316</v>
      </c>
      <c r="E1397" s="26">
        <v>674942</v>
      </c>
      <c r="F1397" s="40">
        <f>Data[[#This Row],[DAA 
(n)]]^2</f>
        <v>455546703364</v>
      </c>
      <c r="G1397" s="41">
        <f t="shared" si="170"/>
        <v>441278187050.56665</v>
      </c>
      <c r="H1397" s="28">
        <f>LN(Data[[#This Row],[Metcalfe
(n^2)]])</f>
        <v>26.844764080473794</v>
      </c>
      <c r="I1397" s="42">
        <f t="shared" si="171"/>
        <v>26.800387127877208</v>
      </c>
      <c r="J1397" s="40">
        <f>Data[[#This Row],[DAA 
(n)]]*LN(Data[[#This Row],[DAA 
(n)]])</f>
        <v>9059329.3790015727</v>
      </c>
      <c r="K1397" s="40">
        <f t="shared" si="172"/>
        <v>8878140.1098517235</v>
      </c>
      <c r="L1397" s="29">
        <f>LN(Data[[#This Row],[MA'[n*ln(n)']
30d]])</f>
        <v>15.999102645942479</v>
      </c>
      <c r="M1397" s="43">
        <f t="shared" si="173"/>
        <v>15.968393329875461</v>
      </c>
      <c r="N1397" s="40">
        <f>Data[[#This Row],[DAA 
(n)]]^1.5</f>
        <v>554497613.21569729</v>
      </c>
      <c r="O1397" s="40">
        <f t="shared" si="174"/>
        <v>540165627.05525959</v>
      </c>
      <c r="P1397" s="43">
        <f>LN(Data[[#This Row],[MA'[n^1.5']]])</f>
        <v>20.107386367263622</v>
      </c>
      <c r="Q1397" s="43">
        <f t="shared" si="175"/>
        <v>20.064892235176512</v>
      </c>
      <c r="R1397" s="30">
        <f>$O$1+$O$2*Data[[#This Row],[MA'[ln(n^2)']]]</f>
        <v>26.800387127877208</v>
      </c>
      <c r="S1397" s="30">
        <f>$Q$1+$Q$2*Data[[#This Row],[MA'[ln(n*ln(n))']]]</f>
        <v>22.867848994294508</v>
      </c>
      <c r="T1397" s="31">
        <f>$O$3*Data[[#This Row],[Metcalfe
(n^2)]]</f>
        <v>236884285749.28</v>
      </c>
      <c r="U1397" s="31">
        <f t="shared" si="176"/>
        <v>229464657266.29465</v>
      </c>
      <c r="V1397" s="30">
        <f>LN(Data[[#This Row],[MA'[NVA']
30d]]/Data[[#This Row],[MA'[NVMetcalfe calc']]])</f>
        <v>-2.7046982818524499</v>
      </c>
      <c r="W1397" s="30">
        <f>$Q$3+Data[[#This Row],[NVM
(scaled)]]/((Data[[#This Row],[Upper Bound]]-Data[[#This Row],[Lower Bound]])/2)</f>
        <v>-0.7855484066410624</v>
      </c>
      <c r="X1397" s="30">
        <f>(Data[[#This Row],[Upper Bound]]+Data[[#This Row],[Lower Bound]])/2</f>
        <v>24.83411806108586</v>
      </c>
      <c r="Y1397" s="32">
        <f>LN(Data[[#This Row],[NVActual]]/Data[[#This Row],[MA'[n^2']
30d]])</f>
        <v>-3.3070920653518017</v>
      </c>
      <c r="Z1397" s="32">
        <f>LN(Data[[#This Row],[NVActual]]/Data[[#This Row],[MA'[n*ln(n)']
30d]])</f>
        <v>7.5067466118606818</v>
      </c>
      <c r="AA1397" s="32">
        <f>LN(Data[[#This Row],[NVActual]]/Data[[#This Row],[MA'[n^1.5']]])</f>
        <v>3.3984628905395384</v>
      </c>
      <c r="AB1397" s="32">
        <f>LN(Data[[#This Row],[NVActual]]/Data[[#This Row],[Metcalfe
(n^2)]])</f>
        <v>-3.3389148226706342</v>
      </c>
      <c r="AC1397" s="34">
        <f>1+Data[[#This Row],[MA'[NVMetcalfe calc']]]/((Data[[#This Row],[NVM_norm
(scaled)]]-Data[[#This Row],[NV_fund.]])/2)</f>
        <v>-17913165071.258152</v>
      </c>
    </row>
    <row r="1398" spans="1:29" x14ac:dyDescent="0.2">
      <c r="A1398" s="23">
        <v>42778</v>
      </c>
      <c r="B1398" s="24">
        <v>16261183420.522699</v>
      </c>
      <c r="C1398" s="24">
        <f t="shared" si="169"/>
        <v>15250477001.298143</v>
      </c>
      <c r="D1398" s="25">
        <f>LN(Data[[#This Row],[NVActual]])</f>
        <v>23.512046719507616</v>
      </c>
      <c r="E1398" s="26">
        <v>562366</v>
      </c>
      <c r="F1398" s="40">
        <f>Data[[#This Row],[DAA 
(n)]]^2</f>
        <v>316255517956</v>
      </c>
      <c r="G1398" s="41">
        <f t="shared" si="170"/>
        <v>437924613932.56665</v>
      </c>
      <c r="H1398" s="28">
        <f>LN(Data[[#This Row],[Metcalfe
(n^2)]])</f>
        <v>26.47981632491814</v>
      </c>
      <c r="I1398" s="42">
        <f t="shared" si="171"/>
        <v>26.792068765762782</v>
      </c>
      <c r="J1398" s="40">
        <f>Data[[#This Row],[DAA 
(n)]]*LN(Data[[#This Row],[DAA 
(n)]])</f>
        <v>7445674.1936894571</v>
      </c>
      <c r="K1398" s="40">
        <f t="shared" si="172"/>
        <v>8840238.7470165063</v>
      </c>
      <c r="L1398" s="29">
        <f>LN(Data[[#This Row],[MA'[n*ln(n)']
30d]])</f>
        <v>15.994824441830181</v>
      </c>
      <c r="M1398" s="43">
        <f t="shared" si="173"/>
        <v>15.966478913955228</v>
      </c>
      <c r="N1398" s="40">
        <f>Data[[#This Row],[DAA 
(n)]]^1.5</f>
        <v>421724258.97835618</v>
      </c>
      <c r="O1398" s="40">
        <f t="shared" si="174"/>
        <v>537010691.37022245</v>
      </c>
      <c r="P1398" s="43">
        <f>LN(Data[[#This Row],[MA'[n^1.5']]])</f>
        <v>20.101528561716705</v>
      </c>
      <c r="Q1398" s="43">
        <f t="shared" si="175"/>
        <v>20.062252662538096</v>
      </c>
      <c r="R1398" s="30">
        <f>$O$1+$O$2*Data[[#This Row],[MA'[ln(n^2)']]]</f>
        <v>26.792068765762782</v>
      </c>
      <c r="S1398" s="30">
        <f>$Q$1+$Q$2*Data[[#This Row],[MA'[ln(n*ln(n))']]]</f>
        <v>22.864690208026126</v>
      </c>
      <c r="T1398" s="31">
        <f>$O$3*Data[[#This Row],[Metcalfe
(n^2)]]</f>
        <v>164452869337.12</v>
      </c>
      <c r="U1398" s="31">
        <f t="shared" si="176"/>
        <v>227720799244.93466</v>
      </c>
      <c r="V1398" s="30">
        <f>LN(Data[[#This Row],[MA'[NVA']
30d]]/Data[[#This Row],[MA'[NVMetcalfe calc']]])</f>
        <v>-2.7035095325093073</v>
      </c>
      <c r="W1398" s="30">
        <f>$Q$3+Data[[#This Row],[NVM
(scaled)]]/((Data[[#This Row],[Upper Bound]]-Data[[#This Row],[Lower Bound]])/2)</f>
        <v>-0.78675016185215252</v>
      </c>
      <c r="X1398" s="30">
        <f>(Data[[#This Row],[Upper Bound]]+Data[[#This Row],[Lower Bound]])/2</f>
        <v>24.828379486894455</v>
      </c>
      <c r="Y1398" s="29">
        <f>LN(Data[[#This Row],[NVActual]]/Data[[#This Row],[MA'[n^2']
30d]])</f>
        <v>-3.2932658986926637</v>
      </c>
      <c r="Z1398" s="29">
        <f>LN(Data[[#This Row],[NVActual]]/Data[[#This Row],[MA'[n*ln(n)']
30d]])</f>
        <v>7.5172222776774369</v>
      </c>
      <c r="AA1398" s="29">
        <f>LN(Data[[#This Row],[NVActual]]/Data[[#This Row],[MA'[n^1.5']]])</f>
        <v>3.4105181577909138</v>
      </c>
      <c r="AB1398" s="29">
        <f>LN(Data[[#This Row],[NVActual]]/Data[[#This Row],[Metcalfe
(n^2)]])</f>
        <v>-2.9677696054105209</v>
      </c>
      <c r="AC1398" s="26">
        <f>1+Data[[#This Row],[MA'[NVMetcalfe calc']]]/((Data[[#This Row],[NVM_norm
(scaled)]]-Data[[#This Row],[NV_fund.]])/2)</f>
        <v>-17780179320.175323</v>
      </c>
    </row>
    <row r="1399" spans="1:29" x14ac:dyDescent="0.2">
      <c r="A1399" s="23">
        <v>42777</v>
      </c>
      <c r="B1399" s="24">
        <v>16341484984.2687</v>
      </c>
      <c r="C1399" s="24">
        <f t="shared" si="169"/>
        <v>15152136745.317659</v>
      </c>
      <c r="D1399" s="25">
        <f>LN(Data[[#This Row],[NVActual]])</f>
        <v>23.516972802559106</v>
      </c>
      <c r="E1399" s="26">
        <v>623589</v>
      </c>
      <c r="F1399" s="40">
        <f>Data[[#This Row],[DAA 
(n)]]^2</f>
        <v>388863240921</v>
      </c>
      <c r="G1399" s="41">
        <f t="shared" si="170"/>
        <v>439442276940.56665</v>
      </c>
      <c r="H1399" s="28">
        <f>LN(Data[[#This Row],[Metcalfe
(n^2)]])</f>
        <v>26.686493552995344</v>
      </c>
      <c r="I1399" s="42">
        <f t="shared" si="171"/>
        <v>26.796552124197547</v>
      </c>
      <c r="J1399" s="40">
        <f>Data[[#This Row],[DAA 
(n)]]*LN(Data[[#This Row],[DAA 
(n)]])</f>
        <v>8320701.914109407</v>
      </c>
      <c r="K1399" s="40">
        <f t="shared" si="172"/>
        <v>8858851.9259260986</v>
      </c>
      <c r="L1399" s="29">
        <f>LN(Data[[#This Row],[MA'[n*ln(n)']
30d]])</f>
        <v>15.99692773471854</v>
      </c>
      <c r="M1399" s="43">
        <f t="shared" si="173"/>
        <v>15.964735250629442</v>
      </c>
      <c r="N1399" s="40">
        <f>Data[[#This Row],[DAA 
(n)]]^1.5</f>
        <v>492433588.96676129</v>
      </c>
      <c r="O1399" s="40">
        <f t="shared" si="174"/>
        <v>538502737.60821235</v>
      </c>
      <c r="P1399" s="43">
        <f>LN(Data[[#This Row],[MA'[n^1.5']]])</f>
        <v>20.104303138314204</v>
      </c>
      <c r="Q1399" s="43">
        <f t="shared" si="175"/>
        <v>20.059846832856877</v>
      </c>
      <c r="R1399" s="30">
        <f>$O$1+$O$2*Data[[#This Row],[MA'[ln(n^2)']]]</f>
        <v>26.796552124197547</v>
      </c>
      <c r="S1399" s="30">
        <f>$Q$1+$Q$2*Data[[#This Row],[MA'[ln(n*ln(n))']]]</f>
        <v>22.861813163538578</v>
      </c>
      <c r="T1399" s="31">
        <f>$O$3*Data[[#This Row],[Metcalfe
(n^2)]]</f>
        <v>202208885278.92001</v>
      </c>
      <c r="U1399" s="31">
        <f t="shared" si="176"/>
        <v>228509984009.09467</v>
      </c>
      <c r="V1399" s="30">
        <f>LN(Data[[#This Row],[MA'[NVA']
30d]]/Data[[#This Row],[MA'[NVMetcalfe calc']]])</f>
        <v>-2.7134383417686196</v>
      </c>
      <c r="W1399" s="30">
        <f>$Q$3+Data[[#This Row],[NVM
(scaled)]]/((Data[[#This Row],[Upper Bound]]-Data[[#This Row],[Lower Bound]])/2)</f>
        <v>-0.78922152849203886</v>
      </c>
      <c r="X1399" s="30">
        <f>(Data[[#This Row],[Upper Bound]]+Data[[#This Row],[Lower Bound]])/2</f>
        <v>24.829182643868062</v>
      </c>
      <c r="Y1399" s="32">
        <f>LN(Data[[#This Row],[NVActual]]/Data[[#This Row],[MA'[n^2']
30d]])</f>
        <v>-3.2917994048677568</v>
      </c>
      <c r="Z1399" s="32">
        <f>LN(Data[[#This Row],[NVActual]]/Data[[#This Row],[MA'[n*ln(n)']
30d]])</f>
        <v>7.5200450678405657</v>
      </c>
      <c r="AA1399" s="32">
        <f>LN(Data[[#This Row],[NVActual]]/Data[[#This Row],[MA'[n^1.5']]])</f>
        <v>3.4126696642448988</v>
      </c>
      <c r="AB1399" s="32">
        <f>LN(Data[[#This Row],[NVActual]]/Data[[#This Row],[Metcalfe
(n^2)]])</f>
        <v>-3.1695207504362402</v>
      </c>
      <c r="AC1399" s="34">
        <f>1+Data[[#This Row],[MA'[NVMetcalfe calc']]]/((Data[[#This Row],[NVM_norm
(scaled)]]-Data[[#This Row],[NV_fund.]])/2)</f>
        <v>-17839517439.015713</v>
      </c>
    </row>
    <row r="1400" spans="1:29" x14ac:dyDescent="0.2">
      <c r="A1400" s="23">
        <v>42776</v>
      </c>
      <c r="B1400" s="24">
        <v>16101828644.8433</v>
      </c>
      <c r="C1400" s="24">
        <f t="shared" si="169"/>
        <v>15040530475.203949</v>
      </c>
      <c r="D1400" s="25">
        <f>LN(Data[[#This Row],[NVActual]])</f>
        <v>23.502198682912109</v>
      </c>
      <c r="E1400" s="26">
        <v>659353</v>
      </c>
      <c r="F1400" s="40">
        <f>Data[[#This Row],[DAA 
(n)]]^2</f>
        <v>434746378609</v>
      </c>
      <c r="G1400" s="41">
        <f t="shared" si="170"/>
        <v>438788524763.20001</v>
      </c>
      <c r="H1400" s="28">
        <f>LN(Data[[#This Row],[Metcalfe
(n^2)]])</f>
        <v>26.798028660322075</v>
      </c>
      <c r="I1400" s="42">
        <f t="shared" si="171"/>
        <v>26.794827058698061</v>
      </c>
      <c r="J1400" s="40">
        <f>Data[[#This Row],[DAA 
(n)]]*LN(Data[[#This Row],[DAA 
(n)]])</f>
        <v>8834680.2956346702</v>
      </c>
      <c r="K1400" s="40">
        <f t="shared" si="172"/>
        <v>8851242.9800119624</v>
      </c>
      <c r="L1400" s="29">
        <f>LN(Data[[#This Row],[MA'[n*ln(n)']
30d]])</f>
        <v>15.99606845684084</v>
      </c>
      <c r="M1400" s="43">
        <f t="shared" si="173"/>
        <v>15.96295754614089</v>
      </c>
      <c r="N1400" s="40">
        <f>Data[[#This Row],[DAA 
(n)]]^1.5</f>
        <v>535398290.03740799</v>
      </c>
      <c r="O1400" s="40">
        <f t="shared" si="174"/>
        <v>537877833.42007446</v>
      </c>
      <c r="P1400" s="43">
        <f>LN(Data[[#This Row],[MA'[n^1.5']]])</f>
        <v>20.103142016913161</v>
      </c>
      <c r="Q1400" s="43">
        <f t="shared" si="175"/>
        <v>20.057398088366515</v>
      </c>
      <c r="R1400" s="30">
        <f>$O$1+$O$2*Data[[#This Row],[MA'[ln(n^2)']]]</f>
        <v>26.794827058698061</v>
      </c>
      <c r="S1400" s="30">
        <f>$Q$1+$Q$2*Data[[#This Row],[MA'[ln(n*ln(n))']]]</f>
        <v>22.858879951132465</v>
      </c>
      <c r="T1400" s="31">
        <f>$O$3*Data[[#This Row],[Metcalfe
(n^2)]]</f>
        <v>226068116876.67999</v>
      </c>
      <c r="U1400" s="31">
        <f t="shared" si="176"/>
        <v>228170032876.86398</v>
      </c>
      <c r="V1400" s="30">
        <f>LN(Data[[#This Row],[MA'[NVA']
30d]]/Data[[#This Row],[MA'[NVMetcalfe calc']]])</f>
        <v>-2.7193425203894077</v>
      </c>
      <c r="W1400" s="30">
        <f>$Q$3+Data[[#This Row],[NVM
(scaled)]]/((Data[[#This Row],[Upper Bound]]-Data[[#This Row],[Lower Bound]])/2)</f>
        <v>-0.79179830473958546</v>
      </c>
      <c r="X1400" s="30">
        <f>(Data[[#This Row],[Upper Bound]]+Data[[#This Row],[Lower Bound]])/2</f>
        <v>24.826853504915263</v>
      </c>
      <c r="Y1400" s="29">
        <f>LN(Data[[#This Row],[NVActual]]/Data[[#This Row],[MA'[n^2']
30d]])</f>
        <v>-3.3050847306877706</v>
      </c>
      <c r="Z1400" s="29">
        <f>LN(Data[[#This Row],[NVActual]]/Data[[#This Row],[MA'[n*ln(n)']
30d]])</f>
        <v>7.5061302260712708</v>
      </c>
      <c r="AA1400" s="29">
        <f>LN(Data[[#This Row],[NVActual]]/Data[[#This Row],[MA'[n^1.5']]])</f>
        <v>3.399056665998951</v>
      </c>
      <c r="AB1400" s="29">
        <f>LN(Data[[#This Row],[NVActual]]/Data[[#This Row],[Metcalfe
(n^2)]])</f>
        <v>-3.2958299774099635</v>
      </c>
      <c r="AC1400" s="26">
        <f>1+Data[[#This Row],[MA'[NVMetcalfe calc']]]/((Data[[#This Row],[NVM_norm
(scaled)]]-Data[[#This Row],[NV_fund.]])/2)</f>
        <v>-17812805651.081505</v>
      </c>
    </row>
    <row r="1401" spans="1:29" x14ac:dyDescent="0.2">
      <c r="A1401" s="23">
        <v>42775</v>
      </c>
      <c r="B1401" s="24">
        <v>15875484012.4179</v>
      </c>
      <c r="C1401" s="24">
        <f t="shared" si="169"/>
        <v>14926770417.880358</v>
      </c>
      <c r="D1401" s="25">
        <f>LN(Data[[#This Row],[NVActual]])</f>
        <v>23.488041870231594</v>
      </c>
      <c r="E1401" s="26">
        <v>753077</v>
      </c>
      <c r="F1401" s="40">
        <f>Data[[#This Row],[DAA 
(n)]]^2</f>
        <v>567124967929</v>
      </c>
      <c r="G1401" s="41">
        <f t="shared" si="170"/>
        <v>437929200310.40002</v>
      </c>
      <c r="H1401" s="28">
        <f>LN(Data[[#This Row],[Metcalfe
(n^2)]])</f>
        <v>27.063845518380393</v>
      </c>
      <c r="I1401" s="42">
        <f t="shared" si="171"/>
        <v>26.792789417925906</v>
      </c>
      <c r="J1401" s="40">
        <f>Data[[#This Row],[DAA 
(n)]]*LN(Data[[#This Row],[DAA 
(n)]])</f>
        <v>10190579.795722676</v>
      </c>
      <c r="K1401" s="40">
        <f t="shared" si="172"/>
        <v>8841726.6514001302</v>
      </c>
      <c r="L1401" s="29">
        <f>LN(Data[[#This Row],[MA'[n*ln(n)']
30d]])</f>
        <v>15.994992738097435</v>
      </c>
      <c r="M1401" s="43">
        <f t="shared" si="173"/>
        <v>15.961316469647995</v>
      </c>
      <c r="N1401" s="40">
        <f>Data[[#This Row],[DAA 
(n)]]^1.5</f>
        <v>653520290.02401125</v>
      </c>
      <c r="O1401" s="40">
        <f t="shared" si="174"/>
        <v>537078094.24783683</v>
      </c>
      <c r="P1401" s="43">
        <f>LN(Data[[#This Row],[MA'[n^1.5']]])</f>
        <v>20.101654068804397</v>
      </c>
      <c r="Q1401" s="43">
        <f t="shared" si="175"/>
        <v>20.055138918133295</v>
      </c>
      <c r="R1401" s="30">
        <f>$O$1+$O$2*Data[[#This Row],[MA'[ln(n^2)']]]</f>
        <v>26.792789417925906</v>
      </c>
      <c r="S1401" s="30">
        <f>$Q$1+$Q$2*Data[[#This Row],[MA'[ln(n*ln(n))']]]</f>
        <v>22.856172174919191</v>
      </c>
      <c r="T1401" s="31">
        <f>$O$3*Data[[#This Row],[Metcalfe
(n^2)]]</f>
        <v>294904983323.08002</v>
      </c>
      <c r="U1401" s="31">
        <f t="shared" si="176"/>
        <v>227723184161.40802</v>
      </c>
      <c r="V1401" s="30">
        <f>LN(Data[[#This Row],[MA'[NVA']
30d]]/Data[[#This Row],[MA'[NVMetcalfe calc']]])</f>
        <v>-2.7249745135699195</v>
      </c>
      <c r="W1401" s="30">
        <f>$Q$3+Data[[#This Row],[NVM
(scaled)]]/((Data[[#This Row],[Upper Bound]]-Data[[#This Row],[Lower Bound]])/2)</f>
        <v>-0.79442441586656998</v>
      </c>
      <c r="X1401" s="30">
        <f>(Data[[#This Row],[Upper Bound]]+Data[[#This Row],[Lower Bound]])/2</f>
        <v>24.824480796422549</v>
      </c>
      <c r="Y1401" s="32">
        <f>LN(Data[[#This Row],[NVActual]]/Data[[#This Row],[MA'[n^2']
30d]])</f>
        <v>-3.3172812208986651</v>
      </c>
      <c r="Z1401" s="32">
        <f>LN(Data[[#This Row],[NVActual]]/Data[[#This Row],[MA'[n*ln(n)']
30d]])</f>
        <v>7.4930491321341588</v>
      </c>
      <c r="AA1401" s="32">
        <f>LN(Data[[#This Row],[NVActual]]/Data[[#This Row],[MA'[n^1.5']]])</f>
        <v>3.386387801427198</v>
      </c>
      <c r="AB1401" s="32">
        <f>LN(Data[[#This Row],[NVActual]]/Data[[#This Row],[Metcalfe
(n^2)]])</f>
        <v>-3.5758036481488009</v>
      </c>
      <c r="AC1401" s="34">
        <f>1+Data[[#This Row],[MA'[NVMetcalfe calc']]]/((Data[[#This Row],[NVM_norm
(scaled)]]-Data[[#This Row],[NV_fund.]])/2)</f>
        <v>-17777745166.04731</v>
      </c>
    </row>
    <row r="1402" spans="1:29" x14ac:dyDescent="0.2">
      <c r="A1402" s="23">
        <v>42774</v>
      </c>
      <c r="B1402" s="24">
        <v>16997840733.1549</v>
      </c>
      <c r="C1402" s="24">
        <f t="shared" si="169"/>
        <v>14883908774.423103</v>
      </c>
      <c r="D1402" s="25">
        <f>LN(Data[[#This Row],[NVActual]])</f>
        <v>23.556352157238681</v>
      </c>
      <c r="E1402" s="26">
        <v>668157</v>
      </c>
      <c r="F1402" s="40">
        <f>Data[[#This Row],[DAA 
(n)]]^2</f>
        <v>446433776649</v>
      </c>
      <c r="G1402" s="41">
        <f t="shared" si="170"/>
        <v>435295708257.29999</v>
      </c>
      <c r="H1402" s="28">
        <f>LN(Data[[#This Row],[Metcalfe
(n^2)]])</f>
        <v>26.824556909687384</v>
      </c>
      <c r="I1402" s="42">
        <f t="shared" si="171"/>
        <v>26.787788818544087</v>
      </c>
      <c r="J1402" s="40">
        <f>Data[[#This Row],[DAA 
(n)]]*LN(Data[[#This Row],[DAA 
(n)]])</f>
        <v>8961507.7355529964</v>
      </c>
      <c r="K1402" s="40">
        <f t="shared" si="172"/>
        <v>8815432.4430700131</v>
      </c>
      <c r="L1402" s="29">
        <f>LN(Data[[#This Row],[MA'[n*ln(n)']
30d]])</f>
        <v>15.992014430247805</v>
      </c>
      <c r="M1402" s="43">
        <f t="shared" si="173"/>
        <v>15.959724517757751</v>
      </c>
      <c r="N1402" s="40">
        <f>Data[[#This Row],[DAA 
(n)]]^1.5</f>
        <v>546157351.78102708</v>
      </c>
      <c r="O1402" s="40">
        <f t="shared" si="174"/>
        <v>534759955.30832976</v>
      </c>
      <c r="P1402" s="43">
        <f>LN(Data[[#This Row],[MA'[n^1.5']]])</f>
        <v>20.097328522505869</v>
      </c>
      <c r="Q1402" s="43">
        <f t="shared" si="175"/>
        <v>20.052947956115997</v>
      </c>
      <c r="R1402" s="30">
        <f>$O$1+$O$2*Data[[#This Row],[MA'[ln(n^2)']]]</f>
        <v>26.787788818544087</v>
      </c>
      <c r="S1402" s="30">
        <f>$Q$1+$Q$2*Data[[#This Row],[MA'[ln(n*ln(n))']]]</f>
        <v>22.853545454300288</v>
      </c>
      <c r="T1402" s="31">
        <f>$O$3*Data[[#This Row],[Metcalfe
(n^2)]]</f>
        <v>232145563857.48001</v>
      </c>
      <c r="U1402" s="31">
        <f t="shared" si="176"/>
        <v>226353768293.79602</v>
      </c>
      <c r="V1402" s="30">
        <f>LN(Data[[#This Row],[MA'[NVA']
30d]]/Data[[#This Row],[MA'[NVMetcalfe calc']]])</f>
        <v>-2.7218184404652468</v>
      </c>
      <c r="W1402" s="30">
        <f>$Q$3+Data[[#This Row],[NVM
(scaled)]]/((Data[[#This Row],[Upper Bound]]-Data[[#This Row],[Lower Bound]])/2)</f>
        <v>-0.79365535045563107</v>
      </c>
      <c r="X1402" s="30">
        <f>(Data[[#This Row],[Upper Bound]]+Data[[#This Row],[Lower Bound]])/2</f>
        <v>24.820667136422188</v>
      </c>
      <c r="Y1402" s="29">
        <f>LN(Data[[#This Row],[NVActual]]/Data[[#This Row],[MA'[n^2']
30d]])</f>
        <v>-3.2429392689417083</v>
      </c>
      <c r="Z1402" s="29">
        <f>LN(Data[[#This Row],[NVActual]]/Data[[#This Row],[MA'[n*ln(n)']
30d]])</f>
        <v>7.5643377269908747</v>
      </c>
      <c r="AA1402" s="29">
        <f>LN(Data[[#This Row],[NVActual]]/Data[[#This Row],[MA'[n^1.5']]])</f>
        <v>3.4590236347328105</v>
      </c>
      <c r="AB1402" s="29">
        <f>LN(Data[[#This Row],[NVActual]]/Data[[#This Row],[Metcalfe
(n^2)]])</f>
        <v>-3.2682047524487063</v>
      </c>
      <c r="AC1402" s="26">
        <f>1+Data[[#This Row],[MA'[NVMetcalfe calc']]]/((Data[[#This Row],[NVM_norm
(scaled)]]-Data[[#This Row],[NV_fund.]])/2)</f>
        <v>-17674000036.264835</v>
      </c>
    </row>
    <row r="1403" spans="1:29" x14ac:dyDescent="0.2">
      <c r="A1403" s="23">
        <v>42773</v>
      </c>
      <c r="B1403" s="24">
        <v>17016217921.2565</v>
      </c>
      <c r="C1403" s="24">
        <f t="shared" si="169"/>
        <v>14801970772.047461</v>
      </c>
      <c r="D1403" s="25">
        <f>LN(Data[[#This Row],[NVActual]])</f>
        <v>23.557432721606283</v>
      </c>
      <c r="E1403" s="26">
        <v>721269</v>
      </c>
      <c r="F1403" s="40">
        <f>Data[[#This Row],[DAA 
(n)]]^2</f>
        <v>520228970361</v>
      </c>
      <c r="G1403" s="41">
        <f t="shared" si="170"/>
        <v>433061760538.63336</v>
      </c>
      <c r="H1403" s="28">
        <f>LN(Data[[#This Row],[Metcalfe
(n^2)]])</f>
        <v>26.977534879223434</v>
      </c>
      <c r="I1403" s="42">
        <f t="shared" si="171"/>
        <v>26.782366832864646</v>
      </c>
      <c r="J1403" s="40">
        <f>Data[[#This Row],[DAA 
(n)]]*LN(Data[[#This Row],[DAA 
(n)]])</f>
        <v>9729029.8024013042</v>
      </c>
      <c r="K1403" s="40">
        <f t="shared" si="172"/>
        <v>8790429.667191565</v>
      </c>
      <c r="L1403" s="29">
        <f>LN(Data[[#This Row],[MA'[n*ln(n)']
30d]])</f>
        <v>15.989174149830934</v>
      </c>
      <c r="M1403" s="43">
        <f t="shared" si="173"/>
        <v>15.957979025352763</v>
      </c>
      <c r="N1403" s="40">
        <f>Data[[#This Row],[DAA 
(n)]]^1.5</f>
        <v>612556143.73158157</v>
      </c>
      <c r="O1403" s="40">
        <f t="shared" si="174"/>
        <v>532669138.97563928</v>
      </c>
      <c r="P1403" s="43">
        <f>LN(Data[[#This Row],[MA'[n^1.5']]])</f>
        <v>20.093411036992663</v>
      </c>
      <c r="Q1403" s="43">
        <f t="shared" si="175"/>
        <v>20.05054877469879</v>
      </c>
      <c r="R1403" s="30">
        <f>$O$1+$O$2*Data[[#This Row],[MA'[ln(n^2)']]]</f>
        <v>26.782366832864646</v>
      </c>
      <c r="S1403" s="30">
        <f>$Q$1+$Q$2*Data[[#This Row],[MA'[ln(n*ln(n))']]]</f>
        <v>22.850665391832059</v>
      </c>
      <c r="T1403" s="31">
        <f>$O$3*Data[[#This Row],[Metcalfe
(n^2)]]</f>
        <v>270519064587.72</v>
      </c>
      <c r="U1403" s="31">
        <f t="shared" si="176"/>
        <v>225192115480.08939</v>
      </c>
      <c r="V1403" s="30">
        <f>LN(Data[[#This Row],[MA'[NVA']
30d]]/Data[[#This Row],[MA'[NVMetcalfe calc']]])</f>
        <v>-2.7221935522844687</v>
      </c>
      <c r="W1403" s="30">
        <f>$Q$3+Data[[#This Row],[NVM
(scaled)]]/((Data[[#This Row],[Upper Bound]]-Data[[#This Row],[Lower Bound]])/2)</f>
        <v>-0.79474072516021776</v>
      </c>
      <c r="X1403" s="30">
        <f>(Data[[#This Row],[Upper Bound]]+Data[[#This Row],[Lower Bound]])/2</f>
        <v>24.816516112348353</v>
      </c>
      <c r="Y1403" s="32">
        <f>LN(Data[[#This Row],[NVActual]]/Data[[#This Row],[MA'[n^2']
30d]])</f>
        <v>-3.2367134672097664</v>
      </c>
      <c r="Z1403" s="32">
        <f>LN(Data[[#This Row],[NVActual]]/Data[[#This Row],[MA'[n*ln(n)']
30d]])</f>
        <v>7.5682585717753481</v>
      </c>
      <c r="AA1403" s="32">
        <f>LN(Data[[#This Row],[NVActual]]/Data[[#This Row],[MA'[n^1.5']]])</f>
        <v>3.464021684613618</v>
      </c>
      <c r="AB1403" s="32">
        <f>LN(Data[[#This Row],[NVActual]]/Data[[#This Row],[Metcalfe
(n^2)]])</f>
        <v>-3.420102157617154</v>
      </c>
      <c r="AC1403" s="34">
        <f>1+Data[[#This Row],[MA'[NVMetcalfe calc']]]/((Data[[#This Row],[NVM_norm
(scaled)]]-Data[[#This Row],[NV_fund.]])/2)</f>
        <v>-17585401364.409584</v>
      </c>
    </row>
    <row r="1404" spans="1:29" x14ac:dyDescent="0.2">
      <c r="A1404" s="23">
        <v>42772</v>
      </c>
      <c r="B1404" s="24">
        <v>16524823455.9916</v>
      </c>
      <c r="C1404" s="24">
        <f t="shared" si="169"/>
        <v>14724183538.259007</v>
      </c>
      <c r="D1404" s="25">
        <f>LN(Data[[#This Row],[NVActual]])</f>
        <v>23.528129539177264</v>
      </c>
      <c r="E1404" s="26">
        <v>612564</v>
      </c>
      <c r="F1404" s="40">
        <f>Data[[#This Row],[DAA 
(n)]]^2</f>
        <v>375234654096</v>
      </c>
      <c r="G1404" s="41">
        <f t="shared" si="170"/>
        <v>427488965492.46667</v>
      </c>
      <c r="H1404" s="28">
        <f>LN(Data[[#This Row],[Metcalfe
(n^2)]])</f>
        <v>26.650817411476517</v>
      </c>
      <c r="I1404" s="42">
        <f t="shared" si="171"/>
        <v>26.769444393607458</v>
      </c>
      <c r="J1404" s="40">
        <f>Data[[#This Row],[DAA 
(n)]]*LN(Data[[#This Row],[DAA 
(n)]])</f>
        <v>8162665.6584218508</v>
      </c>
      <c r="K1404" s="40">
        <f t="shared" si="172"/>
        <v>8729446.3015507739</v>
      </c>
      <c r="L1404" s="29">
        <f>LN(Data[[#This Row],[MA'[n*ln(n)']
30d]])</f>
        <v>15.982212501010622</v>
      </c>
      <c r="M1404" s="43">
        <f t="shared" si="173"/>
        <v>15.956274027813571</v>
      </c>
      <c r="N1404" s="40">
        <f>Data[[#This Row],[DAA 
(n)]]^1.5</f>
        <v>479432206.52315646</v>
      </c>
      <c r="O1404" s="40">
        <f t="shared" si="174"/>
        <v>527517519.93987536</v>
      </c>
      <c r="P1404" s="43">
        <f>LN(Data[[#This Row],[MA'[n^1.5']]])</f>
        <v>20.083692635919114</v>
      </c>
      <c r="Q1404" s="43">
        <f t="shared" si="175"/>
        <v>20.048206079886622</v>
      </c>
      <c r="R1404" s="30">
        <f>$O$1+$O$2*Data[[#This Row],[MA'[ln(n^2)']]]</f>
        <v>26.769444393607458</v>
      </c>
      <c r="S1404" s="30">
        <f>$Q$1+$Q$2*Data[[#This Row],[MA'[ln(n*ln(n))']]]</f>
        <v>22.847852145892389</v>
      </c>
      <c r="T1404" s="31">
        <f>$O$3*Data[[#This Row],[Metcalfe
(n^2)]]</f>
        <v>195122020129.92001</v>
      </c>
      <c r="U1404" s="31">
        <f t="shared" si="176"/>
        <v>222294262056.08267</v>
      </c>
      <c r="V1404" s="30">
        <f>LN(Data[[#This Row],[MA'[NVA']
30d]]/Data[[#This Row],[MA'[NVMetcalfe calc']]])</f>
        <v>-2.7145107282399792</v>
      </c>
      <c r="W1404" s="30">
        <f>$Q$3+Data[[#This Row],[NVM
(scaled)]]/((Data[[#This Row],[Upper Bound]]-Data[[#This Row],[Lower Bound]])/2)</f>
        <v>-0.79439213297690492</v>
      </c>
      <c r="X1404" s="30">
        <f>(Data[[#This Row],[Upper Bound]]+Data[[#This Row],[Lower Bound]])/2</f>
        <v>24.808648269749924</v>
      </c>
      <c r="Y1404" s="29">
        <f>LN(Data[[#This Row],[NVActual]]/Data[[#This Row],[MA'[n^2']
30d]])</f>
        <v>-3.2530647740993048</v>
      </c>
      <c r="Z1404" s="29">
        <f>LN(Data[[#This Row],[NVActual]]/Data[[#This Row],[MA'[n*ln(n)']
30d]])</f>
        <v>7.5459170381666434</v>
      </c>
      <c r="AA1404" s="29">
        <f>LN(Data[[#This Row],[NVActual]]/Data[[#This Row],[MA'[n^1.5']]])</f>
        <v>3.4444369032581523</v>
      </c>
      <c r="AB1404" s="29">
        <f>LN(Data[[#This Row],[NVActual]]/Data[[#This Row],[Metcalfe
(n^2)]])</f>
        <v>-3.1226878722992528</v>
      </c>
      <c r="AC1404" s="26">
        <f>1+Data[[#This Row],[MA'[NVMetcalfe calc']]]/((Data[[#This Row],[NVM_norm
(scaled)]]-Data[[#This Row],[NV_fund.]])/2)</f>
        <v>-17364676893.577522</v>
      </c>
    </row>
    <row r="1405" spans="1:29" x14ac:dyDescent="0.2">
      <c r="A1405" s="23">
        <v>42771</v>
      </c>
      <c r="B1405" s="24">
        <v>16381947061.8631</v>
      </c>
      <c r="C1405" s="24">
        <f t="shared" si="169"/>
        <v>14657869009.054981</v>
      </c>
      <c r="D1405" s="25">
        <f>LN(Data[[#This Row],[NVActual]])</f>
        <v>23.519445776552676</v>
      </c>
      <c r="E1405" s="26">
        <v>694185</v>
      </c>
      <c r="F1405" s="40">
        <f>Data[[#This Row],[DAA 
(n)]]^2</f>
        <v>481892814225</v>
      </c>
      <c r="G1405" s="41">
        <f t="shared" si="170"/>
        <v>428679271035.96667</v>
      </c>
      <c r="H1405" s="28">
        <f>LN(Data[[#This Row],[Metcalfe
(n^2)]])</f>
        <v>26.900987549140996</v>
      </c>
      <c r="I1405" s="42">
        <f t="shared" si="171"/>
        <v>26.772474558294167</v>
      </c>
      <c r="J1405" s="40">
        <f>Data[[#This Row],[DAA 
(n)]]*LN(Data[[#This Row],[DAA 
(n)]])</f>
        <v>9337131.0209002215</v>
      </c>
      <c r="K1405" s="40">
        <f t="shared" si="172"/>
        <v>8743070.019137999</v>
      </c>
      <c r="L1405" s="29">
        <f>LN(Data[[#This Row],[MA'[n*ln(n)']
30d]])</f>
        <v>15.983771946725035</v>
      </c>
      <c r="M1405" s="43">
        <f t="shared" si="173"/>
        <v>15.954835305712392</v>
      </c>
      <c r="N1405" s="40">
        <f>Data[[#This Row],[DAA 
(n)]]^1.5</f>
        <v>578379428.4401741</v>
      </c>
      <c r="O1405" s="40">
        <f t="shared" si="174"/>
        <v>528645090.24484175</v>
      </c>
      <c r="P1405" s="43">
        <f>LN(Data[[#This Row],[MA'[n^1.5']]])</f>
        <v>20.085827857754257</v>
      </c>
      <c r="Q1405" s="43">
        <f t="shared" si="175"/>
        <v>20.046234184440873</v>
      </c>
      <c r="R1405" s="30">
        <f>$O$1+$O$2*Data[[#This Row],[MA'[ln(n^2)']]]</f>
        <v>26.772474558294167</v>
      </c>
      <c r="S1405" s="30">
        <f>$Q$1+$Q$2*Data[[#This Row],[MA'[ln(n*ln(n))']]]</f>
        <v>22.845478254425444</v>
      </c>
      <c r="T1405" s="31">
        <f>$O$3*Data[[#This Row],[Metcalfe
(n^2)]]</f>
        <v>250584263397</v>
      </c>
      <c r="U1405" s="31">
        <f t="shared" si="176"/>
        <v>222913220938.70267</v>
      </c>
      <c r="V1405" s="30">
        <f>LN(Data[[#This Row],[MA'[NVA']
30d]]/Data[[#This Row],[MA'[NVMetcalfe calc']]])</f>
        <v>-2.7218052269691153</v>
      </c>
      <c r="W1405" s="30">
        <f>$Q$3+Data[[#This Row],[NVM
(scaled)]]/((Data[[#This Row],[Upper Bound]]-Data[[#This Row],[Lower Bound]])/2)</f>
        <v>-0.79620208238428913</v>
      </c>
      <c r="X1405" s="30">
        <f>(Data[[#This Row],[Upper Bound]]+Data[[#This Row],[Lower Bound]])/2</f>
        <v>24.808976406359804</v>
      </c>
      <c r="Y1405" s="32">
        <f>LN(Data[[#This Row],[NVActual]]/Data[[#This Row],[MA'[n^2']
30d]])</f>
        <v>-3.2645290797517985</v>
      </c>
      <c r="Z1405" s="32">
        <f>LN(Data[[#This Row],[NVActual]]/Data[[#This Row],[MA'[n*ln(n)']
30d]])</f>
        <v>7.5356738298276404</v>
      </c>
      <c r="AA1405" s="32">
        <f>LN(Data[[#This Row],[NVActual]]/Data[[#This Row],[MA'[n^1.5']]])</f>
        <v>3.4336179187984168</v>
      </c>
      <c r="AB1405" s="32">
        <f>LN(Data[[#This Row],[NVActual]]/Data[[#This Row],[Metcalfe
(n^2)]])</f>
        <v>-3.3815417725883212</v>
      </c>
      <c r="AC1405" s="34">
        <f>1+Data[[#This Row],[MA'[NVMetcalfe calc']]]/((Data[[#This Row],[NVM_norm
(scaled)]]-Data[[#This Row],[NV_fund.]])/2)</f>
        <v>-17411573289.668072</v>
      </c>
    </row>
    <row r="1406" spans="1:29" x14ac:dyDescent="0.2">
      <c r="A1406" s="23">
        <v>42770</v>
      </c>
      <c r="B1406" s="24">
        <v>16690201716.6817</v>
      </c>
      <c r="C1406" s="24">
        <f t="shared" si="169"/>
        <v>14590372243.446571</v>
      </c>
      <c r="D1406" s="25">
        <f>LN(Data[[#This Row],[NVActual]])</f>
        <v>23.538087660627507</v>
      </c>
      <c r="E1406" s="26">
        <v>655245</v>
      </c>
      <c r="F1406" s="40">
        <f>Data[[#This Row],[DAA 
(n)]]^2</f>
        <v>429346010025</v>
      </c>
      <c r="G1406" s="41">
        <f t="shared" si="170"/>
        <v>429835175161.26666</v>
      </c>
      <c r="H1406" s="28">
        <f>LN(Data[[#This Row],[Metcalfe
(n^2)]])</f>
        <v>26.78552898096245</v>
      </c>
      <c r="I1406" s="42">
        <f t="shared" si="171"/>
        <v>26.774790857451443</v>
      </c>
      <c r="J1406" s="40">
        <f>Data[[#This Row],[DAA 
(n)]]*LN(Data[[#This Row],[DAA 
(n)]])</f>
        <v>8775541.9685653709</v>
      </c>
      <c r="K1406" s="40">
        <f t="shared" si="172"/>
        <v>8754906.2626253292</v>
      </c>
      <c r="L1406" s="29">
        <f>LN(Data[[#This Row],[MA'[n*ln(n)']
30d]])</f>
        <v>15.985124816920081</v>
      </c>
      <c r="M1406" s="43">
        <f t="shared" si="173"/>
        <v>15.953376072192045</v>
      </c>
      <c r="N1406" s="40">
        <f>Data[[#This Row],[DAA 
(n)]]^1.5</f>
        <v>530402513.51104224</v>
      </c>
      <c r="O1406" s="40">
        <f t="shared" si="174"/>
        <v>529676508.71431327</v>
      </c>
      <c r="P1406" s="43">
        <f>LN(Data[[#This Row],[MA'[n^1.5']]])</f>
        <v>20.087777017247998</v>
      </c>
      <c r="Q1406" s="43">
        <f t="shared" si="175"/>
        <v>20.044235572766453</v>
      </c>
      <c r="R1406" s="30">
        <f>$O$1+$O$2*Data[[#This Row],[MA'[ln(n^2)']]]</f>
        <v>26.774790857451443</v>
      </c>
      <c r="S1406" s="30">
        <f>$Q$1+$Q$2*Data[[#This Row],[MA'[ln(n*ln(n))']]]</f>
        <v>22.843070519116871</v>
      </c>
      <c r="T1406" s="31">
        <f>$O$3*Data[[#This Row],[Metcalfe
(n^2)]]</f>
        <v>223259925213</v>
      </c>
      <c r="U1406" s="31">
        <f t="shared" si="176"/>
        <v>223514291083.85867</v>
      </c>
      <c r="V1406" s="30">
        <f>LN(Data[[#This Row],[MA'[NVA']
30d]]/Data[[#This Row],[MA'[NVMetcalfe calc']]])</f>
        <v>-2.7291134784082911</v>
      </c>
      <c r="W1406" s="30">
        <f>$Q$3+Data[[#This Row],[NVM
(scaled)]]/((Data[[#This Row],[Upper Bound]]-Data[[#This Row],[Lower Bound]])/2)</f>
        <v>-0.79825411960216386</v>
      </c>
      <c r="X1406" s="30">
        <f>(Data[[#This Row],[Upper Bound]]+Data[[#This Row],[Lower Bound]])/2</f>
        <v>24.808930688284157</v>
      </c>
      <c r="Y1406" s="29">
        <f>LN(Data[[#This Row],[NVActual]]/Data[[#This Row],[MA'[n^2']
30d]])</f>
        <v>-3.248579997944633</v>
      </c>
      <c r="Z1406" s="29">
        <f>LN(Data[[#This Row],[NVActual]]/Data[[#This Row],[MA'[n*ln(n)']
30d]])</f>
        <v>7.5529628437074274</v>
      </c>
      <c r="AA1406" s="29">
        <f>LN(Data[[#This Row],[NVActual]]/Data[[#This Row],[MA'[n^1.5']]])</f>
        <v>3.4503106433795101</v>
      </c>
      <c r="AB1406" s="29">
        <f>LN(Data[[#This Row],[NVActual]]/Data[[#This Row],[Metcalfe
(n^2)]])</f>
        <v>-3.2474413203349402</v>
      </c>
      <c r="AC1406" s="26">
        <f>1+Data[[#This Row],[MA'[NVMetcalfe calc']]]/((Data[[#This Row],[NVM_norm
(scaled)]]-Data[[#This Row],[NV_fund.]])/2)</f>
        <v>-17457154525.023674</v>
      </c>
    </row>
    <row r="1407" spans="1:29" x14ac:dyDescent="0.2">
      <c r="A1407" s="23">
        <v>42769</v>
      </c>
      <c r="B1407" s="24">
        <v>16389955943.816601</v>
      </c>
      <c r="C1407" s="24">
        <f t="shared" si="169"/>
        <v>14570464635.717928</v>
      </c>
      <c r="D1407" s="25">
        <f>LN(Data[[#This Row],[NVActual]])</f>
        <v>23.519934541706871</v>
      </c>
      <c r="E1407" s="26">
        <v>713302</v>
      </c>
      <c r="F1407" s="40">
        <f>Data[[#This Row],[DAA 
(n)]]^2</f>
        <v>508799743204</v>
      </c>
      <c r="G1407" s="41">
        <f t="shared" si="170"/>
        <v>429734314714.56665</v>
      </c>
      <c r="H1407" s="28">
        <f>LN(Data[[#This Row],[Metcalfe
(n^2)]])</f>
        <v>26.955320344263075</v>
      </c>
      <c r="I1407" s="42">
        <f t="shared" si="171"/>
        <v>26.77455510929093</v>
      </c>
      <c r="J1407" s="40">
        <f>Data[[#This Row],[DAA 
(n)]]*LN(Data[[#This Row],[DAA 
(n)]])</f>
        <v>9613641.9561017696</v>
      </c>
      <c r="K1407" s="40">
        <f t="shared" si="172"/>
        <v>8753796.7167241406</v>
      </c>
      <c r="L1407" s="29">
        <f>LN(Data[[#This Row],[MA'[n*ln(n)']
30d]])</f>
        <v>15.984998074704626</v>
      </c>
      <c r="M1407" s="43">
        <f t="shared" si="173"/>
        <v>15.951954333191567</v>
      </c>
      <c r="N1407" s="40">
        <f>Data[[#This Row],[DAA 
(n)]]^1.5</f>
        <v>602434954.51948965</v>
      </c>
      <c r="O1407" s="40">
        <f t="shared" si="174"/>
        <v>529582975.93547857</v>
      </c>
      <c r="P1407" s="43">
        <f>LN(Data[[#This Row],[MA'[n^1.5']]])</f>
        <v>20.087600416933469</v>
      </c>
      <c r="Q1407" s="43">
        <f t="shared" si="175"/>
        <v>20.042295337417411</v>
      </c>
      <c r="R1407" s="30">
        <f>$O$1+$O$2*Data[[#This Row],[MA'[ln(n^2)']]]</f>
        <v>26.77455510929093</v>
      </c>
      <c r="S1407" s="30">
        <f>$Q$1+$Q$2*Data[[#This Row],[MA'[ln(n*ln(n))']]]</f>
        <v>22.840724649766084</v>
      </c>
      <c r="T1407" s="31">
        <f>$O$3*Data[[#This Row],[Metcalfe
(n^2)]]</f>
        <v>264575866466.08002</v>
      </c>
      <c r="U1407" s="31">
        <f t="shared" si="176"/>
        <v>223461843651.57468</v>
      </c>
      <c r="V1407" s="30">
        <f>LN(Data[[#This Row],[MA'[NVA']
30d]]/Data[[#This Row],[MA'[NVMetcalfe calc']]])</f>
        <v>-2.7302441679720291</v>
      </c>
      <c r="W1407" s="30">
        <f>$Q$3+Data[[#This Row],[NVM
(scaled)]]/((Data[[#This Row],[Upper Bound]]-Data[[#This Row],[Lower Bound]])/2)</f>
        <v>-0.79808430920625206</v>
      </c>
      <c r="X1407" s="30">
        <f>(Data[[#This Row],[Upper Bound]]+Data[[#This Row],[Lower Bound]])/2</f>
        <v>24.807639879528509</v>
      </c>
      <c r="Y1407" s="32">
        <f>LN(Data[[#This Row],[NVActual]]/Data[[#This Row],[MA'[n^2']
30d]])</f>
        <v>-3.2664984402082902</v>
      </c>
      <c r="Z1407" s="32">
        <f>LN(Data[[#This Row],[NVActual]]/Data[[#This Row],[MA'[n*ln(n)']
30d]])</f>
        <v>7.5349364670022458</v>
      </c>
      <c r="AA1407" s="32">
        <f>LN(Data[[#This Row],[NVActual]]/Data[[#This Row],[MA'[n^1.5']]])</f>
        <v>3.4323341247734009</v>
      </c>
      <c r="AB1407" s="32">
        <f>LN(Data[[#This Row],[NVActual]]/Data[[#This Row],[Metcalfe
(n^2)]])</f>
        <v>-3.4353858025562056</v>
      </c>
      <c r="AC1407" s="34">
        <f>1+Data[[#This Row],[MA'[NVMetcalfe calc']]]/((Data[[#This Row],[NVM_norm
(scaled)]]-Data[[#This Row],[NV_fund.]])/2)</f>
        <v>-17454053788.260662</v>
      </c>
    </row>
    <row r="1408" spans="1:29" x14ac:dyDescent="0.2">
      <c r="A1408" s="23">
        <v>42768</v>
      </c>
      <c r="B1408" s="24">
        <v>16265430337.177099</v>
      </c>
      <c r="C1408" s="24">
        <f t="shared" si="169"/>
        <v>14632344298.36479</v>
      </c>
      <c r="D1408" s="25">
        <f>LN(Data[[#This Row],[NVActual]])</f>
        <v>23.512307854386901</v>
      </c>
      <c r="E1408" s="26">
        <v>637933</v>
      </c>
      <c r="F1408" s="40">
        <f>Data[[#This Row],[DAA 
(n)]]^2</f>
        <v>406958512489</v>
      </c>
      <c r="G1408" s="41">
        <f t="shared" si="170"/>
        <v>428877797716.06665</v>
      </c>
      <c r="H1408" s="28">
        <f>LN(Data[[#This Row],[Metcalfe
(n^2)]])</f>
        <v>26.731977082276828</v>
      </c>
      <c r="I1408" s="42">
        <f t="shared" si="171"/>
        <v>26.772827706853661</v>
      </c>
      <c r="J1408" s="40">
        <f>Data[[#This Row],[DAA 
(n)]]*LN(Data[[#This Row],[DAA 
(n)]])</f>
        <v>8526605.1680140514</v>
      </c>
      <c r="K1408" s="40">
        <f t="shared" si="172"/>
        <v>8744999.7314848676</v>
      </c>
      <c r="L1408" s="29">
        <f>LN(Data[[#This Row],[MA'[n*ln(n)']
30d]])</f>
        <v>15.98399263572985</v>
      </c>
      <c r="M1408" s="43">
        <f t="shared" si="173"/>
        <v>15.950727580745946</v>
      </c>
      <c r="N1408" s="40">
        <f>Data[[#This Row],[DAA 
(n)]]^1.5</f>
        <v>509521603.80855817</v>
      </c>
      <c r="O1408" s="40">
        <f t="shared" si="174"/>
        <v>528817463.0173046</v>
      </c>
      <c r="P1408" s="43">
        <f>LN(Data[[#This Row],[MA'[n^1.5']]])</f>
        <v>20.086153869816734</v>
      </c>
      <c r="Q1408" s="43">
        <f t="shared" si="175"/>
        <v>20.040639040184036</v>
      </c>
      <c r="R1408" s="30">
        <f>$O$1+$O$2*Data[[#This Row],[MA'[ln(n^2)']]]</f>
        <v>26.772827706853661</v>
      </c>
      <c r="S1408" s="30">
        <f>$Q$1+$Q$2*Data[[#This Row],[MA'[ln(n*ln(n))']]]</f>
        <v>22.838700508230808</v>
      </c>
      <c r="T1408" s="31">
        <f>$O$3*Data[[#This Row],[Metcalfe
(n^2)]]</f>
        <v>211618426494.28</v>
      </c>
      <c r="U1408" s="31">
        <f t="shared" si="176"/>
        <v>223016454812.35468</v>
      </c>
      <c r="V1408" s="30">
        <f>LN(Data[[#This Row],[MA'[NVA']
30d]]/Data[[#This Row],[MA'[NVMetcalfe calc']]])</f>
        <v>-2.7240111158163036</v>
      </c>
      <c r="W1408" s="30">
        <f>$Q$3+Data[[#This Row],[NVM
(scaled)]]/((Data[[#This Row],[Upper Bound]]-Data[[#This Row],[Lower Bound]])/2)</f>
        <v>-0.79481090126920517</v>
      </c>
      <c r="X1408" s="30">
        <f>(Data[[#This Row],[Upper Bound]]+Data[[#This Row],[Lower Bound]])/2</f>
        <v>24.805764107542235</v>
      </c>
      <c r="Y1408" s="29">
        <f>LN(Data[[#This Row],[NVActual]]/Data[[#This Row],[MA'[n^2']
30d]])</f>
        <v>-3.2721300071002739</v>
      </c>
      <c r="Z1408" s="29">
        <f>LN(Data[[#This Row],[NVActual]]/Data[[#This Row],[MA'[n*ln(n)']
30d]])</f>
        <v>7.5283152186570499</v>
      </c>
      <c r="AA1408" s="29">
        <f>LN(Data[[#This Row],[NVActual]]/Data[[#This Row],[MA'[n^1.5']]])</f>
        <v>3.4261539845701661</v>
      </c>
      <c r="AB1408" s="29">
        <f>LN(Data[[#This Row],[NVActual]]/Data[[#This Row],[Metcalfe
(n^2)]])</f>
        <v>-3.2196692278899279</v>
      </c>
      <c r="AC1408" s="26">
        <f>1+Data[[#This Row],[MA'[NVMetcalfe calc']]]/((Data[[#This Row],[NVM_norm
(scaled)]]-Data[[#This Row],[NV_fund.]])/2)</f>
        <v>-17422769193.488392</v>
      </c>
    </row>
    <row r="1409" spans="1:29" x14ac:dyDescent="0.2">
      <c r="A1409" s="23">
        <v>42767</v>
      </c>
      <c r="B1409" s="24">
        <v>15937898190.377501</v>
      </c>
      <c r="C1409" s="24">
        <f t="shared" si="169"/>
        <v>14643686437.848909</v>
      </c>
      <c r="D1409" s="25">
        <f>LN(Data[[#This Row],[NVActual]])</f>
        <v>23.491965644047223</v>
      </c>
      <c r="E1409" s="26">
        <v>780918</v>
      </c>
      <c r="F1409" s="40">
        <f>Data[[#This Row],[DAA 
(n)]]^2</f>
        <v>609832922724</v>
      </c>
      <c r="G1409" s="41">
        <f t="shared" si="170"/>
        <v>430055475376.56665</v>
      </c>
      <c r="H1409" s="28">
        <f>LN(Data[[#This Row],[Metcalfe
(n^2)]])</f>
        <v>27.136450859423316</v>
      </c>
      <c r="I1409" s="42">
        <f t="shared" si="171"/>
        <v>26.775602770610046</v>
      </c>
      <c r="J1409" s="40">
        <f>Data[[#This Row],[DAA 
(n)]]*LN(Data[[#This Row],[DAA 
(n)]])</f>
        <v>10595671.466119569</v>
      </c>
      <c r="K1409" s="40">
        <f t="shared" si="172"/>
        <v>8758003.1327618305</v>
      </c>
      <c r="L1409" s="29">
        <f>LN(Data[[#This Row],[MA'[n*ln(n)']
30d]])</f>
        <v>15.985478484046297</v>
      </c>
      <c r="M1409" s="43">
        <f t="shared" si="173"/>
        <v>15.94949267514785</v>
      </c>
      <c r="N1409" s="40">
        <f>Data[[#This Row],[DAA 
(n)]]^1.5</f>
        <v>690093838.79859412</v>
      </c>
      <c r="O1409" s="40">
        <f t="shared" si="174"/>
        <v>529911736.36002338</v>
      </c>
      <c r="P1409" s="43">
        <f>LN(Data[[#This Row],[MA'[n^1.5']]])</f>
        <v>20.088221015472154</v>
      </c>
      <c r="Q1409" s="43">
        <f t="shared" si="175"/>
        <v>20.038970984171769</v>
      </c>
      <c r="R1409" s="30">
        <f>$O$1+$O$2*Data[[#This Row],[MA'[ln(n^2)']]]</f>
        <v>26.775602770610046</v>
      </c>
      <c r="S1409" s="30">
        <f>$Q$1+$Q$2*Data[[#This Row],[MA'[ln(n*ln(n))']]]</f>
        <v>22.836662913993951</v>
      </c>
      <c r="T1409" s="31">
        <f>$O$3*Data[[#This Row],[Metcalfe
(n^2)]]</f>
        <v>317113119816.47998</v>
      </c>
      <c r="U1409" s="31">
        <f t="shared" si="176"/>
        <v>223628847195.81473</v>
      </c>
      <c r="V1409" s="30">
        <f>LN(Data[[#This Row],[MA'[NVA']
30d]]/Data[[#This Row],[MA'[NVMetcalfe calc']]])</f>
        <v>-2.7259784627638042</v>
      </c>
      <c r="W1409" s="30">
        <f>$Q$3+Data[[#This Row],[NVM
(scaled)]]/((Data[[#This Row],[Upper Bound]]-Data[[#This Row],[Lower Bound]])/2)</f>
        <v>-0.7941178398218377</v>
      </c>
      <c r="X1409" s="30">
        <f>(Data[[#This Row],[Upper Bound]]+Data[[#This Row],[Lower Bound]])/2</f>
        <v>24.806132842301999</v>
      </c>
      <c r="Y1409" s="32">
        <f>LN(Data[[#This Row],[NVActual]]/Data[[#This Row],[MA'[n^2']
30d]])</f>
        <v>-3.295214405769042</v>
      </c>
      <c r="Z1409" s="32">
        <f>LN(Data[[#This Row],[NVActual]]/Data[[#This Row],[MA'[n*ln(n)']
30d]])</f>
        <v>7.5064871600009262</v>
      </c>
      <c r="AA1409" s="32">
        <f>LN(Data[[#This Row],[NVActual]]/Data[[#This Row],[MA'[n^1.5']]])</f>
        <v>3.4037446285750699</v>
      </c>
      <c r="AB1409" s="32">
        <f>LN(Data[[#This Row],[NVActual]]/Data[[#This Row],[Metcalfe
(n^2)]])</f>
        <v>-3.6444852153760925</v>
      </c>
      <c r="AC1409" s="34">
        <f>1+Data[[#This Row],[MA'[NVMetcalfe calc']]]/((Data[[#This Row],[NVM_norm
(scaled)]]-Data[[#This Row],[NV_fund.]])/2)</f>
        <v>-17470832607.054924</v>
      </c>
    </row>
    <row r="1410" spans="1:29" x14ac:dyDescent="0.2">
      <c r="A1410" s="23">
        <v>42766</v>
      </c>
      <c r="B1410" s="24">
        <v>15628390267.6539</v>
      </c>
      <c r="C1410" s="24">
        <f t="shared" si="169"/>
        <v>14657551437.382792</v>
      </c>
      <c r="D1410" s="25">
        <f>LN(Data[[#This Row],[NVActual]])</f>
        <v>23.472354986162593</v>
      </c>
      <c r="E1410" s="26">
        <v>686217</v>
      </c>
      <c r="F1410" s="40">
        <f>Data[[#This Row],[DAA 
(n)]]^2</f>
        <v>470893771089</v>
      </c>
      <c r="G1410" s="41">
        <f t="shared" si="170"/>
        <v>425828822620.29999</v>
      </c>
      <c r="H1410" s="28">
        <f>LN(Data[[#This Row],[Metcalfe
(n^2)]])</f>
        <v>26.877898366435893</v>
      </c>
      <c r="I1410" s="42">
        <f t="shared" si="171"/>
        <v>26.767832792469488</v>
      </c>
      <c r="J1410" s="40">
        <f>Data[[#This Row],[DAA 
(n)]]*LN(Data[[#This Row],[DAA 
(n)]])</f>
        <v>9222035.3916602693</v>
      </c>
      <c r="K1410" s="40">
        <f t="shared" si="172"/>
        <v>8716447.2626108043</v>
      </c>
      <c r="L1410" s="29">
        <f>LN(Data[[#This Row],[MA'[n*ln(n)']
30d]])</f>
        <v>15.980722288852927</v>
      </c>
      <c r="M1410" s="43">
        <f t="shared" si="173"/>
        <v>15.948170440817249</v>
      </c>
      <c r="N1410" s="40">
        <f>Data[[#This Row],[DAA 
(n)]]^1.5</f>
        <v>568449919.44355333</v>
      </c>
      <c r="O1410" s="40">
        <f t="shared" si="174"/>
        <v>526222134.73454082</v>
      </c>
      <c r="P1410" s="43">
        <f>LN(Data[[#This Row],[MA'[n^1.5']]])</f>
        <v>20.081233990935733</v>
      </c>
      <c r="Q1410" s="43">
        <f t="shared" si="175"/>
        <v>20.03718059159328</v>
      </c>
      <c r="R1410" s="30">
        <f>$O$1+$O$2*Data[[#This Row],[MA'[ln(n^2)']]]</f>
        <v>26.767832792469488</v>
      </c>
      <c r="S1410" s="30">
        <f>$Q$1+$Q$2*Data[[#This Row],[MA'[ln(n*ln(n))']]]</f>
        <v>22.834481227348459</v>
      </c>
      <c r="T1410" s="31">
        <f>$O$3*Data[[#This Row],[Metcalfe
(n^2)]]</f>
        <v>244864760966.28</v>
      </c>
      <c r="U1410" s="31">
        <f t="shared" si="176"/>
        <v>221430987762.55597</v>
      </c>
      <c r="V1410" s="30">
        <f>LN(Data[[#This Row],[MA'[NVA']
30d]]/Data[[#This Row],[MA'[NVMetcalfe calc']]])</f>
        <v>-2.7151553141368363</v>
      </c>
      <c r="W1410" s="30">
        <f>$Q$3+Data[[#This Row],[NVM
(scaled)]]/((Data[[#This Row],[Upper Bound]]-Data[[#This Row],[Lower Bound]])/2)</f>
        <v>-0.79058104859655021</v>
      </c>
      <c r="X1410" s="30">
        <f>(Data[[#This Row],[Upper Bound]]+Data[[#This Row],[Lower Bound]])/2</f>
        <v>24.801157009908973</v>
      </c>
      <c r="Y1410" s="29">
        <f>LN(Data[[#This Row],[NVActual]]/Data[[#This Row],[MA'[n^2']
30d]])</f>
        <v>-3.3049482914649801</v>
      </c>
      <c r="Z1410" s="29">
        <f>LN(Data[[#This Row],[NVActual]]/Data[[#This Row],[MA'[n*ln(n)']
30d]])</f>
        <v>7.4916326973096661</v>
      </c>
      <c r="AA1410" s="29">
        <f>LN(Data[[#This Row],[NVActual]]/Data[[#This Row],[MA'[n^1.5']]])</f>
        <v>3.3911209952268617</v>
      </c>
      <c r="AB1410" s="29">
        <f>LN(Data[[#This Row],[NVActual]]/Data[[#This Row],[Metcalfe
(n^2)]])</f>
        <v>-3.4055433802732984</v>
      </c>
      <c r="AC1410" s="26">
        <f>1+Data[[#This Row],[MA'[NVMetcalfe calc']]]/((Data[[#This Row],[NVM_norm
(scaled)]]-Data[[#This Row],[NV_fund.]])/2)</f>
        <v>-17304880758.277889</v>
      </c>
    </row>
    <row r="1411" spans="1:29" x14ac:dyDescent="0.2">
      <c r="A1411" s="23">
        <v>42765</v>
      </c>
      <c r="B1411" s="24">
        <v>14849161141.8902</v>
      </c>
      <c r="C1411" s="24">
        <f t="shared" si="169"/>
        <v>14671043992.744585</v>
      </c>
      <c r="D1411" s="25">
        <f>LN(Data[[#This Row],[NVActual]])</f>
        <v>23.421209211837965</v>
      </c>
      <c r="E1411" s="26">
        <v>649149</v>
      </c>
      <c r="F1411" s="40">
        <f>Data[[#This Row],[DAA 
(n)]]^2</f>
        <v>421394424201</v>
      </c>
      <c r="G1411" s="41">
        <f t="shared" si="170"/>
        <v>417398541528.03333</v>
      </c>
      <c r="H1411" s="28">
        <f>LN(Data[[#This Row],[Metcalfe
(n^2)]])</f>
        <v>26.766835106622413</v>
      </c>
      <c r="I1411" s="42">
        <f t="shared" si="171"/>
        <v>26.742159301657136</v>
      </c>
      <c r="J1411" s="40">
        <f>Data[[#This Row],[DAA 
(n)]]*LN(Data[[#This Row],[DAA 
(n)]])</f>
        <v>8687832.1213144157</v>
      </c>
      <c r="K1411" s="40">
        <f t="shared" si="172"/>
        <v>8612202.6658363007</v>
      </c>
      <c r="L1411" s="29">
        <f>LN(Data[[#This Row],[MA'[n*ln(n)']
30d]])</f>
        <v>15.968690670147728</v>
      </c>
      <c r="M1411" s="43">
        <f t="shared" si="173"/>
        <v>15.947025240888088</v>
      </c>
      <c r="N1411" s="40">
        <f>Data[[#This Row],[DAA 
(n)]]^1.5</f>
        <v>523017943.35916984</v>
      </c>
      <c r="O1411" s="40">
        <f t="shared" si="174"/>
        <v>517907866.58092844</v>
      </c>
      <c r="P1411" s="43">
        <f>LN(Data[[#This Row],[MA'[n^1.5']]])</f>
        <v>20.065307920660743</v>
      </c>
      <c r="Q1411" s="43">
        <f t="shared" si="175"/>
        <v>20.035650000143143</v>
      </c>
      <c r="R1411" s="30">
        <f>$O$1+$O$2*Data[[#This Row],[MA'[ln(n^2)']]]</f>
        <v>26.742159301657136</v>
      </c>
      <c r="S1411" s="30">
        <f>$Q$1+$Q$2*Data[[#This Row],[MA'[ln(n*ln(n))']]]</f>
        <v>22.832591647465343</v>
      </c>
      <c r="T1411" s="31">
        <f>$O$3*Data[[#This Row],[Metcalfe
(n^2)]]</f>
        <v>219125100584.52002</v>
      </c>
      <c r="U1411" s="31">
        <f t="shared" si="176"/>
        <v>217047241594.5773</v>
      </c>
      <c r="V1411" s="30">
        <f>LN(Data[[#This Row],[MA'[NVA']
30d]]/Data[[#This Row],[MA'[NVMetcalfe calc']]])</f>
        <v>-2.6942392782750058</v>
      </c>
      <c r="W1411" s="30">
        <f>$Q$3+Data[[#This Row],[NVM
(scaled)]]/((Data[[#This Row],[Upper Bound]]-Data[[#This Row],[Lower Bound]])/2)</f>
        <v>-0.78827991050942614</v>
      </c>
      <c r="X1411" s="30">
        <f>(Data[[#This Row],[Upper Bound]]+Data[[#This Row],[Lower Bound]])/2</f>
        <v>24.787375474561237</v>
      </c>
      <c r="Y1411" s="32">
        <f>LN(Data[[#This Row],[NVActual]]/Data[[#This Row],[MA'[n^2']
30d]])</f>
        <v>-3.336098125562482</v>
      </c>
      <c r="Z1411" s="32">
        <f>LN(Data[[#This Row],[NVActual]]/Data[[#This Row],[MA'[n*ln(n)']
30d]])</f>
        <v>7.4525185416902389</v>
      </c>
      <c r="AA1411" s="32">
        <f>LN(Data[[#This Row],[NVActual]]/Data[[#This Row],[MA'[n^1.5']]])</f>
        <v>3.3559012911772226</v>
      </c>
      <c r="AB1411" s="32">
        <f>LN(Data[[#This Row],[NVActual]]/Data[[#This Row],[Metcalfe
(n^2)]])</f>
        <v>-3.3456258947844448</v>
      </c>
      <c r="AC1411" s="34">
        <f>1+Data[[#This Row],[MA'[NVMetcalfe calc']]]/((Data[[#This Row],[NVM_norm
(scaled)]]-Data[[#This Row],[NV_fund.]])/2)</f>
        <v>-16972956376.983946</v>
      </c>
    </row>
    <row r="1412" spans="1:29" x14ac:dyDescent="0.2">
      <c r="A1412" s="23">
        <v>42764</v>
      </c>
      <c r="B1412" s="24">
        <v>14771981709.629499</v>
      </c>
      <c r="C1412" s="24">
        <f t="shared" si="169"/>
        <v>14695288747.828032</v>
      </c>
      <c r="D1412" s="25">
        <f>LN(Data[[#This Row],[NVActual]])</f>
        <v>23.415998095757619</v>
      </c>
      <c r="E1412" s="26">
        <v>636175</v>
      </c>
      <c r="F1412" s="40">
        <f>Data[[#This Row],[DAA 
(n)]]^2</f>
        <v>404718630625</v>
      </c>
      <c r="G1412" s="41">
        <f t="shared" si="170"/>
        <v>414167587560.03333</v>
      </c>
      <c r="H1412" s="28">
        <f>LN(Data[[#This Row],[Metcalfe
(n^2)]])</f>
        <v>26.726457923412308</v>
      </c>
      <c r="I1412" s="42">
        <f t="shared" si="171"/>
        <v>26.733446331120732</v>
      </c>
      <c r="J1412" s="40">
        <f>Data[[#This Row],[DAA 
(n)]]*LN(Data[[#This Row],[DAA 
(n)]])</f>
        <v>8501352.1847134121</v>
      </c>
      <c r="K1412" s="40">
        <f t="shared" si="172"/>
        <v>8574241.6891204864</v>
      </c>
      <c r="L1412" s="29">
        <f>LN(Data[[#This Row],[MA'[n*ln(n)']
30d]])</f>
        <v>15.964273114350243</v>
      </c>
      <c r="M1412" s="43">
        <f t="shared" si="173"/>
        <v>15.946778321122505</v>
      </c>
      <c r="N1412" s="40">
        <f>Data[[#This Row],[DAA 
(n)]]^1.5</f>
        <v>507416864.95213997</v>
      </c>
      <c r="O1412" s="40">
        <f t="shared" si="174"/>
        <v>514804240.53168625</v>
      </c>
      <c r="P1412" s="43">
        <f>LN(Data[[#This Row],[MA'[n^1.5']]])</f>
        <v>20.059297270893357</v>
      </c>
      <c r="Q1412" s="43">
        <f t="shared" si="175"/>
        <v>20.035324092837243</v>
      </c>
      <c r="R1412" s="30">
        <f>$O$1+$O$2*Data[[#This Row],[MA'[ln(n^2)']]]</f>
        <v>26.733446331120732</v>
      </c>
      <c r="S1412" s="30">
        <f>$Q$1+$Q$2*Data[[#This Row],[MA'[ln(n*ln(n))']]]</f>
        <v>22.832184229852132</v>
      </c>
      <c r="T1412" s="31">
        <f>$O$3*Data[[#This Row],[Metcalfe
(n^2)]]</f>
        <v>210453687925</v>
      </c>
      <c r="U1412" s="31">
        <f t="shared" si="176"/>
        <v>215367145531.21732</v>
      </c>
      <c r="V1412" s="30">
        <f>LN(Data[[#This Row],[MA'[NVA']
30d]]/Data[[#This Row],[MA'[NVMetcalfe calc']]])</f>
        <v>-2.6848172763078373</v>
      </c>
      <c r="W1412" s="30">
        <f>$Q$3+Data[[#This Row],[NVM
(scaled)]]/((Data[[#This Row],[Upper Bound]]-Data[[#This Row],[Lower Bound]])/2)</f>
        <v>-0.78638395299551755</v>
      </c>
      <c r="X1412" s="30">
        <f>(Data[[#This Row],[Upper Bound]]+Data[[#This Row],[Lower Bound]])/2</f>
        <v>24.782815280486432</v>
      </c>
      <c r="Y1412" s="29">
        <f>LN(Data[[#This Row],[NVActual]]/Data[[#This Row],[MA'[n^2']
30d]])</f>
        <v>-3.333538433973986</v>
      </c>
      <c r="Z1412" s="29">
        <f>LN(Data[[#This Row],[NVActual]]/Data[[#This Row],[MA'[n*ln(n)']
30d]])</f>
        <v>7.4517249814073745</v>
      </c>
      <c r="AA1412" s="29">
        <f>LN(Data[[#This Row],[NVActual]]/Data[[#This Row],[MA'[n^1.5']]])</f>
        <v>3.3567008248642596</v>
      </c>
      <c r="AB1412" s="29">
        <f>LN(Data[[#This Row],[NVActual]]/Data[[#This Row],[Metcalfe
(n^2)]])</f>
        <v>-3.3104598276546926</v>
      </c>
      <c r="AC1412" s="26">
        <f>1+Data[[#This Row],[MA'[NVMetcalfe calc']]]/((Data[[#This Row],[NVM_norm
(scaled)]]-Data[[#This Row],[NV_fund.]])/2)</f>
        <v>-16845826382.894085</v>
      </c>
    </row>
    <row r="1413" spans="1:29" x14ac:dyDescent="0.2">
      <c r="A1413" s="23">
        <v>42763</v>
      </c>
      <c r="B1413" s="24">
        <v>14885292937.069401</v>
      </c>
      <c r="C1413" s="24">
        <f t="shared" si="169"/>
        <v>14717873759.72356</v>
      </c>
      <c r="D1413" s="25">
        <f>LN(Data[[#This Row],[NVActual]])</f>
        <v>23.423639511238601</v>
      </c>
      <c r="E1413" s="26">
        <v>669387</v>
      </c>
      <c r="F1413" s="40">
        <f>Data[[#This Row],[DAA 
(n)]]^2</f>
        <v>448078955769</v>
      </c>
      <c r="G1413" s="41">
        <f t="shared" si="170"/>
        <v>414373512677.33331</v>
      </c>
      <c r="H1413" s="28">
        <f>LN(Data[[#This Row],[Metcalfe
(n^2)]])</f>
        <v>26.828235294388659</v>
      </c>
      <c r="I1413" s="42">
        <f t="shared" si="171"/>
        <v>26.733951297438747</v>
      </c>
      <c r="J1413" s="40">
        <f>Data[[#This Row],[DAA 
(n)]]*LN(Data[[#This Row],[DAA 
(n)]])</f>
        <v>8979235.9695024714</v>
      </c>
      <c r="K1413" s="40">
        <f t="shared" si="172"/>
        <v>8576558.1318048015</v>
      </c>
      <c r="L1413" s="29">
        <f>LN(Data[[#This Row],[MA'[n*ln(n)']
30d]])</f>
        <v>15.964543240842604</v>
      </c>
      <c r="M1413" s="43">
        <f t="shared" si="173"/>
        <v>15.946730323948211</v>
      </c>
      <c r="N1413" s="40">
        <f>Data[[#This Row],[DAA 
(n)]]^1.5</f>
        <v>547666164.70742786</v>
      </c>
      <c r="O1413" s="40">
        <f t="shared" si="174"/>
        <v>514997507.69798344</v>
      </c>
      <c r="P1413" s="43">
        <f>LN(Data[[#This Row],[MA'[n^1.5']]])</f>
        <v>20.05967261919491</v>
      </c>
      <c r="Q1413" s="43">
        <f t="shared" si="175"/>
        <v>20.035267645932624</v>
      </c>
      <c r="R1413" s="30">
        <f>$O$1+$O$2*Data[[#This Row],[MA'[ln(n^2)']]]</f>
        <v>26.733951297438747</v>
      </c>
      <c r="S1413" s="30">
        <f>$Q$1+$Q$2*Data[[#This Row],[MA'[ln(n*ln(n))']]]</f>
        <v>22.832105034514548</v>
      </c>
      <c r="T1413" s="31">
        <f>$O$3*Data[[#This Row],[Metcalfe
(n^2)]]</f>
        <v>233001056999.88</v>
      </c>
      <c r="U1413" s="31">
        <f t="shared" si="176"/>
        <v>215474226592.21332</v>
      </c>
      <c r="V1413" s="30">
        <f>LN(Data[[#This Row],[MA'[NVA']
30d]]/Data[[#This Row],[MA'[NVMetcalfe calc']]])</f>
        <v>-2.6837786470148894</v>
      </c>
      <c r="W1413" s="30">
        <f>$Q$3+Data[[#This Row],[NVM
(scaled)]]/((Data[[#This Row],[Upper Bound]]-Data[[#This Row],[Lower Bound]])/2)</f>
        <v>-0.78564551044282249</v>
      </c>
      <c r="X1413" s="30">
        <f>(Data[[#This Row],[Upper Bound]]+Data[[#This Row],[Lower Bound]])/2</f>
        <v>24.783028165976646</v>
      </c>
      <c r="Y1413" s="32">
        <f>LN(Data[[#This Row],[NVActual]]/Data[[#This Row],[MA'[n^2']
30d]])</f>
        <v>-3.3263940973258599</v>
      </c>
      <c r="Z1413" s="32">
        <f>LN(Data[[#This Row],[NVActual]]/Data[[#This Row],[MA'[n*ln(n)']
30d]])</f>
        <v>7.4590962703959978</v>
      </c>
      <c r="AA1413" s="32">
        <f>LN(Data[[#This Row],[NVActual]]/Data[[#This Row],[MA'[n^1.5']]])</f>
        <v>3.3639668920436918</v>
      </c>
      <c r="AB1413" s="32">
        <f>LN(Data[[#This Row],[NVActual]]/Data[[#This Row],[Metcalfe
(n^2)]])</f>
        <v>-3.4045957831500568</v>
      </c>
      <c r="AC1413" s="34">
        <f>1+Data[[#This Row],[MA'[NVMetcalfe calc']]]/((Data[[#This Row],[NVM_norm
(scaled)]]-Data[[#This Row],[NV_fund.]])/2)</f>
        <v>-16854548601.646755</v>
      </c>
    </row>
    <row r="1414" spans="1:29" x14ac:dyDescent="0.2">
      <c r="A1414" s="23">
        <v>42762</v>
      </c>
      <c r="B1414" s="24">
        <v>14846112302.7528</v>
      </c>
      <c r="C1414" s="24">
        <f t="shared" si="169"/>
        <v>14743197400.552185</v>
      </c>
      <c r="D1414" s="25">
        <f>LN(Data[[#This Row],[NVActual]])</f>
        <v>23.42100387012567</v>
      </c>
      <c r="E1414" s="26">
        <v>660526</v>
      </c>
      <c r="F1414" s="40">
        <f>Data[[#This Row],[DAA 
(n)]]^2</f>
        <v>436294596676</v>
      </c>
      <c r="G1414" s="41">
        <f t="shared" si="170"/>
        <v>413740345885.86664</v>
      </c>
      <c r="H1414" s="28">
        <f>LN(Data[[#This Row],[Metcalfe
(n^2)]])</f>
        <v>26.801583532575727</v>
      </c>
      <c r="I1414" s="42">
        <f t="shared" si="171"/>
        <v>26.732507401928963</v>
      </c>
      <c r="J1414" s="40">
        <f>Data[[#This Row],[DAA 
(n)]]*LN(Data[[#This Row],[DAA 
(n)]])</f>
        <v>8851571.3822190575</v>
      </c>
      <c r="K1414" s="40">
        <f t="shared" si="172"/>
        <v>8569672.3810278289</v>
      </c>
      <c r="L1414" s="29">
        <f>LN(Data[[#This Row],[MA'[n*ln(n)']
30d]])</f>
        <v>15.963740061258381</v>
      </c>
      <c r="M1414" s="43">
        <f t="shared" si="173"/>
        <v>15.946657908365916</v>
      </c>
      <c r="N1414" s="40">
        <f>Data[[#This Row],[DAA 
(n)]]^1.5</f>
        <v>536827649.03086996</v>
      </c>
      <c r="O1414" s="40">
        <f t="shared" si="174"/>
        <v>514413958.5553202</v>
      </c>
      <c r="P1414" s="43">
        <f>LN(Data[[#This Row],[MA'[n^1.5']]])</f>
        <v>20.058538866124731</v>
      </c>
      <c r="Q1414" s="43">
        <f t="shared" si="175"/>
        <v>20.035177285290025</v>
      </c>
      <c r="R1414" s="30">
        <f>$O$1+$O$2*Data[[#This Row],[MA'[ln(n^2)']]]</f>
        <v>26.732507401928963</v>
      </c>
      <c r="S1414" s="30">
        <f>$Q$1+$Q$2*Data[[#This Row],[MA'[ln(n*ln(n))']]]</f>
        <v>22.831985548803761</v>
      </c>
      <c r="T1414" s="31">
        <f>$O$3*Data[[#This Row],[Metcalfe
(n^2)]]</f>
        <v>226873190271.52002</v>
      </c>
      <c r="U1414" s="31">
        <f t="shared" si="176"/>
        <v>215144979860.6507</v>
      </c>
      <c r="V1414" s="30">
        <f>LN(Data[[#This Row],[MA'[NVA']
30d]]/Data[[#This Row],[MA'[NVMetcalfe calc']]])</f>
        <v>-2.6805303425853806</v>
      </c>
      <c r="W1414" s="30">
        <f>$Q$3+Data[[#This Row],[NVM
(scaled)]]/((Data[[#This Row],[Upper Bound]]-Data[[#This Row],[Lower Bound]])/2)</f>
        <v>-0.78444703222860734</v>
      </c>
      <c r="X1414" s="30">
        <f>(Data[[#This Row],[Upper Bound]]+Data[[#This Row],[Lower Bound]])/2</f>
        <v>24.782246475366364</v>
      </c>
      <c r="Y1414" s="29">
        <f>LN(Data[[#This Row],[NVActual]]/Data[[#This Row],[MA'[n^2']
30d]])</f>
        <v>-3.3275005600334246</v>
      </c>
      <c r="Z1414" s="29">
        <f>LN(Data[[#This Row],[NVActual]]/Data[[#This Row],[MA'[n*ln(n)']
30d]])</f>
        <v>7.4572638088672898</v>
      </c>
      <c r="AA1414" s="29">
        <f>LN(Data[[#This Row],[NVActual]]/Data[[#This Row],[MA'[n^1.5']]])</f>
        <v>3.3624650040009407</v>
      </c>
      <c r="AB1414" s="29">
        <f>LN(Data[[#This Row],[NVActual]]/Data[[#This Row],[Metcalfe
(n^2)]])</f>
        <v>-3.3805796624500548</v>
      </c>
      <c r="AC1414" s="26">
        <f>1+Data[[#This Row],[MA'[NVMetcalfe calc']]]/((Data[[#This Row],[NVM_norm
(scaled)]]-Data[[#This Row],[NV_fund.]])/2)</f>
        <v>-16830098094.926144</v>
      </c>
    </row>
    <row r="1415" spans="1:29" x14ac:dyDescent="0.2">
      <c r="A1415" s="23">
        <v>42761</v>
      </c>
      <c r="B1415" s="24">
        <v>14783083522.6728</v>
      </c>
      <c r="C1415" s="24">
        <f t="shared" si="169"/>
        <v>14773247123.645266</v>
      </c>
      <c r="D1415" s="25">
        <f>LN(Data[[#This Row],[NVActual]])</f>
        <v>23.416749358763006</v>
      </c>
      <c r="E1415" s="26">
        <v>719958</v>
      </c>
      <c r="F1415" s="40">
        <f>Data[[#This Row],[DAA 
(n)]]^2</f>
        <v>518339521764</v>
      </c>
      <c r="G1415" s="41">
        <f t="shared" si="170"/>
        <v>413879608322.03333</v>
      </c>
      <c r="H1415" s="28">
        <f>LN(Data[[#This Row],[Metcalfe
(n^2)]])</f>
        <v>26.973896311914899</v>
      </c>
      <c r="I1415" s="42">
        <f t="shared" si="171"/>
        <v>26.732825076931931</v>
      </c>
      <c r="J1415" s="40">
        <f>Data[[#This Row],[DAA 
(n)]]*LN(Data[[#This Row],[DAA 
(n)]])</f>
        <v>9710036.2204668131</v>
      </c>
      <c r="K1415" s="40">
        <f t="shared" si="172"/>
        <v>8571187.1150604058</v>
      </c>
      <c r="L1415" s="29">
        <f>LN(Data[[#This Row],[MA'[n*ln(n)']
30d]])</f>
        <v>15.963916800824663</v>
      </c>
      <c r="M1415" s="43">
        <f t="shared" si="173"/>
        <v>15.946610340798768</v>
      </c>
      <c r="N1415" s="40">
        <f>Data[[#This Row],[DAA 
(n)]]^1.5</f>
        <v>610886802.45211208</v>
      </c>
      <c r="O1415" s="40">
        <f t="shared" si="174"/>
        <v>514542319.29380673</v>
      </c>
      <c r="P1415" s="43">
        <f>LN(Data[[#This Row],[MA'[n^1.5']]])</f>
        <v>20.058788363099318</v>
      </c>
      <c r="Q1415" s="43">
        <f t="shared" si="175"/>
        <v>20.035122012205747</v>
      </c>
      <c r="R1415" s="30">
        <f>$O$1+$O$2*Data[[#This Row],[MA'[ln(n^2)']]]</f>
        <v>26.732825076931931</v>
      </c>
      <c r="S1415" s="30">
        <f>$Q$1+$Q$2*Data[[#This Row],[MA'[ln(n*ln(n))']]]</f>
        <v>22.831907062317967</v>
      </c>
      <c r="T1415" s="31">
        <f>$O$3*Data[[#This Row],[Metcalfe
(n^2)]]</f>
        <v>269536551317.28</v>
      </c>
      <c r="U1415" s="31">
        <f t="shared" si="176"/>
        <v>215217396327.45734</v>
      </c>
      <c r="V1415" s="30">
        <f>LN(Data[[#This Row],[MA'[NVA']
30d]]/Data[[#This Row],[MA'[NVMetcalfe calc']]])</f>
        <v>-2.6788307447127204</v>
      </c>
      <c r="W1415" s="30">
        <f>$Q$3+Data[[#This Row],[NVM
(scaled)]]/((Data[[#This Row],[Upper Bound]]-Data[[#This Row],[Lower Bound]])/2)</f>
        <v>-0.78343606539642596</v>
      </c>
      <c r="X1415" s="30">
        <f>(Data[[#This Row],[Upper Bound]]+Data[[#This Row],[Lower Bound]])/2</f>
        <v>24.782366069624949</v>
      </c>
      <c r="Y1415" s="32">
        <f>LN(Data[[#This Row],[NVActual]]/Data[[#This Row],[MA'[n^2']
30d]])</f>
        <v>-3.332091608563355</v>
      </c>
      <c r="Z1415" s="32">
        <f>LN(Data[[#This Row],[NVActual]]/Data[[#This Row],[MA'[n*ln(n)']
30d]])</f>
        <v>7.4528325579383443</v>
      </c>
      <c r="AA1415" s="32">
        <f>LN(Data[[#This Row],[NVActual]]/Data[[#This Row],[MA'[n^1.5']]])</f>
        <v>3.3579609956636904</v>
      </c>
      <c r="AB1415" s="32">
        <f>LN(Data[[#This Row],[NVActual]]/Data[[#This Row],[Metcalfe
(n^2)]])</f>
        <v>-3.5571469531518924</v>
      </c>
      <c r="AC1415" s="34">
        <f>1+Data[[#This Row],[MA'[NVMetcalfe calc']]]/((Data[[#This Row],[NVM_norm
(scaled)]]-Data[[#This Row],[NV_fund.]])/2)</f>
        <v>-16836349994.265062</v>
      </c>
    </row>
    <row r="1416" spans="1:29" x14ac:dyDescent="0.2">
      <c r="A1416" s="23">
        <v>42760</v>
      </c>
      <c r="B1416" s="24">
        <v>14443045315.8256</v>
      </c>
      <c r="C1416" s="24">
        <f t="shared" si="169"/>
        <v>14776403766.15349</v>
      </c>
      <c r="D1416" s="25">
        <f>LN(Data[[#This Row],[NVActual]])</f>
        <v>23.39347884262374</v>
      </c>
      <c r="E1416" s="26">
        <v>707539</v>
      </c>
      <c r="F1416" s="40">
        <f>Data[[#This Row],[DAA 
(n)]]^2</f>
        <v>500611436521</v>
      </c>
      <c r="G1416" s="41">
        <f t="shared" si="170"/>
        <v>410406973056.86664</v>
      </c>
      <c r="H1416" s="28">
        <f>LN(Data[[#This Row],[Metcalfe
(n^2)]])</f>
        <v>26.939096061310376</v>
      </c>
      <c r="I1416" s="42">
        <f t="shared" si="171"/>
        <v>26.725345844182051</v>
      </c>
      <c r="J1416" s="40">
        <f>Data[[#This Row],[DAA 
(n)]]*LN(Data[[#This Row],[DAA 
(n)]])</f>
        <v>9530230.5440617409</v>
      </c>
      <c r="K1416" s="40">
        <f t="shared" si="172"/>
        <v>8534431.4645949304</v>
      </c>
      <c r="L1416" s="29">
        <f>LN(Data[[#This Row],[MA'[n*ln(n)']
30d]])</f>
        <v>15.959619299759405</v>
      </c>
      <c r="M1416" s="43">
        <f t="shared" si="173"/>
        <v>15.946627281089691</v>
      </c>
      <c r="N1416" s="40">
        <f>Data[[#This Row],[DAA 
(n)]]^1.5</f>
        <v>595148817.67893314</v>
      </c>
      <c r="O1416" s="40">
        <f t="shared" si="174"/>
        <v>511388409.61029261</v>
      </c>
      <c r="P1416" s="43">
        <f>LN(Data[[#This Row],[MA'[n^1.5']]])</f>
        <v>20.052639956525208</v>
      </c>
      <c r="Q1416" s="43">
        <f t="shared" si="175"/>
        <v>20.035159087473801</v>
      </c>
      <c r="R1416" s="30">
        <f>$O$1+$O$2*Data[[#This Row],[MA'[ln(n^2)']]]</f>
        <v>26.725345844182051</v>
      </c>
      <c r="S1416" s="30">
        <f>$Q$1+$Q$2*Data[[#This Row],[MA'[ln(n*ln(n))']]]</f>
        <v>22.831935013797988</v>
      </c>
      <c r="T1416" s="31">
        <f>$O$3*Data[[#This Row],[Metcalfe
(n^2)]]</f>
        <v>260317946990.92001</v>
      </c>
      <c r="U1416" s="31">
        <f t="shared" si="176"/>
        <v>213411625989.57068</v>
      </c>
      <c r="V1416" s="30">
        <f>LN(Data[[#This Row],[MA'[NVA']
30d]]/Data[[#This Row],[MA'[NVMetcalfe calc']]])</f>
        <v>-2.6701912488522814</v>
      </c>
      <c r="W1416" s="30">
        <f>$Q$3+Data[[#This Row],[NVM
(scaled)]]/((Data[[#This Row],[Upper Bound]]-Data[[#This Row],[Lower Bound]])/2)</f>
        <v>-0.78164628403156844</v>
      </c>
      <c r="X1416" s="30">
        <f>(Data[[#This Row],[Upper Bound]]+Data[[#This Row],[Lower Bound]])/2</f>
        <v>24.77864042899002</v>
      </c>
      <c r="Y1416" s="29">
        <f>LN(Data[[#This Row],[NVActual]]/Data[[#This Row],[MA'[n^2']
30d]])</f>
        <v>-3.3469362789141925</v>
      </c>
      <c r="Z1416" s="29">
        <f>LN(Data[[#This Row],[NVActual]]/Data[[#This Row],[MA'[n*ln(n)']
30d]])</f>
        <v>7.4338595428643348</v>
      </c>
      <c r="AA1416" s="29">
        <f>LN(Data[[#This Row],[NVActual]]/Data[[#This Row],[MA'[n^1.5']]])</f>
        <v>3.3408388860985307</v>
      </c>
      <c r="AB1416" s="29">
        <f>LN(Data[[#This Row],[NVActual]]/Data[[#This Row],[Metcalfe
(n^2)]])</f>
        <v>-3.5456172186866355</v>
      </c>
      <c r="AC1416" s="26">
        <f>1+Data[[#This Row],[MA'[NVMetcalfe calc']]]/((Data[[#This Row],[NVM_norm
(scaled)]]-Data[[#This Row],[NV_fund.]])/2)</f>
        <v>-16698687958.618931</v>
      </c>
    </row>
    <row r="1417" spans="1:29" x14ac:dyDescent="0.2">
      <c r="A1417" s="23">
        <v>42759</v>
      </c>
      <c r="B1417" s="24">
        <v>14313248721.796</v>
      </c>
      <c r="C1417" s="24">
        <f t="shared" si="169"/>
        <v>14778651964.440899</v>
      </c>
      <c r="D1417" s="25">
        <f>LN(Data[[#This Row],[NVActual]])</f>
        <v>23.384451429332518</v>
      </c>
      <c r="E1417" s="26">
        <v>724707</v>
      </c>
      <c r="F1417" s="40">
        <f>Data[[#This Row],[DAA 
(n)]]^2</f>
        <v>525200235849</v>
      </c>
      <c r="G1417" s="41">
        <f t="shared" si="170"/>
        <v>405654853627.53333</v>
      </c>
      <c r="H1417" s="28">
        <f>LN(Data[[#This Row],[Metcalfe
(n^2)]])</f>
        <v>26.987045428440069</v>
      </c>
      <c r="I1417" s="42">
        <f t="shared" si="171"/>
        <v>26.714173724931779</v>
      </c>
      <c r="J1417" s="40">
        <f>Data[[#This Row],[DAA 
(n)]]*LN(Data[[#This Row],[DAA 
(n)]])</f>
        <v>9778850.3656542581</v>
      </c>
      <c r="K1417" s="40">
        <f t="shared" si="172"/>
        <v>8482074.1411972959</v>
      </c>
      <c r="L1417" s="29">
        <f>LN(Data[[#This Row],[MA'[n*ln(n)']
30d]])</f>
        <v>15.953465569982631</v>
      </c>
      <c r="M1417" s="43">
        <f t="shared" si="173"/>
        <v>15.946686256424574</v>
      </c>
      <c r="N1417" s="40">
        <f>Data[[#This Row],[DAA 
(n)]]^1.5</f>
        <v>616941072.81118929</v>
      </c>
      <c r="O1417" s="40">
        <f t="shared" si="174"/>
        <v>506979001.01612604</v>
      </c>
      <c r="P1417" s="43">
        <f>LN(Data[[#This Row],[MA'[n^1.5']]])</f>
        <v>20.043980142583553</v>
      </c>
      <c r="Q1417" s="43">
        <f t="shared" si="175"/>
        <v>20.035262584677469</v>
      </c>
      <c r="R1417" s="30">
        <f>$O$1+$O$2*Data[[#This Row],[MA'[ln(n^2)']]]</f>
        <v>26.714173724931779</v>
      </c>
      <c r="S1417" s="30">
        <f>$Q$1+$Q$2*Data[[#This Row],[MA'[ln(n*ln(n))']]]</f>
        <v>22.832032323100545</v>
      </c>
      <c r="T1417" s="31">
        <f>$O$3*Data[[#This Row],[Metcalfe
(n^2)]]</f>
        <v>273104122641.48001</v>
      </c>
      <c r="U1417" s="31">
        <f t="shared" si="176"/>
        <v>210940523886.31732</v>
      </c>
      <c r="V1417" s="30">
        <f>LN(Data[[#This Row],[MA'[NVA']
30d]]/Data[[#This Row],[MA'[NVMetcalfe calc']]])</f>
        <v>-2.6583925118007579</v>
      </c>
      <c r="W1417" s="30">
        <f>$Q$3+Data[[#This Row],[NVM
(scaled)]]/((Data[[#This Row],[Upper Bound]]-Data[[#This Row],[Lower Bound]])/2)</f>
        <v>-0.7795495535256779</v>
      </c>
      <c r="X1417" s="30">
        <f>(Data[[#This Row],[Upper Bound]]+Data[[#This Row],[Lower Bound]])/2</f>
        <v>24.773103024016162</v>
      </c>
      <c r="Y1417" s="32">
        <f>LN(Data[[#This Row],[NVActual]]/Data[[#This Row],[MA'[n^2']
30d]])</f>
        <v>-3.3443170914457157</v>
      </c>
      <c r="Z1417" s="32">
        <f>LN(Data[[#This Row],[NVActual]]/Data[[#This Row],[MA'[n*ln(n)']
30d]])</f>
        <v>7.4309858593498852</v>
      </c>
      <c r="AA1417" s="32">
        <f>LN(Data[[#This Row],[NVActual]]/Data[[#This Row],[MA'[n^1.5']]])</f>
        <v>3.3404712867489632</v>
      </c>
      <c r="AB1417" s="32">
        <f>LN(Data[[#This Row],[NVActual]]/Data[[#This Row],[Metcalfe
(n^2)]])</f>
        <v>-3.6025939991075528</v>
      </c>
      <c r="AC1417" s="34">
        <f>1+Data[[#This Row],[MA'[NVMetcalfe calc']]]/((Data[[#This Row],[NVM_norm
(scaled)]]-Data[[#This Row],[NV_fund.]])/2)</f>
        <v>-16510264304.922777</v>
      </c>
    </row>
    <row r="1418" spans="1:29" x14ac:dyDescent="0.2">
      <c r="A1418" s="23">
        <v>42758</v>
      </c>
      <c r="B1418" s="24">
        <v>14817362335.9543</v>
      </c>
      <c r="C1418" s="24">
        <f t="shared" si="169"/>
        <v>14781319041.210974</v>
      </c>
      <c r="D1418" s="25">
        <f>LN(Data[[#This Row],[NVActual]])</f>
        <v>23.419065460943951</v>
      </c>
      <c r="E1418" s="26">
        <v>619539</v>
      </c>
      <c r="F1418" s="40">
        <f>Data[[#This Row],[DAA 
(n)]]^2</f>
        <v>383828572521</v>
      </c>
      <c r="G1418" s="41">
        <f t="shared" si="170"/>
        <v>395487342965.36664</v>
      </c>
      <c r="H1418" s="28">
        <f>LN(Data[[#This Row],[Metcalfe
(n^2)]])</f>
        <v>26.673461864129944</v>
      </c>
      <c r="I1418" s="42">
        <f t="shared" si="171"/>
        <v>26.685195148652134</v>
      </c>
      <c r="J1418" s="40">
        <f>Data[[#This Row],[DAA 
(n)]]*LN(Data[[#This Row],[DAA 
(n)]])</f>
        <v>8262624.9449206004</v>
      </c>
      <c r="K1418" s="40">
        <f t="shared" si="172"/>
        <v>8360364.9718518136</v>
      </c>
      <c r="L1418" s="29">
        <f>LN(Data[[#This Row],[MA'[n*ln(n)']
30d]])</f>
        <v>15.939012641028022</v>
      </c>
      <c r="M1418" s="43">
        <f t="shared" si="173"/>
        <v>15.947055300583063</v>
      </c>
      <c r="N1418" s="40">
        <f>Data[[#This Row],[DAA 
(n)]]^1.5</f>
        <v>487644101.7700178</v>
      </c>
      <c r="O1418" s="40">
        <f t="shared" si="174"/>
        <v>497128372.17258388</v>
      </c>
      <c r="P1418" s="43">
        <f>LN(Data[[#This Row],[MA'[n^1.5']]])</f>
        <v>20.024358844818551</v>
      </c>
      <c r="Q1418" s="43">
        <f t="shared" si="175"/>
        <v>20.035799385592789</v>
      </c>
      <c r="R1418" s="30">
        <f>$O$1+$O$2*Data[[#This Row],[MA'[ln(n^2)']]]</f>
        <v>26.685195148652134</v>
      </c>
      <c r="S1418" s="30">
        <f>$Q$1+$Q$2*Data[[#This Row],[MA'[ln(n*ln(n))']]]</f>
        <v>22.832641245962051</v>
      </c>
      <c r="T1418" s="31">
        <f>$O$3*Data[[#This Row],[Metcalfe
(n^2)]]</f>
        <v>199590857710.92001</v>
      </c>
      <c r="U1418" s="31">
        <f t="shared" si="176"/>
        <v>205653418341.99063</v>
      </c>
      <c r="V1418" s="30">
        <f>LN(Data[[#This Row],[MA'[NVA']
30d]]/Data[[#This Row],[MA'[NVMetcalfe calc']]])</f>
        <v>-2.6328281601274708</v>
      </c>
      <c r="W1418" s="30">
        <f>$Q$3+Data[[#This Row],[NVM
(scaled)]]/((Data[[#This Row],[Upper Bound]]-Data[[#This Row],[Lower Bound]])/2)</f>
        <v>-0.77679627417494312</v>
      </c>
      <c r="X1418" s="30">
        <f>(Data[[#This Row],[Upper Bound]]+Data[[#This Row],[Lower Bound]])/2</f>
        <v>24.758918197307093</v>
      </c>
      <c r="Y1418" s="29">
        <f>LN(Data[[#This Row],[NVActual]]/Data[[#This Row],[MA'[n^2']
30d]])</f>
        <v>-3.2843191600820587</v>
      </c>
      <c r="Z1418" s="29">
        <f>LN(Data[[#This Row],[NVActual]]/Data[[#This Row],[MA'[n*ln(n)']
30d]])</f>
        <v>7.4800528199159304</v>
      </c>
      <c r="AA1418" s="29">
        <f>LN(Data[[#This Row],[NVActual]]/Data[[#This Row],[MA'[n^1.5']]])</f>
        <v>3.3947066161254038</v>
      </c>
      <c r="AB1418" s="29">
        <f>LN(Data[[#This Row],[NVActual]]/Data[[#This Row],[Metcalfe
(n^2)]])</f>
        <v>-3.2543964031859911</v>
      </c>
      <c r="AC1418" s="26">
        <f>1+Data[[#This Row],[MA'[NVMetcalfe calc']]]/((Data[[#This Row],[NVM_norm
(scaled)]]-Data[[#This Row],[NV_fund.]])/2)</f>
        <v>-16107120758.958511</v>
      </c>
    </row>
    <row r="1419" spans="1:29" x14ac:dyDescent="0.2">
      <c r="A1419" s="23">
        <v>42757</v>
      </c>
      <c r="B1419" s="24">
        <v>14869799008.1443</v>
      </c>
      <c r="C1419" s="24">
        <f t="shared" si="169"/>
        <v>14764525142.107393</v>
      </c>
      <c r="D1419" s="25">
        <f>LN(Data[[#This Row],[NVActual]])</f>
        <v>23.422598080726203</v>
      </c>
      <c r="E1419" s="26">
        <v>572531</v>
      </c>
      <c r="F1419" s="40">
        <f>Data[[#This Row],[DAA 
(n)]]^2</f>
        <v>327791745961</v>
      </c>
      <c r="G1419" s="41">
        <f t="shared" si="170"/>
        <v>392718394183.20001</v>
      </c>
      <c r="H1419" s="28">
        <f>LN(Data[[#This Row],[Metcalfe
(n^2)]])</f>
        <v>26.515644322832344</v>
      </c>
      <c r="I1419" s="42">
        <f t="shared" si="171"/>
        <v>26.677065713316381</v>
      </c>
      <c r="J1419" s="40">
        <f>Data[[#This Row],[DAA 
(n)]]*LN(Data[[#This Row],[DAA 
(n)]])</f>
        <v>7590514.1798977619</v>
      </c>
      <c r="K1419" s="40">
        <f t="shared" si="172"/>
        <v>8326517.5385112278</v>
      </c>
      <c r="L1419" s="29">
        <f>LN(Data[[#This Row],[MA'[n*ln(n)']
30d]])</f>
        <v>15.934955864126797</v>
      </c>
      <c r="M1419" s="43">
        <f t="shared" si="173"/>
        <v>15.948297082337325</v>
      </c>
      <c r="N1419" s="40">
        <f>Data[[#This Row],[DAA 
(n)]]^1.5</f>
        <v>433210036.94143254</v>
      </c>
      <c r="O1419" s="40">
        <f t="shared" si="174"/>
        <v>494411238.69169235</v>
      </c>
      <c r="P1419" s="43">
        <f>LN(Data[[#This Row],[MA'[n^1.5']]])</f>
        <v>20.018878195830965</v>
      </c>
      <c r="Q1419" s="43">
        <f t="shared" si="175"/>
        <v>20.037508028249878</v>
      </c>
      <c r="R1419" s="30">
        <f>$O$1+$O$2*Data[[#This Row],[MA'[ln(n^2)']]]</f>
        <v>26.677065713316381</v>
      </c>
      <c r="S1419" s="30">
        <f>$Q$1+$Q$2*Data[[#This Row],[MA'[ln(n*ln(n))']]]</f>
        <v>22.834690185856584</v>
      </c>
      <c r="T1419" s="31">
        <f>$O$3*Data[[#This Row],[Metcalfe
(n^2)]]</f>
        <v>170451707899.72</v>
      </c>
      <c r="U1419" s="31">
        <f t="shared" si="176"/>
        <v>204213564975.26398</v>
      </c>
      <c r="V1419" s="30">
        <f>LN(Data[[#This Row],[MA'[NVA']
30d]]/Data[[#This Row],[MA'[NVMetcalfe calc']]])</f>
        <v>-2.6269389797442519</v>
      </c>
      <c r="W1419" s="30">
        <f>$Q$3+Data[[#This Row],[NVM
(scaled)]]/((Data[[#This Row],[Upper Bound]]-Data[[#This Row],[Lower Bound]])/2)</f>
        <v>-0.77735150480251314</v>
      </c>
      <c r="X1419" s="30">
        <f>(Data[[#This Row],[Upper Bound]]+Data[[#This Row],[Lower Bound]])/2</f>
        <v>24.755877949586484</v>
      </c>
      <c r="Y1419" s="32">
        <f>LN(Data[[#This Row],[NVActual]]/Data[[#This Row],[MA'[n^2']
30d]])</f>
        <v>-3.273760557000553</v>
      </c>
      <c r="Z1419" s="32">
        <f>LN(Data[[#This Row],[NVActual]]/Data[[#This Row],[MA'[n*ln(n)']
30d]])</f>
        <v>7.4876422165994061</v>
      </c>
      <c r="AA1419" s="32">
        <f>LN(Data[[#This Row],[NVActual]]/Data[[#This Row],[MA'[n^1.5']]])</f>
        <v>3.4037198848952377</v>
      </c>
      <c r="AB1419" s="32">
        <f>LN(Data[[#This Row],[NVActual]]/Data[[#This Row],[Metcalfe
(n^2)]])</f>
        <v>-3.0930462421061402</v>
      </c>
      <c r="AC1419" s="34">
        <f>1+Data[[#This Row],[MA'[NVMetcalfe calc']]]/((Data[[#This Row],[NVM_norm
(scaled)]]-Data[[#This Row],[NV_fund.]])/2)</f>
        <v>-15995905674.782894</v>
      </c>
    </row>
    <row r="1420" spans="1:29" x14ac:dyDescent="0.2">
      <c r="A1420" s="23">
        <v>42756</v>
      </c>
      <c r="B1420" s="24">
        <v>14900046542.108999</v>
      </c>
      <c r="C1420" s="24">
        <f t="shared" ref="C1420:C1483" si="177">AVERAGE(B1420:B1449)</f>
        <v>14758998513.379406</v>
      </c>
      <c r="D1420" s="25">
        <f>LN(Data[[#This Row],[NVActual]])</f>
        <v>23.424630173524424</v>
      </c>
      <c r="E1420" s="26">
        <v>629947</v>
      </c>
      <c r="F1420" s="40">
        <f>Data[[#This Row],[DAA 
(n)]]^2</f>
        <v>396833222809</v>
      </c>
      <c r="G1420" s="41">
        <f t="shared" ref="G1420:G1483" si="178">AVERAGE(F1420:F1449)</f>
        <v>396149396465.70001</v>
      </c>
      <c r="H1420" s="28">
        <f>LN(Data[[#This Row],[Metcalfe
(n^2)]])</f>
        <v>26.706781935689431</v>
      </c>
      <c r="I1420" s="42">
        <f t="shared" ref="I1420:I1483" si="179">AVERAGE(H1420:H1449)</f>
        <v>26.686168511772603</v>
      </c>
      <c r="J1420" s="40">
        <f>Data[[#This Row],[DAA 
(n)]]*LN(Data[[#This Row],[DAA 
(n)]])</f>
        <v>8411928.5800208747</v>
      </c>
      <c r="K1420" s="40">
        <f t="shared" ref="K1420:K1483" si="180">AVERAGE(J1420:J1449)</f>
        <v>8366521.7597731296</v>
      </c>
      <c r="L1420" s="29">
        <f>LN(Data[[#This Row],[MA'[n*ln(n)']
30d]])</f>
        <v>15.939748795734889</v>
      </c>
      <c r="M1420" s="43">
        <f t="shared" ref="M1420:M1483" si="181">AVERAGE(L1420:L1449)</f>
        <v>15.950020887955104</v>
      </c>
      <c r="N1420" s="40">
        <f>Data[[#This Row],[DAA 
(n)]]^1.5</f>
        <v>499983897.9495849</v>
      </c>
      <c r="O1420" s="40">
        <f t="shared" ref="O1420:O1483" si="182">AVERAGE(N1420:N1449)</f>
        <v>497693461.70775181</v>
      </c>
      <c r="P1420" s="43">
        <f>LN(Data[[#This Row],[MA'[n^1.5']]])</f>
        <v>20.025494906727726</v>
      </c>
      <c r="Q1420" s="43">
        <f t="shared" ref="Q1420:Q1483" si="183">AVERAGE(P1420:P1449)</f>
        <v>20.039879380826385</v>
      </c>
      <c r="R1420" s="30">
        <f>$O$1+$O$2*Data[[#This Row],[MA'[ln(n^2)']]]</f>
        <v>26.686168511772603</v>
      </c>
      <c r="S1420" s="30">
        <f>$Q$1+$Q$2*Data[[#This Row],[MA'[ln(n*ln(n))']]]</f>
        <v>22.83753446512592</v>
      </c>
      <c r="T1420" s="31">
        <f>$O$3*Data[[#This Row],[Metcalfe
(n^2)]]</f>
        <v>206353275860.67999</v>
      </c>
      <c r="U1420" s="31">
        <f t="shared" si="176"/>
        <v>205997686162.16397</v>
      </c>
      <c r="V1420" s="30">
        <f>LN(Data[[#This Row],[MA'[NVA']
30d]]/Data[[#This Row],[MA'[NVMetcalfe calc']]])</f>
        <v>-2.636011971030737</v>
      </c>
      <c r="W1420" s="30">
        <f>$Q$3+Data[[#This Row],[NVM
(scaled)]]/((Data[[#This Row],[Upper Bound]]-Data[[#This Row],[Lower Bound]])/2)</f>
        <v>-0.77984287884034875</v>
      </c>
      <c r="X1420" s="30">
        <f>(Data[[#This Row],[Upper Bound]]+Data[[#This Row],[Lower Bound]])/2</f>
        <v>24.76185148844926</v>
      </c>
      <c r="Y1420" s="29">
        <f>LN(Data[[#This Row],[NVActual]]/Data[[#This Row],[MA'[n^2']
30d]])</f>
        <v>-3.280427067332647</v>
      </c>
      <c r="Z1420" s="29">
        <f>LN(Data[[#This Row],[NVActual]]/Data[[#This Row],[MA'[n*ln(n)']
30d]])</f>
        <v>7.4848813777895336</v>
      </c>
      <c r="AA1420" s="29">
        <f>LN(Data[[#This Row],[NVActual]]/Data[[#This Row],[MA'[n^1.5']]])</f>
        <v>3.3991352667966956</v>
      </c>
      <c r="AB1420" s="29">
        <f>LN(Data[[#This Row],[NVActual]]/Data[[#This Row],[Metcalfe
(n^2)]])</f>
        <v>-3.2821517621650078</v>
      </c>
      <c r="AC1420" s="26">
        <f>1+Data[[#This Row],[MA'[NVMetcalfe calc']]]/((Data[[#This Row],[NVM_norm
(scaled)]]-Data[[#This Row],[NV_fund.]])/2)</f>
        <v>-16130307033.444693</v>
      </c>
    </row>
    <row r="1421" spans="1:29" x14ac:dyDescent="0.2">
      <c r="A1421" s="23">
        <v>42755</v>
      </c>
      <c r="B1421" s="24">
        <v>14425881540.1436</v>
      </c>
      <c r="C1421" s="24">
        <f t="shared" si="177"/>
        <v>14721862464.090353</v>
      </c>
      <c r="D1421" s="25">
        <f>LN(Data[[#This Row],[NVActual]])</f>
        <v>23.392289759441674</v>
      </c>
      <c r="E1421" s="26">
        <v>659337</v>
      </c>
      <c r="F1421" s="40">
        <f>Data[[#This Row],[DAA 
(n)]]^2</f>
        <v>434725279569</v>
      </c>
      <c r="G1421" s="41">
        <f t="shared" si="178"/>
        <v>398587079722.76666</v>
      </c>
      <c r="H1421" s="28">
        <f>LN(Data[[#This Row],[Metcalfe
(n^2)]])</f>
        <v>26.797980127308247</v>
      </c>
      <c r="I1421" s="42">
        <f t="shared" si="179"/>
        <v>26.691806491859303</v>
      </c>
      <c r="J1421" s="40">
        <f>Data[[#This Row],[DAA 
(n)]]*LN(Data[[#This Row],[DAA 
(n)]])</f>
        <v>8834449.9115995187</v>
      </c>
      <c r="K1421" s="40">
        <f t="shared" si="180"/>
        <v>8393199.0110779386</v>
      </c>
      <c r="L1421" s="29">
        <f>LN(Data[[#This Row],[MA'[n*ln(n)']
30d]])</f>
        <v>15.942932294338471</v>
      </c>
      <c r="M1421" s="43">
        <f t="shared" si="181"/>
        <v>15.951548743186429</v>
      </c>
      <c r="N1421" s="40">
        <f>Data[[#This Row],[DAA 
(n)]]^1.5</f>
        <v>535378802.02262872</v>
      </c>
      <c r="O1421" s="40">
        <f t="shared" si="182"/>
        <v>499947587.20666987</v>
      </c>
      <c r="P1421" s="43">
        <f>LN(Data[[#This Row],[MA'[n^1.5']]])</f>
        <v>20.030013825305218</v>
      </c>
      <c r="Q1421" s="43">
        <f t="shared" si="183"/>
        <v>20.041980038509191</v>
      </c>
      <c r="R1421" s="30">
        <f>$O$1+$O$2*Data[[#This Row],[MA'[ln(n^2)']]]</f>
        <v>26.691806491859303</v>
      </c>
      <c r="S1421" s="30">
        <f>$Q$1+$Q$2*Data[[#This Row],[MA'[ln(n*ln(n))']]]</f>
        <v>22.840055426257607</v>
      </c>
      <c r="T1421" s="31">
        <f>$O$3*Data[[#This Row],[Metcalfe
(n^2)]]</f>
        <v>226057145375.88</v>
      </c>
      <c r="U1421" s="31">
        <f t="shared" si="176"/>
        <v>207265281455.83865</v>
      </c>
      <c r="V1421" s="30">
        <f>LN(Data[[#This Row],[MA'[NVA']
30d]]/Data[[#This Row],[MA'[NVMetcalfe calc']]])</f>
        <v>-2.6446658943140244</v>
      </c>
      <c r="W1421" s="30">
        <f>$Q$3+Data[[#This Row],[NVM
(scaled)]]/((Data[[#This Row],[Upper Bound]]-Data[[#This Row],[Lower Bound]])/2)</f>
        <v>-0.7832278380772727</v>
      </c>
      <c r="X1421" s="30">
        <f>(Data[[#This Row],[Upper Bound]]+Data[[#This Row],[Lower Bound]])/2</f>
        <v>24.765930959058455</v>
      </c>
      <c r="Y1421" s="32">
        <f>LN(Data[[#This Row],[NVActual]]/Data[[#This Row],[MA'[n^2']
30d]])</f>
        <v>-3.3189020706154988</v>
      </c>
      <c r="Z1421" s="32">
        <f>LN(Data[[#This Row],[NVActual]]/Data[[#This Row],[MA'[n*ln(n)']
30d]])</f>
        <v>7.4493574651032031</v>
      </c>
      <c r="AA1421" s="32">
        <f>LN(Data[[#This Row],[NVActual]]/Data[[#This Row],[MA'[n^1.5']]])</f>
        <v>3.3622759341364548</v>
      </c>
      <c r="AB1421" s="32">
        <f>LN(Data[[#This Row],[NVActual]]/Data[[#This Row],[Metcalfe
(n^2)]])</f>
        <v>-3.4056903678665722</v>
      </c>
      <c r="AC1421" s="34">
        <f>1+Data[[#This Row],[MA'[NVMetcalfe calc']]]/((Data[[#This Row],[NVM_norm
(scaled)]]-Data[[#This Row],[NV_fund.]])/2)</f>
        <v>-16224822358.245331</v>
      </c>
    </row>
    <row r="1422" spans="1:29" x14ac:dyDescent="0.2">
      <c r="A1422" s="23">
        <v>42754</v>
      </c>
      <c r="B1422" s="24">
        <v>14537996019.9825</v>
      </c>
      <c r="C1422" s="24">
        <f t="shared" si="177"/>
        <v>14684409350.618446</v>
      </c>
      <c r="D1422" s="25">
        <f>LN(Data[[#This Row],[NVActual]])</f>
        <v>23.400031474242308</v>
      </c>
      <c r="E1422" s="26">
        <v>687454</v>
      </c>
      <c r="F1422" s="40">
        <f>Data[[#This Row],[DAA 
(n)]]^2</f>
        <v>472593002116</v>
      </c>
      <c r="G1422" s="41">
        <f t="shared" si="178"/>
        <v>400488189571.29999</v>
      </c>
      <c r="H1422" s="28">
        <f>LN(Data[[#This Row],[Metcalfe
(n^2)]])</f>
        <v>26.881500394386883</v>
      </c>
      <c r="I1422" s="42">
        <f t="shared" si="179"/>
        <v>26.695915612010257</v>
      </c>
      <c r="J1422" s="40">
        <f>Data[[#This Row],[DAA 
(n)]]*LN(Data[[#This Row],[DAA 
(n)]])</f>
        <v>9239897.4860614203</v>
      </c>
      <c r="K1422" s="40">
        <f t="shared" si="180"/>
        <v>8413361.7437866069</v>
      </c>
      <c r="L1422" s="29">
        <f>LN(Data[[#This Row],[MA'[n*ln(n)']
30d]])</f>
        <v>15.945331683800235</v>
      </c>
      <c r="M1422" s="43">
        <f t="shared" si="181"/>
        <v>15.952846085521871</v>
      </c>
      <c r="N1422" s="40">
        <f>Data[[#This Row],[DAA 
(n)]]^1.5</f>
        <v>569987675.02170968</v>
      </c>
      <c r="O1422" s="40">
        <f t="shared" si="182"/>
        <v>501676218.36611921</v>
      </c>
      <c r="P1422" s="43">
        <f>LN(Data[[#This Row],[MA'[n^1.5']]])</f>
        <v>20.033465486230348</v>
      </c>
      <c r="Q1422" s="43">
        <f t="shared" si="183"/>
        <v>20.04375696749538</v>
      </c>
      <c r="R1422" s="30">
        <f>$O$1+$O$2*Data[[#This Row],[MA'[ln(n^2)']]]</f>
        <v>26.695915612010257</v>
      </c>
      <c r="S1422" s="30">
        <f>$Q$1+$Q$2*Data[[#This Row],[MA'[ln(n*ln(n))']]]</f>
        <v>22.842196041111087</v>
      </c>
      <c r="T1422" s="31">
        <f>$O$3*Data[[#This Row],[Metcalfe
(n^2)]]</f>
        <v>245748361100.32001</v>
      </c>
      <c r="U1422" s="31">
        <f t="shared" si="176"/>
        <v>208253858577.07602</v>
      </c>
      <c r="V1422" s="30">
        <f>LN(Data[[#This Row],[MA'[NVA']
30d]]/Data[[#This Row],[MA'[NVMetcalfe calc']]])</f>
        <v>-2.6519714668871632</v>
      </c>
      <c r="W1422" s="30">
        <f>$Q$3+Data[[#This Row],[NVM
(scaled)]]/((Data[[#This Row],[Upper Bound]]-Data[[#This Row],[Lower Bound]])/2)</f>
        <v>-0.78631782390870331</v>
      </c>
      <c r="X1422" s="30">
        <f>(Data[[#This Row],[Upper Bound]]+Data[[#This Row],[Lower Bound]])/2</f>
        <v>24.769055826560674</v>
      </c>
      <c r="Y1422" s="29">
        <f>LN(Data[[#This Row],[NVActual]]/Data[[#This Row],[MA'[n^2']
30d]])</f>
        <v>-3.3159186395674638</v>
      </c>
      <c r="Z1422" s="29">
        <f>LN(Data[[#This Row],[NVActual]]/Data[[#This Row],[MA'[n*ln(n)']
30d]])</f>
        <v>7.4546997904420733</v>
      </c>
      <c r="AA1422" s="29">
        <f>LN(Data[[#This Row],[NVActual]]/Data[[#This Row],[MA'[n^1.5']]])</f>
        <v>3.3665659880119621</v>
      </c>
      <c r="AB1422" s="29">
        <f>LN(Data[[#This Row],[NVActual]]/Data[[#This Row],[Metcalfe
(n^2)]])</f>
        <v>-3.4814689201445734</v>
      </c>
      <c r="AC1422" s="26">
        <f>1+Data[[#This Row],[MA'[NVMetcalfe calc']]]/((Data[[#This Row],[NVM_norm
(scaled)]]-Data[[#This Row],[NV_fund.]])/2)</f>
        <v>-16298244072.864363</v>
      </c>
    </row>
    <row r="1423" spans="1:29" x14ac:dyDescent="0.2">
      <c r="A1423" s="23">
        <v>42753</v>
      </c>
      <c r="B1423" s="24">
        <v>14197645178.6681</v>
      </c>
      <c r="C1423" s="24">
        <f t="shared" si="177"/>
        <v>14627802388.45145</v>
      </c>
      <c r="D1423" s="25">
        <f>LN(Data[[#This Row],[NVActual]])</f>
        <v>23.376341955313737</v>
      </c>
      <c r="E1423" s="26">
        <v>651983</v>
      </c>
      <c r="F1423" s="40">
        <f>Data[[#This Row],[DAA 
(n)]]^2</f>
        <v>425081832289</v>
      </c>
      <c r="G1423" s="41">
        <f t="shared" si="178"/>
        <v>398803909908.26666</v>
      </c>
      <c r="H1423" s="28">
        <f>LN(Data[[#This Row],[Metcalfe
(n^2)]])</f>
        <v>26.775547533898472</v>
      </c>
      <c r="I1423" s="42">
        <f t="shared" si="179"/>
        <v>26.69214640715737</v>
      </c>
      <c r="J1423" s="40">
        <f>Data[[#This Row],[DAA 
(n)]]*LN(Data[[#This Row],[DAA 
(n)]])</f>
        <v>8728600.9038968645</v>
      </c>
      <c r="K1423" s="40">
        <f t="shared" si="180"/>
        <v>8395206.9665778391</v>
      </c>
      <c r="L1423" s="29">
        <f>LN(Data[[#This Row],[MA'[n*ln(n)']
30d]])</f>
        <v>15.943171501742933</v>
      </c>
      <c r="M1423" s="43">
        <f t="shared" si="181"/>
        <v>15.953893140958352</v>
      </c>
      <c r="N1423" s="40">
        <f>Data[[#This Row],[DAA 
(n)]]^1.5</f>
        <v>526446700.30429381</v>
      </c>
      <c r="O1423" s="40">
        <f t="shared" si="182"/>
        <v>500131351.77843821</v>
      </c>
      <c r="P1423" s="43">
        <f>LN(Data[[#This Row],[MA'[n^1.5']]])</f>
        <v>20.030381325442804</v>
      </c>
      <c r="Q1423" s="43">
        <f t="shared" si="183"/>
        <v>20.045180930628284</v>
      </c>
      <c r="R1423" s="30">
        <f>$O$1+$O$2*Data[[#This Row],[MA'[ln(n^2)']]]</f>
        <v>26.69214640715737</v>
      </c>
      <c r="S1423" s="30">
        <f>$Q$1+$Q$2*Data[[#This Row],[MA'[ln(n*ln(n))']]]</f>
        <v>22.843923682581277</v>
      </c>
      <c r="T1423" s="31">
        <f>$O$3*Data[[#This Row],[Metcalfe
(n^2)]]</f>
        <v>221042552790.28</v>
      </c>
      <c r="U1423" s="31">
        <f t="shared" si="176"/>
        <v>207378033152.29868</v>
      </c>
      <c r="V1423" s="30">
        <f>LN(Data[[#This Row],[MA'[NVA']
30d]]/Data[[#This Row],[MA'[NVMetcalfe calc']]])</f>
        <v>-2.6516193837499413</v>
      </c>
      <c r="W1423" s="30">
        <f>$Q$3+Data[[#This Row],[NVM
(scaled)]]/((Data[[#This Row],[Upper Bound]]-Data[[#This Row],[Lower Bound]])/2)</f>
        <v>-0.78810078757436497</v>
      </c>
      <c r="X1423" s="30">
        <f>(Data[[#This Row],[Upper Bound]]+Data[[#This Row],[Lower Bound]])/2</f>
        <v>24.768035044869322</v>
      </c>
      <c r="Y1423" s="32">
        <f>LN(Data[[#This Row],[NVActual]]/Data[[#This Row],[MA'[n^2']
30d]])</f>
        <v>-3.3353937238555131</v>
      </c>
      <c r="Z1423" s="32">
        <f>LN(Data[[#This Row],[NVActual]]/Data[[#This Row],[MA'[n*ln(n)']
30d]])</f>
        <v>7.4331704535708045</v>
      </c>
      <c r="AA1423" s="32">
        <f>LN(Data[[#This Row],[NVActual]]/Data[[#This Row],[MA'[n^1.5']]])</f>
        <v>3.3459606298709317</v>
      </c>
      <c r="AB1423" s="32">
        <f>LN(Data[[#This Row],[NVActual]]/Data[[#This Row],[Metcalfe
(n^2)]])</f>
        <v>-3.3992055785847337</v>
      </c>
      <c r="AC1423" s="34">
        <f>1+Data[[#This Row],[MA'[NVMetcalfe calc']]]/((Data[[#This Row],[NVM_norm
(scaled)]]-Data[[#This Row],[NV_fund.]])/2)</f>
        <v>-16229216693.726662</v>
      </c>
    </row>
    <row r="1424" spans="1:29" x14ac:dyDescent="0.2">
      <c r="A1424" s="23">
        <v>42752</v>
      </c>
      <c r="B1424" s="24">
        <v>14594958398.3626</v>
      </c>
      <c r="C1424" s="24">
        <f t="shared" si="177"/>
        <v>14577411992.286011</v>
      </c>
      <c r="D1424" s="25">
        <f>LN(Data[[#This Row],[NVActual]])</f>
        <v>23.403941990845041</v>
      </c>
      <c r="E1424" s="26">
        <v>652459</v>
      </c>
      <c r="F1424" s="40">
        <f>Data[[#This Row],[DAA 
(n)]]^2</f>
        <v>425702746681</v>
      </c>
      <c r="G1424" s="41">
        <f t="shared" si="178"/>
        <v>399158299745.16669</v>
      </c>
      <c r="H1424" s="28">
        <f>LN(Data[[#This Row],[Metcalfe
(n^2)]])</f>
        <v>26.777007161911452</v>
      </c>
      <c r="I1424" s="42">
        <f t="shared" si="179"/>
        <v>26.692969849930368</v>
      </c>
      <c r="J1424" s="40">
        <f>Data[[#This Row],[DAA 
(n)]]*LN(Data[[#This Row],[DAA 
(n)]])</f>
        <v>8735449.6579267923</v>
      </c>
      <c r="K1424" s="40">
        <f t="shared" si="180"/>
        <v>8399094.7757954188</v>
      </c>
      <c r="L1424" s="29">
        <f>LN(Data[[#This Row],[MA'[n*ln(n)']
30d]])</f>
        <v>15.943634493220241</v>
      </c>
      <c r="M1424" s="43">
        <f t="shared" si="181"/>
        <v>15.954886228603863</v>
      </c>
      <c r="N1424" s="40">
        <f>Data[[#This Row],[DAA 
(n)]]^1.5</f>
        <v>527023328.13333601</v>
      </c>
      <c r="O1424" s="40">
        <f t="shared" si="182"/>
        <v>500459506.37547046</v>
      </c>
      <c r="P1424" s="43">
        <f>LN(Data[[#This Row],[MA'[n^1.5']]])</f>
        <v>20.03103724710374</v>
      </c>
      <c r="Q1424" s="43">
        <f t="shared" si="183"/>
        <v>20.046536070139211</v>
      </c>
      <c r="R1424" s="30">
        <f>$O$1+$O$2*Data[[#This Row],[MA'[ln(n^2)']]]</f>
        <v>26.692969849930368</v>
      </c>
      <c r="S1424" s="30">
        <f>$Q$1+$Q$2*Data[[#This Row],[MA'[ln(n*ln(n))']]]</f>
        <v>22.845562277196372</v>
      </c>
      <c r="T1424" s="31">
        <f>$O$3*Data[[#This Row],[Metcalfe
(n^2)]]</f>
        <v>221365428274.12</v>
      </c>
      <c r="U1424" s="31">
        <f t="shared" si="176"/>
        <v>207562315867.48669</v>
      </c>
      <c r="V1424" s="30">
        <f>LN(Data[[#This Row],[MA'[NVA']
30d]]/Data[[#This Row],[MA'[NVMetcalfe calc']]])</f>
        <v>-2.6559584051517855</v>
      </c>
      <c r="W1424" s="30">
        <f>$Q$3+Data[[#This Row],[NVM
(scaled)]]/((Data[[#This Row],[Upper Bound]]-Data[[#This Row],[Lower Bound]])/2)</f>
        <v>-0.79064832224907333</v>
      </c>
      <c r="X1424" s="30">
        <f>(Data[[#This Row],[Upper Bound]]+Data[[#This Row],[Lower Bound]])/2</f>
        <v>24.769266063563371</v>
      </c>
      <c r="Y1424" s="29">
        <f>LN(Data[[#This Row],[NVActual]]/Data[[#This Row],[MA'[n^2']
30d]])</f>
        <v>-3.3086819255262028</v>
      </c>
      <c r="Z1424" s="29">
        <f>LN(Data[[#This Row],[NVActual]]/Data[[#This Row],[MA'[n*ln(n)']
30d]])</f>
        <v>7.4603074976248012</v>
      </c>
      <c r="AA1424" s="29">
        <f>LN(Data[[#This Row],[NVActual]]/Data[[#This Row],[MA'[n^1.5']]])</f>
        <v>3.3729047437413038</v>
      </c>
      <c r="AB1424" s="29">
        <f>LN(Data[[#This Row],[NVActual]]/Data[[#This Row],[Metcalfe
(n^2)]])</f>
        <v>-3.3730651710664108</v>
      </c>
      <c r="AC1424" s="26">
        <f>1+Data[[#This Row],[MA'[NVMetcalfe calc']]]/((Data[[#This Row],[NVM_norm
(scaled)]]-Data[[#This Row],[NV_fund.]])/2)</f>
        <v>-16241237174.872421</v>
      </c>
    </row>
    <row r="1425" spans="1:29" x14ac:dyDescent="0.2">
      <c r="A1425" s="23">
        <v>42751</v>
      </c>
      <c r="B1425" s="24">
        <v>13382120128.682199</v>
      </c>
      <c r="C1425" s="24">
        <f t="shared" si="177"/>
        <v>14513917462.469191</v>
      </c>
      <c r="D1425" s="25">
        <f>LN(Data[[#This Row],[NVActual]])</f>
        <v>23.317185334152278</v>
      </c>
      <c r="E1425" s="26">
        <v>642798</v>
      </c>
      <c r="F1425" s="40">
        <f>Data[[#This Row],[DAA 
(n)]]^2</f>
        <v>413189268804</v>
      </c>
      <c r="G1425" s="41">
        <f t="shared" si="178"/>
        <v>396120724209.96667</v>
      </c>
      <c r="H1425" s="28">
        <f>LN(Data[[#This Row],[Metcalfe
(n^2)]])</f>
        <v>26.747171602905951</v>
      </c>
      <c r="I1425" s="42">
        <f t="shared" si="179"/>
        <v>26.684940555971711</v>
      </c>
      <c r="J1425" s="40">
        <f>Data[[#This Row],[DAA 
(n)]]*LN(Data[[#This Row],[DAA 
(n)]])</f>
        <v>8596514.2060023695</v>
      </c>
      <c r="K1425" s="40">
        <f t="shared" si="180"/>
        <v>8363732.454479319</v>
      </c>
      <c r="L1425" s="29">
        <f>LN(Data[[#This Row],[MA'[n*ln(n)']
30d]])</f>
        <v>15.939415351271471</v>
      </c>
      <c r="M1425" s="43">
        <f t="shared" si="181"/>
        <v>15.95571057987735</v>
      </c>
      <c r="N1425" s="40">
        <f>Data[[#This Row],[DAA 
(n)]]^1.5</f>
        <v>515361267.08229989</v>
      </c>
      <c r="O1425" s="40">
        <f t="shared" si="182"/>
        <v>497555956.62951922</v>
      </c>
      <c r="P1425" s="43">
        <f>LN(Data[[#This Row],[MA'[n^1.5']]])</f>
        <v>20.025218583875237</v>
      </c>
      <c r="Q1425" s="43">
        <f t="shared" si="183"/>
        <v>20.047659708337385</v>
      </c>
      <c r="R1425" s="30">
        <f>$O$1+$O$2*Data[[#This Row],[MA'[ln(n^2)']]]</f>
        <v>26.684940555971711</v>
      </c>
      <c r="S1425" s="30">
        <f>$Q$1+$Q$2*Data[[#This Row],[MA'[ln(n*ln(n))']]]</f>
        <v>22.846922456797625</v>
      </c>
      <c r="T1425" s="31">
        <f>$O$3*Data[[#This Row],[Metcalfe
(n^2)]]</f>
        <v>214858419778.08002</v>
      </c>
      <c r="U1425" s="31">
        <f t="shared" si="176"/>
        <v>205982776589.18268</v>
      </c>
      <c r="V1425" s="30">
        <f>LN(Data[[#This Row],[MA'[NVA']
30d]]/Data[[#This Row],[MA'[NVMetcalfe calc']]])</f>
        <v>-2.6526845424168668</v>
      </c>
      <c r="W1425" s="30">
        <f>$Q$3+Data[[#This Row],[NVM
(scaled)]]/((Data[[#This Row],[Upper Bound]]-Data[[#This Row],[Lower Bound]])/2)</f>
        <v>-0.79231997550387046</v>
      </c>
      <c r="X1425" s="30">
        <f>(Data[[#This Row],[Upper Bound]]+Data[[#This Row],[Lower Bound]])/2</f>
        <v>24.765931506384668</v>
      </c>
      <c r="Y1425" s="32">
        <f>LN(Data[[#This Row],[NVActual]]/Data[[#This Row],[MA'[n^2']
30d]])</f>
        <v>-3.3877995267045939</v>
      </c>
      <c r="Z1425" s="32">
        <f>LN(Data[[#This Row],[NVActual]]/Data[[#This Row],[MA'[n*ln(n)']
30d]])</f>
        <v>7.377769982880805</v>
      </c>
      <c r="AA1425" s="32">
        <f>LN(Data[[#This Row],[NVActual]]/Data[[#This Row],[MA'[n^1.5']]])</f>
        <v>3.2919667502770413</v>
      </c>
      <c r="AB1425" s="32">
        <f>LN(Data[[#This Row],[NVActual]]/Data[[#This Row],[Metcalfe
(n^2)]])</f>
        <v>-3.4299862687536735</v>
      </c>
      <c r="AC1425" s="34">
        <f>1+Data[[#This Row],[MA'[NVMetcalfe calc']]]/((Data[[#This Row],[NVM_norm
(scaled)]]-Data[[#This Row],[NV_fund.]])/2)</f>
        <v>-16118690804.992672</v>
      </c>
    </row>
    <row r="1426" spans="1:29" x14ac:dyDescent="0.2">
      <c r="A1426" s="23">
        <v>42750</v>
      </c>
      <c r="B1426" s="24">
        <v>13279051045.1786</v>
      </c>
      <c r="C1426" s="24">
        <f t="shared" si="177"/>
        <v>14490253397.316959</v>
      </c>
      <c r="D1426" s="25">
        <f>LN(Data[[#This Row],[NVActual]])</f>
        <v>23.309453521000123</v>
      </c>
      <c r="E1426" s="26">
        <v>540189</v>
      </c>
      <c r="F1426" s="40">
        <f>Data[[#This Row],[DAA 
(n)]]^2</f>
        <v>291804155721</v>
      </c>
      <c r="G1426" s="41">
        <f t="shared" si="178"/>
        <v>393641846824</v>
      </c>
      <c r="H1426" s="28">
        <f>LN(Data[[#This Row],[Metcalfe
(n^2)]])</f>
        <v>26.399348714609491</v>
      </c>
      <c r="I1426" s="42">
        <f t="shared" si="179"/>
        <v>26.678326286818809</v>
      </c>
      <c r="J1426" s="40">
        <f>Data[[#This Row],[DAA 
(n)]]*LN(Data[[#This Row],[DAA 
(n)]])</f>
        <v>7130318.8913980937</v>
      </c>
      <c r="K1426" s="40">
        <f t="shared" si="180"/>
        <v>8334742.4038906004</v>
      </c>
      <c r="L1426" s="29">
        <f>LN(Data[[#This Row],[MA'[n*ln(n)']
30d]])</f>
        <v>15.935943168337394</v>
      </c>
      <c r="M1426" s="43">
        <f t="shared" si="181"/>
        <v>15.956760305458396</v>
      </c>
      <c r="N1426" s="40">
        <f>Data[[#This Row],[DAA 
(n)]]^1.5</f>
        <v>397025685.66123259</v>
      </c>
      <c r="O1426" s="40">
        <f t="shared" si="182"/>
        <v>495180541.47570837</v>
      </c>
      <c r="P1426" s="43">
        <f>LN(Data[[#This Row],[MA'[n^1.5']]])</f>
        <v>20.020432984289009</v>
      </c>
      <c r="Q1426" s="43">
        <f t="shared" si="183"/>
        <v>20.049091838553203</v>
      </c>
      <c r="R1426" s="30">
        <f>$O$1+$O$2*Data[[#This Row],[MA'[ln(n^2)']]]</f>
        <v>26.678326286818809</v>
      </c>
      <c r="S1426" s="30">
        <f>$Q$1+$Q$2*Data[[#This Row],[MA'[ln(n*ln(n))']]]</f>
        <v>22.848654504006351</v>
      </c>
      <c r="T1426" s="31">
        <f>$O$3*Data[[#This Row],[Metcalfe
(n^2)]]</f>
        <v>151738160974.92001</v>
      </c>
      <c r="U1426" s="31">
        <f t="shared" si="176"/>
        <v>204693760348.48001</v>
      </c>
      <c r="V1426" s="30">
        <f>LN(Data[[#This Row],[MA'[NVA']
30d]]/Data[[#This Row],[MA'[NVMetcalfe calc']]])</f>
        <v>-2.6480387663532441</v>
      </c>
      <c r="W1426" s="30">
        <f>$Q$3+Data[[#This Row],[NVM
(scaled)]]/((Data[[#This Row],[Upper Bound]]-Data[[#This Row],[Lower Bound]])/2)</f>
        <v>-0.7929063776366555</v>
      </c>
      <c r="X1426" s="30">
        <f>(Data[[#This Row],[Upper Bound]]+Data[[#This Row],[Lower Bound]])/2</f>
        <v>24.763490395412582</v>
      </c>
      <c r="Y1426" s="29">
        <f>LN(Data[[#This Row],[NVActual]]/Data[[#This Row],[MA'[n^2']
30d]])</f>
        <v>-3.3892537936234182</v>
      </c>
      <c r="Z1426" s="29">
        <f>LN(Data[[#This Row],[NVActual]]/Data[[#This Row],[MA'[n*ln(n)']
30d]])</f>
        <v>7.3735103526627306</v>
      </c>
      <c r="AA1426" s="29">
        <f>LN(Data[[#This Row],[NVActual]]/Data[[#This Row],[MA'[n^1.5']]])</f>
        <v>3.2890205367111136</v>
      </c>
      <c r="AB1426" s="29">
        <f>LN(Data[[#This Row],[NVActual]]/Data[[#This Row],[Metcalfe
(n^2)]])</f>
        <v>-3.0898951936093662</v>
      </c>
      <c r="AC1426" s="26">
        <f>1+Data[[#This Row],[MA'[NVMetcalfe calc']]]/((Data[[#This Row],[NVM_norm
(scaled)]]-Data[[#This Row],[NV_fund.]])/2)</f>
        <v>-16018984378.233143</v>
      </c>
    </row>
    <row r="1427" spans="1:29" x14ac:dyDescent="0.2">
      <c r="A1427" s="23">
        <v>42749</v>
      </c>
      <c r="B1427" s="24">
        <v>13204837500.057301</v>
      </c>
      <c r="C1427" s="24">
        <f t="shared" si="177"/>
        <v>14466033920.353148</v>
      </c>
      <c r="D1427" s="25">
        <f>LN(Data[[#This Row],[NVActual]])</f>
        <v>23.303849076679409</v>
      </c>
      <c r="E1427" s="26">
        <v>595768</v>
      </c>
      <c r="F1427" s="40">
        <f>Data[[#This Row],[DAA 
(n)]]^2</f>
        <v>354939509824</v>
      </c>
      <c r="G1427" s="41">
        <f t="shared" si="178"/>
        <v>397598428820.5</v>
      </c>
      <c r="H1427" s="28">
        <f>LN(Data[[#This Row],[Metcalfe
(n^2)]])</f>
        <v>26.595213217041</v>
      </c>
      <c r="I1427" s="42">
        <f t="shared" si="179"/>
        <v>26.689702853050438</v>
      </c>
      <c r="J1427" s="40">
        <f>Data[[#This Row],[DAA 
(n)]]*LN(Data[[#This Row],[DAA 
(n)]])</f>
        <v>7922288.4939450407</v>
      </c>
      <c r="K1427" s="40">
        <f t="shared" si="180"/>
        <v>8382612.4185701841</v>
      </c>
      <c r="L1427" s="29">
        <f>LN(Data[[#This Row],[MA'[n*ln(n)']
30d]])</f>
        <v>15.941670168335508</v>
      </c>
      <c r="M1427" s="43">
        <f t="shared" si="181"/>
        <v>15.958005977471929</v>
      </c>
      <c r="N1427" s="40">
        <f>Data[[#This Row],[DAA 
(n)]]^1.5</f>
        <v>459849542.66458184</v>
      </c>
      <c r="O1427" s="40">
        <f t="shared" si="182"/>
        <v>499041186.36291486</v>
      </c>
      <c r="P1427" s="43">
        <f>LN(Data[[#This Row],[MA'[n^1.5']]])</f>
        <v>20.02819918811117</v>
      </c>
      <c r="Q1427" s="43">
        <f t="shared" si="183"/>
        <v>20.050792001152942</v>
      </c>
      <c r="R1427" s="30">
        <f>$O$1+$O$2*Data[[#This Row],[MA'[ln(n^2)']]]</f>
        <v>26.689702853050438</v>
      </c>
      <c r="S1427" s="30">
        <f>$Q$1+$Q$2*Data[[#This Row],[MA'[ln(n*ln(n))']]]</f>
        <v>22.85070986282868</v>
      </c>
      <c r="T1427" s="31">
        <f>$O$3*Data[[#This Row],[Metcalfe
(n^2)]]</f>
        <v>184568545108.48001</v>
      </c>
      <c r="U1427" s="31">
        <f t="shared" si="176"/>
        <v>206751182986.66003</v>
      </c>
      <c r="V1427" s="30">
        <f>LN(Data[[#This Row],[MA'[NVA']
30d]]/Data[[#This Row],[MA'[NVMetcalfe calc']]])</f>
        <v>-2.6597126424519764</v>
      </c>
      <c r="W1427" s="30">
        <f>$Q$3+Data[[#This Row],[NVM
(scaled)]]/((Data[[#This Row],[Upper Bound]]-Data[[#This Row],[Lower Bound]])/2)</f>
        <v>-0.79563037193685482</v>
      </c>
      <c r="X1427" s="30">
        <f>(Data[[#This Row],[Upper Bound]]+Data[[#This Row],[Lower Bound]])/2</f>
        <v>24.770206357939557</v>
      </c>
      <c r="Y1427" s="32">
        <f>LN(Data[[#This Row],[NVActual]]/Data[[#This Row],[MA'[n^2']
30d]])</f>
        <v>-3.4048592833829106</v>
      </c>
      <c r="Z1427" s="32">
        <f>LN(Data[[#This Row],[NVActual]]/Data[[#This Row],[MA'[n*ln(n)']
30d]])</f>
        <v>7.3621789083439015</v>
      </c>
      <c r="AA1427" s="32">
        <f>LN(Data[[#This Row],[NVActual]]/Data[[#This Row],[MA'[n^1.5']]])</f>
        <v>3.2756498885682408</v>
      </c>
      <c r="AB1427" s="32">
        <f>LN(Data[[#This Row],[NVActual]]/Data[[#This Row],[Metcalfe
(n^2)]])</f>
        <v>-3.2913641403615919</v>
      </c>
      <c r="AC1427" s="34">
        <f>1+Data[[#This Row],[MA'[NVMetcalfe calc']]]/((Data[[#This Row],[NVM_norm
(scaled)]]-Data[[#This Row],[NV_fund.]])/2)</f>
        <v>-16174020444.421148</v>
      </c>
    </row>
    <row r="1428" spans="1:29" x14ac:dyDescent="0.2">
      <c r="A1428" s="23">
        <v>42748</v>
      </c>
      <c r="B1428" s="24">
        <v>13310975741.1082</v>
      </c>
      <c r="C1428" s="24">
        <f t="shared" si="177"/>
        <v>14441007228.542177</v>
      </c>
      <c r="D1428" s="25">
        <f>LN(Data[[#This Row],[NVActual]])</f>
        <v>23.311854775540112</v>
      </c>
      <c r="E1428" s="26">
        <v>601486</v>
      </c>
      <c r="F1428" s="40">
        <f>Data[[#This Row],[DAA 
(n)]]^2</f>
        <v>361785408196</v>
      </c>
      <c r="G1428" s="41">
        <f t="shared" si="178"/>
        <v>398195386352</v>
      </c>
      <c r="H1428" s="28">
        <f>LN(Data[[#This Row],[Metcalfe
(n^2)]])</f>
        <v>26.614317077961061</v>
      </c>
      <c r="I1428" s="42">
        <f t="shared" si="179"/>
        <v>26.691343655788419</v>
      </c>
      <c r="J1428" s="40">
        <f>Data[[#This Row],[DAA 
(n)]]*LN(Data[[#This Row],[DAA 
(n)]])</f>
        <v>8004069.5609772438</v>
      </c>
      <c r="K1428" s="40">
        <f t="shared" si="180"/>
        <v>8389693.4653147571</v>
      </c>
      <c r="L1428" s="29">
        <f>LN(Data[[#This Row],[MA'[n*ln(n)']
30d]])</f>
        <v>15.942514542056605</v>
      </c>
      <c r="M1428" s="43">
        <f t="shared" si="181"/>
        <v>15.9590244265348</v>
      </c>
      <c r="N1428" s="40">
        <f>Data[[#This Row],[DAA 
(n)]]^1.5</f>
        <v>466485646.11805511</v>
      </c>
      <c r="O1428" s="40">
        <f t="shared" si="182"/>
        <v>499617653.71005833</v>
      </c>
      <c r="P1428" s="43">
        <f>LN(Data[[#This Row],[MA'[n^1.5']]])</f>
        <v>20.029353671280074</v>
      </c>
      <c r="Q1428" s="43">
        <f t="shared" si="183"/>
        <v>20.052183225403517</v>
      </c>
      <c r="R1428" s="30">
        <f>$O$1+$O$2*Data[[#This Row],[MA'[ln(n^2)']]]</f>
        <v>26.691343655788419</v>
      </c>
      <c r="S1428" s="30">
        <f>$Q$1+$Q$2*Data[[#This Row],[MA'[ln(n*ln(n))']]]</f>
        <v>22.852390303782418</v>
      </c>
      <c r="T1428" s="31">
        <f>$O$3*Data[[#This Row],[Metcalfe
(n^2)]]</f>
        <v>188128412261.92001</v>
      </c>
      <c r="U1428" s="31">
        <f t="shared" si="176"/>
        <v>207061600903.04001</v>
      </c>
      <c r="V1428" s="30">
        <f>LN(Data[[#This Row],[MA'[NVA']
30d]]/Data[[#This Row],[MA'[NVMetcalfe calc']]])</f>
        <v>-2.6629444541969471</v>
      </c>
      <c r="W1428" s="30">
        <f>$Q$3+Data[[#This Row],[NVM
(scaled)]]/((Data[[#This Row],[Upper Bound]]-Data[[#This Row],[Lower Bound]])/2)</f>
        <v>-0.79732837313871296</v>
      </c>
      <c r="X1428" s="30">
        <f>(Data[[#This Row],[Upper Bound]]+Data[[#This Row],[Lower Bound]])/2</f>
        <v>24.771866979785418</v>
      </c>
      <c r="Y1428" s="29">
        <f>LN(Data[[#This Row],[NVActual]]/Data[[#This Row],[MA'[n^2']
30d]])</f>
        <v>-3.3983538667111133</v>
      </c>
      <c r="Z1428" s="29">
        <f>LN(Data[[#This Row],[NVActual]]/Data[[#This Row],[MA'[n*ln(n)']
30d]])</f>
        <v>7.3693402334835056</v>
      </c>
      <c r="AA1428" s="29">
        <f>LN(Data[[#This Row],[NVActual]]/Data[[#This Row],[MA'[n^1.5']]])</f>
        <v>3.2825011042600378</v>
      </c>
      <c r="AB1428" s="29">
        <f>LN(Data[[#This Row],[NVActual]]/Data[[#This Row],[Metcalfe
(n^2)]])</f>
        <v>-3.3024623024209498</v>
      </c>
      <c r="AC1428" s="26">
        <f>1+Data[[#This Row],[MA'[NVMetcalfe calc']]]/((Data[[#This Row],[NVM_norm
(scaled)]]-Data[[#This Row],[NV_fund.]])/2)</f>
        <v>-16196176534.477886</v>
      </c>
    </row>
    <row r="1429" spans="1:29" x14ac:dyDescent="0.2">
      <c r="A1429" s="23">
        <v>42747</v>
      </c>
      <c r="B1429" s="24">
        <v>12993296880.857401</v>
      </c>
      <c r="C1429" s="24">
        <f t="shared" si="177"/>
        <v>14412822500.3232</v>
      </c>
      <c r="D1429" s="25">
        <f>LN(Data[[#This Row],[NVActual]])</f>
        <v>23.287699436878466</v>
      </c>
      <c r="E1429" s="26">
        <v>607660</v>
      </c>
      <c r="F1429" s="40">
        <f>Data[[#This Row],[DAA 
(n)]]^2</f>
        <v>369250675600</v>
      </c>
      <c r="G1429" s="41">
        <f t="shared" si="178"/>
        <v>398970336116.16669</v>
      </c>
      <c r="H1429" s="28">
        <f>LN(Data[[#This Row],[Metcalfe
(n^2)]])</f>
        <v>26.634741588010932</v>
      </c>
      <c r="I1429" s="42">
        <f t="shared" si="179"/>
        <v>26.693419660596962</v>
      </c>
      <c r="J1429" s="40">
        <f>Data[[#This Row],[DAA 
(n)]]*LN(Data[[#This Row],[DAA 
(n)]])</f>
        <v>8092433.5366853615</v>
      </c>
      <c r="K1429" s="40">
        <f t="shared" si="180"/>
        <v>8398776.5135981031</v>
      </c>
      <c r="L1429" s="29">
        <f>LN(Data[[#This Row],[MA'[n*ln(n)']
30d]])</f>
        <v>15.94359660006201</v>
      </c>
      <c r="M1429" s="43">
        <f t="shared" si="181"/>
        <v>15.96008980390855</v>
      </c>
      <c r="N1429" s="40">
        <f>Data[[#This Row],[DAA 
(n)]]^1.5</f>
        <v>473686463.32262373</v>
      </c>
      <c r="O1429" s="40">
        <f t="shared" si="182"/>
        <v>500361204.01392972</v>
      </c>
      <c r="P1429" s="43">
        <f>LN(Data[[#This Row],[MA'[n^1.5']]])</f>
        <v>20.030840803603247</v>
      </c>
      <c r="Q1429" s="43">
        <f t="shared" si="183"/>
        <v>20.053639426650115</v>
      </c>
      <c r="R1429" s="30">
        <f>$O$1+$O$2*Data[[#This Row],[MA'[ln(n^2)']]]</f>
        <v>26.693419660596962</v>
      </c>
      <c r="S1429" s="30">
        <f>$Q$1+$Q$2*Data[[#This Row],[MA'[ln(n*ln(n))']]]</f>
        <v>22.854148176449105</v>
      </c>
      <c r="T1429" s="31">
        <f>$O$3*Data[[#This Row],[Metcalfe
(n^2)]]</f>
        <v>192010351312</v>
      </c>
      <c r="U1429" s="31">
        <f t="shared" si="176"/>
        <v>207464574780.40671</v>
      </c>
      <c r="V1429" s="30">
        <f>LN(Data[[#This Row],[MA'[NVA']
30d]]/Data[[#This Row],[MA'[NVMetcalfe calc']]])</f>
        <v>-2.6668423393692926</v>
      </c>
      <c r="W1429" s="30">
        <f>$Q$3+Data[[#This Row],[NVM
(scaled)]]/((Data[[#This Row],[Upper Bound]]-Data[[#This Row],[Lower Bound]])/2)</f>
        <v>-0.79924394921304154</v>
      </c>
      <c r="X1429" s="30">
        <f>(Data[[#This Row],[Upper Bound]]+Data[[#This Row],[Lower Bound]])/2</f>
        <v>24.773783918523034</v>
      </c>
      <c r="Y1429" s="32">
        <f>LN(Data[[#This Row],[NVActual]]/Data[[#This Row],[MA'[n^2']
30d]])</f>
        <v>-3.424453468620523</v>
      </c>
      <c r="Z1429" s="32">
        <f>LN(Data[[#This Row],[NVActual]]/Data[[#This Row],[MA'[n*ln(n)']
30d]])</f>
        <v>7.3441028368164556</v>
      </c>
      <c r="AA1429" s="32">
        <f>LN(Data[[#This Row],[NVActual]]/Data[[#This Row],[MA'[n^1.5']]])</f>
        <v>3.2568586332752187</v>
      </c>
      <c r="AB1429" s="32">
        <f>LN(Data[[#This Row],[NVActual]]/Data[[#This Row],[Metcalfe
(n^2)]])</f>
        <v>-3.3470421511324666</v>
      </c>
      <c r="AC1429" s="34">
        <f>1+Data[[#This Row],[MA'[NVMetcalfe calc']]]/((Data[[#This Row],[NVM_norm
(scaled)]]-Data[[#This Row],[NV_fund.]])/2)</f>
        <v>-16225264825.161009</v>
      </c>
    </row>
    <row r="1430" spans="1:29" x14ac:dyDescent="0.2">
      <c r="A1430" s="23">
        <v>42746</v>
      </c>
      <c r="B1430" s="24">
        <v>12689026925.1355</v>
      </c>
      <c r="C1430" s="24">
        <f t="shared" si="177"/>
        <v>14396233748.386787</v>
      </c>
      <c r="D1430" s="25">
        <f>LN(Data[[#This Row],[NVActual]])</f>
        <v>23.264003435286238</v>
      </c>
      <c r="E1430" s="26">
        <v>639505</v>
      </c>
      <c r="F1430" s="40">
        <f>Data[[#This Row],[DAA 
(n)]]^2</f>
        <v>408966645025</v>
      </c>
      <c r="G1430" s="41">
        <f t="shared" si="178"/>
        <v>401384332392.46667</v>
      </c>
      <c r="H1430" s="28">
        <f>LN(Data[[#This Row],[Metcalfe
(n^2)]])</f>
        <v>26.736899437157515</v>
      </c>
      <c r="I1430" s="42">
        <f t="shared" si="179"/>
        <v>26.699389278015243</v>
      </c>
      <c r="J1430" s="40">
        <f>Data[[#This Row],[DAA 
(n)]]*LN(Data[[#This Row],[DAA 
(n)]])</f>
        <v>8549190.4372797087</v>
      </c>
      <c r="K1430" s="40">
        <f t="shared" si="180"/>
        <v>8426028.9899813551</v>
      </c>
      <c r="L1430" s="29">
        <f>LN(Data[[#This Row],[MA'[n*ln(n)']
30d]])</f>
        <v>15.946836162054149</v>
      </c>
      <c r="M1430" s="43">
        <f t="shared" si="181"/>
        <v>15.961156362796032</v>
      </c>
      <c r="N1430" s="40">
        <f>Data[[#This Row],[DAA 
(n)]]^1.5</f>
        <v>511406114.87027848</v>
      </c>
      <c r="O1430" s="40">
        <f t="shared" si="182"/>
        <v>502631024.86870462</v>
      </c>
      <c r="P1430" s="43">
        <f>LN(Data[[#This Row],[MA'[n^1.5']]])</f>
        <v>20.035366909916544</v>
      </c>
      <c r="Q1430" s="43">
        <f t="shared" si="183"/>
        <v>20.055097347794536</v>
      </c>
      <c r="R1430" s="30">
        <f>$O$1+$O$2*Data[[#This Row],[MA'[ln(n^2)']]]</f>
        <v>26.699389278015243</v>
      </c>
      <c r="S1430" s="30">
        <f>$Q$1+$Q$2*Data[[#This Row],[MA'[ln(n*ln(n))']]]</f>
        <v>22.85590799861345</v>
      </c>
      <c r="T1430" s="31">
        <f>$O$3*Data[[#This Row],[Metcalfe
(n^2)]]</f>
        <v>212662655413</v>
      </c>
      <c r="U1430" s="31">
        <f t="shared" si="176"/>
        <v>208719852844.08267</v>
      </c>
      <c r="V1430" s="30">
        <f>LN(Data[[#This Row],[MA'[NVA']
30d]]/Data[[#This Row],[MA'[NVMetcalfe calc']]])</f>
        <v>-2.6740263086662619</v>
      </c>
      <c r="W1430" s="30">
        <f>$Q$3+Data[[#This Row],[NVM
(scaled)]]/((Data[[#This Row],[Upper Bound]]-Data[[#This Row],[Lower Bound]])/2)</f>
        <v>-0.8014605610268265</v>
      </c>
      <c r="X1430" s="30">
        <f>(Data[[#This Row],[Upper Bound]]+Data[[#This Row],[Lower Bound]])/2</f>
        <v>24.777648638314346</v>
      </c>
      <c r="Y1430" s="29">
        <f>LN(Data[[#This Row],[NVActual]]/Data[[#This Row],[MA'[n^2']
30d]])</f>
        <v>-3.4541818048552138</v>
      </c>
      <c r="Z1430" s="29">
        <f>LN(Data[[#This Row],[NVActual]]/Data[[#This Row],[MA'[n*ln(n)']
30d]])</f>
        <v>7.3171672732320872</v>
      </c>
      <c r="AA1430" s="29">
        <f>LN(Data[[#This Row],[NVActual]]/Data[[#This Row],[MA'[n^1.5']]])</f>
        <v>3.2286365253696916</v>
      </c>
      <c r="AB1430" s="29">
        <f>LN(Data[[#This Row],[NVActual]]/Data[[#This Row],[Metcalfe
(n^2)]])</f>
        <v>-3.4728960018712773</v>
      </c>
      <c r="AC1430" s="26">
        <f>1+Data[[#This Row],[MA'[NVMetcalfe calc']]]/((Data[[#This Row],[NVM_norm
(scaled)]]-Data[[#This Row],[NV_fund.]])/2)</f>
        <v>-16319556025.560812</v>
      </c>
    </row>
    <row r="1431" spans="1:29" x14ac:dyDescent="0.2">
      <c r="A1431" s="23">
        <v>42745</v>
      </c>
      <c r="B1431" s="24">
        <v>14589634708.7003</v>
      </c>
      <c r="C1431" s="24">
        <f t="shared" si="177"/>
        <v>14389502810.559603</v>
      </c>
      <c r="D1431" s="25">
        <f>LN(Data[[#This Row],[NVActual]])</f>
        <v>23.403577162066938</v>
      </c>
      <c r="E1431" s="26">
        <v>698656</v>
      </c>
      <c r="F1431" s="40">
        <f>Data[[#This Row],[DAA 
(n)]]^2</f>
        <v>488120206336</v>
      </c>
      <c r="G1431" s="41">
        <f t="shared" si="178"/>
        <v>401684444492.83331</v>
      </c>
      <c r="H1431" s="28">
        <f>LN(Data[[#This Row],[Metcalfe
(n^2)]])</f>
        <v>26.913827536925687</v>
      </c>
      <c r="I1431" s="42">
        <f t="shared" si="179"/>
        <v>26.700115147302881</v>
      </c>
      <c r="J1431" s="40">
        <f>Data[[#This Row],[DAA 
(n)]]*LN(Data[[#This Row],[DAA 
(n)]])</f>
        <v>9401753.5458191764</v>
      </c>
      <c r="K1431" s="40">
        <f t="shared" si="180"/>
        <v>8429383.3799555209</v>
      </c>
      <c r="L1431" s="29">
        <f>LN(Data[[#This Row],[MA'[n*ln(n)']
30d]])</f>
        <v>15.947234181389996</v>
      </c>
      <c r="M1431" s="43">
        <f t="shared" si="181"/>
        <v>15.961862935918342</v>
      </c>
      <c r="N1431" s="40">
        <f>Data[[#This Row],[DAA 
(n)]]^1.5</f>
        <v>583976121.83880103</v>
      </c>
      <c r="O1431" s="40">
        <f t="shared" si="182"/>
        <v>502911721.2989586</v>
      </c>
      <c r="P1431" s="43">
        <f>LN(Data[[#This Row],[MA'[n^1.5']]])</f>
        <v>20.035925208285491</v>
      </c>
      <c r="Q1431" s="43">
        <f t="shared" si="183"/>
        <v>20.056065489519241</v>
      </c>
      <c r="R1431" s="30">
        <f>$O$1+$O$2*Data[[#This Row],[MA'[ln(n^2)']]]</f>
        <v>26.700115147302881</v>
      </c>
      <c r="S1431" s="30">
        <f>$Q$1+$Q$2*Data[[#This Row],[MA'[ln(n*ln(n))']]]</f>
        <v>22.857073844265262</v>
      </c>
      <c r="T1431" s="31">
        <f>$O$3*Data[[#This Row],[Metcalfe
(n^2)]]</f>
        <v>253822507294.72</v>
      </c>
      <c r="U1431" s="31">
        <f t="shared" si="176"/>
        <v>208875911136.27335</v>
      </c>
      <c r="V1431" s="30">
        <f>LN(Data[[#This Row],[MA'[NVA']
30d]]/Data[[#This Row],[MA'[NVMetcalfe calc']]])</f>
        <v>-2.675241379754536</v>
      </c>
      <c r="W1431" s="30">
        <f>$Q$3+Data[[#This Row],[NVM
(scaled)]]/((Data[[#This Row],[Upper Bound]]-Data[[#This Row],[Lower Bound]])/2)</f>
        <v>-0.80225221318332951</v>
      </c>
      <c r="X1431" s="30">
        <f>(Data[[#This Row],[Upper Bound]]+Data[[#This Row],[Lower Bound]])/2</f>
        <v>24.77859449578407</v>
      </c>
      <c r="Y1431" s="32">
        <f>LN(Data[[#This Row],[NVActual]]/Data[[#This Row],[MA'[n^2']
30d]])</f>
        <v>-3.3153554913047993</v>
      </c>
      <c r="Z1431" s="32">
        <f>LN(Data[[#This Row],[NVActual]]/Data[[#This Row],[MA'[n*ln(n)']
30d]])</f>
        <v>7.4563429806769426</v>
      </c>
      <c r="AA1431" s="32">
        <f>LN(Data[[#This Row],[NVActual]]/Data[[#This Row],[MA'[n^1.5']]])</f>
        <v>3.3676519537814484</v>
      </c>
      <c r="AB1431" s="32">
        <f>LN(Data[[#This Row],[NVActual]]/Data[[#This Row],[Metcalfe
(n^2)]])</f>
        <v>-3.5102503748587477</v>
      </c>
      <c r="AC1431" s="34">
        <f>1+Data[[#This Row],[MA'[NVMetcalfe calc']]]/((Data[[#This Row],[NVM_norm
(scaled)]]-Data[[#This Row],[NV_fund.]])/2)</f>
        <v>-16330648746.686028</v>
      </c>
    </row>
    <row r="1432" spans="1:29" x14ac:dyDescent="0.2">
      <c r="A1432" s="23">
        <v>42744</v>
      </c>
      <c r="B1432" s="24">
        <v>14539700661.885599</v>
      </c>
      <c r="C1432" s="24">
        <f t="shared" si="177"/>
        <v>14315085328.302618</v>
      </c>
      <c r="D1432" s="25">
        <f>LN(Data[[#This Row],[NVActual]])</f>
        <v>23.400148721624294</v>
      </c>
      <c r="E1432" s="26">
        <v>615967</v>
      </c>
      <c r="F1432" s="40">
        <f>Data[[#This Row],[DAA 
(n)]]^2</f>
        <v>379415345089</v>
      </c>
      <c r="G1432" s="41">
        <f t="shared" si="178"/>
        <v>396075331031.63336</v>
      </c>
      <c r="H1432" s="28">
        <f>LN(Data[[#This Row],[Metcalfe
(n^2)]])</f>
        <v>26.661897339304172</v>
      </c>
      <c r="I1432" s="42">
        <f t="shared" si="179"/>
        <v>26.686024495269326</v>
      </c>
      <c r="J1432" s="40">
        <f>Data[[#This Row],[DAA 
(n)]]*LN(Data[[#This Row],[DAA 
(n)]])</f>
        <v>8211424.4591995869</v>
      </c>
      <c r="K1432" s="40">
        <f t="shared" si="180"/>
        <v>8365692.3636912312</v>
      </c>
      <c r="L1432" s="29">
        <f>LN(Data[[#This Row],[MA'[n*ln(n)']
30d]])</f>
        <v>15.939649658098178</v>
      </c>
      <c r="M1432" s="43">
        <f t="shared" si="181"/>
        <v>15.962439463767288</v>
      </c>
      <c r="N1432" s="40">
        <f>Data[[#This Row],[DAA 
(n)]]^1.5</f>
        <v>483432861.80030859</v>
      </c>
      <c r="O1432" s="40">
        <f t="shared" si="182"/>
        <v>497622880.47283769</v>
      </c>
      <c r="P1432" s="43">
        <f>LN(Data[[#This Row],[MA'[n^1.5']]])</f>
        <v>20.025353079989753</v>
      </c>
      <c r="Q1432" s="43">
        <f t="shared" si="183"/>
        <v>20.056855480605279</v>
      </c>
      <c r="R1432" s="30">
        <f>$O$1+$O$2*Data[[#This Row],[MA'[ln(n^2)']]]</f>
        <v>26.686024495269326</v>
      </c>
      <c r="S1432" s="30">
        <f>$Q$1+$Q$2*Data[[#This Row],[MA'[ln(n*ln(n))']]]</f>
        <v>22.858025115216023</v>
      </c>
      <c r="T1432" s="31">
        <f>$O$3*Data[[#This Row],[Metcalfe
(n^2)]]</f>
        <v>197295979446.28</v>
      </c>
      <c r="U1432" s="31">
        <f t="shared" si="176"/>
        <v>205959172136.44937</v>
      </c>
      <c r="V1432" s="30">
        <f>LN(Data[[#This Row],[MA'[NVA']
30d]]/Data[[#This Row],[MA'[NVMetcalfe calc']]])</f>
        <v>-2.6663640563403348</v>
      </c>
      <c r="W1432" s="30">
        <f>$Q$3+Data[[#This Row],[NVM
(scaled)]]/((Data[[#This Row],[Upper Bound]]-Data[[#This Row],[Lower Bound]])/2)</f>
        <v>-0.80308489454520615</v>
      </c>
      <c r="X1432" s="30">
        <f>(Data[[#This Row],[Upper Bound]]+Data[[#This Row],[Lower Bound]])/2</f>
        <v>24.772024805242673</v>
      </c>
      <c r="Y1432" s="29">
        <f>LN(Data[[#This Row],[NVActual]]/Data[[#This Row],[MA'[n^2']
30d]])</f>
        <v>-3.3047215383630508</v>
      </c>
      <c r="Z1432" s="29">
        <f>LN(Data[[#This Row],[NVActual]]/Data[[#This Row],[MA'[n*ln(n)']
30d]])</f>
        <v>7.4604990635261164</v>
      </c>
      <c r="AA1432" s="29">
        <f>LN(Data[[#This Row],[NVActual]]/Data[[#This Row],[MA'[n^1.5']]])</f>
        <v>3.3747956416345422</v>
      </c>
      <c r="AB1432" s="29">
        <f>LN(Data[[#This Row],[NVActual]]/Data[[#This Row],[Metcalfe
(n^2)]])</f>
        <v>-3.2617486176798764</v>
      </c>
      <c r="AC1432" s="26">
        <f>1+Data[[#This Row],[MA'[NVMetcalfe calc']]]/((Data[[#This Row],[NVM_norm
(scaled)]]-Data[[#This Row],[NV_fund.]])/2)</f>
        <v>-16106220035.128141</v>
      </c>
    </row>
    <row r="1433" spans="1:29" x14ac:dyDescent="0.2">
      <c r="A1433" s="23">
        <v>42743</v>
      </c>
      <c r="B1433" s="24">
        <v>14682600907.6029</v>
      </c>
      <c r="C1433" s="24">
        <f t="shared" si="177"/>
        <v>14244933327.255327</v>
      </c>
      <c r="D1433" s="25">
        <f>LN(Data[[#This Row],[NVActual]])</f>
        <v>23.409929017981835</v>
      </c>
      <c r="E1433" s="26">
        <v>594176</v>
      </c>
      <c r="F1433" s="40">
        <f>Data[[#This Row],[DAA 
(n)]]^2</f>
        <v>353045118976</v>
      </c>
      <c r="G1433" s="41">
        <f t="shared" si="178"/>
        <v>394932499544.79999</v>
      </c>
      <c r="H1433" s="28">
        <f>LN(Data[[#This Row],[Metcalfe
(n^2)]])</f>
        <v>26.589861701507999</v>
      </c>
      <c r="I1433" s="42">
        <f t="shared" si="179"/>
        <v>26.682867522458572</v>
      </c>
      <c r="J1433" s="40">
        <f>Data[[#This Row],[DAA 
(n)]]*LN(Data[[#This Row],[DAA 
(n)]])</f>
        <v>7899528.8331776084</v>
      </c>
      <c r="K1433" s="40">
        <f t="shared" si="180"/>
        <v>8352105.5244331164</v>
      </c>
      <c r="L1433" s="29">
        <f>LN(Data[[#This Row],[MA'[n*ln(n)']
30d]])</f>
        <v>15.938024223655143</v>
      </c>
      <c r="M1433" s="43">
        <f t="shared" si="181"/>
        <v>15.963268469477329</v>
      </c>
      <c r="N1433" s="40">
        <f>Data[[#This Row],[DAA 
(n)]]^1.5</f>
        <v>458007572.65866667</v>
      </c>
      <c r="O1433" s="40">
        <f t="shared" si="182"/>
        <v>496517949.38434297</v>
      </c>
      <c r="P1433" s="43">
        <f>LN(Data[[#This Row],[MA'[n^1.5']]])</f>
        <v>20.023130192627548</v>
      </c>
      <c r="Q1433" s="43">
        <f t="shared" si="183"/>
        <v>20.057997428166647</v>
      </c>
      <c r="R1433" s="30">
        <f>$O$1+$O$2*Data[[#This Row],[MA'[ln(n^2)']]]</f>
        <v>26.682867522458572</v>
      </c>
      <c r="S1433" s="30">
        <f>$Q$1+$Q$2*Data[[#This Row],[MA'[ln(n*ln(n))']]]</f>
        <v>22.85939297463759</v>
      </c>
      <c r="T1433" s="31">
        <f>$O$3*Data[[#This Row],[Metcalfe
(n^2)]]</f>
        <v>183583461867.52002</v>
      </c>
      <c r="U1433" s="31">
        <f t="shared" si="176"/>
        <v>205364899763.29602</v>
      </c>
      <c r="V1433" s="30">
        <f>LN(Data[[#This Row],[MA'[NVA']
30d]]/Data[[#This Row],[MA'[NVMetcalfe calc']]])</f>
        <v>-2.6683871081556556</v>
      </c>
      <c r="W1433" s="30">
        <f>$Q$3+Data[[#This Row],[NVM
(scaled)]]/((Data[[#This Row],[Upper Bound]]-Data[[#This Row],[Lower Bound]])/2)</f>
        <v>-0.80579174637183504</v>
      </c>
      <c r="X1433" s="30">
        <f>(Data[[#This Row],[Upper Bound]]+Data[[#This Row],[Lower Bound]])/2</f>
        <v>24.771130248548083</v>
      </c>
      <c r="Y1433" s="32">
        <f>LN(Data[[#This Row],[NVActual]]/Data[[#This Row],[MA'[n^2']
30d]])</f>
        <v>-3.2920516820344585</v>
      </c>
      <c r="Z1433" s="32">
        <f>LN(Data[[#This Row],[NVActual]]/Data[[#This Row],[MA'[n*ln(n)']
30d]])</f>
        <v>7.4719047943266919</v>
      </c>
      <c r="AA1433" s="32">
        <f>LN(Data[[#This Row],[NVActual]]/Data[[#This Row],[MA'[n^1.5']]])</f>
        <v>3.3867988253542878</v>
      </c>
      <c r="AB1433" s="32">
        <f>LN(Data[[#This Row],[NVActual]]/Data[[#This Row],[Metcalfe
(n^2)]])</f>
        <v>-3.179932683526165</v>
      </c>
      <c r="AC1433" s="34">
        <f>1+Data[[#This Row],[MA'[NVMetcalfe calc']]]/((Data[[#This Row],[NVM_norm
(scaled)]]-Data[[#This Row],[NV_fund.]])/2)</f>
        <v>-16058609381.63686</v>
      </c>
    </row>
    <row r="1434" spans="1:29" x14ac:dyDescent="0.2">
      <c r="A1434" s="23">
        <v>42742</v>
      </c>
      <c r="B1434" s="24">
        <v>14535387579.870701</v>
      </c>
      <c r="C1434" s="24">
        <f t="shared" si="177"/>
        <v>14168066105.31835</v>
      </c>
      <c r="D1434" s="25">
        <f>LN(Data[[#This Row],[NVActual]])</f>
        <v>23.399852035883519</v>
      </c>
      <c r="E1434" s="26">
        <v>641049</v>
      </c>
      <c r="F1434" s="40">
        <f>Data[[#This Row],[DAA 
(n)]]^2</f>
        <v>410943820401</v>
      </c>
      <c r="G1434" s="41">
        <f t="shared" si="178"/>
        <v>395655698576.29999</v>
      </c>
      <c r="H1434" s="28">
        <f>LN(Data[[#This Row],[Metcalfe
(n^2)]])</f>
        <v>26.741722352077815</v>
      </c>
      <c r="I1434" s="42">
        <f t="shared" si="179"/>
        <v>26.68485550566114</v>
      </c>
      <c r="J1434" s="40">
        <f>Data[[#This Row],[DAA 
(n)]]*LN(Data[[#This Row],[DAA 
(n)]])</f>
        <v>8571377.1860385649</v>
      </c>
      <c r="K1434" s="40">
        <f t="shared" si="180"/>
        <v>8360684.3183707781</v>
      </c>
      <c r="L1434" s="29">
        <f>LN(Data[[#This Row],[MA'[n*ln(n)']
30d]])</f>
        <v>15.939050837975291</v>
      </c>
      <c r="M1434" s="43">
        <f t="shared" si="181"/>
        <v>15.964181629445806</v>
      </c>
      <c r="N1434" s="40">
        <f>Data[[#This Row],[DAA 
(n)]]^1.5</f>
        <v>513259315.67214686</v>
      </c>
      <c r="O1434" s="40">
        <f t="shared" si="182"/>
        <v>497216335.74733919</v>
      </c>
      <c r="P1434" s="43">
        <f>LN(Data[[#This Row],[MA'[n^1.5']]])</f>
        <v>20.024535772546496</v>
      </c>
      <c r="Q1434" s="43">
        <f t="shared" si="183"/>
        <v>20.059253882162853</v>
      </c>
      <c r="R1434" s="30">
        <f>$O$1+$O$2*Data[[#This Row],[MA'[ln(n^2)']]]</f>
        <v>26.68485550566114</v>
      </c>
      <c r="S1434" s="30">
        <f>$Q$1+$Q$2*Data[[#This Row],[MA'[ln(n*ln(n))']]]</f>
        <v>22.860899688585576</v>
      </c>
      <c r="T1434" s="31">
        <f>$O$3*Data[[#This Row],[Metcalfe
(n^2)]]</f>
        <v>213690786608.52002</v>
      </c>
      <c r="U1434" s="31">
        <f t="shared" si="176"/>
        <v>205740963259.67599</v>
      </c>
      <c r="V1434" s="30">
        <f>LN(Data[[#This Row],[MA'[NVA']
30d]]/Data[[#This Row],[MA'[NVMetcalfe calc']]])</f>
        <v>-2.6756273513307192</v>
      </c>
      <c r="W1434" s="30">
        <f>$Q$3+Data[[#This Row],[NVM
(scaled)]]/((Data[[#This Row],[Upper Bound]]-Data[[#This Row],[Lower Bound]])/2)</f>
        <v>-0.80940285888394559</v>
      </c>
      <c r="X1434" s="30">
        <f>(Data[[#This Row],[Upper Bound]]+Data[[#This Row],[Lower Bound]])/2</f>
        <v>24.772877597123358</v>
      </c>
      <c r="Y1434" s="29">
        <f>LN(Data[[#This Row],[NVActual]]/Data[[#This Row],[MA'[n^2']
30d]])</f>
        <v>-3.3039581860885519</v>
      </c>
      <c r="Z1434" s="29">
        <f>LN(Data[[#This Row],[NVActual]]/Data[[#This Row],[MA'[n*ln(n)']
30d]])</f>
        <v>7.4608011979082294</v>
      </c>
      <c r="AA1434" s="29">
        <f>LN(Data[[#This Row],[NVActual]]/Data[[#This Row],[MA'[n^1.5']]])</f>
        <v>3.3753162633370231</v>
      </c>
      <c r="AB1434" s="29">
        <f>LN(Data[[#This Row],[NVActual]]/Data[[#This Row],[Metcalfe
(n^2)]])</f>
        <v>-3.3418703161942953</v>
      </c>
      <c r="AC1434" s="26">
        <f>1+Data[[#This Row],[MA'[NVMetcalfe calc']]]/((Data[[#This Row],[NVM_norm
(scaled)]]-Data[[#This Row],[NV_fund.]])/2)</f>
        <v>-16084646058.093868</v>
      </c>
    </row>
    <row r="1435" spans="1:29" x14ac:dyDescent="0.2">
      <c r="A1435" s="23">
        <v>42741</v>
      </c>
      <c r="B1435" s="24">
        <v>14357044093.610901</v>
      </c>
      <c r="C1435" s="24">
        <f t="shared" si="177"/>
        <v>14093795037.728991</v>
      </c>
      <c r="D1435" s="25">
        <f>LN(Data[[#This Row],[NVActual]])</f>
        <v>23.387506536314589</v>
      </c>
      <c r="E1435" s="26">
        <v>718728</v>
      </c>
      <c r="F1435" s="40">
        <f>Data[[#This Row],[DAA 
(n)]]^2</f>
        <v>516569937984</v>
      </c>
      <c r="G1435" s="41">
        <f t="shared" si="178"/>
        <v>396368656242.93335</v>
      </c>
      <c r="H1435" s="28">
        <f>LN(Data[[#This Row],[Metcalfe
(n^2)]])</f>
        <v>26.97047652385918</v>
      </c>
      <c r="I1435" s="42">
        <f t="shared" si="179"/>
        <v>26.686546791313379</v>
      </c>
      <c r="J1435" s="40">
        <f>Data[[#This Row],[DAA 
(n)]]*LN(Data[[#This Row],[DAA 
(n)]])</f>
        <v>9692218.3255201299</v>
      </c>
      <c r="K1435" s="40">
        <f t="shared" si="180"/>
        <v>8368581.3939228225</v>
      </c>
      <c r="L1435" s="29">
        <f>LN(Data[[#This Row],[MA'[n*ln(n)']
30d]])</f>
        <v>15.939994941114595</v>
      </c>
      <c r="M1435" s="43">
        <f t="shared" si="181"/>
        <v>15.965066916416681</v>
      </c>
      <c r="N1435" s="40">
        <f>Data[[#This Row],[DAA 
(n)]]^1.5</f>
        <v>609321982.52431822</v>
      </c>
      <c r="O1435" s="40">
        <f t="shared" si="182"/>
        <v>497879932.9976694</v>
      </c>
      <c r="P1435" s="43">
        <f>LN(Data[[#This Row],[MA'[n^1.5']]])</f>
        <v>20.025869507521783</v>
      </c>
      <c r="Q1435" s="43">
        <f t="shared" si="183"/>
        <v>20.060472151777319</v>
      </c>
      <c r="R1435" s="30">
        <f>$O$1+$O$2*Data[[#This Row],[MA'[ln(n^2)']]]</f>
        <v>26.686546791313379</v>
      </c>
      <c r="S1435" s="30">
        <f>$Q$1+$Q$2*Data[[#This Row],[MA'[ln(n*ln(n))']]]</f>
        <v>22.862360412087522</v>
      </c>
      <c r="T1435" s="31">
        <f>$O$3*Data[[#This Row],[Metcalfe
(n^2)]]</f>
        <v>268616367751.68002</v>
      </c>
      <c r="U1435" s="31">
        <f t="shared" si="176"/>
        <v>206111701246.32532</v>
      </c>
      <c r="V1435" s="30">
        <f>LN(Data[[#This Row],[MA'[NVA']
30d]]/Data[[#This Row],[MA'[NVMetcalfe calc']]])</f>
        <v>-2.6826836286114322</v>
      </c>
      <c r="W1435" s="30">
        <f>$Q$3+Data[[#This Row],[NVM
(scaled)]]/((Data[[#This Row],[Upper Bound]]-Data[[#This Row],[Lower Bound]])/2)</f>
        <v>-0.81300882989625467</v>
      </c>
      <c r="X1435" s="30">
        <f>(Data[[#This Row],[Upper Bound]]+Data[[#This Row],[Lower Bound]])/2</f>
        <v>24.774453601700451</v>
      </c>
      <c r="Y1435" s="32">
        <f>LN(Data[[#This Row],[NVActual]]/Data[[#This Row],[MA'[n^2']
30d]])</f>
        <v>-3.3181040289294206</v>
      </c>
      <c r="Z1435" s="32">
        <f>LN(Data[[#This Row],[NVActual]]/Data[[#This Row],[MA'[n*ln(n)']
30d]])</f>
        <v>7.4475115951999955</v>
      </c>
      <c r="AA1435" s="32">
        <f>LN(Data[[#This Row],[NVActual]]/Data[[#This Row],[MA'[n^1.5']]])</f>
        <v>3.361637028792809</v>
      </c>
      <c r="AB1435" s="32">
        <f>LN(Data[[#This Row],[NVActual]]/Data[[#This Row],[Metcalfe
(n^2)]])</f>
        <v>-3.5829699875445882</v>
      </c>
      <c r="AC1435" s="34">
        <f>1+Data[[#This Row],[MA'[NVMetcalfe calc']]]/((Data[[#This Row],[NVM_norm
(scaled)]]-Data[[#This Row],[NV_fund.]])/2)</f>
        <v>-16110366691.072447</v>
      </c>
    </row>
    <row r="1436" spans="1:29" x14ac:dyDescent="0.2">
      <c r="A1436" s="23">
        <v>42740</v>
      </c>
      <c r="B1436" s="24">
        <v>16092973484.8223</v>
      </c>
      <c r="C1436" s="24">
        <f t="shared" si="177"/>
        <v>14023991004.063852</v>
      </c>
      <c r="D1436" s="25">
        <f>LN(Data[[#This Row],[NVActual]])</f>
        <v>23.501648584159607</v>
      </c>
      <c r="E1436" s="26">
        <v>652932</v>
      </c>
      <c r="F1436" s="40">
        <f>Data[[#This Row],[DAA 
(n)]]^2</f>
        <v>426320196624</v>
      </c>
      <c r="G1436" s="41">
        <f t="shared" si="178"/>
        <v>398486073078.26666</v>
      </c>
      <c r="H1436" s="28">
        <f>LN(Data[[#This Row],[Metcalfe
(n^2)]])</f>
        <v>26.778456536147068</v>
      </c>
      <c r="I1436" s="42">
        <f t="shared" si="179"/>
        <v>26.690412684262913</v>
      </c>
      <c r="J1436" s="40">
        <f>Data[[#This Row],[DAA 
(n)]]*LN(Data[[#This Row],[DAA 
(n)]])</f>
        <v>8742255.5915297884</v>
      </c>
      <c r="K1436" s="40">
        <f t="shared" si="180"/>
        <v>8389341.9852039516</v>
      </c>
      <c r="L1436" s="29">
        <f>LN(Data[[#This Row],[MA'[n*ln(n)']
30d]])</f>
        <v>15.942472646905731</v>
      </c>
      <c r="M1436" s="43">
        <f t="shared" si="181"/>
        <v>15.965926099320312</v>
      </c>
      <c r="N1436" s="40">
        <f>Data[[#This Row],[DAA 
(n)]]^1.5</f>
        <v>527596530.14600211</v>
      </c>
      <c r="O1436" s="40">
        <f t="shared" si="182"/>
        <v>499725725.44913387</v>
      </c>
      <c r="P1436" s="43">
        <f>LN(Data[[#This Row],[MA'[n^1.5']]])</f>
        <v>20.029569956776633</v>
      </c>
      <c r="Q1436" s="43">
        <f t="shared" si="183"/>
        <v>20.061653518019554</v>
      </c>
      <c r="R1436" s="30">
        <f>$O$1+$O$2*Data[[#This Row],[MA'[ln(n^2)']]]</f>
        <v>26.690412684262913</v>
      </c>
      <c r="S1436" s="30">
        <f>$Q$1+$Q$2*Data[[#This Row],[MA'[ln(n*ln(n))']]]</f>
        <v>22.863778063878513</v>
      </c>
      <c r="T1436" s="31">
        <f>$O$3*Data[[#This Row],[Metcalfe
(n^2)]]</f>
        <v>221686502244.48001</v>
      </c>
      <c r="U1436" s="31">
        <f t="shared" si="176"/>
        <v>207212758000.69867</v>
      </c>
      <c r="V1436" s="30">
        <f>LN(Data[[#This Row],[MA'[NVA']
30d]]/Data[[#This Row],[MA'[NVMetcalfe calc']]])</f>
        <v>-2.6929765757006936</v>
      </c>
      <c r="W1436" s="30">
        <f>$Q$3+Data[[#This Row],[NVM
(scaled)]]/((Data[[#This Row],[Upper Bound]]-Data[[#This Row],[Lower Bound]])/2)</f>
        <v>-0.81749083351478891</v>
      </c>
      <c r="X1436" s="30">
        <f>(Data[[#This Row],[Upper Bound]]+Data[[#This Row],[Lower Bound]])/2</f>
        <v>24.777095374070711</v>
      </c>
      <c r="Y1436" s="29">
        <f>LN(Data[[#This Row],[NVActual]]/Data[[#This Row],[MA'[n^2']
30d]])</f>
        <v>-3.2092898020456797</v>
      </c>
      <c r="Z1436" s="29">
        <f>LN(Data[[#This Row],[NVActual]]/Data[[#This Row],[MA'[n*ln(n)']
30d]])</f>
        <v>7.5591759372538752</v>
      </c>
      <c r="AA1436" s="29">
        <f>LN(Data[[#This Row],[NVActual]]/Data[[#This Row],[MA'[n^1.5']]])</f>
        <v>3.4720786273829756</v>
      </c>
      <c r="AB1436" s="29">
        <f>LN(Data[[#This Row],[NVActual]]/Data[[#This Row],[Metcalfe
(n^2)]])</f>
        <v>-3.2768079519874593</v>
      </c>
      <c r="AC1436" s="26">
        <f>1+Data[[#This Row],[MA'[NVMetcalfe calc']]]/((Data[[#This Row],[NVM_norm
(scaled)]]-Data[[#This Row],[NV_fund.]])/2)</f>
        <v>-16191920924.784435</v>
      </c>
    </row>
    <row r="1437" spans="1:29" x14ac:dyDescent="0.2">
      <c r="A1437" s="23">
        <v>42739</v>
      </c>
      <c r="B1437" s="24">
        <v>18246345823.2225</v>
      </c>
      <c r="C1437" s="24">
        <f t="shared" si="177"/>
        <v>13893130867.64257</v>
      </c>
      <c r="D1437" s="25">
        <f>LN(Data[[#This Row],[NVActual]])</f>
        <v>23.627230668061916</v>
      </c>
      <c r="E1437" s="26">
        <v>695057</v>
      </c>
      <c r="F1437" s="40">
        <f>Data[[#This Row],[DAA 
(n)]]^2</f>
        <v>483104233249</v>
      </c>
      <c r="G1437" s="41">
        <f t="shared" si="178"/>
        <v>403166213248.16669</v>
      </c>
      <c r="H1437" s="28">
        <f>LN(Data[[#This Row],[Metcalfe
(n^2)]])</f>
        <v>26.903498271144844</v>
      </c>
      <c r="I1437" s="42">
        <f t="shared" si="179"/>
        <v>26.699902098342097</v>
      </c>
      <c r="J1437" s="40">
        <f>Data[[#This Row],[DAA 
(n)]]*LN(Data[[#This Row],[DAA 
(n)]])</f>
        <v>9349732.398923561</v>
      </c>
      <c r="K1437" s="40">
        <f t="shared" si="180"/>
        <v>8437490.6105280314</v>
      </c>
      <c r="L1437" s="29">
        <f>LN(Data[[#This Row],[MA'[n*ln(n)']
30d]])</f>
        <v>15.948195501335995</v>
      </c>
      <c r="M1437" s="43">
        <f t="shared" si="181"/>
        <v>15.966445536920418</v>
      </c>
      <c r="N1437" s="40">
        <f>Data[[#This Row],[DAA 
(n)]]^1.5</f>
        <v>579469566.97427225</v>
      </c>
      <c r="O1437" s="40">
        <f t="shared" si="182"/>
        <v>503911643.38975453</v>
      </c>
      <c r="P1437" s="43">
        <f>LN(Data[[#This Row],[MA'[n^1.5']]])</f>
        <v>20.037911499932306</v>
      </c>
      <c r="Q1437" s="43">
        <f t="shared" si="183"/>
        <v>20.062341031578118</v>
      </c>
      <c r="R1437" s="30">
        <f>$O$1+$O$2*Data[[#This Row],[MA'[ln(n^2)']]]</f>
        <v>26.699902098342097</v>
      </c>
      <c r="S1437" s="30">
        <f>$Q$1+$Q$2*Data[[#This Row],[MA'[ln(n*ln(n))']]]</f>
        <v>22.864635135918686</v>
      </c>
      <c r="T1437" s="31">
        <f>$O$3*Data[[#This Row],[Metcalfe
(n^2)]]</f>
        <v>251214201289.48001</v>
      </c>
      <c r="U1437" s="31">
        <f t="shared" si="176"/>
        <v>209646430889.04666</v>
      </c>
      <c r="V1437" s="30">
        <f>LN(Data[[#This Row],[MA'[NVA']
30d]]/Data[[#This Row],[MA'[NVMetcalfe calc']]])</f>
        <v>-2.7140279135274494</v>
      </c>
      <c r="W1437" s="30">
        <f>$Q$3+Data[[#This Row],[NVM
(scaled)]]/((Data[[#This Row],[Upper Bound]]-Data[[#This Row],[Lower Bound]])/2)</f>
        <v>-0.82530065057714885</v>
      </c>
      <c r="X1437" s="30">
        <f>(Data[[#This Row],[Upper Bound]]+Data[[#This Row],[Lower Bound]])/2</f>
        <v>24.782268617130391</v>
      </c>
      <c r="Y1437" s="32">
        <f>LN(Data[[#This Row],[NVActual]]/Data[[#This Row],[MA'[n^2']
30d]])</f>
        <v>-3.0953840856230075</v>
      </c>
      <c r="Z1437" s="32">
        <f>LN(Data[[#This Row],[NVActual]]/Data[[#This Row],[MA'[n*ln(n)']
30d]])</f>
        <v>7.67903516672592</v>
      </c>
      <c r="AA1437" s="32">
        <f>LN(Data[[#This Row],[NVActual]]/Data[[#This Row],[MA'[n^1.5']]])</f>
        <v>3.5893191681296099</v>
      </c>
      <c r="AB1437" s="32">
        <f>LN(Data[[#This Row],[NVActual]]/Data[[#This Row],[Metcalfe
(n^2)]])</f>
        <v>-3.2762676030829287</v>
      </c>
      <c r="AC1437" s="34">
        <f>1+Data[[#This Row],[MA'[NVMetcalfe calc']]]/((Data[[#This Row],[NVM_norm
(scaled)]]-Data[[#This Row],[NV_fund.]])/2)</f>
        <v>-16373786100.863373</v>
      </c>
    </row>
    <row r="1438" spans="1:29" x14ac:dyDescent="0.2">
      <c r="A1438" s="23">
        <v>42738</v>
      </c>
      <c r="B1438" s="24">
        <v>16605694521.700701</v>
      </c>
      <c r="C1438" s="24">
        <f t="shared" si="177"/>
        <v>13687000397.666756</v>
      </c>
      <c r="D1438" s="25">
        <f>LN(Data[[#This Row],[NVActual]])</f>
        <v>23.533011516958894</v>
      </c>
      <c r="E1438" s="26">
        <v>665048</v>
      </c>
      <c r="F1438" s="40">
        <f>Data[[#This Row],[DAA 
(n)]]^2</f>
        <v>442288842304</v>
      </c>
      <c r="G1438" s="41">
        <f t="shared" si="178"/>
        <v>402167192643.33331</v>
      </c>
      <c r="H1438" s="28">
        <f>LN(Data[[#This Row],[Metcalfe
(n^2)]])</f>
        <v>26.815228994968471</v>
      </c>
      <c r="I1438" s="42">
        <f t="shared" si="179"/>
        <v>26.697767251804535</v>
      </c>
      <c r="J1438" s="40">
        <f>Data[[#This Row],[DAA 
(n)]]*LN(Data[[#This Row],[DAA 
(n)]])</f>
        <v>8916707.2063228954</v>
      </c>
      <c r="K1438" s="40">
        <f t="shared" si="180"/>
        <v>8426950.0535926484</v>
      </c>
      <c r="L1438" s="29">
        <f>LN(Data[[#This Row],[MA'[n*ln(n)']
30d]])</f>
        <v>15.946945467786961</v>
      </c>
      <c r="M1438" s="43">
        <f t="shared" si="181"/>
        <v>15.966347345391934</v>
      </c>
      <c r="N1438" s="40">
        <f>Data[[#This Row],[DAA 
(n)]]^1.5</f>
        <v>542349804.0901202</v>
      </c>
      <c r="O1438" s="40">
        <f t="shared" si="182"/>
        <v>503005765.10949367</v>
      </c>
      <c r="P1438" s="43">
        <f>LN(Data[[#This Row],[MA'[n^1.5']]])</f>
        <v>20.036112189448616</v>
      </c>
      <c r="Q1438" s="43">
        <f t="shared" si="183"/>
        <v>20.06215426458456</v>
      </c>
      <c r="R1438" s="30">
        <f>$O$1+$O$2*Data[[#This Row],[MA'[ln(n^2)']]]</f>
        <v>26.697767251804535</v>
      </c>
      <c r="S1438" s="30">
        <f>$Q$1+$Q$2*Data[[#This Row],[MA'[ln(n*ln(n))']]]</f>
        <v>22.86447311989669</v>
      </c>
      <c r="T1438" s="31">
        <f>$O$3*Data[[#This Row],[Metcalfe
(n^2)]]</f>
        <v>229990197998.08002</v>
      </c>
      <c r="U1438" s="31">
        <f t="shared" si="176"/>
        <v>209126940174.53329</v>
      </c>
      <c r="V1438" s="30">
        <f>LN(Data[[#This Row],[MA'[NVA']
30d]]/Data[[#This Row],[MA'[NVMetcalfe calc']]])</f>
        <v>-2.726494930563427</v>
      </c>
      <c r="W1438" s="30">
        <f>$Q$3+Data[[#This Row],[NVM
(scaled)]]/((Data[[#This Row],[Upper Bound]]-Data[[#This Row],[Lower Bound]])/2)</f>
        <v>-0.83253364168871646</v>
      </c>
      <c r="X1438" s="30">
        <f>(Data[[#This Row],[Upper Bound]]+Data[[#This Row],[Lower Bound]])/2</f>
        <v>24.781120185850611</v>
      </c>
      <c r="Y1438" s="29">
        <f>LN(Data[[#This Row],[NVActual]]/Data[[#This Row],[MA'[n^2']
30d]])</f>
        <v>-3.1871222242410773</v>
      </c>
      <c r="Z1438" s="29">
        <f>LN(Data[[#This Row],[NVActual]]/Data[[#This Row],[MA'[n*ln(n)']
30d]])</f>
        <v>7.5860660491719329</v>
      </c>
      <c r="AA1438" s="29">
        <f>LN(Data[[#This Row],[NVActual]]/Data[[#This Row],[MA'[n^1.5']]])</f>
        <v>3.4968993275102771</v>
      </c>
      <c r="AB1438" s="29">
        <f>LN(Data[[#This Row],[NVActual]]/Data[[#This Row],[Metcalfe
(n^2)]])</f>
        <v>-3.282217478009577</v>
      </c>
      <c r="AC1438" s="26">
        <f>1+Data[[#This Row],[MA'[NVMetcalfe calc']]]/((Data[[#This Row],[NVM_norm
(scaled)]]-Data[[#This Row],[NV_fund.]])/2)</f>
        <v>-16329332907.347803</v>
      </c>
    </row>
    <row r="1439" spans="1:29" x14ac:dyDescent="0.2">
      <c r="A1439" s="23">
        <v>42737</v>
      </c>
      <c r="B1439" s="24">
        <v>16353848176.393999</v>
      </c>
      <c r="C1439" s="24">
        <f t="shared" si="177"/>
        <v>13542833414.682545</v>
      </c>
      <c r="D1439" s="25">
        <f>LN(Data[[#This Row],[NVActual]])</f>
        <v>23.517729069066853</v>
      </c>
      <c r="E1439" s="26">
        <v>695006</v>
      </c>
      <c r="F1439" s="40">
        <f>Data[[#This Row],[DAA 
(n)]]^2</f>
        <v>483033340036</v>
      </c>
      <c r="G1439" s="41">
        <f t="shared" si="178"/>
        <v>401297751886.53333</v>
      </c>
      <c r="H1439" s="28">
        <f>LN(Data[[#This Row],[Metcalfe
(n^2)]])</f>
        <v>26.903351515206378</v>
      </c>
      <c r="I1439" s="42">
        <f t="shared" si="179"/>
        <v>26.695741127071496</v>
      </c>
      <c r="J1439" s="40">
        <f>Data[[#This Row],[DAA 
(n)]]*LN(Data[[#This Row],[DAA 
(n)]])</f>
        <v>9348995.3615887612</v>
      </c>
      <c r="K1439" s="40">
        <f t="shared" si="180"/>
        <v>8417399.1935569812</v>
      </c>
      <c r="L1439" s="29">
        <f>LN(Data[[#This Row],[MA'[n*ln(n)']
30d]])</f>
        <v>15.945811454128249</v>
      </c>
      <c r="M1439" s="43">
        <f t="shared" si="181"/>
        <v>15.966058902282471</v>
      </c>
      <c r="N1439" s="40">
        <f>Data[[#This Row],[DAA 
(n)]]^1.5</f>
        <v>579405790.03411686</v>
      </c>
      <c r="O1439" s="40">
        <f t="shared" si="182"/>
        <v>502200117.22850543</v>
      </c>
      <c r="P1439" s="43">
        <f>LN(Data[[#This Row],[MA'[n^1.5']]])</f>
        <v>20.03450923811765</v>
      </c>
      <c r="Q1439" s="43">
        <f t="shared" si="183"/>
        <v>20.061708176543291</v>
      </c>
      <c r="R1439" s="30">
        <f>$O$1+$O$2*Data[[#This Row],[MA'[ln(n^2)']]]</f>
        <v>26.695741127071496</v>
      </c>
      <c r="S1439" s="30">
        <f>$Q$1+$Q$2*Data[[#This Row],[MA'[ln(n*ln(n))']]]</f>
        <v>22.863997188766074</v>
      </c>
      <c r="T1439" s="31">
        <f>$O$3*Data[[#This Row],[Metcalfe
(n^2)]]</f>
        <v>251177336818.72</v>
      </c>
      <c r="U1439" s="31">
        <f t="shared" si="176"/>
        <v>208674830980.99728</v>
      </c>
      <c r="V1439" s="30">
        <f>LN(Data[[#This Row],[MA'[NVA']
30d]]/Data[[#This Row],[MA'[NVMetcalfe calc']]])</f>
        <v>-2.7349196996498732</v>
      </c>
      <c r="W1439" s="30">
        <f>$Q$3+Data[[#This Row],[NVM
(scaled)]]/((Data[[#This Row],[Upper Bound]]-Data[[#This Row],[Lower Bound]])/2)</f>
        <v>-0.8375065054891867</v>
      </c>
      <c r="X1439" s="30">
        <f>(Data[[#This Row],[Upper Bound]]+Data[[#This Row],[Lower Bound]])/2</f>
        <v>24.779869157918785</v>
      </c>
      <c r="Y1439" s="32">
        <f>LN(Data[[#This Row],[NVActual]]/Data[[#This Row],[MA'[n^2']
30d]])</f>
        <v>-3.2002404430598204</v>
      </c>
      <c r="Z1439" s="32">
        <f>LN(Data[[#This Row],[NVActual]]/Data[[#This Row],[MA'[n*ln(n)']
30d]])</f>
        <v>7.571917614938604</v>
      </c>
      <c r="AA1439" s="32">
        <f>LN(Data[[#This Row],[NVActual]]/Data[[#This Row],[MA'[n^1.5']]])</f>
        <v>3.4832198309492028</v>
      </c>
      <c r="AB1439" s="32">
        <f>LN(Data[[#This Row],[NVActual]]/Data[[#This Row],[Metcalfe
(n^2)]])</f>
        <v>-3.3856224461395255</v>
      </c>
      <c r="AC1439" s="34">
        <f>1+Data[[#This Row],[MA'[NVMetcalfe calc']]]/((Data[[#This Row],[NVM_norm
(scaled)]]-Data[[#This Row],[NV_fund.]])/2)</f>
        <v>-16291663417.050255</v>
      </c>
    </row>
    <row r="1440" spans="1:29" x14ac:dyDescent="0.2">
      <c r="A1440" s="23">
        <v>42736</v>
      </c>
      <c r="B1440" s="24">
        <v>16033166928.5077</v>
      </c>
      <c r="C1440" s="24">
        <f t="shared" si="177"/>
        <v>13406870023.694078</v>
      </c>
      <c r="D1440" s="25">
        <f>LN(Data[[#This Row],[NVActual]])</f>
        <v>23.497925346656803</v>
      </c>
      <c r="E1440" s="26">
        <v>466889</v>
      </c>
      <c r="F1440" s="40">
        <f>Data[[#This Row],[DAA 
(n)]]^2</f>
        <v>217985338321</v>
      </c>
      <c r="G1440" s="41">
        <f t="shared" si="178"/>
        <v>401749996572.03333</v>
      </c>
      <c r="H1440" s="28">
        <f>LN(Data[[#This Row],[Metcalfe
(n^2)]])</f>
        <v>26.107693642065495</v>
      </c>
      <c r="I1440" s="42">
        <f t="shared" si="179"/>
        <v>26.696664479249318</v>
      </c>
      <c r="J1440" s="40">
        <f>Data[[#This Row],[DAA 
(n)]]*LN(Data[[#This Row],[DAA 
(n)]])</f>
        <v>6094697.4884251589</v>
      </c>
      <c r="K1440" s="40">
        <f t="shared" si="180"/>
        <v>8422070.7726724409</v>
      </c>
      <c r="L1440" s="29">
        <f>LN(Data[[#This Row],[MA'[n*ln(n)']
30d]])</f>
        <v>15.946366290978183</v>
      </c>
      <c r="M1440" s="43">
        <f t="shared" si="181"/>
        <v>15.965631498017935</v>
      </c>
      <c r="N1440" s="40">
        <f>Data[[#This Row],[DAA 
(n)]]^1.5</f>
        <v>319021874.83517951</v>
      </c>
      <c r="O1440" s="40">
        <f t="shared" si="182"/>
        <v>502605560.97697914</v>
      </c>
      <c r="P1440" s="43">
        <f>LN(Data[[#This Row],[MA'[n^1.5']]])</f>
        <v>20.035316247431535</v>
      </c>
      <c r="Q1440" s="43">
        <f t="shared" si="183"/>
        <v>20.061073864252752</v>
      </c>
      <c r="R1440" s="30">
        <f>$O$1+$O$2*Data[[#This Row],[MA'[ln(n^2)']]]</f>
        <v>26.696664479249318</v>
      </c>
      <c r="S1440" s="30">
        <f>$Q$1+$Q$2*Data[[#This Row],[MA'[ln(n*ln(n))']]]</f>
        <v>22.863291971729591</v>
      </c>
      <c r="T1440" s="31">
        <f>$O$3*Data[[#This Row],[Metcalfe
(n^2)]]</f>
        <v>113352375926.92</v>
      </c>
      <c r="U1440" s="31">
        <f t="shared" si="176"/>
        <v>208909998217.45731</v>
      </c>
      <c r="V1440" s="30">
        <f>LN(Data[[#This Row],[MA'[NVA']
30d]]/Data[[#This Row],[MA'[NVMetcalfe calc']]])</f>
        <v>-2.7461362647658887</v>
      </c>
      <c r="W1440" s="30">
        <f>$Q$3+Data[[#This Row],[NVM
(scaled)]]/((Data[[#This Row],[Upper Bound]]-Data[[#This Row],[Lower Bound]])/2)</f>
        <v>-0.84275210503489373</v>
      </c>
      <c r="X1440" s="30">
        <f>(Data[[#This Row],[Upper Bound]]+Data[[#This Row],[Lower Bound]])/2</f>
        <v>24.779978225489455</v>
      </c>
      <c r="Y1440" s="29">
        <f>LN(Data[[#This Row],[NVActual]]/Data[[#This Row],[MA'[n^2']
30d]])</f>
        <v>-3.2211704863746418</v>
      </c>
      <c r="Z1440" s="29">
        <f>LN(Data[[#This Row],[NVActual]]/Data[[#This Row],[MA'[n*ln(n)']
30d]])</f>
        <v>7.5515590556786218</v>
      </c>
      <c r="AA1440" s="29">
        <f>LN(Data[[#This Row],[NVActual]]/Data[[#This Row],[MA'[n^1.5']]])</f>
        <v>3.4626090992252694</v>
      </c>
      <c r="AB1440" s="29">
        <f>LN(Data[[#This Row],[NVActual]]/Data[[#This Row],[Metcalfe
(n^2)]])</f>
        <v>-2.609768295408692</v>
      </c>
      <c r="AC1440" s="26">
        <f>1+Data[[#This Row],[MA'[NVMetcalfe calc']]]/((Data[[#This Row],[NVM_norm
(scaled)]]-Data[[#This Row],[NV_fund.]])/2)</f>
        <v>-16306614908.698589</v>
      </c>
    </row>
    <row r="1441" spans="1:29" x14ac:dyDescent="0.2">
      <c r="A1441" s="23">
        <v>42735</v>
      </c>
      <c r="B1441" s="24">
        <v>15576503794.3937</v>
      </c>
      <c r="C1441" s="24">
        <f t="shared" si="177"/>
        <v>13284847641.91098</v>
      </c>
      <c r="D1441" s="25">
        <f>LN(Data[[#This Row],[NVActual]])</f>
        <v>23.469029448766083</v>
      </c>
      <c r="E1441" s="26">
        <v>569619</v>
      </c>
      <c r="F1441" s="40">
        <f>Data[[#This Row],[DAA 
(n)]]^2</f>
        <v>324465805161</v>
      </c>
      <c r="G1441" s="41">
        <f t="shared" si="178"/>
        <v>412369075794.70001</v>
      </c>
      <c r="H1441" s="28">
        <f>LN(Data[[#This Row],[Metcalfe
(n^2)]])</f>
        <v>26.505445990530305</v>
      </c>
      <c r="I1441" s="42">
        <f t="shared" si="179"/>
        <v>26.726689356851146</v>
      </c>
      <c r="J1441" s="40">
        <f>Data[[#This Row],[DAA 
(n)]]*LN(Data[[#This Row],[DAA 
(n)]])</f>
        <v>7549002.8198399404</v>
      </c>
      <c r="K1441" s="40">
        <f t="shared" si="180"/>
        <v>8548642.6778341532</v>
      </c>
      <c r="L1441" s="29">
        <f>LN(Data[[#This Row],[MA'[n*ln(n)']
30d]])</f>
        <v>15.96128307718014</v>
      </c>
      <c r="M1441" s="43">
        <f t="shared" si="181"/>
        <v>15.964976761324705</v>
      </c>
      <c r="N1441" s="40">
        <f>Data[[#This Row],[DAA 
(n)]]^1.5</f>
        <v>429909161.88190699</v>
      </c>
      <c r="O1441" s="40">
        <f t="shared" si="182"/>
        <v>512868841.82228947</v>
      </c>
      <c r="P1441" s="43">
        <f>LN(Data[[#This Row],[MA'[n^1.5']]])</f>
        <v>20.055530701483764</v>
      </c>
      <c r="Q1441" s="43">
        <f t="shared" si="183"/>
        <v>20.060116101382672</v>
      </c>
      <c r="R1441" s="30">
        <f>$O$1+$O$2*Data[[#This Row],[MA'[ln(n^2)']]]</f>
        <v>26.726689356851146</v>
      </c>
      <c r="S1441" s="30">
        <f>$Q$1+$Q$2*Data[[#This Row],[MA'[ln(n*ln(n))']]]</f>
        <v>22.86221165618576</v>
      </c>
      <c r="T1441" s="31">
        <f>$O$3*Data[[#This Row],[Metcalfe
(n^2)]]</f>
        <v>168722218683.72</v>
      </c>
      <c r="U1441" s="31">
        <f t="shared" si="176"/>
        <v>214431919413.24396</v>
      </c>
      <c r="V1441" s="30">
        <f>LN(Data[[#This Row],[MA'[NVA']
30d]]/Data[[#This Row],[MA'[NVMetcalfe calc']]])</f>
        <v>-2.7813681852594381</v>
      </c>
      <c r="W1441" s="30">
        <f>$Q$3+Data[[#This Row],[NVM
(scaled)]]/((Data[[#This Row],[Upper Bound]]-Data[[#This Row],[Lower Bound]])/2)</f>
        <v>-0.84945360832618688</v>
      </c>
      <c r="X1441" s="30">
        <f>(Data[[#This Row],[Upper Bound]]+Data[[#This Row],[Lower Bound]])/2</f>
        <v>24.794450506518452</v>
      </c>
      <c r="Y1441" s="32">
        <f>LN(Data[[#This Row],[NVActual]]/Data[[#This Row],[MA'[n^2']
30d]])</f>
        <v>-3.2761551515627119</v>
      </c>
      <c r="Z1441" s="32">
        <f>LN(Data[[#This Row],[NVActual]]/Data[[#This Row],[MA'[n*ln(n)']
30d]])</f>
        <v>7.5077463715859416</v>
      </c>
      <c r="AA1441" s="32">
        <f>LN(Data[[#This Row],[NVActual]]/Data[[#This Row],[MA'[n^1.5']]])</f>
        <v>3.4134987472823175</v>
      </c>
      <c r="AB1441" s="32">
        <f>LN(Data[[#This Row],[NVActual]]/Data[[#This Row],[Metcalfe
(n^2)]])</f>
        <v>-3.0364165417642233</v>
      </c>
      <c r="AC1441" s="34">
        <f>1+Data[[#This Row],[MA'[NVMetcalfe calc']]]/((Data[[#This Row],[NVM_norm
(scaled)]]-Data[[#This Row],[NV_fund.]])/2)</f>
        <v>-16723812290.055517</v>
      </c>
    </row>
    <row r="1442" spans="1:29" x14ac:dyDescent="0.2">
      <c r="A1442" s="23">
        <v>42734</v>
      </c>
      <c r="B1442" s="24">
        <v>15449532066.4953</v>
      </c>
      <c r="C1442" s="24">
        <f t="shared" si="177"/>
        <v>13168055217.872789</v>
      </c>
      <c r="D1442" s="25">
        <f>LN(Data[[#This Row],[NVActual]])</f>
        <v>23.460844552873272</v>
      </c>
      <c r="E1442" s="26">
        <v>641012</v>
      </c>
      <c r="F1442" s="40">
        <f>Data[[#This Row],[DAA 
(n)]]^2</f>
        <v>410896384144</v>
      </c>
      <c r="G1442" s="41">
        <f t="shared" si="178"/>
        <v>413453199629.20001</v>
      </c>
      <c r="H1442" s="28">
        <f>LN(Data[[#This Row],[Metcalfe
(n^2)]])</f>
        <v>26.741606912952811</v>
      </c>
      <c r="I1442" s="42">
        <f t="shared" si="179"/>
        <v>26.729873565936867</v>
      </c>
      <c r="J1442" s="40">
        <f>Data[[#This Row],[DAA 
(n)]]*LN(Data[[#This Row],[DAA 
(n)]])</f>
        <v>8570845.4652428534</v>
      </c>
      <c r="K1442" s="40">
        <f t="shared" si="180"/>
        <v>8561904.392399352</v>
      </c>
      <c r="L1442" s="29">
        <f>LN(Data[[#This Row],[MA'[n*ln(n)']
30d]])</f>
        <v>15.962833199121453</v>
      </c>
      <c r="M1442" s="43">
        <f t="shared" si="181"/>
        <v>15.963540379449666</v>
      </c>
      <c r="N1442" s="40">
        <f>Data[[#This Row],[DAA 
(n)]]^1.5</f>
        <v>513214879.94105589</v>
      </c>
      <c r="O1442" s="40">
        <f t="shared" si="182"/>
        <v>513933205.07279271</v>
      </c>
      <c r="P1442" s="43">
        <f>LN(Data[[#This Row],[MA'[n^1.5']]])</f>
        <v>20.0576038637548</v>
      </c>
      <c r="Q1442" s="43">
        <f t="shared" si="183"/>
        <v>20.058077079704933</v>
      </c>
      <c r="R1442" s="30">
        <f>$O$1+$O$2*Data[[#This Row],[MA'[ln(n^2)']]]</f>
        <v>26.729873565936867</v>
      </c>
      <c r="S1442" s="30">
        <f>$Q$1+$Q$2*Data[[#This Row],[MA'[ln(n*ln(n))']]]</f>
        <v>22.859841626091949</v>
      </c>
      <c r="T1442" s="31">
        <f>$O$3*Data[[#This Row],[Metcalfe
(n^2)]]</f>
        <v>213666119754.88</v>
      </c>
      <c r="U1442" s="31">
        <f t="shared" si="176"/>
        <v>214995663807.18399</v>
      </c>
      <c r="V1442" s="30">
        <f>LN(Data[[#This Row],[MA'[NVA']
30d]]/Data[[#This Row],[MA'[NVMetcalfe calc']]])</f>
        <v>-2.7928240223218292</v>
      </c>
      <c r="W1442" s="30">
        <f>$Q$3+Data[[#This Row],[NVM
(scaled)]]/((Data[[#This Row],[Upper Bound]]-Data[[#This Row],[Lower Bound]])/2)</f>
        <v>-0.85330799628167686</v>
      </c>
      <c r="X1442" s="30">
        <f>(Data[[#This Row],[Upper Bound]]+Data[[#This Row],[Lower Bound]])/2</f>
        <v>24.79485759601441</v>
      </c>
      <c r="Y1442" s="29">
        <f>LN(Data[[#This Row],[NVActual]]/Data[[#This Row],[MA'[n^2']
30d]])</f>
        <v>-3.2869656110654017</v>
      </c>
      <c r="Z1442" s="29">
        <f>LN(Data[[#This Row],[NVActual]]/Data[[#This Row],[MA'[n*ln(n)']
30d]])</f>
        <v>7.4980113537518198</v>
      </c>
      <c r="AA1442" s="29">
        <f>LN(Data[[#This Row],[NVActual]]/Data[[#This Row],[MA'[n^1.5']]])</f>
        <v>3.4032406891184732</v>
      </c>
      <c r="AB1442" s="29">
        <f>LN(Data[[#This Row],[NVActual]]/Data[[#This Row],[Metcalfe
(n^2)]])</f>
        <v>-3.2807623600795384</v>
      </c>
      <c r="AC1442" s="26">
        <f>1+Data[[#This Row],[MA'[NVMetcalfe calc']]]/((Data[[#This Row],[NVM_norm
(scaled)]]-Data[[#This Row],[NV_fund.]])/2)</f>
        <v>-16764993427.751255</v>
      </c>
    </row>
    <row r="1443" spans="1:29" x14ac:dyDescent="0.2">
      <c r="A1443" s="23">
        <v>42733</v>
      </c>
      <c r="B1443" s="24">
        <v>15645002161.928301</v>
      </c>
      <c r="C1443" s="24">
        <f t="shared" si="177"/>
        <v>13049325387.835186</v>
      </c>
      <c r="D1443" s="25">
        <f>LN(Data[[#This Row],[NVActual]])</f>
        <v>23.473417352253779</v>
      </c>
      <c r="E1443" s="26">
        <v>655045</v>
      </c>
      <c r="F1443" s="40">
        <f>Data[[#This Row],[DAA 
(n)]]^2</f>
        <v>429083952025</v>
      </c>
      <c r="G1443" s="41">
        <f t="shared" si="178"/>
        <v>413102194658.56665</v>
      </c>
      <c r="H1443" s="28">
        <f>LN(Data[[#This Row],[Metcalfe
(n^2)]])</f>
        <v>26.784918429095143</v>
      </c>
      <c r="I1443" s="42">
        <f t="shared" si="179"/>
        <v>26.729008187262519</v>
      </c>
      <c r="J1443" s="40">
        <f>Data[[#This Row],[DAA 
(n)]]*LN(Data[[#This Row],[DAA 
(n)]])</f>
        <v>8772663.4461933132</v>
      </c>
      <c r="K1443" s="40">
        <f t="shared" si="180"/>
        <v>8557946.0626455434</v>
      </c>
      <c r="L1443" s="29">
        <f>LN(Data[[#This Row],[MA'[n*ln(n)']
30d]])</f>
        <v>15.962370773373666</v>
      </c>
      <c r="M1443" s="43">
        <f t="shared" si="181"/>
        <v>15.96206215719956</v>
      </c>
      <c r="N1443" s="40">
        <f>Data[[#This Row],[DAA 
(n)]]^1.5</f>
        <v>530159690.42753184</v>
      </c>
      <c r="O1443" s="40">
        <f t="shared" si="182"/>
        <v>513603333.05748731</v>
      </c>
      <c r="P1443" s="43">
        <f>LN(Data[[#This Row],[MA'[n^1.5']]])</f>
        <v>20.056961799916881</v>
      </c>
      <c r="Q1443" s="43">
        <f t="shared" si="183"/>
        <v>20.055982503940513</v>
      </c>
      <c r="R1443" s="30">
        <f>$O$1+$O$2*Data[[#This Row],[MA'[ln(n^2)']]]</f>
        <v>26.729008187262519</v>
      </c>
      <c r="S1443" s="30">
        <f>$Q$1+$Q$2*Data[[#This Row],[MA'[ln(n*ln(n))']]]</f>
        <v>22.85740255937927</v>
      </c>
      <c r="T1443" s="31">
        <f>$O$3*Data[[#This Row],[Metcalfe
(n^2)]]</f>
        <v>223123655053</v>
      </c>
      <c r="U1443" s="31">
        <f t="shared" si="176"/>
        <v>214813141222.45462</v>
      </c>
      <c r="V1443" s="30">
        <f>LN(Data[[#This Row],[MA'[NVA']
30d]]/Data[[#This Row],[MA'[NVMetcalfe calc']]])</f>
        <v>-2.8010321016251054</v>
      </c>
      <c r="W1443" s="30">
        <f>$Q$3+Data[[#This Row],[NVM
(scaled)]]/((Data[[#This Row],[Upper Bound]]-Data[[#This Row],[Lower Bound]])/2)</f>
        <v>-0.8569614784378411</v>
      </c>
      <c r="X1443" s="30">
        <f>(Data[[#This Row],[Upper Bound]]+Data[[#This Row],[Lower Bound]])/2</f>
        <v>24.793205373320895</v>
      </c>
      <c r="Y1443" s="32">
        <f>LN(Data[[#This Row],[NVActual]]/Data[[#This Row],[MA'[n^2']
30d]])</f>
        <v>-3.2735434917381414</v>
      </c>
      <c r="Z1443" s="32">
        <f>LN(Data[[#This Row],[NVActual]]/Data[[#This Row],[MA'[n*ln(n)']
30d]])</f>
        <v>7.511046578880114</v>
      </c>
      <c r="AA1443" s="32">
        <f>LN(Data[[#This Row],[NVActual]]/Data[[#This Row],[MA'[n^1.5']]])</f>
        <v>3.4164555523368998</v>
      </c>
      <c r="AB1443" s="32">
        <f>LN(Data[[#This Row],[NVActual]]/Data[[#This Row],[Metcalfe
(n^2)]])</f>
        <v>-3.3115010768413624</v>
      </c>
      <c r="AC1443" s="34">
        <f>1+Data[[#This Row],[MA'[NVMetcalfe calc']]]/((Data[[#This Row],[NVM_norm
(scaled)]]-Data[[#This Row],[NV_fund.]])/2)</f>
        <v>-16749453713.194899</v>
      </c>
    </row>
    <row r="1444" spans="1:29" x14ac:dyDescent="0.2">
      <c r="A1444" s="23">
        <v>42732</v>
      </c>
      <c r="B1444" s="24">
        <v>15747603995.5452</v>
      </c>
      <c r="C1444" s="24">
        <f t="shared" si="177"/>
        <v>12918399793.607872</v>
      </c>
      <c r="D1444" s="25">
        <f>LN(Data[[#This Row],[NVActual]])</f>
        <v>23.479954063378557</v>
      </c>
      <c r="E1444" s="26">
        <v>663681</v>
      </c>
      <c r="F1444" s="40">
        <f>Data[[#This Row],[DAA 
(n)]]^2</f>
        <v>440472469761</v>
      </c>
      <c r="G1444" s="41">
        <f t="shared" si="178"/>
        <v>413057250265.23334</v>
      </c>
      <c r="H1444" s="28">
        <f>LN(Data[[#This Row],[Metcalfe
(n^2)]])</f>
        <v>26.811113782664702</v>
      </c>
      <c r="I1444" s="42">
        <f t="shared" si="179"/>
        <v>26.728903277356419</v>
      </c>
      <c r="J1444" s="40">
        <f>Data[[#This Row],[DAA 
(n)]]*LN(Data[[#This Row],[DAA 
(n)]])</f>
        <v>8897013.403196346</v>
      </c>
      <c r="K1444" s="40">
        <f t="shared" si="180"/>
        <v>8557451.9485530611</v>
      </c>
      <c r="L1444" s="29">
        <f>LN(Data[[#This Row],[MA'[n*ln(n)']
30d]])</f>
        <v>15.962313034243989</v>
      </c>
      <c r="M1444" s="43">
        <f t="shared" si="181"/>
        <v>15.960511706519968</v>
      </c>
      <c r="N1444" s="40">
        <f>Data[[#This Row],[DAA 
(n)]]^1.5</f>
        <v>540678471.18546319</v>
      </c>
      <c r="O1444" s="40">
        <f t="shared" si="182"/>
        <v>513561667.99894977</v>
      </c>
      <c r="P1444" s="43">
        <f>LN(Data[[#This Row],[MA'[n^1.5']]])</f>
        <v>20.056880673596343</v>
      </c>
      <c r="Q1444" s="43">
        <f t="shared" si="183"/>
        <v>20.053787583633763</v>
      </c>
      <c r="R1444" s="30">
        <f>$O$1+$O$2*Data[[#This Row],[MA'[ln(n^2)']]]</f>
        <v>26.728903277356419</v>
      </c>
      <c r="S1444" s="30">
        <f>$Q$1+$Q$2*Data[[#This Row],[MA'[ln(n*ln(n))']]]</f>
        <v>22.854844315757944</v>
      </c>
      <c r="T1444" s="31">
        <f>$O$3*Data[[#This Row],[Metcalfe
(n^2)]]</f>
        <v>229045684275.72</v>
      </c>
      <c r="U1444" s="31">
        <f t="shared" si="176"/>
        <v>214789770137.9213</v>
      </c>
      <c r="V1444" s="30">
        <f>LN(Data[[#This Row],[MA'[NVA']
30d]]/Data[[#This Row],[MA'[NVMetcalfe calc']]])</f>
        <v>-2.8110071007444852</v>
      </c>
      <c r="W1444" s="30">
        <f>$Q$3+Data[[#This Row],[NVM
(scaled)]]/((Data[[#This Row],[Upper Bound]]-Data[[#This Row],[Lower Bound]])/2)</f>
        <v>-0.86119479523080666</v>
      </c>
      <c r="X1444" s="30">
        <f>(Data[[#This Row],[Upper Bound]]+Data[[#This Row],[Lower Bound]])/2</f>
        <v>24.791873796557184</v>
      </c>
      <c r="Y1444" s="29">
        <f>LN(Data[[#This Row],[NVActual]]/Data[[#This Row],[MA'[n^2']
30d]])</f>
        <v>-3.2668979774188882</v>
      </c>
      <c r="Z1444" s="29">
        <f>LN(Data[[#This Row],[NVActual]]/Data[[#This Row],[MA'[n*ln(n)']
30d]])</f>
        <v>7.517641029134567</v>
      </c>
      <c r="AA1444" s="29">
        <f>LN(Data[[#This Row],[NVActual]]/Data[[#This Row],[MA'[n^1.5']]])</f>
        <v>3.4230733897822136</v>
      </c>
      <c r="AB1444" s="29">
        <f>LN(Data[[#This Row],[NVActual]]/Data[[#This Row],[Metcalfe
(n^2)]])</f>
        <v>-3.3311597192861462</v>
      </c>
      <c r="AC1444" s="26">
        <f>1+Data[[#This Row],[MA'[NVMetcalfe calc']]]/((Data[[#This Row],[NVM_norm
(scaled)]]-Data[[#This Row],[NV_fund.]])/2)</f>
        <v>-16745737014.389994</v>
      </c>
    </row>
    <row r="1445" spans="1:29" x14ac:dyDescent="0.2">
      <c r="A1445" s="23">
        <v>42731</v>
      </c>
      <c r="B1445" s="24">
        <v>14877782797.9195</v>
      </c>
      <c r="C1445" s="24">
        <f t="shared" si="177"/>
        <v>12783173928.557829</v>
      </c>
      <c r="D1445" s="25">
        <f>LN(Data[[#This Row],[NVActual]])</f>
        <v>23.423134849732769</v>
      </c>
      <c r="E1445" s="26">
        <v>643553</v>
      </c>
      <c r="F1445" s="40">
        <f>Data[[#This Row],[DAA 
(n)]]^2</f>
        <v>414160463809</v>
      </c>
      <c r="G1445" s="41">
        <f t="shared" si="178"/>
        <v>414768236399.73334</v>
      </c>
      <c r="H1445" s="28">
        <f>LN(Data[[#This Row],[Metcalfe
(n^2)]])</f>
        <v>26.74951932941822</v>
      </c>
      <c r="I1445" s="42">
        <f t="shared" si="179"/>
        <v>26.732577556027582</v>
      </c>
      <c r="J1445" s="40">
        <f>Data[[#This Row],[DAA 
(n)]]*LN(Data[[#This Row],[DAA 
(n)]])</f>
        <v>8607366.7065025419</v>
      </c>
      <c r="K1445" s="40">
        <f t="shared" si="180"/>
        <v>8575544.1742124371</v>
      </c>
      <c r="L1445" s="29">
        <f>LN(Data[[#This Row],[MA'[n*ln(n)']
30d]])</f>
        <v>15.964425009552297</v>
      </c>
      <c r="M1445" s="43">
        <f t="shared" si="181"/>
        <v>15.958616375195254</v>
      </c>
      <c r="N1445" s="40">
        <f>Data[[#This Row],[DAA 
(n)]]^1.5</f>
        <v>516269511.94668961</v>
      </c>
      <c r="O1445" s="40">
        <f t="shared" si="182"/>
        <v>515114941.51901233</v>
      </c>
      <c r="P1445" s="43">
        <f>LN(Data[[#This Row],[MA'[n^1.5']]])</f>
        <v>20.059900621140962</v>
      </c>
      <c r="Q1445" s="43">
        <f t="shared" si="183"/>
        <v>20.051128568619323</v>
      </c>
      <c r="R1445" s="30">
        <f>$O$1+$O$2*Data[[#This Row],[MA'[ln(n^2)']]]</f>
        <v>26.732577556027582</v>
      </c>
      <c r="S1445" s="30">
        <f>$Q$1+$Q$2*Data[[#This Row],[MA'[ln(n*ln(n))']]]</f>
        <v>22.851717019072165</v>
      </c>
      <c r="T1445" s="31">
        <f>$O$3*Data[[#This Row],[Metcalfe
(n^2)]]</f>
        <v>215363441180.67999</v>
      </c>
      <c r="U1445" s="31">
        <f t="shared" si="176"/>
        <v>215679482927.86133</v>
      </c>
      <c r="V1445" s="30">
        <f>LN(Data[[#This Row],[MA'[NVA']
30d]]/Data[[#This Row],[MA'[NVMetcalfe calc']]])</f>
        <v>-2.8256636609841768</v>
      </c>
      <c r="W1445" s="30">
        <f>$Q$3+Data[[#This Row],[NVM
(scaled)]]/((Data[[#This Row],[Upper Bound]]-Data[[#This Row],[Lower Bound]])/2)</f>
        <v>-0.86620469175681569</v>
      </c>
      <c r="X1445" s="30">
        <f>(Data[[#This Row],[Upper Bound]]+Data[[#This Row],[Lower Bound]])/2</f>
        <v>24.792147287549874</v>
      </c>
      <c r="Y1445" s="32">
        <f>LN(Data[[#This Row],[NVActual]]/Data[[#This Row],[MA'[n^2']
30d]])</f>
        <v>-3.3278508849371704</v>
      </c>
      <c r="Z1445" s="32">
        <f>LN(Data[[#This Row],[NVActual]]/Data[[#This Row],[MA'[n*ln(n)']
30d]])</f>
        <v>7.4587098401804717</v>
      </c>
      <c r="AA1445" s="32">
        <f>LN(Data[[#This Row],[NVActual]]/Data[[#This Row],[MA'[n^1.5']]])</f>
        <v>3.3632342285918071</v>
      </c>
      <c r="AB1445" s="32">
        <f>LN(Data[[#This Row],[NVActual]]/Data[[#This Row],[Metcalfe
(n^2)]])</f>
        <v>-3.3263844796854514</v>
      </c>
      <c r="AC1445" s="34">
        <f>1+Data[[#This Row],[MA'[NVMetcalfe calc']]]/((Data[[#This Row],[NVM_norm
(scaled)]]-Data[[#This Row],[NV_fund.]])/2)</f>
        <v>-16811639585.346432</v>
      </c>
    </row>
    <row r="1446" spans="1:29" x14ac:dyDescent="0.2">
      <c r="A1446" s="23">
        <v>42730</v>
      </c>
      <c r="B1446" s="24">
        <v>14510491264.447901</v>
      </c>
      <c r="C1446" s="24">
        <f t="shared" si="177"/>
        <v>12675642628.464674</v>
      </c>
      <c r="D1446" s="25">
        <f>LN(Data[[#This Row],[NVActual]])</f>
        <v>23.398137760226501</v>
      </c>
      <c r="E1446" s="26">
        <v>598371</v>
      </c>
      <c r="F1446" s="40">
        <f>Data[[#This Row],[DAA 
(n)]]^2</f>
        <v>358047853641</v>
      </c>
      <c r="G1446" s="41">
        <f t="shared" si="178"/>
        <v>412531908343.73334</v>
      </c>
      <c r="H1446" s="28">
        <f>LN(Data[[#This Row],[Metcalfe
(n^2)]])</f>
        <v>26.603932483802424</v>
      </c>
      <c r="I1446" s="42">
        <f t="shared" si="179"/>
        <v>26.726686715652672</v>
      </c>
      <c r="J1446" s="40">
        <f>Data[[#This Row],[DAA 
(n)]]*LN(Data[[#This Row],[DAA 
(n)]])</f>
        <v>7959510.8421326699</v>
      </c>
      <c r="K1446" s="40">
        <f t="shared" si="180"/>
        <v>8549544.4586699475</v>
      </c>
      <c r="L1446" s="29">
        <f>LN(Data[[#This Row],[MA'[n*ln(n)']
30d]])</f>
        <v>15.961388559805805</v>
      </c>
      <c r="M1446" s="43">
        <f t="shared" si="181"/>
        <v>15.95633552685848</v>
      </c>
      <c r="N1446" s="40">
        <f>Data[[#This Row],[DAA 
(n)]]^1.5</f>
        <v>462866559.85393804</v>
      </c>
      <c r="O1446" s="40">
        <f t="shared" si="182"/>
        <v>512978695.29606152</v>
      </c>
      <c r="P1446" s="43">
        <f>LN(Data[[#This Row],[MA'[n^1.5']]])</f>
        <v>20.055744872635358</v>
      </c>
      <c r="Q1446" s="43">
        <f t="shared" si="183"/>
        <v>20.047925153277038</v>
      </c>
      <c r="R1446" s="30">
        <f>$O$1+$O$2*Data[[#This Row],[MA'[ln(n^2)']]]</f>
        <v>26.726686715652672</v>
      </c>
      <c r="S1446" s="30">
        <f>$Q$1+$Q$2*Data[[#This Row],[MA'[ln(n*ln(n))']]]</f>
        <v>22.847953619316488</v>
      </c>
      <c r="T1446" s="31">
        <f>$O$3*Data[[#This Row],[Metcalfe
(n^2)]]</f>
        <v>186184883893.32001</v>
      </c>
      <c r="U1446" s="31">
        <f t="shared" si="176"/>
        <v>214516592338.74127</v>
      </c>
      <c r="V1446" s="30">
        <f>LN(Data[[#This Row],[MA'[NVA']
30d]]/Data[[#This Row],[MA'[NVMetcalfe calc']]])</f>
        <v>-2.8287048402743973</v>
      </c>
      <c r="W1446" s="30">
        <f>$Q$3+Data[[#This Row],[NVM
(scaled)]]/((Data[[#This Row],[Upper Bound]]-Data[[#This Row],[Lower Bound]])/2)</f>
        <v>-0.8685715335486045</v>
      </c>
      <c r="X1446" s="30">
        <f>(Data[[#This Row],[Upper Bound]]+Data[[#This Row],[Lower Bound]])/2</f>
        <v>24.78732016748458</v>
      </c>
      <c r="Y1446" s="29">
        <f>LN(Data[[#This Row],[NVActual]]/Data[[#This Row],[MA'[n^2']
30d]])</f>
        <v>-3.3474416330635801</v>
      </c>
      <c r="Z1446" s="29">
        <f>LN(Data[[#This Row],[NVActual]]/Data[[#This Row],[MA'[n*ln(n)']
30d]])</f>
        <v>7.4367492004206959</v>
      </c>
      <c r="AA1446" s="29">
        <f>LN(Data[[#This Row],[NVActual]]/Data[[#This Row],[MA'[n^1.5']]])</f>
        <v>3.3423928875911426</v>
      </c>
      <c r="AB1446" s="29">
        <f>LN(Data[[#This Row],[NVActual]]/Data[[#This Row],[Metcalfe
(n^2)]])</f>
        <v>-3.2057947235759232</v>
      </c>
      <c r="AC1446" s="26">
        <f>1+Data[[#This Row],[MA'[NVMetcalfe calc']]]/((Data[[#This Row],[NVM_norm
(scaled)]]-Data[[#This Row],[NV_fund.]])/2)</f>
        <v>-16722598834.2689</v>
      </c>
    </row>
    <row r="1447" spans="1:29" x14ac:dyDescent="0.2">
      <c r="A1447" s="23">
        <v>42729</v>
      </c>
      <c r="B1447" s="24">
        <v>14393261024.898199</v>
      </c>
      <c r="C1447" s="24">
        <f t="shared" si="177"/>
        <v>12583999127.258118</v>
      </c>
      <c r="D1447" s="25">
        <f>LN(Data[[#This Row],[NVActual]])</f>
        <v>23.390025949607431</v>
      </c>
      <c r="E1447" s="26">
        <v>469228</v>
      </c>
      <c r="F1447" s="40">
        <f>Data[[#This Row],[DAA 
(n)]]^2</f>
        <v>220174915984</v>
      </c>
      <c r="G1447" s="41">
        <f t="shared" si="178"/>
        <v>414886505791.73334</v>
      </c>
      <c r="H1447" s="28">
        <f>LN(Data[[#This Row],[Metcalfe
(n^2)]])</f>
        <v>26.117688140050486</v>
      </c>
      <c r="I1447" s="42">
        <f t="shared" si="179"/>
        <v>26.732688633963996</v>
      </c>
      <c r="J1447" s="40">
        <f>Data[[#This Row],[DAA 
(n)]]*LN(Data[[#This Row],[DAA 
(n)]])</f>
        <v>6127575.2852898045</v>
      </c>
      <c r="K1447" s="40">
        <f t="shared" si="180"/>
        <v>8576503.7042370178</v>
      </c>
      <c r="L1447" s="29">
        <f>LN(Data[[#This Row],[MA'[n*ln(n)']
30d]])</f>
        <v>15.964536894737364</v>
      </c>
      <c r="M1447" s="43">
        <f t="shared" si="181"/>
        <v>15.954099689297207</v>
      </c>
      <c r="N1447" s="40">
        <f>Data[[#This Row],[DAA 
(n)]]^1.5</f>
        <v>321422207.50492632</v>
      </c>
      <c r="O1447" s="40">
        <f t="shared" si="182"/>
        <v>515209498.97869378</v>
      </c>
      <c r="P1447" s="43">
        <f>LN(Data[[#This Row],[MA'[n^1.5']]])</f>
        <v>20.060084170043094</v>
      </c>
      <c r="Q1447" s="43">
        <f t="shared" si="183"/>
        <v>20.044783528034049</v>
      </c>
      <c r="R1447" s="30">
        <f>$O$1+$O$2*Data[[#This Row],[MA'[ln(n^2)']]]</f>
        <v>26.732688633963996</v>
      </c>
      <c r="S1447" s="30">
        <f>$Q$1+$Q$2*Data[[#This Row],[MA'[ln(n*ln(n))']]]</f>
        <v>22.844264487340389</v>
      </c>
      <c r="T1447" s="31">
        <f>$O$3*Data[[#This Row],[Metcalfe
(n^2)]]</f>
        <v>114490956311.68001</v>
      </c>
      <c r="U1447" s="31">
        <f t="shared" si="176"/>
        <v>215740983011.70132</v>
      </c>
      <c r="V1447" s="30">
        <f>LN(Data[[#This Row],[MA'[NVA']
30d]]/Data[[#This Row],[MA'[NVMetcalfe calc']]])</f>
        <v>-2.8416524389989566</v>
      </c>
      <c r="W1447" s="30">
        <f>$Q$3+Data[[#This Row],[NVM
(scaled)]]/((Data[[#This Row],[Upper Bound]]-Data[[#This Row],[Lower Bound]])/2)</f>
        <v>-0.87159592258803265</v>
      </c>
      <c r="X1447" s="30">
        <f>(Data[[#This Row],[Upper Bound]]+Data[[#This Row],[Lower Bound]])/2</f>
        <v>24.788476560652192</v>
      </c>
      <c r="Y1447" s="32">
        <f>LN(Data[[#This Row],[NVActual]]/Data[[#This Row],[MA'[n^2']
30d]])</f>
        <v>-3.3612448901472805</v>
      </c>
      <c r="Z1447" s="32">
        <f>LN(Data[[#This Row],[NVActual]]/Data[[#This Row],[MA'[n*ln(n)']
30d]])</f>
        <v>7.4254890548700647</v>
      </c>
      <c r="AA1447" s="32">
        <f>LN(Data[[#This Row],[NVActual]]/Data[[#This Row],[MA'[n^1.5']]])</f>
        <v>3.3299417795643347</v>
      </c>
      <c r="AB1447" s="32">
        <f>LN(Data[[#This Row],[NVActual]]/Data[[#This Row],[Metcalfe
(n^2)]])</f>
        <v>-2.7276621904430587</v>
      </c>
      <c r="AC1447" s="34">
        <f>1+Data[[#This Row],[MA'[NVMetcalfe calc']]]/((Data[[#This Row],[NVM_norm
(scaled)]]-Data[[#This Row],[NV_fund.]])/2)</f>
        <v>-16815305813.323923</v>
      </c>
    </row>
    <row r="1448" spans="1:29" x14ac:dyDescent="0.2">
      <c r="A1448" s="23">
        <v>42728</v>
      </c>
      <c r="B1448" s="24">
        <v>14313545362.846901</v>
      </c>
      <c r="C1448" s="24">
        <f t="shared" si="177"/>
        <v>12498901564.192924</v>
      </c>
      <c r="D1448" s="25">
        <f>LN(Data[[#This Row],[NVActual]])</f>
        <v>23.384472154045877</v>
      </c>
      <c r="E1448" s="26">
        <v>548416</v>
      </c>
      <c r="F1448" s="40">
        <f>Data[[#This Row],[DAA 
(n)]]^2</f>
        <v>300760109056</v>
      </c>
      <c r="G1448" s="41">
        <f t="shared" si="178"/>
        <v>423057932197.73334</v>
      </c>
      <c r="H1448" s="28">
        <f>LN(Data[[#This Row],[Metcalfe
(n^2)]])</f>
        <v>26.429578804057581</v>
      </c>
      <c r="I1448" s="42">
        <f t="shared" si="179"/>
        <v>26.757631904382063</v>
      </c>
      <c r="J1448" s="40">
        <f>Data[[#This Row],[DAA 
(n)]]*LN(Data[[#This Row],[DAA 
(n)]])</f>
        <v>7247201.9447030211</v>
      </c>
      <c r="K1448" s="40">
        <f t="shared" si="180"/>
        <v>8677691.4879659582</v>
      </c>
      <c r="L1448" s="29">
        <f>LN(Data[[#This Row],[MA'[n*ln(n)']
30d]])</f>
        <v>15.976266093655928</v>
      </c>
      <c r="M1448" s="43">
        <f t="shared" si="181"/>
        <v>15.951898700681252</v>
      </c>
      <c r="N1448" s="40">
        <f>Data[[#This Row],[DAA 
(n)]]^1.5</f>
        <v>406130097.34327108</v>
      </c>
      <c r="O1448" s="40">
        <f t="shared" si="182"/>
        <v>523275224.00026977</v>
      </c>
      <c r="P1448" s="43">
        <f>LN(Data[[#This Row],[MA'[n^1.5']]])</f>
        <v>20.075618124531299</v>
      </c>
      <c r="Q1448" s="43">
        <f t="shared" si="183"/>
        <v>20.041703503358864</v>
      </c>
      <c r="R1448" s="30">
        <f>$O$1+$O$2*Data[[#This Row],[MA'[ln(n^2)']]]</f>
        <v>26.757631904382063</v>
      </c>
      <c r="S1448" s="30">
        <f>$Q$1+$Q$2*Data[[#This Row],[MA'[ln(n*ln(n))']]]</f>
        <v>22.840632856124063</v>
      </c>
      <c r="T1448" s="31">
        <f>$O$3*Data[[#This Row],[Metcalfe
(n^2)]]</f>
        <v>156395256709.12</v>
      </c>
      <c r="U1448" s="31">
        <f t="shared" si="176"/>
        <v>219990124742.82129</v>
      </c>
      <c r="V1448" s="30">
        <f>LN(Data[[#This Row],[MA'[NVA']
30d]]/Data[[#This Row],[MA'[NVMetcalfe calc']]])</f>
        <v>-2.8679418922297883</v>
      </c>
      <c r="W1448" s="30">
        <f>$Q$3+Data[[#This Row],[NVM
(scaled)]]/((Data[[#This Row],[Upper Bound]]-Data[[#This Row],[Lower Bound]])/2)</f>
        <v>-0.87435669597889942</v>
      </c>
      <c r="X1448" s="30">
        <f>(Data[[#This Row],[Upper Bound]]+Data[[#This Row],[Lower Bound]])/2</f>
        <v>24.799132380253063</v>
      </c>
      <c r="Y1448" s="29">
        <f>LN(Data[[#This Row],[NVActual]]/Data[[#This Row],[MA'[n^2']
30d]])</f>
        <v>-3.3863028081194542</v>
      </c>
      <c r="Z1448" s="29">
        <f>LN(Data[[#This Row],[NVActual]]/Data[[#This Row],[MA'[n*ln(n)']
30d]])</f>
        <v>7.4082060603899489</v>
      </c>
      <c r="AA1448" s="29">
        <f>LN(Data[[#This Row],[NVActual]]/Data[[#This Row],[MA'[n^1.5']]])</f>
        <v>3.3088540295145759</v>
      </c>
      <c r="AB1448" s="29">
        <f>LN(Data[[#This Row],[NVActual]]/Data[[#This Row],[Metcalfe
(n^2)]])</f>
        <v>-3.0451066500117046</v>
      </c>
      <c r="AC1448" s="26">
        <f>1+Data[[#This Row],[MA'[NVMetcalfe calc']]]/((Data[[#This Row],[NVM_norm
(scaled)]]-Data[[#This Row],[NV_fund.]])/2)</f>
        <v>-17137532345.274199</v>
      </c>
    </row>
    <row r="1449" spans="1:29" x14ac:dyDescent="0.2">
      <c r="A1449" s="23">
        <v>42727</v>
      </c>
      <c r="B1449" s="24">
        <v>14704000146.304701</v>
      </c>
      <c r="C1449" s="24">
        <f t="shared" si="177"/>
        <v>12415171140.476336</v>
      </c>
      <c r="D1449" s="25">
        <f>LN(Data[[#This Row],[NVActual]])</f>
        <v>23.411385412509734</v>
      </c>
      <c r="E1449" s="26">
        <v>656294</v>
      </c>
      <c r="F1449" s="40">
        <f>Data[[#This Row],[DAA 
(n)]]^2</f>
        <v>430721814436</v>
      </c>
      <c r="G1449" s="41">
        <f t="shared" si="178"/>
        <v>431181196558.40002</v>
      </c>
      <c r="H1449" s="28">
        <f>LN(Data[[#This Row],[Metcalfe
(n^2)]])</f>
        <v>26.788728276518853</v>
      </c>
      <c r="I1449" s="42">
        <f t="shared" si="179"/>
        <v>26.777414501400077</v>
      </c>
      <c r="J1449" s="40">
        <f>Data[[#This Row],[DAA 
(n)]]*LN(Data[[#This Row],[DAA 
(n)]])</f>
        <v>8790640.8177548312</v>
      </c>
      <c r="K1449" s="40">
        <f t="shared" si="180"/>
        <v>8768444.9389796443</v>
      </c>
      <c r="L1449" s="29">
        <f>LN(Data[[#This Row],[MA'[n*ln(n)']
30d]])</f>
        <v>15.986670032660198</v>
      </c>
      <c r="M1449" s="43">
        <f t="shared" si="181"/>
        <v>15.949169376793142</v>
      </c>
      <c r="N1449" s="40">
        <f>Data[[#This Row],[DAA 
(n)]]^1.5</f>
        <v>531676727.42321509</v>
      </c>
      <c r="O1449" s="40">
        <f t="shared" si="182"/>
        <v>530865246.07287371</v>
      </c>
      <c r="P1449" s="43">
        <f>LN(Data[[#This Row],[MA'[n^1.5']]])</f>
        <v>20.090018773126115</v>
      </c>
      <c r="Q1449" s="43">
        <f t="shared" si="183"/>
        <v>20.037908445522493</v>
      </c>
      <c r="R1449" s="30">
        <f>$O$1+$O$2*Data[[#This Row],[MA'[ln(n^2)']]]</f>
        <v>26.777414501400077</v>
      </c>
      <c r="S1449" s="30">
        <f>$Q$1+$Q$2*Data[[#This Row],[MA'[ln(n*ln(n))']]]</f>
        <v>22.836129471708681</v>
      </c>
      <c r="T1449" s="31">
        <f>$O$3*Data[[#This Row],[Metcalfe
(n^2)]]</f>
        <v>223975343506.72</v>
      </c>
      <c r="U1449" s="31">
        <f t="shared" si="176"/>
        <v>224214222210.36798</v>
      </c>
      <c r="V1449" s="30">
        <f>LN(Data[[#This Row],[MA'[NVA']
30d]]/Data[[#This Row],[MA'[NVMetcalfe calc']]])</f>
        <v>-2.8936827401569065</v>
      </c>
      <c r="W1449" s="30">
        <f>$Q$3+Data[[#This Row],[NVM
(scaled)]]/((Data[[#This Row],[Upper Bound]]-Data[[#This Row],[Lower Bound]])/2)</f>
        <v>-0.87839557066162388</v>
      </c>
      <c r="X1449" s="30">
        <f>(Data[[#This Row],[Upper Bound]]+Data[[#This Row],[Lower Bound]])/2</f>
        <v>24.806771986554381</v>
      </c>
      <c r="Y1449" s="32">
        <f>LN(Data[[#This Row],[NVActual]]/Data[[#This Row],[MA'[n^2']
30d]])</f>
        <v>-3.3784088358413076</v>
      </c>
      <c r="Z1449" s="32">
        <f>LN(Data[[#This Row],[NVActual]]/Data[[#This Row],[MA'[n*ln(n)']
30d]])</f>
        <v>7.4247153798495376</v>
      </c>
      <c r="AA1449" s="32">
        <f>LN(Data[[#This Row],[NVActual]]/Data[[#This Row],[MA'[n^1.5']]])</f>
        <v>3.3213666393836219</v>
      </c>
      <c r="AB1449" s="32">
        <f>LN(Data[[#This Row],[NVActual]]/Data[[#This Row],[Metcalfe
(n^2)]])</f>
        <v>-3.3773428640091185</v>
      </c>
      <c r="AC1449" s="34">
        <f>1+Data[[#This Row],[MA'[NVMetcalfe calc']]]/((Data[[#This Row],[NVM_norm
(scaled)]]-Data[[#This Row],[NV_fund.]])/2)</f>
        <v>-17458653652.779816</v>
      </c>
    </row>
    <row r="1450" spans="1:29" x14ac:dyDescent="0.2">
      <c r="A1450" s="23">
        <v>42726</v>
      </c>
      <c r="B1450" s="24">
        <v>13785965063.4373</v>
      </c>
      <c r="C1450" s="24">
        <f t="shared" si="177"/>
        <v>12320448400.294512</v>
      </c>
      <c r="D1450" s="25">
        <f>LN(Data[[#This Row],[NVActual]])</f>
        <v>23.346916887200749</v>
      </c>
      <c r="E1450" s="26">
        <v>685539</v>
      </c>
      <c r="F1450" s="40">
        <f>Data[[#This Row],[DAA 
(n)]]^2</f>
        <v>469963720521</v>
      </c>
      <c r="G1450" s="41">
        <f t="shared" si="178"/>
        <v>430325877344.70001</v>
      </c>
      <c r="H1450" s="28">
        <f>LN(Data[[#This Row],[Metcalfe
(n^2)]])</f>
        <v>26.875921338290333</v>
      </c>
      <c r="I1450" s="42">
        <f t="shared" si="179"/>
        <v>26.775367111062184</v>
      </c>
      <c r="J1450" s="40">
        <f>Data[[#This Row],[DAA 
(n)]]*LN(Data[[#This Row],[DAA 
(n)]])</f>
        <v>9212246.1191651076</v>
      </c>
      <c r="K1450" s="40">
        <f t="shared" si="180"/>
        <v>8758931.2555151675</v>
      </c>
      <c r="L1450" s="29">
        <f>LN(Data[[#This Row],[MA'[n*ln(n)']
30d]])</f>
        <v>15.985584452674555</v>
      </c>
      <c r="M1450" s="43">
        <f t="shared" si="181"/>
        <v>15.94585651856084</v>
      </c>
      <c r="N1450" s="40">
        <f>Data[[#This Row],[DAA 
(n)]]^1.5</f>
        <v>567607662.91712821</v>
      </c>
      <c r="O1450" s="40">
        <f t="shared" si="182"/>
        <v>530067352.81110227</v>
      </c>
      <c r="P1450" s="43">
        <f>LN(Data[[#This Row],[MA'[n^1.5']]])</f>
        <v>20.088514637212029</v>
      </c>
      <c r="Q1450" s="43">
        <f t="shared" si="183"/>
        <v>20.033285614614439</v>
      </c>
      <c r="R1450" s="30">
        <f>$O$1+$O$2*Data[[#This Row],[MA'[ln(n^2)']]]</f>
        <v>26.775367111062184</v>
      </c>
      <c r="S1450" s="30">
        <f>$Q$1+$Q$2*Data[[#This Row],[MA'[ln(n*ln(n))']]]</f>
        <v>22.830663255625385</v>
      </c>
      <c r="T1450" s="31">
        <f>$O$3*Data[[#This Row],[Metcalfe
(n^2)]]</f>
        <v>244381134670.92001</v>
      </c>
      <c r="U1450" s="31">
        <f t="shared" si="176"/>
        <v>223769456219.24402</v>
      </c>
      <c r="V1450" s="30">
        <f>LN(Data[[#This Row],[MA'[NVA']
30d]]/Data[[#This Row],[MA'[NVMetcalfe calc']]])</f>
        <v>-2.8993559549735366</v>
      </c>
      <c r="W1450" s="30">
        <f>$Q$3+Data[[#This Row],[NVM
(scaled)]]/((Data[[#This Row],[Upper Bound]]-Data[[#This Row],[Lower Bound]])/2)</f>
        <v>-0.87999930095005297</v>
      </c>
      <c r="X1450" s="30">
        <f>(Data[[#This Row],[Upper Bound]]+Data[[#This Row],[Lower Bound]])/2</f>
        <v>24.803015183343785</v>
      </c>
      <c r="Y1450" s="29">
        <f>LN(Data[[#This Row],[NVActual]]/Data[[#This Row],[MA'[n^2']
30d]])</f>
        <v>-3.4408917256967158</v>
      </c>
      <c r="Z1450" s="29">
        <f>LN(Data[[#This Row],[NVActual]]/Data[[#This Row],[MA'[n*ln(n)']
30d]])</f>
        <v>7.3613324345261928</v>
      </c>
      <c r="AA1450" s="29">
        <f>LN(Data[[#This Row],[NVActual]]/Data[[#This Row],[MA'[n^1.5']]])</f>
        <v>3.2584022499887197</v>
      </c>
      <c r="AB1450" s="29">
        <f>LN(Data[[#This Row],[NVActual]]/Data[[#This Row],[Metcalfe
(n^2)]])</f>
        <v>-3.5290044510895853</v>
      </c>
      <c r="AC1450" s="26">
        <f>1+Data[[#This Row],[MA'[NVMetcalfe calc']]]/((Data[[#This Row],[NVM_norm
(scaled)]]-Data[[#This Row],[NV_fund.]])/2)</f>
        <v>-17425482226.258621</v>
      </c>
    </row>
    <row r="1451" spans="1:29" x14ac:dyDescent="0.2">
      <c r="A1451" s="23">
        <v>42725</v>
      </c>
      <c r="B1451" s="24">
        <v>13302288135.986401</v>
      </c>
      <c r="C1451" s="24">
        <f t="shared" si="177"/>
        <v>12259885691.471178</v>
      </c>
      <c r="D1451" s="25">
        <f>LN(Data[[#This Row],[NVActual]])</f>
        <v>23.311201897676614</v>
      </c>
      <c r="E1451" s="26">
        <v>701255</v>
      </c>
      <c r="F1451" s="40">
        <f>Data[[#This Row],[DAA 
(n)]]^2</f>
        <v>491758575025</v>
      </c>
      <c r="G1451" s="41">
        <f t="shared" si="178"/>
        <v>427370792994.53333</v>
      </c>
      <c r="H1451" s="28">
        <f>LN(Data[[#This Row],[Metcalfe
(n^2)]])</f>
        <v>26.921253731836803</v>
      </c>
      <c r="I1451" s="42">
        <f t="shared" si="179"/>
        <v>26.768399121465578</v>
      </c>
      <c r="J1451" s="40">
        <f>Data[[#This Row],[DAA 
(n)]]*LN(Data[[#This Row],[DAA 
(n)]])</f>
        <v>9439331.8928596079</v>
      </c>
      <c r="K1451" s="40">
        <f t="shared" si="180"/>
        <v>8726304.8196537271</v>
      </c>
      <c r="L1451" s="29">
        <f>LN(Data[[#This Row],[MA'[n*ln(n)']
30d]])</f>
        <v>15.981852564401862</v>
      </c>
      <c r="M1451" s="43">
        <f t="shared" si="181"/>
        <v>15.942472149298339</v>
      </c>
      <c r="N1451" s="40">
        <f>Data[[#This Row],[DAA 
(n)]]^1.5</f>
        <v>587237736.80610585</v>
      </c>
      <c r="O1451" s="40">
        <f t="shared" si="182"/>
        <v>527321878.33661789</v>
      </c>
      <c r="P1451" s="43">
        <f>LN(Data[[#This Row],[MA'[n^1.5']]])</f>
        <v>20.083321694890895</v>
      </c>
      <c r="Q1451" s="43">
        <f t="shared" si="183"/>
        <v>20.028561520509875</v>
      </c>
      <c r="R1451" s="30">
        <f>$O$1+$O$2*Data[[#This Row],[MA'[ln(n^2)']]]</f>
        <v>26.768399121465578</v>
      </c>
      <c r="S1451" s="30">
        <f>$Q$1+$Q$2*Data[[#This Row],[MA'[ln(n*ln(n))']]]</f>
        <v>22.825079046342257</v>
      </c>
      <c r="T1451" s="31">
        <f>$O$3*Data[[#This Row],[Metcalfe
(n^2)]]</f>
        <v>255714459013</v>
      </c>
      <c r="U1451" s="31">
        <f t="shared" si="176"/>
        <v>222232812357.15735</v>
      </c>
      <c r="V1451" s="30">
        <f>LN(Data[[#This Row],[MA'[NVA']
30d]]/Data[[#This Row],[MA'[NVMetcalfe calc']]])</f>
        <v>-2.8973929299102732</v>
      </c>
      <c r="W1451" s="30">
        <f>$Q$3+Data[[#This Row],[NVM
(scaled)]]/((Data[[#This Row],[Upper Bound]]-Data[[#This Row],[Lower Bound]])/2)</f>
        <v>-0.87951952908345243</v>
      </c>
      <c r="X1451" s="30">
        <f>(Data[[#This Row],[Upper Bound]]+Data[[#This Row],[Lower Bound]])/2</f>
        <v>24.796739083903915</v>
      </c>
      <c r="Y1451" s="32">
        <f>LN(Data[[#This Row],[NVActual]]/Data[[#This Row],[MA'[n^2']
30d]])</f>
        <v>-3.4697159433540405</v>
      </c>
      <c r="Z1451" s="32">
        <f>LN(Data[[#This Row],[NVActual]]/Data[[#This Row],[MA'[n*ln(n)']
30d]])</f>
        <v>7.3293493332747515</v>
      </c>
      <c r="AA1451" s="32">
        <f>LN(Data[[#This Row],[NVActual]]/Data[[#This Row],[MA'[n^1.5']]])</f>
        <v>3.2278802027857183</v>
      </c>
      <c r="AB1451" s="32">
        <f>LN(Data[[#This Row],[NVActual]]/Data[[#This Row],[Metcalfe
(n^2)]])</f>
        <v>-3.6100518341601888</v>
      </c>
      <c r="AC1451" s="34">
        <f>1+Data[[#This Row],[MA'[NVMetcalfe calc']]]/((Data[[#This Row],[NVM_norm
(scaled)]]-Data[[#This Row],[NV_fund.]])/2)</f>
        <v>-17310373422.700386</v>
      </c>
    </row>
    <row r="1452" spans="1:29" x14ac:dyDescent="0.2">
      <c r="A1452" s="23">
        <v>42724</v>
      </c>
      <c r="B1452" s="24">
        <v>12839787154.972601</v>
      </c>
      <c r="C1452" s="24">
        <f t="shared" si="177"/>
        <v>12209275481.102892</v>
      </c>
      <c r="D1452" s="25">
        <f>LN(Data[[#This Row],[NVActual]])</f>
        <v>23.2758145583553</v>
      </c>
      <c r="E1452" s="26">
        <v>649665</v>
      </c>
      <c r="F1452" s="40">
        <f>Data[[#This Row],[DAA 
(n)]]^2</f>
        <v>422064612225</v>
      </c>
      <c r="G1452" s="41">
        <f t="shared" si="178"/>
        <v>423323358383.83331</v>
      </c>
      <c r="H1452" s="28">
        <f>LN(Data[[#This Row],[Metcalfe
(n^2)]])</f>
        <v>26.768424248800269</v>
      </c>
      <c r="I1452" s="42">
        <f t="shared" si="179"/>
        <v>26.758946506657548</v>
      </c>
      <c r="J1452" s="40">
        <f>Data[[#This Row],[DAA 
(n)]]*LN(Data[[#This Row],[DAA 
(n)]])</f>
        <v>8695254.1697984133</v>
      </c>
      <c r="K1452" s="40">
        <f t="shared" si="180"/>
        <v>8681833.9327520262</v>
      </c>
      <c r="L1452" s="29">
        <f>LN(Data[[#This Row],[MA'[n*ln(n)']
30d]])</f>
        <v>15.976743346894631</v>
      </c>
      <c r="M1452" s="43">
        <f t="shared" si="181"/>
        <v>15.93903229800596</v>
      </c>
      <c r="N1452" s="40">
        <f>Data[[#This Row],[DAA 
(n)]]^1.5</f>
        <v>523641677.39128083</v>
      </c>
      <c r="O1452" s="40">
        <f t="shared" si="182"/>
        <v>523571615.47998869</v>
      </c>
      <c r="P1452" s="43">
        <f>LN(Data[[#This Row],[MA'[n^1.5']]])</f>
        <v>20.076184380217349</v>
      </c>
      <c r="Q1452" s="43">
        <f t="shared" si="183"/>
        <v>20.023763977518026</v>
      </c>
      <c r="R1452" s="30">
        <f>$O$1+$O$2*Data[[#This Row],[MA'[ln(n^2)']]]</f>
        <v>26.758946506657548</v>
      </c>
      <c r="S1452" s="30">
        <f>$Q$1+$Q$2*Data[[#This Row],[MA'[ln(n*ln(n))']]]</f>
        <v>22.819403291709833</v>
      </c>
      <c r="T1452" s="31">
        <f>$O$3*Data[[#This Row],[Metcalfe
(n^2)]]</f>
        <v>219473598357</v>
      </c>
      <c r="U1452" s="31">
        <f t="shared" si="176"/>
        <v>220128146359.59335</v>
      </c>
      <c r="V1452" s="30">
        <f>LN(Data[[#This Row],[MA'[NVA']
30d]]/Data[[#This Row],[MA'[NVMetcalfe calc']]])</f>
        <v>-2.8920139120223958</v>
      </c>
      <c r="W1452" s="30">
        <f>$Q$3+Data[[#This Row],[NVM
(scaled)]]/((Data[[#This Row],[Upper Bound]]-Data[[#This Row],[Lower Bound]])/2)</f>
        <v>-0.87819758242493495</v>
      </c>
      <c r="X1452" s="30">
        <f>(Data[[#This Row],[Upper Bound]]+Data[[#This Row],[Lower Bound]])/2</f>
        <v>24.789174899183692</v>
      </c>
      <c r="Y1452" s="29">
        <f>LN(Data[[#This Row],[NVActual]]/Data[[#This Row],[MA'[n^2']
30d]])</f>
        <v>-3.4955876062251932</v>
      </c>
      <c r="Z1452" s="29">
        <f>LN(Data[[#This Row],[NVActual]]/Data[[#This Row],[MA'[n*ln(n)']
30d]])</f>
        <v>7.29907121146067</v>
      </c>
      <c r="AA1452" s="29">
        <f>LN(Data[[#This Row],[NVActual]]/Data[[#This Row],[MA'[n^1.5']]])</f>
        <v>3.1996301781379524</v>
      </c>
      <c r="AB1452" s="29">
        <f>LN(Data[[#This Row],[NVActual]]/Data[[#This Row],[Metcalfe
(n^2)]])</f>
        <v>-3.4926096904449673</v>
      </c>
      <c r="AC1452" s="26">
        <f>1+Data[[#This Row],[MA'[NVMetcalfe calc']]]/((Data[[#This Row],[NVM_norm
(scaled)]]-Data[[#This Row],[NV_fund.]])/2)</f>
        <v>-17152370894.565659</v>
      </c>
    </row>
    <row r="1453" spans="1:29" x14ac:dyDescent="0.2">
      <c r="A1453" s="23">
        <v>42723</v>
      </c>
      <c r="B1453" s="24">
        <v>12685933293.704901</v>
      </c>
      <c r="C1453" s="24">
        <f t="shared" si="177"/>
        <v>12170756415.982985</v>
      </c>
      <c r="D1453" s="25">
        <f>LN(Data[[#This Row],[NVActual]])</f>
        <v>23.263759601883603</v>
      </c>
      <c r="E1453" s="26">
        <v>660086</v>
      </c>
      <c r="F1453" s="40">
        <f>Data[[#This Row],[DAA 
(n)]]^2</f>
        <v>435713527396</v>
      </c>
      <c r="G1453" s="41">
        <f t="shared" si="178"/>
        <v>420510561196.63336</v>
      </c>
      <c r="H1453" s="28">
        <f>LN(Data[[#This Row],[Metcalfe
(n^2)]])</f>
        <v>26.800250817088418</v>
      </c>
      <c r="I1453" s="42">
        <f t="shared" si="179"/>
        <v>26.751511251742375</v>
      </c>
      <c r="J1453" s="40">
        <f>Data[[#This Row],[DAA 
(n)]]*LN(Data[[#This Row],[DAA 
(n)]])</f>
        <v>8845235.1804243121</v>
      </c>
      <c r="K1453" s="40">
        <f t="shared" si="180"/>
        <v>8649085.3298944347</v>
      </c>
      <c r="L1453" s="29">
        <f>LN(Data[[#This Row],[MA'[n*ln(n)']
30d]])</f>
        <v>15.972964131108224</v>
      </c>
      <c r="M1453" s="43">
        <f t="shared" si="181"/>
        <v>15.935606150159655</v>
      </c>
      <c r="N1453" s="40">
        <f>Data[[#This Row],[DAA 
(n)]]^1.5</f>
        <v>536291338.21526086</v>
      </c>
      <c r="O1453" s="40">
        <f t="shared" si="182"/>
        <v>520882741.85587722</v>
      </c>
      <c r="P1453" s="43">
        <f>LN(Data[[#This Row],[MA'[n^1.5']]])</f>
        <v>20.071035510770667</v>
      </c>
      <c r="Q1453" s="43">
        <f t="shared" si="183"/>
        <v>20.018989767905389</v>
      </c>
      <c r="R1453" s="30">
        <f>$O$1+$O$2*Data[[#This Row],[MA'[ln(n^2)']]]</f>
        <v>26.751511251742375</v>
      </c>
      <c r="S1453" s="30">
        <f>$Q$1+$Q$2*Data[[#This Row],[MA'[ln(n*ln(n))']]]</f>
        <v>22.813750147763429</v>
      </c>
      <c r="T1453" s="31">
        <f>$O$3*Data[[#This Row],[Metcalfe
(n^2)]]</f>
        <v>226571034245.92001</v>
      </c>
      <c r="U1453" s="31">
        <f t="shared" ref="U1453:U1516" si="184">AVERAGE(T1453:T1482)</f>
        <v>218665491822.24936</v>
      </c>
      <c r="V1453" s="30">
        <f>LN(Data[[#This Row],[MA'[NVA']
30d]]/Data[[#This Row],[MA'[NVMetcalfe calc']]])</f>
        <v>-2.8885070682813456</v>
      </c>
      <c r="W1453" s="30">
        <f>$Q$3+Data[[#This Row],[NVM
(scaled)]]/((Data[[#This Row],[Upper Bound]]-Data[[#This Row],[Lower Bound]])/2)</f>
        <v>-0.87708090816511308</v>
      </c>
      <c r="X1453" s="30">
        <f>(Data[[#This Row],[Upper Bound]]+Data[[#This Row],[Lower Bound]])/2</f>
        <v>24.7826306997529</v>
      </c>
      <c r="Y1453" s="32">
        <f>LN(Data[[#This Row],[NVActual]]/Data[[#This Row],[MA'[n^2']
30d]])</f>
        <v>-3.5009758299669147</v>
      </c>
      <c r="Z1453" s="32">
        <f>LN(Data[[#This Row],[NVActual]]/Data[[#This Row],[MA'[n*ln(n)']
30d]])</f>
        <v>7.2907954707753779</v>
      </c>
      <c r="AA1453" s="32">
        <f>LN(Data[[#This Row],[NVActual]]/Data[[#This Row],[MA'[n^1.5']]])</f>
        <v>3.1927240911129369</v>
      </c>
      <c r="AB1453" s="32">
        <f>LN(Data[[#This Row],[NVActual]]/Data[[#This Row],[Metcalfe
(n^2)]])</f>
        <v>-3.5364912152048147</v>
      </c>
      <c r="AC1453" s="34">
        <f>1+Data[[#This Row],[MA'[NVMetcalfe calc']]]/((Data[[#This Row],[NVM_norm
(scaled)]]-Data[[#This Row],[NV_fund.]])/2)</f>
        <v>-17043487873.179699</v>
      </c>
    </row>
    <row r="1454" spans="1:29" x14ac:dyDescent="0.2">
      <c r="A1454" s="23">
        <v>42722</v>
      </c>
      <c r="B1454" s="24">
        <v>12690122503.858</v>
      </c>
      <c r="C1454" s="24">
        <f t="shared" si="177"/>
        <v>12148451353.599894</v>
      </c>
      <c r="D1454" s="25">
        <f>LN(Data[[#This Row],[NVActual]])</f>
        <v>23.264089772200421</v>
      </c>
      <c r="E1454" s="26">
        <v>578425</v>
      </c>
      <c r="F1454" s="40">
        <f>Data[[#This Row],[DAA 
(n)]]^2</f>
        <v>334575480625</v>
      </c>
      <c r="G1454" s="41">
        <f t="shared" si="178"/>
        <v>417085448907.73334</v>
      </c>
      <c r="H1454" s="28">
        <f>LN(Data[[#This Row],[Metcalfe
(n^2)]])</f>
        <v>26.536128343151766</v>
      </c>
      <c r="I1454" s="42">
        <f t="shared" si="179"/>
        <v>26.742545847049843</v>
      </c>
      <c r="J1454" s="40">
        <f>Data[[#This Row],[DAA 
(n)]]*LN(Data[[#This Row],[DAA 
(n)]])</f>
        <v>7674580.01844378</v>
      </c>
      <c r="K1454" s="40">
        <f t="shared" si="180"/>
        <v>8609398.6557307336</v>
      </c>
      <c r="L1454" s="29">
        <f>LN(Data[[#This Row],[MA'[n*ln(n)']
30d]])</f>
        <v>15.968365031424826</v>
      </c>
      <c r="M1454" s="43">
        <f t="shared" si="181"/>
        <v>15.932293453718616</v>
      </c>
      <c r="N1454" s="40">
        <f>Data[[#This Row],[DAA 
(n)]]^1.5</f>
        <v>439916835.75479931</v>
      </c>
      <c r="O1454" s="40">
        <f t="shared" si="182"/>
        <v>517617128.64974308</v>
      </c>
      <c r="P1454" s="43">
        <f>LN(Data[[#This Row],[MA'[n^1.5']]])</f>
        <v>20.064746393048829</v>
      </c>
      <c r="Q1454" s="43">
        <f t="shared" si="183"/>
        <v>20.014369903654032</v>
      </c>
      <c r="R1454" s="30">
        <f>$O$1+$O$2*Data[[#This Row],[MA'[ln(n^2)']]]</f>
        <v>26.742545847049843</v>
      </c>
      <c r="S1454" s="30">
        <f>$Q$1+$Q$2*Data[[#This Row],[MA'[ln(n*ln(n))']]]</f>
        <v>22.808284198635715</v>
      </c>
      <c r="T1454" s="31">
        <f>$O$3*Data[[#This Row],[Metcalfe
(n^2)]]</f>
        <v>173979249925</v>
      </c>
      <c r="U1454" s="31">
        <f t="shared" si="184"/>
        <v>216884433432.02136</v>
      </c>
      <c r="V1454" s="30">
        <f>LN(Data[[#This Row],[MA'[NVA']
30d]]/Data[[#This Row],[MA'[NVMetcalfe calc']]])</f>
        <v>-2.8821629457943447</v>
      </c>
      <c r="W1454" s="30">
        <f>$Q$3+Data[[#This Row],[NVM
(scaled)]]/((Data[[#This Row],[Upper Bound]]-Data[[#This Row],[Lower Bound]])/2)</f>
        <v>-0.87516078662745922</v>
      </c>
      <c r="X1454" s="30">
        <f>(Data[[#This Row],[Upper Bound]]+Data[[#This Row],[Lower Bound]])/2</f>
        <v>24.775415022842779</v>
      </c>
      <c r="Y1454" s="29">
        <f>LN(Data[[#This Row],[NVActual]]/Data[[#This Row],[MA'[n^2']
30d]])</f>
        <v>-3.4924671790006991</v>
      </c>
      <c r="Z1454" s="29">
        <f>LN(Data[[#This Row],[NVActual]]/Data[[#This Row],[MA'[n*ln(n)']
30d]])</f>
        <v>7.2957247407755972</v>
      </c>
      <c r="AA1454" s="29">
        <f>LN(Data[[#This Row],[NVActual]]/Data[[#This Row],[MA'[n^1.5']]])</f>
        <v>3.1993433791515926</v>
      </c>
      <c r="AB1454" s="29">
        <f>LN(Data[[#This Row],[NVActual]]/Data[[#This Row],[Metcalfe
(n^2)]])</f>
        <v>-3.2720385709513433</v>
      </c>
      <c r="AC1454" s="26">
        <f>1+Data[[#This Row],[MA'[NVMetcalfe calc']]]/((Data[[#This Row],[NVM_norm
(scaled)]]-Data[[#This Row],[NV_fund.]])/2)</f>
        <v>-16910687310.1166</v>
      </c>
    </row>
    <row r="1455" spans="1:29" x14ac:dyDescent="0.2">
      <c r="A1455" s="23">
        <v>42721</v>
      </c>
      <c r="B1455" s="24">
        <v>12672198174.115299</v>
      </c>
      <c r="C1455" s="24">
        <f t="shared" si="177"/>
        <v>12125090443.199343</v>
      </c>
      <c r="D1455" s="25">
        <f>LN(Data[[#This Row],[NVActual]])</f>
        <v>23.262676310636358</v>
      </c>
      <c r="E1455" s="26">
        <v>582085</v>
      </c>
      <c r="F1455" s="40">
        <f>Data[[#This Row],[DAA 
(n)]]^2</f>
        <v>338822947225</v>
      </c>
      <c r="G1455" s="41">
        <f t="shared" si="178"/>
        <v>418927779199.43335</v>
      </c>
      <c r="H1455" s="28">
        <f>LN(Data[[#This Row],[Metcalfe
(n^2)]])</f>
        <v>26.548743528319108</v>
      </c>
      <c r="I1455" s="42">
        <f t="shared" si="179"/>
        <v>26.747642104277134</v>
      </c>
      <c r="J1455" s="40">
        <f>Data[[#This Row],[DAA 
(n)]]*LN(Data[[#This Row],[DAA 
(n)]])</f>
        <v>7726812.6883408139</v>
      </c>
      <c r="K1455" s="40">
        <f t="shared" si="180"/>
        <v>8631312.3399736099</v>
      </c>
      <c r="L1455" s="29">
        <f>LN(Data[[#This Row],[MA'[n*ln(n)']
30d]])</f>
        <v>15.970907118702923</v>
      </c>
      <c r="M1455" s="43">
        <f t="shared" si="181"/>
        <v>15.929231241015717</v>
      </c>
      <c r="N1455" s="40">
        <f>Data[[#This Row],[DAA 
(n)]]^1.5</f>
        <v>444098812.46797341</v>
      </c>
      <c r="O1455" s="40">
        <f t="shared" si="182"/>
        <v>519398770.66314405</v>
      </c>
      <c r="P1455" s="43">
        <f>LN(Data[[#This Row],[MA'[n^1.5']]])</f>
        <v>20.068182490349812</v>
      </c>
      <c r="Q1455" s="43">
        <f t="shared" si="183"/>
        <v>20.010095997875613</v>
      </c>
      <c r="R1455" s="30">
        <f>$O$1+$O$2*Data[[#This Row],[MA'[ln(n^2)']]]</f>
        <v>26.747642104277134</v>
      </c>
      <c r="S1455" s="30">
        <f>$Q$1+$Q$2*Data[[#This Row],[MA'[ln(n*ln(n))']]]</f>
        <v>22.803231547675932</v>
      </c>
      <c r="T1455" s="31">
        <f>$O$3*Data[[#This Row],[Metcalfe
(n^2)]]</f>
        <v>176187932557</v>
      </c>
      <c r="U1455" s="31">
        <f t="shared" si="184"/>
        <v>217842445183.70535</v>
      </c>
      <c r="V1455" s="30">
        <f>LN(Data[[#This Row],[MA'[NVA']
30d]]/Data[[#This Row],[MA'[NVMetcalfe calc']]])</f>
        <v>-2.8884951769511562</v>
      </c>
      <c r="W1455" s="30">
        <f>$Q$3+Data[[#This Row],[NVM
(scaled)]]/((Data[[#This Row],[Upper Bound]]-Data[[#This Row],[Lower Bound]])/2)</f>
        <v>-0.87460168661555293</v>
      </c>
      <c r="X1455" s="30">
        <f>(Data[[#This Row],[Upper Bound]]+Data[[#This Row],[Lower Bound]])/2</f>
        <v>24.775436825976534</v>
      </c>
      <c r="Y1455" s="32">
        <f>LN(Data[[#This Row],[NVActual]]/Data[[#This Row],[MA'[n^2']
30d]])</f>
        <v>-3.4982880666965372</v>
      </c>
      <c r="Z1455" s="32">
        <f>LN(Data[[#This Row],[NVActual]]/Data[[#This Row],[MA'[n*ln(n)']
30d]])</f>
        <v>7.2917691919334331</v>
      </c>
      <c r="AA1455" s="32">
        <f>LN(Data[[#This Row],[NVActual]]/Data[[#This Row],[MA'[n^1.5']]])</f>
        <v>3.1944938202865436</v>
      </c>
      <c r="AB1455" s="32">
        <f>LN(Data[[#This Row],[NVActual]]/Data[[#This Row],[Metcalfe
(n^2)]])</f>
        <v>-3.2860672176827506</v>
      </c>
      <c r="AC1455" s="34">
        <f>1+Data[[#This Row],[MA'[NVMetcalfe calc']]]/((Data[[#This Row],[NVM_norm
(scaled)]]-Data[[#This Row],[NV_fund.]])/2)</f>
        <v>-16985740201.827562</v>
      </c>
    </row>
    <row r="1456" spans="1:29" x14ac:dyDescent="0.2">
      <c r="A1456" s="23">
        <v>42720</v>
      </c>
      <c r="B1456" s="24">
        <v>12552466736.2642</v>
      </c>
      <c r="C1456" s="24">
        <f t="shared" si="177"/>
        <v>12094678501.678267</v>
      </c>
      <c r="D1456" s="25">
        <f>LN(Data[[#This Row],[NVActual]])</f>
        <v>23.25318303590063</v>
      </c>
      <c r="E1456" s="26">
        <v>640704</v>
      </c>
      <c r="F1456" s="40">
        <f>Data[[#This Row],[DAA 
(n)]]^2</f>
        <v>410501615616</v>
      </c>
      <c r="G1456" s="41">
        <f t="shared" si="178"/>
        <v>420682654479.43335</v>
      </c>
      <c r="H1456" s="28">
        <f>LN(Data[[#This Row],[Metcalfe
(n^2)]])</f>
        <v>26.740645701558311</v>
      </c>
      <c r="I1456" s="42">
        <f t="shared" si="179"/>
        <v>26.752456409729039</v>
      </c>
      <c r="J1456" s="40">
        <f>Data[[#This Row],[DAA 
(n)]]*LN(Data[[#This Row],[DAA 
(n)]])</f>
        <v>8566419.3317856081</v>
      </c>
      <c r="K1456" s="40">
        <f t="shared" si="180"/>
        <v>8652106.0974287428</v>
      </c>
      <c r="L1456" s="29">
        <f>LN(Data[[#This Row],[MA'[n*ln(n)']
30d]])</f>
        <v>15.973313328743277</v>
      </c>
      <c r="M1456" s="43">
        <f t="shared" si="181"/>
        <v>15.925746030719724</v>
      </c>
      <c r="N1456" s="40">
        <f>Data[[#This Row],[DAA 
(n)]]^1.5</f>
        <v>512845032.27742589</v>
      </c>
      <c r="O1456" s="40">
        <f t="shared" si="182"/>
        <v>521092361.9814471</v>
      </c>
      <c r="P1456" s="43">
        <f>LN(Data[[#This Row],[MA'[n^1.5']]])</f>
        <v>20.071437862281034</v>
      </c>
      <c r="Q1456" s="43">
        <f t="shared" si="183"/>
        <v>20.005253964252855</v>
      </c>
      <c r="R1456" s="30">
        <f>$O$1+$O$2*Data[[#This Row],[MA'[ln(n^2)']]]</f>
        <v>26.752456409729039</v>
      </c>
      <c r="S1456" s="30">
        <f>$Q$1+$Q$2*Data[[#This Row],[MA'[ln(n*ln(n))']]]</f>
        <v>22.797480950687543</v>
      </c>
      <c r="T1456" s="31">
        <f>$O$3*Data[[#This Row],[Metcalfe
(n^2)]]</f>
        <v>213460840120.32001</v>
      </c>
      <c r="U1456" s="31">
        <f t="shared" si="184"/>
        <v>218754980329.30533</v>
      </c>
      <c r="V1456" s="30">
        <f>LN(Data[[#This Row],[MA'[NVA']
30d]]/Data[[#This Row],[MA'[NVMetcalfe calc']]])</f>
        <v>-2.8951867295826861</v>
      </c>
      <c r="W1456" s="30">
        <f>$Q$3+Data[[#This Row],[NVM
(scaled)]]/((Data[[#This Row],[Upper Bound]]-Data[[#This Row],[Lower Bound]])/2)</f>
        <v>-0.87407317039805166</v>
      </c>
      <c r="X1456" s="30">
        <f>(Data[[#This Row],[Upper Bound]]+Data[[#This Row],[Lower Bound]])/2</f>
        <v>24.774968680208289</v>
      </c>
      <c r="Y1456" s="29">
        <f>LN(Data[[#This Row],[NVActual]]/Data[[#This Row],[MA'[n^2']
30d]])</f>
        <v>-3.5119615606506822</v>
      </c>
      <c r="Z1456" s="29">
        <f>LN(Data[[#This Row],[NVActual]]/Data[[#This Row],[MA'[n*ln(n)']
30d]])</f>
        <v>7.2798697071573519</v>
      </c>
      <c r="AA1456" s="29">
        <f>LN(Data[[#This Row],[NVActual]]/Data[[#This Row],[MA'[n^1.5']]])</f>
        <v>3.1817451736195945</v>
      </c>
      <c r="AB1456" s="29">
        <f>LN(Data[[#This Row],[NVActual]]/Data[[#This Row],[Metcalfe
(n^2)]])</f>
        <v>-3.4874626656576817</v>
      </c>
      <c r="AC1456" s="26">
        <f>1+Data[[#This Row],[MA'[NVMetcalfe calc']]]/((Data[[#This Row],[NVM_norm
(scaled)]]-Data[[#This Row],[NV_fund.]])/2)</f>
        <v>-17057555723.96241</v>
      </c>
    </row>
    <row r="1457" spans="1:29" x14ac:dyDescent="0.2">
      <c r="A1457" s="23">
        <v>42719</v>
      </c>
      <c r="B1457" s="24">
        <v>12454036745.728201</v>
      </c>
      <c r="C1457" s="24">
        <f t="shared" si="177"/>
        <v>12071797265.054226</v>
      </c>
      <c r="D1457" s="25">
        <f>LN(Data[[#This Row],[NVActual]])</f>
        <v>23.245310643908475</v>
      </c>
      <c r="E1457" s="26">
        <v>610613</v>
      </c>
      <c r="F1457" s="40">
        <f>Data[[#This Row],[DAA 
(n)]]^2</f>
        <v>372848235769</v>
      </c>
      <c r="G1457" s="41">
        <f t="shared" si="178"/>
        <v>419854422696.26666</v>
      </c>
      <c r="H1457" s="28">
        <f>LN(Data[[#This Row],[Metcalfe
(n^2)]])</f>
        <v>26.64443729918035</v>
      </c>
      <c r="I1457" s="42">
        <f t="shared" si="179"/>
        <v>26.750375157952053</v>
      </c>
      <c r="J1457" s="40">
        <f>Data[[#This Row],[DAA 
(n)]]*LN(Data[[#This Row],[DAA 
(n)]])</f>
        <v>8134719.8962822054</v>
      </c>
      <c r="K1457" s="40">
        <f t="shared" si="180"/>
        <v>8642683.1317084245</v>
      </c>
      <c r="L1457" s="29">
        <f>LN(Data[[#This Row],[MA'[n*ln(n)']
30d]])</f>
        <v>15.972223640221735</v>
      </c>
      <c r="M1457" s="43">
        <f t="shared" si="181"/>
        <v>15.922097529882535</v>
      </c>
      <c r="N1457" s="40">
        <f>Data[[#This Row],[DAA 
(n)]]^1.5</f>
        <v>477143563.07888681</v>
      </c>
      <c r="O1457" s="40">
        <f t="shared" si="182"/>
        <v>520310296.51007372</v>
      </c>
      <c r="P1457" s="43">
        <f>LN(Data[[#This Row],[MA'[n^1.5']]])</f>
        <v>20.069935915628577</v>
      </c>
      <c r="Q1457" s="43">
        <f t="shared" si="183"/>
        <v>20.000186107693782</v>
      </c>
      <c r="R1457" s="30">
        <f>$O$1+$O$2*Data[[#This Row],[MA'[ln(n^2)']]]</f>
        <v>26.750375157952053</v>
      </c>
      <c r="S1457" s="30">
        <f>$Q$1+$Q$2*Data[[#This Row],[MA'[ln(n*ln(n))']]]</f>
        <v>22.791460924306183</v>
      </c>
      <c r="T1457" s="31">
        <f>$O$3*Data[[#This Row],[Metcalfe
(n^2)]]</f>
        <v>193881082599.88</v>
      </c>
      <c r="U1457" s="31">
        <f t="shared" si="184"/>
        <v>218324299802.05865</v>
      </c>
      <c r="V1457" s="30">
        <f>LN(Data[[#This Row],[MA'[NVA']
30d]]/Data[[#This Row],[MA'[NVMetcalfe calc']]])</f>
        <v>-2.8951096436501613</v>
      </c>
      <c r="W1457" s="30">
        <f>$Q$3+Data[[#This Row],[NVM
(scaled)]]/((Data[[#This Row],[Upper Bound]]-Data[[#This Row],[Lower Bound]])/2)</f>
        <v>-0.87257760223513448</v>
      </c>
      <c r="X1457" s="30">
        <f>(Data[[#This Row],[Upper Bound]]+Data[[#This Row],[Lower Bound]])/2</f>
        <v>24.770918041129118</v>
      </c>
      <c r="Y1457" s="32">
        <f>LN(Data[[#This Row],[NVActual]]/Data[[#This Row],[MA'[n^2']
30d]])</f>
        <v>-3.5178632316033731</v>
      </c>
      <c r="Z1457" s="32">
        <f>LN(Data[[#This Row],[NVActual]]/Data[[#This Row],[MA'[n*ln(n)']
30d]])</f>
        <v>7.2730870036867392</v>
      </c>
      <c r="AA1457" s="32">
        <f>LN(Data[[#This Row],[NVActual]]/Data[[#This Row],[MA'[n^1.5']]])</f>
        <v>3.1753747282798983</v>
      </c>
      <c r="AB1457" s="32">
        <f>LN(Data[[#This Row],[NVActual]]/Data[[#This Row],[Metcalfe
(n^2)]])</f>
        <v>-3.3991266552718766</v>
      </c>
      <c r="AC1457" s="34">
        <f>1+Data[[#This Row],[MA'[NVMetcalfe calc']]]/((Data[[#This Row],[NVM_norm
(scaled)]]-Data[[#This Row],[NV_fund.]])/2)</f>
        <v>-17027655107.990904</v>
      </c>
    </row>
    <row r="1458" spans="1:29" x14ac:dyDescent="0.2">
      <c r="A1458" s="23">
        <v>42718</v>
      </c>
      <c r="B1458" s="24">
        <v>12465433894.538799</v>
      </c>
      <c r="C1458" s="24">
        <f t="shared" si="177"/>
        <v>12036313728.213619</v>
      </c>
      <c r="D1458" s="25">
        <f>LN(Data[[#This Row],[NVActual]])</f>
        <v>23.246225362344497</v>
      </c>
      <c r="E1458" s="26">
        <v>620511</v>
      </c>
      <c r="F1458" s="40">
        <f>Data[[#This Row],[DAA 
(n)]]^2</f>
        <v>385033901121</v>
      </c>
      <c r="G1458" s="41">
        <f t="shared" si="178"/>
        <v>421567564601.33331</v>
      </c>
      <c r="H1458" s="28">
        <f>LN(Data[[#This Row],[Metcalfe
(n^2)]])</f>
        <v>26.676597222217335</v>
      </c>
      <c r="I1458" s="42">
        <f t="shared" si="179"/>
        <v>26.754679616178123</v>
      </c>
      <c r="J1458" s="40">
        <f>Data[[#This Row],[DAA 
(n)]]*LN(Data[[#This Row],[DAA 
(n)]])</f>
        <v>8276561.0094776507</v>
      </c>
      <c r="K1458" s="40">
        <f t="shared" si="180"/>
        <v>8662170.3183574546</v>
      </c>
      <c r="L1458" s="29">
        <f>LN(Data[[#This Row],[MA'[n*ln(n)']
30d]])</f>
        <v>15.974475863269179</v>
      </c>
      <c r="M1458" s="43">
        <f t="shared" si="181"/>
        <v>15.918329010438693</v>
      </c>
      <c r="N1458" s="40">
        <f>Data[[#This Row],[DAA 
(n)]]^1.5</f>
        <v>488792155.23419857</v>
      </c>
      <c r="O1458" s="40">
        <f t="shared" si="182"/>
        <v>521927740.79957259</v>
      </c>
      <c r="P1458" s="43">
        <f>LN(Data[[#This Row],[MA'[n^1.5']]])</f>
        <v>20.073039708677904</v>
      </c>
      <c r="Q1458" s="43">
        <f t="shared" si="183"/>
        <v>19.994950846460537</v>
      </c>
      <c r="R1458" s="30">
        <f>$O$1+$O$2*Data[[#This Row],[MA'[ln(n^2)']]]</f>
        <v>26.754679616178123</v>
      </c>
      <c r="S1458" s="30">
        <f>$Q$1+$Q$2*Data[[#This Row],[MA'[ln(n*ln(n))']]]</f>
        <v>22.785242867223843</v>
      </c>
      <c r="T1458" s="31">
        <f>$O$3*Data[[#This Row],[Metcalfe
(n^2)]]</f>
        <v>200217628582.92001</v>
      </c>
      <c r="U1458" s="31">
        <f t="shared" si="184"/>
        <v>219215133592.6933</v>
      </c>
      <c r="V1458" s="30">
        <f>LN(Data[[#This Row],[MA'[NVA']
30d]]/Data[[#This Row],[MA'[NVMetcalfe calc']]])</f>
        <v>-2.9021253685549215</v>
      </c>
      <c r="W1458" s="30">
        <f>$Q$3+Data[[#This Row],[NVM
(scaled)]]/((Data[[#This Row],[Upper Bound]]-Data[[#This Row],[Lower Bound]])/2)</f>
        <v>-0.87223535080611436</v>
      </c>
      <c r="X1458" s="30">
        <f>(Data[[#This Row],[Upper Bound]]+Data[[#This Row],[Lower Bound]])/2</f>
        <v>24.769961241700983</v>
      </c>
      <c r="Y1458" s="29">
        <f>LN(Data[[#This Row],[NVActual]]/Data[[#This Row],[MA'[n^2']
30d]])</f>
        <v>-3.521020534811933</v>
      </c>
      <c r="Z1458" s="29">
        <f>LN(Data[[#This Row],[NVActual]]/Data[[#This Row],[MA'[n*ln(n)']
30d]])</f>
        <v>7.271749499075316</v>
      </c>
      <c r="AA1458" s="29">
        <f>LN(Data[[#This Row],[NVActual]]/Data[[#This Row],[MA'[n^1.5']]])</f>
        <v>3.1731856536665912</v>
      </c>
      <c r="AB1458" s="29">
        <f>LN(Data[[#This Row],[NVActual]]/Data[[#This Row],[Metcalfe
(n^2)]])</f>
        <v>-3.4303718598728383</v>
      </c>
      <c r="AC1458" s="26">
        <f>1+Data[[#This Row],[MA'[NVMetcalfe calc']]]/((Data[[#This Row],[NVM_norm
(scaled)]]-Data[[#This Row],[NV_fund.]])/2)</f>
        <v>-17097999603.039392</v>
      </c>
    </row>
    <row r="1459" spans="1:29" x14ac:dyDescent="0.2">
      <c r="A1459" s="23">
        <v>42717</v>
      </c>
      <c r="B1459" s="24">
        <v>12495634322.7651</v>
      </c>
      <c r="C1459" s="24">
        <f t="shared" si="177"/>
        <v>11996831699.897701</v>
      </c>
      <c r="D1459" s="25">
        <f>LN(Data[[#This Row],[NVActual]])</f>
        <v>23.248645166072428</v>
      </c>
      <c r="E1459" s="26">
        <v>664583</v>
      </c>
      <c r="F1459" s="40">
        <f>Data[[#This Row],[DAA 
(n)]]^2</f>
        <v>441670563889</v>
      </c>
      <c r="G1459" s="41">
        <f t="shared" si="178"/>
        <v>422418581464.26666</v>
      </c>
      <c r="H1459" s="28">
        <f>LN(Data[[#This Row],[Metcalfe
(n^2)]])</f>
        <v>26.813830110559316</v>
      </c>
      <c r="I1459" s="42">
        <f t="shared" si="179"/>
        <v>26.756819663852788</v>
      </c>
      <c r="J1459" s="40">
        <f>Data[[#This Row],[DAA 
(n)]]*LN(Data[[#This Row],[DAA 
(n)]])</f>
        <v>8910007.8281829208</v>
      </c>
      <c r="K1459" s="40">
        <f t="shared" si="180"/>
        <v>8671855.7340241633</v>
      </c>
      <c r="L1459" s="29">
        <f>LN(Data[[#This Row],[MA'[n*ln(n)']
30d]])</f>
        <v>15.975593366686491</v>
      </c>
      <c r="M1459" s="43">
        <f t="shared" si="181"/>
        <v>15.914153963378265</v>
      </c>
      <c r="N1459" s="40">
        <f>Data[[#This Row],[DAA 
(n)]]^1.5</f>
        <v>541781088.96587014</v>
      </c>
      <c r="O1459" s="40">
        <f t="shared" si="182"/>
        <v>522731464.48287833</v>
      </c>
      <c r="P1459" s="43">
        <f>LN(Data[[#This Row],[MA'[n^1.5']]])</f>
        <v>20.07457843793587</v>
      </c>
      <c r="Q1459" s="43">
        <f t="shared" si="183"/>
        <v>19.989154082195075</v>
      </c>
      <c r="R1459" s="30">
        <f>$O$1+$O$2*Data[[#This Row],[MA'[ln(n^2)']]]</f>
        <v>26.756819663852788</v>
      </c>
      <c r="S1459" s="30">
        <f>$Q$1+$Q$2*Data[[#This Row],[MA'[ln(n*ln(n))']]]</f>
        <v>22.778354039574136</v>
      </c>
      <c r="T1459" s="31">
        <f>$O$3*Data[[#This Row],[Metcalfe
(n^2)]]</f>
        <v>229668693222.28</v>
      </c>
      <c r="U1459" s="31">
        <f t="shared" si="184"/>
        <v>219657662361.41861</v>
      </c>
      <c r="V1459" s="30">
        <f>LN(Data[[#This Row],[MA'[NVA']
30d]]/Data[[#This Row],[MA'[NVMetcalfe calc']]])</f>
        <v>-2.9074276643080745</v>
      </c>
      <c r="W1459" s="30">
        <f>$Q$3+Data[[#This Row],[NVM
(scaled)]]/((Data[[#This Row],[Upper Bound]]-Data[[#This Row],[Lower Bound]])/2)</f>
        <v>-0.87158239828211637</v>
      </c>
      <c r="X1459" s="30">
        <f>(Data[[#This Row],[Upper Bound]]+Data[[#This Row],[Lower Bound]])/2</f>
        <v>24.76758685171346</v>
      </c>
      <c r="Y1459" s="32">
        <f>LN(Data[[#This Row],[NVActual]]/Data[[#This Row],[MA'[n^2']
30d]])</f>
        <v>-3.5206173925074569</v>
      </c>
      <c r="Z1459" s="32">
        <f>LN(Data[[#This Row],[NVActual]]/Data[[#This Row],[MA'[n*ln(n)']
30d]])</f>
        <v>7.2730517993859394</v>
      </c>
      <c r="AA1459" s="32">
        <f>LN(Data[[#This Row],[NVActual]]/Data[[#This Row],[MA'[n^1.5']]])</f>
        <v>3.1740667281365584</v>
      </c>
      <c r="AB1459" s="32">
        <f>LN(Data[[#This Row],[NVActual]]/Data[[#This Row],[Metcalfe
(n^2)]])</f>
        <v>-3.5651849444868864</v>
      </c>
      <c r="AC1459" s="34">
        <f>1+Data[[#This Row],[MA'[NVMetcalfe calc']]]/((Data[[#This Row],[NVM_norm
(scaled)]]-Data[[#This Row],[NV_fund.]])/2)</f>
        <v>-17134538190.907799</v>
      </c>
    </row>
    <row r="1460" spans="1:29" x14ac:dyDescent="0.2">
      <c r="A1460" s="23">
        <v>42716</v>
      </c>
      <c r="B1460" s="24">
        <v>12487098790.32</v>
      </c>
      <c r="C1460" s="24">
        <f t="shared" si="177"/>
        <v>11955217639.834108</v>
      </c>
      <c r="D1460" s="25">
        <f>LN(Data[[#This Row],[NVActual]])</f>
        <v>23.247961851501636</v>
      </c>
      <c r="E1460" s="26">
        <v>646506</v>
      </c>
      <c r="F1460" s="40">
        <f>Data[[#This Row],[DAA 
(n)]]^2</f>
        <v>417970008036</v>
      </c>
      <c r="G1460" s="41">
        <f t="shared" si="178"/>
        <v>416972316855.46667</v>
      </c>
      <c r="H1460" s="28">
        <f>LN(Data[[#This Row],[Metcalfe
(n^2)]])</f>
        <v>26.758675515786887</v>
      </c>
      <c r="I1460" s="42">
        <f t="shared" si="179"/>
        <v>26.74142209593909</v>
      </c>
      <c r="J1460" s="40">
        <f>Data[[#This Row],[DAA 
(n)]]*LN(Data[[#This Row],[DAA 
(n)]])</f>
        <v>8649822.1365046594</v>
      </c>
      <c r="K1460" s="40">
        <f t="shared" si="180"/>
        <v>8606543.6008957755</v>
      </c>
      <c r="L1460" s="29">
        <f>LN(Data[[#This Row],[MA'[n*ln(n)']
30d]])</f>
        <v>15.968033355723481</v>
      </c>
      <c r="M1460" s="43">
        <f t="shared" si="181"/>
        <v>15.909648503982085</v>
      </c>
      <c r="N1460" s="40">
        <f>Data[[#This Row],[DAA 
(n)]]^1.5</f>
        <v>519827007.7778976</v>
      </c>
      <c r="O1460" s="40">
        <f t="shared" si="182"/>
        <v>517443636.22128165</v>
      </c>
      <c r="P1460" s="43">
        <f>LN(Data[[#This Row],[MA'[n^1.5']]])</f>
        <v>20.064411161657642</v>
      </c>
      <c r="Q1460" s="43">
        <f t="shared" si="183"/>
        <v>19.982899578181325</v>
      </c>
      <c r="R1460" s="30">
        <f>$O$1+$O$2*Data[[#This Row],[MA'[ln(n^2)']]]</f>
        <v>26.74142209593909</v>
      </c>
      <c r="S1460" s="30">
        <f>$Q$1+$Q$2*Data[[#This Row],[MA'[ln(n*ln(n))']]]</f>
        <v>22.770920031570437</v>
      </c>
      <c r="T1460" s="31">
        <f>$O$3*Data[[#This Row],[Metcalfe
(n^2)]]</f>
        <v>217344404178.72</v>
      </c>
      <c r="U1460" s="31">
        <f t="shared" si="184"/>
        <v>216825604764.84265</v>
      </c>
      <c r="V1460" s="30">
        <f>LN(Data[[#This Row],[MA'[NVA']
30d]]/Data[[#This Row],[MA'[NVMetcalfe calc']]])</f>
        <v>-2.8979255600848526</v>
      </c>
      <c r="W1460" s="30">
        <f>$Q$3+Data[[#This Row],[NVM
(scaled)]]/((Data[[#This Row],[Upper Bound]]-Data[[#This Row],[Lower Bound]])/2)</f>
        <v>-0.86972751712730834</v>
      </c>
      <c r="X1460" s="30">
        <f>(Data[[#This Row],[Upper Bound]]+Data[[#This Row],[Lower Bound]])/2</f>
        <v>24.756171063754763</v>
      </c>
      <c r="Y1460" s="29">
        <f>LN(Data[[#This Row],[NVActual]]/Data[[#This Row],[MA'[n^2']
30d]])</f>
        <v>-3.5083238186021704</v>
      </c>
      <c r="Z1460" s="29">
        <f>LN(Data[[#This Row],[NVActual]]/Data[[#This Row],[MA'[n*ln(n)']
30d]])</f>
        <v>7.2799284957781545</v>
      </c>
      <c r="AA1460" s="29">
        <f>LN(Data[[#This Row],[NVActual]]/Data[[#This Row],[MA'[n^1.5']]])</f>
        <v>3.1835506898439943</v>
      </c>
      <c r="AB1460" s="29">
        <f>LN(Data[[#This Row],[NVActual]]/Data[[#This Row],[Metcalfe
(n^2)]])</f>
        <v>-3.5107136642852503</v>
      </c>
      <c r="AC1460" s="26">
        <f>1+Data[[#This Row],[MA'[NVMetcalfe calc']]]/((Data[[#This Row],[NVM_norm
(scaled)]]-Data[[#This Row],[NV_fund.]])/2)</f>
        <v>-16922380619.565092</v>
      </c>
    </row>
    <row r="1461" spans="1:29" x14ac:dyDescent="0.2">
      <c r="A1461" s="23">
        <v>42715</v>
      </c>
      <c r="B1461" s="24">
        <v>12357110240.9907</v>
      </c>
      <c r="C1461" s="24">
        <f t="shared" si="177"/>
        <v>11913964268.412514</v>
      </c>
      <c r="D1461" s="25">
        <f>LN(Data[[#This Row],[NVActual]])</f>
        <v>23.237497462368047</v>
      </c>
      <c r="E1461" s="26">
        <v>565550</v>
      </c>
      <c r="F1461" s="40">
        <f>Data[[#This Row],[DAA 
(n)]]^2</f>
        <v>319846802500</v>
      </c>
      <c r="G1461" s="41">
        <f t="shared" si="178"/>
        <v>414388630358.29999</v>
      </c>
      <c r="H1461" s="28">
        <f>LN(Data[[#This Row],[Metcalfe
(n^2)]])</f>
        <v>26.491107975919054</v>
      </c>
      <c r="I1461" s="42">
        <f t="shared" si="179"/>
        <v>26.734584970664489</v>
      </c>
      <c r="J1461" s="40">
        <f>Data[[#This Row],[DAA 
(n)]]*LN(Data[[#This Row],[DAA 
(n)]])</f>
        <v>7491023.0578905102</v>
      </c>
      <c r="K1461" s="40">
        <f t="shared" si="180"/>
        <v>8576444.7162847947</v>
      </c>
      <c r="L1461" s="29">
        <f>LN(Data[[#This Row],[MA'[n*ln(n)']
30d]])</f>
        <v>15.964530016858323</v>
      </c>
      <c r="M1461" s="43">
        <f t="shared" si="181"/>
        <v>15.905385704562462</v>
      </c>
      <c r="N1461" s="40">
        <f>Data[[#This Row],[DAA 
(n)]]^1.5</f>
        <v>425310897.05517203</v>
      </c>
      <c r="O1461" s="40">
        <f t="shared" si="182"/>
        <v>514972954.06312329</v>
      </c>
      <c r="P1461" s="43">
        <f>LN(Data[[#This Row],[MA'[n^1.5']]])</f>
        <v>20.059624940866691</v>
      </c>
      <c r="Q1461" s="43">
        <f t="shared" si="183"/>
        <v>19.976971455671983</v>
      </c>
      <c r="R1461" s="30">
        <f>$O$1+$O$2*Data[[#This Row],[MA'[ln(n^2)']]]</f>
        <v>26.734584970664489</v>
      </c>
      <c r="S1461" s="30">
        <f>$Q$1+$Q$2*Data[[#This Row],[MA'[ln(n*ln(n))']]]</f>
        <v>22.763886412528063</v>
      </c>
      <c r="T1461" s="31">
        <f>$O$3*Data[[#This Row],[Metcalfe
(n^2)]]</f>
        <v>166320337300</v>
      </c>
      <c r="U1461" s="31">
        <f t="shared" si="184"/>
        <v>215482087786.31595</v>
      </c>
      <c r="V1461" s="30">
        <f>LN(Data[[#This Row],[MA'[NVA']
30d]]/Data[[#This Row],[MA'[NVMetcalfe calc']]])</f>
        <v>-2.8951666066921895</v>
      </c>
      <c r="W1461" s="30">
        <f>$Q$3+Data[[#This Row],[NVM
(scaled)]]/((Data[[#This Row],[Upper Bound]]-Data[[#This Row],[Lower Bound]])/2)</f>
        <v>-0.86826562470205848</v>
      </c>
      <c r="X1461" s="30">
        <f>(Data[[#This Row],[Upper Bound]]+Data[[#This Row],[Lower Bound]])/2</f>
        <v>24.749235691596276</v>
      </c>
      <c r="Y1461" s="32">
        <f>LN(Data[[#This Row],[NVActual]]/Data[[#This Row],[MA'[n^2']
30d]])</f>
        <v>-3.5125726287531878</v>
      </c>
      <c r="Z1461" s="32">
        <f>LN(Data[[#This Row],[NVActual]]/Data[[#This Row],[MA'[n*ln(n)']
30d]])</f>
        <v>7.2729674455097255</v>
      </c>
      <c r="AA1461" s="32">
        <f>LN(Data[[#This Row],[NVActual]]/Data[[#This Row],[MA'[n^1.5']]])</f>
        <v>3.1778725215013561</v>
      </c>
      <c r="AB1461" s="32">
        <f>LN(Data[[#This Row],[NVActual]]/Data[[#This Row],[Metcalfe
(n^2)]])</f>
        <v>-3.2536105135510063</v>
      </c>
      <c r="AC1461" s="34">
        <f>1+Data[[#This Row],[MA'[NVMetcalfe calc']]]/((Data[[#This Row],[NVM_norm
(scaled)]]-Data[[#This Row],[NV_fund.]])/2)</f>
        <v>-16823037119.269197</v>
      </c>
    </row>
    <row r="1462" spans="1:29" x14ac:dyDescent="0.2">
      <c r="A1462" s="23">
        <v>42714</v>
      </c>
      <c r="B1462" s="24">
        <v>12435140630.4669</v>
      </c>
      <c r="C1462" s="24">
        <f t="shared" si="177"/>
        <v>11883310047.980787</v>
      </c>
      <c r="D1462" s="25">
        <f>LN(Data[[#This Row],[NVActual]])</f>
        <v>23.243792223383259</v>
      </c>
      <c r="E1462" s="26">
        <v>587478</v>
      </c>
      <c r="F1462" s="40">
        <f>Data[[#This Row],[DAA 
(n)]]^2</f>
        <v>345130400484</v>
      </c>
      <c r="G1462" s="41">
        <f t="shared" si="178"/>
        <v>414381694073.5</v>
      </c>
      <c r="H1462" s="28">
        <f>LN(Data[[#This Row],[Metcalfe
(n^2)]])</f>
        <v>26.567188154981583</v>
      </c>
      <c r="I1462" s="42">
        <f t="shared" si="179"/>
        <v>26.734563277334875</v>
      </c>
      <c r="J1462" s="40">
        <f>Data[[#This Row],[DAA 
(n)]]*LN(Data[[#This Row],[DAA 
(n)]])</f>
        <v>7803819.2814561352</v>
      </c>
      <c r="K1462" s="40">
        <f t="shared" si="180"/>
        <v>8576357.3445515092</v>
      </c>
      <c r="L1462" s="29">
        <f>LN(Data[[#This Row],[MA'[n*ln(n)']
30d]])</f>
        <v>15.964519829399391</v>
      </c>
      <c r="M1462" s="43">
        <f t="shared" si="181"/>
        <v>15.901177330172422</v>
      </c>
      <c r="N1462" s="40">
        <f>Data[[#This Row],[DAA 
(n)]]^1.5</f>
        <v>450284929.14546883</v>
      </c>
      <c r="O1462" s="40">
        <f t="shared" si="182"/>
        <v>514966035.94451964</v>
      </c>
      <c r="P1462" s="43">
        <f>LN(Data[[#This Row],[MA'[n^1.5']]])</f>
        <v>20.059611506830947</v>
      </c>
      <c r="Q1462" s="43">
        <f t="shared" si="183"/>
        <v>19.971116313877289</v>
      </c>
      <c r="R1462" s="30">
        <f>$O$1+$O$2*Data[[#This Row],[MA'[ln(n^2)']]]</f>
        <v>26.734563277334875</v>
      </c>
      <c r="S1462" s="30">
        <f>$Q$1+$Q$2*Data[[#This Row],[MA'[ln(n*ln(n))']]]</f>
        <v>22.756942594784494</v>
      </c>
      <c r="T1462" s="31">
        <f>$O$3*Data[[#This Row],[Metcalfe
(n^2)]]</f>
        <v>179467808251.67999</v>
      </c>
      <c r="U1462" s="31">
        <f t="shared" si="184"/>
        <v>215478480918.21994</v>
      </c>
      <c r="V1462" s="30">
        <f>LN(Data[[#This Row],[MA'[NVA']
30d]]/Data[[#This Row],[MA'[NVMetcalfe calc']]])</f>
        <v>-2.8977261493362581</v>
      </c>
      <c r="W1462" s="30">
        <f>$Q$3+Data[[#This Row],[NVM
(scaled)]]/((Data[[#This Row],[Upper Bound]]-Data[[#This Row],[Lower Bound]])/2)</f>
        <v>-0.86701482398682972</v>
      </c>
      <c r="X1462" s="30">
        <f>(Data[[#This Row],[Upper Bound]]+Data[[#This Row],[Lower Bound]])/2</f>
        <v>24.745752936059684</v>
      </c>
      <c r="Y1462" s="29">
        <f>LN(Data[[#This Row],[NVActual]]/Data[[#This Row],[MA'[n^2']
30d]])</f>
        <v>-3.5062611289996428</v>
      </c>
      <c r="Z1462" s="29">
        <f>LN(Data[[#This Row],[NVActual]]/Data[[#This Row],[MA'[n*ln(n)']
30d]])</f>
        <v>7.2792723939838675</v>
      </c>
      <c r="AA1462" s="29">
        <f>LN(Data[[#This Row],[NVActual]]/Data[[#This Row],[MA'[n^1.5']]])</f>
        <v>3.1841807165523122</v>
      </c>
      <c r="AB1462" s="29">
        <f>LN(Data[[#This Row],[NVActual]]/Data[[#This Row],[Metcalfe
(n^2)]])</f>
        <v>-3.3233959315983239</v>
      </c>
      <c r="AC1462" s="26">
        <f>1+Data[[#This Row],[MA'[NVMetcalfe calc']]]/((Data[[#This Row],[NVM_norm
(scaled)]]-Data[[#This Row],[NV_fund.]])/2)</f>
        <v>-16825864578.488823</v>
      </c>
    </row>
    <row r="1463" spans="1:29" x14ac:dyDescent="0.2">
      <c r="A1463" s="23">
        <v>42713</v>
      </c>
      <c r="B1463" s="24">
        <v>12376584249.493601</v>
      </c>
      <c r="C1463" s="24">
        <f t="shared" si="177"/>
        <v>11848783463.837053</v>
      </c>
      <c r="D1463" s="25">
        <f>LN(Data[[#This Row],[NVActual]])</f>
        <v>23.239072157368383</v>
      </c>
      <c r="E1463" s="26">
        <v>612161</v>
      </c>
      <c r="F1463" s="40">
        <f>Data[[#This Row],[DAA 
(n)]]^2</f>
        <v>374741089921</v>
      </c>
      <c r="G1463" s="41">
        <f t="shared" si="178"/>
        <v>415024475620.33331</v>
      </c>
      <c r="H1463" s="28">
        <f>LN(Data[[#This Row],[Metcalfe
(n^2)]])</f>
        <v>26.649501197585089</v>
      </c>
      <c r="I1463" s="42">
        <f t="shared" si="179"/>
        <v>26.736375538860717</v>
      </c>
      <c r="J1463" s="40">
        <f>Data[[#This Row],[DAA 
(n)]]*LN(Data[[#This Row],[DAA 
(n)]])</f>
        <v>8156892.6513074432</v>
      </c>
      <c r="K1463" s="40">
        <f t="shared" si="180"/>
        <v>8584072.6159414519</v>
      </c>
      <c r="L1463" s="29">
        <f>LN(Data[[#This Row],[MA'[n*ln(n)']
30d]])</f>
        <v>15.965419022709529</v>
      </c>
      <c r="M1463" s="43">
        <f t="shared" si="181"/>
        <v>15.89692075736524</v>
      </c>
      <c r="N1463" s="40">
        <f>Data[[#This Row],[DAA 
(n)]]^1.5</f>
        <v>478959163.54855174</v>
      </c>
      <c r="O1463" s="40">
        <f t="shared" si="182"/>
        <v>515590710.76817876</v>
      </c>
      <c r="P1463" s="43">
        <f>LN(Data[[#This Row],[MA'[n^1.5']]])</f>
        <v>20.060823812513593</v>
      </c>
      <c r="Q1463" s="43">
        <f t="shared" si="183"/>
        <v>19.965194956040786</v>
      </c>
      <c r="R1463" s="30">
        <f>$O$1+$O$2*Data[[#This Row],[MA'[ln(n^2)']]]</f>
        <v>26.736375538860717</v>
      </c>
      <c r="S1463" s="30">
        <f>$Q$1+$Q$2*Data[[#This Row],[MA'[ln(n*ln(n))']]]</f>
        <v>22.749919249652645</v>
      </c>
      <c r="T1463" s="31">
        <f>$O$3*Data[[#This Row],[Metcalfe
(n^2)]]</f>
        <v>194865366758.92001</v>
      </c>
      <c r="U1463" s="31">
        <f t="shared" si="184"/>
        <v>215812727322.5733</v>
      </c>
      <c r="V1463" s="30">
        <f>LN(Data[[#This Row],[MA'[NVA']
30d]]/Data[[#This Row],[MA'[NVMetcalfe calc']]])</f>
        <v>-2.9021858274517927</v>
      </c>
      <c r="W1463" s="30">
        <f>$Q$3+Data[[#This Row],[NVM
(scaled)]]/((Data[[#This Row],[Upper Bound]]-Data[[#This Row],[Lower Bound]])/2)</f>
        <v>-0.86602290199867016</v>
      </c>
      <c r="X1463" s="30">
        <f>(Data[[#This Row],[Upper Bound]]+Data[[#This Row],[Lower Bound]])/2</f>
        <v>24.743147394256681</v>
      </c>
      <c r="Y1463" s="32">
        <f>LN(Data[[#This Row],[NVActual]]/Data[[#This Row],[MA'[n^2']
30d]])</f>
        <v>-3.512531175468022</v>
      </c>
      <c r="Z1463" s="32">
        <f>LN(Data[[#This Row],[NVActual]]/Data[[#This Row],[MA'[n*ln(n)']
30d]])</f>
        <v>7.2736531346588533</v>
      </c>
      <c r="AA1463" s="32">
        <f>LN(Data[[#This Row],[NVActual]]/Data[[#This Row],[MA'[n^1.5']]])</f>
        <v>3.1782483448547887</v>
      </c>
      <c r="AB1463" s="32">
        <f>LN(Data[[#This Row],[NVActual]]/Data[[#This Row],[Metcalfe
(n^2)]])</f>
        <v>-3.4104290402167061</v>
      </c>
      <c r="AC1463" s="34">
        <f>1+Data[[#This Row],[MA'[NVMetcalfe calc']]]/((Data[[#This Row],[NVM_norm
(scaled)]]-Data[[#This Row],[NV_fund.]])/2)</f>
        <v>-16854331851.69029</v>
      </c>
    </row>
    <row r="1464" spans="1:29" x14ac:dyDescent="0.2">
      <c r="A1464" s="23">
        <v>42712</v>
      </c>
      <c r="B1464" s="24">
        <v>12307255552.189899</v>
      </c>
      <c r="C1464" s="24">
        <f t="shared" si="177"/>
        <v>11820469257.299585</v>
      </c>
      <c r="D1464" s="25">
        <f>LN(Data[[#This Row],[NVActual]])</f>
        <v>23.233454807704476</v>
      </c>
      <c r="E1464" s="26">
        <v>657520</v>
      </c>
      <c r="F1464" s="40">
        <f>Data[[#This Row],[DAA 
(n)]]^2</f>
        <v>432332550400</v>
      </c>
      <c r="G1464" s="41">
        <f t="shared" si="178"/>
        <v>415164561324.83331</v>
      </c>
      <c r="H1464" s="28">
        <f>LN(Data[[#This Row],[Metcalfe
(n^2)]])</f>
        <v>26.792460921644764</v>
      </c>
      <c r="I1464" s="42">
        <f t="shared" si="179"/>
        <v>26.736747278254938</v>
      </c>
      <c r="J1464" s="40">
        <f>Data[[#This Row],[DAA 
(n)]]*LN(Data[[#This Row],[DAA 
(n)]])</f>
        <v>8808289.4525999334</v>
      </c>
      <c r="K1464" s="40">
        <f t="shared" si="180"/>
        <v>8585707.3883963991</v>
      </c>
      <c r="L1464" s="29">
        <f>LN(Data[[#This Row],[MA'[n*ln(n)']
30d]])</f>
        <v>15.965609447101627</v>
      </c>
      <c r="M1464" s="43">
        <f t="shared" si="181"/>
        <v>15.892617528810254</v>
      </c>
      <c r="N1464" s="40">
        <f>Data[[#This Row],[DAA 
(n)]]^1.5</f>
        <v>533167233.18205607</v>
      </c>
      <c r="O1464" s="40">
        <f t="shared" si="182"/>
        <v>515724806.77705288</v>
      </c>
      <c r="P1464" s="43">
        <f>LN(Data[[#This Row],[MA'[n^1.5']]])</f>
        <v>20.061083860980524</v>
      </c>
      <c r="Q1464" s="43">
        <f t="shared" si="183"/>
        <v>19.959209467633254</v>
      </c>
      <c r="R1464" s="30">
        <f>$O$1+$O$2*Data[[#This Row],[MA'[ln(n^2)']]]</f>
        <v>26.736747278254938</v>
      </c>
      <c r="S1464" s="30">
        <f>$Q$1+$Q$2*Data[[#This Row],[MA'[ln(n*ln(n))']]]</f>
        <v>22.742818922536916</v>
      </c>
      <c r="T1464" s="31">
        <f>$O$3*Data[[#This Row],[Metcalfe
(n^2)]]</f>
        <v>224812926208</v>
      </c>
      <c r="U1464" s="31">
        <f t="shared" si="184"/>
        <v>215885571888.9133</v>
      </c>
      <c r="V1464" s="30">
        <f>LN(Data[[#This Row],[MA'[NVA']
30d]]/Data[[#This Row],[MA'[NVMetcalfe calc']]])</f>
        <v>-2.9049157960692593</v>
      </c>
      <c r="W1464" s="30">
        <f>$Q$3+Data[[#This Row],[NVM
(scaled)]]/((Data[[#This Row],[Upper Bound]]-Data[[#This Row],[Lower Bound]])/2)</f>
        <v>-0.86466595158641402</v>
      </c>
      <c r="X1464" s="30">
        <f>(Data[[#This Row],[Upper Bound]]+Data[[#This Row],[Lower Bound]])/2</f>
        <v>24.739783100395925</v>
      </c>
      <c r="Y1464" s="29">
        <f>LN(Data[[#This Row],[NVActual]]/Data[[#This Row],[MA'[n^2']
30d]])</f>
        <v>-3.5184860041869301</v>
      </c>
      <c r="Z1464" s="29">
        <f>LN(Data[[#This Row],[NVActual]]/Data[[#This Row],[MA'[n*ln(n)']
30d]])</f>
        <v>7.2678453606028475</v>
      </c>
      <c r="AA1464" s="29">
        <f>LN(Data[[#This Row],[NVActual]]/Data[[#This Row],[MA'[n^1.5']]])</f>
        <v>3.1723709467239489</v>
      </c>
      <c r="AB1464" s="29">
        <f>LN(Data[[#This Row],[NVActual]]/Data[[#This Row],[Metcalfe
(n^2)]])</f>
        <v>-3.5590061139402893</v>
      </c>
      <c r="AC1464" s="26">
        <f>1+Data[[#This Row],[MA'[NVMetcalfe calc']]]/((Data[[#This Row],[NVM_norm
(scaled)]]-Data[[#This Row],[NV_fund.]])/2)</f>
        <v>-16863129641.088438</v>
      </c>
    </row>
    <row r="1465" spans="1:29" x14ac:dyDescent="0.2">
      <c r="A1465" s="23">
        <v>42711</v>
      </c>
      <c r="B1465" s="24">
        <v>12262923083.656799</v>
      </c>
      <c r="C1465" s="24">
        <f t="shared" si="177"/>
        <v>11789274918.550175</v>
      </c>
      <c r="D1465" s="25">
        <f>LN(Data[[#This Row],[NVActual]])</f>
        <v>23.229846163477713</v>
      </c>
      <c r="E1465" s="26">
        <v>761638</v>
      </c>
      <c r="F1465" s="40">
        <f>Data[[#This Row],[DAA 
(n)]]^2</f>
        <v>580092443044</v>
      </c>
      <c r="G1465" s="41">
        <f t="shared" si="178"/>
        <v>415291081644.83331</v>
      </c>
      <c r="H1465" s="28">
        <f>LN(Data[[#This Row],[Metcalfe
(n^2)]])</f>
        <v>27.086453312345128</v>
      </c>
      <c r="I1465" s="42">
        <f t="shared" si="179"/>
        <v>26.737038646935321</v>
      </c>
      <c r="J1465" s="40">
        <f>Data[[#This Row],[DAA 
(n)]]*LN(Data[[#This Row],[DAA 
(n)]])</f>
        <v>10315036.063953958</v>
      </c>
      <c r="K1465" s="40">
        <f t="shared" si="180"/>
        <v>8587089.6364588998</v>
      </c>
      <c r="L1465" s="29">
        <f>LN(Data[[#This Row],[MA'[n*ln(n)']
30d]])</f>
        <v>15.965770428223513</v>
      </c>
      <c r="M1465" s="43">
        <f t="shared" si="181"/>
        <v>15.888093250551428</v>
      </c>
      <c r="N1465" s="40">
        <f>Data[[#This Row],[DAA 
(n)]]^1.5</f>
        <v>664695756.06825292</v>
      </c>
      <c r="O1465" s="40">
        <f t="shared" si="182"/>
        <v>515841700.69957393</v>
      </c>
      <c r="P1465" s="43">
        <f>LN(Data[[#This Row],[MA'[n^1.5']]])</f>
        <v>20.061310494788767</v>
      </c>
      <c r="Q1465" s="43">
        <f t="shared" si="183"/>
        <v>19.952917527615988</v>
      </c>
      <c r="R1465" s="30">
        <f>$O$1+$O$2*Data[[#This Row],[MA'[ln(n^2)']]]</f>
        <v>26.737038646935321</v>
      </c>
      <c r="S1465" s="30">
        <f>$Q$1+$Q$2*Data[[#This Row],[MA'[ln(n*ln(n))']]]</f>
        <v>22.735353863409856</v>
      </c>
      <c r="T1465" s="31">
        <f>$O$3*Data[[#This Row],[Metcalfe
(n^2)]]</f>
        <v>301648070382.88</v>
      </c>
      <c r="U1465" s="31">
        <f t="shared" si="184"/>
        <v>215951362455.31332</v>
      </c>
      <c r="V1465" s="30">
        <f>LN(Data[[#This Row],[MA'[NVA']
30d]]/Data[[#This Row],[MA'[NVMetcalfe calc']]])</f>
        <v>-2.9078629955515276</v>
      </c>
      <c r="W1465" s="30">
        <f>$Q$3+Data[[#This Row],[NVM
(scaled)]]/((Data[[#This Row],[Upper Bound]]-Data[[#This Row],[Lower Bound]])/2)</f>
        <v>-0.86331936564464418</v>
      </c>
      <c r="X1465" s="30">
        <f>(Data[[#This Row],[Upper Bound]]+Data[[#This Row],[Lower Bound]])/2</f>
        <v>24.736196255172587</v>
      </c>
      <c r="Y1465" s="32">
        <f>LN(Data[[#This Row],[NVActual]]/Data[[#This Row],[MA'[n^2']
30d]])</f>
        <v>-3.5223993493861023</v>
      </c>
      <c r="Z1465" s="32">
        <f>LN(Data[[#This Row],[NVActual]]/Data[[#This Row],[MA'[n*ln(n)']
30d]])</f>
        <v>7.2640757352542007</v>
      </c>
      <c r="AA1465" s="32">
        <f>LN(Data[[#This Row],[NVActual]]/Data[[#This Row],[MA'[n^1.5']]])</f>
        <v>3.1685356686889481</v>
      </c>
      <c r="AB1465" s="32">
        <f>LN(Data[[#This Row],[NVActual]]/Data[[#This Row],[Metcalfe
(n^2)]])</f>
        <v>-3.8566071488674143</v>
      </c>
      <c r="AC1465" s="34">
        <f>1+Data[[#This Row],[MA'[NVMetcalfe calc']]]/((Data[[#This Row],[NVM_norm
(scaled)]]-Data[[#This Row],[NV_fund.]])/2)</f>
        <v>-16871519417.88339</v>
      </c>
    </row>
    <row r="1466" spans="1:29" x14ac:dyDescent="0.2">
      <c r="A1466" s="23">
        <v>42710</v>
      </c>
      <c r="B1466" s="24">
        <v>12167169392.1838</v>
      </c>
      <c r="C1466" s="24">
        <f t="shared" si="177"/>
        <v>11756497551.769379</v>
      </c>
      <c r="D1466" s="25">
        <f>LN(Data[[#This Row],[NVActual]])</f>
        <v>23.222007127918623</v>
      </c>
      <c r="E1466" s="26">
        <v>752811</v>
      </c>
      <c r="F1466" s="40">
        <f>Data[[#This Row],[DAA 
(n)]]^2</f>
        <v>566724401721</v>
      </c>
      <c r="G1466" s="41">
        <f t="shared" si="178"/>
        <v>408959088717.90002</v>
      </c>
      <c r="H1466" s="28">
        <f>LN(Data[[#This Row],[Metcalfe
(n^2)]])</f>
        <v>27.063138958522647</v>
      </c>
      <c r="I1466" s="42">
        <f t="shared" si="179"/>
        <v>26.723815291852677</v>
      </c>
      <c r="J1466" s="40">
        <f>Data[[#This Row],[DAA 
(n)]]*LN(Data[[#This Row],[DAA 
(n)]])</f>
        <v>10186714.351252196</v>
      </c>
      <c r="K1466" s="40">
        <f t="shared" si="180"/>
        <v>8521098.095158238</v>
      </c>
      <c r="L1466" s="29">
        <f>LN(Data[[#This Row],[MA'[n*ln(n)']
30d]])</f>
        <v>15.958055774908861</v>
      </c>
      <c r="M1466" s="43">
        <f t="shared" si="181"/>
        <v>15.883260398222259</v>
      </c>
      <c r="N1466" s="40">
        <f>Data[[#This Row],[DAA 
(n)]]^1.5</f>
        <v>653174068.36462009</v>
      </c>
      <c r="O1466" s="40">
        <f t="shared" si="182"/>
        <v>510139799.8812874</v>
      </c>
      <c r="P1466" s="43">
        <f>LN(Data[[#This Row],[MA'[n^1.5']]])</f>
        <v>20.050195363533621</v>
      </c>
      <c r="Q1466" s="43">
        <f t="shared" si="183"/>
        <v>19.946188466172732</v>
      </c>
      <c r="R1466" s="30">
        <f>$O$1+$O$2*Data[[#This Row],[MA'[ln(n^2)']]]</f>
        <v>26.723815291852677</v>
      </c>
      <c r="S1466" s="30">
        <f>$Q$1+$Q$2*Data[[#This Row],[MA'[ln(n*ln(n))']]]</f>
        <v>22.727379657066724</v>
      </c>
      <c r="T1466" s="31">
        <f>$O$3*Data[[#This Row],[Metcalfe
(n^2)]]</f>
        <v>294696688894.91998</v>
      </c>
      <c r="U1466" s="31">
        <f t="shared" si="184"/>
        <v>212658726133.30801</v>
      </c>
      <c r="V1466" s="30">
        <f>LN(Data[[#This Row],[MA'[NVA']
30d]]/Data[[#This Row],[MA'[NVMetcalfe calc']]])</f>
        <v>-2.8952825851678003</v>
      </c>
      <c r="W1466" s="30">
        <f>$Q$3+Data[[#This Row],[NVM
(scaled)]]/((Data[[#This Row],[Upper Bound]]-Data[[#This Row],[Lower Bound]])/2)</f>
        <v>-0.85893242366600508</v>
      </c>
      <c r="X1466" s="30">
        <f>(Data[[#This Row],[Upper Bound]]+Data[[#This Row],[Lower Bound]])/2</f>
        <v>24.7255974744597</v>
      </c>
      <c r="Y1466" s="29">
        <f>LN(Data[[#This Row],[NVActual]]/Data[[#This Row],[MA'[n^2']
30d]])</f>
        <v>-3.5148738324829027</v>
      </c>
      <c r="Z1466" s="29">
        <f>LN(Data[[#This Row],[NVActual]]/Data[[#This Row],[MA'[n*ln(n)']
30d]])</f>
        <v>7.2639513530097606</v>
      </c>
      <c r="AA1466" s="29">
        <f>LN(Data[[#This Row],[NVActual]]/Data[[#This Row],[MA'[n^1.5']]])</f>
        <v>3.171811764385001</v>
      </c>
      <c r="AB1466" s="29">
        <f>LN(Data[[#This Row],[NVActual]]/Data[[#This Row],[Metcalfe
(n^2)]])</f>
        <v>-3.8411318306040236</v>
      </c>
      <c r="AC1466" s="26">
        <f>1+Data[[#This Row],[MA'[NVMetcalfe calc']]]/((Data[[#This Row],[NVM_norm
(scaled)]]-Data[[#This Row],[NV_fund.]])/2)</f>
        <v>-16624008880.93667</v>
      </c>
    </row>
    <row r="1467" spans="1:29" x14ac:dyDescent="0.2">
      <c r="A1467" s="23">
        <v>42709</v>
      </c>
      <c r="B1467" s="24">
        <v>12062431723.9482</v>
      </c>
      <c r="C1467" s="24">
        <f t="shared" si="177"/>
        <v>11732041261.444271</v>
      </c>
      <c r="D1467" s="25">
        <f>LN(Data[[#This Row],[NVActual]])</f>
        <v>23.213361643404674</v>
      </c>
      <c r="E1467" s="26">
        <v>673152</v>
      </c>
      <c r="F1467" s="40">
        <f>Data[[#This Row],[DAA 
(n)]]^2</f>
        <v>453133615104</v>
      </c>
      <c r="G1467" s="41">
        <f t="shared" si="178"/>
        <v>399302980807.5</v>
      </c>
      <c r="H1467" s="28">
        <f>LN(Data[[#This Row],[Metcalfe
(n^2)]])</f>
        <v>26.839452875017923</v>
      </c>
      <c r="I1467" s="42">
        <f t="shared" si="179"/>
        <v>26.699958391237494</v>
      </c>
      <c r="J1467" s="40">
        <f>Data[[#This Row],[DAA 
(n)]]*LN(Data[[#This Row],[DAA 
(n)]])</f>
        <v>9033515.6908620317</v>
      </c>
      <c r="K1467" s="40">
        <f t="shared" si="180"/>
        <v>8412672.4794391412</v>
      </c>
      <c r="L1467" s="29">
        <f>LN(Data[[#This Row],[MA'[n*ln(n)']
30d]])</f>
        <v>15.945249755481452</v>
      </c>
      <c r="M1467" s="43">
        <f t="shared" si="181"/>
        <v>15.878519083129882</v>
      </c>
      <c r="N1467" s="40">
        <f>Data[[#This Row],[DAA 
(n)]]^1.5</f>
        <v>552293218.56644881</v>
      </c>
      <c r="O1467" s="40">
        <f t="shared" si="182"/>
        <v>501096116.58806539</v>
      </c>
      <c r="P1467" s="43">
        <f>LN(Data[[#This Row],[MA'[n^1.5']]])</f>
        <v>20.032308490125558</v>
      </c>
      <c r="Q1467" s="43">
        <f t="shared" si="183"/>
        <v>19.939595057040719</v>
      </c>
      <c r="R1467" s="30">
        <f>$O$1+$O$2*Data[[#This Row],[MA'[ln(n^2)']]]</f>
        <v>26.699958391237494</v>
      </c>
      <c r="S1467" s="30">
        <f>$Q$1+$Q$2*Data[[#This Row],[MA'[ln(n*ln(n))']]]</f>
        <v>22.719556487164304</v>
      </c>
      <c r="T1467" s="31">
        <f>$O$3*Data[[#This Row],[Metcalfe
(n^2)]]</f>
        <v>235629479854.08002</v>
      </c>
      <c r="U1467" s="31">
        <f t="shared" si="184"/>
        <v>207637550019.89999</v>
      </c>
      <c r="V1467" s="30">
        <f>LN(Data[[#This Row],[MA'[NVA']
30d]]/Data[[#This Row],[MA'[NVMetcalfe calc']]])</f>
        <v>-2.8734703436082496</v>
      </c>
      <c r="W1467" s="30">
        <f>$Q$3+Data[[#This Row],[NVM
(scaled)]]/((Data[[#This Row],[Upper Bound]]-Data[[#This Row],[Lower Bound]])/2)</f>
        <v>-0.85380914935639785</v>
      </c>
      <c r="X1467" s="30">
        <f>(Data[[#This Row],[Upper Bound]]+Data[[#This Row],[Lower Bound]])/2</f>
        <v>24.709757439200899</v>
      </c>
      <c r="Y1467" s="32">
        <f>LN(Data[[#This Row],[NVActual]]/Data[[#This Row],[MA'[n^2']
30d]])</f>
        <v>-3.4996246726656941</v>
      </c>
      <c r="Z1467" s="32">
        <f>LN(Data[[#This Row],[NVActual]]/Data[[#This Row],[MA'[n*ln(n)']
30d]])</f>
        <v>7.2681118879232223</v>
      </c>
      <c r="AA1467" s="32">
        <f>LN(Data[[#This Row],[NVActual]]/Data[[#This Row],[MA'[n^1.5']]])</f>
        <v>3.181053153279116</v>
      </c>
      <c r="AB1467" s="32">
        <f>LN(Data[[#This Row],[NVActual]]/Data[[#This Row],[Metcalfe
(n^2)]])</f>
        <v>-3.6260912316132488</v>
      </c>
      <c r="AC1467" s="34">
        <f>1+Data[[#This Row],[MA'[NVMetcalfe calc']]]/((Data[[#This Row],[NVM_norm
(scaled)]]-Data[[#This Row],[NV_fund.]])/2)</f>
        <v>-16244802875.046429</v>
      </c>
    </row>
    <row r="1468" spans="1:29" x14ac:dyDescent="0.2">
      <c r="A1468" s="23">
        <v>42708</v>
      </c>
      <c r="B1468" s="24">
        <v>12280685032.174299</v>
      </c>
      <c r="C1468" s="24">
        <f t="shared" si="177"/>
        <v>11706198625.530203</v>
      </c>
      <c r="D1468" s="25">
        <f>LN(Data[[#This Row],[NVActual]])</f>
        <v>23.231293542488533</v>
      </c>
      <c r="E1468" s="26">
        <v>645140</v>
      </c>
      <c r="F1468" s="40">
        <f>Data[[#This Row],[DAA 
(n)]]^2</f>
        <v>416205619600</v>
      </c>
      <c r="G1468" s="41">
        <f t="shared" si="178"/>
        <v>394317825650.70001</v>
      </c>
      <c r="H1468" s="28">
        <f>LN(Data[[#This Row],[Metcalfe
(n^2)]])</f>
        <v>26.754445252977213</v>
      </c>
      <c r="I1468" s="42">
        <f t="shared" si="179"/>
        <v>26.686606881392606</v>
      </c>
      <c r="J1468" s="40">
        <f>Data[[#This Row],[DAA 
(n)]]*LN(Data[[#This Row],[DAA 
(n)]])</f>
        <v>8630181.405252859</v>
      </c>
      <c r="K1468" s="40">
        <f t="shared" si="180"/>
        <v>8354343.7780478615</v>
      </c>
      <c r="L1468" s="29">
        <f>LN(Data[[#This Row],[MA'[n*ln(n)']
30d]])</f>
        <v>15.93829217450306</v>
      </c>
      <c r="M1468" s="43">
        <f t="shared" si="181"/>
        <v>15.874313099783548</v>
      </c>
      <c r="N1468" s="40">
        <f>Data[[#This Row],[DAA 
(n)]]^1.5</f>
        <v>518180367.6604746</v>
      </c>
      <c r="O1468" s="40">
        <f t="shared" si="182"/>
        <v>496319062.08418071</v>
      </c>
      <c r="P1468" s="43">
        <f>LN(Data[[#This Row],[MA'[n^1.5']]])</f>
        <v>20.022729548210538</v>
      </c>
      <c r="Q1468" s="43">
        <f t="shared" si="183"/>
        <v>19.93374783364964</v>
      </c>
      <c r="R1468" s="30">
        <f>$O$1+$O$2*Data[[#This Row],[MA'[ln(n^2)']]]</f>
        <v>26.686606881392606</v>
      </c>
      <c r="S1468" s="30">
        <f>$Q$1+$Q$2*Data[[#This Row],[MA'[ln(n*ln(n))']]]</f>
        <v>22.712616614642851</v>
      </c>
      <c r="T1468" s="31">
        <f>$O$3*Data[[#This Row],[Metcalfe
(n^2)]]</f>
        <v>216426922192</v>
      </c>
      <c r="U1468" s="31">
        <f t="shared" si="184"/>
        <v>205045269338.36398</v>
      </c>
      <c r="V1468" s="30">
        <f>LN(Data[[#This Row],[MA'[NVA']
30d]]/Data[[#This Row],[MA'[NVMetcalfe calc']]])</f>
        <v>-2.8631122822360631</v>
      </c>
      <c r="W1468" s="30">
        <f>$Q$3+Data[[#This Row],[NVM
(scaled)]]/((Data[[#This Row],[Upper Bound]]-Data[[#This Row],[Lower Bound]])/2)</f>
        <v>-0.85092566415757409</v>
      </c>
      <c r="X1468" s="30">
        <f>(Data[[#This Row],[Upper Bound]]+Data[[#This Row],[Lower Bound]])/2</f>
        <v>24.69961174801773</v>
      </c>
      <c r="Y1468" s="29">
        <f>LN(Data[[#This Row],[NVActual]]/Data[[#This Row],[MA'[n^2']
30d]])</f>
        <v>-3.4691295426652706</v>
      </c>
      <c r="Z1468" s="29">
        <f>LN(Data[[#This Row],[NVActual]]/Data[[#This Row],[MA'[n*ln(n)']
30d]])</f>
        <v>7.2930013679854726</v>
      </c>
      <c r="AA1468" s="29">
        <f>LN(Data[[#This Row],[NVActual]]/Data[[#This Row],[MA'[n^1.5']]])</f>
        <v>3.2085639942779949</v>
      </c>
      <c r="AB1468" s="29">
        <f>LN(Data[[#This Row],[NVActual]]/Data[[#This Row],[Metcalfe
(n^2)]])</f>
        <v>-3.523151710488682</v>
      </c>
      <c r="AC1468" s="26">
        <f>1+Data[[#This Row],[MA'[NVMetcalfe calc']]]/((Data[[#This Row],[NVM_norm
(scaled)]]-Data[[#This Row],[NV_fund.]])/2)</f>
        <v>-16050172723.794125</v>
      </c>
    </row>
    <row r="1469" spans="1:29" x14ac:dyDescent="0.2">
      <c r="A1469" s="23">
        <v>42707</v>
      </c>
      <c r="B1469" s="24">
        <v>12274946446.74</v>
      </c>
      <c r="C1469" s="24">
        <f t="shared" si="177"/>
        <v>11672299210.051388</v>
      </c>
      <c r="D1469" s="25">
        <f>LN(Data[[#This Row],[NVActual]])</f>
        <v>23.230826147826441</v>
      </c>
      <c r="E1469" s="26">
        <v>704699</v>
      </c>
      <c r="F1469" s="40">
        <f>Data[[#This Row],[DAA 
(n)]]^2</f>
        <v>496600680601</v>
      </c>
      <c r="G1469" s="41">
        <f t="shared" si="178"/>
        <v>390617892728.56665</v>
      </c>
      <c r="H1469" s="28">
        <f>LN(Data[[#This Row],[Metcalfe
(n^2)]])</f>
        <v>26.931052080541086</v>
      </c>
      <c r="I1469" s="42">
        <f t="shared" si="179"/>
        <v>26.676267311039613</v>
      </c>
      <c r="J1469" s="40">
        <f>Data[[#This Row],[DAA 
(n)]]*LN(Data[[#This Row],[DAA 
(n)]])</f>
        <v>9489142.7350526117</v>
      </c>
      <c r="K1469" s="40">
        <f t="shared" si="180"/>
        <v>8310159.2158112805</v>
      </c>
      <c r="L1469" s="29">
        <f>LN(Data[[#This Row],[MA'[n*ln(n)']
30d]])</f>
        <v>15.932989326192166</v>
      </c>
      <c r="M1469" s="43">
        <f t="shared" si="181"/>
        <v>15.870468142476396</v>
      </c>
      <c r="N1469" s="40">
        <f>Data[[#This Row],[DAA 
(n)]]^1.5</f>
        <v>591569102.48832595</v>
      </c>
      <c r="O1469" s="40">
        <f t="shared" si="182"/>
        <v>492733919.5653162</v>
      </c>
      <c r="P1469" s="43">
        <f>LN(Data[[#This Row],[MA'[n^1.5']]])</f>
        <v>20.015479869401315</v>
      </c>
      <c r="Q1469" s="43">
        <f t="shared" si="183"/>
        <v>19.928402177933624</v>
      </c>
      <c r="R1469" s="30">
        <f>$O$1+$O$2*Data[[#This Row],[MA'[ln(n^2)']]]</f>
        <v>26.676267311039613</v>
      </c>
      <c r="S1469" s="30">
        <f>$Q$1+$Q$2*Data[[#This Row],[MA'[ln(n*ln(n))']]]</f>
        <v>22.706272435086053</v>
      </c>
      <c r="T1469" s="31">
        <f>$O$3*Data[[#This Row],[Metcalfe
(n^2)]]</f>
        <v>258232353912.52002</v>
      </c>
      <c r="U1469" s="31">
        <f t="shared" si="184"/>
        <v>203121304218.85464</v>
      </c>
      <c r="V1469" s="30">
        <f>LN(Data[[#This Row],[MA'[NVA']
30d]]/Data[[#This Row],[MA'[NVMetcalfe calc']]])</f>
        <v>-2.8565849125546499</v>
      </c>
      <c r="W1469" s="30">
        <f>$Q$3+Data[[#This Row],[NVM
(scaled)]]/((Data[[#This Row],[Upper Bound]]-Data[[#This Row],[Lower Bound]])/2)</f>
        <v>-0.84908745568268362</v>
      </c>
      <c r="X1469" s="30">
        <f>(Data[[#This Row],[Upper Bound]]+Data[[#This Row],[Lower Bound]])/2</f>
        <v>24.691269873062833</v>
      </c>
      <c r="Y1469" s="32">
        <f>LN(Data[[#This Row],[NVActual]]/Data[[#This Row],[MA'[n^2']
30d]])</f>
        <v>-3.4601695148302443</v>
      </c>
      <c r="Z1469" s="32">
        <f>LN(Data[[#This Row],[NVActual]]/Data[[#This Row],[MA'[n*ln(n)']
30d]])</f>
        <v>7.2978368216342737</v>
      </c>
      <c r="AA1469" s="32">
        <f>LN(Data[[#This Row],[NVActual]]/Data[[#This Row],[MA'[n^1.5']]])</f>
        <v>3.2153462784251237</v>
      </c>
      <c r="AB1469" s="32">
        <f>LN(Data[[#This Row],[NVActual]]/Data[[#This Row],[Metcalfe
(n^2)]])</f>
        <v>-3.7002259327146452</v>
      </c>
      <c r="AC1469" s="34">
        <f>1+Data[[#This Row],[MA'[NVMetcalfe calc']]]/((Data[[#This Row],[NVM_norm
(scaled)]]-Data[[#This Row],[NV_fund.]])/2)</f>
        <v>-15905909349.002934</v>
      </c>
    </row>
    <row r="1470" spans="1:29" x14ac:dyDescent="0.2">
      <c r="A1470" s="23">
        <v>42706</v>
      </c>
      <c r="B1470" s="24">
        <v>12372495475.014799</v>
      </c>
      <c r="C1470" s="24">
        <f t="shared" si="177"/>
        <v>11630311893.020575</v>
      </c>
      <c r="D1470" s="25">
        <f>LN(Data[[#This Row],[NVActual]])</f>
        <v>23.238741739060995</v>
      </c>
      <c r="E1470" s="26">
        <v>732501</v>
      </c>
      <c r="F1470" s="40">
        <f>Data[[#This Row],[DAA 
(n)]]^2</f>
        <v>536557715001</v>
      </c>
      <c r="G1470" s="41">
        <f t="shared" si="178"/>
        <v>385923115845.73334</v>
      </c>
      <c r="H1470" s="28">
        <f>LN(Data[[#This Row],[Metcalfe
(n^2)]])</f>
        <v>27.008439970120282</v>
      </c>
      <c r="I1470" s="42">
        <f t="shared" si="179"/>
        <v>26.665149401757144</v>
      </c>
      <c r="J1470" s="40">
        <f>Data[[#This Row],[DAA 
(n)]]*LN(Data[[#This Row],[DAA 
(n)]])</f>
        <v>9891854.6432765387</v>
      </c>
      <c r="K1470" s="40">
        <f t="shared" si="180"/>
        <v>8258257.6928720605</v>
      </c>
      <c r="L1470" s="29">
        <f>LN(Data[[#This Row],[MA'[n*ln(n)']
30d]])</f>
        <v>15.926724190181316</v>
      </c>
      <c r="M1470" s="43">
        <f t="shared" si="181"/>
        <v>15.866900709303922</v>
      </c>
      <c r="N1470" s="40">
        <f>Data[[#This Row],[DAA 
(n)]]^1.5</f>
        <v>626920300.19448912</v>
      </c>
      <c r="O1470" s="40">
        <f t="shared" si="182"/>
        <v>488369749.99198407</v>
      </c>
      <c r="P1470" s="43">
        <f>LN(Data[[#This Row],[MA'[n^1.5']]])</f>
        <v>20.006583361329302</v>
      </c>
      <c r="Q1470" s="43">
        <f t="shared" si="183"/>
        <v>19.923439702453202</v>
      </c>
      <c r="R1470" s="30">
        <f>$O$1+$O$2*Data[[#This Row],[MA'[ln(n^2)']]]</f>
        <v>26.665149401757144</v>
      </c>
      <c r="S1470" s="30">
        <f>$Q$1+$Q$2*Data[[#This Row],[MA'[ln(n*ln(n))']]]</f>
        <v>22.700386170351468</v>
      </c>
      <c r="T1470" s="31">
        <f>$O$3*Data[[#This Row],[Metcalfe
(n^2)]]</f>
        <v>279010011800.52002</v>
      </c>
      <c r="U1470" s="31">
        <f t="shared" si="184"/>
        <v>200680020239.78134</v>
      </c>
      <c r="V1470" s="30">
        <f>LN(Data[[#This Row],[MA'[NVA']
30d]]/Data[[#This Row],[MA'[NVMetcalfe calc']]])</f>
        <v>-2.8480969163285317</v>
      </c>
      <c r="W1470" s="30">
        <f>$Q$3+Data[[#This Row],[NVM
(scaled)]]/((Data[[#This Row],[Upper Bound]]-Data[[#This Row],[Lower Bound]])/2)</f>
        <v>-0.84670466562451485</v>
      </c>
      <c r="X1470" s="30">
        <f>(Data[[#This Row],[Upper Bound]]+Data[[#This Row],[Lower Bound]])/2</f>
        <v>24.682767786054306</v>
      </c>
      <c r="Y1470" s="29">
        <f>LN(Data[[#This Row],[NVActual]]/Data[[#This Row],[MA'[n^2']
30d]])</f>
        <v>-3.4401622657641249</v>
      </c>
      <c r="Z1470" s="29">
        <f>LN(Data[[#This Row],[NVActual]]/Data[[#This Row],[MA'[n*ln(n)']
30d]])</f>
        <v>7.3120175488796777</v>
      </c>
      <c r="AA1470" s="29">
        <f>LN(Data[[#This Row],[NVActual]]/Data[[#This Row],[MA'[n^1.5']]])</f>
        <v>3.2321583777316918</v>
      </c>
      <c r="AB1470" s="29">
        <f>LN(Data[[#This Row],[NVActual]]/Data[[#This Row],[Metcalfe
(n^2)]])</f>
        <v>-3.7696982310592877</v>
      </c>
      <c r="AC1470" s="26">
        <f>1+Data[[#This Row],[MA'[NVMetcalfe calc']]]/((Data[[#This Row],[NVM_norm
(scaled)]]-Data[[#This Row],[NV_fund.]])/2)</f>
        <v>-15721438866.929651</v>
      </c>
    </row>
    <row r="1471" spans="1:29" x14ac:dyDescent="0.2">
      <c r="A1471" s="23">
        <v>42705</v>
      </c>
      <c r="B1471" s="24">
        <v>12072731073.247999</v>
      </c>
      <c r="C1471" s="24">
        <f t="shared" si="177"/>
        <v>11611862236.676971</v>
      </c>
      <c r="D1471" s="25">
        <f>LN(Data[[#This Row],[NVActual]])</f>
        <v>23.214215115992491</v>
      </c>
      <c r="E1471" s="26">
        <v>597486</v>
      </c>
      <c r="F1471" s="40">
        <f>Data[[#This Row],[DAA 
(n)]]^2</f>
        <v>356989520196</v>
      </c>
      <c r="G1471" s="41">
        <f t="shared" si="178"/>
        <v>379495919579.86664</v>
      </c>
      <c r="H1471" s="28">
        <f>LN(Data[[#This Row],[Metcalfe
(n^2)]])</f>
        <v>26.600972263101902</v>
      </c>
      <c r="I1471" s="42">
        <f t="shared" si="179"/>
        <v>26.650306626410377</v>
      </c>
      <c r="J1471" s="40">
        <f>Data[[#This Row],[DAA 
(n)]]*LN(Data[[#This Row],[DAA 
(n)]])</f>
        <v>7946854.2567958515</v>
      </c>
      <c r="K1471" s="40">
        <f t="shared" si="180"/>
        <v>8188093.3041482372</v>
      </c>
      <c r="L1471" s="29">
        <f>LN(Data[[#This Row],[MA'[n*ln(n)']
30d]])</f>
        <v>15.918191620929003</v>
      </c>
      <c r="M1471" s="43">
        <f t="shared" si="181"/>
        <v>15.863539071394992</v>
      </c>
      <c r="N1471" s="40">
        <f>Data[[#This Row],[DAA 
(n)]]^1.5</f>
        <v>461840059.39700246</v>
      </c>
      <c r="O1471" s="40">
        <f t="shared" si="182"/>
        <v>482436590.35398734</v>
      </c>
      <c r="P1471" s="43">
        <f>LN(Data[[#This Row],[MA'[n^1.5']]])</f>
        <v>19.99436005115162</v>
      </c>
      <c r="Q1471" s="43">
        <f t="shared" si="183"/>
        <v>19.918769444290476</v>
      </c>
      <c r="R1471" s="30">
        <f>$O$1+$O$2*Data[[#This Row],[MA'[ln(n^2)']]]</f>
        <v>26.650306626410377</v>
      </c>
      <c r="S1471" s="30">
        <f>$Q$1+$Q$2*Data[[#This Row],[MA'[ln(n*ln(n))']]]</f>
        <v>22.694839467801735</v>
      </c>
      <c r="T1471" s="31">
        <f>$O$3*Data[[#This Row],[Metcalfe
(n^2)]]</f>
        <v>185634550501.92001</v>
      </c>
      <c r="U1471" s="31">
        <f t="shared" si="184"/>
        <v>197337878181.53067</v>
      </c>
      <c r="V1471" s="30">
        <f>LN(Data[[#This Row],[MA'[NVA']
30d]]/Data[[#This Row],[MA'[NVMetcalfe calc']]])</f>
        <v>-2.8328901950595586</v>
      </c>
      <c r="W1471" s="30">
        <f>$Q$3+Data[[#This Row],[NVM
(scaled)]]/((Data[[#This Row],[Upper Bound]]-Data[[#This Row],[Lower Bound]])/2)</f>
        <v>-0.84239222143158654</v>
      </c>
      <c r="X1471" s="30">
        <f>(Data[[#This Row],[Upper Bound]]+Data[[#This Row],[Lower Bound]])/2</f>
        <v>24.672573047106056</v>
      </c>
      <c r="Y1471" s="32">
        <f>LN(Data[[#This Row],[NVActual]]/Data[[#This Row],[MA'[n^2']
30d]])</f>
        <v>-3.4478945656365854</v>
      </c>
      <c r="Z1471" s="32">
        <f>LN(Data[[#This Row],[NVActual]]/Data[[#This Row],[MA'[n*ln(n)']
30d]])</f>
        <v>7.2960234950634906</v>
      </c>
      <c r="AA1471" s="32">
        <f>LN(Data[[#This Row],[NVActual]]/Data[[#This Row],[MA'[n^1.5']]])</f>
        <v>3.2198550648408726</v>
      </c>
      <c r="AB1471" s="32">
        <f>LN(Data[[#This Row],[NVActual]]/Data[[#This Row],[Metcalfe
(n^2)]])</f>
        <v>-3.3867571471094076</v>
      </c>
      <c r="AC1471" s="34">
        <f>1+Data[[#This Row],[MA'[NVMetcalfe calc']]]/((Data[[#This Row],[NVM_norm
(scaled)]]-Data[[#This Row],[NV_fund.]])/2)</f>
        <v>-15468402648.551466</v>
      </c>
    </row>
    <row r="1472" spans="1:29" x14ac:dyDescent="0.2">
      <c r="A1472" s="23">
        <v>42704</v>
      </c>
      <c r="B1472" s="24">
        <v>11887637165.367201</v>
      </c>
      <c r="C1472" s="24">
        <f t="shared" si="177"/>
        <v>11598155507.782301</v>
      </c>
      <c r="D1472" s="25">
        <f>LN(Data[[#This Row],[NVActual]])</f>
        <v>23.198764803373198</v>
      </c>
      <c r="E1472" s="26">
        <v>632745</v>
      </c>
      <c r="F1472" s="40">
        <f>Data[[#This Row],[DAA 
(n)]]^2</f>
        <v>400366235025</v>
      </c>
      <c r="G1472" s="41">
        <f t="shared" si="178"/>
        <v>379698525826.70001</v>
      </c>
      <c r="H1472" s="28">
        <f>LN(Data[[#This Row],[Metcalfe
(n^2)]])</f>
        <v>26.715645552722272</v>
      </c>
      <c r="I1472" s="42">
        <f t="shared" si="179"/>
        <v>26.650869390178148</v>
      </c>
      <c r="J1472" s="40">
        <f>Data[[#This Row],[DAA 
(n)]]*LN(Data[[#This Row],[DAA 
(n)]])</f>
        <v>8452095.5726286266</v>
      </c>
      <c r="K1472" s="40">
        <f t="shared" si="180"/>
        <v>8190508.4164922973</v>
      </c>
      <c r="L1472" s="29">
        <f>LN(Data[[#This Row],[MA'[n*ln(n)']
30d]])</f>
        <v>15.918486531618298</v>
      </c>
      <c r="M1472" s="43">
        <f t="shared" si="181"/>
        <v>15.860557477004969</v>
      </c>
      <c r="N1472" s="40">
        <f>Data[[#This Row],[DAA 
(n)]]^1.5</f>
        <v>503318719.48189527</v>
      </c>
      <c r="O1472" s="40">
        <f t="shared" si="182"/>
        <v>482632759.83907443</v>
      </c>
      <c r="P1472" s="43">
        <f>LN(Data[[#This Row],[MA'[n^1.5']]])</f>
        <v>19.99476659082206</v>
      </c>
      <c r="Q1472" s="43">
        <f t="shared" si="183"/>
        <v>19.914643991746917</v>
      </c>
      <c r="R1472" s="30">
        <f>$O$1+$O$2*Data[[#This Row],[MA'[ln(n^2)']]]</f>
        <v>26.650869390178148</v>
      </c>
      <c r="S1472" s="30">
        <f>$Q$1+$Q$2*Data[[#This Row],[MA'[ln(n*ln(n))']]]</f>
        <v>22.689919837058198</v>
      </c>
      <c r="T1472" s="31">
        <f>$O$3*Data[[#This Row],[Metcalfe
(n^2)]]</f>
        <v>208190442213</v>
      </c>
      <c r="U1472" s="31">
        <f t="shared" si="184"/>
        <v>197443233429.88397</v>
      </c>
      <c r="V1472" s="30">
        <f>LN(Data[[#This Row],[MA'[NVA']
30d]]/Data[[#This Row],[MA'[NVMetcalfe calc']]])</f>
        <v>-2.8346050398356151</v>
      </c>
      <c r="W1472" s="30">
        <f>$Q$3+Data[[#This Row],[NVM
(scaled)]]/((Data[[#This Row],[Upper Bound]]-Data[[#This Row],[Lower Bound]])/2)</f>
        <v>-0.84127550695658904</v>
      </c>
      <c r="X1472" s="30">
        <f>(Data[[#This Row],[Upper Bound]]+Data[[#This Row],[Lower Bound]])/2</f>
        <v>24.670394613618171</v>
      </c>
      <c r="Y1472" s="29">
        <f>LN(Data[[#This Row],[NVActual]]/Data[[#This Row],[MA'[n^2']
30d]])</f>
        <v>-3.4638786183349062</v>
      </c>
      <c r="Z1472" s="29">
        <f>LN(Data[[#This Row],[NVActual]]/Data[[#This Row],[MA'[n*ln(n)']
30d]])</f>
        <v>7.2802782717548995</v>
      </c>
      <c r="AA1472" s="29">
        <f>LN(Data[[#This Row],[NVActual]]/Data[[#This Row],[MA'[n^1.5']]])</f>
        <v>3.2039982125511379</v>
      </c>
      <c r="AB1472" s="29">
        <f>LN(Data[[#This Row],[NVActual]]/Data[[#This Row],[Metcalfe
(n^2)]])</f>
        <v>-3.5168807493490739</v>
      </c>
      <c r="AC1472" s="26">
        <f>1+Data[[#This Row],[MA'[NVMetcalfe calc']]]/((Data[[#This Row],[NVM_norm
(scaled)]]-Data[[#This Row],[NV_fund.]])/2)</f>
        <v>-15478659961.026485</v>
      </c>
    </row>
    <row r="1473" spans="1:29" x14ac:dyDescent="0.2">
      <c r="A1473" s="23">
        <v>42703</v>
      </c>
      <c r="B1473" s="24">
        <v>11717234335.1089</v>
      </c>
      <c r="C1473" s="24">
        <f t="shared" si="177"/>
        <v>11573720318.505426</v>
      </c>
      <c r="D1473" s="25">
        <f>LN(Data[[#This Row],[NVActual]])</f>
        <v>23.184326615015003</v>
      </c>
      <c r="E1473" s="26">
        <v>654015</v>
      </c>
      <c r="F1473" s="40">
        <f>Data[[#This Row],[DAA 
(n)]]^2</f>
        <v>427735620225</v>
      </c>
      <c r="G1473" s="41">
        <f t="shared" si="178"/>
        <v>377865753400.83331</v>
      </c>
      <c r="H1473" s="28">
        <f>LN(Data[[#This Row],[Metcalfe
(n^2)]])</f>
        <v>26.781771131912262</v>
      </c>
      <c r="I1473" s="42">
        <f t="shared" si="179"/>
        <v>26.645945203866805</v>
      </c>
      <c r="J1473" s="40">
        <f>Data[[#This Row],[DAA 
(n)]]*LN(Data[[#This Row],[DAA 
(n)]])</f>
        <v>8757840.023418799</v>
      </c>
      <c r="K1473" s="40">
        <f t="shared" si="180"/>
        <v>8169001.5738553395</v>
      </c>
      <c r="L1473" s="29">
        <f>LN(Data[[#This Row],[MA'[n*ln(n)']
30d]])</f>
        <v>15.915857252985921</v>
      </c>
      <c r="M1473" s="43">
        <f t="shared" si="181"/>
        <v>15.857271219299754</v>
      </c>
      <c r="N1473" s="40">
        <f>Data[[#This Row],[DAA 
(n)]]^1.5</f>
        <v>528909738.67140359</v>
      </c>
      <c r="O1473" s="40">
        <f t="shared" si="182"/>
        <v>480873207.14637083</v>
      </c>
      <c r="P1473" s="43">
        <f>LN(Data[[#This Row],[MA'[n^1.5']]])</f>
        <v>19.991114190714462</v>
      </c>
      <c r="Q1473" s="43">
        <f t="shared" si="183"/>
        <v>19.91010485318985</v>
      </c>
      <c r="R1473" s="30">
        <f>$O$1+$O$2*Data[[#This Row],[MA'[ln(n^2)']]]</f>
        <v>26.645945203866805</v>
      </c>
      <c r="S1473" s="30">
        <f>$Q$1+$Q$2*Data[[#This Row],[MA'[ln(n*ln(n))']]]</f>
        <v>22.684497511844594</v>
      </c>
      <c r="T1473" s="31">
        <f>$O$3*Data[[#This Row],[Metcalfe
(n^2)]]</f>
        <v>222422522517</v>
      </c>
      <c r="U1473" s="31">
        <f t="shared" si="184"/>
        <v>196490191768.43332</v>
      </c>
      <c r="V1473" s="30">
        <f>LN(Data[[#This Row],[MA'[NVA']
30d]]/Data[[#This Row],[MA'[NVMetcalfe calc']]])</f>
        <v>-2.8318754771751835</v>
      </c>
      <c r="W1473" s="30">
        <f>$Q$3+Data[[#This Row],[NVM
(scaled)]]/((Data[[#This Row],[Upper Bound]]-Data[[#This Row],[Lower Bound]])/2)</f>
        <v>-0.8397174656013634</v>
      </c>
      <c r="X1473" s="30">
        <f>(Data[[#This Row],[Upper Bound]]+Data[[#This Row],[Lower Bound]])/2</f>
        <v>24.6652213578557</v>
      </c>
      <c r="Y1473" s="32">
        <f>LN(Data[[#This Row],[NVActual]]/Data[[#This Row],[MA'[n^2']
30d]])</f>
        <v>-3.4734782047371469</v>
      </c>
      <c r="Z1473" s="32">
        <f>LN(Data[[#This Row],[NVActual]]/Data[[#This Row],[MA'[n*ln(n)']
30d]])</f>
        <v>7.2684693620290828</v>
      </c>
      <c r="AA1473" s="32">
        <f>LN(Data[[#This Row],[NVActual]]/Data[[#This Row],[MA'[n^1.5']]])</f>
        <v>3.1932124243005409</v>
      </c>
      <c r="AB1473" s="32">
        <f>LN(Data[[#This Row],[NVActual]]/Data[[#This Row],[Metcalfe
(n^2)]])</f>
        <v>-3.5974445168972582</v>
      </c>
      <c r="AC1473" s="34">
        <f>1+Data[[#This Row],[MA'[NVMetcalfe calc']]]/((Data[[#This Row],[NVM_norm
(scaled)]]-Data[[#This Row],[NV_fund.]])/2)</f>
        <v>-15408011218.201199</v>
      </c>
    </row>
    <row r="1474" spans="1:29" x14ac:dyDescent="0.2">
      <c r="A1474" s="23">
        <v>42702</v>
      </c>
      <c r="B1474" s="24">
        <v>11690828044.0439</v>
      </c>
      <c r="C1474" s="24">
        <f t="shared" si="177"/>
        <v>11555154176.363304</v>
      </c>
      <c r="D1474" s="25">
        <f>LN(Data[[#This Row],[NVActual]])</f>
        <v>23.1820704434585</v>
      </c>
      <c r="E1474" s="26">
        <v>701286</v>
      </c>
      <c r="F1474" s="40">
        <f>Data[[#This Row],[DAA 
(n)]]^2</f>
        <v>491802053796</v>
      </c>
      <c r="G1474" s="41">
        <f t="shared" si="178"/>
        <v>371157005915.46667</v>
      </c>
      <c r="H1474" s="28">
        <f>LN(Data[[#This Row],[Metcalfe
(n^2)]])</f>
        <v>26.921342142799492</v>
      </c>
      <c r="I1474" s="42">
        <f t="shared" si="179"/>
        <v>26.624749247250637</v>
      </c>
      <c r="J1474" s="40">
        <f>Data[[#This Row],[DAA 
(n)]]*LN(Data[[#This Row],[DAA 
(n)]])</f>
        <v>9439780.1729776431</v>
      </c>
      <c r="K1474" s="40">
        <f t="shared" si="180"/>
        <v>8084450.5904401895</v>
      </c>
      <c r="L1474" s="29">
        <f>LN(Data[[#This Row],[MA'[n*ln(n)']
30d]])</f>
        <v>15.90545309450256</v>
      </c>
      <c r="M1474" s="43">
        <f t="shared" si="181"/>
        <v>15.853889803354821</v>
      </c>
      <c r="N1474" s="40">
        <f>Data[[#This Row],[DAA 
(n)]]^1.5</f>
        <v>587276676.78734112</v>
      </c>
      <c r="O1474" s="40">
        <f t="shared" si="182"/>
        <v>474186007.30781579</v>
      </c>
      <c r="P1474" s="43">
        <f>LN(Data[[#This Row],[MA'[n^1.5']]])</f>
        <v>19.977110223163194</v>
      </c>
      <c r="Q1474" s="43">
        <f t="shared" si="183"/>
        <v>19.905436246269826</v>
      </c>
      <c r="R1474" s="30">
        <f>$O$1+$O$2*Data[[#This Row],[MA'[ln(n^2)']]]</f>
        <v>26.624749247250637</v>
      </c>
      <c r="S1474" s="30">
        <f>$Q$1+$Q$2*Data[[#This Row],[MA'[ln(n*ln(n))']]]</f>
        <v>22.678918175535454</v>
      </c>
      <c r="T1474" s="31">
        <f>$O$3*Data[[#This Row],[Metcalfe
(n^2)]]</f>
        <v>255737067973.92001</v>
      </c>
      <c r="U1474" s="31">
        <f t="shared" si="184"/>
        <v>193001643076.04266</v>
      </c>
      <c r="V1474" s="30">
        <f>LN(Data[[#This Row],[MA'[NVA']
30d]]/Data[[#This Row],[MA'[NVMetcalfe calc']]])</f>
        <v>-2.8155671157519211</v>
      </c>
      <c r="W1474" s="30">
        <f>$Q$3+Data[[#This Row],[NVM
(scaled)]]/((Data[[#This Row],[Upper Bound]]-Data[[#This Row],[Lower Bound]])/2)</f>
        <v>-0.83710981011563879</v>
      </c>
      <c r="X1474" s="30">
        <f>(Data[[#This Row],[Upper Bound]]+Data[[#This Row],[Lower Bound]])/2</f>
        <v>24.651833711393046</v>
      </c>
      <c r="Y1474" s="29">
        <f>LN(Data[[#This Row],[NVActual]]/Data[[#This Row],[MA'[n^2']
30d]])</f>
        <v>-3.4578205631105927</v>
      </c>
      <c r="Z1474" s="29">
        <f>LN(Data[[#This Row],[NVActual]]/Data[[#This Row],[MA'[n*ln(n)']
30d]])</f>
        <v>7.2766173489559414</v>
      </c>
      <c r="AA1474" s="29">
        <f>LN(Data[[#This Row],[NVActual]]/Data[[#This Row],[MA'[n^1.5']]])</f>
        <v>3.2049602202953058</v>
      </c>
      <c r="AB1474" s="29">
        <f>LN(Data[[#This Row],[NVActual]]/Data[[#This Row],[Metcalfe
(n^2)]])</f>
        <v>-3.7392716993409896</v>
      </c>
      <c r="AC1474" s="26">
        <f>1+Data[[#This Row],[MA'[NVMetcalfe calc']]]/((Data[[#This Row],[NVM_norm
(scaled)]]-Data[[#This Row],[NV_fund.]])/2)</f>
        <v>-15143949995.450771</v>
      </c>
    </row>
    <row r="1475" spans="1:29" x14ac:dyDescent="0.2">
      <c r="A1475" s="23">
        <v>42701</v>
      </c>
      <c r="B1475" s="24">
        <v>11651843795.1248</v>
      </c>
      <c r="C1475" s="24">
        <f t="shared" si="177"/>
        <v>11545988924.424719</v>
      </c>
      <c r="D1475" s="25">
        <f>LN(Data[[#This Row],[NVActual]])</f>
        <v>23.178730270111377</v>
      </c>
      <c r="E1475" s="26">
        <v>589127</v>
      </c>
      <c r="F1475" s="40">
        <f>Data[[#This Row],[DAA 
(n)]]^2</f>
        <v>347070622129</v>
      </c>
      <c r="G1475" s="41">
        <f t="shared" si="178"/>
        <v>364560182359.90002</v>
      </c>
      <c r="H1475" s="28">
        <f>LN(Data[[#This Row],[Metcalfe
(n^2)]])</f>
        <v>26.572794118171071</v>
      </c>
      <c r="I1475" s="42">
        <f t="shared" si="179"/>
        <v>26.607587721953642</v>
      </c>
      <c r="J1475" s="40">
        <f>Data[[#This Row],[DAA 
(n)]]*LN(Data[[#This Row],[DAA 
(n)]])</f>
        <v>7827375.2402278846</v>
      </c>
      <c r="K1475" s="40">
        <f t="shared" si="180"/>
        <v>8008384.0686596576</v>
      </c>
      <c r="L1475" s="29">
        <f>LN(Data[[#This Row],[MA'[n*ln(n)']
30d]])</f>
        <v>15.895999559448954</v>
      </c>
      <c r="M1475" s="43">
        <f t="shared" si="181"/>
        <v>15.851008493634906</v>
      </c>
      <c r="N1475" s="40">
        <f>Data[[#This Row],[DAA 
(n)]]^1.5</f>
        <v>452182125.25816512</v>
      </c>
      <c r="O1475" s="40">
        <f t="shared" si="182"/>
        <v>467915443.31111807</v>
      </c>
      <c r="P1475" s="43">
        <f>LN(Data[[#This Row],[MA'[n^1.5']]])</f>
        <v>19.963798160872276</v>
      </c>
      <c r="Q1475" s="43">
        <f t="shared" si="183"/>
        <v>19.901439616278335</v>
      </c>
      <c r="R1475" s="30">
        <f>$O$1+$O$2*Data[[#This Row],[MA'[ln(n^2)']]]</f>
        <v>26.607587721953642</v>
      </c>
      <c r="S1475" s="30">
        <f>$Q$1+$Q$2*Data[[#This Row],[MA'[ln(n*ln(n))']]]</f>
        <v>22.674164014497592</v>
      </c>
      <c r="T1475" s="31">
        <f>$O$3*Data[[#This Row],[Metcalfe
(n^2)]]</f>
        <v>180476723507.08002</v>
      </c>
      <c r="U1475" s="31">
        <f t="shared" si="184"/>
        <v>189571294827.14807</v>
      </c>
      <c r="V1475" s="30">
        <f>LN(Data[[#This Row],[MA'[NVA']
30d]]/Data[[#This Row],[MA'[NVMetcalfe calc']]])</f>
        <v>-2.7984270823862016</v>
      </c>
      <c r="W1475" s="30">
        <f>$Q$3+Data[[#This Row],[NVM
(scaled)]]/((Data[[#This Row],[Upper Bound]]-Data[[#This Row],[Lower Bound]])/2)</f>
        <v>-0.83289633180458444</v>
      </c>
      <c r="X1475" s="30">
        <f>(Data[[#This Row],[Upper Bound]]+Data[[#This Row],[Lower Bound]])/2</f>
        <v>24.640875868225617</v>
      </c>
      <c r="Y1475" s="32">
        <f>LN(Data[[#This Row],[NVActual]]/Data[[#This Row],[MA'[n^2']
30d]])</f>
        <v>-3.4432272140097031</v>
      </c>
      <c r="Z1475" s="32">
        <f>LN(Data[[#This Row],[NVActual]]/Data[[#This Row],[MA'[n*ln(n)']
30d]])</f>
        <v>7.2827307106624231</v>
      </c>
      <c r="AA1475" s="32">
        <f>LN(Data[[#This Row],[NVActual]]/Data[[#This Row],[MA'[n^1.5']]])</f>
        <v>3.2149321092391014</v>
      </c>
      <c r="AB1475" s="32">
        <f>LN(Data[[#This Row],[NVActual]]/Data[[#This Row],[Metcalfe
(n^2)]])</f>
        <v>-3.3940638480596932</v>
      </c>
      <c r="AC1475" s="34">
        <f>1+Data[[#This Row],[MA'[NVMetcalfe calc']]]/((Data[[#This Row],[NVM_norm
(scaled)]]-Data[[#This Row],[NV_fund.]])/2)</f>
        <v>-14883645290.208447</v>
      </c>
    </row>
    <row r="1476" spans="1:29" x14ac:dyDescent="0.2">
      <c r="A1476" s="23">
        <v>42700</v>
      </c>
      <c r="B1476" s="24">
        <v>11761186228.2512</v>
      </c>
      <c r="C1476" s="24">
        <f t="shared" si="177"/>
        <v>11524754205.268785</v>
      </c>
      <c r="D1476" s="25">
        <f>LN(Data[[#This Row],[NVActual]])</f>
        <v>23.188070644079133</v>
      </c>
      <c r="E1476" s="26">
        <v>654741</v>
      </c>
      <c r="F1476" s="40">
        <f>Data[[#This Row],[DAA 
(n)]]^2</f>
        <v>428685777081</v>
      </c>
      <c r="G1476" s="41">
        <f t="shared" si="178"/>
        <v>363472401555.90002</v>
      </c>
      <c r="H1476" s="28">
        <f>LN(Data[[#This Row],[Metcalfe
(n^2)]])</f>
        <v>26.783990033142036</v>
      </c>
      <c r="I1476" s="42">
        <f t="shared" si="179"/>
        <v>26.604296258173974</v>
      </c>
      <c r="J1476" s="40">
        <f>Data[[#This Row],[DAA 
(n)]]*LN(Data[[#This Row],[DAA 
(n)]])</f>
        <v>8768288.2091447245</v>
      </c>
      <c r="K1476" s="40">
        <f t="shared" si="180"/>
        <v>7994892.2978217322</v>
      </c>
      <c r="L1476" s="29">
        <f>LN(Data[[#This Row],[MA'[n*ln(n)']
30d]])</f>
        <v>15.894313432967676</v>
      </c>
      <c r="M1476" s="43">
        <f t="shared" si="181"/>
        <v>15.848468356228231</v>
      </c>
      <c r="N1476" s="40">
        <f>Data[[#This Row],[DAA 
(n)]]^1.5</f>
        <v>529790670.33290762</v>
      </c>
      <c r="O1476" s="40">
        <f t="shared" si="182"/>
        <v>466839519.54596269</v>
      </c>
      <c r="P1476" s="43">
        <f>LN(Data[[#This Row],[MA'[n^1.5']]])</f>
        <v>19.961496115345792</v>
      </c>
      <c r="Q1476" s="43">
        <f t="shared" si="183"/>
        <v>19.897922605322716</v>
      </c>
      <c r="R1476" s="30">
        <f>$O$1+$O$2*Data[[#This Row],[MA'[ln(n^2)']]]</f>
        <v>26.604296258173974</v>
      </c>
      <c r="S1476" s="30">
        <f>$Q$1+$Q$2*Data[[#This Row],[MA'[ln(n*ln(n))']]]</f>
        <v>22.66997278777658</v>
      </c>
      <c r="T1476" s="31">
        <f>$O$3*Data[[#This Row],[Metcalfe
(n^2)]]</f>
        <v>222916604082.12</v>
      </c>
      <c r="U1476" s="31">
        <f t="shared" si="184"/>
        <v>189005648809.06805</v>
      </c>
      <c r="V1476" s="30">
        <f>LN(Data[[#This Row],[MA'[NVA']
30d]]/Data[[#This Row],[MA'[NVMetcalfe calc']]])</f>
        <v>-2.7972796409280347</v>
      </c>
      <c r="W1476" s="30">
        <f>$Q$3+Data[[#This Row],[NVM
(scaled)]]/((Data[[#This Row],[Upper Bound]]-Data[[#This Row],[Lower Bound]])/2)</f>
        <v>-0.83198762352679123</v>
      </c>
      <c r="X1476" s="30">
        <f>(Data[[#This Row],[Upper Bound]]+Data[[#This Row],[Lower Bound]])/2</f>
        <v>24.637134522975277</v>
      </c>
      <c r="Y1476" s="29">
        <f>LN(Data[[#This Row],[NVActual]]/Data[[#This Row],[MA'[n^2']
30d]])</f>
        <v>-3.4308985627656177</v>
      </c>
      <c r="Z1476" s="29">
        <f>LN(Data[[#This Row],[NVActual]]/Data[[#This Row],[MA'[n*ln(n)']
30d]])</f>
        <v>7.2937572111114566</v>
      </c>
      <c r="AA1476" s="29">
        <f>LN(Data[[#This Row],[NVActual]]/Data[[#This Row],[MA'[n^1.5']]])</f>
        <v>3.2265745287333405</v>
      </c>
      <c r="AB1476" s="29">
        <f>LN(Data[[#This Row],[NVActual]]/Data[[#This Row],[Metcalfe
(n^2)]])</f>
        <v>-3.5959193890629031</v>
      </c>
      <c r="AC1476" s="26">
        <f>1+Data[[#This Row],[MA'[NVMetcalfe calc']]]/((Data[[#This Row],[NVM_norm
(scaled)]]-Data[[#This Row],[NV_fund.]])/2)</f>
        <v>-14841944509.052624</v>
      </c>
    </row>
    <row r="1477" spans="1:29" x14ac:dyDescent="0.2">
      <c r="A1477" s="23">
        <v>42699</v>
      </c>
      <c r="B1477" s="24">
        <v>11840334132.9424</v>
      </c>
      <c r="C1477" s="24">
        <f t="shared" si="177"/>
        <v>11497774555.735634</v>
      </c>
      <c r="D1477" s="25">
        <f>LN(Data[[#This Row],[NVActual]])</f>
        <v>23.194777686691776</v>
      </c>
      <c r="E1477" s="26">
        <v>682142</v>
      </c>
      <c r="F1477" s="40">
        <f>Data[[#This Row],[DAA 
(n)]]^2</f>
        <v>465317708164</v>
      </c>
      <c r="G1477" s="41">
        <f t="shared" si="178"/>
        <v>366680951381.23334</v>
      </c>
      <c r="H1477" s="28">
        <f>LN(Data[[#This Row],[Metcalfe
(n^2)]])</f>
        <v>26.865986252592723</v>
      </c>
      <c r="I1477" s="42">
        <f t="shared" si="179"/>
        <v>26.611048394905708</v>
      </c>
      <c r="J1477" s="40">
        <f>Data[[#This Row],[DAA 
(n)]]*LN(Data[[#This Row],[DAA 
(n)]])</f>
        <v>9163208.7971580531</v>
      </c>
      <c r="K1477" s="40">
        <f t="shared" si="180"/>
        <v>8028491.7088660002</v>
      </c>
      <c r="L1477" s="29">
        <f>LN(Data[[#This Row],[MA'[n*ln(n)']
30d]])</f>
        <v>15.898507236258633</v>
      </c>
      <c r="M1477" s="43">
        <f t="shared" si="181"/>
        <v>15.845955991550948</v>
      </c>
      <c r="N1477" s="40">
        <f>Data[[#This Row],[DAA 
(n)]]^1.5</f>
        <v>563393958.1522038</v>
      </c>
      <c r="O1477" s="40">
        <f t="shared" si="182"/>
        <v>469736956.88167173</v>
      </c>
      <c r="P1477" s="43">
        <f>LN(Data[[#This Row],[MA'[n^1.5']]])</f>
        <v>19.967683429787577</v>
      </c>
      <c r="Q1477" s="43">
        <f t="shared" si="183"/>
        <v>19.894442992738494</v>
      </c>
      <c r="R1477" s="30">
        <f>$O$1+$O$2*Data[[#This Row],[MA'[ln(n^2)']]]</f>
        <v>26.611048394905708</v>
      </c>
      <c r="S1477" s="30">
        <f>$Q$1+$Q$2*Data[[#This Row],[MA'[ln(n*ln(n))']]]</f>
        <v>22.665827386059064</v>
      </c>
      <c r="T1477" s="31">
        <f>$O$3*Data[[#This Row],[Metcalfe
(n^2)]]</f>
        <v>241965208245.28</v>
      </c>
      <c r="U1477" s="31">
        <f t="shared" si="184"/>
        <v>190674094718.24136</v>
      </c>
      <c r="V1477" s="30">
        <f>LN(Data[[#This Row],[MA'[NVA']
30d]]/Data[[#This Row],[MA'[NVMetcalfe calc']]])</f>
        <v>-2.8084121605154468</v>
      </c>
      <c r="W1477" s="30">
        <f>$Q$3+Data[[#This Row],[NVM
(scaled)]]/((Data[[#This Row],[Upper Bound]]-Data[[#This Row],[Lower Bound]])/2)</f>
        <v>-0.83370333840256261</v>
      </c>
      <c r="X1477" s="30">
        <f>(Data[[#This Row],[Upper Bound]]+Data[[#This Row],[Lower Bound]])/2</f>
        <v>24.638437890482386</v>
      </c>
      <c r="Y1477" s="32">
        <f>LN(Data[[#This Row],[NVActual]]/Data[[#This Row],[MA'[n^2']
30d]])</f>
        <v>-3.432980277926585</v>
      </c>
      <c r="Z1477" s="32">
        <f>LN(Data[[#This Row],[NVActual]]/Data[[#This Row],[MA'[n*ln(n)']
30d]])</f>
        <v>7.2962704504331448</v>
      </c>
      <c r="AA1477" s="32">
        <f>LN(Data[[#This Row],[NVActual]]/Data[[#This Row],[MA'[n^1.5']]])</f>
        <v>3.2270942569041994</v>
      </c>
      <c r="AB1477" s="32">
        <f>LN(Data[[#This Row],[NVActual]]/Data[[#This Row],[Metcalfe
(n^2)]])</f>
        <v>-3.671208565900947</v>
      </c>
      <c r="AC1477" s="34">
        <f>1+Data[[#This Row],[MA'[NVMetcalfe calc']]]/((Data[[#This Row],[NVM_norm
(scaled)]]-Data[[#This Row],[NV_fund.]])/2)</f>
        <v>-14971186991.479485</v>
      </c>
    </row>
    <row r="1478" spans="1:29" x14ac:dyDescent="0.2">
      <c r="A1478" s="23">
        <v>42698</v>
      </c>
      <c r="B1478" s="24">
        <v>11801632651.349199</v>
      </c>
      <c r="C1478" s="24">
        <f t="shared" si="177"/>
        <v>11462041948.151747</v>
      </c>
      <c r="D1478" s="25">
        <f>LN(Data[[#This Row],[NVActual]])</f>
        <v>23.19150371913096</v>
      </c>
      <c r="E1478" s="26">
        <v>737874</v>
      </c>
      <c r="F1478" s="40">
        <f>Data[[#This Row],[DAA 
(n)]]^2</f>
        <v>544458039876</v>
      </c>
      <c r="G1478" s="41">
        <f t="shared" si="178"/>
        <v>363706867334.29999</v>
      </c>
      <c r="H1478" s="28">
        <f>LN(Data[[#This Row],[Metcalfe
(n^2)]])</f>
        <v>27.023056714597949</v>
      </c>
      <c r="I1478" s="42">
        <f t="shared" si="179"/>
        <v>26.603952456638073</v>
      </c>
      <c r="J1478" s="40">
        <f>Data[[#This Row],[DAA 
(n)]]*LN(Data[[#This Row],[DAA 
(n)]])</f>
        <v>9969805.4751136228</v>
      </c>
      <c r="K1478" s="40">
        <f t="shared" si="180"/>
        <v>7995475.4988749539</v>
      </c>
      <c r="L1478" s="29">
        <f>LN(Data[[#This Row],[MA'[n*ln(n)']
30d]])</f>
        <v>15.894386377012603</v>
      </c>
      <c r="M1478" s="43">
        <f t="shared" si="181"/>
        <v>15.842940728195481</v>
      </c>
      <c r="N1478" s="40">
        <f>Data[[#This Row],[DAA 
(n)]]^1.5</f>
        <v>633830759.52139151</v>
      </c>
      <c r="O1478" s="40">
        <f t="shared" si="182"/>
        <v>466965711.22671795</v>
      </c>
      <c r="P1478" s="43">
        <f>LN(Data[[#This Row],[MA'[n^1.5']]])</f>
        <v>19.961766389440143</v>
      </c>
      <c r="Q1478" s="43">
        <f t="shared" si="183"/>
        <v>19.890221191303471</v>
      </c>
      <c r="R1478" s="30">
        <f>$O$1+$O$2*Data[[#This Row],[MA'[ln(n^2)']]]</f>
        <v>26.603952456638073</v>
      </c>
      <c r="S1478" s="30">
        <f>$Q$1+$Q$2*Data[[#This Row],[MA'[ln(n*ln(n))']]]</f>
        <v>22.660852201522541</v>
      </c>
      <c r="T1478" s="31">
        <f>$O$3*Data[[#This Row],[Metcalfe
(n^2)]]</f>
        <v>283118180735.52002</v>
      </c>
      <c r="U1478" s="31">
        <f t="shared" si="184"/>
        <v>189127571013.83606</v>
      </c>
      <c r="V1478" s="30">
        <f>LN(Data[[#This Row],[MA'[NVA']
30d]]/Data[[#This Row],[MA'[NVMetcalfe calc']]])</f>
        <v>-2.803380890391685</v>
      </c>
      <c r="W1478" s="30">
        <f>$Q$3+Data[[#This Row],[NVM
(scaled)]]/((Data[[#This Row],[Upper Bound]]-Data[[#This Row],[Lower Bound]])/2)</f>
        <v>-0.83191712561949405</v>
      </c>
      <c r="X1478" s="30">
        <f>(Data[[#This Row],[Upper Bound]]+Data[[#This Row],[Lower Bound]])/2</f>
        <v>24.632402329080307</v>
      </c>
      <c r="Y1478" s="29">
        <f>LN(Data[[#This Row],[NVActual]]/Data[[#This Row],[MA'[n^2']
30d]])</f>
        <v>-3.4281103514951337</v>
      </c>
      <c r="Z1478" s="29">
        <f>LN(Data[[#This Row],[NVActual]]/Data[[#This Row],[MA'[n*ln(n)']
30d]])</f>
        <v>7.2971173421183568</v>
      </c>
      <c r="AA1478" s="29">
        <f>LN(Data[[#This Row],[NVActual]]/Data[[#This Row],[MA'[n^1.5']]])</f>
        <v>3.2297373296908169</v>
      </c>
      <c r="AB1478" s="29">
        <f>LN(Data[[#This Row],[NVActual]]/Data[[#This Row],[Metcalfe
(n^2)]])</f>
        <v>-3.8315529954669914</v>
      </c>
      <c r="AC1478" s="26">
        <f>1+Data[[#This Row],[MA'[NVMetcalfe calc']]]/((Data[[#This Row],[NVM_norm
(scaled)]]-Data[[#This Row],[NV_fund.]])/2)</f>
        <v>-14854319695.254822</v>
      </c>
    </row>
    <row r="1479" spans="1:29" x14ac:dyDescent="0.2">
      <c r="A1479" s="23">
        <v>42697</v>
      </c>
      <c r="B1479" s="24">
        <v>11862317940.85</v>
      </c>
      <c r="C1479" s="24">
        <f t="shared" si="177"/>
        <v>11417290946.080944</v>
      </c>
      <c r="D1479" s="25">
        <f>LN(Data[[#This Row],[NVActual]])</f>
        <v>23.19663265331263</v>
      </c>
      <c r="E1479" s="26">
        <v>636445</v>
      </c>
      <c r="F1479" s="40">
        <f>Data[[#This Row],[DAA 
(n)]]^2</f>
        <v>405062238025</v>
      </c>
      <c r="G1479" s="41">
        <f t="shared" si="178"/>
        <v>358380446198.29999</v>
      </c>
      <c r="H1479" s="28">
        <f>LN(Data[[#This Row],[Metcalfe
(n^2)]])</f>
        <v>26.727306566382094</v>
      </c>
      <c r="I1479" s="42">
        <f t="shared" si="179"/>
        <v>26.592371890068616</v>
      </c>
      <c r="J1479" s="40">
        <f>Data[[#This Row],[DAA 
(n)]]*LN(Data[[#This Row],[DAA 
(n)]])</f>
        <v>8505230.313820526</v>
      </c>
      <c r="K1479" s="40">
        <f t="shared" si="180"/>
        <v>7938892.0699004726</v>
      </c>
      <c r="L1479" s="29">
        <f>LN(Data[[#This Row],[MA'[n*ln(n)']
30d]])</f>
        <v>15.887284285691104</v>
      </c>
      <c r="M1479" s="43">
        <f t="shared" si="181"/>
        <v>15.839897452849412</v>
      </c>
      <c r="N1479" s="40">
        <f>Data[[#This Row],[DAA 
(n)]]^1.5</f>
        <v>507739929.57007152</v>
      </c>
      <c r="O1479" s="40">
        <f t="shared" si="182"/>
        <v>462119394.76435816</v>
      </c>
      <c r="P1479" s="43">
        <f>LN(Data[[#This Row],[MA'[n^1.5']]])</f>
        <v>19.951333845884559</v>
      </c>
      <c r="Q1479" s="43">
        <f t="shared" si="183"/>
        <v>19.885962673307251</v>
      </c>
      <c r="R1479" s="30">
        <f>$O$1+$O$2*Data[[#This Row],[MA'[ln(n^2)']]]</f>
        <v>26.592371890068616</v>
      </c>
      <c r="S1479" s="30">
        <f>$Q$1+$Q$2*Data[[#This Row],[MA'[ln(n*ln(n))']]]</f>
        <v>22.655830797201528</v>
      </c>
      <c r="T1479" s="31">
        <f>$O$3*Data[[#This Row],[Metcalfe
(n^2)]]</f>
        <v>210632363773</v>
      </c>
      <c r="U1479" s="31">
        <f t="shared" si="184"/>
        <v>186357832023.11606</v>
      </c>
      <c r="V1479" s="30">
        <f>LN(Data[[#This Row],[MA'[NVA']
30d]]/Data[[#This Row],[MA'[NVMetcalfe calc']]])</f>
        <v>-2.792539697653543</v>
      </c>
      <c r="W1479" s="30">
        <f>$Q$3+Data[[#This Row],[NVM
(scaled)]]/((Data[[#This Row],[Upper Bound]]-Data[[#This Row],[Lower Bound]])/2)</f>
        <v>-0.828778380194508</v>
      </c>
      <c r="X1479" s="30">
        <f>(Data[[#This Row],[Upper Bound]]+Data[[#This Row],[Lower Bound]])/2</f>
        <v>24.624101343635072</v>
      </c>
      <c r="Y1479" s="32">
        <f>LN(Data[[#This Row],[NVActual]]/Data[[#This Row],[MA'[n^2']
30d]])</f>
        <v>-3.4082283046476896</v>
      </c>
      <c r="Z1479" s="32">
        <f>LN(Data[[#This Row],[NVActual]]/Data[[#This Row],[MA'[n*ln(n)']
30d]])</f>
        <v>7.3093483676215252</v>
      </c>
      <c r="AA1479" s="32">
        <f>LN(Data[[#This Row],[NVActual]]/Data[[#This Row],[MA'[n^1.5']]])</f>
        <v>3.2452988074280715</v>
      </c>
      <c r="AB1479" s="32">
        <f>LN(Data[[#This Row],[NVActual]]/Data[[#This Row],[Metcalfe
(n^2)]])</f>
        <v>-3.5306739130694629</v>
      </c>
      <c r="AC1479" s="34">
        <f>1+Data[[#This Row],[MA'[NVMetcalfe calc']]]/((Data[[#This Row],[NVM_norm
(scaled)]]-Data[[#This Row],[NV_fund.]])/2)</f>
        <v>-14643359339.487003</v>
      </c>
    </row>
    <row r="1480" spans="1:29" x14ac:dyDescent="0.2">
      <c r="A1480" s="23">
        <v>42696</v>
      </c>
      <c r="B1480" s="24">
        <v>11969083798.737301</v>
      </c>
      <c r="C1480" s="24">
        <f t="shared" si="177"/>
        <v>11367414446.509733</v>
      </c>
      <c r="D1480" s="25">
        <f>LN(Data[[#This Row],[NVActual]])</f>
        <v>23.205592812127975</v>
      </c>
      <c r="E1480" s="26">
        <v>617504</v>
      </c>
      <c r="F1480" s="40">
        <f>Data[[#This Row],[DAA 
(n)]]^2</f>
        <v>381311190016</v>
      </c>
      <c r="G1480" s="41">
        <f t="shared" si="178"/>
        <v>356200116371.09998</v>
      </c>
      <c r="H1480" s="28">
        <f>LN(Data[[#This Row],[Metcalfe
(n^2)]])</f>
        <v>26.666881650392163</v>
      </c>
      <c r="I1480" s="42">
        <f t="shared" si="179"/>
        <v>26.586501284904315</v>
      </c>
      <c r="J1480" s="40">
        <f>Data[[#This Row],[DAA 
(n)]]*LN(Data[[#This Row],[DAA 
(n)]])</f>
        <v>8233453.0433218814</v>
      </c>
      <c r="K1480" s="40">
        <f t="shared" si="180"/>
        <v>7913283.6086502811</v>
      </c>
      <c r="L1480" s="29">
        <f>LN(Data[[#This Row],[MA'[n*ln(n)']
30d]])</f>
        <v>15.884053374799597</v>
      </c>
      <c r="M1480" s="43">
        <f t="shared" si="181"/>
        <v>15.836773709262721</v>
      </c>
      <c r="N1480" s="40">
        <f>Data[[#This Row],[DAA 
(n)]]^1.5</f>
        <v>485243428.68259472</v>
      </c>
      <c r="O1480" s="40">
        <f t="shared" si="182"/>
        <v>460025193.33860272</v>
      </c>
      <c r="P1480" s="43">
        <f>LN(Data[[#This Row],[MA'[n^1.5']]])</f>
        <v>19.946791814075095</v>
      </c>
      <c r="Q1480" s="43">
        <f t="shared" si="183"/>
        <v>19.881611544210713</v>
      </c>
      <c r="R1480" s="30">
        <f>$O$1+$O$2*Data[[#This Row],[MA'[ln(n^2)']]]</f>
        <v>26.586501284904315</v>
      </c>
      <c r="S1480" s="30">
        <f>$Q$1+$Q$2*Data[[#This Row],[MA'[ln(n*ln(n))']]]</f>
        <v>22.650676620283487</v>
      </c>
      <c r="T1480" s="31">
        <f>$O$3*Data[[#This Row],[Metcalfe
(n^2)]]</f>
        <v>198281818808.32001</v>
      </c>
      <c r="U1480" s="31">
        <f t="shared" si="184"/>
        <v>185224060512.97198</v>
      </c>
      <c r="V1480" s="30">
        <f>LN(Data[[#This Row],[MA'[NVA']
30d]]/Data[[#This Row],[MA'[NVMetcalfe calc']]])</f>
        <v>-2.7908153496099621</v>
      </c>
      <c r="W1480" s="30">
        <f>$Q$3+Data[[#This Row],[NVM
(scaled)]]/((Data[[#This Row],[Upper Bound]]-Data[[#This Row],[Lower Bound]])/2)</f>
        <v>-0.82816040470330543</v>
      </c>
      <c r="X1480" s="30">
        <f>(Data[[#This Row],[Upper Bound]]+Data[[#This Row],[Lower Bound]])/2</f>
        <v>24.618588952593903</v>
      </c>
      <c r="Y1480" s="29">
        <f>LN(Data[[#This Row],[NVActual]]/Data[[#This Row],[MA'[n^2']
30d]])</f>
        <v>-3.3931657223755174</v>
      </c>
      <c r="Z1480" s="29">
        <f>LN(Data[[#This Row],[NVActual]]/Data[[#This Row],[MA'[n*ln(n)']
30d]])</f>
        <v>7.3215394373283766</v>
      </c>
      <c r="AA1480" s="29">
        <f>LN(Data[[#This Row],[NVActual]]/Data[[#This Row],[MA'[n^1.5']]])</f>
        <v>3.2588009980528811</v>
      </c>
      <c r="AB1480" s="29">
        <f>LN(Data[[#This Row],[NVActual]]/Data[[#This Row],[Metcalfe
(n^2)]])</f>
        <v>-3.4612888382641911</v>
      </c>
      <c r="AC1480" s="26">
        <f>1+Data[[#This Row],[MA'[NVMetcalfe calc']]]/((Data[[#This Row],[NVM_norm
(scaled)]]-Data[[#This Row],[NV_fund.]])/2)</f>
        <v>-14557777726.303816</v>
      </c>
    </row>
    <row r="1481" spans="1:29" x14ac:dyDescent="0.2">
      <c r="A1481" s="23">
        <v>42695</v>
      </c>
      <c r="B1481" s="24">
        <v>11783981824.937799</v>
      </c>
      <c r="C1481" s="24">
        <f t="shared" si="177"/>
        <v>11314968712.541058</v>
      </c>
      <c r="D1481" s="25">
        <f>LN(Data[[#This Row],[NVActual]])</f>
        <v>23.19000697375472</v>
      </c>
      <c r="E1481" s="26">
        <v>608552</v>
      </c>
      <c r="F1481" s="40">
        <f>Data[[#This Row],[DAA 
(n)]]^2</f>
        <v>370335536704</v>
      </c>
      <c r="G1481" s="41">
        <f t="shared" si="178"/>
        <v>352778671773.90002</v>
      </c>
      <c r="H1481" s="28">
        <f>LN(Data[[#This Row],[Metcalfe
(n^2)]])</f>
        <v>26.637675287596</v>
      </c>
      <c r="I1481" s="42">
        <f t="shared" si="179"/>
        <v>26.576048110401288</v>
      </c>
      <c r="J1481" s="40">
        <f>Data[[#This Row],[DAA 
(n)]]*LN(Data[[#This Row],[DAA 
(n)]])</f>
        <v>8105205.2858085604</v>
      </c>
      <c r="K1481" s="40">
        <f t="shared" si="180"/>
        <v>7870695.7799691092</v>
      </c>
      <c r="L1481" s="29">
        <f>LN(Data[[#This Row],[MA'[n*ln(n)']
30d]])</f>
        <v>15.878657025630469</v>
      </c>
      <c r="M1481" s="43">
        <f t="shared" si="181"/>
        <v>15.833500977605043</v>
      </c>
      <c r="N1481" s="40">
        <f>Data[[#This Row],[DAA 
(n)]]^1.5</f>
        <v>474729851.10722971</v>
      </c>
      <c r="O1481" s="40">
        <f t="shared" si="182"/>
        <v>456635211.18791473</v>
      </c>
      <c r="P1481" s="43">
        <f>LN(Data[[#This Row],[MA'[n^1.5']]])</f>
        <v>19.939395405135553</v>
      </c>
      <c r="Q1481" s="43">
        <f t="shared" si="183"/>
        <v>19.877060831037529</v>
      </c>
      <c r="R1481" s="30">
        <f>$O$1+$O$2*Data[[#This Row],[MA'[ln(n^2)']]]</f>
        <v>26.576048110401288</v>
      </c>
      <c r="S1481" s="30">
        <f>$Q$1+$Q$2*Data[[#This Row],[MA'[ln(n*ln(n))']]]</f>
        <v>22.645276613048321</v>
      </c>
      <c r="T1481" s="31">
        <f>$O$3*Data[[#This Row],[Metcalfe
(n^2)]]</f>
        <v>192574479086.08002</v>
      </c>
      <c r="U1481" s="31">
        <f t="shared" si="184"/>
        <v>183444909322.42801</v>
      </c>
      <c r="V1481" s="30">
        <f>LN(Data[[#This Row],[MA'[NVA']
30d]]/Data[[#This Row],[MA'[NVMetcalfe calc']]])</f>
        <v>-2.7857878867924044</v>
      </c>
      <c r="W1481" s="30">
        <f>$Q$3+Data[[#This Row],[NVM
(scaled)]]/((Data[[#This Row],[Upper Bound]]-Data[[#This Row],[Lower Bound]])/2)</f>
        <v>-0.82742550472261744</v>
      </c>
      <c r="X1481" s="30">
        <f>(Data[[#This Row],[Upper Bound]]+Data[[#This Row],[Lower Bound]])/2</f>
        <v>24.610662361724806</v>
      </c>
      <c r="Y1481" s="32">
        <f>LN(Data[[#This Row],[NVActual]]/Data[[#This Row],[MA'[n^2']
30d]])</f>
        <v>-3.3990997313412898</v>
      </c>
      <c r="Z1481" s="32">
        <f>LN(Data[[#This Row],[NVActual]]/Data[[#This Row],[MA'[n*ln(n)']
30d]])</f>
        <v>7.311349948124251</v>
      </c>
      <c r="AA1481" s="32">
        <f>LN(Data[[#This Row],[NVActual]]/Data[[#This Row],[MA'[n^1.5']]])</f>
        <v>3.2506115686191683</v>
      </c>
      <c r="AB1481" s="32">
        <f>LN(Data[[#This Row],[NVActual]]/Data[[#This Row],[Metcalfe
(n^2)]])</f>
        <v>-3.4476683138412825</v>
      </c>
      <c r="AC1481" s="34">
        <f>1+Data[[#This Row],[MA'[NVMetcalfe calc']]]/((Data[[#This Row],[NVM_norm
(scaled)]]-Data[[#This Row],[NV_fund.]])/2)</f>
        <v>-14422853657.304243</v>
      </c>
    </row>
    <row r="1482" spans="1:29" x14ac:dyDescent="0.2">
      <c r="A1482" s="23">
        <v>42694</v>
      </c>
      <c r="B1482" s="24">
        <v>11684215201.375401</v>
      </c>
      <c r="C1482" s="24">
        <f t="shared" si="177"/>
        <v>11270007354.425175</v>
      </c>
      <c r="D1482" s="25">
        <f>LN(Data[[#This Row],[NVActual]])</f>
        <v>23.181504639769884</v>
      </c>
      <c r="E1482" s="26">
        <v>581103</v>
      </c>
      <c r="F1482" s="40">
        <f>Data[[#This Row],[DAA 
(n)]]^2</f>
        <v>337680696609</v>
      </c>
      <c r="G1482" s="41">
        <f t="shared" si="178"/>
        <v>349829278823.79999</v>
      </c>
      <c r="H1482" s="28">
        <f>LN(Data[[#This Row],[Metcalfe
(n^2)]])</f>
        <v>26.545366601344966</v>
      </c>
      <c r="I1482" s="42">
        <f t="shared" si="179"/>
        <v>26.566947405813156</v>
      </c>
      <c r="J1482" s="40">
        <f>Data[[#This Row],[DAA 
(n)]]*LN(Data[[#This Row],[DAA 
(n)]])</f>
        <v>7712796.0840706816</v>
      </c>
      <c r="K1482" s="40">
        <f t="shared" si="180"/>
        <v>7833805.0791680813</v>
      </c>
      <c r="L1482" s="29">
        <f>LN(Data[[#This Row],[MA'[n*ln(n)']
30d]])</f>
        <v>15.873958911505474</v>
      </c>
      <c r="M1482" s="43">
        <f t="shared" si="181"/>
        <v>15.830350181897362</v>
      </c>
      <c r="N1482" s="40">
        <f>Data[[#This Row],[DAA 
(n)]]^1.5</f>
        <v>442975468.66793859</v>
      </c>
      <c r="O1482" s="40">
        <f t="shared" si="182"/>
        <v>453705148.25563592</v>
      </c>
      <c r="P1482" s="43">
        <f>LN(Data[[#This Row],[MA'[n^1.5']]])</f>
        <v>19.932958091838131</v>
      </c>
      <c r="Q1482" s="43">
        <f t="shared" si="183"/>
        <v>19.872677885151219</v>
      </c>
      <c r="R1482" s="30">
        <f>$O$1+$O$2*Data[[#This Row],[MA'[ln(n^2)']]]</f>
        <v>26.566947405813156</v>
      </c>
      <c r="S1482" s="30">
        <f>$Q$1+$Q$2*Data[[#This Row],[MA'[ln(n*ln(n))']]]</f>
        <v>22.640077800130644</v>
      </c>
      <c r="T1482" s="31">
        <f>$O$3*Data[[#This Row],[Metcalfe
(n^2)]]</f>
        <v>175593962236.67999</v>
      </c>
      <c r="U1482" s="31">
        <f t="shared" si="184"/>
        <v>181911224988.37598</v>
      </c>
      <c r="V1482" s="30">
        <f>LN(Data[[#This Row],[MA'[NVA']
30d]]/Data[[#This Row],[MA'[NVMetcalfe calc']]])</f>
        <v>-2.7813738126687952</v>
      </c>
      <c r="W1482" s="30">
        <f>$Q$3+Data[[#This Row],[NVM
(scaled)]]/((Data[[#This Row],[Upper Bound]]-Data[[#This Row],[Lower Bound]])/2)</f>
        <v>-0.8265857754196434</v>
      </c>
      <c r="X1482" s="30">
        <f>(Data[[#This Row],[Upper Bound]]+Data[[#This Row],[Lower Bound]])/2</f>
        <v>24.6035126029719</v>
      </c>
      <c r="Y1482" s="29">
        <f>LN(Data[[#This Row],[NVActual]]/Data[[#This Row],[MA'[n^2']
30d]])</f>
        <v>-3.3992064578700218</v>
      </c>
      <c r="Z1482" s="29">
        <f>LN(Data[[#This Row],[NVActual]]/Data[[#This Row],[MA'[n*ln(n)']
30d]])</f>
        <v>7.3075457282644098</v>
      </c>
      <c r="AA1482" s="29">
        <f>LN(Data[[#This Row],[NVActual]]/Data[[#This Row],[MA'[n^1.5']]])</f>
        <v>3.2485465479317539</v>
      </c>
      <c r="AB1482" s="29">
        <f>LN(Data[[#This Row],[NVActual]]/Data[[#This Row],[Metcalfe
(n^2)]])</f>
        <v>-3.3638619615750813</v>
      </c>
      <c r="AC1482" s="26">
        <f>1+Data[[#This Row],[MA'[NVMetcalfe calc']]]/((Data[[#This Row],[NVM_norm
(scaled)]]-Data[[#This Row],[NV_fund.]])/2)</f>
        <v>-14306765335.224537</v>
      </c>
    </row>
    <row r="1483" spans="1:29" x14ac:dyDescent="0.2">
      <c r="A1483" s="23">
        <v>42693</v>
      </c>
      <c r="B1483" s="24">
        <v>12016781422.2122</v>
      </c>
      <c r="C1483" s="24">
        <f t="shared" si="177"/>
        <v>11215788892.294331</v>
      </c>
      <c r="D1483" s="25">
        <f>LN(Data[[#This Row],[NVActual]])</f>
        <v>23.209569961662318</v>
      </c>
      <c r="E1483" s="26">
        <v>577027</v>
      </c>
      <c r="F1483" s="40">
        <f>Data[[#This Row],[DAA 
(n)]]^2</f>
        <v>332960158729</v>
      </c>
      <c r="G1483" s="41">
        <f t="shared" si="178"/>
        <v>349590869172.03333</v>
      </c>
      <c r="H1483" s="28">
        <f>LN(Data[[#This Row],[Metcalfe
(n^2)]])</f>
        <v>26.531288676312549</v>
      </c>
      <c r="I1483" s="42">
        <f t="shared" si="179"/>
        <v>26.566233800578406</v>
      </c>
      <c r="J1483" s="40">
        <f>Data[[#This Row],[DAA 
(n)]]*LN(Data[[#This Row],[DAA 
(n)]])</f>
        <v>7654634.9555133004</v>
      </c>
      <c r="K1483" s="40">
        <f t="shared" si="180"/>
        <v>7830862.6779151354</v>
      </c>
      <c r="L1483" s="29">
        <f>LN(Data[[#This Row],[MA'[n*ln(n)']
30d]])</f>
        <v>15.873583237877003</v>
      </c>
      <c r="M1483" s="43">
        <f t="shared" si="181"/>
        <v>15.827275118735422</v>
      </c>
      <c r="N1483" s="40">
        <f>Data[[#This Row],[DAA 
(n)]]^1.5</f>
        <v>438322942.03123564</v>
      </c>
      <c r="O1483" s="40">
        <f t="shared" si="182"/>
        <v>453469959.20976788</v>
      </c>
      <c r="P1483" s="43">
        <f>LN(Data[[#This Row],[MA'[n^1.5']]])</f>
        <v>19.932439583230032</v>
      </c>
      <c r="Q1483" s="43">
        <f t="shared" si="183"/>
        <v>19.868399682686675</v>
      </c>
      <c r="R1483" s="30">
        <f>$O$1+$O$2*Data[[#This Row],[MA'[ln(n^2)']]]</f>
        <v>26.566233800578406</v>
      </c>
      <c r="S1483" s="30">
        <f>$Q$1+$Q$2*Data[[#This Row],[MA'[ln(n*ln(n))']]]</f>
        <v>22.635003945913443</v>
      </c>
      <c r="T1483" s="31">
        <f>$O$3*Data[[#This Row],[Metcalfe
(n^2)]]</f>
        <v>173139282539.08002</v>
      </c>
      <c r="U1483" s="31">
        <f t="shared" si="184"/>
        <v>181787251969.45734</v>
      </c>
      <c r="V1483" s="30">
        <f>LN(Data[[#This Row],[MA'[NVA']
30d]]/Data[[#This Row],[MA'[NVMetcalfe calc']]])</f>
        <v>-2.7855145500032741</v>
      </c>
      <c r="W1483" s="30">
        <f>$Q$3+Data[[#This Row],[NVM
(scaled)]]/((Data[[#This Row],[Upper Bound]]-Data[[#This Row],[Lower Bound]])/2)</f>
        <v>-0.8271211824197281</v>
      </c>
      <c r="X1483" s="30">
        <f>(Data[[#This Row],[Upper Bound]]+Data[[#This Row],[Lower Bound]])/2</f>
        <v>24.600618873245924</v>
      </c>
      <c r="Y1483" s="32">
        <f>LN(Data[[#This Row],[NVActual]]/Data[[#This Row],[MA'[n^2']
30d]])</f>
        <v>-3.3704594007954274</v>
      </c>
      <c r="Z1483" s="32">
        <f>LN(Data[[#This Row],[NVActual]]/Data[[#This Row],[MA'[n*ln(n)']
30d]])</f>
        <v>7.3359867237853162</v>
      </c>
      <c r="AA1483" s="32">
        <f>LN(Data[[#This Row],[NVActual]]/Data[[#This Row],[MA'[n^1.5']]])</f>
        <v>3.2771303784322878</v>
      </c>
      <c r="AB1483" s="32">
        <f>LN(Data[[#This Row],[NVActual]]/Data[[#This Row],[Metcalfe
(n^2)]])</f>
        <v>-3.3217187146502303</v>
      </c>
      <c r="AC1483" s="34">
        <f>1+Data[[#This Row],[MA'[NVMetcalfe calc']]]/((Data[[#This Row],[NVM_norm
(scaled)]]-Data[[#This Row],[NV_fund.]])/2)</f>
        <v>-14298341225.667734</v>
      </c>
    </row>
    <row r="1484" spans="1:29" x14ac:dyDescent="0.2">
      <c r="A1484" s="23">
        <v>42692</v>
      </c>
      <c r="B1484" s="24">
        <v>11989295191.841499</v>
      </c>
      <c r="C1484" s="24">
        <f t="shared" ref="C1484:C1547" si="185">AVERAGE(B1484:B1513)</f>
        <v>11149215864.689669</v>
      </c>
      <c r="D1484" s="25">
        <f>LN(Data[[#This Row],[NVActual]])</f>
        <v>23.207280021259006</v>
      </c>
      <c r="E1484" s="26">
        <v>624376</v>
      </c>
      <c r="F1484" s="40">
        <f>Data[[#This Row],[DAA 
(n)]]^2</f>
        <v>389845389376</v>
      </c>
      <c r="G1484" s="41">
        <f t="shared" ref="G1484:G1547" si="186">AVERAGE(F1484:F1513)</f>
        <v>351511863907.20001</v>
      </c>
      <c r="H1484" s="28">
        <f>LN(Data[[#This Row],[Metcalfe
(n^2)]])</f>
        <v>26.689016059970548</v>
      </c>
      <c r="I1484" s="42">
        <f t="shared" ref="I1484:I1547" si="187">AVERAGE(H1484:H1513)</f>
        <v>26.571554986548982</v>
      </c>
      <c r="J1484" s="40">
        <f>Data[[#This Row],[DAA 
(n)]]*LN(Data[[#This Row],[DAA 
(n)]])</f>
        <v>8331990.5457300851</v>
      </c>
      <c r="K1484" s="40">
        <f t="shared" ref="K1484:K1547" si="188">AVERAGE(J1484:J1513)</f>
        <v>7853726.1846274342</v>
      </c>
      <c r="L1484" s="29">
        <f>LN(Data[[#This Row],[MA'[n*ln(n)']
30d]])</f>
        <v>15.876498650337853</v>
      </c>
      <c r="M1484" s="43">
        <f t="shared" ref="M1484:M1547" si="189">AVERAGE(L1484:L1513)</f>
        <v>15.824072465450097</v>
      </c>
      <c r="N1484" s="40">
        <f>Data[[#This Row],[DAA 
(n)]]^1.5</f>
        <v>493366096.15682811</v>
      </c>
      <c r="O1484" s="40">
        <f t="shared" ref="O1484:O1547" si="190">AVERAGE(N1484:N1513)</f>
        <v>455328283.83731878</v>
      </c>
      <c r="P1484" s="43">
        <f>LN(Data[[#This Row],[MA'[n^1.5']]])</f>
        <v>19.936529219696268</v>
      </c>
      <c r="Q1484" s="43">
        <f t="shared" ref="Q1484:Q1547" si="191">AVERAGE(P1484:P1513)</f>
        <v>19.863943412840641</v>
      </c>
      <c r="R1484" s="30">
        <f>$O$1+$O$2*Data[[#This Row],[MA'[ln(n^2)']]]</f>
        <v>26.571554986548982</v>
      </c>
      <c r="S1484" s="30">
        <f>$Q$1+$Q$2*Data[[#This Row],[MA'[ln(n*ln(n))']]]</f>
        <v>22.629719567992659</v>
      </c>
      <c r="T1484" s="31">
        <f>$O$3*Data[[#This Row],[Metcalfe
(n^2)]]</f>
        <v>202719602475.52002</v>
      </c>
      <c r="U1484" s="31">
        <f t="shared" si="184"/>
        <v>182786169231.74399</v>
      </c>
      <c r="V1484" s="30">
        <f>LN(Data[[#This Row],[MA'[NVA']
30d]]/Data[[#This Row],[MA'[NVMetcalfe calc']]])</f>
        <v>-2.7969478261034468</v>
      </c>
      <c r="W1484" s="30">
        <f>$Q$3+Data[[#This Row],[NVM
(scaled)]]/((Data[[#This Row],[Upper Bound]]-Data[[#This Row],[Lower Bound]])/2)</f>
        <v>-0.82910938895963071</v>
      </c>
      <c r="X1484" s="30">
        <f>(Data[[#This Row],[Upper Bound]]+Data[[#This Row],[Lower Bound]])/2</f>
        <v>24.60063727727082</v>
      </c>
      <c r="Y1484" s="29">
        <f>LN(Data[[#This Row],[NVActual]]/Data[[#This Row],[MA'[n^2']
30d]])</f>
        <v>-3.3782292785938521</v>
      </c>
      <c r="Z1484" s="29">
        <f>LN(Data[[#This Row],[NVActual]]/Data[[#This Row],[MA'[n*ln(n)']
30d]])</f>
        <v>7.3307813709211533</v>
      </c>
      <c r="AA1484" s="29">
        <f>LN(Data[[#This Row],[NVActual]]/Data[[#This Row],[MA'[n^1.5']]])</f>
        <v>3.2707508015627349</v>
      </c>
      <c r="AB1484" s="29">
        <f>LN(Data[[#This Row],[NVActual]]/Data[[#This Row],[Metcalfe
(n^2)]])</f>
        <v>-3.481736038711543</v>
      </c>
      <c r="AC1484" s="26">
        <f>1+Data[[#This Row],[MA'[NVMetcalfe calc']]]/((Data[[#This Row],[NVM_norm
(scaled)]]-Data[[#This Row],[NV_fund.]])/2)</f>
        <v>-14375775867.382969</v>
      </c>
    </row>
    <row r="1485" spans="1:29" x14ac:dyDescent="0.2">
      <c r="A1485" s="23">
        <v>42691</v>
      </c>
      <c r="B1485" s="24">
        <v>11759839928.483</v>
      </c>
      <c r="C1485" s="24">
        <f t="shared" si="185"/>
        <v>11084077421.330191</v>
      </c>
      <c r="D1485" s="25">
        <f>LN(Data[[#This Row],[NVActual]])</f>
        <v>23.187956167800699</v>
      </c>
      <c r="E1485" s="26">
        <v>625675</v>
      </c>
      <c r="F1485" s="40">
        <f>Data[[#This Row],[DAA 
(n)]]^2</f>
        <v>391469205625</v>
      </c>
      <c r="G1485" s="41">
        <f t="shared" si="186"/>
        <v>345472802556.79999</v>
      </c>
      <c r="H1485" s="28">
        <f>LN(Data[[#This Row],[Metcalfe
(n^2)]])</f>
        <v>26.693172691876207</v>
      </c>
      <c r="I1485" s="42">
        <f t="shared" si="187"/>
        <v>26.550722347903662</v>
      </c>
      <c r="J1485" s="40">
        <f>Data[[#This Row],[DAA 
(n)]]*LN(Data[[#This Row],[DAA 
(n)]])</f>
        <v>8350625.4119948233</v>
      </c>
      <c r="K1485" s="40">
        <f t="shared" si="188"/>
        <v>7774430.8425780032</v>
      </c>
      <c r="L1485" s="29">
        <f>LN(Data[[#This Row],[MA'[n*ln(n)']
30d]])</f>
        <v>15.866350809823118</v>
      </c>
      <c r="M1485" s="43">
        <f t="shared" si="189"/>
        <v>15.820552489597281</v>
      </c>
      <c r="N1485" s="40">
        <f>Data[[#This Row],[DAA 
(n)]]^1.5</f>
        <v>494906552.0170666</v>
      </c>
      <c r="O1485" s="40">
        <f t="shared" si="190"/>
        <v>449174261.95401669</v>
      </c>
      <c r="P1485" s="43">
        <f>LN(Data[[#This Row],[MA'[n^1.5']]])</f>
        <v>19.922921481666997</v>
      </c>
      <c r="Q1485" s="43">
        <f t="shared" si="191"/>
        <v>19.859035468270513</v>
      </c>
      <c r="R1485" s="30">
        <f>$O$1+$O$2*Data[[#This Row],[MA'[ln(n^2)']]]</f>
        <v>26.550722347903662</v>
      </c>
      <c r="S1485" s="30">
        <f>$Q$1+$Q$2*Data[[#This Row],[MA'[ln(n*ln(n))']]]</f>
        <v>22.623911607835513</v>
      </c>
      <c r="T1485" s="31">
        <f>$O$3*Data[[#This Row],[Metcalfe
(n^2)]]</f>
        <v>203563986925</v>
      </c>
      <c r="U1485" s="31">
        <f t="shared" si="184"/>
        <v>179645857329.53601</v>
      </c>
      <c r="V1485" s="30">
        <f>LN(Data[[#This Row],[MA'[NVA']
30d]]/Data[[#This Row],[MA'[NVMetcalfe calc']]])</f>
        <v>-2.7854778416801187</v>
      </c>
      <c r="W1485" s="30">
        <f>$Q$3+Data[[#This Row],[NVM
(scaled)]]/((Data[[#This Row],[Upper Bound]]-Data[[#This Row],[Lower Bound]])/2)</f>
        <v>-0.82869727168555996</v>
      </c>
      <c r="X1485" s="30">
        <f>(Data[[#This Row],[Upper Bound]]+Data[[#This Row],[Lower Bound]])/2</f>
        <v>24.587316977869587</v>
      </c>
      <c r="Y1485" s="32">
        <f>LN(Data[[#This Row],[NVActual]]/Data[[#This Row],[MA'[n^2']
30d]])</f>
        <v>-3.380223590171858</v>
      </c>
      <c r="Z1485" s="32">
        <f>LN(Data[[#This Row],[NVActual]]/Data[[#This Row],[MA'[n*ln(n)']
30d]])</f>
        <v>7.3216053579775817</v>
      </c>
      <c r="AA1485" s="32">
        <f>LN(Data[[#This Row],[NVActual]]/Data[[#This Row],[MA'[n^1.5']]])</f>
        <v>3.2650346861337018</v>
      </c>
      <c r="AB1485" s="32">
        <f>LN(Data[[#This Row],[NVActual]]/Data[[#This Row],[Metcalfe
(n^2)]])</f>
        <v>-3.5052165240755055</v>
      </c>
      <c r="AC1485" s="34">
        <f>1+Data[[#This Row],[MA'[NVMetcalfe calc']]]/((Data[[#This Row],[NVM_norm
(scaled)]]-Data[[#This Row],[NV_fund.]])/2)</f>
        <v>-14136430327.188089</v>
      </c>
    </row>
    <row r="1486" spans="1:29" x14ac:dyDescent="0.2">
      <c r="A1486" s="23">
        <v>42690</v>
      </c>
      <c r="B1486" s="24">
        <v>11866029637.5429</v>
      </c>
      <c r="C1486" s="24">
        <f t="shared" si="185"/>
        <v>11029707854.245878</v>
      </c>
      <c r="D1486" s="25">
        <f>LN(Data[[#This Row],[NVActual]])</f>
        <v>23.196945502465812</v>
      </c>
      <c r="E1486" s="26">
        <v>621011</v>
      </c>
      <c r="F1486" s="40">
        <f>Data[[#This Row],[DAA 
(n)]]^2</f>
        <v>385654662121</v>
      </c>
      <c r="G1486" s="41">
        <f t="shared" si="186"/>
        <v>343835658446.66669</v>
      </c>
      <c r="H1486" s="28">
        <f>LN(Data[[#This Row],[Metcalfe
(n^2)]])</f>
        <v>26.678208148248551</v>
      </c>
      <c r="I1486" s="42">
        <f t="shared" si="187"/>
        <v>26.546253714961434</v>
      </c>
      <c r="J1486" s="40">
        <f>Data[[#This Row],[DAA 
(n)]]*LN(Data[[#This Row],[DAA 
(n)]])</f>
        <v>8283730.3601759905</v>
      </c>
      <c r="K1486" s="40">
        <f t="shared" si="188"/>
        <v>7755077.1551487194</v>
      </c>
      <c r="L1486" s="29">
        <f>LN(Data[[#This Row],[MA'[n*ln(n)']
30d]])</f>
        <v>15.86385830362758</v>
      </c>
      <c r="M1486" s="43">
        <f t="shared" si="189"/>
        <v>15.817465756715885</v>
      </c>
      <c r="N1486" s="40">
        <f>Data[[#This Row],[DAA 
(n)]]^1.5</f>
        <v>489383068.13622338</v>
      </c>
      <c r="O1486" s="40">
        <f t="shared" si="190"/>
        <v>447596254.099141</v>
      </c>
      <c r="P1486" s="43">
        <f>LN(Data[[#This Row],[MA'[n^1.5']]])</f>
        <v>19.919402165508984</v>
      </c>
      <c r="Q1486" s="43">
        <f t="shared" si="191"/>
        <v>19.854706904851337</v>
      </c>
      <c r="R1486" s="30">
        <f>$O$1+$O$2*Data[[#This Row],[MA'[ln(n^2)']]]</f>
        <v>26.546253714961434</v>
      </c>
      <c r="S1486" s="30">
        <f>$Q$1+$Q$2*Data[[#This Row],[MA'[ln(n*ln(n))']]]</f>
        <v>22.618818498581209</v>
      </c>
      <c r="T1486" s="31">
        <f>$O$3*Data[[#This Row],[Metcalfe
(n^2)]]</f>
        <v>200540424302.92001</v>
      </c>
      <c r="U1486" s="31">
        <f t="shared" si="184"/>
        <v>178794542392.26666</v>
      </c>
      <c r="V1486" s="30">
        <f>LN(Data[[#This Row],[MA'[NVA']
30d]]/Data[[#This Row],[MA'[NVMetcalfe calc']]])</f>
        <v>-2.7856449922948339</v>
      </c>
      <c r="W1486" s="30">
        <f>$Q$3+Data[[#This Row],[NVM
(scaled)]]/((Data[[#This Row],[Upper Bound]]-Data[[#This Row],[Lower Bound]])/2)</f>
        <v>-0.8285568131979334</v>
      </c>
      <c r="X1486" s="30">
        <f>(Data[[#This Row],[Upper Bound]]+Data[[#This Row],[Lower Bound]])/2</f>
        <v>24.582536106771322</v>
      </c>
      <c r="Y1486" s="29">
        <f>LN(Data[[#This Row],[NVActual]]/Data[[#This Row],[MA'[n^2']
30d]])</f>
        <v>-3.3664841406276391</v>
      </c>
      <c r="Z1486" s="29">
        <f>LN(Data[[#This Row],[NVActual]]/Data[[#This Row],[MA'[n*ln(n)']
30d]])</f>
        <v>7.333087198838232</v>
      </c>
      <c r="AA1486" s="29">
        <f>LN(Data[[#This Row],[NVActual]]/Data[[#This Row],[MA'[n^1.5']]])</f>
        <v>3.2775433369568283</v>
      </c>
      <c r="AB1486" s="29">
        <f>LN(Data[[#This Row],[NVActual]]/Data[[#This Row],[Metcalfe
(n^2)]])</f>
        <v>-3.481262645782738</v>
      </c>
      <c r="AC1486" s="26">
        <f>1+Data[[#This Row],[MA'[NVMetcalfe calc']]]/((Data[[#This Row],[NVM_norm
(scaled)]]-Data[[#This Row],[NV_fund.]])/2)</f>
        <v>-14072164699.303885</v>
      </c>
    </row>
    <row r="1487" spans="1:29" x14ac:dyDescent="0.2">
      <c r="A1487" s="23">
        <v>42689</v>
      </c>
      <c r="B1487" s="24">
        <v>11389530640.51</v>
      </c>
      <c r="C1487" s="24">
        <f t="shared" si="185"/>
        <v>10973649008.981667</v>
      </c>
      <c r="D1487" s="25">
        <f>LN(Data[[#This Row],[NVActual]])</f>
        <v>23.155960405523942</v>
      </c>
      <c r="E1487" s="26">
        <v>651339</v>
      </c>
      <c r="F1487" s="40">
        <f>Data[[#This Row],[DAA 
(n)]]^2</f>
        <v>424242492921</v>
      </c>
      <c r="G1487" s="41">
        <f t="shared" si="186"/>
        <v>340872218809.33331</v>
      </c>
      <c r="H1487" s="28">
        <f>LN(Data[[#This Row],[Metcalfe
(n^2)]])</f>
        <v>26.773571045962527</v>
      </c>
      <c r="I1487" s="42">
        <f t="shared" si="187"/>
        <v>26.537518804493207</v>
      </c>
      <c r="J1487" s="40">
        <f>Data[[#This Row],[DAA 
(n)]]*LN(Data[[#This Row],[DAA 
(n)]])</f>
        <v>8719335.4957530927</v>
      </c>
      <c r="K1487" s="40">
        <f t="shared" si="188"/>
        <v>7718789.0964473607</v>
      </c>
      <c r="L1487" s="29">
        <f>LN(Data[[#This Row],[MA'[n*ln(n)']
30d]])</f>
        <v>15.85916805690648</v>
      </c>
      <c r="M1487" s="43">
        <f t="shared" si="189"/>
        <v>15.814201744565562</v>
      </c>
      <c r="N1487" s="40">
        <f>Data[[#This Row],[DAA 
(n)]]^1.5</f>
        <v>525666891.76385343</v>
      </c>
      <c r="O1487" s="40">
        <f t="shared" si="190"/>
        <v>444685602.2479986</v>
      </c>
      <c r="P1487" s="43">
        <f>LN(Data[[#This Row],[MA'[n^1.5']]])</f>
        <v>19.912878078631184</v>
      </c>
      <c r="Q1487" s="43">
        <f t="shared" si="191"/>
        <v>19.850135997391124</v>
      </c>
      <c r="R1487" s="30">
        <f>$O$1+$O$2*Data[[#This Row],[MA'[ln(n^2)']]]</f>
        <v>26.537518804493207</v>
      </c>
      <c r="S1487" s="30">
        <f>$Q$1+$Q$2*Data[[#This Row],[MA'[ln(n*ln(n))']]]</f>
        <v>22.613432878533175</v>
      </c>
      <c r="T1487" s="31">
        <f>$O$3*Data[[#This Row],[Metcalfe
(n^2)]]</f>
        <v>220606096318.92001</v>
      </c>
      <c r="U1487" s="31">
        <f t="shared" si="184"/>
        <v>177253553780.85333</v>
      </c>
      <c r="V1487" s="30">
        <f>LN(Data[[#This Row],[MA'[NVA']
30d]]/Data[[#This Row],[MA'[NVMetcalfe calc']]])</f>
        <v>-2.7820843604979673</v>
      </c>
      <c r="W1487" s="30">
        <f>$Q$3+Data[[#This Row],[NVM
(scaled)]]/((Data[[#This Row],[Upper Bound]]-Data[[#This Row],[Lower Bound]])/2)</f>
        <v>-0.82795282416876603</v>
      </c>
      <c r="X1487" s="30">
        <f>(Data[[#This Row],[Upper Bound]]+Data[[#This Row],[Lower Bound]])/2</f>
        <v>24.575475841513189</v>
      </c>
      <c r="Y1487" s="32">
        <f>LN(Data[[#This Row],[NVActual]]/Data[[#This Row],[MA'[n^2']
30d]])</f>
        <v>-3.3988131135797497</v>
      </c>
      <c r="Z1487" s="32">
        <f>LN(Data[[#This Row],[NVActual]]/Data[[#This Row],[MA'[n*ln(n)']
30d]])</f>
        <v>7.2967923486174628</v>
      </c>
      <c r="AA1487" s="32">
        <f>LN(Data[[#This Row],[NVActual]]/Data[[#This Row],[MA'[n^1.5']]])</f>
        <v>3.2430823268927584</v>
      </c>
      <c r="AB1487" s="32">
        <f>LN(Data[[#This Row],[NVActual]]/Data[[#This Row],[Metcalfe
(n^2)]])</f>
        <v>-3.6176106404385848</v>
      </c>
      <c r="AC1487" s="34">
        <f>1+Data[[#This Row],[MA'[NVMetcalfe calc']]]/((Data[[#This Row],[NVM_norm
(scaled)]]-Data[[#This Row],[NV_fund.]])/2)</f>
        <v>-13955088984.315516</v>
      </c>
    </row>
    <row r="1488" spans="1:29" x14ac:dyDescent="0.2">
      <c r="A1488" s="23">
        <v>42688</v>
      </c>
      <c r="B1488" s="24">
        <v>11280973045.0613</v>
      </c>
      <c r="C1488" s="24">
        <f t="shared" si="185"/>
        <v>10935445324.28393</v>
      </c>
      <c r="D1488" s="25">
        <f>LN(Data[[#This Row],[NVActual]])</f>
        <v>23.146383342155943</v>
      </c>
      <c r="E1488" s="26">
        <v>640753</v>
      </c>
      <c r="F1488" s="40">
        <f>Data[[#This Row],[DAA 
(n)]]^2</f>
        <v>410564407009</v>
      </c>
      <c r="G1488" s="41">
        <f t="shared" si="186"/>
        <v>334752930066.13336</v>
      </c>
      <c r="H1488" s="28">
        <f>LN(Data[[#This Row],[Metcalfe
(n^2)]])</f>
        <v>26.740798652457244</v>
      </c>
      <c r="I1488" s="42">
        <f t="shared" si="187"/>
        <v>26.518621999727625</v>
      </c>
      <c r="J1488" s="40">
        <f>Data[[#This Row],[DAA 
(n)]]*LN(Data[[#This Row],[DAA 
(n)]])</f>
        <v>8567123.4794789683</v>
      </c>
      <c r="K1488" s="40">
        <f t="shared" si="188"/>
        <v>7642416.8401878709</v>
      </c>
      <c r="L1488" s="29">
        <f>LN(Data[[#This Row],[MA'[n*ln(n)']
30d]])</f>
        <v>15.849224451456374</v>
      </c>
      <c r="M1488" s="43">
        <f t="shared" si="189"/>
        <v>15.81098723268547</v>
      </c>
      <c r="N1488" s="40">
        <f>Data[[#This Row],[DAA 
(n)]]^1.5</f>
        <v>512903865.73337221</v>
      </c>
      <c r="O1488" s="40">
        <f t="shared" si="190"/>
        <v>438616836.75873381</v>
      </c>
      <c r="P1488" s="43">
        <f>LN(Data[[#This Row],[MA'[n^1.5']]])</f>
        <v>19.899136780714095</v>
      </c>
      <c r="Q1488" s="43">
        <f t="shared" si="191"/>
        <v>19.845635324324032</v>
      </c>
      <c r="R1488" s="30">
        <f>$O$1+$O$2*Data[[#This Row],[MA'[ln(n^2)']]]</f>
        <v>26.518621999727625</v>
      </c>
      <c r="S1488" s="30">
        <f>$Q$1+$Q$2*Data[[#This Row],[MA'[ln(n*ln(n))']]]</f>
        <v>22.608128933931024</v>
      </c>
      <c r="T1488" s="31">
        <f>$O$3*Data[[#This Row],[Metcalfe
(n^2)]]</f>
        <v>213493491644.67999</v>
      </c>
      <c r="U1488" s="31">
        <f t="shared" si="184"/>
        <v>174071523634.38931</v>
      </c>
      <c r="V1488" s="30">
        <f>LN(Data[[#This Row],[MA'[NVA']
30d]]/Data[[#This Row],[MA'[NVMetcalfe calc']]])</f>
        <v>-2.7674568921533655</v>
      </c>
      <c r="W1488" s="30">
        <f>$Q$3+Data[[#This Row],[NVM
(scaled)]]/((Data[[#This Row],[Upper Bound]]-Data[[#This Row],[Lower Bound]])/2)</f>
        <v>-0.82540048561094237</v>
      </c>
      <c r="X1488" s="30">
        <f>(Data[[#This Row],[Upper Bound]]+Data[[#This Row],[Lower Bound]])/2</f>
        <v>24.563375466829324</v>
      </c>
      <c r="Y1488" s="29">
        <f>LN(Data[[#This Row],[NVActual]]/Data[[#This Row],[MA'[n^2']
30d]])</f>
        <v>-3.3902752323216019</v>
      </c>
      <c r="Z1488" s="29">
        <f>LN(Data[[#This Row],[NVActual]]/Data[[#This Row],[MA'[n*ln(n)']
30d]])</f>
        <v>7.297158890699567</v>
      </c>
      <c r="AA1488" s="29">
        <f>LN(Data[[#This Row],[NVActual]]/Data[[#This Row],[MA'[n^1.5']]])</f>
        <v>3.2472465614418482</v>
      </c>
      <c r="AB1488" s="29">
        <f>LN(Data[[#This Row],[NVActual]]/Data[[#This Row],[Metcalfe
(n^2)]])</f>
        <v>-3.5944153103013035</v>
      </c>
      <c r="AC1488" s="26">
        <f>1+Data[[#This Row],[MA'[NVMetcalfe calc']]]/((Data[[#This Row],[NVM_norm
(scaled)]]-Data[[#This Row],[NV_fund.]])/2)</f>
        <v>-13712478612.421162</v>
      </c>
    </row>
    <row r="1489" spans="1:29" x14ac:dyDescent="0.2">
      <c r="A1489" s="23">
        <v>42687</v>
      </c>
      <c r="B1489" s="24">
        <v>11247212520.8573</v>
      </c>
      <c r="C1489" s="24">
        <f t="shared" si="185"/>
        <v>10897836027.342211</v>
      </c>
      <c r="D1489" s="25">
        <f>LN(Data[[#This Row],[NVActual]])</f>
        <v>23.14338615897152</v>
      </c>
      <c r="E1489" s="26">
        <v>527525</v>
      </c>
      <c r="F1489" s="40">
        <f>Data[[#This Row],[DAA 
(n)]]^2</f>
        <v>278282625625</v>
      </c>
      <c r="G1489" s="41">
        <f t="shared" si="186"/>
        <v>329396916947.70001</v>
      </c>
      <c r="H1489" s="28">
        <f>LN(Data[[#This Row],[Metcalfe
(n^2)]])</f>
        <v>26.351903073148517</v>
      </c>
      <c r="I1489" s="42">
        <f t="shared" si="187"/>
        <v>26.502070801344924</v>
      </c>
      <c r="J1489" s="40">
        <f>Data[[#This Row],[DAA 
(n)]]*LN(Data[[#This Row],[DAA 
(n)]])</f>
        <v>6950643.8343313355</v>
      </c>
      <c r="K1489" s="40">
        <f t="shared" si="188"/>
        <v>7575497.5078054862</v>
      </c>
      <c r="L1489" s="29">
        <f>LN(Data[[#This Row],[MA'[n*ln(n)']
30d]])</f>
        <v>15.840429584801113</v>
      </c>
      <c r="M1489" s="43">
        <f t="shared" si="189"/>
        <v>15.808104710890779</v>
      </c>
      <c r="N1489" s="40">
        <f>Data[[#This Row],[DAA 
(n)]]^1.5</f>
        <v>383146241.1179682</v>
      </c>
      <c r="O1489" s="40">
        <f t="shared" si="190"/>
        <v>433301053.27261287</v>
      </c>
      <c r="P1489" s="43">
        <f>LN(Data[[#This Row],[MA'[n^1.5']]])</f>
        <v>19.886943317523276</v>
      </c>
      <c r="Q1489" s="43">
        <f t="shared" si="191"/>
        <v>19.841593415705649</v>
      </c>
      <c r="R1489" s="30">
        <f>$O$1+$O$2*Data[[#This Row],[MA'[ln(n^2)']]]</f>
        <v>26.502070801344924</v>
      </c>
      <c r="S1489" s="30">
        <f>$Q$1+$Q$2*Data[[#This Row],[MA'[ln(n*ln(n))']]]</f>
        <v>22.603372772969784</v>
      </c>
      <c r="T1489" s="31">
        <f>$O$3*Data[[#This Row],[Metcalfe
(n^2)]]</f>
        <v>144706965325</v>
      </c>
      <c r="U1489" s="31">
        <f t="shared" si="184"/>
        <v>171286396812.80402</v>
      </c>
      <c r="V1489" s="30">
        <f>LN(Data[[#This Row],[MA'[NVA']
30d]]/Data[[#This Row],[MA'[NVMetcalfe calc']]])</f>
        <v>-2.7547727507690367</v>
      </c>
      <c r="W1489" s="30">
        <f>$Q$3+Data[[#This Row],[NVM
(scaled)]]/((Data[[#This Row],[Upper Bound]]-Data[[#This Row],[Lower Bound]])/2)</f>
        <v>-0.82317574775964031</v>
      </c>
      <c r="X1489" s="30">
        <f>(Data[[#This Row],[Upper Bound]]+Data[[#This Row],[Lower Bound]])/2</f>
        <v>24.552721787157353</v>
      </c>
      <c r="Y1489" s="32">
        <f>LN(Data[[#This Row],[NVActual]]/Data[[#This Row],[MA'[n^2']
30d]])</f>
        <v>-3.3771431360744488</v>
      </c>
      <c r="Z1489" s="32">
        <f>LN(Data[[#This Row],[NVActual]]/Data[[#This Row],[MA'[n*ln(n)']
30d]])</f>
        <v>7.3029565741704072</v>
      </c>
      <c r="AA1489" s="32">
        <f>LN(Data[[#This Row],[NVActual]]/Data[[#This Row],[MA'[n^1.5']]])</f>
        <v>3.2564428414482434</v>
      </c>
      <c r="AB1489" s="32">
        <f>LN(Data[[#This Row],[NVActual]]/Data[[#This Row],[Metcalfe
(n^2)]])</f>
        <v>-3.2085169141769958</v>
      </c>
      <c r="AC1489" s="34">
        <f>1+Data[[#This Row],[MA'[NVMetcalfe calc']]]/((Data[[#This Row],[NVM_norm
(scaled)]]-Data[[#This Row],[NV_fund.]])/2)</f>
        <v>-13499928155.402393</v>
      </c>
    </row>
    <row r="1490" spans="1:29" x14ac:dyDescent="0.2">
      <c r="A1490" s="23">
        <v>42686</v>
      </c>
      <c r="B1490" s="24">
        <v>11249497647.672199</v>
      </c>
      <c r="C1490" s="24">
        <f t="shared" si="185"/>
        <v>10862536868.764652</v>
      </c>
      <c r="D1490" s="25">
        <f>LN(Data[[#This Row],[NVActual]])</f>
        <v>23.143589311059593</v>
      </c>
      <c r="E1490" s="26">
        <v>583489</v>
      </c>
      <c r="F1490" s="40">
        <f>Data[[#This Row],[DAA 
(n)]]^2</f>
        <v>340459413121</v>
      </c>
      <c r="G1490" s="41">
        <f t="shared" si="186"/>
        <v>329239578527.66669</v>
      </c>
      <c r="H1490" s="28">
        <f>LN(Data[[#This Row],[Metcalfe
(n^2)]])</f>
        <v>26.55356175754882</v>
      </c>
      <c r="I1490" s="42">
        <f t="shared" si="187"/>
        <v>26.501500560682892</v>
      </c>
      <c r="J1490" s="40">
        <f>Data[[#This Row],[DAA 
(n)]]*LN(Data[[#This Row],[DAA 
(n)]])</f>
        <v>7746855.5981752016</v>
      </c>
      <c r="K1490" s="40">
        <f t="shared" si="188"/>
        <v>7573375.0624067197</v>
      </c>
      <c r="L1490" s="29">
        <f>LN(Data[[#This Row],[MA'[n*ln(n)']
30d]])</f>
        <v>15.840149373134823</v>
      </c>
      <c r="M1490" s="43">
        <f t="shared" si="189"/>
        <v>15.805504321372764</v>
      </c>
      <c r="N1490" s="40">
        <f>Data[[#This Row],[DAA 
(n)]]^1.5</f>
        <v>445706543.03314769</v>
      </c>
      <c r="O1490" s="40">
        <f t="shared" si="190"/>
        <v>433138235.83915317</v>
      </c>
      <c r="P1490" s="43">
        <f>LN(Data[[#This Row],[MA'[n^1.5']]])</f>
        <v>19.886567486377523</v>
      </c>
      <c r="Q1490" s="43">
        <f t="shared" si="191"/>
        <v>19.837943043244476</v>
      </c>
      <c r="R1490" s="30">
        <f>$O$1+$O$2*Data[[#This Row],[MA'[ln(n^2)']]]</f>
        <v>26.501500560682892</v>
      </c>
      <c r="S1490" s="30">
        <f>$Q$1+$Q$2*Data[[#This Row],[MA'[ln(n*ln(n))']]]</f>
        <v>22.59908213026506</v>
      </c>
      <c r="T1490" s="31">
        <f>$O$3*Data[[#This Row],[Metcalfe
(n^2)]]</f>
        <v>177038894822.92001</v>
      </c>
      <c r="U1490" s="31">
        <f t="shared" si="184"/>
        <v>171204580834.38669</v>
      </c>
      <c r="V1490" s="30">
        <f>LN(Data[[#This Row],[MA'[NVA']
30d]]/Data[[#This Row],[MA'[NVMetcalfe calc']]])</f>
        <v>-2.7575393358415918</v>
      </c>
      <c r="W1490" s="30">
        <f>$Q$3+Data[[#This Row],[NVM
(scaled)]]/((Data[[#This Row],[Upper Bound]]-Data[[#This Row],[Lower Bound]])/2)</f>
        <v>-0.82324636761022163</v>
      </c>
      <c r="X1490" s="30">
        <f>(Data[[#This Row],[Upper Bound]]+Data[[#This Row],[Lower Bound]])/2</f>
        <v>24.550291345473976</v>
      </c>
      <c r="Y1490" s="29">
        <f>LN(Data[[#This Row],[NVActual]]/Data[[#This Row],[MA'[n^2']
30d]])</f>
        <v>-3.3764622138533591</v>
      </c>
      <c r="Z1490" s="29">
        <f>LN(Data[[#This Row],[NVActual]]/Data[[#This Row],[MA'[n*ln(n)']
30d]])</f>
        <v>7.3034399379247699</v>
      </c>
      <c r="AA1490" s="29">
        <f>LN(Data[[#This Row],[NVActual]]/Data[[#This Row],[MA'[n^1.5']]])</f>
        <v>3.2570218246820697</v>
      </c>
      <c r="AB1490" s="29">
        <f>LN(Data[[#This Row],[NVActual]]/Data[[#This Row],[Metcalfe
(n^2)]])</f>
        <v>-3.409972446489228</v>
      </c>
      <c r="AC1490" s="26">
        <f>1+Data[[#This Row],[MA'[NVMetcalfe calc']]]/((Data[[#This Row],[NVM_norm
(scaled)]]-Data[[#This Row],[NV_fund.]])/2)</f>
        <v>-13494734771.132528</v>
      </c>
    </row>
    <row r="1491" spans="1:29" x14ac:dyDescent="0.2">
      <c r="A1491" s="23">
        <v>42685</v>
      </c>
      <c r="B1491" s="24">
        <v>11437483628.0389</v>
      </c>
      <c r="C1491" s="24">
        <f t="shared" si="185"/>
        <v>10824926211.044489</v>
      </c>
      <c r="D1491" s="25">
        <f>LN(Data[[#This Row],[NVActual]])</f>
        <v>23.160161836118732</v>
      </c>
      <c r="E1491" s="26">
        <v>565366</v>
      </c>
      <c r="F1491" s="40">
        <f>Data[[#This Row],[DAA 
(n)]]^2</f>
        <v>319638713956</v>
      </c>
      <c r="G1491" s="41">
        <f t="shared" si="186"/>
        <v>328110166278.16669</v>
      </c>
      <c r="H1491" s="28">
        <f>LN(Data[[#This Row],[Metcalfe
(n^2)]])</f>
        <v>26.490457176030738</v>
      </c>
      <c r="I1491" s="42">
        <f t="shared" si="187"/>
        <v>26.498006333201889</v>
      </c>
      <c r="J1491" s="40">
        <f>Data[[#This Row],[DAA 
(n)]]*LN(Data[[#This Row],[DAA 
(n)]])</f>
        <v>7488401.9058918972</v>
      </c>
      <c r="K1491" s="40">
        <f t="shared" si="188"/>
        <v>7559221.6398018533</v>
      </c>
      <c r="L1491" s="29">
        <f>LN(Data[[#This Row],[MA'[n*ln(n)']
30d]])</f>
        <v>15.838278785157041</v>
      </c>
      <c r="M1491" s="43">
        <f t="shared" si="189"/>
        <v>15.802827830551163</v>
      </c>
      <c r="N1491" s="40">
        <f>Data[[#This Row],[DAA 
(n)]]^1.5</f>
        <v>425103353.49706227</v>
      </c>
      <c r="O1491" s="40">
        <f t="shared" si="190"/>
        <v>432014921.89078361</v>
      </c>
      <c r="P1491" s="43">
        <f>LN(Data[[#This Row],[MA'[n^1.5']]])</f>
        <v>19.883970687025695</v>
      </c>
      <c r="Q1491" s="43">
        <f t="shared" si="191"/>
        <v>19.834188972377373</v>
      </c>
      <c r="R1491" s="30">
        <f>$O$1+$O$2*Data[[#This Row],[MA'[ln(n^2)']]]</f>
        <v>26.498006333201889</v>
      </c>
      <c r="S1491" s="30">
        <f>$Q$1+$Q$2*Data[[#This Row],[MA'[ln(n*ln(n))']]]</f>
        <v>22.594665920409415</v>
      </c>
      <c r="T1491" s="31">
        <f>$O$3*Data[[#This Row],[Metcalfe
(n^2)]]</f>
        <v>166212131257.12</v>
      </c>
      <c r="U1491" s="31">
        <f t="shared" si="184"/>
        <v>170617286464.64667</v>
      </c>
      <c r="V1491" s="30">
        <f>LN(Data[[#This Row],[MA'[NVA']
30d]]/Data[[#This Row],[MA'[NVMetcalfe calc']]])</f>
        <v>-2.7575715000504926</v>
      </c>
      <c r="W1491" s="30">
        <f>$Q$3+Data[[#This Row],[NVM
(scaled)]]/((Data[[#This Row],[Upper Bound]]-Data[[#This Row],[Lower Bound]])/2)</f>
        <v>-0.82292903432816866</v>
      </c>
      <c r="X1491" s="30">
        <f>(Data[[#This Row],[Upper Bound]]+Data[[#This Row],[Lower Bound]])/2</f>
        <v>24.546336126805652</v>
      </c>
      <c r="Y1491" s="32">
        <f>LN(Data[[#This Row],[NVActual]]/Data[[#This Row],[MA'[n^2']
30d]])</f>
        <v>-3.3564534256184682</v>
      </c>
      <c r="Z1491" s="32">
        <f>LN(Data[[#This Row],[NVActual]]/Data[[#This Row],[MA'[n*ln(n)']
30d]])</f>
        <v>7.3218830509616932</v>
      </c>
      <c r="AA1491" s="32">
        <f>LN(Data[[#This Row],[NVActual]]/Data[[#This Row],[MA'[n^1.5']]])</f>
        <v>3.2761911490930391</v>
      </c>
      <c r="AB1491" s="32">
        <f>LN(Data[[#This Row],[NVActual]]/Data[[#This Row],[Metcalfe
(n^2)]])</f>
        <v>-3.3302953399120052</v>
      </c>
      <c r="AC1491" s="34">
        <f>1+Data[[#This Row],[MA'[NVMetcalfe calc']]]/((Data[[#This Row],[NVM_norm
(scaled)]]-Data[[#This Row],[NV_fund.]])/2)</f>
        <v>-13450707804.761396</v>
      </c>
    </row>
    <row r="1492" spans="1:29" x14ac:dyDescent="0.2">
      <c r="A1492" s="23">
        <v>42684</v>
      </c>
      <c r="B1492" s="24">
        <v>11399343106.1548</v>
      </c>
      <c r="C1492" s="24">
        <f t="shared" si="185"/>
        <v>10781628001.918825</v>
      </c>
      <c r="D1492" s="25">
        <f>LN(Data[[#This Row],[NVActual]])</f>
        <v>23.156821568419513</v>
      </c>
      <c r="E1492" s="26">
        <v>603667</v>
      </c>
      <c r="F1492" s="40">
        <f>Data[[#This Row],[DAA 
(n)]]^2</f>
        <v>364413846889</v>
      </c>
      <c r="G1492" s="41">
        <f t="shared" si="186"/>
        <v>327253747153.76666</v>
      </c>
      <c r="H1492" s="28">
        <f>LN(Data[[#This Row],[Metcalfe
(n^2)]])</f>
        <v>26.621556000756808</v>
      </c>
      <c r="I1492" s="42">
        <f t="shared" si="187"/>
        <v>26.495213173700389</v>
      </c>
      <c r="J1492" s="40">
        <f>Data[[#This Row],[DAA 
(n)]]*LN(Data[[#This Row],[DAA 
(n)]])</f>
        <v>8035277.4231544295</v>
      </c>
      <c r="K1492" s="40">
        <f t="shared" si="188"/>
        <v>7548222.3651920538</v>
      </c>
      <c r="L1492" s="29">
        <f>LN(Data[[#This Row],[MA'[n*ln(n)']
30d]])</f>
        <v>15.836822645183966</v>
      </c>
      <c r="M1492" s="43">
        <f t="shared" si="189"/>
        <v>15.800149728882293</v>
      </c>
      <c r="N1492" s="40">
        <f>Data[[#This Row],[DAA 
(n)]]^1.5</f>
        <v>469025173.85524386</v>
      </c>
      <c r="O1492" s="40">
        <f t="shared" si="190"/>
        <v>431151792.02402788</v>
      </c>
      <c r="P1492" s="43">
        <f>LN(Data[[#This Row],[MA'[n^1.5']]])</f>
        <v>19.881970771735805</v>
      </c>
      <c r="Q1492" s="43">
        <f t="shared" si="191"/>
        <v>19.830431789612369</v>
      </c>
      <c r="R1492" s="30">
        <f>$O$1+$O$2*Data[[#This Row],[MA'[ln(n^2)']]]</f>
        <v>26.495213173700389</v>
      </c>
      <c r="S1492" s="30">
        <f>$Q$1+$Q$2*Data[[#This Row],[MA'[ln(n*ln(n))']]]</f>
        <v>22.59024705265578</v>
      </c>
      <c r="T1492" s="31">
        <f>$O$3*Data[[#This Row],[Metcalfe
(n^2)]]</f>
        <v>189495200382.28</v>
      </c>
      <c r="U1492" s="31">
        <f t="shared" si="184"/>
        <v>170171948519.95871</v>
      </c>
      <c r="V1492" s="30">
        <f>LN(Data[[#This Row],[MA'[NVA']
30d]]/Data[[#This Row],[MA'[NVMetcalfe calc']]])</f>
        <v>-2.7589658130849157</v>
      </c>
      <c r="W1492" s="30">
        <f>$Q$3+Data[[#This Row],[NVM
(scaled)]]/((Data[[#This Row],[Upper Bound]]-Data[[#This Row],[Lower Bound]])/2)</f>
        <v>-0.82305492932003765</v>
      </c>
      <c r="X1492" s="30">
        <f>(Data[[#This Row],[Upper Bound]]+Data[[#This Row],[Lower Bound]])/2</f>
        <v>24.542730113178084</v>
      </c>
      <c r="Y1492" s="29">
        <f>LN(Data[[#This Row],[NVActual]]/Data[[#This Row],[MA'[n^2']
30d]])</f>
        <v>-3.3571801236830314</v>
      </c>
      <c r="Z1492" s="29">
        <f>LN(Data[[#This Row],[NVActual]]/Data[[#This Row],[MA'[n*ln(n)']
30d]])</f>
        <v>7.319998923235544</v>
      </c>
      <c r="AA1492" s="29">
        <f>LN(Data[[#This Row],[NVActual]]/Data[[#This Row],[MA'[n^1.5']]])</f>
        <v>3.2748507966837073</v>
      </c>
      <c r="AB1492" s="29">
        <f>LN(Data[[#This Row],[NVActual]]/Data[[#This Row],[Metcalfe
(n^2)]])</f>
        <v>-3.4647344323372957</v>
      </c>
      <c r="AC1492" s="26">
        <f>1+Data[[#This Row],[MA'[NVMetcalfe calc']]]/((Data[[#This Row],[NVM_norm
(scaled)]]-Data[[#This Row],[NV_fund.]])/2)</f>
        <v>-13417439927.222265</v>
      </c>
    </row>
    <row r="1493" spans="1:29" x14ac:dyDescent="0.2">
      <c r="A1493" s="23">
        <v>42683</v>
      </c>
      <c r="B1493" s="24">
        <v>11527158053.3696</v>
      </c>
      <c r="C1493" s="24">
        <f t="shared" si="185"/>
        <v>10742951354.447422</v>
      </c>
      <c r="D1493" s="25">
        <f>LN(Data[[#This Row],[NVActual]])</f>
        <v>23.167971658050149</v>
      </c>
      <c r="E1493" s="26">
        <v>615584</v>
      </c>
      <c r="F1493" s="40">
        <f>Data[[#This Row],[DAA 
(n)]]^2</f>
        <v>378943661056</v>
      </c>
      <c r="G1493" s="41">
        <f t="shared" si="186"/>
        <v>326937062141.33331</v>
      </c>
      <c r="H1493" s="28">
        <f>LN(Data[[#This Row],[Metcalfe
(n^2)]])</f>
        <v>26.660653379411816</v>
      </c>
      <c r="I1493" s="42">
        <f t="shared" si="187"/>
        <v>26.494332619056003</v>
      </c>
      <c r="J1493" s="40">
        <f>Data[[#This Row],[DAA 
(n)]]*LN(Data[[#This Row],[DAA 
(n)]])</f>
        <v>8205935.8249559216</v>
      </c>
      <c r="K1493" s="40">
        <f t="shared" si="188"/>
        <v>7544445.5826537665</v>
      </c>
      <c r="L1493" s="29">
        <f>LN(Data[[#This Row],[MA'[n*ln(n)']
30d]])</f>
        <v>15.836322166059908</v>
      </c>
      <c r="M1493" s="43">
        <f t="shared" si="189"/>
        <v>15.797461302460361</v>
      </c>
      <c r="N1493" s="40">
        <f>Data[[#This Row],[DAA 
(n)]]^1.5</f>
        <v>482982043.81477481</v>
      </c>
      <c r="O1493" s="40">
        <f t="shared" si="190"/>
        <v>430845088.61274403</v>
      </c>
      <c r="P1493" s="43">
        <f>LN(Data[[#This Row],[MA'[n^1.5']]])</f>
        <v>19.881259160287744</v>
      </c>
      <c r="Q1493" s="43">
        <f t="shared" si="191"/>
        <v>19.826659376385489</v>
      </c>
      <c r="R1493" s="30">
        <f>$O$1+$O$2*Data[[#This Row],[MA'[ln(n^2)']]]</f>
        <v>26.494332619056003</v>
      </c>
      <c r="S1493" s="30">
        <f>$Q$1+$Q$2*Data[[#This Row],[MA'[ln(n*ln(n))']]]</f>
        <v>22.585811149059595</v>
      </c>
      <c r="T1493" s="31">
        <f>$O$3*Data[[#This Row],[Metcalfe
(n^2)]]</f>
        <v>197050703749.12</v>
      </c>
      <c r="U1493" s="31">
        <f t="shared" si="184"/>
        <v>170007272313.49335</v>
      </c>
      <c r="V1493" s="30">
        <f>LN(Data[[#This Row],[MA'[NVA']
30d]]/Data[[#This Row],[MA'[NVMetcalfe calc']]])</f>
        <v>-2.7615913628920317</v>
      </c>
      <c r="W1493" s="30">
        <f>$Q$3+Data[[#This Row],[NVM
(scaled)]]/((Data[[#This Row],[Upper Bound]]-Data[[#This Row],[Lower Bound]])/2)</f>
        <v>-0.82311305775918864</v>
      </c>
      <c r="X1493" s="30">
        <f>(Data[[#This Row],[Upper Bound]]+Data[[#This Row],[Lower Bound]])/2</f>
        <v>24.540071884057799</v>
      </c>
      <c r="Y1493" s="32">
        <f>LN(Data[[#This Row],[NVActual]]/Data[[#This Row],[MA'[n^2']
30d]])</f>
        <v>-3.3450618607528866</v>
      </c>
      <c r="Z1493" s="32">
        <f>LN(Data[[#This Row],[NVActual]]/Data[[#This Row],[MA'[n*ln(n)']
30d]])</f>
        <v>7.331649491990242</v>
      </c>
      <c r="AA1493" s="32">
        <f>LN(Data[[#This Row],[NVActual]]/Data[[#This Row],[MA'[n^1.5']]])</f>
        <v>3.2867124977624065</v>
      </c>
      <c r="AB1493" s="32">
        <f>LN(Data[[#This Row],[NVActual]]/Data[[#This Row],[Metcalfe
(n^2)]])</f>
        <v>-3.4926817213616652</v>
      </c>
      <c r="AC1493" s="34">
        <f>1+Data[[#This Row],[MA'[NVMetcalfe calc']]]/((Data[[#This Row],[NVM_norm
(scaled)]]-Data[[#This Row],[NV_fund.]])/2)</f>
        <v>-13405829961.087896</v>
      </c>
    </row>
    <row r="1494" spans="1:29" x14ac:dyDescent="0.2">
      <c r="A1494" s="23">
        <v>42682</v>
      </c>
      <c r="B1494" s="24">
        <v>11371425389.7075</v>
      </c>
      <c r="C1494" s="24">
        <f t="shared" si="185"/>
        <v>10686763246.553865</v>
      </c>
      <c r="D1494" s="25">
        <f>LN(Data[[#This Row],[NVActual]])</f>
        <v>23.154369500941804</v>
      </c>
      <c r="E1494" s="26">
        <v>660400</v>
      </c>
      <c r="F1494" s="40">
        <f>Data[[#This Row],[DAA 
(n)]]^2</f>
        <v>436128160000</v>
      </c>
      <c r="G1494" s="41">
        <f t="shared" si="186"/>
        <v>323096898040.29999</v>
      </c>
      <c r="H1494" s="28">
        <f>LN(Data[[#This Row],[Metcalfe
(n^2)]])</f>
        <v>26.80120198205622</v>
      </c>
      <c r="I1494" s="42">
        <f t="shared" si="187"/>
        <v>26.482251667122068</v>
      </c>
      <c r="J1494" s="40">
        <f>Data[[#This Row],[DAA 
(n)]]*LN(Data[[#This Row],[DAA 
(n)]])</f>
        <v>8849756.8944749646</v>
      </c>
      <c r="K1494" s="40">
        <f t="shared" si="188"/>
        <v>7496007.4692910826</v>
      </c>
      <c r="L1494" s="29">
        <f>LN(Data[[#This Row],[MA'[n*ln(n)']
30d]])</f>
        <v>15.829881099336809</v>
      </c>
      <c r="M1494" s="43">
        <f t="shared" si="189"/>
        <v>15.794481212879907</v>
      </c>
      <c r="N1494" s="40">
        <f>Data[[#This Row],[DAA 
(n)]]^1.5</f>
        <v>536674050.85768688</v>
      </c>
      <c r="O1494" s="40">
        <f t="shared" si="190"/>
        <v>427013275.32445139</v>
      </c>
      <c r="P1494" s="43">
        <f>LN(Data[[#This Row],[MA'[n^1.5']]])</f>
        <v>19.872325660462437</v>
      </c>
      <c r="Q1494" s="43">
        <f t="shared" si="191"/>
        <v>19.822481406977396</v>
      </c>
      <c r="R1494" s="30">
        <f>$O$1+$O$2*Data[[#This Row],[MA'[ln(n^2)']]]</f>
        <v>26.482251667122068</v>
      </c>
      <c r="S1494" s="30">
        <f>$Q$1+$Q$2*Data[[#This Row],[MA'[ln(n*ln(n))']]]</f>
        <v>22.580894001251846</v>
      </c>
      <c r="T1494" s="31">
        <f>$O$3*Data[[#This Row],[Metcalfe
(n^2)]]</f>
        <v>226786643200</v>
      </c>
      <c r="U1494" s="31">
        <f t="shared" si="184"/>
        <v>168010386980.95602</v>
      </c>
      <c r="V1494" s="30">
        <f>LN(Data[[#This Row],[MA'[NVA']
30d]]/Data[[#This Row],[MA'[NVMetcalfe calc']]])</f>
        <v>-2.7550199088679039</v>
      </c>
      <c r="W1494" s="30">
        <f>$Q$3+Data[[#This Row],[NVM
(scaled)]]/((Data[[#This Row],[Upper Bound]]-Data[[#This Row],[Lower Bound]])/2)</f>
        <v>-0.82233905979413946</v>
      </c>
      <c r="X1494" s="30">
        <f>(Data[[#This Row],[Upper Bound]]+Data[[#This Row],[Lower Bound]])/2</f>
        <v>24.531572834186957</v>
      </c>
      <c r="Y1494" s="29">
        <f>LN(Data[[#This Row],[NVActual]]/Data[[#This Row],[MA'[n^2']
30d]])</f>
        <v>-3.3468486081708981</v>
      </c>
      <c r="Z1494" s="29">
        <f>LN(Data[[#This Row],[NVActual]]/Data[[#This Row],[MA'[n*ln(n)']
30d]])</f>
        <v>7.3244884016049951</v>
      </c>
      <c r="AA1494" s="29">
        <f>LN(Data[[#This Row],[NVActual]]/Data[[#This Row],[MA'[n^1.5']]])</f>
        <v>3.2820438404793686</v>
      </c>
      <c r="AB1494" s="29">
        <f>LN(Data[[#This Row],[NVActual]]/Data[[#This Row],[Metcalfe
(n^2)]])</f>
        <v>-3.6468324811144157</v>
      </c>
      <c r="AC1494" s="26">
        <f>1+Data[[#This Row],[MA'[NVMetcalfe calc']]]/((Data[[#This Row],[NVM_norm
(scaled)]]-Data[[#This Row],[NV_fund.]])/2)</f>
        <v>-13253212180.497005</v>
      </c>
    </row>
    <row r="1495" spans="1:29" x14ac:dyDescent="0.2">
      <c r="A1495" s="23">
        <v>42681</v>
      </c>
      <c r="B1495" s="24">
        <v>11279602080.232901</v>
      </c>
      <c r="C1495" s="24">
        <f t="shared" si="185"/>
        <v>10635211998.851635</v>
      </c>
      <c r="D1495" s="25">
        <f>LN(Data[[#This Row],[NVActual]])</f>
        <v>23.146261805818995</v>
      </c>
      <c r="E1495" s="26">
        <v>624606</v>
      </c>
      <c r="F1495" s="40">
        <f>Data[[#This Row],[DAA 
(n)]]^2</f>
        <v>390132655236</v>
      </c>
      <c r="G1495" s="41">
        <f t="shared" si="186"/>
        <v>317497970605.76666</v>
      </c>
      <c r="H1495" s="28">
        <f>LN(Data[[#This Row],[Metcalfe
(n^2)]])</f>
        <v>26.689752659865821</v>
      </c>
      <c r="I1495" s="42">
        <f t="shared" si="187"/>
        <v>26.466039964747445</v>
      </c>
      <c r="J1495" s="40">
        <f>Data[[#This Row],[DAA 
(n)]]*LN(Data[[#This Row],[DAA 
(n)]])</f>
        <v>8335289.8249340756</v>
      </c>
      <c r="K1495" s="40">
        <f t="shared" si="188"/>
        <v>7428131.1565645784</v>
      </c>
      <c r="L1495" s="29">
        <f>LN(Data[[#This Row],[MA'[n*ln(n)']
30d]])</f>
        <v>15.820784858348469</v>
      </c>
      <c r="M1495" s="43">
        <f t="shared" si="189"/>
        <v>15.791570716742932</v>
      </c>
      <c r="N1495" s="40">
        <f>Data[[#This Row],[DAA 
(n)]]^1.5</f>
        <v>493638731.51965797</v>
      </c>
      <c r="O1495" s="40">
        <f t="shared" si="190"/>
        <v>421545657.70245701</v>
      </c>
      <c r="P1495" s="43">
        <f>LN(Data[[#This Row],[MA'[n^1.5']]])</f>
        <v>19.859438651491047</v>
      </c>
      <c r="Q1495" s="43">
        <f t="shared" si="191"/>
        <v>19.818406429632056</v>
      </c>
      <c r="R1495" s="30">
        <f>$O$1+$O$2*Data[[#This Row],[MA'[ln(n^2)']]]</f>
        <v>26.466039964747445</v>
      </c>
      <c r="S1495" s="30">
        <f>$Q$1+$Q$2*Data[[#This Row],[MA'[ln(n*ln(n))']]]</f>
        <v>22.576091682625837</v>
      </c>
      <c r="T1495" s="31">
        <f>$O$3*Data[[#This Row],[Metcalfe
(n^2)]]</f>
        <v>202868980722.72</v>
      </c>
      <c r="U1495" s="31">
        <f t="shared" si="184"/>
        <v>165098944714.99869</v>
      </c>
      <c r="V1495" s="30">
        <f>LN(Data[[#This Row],[MA'[NVA']
30d]]/Data[[#This Row],[MA'[NVMetcalfe calc']]])</f>
        <v>-2.7423745765876584</v>
      </c>
      <c r="W1495" s="30">
        <f>$Q$3+Data[[#This Row],[NVM
(scaled)]]/((Data[[#This Row],[Upper Bound]]-Data[[#This Row],[Lower Bound]])/2)</f>
        <v>-0.81997996769866865</v>
      </c>
      <c r="X1495" s="30">
        <f>(Data[[#This Row],[Upper Bound]]+Data[[#This Row],[Lower Bound]])/2</f>
        <v>24.521065823686641</v>
      </c>
      <c r="Y1495" s="32">
        <f>LN(Data[[#This Row],[NVActual]]/Data[[#This Row],[MA'[n^2']
30d]])</f>
        <v>-3.3374754576468755</v>
      </c>
      <c r="Z1495" s="32">
        <f>LN(Data[[#This Row],[NVActual]]/Data[[#This Row],[MA'[n*ln(n)']
30d]])</f>
        <v>7.3254769474705235</v>
      </c>
      <c r="AA1495" s="32">
        <f>LN(Data[[#This Row],[NVActual]]/Data[[#This Row],[MA'[n^1.5']]])</f>
        <v>3.286823154327946</v>
      </c>
      <c r="AB1495" s="32">
        <f>LN(Data[[#This Row],[NVActual]]/Data[[#This Row],[Metcalfe
(n^2)]])</f>
        <v>-3.5434908540468291</v>
      </c>
      <c r="AC1495" s="34">
        <f>1+Data[[#This Row],[MA'[NVMetcalfe calc']]]/((Data[[#This Row],[NVM_norm
(scaled)]]-Data[[#This Row],[NV_fund.]])/2)</f>
        <v>-13030160322.622011</v>
      </c>
    </row>
    <row r="1496" spans="1:29" x14ac:dyDescent="0.2">
      <c r="A1496" s="23">
        <v>42680</v>
      </c>
      <c r="B1496" s="24">
        <v>11433480682.430599</v>
      </c>
      <c r="C1496" s="24">
        <f t="shared" si="185"/>
        <v>10587847763.047543</v>
      </c>
      <c r="D1496" s="25">
        <f>LN(Data[[#This Row],[NVActual]])</f>
        <v>23.159811790043296</v>
      </c>
      <c r="E1496" s="26">
        <v>526347</v>
      </c>
      <c r="F1496" s="40">
        <f>Data[[#This Row],[DAA 
(n)]]^2</f>
        <v>277041164409</v>
      </c>
      <c r="G1496" s="41">
        <f t="shared" si="186"/>
        <v>314476811621.09998</v>
      </c>
      <c r="H1496" s="28">
        <f>LN(Data[[#This Row],[Metcalfe
(n^2)]])</f>
        <v>26.347431940067409</v>
      </c>
      <c r="I1496" s="42">
        <f t="shared" si="187"/>
        <v>26.457227315919628</v>
      </c>
      <c r="J1496" s="40">
        <f>Data[[#This Row],[DAA 
(n)]]*LN(Data[[#This Row],[DAA 
(n)]])</f>
        <v>6933945.8796793306</v>
      </c>
      <c r="K1496" s="40">
        <f t="shared" si="188"/>
        <v>7391315.7530035358</v>
      </c>
      <c r="L1496" s="29">
        <f>LN(Data[[#This Row],[MA'[n*ln(n)']
30d]])</f>
        <v>15.815816322137616</v>
      </c>
      <c r="M1496" s="43">
        <f t="shared" si="189"/>
        <v>15.788891788128591</v>
      </c>
      <c r="N1496" s="40">
        <f>Data[[#This Row],[DAA 
(n)]]^1.5</f>
        <v>381863569.56796002</v>
      </c>
      <c r="O1496" s="40">
        <f t="shared" si="190"/>
        <v>418586069.89235717</v>
      </c>
      <c r="P1496" s="43">
        <f>LN(Data[[#This Row],[MA'[n^1.5']]])</f>
        <v>19.852393089573329</v>
      </c>
      <c r="Q1496" s="43">
        <f t="shared" si="191"/>
        <v>19.814662989229401</v>
      </c>
      <c r="R1496" s="30">
        <f>$O$1+$O$2*Data[[#This Row],[MA'[ln(n^2)']]]</f>
        <v>26.457227315919628</v>
      </c>
      <c r="S1496" s="30">
        <f>$Q$1+$Q$2*Data[[#This Row],[MA'[ln(n*ln(n))']]]</f>
        <v>22.571671450412175</v>
      </c>
      <c r="T1496" s="31">
        <f>$O$3*Data[[#This Row],[Metcalfe
(n^2)]]</f>
        <v>144061405492.67999</v>
      </c>
      <c r="U1496" s="31">
        <f t="shared" si="184"/>
        <v>163527942042.97205</v>
      </c>
      <c r="V1496" s="30">
        <f>LN(Data[[#This Row],[MA'[NVA']
30d]]/Data[[#This Row],[MA'[NVMetcalfe calc']]])</f>
        <v>-2.7372769690735019</v>
      </c>
      <c r="W1496" s="30">
        <f>$Q$3+Data[[#This Row],[NVM
(scaled)]]/((Data[[#This Row],[Upper Bound]]-Data[[#This Row],[Lower Bound]])/2)</f>
        <v>-0.818950000370675</v>
      </c>
      <c r="X1496" s="30">
        <f>(Data[[#This Row],[Upper Bound]]+Data[[#This Row],[Lower Bound]])/2</f>
        <v>24.514449383165903</v>
      </c>
      <c r="Y1496" s="29">
        <f>LN(Data[[#This Row],[NVActual]]/Data[[#This Row],[MA'[n^2']
30d]])</f>
        <v>-3.3143643893908523</v>
      </c>
      <c r="Z1496" s="29">
        <f>LN(Data[[#This Row],[NVActual]]/Data[[#This Row],[MA'[n*ln(n)']
30d]])</f>
        <v>7.3439954679056809</v>
      </c>
      <c r="AA1496" s="29">
        <f>LN(Data[[#This Row],[NVActual]]/Data[[#This Row],[MA'[n^1.5']]])</f>
        <v>3.3074187004699653</v>
      </c>
      <c r="AB1496" s="29">
        <f>LN(Data[[#This Row],[NVActual]]/Data[[#This Row],[Metcalfe
(n^2)]])</f>
        <v>-3.1876201500241117</v>
      </c>
      <c r="AC1496" s="26">
        <f>1+Data[[#This Row],[MA'[NVMetcalfe calc']]]/((Data[[#This Row],[NVM_norm
(scaled)]]-Data[[#This Row],[NV_fund.]])/2)</f>
        <v>-12910067026.897093</v>
      </c>
    </row>
    <row r="1497" spans="1:29" x14ac:dyDescent="0.2">
      <c r="A1497" s="23">
        <v>42679</v>
      </c>
      <c r="B1497" s="24">
        <v>11287152646.5261</v>
      </c>
      <c r="C1497" s="24">
        <f t="shared" si="185"/>
        <v>10534570337.073023</v>
      </c>
      <c r="D1497" s="25">
        <f>LN(Data[[#This Row],[NVActual]])</f>
        <v>23.146930981929284</v>
      </c>
      <c r="E1497" s="26">
        <v>550980</v>
      </c>
      <c r="F1497" s="40">
        <f>Data[[#This Row],[DAA 
(n)]]^2</f>
        <v>303578960400</v>
      </c>
      <c r="G1497" s="41">
        <f t="shared" si="186"/>
        <v>316346202814.93335</v>
      </c>
      <c r="H1497" s="28">
        <f>LN(Data[[#This Row],[Metcalfe
(n^2)]])</f>
        <v>26.438907579671245</v>
      </c>
      <c r="I1497" s="42">
        <f t="shared" si="187"/>
        <v>26.463372162203349</v>
      </c>
      <c r="J1497" s="40">
        <f>Data[[#This Row],[DAA 
(n)]]*LN(Data[[#This Row],[DAA 
(n)]])</f>
        <v>7283654.6491236314</v>
      </c>
      <c r="K1497" s="40">
        <f t="shared" si="188"/>
        <v>7415405.7713005794</v>
      </c>
      <c r="L1497" s="29">
        <f>LN(Data[[#This Row],[MA'[n*ln(n)']
30d]])</f>
        <v>15.819070255091386</v>
      </c>
      <c r="M1497" s="43">
        <f t="shared" si="189"/>
        <v>15.786267750713954</v>
      </c>
      <c r="N1497" s="40">
        <f>Data[[#This Row],[DAA 
(n)]]^1.5</f>
        <v>408981583.44990444</v>
      </c>
      <c r="O1497" s="40">
        <f t="shared" si="190"/>
        <v>420473404.64328164</v>
      </c>
      <c r="P1497" s="43">
        <f>LN(Data[[#This Row],[MA'[n^1.5']]])</f>
        <v>19.856891788393231</v>
      </c>
      <c r="Q1497" s="43">
        <f t="shared" si="191"/>
        <v>19.811000040076667</v>
      </c>
      <c r="R1497" s="30">
        <f>$O$1+$O$2*Data[[#This Row],[MA'[ln(n^2)']]]</f>
        <v>26.463372162203349</v>
      </c>
      <c r="S1497" s="30">
        <f>$Q$1+$Q$2*Data[[#This Row],[MA'[ln(n*ln(n))']]]</f>
        <v>22.567341788678021</v>
      </c>
      <c r="T1497" s="31">
        <f>$O$3*Data[[#This Row],[Metcalfe
(n^2)]]</f>
        <v>157861059408</v>
      </c>
      <c r="U1497" s="31">
        <f t="shared" si="184"/>
        <v>164500025463.76535</v>
      </c>
      <c r="V1497" s="30">
        <f>LN(Data[[#This Row],[MA'[NVA']
30d]]/Data[[#This Row],[MA'[NVMetcalfe calc']]])</f>
        <v>-2.7482484629068815</v>
      </c>
      <c r="W1497" s="30">
        <f>$Q$3+Data[[#This Row],[NVM
(scaled)]]/((Data[[#This Row],[Upper Bound]]-Data[[#This Row],[Lower Bound]])/2)</f>
        <v>-0.82079416709994779</v>
      </c>
      <c r="X1497" s="30">
        <f>(Data[[#This Row],[Upper Bound]]+Data[[#This Row],[Lower Bound]])/2</f>
        <v>24.515356975440685</v>
      </c>
      <c r="Y1497" s="32">
        <f>LN(Data[[#This Row],[NVActual]]/Data[[#This Row],[MA'[n^2']
30d]])</f>
        <v>-3.3331720474241324</v>
      </c>
      <c r="Z1497" s="32">
        <f>LN(Data[[#This Row],[NVActual]]/Data[[#This Row],[MA'[n*ln(n)']
30d]])</f>
        <v>7.3278607268378968</v>
      </c>
      <c r="AA1497" s="32">
        <f>LN(Data[[#This Row],[NVActual]]/Data[[#This Row],[MA'[n^1.5']]])</f>
        <v>3.290039193536054</v>
      </c>
      <c r="AB1497" s="32">
        <f>LN(Data[[#This Row],[NVActual]]/Data[[#This Row],[Metcalfe
(n^2)]])</f>
        <v>-3.2919765977419622</v>
      </c>
      <c r="AC1497" s="34">
        <f>1+Data[[#This Row],[MA'[NVMetcalfe calc']]]/((Data[[#This Row],[NVM_norm
(scaled)]]-Data[[#This Row],[NV_fund.]])/2)</f>
        <v>-12985399757.494635</v>
      </c>
    </row>
    <row r="1498" spans="1:29" x14ac:dyDescent="0.2">
      <c r="A1498" s="23">
        <v>42678</v>
      </c>
      <c r="B1498" s="24">
        <v>11263702567.809799</v>
      </c>
      <c r="C1498" s="24">
        <f t="shared" si="185"/>
        <v>10482873828.657003</v>
      </c>
      <c r="D1498" s="25">
        <f>LN(Data[[#This Row],[NVActual]])</f>
        <v>23.144851230456805</v>
      </c>
      <c r="E1498" s="26">
        <v>552456</v>
      </c>
      <c r="F1498" s="40">
        <f>Data[[#This Row],[DAA 
(n)]]^2</f>
        <v>305207631936</v>
      </c>
      <c r="G1498" s="41">
        <f t="shared" si="186"/>
        <v>318690007969.06665</v>
      </c>
      <c r="H1498" s="28">
        <f>LN(Data[[#This Row],[Metcalfe
(n^2)]])</f>
        <v>26.44425814238744</v>
      </c>
      <c r="I1498" s="42">
        <f t="shared" si="187"/>
        <v>26.470316436374631</v>
      </c>
      <c r="J1498" s="40">
        <f>Data[[#This Row],[DAA 
(n)]]*LN(Data[[#This Row],[DAA 
(n)]])</f>
        <v>7304644.5381553974</v>
      </c>
      <c r="K1498" s="40">
        <f t="shared" si="188"/>
        <v>7444182.8160480475</v>
      </c>
      <c r="L1498" s="29">
        <f>LN(Data[[#This Row],[MA'[n*ln(n)']
30d]])</f>
        <v>15.822943455288502</v>
      </c>
      <c r="M1498" s="43">
        <f t="shared" si="189"/>
        <v>15.78342727499739</v>
      </c>
      <c r="N1498" s="40">
        <f>Data[[#This Row],[DAA 
(n)]]^1.5</f>
        <v>410626092.09454113</v>
      </c>
      <c r="O1498" s="40">
        <f t="shared" si="190"/>
        <v>422778887.91174674</v>
      </c>
      <c r="P1498" s="43">
        <f>LN(Data[[#This Row],[MA'[n^1.5']]])</f>
        <v>19.862359876730043</v>
      </c>
      <c r="Q1498" s="43">
        <f t="shared" si="191"/>
        <v>19.807032671663929</v>
      </c>
      <c r="R1498" s="30">
        <f>$O$1+$O$2*Data[[#This Row],[MA'[ln(n^2)']]]</f>
        <v>26.470316436374631</v>
      </c>
      <c r="S1498" s="30">
        <f>$Q$1+$Q$2*Data[[#This Row],[MA'[ln(n*ln(n))']]]</f>
        <v>22.562655003745693</v>
      </c>
      <c r="T1498" s="31">
        <f>$O$3*Data[[#This Row],[Metcalfe
(n^2)]]</f>
        <v>158707968606.72</v>
      </c>
      <c r="U1498" s="31">
        <f t="shared" si="184"/>
        <v>165718804143.9147</v>
      </c>
      <c r="V1498" s="30">
        <f>LN(Data[[#This Row],[MA'[NVA']
30d]]/Data[[#This Row],[MA'[NVMetcalfe calc']]])</f>
        <v>-2.7605495394659854</v>
      </c>
      <c r="W1498" s="30">
        <f>$Q$3+Data[[#This Row],[NVM
(scaled)]]/((Data[[#This Row],[Upper Bound]]-Data[[#This Row],[Lower Bound]])/2)</f>
        <v>-0.82289084894378084</v>
      </c>
      <c r="X1498" s="30">
        <f>(Data[[#This Row],[Upper Bound]]+Data[[#This Row],[Lower Bound]])/2</f>
        <v>24.51648572006016</v>
      </c>
      <c r="Y1498" s="29">
        <f>LN(Data[[#This Row],[NVActual]]/Data[[#This Row],[MA'[n^2']
30d]])</f>
        <v>-3.3426334749553366</v>
      </c>
      <c r="Z1498" s="29">
        <f>LN(Data[[#This Row],[NVActual]]/Data[[#This Row],[MA'[n*ln(n)']
30d]])</f>
        <v>7.3219077751683033</v>
      </c>
      <c r="AA1498" s="29">
        <f>LN(Data[[#This Row],[NVActual]]/Data[[#This Row],[MA'[n^1.5']]])</f>
        <v>3.2824913537267624</v>
      </c>
      <c r="AB1498" s="29">
        <f>LN(Data[[#This Row],[NVActual]]/Data[[#This Row],[Metcalfe
(n^2)]])</f>
        <v>-3.2994069119306344</v>
      </c>
      <c r="AC1498" s="26">
        <f>1+Data[[#This Row],[MA'[NVMetcalfe calc']]]/((Data[[#This Row],[NVM_norm
(scaled)]]-Data[[#This Row],[NV_fund.]])/2)</f>
        <v>-13079943279.58</v>
      </c>
    </row>
    <row r="1499" spans="1:29" x14ac:dyDescent="0.2">
      <c r="A1499" s="23">
        <v>42677</v>
      </c>
      <c r="B1499" s="24">
        <v>11015326935.815599</v>
      </c>
      <c r="C1499" s="24">
        <f t="shared" si="185"/>
        <v>10432123186.465895</v>
      </c>
      <c r="D1499" s="25">
        <f>LN(Data[[#This Row],[NVActual]])</f>
        <v>23.122553497723988</v>
      </c>
      <c r="E1499" s="26">
        <v>596454</v>
      </c>
      <c r="F1499" s="40">
        <f>Data[[#This Row],[DAA 
(n)]]^2</f>
        <v>355757374116</v>
      </c>
      <c r="G1499" s="41">
        <f t="shared" si="186"/>
        <v>320510660929.06665</v>
      </c>
      <c r="H1499" s="28">
        <f>LN(Data[[#This Row],[Metcalfe
(n^2)]])</f>
        <v>26.597514802066968</v>
      </c>
      <c r="I1499" s="42">
        <f t="shared" si="187"/>
        <v>26.475804158654626</v>
      </c>
      <c r="J1499" s="40">
        <f>Data[[#This Row],[DAA 
(n)]]*LN(Data[[#This Row],[DAA 
(n)]])</f>
        <v>7932097.0468760254</v>
      </c>
      <c r="K1499" s="40">
        <f t="shared" si="188"/>
        <v>7466719.7015485289</v>
      </c>
      <c r="L1499" s="29">
        <f>LN(Data[[#This Row],[MA'[n*ln(n)']
30d]])</f>
        <v>15.825966331017897</v>
      </c>
      <c r="M1499" s="43">
        <f t="shared" si="189"/>
        <v>15.780214608023076</v>
      </c>
      <c r="N1499" s="40">
        <f>Data[[#This Row],[DAA 
(n)]]^1.5</f>
        <v>460644015.28836179</v>
      </c>
      <c r="O1499" s="40">
        <f t="shared" si="190"/>
        <v>424577708.13204569</v>
      </c>
      <c r="P1499" s="43">
        <f>LN(Data[[#This Row],[MA'[n^1.5']]])</f>
        <v>19.866605604988621</v>
      </c>
      <c r="Q1499" s="43">
        <f t="shared" si="191"/>
        <v>19.802533089682473</v>
      </c>
      <c r="R1499" s="30">
        <f>$O$1+$O$2*Data[[#This Row],[MA'[ln(n^2)']]]</f>
        <v>26.475804158654626</v>
      </c>
      <c r="S1499" s="30">
        <f>$Q$1+$Q$2*Data[[#This Row],[MA'[ln(n*ln(n))']]]</f>
        <v>22.557354103238072</v>
      </c>
      <c r="T1499" s="31">
        <f>$O$3*Data[[#This Row],[Metcalfe
(n^2)]]</f>
        <v>184993834540.32001</v>
      </c>
      <c r="U1499" s="31">
        <f t="shared" si="184"/>
        <v>166665543683.11469</v>
      </c>
      <c r="V1499" s="30">
        <f>LN(Data[[#This Row],[MA'[NVA']
30d]]/Data[[#This Row],[MA'[NVMetcalfe calc']]])</f>
        <v>-2.7710992581969069</v>
      </c>
      <c r="W1499" s="30">
        <f>$Q$3+Data[[#This Row],[NVM
(scaled)]]/((Data[[#This Row],[Upper Bound]]-Data[[#This Row],[Lower Bound]])/2)</f>
        <v>-0.82438539167616043</v>
      </c>
      <c r="X1499" s="30">
        <f>(Data[[#This Row],[Upper Bound]]+Data[[#This Row],[Lower Bound]])/2</f>
        <v>24.516579130946347</v>
      </c>
      <c r="Y1499" s="32">
        <f>LN(Data[[#This Row],[NVActual]]/Data[[#This Row],[MA'[n^2']
30d]])</f>
        <v>-3.3706278784591586</v>
      </c>
      <c r="Z1499" s="32">
        <f>LN(Data[[#This Row],[NVActual]]/Data[[#This Row],[MA'[n*ln(n)']
30d]])</f>
        <v>7.2965871667060895</v>
      </c>
      <c r="AA1499" s="32">
        <f>LN(Data[[#This Row],[NVActual]]/Data[[#This Row],[MA'[n^1.5']]])</f>
        <v>3.255947892735366</v>
      </c>
      <c r="AB1499" s="32">
        <f>LN(Data[[#This Row],[NVActual]]/Data[[#This Row],[Metcalfe
(n^2)]])</f>
        <v>-3.4749613043429819</v>
      </c>
      <c r="AC1499" s="34">
        <f>1+Data[[#This Row],[MA'[NVMetcalfe calc']]]/((Data[[#This Row],[NVM_norm
(scaled)]]-Data[[#This Row],[NV_fund.]])/2)</f>
        <v>-13153843731.69046</v>
      </c>
    </row>
    <row r="1500" spans="1:29" x14ac:dyDescent="0.2">
      <c r="A1500" s="23">
        <v>42676</v>
      </c>
      <c r="B1500" s="24">
        <v>11819005784.706699</v>
      </c>
      <c r="C1500" s="24">
        <f t="shared" si="185"/>
        <v>10388474202.736528</v>
      </c>
      <c r="D1500" s="25">
        <f>LN(Data[[#This Row],[NVActual]])</f>
        <v>23.192974732417692</v>
      </c>
      <c r="E1500" s="26">
        <v>586295</v>
      </c>
      <c r="F1500" s="40">
        <f>Data[[#This Row],[DAA 
(n)]]^2</f>
        <v>343741827025</v>
      </c>
      <c r="G1500" s="41">
        <f t="shared" si="186"/>
        <v>320453867144.40002</v>
      </c>
      <c r="H1500" s="28">
        <f>LN(Data[[#This Row],[Metcalfe
(n^2)]])</f>
        <v>26.563156709717269</v>
      </c>
      <c r="I1500" s="42">
        <f t="shared" si="187"/>
        <v>26.475644133242312</v>
      </c>
      <c r="J1500" s="40">
        <f>Data[[#This Row],[DAA 
(n)]]*LN(Data[[#This Row],[DAA 
(n)]])</f>
        <v>7786922.9815618433</v>
      </c>
      <c r="K1500" s="40">
        <f t="shared" si="188"/>
        <v>7466038.1846319437</v>
      </c>
      <c r="L1500" s="29">
        <f>LN(Data[[#This Row],[MA'[n*ln(n)']
30d]])</f>
        <v>15.825875052913442</v>
      </c>
      <c r="M1500" s="43">
        <f t="shared" si="189"/>
        <v>15.776795783049506</v>
      </c>
      <c r="N1500" s="40">
        <f>Data[[#This Row],[DAA 
(n)]]^1.5</f>
        <v>448925511.05458701</v>
      </c>
      <c r="O1500" s="40">
        <f t="shared" si="190"/>
        <v>424522521.48205531</v>
      </c>
      <c r="P1500" s="43">
        <f>LN(Data[[#This Row],[MA'[n^1.5']]])</f>
        <v>19.866475616447474</v>
      </c>
      <c r="Q1500" s="43">
        <f t="shared" si="191"/>
        <v>19.797737772581801</v>
      </c>
      <c r="R1500" s="30">
        <f>$O$1+$O$2*Data[[#This Row],[MA'[ln(n^2)']]]</f>
        <v>26.475644133242312</v>
      </c>
      <c r="S1500" s="30">
        <f>$Q$1+$Q$2*Data[[#This Row],[MA'[ln(n*ln(n))']]]</f>
        <v>22.551713042031682</v>
      </c>
      <c r="T1500" s="31">
        <f>$O$3*Data[[#This Row],[Metcalfe
(n^2)]]</f>
        <v>178745750053</v>
      </c>
      <c r="U1500" s="31">
        <f t="shared" si="184"/>
        <v>166636010915.08801</v>
      </c>
      <c r="V1500" s="30">
        <f>LN(Data[[#This Row],[MA'[NVA']
30d]]/Data[[#This Row],[MA'[NVMetcalfe calc']]])</f>
        <v>-2.7751149164789699</v>
      </c>
      <c r="W1500" s="30">
        <f>$Q$3+Data[[#This Row],[NVM
(scaled)]]/((Data[[#This Row],[Upper Bound]]-Data[[#This Row],[Lower Bound]])/2)</f>
        <v>-0.82445649883865746</v>
      </c>
      <c r="X1500" s="30">
        <f>(Data[[#This Row],[Upper Bound]]+Data[[#This Row],[Lower Bound]])/2</f>
        <v>24.513678587636996</v>
      </c>
      <c r="Y1500" s="29">
        <f>LN(Data[[#This Row],[NVActual]]/Data[[#This Row],[MA'[n^2']
30d]])</f>
        <v>-3.3000294302619659</v>
      </c>
      <c r="Z1500" s="29">
        <f>LN(Data[[#This Row],[NVActual]]/Data[[#This Row],[MA'[n*ln(n)']
30d]])</f>
        <v>7.3670996795042498</v>
      </c>
      <c r="AA1500" s="29">
        <f>LN(Data[[#This Row],[NVActual]]/Data[[#This Row],[MA'[n^1.5']]])</f>
        <v>3.3264991159702206</v>
      </c>
      <c r="AB1500" s="29">
        <f>LN(Data[[#This Row],[NVActual]]/Data[[#This Row],[Metcalfe
(n^2)]])</f>
        <v>-3.3701819772995747</v>
      </c>
      <c r="AC1500" s="26">
        <f>1+Data[[#This Row],[MA'[NVMetcalfe calc']]]/((Data[[#This Row],[NVM_norm
(scaled)]]-Data[[#This Row],[NV_fund.]])/2)</f>
        <v>-13152981490.840792</v>
      </c>
    </row>
    <row r="1501" spans="1:29" x14ac:dyDescent="0.2">
      <c r="A1501" s="23">
        <v>42675</v>
      </c>
      <c r="B1501" s="24">
        <v>11661529206.4079</v>
      </c>
      <c r="C1501" s="24">
        <f t="shared" si="185"/>
        <v>10319365252.194633</v>
      </c>
      <c r="D1501" s="25">
        <f>LN(Data[[#This Row],[NVActual]])</f>
        <v>23.179561159047068</v>
      </c>
      <c r="E1501" s="26">
        <v>602551</v>
      </c>
      <c r="F1501" s="40">
        <f>Data[[#This Row],[DAA 
(n)]]^2</f>
        <v>363067707601</v>
      </c>
      <c r="G1501" s="41">
        <f t="shared" si="186"/>
        <v>322277642919.86664</v>
      </c>
      <c r="H1501" s="28">
        <f>LN(Data[[#This Row],[Metcalfe
(n^2)]])</f>
        <v>26.617855176134942</v>
      </c>
      <c r="I1501" s="42">
        <f t="shared" si="187"/>
        <v>26.480567598152799</v>
      </c>
      <c r="J1501" s="40">
        <f>Data[[#This Row],[DAA 
(n)]]*LN(Data[[#This Row],[DAA 
(n)]])</f>
        <v>8019307.6271176422</v>
      </c>
      <c r="K1501" s="40">
        <f t="shared" si="188"/>
        <v>7487487.0303318854</v>
      </c>
      <c r="L1501" s="29">
        <f>LN(Data[[#This Row],[MA'[n*ln(n)']
30d]])</f>
        <v>15.8287437892283</v>
      </c>
      <c r="M1501" s="43">
        <f t="shared" si="189"/>
        <v>15.773000833460619</v>
      </c>
      <c r="N1501" s="40">
        <f>Data[[#This Row],[DAA 
(n)]]^1.5</f>
        <v>467725143.94961762</v>
      </c>
      <c r="O1501" s="40">
        <f t="shared" si="190"/>
        <v>426275528.14493817</v>
      </c>
      <c r="P1501" s="43">
        <f>LN(Data[[#This Row],[MA'[n^1.5']]])</f>
        <v>19.870596474844763</v>
      </c>
      <c r="Q1501" s="43">
        <f t="shared" si="191"/>
        <v>19.792417758312091</v>
      </c>
      <c r="R1501" s="30">
        <f>$O$1+$O$2*Data[[#This Row],[MA'[ln(n^2)']]]</f>
        <v>26.480567598152799</v>
      </c>
      <c r="S1501" s="30">
        <f>$Q$1+$Q$2*Data[[#This Row],[MA'[ln(n*ln(n))']]]</f>
        <v>22.545451375210021</v>
      </c>
      <c r="T1501" s="31">
        <f>$O$3*Data[[#This Row],[Metcalfe
(n^2)]]</f>
        <v>188795207952.52002</v>
      </c>
      <c r="U1501" s="31">
        <f t="shared" si="184"/>
        <v>167584374318.33063</v>
      </c>
      <c r="V1501" s="30">
        <f>LN(Data[[#This Row],[MA'[NVA']
30d]]/Data[[#This Row],[MA'[NVMetcalfe calc']]])</f>
        <v>-2.7874647001192208</v>
      </c>
      <c r="W1501" s="30">
        <f>$Q$3+Data[[#This Row],[NVM
(scaled)]]/((Data[[#This Row],[Upper Bound]]-Data[[#This Row],[Lower Bound]])/2)</f>
        <v>-0.82671276892283763</v>
      </c>
      <c r="X1501" s="30">
        <f>(Data[[#This Row],[Upper Bound]]+Data[[#This Row],[Lower Bound]])/2</f>
        <v>24.513009486681412</v>
      </c>
      <c r="Y1501" s="32">
        <f>LN(Data[[#This Row],[NVActual]]/Data[[#This Row],[MA'[n^2']
30d]])</f>
        <v>-3.319118097016748</v>
      </c>
      <c r="Z1501" s="32">
        <f>LN(Data[[#This Row],[NVActual]]/Data[[#This Row],[MA'[n*ln(n)']
30d]])</f>
        <v>7.3508173698187704</v>
      </c>
      <c r="AA1501" s="32">
        <f>LN(Data[[#This Row],[NVActual]]/Data[[#This Row],[MA'[n^1.5']]])</f>
        <v>3.3089646842023073</v>
      </c>
      <c r="AB1501" s="32">
        <f>LN(Data[[#This Row],[NVActual]]/Data[[#This Row],[Metcalfe
(n^2)]])</f>
        <v>-3.4382940170878715</v>
      </c>
      <c r="AC1501" s="34">
        <f>1+Data[[#This Row],[MA'[NVMetcalfe calc']]]/((Data[[#This Row],[NVM_norm
(scaled)]]-Data[[#This Row],[NV_fund.]])/2)</f>
        <v>-13227009563.500406</v>
      </c>
    </row>
    <row r="1502" spans="1:29" x14ac:dyDescent="0.2">
      <c r="A1502" s="23">
        <v>42674</v>
      </c>
      <c r="B1502" s="24">
        <v>11154581487.0609</v>
      </c>
      <c r="C1502" s="24">
        <f t="shared" si="185"/>
        <v>10255020639.889067</v>
      </c>
      <c r="D1502" s="25">
        <f>LN(Data[[#This Row],[NVActual]])</f>
        <v>23.135116146158548</v>
      </c>
      <c r="E1502" s="26">
        <v>587693</v>
      </c>
      <c r="F1502" s="40">
        <f>Data[[#This Row],[DAA 
(n)]]^2</f>
        <v>345383062249</v>
      </c>
      <c r="G1502" s="41">
        <f t="shared" si="186"/>
        <v>317323674113.03333</v>
      </c>
      <c r="H1502" s="28">
        <f>LN(Data[[#This Row],[Metcalfe
(n^2)]])</f>
        <v>26.567919963381886</v>
      </c>
      <c r="I1502" s="42">
        <f t="shared" si="187"/>
        <v>26.463016963012322</v>
      </c>
      <c r="J1502" s="40">
        <f>Data[[#This Row],[DAA 
(n)]]*LN(Data[[#This Row],[DAA 
(n)]])</f>
        <v>7806890.2935198955</v>
      </c>
      <c r="K1502" s="40">
        <f t="shared" si="188"/>
        <v>7421552.3174172258</v>
      </c>
      <c r="L1502" s="29">
        <f>LN(Data[[#This Row],[MA'[n*ln(n)']
30d]])</f>
        <v>15.819898800461877</v>
      </c>
      <c r="M1502" s="43">
        <f t="shared" si="189"/>
        <v>15.768688396947523</v>
      </c>
      <c r="N1502" s="40">
        <f>Data[[#This Row],[DAA 
(n)]]^1.5</f>
        <v>450532138.70078284</v>
      </c>
      <c r="O1502" s="40">
        <f t="shared" si="190"/>
        <v>421189089.32847482</v>
      </c>
      <c r="P1502" s="43">
        <f>LN(Data[[#This Row],[MA'[n^1.5']]])</f>
        <v>19.858592434110037</v>
      </c>
      <c r="Q1502" s="43">
        <f t="shared" si="191"/>
        <v>19.786354994397314</v>
      </c>
      <c r="R1502" s="30">
        <f>$O$1+$O$2*Data[[#This Row],[MA'[ln(n^2)']]]</f>
        <v>26.463016963012322</v>
      </c>
      <c r="S1502" s="30">
        <f>$Q$1+$Q$2*Data[[#This Row],[MA'[ln(n*ln(n))']]]</f>
        <v>22.53833585496341</v>
      </c>
      <c r="T1502" s="31">
        <f>$O$3*Data[[#This Row],[Metcalfe
(n^2)]]</f>
        <v>179599192369.48001</v>
      </c>
      <c r="U1502" s="31">
        <f t="shared" si="184"/>
        <v>165008310538.77731</v>
      </c>
      <c r="V1502" s="30">
        <f>LN(Data[[#This Row],[MA'[NVA']
30d]]/Data[[#This Row],[MA'[NVMetcalfe calc']]])</f>
        <v>-2.7782284353456475</v>
      </c>
      <c r="W1502" s="30">
        <f>$Q$3+Data[[#This Row],[NVM
(scaled)]]/((Data[[#This Row],[Upper Bound]]-Data[[#This Row],[Lower Bound]])/2)</f>
        <v>-0.82577282783456341</v>
      </c>
      <c r="X1502" s="30">
        <f>(Data[[#This Row],[Upper Bound]]+Data[[#This Row],[Lower Bound]])/2</f>
        <v>24.500676408987864</v>
      </c>
      <c r="Y1502" s="29">
        <f>LN(Data[[#This Row],[NVActual]]/Data[[#This Row],[MA'[n^2']
30d]])</f>
        <v>-3.3480719977284195</v>
      </c>
      <c r="Z1502" s="29">
        <f>LN(Data[[#This Row],[NVActual]]/Data[[#This Row],[MA'[n*ln(n)']
30d]])</f>
        <v>7.3152173456966709</v>
      </c>
      <c r="AA1502" s="29">
        <f>LN(Data[[#This Row],[NVActual]]/Data[[#This Row],[MA'[n^1.5']]])</f>
        <v>3.2765237120485109</v>
      </c>
      <c r="AB1502" s="29">
        <f>LN(Data[[#This Row],[NVActual]]/Data[[#This Row],[Metcalfe
(n^2)]])</f>
        <v>-3.4328038172233404</v>
      </c>
      <c r="AC1502" s="26">
        <f>1+Data[[#This Row],[MA'[NVMetcalfe calc']]]/((Data[[#This Row],[NVM_norm
(scaled)]]-Data[[#This Row],[NV_fund.]])/2)</f>
        <v>-13030512803.682447</v>
      </c>
    </row>
    <row r="1503" spans="1:29" x14ac:dyDescent="0.2">
      <c r="A1503" s="23">
        <v>42673</v>
      </c>
      <c r="B1503" s="24">
        <v>11160250070.845301</v>
      </c>
      <c r="C1503" s="24">
        <f t="shared" si="185"/>
        <v>10209478752.081612</v>
      </c>
      <c r="D1503" s="25">
        <f>LN(Data[[#This Row],[NVActual]])</f>
        <v>23.135624201430364</v>
      </c>
      <c r="E1503" s="26">
        <v>475892</v>
      </c>
      <c r="F1503" s="40">
        <f>Data[[#This Row],[DAA 
(n)]]^2</f>
        <v>226473195664</v>
      </c>
      <c r="G1503" s="41">
        <f t="shared" si="186"/>
        <v>314210570177.93335</v>
      </c>
      <c r="H1503" s="28">
        <f>LN(Data[[#This Row],[Metcalfe
(n^2)]])</f>
        <v>26.145892433427306</v>
      </c>
      <c r="I1503" s="42">
        <f t="shared" si="187"/>
        <v>26.452508131555511</v>
      </c>
      <c r="J1503" s="40">
        <f>Data[[#This Row],[DAA 
(n)]]*LN(Data[[#This Row],[DAA 
(n)]])</f>
        <v>6221310.5209642937</v>
      </c>
      <c r="K1503" s="40">
        <f t="shared" si="188"/>
        <v>7380963.7290116949</v>
      </c>
      <c r="L1503" s="29">
        <f>LN(Data[[#This Row],[MA'[n*ln(n)']
30d]])</f>
        <v>15.814414774637919</v>
      </c>
      <c r="M1503" s="43">
        <f t="shared" si="189"/>
        <v>15.764736038101081</v>
      </c>
      <c r="N1503" s="40">
        <f>Data[[#This Row],[DAA 
(n)]]^1.5</f>
        <v>328293743.51475602</v>
      </c>
      <c r="O1503" s="40">
        <f t="shared" si="190"/>
        <v>418026749.77303433</v>
      </c>
      <c r="P1503" s="43">
        <f>LN(Data[[#This Row],[MA'[n^1.5']]])</f>
        <v>19.851055983113788</v>
      </c>
      <c r="Q1503" s="43">
        <f t="shared" si="191"/>
        <v>19.780781214805806</v>
      </c>
      <c r="R1503" s="30">
        <f>$O$1+$O$2*Data[[#This Row],[MA'[ln(n^2)']]]</f>
        <v>26.452508131555511</v>
      </c>
      <c r="S1503" s="30">
        <f>$Q$1+$Q$2*Data[[#This Row],[MA'[ln(n*ln(n))']]]</f>
        <v>22.53181446286678</v>
      </c>
      <c r="T1503" s="31">
        <f>$O$3*Data[[#This Row],[Metcalfe
(n^2)]]</f>
        <v>117766061745.28</v>
      </c>
      <c r="U1503" s="31">
        <f t="shared" si="184"/>
        <v>163389496492.52536</v>
      </c>
      <c r="V1503" s="30">
        <f>LN(Data[[#This Row],[MA'[NVA']
30d]]/Data[[#This Row],[MA'[NVMetcalfe calc']]])</f>
        <v>-2.7728203212203995</v>
      </c>
      <c r="W1503" s="30">
        <f>$Q$3+Data[[#This Row],[NVM
(scaled)]]/((Data[[#This Row],[Upper Bound]]-Data[[#This Row],[Lower Bound]])/2)</f>
        <v>-0.82445394898590185</v>
      </c>
      <c r="X1503" s="30">
        <f>(Data[[#This Row],[Upper Bound]]+Data[[#This Row],[Lower Bound]])/2</f>
        <v>24.492161297211148</v>
      </c>
      <c r="Y1503" s="32">
        <f>LN(Data[[#This Row],[NVActual]]/Data[[#This Row],[MA'[n^2']
30d]])</f>
        <v>-3.3377050023310093</v>
      </c>
      <c r="Z1503" s="32">
        <f>LN(Data[[#This Row],[NVActual]]/Data[[#This Row],[MA'[n*ln(n)']
30d]])</f>
        <v>7.3212094267924428</v>
      </c>
      <c r="AA1503" s="32">
        <f>LN(Data[[#This Row],[NVActual]]/Data[[#This Row],[MA'[n^1.5']]])</f>
        <v>3.2845682183165725</v>
      </c>
      <c r="AB1503" s="32">
        <f>LN(Data[[#This Row],[NVActual]]/Data[[#This Row],[Metcalfe
(n^2)]])</f>
        <v>-3.0102682319969434</v>
      </c>
      <c r="AC1503" s="34">
        <f>1+Data[[#This Row],[MA'[NVMetcalfe calc']]]/((Data[[#This Row],[NVM_norm
(scaled)]]-Data[[#This Row],[NV_fund.]])/2)</f>
        <v>-12907688874.752773</v>
      </c>
    </row>
    <row r="1504" spans="1:29" x14ac:dyDescent="0.2">
      <c r="A1504" s="23">
        <v>42672</v>
      </c>
      <c r="B1504" s="24">
        <v>11415870485.8864</v>
      </c>
      <c r="C1504" s="24">
        <f t="shared" si="185"/>
        <v>10160239303.214725</v>
      </c>
      <c r="D1504" s="25">
        <f>LN(Data[[#This Row],[NVActual]])</f>
        <v>23.15827037209219</v>
      </c>
      <c r="E1504" s="26">
        <v>542123</v>
      </c>
      <c r="F1504" s="40">
        <f>Data[[#This Row],[DAA 
(n)]]^2</f>
        <v>293897347129</v>
      </c>
      <c r="G1504" s="41">
        <f t="shared" si="186"/>
        <v>316673460275.83331</v>
      </c>
      <c r="H1504" s="28">
        <f>LN(Data[[#This Row],[Metcalfe
(n^2)]])</f>
        <v>26.406496383889579</v>
      </c>
      <c r="I1504" s="42">
        <f t="shared" si="187"/>
        <v>26.461919958927481</v>
      </c>
      <c r="J1504" s="40">
        <f>Data[[#This Row],[DAA 
(n)]]*LN(Data[[#This Row],[DAA 
(n)]])</f>
        <v>7157784.5195616847</v>
      </c>
      <c r="K1504" s="40">
        <f t="shared" si="188"/>
        <v>7414987.1672482751</v>
      </c>
      <c r="L1504" s="29">
        <f>LN(Data[[#This Row],[MA'[n*ln(n)']
30d]])</f>
        <v>15.819013802905102</v>
      </c>
      <c r="M1504" s="43">
        <f t="shared" si="189"/>
        <v>15.760917053342725</v>
      </c>
      <c r="N1504" s="40">
        <f>Data[[#This Row],[DAA 
(n)]]^1.5</f>
        <v>399159756.88640666</v>
      </c>
      <c r="O1504" s="40">
        <f t="shared" si="190"/>
        <v>420607782.09123206</v>
      </c>
      <c r="P1504" s="43">
        <f>LN(Data[[#This Row],[MA'[n^1.5']]])</f>
        <v>19.857211323418415</v>
      </c>
      <c r="Q1504" s="43">
        <f t="shared" si="191"/>
        <v>19.775390458392895</v>
      </c>
      <c r="R1504" s="30">
        <f>$O$1+$O$2*Data[[#This Row],[MA'[ln(n^2)']]]</f>
        <v>26.461919958927481</v>
      </c>
      <c r="S1504" s="30">
        <f>$Q$1+$Q$2*Data[[#This Row],[MA'[ln(n*ln(n))']]]</f>
        <v>22.525513138015494</v>
      </c>
      <c r="T1504" s="31">
        <f>$O$3*Data[[#This Row],[Metcalfe
(n^2)]]</f>
        <v>152826620507.08002</v>
      </c>
      <c r="U1504" s="31">
        <f t="shared" si="184"/>
        <v>164670199343.43332</v>
      </c>
      <c r="V1504" s="30">
        <f>LN(Data[[#This Row],[MA'[NVA']
30d]]/Data[[#This Row],[MA'[NVMetcalfe calc']]])</f>
        <v>-2.7854626864533478</v>
      </c>
      <c r="W1504" s="30">
        <f>$Q$3+Data[[#This Row],[NVM
(scaled)]]/((Data[[#This Row],[Upper Bound]]-Data[[#This Row],[Lower Bound]])/2)</f>
        <v>-0.82523110449646653</v>
      </c>
      <c r="X1504" s="30">
        <f>(Data[[#This Row],[Upper Bound]]+Data[[#This Row],[Lower Bound]])/2</f>
        <v>24.49371654847149</v>
      </c>
      <c r="Y1504" s="29">
        <f>LN(Data[[#This Row],[NVActual]]/Data[[#This Row],[MA'[n^2']
30d]])</f>
        <v>-3.3228666140532055</v>
      </c>
      <c r="Z1504" s="29">
        <f>LN(Data[[#This Row],[NVActual]]/Data[[#This Row],[MA'[n*ln(n)']
30d]])</f>
        <v>7.3392565691870884</v>
      </c>
      <c r="AA1504" s="29">
        <f>LN(Data[[#This Row],[NVActual]]/Data[[#This Row],[MA'[n^1.5']]])</f>
        <v>3.3010590486737743</v>
      </c>
      <c r="AB1504" s="29">
        <f>LN(Data[[#This Row],[NVActual]]/Data[[#This Row],[Metcalfe
(n^2)]])</f>
        <v>-3.2482260117973869</v>
      </c>
      <c r="AC1504" s="26">
        <f>1+Data[[#This Row],[MA'[NVMetcalfe calc']]]/((Data[[#This Row],[NVM_norm
(scaled)]]-Data[[#This Row],[NV_fund.]])/2)</f>
        <v>-13007665372.811871</v>
      </c>
    </row>
    <row r="1505" spans="1:29" x14ac:dyDescent="0.2">
      <c r="A1505" s="23">
        <v>42671</v>
      </c>
      <c r="B1505" s="24">
        <v>11014802220.4468</v>
      </c>
      <c r="C1505" s="24">
        <f t="shared" si="185"/>
        <v>10100501407.165937</v>
      </c>
      <c r="D1505" s="25">
        <f>LN(Data[[#This Row],[NVActual]])</f>
        <v>23.122505861564871</v>
      </c>
      <c r="E1505" s="26">
        <v>560747</v>
      </c>
      <c r="F1505" s="40">
        <f>Data[[#This Row],[DAA 
(n)]]^2</f>
        <v>314437198009</v>
      </c>
      <c r="G1505" s="41">
        <f t="shared" si="186"/>
        <v>317120715691.53333</v>
      </c>
      <c r="H1505" s="28">
        <f>LN(Data[[#This Row],[Metcalfe
(n^2)]])</f>
        <v>26.47405020478087</v>
      </c>
      <c r="I1505" s="42">
        <f t="shared" si="187"/>
        <v>26.463408051076676</v>
      </c>
      <c r="J1505" s="40">
        <f>Data[[#This Row],[DAA 
(n)]]*LN(Data[[#This Row],[DAA 
(n)]])</f>
        <v>7422622.115090129</v>
      </c>
      <c r="K1505" s="40">
        <f t="shared" si="188"/>
        <v>7420785.2415676834</v>
      </c>
      <c r="L1505" s="29">
        <f>LN(Data[[#This Row],[MA'[n*ln(n)']
30d]])</f>
        <v>15.819795437248747</v>
      </c>
      <c r="M1505" s="43">
        <f t="shared" si="189"/>
        <v>15.756824450929406</v>
      </c>
      <c r="N1505" s="40">
        <f>Data[[#This Row],[DAA 
(n)]]^1.5</f>
        <v>419904412.30350614</v>
      </c>
      <c r="O1505" s="40">
        <f t="shared" si="190"/>
        <v>421060813.86638325</v>
      </c>
      <c r="P1505" s="43">
        <f>LN(Data[[#This Row],[MA'[n^1.5']]])</f>
        <v>19.858287832203651</v>
      </c>
      <c r="Q1505" s="43">
        <f t="shared" si="191"/>
        <v>19.769623898494139</v>
      </c>
      <c r="R1505" s="30">
        <f>$O$1+$O$2*Data[[#This Row],[MA'[ln(n^2)']]]</f>
        <v>26.463408051076676</v>
      </c>
      <c r="S1505" s="30">
        <f>$Q$1+$Q$2*Data[[#This Row],[MA'[ln(n*ln(n))']]]</f>
        <v>22.518760344033517</v>
      </c>
      <c r="T1505" s="31">
        <f>$O$3*Data[[#This Row],[Metcalfe
(n^2)]]</f>
        <v>163507342964.67999</v>
      </c>
      <c r="U1505" s="31">
        <f t="shared" si="184"/>
        <v>164902772159.59732</v>
      </c>
      <c r="V1505" s="30">
        <f>LN(Data[[#This Row],[MA'[NVA']
30d]]/Data[[#This Row],[MA'[NVMetcalfe calc']]])</f>
        <v>-2.7927709736912503</v>
      </c>
      <c r="W1505" s="30">
        <f>$Q$3+Data[[#This Row],[NVM
(scaled)]]/((Data[[#This Row],[Upper Bound]]-Data[[#This Row],[Lower Bound]])/2)</f>
        <v>-0.82597992069343162</v>
      </c>
      <c r="X1505" s="30">
        <f>(Data[[#This Row],[Upper Bound]]+Data[[#This Row],[Lower Bound]])/2</f>
        <v>24.491084197555097</v>
      </c>
      <c r="Y1505" s="32">
        <f>LN(Data[[#This Row],[NVActual]]/Data[[#This Row],[MA'[n^2']
30d]])</f>
        <v>-3.3600424833682858</v>
      </c>
      <c r="Z1505" s="32">
        <f>LN(Data[[#This Row],[NVActual]]/Data[[#This Row],[MA'[n*ln(n)']
30d]])</f>
        <v>7.3027104243161265</v>
      </c>
      <c r="AA1505" s="32">
        <f>LN(Data[[#This Row],[NVActual]]/Data[[#This Row],[MA'[n^1.5']]])</f>
        <v>3.2642180293612224</v>
      </c>
      <c r="AB1505" s="32">
        <f>LN(Data[[#This Row],[NVActual]]/Data[[#This Row],[Metcalfe
(n^2)]])</f>
        <v>-3.3515443432159979</v>
      </c>
      <c r="AC1505" s="34">
        <f>1+Data[[#This Row],[MA'[NVMetcalfe calc']]]/((Data[[#This Row],[NVM_norm
(scaled)]]-Data[[#This Row],[NV_fund.]])/2)</f>
        <v>-13027005925.863018</v>
      </c>
    </row>
    <row r="1506" spans="1:29" x14ac:dyDescent="0.2">
      <c r="A1506" s="23">
        <v>42670</v>
      </c>
      <c r="B1506" s="24">
        <v>10951796742.256701</v>
      </c>
      <c r="C1506" s="24">
        <f t="shared" si="185"/>
        <v>10053822879.463459</v>
      </c>
      <c r="D1506" s="25">
        <f>LN(Data[[#This Row],[NVActual]])</f>
        <v>23.116769365799119</v>
      </c>
      <c r="E1506" s="26">
        <v>724529</v>
      </c>
      <c r="F1506" s="40">
        <f>Data[[#This Row],[DAA 
(n)]]^2</f>
        <v>524942271841</v>
      </c>
      <c r="G1506" s="41">
        <f t="shared" si="186"/>
        <v>316627847065.09998</v>
      </c>
      <c r="H1506" s="28">
        <f>LN(Data[[#This Row],[Metcalfe
(n^2)]])</f>
        <v>26.986554135094071</v>
      </c>
      <c r="I1506" s="42">
        <f t="shared" si="187"/>
        <v>26.461802536439496</v>
      </c>
      <c r="J1506" s="40">
        <f>Data[[#This Row],[DAA 
(n)]]*LN(Data[[#This Row],[DAA 
(n)]])</f>
        <v>9776270.5404727869</v>
      </c>
      <c r="K1506" s="40">
        <f t="shared" si="188"/>
        <v>7414458.421469084</v>
      </c>
      <c r="L1506" s="29">
        <f>LN(Data[[#This Row],[MA'[n*ln(n)']
30d]])</f>
        <v>15.818942492649267</v>
      </c>
      <c r="M1506" s="43">
        <f t="shared" si="189"/>
        <v>15.752683390504254</v>
      </c>
      <c r="N1506" s="40">
        <f>Data[[#This Row],[DAA 
(n)]]^1.5</f>
        <v>616713790.40417778</v>
      </c>
      <c r="O1506" s="40">
        <f t="shared" si="190"/>
        <v>420564215.43855739</v>
      </c>
      <c r="P1506" s="43">
        <f>LN(Data[[#This Row],[MA'[n^1.5']]])</f>
        <v>19.857107737819177</v>
      </c>
      <c r="Q1506" s="43">
        <f t="shared" si="191"/>
        <v>19.763788963443307</v>
      </c>
      <c r="R1506" s="30">
        <f>$O$1+$O$2*Data[[#This Row],[MA'[ln(n^2)']]]</f>
        <v>26.461802536439496</v>
      </c>
      <c r="S1506" s="30">
        <f>$Q$1+$Q$2*Data[[#This Row],[MA'[ln(n*ln(n))']]]</f>
        <v>22.511927594332018</v>
      </c>
      <c r="T1506" s="31">
        <f>$O$3*Data[[#This Row],[Metcalfe
(n^2)]]</f>
        <v>272969981357.32001</v>
      </c>
      <c r="U1506" s="31">
        <f t="shared" si="184"/>
        <v>164646480473.85202</v>
      </c>
      <c r="V1506" s="30">
        <f>LN(Data[[#This Row],[MA'[NVA']
30d]]/Data[[#This Row],[MA'[NVMetcalfe calc']]])</f>
        <v>-2.7958476845968598</v>
      </c>
      <c r="W1506" s="30">
        <f>$Q$3+Data[[#This Row],[NVM
(scaled)]]/((Data[[#This Row],[Upper Bound]]-Data[[#This Row],[Lower Bound]])/2)</f>
        <v>-0.82566390104752008</v>
      </c>
      <c r="X1506" s="30">
        <f>(Data[[#This Row],[Upper Bound]]+Data[[#This Row],[Lower Bound]])/2</f>
        <v>24.486865065385757</v>
      </c>
      <c r="Y1506" s="29">
        <f>LN(Data[[#This Row],[NVActual]]/Data[[#This Row],[MA'[n^2']
30d]])</f>
        <v>-3.3642235713437469</v>
      </c>
      <c r="Z1506" s="29">
        <f>LN(Data[[#This Row],[NVActual]]/Data[[#This Row],[MA'[n*ln(n)']
30d]])</f>
        <v>7.2978268731498499</v>
      </c>
      <c r="AA1506" s="29">
        <f>LN(Data[[#This Row],[NVActual]]/Data[[#This Row],[MA'[n^1.5']]])</f>
        <v>3.25966162797994</v>
      </c>
      <c r="AB1506" s="29">
        <f>LN(Data[[#This Row],[NVActual]]/Data[[#This Row],[Metcalfe
(n^2)]])</f>
        <v>-3.8697847692949541</v>
      </c>
      <c r="AC1506" s="26">
        <f>1+Data[[#This Row],[MA'[NVMetcalfe calc']]]/((Data[[#This Row],[NVM_norm
(scaled)]]-Data[[#This Row],[NV_fund.]])/2)</f>
        <v>-13009089742.042923</v>
      </c>
    </row>
    <row r="1507" spans="1:29" x14ac:dyDescent="0.2">
      <c r="A1507" s="23">
        <v>42669</v>
      </c>
      <c r="B1507" s="24">
        <v>10768355905.4258</v>
      </c>
      <c r="C1507" s="24">
        <f t="shared" si="185"/>
        <v>10009453728.17371</v>
      </c>
      <c r="D1507" s="25">
        <f>LN(Data[[#This Row],[NVActual]])</f>
        <v>23.099877661440928</v>
      </c>
      <c r="E1507" s="26">
        <v>613266</v>
      </c>
      <c r="F1507" s="40">
        <f>Data[[#This Row],[DAA 
(n)]]^2</f>
        <v>376095186756</v>
      </c>
      <c r="G1507" s="41">
        <f t="shared" si="186"/>
        <v>309463905097.20001</v>
      </c>
      <c r="H1507" s="28">
        <f>LN(Data[[#This Row],[Metcalfe
(n^2)]])</f>
        <v>26.653108104563621</v>
      </c>
      <c r="I1507" s="42">
        <f t="shared" si="187"/>
        <v>26.444247918339155</v>
      </c>
      <c r="J1507" s="40">
        <f>Data[[#This Row],[DAA 
(n)]]*LN(Data[[#This Row],[DAA 
(n)]])</f>
        <v>8172722.497426657</v>
      </c>
      <c r="K1507" s="40">
        <f t="shared" si="188"/>
        <v>7334129.8714840086</v>
      </c>
      <c r="L1507" s="29">
        <f>LN(Data[[#This Row],[MA'[n*ln(n)']
30d]])</f>
        <v>15.80804933559461</v>
      </c>
      <c r="M1507" s="43">
        <f t="shared" si="189"/>
        <v>15.748487753815352</v>
      </c>
      <c r="N1507" s="40">
        <f>Data[[#This Row],[DAA 
(n)]]^1.5</f>
        <v>480256588.5035888</v>
      </c>
      <c r="O1507" s="40">
        <f t="shared" si="190"/>
        <v>413856306.89081234</v>
      </c>
      <c r="P1507" s="43">
        <f>LN(Data[[#This Row],[MA'[n^1.5']]])</f>
        <v>19.841029386736917</v>
      </c>
      <c r="Q1507" s="43">
        <f t="shared" si="191"/>
        <v>19.757874760273296</v>
      </c>
      <c r="R1507" s="30">
        <f>$O$1+$O$2*Data[[#This Row],[MA'[ln(n^2)']]]</f>
        <v>26.444247918339155</v>
      </c>
      <c r="S1507" s="30">
        <f>$Q$1+$Q$2*Data[[#This Row],[MA'[ln(n*ln(n))']]]</f>
        <v>22.505004793795329</v>
      </c>
      <c r="T1507" s="31">
        <f>$O$3*Data[[#This Row],[Metcalfe
(n^2)]]</f>
        <v>195569497113.12</v>
      </c>
      <c r="U1507" s="31">
        <f t="shared" si="184"/>
        <v>160921230650.54401</v>
      </c>
      <c r="V1507" s="30">
        <f>LN(Data[[#This Row],[MA'[NVA']
30d]]/Data[[#This Row],[MA'[NVMetcalfe calc']]])</f>
        <v>-2.7773849754166182</v>
      </c>
      <c r="W1507" s="30">
        <f>$Q$3+Data[[#This Row],[NVM
(scaled)]]/((Data[[#This Row],[Upper Bound]]-Data[[#This Row],[Lower Bound]])/2)</f>
        <v>-0.82011097188282667</v>
      </c>
      <c r="X1507" s="30">
        <f>(Data[[#This Row],[Upper Bound]]+Data[[#This Row],[Lower Bound]])/2</f>
        <v>24.47462635606724</v>
      </c>
      <c r="Y1507" s="32">
        <f>LN(Data[[#This Row],[NVActual]]/Data[[#This Row],[MA'[n^2']
30d]])</f>
        <v>-3.3582296375567369</v>
      </c>
      <c r="Z1507" s="32">
        <f>LN(Data[[#This Row],[NVActual]]/Data[[#This Row],[MA'[n*ln(n)']
30d]])</f>
        <v>7.2918283258463177</v>
      </c>
      <c r="AA1507" s="32">
        <f>LN(Data[[#This Row],[NVActual]]/Data[[#This Row],[MA'[n^1.5']]])</f>
        <v>3.2588482747040124</v>
      </c>
      <c r="AB1507" s="32">
        <f>LN(Data[[#This Row],[NVActual]]/Data[[#This Row],[Metcalfe
(n^2)]])</f>
        <v>-3.5532304431226951</v>
      </c>
      <c r="AC1507" s="34">
        <f>1+Data[[#This Row],[MA'[NVMetcalfe calc']]]/((Data[[#This Row],[NVM_norm
(scaled)]]-Data[[#This Row],[NV_fund.]])/2)</f>
        <v>-12723692565.099903</v>
      </c>
    </row>
    <row r="1508" spans="1:29" x14ac:dyDescent="0.2">
      <c r="A1508" s="23">
        <v>42668</v>
      </c>
      <c r="B1508" s="24">
        <v>10459102589.225201</v>
      </c>
      <c r="C1508" s="24">
        <f t="shared" si="185"/>
        <v>9972019357.58951</v>
      </c>
      <c r="D1508" s="25">
        <f>LN(Data[[#This Row],[NVActual]])</f>
        <v>23.070738497373487</v>
      </c>
      <c r="E1508" s="26">
        <v>620214</v>
      </c>
      <c r="F1508" s="40">
        <f>Data[[#This Row],[DAA 
(n)]]^2</f>
        <v>384665405796</v>
      </c>
      <c r="G1508" s="41">
        <f t="shared" si="186"/>
        <v>306536656112.83331</v>
      </c>
      <c r="H1508" s="28">
        <f>LN(Data[[#This Row],[Metcalfe
(n^2)]])</f>
        <v>26.675639717514283</v>
      </c>
      <c r="I1508" s="42">
        <f t="shared" si="187"/>
        <v>26.435383986465961</v>
      </c>
      <c r="J1508" s="40">
        <f>Data[[#This Row],[DAA 
(n)]]*LN(Data[[#This Row],[DAA 
(n)]])</f>
        <v>8272302.6058792016</v>
      </c>
      <c r="K1508" s="40">
        <f t="shared" si="188"/>
        <v>7297833.7582116369</v>
      </c>
      <c r="L1508" s="29">
        <f>LN(Data[[#This Row],[MA'[n*ln(n)']
30d]])</f>
        <v>15.803088116630516</v>
      </c>
      <c r="M1508" s="43">
        <f t="shared" si="189"/>
        <v>15.744323513409478</v>
      </c>
      <c r="N1508" s="40">
        <f>Data[[#This Row],[DAA 
(n)]]^1.5</f>
        <v>488441265.65059936</v>
      </c>
      <c r="O1508" s="40">
        <f t="shared" si="190"/>
        <v>410961810.45963711</v>
      </c>
      <c r="P1508" s="43">
        <f>LN(Data[[#This Row],[MA'[n^1.5']]])</f>
        <v>19.834010849553618</v>
      </c>
      <c r="Q1508" s="43">
        <f t="shared" si="191"/>
        <v>19.752038293176589</v>
      </c>
      <c r="R1508" s="30">
        <f>$O$1+$O$2*Data[[#This Row],[MA'[ln(n^2)']]]</f>
        <v>26.435383986465961</v>
      </c>
      <c r="S1508" s="30">
        <f>$Q$1+$Q$2*Data[[#This Row],[MA'[ln(n*ln(n))']]]</f>
        <v>22.498133797125636</v>
      </c>
      <c r="T1508" s="31">
        <f>$O$3*Data[[#This Row],[Metcalfe
(n^2)]]</f>
        <v>200026011013.92001</v>
      </c>
      <c r="U1508" s="31">
        <f t="shared" si="184"/>
        <v>159399061178.67331</v>
      </c>
      <c r="V1508" s="30">
        <f>LN(Data[[#This Row],[MA'[NVA']
30d]]/Data[[#This Row],[MA'[NVMetcalfe calc']]])</f>
        <v>-2.7716277697653071</v>
      </c>
      <c r="W1508" s="30">
        <f>$Q$3+Data[[#This Row],[NVM
(scaled)]]/((Data[[#This Row],[Upper Bound]]-Data[[#This Row],[Lower Bound]])/2)</f>
        <v>-0.81790025346582562</v>
      </c>
      <c r="X1508" s="30">
        <f>(Data[[#This Row],[Upper Bound]]+Data[[#This Row],[Lower Bound]])/2</f>
        <v>24.466758891795799</v>
      </c>
      <c r="Y1508" s="29">
        <f>LN(Data[[#This Row],[NVActual]]/Data[[#This Row],[MA'[n^2']
30d]])</f>
        <v>-3.3778646835986175</v>
      </c>
      <c r="Z1508" s="29">
        <f>LN(Data[[#This Row],[NVActual]]/Data[[#This Row],[MA'[n*ln(n)']
30d]])</f>
        <v>7.267650380742972</v>
      </c>
      <c r="AA1508" s="29">
        <f>LN(Data[[#This Row],[NVActual]]/Data[[#This Row],[MA'[n^1.5']]])</f>
        <v>3.236727647819869</v>
      </c>
      <c r="AB1508" s="29">
        <f>LN(Data[[#This Row],[NVActual]]/Data[[#This Row],[Metcalfe
(n^2)]])</f>
        <v>-3.6049012201407971</v>
      </c>
      <c r="AC1508" s="26">
        <f>1+Data[[#This Row],[MA'[NVMetcalfe calc']]]/((Data[[#This Row],[NVM_norm
(scaled)]]-Data[[#This Row],[NV_fund.]])/2)</f>
        <v>-12608361477.232138</v>
      </c>
    </row>
    <row r="1509" spans="1:29" x14ac:dyDescent="0.2">
      <c r="A1509" s="23">
        <v>42667</v>
      </c>
      <c r="B1509" s="24">
        <v>10366022953.7136</v>
      </c>
      <c r="C1509" s="24">
        <f t="shared" si="185"/>
        <v>9941586534.5056019</v>
      </c>
      <c r="D1509" s="25">
        <f>LN(Data[[#This Row],[NVActual]])</f>
        <v>23.061799271038467</v>
      </c>
      <c r="E1509" s="26">
        <v>582797</v>
      </c>
      <c r="F1509" s="40">
        <f>Data[[#This Row],[DAA 
(n)]]^2</f>
        <v>339652343209</v>
      </c>
      <c r="G1509" s="41">
        <f t="shared" si="186"/>
        <v>301212842722.96667</v>
      </c>
      <c r="H1509" s="28">
        <f>LN(Data[[#This Row],[Metcalfe
(n^2)]])</f>
        <v>26.551188411452902</v>
      </c>
      <c r="I1509" s="42">
        <f t="shared" si="187"/>
        <v>26.417500944411561</v>
      </c>
      <c r="J1509" s="40">
        <f>Data[[#This Row],[DAA 
(n)]]*LN(Data[[#This Row],[DAA 
(n)]])</f>
        <v>7736976.476314758</v>
      </c>
      <c r="K1509" s="40">
        <f t="shared" si="188"/>
        <v>7228715.9500346696</v>
      </c>
      <c r="L1509" s="29">
        <f>LN(Data[[#This Row],[MA'[n*ln(n)']
30d]])</f>
        <v>15.793571978090322</v>
      </c>
      <c r="M1509" s="43">
        <f t="shared" si="189"/>
        <v>15.740138150468743</v>
      </c>
      <c r="N1509" s="40">
        <f>Data[[#This Row],[DAA 
(n)]]^1.5</f>
        <v>444913886.79740667</v>
      </c>
      <c r="O1509" s="40">
        <f t="shared" si="190"/>
        <v>405568349.32524699</v>
      </c>
      <c r="P1509" s="43">
        <f>LN(Data[[#This Row],[MA'[n^1.5']]])</f>
        <v>19.82079997298845</v>
      </c>
      <c r="Q1509" s="43">
        <f t="shared" si="191"/>
        <v>19.746174867488822</v>
      </c>
      <c r="R1509" s="30">
        <f>$O$1+$O$2*Data[[#This Row],[MA'[ln(n^2)']]]</f>
        <v>26.417500944411561</v>
      </c>
      <c r="S1509" s="30">
        <f>$Q$1+$Q$2*Data[[#This Row],[MA'[ln(n*ln(n))']]]</f>
        <v>22.491227948273423</v>
      </c>
      <c r="T1509" s="31">
        <f>$O$3*Data[[#This Row],[Metcalfe
(n^2)]]</f>
        <v>176619218468.67999</v>
      </c>
      <c r="U1509" s="31">
        <f t="shared" si="184"/>
        <v>156630678215.94266</v>
      </c>
      <c r="V1509" s="30">
        <f>LN(Data[[#This Row],[MA'[NVA']
30d]]/Data[[#This Row],[MA'[NVMetcalfe calc']]])</f>
        <v>-2.7571640470832968</v>
      </c>
      <c r="W1509" s="30">
        <f>$Q$3+Data[[#This Row],[NVM
(scaled)]]/((Data[[#This Row],[Upper Bound]]-Data[[#This Row],[Lower Bound]])/2)</f>
        <v>-0.81446884350386706</v>
      </c>
      <c r="X1509" s="30">
        <f>(Data[[#This Row],[Upper Bound]]+Data[[#This Row],[Lower Bound]])/2</f>
        <v>24.454364446342492</v>
      </c>
      <c r="Y1509" s="32">
        <f>LN(Data[[#This Row],[NVActual]]/Data[[#This Row],[MA'[n^2']
30d]])</f>
        <v>-3.3692836994471529</v>
      </c>
      <c r="Z1509" s="32">
        <f>LN(Data[[#This Row],[NVActual]]/Data[[#This Row],[MA'[n*ln(n)']
30d]])</f>
        <v>7.2682272929481444</v>
      </c>
      <c r="AA1509" s="32">
        <f>LN(Data[[#This Row],[NVActual]]/Data[[#This Row],[MA'[n^1.5']]])</f>
        <v>3.2409992980500171</v>
      </c>
      <c r="AB1509" s="32">
        <f>LN(Data[[#This Row],[NVActual]]/Data[[#This Row],[Metcalfe
(n^2)]])</f>
        <v>-3.4893891404144366</v>
      </c>
      <c r="AC1509" s="34">
        <f>1+Data[[#This Row],[MA'[NVMetcalfe calc']]]/((Data[[#This Row],[NVM_norm
(scaled)]]-Data[[#This Row],[NV_fund.]])/2)</f>
        <v>-12397143659.67552</v>
      </c>
    </row>
    <row r="1510" spans="1:29" x14ac:dyDescent="0.2">
      <c r="A1510" s="23">
        <v>42666</v>
      </c>
      <c r="B1510" s="24">
        <v>10395711779.677</v>
      </c>
      <c r="C1510" s="24">
        <f t="shared" si="185"/>
        <v>9915310467.3981075</v>
      </c>
      <c r="D1510" s="25">
        <f>LN(Data[[#This Row],[NVActual]])</f>
        <v>23.064659229185601</v>
      </c>
      <c r="E1510" s="26">
        <v>527890</v>
      </c>
      <c r="F1510" s="40">
        <f>Data[[#This Row],[DAA 
(n)]]^2</f>
        <v>278667852100</v>
      </c>
      <c r="G1510" s="41">
        <f t="shared" si="186"/>
        <v>297110258661.86664</v>
      </c>
      <c r="H1510" s="28">
        <f>LN(Data[[#This Row],[Metcalfe
(n^2)]])</f>
        <v>26.353286415301323</v>
      </c>
      <c r="I1510" s="42">
        <f t="shared" si="187"/>
        <v>26.402501394694955</v>
      </c>
      <c r="J1510" s="40">
        <f>Data[[#This Row],[DAA 
(n)]]*LN(Data[[#This Row],[DAA 
(n)]])</f>
        <v>6955818.1828867076</v>
      </c>
      <c r="K1510" s="40">
        <f t="shared" si="188"/>
        <v>7173264.616569194</v>
      </c>
      <c r="L1510" s="29">
        <f>LN(Data[[#This Row],[MA'[n*ln(n)']
30d]])</f>
        <v>15.78587142506931</v>
      </c>
      <c r="M1510" s="43">
        <f t="shared" si="189"/>
        <v>15.736279064658797</v>
      </c>
      <c r="N1510" s="40">
        <f>Data[[#This Row],[DAA 
(n)]]^1.5</f>
        <v>383543964.16195709</v>
      </c>
      <c r="O1510" s="40">
        <f t="shared" si="190"/>
        <v>401320299.72915798</v>
      </c>
      <c r="P1510" s="43">
        <f>LN(Data[[#This Row],[MA'[n^1.5']]])</f>
        <v>19.810270418879671</v>
      </c>
      <c r="Q1510" s="43">
        <f t="shared" si="191"/>
        <v>19.74076426456304</v>
      </c>
      <c r="R1510" s="30">
        <f>$O$1+$O$2*Data[[#This Row],[MA'[ln(n^2)']]]</f>
        <v>26.402501394694955</v>
      </c>
      <c r="S1510" s="30">
        <f>$Q$1+$Q$2*Data[[#This Row],[MA'[ln(n*ln(n))']]]</f>
        <v>22.484860456687013</v>
      </c>
      <c r="T1510" s="31">
        <f>$O$3*Data[[#This Row],[Metcalfe
(n^2)]]</f>
        <v>144907283092</v>
      </c>
      <c r="U1510" s="31">
        <f t="shared" si="184"/>
        <v>154497334504.17062</v>
      </c>
      <c r="V1510" s="30">
        <f>LN(Data[[#This Row],[MA'[NVA']
30d]]/Data[[#This Row],[MA'[NVMetcalfe calc']]])</f>
        <v>-2.7460967694078087</v>
      </c>
      <c r="W1510" s="30">
        <f>$Q$3+Data[[#This Row],[NVM
(scaled)]]/((Data[[#This Row],[Upper Bound]]-Data[[#This Row],[Lower Bound]])/2)</f>
        <v>-0.81191345396965098</v>
      </c>
      <c r="X1510" s="30">
        <f>(Data[[#This Row],[Upper Bound]]+Data[[#This Row],[Lower Bound]])/2</f>
        <v>24.443680925690984</v>
      </c>
      <c r="Y1510" s="29">
        <f>LN(Data[[#This Row],[NVActual]]/Data[[#This Row],[MA'[n^2']
30d]])</f>
        <v>-3.3527099189562604</v>
      </c>
      <c r="Z1510" s="29">
        <f>LN(Data[[#This Row],[NVActual]]/Data[[#This Row],[MA'[n*ln(n)']
30d]])</f>
        <v>7.2787878041162903</v>
      </c>
      <c r="AA1510" s="29">
        <f>LN(Data[[#This Row],[NVActual]]/Data[[#This Row],[MA'[n^1.5']]])</f>
        <v>3.2543888103059304</v>
      </c>
      <c r="AB1510" s="29">
        <f>LN(Data[[#This Row],[NVActual]]/Data[[#This Row],[Metcalfe
(n^2)]])</f>
        <v>-3.2886271861157228</v>
      </c>
      <c r="AC1510" s="26">
        <f>1+Data[[#This Row],[MA'[NVMetcalfe calc']]]/((Data[[#This Row],[NVM_norm
(scaled)]]-Data[[#This Row],[NV_fund.]])/2)</f>
        <v>-12234701917.446526</v>
      </c>
    </row>
    <row r="1511" spans="1:29" x14ac:dyDescent="0.2">
      <c r="A1511" s="23">
        <v>42665</v>
      </c>
      <c r="B1511" s="24">
        <v>10435141081.4613</v>
      </c>
      <c r="C1511" s="24">
        <f t="shared" si="185"/>
        <v>9887839648.7061272</v>
      </c>
      <c r="D1511" s="25">
        <f>LN(Data[[#This Row],[NVActual]])</f>
        <v>23.068444897409222</v>
      </c>
      <c r="E1511" s="26">
        <v>530899</v>
      </c>
      <c r="F1511" s="40">
        <f>Data[[#This Row],[DAA 
(n)]]^2</f>
        <v>281853748201</v>
      </c>
      <c r="G1511" s="41">
        <f t="shared" si="186"/>
        <v>296204036506.56665</v>
      </c>
      <c r="H1511" s="28">
        <f>LN(Data[[#This Row],[Metcalfe
(n^2)]])</f>
        <v>26.364654149952184</v>
      </c>
      <c r="I1511" s="42">
        <f t="shared" si="187"/>
        <v>26.39907964826028</v>
      </c>
      <c r="J1511" s="40">
        <f>Data[[#This Row],[DAA 
(n)]]*LN(Data[[#This Row],[DAA 
(n)]])</f>
        <v>6998484.2617777325</v>
      </c>
      <c r="K1511" s="40">
        <f t="shared" si="188"/>
        <v>7160806.3721204605</v>
      </c>
      <c r="L1511" s="29">
        <f>LN(Data[[#This Row],[MA'[n*ln(n)']
30d]])</f>
        <v>15.784133154400003</v>
      </c>
      <c r="M1511" s="43">
        <f t="shared" si="189"/>
        <v>15.732725626979684</v>
      </c>
      <c r="N1511" s="40">
        <f>Data[[#This Row],[DAA 
(n)]]^1.5</f>
        <v>386827963.13886422</v>
      </c>
      <c r="O1511" s="40">
        <f t="shared" si="190"/>
        <v>400372943.1398204</v>
      </c>
      <c r="P1511" s="43">
        <f>LN(Data[[#This Row],[MA'[n^1.5']]])</f>
        <v>19.8079070285462</v>
      </c>
      <c r="Q1511" s="43">
        <f t="shared" si="191"/>
        <v>19.735771828061061</v>
      </c>
      <c r="R1511" s="30">
        <f>$O$1+$O$2*Data[[#This Row],[MA'[ln(n^2)']]]</f>
        <v>26.39907964826028</v>
      </c>
      <c r="S1511" s="30">
        <f>$Q$1+$Q$2*Data[[#This Row],[MA'[ln(n*ln(n))']]]</f>
        <v>22.478997284516478</v>
      </c>
      <c r="T1511" s="31">
        <f>$O$3*Data[[#This Row],[Metcalfe
(n^2)]]</f>
        <v>146563949064.52002</v>
      </c>
      <c r="U1511" s="31">
        <f t="shared" si="184"/>
        <v>154026098983.41467</v>
      </c>
      <c r="V1511" s="30">
        <f>LN(Data[[#This Row],[MA'[NVA']
30d]]/Data[[#This Row],[MA'[NVMetcalfe calc']]])</f>
        <v>-2.7458163781460487</v>
      </c>
      <c r="W1511" s="30">
        <f>$Q$3+Data[[#This Row],[NVM
(scaled)]]/((Data[[#This Row],[Upper Bound]]-Data[[#This Row],[Lower Bound]])/2)</f>
        <v>-0.81089728906803271</v>
      </c>
      <c r="X1511" s="30">
        <f>(Data[[#This Row],[Upper Bound]]+Data[[#This Row],[Lower Bound]])/2</f>
        <v>24.439038466388379</v>
      </c>
      <c r="Y1511" s="32">
        <f>LN(Data[[#This Row],[NVActual]]/Data[[#This Row],[MA'[n^2']
30d]])</f>
        <v>-3.3458694689166779</v>
      </c>
      <c r="Z1511" s="32">
        <f>LN(Data[[#This Row],[NVActual]]/Data[[#This Row],[MA'[n*ln(n)']
30d]])</f>
        <v>7.2843117430092184</v>
      </c>
      <c r="AA1511" s="32">
        <f>LN(Data[[#This Row],[NVActual]]/Data[[#This Row],[MA'[n^1.5']]])</f>
        <v>3.2605378688630191</v>
      </c>
      <c r="AB1511" s="32">
        <f>LN(Data[[#This Row],[NVActual]]/Data[[#This Row],[Metcalfe
(n^2)]])</f>
        <v>-3.2962092525429623</v>
      </c>
      <c r="AC1511" s="34">
        <f>1+Data[[#This Row],[MA'[NVMetcalfe calc']]]/((Data[[#This Row],[NVM_norm
(scaled)]]-Data[[#This Row],[NV_fund.]])/2)</f>
        <v>-12200118088.419712</v>
      </c>
    </row>
    <row r="1512" spans="1:29" x14ac:dyDescent="0.2">
      <c r="A1512" s="23">
        <v>42664</v>
      </c>
      <c r="B1512" s="24">
        <v>10057661337.450001</v>
      </c>
      <c r="C1512" s="24">
        <f t="shared" si="185"/>
        <v>9855411666.2162132</v>
      </c>
      <c r="D1512" s="25">
        <f>LN(Data[[#This Row],[NVActual]])</f>
        <v>23.031600503165894</v>
      </c>
      <c r="E1512" s="26">
        <v>574916</v>
      </c>
      <c r="F1512" s="40">
        <f>Data[[#This Row],[DAA 
(n)]]^2</f>
        <v>330528407056</v>
      </c>
      <c r="G1512" s="41">
        <f t="shared" si="186"/>
        <v>294946804446.66669</v>
      </c>
      <c r="H1512" s="28">
        <f>LN(Data[[#This Row],[Metcalfe
(n^2)]])</f>
        <v>26.523958444302455</v>
      </c>
      <c r="I1512" s="42">
        <f t="shared" si="187"/>
        <v>26.394290993434488</v>
      </c>
      <c r="J1512" s="40">
        <f>Data[[#This Row],[DAA 
(n)]]*LN(Data[[#This Row],[DAA 
(n)]])</f>
        <v>7624524.0464822948</v>
      </c>
      <c r="K1512" s="40">
        <f t="shared" si="188"/>
        <v>7143454.327177831</v>
      </c>
      <c r="L1512" s="29">
        <f>LN(Data[[#This Row],[MA'[n*ln(n)']
30d]])</f>
        <v>15.781707016647232</v>
      </c>
      <c r="M1512" s="43">
        <f t="shared" si="189"/>
        <v>15.729275124080589</v>
      </c>
      <c r="N1512" s="40">
        <f>Data[[#This Row],[DAA 
(n)]]^1.5</f>
        <v>435919797.29189616</v>
      </c>
      <c r="O1512" s="40">
        <f t="shared" si="190"/>
        <v>399055881.08877289</v>
      </c>
      <c r="P1512" s="43">
        <f>LN(Data[[#This Row],[MA'[n^1.5']]])</f>
        <v>19.804612017901718</v>
      </c>
      <c r="Q1512" s="43">
        <f t="shared" si="191"/>
        <v>19.730921793593584</v>
      </c>
      <c r="R1512" s="30">
        <f>$O$1+$O$2*Data[[#This Row],[MA'[ln(n^2)']]]</f>
        <v>26.394290993434488</v>
      </c>
      <c r="S1512" s="30">
        <f>$Q$1+$Q$2*Data[[#This Row],[MA'[ln(n*ln(n))']]]</f>
        <v>22.47330395473297</v>
      </c>
      <c r="T1512" s="31">
        <f>$O$3*Data[[#This Row],[Metcalfe
(n^2)]]</f>
        <v>171874771669.12</v>
      </c>
      <c r="U1512" s="31">
        <f t="shared" si="184"/>
        <v>153372338312.26666</v>
      </c>
      <c r="V1512" s="30">
        <f>LN(Data[[#This Row],[MA'[NVA']
30d]]/Data[[#This Row],[MA'[NVMetcalfe calc']]])</f>
        <v>-2.7448478367107305</v>
      </c>
      <c r="W1512" s="30">
        <f>$Q$3+Data[[#This Row],[NVM
(scaled)]]/((Data[[#This Row],[Upper Bound]]-Data[[#This Row],[Lower Bound]])/2)</f>
        <v>-0.81008003577574661</v>
      </c>
      <c r="X1512" s="30">
        <f>(Data[[#This Row],[Upper Bound]]+Data[[#This Row],[Lower Bound]])/2</f>
        <v>24.433797474083729</v>
      </c>
      <c r="Y1512" s="29">
        <f>LN(Data[[#This Row],[NVActual]]/Data[[#This Row],[MA'[n^2']
30d]])</f>
        <v>-3.3784603499504233</v>
      </c>
      <c r="Z1512" s="29">
        <f>LN(Data[[#This Row],[NVActual]]/Data[[#This Row],[MA'[n*ln(n)']
30d]])</f>
        <v>7.2498934865186593</v>
      </c>
      <c r="AA1512" s="29">
        <f>LN(Data[[#This Row],[NVActual]]/Data[[#This Row],[MA'[n^1.5']]])</f>
        <v>3.2269884852641728</v>
      </c>
      <c r="AB1512" s="29">
        <f>LN(Data[[#This Row],[NVActual]]/Data[[#This Row],[Metcalfe
(n^2)]])</f>
        <v>-3.4923579411365613</v>
      </c>
      <c r="AC1512" s="26">
        <f>1+Data[[#This Row],[MA'[NVMetcalfe calc']]]/((Data[[#This Row],[NVM_norm
(scaled)]]-Data[[#This Row],[NV_fund.]])/2)</f>
        <v>-12151250396.437096</v>
      </c>
    </row>
    <row r="1513" spans="1:29" x14ac:dyDescent="0.2">
      <c r="A1513" s="23">
        <v>42663</v>
      </c>
      <c r="B1513" s="24">
        <v>10019590594.0723</v>
      </c>
      <c r="C1513" s="24">
        <f t="shared" si="185"/>
        <v>9836262667.7643375</v>
      </c>
      <c r="D1513" s="25">
        <f>LN(Data[[#This Row],[NVActual]])</f>
        <v>23.027808072893365</v>
      </c>
      <c r="E1513" s="26">
        <v>624972</v>
      </c>
      <c r="F1513" s="40">
        <f>Data[[#This Row],[DAA 
(n)]]^2</f>
        <v>390590000784</v>
      </c>
      <c r="G1513" s="41">
        <f t="shared" si="186"/>
        <v>292654835876.66669</v>
      </c>
      <c r="H1513" s="28">
        <f>LN(Data[[#This Row],[Metcalfe
(n^2)]])</f>
        <v>26.690924255429977</v>
      </c>
      <c r="I1513" s="42">
        <f t="shared" si="187"/>
        <v>26.38651669893434</v>
      </c>
      <c r="J1513" s="40">
        <f>Data[[#This Row],[DAA 
(n)]]*LN(Data[[#This Row],[DAA 
(n)]])</f>
        <v>8340540.1568822917</v>
      </c>
      <c r="K1513" s="40">
        <f t="shared" si="188"/>
        <v>7113490.7115104813</v>
      </c>
      <c r="L1513" s="29">
        <f>LN(Data[[#This Row],[MA'[n*ln(n)']
30d]])</f>
        <v>15.77750363931732</v>
      </c>
      <c r="M1513" s="43">
        <f t="shared" si="189"/>
        <v>15.725950978554428</v>
      </c>
      <c r="N1513" s="40">
        <f>Data[[#This Row],[DAA 
(n)]]^1.5</f>
        <v>494072680.85776395</v>
      </c>
      <c r="O1513" s="40">
        <f t="shared" si="190"/>
        <v>396724041.68647957</v>
      </c>
      <c r="P1513" s="43">
        <f>LN(Data[[#This Row],[MA'[n^1.5']]])</f>
        <v>19.798751487849053</v>
      </c>
      <c r="Q1513" s="43">
        <f t="shared" si="191"/>
        <v>19.726245484005076</v>
      </c>
      <c r="R1513" s="30">
        <f>$O$1+$O$2*Data[[#This Row],[MA'[ln(n^2)']]]</f>
        <v>26.38651669893434</v>
      </c>
      <c r="S1513" s="30">
        <f>$Q$1+$Q$2*Data[[#This Row],[MA'[ln(n*ln(n))']]]</f>
        <v>22.467819114614805</v>
      </c>
      <c r="T1513" s="31">
        <f>$O$3*Data[[#This Row],[Metcalfe
(n^2)]]</f>
        <v>203106800407.67999</v>
      </c>
      <c r="U1513" s="31">
        <f t="shared" si="184"/>
        <v>152180514655.86667</v>
      </c>
      <c r="V1513" s="30">
        <f>LN(Data[[#This Row],[MA'[NVA']
30d]]/Data[[#This Row],[MA'[NVMetcalfe calc']]])</f>
        <v>-2.7389915839001957</v>
      </c>
      <c r="W1513" s="30">
        <f>$Q$3+Data[[#This Row],[NVM
(scaled)]]/((Data[[#This Row],[Upper Bound]]-Data[[#This Row],[Lower Bound]])/2)</f>
        <v>-0.80790913943455533</v>
      </c>
      <c r="X1513" s="30">
        <f>(Data[[#This Row],[Upper Bound]]+Data[[#This Row],[Lower Bound]])/2</f>
        <v>24.427167906774571</v>
      </c>
      <c r="Y1513" s="32">
        <f>LN(Data[[#This Row],[NVActual]]/Data[[#This Row],[MA'[n^2']
30d]])</f>
        <v>-3.3744516440913612</v>
      </c>
      <c r="Z1513" s="32">
        <f>LN(Data[[#This Row],[NVActual]]/Data[[#This Row],[MA'[n*ln(n)']
30d]])</f>
        <v>7.2503044335760434</v>
      </c>
      <c r="AA1513" s="32">
        <f>LN(Data[[#This Row],[NVActual]]/Data[[#This Row],[MA'[n^1.5']]])</f>
        <v>3.2290565850443094</v>
      </c>
      <c r="AB1513" s="32">
        <f>LN(Data[[#This Row],[NVActual]]/Data[[#This Row],[Metcalfe
(n^2)]])</f>
        <v>-3.6631161825366139</v>
      </c>
      <c r="AC1513" s="34">
        <f>1+Data[[#This Row],[MA'[NVMetcalfe calc']]]/((Data[[#This Row],[NVM_norm
(scaled)]]-Data[[#This Row],[NV_fund.]])/2)</f>
        <v>-12061030316.220892</v>
      </c>
    </row>
    <row r="1514" spans="1:29" x14ac:dyDescent="0.2">
      <c r="A1514" s="23">
        <v>42662</v>
      </c>
      <c r="B1514" s="24">
        <v>10035141891.057199</v>
      </c>
      <c r="C1514" s="24">
        <f t="shared" si="185"/>
        <v>9824391129.5532265</v>
      </c>
      <c r="D1514" s="25">
        <f>LN(Data[[#This Row],[NVActual]])</f>
        <v>23.029358958711811</v>
      </c>
      <c r="E1514" s="26">
        <v>456808</v>
      </c>
      <c r="F1514" s="40">
        <f>Data[[#This Row],[DAA 
(n)]]^2</f>
        <v>208673548864</v>
      </c>
      <c r="G1514" s="41">
        <f t="shared" si="186"/>
        <v>288874472000</v>
      </c>
      <c r="H1514" s="28">
        <f>LN(Data[[#This Row],[Metcalfe
(n^2)]])</f>
        <v>26.064036900610873</v>
      </c>
      <c r="I1514" s="42">
        <f t="shared" si="187"/>
        <v>26.375083545373876</v>
      </c>
      <c r="J1514" s="40">
        <f>Data[[#This Row],[DAA 
(n)]]*LN(Data[[#This Row],[DAA 
(n)]])</f>
        <v>5953130.2842471255</v>
      </c>
      <c r="K1514" s="40">
        <f t="shared" si="188"/>
        <v>7066666.1280401396</v>
      </c>
      <c r="L1514" s="29">
        <f>LN(Data[[#This Row],[MA'[n*ln(n)']
30d]])</f>
        <v>15.770899374753393</v>
      </c>
      <c r="M1514" s="43">
        <f t="shared" si="189"/>
        <v>15.722778097956098</v>
      </c>
      <c r="N1514" s="40">
        <f>Data[[#This Row],[DAA 
(n)]]^1.5</f>
        <v>308745439.65776461</v>
      </c>
      <c r="O1514" s="40">
        <f t="shared" si="190"/>
        <v>392988490.28281254</v>
      </c>
      <c r="P1514" s="43">
        <f>LN(Data[[#This Row],[MA'[n^1.5']]])</f>
        <v>19.789290882592486</v>
      </c>
      <c r="Q1514" s="43">
        <f t="shared" si="191"/>
        <v>19.721780324006673</v>
      </c>
      <c r="R1514" s="30">
        <f>$O$1+$O$2*Data[[#This Row],[MA'[ln(n^2)']]]</f>
        <v>26.375083545373876</v>
      </c>
      <c r="S1514" s="30">
        <f>$Q$1+$Q$2*Data[[#This Row],[MA'[ln(n*ln(n))']]]</f>
        <v>22.462583861627561</v>
      </c>
      <c r="T1514" s="31">
        <f>$O$3*Data[[#This Row],[Metcalfe
(n^2)]]</f>
        <v>108510245409.28</v>
      </c>
      <c r="U1514" s="31">
        <f t="shared" si="184"/>
        <v>150214725440</v>
      </c>
      <c r="V1514" s="30">
        <f>LN(Data[[#This Row],[MA'[NVA']
30d]]/Data[[#This Row],[MA'[NVMetcalfe calc']]])</f>
        <v>-2.7271975891177647</v>
      </c>
      <c r="W1514" s="30">
        <f>$Q$3+Data[[#This Row],[NVM
(scaled)]]/((Data[[#This Row],[Upper Bound]]-Data[[#This Row],[Lower Bound]])/2)</f>
        <v>-0.80409472693242778</v>
      </c>
      <c r="X1514" s="30">
        <f>(Data[[#This Row],[Upper Bound]]+Data[[#This Row],[Lower Bound]])/2</f>
        <v>24.418833703500717</v>
      </c>
      <c r="Y1514" s="29">
        <f>LN(Data[[#This Row],[NVActual]]/Data[[#This Row],[MA'[n^2']
30d]])</f>
        <v>-3.3598991190472942</v>
      </c>
      <c r="Z1514" s="29">
        <f>LN(Data[[#This Row],[NVActual]]/Data[[#This Row],[MA'[n*ln(n)']
30d]])</f>
        <v>7.2584595839584161</v>
      </c>
      <c r="AA1514" s="29">
        <f>LN(Data[[#This Row],[NVActual]]/Data[[#This Row],[MA'[n^1.5']]])</f>
        <v>3.2400680761193232</v>
      </c>
      <c r="AB1514" s="29">
        <f>LN(Data[[#This Row],[NVActual]]/Data[[#This Row],[Metcalfe
(n^2)]])</f>
        <v>-3.0346779418990617</v>
      </c>
      <c r="AC1514" s="26">
        <f>1+Data[[#This Row],[MA'[NVMetcalfe calc']]]/((Data[[#This Row],[NVM_norm
(scaled)]]-Data[[#This Row],[NV_fund.]])/2)</f>
        <v>-11910966313.185463</v>
      </c>
    </row>
    <row r="1515" spans="1:29" x14ac:dyDescent="0.2">
      <c r="A1515" s="23">
        <v>42661</v>
      </c>
      <c r="B1515" s="24">
        <v>10128752915.953699</v>
      </c>
      <c r="C1515" s="24">
        <f t="shared" si="185"/>
        <v>9812227407.6156139</v>
      </c>
      <c r="D1515" s="25">
        <f>LN(Data[[#This Row],[NVActual]])</f>
        <v>23.038644039627968</v>
      </c>
      <c r="E1515" s="26">
        <v>585111</v>
      </c>
      <c r="F1515" s="40">
        <f>Data[[#This Row],[DAA 
(n)]]^2</f>
        <v>342354882321</v>
      </c>
      <c r="G1515" s="41">
        <f t="shared" si="186"/>
        <v>290244688651.20001</v>
      </c>
      <c r="H1515" s="28">
        <f>LN(Data[[#This Row],[Metcalfe
(n^2)]])</f>
        <v>26.559113703609398</v>
      </c>
      <c r="I1515" s="42">
        <f t="shared" si="187"/>
        <v>26.381077200725247</v>
      </c>
      <c r="J1515" s="40">
        <f>Data[[#This Row],[DAA 
(n)]]*LN(Data[[#This Row],[DAA 
(n)]])</f>
        <v>7770014.7891162997</v>
      </c>
      <c r="K1515" s="40">
        <f t="shared" si="188"/>
        <v>7086830.9458041089</v>
      </c>
      <c r="L1515" s="29">
        <f>LN(Data[[#This Row],[MA'[n*ln(n)']
30d]])</f>
        <v>15.773748823381183</v>
      </c>
      <c r="M1515" s="43">
        <f t="shared" si="189"/>
        <v>15.719629415768951</v>
      </c>
      <c r="N1515" s="40">
        <f>Data[[#This Row],[DAA 
(n)]]^1.5</f>
        <v>447566316.37079519</v>
      </c>
      <c r="O1515" s="40">
        <f t="shared" si="190"/>
        <v>394474311.32839835</v>
      </c>
      <c r="P1515" s="43">
        <f>LN(Data[[#This Row],[MA'[n^1.5']]])</f>
        <v>19.793064579091716</v>
      </c>
      <c r="Q1515" s="43">
        <f t="shared" si="191"/>
        <v>19.717359254930575</v>
      </c>
      <c r="R1515" s="30">
        <f>$O$1+$O$2*Data[[#This Row],[MA'[ln(n^2)']]]</f>
        <v>26.381077200725247</v>
      </c>
      <c r="S1515" s="30">
        <f>$Q$1+$Q$2*Data[[#This Row],[MA'[ln(n*ln(n))']]]</f>
        <v>22.457388536018769</v>
      </c>
      <c r="T1515" s="31">
        <f>$O$3*Data[[#This Row],[Metcalfe
(n^2)]]</f>
        <v>178024538806.92001</v>
      </c>
      <c r="U1515" s="31">
        <f t="shared" si="184"/>
        <v>150927238098.62399</v>
      </c>
      <c r="V1515" s="30">
        <f>LN(Data[[#This Row],[MA'[NVA']
30d]]/Data[[#This Row],[MA'[NVMetcalfe calc']]])</f>
        <v>-2.7331685511761861</v>
      </c>
      <c r="W1515" s="30">
        <f>$Q$3+Data[[#This Row],[NVM
(scaled)]]/((Data[[#This Row],[Upper Bound]]-Data[[#This Row],[Lower Bound]])/2)</f>
        <v>-0.80316280405272555</v>
      </c>
      <c r="X1515" s="30">
        <f>(Data[[#This Row],[Upper Bound]]+Data[[#This Row],[Lower Bound]])/2</f>
        <v>24.419232868372006</v>
      </c>
      <c r="Y1515" s="32">
        <f>LN(Data[[#This Row],[NVActual]]/Data[[#This Row],[MA'[n^2']
30d]])</f>
        <v>-3.3553461185083382</v>
      </c>
      <c r="Z1515" s="32">
        <f>LN(Data[[#This Row],[NVActual]]/Data[[#This Row],[MA'[n*ln(n)']
30d]])</f>
        <v>7.2648952162467859</v>
      </c>
      <c r="AA1515" s="32">
        <f>LN(Data[[#This Row],[NVActual]]/Data[[#This Row],[MA'[n^1.5']]])</f>
        <v>3.2455794605362529</v>
      </c>
      <c r="AB1515" s="32">
        <f>LN(Data[[#This Row],[NVActual]]/Data[[#This Row],[Metcalfe
(n^2)]])</f>
        <v>-3.5204696639814288</v>
      </c>
      <c r="AC1515" s="34">
        <f>1+Data[[#This Row],[MA'[NVMetcalfe calc']]]/((Data[[#This Row],[NVM_norm
(scaled)]]-Data[[#This Row],[NV_fund.]])/2)</f>
        <v>-11967716314.197647</v>
      </c>
    </row>
    <row r="1516" spans="1:29" x14ac:dyDescent="0.2">
      <c r="A1516" s="23">
        <v>42660</v>
      </c>
      <c r="B1516" s="24">
        <v>10184264279.6166</v>
      </c>
      <c r="C1516" s="24">
        <f t="shared" si="185"/>
        <v>9798318793.2093239</v>
      </c>
      <c r="D1516" s="25">
        <f>LN(Data[[#This Row],[NVActual]])</f>
        <v>23.044109648337766</v>
      </c>
      <c r="E1516" s="26">
        <v>544749</v>
      </c>
      <c r="F1516" s="40">
        <f>Data[[#This Row],[DAA 
(n)]]^2</f>
        <v>296751473001</v>
      </c>
      <c r="G1516" s="41">
        <f t="shared" si="186"/>
        <v>286145957215.03333</v>
      </c>
      <c r="H1516" s="28">
        <f>LN(Data[[#This Row],[Metcalfe
(n^2)]])</f>
        <v>26.41616083420146</v>
      </c>
      <c r="I1516" s="42">
        <f t="shared" si="187"/>
        <v>26.366244417342212</v>
      </c>
      <c r="J1516" s="40">
        <f>Data[[#This Row],[DAA 
(n)]]*LN(Data[[#This Row],[DAA 
(n)]])</f>
        <v>7195088.5991352051</v>
      </c>
      <c r="K1516" s="40">
        <f t="shared" si="188"/>
        <v>7031692.1511984179</v>
      </c>
      <c r="L1516" s="29">
        <f>LN(Data[[#This Row],[MA'[n*ln(n)']
30d]])</f>
        <v>15.765937939117867</v>
      </c>
      <c r="M1516" s="43">
        <f t="shared" si="189"/>
        <v>15.716413890885613</v>
      </c>
      <c r="N1516" s="40">
        <f>Data[[#This Row],[DAA 
(n)]]^1.5</f>
        <v>402063512.60195374</v>
      </c>
      <c r="O1516" s="40">
        <f t="shared" si="190"/>
        <v>390240955.80457193</v>
      </c>
      <c r="P1516" s="43">
        <f>LN(Data[[#This Row],[MA'[n^1.5']]])</f>
        <v>19.782274941702592</v>
      </c>
      <c r="Q1516" s="43">
        <f t="shared" si="191"/>
        <v>19.712852057295709</v>
      </c>
      <c r="R1516" s="30">
        <f>$O$1+$O$2*Data[[#This Row],[MA'[ln(n^2)']]]</f>
        <v>26.366244417342212</v>
      </c>
      <c r="S1516" s="30">
        <f>$Q$1+$Q$2*Data[[#This Row],[MA'[ln(n*ln(n))']]]</f>
        <v>22.45208291996126</v>
      </c>
      <c r="T1516" s="31">
        <f>$O$3*Data[[#This Row],[Metcalfe
(n^2)]]</f>
        <v>154310765960.52002</v>
      </c>
      <c r="U1516" s="31">
        <f t="shared" si="184"/>
        <v>148795897751.81732</v>
      </c>
      <c r="V1516" s="30">
        <f>LN(Data[[#This Row],[MA'[NVA']
30d]]/Data[[#This Row],[MA'[NVMetcalfe calc']]])</f>
        <v>-2.7203647339002544</v>
      </c>
      <c r="W1516" s="30">
        <f>$Q$3+Data[[#This Row],[NVM
(scaled)]]/((Data[[#This Row],[Upper Bound]]-Data[[#This Row],[Lower Bound]])/2)</f>
        <v>-0.80001149325111276</v>
      </c>
      <c r="X1516" s="30">
        <f>(Data[[#This Row],[Upper Bound]]+Data[[#This Row],[Lower Bound]])/2</f>
        <v>24.409163668651736</v>
      </c>
      <c r="Y1516" s="29">
        <f>LN(Data[[#This Row],[NVActual]]/Data[[#This Row],[MA'[n^2']
30d]])</f>
        <v>-3.3356582091620766</v>
      </c>
      <c r="Z1516" s="29">
        <f>LN(Data[[#This Row],[NVActual]]/Data[[#This Row],[MA'[n*ln(n)']
30d]])</f>
        <v>7.2781717092199001</v>
      </c>
      <c r="AA1516" s="29">
        <f>LN(Data[[#This Row],[NVActual]]/Data[[#This Row],[MA'[n^1.5']]])</f>
        <v>3.2618347066351734</v>
      </c>
      <c r="AB1516" s="29">
        <f>LN(Data[[#This Row],[NVActual]]/Data[[#This Row],[Metcalfe
(n^2)]])</f>
        <v>-3.3720511858636932</v>
      </c>
      <c r="AC1516" s="26">
        <f>1+Data[[#This Row],[MA'[NVMetcalfe calc']]]/((Data[[#This Row],[NVM_norm
(scaled)]]-Data[[#This Row],[NV_fund.]])/2)</f>
        <v>-11804900143.189077</v>
      </c>
    </row>
    <row r="1517" spans="1:29" x14ac:dyDescent="0.2">
      <c r="A1517" s="23">
        <v>42659</v>
      </c>
      <c r="B1517" s="24">
        <v>10243420099.5779</v>
      </c>
      <c r="C1517" s="24">
        <f t="shared" si="185"/>
        <v>9780325228.7641258</v>
      </c>
      <c r="D1517" s="25">
        <f>LN(Data[[#This Row],[NVActual]])</f>
        <v>23.049901394893563</v>
      </c>
      <c r="E1517" s="26">
        <v>490575</v>
      </c>
      <c r="F1517" s="40">
        <f>Data[[#This Row],[DAA 
(n)]]^2</f>
        <v>240663830625</v>
      </c>
      <c r="G1517" s="41">
        <f t="shared" si="186"/>
        <v>284490691355.83331</v>
      </c>
      <c r="H1517" s="28">
        <f>LN(Data[[#This Row],[Metcalfe
(n^2)]])</f>
        <v>26.206666902995046</v>
      </c>
      <c r="I1517" s="42">
        <f t="shared" si="187"/>
        <v>26.360140143976327</v>
      </c>
      <c r="J1517" s="40">
        <f>Data[[#This Row],[DAA 
(n)]]*LN(Data[[#This Row],[DAA 
(n)]])</f>
        <v>6428167.8079683976</v>
      </c>
      <c r="K1517" s="40">
        <f t="shared" si="188"/>
        <v>7009189.9816686865</v>
      </c>
      <c r="L1517" s="29">
        <f>LN(Data[[#This Row],[MA'[n*ln(n)']
30d]])</f>
        <v>15.762732700503715</v>
      </c>
      <c r="M1517" s="43">
        <f t="shared" si="189"/>
        <v>15.713552656237832</v>
      </c>
      <c r="N1517" s="40">
        <f>Data[[#This Row],[DAA 
(n)]]^1.5</f>
        <v>343603927.08591056</v>
      </c>
      <c r="O1517" s="40">
        <f t="shared" si="190"/>
        <v>388521041.2816686</v>
      </c>
      <c r="P1517" s="43">
        <f>LN(Data[[#This Row],[MA'[n^1.5']]])</f>
        <v>19.777857886618534</v>
      </c>
      <c r="Q1517" s="43">
        <f t="shared" si="191"/>
        <v>19.708834780030362</v>
      </c>
      <c r="R1517" s="30">
        <f>$O$1+$O$2*Data[[#This Row],[MA'[ln(n^2)']]]</f>
        <v>26.360140143976327</v>
      </c>
      <c r="S1517" s="30">
        <f>$Q$1+$Q$2*Data[[#This Row],[MA'[ln(n*ln(n))']]]</f>
        <v>22.447361882792421</v>
      </c>
      <c r="T1517" s="31">
        <f>$O$3*Data[[#This Row],[Metcalfe
(n^2)]]</f>
        <v>125145191925</v>
      </c>
      <c r="U1517" s="31">
        <f t="shared" ref="U1517:U1580" si="192">AVERAGE(T1517:T1546)</f>
        <v>147935159505.03333</v>
      </c>
      <c r="V1517" s="30">
        <f>LN(Data[[#This Row],[MA'[NVA']
30d]]/Data[[#This Row],[MA'[NVMetcalfe calc']]])</f>
        <v>-2.7164013283441077</v>
      </c>
      <c r="W1517" s="30">
        <f>$Q$3+Data[[#This Row],[NVM
(scaled)]]/((Data[[#This Row],[Upper Bound]]-Data[[#This Row],[Lower Bound]])/2)</f>
        <v>-0.79847700892827744</v>
      </c>
      <c r="X1517" s="30">
        <f>(Data[[#This Row],[Upper Bound]]+Data[[#This Row],[Lower Bound]])/2</f>
        <v>24.403751013384372</v>
      </c>
      <c r="Y1517" s="32">
        <f>LN(Data[[#This Row],[NVActual]]/Data[[#This Row],[MA'[n^2']
30d]])</f>
        <v>-3.3240649757722864</v>
      </c>
      <c r="Z1517" s="32">
        <f>LN(Data[[#This Row],[NVActual]]/Data[[#This Row],[MA'[n*ln(n)']
30d]])</f>
        <v>7.2871686943898482</v>
      </c>
      <c r="AA1517" s="32">
        <f>LN(Data[[#This Row],[NVActual]]/Data[[#This Row],[MA'[n^1.5']]])</f>
        <v>3.2720435082750292</v>
      </c>
      <c r="AB1517" s="32">
        <f>LN(Data[[#This Row],[NVActual]]/Data[[#This Row],[Metcalfe
(n^2)]])</f>
        <v>-3.1567655081014823</v>
      </c>
      <c r="AC1517" s="34">
        <f>1+Data[[#This Row],[MA'[NVMetcalfe calc']]]/((Data[[#This Row],[NVM_norm
(scaled)]]-Data[[#This Row],[NV_fund.]])/2)</f>
        <v>-11739847711.992659</v>
      </c>
    </row>
    <row r="1518" spans="1:29" x14ac:dyDescent="0.2">
      <c r="A1518" s="23">
        <v>42658</v>
      </c>
      <c r="B1518" s="24">
        <v>10152694136.8097</v>
      </c>
      <c r="C1518" s="24">
        <f t="shared" si="185"/>
        <v>9760543466.2519093</v>
      </c>
      <c r="D1518" s="25">
        <f>LN(Data[[#This Row],[NVActual]])</f>
        <v>23.041004939411312</v>
      </c>
      <c r="E1518" s="26">
        <v>499884</v>
      </c>
      <c r="F1518" s="40">
        <f>Data[[#This Row],[DAA 
(n)]]^2</f>
        <v>249884013456</v>
      </c>
      <c r="G1518" s="41">
        <f t="shared" si="186"/>
        <v>284498542475.83331</v>
      </c>
      <c r="H1518" s="28">
        <f>LN(Data[[#This Row],[Metcalfe
(n^2)]])</f>
        <v>26.244262700976332</v>
      </c>
      <c r="I1518" s="42">
        <f t="shared" si="187"/>
        <v>26.360172750789761</v>
      </c>
      <c r="J1518" s="40">
        <f>Data[[#This Row],[DAA 
(n)]]*LN(Data[[#This Row],[DAA 
(n)]])</f>
        <v>6559543.5080074267</v>
      </c>
      <c r="K1518" s="40">
        <f t="shared" si="188"/>
        <v>7009302.810292867</v>
      </c>
      <c r="L1518" s="29">
        <f>LN(Data[[#This Row],[MA'[n*ln(n)']
30d]])</f>
        <v>15.762748797615703</v>
      </c>
      <c r="M1518" s="43">
        <f t="shared" si="189"/>
        <v>15.710868753555587</v>
      </c>
      <c r="N1518" s="40">
        <f>Data[[#This Row],[DAA 
(n)]]^1.5</f>
        <v>353430361.14974475</v>
      </c>
      <c r="O1518" s="40">
        <f t="shared" si="190"/>
        <v>388529447.23667973</v>
      </c>
      <c r="P1518" s="43">
        <f>LN(Data[[#This Row],[MA'[n^1.5']]])</f>
        <v>19.777879522162518</v>
      </c>
      <c r="Q1518" s="43">
        <f t="shared" si="191"/>
        <v>19.705064428504748</v>
      </c>
      <c r="R1518" s="30">
        <f>$O$1+$O$2*Data[[#This Row],[MA'[ln(n^2)']]]</f>
        <v>26.360172750789761</v>
      </c>
      <c r="S1518" s="30">
        <f>$Q$1+$Q$2*Data[[#This Row],[MA'[ln(n*ln(n))']]]</f>
        <v>22.442933443366716</v>
      </c>
      <c r="T1518" s="31">
        <f>$O$3*Data[[#This Row],[Metcalfe
(n^2)]]</f>
        <v>129939686997.12001</v>
      </c>
      <c r="U1518" s="31">
        <f t="shared" si="192"/>
        <v>147939242087.43332</v>
      </c>
      <c r="V1518" s="30">
        <f>LN(Data[[#This Row],[MA'[NVA']
30d]]/Data[[#This Row],[MA'[NVMetcalfe calc']]])</f>
        <v>-2.7184535811464339</v>
      </c>
      <c r="W1518" s="30">
        <f>$Q$3+Data[[#This Row],[NVM
(scaled)]]/((Data[[#This Row],[Upper Bound]]-Data[[#This Row],[Lower Bound]])/2)</f>
        <v>-0.7979435836330192</v>
      </c>
      <c r="X1518" s="30">
        <f>(Data[[#This Row],[Upper Bound]]+Data[[#This Row],[Lower Bound]])/2</f>
        <v>24.401553097078239</v>
      </c>
      <c r="Y1518" s="29">
        <f>LN(Data[[#This Row],[NVActual]]/Data[[#This Row],[MA'[n^2']
30d]])</f>
        <v>-3.3329890279805681</v>
      </c>
      <c r="Z1518" s="29">
        <f>LN(Data[[#This Row],[NVActual]]/Data[[#This Row],[MA'[n*ln(n)']
30d]])</f>
        <v>7.2782561417956106</v>
      </c>
      <c r="AA1518" s="29">
        <f>LN(Data[[#This Row],[NVActual]]/Data[[#This Row],[MA'[n^1.5']]])</f>
        <v>3.2631254172487942</v>
      </c>
      <c r="AB1518" s="29">
        <f>LN(Data[[#This Row],[NVActual]]/Data[[#This Row],[Metcalfe
(n^2)]])</f>
        <v>-3.2032577615650175</v>
      </c>
      <c r="AC1518" s="26">
        <f>1+Data[[#This Row],[MA'[NVMetcalfe calc']]]/((Data[[#This Row],[NVM_norm
(scaled)]]-Data[[#This Row],[NV_fund.]])/2)</f>
        <v>-11741444200.198841</v>
      </c>
    </row>
    <row r="1519" spans="1:29" x14ac:dyDescent="0.2">
      <c r="A1519" s="23">
        <v>42657</v>
      </c>
      <c r="B1519" s="24">
        <v>10188237763.5306</v>
      </c>
      <c r="C1519" s="24">
        <f t="shared" si="185"/>
        <v>9743361141.51297</v>
      </c>
      <c r="D1519" s="25">
        <f>LN(Data[[#This Row],[NVActual]])</f>
        <v>23.044499731397369</v>
      </c>
      <c r="E1519" s="26">
        <v>523032</v>
      </c>
      <c r="F1519" s="40">
        <f>Data[[#This Row],[DAA 
(n)]]^2</f>
        <v>273562473024</v>
      </c>
      <c r="G1519" s="41">
        <f t="shared" si="186"/>
        <v>284335123425.16669</v>
      </c>
      <c r="H1519" s="28">
        <f>LN(Data[[#This Row],[Metcalfe
(n^2)]])</f>
        <v>26.334795853287513</v>
      </c>
      <c r="I1519" s="42">
        <f t="shared" si="187"/>
        <v>26.359512270671289</v>
      </c>
      <c r="J1519" s="40">
        <f>Data[[#This Row],[DAA 
(n)]]*LN(Data[[#This Row],[DAA 
(n)]])</f>
        <v>6886970.4723683372</v>
      </c>
      <c r="K1519" s="40">
        <f t="shared" si="188"/>
        <v>7006983.8272176022</v>
      </c>
      <c r="L1519" s="29">
        <f>LN(Data[[#This Row],[MA'[n*ln(n)']
30d]])</f>
        <v>15.762417899260612</v>
      </c>
      <c r="M1519" s="43">
        <f t="shared" si="189"/>
        <v>15.708225759350276</v>
      </c>
      <c r="N1519" s="40">
        <f>Data[[#This Row],[DAA 
(n)]]^1.5</f>
        <v>378261718.11417615</v>
      </c>
      <c r="O1519" s="40">
        <f t="shared" si="190"/>
        <v>388355666.40111405</v>
      </c>
      <c r="P1519" s="43">
        <f>LN(Data[[#This Row],[MA'[n^1.5']]])</f>
        <v>19.777432143688113</v>
      </c>
      <c r="Q1519" s="43">
        <f t="shared" si="191"/>
        <v>19.701351325396285</v>
      </c>
      <c r="R1519" s="30">
        <f>$O$1+$O$2*Data[[#This Row],[MA'[ln(n^2)']]]</f>
        <v>26.359512270671289</v>
      </c>
      <c r="S1519" s="30">
        <f>$Q$1+$Q$2*Data[[#This Row],[MA'[ln(n*ln(n))']]]</f>
        <v>22.438572502927954</v>
      </c>
      <c r="T1519" s="31">
        <f>$O$3*Data[[#This Row],[Metcalfe
(n^2)]]</f>
        <v>142252485972.48001</v>
      </c>
      <c r="U1519" s="31">
        <f t="shared" si="192"/>
        <v>147854264181.0867</v>
      </c>
      <c r="V1519" s="30">
        <f>LN(Data[[#This Row],[MA'[NVA']
30d]]/Data[[#This Row],[MA'[NVMetcalfe calc']]])</f>
        <v>-2.7196409426245038</v>
      </c>
      <c r="W1519" s="30">
        <f>$Q$3+Data[[#This Row],[NVM
(scaled)]]/((Data[[#This Row],[Upper Bound]]-Data[[#This Row],[Lower Bound]])/2)</f>
        <v>-0.79723933736415009</v>
      </c>
      <c r="X1519" s="30">
        <f>(Data[[#This Row],[Upper Bound]]+Data[[#This Row],[Lower Bound]])/2</f>
        <v>24.399042386799621</v>
      </c>
      <c r="Y1519" s="32">
        <f>LN(Data[[#This Row],[NVActual]]/Data[[#This Row],[MA'[n^2']
30d]])</f>
        <v>-3.3289196601036717</v>
      </c>
      <c r="Z1519" s="32">
        <f>LN(Data[[#This Row],[NVActual]]/Data[[#This Row],[MA'[n*ln(n)']
30d]])</f>
        <v>7.2820818321367584</v>
      </c>
      <c r="AA1519" s="32">
        <f>LN(Data[[#This Row],[NVActual]]/Data[[#This Row],[MA'[n^1.5']]])</f>
        <v>3.2670675877092568</v>
      </c>
      <c r="AB1519" s="32">
        <f>LN(Data[[#This Row],[NVActual]]/Data[[#This Row],[Metcalfe
(n^2)]])</f>
        <v>-3.2902961218901434</v>
      </c>
      <c r="AC1519" s="34">
        <f>1+Data[[#This Row],[MA'[NVMetcalfe calc']]]/((Data[[#This Row],[NVM_norm
(scaled)]]-Data[[#This Row],[NV_fund.]])/2)</f>
        <v>-11736197093.453926</v>
      </c>
    </row>
    <row r="1520" spans="1:29" x14ac:dyDescent="0.2">
      <c r="A1520" s="23">
        <v>42656</v>
      </c>
      <c r="B1520" s="24">
        <v>10121177916.067301</v>
      </c>
      <c r="C1520" s="24">
        <f t="shared" si="185"/>
        <v>9726194668.0833626</v>
      </c>
      <c r="D1520" s="25">
        <f>LN(Data[[#This Row],[NVActual]])</f>
        <v>23.037895888900685</v>
      </c>
      <c r="E1520" s="26">
        <v>553694</v>
      </c>
      <c r="F1520" s="40">
        <f>Data[[#This Row],[DAA 
(n)]]^2</f>
        <v>306577045636</v>
      </c>
      <c r="G1520" s="41">
        <f t="shared" si="186"/>
        <v>283055526414.5</v>
      </c>
      <c r="H1520" s="28">
        <f>LN(Data[[#This Row],[Metcalfe
(n^2)]])</f>
        <v>26.448734933118924</v>
      </c>
      <c r="I1520" s="42">
        <f t="shared" si="187"/>
        <v>26.354472205406818</v>
      </c>
      <c r="J1520" s="40">
        <f>Data[[#This Row],[DAA 
(n)]]*LN(Data[[#This Row],[DAA 
(n)]])</f>
        <v>7322252.9200291745</v>
      </c>
      <c r="K1520" s="40">
        <f t="shared" si="188"/>
        <v>6989046.169678052</v>
      </c>
      <c r="L1520" s="29">
        <f>LN(Data[[#This Row],[MA'[n*ln(n)']
30d]])</f>
        <v>15.759854648486673</v>
      </c>
      <c r="M1520" s="43">
        <f t="shared" si="189"/>
        <v>15.705731492257964</v>
      </c>
      <c r="N1520" s="40">
        <f>Data[[#This Row],[DAA 
(n)]]^1.5</f>
        <v>412007124.5820623</v>
      </c>
      <c r="O1520" s="40">
        <f t="shared" si="190"/>
        <v>387003912.34609073</v>
      </c>
      <c r="P1520" s="43">
        <f>LN(Data[[#This Row],[MA'[n^1.5']]])</f>
        <v>19.77394536036438</v>
      </c>
      <c r="Q1520" s="43">
        <f t="shared" si="191"/>
        <v>19.697849412606917</v>
      </c>
      <c r="R1520" s="30">
        <f>$O$1+$O$2*Data[[#This Row],[MA'[ln(n^2)']]]</f>
        <v>26.354472205406818</v>
      </c>
      <c r="S1520" s="30">
        <f>$Q$1+$Q$2*Data[[#This Row],[MA'[ln(n*ln(n))']]]</f>
        <v>22.434456962225639</v>
      </c>
      <c r="T1520" s="31">
        <f>$O$3*Data[[#This Row],[Metcalfe
(n^2)]]</f>
        <v>159420063730.72</v>
      </c>
      <c r="U1520" s="31">
        <f t="shared" si="192"/>
        <v>147188873735.54001</v>
      </c>
      <c r="V1520" s="30">
        <f>LN(Data[[#This Row],[MA'[NVA']
30d]]/Data[[#This Row],[MA'[NVMetcalfe calc']]])</f>
        <v>-2.7168938903954665</v>
      </c>
      <c r="W1520" s="30">
        <f>$Q$3+Data[[#This Row],[NVM
(scaled)]]/((Data[[#This Row],[Upper Bound]]-Data[[#This Row],[Lower Bound]])/2)</f>
        <v>-0.79616496204777343</v>
      </c>
      <c r="X1520" s="30">
        <f>(Data[[#This Row],[Upper Bound]]+Data[[#This Row],[Lower Bound]])/2</f>
        <v>24.39446458381623</v>
      </c>
      <c r="Y1520" s="29">
        <f>LN(Data[[#This Row],[NVActual]]/Data[[#This Row],[MA'[n^2']
30d]])</f>
        <v>-3.3310130328546652</v>
      </c>
      <c r="Z1520" s="29">
        <f>LN(Data[[#This Row],[NVActual]]/Data[[#This Row],[MA'[n*ln(n)']
30d]])</f>
        <v>7.2780412404140096</v>
      </c>
      <c r="AA1520" s="29">
        <f>LN(Data[[#This Row],[NVActual]]/Data[[#This Row],[MA'[n^1.5']]])</f>
        <v>3.2639505285363049</v>
      </c>
      <c r="AB1520" s="29">
        <f>LN(Data[[#This Row],[NVActual]]/Data[[#This Row],[Metcalfe
(n^2)]])</f>
        <v>-3.4108390442182408</v>
      </c>
      <c r="AC1520" s="26">
        <f>1+Data[[#This Row],[MA'[NVMetcalfe calc']]]/((Data[[#This Row],[NVM_norm
(scaled)]]-Data[[#This Row],[NV_fund.]])/2)</f>
        <v>-11686002007.608526</v>
      </c>
    </row>
    <row r="1521" spans="1:29" x14ac:dyDescent="0.2">
      <c r="A1521" s="23">
        <v>42655</v>
      </c>
      <c r="B1521" s="24">
        <v>10138537354.2689</v>
      </c>
      <c r="C1521" s="24">
        <f t="shared" si="185"/>
        <v>9710843644.1053982</v>
      </c>
      <c r="D1521" s="25">
        <f>LN(Data[[#This Row],[NVActual]])</f>
        <v>23.039609579563983</v>
      </c>
      <c r="E1521" s="26">
        <v>542168</v>
      </c>
      <c r="F1521" s="40">
        <f>Data[[#This Row],[DAA 
(n)]]^2</f>
        <v>293946140224</v>
      </c>
      <c r="G1521" s="41">
        <f t="shared" si="186"/>
        <v>282037236475.16669</v>
      </c>
      <c r="H1521" s="28">
        <f>LN(Data[[#This Row],[Metcalfe
(n^2)]])</f>
        <v>26.406662390985556</v>
      </c>
      <c r="I1521" s="42">
        <f t="shared" si="187"/>
        <v>26.350973354488296</v>
      </c>
      <c r="J1521" s="40">
        <f>Data[[#This Row],[DAA 
(n)]]*LN(Data[[#This Row],[DAA 
(n)]])</f>
        <v>7158423.6675979281</v>
      </c>
      <c r="K1521" s="40">
        <f t="shared" si="188"/>
        <v>6975647.6547666229</v>
      </c>
      <c r="L1521" s="29">
        <f>LN(Data[[#This Row],[MA'[n*ln(n)']
30d]])</f>
        <v>15.757935735091044</v>
      </c>
      <c r="M1521" s="43">
        <f t="shared" si="189"/>
        <v>15.703366199111679</v>
      </c>
      <c r="N1521" s="40">
        <f>Data[[#This Row],[DAA 
(n)]]^1.5</f>
        <v>399209457.49439067</v>
      </c>
      <c r="O1521" s="40">
        <f t="shared" si="190"/>
        <v>385964210.44482845</v>
      </c>
      <c r="P1521" s="43">
        <f>LN(Data[[#This Row],[MA'[n^1.5']]])</f>
        <v>19.77125520407558</v>
      </c>
      <c r="Q1521" s="43">
        <f t="shared" si="191"/>
        <v>19.694524195623462</v>
      </c>
      <c r="R1521" s="30">
        <f>$O$1+$O$2*Data[[#This Row],[MA'[ln(n^2)']]]</f>
        <v>26.350973354488296</v>
      </c>
      <c r="S1521" s="30">
        <f>$Q$1+$Q$2*Data[[#This Row],[MA'[ln(n*ln(n))']]]</f>
        <v>22.43055422853427</v>
      </c>
      <c r="T1521" s="31">
        <f>$O$3*Data[[#This Row],[Metcalfe
(n^2)]]</f>
        <v>152851992916.48001</v>
      </c>
      <c r="U1521" s="31">
        <f t="shared" si="192"/>
        <v>146659362967.0867</v>
      </c>
      <c r="V1521" s="30">
        <f>LN(Data[[#This Row],[MA'[NVA']
30d]]/Data[[#This Row],[MA'[NVMetcalfe calc']]])</f>
        <v>-2.7148694764755934</v>
      </c>
      <c r="W1521" s="30">
        <f>$Q$3+Data[[#This Row],[NVM
(scaled)]]/((Data[[#This Row],[Upper Bound]]-Data[[#This Row],[Lower Bound]])/2)</f>
        <v>-0.79498940508812821</v>
      </c>
      <c r="X1521" s="30">
        <f>(Data[[#This Row],[Upper Bound]]+Data[[#This Row],[Lower Bound]])/2</f>
        <v>24.390763791511283</v>
      </c>
      <c r="Y1521" s="32">
        <f>LN(Data[[#This Row],[NVActual]]/Data[[#This Row],[MA'[n^2']
30d]])</f>
        <v>-3.325695363841648</v>
      </c>
      <c r="Z1521" s="32">
        <f>LN(Data[[#This Row],[NVActual]]/Data[[#This Row],[MA'[n*ln(n)']
30d]])</f>
        <v>7.2816738444729392</v>
      </c>
      <c r="AA1521" s="32">
        <f>LN(Data[[#This Row],[NVActual]]/Data[[#This Row],[MA'[n^1.5']]])</f>
        <v>3.2683543754884039</v>
      </c>
      <c r="AB1521" s="32">
        <f>LN(Data[[#This Row],[NVActual]]/Data[[#This Row],[Metcalfe
(n^2)]])</f>
        <v>-3.367052811421571</v>
      </c>
      <c r="AC1521" s="34">
        <f>1+Data[[#This Row],[MA'[NVMetcalfe calc']]]/((Data[[#This Row],[NVM_norm
(scaled)]]-Data[[#This Row],[NV_fund.]])/2)</f>
        <v>-11646216161.150648</v>
      </c>
    </row>
    <row r="1522" spans="1:29" x14ac:dyDescent="0.2">
      <c r="A1522" s="23">
        <v>42654</v>
      </c>
      <c r="B1522" s="24">
        <v>10239043682.012699</v>
      </c>
      <c r="C1522" s="24">
        <f t="shared" si="185"/>
        <v>9694350073.5735569</v>
      </c>
      <c r="D1522" s="25">
        <f>LN(Data[[#This Row],[NVActual]])</f>
        <v>23.049474061768169</v>
      </c>
      <c r="E1522" s="26">
        <v>595746</v>
      </c>
      <c r="F1522" s="40">
        <f>Data[[#This Row],[DAA 
(n)]]^2</f>
        <v>354913296516</v>
      </c>
      <c r="G1522" s="41">
        <f t="shared" si="186"/>
        <v>281118635547.16669</v>
      </c>
      <c r="H1522" s="28">
        <f>LN(Data[[#This Row],[Metcalfe
(n^2)]])</f>
        <v>26.595139361425364</v>
      </c>
      <c r="I1522" s="42">
        <f t="shared" si="187"/>
        <v>26.34769194650324</v>
      </c>
      <c r="J1522" s="40">
        <f>Data[[#This Row],[DAA 
(n)]]*LN(Data[[#This Row],[DAA 
(n)]])</f>
        <v>7921973.9470058577</v>
      </c>
      <c r="K1522" s="40">
        <f t="shared" si="188"/>
        <v>6963340.3500186792</v>
      </c>
      <c r="L1522" s="29">
        <f>LN(Data[[#This Row],[MA'[n*ln(n)']
30d]])</f>
        <v>15.75616985252598</v>
      </c>
      <c r="M1522" s="43">
        <f t="shared" si="189"/>
        <v>15.70088001125742</v>
      </c>
      <c r="N1522" s="40">
        <f>Data[[#This Row],[DAA 
(n)]]^1.5</f>
        <v>459824071.51672739</v>
      </c>
      <c r="O1522" s="40">
        <f t="shared" si="190"/>
        <v>385017126.21169591</v>
      </c>
      <c r="P1522" s="43">
        <f>LN(Data[[#This Row],[MA'[n^1.5']]])</f>
        <v>19.768798374929432</v>
      </c>
      <c r="Q1522" s="43">
        <f t="shared" si="191"/>
        <v>19.69103325538449</v>
      </c>
      <c r="R1522" s="30">
        <f>$O$1+$O$2*Data[[#This Row],[MA'[ln(n^2)']]]</f>
        <v>26.34769194650324</v>
      </c>
      <c r="S1522" s="30">
        <f>$Q$1+$Q$2*Data[[#This Row],[MA'[ln(n*ln(n))']]]</f>
        <v>22.426452018574739</v>
      </c>
      <c r="T1522" s="31">
        <f>$O$3*Data[[#This Row],[Metcalfe
(n^2)]]</f>
        <v>184554914188.32001</v>
      </c>
      <c r="U1522" s="31">
        <f t="shared" si="192"/>
        <v>146181690484.5267</v>
      </c>
      <c r="V1522" s="30">
        <f>LN(Data[[#This Row],[MA'[NVA']
30d]]/Data[[#This Row],[MA'[NVMetcalfe calc']]])</f>
        <v>-2.7133070542211946</v>
      </c>
      <c r="W1522" s="30">
        <f>$Q$3+Data[[#This Row],[NVM
(scaled)]]/((Data[[#This Row],[Upper Bound]]-Data[[#This Row],[Lower Bound]])/2)</f>
        <v>-0.79390259412388031</v>
      </c>
      <c r="X1522" s="30">
        <f>(Data[[#This Row],[Upper Bound]]+Data[[#This Row],[Lower Bound]])/2</f>
        <v>24.387071982538991</v>
      </c>
      <c r="Y1522" s="29">
        <f>LN(Data[[#This Row],[NVActual]]/Data[[#This Row],[MA'[n^2']
30d]])</f>
        <v>-3.3125685459739436</v>
      </c>
      <c r="Z1522" s="29">
        <f>LN(Data[[#This Row],[NVActual]]/Data[[#This Row],[MA'[n*ln(n)']
30d]])</f>
        <v>7.2933042092421871</v>
      </c>
      <c r="AA1522" s="29">
        <f>LN(Data[[#This Row],[NVActual]]/Data[[#This Row],[MA'[n^1.5']]])</f>
        <v>3.2806756868387361</v>
      </c>
      <c r="AB1522" s="29">
        <f>LN(Data[[#This Row],[NVActual]]/Data[[#This Row],[Metcalfe
(n^2)]])</f>
        <v>-3.5456652996571965</v>
      </c>
      <c r="AC1522" s="26">
        <f>1+Data[[#This Row],[MA'[NVMetcalfe calc']]]/((Data[[#This Row],[NVM_norm
(scaled)]]-Data[[#This Row],[NV_fund.]])/2)</f>
        <v>-11610487118.112888</v>
      </c>
    </row>
    <row r="1523" spans="1:29" x14ac:dyDescent="0.2">
      <c r="A1523" s="23">
        <v>42653</v>
      </c>
      <c r="B1523" s="24">
        <v>9841514816.5629005</v>
      </c>
      <c r="C1523" s="24">
        <f t="shared" si="185"/>
        <v>9674750256.1029396</v>
      </c>
      <c r="D1523" s="25">
        <f>LN(Data[[#This Row],[NVActual]])</f>
        <v>23.009875480934944</v>
      </c>
      <c r="E1523" s="26">
        <v>513555</v>
      </c>
      <c r="F1523" s="40">
        <f>Data[[#This Row],[DAA 
(n)]]^2</f>
        <v>263738738025</v>
      </c>
      <c r="G1523" s="41">
        <f t="shared" si="186"/>
        <v>276342721714</v>
      </c>
      <c r="H1523" s="28">
        <f>LN(Data[[#This Row],[Metcalfe
(n^2)]])</f>
        <v>26.298224821393759</v>
      </c>
      <c r="I1523" s="42">
        <f t="shared" si="187"/>
        <v>26.330458404287736</v>
      </c>
      <c r="J1523" s="40">
        <f>Data[[#This Row],[DAA 
(n)]]*LN(Data[[#This Row],[DAA 
(n)]])</f>
        <v>6752792.4240754358</v>
      </c>
      <c r="K1523" s="40">
        <f t="shared" si="188"/>
        <v>6899223.8562996928</v>
      </c>
      <c r="L1523" s="29">
        <f>LN(Data[[#This Row],[MA'[n*ln(n)']
30d]])</f>
        <v>15.746919478646374</v>
      </c>
      <c r="M1523" s="43">
        <f t="shared" si="189"/>
        <v>15.698329973298828</v>
      </c>
      <c r="N1523" s="40">
        <f>Data[[#This Row],[DAA 
(n)]]^1.5</f>
        <v>368027645.16599637</v>
      </c>
      <c r="O1523" s="40">
        <f t="shared" si="190"/>
        <v>380090552.38430917</v>
      </c>
      <c r="P1523" s="43">
        <f>LN(Data[[#This Row],[MA'[n^1.5']]])</f>
        <v>19.755920078044966</v>
      </c>
      <c r="Q1523" s="43">
        <f t="shared" si="191"/>
        <v>19.687453792998596</v>
      </c>
      <c r="R1523" s="30">
        <f>$O$1+$O$2*Data[[#This Row],[MA'[ln(n^2)']]]</f>
        <v>26.330458404287736</v>
      </c>
      <c r="S1523" s="30">
        <f>$Q$1+$Q$2*Data[[#This Row],[MA'[ln(n*ln(n))']]]</f>
        <v>22.422244455943062</v>
      </c>
      <c r="T1523" s="31">
        <f>$O$3*Data[[#This Row],[Metcalfe
(n^2)]]</f>
        <v>137144143773</v>
      </c>
      <c r="U1523" s="31">
        <f t="shared" si="192"/>
        <v>143698215291.28003</v>
      </c>
      <c r="V1523" s="30">
        <f>LN(Data[[#This Row],[MA'[NVA']
30d]]/Data[[#This Row],[MA'[NVMetcalfe calc']]])</f>
        <v>-2.6981959480629731</v>
      </c>
      <c r="W1523" s="30">
        <f>$Q$3+Data[[#This Row],[NVM
(scaled)]]/((Data[[#This Row],[Upper Bound]]-Data[[#This Row],[Lower Bound]])/2)</f>
        <v>-0.79078210851573039</v>
      </c>
      <c r="X1523" s="30">
        <f>(Data[[#This Row],[Upper Bound]]+Data[[#This Row],[Lower Bound]])/2</f>
        <v>24.376351430115399</v>
      </c>
      <c r="Y1523" s="32">
        <f>LN(Data[[#This Row],[NVActual]]/Data[[#This Row],[MA'[n^2']
30d]])</f>
        <v>-3.3350321967410852</v>
      </c>
      <c r="Z1523" s="32">
        <f>LN(Data[[#This Row],[NVActual]]/Data[[#This Row],[MA'[n*ln(n)']
30d]])</f>
        <v>7.2629560022885711</v>
      </c>
      <c r="AA1523" s="32">
        <f>LN(Data[[#This Row],[NVActual]]/Data[[#This Row],[MA'[n^1.5']]])</f>
        <v>3.2539554028899795</v>
      </c>
      <c r="AB1523" s="32">
        <f>LN(Data[[#This Row],[NVActual]]/Data[[#This Row],[Metcalfe
(n^2)]])</f>
        <v>-3.288349340458816</v>
      </c>
      <c r="AC1523" s="34">
        <f>1+Data[[#This Row],[MA'[NVMetcalfe calc']]]/((Data[[#This Row],[NVM_norm
(scaled)]]-Data[[#This Row],[NV_fund.]])/2)</f>
        <v>-11419513871.782187</v>
      </c>
    </row>
    <row r="1524" spans="1:29" x14ac:dyDescent="0.2">
      <c r="A1524" s="23">
        <v>42652</v>
      </c>
      <c r="B1524" s="24">
        <v>9824887958.6406097</v>
      </c>
      <c r="C1524" s="24">
        <f t="shared" si="185"/>
        <v>9677088713.2522011</v>
      </c>
      <c r="D1524" s="25">
        <f>LN(Data[[#This Row],[NVActual]])</f>
        <v>23.008184590936011</v>
      </c>
      <c r="E1524" s="26">
        <v>517842</v>
      </c>
      <c r="F1524" s="40">
        <f>Data[[#This Row],[DAA 
(n)]]^2</f>
        <v>268160336964</v>
      </c>
      <c r="G1524" s="41">
        <f t="shared" si="186"/>
        <v>274293033059.83334</v>
      </c>
      <c r="H1524" s="28">
        <f>LN(Data[[#This Row],[Metcalfe
(n^2)]])</f>
        <v>26.314850910817501</v>
      </c>
      <c r="I1524" s="42">
        <f t="shared" si="187"/>
        <v>26.32160960663219</v>
      </c>
      <c r="J1524" s="40">
        <f>Data[[#This Row],[DAA 
(n)]]*LN(Data[[#This Row],[DAA 
(n)]])</f>
        <v>6813467.512679778</v>
      </c>
      <c r="K1524" s="40">
        <f t="shared" si="188"/>
        <v>6869254.9959676377</v>
      </c>
      <c r="L1524" s="29">
        <f>LN(Data[[#This Row],[MA'[n*ln(n)']
30d]])</f>
        <v>15.742566215227564</v>
      </c>
      <c r="M1524" s="43">
        <f t="shared" si="189"/>
        <v>15.696176018483222</v>
      </c>
      <c r="N1524" s="40">
        <f>Data[[#This Row],[DAA 
(n)]]^1.5</f>
        <v>372645522.19785458</v>
      </c>
      <c r="O1524" s="40">
        <f t="shared" si="190"/>
        <v>377875880.08640212</v>
      </c>
      <c r="P1524" s="43">
        <f>LN(Data[[#This Row],[MA'[n^1.5']]])</f>
        <v>19.750076340102275</v>
      </c>
      <c r="Q1524" s="43">
        <f t="shared" si="191"/>
        <v>19.684424123490729</v>
      </c>
      <c r="R1524" s="30">
        <f>$O$1+$O$2*Data[[#This Row],[MA'[ln(n^2)']]]</f>
        <v>26.32160960663219</v>
      </c>
      <c r="S1524" s="30">
        <f>$Q$1+$Q$2*Data[[#This Row],[MA'[ln(n*ln(n))']]]</f>
        <v>22.418690430497314</v>
      </c>
      <c r="T1524" s="31">
        <f>$O$3*Data[[#This Row],[Metcalfe
(n^2)]]</f>
        <v>139443375221.28</v>
      </c>
      <c r="U1524" s="31">
        <f t="shared" si="192"/>
        <v>142632377191.11337</v>
      </c>
      <c r="V1524" s="30">
        <f>LN(Data[[#This Row],[MA'[NVA']
30d]]/Data[[#This Row],[MA'[NVMetcalfe calc']]])</f>
        <v>-2.6905094279444057</v>
      </c>
      <c r="W1524" s="30">
        <f>$Q$3+Data[[#This Row],[NVM
(scaled)]]/((Data[[#This Row],[Upper Bound]]-Data[[#This Row],[Lower Bound]])/2)</f>
        <v>-0.78871644608785407</v>
      </c>
      <c r="X1524" s="30">
        <f>(Data[[#This Row],[Upper Bound]]+Data[[#This Row],[Lower Bound]])/2</f>
        <v>24.37015001856475</v>
      </c>
      <c r="Y1524" s="29">
        <f>LN(Data[[#This Row],[NVActual]]/Data[[#This Row],[MA'[n^2']
30d]])</f>
        <v>-3.3292782446515696</v>
      </c>
      <c r="Z1524" s="29">
        <f>LN(Data[[#This Row],[NVActual]]/Data[[#This Row],[MA'[n*ln(n)']
30d]])</f>
        <v>7.2656183757084483</v>
      </c>
      <c r="AA1524" s="29">
        <f>LN(Data[[#This Row],[NVActual]]/Data[[#This Row],[MA'[n^1.5']]])</f>
        <v>3.2581082508337373</v>
      </c>
      <c r="AB1524" s="29">
        <f>LN(Data[[#This Row],[NVActual]]/Data[[#This Row],[Metcalfe
(n^2)]])</f>
        <v>-3.3066663198814901</v>
      </c>
      <c r="AC1524" s="26">
        <f>1+Data[[#This Row],[MA'[NVMetcalfe calc']]]/((Data[[#This Row],[NVM_norm
(scaled)]]-Data[[#This Row],[NV_fund.]])/2)</f>
        <v>-11338537638.722939</v>
      </c>
    </row>
    <row r="1525" spans="1:29" x14ac:dyDescent="0.2">
      <c r="A1525" s="23">
        <v>42651</v>
      </c>
      <c r="B1525" s="24">
        <v>9858675006.1100903</v>
      </c>
      <c r="C1525" s="24">
        <f t="shared" si="185"/>
        <v>9679002617.7082806</v>
      </c>
      <c r="D1525" s="25">
        <f>LN(Data[[#This Row],[NVActual]])</f>
        <v>23.011617615812</v>
      </c>
      <c r="E1525" s="26">
        <v>547264</v>
      </c>
      <c r="F1525" s="40">
        <f>Data[[#This Row],[DAA 
(n)]]^2</f>
        <v>299497885696</v>
      </c>
      <c r="G1525" s="41">
        <f t="shared" si="186"/>
        <v>273244509478.66666</v>
      </c>
      <c r="H1525" s="28">
        <f>LN(Data[[#This Row],[Metcalfe
(n^2)]])</f>
        <v>26.425373195031256</v>
      </c>
      <c r="I1525" s="42">
        <f t="shared" si="187"/>
        <v>26.317450540001957</v>
      </c>
      <c r="J1525" s="40">
        <f>Data[[#This Row],[DAA 
(n)]]*LN(Data[[#This Row],[DAA 
(n)]])</f>
        <v>7230827.7181027923</v>
      </c>
      <c r="K1525" s="40">
        <f t="shared" si="188"/>
        <v>6854507.3415859677</v>
      </c>
      <c r="L1525" s="29">
        <f>LN(Data[[#This Row],[MA'[n*ln(n)']
30d]])</f>
        <v>15.740416999918276</v>
      </c>
      <c r="M1525" s="43">
        <f t="shared" si="189"/>
        <v>15.694351848538302</v>
      </c>
      <c r="N1525" s="40">
        <f>Data[[#This Row],[DAA 
(n)]]^1.5</f>
        <v>404851097.21666318</v>
      </c>
      <c r="O1525" s="40">
        <f t="shared" si="190"/>
        <v>376766217.1535849</v>
      </c>
      <c r="P1525" s="43">
        <f>LN(Data[[#This Row],[MA'[n^1.5']]])</f>
        <v>19.747135439411323</v>
      </c>
      <c r="Q1525" s="43">
        <f t="shared" si="191"/>
        <v>19.681844700984751</v>
      </c>
      <c r="R1525" s="30">
        <f>$O$1+$O$2*Data[[#This Row],[MA'[ln(n^2)']]]</f>
        <v>26.317450540001957</v>
      </c>
      <c r="S1525" s="30">
        <f>$Q$1+$Q$2*Data[[#This Row],[MA'[ln(n*ln(n))']]]</f>
        <v>22.415680550088197</v>
      </c>
      <c r="T1525" s="31">
        <f>$O$3*Data[[#This Row],[Metcalfe
(n^2)]]</f>
        <v>155738900561.92001</v>
      </c>
      <c r="U1525" s="31">
        <f t="shared" si="192"/>
        <v>142087144928.90671</v>
      </c>
      <c r="V1525" s="30">
        <f>LN(Data[[#This Row],[MA'[NVA']
30d]]/Data[[#This Row],[MA'[NVMetcalfe calc']]])</f>
        <v>-2.6864817054296388</v>
      </c>
      <c r="W1525" s="30">
        <f>$Q$3+Data[[#This Row],[NVM
(scaled)]]/((Data[[#This Row],[Upper Bound]]-Data[[#This Row],[Lower Bound]])/2)</f>
        <v>-0.78705795696532987</v>
      </c>
      <c r="X1525" s="30">
        <f>(Data[[#This Row],[Upper Bound]]+Data[[#This Row],[Lower Bound]])/2</f>
        <v>24.366565545045077</v>
      </c>
      <c r="Y1525" s="32">
        <f>LN(Data[[#This Row],[NVActual]]/Data[[#This Row],[MA'[n^2']
30d]])</f>
        <v>-3.322015254589977</v>
      </c>
      <c r="Z1525" s="32">
        <f>LN(Data[[#This Row],[NVActual]]/Data[[#This Row],[MA'[n*ln(n)']
30d]])</f>
        <v>7.271200615893723</v>
      </c>
      <c r="AA1525" s="32">
        <f>LN(Data[[#This Row],[NVActual]]/Data[[#This Row],[MA'[n^1.5']]])</f>
        <v>3.2644821764006764</v>
      </c>
      <c r="AB1525" s="32">
        <f>LN(Data[[#This Row],[NVActual]]/Data[[#This Row],[Metcalfe
(n^2)]])</f>
        <v>-3.4137555792192549</v>
      </c>
      <c r="AC1525" s="34">
        <f>1+Data[[#This Row],[MA'[NVMetcalfe calc']]]/((Data[[#This Row],[NVM_norm
(scaled)]]-Data[[#This Row],[NV_fund.]])/2)</f>
        <v>-11297548832.674032</v>
      </c>
    </row>
    <row r="1526" spans="1:29" x14ac:dyDescent="0.2">
      <c r="A1526" s="23">
        <v>42650</v>
      </c>
      <c r="B1526" s="24">
        <v>9835157903.1950092</v>
      </c>
      <c r="C1526" s="24">
        <f t="shared" si="185"/>
        <v>9683756955.9634819</v>
      </c>
      <c r="D1526" s="25">
        <f>LN(Data[[#This Row],[NVActual]])</f>
        <v>23.009229343889359</v>
      </c>
      <c r="E1526" s="26">
        <v>577168</v>
      </c>
      <c r="F1526" s="40">
        <f>Data[[#This Row],[DAA 
(n)]]^2</f>
        <v>333122900224</v>
      </c>
      <c r="G1526" s="41">
        <f t="shared" si="186"/>
        <v>271565571910.16666</v>
      </c>
      <c r="H1526" s="28">
        <f>LN(Data[[#This Row],[Metcalfe
(n^2)]])</f>
        <v>26.531777328579111</v>
      </c>
      <c r="I1526" s="42">
        <f t="shared" si="187"/>
        <v>26.311312757391441</v>
      </c>
      <c r="J1526" s="40">
        <f>Data[[#This Row],[DAA 
(n)]]*LN(Data[[#This Row],[DAA 
(n)]])</f>
        <v>7656646.428590674</v>
      </c>
      <c r="K1526" s="40">
        <f t="shared" si="188"/>
        <v>6831775.8132919529</v>
      </c>
      <c r="L1526" s="29">
        <f>LN(Data[[#This Row],[MA'[n*ln(n)']
30d]])</f>
        <v>15.737095199698437</v>
      </c>
      <c r="M1526" s="43">
        <f t="shared" si="189"/>
        <v>15.692716218696825</v>
      </c>
      <c r="N1526" s="40">
        <f>Data[[#This Row],[DAA 
(n)]]^1.5</f>
        <v>438483612.0956918</v>
      </c>
      <c r="O1526" s="40">
        <f t="shared" si="190"/>
        <v>375025512.51405239</v>
      </c>
      <c r="P1526" s="43">
        <f>LN(Data[[#This Row],[MA'[n^1.5']]])</f>
        <v>19.742504614991326</v>
      </c>
      <c r="Q1526" s="43">
        <f t="shared" si="191"/>
        <v>19.679527938579543</v>
      </c>
      <c r="R1526" s="30">
        <f>$O$1+$O$2*Data[[#This Row],[MA'[ln(n^2)']]]</f>
        <v>26.311312757391441</v>
      </c>
      <c r="S1526" s="30">
        <f>$Q$1+$Q$2*Data[[#This Row],[MA'[ln(n*ln(n))']]]</f>
        <v>22.41298176084976</v>
      </c>
      <c r="T1526" s="31">
        <f>$O$3*Data[[#This Row],[Metcalfe
(n^2)]]</f>
        <v>173223908116.48001</v>
      </c>
      <c r="U1526" s="31">
        <f t="shared" si="192"/>
        <v>141214097393.28671</v>
      </c>
      <c r="V1526" s="30">
        <f>LN(Data[[#This Row],[MA'[NVA']
30d]]/Data[[#This Row],[MA'[NVMetcalfe calc']]])</f>
        <v>-2.6798272186945553</v>
      </c>
      <c r="W1526" s="30">
        <f>$Q$3+Data[[#This Row],[NVM
(scaled)]]/((Data[[#This Row],[Upper Bound]]-Data[[#This Row],[Lower Bound]])/2)</f>
        <v>-0.78485873881510082</v>
      </c>
      <c r="X1526" s="30">
        <f>(Data[[#This Row],[Upper Bound]]+Data[[#This Row],[Lower Bound]])/2</f>
        <v>24.362147259120601</v>
      </c>
      <c r="Y1526" s="29">
        <f>LN(Data[[#This Row],[NVActual]]/Data[[#This Row],[MA'[n^2']
30d]])</f>
        <v>-3.318240120434985</v>
      </c>
      <c r="Z1526" s="29">
        <f>LN(Data[[#This Row],[NVActual]]/Data[[#This Row],[MA'[n*ln(n)']
30d]])</f>
        <v>7.2721341441909217</v>
      </c>
      <c r="AA1526" s="29">
        <f>LN(Data[[#This Row],[NVActual]]/Data[[#This Row],[MA'[n^1.5']]])</f>
        <v>3.2667247288980326</v>
      </c>
      <c r="AB1526" s="29">
        <f>LN(Data[[#This Row],[NVActual]]/Data[[#This Row],[Metcalfe
(n^2)]])</f>
        <v>-3.5225479846897532</v>
      </c>
      <c r="AC1526" s="26">
        <f>1+Data[[#This Row],[MA'[NVMetcalfe calc']]]/((Data[[#This Row],[NVM_norm
(scaled)]]-Data[[#This Row],[NV_fund.]])/2)</f>
        <v>-11231086308.430147</v>
      </c>
    </row>
    <row r="1527" spans="1:29" x14ac:dyDescent="0.2">
      <c r="A1527" s="23">
        <v>42649</v>
      </c>
      <c r="B1527" s="24">
        <v>9736257394.0455494</v>
      </c>
      <c r="C1527" s="24">
        <f t="shared" si="185"/>
        <v>9681385611.2962856</v>
      </c>
      <c r="D1527" s="25">
        <f>LN(Data[[#This Row],[NVActual]])</f>
        <v>22.999122629632787</v>
      </c>
      <c r="E1527" s="26">
        <v>611468</v>
      </c>
      <c r="F1527" s="40">
        <f>Data[[#This Row],[DAA 
(n)]]^2</f>
        <v>373893115024</v>
      </c>
      <c r="G1527" s="41">
        <f t="shared" si="186"/>
        <v>269844994770.73334</v>
      </c>
      <c r="H1527" s="28">
        <f>LN(Data[[#This Row],[Metcalfe
(n^2)]])</f>
        <v>26.647235804809686</v>
      </c>
      <c r="I1527" s="42">
        <f t="shared" si="187"/>
        <v>26.305700784044454</v>
      </c>
      <c r="J1527" s="40">
        <f>Data[[#This Row],[DAA 
(n)]]*LN(Data[[#This Row],[DAA 
(n)]])</f>
        <v>8146965.9915476842</v>
      </c>
      <c r="K1527" s="40">
        <f t="shared" si="188"/>
        <v>6809682.0176669471</v>
      </c>
      <c r="L1527" s="29">
        <f>LN(Data[[#This Row],[MA'[n*ln(n)']
30d]])</f>
        <v>15.733855983594546</v>
      </c>
      <c r="M1527" s="43">
        <f t="shared" si="189"/>
        <v>15.691180955596989</v>
      </c>
      <c r="N1527" s="40">
        <f>Data[[#This Row],[DAA 
(n)]]^1.5</f>
        <v>478146081.50385952</v>
      </c>
      <c r="O1527" s="40">
        <f t="shared" si="190"/>
        <v>373291709.89280093</v>
      </c>
      <c r="P1527" s="43">
        <f>LN(Data[[#This Row],[MA'[n^1.5']]])</f>
        <v>19.737870736011111</v>
      </c>
      <c r="Q1527" s="43">
        <f t="shared" si="191"/>
        <v>19.677351125821367</v>
      </c>
      <c r="R1527" s="30">
        <f>$O$1+$O$2*Data[[#This Row],[MA'[ln(n^2)']]]</f>
        <v>26.305700784044454</v>
      </c>
      <c r="S1527" s="30">
        <f>$Q$1+$Q$2*Data[[#This Row],[MA'[ln(n*ln(n))']]]</f>
        <v>22.410448576735032</v>
      </c>
      <c r="T1527" s="31">
        <f>$O$3*Data[[#This Row],[Metcalfe
(n^2)]]</f>
        <v>194424419812.48001</v>
      </c>
      <c r="U1527" s="31">
        <f t="shared" si="192"/>
        <v>140319397280.78137</v>
      </c>
      <c r="V1527" s="30">
        <f>LN(Data[[#This Row],[MA'[NVA']
30d]]/Data[[#This Row],[MA'[NVMetcalfe calc']]])</f>
        <v>-2.6737162005877102</v>
      </c>
      <c r="W1527" s="30">
        <f>$Q$3+Data[[#This Row],[NVM
(scaled)]]/((Data[[#This Row],[Upper Bound]]-Data[[#This Row],[Lower Bound]])/2)</f>
        <v>-0.78280774557831945</v>
      </c>
      <c r="X1527" s="30">
        <f>(Data[[#This Row],[Upper Bound]]+Data[[#This Row],[Lower Bound]])/2</f>
        <v>24.358074680389741</v>
      </c>
      <c r="Y1527" s="32">
        <f>LN(Data[[#This Row],[NVActual]]/Data[[#This Row],[MA'[n^2']
30d]])</f>
        <v>-3.3219909080155321</v>
      </c>
      <c r="Z1527" s="32">
        <f>LN(Data[[#This Row],[NVActual]]/Data[[#This Row],[MA'[n*ln(n)']
30d]])</f>
        <v>7.265266646038242</v>
      </c>
      <c r="AA1527" s="32">
        <f>LN(Data[[#This Row],[NVActual]]/Data[[#This Row],[MA'[n^1.5']]])</f>
        <v>3.2612518936216754</v>
      </c>
      <c r="AB1527" s="32">
        <f>LN(Data[[#This Row],[NVActual]]/Data[[#This Row],[Metcalfe
(n^2)]])</f>
        <v>-3.6481131751768987</v>
      </c>
      <c r="AC1527" s="34">
        <f>1+Data[[#This Row],[MA'[NVMetcalfe calc']]]/((Data[[#This Row],[NVM_norm
(scaled)]]-Data[[#This Row],[NV_fund.]])/2)</f>
        <v>-11162646950.154366</v>
      </c>
    </row>
    <row r="1528" spans="1:29" x14ac:dyDescent="0.2">
      <c r="A1528" s="23">
        <v>42648</v>
      </c>
      <c r="B1528" s="24">
        <v>9741183302.0765991</v>
      </c>
      <c r="C1528" s="24">
        <f t="shared" si="185"/>
        <v>9680863618.5375252</v>
      </c>
      <c r="D1528" s="25">
        <f>LN(Data[[#This Row],[NVActual]])</f>
        <v>22.999628436141244</v>
      </c>
      <c r="E1528" s="26">
        <v>599856</v>
      </c>
      <c r="F1528" s="40">
        <f>Data[[#This Row],[DAA 
(n)]]^2</f>
        <v>359827220736</v>
      </c>
      <c r="G1528" s="41">
        <f t="shared" si="186"/>
        <v>265956174580.89999</v>
      </c>
      <c r="H1528" s="28">
        <f>LN(Data[[#This Row],[Metcalfe
(n^2)]])</f>
        <v>26.60888981078735</v>
      </c>
      <c r="I1528" s="42">
        <f t="shared" si="187"/>
        <v>26.293233946155716</v>
      </c>
      <c r="J1528" s="40">
        <f>Data[[#This Row],[DAA 
(n)]]*LN(Data[[#This Row],[DAA 
(n)]])</f>
        <v>7980751.1031698287</v>
      </c>
      <c r="K1528" s="40">
        <f t="shared" si="188"/>
        <v>6760202.7897916744</v>
      </c>
      <c r="L1528" s="29">
        <f>LN(Data[[#This Row],[MA'[n*ln(n)']
30d]])</f>
        <v>15.726563446059094</v>
      </c>
      <c r="M1528" s="43">
        <f t="shared" si="189"/>
        <v>15.689745578647157</v>
      </c>
      <c r="N1528" s="40">
        <f>Data[[#This Row],[DAA 
(n)]]^1.5</f>
        <v>464590698.70350891</v>
      </c>
      <c r="O1528" s="40">
        <f t="shared" si="190"/>
        <v>369393273.86237335</v>
      </c>
      <c r="P1528" s="43">
        <f>LN(Data[[#This Row],[MA'[n^1.5']]])</f>
        <v>19.727372417286361</v>
      </c>
      <c r="Q1528" s="43">
        <f t="shared" si="191"/>
        <v>19.675317219234724</v>
      </c>
      <c r="R1528" s="30">
        <f>$O$1+$O$2*Data[[#This Row],[MA'[ln(n^2)']]]</f>
        <v>26.293233946155716</v>
      </c>
      <c r="S1528" s="30">
        <f>$Q$1+$Q$2*Data[[#This Row],[MA'[ln(n*ln(n))']]]</f>
        <v>22.408080204767806</v>
      </c>
      <c r="T1528" s="31">
        <f>$O$3*Data[[#This Row],[Metcalfe
(n^2)]]</f>
        <v>187110154782.72</v>
      </c>
      <c r="U1528" s="31">
        <f t="shared" si="192"/>
        <v>138297210782.06802</v>
      </c>
      <c r="V1528" s="30">
        <f>LN(Data[[#This Row],[MA'[NVA']
30d]]/Data[[#This Row],[MA'[NVMetcalfe calc']]])</f>
        <v>-2.6592539564864417</v>
      </c>
      <c r="W1528" s="30">
        <f>$Q$3+Data[[#This Row],[NVM
(scaled)]]/((Data[[#This Row],[Upper Bound]]-Data[[#This Row],[Lower Bound]])/2)</f>
        <v>-0.77893113297311378</v>
      </c>
      <c r="X1528" s="30">
        <f>(Data[[#This Row],[Upper Bound]]+Data[[#This Row],[Lower Bound]])/2</f>
        <v>24.350657075461761</v>
      </c>
      <c r="Y1528" s="29">
        <f>LN(Data[[#This Row],[NVActual]]/Data[[#This Row],[MA'[n^2']
30d]])</f>
        <v>-3.3069689387982453</v>
      </c>
      <c r="Z1528" s="29">
        <f>LN(Data[[#This Row],[NVActual]]/Data[[#This Row],[MA'[n*ln(n)']
30d]])</f>
        <v>7.2730649900821485</v>
      </c>
      <c r="AA1528" s="29">
        <f>LN(Data[[#This Row],[NVActual]]/Data[[#This Row],[MA'[n^1.5']]])</f>
        <v>3.2722560188548799</v>
      </c>
      <c r="AB1528" s="29">
        <f>LN(Data[[#This Row],[NVActual]]/Data[[#This Row],[Metcalfe
(n^2)]])</f>
        <v>-3.6092613746461066</v>
      </c>
      <c r="AC1528" s="26">
        <f>1+Data[[#This Row],[MA'[NVMetcalfe calc']]]/((Data[[#This Row],[NVM_norm
(scaled)]]-Data[[#This Row],[NV_fund.]])/2)</f>
        <v>-11006723199.951447</v>
      </c>
    </row>
    <row r="1529" spans="1:29" x14ac:dyDescent="0.2">
      <c r="A1529" s="23">
        <v>42647</v>
      </c>
      <c r="B1529" s="24">
        <v>9705857423.9345894</v>
      </c>
      <c r="C1529" s="24">
        <f t="shared" si="185"/>
        <v>9677252440.8971062</v>
      </c>
      <c r="D1529" s="25">
        <f>LN(Data[[#This Row],[NVActual]])</f>
        <v>22.995995398344373</v>
      </c>
      <c r="E1529" s="26">
        <v>595024</v>
      </c>
      <c r="F1529" s="40">
        <f>Data[[#This Row],[DAA 
(n)]]^2</f>
        <v>354053560576</v>
      </c>
      <c r="G1529" s="41">
        <f t="shared" si="186"/>
        <v>264228619905.83334</v>
      </c>
      <c r="H1529" s="28">
        <f>LN(Data[[#This Row],[Metcalfe
(n^2)]])</f>
        <v>26.59271403969748</v>
      </c>
      <c r="I1529" s="42">
        <f t="shared" si="187"/>
        <v>26.288049869283025</v>
      </c>
      <c r="J1529" s="40">
        <f>Data[[#This Row],[DAA 
(n)]]*LN(Data[[#This Row],[DAA 
(n)]])</f>
        <v>7911651.5393784763</v>
      </c>
      <c r="K1529" s="40">
        <f t="shared" si="188"/>
        <v>6738861.7028688723</v>
      </c>
      <c r="L1529" s="29">
        <f>LN(Data[[#This Row],[MA'[n*ln(n)']
30d]])</f>
        <v>15.723401581810798</v>
      </c>
      <c r="M1529" s="43">
        <f t="shared" si="189"/>
        <v>15.688402459847238</v>
      </c>
      <c r="N1529" s="40">
        <f>Data[[#This Row],[DAA 
(n)]]^1.5</f>
        <v>458988415.78864825</v>
      </c>
      <c r="O1529" s="40">
        <f t="shared" si="190"/>
        <v>367688287.35932058</v>
      </c>
      <c r="P1529" s="43">
        <f>LN(Data[[#This Row],[MA'[n^1.5']]])</f>
        <v>19.722746091968457</v>
      </c>
      <c r="Q1529" s="43">
        <f t="shared" si="191"/>
        <v>19.673427157004632</v>
      </c>
      <c r="R1529" s="30">
        <f>$O$1+$O$2*Data[[#This Row],[MA'[ln(n^2)']]]</f>
        <v>26.288049869283025</v>
      </c>
      <c r="S1529" s="30">
        <f>$Q$1+$Q$2*Data[[#This Row],[MA'[ln(n*ln(n))']]]</f>
        <v>22.405864058747941</v>
      </c>
      <c r="T1529" s="31">
        <f>$O$3*Data[[#This Row],[Metcalfe
(n^2)]]</f>
        <v>184107851499.52002</v>
      </c>
      <c r="U1529" s="31">
        <f t="shared" si="192"/>
        <v>137398882351.03337</v>
      </c>
      <c r="V1529" s="30">
        <f>LN(Data[[#This Row],[MA'[NVA']
30d]]/Data[[#This Row],[MA'[NVMetcalfe calc']]])</f>
        <v>-2.653110223234866</v>
      </c>
      <c r="W1529" s="30">
        <f>$Q$3+Data[[#This Row],[NVM
(scaled)]]/((Data[[#This Row],[Upper Bound]]-Data[[#This Row],[Lower Bound]])/2)</f>
        <v>-0.7768125910074285</v>
      </c>
      <c r="X1529" s="30">
        <f>(Data[[#This Row],[Upper Bound]]+Data[[#This Row],[Lower Bound]])/2</f>
        <v>24.346956964015483</v>
      </c>
      <c r="Y1529" s="32">
        <f>LN(Data[[#This Row],[NVActual]]/Data[[#This Row],[MA'[n^2']
30d]])</f>
        <v>-3.3040851514919112</v>
      </c>
      <c r="Z1529" s="32">
        <f>LN(Data[[#This Row],[NVActual]]/Data[[#This Row],[MA'[n*ln(n)']
30d]])</f>
        <v>7.2725938165335764</v>
      </c>
      <c r="AA1529" s="32">
        <f>LN(Data[[#This Row],[NVActual]]/Data[[#This Row],[MA'[n^1.5']]])</f>
        <v>3.2732493063759183</v>
      </c>
      <c r="AB1529" s="32">
        <f>LN(Data[[#This Row],[NVActual]]/Data[[#This Row],[Metcalfe
(n^2)]])</f>
        <v>-3.5967186413531067</v>
      </c>
      <c r="AC1529" s="34">
        <f>1+Data[[#This Row],[MA'[NVMetcalfe calc']]]/((Data[[#This Row],[NVM_norm
(scaled)]]-Data[[#This Row],[NV_fund.]])/2)</f>
        <v>-10937760118.962864</v>
      </c>
    </row>
    <row r="1530" spans="1:29" x14ac:dyDescent="0.2">
      <c r="A1530" s="23">
        <v>42646</v>
      </c>
      <c r="B1530" s="24">
        <v>9745737268.4498405</v>
      </c>
      <c r="C1530" s="24">
        <f t="shared" si="185"/>
        <v>9676375076.8287182</v>
      </c>
      <c r="D1530" s="25">
        <f>LN(Data[[#This Row],[NVActual]])</f>
        <v>23.000095823119054</v>
      </c>
      <c r="E1530" s="26">
        <v>631233</v>
      </c>
      <c r="F1530" s="40">
        <f>Data[[#This Row],[DAA 
(n)]]^2</f>
        <v>398455100289</v>
      </c>
      <c r="G1530" s="41">
        <f t="shared" si="186"/>
        <v>258687528709.60001</v>
      </c>
      <c r="H1530" s="28">
        <f>LN(Data[[#This Row],[Metcalfe
(n^2)]])</f>
        <v>26.710860657032001</v>
      </c>
      <c r="I1530" s="42">
        <f t="shared" si="187"/>
        <v>26.266917877465133</v>
      </c>
      <c r="J1530" s="40">
        <f>Data[[#This Row],[DAA 
(n)]]*LN(Data[[#This Row],[DAA 
(n)]])</f>
        <v>8430388.3525601402</v>
      </c>
      <c r="K1530" s="40">
        <f t="shared" si="188"/>
        <v>6662641.3650290212</v>
      </c>
      <c r="L1530" s="29">
        <f>LN(Data[[#This Row],[MA'[n*ln(n)']
30d]])</f>
        <v>15.712026565246751</v>
      </c>
      <c r="M1530" s="43">
        <f t="shared" si="189"/>
        <v>15.686849310877173</v>
      </c>
      <c r="N1530" s="40">
        <f>Data[[#This Row],[DAA 
(n)]]^1.5</f>
        <v>501515710.9410699</v>
      </c>
      <c r="O1530" s="40">
        <f t="shared" si="190"/>
        <v>361898805.66761988</v>
      </c>
      <c r="P1530" s="43">
        <f>LN(Data[[#This Row],[MA'[n^1.5']]])</f>
        <v>19.706875188356157</v>
      </c>
      <c r="Q1530" s="43">
        <f t="shared" si="191"/>
        <v>19.671253854440067</v>
      </c>
      <c r="R1530" s="30">
        <f>$O$1+$O$2*Data[[#This Row],[MA'[ln(n^2)']]]</f>
        <v>26.266917877465133</v>
      </c>
      <c r="S1530" s="30">
        <f>$Q$1+$Q$2*Data[[#This Row],[MA'[ln(n*ln(n))']]]</f>
        <v>22.403301362947335</v>
      </c>
      <c r="T1530" s="31">
        <f>$O$3*Data[[#This Row],[Metcalfe
(n^2)]]</f>
        <v>207196652150.28</v>
      </c>
      <c r="U1530" s="31">
        <f t="shared" si="192"/>
        <v>134517514928.99202</v>
      </c>
      <c r="V1530" s="30">
        <f>LN(Data[[#This Row],[MA'[NVA']
30d]]/Data[[#This Row],[MA'[NVMetcalfe calc']]])</f>
        <v>-2.6320070574632743</v>
      </c>
      <c r="W1530" s="30">
        <f>$Q$3+Data[[#This Row],[NVM
(scaled)]]/((Data[[#This Row],[Upper Bound]]-Data[[#This Row],[Lower Bound]])/2)</f>
        <v>-0.77245771161466548</v>
      </c>
      <c r="X1530" s="30">
        <f>(Data[[#This Row],[Upper Bound]]+Data[[#This Row],[Lower Bound]])/2</f>
        <v>24.335109620206232</v>
      </c>
      <c r="Y1530" s="29">
        <f>LN(Data[[#This Row],[NVActual]]/Data[[#This Row],[MA'[n^2']
30d]])</f>
        <v>-3.2787908943180866</v>
      </c>
      <c r="Z1530" s="29">
        <f>LN(Data[[#This Row],[NVActual]]/Data[[#This Row],[MA'[n*ln(n)']
30d]])</f>
        <v>7.2880692578723014</v>
      </c>
      <c r="AA1530" s="29">
        <f>LN(Data[[#This Row],[NVActual]]/Data[[#This Row],[MA'[n^1.5']]])</f>
        <v>3.2932206347628958</v>
      </c>
      <c r="AB1530" s="29">
        <f>LN(Data[[#This Row],[NVActual]]/Data[[#This Row],[Metcalfe
(n^2)]])</f>
        <v>-3.7107648339129469</v>
      </c>
      <c r="AC1530" s="26">
        <f>1+Data[[#This Row],[MA'[NVMetcalfe calc']]]/((Data[[#This Row],[NVM_norm
(scaled)]]-Data[[#This Row],[NV_fund.]])/2)</f>
        <v>-10715296558.894661</v>
      </c>
    </row>
    <row r="1531" spans="1:29" x14ac:dyDescent="0.2">
      <c r="A1531" s="23">
        <v>42645</v>
      </c>
      <c r="B1531" s="24">
        <v>9731190837.2409</v>
      </c>
      <c r="C1531" s="24">
        <f t="shared" si="185"/>
        <v>9668751974.6191139</v>
      </c>
      <c r="D1531" s="25">
        <f>LN(Data[[#This Row],[NVActual]])</f>
        <v>22.998602113861143</v>
      </c>
      <c r="E1531" s="26">
        <v>463086</v>
      </c>
      <c r="F1531" s="40">
        <f>Data[[#This Row],[DAA 
(n)]]^2</f>
        <v>214448643396</v>
      </c>
      <c r="G1531" s="41">
        <f t="shared" si="186"/>
        <v>252282582836.63333</v>
      </c>
      <c r="H1531" s="28">
        <f>LN(Data[[#This Row],[Metcalfe
(n^2)]])</f>
        <v>26.091336121920534</v>
      </c>
      <c r="I1531" s="42">
        <f t="shared" si="187"/>
        <v>26.244976850573661</v>
      </c>
      <c r="J1531" s="40">
        <f>Data[[#This Row],[DAA 
(n)]]*LN(Data[[#This Row],[DAA 
(n)]])</f>
        <v>6041266.2396778464</v>
      </c>
      <c r="K1531" s="40">
        <f t="shared" si="188"/>
        <v>6578851.170015336</v>
      </c>
      <c r="L1531" s="29">
        <f>LN(Data[[#This Row],[MA'[n*ln(n)']
30d]])</f>
        <v>15.699370693835561</v>
      </c>
      <c r="M1531" s="43">
        <f t="shared" si="189"/>
        <v>15.685793270528089</v>
      </c>
      <c r="N1531" s="40">
        <f>Data[[#This Row],[DAA 
(n)]]^1.5</f>
        <v>315131979.45571953</v>
      </c>
      <c r="O1531" s="40">
        <f t="shared" si="190"/>
        <v>355385458.65037262</v>
      </c>
      <c r="P1531" s="43">
        <f>LN(Data[[#This Row],[MA'[n^1.5']]])</f>
        <v>19.688713557401432</v>
      </c>
      <c r="Q1531" s="43">
        <f t="shared" si="191"/>
        <v>19.669768718505019</v>
      </c>
      <c r="R1531" s="30">
        <f>$O$1+$O$2*Data[[#This Row],[MA'[ln(n^2)']]]</f>
        <v>26.244976850573661</v>
      </c>
      <c r="S1531" s="30">
        <f>$Q$1+$Q$2*Data[[#This Row],[MA'[ln(n*ln(n))']]]</f>
        <v>22.401558896371345</v>
      </c>
      <c r="T1531" s="31">
        <f>$O$3*Data[[#This Row],[Metcalfe
(n^2)]]</f>
        <v>111513294565.92</v>
      </c>
      <c r="U1531" s="31">
        <f t="shared" si="192"/>
        <v>131186943075.04935</v>
      </c>
      <c r="V1531" s="30">
        <f>LN(Data[[#This Row],[MA'[NVA']
30d]]/Data[[#This Row],[MA'[NVMetcalfe calc']]])</f>
        <v>-2.6077241127464226</v>
      </c>
      <c r="W1531" s="30">
        <f>$Q$3+Data[[#This Row],[NVM
(scaled)]]/((Data[[#This Row],[Upper Bound]]-Data[[#This Row],[Lower Bound]])/2)</f>
        <v>-0.76698180308243058</v>
      </c>
      <c r="X1531" s="30">
        <f>(Data[[#This Row],[Upper Bound]]+Data[[#This Row],[Lower Bound]])/2</f>
        <v>24.323267873472503</v>
      </c>
      <c r="Y1531" s="32">
        <f>LN(Data[[#This Row],[NVActual]]/Data[[#This Row],[MA'[n^2']
30d]])</f>
        <v>-3.2552135428045026</v>
      </c>
      <c r="Z1531" s="32">
        <f>LN(Data[[#This Row],[NVActual]]/Data[[#This Row],[MA'[n*ln(n)']
30d]])</f>
        <v>7.2992314200255803</v>
      </c>
      <c r="AA1531" s="32">
        <f>LN(Data[[#This Row],[NVActual]]/Data[[#This Row],[MA'[n^1.5']]])</f>
        <v>3.3098885564597111</v>
      </c>
      <c r="AB1531" s="32">
        <f>LN(Data[[#This Row],[NVActual]]/Data[[#This Row],[Metcalfe
(n^2)]])</f>
        <v>-3.0927340080593928</v>
      </c>
      <c r="AC1531" s="34">
        <f>1+Data[[#This Row],[MA'[NVMetcalfe calc']]]/((Data[[#This Row],[NVM_norm
(scaled)]]-Data[[#This Row],[NV_fund.]])/2)</f>
        <v>-10457205069.990927</v>
      </c>
    </row>
    <row r="1532" spans="1:29" x14ac:dyDescent="0.2">
      <c r="A1532" s="23">
        <v>42644</v>
      </c>
      <c r="B1532" s="24">
        <v>9788324852.8372498</v>
      </c>
      <c r="C1532" s="24">
        <f t="shared" si="185"/>
        <v>9649151583.0724869</v>
      </c>
      <c r="D1532" s="25">
        <f>LN(Data[[#This Row],[NVActual]])</f>
        <v>23.004456170864252</v>
      </c>
      <c r="E1532" s="26">
        <v>501986</v>
      </c>
      <c r="F1532" s="40">
        <f>Data[[#This Row],[DAA 
(n)]]^2</f>
        <v>251989944196</v>
      </c>
      <c r="G1532" s="41">
        <f t="shared" si="186"/>
        <v>253155931843.43332</v>
      </c>
      <c r="H1532" s="28">
        <f>LN(Data[[#This Row],[Metcalfe
(n^2)]])</f>
        <v>26.252655019677523</v>
      </c>
      <c r="I1532" s="42">
        <f t="shared" si="187"/>
        <v>26.248819171487352</v>
      </c>
      <c r="J1532" s="40">
        <f>Data[[#This Row],[DAA 
(n)]]*LN(Data[[#This Row],[DAA 
(n)]])</f>
        <v>6589232.6413539201</v>
      </c>
      <c r="K1532" s="40">
        <f t="shared" si="188"/>
        <v>6591740.8372992724</v>
      </c>
      <c r="L1532" s="29">
        <f>LN(Data[[#This Row],[MA'[n*ln(n)']
30d]])</f>
        <v>15.701328035068514</v>
      </c>
      <c r="M1532" s="43">
        <f t="shared" si="189"/>
        <v>15.685240888621705</v>
      </c>
      <c r="N1532" s="40">
        <f>Data[[#This Row],[DAA 
(n)]]^1.5</f>
        <v>355661952.03756827</v>
      </c>
      <c r="O1532" s="40">
        <f t="shared" si="190"/>
        <v>356333998.26744914</v>
      </c>
      <c r="P1532" s="43">
        <f>LN(Data[[#This Row],[MA'[n^1.5']]])</f>
        <v>19.691379046364695</v>
      </c>
      <c r="Q1532" s="43">
        <f t="shared" si="191"/>
        <v>19.669000594041027</v>
      </c>
      <c r="R1532" s="30">
        <f>$O$1+$O$2*Data[[#This Row],[MA'[ln(n^2)']]]</f>
        <v>26.248819171487352</v>
      </c>
      <c r="S1532" s="30">
        <f>$Q$1+$Q$2*Data[[#This Row],[MA'[ln(n*ln(n))']]]</f>
        <v>22.400647466225809</v>
      </c>
      <c r="T1532" s="31">
        <f>$O$3*Data[[#This Row],[Metcalfe
(n^2)]]</f>
        <v>131034770981.92</v>
      </c>
      <c r="U1532" s="31">
        <f t="shared" si="192"/>
        <v>131641084558.58536</v>
      </c>
      <c r="V1532" s="30">
        <f>LN(Data[[#This Row],[MA'[NVA']
30d]]/Data[[#This Row],[MA'[NVMetcalfe calc']]])</f>
        <v>-2.6132091702304217</v>
      </c>
      <c r="W1532" s="30">
        <f>$Q$3+Data[[#This Row],[NVM
(scaled)]]/((Data[[#This Row],[Upper Bound]]-Data[[#This Row],[Lower Bound]])/2)</f>
        <v>-0.76815622086583268</v>
      </c>
      <c r="X1532" s="30">
        <f>(Data[[#This Row],[Upper Bound]]+Data[[#This Row],[Lower Bound]])/2</f>
        <v>24.32473331885658</v>
      </c>
      <c r="Y1532" s="29">
        <f>LN(Data[[#This Row],[NVActual]]/Data[[#This Row],[MA'[n^2']
30d]])</f>
        <v>-3.252815296352459</v>
      </c>
      <c r="Z1532" s="29">
        <f>LN(Data[[#This Row],[NVActual]]/Data[[#This Row],[MA'[n*ln(n)']
30d]])</f>
        <v>7.3031281357957365</v>
      </c>
      <c r="AA1532" s="29">
        <f>LN(Data[[#This Row],[NVActual]]/Data[[#This Row],[MA'[n^1.5']]])</f>
        <v>3.3130771244995558</v>
      </c>
      <c r="AB1532" s="29">
        <f>LN(Data[[#This Row],[NVActual]]/Data[[#This Row],[Metcalfe
(n^2)]])</f>
        <v>-3.2481988488132711</v>
      </c>
      <c r="AC1532" s="26">
        <f>1+Data[[#This Row],[MA'[NVMetcalfe calc']]]/((Data[[#This Row],[NVM_norm
(scaled)]]-Data[[#This Row],[NV_fund.]])/2)</f>
        <v>-10492301760.436888</v>
      </c>
    </row>
    <row r="1533" spans="1:29" x14ac:dyDescent="0.2">
      <c r="A1533" s="23">
        <v>42643</v>
      </c>
      <c r="B1533" s="24">
        <v>9683066604.8387699</v>
      </c>
      <c r="C1533" s="24">
        <f t="shared" si="185"/>
        <v>9625166626.8355827</v>
      </c>
      <c r="D1533" s="25">
        <f>LN(Data[[#This Row],[NVActual]])</f>
        <v>22.993644486085532</v>
      </c>
      <c r="E1533" s="26">
        <v>548051</v>
      </c>
      <c r="F1533" s="40">
        <f>Data[[#This Row],[DAA 
(n)]]^2</f>
        <v>300359898601</v>
      </c>
      <c r="G1533" s="41">
        <f t="shared" si="186"/>
        <v>252475132082.53333</v>
      </c>
      <c r="H1533" s="28">
        <f>LN(Data[[#This Row],[Metcalfe
(n^2)]])</f>
        <v>26.428247254586481</v>
      </c>
      <c r="I1533" s="42">
        <f t="shared" si="187"/>
        <v>26.246001689398874</v>
      </c>
      <c r="J1533" s="40">
        <f>Data[[#This Row],[DAA 
(n)]]*LN(Data[[#This Row],[DAA 
(n)]])</f>
        <v>7242013.6680616876</v>
      </c>
      <c r="K1533" s="40">
        <f t="shared" si="188"/>
        <v>6581973.8260830883</v>
      </c>
      <c r="L1533" s="29">
        <f>LN(Data[[#This Row],[MA'[n*ln(n)']
30d]])</f>
        <v>15.699845231887283</v>
      </c>
      <c r="M1533" s="43">
        <f t="shared" si="189"/>
        <v>15.68467659535397</v>
      </c>
      <c r="N1533" s="40">
        <f>Data[[#This Row],[DAA 
(n)]]^1.5</f>
        <v>405724713.06068683</v>
      </c>
      <c r="O1533" s="40">
        <f t="shared" si="190"/>
        <v>355605771.12278664</v>
      </c>
      <c r="P1533" s="43">
        <f>LN(Data[[#This Row],[MA'[n^1.5']]])</f>
        <v>19.689333290726513</v>
      </c>
      <c r="Q1533" s="43">
        <f t="shared" si="191"/>
        <v>19.668218327623119</v>
      </c>
      <c r="R1533" s="30">
        <f>$O$1+$O$2*Data[[#This Row],[MA'[ln(n^2)']]]</f>
        <v>26.246001689398874</v>
      </c>
      <c r="S1533" s="30">
        <f>$Q$1+$Q$2*Data[[#This Row],[MA'[ln(n*ln(n))']]]</f>
        <v>22.399716382334049</v>
      </c>
      <c r="T1533" s="31">
        <f>$O$3*Data[[#This Row],[Metcalfe
(n^2)]]</f>
        <v>156187147272.52002</v>
      </c>
      <c r="U1533" s="31">
        <f t="shared" si="192"/>
        <v>131287068682.91733</v>
      </c>
      <c r="V1533" s="30">
        <f>LN(Data[[#This Row],[MA'[NVA']
30d]]/Data[[#This Row],[MA'[NVMetcalfe calc']]])</f>
        <v>-2.6130050977537382</v>
      </c>
      <c r="W1533" s="30">
        <f>$Q$3+Data[[#This Row],[NVM
(scaled)]]/((Data[[#This Row],[Upper Bound]]-Data[[#This Row],[Lower Bound]])/2)</f>
        <v>-0.76871621013354996</v>
      </c>
      <c r="X1533" s="30">
        <f>(Data[[#This Row],[Upper Bound]]+Data[[#This Row],[Lower Bound]])/2</f>
        <v>24.322859035866461</v>
      </c>
      <c r="Y1533" s="32">
        <f>LN(Data[[#This Row],[NVActual]]/Data[[#This Row],[MA'[n^2']
30d]])</f>
        <v>-3.2609341079243004</v>
      </c>
      <c r="Z1533" s="32">
        <f>LN(Data[[#This Row],[NVActual]]/Data[[#This Row],[MA'[n*ln(n)']
30d]])</f>
        <v>7.2937992541982508</v>
      </c>
      <c r="AA1533" s="32">
        <f>LN(Data[[#This Row],[NVActual]]/Data[[#This Row],[MA'[n^1.5']]])</f>
        <v>3.3043111953590221</v>
      </c>
      <c r="AB1533" s="32">
        <f>LN(Data[[#This Row],[NVActual]]/Data[[#This Row],[Metcalfe
(n^2)]])</f>
        <v>-3.4346027685009468</v>
      </c>
      <c r="AC1533" s="34">
        <f>1+Data[[#This Row],[MA'[NVMetcalfe calc']]]/((Data[[#This Row],[NVM_norm
(scaled)]]-Data[[#This Row],[NV_fund.]])/2)</f>
        <v>-10464633438.372965</v>
      </c>
    </row>
    <row r="1534" spans="1:29" x14ac:dyDescent="0.2">
      <c r="A1534" s="23">
        <v>42642</v>
      </c>
      <c r="B1534" s="24">
        <v>9623733604.42276</v>
      </c>
      <c r="C1534" s="24">
        <f t="shared" si="185"/>
        <v>9604683868.2346497</v>
      </c>
      <c r="D1534" s="25">
        <f>LN(Data[[#This Row],[NVActual]])</f>
        <v>22.98749813489723</v>
      </c>
      <c r="E1534" s="26">
        <v>554360</v>
      </c>
      <c r="F1534" s="40">
        <f>Data[[#This Row],[DAA 
(n)]]^2</f>
        <v>307315009600</v>
      </c>
      <c r="G1534" s="41">
        <f t="shared" si="186"/>
        <v>250724358803.29999</v>
      </c>
      <c r="H1534" s="28">
        <f>LN(Data[[#This Row],[Metcalfe
(n^2)]])</f>
        <v>26.451139148365478</v>
      </c>
      <c r="I1534" s="42">
        <f t="shared" si="187"/>
        <v>26.239594644225598</v>
      </c>
      <c r="J1534" s="40">
        <f>Data[[#This Row],[DAA 
(n)]]*LN(Data[[#This Row],[DAA 
(n)]])</f>
        <v>7331726.7491439432</v>
      </c>
      <c r="K1534" s="40">
        <f t="shared" si="188"/>
        <v>6558259.0075454358</v>
      </c>
      <c r="L1534" s="29">
        <f>LN(Data[[#This Row],[MA'[n*ln(n)']
30d]])</f>
        <v>15.69623573050549</v>
      </c>
      <c r="M1534" s="43">
        <f t="shared" si="189"/>
        <v>15.684307721227814</v>
      </c>
      <c r="N1534" s="40">
        <f>Data[[#This Row],[DAA 
(n)]]^1.5</f>
        <v>412750710.14094621</v>
      </c>
      <c r="O1534" s="40">
        <f t="shared" si="190"/>
        <v>353790159.81460899</v>
      </c>
      <c r="P1534" s="43">
        <f>LN(Data[[#This Row],[MA'[n^1.5']]])</f>
        <v>19.684214526455829</v>
      </c>
      <c r="Q1534" s="43">
        <f t="shared" si="191"/>
        <v>19.667710193595713</v>
      </c>
      <c r="R1534" s="30">
        <f>$O$1+$O$2*Data[[#This Row],[MA'[ln(n^2)']]]</f>
        <v>26.239594644225598</v>
      </c>
      <c r="S1534" s="30">
        <f>$Q$1+$Q$2*Data[[#This Row],[MA'[ln(n*ln(n))']]]</f>
        <v>22.39910774002589</v>
      </c>
      <c r="T1534" s="31">
        <f>$O$3*Data[[#This Row],[Metcalfe
(n^2)]]</f>
        <v>159803804992</v>
      </c>
      <c r="U1534" s="31">
        <f t="shared" si="192"/>
        <v>130376666577.716</v>
      </c>
      <c r="V1534" s="30">
        <f>LN(Data[[#This Row],[MA'[NVA']
30d]]/Data[[#This Row],[MA'[NVMetcalfe calc']]])</f>
        <v>-2.6081768137649513</v>
      </c>
      <c r="W1534" s="30">
        <f>$Q$3+Data[[#This Row],[NVM
(scaled)]]/((Data[[#This Row],[Upper Bound]]-Data[[#This Row],[Lower Bound]])/2)</f>
        <v>-0.76825320008919606</v>
      </c>
      <c r="X1534" s="30">
        <f>(Data[[#This Row],[Upper Bound]]+Data[[#This Row],[Lower Bound]])/2</f>
        <v>24.319351192125744</v>
      </c>
      <c r="Y1534" s="29">
        <f>LN(Data[[#This Row],[NVActual]]/Data[[#This Row],[MA'[n^2']
30d]])</f>
        <v>-3.2601218656497557</v>
      </c>
      <c r="Z1534" s="29">
        <f>LN(Data[[#This Row],[NVActual]]/Data[[#This Row],[MA'[n*ln(n)']
30d]])</f>
        <v>7.2912624043917402</v>
      </c>
      <c r="AA1534" s="29">
        <f>LN(Data[[#This Row],[NVActual]]/Data[[#This Row],[MA'[n^1.5']]])</f>
        <v>3.303283608441403</v>
      </c>
      <c r="AB1534" s="29">
        <f>LN(Data[[#This Row],[NVActual]]/Data[[#This Row],[Metcalfe
(n^2)]])</f>
        <v>-3.463641013468246</v>
      </c>
      <c r="AC1534" s="26">
        <f>1+Data[[#This Row],[MA'[NVMetcalfe calc']]]/((Data[[#This Row],[NVM_norm
(scaled)]]-Data[[#This Row],[NV_fund.]])/2)</f>
        <v>-10393711932.545464</v>
      </c>
    </row>
    <row r="1535" spans="1:29" x14ac:dyDescent="0.2">
      <c r="A1535" s="23">
        <v>42641</v>
      </c>
      <c r="B1535" s="24">
        <v>9614446389.3723793</v>
      </c>
      <c r="C1535" s="24">
        <f t="shared" si="185"/>
        <v>9587954799.9875927</v>
      </c>
      <c r="D1535" s="25">
        <f>LN(Data[[#This Row],[NVActual]])</f>
        <v>22.986532636521105</v>
      </c>
      <c r="E1535" s="26">
        <v>547404</v>
      </c>
      <c r="F1535" s="40">
        <f>Data[[#This Row],[DAA 
(n)]]^2</f>
        <v>299651139216</v>
      </c>
      <c r="G1535" s="41">
        <f t="shared" si="186"/>
        <v>250383611278.10001</v>
      </c>
      <c r="H1535" s="28">
        <f>LN(Data[[#This Row],[Metcalfe
(n^2)]])</f>
        <v>26.425884765665504</v>
      </c>
      <c r="I1535" s="42">
        <f t="shared" si="187"/>
        <v>26.238466994522941</v>
      </c>
      <c r="J1535" s="40">
        <f>Data[[#This Row],[DAA 
(n)]]*LN(Data[[#This Row],[DAA 
(n)]])</f>
        <v>7232817.5121321799</v>
      </c>
      <c r="K1535" s="40">
        <f t="shared" si="188"/>
        <v>6553852.6431809636</v>
      </c>
      <c r="L1535" s="29">
        <f>LN(Data[[#This Row],[MA'[n*ln(n)']
30d]])</f>
        <v>15.695563624494238</v>
      </c>
      <c r="M1535" s="43">
        <f t="shared" si="189"/>
        <v>15.684088908539994</v>
      </c>
      <c r="N1535" s="40">
        <f>Data[[#This Row],[DAA 
(n)]]^1.5</f>
        <v>405006459.46872938</v>
      </c>
      <c r="O1535" s="40">
        <f t="shared" si="190"/>
        <v>353445472.36894971</v>
      </c>
      <c r="P1535" s="43">
        <f>LN(Data[[#This Row],[MA'[n^1.5']]])</f>
        <v>19.683239780678708</v>
      </c>
      <c r="Q1535" s="43">
        <f t="shared" si="191"/>
        <v>19.667414341920097</v>
      </c>
      <c r="R1535" s="30">
        <f>$O$1+$O$2*Data[[#This Row],[MA'[ln(n^2)']]]</f>
        <v>26.238466994522941</v>
      </c>
      <c r="S1535" s="30">
        <f>$Q$1+$Q$2*Data[[#This Row],[MA'[ln(n*ln(n))']]]</f>
        <v>22.398746699090989</v>
      </c>
      <c r="T1535" s="31">
        <f>$O$3*Data[[#This Row],[Metcalfe
(n^2)]]</f>
        <v>155818592392.32001</v>
      </c>
      <c r="U1535" s="31">
        <f t="shared" si="192"/>
        <v>130199477864.61198</v>
      </c>
      <c r="V1535" s="30">
        <f>LN(Data[[#This Row],[MA'[NVA']
30d]]/Data[[#This Row],[MA'[NVMetcalfe calc']]])</f>
        <v>-2.6085601171763755</v>
      </c>
      <c r="W1535" s="30">
        <f>$Q$3+Data[[#This Row],[NVM
(scaled)]]/((Data[[#This Row],[Upper Bound]]-Data[[#This Row],[Lower Bound]])/2)</f>
        <v>-0.76872403012257606</v>
      </c>
      <c r="X1535" s="30">
        <f>(Data[[#This Row],[Upper Bound]]+Data[[#This Row],[Lower Bound]])/2</f>
        <v>24.318606846806965</v>
      </c>
      <c r="Y1535" s="32">
        <f>LN(Data[[#This Row],[NVActual]]/Data[[#This Row],[MA'[n^2']
30d]])</f>
        <v>-3.2597273873419632</v>
      </c>
      <c r="Z1535" s="32">
        <f>LN(Data[[#This Row],[NVActual]]/Data[[#This Row],[MA'[n*ln(n)']
30d]])</f>
        <v>7.2909690120268671</v>
      </c>
      <c r="AA1535" s="32">
        <f>LN(Data[[#This Row],[NVActual]]/Data[[#This Row],[MA'[n^1.5']]])</f>
        <v>3.3032928558423977</v>
      </c>
      <c r="AB1535" s="32">
        <f>LN(Data[[#This Row],[NVActual]]/Data[[#This Row],[Metcalfe
(n^2)]])</f>
        <v>-3.4393521291444005</v>
      </c>
      <c r="AC1535" s="34">
        <f>1+Data[[#This Row],[MA'[NVMetcalfe calc']]]/((Data[[#This Row],[NVM_norm
(scaled)]]-Data[[#This Row],[NV_fund.]])/2)</f>
        <v>-10379699497.789183</v>
      </c>
    </row>
    <row r="1536" spans="1:29" x14ac:dyDescent="0.2">
      <c r="A1536" s="23">
        <v>42640</v>
      </c>
      <c r="B1536" s="24">
        <v>9620722203.5642891</v>
      </c>
      <c r="C1536" s="24">
        <f t="shared" si="185"/>
        <v>9570299072.8373356</v>
      </c>
      <c r="D1536" s="25">
        <f>LN(Data[[#This Row],[NVActual]])</f>
        <v>22.987185171941761</v>
      </c>
      <c r="E1536" s="26">
        <v>556798</v>
      </c>
      <c r="F1536" s="40">
        <f>Data[[#This Row],[DAA 
(n)]]^2</f>
        <v>310024012804</v>
      </c>
      <c r="G1536" s="41">
        <f t="shared" si="186"/>
        <v>249164804184.23334</v>
      </c>
      <c r="H1536" s="28">
        <f>LN(Data[[#This Row],[Metcalfe
(n^2)]])</f>
        <v>26.459915592083746</v>
      </c>
      <c r="I1536" s="42">
        <f t="shared" si="187"/>
        <v>26.234129180105629</v>
      </c>
      <c r="J1536" s="40">
        <f>Data[[#This Row],[DAA 
(n)]]*LN(Data[[#This Row],[DAA 
(n)]])</f>
        <v>7366414.040920523</v>
      </c>
      <c r="K1536" s="40">
        <f t="shared" si="188"/>
        <v>6537552.3304578466</v>
      </c>
      <c r="L1536" s="29">
        <f>LN(Data[[#This Row],[MA'[n*ln(n)']
30d]])</f>
        <v>15.693073391982223</v>
      </c>
      <c r="M1536" s="43">
        <f t="shared" si="189"/>
        <v>15.683761141119657</v>
      </c>
      <c r="N1536" s="40">
        <f>Data[[#This Row],[DAA 
(n)]]^1.5</f>
        <v>415476533.97182578</v>
      </c>
      <c r="O1536" s="40">
        <f t="shared" si="190"/>
        <v>352190099.33664733</v>
      </c>
      <c r="P1536" s="43">
        <f>LN(Data[[#This Row],[MA'[n^1.5']]])</f>
        <v>19.679681642718844</v>
      </c>
      <c r="Q1536" s="43">
        <f t="shared" si="191"/>
        <v>19.666964749009303</v>
      </c>
      <c r="R1536" s="30">
        <f>$O$1+$O$2*Data[[#This Row],[MA'[ln(n^2)']]]</f>
        <v>26.234129180105629</v>
      </c>
      <c r="S1536" s="30">
        <f>$Q$1+$Q$2*Data[[#This Row],[MA'[ln(n*ln(n))']]]</f>
        <v>22.398205882847432</v>
      </c>
      <c r="T1536" s="31">
        <f>$O$3*Data[[#This Row],[Metcalfe
(n^2)]]</f>
        <v>161212486658.08002</v>
      </c>
      <c r="U1536" s="31">
        <f t="shared" si="192"/>
        <v>129565698175.80132</v>
      </c>
      <c r="V1536" s="30">
        <f>LN(Data[[#This Row],[MA'[NVA']
30d]]/Data[[#This Row],[MA'[NVMetcalfe calc']]])</f>
        <v>-2.6055236182595052</v>
      </c>
      <c r="W1536" s="30">
        <f>$Q$3+Data[[#This Row],[NVM
(scaled)]]/((Data[[#This Row],[Upper Bound]]-Data[[#This Row],[Lower Bound]])/2)</f>
        <v>-0.76848577583491051</v>
      </c>
      <c r="X1536" s="30">
        <f>(Data[[#This Row],[Upper Bound]]+Data[[#This Row],[Lower Bound]])/2</f>
        <v>24.31616753147653</v>
      </c>
      <c r="Y1536" s="29">
        <f>LN(Data[[#This Row],[NVActual]]/Data[[#This Row],[MA'[n^2']
30d]])</f>
        <v>-3.2541952067275592</v>
      </c>
      <c r="Z1536" s="29">
        <f>LN(Data[[#This Row],[NVActual]]/Data[[#This Row],[MA'[n*ln(n)']
30d]])</f>
        <v>7.2941117799595379</v>
      </c>
      <c r="AA1536" s="29">
        <f>LN(Data[[#This Row],[NVActual]]/Data[[#This Row],[MA'[n^1.5']]])</f>
        <v>3.3075035292229149</v>
      </c>
      <c r="AB1536" s="29">
        <f>LN(Data[[#This Row],[NVActual]]/Data[[#This Row],[Metcalfe
(n^2)]])</f>
        <v>-3.4727304201419851</v>
      </c>
      <c r="AC1536" s="26">
        <f>1+Data[[#This Row],[MA'[NVMetcalfe calc']]]/((Data[[#This Row],[NVM_norm
(scaled)]]-Data[[#This Row],[NV_fund.]])/2)</f>
        <v>-10330276171.326982</v>
      </c>
    </row>
    <row r="1537" spans="1:29" x14ac:dyDescent="0.2">
      <c r="A1537" s="23">
        <v>42639</v>
      </c>
      <c r="B1537" s="24">
        <v>9645324787.8997993</v>
      </c>
      <c r="C1537" s="24">
        <f t="shared" si="185"/>
        <v>9553283518.1798515</v>
      </c>
      <c r="D1537" s="25">
        <f>LN(Data[[#This Row],[NVActual]])</f>
        <v>22.989739156962106</v>
      </c>
      <c r="E1537" s="26">
        <v>536915</v>
      </c>
      <c r="F1537" s="40">
        <f>Data[[#This Row],[DAA 
(n)]]^2</f>
        <v>288277717225</v>
      </c>
      <c r="G1537" s="41">
        <f t="shared" si="186"/>
        <v>244683038962.23334</v>
      </c>
      <c r="H1537" s="28">
        <f>LN(Data[[#This Row],[Metcalfe
(n^2)]])</f>
        <v>26.387190148367857</v>
      </c>
      <c r="I1537" s="42">
        <f t="shared" si="187"/>
        <v>26.215175649576988</v>
      </c>
      <c r="J1537" s="40">
        <f>Data[[#This Row],[DAA 
(n)]]*LN(Data[[#This Row],[DAA 
(n)]])</f>
        <v>7083839.099255464</v>
      </c>
      <c r="K1537" s="40">
        <f t="shared" si="188"/>
        <v>6472818.0199280661</v>
      </c>
      <c r="L1537" s="29">
        <f>LN(Data[[#This Row],[MA'[n*ln(n)']
30d]])</f>
        <v>15.683122123418261</v>
      </c>
      <c r="M1537" s="43">
        <f t="shared" si="189"/>
        <v>15.683371727349764</v>
      </c>
      <c r="N1537" s="40">
        <f>Data[[#This Row],[DAA 
(n)]]^1.5</f>
        <v>393421695.56833047</v>
      </c>
      <c r="O1537" s="40">
        <f t="shared" si="190"/>
        <v>347381922.49148172</v>
      </c>
      <c r="P1537" s="43">
        <f>LN(Data[[#This Row],[MA'[n^1.5']]])</f>
        <v>19.665935373835527</v>
      </c>
      <c r="Q1537" s="43">
        <f t="shared" si="191"/>
        <v>19.66643440904156</v>
      </c>
      <c r="R1537" s="30">
        <f>$O$1+$O$2*Data[[#This Row],[MA'[ln(n^2)']]]</f>
        <v>26.215175649576988</v>
      </c>
      <c r="S1537" s="30">
        <f>$Q$1+$Q$2*Data[[#This Row],[MA'[ln(n*ln(n))']]]</f>
        <v>22.397563350127108</v>
      </c>
      <c r="T1537" s="31">
        <f>$O$3*Data[[#This Row],[Metcalfe
(n^2)]]</f>
        <v>149904412957</v>
      </c>
      <c r="U1537" s="31">
        <f t="shared" si="192"/>
        <v>127235180260.3613</v>
      </c>
      <c r="V1537" s="30">
        <f>LN(Data[[#This Row],[MA'[NVA']
30d]]/Data[[#This Row],[MA'[NVMetcalfe calc']]])</f>
        <v>-2.5891522677483625</v>
      </c>
      <c r="W1537" s="30">
        <f>$Q$3+Data[[#This Row],[NVM
(scaled)]]/((Data[[#This Row],[Upper Bound]]-Data[[#This Row],[Lower Bound]])/2)</f>
        <v>-0.76642494033323427</v>
      </c>
      <c r="X1537" s="30">
        <f>(Data[[#This Row],[Upper Bound]]+Data[[#This Row],[Lower Bound]])/2</f>
        <v>24.306369499852046</v>
      </c>
      <c r="Y1537" s="32">
        <f>LN(Data[[#This Row],[NVActual]]/Data[[#This Row],[MA'[n^2']
30d]])</f>
        <v>-3.2334903344312593</v>
      </c>
      <c r="Z1537" s="32">
        <f>LN(Data[[#This Row],[NVActual]]/Data[[#This Row],[MA'[n*ln(n)']
30d]])</f>
        <v>7.3066170335438434</v>
      </c>
      <c r="AA1537" s="32">
        <f>LN(Data[[#This Row],[NVActual]]/Data[[#This Row],[MA'[n^1.5']]])</f>
        <v>3.3238037831265799</v>
      </c>
      <c r="AB1537" s="32">
        <f>LN(Data[[#This Row],[NVActual]]/Data[[#This Row],[Metcalfe
(n^2)]])</f>
        <v>-3.3974509914057522</v>
      </c>
      <c r="AC1537" s="34">
        <f>1+Data[[#This Row],[MA'[NVMetcalfe calc']]]/((Data[[#This Row],[NVM_norm
(scaled)]]-Data[[#This Row],[NV_fund.]])/2)</f>
        <v>-10149262025.927149</v>
      </c>
    </row>
    <row r="1538" spans="1:29" x14ac:dyDescent="0.2">
      <c r="A1538" s="23">
        <v>42638</v>
      </c>
      <c r="B1538" s="24">
        <v>9546117896.70788</v>
      </c>
      <c r="C1538" s="24">
        <f t="shared" si="185"/>
        <v>9532822159.224453</v>
      </c>
      <c r="D1538" s="25">
        <f>LN(Data[[#This Row],[NVActual]])</f>
        <v>22.979400405831797</v>
      </c>
      <c r="E1538" s="26">
        <v>474290</v>
      </c>
      <c r="F1538" s="40">
        <f>Data[[#This Row],[DAA 
(n)]]^2</f>
        <v>224951004100</v>
      </c>
      <c r="G1538" s="41">
        <f t="shared" si="186"/>
        <v>242132574777.53333</v>
      </c>
      <c r="H1538" s="28">
        <f>LN(Data[[#This Row],[Metcalfe
(n^2)]])</f>
        <v>26.139148455882221</v>
      </c>
      <c r="I1538" s="42">
        <f t="shared" si="187"/>
        <v>26.204893887973974</v>
      </c>
      <c r="J1538" s="40">
        <f>Data[[#This Row],[DAA 
(n)]]*LN(Data[[#This Row],[DAA 
(n)]])</f>
        <v>6198768.3605701895</v>
      </c>
      <c r="K1538" s="40">
        <f t="shared" si="188"/>
        <v>6436704.4028423345</v>
      </c>
      <c r="L1538" s="29">
        <f>LN(Data[[#This Row],[MA'[n*ln(n)']
30d]])</f>
        <v>15.677527228408527</v>
      </c>
      <c r="M1538" s="43">
        <f t="shared" si="189"/>
        <v>15.683418784259475</v>
      </c>
      <c r="N1538" s="40">
        <f>Data[[#This Row],[DAA 
(n)]]^1.5</f>
        <v>326637431.61889613</v>
      </c>
      <c r="O1538" s="40">
        <f t="shared" si="190"/>
        <v>344673475.47092062</v>
      </c>
      <c r="P1538" s="43">
        <f>LN(Data[[#This Row],[MA'[n^1.5']]])</f>
        <v>19.658108078920637</v>
      </c>
      <c r="Q1538" s="43">
        <f t="shared" si="191"/>
        <v>19.666501153274574</v>
      </c>
      <c r="R1538" s="30">
        <f>$O$1+$O$2*Data[[#This Row],[MA'[ln(n^2)']]]</f>
        <v>26.204893887973974</v>
      </c>
      <c r="S1538" s="30">
        <f>$Q$1+$Q$2*Data[[#This Row],[MA'[ln(n*ln(n))']]]</f>
        <v>22.39764099402813</v>
      </c>
      <c r="T1538" s="31">
        <f>$O$3*Data[[#This Row],[Metcalfe
(n^2)]]</f>
        <v>116974522132</v>
      </c>
      <c r="U1538" s="31">
        <f t="shared" si="192"/>
        <v>125908938884.31732</v>
      </c>
      <c r="V1538" s="30">
        <f>LN(Data[[#This Row],[MA'[NVA']
30d]]/Data[[#This Row],[MA'[NVMetcalfe calc']]])</f>
        <v>-2.5808181303470241</v>
      </c>
      <c r="W1538" s="30">
        <f>$Q$3+Data[[#This Row],[NVM
(scaled)]]/((Data[[#This Row],[Upper Bound]]-Data[[#This Row],[Lower Bound]])/2)</f>
        <v>-0.76573769446781326</v>
      </c>
      <c r="X1538" s="30">
        <f>(Data[[#This Row],[Upper Bound]]+Data[[#This Row],[Lower Bound]])/2</f>
        <v>24.301267441001052</v>
      </c>
      <c r="Y1538" s="29">
        <f>LN(Data[[#This Row],[NVActual]]/Data[[#This Row],[MA'[n^2']
30d]])</f>
        <v>-3.2333508369266428</v>
      </c>
      <c r="Z1538" s="29">
        <f>LN(Data[[#This Row],[NVActual]]/Data[[#This Row],[MA'[n*ln(n)']
30d]])</f>
        <v>7.3018731774232704</v>
      </c>
      <c r="AA1538" s="29">
        <f>LN(Data[[#This Row],[NVActual]]/Data[[#This Row],[MA'[n^1.5']]])</f>
        <v>3.3212923269111609</v>
      </c>
      <c r="AB1538" s="29">
        <f>LN(Data[[#This Row],[NVActual]]/Data[[#This Row],[Metcalfe
(n^2)]])</f>
        <v>-3.1597480500504238</v>
      </c>
      <c r="AC1538" s="26">
        <f>1+Data[[#This Row],[MA'[NVMetcalfe calc']]]/((Data[[#This Row],[NVM_norm
(scaled)]]-Data[[#This Row],[NV_fund.]])/2)</f>
        <v>-10045790328.06974</v>
      </c>
    </row>
    <row r="1539" spans="1:29" x14ac:dyDescent="0.2">
      <c r="A1539" s="23">
        <v>42637</v>
      </c>
      <c r="B1539" s="24">
        <v>9577740940.4888</v>
      </c>
      <c r="C1539" s="24">
        <f t="shared" si="185"/>
        <v>9520212403.0848274</v>
      </c>
      <c r="D1539" s="25">
        <f>LN(Data[[#This Row],[NVActual]])</f>
        <v>22.982707591151783</v>
      </c>
      <c r="E1539" s="26">
        <v>465376</v>
      </c>
      <c r="F1539" s="40">
        <f>Data[[#This Row],[DAA 
(n)]]^2</f>
        <v>216574821376</v>
      </c>
      <c r="G1539" s="41">
        <f t="shared" si="186"/>
        <v>242251137995.03333</v>
      </c>
      <c r="H1539" s="28">
        <f>LN(Data[[#This Row],[Metcalfe
(n^2)]])</f>
        <v>26.101201919954875</v>
      </c>
      <c r="I1539" s="42">
        <f t="shared" si="187"/>
        <v>26.205416826868646</v>
      </c>
      <c r="J1539" s="40">
        <f>Data[[#This Row],[DAA 
(n)]]*LN(Data[[#This Row],[DAA 
(n)]])</f>
        <v>6073436.4723504595</v>
      </c>
      <c r="K1539" s="40">
        <f t="shared" si="188"/>
        <v>6438456.5537662758</v>
      </c>
      <c r="L1539" s="29">
        <f>LN(Data[[#This Row],[MA'[n*ln(n)']
30d]])</f>
        <v>15.677799403791912</v>
      </c>
      <c r="M1539" s="43">
        <f t="shared" si="189"/>
        <v>15.683736741325484</v>
      </c>
      <c r="N1539" s="40">
        <f>Data[[#This Row],[DAA 
(n)]]^1.5</f>
        <v>317472398.91473645</v>
      </c>
      <c r="O1539" s="40">
        <f t="shared" si="190"/>
        <v>344802340.66934228</v>
      </c>
      <c r="P1539" s="43">
        <f>LN(Data[[#This Row],[MA'[n^1.5']]])</f>
        <v>19.658481885214943</v>
      </c>
      <c r="Q1539" s="43">
        <f t="shared" si="191"/>
        <v>19.666944507107683</v>
      </c>
      <c r="R1539" s="30">
        <f>$O$1+$O$2*Data[[#This Row],[MA'[ln(n^2)']]]</f>
        <v>26.205416826868646</v>
      </c>
      <c r="S1539" s="30">
        <f>$Q$1+$Q$2*Data[[#This Row],[MA'[ln(n*ln(n))']]]</f>
        <v>22.398165623187047</v>
      </c>
      <c r="T1539" s="31">
        <f>$O$3*Data[[#This Row],[Metcalfe
(n^2)]]</f>
        <v>112618907115.52</v>
      </c>
      <c r="U1539" s="31">
        <f t="shared" si="192"/>
        <v>125970591757.41731</v>
      </c>
      <c r="V1539" s="30">
        <f>LN(Data[[#This Row],[MA'[NVA']
30d]]/Data[[#This Row],[MA'[NVMetcalfe calc']]])</f>
        <v>-2.5826313211563066</v>
      </c>
      <c r="W1539" s="30">
        <f>$Q$3+Data[[#This Row],[NVM
(scaled)]]/((Data[[#This Row],[Upper Bound]]-Data[[#This Row],[Lower Bound]])/2)</f>
        <v>-0.76669078975346372</v>
      </c>
      <c r="X1539" s="30">
        <f>(Data[[#This Row],[Upper Bound]]+Data[[#This Row],[Lower Bound]])/2</f>
        <v>24.301791225027848</v>
      </c>
      <c r="Y1539" s="32">
        <f>LN(Data[[#This Row],[NVActual]]/Data[[#This Row],[MA'[n^2']
30d]])</f>
        <v>-3.2305331941603859</v>
      </c>
      <c r="Z1539" s="32">
        <f>LN(Data[[#This Row],[NVActual]]/Data[[#This Row],[MA'[n*ln(n)']
30d]])</f>
        <v>7.3049081873598718</v>
      </c>
      <c r="AA1539" s="32">
        <f>LN(Data[[#This Row],[NVActual]]/Data[[#This Row],[MA'[n^1.5']]])</f>
        <v>3.3242257059368421</v>
      </c>
      <c r="AB1539" s="32">
        <f>LN(Data[[#This Row],[NVActual]]/Data[[#This Row],[Metcalfe
(n^2)]])</f>
        <v>-3.1184943288030897</v>
      </c>
      <c r="AC1539" s="34">
        <f>1+Data[[#This Row],[MA'[NVMetcalfe calc']]]/((Data[[#This Row],[NVM_norm
(scaled)]]-Data[[#This Row],[NV_fund.]])/2)</f>
        <v>-10050117248.472094</v>
      </c>
    </row>
    <row r="1540" spans="1:29" x14ac:dyDescent="0.2">
      <c r="A1540" s="23">
        <v>42636</v>
      </c>
      <c r="B1540" s="24">
        <v>9571587218.9175797</v>
      </c>
      <c r="C1540" s="24">
        <f t="shared" si="185"/>
        <v>9505016954.6334057</v>
      </c>
      <c r="D1540" s="25">
        <f>LN(Data[[#This Row],[NVActual]])</f>
        <v>22.982064882255489</v>
      </c>
      <c r="E1540" s="26">
        <v>501479</v>
      </c>
      <c r="F1540" s="40">
        <f>Data[[#This Row],[DAA 
(n)]]^2</f>
        <v>251481187441</v>
      </c>
      <c r="G1540" s="41">
        <f t="shared" si="186"/>
        <v>242890701142.79999</v>
      </c>
      <c r="H1540" s="28">
        <f>LN(Data[[#This Row],[Metcalfe
(n^2)]])</f>
        <v>26.250634022261004</v>
      </c>
      <c r="I1540" s="42">
        <f t="shared" si="187"/>
        <v>26.208246344641069</v>
      </c>
      <c r="J1540" s="40">
        <f>Data[[#This Row],[DAA 
(n)]]*LN(Data[[#This Row],[DAA 
(n)]])</f>
        <v>6582070.8494247133</v>
      </c>
      <c r="K1540" s="40">
        <f t="shared" si="188"/>
        <v>6447920.8933734009</v>
      </c>
      <c r="L1540" s="29">
        <f>LN(Data[[#This Row],[MA'[n*ln(n)']
30d]])</f>
        <v>15.679268294695918</v>
      </c>
      <c r="M1540" s="43">
        <f t="shared" si="189"/>
        <v>15.684032493692547</v>
      </c>
      <c r="N1540" s="40">
        <f>Data[[#This Row],[DAA 
(n)]]^1.5</f>
        <v>355123266.48182994</v>
      </c>
      <c r="O1540" s="40">
        <f t="shared" si="190"/>
        <v>345497969.38094372</v>
      </c>
      <c r="P1540" s="43">
        <f>LN(Data[[#This Row],[MA'[n^1.5']]])</f>
        <v>19.660497323820266</v>
      </c>
      <c r="Q1540" s="43">
        <f t="shared" si="191"/>
        <v>19.667357444419185</v>
      </c>
      <c r="R1540" s="30">
        <f>$O$1+$O$2*Data[[#This Row],[MA'[ln(n^2)']]]</f>
        <v>26.208246344641069</v>
      </c>
      <c r="S1540" s="30">
        <f>$Q$1+$Q$2*Data[[#This Row],[MA'[ln(n*ln(n))']]]</f>
        <v>22.3986536145927</v>
      </c>
      <c r="T1540" s="31">
        <f>$O$3*Data[[#This Row],[Metcalfe
(n^2)]]</f>
        <v>130770217469.32001</v>
      </c>
      <c r="U1540" s="31">
        <f t="shared" si="192"/>
        <v>126303164594.256</v>
      </c>
      <c r="V1540" s="30">
        <f>LN(Data[[#This Row],[MA'[NVA']
30d]]/Data[[#This Row],[MA'[NVMetcalfe calc']]])</f>
        <v>-2.586865325514192</v>
      </c>
      <c r="W1540" s="30">
        <f>$Q$3+Data[[#This Row],[NVM
(scaled)]]/((Data[[#This Row],[Upper Bound]]-Data[[#This Row],[Lower Bound]])/2)</f>
        <v>-0.76807972600858443</v>
      </c>
      <c r="X1540" s="30">
        <f>(Data[[#This Row],[Upper Bound]]+Data[[#This Row],[Lower Bound]])/2</f>
        <v>24.303449979616886</v>
      </c>
      <c r="Y1540" s="29">
        <f>LN(Data[[#This Row],[NVActual]]/Data[[#This Row],[MA'[n^2']
30d]])</f>
        <v>-3.2338125073100108</v>
      </c>
      <c r="Z1540" s="29">
        <f>LN(Data[[#This Row],[NVActual]]/Data[[#This Row],[MA'[n*ln(n)']
30d]])</f>
        <v>7.3027965875595715</v>
      </c>
      <c r="AA1540" s="29">
        <f>LN(Data[[#This Row],[NVActual]]/Data[[#This Row],[MA'[n^1.5']]])</f>
        <v>3.3215675584352242</v>
      </c>
      <c r="AB1540" s="29">
        <f>LN(Data[[#This Row],[NVActual]]/Data[[#This Row],[Metcalfe
(n^2)]])</f>
        <v>-3.2685691400055132</v>
      </c>
      <c r="AC1540" s="26">
        <f>1+Data[[#This Row],[MA'[NVMetcalfe calc']]]/((Data[[#This Row],[NVM_norm
(scaled)]]-Data[[#This Row],[NV_fund.]])/2)</f>
        <v>-10075425477.798487</v>
      </c>
    </row>
    <row r="1541" spans="1:29" x14ac:dyDescent="0.2">
      <c r="A1541" s="23">
        <v>42635</v>
      </c>
      <c r="B1541" s="24">
        <v>9462301606.7638493</v>
      </c>
      <c r="C1541" s="24">
        <f t="shared" si="185"/>
        <v>9491403811.6775246</v>
      </c>
      <c r="D1541" s="25">
        <f>LN(Data[[#This Row],[NVActual]])</f>
        <v>22.970581489230089</v>
      </c>
      <c r="E1541" s="26">
        <v>494102</v>
      </c>
      <c r="F1541" s="40">
        <f>Data[[#This Row],[DAA 
(n)]]^2</f>
        <v>244136786404</v>
      </c>
      <c r="G1541" s="41">
        <f t="shared" si="186"/>
        <v>243519664304.89999</v>
      </c>
      <c r="H1541" s="28">
        <f>LN(Data[[#This Row],[Metcalfe
(n^2)]])</f>
        <v>26.22099450517852</v>
      </c>
      <c r="I1541" s="42">
        <f t="shared" si="187"/>
        <v>26.210657995806013</v>
      </c>
      <c r="J1541" s="40">
        <f>Data[[#This Row],[DAA 
(n)]]*LN(Data[[#This Row],[DAA 
(n)]])</f>
        <v>6477922.9134988589</v>
      </c>
      <c r="K1541" s="40">
        <f t="shared" si="188"/>
        <v>6456629.9975015474</v>
      </c>
      <c r="L1541" s="29">
        <f>LN(Data[[#This Row],[MA'[n*ln(n)']
30d]])</f>
        <v>15.680618067427112</v>
      </c>
      <c r="M1541" s="43">
        <f t="shared" si="189"/>
        <v>15.684339249388707</v>
      </c>
      <c r="N1541" s="40">
        <f>Data[[#This Row],[DAA 
(n)]]^1.5</f>
        <v>347316101.6074394</v>
      </c>
      <c r="O1541" s="40">
        <f t="shared" si="190"/>
        <v>346158040.96181798</v>
      </c>
      <c r="P1541" s="43">
        <f>LN(Data[[#This Row],[MA'[n^1.5']]])</f>
        <v>19.662405994521862</v>
      </c>
      <c r="Q1541" s="43">
        <f t="shared" si="191"/>
        <v>19.66778682706191</v>
      </c>
      <c r="R1541" s="30">
        <f>$O$1+$O$2*Data[[#This Row],[MA'[ln(n^2)']]]</f>
        <v>26.210657995806013</v>
      </c>
      <c r="S1541" s="30">
        <f>$Q$1+$Q$2*Data[[#This Row],[MA'[ln(n*ln(n))']]]</f>
        <v>22.399159761491365</v>
      </c>
      <c r="T1541" s="31">
        <f>$O$3*Data[[#This Row],[Metcalfe
(n^2)]]</f>
        <v>126951128930.08</v>
      </c>
      <c r="U1541" s="31">
        <f t="shared" si="192"/>
        <v>126630225438.548</v>
      </c>
      <c r="V1541" s="30">
        <f>LN(Data[[#This Row],[MA'[NVA']
30d]]/Data[[#This Row],[MA'[NVMetcalfe calc']]])</f>
        <v>-2.5908847017111598</v>
      </c>
      <c r="W1541" s="30">
        <f>$Q$3+Data[[#This Row],[NVM
(scaled)]]/((Data[[#This Row],[Upper Bound]]-Data[[#This Row],[Lower Bound]])/2)</f>
        <v>-0.76950985278471806</v>
      </c>
      <c r="X1541" s="30">
        <f>(Data[[#This Row],[Upper Bound]]+Data[[#This Row],[Lower Bound]])/2</f>
        <v>24.304908878648689</v>
      </c>
      <c r="Y1541" s="32">
        <f>LN(Data[[#This Row],[NVActual]]/Data[[#This Row],[MA'[n^2']
30d]])</f>
        <v>-3.247882043877278</v>
      </c>
      <c r="Z1541" s="32">
        <f>LN(Data[[#This Row],[NVActual]]/Data[[#This Row],[MA'[n*ln(n)']
30d]])</f>
        <v>7.2899634218029767</v>
      </c>
      <c r="AA1541" s="32">
        <f>LN(Data[[#This Row],[NVActual]]/Data[[#This Row],[MA'[n^1.5']]])</f>
        <v>3.3081754947082254</v>
      </c>
      <c r="AB1541" s="32">
        <f>LN(Data[[#This Row],[NVActual]]/Data[[#This Row],[Metcalfe
(n^2)]])</f>
        <v>-3.2504130159484315</v>
      </c>
      <c r="AC1541" s="34">
        <f>1+Data[[#This Row],[MA'[NVMetcalfe calc']]]/((Data[[#This Row],[NVM_norm
(scaled)]]-Data[[#This Row],[NV_fund.]])/2)</f>
        <v>-10100351819.303915</v>
      </c>
    </row>
    <row r="1542" spans="1:29" x14ac:dyDescent="0.2">
      <c r="A1542" s="23">
        <v>42634</v>
      </c>
      <c r="B1542" s="24">
        <v>9483191383.8936596</v>
      </c>
      <c r="C1542" s="24">
        <f t="shared" si="185"/>
        <v>9483468727.3812923</v>
      </c>
      <c r="D1542" s="25">
        <f>LN(Data[[#This Row],[NVActual]])</f>
        <v>22.972786740432149</v>
      </c>
      <c r="E1542" s="26">
        <v>511634</v>
      </c>
      <c r="F1542" s="40">
        <f>Data[[#This Row],[DAA 
(n)]]^2</f>
        <v>261769349956</v>
      </c>
      <c r="G1542" s="41">
        <f t="shared" si="186"/>
        <v>244147984880.89999</v>
      </c>
      <c r="H1542" s="28">
        <f>LN(Data[[#This Row],[Metcalfe
(n^2)]])</f>
        <v>26.290729609298047</v>
      </c>
      <c r="I1542" s="42">
        <f t="shared" si="187"/>
        <v>26.213137117992357</v>
      </c>
      <c r="J1542" s="40">
        <f>Data[[#This Row],[DAA 
(n)]]*LN(Data[[#This Row],[DAA 
(n)]])</f>
        <v>6725615.5764617985</v>
      </c>
      <c r="K1542" s="40">
        <f t="shared" si="188"/>
        <v>6465446.6219860865</v>
      </c>
      <c r="L1542" s="29">
        <f>LN(Data[[#This Row],[MA'[n*ln(n)']
30d]])</f>
        <v>15.681982650862462</v>
      </c>
      <c r="M1542" s="43">
        <f t="shared" si="189"/>
        <v>15.684552680036269</v>
      </c>
      <c r="N1542" s="40">
        <f>Data[[#This Row],[DAA 
(n)]]^1.5</f>
        <v>365964615.22309566</v>
      </c>
      <c r="O1542" s="40">
        <f t="shared" si="190"/>
        <v>346822170.72261947</v>
      </c>
      <c r="P1542" s="43">
        <f>LN(Data[[#This Row],[MA'[n^1.5']]])</f>
        <v>19.664322730246582</v>
      </c>
      <c r="Q1542" s="43">
        <f t="shared" si="191"/>
        <v>19.668084497388978</v>
      </c>
      <c r="R1542" s="30">
        <f>$O$1+$O$2*Data[[#This Row],[MA'[ln(n^2)']]]</f>
        <v>26.213137117992357</v>
      </c>
      <c r="S1542" s="30">
        <f>$Q$1+$Q$2*Data[[#This Row],[MA'[ln(n*ln(n))']]]</f>
        <v>22.399511922059844</v>
      </c>
      <c r="T1542" s="31">
        <f>$O$3*Data[[#This Row],[Metcalfe
(n^2)]]</f>
        <v>136120061977.12001</v>
      </c>
      <c r="U1542" s="31">
        <f t="shared" si="192"/>
        <v>126956952138.06801</v>
      </c>
      <c r="V1542" s="30">
        <f>LN(Data[[#This Row],[MA'[NVA']
30d]]/Data[[#This Row],[MA'[NVMetcalfe calc']]])</f>
        <v>-2.5942979206012264</v>
      </c>
      <c r="W1542" s="30">
        <f>$Q$3+Data[[#This Row],[NVM
(scaled)]]/((Data[[#This Row],[Upper Bound]]-Data[[#This Row],[Lower Bound]])/2)</f>
        <v>-0.77054163024107314</v>
      </c>
      <c r="X1542" s="30">
        <f>(Data[[#This Row],[Upper Bound]]+Data[[#This Row],[Lower Bound]])/2</f>
        <v>24.306324520026102</v>
      </c>
      <c r="Y1542" s="29">
        <f>LN(Data[[#This Row],[NVActual]]/Data[[#This Row],[MA'[n^2']
30d]])</f>
        <v>-3.2482536333769771</v>
      </c>
      <c r="Z1542" s="29">
        <f>LN(Data[[#This Row],[NVActual]]/Data[[#This Row],[MA'[n*ln(n)']
30d]])</f>
        <v>7.2908040895696837</v>
      </c>
      <c r="AA1542" s="29">
        <f>LN(Data[[#This Row],[NVActual]]/Data[[#This Row],[MA'[n^1.5']]])</f>
        <v>3.3084640101855665</v>
      </c>
      <c r="AB1542" s="29">
        <f>LN(Data[[#This Row],[NVActual]]/Data[[#This Row],[Metcalfe
(n^2)]])</f>
        <v>-3.317942868865901</v>
      </c>
      <c r="AC1542" s="26">
        <f>1+Data[[#This Row],[MA'[NVMetcalfe calc']]]/((Data[[#This Row],[NVM_norm
(scaled)]]-Data[[#This Row],[NV_fund.]])/2)</f>
        <v>-10125424075.302723</v>
      </c>
    </row>
    <row r="1543" spans="1:29" x14ac:dyDescent="0.2">
      <c r="A1543" s="23">
        <v>42633</v>
      </c>
      <c r="B1543" s="24">
        <v>9663444447.7390995</v>
      </c>
      <c r="C1543" s="24">
        <f t="shared" si="185"/>
        <v>9476038585.5266724</v>
      </c>
      <c r="D1543" s="25">
        <f>LN(Data[[#This Row],[NVActual]])</f>
        <v>22.991615989704478</v>
      </c>
      <c r="E1543" s="26">
        <v>526478</v>
      </c>
      <c r="F1543" s="40">
        <f>Data[[#This Row],[DAA 
(n)]]^2</f>
        <v>277179084484</v>
      </c>
      <c r="G1543" s="41">
        <f t="shared" si="186"/>
        <v>244305143910.39999</v>
      </c>
      <c r="H1543" s="28">
        <f>LN(Data[[#This Row],[Metcalfe
(n^2)]])</f>
        <v>26.347929648616031</v>
      </c>
      <c r="I1543" s="42">
        <f t="shared" si="187"/>
        <v>26.213732147505446</v>
      </c>
      <c r="J1543" s="40">
        <f>Data[[#This Row],[DAA 
(n)]]*LN(Data[[#This Row],[DAA 
(n)]])</f>
        <v>6935802.6527720354</v>
      </c>
      <c r="K1543" s="40">
        <f t="shared" si="188"/>
        <v>6467610.1316298563</v>
      </c>
      <c r="L1543" s="29">
        <f>LN(Data[[#This Row],[MA'[n*ln(n)']
30d]])</f>
        <v>15.682317221367359</v>
      </c>
      <c r="M1543" s="43">
        <f t="shared" si="189"/>
        <v>15.684533897216211</v>
      </c>
      <c r="N1543" s="40">
        <f>Data[[#This Row],[DAA 
(n)]]^1.5</f>
        <v>382006138.74775279</v>
      </c>
      <c r="O1543" s="40">
        <f t="shared" si="190"/>
        <v>346986588.70428902</v>
      </c>
      <c r="P1543" s="43">
        <f>LN(Data[[#This Row],[MA'[n^1.5']]])</f>
        <v>19.664796687897052</v>
      </c>
      <c r="Q1543" s="43">
        <f t="shared" si="191"/>
        <v>19.668063026329619</v>
      </c>
      <c r="R1543" s="30">
        <f>$O$1+$O$2*Data[[#This Row],[MA'[ln(n^2)']]]</f>
        <v>26.213732147505446</v>
      </c>
      <c r="S1543" s="30">
        <f>$Q$1+$Q$2*Data[[#This Row],[MA'[ln(n*ln(n))']]]</f>
        <v>22.399480930406746</v>
      </c>
      <c r="T1543" s="31">
        <f>$O$3*Data[[#This Row],[Metcalfe
(n^2)]]</f>
        <v>144133123931.67999</v>
      </c>
      <c r="U1543" s="31">
        <f t="shared" si="192"/>
        <v>127038674833.408</v>
      </c>
      <c r="V1543" s="30">
        <f>LN(Data[[#This Row],[MA'[NVA']
30d]]/Data[[#This Row],[MA'[NVMetcalfe calc']]])</f>
        <v>-2.5957252081375977</v>
      </c>
      <c r="W1543" s="30">
        <f>$Q$3+Data[[#This Row],[NVM
(scaled)]]/((Data[[#This Row],[Upper Bound]]-Data[[#This Row],[Lower Bound]])/2)</f>
        <v>-0.77106672602022741</v>
      </c>
      <c r="X1543" s="30">
        <f>(Data[[#This Row],[Upper Bound]]+Data[[#This Row],[Lower Bound]])/2</f>
        <v>24.306606538956096</v>
      </c>
      <c r="Y1543" s="32">
        <f>LN(Data[[#This Row],[NVActual]]/Data[[#This Row],[MA'[n^2']
30d]])</f>
        <v>-3.2300678809957892</v>
      </c>
      <c r="Z1543" s="32">
        <f>LN(Data[[#This Row],[NVActual]]/Data[[#This Row],[MA'[n*ln(n)']
30d]])</f>
        <v>7.3092987683371193</v>
      </c>
      <c r="AA1543" s="32">
        <f>LN(Data[[#This Row],[NVActual]]/Data[[#This Row],[MA'[n^1.5']]])</f>
        <v>3.3268193018074252</v>
      </c>
      <c r="AB1543" s="32">
        <f>LN(Data[[#This Row],[NVActual]]/Data[[#This Row],[Metcalfe
(n^2)]])</f>
        <v>-3.356313658911553</v>
      </c>
      <c r="AC1543" s="34">
        <f>1+Data[[#This Row],[MA'[NVMetcalfe calc']]]/((Data[[#This Row],[NVM_norm
(scaled)]]-Data[[#This Row],[NV_fund.]])/2)</f>
        <v>-10131615758.651134</v>
      </c>
    </row>
    <row r="1544" spans="1:29" x14ac:dyDescent="0.2">
      <c r="A1544" s="23">
        <v>42632</v>
      </c>
      <c r="B1544" s="24">
        <v>9670230232.9288406</v>
      </c>
      <c r="C1544" s="24">
        <f t="shared" si="185"/>
        <v>9460356238.3057289</v>
      </c>
      <c r="D1544" s="25">
        <f>LN(Data[[#This Row],[NVActual]])</f>
        <v>22.992317955117723</v>
      </c>
      <c r="E1544" s="26">
        <v>499780</v>
      </c>
      <c r="F1544" s="40">
        <f>Data[[#This Row],[DAA 
(n)]]^2</f>
        <v>249780048400</v>
      </c>
      <c r="G1544" s="41">
        <f t="shared" si="186"/>
        <v>241689983301.76666</v>
      </c>
      <c r="H1544" s="28">
        <f>LN(Data[[#This Row],[Metcalfe
(n^2)]])</f>
        <v>26.243846561151848</v>
      </c>
      <c r="I1544" s="42">
        <f t="shared" si="187"/>
        <v>26.20264062935107</v>
      </c>
      <c r="J1544" s="40">
        <f>Data[[#This Row],[DAA 
(n)]]*LN(Data[[#This Row],[DAA 
(n)]])</f>
        <v>6558074.8171662353</v>
      </c>
      <c r="K1544" s="40">
        <f t="shared" si="188"/>
        <v>6429703.0239673685</v>
      </c>
      <c r="L1544" s="29">
        <f>LN(Data[[#This Row],[MA'[n*ln(n)']
30d]])</f>
        <v>15.67643890913901</v>
      </c>
      <c r="M1544" s="43">
        <f t="shared" si="189"/>
        <v>15.684340881199494</v>
      </c>
      <c r="N1544" s="40">
        <f>Data[[#This Row],[DAA 
(n)]]^1.5</f>
        <v>353320071.02533996</v>
      </c>
      <c r="O1544" s="40">
        <f t="shared" si="190"/>
        <v>344174312.81959492</v>
      </c>
      <c r="P1544" s="43">
        <f>LN(Data[[#This Row],[MA'[n^1.5']]])</f>
        <v>19.656658810309544</v>
      </c>
      <c r="Q1544" s="43">
        <f t="shared" si="191"/>
        <v>19.667800668114218</v>
      </c>
      <c r="R1544" s="30">
        <f>$O$1+$O$2*Data[[#This Row],[MA'[ln(n^2)']]]</f>
        <v>26.20264062935107</v>
      </c>
      <c r="S1544" s="30">
        <f>$Q$1+$Q$2*Data[[#This Row],[MA'[ln(n*ln(n))']]]</f>
        <v>22.399162453979162</v>
      </c>
      <c r="T1544" s="31">
        <f>$O$3*Data[[#This Row],[Metcalfe
(n^2)]]</f>
        <v>129885625168</v>
      </c>
      <c r="U1544" s="31">
        <f t="shared" si="192"/>
        <v>125678791316.91867</v>
      </c>
      <c r="V1544" s="30">
        <f>LN(Data[[#This Row],[MA'[NVA']
30d]]/Data[[#This Row],[MA'[NVMetcalfe calc']]])</f>
        <v>-2.586619337072797</v>
      </c>
      <c r="W1544" s="30">
        <f>$Q$3+Data[[#This Row],[NVM
(scaled)]]/((Data[[#This Row],[Upper Bound]]-Data[[#This Row],[Lower Bound]])/2)</f>
        <v>-0.77013365546385726</v>
      </c>
      <c r="X1544" s="30">
        <f>(Data[[#This Row],[Upper Bound]]+Data[[#This Row],[Lower Bound]])/2</f>
        <v>24.300901541665116</v>
      </c>
      <c r="Y1544" s="29">
        <f>LN(Data[[#This Row],[NVActual]]/Data[[#This Row],[MA'[n^2']
30d]])</f>
        <v>-3.2186037259891034</v>
      </c>
      <c r="Z1544" s="29">
        <f>LN(Data[[#This Row],[NVActual]]/Data[[#This Row],[MA'[n*ln(n)']
30d]])</f>
        <v>7.3158790459787131</v>
      </c>
      <c r="AA1544" s="29">
        <f>LN(Data[[#This Row],[NVActual]]/Data[[#This Row],[MA'[n^1.5']]])</f>
        <v>3.3356591448081794</v>
      </c>
      <c r="AB1544" s="29">
        <f>LN(Data[[#This Row],[NVActual]]/Data[[#This Row],[Metcalfe
(n^2)]])</f>
        <v>-3.251528606034126</v>
      </c>
      <c r="AC1544" s="26">
        <f>1+Data[[#This Row],[MA'[NVMetcalfe calc']]]/((Data[[#This Row],[NVM_norm
(scaled)]]-Data[[#This Row],[NV_fund.]])/2)</f>
        <v>-10025815872.076582</v>
      </c>
    </row>
    <row r="1545" spans="1:29" x14ac:dyDescent="0.2">
      <c r="A1545" s="23">
        <v>42631</v>
      </c>
      <c r="B1545" s="24">
        <v>9711494483.7649708</v>
      </c>
      <c r="C1545" s="24">
        <f t="shared" si="185"/>
        <v>9444938369.1846447</v>
      </c>
      <c r="D1545" s="25">
        <f>LN(Data[[#This Row],[NVActual]])</f>
        <v>22.996576019225692</v>
      </c>
      <c r="E1545" s="26">
        <v>468394</v>
      </c>
      <c r="F1545" s="40">
        <f>Data[[#This Row],[DAA 
(n)]]^2</f>
        <v>219392939236</v>
      </c>
      <c r="G1545" s="41">
        <f t="shared" si="186"/>
        <v>242078442542.96667</v>
      </c>
      <c r="H1545" s="28">
        <f>LN(Data[[#This Row],[Metcalfe
(n^2)]])</f>
        <v>26.114130202118364</v>
      </c>
      <c r="I1545" s="42">
        <f t="shared" si="187"/>
        <v>26.2041606450322</v>
      </c>
      <c r="J1545" s="40">
        <f>Data[[#This Row],[DAA 
(n)]]*LN(Data[[#This Row],[DAA 
(n)]])</f>
        <v>6115850.9509455143</v>
      </c>
      <c r="K1545" s="40">
        <f t="shared" si="188"/>
        <v>6435133.0634606937</v>
      </c>
      <c r="L1545" s="29">
        <f>LN(Data[[#This Row],[MA'[n*ln(n)']
30d]])</f>
        <v>15.677283076881045</v>
      </c>
      <c r="M1545" s="43">
        <f t="shared" si="189"/>
        <v>15.684404635690804</v>
      </c>
      <c r="N1545" s="40">
        <f>Data[[#This Row],[DAA 
(n)]]^1.5</f>
        <v>320565650.65600431</v>
      </c>
      <c r="O1545" s="40">
        <f t="shared" si="190"/>
        <v>344584068.81678331</v>
      </c>
      <c r="P1545" s="43">
        <f>LN(Data[[#This Row],[MA'[n^1.5']]])</f>
        <v>19.657848650045668</v>
      </c>
      <c r="Q1545" s="43">
        <f t="shared" si="191"/>
        <v>19.667891747664331</v>
      </c>
      <c r="R1545" s="30">
        <f>$O$1+$O$2*Data[[#This Row],[MA'[ln(n^2)']]]</f>
        <v>26.2041606450322</v>
      </c>
      <c r="S1545" s="30">
        <f>$Q$1+$Q$2*Data[[#This Row],[MA'[ln(n*ln(n))']]]</f>
        <v>22.399267648889825</v>
      </c>
      <c r="T1545" s="31">
        <f>$O$3*Data[[#This Row],[Metcalfe
(n^2)]]</f>
        <v>114084328402.72</v>
      </c>
      <c r="U1545" s="31">
        <f t="shared" si="192"/>
        <v>125880790122.34268</v>
      </c>
      <c r="V1545" s="30">
        <f>LN(Data[[#This Row],[MA'[NVA']
30d]]/Data[[#This Row],[MA'[NVMetcalfe calc']]])</f>
        <v>-2.5898563732663691</v>
      </c>
      <c r="W1545" s="30">
        <f>$Q$3+Data[[#This Row],[NVM
(scaled)]]/((Data[[#This Row],[Upper Bound]]-Data[[#This Row],[Lower Bound]])/2)</f>
        <v>-0.77132941236040986</v>
      </c>
      <c r="X1545" s="30">
        <f>(Data[[#This Row],[Upper Bound]]+Data[[#This Row],[Lower Bound]])/2</f>
        <v>24.301714146961011</v>
      </c>
      <c r="Y1545" s="32">
        <f>LN(Data[[#This Row],[NVActual]]/Data[[#This Row],[MA'[n^2']
30d]])</f>
        <v>-3.2159516340940297</v>
      </c>
      <c r="Z1545" s="32">
        <f>LN(Data[[#This Row],[NVActual]]/Data[[#This Row],[MA'[n*ln(n)']
30d]])</f>
        <v>7.3192929423446458</v>
      </c>
      <c r="AA1545" s="32">
        <f>LN(Data[[#This Row],[NVActual]]/Data[[#This Row],[MA'[n^1.5']]])</f>
        <v>3.3387273691800221</v>
      </c>
      <c r="AB1545" s="32">
        <f>LN(Data[[#This Row],[NVActual]]/Data[[#This Row],[Metcalfe
(n^2)]])</f>
        <v>-3.1175541828926714</v>
      </c>
      <c r="AC1545" s="34">
        <f>1+Data[[#This Row],[MA'[NVMetcalfe calc']]]/((Data[[#This Row],[NVM_norm
(scaled)]]-Data[[#This Row],[NV_fund.]])/2)</f>
        <v>-10041125626.570164</v>
      </c>
    </row>
    <row r="1546" spans="1:29" x14ac:dyDescent="0.2">
      <c r="A1546" s="23">
        <v>42630</v>
      </c>
      <c r="B1546" s="24">
        <v>9644457346.2606792</v>
      </c>
      <c r="C1546" s="24">
        <f t="shared" si="185"/>
        <v>9423972749.6332207</v>
      </c>
      <c r="D1546" s="25">
        <f>LN(Data[[#This Row],[NVActual]])</f>
        <v>22.989649219021523</v>
      </c>
      <c r="E1546" s="26">
        <v>497085</v>
      </c>
      <c r="F1546" s="40">
        <f>Data[[#This Row],[DAA 
(n)]]^2</f>
        <v>247093497225</v>
      </c>
      <c r="G1546" s="41">
        <f t="shared" si="186"/>
        <v>243334895214.06668</v>
      </c>
      <c r="H1546" s="28">
        <f>LN(Data[[#This Row],[Metcalfe
(n^2)]])</f>
        <v>26.233032633224802</v>
      </c>
      <c r="I1546" s="42">
        <f t="shared" si="187"/>
        <v>26.209445588842541</v>
      </c>
      <c r="J1546" s="40">
        <f>Data[[#This Row],[DAA 
(n)]]*LN(Data[[#This Row],[DAA 
(n)]])</f>
        <v>6520023.5132432757</v>
      </c>
      <c r="K1546" s="40">
        <f t="shared" si="188"/>
        <v>6453291.7000447502</v>
      </c>
      <c r="L1546" s="29">
        <f>LN(Data[[#This Row],[MA'[n*ln(n)']
30d]])</f>
        <v>15.680100899684438</v>
      </c>
      <c r="M1546" s="43">
        <f t="shared" si="189"/>
        <v>15.684295002671588</v>
      </c>
      <c r="N1546" s="40">
        <f>Data[[#This Row],[DAA 
(n)]]^1.5</f>
        <v>350466076.91485423</v>
      </c>
      <c r="O1546" s="40">
        <f t="shared" si="190"/>
        <v>345933329.01342201</v>
      </c>
      <c r="P1546" s="43">
        <f>LN(Data[[#This Row],[MA'[n^1.5']]])</f>
        <v>19.661756623742104</v>
      </c>
      <c r="Q1546" s="43">
        <f t="shared" si="191"/>
        <v>19.667742667300253</v>
      </c>
      <c r="R1546" s="30">
        <f>$O$1+$O$2*Data[[#This Row],[MA'[ln(n^2)']]]</f>
        <v>26.209445588842541</v>
      </c>
      <c r="S1546" s="30">
        <f>$Q$1+$Q$2*Data[[#This Row],[MA'[ln(n*ln(n))']]]</f>
        <v>22.399086754408117</v>
      </c>
      <c r="T1546" s="31">
        <f>$O$3*Data[[#This Row],[Metcalfe
(n^2)]]</f>
        <v>128488618557</v>
      </c>
      <c r="U1546" s="31">
        <f t="shared" si="192"/>
        <v>126534145511.31468</v>
      </c>
      <c r="V1546" s="30">
        <f>LN(Data[[#This Row],[MA'[NVA']
30d]]/Data[[#This Row],[MA'[NVMetcalfe calc']]])</f>
        <v>-2.5972554614223586</v>
      </c>
      <c r="W1546" s="30">
        <f>$Q$3+Data[[#This Row],[NVM
(scaled)]]/((Data[[#This Row],[Upper Bound]]-Data[[#This Row],[Lower Bound]])/2)</f>
        <v>-0.77326029871560487</v>
      </c>
      <c r="X1546" s="30">
        <f>(Data[[#This Row],[Upper Bound]]+Data[[#This Row],[Lower Bound]])/2</f>
        <v>24.304266171625329</v>
      </c>
      <c r="Y1546" s="29">
        <f>LN(Data[[#This Row],[NVActual]]/Data[[#This Row],[MA'[n^2']
30d]])</f>
        <v>-3.2280552820665593</v>
      </c>
      <c r="Z1546" s="29">
        <f>LN(Data[[#This Row],[NVActual]]/Data[[#This Row],[MA'[n*ln(n)']
30d]])</f>
        <v>7.309548319337086</v>
      </c>
      <c r="AA1546" s="29">
        <f>LN(Data[[#This Row],[NVActual]]/Data[[#This Row],[MA'[n^1.5']]])</f>
        <v>3.3278925952794198</v>
      </c>
      <c r="AB1546" s="29">
        <f>LN(Data[[#This Row],[NVActual]]/Data[[#This Row],[Metcalfe
(n^2)]])</f>
        <v>-3.2433834142032785</v>
      </c>
      <c r="AC1546" s="26">
        <f>1+Data[[#This Row],[MA'[NVMetcalfe calc']]]/((Data[[#This Row],[NVM_norm
(scaled)]]-Data[[#This Row],[NV_fund.]])/2)</f>
        <v>-10091437498.704445</v>
      </c>
    </row>
    <row r="1547" spans="1:29" x14ac:dyDescent="0.2">
      <c r="A1547" s="23">
        <v>42629</v>
      </c>
      <c r="B1547" s="24">
        <v>9649967224.21134</v>
      </c>
      <c r="C1547" s="24">
        <f t="shared" si="185"/>
        <v>9404838178.9743767</v>
      </c>
      <c r="D1547" s="25">
        <f>LN(Data[[#This Row],[NVActual]])</f>
        <v>22.990220355836755</v>
      </c>
      <c r="E1547" s="26">
        <v>490815</v>
      </c>
      <c r="F1547" s="40">
        <f>Data[[#This Row],[DAA 
(n)]]^2</f>
        <v>240899364225</v>
      </c>
      <c r="G1547" s="41">
        <f t="shared" si="186"/>
        <v>244323047689.26666</v>
      </c>
      <c r="H1547" s="28">
        <f>LN(Data[[#This Row],[Metcalfe
(n^2)]])</f>
        <v>26.207645107398125</v>
      </c>
      <c r="I1547" s="42">
        <f t="shared" si="187"/>
        <v>26.213222411250378</v>
      </c>
      <c r="J1547" s="40">
        <f>Data[[#This Row],[DAA 
(n)]]*LN(Data[[#This Row],[DAA 
(n)]])</f>
        <v>6431552.6666938057</v>
      </c>
      <c r="K1547" s="40">
        <f t="shared" si="188"/>
        <v>6466953.0472128559</v>
      </c>
      <c r="L1547" s="29">
        <f>LN(Data[[#This Row],[MA'[n*ln(n)']
30d]])</f>
        <v>15.682215620036338</v>
      </c>
      <c r="M1547" s="43">
        <f t="shared" si="189"/>
        <v>15.684002570502656</v>
      </c>
      <c r="N1547" s="40">
        <f>Data[[#This Row],[DAA 
(n)]]^1.5</f>
        <v>343856105.73624194</v>
      </c>
      <c r="O1547" s="40">
        <f t="shared" si="190"/>
        <v>346969466.36333078</v>
      </c>
      <c r="P1547" s="43">
        <f>LN(Data[[#This Row],[MA'[n^1.5']]])</f>
        <v>19.664747340850258</v>
      </c>
      <c r="Q1547" s="43">
        <f t="shared" si="191"/>
        <v>19.667339663406906</v>
      </c>
      <c r="R1547" s="30">
        <f>$O$1+$O$2*Data[[#This Row],[MA'[ln(n^2)']]]</f>
        <v>26.213222411250378</v>
      </c>
      <c r="S1547" s="30">
        <f>$Q$1+$Q$2*Data[[#This Row],[MA'[ln(n*ln(n))']]]</f>
        <v>22.39860424132938</v>
      </c>
      <c r="T1547" s="31">
        <f>$O$3*Data[[#This Row],[Metcalfe
(n^2)]]</f>
        <v>125267669397</v>
      </c>
      <c r="U1547" s="31">
        <f t="shared" si="192"/>
        <v>127047984798.41869</v>
      </c>
      <c r="V1547" s="30">
        <f>LN(Data[[#This Row],[MA'[NVA']
30d]]/Data[[#This Row],[MA'[NVMetcalfe calc']]])</f>
        <v>-2.6033405914017766</v>
      </c>
      <c r="W1547" s="30">
        <f>$Q$3+Data[[#This Row],[NVM
(scaled)]]/((Data[[#This Row],[Upper Bound]]-Data[[#This Row],[Lower Bound]])/2)</f>
        <v>-0.77492853304669962</v>
      </c>
      <c r="X1547" s="30">
        <f>(Data[[#This Row],[Upper Bound]]+Data[[#This Row],[Lower Bound]])/2</f>
        <v>24.305913326289879</v>
      </c>
      <c r="Y1547" s="32">
        <f>LN(Data[[#This Row],[NVActual]]/Data[[#This Row],[MA'[n^2']
30d]])</f>
        <v>-3.2315367966723914</v>
      </c>
      <c r="Z1547" s="32">
        <f>LN(Data[[#This Row],[NVActual]]/Data[[#This Row],[MA'[n*ln(n)']
30d]])</f>
        <v>7.3080047358004157</v>
      </c>
      <c r="AA1547" s="32">
        <f>LN(Data[[#This Row],[NVActual]]/Data[[#This Row],[MA'[n^1.5']]])</f>
        <v>3.3254730149864975</v>
      </c>
      <c r="AB1547" s="32">
        <f>LN(Data[[#This Row],[NVActual]]/Data[[#This Row],[Metcalfe
(n^2)]])</f>
        <v>-3.2174247515613712</v>
      </c>
      <c r="AC1547" s="34">
        <f>1+Data[[#This Row],[MA'[NVMetcalfe calc']]]/((Data[[#This Row],[NVM_norm
(scaled)]]-Data[[#This Row],[NV_fund.]])/2)</f>
        <v>-10131078175.00021</v>
      </c>
    </row>
    <row r="1548" spans="1:29" x14ac:dyDescent="0.2">
      <c r="A1548" s="23">
        <v>42628</v>
      </c>
      <c r="B1548" s="24">
        <v>9637224394.6415501</v>
      </c>
      <c r="C1548" s="24">
        <f t="shared" ref="C1548:C1611" si="193">AVERAGE(B1548:B1577)</f>
        <v>9385694392.7988644</v>
      </c>
      <c r="D1548" s="25">
        <f>LN(Data[[#This Row],[NVActual]])</f>
        <v>22.988898978243196</v>
      </c>
      <c r="E1548" s="26">
        <v>494956</v>
      </c>
      <c r="F1548" s="40">
        <f>Data[[#This Row],[DAA 
(n)]]^2</f>
        <v>244981441936</v>
      </c>
      <c r="G1548" s="41">
        <f t="shared" ref="G1548:G1611" si="194">AVERAGE(F1548:F1577)</f>
        <v>244892086763.89999</v>
      </c>
      <c r="H1548" s="28">
        <f>LN(Data[[#This Row],[Metcalfe
(n^2)]])</f>
        <v>26.224448297422175</v>
      </c>
      <c r="I1548" s="42">
        <f t="shared" ref="I1548:I1611" si="195">AVERAGE(H1548:H1577)</f>
        <v>26.215504614856933</v>
      </c>
      <c r="J1548" s="40">
        <f>Data[[#This Row],[DAA 
(n)]]*LN(Data[[#This Row],[DAA 
(n)]])</f>
        <v>6489974.0157494452</v>
      </c>
      <c r="K1548" s="40">
        <f t="shared" ref="K1548:K1611" si="196">AVERAGE(J1548:J1577)</f>
        <v>6474998.7432445679</v>
      </c>
      <c r="L1548" s="29">
        <f>LN(Data[[#This Row],[MA'[n*ln(n)']
30d]])</f>
        <v>15.683458971456353</v>
      </c>
      <c r="M1548" s="43">
        <f t="shared" ref="M1548:M1611" si="197">AVERAGE(L1548:L1577)</f>
        <v>15.683510595179564</v>
      </c>
      <c r="N1548" s="40">
        <f>Data[[#This Row],[DAA 
(n)]]^1.5</f>
        <v>348216936.08277458</v>
      </c>
      <c r="O1548" s="40">
        <f t="shared" ref="O1548:O1611" si="198">AVERAGE(N1548:N1577)</f>
        <v>347573401.81517667</v>
      </c>
      <c r="P1548" s="43">
        <f>LN(Data[[#This Row],[MA'[n^1.5']]])</f>
        <v>19.666486428908687</v>
      </c>
      <c r="Q1548" s="43">
        <f t="shared" ref="Q1548:Q1611" si="199">AVERAGE(P1548:P1577)</f>
        <v>19.666655460462582</v>
      </c>
      <c r="R1548" s="30">
        <f>$O$1+$O$2*Data[[#This Row],[MA'[ln(n^2)']]]</f>
        <v>26.215504614856933</v>
      </c>
      <c r="S1548" s="30">
        <f>$Q$1+$Q$2*Data[[#This Row],[MA'[ln(n*ln(n))']]]</f>
        <v>22.397792482046281</v>
      </c>
      <c r="T1548" s="31">
        <f>$O$3*Data[[#This Row],[Metcalfe
(n^2)]]</f>
        <v>127390349806.72</v>
      </c>
      <c r="U1548" s="31">
        <f t="shared" si="192"/>
        <v>127343885117.22801</v>
      </c>
      <c r="V1548" s="30">
        <f>LN(Data[[#This Row],[MA'[NVA']
30d]]/Data[[#This Row],[MA'[NVMetcalfe calc']]])</f>
        <v>-2.6077045269736367</v>
      </c>
      <c r="W1548" s="30">
        <f>$Q$3+Data[[#This Row],[NVM
(scaled)]]/((Data[[#This Row],[Upper Bound]]-Data[[#This Row],[Lower Bound]])/2)</f>
        <v>-0.77610851539181358</v>
      </c>
      <c r="X1548" s="30">
        <f>(Data[[#This Row],[Upper Bound]]+Data[[#This Row],[Lower Bound]])/2</f>
        <v>24.306648548451605</v>
      </c>
      <c r="Y1548" s="29">
        <f>LN(Data[[#This Row],[NVActual]]/Data[[#This Row],[MA'[n^2']
30d]])</f>
        <v>-3.2351845100278158</v>
      </c>
      <c r="Z1548" s="29">
        <f>LN(Data[[#This Row],[NVActual]]/Data[[#This Row],[MA'[n*ln(n)']
30d]])</f>
        <v>7.3054400067868421</v>
      </c>
      <c r="AA1548" s="29">
        <f>LN(Data[[#This Row],[NVActual]]/Data[[#This Row],[MA'[n^1.5']]])</f>
        <v>3.3224125493345067</v>
      </c>
      <c r="AB1548" s="29">
        <f>LN(Data[[#This Row],[NVActual]]/Data[[#This Row],[Metcalfe
(n^2)]])</f>
        <v>-3.2355493191789786</v>
      </c>
      <c r="AC1548" s="26">
        <f>1+Data[[#This Row],[MA'[NVMetcalfe calc']]]/((Data[[#This Row],[NVM_norm
(scaled)]]-Data[[#This Row],[NV_fund.]])/2)</f>
        <v>-10153898535.201439</v>
      </c>
    </row>
    <row r="1549" spans="1:29" x14ac:dyDescent="0.2">
      <c r="A1549" s="23">
        <v>42627</v>
      </c>
      <c r="B1549" s="24">
        <v>9673243560.6423302</v>
      </c>
      <c r="C1549" s="24">
        <f t="shared" si="193"/>
        <v>9369451260.2278957</v>
      </c>
      <c r="D1549" s="25">
        <f>LN(Data[[#This Row],[NVActual]])</f>
        <v>22.992629515261473</v>
      </c>
      <c r="E1549" s="26">
        <v>484948</v>
      </c>
      <c r="F1549" s="40">
        <f>Data[[#This Row],[DAA 
(n)]]^2</f>
        <v>235174562704</v>
      </c>
      <c r="G1549" s="41">
        <f t="shared" si="194"/>
        <v>246872243064.16666</v>
      </c>
      <c r="H1549" s="28">
        <f>LN(Data[[#This Row],[Metcalfe
(n^2)]])</f>
        <v>26.183593895353351</v>
      </c>
      <c r="I1549" s="42">
        <f t="shared" si="195"/>
        <v>26.222741768274563</v>
      </c>
      <c r="J1549" s="40">
        <f>Data[[#This Row],[DAA 
(n)]]*LN(Data[[#This Row],[DAA 
(n)]])</f>
        <v>6348840.7461819081</v>
      </c>
      <c r="K1549" s="40">
        <f t="shared" si="196"/>
        <v>6501801.7352305502</v>
      </c>
      <c r="L1549" s="29">
        <f>LN(Data[[#This Row],[MA'[n*ln(n)']
30d]])</f>
        <v>15.687589886491274</v>
      </c>
      <c r="M1549" s="43">
        <f t="shared" si="197"/>
        <v>15.682929636598894</v>
      </c>
      <c r="N1549" s="40">
        <f>Data[[#This Row],[DAA 
(n)]]^1.5</f>
        <v>337709096.46347857</v>
      </c>
      <c r="O1549" s="40">
        <f t="shared" si="198"/>
        <v>349626066.53992802</v>
      </c>
      <c r="P1549" s="43">
        <f>LN(Data[[#This Row],[MA'[n^1.5']]])</f>
        <v>19.672374760007102</v>
      </c>
      <c r="Q1549" s="43">
        <f t="shared" si="199"/>
        <v>19.665846438782278</v>
      </c>
      <c r="R1549" s="30">
        <f>$O$1+$O$2*Data[[#This Row],[MA'[ln(n^2)']]]</f>
        <v>26.222741768274563</v>
      </c>
      <c r="S1549" s="30">
        <f>$Q$1+$Q$2*Data[[#This Row],[MA'[ln(n*ln(n))']]]</f>
        <v>22.396833900388174</v>
      </c>
      <c r="T1549" s="31">
        <f>$O$3*Data[[#This Row],[Metcalfe
(n^2)]]</f>
        <v>122290772606.08</v>
      </c>
      <c r="U1549" s="31">
        <f t="shared" si="192"/>
        <v>128373566393.36667</v>
      </c>
      <c r="V1549" s="30">
        <f>LN(Data[[#This Row],[MA'[NVA']
30d]]/Data[[#This Row],[MA'[NVMetcalfe calc']]])</f>
        <v>-2.6174899697921346</v>
      </c>
      <c r="W1549" s="30">
        <f>$Q$3+Data[[#This Row],[NVM
(scaled)]]/((Data[[#This Row],[Upper Bound]]-Data[[#This Row],[Lower Bound]])/2)</f>
        <v>-0.77829743955029362</v>
      </c>
      <c r="X1549" s="30">
        <f>(Data[[#This Row],[Upper Bound]]+Data[[#This Row],[Lower Bound]])/2</f>
        <v>24.309787834331367</v>
      </c>
      <c r="Y1549" s="32">
        <f>LN(Data[[#This Row],[NVActual]]/Data[[#This Row],[MA'[n^2']
30d]])</f>
        <v>-3.2395072899429489</v>
      </c>
      <c r="Z1549" s="32">
        <f>LN(Data[[#This Row],[NVActual]]/Data[[#This Row],[MA'[n*ln(n)']
30d]])</f>
        <v>7.3050396287701975</v>
      </c>
      <c r="AA1549" s="32">
        <f>LN(Data[[#This Row],[NVActual]]/Data[[#This Row],[MA'[n^1.5']]])</f>
        <v>3.32025475525437</v>
      </c>
      <c r="AB1549" s="32">
        <f>LN(Data[[#This Row],[NVActual]]/Data[[#This Row],[Metcalfe
(n^2)]])</f>
        <v>-3.190964380091879</v>
      </c>
      <c r="AC1549" s="34">
        <f>1+Data[[#This Row],[MA'[NVMetcalfe calc']]]/((Data[[#This Row],[NVM_norm
(scaled)]]-Data[[#This Row],[NV_fund.]])/2)</f>
        <v>-10233827331.132992</v>
      </c>
    </row>
    <row r="1550" spans="1:29" x14ac:dyDescent="0.2">
      <c r="A1550" s="23">
        <v>42626</v>
      </c>
      <c r="B1550" s="24">
        <v>9660647196.7283802</v>
      </c>
      <c r="C1550" s="24">
        <f t="shared" si="193"/>
        <v>9345726870.3775291</v>
      </c>
      <c r="D1550" s="25">
        <f>LN(Data[[#This Row],[NVActual]])</f>
        <v>22.991326480517529</v>
      </c>
      <c r="E1550" s="26">
        <v>525384</v>
      </c>
      <c r="F1550" s="40">
        <f>Data[[#This Row],[DAA 
(n)]]^2</f>
        <v>276028347456</v>
      </c>
      <c r="G1550" s="41">
        <f t="shared" si="194"/>
        <v>247467160246.33334</v>
      </c>
      <c r="H1550" s="28">
        <f>LN(Data[[#This Row],[Metcalfe
(n^2)]])</f>
        <v>26.34376940556335</v>
      </c>
      <c r="I1550" s="42">
        <f t="shared" si="195"/>
        <v>26.225180058008004</v>
      </c>
      <c r="J1550" s="40">
        <f>Data[[#This Row],[DAA 
(n)]]*LN(Data[[#This Row],[DAA 
(n)]])</f>
        <v>6920297.4726862479</v>
      </c>
      <c r="K1550" s="40">
        <f t="shared" si="196"/>
        <v>6510298.4246760542</v>
      </c>
      <c r="L1550" s="29">
        <f>LN(Data[[#This Row],[MA'[n*ln(n)']
30d]])</f>
        <v>15.688895854098151</v>
      </c>
      <c r="M1550" s="43">
        <f t="shared" si="197"/>
        <v>15.681929490945782</v>
      </c>
      <c r="N1550" s="40">
        <f>Data[[#This Row],[DAA 
(n)]]^1.5</f>
        <v>380816067.54419243</v>
      </c>
      <c r="O1550" s="40">
        <f t="shared" si="198"/>
        <v>350260895.63423193</v>
      </c>
      <c r="P1550" s="43">
        <f>LN(Data[[#This Row],[MA'[n^1.5']]])</f>
        <v>19.674188850860943</v>
      </c>
      <c r="Q1550" s="43">
        <f t="shared" si="199"/>
        <v>19.664445839703806</v>
      </c>
      <c r="R1550" s="30">
        <f>$O$1+$O$2*Data[[#This Row],[MA'[ln(n^2)']]]</f>
        <v>26.225180058008004</v>
      </c>
      <c r="S1550" s="30">
        <f>$Q$1+$Q$2*Data[[#This Row],[MA'[ln(n*ln(n))']]]</f>
        <v>22.395183660060539</v>
      </c>
      <c r="T1550" s="31">
        <f>$O$3*Data[[#This Row],[Metcalfe
(n^2)]]</f>
        <v>143534740677.12</v>
      </c>
      <c r="U1550" s="31">
        <f t="shared" si="192"/>
        <v>128682923328.09332</v>
      </c>
      <c r="V1550" s="30">
        <f>LN(Data[[#This Row],[MA'[NVA']
30d]]/Data[[#This Row],[MA'[NVMetcalfe calc']]])</f>
        <v>-2.622432200300604</v>
      </c>
      <c r="W1550" s="30">
        <f>$Q$3+Data[[#This Row],[NVM
(scaled)]]/((Data[[#This Row],[Upper Bound]]-Data[[#This Row],[Lower Bound]])/2)</f>
        <v>-0.77941758050007193</v>
      </c>
      <c r="X1550" s="30">
        <f>(Data[[#This Row],[Upper Bound]]+Data[[#This Row],[Lower Bound]])/2</f>
        <v>24.310181859034273</v>
      </c>
      <c r="Y1550" s="29">
        <f>LN(Data[[#This Row],[NVActual]]/Data[[#This Row],[MA'[n^2']
30d]])</f>
        <v>-3.243217243760677</v>
      </c>
      <c r="Z1550" s="29">
        <f>LN(Data[[#This Row],[NVActual]]/Data[[#This Row],[MA'[n*ln(n)']
30d]])</f>
        <v>7.3024306264193779</v>
      </c>
      <c r="AA1550" s="29">
        <f>LN(Data[[#This Row],[NVActual]]/Data[[#This Row],[MA'[n^1.5']]])</f>
        <v>3.3171376296565844</v>
      </c>
      <c r="AB1550" s="29">
        <f>LN(Data[[#This Row],[NVActual]]/Data[[#This Row],[Metcalfe
(n^2)]])</f>
        <v>-3.3524429250458216</v>
      </c>
      <c r="AC1550" s="26">
        <f>1+Data[[#This Row],[MA'[NVMetcalfe calc']]]/((Data[[#This Row],[NVM_norm
(scaled)]]-Data[[#This Row],[NV_fund.]])/2)</f>
        <v>-10257869889.527166</v>
      </c>
    </row>
    <row r="1551" spans="1:29" x14ac:dyDescent="0.2">
      <c r="A1551" s="23">
        <v>42625</v>
      </c>
      <c r="B1551" s="24">
        <v>9643730238.3137302</v>
      </c>
      <c r="C1551" s="24">
        <f t="shared" si="193"/>
        <v>9324930292.5960865</v>
      </c>
      <c r="D1551" s="25">
        <f>LN(Data[[#This Row],[NVActual]])</f>
        <v>22.989573824903324</v>
      </c>
      <c r="E1551" s="26">
        <v>516128</v>
      </c>
      <c r="F1551" s="40">
        <f>Data[[#This Row],[DAA 
(n)]]^2</f>
        <v>266388112384</v>
      </c>
      <c r="G1551" s="41">
        <f t="shared" si="194"/>
        <v>244978827247.93332</v>
      </c>
      <c r="H1551" s="28">
        <f>LN(Data[[#This Row],[Metcalfe
(n^2)]])</f>
        <v>26.308220151433819</v>
      </c>
      <c r="I1551" s="42">
        <f t="shared" si="195"/>
        <v>26.214669456195846</v>
      </c>
      <c r="J1551" s="40">
        <f>Data[[#This Row],[DAA 
(n)]]*LN(Data[[#This Row],[DAA 
(n)]])</f>
        <v>6789204.525159617</v>
      </c>
      <c r="K1551" s="40">
        <f t="shared" si="196"/>
        <v>6474293.835599062</v>
      </c>
      <c r="L1551" s="29">
        <f>LN(Data[[#This Row],[MA'[n*ln(n)']
30d]])</f>
        <v>15.683350099463246</v>
      </c>
      <c r="M1551" s="43">
        <f t="shared" si="197"/>
        <v>15.680800877589588</v>
      </c>
      <c r="N1551" s="40">
        <f>Data[[#This Row],[DAA 
(n)]]^1.5</f>
        <v>370796930.50041491</v>
      </c>
      <c r="O1551" s="40">
        <f t="shared" si="198"/>
        <v>347587502.45810479</v>
      </c>
      <c r="P1551" s="43">
        <f>LN(Data[[#This Row],[MA'[n^1.5']]])</f>
        <v>19.666526996906239</v>
      </c>
      <c r="Q1551" s="43">
        <f t="shared" si="199"/>
        <v>19.662866115730402</v>
      </c>
      <c r="R1551" s="30">
        <f>$O$1+$O$2*Data[[#This Row],[MA'[ln(n^2)']]]</f>
        <v>26.214669456195846</v>
      </c>
      <c r="S1551" s="30">
        <f>$Q$1+$Q$2*Data[[#This Row],[MA'[ln(n*ln(n))']]]</f>
        <v>22.393321448022817</v>
      </c>
      <c r="T1551" s="31">
        <f>$O$3*Data[[#This Row],[Metcalfe
(n^2)]]</f>
        <v>138521818439.67999</v>
      </c>
      <c r="U1551" s="31">
        <f t="shared" si="192"/>
        <v>127388990168.92534</v>
      </c>
      <c r="V1551" s="30">
        <f>LN(Data[[#This Row],[MA'[NVA']
30d]]/Data[[#This Row],[MA'[NVMetcalfe calc']]])</f>
        <v>-2.614553829830379</v>
      </c>
      <c r="W1551" s="30">
        <f>$Q$3+Data[[#This Row],[NVM
(scaled)]]/((Data[[#This Row],[Upper Bound]]-Data[[#This Row],[Lower Bound]])/2)</f>
        <v>-0.77839346965438339</v>
      </c>
      <c r="X1551" s="30">
        <f>(Data[[#This Row],[Upper Bound]]+Data[[#This Row],[Lower Bound]])/2</f>
        <v>24.303995452109334</v>
      </c>
      <c r="Y1551" s="32">
        <f>LN(Data[[#This Row],[NVActual]]/Data[[#This Row],[MA'[n^2']
30d]])</f>
        <v>-3.2348637994572504</v>
      </c>
      <c r="Z1551" s="32">
        <f>LN(Data[[#This Row],[NVActual]]/Data[[#This Row],[MA'[n*ln(n)']
30d]])</f>
        <v>7.3062237254400806</v>
      </c>
      <c r="AA1551" s="32">
        <f>LN(Data[[#This Row],[NVActual]]/Data[[#This Row],[MA'[n^1.5']]])</f>
        <v>3.3230468279970888</v>
      </c>
      <c r="AB1551" s="32">
        <f>LN(Data[[#This Row],[NVActual]]/Data[[#This Row],[Metcalfe
(n^2)]])</f>
        <v>-3.3186463265304922</v>
      </c>
      <c r="AC1551" s="34">
        <f>1+Data[[#This Row],[MA'[NVMetcalfe calc']]]/((Data[[#This Row],[NVM_norm
(scaled)]]-Data[[#This Row],[NV_fund.]])/2)</f>
        <v>-10157644118.646936</v>
      </c>
    </row>
    <row r="1552" spans="1:29" x14ac:dyDescent="0.2">
      <c r="A1552" s="23">
        <v>42624</v>
      </c>
      <c r="B1552" s="24">
        <v>9651049157.8941498</v>
      </c>
      <c r="C1552" s="24">
        <f t="shared" si="193"/>
        <v>9312026027.2981892</v>
      </c>
      <c r="D1552" s="25">
        <f>LN(Data[[#This Row],[NVActual]])</f>
        <v>22.990332467412905</v>
      </c>
      <c r="E1552" s="26">
        <v>460039</v>
      </c>
      <c r="F1552" s="40">
        <f>Data[[#This Row],[DAA 
(n)]]^2</f>
        <v>211635881521</v>
      </c>
      <c r="G1552" s="41">
        <f t="shared" si="194"/>
        <v>243322914584.60001</v>
      </c>
      <c r="H1552" s="28">
        <f>LN(Data[[#This Row],[Metcalfe
(n^2)]])</f>
        <v>26.078133094960261</v>
      </c>
      <c r="I1552" s="42">
        <f t="shared" si="195"/>
        <v>26.207789760187531</v>
      </c>
      <c r="J1552" s="40">
        <f>Data[[#This Row],[DAA 
(n)]]*LN(Data[[#This Row],[DAA 
(n)]])</f>
        <v>5998479.1354362117</v>
      </c>
      <c r="K1552" s="40">
        <f t="shared" si="196"/>
        <v>6450503.2808600785</v>
      </c>
      <c r="L1552" s="29">
        <f>LN(Data[[#This Row],[MA'[n*ln(n)']
30d]])</f>
        <v>15.679668713768248</v>
      </c>
      <c r="M1552" s="43">
        <f t="shared" si="197"/>
        <v>15.679851885366682</v>
      </c>
      <c r="N1552" s="40">
        <f>Data[[#This Row],[DAA 
(n)]]^1.5</f>
        <v>312026856.69512326</v>
      </c>
      <c r="O1552" s="40">
        <f t="shared" si="198"/>
        <v>345814998.41097611</v>
      </c>
      <c r="P1552" s="43">
        <f>LN(Data[[#This Row],[MA'[n^1.5']]])</f>
        <v>19.661414503352624</v>
      </c>
      <c r="Q1552" s="43">
        <f t="shared" si="199"/>
        <v>19.661534718893517</v>
      </c>
      <c r="R1552" s="30">
        <f>$O$1+$O$2*Data[[#This Row],[MA'[ln(n^2)']]]</f>
        <v>26.207789760187531</v>
      </c>
      <c r="S1552" s="30">
        <f>$Q$1+$Q$2*Data[[#This Row],[MA'[ln(n*ln(n))']]]</f>
        <v>22.391755610855025</v>
      </c>
      <c r="T1552" s="31">
        <f>$O$3*Data[[#This Row],[Metcalfe
(n^2)]]</f>
        <v>110050658390.92</v>
      </c>
      <c r="U1552" s="31">
        <f t="shared" si="192"/>
        <v>126527915583.99199</v>
      </c>
      <c r="V1552" s="30">
        <f>LN(Data[[#This Row],[MA'[NVA']
30d]]/Data[[#This Row],[MA'[NVMetcalfe calc']]])</f>
        <v>-2.6091562743624799</v>
      </c>
      <c r="W1552" s="30">
        <f>$Q$3+Data[[#This Row],[NVM
(scaled)]]/((Data[[#This Row],[Upper Bound]]-Data[[#This Row],[Lower Bound]])/2)</f>
        <v>-0.7774700866179981</v>
      </c>
      <c r="X1552" s="30">
        <f>(Data[[#This Row],[Upper Bound]]+Data[[#This Row],[Lower Bound]])/2</f>
        <v>24.299772685521276</v>
      </c>
      <c r="Y1552" s="29">
        <f>LN(Data[[#This Row],[NVActual]]/Data[[#This Row],[MA'[n^2']
30d]])</f>
        <v>-3.2273227973155536</v>
      </c>
      <c r="Z1552" s="29">
        <f>LN(Data[[#This Row],[NVActual]]/Data[[#This Row],[MA'[n*ln(n)']
30d]])</f>
        <v>7.3106637536446559</v>
      </c>
      <c r="AA1552" s="29">
        <f>LN(Data[[#This Row],[NVActual]]/Data[[#This Row],[MA'[n^1.5']]])</f>
        <v>3.3289179640602788</v>
      </c>
      <c r="AB1552" s="29">
        <f>LN(Data[[#This Row],[NVActual]]/Data[[#This Row],[Metcalfe
(n^2)]])</f>
        <v>-3.0878006275473586</v>
      </c>
      <c r="AC1552" s="26">
        <f>1+Data[[#This Row],[MA'[NVMetcalfe calc']]]/((Data[[#This Row],[NVM_norm
(scaled)]]-Data[[#This Row],[NV_fund.]])/2)</f>
        <v>-10091054803.841946</v>
      </c>
    </row>
    <row r="1553" spans="1:29" x14ac:dyDescent="0.2">
      <c r="A1553" s="23">
        <v>42623</v>
      </c>
      <c r="B1553" s="24">
        <v>9911668531.0407696</v>
      </c>
      <c r="C1553" s="24">
        <f t="shared" si="193"/>
        <v>9299801518.3245583</v>
      </c>
      <c r="D1553" s="25">
        <f>LN(Data[[#This Row],[NVActual]])</f>
        <v>23.016978539535792</v>
      </c>
      <c r="E1553" s="26">
        <v>449720</v>
      </c>
      <c r="F1553" s="40">
        <f>Data[[#This Row],[DAA 
(n)]]^2</f>
        <v>202248078400</v>
      </c>
      <c r="G1553" s="41">
        <f t="shared" si="194"/>
        <v>244477815879.26666</v>
      </c>
      <c r="H1553" s="28">
        <f>LN(Data[[#This Row],[Metcalfe
(n^2)]])</f>
        <v>26.032760891727392</v>
      </c>
      <c r="I1553" s="42">
        <f t="shared" si="195"/>
        <v>26.212843550182473</v>
      </c>
      <c r="J1553" s="40">
        <f>Data[[#This Row],[DAA 
(n)]]*LN(Data[[#This Row],[DAA 
(n)]])</f>
        <v>5853726.6141138216</v>
      </c>
      <c r="K1553" s="40">
        <f t="shared" si="196"/>
        <v>6467504.1465474181</v>
      </c>
      <c r="L1553" s="29">
        <f>LN(Data[[#This Row],[MA'[n*ln(n)']
30d]])</f>
        <v>15.682300834178168</v>
      </c>
      <c r="M1553" s="43">
        <f t="shared" si="197"/>
        <v>15.67907625356008</v>
      </c>
      <c r="N1553" s="40">
        <f>Data[[#This Row],[DAA 
(n)]]^1.5</f>
        <v>301587476.2287851</v>
      </c>
      <c r="O1553" s="40">
        <f t="shared" si="198"/>
        <v>347067551.82399273</v>
      </c>
      <c r="P1553" s="43">
        <f>LN(Data[[#This Row],[MA'[n^1.5']]])</f>
        <v>19.665029992809</v>
      </c>
      <c r="Q1553" s="43">
        <f t="shared" si="199"/>
        <v>19.660443872670594</v>
      </c>
      <c r="R1553" s="30">
        <f>$O$1+$O$2*Data[[#This Row],[MA'[ln(n^2)']]]</f>
        <v>26.212843550182473</v>
      </c>
      <c r="S1553" s="30">
        <f>$Q$1+$Q$2*Data[[#This Row],[MA'[ln(n*ln(n))']]]</f>
        <v>22.390475818374131</v>
      </c>
      <c r="T1553" s="31">
        <f>$O$3*Data[[#This Row],[Metcalfe
(n^2)]]</f>
        <v>105169000768</v>
      </c>
      <c r="U1553" s="31">
        <f t="shared" si="192"/>
        <v>127128464257.21867</v>
      </c>
      <c r="V1553" s="30">
        <f>LN(Data[[#This Row],[MA'[NVA']
30d]]/Data[[#This Row],[MA'[NVMetcalfe calc']]])</f>
        <v>-2.6152050469758499</v>
      </c>
      <c r="W1553" s="30">
        <f>$Q$3+Data[[#This Row],[NVM
(scaled)]]/((Data[[#This Row],[Upper Bound]]-Data[[#This Row],[Lower Bound]])/2)</f>
        <v>-0.77836915256115902</v>
      </c>
      <c r="X1553" s="30">
        <f>(Data[[#This Row],[Upper Bound]]+Data[[#This Row],[Lower Bound]])/2</f>
        <v>24.301659684278302</v>
      </c>
      <c r="Y1553" s="32">
        <f>LN(Data[[#This Row],[NVActual]]/Data[[#This Row],[MA'[n^2']
30d]])</f>
        <v>-3.2054118696089584</v>
      </c>
      <c r="Z1553" s="32">
        <f>LN(Data[[#This Row],[NVActual]]/Data[[#This Row],[MA'[n*ln(n)']
30d]])</f>
        <v>7.334677705357624</v>
      </c>
      <c r="AA1553" s="32">
        <f>LN(Data[[#This Row],[NVActual]]/Data[[#This Row],[MA'[n^1.5']]])</f>
        <v>3.3519485467267929</v>
      </c>
      <c r="AB1553" s="32">
        <f>LN(Data[[#This Row],[NVActual]]/Data[[#This Row],[Metcalfe
(n^2)]])</f>
        <v>-3.0157823521916001</v>
      </c>
      <c r="AC1553" s="34">
        <f>1+Data[[#This Row],[MA'[NVMetcalfe calc']]]/((Data[[#This Row],[NVM_norm
(scaled)]]-Data[[#This Row],[NV_fund.]])/2)</f>
        <v>-10137824407.756874</v>
      </c>
    </row>
    <row r="1554" spans="1:29" x14ac:dyDescent="0.2">
      <c r="A1554" s="23">
        <v>42622</v>
      </c>
      <c r="B1554" s="24">
        <v>9882305092.323</v>
      </c>
      <c r="C1554" s="24">
        <f t="shared" si="193"/>
        <v>9280114965.9889412</v>
      </c>
      <c r="D1554" s="25">
        <f>LN(Data[[#This Row],[NVActual]])</f>
        <v>23.014011630433465</v>
      </c>
      <c r="E1554" s="26">
        <v>486523</v>
      </c>
      <c r="F1554" s="40">
        <f>Data[[#This Row],[DAA 
(n)]]^2</f>
        <v>236704629529</v>
      </c>
      <c r="G1554" s="41">
        <f t="shared" si="194"/>
        <v>246965270152.46667</v>
      </c>
      <c r="H1554" s="28">
        <f>LN(Data[[#This Row],[Metcalfe
(n^2)]])</f>
        <v>26.190078911910486</v>
      </c>
      <c r="I1554" s="42">
        <f t="shared" si="195"/>
        <v>26.223312189883632</v>
      </c>
      <c r="J1554" s="40">
        <f>Data[[#This Row],[DAA 
(n)]]*LN(Data[[#This Row],[DAA 
(n)]])</f>
        <v>6371037.8812297126</v>
      </c>
      <c r="K1554" s="40">
        <f t="shared" si="196"/>
        <v>6503435.3906114288</v>
      </c>
      <c r="L1554" s="29">
        <f>LN(Data[[#This Row],[MA'[n*ln(n)']
30d]])</f>
        <v>15.687841116880026</v>
      </c>
      <c r="M1554" s="43">
        <f t="shared" si="197"/>
        <v>15.678100664318546</v>
      </c>
      <c r="N1554" s="40">
        <f>Data[[#This Row],[DAA 
(n)]]^1.5</f>
        <v>339355634.21333921</v>
      </c>
      <c r="O1554" s="40">
        <f t="shared" si="198"/>
        <v>349737581.79162586</v>
      </c>
      <c r="P1554" s="43">
        <f>LN(Data[[#This Row],[MA'[n^1.5']]])</f>
        <v>19.672693664922761</v>
      </c>
      <c r="Q1554" s="43">
        <f t="shared" si="199"/>
        <v>19.659077353032671</v>
      </c>
      <c r="R1554" s="30">
        <f>$O$1+$O$2*Data[[#This Row],[MA'[ln(n^2)']]]</f>
        <v>26.223312189883632</v>
      </c>
      <c r="S1554" s="30">
        <f>$Q$1+$Q$2*Data[[#This Row],[MA'[ln(n*ln(n))']]]</f>
        <v>22.3888660961256</v>
      </c>
      <c r="T1554" s="31">
        <f>$O$3*Data[[#This Row],[Metcalfe
(n^2)]]</f>
        <v>123086407355.08</v>
      </c>
      <c r="U1554" s="31">
        <f t="shared" si="192"/>
        <v>128421940479.28267</v>
      </c>
      <c r="V1554" s="30">
        <f>LN(Data[[#This Row],[MA'[NVA']
30d]]/Data[[#This Row],[MA'[NVMetcalfe calc']]])</f>
        <v>-2.6274473173673272</v>
      </c>
      <c r="W1554" s="30">
        <f>$Q$3+Data[[#This Row],[NVM
(scaled)]]/((Data[[#This Row],[Upper Bound]]-Data[[#This Row],[Lower Bound]])/2)</f>
        <v>-0.78044425876502033</v>
      </c>
      <c r="X1554" s="30">
        <f>(Data[[#This Row],[Upper Bound]]+Data[[#This Row],[Lower Bound]])/2</f>
        <v>24.306089143004616</v>
      </c>
      <c r="Y1554" s="29">
        <f>LN(Data[[#This Row],[NVActual]]/Data[[#This Row],[MA'[n^2']
30d]])</f>
        <v>-3.2185019265847039</v>
      </c>
      <c r="Z1554" s="29">
        <f>LN(Data[[#This Row],[NVActual]]/Data[[#This Row],[MA'[n*ln(n)']
30d]])</f>
        <v>7.3261705135534374</v>
      </c>
      <c r="AA1554" s="29">
        <f>LN(Data[[#This Row],[NVActual]]/Data[[#This Row],[MA'[n^1.5']]])</f>
        <v>3.3413179655107035</v>
      </c>
      <c r="AB1554" s="29">
        <f>LN(Data[[#This Row],[NVActual]]/Data[[#This Row],[Metcalfe
(n^2)]])</f>
        <v>-3.176067281477021</v>
      </c>
      <c r="AC1554" s="26">
        <f>1+Data[[#This Row],[MA'[NVMetcalfe calc']]]/((Data[[#This Row],[NVM_norm
(scaled)]]-Data[[#This Row],[NV_fund.]])/2)</f>
        <v>-10238316981.467066</v>
      </c>
    </row>
    <row r="1555" spans="1:29" x14ac:dyDescent="0.2">
      <c r="A1555" s="23">
        <v>42621</v>
      </c>
      <c r="B1555" s="24">
        <v>10001305153.766199</v>
      </c>
      <c r="C1555" s="24">
        <f t="shared" si="193"/>
        <v>9261572090.2254353</v>
      </c>
      <c r="D1555" s="25">
        <f>LN(Data[[#This Row],[NVActual]])</f>
        <v>23.025981436800684</v>
      </c>
      <c r="E1555" s="26">
        <v>499129</v>
      </c>
      <c r="F1555" s="40">
        <f>Data[[#This Row],[DAA 
(n)]]^2</f>
        <v>249129758641</v>
      </c>
      <c r="G1555" s="41">
        <f t="shared" si="194"/>
        <v>248615449841.36667</v>
      </c>
      <c r="H1555" s="28">
        <f>LN(Data[[#This Row],[Metcalfe
(n^2)]])</f>
        <v>26.241239716715906</v>
      </c>
      <c r="I1555" s="42">
        <f t="shared" si="195"/>
        <v>26.22964261664071</v>
      </c>
      <c r="J1555" s="40">
        <f>Data[[#This Row],[DAA 
(n)]]*LN(Data[[#This Row],[DAA 
(n)]])</f>
        <v>6548881.8692823472</v>
      </c>
      <c r="K1555" s="40">
        <f t="shared" si="196"/>
        <v>6526282.8986944258</v>
      </c>
      <c r="L1555" s="29">
        <f>LN(Data[[#This Row],[MA'[n*ln(n)']
30d]])</f>
        <v>15.691348104673994</v>
      </c>
      <c r="M1555" s="43">
        <f t="shared" si="197"/>
        <v>15.676813669284561</v>
      </c>
      <c r="N1555" s="40">
        <f>Data[[#This Row],[DAA 
(n)]]^1.5</f>
        <v>352629958.03068608</v>
      </c>
      <c r="O1555" s="40">
        <f t="shared" si="198"/>
        <v>351469174.11284709</v>
      </c>
      <c r="P1555" s="43">
        <f>LN(Data[[#This Row],[MA'[n^1.5']]])</f>
        <v>19.677632567255056</v>
      </c>
      <c r="Q1555" s="43">
        <f t="shared" si="199"/>
        <v>19.657275656033544</v>
      </c>
      <c r="R1555" s="30">
        <f>$O$1+$O$2*Data[[#This Row],[MA'[ln(n^2)']]]</f>
        <v>26.22964261664071</v>
      </c>
      <c r="S1555" s="30">
        <f>$Q$1+$Q$2*Data[[#This Row],[MA'[ln(n*ln(n))']]]</f>
        <v>22.386742554319525</v>
      </c>
      <c r="T1555" s="31">
        <f>$O$3*Data[[#This Row],[Metcalfe
(n^2)]]</f>
        <v>129547474493.32001</v>
      </c>
      <c r="U1555" s="31">
        <f t="shared" si="192"/>
        <v>129280033917.51067</v>
      </c>
      <c r="V1555" s="30">
        <f>LN(Data[[#This Row],[MA'[NVA']
30d]]/Data[[#This Row],[MA'[NVMetcalfe calc']]])</f>
        <v>-2.6361070507187336</v>
      </c>
      <c r="W1555" s="30">
        <f>$Q$3+Data[[#This Row],[NVM
(scaled)]]/((Data[[#This Row],[Upper Bound]]-Data[[#This Row],[Lower Bound]])/2)</f>
        <v>-0.78193630225526845</v>
      </c>
      <c r="X1555" s="30">
        <f>(Data[[#This Row],[Upper Bound]]+Data[[#This Row],[Lower Bound]])/2</f>
        <v>24.308192585480118</v>
      </c>
      <c r="Y1555" s="32">
        <f>LN(Data[[#This Row],[NVActual]]/Data[[#This Row],[MA'[n^2']
30d]])</f>
        <v>-3.2131917246821224</v>
      </c>
      <c r="Z1555" s="32">
        <f>LN(Data[[#This Row],[NVActual]]/Data[[#This Row],[MA'[n*ln(n)']
30d]])</f>
        <v>7.3346333321266917</v>
      </c>
      <c r="AA1555" s="32">
        <f>LN(Data[[#This Row],[NVActual]]/Data[[#This Row],[MA'[n^1.5']]])</f>
        <v>3.3483488695456298</v>
      </c>
      <c r="AB1555" s="32">
        <f>LN(Data[[#This Row],[NVActual]]/Data[[#This Row],[Metcalfe
(n^2)]])</f>
        <v>-3.2152582799152207</v>
      </c>
      <c r="AC1555" s="34">
        <f>1+Data[[#This Row],[MA'[NVMetcalfe calc']]]/((Data[[#This Row],[NVM_norm
(scaled)]]-Data[[#This Row],[NV_fund.]])/2)</f>
        <v>-10305250681.128271</v>
      </c>
    </row>
    <row r="1556" spans="1:29" x14ac:dyDescent="0.2">
      <c r="A1556" s="23">
        <v>42620</v>
      </c>
      <c r="B1556" s="24">
        <v>9764017563.1790905</v>
      </c>
      <c r="C1556" s="24">
        <f t="shared" si="193"/>
        <v>9237952415.8513184</v>
      </c>
      <c r="D1556" s="25">
        <f>LN(Data[[#This Row],[NVActual]])</f>
        <v>23.001969788244359</v>
      </c>
      <c r="E1556" s="26">
        <v>530571</v>
      </c>
      <c r="F1556" s="40">
        <f>Data[[#This Row],[DAA 
(n)]]^2</f>
        <v>281505586041</v>
      </c>
      <c r="G1556" s="41">
        <f t="shared" si="194"/>
        <v>248472652645.36667</v>
      </c>
      <c r="H1556" s="28">
        <f>LN(Data[[#This Row],[Metcalfe
(n^2)]])</f>
        <v>26.36341812816941</v>
      </c>
      <c r="I1556" s="42">
        <f t="shared" si="195"/>
        <v>26.229064447291282</v>
      </c>
      <c r="J1556" s="40">
        <f>Data[[#This Row],[DAA 
(n)]]*LN(Data[[#This Row],[DAA 
(n)]])</f>
        <v>6993832.5598404864</v>
      </c>
      <c r="K1556" s="40">
        <f t="shared" si="196"/>
        <v>6524254.8583851168</v>
      </c>
      <c r="L1556" s="29">
        <f>LN(Data[[#This Row],[MA'[n*ln(n)']
30d]])</f>
        <v>15.691037306703308</v>
      </c>
      <c r="M1556" s="43">
        <f t="shared" si="197"/>
        <v>15.675308261424242</v>
      </c>
      <c r="N1556" s="40">
        <f>Data[[#This Row],[DAA 
(n)]]^1.5</f>
        <v>386469533.4581483</v>
      </c>
      <c r="O1556" s="40">
        <f t="shared" si="198"/>
        <v>351317254.5267511</v>
      </c>
      <c r="P1556" s="43">
        <f>LN(Data[[#This Row],[MA'[n^1.5']]])</f>
        <v>19.677200232246093</v>
      </c>
      <c r="Q1556" s="43">
        <f t="shared" si="199"/>
        <v>19.655163443558273</v>
      </c>
      <c r="R1556" s="30">
        <f>$O$1+$O$2*Data[[#This Row],[MA'[ln(n^2)']]]</f>
        <v>26.229064447291282</v>
      </c>
      <c r="S1556" s="30">
        <f>$Q$1+$Q$2*Data[[#This Row],[MA'[ln(n*ln(n))']]]</f>
        <v>22.384258631349997</v>
      </c>
      <c r="T1556" s="31">
        <f>$O$3*Data[[#This Row],[Metcalfe
(n^2)]]</f>
        <v>146382904741.32001</v>
      </c>
      <c r="U1556" s="31">
        <f t="shared" si="192"/>
        <v>129205779375.59067</v>
      </c>
      <c r="V1556" s="30">
        <f>LN(Data[[#This Row],[MA'[NVA']
30d]]/Data[[#This Row],[MA'[NVMetcalfe calc']]])</f>
        <v>-2.6380860612766805</v>
      </c>
      <c r="W1556" s="30">
        <f>$Q$3+Data[[#This Row],[NVM
(scaled)]]/((Data[[#This Row],[Upper Bound]]-Data[[#This Row],[Lower Bound]])/2)</f>
        <v>-0.78228572134315943</v>
      </c>
      <c r="X1556" s="30">
        <f>(Data[[#This Row],[Upper Bound]]+Data[[#This Row],[Lower Bound]])/2</f>
        <v>24.30666153932064</v>
      </c>
      <c r="Y1556" s="29">
        <f>LN(Data[[#This Row],[NVActual]]/Data[[#This Row],[MA'[n^2']
30d]])</f>
        <v>-3.2366288384659847</v>
      </c>
      <c r="Z1556" s="29">
        <f>LN(Data[[#This Row],[NVActual]]/Data[[#This Row],[MA'[n*ln(n)']
30d]])</f>
        <v>7.3109324815410535</v>
      </c>
      <c r="AA1556" s="29">
        <f>LN(Data[[#This Row],[NVActual]]/Data[[#This Row],[MA'[n^1.5']]])</f>
        <v>3.3247695559982673</v>
      </c>
      <c r="AB1556" s="29">
        <f>LN(Data[[#This Row],[NVActual]]/Data[[#This Row],[Metcalfe
(n^2)]])</f>
        <v>-3.361448339925051</v>
      </c>
      <c r="AC1556" s="26">
        <f>1+Data[[#This Row],[MA'[NVMetcalfe calc']]]/((Data[[#This Row],[NVM_norm
(scaled)]]-Data[[#This Row],[NV_fund.]])/2)</f>
        <v>-10299816729.705835</v>
      </c>
    </row>
    <row r="1557" spans="1:29" x14ac:dyDescent="0.2">
      <c r="A1557" s="23">
        <v>42619</v>
      </c>
      <c r="B1557" s="24">
        <v>9720597611.2826691</v>
      </c>
      <c r="C1557" s="24">
        <f t="shared" si="193"/>
        <v>9224159633.6787243</v>
      </c>
      <c r="D1557" s="25">
        <f>LN(Data[[#This Row],[NVActual]])</f>
        <v>22.997512936171027</v>
      </c>
      <c r="E1557" s="26">
        <v>507177</v>
      </c>
      <c r="F1557" s="40">
        <f>Data[[#This Row],[DAA 
(n)]]^2</f>
        <v>257228509329</v>
      </c>
      <c r="G1557" s="41">
        <f t="shared" si="194"/>
        <v>248354567686.79999</v>
      </c>
      <c r="H1557" s="28">
        <f>LN(Data[[#This Row],[Metcalfe
(n^2)]])</f>
        <v>26.273230668147583</v>
      </c>
      <c r="I1557" s="42">
        <f t="shared" si="195"/>
        <v>26.228642309098536</v>
      </c>
      <c r="J1557" s="40">
        <f>Data[[#This Row],[DAA 
(n)]]*LN(Data[[#This Row],[DAA 
(n)]])</f>
        <v>6662589.1552895438</v>
      </c>
      <c r="K1557" s="40">
        <f t="shared" si="196"/>
        <v>6522672.0599921355</v>
      </c>
      <c r="L1557" s="29">
        <f>LN(Data[[#This Row],[MA'[n*ln(n)']
30d]])</f>
        <v>15.690794675099614</v>
      </c>
      <c r="M1557" s="43">
        <f t="shared" si="197"/>
        <v>15.673578166383553</v>
      </c>
      <c r="N1557" s="40">
        <f>Data[[#This Row],[DAA 
(n)]]^1.5</f>
        <v>361193000.59103245</v>
      </c>
      <c r="O1557" s="40">
        <f t="shared" si="198"/>
        <v>351195476.11180687</v>
      </c>
      <c r="P1557" s="43">
        <f>LN(Data[[#This Row],[MA'[n^1.5']]])</f>
        <v>19.676853538411653</v>
      </c>
      <c r="Q1557" s="43">
        <f t="shared" si="199"/>
        <v>19.652746922279011</v>
      </c>
      <c r="R1557" s="30">
        <f>$O$1+$O$2*Data[[#This Row],[MA'[ln(n^2)']]]</f>
        <v>26.228642309098536</v>
      </c>
      <c r="S1557" s="30">
        <f>$Q$1+$Q$2*Data[[#This Row],[MA'[ln(n*ln(n))']]]</f>
        <v>22.381403974532862</v>
      </c>
      <c r="T1557" s="31">
        <f>$O$3*Data[[#This Row],[Metcalfe
(n^2)]]</f>
        <v>133758824851.08</v>
      </c>
      <c r="U1557" s="31">
        <f t="shared" si="192"/>
        <v>129144375197.13602</v>
      </c>
      <c r="V1557" s="30">
        <f>LN(Data[[#This Row],[MA'[NVA']
30d]]/Data[[#This Row],[MA'[NVMetcalfe calc']]])</f>
        <v>-2.6391048769560062</v>
      </c>
      <c r="W1557" s="30">
        <f>$Q$3+Data[[#This Row],[NVM
(scaled)]]/((Data[[#This Row],[Upper Bound]]-Data[[#This Row],[Lower Bound]])/2)</f>
        <v>-0.78194769205996828</v>
      </c>
      <c r="X1557" s="30">
        <f>(Data[[#This Row],[Upper Bound]]+Data[[#This Row],[Lower Bound]])/2</f>
        <v>24.305023141815699</v>
      </c>
      <c r="Y1557" s="32">
        <f>LN(Data[[#This Row],[NVActual]]/Data[[#This Row],[MA'[n^2']
30d]])</f>
        <v>-3.2406103342949018</v>
      </c>
      <c r="Z1557" s="32">
        <f>LN(Data[[#This Row],[NVActual]]/Data[[#This Row],[MA'[n*ln(n)']
30d]])</f>
        <v>7.3067182610714152</v>
      </c>
      <c r="AA1557" s="32">
        <f>LN(Data[[#This Row],[NVActual]]/Data[[#This Row],[MA'[n^1.5']]])</f>
        <v>3.3206593977593748</v>
      </c>
      <c r="AB1557" s="32">
        <f>LN(Data[[#This Row],[NVActual]]/Data[[#This Row],[Metcalfe
(n^2)]])</f>
        <v>-3.275717731976556</v>
      </c>
      <c r="AC1557" s="34">
        <f>1+Data[[#This Row],[MA'[NVMetcalfe calc']]]/((Data[[#This Row],[NVM_norm
(scaled)]]-Data[[#This Row],[NV_fund.]])/2)</f>
        <v>-10295732875.824539</v>
      </c>
    </row>
    <row r="1558" spans="1:29" x14ac:dyDescent="0.2">
      <c r="A1558" s="23">
        <v>42618</v>
      </c>
      <c r="B1558" s="24">
        <v>9632847972.8640499</v>
      </c>
      <c r="C1558" s="24">
        <f t="shared" si="193"/>
        <v>9213412211.4636326</v>
      </c>
      <c r="D1558" s="25">
        <f>LN(Data[[#This Row],[NVActual]])</f>
        <v>22.988444758687681</v>
      </c>
      <c r="E1558" s="26">
        <v>554978</v>
      </c>
      <c r="F1558" s="40">
        <f>Data[[#This Row],[DAA 
(n)]]^2</f>
        <v>308000580484</v>
      </c>
      <c r="G1558" s="41">
        <f t="shared" si="194"/>
        <v>246363299749.20001</v>
      </c>
      <c r="H1558" s="28">
        <f>LN(Data[[#This Row],[Metcalfe
(n^2)]])</f>
        <v>26.453367504606522</v>
      </c>
      <c r="I1558" s="42">
        <f t="shared" si="195"/>
        <v>26.219833159261622</v>
      </c>
      <c r="J1558" s="40">
        <f>Data[[#This Row],[DAA 
(n)]]*LN(Data[[#This Row],[DAA 
(n)]])</f>
        <v>7340518.4954857593</v>
      </c>
      <c r="K1558" s="40">
        <f t="shared" si="196"/>
        <v>6493224.9900548654</v>
      </c>
      <c r="L1558" s="29">
        <f>LN(Data[[#This Row],[MA'[n*ln(n)']
30d]])</f>
        <v>15.686269882061527</v>
      </c>
      <c r="M1558" s="43">
        <f t="shared" si="197"/>
        <v>15.671620514774718</v>
      </c>
      <c r="N1558" s="40">
        <f>Data[[#This Row],[DAA 
(n)]]^1.5</f>
        <v>413441103.611929</v>
      </c>
      <c r="O1558" s="40">
        <f t="shared" si="198"/>
        <v>349030737.85922396</v>
      </c>
      <c r="P1558" s="43">
        <f>LN(Data[[#This Row],[MA'[n^1.5']]])</f>
        <v>19.670670550383605</v>
      </c>
      <c r="Q1558" s="43">
        <f t="shared" si="199"/>
        <v>19.650011682962038</v>
      </c>
      <c r="R1558" s="30">
        <f>$O$1+$O$2*Data[[#This Row],[MA'[ln(n^2)']]]</f>
        <v>26.219833159261622</v>
      </c>
      <c r="S1558" s="30">
        <f>$Q$1+$Q$2*Data[[#This Row],[MA'[ln(n*ln(n))']]]</f>
        <v>22.378173849378282</v>
      </c>
      <c r="T1558" s="31">
        <f>$O$3*Data[[#This Row],[Metcalfe
(n^2)]]</f>
        <v>160160301851.67999</v>
      </c>
      <c r="U1558" s="31">
        <f t="shared" si="192"/>
        <v>128108915869.58401</v>
      </c>
      <c r="V1558" s="30">
        <f>LN(Data[[#This Row],[MA'[NVA']
30d]]/Data[[#This Row],[MA'[NVMetcalfe calc']]])</f>
        <v>-2.6322205358392754</v>
      </c>
      <c r="W1558" s="30">
        <f>$Q$3+Data[[#This Row],[NVM
(scaled)]]/((Data[[#This Row],[Upper Bound]]-Data[[#This Row],[Lower Bound]])/2)</f>
        <v>-0.78035604852696216</v>
      </c>
      <c r="X1558" s="30">
        <f>(Data[[#This Row],[Upper Bound]]+Data[[#This Row],[Lower Bound]])/2</f>
        <v>24.299003504319952</v>
      </c>
      <c r="Y1558" s="29">
        <f>LN(Data[[#This Row],[NVActual]]/Data[[#This Row],[MA'[n^2']
30d]])</f>
        <v>-3.2416283530015115</v>
      </c>
      <c r="Z1558" s="29">
        <f>LN(Data[[#This Row],[NVActual]]/Data[[#This Row],[MA'[n*ln(n)']
30d]])</f>
        <v>7.3021748766261556</v>
      </c>
      <c r="AA1558" s="29">
        <f>LN(Data[[#This Row],[NVActual]]/Data[[#This Row],[MA'[n^1.5']]])</f>
        <v>3.3177742083040784</v>
      </c>
      <c r="AB1558" s="29">
        <f>LN(Data[[#This Row],[NVActual]]/Data[[#This Row],[Metcalfe
(n^2)]])</f>
        <v>-3.4649227459188396</v>
      </c>
      <c r="AC1558" s="26">
        <f>1+Data[[#This Row],[MA'[NVMetcalfe calc']]]/((Data[[#This Row],[NVM_norm
(scaled)]]-Data[[#This Row],[NV_fund.]])/2)</f>
        <v>-10216282882.909735</v>
      </c>
    </row>
    <row r="1559" spans="1:29" x14ac:dyDescent="0.2">
      <c r="A1559" s="23">
        <v>42617</v>
      </c>
      <c r="B1559" s="24">
        <v>9679536501.8829193</v>
      </c>
      <c r="C1559" s="24">
        <f t="shared" si="193"/>
        <v>9203479589.881979</v>
      </c>
      <c r="D1559" s="25">
        <f>LN(Data[[#This Row],[NVActual]])</f>
        <v>22.993279855051625</v>
      </c>
      <c r="E1559" s="26">
        <v>433383</v>
      </c>
      <c r="F1559" s="40">
        <f>Data[[#This Row],[DAA 
(n)]]^2</f>
        <v>187820824689</v>
      </c>
      <c r="G1559" s="41">
        <f t="shared" si="194"/>
        <v>242113311110.26666</v>
      </c>
      <c r="H1559" s="28">
        <f>LN(Data[[#This Row],[Metcalfe
(n^2)]])</f>
        <v>25.958754285160857</v>
      </c>
      <c r="I1559" s="42">
        <f t="shared" si="195"/>
        <v>26.202020966406405</v>
      </c>
      <c r="J1559" s="40">
        <f>Data[[#This Row],[DAA 
(n)]]*LN(Data[[#This Row],[DAA 
(n)]])</f>
        <v>5625041.4041829342</v>
      </c>
      <c r="K1559" s="40">
        <f t="shared" si="196"/>
        <v>6432070.8994770544</v>
      </c>
      <c r="L1559" s="29">
        <f>LN(Data[[#This Row],[MA'[n*ln(n)']
30d]])</f>
        <v>15.676807112708834</v>
      </c>
      <c r="M1559" s="43">
        <f t="shared" si="197"/>
        <v>15.669861339397459</v>
      </c>
      <c r="N1559" s="40">
        <f>Data[[#This Row],[DAA 
(n)]]^1.5</f>
        <v>285303965.03762859</v>
      </c>
      <c r="O1559" s="40">
        <f t="shared" si="198"/>
        <v>344480145.87051332</v>
      </c>
      <c r="P1559" s="43">
        <f>LN(Data[[#This Row],[MA'[n^1.5']]])</f>
        <v>19.657547015031565</v>
      </c>
      <c r="Q1559" s="43">
        <f t="shared" si="199"/>
        <v>19.647547790177505</v>
      </c>
      <c r="R1559" s="30">
        <f>$O$1+$O$2*Data[[#This Row],[MA'[ln(n^2)']]]</f>
        <v>26.202020966406405</v>
      </c>
      <c r="S1559" s="30">
        <f>$Q$1+$Q$2*Data[[#This Row],[MA'[ln(n*ln(n))']]]</f>
        <v>22.375271210005806</v>
      </c>
      <c r="T1559" s="31">
        <f>$O$3*Data[[#This Row],[Metcalfe
(n^2)]]</f>
        <v>97666828838.279999</v>
      </c>
      <c r="U1559" s="31">
        <f t="shared" si="192"/>
        <v>125898921777.33867</v>
      </c>
      <c r="V1559" s="30">
        <f>LN(Data[[#This Row],[MA'[NVA']
30d]]/Data[[#This Row],[MA'[NVMetcalfe calc']]])</f>
        <v>-2.6158977480532384</v>
      </c>
      <c r="W1559" s="30">
        <f>$Q$3+Data[[#This Row],[NVM
(scaled)]]/((Data[[#This Row],[Upper Bound]]-Data[[#This Row],[Lower Bound]])/2)</f>
        <v>-0.7771642592661846</v>
      </c>
      <c r="X1559" s="30">
        <f>(Data[[#This Row],[Upper Bound]]+Data[[#This Row],[Lower Bound]])/2</f>
        <v>24.288646088206107</v>
      </c>
      <c r="Y1559" s="32">
        <f>LN(Data[[#This Row],[NVActual]]/Data[[#This Row],[MA'[n^2']
30d]])</f>
        <v>-3.2193918261954479</v>
      </c>
      <c r="Z1559" s="32">
        <f>LN(Data[[#This Row],[NVActual]]/Data[[#This Row],[MA'[n*ln(n)']
30d]])</f>
        <v>7.3164727423427935</v>
      </c>
      <c r="AA1559" s="32">
        <f>LN(Data[[#This Row],[NVActual]]/Data[[#This Row],[MA'[n^1.5']]])</f>
        <v>3.3357328400200621</v>
      </c>
      <c r="AB1559" s="32">
        <f>LN(Data[[#This Row],[NVActual]]/Data[[#This Row],[Metcalfe
(n^2)]])</f>
        <v>-2.9654744301092322</v>
      </c>
      <c r="AC1559" s="34">
        <f>1+Data[[#This Row],[MA'[NVMetcalfe calc']]]/((Data[[#This Row],[NVM_norm
(scaled)]]-Data[[#This Row],[NV_fund.]])/2)</f>
        <v>-10045469906.581478</v>
      </c>
    </row>
    <row r="1560" spans="1:29" x14ac:dyDescent="0.2">
      <c r="A1560" s="23">
        <v>42616</v>
      </c>
      <c r="B1560" s="24">
        <v>9517044202.1617508</v>
      </c>
      <c r="C1560" s="24">
        <f t="shared" si="193"/>
        <v>9186938768.7801762</v>
      </c>
      <c r="D1560" s="25">
        <f>LN(Data[[#This Row],[NVActual]])</f>
        <v>22.976350154573666</v>
      </c>
      <c r="E1560" s="26">
        <v>454210</v>
      </c>
      <c r="F1560" s="40">
        <f>Data[[#This Row],[DAA 
(n)]]^2</f>
        <v>206306724100</v>
      </c>
      <c r="G1560" s="41">
        <f t="shared" si="194"/>
        <v>243600606767.29999</v>
      </c>
      <c r="H1560" s="28">
        <f>LN(Data[[#This Row],[Metcalfe
(n^2)]])</f>
        <v>26.052629850287893</v>
      </c>
      <c r="I1560" s="42">
        <f t="shared" si="195"/>
        <v>26.2091257118812</v>
      </c>
      <c r="J1560" s="40">
        <f>Data[[#This Row],[DAA 
(n)]]*LN(Data[[#This Row],[DAA 
(n)]])</f>
        <v>5916682.5021496322</v>
      </c>
      <c r="K1560" s="40">
        <f t="shared" si="196"/>
        <v>6454869.4328811374</v>
      </c>
      <c r="L1560" s="29">
        <f>LN(Data[[#This Row],[MA'[n*ln(n)']
30d]])</f>
        <v>15.680345354774206</v>
      </c>
      <c r="M1560" s="43">
        <f t="shared" si="197"/>
        <v>15.668516184148507</v>
      </c>
      <c r="N1560" s="40">
        <f>Data[[#This Row],[DAA 
(n)]]^1.5</f>
        <v>306115300.4236483</v>
      </c>
      <c r="O1560" s="40">
        <f t="shared" si="198"/>
        <v>346128658.85452765</v>
      </c>
      <c r="P1560" s="43">
        <f>LN(Data[[#This Row],[MA'[n^1.5']]])</f>
        <v>19.662321110304628</v>
      </c>
      <c r="Q1560" s="43">
        <f t="shared" si="199"/>
        <v>19.645655035000299</v>
      </c>
      <c r="R1560" s="30">
        <f>$O$1+$O$2*Data[[#This Row],[MA'[ln(n^2)']]]</f>
        <v>26.2091257118812</v>
      </c>
      <c r="S1560" s="30">
        <f>$Q$1+$Q$2*Data[[#This Row],[MA'[ln(n*ln(n))']]]</f>
        <v>22.373051703845032</v>
      </c>
      <c r="T1560" s="31">
        <f>$O$3*Data[[#This Row],[Metcalfe
(n^2)]]</f>
        <v>107279496532</v>
      </c>
      <c r="U1560" s="31">
        <f t="shared" si="192"/>
        <v>126672315518.99602</v>
      </c>
      <c r="V1560" s="30">
        <f>LN(Data[[#This Row],[MA'[NVA']
30d]]/Data[[#This Row],[MA'[NVMetcalfe calc']]])</f>
        <v>-2.6238207829787088</v>
      </c>
      <c r="W1560" s="30">
        <f>$Q$3+Data[[#This Row],[NVM
(scaled)]]/((Data[[#This Row],[Upper Bound]]-Data[[#This Row],[Lower Bound]])/2)</f>
        <v>-0.77797193040701684</v>
      </c>
      <c r="X1560" s="30">
        <f>(Data[[#This Row],[Upper Bound]]+Data[[#This Row],[Lower Bound]])/2</f>
        <v>24.291088707863118</v>
      </c>
      <c r="Y1560" s="29">
        <f>LN(Data[[#This Row],[NVActual]]/Data[[#This Row],[MA'[n^2']
30d]])</f>
        <v>-3.2424457090399486</v>
      </c>
      <c r="Z1560" s="29">
        <f>LN(Data[[#This Row],[NVActual]]/Data[[#This Row],[MA'[n*ln(n)']
30d]])</f>
        <v>7.2960047997994613</v>
      </c>
      <c r="AA1560" s="29">
        <f>LN(Data[[#This Row],[NVActual]]/Data[[#This Row],[MA'[n^1.5']]])</f>
        <v>3.3140290442690392</v>
      </c>
      <c r="AB1560" s="29">
        <f>LN(Data[[#This Row],[NVActual]]/Data[[#This Row],[Metcalfe
(n^2)]])</f>
        <v>-3.0762796957142275</v>
      </c>
      <c r="AC1560" s="26">
        <f>1+Data[[#This Row],[MA'[NVMetcalfe calc']]]/((Data[[#This Row],[NVM_norm
(scaled)]]-Data[[#This Row],[NV_fund.]])/2)</f>
        <v>-10105868531.275162</v>
      </c>
    </row>
    <row r="1561" spans="1:29" x14ac:dyDescent="0.2">
      <c r="A1561" s="23">
        <v>42615</v>
      </c>
      <c r="B1561" s="24">
        <v>9143179090.8421307</v>
      </c>
      <c r="C1561" s="24">
        <f t="shared" si="193"/>
        <v>9176964654.2193584</v>
      </c>
      <c r="D1561" s="25">
        <f>LN(Data[[#This Row],[NVActual]])</f>
        <v>22.936273983691663</v>
      </c>
      <c r="E1561" s="26">
        <v>490560</v>
      </c>
      <c r="F1561" s="40">
        <f>Data[[#This Row],[DAA 
(n)]]^2</f>
        <v>240649113600</v>
      </c>
      <c r="G1561" s="41">
        <f t="shared" si="194"/>
        <v>244663215756.10001</v>
      </c>
      <c r="H1561" s="28">
        <f>LN(Data[[#This Row],[Metcalfe
(n^2)]])</f>
        <v>26.206605749331171</v>
      </c>
      <c r="I1561" s="42">
        <f t="shared" si="195"/>
        <v>26.213915166651979</v>
      </c>
      <c r="J1561" s="40">
        <f>Data[[#This Row],[DAA 
(n)]]*LN(Data[[#This Row],[DAA 
(n)]])</f>
        <v>6427956.2581959497</v>
      </c>
      <c r="K1561" s="40">
        <f t="shared" si="196"/>
        <v>6470728.3699753415</v>
      </c>
      <c r="L1561" s="29">
        <f>LN(Data[[#This Row],[MA'[n*ln(n)']
30d]])</f>
        <v>15.682799236643968</v>
      </c>
      <c r="M1561" s="43">
        <f t="shared" si="197"/>
        <v>15.667041698779848</v>
      </c>
      <c r="N1561" s="40">
        <f>Data[[#This Row],[DAA 
(n)]]^1.5</f>
        <v>343588167.96801299</v>
      </c>
      <c r="O1561" s="40">
        <f t="shared" si="198"/>
        <v>347289687.34613937</v>
      </c>
      <c r="P1561" s="43">
        <f>LN(Data[[#This Row],[MA'[n^1.5']]])</f>
        <v>19.665669823481725</v>
      </c>
      <c r="Q1561" s="43">
        <f t="shared" si="199"/>
        <v>19.643587190493562</v>
      </c>
      <c r="R1561" s="30">
        <f>$O$1+$O$2*Data[[#This Row],[MA'[ln(n^2)']]]</f>
        <v>26.213915166651979</v>
      </c>
      <c r="S1561" s="30">
        <f>$Q$1+$Q$2*Data[[#This Row],[MA'[ln(n*ln(n))']]]</f>
        <v>22.370618802986748</v>
      </c>
      <c r="T1561" s="31">
        <f>$O$3*Data[[#This Row],[Metcalfe
(n^2)]]</f>
        <v>125137539072</v>
      </c>
      <c r="U1561" s="31">
        <f t="shared" si="192"/>
        <v>127224872193.17203</v>
      </c>
      <c r="V1561" s="30">
        <f>LN(Data[[#This Row],[MA'[NVA']
30d]]/Data[[#This Row],[MA'[NVMetcalfe calc']]])</f>
        <v>-2.6292596656332949</v>
      </c>
      <c r="W1561" s="30">
        <f>$Q$3+Data[[#This Row],[NVM
(scaled)]]/((Data[[#This Row],[Upper Bound]]-Data[[#This Row],[Lower Bound]])/2)</f>
        <v>-0.77823154752804558</v>
      </c>
      <c r="X1561" s="30">
        <f>(Data[[#This Row],[Upper Bound]]+Data[[#This Row],[Lower Bound]])/2</f>
        <v>24.292266984819364</v>
      </c>
      <c r="Y1561" s="32">
        <f>LN(Data[[#This Row],[NVActual]]/Data[[#This Row],[MA'[n^2']
30d]])</f>
        <v>-3.2868744885625838</v>
      </c>
      <c r="Z1561" s="32">
        <f>LN(Data[[#This Row],[NVActual]]/Data[[#This Row],[MA'[n*ln(n)']
30d]])</f>
        <v>7.2534747470476946</v>
      </c>
      <c r="AA1561" s="32">
        <f>LN(Data[[#This Row],[NVActual]]/Data[[#This Row],[MA'[n^1.5']]])</f>
        <v>3.2706041602099387</v>
      </c>
      <c r="AB1561" s="32">
        <f>LN(Data[[#This Row],[NVActual]]/Data[[#This Row],[Metcalfe
(n^2)]])</f>
        <v>-3.2703317656395101</v>
      </c>
      <c r="AC1561" s="34">
        <f>1+Data[[#This Row],[MA'[NVMetcalfe calc']]]/((Data[[#This Row],[NVM_norm
(scaled)]]-Data[[#This Row],[NV_fund.]])/2)</f>
        <v>-10149369149.27989</v>
      </c>
    </row>
    <row r="1562" spans="1:29" x14ac:dyDescent="0.2">
      <c r="A1562" s="23">
        <v>42614</v>
      </c>
      <c r="B1562" s="24">
        <v>9068776165.7301102</v>
      </c>
      <c r="C1562" s="24">
        <f t="shared" si="193"/>
        <v>9172468539.0755253</v>
      </c>
      <c r="D1562" s="25">
        <f>LN(Data[[#This Row],[NVActual]])</f>
        <v>22.928103159855752</v>
      </c>
      <c r="E1562" s="26">
        <v>481213</v>
      </c>
      <c r="F1562" s="40">
        <f>Data[[#This Row],[DAA 
(n)]]^2</f>
        <v>231565951369</v>
      </c>
      <c r="G1562" s="41">
        <f t="shared" si="194"/>
        <v>245399042114.63333</v>
      </c>
      <c r="H1562" s="28">
        <f>LN(Data[[#This Row],[Metcalfe
(n^2)]])</f>
        <v>26.168130557023179</v>
      </c>
      <c r="I1562" s="42">
        <f t="shared" si="195"/>
        <v>26.216840625820339</v>
      </c>
      <c r="J1562" s="40">
        <f>Data[[#This Row],[DAA 
(n)]]*LN(Data[[#This Row],[DAA 
(n)]])</f>
        <v>6296222.3048683973</v>
      </c>
      <c r="K1562" s="40">
        <f t="shared" si="196"/>
        <v>6481089.8248627158</v>
      </c>
      <c r="L1562" s="29">
        <f>LN(Data[[#This Row],[MA'[n*ln(n)']
30d]])</f>
        <v>15.684399237036493</v>
      </c>
      <c r="M1562" s="43">
        <f t="shared" si="197"/>
        <v>15.665466365273764</v>
      </c>
      <c r="N1562" s="40">
        <f>Data[[#This Row],[DAA 
(n)]]^1.5</f>
        <v>333815137.6976946</v>
      </c>
      <c r="O1562" s="40">
        <f t="shared" si="198"/>
        <v>348068916.42195374</v>
      </c>
      <c r="P1562" s="43">
        <f>LN(Data[[#This Row],[MA'[n^1.5']]])</f>
        <v>19.667911053827538</v>
      </c>
      <c r="Q1562" s="43">
        <f t="shared" si="199"/>
        <v>19.641380924954642</v>
      </c>
      <c r="R1562" s="30">
        <f>$O$1+$O$2*Data[[#This Row],[MA'[ln(n^2)']]]</f>
        <v>26.216840625820339</v>
      </c>
      <c r="S1562" s="30">
        <f>$Q$1+$Q$2*Data[[#This Row],[MA'[ln(n*ln(n))']]]</f>
        <v>22.368019502701706</v>
      </c>
      <c r="T1562" s="31">
        <f>$O$3*Data[[#This Row],[Metcalfe
(n^2)]]</f>
        <v>120414294711.88</v>
      </c>
      <c r="U1562" s="31">
        <f t="shared" si="192"/>
        <v>127607501899.60936</v>
      </c>
      <c r="V1562" s="30">
        <f>LN(Data[[#This Row],[MA'[NVA']
30d]]/Data[[#This Row],[MA'[NVMetcalfe calc']]])</f>
        <v>-2.6327527141759353</v>
      </c>
      <c r="W1562" s="30">
        <f>$Q$3+Data[[#This Row],[NVM
(scaled)]]/((Data[[#This Row],[Upper Bound]]-Data[[#This Row],[Lower Bound]])/2)</f>
        <v>-0.77808265697869683</v>
      </c>
      <c r="X1562" s="30">
        <f>(Data[[#This Row],[Upper Bound]]+Data[[#This Row],[Lower Bound]])/2</f>
        <v>24.292430064261023</v>
      </c>
      <c r="Y1562" s="29">
        <f>LN(Data[[#This Row],[NVActual]]/Data[[#This Row],[MA'[n^2']
30d]])</f>
        <v>-3.2980483059965011</v>
      </c>
      <c r="Z1562" s="29">
        <f>LN(Data[[#This Row],[NVActual]]/Data[[#This Row],[MA'[n*ln(n)']
30d]])</f>
        <v>7.2437039228192583</v>
      </c>
      <c r="AA1562" s="29">
        <f>LN(Data[[#This Row],[NVActual]]/Data[[#This Row],[MA'[n^1.5']]])</f>
        <v>3.2601921060282129</v>
      </c>
      <c r="AB1562" s="29">
        <f>LN(Data[[#This Row],[NVActual]]/Data[[#This Row],[Metcalfe
(n^2)]])</f>
        <v>-3.2400273971674283</v>
      </c>
      <c r="AC1562" s="26">
        <f>1+Data[[#This Row],[MA'[NVMetcalfe calc']]]/((Data[[#This Row],[NVM_norm
(scaled)]]-Data[[#This Row],[NV_fund.]])/2)</f>
        <v>-10179887687.655077</v>
      </c>
    </row>
    <row r="1563" spans="1:29" x14ac:dyDescent="0.2">
      <c r="A1563" s="23">
        <v>42613</v>
      </c>
      <c r="B1563" s="24">
        <v>9068583846.8107109</v>
      </c>
      <c r="C1563" s="24">
        <f t="shared" si="193"/>
        <v>9147584780.7296619</v>
      </c>
      <c r="D1563" s="25">
        <f>LN(Data[[#This Row],[NVActual]])</f>
        <v>22.928081952919431</v>
      </c>
      <c r="E1563" s="26">
        <v>497832</v>
      </c>
      <c r="F1563" s="40">
        <f>Data[[#This Row],[DAA 
(n)]]^2</f>
        <v>247836700224</v>
      </c>
      <c r="G1563" s="41">
        <f t="shared" si="194"/>
        <v>247456093255.70001</v>
      </c>
      <c r="H1563" s="28">
        <f>LN(Data[[#This Row],[Metcalfe
(n^2)]])</f>
        <v>26.236035899388181</v>
      </c>
      <c r="I1563" s="42">
        <f t="shared" si="195"/>
        <v>26.224715775507146</v>
      </c>
      <c r="J1563" s="40">
        <f>Data[[#This Row],[DAA 
(n)]]*LN(Data[[#This Row],[DAA 
(n)]])</f>
        <v>6530569.1119321082</v>
      </c>
      <c r="K1563" s="40">
        <f t="shared" si="196"/>
        <v>6509537.766815898</v>
      </c>
      <c r="L1563" s="29">
        <f>LN(Data[[#This Row],[MA'[n*ln(n)']
30d]])</f>
        <v>15.688779008102573</v>
      </c>
      <c r="M1563" s="43">
        <f t="shared" si="197"/>
        <v>15.663825200505174</v>
      </c>
      <c r="N1563" s="40">
        <f>Data[[#This Row],[DAA 
(n)]]^1.5</f>
        <v>351256373.81535721</v>
      </c>
      <c r="O1563" s="40">
        <f t="shared" si="198"/>
        <v>350226018.05579543</v>
      </c>
      <c r="P1563" s="43">
        <f>LN(Data[[#This Row],[MA'[n^1.5']]])</f>
        <v>19.674089269904375</v>
      </c>
      <c r="Q1563" s="43">
        <f t="shared" si="199"/>
        <v>19.639081973134182</v>
      </c>
      <c r="R1563" s="30">
        <f>$O$1+$O$2*Data[[#This Row],[MA'[ln(n^2)']]]</f>
        <v>26.224715775507146</v>
      </c>
      <c r="S1563" s="30">
        <f>$Q$1+$Q$2*Data[[#This Row],[MA'[ln(n*ln(n))']]]</f>
        <v>22.365311580833534</v>
      </c>
      <c r="T1563" s="31">
        <f>$O$3*Data[[#This Row],[Metcalfe
(n^2)]]</f>
        <v>128875084116.48001</v>
      </c>
      <c r="U1563" s="31">
        <f t="shared" si="192"/>
        <v>128677168492.96404</v>
      </c>
      <c r="V1563" s="30">
        <f>LN(Data[[#This Row],[MA'[NVA']
30d]]/Data[[#This Row],[MA'[NVMetcalfe calc']]])</f>
        <v>-2.6438168118235126</v>
      </c>
      <c r="W1563" s="30">
        <f>$Q$3+Data[[#This Row],[NVM
(scaled)]]/((Data[[#This Row],[Upper Bound]]-Data[[#This Row],[Lower Bound]])/2)</f>
        <v>-0.78006474495325506</v>
      </c>
      <c r="X1563" s="30">
        <f>(Data[[#This Row],[Upper Bound]]+Data[[#This Row],[Lower Bound]])/2</f>
        <v>24.295013678170342</v>
      </c>
      <c r="Y1563" s="32">
        <f>LN(Data[[#This Row],[NVActual]]/Data[[#This Row],[MA'[n^2']
30d]])</f>
        <v>-3.3064170493112393</v>
      </c>
      <c r="Z1563" s="32">
        <f>LN(Data[[#This Row],[NVActual]]/Data[[#This Row],[MA'[n*ln(n)']
30d]])</f>
        <v>7.2393029448168562</v>
      </c>
      <c r="AA1563" s="32">
        <f>LN(Data[[#This Row],[NVActual]]/Data[[#This Row],[MA'[n^1.5']]])</f>
        <v>3.2539926830150563</v>
      </c>
      <c r="AB1563" s="32">
        <f>LN(Data[[#This Row],[NVActual]]/Data[[#This Row],[Metcalfe
(n^2)]])</f>
        <v>-3.3079539464687522</v>
      </c>
      <c r="AC1563" s="34">
        <f>1+Data[[#This Row],[MA'[NVMetcalfe calc']]]/((Data[[#This Row],[NVM_norm
(scaled)]]-Data[[#This Row],[NV_fund.]])/2)</f>
        <v>-10263351229.38349</v>
      </c>
    </row>
    <row r="1564" spans="1:29" x14ac:dyDescent="0.2">
      <c r="A1564" s="23">
        <v>42612</v>
      </c>
      <c r="B1564" s="24">
        <v>9121861557.0110893</v>
      </c>
      <c r="C1564" s="24">
        <f t="shared" si="193"/>
        <v>9164532997.9547234</v>
      </c>
      <c r="D1564" s="25">
        <f>LN(Data[[#This Row],[NVActual]])</f>
        <v>22.933939738296708</v>
      </c>
      <c r="E1564" s="26">
        <v>545062</v>
      </c>
      <c r="F1564" s="40">
        <f>Data[[#This Row],[DAA 
(n)]]^2</f>
        <v>297092583844</v>
      </c>
      <c r="G1564" s="41">
        <f t="shared" si="194"/>
        <v>247870650878.23334</v>
      </c>
      <c r="H1564" s="28">
        <f>LN(Data[[#This Row],[Metcalfe
(n^2)]])</f>
        <v>26.417309657285852</v>
      </c>
      <c r="I1564" s="42">
        <f t="shared" si="195"/>
        <v>26.22634786436025</v>
      </c>
      <c r="J1564" s="40">
        <f>Data[[#This Row],[DAA 
(n)]]*LN(Data[[#This Row],[DAA 
(n)]])</f>
        <v>7199535.8182097701</v>
      </c>
      <c r="K1564" s="40">
        <f t="shared" si="196"/>
        <v>6515349.0917164357</v>
      </c>
      <c r="L1564" s="29">
        <f>LN(Data[[#This Row],[MA'[n*ln(n)']
30d]])</f>
        <v>15.689671349870956</v>
      </c>
      <c r="M1564" s="43">
        <f t="shared" si="197"/>
        <v>15.661786024679254</v>
      </c>
      <c r="N1564" s="40">
        <f>Data[[#This Row],[DAA 
(n)]]^1.5</f>
        <v>402410086.77116686</v>
      </c>
      <c r="O1564" s="40">
        <f t="shared" si="198"/>
        <v>350663971.31046033</v>
      </c>
      <c r="P1564" s="43">
        <f>LN(Data[[#This Row],[MA'[n^1.5']]])</f>
        <v>19.675338976187266</v>
      </c>
      <c r="Q1564" s="43">
        <f t="shared" si="199"/>
        <v>19.636219599663171</v>
      </c>
      <c r="R1564" s="30">
        <f>$O$1+$O$2*Data[[#This Row],[MA'[ln(n^2)']]]</f>
        <v>26.22634786436025</v>
      </c>
      <c r="S1564" s="30">
        <f>$Q$1+$Q$2*Data[[#This Row],[MA'[ln(n*ln(n))']]]</f>
        <v>22.361946940720767</v>
      </c>
      <c r="T1564" s="31">
        <f>$O$3*Data[[#This Row],[Metcalfe
(n^2)]]</f>
        <v>154488143598.88</v>
      </c>
      <c r="U1564" s="31">
        <f t="shared" si="192"/>
        <v>128892738456.68135</v>
      </c>
      <c r="V1564" s="30">
        <f>LN(Data[[#This Row],[MA'[NVA']
30d]]/Data[[#This Row],[MA'[NVMetcalfe calc']]])</f>
        <v>-2.6436396486032723</v>
      </c>
      <c r="W1564" s="30">
        <f>$Q$3+Data[[#This Row],[NVM
(scaled)]]/((Data[[#This Row],[Upper Bound]]-Data[[#This Row],[Lower Bound]])/2)</f>
        <v>-0.77820154059662083</v>
      </c>
      <c r="X1564" s="30">
        <f>(Data[[#This Row],[Upper Bound]]+Data[[#This Row],[Lower Bound]])/2</f>
        <v>24.29414740254051</v>
      </c>
      <c r="Y1564" s="29">
        <f>LN(Data[[#This Row],[NVActual]]/Data[[#This Row],[MA'[n^2']
30d]])</f>
        <v>-3.3022331397108582</v>
      </c>
      <c r="Z1564" s="29">
        <f>LN(Data[[#This Row],[NVActual]]/Data[[#This Row],[MA'[n*ln(n)']
30d]])</f>
        <v>7.2442683884257537</v>
      </c>
      <c r="AA1564" s="29">
        <f>LN(Data[[#This Row],[NVActual]]/Data[[#This Row],[MA'[n^1.5']]])</f>
        <v>3.2586007621094439</v>
      </c>
      <c r="AB1564" s="29">
        <f>LN(Data[[#This Row],[NVActual]]/Data[[#This Row],[Metcalfe
(n^2)]])</f>
        <v>-3.4833699189891432</v>
      </c>
      <c r="AC1564" s="26">
        <f>1+Data[[#This Row],[MA'[NVMetcalfe calc']]]/((Data[[#This Row],[NVM_norm
(scaled)]]-Data[[#This Row],[NV_fund.]])/2)</f>
        <v>-10281664373.487116</v>
      </c>
    </row>
    <row r="1565" spans="1:29" x14ac:dyDescent="0.2">
      <c r="A1565" s="23">
        <v>42611</v>
      </c>
      <c r="B1565" s="24">
        <v>9084774574.8646202</v>
      </c>
      <c r="C1565" s="24">
        <f t="shared" si="193"/>
        <v>9189295105.1701603</v>
      </c>
      <c r="D1565" s="25">
        <f>LN(Data[[#This Row],[NVActual]])</f>
        <v>22.929865725593427</v>
      </c>
      <c r="E1565" s="26">
        <v>512920</v>
      </c>
      <c r="F1565" s="40">
        <f>Data[[#This Row],[DAA 
(n)]]^2</f>
        <v>263086926400</v>
      </c>
      <c r="G1565" s="41">
        <f t="shared" si="194"/>
        <v>245995776720.79999</v>
      </c>
      <c r="H1565" s="28">
        <f>LN(Data[[#This Row],[Metcalfe
(n^2)]])</f>
        <v>26.295750333146103</v>
      </c>
      <c r="I1565" s="42">
        <f t="shared" si="195"/>
        <v>26.219351710887981</v>
      </c>
      <c r="J1565" s="40">
        <f>Data[[#This Row],[DAA 
(n)]]*LN(Data[[#This Row],[DAA 
(n)]])</f>
        <v>6743808.1304386491</v>
      </c>
      <c r="K1565" s="40">
        <f t="shared" si="196"/>
        <v>6489724.2665509963</v>
      </c>
      <c r="L1565" s="29">
        <f>LN(Data[[#This Row],[MA'[n*ln(n)']
30d]])</f>
        <v>15.685730601884192</v>
      </c>
      <c r="M1565" s="43">
        <f t="shared" si="197"/>
        <v>15.659534669350933</v>
      </c>
      <c r="N1565" s="40">
        <f>Data[[#This Row],[DAA 
(n)]]^1.5</f>
        <v>367345268.49966055</v>
      </c>
      <c r="O1565" s="40">
        <f t="shared" si="198"/>
        <v>348710280.42352599</v>
      </c>
      <c r="P1565" s="43">
        <f>LN(Data[[#This Row],[MA'[n^1.5']]])</f>
        <v>19.669751993355042</v>
      </c>
      <c r="Q1565" s="43">
        <f t="shared" si="199"/>
        <v>19.633060083720615</v>
      </c>
      <c r="R1565" s="30">
        <f>$O$1+$O$2*Data[[#This Row],[MA'[ln(n^2)']]]</f>
        <v>26.219351710887981</v>
      </c>
      <c r="S1565" s="30">
        <f>$Q$1+$Q$2*Data[[#This Row],[MA'[ln(n*ln(n))']]]</f>
        <v>22.358232204429036</v>
      </c>
      <c r="T1565" s="31">
        <f>$O$3*Data[[#This Row],[Metcalfe
(n^2)]]</f>
        <v>136805201728</v>
      </c>
      <c r="U1565" s="31">
        <f t="shared" si="192"/>
        <v>127917803894.81599</v>
      </c>
      <c r="V1565" s="30">
        <f>LN(Data[[#This Row],[MA'[NVA']
30d]]/Data[[#This Row],[MA'[NVMetcalfe calc']]])</f>
        <v>-2.6333486695262769</v>
      </c>
      <c r="W1565" s="30">
        <f>$Q$3+Data[[#This Row],[NVM
(scaled)]]/((Data[[#This Row],[Upper Bound]]-Data[[#This Row],[Lower Bound]])/2)</f>
        <v>-0.77403375503978455</v>
      </c>
      <c r="X1565" s="30">
        <f>(Data[[#This Row],[Upper Bound]]+Data[[#This Row],[Lower Bound]])/2</f>
        <v>24.288791957658511</v>
      </c>
      <c r="Y1565" s="32">
        <f>LN(Data[[#This Row],[NVActual]]/Data[[#This Row],[MA'[n^2']
30d]])</f>
        <v>-3.2987144793363514</v>
      </c>
      <c r="Z1565" s="32">
        <f>LN(Data[[#This Row],[NVActual]]/Data[[#This Row],[MA'[n*ln(n)']
30d]])</f>
        <v>7.2441351237092357</v>
      </c>
      <c r="AA1565" s="32">
        <f>LN(Data[[#This Row],[NVActual]]/Data[[#This Row],[MA'[n^1.5']]])</f>
        <v>3.2601137322383877</v>
      </c>
      <c r="AB1565" s="32">
        <f>LN(Data[[#This Row],[NVActual]]/Data[[#This Row],[Metcalfe
(n^2)]])</f>
        <v>-3.3658846075526756</v>
      </c>
      <c r="AC1565" s="34">
        <f>1+Data[[#This Row],[MA'[NVMetcalfe calc']]]/((Data[[#This Row],[NVM_norm
(scaled)]]-Data[[#This Row],[NV_fund.]])/2)</f>
        <v>-10207771888.823689</v>
      </c>
    </row>
    <row r="1566" spans="1:29" x14ac:dyDescent="0.2">
      <c r="A1566" s="23">
        <v>42610</v>
      </c>
      <c r="B1566" s="24">
        <v>9110255563.83992</v>
      </c>
      <c r="C1566" s="24">
        <f t="shared" si="193"/>
        <v>9231333159.036768</v>
      </c>
      <c r="D1566" s="25">
        <f>LN(Data[[#This Row],[NVActual]])</f>
        <v>22.932666600935654</v>
      </c>
      <c r="E1566" s="26">
        <v>419012</v>
      </c>
      <c r="F1566" s="40">
        <f>Data[[#This Row],[DAA 
(n)]]^2</f>
        <v>175571056144</v>
      </c>
      <c r="G1566" s="41">
        <f t="shared" si="194"/>
        <v>244068747490</v>
      </c>
      <c r="H1566" s="28">
        <f>LN(Data[[#This Row],[Metcalfe
(n^2)]])</f>
        <v>25.891309676224616</v>
      </c>
      <c r="I1566" s="42">
        <f t="shared" si="195"/>
        <v>26.21108074955195</v>
      </c>
      <c r="J1566" s="40">
        <f>Data[[#This Row],[DAA 
(n)]]*LN(Data[[#This Row],[DAA 
(n)]])</f>
        <v>5424384.7250271142</v>
      </c>
      <c r="K1566" s="40">
        <f t="shared" si="196"/>
        <v>6461622.3298755242</v>
      </c>
      <c r="L1566" s="29">
        <f>LN(Data[[#This Row],[MA'[n*ln(n)']
30d]])</f>
        <v>15.681390978885409</v>
      </c>
      <c r="M1566" s="43">
        <f t="shared" si="197"/>
        <v>15.657434164587681</v>
      </c>
      <c r="N1566" s="40">
        <f>Data[[#This Row],[DAA 
(n)]]^1.5</f>
        <v>271231228.61685771</v>
      </c>
      <c r="O1566" s="40">
        <f t="shared" si="198"/>
        <v>346631025.01402545</v>
      </c>
      <c r="P1566" s="43">
        <f>LN(Data[[#This Row],[MA'[n^1.5']]])</f>
        <v>19.663771443686478</v>
      </c>
      <c r="Q1566" s="43">
        <f t="shared" si="199"/>
        <v>19.63011461765435</v>
      </c>
      <c r="R1566" s="30">
        <f>$O$1+$O$2*Data[[#This Row],[MA'[ln(n^2)']]]</f>
        <v>26.21108074955195</v>
      </c>
      <c r="S1566" s="30">
        <f>$Q$1+$Q$2*Data[[#This Row],[MA'[ln(n*ln(n))']]]</f>
        <v>22.354766371569671</v>
      </c>
      <c r="T1566" s="31">
        <f>$O$3*Data[[#This Row],[Metcalfe
(n^2)]]</f>
        <v>91296949194.880005</v>
      </c>
      <c r="U1566" s="31">
        <f t="shared" si="192"/>
        <v>126915748694.8</v>
      </c>
      <c r="V1566" s="30">
        <f>LN(Data[[#This Row],[MA'[NVA']
30d]]/Data[[#This Row],[MA'[NVMetcalfe calc']]])</f>
        <v>-2.6209199945266533</v>
      </c>
      <c r="W1566" s="30">
        <f>$Q$3+Data[[#This Row],[NVM
(scaled)]]/((Data[[#This Row],[Upper Bound]]-Data[[#This Row],[Lower Bound]])/2)</f>
        <v>-0.76928751529743511</v>
      </c>
      <c r="X1566" s="30">
        <f>(Data[[#This Row],[Upper Bound]]+Data[[#This Row],[Lower Bound]])/2</f>
        <v>24.28292356056081</v>
      </c>
      <c r="Y1566" s="29">
        <f>LN(Data[[#This Row],[NVActual]]/Data[[#This Row],[MA'[n^2']
30d]])</f>
        <v>-3.288049173627511</v>
      </c>
      <c r="Z1566" s="29">
        <f>LN(Data[[#This Row],[NVActual]]/Data[[#This Row],[MA'[n*ln(n)']
30d]])</f>
        <v>7.2512756220502457</v>
      </c>
      <c r="AA1566" s="29">
        <f>LN(Data[[#This Row],[NVActual]]/Data[[#This Row],[MA'[n^1.5']]])</f>
        <v>3.2688951572491778</v>
      </c>
      <c r="AB1566" s="29">
        <f>LN(Data[[#This Row],[NVActual]]/Data[[#This Row],[Metcalfe
(n^2)]])</f>
        <v>-2.958643075288959</v>
      </c>
      <c r="AC1566" s="26">
        <f>1+Data[[#This Row],[MA'[NVMetcalfe calc']]]/((Data[[#This Row],[NVM_norm
(scaled)]]-Data[[#This Row],[NV_fund.]])/2)</f>
        <v>-10132099581.787191</v>
      </c>
    </row>
    <row r="1567" spans="1:29" x14ac:dyDescent="0.2">
      <c r="A1567" s="23">
        <v>42609</v>
      </c>
      <c r="B1567" s="24">
        <v>9031484019.2377205</v>
      </c>
      <c r="C1567" s="24">
        <f t="shared" si="193"/>
        <v>9273644734.3046665</v>
      </c>
      <c r="D1567" s="25">
        <f>LN(Data[[#This Row],[NVActual]])</f>
        <v>22.923982534088132</v>
      </c>
      <c r="E1567" s="26">
        <v>460178</v>
      </c>
      <c r="F1567" s="40">
        <f>Data[[#This Row],[DAA 
(n)]]^2</f>
        <v>211763791684</v>
      </c>
      <c r="G1567" s="41">
        <f t="shared" si="194"/>
        <v>245349979355.20001</v>
      </c>
      <c r="H1567" s="28">
        <f>LN(Data[[#This Row],[Metcalfe
(n^2)]])</f>
        <v>26.0787373002773</v>
      </c>
      <c r="I1567" s="42">
        <f t="shared" si="195"/>
        <v>26.217679736710696</v>
      </c>
      <c r="J1567" s="40">
        <f>Data[[#This Row],[DAA 
(n)]]*LN(Data[[#This Row],[DAA 
(n)]])</f>
        <v>6000430.5866835034</v>
      </c>
      <c r="K1567" s="40">
        <f t="shared" si="196"/>
        <v>6481962.1972546773</v>
      </c>
      <c r="L1567" s="29">
        <f>LN(Data[[#This Row],[MA'[n*ln(n)']
30d]])</f>
        <v>15.684533830709617</v>
      </c>
      <c r="M1567" s="43">
        <f t="shared" si="197"/>
        <v>15.655616276815728</v>
      </c>
      <c r="N1567" s="40">
        <f>Data[[#This Row],[DAA 
(n)]]^1.5</f>
        <v>312168284.95149845</v>
      </c>
      <c r="O1567" s="40">
        <f t="shared" si="198"/>
        <v>348078191.53739727</v>
      </c>
      <c r="P1567" s="43">
        <f>LN(Data[[#This Row],[MA'[n^1.5']]])</f>
        <v>19.667937700825963</v>
      </c>
      <c r="Q1567" s="43">
        <f t="shared" si="199"/>
        <v>19.627562674674834</v>
      </c>
      <c r="R1567" s="30">
        <f>$O$1+$O$2*Data[[#This Row],[MA'[ln(n^2)']]]</f>
        <v>26.217679736710696</v>
      </c>
      <c r="S1567" s="30">
        <f>$Q$1+$Q$2*Data[[#This Row],[MA'[ln(n*ln(n))']]]</f>
        <v>22.35176685674595</v>
      </c>
      <c r="T1567" s="31">
        <f>$O$3*Data[[#This Row],[Metcalfe
(n^2)]]</f>
        <v>110117171675.68001</v>
      </c>
      <c r="U1567" s="31">
        <f t="shared" si="192"/>
        <v>127581989264.70401</v>
      </c>
      <c r="V1567" s="30">
        <f>LN(Data[[#This Row],[MA'[NVA']
30d]]/Data[[#This Row],[MA'[NVMetcalfe calc']]])</f>
        <v>-2.6215827334586743</v>
      </c>
      <c r="W1567" s="30">
        <f>$Q$3+Data[[#This Row],[NVM
(scaled)]]/((Data[[#This Row],[Upper Bound]]-Data[[#This Row],[Lower Bound]])/2)</f>
        <v>-0.76625546403031264</v>
      </c>
      <c r="X1567" s="30">
        <f>(Data[[#This Row],[Upper Bound]]+Data[[#This Row],[Lower Bound]])/2</f>
        <v>24.284723296728323</v>
      </c>
      <c r="Y1567" s="32">
        <f>LN(Data[[#This Row],[NVActual]]/Data[[#This Row],[MA'[n^2']
30d]])</f>
        <v>-3.3019689812499036</v>
      </c>
      <c r="Z1567" s="32">
        <f>LN(Data[[#This Row],[NVActual]]/Data[[#This Row],[MA'[n*ln(n)']
30d]])</f>
        <v>7.2394487033785166</v>
      </c>
      <c r="AA1567" s="32">
        <f>LN(Data[[#This Row],[NVActual]]/Data[[#This Row],[MA'[n^1.5']]])</f>
        <v>3.2560448332621714</v>
      </c>
      <c r="AB1567" s="32">
        <f>LN(Data[[#This Row],[NVActual]]/Data[[#This Row],[Metcalfe
(n^2)]])</f>
        <v>-3.1547547661891677</v>
      </c>
      <c r="AC1567" s="34">
        <f>1+Data[[#This Row],[MA'[NVMetcalfe calc']]]/((Data[[#This Row],[NVM_norm
(scaled)]]-Data[[#This Row],[NV_fund.]])/2)</f>
        <v>-10185788784.590776</v>
      </c>
    </row>
    <row r="1568" spans="1:29" x14ac:dyDescent="0.2">
      <c r="A1568" s="23">
        <v>42608</v>
      </c>
      <c r="B1568" s="24">
        <v>9167825212.5191097</v>
      </c>
      <c r="C1568" s="24">
        <f t="shared" si="193"/>
        <v>9317825658.8946133</v>
      </c>
      <c r="D1568" s="25">
        <f>LN(Data[[#This Row],[NVActual]])</f>
        <v>22.938965931784953</v>
      </c>
      <c r="E1568" s="26">
        <v>478025</v>
      </c>
      <c r="F1568" s="40">
        <f>Data[[#This Row],[DAA 
(n)]]^2</f>
        <v>228507900625</v>
      </c>
      <c r="G1568" s="41">
        <f t="shared" si="194"/>
        <v>246465353659.20001</v>
      </c>
      <c r="H1568" s="28">
        <f>LN(Data[[#This Row],[Metcalfe
(n^2)]])</f>
        <v>26.154836622722321</v>
      </c>
      <c r="I1568" s="42">
        <f t="shared" si="195"/>
        <v>26.222569895975887</v>
      </c>
      <c r="J1568" s="40">
        <f>Data[[#This Row],[DAA 
(n)]]*LN(Data[[#This Row],[DAA 
(n)]])</f>
        <v>6251332.8882884188</v>
      </c>
      <c r="K1568" s="40">
        <f t="shared" si="196"/>
        <v>6498396.0338323154</v>
      </c>
      <c r="L1568" s="29">
        <f>LN(Data[[#This Row],[MA'[n*ln(n)']
30d]])</f>
        <v>15.687065940388816</v>
      </c>
      <c r="M1568" s="43">
        <f t="shared" si="197"/>
        <v>15.65370010346312</v>
      </c>
      <c r="N1568" s="40">
        <f>Data[[#This Row],[DAA 
(n)]]^1.5</f>
        <v>330503387.57154387</v>
      </c>
      <c r="O1568" s="40">
        <f t="shared" si="198"/>
        <v>349288467.74935728</v>
      </c>
      <c r="P1568" s="43">
        <f>LN(Data[[#This Row],[MA'[n^1.5']]])</f>
        <v>19.671408693913857</v>
      </c>
      <c r="Q1568" s="43">
        <f t="shared" si="199"/>
        <v>19.62488083150674</v>
      </c>
      <c r="R1568" s="30">
        <f>$O$1+$O$2*Data[[#This Row],[MA'[ln(n^2)']]]</f>
        <v>26.222569895975887</v>
      </c>
      <c r="S1568" s="30">
        <f>$Q$1+$Q$2*Data[[#This Row],[MA'[ln(n*ln(n))']]]</f>
        <v>22.348605170714144</v>
      </c>
      <c r="T1568" s="31">
        <f>$O$3*Data[[#This Row],[Metcalfe
(n^2)]]</f>
        <v>118824108325</v>
      </c>
      <c r="U1568" s="31">
        <f t="shared" si="192"/>
        <v>128161983902.784</v>
      </c>
      <c r="V1568" s="30">
        <f>LN(Data[[#This Row],[MA'[NVA']
30d]]/Data[[#This Row],[MA'[NVMetcalfe calc']]])</f>
        <v>-2.6213656600135447</v>
      </c>
      <c r="W1568" s="30">
        <f>$Q$3+Data[[#This Row],[NVM
(scaled)]]/((Data[[#This Row],[Upper Bound]]-Data[[#This Row],[Lower Bound]])/2)</f>
        <v>-0.76332448585289214</v>
      </c>
      <c r="X1568" s="30">
        <f>(Data[[#This Row],[Upper Bound]]+Data[[#This Row],[Lower Bound]])/2</f>
        <v>24.285587533345016</v>
      </c>
      <c r="Y1568" s="29">
        <f>LN(Data[[#This Row],[NVActual]]/Data[[#This Row],[MA'[n^2']
30d]])</f>
        <v>-3.2915213356589965</v>
      </c>
      <c r="Z1568" s="29">
        <f>LN(Data[[#This Row],[NVActual]]/Data[[#This Row],[MA'[n*ln(n)']
30d]])</f>
        <v>7.2518999913961366</v>
      </c>
      <c r="AA1568" s="29">
        <f>LN(Data[[#This Row],[NVActual]]/Data[[#This Row],[MA'[n^1.5']]])</f>
        <v>3.2675572378710966</v>
      </c>
      <c r="AB1568" s="29">
        <f>LN(Data[[#This Row],[NVActual]]/Data[[#This Row],[Metcalfe
(n^2)]])</f>
        <v>-3.215870690937368</v>
      </c>
      <c r="AC1568" s="26">
        <f>1+Data[[#This Row],[MA'[NVMetcalfe calc']]]/((Data[[#This Row],[NVM_norm
(scaled)]]-Data[[#This Row],[NV_fund.]])/2)</f>
        <v>-10232938164.502638</v>
      </c>
    </row>
    <row r="1569" spans="1:29" x14ac:dyDescent="0.2">
      <c r="A1569" s="23">
        <v>42607</v>
      </c>
      <c r="B1569" s="24">
        <v>9121877486.9462509</v>
      </c>
      <c r="C1569" s="24">
        <f t="shared" si="193"/>
        <v>9357466089.4259319</v>
      </c>
      <c r="D1569" s="25">
        <f>LN(Data[[#This Row],[NVActual]])</f>
        <v>22.933941484642141</v>
      </c>
      <c r="E1569" s="26">
        <v>485553</v>
      </c>
      <c r="F1569" s="40">
        <f>Data[[#This Row],[DAA 
(n)]]^2</f>
        <v>235761715809</v>
      </c>
      <c r="G1569" s="41">
        <f t="shared" si="194"/>
        <v>246292440792.5</v>
      </c>
      <c r="H1569" s="28">
        <f>LN(Data[[#This Row],[Metcalfe
(n^2)]])</f>
        <v>26.186087453127616</v>
      </c>
      <c r="I1569" s="42">
        <f t="shared" si="195"/>
        <v>26.221804470612145</v>
      </c>
      <c r="J1569" s="40">
        <f>Data[[#This Row],[DAA 
(n)]]*LN(Data[[#This Row],[DAA 
(n)]])</f>
        <v>6357366.6605642363</v>
      </c>
      <c r="K1569" s="40">
        <f t="shared" si="196"/>
        <v>6495836.3936748328</v>
      </c>
      <c r="L1569" s="29">
        <f>LN(Data[[#This Row],[MA'[n*ln(n)']
30d]])</f>
        <v>15.686671974803719</v>
      </c>
      <c r="M1569" s="43">
        <f t="shared" si="197"/>
        <v>15.65182138711752</v>
      </c>
      <c r="N1569" s="40">
        <f>Data[[#This Row],[DAA 
(n)]]^1.5</f>
        <v>338341260.26278186</v>
      </c>
      <c r="O1569" s="40">
        <f t="shared" si="198"/>
        <v>349100360.44066137</v>
      </c>
      <c r="P1569" s="43">
        <f>LN(Data[[#This Row],[MA'[n^1.5']]])</f>
        <v>19.670870004560154</v>
      </c>
      <c r="Q1569" s="43">
        <f t="shared" si="199"/>
        <v>19.622260334168868</v>
      </c>
      <c r="R1569" s="30">
        <f>$O$1+$O$2*Data[[#This Row],[MA'[ln(n^2)']]]</f>
        <v>26.221804470612145</v>
      </c>
      <c r="S1569" s="30">
        <f>$Q$1+$Q$2*Data[[#This Row],[MA'[ln(n*ln(n))']]]</f>
        <v>22.345505288743908</v>
      </c>
      <c r="T1569" s="31">
        <f>$O$3*Data[[#This Row],[Metcalfe
(n^2)]]</f>
        <v>122596092220.68001</v>
      </c>
      <c r="U1569" s="31">
        <f t="shared" si="192"/>
        <v>128072069212.10001</v>
      </c>
      <c r="V1569" s="30">
        <f>LN(Data[[#This Row],[MA'[NVA']
30d]]/Data[[#This Row],[MA'[NVMetcalfe calc']]])</f>
        <v>-2.616418609293814</v>
      </c>
      <c r="W1569" s="30">
        <f>$Q$3+Data[[#This Row],[NVM
(scaled)]]/((Data[[#This Row],[Upper Bound]]-Data[[#This Row],[Lower Bound]])/2)</f>
        <v>-0.75995700101393837</v>
      </c>
      <c r="X1569" s="30">
        <f>(Data[[#This Row],[Upper Bound]]+Data[[#This Row],[Lower Bound]])/2</f>
        <v>24.283654879678025</v>
      </c>
      <c r="Y1569" s="32">
        <f>LN(Data[[#This Row],[NVActual]]/Data[[#This Row],[MA'[n^2']
30d]])</f>
        <v>-3.2958439659021304</v>
      </c>
      <c r="Z1569" s="32">
        <f>LN(Data[[#This Row],[NVActual]]/Data[[#This Row],[MA'[n*ln(n)']
30d]])</f>
        <v>7.2472695098384197</v>
      </c>
      <c r="AA1569" s="32">
        <f>LN(Data[[#This Row],[NVActual]]/Data[[#This Row],[MA'[n^1.5']]])</f>
        <v>3.2630714800819849</v>
      </c>
      <c r="AB1569" s="32">
        <f>LN(Data[[#This Row],[NVActual]]/Data[[#This Row],[Metcalfe
(n^2)]])</f>
        <v>-3.2521459684854768</v>
      </c>
      <c r="AC1569" s="34">
        <f>1+Data[[#This Row],[MA'[NVMetcalfe calc']]]/((Data[[#This Row],[NVM_norm
(scaled)]]-Data[[#This Row],[NV_fund.]])/2)</f>
        <v>-10227923177.352766</v>
      </c>
    </row>
    <row r="1570" spans="1:29" x14ac:dyDescent="0.2">
      <c r="A1570" s="23">
        <v>42606</v>
      </c>
      <c r="B1570" s="24">
        <v>9163192930.2411098</v>
      </c>
      <c r="C1570" s="24">
        <f t="shared" si="193"/>
        <v>9397735839.4352379</v>
      </c>
      <c r="D1570" s="25">
        <f>LN(Data[[#This Row],[NVActual]])</f>
        <v>22.938460528065363</v>
      </c>
      <c r="E1570" s="26">
        <v>519952</v>
      </c>
      <c r="F1570" s="40">
        <f>Data[[#This Row],[DAA 
(n)]]^2</f>
        <v>270350082304</v>
      </c>
      <c r="G1570" s="41">
        <f t="shared" si="194"/>
        <v>247117560453.83334</v>
      </c>
      <c r="H1570" s="28">
        <f>LN(Data[[#This Row],[Metcalfe
(n^2)]])</f>
        <v>26.322983557209369</v>
      </c>
      <c r="I1570" s="42">
        <f t="shared" si="195"/>
        <v>26.225132470551376</v>
      </c>
      <c r="J1570" s="40">
        <f>Data[[#This Row],[DAA 
(n)]]*LN(Data[[#This Row],[DAA 
(n)]])</f>
        <v>6843343.973269063</v>
      </c>
      <c r="K1570" s="40">
        <f t="shared" si="196"/>
        <v>6507532.861199989</v>
      </c>
      <c r="L1570" s="29">
        <f>LN(Data[[#This Row],[MA'[n*ln(n)']
30d]])</f>
        <v>15.688470965580711</v>
      </c>
      <c r="M1570" s="43">
        <f t="shared" si="197"/>
        <v>15.650006150544487</v>
      </c>
      <c r="N1570" s="40">
        <f>Data[[#This Row],[DAA 
(n)]]^1.5</f>
        <v>374925413.9080587</v>
      </c>
      <c r="O1570" s="40">
        <f t="shared" si="198"/>
        <v>349977282.46632874</v>
      </c>
      <c r="P1570" s="43">
        <f>LN(Data[[#This Row],[MA'[n^1.5']]])</f>
        <v>19.673378803102107</v>
      </c>
      <c r="Q1570" s="43">
        <f t="shared" si="199"/>
        <v>19.619728610263021</v>
      </c>
      <c r="R1570" s="30">
        <f>$O$1+$O$2*Data[[#This Row],[MA'[ln(n^2)']]]</f>
        <v>26.225132470551376</v>
      </c>
      <c r="S1570" s="30">
        <f>$Q$1+$Q$2*Data[[#This Row],[MA'[ln(n*ln(n))']]]</f>
        <v>22.3425101483984</v>
      </c>
      <c r="T1570" s="31">
        <f>$O$3*Data[[#This Row],[Metcalfe
(n^2)]]</f>
        <v>140582042798.08002</v>
      </c>
      <c r="U1570" s="31">
        <f t="shared" si="192"/>
        <v>128501131435.99332</v>
      </c>
      <c r="V1570" s="30">
        <f>LN(Data[[#This Row],[MA'[NVA']
30d]]/Data[[#This Row],[MA'[NVMetcalfe calc']]])</f>
        <v>-2.6154689171284957</v>
      </c>
      <c r="W1570" s="30">
        <f>$Q$3+Data[[#This Row],[NVM
(scaled)]]/((Data[[#This Row],[Upper Bound]]-Data[[#This Row],[Lower Bound]])/2)</f>
        <v>-0.75726929385095409</v>
      </c>
      <c r="X1570" s="30">
        <f>(Data[[#This Row],[Upper Bound]]+Data[[#This Row],[Lower Bound]])/2</f>
        <v>24.283821309474888</v>
      </c>
      <c r="Y1570" s="29">
        <f>LN(Data[[#This Row],[NVActual]]/Data[[#This Row],[MA'[n^2']
30d]])</f>
        <v>-3.2946694855335878</v>
      </c>
      <c r="Z1570" s="29">
        <f>LN(Data[[#This Row],[NVActual]]/Data[[#This Row],[MA'[n*ln(n)']
30d]])</f>
        <v>7.2499895624846529</v>
      </c>
      <c r="AA1570" s="29">
        <f>LN(Data[[#This Row],[NVActual]]/Data[[#This Row],[MA'[n^1.5']]])</f>
        <v>3.2650817249632564</v>
      </c>
      <c r="AB1570" s="29">
        <f>LN(Data[[#This Row],[NVActual]]/Data[[#This Row],[Metcalfe
(n^2)]])</f>
        <v>-3.3845230291440074</v>
      </c>
      <c r="AC1570" s="26">
        <f>1+Data[[#This Row],[MA'[NVMetcalfe calc']]]/((Data[[#This Row],[NVM_norm
(scaled)]]-Data[[#This Row],[NV_fund.]])/2)</f>
        <v>-10263221635.115673</v>
      </c>
    </row>
    <row r="1571" spans="1:29" x14ac:dyDescent="0.2">
      <c r="A1571" s="23">
        <v>42605</v>
      </c>
      <c r="B1571" s="24">
        <v>9224249077.8768597</v>
      </c>
      <c r="C1571" s="24">
        <f t="shared" si="193"/>
        <v>9436852638.0304432</v>
      </c>
      <c r="D1571" s="25">
        <f>LN(Data[[#This Row],[NVActual]])</f>
        <v>22.945101622787622</v>
      </c>
      <c r="E1571" s="26">
        <v>512822</v>
      </c>
      <c r="F1571" s="40">
        <f>Data[[#This Row],[DAA 
(n)]]^2</f>
        <v>262986403684</v>
      </c>
      <c r="G1571" s="41">
        <f t="shared" si="194"/>
        <v>246437557793.70001</v>
      </c>
      <c r="H1571" s="28">
        <f>LN(Data[[#This Row],[Metcalfe
(n^2)]])</f>
        <v>26.295368170768828</v>
      </c>
      <c r="I1571" s="42">
        <f t="shared" si="195"/>
        <v>26.222517243471327</v>
      </c>
      <c r="J1571" s="40">
        <f>Data[[#This Row],[DAA 
(n)]]*LN(Data[[#This Row],[DAA 
(n)]])</f>
        <v>6742421.6480350057</v>
      </c>
      <c r="K1571" s="40">
        <f t="shared" si="196"/>
        <v>6498103.914525467</v>
      </c>
      <c r="L1571" s="29">
        <f>LN(Data[[#This Row],[MA'[n*ln(n)']
30d]])</f>
        <v>15.687020986853932</v>
      </c>
      <c r="M1571" s="43">
        <f t="shared" si="197"/>
        <v>15.648099375562166</v>
      </c>
      <c r="N1571" s="40">
        <f>Data[[#This Row],[DAA 
(n)]]^1.5</f>
        <v>367239994.43148434</v>
      </c>
      <c r="O1571" s="40">
        <f t="shared" si="198"/>
        <v>349263113.96641123</v>
      </c>
      <c r="P1571" s="43">
        <f>LN(Data[[#This Row],[MA'[n^1.5']]])</f>
        <v>19.671336104333871</v>
      </c>
      <c r="Q1571" s="43">
        <f t="shared" si="199"/>
        <v>19.617068006768765</v>
      </c>
      <c r="R1571" s="30">
        <f>$O$1+$O$2*Data[[#This Row],[MA'[ln(n^2)']]]</f>
        <v>26.222517243471327</v>
      </c>
      <c r="S1571" s="30">
        <f>$Q$1+$Q$2*Data[[#This Row],[MA'[ln(n*ln(n))']]]</f>
        <v>22.339363969677574</v>
      </c>
      <c r="T1571" s="31">
        <f>$O$3*Data[[#This Row],[Metcalfe
(n^2)]]</f>
        <v>136752929915.68001</v>
      </c>
      <c r="U1571" s="31">
        <f t="shared" si="192"/>
        <v>128147530052.72397</v>
      </c>
      <c r="V1571" s="30">
        <f>LN(Data[[#This Row],[MA'[NVA']
30d]]/Data[[#This Row],[MA'[NVMetcalfe calc']]])</f>
        <v>-2.6085596611711748</v>
      </c>
      <c r="W1571" s="30">
        <f>$Q$3+Data[[#This Row],[NVM
(scaled)]]/((Data[[#This Row],[Upper Bound]]-Data[[#This Row],[Lower Bound]])/2)</f>
        <v>-0.75352649882535883</v>
      </c>
      <c r="X1571" s="30">
        <f>(Data[[#This Row],[Upper Bound]]+Data[[#This Row],[Lower Bound]])/2</f>
        <v>24.28094060657445</v>
      </c>
      <c r="Y1571" s="32">
        <f>LN(Data[[#This Row],[NVActual]]/Data[[#This Row],[MA'[n^2']
30d]])</f>
        <v>-3.285272860313269</v>
      </c>
      <c r="Z1571" s="32">
        <f>LN(Data[[#This Row],[NVActual]]/Data[[#This Row],[MA'[n*ln(n)']
30d]])</f>
        <v>7.2580806359336911</v>
      </c>
      <c r="AA1571" s="32">
        <f>LN(Data[[#This Row],[NVActual]]/Data[[#This Row],[MA'[n^1.5']]])</f>
        <v>3.273765518453752</v>
      </c>
      <c r="AB1571" s="32">
        <f>LN(Data[[#This Row],[NVActual]]/Data[[#This Row],[Metcalfe
(n^2)]])</f>
        <v>-3.3502665479812039</v>
      </c>
      <c r="AC1571" s="34">
        <f>1+Data[[#This Row],[MA'[NVMetcalfe calc']]]/((Data[[#This Row],[NVM_norm
(scaled)]]-Data[[#This Row],[NV_fund.]])/2)</f>
        <v>-10237687864.549427</v>
      </c>
    </row>
    <row r="1572" spans="1:29" x14ac:dyDescent="0.2">
      <c r="A1572" s="23">
        <v>42604</v>
      </c>
      <c r="B1572" s="24">
        <v>9260287128.2550697</v>
      </c>
      <c r="C1572" s="24">
        <f t="shared" si="193"/>
        <v>9477198118.0633659</v>
      </c>
      <c r="D1572" s="25">
        <f>LN(Data[[#This Row],[NVActual]])</f>
        <v>22.949000892494738</v>
      </c>
      <c r="E1572" s="26">
        <v>516221</v>
      </c>
      <c r="F1572" s="40">
        <f>Data[[#This Row],[DAA 
(n)]]^2</f>
        <v>266484120841</v>
      </c>
      <c r="G1572" s="41">
        <f t="shared" si="194"/>
        <v>243990856050.76666</v>
      </c>
      <c r="H1572" s="28">
        <f>LN(Data[[#This Row],[Metcalfe
(n^2)]])</f>
        <v>26.308580494690805</v>
      </c>
      <c r="I1572" s="42">
        <f t="shared" si="195"/>
        <v>26.211608476552804</v>
      </c>
      <c r="J1572" s="40">
        <f>Data[[#This Row],[DAA 
(n)]]*LN(Data[[#This Row],[DAA 
(n)]])</f>
        <v>6790520.8657748913</v>
      </c>
      <c r="K1572" s="40">
        <f t="shared" si="196"/>
        <v>6461804.4686165517</v>
      </c>
      <c r="L1572" s="29">
        <f>LN(Data[[#This Row],[MA'[n*ln(n)']
30d]])</f>
        <v>15.681419166260767</v>
      </c>
      <c r="M1572" s="43">
        <f t="shared" si="197"/>
        <v>15.646311710795688</v>
      </c>
      <c r="N1572" s="40">
        <f>Data[[#This Row],[DAA 
(n)]]^1.5</f>
        <v>370897154.67318189</v>
      </c>
      <c r="O1572" s="40">
        <f t="shared" si="198"/>
        <v>346598843.47396904</v>
      </c>
      <c r="P1572" s="43">
        <f>LN(Data[[#This Row],[MA'[n^1.5']]])</f>
        <v>19.663678598465744</v>
      </c>
      <c r="Q1572" s="43">
        <f t="shared" si="199"/>
        <v>19.614577733800299</v>
      </c>
      <c r="R1572" s="30">
        <f>$O$1+$O$2*Data[[#This Row],[MA'[ln(n^2)']]]</f>
        <v>26.211608476552804</v>
      </c>
      <c r="S1572" s="30">
        <f>$Q$1+$Q$2*Data[[#This Row],[MA'[ln(n*ln(n))']]]</f>
        <v>22.336414322812882</v>
      </c>
      <c r="T1572" s="31">
        <f>$O$3*Data[[#This Row],[Metcalfe
(n^2)]]</f>
        <v>138571742837.32001</v>
      </c>
      <c r="U1572" s="31">
        <f t="shared" si="192"/>
        <v>126875245146.39865</v>
      </c>
      <c r="V1572" s="30">
        <f>LN(Data[[#This Row],[MA'[NVA']
30d]]/Data[[#This Row],[MA'[NVMetcalfe calc']]])</f>
        <v>-2.5943155665675572</v>
      </c>
      <c r="W1572" s="30">
        <f>$Q$3+Data[[#This Row],[NVM
(scaled)]]/((Data[[#This Row],[Upper Bound]]-Data[[#This Row],[Lower Bound]])/2)</f>
        <v>-0.74893449651486577</v>
      </c>
      <c r="X1572" s="30">
        <f>(Data[[#This Row],[Upper Bound]]+Data[[#This Row],[Lower Bound]])/2</f>
        <v>24.274011399682841</v>
      </c>
      <c r="Y1572" s="29">
        <f>LN(Data[[#This Row],[NVActual]]/Data[[#This Row],[MA'[n^2']
30d]])</f>
        <v>-3.2713956938408857</v>
      </c>
      <c r="Z1572" s="29">
        <f>LN(Data[[#This Row],[NVActual]]/Data[[#This Row],[MA'[n*ln(n)']
30d]])</f>
        <v>7.2675817262339715</v>
      </c>
      <c r="AA1572" s="29">
        <f>LN(Data[[#This Row],[NVActual]]/Data[[#This Row],[MA'[n^1.5']]])</f>
        <v>3.2853222940289948</v>
      </c>
      <c r="AB1572" s="29">
        <f>LN(Data[[#This Row],[NVActual]]/Data[[#This Row],[Metcalfe
(n^2)]])</f>
        <v>-3.359579602196066</v>
      </c>
      <c r="AC1572" s="26">
        <f>1+Data[[#This Row],[MA'[NVMetcalfe calc']]]/((Data[[#This Row],[NVM_norm
(scaled)]]-Data[[#This Row],[NV_fund.]])/2)</f>
        <v>-10140712101.620789</v>
      </c>
    </row>
    <row r="1573" spans="1:29" x14ac:dyDescent="0.2">
      <c r="A1573" s="23">
        <v>42603</v>
      </c>
      <c r="B1573" s="24">
        <v>9192974031.1107197</v>
      </c>
      <c r="C1573" s="24">
        <f t="shared" si="193"/>
        <v>9514196371.7757759</v>
      </c>
      <c r="D1573" s="25">
        <f>LN(Data[[#This Row],[NVActual]])</f>
        <v>22.941705336969335</v>
      </c>
      <c r="E1573" s="26">
        <v>445785</v>
      </c>
      <c r="F1573" s="40">
        <f>Data[[#This Row],[DAA 
(n)]]^2</f>
        <v>198724266225</v>
      </c>
      <c r="G1573" s="41">
        <f t="shared" si="194"/>
        <v>241829761727.26666</v>
      </c>
      <c r="H1573" s="28">
        <f>LN(Data[[#This Row],[Metcalfe
(n^2)]])</f>
        <v>26.01518410398463</v>
      </c>
      <c r="I1573" s="42">
        <f t="shared" si="195"/>
        <v>26.202315985433167</v>
      </c>
      <c r="J1573" s="40">
        <f>Data[[#This Row],[DAA 
(n)]]*LN(Data[[#This Row],[DAA 
(n)]])</f>
        <v>5798589.4228973938</v>
      </c>
      <c r="K1573" s="40">
        <f t="shared" si="196"/>
        <v>6430267.7806883445</v>
      </c>
      <c r="L1573" s="29">
        <f>LN(Data[[#This Row],[MA'[n*ln(n)']
30d]])</f>
        <v>15.676526740865834</v>
      </c>
      <c r="M1573" s="43">
        <f t="shared" si="197"/>
        <v>15.644962061167167</v>
      </c>
      <c r="N1573" s="40">
        <f>Data[[#This Row],[DAA 
(n)]]^1.5</f>
        <v>297637862.20692974</v>
      </c>
      <c r="O1573" s="40">
        <f t="shared" si="198"/>
        <v>344266264.77219975</v>
      </c>
      <c r="P1573" s="43">
        <f>LN(Data[[#This Row],[MA'[n^1.5']]])</f>
        <v>19.656925941435002</v>
      </c>
      <c r="Q1573" s="43">
        <f t="shared" si="199"/>
        <v>19.612696025154452</v>
      </c>
      <c r="R1573" s="30">
        <f>$O$1+$O$2*Data[[#This Row],[MA'[ln(n^2)']]]</f>
        <v>26.202315985433167</v>
      </c>
      <c r="S1573" s="30">
        <f>$Q$1+$Q$2*Data[[#This Row],[MA'[ln(n*ln(n))']]]</f>
        <v>22.334187400925824</v>
      </c>
      <c r="T1573" s="31">
        <f>$O$3*Data[[#This Row],[Metcalfe
(n^2)]]</f>
        <v>103336618437</v>
      </c>
      <c r="U1573" s="31">
        <f t="shared" si="192"/>
        <v>125751476098.17867</v>
      </c>
      <c r="V1573" s="30">
        <f>LN(Data[[#This Row],[MA'[NVA']
30d]]/Data[[#This Row],[MA'[NVMetcalfe calc']]])</f>
        <v>-2.581522509173209</v>
      </c>
      <c r="W1573" s="30">
        <f>$Q$3+Data[[#This Row],[NVM
(scaled)]]/((Data[[#This Row],[Upper Bound]]-Data[[#This Row],[Lower Bound]])/2)</f>
        <v>-0.74476561224605742</v>
      </c>
      <c r="X1573" s="30">
        <f>(Data[[#This Row],[Upper Bound]]+Data[[#This Row],[Lower Bound]])/2</f>
        <v>24.268251693179494</v>
      </c>
      <c r="Y1573" s="32">
        <f>LN(Data[[#This Row],[NVActual]]/Data[[#This Row],[MA'[n^2']
30d]])</f>
        <v>-3.2697945146499912</v>
      </c>
      <c r="Z1573" s="32">
        <f>LN(Data[[#This Row],[NVActual]]/Data[[#This Row],[MA'[n*ln(n)']
30d]])</f>
        <v>7.2651785961035023</v>
      </c>
      <c r="AA1573" s="32">
        <f>LN(Data[[#This Row],[NVActual]]/Data[[#This Row],[MA'[n^1.5']]])</f>
        <v>3.2847793955343336</v>
      </c>
      <c r="AB1573" s="32">
        <f>LN(Data[[#This Row],[NVActual]]/Data[[#This Row],[Metcalfe
(n^2)]])</f>
        <v>-3.0734787670152941</v>
      </c>
      <c r="AC1573" s="34">
        <f>1+Data[[#This Row],[MA'[NVMetcalfe calc']]]/((Data[[#This Row],[NVM_norm
(scaled)]]-Data[[#This Row],[NV_fund.]])/2)</f>
        <v>-10054882587.747263</v>
      </c>
    </row>
    <row r="1574" spans="1:29" x14ac:dyDescent="0.2">
      <c r="A1574" s="23">
        <v>42602</v>
      </c>
      <c r="B1574" s="24">
        <v>9207694159.2963505</v>
      </c>
      <c r="C1574" s="24">
        <f t="shared" si="193"/>
        <v>9549819281.1032391</v>
      </c>
      <c r="D1574" s="25">
        <f>LN(Data[[#This Row],[NVActual]])</f>
        <v>22.943305293141954</v>
      </c>
      <c r="E1574" s="26">
        <v>511306</v>
      </c>
      <c r="F1574" s="40">
        <f>Data[[#This Row],[DAA 
(n)]]^2</f>
        <v>261433825636</v>
      </c>
      <c r="G1574" s="41">
        <f t="shared" si="194"/>
        <v>242596834530.46667</v>
      </c>
      <c r="H1574" s="28">
        <f>LN(Data[[#This Row],[Metcalfe
(n^2)]])</f>
        <v>26.289447031585805</v>
      </c>
      <c r="I1574" s="42">
        <f t="shared" si="195"/>
        <v>26.205968360395975</v>
      </c>
      <c r="J1574" s="40">
        <f>Data[[#This Row],[DAA 
(n)]]*LN(Data[[#This Row],[DAA 
(n)]])</f>
        <v>6720976.0019660061</v>
      </c>
      <c r="K1574" s="40">
        <f t="shared" si="196"/>
        <v>6442012.4653143836</v>
      </c>
      <c r="L1574" s="29">
        <f>LN(Data[[#This Row],[MA'[n*ln(n)']
30d]])</f>
        <v>15.678351543878298</v>
      </c>
      <c r="M1574" s="43">
        <f t="shared" si="197"/>
        <v>15.644022076545506</v>
      </c>
      <c r="N1574" s="40">
        <f>Data[[#This Row],[DAA 
(n)]]^1.5</f>
        <v>365612750.94099319</v>
      </c>
      <c r="O1574" s="40">
        <f t="shared" si="198"/>
        <v>345116016.0294438</v>
      </c>
      <c r="P1574" s="43">
        <f>LN(Data[[#This Row],[MA'[n^1.5']]])</f>
        <v>19.659391196812958</v>
      </c>
      <c r="Q1574" s="43">
        <f t="shared" si="199"/>
        <v>19.611388990513014</v>
      </c>
      <c r="R1574" s="30">
        <f>$O$1+$O$2*Data[[#This Row],[MA'[ln(n^2)']]]</f>
        <v>26.205968360395975</v>
      </c>
      <c r="S1574" s="30">
        <f>$Q$1+$Q$2*Data[[#This Row],[MA'[ln(n*ln(n))']]]</f>
        <v>22.332636426300084</v>
      </c>
      <c r="T1574" s="31">
        <f>$O$3*Data[[#This Row],[Metcalfe
(n^2)]]</f>
        <v>135945589330.72</v>
      </c>
      <c r="U1574" s="31">
        <f t="shared" si="192"/>
        <v>126150353955.84267</v>
      </c>
      <c r="V1574" s="30">
        <f>LN(Data[[#This Row],[MA'[NVA']
30d]]/Data[[#This Row],[MA'[NVMetcalfe calc']]])</f>
        <v>-2.5809522500473063</v>
      </c>
      <c r="W1574" s="30">
        <f>$Q$3+Data[[#This Row],[NVM
(scaled)]]/((Data[[#This Row],[Upper Bound]]-Data[[#This Row],[Lower Bound]])/2)</f>
        <v>-0.74267806320851759</v>
      </c>
      <c r="X1574" s="30">
        <f>(Data[[#This Row],[Upper Bound]]+Data[[#This Row],[Lower Bound]])/2</f>
        <v>24.269302393348028</v>
      </c>
      <c r="Y1574" s="29">
        <f>LN(Data[[#This Row],[NVActual]]/Data[[#This Row],[MA'[n^2']
30d]])</f>
        <v>-3.2713614921273302</v>
      </c>
      <c r="Z1574" s="29">
        <f>LN(Data[[#This Row],[NVActual]]/Data[[#This Row],[MA'[n*ln(n)']
30d]])</f>
        <v>7.264953749263654</v>
      </c>
      <c r="AA1574" s="29">
        <f>LN(Data[[#This Row],[NVActual]]/Data[[#This Row],[MA'[n^1.5']]])</f>
        <v>3.2839140963289952</v>
      </c>
      <c r="AB1574" s="29">
        <f>LN(Data[[#This Row],[NVActual]]/Data[[#This Row],[Metcalfe
(n^2)]])</f>
        <v>-3.3461417384438508</v>
      </c>
      <c r="AC1574" s="26">
        <f>1+Data[[#This Row],[MA'[NVMetcalfe calc']]]/((Data[[#This Row],[NVM_norm
(scaled)]]-Data[[#This Row],[NV_fund.]])/2)</f>
        <v>-10087194347.720522</v>
      </c>
    </row>
    <row r="1575" spans="1:29" x14ac:dyDescent="0.2">
      <c r="A1575" s="23">
        <v>42601</v>
      </c>
      <c r="B1575" s="24">
        <v>9082525897.2223091</v>
      </c>
      <c r="C1575" s="24">
        <f t="shared" si="193"/>
        <v>9593480076.3654613</v>
      </c>
      <c r="D1575" s="25">
        <f>LN(Data[[#This Row],[NVActual]])</f>
        <v>22.929618173387503</v>
      </c>
      <c r="E1575" s="26">
        <v>507037</v>
      </c>
      <c r="F1575" s="40">
        <f>Data[[#This Row],[DAA 
(n)]]^2</f>
        <v>257086519369</v>
      </c>
      <c r="G1575" s="41">
        <f t="shared" si="194"/>
        <v>240681753657.56668</v>
      </c>
      <c r="H1575" s="28">
        <f>LN(Data[[#This Row],[Metcalfe
(n^2)]])</f>
        <v>26.272678516428563</v>
      </c>
      <c r="I1575" s="42">
        <f t="shared" si="195"/>
        <v>26.197696614258525</v>
      </c>
      <c r="J1575" s="40">
        <f>Data[[#This Row],[DAA 
(n)]]*LN(Data[[#This Row],[DAA 
(n)]])</f>
        <v>6660610.0484671947</v>
      </c>
      <c r="K1575" s="40">
        <f t="shared" si="196"/>
        <v>6414002.7392232446</v>
      </c>
      <c r="L1575" s="29">
        <f>LN(Data[[#This Row],[MA'[n*ln(n)']
30d]])</f>
        <v>15.673994086304564</v>
      </c>
      <c r="M1575" s="43">
        <f t="shared" si="197"/>
        <v>15.643229062741149</v>
      </c>
      <c r="N1575" s="40">
        <f>Data[[#This Row],[DAA 
(n)]]^1.5</f>
        <v>361043456.55516368</v>
      </c>
      <c r="O1575" s="40">
        <f t="shared" si="198"/>
        <v>343046388.39616001</v>
      </c>
      <c r="P1575" s="43">
        <f>LN(Data[[#This Row],[MA'[n^1.5']]])</f>
        <v>19.65337623912318</v>
      </c>
      <c r="Q1575" s="43">
        <f t="shared" si="199"/>
        <v>19.610297154681202</v>
      </c>
      <c r="R1575" s="30">
        <f>$O$1+$O$2*Data[[#This Row],[MA'[ln(n^2)']]]</f>
        <v>26.197696614258525</v>
      </c>
      <c r="S1575" s="30">
        <f>$Q$1+$Q$2*Data[[#This Row],[MA'[ln(n*ln(n))']]]</f>
        <v>22.331327953522894</v>
      </c>
      <c r="T1575" s="31">
        <f>$O$3*Data[[#This Row],[Metcalfe
(n^2)]]</f>
        <v>133684990071.88</v>
      </c>
      <c r="U1575" s="31">
        <f t="shared" si="192"/>
        <v>125154511901.93466</v>
      </c>
      <c r="V1575" s="30">
        <f>LN(Data[[#This Row],[MA'[NVA']
30d]]/Data[[#This Row],[MA'[NVMetcalfe calc']]])</f>
        <v>-2.5684653601519547</v>
      </c>
      <c r="W1575" s="30">
        <f>$Q$3+Data[[#This Row],[NVM
(scaled)]]/((Data[[#This Row],[Upper Bound]]-Data[[#This Row],[Lower Bound]])/2)</f>
        <v>-0.73861896292283113</v>
      </c>
      <c r="X1575" s="30">
        <f>(Data[[#This Row],[Upper Bound]]+Data[[#This Row],[Lower Bound]])/2</f>
        <v>24.26451228389071</v>
      </c>
      <c r="Y1575" s="32">
        <f>LN(Data[[#This Row],[NVActual]]/Data[[#This Row],[MA'[n^2']
30d]])</f>
        <v>-3.2771232001466339</v>
      </c>
      <c r="Z1575" s="32">
        <f>LN(Data[[#This Row],[NVActual]]/Data[[#This Row],[MA'[n*ln(n)']
30d]])</f>
        <v>7.2556240870829383</v>
      </c>
      <c r="AA1575" s="32">
        <f>LN(Data[[#This Row],[NVActual]]/Data[[#This Row],[MA'[n^1.5']]])</f>
        <v>3.2762419342643239</v>
      </c>
      <c r="AB1575" s="32">
        <f>LN(Data[[#This Row],[NVActual]]/Data[[#This Row],[Metcalfe
(n^2)]])</f>
        <v>-3.3430603430410595</v>
      </c>
      <c r="AC1575" s="34">
        <f>1+Data[[#This Row],[MA'[NVMetcalfe calc']]]/((Data[[#This Row],[NVM_norm
(scaled)]]-Data[[#This Row],[NV_fund.]])/2)</f>
        <v>-10011107061.271223</v>
      </c>
    </row>
    <row r="1576" spans="1:29" x14ac:dyDescent="0.2">
      <c r="A1576" s="23">
        <v>42600</v>
      </c>
      <c r="B1576" s="24">
        <v>9070420226.4952393</v>
      </c>
      <c r="C1576" s="24">
        <f t="shared" si="193"/>
        <v>9641514651.7255535</v>
      </c>
      <c r="D1576" s="25">
        <f>LN(Data[[#This Row],[NVActual]])</f>
        <v>22.92828443147706</v>
      </c>
      <c r="E1576" s="26">
        <v>526059</v>
      </c>
      <c r="F1576" s="40">
        <f>Data[[#This Row],[DAA 
(n)]]^2</f>
        <v>276738071481</v>
      </c>
      <c r="G1576" s="41">
        <f t="shared" si="194"/>
        <v>239497486011.93332</v>
      </c>
      <c r="H1576" s="28">
        <f>LN(Data[[#This Row],[Metcalfe
(n^2)]])</f>
        <v>26.34633730545989</v>
      </c>
      <c r="I1576" s="42">
        <f t="shared" si="195"/>
        <v>26.192739078870183</v>
      </c>
      <c r="J1576" s="40">
        <f>Data[[#This Row],[DAA 
(n)]]*LN(Data[[#This Row],[DAA 
(n)]])</f>
        <v>6929863.9282864621</v>
      </c>
      <c r="K1576" s="40">
        <f t="shared" si="196"/>
        <v>6396924.8112820741</v>
      </c>
      <c r="L1576" s="29">
        <f>LN(Data[[#This Row],[MA'[n*ln(n)']
30d]])</f>
        <v>15.671327934616453</v>
      </c>
      <c r="M1576" s="43">
        <f t="shared" si="197"/>
        <v>15.642930893940262</v>
      </c>
      <c r="N1576" s="40">
        <f>Data[[#This Row],[DAA 
(n)]]^1.5</f>
        <v>381550197.41211456</v>
      </c>
      <c r="O1576" s="40">
        <f t="shared" si="198"/>
        <v>341776135.77473193</v>
      </c>
      <c r="P1576" s="43">
        <f>LN(Data[[#This Row],[MA'[n^1.5']]])</f>
        <v>19.649666506941848</v>
      </c>
      <c r="Q1576" s="43">
        <f t="shared" si="199"/>
        <v>19.609908091946217</v>
      </c>
      <c r="R1576" s="30">
        <f>$O$1+$O$2*Data[[#This Row],[MA'[ln(n^2)']]]</f>
        <v>26.192739078870183</v>
      </c>
      <c r="S1576" s="30">
        <f>$Q$1+$Q$2*Data[[#This Row],[MA'[ln(n*ln(n))']]]</f>
        <v>22.330835975001431</v>
      </c>
      <c r="T1576" s="31">
        <f>$O$3*Data[[#This Row],[Metcalfe
(n^2)]]</f>
        <v>143903797170.12</v>
      </c>
      <c r="U1576" s="31">
        <f t="shared" si="192"/>
        <v>124538692726.20534</v>
      </c>
      <c r="V1576" s="30">
        <f>LN(Data[[#This Row],[MA'[NVA']
30d]]/Data[[#This Row],[MA'[NVMetcalfe calc']]])</f>
        <v>-2.5585382347421133</v>
      </c>
      <c r="W1576" s="30">
        <f>$Q$3+Data[[#This Row],[NVM
(scaled)]]/((Data[[#This Row],[Upper Bound]]-Data[[#This Row],[Lower Bound]])/2)</f>
        <v>-0.73501420461794498</v>
      </c>
      <c r="X1576" s="30">
        <f>(Data[[#This Row],[Upper Bound]]+Data[[#This Row],[Lower Bound]])/2</f>
        <v>24.261787526935805</v>
      </c>
      <c r="Y1576" s="29">
        <f>LN(Data[[#This Row],[NVActual]]/Data[[#This Row],[MA'[n^2']
30d]])</f>
        <v>-3.2735243254465791</v>
      </c>
      <c r="Z1576" s="29">
        <f>LN(Data[[#This Row],[NVActual]]/Data[[#This Row],[MA'[n*ln(n)']
30d]])</f>
        <v>7.2569564968606057</v>
      </c>
      <c r="AA1576" s="29">
        <f>LN(Data[[#This Row],[NVActual]]/Data[[#This Row],[MA'[n^1.5']]])</f>
        <v>3.2786179245352103</v>
      </c>
      <c r="AB1576" s="29">
        <f>LN(Data[[#This Row],[NVActual]]/Data[[#This Row],[Metcalfe
(n^2)]])</f>
        <v>-3.4180528739828322</v>
      </c>
      <c r="AC1576" s="26">
        <f>1+Data[[#This Row],[MA'[NVMetcalfe calc']]]/((Data[[#This Row],[NVM_norm
(scaled)]]-Data[[#This Row],[NV_fund.]])/2)</f>
        <v>-9964370166.3241444</v>
      </c>
    </row>
    <row r="1577" spans="1:29" x14ac:dyDescent="0.2">
      <c r="A1577" s="23">
        <v>42599</v>
      </c>
      <c r="B1577" s="24">
        <v>9075653638.9460201</v>
      </c>
      <c r="C1577" s="24">
        <f t="shared" si="193"/>
        <v>9693776916.9926281</v>
      </c>
      <c r="D1577" s="25">
        <f>LN(Data[[#This Row],[NVActual]])</f>
        <v>22.928861240833694</v>
      </c>
      <c r="E1577" s="26">
        <v>507908</v>
      </c>
      <c r="F1577" s="40">
        <f>Data[[#This Row],[DAA 
(n)]]^2</f>
        <v>257970536464</v>
      </c>
      <c r="G1577" s="41">
        <f t="shared" si="194"/>
        <v>237747775669.53333</v>
      </c>
      <c r="H1577" s="28">
        <f>LN(Data[[#This Row],[Metcalfe
(n^2)]])</f>
        <v>26.276111215594803</v>
      </c>
      <c r="I1577" s="42">
        <f t="shared" si="195"/>
        <v>26.18572826518858</v>
      </c>
      <c r="J1577" s="40">
        <f>Data[[#This Row],[DAA 
(n)]]*LN(Data[[#This Row],[DAA 
(n)]])</f>
        <v>6672923.5476451628</v>
      </c>
      <c r="K1577" s="40">
        <f t="shared" si="196"/>
        <v>6372206.5219790954</v>
      </c>
      <c r="L1577" s="29">
        <f>LN(Data[[#This Row],[MA'[n*ln(n)']
30d]])</f>
        <v>15.667456360343587</v>
      </c>
      <c r="M1577" s="43">
        <f t="shared" si="197"/>
        <v>15.642960521244266</v>
      </c>
      <c r="N1577" s="40">
        <f>Data[[#This Row],[DAA 
(n)]]^1.5</f>
        <v>361974169.29161924</v>
      </c>
      <c r="O1577" s="40">
        <f t="shared" si="198"/>
        <v>339920135.54298466</v>
      </c>
      <c r="P1577" s="43">
        <f>LN(Data[[#This Row],[MA'[n^1.5']]])</f>
        <v>19.64422125252041</v>
      </c>
      <c r="Q1577" s="43">
        <f t="shared" si="199"/>
        <v>19.609983969892927</v>
      </c>
      <c r="R1577" s="30">
        <f>$O$1+$O$2*Data[[#This Row],[MA'[ln(n^2)']]]</f>
        <v>26.18572826518858</v>
      </c>
      <c r="S1577" s="30">
        <f>$Q$1+$Q$2*Data[[#This Row],[MA'[ln(n*ln(n))']]]</f>
        <v>22.330884860053036</v>
      </c>
      <c r="T1577" s="31">
        <f>$O$3*Data[[#This Row],[Metcalfe
(n^2)]]</f>
        <v>134144678961.28</v>
      </c>
      <c r="U1577" s="31">
        <f t="shared" si="192"/>
        <v>123628843348.15736</v>
      </c>
      <c r="V1577" s="30">
        <f>LN(Data[[#This Row],[MA'[NVA']
30d]]/Data[[#This Row],[MA'[NVMetcalfe calc']]])</f>
        <v>-2.5457997535455825</v>
      </c>
      <c r="W1577" s="30">
        <f>$Q$3+Data[[#This Row],[NVM
(scaled)]]/((Data[[#This Row],[Upper Bound]]-Data[[#This Row],[Lower Bound]])/2)</f>
        <v>-0.73083173607207386</v>
      </c>
      <c r="X1577" s="30">
        <f>(Data[[#This Row],[Upper Bound]]+Data[[#This Row],[Lower Bound]])/2</f>
        <v>24.25830656262081</v>
      </c>
      <c r="Y1577" s="32">
        <f>LN(Data[[#This Row],[NVActual]]/Data[[#This Row],[MA'[n^2']
30d]])</f>
        <v>-3.2656149417406484</v>
      </c>
      <c r="Z1577" s="32">
        <f>LN(Data[[#This Row],[NVActual]]/Data[[#This Row],[MA'[n*ln(n)']
30d]])</f>
        <v>7.2614048804901064</v>
      </c>
      <c r="AA1577" s="32">
        <f>LN(Data[[#This Row],[NVActual]]/Data[[#This Row],[MA'[n^1.5']]])</f>
        <v>3.2846399883132826</v>
      </c>
      <c r="AB1577" s="32">
        <f>LN(Data[[#This Row],[NVActual]]/Data[[#This Row],[Metcalfe
(n^2)]])</f>
        <v>-3.3472499747611084</v>
      </c>
      <c r="AC1577" s="34">
        <f>1+Data[[#This Row],[MA'[NVMetcalfe calc']]]/((Data[[#This Row],[NVM_norm
(scaled)]]-Data[[#This Row],[NV_fund.]])/2)</f>
        <v>-9894606357.205162</v>
      </c>
    </row>
    <row r="1578" spans="1:29" x14ac:dyDescent="0.2">
      <c r="A1578" s="23">
        <v>42598</v>
      </c>
      <c r="B1578" s="24">
        <v>9149930417.5124302</v>
      </c>
      <c r="C1578" s="24">
        <f t="shared" si="193"/>
        <v>9746069574.2114868</v>
      </c>
      <c r="D1578" s="25">
        <f>LN(Data[[#This Row],[NVActual]])</f>
        <v>22.937012111561476</v>
      </c>
      <c r="E1578" s="26">
        <v>551712</v>
      </c>
      <c r="F1578" s="40">
        <f>Data[[#This Row],[DAA 
(n)]]^2</f>
        <v>304386130944</v>
      </c>
      <c r="G1578" s="41">
        <f t="shared" si="194"/>
        <v>237106814005.53333</v>
      </c>
      <c r="H1578" s="28">
        <f>LN(Data[[#This Row],[Metcalfe
(n^2)]])</f>
        <v>26.441562899951155</v>
      </c>
      <c r="I1578" s="42">
        <f t="shared" si="195"/>
        <v>26.183146157833512</v>
      </c>
      <c r="J1578" s="40">
        <f>Data[[#This Row],[DAA 
(n)]]*LN(Data[[#This Row],[DAA 
(n)]])</f>
        <v>7294063.7753289258</v>
      </c>
      <c r="K1578" s="40">
        <f t="shared" si="196"/>
        <v>6363125.3002926745</v>
      </c>
      <c r="L1578" s="29">
        <f>LN(Data[[#This Row],[MA'[n*ln(n)']
30d]])</f>
        <v>15.666030214036237</v>
      </c>
      <c r="M1578" s="43">
        <f t="shared" si="197"/>
        <v>15.643201206968087</v>
      </c>
      <c r="N1578" s="40">
        <f>Data[[#This Row],[DAA 
(n)]]^1.5</f>
        <v>409796877.82531512</v>
      </c>
      <c r="O1578" s="40">
        <f t="shared" si="198"/>
        <v>339239117.65209454</v>
      </c>
      <c r="P1578" s="43">
        <f>LN(Data[[#This Row],[MA'[n^1.5']]])</f>
        <v>19.642215778499594</v>
      </c>
      <c r="Q1578" s="43">
        <f t="shared" si="199"/>
        <v>19.610355453205987</v>
      </c>
      <c r="R1578" s="30">
        <f>$O$1+$O$2*Data[[#This Row],[MA'[ln(n^2)']]]</f>
        <v>26.183146157833512</v>
      </c>
      <c r="S1578" s="30">
        <f>$Q$1+$Q$2*Data[[#This Row],[MA'[ln(n*ln(n))']]]</f>
        <v>22.331281991497342</v>
      </c>
      <c r="T1578" s="31">
        <f>$O$3*Data[[#This Row],[Metcalfe
(n^2)]]</f>
        <v>158280788090.88</v>
      </c>
      <c r="U1578" s="31">
        <f t="shared" si="192"/>
        <v>123295543282.87735</v>
      </c>
      <c r="V1578" s="30">
        <f>LN(Data[[#This Row],[MA'[NVA']
30d]]/Data[[#This Row],[MA'[NVMetcalfe calc']]])</f>
        <v>-2.5377201810626873</v>
      </c>
      <c r="W1578" s="30">
        <f>$Q$3+Data[[#This Row],[NVM
(scaled)]]/((Data[[#This Row],[Upper Bound]]-Data[[#This Row],[Lower Bound]])/2)</f>
        <v>-0.72765818911341562</v>
      </c>
      <c r="X1578" s="30">
        <f>(Data[[#This Row],[Upper Bound]]+Data[[#This Row],[Lower Bound]])/2</f>
        <v>24.257214074665427</v>
      </c>
      <c r="Y1578" s="29">
        <f>LN(Data[[#This Row],[NVActual]]/Data[[#This Row],[MA'[n^2']
30d]])</f>
        <v>-3.2547644569953995</v>
      </c>
      <c r="Z1578" s="29">
        <f>LN(Data[[#This Row],[NVActual]]/Data[[#This Row],[MA'[n*ln(n)']
30d]])</f>
        <v>7.270981897525238</v>
      </c>
      <c r="AA1578" s="29">
        <f>LN(Data[[#This Row],[NVActual]]/Data[[#This Row],[MA'[n^1.5']]])</f>
        <v>3.2947963330618819</v>
      </c>
      <c r="AB1578" s="29">
        <f>LN(Data[[#This Row],[NVActual]]/Data[[#This Row],[Metcalfe
(n^2)]])</f>
        <v>-3.5045507883896803</v>
      </c>
      <c r="AC1578" s="26">
        <f>1+Data[[#This Row],[MA'[NVMetcalfe calc']]]/((Data[[#This Row],[NVM_norm
(scaled)]]-Data[[#This Row],[NV_fund.]])/2)</f>
        <v>-9869615659.322731</v>
      </c>
    </row>
    <row r="1579" spans="1:29" x14ac:dyDescent="0.2">
      <c r="A1579" s="23">
        <v>42597</v>
      </c>
      <c r="B1579" s="24">
        <v>8961511865.1313801</v>
      </c>
      <c r="C1579" s="24">
        <f t="shared" si="193"/>
        <v>9798982461.2840233</v>
      </c>
      <c r="D1579" s="25">
        <f>LN(Data[[#This Row],[NVActual]])</f>
        <v>22.916204784646808</v>
      </c>
      <c r="E1579" s="26">
        <v>503013</v>
      </c>
      <c r="F1579" s="40">
        <f>Data[[#This Row],[DAA 
(n)]]^2</f>
        <v>253022078169</v>
      </c>
      <c r="G1579" s="41">
        <f t="shared" si="194"/>
        <v>233353745349.03333</v>
      </c>
      <c r="H1579" s="28">
        <f>LN(Data[[#This Row],[Metcalfe
(n^2)]])</f>
        <v>26.256742587356637</v>
      </c>
      <c r="I1579" s="42">
        <f t="shared" si="195"/>
        <v>26.167750330762054</v>
      </c>
      <c r="J1579" s="40">
        <f>Data[[#This Row],[DAA 
(n)]]*LN(Data[[#This Row],[DAA 
(n)]])</f>
        <v>6603741.4295470119</v>
      </c>
      <c r="K1579" s="40">
        <f t="shared" si="196"/>
        <v>6309616.8834523549</v>
      </c>
      <c r="L1579" s="29">
        <f>LN(Data[[#This Row],[MA'[n*ln(n)']
30d]])</f>
        <v>15.657585516897946</v>
      </c>
      <c r="M1579" s="43">
        <f t="shared" si="197"/>
        <v>15.643675488074573</v>
      </c>
      <c r="N1579" s="40">
        <f>Data[[#This Row],[DAA 
(n)]]^1.5</f>
        <v>356753969.29259622</v>
      </c>
      <c r="O1579" s="40">
        <f t="shared" si="198"/>
        <v>335239844.60219055</v>
      </c>
      <c r="P1579" s="43">
        <f>LN(Data[[#This Row],[MA'[n^1.5']]])</f>
        <v>19.630356787652904</v>
      </c>
      <c r="Q1579" s="43">
        <f t="shared" si="199"/>
        <v>19.611060230984101</v>
      </c>
      <c r="R1579" s="30">
        <f>$O$1+$O$2*Data[[#This Row],[MA'[ln(n^2)']]]</f>
        <v>26.167750330762054</v>
      </c>
      <c r="S1579" s="30">
        <f>$Q$1+$Q$2*Data[[#This Row],[MA'[ln(n*ln(n))']]]</f>
        <v>22.332064555323043</v>
      </c>
      <c r="T1579" s="31">
        <f>$O$3*Data[[#This Row],[Metcalfe
(n^2)]]</f>
        <v>131571480647.88</v>
      </c>
      <c r="U1579" s="31">
        <f t="shared" si="192"/>
        <v>121343947581.49734</v>
      </c>
      <c r="V1579" s="30">
        <f>LN(Data[[#This Row],[MA'[NVA']
30d]]/Data[[#This Row],[MA'[NVMetcalfe calc']]])</f>
        <v>-2.5163505054052124</v>
      </c>
      <c r="W1579" s="30">
        <f>$Q$3+Data[[#This Row],[NVM
(scaled)]]/((Data[[#This Row],[Upper Bound]]-Data[[#This Row],[Lower Bound]])/2)</f>
        <v>-0.72207333067694035</v>
      </c>
      <c r="X1579" s="30">
        <f>(Data[[#This Row],[Upper Bound]]+Data[[#This Row],[Lower Bound]])/2</f>
        <v>24.249907443042549</v>
      </c>
      <c r="Y1579" s="32">
        <f>LN(Data[[#This Row],[NVActual]]/Data[[#This Row],[MA'[n^2']
30d]])</f>
        <v>-3.2596165749160253</v>
      </c>
      <c r="Z1579" s="32">
        <f>LN(Data[[#This Row],[NVActual]]/Data[[#This Row],[MA'[n*ln(n)']
30d]])</f>
        <v>7.2586192677488626</v>
      </c>
      <c r="AA1579" s="32">
        <f>LN(Data[[#This Row],[NVActual]]/Data[[#This Row],[MA'[n^1.5']]])</f>
        <v>3.2858479969939052</v>
      </c>
      <c r="AB1579" s="32">
        <f>LN(Data[[#This Row],[NVActual]]/Data[[#This Row],[Metcalfe
(n^2)]])</f>
        <v>-3.3405378027098296</v>
      </c>
      <c r="AC1579" s="34">
        <f>1+Data[[#This Row],[MA'[NVMetcalfe calc']]]/((Data[[#This Row],[NVM_norm
(scaled)]]-Data[[#This Row],[NV_fund.]])/2)</f>
        <v>-9718407896.3182373</v>
      </c>
    </row>
    <row r="1580" spans="1:29" x14ac:dyDescent="0.2">
      <c r="A1580" s="23">
        <v>42596</v>
      </c>
      <c r="B1580" s="24">
        <v>9036749863.2850895</v>
      </c>
      <c r="C1580" s="24">
        <f t="shared" si="193"/>
        <v>9849824464.6966457</v>
      </c>
      <c r="D1580" s="25">
        <f>LN(Data[[#This Row],[NVActual]])</f>
        <v>22.924565418307001</v>
      </c>
      <c r="E1580" s="26">
        <v>448752</v>
      </c>
      <c r="F1580" s="40">
        <f>Data[[#This Row],[DAA 
(n)]]^2</f>
        <v>201378357504</v>
      </c>
      <c r="G1580" s="41">
        <f t="shared" si="194"/>
        <v>232246520061.93332</v>
      </c>
      <c r="H1580" s="28">
        <f>LN(Data[[#This Row],[Metcalfe
(n^2)]])</f>
        <v>26.028451351198413</v>
      </c>
      <c r="I1580" s="42">
        <f t="shared" si="195"/>
        <v>26.16305918053099</v>
      </c>
      <c r="J1580" s="40">
        <f>Data[[#This Row],[DAA 
(n)]]*LN(Data[[#This Row],[DAA 
(n)]])</f>
        <v>5840159.8003764953</v>
      </c>
      <c r="K1580" s="40">
        <f t="shared" si="196"/>
        <v>6293560.044673752</v>
      </c>
      <c r="L1580" s="29">
        <f>LN(Data[[#This Row],[MA'[n*ln(n)']
30d]])</f>
        <v>15.655037453412405</v>
      </c>
      <c r="M1580" s="43">
        <f t="shared" si="197"/>
        <v>15.644764687846315</v>
      </c>
      <c r="N1580" s="40">
        <f>Data[[#This Row],[DAA 
(n)]]^1.5</f>
        <v>300614272.2603752</v>
      </c>
      <c r="O1580" s="40">
        <f t="shared" si="198"/>
        <v>334048627.4992907</v>
      </c>
      <c r="P1580" s="43">
        <f>LN(Data[[#This Row],[MA'[n^1.5']]])</f>
        <v>19.626797131658829</v>
      </c>
      <c r="Q1580" s="43">
        <f t="shared" si="199"/>
        <v>19.612628298351332</v>
      </c>
      <c r="R1580" s="30">
        <f>$O$1+$O$2*Data[[#This Row],[MA'[ln(n^2)']]]</f>
        <v>26.16305918053099</v>
      </c>
      <c r="S1580" s="30">
        <f>$Q$1+$Q$2*Data[[#This Row],[MA'[ln(n*ln(n))']]]</f>
        <v>22.333861734946417</v>
      </c>
      <c r="T1580" s="31">
        <f>$O$3*Data[[#This Row],[Metcalfe
(n^2)]]</f>
        <v>104716745902.08</v>
      </c>
      <c r="U1580" s="31">
        <f t="shared" si="192"/>
        <v>120768190432.20534</v>
      </c>
      <c r="V1580" s="30">
        <f>LN(Data[[#This Row],[MA'[NVA']
30d]]/Data[[#This Row],[MA'[NVMetcalfe calc']]])</f>
        <v>-2.5064192924058655</v>
      </c>
      <c r="W1580" s="30">
        <f>$Q$3+Data[[#This Row],[NVM
(scaled)]]/((Data[[#This Row],[Upper Bound]]-Data[[#This Row],[Lower Bound]])/2)</f>
        <v>-0.7191094559754313</v>
      </c>
      <c r="X1580" s="30">
        <f>(Data[[#This Row],[Upper Bound]]+Data[[#This Row],[Lower Bound]])/2</f>
        <v>24.248460457738702</v>
      </c>
      <c r="Y1580" s="29">
        <f>LN(Data[[#This Row],[NVActual]]/Data[[#This Row],[MA'[n^2']
30d]])</f>
        <v>-3.2464998126341649</v>
      </c>
      <c r="Z1580" s="29">
        <f>LN(Data[[#This Row],[NVActual]]/Data[[#This Row],[MA'[n*ln(n)']
30d]])</f>
        <v>7.2695279648945954</v>
      </c>
      <c r="AA1580" s="29">
        <f>LN(Data[[#This Row],[NVActual]]/Data[[#This Row],[MA'[n^1.5']]])</f>
        <v>3.2977682866481706</v>
      </c>
      <c r="AB1580" s="29">
        <f>LN(Data[[#This Row],[NVActual]]/Data[[#This Row],[Metcalfe
(n^2)]])</f>
        <v>-3.1038859328914135</v>
      </c>
      <c r="AC1580" s="26">
        <f>1+Data[[#This Row],[MA'[NVMetcalfe calc']]]/((Data[[#This Row],[NVM_norm
(scaled)]]-Data[[#This Row],[NV_fund.]])/2)</f>
        <v>-9674004385.4557323</v>
      </c>
    </row>
    <row r="1581" spans="1:29" x14ac:dyDescent="0.2">
      <c r="A1581" s="23">
        <v>42595</v>
      </c>
      <c r="B1581" s="24">
        <v>9256602279.3768101</v>
      </c>
      <c r="C1581" s="24">
        <f t="shared" si="193"/>
        <v>9898894163.4781055</v>
      </c>
      <c r="D1581" s="25">
        <f>LN(Data[[#This Row],[NVActual]])</f>
        <v>22.948602893797897</v>
      </c>
      <c r="E1581" s="26">
        <v>465522</v>
      </c>
      <c r="F1581" s="40">
        <f>Data[[#This Row],[DAA 
(n)]]^2</f>
        <v>216710732484</v>
      </c>
      <c r="G1581" s="41">
        <f t="shared" si="194"/>
        <v>232183335585.96667</v>
      </c>
      <c r="H1581" s="28">
        <f>LN(Data[[#This Row],[Metcalfe
(n^2)]])</f>
        <v>26.101829271184318</v>
      </c>
      <c r="I1581" s="42">
        <f t="shared" si="195"/>
        <v>26.16274393450594</v>
      </c>
      <c r="J1581" s="40">
        <f>Data[[#This Row],[DAA 
(n)]]*LN(Data[[#This Row],[DAA 
(n)]])</f>
        <v>6075487.882990133</v>
      </c>
      <c r="K1581" s="40">
        <f t="shared" si="196"/>
        <v>6292571.2741943765</v>
      </c>
      <c r="L1581" s="29">
        <f>LN(Data[[#This Row],[MA'[n*ln(n)']
30d]])</f>
        <v>15.65488033277599</v>
      </c>
      <c r="M1581" s="43">
        <f t="shared" si="197"/>
        <v>15.646220709179543</v>
      </c>
      <c r="N1581" s="40">
        <f>Data[[#This Row],[DAA 
(n)]]^1.5</f>
        <v>317621809.08655608</v>
      </c>
      <c r="O1581" s="40">
        <f t="shared" si="198"/>
        <v>333977803.38440663</v>
      </c>
      <c r="P1581" s="43">
        <f>LN(Data[[#This Row],[MA'[n^1.5']]])</f>
        <v>19.626585091799701</v>
      </c>
      <c r="Q1581" s="43">
        <f t="shared" si="199"/>
        <v>19.614716043898024</v>
      </c>
      <c r="R1581" s="30">
        <f>$O$1+$O$2*Data[[#This Row],[MA'[ln(n^2)']]]</f>
        <v>26.16274393450594</v>
      </c>
      <c r="S1581" s="30">
        <f>$Q$1+$Q$2*Data[[#This Row],[MA'[ln(n*ln(n))']]]</f>
        <v>22.336264170146244</v>
      </c>
      <c r="T1581" s="31">
        <f>$O$3*Data[[#This Row],[Metcalfe
(n^2)]]</f>
        <v>112689580891.68001</v>
      </c>
      <c r="U1581" s="31">
        <f t="shared" ref="U1581:U1644" si="200">AVERAGE(T1581:T1610)</f>
        <v>120735334504.70268</v>
      </c>
      <c r="V1581" s="30">
        <f>LN(Data[[#This Row],[MA'[NVA']
30d]]/Data[[#This Row],[MA'[NVMetcalfe calc']]])</f>
        <v>-2.5011777815366361</v>
      </c>
      <c r="W1581" s="30">
        <f>$Q$3+Data[[#This Row],[NVM
(scaled)]]/((Data[[#This Row],[Upper Bound]]-Data[[#This Row],[Lower Bound]])/2)</f>
        <v>-0.7172996255372438</v>
      </c>
      <c r="X1581" s="30">
        <f>(Data[[#This Row],[Upper Bound]]+Data[[#This Row],[Lower Bound]])/2</f>
        <v>24.249504052326092</v>
      </c>
      <c r="Y1581" s="32">
        <f>LN(Data[[#This Row],[NVActual]]/Data[[#This Row],[MA'[n^2']
30d]])</f>
        <v>-3.2221902423345985</v>
      </c>
      <c r="Z1581" s="32">
        <f>LN(Data[[#This Row],[NVActual]]/Data[[#This Row],[MA'[n*ln(n)']
30d]])</f>
        <v>7.293722561021907</v>
      </c>
      <c r="AA1581" s="32">
        <f>LN(Data[[#This Row],[NVActual]]/Data[[#This Row],[MA'[n^1.5']]])</f>
        <v>3.3220178019981961</v>
      </c>
      <c r="AB1581" s="32">
        <f>LN(Data[[#This Row],[NVActual]]/Data[[#This Row],[Metcalfe
(n^2)]])</f>
        <v>-3.1532263773864222</v>
      </c>
      <c r="AC1581" s="34">
        <f>1+Data[[#This Row],[MA'[NVMetcalfe calc']]]/((Data[[#This Row],[NVM_norm
(scaled)]]-Data[[#This Row],[NV_fund.]])/2)</f>
        <v>-9671669313.3825951</v>
      </c>
    </row>
    <row r="1582" spans="1:29" x14ac:dyDescent="0.2">
      <c r="A1582" s="23">
        <v>42594</v>
      </c>
      <c r="B1582" s="24">
        <v>9284313888.6852303</v>
      </c>
      <c r="C1582" s="24">
        <f t="shared" si="193"/>
        <v>9937523436.3994961</v>
      </c>
      <c r="D1582" s="25">
        <f>LN(Data[[#This Row],[NVActual]])</f>
        <v>22.95159213442572</v>
      </c>
      <c r="E1582" s="26">
        <v>496269</v>
      </c>
      <c r="F1582" s="40">
        <f>Data[[#This Row],[DAA 
(n)]]^2</f>
        <v>246282920361</v>
      </c>
      <c r="G1582" s="41">
        <f t="shared" si="194"/>
        <v>232830252716.5</v>
      </c>
      <c r="H1582" s="28">
        <f>LN(Data[[#This Row],[Metcalfe
(n^2)]])</f>
        <v>26.229746794808509</v>
      </c>
      <c r="I1582" s="42">
        <f t="shared" si="195"/>
        <v>26.165602910818432</v>
      </c>
      <c r="J1582" s="40">
        <f>Data[[#This Row],[DAA 
(n)]]*LN(Data[[#This Row],[DAA 
(n)]])</f>
        <v>6508505.1060564118</v>
      </c>
      <c r="K1582" s="40">
        <f t="shared" si="196"/>
        <v>6302139.6429704875</v>
      </c>
      <c r="L1582" s="29">
        <f>LN(Data[[#This Row],[MA'[n*ln(n)']
30d]])</f>
        <v>15.656399759570283</v>
      </c>
      <c r="M1582" s="43">
        <f t="shared" si="197"/>
        <v>15.648017137376366</v>
      </c>
      <c r="N1582" s="40">
        <f>Data[[#This Row],[DAA 
(n)]]^1.5</f>
        <v>349603459.08562332</v>
      </c>
      <c r="O1582" s="40">
        <f t="shared" si="198"/>
        <v>334681240.75247782</v>
      </c>
      <c r="P1582" s="43">
        <f>LN(Data[[#This Row],[MA'[n^1.5']]])</f>
        <v>19.628689116664823</v>
      </c>
      <c r="Q1582" s="43">
        <f t="shared" si="199"/>
        <v>19.617281742135344</v>
      </c>
      <c r="R1582" s="30">
        <f>$O$1+$O$2*Data[[#This Row],[MA'[ln(n^2)']]]</f>
        <v>26.165602910818432</v>
      </c>
      <c r="S1582" s="30">
        <f>$Q$1+$Q$2*Data[[#This Row],[MA'[ln(n*ln(n))']]]</f>
        <v>22.339228276671001</v>
      </c>
      <c r="T1582" s="31">
        <f>$O$3*Data[[#This Row],[Metcalfe
(n^2)]]</f>
        <v>128067118587.72</v>
      </c>
      <c r="U1582" s="31">
        <f t="shared" si="200"/>
        <v>121071731412.58002</v>
      </c>
      <c r="V1582" s="30">
        <f>LN(Data[[#This Row],[MA'[NVA']
30d]]/Data[[#This Row],[MA'[NVMetcalfe calc']]])</f>
        <v>-2.5000653531815149</v>
      </c>
      <c r="W1582" s="30">
        <f>$Q$3+Data[[#This Row],[NVM
(scaled)]]/((Data[[#This Row],[Upper Bound]]-Data[[#This Row],[Lower Bound]])/2)</f>
        <v>-0.71675409086730169</v>
      </c>
      <c r="X1582" s="30">
        <f>(Data[[#This Row],[Upper Bound]]+Data[[#This Row],[Lower Bound]])/2</f>
        <v>24.252415593744715</v>
      </c>
      <c r="Y1582" s="29">
        <f>LN(Data[[#This Row],[NVActual]]/Data[[#This Row],[MA'[n^2']
30d]])</f>
        <v>-3.2219833614663633</v>
      </c>
      <c r="Z1582" s="29">
        <f>LN(Data[[#This Row],[NVActual]]/Data[[#This Row],[MA'[n*ln(n)']
30d]])</f>
        <v>7.2951923748554375</v>
      </c>
      <c r="AA1582" s="29">
        <f>LN(Data[[#This Row],[NVActual]]/Data[[#This Row],[MA'[n^1.5']]])</f>
        <v>3.3229030177608969</v>
      </c>
      <c r="AB1582" s="29">
        <f>LN(Data[[#This Row],[NVActual]]/Data[[#This Row],[Metcalfe
(n^2)]])</f>
        <v>-3.2781546603827914</v>
      </c>
      <c r="AC1582" s="26">
        <f>1+Data[[#This Row],[MA'[NVMetcalfe calc']]]/((Data[[#This Row],[NVM_norm
(scaled)]]-Data[[#This Row],[NV_fund.]])/2)</f>
        <v>-9697697835.3196449</v>
      </c>
    </row>
    <row r="1583" spans="1:29" x14ac:dyDescent="0.2">
      <c r="A1583" s="23">
        <v>42593</v>
      </c>
      <c r="B1583" s="24">
        <v>9321071960.9722595</v>
      </c>
      <c r="C1583" s="24">
        <f t="shared" si="193"/>
        <v>9973839023.9507198</v>
      </c>
      <c r="D1583" s="25">
        <f>LN(Data[[#This Row],[NVActual]])</f>
        <v>22.955543476301635</v>
      </c>
      <c r="E1583" s="26">
        <v>526186</v>
      </c>
      <c r="F1583" s="40">
        <f>Data[[#This Row],[DAA 
(n)]]^2</f>
        <v>276871706596</v>
      </c>
      <c r="G1583" s="41">
        <f t="shared" si="194"/>
        <v>231403862371.13333</v>
      </c>
      <c r="H1583" s="28">
        <f>LN(Data[[#This Row],[Metcalfe
(n^2)]])</f>
        <v>26.3468200827622</v>
      </c>
      <c r="I1583" s="42">
        <f t="shared" si="195"/>
        <v>26.159240972551252</v>
      </c>
      <c r="J1583" s="40">
        <f>Data[[#This Row],[DAA 
(n)]]*LN(Data[[#This Row],[DAA 
(n)]])</f>
        <v>6931663.9360341551</v>
      </c>
      <c r="K1583" s="40">
        <f t="shared" si="196"/>
        <v>6280958.517244746</v>
      </c>
      <c r="L1583" s="29">
        <f>LN(Data[[#This Row],[MA'[n*ln(n)']
30d]])</f>
        <v>15.653033156932102</v>
      </c>
      <c r="M1583" s="43">
        <f t="shared" si="197"/>
        <v>15.649878509735126</v>
      </c>
      <c r="N1583" s="40">
        <f>Data[[#This Row],[DAA 
(n)]]^1.5</f>
        <v>381688375.25777811</v>
      </c>
      <c r="O1583" s="40">
        <f t="shared" si="198"/>
        <v>333127015.67450947</v>
      </c>
      <c r="P1583" s="43">
        <f>LN(Data[[#This Row],[MA'[n^1.5']]])</f>
        <v>19.624034403671359</v>
      </c>
      <c r="Q1583" s="43">
        <f t="shared" si="199"/>
        <v>19.619938441272701</v>
      </c>
      <c r="R1583" s="30">
        <f>$O$1+$O$2*Data[[#This Row],[MA'[ln(n^2)']]]</f>
        <v>26.159240972551252</v>
      </c>
      <c r="S1583" s="30">
        <f>$Q$1+$Q$2*Data[[#This Row],[MA'[ln(n*ln(n))']]]</f>
        <v>22.342299541062957</v>
      </c>
      <c r="T1583" s="31">
        <f>$O$3*Data[[#This Row],[Metcalfe
(n^2)]]</f>
        <v>143973287429.92001</v>
      </c>
      <c r="U1583" s="31">
        <f t="shared" si="200"/>
        <v>120330008432.98935</v>
      </c>
      <c r="V1583" s="30">
        <f>LN(Data[[#This Row],[MA'[NVA']
30d]]/Data[[#This Row],[MA'[NVMetcalfe calc']]])</f>
        <v>-2.4902724711063717</v>
      </c>
      <c r="W1583" s="30">
        <f>$Q$3+Data[[#This Row],[NVM
(scaled)]]/((Data[[#This Row],[Upper Bound]]-Data[[#This Row],[Lower Bound]])/2)</f>
        <v>-0.71485233572754547</v>
      </c>
      <c r="X1583" s="30">
        <f>(Data[[#This Row],[Upper Bound]]+Data[[#This Row],[Lower Bound]])/2</f>
        <v>24.250770256807105</v>
      </c>
      <c r="Y1583" s="32">
        <f>LN(Data[[#This Row],[NVActual]]/Data[[#This Row],[MA'[n^2']
30d]])</f>
        <v>-3.2118868665836957</v>
      </c>
      <c r="Z1583" s="32">
        <f>LN(Data[[#This Row],[NVActual]]/Data[[#This Row],[MA'[n*ln(n)']
30d]])</f>
        <v>7.3025103193695324</v>
      </c>
      <c r="AA1583" s="32">
        <f>LN(Data[[#This Row],[NVActual]]/Data[[#This Row],[MA'[n^1.5']]])</f>
        <v>3.3315090726302747</v>
      </c>
      <c r="AB1583" s="32">
        <f>LN(Data[[#This Row],[NVActual]]/Data[[#This Row],[Metcalfe
(n^2)]])</f>
        <v>-3.3912766064605662</v>
      </c>
      <c r="AC1583" s="34">
        <f>1+Data[[#This Row],[MA'[NVMetcalfe calc']]]/((Data[[#This Row],[NVM_norm
(scaled)]]-Data[[#This Row],[NV_fund.]])/2)</f>
        <v>-9639656129.1035652</v>
      </c>
    </row>
    <row r="1584" spans="1:29" x14ac:dyDescent="0.2">
      <c r="A1584" s="23">
        <v>42592</v>
      </c>
      <c r="B1584" s="24">
        <v>9326018819.4178104</v>
      </c>
      <c r="C1584" s="24">
        <f t="shared" si="193"/>
        <v>10015033299.265535</v>
      </c>
      <c r="D1584" s="25">
        <f>LN(Data[[#This Row],[NVActual]])</f>
        <v>22.956074053282233</v>
      </c>
      <c r="E1584" s="26">
        <v>534986</v>
      </c>
      <c r="F1584" s="40">
        <f>Data[[#This Row],[DAA 
(n)]]^2</f>
        <v>286210020196</v>
      </c>
      <c r="G1584" s="41">
        <f t="shared" si="194"/>
        <v>229713382604.60001</v>
      </c>
      <c r="H1584" s="28">
        <f>LN(Data[[#This Row],[Metcalfe
(n^2)]])</f>
        <v>26.3799917146229</v>
      </c>
      <c r="I1584" s="42">
        <f t="shared" si="195"/>
        <v>26.152496858857344</v>
      </c>
      <c r="J1584" s="40">
        <f>Data[[#This Row],[DAA 
(n)]]*LN(Data[[#This Row],[DAA 
(n)]])</f>
        <v>7056463.1237196233</v>
      </c>
      <c r="K1584" s="40">
        <f t="shared" si="196"/>
        <v>6257124.3333321102</v>
      </c>
      <c r="L1584" s="29">
        <f>LN(Data[[#This Row],[MA'[n*ln(n)']
30d]])</f>
        <v>15.649231265860605</v>
      </c>
      <c r="M1584" s="43">
        <f t="shared" si="197"/>
        <v>15.652156032004852</v>
      </c>
      <c r="N1584" s="40">
        <f>Data[[#This Row],[DAA 
(n)]]^1.5</f>
        <v>391303403.84997511</v>
      </c>
      <c r="O1584" s="40">
        <f t="shared" si="198"/>
        <v>331335745.11619127</v>
      </c>
      <c r="P1584" s="43">
        <f>LN(Data[[#This Row],[MA'[n^1.5']]])</f>
        <v>19.618642754948958</v>
      </c>
      <c r="Q1584" s="43">
        <f t="shared" si="199"/>
        <v>19.623174669662774</v>
      </c>
      <c r="R1584" s="30">
        <f>$O$1+$O$2*Data[[#This Row],[MA'[ln(n^2)']]]</f>
        <v>26.152496858857344</v>
      </c>
      <c r="S1584" s="30">
        <f>$Q$1+$Q$2*Data[[#This Row],[MA'[ln(n*ln(n))']]]</f>
        <v>22.346057452808004</v>
      </c>
      <c r="T1584" s="31">
        <f>$O$3*Data[[#This Row],[Metcalfe
(n^2)]]</f>
        <v>148829210501.92001</v>
      </c>
      <c r="U1584" s="31">
        <f t="shared" si="200"/>
        <v>119450958954.39201</v>
      </c>
      <c r="V1584" s="30">
        <f>LN(Data[[#This Row],[MA'[NVA']
30d]]/Data[[#This Row],[MA'[NVMetcalfe calc']]])</f>
        <v>-2.4788186077701706</v>
      </c>
      <c r="W1584" s="30">
        <f>$Q$3+Data[[#This Row],[NVM
(scaled)]]/((Data[[#This Row],[Upper Bound]]-Data[[#This Row],[Lower Bound]])/2)</f>
        <v>-0.71243429270448255</v>
      </c>
      <c r="X1584" s="30">
        <f>(Data[[#This Row],[Upper Bound]]+Data[[#This Row],[Lower Bound]])/2</f>
        <v>24.249277155832672</v>
      </c>
      <c r="Y1584" s="29">
        <f>LN(Data[[#This Row],[NVActual]]/Data[[#This Row],[MA'[n^2']
30d]])</f>
        <v>-3.2040241528924129</v>
      </c>
      <c r="Z1584" s="29">
        <f>LN(Data[[#This Row],[NVActual]]/Data[[#This Row],[MA'[n*ln(n)']
30d]])</f>
        <v>7.306842787421628</v>
      </c>
      <c r="AA1584" s="29">
        <f>LN(Data[[#This Row],[NVActual]]/Data[[#This Row],[MA'[n^1.5']]])</f>
        <v>3.337431298333275</v>
      </c>
      <c r="AB1584" s="29">
        <f>LN(Data[[#This Row],[NVActual]]/Data[[#This Row],[Metcalfe
(n^2)]])</f>
        <v>-3.4239176613406692</v>
      </c>
      <c r="AC1584" s="26">
        <f>1+Data[[#This Row],[MA'[NVMetcalfe calc']]]/((Data[[#This Row],[NVM_norm
(scaled)]]-Data[[#This Row],[NV_fund.]])/2)</f>
        <v>-9570734698.0738697</v>
      </c>
    </row>
    <row r="1585" spans="1:29" x14ac:dyDescent="0.2">
      <c r="A1585" s="23">
        <v>42591</v>
      </c>
      <c r="B1585" s="24">
        <v>9292714922.5427208</v>
      </c>
      <c r="C1585" s="24">
        <f t="shared" si="193"/>
        <v>10045650938.25342</v>
      </c>
      <c r="D1585" s="25">
        <f>LN(Data[[#This Row],[NVActual]])</f>
        <v>22.952496588471149</v>
      </c>
      <c r="E1585" s="26">
        <v>494819</v>
      </c>
      <c r="F1585" s="40">
        <f>Data[[#This Row],[DAA 
(n)]]^2</f>
        <v>244845842761</v>
      </c>
      <c r="G1585" s="41">
        <f t="shared" si="194"/>
        <v>228329035658.10001</v>
      </c>
      <c r="H1585" s="28">
        <f>LN(Data[[#This Row],[Metcalfe
(n^2)]])</f>
        <v>26.223894636233016</v>
      </c>
      <c r="I1585" s="42">
        <f t="shared" si="195"/>
        <v>26.147270984528632</v>
      </c>
      <c r="J1585" s="40">
        <f>Data[[#This Row],[DAA 
(n)]]*LN(Data[[#This Row],[DAA 
(n)]])</f>
        <v>6488040.6600030921</v>
      </c>
      <c r="K1585" s="40">
        <f t="shared" si="196"/>
        <v>6238097.891920669</v>
      </c>
      <c r="L1585" s="29">
        <f>LN(Data[[#This Row],[MA'[n*ln(n)']
30d]])</f>
        <v>15.646185868864309</v>
      </c>
      <c r="M1585" s="43">
        <f t="shared" si="197"/>
        <v>15.654678341092113</v>
      </c>
      <c r="N1585" s="40">
        <f>Data[[#This Row],[DAA 
(n)]]^1.5</f>
        <v>348072370.44780731</v>
      </c>
      <c r="O1585" s="40">
        <f t="shared" si="198"/>
        <v>329888802.32776314</v>
      </c>
      <c r="P1585" s="43">
        <f>LN(Data[[#This Row],[MA'[n^1.5']]])</f>
        <v>19.61426619299699</v>
      </c>
      <c r="Q1585" s="43">
        <f t="shared" si="199"/>
        <v>19.626753062047655</v>
      </c>
      <c r="R1585" s="30">
        <f>$O$1+$O$2*Data[[#This Row],[MA'[ln(n^2)']]]</f>
        <v>26.147270984528632</v>
      </c>
      <c r="S1585" s="30">
        <f>$Q$1+$Q$2*Data[[#This Row],[MA'[ln(n*ln(n))']]]</f>
        <v>22.350219262801986</v>
      </c>
      <c r="T1585" s="31">
        <f>$O$3*Data[[#This Row],[Metcalfe
(n^2)]]</f>
        <v>127319838235.72</v>
      </c>
      <c r="U1585" s="31">
        <f t="shared" si="200"/>
        <v>118731098542.21201</v>
      </c>
      <c r="V1585" s="30">
        <f>LN(Data[[#This Row],[MA'[NVA']
30d]]/Data[[#This Row],[MA'[NVMetcalfe calc']]])</f>
        <v>-2.4697214616922909</v>
      </c>
      <c r="W1585" s="30">
        <f>$Q$3+Data[[#This Row],[NVM
(scaled)]]/((Data[[#This Row],[Upper Bound]]-Data[[#This Row],[Lower Bound]])/2)</f>
        <v>-0.71086269173559014</v>
      </c>
      <c r="X1585" s="30">
        <f>(Data[[#This Row],[Upper Bound]]+Data[[#This Row],[Lower Bound]])/2</f>
        <v>24.248745123665309</v>
      </c>
      <c r="Y1585" s="32">
        <f>LN(Data[[#This Row],[NVActual]]/Data[[#This Row],[MA'[n^2']
30d]])</f>
        <v>-3.2015569759569149</v>
      </c>
      <c r="Z1585" s="32">
        <f>LN(Data[[#This Row],[NVActual]]/Data[[#This Row],[MA'[n*ln(n)']
30d]])</f>
        <v>7.3063107196068389</v>
      </c>
      <c r="AA1585" s="32">
        <f>LN(Data[[#This Row],[NVActual]]/Data[[#This Row],[MA'[n^1.5']]])</f>
        <v>3.3382303954741586</v>
      </c>
      <c r="AB1585" s="32">
        <f>LN(Data[[#This Row],[NVActual]]/Data[[#This Row],[Metcalfe
(n^2)]])</f>
        <v>-3.2713980477618665</v>
      </c>
      <c r="AC1585" s="34">
        <f>1+Data[[#This Row],[MA'[NVMetcalfe calc']]]/((Data[[#This Row],[NVM_norm
(scaled)]]-Data[[#This Row],[NV_fund.]])/2)</f>
        <v>-9513859304.8302002</v>
      </c>
    </row>
    <row r="1586" spans="1:29" x14ac:dyDescent="0.2">
      <c r="A1586" s="23">
        <v>42590</v>
      </c>
      <c r="B1586" s="24">
        <v>9350234098.0013008</v>
      </c>
      <c r="C1586" s="24">
        <f t="shared" si="193"/>
        <v>10077175477.962139</v>
      </c>
      <c r="D1586" s="25">
        <f>LN(Data[[#This Row],[NVActual]])</f>
        <v>22.958667217152971</v>
      </c>
      <c r="E1586" s="26">
        <v>527222</v>
      </c>
      <c r="F1586" s="40">
        <f>Data[[#This Row],[DAA 
(n)]]^2</f>
        <v>277963037284</v>
      </c>
      <c r="G1586" s="41">
        <f t="shared" si="194"/>
        <v>225526525080.86667</v>
      </c>
      <c r="H1586" s="28">
        <f>LN(Data[[#This Row],[Metcalfe
(n^2)]])</f>
        <v>26.35075398238709</v>
      </c>
      <c r="I1586" s="42">
        <f t="shared" si="195"/>
        <v>26.133249292567942</v>
      </c>
      <c r="J1586" s="40">
        <f>Data[[#This Row],[DAA 
(n)]]*LN(Data[[#This Row],[DAA 
(n)]])</f>
        <v>6946348.608051043</v>
      </c>
      <c r="K1586" s="40">
        <f t="shared" si="196"/>
        <v>6194265.2077801488</v>
      </c>
      <c r="L1586" s="29">
        <f>LN(Data[[#This Row],[MA'[n*ln(n)']
30d]])</f>
        <v>15.639134455482774</v>
      </c>
      <c r="M1586" s="43">
        <f t="shared" si="197"/>
        <v>15.657239205880897</v>
      </c>
      <c r="N1586" s="40">
        <f>Data[[#This Row],[DAA 
(n)]]^1.5</f>
        <v>382816181.00982225</v>
      </c>
      <c r="O1586" s="40">
        <f t="shared" si="198"/>
        <v>326749569.80107766</v>
      </c>
      <c r="P1586" s="43">
        <f>LN(Data[[#This Row],[MA'[n^1.5']]])</f>
        <v>19.604704593868128</v>
      </c>
      <c r="Q1586" s="43">
        <f t="shared" si="199"/>
        <v>19.630392223683412</v>
      </c>
      <c r="R1586" s="30">
        <f>$O$1+$O$2*Data[[#This Row],[MA'[ln(n^2)']]]</f>
        <v>26.133249292567942</v>
      </c>
      <c r="S1586" s="30">
        <f>$Q$1+$Q$2*Data[[#This Row],[MA'[ln(n*ln(n))']]]</f>
        <v>22.354444689703477</v>
      </c>
      <c r="T1586" s="31">
        <f>$O$3*Data[[#This Row],[Metcalfe
(n^2)]]</f>
        <v>144540779387.67999</v>
      </c>
      <c r="U1586" s="31">
        <f t="shared" si="200"/>
        <v>117273793042.05067</v>
      </c>
      <c r="V1586" s="30">
        <f>LN(Data[[#This Row],[MA'[NVA']
30d]]/Data[[#This Row],[MA'[NVMetcalfe calc']]])</f>
        <v>-2.4542382996142327</v>
      </c>
      <c r="W1586" s="30">
        <f>$Q$3+Data[[#This Row],[NVM
(scaled)]]/((Data[[#This Row],[Upper Bound]]-Data[[#This Row],[Lower Bound]])/2)</f>
        <v>-0.70894956608967552</v>
      </c>
      <c r="X1586" s="30">
        <f>(Data[[#This Row],[Upper Bound]]+Data[[#This Row],[Lower Bound]])/2</f>
        <v>24.243846991135712</v>
      </c>
      <c r="Y1586" s="29">
        <f>LN(Data[[#This Row],[NVActual]]/Data[[#This Row],[MA'[n^2']
30d]])</f>
        <v>-3.1830363996716269</v>
      </c>
      <c r="Z1586" s="29">
        <f>LN(Data[[#This Row],[NVActual]]/Data[[#This Row],[MA'[n*ln(n)']
30d]])</f>
        <v>7.3195327616701977</v>
      </c>
      <c r="AA1586" s="29">
        <f>LN(Data[[#This Row],[NVActual]]/Data[[#This Row],[MA'[n^1.5']]])</f>
        <v>3.3539626232848421</v>
      </c>
      <c r="AB1586" s="29">
        <f>LN(Data[[#This Row],[NVActual]]/Data[[#This Row],[Metcalfe
(n^2)]])</f>
        <v>-3.3920867652341191</v>
      </c>
      <c r="AC1586" s="26">
        <f>1+Data[[#This Row],[MA'[NVMetcalfe calc']]]/((Data[[#This Row],[NVM_norm
(scaled)]]-Data[[#This Row],[NV_fund.]])/2)</f>
        <v>-9399651278.4148216</v>
      </c>
    </row>
    <row r="1587" spans="1:29" x14ac:dyDescent="0.2">
      <c r="A1587" s="23">
        <v>42589</v>
      </c>
      <c r="B1587" s="24">
        <v>9398174944.8298798</v>
      </c>
      <c r="C1587" s="24">
        <f t="shared" si="193"/>
        <v>10107781348.270517</v>
      </c>
      <c r="D1587" s="25">
        <f>LN(Data[[#This Row],[NVActual]])</f>
        <v>22.963781352566553</v>
      </c>
      <c r="E1587" s="26">
        <v>444399</v>
      </c>
      <c r="F1587" s="40">
        <f>Data[[#This Row],[DAA 
(n)]]^2</f>
        <v>197490471201</v>
      </c>
      <c r="G1587" s="41">
        <f t="shared" si="194"/>
        <v>222547148758.06668</v>
      </c>
      <c r="H1587" s="28">
        <f>LN(Data[[#This Row],[Metcalfe
(n^2)]])</f>
        <v>26.008956173040115</v>
      </c>
      <c r="I1587" s="42">
        <f t="shared" si="195"/>
        <v>26.120317407291555</v>
      </c>
      <c r="J1587" s="40">
        <f>Data[[#This Row],[DAA 
(n)]]*LN(Data[[#This Row],[DAA 
(n)]])</f>
        <v>5779177.0571714267</v>
      </c>
      <c r="K1587" s="40">
        <f t="shared" si="196"/>
        <v>6150630.3276682412</v>
      </c>
      <c r="L1587" s="29">
        <f>LN(Data[[#This Row],[MA'[n*ln(n)']
30d]])</f>
        <v>15.632065126834503</v>
      </c>
      <c r="M1587" s="43">
        <f t="shared" si="197"/>
        <v>15.660259944828185</v>
      </c>
      <c r="N1587" s="40">
        <f>Data[[#This Row],[DAA 
(n)]]^1.5</f>
        <v>296250853.01354492</v>
      </c>
      <c r="O1587" s="40">
        <f t="shared" si="198"/>
        <v>323528044.45911521</v>
      </c>
      <c r="P1587" s="43">
        <f>LN(Data[[#This Row],[MA'[n^1.5']]])</f>
        <v>19.594796358902411</v>
      </c>
      <c r="Q1587" s="43">
        <f t="shared" si="199"/>
        <v>19.634645100788873</v>
      </c>
      <c r="R1587" s="30">
        <f>$O$1+$O$2*Data[[#This Row],[MA'[ln(n^2)']]]</f>
        <v>26.120317407291555</v>
      </c>
      <c r="S1587" s="30">
        <f>$Q$1+$Q$2*Data[[#This Row],[MA'[ln(n*ln(n))']]]</f>
        <v>22.359428908966503</v>
      </c>
      <c r="T1587" s="31">
        <f>$O$3*Data[[#This Row],[Metcalfe
(n^2)]]</f>
        <v>102695045024.52</v>
      </c>
      <c r="U1587" s="31">
        <f t="shared" si="200"/>
        <v>115724517354.19467</v>
      </c>
      <c r="V1587" s="30">
        <f>LN(Data[[#This Row],[MA'[NVA']
30d]]/Data[[#This Row],[MA'[NVMetcalfe calc']]])</f>
        <v>-2.437906958541876</v>
      </c>
      <c r="W1587" s="30">
        <f>$Q$3+Data[[#This Row],[NVM
(scaled)]]/((Data[[#This Row],[Upper Bound]]-Data[[#This Row],[Lower Bound]])/2)</f>
        <v>-0.70645266517612615</v>
      </c>
      <c r="X1587" s="30">
        <f>(Data[[#This Row],[Upper Bound]]+Data[[#This Row],[Lower Bound]])/2</f>
        <v>24.239873158129029</v>
      </c>
      <c r="Y1587" s="32">
        <f>LN(Data[[#This Row],[NVActual]]/Data[[#This Row],[MA'[n^2']
30d]])</f>
        <v>-3.1646234680681959</v>
      </c>
      <c r="Z1587" s="32">
        <f>LN(Data[[#This Row],[NVActual]]/Data[[#This Row],[MA'[n*ln(n)']
30d]])</f>
        <v>7.331716225732051</v>
      </c>
      <c r="AA1587" s="32">
        <f>LN(Data[[#This Row],[NVActual]]/Data[[#This Row],[MA'[n^1.5']]])</f>
        <v>3.3689849936641436</v>
      </c>
      <c r="AB1587" s="32">
        <f>LN(Data[[#This Row],[NVActual]]/Data[[#This Row],[Metcalfe
(n^2)]])</f>
        <v>-3.0451748204735622</v>
      </c>
      <c r="AC1587" s="34">
        <f>1+Data[[#This Row],[MA'[NVMetcalfe calc']]]/((Data[[#This Row],[NVM_norm
(scaled)]]-Data[[#This Row],[NV_fund.]])/2)</f>
        <v>-9277880691.6415958</v>
      </c>
    </row>
    <row r="1588" spans="1:29" x14ac:dyDescent="0.2">
      <c r="A1588" s="23">
        <v>42588</v>
      </c>
      <c r="B1588" s="24">
        <v>9334869325.4143391</v>
      </c>
      <c r="C1588" s="24">
        <f t="shared" si="193"/>
        <v>10143604159.566576</v>
      </c>
      <c r="D1588" s="25">
        <f>LN(Data[[#This Row],[NVActual]])</f>
        <v>22.957022615493361</v>
      </c>
      <c r="E1588" s="26">
        <v>424854</v>
      </c>
      <c r="F1588" s="40">
        <f>Data[[#This Row],[DAA 
(n)]]^2</f>
        <v>180500921316</v>
      </c>
      <c r="G1588" s="41">
        <f t="shared" si="194"/>
        <v>223116527783.39999</v>
      </c>
      <c r="H1588" s="28">
        <f>LN(Data[[#This Row],[Metcalfe
(n^2)]])</f>
        <v>25.919001718950089</v>
      </c>
      <c r="I1588" s="42">
        <f t="shared" si="195"/>
        <v>26.123082549750077</v>
      </c>
      <c r="J1588" s="40">
        <f>Data[[#This Row],[DAA 
(n)]]*LN(Data[[#This Row],[DAA 
(n)]])</f>
        <v>5505895.7781514106</v>
      </c>
      <c r="K1588" s="40">
        <f t="shared" si="196"/>
        <v>6159428.9035167666</v>
      </c>
      <c r="L1588" s="29">
        <f>LN(Data[[#This Row],[MA'[n*ln(n)']
30d]])</f>
        <v>15.633494620743765</v>
      </c>
      <c r="M1588" s="43">
        <f t="shared" si="197"/>
        <v>15.663721518333348</v>
      </c>
      <c r="N1588" s="40">
        <f>Data[[#This Row],[DAA 
(n)]]^1.5</f>
        <v>276923343.95061052</v>
      </c>
      <c r="O1588" s="40">
        <f t="shared" si="198"/>
        <v>324161941.018525</v>
      </c>
      <c r="P1588" s="43">
        <f>LN(Data[[#This Row],[MA'[n^1.5']]])</f>
        <v>19.596753766847623</v>
      </c>
      <c r="Q1588" s="43">
        <f t="shared" si="199"/>
        <v>19.639504265517459</v>
      </c>
      <c r="R1588" s="30">
        <f>$O$1+$O$2*Data[[#This Row],[MA'[ln(n^2)']]]</f>
        <v>26.123082549750077</v>
      </c>
      <c r="S1588" s="30">
        <f>$Q$1+$Q$2*Data[[#This Row],[MA'[ln(n*ln(n))']]]</f>
        <v>22.365140505250022</v>
      </c>
      <c r="T1588" s="31">
        <f>$O$3*Data[[#This Row],[Metcalfe
(n^2)]]</f>
        <v>93860479084.320007</v>
      </c>
      <c r="U1588" s="31">
        <f t="shared" si="200"/>
        <v>116020594447.368</v>
      </c>
      <c r="V1588" s="30">
        <f>LN(Data[[#This Row],[MA'[NVA']
30d]]/Data[[#This Row],[MA'[NVMetcalfe calc']]])</f>
        <v>-2.4369243388789368</v>
      </c>
      <c r="W1588" s="30">
        <f>$Q$3+Data[[#This Row],[NVM
(scaled)]]/((Data[[#This Row],[Upper Bound]]-Data[[#This Row],[Lower Bound]])/2)</f>
        <v>-0.70694620620640125</v>
      </c>
      <c r="X1588" s="30">
        <f>(Data[[#This Row],[Upper Bound]]+Data[[#This Row],[Lower Bound]])/2</f>
        <v>24.244111527500049</v>
      </c>
      <c r="Y1588" s="29">
        <f>LN(Data[[#This Row],[NVActual]]/Data[[#This Row],[MA'[n^2']
30d]])</f>
        <v>-3.1739374025473923</v>
      </c>
      <c r="Z1588" s="29">
        <f>LN(Data[[#This Row],[NVActual]]/Data[[#This Row],[MA'[n*ln(n)']
30d]])</f>
        <v>7.3235279947495968</v>
      </c>
      <c r="AA1588" s="29">
        <f>LN(Data[[#This Row],[NVActual]]/Data[[#This Row],[MA'[n^1.5']]])</f>
        <v>3.3602688486457368</v>
      </c>
      <c r="AB1588" s="29">
        <f>LN(Data[[#This Row],[NVActual]]/Data[[#This Row],[Metcalfe
(n^2)]])</f>
        <v>-2.9619791034567267</v>
      </c>
      <c r="AC1588" s="26">
        <f>1+Data[[#This Row],[MA'[NVMetcalfe calc']]]/((Data[[#This Row],[NVM_norm
(scaled)]]-Data[[#This Row],[NV_fund.]])/2)</f>
        <v>-9299853791.6218224</v>
      </c>
    </row>
    <row r="1589" spans="1:29" x14ac:dyDescent="0.2">
      <c r="A1589" s="23">
        <v>42587</v>
      </c>
      <c r="B1589" s="24">
        <v>9183311868.8289604</v>
      </c>
      <c r="C1589" s="24">
        <f t="shared" si="193"/>
        <v>10168337756.934076</v>
      </c>
      <c r="D1589" s="25">
        <f>LN(Data[[#This Row],[NVActual]])</f>
        <v>22.940653746541894</v>
      </c>
      <c r="E1589" s="26">
        <v>482120</v>
      </c>
      <c r="F1589" s="40">
        <f>Data[[#This Row],[DAA 
(n)]]^2</f>
        <v>232439694400</v>
      </c>
      <c r="G1589" s="41">
        <f t="shared" si="194"/>
        <v>224274507859.53333</v>
      </c>
      <c r="H1589" s="28">
        <f>LN(Data[[#This Row],[Metcalfe
(n^2)]])</f>
        <v>26.171896649404559</v>
      </c>
      <c r="I1589" s="42">
        <f t="shared" si="195"/>
        <v>26.128949859951891</v>
      </c>
      <c r="J1589" s="40">
        <f>Data[[#This Row],[DAA 
(n)]]*LN(Data[[#This Row],[DAA 
(n)]])</f>
        <v>6308997.4063054631</v>
      </c>
      <c r="K1589" s="40">
        <f t="shared" si="196"/>
        <v>6177674.4451507293</v>
      </c>
      <c r="L1589" s="29">
        <f>LN(Data[[#This Row],[MA'[n*ln(n)']
30d]])</f>
        <v>15.636452455240324</v>
      </c>
      <c r="M1589" s="43">
        <f t="shared" si="197"/>
        <v>15.667179078134589</v>
      </c>
      <c r="N1589" s="40">
        <f>Data[[#This Row],[DAA 
(n)]]^1.5</f>
        <v>334759354.55805838</v>
      </c>
      <c r="O1589" s="40">
        <f t="shared" si="198"/>
        <v>325464633.12492424</v>
      </c>
      <c r="P1589" s="43">
        <f>LN(Data[[#This Row],[MA'[n^1.5']]])</f>
        <v>19.600764359715537</v>
      </c>
      <c r="Q1589" s="43">
        <f t="shared" si="199"/>
        <v>19.644356497005269</v>
      </c>
      <c r="R1589" s="30">
        <f>$O$1+$O$2*Data[[#This Row],[MA'[ln(n^2)']]]</f>
        <v>26.128949859951891</v>
      </c>
      <c r="S1589" s="30">
        <f>$Q$1+$Q$2*Data[[#This Row],[MA'[ln(n*ln(n))']]]</f>
        <v>22.370845478922071</v>
      </c>
      <c r="T1589" s="31">
        <f>$O$3*Data[[#This Row],[Metcalfe
(n^2)]]</f>
        <v>120868641088</v>
      </c>
      <c r="U1589" s="31">
        <f t="shared" si="200"/>
        <v>116622744086.95734</v>
      </c>
      <c r="V1589" s="30">
        <f>LN(Data[[#This Row],[MA'[NVA']
30d]]/Data[[#This Row],[MA'[NVMetcalfe calc']]])</f>
        <v>-2.439665564702028</v>
      </c>
      <c r="W1589" s="30">
        <f>$Q$3+Data[[#This Row],[NVM
(scaled)]]/((Data[[#This Row],[Upper Bound]]-Data[[#This Row],[Lower Bound]])/2)</f>
        <v>-0.70834901713586518</v>
      </c>
      <c r="X1589" s="30">
        <f>(Data[[#This Row],[Upper Bound]]+Data[[#This Row],[Lower Bound]])/2</f>
        <v>24.249897669436983</v>
      </c>
      <c r="Y1589" s="32">
        <f>LN(Data[[#This Row],[NVActual]]/Data[[#This Row],[MA'[n^2']
30d]])</f>
        <v>-3.1954828734857732</v>
      </c>
      <c r="Z1589" s="32">
        <f>LN(Data[[#This Row],[NVActual]]/Data[[#This Row],[MA'[n*ln(n)']
30d]])</f>
        <v>7.3042012913015704</v>
      </c>
      <c r="AA1589" s="32">
        <f>LN(Data[[#This Row],[NVActual]]/Data[[#This Row],[MA'[n^1.5']]])</f>
        <v>3.3398893868263571</v>
      </c>
      <c r="AB1589" s="32">
        <f>LN(Data[[#This Row],[NVActual]]/Data[[#This Row],[Metcalfe
(n^2)]])</f>
        <v>-3.2312429028626659</v>
      </c>
      <c r="AC1589" s="34">
        <f>1+Data[[#This Row],[MA'[NVMetcalfe calc']]]/((Data[[#This Row],[NVM_norm
(scaled)]]-Data[[#This Row],[NV_fund.]])/2)</f>
        <v>-9345427628.7139549</v>
      </c>
    </row>
    <row r="1590" spans="1:29" x14ac:dyDescent="0.2">
      <c r="A1590" s="23">
        <v>42586</v>
      </c>
      <c r="B1590" s="24">
        <v>9217820765.3372002</v>
      </c>
      <c r="C1590" s="24">
        <f t="shared" si="193"/>
        <v>10217777148.906208</v>
      </c>
      <c r="D1590" s="25">
        <f>LN(Data[[#This Row],[NVActual]])</f>
        <v>22.944404487069708</v>
      </c>
      <c r="E1590" s="26">
        <v>488042</v>
      </c>
      <c r="F1590" s="40">
        <f>Data[[#This Row],[DAA 
(n)]]^2</f>
        <v>238184993764</v>
      </c>
      <c r="G1590" s="41">
        <f t="shared" si="194"/>
        <v>224130674225.39999</v>
      </c>
      <c r="H1590" s="28">
        <f>LN(Data[[#This Row],[Metcalfe
(n^2)]])</f>
        <v>26.196313493411253</v>
      </c>
      <c r="I1590" s="42">
        <f t="shared" si="195"/>
        <v>26.128325244375358</v>
      </c>
      <c r="J1590" s="40">
        <f>Data[[#This Row],[DAA 
(n)]]*LN(Data[[#This Row],[DAA 
(n)]])</f>
        <v>6392450.6149757076</v>
      </c>
      <c r="K1590" s="40">
        <f t="shared" si="196"/>
        <v>6175564.1320000701</v>
      </c>
      <c r="L1590" s="29">
        <f>LN(Data[[#This Row],[MA'[n*ln(n)']
30d]])</f>
        <v>15.636110793714399</v>
      </c>
      <c r="M1590" s="43">
        <f t="shared" si="197"/>
        <v>15.670653686024391</v>
      </c>
      <c r="N1590" s="40">
        <f>Data[[#This Row],[DAA 
(n)]]^1.5</f>
        <v>340946155.1720013</v>
      </c>
      <c r="O1590" s="40">
        <f t="shared" si="198"/>
        <v>325308908.02622068</v>
      </c>
      <c r="P1590" s="43">
        <f>LN(Data[[#This Row],[MA'[n^1.5']]])</f>
        <v>19.600285775102524</v>
      </c>
      <c r="Q1590" s="43">
        <f t="shared" si="199"/>
        <v>19.649231725335373</v>
      </c>
      <c r="R1590" s="30">
        <f>$O$1+$O$2*Data[[#This Row],[MA'[ln(n^2)']]]</f>
        <v>26.128325244375358</v>
      </c>
      <c r="S1590" s="30">
        <f>$Q$1+$Q$2*Data[[#This Row],[MA'[ln(n*ln(n))']]]</f>
        <v>22.376578581940244</v>
      </c>
      <c r="T1590" s="31">
        <f>$O$3*Data[[#This Row],[Metcalfe
(n^2)]]</f>
        <v>123856196757.28</v>
      </c>
      <c r="U1590" s="31">
        <f t="shared" si="200"/>
        <v>116547950597.20801</v>
      </c>
      <c r="V1590" s="30">
        <f>LN(Data[[#This Row],[MA'[NVA']
30d]]/Data[[#This Row],[MA'[NVMetcalfe calc']]])</f>
        <v>-2.4341737204216733</v>
      </c>
      <c r="W1590" s="30">
        <f>$Q$3+Data[[#This Row],[NVM
(scaled)]]/((Data[[#This Row],[Upper Bound]]-Data[[#This Row],[Lower Bound]])/2)</f>
        <v>-0.70762158239210404</v>
      </c>
      <c r="X1590" s="30">
        <f>(Data[[#This Row],[Upper Bound]]+Data[[#This Row],[Lower Bound]])/2</f>
        <v>24.252451913157799</v>
      </c>
      <c r="Y1590" s="29">
        <f>LN(Data[[#This Row],[NVActual]]/Data[[#This Row],[MA'[n^2']
30d]])</f>
        <v>-3.1910905987169964</v>
      </c>
      <c r="Z1590" s="29">
        <f>LN(Data[[#This Row],[NVActual]]/Data[[#This Row],[MA'[n*ln(n)']
30d]])</f>
        <v>7.3082936933553073</v>
      </c>
      <c r="AA1590" s="29">
        <f>LN(Data[[#This Row],[NVActual]]/Data[[#This Row],[MA'[n^1.5']]])</f>
        <v>3.3441187119671842</v>
      </c>
      <c r="AB1590" s="29">
        <f>LN(Data[[#This Row],[NVActual]]/Data[[#This Row],[Metcalfe
(n^2)]])</f>
        <v>-3.2519090063415441</v>
      </c>
      <c r="AC1590" s="26">
        <f>1+Data[[#This Row],[MA'[NVMetcalfe calc']]]/((Data[[#This Row],[NVM_norm
(scaled)]]-Data[[#This Row],[NV_fund.]])/2)</f>
        <v>-9338750593.4633675</v>
      </c>
    </row>
    <row r="1591" spans="1:29" x14ac:dyDescent="0.2">
      <c r="A1591" s="23">
        <v>42585</v>
      </c>
      <c r="B1591" s="24">
        <v>9008295636.5271301</v>
      </c>
      <c r="C1591" s="24">
        <f t="shared" si="193"/>
        <v>10261011521.619677</v>
      </c>
      <c r="D1591" s="25">
        <f>LN(Data[[#This Row],[NVActual]])</f>
        <v>22.921411727135478</v>
      </c>
      <c r="E1591" s="26">
        <v>512566</v>
      </c>
      <c r="F1591" s="40">
        <f>Data[[#This Row],[DAA 
(n)]]^2</f>
        <v>262723904356</v>
      </c>
      <c r="G1591" s="41">
        <f t="shared" si="194"/>
        <v>223888111761.29999</v>
      </c>
      <c r="H1591" s="28">
        <f>LN(Data[[#This Row],[Metcalfe
(n^2)]])</f>
        <v>26.29436952438202</v>
      </c>
      <c r="I1591" s="42">
        <f t="shared" si="195"/>
        <v>26.127290985219602</v>
      </c>
      <c r="J1591" s="40">
        <f>Data[[#This Row],[DAA 
(n)]]*LN(Data[[#This Row],[DAA 
(n)]])</f>
        <v>6738799.9048171975</v>
      </c>
      <c r="K1591" s="40">
        <f t="shared" si="196"/>
        <v>6172035.4211865431</v>
      </c>
      <c r="L1591" s="29">
        <f>LN(Data[[#This Row],[MA'[n*ln(n)']
30d]])</f>
        <v>15.635539231461447</v>
      </c>
      <c r="M1591" s="43">
        <f t="shared" si="197"/>
        <v>15.6742331827113</v>
      </c>
      <c r="N1591" s="40">
        <f>Data[[#This Row],[DAA 
(n)]]^1.5</f>
        <v>366965040.24244261</v>
      </c>
      <c r="O1591" s="40">
        <f t="shared" si="198"/>
        <v>325047491.501158</v>
      </c>
      <c r="P1591" s="43">
        <f>LN(Data[[#This Row],[MA'[n^1.5']]])</f>
        <v>19.59948185731427</v>
      </c>
      <c r="Q1591" s="43">
        <f t="shared" si="199"/>
        <v>19.654250431412486</v>
      </c>
      <c r="R1591" s="30">
        <f>$O$1+$O$2*Data[[#This Row],[MA'[ln(n^2)']]]</f>
        <v>26.127290985219602</v>
      </c>
      <c r="S1591" s="30">
        <f>$Q$1+$Q$2*Data[[#This Row],[MA'[ln(n*ln(n))']]]</f>
        <v>22.382484751473644</v>
      </c>
      <c r="T1591" s="31">
        <f>$O$3*Data[[#This Row],[Metcalfe
(n^2)]]</f>
        <v>136616430265.12001</v>
      </c>
      <c r="U1591" s="31">
        <f t="shared" si="200"/>
        <v>116421818115.87599</v>
      </c>
      <c r="V1591" s="30">
        <f>LN(Data[[#This Row],[MA'[NVA']
30d]]/Data[[#This Row],[MA'[NVMetcalfe calc']]])</f>
        <v>-2.4288685348556536</v>
      </c>
      <c r="W1591" s="30">
        <f>$Q$3+Data[[#This Row],[NVM
(scaled)]]/((Data[[#This Row],[Upper Bound]]-Data[[#This Row],[Lower Bound]])/2)</f>
        <v>-0.70719317008615301</v>
      </c>
      <c r="X1591" s="30">
        <f>(Data[[#This Row],[Upper Bound]]+Data[[#This Row],[Lower Bound]])/2</f>
        <v>24.254887868346621</v>
      </c>
      <c r="Y1591" s="32">
        <f>LN(Data[[#This Row],[NVActual]]/Data[[#This Row],[MA'[n^2']
30d]])</f>
        <v>-3.2130005358081313</v>
      </c>
      <c r="Z1591" s="32">
        <f>LN(Data[[#This Row],[NVActual]]/Data[[#This Row],[MA'[n*ln(n)']
30d]])</f>
        <v>7.2858724956740337</v>
      </c>
      <c r="AA1591" s="32">
        <f>LN(Data[[#This Row],[NVActual]]/Data[[#This Row],[MA'[n^1.5']]])</f>
        <v>3.3219298698212092</v>
      </c>
      <c r="AB1591" s="32">
        <f>LN(Data[[#This Row],[NVActual]]/Data[[#This Row],[Metcalfe
(n^2)]])</f>
        <v>-3.3729577972465403</v>
      </c>
      <c r="AC1591" s="34">
        <f>1+Data[[#This Row],[MA'[NVMetcalfe calc']]]/((Data[[#This Row],[NVM_norm
(scaled)]]-Data[[#This Row],[NV_fund.]])/2)</f>
        <v>-9327893609.8433895</v>
      </c>
    </row>
    <row r="1592" spans="1:29" x14ac:dyDescent="0.2">
      <c r="A1592" s="23">
        <v>42584</v>
      </c>
      <c r="B1592" s="24">
        <v>8322263415.3542099</v>
      </c>
      <c r="C1592" s="24">
        <f t="shared" si="193"/>
        <v>10317272961.362452</v>
      </c>
      <c r="D1592" s="25">
        <f>LN(Data[[#This Row],[NVActual]])</f>
        <v>22.842200099896655</v>
      </c>
      <c r="E1592" s="26">
        <v>541551</v>
      </c>
      <c r="F1592" s="40">
        <f>Data[[#This Row],[DAA 
(n)]]^2</f>
        <v>293277485601</v>
      </c>
      <c r="G1592" s="41">
        <f t="shared" si="194"/>
        <v>223721203114.89999</v>
      </c>
      <c r="H1592" s="28">
        <f>LN(Data[[#This Row],[Metcalfe
(n^2)]])</f>
        <v>26.404385047627486</v>
      </c>
      <c r="I1592" s="42">
        <f t="shared" si="195"/>
        <v>26.126649552506485</v>
      </c>
      <c r="J1592" s="40">
        <f>Data[[#This Row],[DAA 
(n)]]*LN(Data[[#This Row],[DAA 
(n)]])</f>
        <v>7149660.5634638565</v>
      </c>
      <c r="K1592" s="40">
        <f t="shared" si="196"/>
        <v>6169721.7275353102</v>
      </c>
      <c r="L1592" s="29">
        <f>LN(Data[[#This Row],[MA'[n*ln(n)']
30d]])</f>
        <v>15.635164293978807</v>
      </c>
      <c r="M1592" s="43">
        <f t="shared" si="197"/>
        <v>15.677794356464972</v>
      </c>
      <c r="N1592" s="40">
        <f>Data[[#This Row],[DAA 
(n)]]^1.5</f>
        <v>398528186.71294367</v>
      </c>
      <c r="O1592" s="40">
        <f t="shared" si="198"/>
        <v>324872221.77438033</v>
      </c>
      <c r="P1592" s="43">
        <f>LN(Data[[#This Row],[MA'[n^1.5']]])</f>
        <v>19.598942499213734</v>
      </c>
      <c r="Q1592" s="43">
        <f t="shared" si="199"/>
        <v>19.659246121868275</v>
      </c>
      <c r="R1592" s="30">
        <f>$O$1+$O$2*Data[[#This Row],[MA'[ln(n^2)']]]</f>
        <v>26.126649552506485</v>
      </c>
      <c r="S1592" s="30">
        <f>$Q$1+$Q$2*Data[[#This Row],[MA'[ln(n*ln(n))']]]</f>
        <v>22.3883606881672</v>
      </c>
      <c r="T1592" s="31">
        <f>$O$3*Data[[#This Row],[Metcalfe
(n^2)]]</f>
        <v>152504292512.52002</v>
      </c>
      <c r="U1592" s="31">
        <f t="shared" si="200"/>
        <v>116335025619.74799</v>
      </c>
      <c r="V1592" s="30">
        <f>LN(Data[[#This Row],[MA'[NVA']
30d]]/Data[[#This Row],[MA'[NVMetcalfe calc']]])</f>
        <v>-2.4226547030993517</v>
      </c>
      <c r="W1592" s="30">
        <f>$Q$3+Data[[#This Row],[NVM
(scaled)]]/((Data[[#This Row],[Upper Bound]]-Data[[#This Row],[Lower Bound]])/2)</f>
        <v>-0.70613028367594477</v>
      </c>
      <c r="X1592" s="30">
        <f>(Data[[#This Row],[Upper Bound]]+Data[[#This Row],[Lower Bound]])/2</f>
        <v>24.257505120336845</v>
      </c>
      <c r="Y1592" s="29">
        <f>LN(Data[[#This Row],[NVActual]]/Data[[#This Row],[MA'[n^2']
30d]])</f>
        <v>-3.2914663847595578</v>
      </c>
      <c r="Z1592" s="29">
        <f>LN(Data[[#This Row],[NVActual]]/Data[[#This Row],[MA'[n*ln(n)']
30d]])</f>
        <v>7.2070358059178465</v>
      </c>
      <c r="AA1592" s="29">
        <f>LN(Data[[#This Row],[NVActual]]/Data[[#This Row],[MA'[n^1.5']]])</f>
        <v>3.2432576006829201</v>
      </c>
      <c r="AB1592" s="29">
        <f>LN(Data[[#This Row],[NVActual]]/Data[[#This Row],[Metcalfe
(n^2)]])</f>
        <v>-3.5621849477308318</v>
      </c>
      <c r="AC1592" s="26">
        <f>1+Data[[#This Row],[MA'[NVMetcalfe calc']]]/((Data[[#This Row],[NVM_norm
(scaled)]]-Data[[#This Row],[NV_fund.]])/2)</f>
        <v>-9320359292.5865154</v>
      </c>
    </row>
    <row r="1593" spans="1:29" x14ac:dyDescent="0.2">
      <c r="A1593" s="23">
        <v>42583</v>
      </c>
      <c r="B1593" s="24">
        <v>9577030363.5625706</v>
      </c>
      <c r="C1593" s="24">
        <f t="shared" si="193"/>
        <v>10387249926.520311</v>
      </c>
      <c r="D1593" s="25">
        <f>LN(Data[[#This Row],[NVActual]])</f>
        <v>22.982633397947879</v>
      </c>
      <c r="E1593" s="26">
        <v>510170</v>
      </c>
      <c r="F1593" s="40">
        <f>Data[[#This Row],[DAA 
(n)]]^2</f>
        <v>260273428900</v>
      </c>
      <c r="G1593" s="41">
        <f t="shared" si="194"/>
        <v>220478387912.23334</v>
      </c>
      <c r="H1593" s="28">
        <f>LN(Data[[#This Row],[Metcalfe
(n^2)]])</f>
        <v>26.284998564981258</v>
      </c>
      <c r="I1593" s="42">
        <f t="shared" si="195"/>
        <v>26.113214881981431</v>
      </c>
      <c r="J1593" s="40">
        <f>Data[[#This Row],[DAA 
(n)]]*LN(Data[[#This Row],[DAA 
(n)]])</f>
        <v>6704908.8589482438</v>
      </c>
      <c r="K1593" s="40">
        <f t="shared" si="196"/>
        <v>6123251.0656887786</v>
      </c>
      <c r="L1593" s="29">
        <f>LN(Data[[#This Row],[MA'[n*ln(n)']
30d]])</f>
        <v>15.627603733324962</v>
      </c>
      <c r="M1593" s="43">
        <f t="shared" si="197"/>
        <v>15.681217133822019</v>
      </c>
      <c r="N1593" s="40">
        <f>Data[[#This Row],[DAA 
(n)]]^1.5</f>
        <v>364394971.45530504</v>
      </c>
      <c r="O1593" s="40">
        <f t="shared" si="198"/>
        <v>321406766.98957705</v>
      </c>
      <c r="P1593" s="43">
        <f>LN(Data[[#This Row],[MA'[n^1.5']]])</f>
        <v>19.588218065774033</v>
      </c>
      <c r="Q1593" s="43">
        <f t="shared" si="199"/>
        <v>19.664058102609324</v>
      </c>
      <c r="R1593" s="30">
        <f>$O$1+$O$2*Data[[#This Row],[MA'[ln(n^2)']]]</f>
        <v>26.113214881981431</v>
      </c>
      <c r="S1593" s="30">
        <f>$Q$1+$Q$2*Data[[#This Row],[MA'[ln(n*ln(n))']]]</f>
        <v>22.394008270806328</v>
      </c>
      <c r="T1593" s="31">
        <f>$O$3*Data[[#This Row],[Metcalfe
(n^2)]]</f>
        <v>135342183028</v>
      </c>
      <c r="U1593" s="31">
        <f t="shared" si="200"/>
        <v>114648761714.36133</v>
      </c>
      <c r="V1593" s="30">
        <f>LN(Data[[#This Row],[MA'[NVA']
30d]]/Data[[#This Row],[MA'[NVMetcalfe calc']]])</f>
        <v>-2.4012941232438467</v>
      </c>
      <c r="W1593" s="30">
        <f>$Q$3+Data[[#This Row],[NVM
(scaled)]]/((Data[[#This Row],[Upper Bound]]-Data[[#This Row],[Lower Bound]])/2)</f>
        <v>-0.70129374852619175</v>
      </c>
      <c r="X1593" s="30">
        <f>(Data[[#This Row],[Upper Bound]]+Data[[#This Row],[Lower Bound]])/2</f>
        <v>24.25361157639388</v>
      </c>
      <c r="Y1593" s="32">
        <f>LN(Data[[#This Row],[NVActual]]/Data[[#This Row],[MA'[n^2']
30d]])</f>
        <v>-3.1364321150782692</v>
      </c>
      <c r="Z1593" s="32">
        <f>LN(Data[[#This Row],[NVActual]]/Data[[#This Row],[MA'[n*ln(n)']
30d]])</f>
        <v>7.3550296646229159</v>
      </c>
      <c r="AA1593" s="32">
        <f>LN(Data[[#This Row],[NVActual]]/Data[[#This Row],[MA'[n^1.5']]])</f>
        <v>3.3944153321738471</v>
      </c>
      <c r="AB1593" s="32">
        <f>LN(Data[[#This Row],[NVActual]]/Data[[#This Row],[Metcalfe
(n^2)]])</f>
        <v>-3.3023651670333787</v>
      </c>
      <c r="AC1593" s="34">
        <f>1+Data[[#This Row],[MA'[NVMetcalfe calc']]]/((Data[[#This Row],[NVM_norm
(scaled)]]-Data[[#This Row],[NV_fund.]])/2)</f>
        <v>-9188474987.9131107</v>
      </c>
    </row>
    <row r="1594" spans="1:29" x14ac:dyDescent="0.2">
      <c r="A1594" s="23">
        <v>42582</v>
      </c>
      <c r="B1594" s="24">
        <v>9864724773.4741707</v>
      </c>
      <c r="C1594" s="24">
        <f t="shared" si="193"/>
        <v>10436383006.804209</v>
      </c>
      <c r="D1594" s="25">
        <f>LN(Data[[#This Row],[NVActual]])</f>
        <v>23.012231076738757</v>
      </c>
      <c r="E1594" s="26">
        <v>490761</v>
      </c>
      <c r="F1594" s="40">
        <f>Data[[#This Row],[DAA 
(n)]]^2</f>
        <v>240846359121</v>
      </c>
      <c r="G1594" s="41">
        <f t="shared" si="194"/>
        <v>218223860249.73334</v>
      </c>
      <c r="H1594" s="28">
        <f>LN(Data[[#This Row],[Metcalfe
(n^2)]])</f>
        <v>26.207425053117849</v>
      </c>
      <c r="I1594" s="42">
        <f t="shared" si="195"/>
        <v>26.103184147663931</v>
      </c>
      <c r="J1594" s="40">
        <f>Data[[#This Row],[DAA 
(n)]]*LN(Data[[#This Row],[DAA 
(n)]])</f>
        <v>6430791.0632465845</v>
      </c>
      <c r="K1594" s="40">
        <f t="shared" si="196"/>
        <v>6089829.7889204118</v>
      </c>
      <c r="L1594" s="29">
        <f>LN(Data[[#This Row],[MA'[n*ln(n)']
30d]])</f>
        <v>15.62213069002134</v>
      </c>
      <c r="M1594" s="43">
        <f t="shared" si="197"/>
        <v>15.684995364571838</v>
      </c>
      <c r="N1594" s="40">
        <f>Data[[#This Row],[DAA 
(n)]]^1.5</f>
        <v>343799360.16313565</v>
      </c>
      <c r="O1594" s="40">
        <f t="shared" si="198"/>
        <v>318952739.55567968</v>
      </c>
      <c r="P1594" s="43">
        <f>LN(Data[[#This Row],[MA'[n^1.5']]])</f>
        <v>19.580553497910476</v>
      </c>
      <c r="Q1594" s="43">
        <f t="shared" si="199"/>
        <v>19.669364707967862</v>
      </c>
      <c r="R1594" s="30">
        <f>$O$1+$O$2*Data[[#This Row],[MA'[ln(n^2)']]]</f>
        <v>26.103184147663931</v>
      </c>
      <c r="S1594" s="30">
        <f>$Q$1+$Q$2*Data[[#This Row],[MA'[ln(n*ln(n))']]]</f>
        <v>22.400242351543532</v>
      </c>
      <c r="T1594" s="31">
        <f>$O$3*Data[[#This Row],[Metcalfe
(n^2)]]</f>
        <v>125240106742.92</v>
      </c>
      <c r="U1594" s="31">
        <f t="shared" si="200"/>
        <v>113476407329.86133</v>
      </c>
      <c r="V1594" s="30">
        <f>LN(Data[[#This Row],[MA'[NVA']
30d]]/Data[[#This Row],[MA'[NVMetcalfe calc']]])</f>
        <v>-2.3862968832413638</v>
      </c>
      <c r="W1594" s="30">
        <f>$Q$3+Data[[#This Row],[NVM
(scaled)]]/((Data[[#This Row],[Upper Bound]]-Data[[#This Row],[Lower Bound]])/2)</f>
        <v>-0.69886545596882221</v>
      </c>
      <c r="X1594" s="30">
        <f>(Data[[#This Row],[Upper Bound]]+Data[[#This Row],[Lower Bound]])/2</f>
        <v>24.251713249603732</v>
      </c>
      <c r="Y1594" s="29">
        <f>LN(Data[[#This Row],[NVActual]]/Data[[#This Row],[MA'[n^2']
30d]])</f>
        <v>-3.0965561779937221</v>
      </c>
      <c r="Z1594" s="29">
        <f>LN(Data[[#This Row],[NVActual]]/Data[[#This Row],[MA'[n*ln(n)']
30d]])</f>
        <v>7.3901003867174193</v>
      </c>
      <c r="AA1594" s="29">
        <f>LN(Data[[#This Row],[NVActual]]/Data[[#This Row],[MA'[n^1.5']]])</f>
        <v>3.4316775788282841</v>
      </c>
      <c r="AB1594" s="29">
        <f>LN(Data[[#This Row],[NVActual]]/Data[[#This Row],[Metcalfe
(n^2)]])</f>
        <v>-3.1951939763790893</v>
      </c>
      <c r="AC1594" s="26">
        <f>1+Data[[#This Row],[MA'[NVMetcalfe calc']]]/((Data[[#This Row],[NVM_norm
(scaled)]]-Data[[#This Row],[NV_fund.]])/2)</f>
        <v>-9096094215.4052563</v>
      </c>
    </row>
    <row r="1595" spans="1:29" x14ac:dyDescent="0.2">
      <c r="A1595" s="23">
        <v>42581</v>
      </c>
      <c r="B1595" s="24">
        <v>10345916190.862801</v>
      </c>
      <c r="C1595" s="24">
        <f t="shared" si="193"/>
        <v>10462618497.72024</v>
      </c>
      <c r="D1595" s="25">
        <f>LN(Data[[#This Row],[NVActual]])</f>
        <v>23.059857707863067</v>
      </c>
      <c r="E1595" s="26">
        <v>453074</v>
      </c>
      <c r="F1595" s="40">
        <f>Data[[#This Row],[DAA 
(n)]]^2</f>
        <v>205276049476</v>
      </c>
      <c r="G1595" s="41">
        <f t="shared" si="194"/>
        <v>218473540797.56668</v>
      </c>
      <c r="H1595" s="28">
        <f>LN(Data[[#This Row],[Metcalfe
(n^2)]])</f>
        <v>26.047621493065037</v>
      </c>
      <c r="I1595" s="42">
        <f t="shared" si="195"/>
        <v>26.104205033488711</v>
      </c>
      <c r="J1595" s="40">
        <f>Data[[#This Row],[DAA 
(n)]]*LN(Data[[#This Row],[DAA 
(n)]])</f>
        <v>5900750.0301744742</v>
      </c>
      <c r="K1595" s="40">
        <f t="shared" si="196"/>
        <v>6093391.9738108357</v>
      </c>
      <c r="L1595" s="29">
        <f>LN(Data[[#This Row],[MA'[n*ln(n)']
30d]])</f>
        <v>15.62271545898661</v>
      </c>
      <c r="M1595" s="43">
        <f t="shared" si="197"/>
        <v>15.689058374578417</v>
      </c>
      <c r="N1595" s="40">
        <f>Data[[#This Row],[DAA 
(n)]]^1.5</f>
        <v>304967606.21464282</v>
      </c>
      <c r="O1595" s="40">
        <f t="shared" si="198"/>
        <v>319219021.00112158</v>
      </c>
      <c r="P1595" s="43">
        <f>LN(Data[[#This Row],[MA'[n^1.5']]])</f>
        <v>19.58138801136705</v>
      </c>
      <c r="Q1595" s="43">
        <f t="shared" si="199"/>
        <v>19.675061865640668</v>
      </c>
      <c r="R1595" s="30">
        <f>$O$1+$O$2*Data[[#This Row],[MA'[ln(n^2)']]]</f>
        <v>26.104205033488711</v>
      </c>
      <c r="S1595" s="30">
        <f>$Q$1+$Q$2*Data[[#This Row],[MA'[ln(n*ln(n))']]]</f>
        <v>22.406946318054388</v>
      </c>
      <c r="T1595" s="31">
        <f>$O$3*Data[[#This Row],[Metcalfe
(n^2)]]</f>
        <v>106743545727.52</v>
      </c>
      <c r="U1595" s="31">
        <f t="shared" si="200"/>
        <v>113606241214.73466</v>
      </c>
      <c r="V1595" s="30">
        <f>LN(Data[[#This Row],[MA'[NVA']
30d]]/Data[[#This Row],[MA'[NVMetcalfe calc']]])</f>
        <v>-2.3849296833500091</v>
      </c>
      <c r="W1595" s="30">
        <f>$Q$3+Data[[#This Row],[NVM
(scaled)]]/((Data[[#This Row],[Upper Bound]]-Data[[#This Row],[Lower Bound]])/2)</f>
        <v>-0.70010700462699293</v>
      </c>
      <c r="X1595" s="30">
        <f>(Data[[#This Row],[Upper Bound]]+Data[[#This Row],[Lower Bound]])/2</f>
        <v>24.255575675771549</v>
      </c>
      <c r="Y1595" s="32">
        <f>LN(Data[[#This Row],[NVActual]]/Data[[#This Row],[MA'[n^2']
30d]])</f>
        <v>-3.0500730415384498</v>
      </c>
      <c r="Z1595" s="32">
        <f>LN(Data[[#This Row],[NVActual]]/Data[[#This Row],[MA'[n*ln(n)']
30d]])</f>
        <v>7.437142248876456</v>
      </c>
      <c r="AA1595" s="32">
        <f>LN(Data[[#This Row],[NVActual]]/Data[[#This Row],[MA'[n^1.5']]])</f>
        <v>3.4784696964960173</v>
      </c>
      <c r="AB1595" s="32">
        <f>LN(Data[[#This Row],[NVActual]]/Data[[#This Row],[Metcalfe
(n^2)]])</f>
        <v>-2.9877637852019689</v>
      </c>
      <c r="AC1595" s="34">
        <f>1+Data[[#This Row],[MA'[NVMetcalfe calc']]]/((Data[[#This Row],[NVM_norm
(scaled)]]-Data[[#This Row],[NV_fund.]])/2)</f>
        <v>-9104639024.0799885</v>
      </c>
    </row>
    <row r="1596" spans="1:29" x14ac:dyDescent="0.2">
      <c r="A1596" s="23">
        <v>42580</v>
      </c>
      <c r="B1596" s="24">
        <v>10379602821.8769</v>
      </c>
      <c r="C1596" s="24">
        <f t="shared" si="193"/>
        <v>10471035726.784054</v>
      </c>
      <c r="D1596" s="25">
        <f>LN(Data[[#This Row],[NVActual]])</f>
        <v>23.063108450163725</v>
      </c>
      <c r="E1596" s="26">
        <v>462610</v>
      </c>
      <c r="F1596" s="40">
        <f>Data[[#This Row],[DAA 
(n)]]^2</f>
        <v>214008012100</v>
      </c>
      <c r="G1596" s="41">
        <f t="shared" si="194"/>
        <v>220196500644.66666</v>
      </c>
      <c r="H1596" s="28">
        <f>LN(Data[[#This Row],[Metcalfe
(n^2)]])</f>
        <v>26.08927929098704</v>
      </c>
      <c r="I1596" s="42">
        <f t="shared" si="195"/>
        <v>26.111691154458871</v>
      </c>
      <c r="J1596" s="40">
        <f>Data[[#This Row],[DAA 
(n)]]*LN(Data[[#This Row],[DAA 
(n)]])</f>
        <v>6034580.746401757</v>
      </c>
      <c r="K1596" s="40">
        <f t="shared" si="196"/>
        <v>6118664.096203601</v>
      </c>
      <c r="L1596" s="29">
        <f>LN(Data[[#This Row],[MA'[n*ln(n)']
30d]])</f>
        <v>15.626854345726834</v>
      </c>
      <c r="M1596" s="43">
        <f t="shared" si="197"/>
        <v>15.69310536104647</v>
      </c>
      <c r="N1596" s="40">
        <f>Data[[#This Row],[DAA 
(n)]]^1.5</f>
        <v>314646224.31801277</v>
      </c>
      <c r="O1596" s="40">
        <f t="shared" si="198"/>
        <v>321083943.87343204</v>
      </c>
      <c r="P1596" s="43">
        <f>LN(Data[[#This Row],[MA'[n^1.5']]])</f>
        <v>19.587213154301061</v>
      </c>
      <c r="Q1596" s="43">
        <f t="shared" si="199"/>
        <v>19.68073593863506</v>
      </c>
      <c r="R1596" s="30">
        <f>$O$1+$O$2*Data[[#This Row],[MA'[ln(n^2)']]]</f>
        <v>26.111691154458871</v>
      </c>
      <c r="S1596" s="30">
        <f>$Q$1+$Q$2*Data[[#This Row],[MA'[ln(n*ln(n))']]]</f>
        <v>22.413623845726676</v>
      </c>
      <c r="T1596" s="31">
        <f>$O$3*Data[[#This Row],[Metcalfe
(n^2)]]</f>
        <v>111284166292</v>
      </c>
      <c r="U1596" s="31">
        <f t="shared" si="200"/>
        <v>114502180335.22665</v>
      </c>
      <c r="V1596" s="30">
        <f>LN(Data[[#This Row],[MA'[NVA']
30d]]/Data[[#This Row],[MA'[NVMetcalfe calc']]])</f>
        <v>-2.3919809217681323</v>
      </c>
      <c r="W1596" s="30">
        <f>$Q$3+Data[[#This Row],[NVM
(scaled)]]/((Data[[#This Row],[Upper Bound]]-Data[[#This Row],[Lower Bound]])/2)</f>
        <v>-0.70363839112391535</v>
      </c>
      <c r="X1596" s="30">
        <f>(Data[[#This Row],[Upper Bound]]+Data[[#This Row],[Lower Bound]])/2</f>
        <v>24.262657500092772</v>
      </c>
      <c r="Y1596" s="29">
        <f>LN(Data[[#This Row],[NVActual]]/Data[[#This Row],[MA'[n^2']
30d]])</f>
        <v>-3.0546777192313987</v>
      </c>
      <c r="Z1596" s="29">
        <f>LN(Data[[#This Row],[NVActual]]/Data[[#This Row],[MA'[n*ln(n)']
30d]])</f>
        <v>7.4362541044368911</v>
      </c>
      <c r="AA1596" s="29">
        <f>LN(Data[[#This Row],[NVActual]]/Data[[#This Row],[MA'[n^1.5']]])</f>
        <v>3.4758952958626628</v>
      </c>
      <c r="AB1596" s="29">
        <f>LN(Data[[#This Row],[NVActual]]/Data[[#This Row],[Metcalfe
(n^2)]])</f>
        <v>-3.0261708408233163</v>
      </c>
      <c r="AC1596" s="26">
        <f>1+Data[[#This Row],[MA'[NVMetcalfe calc']]]/((Data[[#This Row],[NVM_norm
(scaled)]]-Data[[#This Row],[NV_fund.]])/2)</f>
        <v>-9172540517.9569435</v>
      </c>
    </row>
    <row r="1597" spans="1:29" x14ac:dyDescent="0.2">
      <c r="A1597" s="23">
        <v>42579</v>
      </c>
      <c r="B1597" s="24">
        <v>10356911756.9361</v>
      </c>
      <c r="C1597" s="24">
        <f t="shared" si="193"/>
        <v>10459546583.990192</v>
      </c>
      <c r="D1597" s="25">
        <f>LN(Data[[#This Row],[NVActual]])</f>
        <v>23.060919936379374</v>
      </c>
      <c r="E1597" s="26">
        <v>495202</v>
      </c>
      <c r="F1597" s="40">
        <f>Data[[#This Row],[DAA 
(n)]]^2</f>
        <v>245225020804</v>
      </c>
      <c r="G1597" s="41">
        <f t="shared" si="194"/>
        <v>220275019981.36667</v>
      </c>
      <c r="H1597" s="28">
        <f>LN(Data[[#This Row],[Metcalfe
(n^2)]])</f>
        <v>26.225442078233161</v>
      </c>
      <c r="I1597" s="42">
        <f t="shared" si="195"/>
        <v>26.112056048982655</v>
      </c>
      <c r="J1597" s="40">
        <f>Data[[#This Row],[DAA 
(n)]]*LN(Data[[#This Row],[DAA 
(n)]])</f>
        <v>6493445.6840126086</v>
      </c>
      <c r="K1597" s="40">
        <f t="shared" si="196"/>
        <v>6119852.9727003537</v>
      </c>
      <c r="L1597" s="29">
        <f>LN(Data[[#This Row],[MA'[n*ln(n)']
30d]])</f>
        <v>15.627048630131357</v>
      </c>
      <c r="M1597" s="43">
        <f t="shared" si="197"/>
        <v>15.696954965730773</v>
      </c>
      <c r="N1597" s="40">
        <f>Data[[#This Row],[DAA 
(n)]]^1.5</f>
        <v>348476571.31029999</v>
      </c>
      <c r="O1597" s="40">
        <f t="shared" si="198"/>
        <v>321170407.84095347</v>
      </c>
      <c r="P1597" s="43">
        <f>LN(Data[[#This Row],[MA'[n^1.5']]])</f>
        <v>19.587482405783167</v>
      </c>
      <c r="Q1597" s="43">
        <f t="shared" si="199"/>
        <v>19.686135116094665</v>
      </c>
      <c r="R1597" s="30">
        <f>$O$1+$O$2*Data[[#This Row],[MA'[ln(n^2)']]]</f>
        <v>26.112056048982655</v>
      </c>
      <c r="S1597" s="30">
        <f>$Q$1+$Q$2*Data[[#This Row],[MA'[ln(n*ln(n))']]]</f>
        <v>22.419975693455775</v>
      </c>
      <c r="T1597" s="31">
        <f>$O$3*Data[[#This Row],[Metcalfe
(n^2)]]</f>
        <v>127517010818.08</v>
      </c>
      <c r="U1597" s="31">
        <f t="shared" si="200"/>
        <v>114543010390.31065</v>
      </c>
      <c r="V1597" s="30">
        <f>LN(Data[[#This Row],[MA'[NVA']
30d]]/Data[[#This Row],[MA'[NVMetcalfe calc']]])</f>
        <v>-2.3934352789707689</v>
      </c>
      <c r="W1597" s="30">
        <f>$Q$3+Data[[#This Row],[NVM
(scaled)]]/((Data[[#This Row],[Upper Bound]]-Data[[#This Row],[Lower Bound]])/2)</f>
        <v>-0.7065239369115589</v>
      </c>
      <c r="X1597" s="30">
        <f>(Data[[#This Row],[Upper Bound]]+Data[[#This Row],[Lower Bound]])/2</f>
        <v>24.266015871219217</v>
      </c>
      <c r="Y1597" s="32">
        <f>LN(Data[[#This Row],[NVActual]]/Data[[#This Row],[MA'[n^2']
30d]])</f>
        <v>-3.0572227570308312</v>
      </c>
      <c r="Z1597" s="32">
        <f>LN(Data[[#This Row],[NVActual]]/Data[[#This Row],[MA'[n*ln(n)']
30d]])</f>
        <v>7.433871306248018</v>
      </c>
      <c r="AA1597" s="32">
        <f>LN(Data[[#This Row],[NVActual]]/Data[[#This Row],[MA'[n^1.5']]])</f>
        <v>3.4734375305962084</v>
      </c>
      <c r="AB1597" s="32">
        <f>LN(Data[[#This Row],[NVActual]]/Data[[#This Row],[Metcalfe
(n^2)]])</f>
        <v>-3.1645221418537872</v>
      </c>
      <c r="AC1597" s="34">
        <f>1+Data[[#This Row],[MA'[NVMetcalfe calc']]]/((Data[[#This Row],[NVM_norm
(scaled)]]-Data[[#This Row],[NV_fund.]])/2)</f>
        <v>-9173517091.8042126</v>
      </c>
    </row>
    <row r="1598" spans="1:29" x14ac:dyDescent="0.2">
      <c r="A1598" s="23">
        <v>42578</v>
      </c>
      <c r="B1598" s="24">
        <v>10357038128.458799</v>
      </c>
      <c r="C1598" s="24">
        <f t="shared" si="193"/>
        <v>10453256810.432165</v>
      </c>
      <c r="D1598" s="25">
        <f>LN(Data[[#This Row],[NVActual]])</f>
        <v>23.06093213796559</v>
      </c>
      <c r="E1598" s="26">
        <v>472568</v>
      </c>
      <c r="F1598" s="40">
        <f>Data[[#This Row],[DAA 
(n)]]^2</f>
        <v>223320514624</v>
      </c>
      <c r="G1598" s="41">
        <f t="shared" si="194"/>
        <v>221918006183.36667</v>
      </c>
      <c r="H1598" s="28">
        <f>LN(Data[[#This Row],[Metcalfe
(n^2)]])</f>
        <v>26.13187386181006</v>
      </c>
      <c r="I1598" s="42">
        <f t="shared" si="195"/>
        <v>26.118161127630454</v>
      </c>
      <c r="J1598" s="40">
        <f>Data[[#This Row],[DAA 
(n)]]*LN(Data[[#This Row],[DAA 
(n)]])</f>
        <v>6174543.6835639281</v>
      </c>
      <c r="K1598" s="40">
        <f t="shared" si="196"/>
        <v>6142266.9987760428</v>
      </c>
      <c r="L1598" s="29">
        <f>LN(Data[[#This Row],[MA'[n*ln(n)']
30d]])</f>
        <v>15.630704450020819</v>
      </c>
      <c r="M1598" s="43">
        <f t="shared" si="197"/>
        <v>15.700965405953282</v>
      </c>
      <c r="N1598" s="40">
        <f>Data[[#This Row],[DAA 
(n)]]^1.5</f>
        <v>324860168.31066597</v>
      </c>
      <c r="O1598" s="40">
        <f t="shared" si="198"/>
        <v>322880800.30688179</v>
      </c>
      <c r="P1598" s="43">
        <f>LN(Data[[#This Row],[MA'[n^1.5']]])</f>
        <v>19.59279377377759</v>
      </c>
      <c r="Q1598" s="43">
        <f t="shared" si="199"/>
        <v>19.691754016208726</v>
      </c>
      <c r="R1598" s="30">
        <f>$O$1+$O$2*Data[[#This Row],[MA'[ln(n^2)']]]</f>
        <v>26.118161127630454</v>
      </c>
      <c r="S1598" s="30">
        <f>$Q$1+$Q$2*Data[[#This Row],[MA'[ln(n*ln(n))']]]</f>
        <v>22.426592919822912</v>
      </c>
      <c r="T1598" s="31">
        <f>$O$3*Data[[#This Row],[Metcalfe
(n^2)]]</f>
        <v>116126667604.48001</v>
      </c>
      <c r="U1598" s="31">
        <f t="shared" si="200"/>
        <v>115397363215.35065</v>
      </c>
      <c r="V1598" s="30">
        <f>LN(Data[[#This Row],[MA'[NVA']
30d]]/Data[[#This Row],[MA'[NVMetcalfe calc']]])</f>
        <v>-2.4014679183691654</v>
      </c>
      <c r="W1598" s="30">
        <f>$Q$3+Data[[#This Row],[NVM
(scaled)]]/((Data[[#This Row],[Upper Bound]]-Data[[#This Row],[Lower Bound]])/2)</f>
        <v>-0.71105569404901792</v>
      </c>
      <c r="X1598" s="30">
        <f>(Data[[#This Row],[Upper Bound]]+Data[[#This Row],[Lower Bound]])/2</f>
        <v>24.272377023726683</v>
      </c>
      <c r="Y1598" s="29">
        <f>LN(Data[[#This Row],[NVActual]]/Data[[#This Row],[MA'[n^2']
30d]])</f>
        <v>-3.0646416711133568</v>
      </c>
      <c r="Z1598" s="29">
        <f>LN(Data[[#This Row],[NVActual]]/Data[[#This Row],[MA'[n*ln(n)']
30d]])</f>
        <v>7.4302276879447726</v>
      </c>
      <c r="AA1598" s="29">
        <f>LN(Data[[#This Row],[NVActual]]/Data[[#This Row],[MA'[n^1.5']]])</f>
        <v>3.468138364187999</v>
      </c>
      <c r="AB1598" s="29">
        <f>LN(Data[[#This Row],[NVActual]]/Data[[#This Row],[Metcalfe
(n^2)]])</f>
        <v>-3.0709417238444701</v>
      </c>
      <c r="AC1598" s="26">
        <f>1+Data[[#This Row],[MA'[NVMetcalfe calc']]]/((Data[[#This Row],[NVM_norm
(scaled)]]-Data[[#This Row],[NV_fund.]])/2)</f>
        <v>-9237910939.3365116</v>
      </c>
    </row>
    <row r="1599" spans="1:29" x14ac:dyDescent="0.2">
      <c r="A1599" s="23">
        <v>42577</v>
      </c>
      <c r="B1599" s="24">
        <v>10329969987.225401</v>
      </c>
      <c r="C1599" s="24">
        <f t="shared" si="193"/>
        <v>10449514456.797771</v>
      </c>
      <c r="D1599" s="25">
        <f>LN(Data[[#This Row],[NVActual]])</f>
        <v>23.058315214674455</v>
      </c>
      <c r="E1599" s="26">
        <v>510407</v>
      </c>
      <c r="F1599" s="40">
        <f>Data[[#This Row],[DAA 
(n)]]^2</f>
        <v>260515305649</v>
      </c>
      <c r="G1599" s="41">
        <f t="shared" si="194"/>
        <v>222553977705.26666</v>
      </c>
      <c r="H1599" s="28">
        <f>LN(Data[[#This Row],[Metcalfe
(n^2)]])</f>
        <v>26.285927451304428</v>
      </c>
      <c r="I1599" s="42">
        <f t="shared" si="195"/>
        <v>26.120893788558771</v>
      </c>
      <c r="J1599" s="40">
        <f>Data[[#This Row],[DAA 
(n)]]*LN(Data[[#This Row],[DAA 
(n)]])</f>
        <v>6708260.6863189694</v>
      </c>
      <c r="K1599" s="40">
        <f t="shared" si="196"/>
        <v>6151551.4583142558</v>
      </c>
      <c r="L1599" s="29">
        <f>LN(Data[[#This Row],[MA'[n*ln(n)']
30d]])</f>
        <v>15.632214877612659</v>
      </c>
      <c r="M1599" s="43">
        <f t="shared" si="197"/>
        <v>15.704634945823821</v>
      </c>
      <c r="N1599" s="40">
        <f>Data[[#This Row],[DAA 
(n)]]^1.5</f>
        <v>364648921.03280532</v>
      </c>
      <c r="O1599" s="40">
        <f t="shared" si="198"/>
        <v>323567494.14756936</v>
      </c>
      <c r="P1599" s="43">
        <f>LN(Data[[#This Row],[MA'[n^1.5']]])</f>
        <v>19.594918287384836</v>
      </c>
      <c r="Q1599" s="43">
        <f t="shared" si="199"/>
        <v>19.696898281093361</v>
      </c>
      <c r="R1599" s="30">
        <f>$O$1+$O$2*Data[[#This Row],[MA'[ln(n^2)']]]</f>
        <v>26.120893788558771</v>
      </c>
      <c r="S1599" s="30">
        <f>$Q$1+$Q$2*Data[[#This Row],[MA'[ln(n*ln(n))']]]</f>
        <v>22.432647660609305</v>
      </c>
      <c r="T1599" s="31">
        <f>$O$3*Data[[#This Row],[Metcalfe
(n^2)]]</f>
        <v>135467958937.48001</v>
      </c>
      <c r="U1599" s="31">
        <f t="shared" si="200"/>
        <v>115728068406.73863</v>
      </c>
      <c r="V1599" s="30">
        <f>LN(Data[[#This Row],[MA'[NVA']
30d]]/Data[[#This Row],[MA'[NVMetcalfe calc']]])</f>
        <v>-2.4046876873390084</v>
      </c>
      <c r="W1599" s="30">
        <f>$Q$3+Data[[#This Row],[NVM
(scaled)]]/((Data[[#This Row],[Upper Bound]]-Data[[#This Row],[Lower Bound]])/2)</f>
        <v>-0.71397354401937918</v>
      </c>
      <c r="X1599" s="30">
        <f>(Data[[#This Row],[Upper Bound]]+Data[[#This Row],[Lower Bound]])/2</f>
        <v>24.27677072458404</v>
      </c>
      <c r="Y1599" s="32">
        <f>LN(Data[[#This Row],[NVActual]]/Data[[#This Row],[MA'[n^2']
30d]])</f>
        <v>-3.0701202908846614</v>
      </c>
      <c r="Z1599" s="32">
        <f>LN(Data[[#This Row],[NVActual]]/Data[[#This Row],[MA'[n*ln(n)']
30d]])</f>
        <v>7.4261003370617953</v>
      </c>
      <c r="AA1599" s="32">
        <f>LN(Data[[#This Row],[NVActual]]/Data[[#This Row],[MA'[n^1.5']]])</f>
        <v>3.4633969272896201</v>
      </c>
      <c r="AB1599" s="32">
        <f>LN(Data[[#This Row],[NVActual]]/Data[[#This Row],[Metcalfe
(n^2)]])</f>
        <v>-3.2276122366299727</v>
      </c>
      <c r="AC1599" s="34">
        <f>1+Data[[#This Row],[MA'[NVMetcalfe calc']]]/((Data[[#This Row],[NVM_norm
(scaled)]]-Data[[#This Row],[NV_fund.]])/2)</f>
        <v>-9261674414.3659401</v>
      </c>
    </row>
    <row r="1600" spans="1:29" x14ac:dyDescent="0.2">
      <c r="A1600" s="23">
        <v>42576</v>
      </c>
      <c r="B1600" s="24">
        <v>10336696888.0972</v>
      </c>
      <c r="C1600" s="24">
        <f t="shared" si="193"/>
        <v>10435177907.679647</v>
      </c>
      <c r="D1600" s="25">
        <f>LN(Data[[#This Row],[NVActual]])</f>
        <v>23.058966205097821</v>
      </c>
      <c r="E1600" s="26">
        <v>499950</v>
      </c>
      <c r="F1600" s="40">
        <f>Data[[#This Row],[DAA 
(n)]]^2</f>
        <v>249950002500</v>
      </c>
      <c r="G1600" s="41">
        <f t="shared" si="194"/>
        <v>222138361845.26666</v>
      </c>
      <c r="H1600" s="28">
        <f>LN(Data[[#This Row],[Metcalfe
(n^2)]])</f>
        <v>26.244526744807992</v>
      </c>
      <c r="I1600" s="42">
        <f t="shared" si="195"/>
        <v>26.119258986692675</v>
      </c>
      <c r="J1600" s="40">
        <f>Data[[#This Row],[DAA 
(n)]]*LN(Data[[#This Row],[DAA 
(n)]])</f>
        <v>6560475.5730333775</v>
      </c>
      <c r="K1600" s="40">
        <f t="shared" si="196"/>
        <v>6145727.7040512254</v>
      </c>
      <c r="L1600" s="29">
        <f>LN(Data[[#This Row],[MA'[n*ln(n)']
30d]])</f>
        <v>15.631267716111076</v>
      </c>
      <c r="M1600" s="43">
        <f t="shared" si="197"/>
        <v>15.708197498856832</v>
      </c>
      <c r="N1600" s="40">
        <f>Data[[#This Row],[DAA 
(n)]]^1.5</f>
        <v>353500358.91053295</v>
      </c>
      <c r="O1600" s="40">
        <f t="shared" si="198"/>
        <v>323128520.48141384</v>
      </c>
      <c r="P1600" s="43">
        <f>LN(Data[[#This Row],[MA'[n^1.5']]])</f>
        <v>19.593560698274505</v>
      </c>
      <c r="Q1600" s="43">
        <f t="shared" si="199"/>
        <v>19.701895635551249</v>
      </c>
      <c r="R1600" s="30">
        <f>$O$1+$O$2*Data[[#This Row],[MA'[ln(n^2)']]]</f>
        <v>26.119258986692675</v>
      </c>
      <c r="S1600" s="30">
        <f>$Q$1+$Q$2*Data[[#This Row],[MA'[ln(n*ln(n))']]]</f>
        <v>22.438525873113772</v>
      </c>
      <c r="T1600" s="31">
        <f>$O$3*Data[[#This Row],[Metcalfe
(n^2)]]</f>
        <v>129974001300</v>
      </c>
      <c r="U1600" s="31">
        <f t="shared" si="200"/>
        <v>115511948159.53864</v>
      </c>
      <c r="V1600" s="30">
        <f>LN(Data[[#This Row],[MA'[NVA']
30d]]/Data[[#This Row],[MA'[NVMetcalfe calc']]])</f>
        <v>-2.404191382365676</v>
      </c>
      <c r="W1600" s="30">
        <f>$Q$3+Data[[#This Row],[NVM
(scaled)]]/((Data[[#This Row],[Upper Bound]]-Data[[#This Row],[Lower Bound]])/2)</f>
        <v>-0.71636550283755762</v>
      </c>
      <c r="X1600" s="30">
        <f>(Data[[#This Row],[Upper Bound]]+Data[[#This Row],[Lower Bound]])/2</f>
        <v>24.278892429903223</v>
      </c>
      <c r="Y1600" s="29">
        <f>LN(Data[[#This Row],[NVActual]]/Data[[#This Row],[MA'[n^2']
30d]])</f>
        <v>-3.0676000711355367</v>
      </c>
      <c r="Z1600" s="29">
        <f>LN(Data[[#This Row],[NVActual]]/Data[[#This Row],[MA'[n*ln(n)']
30d]])</f>
        <v>7.4276984889867457</v>
      </c>
      <c r="AA1600" s="29">
        <f>LN(Data[[#This Row],[NVActual]]/Data[[#This Row],[MA'[n^1.5']]])</f>
        <v>3.4654055068233136</v>
      </c>
      <c r="AB1600" s="29">
        <f>LN(Data[[#This Row],[NVActual]]/Data[[#This Row],[Metcalfe
(n^2)]])</f>
        <v>-3.1855605397101709</v>
      </c>
      <c r="AC1600" s="26">
        <f>1+Data[[#This Row],[MA'[NVMetcalfe calc']]]/((Data[[#This Row],[NVM_norm
(scaled)]]-Data[[#This Row],[NV_fund.]])/2)</f>
        <v>-9242709033.6790848</v>
      </c>
    </row>
    <row r="1601" spans="1:29" x14ac:dyDescent="0.2">
      <c r="A1601" s="23">
        <v>42575</v>
      </c>
      <c r="B1601" s="24">
        <v>10434613478.864599</v>
      </c>
      <c r="C1601" s="24">
        <f t="shared" si="193"/>
        <v>10440656045.376659</v>
      </c>
      <c r="D1601" s="25">
        <f>LN(Data[[#This Row],[NVActual]])</f>
        <v>23.068394335952423</v>
      </c>
      <c r="E1601" s="26">
        <v>435414</v>
      </c>
      <c r="F1601" s="40">
        <f>Data[[#This Row],[DAA 
(n)]]^2</f>
        <v>189585351396</v>
      </c>
      <c r="G1601" s="41">
        <f t="shared" si="194"/>
        <v>223087073648.89999</v>
      </c>
      <c r="H1601" s="28">
        <f>LN(Data[[#This Row],[Metcalfe
(n^2)]])</f>
        <v>25.968105163212961</v>
      </c>
      <c r="I1601" s="42">
        <f t="shared" si="195"/>
        <v>26.122853613765475</v>
      </c>
      <c r="J1601" s="40">
        <f>Data[[#This Row],[DAA 
(n)]]*LN(Data[[#This Row],[DAA 
(n)]])</f>
        <v>5653438.270767604</v>
      </c>
      <c r="K1601" s="40">
        <f t="shared" si="196"/>
        <v>6158790.9621009491</v>
      </c>
      <c r="L1601" s="29">
        <f>LN(Data[[#This Row],[MA'[n*ln(n)']
30d]])</f>
        <v>15.633391043859547</v>
      </c>
      <c r="M1601" s="43">
        <f t="shared" si="197"/>
        <v>15.711843745562307</v>
      </c>
      <c r="N1601" s="40">
        <f>Data[[#This Row],[DAA 
(n)]]^1.5</f>
        <v>287311879.65821785</v>
      </c>
      <c r="O1601" s="40">
        <f t="shared" si="198"/>
        <v>324121147.29703659</v>
      </c>
      <c r="P1601" s="43">
        <f>LN(Data[[#This Row],[MA'[n^1.5']]])</f>
        <v>19.596627915279761</v>
      </c>
      <c r="Q1601" s="43">
        <f t="shared" si="199"/>
        <v>19.707010080630166</v>
      </c>
      <c r="R1601" s="30">
        <f>$O$1+$O$2*Data[[#This Row],[MA'[ln(n^2)']]]</f>
        <v>26.122853613765475</v>
      </c>
      <c r="S1601" s="30">
        <f>$Q$1+$Q$2*Data[[#This Row],[MA'[ln(n*ln(n))']]]</f>
        <v>22.444542180177805</v>
      </c>
      <c r="T1601" s="31">
        <f>$O$3*Data[[#This Row],[Metcalfe
(n^2)]]</f>
        <v>98584382725.919998</v>
      </c>
      <c r="U1601" s="31">
        <f t="shared" si="200"/>
        <v>116005278297.42799</v>
      </c>
      <c r="V1601" s="30">
        <f>LN(Data[[#This Row],[MA'[NVA']
30d]]/Data[[#This Row],[MA'[NVMetcalfe calc']]])</f>
        <v>-2.4079282725595554</v>
      </c>
      <c r="W1601" s="30">
        <f>$Q$3+Data[[#This Row],[NVM
(scaled)]]/((Data[[#This Row],[Upper Bound]]-Data[[#This Row],[Lower Bound]])/2)</f>
        <v>-0.71925742207258614</v>
      </c>
      <c r="X1601" s="30">
        <f>(Data[[#This Row],[Upper Bound]]+Data[[#This Row],[Lower Bound]])/2</f>
        <v>24.283697896971638</v>
      </c>
      <c r="Y1601" s="32">
        <f>LN(Data[[#This Row],[NVActual]]/Data[[#This Row],[MA'[n^2']
30d]])</f>
        <v>-3.0624336610358425</v>
      </c>
      <c r="Z1601" s="32">
        <f>LN(Data[[#This Row],[NVActual]]/Data[[#This Row],[MA'[n*ln(n)']
30d]])</f>
        <v>7.4350032920928735</v>
      </c>
      <c r="AA1601" s="32">
        <f>LN(Data[[#This Row],[NVActual]]/Data[[#This Row],[MA'[n^1.5']]])</f>
        <v>3.4717664206726617</v>
      </c>
      <c r="AB1601" s="32">
        <f>LN(Data[[#This Row],[NVActual]]/Data[[#This Row],[Metcalfe
(n^2)]])</f>
        <v>-2.8997108272605394</v>
      </c>
      <c r="AC1601" s="34">
        <f>1+Data[[#This Row],[MA'[NVMetcalfe calc']]]/((Data[[#This Row],[NVM_norm
(scaled)]]-Data[[#This Row],[NV_fund.]])/2)</f>
        <v>-9279325328.11973</v>
      </c>
    </row>
    <row r="1602" spans="1:29" x14ac:dyDescent="0.2">
      <c r="A1602" s="23">
        <v>42574</v>
      </c>
      <c r="B1602" s="24">
        <v>10370234739.6273</v>
      </c>
      <c r="C1602" s="24">
        <f t="shared" si="193"/>
        <v>10440297118.916849</v>
      </c>
      <c r="D1602" s="25">
        <f>LN(Data[[#This Row],[NVActual]])</f>
        <v>23.062205495347008</v>
      </c>
      <c r="E1602" s="26">
        <v>449056</v>
      </c>
      <c r="F1602" s="40">
        <f>Data[[#This Row],[DAA 
(n)]]^2</f>
        <v>201651291136</v>
      </c>
      <c r="G1602" s="41">
        <f t="shared" si="194"/>
        <v>226295595231.73334</v>
      </c>
      <c r="H1602" s="28">
        <f>LN(Data[[#This Row],[Metcalfe
(n^2)]])</f>
        <v>26.029805761101724</v>
      </c>
      <c r="I1602" s="42">
        <f t="shared" si="195"/>
        <v>26.13654015983176</v>
      </c>
      <c r="J1602" s="40">
        <f>Data[[#This Row],[DAA 
(n)]]*LN(Data[[#This Row],[DAA 
(n)]])</f>
        <v>5844420.2279286478</v>
      </c>
      <c r="K1602" s="40">
        <f t="shared" si="196"/>
        <v>6205395.2759558288</v>
      </c>
      <c r="L1602" s="29">
        <f>LN(Data[[#This Row],[MA'[n*ln(n)']
30d]])</f>
        <v>15.640929677405094</v>
      </c>
      <c r="M1602" s="43">
        <f t="shared" si="197"/>
        <v>15.715314858563504</v>
      </c>
      <c r="N1602" s="40">
        <f>Data[[#This Row],[DAA 
(n)]]^1.5</f>
        <v>300919793.62010622</v>
      </c>
      <c r="O1602" s="40">
        <f t="shared" si="198"/>
        <v>327574916.3489415</v>
      </c>
      <c r="P1602" s="43">
        <f>LN(Data[[#This Row],[MA'[n^1.5']]])</f>
        <v>19.60722733909029</v>
      </c>
      <c r="Q1602" s="43">
        <f t="shared" si="199"/>
        <v>19.711878967091867</v>
      </c>
      <c r="R1602" s="30">
        <f>$O$1+$O$2*Data[[#This Row],[MA'[ln(n^2)']]]</f>
        <v>26.13654015983176</v>
      </c>
      <c r="S1602" s="30">
        <f>$Q$1+$Q$2*Data[[#This Row],[MA'[ln(n*ln(n))']]]</f>
        <v>22.450269516629781</v>
      </c>
      <c r="T1602" s="31">
        <f>$O$3*Data[[#This Row],[Metcalfe
(n^2)]]</f>
        <v>104858671390.72</v>
      </c>
      <c r="U1602" s="31">
        <f t="shared" si="200"/>
        <v>117673709520.50133</v>
      </c>
      <c r="V1602" s="30">
        <f>LN(Data[[#This Row],[MA'[NVA']
30d]]/Data[[#This Row],[MA'[NVMetcalfe calc']]])</f>
        <v>-2.4222425790399833</v>
      </c>
      <c r="W1602" s="30">
        <f>$Q$3+Data[[#This Row],[NVM
(scaled)]]/((Data[[#This Row],[Upper Bound]]-Data[[#This Row],[Lower Bound]])/2)</f>
        <v>-0.72419682030507004</v>
      </c>
      <c r="X1602" s="30">
        <f>(Data[[#This Row],[Upper Bound]]+Data[[#This Row],[Lower Bound]])/2</f>
        <v>24.293404838230771</v>
      </c>
      <c r="Y1602" s="29">
        <f>LN(Data[[#This Row],[NVActual]]/Data[[#This Row],[MA'[n^2']
30d]])</f>
        <v>-3.0829024297619383</v>
      </c>
      <c r="Z1602" s="29">
        <f>LN(Data[[#This Row],[NVActual]]/Data[[#This Row],[MA'[n*ln(n)']
30d]])</f>
        <v>7.4212758179419147</v>
      </c>
      <c r="AA1602" s="29">
        <f>LN(Data[[#This Row],[NVActual]]/Data[[#This Row],[MA'[n^1.5']]])</f>
        <v>3.4549781562567174</v>
      </c>
      <c r="AB1602" s="29">
        <f>LN(Data[[#This Row],[NVActual]]/Data[[#This Row],[Metcalfe
(n^2)]])</f>
        <v>-2.9676002657547156</v>
      </c>
      <c r="AC1602" s="26">
        <f>1+Data[[#This Row],[MA'[NVMetcalfe calc']]]/((Data[[#This Row],[NVM_norm
(scaled)]]-Data[[#This Row],[NV_fund.]])/2)</f>
        <v>-9407273416.0624886</v>
      </c>
    </row>
    <row r="1603" spans="1:29" x14ac:dyDescent="0.2">
      <c r="A1603" s="23">
        <v>42573</v>
      </c>
      <c r="B1603" s="24">
        <v>10261661310.9347</v>
      </c>
      <c r="C1603" s="24">
        <f t="shared" si="193"/>
        <v>10422947023.46973</v>
      </c>
      <c r="D1603" s="25">
        <f>LN(Data[[#This Row],[NVActual]])</f>
        <v>23.051680584724956</v>
      </c>
      <c r="E1603" s="26">
        <v>470889</v>
      </c>
      <c r="F1603" s="40">
        <f>Data[[#This Row],[DAA 
(n)]]^2</f>
        <v>221736450321</v>
      </c>
      <c r="G1603" s="41">
        <f t="shared" si="194"/>
        <v>229546461355.23334</v>
      </c>
      <c r="H1603" s="28">
        <f>LN(Data[[#This Row],[Metcalfe
(n^2)]])</f>
        <v>26.124755352868984</v>
      </c>
      <c r="I1603" s="42">
        <f t="shared" si="195"/>
        <v>26.149690038698058</v>
      </c>
      <c r="J1603" s="40">
        <f>Data[[#This Row],[DAA 
(n)]]*LN(Data[[#This Row],[DAA 
(n)]])</f>
        <v>6150929.9616785618</v>
      </c>
      <c r="K1603" s="40">
        <f t="shared" si="196"/>
        <v>6251470.0510041546</v>
      </c>
      <c r="L1603" s="29">
        <f>LN(Data[[#This Row],[MA'[n*ln(n)']
30d]])</f>
        <v>15.648327202216146</v>
      </c>
      <c r="M1603" s="43">
        <f t="shared" si="197"/>
        <v>15.718443311467475</v>
      </c>
      <c r="N1603" s="40">
        <f>Data[[#This Row],[DAA 
(n)]]^1.5</f>
        <v>323130399.92424875</v>
      </c>
      <c r="O1603" s="40">
        <f t="shared" si="198"/>
        <v>331028456.91267639</v>
      </c>
      <c r="P1603" s="43">
        <f>LN(Data[[#This Row],[MA'[n^1.5']]])</f>
        <v>19.617714902191761</v>
      </c>
      <c r="Q1603" s="43">
        <f t="shared" si="199"/>
        <v>19.716267858148917</v>
      </c>
      <c r="R1603" s="30">
        <f>$O$1+$O$2*Data[[#This Row],[MA'[ln(n^2)']]]</f>
        <v>26.149690038698058</v>
      </c>
      <c r="S1603" s="30">
        <f>$Q$1+$Q$2*Data[[#This Row],[MA'[ln(n*ln(n))']]]</f>
        <v>22.455431463921332</v>
      </c>
      <c r="T1603" s="31">
        <f>$O$3*Data[[#This Row],[Metcalfe
(n^2)]]</f>
        <v>115302954166.92</v>
      </c>
      <c r="U1603" s="31">
        <f t="shared" si="200"/>
        <v>119364159904.72134</v>
      </c>
      <c r="V1603" s="30">
        <f>LN(Data[[#This Row],[MA'[NVA']
30d]]/Data[[#This Row],[MA'[NVMetcalfe calc']]])</f>
        <v>-2.4381691675091957</v>
      </c>
      <c r="W1603" s="30">
        <f>$Q$3+Data[[#This Row],[NVM
(scaled)]]/((Data[[#This Row],[Upper Bound]]-Data[[#This Row],[Lower Bound]])/2)</f>
        <v>-0.72997753712004554</v>
      </c>
      <c r="X1603" s="30">
        <f>(Data[[#This Row],[Upper Bound]]+Data[[#This Row],[Lower Bound]])/2</f>
        <v>24.302560751309695</v>
      </c>
      <c r="Y1603" s="32">
        <f>LN(Data[[#This Row],[NVActual]]/Data[[#This Row],[MA'[n^2']
30d]])</f>
        <v>-3.1076907072249345</v>
      </c>
      <c r="Z1603" s="32">
        <f>LN(Data[[#This Row],[NVActual]]/Data[[#This Row],[MA'[n*ln(n)']
30d]])</f>
        <v>7.4033533825088078</v>
      </c>
      <c r="AA1603" s="32">
        <f>LN(Data[[#This Row],[NVActual]]/Data[[#This Row],[MA'[n^1.5']]])</f>
        <v>3.4339656825331946</v>
      </c>
      <c r="AB1603" s="32">
        <f>LN(Data[[#This Row],[NVActual]]/Data[[#This Row],[Metcalfe
(n^2)]])</f>
        <v>-3.0730747681440316</v>
      </c>
      <c r="AC1603" s="34">
        <f>1+Data[[#This Row],[MA'[NVMetcalfe calc']]]/((Data[[#This Row],[NVM_norm
(scaled)]]-Data[[#This Row],[NV_fund.]])/2)</f>
        <v>-9536720448.9507351</v>
      </c>
    </row>
    <row r="1604" spans="1:29" x14ac:dyDescent="0.2">
      <c r="A1604" s="23">
        <v>42572</v>
      </c>
      <c r="B1604" s="24">
        <v>10517518017.163</v>
      </c>
      <c r="C1604" s="24">
        <f t="shared" si="193"/>
        <v>10391966214.73015</v>
      </c>
      <c r="D1604" s="25">
        <f>LN(Data[[#This Row],[NVActual]])</f>
        <v>23.076308086492659</v>
      </c>
      <c r="E1604" s="26">
        <v>451643</v>
      </c>
      <c r="F1604" s="40">
        <f>Data[[#This Row],[DAA 
(n)]]^2</f>
        <v>203981399449</v>
      </c>
      <c r="G1604" s="41">
        <f t="shared" si="194"/>
        <v>232378283584.83334</v>
      </c>
      <c r="H1604" s="28">
        <f>LN(Data[[#This Row],[Metcalfe
(n^2)]])</f>
        <v>26.041294647461985</v>
      </c>
      <c r="I1604" s="42">
        <f t="shared" si="195"/>
        <v>26.160501758441505</v>
      </c>
      <c r="J1604" s="40">
        <f>Data[[#This Row],[DAA 
(n)]]*LN(Data[[#This Row],[DAA 
(n)]])</f>
        <v>5880684.2192318365</v>
      </c>
      <c r="K1604" s="40">
        <f t="shared" si="196"/>
        <v>6290562.986930131</v>
      </c>
      <c r="L1604" s="29">
        <f>LN(Data[[#This Row],[MA'[n*ln(n)']
30d]])</f>
        <v>15.654561129747615</v>
      </c>
      <c r="M1604" s="43">
        <f t="shared" si="197"/>
        <v>15.721227342341701</v>
      </c>
      <c r="N1604" s="40">
        <f>Data[[#This Row],[DAA 
(n)]]^1.5</f>
        <v>303523921.94248021</v>
      </c>
      <c r="O1604" s="40">
        <f t="shared" si="198"/>
        <v>333994846.72628415</v>
      </c>
      <c r="P1604" s="43">
        <f>LN(Data[[#This Row],[MA'[n^1.5']]])</f>
        <v>19.626636121858727</v>
      </c>
      <c r="Q1604" s="43">
        <f t="shared" si="199"/>
        <v>19.720170126852381</v>
      </c>
      <c r="R1604" s="30">
        <f>$O$1+$O$2*Data[[#This Row],[MA'[ln(n^2)']]]</f>
        <v>26.160501758441505</v>
      </c>
      <c r="S1604" s="30">
        <f>$Q$1+$Q$2*Data[[#This Row],[MA'[ln(n*ln(n))']]]</f>
        <v>22.460025114863804</v>
      </c>
      <c r="T1604" s="31">
        <f>$O$3*Data[[#This Row],[Metcalfe
(n^2)]]</f>
        <v>106070327713.48001</v>
      </c>
      <c r="U1604" s="31">
        <f t="shared" si="200"/>
        <v>120836707464.11333</v>
      </c>
      <c r="V1604" s="30">
        <f>LN(Data[[#This Row],[MA'[NVA']
30d]]/Data[[#This Row],[MA'[NVMetcalfe calc']]])</f>
        <v>-2.4534070807991544</v>
      </c>
      <c r="W1604" s="30">
        <f>$Q$3+Data[[#This Row],[NVM
(scaled)]]/((Data[[#This Row],[Upper Bound]]-Data[[#This Row],[Lower Bound]])/2)</f>
        <v>-0.73599517149074456</v>
      </c>
      <c r="X1604" s="30">
        <f>(Data[[#This Row],[Upper Bound]]+Data[[#This Row],[Lower Bound]])/2</f>
        <v>24.310263436652654</v>
      </c>
      <c r="Y1604" s="29">
        <f>LN(Data[[#This Row],[NVActual]]/Data[[#This Row],[MA'[n^2']
30d]])</f>
        <v>-3.0953243269381097</v>
      </c>
      <c r="Z1604" s="29">
        <f>LN(Data[[#This Row],[NVActual]]/Data[[#This Row],[MA'[n*ln(n)']
30d]])</f>
        <v>7.4217469567450447</v>
      </c>
      <c r="AA1604" s="29">
        <f>LN(Data[[#This Row],[NVActual]]/Data[[#This Row],[MA'[n^1.5']]])</f>
        <v>3.449671964633934</v>
      </c>
      <c r="AB1604" s="29">
        <f>LN(Data[[#This Row],[NVActual]]/Data[[#This Row],[Metcalfe
(n^2)]])</f>
        <v>-2.9649865609693258</v>
      </c>
      <c r="AC1604" s="26">
        <f>1+Data[[#This Row],[MA'[NVMetcalfe calc']]]/((Data[[#This Row],[NVM_norm
(scaled)]]-Data[[#This Row],[NV_fund.]])/2)</f>
        <v>-9649082471.1282043</v>
      </c>
    </row>
    <row r="1605" spans="1:29" x14ac:dyDescent="0.2">
      <c r="A1605" s="23">
        <v>42571</v>
      </c>
      <c r="B1605" s="24">
        <v>10523563158.025101</v>
      </c>
      <c r="C1605" s="24">
        <f t="shared" si="193"/>
        <v>10391487319.113045</v>
      </c>
      <c r="D1605" s="25">
        <f>LN(Data[[#This Row],[NVActual]])</f>
        <v>23.076882690143307</v>
      </c>
      <c r="E1605" s="26">
        <v>470700</v>
      </c>
      <c r="F1605" s="40">
        <f>Data[[#This Row],[DAA 
(n)]]^2</f>
        <v>221558490000</v>
      </c>
      <c r="G1605" s="41">
        <f t="shared" si="194"/>
        <v>237266326068.39999</v>
      </c>
      <c r="H1605" s="28">
        <f>LN(Data[[#This Row],[Metcalfe
(n^2)]])</f>
        <v>26.123952454778468</v>
      </c>
      <c r="I1605" s="42">
        <f t="shared" si="195"/>
        <v>26.178557819499702</v>
      </c>
      <c r="J1605" s="40">
        <f>Data[[#This Row],[DAA 
(n)]]*LN(Data[[#This Row],[DAA 
(n)]])</f>
        <v>6148272.2102321126</v>
      </c>
      <c r="K1605" s="40">
        <f t="shared" si="196"/>
        <v>6356884.9161980571</v>
      </c>
      <c r="L1605" s="29">
        <f>LN(Data[[#This Row],[MA'[n*ln(n)']
30d]])</f>
        <v>15.665049022277888</v>
      </c>
      <c r="M1605" s="43">
        <f t="shared" si="197"/>
        <v>15.723735781971383</v>
      </c>
      <c r="N1605" s="40">
        <f>Data[[#This Row],[DAA 
(n)]]^1.5</f>
        <v>322935877.91231835</v>
      </c>
      <c r="O1605" s="40">
        <f t="shared" si="198"/>
        <v>339065667.85551327</v>
      </c>
      <c r="P1605" s="43">
        <f>LN(Data[[#This Row],[MA'[n^1.5']]])</f>
        <v>19.641704357073511</v>
      </c>
      <c r="Q1605" s="43">
        <f t="shared" si="199"/>
        <v>19.72367893597546</v>
      </c>
      <c r="R1605" s="30">
        <f>$O$1+$O$2*Data[[#This Row],[MA'[ln(n^2)']]]</f>
        <v>26.178557819499702</v>
      </c>
      <c r="S1605" s="30">
        <f>$Q$1+$Q$2*Data[[#This Row],[MA'[ln(n*ln(n))']]]</f>
        <v>22.464164040252779</v>
      </c>
      <c r="T1605" s="31">
        <f>$O$3*Data[[#This Row],[Metcalfe
(n^2)]]</f>
        <v>115210414800</v>
      </c>
      <c r="U1605" s="31">
        <f t="shared" si="200"/>
        <v>123378489555.56801</v>
      </c>
      <c r="V1605" s="30">
        <f>LN(Data[[#This Row],[MA'[NVA']
30d]]/Data[[#This Row],[MA'[NVMetcalfe calc']]])</f>
        <v>-2.4742698375291781</v>
      </c>
      <c r="W1605" s="30">
        <f>$Q$3+Data[[#This Row],[NVM
(scaled)]]/((Data[[#This Row],[Upper Bound]]-Data[[#This Row],[Lower Bound]])/2)</f>
        <v>-0.742260381951655</v>
      </c>
      <c r="X1605" s="30">
        <f>(Data[[#This Row],[Upper Bound]]+Data[[#This Row],[Lower Bound]])/2</f>
        <v>24.321360929876242</v>
      </c>
      <c r="Y1605" s="32">
        <f>LN(Data[[#This Row],[NVActual]]/Data[[#This Row],[MA'[n^2']
30d]])</f>
        <v>-3.1155663957017663</v>
      </c>
      <c r="Z1605" s="32">
        <f>LN(Data[[#This Row],[NVActual]]/Data[[#This Row],[MA'[n*ln(n)']
30d]])</f>
        <v>7.4118336678654204</v>
      </c>
      <c r="AA1605" s="32">
        <f>LN(Data[[#This Row],[NVActual]]/Data[[#This Row],[MA'[n^1.5']]])</f>
        <v>3.4351783330697985</v>
      </c>
      <c r="AB1605" s="32">
        <f>LN(Data[[#This Row],[NVActual]]/Data[[#This Row],[Metcalfe
(n^2)]])</f>
        <v>-3.0470697646351588</v>
      </c>
      <c r="AC1605" s="34">
        <f>1+Data[[#This Row],[MA'[NVMetcalfe calc']]]/((Data[[#This Row],[NVM_norm
(scaled)]]-Data[[#This Row],[NV_fund.]])/2)</f>
        <v>-9845224519.4761257</v>
      </c>
    </row>
    <row r="1606" spans="1:29" x14ac:dyDescent="0.2">
      <c r="A1606" s="23">
        <v>42570</v>
      </c>
      <c r="B1606" s="24">
        <v>10638288184.5075</v>
      </c>
      <c r="C1606" s="24">
        <f t="shared" si="193"/>
        <v>10418372639.145365</v>
      </c>
      <c r="D1606" s="25">
        <f>LN(Data[[#This Row],[NVActual]])</f>
        <v>23.087725423001835</v>
      </c>
      <c r="E1606" s="26">
        <v>473547</v>
      </c>
      <c r="F1606" s="40">
        <f>Data[[#This Row],[DAA 
(n)]]^2</f>
        <v>224246761209</v>
      </c>
      <c r="G1606" s="41">
        <f t="shared" si="194"/>
        <v>240619732350.53333</v>
      </c>
      <c r="H1606" s="28">
        <f>LN(Data[[#This Row],[Metcalfe
(n^2)]])</f>
        <v>26.136012895011788</v>
      </c>
      <c r="I1606" s="42">
        <f t="shared" si="195"/>
        <v>26.191036612989485</v>
      </c>
      <c r="J1606" s="40">
        <f>Data[[#This Row],[DAA 
(n)]]*LN(Data[[#This Row],[DAA 
(n)]])</f>
        <v>6188315.2491970733</v>
      </c>
      <c r="K1606" s="40">
        <f t="shared" si="196"/>
        <v>6402613.047896089</v>
      </c>
      <c r="L1606" s="29">
        <f>LN(Data[[#This Row],[MA'[n*ln(n)']
30d]])</f>
        <v>15.6722167537365</v>
      </c>
      <c r="M1606" s="43">
        <f t="shared" si="197"/>
        <v>15.725564780833878</v>
      </c>
      <c r="N1606" s="40">
        <f>Data[[#This Row],[DAA 
(n)]]^1.5</f>
        <v>325870190.4596957</v>
      </c>
      <c r="O1606" s="40">
        <f t="shared" si="198"/>
        <v>342555020.08305049</v>
      </c>
      <c r="P1606" s="43">
        <f>LN(Data[[#This Row],[MA'[n^1.5']]])</f>
        <v>19.651942845343168</v>
      </c>
      <c r="Q1606" s="43">
        <f t="shared" si="199"/>
        <v>19.726223808917847</v>
      </c>
      <c r="R1606" s="30">
        <f>$O$1+$O$2*Data[[#This Row],[MA'[ln(n^2)']]]</f>
        <v>26.191036612989485</v>
      </c>
      <c r="S1606" s="30">
        <f>$Q$1+$Q$2*Data[[#This Row],[MA'[ln(n*ln(n))']]]</f>
        <v>22.467181888375897</v>
      </c>
      <c r="T1606" s="31">
        <f>$O$3*Data[[#This Row],[Metcalfe
(n^2)]]</f>
        <v>116608315828.68001</v>
      </c>
      <c r="U1606" s="31">
        <f t="shared" si="200"/>
        <v>125122260822.27734</v>
      </c>
      <c r="V1606" s="30">
        <f>LN(Data[[#This Row],[MA'[NVA']
30d]]/Data[[#This Row],[MA'[NVMetcalfe calc']]])</f>
        <v>-2.4857204984026469</v>
      </c>
      <c r="W1606" s="30">
        <f>$Q$3+Data[[#This Row],[NVM
(scaled)]]/((Data[[#This Row],[Upper Bound]]-Data[[#This Row],[Lower Bound]])/2)</f>
        <v>-0.74502549493822257</v>
      </c>
      <c r="X1606" s="30">
        <f>(Data[[#This Row],[Upper Bound]]+Data[[#This Row],[Lower Bound]])/2</f>
        <v>24.329109250682691</v>
      </c>
      <c r="Y1606" s="29">
        <f>LN(Data[[#This Row],[NVActual]]/Data[[#This Row],[MA'[n^2']
30d]])</f>
        <v>-3.1187582272167509</v>
      </c>
      <c r="Z1606" s="29">
        <f>LN(Data[[#This Row],[NVActual]]/Data[[#This Row],[MA'[n*ln(n)']
30d]])</f>
        <v>7.4155086692653356</v>
      </c>
      <c r="AA1606" s="29">
        <f>LN(Data[[#This Row],[NVActual]]/Data[[#This Row],[MA'[n^1.5']]])</f>
        <v>3.4357825776586681</v>
      </c>
      <c r="AB1606" s="29">
        <f>LN(Data[[#This Row],[NVActual]]/Data[[#This Row],[Metcalfe
(n^2)]])</f>
        <v>-3.0482874720099535</v>
      </c>
      <c r="AC1606" s="26">
        <f>1+Data[[#This Row],[MA'[NVMetcalfe calc']]]/((Data[[#This Row],[NVM_norm
(scaled)]]-Data[[#This Row],[NV_fund.]])/2)</f>
        <v>-9980185723.5845261</v>
      </c>
    </row>
    <row r="1607" spans="1:29" x14ac:dyDescent="0.2">
      <c r="A1607" s="23">
        <v>42569</v>
      </c>
      <c r="B1607" s="24">
        <v>10644433355.511801</v>
      </c>
      <c r="C1607" s="24">
        <f t="shared" si="193"/>
        <v>10464470069.600807</v>
      </c>
      <c r="D1607" s="25">
        <f>LN(Data[[#This Row],[NVActual]])</f>
        <v>23.088302902828701</v>
      </c>
      <c r="E1607" s="26">
        <v>488612</v>
      </c>
      <c r="F1607" s="40">
        <f>Data[[#This Row],[DAA 
(n)]]^2</f>
        <v>238741686544</v>
      </c>
      <c r="G1607" s="41">
        <f t="shared" si="194"/>
        <v>241716385417.43332</v>
      </c>
      <c r="H1607" s="28">
        <f>LN(Data[[#This Row],[Metcalfe
(n^2)]])</f>
        <v>26.198647994942878</v>
      </c>
      <c r="I1607" s="42">
        <f t="shared" si="195"/>
        <v>26.195599890739857</v>
      </c>
      <c r="J1607" s="40">
        <f>Data[[#This Row],[DAA 
(n)]]*LN(Data[[#This Row],[DAA 
(n)]])</f>
        <v>6400486.8970525144</v>
      </c>
      <c r="K1607" s="40">
        <f t="shared" si="196"/>
        <v>6418384.0094533851</v>
      </c>
      <c r="L1607" s="29">
        <f>LN(Data[[#This Row],[MA'[n*ln(n)']
30d]])</f>
        <v>15.674676932058231</v>
      </c>
      <c r="M1607" s="43">
        <f t="shared" si="197"/>
        <v>15.726971683502791</v>
      </c>
      <c r="N1607" s="40">
        <f>Data[[#This Row],[DAA 
(n)]]^1.5</f>
        <v>341543632.56491387</v>
      </c>
      <c r="O1607" s="40">
        <f t="shared" si="198"/>
        <v>343729562.93999165</v>
      </c>
      <c r="P1607" s="43">
        <f>LN(Data[[#This Row],[MA'[n^1.5']]])</f>
        <v>19.655365751912161</v>
      </c>
      <c r="Q1607" s="43">
        <f t="shared" si="199"/>
        <v>19.728168593443044</v>
      </c>
      <c r="R1607" s="30">
        <f>$O$1+$O$2*Data[[#This Row],[MA'[ln(n^2)']]]</f>
        <v>26.195599890739857</v>
      </c>
      <c r="S1607" s="30">
        <f>$Q$1+$Q$2*Data[[#This Row],[MA'[ln(n*ln(n))']]]</f>
        <v>22.469503277779605</v>
      </c>
      <c r="T1607" s="31">
        <f>$O$3*Data[[#This Row],[Metcalfe
(n^2)]]</f>
        <v>124145677002.88</v>
      </c>
      <c r="U1607" s="31">
        <f t="shared" si="200"/>
        <v>125692520417.06534</v>
      </c>
      <c r="V1607" s="30">
        <f>LN(Data[[#This Row],[MA'[NVA']
30d]]/Data[[#This Row],[MA'[NVMetcalfe calc']]])</f>
        <v>-2.4858528941221625</v>
      </c>
      <c r="W1607" s="30">
        <f>$Q$3+Data[[#This Row],[NVM
(scaled)]]/((Data[[#This Row],[Upper Bound]]-Data[[#This Row],[Lower Bound]])/2)</f>
        <v>-0.74429331138423727</v>
      </c>
      <c r="X1607" s="30">
        <f>(Data[[#This Row],[Upper Bound]]+Data[[#This Row],[Lower Bound]])/2</f>
        <v>24.332551584259733</v>
      </c>
      <c r="Y1607" s="32">
        <f>LN(Data[[#This Row],[NVActual]]/Data[[#This Row],[MA'[n^2']
30d]])</f>
        <v>-3.1227280119059868</v>
      </c>
      <c r="Z1607" s="32">
        <f>LN(Data[[#This Row],[NVActual]]/Data[[#This Row],[MA'[n*ln(n)']
30d]])</f>
        <v>7.4136259707704681</v>
      </c>
      <c r="AA1607" s="32">
        <f>LN(Data[[#This Row],[NVActual]]/Data[[#This Row],[MA'[n^1.5']]])</f>
        <v>3.4329371509165392</v>
      </c>
      <c r="AB1607" s="32">
        <f>LN(Data[[#This Row],[NVActual]]/Data[[#This Row],[Metcalfe
(n^2)]])</f>
        <v>-3.1103450921141791</v>
      </c>
      <c r="AC1607" s="34">
        <f>1+Data[[#This Row],[MA'[NVMetcalfe calc']]]/((Data[[#This Row],[NVM_norm
(scaled)]]-Data[[#This Row],[NV_fund.]])/2)</f>
        <v>-10024588095.319809</v>
      </c>
    </row>
    <row r="1608" spans="1:29" x14ac:dyDescent="0.2">
      <c r="A1608" s="23">
        <v>42568</v>
      </c>
      <c r="B1608" s="24">
        <v>10737317029.688499</v>
      </c>
      <c r="C1608" s="24">
        <f t="shared" si="193"/>
        <v>10505820086.838367</v>
      </c>
      <c r="D1608" s="25">
        <f>LN(Data[[#This Row],[NVActual]])</f>
        <v>23.096991083803193</v>
      </c>
      <c r="E1608" s="26">
        <v>437943</v>
      </c>
      <c r="F1608" s="40">
        <f>Data[[#This Row],[DAA 
(n)]]^2</f>
        <v>191794071249</v>
      </c>
      <c r="G1608" s="41">
        <f t="shared" si="194"/>
        <v>244386133856.5</v>
      </c>
      <c r="H1608" s="28">
        <f>LN(Data[[#This Row],[Metcalfe
(n^2)]])</f>
        <v>25.97968808780746</v>
      </c>
      <c r="I1608" s="42">
        <f t="shared" si="195"/>
        <v>26.205242853119167</v>
      </c>
      <c r="J1608" s="40">
        <f>Data[[#This Row],[DAA 
(n)]]*LN(Data[[#This Row],[DAA 
(n)]])</f>
        <v>5688811.2701193308</v>
      </c>
      <c r="K1608" s="40">
        <f t="shared" si="196"/>
        <v>6454309.7712735729</v>
      </c>
      <c r="L1608" s="29">
        <f>LN(Data[[#This Row],[MA'[n*ln(n)']
30d]])</f>
        <v>15.680258647230827</v>
      </c>
      <c r="M1608" s="43">
        <f t="shared" si="197"/>
        <v>15.728183024434603</v>
      </c>
      <c r="N1608" s="40">
        <f>Data[[#This Row],[DAA 
(n)]]^1.5</f>
        <v>289818686.32819551</v>
      </c>
      <c r="O1608" s="40">
        <f t="shared" si="198"/>
        <v>346488127.46714574</v>
      </c>
      <c r="P1608" s="43">
        <f>LN(Data[[#This Row],[MA'[n^1.5']]])</f>
        <v>19.663359111843121</v>
      </c>
      <c r="Q1608" s="43">
        <f t="shared" si="199"/>
        <v>19.729844666233966</v>
      </c>
      <c r="R1608" s="30">
        <f>$O$1+$O$2*Data[[#This Row],[MA'[ln(n^2)']]]</f>
        <v>26.205242853119167</v>
      </c>
      <c r="S1608" s="30">
        <f>$Q$1+$Q$2*Data[[#This Row],[MA'[ln(n*ln(n))']]]</f>
        <v>22.471501990317094</v>
      </c>
      <c r="T1608" s="31">
        <f>$O$3*Data[[#This Row],[Metcalfe
(n^2)]]</f>
        <v>99732917049.480011</v>
      </c>
      <c r="U1608" s="31">
        <f t="shared" si="200"/>
        <v>127080789605.38002</v>
      </c>
      <c r="V1608" s="30">
        <f>LN(Data[[#This Row],[MA'[NVA']
30d]]/Data[[#This Row],[MA'[NVMetcalfe calc']]])</f>
        <v>-2.4928936252493066</v>
      </c>
      <c r="W1608" s="30">
        <f>$Q$3+Data[[#This Row],[NVM
(scaled)]]/((Data[[#This Row],[Upper Bound]]-Data[[#This Row],[Lower Bound]])/2)</f>
        <v>-0.7453329632943283</v>
      </c>
      <c r="X1608" s="30">
        <f>(Data[[#This Row],[Upper Bound]]+Data[[#This Row],[Lower Bound]])/2</f>
        <v>24.33837242171813</v>
      </c>
      <c r="Y1608" s="29">
        <f>LN(Data[[#This Row],[NVActual]]/Data[[#This Row],[MA'[n^2']
30d]])</f>
        <v>-3.1250242433831068</v>
      </c>
      <c r="Z1608" s="29">
        <f>LN(Data[[#This Row],[NVActual]]/Data[[#This Row],[MA'[n*ln(n)']
30d]])</f>
        <v>7.4167324365723646</v>
      </c>
      <c r="AA1608" s="29">
        <f>LN(Data[[#This Row],[NVActual]]/Data[[#This Row],[MA'[n^1.5']]])</f>
        <v>3.4336319719600716</v>
      </c>
      <c r="AB1608" s="29">
        <f>LN(Data[[#This Row],[NVActual]]/Data[[#This Row],[Metcalfe
(n^2)]])</f>
        <v>-2.882697004004267</v>
      </c>
      <c r="AC1608" s="26">
        <f>1+Data[[#This Row],[MA'[NVMetcalfe calc']]]/((Data[[#This Row],[NVM_norm
(scaled)]]-Data[[#This Row],[NV_fund.]])/2)</f>
        <v>-10132537250.159945</v>
      </c>
    </row>
    <row r="1609" spans="1:29" x14ac:dyDescent="0.2">
      <c r="A1609" s="23">
        <v>42567</v>
      </c>
      <c r="B1609" s="24">
        <v>10486771967.51</v>
      </c>
      <c r="C1609" s="24">
        <f t="shared" si="193"/>
        <v>10539652440.301817</v>
      </c>
      <c r="D1609" s="25">
        <f>LN(Data[[#This Row],[NVActual]])</f>
        <v>23.073380487260753</v>
      </c>
      <c r="E1609" s="26">
        <v>468834</v>
      </c>
      <c r="F1609" s="40">
        <f>Data[[#This Row],[DAA 
(n)]]^2</f>
        <v>219805319556</v>
      </c>
      <c r="G1609" s="41">
        <f t="shared" si="194"/>
        <v>249039798425.83334</v>
      </c>
      <c r="H1609" s="28">
        <f>LN(Data[[#This Row],[Metcalfe
(n^2)]])</f>
        <v>26.116008080424709</v>
      </c>
      <c r="I1609" s="42">
        <f t="shared" si="195"/>
        <v>26.223473384759068</v>
      </c>
      <c r="J1609" s="40">
        <f>Data[[#This Row],[DAA 
(n)]]*LN(Data[[#This Row],[DAA 
(n)]])</f>
        <v>6122036.2661889195</v>
      </c>
      <c r="K1609" s="40">
        <f t="shared" si="196"/>
        <v>6519195.3261397742</v>
      </c>
      <c r="L1609" s="29">
        <f>LN(Data[[#This Row],[MA'[n*ln(n)']
30d]])</f>
        <v>15.690261510050194</v>
      </c>
      <c r="M1609" s="43">
        <f t="shared" si="197"/>
        <v>15.72894228438817</v>
      </c>
      <c r="N1609" s="40">
        <f>Data[[#This Row],[DAA 
(n)]]^1.5</f>
        <v>321017456.20560515</v>
      </c>
      <c r="O1609" s="40">
        <f t="shared" si="198"/>
        <v>351387024.7778641</v>
      </c>
      <c r="P1609" s="43">
        <f>LN(Data[[#This Row],[MA'[n^1.5']]])</f>
        <v>19.677398808669768</v>
      </c>
      <c r="Q1609" s="43">
        <f t="shared" si="199"/>
        <v>19.730883257199618</v>
      </c>
      <c r="R1609" s="30">
        <f>$O$1+$O$2*Data[[#This Row],[MA'[ln(n^2)']]]</f>
        <v>26.223473384759068</v>
      </c>
      <c r="S1609" s="30">
        <f>$Q$1+$Q$2*Data[[#This Row],[MA'[ln(n*ln(n))']]]</f>
        <v>22.472754769240478</v>
      </c>
      <c r="T1609" s="31">
        <f>$O$3*Data[[#This Row],[Metcalfe
(n^2)]]</f>
        <v>114298766169.12001</v>
      </c>
      <c r="U1609" s="31">
        <f t="shared" si="200"/>
        <v>129500695181.43333</v>
      </c>
      <c r="V1609" s="30">
        <f>LN(Data[[#This Row],[MA'[NVA']
30d]]/Data[[#This Row],[MA'[NVMetcalfe calc']]])</f>
        <v>-2.508541682055494</v>
      </c>
      <c r="W1609" s="30">
        <f>$Q$3+Data[[#This Row],[NVM
(scaled)]]/((Data[[#This Row],[Upper Bound]]-Data[[#This Row],[Lower Bound]])/2)</f>
        <v>-0.74763256549100132</v>
      </c>
      <c r="X1609" s="30">
        <f>(Data[[#This Row],[Upper Bound]]+Data[[#This Row],[Lower Bound]])/2</f>
        <v>24.348114076999771</v>
      </c>
      <c r="Y1609" s="32">
        <f>LN(Data[[#This Row],[NVActual]]/Data[[#This Row],[MA'[n^2']
30d]])</f>
        <v>-3.167498066413903</v>
      </c>
      <c r="Z1609" s="32">
        <f>LN(Data[[#This Row],[NVActual]]/Data[[#This Row],[MA'[n*ln(n)']
30d]])</f>
        <v>7.3831189772105583</v>
      </c>
      <c r="AA1609" s="32">
        <f>LN(Data[[#This Row],[NVActual]]/Data[[#This Row],[MA'[n^1.5']]])</f>
        <v>3.3959816785909851</v>
      </c>
      <c r="AB1609" s="32">
        <f>LN(Data[[#This Row],[NVActual]]/Data[[#This Row],[Metcalfe
(n^2)]])</f>
        <v>-3.0426275931639588</v>
      </c>
      <c r="AC1609" s="34">
        <f>1+Data[[#This Row],[MA'[NVMetcalfe calc']]]/((Data[[#This Row],[NVM_norm
(scaled)]]-Data[[#This Row],[NV_fund.]])/2)</f>
        <v>-10320529372.066725</v>
      </c>
    </row>
    <row r="1610" spans="1:29" x14ac:dyDescent="0.2">
      <c r="A1610" s="23">
        <v>42566</v>
      </c>
      <c r="B1610" s="24">
        <v>10508840826.728901</v>
      </c>
      <c r="C1610" s="24">
        <f t="shared" si="193"/>
        <v>10590832085.396454</v>
      </c>
      <c r="D1610" s="25">
        <f>LN(Data[[#This Row],[NVActual]])</f>
        <v>23.07548272333862</v>
      </c>
      <c r="E1610" s="26">
        <v>446635</v>
      </c>
      <c r="F1610" s="40">
        <f>Data[[#This Row],[DAA 
(n)]]^2</f>
        <v>199482823225</v>
      </c>
      <c r="G1610" s="41">
        <f t="shared" si="194"/>
        <v>253160151916.93332</v>
      </c>
      <c r="H1610" s="28">
        <f>LN(Data[[#This Row],[Metcalfe
(n^2)]])</f>
        <v>26.018993970446779</v>
      </c>
      <c r="I1610" s="42">
        <f t="shared" si="195"/>
        <v>26.238346720636727</v>
      </c>
      <c r="J1610" s="40">
        <f>Data[[#This Row],[DAA 
(n)]]*LN(Data[[#This Row],[DAA 
(n)]])</f>
        <v>5810496.6859952481</v>
      </c>
      <c r="K1610" s="40">
        <f t="shared" si="196"/>
        <v>6574559.2095567565</v>
      </c>
      <c r="L1610" s="29">
        <f>LN(Data[[#This Row],[MA'[n*ln(n)']
30d]])</f>
        <v>15.6987180934092</v>
      </c>
      <c r="M1610" s="43">
        <f t="shared" si="197"/>
        <v>15.729213466604952</v>
      </c>
      <c r="N1610" s="40">
        <f>Data[[#This Row],[DAA 
(n)]]^1.5</f>
        <v>298489548.81385279</v>
      </c>
      <c r="O1610" s="40">
        <f t="shared" si="198"/>
        <v>355639984.65144503</v>
      </c>
      <c r="P1610" s="43">
        <f>LN(Data[[#This Row],[MA'[n^1.5']]])</f>
        <v>19.689429498059649</v>
      </c>
      <c r="Q1610" s="43">
        <f t="shared" si="199"/>
        <v>19.731231292810911</v>
      </c>
      <c r="R1610" s="30">
        <f>$O$1+$O$2*Data[[#This Row],[MA'[ln(n^2)']]]</f>
        <v>26.238346720636727</v>
      </c>
      <c r="S1610" s="30">
        <f>$Q$1+$Q$2*Data[[#This Row],[MA'[ln(n*ln(n))']]]</f>
        <v>22.47320221989817</v>
      </c>
      <c r="T1610" s="31">
        <f>$O$3*Data[[#This Row],[Metcalfe
(n^2)]]</f>
        <v>103731068077</v>
      </c>
      <c r="U1610" s="31">
        <f t="shared" si="200"/>
        <v>131643278996.80533</v>
      </c>
      <c r="V1610" s="30">
        <f>LN(Data[[#This Row],[MA'[NVA']
30d]]/Data[[#This Row],[MA'[NVMetcalfe calc']]])</f>
        <v>-2.5201071033087699</v>
      </c>
      <c r="W1610" s="30">
        <f>$Q$3+Data[[#This Row],[NVM
(scaled)]]/((Data[[#This Row],[Upper Bound]]-Data[[#This Row],[Lower Bound]])/2)</f>
        <v>-0.74865093507802138</v>
      </c>
      <c r="X1610" s="30">
        <f>(Data[[#This Row],[Upper Bound]]+Data[[#This Row],[Lower Bound]])/2</f>
        <v>24.355774470267448</v>
      </c>
      <c r="Y1610" s="29">
        <f>LN(Data[[#This Row],[NVActual]]/Data[[#This Row],[MA'[n^2']
30d]])</f>
        <v>-3.1818054135974045</v>
      </c>
      <c r="Z1610" s="29">
        <f>LN(Data[[#This Row],[NVActual]]/Data[[#This Row],[MA'[n*ln(n)']
30d]])</f>
        <v>7.3767646299294194</v>
      </c>
      <c r="AA1610" s="29">
        <f>LN(Data[[#This Row],[NVActual]]/Data[[#This Row],[MA'[n^1.5']]])</f>
        <v>3.3860532252789688</v>
      </c>
      <c r="AB1610" s="29">
        <f>LN(Data[[#This Row],[NVActual]]/Data[[#This Row],[Metcalfe
(n^2)]])</f>
        <v>-2.9435112471081606</v>
      </c>
      <c r="AC1610" s="26">
        <f>1+Data[[#This Row],[MA'[NVMetcalfe calc']]]/((Data[[#This Row],[NVM_norm
(scaled)]]-Data[[#This Row],[NV_fund.]])/2)</f>
        <v>-10487655212.871145</v>
      </c>
    </row>
    <row r="1611" spans="1:29" x14ac:dyDescent="0.2">
      <c r="A1611" s="23">
        <v>42565</v>
      </c>
      <c r="B1611" s="24">
        <v>10415480467.018499</v>
      </c>
      <c r="C1611" s="24">
        <f t="shared" si="193"/>
        <v>10603373590.053804</v>
      </c>
      <c r="D1611" s="25">
        <f>LN(Data[[#This Row],[NVActual]])</f>
        <v>23.066559042810219</v>
      </c>
      <c r="E1611" s="26">
        <v>485920</v>
      </c>
      <c r="F1611" s="40">
        <f>Data[[#This Row],[DAA 
(n)]]^2</f>
        <v>236118246400</v>
      </c>
      <c r="G1611" s="41">
        <f t="shared" si="194"/>
        <v>258014836168.89999</v>
      </c>
      <c r="H1611" s="28">
        <f>LN(Data[[#This Row],[Metcalfe
(n^2)]])</f>
        <v>26.187598560559152</v>
      </c>
      <c r="I1611" s="42">
        <f t="shared" si="195"/>
        <v>26.256619179241181</v>
      </c>
      <c r="J1611" s="40">
        <f>Data[[#This Row],[DAA 
(n)]]*LN(Data[[#This Row],[DAA 
(n)]])</f>
        <v>6362538.9462734517</v>
      </c>
      <c r="K1611" s="40">
        <f t="shared" si="196"/>
        <v>6641000.4393543266</v>
      </c>
      <c r="L1611" s="29">
        <f>LN(Data[[#This Row],[MA'[n*ln(n)']
30d]])</f>
        <v>15.708773178680705</v>
      </c>
      <c r="M1611" s="43">
        <f t="shared" si="197"/>
        <v>15.728967032547446</v>
      </c>
      <c r="N1611" s="40">
        <f>Data[[#This Row],[DAA 
(n)]]^1.5</f>
        <v>338724930.12869334</v>
      </c>
      <c r="O1611" s="40">
        <f t="shared" si="198"/>
        <v>360699600.72174561</v>
      </c>
      <c r="P1611" s="43">
        <f>LN(Data[[#This Row],[MA'[n^1.5']]])</f>
        <v>19.703556038919302</v>
      </c>
      <c r="Q1611" s="43">
        <f t="shared" si="199"/>
        <v>19.730839940217784</v>
      </c>
      <c r="R1611" s="30">
        <f>$O$1+$O$2*Data[[#This Row],[MA'[ln(n^2)']]]</f>
        <v>26.256619179241181</v>
      </c>
      <c r="S1611" s="30">
        <f>$Q$1+$Q$2*Data[[#This Row],[MA'[ln(n*ln(n))']]]</f>
        <v>22.472795603703286</v>
      </c>
      <c r="T1611" s="31">
        <f>$O$3*Data[[#This Row],[Metcalfe
(n^2)]]</f>
        <v>122781488128</v>
      </c>
      <c r="U1611" s="31">
        <f t="shared" si="200"/>
        <v>134167714807.82802</v>
      </c>
      <c r="V1611" s="30">
        <f>LN(Data[[#This Row],[MA'[NVA']
30d]]/Data[[#This Row],[MA'[NVMetcalfe calc']]])</f>
        <v>-2.5379184066966003</v>
      </c>
      <c r="W1611" s="30">
        <f>$Q$3+Data[[#This Row],[NVM
(scaled)]]/((Data[[#This Row],[Upper Bound]]-Data[[#This Row],[Lower Bound]])/2)</f>
        <v>-0.75145705053693945</v>
      </c>
      <c r="X1611" s="30">
        <f>(Data[[#This Row],[Upper Bound]]+Data[[#This Row],[Lower Bound]])/2</f>
        <v>24.364707391472233</v>
      </c>
      <c r="Y1611" s="32">
        <f>LN(Data[[#This Row],[NVActual]]/Data[[#This Row],[MA'[n^2']
30d]])</f>
        <v>-3.2097238819351075</v>
      </c>
      <c r="Z1611" s="32">
        <f>LN(Data[[#This Row],[NVActual]]/Data[[#This Row],[MA'[n*ln(n)']
30d]])</f>
        <v>7.3577858641295135</v>
      </c>
      <c r="AA1611" s="32">
        <f>LN(Data[[#This Row],[NVActual]]/Data[[#This Row],[MA'[n^1.5']]])</f>
        <v>3.363003003890916</v>
      </c>
      <c r="AB1611" s="32">
        <f>LN(Data[[#This Row],[NVActual]]/Data[[#This Row],[Metcalfe
(n^2)]])</f>
        <v>-3.1210395177489323</v>
      </c>
      <c r="AC1611" s="34">
        <f>1+Data[[#This Row],[MA'[NVMetcalfe calc']]]/((Data[[#This Row],[NVM_norm
(scaled)]]-Data[[#This Row],[NV_fund.]])/2)</f>
        <v>-10683774196.896217</v>
      </c>
    </row>
    <row r="1612" spans="1:29" x14ac:dyDescent="0.2">
      <c r="A1612" s="23">
        <v>42564</v>
      </c>
      <c r="B1612" s="24">
        <v>10373781515.222</v>
      </c>
      <c r="C1612" s="24">
        <f t="shared" ref="C1612:C1675" si="201">AVERAGE(B1612:B1641)</f>
        <v>10613691945.608488</v>
      </c>
      <c r="D1612" s="25">
        <f>LN(Data[[#This Row],[NVActual]])</f>
        <v>23.062547451850097</v>
      </c>
      <c r="E1612" s="26">
        <v>451100</v>
      </c>
      <c r="F1612" s="40">
        <f>Data[[#This Row],[DAA 
(n)]]^2</f>
        <v>203491210000</v>
      </c>
      <c r="G1612" s="41">
        <f t="shared" ref="G1612:G1675" si="202">AVERAGE(F1612:F1641)</f>
        <v>259679925980.10001</v>
      </c>
      <c r="H1612" s="28">
        <f>LN(Data[[#This Row],[Metcalfe
(n^2)]])</f>
        <v>26.038888646792973</v>
      </c>
      <c r="I1612" s="42">
        <f t="shared" ref="I1612:I1675" si="203">AVERAGE(H1612:H1641)</f>
        <v>26.263016082607198</v>
      </c>
      <c r="J1612" s="40">
        <f>Data[[#This Row],[DAA 
(n)]]*LN(Data[[#This Row],[DAA 
(n)]])</f>
        <v>5873071.3342841547</v>
      </c>
      <c r="K1612" s="40">
        <f t="shared" ref="K1612:K1675" si="204">AVERAGE(J1612:J1641)</f>
        <v>6664069.7558136871</v>
      </c>
      <c r="L1612" s="29">
        <f>LN(Data[[#This Row],[MA'[n*ln(n)']
30d]])</f>
        <v>15.712240930333108</v>
      </c>
      <c r="M1612" s="43">
        <f t="shared" ref="M1612:M1675" si="205">AVERAGE(L1612:L1641)</f>
        <v>15.728187850782776</v>
      </c>
      <c r="N1612" s="40">
        <f>Data[[#This Row],[DAA 
(n)]]^1.5</f>
        <v>302976706.74657476</v>
      </c>
      <c r="O1612" s="40">
        <f t="shared" ref="O1612:O1675" si="206">AVERAGE(N1612:N1641)</f>
        <v>362447462.52336985</v>
      </c>
      <c r="P1612" s="43">
        <f>LN(Data[[#This Row],[MA'[n^1.5']]])</f>
        <v>19.708390090785482</v>
      </c>
      <c r="Q1612" s="43">
        <f t="shared" ref="Q1612:Q1675" si="207">AVERAGE(P1612:P1641)</f>
        <v>19.72969106556754</v>
      </c>
      <c r="R1612" s="30">
        <f>$O$1+$O$2*Data[[#This Row],[MA'[ln(n^2)']]]</f>
        <v>26.263016082607198</v>
      </c>
      <c r="S1612" s="30">
        <f>$Q$1+$Q$2*Data[[#This Row],[MA'[ln(n*ln(n))']]]</f>
        <v>22.471509953791578</v>
      </c>
      <c r="T1612" s="31">
        <f>$O$3*Data[[#This Row],[Metcalfe
(n^2)]]</f>
        <v>105815429200</v>
      </c>
      <c r="U1612" s="31">
        <f t="shared" si="200"/>
        <v>135033561509.65201</v>
      </c>
      <c r="V1612" s="30">
        <f>LN(Data[[#This Row],[MA'[NVA']
30d]]/Data[[#This Row],[MA'[NVMetcalfe calc']]])</f>
        <v>-2.5433784907345682</v>
      </c>
      <c r="W1612" s="30">
        <f>$Q$3+Data[[#This Row],[NVM
(scaled)]]/((Data[[#This Row],[Upper Bound]]-Data[[#This Row],[Lower Bound]])/2)</f>
        <v>-0.75161908451355297</v>
      </c>
      <c r="X1612" s="30">
        <f>(Data[[#This Row],[Upper Bound]]+Data[[#This Row],[Lower Bound]])/2</f>
        <v>24.367263018199388</v>
      </c>
      <c r="Y1612" s="29">
        <f>LN(Data[[#This Row],[NVActual]]/Data[[#This Row],[MA'[n^2']
30d]])</f>
        <v>-3.2201682038198092</v>
      </c>
      <c r="Z1612" s="29">
        <f>LN(Data[[#This Row],[NVActual]]/Data[[#This Row],[MA'[n*ln(n)']
30d]])</f>
        <v>7.3503065215169894</v>
      </c>
      <c r="AA1612" s="29">
        <f>LN(Data[[#This Row],[NVActual]]/Data[[#This Row],[MA'[n^1.5']]])</f>
        <v>3.3541573610646163</v>
      </c>
      <c r="AB1612" s="29">
        <f>LN(Data[[#This Row],[NVActual]]/Data[[#This Row],[Metcalfe
(n^2)]])</f>
        <v>-2.9763411949428771</v>
      </c>
      <c r="AC1612" s="26">
        <f>1+Data[[#This Row],[MA'[NVMetcalfe calc']]]/((Data[[#This Row],[NVM_norm
(scaled)]]-Data[[#This Row],[NV_fund.]])/2)</f>
        <v>-10751558205.889137</v>
      </c>
    </row>
    <row r="1613" spans="1:29" x14ac:dyDescent="0.2">
      <c r="A1613" s="23">
        <v>42563</v>
      </c>
      <c r="B1613" s="24">
        <v>10556900220.416599</v>
      </c>
      <c r="C1613" s="24">
        <f t="shared" si="201"/>
        <v>10635434548.763109</v>
      </c>
      <c r="D1613" s="25">
        <f>LN(Data[[#This Row],[NVActual]])</f>
        <v>23.080045532400028</v>
      </c>
      <c r="E1613" s="26">
        <v>475560</v>
      </c>
      <c r="F1613" s="40">
        <f>Data[[#This Row],[DAA 
(n)]]^2</f>
        <v>226157313600</v>
      </c>
      <c r="G1613" s="41">
        <f t="shared" si="202"/>
        <v>264129792847.96667</v>
      </c>
      <c r="H1613" s="28">
        <f>LN(Data[[#This Row],[Metcalfe
(n^2)]])</f>
        <v>26.14449667194496</v>
      </c>
      <c r="I1613" s="42">
        <f t="shared" si="203"/>
        <v>26.279830155446366</v>
      </c>
      <c r="J1613" s="40">
        <f>Data[[#This Row],[DAA 
(n)]]*LN(Data[[#This Row],[DAA 
(n)]])</f>
        <v>6216638.4186550723</v>
      </c>
      <c r="K1613" s="40">
        <f t="shared" si="204"/>
        <v>6725109.8979679216</v>
      </c>
      <c r="L1613" s="29">
        <f>LN(Data[[#This Row],[MA'[n*ln(n)']
30d]])</f>
        <v>15.72135882502392</v>
      </c>
      <c r="M1613" s="43">
        <f t="shared" si="205"/>
        <v>15.727056833018342</v>
      </c>
      <c r="N1613" s="40">
        <f>Data[[#This Row],[DAA 
(n)]]^1.5</f>
        <v>327950258.50823098</v>
      </c>
      <c r="O1613" s="40">
        <f t="shared" si="206"/>
        <v>367091339.0775646</v>
      </c>
      <c r="P1613" s="43">
        <f>LN(Data[[#This Row],[MA'[n^1.5']]])</f>
        <v>19.721121255373614</v>
      </c>
      <c r="Q1613" s="43">
        <f t="shared" si="207"/>
        <v>19.728054367487438</v>
      </c>
      <c r="R1613" s="30">
        <f>$O$1+$O$2*Data[[#This Row],[MA'[ln(n^2)']]]</f>
        <v>26.279830155446366</v>
      </c>
      <c r="S1613" s="30">
        <f>$Q$1+$Q$2*Data[[#This Row],[MA'[ln(n*ln(n))']]]</f>
        <v>22.469643774480261</v>
      </c>
      <c r="T1613" s="31">
        <f>$O$3*Data[[#This Row],[Metcalfe
(n^2)]]</f>
        <v>117601803072</v>
      </c>
      <c r="U1613" s="31">
        <f t="shared" si="200"/>
        <v>137347492280.94267</v>
      </c>
      <c r="V1613" s="30">
        <f>LN(Data[[#This Row],[MA'[NVA']
30d]]/Data[[#This Row],[MA'[NVMetcalfe calc']]])</f>
        <v>-2.5583228464322909</v>
      </c>
      <c r="W1613" s="30">
        <f>$Q$3+Data[[#This Row],[NVM
(scaled)]]/((Data[[#This Row],[Upper Bound]]-Data[[#This Row],[Lower Bound]])/2)</f>
        <v>-0.75288593293622907</v>
      </c>
      <c r="X1613" s="30">
        <f>(Data[[#This Row],[Upper Bound]]+Data[[#This Row],[Lower Bound]])/2</f>
        <v>24.374736964963311</v>
      </c>
      <c r="Y1613" s="32">
        <f>LN(Data[[#This Row],[NVActual]]/Data[[#This Row],[MA'[n^2']
30d]])</f>
        <v>-3.2196609264531895</v>
      </c>
      <c r="Z1613" s="32">
        <f>LN(Data[[#This Row],[NVActual]]/Data[[#This Row],[MA'[n*ln(n)']
30d]])</f>
        <v>7.3586867073761102</v>
      </c>
      <c r="AA1613" s="32">
        <f>LN(Data[[#This Row],[NVActual]]/Data[[#This Row],[MA'[n^1.5']]])</f>
        <v>3.3589242770264152</v>
      </c>
      <c r="AB1613" s="32">
        <f>LN(Data[[#This Row],[NVActual]]/Data[[#This Row],[Metcalfe
(n^2)]])</f>
        <v>-3.0644511395449325</v>
      </c>
      <c r="AC1613" s="34">
        <f>1+Data[[#This Row],[MA'[NVMetcalfe calc']]]/((Data[[#This Row],[NVM_norm
(scaled)]]-Data[[#This Row],[NV_fund.]])/2)</f>
        <v>-10931992479.070509</v>
      </c>
    </row>
    <row r="1614" spans="1:29" x14ac:dyDescent="0.2">
      <c r="A1614" s="23">
        <v>42562</v>
      </c>
      <c r="B1614" s="24">
        <v>10244547989.054399</v>
      </c>
      <c r="C1614" s="24">
        <f t="shared" si="201"/>
        <v>10633277913.973024</v>
      </c>
      <c r="D1614" s="25">
        <f>LN(Data[[#This Row],[NVActual]])</f>
        <v>23.050011497513086</v>
      </c>
      <c r="E1614" s="26">
        <v>494651</v>
      </c>
      <c r="F1614" s="40">
        <f>Data[[#This Row],[DAA 
(n)]]^2</f>
        <v>244679611801</v>
      </c>
      <c r="G1614" s="41">
        <f t="shared" si="202"/>
        <v>265822237146.76666</v>
      </c>
      <c r="H1614" s="28">
        <f>LN(Data[[#This Row],[Metcalfe
(n^2)]])</f>
        <v>26.223215484761564</v>
      </c>
      <c r="I1614" s="42">
        <f t="shared" si="203"/>
        <v>26.28658136384573</v>
      </c>
      <c r="J1614" s="40">
        <f>Data[[#This Row],[DAA 
(n)]]*LN(Data[[#This Row],[DAA 
(n)]])</f>
        <v>6485669.8813763959</v>
      </c>
      <c r="K1614" s="40">
        <f t="shared" si="204"/>
        <v>6748970.5390119636</v>
      </c>
      <c r="L1614" s="29">
        <f>LN(Data[[#This Row],[MA'[n*ln(n)']
30d]])</f>
        <v>15.724900538478494</v>
      </c>
      <c r="M1614" s="43">
        <f t="shared" si="205"/>
        <v>15.72529910321038</v>
      </c>
      <c r="N1614" s="40">
        <f>Data[[#This Row],[DAA 
(n)]]^1.5</f>
        <v>347895120.19713116</v>
      </c>
      <c r="O1614" s="40">
        <f t="shared" si="206"/>
        <v>368884640.77294344</v>
      </c>
      <c r="P1614" s="43">
        <f>LN(Data[[#This Row],[MA'[n^1.5']]])</f>
        <v>19.72599452649532</v>
      </c>
      <c r="Q1614" s="43">
        <f t="shared" si="207"/>
        <v>19.7255343814392</v>
      </c>
      <c r="R1614" s="30">
        <f>$O$1+$O$2*Data[[#This Row],[MA'[ln(n^2)']]]</f>
        <v>26.28658136384573</v>
      </c>
      <c r="S1614" s="30">
        <f>$Q$1+$Q$2*Data[[#This Row],[MA'[ln(n*ln(n))']]]</f>
        <v>22.466743520297126</v>
      </c>
      <c r="T1614" s="31">
        <f>$O$3*Data[[#This Row],[Metcalfe
(n^2)]]</f>
        <v>127233398136.52</v>
      </c>
      <c r="U1614" s="31">
        <f t="shared" si="200"/>
        <v>138227563316.31866</v>
      </c>
      <c r="V1614" s="30">
        <f>LN(Data[[#This Row],[MA'[NVA']
30d]]/Data[[#This Row],[MA'[NVMetcalfe calc']]])</f>
        <v>-2.5649128273153097</v>
      </c>
      <c r="W1614" s="30">
        <f>$Q$3+Data[[#This Row],[NVM
(scaled)]]/((Data[[#This Row],[Upper Bound]]-Data[[#This Row],[Lower Bound]])/2)</f>
        <v>-0.75294330407100329</v>
      </c>
      <c r="X1614" s="30">
        <f>(Data[[#This Row],[Upper Bound]]+Data[[#This Row],[Lower Bound]])/2</f>
        <v>24.376662442071428</v>
      </c>
      <c r="Y1614" s="29">
        <f>LN(Data[[#This Row],[NVActual]]/Data[[#This Row],[MA'[n^2']
30d]])</f>
        <v>-3.2560821434123377</v>
      </c>
      <c r="Z1614" s="29">
        <f>LN(Data[[#This Row],[NVActual]]/Data[[#This Row],[MA'[n*ln(n)']
30d]])</f>
        <v>7.3251109590345944</v>
      </c>
      <c r="AA1614" s="29">
        <f>LN(Data[[#This Row],[NVActual]]/Data[[#This Row],[MA'[n^1.5']]])</f>
        <v>3.3240169710177687</v>
      </c>
      <c r="AB1614" s="29">
        <f>LN(Data[[#This Row],[NVActual]]/Data[[#This Row],[Metcalfe
(n^2)]])</f>
        <v>-3.1732039872484759</v>
      </c>
      <c r="AC1614" s="26">
        <f>1+Data[[#This Row],[MA'[NVMetcalfe calc']]]/((Data[[#This Row],[NVM_norm
(scaled)]]-Data[[#This Row],[NV_fund.]])/2)</f>
        <v>-11001172457.707399</v>
      </c>
    </row>
    <row r="1615" spans="1:29" x14ac:dyDescent="0.2">
      <c r="A1615" s="23">
        <v>42561</v>
      </c>
      <c r="B1615" s="24">
        <v>10238451113.8043</v>
      </c>
      <c r="C1615" s="24">
        <f t="shared" si="201"/>
        <v>10607579044.177063</v>
      </c>
      <c r="D1615" s="25">
        <f>LN(Data[[#This Row],[NVActual]])</f>
        <v>23.049416186699517</v>
      </c>
      <c r="E1615" s="26">
        <v>400962</v>
      </c>
      <c r="F1615" s="40">
        <f>Data[[#This Row],[DAA 
(n)]]^2</f>
        <v>160770525444</v>
      </c>
      <c r="G1615" s="41">
        <f t="shared" si="202"/>
        <v>264952206439.26666</v>
      </c>
      <c r="H1615" s="28">
        <f>LN(Data[[#This Row],[Metcalfe
(n^2)]])</f>
        <v>25.803243877412264</v>
      </c>
      <c r="I1615" s="42">
        <f t="shared" si="203"/>
        <v>26.282821245239784</v>
      </c>
      <c r="J1615" s="40">
        <f>Data[[#This Row],[DAA 
(n)]]*LN(Data[[#This Row],[DAA 
(n)]])</f>
        <v>5173060.135787488</v>
      </c>
      <c r="K1615" s="40">
        <f t="shared" si="204"/>
        <v>6736235.6133921482</v>
      </c>
      <c r="L1615" s="29">
        <f>LN(Data[[#This Row],[MA'[n*ln(n)']
30d]])</f>
        <v>15.723011812527751</v>
      </c>
      <c r="M1615" s="43">
        <f t="shared" si="205"/>
        <v>15.723264210962459</v>
      </c>
      <c r="N1615" s="40">
        <f>Data[[#This Row],[DAA 
(n)]]^1.5</f>
        <v>253895394.64723945</v>
      </c>
      <c r="O1615" s="40">
        <f t="shared" si="206"/>
        <v>367943901.18093818</v>
      </c>
      <c r="P1615" s="43">
        <f>LN(Data[[#This Row],[MA'[n^1.5']]])</f>
        <v>19.723441042069574</v>
      </c>
      <c r="Q1615" s="43">
        <f t="shared" si="207"/>
        <v>19.722628955506071</v>
      </c>
      <c r="R1615" s="30">
        <f>$O$1+$O$2*Data[[#This Row],[MA'[ln(n^2)']]]</f>
        <v>26.282821245239784</v>
      </c>
      <c r="S1615" s="30">
        <f>$Q$1+$Q$2*Data[[#This Row],[MA'[ln(n*ln(n))']]]</f>
        <v>22.463385948088053</v>
      </c>
      <c r="T1615" s="31">
        <f>$O$3*Data[[#This Row],[Metcalfe
(n^2)]]</f>
        <v>83600673230.880005</v>
      </c>
      <c r="U1615" s="31">
        <f t="shared" si="200"/>
        <v>137775147348.41867</v>
      </c>
      <c r="V1615" s="30">
        <f>LN(Data[[#This Row],[MA'[NVA']
30d]]/Data[[#This Row],[MA'[NVMetcalfe calc']]])</f>
        <v>-2.5640542394626507</v>
      </c>
      <c r="W1615" s="30">
        <f>$Q$3+Data[[#This Row],[NVM
(scaled)]]/((Data[[#This Row],[Upper Bound]]-Data[[#This Row],[Lower Bound]])/2)</f>
        <v>-0.75263525363277861</v>
      </c>
      <c r="X1615" s="30">
        <f>(Data[[#This Row],[Upper Bound]]+Data[[#This Row],[Lower Bound]])/2</f>
        <v>24.373103596663917</v>
      </c>
      <c r="Y1615" s="32">
        <f>LN(Data[[#This Row],[NVActual]]/Data[[#This Row],[MA'[n^2']
30d]])</f>
        <v>-3.2533991069081778</v>
      </c>
      <c r="Z1615" s="32">
        <f>LN(Data[[#This Row],[NVActual]]/Data[[#This Row],[MA'[n*ln(n)']
30d]])</f>
        <v>7.3264043741717639</v>
      </c>
      <c r="AA1615" s="32">
        <f>LN(Data[[#This Row],[NVActual]]/Data[[#This Row],[MA'[n^1.5']]])</f>
        <v>3.3259751446299437</v>
      </c>
      <c r="AB1615" s="32">
        <f>LN(Data[[#This Row],[NVActual]]/Data[[#This Row],[Metcalfe
(n^2)]])</f>
        <v>-2.7538276907127468</v>
      </c>
      <c r="AC1615" s="34">
        <f>1+Data[[#This Row],[MA'[NVMetcalfe calc']]]/((Data[[#This Row],[NVM_norm
(scaled)]]-Data[[#This Row],[NV_fund.]])/2)</f>
        <v>-10966853405.326139</v>
      </c>
    </row>
    <row r="1616" spans="1:29" x14ac:dyDescent="0.2">
      <c r="A1616" s="23">
        <v>42560</v>
      </c>
      <c r="B1616" s="24">
        <v>10268410207.2526</v>
      </c>
      <c r="C1616" s="24">
        <f t="shared" si="201"/>
        <v>10568637734.792253</v>
      </c>
      <c r="D1616" s="25">
        <f>LN(Data[[#This Row],[NVActual]])</f>
        <v>23.052338049220879</v>
      </c>
      <c r="E1616" s="26">
        <v>434260</v>
      </c>
      <c r="F1616" s="40">
        <f>Data[[#This Row],[DAA 
(n)]]^2</f>
        <v>188581747600</v>
      </c>
      <c r="G1616" s="41">
        <f t="shared" si="202"/>
        <v>267878259007.79999</v>
      </c>
      <c r="H1616" s="28">
        <f>LN(Data[[#This Row],[Metcalfe
(n^2)]])</f>
        <v>25.962797424095527</v>
      </c>
      <c r="I1616" s="42">
        <f t="shared" si="203"/>
        <v>26.297343726943172</v>
      </c>
      <c r="J1616" s="40">
        <f>Data[[#This Row],[DAA 
(n)]]*LN(Data[[#This Row],[DAA 
(n)]])</f>
        <v>5637302.2046938613</v>
      </c>
      <c r="K1616" s="40">
        <f t="shared" si="204"/>
        <v>6781823.8210772434</v>
      </c>
      <c r="L1616" s="29">
        <f>LN(Data[[#This Row],[MA'[n*ln(n)']
30d]])</f>
        <v>15.729756623901409</v>
      </c>
      <c r="M1616" s="43">
        <f t="shared" si="205"/>
        <v>15.721249007623697</v>
      </c>
      <c r="N1616" s="40">
        <f>Data[[#This Row],[DAA 
(n)]]^1.5</f>
        <v>286170420.75095063</v>
      </c>
      <c r="O1616" s="40">
        <f t="shared" si="206"/>
        <v>371214606.32278728</v>
      </c>
      <c r="P1616" s="43">
        <f>LN(Data[[#This Row],[MA'[n^1.5']]])</f>
        <v>19.732290907032095</v>
      </c>
      <c r="Q1616" s="43">
        <f t="shared" si="207"/>
        <v>19.719749818932272</v>
      </c>
      <c r="R1616" s="30">
        <f>$O$1+$O$2*Data[[#This Row],[MA'[ln(n^2)']]]</f>
        <v>26.297343726943172</v>
      </c>
      <c r="S1616" s="30">
        <f>$Q$1+$Q$2*Data[[#This Row],[MA'[ln(n*ln(n))']]]</f>
        <v>22.460060862579098</v>
      </c>
      <c r="T1616" s="31">
        <f>$O$3*Data[[#This Row],[Metcalfe
(n^2)]]</f>
        <v>98062508752</v>
      </c>
      <c r="U1616" s="31">
        <f t="shared" si="200"/>
        <v>139296694684.056</v>
      </c>
      <c r="V1616" s="30">
        <f>LN(Data[[#This Row],[MA'[NVA']
30d]]/Data[[#This Row],[MA'[NVMetcalfe calc']]])</f>
        <v>-2.5787152412294048</v>
      </c>
      <c r="W1616" s="30">
        <f>$Q$3+Data[[#This Row],[NVM
(scaled)]]/((Data[[#This Row],[Upper Bound]]-Data[[#This Row],[Lower Bound]])/2)</f>
        <v>-0.75403187483378675</v>
      </c>
      <c r="X1616" s="30">
        <f>(Data[[#This Row],[Upper Bound]]+Data[[#This Row],[Lower Bound]])/2</f>
        <v>24.378702294761133</v>
      </c>
      <c r="Y1616" s="29">
        <f>LN(Data[[#This Row],[NVActual]]/Data[[#This Row],[MA'[n^2']
30d]])</f>
        <v>-3.2614604075966427</v>
      </c>
      <c r="Z1616" s="29">
        <f>LN(Data[[#This Row],[NVActual]]/Data[[#This Row],[MA'[n*ln(n)']
30d]])</f>
        <v>7.3225814253194708</v>
      </c>
      <c r="AA1616" s="29">
        <f>LN(Data[[#This Row],[NVActual]]/Data[[#This Row],[MA'[n^1.5']]])</f>
        <v>3.3200471421887858</v>
      </c>
      <c r="AB1616" s="29">
        <f>LN(Data[[#This Row],[NVActual]]/Data[[#This Row],[Metcalfe
(n^2)]])</f>
        <v>-2.9104593748746468</v>
      </c>
      <c r="AC1616" s="26">
        <f>1+Data[[#This Row],[MA'[NVMetcalfe calc']]]/((Data[[#This Row],[NVM_norm
(scaled)]]-Data[[#This Row],[NV_fund.]])/2)</f>
        <v>-11084881870.115667</v>
      </c>
    </row>
    <row r="1617" spans="1:29" x14ac:dyDescent="0.2">
      <c r="A1617" s="23">
        <v>42559</v>
      </c>
      <c r="B1617" s="24">
        <v>10472859283.711599</v>
      </c>
      <c r="C1617" s="24">
        <f t="shared" si="201"/>
        <v>10527213709.015766</v>
      </c>
      <c r="D1617" s="25">
        <f>LN(Data[[#This Row],[NVActual]])</f>
        <v>23.072052917545903</v>
      </c>
      <c r="E1617" s="26">
        <v>463219</v>
      </c>
      <c r="F1617" s="40">
        <f>Data[[#This Row],[DAA 
(n)]]^2</f>
        <v>214571841961</v>
      </c>
      <c r="G1617" s="41">
        <f t="shared" si="202"/>
        <v>270727205954.60001</v>
      </c>
      <c r="H1617" s="28">
        <f>LN(Data[[#This Row],[Metcalfe
(n^2)]])</f>
        <v>26.091910446795879</v>
      </c>
      <c r="I1617" s="42">
        <f t="shared" si="203"/>
        <v>26.309803045396396</v>
      </c>
      <c r="J1617" s="40">
        <f>Data[[#This Row],[DAA 
(n)]]*LN(Data[[#This Row],[DAA 
(n)]])</f>
        <v>6043134.3326271698</v>
      </c>
      <c r="K1617" s="40">
        <f t="shared" si="204"/>
        <v>6823699.5038319128</v>
      </c>
      <c r="L1617" s="29">
        <f>LN(Data[[#This Row],[MA'[n*ln(n)']
30d]])</f>
        <v>15.735912331989454</v>
      </c>
      <c r="M1617" s="43">
        <f t="shared" si="205"/>
        <v>15.71895164508331</v>
      </c>
      <c r="N1617" s="40">
        <f>Data[[#This Row],[DAA 
(n)]]^1.5</f>
        <v>315267749.7958402</v>
      </c>
      <c r="O1617" s="40">
        <f t="shared" si="206"/>
        <v>374301170.76933378</v>
      </c>
      <c r="P1617" s="43">
        <f>LN(Data[[#This Row],[MA'[n^1.5']]])</f>
        <v>19.740571300760053</v>
      </c>
      <c r="Q1617" s="43">
        <f t="shared" si="207"/>
        <v>19.716495671752675</v>
      </c>
      <c r="R1617" s="30">
        <f>$O$1+$O$2*Data[[#This Row],[MA'[ln(n^2)']]]</f>
        <v>26.309803045396396</v>
      </c>
      <c r="S1617" s="30">
        <f>$Q$1+$Q$2*Data[[#This Row],[MA'[ln(n*ln(n))']]]</f>
        <v>22.456270214387459</v>
      </c>
      <c r="T1617" s="31">
        <f>$O$3*Data[[#This Row],[Metcalfe
(n^2)]]</f>
        <v>111577357819.72</v>
      </c>
      <c r="U1617" s="31">
        <f t="shared" si="200"/>
        <v>140778147096.392</v>
      </c>
      <c r="V1617" s="30">
        <f>LN(Data[[#This Row],[MA'[NVA']
30d]]/Data[[#This Row],[MA'[NVMetcalfe calc']]])</f>
        <v>-2.5932215402969945</v>
      </c>
      <c r="W1617" s="30">
        <f>$Q$3+Data[[#This Row],[NVM
(scaled)]]/((Data[[#This Row],[Upper Bound]]-Data[[#This Row],[Lower Bound]])/2)</f>
        <v>-0.75589305658933925</v>
      </c>
      <c r="X1617" s="30">
        <f>(Data[[#This Row],[Upper Bound]]+Data[[#This Row],[Lower Bound]])/2</f>
        <v>24.383036629891926</v>
      </c>
      <c r="Y1617" s="32">
        <f>LN(Data[[#This Row],[NVActual]]/Data[[#This Row],[MA'[n^2']
30d]])</f>
        <v>-3.2523246132042205</v>
      </c>
      <c r="Z1617" s="32">
        <f>LN(Data[[#This Row],[NVActual]]/Data[[#This Row],[MA'[n*ln(n)']
30d]])</f>
        <v>7.336140585556449</v>
      </c>
      <c r="AA1617" s="32">
        <f>LN(Data[[#This Row],[NVActual]]/Data[[#This Row],[MA'[n^1.5']]])</f>
        <v>3.3314816167858528</v>
      </c>
      <c r="AB1617" s="32">
        <f>LN(Data[[#This Row],[NVActual]]/Data[[#This Row],[Metcalfe
(n^2)]])</f>
        <v>-3.019857529249975</v>
      </c>
      <c r="AC1617" s="34">
        <f>1+Data[[#This Row],[MA'[NVMetcalfe calc']]]/((Data[[#This Row],[NVM_norm
(scaled)]]-Data[[#This Row],[NV_fund.]])/2)</f>
        <v>-11200011204.894497</v>
      </c>
    </row>
    <row r="1618" spans="1:29" x14ac:dyDescent="0.2">
      <c r="A1618" s="23">
        <v>42558</v>
      </c>
      <c r="B1618" s="24">
        <v>10076877246.4394</v>
      </c>
      <c r="C1618" s="24">
        <f t="shared" si="201"/>
        <v>10482020330.410746</v>
      </c>
      <c r="D1618" s="25">
        <f>LN(Data[[#This Row],[NVActual]])</f>
        <v>23.033509254612419</v>
      </c>
      <c r="E1618" s="26">
        <v>463940</v>
      </c>
      <c r="F1618" s="40">
        <f>Data[[#This Row],[DAA 
(n)]]^2</f>
        <v>215240323600</v>
      </c>
      <c r="G1618" s="41">
        <f t="shared" si="202"/>
        <v>271328040958.86667</v>
      </c>
      <c r="H1618" s="28">
        <f>LN(Data[[#This Row],[Metcalfe
(n^2)]])</f>
        <v>26.095021025004524</v>
      </c>
      <c r="I1618" s="42">
        <f t="shared" si="203"/>
        <v>26.312491787680848</v>
      </c>
      <c r="J1618" s="40">
        <f>Data[[#This Row],[DAA 
(n)]]*LN(Data[[#This Row],[DAA 
(n)]])</f>
        <v>6053262.0271702996</v>
      </c>
      <c r="K1618" s="40">
        <f t="shared" si="204"/>
        <v>6832638.1408587955</v>
      </c>
      <c r="L1618" s="29">
        <f>LN(Data[[#This Row],[MA'[n*ln(n)']
30d]])</f>
        <v>15.737221414781043</v>
      </c>
      <c r="M1618" s="43">
        <f t="shared" si="205"/>
        <v>15.716381416673491</v>
      </c>
      <c r="N1618" s="40">
        <f>Data[[#This Row],[DAA 
(n)]]^1.5</f>
        <v>316004107.14258766</v>
      </c>
      <c r="O1618" s="40">
        <f t="shared" si="206"/>
        <v>374956550.34757274</v>
      </c>
      <c r="P1618" s="43">
        <f>LN(Data[[#This Row],[MA'[n^1.5']]])</f>
        <v>19.742320711481927</v>
      </c>
      <c r="Q1618" s="43">
        <f t="shared" si="207"/>
        <v>19.712869103302221</v>
      </c>
      <c r="R1618" s="30">
        <f>$O$1+$O$2*Data[[#This Row],[MA'[ln(n^2)']]]</f>
        <v>26.312491787680848</v>
      </c>
      <c r="S1618" s="30">
        <f>$Q$1+$Q$2*Data[[#This Row],[MA'[ln(n*ln(n))']]]</f>
        <v>22.452029337511256</v>
      </c>
      <c r="T1618" s="31">
        <f>$O$3*Data[[#This Row],[Metcalfe
(n^2)]]</f>
        <v>111924968272</v>
      </c>
      <c r="U1618" s="31">
        <f t="shared" si="200"/>
        <v>141090581298.61066</v>
      </c>
      <c r="V1618" s="30">
        <f>LN(Data[[#This Row],[MA'[NVA']
30d]]/Data[[#This Row],[MA'[NVMetcalfe calc']]])</f>
        <v>-2.5997406647392993</v>
      </c>
      <c r="W1618" s="30">
        <f>$Q$3+Data[[#This Row],[NVM
(scaled)]]/((Data[[#This Row],[Upper Bound]]-Data[[#This Row],[Lower Bound]])/2)</f>
        <v>-0.75685452755800864</v>
      </c>
      <c r="X1618" s="30">
        <f>(Data[[#This Row],[Upper Bound]]+Data[[#This Row],[Lower Bound]])/2</f>
        <v>24.382260562596052</v>
      </c>
      <c r="Y1618" s="29">
        <f>LN(Data[[#This Row],[NVActual]]/Data[[#This Row],[MA'[n^2']
30d]])</f>
        <v>-3.2930851544125956</v>
      </c>
      <c r="Z1618" s="29">
        <f>LN(Data[[#This Row],[NVActual]]/Data[[#This Row],[MA'[n*ln(n)']
30d]])</f>
        <v>7.2962878398313746</v>
      </c>
      <c r="AA1618" s="29">
        <f>LN(Data[[#This Row],[NVActual]]/Data[[#This Row],[MA'[n^1.5']]])</f>
        <v>3.2911885431304921</v>
      </c>
      <c r="AB1618" s="29">
        <f>LN(Data[[#This Row],[NVActual]]/Data[[#This Row],[Metcalfe
(n^2)]])</f>
        <v>-3.0615117703921046</v>
      </c>
      <c r="AC1618" s="26">
        <f>1+Data[[#This Row],[MA'[NVMetcalfe calc']]]/((Data[[#This Row],[NVM_norm
(scaled)]]-Data[[#This Row],[NV_fund.]])/2)</f>
        <v>-11224785023.66222</v>
      </c>
    </row>
    <row r="1619" spans="1:29" x14ac:dyDescent="0.2">
      <c r="A1619" s="23">
        <v>42557</v>
      </c>
      <c r="B1619" s="24">
        <v>10666493627.992901</v>
      </c>
      <c r="C1619" s="24">
        <f t="shared" si="201"/>
        <v>10447544711.218422</v>
      </c>
      <c r="D1619" s="25">
        <f>LN(Data[[#This Row],[NVActual]])</f>
        <v>23.09037322857078</v>
      </c>
      <c r="E1619" s="26">
        <v>477624</v>
      </c>
      <c r="F1619" s="40">
        <f>Data[[#This Row],[DAA 
(n)]]^2</f>
        <v>228124685376</v>
      </c>
      <c r="G1619" s="41">
        <f t="shared" si="202"/>
        <v>272975735153.66666</v>
      </c>
      <c r="H1619" s="28">
        <f>LN(Data[[#This Row],[Metcalfe
(n^2)]])</f>
        <v>26.153158182108516</v>
      </c>
      <c r="I1619" s="42">
        <f t="shared" si="203"/>
        <v>26.319382885074958</v>
      </c>
      <c r="J1619" s="40">
        <f>Data[[#This Row],[DAA 
(n)]]*LN(Data[[#This Row],[DAA 
(n)]])</f>
        <v>6245688.0117856991</v>
      </c>
      <c r="K1619" s="40">
        <f t="shared" si="204"/>
        <v>6856383.6222696686</v>
      </c>
      <c r="L1619" s="29">
        <f>LN(Data[[#This Row],[MA'[n*ln(n)']
30d]])</f>
        <v>15.740690691934406</v>
      </c>
      <c r="M1619" s="43">
        <f t="shared" si="205"/>
        <v>15.713786195778072</v>
      </c>
      <c r="N1619" s="40">
        <f>Data[[#This Row],[DAA 
(n)]]^1.5</f>
        <v>330087601.59694976</v>
      </c>
      <c r="O1619" s="40">
        <f t="shared" si="206"/>
        <v>376723181.68473363</v>
      </c>
      <c r="P1619" s="43">
        <f>LN(Data[[#This Row],[MA'[n^1.5']]])</f>
        <v>19.747021209618669</v>
      </c>
      <c r="Q1619" s="43">
        <f t="shared" si="207"/>
        <v>19.709210248870615</v>
      </c>
      <c r="R1619" s="30">
        <f>$O$1+$O$2*Data[[#This Row],[MA'[ln(n^2)']]]</f>
        <v>26.319382885074958</v>
      </c>
      <c r="S1619" s="30">
        <f>$Q$1+$Q$2*Data[[#This Row],[MA'[ln(n*ln(n))']]]</f>
        <v>22.447747223033815</v>
      </c>
      <c r="T1619" s="31">
        <f>$O$3*Data[[#This Row],[Metcalfe
(n^2)]]</f>
        <v>118624836395.52</v>
      </c>
      <c r="U1619" s="31">
        <f t="shared" si="200"/>
        <v>141947382279.90665</v>
      </c>
      <c r="V1619" s="30">
        <f>LN(Data[[#This Row],[MA'[NVA']
30d]]/Data[[#This Row],[MA'[NVMetcalfe calc']]])</f>
        <v>-2.609089446666935</v>
      </c>
      <c r="W1619" s="30">
        <f>$Q$3+Data[[#This Row],[NVM
(scaled)]]/((Data[[#This Row],[Upper Bound]]-Data[[#This Row],[Lower Bound]])/2)</f>
        <v>-0.75779699042828408</v>
      </c>
      <c r="X1619" s="30">
        <f>(Data[[#This Row],[Upper Bound]]+Data[[#This Row],[Lower Bound]])/2</f>
        <v>24.383565054054387</v>
      </c>
      <c r="Y1619" s="32">
        <f>LN(Data[[#This Row],[NVActual]]/Data[[#This Row],[MA'[n^2']
30d]])</f>
        <v>-3.2422755173893325</v>
      </c>
      <c r="Z1619" s="32">
        <f>LN(Data[[#This Row],[NVActual]]/Data[[#This Row],[MA'[n*ln(n)']
30d]])</f>
        <v>7.3496825366363723</v>
      </c>
      <c r="AA1619" s="32">
        <f>LN(Data[[#This Row],[NVActual]]/Data[[#This Row],[MA'[n^1.5']]])</f>
        <v>3.3433520189521091</v>
      </c>
      <c r="AB1619" s="32">
        <f>LN(Data[[#This Row],[NVActual]]/Data[[#This Row],[Metcalfe
(n^2)]])</f>
        <v>-3.0627849535377392</v>
      </c>
      <c r="AC1619" s="34">
        <f>1+Data[[#This Row],[MA'[NVMetcalfe calc']]]/((Data[[#This Row],[NVM_norm
(scaled)]]-Data[[#This Row],[NV_fund.]])/2)</f>
        <v>-11291940509.522764</v>
      </c>
    </row>
    <row r="1620" spans="1:29" x14ac:dyDescent="0.2">
      <c r="A1620" s="23">
        <v>42556</v>
      </c>
      <c r="B1620" s="24">
        <v>10514851946.741199</v>
      </c>
      <c r="C1620" s="24">
        <f t="shared" si="201"/>
        <v>10397196445.844572</v>
      </c>
      <c r="D1620" s="25">
        <f>LN(Data[[#This Row],[NVActual]])</f>
        <v>23.07605456580615</v>
      </c>
      <c r="E1620" s="26">
        <v>480529</v>
      </c>
      <c r="F1620" s="40">
        <f>Data[[#This Row],[DAA 
(n)]]^2</f>
        <v>230908119841</v>
      </c>
      <c r="G1620" s="41">
        <f t="shared" si="202"/>
        <v>274334646584.60001</v>
      </c>
      <c r="H1620" s="28">
        <f>LN(Data[[#This Row],[Metcalfe
(n^2)]])</f>
        <v>26.165285718738787</v>
      </c>
      <c r="I1620" s="42">
        <f t="shared" si="203"/>
        <v>26.324863470811461</v>
      </c>
      <c r="J1620" s="40">
        <f>Data[[#This Row],[DAA 
(n)]]*LN(Data[[#This Row],[DAA 
(n)]])</f>
        <v>6286589.2905699154</v>
      </c>
      <c r="K1620" s="40">
        <f t="shared" si="204"/>
        <v>6875642.7930799909</v>
      </c>
      <c r="L1620" s="29">
        <f>LN(Data[[#This Row],[MA'[n*ln(n)']
30d]])</f>
        <v>15.743495694321592</v>
      </c>
      <c r="M1620" s="43">
        <f t="shared" si="205"/>
        <v>15.710880675041796</v>
      </c>
      <c r="N1620" s="40">
        <f>Data[[#This Row],[DAA 
(n)]]^1.5</f>
        <v>333103659.42012054</v>
      </c>
      <c r="O1620" s="40">
        <f t="shared" si="206"/>
        <v>378167190.01176161</v>
      </c>
      <c r="P1620" s="43">
        <f>LN(Data[[#This Row],[MA'[n^1.5']]])</f>
        <v>19.750846957415749</v>
      </c>
      <c r="Q1620" s="43">
        <f t="shared" si="207"/>
        <v>19.705125351078475</v>
      </c>
      <c r="R1620" s="30">
        <f>$O$1+$O$2*Data[[#This Row],[MA'[ln(n^2)']]]</f>
        <v>26.324863470811461</v>
      </c>
      <c r="S1620" s="30">
        <f>$Q$1+$Q$2*Data[[#This Row],[MA'[ln(n*ln(n))']]]</f>
        <v>22.442953113818962</v>
      </c>
      <c r="T1620" s="31">
        <f>$O$3*Data[[#This Row],[Metcalfe
(n^2)]]</f>
        <v>120072222317.32001</v>
      </c>
      <c r="U1620" s="31">
        <f t="shared" si="200"/>
        <v>142654016223.992</v>
      </c>
      <c r="V1620" s="30">
        <f>LN(Data[[#This Row],[MA'[NVA']
30d]]/Data[[#This Row],[MA'[NVMetcalfe calc']]])</f>
        <v>-2.6188860343638134</v>
      </c>
      <c r="W1620" s="30">
        <f>$Q$3+Data[[#This Row],[NVM
(scaled)]]/((Data[[#This Row],[Upper Bound]]-Data[[#This Row],[Lower Bound]])/2)</f>
        <v>-0.75927692477308473</v>
      </c>
      <c r="X1620" s="30">
        <f>(Data[[#This Row],[Upper Bound]]+Data[[#This Row],[Lower Bound]])/2</f>
        <v>24.383908292315212</v>
      </c>
      <c r="Y1620" s="29">
        <f>LN(Data[[#This Row],[NVActual]]/Data[[#This Row],[MA'[n^2']
30d]])</f>
        <v>-3.261559970201918</v>
      </c>
      <c r="Z1620" s="29">
        <f>LN(Data[[#This Row],[NVActual]]/Data[[#This Row],[MA'[n*ln(n)']
30d]])</f>
        <v>7.3325588714845589</v>
      </c>
      <c r="AA1620" s="29">
        <f>LN(Data[[#This Row],[NVActual]]/Data[[#This Row],[MA'[n^1.5']]])</f>
        <v>3.3252076083904001</v>
      </c>
      <c r="AB1620" s="29">
        <f>LN(Data[[#This Row],[NVActual]]/Data[[#This Row],[Metcalfe
(n^2)]])</f>
        <v>-3.0892311529326371</v>
      </c>
      <c r="AC1620" s="26">
        <f>1+Data[[#This Row],[MA'[NVMetcalfe calc']]]/((Data[[#This Row],[NVM_norm
(scaled)]]-Data[[#This Row],[NV_fund.]])/2)</f>
        <v>-11347330497.686277</v>
      </c>
    </row>
    <row r="1621" spans="1:29" x14ac:dyDescent="0.2">
      <c r="A1621" s="23">
        <v>42555</v>
      </c>
      <c r="B1621" s="24">
        <v>10696138828.8104</v>
      </c>
      <c r="C1621" s="24">
        <f t="shared" si="201"/>
        <v>10346237109.995855</v>
      </c>
      <c r="D1621" s="25">
        <f>LN(Data[[#This Row],[NVActual]])</f>
        <v>23.093148656169149</v>
      </c>
      <c r="E1621" s="26">
        <v>507658</v>
      </c>
      <c r="F1621" s="40">
        <f>Data[[#This Row],[DAA 
(n)]]^2</f>
        <v>257716644964</v>
      </c>
      <c r="G1621" s="41">
        <f t="shared" si="202"/>
        <v>273817181557.39999</v>
      </c>
      <c r="H1621" s="28">
        <f>LN(Data[[#This Row],[Metcalfe
(n^2)]])</f>
        <v>26.275126542988396</v>
      </c>
      <c r="I1621" s="42">
        <f t="shared" si="203"/>
        <v>26.322543583628903</v>
      </c>
      <c r="J1621" s="40">
        <f>Data[[#This Row],[DAA 
(n)]]*LN(Data[[#This Row],[DAA 
(n)]])</f>
        <v>6669389.0952802012</v>
      </c>
      <c r="K1621" s="40">
        <f t="shared" si="204"/>
        <v>6867937.797300633</v>
      </c>
      <c r="L1621" s="29">
        <f>LN(Data[[#This Row],[MA'[n*ln(n)']
30d]])</f>
        <v>15.742374444071569</v>
      </c>
      <c r="M1621" s="43">
        <f t="shared" si="205"/>
        <v>15.707614846115908</v>
      </c>
      <c r="N1621" s="40">
        <f>Data[[#This Row],[DAA 
(n)]]^1.5</f>
        <v>361706948.43911165</v>
      </c>
      <c r="O1621" s="40">
        <f t="shared" si="206"/>
        <v>377602484.1451624</v>
      </c>
      <c r="P1621" s="43">
        <f>LN(Data[[#This Row],[MA'[n^1.5']]])</f>
        <v>19.749352570988243</v>
      </c>
      <c r="Q1621" s="43">
        <f t="shared" si="207"/>
        <v>19.700546250358904</v>
      </c>
      <c r="R1621" s="30">
        <f>$O$1+$O$2*Data[[#This Row],[MA'[ln(n^2)']]]</f>
        <v>26.322543583628903</v>
      </c>
      <c r="S1621" s="30">
        <f>$Q$1+$Q$2*Data[[#This Row],[MA'[ln(n*ln(n))']]]</f>
        <v>22.437564496091245</v>
      </c>
      <c r="T1621" s="31">
        <f>$O$3*Data[[#This Row],[Metcalfe
(n^2)]]</f>
        <v>134012655381.28</v>
      </c>
      <c r="U1621" s="31">
        <f t="shared" si="200"/>
        <v>142384934409.84799</v>
      </c>
      <c r="V1621" s="30">
        <f>LN(Data[[#This Row],[MA'[NVA']
30d]]/Data[[#This Row],[MA'[NVMetcalfe calc']]])</f>
        <v>-2.6219113063429895</v>
      </c>
      <c r="W1621" s="30">
        <f>$Q$3+Data[[#This Row],[NVM
(scaled)]]/((Data[[#This Row],[Upper Bound]]-Data[[#This Row],[Lower Bound]])/2)</f>
        <v>-0.7597685558996331</v>
      </c>
      <c r="X1621" s="30">
        <f>(Data[[#This Row],[Upper Bound]]+Data[[#This Row],[Lower Bound]])/2</f>
        <v>24.380054039860074</v>
      </c>
      <c r="Y1621" s="32">
        <f>LN(Data[[#This Row],[NVActual]]/Data[[#This Row],[MA'[n^2']
30d]])</f>
        <v>-3.242577843881179</v>
      </c>
      <c r="Z1621" s="32">
        <f>LN(Data[[#This Row],[NVActual]]/Data[[#This Row],[MA'[n*ln(n)']
30d]])</f>
        <v>7.3507742120975808</v>
      </c>
      <c r="AA1621" s="32">
        <f>LN(Data[[#This Row],[NVActual]]/Data[[#This Row],[MA'[n^1.5']]])</f>
        <v>3.3437960851809057</v>
      </c>
      <c r="AB1621" s="32">
        <f>LN(Data[[#This Row],[NVActual]]/Data[[#This Row],[Metcalfe
(n^2)]])</f>
        <v>-3.1819778868192441</v>
      </c>
      <c r="AC1621" s="34">
        <f>1+Data[[#This Row],[MA'[NVMetcalfe calc']]]/((Data[[#This Row],[NVM_norm
(scaled)]]-Data[[#This Row],[NV_fund.]])/2)</f>
        <v>-11327441461.046263</v>
      </c>
    </row>
    <row r="1622" spans="1:29" x14ac:dyDescent="0.2">
      <c r="A1622" s="23">
        <v>42554</v>
      </c>
      <c r="B1622" s="24">
        <v>10421572370.09</v>
      </c>
      <c r="C1622" s="24">
        <f t="shared" si="201"/>
        <v>10288699673.484364</v>
      </c>
      <c r="D1622" s="25">
        <f>LN(Data[[#This Row],[NVActual]])</f>
        <v>23.067143761128371</v>
      </c>
      <c r="E1622" s="26">
        <v>442711</v>
      </c>
      <c r="F1622" s="40">
        <f>Data[[#This Row],[DAA 
(n)]]^2</f>
        <v>195993029521</v>
      </c>
      <c r="G1622" s="41">
        <f t="shared" si="202"/>
        <v>271724476566.10001</v>
      </c>
      <c r="H1622" s="28">
        <f>LN(Data[[#This Row],[Metcalfe
(n^2)]])</f>
        <v>26.001344931876158</v>
      </c>
      <c r="I1622" s="42">
        <f t="shared" si="203"/>
        <v>26.31323718376489</v>
      </c>
      <c r="J1622" s="40">
        <f>Data[[#This Row],[DAA 
(n)]]*LN(Data[[#This Row],[DAA 
(n)]])</f>
        <v>5755540.7080679126</v>
      </c>
      <c r="K1622" s="40">
        <f t="shared" si="204"/>
        <v>6836918.0781504363</v>
      </c>
      <c r="L1622" s="29">
        <f>LN(Data[[#This Row],[MA'[n*ln(n)']
30d]])</f>
        <v>15.737847614690232</v>
      </c>
      <c r="M1622" s="43">
        <f t="shared" si="205"/>
        <v>15.704390441137567</v>
      </c>
      <c r="N1622" s="40">
        <f>Data[[#This Row],[DAA 
(n)]]^1.5</f>
        <v>294564543.16884643</v>
      </c>
      <c r="O1622" s="40">
        <f t="shared" si="206"/>
        <v>375324642.00862634</v>
      </c>
      <c r="P1622" s="43">
        <f>LN(Data[[#This Row],[MA'[n^1.5']]])</f>
        <v>19.743301921445166</v>
      </c>
      <c r="Q1622" s="43">
        <f t="shared" si="207"/>
        <v>19.696022536691526</v>
      </c>
      <c r="R1622" s="30">
        <f>$O$1+$O$2*Data[[#This Row],[MA'[ln(n^2)']]]</f>
        <v>26.31323718376489</v>
      </c>
      <c r="S1622" s="30">
        <f>$Q$1+$Q$2*Data[[#This Row],[MA'[ln(n*ln(n))']]]</f>
        <v>22.432244227876986</v>
      </c>
      <c r="T1622" s="31">
        <f>$O$3*Data[[#This Row],[Metcalfe
(n^2)]]</f>
        <v>101916375350.92</v>
      </c>
      <c r="U1622" s="31">
        <f t="shared" si="200"/>
        <v>141296727814.37201</v>
      </c>
      <c r="V1622" s="30">
        <f>LN(Data[[#This Row],[MA'[NVA']
30d]]/Data[[#This Row],[MA'[NVMetcalfe calc']]])</f>
        <v>-2.6198159578230973</v>
      </c>
      <c r="W1622" s="30">
        <f>$Q$3+Data[[#This Row],[NVM
(scaled)]]/((Data[[#This Row],[Upper Bound]]-Data[[#This Row],[Lower Bound]])/2)</f>
        <v>-0.76007509037012844</v>
      </c>
      <c r="X1622" s="30">
        <f>(Data[[#This Row],[Upper Bound]]+Data[[#This Row],[Lower Bound]])/2</f>
        <v>24.372740705820938</v>
      </c>
      <c r="Y1622" s="29">
        <f>LN(Data[[#This Row],[NVActual]]/Data[[#This Row],[MA'[n^2']
30d]])</f>
        <v>-3.2609106749285153</v>
      </c>
      <c r="Z1622" s="29">
        <f>LN(Data[[#This Row],[NVActual]]/Data[[#This Row],[MA'[n*ln(n)']
30d]])</f>
        <v>7.3292961464381383</v>
      </c>
      <c r="AA1622" s="29">
        <f>LN(Data[[#This Row],[NVActual]]/Data[[#This Row],[MA'[n^1.5']]])</f>
        <v>3.3238418396832037</v>
      </c>
      <c r="AB1622" s="29">
        <f>LN(Data[[#This Row],[NVActual]]/Data[[#This Row],[Metcalfe
(n^2)]])</f>
        <v>-2.9342011707477891</v>
      </c>
      <c r="AC1622" s="26">
        <f>1+Data[[#This Row],[MA'[NVMetcalfe calc']]]/((Data[[#This Row],[NVM_norm
(scaled)]]-Data[[#This Row],[NV_fund.]])/2)</f>
        <v>-11244002975.840012</v>
      </c>
    </row>
    <row r="1623" spans="1:29" x14ac:dyDescent="0.2">
      <c r="A1623" s="23">
        <v>42553</v>
      </c>
      <c r="B1623" s="24">
        <v>11051022772.079599</v>
      </c>
      <c r="C1623" s="24">
        <f t="shared" si="201"/>
        <v>10238128277.347652</v>
      </c>
      <c r="D1623" s="25">
        <f>LN(Data[[#This Row],[NVActual]])</f>
        <v>23.125788819186134</v>
      </c>
      <c r="E1623" s="26">
        <v>438905</v>
      </c>
      <c r="F1623" s="40">
        <f>Data[[#This Row],[DAA 
(n)]]^2</f>
        <v>192637599025</v>
      </c>
      <c r="G1623" s="41">
        <f t="shared" si="202"/>
        <v>273132111795.39999</v>
      </c>
      <c r="H1623" s="28">
        <f>LN(Data[[#This Row],[Metcalfe
(n^2)]])</f>
        <v>25.984076535456182</v>
      </c>
      <c r="I1623" s="42">
        <f t="shared" si="203"/>
        <v>26.319741326424069</v>
      </c>
      <c r="J1623" s="40">
        <f>Data[[#This Row],[DAA 
(n)]]*LN(Data[[#This Row],[DAA 
(n)]])</f>
        <v>5702270.5558971977</v>
      </c>
      <c r="K1623" s="40">
        <f t="shared" si="204"/>
        <v>6858166.266095221</v>
      </c>
      <c r="L1623" s="29">
        <f>LN(Data[[#This Row],[MA'[n*ln(n)']
30d]])</f>
        <v>15.740950655819493</v>
      </c>
      <c r="M1623" s="43">
        <f t="shared" si="205"/>
        <v>15.701350667327381</v>
      </c>
      <c r="N1623" s="40">
        <f>Data[[#This Row],[DAA 
(n)]]^1.5</f>
        <v>290774148.43838453</v>
      </c>
      <c r="O1623" s="40">
        <f t="shared" si="206"/>
        <v>376872023.10795629</v>
      </c>
      <c r="P1623" s="43">
        <f>LN(Data[[#This Row],[MA'[n^1.5']]])</f>
        <v>19.747416226530166</v>
      </c>
      <c r="Q1623" s="43">
        <f t="shared" si="207"/>
        <v>19.691746227543504</v>
      </c>
      <c r="R1623" s="30">
        <f>$O$1+$O$2*Data[[#This Row],[MA'[ln(n^2)']]]</f>
        <v>26.319741326424069</v>
      </c>
      <c r="S1623" s="30">
        <f>$Q$1+$Q$2*Data[[#This Row],[MA'[ln(n*ln(n))']]]</f>
        <v>22.427228601090174</v>
      </c>
      <c r="T1623" s="31">
        <f>$O$3*Data[[#This Row],[Metcalfe
(n^2)]]</f>
        <v>100171551493</v>
      </c>
      <c r="U1623" s="31">
        <f t="shared" si="200"/>
        <v>142028698133.608</v>
      </c>
      <c r="V1623" s="30">
        <f>LN(Data[[#This Row],[MA'[NVA']
30d]]/Data[[#This Row],[MA'[NVMetcalfe calc']]])</f>
        <v>-2.6299103192255484</v>
      </c>
      <c r="W1623" s="30">
        <f>$Q$3+Data[[#This Row],[NVM
(scaled)]]/((Data[[#This Row],[Upper Bound]]-Data[[#This Row],[Lower Bound]])/2)</f>
        <v>-0.76126613825004685</v>
      </c>
      <c r="X1623" s="30">
        <f>(Data[[#This Row],[Upper Bound]]+Data[[#This Row],[Lower Bound]])/2</f>
        <v>24.373484963757122</v>
      </c>
      <c r="Y1623" s="32">
        <f>LN(Data[[#This Row],[NVActual]]/Data[[#This Row],[MA'[n^2']
30d]])</f>
        <v>-3.2074326218812934</v>
      </c>
      <c r="Z1623" s="32">
        <f>LN(Data[[#This Row],[NVActual]]/Data[[#This Row],[MA'[n*ln(n)']
30d]])</f>
        <v>7.3848381633666413</v>
      </c>
      <c r="AA1623" s="32">
        <f>LN(Data[[#This Row],[NVActual]]/Data[[#This Row],[MA'[n^1.5']]])</f>
        <v>3.3783725926559676</v>
      </c>
      <c r="AB1623" s="32">
        <f>LN(Data[[#This Row],[NVActual]]/Data[[#This Row],[Metcalfe
(n^2)]])</f>
        <v>-2.8582877162700484</v>
      </c>
      <c r="AC1623" s="34">
        <f>1+Data[[#This Row],[MA'[NVMetcalfe calc']]]/((Data[[#This Row],[NVM_norm
(scaled)]]-Data[[#This Row],[NV_fund.]])/2)</f>
        <v>-11301380908.418762</v>
      </c>
    </row>
    <row r="1624" spans="1:29" x14ac:dyDescent="0.2">
      <c r="A1624" s="23">
        <v>42552</v>
      </c>
      <c r="B1624" s="24">
        <v>10651789500.955099</v>
      </c>
      <c r="C1624" s="24">
        <f t="shared" si="201"/>
        <v>10150163197.640846</v>
      </c>
      <c r="D1624" s="25">
        <f>LN(Data[[#This Row],[NVActual]])</f>
        <v>23.088993743245375</v>
      </c>
      <c r="E1624" s="26">
        <v>498334</v>
      </c>
      <c r="F1624" s="40">
        <f>Data[[#This Row],[DAA 
(n)]]^2</f>
        <v>248336775556</v>
      </c>
      <c r="G1624" s="41">
        <f t="shared" si="202"/>
        <v>274518165742.70001</v>
      </c>
      <c r="H1624" s="28">
        <f>LN(Data[[#This Row],[Metcalfe
(n^2)]])</f>
        <v>26.238051627861122</v>
      </c>
      <c r="I1624" s="42">
        <f t="shared" si="203"/>
        <v>26.326256219923515</v>
      </c>
      <c r="J1624" s="40">
        <f>Data[[#This Row],[DAA 
(n)]]*LN(Data[[#This Row],[DAA 
(n)]])</f>
        <v>6537656.6099592717</v>
      </c>
      <c r="K1624" s="40">
        <f t="shared" si="204"/>
        <v>6879255.4888134105</v>
      </c>
      <c r="L1624" s="29">
        <f>LN(Data[[#This Row],[MA'[n*ln(n)']
30d]])</f>
        <v>15.744020990218727</v>
      </c>
      <c r="M1624" s="43">
        <f t="shared" si="205"/>
        <v>15.698264124194752</v>
      </c>
      <c r="N1624" s="40">
        <f>Data[[#This Row],[DAA 
(n)]]^1.5</f>
        <v>351787803.52639186</v>
      </c>
      <c r="O1624" s="40">
        <f t="shared" si="206"/>
        <v>378402207.19571787</v>
      </c>
      <c r="P1624" s="43">
        <f>LN(Data[[#This Row],[MA'[n^1.5']]])</f>
        <v>19.751468228094641</v>
      </c>
      <c r="Q1624" s="43">
        <f t="shared" si="207"/>
        <v>19.687413155359874</v>
      </c>
      <c r="R1624" s="30">
        <f>$O$1+$O$2*Data[[#This Row],[MA'[ln(n^2)']]]</f>
        <v>26.326256219923515</v>
      </c>
      <c r="S1624" s="30">
        <f>$Q$1+$Q$2*Data[[#This Row],[MA'[ln(n*ln(n))']]]</f>
        <v>22.422135804921339</v>
      </c>
      <c r="T1624" s="31">
        <f>$O$3*Data[[#This Row],[Metcalfe
(n^2)]]</f>
        <v>129135123289.12001</v>
      </c>
      <c r="U1624" s="31">
        <f t="shared" si="200"/>
        <v>142749446186.20398</v>
      </c>
      <c r="V1624" s="30">
        <f>LN(Data[[#This Row],[MA'[NVA']
30d]]/Data[[#This Row],[MA'[NVMetcalfe calc']]])</f>
        <v>-2.6436011849784746</v>
      </c>
      <c r="W1624" s="30">
        <f>$Q$3+Data[[#This Row],[NVM
(scaled)]]/((Data[[#This Row],[Upper Bound]]-Data[[#This Row],[Lower Bound]])/2)</f>
        <v>-0.76426211487741813</v>
      </c>
      <c r="X1624" s="30">
        <f>(Data[[#This Row],[Upper Bound]]+Data[[#This Row],[Lower Bound]])/2</f>
        <v>24.374196012422427</v>
      </c>
      <c r="Y1624" s="29">
        <f>LN(Data[[#This Row],[NVActual]]/Data[[#This Row],[MA'[n^2']
30d]])</f>
        <v>-3.2492895300300191</v>
      </c>
      <c r="Z1624" s="29">
        <f>LN(Data[[#This Row],[NVActual]]/Data[[#This Row],[MA'[n*ln(n)']
30d]])</f>
        <v>7.3449727530266467</v>
      </c>
      <c r="AA1624" s="29">
        <f>LN(Data[[#This Row],[NVActual]]/Data[[#This Row],[MA'[n^1.5']]])</f>
        <v>3.3375255151507317</v>
      </c>
      <c r="AB1624" s="29">
        <f>LN(Data[[#This Row],[NVActual]]/Data[[#This Row],[Metcalfe
(n^2)]])</f>
        <v>-3.1490578846157495</v>
      </c>
      <c r="AC1624" s="26">
        <f>1+Data[[#This Row],[MA'[NVMetcalfe calc']]]/((Data[[#This Row],[NVM_norm
(scaled)]]-Data[[#This Row],[NV_fund.]])/2)</f>
        <v>-11357056622.228697</v>
      </c>
    </row>
    <row r="1625" spans="1:29" x14ac:dyDescent="0.2">
      <c r="A1625" s="23">
        <v>42551</v>
      </c>
      <c r="B1625" s="24">
        <v>10598433062.777201</v>
      </c>
      <c r="C1625" s="24">
        <f t="shared" si="201"/>
        <v>10074841616.169516</v>
      </c>
      <c r="D1625" s="25">
        <f>LN(Data[[#This Row],[NVActual]])</f>
        <v>23.083972002871047</v>
      </c>
      <c r="E1625" s="26">
        <v>506917</v>
      </c>
      <c r="F1625" s="40">
        <f>Data[[#This Row],[DAA 
(n)]]^2</f>
        <v>256964844889</v>
      </c>
      <c r="G1625" s="41">
        <f t="shared" si="202"/>
        <v>274568773925</v>
      </c>
      <c r="H1625" s="28">
        <f>LN(Data[[#This Row],[Metcalfe
(n^2)]])</f>
        <v>26.272205122169808</v>
      </c>
      <c r="I1625" s="42">
        <f t="shared" si="203"/>
        <v>26.326459388017895</v>
      </c>
      <c r="J1625" s="40">
        <f>Data[[#This Row],[DAA 
(n)]]*LN(Data[[#This Row],[DAA 
(n)]])</f>
        <v>6658913.7019574763</v>
      </c>
      <c r="K1625" s="40">
        <f t="shared" si="204"/>
        <v>6879971.4007160841</v>
      </c>
      <c r="L1625" s="29">
        <f>LN(Data[[#This Row],[MA'[n*ln(n)']
30d]])</f>
        <v>15.744125053028224</v>
      </c>
      <c r="M1625" s="43">
        <f t="shared" si="205"/>
        <v>15.695020174235776</v>
      </c>
      <c r="N1625" s="40">
        <f>Data[[#This Row],[DAA 
(n)]]^1.5</f>
        <v>360915292.38395727</v>
      </c>
      <c r="O1625" s="40">
        <f t="shared" si="206"/>
        <v>378455933.94547457</v>
      </c>
      <c r="P1625" s="43">
        <f>LN(Data[[#This Row],[MA'[n^1.5']]])</f>
        <v>19.751610201198783</v>
      </c>
      <c r="Q1625" s="43">
        <f t="shared" si="207"/>
        <v>19.682868712023353</v>
      </c>
      <c r="R1625" s="30">
        <f>$O$1+$O$2*Data[[#This Row],[MA'[ln(n^2)']]]</f>
        <v>26.326459388017895</v>
      </c>
      <c r="S1625" s="30">
        <f>$Q$1+$Q$2*Data[[#This Row],[MA'[ln(n*ln(n))']]]</f>
        <v>22.416783287489029</v>
      </c>
      <c r="T1625" s="31">
        <f>$O$3*Data[[#This Row],[Metcalfe
(n^2)]]</f>
        <v>133621719342.28</v>
      </c>
      <c r="U1625" s="31">
        <f t="shared" si="200"/>
        <v>142775762441</v>
      </c>
      <c r="V1625" s="30">
        <f>LN(Data[[#This Row],[MA'[NVA']
30d]]/Data[[#This Row],[MA'[NVMetcalfe calc']]])</f>
        <v>-2.6512339174645327</v>
      </c>
      <c r="W1625" s="30">
        <f>$Q$3+Data[[#This Row],[NVM
(scaled)]]/((Data[[#This Row],[Upper Bound]]-Data[[#This Row],[Lower Bound]])/2)</f>
        <v>-0.76624223045274642</v>
      </c>
      <c r="X1625" s="30">
        <f>(Data[[#This Row],[Upper Bound]]+Data[[#This Row],[Lower Bound]])/2</f>
        <v>24.37162133775346</v>
      </c>
      <c r="Y1625" s="32">
        <f>LN(Data[[#This Row],[NVActual]]/Data[[#This Row],[MA'[n^2']
30d]])</f>
        <v>-3.2544956061762869</v>
      </c>
      <c r="Z1625" s="32">
        <f>LN(Data[[#This Row],[NVActual]]/Data[[#This Row],[MA'[n*ln(n)']
30d]])</f>
        <v>7.3398469498428227</v>
      </c>
      <c r="AA1625" s="32">
        <f>LN(Data[[#This Row],[NVActual]]/Data[[#This Row],[MA'[n^1.5']]])</f>
        <v>3.332361801672262</v>
      </c>
      <c r="AB1625" s="32">
        <f>LN(Data[[#This Row],[NVActual]]/Data[[#This Row],[Metcalfe
(n^2)]])</f>
        <v>-3.1882331192987605</v>
      </c>
      <c r="AC1625" s="34">
        <f>1+Data[[#This Row],[MA'[NVMetcalfe calc']]]/((Data[[#This Row],[NVM_norm
(scaled)]]-Data[[#This Row],[NV_fund.]])/2)</f>
        <v>-11359418992.870228</v>
      </c>
    </row>
    <row r="1626" spans="1:29" x14ac:dyDescent="0.2">
      <c r="A1626" s="23">
        <v>42550</v>
      </c>
      <c r="B1626" s="24">
        <v>10034928538.0611</v>
      </c>
      <c r="C1626" s="24">
        <f t="shared" si="201"/>
        <v>9997764698.8715954</v>
      </c>
      <c r="D1626" s="25">
        <f>LN(Data[[#This Row],[NVActual]])</f>
        <v>23.029337697899908</v>
      </c>
      <c r="E1626" s="26">
        <v>465149</v>
      </c>
      <c r="F1626" s="40">
        <f>Data[[#This Row],[DAA 
(n)]]^2</f>
        <v>216363592201</v>
      </c>
      <c r="G1626" s="41">
        <f t="shared" si="202"/>
        <v>273710984036.20001</v>
      </c>
      <c r="H1626" s="28">
        <f>LN(Data[[#This Row],[Metcalfe
(n^2)]])</f>
        <v>26.100226126700516</v>
      </c>
      <c r="I1626" s="42">
        <f t="shared" si="203"/>
        <v>26.322942006906455</v>
      </c>
      <c r="J1626" s="40">
        <f>Data[[#This Row],[DAA 
(n)]]*LN(Data[[#This Row],[DAA 
(n)]])</f>
        <v>6070247.0413043089</v>
      </c>
      <c r="K1626" s="40">
        <f t="shared" si="204"/>
        <v>6867718.3165179612</v>
      </c>
      <c r="L1626" s="29">
        <f>LN(Data[[#This Row],[MA'[n*ln(n)']
30d]])</f>
        <v>15.742342486255959</v>
      </c>
      <c r="M1626" s="43">
        <f t="shared" si="205"/>
        <v>15.69172481303019</v>
      </c>
      <c r="N1626" s="40">
        <f>Data[[#This Row],[DAA 
(n)]]^1.5</f>
        <v>317240143.34365523</v>
      </c>
      <c r="O1626" s="40">
        <f t="shared" si="206"/>
        <v>377540527.34232461</v>
      </c>
      <c r="P1626" s="43">
        <f>LN(Data[[#This Row],[MA'[n^1.5']]])</f>
        <v>19.749188478089192</v>
      </c>
      <c r="Q1626" s="43">
        <f t="shared" si="207"/>
        <v>19.678252021631398</v>
      </c>
      <c r="R1626" s="30">
        <f>$O$1+$O$2*Data[[#This Row],[MA'[ln(n^2)']]]</f>
        <v>26.322942006906455</v>
      </c>
      <c r="S1626" s="30">
        <f>$Q$1+$Q$2*Data[[#This Row],[MA'[ln(n*ln(n))']]]</f>
        <v>22.41134594149981</v>
      </c>
      <c r="T1626" s="31">
        <f>$O$3*Data[[#This Row],[Metcalfe
(n^2)]]</f>
        <v>112509067944.52</v>
      </c>
      <c r="U1626" s="31">
        <f t="shared" si="200"/>
        <v>142329711698.82401</v>
      </c>
      <c r="V1626" s="30">
        <f>LN(Data[[#This Row],[MA'[NVA']
30d]]/Data[[#This Row],[MA'[NVMetcalfe calc']]])</f>
        <v>-2.6557847416032248</v>
      </c>
      <c r="W1626" s="30">
        <f>$Q$3+Data[[#This Row],[NVM
(scaled)]]/((Data[[#This Row],[Upper Bound]]-Data[[#This Row],[Lower Bound]])/2)</f>
        <v>-0.76790337100010986</v>
      </c>
      <c r="X1626" s="30">
        <f>(Data[[#This Row],[Upper Bound]]+Data[[#This Row],[Lower Bound]])/2</f>
        <v>24.367143974203131</v>
      </c>
      <c r="Y1626" s="29">
        <f>LN(Data[[#This Row],[NVActual]]/Data[[#This Row],[MA'[n^2']
30d]])</f>
        <v>-3.3060008859510166</v>
      </c>
      <c r="Z1626" s="29">
        <f>LN(Data[[#This Row],[NVActual]]/Data[[#This Row],[MA'[n*ln(n)']
30d]])</f>
        <v>7.2869952116439514</v>
      </c>
      <c r="AA1626" s="29">
        <f>LN(Data[[#This Row],[NVActual]]/Data[[#This Row],[MA'[n^1.5']]])</f>
        <v>3.2801492198107165</v>
      </c>
      <c r="AB1626" s="29">
        <f>LN(Data[[#This Row],[NVActual]]/Data[[#This Row],[Metcalfe
(n^2)]])</f>
        <v>-3.0708884288006058</v>
      </c>
      <c r="AC1626" s="26">
        <f>1+Data[[#This Row],[MA'[NVMetcalfe calc']]]/((Data[[#This Row],[NVM_norm
(scaled)]]-Data[[#This Row],[NV_fund.]])/2)</f>
        <v>-11325199410.330023</v>
      </c>
    </row>
    <row r="1627" spans="1:29" x14ac:dyDescent="0.2">
      <c r="A1627" s="23">
        <v>42549</v>
      </c>
      <c r="B1627" s="24">
        <v>10168218550.195299</v>
      </c>
      <c r="C1627" s="24">
        <f t="shared" si="201"/>
        <v>9940741066.4370651</v>
      </c>
      <c r="D1627" s="25">
        <f>LN(Data[[#This Row],[NVActual]])</f>
        <v>23.042532864524219</v>
      </c>
      <c r="E1627" s="26">
        <v>542692</v>
      </c>
      <c r="F1627" s="40">
        <f>Data[[#This Row],[DAA 
(n)]]^2</f>
        <v>294514606864</v>
      </c>
      <c r="G1627" s="41">
        <f t="shared" si="202"/>
        <v>276166590766.70001</v>
      </c>
      <c r="H1627" s="28">
        <f>LN(Data[[#This Row],[Metcalfe
(n^2)]])</f>
        <v>26.408594437667151</v>
      </c>
      <c r="I1627" s="42">
        <f t="shared" si="203"/>
        <v>26.332709682309776</v>
      </c>
      <c r="J1627" s="40">
        <f>Data[[#This Row],[DAA 
(n)]]*LN(Data[[#This Row],[DAA 
(n)]])</f>
        <v>7165866.466283231</v>
      </c>
      <c r="K1627" s="40">
        <f t="shared" si="204"/>
        <v>6902276.4593938626</v>
      </c>
      <c r="L1627" s="29">
        <f>LN(Data[[#This Row],[MA'[n*ln(n)']
30d]])</f>
        <v>15.747361836806592</v>
      </c>
      <c r="M1627" s="43">
        <f t="shared" si="205"/>
        <v>15.688347459553007</v>
      </c>
      <c r="N1627" s="40">
        <f>Data[[#This Row],[DAA 
(n)]]^1.5</f>
        <v>399788345.28815091</v>
      </c>
      <c r="O1627" s="40">
        <f t="shared" si="206"/>
        <v>380139713.11527342</v>
      </c>
      <c r="P1627" s="43">
        <f>LN(Data[[#This Row],[MA'[n^1.5']]])</f>
        <v>19.756049409204916</v>
      </c>
      <c r="Q1627" s="43">
        <f t="shared" si="207"/>
        <v>19.673523442464774</v>
      </c>
      <c r="R1627" s="30">
        <f>$O$1+$O$2*Data[[#This Row],[MA'[ln(n^2)']]]</f>
        <v>26.332709682309776</v>
      </c>
      <c r="S1627" s="30">
        <f>$Q$1+$Q$2*Data[[#This Row],[MA'[ln(n*ln(n))']]]</f>
        <v>22.405773308262461</v>
      </c>
      <c r="T1627" s="31">
        <f>$O$3*Data[[#This Row],[Metcalfe
(n^2)]]</f>
        <v>153147595569.28</v>
      </c>
      <c r="U1627" s="31">
        <f t="shared" si="200"/>
        <v>143606627198.68399</v>
      </c>
      <c r="V1627" s="30">
        <f>LN(Data[[#This Row],[MA'[NVA']
30d]]/Data[[#This Row],[MA'[NVMetcalfe calc']]])</f>
        <v>-2.670436234100904</v>
      </c>
      <c r="W1627" s="30">
        <f>$Q$3+Data[[#This Row],[NVM
(scaled)]]/((Data[[#This Row],[Upper Bound]]-Data[[#This Row],[Lower Bound]])/2)</f>
        <v>-0.77006086156603881</v>
      </c>
      <c r="X1627" s="30">
        <f>(Data[[#This Row],[Upper Bound]]+Data[[#This Row],[Lower Bound]])/2</f>
        <v>24.369241495286118</v>
      </c>
      <c r="Y1627" s="32">
        <f>LN(Data[[#This Row],[NVActual]]/Data[[#This Row],[MA'[n^2']
30d]])</f>
        <v>-3.3017372457867453</v>
      </c>
      <c r="Z1627" s="32">
        <f>LN(Data[[#This Row],[NVActual]]/Data[[#This Row],[MA'[n*ln(n)']
30d]])</f>
        <v>7.2951710277176272</v>
      </c>
      <c r="AA1627" s="32">
        <f>LN(Data[[#This Row],[NVActual]]/Data[[#This Row],[MA'[n^1.5']]])</f>
        <v>3.2864834553193045</v>
      </c>
      <c r="AB1627" s="32">
        <f>LN(Data[[#This Row],[NVActual]]/Data[[#This Row],[Metcalfe
(n^2)]])</f>
        <v>-3.3660615731429337</v>
      </c>
      <c r="AC1627" s="34">
        <f>1+Data[[#This Row],[MA'[NVMetcalfe calc']]]/((Data[[#This Row],[NVM_norm
(scaled)]]-Data[[#This Row],[NV_fund.]])/2)</f>
        <v>-11424869723.719429</v>
      </c>
    </row>
    <row r="1628" spans="1:29" x14ac:dyDescent="0.2">
      <c r="A1628" s="23">
        <v>42548</v>
      </c>
      <c r="B1628" s="24">
        <v>10244767519.427</v>
      </c>
      <c r="C1628" s="24">
        <f t="shared" si="201"/>
        <v>9876119899.4878578</v>
      </c>
      <c r="D1628" s="25">
        <f>LN(Data[[#This Row],[NVActual]])</f>
        <v>23.050032926278973</v>
      </c>
      <c r="E1628" s="26">
        <v>492341</v>
      </c>
      <c r="F1628" s="40">
        <f>Data[[#This Row],[DAA 
(n)]]^2</f>
        <v>242399660281</v>
      </c>
      <c r="G1628" s="41">
        <f t="shared" si="202"/>
        <v>272997048453.76666</v>
      </c>
      <c r="H1628" s="28">
        <f>LN(Data[[#This Row],[Metcalfe
(n^2)]])</f>
        <v>26.213853689659565</v>
      </c>
      <c r="I1628" s="42">
        <f t="shared" si="203"/>
        <v>26.319713894324146</v>
      </c>
      <c r="J1628" s="40">
        <f>Data[[#This Row],[DAA 
(n)]]*LN(Data[[#This Row],[DAA 
(n)]])</f>
        <v>6453077.4697103398</v>
      </c>
      <c r="K1628" s="40">
        <f t="shared" si="204"/>
        <v>6857068.9808792537</v>
      </c>
      <c r="L1628" s="29">
        <f>LN(Data[[#This Row],[MA'[n*ln(n)']
30d]])</f>
        <v>15.740790646137039</v>
      </c>
      <c r="M1628" s="43">
        <f t="shared" si="205"/>
        <v>15.684558772740559</v>
      </c>
      <c r="N1628" s="40">
        <f>Data[[#This Row],[DAA 
(n)]]^1.5</f>
        <v>345460983.53129166</v>
      </c>
      <c r="O1628" s="40">
        <f t="shared" si="206"/>
        <v>376761048.29765922</v>
      </c>
      <c r="P1628" s="43">
        <f>LN(Data[[#This Row],[MA'[n^1.5']]])</f>
        <v>19.747121720316706</v>
      </c>
      <c r="Q1628" s="43">
        <f t="shared" si="207"/>
        <v>19.668221445985797</v>
      </c>
      <c r="R1628" s="30">
        <f>$O$1+$O$2*Data[[#This Row],[MA'[ln(n^2)']]]</f>
        <v>26.319713894324146</v>
      </c>
      <c r="S1628" s="30">
        <f>$Q$1+$Q$2*Data[[#This Row],[MA'[ln(n*ln(n))']]]</f>
        <v>22.399521975021919</v>
      </c>
      <c r="T1628" s="31">
        <f>$O$3*Data[[#This Row],[Metcalfe
(n^2)]]</f>
        <v>126047823346.12001</v>
      </c>
      <c r="U1628" s="31">
        <f t="shared" si="200"/>
        <v>141958465195.95865</v>
      </c>
      <c r="V1628" s="30">
        <f>LN(Data[[#This Row],[MA'[NVA']
30d]]/Data[[#This Row],[MA'[NVMetcalfe calc']]])</f>
        <v>-2.665414804295076</v>
      </c>
      <c r="W1628" s="30">
        <f>$Q$3+Data[[#This Row],[NVM
(scaled)]]/((Data[[#This Row],[Upper Bound]]-Data[[#This Row],[Lower Bound]])/2)</f>
        <v>-0.76983893603326747</v>
      </c>
      <c r="X1628" s="30">
        <f>(Data[[#This Row],[Upper Bound]]+Data[[#This Row],[Lower Bound]])/2</f>
        <v>24.359617934673032</v>
      </c>
      <c r="Y1628" s="29">
        <f>LN(Data[[#This Row],[NVActual]]/Data[[#This Row],[MA'[n^2']
30d]])</f>
        <v>-3.2826938942692867</v>
      </c>
      <c r="Z1628" s="29">
        <f>LN(Data[[#This Row],[NVActual]]/Data[[#This Row],[MA'[n*ln(n)']
30d]])</f>
        <v>7.3092422801419348</v>
      </c>
      <c r="AA1628" s="29">
        <f>LN(Data[[#This Row],[NVActual]]/Data[[#This Row],[MA'[n^1.5']]])</f>
        <v>3.3029112059622694</v>
      </c>
      <c r="AB1628" s="29">
        <f>LN(Data[[#This Row],[NVActual]]/Data[[#This Row],[Metcalfe
(n^2)]])</f>
        <v>-3.1638207633805906</v>
      </c>
      <c r="AC1628" s="26">
        <f>1+Data[[#This Row],[MA'[NVMetcalfe calc']]]/((Data[[#This Row],[NVM_norm
(scaled)]]-Data[[#This Row],[NV_fund.]])/2)</f>
        <v>-11298172174.09713</v>
      </c>
    </row>
    <row r="1629" spans="1:29" x14ac:dyDescent="0.2">
      <c r="A1629" s="23">
        <v>42547</v>
      </c>
      <c r="B1629" s="24">
        <v>9899873513.6815491</v>
      </c>
      <c r="C1629" s="24">
        <f t="shared" si="201"/>
        <v>9810629683.3482494</v>
      </c>
      <c r="D1629" s="25">
        <f>LN(Data[[#This Row],[NVActual]])</f>
        <v>23.015787817609535</v>
      </c>
      <c r="E1629" s="26">
        <v>498043</v>
      </c>
      <c r="F1629" s="40">
        <f>Data[[#This Row],[DAA 
(n)]]^2</f>
        <v>248046829849</v>
      </c>
      <c r="G1629" s="41">
        <f t="shared" si="202"/>
        <v>272203483661.76666</v>
      </c>
      <c r="H1629" s="28">
        <f>LN(Data[[#This Row],[Metcalfe
(n^2)]])</f>
        <v>26.236883395321538</v>
      </c>
      <c r="I1629" s="42">
        <f t="shared" si="203"/>
        <v>26.316267974448248</v>
      </c>
      <c r="J1629" s="40">
        <f>Data[[#This Row],[DAA 
(n)]]*LN(Data[[#This Row],[DAA 
(n)]])</f>
        <v>6533548.0584280621</v>
      </c>
      <c r="K1629" s="40">
        <f t="shared" si="204"/>
        <v>6845427.4965926427</v>
      </c>
      <c r="L1629" s="29">
        <f>LN(Data[[#This Row],[MA'[n*ln(n)']
30d]])</f>
        <v>15.739091468602977</v>
      </c>
      <c r="M1629" s="43">
        <f t="shared" si="205"/>
        <v>15.681159538507718</v>
      </c>
      <c r="N1629" s="40">
        <f>Data[[#This Row],[DAA 
(n)]]^1.5</f>
        <v>351479711.04814225</v>
      </c>
      <c r="O1629" s="40">
        <f t="shared" si="206"/>
        <v>375901959.41657865</v>
      </c>
      <c r="P1629" s="43">
        <f>LN(Data[[#This Row],[MA'[n^1.5']]])</f>
        <v>19.744838921121456</v>
      </c>
      <c r="Q1629" s="43">
        <f t="shared" si="207"/>
        <v>19.663455766756304</v>
      </c>
      <c r="R1629" s="30">
        <f>$O$1+$O$2*Data[[#This Row],[MA'[ln(n^2)']]]</f>
        <v>26.316267974448248</v>
      </c>
      <c r="S1629" s="30">
        <f>$Q$1+$Q$2*Data[[#This Row],[MA'[ln(n*ln(n))']]]</f>
        <v>22.393913238537731</v>
      </c>
      <c r="T1629" s="31">
        <f>$O$3*Data[[#This Row],[Metcalfe
(n^2)]]</f>
        <v>128984351521.48001</v>
      </c>
      <c r="U1629" s="31">
        <f t="shared" si="200"/>
        <v>141545811504.11865</v>
      </c>
      <c r="V1629" s="30">
        <f>LN(Data[[#This Row],[MA'[NVA']
30d]]/Data[[#This Row],[MA'[NVMetcalfe calc']]])</f>
        <v>-2.6691569614760748</v>
      </c>
      <c r="W1629" s="30">
        <f>$Q$3+Data[[#This Row],[NVM
(scaled)]]/((Data[[#This Row],[Upper Bound]]-Data[[#This Row],[Lower Bound]])/2)</f>
        <v>-0.77099722803703508</v>
      </c>
      <c r="X1629" s="30">
        <f>(Data[[#This Row],[Upper Bound]]+Data[[#This Row],[Lower Bound]])/2</f>
        <v>24.35509060649299</v>
      </c>
      <c r="Y1629" s="32">
        <f>LN(Data[[#This Row],[NVActual]]/Data[[#This Row],[MA'[n^2']
30d]])</f>
        <v>-3.3140279076419534</v>
      </c>
      <c r="Z1629" s="32">
        <f>LN(Data[[#This Row],[NVActual]]/Data[[#This Row],[MA'[n*ln(n)']
30d]])</f>
        <v>7.2766963490065573</v>
      </c>
      <c r="AA1629" s="32">
        <f>LN(Data[[#This Row],[NVActual]]/Data[[#This Row],[MA'[n^1.5']]])</f>
        <v>3.2709488964880777</v>
      </c>
      <c r="AB1629" s="32">
        <f>LN(Data[[#This Row],[NVActual]]/Data[[#This Row],[Metcalfe
(n^2)]])</f>
        <v>-3.2210955777120032</v>
      </c>
      <c r="AC1629" s="34">
        <f>1+Data[[#This Row],[MA'[NVMetcalfe calc']]]/((Data[[#This Row],[NVM_norm
(scaled)]]-Data[[#This Row],[NV_fund.]])/2)</f>
        <v>-11266840458.707102</v>
      </c>
    </row>
    <row r="1630" spans="1:29" x14ac:dyDescent="0.2">
      <c r="A1630" s="23">
        <v>42546</v>
      </c>
      <c r="B1630" s="24">
        <v>10501041019.0077</v>
      </c>
      <c r="C1630" s="24">
        <f t="shared" si="201"/>
        <v>9725864546.1012268</v>
      </c>
      <c r="D1630" s="25">
        <f>LN(Data[[#This Row],[NVActual]])</f>
        <v>23.07474023386278</v>
      </c>
      <c r="E1630" s="26">
        <v>527647</v>
      </c>
      <c r="F1630" s="40">
        <f>Data[[#This Row],[DAA 
(n)]]^2</f>
        <v>278411356609</v>
      </c>
      <c r="G1630" s="41">
        <f t="shared" si="202"/>
        <v>272975267712.16666</v>
      </c>
      <c r="H1630" s="28">
        <f>LN(Data[[#This Row],[Metcalfe
(n^2)]])</f>
        <v>26.352365556992073</v>
      </c>
      <c r="I1630" s="42">
        <f t="shared" si="203"/>
        <v>26.319242650890551</v>
      </c>
      <c r="J1630" s="40">
        <f>Data[[#This Row],[DAA 
(n)]]*LN(Data[[#This Row],[DAA 
(n)]])</f>
        <v>6952373.3145250985</v>
      </c>
      <c r="K1630" s="40">
        <f t="shared" si="204"/>
        <v>6856139.7130981022</v>
      </c>
      <c r="L1630" s="29">
        <f>LN(Data[[#This Row],[MA'[n*ln(n)']
30d]])</f>
        <v>15.740655117275297</v>
      </c>
      <c r="M1630" s="43">
        <f t="shared" si="205"/>
        <v>15.677796254565481</v>
      </c>
      <c r="N1630" s="40">
        <f>Data[[#This Row],[DAA 
(n)]]^1.5</f>
        <v>383279163.3792128</v>
      </c>
      <c r="O1630" s="40">
        <f t="shared" si="206"/>
        <v>376712950.40757591</v>
      </c>
      <c r="P1630" s="43">
        <f>LN(Data[[#This Row],[MA'[n^1.5']]])</f>
        <v>19.746994050642023</v>
      </c>
      <c r="Q1630" s="43">
        <f t="shared" si="207"/>
        <v>19.658737658518483</v>
      </c>
      <c r="R1630" s="30">
        <f>$O$1+$O$2*Data[[#This Row],[MA'[ln(n^2)']]]</f>
        <v>26.319242650890551</v>
      </c>
      <c r="S1630" s="30">
        <f>$Q$1+$Q$2*Data[[#This Row],[MA'[ln(n*ln(n))']]]</f>
        <v>22.388363820033042</v>
      </c>
      <c r="T1630" s="31">
        <f>$O$3*Data[[#This Row],[Metcalfe
(n^2)]]</f>
        <v>144773905436.67999</v>
      </c>
      <c r="U1630" s="31">
        <f t="shared" si="200"/>
        <v>141947139210.32666</v>
      </c>
      <c r="V1630" s="30">
        <f>LN(Data[[#This Row],[MA'[NVA']
30d]]/Data[[#This Row],[MA'[NVMetcalfe calc']]])</f>
        <v>-2.6806659443182155</v>
      </c>
      <c r="W1630" s="30">
        <f>$Q$3+Data[[#This Row],[NVM
(scaled)]]/((Data[[#This Row],[Upper Bound]]-Data[[#This Row],[Lower Bound]])/2)</f>
        <v>-0.77390159028811201</v>
      </c>
      <c r="X1630" s="30">
        <f>(Data[[#This Row],[Upper Bound]]+Data[[#This Row],[Lower Bound]])/2</f>
        <v>24.353803235461797</v>
      </c>
      <c r="Y1630" s="29">
        <f>LN(Data[[#This Row],[NVActual]]/Data[[#This Row],[MA'[n^2']
30d]])</f>
        <v>-3.2579067997037359</v>
      </c>
      <c r="Z1630" s="29">
        <f>LN(Data[[#This Row],[NVActual]]/Data[[#This Row],[MA'[n*ln(n)']
30d]])</f>
        <v>7.3340851165874845</v>
      </c>
      <c r="AA1630" s="29">
        <f>LN(Data[[#This Row],[NVActual]]/Data[[#This Row],[MA'[n^1.5']]])</f>
        <v>3.3277461832207593</v>
      </c>
      <c r="AB1630" s="29">
        <f>LN(Data[[#This Row],[NVActual]]/Data[[#This Row],[Metcalfe
(n^2)]])</f>
        <v>-3.2776253231292918</v>
      </c>
      <c r="AC1630" s="26">
        <f>1+Data[[#This Row],[MA'[NVMetcalfe calc']]]/((Data[[#This Row],[NVM_norm
(scaled)]]-Data[[#This Row],[NV_fund.]])/2)</f>
        <v>-11298058472.28043</v>
      </c>
    </row>
    <row r="1631" spans="1:29" x14ac:dyDescent="0.2">
      <c r="A1631" s="23">
        <v>42545</v>
      </c>
      <c r="B1631" s="24">
        <v>10423845685.070299</v>
      </c>
      <c r="C1631" s="24">
        <f t="shared" si="201"/>
        <v>9611971195.8005352</v>
      </c>
      <c r="D1631" s="25">
        <f>LN(Data[[#This Row],[NVActual]])</f>
        <v>23.067361872848011</v>
      </c>
      <c r="E1631" s="26">
        <v>534641</v>
      </c>
      <c r="F1631" s="40">
        <f>Data[[#This Row],[DAA 
(n)]]^2</f>
        <v>285840998881</v>
      </c>
      <c r="G1631" s="41">
        <f t="shared" si="202"/>
        <v>271443907528.66666</v>
      </c>
      <c r="H1631" s="28">
        <f>LN(Data[[#This Row],[Metcalfe
(n^2)]])</f>
        <v>26.378701545201359</v>
      </c>
      <c r="I1631" s="42">
        <f t="shared" si="203"/>
        <v>26.313231445391924</v>
      </c>
      <c r="J1631" s="40">
        <f>Data[[#This Row],[DAA 
(n)]]*LN(Data[[#This Row],[DAA 
(n)]])</f>
        <v>7051567.6864139996</v>
      </c>
      <c r="K1631" s="40">
        <f t="shared" si="204"/>
        <v>6834708.874537725</v>
      </c>
      <c r="L1631" s="29">
        <f>LN(Data[[#This Row],[MA'[n*ln(n)']
30d]])</f>
        <v>15.737524433895498</v>
      </c>
      <c r="M1631" s="43">
        <f t="shared" si="205"/>
        <v>15.67427126697994</v>
      </c>
      <c r="N1631" s="40">
        <f>Data[[#This Row],[DAA 
(n)]]^1.5</f>
        <v>390924951.21536714</v>
      </c>
      <c r="O1631" s="40">
        <f t="shared" si="206"/>
        <v>375096734.4230901</v>
      </c>
      <c r="P1631" s="43">
        <f>LN(Data[[#This Row],[MA'[n^1.5']]])</f>
        <v>19.742694509130697</v>
      </c>
      <c r="Q1631" s="43">
        <f t="shared" si="207"/>
        <v>19.653791626836302</v>
      </c>
      <c r="R1631" s="30">
        <f>$O$1+$O$2*Data[[#This Row],[MA'[ln(n^2)']]]</f>
        <v>26.313231445391924</v>
      </c>
      <c r="S1631" s="30">
        <f>$Q$1+$Q$2*Data[[#This Row],[MA'[ln(n*ln(n))']]]</f>
        <v>22.3825475905169</v>
      </c>
      <c r="T1631" s="31">
        <f>$O$3*Data[[#This Row],[Metcalfe
(n^2)]]</f>
        <v>148637319418.12</v>
      </c>
      <c r="U1631" s="31">
        <f t="shared" si="200"/>
        <v>141150831914.90665</v>
      </c>
      <c r="V1631" s="30">
        <f>LN(Data[[#This Row],[MA'[NVA']
30d]]/Data[[#This Row],[MA'[NVMetcalfe calc']]])</f>
        <v>-2.6868197273396599</v>
      </c>
      <c r="W1631" s="30">
        <f>$Q$3+Data[[#This Row],[NVM
(scaled)]]/((Data[[#This Row],[Upper Bound]]-Data[[#This Row],[Lower Bound]])/2)</f>
        <v>-0.77710039603278502</v>
      </c>
      <c r="X1631" s="30">
        <f>(Data[[#This Row],[Upper Bound]]+Data[[#This Row],[Lower Bound]])/2</f>
        <v>24.347889517954414</v>
      </c>
      <c r="Y1631" s="32">
        <f>LN(Data[[#This Row],[NVActual]]/Data[[#This Row],[MA'[n^2']
30d]])</f>
        <v>-3.2596594800228784</v>
      </c>
      <c r="Z1631" s="32">
        <f>LN(Data[[#This Row],[NVActual]]/Data[[#This Row],[MA'[n*ln(n)']
30d]])</f>
        <v>7.3298374389525121</v>
      </c>
      <c r="AA1631" s="32">
        <f>LN(Data[[#This Row],[NVActual]]/Data[[#This Row],[MA'[n^1.5']]])</f>
        <v>3.3246673637173143</v>
      </c>
      <c r="AB1631" s="32">
        <f>LN(Data[[#This Row],[NVActual]]/Data[[#This Row],[Metcalfe
(n^2)]])</f>
        <v>-3.3113396723533497</v>
      </c>
      <c r="AC1631" s="34">
        <f>1+Data[[#This Row],[MA'[NVMetcalfe calc']]]/((Data[[#This Row],[NVM_norm
(scaled)]]-Data[[#This Row],[NV_fund.]])/2)</f>
        <v>-11235891627.066072</v>
      </c>
    </row>
    <row r="1632" spans="1:29" x14ac:dyDescent="0.2">
      <c r="A1632" s="23">
        <v>42544</v>
      </c>
      <c r="B1632" s="24">
        <v>9849731876.2136707</v>
      </c>
      <c r="C1632" s="24">
        <f t="shared" si="201"/>
        <v>9498581958.3141441</v>
      </c>
      <c r="D1632" s="25">
        <f>LN(Data[[#This Row],[NVActual]])</f>
        <v>23.010710071070953</v>
      </c>
      <c r="E1632" s="26">
        <v>546971</v>
      </c>
      <c r="F1632" s="40">
        <f>Data[[#This Row],[DAA 
(n)]]^2</f>
        <v>299177274841</v>
      </c>
      <c r="G1632" s="41">
        <f t="shared" si="202"/>
        <v>270082648248.76666</v>
      </c>
      <c r="H1632" s="28">
        <f>LN(Data[[#This Row],[Metcalfe
(n^2)]])</f>
        <v>26.42430212709063</v>
      </c>
      <c r="I1632" s="42">
        <f t="shared" si="203"/>
        <v>26.308092633626465</v>
      </c>
      <c r="J1632" s="40">
        <f>Data[[#This Row],[DAA 
(n)]]*LN(Data[[#This Row],[DAA 
(n)]])</f>
        <v>7226663.4793784441</v>
      </c>
      <c r="K1632" s="40">
        <f t="shared" si="204"/>
        <v>6815999.4344962472</v>
      </c>
      <c r="L1632" s="29">
        <f>LN(Data[[#This Row],[MA'[n*ln(n)']
30d]])</f>
        <v>15.734783264524186</v>
      </c>
      <c r="M1632" s="43">
        <f t="shared" si="205"/>
        <v>15.670963534512561</v>
      </c>
      <c r="N1632" s="40">
        <f>Data[[#This Row],[DAA 
(n)]]^1.5</f>
        <v>404526010.53215027</v>
      </c>
      <c r="O1632" s="40">
        <f t="shared" si="206"/>
        <v>373673907.81147295</v>
      </c>
      <c r="P1632" s="43">
        <f>LN(Data[[#This Row],[MA'[n^1.5']]])</f>
        <v>19.738894070801809</v>
      </c>
      <c r="Q1632" s="43">
        <f t="shared" si="207"/>
        <v>19.649150431288504</v>
      </c>
      <c r="R1632" s="30">
        <f>$O$1+$O$2*Data[[#This Row],[MA'[ln(n^2)']]]</f>
        <v>26.308092633626465</v>
      </c>
      <c r="S1632" s="30">
        <f>$Q$1+$Q$2*Data[[#This Row],[MA'[ln(n*ln(n))']]]</f>
        <v>22.377089831945725</v>
      </c>
      <c r="T1632" s="31">
        <f>$O$3*Data[[#This Row],[Metcalfe
(n^2)]]</f>
        <v>155572182917.32001</v>
      </c>
      <c r="U1632" s="31">
        <f t="shared" si="200"/>
        <v>140442977089.35867</v>
      </c>
      <c r="V1632" s="30">
        <f>LN(Data[[#This Row],[MA'[NVA']
30d]]/Data[[#This Row],[MA'[NVMetcalfe calc']]])</f>
        <v>-2.6936590294572036</v>
      </c>
      <c r="W1632" s="30">
        <f>$Q$3+Data[[#This Row],[NVM
(scaled)]]/((Data[[#This Row],[Upper Bound]]-Data[[#This Row],[Lower Bound]])/2)</f>
        <v>-0.78046914762080666</v>
      </c>
      <c r="X1632" s="30">
        <f>(Data[[#This Row],[Upper Bound]]+Data[[#This Row],[Lower Bound]])/2</f>
        <v>24.342591232786095</v>
      </c>
      <c r="Y1632" s="29">
        <f>LN(Data[[#This Row],[NVActual]]/Data[[#This Row],[MA'[n^2']
30d]])</f>
        <v>-3.311283782658434</v>
      </c>
      <c r="Z1632" s="29">
        <f>LN(Data[[#This Row],[NVActual]]/Data[[#This Row],[MA'[n*ln(n)']
30d]])</f>
        <v>7.2759268065467664</v>
      </c>
      <c r="AA1632" s="29">
        <f>LN(Data[[#This Row],[NVActual]]/Data[[#This Row],[MA'[n^1.5']]])</f>
        <v>3.2718160002691423</v>
      </c>
      <c r="AB1632" s="29">
        <f>LN(Data[[#This Row],[NVActual]]/Data[[#This Row],[Metcalfe
(n^2)]])</f>
        <v>-3.4135920560196773</v>
      </c>
      <c r="AC1632" s="26">
        <f>1+Data[[#This Row],[MA'[NVMetcalfe calc']]]/((Data[[#This Row],[NVM_norm
(scaled)]]-Data[[#This Row],[NV_fund.]])/2)</f>
        <v>-11180403577.450024</v>
      </c>
    </row>
    <row r="1633" spans="1:29" x14ac:dyDescent="0.2">
      <c r="A1633" s="23">
        <v>42543</v>
      </c>
      <c r="B1633" s="24">
        <v>9332237048.7472801</v>
      </c>
      <c r="C1633" s="24">
        <f t="shared" si="201"/>
        <v>9401745867.4554195</v>
      </c>
      <c r="D1633" s="25">
        <f>LN(Data[[#This Row],[NVActual]])</f>
        <v>22.956740592491858</v>
      </c>
      <c r="E1633" s="26">
        <v>553797</v>
      </c>
      <c r="F1633" s="40">
        <f>Data[[#This Row],[DAA 
(n)]]^2</f>
        <v>306691117209</v>
      </c>
      <c r="G1633" s="41">
        <f t="shared" si="202"/>
        <v>268600304061.56668</v>
      </c>
      <c r="H1633" s="28">
        <f>LN(Data[[#This Row],[Metcalfe
(n^2)]])</f>
        <v>26.449106945172467</v>
      </c>
      <c r="I1633" s="42">
        <f t="shared" si="203"/>
        <v>26.302728546140816</v>
      </c>
      <c r="J1633" s="40">
        <f>Data[[#This Row],[DAA 
(n)]]*LN(Data[[#This Row],[DAA 
(n)]])</f>
        <v>7323718.0394578381</v>
      </c>
      <c r="K1633" s="40">
        <f t="shared" si="204"/>
        <v>6796022.8799207974</v>
      </c>
      <c r="L1633" s="29">
        <f>LN(Data[[#This Row],[MA'[n*ln(n)']
30d]])</f>
        <v>15.731848128442925</v>
      </c>
      <c r="M1633" s="43">
        <f t="shared" si="205"/>
        <v>15.667750022179783</v>
      </c>
      <c r="N1633" s="40">
        <f>Data[[#This Row],[DAA 
(n)]]^1.5</f>
        <v>412122094.33248341</v>
      </c>
      <c r="O1633" s="40">
        <f t="shared" si="206"/>
        <v>372140847.6509912</v>
      </c>
      <c r="P1633" s="43">
        <f>LN(Data[[#This Row],[MA'[n^1.5']]])</f>
        <v>19.734782963295647</v>
      </c>
      <c r="Q1633" s="43">
        <f t="shared" si="207"/>
        <v>19.644639957695553</v>
      </c>
      <c r="R1633" s="30">
        <f>$O$1+$O$2*Data[[#This Row],[MA'[ln(n^2)']]]</f>
        <v>26.302728546140816</v>
      </c>
      <c r="S1633" s="30">
        <f>$Q$1+$Q$2*Data[[#This Row],[MA'[ln(n*ln(n))']]]</f>
        <v>22.371787536596642</v>
      </c>
      <c r="T1633" s="31">
        <f>$O$3*Data[[#This Row],[Metcalfe
(n^2)]]</f>
        <v>159479380948.67999</v>
      </c>
      <c r="U1633" s="31">
        <f t="shared" si="200"/>
        <v>139672158112.01468</v>
      </c>
      <c r="V1633" s="30">
        <f>LN(Data[[#This Row],[MA'[NVA']
30d]]/Data[[#This Row],[MA'[NVMetcalfe calc']]])</f>
        <v>-2.6984025460950027</v>
      </c>
      <c r="W1633" s="30">
        <f>$Q$3+Data[[#This Row],[NVM
(scaled)]]/((Data[[#This Row],[Upper Bound]]-Data[[#This Row],[Lower Bound]])/2)</f>
        <v>-0.78290411611030775</v>
      </c>
      <c r="X1633" s="30">
        <f>(Data[[#This Row],[Upper Bound]]+Data[[#This Row],[Lower Bound]])/2</f>
        <v>24.337258041368727</v>
      </c>
      <c r="Y1633" s="32">
        <f>LN(Data[[#This Row],[NVActual]]/Data[[#This Row],[MA'[n^2']
30d]])</f>
        <v>-3.3597496605667527</v>
      </c>
      <c r="Z1633" s="32">
        <f>LN(Data[[#This Row],[NVActual]]/Data[[#This Row],[MA'[n*ln(n)']
30d]])</f>
        <v>7.224892464048934</v>
      </c>
      <c r="AA1633" s="32">
        <f>LN(Data[[#This Row],[NVActual]]/Data[[#This Row],[MA'[n^1.5']]])</f>
        <v>3.2219576291962131</v>
      </c>
      <c r="AB1633" s="32">
        <f>LN(Data[[#This Row],[NVActual]]/Data[[#This Row],[Metcalfe
(n^2)]])</f>
        <v>-3.4923663526806075</v>
      </c>
      <c r="AC1633" s="34">
        <f>1+Data[[#This Row],[MA'[NVMetcalfe calc']]]/((Data[[#This Row],[NVM_norm
(scaled)]]-Data[[#This Row],[NV_fund.]])/2)</f>
        <v>-11120322967.968576</v>
      </c>
    </row>
    <row r="1634" spans="1:29" x14ac:dyDescent="0.2">
      <c r="A1634" s="23">
        <v>42542</v>
      </c>
      <c r="B1634" s="24">
        <v>10503151148.6499</v>
      </c>
      <c r="C1634" s="24">
        <f t="shared" si="201"/>
        <v>9321341967.4512367</v>
      </c>
      <c r="D1634" s="25">
        <f>LN(Data[[#This Row],[NVActual]])</f>
        <v>23.074941158481302</v>
      </c>
      <c r="E1634" s="26">
        <v>592134</v>
      </c>
      <c r="F1634" s="40">
        <f>Data[[#This Row],[DAA 
(n)]]^2</f>
        <v>350622673956</v>
      </c>
      <c r="G1634" s="41">
        <f t="shared" si="202"/>
        <v>267551506609.29999</v>
      </c>
      <c r="H1634" s="28">
        <f>LN(Data[[#This Row],[Metcalfe
(n^2)]])</f>
        <v>26.582976479207783</v>
      </c>
      <c r="I1634" s="42">
        <f t="shared" si="203"/>
        <v>26.299120406375938</v>
      </c>
      <c r="J1634" s="40">
        <f>Data[[#This Row],[DAA 
(n)]]*LN(Data[[#This Row],[DAA 
(n)]])</f>
        <v>7870342.0972696105</v>
      </c>
      <c r="K1634" s="40">
        <f t="shared" si="204"/>
        <v>6782215.107904464</v>
      </c>
      <c r="L1634" s="29">
        <f>LN(Data[[#This Row],[MA'[n*ln(n)']
30d]])</f>
        <v>15.729814318638113</v>
      </c>
      <c r="M1634" s="43">
        <f t="shared" si="205"/>
        <v>15.664512253793959</v>
      </c>
      <c r="N1634" s="40">
        <f>Data[[#This Row],[DAA 
(n)]]^1.5</f>
        <v>455648555.81935239</v>
      </c>
      <c r="O1634" s="40">
        <f t="shared" si="206"/>
        <v>371069671.05836469</v>
      </c>
      <c r="P1634" s="43">
        <f>LN(Data[[#This Row],[MA'[n^1.5']]])</f>
        <v>19.731900395551033</v>
      </c>
      <c r="Q1634" s="43">
        <f t="shared" si="207"/>
        <v>19.640095439990354</v>
      </c>
      <c r="R1634" s="30">
        <f>$O$1+$O$2*Data[[#This Row],[MA'[ln(n^2)']]]</f>
        <v>26.299120406375938</v>
      </c>
      <c r="S1634" s="30">
        <f>$Q$1+$Q$2*Data[[#This Row],[MA'[ln(n*ln(n))']]]</f>
        <v>22.366445218760031</v>
      </c>
      <c r="T1634" s="31">
        <f>$O$3*Data[[#This Row],[Metcalfe
(n^2)]]</f>
        <v>182323790457.12</v>
      </c>
      <c r="U1634" s="31">
        <f t="shared" si="200"/>
        <v>139126783436.836</v>
      </c>
      <c r="V1634" s="30">
        <f>LN(Data[[#This Row],[MA'[NVA']
30d]]/Data[[#This Row],[MA'[NVMetcalfe calc']]])</f>
        <v>-2.7030790222103596</v>
      </c>
      <c r="W1634" s="30">
        <f>$Q$3+Data[[#This Row],[NVM
(scaled)]]/((Data[[#This Row],[Upper Bound]]-Data[[#This Row],[Lower Bound]])/2)</f>
        <v>-0.78467697852211316</v>
      </c>
      <c r="X1634" s="30">
        <f>(Data[[#This Row],[Upper Bound]]+Data[[#This Row],[Lower Bound]])/2</f>
        <v>24.332782812567984</v>
      </c>
      <c r="Y1634" s="29">
        <f>LN(Data[[#This Row],[NVActual]]/Data[[#This Row],[MA'[n^2']
30d]])</f>
        <v>-3.2376367743383203</v>
      </c>
      <c r="Z1634" s="29">
        <f>LN(Data[[#This Row],[NVActual]]/Data[[#This Row],[MA'[n*ln(n)']
30d]])</f>
        <v>7.3451268398431884</v>
      </c>
      <c r="AA1634" s="29">
        <f>LN(Data[[#This Row],[NVActual]]/Data[[#This Row],[MA'[n^1.5']]])</f>
        <v>3.343040762930269</v>
      </c>
      <c r="AB1634" s="29">
        <f>LN(Data[[#This Row],[NVActual]]/Data[[#This Row],[Metcalfe
(n^2)]])</f>
        <v>-3.5080353207264832</v>
      </c>
      <c r="AC1634" s="26">
        <f>1+Data[[#This Row],[MA'[NVMetcalfe calc']]]/((Data[[#This Row],[NVM_norm
(scaled)]]-Data[[#This Row],[NV_fund.]])/2)</f>
        <v>-11078093452.239119</v>
      </c>
    </row>
    <row r="1635" spans="1:29" x14ac:dyDescent="0.2">
      <c r="A1635" s="23">
        <v>42541</v>
      </c>
      <c r="B1635" s="24">
        <v>11330122758.994699</v>
      </c>
      <c r="C1635" s="24">
        <f t="shared" si="201"/>
        <v>9199947985.3309307</v>
      </c>
      <c r="D1635" s="25">
        <f>LN(Data[[#This Row],[NVActual]])</f>
        <v>23.150730746790355</v>
      </c>
      <c r="E1635" s="26">
        <v>567592</v>
      </c>
      <c r="F1635" s="40">
        <f>Data[[#This Row],[DAA 
(n)]]^2</f>
        <v>322160678464</v>
      </c>
      <c r="G1635" s="41">
        <f t="shared" si="202"/>
        <v>262633898664.10001</v>
      </c>
      <c r="H1635" s="28">
        <f>LN(Data[[#This Row],[Metcalfe
(n^2)]])</f>
        <v>26.498316259471995</v>
      </c>
      <c r="I1635" s="42">
        <f t="shared" si="203"/>
        <v>26.280919087329551</v>
      </c>
      <c r="J1635" s="40">
        <f>Data[[#This Row],[DAA 
(n)]]*LN(Data[[#This Row],[DAA 
(n)]])</f>
        <v>7520116.1611731146</v>
      </c>
      <c r="K1635" s="40">
        <f t="shared" si="204"/>
        <v>6715433.804443419</v>
      </c>
      <c r="L1635" s="29">
        <f>LN(Data[[#This Row],[MA'[n*ln(n)']
30d]])</f>
        <v>15.719918988152676</v>
      </c>
      <c r="M1635" s="43">
        <f t="shared" si="205"/>
        <v>15.661111459085427</v>
      </c>
      <c r="N1635" s="40">
        <f>Data[[#This Row],[DAA 
(n)]]^1.5</f>
        <v>427616444.73843455</v>
      </c>
      <c r="O1635" s="40">
        <f t="shared" si="206"/>
        <v>365965836.95105636</v>
      </c>
      <c r="P1635" s="43">
        <f>LN(Data[[#This Row],[MA'[n^1.5']]])</f>
        <v>19.718050545345257</v>
      </c>
      <c r="Q1635" s="43">
        <f t="shared" si="207"/>
        <v>19.635323327695815</v>
      </c>
      <c r="R1635" s="30">
        <f>$O$1+$O$2*Data[[#This Row],[MA'[ln(n^2)']]]</f>
        <v>26.280919087329551</v>
      </c>
      <c r="S1635" s="30">
        <f>$Q$1+$Q$2*Data[[#This Row],[MA'[ln(n*ln(n))']]]</f>
        <v>22.360833907490953</v>
      </c>
      <c r="T1635" s="31">
        <f>$O$3*Data[[#This Row],[Metcalfe
(n^2)]]</f>
        <v>167523552801.28</v>
      </c>
      <c r="U1635" s="31">
        <f t="shared" si="200"/>
        <v>136569627305.332</v>
      </c>
      <c r="V1635" s="30">
        <f>LN(Data[[#This Row],[MA'[NVA']
30d]]/Data[[#This Row],[MA'[NVMetcalfe calc']]])</f>
        <v>-2.6976367444515752</v>
      </c>
      <c r="W1635" s="30">
        <f>$Q$3+Data[[#This Row],[NVM
(scaled)]]/((Data[[#This Row],[Upper Bound]]-Data[[#This Row],[Lower Bound]])/2)</f>
        <v>-0.78631537106683258</v>
      </c>
      <c r="X1635" s="30">
        <f>(Data[[#This Row],[Upper Bound]]+Data[[#This Row],[Lower Bound]])/2</f>
        <v>24.320876497410254</v>
      </c>
      <c r="Y1635" s="32">
        <f>LN(Data[[#This Row],[NVActual]]/Data[[#This Row],[MA'[n^2']
30d]])</f>
        <v>-3.1432961322849287</v>
      </c>
      <c r="Z1635" s="32">
        <f>LN(Data[[#This Row],[NVActual]]/Data[[#This Row],[MA'[n*ln(n)']
30d]])</f>
        <v>7.430811758637681</v>
      </c>
      <c r="AA1635" s="32">
        <f>LN(Data[[#This Row],[NVActual]]/Data[[#This Row],[MA'[n^1.5']]])</f>
        <v>3.432680201445101</v>
      </c>
      <c r="AB1635" s="32">
        <f>LN(Data[[#This Row],[NVActual]]/Data[[#This Row],[Metcalfe
(n^2)]])</f>
        <v>-3.3475855126816398</v>
      </c>
      <c r="AC1635" s="34">
        <f>1+Data[[#This Row],[MA'[NVMetcalfe calc']]]/((Data[[#This Row],[NVM_norm
(scaled)]]-Data[[#This Row],[NV_fund.]])/2)</f>
        <v>-10878924891.974566</v>
      </c>
    </row>
    <row r="1636" spans="1:29" x14ac:dyDescent="0.2">
      <c r="A1636" s="23">
        <v>42540</v>
      </c>
      <c r="B1636" s="24">
        <v>12021211098.1707</v>
      </c>
      <c r="C1636" s="24">
        <f t="shared" si="201"/>
        <v>9052747319.4449043</v>
      </c>
      <c r="D1636" s="25">
        <f>LN(Data[[#This Row],[NVActual]])</f>
        <v>23.209938517897193</v>
      </c>
      <c r="E1636" s="26">
        <v>507096</v>
      </c>
      <c r="F1636" s="40">
        <f>Data[[#This Row],[DAA 
(n)]]^2</f>
        <v>257146353216</v>
      </c>
      <c r="G1636" s="41">
        <f t="shared" si="202"/>
        <v>259889333366.10001</v>
      </c>
      <c r="H1636" s="28">
        <f>LN(Data[[#This Row],[Metcalfe
(n^2)]])</f>
        <v>26.272911227522933</v>
      </c>
      <c r="I1636" s="42">
        <f t="shared" si="203"/>
        <v>26.271080878294697</v>
      </c>
      <c r="J1636" s="40">
        <f>Data[[#This Row],[DAA 
(n)]]*LN(Data[[#This Row],[DAA 
(n)]])</f>
        <v>6661444.0959159844</v>
      </c>
      <c r="K1636" s="40">
        <f t="shared" si="204"/>
        <v>6678632.6657441845</v>
      </c>
      <c r="L1636" s="29">
        <f>LN(Data[[#This Row],[MA'[n*ln(n)']
30d]])</f>
        <v>15.714423833803957</v>
      </c>
      <c r="M1636" s="43">
        <f t="shared" si="205"/>
        <v>15.658010121481965</v>
      </c>
      <c r="N1636" s="40">
        <f>Data[[#This Row],[DAA 
(n)]]^1.5</f>
        <v>361106476.16793102</v>
      </c>
      <c r="O1636" s="40">
        <f t="shared" si="206"/>
        <v>363135420.21331614</v>
      </c>
      <c r="P1636" s="43">
        <f>LN(Data[[#This Row],[MA'[n^1.5']]])</f>
        <v>19.710286381099014</v>
      </c>
      <c r="Q1636" s="43">
        <f t="shared" si="207"/>
        <v>19.630971536845927</v>
      </c>
      <c r="R1636" s="30">
        <f>$O$1+$O$2*Data[[#This Row],[MA'[ln(n^2)']]]</f>
        <v>26.271080878294697</v>
      </c>
      <c r="S1636" s="30">
        <f>$Q$1+$Q$2*Data[[#This Row],[MA'[ln(n*ln(n))']]]</f>
        <v>22.355716700445239</v>
      </c>
      <c r="T1636" s="31">
        <f>$O$3*Data[[#This Row],[Metcalfe
(n^2)]]</f>
        <v>133716103672.32001</v>
      </c>
      <c r="U1636" s="31">
        <f t="shared" si="200"/>
        <v>135142453350.37201</v>
      </c>
      <c r="V1636" s="30">
        <f>LN(Data[[#This Row],[MA'[NVA']
30d]]/Data[[#This Row],[MA'[NVMetcalfe calc']]])</f>
        <v>-2.7032611492456482</v>
      </c>
      <c r="W1636" s="30">
        <f>$Q$3+Data[[#This Row],[NVM
(scaled)]]/((Data[[#This Row],[Upper Bound]]-Data[[#This Row],[Lower Bound]])/2)</f>
        <v>-0.79084787337990814</v>
      </c>
      <c r="X1636" s="30">
        <f>(Data[[#This Row],[Upper Bound]]+Data[[#This Row],[Lower Bound]])/2</f>
        <v>24.31339878936997</v>
      </c>
      <c r="Y1636" s="29">
        <f>LN(Data[[#This Row],[NVActual]]/Data[[#This Row],[MA'[n^2']
30d]])</f>
        <v>-3.0735832185543286</v>
      </c>
      <c r="Z1636" s="29">
        <f>LN(Data[[#This Row],[NVActual]]/Data[[#This Row],[MA'[n*ln(n)']
30d]])</f>
        <v>7.4955146840932372</v>
      </c>
      <c r="AA1636" s="29">
        <f>LN(Data[[#This Row],[NVActual]]/Data[[#This Row],[MA'[n^1.5']]])</f>
        <v>3.4996521367981801</v>
      </c>
      <c r="AB1636" s="29">
        <f>LN(Data[[#This Row],[NVActual]]/Data[[#This Row],[Metcalfe
(n^2)]])</f>
        <v>-3.0629727096257366</v>
      </c>
      <c r="AC1636" s="26">
        <f>1+Data[[#This Row],[MA'[NVMetcalfe calc']]]/((Data[[#This Row],[NVM_norm
(scaled)]]-Data[[#This Row],[NV_fund.]])/2)</f>
        <v>-10766501393.435289</v>
      </c>
    </row>
    <row r="1637" spans="1:29" x14ac:dyDescent="0.2">
      <c r="A1637" s="23">
        <v>42539</v>
      </c>
      <c r="B1637" s="24">
        <v>11884933872.638599</v>
      </c>
      <c r="C1637" s="24">
        <f t="shared" si="201"/>
        <v>8881585767.8358192</v>
      </c>
      <c r="D1637" s="25">
        <f>LN(Data[[#This Row],[NVActual]])</f>
        <v>23.198537373808602</v>
      </c>
      <c r="E1637" s="26">
        <v>564654</v>
      </c>
      <c r="F1637" s="40">
        <f>Data[[#This Row],[DAA 
(n)]]^2</f>
        <v>318834139716</v>
      </c>
      <c r="G1637" s="41">
        <f t="shared" si="202"/>
        <v>258332106361.43332</v>
      </c>
      <c r="H1637" s="28">
        <f>LN(Data[[#This Row],[Metcalfe
(n^2)]])</f>
        <v>26.487936866322165</v>
      </c>
      <c r="I1637" s="42">
        <f t="shared" si="203"/>
        <v>26.264397728104335</v>
      </c>
      <c r="J1637" s="40">
        <f>Data[[#This Row],[DAA 
(n)]]*LN(Data[[#This Row],[DAA 
(n)]])</f>
        <v>7478259.7516581379</v>
      </c>
      <c r="K1637" s="40">
        <f t="shared" si="204"/>
        <v>6655919.4530991521</v>
      </c>
      <c r="L1637" s="29">
        <f>LN(Data[[#This Row],[MA'[n*ln(n)']
30d]])</f>
        <v>15.711017160012597</v>
      </c>
      <c r="M1637" s="43">
        <f t="shared" si="205"/>
        <v>15.655070848738692</v>
      </c>
      <c r="N1637" s="40">
        <f>Data[[#This Row],[DAA 
(n)]]^1.5</f>
        <v>424300568.37953669</v>
      </c>
      <c r="O1637" s="40">
        <f t="shared" si="206"/>
        <v>361454936.80069458</v>
      </c>
      <c r="P1637" s="43">
        <f>LN(Data[[#This Row],[MA'[n^1.5']]])</f>
        <v>19.705647935639881</v>
      </c>
      <c r="Q1637" s="43">
        <f t="shared" si="207"/>
        <v>19.626848723208973</v>
      </c>
      <c r="R1637" s="30">
        <f>$O$1+$O$2*Data[[#This Row],[MA'[ln(n^2)']]]</f>
        <v>26.264397728104335</v>
      </c>
      <c r="S1637" s="30">
        <f>$Q$1+$Q$2*Data[[#This Row],[MA'[ln(n*ln(n))']]]</f>
        <v>22.35086690041884</v>
      </c>
      <c r="T1637" s="31">
        <f>$O$3*Data[[#This Row],[Metcalfe
(n^2)]]</f>
        <v>165793752652.32001</v>
      </c>
      <c r="U1637" s="31">
        <f t="shared" si="200"/>
        <v>134332695307.94534</v>
      </c>
      <c r="V1637" s="30">
        <f>LN(Data[[#This Row],[MA'[NVA']
30d]]/Data[[#This Row],[MA'[NVMetcalfe calc']]])</f>
        <v>-2.7163394051786378</v>
      </c>
      <c r="W1637" s="30">
        <f>$Q$3+Data[[#This Row],[NVM
(scaled)]]/((Data[[#This Row],[Upper Bound]]-Data[[#This Row],[Lower Bound]])/2)</f>
        <v>-0.79817836106588735</v>
      </c>
      <c r="X1637" s="30">
        <f>(Data[[#This Row],[Upper Bound]]+Data[[#This Row],[Lower Bound]])/2</f>
        <v>24.307632314261589</v>
      </c>
      <c r="Y1637" s="32">
        <f>LN(Data[[#This Row],[NVActual]]/Data[[#This Row],[MA'[n^2']
30d]])</f>
        <v>-3.0789744542431232</v>
      </c>
      <c r="Z1637" s="32">
        <f>LN(Data[[#This Row],[NVActual]]/Data[[#This Row],[MA'[n*ln(n)']
30d]])</f>
        <v>7.4875202137960049</v>
      </c>
      <c r="AA1637" s="32">
        <f>LN(Data[[#This Row],[NVActual]]/Data[[#This Row],[MA'[n^1.5']]])</f>
        <v>3.4928894381687199</v>
      </c>
      <c r="AB1637" s="32">
        <f>LN(Data[[#This Row],[NVActual]]/Data[[#This Row],[Metcalfe
(n^2)]])</f>
        <v>-3.2893994925135637</v>
      </c>
      <c r="AC1637" s="34">
        <f>1+Data[[#This Row],[MA'[NVMetcalfe calc']]]/((Data[[#This Row],[NVM_norm
(scaled)]]-Data[[#This Row],[NV_fund.]])/2)</f>
        <v>-10701323054.858114</v>
      </c>
    </row>
    <row r="1638" spans="1:29" x14ac:dyDescent="0.2">
      <c r="A1638" s="23">
        <v>42538</v>
      </c>
      <c r="B1638" s="24">
        <v>11752287633.591999</v>
      </c>
      <c r="C1638" s="24">
        <f t="shared" si="201"/>
        <v>8712487971.3703327</v>
      </c>
      <c r="D1638" s="25">
        <f>LN(Data[[#This Row],[NVActual]])</f>
        <v>23.187313750807103</v>
      </c>
      <c r="E1638" s="26">
        <v>575677</v>
      </c>
      <c r="F1638" s="40">
        <f>Data[[#This Row],[DAA 
(n)]]^2</f>
        <v>331404008329</v>
      </c>
      <c r="G1638" s="41">
        <f t="shared" si="202"/>
        <v>254525920676.26666</v>
      </c>
      <c r="H1638" s="28">
        <f>LN(Data[[#This Row],[Metcalfe
(n^2)]])</f>
        <v>26.526604037004532</v>
      </c>
      <c r="I1638" s="42">
        <f t="shared" si="203"/>
        <v>26.249618500834295</v>
      </c>
      <c r="J1638" s="40">
        <f>Data[[#This Row],[DAA 
(n)]]*LN(Data[[#This Row],[DAA 
(n)]])</f>
        <v>7635377.9161053291</v>
      </c>
      <c r="K1638" s="40">
        <f t="shared" si="204"/>
        <v>6603011.8633634513</v>
      </c>
      <c r="L1638" s="29">
        <f>LN(Data[[#This Row],[MA'[n*ln(n)']
30d]])</f>
        <v>15.703036445837741</v>
      </c>
      <c r="M1638" s="43">
        <f t="shared" si="205"/>
        <v>15.652243377133651</v>
      </c>
      <c r="N1638" s="40">
        <f>Data[[#This Row],[DAA 
(n)]]^1.5</f>
        <v>436785605.64974362</v>
      </c>
      <c r="O1638" s="40">
        <f t="shared" si="206"/>
        <v>357453857.13354701</v>
      </c>
      <c r="P1638" s="43">
        <f>LN(Data[[#This Row],[MA'[n^1.5']]])</f>
        <v>19.694516840812852</v>
      </c>
      <c r="Q1638" s="43">
        <f t="shared" si="207"/>
        <v>19.622878104987876</v>
      </c>
      <c r="R1638" s="30">
        <f>$O$1+$O$2*Data[[#This Row],[MA'[ln(n^2)']]]</f>
        <v>26.249618500834295</v>
      </c>
      <c r="S1638" s="30">
        <f>$Q$1+$Q$2*Data[[#This Row],[MA'[ln(n*ln(n))']]]</f>
        <v>22.346201572270523</v>
      </c>
      <c r="T1638" s="31">
        <f>$O$3*Data[[#This Row],[Metcalfe
(n^2)]]</f>
        <v>172330084331.08002</v>
      </c>
      <c r="U1638" s="31">
        <f t="shared" si="200"/>
        <v>132353478751.65868</v>
      </c>
      <c r="V1638" s="30">
        <f>LN(Data[[#This Row],[MA'[NVA']
30d]]/Data[[#This Row],[MA'[NVMetcalfe calc']]])</f>
        <v>-2.7207188173449763</v>
      </c>
      <c r="W1638" s="30">
        <f>$Q$3+Data[[#This Row],[NVM
(scaled)]]/((Data[[#This Row],[Upper Bound]]-Data[[#This Row],[Lower Bound]])/2)</f>
        <v>-0.80401906951612323</v>
      </c>
      <c r="X1638" s="30">
        <f>(Data[[#This Row],[Upper Bound]]+Data[[#This Row],[Lower Bound]])/2</f>
        <v>24.297910036552409</v>
      </c>
      <c r="Y1638" s="29">
        <f>LN(Data[[#This Row],[NVActual]]/Data[[#This Row],[MA'[n^2']
30d]])</f>
        <v>-3.0753547663591712</v>
      </c>
      <c r="Z1638" s="29">
        <f>LN(Data[[#This Row],[NVActual]]/Data[[#This Row],[MA'[n*ln(n)']
30d]])</f>
        <v>7.4842773049693641</v>
      </c>
      <c r="AA1638" s="29">
        <f>LN(Data[[#This Row],[NVActual]]/Data[[#This Row],[MA'[n^1.5']]])</f>
        <v>3.4927969099942535</v>
      </c>
      <c r="AB1638" s="29">
        <f>LN(Data[[#This Row],[NVActual]]/Data[[#This Row],[Metcalfe
(n^2)]])</f>
        <v>-3.339290286197429</v>
      </c>
      <c r="AC1638" s="26">
        <f>1+Data[[#This Row],[MA'[NVMetcalfe calc']]]/((Data[[#This Row],[NVM_norm
(scaled)]]-Data[[#This Row],[NV_fund.]])/2)</f>
        <v>-10545283446.530849</v>
      </c>
    </row>
    <row r="1639" spans="1:29" x14ac:dyDescent="0.2">
      <c r="A1639" s="23">
        <v>42537</v>
      </c>
      <c r="B1639" s="24">
        <v>12022161320.3491</v>
      </c>
      <c r="C1639" s="24">
        <f t="shared" si="201"/>
        <v>8556461447.973115</v>
      </c>
      <c r="D1639" s="25">
        <f>LN(Data[[#This Row],[NVActual]])</f>
        <v>23.210017560234714</v>
      </c>
      <c r="E1639" s="26">
        <v>586017</v>
      </c>
      <c r="F1639" s="40">
        <f>Data[[#This Row],[DAA 
(n)]]^2</f>
        <v>343415924289</v>
      </c>
      <c r="G1639" s="41">
        <f t="shared" si="202"/>
        <v>252187548886.66666</v>
      </c>
      <c r="H1639" s="28">
        <f>LN(Data[[#This Row],[Metcalfe
(n^2)]])</f>
        <v>26.562208156754537</v>
      </c>
      <c r="I1639" s="42">
        <f t="shared" si="203"/>
        <v>26.241690185168185</v>
      </c>
      <c r="J1639" s="40">
        <f>Data[[#This Row],[DAA 
(n)]]*LN(Data[[#This Row],[DAA 
(n)]])</f>
        <v>7782952.768698412</v>
      </c>
      <c r="K1639" s="40">
        <f t="shared" si="204"/>
        <v>6572448.3467113916</v>
      </c>
      <c r="L1639" s="29">
        <f>LN(Data[[#This Row],[MA'[n*ln(n)']
30d]])</f>
        <v>15.698396976553601</v>
      </c>
      <c r="M1639" s="43">
        <f t="shared" si="205"/>
        <v>15.64975285689791</v>
      </c>
      <c r="N1639" s="40">
        <f>Data[[#This Row],[DAA 
(n)]]^1.5</f>
        <v>448606252.41303384</v>
      </c>
      <c r="O1639" s="40">
        <f t="shared" si="206"/>
        <v>355075100.93967944</v>
      </c>
      <c r="P1639" s="43">
        <f>LN(Data[[#This Row],[MA'[n^1.5']]])</f>
        <v>19.687839877008493</v>
      </c>
      <c r="Q1639" s="43">
        <f t="shared" si="207"/>
        <v>19.619376999879037</v>
      </c>
      <c r="R1639" s="30">
        <f>$O$1+$O$2*Data[[#This Row],[MA'[ln(n^2)']]]</f>
        <v>26.241690185168185</v>
      </c>
      <c r="S1639" s="30">
        <f>$Q$1+$Q$2*Data[[#This Row],[MA'[ln(n*ln(n))']]]</f>
        <v>22.34209221388155</v>
      </c>
      <c r="T1639" s="31">
        <f>$O$3*Data[[#This Row],[Metcalfe
(n^2)]]</f>
        <v>178576280630.28</v>
      </c>
      <c r="U1639" s="31">
        <f t="shared" si="200"/>
        <v>131137525421.06667</v>
      </c>
      <c r="V1639" s="30">
        <f>LN(Data[[#This Row],[MA'[NVA']
30d]]/Data[[#This Row],[MA'[NVMetcalfe calc']]])</f>
        <v>-2.729559862466536</v>
      </c>
      <c r="W1639" s="30">
        <f>$Q$3+Data[[#This Row],[NVM
(scaled)]]/((Data[[#This Row],[Upper Bound]]-Data[[#This Row],[Lower Bound]])/2)</f>
        <v>-0.80991859805278532</v>
      </c>
      <c r="X1639" s="30">
        <f>(Data[[#This Row],[Upper Bound]]+Data[[#This Row],[Lower Bound]])/2</f>
        <v>24.291891199524869</v>
      </c>
      <c r="Y1639" s="32">
        <f>LN(Data[[#This Row],[NVActual]]/Data[[#This Row],[MA'[n^2']
30d]])</f>
        <v>-3.043421329026422</v>
      </c>
      <c r="Z1639" s="32">
        <f>LN(Data[[#This Row],[NVActual]]/Data[[#This Row],[MA'[n*ln(n)']
30d]])</f>
        <v>7.5116205836811121</v>
      </c>
      <c r="AA1639" s="32">
        <f>LN(Data[[#This Row],[NVActual]]/Data[[#This Row],[MA'[n^1.5']]])</f>
        <v>3.522177683226221</v>
      </c>
      <c r="AB1639" s="32">
        <f>LN(Data[[#This Row],[NVActual]]/Data[[#This Row],[Metcalfe
(n^2)]])</f>
        <v>-3.3521905965198244</v>
      </c>
      <c r="AC1639" s="34">
        <f>1+Data[[#This Row],[MA'[NVMetcalfe calc']]]/((Data[[#This Row],[NVM_norm
(scaled)]]-Data[[#This Row],[NV_fund.]])/2)</f>
        <v>-10448451841.999905</v>
      </c>
    </row>
    <row r="1640" spans="1:29" x14ac:dyDescent="0.2">
      <c r="A1640" s="23">
        <v>42536</v>
      </c>
      <c r="B1640" s="24">
        <v>10885085966.4494</v>
      </c>
      <c r="C1640" s="24">
        <f t="shared" si="201"/>
        <v>8390893571.7242222</v>
      </c>
      <c r="D1640" s="25">
        <f>LN(Data[[#This Row],[NVActual]])</f>
        <v>23.110659429300348</v>
      </c>
      <c r="E1640" s="26">
        <v>587472</v>
      </c>
      <c r="F1640" s="40">
        <f>Data[[#This Row],[DAA 
(n)]]^2</f>
        <v>345123350784</v>
      </c>
      <c r="G1640" s="41">
        <f t="shared" si="202"/>
        <v>248682226517.86667</v>
      </c>
      <c r="H1640" s="28">
        <f>LN(Data[[#This Row],[Metcalfe
(n^2)]])</f>
        <v>26.567167728580458</v>
      </c>
      <c r="I1640" s="42">
        <f t="shared" si="203"/>
        <v>26.229503667463739</v>
      </c>
      <c r="J1640" s="40">
        <f>Data[[#This Row],[DAA 
(n)]]*LN(Data[[#This Row],[DAA 
(n)]])</f>
        <v>7803733.5799223091</v>
      </c>
      <c r="K1640" s="40">
        <f t="shared" si="204"/>
        <v>6526132.5806173598</v>
      </c>
      <c r="L1640" s="29">
        <f>LN(Data[[#This Row],[MA'[n*ln(n)']
30d]])</f>
        <v>15.691325071684076</v>
      </c>
      <c r="M1640" s="43">
        <f t="shared" si="205"/>
        <v>15.647320284815759</v>
      </c>
      <c r="N1640" s="40">
        <f>Data[[#This Row],[DAA 
(n)]]^1.5</f>
        <v>450278030.92287076</v>
      </c>
      <c r="O1640" s="40">
        <f t="shared" si="206"/>
        <v>351488981.01709861</v>
      </c>
      <c r="P1640" s="43">
        <f>LN(Data[[#This Row],[MA'[n^1.5']]])</f>
        <v>19.677688920265865</v>
      </c>
      <c r="Q1640" s="43">
        <f t="shared" si="207"/>
        <v>19.615961016761773</v>
      </c>
      <c r="R1640" s="30">
        <f>$O$1+$O$2*Data[[#This Row],[MA'[ln(n^2)']]]</f>
        <v>26.229503667463739</v>
      </c>
      <c r="S1640" s="30">
        <f>$Q$1+$Q$2*Data[[#This Row],[MA'[ln(n*ln(n))']]]</f>
        <v>22.338078469946002</v>
      </c>
      <c r="T1640" s="31">
        <f>$O$3*Data[[#This Row],[Metcalfe
(n^2)]]</f>
        <v>179464142407.67999</v>
      </c>
      <c r="U1640" s="31">
        <f t="shared" si="200"/>
        <v>129314757789.29068</v>
      </c>
      <c r="V1640" s="30">
        <f>LN(Data[[#This Row],[MA'[NVA']
30d]]/Data[[#This Row],[MA'[NVMetcalfe calc']]])</f>
        <v>-2.7351023961144527</v>
      </c>
      <c r="W1640" s="30">
        <f>$Q$3+Data[[#This Row],[NVM
(scaled)]]/((Data[[#This Row],[Upper Bound]]-Data[[#This Row],[Lower Bound]])/2)</f>
        <v>-0.81570729606166925</v>
      </c>
      <c r="X1640" s="30">
        <f>(Data[[#This Row],[Upper Bound]]+Data[[#This Row],[Lower Bound]])/2</f>
        <v>24.283791068704872</v>
      </c>
      <c r="Y1640" s="29">
        <f>LN(Data[[#This Row],[NVActual]]/Data[[#This Row],[MA'[n^2']
30d]])</f>
        <v>-3.1287822903522478</v>
      </c>
      <c r="Z1640" s="29">
        <f>LN(Data[[#This Row],[NVActual]]/Data[[#This Row],[MA'[n*ln(n)']
30d]])</f>
        <v>7.4193343576162718</v>
      </c>
      <c r="AA1640" s="29">
        <f>LN(Data[[#This Row],[NVActual]]/Data[[#This Row],[MA'[n^1.5']]])</f>
        <v>3.432970509034484</v>
      </c>
      <c r="AB1640" s="29">
        <f>LN(Data[[#This Row],[NVActual]]/Data[[#This Row],[Metcalfe
(n^2)]])</f>
        <v>-3.4565082992801108</v>
      </c>
      <c r="AC1640" s="26">
        <f>1+Data[[#This Row],[MA'[NVMetcalfe calc']]]/((Data[[#This Row],[NVM_norm
(scaled)]]-Data[[#This Row],[NV_fund.]])/2)</f>
        <v>-10304170696.755177</v>
      </c>
    </row>
    <row r="1641" spans="1:29" x14ac:dyDescent="0.2">
      <c r="A1641" s="23">
        <v>42535</v>
      </c>
      <c r="B1641" s="24">
        <v>10725031133.659</v>
      </c>
      <c r="C1641" s="24">
        <f t="shared" si="201"/>
        <v>8264044944.3391008</v>
      </c>
      <c r="D1641" s="25">
        <f>LN(Data[[#This Row],[NVActual]])</f>
        <v>23.095846204661548</v>
      </c>
      <c r="E1641" s="26">
        <v>534856</v>
      </c>
      <c r="F1641" s="40">
        <f>Data[[#This Row],[DAA 
(n)]]^2</f>
        <v>286070940736</v>
      </c>
      <c r="G1641" s="41">
        <f t="shared" si="202"/>
        <v>245714402381.86667</v>
      </c>
      <c r="H1641" s="28">
        <f>LN(Data[[#This Row],[Metcalfe
(n^2)]])</f>
        <v>26.379505661539774</v>
      </c>
      <c r="I1641" s="42">
        <f t="shared" si="203"/>
        <v>26.219557723830249</v>
      </c>
      <c r="J1641" s="40">
        <f>Data[[#This Row],[DAA 
(n)]]*LN(Data[[#This Row],[DAA 
(n)]])</f>
        <v>7054618.4400542583</v>
      </c>
      <c r="K1641" s="40">
        <f t="shared" si="204"/>
        <v>6487564.351675869</v>
      </c>
      <c r="L1641" s="29">
        <f>LN(Data[[#This Row],[MA'[n*ln(n)']
30d]])</f>
        <v>15.685397725740552</v>
      </c>
      <c r="M1641" s="43">
        <f t="shared" si="205"/>
        <v>15.6451167211141</v>
      </c>
      <c r="N1641" s="40">
        <f>Data[[#This Row],[DAA 
(n)]]^1.5</f>
        <v>391160784.17741925</v>
      </c>
      <c r="O1641" s="40">
        <f t="shared" si="206"/>
        <v>348479443.02592236</v>
      </c>
      <c r="P1641" s="43">
        <f>LN(Data[[#This Row],[MA'[n^1.5']]])</f>
        <v>19.669089799411914</v>
      </c>
      <c r="Q1641" s="43">
        <f t="shared" si="207"/>
        <v>19.612873883921303</v>
      </c>
      <c r="R1641" s="30">
        <f>$O$1+$O$2*Data[[#This Row],[MA'[ln(n^2)']]]</f>
        <v>26.219557723830249</v>
      </c>
      <c r="S1641" s="30">
        <f>$Q$1+$Q$2*Data[[#This Row],[MA'[ln(n*ln(n))']]]</f>
        <v>22.334442589838265</v>
      </c>
      <c r="T1641" s="31">
        <f>$O$3*Data[[#This Row],[Metcalfe
(n^2)]]</f>
        <v>148756889182.72</v>
      </c>
      <c r="U1641" s="31">
        <f t="shared" si="200"/>
        <v>127771489238.57066</v>
      </c>
      <c r="V1641" s="30">
        <f>LN(Data[[#This Row],[MA'[NVA']
30d]]/Data[[#This Row],[MA'[NVMetcalfe calc']]])</f>
        <v>-2.7383292577831915</v>
      </c>
      <c r="W1641" s="30">
        <f>$Q$3+Data[[#This Row],[NVM
(scaled)]]/((Data[[#This Row],[Upper Bound]]-Data[[#This Row],[Lower Bound]])/2)</f>
        <v>-0.81965153584498174</v>
      </c>
      <c r="X1641" s="30">
        <f>(Data[[#This Row],[Upper Bound]]+Data[[#This Row],[Lower Bound]])/2</f>
        <v>24.277000156834255</v>
      </c>
      <c r="Y1641" s="32">
        <f>LN(Data[[#This Row],[NVActual]]/Data[[#This Row],[MA'[n^2']
30d]])</f>
        <v>-3.13158952784686</v>
      </c>
      <c r="Z1641" s="32">
        <f>LN(Data[[#This Row],[NVActual]]/Data[[#This Row],[MA'[n*ln(n)']
30d]])</f>
        <v>7.4104484789209941</v>
      </c>
      <c r="AA1641" s="32">
        <f>LN(Data[[#This Row],[NVActual]]/Data[[#This Row],[MA'[n^1.5']]])</f>
        <v>3.4267564052496313</v>
      </c>
      <c r="AB1641" s="32">
        <f>LN(Data[[#This Row],[NVActual]]/Data[[#This Row],[Metcalfe
(n^2)]])</f>
        <v>-3.2836594568782269</v>
      </c>
      <c r="AC1641" s="34">
        <f>1+Data[[#This Row],[MA'[NVMetcalfe calc']]]/((Data[[#This Row],[NVM_norm
(scaled)]]-Data[[#This Row],[NV_fund.]])/2)</f>
        <v>-10182353470.147863</v>
      </c>
    </row>
    <row r="1642" spans="1:29" x14ac:dyDescent="0.2">
      <c r="A1642" s="23">
        <v>42534</v>
      </c>
      <c r="B1642" s="24">
        <v>11026059609.8606</v>
      </c>
      <c r="C1642" s="24">
        <f t="shared" si="201"/>
        <v>8145397800.6518087</v>
      </c>
      <c r="D1642" s="25">
        <f>LN(Data[[#This Row],[NVActual]])</f>
        <v>23.123527363398999</v>
      </c>
      <c r="E1642" s="26">
        <v>580506</v>
      </c>
      <c r="F1642" s="40">
        <f>Data[[#This Row],[DAA 
(n)]]^2</f>
        <v>336987216036</v>
      </c>
      <c r="G1642" s="41">
        <f t="shared" si="202"/>
        <v>242553692925.36667</v>
      </c>
      <c r="H1642" s="28">
        <f>LN(Data[[#This Row],[Metcalfe
(n^2)]])</f>
        <v>26.543310831967961</v>
      </c>
      <c r="I1642" s="42">
        <f t="shared" si="203"/>
        <v>26.206135718992314</v>
      </c>
      <c r="J1642" s="40">
        <f>Data[[#This Row],[DAA 
(n)]]*LN(Data[[#This Row],[DAA 
(n)]])</f>
        <v>7704275.5989111969</v>
      </c>
      <c r="K1642" s="40">
        <f t="shared" si="204"/>
        <v>6441747.4046420334</v>
      </c>
      <c r="L1642" s="29">
        <f>LN(Data[[#This Row],[MA'[n*ln(n)']
30d]])</f>
        <v>15.678310397400088</v>
      </c>
      <c r="M1642" s="43">
        <f t="shared" si="205"/>
        <v>15.64285882475062</v>
      </c>
      <c r="N1642" s="40">
        <f>Data[[#This Row],[DAA 
(n)]]^1.5</f>
        <v>442293003.37241882</v>
      </c>
      <c r="O1642" s="40">
        <f t="shared" si="206"/>
        <v>345080799.27859879</v>
      </c>
      <c r="P1642" s="43">
        <f>LN(Data[[#This Row],[MA'[n^1.5']]])</f>
        <v>19.659289148382438</v>
      </c>
      <c r="Q1642" s="43">
        <f t="shared" si="207"/>
        <v>19.609725978600927</v>
      </c>
      <c r="R1642" s="30">
        <f>$O$1+$O$2*Data[[#This Row],[MA'[ln(n^2)']]]</f>
        <v>26.206135718992314</v>
      </c>
      <c r="S1642" s="30">
        <f>$Q$1+$Q$2*Data[[#This Row],[MA'[ln(n*ln(n))']]]</f>
        <v>22.33071706083852</v>
      </c>
      <c r="T1642" s="31">
        <f>$O$3*Data[[#This Row],[Metcalfe
(n^2)]]</f>
        <v>175233352338.72</v>
      </c>
      <c r="U1642" s="31">
        <f t="shared" si="200"/>
        <v>126127920321.19067</v>
      </c>
      <c r="V1642" s="30">
        <f>LN(Data[[#This Row],[MA'[NVA']
30d]]/Data[[#This Row],[MA'[NVMetcalfe calc']]])</f>
        <v>-2.7398435518671951</v>
      </c>
      <c r="W1642" s="30">
        <f>$Q$3+Data[[#This Row],[NVM
(scaled)]]/((Data[[#This Row],[Upper Bound]]-Data[[#This Row],[Lower Bound]])/2)</f>
        <v>-0.82396003557067343</v>
      </c>
      <c r="X1642" s="30">
        <f>(Data[[#This Row],[Upper Bound]]+Data[[#This Row],[Lower Bound]])/2</f>
        <v>24.268426389915419</v>
      </c>
      <c r="Y1642" s="29">
        <f>LN(Data[[#This Row],[NVActual]]/Data[[#This Row],[MA'[n^2']
30d]])</f>
        <v>-3.090961573541684</v>
      </c>
      <c r="Z1642" s="29">
        <f>LN(Data[[#This Row],[NVActual]]/Data[[#This Row],[MA'[n*ln(n)']
30d]])</f>
        <v>7.4452169659989114</v>
      </c>
      <c r="AA1642" s="29">
        <f>LN(Data[[#This Row],[NVActual]]/Data[[#This Row],[MA'[n^1.5']]])</f>
        <v>3.46423821501656</v>
      </c>
      <c r="AB1642" s="29">
        <f>LN(Data[[#This Row],[NVActual]]/Data[[#This Row],[Metcalfe
(n^2)]])</f>
        <v>-3.4197834685689625</v>
      </c>
      <c r="AC1642" s="26">
        <f>1+Data[[#This Row],[MA'[NVMetcalfe calc']]]/((Data[[#This Row],[NVM_norm
(scaled)]]-Data[[#This Row],[NV_fund.]])/2)</f>
        <v>-10053082888.962492</v>
      </c>
    </row>
    <row r="1643" spans="1:29" x14ac:dyDescent="0.2">
      <c r="A1643" s="23">
        <v>42533</v>
      </c>
      <c r="B1643" s="24">
        <v>10492201176.7141</v>
      </c>
      <c r="C1643" s="24">
        <f t="shared" si="201"/>
        <v>8015244153.5023108</v>
      </c>
      <c r="D1643" s="25">
        <f>LN(Data[[#This Row],[NVActual]])</f>
        <v>23.073898073063258</v>
      </c>
      <c r="E1643" s="26">
        <v>526242</v>
      </c>
      <c r="F1643" s="40">
        <f>Data[[#This Row],[DAA 
(n)]]^2</f>
        <v>276930642564</v>
      </c>
      <c r="G1643" s="41">
        <f t="shared" si="202"/>
        <v>238037227537.5</v>
      </c>
      <c r="H1643" s="28">
        <f>LN(Data[[#This Row],[Metcalfe
(n^2)]])</f>
        <v>26.34703292392588</v>
      </c>
      <c r="I1643" s="42">
        <f t="shared" si="203"/>
        <v>26.188992749288371</v>
      </c>
      <c r="J1643" s="40">
        <f>Data[[#This Row],[DAA 
(n)]]*LN(Data[[#This Row],[DAA 
(n)]])</f>
        <v>6932457.6499763019</v>
      </c>
      <c r="K1643" s="40">
        <f t="shared" si="204"/>
        <v>6379670.0059955381</v>
      </c>
      <c r="L1643" s="29">
        <f>LN(Data[[#This Row],[MA'[n*ln(n)']
30d]])</f>
        <v>15.66862693078509</v>
      </c>
      <c r="M1643" s="43">
        <f t="shared" si="205"/>
        <v>15.640843715873739</v>
      </c>
      <c r="N1643" s="40">
        <f>Data[[#This Row],[DAA 
(n)]]^1.5</f>
        <v>381749309.36959696</v>
      </c>
      <c r="O1643" s="40">
        <f t="shared" si="206"/>
        <v>340362462.5069809</v>
      </c>
      <c r="P1643" s="43">
        <f>LN(Data[[#This Row],[MA'[n^1.5']]])</f>
        <v>19.645521673926453</v>
      </c>
      <c r="Q1643" s="43">
        <f t="shared" si="207"/>
        <v>19.606913644258359</v>
      </c>
      <c r="R1643" s="30">
        <f>$O$1+$O$2*Data[[#This Row],[MA'[ln(n^2)']]]</f>
        <v>26.188992749288371</v>
      </c>
      <c r="S1643" s="30">
        <f>$Q$1+$Q$2*Data[[#This Row],[MA'[ln(n*ln(n))']]]</f>
        <v>22.327392131191669</v>
      </c>
      <c r="T1643" s="31">
        <f>$O$3*Data[[#This Row],[Metcalfe
(n^2)]]</f>
        <v>144003934133.28</v>
      </c>
      <c r="U1643" s="31">
        <f t="shared" si="200"/>
        <v>123779358319.5</v>
      </c>
      <c r="V1643" s="30">
        <f>LN(Data[[#This Row],[MA'[NVA']
30d]]/Data[[#This Row],[MA'[NVMetcalfe calc']]])</f>
        <v>-2.7371553645885838</v>
      </c>
      <c r="W1643" s="30">
        <f>$Q$3+Data[[#This Row],[NVM
(scaled)]]/((Data[[#This Row],[Upper Bound]]-Data[[#This Row],[Lower Bound]])/2)</f>
        <v>-0.8276273702471425</v>
      </c>
      <c r="X1643" s="30">
        <f>(Data[[#This Row],[Upper Bound]]+Data[[#This Row],[Lower Bound]])/2</f>
        <v>24.25819244024002</v>
      </c>
      <c r="Y1643" s="32">
        <f>LN(Data[[#This Row],[NVActual]]/Data[[#This Row],[MA'[n^2']
30d]])</f>
        <v>-3.1217948435473621</v>
      </c>
      <c r="Z1643" s="32">
        <f>LN(Data[[#This Row],[NVActual]]/Data[[#This Row],[MA'[n*ln(n)']
30d]])</f>
        <v>7.4052711422781679</v>
      </c>
      <c r="AA1643" s="32">
        <f>LN(Data[[#This Row],[NVActual]]/Data[[#This Row],[MA'[n^1.5']]])</f>
        <v>3.428376399136805</v>
      </c>
      <c r="AB1643" s="32">
        <f>LN(Data[[#This Row],[NVActual]]/Data[[#This Row],[Metcalfe
(n^2)]])</f>
        <v>-3.2731348508626228</v>
      </c>
      <c r="AC1643" s="34">
        <f>1+Data[[#This Row],[MA'[NVMetcalfe calc']]]/((Data[[#This Row],[NVM_norm
(scaled)]]-Data[[#This Row],[NV_fund.]])/2)</f>
        <v>-9868472247.8322964</v>
      </c>
    </row>
    <row r="1644" spans="1:29" x14ac:dyDescent="0.2">
      <c r="A1644" s="23">
        <v>42532</v>
      </c>
      <c r="B1644" s="24">
        <v>9473581895.1756096</v>
      </c>
      <c r="C1644" s="24">
        <f t="shared" si="201"/>
        <v>7902376165.0227261</v>
      </c>
      <c r="D1644" s="25">
        <f>LN(Data[[#This Row],[NVActual]])</f>
        <v>22.971772908658174</v>
      </c>
      <c r="E1644" s="26">
        <v>467524</v>
      </c>
      <c r="F1644" s="40">
        <f>Data[[#This Row],[DAA 
(n)]]^2</f>
        <v>218578690576</v>
      </c>
      <c r="G1644" s="41">
        <f t="shared" si="202"/>
        <v>235910230202.03333</v>
      </c>
      <c r="H1644" s="28">
        <f>LN(Data[[#This Row],[Metcalfe
(n^2)]])</f>
        <v>26.110411926583161</v>
      </c>
      <c r="I1644" s="42">
        <f t="shared" si="203"/>
        <v>26.180262472304229</v>
      </c>
      <c r="J1644" s="40">
        <f>Data[[#This Row],[DAA 
(n)]]*LN(Data[[#This Row],[DAA 
(n)]])</f>
        <v>6103622.1127819326</v>
      </c>
      <c r="K1644" s="40">
        <f t="shared" si="204"/>
        <v>6349291.3806336336</v>
      </c>
      <c r="L1644" s="29">
        <f>LN(Data[[#This Row],[MA'[n*ln(n)']
30d]])</f>
        <v>15.663853771040843</v>
      </c>
      <c r="M1644" s="43">
        <f t="shared" si="205"/>
        <v>15.639197367708981</v>
      </c>
      <c r="N1644" s="40">
        <f>Data[[#This Row],[DAA 
(n)]]^1.5</f>
        <v>319672932.4369728</v>
      </c>
      <c r="O1644" s="40">
        <f t="shared" si="206"/>
        <v>338093062.53753144</v>
      </c>
      <c r="P1644" s="43">
        <f>LN(Data[[#This Row],[MA'[n^1.5']]])</f>
        <v>19.63883174850141</v>
      </c>
      <c r="Q1644" s="43">
        <f t="shared" si="207"/>
        <v>19.604623781869364</v>
      </c>
      <c r="R1644" s="30">
        <f>$O$1+$O$2*Data[[#This Row],[MA'[ln(n^2)']]]</f>
        <v>26.180262472304229</v>
      </c>
      <c r="S1644" s="30">
        <f>$Q$1+$Q$2*Data[[#This Row],[MA'[ln(n*ln(n))']]]</f>
        <v>22.324675656719815</v>
      </c>
      <c r="T1644" s="31">
        <f>$O$3*Data[[#This Row],[Metcalfe
(n^2)]]</f>
        <v>113660919099.52</v>
      </c>
      <c r="U1644" s="31">
        <f t="shared" si="200"/>
        <v>122673319705.05734</v>
      </c>
      <c r="V1644" s="30">
        <f>LN(Data[[#This Row],[MA'[NVA']
30d]]/Data[[#This Row],[MA'[NVMetcalfe calc']]])</f>
        <v>-2.7423613901258257</v>
      </c>
      <c r="W1644" s="30">
        <f>$Q$3+Data[[#This Row],[NVM
(scaled)]]/((Data[[#This Row],[Upper Bound]]-Data[[#This Row],[Lower Bound]])/2)</f>
        <v>-0.83253904336486884</v>
      </c>
      <c r="X1644" s="30">
        <f>(Data[[#This Row],[Upper Bound]]+Data[[#This Row],[Lower Bound]])/2</f>
        <v>24.25246906451202</v>
      </c>
      <c r="Y1644" s="29">
        <f>LN(Data[[#This Row],[NVActual]]/Data[[#This Row],[MA'[n^2']
30d]])</f>
        <v>-3.2149442804509736</v>
      </c>
      <c r="Z1644" s="29">
        <f>LN(Data[[#This Row],[NVActual]]/Data[[#This Row],[MA'[n*ln(n)']
30d]])</f>
        <v>7.3079191376173327</v>
      </c>
      <c r="AA1644" s="29">
        <f>LN(Data[[#This Row],[NVActual]]/Data[[#This Row],[MA'[n^1.5']]])</f>
        <v>3.3329411601567673</v>
      </c>
      <c r="AB1644" s="29">
        <f>LN(Data[[#This Row],[NVActual]]/Data[[#This Row],[Metcalfe
(n^2)]])</f>
        <v>-3.1386390179249863</v>
      </c>
      <c r="AC1644" s="26">
        <f>1+Data[[#This Row],[MA'[NVMetcalfe calc']]]/((Data[[#This Row],[NVM_norm
(scaled)]]-Data[[#This Row],[NV_fund.]])/2)</f>
        <v>-9780608335.063242</v>
      </c>
    </row>
    <row r="1645" spans="1:29" x14ac:dyDescent="0.2">
      <c r="A1645" s="23">
        <v>42531</v>
      </c>
      <c r="B1645" s="24">
        <v>9070211832.2599697</v>
      </c>
      <c r="C1645" s="24">
        <f t="shared" si="201"/>
        <v>7822557621.15802</v>
      </c>
      <c r="D1645" s="25">
        <f>LN(Data[[#This Row],[NVActual]])</f>
        <v>22.928261456066434</v>
      </c>
      <c r="E1645" s="26">
        <v>498550</v>
      </c>
      <c r="F1645" s="40">
        <f>Data[[#This Row],[DAA 
(n)]]^2</f>
        <v>248552102500</v>
      </c>
      <c r="G1645" s="41">
        <f t="shared" si="202"/>
        <v>235371874062.83334</v>
      </c>
      <c r="H1645" s="28">
        <f>LN(Data[[#This Row],[Metcalfe
(n^2)]])</f>
        <v>26.238918328513879</v>
      </c>
      <c r="I1645" s="42">
        <f t="shared" si="203"/>
        <v>26.177703745962415</v>
      </c>
      <c r="J1645" s="40">
        <f>Data[[#This Row],[DAA 
(n)]]*LN(Data[[#This Row],[DAA 
(n)]])</f>
        <v>6540706.3663402973</v>
      </c>
      <c r="K1645" s="40">
        <f t="shared" si="204"/>
        <v>6341054.9746965207</v>
      </c>
      <c r="L1645" s="29">
        <f>LN(Data[[#This Row],[MA'[n*ln(n)']
30d]])</f>
        <v>15.662555712364902</v>
      </c>
      <c r="M1645" s="43">
        <f t="shared" si="205"/>
        <v>15.637801884404821</v>
      </c>
      <c r="N1645" s="40">
        <f>Data[[#This Row],[DAA 
(n)]]^1.5</f>
        <v>352016548.90271205</v>
      </c>
      <c r="O1645" s="40">
        <f t="shared" si="206"/>
        <v>337496920.8594023</v>
      </c>
      <c r="P1645" s="43">
        <f>LN(Data[[#This Row],[MA'[n^1.5']]])</f>
        <v>19.637066944855693</v>
      </c>
      <c r="Q1645" s="43">
        <f t="shared" si="207"/>
        <v>19.602686184725094</v>
      </c>
      <c r="R1645" s="30">
        <f>$O$1+$O$2*Data[[#This Row],[MA'[ln(n^2)']]]</f>
        <v>26.177703745962415</v>
      </c>
      <c r="S1645" s="30">
        <f>$Q$1+$Q$2*Data[[#This Row],[MA'[ln(n*ln(n))']]]</f>
        <v>22.322373109267954</v>
      </c>
      <c r="T1645" s="31">
        <f>$O$3*Data[[#This Row],[Metcalfe
(n^2)]]</f>
        <v>129247093300</v>
      </c>
      <c r="U1645" s="31">
        <f t="shared" ref="U1645:U1708" si="208">AVERAGE(T1645:T1674)</f>
        <v>122393374512.67334</v>
      </c>
      <c r="V1645" s="30">
        <f>LN(Data[[#This Row],[MA'[NVA']
30d]]/Data[[#This Row],[MA'[NVMetcalfe calc']]])</f>
        <v>-2.7502286762013197</v>
      </c>
      <c r="W1645" s="30">
        <f>$Q$3+Data[[#This Row],[NVM
(scaled)]]/((Data[[#This Row],[Upper Bound]]-Data[[#This Row],[Lower Bound]])/2)</f>
        <v>-0.83671481922979785</v>
      </c>
      <c r="X1645" s="30">
        <f>(Data[[#This Row],[Upper Bound]]+Data[[#This Row],[Lower Bound]])/2</f>
        <v>24.250038427615184</v>
      </c>
      <c r="Y1645" s="32">
        <f>LN(Data[[#This Row],[NVActual]]/Data[[#This Row],[MA'[n^2']
30d]])</f>
        <v>-3.256171087101376</v>
      </c>
      <c r="Z1645" s="32">
        <f>LN(Data[[#This Row],[NVActual]]/Data[[#This Row],[MA'[n*ln(n)']
30d]])</f>
        <v>7.265705743701532</v>
      </c>
      <c r="AA1645" s="32">
        <f>LN(Data[[#This Row],[NVActual]]/Data[[#This Row],[MA'[n^1.5']]])</f>
        <v>3.2911945112107426</v>
      </c>
      <c r="AB1645" s="32">
        <f>LN(Data[[#This Row],[NVActual]]/Data[[#This Row],[Metcalfe
(n^2)]])</f>
        <v>-3.3106568724474439</v>
      </c>
      <c r="AC1645" s="34">
        <f>1+Data[[#This Row],[MA'[NVMetcalfe calc']]]/((Data[[#This Row],[NVM_norm
(scaled)]]-Data[[#This Row],[NV_fund.]])/2)</f>
        <v>-9757609786.7923737</v>
      </c>
    </row>
    <row r="1646" spans="1:29" x14ac:dyDescent="0.2">
      <c r="A1646" s="23">
        <v>42530</v>
      </c>
      <c r="B1646" s="24">
        <v>9025689433.9579201</v>
      </c>
      <c r="C1646" s="24">
        <f t="shared" si="201"/>
        <v>7755246036.3812847</v>
      </c>
      <c r="D1646" s="25">
        <f>LN(Data[[#This Row],[NVActual]])</f>
        <v>22.923340729821952</v>
      </c>
      <c r="E1646" s="26">
        <v>523498</v>
      </c>
      <c r="F1646" s="40">
        <f>Data[[#This Row],[DAA 
(n)]]^2</f>
        <v>274050156004</v>
      </c>
      <c r="G1646" s="41">
        <f t="shared" si="202"/>
        <v>234618978251.63333</v>
      </c>
      <c r="H1646" s="28">
        <f>LN(Data[[#This Row],[Metcalfe
(n^2)]])</f>
        <v>26.336576977692161</v>
      </c>
      <c r="I1646" s="42">
        <f t="shared" si="203"/>
        <v>26.174528033901954</v>
      </c>
      <c r="J1646" s="40">
        <f>Data[[#This Row],[DAA 
(n)]]*LN(Data[[#This Row],[DAA 
(n)]])</f>
        <v>6893572.6873339452</v>
      </c>
      <c r="K1646" s="40">
        <f t="shared" si="204"/>
        <v>6330157.9580651196</v>
      </c>
      <c r="L1646" s="29">
        <f>LN(Data[[#This Row],[MA'[n*ln(n)']
30d]])</f>
        <v>15.660835747689761</v>
      </c>
      <c r="M1646" s="43">
        <f t="shared" si="205"/>
        <v>15.636589501475344</v>
      </c>
      <c r="N1646" s="40">
        <f>Data[[#This Row],[DAA 
(n)]]^1.5</f>
        <v>378767354.14734745</v>
      </c>
      <c r="O1646" s="40">
        <f t="shared" si="206"/>
        <v>336687746.87255627</v>
      </c>
      <c r="P1646" s="43">
        <f>LN(Data[[#This Row],[MA'[n^1.5']]])</f>
        <v>19.634666491644204</v>
      </c>
      <c r="Q1646" s="43">
        <f t="shared" si="207"/>
        <v>19.601003713584891</v>
      </c>
      <c r="R1646" s="30">
        <f>$O$1+$O$2*Data[[#This Row],[MA'[ln(n^2)']]]</f>
        <v>26.174528033901954</v>
      </c>
      <c r="S1646" s="30">
        <f>$Q$1+$Q$2*Data[[#This Row],[MA'[ln(n*ln(n))']]]</f>
        <v>22.320372677434314</v>
      </c>
      <c r="T1646" s="31">
        <f>$O$3*Data[[#This Row],[Metcalfe
(n^2)]]</f>
        <v>142506081122.08002</v>
      </c>
      <c r="U1646" s="31">
        <f t="shared" si="208"/>
        <v>122001868690.84933</v>
      </c>
      <c r="V1646" s="30">
        <f>LN(Data[[#This Row],[MA'[NVA']
30d]]/Data[[#This Row],[MA'[NVMetcalfe calc']]])</f>
        <v>-2.7556668394674695</v>
      </c>
      <c r="W1646" s="30">
        <f>$Q$3+Data[[#This Row],[NVM
(scaled)]]/((Data[[#This Row],[Upper Bound]]-Data[[#This Row],[Lower Bound]])/2)</f>
        <v>-0.83997185354409665</v>
      </c>
      <c r="X1646" s="30">
        <f>(Data[[#This Row],[Upper Bound]]+Data[[#This Row],[Lower Bound]])/2</f>
        <v>24.247450355668136</v>
      </c>
      <c r="Y1646" s="29">
        <f>LN(Data[[#This Row],[NVActual]]/Data[[#This Row],[MA'[n^2']
30d]])</f>
        <v>-3.257887936285182</v>
      </c>
      <c r="Z1646" s="29">
        <f>LN(Data[[#This Row],[NVActual]]/Data[[#This Row],[MA'[n*ln(n)']
30d]])</f>
        <v>7.2625049821321914</v>
      </c>
      <c r="AA1646" s="29">
        <f>LN(Data[[#This Row],[NVActual]]/Data[[#This Row],[MA'[n^1.5']]])</f>
        <v>3.2886742381777481</v>
      </c>
      <c r="AB1646" s="29">
        <f>LN(Data[[#This Row],[NVActual]]/Data[[#This Row],[Metcalfe
(n^2)]])</f>
        <v>-3.4132362478702074</v>
      </c>
      <c r="AC1646" s="26">
        <f>1+Data[[#This Row],[MA'[NVMetcalfe calc']]]/((Data[[#This Row],[NVM_norm
(scaled)]]-Data[[#This Row],[NV_fund.]])/2)</f>
        <v>-9726138274.4621658</v>
      </c>
    </row>
    <row r="1647" spans="1:29" x14ac:dyDescent="0.2">
      <c r="A1647" s="23">
        <v>42529</v>
      </c>
      <c r="B1647" s="24">
        <v>9117057925.5610409</v>
      </c>
      <c r="C1647" s="24">
        <f t="shared" si="201"/>
        <v>7687910074.1943216</v>
      </c>
      <c r="D1647" s="25">
        <f>LN(Data[[#This Row],[NVActual]])</f>
        <v>22.933412993105943</v>
      </c>
      <c r="E1647" s="26">
        <v>482283</v>
      </c>
      <c r="F1647" s="40">
        <f>Data[[#This Row],[DAA 
(n)]]^2</f>
        <v>232596892089</v>
      </c>
      <c r="G1647" s="41">
        <f t="shared" si="202"/>
        <v>233693172139.63333</v>
      </c>
      <c r="H1647" s="28">
        <f>LN(Data[[#This Row],[Metcalfe
(n^2)]])</f>
        <v>26.172572715329498</v>
      </c>
      <c r="I1647" s="42">
        <f t="shared" si="203"/>
        <v>26.170966087448974</v>
      </c>
      <c r="J1647" s="40">
        <f>Data[[#This Row],[DAA 
(n)]]*LN(Data[[#This Row],[DAA 
(n)]])</f>
        <v>6311293.4434336284</v>
      </c>
      <c r="K1647" s="40">
        <f t="shared" si="204"/>
        <v>6317319.0785537232</v>
      </c>
      <c r="L1647" s="29">
        <f>LN(Data[[#This Row],[MA'[n*ln(n)']
30d]])</f>
        <v>15.658805479694909</v>
      </c>
      <c r="M1647" s="43">
        <f t="shared" si="205"/>
        <v>15.635436404355953</v>
      </c>
      <c r="N1647" s="40">
        <f>Data[[#This Row],[DAA 
(n)]]^1.5</f>
        <v>334929137.1430071</v>
      </c>
      <c r="O1647" s="40">
        <f t="shared" si="206"/>
        <v>335715370.47576582</v>
      </c>
      <c r="P1647" s="43">
        <f>LN(Data[[#This Row],[MA'[n^1.5']]])</f>
        <v>19.631774247246355</v>
      </c>
      <c r="Q1647" s="43">
        <f t="shared" si="207"/>
        <v>19.599403994458005</v>
      </c>
      <c r="R1647" s="30">
        <f>$O$1+$O$2*Data[[#This Row],[MA'[ln(n^2)']]]</f>
        <v>26.170966087448974</v>
      </c>
      <c r="S1647" s="30">
        <f>$Q$1+$Q$2*Data[[#This Row],[MA'[ln(n*ln(n))']]]</f>
        <v>22.31847006718732</v>
      </c>
      <c r="T1647" s="31">
        <f>$O$3*Data[[#This Row],[Metcalfe
(n^2)]]</f>
        <v>120950383886.28</v>
      </c>
      <c r="U1647" s="31">
        <f t="shared" si="208"/>
        <v>121520449512.60933</v>
      </c>
      <c r="V1647" s="30">
        <f>LN(Data[[#This Row],[MA'[NVA']
30d]]/Data[[#This Row],[MA'[NVMetcalfe calc']]])</f>
        <v>-2.7604335826694539</v>
      </c>
      <c r="W1647" s="30">
        <f>$Q$3+Data[[#This Row],[NVM
(scaled)]]/((Data[[#This Row],[Upper Bound]]-Data[[#This Row],[Lower Bound]])/2)</f>
        <v>-0.84306239287534457</v>
      </c>
      <c r="X1647" s="30">
        <f>(Data[[#This Row],[Upper Bound]]+Data[[#This Row],[Lower Bound]])/2</f>
        <v>24.244718077318147</v>
      </c>
      <c r="Y1647" s="32">
        <f>LN(Data[[#This Row],[NVActual]]/Data[[#This Row],[MA'[n^2']
30d]])</f>
        <v>-3.2438618686111647</v>
      </c>
      <c r="Z1647" s="32">
        <f>LN(Data[[#This Row],[NVActual]]/Data[[#This Row],[MA'[n*ln(n)']
30d]])</f>
        <v>7.2746075134110324</v>
      </c>
      <c r="AA1647" s="32">
        <f>LN(Data[[#This Row],[NVActual]]/Data[[#This Row],[MA'[n^1.5']]])</f>
        <v>3.3016387458595875</v>
      </c>
      <c r="AB1647" s="32">
        <f>LN(Data[[#This Row],[NVActual]]/Data[[#This Row],[Metcalfe
(n^2)]])</f>
        <v>-3.2391597222235569</v>
      </c>
      <c r="AC1647" s="34">
        <f>1+Data[[#This Row],[MA'[NVMetcalfe calc']]]/((Data[[#This Row],[NVM_norm
(scaled)]]-Data[[#This Row],[NV_fund.]])/2)</f>
        <v>-9687620604.3370399</v>
      </c>
    </row>
    <row r="1648" spans="1:29" x14ac:dyDescent="0.2">
      <c r="A1648" s="23">
        <v>42528</v>
      </c>
      <c r="B1648" s="24">
        <v>9042608670.6697407</v>
      </c>
      <c r="C1648" s="24">
        <f t="shared" si="201"/>
        <v>7623877827.538043</v>
      </c>
      <c r="D1648" s="25">
        <f>LN(Data[[#This Row],[NVActual]])</f>
        <v>22.925213539486602</v>
      </c>
      <c r="E1648" s="26">
        <v>514462</v>
      </c>
      <c r="F1648" s="40">
        <f>Data[[#This Row],[DAA 
(n)]]^2</f>
        <v>264671149444</v>
      </c>
      <c r="G1648" s="41">
        <f t="shared" si="202"/>
        <v>233936939657.86667</v>
      </c>
      <c r="H1648" s="28">
        <f>LN(Data[[#This Row],[Metcalfe
(n^2)]])</f>
        <v>26.301753946827844</v>
      </c>
      <c r="I1648" s="42">
        <f t="shared" si="203"/>
        <v>26.171997975159531</v>
      </c>
      <c r="J1648" s="40">
        <f>Data[[#This Row],[DAA 
(n)]]*LN(Data[[#This Row],[DAA 
(n)]])</f>
        <v>6765626.4694964737</v>
      </c>
      <c r="K1648" s="40">
        <f t="shared" si="204"/>
        <v>6320853.3953586565</v>
      </c>
      <c r="L1648" s="29">
        <f>LN(Data[[#This Row],[MA'[n*ln(n)']
30d]])</f>
        <v>15.659364787918367</v>
      </c>
      <c r="M1648" s="43">
        <f t="shared" si="205"/>
        <v>15.634217596039765</v>
      </c>
      <c r="N1648" s="40">
        <f>Data[[#This Row],[DAA 
(n)]]^1.5</f>
        <v>369003047.25741649</v>
      </c>
      <c r="O1648" s="40">
        <f t="shared" si="206"/>
        <v>335977609.9097814</v>
      </c>
      <c r="P1648" s="43">
        <f>LN(Data[[#This Row],[MA'[n^1.5']]])</f>
        <v>19.632555078533855</v>
      </c>
      <c r="Q1648" s="43">
        <f t="shared" si="207"/>
        <v>19.597714626949124</v>
      </c>
      <c r="R1648" s="30">
        <f>$O$1+$O$2*Data[[#This Row],[MA'[ln(n^2)']]]</f>
        <v>26.171997975159531</v>
      </c>
      <c r="S1648" s="30">
        <f>$Q$1+$Q$2*Data[[#This Row],[MA'[ln(n*ln(n))']]]</f>
        <v>22.316459033465609</v>
      </c>
      <c r="T1648" s="31">
        <f>$O$3*Data[[#This Row],[Metcalfe
(n^2)]]</f>
        <v>137628997710.88</v>
      </c>
      <c r="U1648" s="31">
        <f t="shared" si="208"/>
        <v>121647208622.09065</v>
      </c>
      <c r="V1648" s="30">
        <f>LN(Data[[#This Row],[MA'[NVA']
30d]]/Data[[#This Row],[MA'[NVMetcalfe calc']]])</f>
        <v>-2.7698399814869132</v>
      </c>
      <c r="W1648" s="30">
        <f>$Q$3+Data[[#This Row],[NVM
(scaled)]]/((Data[[#This Row],[Upper Bound]]-Data[[#This Row],[Lower Bound]])/2)</f>
        <v>-0.84681079266702486</v>
      </c>
      <c r="X1648" s="30">
        <f>(Data[[#This Row],[Upper Bound]]+Data[[#This Row],[Lower Bound]])/2</f>
        <v>24.24422850431257</v>
      </c>
      <c r="Y1648" s="29">
        <f>LN(Data[[#This Row],[NVActual]]/Data[[#This Row],[MA'[n^2']
30d]])</f>
        <v>-3.2531038878573262</v>
      </c>
      <c r="Z1648" s="29">
        <f>LN(Data[[#This Row],[NVActual]]/Data[[#This Row],[MA'[n*ln(n)']
30d]])</f>
        <v>7.2658487515682344</v>
      </c>
      <c r="AA1648" s="29">
        <f>LN(Data[[#This Row],[NVActual]]/Data[[#This Row],[MA'[n^1.5']]])</f>
        <v>3.2926584609527483</v>
      </c>
      <c r="AB1648" s="29">
        <f>LN(Data[[#This Row],[NVActual]]/Data[[#This Row],[Metcalfe
(n^2)]])</f>
        <v>-3.3765404073412424</v>
      </c>
      <c r="AC1648" s="26">
        <f>1+Data[[#This Row],[MA'[NVMetcalfe calc']]]/((Data[[#This Row],[NVM_norm
(scaled)]]-Data[[#This Row],[NV_fund.]])/2)</f>
        <v>-9696466309.7226715</v>
      </c>
    </row>
    <row r="1649" spans="1:29" x14ac:dyDescent="0.2">
      <c r="A1649" s="23">
        <v>42527</v>
      </c>
      <c r="B1649" s="24">
        <v>9156045666.77738</v>
      </c>
      <c r="C1649" s="24">
        <f t="shared" si="201"/>
        <v>7561183211.970005</v>
      </c>
      <c r="D1649" s="25">
        <f>LN(Data[[#This Row],[NVActual]])</f>
        <v>22.937680226658344</v>
      </c>
      <c r="E1649" s="26">
        <v>518548</v>
      </c>
      <c r="F1649" s="40">
        <f>Data[[#This Row],[DAA 
(n)]]^2</f>
        <v>268892028304</v>
      </c>
      <c r="G1649" s="41">
        <f t="shared" si="202"/>
        <v>231450810679.73334</v>
      </c>
      <c r="H1649" s="28">
        <f>LN(Data[[#This Row],[Metcalfe
(n^2)]])</f>
        <v>26.31757575420351</v>
      </c>
      <c r="I1649" s="42">
        <f t="shared" si="203"/>
        <v>26.160964482684498</v>
      </c>
      <c r="J1649" s="40">
        <f>Data[[#This Row],[DAA 
(n)]]*LN(Data[[#This Row],[DAA 
(n)]])</f>
        <v>6823463.1360953609</v>
      </c>
      <c r="K1649" s="40">
        <f t="shared" si="204"/>
        <v>6284048.9619046357</v>
      </c>
      <c r="L1649" s="29">
        <f>LN(Data[[#This Row],[MA'[n*ln(n)']
30d]])</f>
        <v>15.653525069846173</v>
      </c>
      <c r="M1649" s="43">
        <f t="shared" si="205"/>
        <v>15.632821718944827</v>
      </c>
      <c r="N1649" s="40">
        <f>Data[[#This Row],[DAA 
(n)]]^1.5</f>
        <v>373407851.40779006</v>
      </c>
      <c r="O1649" s="40">
        <f t="shared" si="206"/>
        <v>333273581.21478629</v>
      </c>
      <c r="P1649" s="43">
        <f>LN(Data[[#This Row],[MA'[n^1.5']]])</f>
        <v>19.624474275854318</v>
      </c>
      <c r="Q1649" s="43">
        <f t="shared" si="207"/>
        <v>19.595780173549464</v>
      </c>
      <c r="R1649" s="30">
        <f>$O$1+$O$2*Data[[#This Row],[MA'[ln(n^2)']]]</f>
        <v>26.160964482684498</v>
      </c>
      <c r="S1649" s="30">
        <f>$Q$1+$Q$2*Data[[#This Row],[MA'[ln(n*ln(n))']]]</f>
        <v>22.314155836258962</v>
      </c>
      <c r="T1649" s="31">
        <f>$O$3*Data[[#This Row],[Metcalfe
(n^2)]]</f>
        <v>139823854718.08002</v>
      </c>
      <c r="U1649" s="31">
        <f t="shared" si="208"/>
        <v>120354421553.46133</v>
      </c>
      <c r="V1649" s="30">
        <f>LN(Data[[#This Row],[MA'[NVA']
30d]]/Data[[#This Row],[MA'[NVMetcalfe calc']]])</f>
        <v>-2.7674132152123385</v>
      </c>
      <c r="W1649" s="30">
        <f>$Q$3+Data[[#This Row],[NVM
(scaled)]]/((Data[[#This Row],[Upper Bound]]-Data[[#This Row],[Lower Bound]])/2)</f>
        <v>-0.84880991729797917</v>
      </c>
      <c r="X1649" s="30">
        <f>(Data[[#This Row],[Upper Bound]]+Data[[#This Row],[Lower Bound]])/2</f>
        <v>24.23756015947173</v>
      </c>
      <c r="Y1649" s="32">
        <f>LN(Data[[#This Row],[NVActual]]/Data[[#This Row],[MA'[n^2']
30d]])</f>
        <v>-3.2299529803720146</v>
      </c>
      <c r="Z1649" s="32">
        <f>LN(Data[[#This Row],[NVActual]]/Data[[#This Row],[MA'[n*ln(n)']
30d]])</f>
        <v>7.2841551568121714</v>
      </c>
      <c r="AA1649" s="32">
        <f>LN(Data[[#This Row],[NVActual]]/Data[[#This Row],[MA'[n^1.5']]])</f>
        <v>3.3132059508040257</v>
      </c>
      <c r="AB1649" s="32">
        <f>LN(Data[[#This Row],[NVActual]]/Data[[#This Row],[Metcalfe
(n^2)]])</f>
        <v>-3.3798955275451643</v>
      </c>
      <c r="AC1649" s="34">
        <f>1+Data[[#This Row],[MA'[NVMetcalfe calc']]]/((Data[[#This Row],[NVM_norm
(scaled)]]-Data[[#This Row],[NV_fund.]])/2)</f>
        <v>-9595204182.3992577</v>
      </c>
    </row>
    <row r="1650" spans="1:29" x14ac:dyDescent="0.2">
      <c r="A1650" s="23">
        <v>42526</v>
      </c>
      <c r="B1650" s="24">
        <v>8986071871.2796993</v>
      </c>
      <c r="C1650" s="24">
        <f t="shared" si="201"/>
        <v>7494633961.0138979</v>
      </c>
      <c r="D1650" s="25">
        <f>LN(Data[[#This Row],[NVActual]])</f>
        <v>22.91894164570169</v>
      </c>
      <c r="E1650" s="26">
        <v>464095</v>
      </c>
      <c r="F1650" s="40">
        <f>Data[[#This Row],[DAA 
(n)]]^2</f>
        <v>215384169025</v>
      </c>
      <c r="G1650" s="41">
        <f t="shared" si="202"/>
        <v>228133770085.63333</v>
      </c>
      <c r="H1650" s="28">
        <f>LN(Data[[#This Row],[Metcalfe
(n^2)]])</f>
        <v>26.095689103262092</v>
      </c>
      <c r="I1650" s="42">
        <f t="shared" si="203"/>
        <v>26.14555913532487</v>
      </c>
      <c r="J1650" s="40">
        <f>Data[[#This Row],[DAA 
(n)]]*LN(Data[[#This Row],[DAA 
(n)]])</f>
        <v>6055439.4171892107</v>
      </c>
      <c r="K1650" s="40">
        <f t="shared" si="204"/>
        <v>6233950.672021538</v>
      </c>
      <c r="L1650" s="29">
        <f>LN(Data[[#This Row],[MA'[n*ln(n)']
30d]])</f>
        <v>15.645520826544963</v>
      </c>
      <c r="M1650" s="43">
        <f t="shared" si="205"/>
        <v>15.631613598843058</v>
      </c>
      <c r="N1650" s="40">
        <f>Data[[#This Row],[DAA 
(n)]]^1.5</f>
        <v>316162483.42214376</v>
      </c>
      <c r="O1650" s="40">
        <f t="shared" si="206"/>
        <v>329627549.06292599</v>
      </c>
      <c r="P1650" s="43">
        <f>LN(Data[[#This Row],[MA'[n^1.5']]])</f>
        <v>19.613473935828683</v>
      </c>
      <c r="Q1650" s="43">
        <f t="shared" si="207"/>
        <v>19.594105748886527</v>
      </c>
      <c r="R1650" s="30">
        <f>$O$1+$O$2*Data[[#This Row],[MA'[ln(n^2)']]]</f>
        <v>26.14555913532487</v>
      </c>
      <c r="S1650" s="30">
        <f>$Q$1+$Q$2*Data[[#This Row],[MA'[ln(n*ln(n))']]]</f>
        <v>22.312162438091043</v>
      </c>
      <c r="T1650" s="31">
        <f>$O$3*Data[[#This Row],[Metcalfe
(n^2)]]</f>
        <v>111999767893</v>
      </c>
      <c r="U1650" s="31">
        <f t="shared" si="208"/>
        <v>118629560444.52933</v>
      </c>
      <c r="V1650" s="30">
        <f>LN(Data[[#This Row],[MA'[NVA']
30d]]/Data[[#This Row],[MA'[NVMetcalfe calc']]])</f>
        <v>-2.7618184077968198</v>
      </c>
      <c r="W1650" s="30">
        <f>$Q$3+Data[[#This Row],[NVM
(scaled)]]/((Data[[#This Row],[Upper Bound]]-Data[[#This Row],[Lower Bound]])/2)</f>
        <v>-0.85092491642711743</v>
      </c>
      <c r="X1650" s="30">
        <f>(Data[[#This Row],[Upper Bound]]+Data[[#This Row],[Lower Bound]])/2</f>
        <v>24.228860786707955</v>
      </c>
      <c r="Y1650" s="29">
        <f>LN(Data[[#This Row],[NVActual]]/Data[[#This Row],[MA'[n^2']
30d]])</f>
        <v>-3.2342563590535138</v>
      </c>
      <c r="Z1650" s="29">
        <f>LN(Data[[#This Row],[NVActual]]/Data[[#This Row],[MA'[n*ln(n)']
30d]])</f>
        <v>7.2734208191567262</v>
      </c>
      <c r="AA1650" s="29">
        <f>LN(Data[[#This Row],[NVActual]]/Data[[#This Row],[MA'[n^1.5']]])</f>
        <v>3.305467709873005</v>
      </c>
      <c r="AB1650" s="29">
        <f>LN(Data[[#This Row],[NVActual]]/Data[[#This Row],[Metcalfe
(n^2)]])</f>
        <v>-3.1767474575604049</v>
      </c>
      <c r="AC1650" s="26">
        <f>1+Data[[#This Row],[MA'[NVMetcalfe calc']]]/((Data[[#This Row],[NVM_norm
(scaled)]]-Data[[#This Row],[NV_fund.]])/2)</f>
        <v>-9460173371.1911469</v>
      </c>
    </row>
    <row r="1651" spans="1:29" x14ac:dyDescent="0.2">
      <c r="A1651" s="23">
        <v>42525</v>
      </c>
      <c r="B1651" s="24">
        <v>8970015733.4655991</v>
      </c>
      <c r="C1651" s="24">
        <f t="shared" si="201"/>
        <v>7433864538.0402021</v>
      </c>
      <c r="D1651" s="25">
        <f>LN(Data[[#This Row],[NVActual]])</f>
        <v>22.917153267025121</v>
      </c>
      <c r="E1651" s="26">
        <v>441515</v>
      </c>
      <c r="F1651" s="40">
        <f>Data[[#This Row],[DAA 
(n)]]^2</f>
        <v>194935495225</v>
      </c>
      <c r="G1651" s="41">
        <f t="shared" si="202"/>
        <v>228183886682.93332</v>
      </c>
      <c r="H1651" s="28">
        <f>LN(Data[[#This Row],[Metcalfe
(n^2)]])</f>
        <v>25.9959345470679</v>
      </c>
      <c r="I1651" s="42">
        <f t="shared" si="203"/>
        <v>26.145791011636142</v>
      </c>
      <c r="J1651" s="40">
        <f>Data[[#This Row],[DAA 
(n)]]*LN(Data[[#This Row],[DAA 
(n)]])</f>
        <v>5738797.5207743421</v>
      </c>
      <c r="K1651" s="40">
        <f t="shared" si="204"/>
        <v>6234707.9446332073</v>
      </c>
      <c r="L1651" s="29">
        <f>LN(Data[[#This Row],[MA'[n*ln(n)']
30d]])</f>
        <v>15.645642294721434</v>
      </c>
      <c r="M1651" s="43">
        <f t="shared" si="205"/>
        <v>15.630771512282843</v>
      </c>
      <c r="N1651" s="40">
        <f>Data[[#This Row],[DAA 
(n)]]^1.5</f>
        <v>293371684.34302914</v>
      </c>
      <c r="O1651" s="40">
        <f t="shared" si="206"/>
        <v>329682675.68447006</v>
      </c>
      <c r="P1651" s="43">
        <f>LN(Data[[#This Row],[MA'[n^1.5']]])</f>
        <v>19.613641160966726</v>
      </c>
      <c r="Q1651" s="43">
        <f t="shared" si="207"/>
        <v>19.592931624856831</v>
      </c>
      <c r="R1651" s="30">
        <f>$O$1+$O$2*Data[[#This Row],[MA'[ln(n^2)']]]</f>
        <v>26.145791011636142</v>
      </c>
      <c r="S1651" s="30">
        <f>$Q$1+$Q$2*Data[[#This Row],[MA'[ln(n*ln(n))']]]</f>
        <v>22.310772995266689</v>
      </c>
      <c r="T1651" s="31">
        <f>$O$3*Data[[#This Row],[Metcalfe
(n^2)]]</f>
        <v>101366457517</v>
      </c>
      <c r="U1651" s="31">
        <f t="shared" si="208"/>
        <v>118655621075.12532</v>
      </c>
      <c r="V1651" s="30">
        <f>LN(Data[[#This Row],[MA'[NVA']
30d]]/Data[[#This Row],[MA'[NVMetcalfe calc']]])</f>
        <v>-2.7701795072627777</v>
      </c>
      <c r="W1651" s="30">
        <f>$Q$3+Data[[#This Row],[NVM
(scaled)]]/((Data[[#This Row],[Upper Bound]]-Data[[#This Row],[Lower Bound]])/2)</f>
        <v>-0.85467613734198833</v>
      </c>
      <c r="X1651" s="30">
        <f>(Data[[#This Row],[Upper Bound]]+Data[[#This Row],[Lower Bound]])/2</f>
        <v>24.228282003451415</v>
      </c>
      <c r="Y1651" s="32">
        <f>LN(Data[[#This Row],[NVActual]]/Data[[#This Row],[MA'[n^2']
30d]])</f>
        <v>-3.2362643943519909</v>
      </c>
      <c r="Z1651" s="32">
        <f>LN(Data[[#This Row],[NVActual]]/Data[[#This Row],[MA'[n*ln(n)']
30d]])</f>
        <v>7.2715109723036866</v>
      </c>
      <c r="AA1651" s="32">
        <f>LN(Data[[#This Row],[NVActual]]/Data[[#This Row],[MA'[n^1.5']]])</f>
        <v>3.3035121060583958</v>
      </c>
      <c r="AB1651" s="32">
        <f>LN(Data[[#This Row],[NVActual]]/Data[[#This Row],[Metcalfe
(n^2)]])</f>
        <v>-3.0787812800427781</v>
      </c>
      <c r="AC1651" s="34">
        <f>1+Data[[#This Row],[MA'[NVMetcalfe calc']]]/((Data[[#This Row],[NVM_norm
(scaled)]]-Data[[#This Row],[NV_fund.]])/2)</f>
        <v>-9461054824.2800369</v>
      </c>
    </row>
    <row r="1652" spans="1:29" x14ac:dyDescent="0.2">
      <c r="A1652" s="23">
        <v>42524</v>
      </c>
      <c r="B1652" s="24">
        <v>8904430485.9886608</v>
      </c>
      <c r="C1652" s="24">
        <f t="shared" si="201"/>
        <v>7367178792.780262</v>
      </c>
      <c r="D1652" s="25">
        <f>LN(Data[[#This Row],[NVActual]])</f>
        <v>22.909814797233956</v>
      </c>
      <c r="E1652" s="26">
        <v>488080</v>
      </c>
      <c r="F1652" s="40">
        <f>Data[[#This Row],[DAA 
(n)]]^2</f>
        <v>238222086400</v>
      </c>
      <c r="G1652" s="41">
        <f t="shared" si="202"/>
        <v>228587810540.79999</v>
      </c>
      <c r="H1652" s="28">
        <f>LN(Data[[#This Row],[Metcalfe
(n^2)]])</f>
        <v>26.196469211651468</v>
      </c>
      <c r="I1652" s="42">
        <f t="shared" si="203"/>
        <v>26.147801248565894</v>
      </c>
      <c r="J1652" s="40">
        <f>Data[[#This Row],[DAA 
(n)]]*LN(Data[[#This Row],[DAA 
(n)]])</f>
        <v>6392986.3464114247</v>
      </c>
      <c r="K1652" s="40">
        <f t="shared" si="204"/>
        <v>6241021.3222157033</v>
      </c>
      <c r="L1652" s="29">
        <f>LN(Data[[#This Row],[MA'[n*ln(n)']
30d]])</f>
        <v>15.646654400384579</v>
      </c>
      <c r="M1652" s="43">
        <f t="shared" si="205"/>
        <v>15.629962689163609</v>
      </c>
      <c r="N1652" s="40">
        <f>Data[[#This Row],[DAA 
(n)]]^1.5</f>
        <v>340985976.14874375</v>
      </c>
      <c r="O1652" s="40">
        <f t="shared" si="206"/>
        <v>330135141.07512295</v>
      </c>
      <c r="P1652" s="43">
        <f>LN(Data[[#This Row],[MA'[n^1.5']]])</f>
        <v>19.615012647004484</v>
      </c>
      <c r="Q1652" s="43">
        <f t="shared" si="207"/>
        <v>19.591804182177256</v>
      </c>
      <c r="R1652" s="30">
        <f>$O$1+$O$2*Data[[#This Row],[MA'[ln(n^2)']]]</f>
        <v>26.147801248565894</v>
      </c>
      <c r="S1652" s="30">
        <f>$Q$1+$Q$2*Data[[#This Row],[MA'[ln(n*ln(n))']]]</f>
        <v>22.309438437119951</v>
      </c>
      <c r="T1652" s="31">
        <f>$O$3*Data[[#This Row],[Metcalfe
(n^2)]]</f>
        <v>123875484928</v>
      </c>
      <c r="U1652" s="31">
        <f t="shared" si="208"/>
        <v>118865661481.216</v>
      </c>
      <c r="V1652" s="30">
        <f>LN(Data[[#This Row],[MA'[NVA']
30d]]/Data[[#This Row],[MA'[NVMetcalfe calc']]])</f>
        <v>-2.7809591234924702</v>
      </c>
      <c r="W1652" s="30">
        <f>$Q$3+Data[[#This Row],[NVM
(scaled)]]/((Data[[#This Row],[Upper Bound]]-Data[[#This Row],[Lower Bound]])/2)</f>
        <v>-0.85903400751991954</v>
      </c>
      <c r="X1652" s="30">
        <f>(Data[[#This Row],[Upper Bound]]+Data[[#This Row],[Lower Bound]])/2</f>
        <v>24.228619842842924</v>
      </c>
      <c r="Y1652" s="29">
        <f>LN(Data[[#This Row],[NVActual]]/Data[[#This Row],[MA'[n^2']
30d]])</f>
        <v>-3.2453714674327623</v>
      </c>
      <c r="Z1652" s="29">
        <f>LN(Data[[#This Row],[NVActual]]/Data[[#This Row],[MA'[n*ln(n)']
30d]])</f>
        <v>7.2631603968493765</v>
      </c>
      <c r="AA1652" s="29">
        <f>LN(Data[[#This Row],[NVActual]]/Data[[#This Row],[MA'[n^1.5']]])</f>
        <v>3.2948021502294709</v>
      </c>
      <c r="AB1652" s="29">
        <f>LN(Data[[#This Row],[NVActual]]/Data[[#This Row],[Metcalfe
(n^2)]])</f>
        <v>-3.2866544144175118</v>
      </c>
      <c r="AC1652" s="26">
        <f>1+Data[[#This Row],[MA'[NVMetcalfe calc']]]/((Data[[#This Row],[NVM_norm
(scaled)]]-Data[[#This Row],[NV_fund.]])/2)</f>
        <v>-9476028502.119421</v>
      </c>
    </row>
    <row r="1653" spans="1:29" x14ac:dyDescent="0.2">
      <c r="A1653" s="23">
        <v>42523</v>
      </c>
      <c r="B1653" s="24">
        <v>8412070380.8755102</v>
      </c>
      <c r="C1653" s="24">
        <f t="shared" si="201"/>
        <v>7302120780.7020321</v>
      </c>
      <c r="D1653" s="25">
        <f>LN(Data[[#This Row],[NVActual]])</f>
        <v>22.852933461475057</v>
      </c>
      <c r="E1653" s="26">
        <v>483962</v>
      </c>
      <c r="F1653" s="40">
        <f>Data[[#This Row],[DAA 
(n)]]^2</f>
        <v>234219217444</v>
      </c>
      <c r="G1653" s="41">
        <f t="shared" si="202"/>
        <v>229338813938.16666</v>
      </c>
      <c r="H1653" s="28">
        <f>LN(Data[[#This Row],[Metcalfe
(n^2)]])</f>
        <v>26.17952334043963</v>
      </c>
      <c r="I1653" s="42">
        <f t="shared" si="203"/>
        <v>26.150813485617597</v>
      </c>
      <c r="J1653" s="40">
        <f>Data[[#This Row],[DAA 
(n)]]*LN(Data[[#This Row],[DAA 
(n)]])</f>
        <v>6334947.2374429218</v>
      </c>
      <c r="K1653" s="40">
        <f t="shared" si="204"/>
        <v>6251639.840889385</v>
      </c>
      <c r="L1653" s="29">
        <f>LN(Data[[#This Row],[MA'[n*ln(n)']
30d]])</f>
        <v>15.648354361840704</v>
      </c>
      <c r="M1653" s="43">
        <f t="shared" si="205"/>
        <v>15.629145030470672</v>
      </c>
      <c r="N1653" s="40">
        <f>Data[[#This Row],[DAA 
(n)]]^1.5</f>
        <v>336679671.0712322</v>
      </c>
      <c r="O1653" s="40">
        <f t="shared" si="206"/>
        <v>330932194.20807213</v>
      </c>
      <c r="P1653" s="43">
        <f>LN(Data[[#This Row],[MA'[n^1.5']]])</f>
        <v>19.617424061021307</v>
      </c>
      <c r="Q1653" s="43">
        <f t="shared" si="207"/>
        <v>19.590665467753226</v>
      </c>
      <c r="R1653" s="30">
        <f>$O$1+$O$2*Data[[#This Row],[MA'[ln(n^2)']]]</f>
        <v>26.150813485617597</v>
      </c>
      <c r="S1653" s="30">
        <f>$Q$1+$Q$2*Data[[#This Row],[MA'[ln(n*ln(n))']]]</f>
        <v>22.308089300276606</v>
      </c>
      <c r="T1653" s="31">
        <f>$O$3*Data[[#This Row],[Metcalfe
(n^2)]]</f>
        <v>121793993070.88</v>
      </c>
      <c r="U1653" s="31">
        <f t="shared" si="208"/>
        <v>119256183247.84666</v>
      </c>
      <c r="V1653" s="30">
        <f>LN(Data[[#This Row],[MA'[NVA']
30d]]/Data[[#This Row],[MA'[NVMetcalfe calc']]])</f>
        <v>-2.7931091556926311</v>
      </c>
      <c r="W1653" s="30">
        <f>$Q$3+Data[[#This Row],[NVM
(scaled)]]/((Data[[#This Row],[Upper Bound]]-Data[[#This Row],[Lower Bound]])/2)</f>
        <v>-0.86371305406077681</v>
      </c>
      <c r="X1653" s="30">
        <f>(Data[[#This Row],[Upper Bound]]+Data[[#This Row],[Lower Bound]])/2</f>
        <v>24.229451392947102</v>
      </c>
      <c r="Y1653" s="32">
        <f>LN(Data[[#This Row],[NVActual]]/Data[[#This Row],[MA'[n^2']
30d]])</f>
        <v>-3.3055328224372267</v>
      </c>
      <c r="Z1653" s="32">
        <f>LN(Data[[#This Row],[NVActual]]/Data[[#This Row],[MA'[n*ln(n)']
30d]])</f>
        <v>7.2045790996343531</v>
      </c>
      <c r="AA1653" s="32">
        <f>LN(Data[[#This Row],[NVActual]]/Data[[#This Row],[MA'[n^1.5']]])</f>
        <v>3.235509400453751</v>
      </c>
      <c r="AB1653" s="32">
        <f>LN(Data[[#This Row],[NVActual]]/Data[[#This Row],[Metcalfe
(n^2)]])</f>
        <v>-3.326589878964572</v>
      </c>
      <c r="AC1653" s="34">
        <f>1+Data[[#This Row],[MA'[NVMetcalfe calc']]]/((Data[[#This Row],[NVM_norm
(scaled)]]-Data[[#This Row],[NV_fund.]])/2)</f>
        <v>-9505073263.0511456</v>
      </c>
    </row>
    <row r="1654" spans="1:29" x14ac:dyDescent="0.2">
      <c r="A1654" s="23">
        <v>42522</v>
      </c>
      <c r="B1654" s="24">
        <v>8392142056.8151999</v>
      </c>
      <c r="C1654" s="24">
        <f t="shared" si="201"/>
        <v>7255097433.9669504</v>
      </c>
      <c r="D1654" s="25">
        <f>LN(Data[[#This Row],[NVActual]])</f>
        <v>22.850561635544324</v>
      </c>
      <c r="E1654" s="26">
        <v>499855</v>
      </c>
      <c r="F1654" s="40">
        <f>Data[[#This Row],[DAA 
(n)]]^2</f>
        <v>249855021025</v>
      </c>
      <c r="G1654" s="41">
        <f t="shared" si="202"/>
        <v>228644951554.56668</v>
      </c>
      <c r="H1654" s="28">
        <f>LN(Data[[#This Row],[Metcalfe
(n^2)]])</f>
        <v>26.244146670692395</v>
      </c>
      <c r="I1654" s="42">
        <f t="shared" si="203"/>
        <v>26.147711036098489</v>
      </c>
      <c r="J1654" s="40">
        <f>Data[[#This Row],[DAA 
(n)]]*LN(Data[[#This Row],[DAA 
(n)]])</f>
        <v>6559133.9670394734</v>
      </c>
      <c r="K1654" s="40">
        <f t="shared" si="204"/>
        <v>6241321.4667938659</v>
      </c>
      <c r="L1654" s="29">
        <f>LN(Data[[#This Row],[MA'[n*ln(n)']
30d]])</f>
        <v>15.646702491449421</v>
      </c>
      <c r="M1654" s="43">
        <f t="shared" si="205"/>
        <v>15.62820845231581</v>
      </c>
      <c r="N1654" s="40">
        <f>Data[[#This Row],[DAA 
(n)]]^1.5</f>
        <v>353399606.01909411</v>
      </c>
      <c r="O1654" s="40">
        <f t="shared" si="206"/>
        <v>330175512.79676813</v>
      </c>
      <c r="P1654" s="43">
        <f>LN(Data[[#This Row],[MA'[n^1.5']]])</f>
        <v>19.61513492799892</v>
      </c>
      <c r="Q1654" s="43">
        <f t="shared" si="207"/>
        <v>19.589357203331158</v>
      </c>
      <c r="R1654" s="30">
        <f>$O$1+$O$2*Data[[#This Row],[MA'[ln(n^2)']]]</f>
        <v>26.147711036098489</v>
      </c>
      <c r="S1654" s="30">
        <f>$Q$1+$Q$2*Data[[#This Row],[MA'[ln(n*ln(n))']]]</f>
        <v>22.306543946321085</v>
      </c>
      <c r="T1654" s="31">
        <f>$O$3*Data[[#This Row],[Metcalfe
(n^2)]]</f>
        <v>129924610933</v>
      </c>
      <c r="U1654" s="31">
        <f t="shared" si="208"/>
        <v>118895374808.37468</v>
      </c>
      <c r="V1654" s="30">
        <f>LN(Data[[#This Row],[MA'[NVA']
30d]]/Data[[#This Row],[MA'[NVMetcalfe calc']]])</f>
        <v>-2.7965395869428344</v>
      </c>
      <c r="W1654" s="30">
        <f>$Q$3+Data[[#This Row],[NVM
(scaled)]]/((Data[[#This Row],[Upper Bound]]-Data[[#This Row],[Lower Bound]])/2)</f>
        <v>-0.86608848643181224</v>
      </c>
      <c r="X1654" s="30">
        <f>(Data[[#This Row],[Upper Bound]]+Data[[#This Row],[Lower Bound]])/2</f>
        <v>24.227127491209785</v>
      </c>
      <c r="Y1654" s="29">
        <f>LN(Data[[#This Row],[NVActual]]/Data[[#This Row],[MA'[n^2']
30d]])</f>
        <v>-3.3048745719034076</v>
      </c>
      <c r="Z1654" s="29">
        <f>LN(Data[[#This Row],[NVActual]]/Data[[#This Row],[MA'[n*ln(n)']
30d]])</f>
        <v>7.2038591440949027</v>
      </c>
      <c r="AA1654" s="29">
        <f>LN(Data[[#This Row],[NVActual]]/Data[[#This Row],[MA'[n^1.5']]])</f>
        <v>3.2354267075454044</v>
      </c>
      <c r="AB1654" s="29">
        <f>LN(Data[[#This Row],[NVActual]]/Data[[#This Row],[Metcalfe
(n^2)]])</f>
        <v>-3.3935850351480705</v>
      </c>
      <c r="AC1654" s="26">
        <f>1+Data[[#This Row],[MA'[NVMetcalfe calc']]]/((Data[[#This Row],[NVM_norm
(scaled)]]-Data[[#This Row],[NV_fund.]])/2)</f>
        <v>-9476296294.7248764</v>
      </c>
    </row>
    <row r="1655" spans="1:29" x14ac:dyDescent="0.2">
      <c r="A1655" s="23">
        <v>42521</v>
      </c>
      <c r="B1655" s="24">
        <v>8286125543.8395901</v>
      </c>
      <c r="C1655" s="24">
        <f t="shared" si="201"/>
        <v>7205222331.3283348</v>
      </c>
      <c r="D1655" s="25">
        <f>LN(Data[[#This Row],[NVActual]])</f>
        <v>22.837848331807091</v>
      </c>
      <c r="E1655" s="26">
        <v>480865</v>
      </c>
      <c r="F1655" s="40">
        <f>Data[[#This Row],[DAA 
(n)]]^2</f>
        <v>231231148225</v>
      </c>
      <c r="G1655" s="41">
        <f t="shared" si="202"/>
        <v>228021206771.36667</v>
      </c>
      <c r="H1655" s="28">
        <f>LN(Data[[#This Row],[Metcalfe
(n^2)]])</f>
        <v>26.166683688826723</v>
      </c>
      <c r="I1655" s="42">
        <f t="shared" si="203"/>
        <v>26.145116180690096</v>
      </c>
      <c r="J1655" s="40">
        <f>Data[[#This Row],[DAA 
(n)]]*LN(Data[[#This Row],[DAA 
(n)]])</f>
        <v>6291321.176013831</v>
      </c>
      <c r="K1655" s="40">
        <f t="shared" si="204"/>
        <v>6232351.1851380654</v>
      </c>
      <c r="L1655" s="29">
        <f>LN(Data[[#This Row],[MA'[n*ln(n)']
30d]])</f>
        <v>15.645264216860619</v>
      </c>
      <c r="M1655" s="43">
        <f t="shared" si="205"/>
        <v>15.627312289653821</v>
      </c>
      <c r="N1655" s="40">
        <f>Data[[#This Row],[DAA 
(n)]]^1.5</f>
        <v>333453094.28945839</v>
      </c>
      <c r="O1655" s="40">
        <f t="shared" si="206"/>
        <v>329507439.38123429</v>
      </c>
      <c r="P1655" s="43">
        <f>LN(Data[[#This Row],[MA'[n^1.5']]])</f>
        <v>19.61310948944023</v>
      </c>
      <c r="Q1655" s="43">
        <f t="shared" si="207"/>
        <v>19.588104982903214</v>
      </c>
      <c r="R1655" s="30">
        <f>$O$1+$O$2*Data[[#This Row],[MA'[ln(n^2)']]]</f>
        <v>26.145116180690096</v>
      </c>
      <c r="S1655" s="30">
        <f>$Q$1+$Q$2*Data[[#This Row],[MA'[ln(n*ln(n))']]]</f>
        <v>22.305065277928801</v>
      </c>
      <c r="T1655" s="31">
        <f>$O$3*Data[[#This Row],[Metcalfe
(n^2)]]</f>
        <v>120240197077</v>
      </c>
      <c r="U1655" s="31">
        <f t="shared" si="208"/>
        <v>118571027521.11067</v>
      </c>
      <c r="V1655" s="30">
        <f>LN(Data[[#This Row],[MA'[NVA']
30d]]/Data[[#This Row],[MA'[NVMetcalfe calc']]])</f>
        <v>-2.8007060824800969</v>
      </c>
      <c r="W1655" s="30">
        <f>$Q$3+Data[[#This Row],[NVM
(scaled)]]/((Data[[#This Row],[Upper Bound]]-Data[[#This Row],[Lower Bound]])/2)</f>
        <v>-0.86868174844566337</v>
      </c>
      <c r="X1655" s="30">
        <f>(Data[[#This Row],[Upper Bound]]+Data[[#This Row],[Lower Bound]])/2</f>
        <v>24.22509072930945</v>
      </c>
      <c r="Y1655" s="32">
        <f>LN(Data[[#This Row],[NVActual]]/Data[[#This Row],[MA'[n^2']
30d]])</f>
        <v>-3.3148561419235159</v>
      </c>
      <c r="Z1655" s="32">
        <f>LN(Data[[#This Row],[NVActual]]/Data[[#This Row],[MA'[n*ln(n)']
30d]])</f>
        <v>7.192584114946472</v>
      </c>
      <c r="AA1655" s="32">
        <f>LN(Data[[#This Row],[NVActual]]/Data[[#This Row],[MA'[n^1.5']]])</f>
        <v>3.2247388423668615</v>
      </c>
      <c r="AB1655" s="32">
        <f>LN(Data[[#This Row],[NVActual]]/Data[[#This Row],[Metcalfe
(n^2)]])</f>
        <v>-3.3288353570196327</v>
      </c>
      <c r="AC1655" s="34">
        <f>1+Data[[#This Row],[MA'[NVMetcalfe calc']]]/((Data[[#This Row],[NVM_norm
(scaled)]]-Data[[#This Row],[NV_fund.]])/2)</f>
        <v>-9450235321.4267406</v>
      </c>
    </row>
    <row r="1656" spans="1:29" x14ac:dyDescent="0.2">
      <c r="A1656" s="23">
        <v>42520</v>
      </c>
      <c r="B1656" s="24">
        <v>8324219565.0251598</v>
      </c>
      <c r="C1656" s="24">
        <f t="shared" si="201"/>
        <v>7164027945.0627222</v>
      </c>
      <c r="D1656" s="25">
        <f>LN(Data[[#This Row],[NVActual]])</f>
        <v>22.842435122475571</v>
      </c>
      <c r="E1656" s="26">
        <v>538546</v>
      </c>
      <c r="F1656" s="40">
        <f>Data[[#This Row],[DAA 
(n)]]^2</f>
        <v>290031794116</v>
      </c>
      <c r="G1656" s="41">
        <f t="shared" si="202"/>
        <v>226317856454.66666</v>
      </c>
      <c r="H1656" s="28">
        <f>LN(Data[[#This Row],[Metcalfe
(n^2)]])</f>
        <v>26.393256388800225</v>
      </c>
      <c r="I1656" s="42">
        <f t="shared" si="203"/>
        <v>26.136791664238579</v>
      </c>
      <c r="J1656" s="40">
        <f>Data[[#This Row],[DAA 
(n)]]*LN(Data[[#This Row],[DAA 
(n)]])</f>
        <v>7106991.3275814028</v>
      </c>
      <c r="K1656" s="40">
        <f t="shared" si="204"/>
        <v>6205967.4679233544</v>
      </c>
      <c r="L1656" s="29">
        <f>LN(Data[[#This Row],[MA'[n*ln(n)']
30d]])</f>
        <v>15.641021881940524</v>
      </c>
      <c r="M1656" s="43">
        <f t="shared" si="205"/>
        <v>15.62648006661875</v>
      </c>
      <c r="N1656" s="40">
        <f>Data[[#This Row],[DAA 
(n)]]^1.5</f>
        <v>395215716.53211784</v>
      </c>
      <c r="O1656" s="40">
        <f t="shared" si="206"/>
        <v>327608908.59617627</v>
      </c>
      <c r="P1656" s="43">
        <f>LN(Data[[#This Row],[MA'[n^1.5']]])</f>
        <v>19.607331103090473</v>
      </c>
      <c r="Q1656" s="43">
        <f t="shared" si="207"/>
        <v>19.586942909473017</v>
      </c>
      <c r="R1656" s="30">
        <f>$O$1+$O$2*Data[[#This Row],[MA'[ln(n^2)']]]</f>
        <v>26.136791664238579</v>
      </c>
      <c r="S1656" s="30">
        <f>$Q$1+$Q$2*Data[[#This Row],[MA'[ln(n*ln(n))']]]</f>
        <v>22.303692109920938</v>
      </c>
      <c r="T1656" s="31">
        <f>$O$3*Data[[#This Row],[Metcalfe
(n^2)]]</f>
        <v>150816532940.32001</v>
      </c>
      <c r="U1656" s="31">
        <f t="shared" si="208"/>
        <v>117685285356.42668</v>
      </c>
      <c r="V1656" s="30">
        <f>LN(Data[[#This Row],[MA'[NVA']
30d]]/Data[[#This Row],[MA'[NVMetcalfe calc']]])</f>
        <v>-2.7989416032852437</v>
      </c>
      <c r="W1656" s="30">
        <f>$Q$3+Data[[#This Row],[NVM
(scaled)]]/((Data[[#This Row],[Upper Bound]]-Data[[#This Row],[Lower Bound]])/2)</f>
        <v>-0.87040642233384624</v>
      </c>
      <c r="X1656" s="30">
        <f>(Data[[#This Row],[Upper Bound]]+Data[[#This Row],[Lower Bound]])/2</f>
        <v>24.220241887079759</v>
      </c>
      <c r="Y1656" s="29">
        <f>LN(Data[[#This Row],[NVActual]]/Data[[#This Row],[MA'[n^2']
30d]])</f>
        <v>-3.3027711701161309</v>
      </c>
      <c r="Z1656" s="29">
        <f>LN(Data[[#This Row],[NVActual]]/Data[[#This Row],[MA'[n*ln(n)']
30d]])</f>
        <v>7.2014132405350448</v>
      </c>
      <c r="AA1656" s="29">
        <f>LN(Data[[#This Row],[NVActual]]/Data[[#This Row],[MA'[n^1.5']]])</f>
        <v>3.2351040193850964</v>
      </c>
      <c r="AB1656" s="29">
        <f>LN(Data[[#This Row],[NVActual]]/Data[[#This Row],[Metcalfe
(n^2)]])</f>
        <v>-3.5508212663246557</v>
      </c>
      <c r="AC1656" s="26">
        <f>1+Data[[#This Row],[MA'[NVMetcalfe calc']]]/((Data[[#This Row],[NVM_norm
(scaled)]]-Data[[#This Row],[NV_fund.]])/2)</f>
        <v>-9380808649.709362</v>
      </c>
    </row>
    <row r="1657" spans="1:29" x14ac:dyDescent="0.2">
      <c r="A1657" s="23">
        <v>42519</v>
      </c>
      <c r="B1657" s="24">
        <v>8229583541.7191</v>
      </c>
      <c r="C1657" s="24">
        <f t="shared" si="201"/>
        <v>7118866239.9906244</v>
      </c>
      <c r="D1657" s="25">
        <f>LN(Data[[#This Row],[NVActual]])</f>
        <v>22.831001247890775</v>
      </c>
      <c r="E1657" s="26">
        <v>446574</v>
      </c>
      <c r="F1657" s="40">
        <f>Data[[#This Row],[DAA 
(n)]]^2</f>
        <v>199428337476</v>
      </c>
      <c r="G1657" s="41">
        <f t="shared" si="202"/>
        <v>223169484651.63333</v>
      </c>
      <c r="H1657" s="28">
        <f>LN(Data[[#This Row],[Metcalfe
(n^2)]])</f>
        <v>26.018720798098116</v>
      </c>
      <c r="I1657" s="42">
        <f t="shared" si="203"/>
        <v>26.123657738354282</v>
      </c>
      <c r="J1657" s="40">
        <f>Data[[#This Row],[DAA 
(n)]]*LN(Data[[#This Row],[DAA 
(n)]])</f>
        <v>5809642.1108449344</v>
      </c>
      <c r="K1657" s="40">
        <f t="shared" si="204"/>
        <v>6160701.6450053724</v>
      </c>
      <c r="L1657" s="29">
        <f>LN(Data[[#This Row],[MA'[n*ln(n)']
30d]])</f>
        <v>15.633701232433165</v>
      </c>
      <c r="M1657" s="43">
        <f t="shared" si="205"/>
        <v>15.625979916822644</v>
      </c>
      <c r="N1657" s="40">
        <f>Data[[#This Row],[DAA 
(n)]]^1.5</f>
        <v>298428400.75972563</v>
      </c>
      <c r="O1657" s="40">
        <f t="shared" si="206"/>
        <v>324238370.55262446</v>
      </c>
      <c r="P1657" s="43">
        <f>LN(Data[[#This Row],[MA'[n^1.5']]])</f>
        <v>19.596989514835677</v>
      </c>
      <c r="Q1657" s="43">
        <f t="shared" si="207"/>
        <v>19.586237442981123</v>
      </c>
      <c r="R1657" s="30">
        <f>$O$1+$O$2*Data[[#This Row],[MA'[ln(n^2)']]]</f>
        <v>26.123657738354282</v>
      </c>
      <c r="S1657" s="30">
        <f>$Q$1+$Q$2*Data[[#This Row],[MA'[ln(n*ln(n))']]]</f>
        <v>22.302866862757359</v>
      </c>
      <c r="T1657" s="31">
        <f>$O$3*Data[[#This Row],[Metcalfe
(n^2)]]</f>
        <v>103702735487.52</v>
      </c>
      <c r="U1657" s="31">
        <f t="shared" si="208"/>
        <v>116048132018.84935</v>
      </c>
      <c r="V1657" s="30">
        <f>LN(Data[[#This Row],[MA'[NVA']
30d]]/Data[[#This Row],[MA'[NVMetcalfe calc']]])</f>
        <v>-2.7912565594550776</v>
      </c>
      <c r="W1657" s="30">
        <f>$Q$3+Data[[#This Row],[NVM
(scaled)]]/((Data[[#This Row],[Upper Bound]]-Data[[#This Row],[Lower Bound]])/2)</f>
        <v>-0.87108837166807696</v>
      </c>
      <c r="X1657" s="30">
        <f>(Data[[#This Row],[Upper Bound]]+Data[[#This Row],[Lower Bound]])/2</f>
        <v>24.213262300555819</v>
      </c>
      <c r="Y1657" s="32">
        <f>LN(Data[[#This Row],[NVActual]]/Data[[#This Row],[MA'[n^2']
30d]])</f>
        <v>-3.3001960927054963</v>
      </c>
      <c r="Z1657" s="32">
        <f>LN(Data[[#This Row],[NVActual]]/Data[[#This Row],[MA'[n*ln(n)']
30d]])</f>
        <v>7.1973000154576123</v>
      </c>
      <c r="AA1657" s="32">
        <f>LN(Data[[#This Row],[NVActual]]/Data[[#This Row],[MA'[n^1.5']]])</f>
        <v>3.2340117330550986</v>
      </c>
      <c r="AB1657" s="32">
        <f>LN(Data[[#This Row],[NVActual]]/Data[[#This Row],[Metcalfe
(n^2)]])</f>
        <v>-3.1877195502073374</v>
      </c>
      <c r="AC1657" s="34">
        <f>1+Data[[#This Row],[MA'[NVMetcalfe calc']]]/((Data[[#This Row],[NVM_norm
(scaled)]]-Data[[#This Row],[NV_fund.]])/2)</f>
        <v>-9252631931.5738335</v>
      </c>
    </row>
    <row r="1658" spans="1:29" x14ac:dyDescent="0.2">
      <c r="A1658" s="23">
        <v>42518</v>
      </c>
      <c r="B1658" s="24">
        <v>8280061035.2386904</v>
      </c>
      <c r="C1658" s="24">
        <f t="shared" si="201"/>
        <v>7080474543.9411964</v>
      </c>
      <c r="D1658" s="25">
        <f>LN(Data[[#This Row],[NVActual]])</f>
        <v>22.837116176722049</v>
      </c>
      <c r="E1658" s="26">
        <v>467539</v>
      </c>
      <c r="F1658" s="40">
        <f>Data[[#This Row],[DAA 
(n)]]^2</f>
        <v>218592716521</v>
      </c>
      <c r="G1658" s="41">
        <f t="shared" si="202"/>
        <v>225323198972.56668</v>
      </c>
      <c r="H1658" s="28">
        <f>LN(Data[[#This Row],[Metcalfe
(n^2)]])</f>
        <v>26.110476093382623</v>
      </c>
      <c r="I1658" s="42">
        <f t="shared" si="203"/>
        <v>26.13301256380829</v>
      </c>
      <c r="J1658" s="40">
        <f>Data[[#This Row],[DAA 
(n)]]*LN(Data[[#This Row],[DAA 
(n)]])</f>
        <v>6103832.9411120089</v>
      </c>
      <c r="K1658" s="40">
        <f t="shared" si="204"/>
        <v>6192278.18122984</v>
      </c>
      <c r="L1658" s="29">
        <f>LN(Data[[#This Row],[MA'[n*ln(n)']
30d]])</f>
        <v>15.638813619151774</v>
      </c>
      <c r="M1658" s="43">
        <f t="shared" si="205"/>
        <v>15.625681641173376</v>
      </c>
      <c r="N1658" s="40">
        <f>Data[[#This Row],[DAA 
(n)]]^1.5</f>
        <v>319688317.0988757</v>
      </c>
      <c r="O1658" s="40">
        <f t="shared" si="206"/>
        <v>326568845.45661575</v>
      </c>
      <c r="P1658" s="43">
        <f>LN(Data[[#This Row],[MA'[n^1.5']]])</f>
        <v>19.604151343432044</v>
      </c>
      <c r="Q1658" s="43">
        <f t="shared" si="207"/>
        <v>19.585819905453818</v>
      </c>
      <c r="R1658" s="30">
        <f>$O$1+$O$2*Data[[#This Row],[MA'[ln(n^2)']]]</f>
        <v>26.13301256380829</v>
      </c>
      <c r="S1658" s="30">
        <f>$Q$1+$Q$2*Data[[#This Row],[MA'[ln(n*ln(n))']]]</f>
        <v>22.302374707936067</v>
      </c>
      <c r="T1658" s="31">
        <f>$O$3*Data[[#This Row],[Metcalfe
(n^2)]]</f>
        <v>113668212590.92</v>
      </c>
      <c r="U1658" s="31">
        <f t="shared" si="208"/>
        <v>117168063465.7347</v>
      </c>
      <c r="V1658" s="30">
        <f>LN(Data[[#This Row],[MA'[NVA']
30d]]/Data[[#This Row],[MA'[NVMetcalfe calc']]])</f>
        <v>-2.806268412543087</v>
      </c>
      <c r="W1658" s="30">
        <f>$Q$3+Data[[#This Row],[NVM
(scaled)]]/((Data[[#This Row],[Upper Bound]]-Data[[#This Row],[Lower Bound]])/2)</f>
        <v>-0.87517030224675729</v>
      </c>
      <c r="X1658" s="30">
        <f>(Data[[#This Row],[Upper Bound]]+Data[[#This Row],[Lower Bound]])/2</f>
        <v>24.21769363587218</v>
      </c>
      <c r="Y1658" s="29">
        <f>LN(Data[[#This Row],[NVActual]]/Data[[#This Row],[MA'[n^2']
30d]])</f>
        <v>-3.3036854716139947</v>
      </c>
      <c r="Z1658" s="29">
        <f>LN(Data[[#This Row],[NVActual]]/Data[[#This Row],[MA'[n*ln(n)']
30d]])</f>
        <v>7.1983025575702762</v>
      </c>
      <c r="AA1658" s="29">
        <f>LN(Data[[#This Row],[NVActual]]/Data[[#This Row],[MA'[n^1.5']]])</f>
        <v>3.2329648332900049</v>
      </c>
      <c r="AB1658" s="29">
        <f>LN(Data[[#This Row],[NVActual]]/Data[[#This Row],[Metcalfe
(n^2)]])</f>
        <v>-3.2733599166605738</v>
      </c>
      <c r="AC1658" s="26">
        <f>1+Data[[#This Row],[MA'[NVMetcalfe calc']]]/((Data[[#This Row],[NVM_norm
(scaled)]]-Data[[#This Row],[NV_fund.]])/2)</f>
        <v>-9338755730.8830376</v>
      </c>
    </row>
    <row r="1659" spans="1:29" x14ac:dyDescent="0.2">
      <c r="A1659" s="23">
        <v>42517</v>
      </c>
      <c r="B1659" s="24">
        <v>7356919396.2708902</v>
      </c>
      <c r="C1659" s="24">
        <f t="shared" si="201"/>
        <v>7037269284.9244232</v>
      </c>
      <c r="D1659" s="25">
        <f>LN(Data[[#This Row],[NVActual]])</f>
        <v>22.718907121777107</v>
      </c>
      <c r="E1659" s="26">
        <v>520769</v>
      </c>
      <c r="F1659" s="40">
        <f>Data[[#This Row],[DAA 
(n)]]^2</f>
        <v>271200351361</v>
      </c>
      <c r="G1659" s="41">
        <f t="shared" si="202"/>
        <v>225069668584.83334</v>
      </c>
      <c r="H1659" s="28">
        <f>LN(Data[[#This Row],[Metcalfe
(n^2)]])</f>
        <v>26.326123688590719</v>
      </c>
      <c r="I1659" s="42">
        <f t="shared" si="203"/>
        <v>26.131832075108733</v>
      </c>
      <c r="J1659" s="40">
        <f>Data[[#This Row],[DAA 
(n)]]*LN(Data[[#This Row],[DAA 
(n)]])</f>
        <v>6854914.5535918502</v>
      </c>
      <c r="K1659" s="40">
        <f t="shared" si="204"/>
        <v>6188436.0197415501</v>
      </c>
      <c r="L1659" s="29">
        <f>LN(Data[[#This Row],[MA'[n*ln(n)']
30d]])</f>
        <v>15.638192950335862</v>
      </c>
      <c r="M1659" s="43">
        <f t="shared" si="205"/>
        <v>15.625115187063859</v>
      </c>
      <c r="N1659" s="40">
        <f>Data[[#This Row],[DAA 
(n)]]^1.5</f>
        <v>375809440.77805817</v>
      </c>
      <c r="O1659" s="40">
        <f t="shared" si="206"/>
        <v>326289529.9916805</v>
      </c>
      <c r="P1659" s="43">
        <f>LN(Data[[#This Row],[MA'[n^1.5']]])</f>
        <v>19.603295673986782</v>
      </c>
      <c r="Q1659" s="43">
        <f t="shared" si="207"/>
        <v>19.585024166212104</v>
      </c>
      <c r="R1659" s="30">
        <f>$O$1+$O$2*Data[[#This Row],[MA'[ln(n^2)']]]</f>
        <v>26.131832075108733</v>
      </c>
      <c r="S1659" s="30">
        <f>$Q$1+$Q$2*Data[[#This Row],[MA'[ln(n*ln(n))']]]</f>
        <v>22.301440058655366</v>
      </c>
      <c r="T1659" s="31">
        <f>$O$3*Data[[#This Row],[Metcalfe
(n^2)]]</f>
        <v>141024182707.72</v>
      </c>
      <c r="U1659" s="31">
        <f t="shared" si="208"/>
        <v>117036227664.11336</v>
      </c>
      <c r="V1659" s="30">
        <f>LN(Data[[#This Row],[MA'[NVA']
30d]]/Data[[#This Row],[MA'[NVMetcalfe calc']]])</f>
        <v>-2.8112633157658675</v>
      </c>
      <c r="W1659" s="30">
        <f>$Q$3+Data[[#This Row],[NVM
(scaled)]]/((Data[[#This Row],[Upper Bound]]-Data[[#This Row],[Lower Bound]])/2)</f>
        <v>-0.87787237634693593</v>
      </c>
      <c r="X1659" s="30">
        <f>(Data[[#This Row],[Upper Bound]]+Data[[#This Row],[Lower Bound]])/2</f>
        <v>24.21663606688205</v>
      </c>
      <c r="Y1659" s="32">
        <f>LN(Data[[#This Row],[NVActual]]/Data[[#This Row],[MA'[n^2']
30d]])</f>
        <v>-3.4207687076005397</v>
      </c>
      <c r="Z1659" s="32">
        <f>LN(Data[[#This Row],[NVActual]]/Data[[#This Row],[MA'[n*ln(n)']
30d]])</f>
        <v>7.0807141714412456</v>
      </c>
      <c r="AA1659" s="32">
        <f>LN(Data[[#This Row],[NVActual]]/Data[[#This Row],[MA'[n^1.5']]])</f>
        <v>3.1156114477903243</v>
      </c>
      <c r="AB1659" s="32">
        <f>LN(Data[[#This Row],[NVActual]]/Data[[#This Row],[Metcalfe
(n^2)]])</f>
        <v>-3.6072165668136145</v>
      </c>
      <c r="AC1659" s="34">
        <f>1+Data[[#This Row],[MA'[NVMetcalfe calc']]]/((Data[[#This Row],[NVM_norm
(scaled)]]-Data[[#This Row],[NV_fund.]])/2)</f>
        <v>-9327636595.5791321</v>
      </c>
    </row>
    <row r="1660" spans="1:29" x14ac:dyDescent="0.2">
      <c r="A1660" s="23">
        <v>42516</v>
      </c>
      <c r="B1660" s="24">
        <v>7084240509.9870195</v>
      </c>
      <c r="C1660" s="24">
        <f t="shared" si="201"/>
        <v>7022040103.4228516</v>
      </c>
      <c r="D1660" s="25">
        <f>LN(Data[[#This Row],[NVActual]])</f>
        <v>22.681138507446377</v>
      </c>
      <c r="E1660" s="26">
        <v>482152</v>
      </c>
      <c r="F1660" s="40">
        <f>Data[[#This Row],[DAA 
(n)]]^2</f>
        <v>232470551104</v>
      </c>
      <c r="G1660" s="41">
        <f t="shared" si="202"/>
        <v>223633590162.43332</v>
      </c>
      <c r="H1660" s="28">
        <f>LN(Data[[#This Row],[Metcalfe
(n^2)]])</f>
        <v>26.172029392033245</v>
      </c>
      <c r="I1660" s="42">
        <f t="shared" si="203"/>
        <v>26.126065581160173</v>
      </c>
      <c r="J1660" s="40">
        <f>Data[[#This Row],[DAA 
(n)]]*LN(Data[[#This Row],[DAA 
(n)]])</f>
        <v>6309448.1577138063</v>
      </c>
      <c r="K1660" s="40">
        <f t="shared" si="204"/>
        <v>6168125.183814601</v>
      </c>
      <c r="L1660" s="29">
        <f>LN(Data[[#This Row],[MA'[n*ln(n)']
30d]])</f>
        <v>15.634905489709134</v>
      </c>
      <c r="M1660" s="43">
        <f t="shared" si="205"/>
        <v>15.625123054221087</v>
      </c>
      <c r="N1660" s="40">
        <f>Data[[#This Row],[DAA 
(n)]]^1.5</f>
        <v>334792683.84463888</v>
      </c>
      <c r="O1660" s="40">
        <f t="shared" si="206"/>
        <v>324765226.80031687</v>
      </c>
      <c r="P1660" s="43">
        <f>LN(Data[[#This Row],[MA'[n^1.5']]])</f>
        <v>19.598613100176578</v>
      </c>
      <c r="Q1660" s="43">
        <f t="shared" si="207"/>
        <v>19.585090284027022</v>
      </c>
      <c r="R1660" s="30">
        <f>$O$1+$O$2*Data[[#This Row],[MA'[ln(n^2)']]]</f>
        <v>26.126065581160173</v>
      </c>
      <c r="S1660" s="30">
        <f>$Q$1+$Q$2*Data[[#This Row],[MA'[ln(n*ln(n))']]]</f>
        <v>22.301453039464793</v>
      </c>
      <c r="T1660" s="31">
        <f>$O$3*Data[[#This Row],[Metcalfe
(n^2)]]</f>
        <v>120884686574.08</v>
      </c>
      <c r="U1660" s="31">
        <f t="shared" si="208"/>
        <v>116289466884.46535</v>
      </c>
      <c r="V1660" s="30">
        <f>LN(Data[[#This Row],[MA'[NVA']
30d]]/Data[[#This Row],[MA'[NVMetcalfe calc']]])</f>
        <v>-2.8070286980906429</v>
      </c>
      <c r="W1660" s="30">
        <f>$Q$3+Data[[#This Row],[NVM
(scaled)]]/((Data[[#This Row],[Upper Bound]]-Data[[#This Row],[Lower Bound]])/2)</f>
        <v>-0.87787611424101997</v>
      </c>
      <c r="X1660" s="30">
        <f>(Data[[#This Row],[Upper Bound]]+Data[[#This Row],[Lower Bound]])/2</f>
        <v>24.213759310312483</v>
      </c>
      <c r="Y1660" s="29">
        <f>LN(Data[[#This Row],[NVActual]]/Data[[#This Row],[MA'[n^2']
30d]])</f>
        <v>-3.4521362838384739</v>
      </c>
      <c r="Z1660" s="29">
        <f>LN(Data[[#This Row],[NVActual]]/Data[[#This Row],[MA'[n*ln(n)']
30d]])</f>
        <v>7.0462330177372428</v>
      </c>
      <c r="AA1660" s="29">
        <f>LN(Data[[#This Row],[NVActual]]/Data[[#This Row],[MA'[n^1.5']]])</f>
        <v>3.0825254072697992</v>
      </c>
      <c r="AB1660" s="29">
        <f>LN(Data[[#This Row],[NVActual]]/Data[[#This Row],[Metcalfe
(n^2)]])</f>
        <v>-3.490890884586868</v>
      </c>
      <c r="AC1660" s="26">
        <f>1+Data[[#This Row],[MA'[NVMetcalfe calc']]]/((Data[[#This Row],[NVM_norm
(scaled)]]-Data[[#This Row],[NV_fund.]])/2)</f>
        <v>-9269181932.8862152</v>
      </c>
    </row>
    <row r="1661" spans="1:29" x14ac:dyDescent="0.2">
      <c r="A1661" s="23">
        <v>42515</v>
      </c>
      <c r="B1661" s="24">
        <v>7022168560.4785299</v>
      </c>
      <c r="C1661" s="24">
        <f t="shared" si="201"/>
        <v>7028165392.4955893</v>
      </c>
      <c r="D1661" s="25">
        <f>LN(Data[[#This Row],[NVActual]])</f>
        <v>22.6723379190298</v>
      </c>
      <c r="E1661" s="26">
        <v>494978</v>
      </c>
      <c r="F1661" s="40">
        <f>Data[[#This Row],[DAA 
(n)]]^2</f>
        <v>245003220484</v>
      </c>
      <c r="G1661" s="41">
        <f t="shared" si="202"/>
        <v>225127455005.63333</v>
      </c>
      <c r="H1661" s="28">
        <f>LN(Data[[#This Row],[Metcalfe
(n^2)]])</f>
        <v>26.224537192237399</v>
      </c>
      <c r="I1661" s="42">
        <f t="shared" si="203"/>
        <v>26.13194183781453</v>
      </c>
      <c r="J1661" s="40">
        <f>Data[[#This Row],[DAA 
(n)]]*LN(Data[[#This Row],[DAA 
(n)]])</f>
        <v>6490284.4851696417</v>
      </c>
      <c r="K1661" s="40">
        <f t="shared" si="204"/>
        <v>6189051.8587929485</v>
      </c>
      <c r="L1661" s="29">
        <f>LN(Data[[#This Row],[MA'[n*ln(n)']
30d]])</f>
        <v>15.638292459874137</v>
      </c>
      <c r="M1661" s="43">
        <f t="shared" si="205"/>
        <v>15.625349117802022</v>
      </c>
      <c r="N1661" s="40">
        <f>Data[[#This Row],[DAA 
(n)]]^1.5</f>
        <v>348240152.86685401</v>
      </c>
      <c r="O1661" s="40">
        <f t="shared" si="206"/>
        <v>326342709.30863953</v>
      </c>
      <c r="P1661" s="43">
        <f>LN(Data[[#This Row],[MA'[n^1.5']]])</f>
        <v>19.603458642696797</v>
      </c>
      <c r="Q1661" s="43">
        <f t="shared" si="207"/>
        <v>19.585466696696834</v>
      </c>
      <c r="R1661" s="30">
        <f>$O$1+$O$2*Data[[#This Row],[MA'[ln(n^2)']]]</f>
        <v>26.13194183781453</v>
      </c>
      <c r="S1661" s="30">
        <f>$Q$1+$Q$2*Data[[#This Row],[MA'[ln(n*ln(n))']]]</f>
        <v>22.301826044373335</v>
      </c>
      <c r="T1661" s="31">
        <f>$O$3*Data[[#This Row],[Metcalfe
(n^2)]]</f>
        <v>127401674651.68001</v>
      </c>
      <c r="U1661" s="31">
        <f t="shared" si="208"/>
        <v>117066276602.92934</v>
      </c>
      <c r="V1661" s="30">
        <f>LN(Data[[#This Row],[MA'[NVA']
30d]]/Data[[#This Row],[MA'[NVMetcalfe calc']]])</f>
        <v>-2.812814537693916</v>
      </c>
      <c r="W1661" s="30">
        <f>$Q$3+Data[[#This Row],[NVM
(scaled)]]/((Data[[#This Row],[Upper Bound]]-Data[[#This Row],[Lower Bound]])/2)</f>
        <v>-0.8787882504809198</v>
      </c>
      <c r="X1661" s="30">
        <f>(Data[[#This Row],[Upper Bound]]+Data[[#This Row],[Lower Bound]])/2</f>
        <v>24.216883941093933</v>
      </c>
      <c r="Y1661" s="32">
        <f>LN(Data[[#This Row],[NVActual]]/Data[[#This Row],[MA'[n^2']
30d]])</f>
        <v>-3.4675946264310444</v>
      </c>
      <c r="Z1661" s="32">
        <f>LN(Data[[#This Row],[NVActual]]/Data[[#This Row],[MA'[n*ln(n)']
30d]])</f>
        <v>7.0340454591556609</v>
      </c>
      <c r="AA1661" s="32">
        <f>LN(Data[[#This Row],[NVActual]]/Data[[#This Row],[MA'[n^1.5']]])</f>
        <v>3.0688792763330008</v>
      </c>
      <c r="AB1661" s="32">
        <f>LN(Data[[#This Row],[NVActual]]/Data[[#This Row],[Metcalfe
(n^2)]])</f>
        <v>-3.5521992732076</v>
      </c>
      <c r="AC1661" s="34">
        <f>1+Data[[#This Row],[MA'[NVMetcalfe calc']]]/((Data[[#This Row],[NVM_norm
(scaled)]]-Data[[#This Row],[NV_fund.]])/2)</f>
        <v>-9329598800.6795158</v>
      </c>
    </row>
    <row r="1662" spans="1:29" x14ac:dyDescent="0.2">
      <c r="A1662" s="23">
        <v>42514</v>
      </c>
      <c r="B1662" s="24">
        <v>6944649150.4519596</v>
      </c>
      <c r="C1662" s="24">
        <f t="shared" si="201"/>
        <v>7034086601.8586149</v>
      </c>
      <c r="D1662" s="25">
        <f>LN(Data[[#This Row],[NVActual]])</f>
        <v>22.661237293583174</v>
      </c>
      <c r="E1662" s="26">
        <v>504685</v>
      </c>
      <c r="F1662" s="40">
        <f>Data[[#This Row],[DAA 
(n)]]^2</f>
        <v>254706949225</v>
      </c>
      <c r="G1662" s="41">
        <f t="shared" si="202"/>
        <v>225164587469.63333</v>
      </c>
      <c r="H1662" s="28">
        <f>LN(Data[[#This Row],[Metcalfe
(n^2)]])</f>
        <v>26.263379502521147</v>
      </c>
      <c r="I1662" s="42">
        <f t="shared" si="203"/>
        <v>26.13209305338837</v>
      </c>
      <c r="J1662" s="40">
        <f>Data[[#This Row],[DAA 
(n)]]*LN(Data[[#This Row],[DAA 
(n)]])</f>
        <v>6627366.8421149421</v>
      </c>
      <c r="K1662" s="40">
        <f t="shared" si="204"/>
        <v>6189580.6409639902</v>
      </c>
      <c r="L1662" s="29">
        <f>LN(Data[[#This Row],[MA'[n*ln(n)']
30d]])</f>
        <v>15.638377894540911</v>
      </c>
      <c r="M1662" s="43">
        <f t="shared" si="205"/>
        <v>15.625169169839074</v>
      </c>
      <c r="N1662" s="40">
        <f>Data[[#This Row],[DAA 
(n)]]^1.5</f>
        <v>358534205.71769637</v>
      </c>
      <c r="O1662" s="40">
        <f t="shared" si="206"/>
        <v>326382271.07288033</v>
      </c>
      <c r="P1662" s="43">
        <f>LN(Data[[#This Row],[MA'[n^1.5']]])</f>
        <v>19.603579863013099</v>
      </c>
      <c r="Q1662" s="43">
        <f t="shared" si="207"/>
        <v>19.585276310486218</v>
      </c>
      <c r="R1662" s="30">
        <f>$O$1+$O$2*Data[[#This Row],[MA'[ln(n^2)']]]</f>
        <v>26.13209305338837</v>
      </c>
      <c r="S1662" s="30">
        <f>$Q$1+$Q$2*Data[[#This Row],[MA'[ln(n*ln(n))']]]</f>
        <v>22.301529130234471</v>
      </c>
      <c r="T1662" s="31">
        <f>$O$3*Data[[#This Row],[Metcalfe
(n^2)]]</f>
        <v>132447613597</v>
      </c>
      <c r="U1662" s="31">
        <f t="shared" si="208"/>
        <v>117085585484.20937</v>
      </c>
      <c r="V1662" s="30">
        <f>LN(Data[[#This Row],[MA'[NVA']
30d]]/Data[[#This Row],[MA'[NVMetcalfe calc']]])</f>
        <v>-2.8121373213777066</v>
      </c>
      <c r="W1662" s="30">
        <f>$Q$3+Data[[#This Row],[NVM
(scaled)]]/((Data[[#This Row],[Upper Bound]]-Data[[#This Row],[Lower Bound]])/2)</f>
        <v>-0.87826283429429364</v>
      </c>
      <c r="X1662" s="30">
        <f>(Data[[#This Row],[Upper Bound]]+Data[[#This Row],[Lower Bound]])/2</f>
        <v>24.216811091811422</v>
      </c>
      <c r="Y1662" s="29">
        <f>LN(Data[[#This Row],[NVActual]]/Data[[#This Row],[MA'[n^2']
30d]])</f>
        <v>-3.4788601780170718</v>
      </c>
      <c r="Z1662" s="29">
        <f>LN(Data[[#This Row],[NVActual]]/Data[[#This Row],[MA'[n*ln(n)']
30d]])</f>
        <v>7.022859399042261</v>
      </c>
      <c r="AA1662" s="29">
        <f>LN(Data[[#This Row],[NVActual]]/Data[[#This Row],[MA'[n^1.5']]])</f>
        <v>3.0576574305700741</v>
      </c>
      <c r="AB1662" s="29">
        <f>LN(Data[[#This Row],[NVActual]]/Data[[#This Row],[Metcalfe
(n^2)]])</f>
        <v>-3.6021422089379733</v>
      </c>
      <c r="AC1662" s="26">
        <f>1+Data[[#This Row],[MA'[NVMetcalfe calc']]]/((Data[[#This Row],[NVM_norm
(scaled)]]-Data[[#This Row],[NV_fund.]])/2)</f>
        <v>-9331360076.1989326</v>
      </c>
    </row>
    <row r="1663" spans="1:29" x14ac:dyDescent="0.2">
      <c r="A1663" s="23">
        <v>42513</v>
      </c>
      <c r="B1663" s="24">
        <v>6920120048.6218004</v>
      </c>
      <c r="C1663" s="24">
        <f t="shared" si="201"/>
        <v>7041545707.5987749</v>
      </c>
      <c r="D1663" s="25">
        <f>LN(Data[[#This Row],[NVActual]])</f>
        <v>22.657698954492247</v>
      </c>
      <c r="E1663" s="26">
        <v>524621</v>
      </c>
      <c r="F1663" s="40">
        <f>Data[[#This Row],[DAA 
(n)]]^2</f>
        <v>275227193641</v>
      </c>
      <c r="G1663" s="41">
        <f t="shared" si="202"/>
        <v>223620033781.33334</v>
      </c>
      <c r="H1663" s="28">
        <f>LN(Data[[#This Row],[Metcalfe
(n^2)]])</f>
        <v>26.340862752226279</v>
      </c>
      <c r="I1663" s="42">
        <f t="shared" si="203"/>
        <v>26.125399830217862</v>
      </c>
      <c r="J1663" s="40">
        <f>Data[[#This Row],[DAA 
(n)]]*LN(Data[[#This Row],[DAA 
(n)]])</f>
        <v>6909484.8789678514</v>
      </c>
      <c r="K1663" s="40">
        <f t="shared" si="204"/>
        <v>6166950.8053867156</v>
      </c>
      <c r="L1663" s="29">
        <f>LN(Data[[#This Row],[MA'[n*ln(n)']
30d]])</f>
        <v>15.634715076868149</v>
      </c>
      <c r="M1663" s="43">
        <f t="shared" si="205"/>
        <v>15.624924667399581</v>
      </c>
      <c r="N1663" s="40">
        <f>Data[[#This Row],[DAA 
(n)]]^1.5</f>
        <v>379986796.55368894</v>
      </c>
      <c r="O1663" s="40">
        <f t="shared" si="206"/>
        <v>324711428.03924823</v>
      </c>
      <c r="P1663" s="43">
        <f>LN(Data[[#This Row],[MA'[n^1.5']]])</f>
        <v>19.598447432139732</v>
      </c>
      <c r="Q1663" s="43">
        <f t="shared" si="207"/>
        <v>19.584995152711844</v>
      </c>
      <c r="R1663" s="30">
        <f>$O$1+$O$2*Data[[#This Row],[MA'[ln(n^2)']]]</f>
        <v>26.125399830217862</v>
      </c>
      <c r="S1663" s="30">
        <f>$Q$1+$Q$2*Data[[#This Row],[MA'[ln(n*ln(n))']]]</f>
        <v>22.301125701209308</v>
      </c>
      <c r="T1663" s="31">
        <f>$O$3*Data[[#This Row],[Metcalfe
(n^2)]]</f>
        <v>143118140693.32001</v>
      </c>
      <c r="U1663" s="31">
        <f t="shared" si="208"/>
        <v>116282417566.29335</v>
      </c>
      <c r="V1663" s="30">
        <f>LN(Data[[#This Row],[MA'[NVA']
30d]]/Data[[#This Row],[MA'[NVMetcalfe calc']]])</f>
        <v>-2.8041941595698612</v>
      </c>
      <c r="W1663" s="30">
        <f>$Q$3+Data[[#This Row],[NVM
(scaled)]]/((Data[[#This Row],[Upper Bound]]-Data[[#This Row],[Lower Bound]])/2)</f>
        <v>-0.87652361466402018</v>
      </c>
      <c r="X1663" s="30">
        <f>(Data[[#This Row],[Upper Bound]]+Data[[#This Row],[Lower Bound]])/2</f>
        <v>24.213262765713587</v>
      </c>
      <c r="Y1663" s="32">
        <f>LN(Data[[#This Row],[NVActual]]/Data[[#This Row],[MA'[n^2']
30d]])</f>
        <v>-3.4755152162391703</v>
      </c>
      <c r="Z1663" s="32">
        <f>LN(Data[[#This Row],[NVActual]]/Data[[#This Row],[MA'[n*ln(n)']
30d]])</f>
        <v>7.0229838776240987</v>
      </c>
      <c r="AA1663" s="32">
        <f>LN(Data[[#This Row],[NVActual]]/Data[[#This Row],[MA'[n^1.5']]])</f>
        <v>3.0592515223525143</v>
      </c>
      <c r="AB1663" s="32">
        <f>LN(Data[[#This Row],[NVActual]]/Data[[#This Row],[Metcalfe
(n^2)]])</f>
        <v>-3.6831637977340312</v>
      </c>
      <c r="AC1663" s="34">
        <f>1+Data[[#This Row],[MA'[NVMetcalfe calc']]]/((Data[[#This Row],[NVM_norm
(scaled)]]-Data[[#This Row],[NV_fund.]])/2)</f>
        <v>-9269303117.2789421</v>
      </c>
    </row>
    <row r="1664" spans="1:29" x14ac:dyDescent="0.2">
      <c r="A1664" s="23">
        <v>42512</v>
      </c>
      <c r="B1664" s="24">
        <v>6861331685.0407</v>
      </c>
      <c r="C1664" s="24">
        <f t="shared" si="201"/>
        <v>7044890186.2911348</v>
      </c>
      <c r="D1664" s="25">
        <f>LN(Data[[#This Row],[NVActual]])</f>
        <v>22.649167383028512</v>
      </c>
      <c r="E1664" s="26">
        <v>450660</v>
      </c>
      <c r="F1664" s="40">
        <f>Data[[#This Row],[DAA 
(n)]]^2</f>
        <v>203094435600</v>
      </c>
      <c r="G1664" s="41">
        <f t="shared" si="202"/>
        <v>220722533588.10001</v>
      </c>
      <c r="H1664" s="28">
        <f>LN(Data[[#This Row],[Metcalfe
(n^2)]])</f>
        <v>26.036936907816226</v>
      </c>
      <c r="I1664" s="42">
        <f t="shared" si="203"/>
        <v>26.11274820152596</v>
      </c>
      <c r="J1664" s="40">
        <f>Data[[#This Row],[DAA 
(n)]]*LN(Data[[#This Row],[DAA 
(n)]])</f>
        <v>5866902.9934382299</v>
      </c>
      <c r="K1664" s="40">
        <f t="shared" si="204"/>
        <v>6124394.6532117277</v>
      </c>
      <c r="L1664" s="29">
        <f>LN(Data[[#This Row],[MA'[n*ln(n)']
30d]])</f>
        <v>15.627790477382151</v>
      </c>
      <c r="M1664" s="43">
        <f t="shared" si="205"/>
        <v>15.624639619530621</v>
      </c>
      <c r="N1664" s="40">
        <f>Data[[#This Row],[DAA 
(n)]]^1.5</f>
        <v>302533532.60010076</v>
      </c>
      <c r="O1664" s="40">
        <f t="shared" si="206"/>
        <v>321573607.83600104</v>
      </c>
      <c r="P1664" s="43">
        <f>LN(Data[[#This Row],[MA'[n^1.5']]])</f>
        <v>19.588737026714991</v>
      </c>
      <c r="Q1664" s="43">
        <f t="shared" si="207"/>
        <v>19.584668790704779</v>
      </c>
      <c r="R1664" s="30">
        <f>$O$1+$O$2*Data[[#This Row],[MA'[ln(n^2)']]]</f>
        <v>26.11274820152596</v>
      </c>
      <c r="S1664" s="30">
        <f>$Q$1+$Q$2*Data[[#This Row],[MA'[ln(n*ln(n))']]]</f>
        <v>22.300655372225524</v>
      </c>
      <c r="T1664" s="31">
        <f>$O$3*Data[[#This Row],[Metcalfe
(n^2)]]</f>
        <v>105609106512</v>
      </c>
      <c r="U1664" s="31">
        <f t="shared" si="208"/>
        <v>114775717465.812</v>
      </c>
      <c r="V1664" s="30">
        <f>LN(Data[[#This Row],[MA'[NVA']
30d]]/Data[[#This Row],[MA'[NVMetcalfe calc']]])</f>
        <v>-2.7906773834176262</v>
      </c>
      <c r="W1664" s="30">
        <f>$Q$3+Data[[#This Row],[NVM
(scaled)]]/((Data[[#This Row],[Upper Bound]]-Data[[#This Row],[Lower Bound]])/2)</f>
        <v>-0.87411827223512206</v>
      </c>
      <c r="X1664" s="30">
        <f>(Data[[#This Row],[Upper Bound]]+Data[[#This Row],[Lower Bound]])/2</f>
        <v>24.20670178687574</v>
      </c>
      <c r="Y1664" s="29">
        <f>LN(Data[[#This Row],[NVActual]]/Data[[#This Row],[MA'[n^2']
30d]])</f>
        <v>-3.4710048625037992</v>
      </c>
      <c r="Z1664" s="29">
        <f>LN(Data[[#This Row],[NVActual]]/Data[[#This Row],[MA'[n*ln(n)']
30d]])</f>
        <v>7.0213769056463624</v>
      </c>
      <c r="AA1664" s="29">
        <f>LN(Data[[#This Row],[NVActual]]/Data[[#This Row],[MA'[n^1.5']]])</f>
        <v>3.0604303563135233</v>
      </c>
      <c r="AB1664" s="29">
        <f>LN(Data[[#This Row],[NVActual]]/Data[[#This Row],[Metcalfe
(n^2)]])</f>
        <v>-3.3877695247877115</v>
      </c>
      <c r="AC1664" s="26">
        <f>1+Data[[#This Row],[MA'[NVMetcalfe calc']]]/((Data[[#This Row],[NVM_norm
(scaled)]]-Data[[#This Row],[NV_fund.]])/2)</f>
        <v>-9152469271.9589233</v>
      </c>
    </row>
    <row r="1665" spans="1:29" x14ac:dyDescent="0.2">
      <c r="A1665" s="23">
        <v>42511</v>
      </c>
      <c r="B1665" s="24">
        <v>6914102782.4138699</v>
      </c>
      <c r="C1665" s="24">
        <f t="shared" si="201"/>
        <v>7047160473.9571037</v>
      </c>
      <c r="D1665" s="25">
        <f>LN(Data[[#This Row],[NVActual]])</f>
        <v>22.656829044174785</v>
      </c>
      <c r="E1665" s="26">
        <v>489718</v>
      </c>
      <c r="F1665" s="40">
        <f>Data[[#This Row],[DAA 
(n)]]^2</f>
        <v>239823719524</v>
      </c>
      <c r="G1665" s="41">
        <f t="shared" si="202"/>
        <v>220368150882.63333</v>
      </c>
      <c r="H1665" s="28">
        <f>LN(Data[[#This Row],[Metcalfe
(n^2)]])</f>
        <v>26.203169988426328</v>
      </c>
      <c r="I1665" s="42">
        <f t="shared" si="203"/>
        <v>26.110955955520961</v>
      </c>
      <c r="J1665" s="40">
        <f>Data[[#This Row],[DAA 
(n)]]*LN(Data[[#This Row],[DAA 
(n)]])</f>
        <v>6416082.0001960825</v>
      </c>
      <c r="K1665" s="40">
        <f t="shared" si="204"/>
        <v>6118814.0929438593</v>
      </c>
      <c r="L1665" s="29">
        <f>LN(Data[[#This Row],[MA'[n*ln(n)']
30d]])</f>
        <v>15.62687886004881</v>
      </c>
      <c r="M1665" s="43">
        <f t="shared" si="205"/>
        <v>15.624576770307751</v>
      </c>
      <c r="N1665" s="40">
        <f>Data[[#This Row],[DAA 
(n)]]^1.5</f>
        <v>342703942.60623038</v>
      </c>
      <c r="O1665" s="40">
        <f t="shared" si="206"/>
        <v>321175037.24557686</v>
      </c>
      <c r="P1665" s="43">
        <f>LN(Data[[#This Row],[MA'[n^1.5']]])</f>
        <v>19.587496819848553</v>
      </c>
      <c r="Q1665" s="43">
        <f t="shared" si="207"/>
        <v>19.584654541014192</v>
      </c>
      <c r="R1665" s="30">
        <f>$O$1+$O$2*Data[[#This Row],[MA'[ln(n^2)']]]</f>
        <v>26.110955955520961</v>
      </c>
      <c r="S1665" s="30">
        <f>$Q$1+$Q$2*Data[[#This Row],[MA'[ln(n*ln(n))']]]</f>
        <v>22.300551671007788</v>
      </c>
      <c r="T1665" s="31">
        <f>$O$3*Data[[#This Row],[Metcalfe
(n^2)]]</f>
        <v>124708334152.48001</v>
      </c>
      <c r="U1665" s="31">
        <f t="shared" si="208"/>
        <v>114591438458.96933</v>
      </c>
      <c r="V1665" s="30">
        <f>LN(Data[[#This Row],[MA'[NVA']
30d]]/Data[[#This Row],[MA'[NVMetcalfe calc']]])</f>
        <v>-2.7887483274137175</v>
      </c>
      <c r="W1665" s="30">
        <f>$Q$3+Data[[#This Row],[NVM
(scaled)]]/((Data[[#This Row],[Upper Bound]]-Data[[#This Row],[Lower Bound]])/2)</f>
        <v>-0.87375456208055124</v>
      </c>
      <c r="X1665" s="30">
        <f>(Data[[#This Row],[Upper Bound]]+Data[[#This Row],[Lower Bound]])/2</f>
        <v>24.205753813264373</v>
      </c>
      <c r="Y1665" s="32">
        <f>LN(Data[[#This Row],[NVActual]]/Data[[#This Row],[MA'[n^2']
30d]])</f>
        <v>-3.4617363536312276</v>
      </c>
      <c r="Z1665" s="32">
        <f>LN(Data[[#This Row],[NVActual]]/Data[[#This Row],[MA'[n*ln(n)']
30d]])</f>
        <v>7.0299501841259744</v>
      </c>
      <c r="AA1665" s="32">
        <f>LN(Data[[#This Row],[NVActual]]/Data[[#This Row],[MA'[n^1.5']]])</f>
        <v>3.0693322243262324</v>
      </c>
      <c r="AB1665" s="32">
        <f>LN(Data[[#This Row],[NVActual]]/Data[[#This Row],[Metcalfe
(n^2)]])</f>
        <v>-3.5463409442515426</v>
      </c>
      <c r="AC1665" s="34">
        <f>1+Data[[#This Row],[MA'[NVMetcalfe calc']]]/((Data[[#This Row],[NVM_norm
(scaled)]]-Data[[#This Row],[NV_fund.]])/2)</f>
        <v>-9138252371.7316341</v>
      </c>
    </row>
    <row r="1666" spans="1:29" x14ac:dyDescent="0.2">
      <c r="A1666" s="23">
        <v>42510</v>
      </c>
      <c r="B1666" s="24">
        <v>6886364549.89818</v>
      </c>
      <c r="C1666" s="24">
        <f t="shared" si="201"/>
        <v>7049695164.8383427</v>
      </c>
      <c r="D1666" s="25">
        <f>LN(Data[[#This Row],[NVActual]])</f>
        <v>22.652809141195991</v>
      </c>
      <c r="E1666" s="26">
        <v>458726</v>
      </c>
      <c r="F1666" s="40">
        <f>Data[[#This Row],[DAA 
(n)]]^2</f>
        <v>210429543076</v>
      </c>
      <c r="G1666" s="41">
        <f t="shared" si="202"/>
        <v>220101235222.79999</v>
      </c>
      <c r="H1666" s="28">
        <f>LN(Data[[#This Row],[Metcalfe
(n^2)]])</f>
        <v>26.072416721812179</v>
      </c>
      <c r="I1666" s="42">
        <f t="shared" si="203"/>
        <v>26.109823984832193</v>
      </c>
      <c r="J1666" s="40">
        <f>Data[[#This Row],[DAA 
(n)]]*LN(Data[[#This Row],[DAA 
(n)]])</f>
        <v>5980047.7165650064</v>
      </c>
      <c r="K1666" s="40">
        <f t="shared" si="204"/>
        <v>6114940.8340062331</v>
      </c>
      <c r="L1666" s="29">
        <f>LN(Data[[#This Row],[MA'[n*ln(n)']
30d]])</f>
        <v>15.6262456515057</v>
      </c>
      <c r="M1666" s="43">
        <f t="shared" si="205"/>
        <v>15.624543527578089</v>
      </c>
      <c r="N1666" s="40">
        <f>Data[[#This Row],[DAA 
(n)]]^1.5</f>
        <v>310691973.78928441</v>
      </c>
      <c r="O1666" s="40">
        <f t="shared" si="206"/>
        <v>320887763.0039444</v>
      </c>
      <c r="P1666" s="43">
        <f>LN(Data[[#This Row],[MA'[n^1.5']]])</f>
        <v>19.586601971990397</v>
      </c>
      <c r="Q1666" s="43">
        <f t="shared" si="207"/>
        <v>19.584680577383967</v>
      </c>
      <c r="R1666" s="30">
        <f>$O$1+$O$2*Data[[#This Row],[MA'[ln(n^2)']]]</f>
        <v>26.109823984832193</v>
      </c>
      <c r="S1666" s="30">
        <f>$Q$1+$Q$2*Data[[#This Row],[MA'[ln(n*ln(n))']]]</f>
        <v>22.300496820503845</v>
      </c>
      <c r="T1666" s="31">
        <f>$O$3*Data[[#This Row],[Metcalfe
(n^2)]]</f>
        <v>109423362399.52</v>
      </c>
      <c r="U1666" s="31">
        <f t="shared" si="208"/>
        <v>114452642315.856</v>
      </c>
      <c r="V1666" s="30">
        <f>LN(Data[[#This Row],[MA'[NVA']
30d]]/Data[[#This Row],[MA'[NVMetcalfe calc']]])</f>
        <v>-2.7871767563488201</v>
      </c>
      <c r="W1666" s="30">
        <f>$Q$3+Data[[#This Row],[NVM
(scaled)]]/((Data[[#This Row],[Upper Bound]]-Data[[#This Row],[Lower Bound]])/2)</f>
        <v>-0.87334333393506192</v>
      </c>
      <c r="X1666" s="30">
        <f>(Data[[#This Row],[Upper Bound]]+Data[[#This Row],[Lower Bound]])/2</f>
        <v>24.205160402668021</v>
      </c>
      <c r="Y1666" s="29">
        <f>LN(Data[[#This Row],[NVActual]]/Data[[#This Row],[MA'[n^2']
30d]])</f>
        <v>-3.4645442963652244</v>
      </c>
      <c r="Z1666" s="29">
        <f>LN(Data[[#This Row],[NVActual]]/Data[[#This Row],[MA'[n*ln(n)']
30d]])</f>
        <v>7.0265634896902931</v>
      </c>
      <c r="AA1666" s="29">
        <f>LN(Data[[#This Row],[NVActual]]/Data[[#This Row],[MA'[n^1.5']]])</f>
        <v>3.066207169205593</v>
      </c>
      <c r="AB1666" s="29">
        <f>LN(Data[[#This Row],[NVActual]]/Data[[#This Row],[Metcalfe
(n^2)]])</f>
        <v>-3.4196075806161863</v>
      </c>
      <c r="AC1666" s="26">
        <f>1+Data[[#This Row],[MA'[NVMetcalfe calc']]]/((Data[[#This Row],[NVM_norm
(scaled)]]-Data[[#This Row],[NV_fund.]])/2)</f>
        <v>-9127549514.5484715</v>
      </c>
    </row>
    <row r="1667" spans="1:29" x14ac:dyDescent="0.2">
      <c r="A1667" s="23">
        <v>42509</v>
      </c>
      <c r="B1667" s="24">
        <v>6811999978.6740198</v>
      </c>
      <c r="C1667" s="24">
        <f t="shared" si="201"/>
        <v>7048201749.8397455</v>
      </c>
      <c r="D1667" s="25">
        <f>LN(Data[[#This Row],[NVActual]])</f>
        <v>22.641951596616202</v>
      </c>
      <c r="E1667" s="26">
        <v>452381</v>
      </c>
      <c r="F1667" s="40">
        <f>Data[[#This Row],[DAA 
(n)]]^2</f>
        <v>204648569161</v>
      </c>
      <c r="G1667" s="41">
        <f t="shared" si="202"/>
        <v>220080210768.39999</v>
      </c>
      <c r="H1667" s="28">
        <f>LN(Data[[#This Row],[Metcalfe
(n^2)]])</f>
        <v>26.044560048220998</v>
      </c>
      <c r="I1667" s="42">
        <f t="shared" si="203"/>
        <v>26.109723922710916</v>
      </c>
      <c r="J1667" s="40">
        <f>Data[[#This Row],[DAA 
(n)]]*LN(Data[[#This Row],[DAA 
(n)]])</f>
        <v>5891032.0595871313</v>
      </c>
      <c r="K1667" s="40">
        <f t="shared" si="204"/>
        <v>6114618.9541675365</v>
      </c>
      <c r="L1667" s="29">
        <f>LN(Data[[#This Row],[MA'[n*ln(n)']
30d]])</f>
        <v>15.626193011861371</v>
      </c>
      <c r="M1667" s="43">
        <f t="shared" si="205"/>
        <v>15.624481777571289</v>
      </c>
      <c r="N1667" s="40">
        <f>Data[[#This Row],[DAA 
(n)]]^1.5</f>
        <v>304268178.36510974</v>
      </c>
      <c r="O1667" s="40">
        <f t="shared" si="206"/>
        <v>320864472.85800105</v>
      </c>
      <c r="P1667" s="43">
        <f>LN(Data[[#This Row],[MA'[n^1.5']]])</f>
        <v>19.586529389006959</v>
      </c>
      <c r="Q1667" s="43">
        <f t="shared" si="207"/>
        <v>19.584667302939788</v>
      </c>
      <c r="R1667" s="30">
        <f>$O$1+$O$2*Data[[#This Row],[MA'[ln(n^2)']]]</f>
        <v>26.109723922710916</v>
      </c>
      <c r="S1667" s="30">
        <f>$Q$1+$Q$2*Data[[#This Row],[MA'[ln(n*ln(n))']]]</f>
        <v>22.300394932992624</v>
      </c>
      <c r="T1667" s="31">
        <f>$O$3*Data[[#This Row],[Metcalfe
(n^2)]]</f>
        <v>106417255963.72</v>
      </c>
      <c r="U1667" s="31">
        <f t="shared" si="208"/>
        <v>114441709599.56801</v>
      </c>
      <c r="V1667" s="30">
        <f>LN(Data[[#This Row],[MA'[NVA']
30d]]/Data[[#This Row],[MA'[NVMetcalfe calc']]])</f>
        <v>-2.7872930935557934</v>
      </c>
      <c r="W1667" s="30">
        <f>$Q$3+Data[[#This Row],[NVM
(scaled)]]/((Data[[#This Row],[Upper Bound]]-Data[[#This Row],[Lower Bound]])/2)</f>
        <v>-0.87340371287380958</v>
      </c>
      <c r="X1667" s="30">
        <f>(Data[[#This Row],[Upper Bound]]+Data[[#This Row],[Lower Bound]])/2</f>
        <v>24.205059427851772</v>
      </c>
      <c r="Y1667" s="32">
        <f>LN(Data[[#This Row],[NVActual]]/Data[[#This Row],[MA'[n^2']
30d]])</f>
        <v>-3.4753063146359984</v>
      </c>
      <c r="Z1667" s="32">
        <f>LN(Data[[#This Row],[NVActual]]/Data[[#This Row],[MA'[n*ln(n)']
30d]])</f>
        <v>7.0157585847548329</v>
      </c>
      <c r="AA1667" s="32">
        <f>LN(Data[[#This Row],[NVActual]]/Data[[#This Row],[MA'[n^1.5']]])</f>
        <v>3.0554222076092437</v>
      </c>
      <c r="AB1667" s="32">
        <f>LN(Data[[#This Row],[NVActual]]/Data[[#This Row],[Metcalfe
(n^2)]])</f>
        <v>-3.402608451604793</v>
      </c>
      <c r="AC1667" s="34">
        <f>1+Data[[#This Row],[MA'[NVMetcalfe calc']]]/((Data[[#This Row],[NVM_norm
(scaled)]]-Data[[#This Row],[NV_fund.]])/2)</f>
        <v>-9126692408.9286671</v>
      </c>
    </row>
    <row r="1668" spans="1:29" x14ac:dyDescent="0.2">
      <c r="A1668" s="23">
        <v>42508</v>
      </c>
      <c r="B1668" s="24">
        <v>7071491931.6754503</v>
      </c>
      <c r="C1668" s="24">
        <f t="shared" si="201"/>
        <v>7046503195.1273928</v>
      </c>
      <c r="D1668" s="25">
        <f>LN(Data[[#This Row],[NVActual]])</f>
        <v>22.679337317460515</v>
      </c>
      <c r="E1668" s="26">
        <v>511129</v>
      </c>
      <c r="F1668" s="40">
        <f>Data[[#This Row],[DAA 
(n)]]^2</f>
        <v>261252854641</v>
      </c>
      <c r="G1668" s="41">
        <f t="shared" si="202"/>
        <v>220944576962</v>
      </c>
      <c r="H1668" s="28">
        <f>LN(Data[[#This Row],[Metcalfe
(n^2)]])</f>
        <v>26.288754567021236</v>
      </c>
      <c r="I1668" s="42">
        <f t="shared" si="203"/>
        <v>26.113700647126848</v>
      </c>
      <c r="J1668" s="40">
        <f>Data[[#This Row],[DAA 
(n)]]*LN(Data[[#This Row],[DAA 
(n)]])</f>
        <v>6718472.4165434986</v>
      </c>
      <c r="K1668" s="40">
        <f t="shared" si="204"/>
        <v>6127643.6571294405</v>
      </c>
      <c r="L1668" s="29">
        <f>LN(Data[[#This Row],[MA'[n*ln(n)']
30d]])</f>
        <v>15.62832083876555</v>
      </c>
      <c r="M1668" s="43">
        <f t="shared" si="205"/>
        <v>15.624365318974393</v>
      </c>
      <c r="N1668" s="40">
        <f>Data[[#This Row],[DAA 
(n)]]^1.5</f>
        <v>365422919.83371693</v>
      </c>
      <c r="O1668" s="40">
        <f t="shared" si="206"/>
        <v>321813803.91516846</v>
      </c>
      <c r="P1668" s="43">
        <f>LN(Data[[#This Row],[MA'[n^1.5']]])</f>
        <v>19.589483687547762</v>
      </c>
      <c r="Q1668" s="43">
        <f t="shared" si="207"/>
        <v>19.584579519526987</v>
      </c>
      <c r="R1668" s="30">
        <f>$O$1+$O$2*Data[[#This Row],[MA'[ln(n^2)']]]</f>
        <v>26.113700647126848</v>
      </c>
      <c r="S1668" s="30">
        <f>$Q$1+$Q$2*Data[[#This Row],[MA'[ln(n*ln(n))']]]</f>
        <v>22.300202776307746</v>
      </c>
      <c r="T1668" s="31">
        <f>$O$3*Data[[#This Row],[Metcalfe
(n^2)]]</f>
        <v>135851484413.32001</v>
      </c>
      <c r="U1668" s="31">
        <f t="shared" si="208"/>
        <v>114891180020.23999</v>
      </c>
      <c r="V1668" s="30">
        <f>LN(Data[[#This Row],[MA'[NVA']
30d]]/Data[[#This Row],[MA'[NVMetcalfe calc']]])</f>
        <v>-2.7914539265984093</v>
      </c>
      <c r="W1668" s="30">
        <f>$Q$3+Data[[#This Row],[NVM
(scaled)]]/((Data[[#This Row],[Upper Bound]]-Data[[#This Row],[Lower Bound]])/2)</f>
        <v>-0.87398609421477513</v>
      </c>
      <c r="X1668" s="30">
        <f>(Data[[#This Row],[Upper Bound]]+Data[[#This Row],[Lower Bound]])/2</f>
        <v>24.206951711717295</v>
      </c>
      <c r="Y1668" s="29">
        <f>LN(Data[[#This Row],[NVActual]]/Data[[#This Row],[MA'[n^2']
30d]])</f>
        <v>-3.4418404065749653</v>
      </c>
      <c r="Z1668" s="29">
        <f>LN(Data[[#This Row],[NVActual]]/Data[[#This Row],[MA'[n*ln(n)']
30d]])</f>
        <v>7.0510164786949634</v>
      </c>
      <c r="AA1668" s="29">
        <f>LN(Data[[#This Row],[NVActual]]/Data[[#This Row],[MA'[n^1.5']]])</f>
        <v>3.0898536299127519</v>
      </c>
      <c r="AB1668" s="29">
        <f>LN(Data[[#This Row],[NVActual]]/Data[[#This Row],[Metcalfe
(n^2)]])</f>
        <v>-3.6094172495607229</v>
      </c>
      <c r="AC1668" s="26">
        <f>1+Data[[#This Row],[MA'[NVMetcalfe calc']]]/((Data[[#This Row],[NVM_norm
(scaled)]]-Data[[#This Row],[NV_fund.]])/2)</f>
        <v>-9161633500.0460625</v>
      </c>
    </row>
    <row r="1669" spans="1:29" x14ac:dyDescent="0.2">
      <c r="A1669" s="23">
        <v>42507</v>
      </c>
      <c r="B1669" s="24">
        <v>7055125032.8823004</v>
      </c>
      <c r="C1669" s="24">
        <f t="shared" si="201"/>
        <v>7032026262.8309212</v>
      </c>
      <c r="D1669" s="25">
        <f>LN(Data[[#This Row],[NVActual]])</f>
        <v>22.677020144685542</v>
      </c>
      <c r="E1669" s="26">
        <v>488115</v>
      </c>
      <c r="F1669" s="40">
        <f>Data[[#This Row],[DAA 
(n)]]^2</f>
        <v>238256253225</v>
      </c>
      <c r="G1669" s="41">
        <f t="shared" si="202"/>
        <v>219705737728.66666</v>
      </c>
      <c r="H1669" s="28">
        <f>LN(Data[[#This Row],[Metcalfe
(n^2)]])</f>
        <v>26.196612625621075</v>
      </c>
      <c r="I1669" s="42">
        <f t="shared" si="203"/>
        <v>26.108585602568059</v>
      </c>
      <c r="J1669" s="40">
        <f>Data[[#This Row],[DAA 
(n)]]*LN(Data[[#This Row],[DAA 
(n)]])</f>
        <v>6393479.7858775156</v>
      </c>
      <c r="K1669" s="40">
        <f t="shared" si="204"/>
        <v>6109892.9717085939</v>
      </c>
      <c r="L1669" s="29">
        <f>LN(Data[[#This Row],[MA'[n*ln(n)']
30d]])</f>
        <v>15.625419814089051</v>
      </c>
      <c r="M1669" s="43">
        <f t="shared" si="205"/>
        <v>15.624051362510558</v>
      </c>
      <c r="N1669" s="40">
        <f>Data[[#This Row],[DAA 
(n)]]^1.5</f>
        <v>341022654.73560721</v>
      </c>
      <c r="O1669" s="40">
        <f t="shared" si="206"/>
        <v>320489599.67630088</v>
      </c>
      <c r="P1669" s="43">
        <f>LN(Data[[#This Row],[MA'[n^1.5']]])</f>
        <v>19.585360383490524</v>
      </c>
      <c r="Q1669" s="43">
        <f t="shared" si="207"/>
        <v>19.584219247661277</v>
      </c>
      <c r="R1669" s="30">
        <f>$O$1+$O$2*Data[[#This Row],[MA'[ln(n^2)']]]</f>
        <v>26.108585602568059</v>
      </c>
      <c r="S1669" s="30">
        <f>$Q$1+$Q$2*Data[[#This Row],[MA'[ln(n*ln(n))']]]</f>
        <v>22.299684748142418</v>
      </c>
      <c r="T1669" s="31">
        <f>$O$3*Data[[#This Row],[Metcalfe
(n^2)]]</f>
        <v>123893251677</v>
      </c>
      <c r="U1669" s="31">
        <f t="shared" si="208"/>
        <v>114246983618.90666</v>
      </c>
      <c r="V1669" s="30">
        <f>LN(Data[[#This Row],[MA'[NVA']
30d]]/Data[[#This Row],[MA'[NVMetcalfe calc']]])</f>
        <v>-2.7878877327050211</v>
      </c>
      <c r="W1669" s="30">
        <f>$Q$3+Data[[#This Row],[NVM
(scaled)]]/((Data[[#This Row],[Upper Bound]]-Data[[#This Row],[Lower Bound]])/2)</f>
        <v>-0.87388044176351654</v>
      </c>
      <c r="X1669" s="30">
        <f>(Data[[#This Row],[Upper Bound]]+Data[[#This Row],[Lower Bound]])/2</f>
        <v>24.204135175355241</v>
      </c>
      <c r="Y1669" s="32">
        <f>LN(Data[[#This Row],[NVActual]]/Data[[#This Row],[MA'[n^2']
30d]])</f>
        <v>-3.4385347875082579</v>
      </c>
      <c r="Z1669" s="32">
        <f>LN(Data[[#This Row],[NVActual]]/Data[[#This Row],[MA'[n*ln(n)']
30d]])</f>
        <v>7.0516003305964903</v>
      </c>
      <c r="AA1669" s="32">
        <f>LN(Data[[#This Row],[NVActual]]/Data[[#This Row],[MA'[n^1.5']]])</f>
        <v>3.091659761195019</v>
      </c>
      <c r="AB1669" s="32">
        <f>LN(Data[[#This Row],[NVActual]]/Data[[#This Row],[Metcalfe
(n^2)]])</f>
        <v>-3.519592480935533</v>
      </c>
      <c r="AC1669" s="34">
        <f>1+Data[[#This Row],[MA'[NVMetcalfe calc']]]/((Data[[#This Row],[NVM_norm
(scaled)]]-Data[[#This Row],[NV_fund.]])/2)</f>
        <v>-9111325660.741703</v>
      </c>
    </row>
    <row r="1670" spans="1:29" x14ac:dyDescent="0.2">
      <c r="A1670" s="23">
        <v>42506</v>
      </c>
      <c r="B1670" s="24">
        <v>7079627144.8957901</v>
      </c>
      <c r="C1670" s="24">
        <f t="shared" si="201"/>
        <v>7017883738.8996916</v>
      </c>
      <c r="D1670" s="25">
        <f>LN(Data[[#This Row],[NVActual]])</f>
        <v>22.680487080114975</v>
      </c>
      <c r="E1670" s="26">
        <v>506052</v>
      </c>
      <c r="F1670" s="40">
        <f>Data[[#This Row],[DAA 
(n)]]^2</f>
        <v>256088626704</v>
      </c>
      <c r="G1670" s="41">
        <f t="shared" si="202"/>
        <v>219620644389.46667</v>
      </c>
      <c r="H1670" s="28">
        <f>LN(Data[[#This Row],[Metcalfe
(n^2)]])</f>
        <v>26.26878941957575</v>
      </c>
      <c r="I1670" s="42">
        <f t="shared" si="203"/>
        <v>26.108226524946286</v>
      </c>
      <c r="J1670" s="40">
        <f>Data[[#This Row],[DAA 
(n)]]*LN(Data[[#This Row],[DAA 
(n)]])</f>
        <v>6646686.7116775736</v>
      </c>
      <c r="K1670" s="40">
        <f t="shared" si="204"/>
        <v>6108661.0149009386</v>
      </c>
      <c r="L1670" s="29">
        <f>LN(Data[[#This Row],[MA'[n*ln(n)']
30d]])</f>
        <v>15.625218160634285</v>
      </c>
      <c r="M1670" s="43">
        <f t="shared" si="205"/>
        <v>15.623719118709671</v>
      </c>
      <c r="N1670" s="40">
        <f>Data[[#This Row],[DAA 
(n)]]^1.5</f>
        <v>359991891.18758225</v>
      </c>
      <c r="O1670" s="40">
        <f t="shared" si="206"/>
        <v>320398129.47612596</v>
      </c>
      <c r="P1670" s="43">
        <f>LN(Data[[#This Row],[MA'[n^1.5']]])</f>
        <v>19.585074935051942</v>
      </c>
      <c r="Q1670" s="43">
        <f t="shared" si="207"/>
        <v>19.583838784591041</v>
      </c>
      <c r="R1670" s="30">
        <f>$O$1+$O$2*Data[[#This Row],[MA'[ln(n^2)']]]</f>
        <v>26.108226524946286</v>
      </c>
      <c r="S1670" s="30">
        <f>$Q$1+$Q$2*Data[[#This Row],[MA'[ln(n*ln(n))']]]</f>
        <v>22.299136545870955</v>
      </c>
      <c r="T1670" s="31">
        <f>$O$3*Data[[#This Row],[Metcalfe
(n^2)]]</f>
        <v>133166085886.08</v>
      </c>
      <c r="U1670" s="31">
        <f t="shared" si="208"/>
        <v>114202735082.52267</v>
      </c>
      <c r="V1670" s="30">
        <f>LN(Data[[#This Row],[MA'[NVA']
30d]]/Data[[#This Row],[MA'[NVMetcalfe calc']]])</f>
        <v>-2.7895135359758312</v>
      </c>
      <c r="W1670" s="30">
        <f>$Q$3+Data[[#This Row],[NVM
(scaled)]]/((Data[[#This Row],[Upper Bound]]-Data[[#This Row],[Lower Bound]])/2)</f>
        <v>-0.87466140274953263</v>
      </c>
      <c r="X1670" s="30">
        <f>(Data[[#This Row],[Upper Bound]]+Data[[#This Row],[Lower Bound]])/2</f>
        <v>24.20368153540862</v>
      </c>
      <c r="Y1670" s="29">
        <f>LN(Data[[#This Row],[NVActual]]/Data[[#This Row],[MA'[n^2']
30d]])</f>
        <v>-3.4346804711077392</v>
      </c>
      <c r="Z1670" s="29">
        <f>LN(Data[[#This Row],[NVActual]]/Data[[#This Row],[MA'[n*ln(n)']
30d]])</f>
        <v>7.0552689194806906</v>
      </c>
      <c r="AA1670" s="29">
        <f>LN(Data[[#This Row],[NVActual]]/Data[[#This Row],[MA'[n^1.5']]])</f>
        <v>3.0954121450630327</v>
      </c>
      <c r="AB1670" s="29">
        <f>LN(Data[[#This Row],[NVActual]]/Data[[#This Row],[Metcalfe
(n^2)]])</f>
        <v>-3.5883023394607769</v>
      </c>
      <c r="AC1670" s="26">
        <f>1+Data[[#This Row],[MA'[NVMetcalfe calc']]]/((Data[[#This Row],[NVM_norm
(scaled)]]-Data[[#This Row],[NV_fund.]])/2)</f>
        <v>-9107677915.6901493</v>
      </c>
    </row>
    <row r="1671" spans="1:29" x14ac:dyDescent="0.2">
      <c r="A1671" s="23">
        <v>42505</v>
      </c>
      <c r="B1671" s="24">
        <v>7165616823.0401802</v>
      </c>
      <c r="C1671" s="24">
        <f t="shared" si="201"/>
        <v>7004348338.8981438</v>
      </c>
      <c r="D1671" s="25">
        <f>LN(Data[[#This Row],[NVActual]])</f>
        <v>22.692559982872893</v>
      </c>
      <c r="E1671" s="26">
        <v>437321</v>
      </c>
      <c r="F1671" s="40">
        <f>Data[[#This Row],[DAA 
(n)]]^2</f>
        <v>191249657041</v>
      </c>
      <c r="G1671" s="41">
        <f t="shared" si="202"/>
        <v>216625325997.46667</v>
      </c>
      <c r="H1671" s="28">
        <f>LN(Data[[#This Row],[Metcalfe
(n^2)]])</f>
        <v>25.976845516401774</v>
      </c>
      <c r="I1671" s="42">
        <f t="shared" si="203"/>
        <v>26.093821299079163</v>
      </c>
      <c r="J1671" s="40">
        <f>Data[[#This Row],[DAA 
(n)]]*LN(Data[[#This Row],[DAA 
(n)]])</f>
        <v>5680110.0290391697</v>
      </c>
      <c r="K1671" s="40">
        <f t="shared" si="204"/>
        <v>6062669.8773178877</v>
      </c>
      <c r="L1671" s="29">
        <f>LN(Data[[#This Row],[MA'[n*ln(n)']
30d]])</f>
        <v>15.617660834836183</v>
      </c>
      <c r="M1671" s="43">
        <f t="shared" si="205"/>
        <v>15.623239347077561</v>
      </c>
      <c r="N1671" s="40">
        <f>Data[[#This Row],[DAA 
(n)]]^1.5</f>
        <v>289201471.75771296</v>
      </c>
      <c r="O1671" s="40">
        <f t="shared" si="206"/>
        <v>317076186.77678329</v>
      </c>
      <c r="P1671" s="43">
        <f>LN(Data[[#This Row],[MA'[n^1.5']]])</f>
        <v>19.574652639800561</v>
      </c>
      <c r="Q1671" s="43">
        <f t="shared" si="207"/>
        <v>19.583255142900391</v>
      </c>
      <c r="R1671" s="30">
        <f>$O$1+$O$2*Data[[#This Row],[MA'[ln(n^2)']]]</f>
        <v>26.093821299079163</v>
      </c>
      <c r="S1671" s="30">
        <f>$Q$1+$Q$2*Data[[#This Row],[MA'[ln(n*ln(n))']]]</f>
        <v>22.298344922677973</v>
      </c>
      <c r="T1671" s="31">
        <f>$O$3*Data[[#This Row],[Metcalfe
(n^2)]]</f>
        <v>99449821661.320007</v>
      </c>
      <c r="U1671" s="31">
        <f t="shared" si="208"/>
        <v>112645169518.68265</v>
      </c>
      <c r="V1671" s="30">
        <f>LN(Data[[#This Row],[MA'[NVA']
30d]]/Data[[#This Row],[MA'[NVMetcalfe calc']]])</f>
        <v>-2.7777116380540252</v>
      </c>
      <c r="W1671" s="30">
        <f>$Q$3+Data[[#This Row],[NVM
(scaled)]]/((Data[[#This Row],[Upper Bound]]-Data[[#This Row],[Lower Bound]])/2)</f>
        <v>-0.87369591723703832</v>
      </c>
      <c r="X1671" s="30">
        <f>(Data[[#This Row],[Upper Bound]]+Data[[#This Row],[Lower Bound]])/2</f>
        <v>24.196083110878568</v>
      </c>
      <c r="Y1671" s="32">
        <f>LN(Data[[#This Row],[NVActual]]/Data[[#This Row],[MA'[n^2']
30d]])</f>
        <v>-3.408875107001252</v>
      </c>
      <c r="Z1671" s="32">
        <f>LN(Data[[#This Row],[NVActual]]/Data[[#This Row],[MA'[n*ln(n)']
30d]])</f>
        <v>7.0748991480367085</v>
      </c>
      <c r="AA1671" s="32">
        <f>LN(Data[[#This Row],[NVActual]]/Data[[#This Row],[MA'[n^1.5']]])</f>
        <v>3.117907343072329</v>
      </c>
      <c r="AB1671" s="32">
        <f>LN(Data[[#This Row],[NVActual]]/Data[[#This Row],[Metcalfe
(n^2)]])</f>
        <v>-3.2842855335288834</v>
      </c>
      <c r="AC1671" s="34">
        <f>1+Data[[#This Row],[MA'[NVMetcalfe calc']]]/((Data[[#This Row],[NVM_norm
(scaled)]]-Data[[#This Row],[NV_fund.]])/2)</f>
        <v>-8986530705.3418274</v>
      </c>
    </row>
    <row r="1672" spans="1:29" x14ac:dyDescent="0.2">
      <c r="A1672" s="23">
        <v>42504</v>
      </c>
      <c r="B1672" s="24">
        <v>7121450195.3756704</v>
      </c>
      <c r="C1672" s="24">
        <f t="shared" si="201"/>
        <v>6987129238.0168371</v>
      </c>
      <c r="D1672" s="25">
        <f>LN(Data[[#This Row],[NVActual]])</f>
        <v>22.686377220756317</v>
      </c>
      <c r="E1672" s="26">
        <v>448880</v>
      </c>
      <c r="F1672" s="40">
        <f>Data[[#This Row],[DAA 
(n)]]^2</f>
        <v>201493254400</v>
      </c>
      <c r="G1672" s="41">
        <f t="shared" si="202"/>
        <v>216699945967.06668</v>
      </c>
      <c r="H1672" s="28">
        <f>LN(Data[[#This Row],[Metcalfe
(n^2)]])</f>
        <v>26.029021740849707</v>
      </c>
      <c r="I1672" s="42">
        <f t="shared" si="203"/>
        <v>26.094209203723597</v>
      </c>
      <c r="J1672" s="40">
        <f>Data[[#This Row],[DAA 
(n)]]*LN(Data[[#This Row],[DAA 
(n)]])</f>
        <v>5841953.639516308</v>
      </c>
      <c r="K1672" s="40">
        <f t="shared" si="204"/>
        <v>6063860.0735370135</v>
      </c>
      <c r="L1672" s="29">
        <f>LN(Data[[#This Row],[MA'[n*ln(n)']
30d]])</f>
        <v>15.61785713109369</v>
      </c>
      <c r="M1672" s="43">
        <f t="shared" si="205"/>
        <v>15.623203233210946</v>
      </c>
      <c r="N1672" s="40">
        <f>Data[[#This Row],[DAA 
(n)]]^1.5</f>
        <v>300742900.22388172</v>
      </c>
      <c r="O1672" s="40">
        <f t="shared" si="206"/>
        <v>317160691.96037513</v>
      </c>
      <c r="P1672" s="43">
        <f>LN(Data[[#This Row],[MA'[n^1.5']]])</f>
        <v>19.5749191181052</v>
      </c>
      <c r="Q1672" s="43">
        <f t="shared" si="207"/>
        <v>19.583280560398514</v>
      </c>
      <c r="R1672" s="30">
        <f>$O$1+$O$2*Data[[#This Row],[MA'[ln(n^2)']]]</f>
        <v>26.094209203723597</v>
      </c>
      <c r="S1672" s="30">
        <f>$Q$1+$Q$2*Data[[#This Row],[MA'[ln(n*ln(n))']]]</f>
        <v>22.298285334798059</v>
      </c>
      <c r="T1672" s="31">
        <f>$O$3*Data[[#This Row],[Metcalfe
(n^2)]]</f>
        <v>104776492288</v>
      </c>
      <c r="U1672" s="31">
        <f t="shared" si="208"/>
        <v>112683971902.87466</v>
      </c>
      <c r="V1672" s="30">
        <f>LN(Data[[#This Row],[MA'[NVA']
30d]]/Data[[#This Row],[MA'[NVMetcalfe calc']]])</f>
        <v>-2.7805174154666954</v>
      </c>
      <c r="W1672" s="30">
        <f>$Q$3+Data[[#This Row],[NVM
(scaled)]]/((Data[[#This Row],[Upper Bound]]-Data[[#This Row],[Lower Bound]])/2)</f>
        <v>-0.87500167626056202</v>
      </c>
      <c r="X1672" s="30">
        <f>(Data[[#This Row],[Upper Bound]]+Data[[#This Row],[Lower Bound]])/2</f>
        <v>24.19624726926083</v>
      </c>
      <c r="Y1672" s="29">
        <f>LN(Data[[#This Row],[NVActual]]/Data[[#This Row],[MA'[n^2']
30d]])</f>
        <v>-3.41540227538797</v>
      </c>
      <c r="Z1672" s="29">
        <f>LN(Data[[#This Row],[NVActual]]/Data[[#This Row],[MA'[n*ln(n)']
30d]])</f>
        <v>7.0685200896626252</v>
      </c>
      <c r="AA1672" s="29">
        <f>LN(Data[[#This Row],[NVActual]]/Data[[#This Row],[MA'[n^1.5']]])</f>
        <v>3.1114581026511159</v>
      </c>
      <c r="AB1672" s="29">
        <f>LN(Data[[#This Row],[NVActual]]/Data[[#This Row],[Metcalfe
(n^2)]])</f>
        <v>-3.3426445200933923</v>
      </c>
      <c r="AC1672" s="26">
        <f>1+Data[[#This Row],[MA'[NVMetcalfe calc']]]/((Data[[#This Row],[NVM_norm
(scaled)]]-Data[[#This Row],[NV_fund.]])/2)</f>
        <v>-8989099197.6662865</v>
      </c>
    </row>
    <row r="1673" spans="1:29" x14ac:dyDescent="0.2">
      <c r="A1673" s="23">
        <v>42503</v>
      </c>
      <c r="B1673" s="24">
        <v>7106161522.32654</v>
      </c>
      <c r="C1673" s="24">
        <f t="shared" si="201"/>
        <v>6968828228.2887487</v>
      </c>
      <c r="D1673" s="25">
        <f>LN(Data[[#This Row],[NVActual]])</f>
        <v>22.684228064701571</v>
      </c>
      <c r="E1673" s="26">
        <v>461650</v>
      </c>
      <c r="F1673" s="40">
        <f>Data[[#This Row],[DAA 
(n)]]^2</f>
        <v>213120722500</v>
      </c>
      <c r="G1673" s="41">
        <f t="shared" si="202"/>
        <v>217246040819.86667</v>
      </c>
      <c r="H1673" s="28">
        <f>LN(Data[[#This Row],[Metcalfe
(n^2)]])</f>
        <v>26.085124614401547</v>
      </c>
      <c r="I1673" s="42">
        <f t="shared" si="203"/>
        <v>26.09681489201084</v>
      </c>
      <c r="J1673" s="40">
        <f>Data[[#This Row],[DAA 
(n)]]*LN(Data[[#This Row],[DAA 
(n)]])</f>
        <v>6021098.8891192367</v>
      </c>
      <c r="K1673" s="40">
        <f t="shared" si="204"/>
        <v>6072230.0589867411</v>
      </c>
      <c r="L1673" s="29">
        <f>LN(Data[[#This Row],[MA'[n*ln(n)']
30d]])</f>
        <v>15.619236485842279</v>
      </c>
      <c r="M1673" s="43">
        <f t="shared" si="205"/>
        <v>15.623184661254296</v>
      </c>
      <c r="N1673" s="40">
        <f>Data[[#This Row],[DAA 
(n)]]^1.5</f>
        <v>313667310.28611296</v>
      </c>
      <c r="O1673" s="40">
        <f t="shared" si="206"/>
        <v>317765994.10185522</v>
      </c>
      <c r="P1673" s="43">
        <f>LN(Data[[#This Row],[MA'[n^1.5']]])</f>
        <v>19.57682580225676</v>
      </c>
      <c r="Q1673" s="43">
        <f t="shared" si="207"/>
        <v>19.583329917506717</v>
      </c>
      <c r="R1673" s="30">
        <f>$O$1+$O$2*Data[[#This Row],[MA'[ln(n^2)']]]</f>
        <v>26.09681489201084</v>
      </c>
      <c r="S1673" s="30">
        <f>$Q$1+$Q$2*Data[[#This Row],[MA'[ln(n*ln(n))']]]</f>
        <v>22.298254691069587</v>
      </c>
      <c r="T1673" s="31">
        <f>$O$3*Data[[#This Row],[Metcalfe
(n^2)]]</f>
        <v>110822775700</v>
      </c>
      <c r="U1673" s="31">
        <f t="shared" si="208"/>
        <v>112967941226.33066</v>
      </c>
      <c r="V1673" s="30">
        <f>LN(Data[[#This Row],[MA'[NVA']
30d]]/Data[[#This Row],[MA'[NVMetcalfe calc']]])</f>
        <v>-2.7856569783170939</v>
      </c>
      <c r="W1673" s="30">
        <f>$Q$3+Data[[#This Row],[NVM
(scaled)]]/((Data[[#This Row],[Upper Bound]]-Data[[#This Row],[Lower Bound]])/2)</f>
        <v>-0.87669097287273756</v>
      </c>
      <c r="X1673" s="30">
        <f>(Data[[#This Row],[Upper Bound]]+Data[[#This Row],[Lower Bound]])/2</f>
        <v>24.197534791540214</v>
      </c>
      <c r="Y1673" s="32">
        <f>LN(Data[[#This Row],[NVActual]]/Data[[#This Row],[MA'[n^2']
30d]])</f>
        <v>-3.4200683121500206</v>
      </c>
      <c r="Z1673" s="32">
        <f>LN(Data[[#This Row],[NVActual]]/Data[[#This Row],[MA'[n*ln(n)']
30d]])</f>
        <v>7.0649915788592903</v>
      </c>
      <c r="AA1673" s="32">
        <f>LN(Data[[#This Row],[NVActual]]/Data[[#This Row],[MA'[n^1.5']]])</f>
        <v>3.1074022624448108</v>
      </c>
      <c r="AB1673" s="32">
        <f>LN(Data[[#This Row],[NVActual]]/Data[[#This Row],[Metcalfe
(n^2)]])</f>
        <v>-3.4008965496999783</v>
      </c>
      <c r="AC1673" s="34">
        <f>1+Data[[#This Row],[MA'[NVMetcalfe calc']]]/((Data[[#This Row],[NVM_norm
(scaled)]]-Data[[#This Row],[NV_fund.]])/2)</f>
        <v>-9010682305.8222065</v>
      </c>
    </row>
    <row r="1674" spans="1:29" x14ac:dyDescent="0.2">
      <c r="A1674" s="23">
        <v>42502</v>
      </c>
      <c r="B1674" s="24">
        <v>7079025579.2344503</v>
      </c>
      <c r="C1674" s="24">
        <f t="shared" si="201"/>
        <v>6950472519.6873846</v>
      </c>
      <c r="D1674" s="25">
        <f>LN(Data[[#This Row],[NVActual]])</f>
        <v>22.680402105128522</v>
      </c>
      <c r="E1674" s="26">
        <v>449920</v>
      </c>
      <c r="F1674" s="40">
        <f>Data[[#This Row],[DAA 
(n)]]^2</f>
        <v>202428006400</v>
      </c>
      <c r="G1674" s="41">
        <f t="shared" si="202"/>
        <v>218386057223.06668</v>
      </c>
      <c r="H1674" s="28">
        <f>LN(Data[[#This Row],[Metcalfe
(n^2)]])</f>
        <v>26.033650136328763</v>
      </c>
      <c r="I1674" s="42">
        <f t="shared" si="203"/>
        <v>26.101775864619292</v>
      </c>
      <c r="J1674" s="40">
        <f>Data[[#This Row],[DAA 
(n)]]*LN(Data[[#This Row],[DAA 
(n)]])</f>
        <v>5856529.9346685186</v>
      </c>
      <c r="K1674" s="40">
        <f t="shared" si="204"/>
        <v>6088968.6376234405</v>
      </c>
      <c r="L1674" s="29">
        <f>LN(Data[[#This Row],[MA'[n*ln(n)']
30d]])</f>
        <v>15.621989271916162</v>
      </c>
      <c r="M1674" s="43">
        <f t="shared" si="205"/>
        <v>15.623080936767423</v>
      </c>
      <c r="N1674" s="40">
        <f>Data[[#This Row],[DAA 
(n)]]^1.5</f>
        <v>301788682.09309626</v>
      </c>
      <c r="O1674" s="40">
        <f t="shared" si="206"/>
        <v>319000693.32304341</v>
      </c>
      <c r="P1674" s="43">
        <f>LN(Data[[#This Row],[MA'[n^1.5']]])</f>
        <v>19.580703834173224</v>
      </c>
      <c r="Q1674" s="43">
        <f t="shared" si="207"/>
        <v>19.583261584060345</v>
      </c>
      <c r="R1674" s="30">
        <f>$O$1+$O$2*Data[[#This Row],[MA'[ln(n^2)']]]</f>
        <v>26.101775864619292</v>
      </c>
      <c r="S1674" s="30">
        <f>$Q$1+$Q$2*Data[[#This Row],[MA'[ln(n*ln(n))']]]</f>
        <v>22.298083545666245</v>
      </c>
      <c r="T1674" s="31">
        <f>$O$3*Data[[#This Row],[Metcalfe
(n^2)]]</f>
        <v>105262563328</v>
      </c>
      <c r="U1674" s="31">
        <f t="shared" si="208"/>
        <v>113560749755.99467</v>
      </c>
      <c r="V1674" s="30">
        <f>LN(Data[[#This Row],[MA'[NVA']
30d]]/Data[[#This Row],[MA'[NVMetcalfe calc']]])</f>
        <v>-2.7935282881626478</v>
      </c>
      <c r="W1674" s="30">
        <f>$Q$3+Data[[#This Row],[NVM
(scaled)]]/((Data[[#This Row],[Upper Bound]]-Data[[#This Row],[Lower Bound]])/2)</f>
        <v>-0.87885081858122349</v>
      </c>
      <c r="X1674" s="30">
        <f>(Data[[#This Row],[Upper Bound]]+Data[[#This Row],[Lower Bound]])/2</f>
        <v>24.199929705142768</v>
      </c>
      <c r="Y1674" s="29">
        <f>LN(Data[[#This Row],[NVActual]]/Data[[#This Row],[MA'[n^2']
30d]])</f>
        <v>-3.4291281330970187</v>
      </c>
      <c r="Z1674" s="29">
        <f>LN(Data[[#This Row],[NVActual]]/Data[[#This Row],[MA'[n*ln(n)']
30d]])</f>
        <v>7.058412833212361</v>
      </c>
      <c r="AA1674" s="29">
        <f>LN(Data[[#This Row],[NVActual]]/Data[[#This Row],[MA'[n^1.5']]])</f>
        <v>3.0996982709552983</v>
      </c>
      <c r="AB1674" s="29">
        <f>LN(Data[[#This Row],[NVActual]]/Data[[#This Row],[Metcalfe
(n^2)]])</f>
        <v>-3.3532480312002413</v>
      </c>
      <c r="AC1674" s="26">
        <f>1+Data[[#This Row],[MA'[NVMetcalfe calc']]]/((Data[[#This Row],[NVM_norm
(scaled)]]-Data[[#This Row],[NV_fund.]])/2)</f>
        <v>-9056321509.4154377</v>
      </c>
    </row>
    <row r="1675" spans="1:29" x14ac:dyDescent="0.2">
      <c r="A1675" s="23">
        <v>42501</v>
      </c>
      <c r="B1675" s="24">
        <v>7050864288.9579296</v>
      </c>
      <c r="C1675" s="24">
        <f t="shared" si="201"/>
        <v>6934277065.7324829</v>
      </c>
      <c r="D1675" s="25">
        <f>LN(Data[[#This Row],[NVActual]])</f>
        <v>22.676416040434965</v>
      </c>
      <c r="E1675" s="26">
        <v>475358</v>
      </c>
      <c r="F1675" s="40">
        <f>Data[[#This Row],[DAA 
(n)]]^2</f>
        <v>225965228164</v>
      </c>
      <c r="G1675" s="41">
        <f t="shared" si="202"/>
        <v>220121691794.03333</v>
      </c>
      <c r="H1675" s="28">
        <f>LN(Data[[#This Row],[Metcalfe
(n^2)]])</f>
        <v>26.143646966699976</v>
      </c>
      <c r="I1675" s="42">
        <f t="shared" si="203"/>
        <v>26.10940602861125</v>
      </c>
      <c r="J1675" s="40">
        <f>Data[[#This Row],[DAA 
(n)]]*LN(Data[[#This Row],[DAA 
(n)]])</f>
        <v>6213795.8673982834</v>
      </c>
      <c r="K1675" s="40">
        <f t="shared" si="204"/>
        <v>6114565.2229183204</v>
      </c>
      <c r="L1675" s="29">
        <f>LN(Data[[#This Row],[MA'[n*ln(n)']
30d]])</f>
        <v>15.626184224480555</v>
      </c>
      <c r="M1675" s="43">
        <f t="shared" si="205"/>
        <v>15.62276796669525</v>
      </c>
      <c r="N1675" s="40">
        <f>Data[[#This Row],[DAA 
(n)]]^1.5</f>
        <v>327741329.29733318</v>
      </c>
      <c r="O1675" s="40">
        <f t="shared" si="206"/>
        <v>320884823.25523281</v>
      </c>
      <c r="P1675" s="43">
        <f>LN(Data[[#This Row],[MA'[n^1.5']]])</f>
        <v>19.586592810649531</v>
      </c>
      <c r="Q1675" s="43">
        <f t="shared" si="207"/>
        <v>19.582899166037812</v>
      </c>
      <c r="R1675" s="30">
        <f>$O$1+$O$2*Data[[#This Row],[MA'[ln(n^2)']]]</f>
        <v>26.10940602861125</v>
      </c>
      <c r="S1675" s="30">
        <f>$Q$1+$Q$2*Data[[#This Row],[MA'[ln(n*ln(n))']]]</f>
        <v>22.297567145047161</v>
      </c>
      <c r="T1675" s="31">
        <f>$O$3*Data[[#This Row],[Metcalfe
(n^2)]]</f>
        <v>117501918645.28</v>
      </c>
      <c r="U1675" s="31">
        <f t="shared" si="208"/>
        <v>114463279732.89735</v>
      </c>
      <c r="V1675" s="30">
        <f>LN(Data[[#This Row],[MA'[NVA']
30d]]/Data[[#This Row],[MA'[NVMetcalfe calc']]])</f>
        <v>-2.8037772665097935</v>
      </c>
      <c r="W1675" s="30">
        <f>$Q$3+Data[[#This Row],[NVM
(scaled)]]/((Data[[#This Row],[Upper Bound]]-Data[[#This Row],[Lower Bound]])/2)</f>
        <v>-0.88108907388459567</v>
      </c>
      <c r="X1675" s="30">
        <f>(Data[[#This Row],[Upper Bound]]+Data[[#This Row],[Lower Bound]])/2</f>
        <v>24.203486586829207</v>
      </c>
      <c r="Y1675" s="32">
        <f>LN(Data[[#This Row],[NVActual]]/Data[[#This Row],[MA'[n^2']
30d]])</f>
        <v>-3.4410303344541027</v>
      </c>
      <c r="Z1675" s="32">
        <f>LN(Data[[#This Row],[NVActual]]/Data[[#This Row],[MA'[n*ln(n)']
30d]])</f>
        <v>7.0502318159544108</v>
      </c>
      <c r="AA1675" s="32">
        <f>LN(Data[[#This Row],[NVActual]]/Data[[#This Row],[MA'[n^1.5']]])</f>
        <v>3.0898232297854364</v>
      </c>
      <c r="AB1675" s="32">
        <f>LN(Data[[#This Row],[NVActual]]/Data[[#This Row],[Metcalfe
(n^2)]])</f>
        <v>-3.4672309262650076</v>
      </c>
      <c r="AC1675" s="34">
        <f>1+Data[[#This Row],[MA'[NVMetcalfe calc']]]/((Data[[#This Row],[NVM_norm
(scaled)]]-Data[[#This Row],[NV_fund.]])/2)</f>
        <v>-9126188241.6150799</v>
      </c>
    </row>
    <row r="1676" spans="1:29" x14ac:dyDescent="0.2">
      <c r="A1676" s="23">
        <v>42500</v>
      </c>
      <c r="B1676" s="24">
        <v>7005610568.3489904</v>
      </c>
      <c r="C1676" s="24">
        <f t="shared" ref="C1676:C1739" si="209">AVERAGE(B1676:B1705)</f>
        <v>6916831921.1307669</v>
      </c>
      <c r="D1676" s="25">
        <f>LN(Data[[#This Row],[NVActual]])</f>
        <v>22.669977174728448</v>
      </c>
      <c r="E1676" s="26">
        <v>496262</v>
      </c>
      <c r="F1676" s="40">
        <f>Data[[#This Row],[DAA 
(n)]]^2</f>
        <v>246275972644</v>
      </c>
      <c r="G1676" s="41">
        <f t="shared" ref="G1676:G1739" si="210">AVERAGE(F1676:F1705)</f>
        <v>220145922818.03333</v>
      </c>
      <c r="H1676" s="28">
        <f>LN(Data[[#This Row],[Metcalfe
(n^2)]])</f>
        <v>26.229718584102748</v>
      </c>
      <c r="I1676" s="42">
        <f t="shared" ref="I1676:I1739" si="211">AVERAGE(H1676:H1705)</f>
        <v>26.10951308991423</v>
      </c>
      <c r="J1676" s="40">
        <f>Data[[#This Row],[DAA 
(n)]]*LN(Data[[#This Row],[DAA 
(n)]])</f>
        <v>6508406.3019919991</v>
      </c>
      <c r="K1676" s="40">
        <f t="shared" ref="K1676:K1739" si="212">AVERAGE(J1676:J1705)</f>
        <v>6114923.6058105445</v>
      </c>
      <c r="L1676" s="29">
        <f>LN(Data[[#This Row],[MA'[n*ln(n)']
30d]])</f>
        <v>15.626242834108046</v>
      </c>
      <c r="M1676" s="43">
        <f t="shared" ref="M1676:M1739" si="213">AVERAGE(L1676:L1705)</f>
        <v>15.622100034344372</v>
      </c>
      <c r="N1676" s="40">
        <f>Data[[#This Row],[DAA 
(n)]]^1.5</f>
        <v>349596062.24363607</v>
      </c>
      <c r="O1676" s="40">
        <f t="shared" ref="O1676:O1739" si="214">AVERAGE(N1676:N1705)</f>
        <v>320911171.28742313</v>
      </c>
      <c r="P1676" s="43">
        <f>LN(Data[[#This Row],[MA'[n^1.5']]])</f>
        <v>19.586674917837573</v>
      </c>
      <c r="Q1676" s="43">
        <f t="shared" ref="Q1676:Q1739" si="215">AVERAGE(P1676:P1705)</f>
        <v>19.58204129204854</v>
      </c>
      <c r="R1676" s="30">
        <f>$O$1+$O$2*Data[[#This Row],[MA'[ln(n^2)']]]</f>
        <v>26.10951308991423</v>
      </c>
      <c r="S1676" s="30">
        <f>$Q$1+$Q$2*Data[[#This Row],[MA'[ln(n*ln(n))']]]</f>
        <v>22.296465056668211</v>
      </c>
      <c r="T1676" s="31">
        <f>$O$3*Data[[#This Row],[Metcalfe
(n^2)]]</f>
        <v>128063505774.88</v>
      </c>
      <c r="U1676" s="31">
        <f t="shared" si="208"/>
        <v>114475879865.37733</v>
      </c>
      <c r="V1676" s="30">
        <f>LN(Data[[#This Row],[MA'[NVA']
30d]]/Data[[#This Row],[MA'[NVMetcalfe calc']]])</f>
        <v>-2.8064062946707229</v>
      </c>
      <c r="W1676" s="30">
        <f>$Q$3+Data[[#This Row],[NVM
(scaled)]]/((Data[[#This Row],[Upper Bound]]-Data[[#This Row],[Lower Bound]])/2)</f>
        <v>-0.88200154322821367</v>
      </c>
      <c r="X1676" s="30">
        <f>(Data[[#This Row],[Upper Bound]]+Data[[#This Row],[Lower Bound]])/2</f>
        <v>24.202989073291221</v>
      </c>
      <c r="Y1676" s="29">
        <f>LN(Data[[#This Row],[NVActual]]/Data[[#This Row],[MA'[n^2']
30d]])</f>
        <v>-3.4475792742302116</v>
      </c>
      <c r="Z1676" s="29">
        <f>LN(Data[[#This Row],[NVActual]]/Data[[#This Row],[MA'[n*ln(n)']
30d]])</f>
        <v>7.0437343406204009</v>
      </c>
      <c r="AA1676" s="29">
        <f>LN(Data[[#This Row],[NVActual]]/Data[[#This Row],[MA'[n^1.5']]])</f>
        <v>3.0833022568908723</v>
      </c>
      <c r="AB1676" s="29">
        <f>LN(Data[[#This Row],[NVActual]]/Data[[#This Row],[Metcalfe
(n^2)]])</f>
        <v>-3.5597414093743023</v>
      </c>
      <c r="AC1676" s="26">
        <f>1+Data[[#This Row],[MA'[NVMetcalfe calc']]]/((Data[[#This Row],[NVM_norm
(scaled)]]-Data[[#This Row],[NV_fund.]])/2)</f>
        <v>-9127041871.6001472</v>
      </c>
    </row>
    <row r="1677" spans="1:29" x14ac:dyDescent="0.2">
      <c r="A1677" s="23">
        <v>42499</v>
      </c>
      <c r="B1677" s="24">
        <v>7196090525.8727102</v>
      </c>
      <c r="C1677" s="24">
        <f t="shared" si="209"/>
        <v>6900163630.7604742</v>
      </c>
      <c r="D1677" s="25">
        <f>LN(Data[[#This Row],[NVActual]])</f>
        <v>22.69680373298235</v>
      </c>
      <c r="E1677" s="26">
        <v>489806</v>
      </c>
      <c r="F1677" s="40">
        <f>Data[[#This Row],[DAA 
(n)]]^2</f>
        <v>239909917636</v>
      </c>
      <c r="G1677" s="41">
        <f t="shared" si="210"/>
        <v>218512571751.53333</v>
      </c>
      <c r="H1677" s="28">
        <f>LN(Data[[#This Row],[Metcalfe
(n^2)]])</f>
        <v>26.203529346646185</v>
      </c>
      <c r="I1677" s="42">
        <f t="shared" si="211"/>
        <v>26.102118029278468</v>
      </c>
      <c r="J1677" s="40">
        <f>Data[[#This Row],[DAA 
(n)]]*LN(Data[[#This Row],[DAA 
(n)]])</f>
        <v>6417322.9475816907</v>
      </c>
      <c r="K1677" s="40">
        <f t="shared" si="212"/>
        <v>6090502.9970567357</v>
      </c>
      <c r="L1677" s="29">
        <f>LN(Data[[#This Row],[MA'[n*ln(n)']
30d]])</f>
        <v>15.622241230209172</v>
      </c>
      <c r="M1677" s="43">
        <f t="shared" si="213"/>
        <v>15.621166727163823</v>
      </c>
      <c r="N1677" s="40">
        <f>Data[[#This Row],[DAA 
(n)]]^1.5</f>
        <v>342796320.16347408</v>
      </c>
      <c r="O1677" s="40">
        <f t="shared" si="214"/>
        <v>319124932.49040312</v>
      </c>
      <c r="P1677" s="43">
        <f>LN(Data[[#This Row],[MA'[n^1.5']]])</f>
        <v>19.581093221979962</v>
      </c>
      <c r="Q1677" s="43">
        <f t="shared" si="215"/>
        <v>19.580826570142094</v>
      </c>
      <c r="R1677" s="30">
        <f>$O$1+$O$2*Data[[#This Row],[MA'[ln(n^2)']]]</f>
        <v>26.102118029278468</v>
      </c>
      <c r="S1677" s="30">
        <f>$Q$1+$Q$2*Data[[#This Row],[MA'[ln(n*ln(n))']]]</f>
        <v>22.294925099820308</v>
      </c>
      <c r="T1677" s="31">
        <f>$O$3*Data[[#This Row],[Metcalfe
(n^2)]]</f>
        <v>124753157170.72</v>
      </c>
      <c r="U1677" s="31">
        <f t="shared" si="208"/>
        <v>113626537310.79735</v>
      </c>
      <c r="V1677" s="30">
        <f>LN(Data[[#This Row],[MA'[NVA']
30d]]/Data[[#This Row],[MA'[NVMetcalfe calc']]])</f>
        <v>-2.8013719561691088</v>
      </c>
      <c r="W1677" s="30">
        <f>$Q$3+Data[[#This Row],[NVM
(scaled)]]/((Data[[#This Row],[Upper Bound]]-Data[[#This Row],[Lower Bound]])/2)</f>
        <v>-0.88162069696730583</v>
      </c>
      <c r="X1677" s="30">
        <f>(Data[[#This Row],[Upper Bound]]+Data[[#This Row],[Lower Bound]])/2</f>
        <v>24.198521564549388</v>
      </c>
      <c r="Y1677" s="32">
        <f>LN(Data[[#This Row],[NVActual]]/Data[[#This Row],[MA'[n^2']
30d]])</f>
        <v>-3.4133056534648278</v>
      </c>
      <c r="Z1677" s="32">
        <f>LN(Data[[#This Row],[NVActual]]/Data[[#This Row],[MA'[n*ln(n)']
30d]])</f>
        <v>7.0745625027731789</v>
      </c>
      <c r="AA1677" s="32">
        <f>LN(Data[[#This Row],[NVActual]]/Data[[#This Row],[MA'[n^1.5']]])</f>
        <v>3.1157105110023866</v>
      </c>
      <c r="AB1677" s="32">
        <f>LN(Data[[#This Row],[NVActual]]/Data[[#This Row],[Metcalfe
(n^2)]])</f>
        <v>-3.5067256136638352</v>
      </c>
      <c r="AC1677" s="34">
        <f>1+Data[[#This Row],[MA'[NVMetcalfe calc']]]/((Data[[#This Row],[NVM_norm
(scaled)]]-Data[[#This Row],[NV_fund.]])/2)</f>
        <v>-9061075979.0312157</v>
      </c>
    </row>
    <row r="1678" spans="1:29" x14ac:dyDescent="0.2">
      <c r="A1678" s="23">
        <v>42498</v>
      </c>
      <c r="B1678" s="24">
        <v>7161770203.6286402</v>
      </c>
      <c r="C1678" s="24">
        <f t="shared" si="209"/>
        <v>6875443215.3939505</v>
      </c>
      <c r="D1678" s="25">
        <f>LN(Data[[#This Row],[NVActual]])</f>
        <v>22.692023022505058</v>
      </c>
      <c r="E1678" s="26">
        <v>435990</v>
      </c>
      <c r="F1678" s="40">
        <f>Data[[#This Row],[DAA 
(n)]]^2</f>
        <v>190087280100</v>
      </c>
      <c r="G1678" s="41">
        <f t="shared" si="210"/>
        <v>216624076326.63333</v>
      </c>
      <c r="H1678" s="28">
        <f>LN(Data[[#This Row],[Metcalfe
(n^2)]])</f>
        <v>25.970749172576653</v>
      </c>
      <c r="I1678" s="42">
        <f t="shared" si="211"/>
        <v>26.093138543123359</v>
      </c>
      <c r="J1678" s="40">
        <f>Data[[#This Row],[DAA 
(n)]]*LN(Data[[#This Row],[DAA 
(n)]])</f>
        <v>5661493.4658758473</v>
      </c>
      <c r="K1678" s="40">
        <f t="shared" si="212"/>
        <v>6061625.0070064841</v>
      </c>
      <c r="L1678" s="29">
        <f>LN(Data[[#This Row],[MA'[n*ln(n)']
30d]])</f>
        <v>15.617488475070282</v>
      </c>
      <c r="M1678" s="43">
        <f t="shared" si="213"/>
        <v>15.620341959320022</v>
      </c>
      <c r="N1678" s="40">
        <f>Data[[#This Row],[DAA 
(n)]]^1.5</f>
        <v>287882186.40756303</v>
      </c>
      <c r="O1678" s="40">
        <f t="shared" si="214"/>
        <v>317034600.75891697</v>
      </c>
      <c r="P1678" s="43">
        <f>LN(Data[[#This Row],[MA'[n^1.5']]])</f>
        <v>19.574521476544099</v>
      </c>
      <c r="Q1678" s="43">
        <f t="shared" si="215"/>
        <v>19.579763971873</v>
      </c>
      <c r="R1678" s="30">
        <f>$O$1+$O$2*Data[[#This Row],[MA'[ln(n^2)']]]</f>
        <v>26.093138543123359</v>
      </c>
      <c r="S1678" s="30">
        <f>$Q$1+$Q$2*Data[[#This Row],[MA'[ln(n*ln(n))']]]</f>
        <v>22.293564232878037</v>
      </c>
      <c r="T1678" s="31">
        <f>$O$3*Data[[#This Row],[Metcalfe
(n^2)]]</f>
        <v>98845385652</v>
      </c>
      <c r="U1678" s="31">
        <f t="shared" si="208"/>
        <v>112644519689.84933</v>
      </c>
      <c r="V1678" s="30">
        <f>LN(Data[[#This Row],[MA'[NVA']
30d]]/Data[[#This Row],[MA'[NVMetcalfe calc']]])</f>
        <v>-2.7962809075238351</v>
      </c>
      <c r="W1678" s="30">
        <f>$Q$3+Data[[#This Row],[NVM
(scaled)]]/((Data[[#This Row],[Upper Bound]]-Data[[#This Row],[Lower Bound]])/2)</f>
        <v>-0.88189168006733409</v>
      </c>
      <c r="X1678" s="30">
        <f>(Data[[#This Row],[Upper Bound]]+Data[[#This Row],[Lower Bound]])/2</f>
        <v>24.1933513880007</v>
      </c>
      <c r="Y1678" s="29">
        <f>LN(Data[[#This Row],[NVActual]]/Data[[#This Row],[MA'[n^2']
30d]])</f>
        <v>-3.4094062985401998</v>
      </c>
      <c r="Z1678" s="29">
        <f>LN(Data[[#This Row],[NVActual]]/Data[[#This Row],[MA'[n*ln(n)']
30d]])</f>
        <v>7.0745345474347765</v>
      </c>
      <c r="AA1678" s="29">
        <f>LN(Data[[#This Row],[NVActual]]/Data[[#This Row],[MA'[n^1.5']]])</f>
        <v>3.1175015459609594</v>
      </c>
      <c r="AB1678" s="29">
        <f>LN(Data[[#This Row],[NVActual]]/Data[[#This Row],[Metcalfe
(n^2)]])</f>
        <v>-3.2787261500715932</v>
      </c>
      <c r="AC1678" s="26">
        <f>1+Data[[#This Row],[MA'[NVMetcalfe calc']]]/((Data[[#This Row],[NVM_norm
(scaled)]]-Data[[#This Row],[NV_fund.]])/2)</f>
        <v>-8984520658.2071724</v>
      </c>
    </row>
    <row r="1679" spans="1:29" x14ac:dyDescent="0.2">
      <c r="A1679" s="23">
        <v>42497</v>
      </c>
      <c r="B1679" s="24">
        <v>7159568138.0941601</v>
      </c>
      <c r="C1679" s="24">
        <f t="shared" si="209"/>
        <v>6851751119.5376749</v>
      </c>
      <c r="D1679" s="25">
        <f>LN(Data[[#This Row],[NVActual]])</f>
        <v>22.69171550019125</v>
      </c>
      <c r="E1679" s="26">
        <v>411559</v>
      </c>
      <c r="F1679" s="40">
        <f>Data[[#This Row],[DAA 
(n)]]^2</f>
        <v>169380810481</v>
      </c>
      <c r="G1679" s="41">
        <f t="shared" si="210"/>
        <v>216546072216.76666</v>
      </c>
      <c r="H1679" s="28">
        <f>LN(Data[[#This Row],[Metcalfe
(n^2)]])</f>
        <v>25.855415333414836</v>
      </c>
      <c r="I1679" s="42">
        <f t="shared" si="211"/>
        <v>26.092725636835986</v>
      </c>
      <c r="J1679" s="40">
        <f>Data[[#This Row],[DAA 
(n)]]*LN(Data[[#This Row],[DAA 
(n)]])</f>
        <v>5320514.4396024384</v>
      </c>
      <c r="K1679" s="40">
        <f t="shared" si="212"/>
        <v>6060370.3303260207</v>
      </c>
      <c r="L1679" s="29">
        <f>LN(Data[[#This Row],[MA'[n*ln(n)']
30d]])</f>
        <v>15.617281466793175</v>
      </c>
      <c r="M1679" s="43">
        <f t="shared" si="213"/>
        <v>15.619720548496606</v>
      </c>
      <c r="N1679" s="40">
        <f>Data[[#This Row],[DAA 
(n)]]^1.5</f>
        <v>264026886.85198262</v>
      </c>
      <c r="O1679" s="40">
        <f t="shared" si="214"/>
        <v>316945862.3309508</v>
      </c>
      <c r="P1679" s="43">
        <f>LN(Data[[#This Row],[MA'[n^1.5']]])</f>
        <v>19.574241535966394</v>
      </c>
      <c r="Q1679" s="43">
        <f t="shared" si="215"/>
        <v>19.578981622182251</v>
      </c>
      <c r="R1679" s="30">
        <f>$O$1+$O$2*Data[[#This Row],[MA'[ln(n^2)']]]</f>
        <v>26.092725636835986</v>
      </c>
      <c r="S1679" s="30">
        <f>$Q$1+$Q$2*Data[[#This Row],[MA'[ln(n*ln(n))']]]</f>
        <v>22.292538905019398</v>
      </c>
      <c r="T1679" s="31">
        <f>$O$3*Data[[#This Row],[Metcalfe
(n^2)]]</f>
        <v>88078021450.12001</v>
      </c>
      <c r="U1679" s="31">
        <f t="shared" si="208"/>
        <v>112603957552.71867</v>
      </c>
      <c r="V1679" s="30">
        <f>LN(Data[[#This Row],[MA'[NVA']
30d]]/Data[[#This Row],[MA'[NVMetcalfe calc']]])</f>
        <v>-2.7993726045995064</v>
      </c>
      <c r="W1679" s="30">
        <f>$Q$3+Data[[#This Row],[NVM
(scaled)]]/((Data[[#This Row],[Upper Bound]]-Data[[#This Row],[Lower Bound]])/2)</f>
        <v>-0.88328160543381184</v>
      </c>
      <c r="X1679" s="30">
        <f>(Data[[#This Row],[Upper Bound]]+Data[[#This Row],[Lower Bound]])/2</f>
        <v>24.192632270927692</v>
      </c>
      <c r="Y1679" s="32">
        <f>LN(Data[[#This Row],[NVActual]]/Data[[#This Row],[MA'[n^2']
30d]])</f>
        <v>-3.4093536662543791</v>
      </c>
      <c r="Z1679" s="32">
        <f>LN(Data[[#This Row],[NVActual]]/Data[[#This Row],[MA'[n*ln(n)']
30d]])</f>
        <v>7.0744340333980764</v>
      </c>
      <c r="AA1679" s="32">
        <f>LN(Data[[#This Row],[NVActual]]/Data[[#This Row],[MA'[n^1.5']]])</f>
        <v>3.1174739642248577</v>
      </c>
      <c r="AB1679" s="32">
        <f>LN(Data[[#This Row],[NVActual]]/Data[[#This Row],[Metcalfe
(n^2)]])</f>
        <v>-3.1636998332235859</v>
      </c>
      <c r="AC1679" s="34">
        <f>1+Data[[#This Row],[MA'[NVMetcalfe calc']]]/((Data[[#This Row],[NVM_norm
(scaled)]]-Data[[#This Row],[NV_fund.]])/2)</f>
        <v>-8981045165.1239643</v>
      </c>
    </row>
    <row r="1680" spans="1:29" x14ac:dyDescent="0.2">
      <c r="A1680" s="23">
        <v>42496</v>
      </c>
      <c r="B1680" s="24">
        <v>7162989182.0687904</v>
      </c>
      <c r="C1680" s="24">
        <f t="shared" si="209"/>
        <v>6829532256.0934572</v>
      </c>
      <c r="D1680" s="25">
        <f>LN(Data[[#This Row],[NVActual]])</f>
        <v>22.692193214326124</v>
      </c>
      <c r="E1680" s="26">
        <v>465712</v>
      </c>
      <c r="F1680" s="40">
        <f>Data[[#This Row],[DAA 
(n)]]^2</f>
        <v>216887666944</v>
      </c>
      <c r="G1680" s="41">
        <f t="shared" si="210"/>
        <v>217660489237.53333</v>
      </c>
      <c r="H1680" s="28">
        <f>LN(Data[[#This Row],[Metcalfe
(n^2)]])</f>
        <v>26.102645392600145</v>
      </c>
      <c r="I1680" s="42">
        <f t="shared" si="211"/>
        <v>26.098730185469602</v>
      </c>
      <c r="J1680" s="40">
        <f>Data[[#This Row],[DAA 
(n)]]*LN(Data[[#This Row],[DAA 
(n)]])</f>
        <v>6078157.5955392998</v>
      </c>
      <c r="K1680" s="40">
        <f t="shared" si="212"/>
        <v>6078437.4936495107</v>
      </c>
      <c r="L1680" s="29">
        <f>LN(Data[[#This Row],[MA'[n*ln(n)']
30d]])</f>
        <v>15.620258229738392</v>
      </c>
      <c r="M1680" s="43">
        <f t="shared" si="213"/>
        <v>15.619292170464849</v>
      </c>
      <c r="N1680" s="40">
        <f>Data[[#This Row],[DAA 
(n)]]^1.5</f>
        <v>317816282.0684675</v>
      </c>
      <c r="O1680" s="40">
        <f t="shared" si="214"/>
        <v>318218946.53249198</v>
      </c>
      <c r="P1680" s="43">
        <f>LN(Data[[#This Row],[MA'[n^1.5']]])</f>
        <v>19.578250214937881</v>
      </c>
      <c r="Q1680" s="43">
        <f t="shared" si="215"/>
        <v>19.578469532689503</v>
      </c>
      <c r="R1680" s="30">
        <f>$O$1+$O$2*Data[[#This Row],[MA'[ln(n^2)']]]</f>
        <v>26.098730185469602</v>
      </c>
      <c r="S1680" s="30">
        <f>$Q$1+$Q$2*Data[[#This Row],[MA'[ln(n*ln(n))']]]</f>
        <v>22.291832081267</v>
      </c>
      <c r="T1680" s="31">
        <f>$O$3*Data[[#This Row],[Metcalfe
(n^2)]]</f>
        <v>112781586810.88</v>
      </c>
      <c r="U1680" s="31">
        <f t="shared" si="208"/>
        <v>113183454403.51735</v>
      </c>
      <c r="V1680" s="30">
        <f>LN(Data[[#This Row],[MA'[NVA']
30d]]/Data[[#This Row],[MA'[NVMetcalfe calc']]])</f>
        <v>-2.8077538050701096</v>
      </c>
      <c r="W1680" s="30">
        <f>$Q$3+Data[[#This Row],[NVM
(scaled)]]/((Data[[#This Row],[Upper Bound]]-Data[[#This Row],[Lower Bound]])/2)</f>
        <v>-0.88508744821433838</v>
      </c>
      <c r="X1680" s="30">
        <f>(Data[[#This Row],[Upper Bound]]+Data[[#This Row],[Lower Bound]])/2</f>
        <v>24.195281133368301</v>
      </c>
      <c r="Y1680" s="29">
        <f>LN(Data[[#This Row],[NVActual]]/Data[[#This Row],[MA'[n^2']
30d]])</f>
        <v>-3.4140090826001543</v>
      </c>
      <c r="Z1680" s="29">
        <f>LN(Data[[#This Row],[NVActual]]/Data[[#This Row],[MA'[n*ln(n)']
30d]])</f>
        <v>7.0719349845877328</v>
      </c>
      <c r="AA1680" s="29">
        <f>LN(Data[[#This Row],[NVActual]]/Data[[#This Row],[MA'[n^1.5']]])</f>
        <v>3.1139429993882421</v>
      </c>
      <c r="AB1680" s="29">
        <f>LN(Data[[#This Row],[NVActual]]/Data[[#This Row],[Metcalfe
(n^2)]])</f>
        <v>-3.4104521782740207</v>
      </c>
      <c r="AC1680" s="26">
        <f>1+Data[[#This Row],[MA'[NVMetcalfe calc']]]/((Data[[#This Row],[NVM_norm
(scaled)]]-Data[[#This Row],[NV_fund.]])/2)</f>
        <v>-9025661167.8419743</v>
      </c>
    </row>
    <row r="1681" spans="1:29" x14ac:dyDescent="0.2">
      <c r="A1681" s="23">
        <v>42495</v>
      </c>
      <c r="B1681" s="24">
        <v>6969443375.6674204</v>
      </c>
      <c r="C1681" s="24">
        <f t="shared" si="209"/>
        <v>6807376422.5678043</v>
      </c>
      <c r="D1681" s="25">
        <f>LN(Data[[#This Row],[NVActual]])</f>
        <v>22.66480119851084</v>
      </c>
      <c r="E1681" s="26">
        <v>455031</v>
      </c>
      <c r="F1681" s="40">
        <f>Data[[#This Row],[DAA 
(n)]]^2</f>
        <v>207053210961</v>
      </c>
      <c r="G1681" s="41">
        <f t="shared" si="210"/>
        <v>218118294118.10001</v>
      </c>
      <c r="H1681" s="28">
        <f>LN(Data[[#This Row],[Metcalfe
(n^2)]])</f>
        <v>26.056241654960697</v>
      </c>
      <c r="I1681" s="42">
        <f t="shared" si="211"/>
        <v>26.10077684019096</v>
      </c>
      <c r="J1681" s="40">
        <f>Data[[#This Row],[DAA 
(n)]]*LN(Data[[#This Row],[DAA 
(n)]])</f>
        <v>5928198.84824921</v>
      </c>
      <c r="K1681" s="40">
        <f t="shared" si="212"/>
        <v>6085245.3323121769</v>
      </c>
      <c r="L1681" s="29">
        <f>LN(Data[[#This Row],[MA'[n*ln(n)']
30d]])</f>
        <v>15.62137760114439</v>
      </c>
      <c r="M1681" s="43">
        <f t="shared" si="213"/>
        <v>15.618791610416215</v>
      </c>
      <c r="N1681" s="40">
        <f>Data[[#This Row],[DAA 
(n)]]^1.5</f>
        <v>306945646.06261235</v>
      </c>
      <c r="O1681" s="40">
        <f t="shared" si="214"/>
        <v>318718198.66938722</v>
      </c>
      <c r="P1681" s="43">
        <f>LN(Data[[#This Row],[MA'[n^1.5']]])</f>
        <v>19.579817880579309</v>
      </c>
      <c r="Q1681" s="43">
        <f t="shared" si="215"/>
        <v>19.577861224516468</v>
      </c>
      <c r="R1681" s="30">
        <f>$O$1+$O$2*Data[[#This Row],[MA'[ln(n^2)']]]</f>
        <v>26.10077684019096</v>
      </c>
      <c r="S1681" s="30">
        <f>$Q$1+$Q$2*Data[[#This Row],[MA'[ln(n*ln(n))']]]</f>
        <v>22.291006157186754</v>
      </c>
      <c r="T1681" s="31">
        <f>$O$3*Data[[#This Row],[Metcalfe
(n^2)]]</f>
        <v>107667669699.72</v>
      </c>
      <c r="U1681" s="31">
        <f t="shared" si="208"/>
        <v>113421512941.41203</v>
      </c>
      <c r="V1681" s="30">
        <f>LN(Data[[#This Row],[MA'[NVA']
30d]]/Data[[#This Row],[MA'[NVMetcalfe calc']]])</f>
        <v>-2.8131042895082854</v>
      </c>
      <c r="W1681" s="30">
        <f>$Q$3+Data[[#This Row],[NVM
(scaled)]]/((Data[[#This Row],[Upper Bound]]-Data[[#This Row],[Lower Bound]])/2)</f>
        <v>-0.88678405005206418</v>
      </c>
      <c r="X1681" s="30">
        <f>(Data[[#This Row],[Upper Bound]]+Data[[#This Row],[Lower Bound]])/2</f>
        <v>24.195891498688859</v>
      </c>
      <c r="Y1681" s="32">
        <f>LN(Data[[#This Row],[NVActual]]/Data[[#This Row],[MA'[n^2']
30d]])</f>
        <v>-3.4435021876215681</v>
      </c>
      <c r="Z1681" s="32">
        <f>LN(Data[[#This Row],[NVActual]]/Data[[#This Row],[MA'[n*ln(n)']
30d]])</f>
        <v>7.0434235973664503</v>
      </c>
      <c r="AA1681" s="32">
        <f>LN(Data[[#This Row],[NVActual]]/Data[[#This Row],[MA'[n^1.5']]])</f>
        <v>3.0849833179315307</v>
      </c>
      <c r="AB1681" s="32">
        <f>LN(Data[[#This Row],[NVActual]]/Data[[#This Row],[Metcalfe
(n^2)]])</f>
        <v>-3.3914404564498568</v>
      </c>
      <c r="AC1681" s="34">
        <f>1+Data[[#This Row],[MA'[NVMetcalfe calc']]]/((Data[[#This Row],[NVM_norm
(scaled)]]-Data[[#This Row],[NV_fund.]])/2)</f>
        <v>-9043812946.3875408</v>
      </c>
    </row>
    <row r="1682" spans="1:29" x14ac:dyDescent="0.2">
      <c r="A1682" s="23">
        <v>42494</v>
      </c>
      <c r="B1682" s="24">
        <v>6952690123.6417999</v>
      </c>
      <c r="C1682" s="24">
        <f t="shared" si="209"/>
        <v>6791921891.8441763</v>
      </c>
      <c r="D1682" s="25">
        <f>LN(Data[[#This Row],[NVActual]])</f>
        <v>22.662394489781459</v>
      </c>
      <c r="E1682" s="26">
        <v>510639</v>
      </c>
      <c r="F1682" s="40">
        <f>Data[[#This Row],[DAA 
(n)]]^2</f>
        <v>260752188321</v>
      </c>
      <c r="G1682" s="41">
        <f t="shared" si="210"/>
        <v>218416241519.43332</v>
      </c>
      <c r="H1682" s="28">
        <f>LN(Data[[#This Row],[Metcalfe
(n^2)]])</f>
        <v>26.286836323202433</v>
      </c>
      <c r="I1682" s="42">
        <f t="shared" si="211"/>
        <v>26.10218563528473</v>
      </c>
      <c r="J1682" s="40">
        <f>Data[[#This Row],[DAA 
(n)]]*LN(Data[[#This Row],[DAA 
(n)]])</f>
        <v>6711541.9066218836</v>
      </c>
      <c r="K1682" s="40">
        <f t="shared" si="212"/>
        <v>6089792.9429744082</v>
      </c>
      <c r="L1682" s="29">
        <f>LN(Data[[#This Row],[MA'[n*ln(n)']
30d]])</f>
        <v>15.622124639596493</v>
      </c>
      <c r="M1682" s="43">
        <f t="shared" si="213"/>
        <v>15.618100522510254</v>
      </c>
      <c r="N1682" s="40">
        <f>Data[[#This Row],[DAA 
(n)]]^1.5</f>
        <v>364897570.13721967</v>
      </c>
      <c r="O1682" s="40">
        <f t="shared" si="214"/>
        <v>319047711.14508426</v>
      </c>
      <c r="P1682" s="43">
        <f>LN(Data[[#This Row],[MA'[n^1.5']]])</f>
        <v>19.580851214283562</v>
      </c>
      <c r="Q1682" s="43">
        <f t="shared" si="215"/>
        <v>19.576989561420639</v>
      </c>
      <c r="R1682" s="30">
        <f>$O$1+$O$2*Data[[#This Row],[MA'[ln(n^2)']]]</f>
        <v>26.10218563528473</v>
      </c>
      <c r="S1682" s="30">
        <f>$Q$1+$Q$2*Data[[#This Row],[MA'[ln(n*ln(n))']]]</f>
        <v>22.289865862141916</v>
      </c>
      <c r="T1682" s="31">
        <f>$O$3*Data[[#This Row],[Metcalfe
(n^2)]]</f>
        <v>135591137926.92</v>
      </c>
      <c r="U1682" s="31">
        <f t="shared" si="208"/>
        <v>113576445590.10536</v>
      </c>
      <c r="V1682" s="30">
        <f>LN(Data[[#This Row],[MA'[NVA']
30d]]/Data[[#This Row],[MA'[NVMetcalfe calc']]])</f>
        <v>-2.8167421907105705</v>
      </c>
      <c r="W1682" s="30">
        <f>$Q$3+Data[[#This Row],[NVM
(scaled)]]/((Data[[#This Row],[Upper Bound]]-Data[[#This Row],[Lower Bound]])/2)</f>
        <v>-0.88770510257511492</v>
      </c>
      <c r="X1682" s="30">
        <f>(Data[[#This Row],[Upper Bound]]+Data[[#This Row],[Lower Bound]])/2</f>
        <v>24.196025748713325</v>
      </c>
      <c r="Y1682" s="29">
        <f>LN(Data[[#This Row],[NVActual]]/Data[[#This Row],[MA'[n^2']
30d]])</f>
        <v>-3.447273954202164</v>
      </c>
      <c r="Z1682" s="29">
        <f>LN(Data[[#This Row],[NVActual]]/Data[[#This Row],[MA'[n*ln(n)']
30d]])</f>
        <v>7.0402698501849681</v>
      </c>
      <c r="AA1682" s="29">
        <f>LN(Data[[#This Row],[NVActual]]/Data[[#This Row],[MA'[n^1.5']]])</f>
        <v>3.081543275497896</v>
      </c>
      <c r="AB1682" s="29">
        <f>LN(Data[[#This Row],[NVActual]]/Data[[#This Row],[Metcalfe
(n^2)]])</f>
        <v>-3.6244418334209718</v>
      </c>
      <c r="AC1682" s="26">
        <f>1+Data[[#This Row],[MA'[NVMetcalfe calc']]]/((Data[[#This Row],[NVM_norm
(scaled)]]-Data[[#This Row],[NV_fund.]])/2)</f>
        <v>-9055785700.3739605</v>
      </c>
    </row>
    <row r="1683" spans="1:29" x14ac:dyDescent="0.2">
      <c r="A1683" s="23">
        <v>42493</v>
      </c>
      <c r="B1683" s="24">
        <v>7001369978.8231001</v>
      </c>
      <c r="C1683" s="24">
        <f t="shared" si="209"/>
        <v>6775451985.4323854</v>
      </c>
      <c r="D1683" s="25">
        <f>LN(Data[[#This Row],[NVActual]])</f>
        <v>22.669371678113215</v>
      </c>
      <c r="E1683" s="26">
        <v>461956</v>
      </c>
      <c r="F1683" s="40">
        <f>Data[[#This Row],[DAA 
(n)]]^2</f>
        <v>213403345936</v>
      </c>
      <c r="G1683" s="41">
        <f t="shared" si="210"/>
        <v>217613780509.26666</v>
      </c>
      <c r="H1683" s="28">
        <f>LN(Data[[#This Row],[Metcalfe
(n^2)]])</f>
        <v>26.086449854866405</v>
      </c>
      <c r="I1683" s="42">
        <f t="shared" si="211"/>
        <v>26.098956688416685</v>
      </c>
      <c r="J1683" s="40">
        <f>Data[[#This Row],[DAA 
(n)]]*LN(Data[[#This Row],[DAA 
(n)]])</f>
        <v>6025396.0145773329</v>
      </c>
      <c r="K1683" s="40">
        <f t="shared" si="212"/>
        <v>6078430.1232841322</v>
      </c>
      <c r="L1683" s="29">
        <f>LN(Data[[#This Row],[MA'[n*ln(n)']
30d]])</f>
        <v>15.620257017194895</v>
      </c>
      <c r="M1683" s="43">
        <f t="shared" si="213"/>
        <v>15.617239012074014</v>
      </c>
      <c r="N1683" s="40">
        <f>Data[[#This Row],[DAA 
(n)]]^1.5</f>
        <v>313979228.73211062</v>
      </c>
      <c r="O1683" s="40">
        <f t="shared" si="214"/>
        <v>318195371.65280986</v>
      </c>
      <c r="P1683" s="43">
        <f>LN(Data[[#This Row],[MA'[n^1.5']]])</f>
        <v>19.578176128359313</v>
      </c>
      <c r="Q1683" s="43">
        <f t="shared" si="215"/>
        <v>19.575885307793452</v>
      </c>
      <c r="R1683" s="30">
        <f>$O$1+$O$2*Data[[#This Row],[MA'[ln(n^2)']]]</f>
        <v>26.098956688416685</v>
      </c>
      <c r="S1683" s="30">
        <f>$Q$1+$Q$2*Data[[#This Row],[MA'[ln(n*ln(n))']]]</f>
        <v>22.288444369922122</v>
      </c>
      <c r="T1683" s="31">
        <f>$O$3*Data[[#This Row],[Metcalfe
(n^2)]]</f>
        <v>110969739886.72</v>
      </c>
      <c r="U1683" s="31">
        <f t="shared" si="208"/>
        <v>113159165864.81868</v>
      </c>
      <c r="V1683" s="30">
        <f>LN(Data[[#This Row],[MA'[NVA']
30d]]/Data[[#This Row],[MA'[NVMetcalfe calc']]])</f>
        <v>-2.815489296858694</v>
      </c>
      <c r="W1683" s="30">
        <f>$Q$3+Data[[#This Row],[NVM
(scaled)]]/((Data[[#This Row],[Upper Bound]]-Data[[#This Row],[Lower Bound]])/2)</f>
        <v>-0.88774842936134235</v>
      </c>
      <c r="X1683" s="30">
        <f>(Data[[#This Row],[Upper Bound]]+Data[[#This Row],[Lower Bound]])/2</f>
        <v>24.193700529169405</v>
      </c>
      <c r="Y1683" s="32">
        <f>LN(Data[[#This Row],[NVActual]]/Data[[#This Row],[MA'[n^2']
30d]])</f>
        <v>-3.436616001356013</v>
      </c>
      <c r="Z1683" s="32">
        <f>LN(Data[[#This Row],[NVActual]]/Data[[#This Row],[MA'[n*ln(n)']
30d]])</f>
        <v>7.0491146609183213</v>
      </c>
      <c r="AA1683" s="32">
        <f>LN(Data[[#This Row],[NVActual]]/Data[[#This Row],[MA'[n^1.5']]])</f>
        <v>3.0911955497539023</v>
      </c>
      <c r="AB1683" s="32">
        <f>LN(Data[[#This Row],[NVActual]]/Data[[#This Row],[Metcalfe
(n^2)]])</f>
        <v>-3.4170781767531877</v>
      </c>
      <c r="AC1683" s="34">
        <f>1+Data[[#This Row],[MA'[NVMetcalfe calc']]]/((Data[[#This Row],[NVM_norm
(scaled)]]-Data[[#This Row],[NV_fund.]])/2)</f>
        <v>-9023335616.6442738</v>
      </c>
    </row>
    <row r="1684" spans="1:29" x14ac:dyDescent="0.2">
      <c r="A1684" s="23">
        <v>42492</v>
      </c>
      <c r="B1684" s="24">
        <v>6895888977.6566601</v>
      </c>
      <c r="C1684" s="24">
        <f t="shared" si="209"/>
        <v>6757574738.3703718</v>
      </c>
      <c r="D1684" s="25">
        <f>LN(Data[[#This Row],[NVActual]])</f>
        <v>22.654191270650458</v>
      </c>
      <c r="E1684" s="26">
        <v>480773</v>
      </c>
      <c r="F1684" s="40">
        <f>Data[[#This Row],[DAA 
(n)]]^2</f>
        <v>231142677529</v>
      </c>
      <c r="G1684" s="41">
        <f t="shared" si="210"/>
        <v>217439107311.43332</v>
      </c>
      <c r="H1684" s="28">
        <f>LN(Data[[#This Row],[Metcalfe
(n^2)]])</f>
        <v>26.16630100844063</v>
      </c>
      <c r="I1684" s="42">
        <f t="shared" si="211"/>
        <v>26.098127959394173</v>
      </c>
      <c r="J1684" s="40">
        <f>Data[[#This Row],[DAA 
(n)]]*LN(Data[[#This Row],[DAA 
(n)]])</f>
        <v>6290025.5173655134</v>
      </c>
      <c r="K1684" s="40">
        <f t="shared" si="212"/>
        <v>6075759.8137348769</v>
      </c>
      <c r="L1684" s="29">
        <f>LN(Data[[#This Row],[MA'[n*ln(n)']
30d]])</f>
        <v>15.619817611589742</v>
      </c>
      <c r="M1684" s="43">
        <f t="shared" si="213"/>
        <v>15.616556494763767</v>
      </c>
      <c r="N1684" s="40">
        <f>Data[[#This Row],[DAA 
(n)]]^1.5</f>
        <v>333357403.55307877</v>
      </c>
      <c r="O1684" s="40">
        <f t="shared" si="214"/>
        <v>318002027.07076108</v>
      </c>
      <c r="P1684" s="43">
        <f>LN(Data[[#This Row],[MA'[n^1.5']]])</f>
        <v>19.577568315160491</v>
      </c>
      <c r="Q1684" s="43">
        <f t="shared" si="215"/>
        <v>19.575039890958216</v>
      </c>
      <c r="R1684" s="30">
        <f>$O$1+$O$2*Data[[#This Row],[MA'[ln(n^2)']]]</f>
        <v>26.098127959394173</v>
      </c>
      <c r="S1684" s="30">
        <f>$Q$1+$Q$2*Data[[#This Row],[MA'[ln(n*ln(n))']]]</f>
        <v>22.287318216360212</v>
      </c>
      <c r="T1684" s="31">
        <f>$O$3*Data[[#This Row],[Metcalfe
(n^2)]]</f>
        <v>120194192315.08</v>
      </c>
      <c r="U1684" s="31">
        <f t="shared" si="208"/>
        <v>113068335801.94536</v>
      </c>
      <c r="V1684" s="30">
        <f>LN(Data[[#This Row],[MA'[NVA']
30d]]/Data[[#This Row],[MA'[NVMetcalfe calc']]])</f>
        <v>-2.8173283183704441</v>
      </c>
      <c r="W1684" s="30">
        <f>$Q$3+Data[[#This Row],[NVM
(scaled)]]/((Data[[#This Row],[Upper Bound]]-Data[[#This Row],[Lower Bound]])/2)</f>
        <v>-0.88859825514534341</v>
      </c>
      <c r="X1684" s="30">
        <f>(Data[[#This Row],[Upper Bound]]+Data[[#This Row],[Lower Bound]])/2</f>
        <v>24.192723087877191</v>
      </c>
      <c r="Y1684" s="29">
        <f>LN(Data[[#This Row],[NVActual]]/Data[[#This Row],[MA'[n^2']
30d]])</f>
        <v>-3.4509934112425729</v>
      </c>
      <c r="Z1684" s="29">
        <f>LN(Data[[#This Row],[NVActual]]/Data[[#This Row],[MA'[n*ln(n)']
30d]])</f>
        <v>7.0343736590607167</v>
      </c>
      <c r="AA1684" s="29">
        <f>LN(Data[[#This Row],[NVActual]]/Data[[#This Row],[MA'[n^1.5']]])</f>
        <v>3.076622955489968</v>
      </c>
      <c r="AB1684" s="29">
        <f>LN(Data[[#This Row],[NVActual]]/Data[[#This Row],[Metcalfe
(n^2)]])</f>
        <v>-3.5121097377901718</v>
      </c>
      <c r="AC1684" s="26">
        <f>1+Data[[#This Row],[MA'[NVMetcalfe calc']]]/((Data[[#This Row],[NVM_norm
(scaled)]]-Data[[#This Row],[NV_fund.]])/2)</f>
        <v>-9016138682.889576</v>
      </c>
    </row>
    <row r="1685" spans="1:29" x14ac:dyDescent="0.2">
      <c r="A1685" s="23">
        <v>42491</v>
      </c>
      <c r="B1685" s="24">
        <v>7050293955.8712101</v>
      </c>
      <c r="C1685" s="24">
        <f t="shared" si="209"/>
        <v>6743004551.8640661</v>
      </c>
      <c r="D1685" s="25">
        <f>LN(Data[[#This Row],[NVActual]])</f>
        <v>22.676335148769596</v>
      </c>
      <c r="E1685" s="26">
        <v>424418</v>
      </c>
      <c r="F1685" s="40">
        <f>Data[[#This Row],[DAA 
(n)]]^2</f>
        <v>180130638724</v>
      </c>
      <c r="G1685" s="41">
        <f t="shared" si="210"/>
        <v>217639432803.43332</v>
      </c>
      <c r="H1685" s="28">
        <f>LN(Data[[#This Row],[Metcalfe
(n^2)]])</f>
        <v>25.916948195281325</v>
      </c>
      <c r="I1685" s="42">
        <f t="shared" si="211"/>
        <v>26.098983558703349</v>
      </c>
      <c r="J1685" s="40">
        <f>Data[[#This Row],[DAA 
(n)]]*LN(Data[[#This Row],[DAA 
(n)]])</f>
        <v>5499809.6595724551</v>
      </c>
      <c r="K1685" s="40">
        <f t="shared" si="212"/>
        <v>6078676.3570484398</v>
      </c>
      <c r="L1685" s="29">
        <f>LN(Data[[#This Row],[MA'[n*ln(n)']
30d]])</f>
        <v>15.620297525808477</v>
      </c>
      <c r="M1685" s="43">
        <f t="shared" si="213"/>
        <v>15.616039848379971</v>
      </c>
      <c r="N1685" s="40">
        <f>Data[[#This Row],[DAA 
(n)]]^1.5</f>
        <v>276497170.73771775</v>
      </c>
      <c r="O1685" s="40">
        <f t="shared" si="214"/>
        <v>318218014.66038442</v>
      </c>
      <c r="P1685" s="43">
        <f>LN(Data[[#This Row],[MA'[n^1.5']]])</f>
        <v>19.578247286534399</v>
      </c>
      <c r="Q1685" s="43">
        <f t="shared" si="215"/>
        <v>19.574429715557379</v>
      </c>
      <c r="R1685" s="30">
        <f>$O$1+$O$2*Data[[#This Row],[MA'[ln(n^2)']]]</f>
        <v>26.098983558703349</v>
      </c>
      <c r="S1685" s="30">
        <f>$Q$1+$Q$2*Data[[#This Row],[MA'[ln(n*ln(n))']]]</f>
        <v>22.286465749826952</v>
      </c>
      <c r="T1685" s="31">
        <f>$O$3*Data[[#This Row],[Metcalfe
(n^2)]]</f>
        <v>93667932136.479996</v>
      </c>
      <c r="U1685" s="31">
        <f t="shared" si="208"/>
        <v>113172505057.78534</v>
      </c>
      <c r="V1685" s="30">
        <f>LN(Data[[#This Row],[MA'[NVA']
30d]]/Data[[#This Row],[MA'[NVMetcalfe calc']]])</f>
        <v>-2.8204076432823615</v>
      </c>
      <c r="W1685" s="30">
        <f>$Q$3+Data[[#This Row],[NVM
(scaled)]]/((Data[[#This Row],[Upper Bound]]-Data[[#This Row],[Lower Bound]])/2)</f>
        <v>-0.88955119670041671</v>
      </c>
      <c r="X1685" s="30">
        <f>(Data[[#This Row],[Upper Bound]]+Data[[#This Row],[Lower Bound]])/2</f>
        <v>24.192724654265149</v>
      </c>
      <c r="Y1685" s="32">
        <f>LN(Data[[#This Row],[NVActual]]/Data[[#This Row],[MA'[n^2']
30d]])</f>
        <v>-3.429770403668341</v>
      </c>
      <c r="Z1685" s="32">
        <f>LN(Data[[#This Row],[NVActual]]/Data[[#This Row],[MA'[n*ln(n)']
30d]])</f>
        <v>7.056037622961119</v>
      </c>
      <c r="AA1685" s="32">
        <f>LN(Data[[#This Row],[NVActual]]/Data[[#This Row],[MA'[n^1.5']]])</f>
        <v>3.0980878622351988</v>
      </c>
      <c r="AB1685" s="32">
        <f>LN(Data[[#This Row],[NVActual]]/Data[[#This Row],[Metcalfe
(n^2)]])</f>
        <v>-3.2406130465117298</v>
      </c>
      <c r="AC1685" s="34">
        <f>1+Data[[#This Row],[MA'[NVMetcalfe calc']]]/((Data[[#This Row],[NVM_norm
(scaled)]]-Data[[#This Row],[NV_fund.]])/2)</f>
        <v>-9024101777.5017834</v>
      </c>
    </row>
    <row r="1686" spans="1:29" x14ac:dyDescent="0.2">
      <c r="A1686" s="23">
        <v>42490</v>
      </c>
      <c r="B1686" s="24">
        <v>6969368412.8622198</v>
      </c>
      <c r="C1686" s="24">
        <f t="shared" si="209"/>
        <v>6721924976.4157696</v>
      </c>
      <c r="D1686" s="25">
        <f>LN(Data[[#This Row],[NVActual]])</f>
        <v>22.664790442528719</v>
      </c>
      <c r="E1686" s="26">
        <v>442245</v>
      </c>
      <c r="F1686" s="40">
        <f>Data[[#This Row],[DAA 
(n)]]^2</f>
        <v>195580640025</v>
      </c>
      <c r="G1686" s="41">
        <f t="shared" si="210"/>
        <v>219932317347.83334</v>
      </c>
      <c r="H1686" s="28">
        <f>LN(Data[[#This Row],[Metcalfe
(n^2)]])</f>
        <v>25.999238612271245</v>
      </c>
      <c r="I1686" s="42">
        <f t="shared" si="211"/>
        <v>26.109764820453314</v>
      </c>
      <c r="J1686" s="40">
        <f>Data[[#This Row],[DAA 
(n)]]*LN(Data[[#This Row],[DAA 
(n)]])</f>
        <v>5749016.6400419483</v>
      </c>
      <c r="K1686" s="40">
        <f t="shared" si="212"/>
        <v>6113545.1758195953</v>
      </c>
      <c r="L1686" s="29">
        <f>LN(Data[[#This Row],[MA'[n*ln(n)']
30d]])</f>
        <v>15.626017388057292</v>
      </c>
      <c r="M1686" s="43">
        <f t="shared" si="213"/>
        <v>15.615738825790519</v>
      </c>
      <c r="N1686" s="40">
        <f>Data[[#This Row],[DAA 
(n)]]^1.5</f>
        <v>294099575.22556281</v>
      </c>
      <c r="O1686" s="40">
        <f t="shared" si="214"/>
        <v>320748250.91445941</v>
      </c>
      <c r="P1686" s="43">
        <f>LN(Data[[#This Row],[MA'[n^1.5']]])</f>
        <v>19.586167108333569</v>
      </c>
      <c r="Q1686" s="43">
        <f t="shared" si="215"/>
        <v>19.574138322922224</v>
      </c>
      <c r="R1686" s="30">
        <f>$O$1+$O$2*Data[[#This Row],[MA'[ln(n^2)']]]</f>
        <v>26.109764820453314</v>
      </c>
      <c r="S1686" s="30">
        <f>$Q$1+$Q$2*Data[[#This Row],[MA'[ln(n*ln(n))']]]</f>
        <v>22.285969062554354</v>
      </c>
      <c r="T1686" s="31">
        <f>$O$3*Data[[#This Row],[Metcalfe
(n^2)]]</f>
        <v>101701932813</v>
      </c>
      <c r="U1686" s="31">
        <f t="shared" si="208"/>
        <v>114364805020.87332</v>
      </c>
      <c r="V1686" s="30">
        <f>LN(Data[[#This Row],[MA'[NVA']
30d]]/Data[[#This Row],[MA'[NVMetcalfe calc']]])</f>
        <v>-2.8340188148547911</v>
      </c>
      <c r="W1686" s="30">
        <f>$Q$3+Data[[#This Row],[NVM
(scaled)]]/((Data[[#This Row],[Upper Bound]]-Data[[#This Row],[Lower Bound]])/2)</f>
        <v>-0.8923065844981134</v>
      </c>
      <c r="X1686" s="30">
        <f>(Data[[#This Row],[Upper Bound]]+Data[[#This Row],[Lower Bound]])/2</f>
        <v>24.197866941503833</v>
      </c>
      <c r="Y1686" s="29">
        <f>LN(Data[[#This Row],[NVActual]]/Data[[#This Row],[MA'[n^2']
30d]])</f>
        <v>-3.4517952450176312</v>
      </c>
      <c r="Z1686" s="29">
        <f>LN(Data[[#This Row],[NVActual]]/Data[[#This Row],[MA'[n*ln(n)']
30d]])</f>
        <v>7.0387730544714264</v>
      </c>
      <c r="AA1686" s="29">
        <f>LN(Data[[#This Row],[NVActual]]/Data[[#This Row],[MA'[n^1.5']]])</f>
        <v>3.0786233341951514</v>
      </c>
      <c r="AB1686" s="29">
        <f>LN(Data[[#This Row],[NVActual]]/Data[[#This Row],[Metcalfe
(n^2)]])</f>
        <v>-3.334448169742525</v>
      </c>
      <c r="AC1686" s="26">
        <f>1+Data[[#This Row],[MA'[NVMetcalfe calc']]]/((Data[[#This Row],[NVM_norm
(scaled)]]-Data[[#This Row],[NV_fund.]])/2)</f>
        <v>-9116302435.2786903</v>
      </c>
    </row>
    <row r="1687" spans="1:29" x14ac:dyDescent="0.2">
      <c r="A1687" s="23">
        <v>42489</v>
      </c>
      <c r="B1687" s="24">
        <v>7077832660.2363005</v>
      </c>
      <c r="C1687" s="24">
        <f t="shared" si="209"/>
        <v>6702852069.4244099</v>
      </c>
      <c r="D1687" s="25">
        <f>LN(Data[[#This Row],[NVActual]])</f>
        <v>22.680233576351757</v>
      </c>
      <c r="E1687" s="26">
        <v>513848</v>
      </c>
      <c r="F1687" s="40">
        <f>Data[[#This Row],[DAA 
(n)]]^2</f>
        <v>264039767104</v>
      </c>
      <c r="G1687" s="41">
        <f t="shared" si="210"/>
        <v>219452737554.46667</v>
      </c>
      <c r="H1687" s="28">
        <f>LN(Data[[#This Row],[Metcalfe
(n^2)]])</f>
        <v>26.299365561718417</v>
      </c>
      <c r="I1687" s="42">
        <f t="shared" si="211"/>
        <v>26.107217865289808</v>
      </c>
      <c r="J1687" s="40">
        <f>Data[[#This Row],[DAA 
(n)]]*LN(Data[[#This Row],[DAA 
(n)]])</f>
        <v>6756938.1975789424</v>
      </c>
      <c r="K1687" s="40">
        <f t="shared" si="212"/>
        <v>6105819.9408563999</v>
      </c>
      <c r="L1687" s="29">
        <f>LN(Data[[#This Row],[MA'[n*ln(n)']
30d]])</f>
        <v>15.624752962955224</v>
      </c>
      <c r="M1687" s="43">
        <f t="shared" si="213"/>
        <v>15.615390350853351</v>
      </c>
      <c r="N1687" s="40">
        <f>Data[[#This Row],[DAA 
(n)]]^1.5</f>
        <v>368342647.87946582</v>
      </c>
      <c r="O1687" s="40">
        <f t="shared" si="214"/>
        <v>320202251.17072576</v>
      </c>
      <c r="P1687" s="43">
        <f>LN(Data[[#This Row],[MA'[n^1.5']]])</f>
        <v>19.584463389016619</v>
      </c>
      <c r="Q1687" s="43">
        <f t="shared" si="215"/>
        <v>19.573792691191628</v>
      </c>
      <c r="R1687" s="30">
        <f>$O$1+$O$2*Data[[#This Row],[MA'[ln(n^2)']]]</f>
        <v>26.107217865289808</v>
      </c>
      <c r="S1687" s="30">
        <f>$Q$1+$Q$2*Data[[#This Row],[MA'[ln(n*ln(n))']]]</f>
        <v>22.285394078908027</v>
      </c>
      <c r="T1687" s="31">
        <f>$O$3*Data[[#This Row],[Metcalfe
(n^2)]]</f>
        <v>137300678894.08</v>
      </c>
      <c r="U1687" s="31">
        <f t="shared" si="208"/>
        <v>114115423528.32266</v>
      </c>
      <c r="V1687" s="30">
        <f>LN(Data[[#This Row],[MA'[NVA']
30d]]/Data[[#This Row],[MA'[NVMetcalfe calc']]])</f>
        <v>-2.834677305442022</v>
      </c>
      <c r="W1687" s="30">
        <f>$Q$3+Data[[#This Row],[NVM
(scaled)]]/((Data[[#This Row],[Upper Bound]]-Data[[#This Row],[Lower Bound]])/2)</f>
        <v>-0.89341601491034928</v>
      </c>
      <c r="X1687" s="30">
        <f>(Data[[#This Row],[Upper Bound]]+Data[[#This Row],[Lower Bound]])/2</f>
        <v>24.196305972098919</v>
      </c>
      <c r="Y1687" s="32">
        <f>LN(Data[[#This Row],[NVActual]]/Data[[#This Row],[MA'[n^2']
30d]])</f>
        <v>-3.4341691512670227</v>
      </c>
      <c r="Z1687" s="32">
        <f>LN(Data[[#This Row],[NVActual]]/Data[[#This Row],[MA'[n*ln(n)']
30d]])</f>
        <v>7.0554806133965338</v>
      </c>
      <c r="AA1687" s="32">
        <f>LN(Data[[#This Row],[NVActual]]/Data[[#This Row],[MA'[n^1.5']]])</f>
        <v>3.0957701873351366</v>
      </c>
      <c r="AB1687" s="32">
        <f>LN(Data[[#This Row],[NVActual]]/Data[[#This Row],[Metcalfe
(n^2)]])</f>
        <v>-3.6191319853666601</v>
      </c>
      <c r="AC1687" s="34">
        <f>1+Data[[#This Row],[MA'[NVMetcalfe calc']]]/((Data[[#This Row],[NVM_norm
(scaled)]]-Data[[#This Row],[NV_fund.]])/2)</f>
        <v>-9096587325.6677341</v>
      </c>
    </row>
    <row r="1688" spans="1:29" x14ac:dyDescent="0.2">
      <c r="A1688" s="23">
        <v>42488</v>
      </c>
      <c r="B1688" s="24">
        <v>6983903264.7355003</v>
      </c>
      <c r="C1688" s="24">
        <f t="shared" si="209"/>
        <v>6678491268.0892315</v>
      </c>
      <c r="D1688" s="25">
        <f>LN(Data[[#This Row],[NVActual]])</f>
        <v>22.666873804404897</v>
      </c>
      <c r="E1688" s="26">
        <v>459333</v>
      </c>
      <c r="F1688" s="40">
        <f>Data[[#This Row],[DAA 
(n)]]^2</f>
        <v>210986804889</v>
      </c>
      <c r="G1688" s="41">
        <f t="shared" si="210"/>
        <v>218198646780.63333</v>
      </c>
      <c r="H1688" s="28">
        <f>LN(Data[[#This Row],[Metcalfe
(n^2)]])</f>
        <v>26.075061432395927</v>
      </c>
      <c r="I1688" s="42">
        <f t="shared" si="211"/>
        <v>26.102093828653764</v>
      </c>
      <c r="J1688" s="40">
        <f>Data[[#This Row],[DAA 
(n)]]*LN(Data[[#This Row],[DAA 
(n)]])</f>
        <v>5988568.096463359</v>
      </c>
      <c r="K1688" s="40">
        <f t="shared" si="212"/>
        <v>6087938.0082969358</v>
      </c>
      <c r="L1688" s="29">
        <f>LN(Data[[#This Row],[MA'[n*ln(n)']
30d]])</f>
        <v>15.621819995866188</v>
      </c>
      <c r="M1688" s="43">
        <f t="shared" si="213"/>
        <v>15.615435051649701</v>
      </c>
      <c r="N1688" s="40">
        <f>Data[[#This Row],[DAA 
(n)]]^1.5</f>
        <v>311308853.15082055</v>
      </c>
      <c r="O1688" s="40">
        <f t="shared" si="214"/>
        <v>318865252.69966501</v>
      </c>
      <c r="P1688" s="43">
        <f>LN(Data[[#This Row],[MA'[n^1.5']]])</f>
        <v>19.580279166180652</v>
      </c>
      <c r="Q1688" s="43">
        <f t="shared" si="215"/>
        <v>19.574002226179175</v>
      </c>
      <c r="R1688" s="30">
        <f>$O$1+$O$2*Data[[#This Row],[MA'[ln(n^2)']]]</f>
        <v>26.102093828653764</v>
      </c>
      <c r="S1688" s="30">
        <f>$Q$1+$Q$2*Data[[#This Row],[MA'[ln(n*ln(n))']]]</f>
        <v>22.285467835222004</v>
      </c>
      <c r="T1688" s="31">
        <f>$O$3*Data[[#This Row],[Metcalfe
(n^2)]]</f>
        <v>109713138542.28</v>
      </c>
      <c r="U1688" s="31">
        <f t="shared" si="208"/>
        <v>113463296325.92934</v>
      </c>
      <c r="V1688" s="30">
        <f>LN(Data[[#This Row],[MA'[NVA']
30d]]/Data[[#This Row],[MA'[NVMetcalfe calc']]])</f>
        <v>-2.8325873002661517</v>
      </c>
      <c r="W1688" s="30">
        <f>$Q$3+Data[[#This Row],[NVM
(scaled)]]/((Data[[#This Row],[Upper Bound]]-Data[[#This Row],[Lower Bound]])/2)</f>
        <v>-0.89434104108754997</v>
      </c>
      <c r="X1688" s="30">
        <f>(Data[[#This Row],[Upper Bound]]+Data[[#This Row],[Lower Bound]])/2</f>
        <v>24.193780831937886</v>
      </c>
      <c r="Y1688" s="29">
        <f>LN(Data[[#This Row],[NVActual]]/Data[[#This Row],[MA'[n^2']
30d]])</f>
        <v>-3.4417979041826348</v>
      </c>
      <c r="Z1688" s="29">
        <f>LN(Data[[#This Row],[NVActual]]/Data[[#This Row],[MA'[n*ln(n)']
30d]])</f>
        <v>7.0450538085387091</v>
      </c>
      <c r="AA1688" s="29">
        <f>LN(Data[[#This Row],[NVActual]]/Data[[#This Row],[MA'[n^1.5']]])</f>
        <v>3.0865946382242444</v>
      </c>
      <c r="AB1688" s="29">
        <f>LN(Data[[#This Row],[NVActual]]/Data[[#This Row],[Metcalfe
(n^2)]])</f>
        <v>-3.4081876279910288</v>
      </c>
      <c r="AC1688" s="26">
        <f>1+Data[[#This Row],[MA'[NVMetcalfe calc']]]/((Data[[#This Row],[NVM_norm
(scaled)]]-Data[[#This Row],[NV_fund.]])/2)</f>
        <v>-9045180574.9062614</v>
      </c>
    </row>
    <row r="1689" spans="1:29" x14ac:dyDescent="0.2">
      <c r="A1689" s="23">
        <v>42487</v>
      </c>
      <c r="B1689" s="24">
        <v>6900043951.22367</v>
      </c>
      <c r="C1689" s="24">
        <f t="shared" si="209"/>
        <v>6658792282.8574104</v>
      </c>
      <c r="D1689" s="25">
        <f>LN(Data[[#This Row],[NVActual]])</f>
        <v>22.654793618271899</v>
      </c>
      <c r="E1689" s="26">
        <v>477617</v>
      </c>
      <c r="F1689" s="40">
        <f>Data[[#This Row],[DAA 
(n)]]^2</f>
        <v>228117998689</v>
      </c>
      <c r="G1689" s="41">
        <f t="shared" si="210"/>
        <v>226313229687.66666</v>
      </c>
      <c r="H1689" s="28">
        <f>LN(Data[[#This Row],[Metcalfe
(n^2)]])</f>
        <v>26.153128870133841</v>
      </c>
      <c r="I1689" s="42">
        <f t="shared" si="211"/>
        <v>26.12766835299562</v>
      </c>
      <c r="J1689" s="40">
        <f>Data[[#This Row],[DAA 
(n)]]*LN(Data[[#This Row],[DAA 
(n)]])</f>
        <v>6245589.4757833574</v>
      </c>
      <c r="K1689" s="40">
        <f t="shared" si="212"/>
        <v>6189896.7540867412</v>
      </c>
      <c r="L1689" s="29">
        <f>LN(Data[[#This Row],[MA'[n*ln(n)']
30d]])</f>
        <v>15.63842896505265</v>
      </c>
      <c r="M1689" s="43">
        <f t="shared" si="213"/>
        <v>15.615802532214206</v>
      </c>
      <c r="N1689" s="40">
        <f>Data[[#This Row],[DAA 
(n)]]^1.5</f>
        <v>330080345.03714985</v>
      </c>
      <c r="O1689" s="40">
        <f t="shared" si="214"/>
        <v>326937378.81712425</v>
      </c>
      <c r="P1689" s="43">
        <f>LN(Data[[#This Row],[MA'[n^1.5']]])</f>
        <v>19.605279208434357</v>
      </c>
      <c r="Q1689" s="43">
        <f t="shared" si="215"/>
        <v>19.574676703195802</v>
      </c>
      <c r="R1689" s="30">
        <f>$O$1+$O$2*Data[[#This Row],[MA'[ln(n^2)']]]</f>
        <v>26.12766835299562</v>
      </c>
      <c r="S1689" s="30">
        <f>$Q$1+$Q$2*Data[[#This Row],[MA'[ln(n*ln(n))']]]</f>
        <v>22.286074178153438</v>
      </c>
      <c r="T1689" s="31">
        <f>$O$3*Data[[#This Row],[Metcalfe
(n^2)]]</f>
        <v>118621359318.28</v>
      </c>
      <c r="U1689" s="31">
        <f t="shared" si="208"/>
        <v>117682879437.58665</v>
      </c>
      <c r="V1689" s="30">
        <f>LN(Data[[#This Row],[MA'[NVA']
30d]]/Data[[#This Row],[MA'[NVMetcalfe calc']]])</f>
        <v>-2.8720554151640689</v>
      </c>
      <c r="W1689" s="30">
        <f>$Q$3+Data[[#This Row],[NVM
(scaled)]]/((Data[[#This Row],[Upper Bound]]-Data[[#This Row],[Lower Bound]])/2)</f>
        <v>-0.90524144636233317</v>
      </c>
      <c r="X1689" s="30">
        <f>(Data[[#This Row],[Upper Bound]]+Data[[#This Row],[Lower Bound]])/2</f>
        <v>24.206871265574527</v>
      </c>
      <c r="Y1689" s="32">
        <f>LN(Data[[#This Row],[NVActual]]/Data[[#This Row],[MA'[n^2']
30d]])</f>
        <v>-3.4903922304433559</v>
      </c>
      <c r="Z1689" s="32">
        <f>LN(Data[[#This Row],[NVActual]]/Data[[#This Row],[MA'[n*ln(n)']
30d]])</f>
        <v>7.0163646532192478</v>
      </c>
      <c r="AA1689" s="32">
        <f>LN(Data[[#This Row],[NVActual]]/Data[[#This Row],[MA'[n^1.5']]])</f>
        <v>3.0495144098375428</v>
      </c>
      <c r="AB1689" s="32">
        <f>LN(Data[[#This Row],[NVActual]]/Data[[#This Row],[Metcalfe
(n^2)]])</f>
        <v>-3.4983352518619433</v>
      </c>
      <c r="AC1689" s="34">
        <f>1+Data[[#This Row],[MA'[NVMetcalfe calc']]]/((Data[[#This Row],[NVM_norm
(scaled)]]-Data[[#This Row],[NV_fund.]])/2)</f>
        <v>-9372598854.9813175</v>
      </c>
    </row>
    <row r="1690" spans="1:29" x14ac:dyDescent="0.2">
      <c r="A1690" s="23">
        <v>42486</v>
      </c>
      <c r="B1690" s="24">
        <v>7267999182.1691999</v>
      </c>
      <c r="C1690" s="24">
        <f t="shared" si="209"/>
        <v>6645447705.7115479</v>
      </c>
      <c r="D1690" s="25">
        <f>LN(Data[[#This Row],[NVActual]])</f>
        <v>22.706746874955453</v>
      </c>
      <c r="E1690" s="26">
        <v>526580</v>
      </c>
      <c r="F1690" s="40">
        <f>Data[[#This Row],[DAA 
(n)]]^2</f>
        <v>277286496400</v>
      </c>
      <c r="G1690" s="41">
        <f t="shared" si="210"/>
        <v>227741324748.73334</v>
      </c>
      <c r="H1690" s="28">
        <f>LN(Data[[#This Row],[Metcalfe
(n^2)]])</f>
        <v>26.348317091664065</v>
      </c>
      <c r="I1690" s="42">
        <f t="shared" si="211"/>
        <v>26.133405396803429</v>
      </c>
      <c r="J1690" s="40">
        <f>Data[[#This Row],[DAA 
(n)]]*LN(Data[[#This Row],[DAA 
(n)]])</f>
        <v>6937248.4070642311</v>
      </c>
      <c r="K1690" s="40">
        <f t="shared" si="212"/>
        <v>6210099.0082328105</v>
      </c>
      <c r="L1690" s="29">
        <f>LN(Data[[#This Row],[MA'[n*ln(n)']
30d]])</f>
        <v>15.641687397137288</v>
      </c>
      <c r="M1690" s="43">
        <f t="shared" si="213"/>
        <v>15.61515824449712</v>
      </c>
      <c r="N1690" s="40">
        <f>Data[[#This Row],[DAA 
(n)]]^1.5</f>
        <v>382117159.09431833</v>
      </c>
      <c r="O1690" s="40">
        <f t="shared" si="214"/>
        <v>328453384.02733451</v>
      </c>
      <c r="P1690" s="43">
        <f>LN(Data[[#This Row],[MA'[n^1.5']]])</f>
        <v>19.609905480270946</v>
      </c>
      <c r="Q1690" s="43">
        <f t="shared" si="215"/>
        <v>19.573819050411501</v>
      </c>
      <c r="R1690" s="30">
        <f>$O$1+$O$2*Data[[#This Row],[MA'[ln(n^2)']]]</f>
        <v>26.133405396803429</v>
      </c>
      <c r="S1690" s="30">
        <f>$Q$1+$Q$2*Data[[#This Row],[MA'[ln(n*ln(n))']]]</f>
        <v>22.285011103420246</v>
      </c>
      <c r="T1690" s="31">
        <f>$O$3*Data[[#This Row],[Metcalfe
(n^2)]]</f>
        <v>144188978128</v>
      </c>
      <c r="U1690" s="31">
        <f t="shared" si="208"/>
        <v>118425488869.34132</v>
      </c>
      <c r="V1690" s="30">
        <f>LN(Data[[#This Row],[MA'[NVA']
30d]]/Data[[#This Row],[MA'[NVMetcalfe calc']]])</f>
        <v>-2.8803519121731451</v>
      </c>
      <c r="W1690" s="30">
        <f>$Q$3+Data[[#This Row],[NVM
(scaled)]]/((Data[[#This Row],[Upper Bound]]-Data[[#This Row],[Lower Bound]])/2)</f>
        <v>-0.90691101929214379</v>
      </c>
      <c r="X1690" s="30">
        <f>(Data[[#This Row],[Upper Bound]]+Data[[#This Row],[Lower Bound]])/2</f>
        <v>24.209208250111836</v>
      </c>
      <c r="Y1690" s="29">
        <f>LN(Data[[#This Row],[NVActual]]/Data[[#This Row],[MA'[n^2']
30d]])</f>
        <v>-3.444729406291307</v>
      </c>
      <c r="Z1690" s="29">
        <f>LN(Data[[#This Row],[NVActual]]/Data[[#This Row],[MA'[n*ln(n)']
30d]])</f>
        <v>7.0650594778181661</v>
      </c>
      <c r="AA1690" s="29">
        <f>LN(Data[[#This Row],[NVActual]]/Data[[#This Row],[MA'[n^1.5']]])</f>
        <v>3.0968413946845081</v>
      </c>
      <c r="AB1690" s="29">
        <f>LN(Data[[#This Row],[NVActual]]/Data[[#This Row],[Metcalfe
(n^2)]])</f>
        <v>-3.6415702167086108</v>
      </c>
      <c r="AC1690" s="26">
        <f>1+Data[[#This Row],[MA'[NVMetcalfe calc']]]/((Data[[#This Row],[NVM_norm
(scaled)]]-Data[[#This Row],[NV_fund.]])/2)</f>
        <v>-9430237815.5248814</v>
      </c>
    </row>
    <row r="1691" spans="1:29" x14ac:dyDescent="0.2">
      <c r="A1691" s="23">
        <v>42485</v>
      </c>
      <c r="B1691" s="24">
        <v>7199804841.3692799</v>
      </c>
      <c r="C1691" s="24">
        <f t="shared" si="209"/>
        <v>6621077627.0561647</v>
      </c>
      <c r="D1691" s="25">
        <f>LN(Data[[#This Row],[NVActual]])</f>
        <v>22.697319757235686</v>
      </c>
      <c r="E1691" s="26">
        <v>496102</v>
      </c>
      <c r="F1691" s="40">
        <f>Data[[#This Row],[DAA 
(n)]]^2</f>
        <v>246117194404</v>
      </c>
      <c r="G1691" s="41">
        <f t="shared" si="210"/>
        <v>224116298267.43332</v>
      </c>
      <c r="H1691" s="28">
        <f>LN(Data[[#This Row],[Metcalfe
(n^2)]])</f>
        <v>26.229073659452574</v>
      </c>
      <c r="I1691" s="42">
        <f t="shared" si="211"/>
        <v>26.116808608593608</v>
      </c>
      <c r="J1691" s="40">
        <f>Data[[#This Row],[DAA 
(n)]]*LN(Data[[#This Row],[DAA 
(n)]])</f>
        <v>6506147.9503008705</v>
      </c>
      <c r="K1691" s="40">
        <f t="shared" si="212"/>
        <v>6155730.6626996845</v>
      </c>
      <c r="L1691" s="29">
        <f>LN(Data[[#This Row],[MA'[n*ln(n)']
30d]])</f>
        <v>15.632894020985658</v>
      </c>
      <c r="M1691" s="43">
        <f t="shared" si="213"/>
        <v>15.61426821371141</v>
      </c>
      <c r="N1691" s="40">
        <f>Data[[#This Row],[DAA 
(n)]]^1.5</f>
        <v>349427005.79407525</v>
      </c>
      <c r="O1691" s="40">
        <f t="shared" si="214"/>
        <v>324484087.64670867</v>
      </c>
      <c r="P1691" s="43">
        <f>LN(Data[[#This Row],[MA'[n^1.5']]])</f>
        <v>19.597747056378228</v>
      </c>
      <c r="Q1691" s="43">
        <f t="shared" si="215"/>
        <v>19.572611798211032</v>
      </c>
      <c r="R1691" s="30">
        <f>$O$1+$O$2*Data[[#This Row],[MA'[ln(n^2)']]]</f>
        <v>26.116808608593608</v>
      </c>
      <c r="S1691" s="30">
        <f>$Q$1+$Q$2*Data[[#This Row],[MA'[ln(n*ln(n))']]]</f>
        <v>22.283542552623825</v>
      </c>
      <c r="T1691" s="31">
        <f>$O$3*Data[[#This Row],[Metcalfe
(n^2)]]</f>
        <v>127980941090.08</v>
      </c>
      <c r="U1691" s="31">
        <f t="shared" si="208"/>
        <v>116540475099.06532</v>
      </c>
      <c r="V1691" s="30">
        <f>LN(Data[[#This Row],[MA'[NVA']
30d]]/Data[[#This Row],[MA'[NVMetcalfe calc']]])</f>
        <v>-2.8679804981661161</v>
      </c>
      <c r="W1691" s="30">
        <f>$Q$3+Data[[#This Row],[NVM
(scaled)]]/((Data[[#This Row],[Upper Bound]]-Data[[#This Row],[Lower Bound]])/2)</f>
        <v>-0.90636391332640842</v>
      </c>
      <c r="X1691" s="30">
        <f>(Data[[#This Row],[Upper Bound]]+Data[[#This Row],[Lower Bound]])/2</f>
        <v>24.200175580608715</v>
      </c>
      <c r="Y1691" s="32">
        <f>LN(Data[[#This Row],[NVActual]]/Data[[#This Row],[MA'[n^2']
30d]])</f>
        <v>-3.4381111855278461</v>
      </c>
      <c r="Z1691" s="32">
        <f>LN(Data[[#This Row],[NVActual]]/Data[[#This Row],[MA'[n*ln(n)']
30d]])</f>
        <v>7.064425736250028</v>
      </c>
      <c r="AA1691" s="32">
        <f>LN(Data[[#This Row],[NVActual]]/Data[[#This Row],[MA'[n^1.5']]])</f>
        <v>3.0995727008574594</v>
      </c>
      <c r="AB1691" s="32">
        <f>LN(Data[[#This Row],[NVActual]]/Data[[#This Row],[Metcalfe
(n^2)]])</f>
        <v>-3.5317539022168885</v>
      </c>
      <c r="AC1691" s="34">
        <f>1+Data[[#This Row],[MA'[NVMetcalfe calc']]]/((Data[[#This Row],[NVM_norm
(scaled)]]-Data[[#This Row],[NV_fund.]])/2)</f>
        <v>-9283674885.9526596</v>
      </c>
    </row>
    <row r="1692" spans="1:29" x14ac:dyDescent="0.2">
      <c r="A1692" s="23">
        <v>42484</v>
      </c>
      <c r="B1692" s="24">
        <v>7168422322.6567602</v>
      </c>
      <c r="C1692" s="24">
        <f t="shared" si="209"/>
        <v>6594510911.6484537</v>
      </c>
      <c r="D1692" s="25">
        <f>LN(Data[[#This Row],[NVActual]])</f>
        <v>22.692951428664813</v>
      </c>
      <c r="E1692" s="26">
        <v>456476</v>
      </c>
      <c r="F1692" s="40">
        <f>Data[[#This Row],[DAA 
(n)]]^2</f>
        <v>208370338576</v>
      </c>
      <c r="G1692" s="41">
        <f t="shared" si="210"/>
        <v>223334151898</v>
      </c>
      <c r="H1692" s="28">
        <f>LN(Data[[#This Row],[Metcalfe
(n^2)]])</f>
        <v>26.06258280740602</v>
      </c>
      <c r="I1692" s="42">
        <f t="shared" si="211"/>
        <v>26.113468801923265</v>
      </c>
      <c r="J1692" s="40">
        <f>Data[[#This Row],[DAA 
(n)]]*LN(Data[[#This Row],[DAA 
(n)]])</f>
        <v>5948471.7747967355</v>
      </c>
      <c r="K1692" s="40">
        <f t="shared" si="212"/>
        <v>6144345.7175324</v>
      </c>
      <c r="L1692" s="29">
        <f>LN(Data[[#This Row],[MA'[n*ln(n)']
30d]])</f>
        <v>15.631042821356219</v>
      </c>
      <c r="M1692" s="43">
        <f t="shared" si="213"/>
        <v>15.613841438686755</v>
      </c>
      <c r="N1692" s="40">
        <f>Data[[#This Row],[DAA 
(n)]]^1.5</f>
        <v>308408914.70873243</v>
      </c>
      <c r="O1692" s="40">
        <f t="shared" si="214"/>
        <v>323640901.29914147</v>
      </c>
      <c r="P1692" s="43">
        <f>LN(Data[[#This Row],[MA'[n^1.5']]])</f>
        <v>19.595145129781823</v>
      </c>
      <c r="Q1692" s="43">
        <f t="shared" si="215"/>
        <v>19.572041304490991</v>
      </c>
      <c r="R1692" s="30">
        <f>$O$1+$O$2*Data[[#This Row],[MA'[ln(n^2)']]]</f>
        <v>26.113468801923265</v>
      </c>
      <c r="S1692" s="30">
        <f>$Q$1+$Q$2*Data[[#This Row],[MA'[ln(n*ln(n))']]]</f>
        <v>22.282838373833144</v>
      </c>
      <c r="T1692" s="31">
        <f>$O$3*Data[[#This Row],[Metcalfe
(n^2)]]</f>
        <v>108352576059.52</v>
      </c>
      <c r="U1692" s="31">
        <f t="shared" si="208"/>
        <v>116133758986.95998</v>
      </c>
      <c r="V1692" s="30">
        <f>LN(Data[[#This Row],[MA'[NVA']
30d]]/Data[[#This Row],[MA'[NVMetcalfe calc']]])</f>
        <v>-2.8685049985770616</v>
      </c>
      <c r="W1692" s="30">
        <f>$Q$3+Data[[#This Row],[NVM
(scaled)]]/((Data[[#This Row],[Upper Bound]]-Data[[#This Row],[Lower Bound]])/2)</f>
        <v>-0.90766731739101403</v>
      </c>
      <c r="X1692" s="30">
        <f>(Data[[#This Row],[Upper Bound]]+Data[[#This Row],[Lower Bound]])/2</f>
        <v>24.198153587878203</v>
      </c>
      <c r="Y1692" s="29">
        <f>LN(Data[[#This Row],[NVActual]]/Data[[#This Row],[MA'[n^2']
30d]])</f>
        <v>-3.4389834972067095</v>
      </c>
      <c r="Z1692" s="29">
        <f>LN(Data[[#This Row],[NVActual]]/Data[[#This Row],[MA'[n*ln(n)']
30d]])</f>
        <v>7.0619086073085926</v>
      </c>
      <c r="AA1692" s="29">
        <f>LN(Data[[#This Row],[NVActual]]/Data[[#This Row],[MA'[n^1.5']]])</f>
        <v>3.0978062988829902</v>
      </c>
      <c r="AB1692" s="29">
        <f>LN(Data[[#This Row],[NVActual]]/Data[[#This Row],[Metcalfe
(n^2)]])</f>
        <v>-3.3696313787412091</v>
      </c>
      <c r="AC1692" s="26">
        <f>1+Data[[#This Row],[MA'[NVMetcalfe calc']]]/((Data[[#This Row],[NVM_norm
(scaled)]]-Data[[#This Row],[NV_fund.]])/2)</f>
        <v>-9251540462.4775982</v>
      </c>
    </row>
    <row r="1693" spans="1:29" x14ac:dyDescent="0.2">
      <c r="A1693" s="23">
        <v>42483</v>
      </c>
      <c r="B1693" s="24">
        <v>7020454409.39254</v>
      </c>
      <c r="C1693" s="24">
        <f t="shared" si="209"/>
        <v>6568706853.5459375</v>
      </c>
      <c r="D1693" s="25">
        <f>LN(Data[[#This Row],[NVActual]])</f>
        <v>22.672093783571889</v>
      </c>
      <c r="E1693" s="26">
        <v>433938</v>
      </c>
      <c r="F1693" s="40">
        <f>Data[[#This Row],[DAA 
(n)]]^2</f>
        <v>188302187844</v>
      </c>
      <c r="G1693" s="41">
        <f t="shared" si="210"/>
        <v>221515704546.29999</v>
      </c>
      <c r="H1693" s="28">
        <f>LN(Data[[#This Row],[Metcalfe
(n^2)]])</f>
        <v>25.961313891469263</v>
      </c>
      <c r="I1693" s="42">
        <f t="shared" si="211"/>
        <v>26.103350337947429</v>
      </c>
      <c r="J1693" s="40">
        <f>Data[[#This Row],[DAA 
(n)]]*LN(Data[[#This Row],[DAA 
(n)]])</f>
        <v>5632800.3137181941</v>
      </c>
      <c r="K1693" s="40">
        <f t="shared" si="212"/>
        <v>6114439.363952185</v>
      </c>
      <c r="L1693" s="29">
        <f>LN(Data[[#This Row],[MA'[n*ln(n)']
30d]])</f>
        <v>15.626163640799316</v>
      </c>
      <c r="M1693" s="43">
        <f t="shared" si="213"/>
        <v>15.61362596472029</v>
      </c>
      <c r="N1693" s="40">
        <f>Data[[#This Row],[DAA 
(n)]]^1.5</f>
        <v>285852190.45627397</v>
      </c>
      <c r="O1693" s="40">
        <f t="shared" si="214"/>
        <v>321547736.7405436</v>
      </c>
      <c r="P1693" s="43">
        <f>LN(Data[[#This Row],[MA'[n^1.5']]])</f>
        <v>19.588656571927757</v>
      </c>
      <c r="Q1693" s="43">
        <f t="shared" si="215"/>
        <v>19.571771540777245</v>
      </c>
      <c r="R1693" s="30">
        <f>$O$1+$O$2*Data[[#This Row],[MA'[ln(n^2)']]]</f>
        <v>26.103350337947429</v>
      </c>
      <c r="S1693" s="30">
        <f>$Q$1+$Q$2*Data[[#This Row],[MA'[ln(n*ln(n))']]]</f>
        <v>22.282482841788475</v>
      </c>
      <c r="T1693" s="31">
        <f>$O$3*Data[[#This Row],[Metcalfe
(n^2)]]</f>
        <v>97917137678.880005</v>
      </c>
      <c r="U1693" s="31">
        <f t="shared" si="208"/>
        <v>115188166364.07599</v>
      </c>
      <c r="V1693" s="30">
        <f>LN(Data[[#This Row],[MA'[NVA']
30d]]/Data[[#This Row],[MA'[NVMetcalfe calc']]])</f>
        <v>-2.8642500332719583</v>
      </c>
      <c r="W1693" s="30">
        <f>$Q$3+Data[[#This Row],[NVM
(scaled)]]/((Data[[#This Row],[Upper Bound]]-Data[[#This Row],[Lower Bound]])/2)</f>
        <v>-0.90926687389779148</v>
      </c>
      <c r="X1693" s="30">
        <f>(Data[[#This Row],[Upper Bound]]+Data[[#This Row],[Lower Bound]])/2</f>
        <v>24.192916589867952</v>
      </c>
      <c r="Y1693" s="32">
        <f>LN(Data[[#This Row],[NVActual]]/Data[[#This Row],[MA'[n^2']
30d]])</f>
        <v>-3.4516655412325941</v>
      </c>
      <c r="Z1693" s="32">
        <f>LN(Data[[#This Row],[NVActual]]/Data[[#This Row],[MA'[n*ln(n)']
30d]])</f>
        <v>7.0459301427725727</v>
      </c>
      <c r="AA1693" s="32">
        <f>LN(Data[[#This Row],[NVActual]]/Data[[#This Row],[MA'[n^1.5']]])</f>
        <v>3.0834372116441315</v>
      </c>
      <c r="AB1693" s="32">
        <f>LN(Data[[#This Row],[NVActual]]/Data[[#This Row],[Metcalfe
(n^2)]])</f>
        <v>-3.289220107897374</v>
      </c>
      <c r="AC1693" s="34">
        <f>1+Data[[#This Row],[MA'[NVMetcalfe calc']]]/((Data[[#This Row],[NVM_norm
(scaled)]]-Data[[#This Row],[NV_fund.]])/2)</f>
        <v>-9177541588.5869522</v>
      </c>
    </row>
    <row r="1694" spans="1:29" x14ac:dyDescent="0.2">
      <c r="A1694" s="23">
        <v>42482</v>
      </c>
      <c r="B1694" s="24">
        <v>6929440315.0197897</v>
      </c>
      <c r="C1694" s="24">
        <f t="shared" si="209"/>
        <v>6546344753.255599</v>
      </c>
      <c r="D1694" s="25">
        <f>LN(Data[[#This Row],[NVActual]])</f>
        <v>22.659044884263341</v>
      </c>
      <c r="E1694" s="26">
        <v>438706</v>
      </c>
      <c r="F1694" s="40">
        <f>Data[[#This Row],[DAA 
(n)]]^2</f>
        <v>192462954436</v>
      </c>
      <c r="G1694" s="41">
        <f t="shared" si="210"/>
        <v>221417902816.03333</v>
      </c>
      <c r="H1694" s="28">
        <f>LN(Data[[#This Row],[Metcalfe
(n^2)]])</f>
        <v>25.983169527666121</v>
      </c>
      <c r="I1694" s="42">
        <f t="shared" si="211"/>
        <v>26.102826861856027</v>
      </c>
      <c r="J1694" s="40">
        <f>Data[[#This Row],[DAA 
(n)]]*LN(Data[[#This Row],[DAA 
(n)]])</f>
        <v>5699486.1854021465</v>
      </c>
      <c r="K1694" s="40">
        <f t="shared" si="212"/>
        <v>6112858.1292179059</v>
      </c>
      <c r="L1694" s="29">
        <f>LN(Data[[#This Row],[MA'[n*ln(n)']
30d]])</f>
        <v>15.62590500069606</v>
      </c>
      <c r="M1694" s="43">
        <f t="shared" si="213"/>
        <v>15.613760504214895</v>
      </c>
      <c r="N1694" s="40">
        <f>Data[[#This Row],[DAA 
(n)]]^1.5</f>
        <v>290576414.88737464</v>
      </c>
      <c r="O1694" s="40">
        <f t="shared" si="214"/>
        <v>321436167.48299164</v>
      </c>
      <c r="P1694" s="43">
        <f>LN(Data[[#This Row],[MA'[n^1.5']]])</f>
        <v>19.588309535997499</v>
      </c>
      <c r="Q1694" s="43">
        <f t="shared" si="215"/>
        <v>19.571968405317065</v>
      </c>
      <c r="R1694" s="30">
        <f>$O$1+$O$2*Data[[#This Row],[MA'[ln(n^2)']]]</f>
        <v>26.102826861856027</v>
      </c>
      <c r="S1694" s="30">
        <f>$Q$1+$Q$2*Data[[#This Row],[MA'[ln(n*ln(n))']]]</f>
        <v>22.282704831954575</v>
      </c>
      <c r="T1694" s="31">
        <f>$O$3*Data[[#This Row],[Metcalfe
(n^2)]]</f>
        <v>100080736306.72</v>
      </c>
      <c r="U1694" s="31">
        <f t="shared" si="208"/>
        <v>115137309464.33734</v>
      </c>
      <c r="V1694" s="30">
        <f>LN(Data[[#This Row],[MA'[NVA']
30d]]/Data[[#This Row],[MA'[NVMetcalfe calc']]])</f>
        <v>-2.8672185705201754</v>
      </c>
      <c r="W1694" s="30">
        <f>$Q$3+Data[[#This Row],[NVM
(scaled)]]/((Data[[#This Row],[Upper Bound]]-Data[[#This Row],[Lower Bound]])/2)</f>
        <v>-0.91111360217157344</v>
      </c>
      <c r="X1694" s="30">
        <f>(Data[[#This Row],[Upper Bound]]+Data[[#This Row],[Lower Bound]])/2</f>
        <v>24.192765846905303</v>
      </c>
      <c r="Y1694" s="29">
        <f>LN(Data[[#This Row],[NVActual]]/Data[[#This Row],[MA'[n^2']
30d]])</f>
        <v>-3.4642728315494997</v>
      </c>
      <c r="Z1694" s="29">
        <f>LN(Data[[#This Row],[NVActual]]/Data[[#This Row],[MA'[n*ln(n)']
30d]])</f>
        <v>7.03313988356728</v>
      </c>
      <c r="AA1694" s="29">
        <f>LN(Data[[#This Row],[NVActual]]/Data[[#This Row],[MA'[n^1.5']]])</f>
        <v>3.070735348265841</v>
      </c>
      <c r="AB1694" s="29">
        <f>LN(Data[[#This Row],[NVActual]]/Data[[#This Row],[Metcalfe
(n^2)]])</f>
        <v>-3.324124643402782</v>
      </c>
      <c r="AC1694" s="26">
        <f>1+Data[[#This Row],[MA'[NVMetcalfe calc']]]/((Data[[#This Row],[NVM_norm
(scaled)]]-Data[[#This Row],[NV_fund.]])/2)</f>
        <v>-9172869849.4860916</v>
      </c>
    </row>
    <row r="1695" spans="1:29" x14ac:dyDescent="0.2">
      <c r="A1695" s="23">
        <v>42481</v>
      </c>
      <c r="B1695" s="24">
        <v>6990143508.8510103</v>
      </c>
      <c r="C1695" s="24">
        <f t="shared" si="209"/>
        <v>6528919344.7782679</v>
      </c>
      <c r="D1695" s="25">
        <f>LN(Data[[#This Row],[NVActual]])</f>
        <v>22.667766923575229</v>
      </c>
      <c r="E1695" s="26">
        <v>481473</v>
      </c>
      <c r="F1695" s="40">
        <f>Data[[#This Row],[DAA 
(n)]]^2</f>
        <v>231816249729</v>
      </c>
      <c r="G1695" s="41">
        <f t="shared" si="210"/>
        <v>221408927108.20001</v>
      </c>
      <c r="H1695" s="28">
        <f>LN(Data[[#This Row],[Metcalfe
(n^2)]])</f>
        <v>26.169210867763429</v>
      </c>
      <c r="I1695" s="42">
        <f t="shared" si="211"/>
        <v>26.102780193173256</v>
      </c>
      <c r="J1695" s="40">
        <f>Data[[#This Row],[DAA 
(n)]]*LN(Data[[#This Row],[DAA 
(n)]])</f>
        <v>6299884.2320673307</v>
      </c>
      <c r="K1695" s="40">
        <f t="shared" si="212"/>
        <v>6112714.9522485603</v>
      </c>
      <c r="L1695" s="29">
        <f>LN(Data[[#This Row],[MA'[n*ln(n)']
30d]])</f>
        <v>15.625881578158989</v>
      </c>
      <c r="M1695" s="43">
        <f t="shared" si="213"/>
        <v>15.614208167036344</v>
      </c>
      <c r="N1695" s="40">
        <f>Data[[#This Row],[DAA 
(n)]]^1.5</f>
        <v>334085715.35725868</v>
      </c>
      <c r="O1695" s="40">
        <f t="shared" si="214"/>
        <v>321426002.20703006</v>
      </c>
      <c r="P1695" s="43">
        <f>LN(Data[[#This Row],[MA'[n^1.5']]])</f>
        <v>19.588277910941798</v>
      </c>
      <c r="Q1695" s="43">
        <f t="shared" si="215"/>
        <v>19.572606338589043</v>
      </c>
      <c r="R1695" s="30">
        <f>$O$1+$O$2*Data[[#This Row],[MA'[ln(n^2)']]]</f>
        <v>26.102780193173256</v>
      </c>
      <c r="S1695" s="30">
        <f>$Q$1+$Q$2*Data[[#This Row],[MA'[ln(n*ln(n))']]]</f>
        <v>22.283443475609964</v>
      </c>
      <c r="T1695" s="31">
        <f>$O$3*Data[[#This Row],[Metcalfe
(n^2)]]</f>
        <v>120544449859.08</v>
      </c>
      <c r="U1695" s="31">
        <f t="shared" si="208"/>
        <v>115132642096.26401</v>
      </c>
      <c r="V1695" s="30">
        <f>LN(Data[[#This Row],[MA'[NVA']
30d]]/Data[[#This Row],[MA'[NVMetcalfe calc']]])</f>
        <v>-2.86984343448262</v>
      </c>
      <c r="W1695" s="30">
        <f>$Q$3+Data[[#This Row],[NVM
(scaled)]]/((Data[[#This Row],[Upper Bound]]-Data[[#This Row],[Lower Bound]])/2)</f>
        <v>-0.91279676640480056</v>
      </c>
      <c r="X1695" s="30">
        <f>(Data[[#This Row],[Upper Bound]]+Data[[#This Row],[Lower Bound]])/2</f>
        <v>24.193111834391608</v>
      </c>
      <c r="Y1695" s="32">
        <f>LN(Data[[#This Row],[NVActual]]/Data[[#This Row],[MA'[n^2']
30d]])</f>
        <v>-3.4555102540080891</v>
      </c>
      <c r="Z1695" s="32">
        <f>LN(Data[[#This Row],[NVActual]]/Data[[#This Row],[MA'[n*ln(n)']
30d]])</f>
        <v>7.0418853454162411</v>
      </c>
      <c r="AA1695" s="32">
        <f>LN(Data[[#This Row],[NVActual]]/Data[[#This Row],[MA'[n^1.5']]])</f>
        <v>3.0794890126334331</v>
      </c>
      <c r="AB1695" s="32">
        <f>LN(Data[[#This Row],[NVActual]]/Data[[#This Row],[Metcalfe
(n^2)]])</f>
        <v>-3.501443944188197</v>
      </c>
      <c r="AC1695" s="34">
        <f>1+Data[[#This Row],[MA'[NVMetcalfe calc']]]/((Data[[#This Row],[NVM_norm
(scaled)]]-Data[[#This Row],[NV_fund.]])/2)</f>
        <v>-9171756650.1503811</v>
      </c>
    </row>
    <row r="1696" spans="1:29" x14ac:dyDescent="0.2">
      <c r="A1696" s="23">
        <v>42480</v>
      </c>
      <c r="B1696" s="24">
        <v>6841562099.9402504</v>
      </c>
      <c r="C1696" s="24">
        <f t="shared" si="209"/>
        <v>6509011158.9150562</v>
      </c>
      <c r="D1696" s="25">
        <f>LN(Data[[#This Row],[NVActual]])</f>
        <v>22.646281919691017</v>
      </c>
      <c r="E1696" s="26">
        <v>458038</v>
      </c>
      <c r="F1696" s="40">
        <f>Data[[#This Row],[DAA 
(n)]]^2</f>
        <v>209798809444</v>
      </c>
      <c r="G1696" s="41">
        <f t="shared" si="210"/>
        <v>220798982997.23334</v>
      </c>
      <c r="H1696" s="28">
        <f>LN(Data[[#This Row],[Metcalfe
(n^2)]])</f>
        <v>26.069414858173726</v>
      </c>
      <c r="I1696" s="42">
        <f t="shared" si="211"/>
        <v>26.100039385264246</v>
      </c>
      <c r="J1696" s="40">
        <f>Data[[#This Row],[DAA 
(n)]]*LN(Data[[#This Row],[DAA 
(n)]])</f>
        <v>5970391.3214040883</v>
      </c>
      <c r="K1696" s="40">
        <f t="shared" si="212"/>
        <v>6103623.3908832865</v>
      </c>
      <c r="L1696" s="29">
        <f>LN(Data[[#This Row],[MA'[n*ln(n)']
30d]])</f>
        <v>15.624393151301714</v>
      </c>
      <c r="M1696" s="43">
        <f t="shared" si="213"/>
        <v>15.614905477470161</v>
      </c>
      <c r="N1696" s="40">
        <f>Data[[#This Row],[DAA 
(n)]]^1.5</f>
        <v>309993269.41098344</v>
      </c>
      <c r="O1696" s="40">
        <f t="shared" si="214"/>
        <v>320760000.24435806</v>
      </c>
      <c r="P1696" s="43">
        <f>LN(Data[[#This Row],[MA'[n^1.5']]])</f>
        <v>19.58620373866491</v>
      </c>
      <c r="Q1696" s="43">
        <f t="shared" si="215"/>
        <v>19.573594400336294</v>
      </c>
      <c r="R1696" s="30">
        <f>$O$1+$O$2*Data[[#This Row],[MA'[ln(n^2)']]]</f>
        <v>26.100039385264246</v>
      </c>
      <c r="S1696" s="30">
        <f>$Q$1+$Q$2*Data[[#This Row],[MA'[ln(n*ln(n))']]]</f>
        <v>22.284594037825766</v>
      </c>
      <c r="T1696" s="31">
        <f>$O$3*Data[[#This Row],[Metcalfe
(n^2)]]</f>
        <v>109095380910.88</v>
      </c>
      <c r="U1696" s="31">
        <f t="shared" si="208"/>
        <v>114815471158.56134</v>
      </c>
      <c r="V1696" s="30">
        <f>LN(Data[[#This Row],[MA'[NVA']
30d]]/Data[[#This Row],[MA'[NVMetcalfe calc']]])</f>
        <v>-2.8701386920236946</v>
      </c>
      <c r="W1696" s="30">
        <f>$Q$3+Data[[#This Row],[NVM
(scaled)]]/((Data[[#This Row],[Upper Bound]]-Data[[#This Row],[Lower Bound]])/2)</f>
        <v>-0.91448423744325302</v>
      </c>
      <c r="X1696" s="30">
        <f>(Data[[#This Row],[Upper Bound]]+Data[[#This Row],[Lower Bound]])/2</f>
        <v>24.192316711545004</v>
      </c>
      <c r="Y1696" s="29">
        <f>LN(Data[[#This Row],[NVActual]]/Data[[#This Row],[MA'[n^2']
30d]])</f>
        <v>-3.4742366256569346</v>
      </c>
      <c r="Z1696" s="29">
        <f>LN(Data[[#This Row],[NVActual]]/Data[[#This Row],[MA'[n*ln(n)']
30d]])</f>
        <v>7.0218887683893039</v>
      </c>
      <c r="AA1696" s="29">
        <f>LN(Data[[#This Row],[NVActual]]/Data[[#This Row],[MA'[n^1.5']]])</f>
        <v>3.0600781810261064</v>
      </c>
      <c r="AB1696" s="29">
        <f>LN(Data[[#This Row],[NVActual]]/Data[[#This Row],[Metcalfe
(n^2)]])</f>
        <v>-3.4231329384827087</v>
      </c>
      <c r="AC1696" s="26">
        <f>1+Data[[#This Row],[MA'[NVMetcalfe calc']]]/((Data[[#This Row],[NVM_norm
(scaled)]]-Data[[#This Row],[NV_fund.]])/2)</f>
        <v>-9146164927.9244175</v>
      </c>
    </row>
    <row r="1697" spans="1:29" x14ac:dyDescent="0.2">
      <c r="A1697" s="23">
        <v>42479</v>
      </c>
      <c r="B1697" s="24">
        <v>6761043337.3034296</v>
      </c>
      <c r="C1697" s="24">
        <f t="shared" si="209"/>
        <v>6491457533.6672153</v>
      </c>
      <c r="D1697" s="25">
        <f>LN(Data[[#This Row],[NVActual]])</f>
        <v>22.634443054929903</v>
      </c>
      <c r="E1697" s="26">
        <v>480187</v>
      </c>
      <c r="F1697" s="40">
        <f>Data[[#This Row],[DAA 
(n)]]^2</f>
        <v>230579554969</v>
      </c>
      <c r="G1697" s="41">
        <f t="shared" si="210"/>
        <v>220139839439.89999</v>
      </c>
      <c r="H1697" s="28">
        <f>LN(Data[[#This Row],[Metcalfe
(n^2)]])</f>
        <v>26.163861780699047</v>
      </c>
      <c r="I1697" s="42">
        <f t="shared" si="211"/>
        <v>26.096739518741703</v>
      </c>
      <c r="J1697" s="40">
        <f>Data[[#This Row],[DAA 
(n)]]*LN(Data[[#This Row],[DAA 
(n)]])</f>
        <v>6281773.148444267</v>
      </c>
      <c r="K1697" s="40">
        <f t="shared" si="212"/>
        <v>6093293.2309981855</v>
      </c>
      <c r="L1697" s="29">
        <f>LN(Data[[#This Row],[MA'[n*ln(n)']
30d]])</f>
        <v>15.62269925395448</v>
      </c>
      <c r="M1697" s="43">
        <f t="shared" si="213"/>
        <v>15.615825399685697</v>
      </c>
      <c r="N1697" s="40">
        <f>Data[[#This Row],[DAA 
(n)]]^1.5</f>
        <v>332748110.08013082</v>
      </c>
      <c r="O1697" s="40">
        <f t="shared" si="214"/>
        <v>320020587.17898631</v>
      </c>
      <c r="P1697" s="43">
        <f>LN(Data[[#This Row],[MA'[n^1.5']]])</f>
        <v>19.583895886622976</v>
      </c>
      <c r="Q1697" s="43">
        <f t="shared" si="215"/>
        <v>19.574895536905561</v>
      </c>
      <c r="R1697" s="30">
        <f>$O$1+$O$2*Data[[#This Row],[MA'[ln(n^2)']]]</f>
        <v>26.096739518741703</v>
      </c>
      <c r="S1697" s="30">
        <f>$Q$1+$Q$2*Data[[#This Row],[MA'[ln(n*ln(n))']]]</f>
        <v>22.286111909481399</v>
      </c>
      <c r="T1697" s="31">
        <f>$O$3*Data[[#This Row],[Metcalfe
(n^2)]]</f>
        <v>119901368583.88</v>
      </c>
      <c r="U1697" s="31">
        <f t="shared" si="208"/>
        <v>114472716508.74803</v>
      </c>
      <c r="V1697" s="30">
        <f>LN(Data[[#This Row],[MA'[NVA']
30d]]/Data[[#This Row],[MA'[NVMetcalfe calc']]])</f>
        <v>-2.8698494238737173</v>
      </c>
      <c r="W1697" s="30">
        <f>$Q$3+Data[[#This Row],[NVM
(scaled)]]/((Data[[#This Row],[Upper Bound]]-Data[[#This Row],[Lower Bound]])/2)</f>
        <v>-0.91623451995131833</v>
      </c>
      <c r="X1697" s="30">
        <f>(Data[[#This Row],[Upper Bound]]+Data[[#This Row],[Lower Bound]])/2</f>
        <v>24.191425714111553</v>
      </c>
      <c r="Y1697" s="32">
        <f>LN(Data[[#This Row],[NVActual]]/Data[[#This Row],[MA'[n^2']
30d]])</f>
        <v>-3.4830857602569871</v>
      </c>
      <c r="Z1697" s="32">
        <f>LN(Data[[#This Row],[NVActual]]/Data[[#This Row],[MA'[n*ln(n)']
30d]])</f>
        <v>7.011743800975422</v>
      </c>
      <c r="AA1697" s="32">
        <f>LN(Data[[#This Row],[NVActual]]/Data[[#This Row],[MA'[n^1.5']]])</f>
        <v>3.0505471683069265</v>
      </c>
      <c r="AB1697" s="32">
        <f>LN(Data[[#This Row],[NVActual]]/Data[[#This Row],[Metcalfe
(n^2)]])</f>
        <v>-3.5294187257691463</v>
      </c>
      <c r="AC1697" s="34">
        <f>1+Data[[#This Row],[MA'[NVMetcalfe calc']]]/((Data[[#This Row],[NVM_norm
(scaled)]]-Data[[#This Row],[NV_fund.]])/2)</f>
        <v>-9118549114.4166622</v>
      </c>
    </row>
    <row r="1698" spans="1:29" x14ac:dyDescent="0.2">
      <c r="A1698" s="23">
        <v>42478</v>
      </c>
      <c r="B1698" s="24">
        <v>6637183962.7813396</v>
      </c>
      <c r="C1698" s="24">
        <f t="shared" si="209"/>
        <v>6476772922.040246</v>
      </c>
      <c r="D1698" s="25">
        <f>LN(Data[[#This Row],[NVActual]])</f>
        <v>22.615953608487306</v>
      </c>
      <c r="E1698" s="26">
        <v>473379</v>
      </c>
      <c r="F1698" s="40">
        <f>Data[[#This Row],[DAA 
(n)]]^2</f>
        <v>224087677641</v>
      </c>
      <c r="G1698" s="41">
        <f t="shared" si="210"/>
        <v>218640228434.56668</v>
      </c>
      <c r="H1698" s="28">
        <f>LN(Data[[#This Row],[Metcalfe
(n^2)]])</f>
        <v>26.135303230257573</v>
      </c>
      <c r="I1698" s="42">
        <f t="shared" si="211"/>
        <v>26.089504538586958</v>
      </c>
      <c r="J1698" s="40">
        <f>Data[[#This Row],[DAA 
(n)]]*LN(Data[[#This Row],[DAA 
(n)]])</f>
        <v>6185951.8539180495</v>
      </c>
      <c r="K1698" s="40">
        <f t="shared" si="212"/>
        <v>6070200.2029174166</v>
      </c>
      <c r="L1698" s="29">
        <f>LN(Data[[#This Row],[MA'[n*ln(n)']
30d]])</f>
        <v>15.618902144850493</v>
      </c>
      <c r="M1698" s="43">
        <f t="shared" si="213"/>
        <v>15.616935093868246</v>
      </c>
      <c r="N1698" s="40">
        <f>Data[[#This Row],[DAA 
(n)]]^1.5</f>
        <v>325696792.66768801</v>
      </c>
      <c r="O1698" s="40">
        <f t="shared" si="214"/>
        <v>318354319.13122326</v>
      </c>
      <c r="P1698" s="43">
        <f>LN(Data[[#This Row],[MA'[n^1.5']]])</f>
        <v>19.578675531576433</v>
      </c>
      <c r="Q1698" s="43">
        <f t="shared" si="215"/>
        <v>19.576455652135298</v>
      </c>
      <c r="R1698" s="30">
        <f>$O$1+$O$2*Data[[#This Row],[MA'[ln(n^2)']]]</f>
        <v>26.089504538586958</v>
      </c>
      <c r="S1698" s="30">
        <f>$Q$1+$Q$2*Data[[#This Row],[MA'[ln(n*ln(n))']]]</f>
        <v>22.287942904882605</v>
      </c>
      <c r="T1698" s="31">
        <f>$O$3*Data[[#This Row],[Metcalfe
(n^2)]]</f>
        <v>116525592373.32001</v>
      </c>
      <c r="U1698" s="31">
        <f t="shared" si="208"/>
        <v>113692918785.97469</v>
      </c>
      <c r="V1698" s="30">
        <f>LN(Data[[#This Row],[MA'[NVA']
30d]]/Data[[#This Row],[MA'[NVMetcalfe calc']]])</f>
        <v>-2.8652787385501979</v>
      </c>
      <c r="W1698" s="30">
        <f>$Q$3+Data[[#This Row],[NVM
(scaled)]]/((Data[[#This Row],[Upper Bound]]-Data[[#This Row],[Lower Bound]])/2)</f>
        <v>-0.9174219568857479</v>
      </c>
      <c r="X1698" s="30">
        <f>(Data[[#This Row],[Upper Bound]]+Data[[#This Row],[Lower Bound]])/2</f>
        <v>24.188723721734782</v>
      </c>
      <c r="Y1698" s="29">
        <f>LN(Data[[#This Row],[NVActual]]/Data[[#This Row],[MA'[n^2']
30d]])</f>
        <v>-3.4947398148760591</v>
      </c>
      <c r="Z1698" s="29">
        <f>LN(Data[[#This Row],[NVActual]]/Data[[#This Row],[MA'[n*ln(n)']
30d]])</f>
        <v>6.9970514636368151</v>
      </c>
      <c r="AA1698" s="29">
        <f>LN(Data[[#This Row],[NVActual]]/Data[[#This Row],[MA'[n^1.5']]])</f>
        <v>3.0372780769108734</v>
      </c>
      <c r="AB1698" s="29">
        <f>LN(Data[[#This Row],[NVActual]]/Data[[#This Row],[Metcalfe
(n^2)]])</f>
        <v>-3.5193496217702647</v>
      </c>
      <c r="AC1698" s="26">
        <f>1+Data[[#This Row],[MA'[NVMetcalfe calc']]]/((Data[[#This Row],[NVM_norm
(scaled)]]-Data[[#This Row],[NV_fund.]])/2)</f>
        <v>-9056979134.0164433</v>
      </c>
    </row>
    <row r="1699" spans="1:29" x14ac:dyDescent="0.2">
      <c r="A1699" s="23">
        <v>42477</v>
      </c>
      <c r="B1699" s="24">
        <v>6630849314.9454002</v>
      </c>
      <c r="C1699" s="24">
        <f t="shared" si="209"/>
        <v>6464667788.6119671</v>
      </c>
      <c r="D1699" s="25">
        <f>LN(Data[[#This Row],[NVActual]])</f>
        <v>22.614998734741565</v>
      </c>
      <c r="E1699" s="26">
        <v>485493</v>
      </c>
      <c r="F1699" s="40">
        <f>Data[[#This Row],[DAA 
(n)]]^2</f>
        <v>235703453049</v>
      </c>
      <c r="G1699" s="41">
        <f t="shared" si="210"/>
        <v>217295190380.70001</v>
      </c>
      <c r="H1699" s="28">
        <f>LN(Data[[#This Row],[Metcalfe
(n^2)]])</f>
        <v>26.185840296967861</v>
      </c>
      <c r="I1699" s="42">
        <f t="shared" si="211"/>
        <v>26.082886720879085</v>
      </c>
      <c r="J1699" s="40">
        <f>Data[[#This Row],[DAA 
(n)]]*LN(Data[[#This Row],[DAA 
(n)]])</f>
        <v>6356521.0816479092</v>
      </c>
      <c r="K1699" s="40">
        <f t="shared" si="212"/>
        <v>6049296.2447700165</v>
      </c>
      <c r="L1699" s="29">
        <f>LN(Data[[#This Row],[MA'[n*ln(n)']
30d]])</f>
        <v>15.61545250006245</v>
      </c>
      <c r="M1699" s="43">
        <f t="shared" si="213"/>
        <v>15.61840091362448</v>
      </c>
      <c r="N1699" s="40">
        <f>Data[[#This Row],[DAA 
(n)]]^1.5</f>
        <v>338278548.73035979</v>
      </c>
      <c r="O1699" s="40">
        <f t="shared" si="214"/>
        <v>316852362.9650991</v>
      </c>
      <c r="P1699" s="43">
        <f>LN(Data[[#This Row],[MA'[n^1.5']]])</f>
        <v>19.573946491383438</v>
      </c>
      <c r="Q1699" s="43">
        <f t="shared" si="215"/>
        <v>19.578506715415379</v>
      </c>
      <c r="R1699" s="30">
        <f>$O$1+$O$2*Data[[#This Row],[MA'[ln(n^2)']]]</f>
        <v>26.082886720879085</v>
      </c>
      <c r="S1699" s="30">
        <f>$Q$1+$Q$2*Data[[#This Row],[MA'[ln(n*ln(n))']]]</f>
        <v>22.290361507480391</v>
      </c>
      <c r="T1699" s="31">
        <f>$O$3*Data[[#This Row],[Metcalfe
(n^2)]]</f>
        <v>122565795585.48001</v>
      </c>
      <c r="U1699" s="31">
        <f t="shared" si="208"/>
        <v>112993498997.96402</v>
      </c>
      <c r="V1699" s="30">
        <f>LN(Data[[#This Row],[MA'[NVA']
30d]]/Data[[#This Row],[MA'[NVMetcalfe calc']]])</f>
        <v>-2.8609786613012997</v>
      </c>
      <c r="W1699" s="30">
        <f>$Q$3+Data[[#This Row],[NVM
(scaled)]]/((Data[[#This Row],[Upper Bound]]-Data[[#This Row],[Lower Bound]])/2)</f>
        <v>-0.91874602029997676</v>
      </c>
      <c r="X1699" s="30">
        <f>(Data[[#This Row],[Upper Bound]]+Data[[#This Row],[Lower Bound]])/2</f>
        <v>24.186624114179736</v>
      </c>
      <c r="Y1699" s="32">
        <f>LN(Data[[#This Row],[NVActual]]/Data[[#This Row],[MA'[n^2']
30d]])</f>
        <v>-3.4895238556774091</v>
      </c>
      <c r="Z1699" s="32">
        <f>LN(Data[[#This Row],[NVActual]]/Data[[#This Row],[MA'[n*ln(n)']
30d]])</f>
        <v>6.9995462346791175</v>
      </c>
      <c r="AA1699" s="32">
        <f>LN(Data[[#This Row],[NVActual]]/Data[[#This Row],[MA'[n^1.5']]])</f>
        <v>3.041052243358128</v>
      </c>
      <c r="AB1699" s="32">
        <f>LN(Data[[#This Row],[NVActual]]/Data[[#This Row],[Metcalfe
(n^2)]])</f>
        <v>-3.570841562226295</v>
      </c>
      <c r="AC1699" s="34">
        <f>1+Data[[#This Row],[MA'[NVMetcalfe calc']]]/((Data[[#This Row],[NVM_norm
(scaled)]]-Data[[#This Row],[NV_fund.]])/2)</f>
        <v>-9001540178.8660412</v>
      </c>
    </row>
    <row r="1700" spans="1:29" x14ac:dyDescent="0.2">
      <c r="A1700" s="23">
        <v>42476</v>
      </c>
      <c r="B1700" s="24">
        <v>6673565144.8493204</v>
      </c>
      <c r="C1700" s="24">
        <f t="shared" si="209"/>
        <v>6452613556.3544617</v>
      </c>
      <c r="D1700" s="25">
        <f>LN(Data[[#This Row],[NVActual]])</f>
        <v>22.62142005855247</v>
      </c>
      <c r="E1700" s="26">
        <v>407712</v>
      </c>
      <c r="F1700" s="40">
        <f>Data[[#This Row],[DAA 
(n)]]^2</f>
        <v>166229074944</v>
      </c>
      <c r="G1700" s="41">
        <f t="shared" si="210"/>
        <v>215481049991.10001</v>
      </c>
      <c r="H1700" s="28">
        <f>LN(Data[[#This Row],[Metcalfe
(n^2)]])</f>
        <v>25.836632643562215</v>
      </c>
      <c r="I1700" s="42">
        <f t="shared" si="211"/>
        <v>26.074135525957342</v>
      </c>
      <c r="J1700" s="40">
        <f>Data[[#This Row],[DAA 
(n)]]*LN(Data[[#This Row],[DAA 
(n)]])</f>
        <v>5266952.5841860184</v>
      </c>
      <c r="K1700" s="40">
        <f t="shared" si="212"/>
        <v>6021367.8655830976</v>
      </c>
      <c r="L1700" s="29">
        <f>LN(Data[[#This Row],[MA'[n*ln(n)']
30d]])</f>
        <v>15.610825011670933</v>
      </c>
      <c r="M1700" s="43">
        <f t="shared" si="213"/>
        <v>15.620147800875937</v>
      </c>
      <c r="N1700" s="40">
        <f>Data[[#This Row],[DAA 
(n)]]^1.5</f>
        <v>260333610.20730355</v>
      </c>
      <c r="O1700" s="40">
        <f t="shared" si="214"/>
        <v>314837025.75011802</v>
      </c>
      <c r="P1700" s="43">
        <f>LN(Data[[#This Row],[MA'[n^1.5']]])</f>
        <v>19.567565684332379</v>
      </c>
      <c r="Q1700" s="43">
        <f t="shared" si="215"/>
        <v>19.580941181323002</v>
      </c>
      <c r="R1700" s="30">
        <f>$O$1+$O$2*Data[[#This Row],[MA'[ln(n^2)']]]</f>
        <v>26.074135525957342</v>
      </c>
      <c r="S1700" s="30">
        <f>$Q$1+$Q$2*Data[[#This Row],[MA'[ln(n*ln(n))']]]</f>
        <v>22.293243871445295</v>
      </c>
      <c r="T1700" s="31">
        <f>$O$3*Data[[#This Row],[Metcalfe
(n^2)]]</f>
        <v>86439118970.880005</v>
      </c>
      <c r="U1700" s="31">
        <f t="shared" si="208"/>
        <v>112050145995.37204</v>
      </c>
      <c r="V1700" s="30">
        <f>LN(Data[[#This Row],[MA'[NVA']
30d]]/Data[[#This Row],[MA'[NVMetcalfe calc']]])</f>
        <v>-2.8544612519236421</v>
      </c>
      <c r="W1700" s="30">
        <f>$Q$3+Data[[#This Row],[NVM
(scaled)]]/((Data[[#This Row],[Upper Bound]]-Data[[#This Row],[Lower Bound]])/2)</f>
        <v>-0.91994078262844703</v>
      </c>
      <c r="X1700" s="30">
        <f>(Data[[#This Row],[Upper Bound]]+Data[[#This Row],[Lower Bound]])/2</f>
        <v>24.183689698701318</v>
      </c>
      <c r="Y1700" s="29">
        <f>LN(Data[[#This Row],[NVActual]]/Data[[#This Row],[MA'[n^2']
30d]])</f>
        <v>-3.4747187489951279</v>
      </c>
      <c r="Z1700" s="29">
        <f>LN(Data[[#This Row],[NVActual]]/Data[[#This Row],[MA'[n*ln(n)']
30d]])</f>
        <v>7.0105950468815363</v>
      </c>
      <c r="AA1700" s="29">
        <f>LN(Data[[#This Row],[NVActual]]/Data[[#This Row],[MA'[n^1.5']]])</f>
        <v>3.0538543742200899</v>
      </c>
      <c r="AB1700" s="29">
        <f>LN(Data[[#This Row],[NVActual]]/Data[[#This Row],[Metcalfe
(n^2)]])</f>
        <v>-3.2152125850097466</v>
      </c>
      <c r="AC1700" s="26">
        <f>1+Data[[#This Row],[MA'[NVMetcalfe calc']]]/((Data[[#This Row],[NVM_norm
(scaled)]]-Data[[#This Row],[NV_fund.]])/2)</f>
        <v>-8927007276.190979</v>
      </c>
    </row>
    <row r="1701" spans="1:29" x14ac:dyDescent="0.2">
      <c r="A1701" s="23">
        <v>42475</v>
      </c>
      <c r="B1701" s="24">
        <v>6649043796.6010103</v>
      </c>
      <c r="C1701" s="24">
        <f t="shared" si="209"/>
        <v>6444047252.9025335</v>
      </c>
      <c r="D1701" s="25">
        <f>LN(Data[[#This Row],[NVActual]])</f>
        <v>22.617738891290593</v>
      </c>
      <c r="E1701" s="26">
        <v>439873</v>
      </c>
      <c r="F1701" s="40">
        <f>Data[[#This Row],[DAA 
(n)]]^2</f>
        <v>193488256129</v>
      </c>
      <c r="G1701" s="41">
        <f t="shared" si="210"/>
        <v>217688231347.13333</v>
      </c>
      <c r="H1701" s="28">
        <f>LN(Data[[#This Row],[Metcalfe
(n^2)]])</f>
        <v>25.988482655734629</v>
      </c>
      <c r="I1701" s="42">
        <f t="shared" si="211"/>
        <v>26.085311684205969</v>
      </c>
      <c r="J1701" s="40">
        <f>Data[[#This Row],[DAA 
(n)]]*LN(Data[[#This Row],[DAA 
(n)]])</f>
        <v>5715815.9156129789</v>
      </c>
      <c r="K1701" s="40">
        <f t="shared" si="212"/>
        <v>6056105.040645997</v>
      </c>
      <c r="L1701" s="29">
        <f>LN(Data[[#This Row],[MA'[n*ln(n)']
30d]])</f>
        <v>15.616577418837705</v>
      </c>
      <c r="M1701" s="43">
        <f t="shared" si="213"/>
        <v>15.622321401605221</v>
      </c>
      <c r="N1701" s="40">
        <f>Data[[#This Row],[DAA 
(n)]]^1.5</f>
        <v>291736627.26546943</v>
      </c>
      <c r="O1701" s="40">
        <f t="shared" si="214"/>
        <v>317318057.48274714</v>
      </c>
      <c r="P1701" s="43">
        <f>LN(Data[[#This Row],[MA'[n^1.5']]])</f>
        <v>19.575415164744228</v>
      </c>
      <c r="Q1701" s="43">
        <f t="shared" si="215"/>
        <v>19.583964171666548</v>
      </c>
      <c r="R1701" s="30">
        <f>$O$1+$O$2*Data[[#This Row],[MA'[ln(n^2)']]]</f>
        <v>26.085311684205969</v>
      </c>
      <c r="S1701" s="30">
        <f>$Q$1+$Q$2*Data[[#This Row],[MA'[ln(n*ln(n))']]]</f>
        <v>22.296830312648613</v>
      </c>
      <c r="T1701" s="31">
        <f>$O$3*Data[[#This Row],[Metcalfe
(n^2)]]</f>
        <v>100613893187.08</v>
      </c>
      <c r="U1701" s="31">
        <f t="shared" si="208"/>
        <v>113197880300.50937</v>
      </c>
      <c r="V1701" s="30">
        <f>LN(Data[[#This Row],[MA'[NVA']
30d]]/Data[[#This Row],[MA'[NVMetcalfe calc']]])</f>
        <v>-2.8659806421927434</v>
      </c>
      <c r="W1701" s="30">
        <f>$Q$3+Data[[#This Row],[NVM
(scaled)]]/((Data[[#This Row],[Upper Bound]]-Data[[#This Row],[Lower Bound]])/2)</f>
        <v>-0.92299708833706406</v>
      </c>
      <c r="X1701" s="30">
        <f>(Data[[#This Row],[Upper Bound]]+Data[[#This Row],[Lower Bound]])/2</f>
        <v>24.191070998427293</v>
      </c>
      <c r="Y1701" s="32">
        <f>LN(Data[[#This Row],[NVActual]]/Data[[#This Row],[MA'[n^2']
30d]])</f>
        <v>-3.4885908533957273</v>
      </c>
      <c r="Z1701" s="32">
        <f>LN(Data[[#This Row],[NVActual]]/Data[[#This Row],[MA'[n*ln(n)']
30d]])</f>
        <v>7.0011614724528863</v>
      </c>
      <c r="AA1701" s="32">
        <f>LN(Data[[#This Row],[NVActual]]/Data[[#This Row],[MA'[n^1.5']]])</f>
        <v>3.0423237265463627</v>
      </c>
      <c r="AB1701" s="32">
        <f>LN(Data[[#This Row],[NVActual]]/Data[[#This Row],[Metcalfe
(n^2)]])</f>
        <v>-3.3707437644440374</v>
      </c>
      <c r="AC1701" s="34">
        <f>1+Data[[#This Row],[MA'[NVMetcalfe calc']]]/((Data[[#This Row],[NVM_norm
(scaled)]]-Data[[#This Row],[NV_fund.]])/2)</f>
        <v>-9014698845.0357838</v>
      </c>
    </row>
    <row r="1702" spans="1:29" x14ac:dyDescent="0.2">
      <c r="A1702" s="23">
        <v>42474</v>
      </c>
      <c r="B1702" s="24">
        <v>6572419903.53302</v>
      </c>
      <c r="C1702" s="24">
        <f t="shared" si="209"/>
        <v>6435441392.1314678</v>
      </c>
      <c r="D1702" s="25">
        <f>LN(Data[[#This Row],[NVActual]])</f>
        <v>22.606147927888198</v>
      </c>
      <c r="E1702" s="26">
        <v>466772</v>
      </c>
      <c r="F1702" s="40">
        <f>Data[[#This Row],[DAA 
(n)]]^2</f>
        <v>217876099984</v>
      </c>
      <c r="G1702" s="41">
        <f t="shared" si="210"/>
        <v>217966141559.5</v>
      </c>
      <c r="H1702" s="28">
        <f>LN(Data[[#This Row],[Metcalfe
(n^2)]])</f>
        <v>26.10719238946691</v>
      </c>
      <c r="I1702" s="42">
        <f t="shared" si="211"/>
        <v>26.086717915991201</v>
      </c>
      <c r="J1702" s="40">
        <f>Data[[#This Row],[DAA 
(n)]]*LN(Data[[#This Row],[DAA 
(n)]])</f>
        <v>6093053.2030081246</v>
      </c>
      <c r="K1702" s="40">
        <f t="shared" si="212"/>
        <v>6060482.482158469</v>
      </c>
      <c r="L1702" s="29">
        <f>LN(Data[[#This Row],[MA'[n*ln(n)']
30d]])</f>
        <v>15.61729997239409</v>
      </c>
      <c r="M1702" s="43">
        <f t="shared" si="213"/>
        <v>15.62430101758426</v>
      </c>
      <c r="N1702" s="40">
        <f>Data[[#This Row],[DAA 
(n)]]^1.5</f>
        <v>318901964.46828502</v>
      </c>
      <c r="O1702" s="40">
        <f t="shared" si="214"/>
        <v>317630663.85904896</v>
      </c>
      <c r="P1702" s="43">
        <f>LN(Data[[#This Row],[MA'[n^1.5']]])</f>
        <v>19.576399831351321</v>
      </c>
      <c r="Q1702" s="43">
        <f t="shared" si="215"/>
        <v>19.586722428869724</v>
      </c>
      <c r="R1702" s="30">
        <f>$O$1+$O$2*Data[[#This Row],[MA'[ln(n^2)']]]</f>
        <v>26.086717915991201</v>
      </c>
      <c r="S1702" s="30">
        <f>$Q$1+$Q$2*Data[[#This Row],[MA'[ln(n*ln(n))']]]</f>
        <v>22.300096679014029</v>
      </c>
      <c r="T1702" s="31">
        <f>$O$3*Data[[#This Row],[Metcalfe
(n^2)]]</f>
        <v>113295571991.68001</v>
      </c>
      <c r="U1702" s="31">
        <f t="shared" si="208"/>
        <v>113342393610.94002</v>
      </c>
      <c r="V1702" s="30">
        <f>LN(Data[[#This Row],[MA'[NVA']
30d]]/Data[[#This Row],[MA'[NVMetcalfe calc']]])</f>
        <v>-2.8685928382711565</v>
      </c>
      <c r="W1702" s="30">
        <f>$Q$3+Data[[#This Row],[NVM
(scaled)]]/((Data[[#This Row],[Upper Bound]]-Data[[#This Row],[Lower Bound]])/2)</f>
        <v>-0.92512002851445996</v>
      </c>
      <c r="X1702" s="30">
        <f>(Data[[#This Row],[Upper Bound]]+Data[[#This Row],[Lower Bound]])/2</f>
        <v>24.193407297502617</v>
      </c>
      <c r="Y1702" s="29">
        <f>LN(Data[[#This Row],[NVActual]]/Data[[#This Row],[MA'[n^2']
30d]])</f>
        <v>-3.5014576458375939</v>
      </c>
      <c r="Z1702" s="29">
        <f>LN(Data[[#This Row],[NVActual]]/Data[[#This Row],[MA'[n*ln(n)']
30d]])</f>
        <v>6.9888479554941085</v>
      </c>
      <c r="AA1702" s="29">
        <f>LN(Data[[#This Row],[NVActual]]/Data[[#This Row],[MA'[n^1.5']]])</f>
        <v>3.0297480965368795</v>
      </c>
      <c r="AB1702" s="29">
        <f>LN(Data[[#This Row],[NVActual]]/Data[[#This Row],[Metcalfe
(n^2)]])</f>
        <v>-3.5010444615787111</v>
      </c>
      <c r="AC1702" s="26">
        <f>1+Data[[#This Row],[MA'[NVMetcalfe calc']]]/((Data[[#This Row],[NVM_norm
(scaled)]]-Data[[#This Row],[NV_fund.]])/2)</f>
        <v>-9024604995.9293461</v>
      </c>
    </row>
    <row r="1703" spans="1:29" x14ac:dyDescent="0.2">
      <c r="A1703" s="23">
        <v>42473</v>
      </c>
      <c r="B1703" s="24">
        <v>6555490264.2856503</v>
      </c>
      <c r="C1703" s="24">
        <f t="shared" si="209"/>
        <v>6428439163.4266081</v>
      </c>
      <c r="D1703" s="25">
        <f>LN(Data[[#This Row],[NVActual]])</f>
        <v>22.603568743781075</v>
      </c>
      <c r="E1703" s="26">
        <v>497314</v>
      </c>
      <c r="F1703" s="40">
        <f>Data[[#This Row],[DAA 
(n)]]^2</f>
        <v>247321214596</v>
      </c>
      <c r="G1703" s="41">
        <f t="shared" si="210"/>
        <v>217500455909.39999</v>
      </c>
      <c r="H1703" s="28">
        <f>LN(Data[[#This Row],[Metcalfe
(n^2)]])</f>
        <v>26.233953792654965</v>
      </c>
      <c r="I1703" s="42">
        <f t="shared" si="211"/>
        <v>26.084508924264167</v>
      </c>
      <c r="J1703" s="40">
        <f>Data[[#This Row],[DAA 
(n)]]*LN(Data[[#This Row],[DAA 
(n)]])</f>
        <v>6523256.2482202053</v>
      </c>
      <c r="K1703" s="40">
        <f t="shared" si="212"/>
        <v>6053364.2584804846</v>
      </c>
      <c r="L1703" s="29">
        <f>LN(Data[[#This Row],[MA'[n*ln(n)']
30d]])</f>
        <v>15.616124751236077</v>
      </c>
      <c r="M1703" s="43">
        <f t="shared" si="213"/>
        <v>15.626375220686066</v>
      </c>
      <c r="N1703" s="40">
        <f>Data[[#This Row],[DAA 
(n)]]^1.5</f>
        <v>350708286.92175907</v>
      </c>
      <c r="O1703" s="40">
        <f t="shared" si="214"/>
        <v>317115239.98839879</v>
      </c>
      <c r="P1703" s="43">
        <f>LN(Data[[#This Row],[MA'[n^1.5']]])</f>
        <v>19.574775798865844</v>
      </c>
      <c r="Q1703" s="43">
        <f t="shared" si="215"/>
        <v>19.589610112355569</v>
      </c>
      <c r="R1703" s="30">
        <f>$O$1+$O$2*Data[[#This Row],[MA'[ln(n^2)']]]</f>
        <v>26.084508924264167</v>
      </c>
      <c r="S1703" s="30">
        <f>$Q$1+$Q$2*Data[[#This Row],[MA'[ln(n*ln(n))']]]</f>
        <v>22.303519114132008</v>
      </c>
      <c r="T1703" s="31">
        <f>$O$3*Data[[#This Row],[Metcalfe
(n^2)]]</f>
        <v>128607031589.92</v>
      </c>
      <c r="U1703" s="31">
        <f t="shared" si="208"/>
        <v>113100237072.88802</v>
      </c>
      <c r="V1703" s="30">
        <f>LN(Data[[#This Row],[MA'[NVA']
30d]]/Data[[#This Row],[MA'[NVMetcalfe calc']]])</f>
        <v>-2.8675427133297866</v>
      </c>
      <c r="W1703" s="30">
        <f>$Q$3+Data[[#This Row],[NVM
(scaled)]]/((Data[[#This Row],[Upper Bound]]-Data[[#This Row],[Lower Bound]])/2)</f>
        <v>-0.9268211803403702</v>
      </c>
      <c r="X1703" s="30">
        <f>(Data[[#This Row],[Upper Bound]]+Data[[#This Row],[Lower Bound]])/2</f>
        <v>24.194014019198086</v>
      </c>
      <c r="Y1703" s="32">
        <f>LN(Data[[#This Row],[NVActual]]/Data[[#This Row],[MA'[n^2']
30d]])</f>
        <v>-3.5018980398270521</v>
      </c>
      <c r="Z1703" s="32">
        <f>LN(Data[[#This Row],[NVActual]]/Data[[#This Row],[MA'[n*ln(n)']
30d]])</f>
        <v>6.9874439925449954</v>
      </c>
      <c r="AA1703" s="32">
        <f>LN(Data[[#This Row],[NVActual]]/Data[[#This Row],[MA'[n^1.5']]])</f>
        <v>3.0287929449152298</v>
      </c>
      <c r="AB1703" s="32">
        <f>LN(Data[[#This Row],[NVActual]]/Data[[#This Row],[Metcalfe
(n^2)]])</f>
        <v>-3.6303850488738907</v>
      </c>
      <c r="AC1703" s="34">
        <f>1+Data[[#This Row],[MA'[NVMetcalfe calc']]]/((Data[[#This Row],[NVM_norm
(scaled)]]-Data[[#This Row],[NV_fund.]])/2)</f>
        <v>-9004496559.2868176</v>
      </c>
    </row>
    <row r="1704" spans="1:29" x14ac:dyDescent="0.2">
      <c r="A1704" s="23">
        <v>42472</v>
      </c>
      <c r="B1704" s="24">
        <v>6593161960.5873899</v>
      </c>
      <c r="C1704" s="24">
        <f t="shared" si="209"/>
        <v>6421823288.6120291</v>
      </c>
      <c r="D1704" s="25">
        <f>LN(Data[[#This Row],[NVActual]])</f>
        <v>22.609298882313141</v>
      </c>
      <c r="E1704" s="26">
        <v>504477</v>
      </c>
      <c r="F1704" s="40">
        <f>Data[[#This Row],[DAA 
(n)]]^2</f>
        <v>254497043529</v>
      </c>
      <c r="G1704" s="41">
        <f t="shared" si="210"/>
        <v>216063596009.66666</v>
      </c>
      <c r="H1704" s="28">
        <f>LN(Data[[#This Row],[Metcalfe
(n^2)]])</f>
        <v>26.262555056087589</v>
      </c>
      <c r="I1704" s="42">
        <f t="shared" si="211"/>
        <v>26.078125172585498</v>
      </c>
      <c r="J1704" s="40">
        <f>Data[[#This Row],[DAA 
(n)]]*LN(Data[[#This Row],[DAA 
(n)]])</f>
        <v>6624427.4935149495</v>
      </c>
      <c r="K1704" s="40">
        <f t="shared" si="212"/>
        <v>6032066.2382444032</v>
      </c>
      <c r="L1704" s="29">
        <f>LN(Data[[#This Row],[MA'[n*ln(n)']
30d]])</f>
        <v>15.61260016975095</v>
      </c>
      <c r="M1704" s="43">
        <f t="shared" si="213"/>
        <v>15.628597704752568</v>
      </c>
      <c r="N1704" s="40">
        <f>Data[[#This Row],[DAA 
(n)]]^1.5</f>
        <v>358312580.05877948</v>
      </c>
      <c r="O1704" s="40">
        <f t="shared" si="214"/>
        <v>315551132.03847951</v>
      </c>
      <c r="P1704" s="43">
        <f>LN(Data[[#This Row],[MA'[n^1.5']]])</f>
        <v>19.569831293497135</v>
      </c>
      <c r="Q1704" s="43">
        <f t="shared" si="215"/>
        <v>19.592700972028371</v>
      </c>
      <c r="R1704" s="30">
        <f>$O$1+$O$2*Data[[#This Row],[MA'[ln(n^2)']]]</f>
        <v>26.078125172585498</v>
      </c>
      <c r="S1704" s="30">
        <f>$Q$1+$Q$2*Data[[#This Row],[MA'[ln(n*ln(n))']]]</f>
        <v>22.307186212841735</v>
      </c>
      <c r="T1704" s="31">
        <f>$O$3*Data[[#This Row],[Metcalfe
(n^2)]]</f>
        <v>132338462635.08</v>
      </c>
      <c r="U1704" s="31">
        <f t="shared" si="208"/>
        <v>112353069925.02669</v>
      </c>
      <c r="V1704" s="30">
        <f>LN(Data[[#This Row],[MA'[NVA']
30d]]/Data[[#This Row],[MA'[NVMetcalfe calc']]])</f>
        <v>-2.8619442441907994</v>
      </c>
      <c r="W1704" s="30">
        <f>$Q$3+Data[[#This Row],[NVM
(scaled)]]/((Data[[#This Row],[Upper Bound]]-Data[[#This Row],[Lower Bound]])/2)</f>
        <v>-0.92789476029347873</v>
      </c>
      <c r="X1704" s="30">
        <f>(Data[[#This Row],[Upper Bound]]+Data[[#This Row],[Lower Bound]])/2</f>
        <v>24.192655692713615</v>
      </c>
      <c r="Y1704" s="29">
        <f>LN(Data[[#This Row],[NVActual]]/Data[[#This Row],[MA'[n^2']
30d]])</f>
        <v>-3.489539744953293</v>
      </c>
      <c r="Z1704" s="29">
        <f>LN(Data[[#This Row],[NVActual]]/Data[[#This Row],[MA'[n*ln(n)']
30d]])</f>
        <v>6.9966987125621909</v>
      </c>
      <c r="AA1704" s="29">
        <f>LN(Data[[#This Row],[NVActual]]/Data[[#This Row],[MA'[n^1.5']]])</f>
        <v>3.0394675888160081</v>
      </c>
      <c r="AB1704" s="29">
        <f>LN(Data[[#This Row],[NVActual]]/Data[[#This Row],[Metcalfe
(n^2)]])</f>
        <v>-3.6532561737744462</v>
      </c>
      <c r="AC1704" s="26">
        <f>1+Data[[#This Row],[MA'[NVMetcalfe calc']]]/((Data[[#This Row],[NVM_norm
(scaled)]]-Data[[#This Row],[NV_fund.]])/2)</f>
        <v>-8945112100.3614006</v>
      </c>
    </row>
    <row r="1705" spans="1:29" x14ac:dyDescent="0.2">
      <c r="A1705" s="23">
        <v>42471</v>
      </c>
      <c r="B1705" s="24">
        <v>6527509950.9064198</v>
      </c>
      <c r="C1705" s="24">
        <f t="shared" si="209"/>
        <v>6412254943.1498957</v>
      </c>
      <c r="D1705" s="25">
        <f>LN(Data[[#This Row],[NVActual]])</f>
        <v>22.599291382995442</v>
      </c>
      <c r="E1705" s="26">
        <v>476122</v>
      </c>
      <c r="F1705" s="40">
        <f>Data[[#This Row],[DAA 
(n)]]^2</f>
        <v>226692158884</v>
      </c>
      <c r="G1705" s="41">
        <f t="shared" si="210"/>
        <v>213504824966.20001</v>
      </c>
      <c r="H1705" s="28">
        <f>LN(Data[[#This Row],[Metcalfe
(n^2)]])</f>
        <v>26.146858805789371</v>
      </c>
      <c r="I1705" s="42">
        <f t="shared" si="211"/>
        <v>26.066158450504492</v>
      </c>
      <c r="J1705" s="40">
        <f>Data[[#This Row],[DAA 
(n)]]*LN(Data[[#This Row],[DAA 
(n)]])</f>
        <v>6224547.3541650232</v>
      </c>
      <c r="K1705" s="40">
        <f t="shared" si="212"/>
        <v>5993261.1477516564</v>
      </c>
      <c r="L1705" s="29">
        <f>LN(Data[[#This Row],[MA'[n*ln(n)']
30d]])</f>
        <v>15.606146253954256</v>
      </c>
      <c r="M1705" s="43">
        <f t="shared" si="213"/>
        <v>15.630929131486722</v>
      </c>
      <c r="N1705" s="40">
        <f>Data[[#This Row],[DAA 
(n)]]^1.5</f>
        <v>328531770.2630409</v>
      </c>
      <c r="O1705" s="40">
        <f t="shared" si="214"/>
        <v>312731824.64281714</v>
      </c>
      <c r="P1705" s="43">
        <f>LN(Data[[#This Row],[MA'[n^1.5']]])</f>
        <v>19.560856590971309</v>
      </c>
      <c r="Q1705" s="43">
        <f t="shared" si="215"/>
        <v>19.595945240556528</v>
      </c>
      <c r="R1705" s="30">
        <f>$O$1+$O$2*Data[[#This Row],[MA'[ln(n^2)']]]</f>
        <v>26.066158450504492</v>
      </c>
      <c r="S1705" s="30">
        <f>$Q$1+$Q$2*Data[[#This Row],[MA'[ln(n*ln(n))']]]</f>
        <v>22.31103306695309</v>
      </c>
      <c r="T1705" s="31">
        <f>$O$3*Data[[#This Row],[Metcalfe
(n^2)]]</f>
        <v>117879922619.68001</v>
      </c>
      <c r="U1705" s="31">
        <f t="shared" si="208"/>
        <v>111022508982.42403</v>
      </c>
      <c r="V1705" s="30">
        <f>LN(Data[[#This Row],[MA'[NVA']
30d]]/Data[[#This Row],[MA'[NVMetcalfe calc']]])</f>
        <v>-2.851521970106492</v>
      </c>
      <c r="W1705" s="30">
        <f>$Q$3+Data[[#This Row],[NVM
(scaled)]]/((Data[[#This Row],[Upper Bound]]-Data[[#This Row],[Lower Bound]])/2)</f>
        <v>-0.92873595624637761</v>
      </c>
      <c r="X1705" s="30">
        <f>(Data[[#This Row],[Upper Bound]]+Data[[#This Row],[Lower Bound]])/2</f>
        <v>24.188595758728791</v>
      </c>
      <c r="Y1705" s="32">
        <f>LN(Data[[#This Row],[NVActual]]/Data[[#This Row],[MA'[n^2']
30d]])</f>
        <v>-3.4876338857375888</v>
      </c>
      <c r="Z1705" s="32">
        <f>LN(Data[[#This Row],[NVActual]]/Data[[#This Row],[MA'[n*ln(n)']
30d]])</f>
        <v>6.9931451290411859</v>
      </c>
      <c r="AA1705" s="32">
        <f>LN(Data[[#This Row],[NVActual]]/Data[[#This Row],[MA'[n^1.5']]])</f>
        <v>3.038434792024133</v>
      </c>
      <c r="AB1705" s="32">
        <f>LN(Data[[#This Row],[NVActual]]/Data[[#This Row],[Metcalfe
(n^2)]])</f>
        <v>-3.5475674227939296</v>
      </c>
      <c r="AC1705" s="34">
        <f>1+Data[[#This Row],[MA'[NVMetcalfe calc']]]/((Data[[#This Row],[NVM_norm
(scaled)]]-Data[[#This Row],[NV_fund.]])/2)</f>
        <v>-8840310764.6719322</v>
      </c>
    </row>
    <row r="1706" spans="1:29" x14ac:dyDescent="0.2">
      <c r="A1706" s="23">
        <v>42470</v>
      </c>
      <c r="B1706" s="24">
        <v>6505561857.2402</v>
      </c>
      <c r="C1706" s="24">
        <f t="shared" si="209"/>
        <v>6404042566.2225838</v>
      </c>
      <c r="D1706" s="25">
        <f>LN(Data[[#This Row],[NVActual]])</f>
        <v>22.595923318315478</v>
      </c>
      <c r="E1706" s="26">
        <v>444157</v>
      </c>
      <c r="F1706" s="40">
        <f>Data[[#This Row],[DAA 
(n)]]^2</f>
        <v>197275440649</v>
      </c>
      <c r="G1706" s="41">
        <f t="shared" si="210"/>
        <v>210629172100.06668</v>
      </c>
      <c r="H1706" s="28">
        <f>LN(Data[[#This Row],[Metcalfe
(n^2)]])</f>
        <v>26.007866765029888</v>
      </c>
      <c r="I1706" s="42">
        <f t="shared" si="211"/>
        <v>26.050193893353391</v>
      </c>
      <c r="J1706" s="40">
        <f>Data[[#This Row],[DAA 
(n)]]*LN(Data[[#This Row],[DAA 
(n)]])</f>
        <v>5775788.0393776903</v>
      </c>
      <c r="K1706" s="40">
        <f t="shared" si="212"/>
        <v>5946085.2433670955</v>
      </c>
      <c r="L1706" s="29">
        <f>LN(Data[[#This Row],[MA'[n*ln(n)']
30d]])</f>
        <v>15.598243618691553</v>
      </c>
      <c r="M1706" s="43">
        <f t="shared" si="213"/>
        <v>15.633592255019172</v>
      </c>
      <c r="N1706" s="40">
        <f>Data[[#This Row],[DAA 
(n)]]^1.5</f>
        <v>296008898.33303607</v>
      </c>
      <c r="O1706" s="40">
        <f t="shared" si="214"/>
        <v>309427155.54060823</v>
      </c>
      <c r="P1706" s="43">
        <f>LN(Data[[#This Row],[MA'[n^1.5']]])</f>
        <v>19.55023326064422</v>
      </c>
      <c r="Q1706" s="43">
        <f t="shared" si="215"/>
        <v>19.599643585501269</v>
      </c>
      <c r="R1706" s="30">
        <f>$O$1+$O$2*Data[[#This Row],[MA'[ln(n^2)']]]</f>
        <v>26.050193893353391</v>
      </c>
      <c r="S1706" s="30">
        <f>$Q$1+$Q$2*Data[[#This Row],[MA'[ln(n*ln(n))']]]</f>
        <v>22.315427220781633</v>
      </c>
      <c r="T1706" s="31">
        <f>$O$3*Data[[#This Row],[Metcalfe
(n^2)]]</f>
        <v>102583229137.48001</v>
      </c>
      <c r="U1706" s="31">
        <f t="shared" si="208"/>
        <v>109527169492.03468</v>
      </c>
      <c r="V1706" s="30">
        <f>LN(Data[[#This Row],[MA'[NVA']
30d]]/Data[[#This Row],[MA'[NVMetcalfe calc']]])</f>
        <v>-2.8392431997636143</v>
      </c>
      <c r="W1706" s="30">
        <f>$Q$3+Data[[#This Row],[NVM
(scaled)]]/((Data[[#This Row],[Upper Bound]]-Data[[#This Row],[Lower Bound]])/2)</f>
        <v>-0.9304394001987345</v>
      </c>
      <c r="X1706" s="30">
        <f>(Data[[#This Row],[Upper Bound]]+Data[[#This Row],[Lower Bound]])/2</f>
        <v>24.182810557067512</v>
      </c>
      <c r="Y1706" s="29">
        <f>LN(Data[[#This Row],[NVActual]]/Data[[#This Row],[MA'[n^2']
30d]])</f>
        <v>-3.4774416277316074</v>
      </c>
      <c r="Z1706" s="29">
        <f>LN(Data[[#This Row],[NVActual]]/Data[[#This Row],[MA'[n*ln(n)']
30d]])</f>
        <v>6.9976796996239248</v>
      </c>
      <c r="AA1706" s="29">
        <f>LN(Data[[#This Row],[NVActual]]/Data[[#This Row],[MA'[n^1.5']]])</f>
        <v>3.0456900576712593</v>
      </c>
      <c r="AB1706" s="29">
        <f>LN(Data[[#This Row],[NVActual]]/Data[[#This Row],[Metcalfe
(n^2)]])</f>
        <v>-3.4119434467144116</v>
      </c>
      <c r="AC1706" s="26">
        <f>1+Data[[#This Row],[MA'[NVMetcalfe calc']]]/((Data[[#This Row],[NVM_norm
(scaled)]]-Data[[#This Row],[NV_fund.]])/2)</f>
        <v>-8722659923.8134499</v>
      </c>
    </row>
    <row r="1707" spans="1:29" x14ac:dyDescent="0.2">
      <c r="A1707" s="23">
        <v>42469</v>
      </c>
      <c r="B1707" s="24">
        <v>6454478064.8769903</v>
      </c>
      <c r="C1707" s="24">
        <f t="shared" si="209"/>
        <v>6401230892.4810247</v>
      </c>
      <c r="D1707" s="25">
        <f>LN(Data[[#This Row],[NVActual]])</f>
        <v>22.588040000481993</v>
      </c>
      <c r="E1707" s="26">
        <v>428083</v>
      </c>
      <c r="F1707" s="40">
        <f>Data[[#This Row],[DAA 
(n)]]^2</f>
        <v>183255054889</v>
      </c>
      <c r="G1707" s="41">
        <f t="shared" si="210"/>
        <v>210350909977.23334</v>
      </c>
      <c r="H1707" s="28">
        <f>LN(Data[[#This Row],[Metcalfe
(n^2)]])</f>
        <v>25.934144761993021</v>
      </c>
      <c r="I1707" s="42">
        <f t="shared" si="211"/>
        <v>26.04875265411583</v>
      </c>
      <c r="J1707" s="40">
        <f>Data[[#This Row],[DAA 
(n)]]*LN(Data[[#This Row],[DAA 
(n)]])</f>
        <v>5550983.2460741289</v>
      </c>
      <c r="K1707" s="40">
        <f t="shared" si="212"/>
        <v>5941654.5415114863</v>
      </c>
      <c r="L1707" s="29">
        <f>LN(Data[[#This Row],[MA'[n*ln(n)']
30d]])</f>
        <v>15.597498194895113</v>
      </c>
      <c r="M1707" s="43">
        <f t="shared" si="213"/>
        <v>15.636809328913323</v>
      </c>
      <c r="N1707" s="40">
        <f>Data[[#This Row],[DAA 
(n)]]^1.5</f>
        <v>280086368.21888983</v>
      </c>
      <c r="O1707" s="40">
        <f t="shared" si="214"/>
        <v>309112323.07503897</v>
      </c>
      <c r="P1707" s="43">
        <f>LN(Data[[#This Row],[MA'[n^1.5']]])</f>
        <v>19.549215273907262</v>
      </c>
      <c r="Q1707" s="43">
        <f t="shared" si="215"/>
        <v>19.60407743852215</v>
      </c>
      <c r="R1707" s="30">
        <f>$O$1+$O$2*Data[[#This Row],[MA'[ln(n^2)']]]</f>
        <v>26.04875265411583</v>
      </c>
      <c r="S1707" s="30">
        <f>$Q$1+$Q$2*Data[[#This Row],[MA'[ln(n*ln(n))']]]</f>
        <v>22.320735392706982</v>
      </c>
      <c r="T1707" s="31">
        <f>$O$3*Data[[#This Row],[Metcalfe
(n^2)]]</f>
        <v>95292628542.279999</v>
      </c>
      <c r="U1707" s="31">
        <f t="shared" si="208"/>
        <v>109382473188.16135</v>
      </c>
      <c r="V1707" s="30">
        <f>LN(Data[[#This Row],[MA'[NVA']
30d]]/Data[[#This Row],[MA'[NVMetcalfe calc']]])</f>
        <v>-2.8383603698120754</v>
      </c>
      <c r="W1707" s="30">
        <f>$Q$3+Data[[#This Row],[NVM
(scaled)]]/((Data[[#This Row],[Upper Bound]]-Data[[#This Row],[Lower Bound]])/2)</f>
        <v>-0.9327184697848937</v>
      </c>
      <c r="X1707" s="30">
        <f>(Data[[#This Row],[Upper Bound]]+Data[[#This Row],[Lower Bound]])/2</f>
        <v>24.184744023411405</v>
      </c>
      <c r="Y1707" s="32">
        <f>LN(Data[[#This Row],[NVActual]]/Data[[#This Row],[MA'[n^2']
30d]])</f>
        <v>-3.4840029725064885</v>
      </c>
      <c r="Z1707" s="32">
        <f>LN(Data[[#This Row],[NVActual]]/Data[[#This Row],[MA'[n*ln(n)']
30d]])</f>
        <v>6.9905418055868784</v>
      </c>
      <c r="AA1707" s="32">
        <f>LN(Data[[#This Row],[NVActual]]/Data[[#This Row],[MA'[n^1.5']]])</f>
        <v>3.0388247265747301</v>
      </c>
      <c r="AB1707" s="32">
        <f>LN(Data[[#This Row],[NVActual]]/Data[[#This Row],[Metcalfe
(n^2)]])</f>
        <v>-3.3461047615110311</v>
      </c>
      <c r="AC1707" s="34">
        <f>1+Data[[#This Row],[MA'[NVMetcalfe calc']]]/((Data[[#This Row],[NVM_norm
(scaled)]]-Data[[#This Row],[NV_fund.]])/2)</f>
        <v>-8709675446.333931</v>
      </c>
    </row>
    <row r="1708" spans="1:29" x14ac:dyDescent="0.2">
      <c r="A1708" s="23">
        <v>42468</v>
      </c>
      <c r="B1708" s="24">
        <v>6451007327.9403896</v>
      </c>
      <c r="C1708" s="24">
        <f t="shared" si="209"/>
        <v>6398448611.8493242</v>
      </c>
      <c r="D1708" s="25">
        <f>LN(Data[[#This Row],[NVActual]])</f>
        <v>22.587502130434544</v>
      </c>
      <c r="E1708" s="26">
        <v>433298</v>
      </c>
      <c r="F1708" s="40">
        <f>Data[[#This Row],[DAA 
(n)]]^2</f>
        <v>187747156804</v>
      </c>
      <c r="G1708" s="41">
        <f t="shared" si="210"/>
        <v>210851342965.23334</v>
      </c>
      <c r="H1708" s="28">
        <f>LN(Data[[#This Row],[Metcalfe
(n^2)]])</f>
        <v>25.958361983955353</v>
      </c>
      <c r="I1708" s="42">
        <f t="shared" si="211"/>
        <v>26.051377352462097</v>
      </c>
      <c r="J1708" s="40">
        <f>Data[[#This Row],[DAA 
(n)]]*LN(Data[[#This Row],[DAA 
(n)]])</f>
        <v>5623853.1654619435</v>
      </c>
      <c r="K1708" s="40">
        <f t="shared" si="212"/>
        <v>5949669.0276391674</v>
      </c>
      <c r="L1708" s="29">
        <f>LN(Data[[#This Row],[MA'[n*ln(n)']
30d]])</f>
        <v>15.598846150367788</v>
      </c>
      <c r="M1708" s="43">
        <f t="shared" si="213"/>
        <v>15.64017679086699</v>
      </c>
      <c r="N1708" s="40">
        <f>Data[[#This Row],[DAA 
(n)]]^1.5</f>
        <v>285220033.56857592</v>
      </c>
      <c r="O1708" s="40">
        <f t="shared" si="214"/>
        <v>309680285.39743018</v>
      </c>
      <c r="P1708" s="43">
        <f>LN(Data[[#This Row],[MA'[n^1.5']]])</f>
        <v>19.55105098582143</v>
      </c>
      <c r="Q1708" s="43">
        <f t="shared" si="215"/>
        <v>19.608713818440489</v>
      </c>
      <c r="R1708" s="30">
        <f>$O$1+$O$2*Data[[#This Row],[MA'[ln(n^2)']]]</f>
        <v>26.051377352462097</v>
      </c>
      <c r="S1708" s="30">
        <f>$Q$1+$Q$2*Data[[#This Row],[MA'[ln(n*ln(n))']]]</f>
        <v>22.326291704930533</v>
      </c>
      <c r="T1708" s="31">
        <f>$O$3*Data[[#This Row],[Metcalfe
(n^2)]]</f>
        <v>97628521538.080002</v>
      </c>
      <c r="U1708" s="31">
        <f t="shared" si="208"/>
        <v>109642698341.92134</v>
      </c>
      <c r="V1708" s="30">
        <f>LN(Data[[#This Row],[MA'[NVA']
30d]]/Data[[#This Row],[MA'[NVMetcalfe calc']]])</f>
        <v>-2.8411713254753046</v>
      </c>
      <c r="W1708" s="30">
        <f>$Q$3+Data[[#This Row],[NVM
(scaled)]]/((Data[[#This Row],[Upper Bound]]-Data[[#This Row],[Lower Bound]])/2)</f>
        <v>-0.93542604079882719</v>
      </c>
      <c r="X1708" s="30">
        <f>(Data[[#This Row],[Upper Bound]]+Data[[#This Row],[Lower Bound]])/2</f>
        <v>24.188834528696315</v>
      </c>
      <c r="Y1708" s="29">
        <f>LN(Data[[#This Row],[NVActual]]/Data[[#This Row],[MA'[n^2']
30d]])</f>
        <v>-3.4869170559762228</v>
      </c>
      <c r="Z1708" s="29">
        <f>LN(Data[[#This Row],[NVActual]]/Data[[#This Row],[MA'[n*ln(n)']
30d]])</f>
        <v>6.9886559800667571</v>
      </c>
      <c r="AA1708" s="29">
        <f>LN(Data[[#This Row],[NVActual]]/Data[[#This Row],[MA'[n^1.5']]])</f>
        <v>3.0364511446131148</v>
      </c>
      <c r="AB1708" s="29">
        <f>LN(Data[[#This Row],[NVActual]]/Data[[#This Row],[Metcalfe
(n^2)]])</f>
        <v>-3.3708598535208067</v>
      </c>
      <c r="AC1708" s="26">
        <f>1+Data[[#This Row],[MA'[NVMetcalfe calc']]]/((Data[[#This Row],[NVM_norm
(scaled)]]-Data[[#This Row],[NV_fund.]])/2)</f>
        <v>-8728033848.0872879</v>
      </c>
    </row>
    <row r="1709" spans="1:29" x14ac:dyDescent="0.2">
      <c r="A1709" s="23">
        <v>42467</v>
      </c>
      <c r="B1709" s="24">
        <v>6493002234.7676096</v>
      </c>
      <c r="C1709" s="24">
        <f t="shared" si="209"/>
        <v>6393790318.8358583</v>
      </c>
      <c r="D1709" s="25">
        <f>LN(Data[[#This Row],[NVActual]])</f>
        <v>22.593990854653761</v>
      </c>
      <c r="E1709" s="26">
        <v>450348</v>
      </c>
      <c r="F1709" s="40">
        <f>Data[[#This Row],[DAA 
(n)]]^2</f>
        <v>202813321104</v>
      </c>
      <c r="G1709" s="41">
        <f t="shared" si="210"/>
        <v>213073716111.79999</v>
      </c>
      <c r="H1709" s="28">
        <f>LN(Data[[#This Row],[Metcalfe
(n^2)]])</f>
        <v>26.035551792423373</v>
      </c>
      <c r="I1709" s="42">
        <f t="shared" si="211"/>
        <v>26.061506813031418</v>
      </c>
      <c r="J1709" s="40">
        <f>Data[[#This Row],[DAA 
(n)]]*LN(Data[[#This Row],[DAA 
(n)]])</f>
        <v>5862529.3393071406</v>
      </c>
      <c r="K1709" s="40">
        <f t="shared" si="212"/>
        <v>5982984.7641203701</v>
      </c>
      <c r="L1709" s="29">
        <f>LN(Data[[#This Row],[MA'[n*ln(n)']
30d]])</f>
        <v>15.604430125840491</v>
      </c>
      <c r="M1709" s="43">
        <f t="shared" si="213"/>
        <v>15.643665506785878</v>
      </c>
      <c r="N1709" s="40">
        <f>Data[[#This Row],[DAA 
(n)]]^1.5</f>
        <v>302219412.89821863</v>
      </c>
      <c r="O1709" s="40">
        <f t="shared" si="214"/>
        <v>312113933.68561667</v>
      </c>
      <c r="P1709" s="43">
        <f>LN(Data[[#This Row],[MA'[n^1.5']]])</f>
        <v>19.558878851183948</v>
      </c>
      <c r="Q1709" s="43">
        <f t="shared" si="215"/>
        <v>19.613515762060192</v>
      </c>
      <c r="R1709" s="30">
        <f>$O$1+$O$2*Data[[#This Row],[MA'[ln(n^2)']]]</f>
        <v>26.061506813031418</v>
      </c>
      <c r="S1709" s="30">
        <f>$Q$1+$Q$2*Data[[#This Row],[MA'[ln(n*ln(n))']]]</f>
        <v>22.332048086196696</v>
      </c>
      <c r="T1709" s="31">
        <f>$O$3*Data[[#This Row],[Metcalfe
(n^2)]]</f>
        <v>105462926974.08</v>
      </c>
      <c r="U1709" s="31">
        <f t="shared" ref="U1709:U1772" si="216">AVERAGE(T1709:T1738)</f>
        <v>110798332378.136</v>
      </c>
      <c r="V1709" s="30">
        <f>LN(Data[[#This Row],[MA'[NVA']
30d]]/Data[[#This Row],[MA'[NVMetcalfe calc']]])</f>
        <v>-2.8523844667868752</v>
      </c>
      <c r="W1709" s="30">
        <f>$Q$3+Data[[#This Row],[NVM
(scaled)]]/((Data[[#This Row],[Upper Bound]]-Data[[#This Row],[Lower Bound]])/2)</f>
        <v>-0.9396506413989788</v>
      </c>
      <c r="X1709" s="30">
        <f>(Data[[#This Row],[Upper Bound]]+Data[[#This Row],[Lower Bound]])/2</f>
        <v>24.196777449614057</v>
      </c>
      <c r="Y1709" s="32">
        <f>LN(Data[[#This Row],[NVActual]]/Data[[#This Row],[MA'[n^2']
30d]])</f>
        <v>-3.4909131731603904</v>
      </c>
      <c r="Z1709" s="32">
        <f>LN(Data[[#This Row],[NVActual]]/Data[[#This Row],[MA'[n*ln(n)']
30d]])</f>
        <v>6.9895607288132684</v>
      </c>
      <c r="AA1709" s="32">
        <f>LN(Data[[#This Row],[NVActual]]/Data[[#This Row],[MA'[n^1.5']]])</f>
        <v>3.0351120034698114</v>
      </c>
      <c r="AB1709" s="32">
        <f>LN(Data[[#This Row],[NVActual]]/Data[[#This Row],[Metcalfe
(n^2)]])</f>
        <v>-3.4415609377696139</v>
      </c>
      <c r="AC1709" s="34">
        <f>1+Data[[#This Row],[MA'[NVMetcalfe calc']]]/((Data[[#This Row],[NVM_norm
(scaled)]]-Data[[#This Row],[NV_fund.]])/2)</f>
        <v>-8815757908.3546257</v>
      </c>
    </row>
    <row r="1710" spans="1:29" x14ac:dyDescent="0.2">
      <c r="A1710" s="23">
        <v>42466</v>
      </c>
      <c r="B1710" s="24">
        <v>6498314176.2992096</v>
      </c>
      <c r="C1710" s="24">
        <f t="shared" si="209"/>
        <v>6387106128.6517773</v>
      </c>
      <c r="D1710" s="25">
        <f>LN(Data[[#This Row],[NVActual]])</f>
        <v>22.594808622716602</v>
      </c>
      <c r="E1710" s="26">
        <v>480231</v>
      </c>
      <c r="F1710" s="40">
        <f>Data[[#This Row],[DAA 
(n)]]^2</f>
        <v>230621813361</v>
      </c>
      <c r="G1710" s="41">
        <f t="shared" si="210"/>
        <v>213389071269.13333</v>
      </c>
      <c r="H1710" s="28">
        <f>LN(Data[[#This Row],[Metcalfe
(n^2)]])</f>
        <v>26.164045034240864</v>
      </c>
      <c r="I1710" s="42">
        <f t="shared" si="211"/>
        <v>26.063026540485968</v>
      </c>
      <c r="J1710" s="40">
        <f>Data[[#This Row],[DAA 
(n)]]*LN(Data[[#This Row],[DAA 
(n)]])</f>
        <v>6282392.7554192618</v>
      </c>
      <c r="K1710" s="40">
        <f t="shared" si="212"/>
        <v>5987840.7438187068</v>
      </c>
      <c r="L1710" s="29">
        <f>LN(Data[[#This Row],[MA'[n*ln(n)']
30d]])</f>
        <v>15.605241428279319</v>
      </c>
      <c r="M1710" s="43">
        <f t="shared" si="213"/>
        <v>15.646908899595937</v>
      </c>
      <c r="N1710" s="40">
        <f>Data[[#This Row],[DAA 
(n)]]^1.5</f>
        <v>332793846.17532533</v>
      </c>
      <c r="O1710" s="40">
        <f t="shared" si="214"/>
        <v>312464359.09695619</v>
      </c>
      <c r="P1710" s="43">
        <f>LN(Data[[#This Row],[MA'[n^1.5']]])</f>
        <v>19.560000969746692</v>
      </c>
      <c r="Q1710" s="43">
        <f t="shared" si="215"/>
        <v>19.617975212936475</v>
      </c>
      <c r="R1710" s="30">
        <f>$O$1+$O$2*Data[[#This Row],[MA'[ln(n^2)']]]</f>
        <v>26.063026540485968</v>
      </c>
      <c r="S1710" s="30">
        <f>$Q$1+$Q$2*Data[[#This Row],[MA'[ln(n*ln(n))']]]</f>
        <v>22.337399684333295</v>
      </c>
      <c r="T1710" s="31">
        <f>$O$3*Data[[#This Row],[Metcalfe
(n^2)]]</f>
        <v>119923342947.72</v>
      </c>
      <c r="U1710" s="31">
        <f t="shared" si="216"/>
        <v>110962317059.94933</v>
      </c>
      <c r="V1710" s="30">
        <f>LN(Data[[#This Row],[MA'[NVA']
30d]]/Data[[#This Row],[MA'[NVMetcalfe calc']]])</f>
        <v>-2.8549093669323216</v>
      </c>
      <c r="W1710" s="30">
        <f>$Q$3+Data[[#This Row],[NVM
(scaled)]]/((Data[[#This Row],[Upper Bound]]-Data[[#This Row],[Lower Bound]])/2)</f>
        <v>-0.94257933612841149</v>
      </c>
      <c r="X1710" s="30">
        <f>(Data[[#This Row],[Upper Bound]]+Data[[#This Row],[Lower Bound]])/2</f>
        <v>24.200213112409632</v>
      </c>
      <c r="Y1710" s="29">
        <f>LN(Data[[#This Row],[NVActual]]/Data[[#This Row],[MA'[n^2']
30d]])</f>
        <v>-3.4915743393640053</v>
      </c>
      <c r="Z1710" s="29">
        <f>LN(Data[[#This Row],[NVActual]]/Data[[#This Row],[MA'[n*ln(n)']
30d]])</f>
        <v>6.9895671944372824</v>
      </c>
      <c r="AA1710" s="29">
        <f>LN(Data[[#This Row],[NVActual]]/Data[[#This Row],[MA'[n^1.5']]])</f>
        <v>3.0348076529699095</v>
      </c>
      <c r="AB1710" s="29">
        <f>LN(Data[[#This Row],[NVActual]]/Data[[#This Row],[Metcalfe
(n^2)]])</f>
        <v>-3.569236411524261</v>
      </c>
      <c r="AC1710" s="26">
        <f>1+Data[[#This Row],[MA'[NVMetcalfe calc']]]/((Data[[#This Row],[NVM_norm
(scaled)]]-Data[[#This Row],[NV_fund.]])/2)</f>
        <v>-8826570658.3303528</v>
      </c>
    </row>
    <row r="1711" spans="1:29" x14ac:dyDescent="0.2">
      <c r="A1711" s="23">
        <v>42465</v>
      </c>
      <c r="B1711" s="24">
        <v>6505807453.9586</v>
      </c>
      <c r="C1711" s="24">
        <f t="shared" si="209"/>
        <v>6381111241.2550898</v>
      </c>
      <c r="D1711" s="25">
        <f>LN(Data[[#This Row],[NVActual]])</f>
        <v>22.595961069410318</v>
      </c>
      <c r="E1711" s="26">
        <v>464749</v>
      </c>
      <c r="F1711" s="40">
        <f>Data[[#This Row],[DAA 
(n)]]^2</f>
        <v>215991633001</v>
      </c>
      <c r="G1711" s="41">
        <f t="shared" si="210"/>
        <v>211622769031.26666</v>
      </c>
      <c r="H1711" s="28">
        <f>LN(Data[[#This Row],[Metcalfe
(n^2)]])</f>
        <v>26.098505507773833</v>
      </c>
      <c r="I1711" s="42">
        <f t="shared" si="211"/>
        <v>26.054324507091462</v>
      </c>
      <c r="J1711" s="40">
        <f>Data[[#This Row],[DAA 
(n)]]*LN(Data[[#This Row],[DAA 
(n)]])</f>
        <v>6064627.1681161905</v>
      </c>
      <c r="K1711" s="40">
        <f t="shared" si="212"/>
        <v>5960381.0047250306</v>
      </c>
      <c r="L1711" s="29">
        <f>LN(Data[[#This Row],[MA'[n*ln(n)']
30d]])</f>
        <v>15.600644963965578</v>
      </c>
      <c r="M1711" s="43">
        <f t="shared" si="213"/>
        <v>15.65025661316175</v>
      </c>
      <c r="N1711" s="40">
        <f>Data[[#This Row],[DAA 
(n)]]^1.5</f>
        <v>316831020.33352363</v>
      </c>
      <c r="O1711" s="40">
        <f t="shared" si="214"/>
        <v>310491780.66667813</v>
      </c>
      <c r="P1711" s="43">
        <f>LN(Data[[#This Row],[MA'[n^1.5']]])</f>
        <v>19.553667987704596</v>
      </c>
      <c r="Q1711" s="43">
        <f t="shared" si="215"/>
        <v>19.62257763831666</v>
      </c>
      <c r="R1711" s="30">
        <f>$O$1+$O$2*Data[[#This Row],[MA'[ln(n^2)']]]</f>
        <v>26.054324507091462</v>
      </c>
      <c r="S1711" s="30">
        <f>$Q$1+$Q$2*Data[[#This Row],[MA'[ln(n*ln(n))']]]</f>
        <v>22.342923411716885</v>
      </c>
      <c r="T1711" s="31">
        <f>$O$3*Data[[#This Row],[Metcalfe
(n^2)]]</f>
        <v>112315649160.52</v>
      </c>
      <c r="U1711" s="31">
        <f t="shared" si="216"/>
        <v>110043839896.25865</v>
      </c>
      <c r="V1711" s="30">
        <f>LN(Data[[#This Row],[MA'[NVA']
30d]]/Data[[#This Row],[MA'[NVMetcalfe calc']]])</f>
        <v>-2.8475365729709132</v>
      </c>
      <c r="W1711" s="30">
        <f>$Q$3+Data[[#This Row],[NVM
(scaled)]]/((Data[[#This Row],[Upper Bound]]-Data[[#This Row],[Lower Bound]])/2)</f>
        <v>-0.94448064480000549</v>
      </c>
      <c r="X1711" s="30">
        <f>(Data[[#This Row],[Upper Bound]]+Data[[#This Row],[Lower Bound]])/2</f>
        <v>24.198623959404173</v>
      </c>
      <c r="Y1711" s="32">
        <f>LN(Data[[#This Row],[NVActual]]/Data[[#This Row],[MA'[n^2']
30d]])</f>
        <v>-3.4821100658488477</v>
      </c>
      <c r="Z1711" s="32">
        <f>LN(Data[[#This Row],[NVActual]]/Data[[#This Row],[MA'[n*ln(n)']
30d]])</f>
        <v>6.9953161054447399</v>
      </c>
      <c r="AA1711" s="32">
        <f>LN(Data[[#This Row],[NVActual]]/Data[[#This Row],[MA'[n^1.5']]])</f>
        <v>3.0422930817057208</v>
      </c>
      <c r="AB1711" s="32">
        <f>LN(Data[[#This Row],[NVActual]]/Data[[#This Row],[Metcalfe
(n^2)]])</f>
        <v>-3.5025444383635147</v>
      </c>
      <c r="AC1711" s="34">
        <f>1+Data[[#This Row],[MA'[NVMetcalfe calc']]]/((Data[[#This Row],[NVM_norm
(scaled)]]-Data[[#This Row],[NV_fund.]])/2)</f>
        <v>-8753401110.6398258</v>
      </c>
    </row>
    <row r="1712" spans="1:29" x14ac:dyDescent="0.2">
      <c r="A1712" s="23">
        <v>42464</v>
      </c>
      <c r="B1712" s="24">
        <v>6458592931.2880497</v>
      </c>
      <c r="C1712" s="24">
        <f t="shared" si="209"/>
        <v>6369967531.1447077</v>
      </c>
      <c r="D1712" s="25">
        <f>LN(Data[[#This Row],[NVActual]])</f>
        <v>22.588677318522226</v>
      </c>
      <c r="E1712" s="26">
        <v>486496</v>
      </c>
      <c r="F1712" s="40">
        <f>Data[[#This Row],[DAA 
(n)]]^2</f>
        <v>236678358016</v>
      </c>
      <c r="G1712" s="41">
        <f t="shared" si="210"/>
        <v>210000690113.93332</v>
      </c>
      <c r="H1712" s="28">
        <f>LN(Data[[#This Row],[Metcalfe
(n^2)]])</f>
        <v>26.189967917161127</v>
      </c>
      <c r="I1712" s="42">
        <f t="shared" si="211"/>
        <v>26.045815302092329</v>
      </c>
      <c r="J1712" s="40">
        <f>Data[[#This Row],[DAA 
(n)]]*LN(Data[[#This Row],[DAA 
(n)]])</f>
        <v>6370657.3159136102</v>
      </c>
      <c r="K1712" s="40">
        <f t="shared" si="212"/>
        <v>5934416.858419029</v>
      </c>
      <c r="L1712" s="29">
        <f>LN(Data[[#This Row],[MA'[n*ln(n)']
30d]])</f>
        <v>15.596279326509302</v>
      </c>
      <c r="M1712" s="43">
        <f t="shared" si="213"/>
        <v>15.653937304278291</v>
      </c>
      <c r="N1712" s="40">
        <f>Data[[#This Row],[DAA 
(n)]]^1.5</f>
        <v>339327385.36898589</v>
      </c>
      <c r="O1712" s="40">
        <f t="shared" si="214"/>
        <v>308651573.70657867</v>
      </c>
      <c r="P1712" s="43">
        <f>LN(Data[[#This Row],[MA'[n^1.5']]])</f>
        <v>19.54772360546793</v>
      </c>
      <c r="Q1712" s="43">
        <f t="shared" si="215"/>
        <v>19.62763124449625</v>
      </c>
      <c r="R1712" s="30">
        <f>$O$1+$O$2*Data[[#This Row],[MA'[ln(n^2)']]]</f>
        <v>26.045815302092329</v>
      </c>
      <c r="S1712" s="30">
        <f>$Q$1+$Q$2*Data[[#This Row],[MA'[ln(n*ln(n))']]]</f>
        <v>22.348996552059177</v>
      </c>
      <c r="T1712" s="31">
        <f>$O$3*Data[[#This Row],[Metcalfe
(n^2)]]</f>
        <v>123072746168.32001</v>
      </c>
      <c r="U1712" s="31">
        <f t="shared" si="216"/>
        <v>109200358859.24533</v>
      </c>
      <c r="V1712" s="30">
        <f>LN(Data[[#This Row],[MA'[NVA']
30d]]/Data[[#This Row],[MA'[NVMetcalfe calc']]])</f>
        <v>-2.8415899771426862</v>
      </c>
      <c r="W1712" s="30">
        <f>$Q$3+Data[[#This Row],[NVM
(scaled)]]/((Data[[#This Row],[Upper Bound]]-Data[[#This Row],[Lower Bound]])/2)</f>
        <v>-0.94731636267923791</v>
      </c>
      <c r="X1712" s="30">
        <f>(Data[[#This Row],[Upper Bound]]+Data[[#This Row],[Lower Bound]])/2</f>
        <v>24.197405927075753</v>
      </c>
      <c r="Y1712" s="29">
        <f>LN(Data[[#This Row],[NVActual]]/Data[[#This Row],[MA'[n^2']
30d]])</f>
        <v>-3.4816993353930803</v>
      </c>
      <c r="Z1712" s="29">
        <f>LN(Data[[#This Row],[NVActual]]/Data[[#This Row],[MA'[n*ln(n)']
30d]])</f>
        <v>6.9923979920129238</v>
      </c>
      <c r="AA1712" s="29">
        <f>LN(Data[[#This Row],[NVActual]]/Data[[#This Row],[MA'[n^1.5']]])</f>
        <v>3.0409537130542952</v>
      </c>
      <c r="AB1712" s="29">
        <f>LN(Data[[#This Row],[NVActual]]/Data[[#This Row],[Metcalfe
(n^2)]])</f>
        <v>-3.6012905986388999</v>
      </c>
      <c r="AC1712" s="26">
        <f>1+Data[[#This Row],[MA'[NVMetcalfe calc']]]/((Data[[#This Row],[NVM_norm
(scaled)]]-Data[[#This Row],[NV_fund.]])/2)</f>
        <v>-8685747855.0213108</v>
      </c>
    </row>
    <row r="1713" spans="1:29" x14ac:dyDescent="0.2">
      <c r="A1713" s="23">
        <v>42463</v>
      </c>
      <c r="B1713" s="24">
        <v>6465052566.9627199</v>
      </c>
      <c r="C1713" s="24">
        <f t="shared" si="209"/>
        <v>6357092102.5685759</v>
      </c>
      <c r="D1713" s="25">
        <f>LN(Data[[#This Row],[NVActual]])</f>
        <v>22.589676980144556</v>
      </c>
      <c r="E1713" s="26">
        <v>456249</v>
      </c>
      <c r="F1713" s="40">
        <f>Data[[#This Row],[DAA 
(n)]]^2</f>
        <v>208163150001</v>
      </c>
      <c r="G1713" s="41">
        <f t="shared" si="210"/>
        <v>211498468521.43332</v>
      </c>
      <c r="H1713" s="28">
        <f>LN(Data[[#This Row],[Metcalfe
(n^2)]])</f>
        <v>26.061587984191227</v>
      </c>
      <c r="I1713" s="42">
        <f t="shared" si="211"/>
        <v>26.051609539687902</v>
      </c>
      <c r="J1713" s="40">
        <f>Data[[#This Row],[DAA 
(n)]]*LN(Data[[#This Row],[DAA 
(n)]])</f>
        <v>5945286.7280996321</v>
      </c>
      <c r="K1713" s="40">
        <f t="shared" si="212"/>
        <v>5955236.6392275793</v>
      </c>
      <c r="L1713" s="29">
        <f>LN(Data[[#This Row],[MA'[n*ln(n)']
30d]])</f>
        <v>15.599781497887562</v>
      </c>
      <c r="M1713" s="43">
        <f t="shared" si="213"/>
        <v>15.657983874558688</v>
      </c>
      <c r="N1713" s="40">
        <f>Data[[#This Row],[DAA 
(n)]]^1.5</f>
        <v>308178891.27064884</v>
      </c>
      <c r="O1713" s="40">
        <f t="shared" si="214"/>
        <v>310226620.8297258</v>
      </c>
      <c r="P1713" s="43">
        <f>LN(Data[[#This Row],[MA'[n^1.5']]])</f>
        <v>19.552813623302182</v>
      </c>
      <c r="Q1713" s="43">
        <f t="shared" si="215"/>
        <v>19.633175728597426</v>
      </c>
      <c r="R1713" s="30">
        <f>$O$1+$O$2*Data[[#This Row],[MA'[ln(n^2)']]]</f>
        <v>26.051609539687902</v>
      </c>
      <c r="S1713" s="30">
        <f>$Q$1+$Q$2*Data[[#This Row],[MA'[ln(n*ln(n))']]]</f>
        <v>22.355673393021835</v>
      </c>
      <c r="T1713" s="31">
        <f>$O$3*Data[[#This Row],[Metcalfe
(n^2)]]</f>
        <v>108244838000.52</v>
      </c>
      <c r="U1713" s="31">
        <f t="shared" si="216"/>
        <v>109979203631.14532</v>
      </c>
      <c r="V1713" s="30">
        <f>LN(Data[[#This Row],[MA'[NVA']
30d]]/Data[[#This Row],[MA'[NVMetcalfe calc']]])</f>
        <v>-2.8507202338006472</v>
      </c>
      <c r="W1713" s="30">
        <f>$Q$3+Data[[#This Row],[NVM
(scaled)]]/((Data[[#This Row],[Upper Bound]]-Data[[#This Row],[Lower Bound]])/2)</f>
        <v>-0.95262418000492233</v>
      </c>
      <c r="X1713" s="30">
        <f>(Data[[#This Row],[Upper Bound]]+Data[[#This Row],[Lower Bound]])/2</f>
        <v>24.203641466354867</v>
      </c>
      <c r="Y1713" s="32">
        <f>LN(Data[[#This Row],[NVActual]]/Data[[#This Row],[MA'[n^2']
30d]])</f>
        <v>-3.4878066142285582</v>
      </c>
      <c r="Z1713" s="32">
        <f>LN(Data[[#This Row],[NVActual]]/Data[[#This Row],[MA'[n*ln(n)']
30d]])</f>
        <v>6.9898954822569941</v>
      </c>
      <c r="AA1713" s="32">
        <f>LN(Data[[#This Row],[NVActual]]/Data[[#This Row],[MA'[n^1.5']]])</f>
        <v>3.036863356842376</v>
      </c>
      <c r="AB1713" s="32">
        <f>LN(Data[[#This Row],[NVActual]]/Data[[#This Row],[Metcalfe
(n^2)]])</f>
        <v>-3.4719110040466719</v>
      </c>
      <c r="AC1713" s="34">
        <f>1+Data[[#This Row],[MA'[NVMetcalfe calc']]]/((Data[[#This Row],[NVM_norm
(scaled)]]-Data[[#This Row],[NV_fund.]])/2)</f>
        <v>-8743682799.7148781</v>
      </c>
    </row>
    <row r="1714" spans="1:29" x14ac:dyDescent="0.2">
      <c r="A1714" s="23">
        <v>42462</v>
      </c>
      <c r="B1714" s="24">
        <v>6458783382.4675398</v>
      </c>
      <c r="C1714" s="24">
        <f t="shared" si="209"/>
        <v>6349389066.8433733</v>
      </c>
      <c r="D1714" s="25">
        <f>LN(Data[[#This Row],[NVActual]])</f>
        <v>22.588706806117056</v>
      </c>
      <c r="E1714" s="26">
        <v>486983</v>
      </c>
      <c r="F1714" s="40">
        <f>Data[[#This Row],[DAA 
(n)]]^2</f>
        <v>237152442289</v>
      </c>
      <c r="G1714" s="41">
        <f t="shared" si="210"/>
        <v>213362735334.86667</v>
      </c>
      <c r="H1714" s="28">
        <f>LN(Data[[#This Row],[Metcalfe
(n^2)]])</f>
        <v>26.191968987715814</v>
      </c>
      <c r="I1714" s="42">
        <f t="shared" si="211"/>
        <v>26.059541945625863</v>
      </c>
      <c r="J1714" s="40">
        <f>Data[[#This Row],[DAA 
(n)]]*LN(Data[[#This Row],[DAA 
(n)]])</f>
        <v>6377521.8167724051</v>
      </c>
      <c r="K1714" s="40">
        <f t="shared" si="212"/>
        <v>5982315.2710959427</v>
      </c>
      <c r="L1714" s="29">
        <f>LN(Data[[#This Row],[MA'[n*ln(n)']
30d]])</f>
        <v>15.604318220075795</v>
      </c>
      <c r="M1714" s="43">
        <f t="shared" si="213"/>
        <v>15.661747903898291</v>
      </c>
      <c r="N1714" s="40">
        <f>Data[[#This Row],[DAA 
(n)]]^1.5</f>
        <v>339837031.24177694</v>
      </c>
      <c r="O1714" s="40">
        <f t="shared" si="214"/>
        <v>312233871.50674421</v>
      </c>
      <c r="P1714" s="43">
        <f>LN(Data[[#This Row],[MA'[n^1.5']]])</f>
        <v>19.559263053135506</v>
      </c>
      <c r="Q1714" s="43">
        <f t="shared" si="215"/>
        <v>19.638322383006773</v>
      </c>
      <c r="R1714" s="30">
        <f>$O$1+$O$2*Data[[#This Row],[MA'[ln(n^2)']]]</f>
        <v>26.059541945625863</v>
      </c>
      <c r="S1714" s="30">
        <f>$Q$1+$Q$2*Data[[#This Row],[MA'[ln(n*ln(n))']]]</f>
        <v>22.36188404143218</v>
      </c>
      <c r="T1714" s="31">
        <f>$O$3*Data[[#This Row],[Metcalfe
(n^2)]]</f>
        <v>123319269990.28</v>
      </c>
      <c r="U1714" s="31">
        <f t="shared" si="216"/>
        <v>110948622374.13066</v>
      </c>
      <c r="V1714" s="30">
        <f>LN(Data[[#This Row],[MA'[NVA']
30d]]/Data[[#This Row],[MA'[NVMetcalfe calc']]])</f>
        <v>-2.8607086343343671</v>
      </c>
      <c r="W1714" s="30">
        <f>$Q$3+Data[[#This Row],[NVM
(scaled)]]/((Data[[#This Row],[Upper Bound]]-Data[[#This Row],[Lower Bound]])/2)</f>
        <v>-0.95730843601832738</v>
      </c>
      <c r="X1714" s="30">
        <f>(Data[[#This Row],[Upper Bound]]+Data[[#This Row],[Lower Bound]])/2</f>
        <v>24.210712993529022</v>
      </c>
      <c r="Y1714" s="29">
        <f>LN(Data[[#This Row],[NVActual]]/Data[[#This Row],[MA'[n^2']
30d]])</f>
        <v>-3.4975527309005878</v>
      </c>
      <c r="Z1714" s="29">
        <f>LN(Data[[#This Row],[NVActual]]/Data[[#This Row],[MA'[n*ln(n)']
30d]])</f>
        <v>6.98438858604126</v>
      </c>
      <c r="AA1714" s="29">
        <f>LN(Data[[#This Row],[NVActual]]/Data[[#This Row],[MA'[n^1.5']]])</f>
        <v>3.0294437529815492</v>
      </c>
      <c r="AB1714" s="29">
        <f>LN(Data[[#This Row],[NVActual]]/Data[[#This Row],[Metcalfe
(n^2)]])</f>
        <v>-3.6032621815987578</v>
      </c>
      <c r="AC1714" s="26">
        <f>1+Data[[#This Row],[MA'[NVMetcalfe calc']]]/((Data[[#This Row],[NVM_norm
(scaled)]]-Data[[#This Row],[NV_fund.]])/2)</f>
        <v>-8816634447.9739323</v>
      </c>
    </row>
    <row r="1715" spans="1:29" x14ac:dyDescent="0.2">
      <c r="A1715" s="23">
        <v>42461</v>
      </c>
      <c r="B1715" s="24">
        <v>6417906692.4222898</v>
      </c>
      <c r="C1715" s="24">
        <f t="shared" si="209"/>
        <v>6347585331.7067518</v>
      </c>
      <c r="D1715" s="25">
        <f>LN(Data[[#This Row],[NVActual]])</f>
        <v>22.582357841108681</v>
      </c>
      <c r="E1715" s="26">
        <v>498916</v>
      </c>
      <c r="F1715" s="40">
        <f>Data[[#This Row],[DAA 
(n)]]^2</f>
        <v>248917175056</v>
      </c>
      <c r="G1715" s="41">
        <f t="shared" si="210"/>
        <v>216487113946.06668</v>
      </c>
      <c r="H1715" s="28">
        <f>LN(Data[[#This Row],[Metcalfe
(n^2)]])</f>
        <v>26.240386047780202</v>
      </c>
      <c r="I1715" s="42">
        <f t="shared" si="211"/>
        <v>26.070644082541175</v>
      </c>
      <c r="J1715" s="40">
        <f>Data[[#This Row],[DAA 
(n)]]*LN(Data[[#This Row],[DAA 
(n)]])</f>
        <v>6545874.2227071533</v>
      </c>
      <c r="K1715" s="40">
        <f t="shared" si="212"/>
        <v>6024028.9132397342</v>
      </c>
      <c r="L1715" s="29">
        <f>LN(Data[[#This Row],[MA'[n*ln(n)']
30d]])</f>
        <v>15.61126684812494</v>
      </c>
      <c r="M1715" s="43">
        <f t="shared" si="213"/>
        <v>15.665428581973154</v>
      </c>
      <c r="N1715" s="40">
        <f>Data[[#This Row],[DAA 
(n)]]^1.5</f>
        <v>352404258.35996801</v>
      </c>
      <c r="O1715" s="40">
        <f t="shared" si="214"/>
        <v>315448346.63579911</v>
      </c>
      <c r="P1715" s="43">
        <f>LN(Data[[#This Row],[MA'[n^1.5']]])</f>
        <v>19.569505507479668</v>
      </c>
      <c r="Q1715" s="43">
        <f t="shared" si="215"/>
        <v>19.643350136695155</v>
      </c>
      <c r="R1715" s="30">
        <f>$O$1+$O$2*Data[[#This Row],[MA'[ln(n^2)']]]</f>
        <v>26.070644082541175</v>
      </c>
      <c r="S1715" s="30">
        <f>$Q$1+$Q$2*Data[[#This Row],[MA'[ln(n*ln(n))']]]</f>
        <v>22.367957160255703</v>
      </c>
      <c r="T1715" s="31">
        <f>$O$3*Data[[#This Row],[Metcalfe
(n^2)]]</f>
        <v>129436931029.12001</v>
      </c>
      <c r="U1715" s="31">
        <f t="shared" si="216"/>
        <v>112573299251.95465</v>
      </c>
      <c r="V1715" s="30">
        <f>LN(Data[[#This Row],[MA'[NVA']
30d]]/Data[[#This Row],[MA'[NVMetcalfe calc']]])</f>
        <v>-2.8755300805218513</v>
      </c>
      <c r="W1715" s="30">
        <f>$Q$3+Data[[#This Row],[NVM
(scaled)]]/((Data[[#This Row],[Upper Bound]]-Data[[#This Row],[Lower Bound]])/2)</f>
        <v>-0.9632126484768736</v>
      </c>
      <c r="X1715" s="30">
        <f>(Data[[#This Row],[Upper Bound]]+Data[[#This Row],[Lower Bound]])/2</f>
        <v>24.219300621398439</v>
      </c>
      <c r="Y1715" s="32">
        <f>LN(Data[[#This Row],[NVActual]]/Data[[#This Row],[MA'[n^2']
30d]])</f>
        <v>-3.5184390216292969</v>
      </c>
      <c r="Z1715" s="32">
        <f>LN(Data[[#This Row],[NVActual]]/Data[[#This Row],[MA'[n*ln(n)']
30d]])</f>
        <v>6.9710909929837417</v>
      </c>
      <c r="AA1715" s="32">
        <f>LN(Data[[#This Row],[NVActual]]/Data[[#This Row],[MA'[n^1.5']]])</f>
        <v>3.0128523336290107</v>
      </c>
      <c r="AB1715" s="32">
        <f>LN(Data[[#This Row],[NVActual]]/Data[[#This Row],[Metcalfe
(n^2)]])</f>
        <v>-3.6580282066715215</v>
      </c>
      <c r="AC1715" s="34">
        <f>1+Data[[#This Row],[MA'[NVMetcalfe calc']]]/((Data[[#This Row],[NVM_norm
(scaled)]]-Data[[#This Row],[NV_fund.]])/2)</f>
        <v>-8940592865.6080322</v>
      </c>
    </row>
    <row r="1716" spans="1:29" x14ac:dyDescent="0.2">
      <c r="A1716" s="23">
        <v>42460</v>
      </c>
      <c r="B1716" s="24">
        <v>6397181203.1214104</v>
      </c>
      <c r="C1716" s="24">
        <f t="shared" si="209"/>
        <v>6349037077.372344</v>
      </c>
      <c r="D1716" s="25">
        <f>LN(Data[[#This Row],[NVActual]])</f>
        <v>22.579123293278887</v>
      </c>
      <c r="E1716" s="26">
        <v>425668</v>
      </c>
      <c r="F1716" s="40">
        <f>Data[[#This Row],[DAA 
(n)]]^2</f>
        <v>181193246224</v>
      </c>
      <c r="G1716" s="41">
        <f t="shared" si="210"/>
        <v>218413576585.03333</v>
      </c>
      <c r="H1716" s="28">
        <f>LN(Data[[#This Row],[Metcalfe
(n^2)]])</f>
        <v>25.922829957366172</v>
      </c>
      <c r="I1716" s="42">
        <f t="shared" si="211"/>
        <v>26.077603612611352</v>
      </c>
      <c r="J1716" s="40">
        <f>Data[[#This Row],[DAA 
(n)]]*LN(Data[[#This Row],[DAA 
(n)]])</f>
        <v>5517259.5911460714</v>
      </c>
      <c r="K1716" s="40">
        <f t="shared" si="212"/>
        <v>6049965.5752065936</v>
      </c>
      <c r="L1716" s="29">
        <f>LN(Data[[#This Row],[MA'[n*ln(n)']
30d]])</f>
        <v>15.615563139942338</v>
      </c>
      <c r="M1716" s="43">
        <f t="shared" si="213"/>
        <v>15.669116702052024</v>
      </c>
      <c r="N1716" s="40">
        <f>Data[[#This Row],[DAA 
(n)]]^1.5</f>
        <v>277719582.9135524</v>
      </c>
      <c r="O1716" s="40">
        <f t="shared" si="214"/>
        <v>317439610.9315027</v>
      </c>
      <c r="P1716" s="43">
        <f>LN(Data[[#This Row],[MA'[n^1.5']]])</f>
        <v>19.575798156415825</v>
      </c>
      <c r="Q1716" s="43">
        <f t="shared" si="215"/>
        <v>19.648399489809169</v>
      </c>
      <c r="R1716" s="30">
        <f>$O$1+$O$2*Data[[#This Row],[MA'[ln(n^2)']]]</f>
        <v>26.077603612611352</v>
      </c>
      <c r="S1716" s="30">
        <f>$Q$1+$Q$2*Data[[#This Row],[MA'[ln(n*ln(n))']]]</f>
        <v>22.374042558385838</v>
      </c>
      <c r="T1716" s="31">
        <f>$O$3*Data[[#This Row],[Metcalfe
(n^2)]]</f>
        <v>94220488036.479996</v>
      </c>
      <c r="U1716" s="31">
        <f t="shared" si="216"/>
        <v>113575059824.21733</v>
      </c>
      <c r="V1716" s="30">
        <f>LN(Data[[#This Row],[MA'[NVA']
30d]]/Data[[#This Row],[MA'[NVMetcalfe calc']]])</f>
        <v>-2.8841607783356782</v>
      </c>
      <c r="W1716" s="30">
        <f>$Q$3+Data[[#This Row],[NVM
(scaled)]]/((Data[[#This Row],[Upper Bound]]-Data[[#This Row],[Lower Bound]])/2)</f>
        <v>-0.96750680823530388</v>
      </c>
      <c r="X1716" s="30">
        <f>(Data[[#This Row],[Upper Bound]]+Data[[#This Row],[Lower Bound]])/2</f>
        <v>24.225823085498597</v>
      </c>
      <c r="Y1716" s="29">
        <f>LN(Data[[#This Row],[NVActual]]/Data[[#This Row],[MA'[n^2']
30d]])</f>
        <v>-3.5305329494570663</v>
      </c>
      <c r="Z1716" s="29">
        <f>LN(Data[[#This Row],[NVActual]]/Data[[#This Row],[MA'[n*ln(n)']
30d]])</f>
        <v>6.963560153336549</v>
      </c>
      <c r="AA1716" s="29">
        <f>LN(Data[[#This Row],[NVActual]]/Data[[#This Row],[MA'[n^1.5']]])</f>
        <v>3.0033251368630647</v>
      </c>
      <c r="AB1716" s="29">
        <f>LN(Data[[#This Row],[NVActual]]/Data[[#This Row],[Metcalfe
(n^2)]])</f>
        <v>-3.3437066640872843</v>
      </c>
      <c r="AC1716" s="26">
        <f>1+Data[[#This Row],[MA'[NVMetcalfe calc']]]/((Data[[#This Row],[NVM_norm
(scaled)]]-Data[[#This Row],[NV_fund.]])/2)</f>
        <v>-9016280125.785923</v>
      </c>
    </row>
    <row r="1717" spans="1:29" x14ac:dyDescent="0.2">
      <c r="A1717" s="23">
        <v>42459</v>
      </c>
      <c r="B1717" s="24">
        <v>6347008620.1809597</v>
      </c>
      <c r="C1717" s="24">
        <f t="shared" si="209"/>
        <v>6356075428.530262</v>
      </c>
      <c r="D1717" s="25">
        <f>LN(Data[[#This Row],[NVActual]])</f>
        <v>22.571249455420279</v>
      </c>
      <c r="E1717" s="26">
        <v>475833</v>
      </c>
      <c r="F1717" s="40">
        <f>Data[[#This Row],[DAA 
(n)]]^2</f>
        <v>226417043889</v>
      </c>
      <c r="G1717" s="41">
        <f t="shared" si="210"/>
        <v>222897289690.10001</v>
      </c>
      <c r="H1717" s="28">
        <f>LN(Data[[#This Row],[Metcalfe
(n^2)]])</f>
        <v>26.145644462637108</v>
      </c>
      <c r="I1717" s="42">
        <f t="shared" si="211"/>
        <v>26.096111711629923</v>
      </c>
      <c r="J1717" s="40">
        <f>Data[[#This Row],[DAA 
(n)]]*LN(Data[[#This Row],[DAA 
(n)]])</f>
        <v>6220480.2207950018</v>
      </c>
      <c r="K1717" s="40">
        <f t="shared" si="212"/>
        <v>6114013.4839092214</v>
      </c>
      <c r="L1717" s="29">
        <f>LN(Data[[#This Row],[MA'[n*ln(n)']
30d]])</f>
        <v>15.626093986845797</v>
      </c>
      <c r="M1717" s="43">
        <f t="shared" si="213"/>
        <v>15.672808523727673</v>
      </c>
      <c r="N1717" s="40">
        <f>Data[[#This Row],[DAA 
(n)]]^1.5</f>
        <v>328232693.74764419</v>
      </c>
      <c r="O1717" s="40">
        <f t="shared" si="214"/>
        <v>322221397.99185127</v>
      </c>
      <c r="P1717" s="43">
        <f>LN(Data[[#This Row],[MA'[n^1.5']]])</f>
        <v>19.590749438643027</v>
      </c>
      <c r="Q1717" s="43">
        <f t="shared" si="215"/>
        <v>19.653455241514809</v>
      </c>
      <c r="R1717" s="30">
        <f>$O$1+$O$2*Data[[#This Row],[MA'[ln(n^2)']]]</f>
        <v>26.096111711629923</v>
      </c>
      <c r="S1717" s="30">
        <f>$Q$1+$Q$2*Data[[#This Row],[MA'[ln(n*ln(n))']]]</f>
        <v>22.380134064150656</v>
      </c>
      <c r="T1717" s="31">
        <f>$O$3*Data[[#This Row],[Metcalfe
(n^2)]]</f>
        <v>117736862822.28</v>
      </c>
      <c r="U1717" s="31">
        <f t="shared" si="216"/>
        <v>115906590638.85201</v>
      </c>
      <c r="V1717" s="30">
        <f>LN(Data[[#This Row],[MA'[NVA']
30d]]/Data[[#This Row],[MA'[NVMetcalfe calc']]])</f>
        <v>-2.9033734977030119</v>
      </c>
      <c r="W1717" s="30">
        <f>$Q$3+Data[[#This Row],[NVM
(scaled)]]/((Data[[#This Row],[Upper Bound]]-Data[[#This Row],[Lower Bound]])/2)</f>
        <v>-0.97264314435395749</v>
      </c>
      <c r="X1717" s="30">
        <f>(Data[[#This Row],[Upper Bound]]+Data[[#This Row],[Lower Bound]])/2</f>
        <v>24.238122887890292</v>
      </c>
      <c r="Y1717" s="32">
        <f>LN(Data[[#This Row],[NVActual]]/Data[[#This Row],[MA'[n^2']
30d]])</f>
        <v>-3.5587274625353706</v>
      </c>
      <c r="Z1717" s="32">
        <f>LN(Data[[#This Row],[NVActual]]/Data[[#This Row],[MA'[n*ln(n)']
30d]])</f>
        <v>6.945155468574483</v>
      </c>
      <c r="AA1717" s="32">
        <f>LN(Data[[#This Row],[NVActual]]/Data[[#This Row],[MA'[n^1.5']]])</f>
        <v>2.9805000167772553</v>
      </c>
      <c r="AB1717" s="32">
        <f>LN(Data[[#This Row],[NVActual]]/Data[[#This Row],[Metcalfe
(n^2)]])</f>
        <v>-3.5743950072168262</v>
      </c>
      <c r="AC1717" s="34">
        <f>1+Data[[#This Row],[MA'[NVMetcalfe calc']]]/((Data[[#This Row],[NVM_norm
(scaled)]]-Data[[#This Row],[NV_fund.]])/2)</f>
        <v>-9195007440.7103348</v>
      </c>
    </row>
    <row r="1718" spans="1:29" x14ac:dyDescent="0.2">
      <c r="A1718" s="23">
        <v>42458</v>
      </c>
      <c r="B1718" s="24">
        <v>6392933707.7809</v>
      </c>
      <c r="C1718" s="24">
        <f t="shared" si="209"/>
        <v>6367263228.6644011</v>
      </c>
      <c r="D1718" s="25">
        <f>LN(Data[[#This Row],[NVActual]])</f>
        <v>22.578459109176361</v>
      </c>
      <c r="E1718" s="26">
        <v>674110</v>
      </c>
      <c r="F1718" s="40">
        <f>Data[[#This Row],[DAA 
(n)]]^2</f>
        <v>454424292100</v>
      </c>
      <c r="G1718" s="41">
        <f t="shared" si="210"/>
        <v>225937130628.5</v>
      </c>
      <c r="H1718" s="28">
        <f>LN(Data[[#This Row],[Metcalfe
(n^2)]])</f>
        <v>26.842297162651544</v>
      </c>
      <c r="I1718" s="42">
        <f t="shared" si="211"/>
        <v>26.107393469725366</v>
      </c>
      <c r="J1718" s="40">
        <f>Data[[#This Row],[DAA 
(n)]]*LN(Data[[#This Row],[DAA 
(n)]])</f>
        <v>9047330.4701575171</v>
      </c>
      <c r="K1718" s="40">
        <f t="shared" si="212"/>
        <v>6155425.2956527416</v>
      </c>
      <c r="L1718" s="29">
        <f>LN(Data[[#This Row],[MA'[n*ln(n)']
30d]])</f>
        <v>15.632844412801335</v>
      </c>
      <c r="M1718" s="43">
        <f t="shared" si="213"/>
        <v>15.675967643418183</v>
      </c>
      <c r="N1718" s="40">
        <f>Data[[#This Row],[DAA 
(n)]]^1.5</f>
        <v>553472636.67459655</v>
      </c>
      <c r="O1718" s="40">
        <f t="shared" si="214"/>
        <v>325382989.81155097</v>
      </c>
      <c r="P1718" s="43">
        <f>LN(Data[[#This Row],[MA'[n^1.5']]])</f>
        <v>19.600513476679556</v>
      </c>
      <c r="Q1718" s="43">
        <f t="shared" si="215"/>
        <v>19.657757896945736</v>
      </c>
      <c r="R1718" s="30">
        <f>$O$1+$O$2*Data[[#This Row],[MA'[ln(n^2)']]]</f>
        <v>26.107393469725366</v>
      </c>
      <c r="S1718" s="30">
        <f>$Q$1+$Q$2*Data[[#This Row],[MA'[ln(n*ln(n))']]]</f>
        <v>22.385346611639999</v>
      </c>
      <c r="T1718" s="31">
        <f>$O$3*Data[[#This Row],[Metcalfe
(n^2)]]</f>
        <v>236300631892</v>
      </c>
      <c r="U1718" s="31">
        <f t="shared" si="216"/>
        <v>117487307926.82001</v>
      </c>
      <c r="V1718" s="30">
        <f>LN(Data[[#This Row],[MA'[NVA']
30d]]/Data[[#This Row],[MA'[NVMetcalfe calc']]])</f>
        <v>-2.9151605672736371</v>
      </c>
      <c r="W1718" s="30">
        <f>$Q$3+Data[[#This Row],[NVM
(scaled)]]/((Data[[#This Row],[Upper Bound]]-Data[[#This Row],[Lower Bound]])/2)</f>
        <v>-0.97642873043957612</v>
      </c>
      <c r="X1718" s="30">
        <f>(Data[[#This Row],[Upper Bound]]+Data[[#This Row],[Lower Bound]])/2</f>
        <v>24.246370040682685</v>
      </c>
      <c r="Y1718" s="29">
        <f>LN(Data[[#This Row],[NVActual]]/Data[[#This Row],[MA'[n^2']
30d]])</f>
        <v>-3.5650635052825166</v>
      </c>
      <c r="Z1718" s="29">
        <f>LN(Data[[#This Row],[NVActual]]/Data[[#This Row],[MA'[n*ln(n)']
30d]])</f>
        <v>6.945614696375026</v>
      </c>
      <c r="AA1718" s="29">
        <f>LN(Data[[#This Row],[NVActual]]/Data[[#This Row],[MA'[n^1.5']]])</f>
        <v>2.9779456324968052</v>
      </c>
      <c r="AB1718" s="29">
        <f>LN(Data[[#This Row],[NVActual]]/Data[[#This Row],[Metcalfe
(n^2)]])</f>
        <v>-4.2638380534751841</v>
      </c>
      <c r="AC1718" s="26">
        <f>1+Data[[#This Row],[MA'[NVMetcalfe calc']]]/((Data[[#This Row],[NVM_norm
(scaled)]]-Data[[#This Row],[NV_fund.]])/2)</f>
        <v>-9315961244.4532166</v>
      </c>
    </row>
    <row r="1719" spans="1:29" x14ac:dyDescent="0.2">
      <c r="A1719" s="23">
        <v>42457</v>
      </c>
      <c r="B1719" s="24">
        <v>6499706636.8477898</v>
      </c>
      <c r="C1719" s="24">
        <f t="shared" si="209"/>
        <v>6374494104.0455961</v>
      </c>
      <c r="D1719" s="25">
        <f>LN(Data[[#This Row],[NVActual]])</f>
        <v>22.59502288003684</v>
      </c>
      <c r="E1719" s="26">
        <v>520539</v>
      </c>
      <c r="F1719" s="40">
        <f>Data[[#This Row],[DAA 
(n)]]^2</f>
        <v>270960850521</v>
      </c>
      <c r="G1719" s="41">
        <f t="shared" si="210"/>
        <v>219041719996.36667</v>
      </c>
      <c r="H1719" s="28">
        <f>LN(Data[[#This Row],[Metcalfe
(n^2)]])</f>
        <v>26.325240184368184</v>
      </c>
      <c r="I1719" s="42">
        <f t="shared" si="211"/>
        <v>26.087147790440994</v>
      </c>
      <c r="J1719" s="40">
        <f>Data[[#This Row],[DAA 
(n)]]*LN(Data[[#This Row],[DAA 
(n)]])</f>
        <v>6851657.1001654146</v>
      </c>
      <c r="K1719" s="40">
        <f t="shared" si="212"/>
        <v>6071403.3671641527</v>
      </c>
      <c r="L1719" s="29">
        <f>LN(Data[[#This Row],[MA'[n*ln(n)']
30d]])</f>
        <v>15.619100333540105</v>
      </c>
      <c r="M1719" s="43">
        <f t="shared" si="213"/>
        <v>15.67872993665196</v>
      </c>
      <c r="N1719" s="40">
        <f>Data[[#This Row],[DAA 
(n)]]^1.5</f>
        <v>375560501.34345955</v>
      </c>
      <c r="O1719" s="40">
        <f t="shared" si="214"/>
        <v>318632712.17081636</v>
      </c>
      <c r="P1719" s="43">
        <f>LN(Data[[#This Row],[MA'[n^1.5']]])</f>
        <v>19.579549624905301</v>
      </c>
      <c r="Q1719" s="43">
        <f t="shared" si="215"/>
        <v>19.661492871347516</v>
      </c>
      <c r="R1719" s="30">
        <f>$O$1+$O$2*Data[[#This Row],[MA'[ln(n^2)']]]</f>
        <v>26.087147790440994</v>
      </c>
      <c r="S1719" s="30">
        <f>$Q$1+$Q$2*Data[[#This Row],[MA'[ln(n*ln(n))']]]</f>
        <v>22.389904395475732</v>
      </c>
      <c r="T1719" s="31">
        <f>$O$3*Data[[#This Row],[Metcalfe
(n^2)]]</f>
        <v>140899642270.92001</v>
      </c>
      <c r="U1719" s="31">
        <f t="shared" si="216"/>
        <v>113901694398.11067</v>
      </c>
      <c r="V1719" s="30">
        <f>LN(Data[[#This Row],[MA'[NVA']
30d]]/Data[[#This Row],[MA'[NVMetcalfe calc']]])</f>
        <v>-2.8830310148656229</v>
      </c>
      <c r="W1719" s="30">
        <f>$Q$3+Data[[#This Row],[NVM
(scaled)]]/((Data[[#This Row],[Upper Bound]]-Data[[#This Row],[Lower Bound]])/2)</f>
        <v>-0.96955705745075005</v>
      </c>
      <c r="X1719" s="30">
        <f>(Data[[#This Row],[Upper Bound]]+Data[[#This Row],[Lower Bound]])/2</f>
        <v>24.238526092958363</v>
      </c>
      <c r="Y1719" s="32">
        <f>LN(Data[[#This Row],[NVActual]]/Data[[#This Row],[MA'[n^2']
30d]])</f>
        <v>-3.5175051708493341</v>
      </c>
      <c r="Z1719" s="32">
        <f>LN(Data[[#This Row],[NVActual]]/Data[[#This Row],[MA'[n*ln(n)']
30d]])</f>
        <v>6.9759225464967347</v>
      </c>
      <c r="AA1719" s="32">
        <f>LN(Data[[#This Row],[NVActual]]/Data[[#This Row],[MA'[n^1.5']]])</f>
        <v>3.0154732551315373</v>
      </c>
      <c r="AB1719" s="32">
        <f>LN(Data[[#This Row],[NVActual]]/Data[[#This Row],[Metcalfe
(n^2)]])</f>
        <v>-3.7302173043313447</v>
      </c>
      <c r="AC1719" s="34">
        <f>1+Data[[#This Row],[MA'[NVMetcalfe calc']]]/((Data[[#This Row],[NVM_norm
(scaled)]]-Data[[#This Row],[NV_fund.]])/2)</f>
        <v>-9036918333.3686409</v>
      </c>
    </row>
    <row r="1720" spans="1:29" x14ac:dyDescent="0.2">
      <c r="A1720" s="23">
        <v>42456</v>
      </c>
      <c r="B1720" s="24">
        <v>6536896822.5077</v>
      </c>
      <c r="C1720" s="24">
        <f t="shared" si="209"/>
        <v>6378038980.7623243</v>
      </c>
      <c r="D1720" s="25">
        <f>LN(Data[[#This Row],[NVActual]])</f>
        <v>22.60072839783728</v>
      </c>
      <c r="E1720" s="26">
        <v>410531</v>
      </c>
      <c r="F1720" s="40">
        <f>Data[[#This Row],[DAA 
(n)]]^2</f>
        <v>168535701961</v>
      </c>
      <c r="G1720" s="41">
        <f t="shared" si="210"/>
        <v>217296240207.29999</v>
      </c>
      <c r="H1720" s="28">
        <f>LN(Data[[#This Row],[Metcalfe
(n^2)]])</f>
        <v>25.850413445369387</v>
      </c>
      <c r="I1720" s="42">
        <f t="shared" si="211"/>
        <v>26.079989557768098</v>
      </c>
      <c r="J1720" s="40">
        <f>Data[[#This Row],[DAA 
(n)]]*LN(Data[[#This Row],[DAA 
(n)]])</f>
        <v>5306198.0410704697</v>
      </c>
      <c r="K1720" s="40">
        <f t="shared" si="212"/>
        <v>6046477.7692280151</v>
      </c>
      <c r="L1720" s="29">
        <f>LN(Data[[#This Row],[MA'[n*ln(n)']
30d]])</f>
        <v>15.614986473565963</v>
      </c>
      <c r="M1720" s="43">
        <f t="shared" si="213"/>
        <v>15.682024832913816</v>
      </c>
      <c r="N1720" s="40">
        <f>Data[[#This Row],[DAA 
(n)]]^1.5</f>
        <v>263038267.67554459</v>
      </c>
      <c r="O1720" s="40">
        <f t="shared" si="214"/>
        <v>316770442.78326988</v>
      </c>
      <c r="P1720" s="43">
        <f>LN(Data[[#This Row],[MA'[n^1.5']]])</f>
        <v>19.573687914256659</v>
      </c>
      <c r="Q1720" s="43">
        <f t="shared" si="215"/>
        <v>19.666030526082725</v>
      </c>
      <c r="R1720" s="30">
        <f>$O$1+$O$2*Data[[#This Row],[MA'[ln(n^2)']]]</f>
        <v>26.079989557768098</v>
      </c>
      <c r="S1720" s="30">
        <f>$Q$1+$Q$2*Data[[#This Row],[MA'[ln(n*ln(n))']]]</f>
        <v>22.395340974307796</v>
      </c>
      <c r="T1720" s="31">
        <f>$O$3*Data[[#This Row],[Metcalfe
(n^2)]]</f>
        <v>87638565019.720001</v>
      </c>
      <c r="U1720" s="31">
        <f t="shared" si="216"/>
        <v>112994044907.79601</v>
      </c>
      <c r="V1720" s="30">
        <f>LN(Data[[#This Row],[MA'[NVA']
30d]]/Data[[#This Row],[MA'[NVMetcalfe calc']]])</f>
        <v>-2.8744744370701873</v>
      </c>
      <c r="W1720" s="30">
        <f>$Q$3+Data[[#This Row],[NVM
(scaled)]]/((Data[[#This Row],[Upper Bound]]-Data[[#This Row],[Lower Bound]])/2)</f>
        <v>-0.97024346526459293</v>
      </c>
      <c r="X1720" s="30">
        <f>(Data[[#This Row],[Upper Bound]]+Data[[#This Row],[Lower Bound]])/2</f>
        <v>24.237665266037947</v>
      </c>
      <c r="Y1720" s="29">
        <f>LN(Data[[#This Row],[NVActual]]/Data[[#This Row],[MA'[n^2']
30d]])</f>
        <v>-3.5037990239084356</v>
      </c>
      <c r="Z1720" s="29">
        <f>LN(Data[[#This Row],[NVActual]]/Data[[#This Row],[MA'[n*ln(n)']
30d]])</f>
        <v>6.9857419242713181</v>
      </c>
      <c r="AA1720" s="29">
        <f>LN(Data[[#This Row],[NVActual]]/Data[[#This Row],[MA'[n^1.5']]])</f>
        <v>3.0270404835806204</v>
      </c>
      <c r="AB1720" s="29">
        <f>LN(Data[[#This Row],[NVActual]]/Data[[#This Row],[Metcalfe
(n^2)]])</f>
        <v>-3.2496850475321057</v>
      </c>
      <c r="AC1720" s="26">
        <f>1+Data[[#This Row],[MA'[NVMetcalfe calc']]]/((Data[[#This Row],[NVM_norm
(scaled)]]-Data[[#This Row],[NV_fund.]])/2)</f>
        <v>-8964967788.4527512</v>
      </c>
    </row>
    <row r="1721" spans="1:29" x14ac:dyDescent="0.2">
      <c r="A1721" s="23">
        <v>42455</v>
      </c>
      <c r="B1721" s="24">
        <v>6402803379.13797</v>
      </c>
      <c r="C1721" s="24">
        <f t="shared" si="209"/>
        <v>6379688283.2420416</v>
      </c>
      <c r="D1721" s="25">
        <f>LN(Data[[#This Row],[NVActual]])</f>
        <v>22.58000175939609</v>
      </c>
      <c r="E1721" s="26">
        <v>471861</v>
      </c>
      <c r="F1721" s="40">
        <f>Data[[#This Row],[DAA 
(n)]]^2</f>
        <v>222652803321</v>
      </c>
      <c r="G1721" s="41">
        <f t="shared" si="210"/>
        <v>219257151284.46667</v>
      </c>
      <c r="H1721" s="28">
        <f>LN(Data[[#This Row],[Metcalfe
(n^2)]])</f>
        <v>26.128879459342247</v>
      </c>
      <c r="I1721" s="42">
        <f t="shared" si="211"/>
        <v>26.089969571152313</v>
      </c>
      <c r="J1721" s="40">
        <f>Data[[#This Row],[DAA 
(n)]]*LN(Data[[#This Row],[DAA 
(n)]])</f>
        <v>6164599.595282346</v>
      </c>
      <c r="K1721" s="40">
        <f t="shared" si="212"/>
        <v>6077419.6868149973</v>
      </c>
      <c r="L1721" s="29">
        <f>LN(Data[[#This Row],[MA'[n*ln(n)']
30d]])</f>
        <v>15.620090770245938</v>
      </c>
      <c r="M1721" s="43">
        <f t="shared" si="213"/>
        <v>15.685563684174971</v>
      </c>
      <c r="N1721" s="40">
        <f>Data[[#This Row],[DAA 
(n)]]^1.5</f>
        <v>324131415.36705506</v>
      </c>
      <c r="O1721" s="40">
        <f t="shared" si="214"/>
        <v>318977857.07347125</v>
      </c>
      <c r="P1721" s="43">
        <f>LN(Data[[#This Row],[MA'[n^1.5']]])</f>
        <v>19.5806322447771</v>
      </c>
      <c r="Q1721" s="43">
        <f t="shared" si="215"/>
        <v>19.670909542430103</v>
      </c>
      <c r="R1721" s="30">
        <f>$O$1+$O$2*Data[[#This Row],[MA'[ln(n^2)']]]</f>
        <v>26.089969571152313</v>
      </c>
      <c r="S1721" s="30">
        <f>$Q$1+$Q$2*Data[[#This Row],[MA'[ln(n*ln(n))']]]</f>
        <v>22.4011800788887</v>
      </c>
      <c r="T1721" s="31">
        <f>$O$3*Data[[#This Row],[Metcalfe
(n^2)]]</f>
        <v>115779457726.92</v>
      </c>
      <c r="U1721" s="31">
        <f t="shared" si="216"/>
        <v>114013718667.92268</v>
      </c>
      <c r="V1721" s="30">
        <f>LN(Data[[#This Row],[MA'[NVA']
30d]]/Data[[#This Row],[MA'[NVMetcalfe calc']]])</f>
        <v>-2.8831995426095456</v>
      </c>
      <c r="W1721" s="30">
        <f>$Q$3+Data[[#This Row],[NVM
(scaled)]]/((Data[[#This Row],[Upper Bound]]-Data[[#This Row],[Lower Bound]])/2)</f>
        <v>-0.97322259573575198</v>
      </c>
      <c r="X1721" s="30">
        <f>(Data[[#This Row],[Upper Bound]]+Data[[#This Row],[Lower Bound]])/2</f>
        <v>24.245574825020505</v>
      </c>
      <c r="Y1721" s="32">
        <f>LN(Data[[#This Row],[NVActual]]/Data[[#This Row],[MA'[n^2']
30d]])</f>
        <v>-3.5335093253036045</v>
      </c>
      <c r="Z1721" s="32">
        <f>LN(Data[[#This Row],[NVActual]]/Data[[#This Row],[MA'[n*ln(n)']
30d]])</f>
        <v>6.9599109891501527</v>
      </c>
      <c r="AA1721" s="32">
        <f>LN(Data[[#This Row],[NVActual]]/Data[[#This Row],[MA'[n^1.5']]])</f>
        <v>2.9993695146189907</v>
      </c>
      <c r="AB1721" s="32">
        <f>LN(Data[[#This Row],[NVActual]]/Data[[#This Row],[Metcalfe
(n^2)]])</f>
        <v>-3.548877699946158</v>
      </c>
      <c r="AC1721" s="34">
        <f>1+Data[[#This Row],[MA'[NVMetcalfe calc']]]/((Data[[#This Row],[NVM_norm
(scaled)]]-Data[[#This Row],[NV_fund.]])/2)</f>
        <v>-9041963163.6736679</v>
      </c>
    </row>
    <row r="1722" spans="1:29" x14ac:dyDescent="0.2">
      <c r="A1722" s="23">
        <v>42454</v>
      </c>
      <c r="B1722" s="24">
        <v>6394300579.5812397</v>
      </c>
      <c r="C1722" s="24">
        <f t="shared" si="209"/>
        <v>6381857090.4334011</v>
      </c>
      <c r="D1722" s="25">
        <f>LN(Data[[#This Row],[NVActual]])</f>
        <v>22.578672896110241</v>
      </c>
      <c r="E1722" s="26">
        <v>392195</v>
      </c>
      <c r="F1722" s="40">
        <f>Data[[#This Row],[DAA 
(n)]]^2</f>
        <v>153816918025</v>
      </c>
      <c r="G1722" s="41">
        <f t="shared" si="210"/>
        <v>221196074694.60001</v>
      </c>
      <c r="H1722" s="28">
        <f>LN(Data[[#This Row],[Metcalfe
(n^2)]])</f>
        <v>25.759028888130928</v>
      </c>
      <c r="I1722" s="42">
        <f t="shared" si="211"/>
        <v>26.097706306912968</v>
      </c>
      <c r="J1722" s="40">
        <f>Data[[#This Row],[DAA 
(n)]]*LN(Data[[#This Row],[DAA 
(n)]])</f>
        <v>5051281.1673902543</v>
      </c>
      <c r="K1722" s="40">
        <f t="shared" si="212"/>
        <v>6104755.4192794347</v>
      </c>
      <c r="L1722" s="29">
        <f>LN(Data[[#This Row],[MA'[n*ln(n)']
30d]])</f>
        <v>15.624578602362334</v>
      </c>
      <c r="M1722" s="43">
        <f t="shared" si="213"/>
        <v>15.689059683817813</v>
      </c>
      <c r="N1722" s="40">
        <f>Data[[#This Row],[DAA 
(n)]]^1.5</f>
        <v>245613977.95079729</v>
      </c>
      <c r="O1722" s="40">
        <f t="shared" si="214"/>
        <v>321032274.08767384</v>
      </c>
      <c r="P1722" s="43">
        <f>LN(Data[[#This Row],[MA'[n^1.5']]])</f>
        <v>19.58705221836945</v>
      </c>
      <c r="Q1722" s="43">
        <f t="shared" si="215"/>
        <v>19.675732851897799</v>
      </c>
      <c r="R1722" s="30">
        <f>$O$1+$O$2*Data[[#This Row],[MA'[ln(n^2)']]]</f>
        <v>26.097706306912968</v>
      </c>
      <c r="S1722" s="30">
        <f>$Q$1+$Q$2*Data[[#This Row],[MA'[ln(n*ln(n))']]]</f>
        <v>22.406948478299391</v>
      </c>
      <c r="T1722" s="31">
        <f>$O$3*Data[[#This Row],[Metcalfe
(n^2)]]</f>
        <v>79984797373</v>
      </c>
      <c r="U1722" s="31">
        <f t="shared" si="216"/>
        <v>115021958841.192</v>
      </c>
      <c r="V1722" s="30">
        <f>LN(Data[[#This Row],[MA'[NVA']
30d]]/Data[[#This Row],[MA'[NVMetcalfe calc']]])</f>
        <v>-2.8916639215740778</v>
      </c>
      <c r="W1722" s="30">
        <f>$Q$3+Data[[#This Row],[NVM
(scaled)]]/((Data[[#This Row],[Upper Bound]]-Data[[#This Row],[Lower Bound]])/2)</f>
        <v>-0.97697570301453418</v>
      </c>
      <c r="X1722" s="30">
        <f>(Data[[#This Row],[Upper Bound]]+Data[[#This Row],[Lower Bound]])/2</f>
        <v>24.25232739260618</v>
      </c>
      <c r="Y1722" s="29">
        <f>LN(Data[[#This Row],[NVActual]]/Data[[#This Row],[MA'[n^2']
30d]])</f>
        <v>-3.5436424648232805</v>
      </c>
      <c r="Z1722" s="29">
        <f>LN(Data[[#This Row],[NVActual]]/Data[[#This Row],[MA'[n*ln(n)']
30d]])</f>
        <v>6.9540942937479073</v>
      </c>
      <c r="AA1722" s="29">
        <f>LN(Data[[#This Row],[NVActual]]/Data[[#This Row],[MA'[n^1.5']]])</f>
        <v>2.9916206777407899</v>
      </c>
      <c r="AB1722" s="29">
        <f>LN(Data[[#This Row],[NVActual]]/Data[[#This Row],[Metcalfe
(n^2)]])</f>
        <v>-3.1803559920206887</v>
      </c>
      <c r="AC1722" s="26">
        <f>1+Data[[#This Row],[MA'[NVMetcalfe calc']]]/((Data[[#This Row],[NVM_norm
(scaled)]]-Data[[#This Row],[NV_fund.]])/2)</f>
        <v>-9118124142.6001015</v>
      </c>
    </row>
    <row r="1723" spans="1:29" x14ac:dyDescent="0.2">
      <c r="A1723" s="23">
        <v>42453</v>
      </c>
      <c r="B1723" s="24">
        <v>6349591400.6823597</v>
      </c>
      <c r="C1723" s="24">
        <f t="shared" si="209"/>
        <v>6384205877.7670078</v>
      </c>
      <c r="D1723" s="25">
        <f>LN(Data[[#This Row],[NVActual]])</f>
        <v>22.57165630143146</v>
      </c>
      <c r="E1723" s="26">
        <v>430544</v>
      </c>
      <c r="F1723" s="40">
        <f>Data[[#This Row],[DAA 
(n)]]^2</f>
        <v>185368135936</v>
      </c>
      <c r="G1723" s="41">
        <f t="shared" si="210"/>
        <v>223310608720.96667</v>
      </c>
      <c r="H1723" s="28">
        <f>LN(Data[[#This Row],[Metcalfe
(n^2)]])</f>
        <v>25.945609608727047</v>
      </c>
      <c r="I1723" s="42">
        <f t="shared" si="211"/>
        <v>26.109216281586829</v>
      </c>
      <c r="J1723" s="40">
        <f>Data[[#This Row],[DAA 
(n)]]*LN(Data[[#This Row],[DAA 
(n)]])</f>
        <v>5585363.271689889</v>
      </c>
      <c r="K1723" s="40">
        <f t="shared" si="212"/>
        <v>6139168.2429986745</v>
      </c>
      <c r="L1723" s="29">
        <f>LN(Data[[#This Row],[MA'[n*ln(n)']
30d]])</f>
        <v>15.63019982563741</v>
      </c>
      <c r="M1723" s="43">
        <f t="shared" si="213"/>
        <v>15.692401614226982</v>
      </c>
      <c r="N1723" s="40">
        <f>Data[[#This Row],[DAA 
(n)]]^1.5</f>
        <v>282505112.729716</v>
      </c>
      <c r="O1723" s="40">
        <f t="shared" si="214"/>
        <v>323452396.01911008</v>
      </c>
      <c r="P1723" s="43">
        <f>LN(Data[[#This Row],[MA'[n^1.5']]])</f>
        <v>19.594562508122333</v>
      </c>
      <c r="Q1723" s="43">
        <f t="shared" si="215"/>
        <v>19.680335858142492</v>
      </c>
      <c r="R1723" s="30">
        <f>$O$1+$O$2*Data[[#This Row],[MA'[ln(n^2)']]]</f>
        <v>26.109216281586829</v>
      </c>
      <c r="S1723" s="30">
        <f>$Q$1+$Q$2*Data[[#This Row],[MA'[ln(n*ln(n))']]]</f>
        <v>22.412462663474518</v>
      </c>
      <c r="T1723" s="31">
        <f>$O$3*Data[[#This Row],[Metcalfe
(n^2)]]</f>
        <v>96391430686.720001</v>
      </c>
      <c r="U1723" s="31">
        <f t="shared" si="216"/>
        <v>116121516534.90266</v>
      </c>
      <c r="V1723" s="30">
        <f>LN(Data[[#This Row],[MA'[NVA']
30d]]/Data[[#This Row],[MA'[NVMetcalfe calc']]])</f>
        <v>-2.9008100904863077</v>
      </c>
      <c r="W1723" s="30">
        <f>$Q$3+Data[[#This Row],[NVM
(scaled)]]/((Data[[#This Row],[Upper Bound]]-Data[[#This Row],[Lower Bound]])/2)</f>
        <v>-0.97938243126279045</v>
      </c>
      <c r="X1723" s="30">
        <f>(Data[[#This Row],[Upper Bound]]+Data[[#This Row],[Lower Bound]])/2</f>
        <v>24.260839472530673</v>
      </c>
      <c r="Y1723" s="32">
        <f>LN(Data[[#This Row],[NVActual]]/Data[[#This Row],[MA'[n^2']
30d]])</f>
        <v>-3.5601732020590946</v>
      </c>
      <c r="Z1723" s="32">
        <f>LN(Data[[#This Row],[NVActual]]/Data[[#This Row],[MA'[n*ln(n)']
30d]])</f>
        <v>6.9414564757940518</v>
      </c>
      <c r="AA1723" s="32">
        <f>LN(Data[[#This Row],[NVActual]]/Data[[#This Row],[MA'[n^1.5']]])</f>
        <v>2.9770937933091282</v>
      </c>
      <c r="AB1723" s="32">
        <f>LN(Data[[#This Row],[NVActual]]/Data[[#This Row],[Metcalfe
(n^2)]])</f>
        <v>-3.3739533072955843</v>
      </c>
      <c r="AC1723" s="34">
        <f>1+Data[[#This Row],[MA'[NVMetcalfe calc']]]/((Data[[#This Row],[NVM_norm
(scaled)]]-Data[[#This Row],[NV_fund.]])/2)</f>
        <v>-9201307101.4110336</v>
      </c>
    </row>
    <row r="1724" spans="1:29" x14ac:dyDescent="0.2">
      <c r="A1724" s="23">
        <v>42452</v>
      </c>
      <c r="B1724" s="24">
        <v>6406678060.6998301</v>
      </c>
      <c r="C1724" s="24">
        <f t="shared" si="209"/>
        <v>6385989748.6714506</v>
      </c>
      <c r="D1724" s="25">
        <f>LN(Data[[#This Row],[NVActual]])</f>
        <v>22.580606730283982</v>
      </c>
      <c r="E1724" s="26">
        <v>438399</v>
      </c>
      <c r="F1724" s="40">
        <f>Data[[#This Row],[DAA 
(n)]]^2</f>
        <v>192193683201</v>
      </c>
      <c r="G1724" s="41">
        <f t="shared" si="210"/>
        <v>227229969738.56668</v>
      </c>
      <c r="H1724" s="28">
        <f>LN(Data[[#This Row],[Metcalfe
(n^2)]])</f>
        <v>25.981769467182886</v>
      </c>
      <c r="I1724" s="42">
        <f t="shared" si="211"/>
        <v>26.125590301321221</v>
      </c>
      <c r="J1724" s="40">
        <f>Data[[#This Row],[DAA 
(n)]]*LN(Data[[#This Row],[DAA 
(n)]])</f>
        <v>5695190.8763217553</v>
      </c>
      <c r="K1724" s="40">
        <f t="shared" si="212"/>
        <v>6195506.8478946658</v>
      </c>
      <c r="L1724" s="29">
        <f>LN(Data[[#This Row],[MA'[n*ln(n)']
30d]])</f>
        <v>15.639334885339448</v>
      </c>
      <c r="M1724" s="43">
        <f t="shared" si="213"/>
        <v>15.695701814086537</v>
      </c>
      <c r="N1724" s="40">
        <f>Data[[#This Row],[DAA 
(n)]]^1.5</f>
        <v>290271456.60852545</v>
      </c>
      <c r="O1724" s="40">
        <f t="shared" si="214"/>
        <v>327647054.67144531</v>
      </c>
      <c r="P1724" s="43">
        <f>LN(Data[[#This Row],[MA'[n^1.5']]])</f>
        <v>19.607447534156957</v>
      </c>
      <c r="Q1724" s="43">
        <f t="shared" si="215"/>
        <v>19.684888191319956</v>
      </c>
      <c r="R1724" s="30">
        <f>$O$1+$O$2*Data[[#This Row],[MA'[ln(n^2)']]]</f>
        <v>26.125590301321221</v>
      </c>
      <c r="S1724" s="30">
        <f>$Q$1+$Q$2*Data[[#This Row],[MA'[ln(n*ln(n))']]]</f>
        <v>22.417907993242782</v>
      </c>
      <c r="T1724" s="31">
        <f>$O$3*Data[[#This Row],[Metcalfe
(n^2)]]</f>
        <v>99940715264.520004</v>
      </c>
      <c r="U1724" s="31">
        <f t="shared" si="216"/>
        <v>118159584264.05467</v>
      </c>
      <c r="V1724" s="30">
        <f>LN(Data[[#This Row],[MA'[NVA']
30d]]/Data[[#This Row],[MA'[NVMetcalfe calc']]])</f>
        <v>-2.9179296307920275</v>
      </c>
      <c r="W1724" s="30">
        <f>$Q$3+Data[[#This Row],[NVM
(scaled)]]/((Data[[#This Row],[Upper Bound]]-Data[[#This Row],[Lower Bound]])/2)</f>
        <v>-0.98399118281214737</v>
      </c>
      <c r="X1724" s="30">
        <f>(Data[[#This Row],[Upper Bound]]+Data[[#This Row],[Lower Bound]])/2</f>
        <v>24.271749147282002</v>
      </c>
      <c r="Y1724" s="29">
        <f>LN(Data[[#This Row],[NVActual]]/Data[[#This Row],[MA'[n^2']
30d]])</f>
        <v>-3.5686216938707847</v>
      </c>
      <c r="Z1724" s="29">
        <f>LN(Data[[#This Row],[NVActual]]/Data[[#This Row],[MA'[n*ln(n)']
30d]])</f>
        <v>6.9412718449445325</v>
      </c>
      <c r="AA1724" s="29">
        <f>LN(Data[[#This Row],[NVActual]]/Data[[#This Row],[MA'[n^1.5']]])</f>
        <v>2.9731591961270216</v>
      </c>
      <c r="AB1724" s="29">
        <f>LN(Data[[#This Row],[NVActual]]/Data[[#This Row],[Metcalfe
(n^2)]])</f>
        <v>-3.4011627368989066</v>
      </c>
      <c r="AC1724" s="26">
        <f>1+Data[[#This Row],[MA'[NVMetcalfe calc']]]/((Data[[#This Row],[NVM_norm
(scaled)]]-Data[[#This Row],[NV_fund.]])/2)</f>
        <v>-9357047760.7920761</v>
      </c>
    </row>
    <row r="1725" spans="1:29" x14ac:dyDescent="0.2">
      <c r="A1725" s="23">
        <v>42451</v>
      </c>
      <c r="B1725" s="24">
        <v>6392897932.9547195</v>
      </c>
      <c r="C1725" s="24">
        <f t="shared" si="209"/>
        <v>6394715031.6533871</v>
      </c>
      <c r="D1725" s="25">
        <f>LN(Data[[#This Row],[NVActual]])</f>
        <v>22.578453513165528</v>
      </c>
      <c r="E1725" s="26">
        <v>462080</v>
      </c>
      <c r="F1725" s="40">
        <f>Data[[#This Row],[DAA 
(n)]]^2</f>
        <v>213517926400</v>
      </c>
      <c r="G1725" s="41">
        <f t="shared" si="210"/>
        <v>230443404730</v>
      </c>
      <c r="H1725" s="28">
        <f>LN(Data[[#This Row],[Metcalfe
(n^2)]])</f>
        <v>26.086986630493087</v>
      </c>
      <c r="I1725" s="42">
        <f t="shared" si="211"/>
        <v>26.139141191177185</v>
      </c>
      <c r="J1725" s="40">
        <f>Data[[#This Row],[DAA 
(n)]]*LN(Data[[#This Row],[DAA 
(n)]])</f>
        <v>6027137.3911091229</v>
      </c>
      <c r="K1725" s="40">
        <f t="shared" si="212"/>
        <v>6241935.6413213285</v>
      </c>
      <c r="L1725" s="29">
        <f>LN(Data[[#This Row],[MA'[n*ln(n)']
30d]])</f>
        <v>15.646800891173569</v>
      </c>
      <c r="M1725" s="43">
        <f t="shared" si="213"/>
        <v>15.698563509201346</v>
      </c>
      <c r="N1725" s="40">
        <f>Data[[#This Row],[DAA 
(n)]]^1.5</f>
        <v>314105656.47710305</v>
      </c>
      <c r="O1725" s="40">
        <f t="shared" si="214"/>
        <v>331096278.73560536</v>
      </c>
      <c r="P1725" s="43">
        <f>LN(Data[[#This Row],[MA'[n^1.5']]])</f>
        <v>19.617919763359193</v>
      </c>
      <c r="Q1725" s="43">
        <f t="shared" si="215"/>
        <v>19.688823539299563</v>
      </c>
      <c r="R1725" s="30">
        <f>$O$1+$O$2*Data[[#This Row],[MA'[ln(n^2)']]]</f>
        <v>26.139141191177185</v>
      </c>
      <c r="S1725" s="30">
        <f>$Q$1+$Q$2*Data[[#This Row],[MA'[ln(n*ln(n))']]]</f>
        <v>22.422629790182221</v>
      </c>
      <c r="T1725" s="31">
        <f>$O$3*Data[[#This Row],[Metcalfe
(n^2)]]</f>
        <v>111029321728</v>
      </c>
      <c r="U1725" s="31">
        <f t="shared" si="216"/>
        <v>119830570459.60001</v>
      </c>
      <c r="V1725" s="30">
        <f>LN(Data[[#This Row],[MA'[NVA']
30d]]/Data[[#This Row],[MA'[NVMetcalfe calc']]])</f>
        <v>-2.930606959336842</v>
      </c>
      <c r="W1725" s="30">
        <f>$Q$3+Data[[#This Row],[NVM
(scaled)]]/((Data[[#This Row],[Upper Bound]]-Data[[#This Row],[Lower Bound]])/2)</f>
        <v>-0.98707411232602482</v>
      </c>
      <c r="X1725" s="30">
        <f>(Data[[#This Row],[Upper Bound]]+Data[[#This Row],[Lower Bound]])/2</f>
        <v>24.280885490679701</v>
      </c>
      <c r="Y1725" s="32">
        <f>LN(Data[[#This Row],[NVActual]]/Data[[#This Row],[MA'[n^2']
30d]])</f>
        <v>-3.5848176234447866</v>
      </c>
      <c r="Z1725" s="32">
        <f>LN(Data[[#This Row],[NVActual]]/Data[[#This Row],[MA'[n*ln(n)']
30d]])</f>
        <v>6.931652621991959</v>
      </c>
      <c r="AA1725" s="32">
        <f>LN(Data[[#This Row],[NVActual]]/Data[[#This Row],[MA'[n^1.5']]])</f>
        <v>2.9605337498063347</v>
      </c>
      <c r="AB1725" s="32">
        <f>LN(Data[[#This Row],[NVActual]]/Data[[#This Row],[Metcalfe
(n^2)]])</f>
        <v>-3.5085331173275587</v>
      </c>
      <c r="AC1725" s="34">
        <f>1+Data[[#This Row],[MA'[NVMetcalfe calc']]]/((Data[[#This Row],[NVM_norm
(scaled)]]-Data[[#This Row],[NV_fund.]])/2)</f>
        <v>-9484784076.7255058</v>
      </c>
    </row>
    <row r="1726" spans="1:29" x14ac:dyDescent="0.2">
      <c r="A1726" s="23">
        <v>42450</v>
      </c>
      <c r="B1726" s="24">
        <v>6314953342.5050001</v>
      </c>
      <c r="C1726" s="24">
        <f t="shared" si="209"/>
        <v>6404454382.4467077</v>
      </c>
      <c r="D1726" s="25">
        <f>LN(Data[[#This Row],[NVActual]])</f>
        <v>22.566186204361319</v>
      </c>
      <c r="E1726" s="26">
        <v>435918</v>
      </c>
      <c r="F1726" s="40">
        <f>Data[[#This Row],[DAA 
(n)]]^2</f>
        <v>190024502724</v>
      </c>
      <c r="G1726" s="41">
        <f t="shared" si="210"/>
        <v>232728841142.29999</v>
      </c>
      <c r="H1726" s="28">
        <f>LN(Data[[#This Row],[Metcalfe
(n^2)]])</f>
        <v>25.970418862497315</v>
      </c>
      <c r="I1726" s="42">
        <f t="shared" si="211"/>
        <v>26.148423642401447</v>
      </c>
      <c r="J1726" s="40">
        <f>Data[[#This Row],[DAA 
(n)]]*LN(Data[[#This Row],[DAA 
(n)]])</f>
        <v>5660486.5248510521</v>
      </c>
      <c r="K1726" s="40">
        <f t="shared" si="212"/>
        <v>6274415.0390475783</v>
      </c>
      <c r="L1726" s="29">
        <f>LN(Data[[#This Row],[MA'[n*ln(n)']
30d]])</f>
        <v>15.651990817767874</v>
      </c>
      <c r="M1726" s="43">
        <f t="shared" si="213"/>
        <v>15.701011035013467</v>
      </c>
      <c r="N1726" s="40">
        <f>Data[[#This Row],[DAA 
(n)]]^1.5</f>
        <v>287810877.44982958</v>
      </c>
      <c r="O1726" s="40">
        <f t="shared" si="214"/>
        <v>333528152.73127717</v>
      </c>
      <c r="P1726" s="43">
        <f>LN(Data[[#This Row],[MA'[n^1.5']]])</f>
        <v>19.625237835742961</v>
      </c>
      <c r="Q1726" s="43">
        <f t="shared" si="215"/>
        <v>19.692181976681379</v>
      </c>
      <c r="R1726" s="30">
        <f>$O$1+$O$2*Data[[#This Row],[MA'[ln(n^2)']]]</f>
        <v>26.148423642401447</v>
      </c>
      <c r="S1726" s="30">
        <f>$Q$1+$Q$2*Data[[#This Row],[MA'[ln(n*ln(n))']]]</f>
        <v>22.42666820777222</v>
      </c>
      <c r="T1726" s="31">
        <f>$O$3*Data[[#This Row],[Metcalfe
(n^2)]]</f>
        <v>98812741416.480011</v>
      </c>
      <c r="U1726" s="31">
        <f t="shared" si="216"/>
        <v>121018997393.99599</v>
      </c>
      <c r="V1726" s="30">
        <f>LN(Data[[#This Row],[MA'[NVA']
30d]]/Data[[#This Row],[MA'[NVMetcalfe calc']]])</f>
        <v>-2.9389537910000274</v>
      </c>
      <c r="W1726" s="30">
        <f>$Q$3+Data[[#This Row],[NVM
(scaled)]]/((Data[[#This Row],[Upper Bound]]-Data[[#This Row],[Lower Bound]])/2)</f>
        <v>-0.9893374081780929</v>
      </c>
      <c r="X1726" s="30">
        <f>(Data[[#This Row],[Upper Bound]]+Data[[#This Row],[Lower Bound]])/2</f>
        <v>24.287545925086832</v>
      </c>
      <c r="Y1726" s="29">
        <f>LN(Data[[#This Row],[NVActual]]/Data[[#This Row],[MA'[n^2']
30d]])</f>
        <v>-3.606953636520942</v>
      </c>
      <c r="Z1726" s="29">
        <f>LN(Data[[#This Row],[NVActual]]/Data[[#This Row],[MA'[n*ln(n)']
30d]])</f>
        <v>6.9141953865934438</v>
      </c>
      <c r="AA1726" s="29">
        <f>LN(Data[[#This Row],[NVActual]]/Data[[#This Row],[MA'[n^1.5']]])</f>
        <v>2.940948368618356</v>
      </c>
      <c r="AB1726" s="29">
        <f>LN(Data[[#This Row],[NVActual]]/Data[[#This Row],[Metcalfe
(n^2)]])</f>
        <v>-3.4042326581359963</v>
      </c>
      <c r="AC1726" s="26">
        <f>1+Data[[#This Row],[MA'[NVMetcalfe calc']]]/((Data[[#This Row],[NVM_norm
(scaled)]]-Data[[#This Row],[NV_fund.]])/2)</f>
        <v>-9575468287.4287701</v>
      </c>
    </row>
    <row r="1727" spans="1:29" x14ac:dyDescent="0.2">
      <c r="A1727" s="23">
        <v>42449</v>
      </c>
      <c r="B1727" s="24">
        <v>6320504988.4943304</v>
      </c>
      <c r="C1727" s="24">
        <f t="shared" si="209"/>
        <v>6417495211.4511557</v>
      </c>
      <c r="D1727" s="25">
        <f>LN(Data[[#This Row],[NVActual]])</f>
        <v>22.567064945155856</v>
      </c>
      <c r="E1727" s="26">
        <v>430803</v>
      </c>
      <c r="F1727" s="40">
        <f>Data[[#This Row],[DAA 
(n)]]^2</f>
        <v>185591224809</v>
      </c>
      <c r="G1727" s="41">
        <f t="shared" si="210"/>
        <v>234385811714.03333</v>
      </c>
      <c r="H1727" s="28">
        <f>LN(Data[[#This Row],[Metcalfe
(n^2)]])</f>
        <v>25.946812376056847</v>
      </c>
      <c r="I1727" s="42">
        <f t="shared" si="211"/>
        <v>26.156169487874561</v>
      </c>
      <c r="J1727" s="40">
        <f>Data[[#This Row],[DAA 
(n)]]*LN(Data[[#This Row],[DAA 
(n)]])</f>
        <v>5588982.3060212089</v>
      </c>
      <c r="K1727" s="40">
        <f t="shared" si="212"/>
        <v>6299558.3103198372</v>
      </c>
      <c r="L1727" s="29">
        <f>LN(Data[[#This Row],[MA'[n*ln(n)']
30d]])</f>
        <v>15.655990079430936</v>
      </c>
      <c r="M1727" s="43">
        <f t="shared" si="213"/>
        <v>15.70321385733693</v>
      </c>
      <c r="N1727" s="40">
        <f>Data[[#This Row],[DAA 
(n)]]^1.5</f>
        <v>282760068.6472398</v>
      </c>
      <c r="O1727" s="40">
        <f t="shared" si="214"/>
        <v>335354702.64771968</v>
      </c>
      <c r="P1727" s="43">
        <f>LN(Data[[#This Row],[MA'[n^1.5']]])</f>
        <v>19.630699343515079</v>
      </c>
      <c r="Q1727" s="43">
        <f t="shared" si="215"/>
        <v>19.695196317016915</v>
      </c>
      <c r="R1727" s="30">
        <f>$O$1+$O$2*Data[[#This Row],[MA'[ln(n^2)']]]</f>
        <v>26.156169487874561</v>
      </c>
      <c r="S1727" s="30">
        <f>$Q$1+$Q$2*Data[[#This Row],[MA'[ln(n*ln(n))']]]</f>
        <v>22.430302864605935</v>
      </c>
      <c r="T1727" s="31">
        <f>$O$3*Data[[#This Row],[Metcalfe
(n^2)]]</f>
        <v>96507436900.680008</v>
      </c>
      <c r="U1727" s="31">
        <f t="shared" si="216"/>
        <v>121880622091.29732</v>
      </c>
      <c r="V1727" s="30">
        <f>LN(Data[[#This Row],[MA'[NVA']
30d]]/Data[[#This Row],[MA'[NVMetcalfe calc']]])</f>
        <v>-2.9440141706414988</v>
      </c>
      <c r="W1727" s="30">
        <f>$Q$3+Data[[#This Row],[NVM
(scaled)]]/((Data[[#This Row],[Upper Bound]]-Data[[#This Row],[Lower Bound]])/2)</f>
        <v>-0.99031108910644583</v>
      </c>
      <c r="X1727" s="30">
        <f>(Data[[#This Row],[Upper Bound]]+Data[[#This Row],[Lower Bound]])/2</f>
        <v>24.293236176240249</v>
      </c>
      <c r="Y1727" s="32">
        <f>LN(Data[[#This Row],[NVActual]]/Data[[#This Row],[MA'[n^2']
30d]])</f>
        <v>-3.6131694174311502</v>
      </c>
      <c r="Z1727" s="32">
        <f>LN(Data[[#This Row],[NVActual]]/Data[[#This Row],[MA'[n*ln(n)']
30d]])</f>
        <v>6.9110748657249212</v>
      </c>
      <c r="AA1727" s="32">
        <f>LN(Data[[#This Row],[NVActual]]/Data[[#This Row],[MA'[n^1.5']]])</f>
        <v>2.9363656016407758</v>
      </c>
      <c r="AB1727" s="32">
        <f>LN(Data[[#This Row],[NVActual]]/Data[[#This Row],[Metcalfe
(n^2)]])</f>
        <v>-3.3797474309009918</v>
      </c>
      <c r="AC1727" s="34">
        <f>1+Data[[#This Row],[MA'[NVMetcalfe calc']]]/((Data[[#This Row],[NVM_norm
(scaled)]]-Data[[#This Row],[NV_fund.]])/2)</f>
        <v>-9641101448.2689743</v>
      </c>
    </row>
    <row r="1728" spans="1:29" x14ac:dyDescent="0.2">
      <c r="A1728" s="23">
        <v>42448</v>
      </c>
      <c r="B1728" s="24">
        <v>6274029959.9329796</v>
      </c>
      <c r="C1728" s="24">
        <f t="shared" si="209"/>
        <v>6419853108.901988</v>
      </c>
      <c r="D1728" s="25">
        <f>LN(Data[[#This Row],[NVActual]])</f>
        <v>22.559684721955804</v>
      </c>
      <c r="E1728" s="26">
        <v>428645</v>
      </c>
      <c r="F1728" s="40">
        <f>Data[[#This Row],[DAA 
(n)]]^2</f>
        <v>183736536025</v>
      </c>
      <c r="G1728" s="41">
        <f t="shared" si="210"/>
        <v>237337863260.93332</v>
      </c>
      <c r="H1728" s="28">
        <f>LN(Data[[#This Row],[Metcalfe
(n^2)]])</f>
        <v>25.936768699021403</v>
      </c>
      <c r="I1728" s="42">
        <f t="shared" si="211"/>
        <v>26.169174120243955</v>
      </c>
      <c r="J1728" s="40">
        <f>Data[[#This Row],[DAA 
(n)]]*LN(Data[[#This Row],[DAA 
(n)]])</f>
        <v>5558833.1094960151</v>
      </c>
      <c r="K1728" s="40">
        <f t="shared" si="212"/>
        <v>6343090.9397450695</v>
      </c>
      <c r="L1728" s="29">
        <f>LN(Data[[#This Row],[MA'[n*ln(n)']
30d]])</f>
        <v>15.66287673753755</v>
      </c>
      <c r="M1728" s="43">
        <f t="shared" si="213"/>
        <v>15.705335014199193</v>
      </c>
      <c r="N1728" s="40">
        <f>Data[[#This Row],[DAA 
(n)]]^1.5</f>
        <v>280638107.68396443</v>
      </c>
      <c r="O1728" s="40">
        <f t="shared" si="214"/>
        <v>338558490.96856099</v>
      </c>
      <c r="P1728" s="43">
        <f>LN(Data[[#This Row],[MA'[n^1.5']]])</f>
        <v>19.640207429978883</v>
      </c>
      <c r="Q1728" s="43">
        <f t="shared" si="215"/>
        <v>19.698099837197052</v>
      </c>
      <c r="R1728" s="30">
        <f>$O$1+$O$2*Data[[#This Row],[MA'[ln(n^2)']]]</f>
        <v>26.169174120243955</v>
      </c>
      <c r="S1728" s="30">
        <f>$Q$1+$Q$2*Data[[#This Row],[MA'[ln(n*ln(n))']]]</f>
        <v>22.433802773428667</v>
      </c>
      <c r="T1728" s="31">
        <f>$O$3*Data[[#This Row],[Metcalfe
(n^2)]]</f>
        <v>95542998733</v>
      </c>
      <c r="U1728" s="31">
        <f t="shared" si="216"/>
        <v>123415688895.68532</v>
      </c>
      <c r="V1728" s="30">
        <f>LN(Data[[#This Row],[MA'[NVA']
30d]]/Data[[#This Row],[MA'[NVMetcalfe calc']]])</f>
        <v>-2.9561630047218692</v>
      </c>
      <c r="W1728" s="30">
        <f>$Q$3+Data[[#This Row],[NVM
(scaled)]]/((Data[[#This Row],[Upper Bound]]-Data[[#This Row],[Lower Bound]])/2)</f>
        <v>-0.99279471048694623</v>
      </c>
      <c r="X1728" s="30">
        <f>(Data[[#This Row],[Upper Bound]]+Data[[#This Row],[Lower Bound]])/2</f>
        <v>24.301488446836309</v>
      </c>
      <c r="Y1728" s="29">
        <f>LN(Data[[#This Row],[NVActual]]/Data[[#This Row],[MA'[n^2']
30d]])</f>
        <v>-3.6330658243259184</v>
      </c>
      <c r="Z1728" s="29">
        <f>LN(Data[[#This Row],[NVActual]]/Data[[#This Row],[MA'[n*ln(n)']
30d]])</f>
        <v>6.8968079844182544</v>
      </c>
      <c r="AA1728" s="29">
        <f>LN(Data[[#This Row],[NVActual]]/Data[[#This Row],[MA'[n^1.5']]])</f>
        <v>2.9194772919769205</v>
      </c>
      <c r="AB1728" s="29">
        <f>LN(Data[[#This Row],[NVActual]]/Data[[#This Row],[Metcalfe
(n^2)]])</f>
        <v>-3.377083977065598</v>
      </c>
      <c r="AC1728" s="26">
        <f>1+Data[[#This Row],[MA'[NVMetcalfe calc']]]/((Data[[#This Row],[NVM_norm
(scaled)]]-Data[[#This Row],[NV_fund.]])/2)</f>
        <v>-9758385965.3525372</v>
      </c>
    </row>
    <row r="1729" spans="1:29" x14ac:dyDescent="0.2">
      <c r="A1729" s="23">
        <v>42447</v>
      </c>
      <c r="B1729" s="24">
        <v>6269222347.2201996</v>
      </c>
      <c r="C1729" s="24">
        <f t="shared" si="209"/>
        <v>6424553629.6364832</v>
      </c>
      <c r="D1729" s="25">
        <f>LN(Data[[#This Row],[NVActual]])</f>
        <v>22.5589181563426</v>
      </c>
      <c r="E1729" s="26">
        <v>425769</v>
      </c>
      <c r="F1729" s="40">
        <f>Data[[#This Row],[DAA 
(n)]]^2</f>
        <v>181279241361</v>
      </c>
      <c r="G1729" s="41">
        <f t="shared" si="210"/>
        <v>239424628669.29999</v>
      </c>
      <c r="H1729" s="28">
        <f>LN(Data[[#This Row],[Metcalfe
(n^2)]])</f>
        <v>25.923304449315541</v>
      </c>
      <c r="I1729" s="42">
        <f t="shared" si="211"/>
        <v>26.178947713468045</v>
      </c>
      <c r="J1729" s="40">
        <f>Data[[#This Row],[DAA 
(n)]]*LN(Data[[#This Row],[DAA 
(n)]])</f>
        <v>5518669.7060403144</v>
      </c>
      <c r="K1729" s="40">
        <f t="shared" si="212"/>
        <v>6374773.4913323158</v>
      </c>
      <c r="L1729" s="29">
        <f>LN(Data[[#This Row],[MA'[n*ln(n)']
30d]])</f>
        <v>15.667859117606129</v>
      </c>
      <c r="M1729" s="43">
        <f t="shared" si="213"/>
        <v>15.707462654572664</v>
      </c>
      <c r="N1729" s="40">
        <f>Data[[#This Row],[DAA 
(n)]]^1.5</f>
        <v>277818432.28092647</v>
      </c>
      <c r="O1729" s="40">
        <f t="shared" si="214"/>
        <v>340859343.79426551</v>
      </c>
      <c r="P1729" s="43">
        <f>LN(Data[[#This Row],[MA'[n^1.5']]])</f>
        <v>19.646980468612135</v>
      </c>
      <c r="Q1729" s="43">
        <f t="shared" si="215"/>
        <v>19.701030877701882</v>
      </c>
      <c r="R1729" s="30">
        <f>$O$1+$O$2*Data[[#This Row],[MA'[ln(n^2)']]]</f>
        <v>26.178947713468045</v>
      </c>
      <c r="S1729" s="30">
        <f>$Q$1+$Q$2*Data[[#This Row],[MA'[ln(n*ln(n))']]]</f>
        <v>22.437313380044895</v>
      </c>
      <c r="T1729" s="31">
        <f>$O$3*Data[[#This Row],[Metcalfe
(n^2)]]</f>
        <v>94265205507.720001</v>
      </c>
      <c r="U1729" s="31">
        <f t="shared" si="216"/>
        <v>124500806908.03598</v>
      </c>
      <c r="V1729" s="30">
        <f>LN(Data[[#This Row],[MA'[NVA']
30d]]/Data[[#This Row],[MA'[NVMetcalfe calc']]])</f>
        <v>-2.9641850426914886</v>
      </c>
      <c r="W1729" s="30">
        <f>$Q$3+Data[[#This Row],[NVM
(scaled)]]/((Data[[#This Row],[Upper Bound]]-Data[[#This Row],[Lower Bound]])/2)</f>
        <v>-0.99443331365286702</v>
      </c>
      <c r="X1729" s="30">
        <f>(Data[[#This Row],[Upper Bound]]+Data[[#This Row],[Lower Bound]])/2</f>
        <v>24.30813054675647</v>
      </c>
      <c r="Y1729" s="32">
        <f>LN(Data[[#This Row],[NVActual]]/Data[[#This Row],[MA'[n^2']
30d]])</f>
        <v>-3.6425863450832785</v>
      </c>
      <c r="Z1729" s="32">
        <f>LN(Data[[#This Row],[NVActual]]/Data[[#This Row],[MA'[n*ln(n)']
30d]])</f>
        <v>6.8910590387364703</v>
      </c>
      <c r="AA1729" s="32">
        <f>LN(Data[[#This Row],[NVActual]]/Data[[#This Row],[MA'[n^1.5']]])</f>
        <v>2.9119376877304641</v>
      </c>
      <c r="AB1729" s="32">
        <f>LN(Data[[#This Row],[NVActual]]/Data[[#This Row],[Metcalfe
(n^2)]])</f>
        <v>-3.3643862929729411</v>
      </c>
      <c r="AC1729" s="34">
        <f>1+Data[[#This Row],[MA'[NVMetcalfe calc']]]/((Data[[#This Row],[NVM_norm
(scaled)]]-Data[[#This Row],[NV_fund.]])/2)</f>
        <v>-9840963752.3088989</v>
      </c>
    </row>
    <row r="1730" spans="1:29" x14ac:dyDescent="0.2">
      <c r="A1730" s="23">
        <v>42446</v>
      </c>
      <c r="B1730" s="24">
        <v>6416576041.2915297</v>
      </c>
      <c r="C1730" s="24">
        <f t="shared" si="209"/>
        <v>6426327966.482934</v>
      </c>
      <c r="D1730" s="25">
        <f>LN(Data[[#This Row],[NVActual]])</f>
        <v>22.582150485477271</v>
      </c>
      <c r="E1730" s="26">
        <v>482125</v>
      </c>
      <c r="F1730" s="40">
        <f>Data[[#This Row],[DAA 
(n)]]^2</f>
        <v>232444515625</v>
      </c>
      <c r="G1730" s="41">
        <f t="shared" si="210"/>
        <v>243002451423.39999</v>
      </c>
      <c r="H1730" s="28">
        <f>LN(Data[[#This Row],[Metcalfe
(n^2)]])</f>
        <v>26.171917391021058</v>
      </c>
      <c r="I1730" s="42">
        <f t="shared" si="211"/>
        <v>26.194449422783364</v>
      </c>
      <c r="J1730" s="40">
        <f>Data[[#This Row],[DAA 
(n)]]*LN(Data[[#This Row],[DAA 
(n)]])</f>
        <v>6309067.836073014</v>
      </c>
      <c r="K1730" s="40">
        <f t="shared" si="212"/>
        <v>6427093.8939886112</v>
      </c>
      <c r="L1730" s="29">
        <f>LN(Data[[#This Row],[MA'[n*ln(n)']
30d]])</f>
        <v>15.676033033549434</v>
      </c>
      <c r="M1730" s="43">
        <f t="shared" si="213"/>
        <v>15.709260360655184</v>
      </c>
      <c r="N1730" s="40">
        <f>Data[[#This Row],[DAA 
(n)]]^1.5</f>
        <v>334764562.18617785</v>
      </c>
      <c r="O1730" s="40">
        <f t="shared" si="214"/>
        <v>344724255.03169084</v>
      </c>
      <c r="P1730" s="43">
        <f>LN(Data[[#This Row],[MA'[n^1.5']]])</f>
        <v>19.658255394638736</v>
      </c>
      <c r="Q1730" s="43">
        <f t="shared" si="215"/>
        <v>19.703518663632362</v>
      </c>
      <c r="R1730" s="30">
        <f>$O$1+$O$2*Data[[#This Row],[MA'[ln(n^2)']]]</f>
        <v>26.194449422783364</v>
      </c>
      <c r="S1730" s="30">
        <f>$Q$1+$Q$2*Data[[#This Row],[MA'[ln(n*ln(n))']]]</f>
        <v>22.440279595081051</v>
      </c>
      <c r="T1730" s="31">
        <f>$O$3*Data[[#This Row],[Metcalfe
(n^2)]]</f>
        <v>120871148125</v>
      </c>
      <c r="U1730" s="31">
        <f t="shared" si="216"/>
        <v>126361274740.168</v>
      </c>
      <c r="V1730" s="30">
        <f>LN(Data[[#This Row],[MA'[NVA']
30d]]/Data[[#This Row],[MA'[NVMetcalfe calc']]])</f>
        <v>-2.978741767230412</v>
      </c>
      <c r="W1730" s="30">
        <f>$Q$3+Data[[#This Row],[NVM
(scaled)]]/((Data[[#This Row],[Upper Bound]]-Data[[#This Row],[Lower Bound]])/2)</f>
        <v>-0.99689771850492404</v>
      </c>
      <c r="X1730" s="30">
        <f>(Data[[#This Row],[Upper Bound]]+Data[[#This Row],[Lower Bound]])/2</f>
        <v>24.317364508932208</v>
      </c>
      <c r="Y1730" s="29">
        <f>LN(Data[[#This Row],[NVActual]]/Data[[#This Row],[MA'[n^2']
30d]])</f>
        <v>-3.6341868829209427</v>
      </c>
      <c r="Z1730" s="29">
        <f>LN(Data[[#This Row],[NVActual]]/Data[[#This Row],[MA'[n*ln(n)']
30d]])</f>
        <v>6.9061174519278383</v>
      </c>
      <c r="AA1730" s="29">
        <f>LN(Data[[#This Row],[NVActual]]/Data[[#This Row],[MA'[n^1.5']]])</f>
        <v>2.923895090838537</v>
      </c>
      <c r="AB1730" s="29">
        <f>LN(Data[[#This Row],[NVActual]]/Data[[#This Row],[Metcalfe
(n^2)]])</f>
        <v>-3.5897669055437862</v>
      </c>
      <c r="AC1730" s="26">
        <f>1+Data[[#This Row],[MA'[NVMetcalfe calc']]]/((Data[[#This Row],[NVM_norm
(scaled)]]-Data[[#This Row],[NV_fund.]])/2)</f>
        <v>-9983405685.8708572</v>
      </c>
    </row>
    <row r="1731" spans="1:29" x14ac:dyDescent="0.2">
      <c r="A1731" s="23">
        <v>42445</v>
      </c>
      <c r="B1731" s="24">
        <v>6390867973.4690104</v>
      </c>
      <c r="C1731" s="24">
        <f t="shared" si="209"/>
        <v>6418931940.3787193</v>
      </c>
      <c r="D1731" s="25">
        <f>LN(Data[[#This Row],[NVActual]])</f>
        <v>22.578135929205118</v>
      </c>
      <c r="E1731" s="26">
        <v>449250</v>
      </c>
      <c r="F1731" s="40">
        <f>Data[[#This Row],[DAA 
(n)]]^2</f>
        <v>201825562500</v>
      </c>
      <c r="G1731" s="41">
        <f t="shared" si="210"/>
        <v>242972941383.76666</v>
      </c>
      <c r="H1731" s="28">
        <f>LN(Data[[#This Row],[Metcalfe
(n^2)]])</f>
        <v>26.030669609291611</v>
      </c>
      <c r="I1731" s="42">
        <f t="shared" si="211"/>
        <v>26.194322225204857</v>
      </c>
      <c r="J1731" s="40">
        <f>Data[[#This Row],[DAA 
(n)]]*LN(Data[[#This Row],[DAA 
(n)]])</f>
        <v>5847139.1609871276</v>
      </c>
      <c r="K1731" s="40">
        <f t="shared" si="212"/>
        <v>6426662.4233349245</v>
      </c>
      <c r="L1731" s="29">
        <f>LN(Data[[#This Row],[MA'[n*ln(n)']
30d]])</f>
        <v>15.675965898208885</v>
      </c>
      <c r="M1731" s="43">
        <f t="shared" si="213"/>
        <v>15.71064464475085</v>
      </c>
      <c r="N1731" s="40">
        <f>Data[[#This Row],[DAA 
(n)]]^1.5</f>
        <v>301114818.55452597</v>
      </c>
      <c r="O1731" s="40">
        <f t="shared" si="214"/>
        <v>344692364.75631213</v>
      </c>
      <c r="P1731" s="43">
        <f>LN(Data[[#This Row],[MA'[n^1.5']]])</f>
        <v>19.658162880839427</v>
      </c>
      <c r="Q1731" s="43">
        <f t="shared" si="215"/>
        <v>19.705435367306595</v>
      </c>
      <c r="R1731" s="30">
        <f>$O$1+$O$2*Data[[#This Row],[MA'[ln(n^2)']]]</f>
        <v>26.194322225204857</v>
      </c>
      <c r="S1731" s="30">
        <f>$Q$1+$Q$2*Data[[#This Row],[MA'[ln(n*ln(n))']]]</f>
        <v>22.4425636638389</v>
      </c>
      <c r="T1731" s="31">
        <f>$O$3*Data[[#This Row],[Metcalfe
(n^2)]]</f>
        <v>104949292500</v>
      </c>
      <c r="U1731" s="31">
        <f t="shared" si="216"/>
        <v>126345929519.55865</v>
      </c>
      <c r="V1731" s="30">
        <f>LN(Data[[#This Row],[MA'[NVA']
30d]]/Data[[#This Row],[MA'[NVMetcalfe calc']]])</f>
        <v>-2.9797718779687923</v>
      </c>
      <c r="W1731" s="30">
        <f>$Q$3+Data[[#This Row],[NVM
(scaled)]]/((Data[[#This Row],[Upper Bound]]-Data[[#This Row],[Lower Bound]])/2)</f>
        <v>-0.99846675724458323</v>
      </c>
      <c r="X1731" s="30">
        <f>(Data[[#This Row],[Upper Bound]]+Data[[#This Row],[Lower Bound]])/2</f>
        <v>24.318442944521877</v>
      </c>
      <c r="Y1731" s="32">
        <f>LN(Data[[#This Row],[NVActual]]/Data[[#This Row],[MA'[n^2']
30d]])</f>
        <v>-3.6380799925515332</v>
      </c>
      <c r="Z1731" s="32">
        <f>LN(Data[[#This Row],[NVActual]]/Data[[#This Row],[MA'[n*ln(n)']
30d]])</f>
        <v>6.9021700309962331</v>
      </c>
      <c r="AA1731" s="32">
        <f>LN(Data[[#This Row],[NVActual]]/Data[[#This Row],[MA'[n^1.5']]])</f>
        <v>2.9199730483656907</v>
      </c>
      <c r="AB1731" s="32">
        <f>LN(Data[[#This Row],[NVActual]]/Data[[#This Row],[Metcalfe
(n^2)]])</f>
        <v>-3.4525336800864941</v>
      </c>
      <c r="AC1731" s="34">
        <f>1+Data[[#This Row],[MA'[NVMetcalfe calc']]]/((Data[[#This Row],[NVM_norm
(scaled)]]-Data[[#This Row],[NV_fund.]])/2)</f>
        <v>-9981149436.8986549</v>
      </c>
    </row>
    <row r="1732" spans="1:29" x14ac:dyDescent="0.2">
      <c r="A1732" s="23">
        <v>42444</v>
      </c>
      <c r="B1732" s="24">
        <v>6362353042.3872404</v>
      </c>
      <c r="C1732" s="24">
        <f t="shared" si="209"/>
        <v>6408406368.7100849</v>
      </c>
      <c r="D1732" s="25">
        <f>LN(Data[[#This Row],[NVActual]])</f>
        <v>22.573664121092605</v>
      </c>
      <c r="E1732" s="26">
        <v>451559</v>
      </c>
      <c r="F1732" s="40">
        <f>Data[[#This Row],[DAA 
(n)]]^2</f>
        <v>203905530481</v>
      </c>
      <c r="G1732" s="41">
        <f t="shared" si="210"/>
        <v>244516505988.46667</v>
      </c>
      <c r="H1732" s="28">
        <f>LN(Data[[#This Row],[Metcalfe
(n^2)]])</f>
        <v>26.040922637655797</v>
      </c>
      <c r="I1732" s="42">
        <f t="shared" si="211"/>
        <v>26.201207528802293</v>
      </c>
      <c r="J1732" s="40">
        <f>Data[[#This Row],[DAA 
(n)]]*LN(Data[[#This Row],[DAA 
(n)]])</f>
        <v>5879506.4926686073</v>
      </c>
      <c r="K1732" s="40">
        <f t="shared" si="212"/>
        <v>6449583.1930299764</v>
      </c>
      <c r="L1732" s="29">
        <f>LN(Data[[#This Row],[MA'[n*ln(n)']
30d]])</f>
        <v>15.67952606544825</v>
      </c>
      <c r="M1732" s="43">
        <f t="shared" si="213"/>
        <v>15.712125958224934</v>
      </c>
      <c r="N1732" s="40">
        <f>Data[[#This Row],[DAA 
(n)]]^1.5</f>
        <v>303439248.34877539</v>
      </c>
      <c r="O1732" s="40">
        <f t="shared" si="214"/>
        <v>346374229.24004722</v>
      </c>
      <c r="P1732" s="43">
        <f>LN(Data[[#This Row],[MA'[n^1.5']]])</f>
        <v>19.663030335926745</v>
      </c>
      <c r="Q1732" s="43">
        <f t="shared" si="215"/>
        <v>19.707485872705099</v>
      </c>
      <c r="R1732" s="30">
        <f>$O$1+$O$2*Data[[#This Row],[MA'[ln(n^2)']]]</f>
        <v>26.201207528802293</v>
      </c>
      <c r="S1732" s="30">
        <f>$Q$1+$Q$2*Data[[#This Row],[MA'[ln(n*ln(n))']]]</f>
        <v>22.445007831071141</v>
      </c>
      <c r="T1732" s="31">
        <f>$O$3*Data[[#This Row],[Metcalfe
(n^2)]]</f>
        <v>106030875850.12001</v>
      </c>
      <c r="U1732" s="31">
        <f t="shared" si="216"/>
        <v>127148583114.00266</v>
      </c>
      <c r="V1732" s="30">
        <f>LN(Data[[#This Row],[MA'[NVA']
30d]]/Data[[#This Row],[MA'[NVMetcalfe calc']]])</f>
        <v>-2.9877457247883972</v>
      </c>
      <c r="W1732" s="30">
        <f>$Q$3+Data[[#This Row],[NVM
(scaled)]]/((Data[[#This Row],[Upper Bound]]-Data[[#This Row],[Lower Bound]])/2)</f>
        <v>-1.0008343353486122</v>
      </c>
      <c r="X1732" s="30">
        <f>(Data[[#This Row],[Upper Bound]]+Data[[#This Row],[Lower Bound]])/2</f>
        <v>24.323107679936719</v>
      </c>
      <c r="Y1732" s="29">
        <f>LN(Data[[#This Row],[NVActual]]/Data[[#This Row],[MA'[n^2']
30d]])</f>
        <v>-3.6488845316453737</v>
      </c>
      <c r="Z1732" s="29">
        <f>LN(Data[[#This Row],[NVActual]]/Data[[#This Row],[MA'[n*ln(n)']
30d]])</f>
        <v>6.8941380556443557</v>
      </c>
      <c r="AA1732" s="29">
        <f>LN(Data[[#This Row],[NVActual]]/Data[[#This Row],[MA'[n^1.5']]])</f>
        <v>2.9106337851658624</v>
      </c>
      <c r="AB1732" s="29">
        <f>LN(Data[[#This Row],[NVActual]]/Data[[#This Row],[Metcalfe
(n^2)]])</f>
        <v>-3.4672585165631906</v>
      </c>
      <c r="AC1732" s="26">
        <f>1+Data[[#This Row],[MA'[NVMetcalfe calc']]]/((Data[[#This Row],[NVM_norm
(scaled)]]-Data[[#This Row],[NV_fund.]])/2)</f>
        <v>-10041768617.586851</v>
      </c>
    </row>
    <row r="1733" spans="1:29" x14ac:dyDescent="0.2">
      <c r="A1733" s="23">
        <v>42443</v>
      </c>
      <c r="B1733" s="24">
        <v>6357014019.84828</v>
      </c>
      <c r="C1733" s="24">
        <f t="shared" si="209"/>
        <v>6402270843.1613951</v>
      </c>
      <c r="D1733" s="25">
        <f>LN(Data[[#This Row],[NVActual]])</f>
        <v>22.572824610317202</v>
      </c>
      <c r="E1733" s="26">
        <v>451902</v>
      </c>
      <c r="F1733" s="40">
        <f>Data[[#This Row],[DAA 
(n)]]^2</f>
        <v>204215417604</v>
      </c>
      <c r="G1733" s="41">
        <f t="shared" si="210"/>
        <v>245941662612.46667</v>
      </c>
      <c r="H1733" s="28">
        <f>LN(Data[[#This Row],[Metcalfe
(n^2)]])</f>
        <v>26.042441242294977</v>
      </c>
      <c r="I1733" s="42">
        <f t="shared" si="211"/>
        <v>26.207552695423839</v>
      </c>
      <c r="J1733" s="40">
        <f>Data[[#This Row],[DAA 
(n)]]*LN(Data[[#This Row],[DAA 
(n)]])</f>
        <v>5884315.6411377927</v>
      </c>
      <c r="K1733" s="40">
        <f t="shared" si="212"/>
        <v>6470728.6067208862</v>
      </c>
      <c r="L1733" s="29">
        <f>LN(Data[[#This Row],[MA'[n*ln(n)']
30d]])</f>
        <v>15.682799273231122</v>
      </c>
      <c r="M1733" s="43">
        <f t="shared" si="213"/>
        <v>15.71351914680438</v>
      </c>
      <c r="N1733" s="40">
        <f>Data[[#This Row],[DAA 
(n)]]^1.5</f>
        <v>303785048.42418188</v>
      </c>
      <c r="O1733" s="40">
        <f t="shared" si="214"/>
        <v>347926423.63540417</v>
      </c>
      <c r="P1733" s="43">
        <f>LN(Data[[#This Row],[MA'[n^1.5']]])</f>
        <v>19.667501589050005</v>
      </c>
      <c r="Q1733" s="43">
        <f t="shared" si="215"/>
        <v>19.709416341425914</v>
      </c>
      <c r="R1733" s="30">
        <f>$O$1+$O$2*Data[[#This Row],[MA'[ln(n^2)']]]</f>
        <v>26.207552695423839</v>
      </c>
      <c r="S1733" s="30">
        <f>$Q$1+$Q$2*Data[[#This Row],[MA'[ln(n*ln(n))']]]</f>
        <v>22.447306592227225</v>
      </c>
      <c r="T1733" s="31">
        <f>$O$3*Data[[#This Row],[Metcalfe
(n^2)]]</f>
        <v>106192017154.08</v>
      </c>
      <c r="U1733" s="31">
        <f t="shared" si="216"/>
        <v>127889664558.48265</v>
      </c>
      <c r="V1733" s="30">
        <f>LN(Data[[#This Row],[MA'[NVA']
30d]]/Data[[#This Row],[MA'[NVMetcalfe calc']]])</f>
        <v>-2.9945151498747551</v>
      </c>
      <c r="W1733" s="30">
        <f>$Q$3+Data[[#This Row],[NVM
(scaled)]]/((Data[[#This Row],[Upper Bound]]-Data[[#This Row],[Lower Bound]])/2)</f>
        <v>-1.0027229589196804</v>
      </c>
      <c r="X1733" s="30">
        <f>(Data[[#This Row],[Upper Bound]]+Data[[#This Row],[Lower Bound]])/2</f>
        <v>24.327429643825532</v>
      </c>
      <c r="Y1733" s="32">
        <f>LN(Data[[#This Row],[NVActual]]/Data[[#This Row],[MA'[n^2']
30d]])</f>
        <v>-3.6555355905867599</v>
      </c>
      <c r="Z1733" s="32">
        <f>LN(Data[[#This Row],[NVActual]]/Data[[#This Row],[MA'[n*ln(n)']
30d]])</f>
        <v>6.8900253370860804</v>
      </c>
      <c r="AA1733" s="32">
        <f>LN(Data[[#This Row],[NVActual]]/Data[[#This Row],[MA'[n^1.5']]])</f>
        <v>2.9053230212671988</v>
      </c>
      <c r="AB1733" s="32">
        <f>LN(Data[[#This Row],[NVActual]]/Data[[#This Row],[Metcalfe
(n^2)]])</f>
        <v>-3.4696166319777735</v>
      </c>
      <c r="AC1733" s="34">
        <f>1+Data[[#This Row],[MA'[NVMetcalfe calc']]]/((Data[[#This Row],[NVM_norm
(scaled)]]-Data[[#This Row],[NV_fund.]])/2)</f>
        <v>-10097820297.534035</v>
      </c>
    </row>
    <row r="1734" spans="1:29" x14ac:dyDescent="0.2">
      <c r="A1734" s="23">
        <v>42442</v>
      </c>
      <c r="B1734" s="24">
        <v>6306111596.7233801</v>
      </c>
      <c r="C1734" s="24">
        <f t="shared" si="209"/>
        <v>6387866407.1352024</v>
      </c>
      <c r="D1734" s="25">
        <f>LN(Data[[#This Row],[NVActual]])</f>
        <v>22.564785094824106</v>
      </c>
      <c r="E1734" s="26">
        <v>421585</v>
      </c>
      <c r="F1734" s="40">
        <f>Data[[#This Row],[DAA 
(n)]]^2</f>
        <v>177733912225</v>
      </c>
      <c r="G1734" s="41">
        <f t="shared" si="210"/>
        <v>245835162445.96667</v>
      </c>
      <c r="H1734" s="28">
        <f>LN(Data[[#This Row],[Metcalfe
(n^2)]])</f>
        <v>25.903553393657447</v>
      </c>
      <c r="I1734" s="42">
        <f t="shared" si="211"/>
        <v>26.207027063851267</v>
      </c>
      <c r="J1734" s="40">
        <f>Data[[#This Row],[DAA 
(n)]]*LN(Data[[#This Row],[DAA 
(n)]])</f>
        <v>5460274.7787325373</v>
      </c>
      <c r="K1734" s="40">
        <f t="shared" si="212"/>
        <v>6469070.3620751752</v>
      </c>
      <c r="L1734" s="29">
        <f>LN(Data[[#This Row],[MA'[n*ln(n)']
30d]])</f>
        <v>15.682542971775623</v>
      </c>
      <c r="M1734" s="43">
        <f t="shared" si="213"/>
        <v>15.714603897640005</v>
      </c>
      <c r="N1734" s="40">
        <f>Data[[#This Row],[DAA 
(n)]]^1.5</f>
        <v>273733358.1889075</v>
      </c>
      <c r="O1734" s="40">
        <f t="shared" si="214"/>
        <v>347807369.77132314</v>
      </c>
      <c r="P1734" s="43">
        <f>LN(Data[[#This Row],[MA'[n^1.5']]])</f>
        <v>19.667159349341738</v>
      </c>
      <c r="Q1734" s="43">
        <f t="shared" si="215"/>
        <v>19.710934466443948</v>
      </c>
      <c r="R1734" s="30">
        <f>$O$1+$O$2*Data[[#This Row],[MA'[ln(n^2)']]]</f>
        <v>26.207027063851267</v>
      </c>
      <c r="S1734" s="30">
        <f>$Q$1+$Q$2*Data[[#This Row],[MA'[ln(n*ln(n))']]]</f>
        <v>22.449096431106007</v>
      </c>
      <c r="T1734" s="31">
        <f>$O$3*Data[[#This Row],[Metcalfe
(n^2)]]</f>
        <v>92421634357</v>
      </c>
      <c r="U1734" s="31">
        <f t="shared" si="216"/>
        <v>127834284471.90265</v>
      </c>
      <c r="V1734" s="30">
        <f>LN(Data[[#This Row],[MA'[NVA']
30d]]/Data[[#This Row],[MA'[NVMetcalfe calc']]])</f>
        <v>-2.996334455532788</v>
      </c>
      <c r="W1734" s="30">
        <f>$Q$3+Data[[#This Row],[NVM
(scaled)]]/((Data[[#This Row],[Upper Bound]]-Data[[#This Row],[Lower Bound]])/2)</f>
        <v>-1.0046725729441643</v>
      </c>
      <c r="X1734" s="30">
        <f>(Data[[#This Row],[Upper Bound]]+Data[[#This Row],[Lower Bound]])/2</f>
        <v>24.328061747478635</v>
      </c>
      <c r="Y1734" s="29">
        <f>LN(Data[[#This Row],[NVActual]]/Data[[#This Row],[MA'[n^2']
30d]])</f>
        <v>-3.6631419820986597</v>
      </c>
      <c r="Z1734" s="29">
        <f>LN(Data[[#This Row],[NVActual]]/Data[[#This Row],[MA'[n*ln(n)']
30d]])</f>
        <v>6.8822421230484832</v>
      </c>
      <c r="AA1734" s="29">
        <f>LN(Data[[#This Row],[NVActual]]/Data[[#This Row],[MA'[n^1.5']]])</f>
        <v>2.8976257454823675</v>
      </c>
      <c r="AB1734" s="29">
        <f>LN(Data[[#This Row],[NVActual]]/Data[[#This Row],[Metcalfe
(n^2)]])</f>
        <v>-3.3387682988333394</v>
      </c>
      <c r="AC1734" s="26">
        <f>1+Data[[#This Row],[MA'[NVMetcalfe calc']]]/((Data[[#This Row],[NVM_norm
(scaled)]]-Data[[#This Row],[NV_fund.]])/2)</f>
        <v>-10092418989.779446</v>
      </c>
    </row>
    <row r="1735" spans="1:29" x14ac:dyDescent="0.2">
      <c r="A1735" s="23">
        <v>42441</v>
      </c>
      <c r="B1735" s="24">
        <v>6281138643.0871096</v>
      </c>
      <c r="C1735" s="24">
        <f t="shared" si="209"/>
        <v>6371406473.8622942</v>
      </c>
      <c r="D1735" s="25">
        <f>LN(Data[[#This Row],[NVActual]])</f>
        <v>22.560817113584864</v>
      </c>
      <c r="E1735" s="26">
        <v>374730</v>
      </c>
      <c r="F1735" s="40">
        <f>Data[[#This Row],[DAA 
(n)]]^2</f>
        <v>140422572900</v>
      </c>
      <c r="G1735" s="41">
        <f t="shared" si="210"/>
        <v>247277823859.83334</v>
      </c>
      <c r="H1735" s="28">
        <f>LN(Data[[#This Row],[Metcalfe
(n^2)]])</f>
        <v>25.667922091256131</v>
      </c>
      <c r="I1735" s="42">
        <f t="shared" si="211"/>
        <v>26.214291643220083</v>
      </c>
      <c r="J1735" s="40">
        <f>Data[[#This Row],[DAA 
(n)]]*LN(Data[[#This Row],[DAA 
(n)]])</f>
        <v>4809270.2226282051</v>
      </c>
      <c r="K1735" s="40">
        <f t="shared" si="212"/>
        <v>6491732.2255258085</v>
      </c>
      <c r="L1735" s="29">
        <f>LN(Data[[#This Row],[MA'[n*ln(n)']
30d]])</f>
        <v>15.686039959927653</v>
      </c>
      <c r="M1735" s="43">
        <f t="shared" si="213"/>
        <v>15.715649248138609</v>
      </c>
      <c r="N1735" s="40">
        <f>Data[[#This Row],[DAA 
(n)]]^1.5</f>
        <v>229391697.19677541</v>
      </c>
      <c r="O1735" s="40">
        <f t="shared" si="214"/>
        <v>349427597.97696078</v>
      </c>
      <c r="P1735" s="43">
        <f>LN(Data[[#This Row],[MA'[n^1.5']]])</f>
        <v>19.671806939313573</v>
      </c>
      <c r="Q1735" s="43">
        <f t="shared" si="215"/>
        <v>19.71240152939998</v>
      </c>
      <c r="R1735" s="30">
        <f>$O$1+$O$2*Data[[#This Row],[MA'[ln(n^2)']]]</f>
        <v>26.214291643220083</v>
      </c>
      <c r="S1735" s="30">
        <f>$Q$1+$Q$2*Data[[#This Row],[MA'[ln(n*ln(n))']]]</f>
        <v>22.450821259428704</v>
      </c>
      <c r="T1735" s="31">
        <f>$O$3*Data[[#This Row],[Metcalfe
(n^2)]]</f>
        <v>73019737908</v>
      </c>
      <c r="U1735" s="31">
        <f t="shared" si="216"/>
        <v>128584468407.11331</v>
      </c>
      <c r="V1735" s="30">
        <f>LN(Data[[#This Row],[MA'[NVA']
30d]]/Data[[#This Row],[MA'[NVMetcalfe calc']]])</f>
        <v>-3.004765788333656</v>
      </c>
      <c r="W1735" s="30">
        <f>$Q$3+Data[[#This Row],[NVM
(scaled)]]/((Data[[#This Row],[Upper Bound]]-Data[[#This Row],[Lower Bound]])/2)</f>
        <v>-1.0068058636914836</v>
      </c>
      <c r="X1735" s="30">
        <f>(Data[[#This Row],[Upper Bound]]+Data[[#This Row],[Lower Bound]])/2</f>
        <v>24.332556451324393</v>
      </c>
      <c r="Y1735" s="32">
        <f>LN(Data[[#This Row],[NVActual]]/Data[[#This Row],[MA'[n^2']
30d]])</f>
        <v>-3.6729612208386655</v>
      </c>
      <c r="Z1735" s="32">
        <f>LN(Data[[#This Row],[NVActual]]/Data[[#This Row],[MA'[n*ln(n)']
30d]])</f>
        <v>6.8747771536572131</v>
      </c>
      <c r="AA1735" s="32">
        <f>LN(Data[[#This Row],[NVActual]]/Data[[#This Row],[MA'[n^1.5']]])</f>
        <v>2.8890101742712919</v>
      </c>
      <c r="AB1735" s="32">
        <f>LN(Data[[#This Row],[NVActual]]/Data[[#This Row],[Metcalfe
(n^2)]])</f>
        <v>-3.1071049776712636</v>
      </c>
      <c r="AC1735" s="34">
        <f>1+Data[[#This Row],[MA'[NVMetcalfe calc']]]/((Data[[#This Row],[NVM_norm
(scaled)]]-Data[[#This Row],[NV_fund.]])/2)</f>
        <v>-10148990080.799755</v>
      </c>
    </row>
    <row r="1736" spans="1:29" x14ac:dyDescent="0.2">
      <c r="A1736" s="23">
        <v>42440</v>
      </c>
      <c r="B1736" s="24">
        <v>6421211644.9933996</v>
      </c>
      <c r="C1736" s="24">
        <f t="shared" si="209"/>
        <v>6353365894.2064991</v>
      </c>
      <c r="D1736" s="25">
        <f>LN(Data[[#This Row],[NVActual]])</f>
        <v>22.582872666590813</v>
      </c>
      <c r="E1736" s="26">
        <v>434658</v>
      </c>
      <c r="F1736" s="40">
        <f>Data[[#This Row],[DAA 
(n)]]^2</f>
        <v>188927576964</v>
      </c>
      <c r="G1736" s="41">
        <f t="shared" si="210"/>
        <v>250819675059.46667</v>
      </c>
      <c r="H1736" s="28">
        <f>LN(Data[[#This Row],[Metcalfe
(n^2)]])</f>
        <v>25.964629587903083</v>
      </c>
      <c r="I1736" s="42">
        <f t="shared" si="211"/>
        <v>26.233072577537833</v>
      </c>
      <c r="J1736" s="40">
        <f>Data[[#This Row],[DAA 
(n)]]*LN(Data[[#This Row],[DAA 
(n)]])</f>
        <v>5642866.9837093893</v>
      </c>
      <c r="K1736" s="40">
        <f t="shared" si="212"/>
        <v>6548560.6509455629</v>
      </c>
      <c r="L1736" s="29">
        <f>LN(Data[[#This Row],[MA'[n*ln(n)']
30d]])</f>
        <v>15.694755835516075</v>
      </c>
      <c r="M1736" s="43">
        <f t="shared" si="213"/>
        <v>15.716485049838411</v>
      </c>
      <c r="N1736" s="40">
        <f>Data[[#This Row],[DAA 
(n)]]^1.5</f>
        <v>286563924.36595726</v>
      </c>
      <c r="O1736" s="40">
        <f t="shared" si="214"/>
        <v>353448678.34308583</v>
      </c>
      <c r="P1736" s="43">
        <f>LN(Data[[#This Row],[MA'[n^1.5']]])</f>
        <v>19.683248851270484</v>
      </c>
      <c r="Q1736" s="43">
        <f t="shared" si="215"/>
        <v>19.71359100997304</v>
      </c>
      <c r="R1736" s="30">
        <f>$O$1+$O$2*Data[[#This Row],[MA'[ln(n^2)']]]</f>
        <v>26.233072577537833</v>
      </c>
      <c r="S1736" s="30">
        <f>$Q$1+$Q$2*Data[[#This Row],[MA'[ln(n*ln(n))']]]</f>
        <v>22.452200332233378</v>
      </c>
      <c r="T1736" s="31">
        <f>$O$3*Data[[#This Row],[Metcalfe
(n^2)]]</f>
        <v>98242340021.279999</v>
      </c>
      <c r="U1736" s="31">
        <f t="shared" si="216"/>
        <v>130426231030.92265</v>
      </c>
      <c r="V1736" s="30">
        <f>LN(Data[[#This Row],[MA'[NVA']
30d]]/Data[[#This Row],[MA'[NVMetcalfe calc']]])</f>
        <v>-3.0218230529244661</v>
      </c>
      <c r="W1736" s="30">
        <f>$Q$3+Data[[#This Row],[NVM
(scaled)]]/((Data[[#This Row],[Upper Bound]]-Data[[#This Row],[Lower Bound]])/2)</f>
        <v>-1.0084793226892721</v>
      </c>
      <c r="X1736" s="30">
        <f>(Data[[#This Row],[Upper Bound]]+Data[[#This Row],[Lower Bound]])/2</f>
        <v>24.342636454885607</v>
      </c>
      <c r="Y1736" s="29">
        <f>LN(Data[[#This Row],[NVActual]]/Data[[#This Row],[MA'[n^2']
30d]])</f>
        <v>-3.6651274252378117</v>
      </c>
      <c r="Z1736" s="29">
        <f>LN(Data[[#This Row],[NVActual]]/Data[[#This Row],[MA'[n*ln(n)']
30d]])</f>
        <v>6.888116831074738</v>
      </c>
      <c r="AA1736" s="29">
        <f>LN(Data[[#This Row],[NVActual]]/Data[[#This Row],[MA'[n^1.5']]])</f>
        <v>2.8996238153203278</v>
      </c>
      <c r="AB1736" s="29">
        <f>LN(Data[[#This Row],[NVActual]]/Data[[#This Row],[Metcalfe
(n^2)]])</f>
        <v>-3.3817569213122698</v>
      </c>
      <c r="AC1736" s="26">
        <f>1+Data[[#This Row],[MA'[NVMetcalfe calc']]]/((Data[[#This Row],[NVM_norm
(scaled)]]-Data[[#This Row],[NV_fund.]])/2)</f>
        <v>-10289585055.157192</v>
      </c>
    </row>
    <row r="1737" spans="1:29" x14ac:dyDescent="0.2">
      <c r="A1737" s="23">
        <v>42439</v>
      </c>
      <c r="B1737" s="24">
        <v>6371009645.9260101</v>
      </c>
      <c r="C1737" s="24">
        <f t="shared" si="209"/>
        <v>6331326882.7828951</v>
      </c>
      <c r="D1737" s="25">
        <f>LN(Data[[#This Row],[NVActual]])</f>
        <v>22.575023794116031</v>
      </c>
      <c r="E1737" s="26">
        <v>445273</v>
      </c>
      <c r="F1737" s="40">
        <f>Data[[#This Row],[DAA 
(n)]]^2</f>
        <v>198268044529</v>
      </c>
      <c r="G1737" s="41">
        <f t="shared" si="210"/>
        <v>252442469231.20001</v>
      </c>
      <c r="H1737" s="28">
        <f>LN(Data[[#This Row],[Metcalfe
(n^2)]])</f>
        <v>26.012885712381177</v>
      </c>
      <c r="I1737" s="42">
        <f t="shared" si="211"/>
        <v>26.240715005007303</v>
      </c>
      <c r="J1737" s="40">
        <f>Data[[#This Row],[DAA 
(n)]]*LN(Data[[#This Row],[DAA 
(n)]])</f>
        <v>5791417.8299045516</v>
      </c>
      <c r="K1737" s="40">
        <f t="shared" si="212"/>
        <v>6573270.4599274639</v>
      </c>
      <c r="L1737" s="29">
        <f>LN(Data[[#This Row],[MA'[n*ln(n)']
30d]])</f>
        <v>15.698522053505153</v>
      </c>
      <c r="M1737" s="43">
        <f t="shared" si="213"/>
        <v>15.716929168555087</v>
      </c>
      <c r="N1737" s="40">
        <f>Data[[#This Row],[DAA 
(n)]]^1.5</f>
        <v>297125237.89062685</v>
      </c>
      <c r="O1737" s="40">
        <f t="shared" si="214"/>
        <v>355240886.71672755</v>
      </c>
      <c r="P1737" s="43">
        <f>LN(Data[[#This Row],[MA'[n^1.5']]])</f>
        <v>19.688306671457553</v>
      </c>
      <c r="Q1737" s="43">
        <f t="shared" si="215"/>
        <v>19.714262396644358</v>
      </c>
      <c r="R1737" s="30">
        <f>$O$1+$O$2*Data[[#This Row],[MA'[ln(n^2)']]]</f>
        <v>26.240715005007303</v>
      </c>
      <c r="S1737" s="30">
        <f>$Q$1+$Q$2*Data[[#This Row],[MA'[ln(n*ln(n))']]]</f>
        <v>22.452933128115891</v>
      </c>
      <c r="T1737" s="31">
        <f>$O$3*Data[[#This Row],[Metcalfe
(n^2)]]</f>
        <v>103099383155.08</v>
      </c>
      <c r="U1737" s="31">
        <f t="shared" si="216"/>
        <v>131270084000.22398</v>
      </c>
      <c r="V1737" s="30">
        <f>LN(Data[[#This Row],[MA'[NVA']
30d]]/Data[[#This Row],[MA'[NVMetcalfe calc']]])</f>
        <v>-3.0317470783968763</v>
      </c>
      <c r="W1737" s="30">
        <f>$Q$3+Data[[#This Row],[NVM
(scaled)]]/((Data[[#This Row],[Upper Bound]]-Data[[#This Row],[Lower Bound]])/2)</f>
        <v>-1.0108034131495427</v>
      </c>
      <c r="X1737" s="30">
        <f>(Data[[#This Row],[Upper Bound]]+Data[[#This Row],[Lower Bound]])/2</f>
        <v>24.346824066561595</v>
      </c>
      <c r="Y1737" s="32">
        <f>LN(Data[[#This Row],[NVActual]]/Data[[#This Row],[MA'[n^2']
30d]])</f>
        <v>-3.6794254209563513</v>
      </c>
      <c r="Z1737" s="32">
        <f>LN(Data[[#This Row],[NVActual]]/Data[[#This Row],[MA'[n*ln(n)']
30d]])</f>
        <v>6.8765017406108804</v>
      </c>
      <c r="AA1737" s="32">
        <f>LN(Data[[#This Row],[NVActual]]/Data[[#This Row],[MA'[n^1.5']]])</f>
        <v>2.8867171226584802</v>
      </c>
      <c r="AB1737" s="32">
        <f>LN(Data[[#This Row],[NVActual]]/Data[[#This Row],[Metcalfe
(n^2)]])</f>
        <v>-3.4378619182651429</v>
      </c>
      <c r="AC1737" s="34">
        <f>1+Data[[#This Row],[MA'[NVMetcalfe calc']]]/((Data[[#This Row],[NVM_norm
(scaled)]]-Data[[#This Row],[NV_fund.]])/2)</f>
        <v>-10353498890.428572</v>
      </c>
    </row>
    <row r="1738" spans="1:29" x14ac:dyDescent="0.2">
      <c r="A1738" s="23">
        <v>42438</v>
      </c>
      <c r="B1738" s="24">
        <v>6311258537.5363798</v>
      </c>
      <c r="C1738" s="24">
        <f t="shared" si="209"/>
        <v>6308088572.1493101</v>
      </c>
      <c r="D1738" s="25">
        <f>LN(Data[[#This Row],[NVActual]])</f>
        <v>22.565600944885368</v>
      </c>
      <c r="E1738" s="26">
        <v>504399</v>
      </c>
      <c r="F1738" s="40">
        <f>Data[[#This Row],[DAA 
(n)]]^2</f>
        <v>254418351201</v>
      </c>
      <c r="G1738" s="41">
        <f t="shared" si="210"/>
        <v>254683537123.20001</v>
      </c>
      <c r="H1738" s="28">
        <f>LN(Data[[#This Row],[Metcalfe
(n^2)]])</f>
        <v>26.262245801034815</v>
      </c>
      <c r="I1738" s="42">
        <f t="shared" si="211"/>
        <v>26.250448180721321</v>
      </c>
      <c r="J1738" s="40">
        <f>Data[[#This Row],[DAA 
(n)]]*LN(Data[[#This Row],[DAA 
(n)]])</f>
        <v>6623325.2598980796</v>
      </c>
      <c r="K1738" s="40">
        <f t="shared" si="212"/>
        <v>6606123.8174286531</v>
      </c>
      <c r="L1738" s="29">
        <f>LN(Data[[#This Row],[MA'[n*ln(n)']
30d]])</f>
        <v>15.703507627934432</v>
      </c>
      <c r="M1738" s="43">
        <f t="shared" si="213"/>
        <v>15.717165358869851</v>
      </c>
      <c r="N1738" s="40">
        <f>Data[[#This Row],[DAA 
(n)]]^1.5</f>
        <v>358229482.21417075</v>
      </c>
      <c r="O1738" s="40">
        <f t="shared" si="214"/>
        <v>357665694.7036804</v>
      </c>
      <c r="P1738" s="43">
        <f>LN(Data[[#This Row],[MA'[n^1.5']]])</f>
        <v>19.695109294412489</v>
      </c>
      <c r="Q1738" s="43">
        <f t="shared" si="215"/>
        <v>19.714654266785676</v>
      </c>
      <c r="R1738" s="30">
        <f>$O$1+$O$2*Data[[#This Row],[MA'[ln(n^2)']]]</f>
        <v>26.250448180721321</v>
      </c>
      <c r="S1738" s="30">
        <f>$Q$1+$Q$2*Data[[#This Row],[MA'[ln(n*ln(n))']]]</f>
        <v>22.45332284213525</v>
      </c>
      <c r="T1738" s="31">
        <f>$O$3*Data[[#This Row],[Metcalfe
(n^2)]]</f>
        <v>132297542624.52</v>
      </c>
      <c r="U1738" s="31">
        <f t="shared" si="216"/>
        <v>132435439304.06398</v>
      </c>
      <c r="V1738" s="30">
        <f>LN(Data[[#This Row],[MA'[NVA']
30d]]/Data[[#This Row],[MA'[NVMetcalfe calc']]])</f>
        <v>-3.0442625659024083</v>
      </c>
      <c r="W1738" s="30">
        <f>$Q$3+Data[[#This Row],[NVM
(scaled)]]/((Data[[#This Row],[Upper Bound]]-Data[[#This Row],[Lower Bound]])/2)</f>
        <v>-1.013456454263896</v>
      </c>
      <c r="X1738" s="30">
        <f>(Data[[#This Row],[Upper Bound]]+Data[[#This Row],[Lower Bound]])/2</f>
        <v>24.351885511428286</v>
      </c>
      <c r="Y1738" s="29">
        <f>LN(Data[[#This Row],[NVActual]]/Data[[#This Row],[MA'[n^2']
30d]])</f>
        <v>-3.6976866356135036</v>
      </c>
      <c r="Z1738" s="29">
        <f>LN(Data[[#This Row],[NVActual]]/Data[[#This Row],[MA'[n*ln(n)']
30d]])</f>
        <v>6.8620933169509346</v>
      </c>
      <c r="AA1738" s="29">
        <f>LN(Data[[#This Row],[NVActual]]/Data[[#This Row],[MA'[n^1.5']]])</f>
        <v>2.870491650472875</v>
      </c>
      <c r="AB1738" s="29">
        <f>LN(Data[[#This Row],[NVActual]]/Data[[#This Row],[Metcalfe
(n^2)]])</f>
        <v>-3.6966448561494483</v>
      </c>
      <c r="AC1738" s="26">
        <f>1+Data[[#This Row],[MA'[NVMetcalfe calc']]]/((Data[[#This Row],[NVM_norm
(scaled)]]-Data[[#This Row],[NV_fund.]])/2)</f>
        <v>-10442235667.116688</v>
      </c>
    </row>
    <row r="1739" spans="1:29" x14ac:dyDescent="0.2">
      <c r="A1739" s="23">
        <v>42437</v>
      </c>
      <c r="B1739" s="24">
        <v>6292476529.2452097</v>
      </c>
      <c r="C1739" s="24">
        <f t="shared" si="209"/>
        <v>6285421812.3959827</v>
      </c>
      <c r="D1739" s="25">
        <f>LN(Data[[#This Row],[NVActual]])</f>
        <v>22.56262055500973</v>
      </c>
      <c r="E1739" s="26">
        <v>460732</v>
      </c>
      <c r="F1739" s="40">
        <f>Data[[#This Row],[DAA 
(n)]]^2</f>
        <v>212273975824</v>
      </c>
      <c r="G1739" s="41">
        <f t="shared" si="210"/>
        <v>253866070674.13333</v>
      </c>
      <c r="H1739" s="28">
        <f>LN(Data[[#This Row],[Metcalfe
(n^2)]])</f>
        <v>26.081143616059865</v>
      </c>
      <c r="I1739" s="42">
        <f t="shared" si="211"/>
        <v>26.247069511557854</v>
      </c>
      <c r="J1739" s="40">
        <f>Data[[#This Row],[DAA 
(n)]]*LN(Data[[#This Row],[DAA 
(n)]])</f>
        <v>6008208.7302572466</v>
      </c>
      <c r="K1739" s="40">
        <f t="shared" si="212"/>
        <v>6594403.6147948029</v>
      </c>
      <c r="L1739" s="29">
        <f>LN(Data[[#This Row],[MA'[n*ln(n)']
30d]])</f>
        <v>15.701731910142293</v>
      </c>
      <c r="M1739" s="43">
        <f t="shared" si="213"/>
        <v>15.717027516870273</v>
      </c>
      <c r="N1739" s="40">
        <f>Data[[#This Row],[DAA 
(n)]]^1.5</f>
        <v>312732175.23840338</v>
      </c>
      <c r="O1739" s="40">
        <f t="shared" si="214"/>
        <v>356791586.32789546</v>
      </c>
      <c r="P1739" s="43">
        <f>LN(Data[[#This Row],[MA'[n^1.5']]])</f>
        <v>19.692662377472519</v>
      </c>
      <c r="Q1739" s="43">
        <f t="shared" si="215"/>
        <v>19.71453882893999</v>
      </c>
      <c r="R1739" s="30">
        <f>$O$1+$O$2*Data[[#This Row],[MA'[ln(n^2)']]]</f>
        <v>26.247069511557854</v>
      </c>
      <c r="S1739" s="30">
        <f>$Q$1+$Q$2*Data[[#This Row],[MA'[ln(n*ln(n))']]]</f>
        <v>22.453095402835949</v>
      </c>
      <c r="T1739" s="31">
        <f>$O$3*Data[[#This Row],[Metcalfe
(n^2)]]</f>
        <v>110382467428.48001</v>
      </c>
      <c r="U1739" s="31">
        <f t="shared" si="216"/>
        <v>132010356750.54932</v>
      </c>
      <c r="V1739" s="30">
        <f>LN(Data[[#This Row],[MA'[NVA']
30d]]/Data[[#This Row],[MA'[NVMetcalfe calc']]])</f>
        <v>-3.0446474258056546</v>
      </c>
      <c r="W1739" s="30">
        <f>$Q$3+Data[[#This Row],[NVM
(scaled)]]/((Data[[#This Row],[Upper Bound]]-Data[[#This Row],[Lower Bound]])/2)</f>
        <v>-1.0149911457257259</v>
      </c>
      <c r="X1739" s="30">
        <f>(Data[[#This Row],[Upper Bound]]+Data[[#This Row],[Lower Bound]])/2</f>
        <v>24.350082457196901</v>
      </c>
      <c r="Y1739" s="32">
        <f>LN(Data[[#This Row],[NVActual]]/Data[[#This Row],[MA'[n^2']
30d]])</f>
        <v>-3.6974521290833069</v>
      </c>
      <c r="Z1739" s="32">
        <f>LN(Data[[#This Row],[NVActual]]/Data[[#This Row],[MA'[n*ln(n)']
30d]])</f>
        <v>6.8608886448674369</v>
      </c>
      <c r="AA1739" s="32">
        <f>LN(Data[[#This Row],[NVActual]]/Data[[#This Row],[MA'[n^1.5']]])</f>
        <v>2.8699581775372116</v>
      </c>
      <c r="AB1739" s="32">
        <f>LN(Data[[#This Row],[NVActual]]/Data[[#This Row],[Metcalfe
(n^2)]])</f>
        <v>-3.5185230610501343</v>
      </c>
      <c r="AC1739" s="34">
        <f>1+Data[[#This Row],[MA'[NVMetcalfe calc']]]/((Data[[#This Row],[NVM_norm
(scaled)]]-Data[[#This Row],[NV_fund.]])/2)</f>
        <v>-10408828990.952047</v>
      </c>
    </row>
    <row r="1740" spans="1:29" x14ac:dyDescent="0.2">
      <c r="A1740" s="23">
        <v>42436</v>
      </c>
      <c r="B1740" s="24">
        <v>6318467554.3985596</v>
      </c>
      <c r="C1740" s="24">
        <f t="shared" ref="C1740:C1803" si="217">AVERAGE(B1740:B1769)</f>
        <v>6265531566.4765329</v>
      </c>
      <c r="D1740" s="25">
        <f>LN(Data[[#This Row],[NVActual]])</f>
        <v>22.566742540133376</v>
      </c>
      <c r="E1740" s="26">
        <v>421465</v>
      </c>
      <c r="F1740" s="40">
        <f>Data[[#This Row],[DAA 
(n)]]^2</f>
        <v>177632746225</v>
      </c>
      <c r="G1740" s="41">
        <f t="shared" ref="G1740:G1803" si="218">AVERAGE(F1740:F1769)</f>
        <v>255670322542.70001</v>
      </c>
      <c r="H1740" s="28">
        <f>LN(Data[[#This Row],[Metcalfe
(n^2)]])</f>
        <v>25.902984032405751</v>
      </c>
      <c r="I1740" s="42">
        <f t="shared" ref="I1740:I1803" si="219">AVERAGE(H1740:H1769)</f>
        <v>26.254640408552529</v>
      </c>
      <c r="J1740" s="40">
        <f>Data[[#This Row],[DAA 
(n)]]*LN(Data[[#This Row],[DAA 
(n)]])</f>
        <v>5458600.5826089447</v>
      </c>
      <c r="K1740" s="40">
        <f t="shared" ref="K1740:K1803" si="220">AVERAGE(J1740:J1769)</f>
        <v>6620442.9414113723</v>
      </c>
      <c r="L1740" s="29">
        <f>LN(Data[[#This Row],[MA'[n*ln(n)']
30d]])</f>
        <v>15.705672835253601</v>
      </c>
      <c r="M1740" s="43">
        <f t="shared" ref="M1740:M1803" si="221">AVERAGE(L1740:L1769)</f>
        <v>15.716906829244767</v>
      </c>
      <c r="N1740" s="40">
        <f>Data[[#This Row],[DAA 
(n)]]^1.5</f>
        <v>273616493.26698041</v>
      </c>
      <c r="O1740" s="40">
        <f t="shared" ref="O1740:O1803" si="222">AVERAGE(N1740:N1769)</f>
        <v>358727545.14622122</v>
      </c>
      <c r="P1740" s="43">
        <f>LN(Data[[#This Row],[MA'[n^1.5']]])</f>
        <v>19.698073731152238</v>
      </c>
      <c r="Q1740" s="43">
        <f t="shared" ref="Q1740:Q1803" si="223">AVERAGE(P1740:P1769)</f>
        <v>19.714448163746621</v>
      </c>
      <c r="R1740" s="30">
        <f>$O$1+$O$2*Data[[#This Row],[MA'[ln(n^2)']]]</f>
        <v>26.254640408552529</v>
      </c>
      <c r="S1740" s="30">
        <f>$Q$1+$Q$2*Data[[#This Row],[MA'[ln(n*ln(n))']]]</f>
        <v>22.452896268253863</v>
      </c>
      <c r="T1740" s="31">
        <f>$O$3*Data[[#This Row],[Metcalfe
(n^2)]]</f>
        <v>92369028037</v>
      </c>
      <c r="U1740" s="31">
        <f t="shared" si="216"/>
        <v>132948567722.20399</v>
      </c>
      <c r="V1740" s="30">
        <f>LN(Data[[#This Row],[MA'[NVA']
30d]]/Data[[#This Row],[MA'[NVMetcalfe calc']]])</f>
        <v>-3.0548989128228277</v>
      </c>
      <c r="W1740" s="30">
        <f>$Q$3+Data[[#This Row],[NVM
(scaled)]]/((Data[[#This Row],[Upper Bound]]-Data[[#This Row],[Lower Bound]])/2)</f>
        <v>-1.0171038976246485</v>
      </c>
      <c r="X1740" s="30">
        <f>(Data[[#This Row],[Upper Bound]]+Data[[#This Row],[Lower Bound]])/2</f>
        <v>24.353768338403196</v>
      </c>
      <c r="Y1740" s="29">
        <f>LN(Data[[#This Row],[NVActual]]/Data[[#This Row],[MA'[n^2']
30d]])</f>
        <v>-3.7004121087946933</v>
      </c>
      <c r="Z1740" s="29">
        <f>LN(Data[[#This Row],[NVActual]]/Data[[#This Row],[MA'[n*ln(n)']
30d]])</f>
        <v>6.8610697048797729</v>
      </c>
      <c r="AA1740" s="29">
        <f>LN(Data[[#This Row],[NVActual]]/Data[[#This Row],[MA'[n^1.5']]])</f>
        <v>2.8686688089811359</v>
      </c>
      <c r="AB1740" s="29">
        <f>LN(Data[[#This Row],[NVActual]]/Data[[#This Row],[Metcalfe
(n^2)]])</f>
        <v>-3.3362414922723755</v>
      </c>
      <c r="AC1740" s="26">
        <f>1+Data[[#This Row],[MA'[NVMetcalfe calc']]]/((Data[[#This Row],[NVM_norm
(scaled)]]-Data[[#This Row],[NV_fund.]])/2)</f>
        <v>-10480409697.600012</v>
      </c>
    </row>
    <row r="1741" spans="1:29" x14ac:dyDescent="0.2">
      <c r="A1741" s="23">
        <v>42435</v>
      </c>
      <c r="B1741" s="24">
        <v>6171496150.6471701</v>
      </c>
      <c r="C1741" s="24">
        <f t="shared" si="217"/>
        <v>6244455648.594882</v>
      </c>
      <c r="D1741" s="25">
        <f>LN(Data[[#This Row],[NVActual]])</f>
        <v>22.543207133417553</v>
      </c>
      <c r="E1741" s="26">
        <v>409059</v>
      </c>
      <c r="F1741" s="40">
        <f>Data[[#This Row],[DAA 
(n)]]^2</f>
        <v>167329265481</v>
      </c>
      <c r="G1741" s="41">
        <f t="shared" si="218"/>
        <v>258015201022.70001</v>
      </c>
      <c r="H1741" s="28">
        <f>LN(Data[[#This Row],[Metcalfe
(n^2)]])</f>
        <v>25.843229357800038</v>
      </c>
      <c r="I1741" s="42">
        <f t="shared" si="219"/>
        <v>26.265761284401901</v>
      </c>
      <c r="J1741" s="40">
        <f>Data[[#This Row],[DAA 
(n)]]*LN(Data[[#This Row],[DAA 
(n)]])</f>
        <v>5285702.7789361626</v>
      </c>
      <c r="K1741" s="40">
        <f t="shared" si="220"/>
        <v>6656242.5222922405</v>
      </c>
      <c r="L1741" s="29">
        <f>LN(Data[[#This Row],[MA'[n*ln(n)']
30d]])</f>
        <v>15.711065697461848</v>
      </c>
      <c r="M1741" s="43">
        <f t="shared" si="221"/>
        <v>15.716391133777956</v>
      </c>
      <c r="N1741" s="40">
        <f>Data[[#This Row],[DAA 
(n)]]^1.5</f>
        <v>261624811.53054297</v>
      </c>
      <c r="O1741" s="40">
        <f t="shared" si="222"/>
        <v>361320586.36733437</v>
      </c>
      <c r="P1741" s="43">
        <f>LN(Data[[#This Row],[MA'[n^1.5']]])</f>
        <v>19.705276173092308</v>
      </c>
      <c r="Q1741" s="43">
        <f t="shared" si="223"/>
        <v>19.713823729607292</v>
      </c>
      <c r="R1741" s="30">
        <f>$O$1+$O$2*Data[[#This Row],[MA'[ln(n^2)']]]</f>
        <v>26.265761284401901</v>
      </c>
      <c r="S1741" s="30">
        <f>$Q$1+$Q$2*Data[[#This Row],[MA'[ln(n*ln(n))']]]</f>
        <v>22.452045370733625</v>
      </c>
      <c r="T1741" s="31">
        <f>$O$3*Data[[#This Row],[Metcalfe
(n^2)]]</f>
        <v>87011218050.12001</v>
      </c>
      <c r="U1741" s="31">
        <f t="shared" si="216"/>
        <v>134167904531.80399</v>
      </c>
      <c r="V1741" s="30">
        <f>LN(Data[[#This Row],[MA'[NVA']
30d]]/Data[[#This Row],[MA'[NVMetcalfe calc']]])</f>
        <v>-3.0673980606511679</v>
      </c>
      <c r="W1741" s="30">
        <f>$Q$3+Data[[#This Row],[NVM
(scaled)]]/((Data[[#This Row],[Upper Bound]]-Data[[#This Row],[Lower Bound]])/2)</f>
        <v>-1.018613819219035</v>
      </c>
      <c r="X1741" s="30">
        <f>(Data[[#This Row],[Upper Bound]]+Data[[#This Row],[Lower Bound]])/2</f>
        <v>24.358903327567763</v>
      </c>
      <c r="Y1741" s="32">
        <f>LN(Data[[#This Row],[NVActual]]/Data[[#This Row],[MA'[n^2']
30d]])</f>
        <v>-3.7330772054074712</v>
      </c>
      <c r="Z1741" s="32">
        <f>LN(Data[[#This Row],[NVActual]]/Data[[#This Row],[MA'[n*ln(n)']
30d]])</f>
        <v>6.832141435955708</v>
      </c>
      <c r="AA1741" s="32">
        <f>LN(Data[[#This Row],[NVActual]]/Data[[#This Row],[MA'[n^1.5']]])</f>
        <v>2.8379309603252456</v>
      </c>
      <c r="AB1741" s="32">
        <f>LN(Data[[#This Row],[NVActual]]/Data[[#This Row],[Metcalfe
(n^2)]])</f>
        <v>-3.3000222243824839</v>
      </c>
      <c r="AC1741" s="34">
        <f>1+Data[[#This Row],[MA'[NVMetcalfe calc']]]/((Data[[#This Row],[NVM_norm
(scaled)]]-Data[[#This Row],[NV_fund.]])/2)</f>
        <v>-10573761313.454815</v>
      </c>
    </row>
    <row r="1742" spans="1:29" x14ac:dyDescent="0.2">
      <c r="A1742" s="23">
        <v>42434</v>
      </c>
      <c r="B1742" s="24">
        <v>6072330074.0040903</v>
      </c>
      <c r="C1742" s="24">
        <f t="shared" si="217"/>
        <v>6233156118.4011574</v>
      </c>
      <c r="D1742" s="25">
        <f>LN(Data[[#This Row],[NVActual]])</f>
        <v>22.527008235576137</v>
      </c>
      <c r="E1742" s="26">
        <v>530671</v>
      </c>
      <c r="F1742" s="40">
        <f>Data[[#This Row],[DAA 
(n)]]^2</f>
        <v>281611710241</v>
      </c>
      <c r="G1742" s="41">
        <f t="shared" si="218"/>
        <v>260886859509.63333</v>
      </c>
      <c r="H1742" s="28">
        <f>LN(Data[[#This Row],[Metcalfe
(n^2)]])</f>
        <v>26.363795045028322</v>
      </c>
      <c r="I1742" s="42">
        <f t="shared" si="219"/>
        <v>26.279605202327321</v>
      </c>
      <c r="J1742" s="40">
        <f>Data[[#This Row],[DAA 
(n)]]*LN(Data[[#This Row],[DAA 
(n)]])</f>
        <v>6995250.7401701119</v>
      </c>
      <c r="K1742" s="40">
        <f t="shared" si="220"/>
        <v>6700390.9601588389</v>
      </c>
      <c r="L1742" s="29">
        <f>LN(Data[[#This Row],[MA'[n*ln(n)']
30d]])</f>
        <v>15.71767643492128</v>
      </c>
      <c r="M1742" s="43">
        <f t="shared" si="221"/>
        <v>15.715539392403366</v>
      </c>
      <c r="N1742" s="40">
        <f>Data[[#This Row],[DAA 
(n)]]^1.5</f>
        <v>386578799.06340098</v>
      </c>
      <c r="O1742" s="40">
        <f t="shared" si="222"/>
        <v>364507661.53884375</v>
      </c>
      <c r="P1742" s="43">
        <f>LN(Data[[#This Row],[MA'[n^1.5']]])</f>
        <v>19.714058128503041</v>
      </c>
      <c r="Q1742" s="43">
        <f t="shared" si="223"/>
        <v>19.712748321386137</v>
      </c>
      <c r="R1742" s="30">
        <f>$O$1+$O$2*Data[[#This Row],[MA'[ln(n^2)']]]</f>
        <v>26.279605202327321</v>
      </c>
      <c r="S1742" s="30">
        <f>$Q$1+$Q$2*Data[[#This Row],[MA'[ln(n*ln(n))']]]</f>
        <v>22.450639997465554</v>
      </c>
      <c r="T1742" s="31">
        <f>$O$3*Data[[#This Row],[Metcalfe
(n^2)]]</f>
        <v>146438089325.32001</v>
      </c>
      <c r="U1742" s="31">
        <f t="shared" si="216"/>
        <v>135661166945.00931</v>
      </c>
      <c r="V1742" s="30">
        <f>LN(Data[[#This Row],[MA'[NVA']
30d]]/Data[[#This Row],[MA'[NVMetcalfe calc']]])</f>
        <v>-3.0802775528786412</v>
      </c>
      <c r="W1742" s="30">
        <f>$Q$3+Data[[#This Row],[NVM
(scaled)]]/((Data[[#This Row],[Upper Bound]]-Data[[#This Row],[Lower Bound]])/2)</f>
        <v>-1.0189347320093214</v>
      </c>
      <c r="X1742" s="30">
        <f>(Data[[#This Row],[Upper Bound]]+Data[[#This Row],[Lower Bound]])/2</f>
        <v>24.365122599896438</v>
      </c>
      <c r="Y1742" s="29">
        <f>LN(Data[[#This Row],[NVActual]]/Data[[#This Row],[MA'[n^2']
30d]])</f>
        <v>-3.7603444262408421</v>
      </c>
      <c r="Z1742" s="29">
        <f>LN(Data[[#This Row],[NVActual]]/Data[[#This Row],[MA'[n*ln(n)']
30d]])</f>
        <v>6.8093318006548564</v>
      </c>
      <c r="AA1742" s="29">
        <f>LN(Data[[#This Row],[NVActual]]/Data[[#This Row],[MA'[n^1.5']]])</f>
        <v>2.8129501070730956</v>
      </c>
      <c r="AB1742" s="29">
        <f>LN(Data[[#This Row],[NVActual]]/Data[[#This Row],[Metcalfe
(n^2)]])</f>
        <v>-3.8367868094521858</v>
      </c>
      <c r="AC1742" s="26">
        <f>1+Data[[#This Row],[MA'[NVMetcalfe calc']]]/((Data[[#This Row],[NVM_norm
(scaled)]]-Data[[#This Row],[NV_fund.]])/2)</f>
        <v>-10688690555.532419</v>
      </c>
    </row>
    <row r="1743" spans="1:29" x14ac:dyDescent="0.2">
      <c r="A1743" s="23">
        <v>42433</v>
      </c>
      <c r="B1743" s="24">
        <v>6233961495.2066298</v>
      </c>
      <c r="C1743" s="24">
        <f t="shared" si="217"/>
        <v>6227794121.9766226</v>
      </c>
      <c r="D1743" s="25">
        <f>LN(Data[[#This Row],[NVActual]])</f>
        <v>22.5532778416935</v>
      </c>
      <c r="E1743" s="26">
        <v>513898</v>
      </c>
      <c r="F1743" s="40">
        <f>Data[[#This Row],[DAA 
(n)]]^2</f>
        <v>264091154404</v>
      </c>
      <c r="G1743" s="41">
        <f t="shared" si="218"/>
        <v>258553043835.23334</v>
      </c>
      <c r="H1743" s="28">
        <f>LN(Data[[#This Row],[Metcalfe
(n^2)]])</f>
        <v>26.299560162330007</v>
      </c>
      <c r="I1743" s="42">
        <f t="shared" si="219"/>
        <v>26.270077050606702</v>
      </c>
      <c r="J1743" s="40">
        <f>Data[[#This Row],[DAA 
(n)]]*LN(Data[[#This Row],[DAA 
(n)]])</f>
        <v>6757645.6841505328</v>
      </c>
      <c r="K1743" s="40">
        <f t="shared" si="220"/>
        <v>6667145.5853717858</v>
      </c>
      <c r="L1743" s="29">
        <f>LN(Data[[#This Row],[MA'[n*ln(n)']
30d]])</f>
        <v>15.712702378075711</v>
      </c>
      <c r="M1743" s="43">
        <f t="shared" si="221"/>
        <v>15.71417331681949</v>
      </c>
      <c r="N1743" s="40">
        <f>Data[[#This Row],[DAA 
(n)]]^1.5</f>
        <v>368396411.58120239</v>
      </c>
      <c r="O1743" s="40">
        <f t="shared" si="222"/>
        <v>362021172.47607189</v>
      </c>
      <c r="P1743" s="43">
        <f>LN(Data[[#This Row],[MA'[n^1.5']]])</f>
        <v>19.70721325558268</v>
      </c>
      <c r="Q1743" s="43">
        <f t="shared" si="223"/>
        <v>19.710991306117403</v>
      </c>
      <c r="R1743" s="30">
        <f>$O$1+$O$2*Data[[#This Row],[MA'[ln(n^2)']]]</f>
        <v>26.270077050606702</v>
      </c>
      <c r="S1743" s="30">
        <f>$Q$1+$Q$2*Data[[#This Row],[MA'[ln(n*ln(n))']]]</f>
        <v>22.448385972752156</v>
      </c>
      <c r="T1743" s="31">
        <f>$O$3*Data[[#This Row],[Metcalfe
(n^2)]]</f>
        <v>137327400290.08</v>
      </c>
      <c r="U1743" s="31">
        <f t="shared" si="216"/>
        <v>134447582794.32132</v>
      </c>
      <c r="V1743" s="30">
        <f>LN(Data[[#This Row],[MA'[NVA']
30d]]/Data[[#This Row],[MA'[NVMetcalfe calc']]])</f>
        <v>-3.0721522074988474</v>
      </c>
      <c r="W1743" s="30">
        <f>$Q$3+Data[[#This Row],[NVM
(scaled)]]/((Data[[#This Row],[Upper Bound]]-Data[[#This Row],[Lower Bound]])/2)</f>
        <v>-1.0177449196775576</v>
      </c>
      <c r="X1743" s="30">
        <f>(Data[[#This Row],[Upper Bound]]+Data[[#This Row],[Lower Bound]])/2</f>
        <v>24.359231511679429</v>
      </c>
      <c r="Y1743" s="32">
        <f>LN(Data[[#This Row],[NVActual]]/Data[[#This Row],[MA'[n^2']
30d]])</f>
        <v>-3.7250888667399544</v>
      </c>
      <c r="Z1743" s="32">
        <f>LN(Data[[#This Row],[NVActual]]/Data[[#This Row],[MA'[n*ln(n)']
30d]])</f>
        <v>6.840575463617788</v>
      </c>
      <c r="AA1743" s="32">
        <f>LN(Data[[#This Row],[NVActual]]/Data[[#This Row],[MA'[n^1.5']]])</f>
        <v>2.8460645861108209</v>
      </c>
      <c r="AB1743" s="32">
        <f>LN(Data[[#This Row],[NVActual]]/Data[[#This Row],[Metcalfe
(n^2)]])</f>
        <v>-3.7462823206365066</v>
      </c>
      <c r="AC1743" s="34">
        <f>1+Data[[#This Row],[MA'[NVMetcalfe calc']]]/((Data[[#This Row],[NVM_norm
(scaled)]]-Data[[#This Row],[NV_fund.]])/2)</f>
        <v>-10596028502.079788</v>
      </c>
    </row>
    <row r="1744" spans="1:29" x14ac:dyDescent="0.2">
      <c r="A1744" s="23">
        <v>42432</v>
      </c>
      <c r="B1744" s="24">
        <v>6404671328.3688602</v>
      </c>
      <c r="C1744" s="24">
        <f t="shared" si="217"/>
        <v>6206059062.8116751</v>
      </c>
      <c r="D1744" s="25">
        <f>LN(Data[[#This Row],[NVActual]])</f>
        <v>22.580293456125819</v>
      </c>
      <c r="E1744" s="26">
        <v>575225</v>
      </c>
      <c r="F1744" s="40">
        <f>Data[[#This Row],[DAA 
(n)]]^2</f>
        <v>330883800625</v>
      </c>
      <c r="G1744" s="41">
        <f t="shared" si="218"/>
        <v>259565784145.63333</v>
      </c>
      <c r="H1744" s="28">
        <f>LN(Data[[#This Row],[Metcalfe
(n^2)]])</f>
        <v>26.525033095175466</v>
      </c>
      <c r="I1744" s="42">
        <f t="shared" si="219"/>
        <v>26.273706858201084</v>
      </c>
      <c r="J1744" s="40">
        <f>Data[[#This Row],[DAA 
(n)]]*LN(Data[[#This Row],[DAA 
(n)]])</f>
        <v>7628931.0810861541</v>
      </c>
      <c r="K1744" s="40">
        <f t="shared" si="220"/>
        <v>6680734.9527107468</v>
      </c>
      <c r="L1744" s="29">
        <f>LN(Data[[#This Row],[MA'[n*ln(n)']
30d]])</f>
        <v>15.714738562321648</v>
      </c>
      <c r="M1744" s="43">
        <f t="shared" si="221"/>
        <v>15.712913183145135</v>
      </c>
      <c r="N1744" s="40">
        <f>Data[[#This Row],[DAA 
(n)]]^1.5</f>
        <v>436271285.11341971</v>
      </c>
      <c r="O1744" s="40">
        <f t="shared" si="222"/>
        <v>363066170.6057983</v>
      </c>
      <c r="P1744" s="43">
        <f>LN(Data[[#This Row],[MA'[n^1.5']]])</f>
        <v>19.710095663786898</v>
      </c>
      <c r="Q1744" s="43">
        <f t="shared" si="223"/>
        <v>19.709382688989578</v>
      </c>
      <c r="R1744" s="30">
        <f>$O$1+$O$2*Data[[#This Row],[MA'[ln(n^2)']]]</f>
        <v>26.273706858201084</v>
      </c>
      <c r="S1744" s="30">
        <f>$Q$1+$Q$2*Data[[#This Row],[MA'[ln(n*ln(n))']]]</f>
        <v>22.446306752189471</v>
      </c>
      <c r="T1744" s="31">
        <f>$O$3*Data[[#This Row],[Metcalfe
(n^2)]]</f>
        <v>172059576325</v>
      </c>
      <c r="U1744" s="31">
        <f t="shared" si="216"/>
        <v>134974207755.72931</v>
      </c>
      <c r="V1744" s="30">
        <f>LN(Data[[#This Row],[MA'[NVA']
30d]]/Data[[#This Row],[MA'[NVMetcalfe calc']]])</f>
        <v>-3.0795576234932884</v>
      </c>
      <c r="W1744" s="30">
        <f>$Q$3+Data[[#This Row],[NVM
(scaled)]]/((Data[[#This Row],[Upper Bound]]-Data[[#This Row],[Lower Bound]])/2)</f>
        <v>-1.0192164593172768</v>
      </c>
      <c r="X1744" s="30">
        <f>(Data[[#This Row],[Upper Bound]]+Data[[#This Row],[Lower Bound]])/2</f>
        <v>24.360006805195276</v>
      </c>
      <c r="Y1744" s="29">
        <f>LN(Data[[#This Row],[NVActual]]/Data[[#This Row],[MA'[n^2']
30d]])</f>
        <v>-3.701982554751345</v>
      </c>
      <c r="Z1744" s="29">
        <f>LN(Data[[#This Row],[NVActual]]/Data[[#This Row],[MA'[n*ln(n)']
30d]])</f>
        <v>6.8655548938041724</v>
      </c>
      <c r="AA1744" s="29">
        <f>LN(Data[[#This Row],[NVActual]]/Data[[#This Row],[MA'[n^1.5']]])</f>
        <v>2.8701977923389212</v>
      </c>
      <c r="AB1744" s="29">
        <f>LN(Data[[#This Row],[NVActual]]/Data[[#This Row],[Metcalfe
(n^2)]])</f>
        <v>-3.9447396390496472</v>
      </c>
      <c r="AC1744" s="26">
        <f>1+Data[[#This Row],[MA'[NVMetcalfe calc']]]/((Data[[#This Row],[NVM_norm
(scaled)]]-Data[[#This Row],[NV_fund.]])/2)</f>
        <v>-10636590910.31146</v>
      </c>
    </row>
    <row r="1745" spans="1:29" x14ac:dyDescent="0.2">
      <c r="A1745" s="23">
        <v>42431</v>
      </c>
      <c r="B1745" s="24">
        <v>6461459062.3900805</v>
      </c>
      <c r="C1745" s="24">
        <f t="shared" si="217"/>
        <v>6181019190.6241846</v>
      </c>
      <c r="D1745" s="25">
        <f>LN(Data[[#This Row],[NVActual]])</f>
        <v>22.589120990289249</v>
      </c>
      <c r="E1745" s="26">
        <v>553815</v>
      </c>
      <c r="F1745" s="40">
        <f>Data[[#This Row],[DAA 
(n)]]^2</f>
        <v>306711054225</v>
      </c>
      <c r="G1745" s="41">
        <f t="shared" si="218"/>
        <v>263759214718</v>
      </c>
      <c r="H1745" s="28">
        <f>LN(Data[[#This Row],[Metcalfe
(n^2)]])</f>
        <v>26.449171949885312</v>
      </c>
      <c r="I1745" s="42">
        <f t="shared" si="219"/>
        <v>26.2844478708192</v>
      </c>
      <c r="J1745" s="40">
        <f>Data[[#This Row],[DAA 
(n)]]*LN(Data[[#This Row],[DAA 
(n)]])</f>
        <v>7323974.0817128671</v>
      </c>
      <c r="K1745" s="40">
        <f t="shared" si="220"/>
        <v>6728820.66323872</v>
      </c>
      <c r="L1745" s="29">
        <f>LN(Data[[#This Row],[MA'[n*ln(n)']
30d]])</f>
        <v>15.721910450490993</v>
      </c>
      <c r="M1745" s="43">
        <f t="shared" si="221"/>
        <v>15.711268240279123</v>
      </c>
      <c r="N1745" s="40">
        <f>Data[[#This Row],[DAA 
(n)]]^1.5</f>
        <v>412142187.23107934</v>
      </c>
      <c r="O1745" s="40">
        <f t="shared" si="222"/>
        <v>367041728.39355862</v>
      </c>
      <c r="P1745" s="43">
        <f>LN(Data[[#This Row],[MA'[n^1.5']]])</f>
        <v>19.720986100900184</v>
      </c>
      <c r="Q1745" s="43">
        <f t="shared" si="223"/>
        <v>19.707242985883362</v>
      </c>
      <c r="R1745" s="30">
        <f>$O$1+$O$2*Data[[#This Row],[MA'[ln(n^2)']]]</f>
        <v>26.2844478708192</v>
      </c>
      <c r="S1745" s="30">
        <f>$Q$1+$Q$2*Data[[#This Row],[MA'[ln(n*ln(n))']]]</f>
        <v>22.443592596460551</v>
      </c>
      <c r="T1745" s="31">
        <f>$O$3*Data[[#This Row],[Metcalfe
(n^2)]]</f>
        <v>159489748197</v>
      </c>
      <c r="U1745" s="31">
        <f t="shared" si="216"/>
        <v>137154791653.35997</v>
      </c>
      <c r="V1745" s="30">
        <f>LN(Data[[#This Row],[MA'[NVA']
30d]]/Data[[#This Row],[MA'[NVMetcalfe calc']]])</f>
        <v>-3.0996269786438297</v>
      </c>
      <c r="W1745" s="30">
        <f>$Q$3+Data[[#This Row],[NVM
(scaled)]]/((Data[[#This Row],[Upper Bound]]-Data[[#This Row],[Lower Bound]])/2)</f>
        <v>-1.0240295622887845</v>
      </c>
      <c r="X1745" s="30">
        <f>(Data[[#This Row],[Upper Bound]]+Data[[#This Row],[Lower Bound]])/2</f>
        <v>24.364020233639877</v>
      </c>
      <c r="Y1745" s="32">
        <f>LN(Data[[#This Row],[NVActual]]/Data[[#This Row],[MA'[n^2']
30d]])</f>
        <v>-3.7091814681565745</v>
      </c>
      <c r="Z1745" s="32">
        <f>LN(Data[[#This Row],[NVActual]]/Data[[#This Row],[MA'[n*ln(n)']
30d]])</f>
        <v>6.8672105397982577</v>
      </c>
      <c r="AA1745" s="32">
        <f>LN(Data[[#This Row],[NVActual]]/Data[[#This Row],[MA'[n^1.5']]])</f>
        <v>2.8681348893890677</v>
      </c>
      <c r="AB1745" s="32">
        <f>LN(Data[[#This Row],[NVActual]]/Data[[#This Row],[Metcalfe
(n^2)]])</f>
        <v>-3.8600509595960624</v>
      </c>
      <c r="AC1745" s="34">
        <f>1+Data[[#This Row],[MA'[NVMetcalfe calc']]]/((Data[[#This Row],[NVM_norm
(scaled)]]-Data[[#This Row],[NV_fund.]])/2)</f>
        <v>-10804673280.785883</v>
      </c>
    </row>
    <row r="1746" spans="1:29" x14ac:dyDescent="0.2">
      <c r="A1746" s="23">
        <v>42430</v>
      </c>
      <c r="B1746" s="24">
        <v>6608331737.8589897</v>
      </c>
      <c r="C1746" s="24">
        <f t="shared" si="217"/>
        <v>6153169539.7586756</v>
      </c>
      <c r="D1746" s="25">
        <f>LN(Data[[#This Row],[NVActual]])</f>
        <v>22.611597074365488</v>
      </c>
      <c r="E1746" s="26">
        <v>561876</v>
      </c>
      <c r="F1746" s="40">
        <f>Data[[#This Row],[DAA 
(n)]]^2</f>
        <v>315704639376</v>
      </c>
      <c r="G1746" s="41">
        <f t="shared" si="218"/>
        <v>266194725830.5</v>
      </c>
      <c r="H1746" s="28">
        <f>LN(Data[[#This Row],[Metcalfe
(n^2)]])</f>
        <v>26.478072927923442</v>
      </c>
      <c r="I1746" s="42">
        <f t="shared" si="219"/>
        <v>26.291570421248885</v>
      </c>
      <c r="J1746" s="40">
        <f>Data[[#This Row],[DAA 
(n)]]*LN(Data[[#This Row],[DAA 
(n)]])</f>
        <v>7438696.8522249563</v>
      </c>
      <c r="K1746" s="40">
        <f t="shared" si="220"/>
        <v>6758542.3104094621</v>
      </c>
      <c r="L1746" s="29">
        <f>LN(Data[[#This Row],[MA'[n*ln(n)']
30d]])</f>
        <v>15.72631779021186</v>
      </c>
      <c r="M1746" s="43">
        <f t="shared" si="221"/>
        <v>15.708689761934343</v>
      </c>
      <c r="N1746" s="40">
        <f>Data[[#This Row],[DAA 
(n)]]^1.5</f>
        <v>421173194.72400951</v>
      </c>
      <c r="O1746" s="40">
        <f t="shared" si="222"/>
        <v>369429583.42202872</v>
      </c>
      <c r="P1746" s="43">
        <f>LN(Data[[#This Row],[MA'[n^1.5']]])</f>
        <v>19.727470707585116</v>
      </c>
      <c r="Q1746" s="43">
        <f t="shared" si="223"/>
        <v>19.703733074889026</v>
      </c>
      <c r="R1746" s="30">
        <f>$O$1+$O$2*Data[[#This Row],[MA'[ln(n^2)']]]</f>
        <v>26.291570421248885</v>
      </c>
      <c r="S1746" s="30">
        <f>$Q$1+$Q$2*Data[[#This Row],[MA'[ln(n*ln(n))']]]</f>
        <v>22.439338107191663</v>
      </c>
      <c r="T1746" s="31">
        <f>$O$3*Data[[#This Row],[Metcalfe
(n^2)]]</f>
        <v>164166412475.52002</v>
      </c>
      <c r="U1746" s="31">
        <f t="shared" si="216"/>
        <v>138421257431.85999</v>
      </c>
      <c r="V1746" s="30">
        <f>LN(Data[[#This Row],[MA'[NVA']
30d]]/Data[[#This Row],[MA'[NVMetcalfe calc']]])</f>
        <v>-3.1133343041718233</v>
      </c>
      <c r="W1746" s="30">
        <f>$Q$3+Data[[#This Row],[NVM
(scaled)]]/((Data[[#This Row],[Upper Bound]]-Data[[#This Row],[Lower Bound]])/2)</f>
        <v>-1.0263793096334934</v>
      </c>
      <c r="X1746" s="30">
        <f>(Data[[#This Row],[Upper Bound]]+Data[[#This Row],[Lower Bound]])/2</f>
        <v>24.365454264220276</v>
      </c>
      <c r="Y1746" s="29">
        <f>LN(Data[[#This Row],[NVActual]]/Data[[#This Row],[MA'[n^2']
30d]])</f>
        <v>-3.6958968555376197</v>
      </c>
      <c r="Z1746" s="29">
        <f>LN(Data[[#This Row],[NVActual]]/Data[[#This Row],[MA'[n*ln(n)']
30d]])</f>
        <v>6.8852792841536274</v>
      </c>
      <c r="AA1746" s="29">
        <f>LN(Data[[#This Row],[NVActual]]/Data[[#This Row],[MA'[n^1.5']]])</f>
        <v>2.8841263667803703</v>
      </c>
      <c r="AB1746" s="29">
        <f>LN(Data[[#This Row],[NVActual]]/Data[[#This Row],[Metcalfe
(n^2)]])</f>
        <v>-3.8664758535579558</v>
      </c>
      <c r="AC1746" s="26">
        <f>1+Data[[#This Row],[MA'[NVMetcalfe calc']]]/((Data[[#This Row],[NVM_norm
(scaled)]]-Data[[#This Row],[NV_fund.]])/2)</f>
        <v>-10902817003.471373</v>
      </c>
    </row>
    <row r="1747" spans="1:29" x14ac:dyDescent="0.2">
      <c r="A1747" s="23">
        <v>42429</v>
      </c>
      <c r="B1747" s="24">
        <v>6682642624.2051201</v>
      </c>
      <c r="C1747" s="24">
        <f t="shared" si="217"/>
        <v>6117908851.7419825</v>
      </c>
      <c r="D1747" s="25">
        <f>LN(Data[[#This Row],[NVActual]])</f>
        <v>22.622779348690873</v>
      </c>
      <c r="E1747" s="26">
        <v>563571</v>
      </c>
      <c r="F1747" s="40">
        <f>Data[[#This Row],[DAA 
(n)]]^2</f>
        <v>317612272041</v>
      </c>
      <c r="G1747" s="41">
        <f t="shared" si="218"/>
        <v>263482417275.43332</v>
      </c>
      <c r="H1747" s="28">
        <f>LN(Data[[#This Row],[Metcalfe
(n^2)]])</f>
        <v>26.484097205500472</v>
      </c>
      <c r="I1747" s="42">
        <f t="shared" si="219"/>
        <v>26.281635296507183</v>
      </c>
      <c r="J1747" s="40">
        <f>Data[[#This Row],[DAA 
(n)]]*LN(Data[[#This Row],[DAA 
(n)]])</f>
        <v>7462834.5731005529</v>
      </c>
      <c r="K1747" s="40">
        <f t="shared" si="220"/>
        <v>6721807.0161259407</v>
      </c>
      <c r="L1747" s="29">
        <f>LN(Data[[#This Row],[MA'[n*ln(n)']
30d]])</f>
        <v>15.7208675775611</v>
      </c>
      <c r="M1747" s="43">
        <f t="shared" si="221"/>
        <v>15.705459995346196</v>
      </c>
      <c r="N1747" s="40">
        <f>Data[[#This Row],[DAA 
(n)]]^1.5</f>
        <v>423080448.33863258</v>
      </c>
      <c r="O1747" s="40">
        <f t="shared" si="222"/>
        <v>366617306.9349789</v>
      </c>
      <c r="P1747" s="43">
        <f>LN(Data[[#This Row],[MA'[n^1.5']]])</f>
        <v>19.719829101570827</v>
      </c>
      <c r="Q1747" s="43">
        <f t="shared" si="223"/>
        <v>19.699280875900946</v>
      </c>
      <c r="R1747" s="30">
        <f>$O$1+$O$2*Data[[#This Row],[MA'[ln(n^2)']]]</f>
        <v>26.281635296507183</v>
      </c>
      <c r="S1747" s="30">
        <f>$Q$1+$Q$2*Data[[#This Row],[MA'[ln(n*ln(n))']]]</f>
        <v>22.434008992321221</v>
      </c>
      <c r="T1747" s="31">
        <f>$O$3*Data[[#This Row],[Metcalfe
(n^2)]]</f>
        <v>165158381461.32001</v>
      </c>
      <c r="U1747" s="31">
        <f t="shared" si="216"/>
        <v>137010856983.22531</v>
      </c>
      <c r="V1747" s="30">
        <f>LN(Data[[#This Row],[MA'[NVA']
30d]]/Data[[#This Row],[MA'[NVMetcalfe calc']]])</f>
        <v>-3.1088398234981356</v>
      </c>
      <c r="W1747" s="30">
        <f>$Q$3+Data[[#This Row],[NVM
(scaled)]]/((Data[[#This Row],[Upper Bound]]-Data[[#This Row],[Lower Bound]])/2)</f>
        <v>-1.0259780486560892</v>
      </c>
      <c r="X1747" s="30">
        <f>(Data[[#This Row],[Upper Bound]]+Data[[#This Row],[Lower Bound]])/2</f>
        <v>24.3578221444142</v>
      </c>
      <c r="Y1747" s="32">
        <f>LN(Data[[#This Row],[NVActual]]/Data[[#This Row],[MA'[n^2']
30d]])</f>
        <v>-3.6744731264031052</v>
      </c>
      <c r="Z1747" s="32">
        <f>LN(Data[[#This Row],[NVActual]]/Data[[#This Row],[MA'[n*ln(n)']
30d]])</f>
        <v>6.9019117711297735</v>
      </c>
      <c r="AA1747" s="32">
        <f>LN(Data[[#This Row],[NVActual]]/Data[[#This Row],[MA'[n^1.5']]])</f>
        <v>2.9029502471200468</v>
      </c>
      <c r="AB1747" s="32">
        <f>LN(Data[[#This Row],[NVActual]]/Data[[#This Row],[Metcalfe
(n^2)]])</f>
        <v>-3.8613178568095976</v>
      </c>
      <c r="AC1747" s="34">
        <f>1+Data[[#This Row],[MA'[NVMetcalfe calc']]]/((Data[[#This Row],[NVM_norm
(scaled)]]-Data[[#This Row],[NV_fund.]])/2)</f>
        <v>-10795141462.540901</v>
      </c>
    </row>
    <row r="1748" spans="1:29" x14ac:dyDescent="0.2">
      <c r="A1748" s="23">
        <v>42428</v>
      </c>
      <c r="B1748" s="24">
        <v>6609859969.2167797</v>
      </c>
      <c r="C1748" s="24">
        <f t="shared" si="217"/>
        <v>6085629813.3644056</v>
      </c>
      <c r="D1748" s="25">
        <f>LN(Data[[#This Row],[NVActual]])</f>
        <v>22.611828305898282</v>
      </c>
      <c r="E1748" s="26">
        <v>497556</v>
      </c>
      <c r="F1748" s="40">
        <f>Data[[#This Row],[DAA 
(n)]]^2</f>
        <v>247561973136</v>
      </c>
      <c r="G1748" s="41">
        <f t="shared" si="218"/>
        <v>260912695008.76666</v>
      </c>
      <c r="H1748" s="28">
        <f>LN(Data[[#This Row],[Metcalfe
(n^2)]])</f>
        <v>26.234926784120272</v>
      </c>
      <c r="I1748" s="42">
        <f t="shared" si="219"/>
        <v>26.272367776140857</v>
      </c>
      <c r="J1748" s="40">
        <f>Data[[#This Row],[DAA 
(n)]]*LN(Data[[#This Row],[DAA 
(n)]])</f>
        <v>6526672.6154998727</v>
      </c>
      <c r="K1748" s="40">
        <f t="shared" si="220"/>
        <v>6687249.4884563275</v>
      </c>
      <c r="L1748" s="29">
        <f>LN(Data[[#This Row],[MA'[n*ln(n)']
30d]])</f>
        <v>15.715713209814686</v>
      </c>
      <c r="M1748" s="43">
        <f t="shared" si="221"/>
        <v>15.701988226445263</v>
      </c>
      <c r="N1748" s="40">
        <f>Data[[#This Row],[DAA 
(n)]]^1.5</f>
        <v>350964307.45256025</v>
      </c>
      <c r="O1748" s="40">
        <f t="shared" si="222"/>
        <v>363962976.9429915</v>
      </c>
      <c r="P1748" s="43">
        <f>LN(Data[[#This Row],[MA'[n^1.5']]])</f>
        <v>19.71256270873295</v>
      </c>
      <c r="Q1748" s="43">
        <f t="shared" si="223"/>
        <v>19.694534028794227</v>
      </c>
      <c r="R1748" s="30">
        <f>$O$1+$O$2*Data[[#This Row],[MA'[ln(n^2)']]]</f>
        <v>26.272367776140857</v>
      </c>
      <c r="S1748" s="30">
        <f>$Q$1+$Q$2*Data[[#This Row],[MA'[ln(n*ln(n))']]]</f>
        <v>22.42828057363468</v>
      </c>
      <c r="T1748" s="31">
        <f>$O$3*Data[[#This Row],[Metcalfe
(n^2)]]</f>
        <v>128732226030.72</v>
      </c>
      <c r="U1748" s="31">
        <f t="shared" si="216"/>
        <v>135674601404.55864</v>
      </c>
      <c r="V1748" s="30">
        <f>LN(Data[[#This Row],[MA'[NVA']
30d]]/Data[[#This Row],[MA'[NVMetcalfe calc']]])</f>
        <v>-3.1043291583850769</v>
      </c>
      <c r="W1748" s="30">
        <f>$Q$3+Data[[#This Row],[NVM
(scaled)]]/((Data[[#This Row],[Upper Bound]]-Data[[#This Row],[Lower Bound]])/2)</f>
        <v>-1.0251190099752105</v>
      </c>
      <c r="X1748" s="30">
        <f>(Data[[#This Row],[Upper Bound]]+Data[[#This Row],[Lower Bound]])/2</f>
        <v>24.350324174887767</v>
      </c>
      <c r="Y1748" s="29">
        <f>LN(Data[[#This Row],[NVActual]]/Data[[#This Row],[MA'[n^2']
30d]])</f>
        <v>-3.6756233805304688</v>
      </c>
      <c r="Z1748" s="29">
        <f>LN(Data[[#This Row],[NVActual]]/Data[[#This Row],[MA'[n*ln(n)']
30d]])</f>
        <v>6.8961150960835962</v>
      </c>
      <c r="AA1748" s="29">
        <f>LN(Data[[#This Row],[NVActual]]/Data[[#This Row],[MA'[n^1.5']]])</f>
        <v>2.8992655971653307</v>
      </c>
      <c r="AB1748" s="29">
        <f>LN(Data[[#This Row],[NVActual]]/Data[[#This Row],[Metcalfe
(n^2)]])</f>
        <v>-3.6230984782219915</v>
      </c>
      <c r="AC1748" s="26">
        <f>1+Data[[#This Row],[MA'[NVMetcalfe calc']]]/((Data[[#This Row],[NVM_norm
(scaled)]]-Data[[#This Row],[NV_fund.]])/2)</f>
        <v>-10693377877.459408</v>
      </c>
    </row>
    <row r="1749" spans="1:29" x14ac:dyDescent="0.2">
      <c r="A1749" s="23">
        <v>42427</v>
      </c>
      <c r="B1749" s="24">
        <v>6606052938.3496199</v>
      </c>
      <c r="C1749" s="24">
        <f t="shared" si="217"/>
        <v>6056594903.2616844</v>
      </c>
      <c r="D1749" s="25">
        <f>LN(Data[[#This Row],[NVActual]])</f>
        <v>22.611252177559802</v>
      </c>
      <c r="E1749" s="26">
        <v>467543</v>
      </c>
      <c r="F1749" s="40">
        <f>Data[[#This Row],[DAA 
(n)]]^2</f>
        <v>218596456849</v>
      </c>
      <c r="G1749" s="41">
        <f t="shared" si="218"/>
        <v>261998116431.70001</v>
      </c>
      <c r="H1749" s="28">
        <f>LN(Data[[#This Row],[Metcalfe
(n^2)]])</f>
        <v>26.110493204181463</v>
      </c>
      <c r="I1749" s="42">
        <f t="shared" si="219"/>
        <v>26.276486896590903</v>
      </c>
      <c r="J1749" s="40">
        <f>Data[[#This Row],[DAA 
(n)]]*LN(Data[[#This Row],[DAA 
(n)]])</f>
        <v>6103889.1620813068</v>
      </c>
      <c r="K1749" s="40">
        <f t="shared" si="220"/>
        <v>6702205.581080473</v>
      </c>
      <c r="L1749" s="29">
        <f>LN(Data[[#This Row],[MA'[n*ln(n)']
30d]])</f>
        <v>15.717947221395699</v>
      </c>
      <c r="M1749" s="43">
        <f t="shared" si="221"/>
        <v>15.698335583825136</v>
      </c>
      <c r="N1749" s="40">
        <f>Data[[#This Row],[DAA 
(n)]]^1.5</f>
        <v>319692419.71706462</v>
      </c>
      <c r="O1749" s="40">
        <f t="shared" si="222"/>
        <v>365099058.16569507</v>
      </c>
      <c r="P1749" s="43">
        <f>LN(Data[[#This Row],[MA'[n^1.5']]])</f>
        <v>19.715679266961335</v>
      </c>
      <c r="Q1749" s="43">
        <f t="shared" si="223"/>
        <v>19.689559800250194</v>
      </c>
      <c r="R1749" s="30">
        <f>$O$1+$O$2*Data[[#This Row],[MA'[ln(n^2)']]]</f>
        <v>26.276486896590903</v>
      </c>
      <c r="S1749" s="30">
        <f>$Q$1+$Q$2*Data[[#This Row],[MA'[ln(n*ln(n))']]]</f>
        <v>22.422253713311473</v>
      </c>
      <c r="T1749" s="31">
        <f>$O$3*Data[[#This Row],[Metcalfe
(n^2)]]</f>
        <v>113670157561.48001</v>
      </c>
      <c r="U1749" s="31">
        <f t="shared" si="216"/>
        <v>136239020544.48396</v>
      </c>
      <c r="V1749" s="30">
        <f>LN(Data[[#This Row],[MA'[NVA']
30d]]/Data[[#This Row],[MA'[NVMetcalfe calc']]])</f>
        <v>-3.1132631021302846</v>
      </c>
      <c r="W1749" s="30">
        <f>$Q$3+Data[[#This Row],[NVM
(scaled)]]/((Data[[#This Row],[Upper Bound]]-Data[[#This Row],[Lower Bound]])/2)</f>
        <v>-1.0255032423239738</v>
      </c>
      <c r="X1749" s="30">
        <f>(Data[[#This Row],[Upper Bound]]+Data[[#This Row],[Lower Bound]])/2</f>
        <v>24.349370304951186</v>
      </c>
      <c r="Y1749" s="32">
        <f>LN(Data[[#This Row],[NVActual]]/Data[[#This Row],[MA'[n^2']
30d]])</f>
        <v>-3.6803509739298783</v>
      </c>
      <c r="Z1749" s="32">
        <f>LN(Data[[#This Row],[NVActual]]/Data[[#This Row],[MA'[n*ln(n)']
30d]])</f>
        <v>6.893304956164104</v>
      </c>
      <c r="AA1749" s="32">
        <f>LN(Data[[#This Row],[NVActual]]/Data[[#This Row],[MA'[n^1.5']]])</f>
        <v>2.8955729105984669</v>
      </c>
      <c r="AB1749" s="32">
        <f>LN(Data[[#This Row],[NVActual]]/Data[[#This Row],[Metcalfe
(n^2)]])</f>
        <v>-3.4992410266216605</v>
      </c>
      <c r="AC1749" s="34">
        <f>1+Data[[#This Row],[MA'[NVMetcalfe calc']]]/((Data[[#This Row],[NVM_norm
(scaled)]]-Data[[#This Row],[NV_fund.]])/2)</f>
        <v>-10738104391.17844</v>
      </c>
    </row>
    <row r="1750" spans="1:29" x14ac:dyDescent="0.2">
      <c r="A1750" s="23">
        <v>42426</v>
      </c>
      <c r="B1750" s="24">
        <v>6586375896.8992205</v>
      </c>
      <c r="C1750" s="24">
        <f t="shared" si="217"/>
        <v>6027583564.1480818</v>
      </c>
      <c r="D1750" s="25">
        <f>LN(Data[[#This Row],[NVActual]])</f>
        <v>22.608269094415988</v>
      </c>
      <c r="E1750" s="26">
        <v>476826</v>
      </c>
      <c r="F1750" s="40">
        <f>Data[[#This Row],[DAA 
(n)]]^2</f>
        <v>227363034276</v>
      </c>
      <c r="G1750" s="41">
        <f t="shared" si="218"/>
        <v>263494404632.20001</v>
      </c>
      <c r="H1750" s="28">
        <f>LN(Data[[#This Row],[Metcalfe
(n^2)]])</f>
        <v>26.149813846895803</v>
      </c>
      <c r="I1750" s="42">
        <f t="shared" si="219"/>
        <v>26.282712545375158</v>
      </c>
      <c r="J1750" s="40">
        <f>Data[[#This Row],[DAA 
(n)]]*LN(Data[[#This Row],[DAA 
(n)]])</f>
        <v>6234455.5686799688</v>
      </c>
      <c r="K1750" s="40">
        <f t="shared" si="220"/>
        <v>6723719.1974350372</v>
      </c>
      <c r="L1750" s="29">
        <f>LN(Data[[#This Row],[MA'[n*ln(n)']
30d]])</f>
        <v>15.721152011400521</v>
      </c>
      <c r="M1750" s="43">
        <f t="shared" si="221"/>
        <v>15.694264706041292</v>
      </c>
      <c r="N1750" s="40">
        <f>Data[[#This Row],[DAA 
(n)]]^1.5</f>
        <v>329260696.38158798</v>
      </c>
      <c r="O1750" s="40">
        <f t="shared" si="222"/>
        <v>366701383.06172901</v>
      </c>
      <c r="P1750" s="43">
        <f>LN(Data[[#This Row],[MA'[n^1.5']]])</f>
        <v>19.720058404678099</v>
      </c>
      <c r="Q1750" s="43">
        <f t="shared" si="223"/>
        <v>19.684003197789366</v>
      </c>
      <c r="R1750" s="30">
        <f>$O$1+$O$2*Data[[#This Row],[MA'[ln(n^2)']]]</f>
        <v>26.282712545375158</v>
      </c>
      <c r="S1750" s="30">
        <f>$Q$1+$Q$2*Data[[#This Row],[MA'[ln(n*ln(n))']]]</f>
        <v>22.415536764968131</v>
      </c>
      <c r="T1750" s="31">
        <f>$O$3*Data[[#This Row],[Metcalfe
(n^2)]]</f>
        <v>118228777823.52</v>
      </c>
      <c r="U1750" s="31">
        <f t="shared" si="216"/>
        <v>137017090408.74397</v>
      </c>
      <c r="V1750" s="30">
        <f>LN(Data[[#This Row],[MA'[NVA']
30d]]/Data[[#This Row],[MA'[NVMetcalfe calc']]])</f>
        <v>-3.1237594707642686</v>
      </c>
      <c r="W1750" s="30">
        <f>$Q$3+Data[[#This Row],[NVM
(scaled)]]/((Data[[#This Row],[Upper Bound]]-Data[[#This Row],[Lower Bound]])/2)</f>
        <v>-1.0255249454088622</v>
      </c>
      <c r="X1750" s="30">
        <f>(Data[[#This Row],[Upper Bound]]+Data[[#This Row],[Lower Bound]])/2</f>
        <v>24.349124655171643</v>
      </c>
      <c r="Y1750" s="29">
        <f>LN(Data[[#This Row],[NVActual]]/Data[[#This Row],[MA'[n^2']
30d]])</f>
        <v>-3.6890288754939702</v>
      </c>
      <c r="Z1750" s="29">
        <f>LN(Data[[#This Row],[NVActual]]/Data[[#This Row],[MA'[n*ln(n)']
30d]])</f>
        <v>6.8871170830154647</v>
      </c>
      <c r="AA1750" s="29">
        <f>LN(Data[[#This Row],[NVActual]]/Data[[#This Row],[MA'[n^1.5']]])</f>
        <v>2.8882106897378876</v>
      </c>
      <c r="AB1750" s="29">
        <f>LN(Data[[#This Row],[NVActual]]/Data[[#This Row],[Metcalfe
(n^2)]])</f>
        <v>-3.5415447524798171</v>
      </c>
      <c r="AC1750" s="26">
        <f>1+Data[[#This Row],[MA'[NVMetcalfe calc']]]/((Data[[#This Row],[NVM_norm
(scaled)]]-Data[[#This Row],[NV_fund.]])/2)</f>
        <v>-10799525711.90753</v>
      </c>
    </row>
    <row r="1751" spans="1:29" x14ac:dyDescent="0.2">
      <c r="A1751" s="23">
        <v>42425</v>
      </c>
      <c r="B1751" s="24">
        <v>6467867594.8787603</v>
      </c>
      <c r="C1751" s="24">
        <f t="shared" si="217"/>
        <v>6007115597.6205692</v>
      </c>
      <c r="D1751" s="25">
        <f>LN(Data[[#This Row],[NVActual]])</f>
        <v>22.590112307653776</v>
      </c>
      <c r="E1751" s="26">
        <v>529925</v>
      </c>
      <c r="F1751" s="40">
        <f>Data[[#This Row],[DAA 
(n)]]^2</f>
        <v>280820505625</v>
      </c>
      <c r="G1751" s="41">
        <f t="shared" si="218"/>
        <v>265330060994.20001</v>
      </c>
      <c r="H1751" s="28">
        <f>LN(Data[[#This Row],[Metcalfe
(n^2)]])</f>
        <v>26.360981532161876</v>
      </c>
      <c r="I1751" s="42">
        <f t="shared" si="219"/>
        <v>26.289942291080674</v>
      </c>
      <c r="J1751" s="40">
        <f>Data[[#This Row],[DAA 
(n)]]*LN(Data[[#This Row],[DAA 
(n)]])</f>
        <v>6984671.5692154411</v>
      </c>
      <c r="K1751" s="40">
        <f t="shared" si="220"/>
        <v>6749444.4754682286</v>
      </c>
      <c r="L1751" s="29">
        <f>LN(Data[[#This Row],[MA'[n*ln(n)']
30d]])</f>
        <v>15.724970759531255</v>
      </c>
      <c r="M1751" s="43">
        <f t="shared" si="221"/>
        <v>15.689861042507484</v>
      </c>
      <c r="N1751" s="40">
        <f>Data[[#This Row],[DAA 
(n)]]^1.5</f>
        <v>385763925.79313135</v>
      </c>
      <c r="O1751" s="40">
        <f t="shared" si="222"/>
        <v>368640152.16583037</v>
      </c>
      <c r="P1751" s="43">
        <f>LN(Data[[#This Row],[MA'[n^1.5']]])</f>
        <v>19.725331528807892</v>
      </c>
      <c r="Q1751" s="43">
        <f t="shared" si="223"/>
        <v>19.677982903986379</v>
      </c>
      <c r="R1751" s="30">
        <f>$O$1+$O$2*Data[[#This Row],[MA'[ln(n^2)']]]</f>
        <v>26.289942291080674</v>
      </c>
      <c r="S1751" s="30">
        <f>$Q$1+$Q$2*Data[[#This Row],[MA'[ln(n*ln(n))']]]</f>
        <v>22.408270720137349</v>
      </c>
      <c r="T1751" s="31">
        <f>$O$3*Data[[#This Row],[Metcalfe
(n^2)]]</f>
        <v>146026662925</v>
      </c>
      <c r="U1751" s="31">
        <f t="shared" si="216"/>
        <v>137971631716.98398</v>
      </c>
      <c r="V1751" s="30">
        <f>LN(Data[[#This Row],[MA'[NVA']
30d]]/Data[[#This Row],[MA'[NVMetcalfe calc']]])</f>
        <v>-3.1341033972552883</v>
      </c>
      <c r="W1751" s="30">
        <f>$Q$3+Data[[#This Row],[NVM
(scaled)]]/((Data[[#This Row],[Upper Bound]]-Data[[#This Row],[Lower Bound]])/2)</f>
        <v>-1.0248215221071049</v>
      </c>
      <c r="X1751" s="30">
        <f>(Data[[#This Row],[Upper Bound]]+Data[[#This Row],[Lower Bound]])/2</f>
        <v>24.349106505609011</v>
      </c>
      <c r="Y1751" s="32">
        <f>LN(Data[[#This Row],[NVActual]]/Data[[#This Row],[MA'[n^2']
30d]])</f>
        <v>-3.7141280934564245</v>
      </c>
      <c r="Z1751" s="32">
        <f>LN(Data[[#This Row],[NVActual]]/Data[[#This Row],[MA'[n*ln(n)']
30d]])</f>
        <v>6.865141548122522</v>
      </c>
      <c r="AA1751" s="32">
        <f>LN(Data[[#This Row],[NVActual]]/Data[[#This Row],[MA'[n^1.5']]])</f>
        <v>2.8647807788458834</v>
      </c>
      <c r="AB1751" s="32">
        <f>LN(Data[[#This Row],[NVActual]]/Data[[#This Row],[Metcalfe
(n^2)]])</f>
        <v>-3.770869224508099</v>
      </c>
      <c r="AC1751" s="34">
        <f>1+Data[[#This Row],[MA'[NVMetcalfe calc']]]/((Data[[#This Row],[NVM_norm
(scaled)]]-Data[[#This Row],[NV_fund.]])/2)</f>
        <v>-10875070785.539366</v>
      </c>
    </row>
    <row r="1752" spans="1:29" x14ac:dyDescent="0.2">
      <c r="A1752" s="23">
        <v>42424</v>
      </c>
      <c r="B1752" s="24">
        <v>6464764199.5894499</v>
      </c>
      <c r="C1752" s="24">
        <f t="shared" si="217"/>
        <v>5988789510.1398134</v>
      </c>
      <c r="D1752" s="25">
        <f>LN(Data[[#This Row],[NVActual]])</f>
        <v>22.589632375123692</v>
      </c>
      <c r="E1752" s="26">
        <v>466104</v>
      </c>
      <c r="F1752" s="40">
        <f>Data[[#This Row],[DAA 
(n)]]^2</f>
        <v>217252938816</v>
      </c>
      <c r="G1752" s="41">
        <f t="shared" si="218"/>
        <v>265262459075.5</v>
      </c>
      <c r="H1752" s="28">
        <f>LN(Data[[#This Row],[Metcalfe
(n^2)]])</f>
        <v>26.104328128346793</v>
      </c>
      <c r="I1752" s="42">
        <f t="shared" si="219"/>
        <v>26.28970068761453</v>
      </c>
      <c r="J1752" s="40">
        <f>Data[[#This Row],[DAA 
(n)]]*LN(Data[[#This Row],[DAA 
(n)]])</f>
        <v>6083665.878967477</v>
      </c>
      <c r="K1752" s="40">
        <f t="shared" si="220"/>
        <v>6748538.4578267979</v>
      </c>
      <c r="L1752" s="29">
        <f>LN(Data[[#This Row],[MA'[n*ln(n)']
30d]])</f>
        <v>15.72483651463744</v>
      </c>
      <c r="M1752" s="43">
        <f t="shared" si="221"/>
        <v>15.685016217103717</v>
      </c>
      <c r="N1752" s="40">
        <f>Data[[#This Row],[DAA 
(n)]]^1.5</f>
        <v>318217635.89388436</v>
      </c>
      <c r="O1752" s="40">
        <f t="shared" si="222"/>
        <v>368570440.39063543</v>
      </c>
      <c r="P1752" s="43">
        <f>LN(Data[[#This Row],[MA'[n^1.5']]])</f>
        <v>19.725142405710351</v>
      </c>
      <c r="Q1752" s="43">
        <f t="shared" si="223"/>
        <v>19.671343333806373</v>
      </c>
      <c r="R1752" s="30">
        <f>$O$1+$O$2*Data[[#This Row],[MA'[ln(n^2)']]]</f>
        <v>26.28970068761453</v>
      </c>
      <c r="S1752" s="30">
        <f>$Q$1+$Q$2*Data[[#This Row],[MA'[ln(n*ln(n))']]]</f>
        <v>22.400276758221132</v>
      </c>
      <c r="T1752" s="31">
        <f>$O$3*Data[[#This Row],[Metcalfe
(n^2)]]</f>
        <v>112971528184.32001</v>
      </c>
      <c r="U1752" s="31">
        <f t="shared" si="216"/>
        <v>137936478719.25998</v>
      </c>
      <c r="V1752" s="30">
        <f>LN(Data[[#This Row],[MA'[NVA']
30d]]/Data[[#This Row],[MA'[NVMetcalfe calc']]])</f>
        <v>-3.1369039734643933</v>
      </c>
      <c r="W1752" s="30">
        <f>$Q$3+Data[[#This Row],[NVM
(scaled)]]/((Data[[#This Row],[Upper Bound]]-Data[[#This Row],[Lower Bound]])/2)</f>
        <v>-1.0230429752118231</v>
      </c>
      <c r="X1752" s="30">
        <f>(Data[[#This Row],[Upper Bound]]+Data[[#This Row],[Lower Bound]])/2</f>
        <v>24.344988722917833</v>
      </c>
      <c r="Y1752" s="29">
        <f>LN(Data[[#This Row],[NVActual]]/Data[[#This Row],[MA'[n^2']
30d]])</f>
        <v>-3.7143532092806226</v>
      </c>
      <c r="Z1752" s="29">
        <f>LN(Data[[#This Row],[NVActual]]/Data[[#This Row],[MA'[n*ln(n)']
30d]])</f>
        <v>6.864795860486252</v>
      </c>
      <c r="AA1752" s="29">
        <f>LN(Data[[#This Row],[NVActual]]/Data[[#This Row],[MA'[n^1.5']]])</f>
        <v>2.8644899694133423</v>
      </c>
      <c r="AB1752" s="29">
        <f>LN(Data[[#This Row],[NVActual]]/Data[[#This Row],[Metcalfe
(n^2)]])</f>
        <v>-3.5146957532231009</v>
      </c>
      <c r="AC1752" s="26">
        <f>1+Data[[#This Row],[MA'[NVMetcalfe calc']]]/((Data[[#This Row],[NVM_norm
(scaled)]]-Data[[#This Row],[NV_fund.]])/2)</f>
        <v>-10874827053.826632</v>
      </c>
    </row>
    <row r="1753" spans="1:29" x14ac:dyDescent="0.2">
      <c r="A1753" s="23">
        <v>42423</v>
      </c>
      <c r="B1753" s="24">
        <v>6403107527.81565</v>
      </c>
      <c r="C1753" s="24">
        <f t="shared" si="217"/>
        <v>5970939845.7880955</v>
      </c>
      <c r="D1753" s="25">
        <f>LN(Data[[#This Row],[NVActual]])</f>
        <v>22.580049260691382</v>
      </c>
      <c r="E1753" s="26">
        <v>550408</v>
      </c>
      <c r="F1753" s="40">
        <f>Data[[#This Row],[DAA 
(n)]]^2</f>
        <v>302948966464</v>
      </c>
      <c r="G1753" s="41">
        <f t="shared" si="218"/>
        <v>267345342488.83334</v>
      </c>
      <c r="H1753" s="28">
        <f>LN(Data[[#This Row],[Metcalfe
(n^2)]])</f>
        <v>26.436830200758724</v>
      </c>
      <c r="I1753" s="42">
        <f t="shared" si="219"/>
        <v>26.29812723132909</v>
      </c>
      <c r="J1753" s="40">
        <f>Data[[#This Row],[DAA 
(n)]]*LN(Data[[#This Row],[DAA 
(n)]])</f>
        <v>7275521.4185696039</v>
      </c>
      <c r="K1753" s="40">
        <f t="shared" si="220"/>
        <v>6778089.4042728702</v>
      </c>
      <c r="L1753" s="29">
        <f>LN(Data[[#This Row],[MA'[n*ln(n)']
30d]])</f>
        <v>15.729205821424028</v>
      </c>
      <c r="M1753" s="43">
        <f t="shared" si="221"/>
        <v>15.679854792862823</v>
      </c>
      <c r="N1753" s="40">
        <f>Data[[#This Row],[DAA 
(n)]]^1.5</f>
        <v>408344872.29977292</v>
      </c>
      <c r="O1753" s="40">
        <f t="shared" si="222"/>
        <v>370784838.96178561</v>
      </c>
      <c r="P1753" s="43">
        <f>LN(Data[[#This Row],[MA'[n^1.5']]])</f>
        <v>19.731132503446236</v>
      </c>
      <c r="Q1753" s="43">
        <f t="shared" si="223"/>
        <v>19.664256368931316</v>
      </c>
      <c r="R1753" s="30">
        <f>$O$1+$O$2*Data[[#This Row],[MA'[ln(n^2)']]]</f>
        <v>26.29812723132909</v>
      </c>
      <c r="S1753" s="30">
        <f>$Q$1+$Q$2*Data[[#This Row],[MA'[ln(n*ln(n))']]]</f>
        <v>22.391760408223657</v>
      </c>
      <c r="T1753" s="31">
        <f>$O$3*Data[[#This Row],[Metcalfe
(n^2)]]</f>
        <v>157533462561.28</v>
      </c>
      <c r="U1753" s="31">
        <f t="shared" si="216"/>
        <v>139019578094.1933</v>
      </c>
      <c r="V1753" s="30">
        <f>LN(Data[[#This Row],[MA'[NVA']
30d]]/Data[[#This Row],[MA'[NVMetcalfe calc']]])</f>
        <v>-3.1477104296916156</v>
      </c>
      <c r="W1753" s="30">
        <f>$Q$3+Data[[#This Row],[NVM
(scaled)]]/((Data[[#This Row],[Upper Bound]]-Data[[#This Row],[Lower Bound]])/2)</f>
        <v>-1.0215795429520309</v>
      </c>
      <c r="X1753" s="30">
        <f>(Data[[#This Row],[Upper Bound]]+Data[[#This Row],[Lower Bound]])/2</f>
        <v>24.344943819776375</v>
      </c>
      <c r="Y1753" s="32">
        <f>LN(Data[[#This Row],[NVActual]]/Data[[#This Row],[MA'[n^2']
30d]])</f>
        <v>-3.7317578164725242</v>
      </c>
      <c r="Z1753" s="32">
        <f>LN(Data[[#This Row],[NVActual]]/Data[[#This Row],[MA'[n*ln(n)']
30d]])</f>
        <v>6.8508434392673534</v>
      </c>
      <c r="AA1753" s="32">
        <f>LN(Data[[#This Row],[NVActual]]/Data[[#This Row],[MA'[n^1.5']]])</f>
        <v>2.8489167572451448</v>
      </c>
      <c r="AB1753" s="32">
        <f>LN(Data[[#This Row],[NVActual]]/Data[[#This Row],[Metcalfe
(n^2)]])</f>
        <v>-3.8567809400673405</v>
      </c>
      <c r="AC1753" s="34">
        <f>1+Data[[#This Row],[MA'[NVMetcalfe calc']]]/((Data[[#This Row],[NVM_norm
(scaled)]]-Data[[#This Row],[NV_fund.]])/2)</f>
        <v>-10960869654.355124</v>
      </c>
    </row>
    <row r="1754" spans="1:29" x14ac:dyDescent="0.2">
      <c r="A1754" s="23">
        <v>42422</v>
      </c>
      <c r="B1754" s="24">
        <v>6668436550.1579399</v>
      </c>
      <c r="C1754" s="24">
        <f t="shared" si="217"/>
        <v>5960869578.8563337</v>
      </c>
      <c r="D1754" s="25">
        <f>LN(Data[[#This Row],[NVActual]])</f>
        <v>22.620651269121733</v>
      </c>
      <c r="E1754" s="26">
        <v>537212</v>
      </c>
      <c r="F1754" s="40">
        <f>Data[[#This Row],[DAA 
(n)]]^2</f>
        <v>288596732944</v>
      </c>
      <c r="G1754" s="41">
        <f t="shared" si="218"/>
        <v>265342466330.73334</v>
      </c>
      <c r="H1754" s="28">
        <f>LN(Data[[#This Row],[Metcalfe
(n^2)]])</f>
        <v>26.388296162861746</v>
      </c>
      <c r="I1754" s="42">
        <f t="shared" si="219"/>
        <v>26.290758292129194</v>
      </c>
      <c r="J1754" s="40">
        <f>Data[[#This Row],[DAA 
(n)]]*LN(Data[[#This Row],[DAA 
(n)]])</f>
        <v>7088054.6791216424</v>
      </c>
      <c r="K1754" s="40">
        <f t="shared" si="220"/>
        <v>6750895.6219736319</v>
      </c>
      <c r="L1754" s="29">
        <f>LN(Data[[#This Row],[MA'[n*ln(n)']
30d]])</f>
        <v>15.725185738783706</v>
      </c>
      <c r="M1754" s="43">
        <f t="shared" si="221"/>
        <v>15.674241565733857</v>
      </c>
      <c r="N1754" s="40">
        <f>Data[[#This Row],[DAA 
(n)]]^1.5</f>
        <v>393748178.53332597</v>
      </c>
      <c r="O1754" s="40">
        <f t="shared" si="222"/>
        <v>368705202.51933235</v>
      </c>
      <c r="P1754" s="43">
        <f>LN(Data[[#This Row],[MA'[n^1.5']]])</f>
        <v>19.725507973545106</v>
      </c>
      <c r="Q1754" s="43">
        <f t="shared" si="223"/>
        <v>19.656533694448878</v>
      </c>
      <c r="R1754" s="30">
        <f>$O$1+$O$2*Data[[#This Row],[MA'[ln(n^2)']]]</f>
        <v>26.290758292129194</v>
      </c>
      <c r="S1754" s="30">
        <f>$Q$1+$Q$2*Data[[#This Row],[MA'[ln(n*ln(n))']]]</f>
        <v>22.382498583460862</v>
      </c>
      <c r="T1754" s="31">
        <f>$O$3*Data[[#This Row],[Metcalfe
(n^2)]]</f>
        <v>150070301130.88</v>
      </c>
      <c r="U1754" s="31">
        <f t="shared" si="216"/>
        <v>137978082491.98132</v>
      </c>
      <c r="V1754" s="30">
        <f>LN(Data[[#This Row],[MA'[NVA']
30d]]/Data[[#This Row],[MA'[NVMetcalfe calc']]])</f>
        <v>-3.1418784770944996</v>
      </c>
      <c r="W1754" s="30">
        <f>$Q$3+Data[[#This Row],[NVM
(scaled)]]/((Data[[#This Row],[Upper Bound]]-Data[[#This Row],[Lower Bound]])/2)</f>
        <v>-1.017814583112767</v>
      </c>
      <c r="X1754" s="30">
        <f>(Data[[#This Row],[Upper Bound]]+Data[[#This Row],[Lower Bound]])/2</f>
        <v>24.336628437795028</v>
      </c>
      <c r="Y1754" s="29">
        <f>LN(Data[[#This Row],[NVActual]]/Data[[#This Row],[MA'[n^2']
30d]])</f>
        <v>-3.6836358852530391</v>
      </c>
      <c r="Z1754" s="29">
        <f>LN(Data[[#This Row],[NVActual]]/Data[[#This Row],[MA'[n*ln(n)']
30d]])</f>
        <v>6.8954655303380283</v>
      </c>
      <c r="AA1754" s="29">
        <f>LN(Data[[#This Row],[NVActual]]/Data[[#This Row],[MA'[n^1.5']]])</f>
        <v>2.8951432955766294</v>
      </c>
      <c r="AB1754" s="29">
        <f>LN(Data[[#This Row],[NVActual]]/Data[[#This Row],[Metcalfe
(n^2)]])</f>
        <v>-3.7676448937400115</v>
      </c>
      <c r="AC1754" s="26">
        <f>1+Data[[#This Row],[MA'[NVMetcalfe calc']]]/((Data[[#This Row],[NVM_norm
(scaled)]]-Data[[#This Row],[NV_fund.]])/2)</f>
        <v>-10883937175.470551</v>
      </c>
    </row>
    <row r="1755" spans="1:29" x14ac:dyDescent="0.2">
      <c r="A1755" s="23">
        <v>42421</v>
      </c>
      <c r="B1755" s="24">
        <v>6685078456.7543001</v>
      </c>
      <c r="C1755" s="24">
        <f t="shared" si="217"/>
        <v>5933292241.6620169</v>
      </c>
      <c r="D1755" s="25">
        <f>LN(Data[[#This Row],[NVActual]])</f>
        <v>22.623143783669939</v>
      </c>
      <c r="E1755" s="26">
        <v>531113</v>
      </c>
      <c r="F1755" s="40">
        <f>Data[[#This Row],[DAA 
(n)]]^2</f>
        <v>282081018769</v>
      </c>
      <c r="G1755" s="41">
        <f t="shared" si="218"/>
        <v>262969934187.79999</v>
      </c>
      <c r="H1755" s="28">
        <f>LN(Data[[#This Row],[Metcalfe
(n^2)]])</f>
        <v>26.365460167220903</v>
      </c>
      <c r="I1755" s="42">
        <f t="shared" si="219"/>
        <v>26.281318431336036</v>
      </c>
      <c r="J1755" s="40">
        <f>Data[[#This Row],[DAA 
(n)]]*LN(Data[[#This Row],[DAA 
(n)]])</f>
        <v>7001519.3228965979</v>
      </c>
      <c r="K1755" s="40">
        <f t="shared" si="220"/>
        <v>6717500.3094446016</v>
      </c>
      <c r="L1755" s="29">
        <f>LN(Data[[#This Row],[MA'[n*ln(n)']
30d]])</f>
        <v>15.720226665537224</v>
      </c>
      <c r="M1755" s="43">
        <f t="shared" si="221"/>
        <v>15.66842191871215</v>
      </c>
      <c r="N1755" s="40">
        <f>Data[[#This Row],[DAA 
(n)]]^1.5</f>
        <v>387061876.34725815</v>
      </c>
      <c r="O1755" s="40">
        <f t="shared" si="222"/>
        <v>366193662.82073629</v>
      </c>
      <c r="P1755" s="43">
        <f>LN(Data[[#This Row],[MA'[n^1.5']]])</f>
        <v>19.71867288481392</v>
      </c>
      <c r="Q1755" s="43">
        <f t="shared" si="223"/>
        <v>19.648531028863189</v>
      </c>
      <c r="R1755" s="30">
        <f>$O$1+$O$2*Data[[#This Row],[MA'[ln(n^2)']]]</f>
        <v>26.281318431336036</v>
      </c>
      <c r="S1755" s="30">
        <f>$Q$1+$Q$2*Data[[#This Row],[MA'[ln(n*ln(n))']]]</f>
        <v>22.372896165875048</v>
      </c>
      <c r="T1755" s="31">
        <f>$O$3*Data[[#This Row],[Metcalfe
(n^2)]]</f>
        <v>146682129759.88</v>
      </c>
      <c r="U1755" s="31">
        <f t="shared" si="216"/>
        <v>136744365777.65598</v>
      </c>
      <c r="V1755" s="30">
        <f>LN(Data[[#This Row],[MA'[NVA']
30d]]/Data[[#This Row],[MA'[NVMetcalfe calc']]])</f>
        <v>-3.1375339965152893</v>
      </c>
      <c r="W1755" s="30">
        <f>$Q$3+Data[[#This Row],[NVM
(scaled)]]/((Data[[#This Row],[Upper Bound]]-Data[[#This Row],[Lower Bound]])/2)</f>
        <v>-1.0155245740676002</v>
      </c>
      <c r="X1755" s="30">
        <f>(Data[[#This Row],[Upper Bound]]+Data[[#This Row],[Lower Bound]])/2</f>
        <v>24.32710729860554</v>
      </c>
      <c r="Y1755" s="32">
        <f>LN(Data[[#This Row],[NVActual]]/Data[[#This Row],[MA'[n^2']
30d]])</f>
        <v>-3.6721617602417935</v>
      </c>
      <c r="Z1755" s="32">
        <f>LN(Data[[#This Row],[NVActual]]/Data[[#This Row],[MA'[n*ln(n)']
30d]])</f>
        <v>6.9029171181327138</v>
      </c>
      <c r="AA1755" s="32">
        <f>LN(Data[[#This Row],[NVActual]]/Data[[#This Row],[MA'[n^1.5']]])</f>
        <v>2.9044708988560166</v>
      </c>
      <c r="AB1755" s="32">
        <f>LN(Data[[#This Row],[NVActual]]/Data[[#This Row],[Metcalfe
(n^2)]])</f>
        <v>-3.7423163835509636</v>
      </c>
      <c r="AC1755" s="34">
        <f>1+Data[[#This Row],[MA'[NVMetcalfe calc']]]/((Data[[#This Row],[NVM_norm
(scaled)]]-Data[[#This Row],[NV_fund.]])/2)</f>
        <v>-10791646775.44289</v>
      </c>
    </row>
    <row r="1756" spans="1:29" x14ac:dyDescent="0.2">
      <c r="A1756" s="23">
        <v>42420</v>
      </c>
      <c r="B1756" s="24">
        <v>6706178212.6384001</v>
      </c>
      <c r="C1756" s="24">
        <f t="shared" si="217"/>
        <v>5902420337.3634291</v>
      </c>
      <c r="D1756" s="25">
        <f>LN(Data[[#This Row],[NVActual]])</f>
        <v>22.626295059739991</v>
      </c>
      <c r="E1756" s="26">
        <v>489626</v>
      </c>
      <c r="F1756" s="40">
        <f>Data[[#This Row],[DAA 
(n)]]^2</f>
        <v>239733619876</v>
      </c>
      <c r="G1756" s="41">
        <f t="shared" si="218"/>
        <v>261917775770.70001</v>
      </c>
      <c r="H1756" s="28">
        <f>LN(Data[[#This Row],[Metcalfe
(n^2)]])</f>
        <v>26.202794226690838</v>
      </c>
      <c r="I1756" s="42">
        <f t="shared" si="219"/>
        <v>26.277362748779229</v>
      </c>
      <c r="J1756" s="40">
        <f>Data[[#This Row],[DAA 
(n)]]*LN(Data[[#This Row],[DAA 
(n)]])</f>
        <v>6414784.6630188636</v>
      </c>
      <c r="K1756" s="40">
        <f t="shared" si="220"/>
        <v>6703065.3018270265</v>
      </c>
      <c r="L1756" s="29">
        <f>LN(Data[[#This Row],[MA'[n*ln(n)']
30d]])</f>
        <v>15.718075487471818</v>
      </c>
      <c r="M1756" s="43">
        <f t="shared" si="221"/>
        <v>15.662741917486111</v>
      </c>
      <c r="N1756" s="40">
        <f>Data[[#This Row],[DAA 
(n)]]^1.5</f>
        <v>342607374.94310623</v>
      </c>
      <c r="O1756" s="40">
        <f t="shared" si="222"/>
        <v>365094961.35653442</v>
      </c>
      <c r="P1756" s="43">
        <f>LN(Data[[#This Row],[MA'[n^1.5']]])</f>
        <v>19.715668045809007</v>
      </c>
      <c r="Q1756" s="43">
        <f t="shared" si="223"/>
        <v>19.640719792649286</v>
      </c>
      <c r="R1756" s="30">
        <f>$O$1+$O$2*Data[[#This Row],[MA'[ln(n^2)']]]</f>
        <v>26.277362748779229</v>
      </c>
      <c r="S1756" s="30">
        <f>$Q$1+$Q$2*Data[[#This Row],[MA'[ln(n*ln(n))']]]</f>
        <v>22.36352416385208</v>
      </c>
      <c r="T1756" s="31">
        <f>$O$3*Data[[#This Row],[Metcalfe
(n^2)]]</f>
        <v>124661482335.52</v>
      </c>
      <c r="U1756" s="31">
        <f t="shared" si="216"/>
        <v>136197243400.76398</v>
      </c>
      <c r="V1756" s="30">
        <f>LN(Data[[#This Row],[MA'[NVA']
30d]]/Data[[#This Row],[MA'[NVMetcalfe calc']]])</f>
        <v>-3.1387416606988268</v>
      </c>
      <c r="W1756" s="30">
        <f>$Q$3+Data[[#This Row],[NVM
(scaled)]]/((Data[[#This Row],[Upper Bound]]-Data[[#This Row],[Lower Bound]])/2)</f>
        <v>-1.0139198309233546</v>
      </c>
      <c r="X1756" s="30">
        <f>(Data[[#This Row],[Upper Bound]]+Data[[#This Row],[Lower Bound]])/2</f>
        <v>24.320443456315655</v>
      </c>
      <c r="Y1756" s="29">
        <f>LN(Data[[#This Row],[NVActual]]/Data[[#This Row],[MA'[n^2']
30d]])</f>
        <v>-3.6650013987753964</v>
      </c>
      <c r="Z1756" s="29">
        <f>LN(Data[[#This Row],[NVActual]]/Data[[#This Row],[MA'[n*ln(n)']
30d]])</f>
        <v>6.9082195722681732</v>
      </c>
      <c r="AA1756" s="29">
        <f>LN(Data[[#This Row],[NVActual]]/Data[[#This Row],[MA'[n^1.5']]])</f>
        <v>2.910627013930982</v>
      </c>
      <c r="AB1756" s="29">
        <f>LN(Data[[#This Row],[NVActual]]/Data[[#This Row],[Metcalfe
(n^2)]])</f>
        <v>-3.576499166950847</v>
      </c>
      <c r="AC1756" s="26">
        <f>1+Data[[#This Row],[MA'[NVMetcalfe calc']]]/((Data[[#This Row],[NVM_norm
(scaled)]]-Data[[#This Row],[NV_fund.]])/2)</f>
        <v>-10751976818.513512</v>
      </c>
    </row>
    <row r="1757" spans="1:29" x14ac:dyDescent="0.2">
      <c r="A1757" s="23">
        <v>42419</v>
      </c>
      <c r="B1757" s="24">
        <v>6391241912.0193005</v>
      </c>
      <c r="C1757" s="24">
        <f t="shared" si="217"/>
        <v>5885017904.1635742</v>
      </c>
      <c r="D1757" s="25">
        <f>LN(Data[[#This Row],[NVActual]])</f>
        <v>22.578194438880555</v>
      </c>
      <c r="E1757" s="26">
        <v>523596</v>
      </c>
      <c r="F1757" s="40">
        <f>Data[[#This Row],[DAA 
(n)]]^2</f>
        <v>274152771216</v>
      </c>
      <c r="G1757" s="41">
        <f t="shared" si="218"/>
        <v>262654619668.29999</v>
      </c>
      <c r="H1757" s="28">
        <f>LN(Data[[#This Row],[Metcalfe
(n^2)]])</f>
        <v>26.336951347138594</v>
      </c>
      <c r="I1757" s="42">
        <f t="shared" si="219"/>
        <v>26.280302788111253</v>
      </c>
      <c r="J1757" s="40">
        <f>Data[[#This Row],[DAA 
(n)]]*LN(Data[[#This Row],[DAA 
(n)]])</f>
        <v>6894961.1887781899</v>
      </c>
      <c r="K1757" s="40">
        <f t="shared" si="220"/>
        <v>6713458.3952526366</v>
      </c>
      <c r="L1757" s="29">
        <f>LN(Data[[#This Row],[MA'[n*ln(n)']
30d]])</f>
        <v>15.719624785298761</v>
      </c>
      <c r="M1757" s="43">
        <f t="shared" si="221"/>
        <v>15.657071755600596</v>
      </c>
      <c r="N1757" s="40">
        <f>Data[[#This Row],[DAA 
(n)]]^1.5</f>
        <v>378873718.27247757</v>
      </c>
      <c r="O1757" s="40">
        <f t="shared" si="222"/>
        <v>365875968.08559227</v>
      </c>
      <c r="P1757" s="43">
        <f>LN(Data[[#This Row],[MA'[n^1.5']]])</f>
        <v>19.717804948919095</v>
      </c>
      <c r="Q1757" s="43">
        <f t="shared" si="223"/>
        <v>19.632918653888701</v>
      </c>
      <c r="R1757" s="30">
        <f>$O$1+$O$2*Data[[#This Row],[MA'[ln(n^2)']]]</f>
        <v>26.280302788111253</v>
      </c>
      <c r="S1757" s="30">
        <f>$Q$1+$Q$2*Data[[#This Row],[MA'[ln(n*ln(n))']]]</f>
        <v>22.354168396740981</v>
      </c>
      <c r="T1757" s="31">
        <f>$O$3*Data[[#This Row],[Metcalfe
(n^2)]]</f>
        <v>142559441032.32001</v>
      </c>
      <c r="U1757" s="31">
        <f t="shared" si="216"/>
        <v>136580402227.51601</v>
      </c>
      <c r="V1757" s="30">
        <f>LN(Data[[#This Row],[MA'[NVA']
30d]]/Data[[#This Row],[MA'[NVMetcalfe calc']]])</f>
        <v>-3.1445036854779636</v>
      </c>
      <c r="W1757" s="30">
        <f>$Q$3+Data[[#This Row],[NVM
(scaled)]]/((Data[[#This Row],[Upper Bound]]-Data[[#This Row],[Lower Bound]])/2)</f>
        <v>-1.0118319150712978</v>
      </c>
      <c r="X1757" s="30">
        <f>(Data[[#This Row],[Upper Bound]]+Data[[#This Row],[Lower Bound]])/2</f>
        <v>24.317235592426115</v>
      </c>
      <c r="Y1757" s="32">
        <f>LN(Data[[#This Row],[NVActual]]/Data[[#This Row],[MA'[n^2']
30d]])</f>
        <v>-3.7159113339968521</v>
      </c>
      <c r="Z1757" s="32">
        <f>LN(Data[[#This Row],[NVActual]]/Data[[#This Row],[MA'[n*ln(n)']
30d]])</f>
        <v>6.8585696535817933</v>
      </c>
      <c r="AA1757" s="32">
        <f>LN(Data[[#This Row],[NVActual]]/Data[[#This Row],[MA'[n^1.5']]])</f>
        <v>2.8603894899614581</v>
      </c>
      <c r="AB1757" s="32">
        <f>LN(Data[[#This Row],[NVActual]]/Data[[#This Row],[Metcalfe
(n^2)]])</f>
        <v>-3.7587569082580412</v>
      </c>
      <c r="AC1757" s="34">
        <f>1+Data[[#This Row],[MA'[NVMetcalfe calc']]]/((Data[[#This Row],[NVM_norm
(scaled)]]-Data[[#This Row],[NV_fund.]])/2)</f>
        <v>-10784479308.164316</v>
      </c>
    </row>
    <row r="1758" spans="1:29" x14ac:dyDescent="0.2">
      <c r="A1758" s="23">
        <v>42418</v>
      </c>
      <c r="B1758" s="24">
        <v>6415045581.9678297</v>
      </c>
      <c r="C1758" s="24">
        <f t="shared" si="217"/>
        <v>5883768717.9758015</v>
      </c>
      <c r="D1758" s="25">
        <f>LN(Data[[#This Row],[NVActual]])</f>
        <v>22.581911940517656</v>
      </c>
      <c r="E1758" s="26">
        <v>496326</v>
      </c>
      <c r="F1758" s="40">
        <f>Data[[#This Row],[DAA 
(n)]]^2</f>
        <v>246339498276</v>
      </c>
      <c r="G1758" s="41">
        <f t="shared" si="218"/>
        <v>266494229187.23334</v>
      </c>
      <c r="H1758" s="28">
        <f>LN(Data[[#This Row],[Metcalfe
(n^2)]])</f>
        <v>26.229976495744189</v>
      </c>
      <c r="I1758" s="42">
        <f t="shared" si="219"/>
        <v>26.291995128176623</v>
      </c>
      <c r="J1758" s="40">
        <f>Data[[#This Row],[DAA 
(n)]]*LN(Data[[#This Row],[DAA 
(n)]])</f>
        <v>6509309.6571133649</v>
      </c>
      <c r="K1758" s="40">
        <f t="shared" si="220"/>
        <v>6761166.20546728</v>
      </c>
      <c r="L1758" s="29">
        <f>LN(Data[[#This Row],[MA'[n*ln(n)']
30d]])</f>
        <v>15.72670594874171</v>
      </c>
      <c r="M1758" s="43">
        <f t="shared" si="221"/>
        <v>15.651259408260341</v>
      </c>
      <c r="N1758" s="40">
        <f>Data[[#This Row],[DAA 
(n)]]^1.5</f>
        <v>349663692.4550994</v>
      </c>
      <c r="O1758" s="40">
        <f t="shared" si="222"/>
        <v>369676421.73575908</v>
      </c>
      <c r="P1758" s="43">
        <f>LN(Data[[#This Row],[MA'[n^1.5']]])</f>
        <v>19.728138645123671</v>
      </c>
      <c r="Q1758" s="43">
        <f t="shared" si="223"/>
        <v>19.624913640643872</v>
      </c>
      <c r="R1758" s="30">
        <f>$O$1+$O$2*Data[[#This Row],[MA'[ln(n^2)']]]</f>
        <v>26.291995128176623</v>
      </c>
      <c r="S1758" s="30">
        <f>$Q$1+$Q$2*Data[[#This Row],[MA'[ln(n*ln(n))']]]</f>
        <v>22.344578023629559</v>
      </c>
      <c r="T1758" s="31">
        <f>$O$3*Data[[#This Row],[Metcalfe
(n^2)]]</f>
        <v>128096539103.52</v>
      </c>
      <c r="U1758" s="31">
        <f t="shared" si="216"/>
        <v>138576999177.36136</v>
      </c>
      <c r="V1758" s="30">
        <f>LN(Data[[#This Row],[MA'[NVA']
30d]]/Data[[#This Row],[MA'[NVMetcalfe calc']]])</f>
        <v>-3.1592286268546244</v>
      </c>
      <c r="W1758" s="30">
        <f>$Q$3+Data[[#This Row],[NVM
(scaled)]]/((Data[[#This Row],[Upper Bound]]-Data[[#This Row],[Lower Bound]])/2)</f>
        <v>-1.010656096471529</v>
      </c>
      <c r="X1758" s="30">
        <f>(Data[[#This Row],[Upper Bound]]+Data[[#This Row],[Lower Bound]])/2</f>
        <v>24.318286575903091</v>
      </c>
      <c r="Y1758" s="29">
        <f>LN(Data[[#This Row],[NVActual]]/Data[[#This Row],[MA'[n^2']
30d]])</f>
        <v>-3.7267064857185246</v>
      </c>
      <c r="Z1758" s="29">
        <f>LN(Data[[#This Row],[NVActual]]/Data[[#This Row],[MA'[n*ln(n)']
30d]])</f>
        <v>6.8552059917759465</v>
      </c>
      <c r="AA1758" s="29">
        <f>LN(Data[[#This Row],[NVActual]]/Data[[#This Row],[MA'[n^1.5']]])</f>
        <v>2.8537732953939869</v>
      </c>
      <c r="AB1758" s="29">
        <f>LN(Data[[#This Row],[NVActual]]/Data[[#This Row],[Metcalfe
(n^2)]])</f>
        <v>-3.6480645552265329</v>
      </c>
      <c r="AC1758" s="26">
        <f>1+Data[[#This Row],[MA'[NVMetcalfe calc']]]/((Data[[#This Row],[NVM_norm
(scaled)]]-Data[[#This Row],[NV_fund.]])/2)</f>
        <v>-10942185858.854496</v>
      </c>
    </row>
    <row r="1759" spans="1:29" x14ac:dyDescent="0.2">
      <c r="A1759" s="23">
        <v>42417</v>
      </c>
      <c r="B1759" s="24">
        <v>6322452452.6137199</v>
      </c>
      <c r="C1759" s="24">
        <f t="shared" si="217"/>
        <v>5860298096.8817587</v>
      </c>
      <c r="D1759" s="25">
        <f>LN(Data[[#This Row],[NVActual]])</f>
        <v>22.567373016134322</v>
      </c>
      <c r="E1759" s="26">
        <v>537228</v>
      </c>
      <c r="F1759" s="40">
        <f>Data[[#This Row],[DAA 
(n)]]^2</f>
        <v>288613923984</v>
      </c>
      <c r="G1759" s="41">
        <f t="shared" si="218"/>
        <v>264317467053.23334</v>
      </c>
      <c r="H1759" s="28">
        <f>LN(Data[[#This Row],[Metcalfe
(n^2)]])</f>
        <v>26.388355728775156</v>
      </c>
      <c r="I1759" s="42">
        <f t="shared" si="219"/>
        <v>26.281728086549705</v>
      </c>
      <c r="J1759" s="40">
        <f>Data[[#This Row],[DAA 
(n)]]*LN(Data[[#This Row],[DAA 
(n)]])</f>
        <v>7088281.7857292099</v>
      </c>
      <c r="K1759" s="40">
        <f t="shared" si="220"/>
        <v>6728012.2412489615</v>
      </c>
      <c r="L1759" s="29">
        <f>LN(Data[[#This Row],[MA'[n*ln(n)']
30d]])</f>
        <v>15.721790300081684</v>
      </c>
      <c r="M1759" s="43">
        <f t="shared" si="221"/>
        <v>15.644876421631974</v>
      </c>
      <c r="N1759" s="40">
        <f>Data[[#This Row],[DAA 
(n)]]^1.5</f>
        <v>393765769.40368587</v>
      </c>
      <c r="O1759" s="40">
        <f t="shared" si="222"/>
        <v>367272283.02191508</v>
      </c>
      <c r="P1759" s="43">
        <f>LN(Data[[#This Row],[MA'[n^1.5']]])</f>
        <v>19.721614046526572</v>
      </c>
      <c r="Q1759" s="43">
        <f t="shared" si="223"/>
        <v>19.616044031501694</v>
      </c>
      <c r="R1759" s="30">
        <f>$O$1+$O$2*Data[[#This Row],[MA'[ln(n^2)']]]</f>
        <v>26.281728086549705</v>
      </c>
      <c r="S1759" s="30">
        <f>$Q$1+$Q$2*Data[[#This Row],[MA'[ln(n*ln(n))']]]</f>
        <v>22.334046095692756</v>
      </c>
      <c r="T1759" s="31">
        <f>$O$3*Data[[#This Row],[Metcalfe
(n^2)]]</f>
        <v>150079240471.67999</v>
      </c>
      <c r="U1759" s="31">
        <f t="shared" si="216"/>
        <v>137445082867.68134</v>
      </c>
      <c r="V1759" s="30">
        <f>LN(Data[[#This Row],[MA'[NVA']
30d]]/Data[[#This Row],[MA'[NVMetcalfe calc']]])</f>
        <v>-3.1550239679301746</v>
      </c>
      <c r="W1759" s="30">
        <f>$Q$3+Data[[#This Row],[NVM
(scaled)]]/((Data[[#This Row],[Upper Bound]]-Data[[#This Row],[Lower Bound]])/2)</f>
        <v>-1.0084185024211094</v>
      </c>
      <c r="X1759" s="30">
        <f>(Data[[#This Row],[Upper Bound]]+Data[[#This Row],[Lower Bound]])/2</f>
        <v>24.307887091121231</v>
      </c>
      <c r="Y1759" s="32">
        <f>LN(Data[[#This Row],[NVActual]]/Data[[#This Row],[MA'[n^2']
30d]])</f>
        <v>-3.7330437282190689</v>
      </c>
      <c r="Z1759" s="32">
        <f>LN(Data[[#This Row],[NVActual]]/Data[[#This Row],[MA'[n*ln(n)']
30d]])</f>
        <v>6.8455827160526379</v>
      </c>
      <c r="AA1759" s="32">
        <f>LN(Data[[#This Row],[NVActual]]/Data[[#This Row],[MA'[n^1.5']]])</f>
        <v>2.8457589696077505</v>
      </c>
      <c r="AB1759" s="32">
        <f>LN(Data[[#This Row],[NVActual]]/Data[[#This Row],[Metcalfe
(n^2)]])</f>
        <v>-3.8209827126408333</v>
      </c>
      <c r="AC1759" s="34">
        <f>1+Data[[#This Row],[MA'[NVMetcalfe calc']]]/((Data[[#This Row],[NVM_norm
(scaled)]]-Data[[#This Row],[NV_fund.]])/2)</f>
        <v>-10858225924.566383</v>
      </c>
    </row>
    <row r="1760" spans="1:29" x14ac:dyDescent="0.2">
      <c r="A1760" s="23">
        <v>42416</v>
      </c>
      <c r="B1760" s="24">
        <v>6194695258.1651402</v>
      </c>
      <c r="C1760" s="24">
        <f t="shared" si="217"/>
        <v>5843245727.8204212</v>
      </c>
      <c r="D1760" s="25">
        <f>LN(Data[[#This Row],[NVActual]])</f>
        <v>22.546959159238096</v>
      </c>
      <c r="E1760" s="26">
        <v>481206</v>
      </c>
      <c r="F1760" s="40">
        <f>Data[[#This Row],[DAA 
(n)]]^2</f>
        <v>231559214436</v>
      </c>
      <c r="G1760" s="41">
        <f t="shared" si="218"/>
        <v>262280507941.26666</v>
      </c>
      <c r="H1760" s="28">
        <f>LN(Data[[#This Row],[Metcalfe
(n^2)]])</f>
        <v>26.16810146366571</v>
      </c>
      <c r="I1760" s="42">
        <f t="shared" si="219"/>
        <v>26.273797519430239</v>
      </c>
      <c r="J1760" s="40">
        <f>Data[[#This Row],[DAA 
(n)]]*LN(Data[[#This Row],[DAA 
(n)]])</f>
        <v>6296123.7164623607</v>
      </c>
      <c r="K1760" s="40">
        <f t="shared" si="220"/>
        <v>6699621.2734942911</v>
      </c>
      <c r="L1760" s="29">
        <f>LN(Data[[#This Row],[MA'[n*ln(n)']
30d]])</f>
        <v>15.717561556419385</v>
      </c>
      <c r="M1760" s="43">
        <f t="shared" si="221"/>
        <v>15.638813610457058</v>
      </c>
      <c r="N1760" s="40">
        <f>Data[[#This Row],[DAA 
(n)]]^1.5</f>
        <v>333807853.92481375</v>
      </c>
      <c r="O1760" s="40">
        <f t="shared" si="222"/>
        <v>365127258.74089801</v>
      </c>
      <c r="P1760" s="43">
        <f>LN(Data[[#This Row],[MA'[n^1.5']]])</f>
        <v>19.715756504865706</v>
      </c>
      <c r="Q1760" s="43">
        <f t="shared" si="223"/>
        <v>19.607613547182261</v>
      </c>
      <c r="R1760" s="30">
        <f>$O$1+$O$2*Data[[#This Row],[MA'[ln(n^2)']]]</f>
        <v>26.273797519430239</v>
      </c>
      <c r="S1760" s="30">
        <f>$Q$1+$Q$2*Data[[#This Row],[MA'[ln(n*ln(n))']]]</f>
        <v>22.324042457254144</v>
      </c>
      <c r="T1760" s="31">
        <f>$O$3*Data[[#This Row],[Metcalfe
(n^2)]]</f>
        <v>120410791506.72</v>
      </c>
      <c r="U1760" s="31">
        <f t="shared" si="216"/>
        <v>136385864129.45866</v>
      </c>
      <c r="V1760" s="30">
        <f>LN(Data[[#This Row],[MA'[NVA']
30d]]/Data[[#This Row],[MA'[NVMetcalfe calc']]])</f>
        <v>-3.1502016868583622</v>
      </c>
      <c r="W1760" s="30">
        <f>$Q$3+Data[[#This Row],[NVM
(scaled)]]/((Data[[#This Row],[Upper Bound]]-Data[[#This Row],[Lower Bound]])/2)</f>
        <v>-1.0051377426036017</v>
      </c>
      <c r="X1760" s="30">
        <f>(Data[[#This Row],[Upper Bound]]+Data[[#This Row],[Lower Bound]])/2</f>
        <v>24.298919988342192</v>
      </c>
      <c r="Y1760" s="29">
        <f>LN(Data[[#This Row],[NVActual]]/Data[[#This Row],[MA'[n^2']
30d]])</f>
        <v>-3.745721249739296</v>
      </c>
      <c r="Z1760" s="29">
        <f>LN(Data[[#This Row],[NVActual]]/Data[[#This Row],[MA'[n*ln(n)']
30d]])</f>
        <v>6.8293976028187098</v>
      </c>
      <c r="AA1760" s="29">
        <f>LN(Data[[#This Row],[NVActual]]/Data[[#This Row],[MA'[n^1.5']]])</f>
        <v>2.8312026543723885</v>
      </c>
      <c r="AB1760" s="29">
        <f>LN(Data[[#This Row],[NVActual]]/Data[[#This Row],[Metcalfe
(n^2)]])</f>
        <v>-3.6211423044276172</v>
      </c>
      <c r="AC1760" s="26">
        <f>1+Data[[#This Row],[MA'[NVMetcalfe calc']]]/((Data[[#This Row],[NVM_norm
(scaled)]]-Data[[#This Row],[NV_fund.]])/2)</f>
        <v>-10779762326.420279</v>
      </c>
    </row>
    <row r="1761" spans="1:29" x14ac:dyDescent="0.2">
      <c r="A1761" s="23">
        <v>42415</v>
      </c>
      <c r="B1761" s="24">
        <v>6075100823.4099703</v>
      </c>
      <c r="C1761" s="24">
        <f t="shared" si="217"/>
        <v>5829197427.3608551</v>
      </c>
      <c r="D1761" s="25">
        <f>LN(Data[[#This Row],[NVActual]])</f>
        <v>22.52746442248139</v>
      </c>
      <c r="E1761" s="26">
        <v>498129</v>
      </c>
      <c r="F1761" s="40">
        <f>Data[[#This Row],[DAA 
(n)]]^2</f>
        <v>248132500641</v>
      </c>
      <c r="G1761" s="41">
        <f t="shared" si="218"/>
        <v>263635204326.20001</v>
      </c>
      <c r="H1761" s="28">
        <f>LN(Data[[#This Row],[Metcalfe
(n^2)]])</f>
        <v>26.237228717214599</v>
      </c>
      <c r="I1761" s="42">
        <f t="shared" si="219"/>
        <v>26.279187581192197</v>
      </c>
      <c r="J1761" s="40">
        <f>Data[[#This Row],[DAA 
(n)]]*LN(Data[[#This Row],[DAA 
(n)]])</f>
        <v>6534762.2518386953</v>
      </c>
      <c r="K1761" s="40">
        <f t="shared" si="220"/>
        <v>6718700.4100242741</v>
      </c>
      <c r="L1761" s="29">
        <f>LN(Data[[#This Row],[MA'[n*ln(n)']
30d]])</f>
        <v>15.720405302431375</v>
      </c>
      <c r="M1761" s="43">
        <f t="shared" si="221"/>
        <v>15.63294770369947</v>
      </c>
      <c r="N1761" s="40">
        <f>Data[[#This Row],[DAA 
(n)]]^1.5</f>
        <v>351570753.06657755</v>
      </c>
      <c r="O1761" s="40">
        <f t="shared" si="222"/>
        <v>366561930.35593921</v>
      </c>
      <c r="P1761" s="43">
        <f>LN(Data[[#This Row],[MA'[n^1.5']]])</f>
        <v>19.719678042794669</v>
      </c>
      <c r="Q1761" s="43">
        <f t="shared" si="223"/>
        <v>19.599459992162068</v>
      </c>
      <c r="R1761" s="30">
        <f>$O$1+$O$2*Data[[#This Row],[MA'[ln(n^2)']]]</f>
        <v>26.279187581192197</v>
      </c>
      <c r="S1761" s="30">
        <f>$Q$1+$Q$2*Data[[#This Row],[MA'[ln(n*ln(n))']]]</f>
        <v>22.314363711104125</v>
      </c>
      <c r="T1761" s="31">
        <f>$O$3*Data[[#This Row],[Metcalfe
(n^2)]]</f>
        <v>129028900333.32001</v>
      </c>
      <c r="U1761" s="31">
        <f t="shared" si="216"/>
        <v>137090306249.62401</v>
      </c>
      <c r="V1761" s="30">
        <f>LN(Data[[#This Row],[MA'[NVA']
30d]]/Data[[#This Row],[MA'[NVMetcalfe calc']]])</f>
        <v>-3.1577605500357477</v>
      </c>
      <c r="W1761" s="30">
        <f>$Q$3+Data[[#This Row],[NVM
(scaled)]]/((Data[[#This Row],[Upper Bound]]-Data[[#This Row],[Lower Bound]])/2)</f>
        <v>-1.0028881854545553</v>
      </c>
      <c r="X1761" s="30">
        <f>(Data[[#This Row],[Upper Bound]]+Data[[#This Row],[Lower Bound]])/2</f>
        <v>24.296775646148163</v>
      </c>
      <c r="Y1761" s="32">
        <f>LN(Data[[#This Row],[NVActual]]/Data[[#This Row],[MA'[n^2']
30d]])</f>
        <v>-3.7703677602481687</v>
      </c>
      <c r="Z1761" s="32">
        <f>LN(Data[[#This Row],[NVActual]]/Data[[#This Row],[MA'[n*ln(n)']
30d]])</f>
        <v>6.8070591200500141</v>
      </c>
      <c r="AA1761" s="32">
        <f>LN(Data[[#This Row],[NVActual]]/Data[[#This Row],[MA'[n^1.5']]])</f>
        <v>2.8077863796867213</v>
      </c>
      <c r="AB1761" s="32">
        <f>LN(Data[[#This Row],[NVActual]]/Data[[#This Row],[Metcalfe
(n^2)]])</f>
        <v>-3.7097642947332083</v>
      </c>
      <c r="AC1761" s="34">
        <f>1+Data[[#This Row],[MA'[NVMetcalfe calc']]]/((Data[[#This Row],[NVM_norm
(scaled)]]-Data[[#This Row],[NV_fund.]])/2)</f>
        <v>-10837322357.282057</v>
      </c>
    </row>
    <row r="1762" spans="1:29" x14ac:dyDescent="0.2">
      <c r="A1762" s="23">
        <v>42414</v>
      </c>
      <c r="B1762" s="24">
        <v>6178287275.9265499</v>
      </c>
      <c r="C1762" s="24">
        <f t="shared" si="217"/>
        <v>5821898877.3861275</v>
      </c>
      <c r="D1762" s="25">
        <f>LN(Data[[#This Row],[NVActual]])</f>
        <v>22.544306930187965</v>
      </c>
      <c r="E1762" s="26">
        <v>496649</v>
      </c>
      <c r="F1762" s="40">
        <f>Data[[#This Row],[DAA 
(n)]]^2</f>
        <v>246660229201</v>
      </c>
      <c r="G1762" s="41">
        <f t="shared" si="218"/>
        <v>264075173452.70001</v>
      </c>
      <c r="H1762" s="28">
        <f>LN(Data[[#This Row],[Metcalfe
(n^2)]])</f>
        <v>26.231277636302178</v>
      </c>
      <c r="I1762" s="42">
        <f t="shared" si="219"/>
        <v>26.280915151889431</v>
      </c>
      <c r="J1762" s="40">
        <f>Data[[#This Row],[DAA 
(n)]]*LN(Data[[#This Row],[DAA 
(n)]])</f>
        <v>6513868.9033959201</v>
      </c>
      <c r="K1762" s="40">
        <f t="shared" si="220"/>
        <v>6724860.3862761157</v>
      </c>
      <c r="L1762" s="29">
        <f>LN(Data[[#This Row],[MA'[n*ln(n)']
30d]])</f>
        <v>15.721321722831638</v>
      </c>
      <c r="M1762" s="43">
        <f t="shared" si="221"/>
        <v>15.626812134988723</v>
      </c>
      <c r="N1762" s="40">
        <f>Data[[#This Row],[DAA 
(n)]]^1.5</f>
        <v>350005080.20948356</v>
      </c>
      <c r="O1762" s="40">
        <f t="shared" si="222"/>
        <v>367026421.8433646</v>
      </c>
      <c r="P1762" s="43">
        <f>LN(Data[[#This Row],[MA'[n^1.5']]])</f>
        <v>19.720944397551001</v>
      </c>
      <c r="Q1762" s="43">
        <f t="shared" si="223"/>
        <v>19.590919458172458</v>
      </c>
      <c r="R1762" s="30">
        <f>$O$1+$O$2*Data[[#This Row],[MA'[ln(n^2)']]]</f>
        <v>26.280915151889431</v>
      </c>
      <c r="S1762" s="30">
        <f>$Q$1+$Q$2*Data[[#This Row],[MA'[ln(n*ln(n))']]]</f>
        <v>22.304240022731392</v>
      </c>
      <c r="T1762" s="31">
        <f>$O$3*Data[[#This Row],[Metcalfe
(n^2)]]</f>
        <v>128263319184.52</v>
      </c>
      <c r="U1762" s="31">
        <f t="shared" si="216"/>
        <v>137319090195.40402</v>
      </c>
      <c r="V1762" s="30">
        <f>LN(Data[[#This Row],[MA'[NVA']
30d]]/Data[[#This Row],[MA'[NVMetcalfe calc']]])</f>
        <v>-3.1606808670117816</v>
      </c>
      <c r="W1762" s="30">
        <f>$Q$3+Data[[#This Row],[NVM
(scaled)]]/((Data[[#This Row],[Upper Bound]]-Data[[#This Row],[Lower Bound]])/2)</f>
        <v>-0.99960979429113006</v>
      </c>
      <c r="X1762" s="30">
        <f>(Data[[#This Row],[Upper Bound]]+Data[[#This Row],[Lower Bound]])/2</f>
        <v>24.292577587310412</v>
      </c>
      <c r="Y1762" s="29">
        <f>LN(Data[[#This Row],[NVActual]]/Data[[#This Row],[MA'[n^2']
30d]])</f>
        <v>-3.7551927172986606</v>
      </c>
      <c r="Z1762" s="29">
        <f>LN(Data[[#This Row],[NVActual]]/Data[[#This Row],[MA'[n*ln(n)']
30d]])</f>
        <v>6.822985207356326</v>
      </c>
      <c r="AA1762" s="29">
        <f>LN(Data[[#This Row],[NVActual]]/Data[[#This Row],[MA'[n^1.5']]])</f>
        <v>2.8233625326369629</v>
      </c>
      <c r="AB1762" s="29">
        <f>LN(Data[[#This Row],[NVActual]]/Data[[#This Row],[Metcalfe
(n^2)]])</f>
        <v>-3.6869707061142147</v>
      </c>
      <c r="AC1762" s="26">
        <f>1+Data[[#This Row],[MA'[NVMetcalfe calc']]]/((Data[[#This Row],[NVM_norm
(scaled)]]-Data[[#This Row],[NV_fund.]])/2)</f>
        <v>-10858617177.781061</v>
      </c>
    </row>
    <row r="1763" spans="1:29" x14ac:dyDescent="0.2">
      <c r="A1763" s="23">
        <v>42413</v>
      </c>
      <c r="B1763" s="24">
        <v>5924880939.0625095</v>
      </c>
      <c r="C1763" s="24">
        <f t="shared" si="217"/>
        <v>5800932246.282444</v>
      </c>
      <c r="D1763" s="25">
        <f>LN(Data[[#This Row],[NVActual]])</f>
        <v>22.502426429092711</v>
      </c>
      <c r="E1763" s="26">
        <v>448353</v>
      </c>
      <c r="F1763" s="40">
        <f>Data[[#This Row],[DAA 
(n)]]^2</f>
        <v>201020412609</v>
      </c>
      <c r="G1763" s="41">
        <f t="shared" si="218"/>
        <v>261480550900.70001</v>
      </c>
      <c r="H1763" s="28">
        <f>LN(Data[[#This Row],[Metcalfe
(n^2)]])</f>
        <v>26.026672295117756</v>
      </c>
      <c r="I1763" s="42">
        <f t="shared" si="219"/>
        <v>26.268276167095369</v>
      </c>
      <c r="J1763" s="40">
        <f>Data[[#This Row],[DAA 
(n)]]*LN(Data[[#This Row],[DAA 
(n)]])</f>
        <v>5834568.3017664654</v>
      </c>
      <c r="K1763" s="40">
        <f t="shared" si="220"/>
        <v>6684766.228178421</v>
      </c>
      <c r="L1763" s="29">
        <f>LN(Data[[#This Row],[MA'[n*ln(n)']
30d]])</f>
        <v>15.715341798299912</v>
      </c>
      <c r="M1763" s="43">
        <f t="shared" si="221"/>
        <v>15.620483245705342</v>
      </c>
      <c r="N1763" s="40">
        <f>Data[[#This Row],[DAA 
(n)]]^1.5</f>
        <v>300213432.50175065</v>
      </c>
      <c r="O1763" s="40">
        <f t="shared" si="222"/>
        <v>364138679.10312641</v>
      </c>
      <c r="P1763" s="43">
        <f>LN(Data[[#This Row],[MA'[n^1.5']]])</f>
        <v>19.713045339591119</v>
      </c>
      <c r="Q1763" s="43">
        <f t="shared" si="223"/>
        <v>19.582099350123723</v>
      </c>
      <c r="R1763" s="30">
        <f>$O$1+$O$2*Data[[#This Row],[MA'[ln(n^2)']]]</f>
        <v>26.268276167095369</v>
      </c>
      <c r="S1763" s="30">
        <f>$Q$1+$Q$2*Data[[#This Row],[MA'[ln(n*ln(n))']]]</f>
        <v>22.293797355413812</v>
      </c>
      <c r="T1763" s="31">
        <f>$O$3*Data[[#This Row],[Metcalfe
(n^2)]]</f>
        <v>104530614556.68001</v>
      </c>
      <c r="U1763" s="31">
        <f t="shared" si="216"/>
        <v>135969886468.36401</v>
      </c>
      <c r="V1763" s="30">
        <f>LN(Data[[#This Row],[MA'[NVA']
30d]]/Data[[#This Row],[MA'[NVMetcalfe calc']]])</f>
        <v>-3.1544148014376057</v>
      </c>
      <c r="W1763" s="30">
        <f>$Q$3+Data[[#This Row],[NVM
(scaled)]]/((Data[[#This Row],[Upper Bound]]-Data[[#This Row],[Lower Bound]])/2)</f>
        <v>-0.99733507003048205</v>
      </c>
      <c r="X1763" s="30">
        <f>(Data[[#This Row],[Upper Bound]]+Data[[#This Row],[Lower Bound]])/2</f>
        <v>24.28103676125459</v>
      </c>
      <c r="Y1763" s="32">
        <f>LN(Data[[#This Row],[NVActual]]/Data[[#This Row],[MA'[n^2']
30d]])</f>
        <v>-3.7871993134519832</v>
      </c>
      <c r="Z1763" s="32">
        <f>LN(Data[[#This Row],[NVActual]]/Data[[#This Row],[MA'[n*ln(n)']
30d]])</f>
        <v>6.7870846307927994</v>
      </c>
      <c r="AA1763" s="32">
        <f>LN(Data[[#This Row],[NVActual]]/Data[[#This Row],[MA'[n^1.5']]])</f>
        <v>2.789381089501592</v>
      </c>
      <c r="AB1763" s="32">
        <f>LN(Data[[#This Row],[NVActual]]/Data[[#This Row],[Metcalfe
(n^2)]])</f>
        <v>-3.5242458660250451</v>
      </c>
      <c r="AC1763" s="34">
        <f>1+Data[[#This Row],[MA'[NVMetcalfe calc']]]/((Data[[#This Row],[NVM_norm
(scaled)]]-Data[[#This Row],[NV_fund.]])/2)</f>
        <v>-10757804130.995928</v>
      </c>
    </row>
    <row r="1764" spans="1:29" x14ac:dyDescent="0.2">
      <c r="A1764" s="23">
        <v>42412</v>
      </c>
      <c r="B1764" s="24">
        <v>5812313598.53613</v>
      </c>
      <c r="C1764" s="24">
        <f t="shared" si="217"/>
        <v>5819548268.2145033</v>
      </c>
      <c r="D1764" s="25">
        <f>LN(Data[[#This Row],[NVActual]])</f>
        <v>22.483244538276608</v>
      </c>
      <c r="E1764" s="26">
        <v>470121</v>
      </c>
      <c r="F1764" s="40">
        <f>Data[[#This Row],[DAA 
(n)]]^2</f>
        <v>221013754641</v>
      </c>
      <c r="G1764" s="41">
        <f t="shared" si="218"/>
        <v>260878872563.73334</v>
      </c>
      <c r="H1764" s="28">
        <f>LN(Data[[#This Row],[Metcalfe
(n^2)]])</f>
        <v>26.12149077472202</v>
      </c>
      <c r="I1764" s="42">
        <f t="shared" si="219"/>
        <v>26.265140036708406</v>
      </c>
      <c r="J1764" s="40">
        <f>Data[[#This Row],[DAA 
(n)]]*LN(Data[[#This Row],[DAA 
(n)]])</f>
        <v>6140130.6822515456</v>
      </c>
      <c r="K1764" s="40">
        <f t="shared" si="220"/>
        <v>6675158.3628036389</v>
      </c>
      <c r="L1764" s="29">
        <f>LN(Data[[#This Row],[MA'[n*ln(n)']
30d]])</f>
        <v>15.71390348673375</v>
      </c>
      <c r="M1764" s="43">
        <f t="shared" si="221"/>
        <v>15.614568620805658</v>
      </c>
      <c r="N1764" s="40">
        <f>Data[[#This Row],[DAA 
(n)]]^1.5</f>
        <v>322340204.35803813</v>
      </c>
      <c r="O1764" s="40">
        <f t="shared" si="222"/>
        <v>363456885.30849582</v>
      </c>
      <c r="P1764" s="43">
        <f>LN(Data[[#This Row],[MA'[n^1.5']]])</f>
        <v>19.7111712380228</v>
      </c>
      <c r="Q1764" s="43">
        <f t="shared" si="223"/>
        <v>19.573846535257527</v>
      </c>
      <c r="R1764" s="30">
        <f>$O$1+$O$2*Data[[#This Row],[MA'[ln(n^2)']]]</f>
        <v>26.265140036708406</v>
      </c>
      <c r="S1764" s="30">
        <f>$Q$1+$Q$2*Data[[#This Row],[MA'[ln(n*ln(n))']]]</f>
        <v>22.284038224329333</v>
      </c>
      <c r="T1764" s="31">
        <f>$O$3*Data[[#This Row],[Metcalfe
(n^2)]]</f>
        <v>114927152413.32001</v>
      </c>
      <c r="U1764" s="31">
        <f t="shared" si="216"/>
        <v>135657013733.14136</v>
      </c>
      <c r="V1764" s="30">
        <f>LN(Data[[#This Row],[MA'[NVA']
30d]]/Data[[#This Row],[MA'[NVMetcalfe calc']]])</f>
        <v>-3.1489071008132004</v>
      </c>
      <c r="W1764" s="30">
        <f>$Q$3+Data[[#This Row],[NVM
(scaled)]]/((Data[[#This Row],[Upper Bound]]-Data[[#This Row],[Lower Bound]])/2)</f>
        <v>-0.99192744080133932</v>
      </c>
      <c r="X1764" s="30">
        <f>(Data[[#This Row],[Upper Bound]]+Data[[#This Row],[Lower Bound]])/2</f>
        <v>24.274589130518869</v>
      </c>
      <c r="Y1764" s="29">
        <f>LN(Data[[#This Row],[NVActual]]/Data[[#This Row],[MA'[n^2']
30d]])</f>
        <v>-3.8040775084753715</v>
      </c>
      <c r="Z1764" s="29">
        <f>LN(Data[[#This Row],[NVActual]]/Data[[#This Row],[MA'[n*ln(n)']
30d]])</f>
        <v>6.7693410515428596</v>
      </c>
      <c r="AA1764" s="29">
        <f>LN(Data[[#This Row],[NVActual]]/Data[[#This Row],[MA'[n^1.5']]])</f>
        <v>2.7720733002538109</v>
      </c>
      <c r="AB1764" s="29">
        <f>LN(Data[[#This Row],[NVActual]]/Data[[#This Row],[Metcalfe
(n^2)]])</f>
        <v>-3.6382462364454087</v>
      </c>
      <c r="AC1764" s="26">
        <f>1+Data[[#This Row],[MA'[NVMetcalfe calc']]]/((Data[[#This Row],[NVM_norm
(scaled)]]-Data[[#This Row],[NV_fund.]])/2)</f>
        <v>-10738085983.288343</v>
      </c>
    </row>
    <row r="1765" spans="1:29" x14ac:dyDescent="0.2">
      <c r="A1765" s="23">
        <v>42411</v>
      </c>
      <c r="B1765" s="24">
        <v>5739921253.4132299</v>
      </c>
      <c r="C1765" s="24">
        <f t="shared" si="217"/>
        <v>5843119277.7030172</v>
      </c>
      <c r="D1765" s="25">
        <f>LN(Data[[#This Row],[NVActual]])</f>
        <v>22.470711328266226</v>
      </c>
      <c r="E1765" s="26">
        <v>496667</v>
      </c>
      <c r="F1765" s="40">
        <f>Data[[#This Row],[DAA 
(n)]]^2</f>
        <v>246678108889</v>
      </c>
      <c r="G1765" s="41">
        <f t="shared" si="218"/>
        <v>259684400929.86667</v>
      </c>
      <c r="H1765" s="28">
        <f>LN(Data[[#This Row],[Metcalfe
(n^2)]])</f>
        <v>26.231350120788495</v>
      </c>
      <c r="I1765" s="42">
        <f t="shared" si="219"/>
        <v>26.259243411960313</v>
      </c>
      <c r="J1765" s="40">
        <f>Data[[#This Row],[DAA 
(n)]]*LN(Data[[#This Row],[DAA 
(n)]])</f>
        <v>6514122.98522083</v>
      </c>
      <c r="K1765" s="40">
        <f t="shared" si="220"/>
        <v>6656564.1161667639</v>
      </c>
      <c r="L1765" s="29">
        <f>LN(Data[[#This Row],[MA'[n*ln(n)']
30d]])</f>
        <v>15.711114010921708</v>
      </c>
      <c r="M1765" s="43">
        <f t="shared" si="221"/>
        <v>15.608889713111768</v>
      </c>
      <c r="N1765" s="40">
        <f>Data[[#This Row],[DAA 
(n)]]^1.5</f>
        <v>350024108.18052727</v>
      </c>
      <c r="O1765" s="40">
        <f t="shared" si="222"/>
        <v>362121864.89886689</v>
      </c>
      <c r="P1765" s="43">
        <f>LN(Data[[#This Row],[MA'[n^1.5']]])</f>
        <v>19.707491356505418</v>
      </c>
      <c r="Q1765" s="43">
        <f t="shared" si="223"/>
        <v>19.565924155949567</v>
      </c>
      <c r="R1765" s="30">
        <f>$O$1+$O$2*Data[[#This Row],[MA'[ln(n^2)']]]</f>
        <v>26.259243411960313</v>
      </c>
      <c r="S1765" s="30">
        <f>$Q$1+$Q$2*Data[[#This Row],[MA'[ln(n*ln(n))']]]</f>
        <v>22.274668026634416</v>
      </c>
      <c r="T1765" s="31">
        <f>$O$3*Data[[#This Row],[Metcalfe
(n^2)]]</f>
        <v>128272616622.28</v>
      </c>
      <c r="U1765" s="31">
        <f t="shared" si="216"/>
        <v>135035888483.53069</v>
      </c>
      <c r="V1765" s="30">
        <f>LN(Data[[#This Row],[MA'[NVA']
30d]]/Data[[#This Row],[MA'[NVMetcalfe calc']]])</f>
        <v>-3.140275806586192</v>
      </c>
      <c r="W1765" s="30">
        <f>$Q$3+Data[[#This Row],[NVM
(scaled)]]/((Data[[#This Row],[Upper Bound]]-Data[[#This Row],[Lower Bound]])/2)</f>
        <v>-0.9862160345370653</v>
      </c>
      <c r="X1765" s="30">
        <f>(Data[[#This Row],[Upper Bound]]+Data[[#This Row],[Lower Bound]])/2</f>
        <v>24.266955719297364</v>
      </c>
      <c r="Y1765" s="32">
        <f>LN(Data[[#This Row],[NVActual]]/Data[[#This Row],[MA'[n^2']
30d]])</f>
        <v>-3.8120215598146689</v>
      </c>
      <c r="Z1765" s="32">
        <f>LN(Data[[#This Row],[NVActual]]/Data[[#This Row],[MA'[n*ln(n)']
30d]])</f>
        <v>6.7595973173445163</v>
      </c>
      <c r="AA1765" s="32">
        <f>LN(Data[[#This Row],[NVActual]]/Data[[#This Row],[MA'[n^1.5']]])</f>
        <v>2.763219971760809</v>
      </c>
      <c r="AB1765" s="32">
        <f>LN(Data[[#This Row],[NVActual]]/Data[[#This Row],[Metcalfe
(n^2)]])</f>
        <v>-3.760638792522268</v>
      </c>
      <c r="AC1765" s="34">
        <f>1+Data[[#This Row],[MA'[NVMetcalfe calc']]]/((Data[[#This Row],[NVM_norm
(scaled)]]-Data[[#This Row],[NV_fund.]])/2)</f>
        <v>-10694568570.413363</v>
      </c>
    </row>
    <row r="1766" spans="1:29" x14ac:dyDescent="0.2">
      <c r="A1766" s="23">
        <v>42410</v>
      </c>
      <c r="B1766" s="24">
        <v>5760041302.2852802</v>
      </c>
      <c r="C1766" s="24">
        <f t="shared" si="217"/>
        <v>5873803002.0180988</v>
      </c>
      <c r="D1766" s="25">
        <f>LN(Data[[#This Row],[NVActual]])</f>
        <v>22.474210482164143</v>
      </c>
      <c r="E1766" s="26">
        <v>487454</v>
      </c>
      <c r="F1766" s="40">
        <f>Data[[#This Row],[DAA 
(n)]]^2</f>
        <v>237611402116</v>
      </c>
      <c r="G1766" s="41">
        <f t="shared" si="218"/>
        <v>258322195041.06668</v>
      </c>
      <c r="H1766" s="28">
        <f>LN(Data[[#This Row],[Metcalfe
(n^2)]])</f>
        <v>26.193902411987185</v>
      </c>
      <c r="I1766" s="42">
        <f t="shared" si="219"/>
        <v>26.253206029213331</v>
      </c>
      <c r="J1766" s="40">
        <f>Data[[#This Row],[DAA 
(n)]]*LN(Data[[#This Row],[DAA 
(n)]])</f>
        <v>6384161.2531664008</v>
      </c>
      <c r="K1766" s="40">
        <f t="shared" si="220"/>
        <v>6636394.6329132384</v>
      </c>
      <c r="L1766" s="29">
        <f>LN(Data[[#This Row],[MA'[n*ln(n)']
30d]])</f>
        <v>15.708079397016341</v>
      </c>
      <c r="M1766" s="43">
        <f t="shared" si="221"/>
        <v>15.603553474760362</v>
      </c>
      <c r="N1766" s="40">
        <f>Data[[#This Row],[DAA 
(n)]]^1.5</f>
        <v>340330175.5752098</v>
      </c>
      <c r="O1766" s="40">
        <f t="shared" si="222"/>
        <v>360639878.31801116</v>
      </c>
      <c r="P1766" s="43">
        <f>LN(Data[[#This Row],[MA'[n^1.5']]])</f>
        <v>19.703390451409938</v>
      </c>
      <c r="Q1766" s="43">
        <f t="shared" si="223"/>
        <v>19.558484259332999</v>
      </c>
      <c r="R1766" s="30">
        <f>$O$1+$O$2*Data[[#This Row],[MA'[ln(n^2)']]]</f>
        <v>26.253206029213331</v>
      </c>
      <c r="S1766" s="30">
        <f>$Q$1+$Q$2*Data[[#This Row],[MA'[ln(n*ln(n))']]]</f>
        <v>22.265863233354597</v>
      </c>
      <c r="T1766" s="31">
        <f>$O$3*Data[[#This Row],[Metcalfe
(n^2)]]</f>
        <v>123557929100.32001</v>
      </c>
      <c r="U1766" s="31">
        <f t="shared" si="216"/>
        <v>134327541421.35469</v>
      </c>
      <c r="V1766" s="30">
        <f>LN(Data[[#This Row],[MA'[NVA']
30d]]/Data[[#This Row],[MA'[NVMetcalfe calc']]])</f>
        <v>-3.1297788614448083</v>
      </c>
      <c r="W1766" s="30">
        <f>$Q$3+Data[[#This Row],[NVM
(scaled)]]/((Data[[#This Row],[Upper Bound]]-Data[[#This Row],[Lower Bound]])/2)</f>
        <v>-0.97985693063330614</v>
      </c>
      <c r="X1766" s="30">
        <f>(Data[[#This Row],[Upper Bound]]+Data[[#This Row],[Lower Bound]])/2</f>
        <v>24.259534631283962</v>
      </c>
      <c r="Y1766" s="29">
        <f>LN(Data[[#This Row],[NVActual]]/Data[[#This Row],[MA'[n^2']
30d]])</f>
        <v>-3.8032629785679219</v>
      </c>
      <c r="Z1766" s="29">
        <f>LN(Data[[#This Row],[NVActual]]/Data[[#This Row],[MA'[n*ln(n)']
30d]])</f>
        <v>6.7661310851478014</v>
      </c>
      <c r="AA1766" s="29">
        <f>LN(Data[[#This Row],[NVActual]]/Data[[#This Row],[MA'[n^1.5']]])</f>
        <v>2.7708200307542055</v>
      </c>
      <c r="AB1766" s="29">
        <f>LN(Data[[#This Row],[NVActual]]/Data[[#This Row],[Metcalfe
(n^2)]])</f>
        <v>-3.7196919298230418</v>
      </c>
      <c r="AC1766" s="26">
        <f>1+Data[[#This Row],[MA'[NVMetcalfe calc']]]/((Data[[#This Row],[NVM_norm
(scaled)]]-Data[[#This Row],[NV_fund.]])/2)</f>
        <v>-10644277305.909115</v>
      </c>
    </row>
    <row r="1767" spans="1:29" x14ac:dyDescent="0.2">
      <c r="A1767" s="23">
        <v>42409</v>
      </c>
      <c r="B1767" s="24">
        <v>5673860326.9184599</v>
      </c>
      <c r="C1767" s="24">
        <f t="shared" si="217"/>
        <v>5907403484.6633053</v>
      </c>
      <c r="D1767" s="25">
        <f>LN(Data[[#This Row],[NVActual]])</f>
        <v>22.459135556695657</v>
      </c>
      <c r="E1767" s="26">
        <v>515267</v>
      </c>
      <c r="F1767" s="40">
        <f>Data[[#This Row],[DAA 
(n)]]^2</f>
        <v>265500081289</v>
      </c>
      <c r="G1767" s="41">
        <f t="shared" si="218"/>
        <v>257226993137.23334</v>
      </c>
      <c r="H1767" s="28">
        <f>LN(Data[[#This Row],[Metcalfe
(n^2)]])</f>
        <v>26.304880983801617</v>
      </c>
      <c r="I1767" s="42">
        <f t="shared" si="219"/>
        <v>26.24824533762542</v>
      </c>
      <c r="J1767" s="40">
        <f>Data[[#This Row],[DAA 
(n)]]*LN(Data[[#This Row],[DAA 
(n)]])</f>
        <v>6777018.5549402535</v>
      </c>
      <c r="K1767" s="40">
        <f t="shared" si="220"/>
        <v>6620012.1479416359</v>
      </c>
      <c r="L1767" s="29">
        <f>LN(Data[[#This Row],[MA'[n*ln(n)']
30d]])</f>
        <v>15.705607762948008</v>
      </c>
      <c r="M1767" s="43">
        <f t="shared" si="221"/>
        <v>15.598404265184605</v>
      </c>
      <c r="N1767" s="40">
        <f>Data[[#This Row],[DAA 
(n)]]^1.5</f>
        <v>369869477.49921167</v>
      </c>
      <c r="O1767" s="40">
        <f t="shared" si="222"/>
        <v>359441780.30029738</v>
      </c>
      <c r="P1767" s="43">
        <f>LN(Data[[#This Row],[MA'[n^1.5']]])</f>
        <v>19.700062775697155</v>
      </c>
      <c r="Q1767" s="43">
        <f t="shared" si="223"/>
        <v>19.551303879119509</v>
      </c>
      <c r="R1767" s="30">
        <f>$O$1+$O$2*Data[[#This Row],[MA'[ln(n^2)']]]</f>
        <v>26.24824533762542</v>
      </c>
      <c r="S1767" s="30">
        <f>$Q$1+$Q$2*Data[[#This Row],[MA'[ln(n*ln(n))']]]</f>
        <v>22.257367037554598</v>
      </c>
      <c r="T1767" s="31">
        <f>$O$3*Data[[#This Row],[Metcalfe
(n^2)]]</f>
        <v>138060042270.28</v>
      </c>
      <c r="U1767" s="31">
        <f t="shared" si="216"/>
        <v>133758036431.36136</v>
      </c>
      <c r="V1767" s="30">
        <f>LN(Data[[#This Row],[MA'[NVA']
30d]]/Data[[#This Row],[MA'[NVMetcalfe calc']]])</f>
        <v>-3.1198260772570157</v>
      </c>
      <c r="W1767" s="30">
        <f>$Q$3+Data[[#This Row],[NVM
(scaled)]]/((Data[[#This Row],[Upper Bound]]-Data[[#This Row],[Lower Bound]])/2)</f>
        <v>-0.97347843390847155</v>
      </c>
      <c r="X1767" s="30">
        <f>(Data[[#This Row],[Upper Bound]]+Data[[#This Row],[Lower Bound]])/2</f>
        <v>24.252806187590011</v>
      </c>
      <c r="Y1767" s="32">
        <f>LN(Data[[#This Row],[NVActual]]/Data[[#This Row],[MA'[n^2']
30d]])</f>
        <v>-3.8140892170965972</v>
      </c>
      <c r="Z1767" s="32">
        <f>LN(Data[[#This Row],[NVActual]]/Data[[#This Row],[MA'[n*ln(n)']
30d]])</f>
        <v>6.7535277937476481</v>
      </c>
      <c r="AA1767" s="32">
        <f>LN(Data[[#This Row],[NVActual]]/Data[[#This Row],[MA'[n^1.5']]])</f>
        <v>2.7590727809984994</v>
      </c>
      <c r="AB1767" s="32">
        <f>LN(Data[[#This Row],[NVActual]]/Data[[#This Row],[Metcalfe
(n^2)]])</f>
        <v>-3.8457454271059595</v>
      </c>
      <c r="AC1767" s="34">
        <f>1+Data[[#This Row],[MA'[NVMetcalfe calc']]]/((Data[[#This Row],[NVM_norm
(scaled)]]-Data[[#This Row],[NV_fund.]])/2)</f>
        <v>-10604656089.922668</v>
      </c>
    </row>
    <row r="1768" spans="1:29" x14ac:dyDescent="0.2">
      <c r="A1768" s="23">
        <v>42408</v>
      </c>
      <c r="B1768" s="24">
        <v>5631255744.9365196</v>
      </c>
      <c r="C1768" s="24">
        <f t="shared" si="217"/>
        <v>5943585601.6943207</v>
      </c>
      <c r="D1768" s="25">
        <f>LN(Data[[#This Row],[NVActual]])</f>
        <v>22.451598299508905</v>
      </c>
      <c r="E1768" s="26">
        <v>479473</v>
      </c>
      <c r="F1768" s="40">
        <f>Data[[#This Row],[DAA 
(n)]]^2</f>
        <v>229894357729</v>
      </c>
      <c r="G1768" s="41">
        <f t="shared" si="218"/>
        <v>254468209945.23334</v>
      </c>
      <c r="H1768" s="28">
        <f>LN(Data[[#This Row],[Metcalfe
(n^2)]])</f>
        <v>26.160885726130779</v>
      </c>
      <c r="I1768" s="42">
        <f t="shared" si="219"/>
        <v>26.235793022481502</v>
      </c>
      <c r="J1768" s="40">
        <f>Data[[#This Row],[DAA 
(n)]]*LN(Data[[#This Row],[DAA 
(n)]])</f>
        <v>6271719.1808825517</v>
      </c>
      <c r="K1768" s="40">
        <f t="shared" si="220"/>
        <v>6578862.1837551156</v>
      </c>
      <c r="L1768" s="29">
        <f>LN(Data[[#This Row],[MA'[n*ln(n)']
30d]])</f>
        <v>15.699372367947085</v>
      </c>
      <c r="M1768" s="43">
        <f t="shared" si="221"/>
        <v>15.593544391757963</v>
      </c>
      <c r="N1768" s="40">
        <f>Data[[#This Row],[DAA 
(n)]]^1.5</f>
        <v>332006230.94062144</v>
      </c>
      <c r="O1768" s="40">
        <f t="shared" si="222"/>
        <v>356429192.30885428</v>
      </c>
      <c r="P1768" s="43">
        <f>LN(Data[[#This Row],[MA'[n^1.5']]])</f>
        <v>19.691646159041753</v>
      </c>
      <c r="Q1768" s="43">
        <f t="shared" si="223"/>
        <v>19.544535349468923</v>
      </c>
      <c r="R1768" s="30">
        <f>$O$1+$O$2*Data[[#This Row],[MA'[ln(n^2)']]]</f>
        <v>26.235793022481502</v>
      </c>
      <c r="S1768" s="30">
        <f>$Q$1+$Q$2*Data[[#This Row],[MA'[ln(n*ln(n))']]]</f>
        <v>22.249348246400636</v>
      </c>
      <c r="T1768" s="31">
        <f>$O$3*Data[[#This Row],[Metcalfe
(n^2)]]</f>
        <v>119545066019.08</v>
      </c>
      <c r="U1768" s="31">
        <f t="shared" si="216"/>
        <v>132323469171.52138</v>
      </c>
      <c r="V1768" s="30">
        <f>LN(Data[[#This Row],[MA'[NVA']
30d]]/Data[[#This Row],[MA'[NVMetcalfe calc']]])</f>
        <v>-3.1029368610671244</v>
      </c>
      <c r="W1768" s="30">
        <f>$Q$3+Data[[#This Row],[NVM
(scaled)]]/((Data[[#This Row],[Upper Bound]]-Data[[#This Row],[Lower Bound]])/2)</f>
        <v>-0.96674393368502576</v>
      </c>
      <c r="X1768" s="30">
        <f>(Data[[#This Row],[Upper Bound]]+Data[[#This Row],[Lower Bound]])/2</f>
        <v>24.242570634441069</v>
      </c>
      <c r="Y1768" s="29">
        <f>LN(Data[[#This Row],[NVActual]]/Data[[#This Row],[MA'[n^2']
30d]])</f>
        <v>-3.8108434538194036</v>
      </c>
      <c r="Z1768" s="29">
        <f>LN(Data[[#This Row],[NVActual]]/Data[[#This Row],[MA'[n*ln(n)']
30d]])</f>
        <v>6.7522259315618216</v>
      </c>
      <c r="AA1768" s="29">
        <f>LN(Data[[#This Row],[NVActual]]/Data[[#This Row],[MA'[n^1.5']]])</f>
        <v>2.759952140467155</v>
      </c>
      <c r="AB1768" s="29">
        <f>LN(Data[[#This Row],[NVActual]]/Data[[#This Row],[Metcalfe
(n^2)]])</f>
        <v>-3.7092874266218718</v>
      </c>
      <c r="AC1768" s="26">
        <f>1+Data[[#This Row],[MA'[NVMetcalfe calc']]]/((Data[[#This Row],[NVM_norm
(scaled)]]-Data[[#This Row],[NV_fund.]])/2)</f>
        <v>-10497982307.398596</v>
      </c>
    </row>
    <row r="1769" spans="1:29" x14ac:dyDescent="0.2">
      <c r="A1769" s="23">
        <v>42407</v>
      </c>
      <c r="B1769" s="24">
        <v>5695769151.6617002</v>
      </c>
      <c r="C1769" s="24">
        <f t="shared" si="217"/>
        <v>5981757647.3751717</v>
      </c>
      <c r="D1769" s="25">
        <f>LN(Data[[#This Row],[NVActual]])</f>
        <v>22.462989482085518</v>
      </c>
      <c r="E1769" s="26">
        <v>516141</v>
      </c>
      <c r="F1769" s="40">
        <f>Data[[#This Row],[DAA 
(n)]]^2</f>
        <v>266401531881</v>
      </c>
      <c r="G1769" s="41">
        <f t="shared" si="218"/>
        <v>253913213442.79999</v>
      </c>
      <c r="H1769" s="28">
        <f>LN(Data[[#This Row],[Metcalfe
(n^2)]])</f>
        <v>26.308270525900166</v>
      </c>
      <c r="I1769" s="42">
        <f t="shared" si="219"/>
        <v>26.233287000161738</v>
      </c>
      <c r="J1769" s="40">
        <f>Data[[#This Row],[DAA 
(n)]]*LN(Data[[#This Row],[DAA 
(n)]])</f>
        <v>6789388.5287543191</v>
      </c>
      <c r="K1769" s="40">
        <f t="shared" si="220"/>
        <v>6570570.898122835</v>
      </c>
      <c r="L1769" s="29">
        <f>LN(Data[[#This Row],[MA'[n*ln(n)']
30d]])</f>
        <v>15.69811128137712</v>
      </c>
      <c r="M1769" s="43">
        <f t="shared" si="221"/>
        <v>15.588999083176761</v>
      </c>
      <c r="N1769" s="40">
        <f>Data[[#This Row],[DAA 
(n)]]^1.5</f>
        <v>370810939.78817695</v>
      </c>
      <c r="O1769" s="40">
        <f t="shared" si="222"/>
        <v>355822447.58767718</v>
      </c>
      <c r="P1769" s="43">
        <f>LN(Data[[#This Row],[MA'[n^1.5']]])</f>
        <v>19.689942421671535</v>
      </c>
      <c r="Q1769" s="43">
        <f t="shared" si="223"/>
        <v>19.538196270285024</v>
      </c>
      <c r="R1769" s="30">
        <f>$O$1+$O$2*Data[[#This Row],[MA'[ln(n^2)']]]</f>
        <v>26.233287000161738</v>
      </c>
      <c r="S1769" s="30">
        <f>$Q$1+$Q$2*Data[[#This Row],[MA'[ln(n*ln(n))']]]</f>
        <v>22.241848487241654</v>
      </c>
      <c r="T1769" s="31">
        <f>$O$3*Data[[#This Row],[Metcalfe
(n^2)]]</f>
        <v>138528796578.12</v>
      </c>
      <c r="U1769" s="31">
        <f t="shared" si="216"/>
        <v>132034870990.25604</v>
      </c>
      <c r="V1769" s="30">
        <f>LN(Data[[#This Row],[MA'[NVA']
30d]]/Data[[#This Row],[MA'[NVMetcalfe calc']]])</f>
        <v>-3.0943516161251425</v>
      </c>
      <c r="W1769" s="30">
        <f>$Q$3+Data[[#This Row],[NVM
(scaled)]]/((Data[[#This Row],[Upper Bound]]-Data[[#This Row],[Lower Bound]])/2)</f>
        <v>-0.96049444259701533</v>
      </c>
      <c r="X1769" s="30">
        <f>(Data[[#This Row],[Upper Bound]]+Data[[#This Row],[Lower Bound]])/2</f>
        <v>24.237567743701696</v>
      </c>
      <c r="Y1769" s="32">
        <f>LN(Data[[#This Row],[NVActual]]/Data[[#This Row],[MA'[n^2']
30d]])</f>
        <v>-3.7972688841346827</v>
      </c>
      <c r="Z1769" s="32">
        <f>LN(Data[[#This Row],[NVActual]]/Data[[#This Row],[MA'[n*ln(n)']
30d]])</f>
        <v>6.7648782007083987</v>
      </c>
      <c r="AA1769" s="32">
        <f>LN(Data[[#This Row],[NVActual]]/Data[[#This Row],[MA'[n^1.5']]])</f>
        <v>2.7730470604139819</v>
      </c>
      <c r="AB1769" s="32">
        <f>LN(Data[[#This Row],[NVActual]]/Data[[#This Row],[Metcalfe
(n^2)]])</f>
        <v>-3.8452810438146483</v>
      </c>
      <c r="AC1769" s="34">
        <f>1+Data[[#This Row],[MA'[NVMetcalfe calc']]]/((Data[[#This Row],[NVM_norm
(scaled)]]-Data[[#This Row],[NV_fund.]])/2)</f>
        <v>-10479763880.370939</v>
      </c>
    </row>
    <row r="1770" spans="1:29" x14ac:dyDescent="0.2">
      <c r="A1770" s="23">
        <v>42406</v>
      </c>
      <c r="B1770" s="24">
        <v>5686190017.9490499</v>
      </c>
      <c r="C1770" s="24">
        <f t="shared" si="217"/>
        <v>6019875838.6867943</v>
      </c>
      <c r="D1770" s="25">
        <f>LN(Data[[#This Row],[NVActual]])</f>
        <v>22.461306268179801</v>
      </c>
      <c r="E1770" s="26">
        <v>497975</v>
      </c>
      <c r="F1770" s="40">
        <f>Data[[#This Row],[DAA 
(n)]]^2</f>
        <v>247979100625</v>
      </c>
      <c r="G1770" s="41">
        <f t="shared" si="218"/>
        <v>250514765462.89999</v>
      </c>
      <c r="H1770" s="28">
        <f>LN(Data[[#This Row],[Metcalfe
(n^2)]])</f>
        <v>26.236610307886949</v>
      </c>
      <c r="I1770" s="42">
        <f t="shared" si="219"/>
        <v>26.217206676303288</v>
      </c>
      <c r="J1770" s="40">
        <f>Data[[#This Row],[DAA 
(n)]]*LN(Data[[#This Row],[DAA 
(n)]])</f>
        <v>6532588.0090350015</v>
      </c>
      <c r="K1770" s="40">
        <f t="shared" si="220"/>
        <v>6518807.1926218951</v>
      </c>
      <c r="L1770" s="29">
        <f>LN(Data[[#This Row],[MA'[n*ln(n)']
30d]])</f>
        <v>15.690201971249303</v>
      </c>
      <c r="M1770" s="43">
        <f t="shared" si="221"/>
        <v>15.584527009530401</v>
      </c>
      <c r="N1770" s="40">
        <f>Data[[#This Row],[DAA 
(n)]]^1.5</f>
        <v>351407729.90037405</v>
      </c>
      <c r="O1770" s="40">
        <f t="shared" si="222"/>
        <v>352070045.60871994</v>
      </c>
      <c r="P1770" s="43">
        <f>LN(Data[[#This Row],[MA'[n^1.5']]])</f>
        <v>19.67934070697244</v>
      </c>
      <c r="Q1770" s="43">
        <f t="shared" si="223"/>
        <v>19.531958317890897</v>
      </c>
      <c r="R1770" s="30">
        <f>$O$1+$O$2*Data[[#This Row],[MA'[ln(n^2)']]]</f>
        <v>26.217206676303288</v>
      </c>
      <c r="S1770" s="30">
        <f>$Q$1+$Q$2*Data[[#This Row],[MA'[ln(n*ln(n))']]]</f>
        <v>22.23446956572516</v>
      </c>
      <c r="T1770" s="31">
        <f>$O$3*Data[[#This Row],[Metcalfe
(n^2)]]</f>
        <v>128949132325</v>
      </c>
      <c r="U1770" s="31">
        <f t="shared" si="216"/>
        <v>130267678040.70804</v>
      </c>
      <c r="V1770" s="30">
        <f>LN(Data[[#This Row],[MA'[NVA']
30d]]/Data[[#This Row],[MA'[NVMetcalfe calc']]])</f>
        <v>-3.074524761039624</v>
      </c>
      <c r="W1770" s="30">
        <f>$Q$3+Data[[#This Row],[NVM
(scaled)]]/((Data[[#This Row],[Upper Bound]]-Data[[#This Row],[Lower Bound]])/2)</f>
        <v>-0.95392553446407657</v>
      </c>
      <c r="X1770" s="30">
        <f>(Data[[#This Row],[Upper Bound]]+Data[[#This Row],[Lower Bound]])/2</f>
        <v>24.225838121014224</v>
      </c>
      <c r="Y1770" s="29">
        <f>LN(Data[[#This Row],[NVActual]]/Data[[#This Row],[MA'[n^2']
30d]])</f>
        <v>-3.7854774315180744</v>
      </c>
      <c r="Z1770" s="29">
        <f>LN(Data[[#This Row],[NVActual]]/Data[[#This Row],[MA'[n*ln(n)']
30d]])</f>
        <v>6.7711042969304991</v>
      </c>
      <c r="AA1770" s="29">
        <f>LN(Data[[#This Row],[NVActual]]/Data[[#This Row],[MA'[n^1.5']]])</f>
        <v>2.7819655612073619</v>
      </c>
      <c r="AB1770" s="29">
        <f>LN(Data[[#This Row],[NVActual]]/Data[[#This Row],[Metcalfe
(n^2)]])</f>
        <v>-3.7753040397071471</v>
      </c>
      <c r="AC1770" s="26">
        <f>1+Data[[#This Row],[MA'[NVMetcalfe calc']]]/((Data[[#This Row],[NVM_norm
(scaled)]]-Data[[#This Row],[NV_fund.]])/2)</f>
        <v>-10347013562.994753</v>
      </c>
    </row>
    <row r="1771" spans="1:29" x14ac:dyDescent="0.2">
      <c r="A1771" s="23">
        <v>42405</v>
      </c>
      <c r="B1771" s="24">
        <v>5832510244.8354197</v>
      </c>
      <c r="C1771" s="24">
        <f t="shared" si="217"/>
        <v>6060794557.8467264</v>
      </c>
      <c r="D1771" s="25">
        <f>LN(Data[[#This Row],[NVActual]])</f>
        <v>22.486713318366746</v>
      </c>
      <c r="E1771" s="26">
        <v>503467</v>
      </c>
      <c r="F1771" s="40">
        <f>Data[[#This Row],[DAA 
(n)]]^2</f>
        <v>253479020089</v>
      </c>
      <c r="G1771" s="41">
        <f t="shared" si="218"/>
        <v>248494590098.36667</v>
      </c>
      <c r="H1771" s="28">
        <f>LN(Data[[#This Row],[Metcalfe
(n^2)]])</f>
        <v>26.258546895562631</v>
      </c>
      <c r="I1771" s="42">
        <f t="shared" si="219"/>
        <v>26.20786538607026</v>
      </c>
      <c r="J1771" s="40">
        <f>Data[[#This Row],[DAA 
(n)]]*LN(Data[[#This Row],[DAA 
(n)]])</f>
        <v>6610155.9149341155</v>
      </c>
      <c r="K1771" s="40">
        <f t="shared" si="220"/>
        <v>6488315.2040834818</v>
      </c>
      <c r="L1771" s="29">
        <f>LN(Data[[#This Row],[MA'[n*ln(n)']
30d]])</f>
        <v>15.685513456224212</v>
      </c>
      <c r="M1771" s="43">
        <f t="shared" si="221"/>
        <v>15.580555654469945</v>
      </c>
      <c r="N1771" s="40">
        <f>Data[[#This Row],[DAA 
(n)]]^1.5</f>
        <v>357237066.67582595</v>
      </c>
      <c r="O1771" s="40">
        <f t="shared" si="222"/>
        <v>349849607.22412324</v>
      </c>
      <c r="P1771" s="43">
        <f>LN(Data[[#This Row],[MA'[n^1.5']]])</f>
        <v>19.673013926457603</v>
      </c>
      <c r="Q1771" s="43">
        <f t="shared" si="223"/>
        <v>19.526404376581617</v>
      </c>
      <c r="R1771" s="30">
        <f>$O$1+$O$2*Data[[#This Row],[MA'[ln(n^2)']]]</f>
        <v>26.20786538607026</v>
      </c>
      <c r="S1771" s="30">
        <f>$Q$1+$Q$2*Data[[#This Row],[MA'[ln(n*ln(n))']]]</f>
        <v>22.227916829875408</v>
      </c>
      <c r="T1771" s="31">
        <f>$O$3*Data[[#This Row],[Metcalfe
(n^2)]]</f>
        <v>131809090446.28</v>
      </c>
      <c r="U1771" s="31">
        <f t="shared" si="216"/>
        <v>129217186851.1507</v>
      </c>
      <c r="V1771" s="30">
        <f>LN(Data[[#This Row],[MA'[NVA']
30d]]/Data[[#This Row],[MA'[NVMetcalfe calc']]])</f>
        <v>-3.0596537010225364</v>
      </c>
      <c r="W1771" s="30">
        <f>$Q$3+Data[[#This Row],[NVM
(scaled)]]/((Data[[#This Row],[Upper Bound]]-Data[[#This Row],[Lower Bound]])/2)</f>
        <v>-0.9475342961456813</v>
      </c>
      <c r="X1771" s="30">
        <f>(Data[[#This Row],[Upper Bound]]+Data[[#This Row],[Lower Bound]])/2</f>
        <v>24.217891107972832</v>
      </c>
      <c r="Y1771" s="32">
        <f>LN(Data[[#This Row],[NVActual]]/Data[[#This Row],[MA'[n^2']
30d]])</f>
        <v>-3.7519735936514724</v>
      </c>
      <c r="Z1771" s="32">
        <f>LN(Data[[#This Row],[NVActual]]/Data[[#This Row],[MA'[n*ln(n)']
30d]])</f>
        <v>6.8011998621425347</v>
      </c>
      <c r="AA1771" s="32">
        <f>LN(Data[[#This Row],[NVActual]]/Data[[#This Row],[MA'[n^1.5']]])</f>
        <v>2.8136993919091444</v>
      </c>
      <c r="AB1771" s="32">
        <f>LN(Data[[#This Row],[NVActual]]/Data[[#This Row],[Metcalfe
(n^2)]])</f>
        <v>-3.7718335771958844</v>
      </c>
      <c r="AC1771" s="34">
        <f>1+Data[[#This Row],[MA'[NVMetcalfe calc']]]/((Data[[#This Row],[NVM_norm
(scaled)]]-Data[[#This Row],[NV_fund.]])/2)</f>
        <v>-10269422015.605635</v>
      </c>
    </row>
    <row r="1772" spans="1:29" x14ac:dyDescent="0.2">
      <c r="A1772" s="23">
        <v>42404</v>
      </c>
      <c r="B1772" s="24">
        <v>5911470181.2680397</v>
      </c>
      <c r="C1772" s="24">
        <f t="shared" si="217"/>
        <v>6082464588.2544107</v>
      </c>
      <c r="D1772" s="25">
        <f>LN(Data[[#This Row],[NVActual]])</f>
        <v>22.500160399064249</v>
      </c>
      <c r="E1772" s="26">
        <v>459997</v>
      </c>
      <c r="F1772" s="40">
        <f>Data[[#This Row],[DAA 
(n)]]^2</f>
        <v>211597240009</v>
      </c>
      <c r="G1772" s="41">
        <f t="shared" si="218"/>
        <v>244893112324.76666</v>
      </c>
      <c r="H1772" s="28">
        <f>LN(Data[[#This Row],[Metcalfe
(n^2)]])</f>
        <v>26.077950493409762</v>
      </c>
      <c r="I1772" s="42">
        <f t="shared" si="219"/>
        <v>26.189346920730245</v>
      </c>
      <c r="J1772" s="40">
        <f>Data[[#This Row],[DAA 
(n)]]*LN(Data[[#This Row],[DAA 
(n)]])</f>
        <v>5997889.4965585051</v>
      </c>
      <c r="K1772" s="40">
        <f t="shared" si="220"/>
        <v>6431344.4682996236</v>
      </c>
      <c r="L1772" s="29">
        <f>LN(Data[[#This Row],[MA'[n*ln(n)']
30d]])</f>
        <v>15.676694167405051</v>
      </c>
      <c r="M1772" s="43">
        <f t="shared" si="221"/>
        <v>15.576794188993913</v>
      </c>
      <c r="N1772" s="40">
        <f>Data[[#This Row],[DAA 
(n)]]^1.5</f>
        <v>311984127.18024659</v>
      </c>
      <c r="O1772" s="40">
        <f t="shared" si="222"/>
        <v>345791887.36000496</v>
      </c>
      <c r="P1772" s="43">
        <f>LN(Data[[#This Row],[MA'[n^1.5']]])</f>
        <v>19.661347670440879</v>
      </c>
      <c r="Q1772" s="43">
        <f t="shared" si="223"/>
        <v>19.52113550813997</v>
      </c>
      <c r="R1772" s="30">
        <f>$O$1+$O$2*Data[[#This Row],[MA'[ln(n^2)']]]</f>
        <v>26.189346920730245</v>
      </c>
      <c r="S1772" s="30">
        <f>$Q$1+$Q$2*Data[[#This Row],[MA'[ln(n*ln(n))']]]</f>
        <v>22.221710411839954</v>
      </c>
      <c r="T1772" s="31">
        <f>$O$3*Data[[#This Row],[Metcalfe
(n^2)]]</f>
        <v>110030564804.68001</v>
      </c>
      <c r="U1772" s="31">
        <f t="shared" si="216"/>
        <v>127344418408.87869</v>
      </c>
      <c r="V1772" s="30">
        <f>LN(Data[[#This Row],[MA'[NVA']
30d]]/Data[[#This Row],[MA'[NVMetcalfe calc']]])</f>
        <v>-3.041485397964252</v>
      </c>
      <c r="W1772" s="30">
        <f>$Q$3+Data[[#This Row],[NVM
(scaled)]]/((Data[[#This Row],[Upper Bound]]-Data[[#This Row],[Lower Bound]])/2)</f>
        <v>-0.94314719790948087</v>
      </c>
      <c r="X1772" s="30">
        <f>(Data[[#This Row],[Upper Bound]]+Data[[#This Row],[Lower Bound]])/2</f>
        <v>24.205528666285097</v>
      </c>
      <c r="Y1772" s="29">
        <f>LN(Data[[#This Row],[NVActual]]/Data[[#This Row],[MA'[n^2']
30d]])</f>
        <v>-3.7239272770052838</v>
      </c>
      <c r="Z1772" s="29">
        <f>LN(Data[[#This Row],[NVActual]]/Data[[#This Row],[MA'[n*ln(n)']
30d]])</f>
        <v>6.8234662316592001</v>
      </c>
      <c r="AA1772" s="29">
        <f>LN(Data[[#This Row],[NVActual]]/Data[[#This Row],[MA'[n^1.5']]])</f>
        <v>2.8388127286233713</v>
      </c>
      <c r="AB1772" s="29">
        <f>LN(Data[[#This Row],[NVActual]]/Data[[#This Row],[Metcalfe
(n^2)]])</f>
        <v>-3.5777900943455108</v>
      </c>
      <c r="AC1772" s="26">
        <f>1+Data[[#This Row],[MA'[NVMetcalfe calc']]]/((Data[[#This Row],[NVM_norm
(scaled)]]-Data[[#This Row],[NV_fund.]])/2)</f>
        <v>-10127325914.412132</v>
      </c>
    </row>
    <row r="1773" spans="1:29" x14ac:dyDescent="0.2">
      <c r="A1773" s="23">
        <v>42403</v>
      </c>
      <c r="B1773" s="24">
        <v>5581909720.2581997</v>
      </c>
      <c r="C1773" s="24">
        <f t="shared" si="217"/>
        <v>6102451058.1378422</v>
      </c>
      <c r="D1773" s="25">
        <f>LN(Data[[#This Row],[NVActual]])</f>
        <v>22.44279679856146</v>
      </c>
      <c r="E1773" s="26">
        <v>542654</v>
      </c>
      <c r="F1773" s="40">
        <f>Data[[#This Row],[DAA 
(n)]]^2</f>
        <v>294473363716</v>
      </c>
      <c r="G1773" s="41">
        <f t="shared" si="218"/>
        <v>244155812813.83334</v>
      </c>
      <c r="H1773" s="28">
        <f>LN(Data[[#This Row],[Metcalfe
(n^2)]])</f>
        <v>26.408454390161509</v>
      </c>
      <c r="I1773" s="42">
        <f t="shared" si="219"/>
        <v>26.18566657441194</v>
      </c>
      <c r="J1773" s="40">
        <f>Data[[#This Row],[DAA 
(n)]]*LN(Data[[#This Row],[DAA 
(n)]])</f>
        <v>7165326.7043193514</v>
      </c>
      <c r="K1773" s="40">
        <f t="shared" si="220"/>
        <v>6419805.4267368326</v>
      </c>
      <c r="L1773" s="29">
        <f>LN(Data[[#This Row],[MA'[n*ln(n)']
30d]])</f>
        <v>15.674898367845003</v>
      </c>
      <c r="M1773" s="43">
        <f t="shared" si="221"/>
        <v>15.57350763188759</v>
      </c>
      <c r="N1773" s="40">
        <f>Data[[#This Row],[DAA 
(n)]]^1.5</f>
        <v>399746355.4729957</v>
      </c>
      <c r="O1773" s="40">
        <f t="shared" si="222"/>
        <v>344965421.26256275</v>
      </c>
      <c r="P1773" s="43">
        <f>LN(Data[[#This Row],[MA'[n^1.5']]])</f>
        <v>19.658954741747994</v>
      </c>
      <c r="Q1773" s="43">
        <f t="shared" si="223"/>
        <v>19.516498752075027</v>
      </c>
      <c r="R1773" s="30">
        <f>$O$1+$O$2*Data[[#This Row],[MA'[ln(n^2)']]]</f>
        <v>26.18566657441194</v>
      </c>
      <c r="S1773" s="30">
        <f>$Q$1+$Q$2*Data[[#This Row],[MA'[ln(n*ln(n))']]]</f>
        <v>22.216287592614524</v>
      </c>
      <c r="T1773" s="31">
        <f>$O$3*Data[[#This Row],[Metcalfe
(n^2)]]</f>
        <v>153126149132.32001</v>
      </c>
      <c r="U1773" s="31">
        <f t="shared" ref="U1773:U1836" si="224">AVERAGE(T1773:T1802)</f>
        <v>126961022663.19337</v>
      </c>
      <c r="V1773" s="30">
        <f>LN(Data[[#This Row],[MA'[NVA']
30d]]/Data[[#This Row],[MA'[NVMetcalfe calc']]])</f>
        <v>-3.0351896279052117</v>
      </c>
      <c r="W1773" s="30">
        <f>$Q$3+Data[[#This Row],[NVM
(scaled)]]/((Data[[#This Row],[Upper Bound]]-Data[[#This Row],[Lower Bound]])/2)</f>
        <v>-0.93930201012492687</v>
      </c>
      <c r="X1773" s="30">
        <f>(Data[[#This Row],[Upper Bound]]+Data[[#This Row],[Lower Bound]])/2</f>
        <v>24.20097708351323</v>
      </c>
      <c r="Y1773" s="32">
        <f>LN(Data[[#This Row],[NVActual]]/Data[[#This Row],[MA'[n^2']
30d]])</f>
        <v>-3.7782756369804251</v>
      </c>
      <c r="Z1773" s="32">
        <f>LN(Data[[#This Row],[NVActual]]/Data[[#This Row],[MA'[n*ln(n)']
30d]])</f>
        <v>6.7678984307164578</v>
      </c>
      <c r="AA1773" s="32">
        <f>LN(Data[[#This Row],[NVActual]]/Data[[#This Row],[MA'[n^1.5']]])</f>
        <v>2.7838420568134663</v>
      </c>
      <c r="AB1773" s="32">
        <f>LN(Data[[#This Row],[NVActual]]/Data[[#This Row],[Metcalfe
(n^2)]])</f>
        <v>-3.9656575916000474</v>
      </c>
      <c r="AC1773" s="34">
        <f>1+Data[[#This Row],[MA'[NVMetcalfe calc']]]/((Data[[#This Row],[NVM_norm
(scaled)]]-Data[[#This Row],[NV_fund.]])/2)</f>
        <v>-10100207891.705643</v>
      </c>
    </row>
    <row r="1774" spans="1:29" x14ac:dyDescent="0.2">
      <c r="A1774" s="23">
        <v>42402</v>
      </c>
      <c r="B1774" s="24">
        <v>5653475162.7441301</v>
      </c>
      <c r="C1774" s="24">
        <f t="shared" si="217"/>
        <v>6133757163.7462482</v>
      </c>
      <c r="D1774" s="25">
        <f>LN(Data[[#This Row],[NVActual]])</f>
        <v>22.455536266076919</v>
      </c>
      <c r="E1774" s="26">
        <v>675786</v>
      </c>
      <c r="F1774" s="40">
        <f>Data[[#This Row],[DAA 
(n)]]^2</f>
        <v>456686717796</v>
      </c>
      <c r="G1774" s="41">
        <f t="shared" si="218"/>
        <v>240030045999.33334</v>
      </c>
      <c r="H1774" s="28">
        <f>LN(Data[[#This Row],[Metcalfe
(n^2)]])</f>
        <v>26.847263473719043</v>
      </c>
      <c r="I1774" s="42">
        <f t="shared" si="219"/>
        <v>26.167490613789745</v>
      </c>
      <c r="J1774" s="40">
        <f>Data[[#This Row],[DAA 
(n)]]*LN(Data[[#This Row],[DAA 
(n)]])</f>
        <v>9071502.3969253488</v>
      </c>
      <c r="K1774" s="40">
        <f t="shared" si="220"/>
        <v>6359054.5991919134</v>
      </c>
      <c r="L1774" s="29">
        <f>LN(Data[[#This Row],[MA'[n*ln(n)']
30d]])</f>
        <v>15.665390276341308</v>
      </c>
      <c r="M1774" s="43">
        <f t="shared" si="221"/>
        <v>15.570254984364285</v>
      </c>
      <c r="N1774" s="40">
        <f>Data[[#This Row],[DAA 
(n)]]^1.5</f>
        <v>555538018.74623084</v>
      </c>
      <c r="O1774" s="40">
        <f t="shared" si="222"/>
        <v>340492811.11523521</v>
      </c>
      <c r="P1774" s="43">
        <f>LN(Data[[#This Row],[MA'[n^1.5']]])</f>
        <v>19.645904570600379</v>
      </c>
      <c r="Q1774" s="43">
        <f t="shared" si="223"/>
        <v>19.511906356781207</v>
      </c>
      <c r="R1774" s="30">
        <f>$O$1+$O$2*Data[[#This Row],[MA'[ln(n^2)']]]</f>
        <v>26.167490613789745</v>
      </c>
      <c r="S1774" s="30">
        <f>$Q$1+$Q$2*Data[[#This Row],[MA'[ln(n*ln(n))']]]</f>
        <v>22.210920724201067</v>
      </c>
      <c r="T1774" s="31">
        <f>$O$3*Data[[#This Row],[Metcalfe
(n^2)]]</f>
        <v>237477093253.92001</v>
      </c>
      <c r="U1774" s="31">
        <f t="shared" si="224"/>
        <v>124815623919.65337</v>
      </c>
      <c r="V1774" s="30">
        <f>LN(Data[[#This Row],[MA'[NVA']
30d]]/Data[[#This Row],[MA'[NVMetcalfe calc']]])</f>
        <v>-3.0130301634193368</v>
      </c>
      <c r="W1774" s="30">
        <f>$Q$3+Data[[#This Row],[NVM
(scaled)]]/((Data[[#This Row],[Upper Bound]]-Data[[#This Row],[Lower Bound]])/2)</f>
        <v>-0.93305165711735671</v>
      </c>
      <c r="X1774" s="30">
        <f>(Data[[#This Row],[Upper Bound]]+Data[[#This Row],[Lower Bound]])/2</f>
        <v>24.189205668995406</v>
      </c>
      <c r="Y1774" s="29">
        <f>LN(Data[[#This Row],[NVActual]]/Data[[#This Row],[MA'[n^2']
30d]])</f>
        <v>-3.7484936780395515</v>
      </c>
      <c r="Z1774" s="29">
        <f>LN(Data[[#This Row],[NVActual]]/Data[[#This Row],[MA'[n*ln(n)']
30d]])</f>
        <v>6.7901459897356107</v>
      </c>
      <c r="AA1774" s="29">
        <f>LN(Data[[#This Row],[NVActual]]/Data[[#This Row],[MA'[n^1.5']]])</f>
        <v>2.8096316954765399</v>
      </c>
      <c r="AB1774" s="29">
        <f>LN(Data[[#This Row],[NVActual]]/Data[[#This Row],[Metcalfe
(n^2)]])</f>
        <v>-4.391727207642127</v>
      </c>
      <c r="AC1774" s="26">
        <f>1+Data[[#This Row],[MA'[NVMetcalfe calc']]]/((Data[[#This Row],[NVM_norm
(scaled)]]-Data[[#This Row],[NV_fund.]])/2)</f>
        <v>-9936656749.1811695</v>
      </c>
    </row>
    <row r="1775" spans="1:29" x14ac:dyDescent="0.2">
      <c r="A1775" s="23">
        <v>42401</v>
      </c>
      <c r="B1775" s="24">
        <v>5625969536.4247999</v>
      </c>
      <c r="C1775" s="24">
        <f t="shared" si="217"/>
        <v>6160951548.4355602</v>
      </c>
      <c r="D1775" s="25">
        <f>LN(Data[[#This Row],[NVActual]])</f>
        <v>22.450659132215343</v>
      </c>
      <c r="E1775" s="26">
        <v>616260</v>
      </c>
      <c r="F1775" s="40">
        <f>Data[[#This Row],[DAA 
(n)]]^2</f>
        <v>379776387600</v>
      </c>
      <c r="G1775" s="41">
        <f t="shared" si="218"/>
        <v>230099049547.76666</v>
      </c>
      <c r="H1775" s="28">
        <f>LN(Data[[#This Row],[Metcalfe
(n^2)]])</f>
        <v>26.662848462775809</v>
      </c>
      <c r="I1775" s="42">
        <f t="shared" si="219"/>
        <v>26.13226981337213</v>
      </c>
      <c r="J1775" s="40">
        <f>Data[[#This Row],[DAA 
(n)]]*LN(Data[[#This Row],[DAA 
(n)]])</f>
        <v>8215623.4968351098</v>
      </c>
      <c r="K1775" s="40">
        <f t="shared" si="220"/>
        <v>6227939.5152749876</v>
      </c>
      <c r="L1775" s="29">
        <f>LN(Data[[#This Row],[MA'[n*ln(n)']
30d]])</f>
        <v>15.644556100147534</v>
      </c>
      <c r="M1775" s="43">
        <f t="shared" si="221"/>
        <v>15.56744475294324</v>
      </c>
      <c r="N1775" s="40">
        <f>Data[[#This Row],[DAA 
(n)]]^1.5</f>
        <v>483777838.08518475</v>
      </c>
      <c r="O1775" s="40">
        <f t="shared" si="222"/>
        <v>330358428.8655315</v>
      </c>
      <c r="P1775" s="43">
        <f>LN(Data[[#This Row],[MA'[n^1.5']]])</f>
        <v>19.615688771070115</v>
      </c>
      <c r="Q1775" s="43">
        <f t="shared" si="223"/>
        <v>19.507921113014969</v>
      </c>
      <c r="R1775" s="30">
        <f>$O$1+$O$2*Data[[#This Row],[MA'[ln(n^2)']]]</f>
        <v>26.13226981337213</v>
      </c>
      <c r="S1775" s="30">
        <f>$Q$1+$Q$2*Data[[#This Row],[MA'[ln(n*ln(n))']]]</f>
        <v>22.206283842356346</v>
      </c>
      <c r="T1775" s="31">
        <f>$O$3*Data[[#This Row],[Metcalfe
(n^2)]]</f>
        <v>197483721552</v>
      </c>
      <c r="U1775" s="31">
        <f t="shared" si="224"/>
        <v>119651505764.8387</v>
      </c>
      <c r="V1775" s="30">
        <f>LN(Data[[#This Row],[MA'[NVA']
30d]]/Data[[#This Row],[MA'[NVMetcalfe calc']]])</f>
        <v>-2.9663521612565615</v>
      </c>
      <c r="W1775" s="30">
        <f>$Q$3+Data[[#This Row],[NVM
(scaled)]]/((Data[[#This Row],[Upper Bound]]-Data[[#This Row],[Lower Bound]])/2)</f>
        <v>-0.921137422882368</v>
      </c>
      <c r="X1775" s="30">
        <f>(Data[[#This Row],[Upper Bound]]+Data[[#This Row],[Lower Bound]])/2</f>
        <v>24.169276827864238</v>
      </c>
      <c r="Y1775" s="32">
        <f>LN(Data[[#This Row],[NVActual]]/Data[[#This Row],[MA'[n^2']
30d]])</f>
        <v>-3.7111165711587586</v>
      </c>
      <c r="Z1775" s="32">
        <f>LN(Data[[#This Row],[NVActual]]/Data[[#This Row],[MA'[n*ln(n)']
30d]])</f>
        <v>6.8061030320678073</v>
      </c>
      <c r="AA1775" s="32">
        <f>LN(Data[[#This Row],[NVActual]]/Data[[#This Row],[MA'[n^1.5']]])</f>
        <v>2.8349703611452286</v>
      </c>
      <c r="AB1775" s="32">
        <f>LN(Data[[#This Row],[NVActual]]/Data[[#This Row],[Metcalfe
(n^2)]])</f>
        <v>-4.2121893305604674</v>
      </c>
      <c r="AC1775" s="34">
        <f>1+Data[[#This Row],[MA'[NVMetcalfe calc']]]/((Data[[#This Row],[NVM_norm
(scaled)]]-Data[[#This Row],[NV_fund.]])/2)</f>
        <v>-9537626964.3481922</v>
      </c>
    </row>
    <row r="1776" spans="1:29" x14ac:dyDescent="0.2">
      <c r="A1776" s="23">
        <v>42400</v>
      </c>
      <c r="B1776" s="24">
        <v>5550511097.3582001</v>
      </c>
      <c r="C1776" s="24">
        <f t="shared" si="217"/>
        <v>6191167898.935833</v>
      </c>
      <c r="D1776" s="25">
        <f>LN(Data[[#This Row],[NVActual]])</f>
        <v>22.437155850078856</v>
      </c>
      <c r="E1776" s="26">
        <v>484082</v>
      </c>
      <c r="F1776" s="40">
        <f>Data[[#This Row],[DAA 
(n)]]^2</f>
        <v>234335382724</v>
      </c>
      <c r="G1776" s="41">
        <f t="shared" si="218"/>
        <v>223263022532.96667</v>
      </c>
      <c r="H1776" s="28">
        <f>LN(Data[[#This Row],[Metcalfe
(n^2)]])</f>
        <v>26.180019185672347</v>
      </c>
      <c r="I1776" s="42">
        <f t="shared" si="219"/>
        <v>26.106385222511982</v>
      </c>
      <c r="J1776" s="40">
        <f>Data[[#This Row],[DAA 
(n)]]*LN(Data[[#This Row],[DAA 
(n)]])</f>
        <v>6336638.0237193201</v>
      </c>
      <c r="K1776" s="40">
        <f t="shared" si="220"/>
        <v>6134412.0279386342</v>
      </c>
      <c r="L1776" s="29">
        <f>LN(Data[[#This Row],[MA'[n*ln(n)']
30d]])</f>
        <v>15.629424792567495</v>
      </c>
      <c r="M1776" s="43">
        <f t="shared" si="221"/>
        <v>15.565375659415116</v>
      </c>
      <c r="N1776" s="40">
        <f>Data[[#This Row],[DAA 
(n)]]^1.5</f>
        <v>336804900.11251229</v>
      </c>
      <c r="O1776" s="40">
        <f t="shared" si="222"/>
        <v>323239708.63588059</v>
      </c>
      <c r="P1776" s="43">
        <f>LN(Data[[#This Row],[MA'[n^1.5']]])</f>
        <v>19.593904737942779</v>
      </c>
      <c r="Q1776" s="43">
        <f t="shared" si="223"/>
        <v>19.505005143841014</v>
      </c>
      <c r="R1776" s="30">
        <f>$O$1+$O$2*Data[[#This Row],[MA'[ln(n^2)']]]</f>
        <v>26.106385222511982</v>
      </c>
      <c r="S1776" s="30">
        <f>$Q$1+$Q$2*Data[[#This Row],[MA'[ln(n*ln(n))']]]</f>
        <v>22.202869838034939</v>
      </c>
      <c r="T1776" s="31">
        <f>$O$3*Data[[#This Row],[Metcalfe
(n^2)]]</f>
        <v>121854399016.48001</v>
      </c>
      <c r="U1776" s="31">
        <f t="shared" si="224"/>
        <v>116096771717.14268</v>
      </c>
      <c r="V1776" s="30">
        <f>LN(Data[[#This Row],[MA'[NVA']
30d]]/Data[[#This Row],[MA'[NVMetcalfe calc']]])</f>
        <v>-2.9313003382529628</v>
      </c>
      <c r="W1776" s="30">
        <f>$Q$3+Data[[#This Row],[NVM
(scaled)]]/((Data[[#This Row],[Upper Bound]]-Data[[#This Row],[Lower Bound]])/2)</f>
        <v>-0.9118771796876991</v>
      </c>
      <c r="X1776" s="30">
        <f>(Data[[#This Row],[Upper Bound]]+Data[[#This Row],[Lower Bound]])/2</f>
        <v>24.154627530273459</v>
      </c>
      <c r="Y1776" s="29">
        <f>LN(Data[[#This Row],[NVActual]]/Data[[#This Row],[MA'[n^2']
30d]])</f>
        <v>-3.6944605365375733</v>
      </c>
      <c r="Z1776" s="29">
        <f>LN(Data[[#This Row],[NVActual]]/Data[[#This Row],[MA'[n*ln(n)']
30d]])</f>
        <v>6.8077310575113623</v>
      </c>
      <c r="AA1776" s="29">
        <f>LN(Data[[#This Row],[NVActual]]/Data[[#This Row],[MA'[n^1.5']]])</f>
        <v>2.8432511121360782</v>
      </c>
      <c r="AB1776" s="29">
        <f>LN(Data[[#This Row],[NVActual]]/Data[[#This Row],[Metcalfe
(n^2)]])</f>
        <v>-3.7428633355934888</v>
      </c>
      <c r="AC1776" s="26">
        <f>1+Data[[#This Row],[MA'[NVMetcalfe calc']]]/((Data[[#This Row],[NVM_norm
(scaled)]]-Data[[#This Row],[NV_fund.]])/2)</f>
        <v>-9263100144.8298321</v>
      </c>
    </row>
    <row r="1777" spans="1:29" x14ac:dyDescent="0.2">
      <c r="A1777" s="23">
        <v>42399</v>
      </c>
      <c r="B1777" s="24">
        <v>5714271472.87784</v>
      </c>
      <c r="C1777" s="24">
        <f t="shared" si="217"/>
        <v>6223966361.5401907</v>
      </c>
      <c r="D1777" s="25">
        <f>LN(Data[[#This Row],[NVActual]])</f>
        <v>22.46623264975555</v>
      </c>
      <c r="E1777" s="26">
        <v>490429</v>
      </c>
      <c r="F1777" s="40">
        <f>Data[[#This Row],[DAA 
(n)]]^2</f>
        <v>240520604041</v>
      </c>
      <c r="G1777" s="41">
        <f t="shared" si="218"/>
        <v>218796849840.86667</v>
      </c>
      <c r="H1777" s="28">
        <f>LN(Data[[#This Row],[Metcalfe
(n^2)]])</f>
        <v>26.206071594510767</v>
      </c>
      <c r="I1777" s="42">
        <f t="shared" si="219"/>
        <v>26.078115647148007</v>
      </c>
      <c r="J1777" s="40">
        <f>Data[[#This Row],[DAA 
(n)]]*LN(Data[[#This Row],[DAA 
(n)]])</f>
        <v>6426108.743012161</v>
      </c>
      <c r="K1777" s="40">
        <f t="shared" si="220"/>
        <v>6056935.3392655747</v>
      </c>
      <c r="L1777" s="29">
        <f>LN(Data[[#This Row],[MA'[n*ln(n)']
30d]])</f>
        <v>15.616714510533075</v>
      </c>
      <c r="M1777" s="43">
        <f t="shared" si="221"/>
        <v>15.563656502478757</v>
      </c>
      <c r="N1777" s="40">
        <f>Data[[#This Row],[DAA 
(n)]]^1.5</f>
        <v>343450548.57901043</v>
      </c>
      <c r="O1777" s="40">
        <f t="shared" si="222"/>
        <v>317956038.78359914</v>
      </c>
      <c r="P1777" s="43">
        <f>LN(Data[[#This Row],[MA'[n^1.5']]])</f>
        <v>19.577423688369162</v>
      </c>
      <c r="Q1777" s="43">
        <f t="shared" si="223"/>
        <v>19.502613847011336</v>
      </c>
      <c r="R1777" s="30">
        <f>$O$1+$O$2*Data[[#This Row],[MA'[ln(n^2)']]]</f>
        <v>26.078115647148007</v>
      </c>
      <c r="S1777" s="30">
        <f>$Q$1+$Q$2*Data[[#This Row],[MA'[ln(n*ln(n))']]]</f>
        <v>22.200033229089946</v>
      </c>
      <c r="T1777" s="31">
        <f>$O$3*Data[[#This Row],[Metcalfe
(n^2)]]</f>
        <v>125070714101.32001</v>
      </c>
      <c r="U1777" s="31">
        <f t="shared" si="224"/>
        <v>113774361917.2507</v>
      </c>
      <c r="V1777" s="30">
        <f>LN(Data[[#This Row],[MA'[NVA']
30d]]/Data[[#This Row],[MA'[NVMetcalfe calc']]])</f>
        <v>-2.9058098233762677</v>
      </c>
      <c r="W1777" s="30">
        <f>$Q$3+Data[[#This Row],[NVM
(scaled)]]/((Data[[#This Row],[Upper Bound]]-Data[[#This Row],[Lower Bound]])/2)</f>
        <v>-0.90858074694108459</v>
      </c>
      <c r="X1777" s="30">
        <f>(Data[[#This Row],[Upper Bound]]+Data[[#This Row],[Lower Bound]])/2</f>
        <v>24.139074438118975</v>
      </c>
      <c r="Y1777" s="32">
        <f>LN(Data[[#This Row],[NVActual]]/Data[[#This Row],[MA'[n^2']
30d]])</f>
        <v>-3.6451768601984189</v>
      </c>
      <c r="Z1777" s="32">
        <f>LN(Data[[#This Row],[NVActual]]/Data[[#This Row],[MA'[n*ln(n)']
30d]])</f>
        <v>6.849518139222476</v>
      </c>
      <c r="AA1777" s="32">
        <f>LN(Data[[#This Row],[NVActual]]/Data[[#This Row],[MA'[n^1.5']]])</f>
        <v>2.8888089613863892</v>
      </c>
      <c r="AB1777" s="32">
        <f>LN(Data[[#This Row],[NVActual]]/Data[[#This Row],[Metcalfe
(n^2)]])</f>
        <v>-3.7398389447552165</v>
      </c>
      <c r="AC1777" s="34">
        <f>1+Data[[#This Row],[MA'[NVMetcalfe calc']]]/((Data[[#This Row],[NVM_norm
(scaled)]]-Data[[#This Row],[NV_fund.]])/2)</f>
        <v>-9084631760.0690079</v>
      </c>
    </row>
    <row r="1778" spans="1:29" x14ac:dyDescent="0.2">
      <c r="A1778" s="23">
        <v>42398</v>
      </c>
      <c r="B1778" s="24">
        <v>5738812666.1351604</v>
      </c>
      <c r="C1778" s="24">
        <f t="shared" si="217"/>
        <v>6248751897.8185472</v>
      </c>
      <c r="D1778" s="25">
        <f>LN(Data[[#This Row],[NVActual]])</f>
        <v>22.470518173291246</v>
      </c>
      <c r="E1778" s="26">
        <v>529268</v>
      </c>
      <c r="F1778" s="40">
        <f>Data[[#This Row],[DAA 
(n)]]^2</f>
        <v>280124615824</v>
      </c>
      <c r="G1778" s="41">
        <f t="shared" si="218"/>
        <v>214940593122.46667</v>
      </c>
      <c r="H1778" s="28">
        <f>LN(Data[[#This Row],[Metcalfe
(n^2)]])</f>
        <v>26.358500397621672</v>
      </c>
      <c r="I1778" s="42">
        <f t="shared" si="219"/>
        <v>26.05625465732675</v>
      </c>
      <c r="J1778" s="40">
        <f>Data[[#This Row],[DAA 
(n)]]*LN(Data[[#This Row],[DAA 
(n)]])</f>
        <v>6975355.3942242134</v>
      </c>
      <c r="K1778" s="40">
        <f t="shared" si="220"/>
        <v>5993187.2947874609</v>
      </c>
      <c r="L1778" s="29">
        <f>LN(Data[[#This Row],[MA'[n*ln(n)']
30d]])</f>
        <v>15.606133931210859</v>
      </c>
      <c r="M1778" s="43">
        <f t="shared" si="221"/>
        <v>15.562643387312022</v>
      </c>
      <c r="N1778" s="40">
        <f>Data[[#This Row],[DAA 
(n)]]^1.5</f>
        <v>385046744.13366652</v>
      </c>
      <c r="O1778" s="40">
        <f t="shared" si="222"/>
        <v>313508130.53190112</v>
      </c>
      <c r="P1778" s="43">
        <f>LN(Data[[#This Row],[MA'[n^1.5']]])</f>
        <v>19.56333585241196</v>
      </c>
      <c r="Q1778" s="43">
        <f t="shared" si="223"/>
        <v>19.501132471776327</v>
      </c>
      <c r="R1778" s="30">
        <f>$O$1+$O$2*Data[[#This Row],[MA'[ln(n^2)']]]</f>
        <v>26.05625465732675</v>
      </c>
      <c r="S1778" s="30">
        <f>$Q$1+$Q$2*Data[[#This Row],[MA'[ln(n*ln(n))']]]</f>
        <v>22.198361589064834</v>
      </c>
      <c r="T1778" s="31">
        <f>$O$3*Data[[#This Row],[Metcalfe
(n^2)]]</f>
        <v>145664800228.48001</v>
      </c>
      <c r="U1778" s="31">
        <f t="shared" si="224"/>
        <v>111769108423.68268</v>
      </c>
      <c r="V1778" s="30">
        <f>LN(Data[[#This Row],[MA'[NVA']
30d]]/Data[[#This Row],[MA'[NVMetcalfe calc']]])</f>
        <v>-2.8840534640244635</v>
      </c>
      <c r="W1778" s="30">
        <f>$Q$3+Data[[#This Row],[NVM
(scaled)]]/((Data[[#This Row],[Upper Bound]]-Data[[#This Row],[Lower Bound]])/2)</f>
        <v>-0.90514432515041532</v>
      </c>
      <c r="X1778" s="30">
        <f>(Data[[#This Row],[Upper Bound]]+Data[[#This Row],[Lower Bound]])/2</f>
        <v>24.127308123195792</v>
      </c>
      <c r="Y1778" s="29">
        <f>LN(Data[[#This Row],[NVActual]]/Data[[#This Row],[MA'[n^2']
30d]])</f>
        <v>-3.6231093425436005</v>
      </c>
      <c r="Z1778" s="29">
        <f>LN(Data[[#This Row],[NVActual]]/Data[[#This Row],[MA'[n*ln(n)']
30d]])</f>
        <v>6.8643842420803862</v>
      </c>
      <c r="AA1778" s="29">
        <f>LN(Data[[#This Row],[NVActual]]/Data[[#This Row],[MA'[n^1.5']]])</f>
        <v>2.907182320879286</v>
      </c>
      <c r="AB1778" s="29">
        <f>LN(Data[[#This Row],[NVActual]]/Data[[#This Row],[Metcalfe
(n^2)]])</f>
        <v>-3.8879822243304258</v>
      </c>
      <c r="AC1778" s="26">
        <f>1+Data[[#This Row],[MA'[NVMetcalfe calc']]]/((Data[[#This Row],[NVM_norm
(scaled)]]-Data[[#This Row],[NV_fund.]])/2)</f>
        <v>-8929936740.4611263</v>
      </c>
    </row>
    <row r="1779" spans="1:29" x14ac:dyDescent="0.2">
      <c r="A1779" s="23">
        <v>42397</v>
      </c>
      <c r="B1779" s="24">
        <v>5735712764.9415302</v>
      </c>
      <c r="C1779" s="24">
        <f t="shared" si="217"/>
        <v>6270848651.6459646</v>
      </c>
      <c r="D1779" s="25">
        <f>LN(Data[[#This Row],[NVActual]])</f>
        <v>22.46997786314288</v>
      </c>
      <c r="E1779" s="26">
        <v>513308</v>
      </c>
      <c r="F1779" s="40">
        <f>Data[[#This Row],[DAA 
(n)]]^2</f>
        <v>263485102864</v>
      </c>
      <c r="G1779" s="41">
        <f t="shared" si="218"/>
        <v>210880851531.66666</v>
      </c>
      <c r="H1779" s="28">
        <f>LN(Data[[#This Row],[Metcalfe
(n^2)]])</f>
        <v>26.297262667709138</v>
      </c>
      <c r="I1779" s="42">
        <f t="shared" si="219"/>
        <v>26.037236719275484</v>
      </c>
      <c r="J1779" s="40">
        <f>Data[[#This Row],[DAA 
(n)]]*LN(Data[[#This Row],[DAA 
(n)]])</f>
        <v>6749297.6527182208</v>
      </c>
      <c r="K1779" s="40">
        <f t="shared" si="220"/>
        <v>5931696.9160019597</v>
      </c>
      <c r="L1779" s="29">
        <f>LN(Data[[#This Row],[MA'[n*ln(n)']
30d]])</f>
        <v>15.595820887880377</v>
      </c>
      <c r="M1779" s="43">
        <f t="shared" si="221"/>
        <v>15.562143008561899</v>
      </c>
      <c r="N1779" s="40">
        <f>Data[[#This Row],[DAA 
(n)]]^1.5</f>
        <v>367762166.59808093</v>
      </c>
      <c r="O1779" s="40">
        <f t="shared" si="222"/>
        <v>309039974.29228216</v>
      </c>
      <c r="P1779" s="43">
        <f>LN(Data[[#This Row],[MA'[n^1.5']]])</f>
        <v>19.548981193136566</v>
      </c>
      <c r="Q1779" s="43">
        <f t="shared" si="223"/>
        <v>19.500327878703768</v>
      </c>
      <c r="R1779" s="30">
        <f>$O$1+$O$2*Data[[#This Row],[MA'[ln(n^2)']]]</f>
        <v>26.037236719275484</v>
      </c>
      <c r="S1779" s="30">
        <f>$Q$1+$Q$2*Data[[#This Row],[MA'[ln(n*ln(n))']]]</f>
        <v>22.19753596412713</v>
      </c>
      <c r="T1779" s="31">
        <f>$O$3*Data[[#This Row],[Metcalfe
(n^2)]]</f>
        <v>137012253489.28</v>
      </c>
      <c r="U1779" s="31">
        <f t="shared" si="224"/>
        <v>109658042796.46669</v>
      </c>
      <c r="V1779" s="30">
        <f>LN(Data[[#This Row],[MA'[NVA']
30d]]/Data[[#This Row],[MA'[NVMetcalfe calc']]])</f>
        <v>-2.8614551252655192</v>
      </c>
      <c r="W1779" s="30">
        <f>$Q$3+Data[[#This Row],[NVM
(scaled)]]/((Data[[#This Row],[Upper Bound]]-Data[[#This Row],[Lower Bound]])/2)</f>
        <v>-0.90045735995380294</v>
      </c>
      <c r="X1779" s="30">
        <f>(Data[[#This Row],[Upper Bound]]+Data[[#This Row],[Lower Bound]])/2</f>
        <v>24.117386341701305</v>
      </c>
      <c r="Y1779" s="32">
        <f>LN(Data[[#This Row],[NVActual]]/Data[[#This Row],[MA'[n^2']
30d]])</f>
        <v>-3.604581263101112</v>
      </c>
      <c r="Z1779" s="32">
        <f>LN(Data[[#This Row],[NVActual]]/Data[[#This Row],[MA'[n*ln(n)']
30d]])</f>
        <v>6.8741569752625029</v>
      </c>
      <c r="AA1779" s="32">
        <f>LN(Data[[#This Row],[NVActual]]/Data[[#This Row],[MA'[n^1.5']]])</f>
        <v>2.9209966700063128</v>
      </c>
      <c r="AB1779" s="32">
        <f>LN(Data[[#This Row],[NVActual]]/Data[[#This Row],[Metcalfe
(n^2)]])</f>
        <v>-3.8272848045662569</v>
      </c>
      <c r="AC1779" s="34">
        <f>1+Data[[#This Row],[MA'[NVMetcalfe calc']]]/((Data[[#This Row],[NVM_norm
(scaled)]]-Data[[#This Row],[NV_fund.]])/2)</f>
        <v>-8766386431.3536434</v>
      </c>
    </row>
    <row r="1780" spans="1:29" x14ac:dyDescent="0.2">
      <c r="A1780" s="23">
        <v>42396</v>
      </c>
      <c r="B1780" s="24">
        <v>5972336901.0738497</v>
      </c>
      <c r="C1780" s="24">
        <f t="shared" si="217"/>
        <v>6295642196.7609062</v>
      </c>
      <c r="D1780" s="25">
        <f>LN(Data[[#This Row],[NVActual]])</f>
        <v>22.51040412847388</v>
      </c>
      <c r="E1780" s="26">
        <v>531444</v>
      </c>
      <c r="F1780" s="40">
        <f>Data[[#This Row],[DAA 
(n)]]^2</f>
        <v>282432725136</v>
      </c>
      <c r="G1780" s="41">
        <f t="shared" si="218"/>
        <v>208198556850.06668</v>
      </c>
      <c r="H1780" s="28">
        <f>LN(Data[[#This Row],[Metcalfe
(n^2)]])</f>
        <v>26.366706218061307</v>
      </c>
      <c r="I1780" s="42">
        <f t="shared" si="219"/>
        <v>26.025089325401876</v>
      </c>
      <c r="J1780" s="40">
        <f>Data[[#This Row],[DAA 
(n)]]*LN(Data[[#This Row],[DAA 
(n)]])</f>
        <v>7006213.9096756866</v>
      </c>
      <c r="K1780" s="40">
        <f t="shared" si="220"/>
        <v>5891623.2117052767</v>
      </c>
      <c r="L1780" s="29">
        <f>LN(Data[[#This Row],[MA'[n*ln(n)']
30d]])</f>
        <v>15.589042105386302</v>
      </c>
      <c r="M1780" s="43">
        <f t="shared" si="221"/>
        <v>15.562228457759264</v>
      </c>
      <c r="N1780" s="40">
        <f>Data[[#This Row],[DAA 
(n)]]^1.5</f>
        <v>387423769.50462961</v>
      </c>
      <c r="O1780" s="40">
        <f t="shared" si="222"/>
        <v>306108321.95368659</v>
      </c>
      <c r="P1780" s="43">
        <f>LN(Data[[#This Row],[MA'[n^1.5']]])</f>
        <v>19.539449590588507</v>
      </c>
      <c r="Q1780" s="43">
        <f t="shared" si="223"/>
        <v>19.500334518510314</v>
      </c>
      <c r="R1780" s="30">
        <f>$O$1+$O$2*Data[[#This Row],[MA'[ln(n^2)']]]</f>
        <v>26.025089325401876</v>
      </c>
      <c r="S1780" s="30">
        <f>$Q$1+$Q$2*Data[[#This Row],[MA'[ln(n*ln(n))']]]</f>
        <v>22.197676955302786</v>
      </c>
      <c r="T1780" s="31">
        <f>$O$3*Data[[#This Row],[Metcalfe
(n^2)]]</f>
        <v>146865017070.72</v>
      </c>
      <c r="U1780" s="31">
        <f t="shared" si="224"/>
        <v>108263249562.03468</v>
      </c>
      <c r="V1780" s="30">
        <f>LN(Data[[#This Row],[MA'[NVA']
30d]]/Data[[#This Row],[MA'[NVMetcalfe calc']]])</f>
        <v>-2.8447080779417355</v>
      </c>
      <c r="W1780" s="30">
        <f>$Q$3+Data[[#This Row],[NVM
(scaled)]]/((Data[[#This Row],[Upper Bound]]-Data[[#This Row],[Lower Bound]])/2)</f>
        <v>-0.89649155244700618</v>
      </c>
      <c r="X1780" s="30">
        <f>(Data[[#This Row],[Upper Bound]]+Data[[#This Row],[Lower Bound]])/2</f>
        <v>24.111383140352331</v>
      </c>
      <c r="Y1780" s="29">
        <f>LN(Data[[#This Row],[NVActual]]/Data[[#This Row],[MA'[n^2']
30d]])</f>
        <v>-3.5513539330735009</v>
      </c>
      <c r="Z1780" s="29">
        <f>LN(Data[[#This Row],[NVActual]]/Data[[#This Row],[MA'[n*ln(n)']
30d]])</f>
        <v>6.9213620230875783</v>
      </c>
      <c r="AA1780" s="29">
        <f>LN(Data[[#This Row],[NVActual]]/Data[[#This Row],[MA'[n^1.5']]])</f>
        <v>2.9709545378853739</v>
      </c>
      <c r="AB1780" s="29">
        <f>LN(Data[[#This Row],[NVActual]]/Data[[#This Row],[Metcalfe
(n^2)]])</f>
        <v>-3.8563020895874258</v>
      </c>
      <c r="AC1780" s="26">
        <f>1+Data[[#This Row],[MA'[NVMetcalfe calc']]]/((Data[[#This Row],[NVM_norm
(scaled)]]-Data[[#This Row],[NV_fund.]])/2)</f>
        <v>-8658332695.5571804</v>
      </c>
    </row>
    <row r="1781" spans="1:29" x14ac:dyDescent="0.2">
      <c r="A1781" s="23">
        <v>42395</v>
      </c>
      <c r="B1781" s="24">
        <v>5918084970.4561195</v>
      </c>
      <c r="C1781" s="24">
        <f t="shared" si="217"/>
        <v>6307341422.5864744</v>
      </c>
      <c r="D1781" s="25">
        <f>LN(Data[[#This Row],[NVActual]])</f>
        <v>22.501278748789606</v>
      </c>
      <c r="E1781" s="26">
        <v>528008</v>
      </c>
      <c r="F1781" s="40">
        <f>Data[[#This Row],[DAA 
(n)]]^2</f>
        <v>278792448064</v>
      </c>
      <c r="G1781" s="41">
        <f t="shared" si="218"/>
        <v>204487869800.5</v>
      </c>
      <c r="H1781" s="28">
        <f>LN(Data[[#This Row],[Metcalfe
(n^2)]])</f>
        <v>26.353733428177534</v>
      </c>
      <c r="I1781" s="42">
        <f t="shared" si="219"/>
        <v>26.008385278599441</v>
      </c>
      <c r="J1781" s="40">
        <f>Data[[#This Row],[DAA 
(n)]]*LN(Data[[#This Row],[DAA 
(n)]])</f>
        <v>6957491.0399725819</v>
      </c>
      <c r="K1781" s="40">
        <f t="shared" si="220"/>
        <v>5836407.4183394201</v>
      </c>
      <c r="L1781" s="29">
        <f>LN(Data[[#This Row],[MA'[n*ln(n)']
30d]])</f>
        <v>15.579625997418319</v>
      </c>
      <c r="M1781" s="43">
        <f t="shared" si="221"/>
        <v>15.562281331739223</v>
      </c>
      <c r="N1781" s="40">
        <f>Data[[#This Row],[DAA 
(n)]]^1.5</f>
        <v>383672572.53728288</v>
      </c>
      <c r="O1781" s="40">
        <f t="shared" si="222"/>
        <v>302062474.57785279</v>
      </c>
      <c r="P1781" s="43">
        <f>LN(Data[[#This Row],[MA'[n^1.5']]])</f>
        <v>19.526144423407697</v>
      </c>
      <c r="Q1781" s="43">
        <f t="shared" si="223"/>
        <v>19.500327303340075</v>
      </c>
      <c r="R1781" s="30">
        <f>$O$1+$O$2*Data[[#This Row],[MA'[ln(n^2)']]]</f>
        <v>26.008385278599441</v>
      </c>
      <c r="S1781" s="30">
        <f>$Q$1+$Q$2*Data[[#This Row],[MA'[ln(n*ln(n))']]]</f>
        <v>22.197764197369718</v>
      </c>
      <c r="T1781" s="31">
        <f>$O$3*Data[[#This Row],[Metcalfe
(n^2)]]</f>
        <v>144972072993.28</v>
      </c>
      <c r="U1781" s="31">
        <f t="shared" si="224"/>
        <v>106333692296.26001</v>
      </c>
      <c r="V1781" s="30">
        <f>LN(Data[[#This Row],[MA'[NVA']
30d]]/Data[[#This Row],[MA'[NVMetcalfe calc']]])</f>
        <v>-2.8248679298090531</v>
      </c>
      <c r="W1781" s="30">
        <f>$Q$3+Data[[#This Row],[NVM
(scaled)]]/((Data[[#This Row],[Upper Bound]]-Data[[#This Row],[Lower Bound]])/2)</f>
        <v>-0.89262861596170151</v>
      </c>
      <c r="X1781" s="30">
        <f>(Data[[#This Row],[Upper Bound]]+Data[[#This Row],[Lower Bound]])/2</f>
        <v>24.103074737984578</v>
      </c>
      <c r="Y1781" s="32">
        <f>LN(Data[[#This Row],[NVActual]]/Data[[#This Row],[MA'[n^2']
30d]])</f>
        <v>-3.5424957455014012</v>
      </c>
      <c r="Z1781" s="32">
        <f>LN(Data[[#This Row],[NVActual]]/Data[[#This Row],[MA'[n*ln(n)']
30d]])</f>
        <v>6.9216527513712887</v>
      </c>
      <c r="AA1781" s="32">
        <f>LN(Data[[#This Row],[NVActual]]/Data[[#This Row],[MA'[n^1.5']]])</f>
        <v>2.9751343253819114</v>
      </c>
      <c r="AB1781" s="32">
        <f>LN(Data[[#This Row],[NVActual]]/Data[[#This Row],[Metcalfe
(n^2)]])</f>
        <v>-3.8524546793879271</v>
      </c>
      <c r="AC1781" s="34">
        <f>1+Data[[#This Row],[MA'[NVMetcalfe calc']]]/((Data[[#This Row],[NVM_norm
(scaled)]]-Data[[#This Row],[NV_fund.]])/2)</f>
        <v>-8508157644.3796587</v>
      </c>
    </row>
    <row r="1782" spans="1:29" x14ac:dyDescent="0.2">
      <c r="A1782" s="23">
        <v>42394</v>
      </c>
      <c r="B1782" s="24">
        <v>5929274269.03792</v>
      </c>
      <c r="C1782" s="24">
        <f t="shared" si="217"/>
        <v>6321623347.2167034</v>
      </c>
      <c r="D1782" s="25">
        <f>LN(Data[[#This Row],[NVActual]])</f>
        <v>22.503167659505074</v>
      </c>
      <c r="E1782" s="26">
        <v>528904</v>
      </c>
      <c r="F1782" s="40">
        <f>Data[[#This Row],[DAA 
(n)]]^2</f>
        <v>279739441216</v>
      </c>
      <c r="G1782" s="41">
        <f t="shared" si="218"/>
        <v>200759429889.16666</v>
      </c>
      <c r="H1782" s="28">
        <f>LN(Data[[#This Row],[Metcalfe
(n^2)]])</f>
        <v>26.357124439783597</v>
      </c>
      <c r="I1782" s="42">
        <f t="shared" si="219"/>
        <v>25.991290691495646</v>
      </c>
      <c r="J1782" s="40">
        <f>Data[[#This Row],[DAA 
(n)]]*LN(Data[[#This Row],[DAA 
(n)]])</f>
        <v>6970194.2723496519</v>
      </c>
      <c r="K1782" s="40">
        <f t="shared" si="220"/>
        <v>5780459.7985721743</v>
      </c>
      <c r="L1782" s="29">
        <f>LN(Data[[#This Row],[MA'[n*ln(n)']
30d]])</f>
        <v>15.569993787410615</v>
      </c>
      <c r="M1782" s="43">
        <f t="shared" si="221"/>
        <v>15.562640395611693</v>
      </c>
      <c r="N1782" s="40">
        <f>Data[[#This Row],[DAA 
(n)]]^1.5</f>
        <v>384649593.02839041</v>
      </c>
      <c r="O1782" s="40">
        <f t="shared" si="222"/>
        <v>297978966.40903842</v>
      </c>
      <c r="P1782" s="43">
        <f>LN(Data[[#This Row],[MA'[n^1.5']]])</f>
        <v>19.512533459458609</v>
      </c>
      <c r="Q1782" s="43">
        <f t="shared" si="223"/>
        <v>19.500753354791456</v>
      </c>
      <c r="R1782" s="30">
        <f>$O$1+$O$2*Data[[#This Row],[MA'[ln(n^2)']]]</f>
        <v>25.991290691495646</v>
      </c>
      <c r="S1782" s="30">
        <f>$Q$1+$Q$2*Data[[#This Row],[MA'[ln(n*ln(n))']]]</f>
        <v>22.198356652759291</v>
      </c>
      <c r="T1782" s="31">
        <f>$O$3*Data[[#This Row],[Metcalfe
(n^2)]]</f>
        <v>145464509432.32001</v>
      </c>
      <c r="U1782" s="31">
        <f t="shared" si="224"/>
        <v>104394903542.36668</v>
      </c>
      <c r="V1782" s="30">
        <f>LN(Data[[#This Row],[MA'[NVA']
30d]]/Data[[#This Row],[MA'[NVMetcalfe calc']]])</f>
        <v>-2.8042048236999415</v>
      </c>
      <c r="W1782" s="30">
        <f>$Q$3+Data[[#This Row],[NVM
(scaled)]]/((Data[[#This Row],[Upper Bound]]-Data[[#This Row],[Lower Bound]])/2)</f>
        <v>-0.88864676530688291</v>
      </c>
      <c r="X1782" s="30">
        <f>(Data[[#This Row],[Upper Bound]]+Data[[#This Row],[Lower Bound]])/2</f>
        <v>24.094823672127468</v>
      </c>
      <c r="Y1782" s="29">
        <f>LN(Data[[#This Row],[NVActual]]/Data[[#This Row],[MA'[n^2']
30d]])</f>
        <v>-3.5222055024609702</v>
      </c>
      <c r="Z1782" s="29">
        <f>LN(Data[[#This Row],[NVActual]]/Data[[#This Row],[MA'[n*ln(n)']
30d]])</f>
        <v>6.9331738720944607</v>
      </c>
      <c r="AA1782" s="29">
        <f>LN(Data[[#This Row],[NVActual]]/Data[[#This Row],[MA'[n^1.5']]])</f>
        <v>2.9906342000464647</v>
      </c>
      <c r="AB1782" s="29">
        <f>LN(Data[[#This Row],[NVActual]]/Data[[#This Row],[Metcalfe
(n^2)]])</f>
        <v>-3.8539567802785242</v>
      </c>
      <c r="AC1782" s="26">
        <f>1+Data[[#This Row],[MA'[NVMetcalfe calc']]]/((Data[[#This Row],[NVM_norm
(scaled)]]-Data[[#This Row],[NV_fund.]])/2)</f>
        <v>-8357117862.4930592</v>
      </c>
    </row>
    <row r="1783" spans="1:29" x14ac:dyDescent="0.2">
      <c r="A1783" s="23">
        <v>42393</v>
      </c>
      <c r="B1783" s="24">
        <v>6100999519.8627501</v>
      </c>
      <c r="C1783" s="24">
        <f t="shared" si="217"/>
        <v>6333216561.9985361</v>
      </c>
      <c r="D1783" s="25">
        <f>LN(Data[[#This Row],[NVActual]])</f>
        <v>22.531718450418001</v>
      </c>
      <c r="E1783" s="26">
        <v>492811</v>
      </c>
      <c r="F1783" s="40">
        <f>Data[[#This Row],[DAA 
(n)]]^2</f>
        <v>242862681721</v>
      </c>
      <c r="G1783" s="41">
        <f t="shared" si="218"/>
        <v>197207947578.26666</v>
      </c>
      <c r="H1783" s="28">
        <f>LN(Data[[#This Row],[Metcalfe
(n^2)]])</f>
        <v>26.215762024761798</v>
      </c>
      <c r="I1783" s="42">
        <f t="shared" si="219"/>
        <v>25.975309336902505</v>
      </c>
      <c r="J1783" s="40">
        <f>Data[[#This Row],[DAA 
(n)]]*LN(Data[[#This Row],[DAA 
(n)]])</f>
        <v>6459707.9495924432</v>
      </c>
      <c r="K1783" s="40">
        <f t="shared" si="220"/>
        <v>5727610.6234075613</v>
      </c>
      <c r="L1783" s="29">
        <f>LN(Data[[#This Row],[MA'[n*ln(n)']
30d]])</f>
        <v>15.560809007554967</v>
      </c>
      <c r="M1783" s="43">
        <f t="shared" si="221"/>
        <v>15.563194099924534</v>
      </c>
      <c r="N1783" s="40">
        <f>Data[[#This Row],[DAA 
(n)]]^1.5</f>
        <v>345955779.02617472</v>
      </c>
      <c r="O1783" s="40">
        <f t="shared" si="222"/>
        <v>294106430.69884509</v>
      </c>
      <c r="P1783" s="43">
        <f>LN(Data[[#This Row],[MA'[n^1.5']]])</f>
        <v>19.499452268973187</v>
      </c>
      <c r="Q1783" s="43">
        <f t="shared" si="223"/>
        <v>19.501469434732709</v>
      </c>
      <c r="R1783" s="30">
        <f>$O$1+$O$2*Data[[#This Row],[MA'[ln(n^2)']]]</f>
        <v>25.975309336902505</v>
      </c>
      <c r="S1783" s="30">
        <f>$Q$1+$Q$2*Data[[#This Row],[MA'[ln(n*ln(n))']]]</f>
        <v>22.19927026487548</v>
      </c>
      <c r="T1783" s="31">
        <f>$O$3*Data[[#This Row],[Metcalfe
(n^2)]]</f>
        <v>126288594494.92</v>
      </c>
      <c r="U1783" s="31">
        <f t="shared" si="224"/>
        <v>102548132740.69867</v>
      </c>
      <c r="V1783" s="30">
        <f>LN(Data[[#This Row],[MA'[NVA']
30d]]/Data[[#This Row],[MA'[NVMetcalfe calc']]])</f>
        <v>-2.784524023321612</v>
      </c>
      <c r="W1783" s="30">
        <f>$Q$3+Data[[#This Row],[NVM
(scaled)]]/((Data[[#This Row],[Upper Bound]]-Data[[#This Row],[Lower Bound]])/2)</f>
        <v>-0.8848385650717564</v>
      </c>
      <c r="X1783" s="30">
        <f>(Data[[#This Row],[Upper Bound]]+Data[[#This Row],[Lower Bound]])/2</f>
        <v>24.087289800888993</v>
      </c>
      <c r="Y1783" s="32">
        <f>LN(Data[[#This Row],[NVActual]]/Data[[#This Row],[MA'[n^2']
30d]])</f>
        <v>-3.4758061300058651</v>
      </c>
      <c r="Z1783" s="32">
        <f>LN(Data[[#This Row],[NVActual]]/Data[[#This Row],[MA'[n*ln(n)']
30d]])</f>
        <v>6.970909442863034</v>
      </c>
      <c r="AA1783" s="32">
        <f>LN(Data[[#This Row],[NVActual]]/Data[[#This Row],[MA'[n^1.5']]])</f>
        <v>3.0322661814448129</v>
      </c>
      <c r="AB1783" s="32">
        <f>LN(Data[[#This Row],[NVActual]]/Data[[#This Row],[Metcalfe
(n^2)]])</f>
        <v>-3.6840435743437978</v>
      </c>
      <c r="AC1783" s="34">
        <f>1+Data[[#This Row],[MA'[NVMetcalfe calc']]]/((Data[[#This Row],[NVM_norm
(scaled)]]-Data[[#This Row],[NV_fund.]])/2)</f>
        <v>-8213007015.2926903</v>
      </c>
    </row>
    <row r="1784" spans="1:29" x14ac:dyDescent="0.2">
      <c r="A1784" s="23">
        <v>42392</v>
      </c>
      <c r="B1784" s="24">
        <v>5841116434.3284397</v>
      </c>
      <c r="C1784" s="24">
        <f t="shared" si="217"/>
        <v>6357780509.5653563</v>
      </c>
      <c r="D1784" s="25">
        <f>LN(Data[[#This Row],[NVActual]])</f>
        <v>22.488187785777559</v>
      </c>
      <c r="E1784" s="26">
        <v>466284</v>
      </c>
      <c r="F1784" s="40">
        <f>Data[[#This Row],[DAA 
(n)]]^2</f>
        <v>217420768656</v>
      </c>
      <c r="G1784" s="41">
        <f t="shared" si="218"/>
        <v>193622365875.06668</v>
      </c>
      <c r="H1784" s="28">
        <f>LN(Data[[#This Row],[Metcalfe
(n^2)]])</f>
        <v>26.105100339066951</v>
      </c>
      <c r="I1784" s="42">
        <f t="shared" si="219"/>
        <v>25.955808106781525</v>
      </c>
      <c r="J1784" s="40">
        <f>Data[[#This Row],[DAA 
(n)]]*LN(Data[[#This Row],[DAA 
(n)]])</f>
        <v>6086195.3032507468</v>
      </c>
      <c r="K1784" s="40">
        <f t="shared" si="220"/>
        <v>5669414.0495491568</v>
      </c>
      <c r="L1784" s="29">
        <f>LN(Data[[#This Row],[MA'[n*ln(n)']
30d]])</f>
        <v>15.550596328132569</v>
      </c>
      <c r="M1784" s="43">
        <f t="shared" si="221"/>
        <v>15.563977024170278</v>
      </c>
      <c r="N1784" s="40">
        <f>Data[[#This Row],[DAA 
(n)]]^1.5</f>
        <v>318401987.57544595</v>
      </c>
      <c r="O1784" s="40">
        <f t="shared" si="222"/>
        <v>290010592.45202214</v>
      </c>
      <c r="P1784" s="43">
        <f>LN(Data[[#This Row],[MA'[n^1.5']]])</f>
        <v>19.485428005974374</v>
      </c>
      <c r="Q1784" s="43">
        <f t="shared" si="223"/>
        <v>19.502519975809953</v>
      </c>
      <c r="R1784" s="30">
        <f>$O$1+$O$2*Data[[#This Row],[MA'[ln(n^2)']]]</f>
        <v>25.955808106781525</v>
      </c>
      <c r="S1784" s="30">
        <f>$Q$1+$Q$2*Data[[#This Row],[MA'[ln(n*ln(n))']]]</f>
        <v>22.200562089880957</v>
      </c>
      <c r="T1784" s="31">
        <f>$O$3*Data[[#This Row],[Metcalfe
(n^2)]]</f>
        <v>113058799701.12001</v>
      </c>
      <c r="U1784" s="31">
        <f t="shared" si="224"/>
        <v>100683630255.03467</v>
      </c>
      <c r="V1784" s="30">
        <f>LN(Data[[#This Row],[MA'[NVA']
30d]]/Data[[#This Row],[MA'[NVMetcalfe calc']]])</f>
        <v>-2.7623038870152277</v>
      </c>
      <c r="W1784" s="30">
        <f>$Q$3+Data[[#This Row],[NVM
(scaled)]]/((Data[[#This Row],[Upper Bound]]-Data[[#This Row],[Lower Bound]])/2)</f>
        <v>-0.88117066343106043</v>
      </c>
      <c r="X1784" s="30">
        <f>(Data[[#This Row],[Upper Bound]]+Data[[#This Row],[Lower Bound]])/2</f>
        <v>24.07818509833124</v>
      </c>
      <c r="Y1784" s="29">
        <f>LN(Data[[#This Row],[NVActual]]/Data[[#This Row],[MA'[n^2']
30d]])</f>
        <v>-3.5009877455528762</v>
      </c>
      <c r="Z1784" s="29">
        <f>LN(Data[[#This Row],[NVActual]]/Data[[#This Row],[MA'[n*ln(n)']
30d]])</f>
        <v>6.9375914576449906</v>
      </c>
      <c r="AA1784" s="29">
        <f>LN(Data[[#This Row],[NVActual]]/Data[[#This Row],[MA'[n^1.5']]])</f>
        <v>3.0027597798031853</v>
      </c>
      <c r="AB1784" s="29">
        <f>LN(Data[[#This Row],[NVActual]]/Data[[#This Row],[Metcalfe
(n^2)]])</f>
        <v>-3.61691255328939</v>
      </c>
      <c r="AC1784" s="26">
        <f>1+Data[[#This Row],[MA'[NVMetcalfe calc']]]/((Data[[#This Row],[NVM_norm
(scaled)]]-Data[[#This Row],[NV_fund.]])/2)</f>
        <v>-8067806813.8923826</v>
      </c>
    </row>
    <row r="1785" spans="1:29" x14ac:dyDescent="0.2">
      <c r="A1785" s="23">
        <v>42391</v>
      </c>
      <c r="B1785" s="24">
        <v>5758921327.7966499</v>
      </c>
      <c r="C1785" s="24">
        <f t="shared" si="217"/>
        <v>6391025651.5990562</v>
      </c>
      <c r="D1785" s="25">
        <f>LN(Data[[#This Row],[NVActual]])</f>
        <v>22.474016024637343</v>
      </c>
      <c r="E1785" s="26">
        <v>500516</v>
      </c>
      <c r="F1785" s="40">
        <f>Data[[#This Row],[DAA 
(n)]]^2</f>
        <v>250516266256</v>
      </c>
      <c r="G1785" s="41">
        <f t="shared" si="218"/>
        <v>193335573960.70001</v>
      </c>
      <c r="H1785" s="28">
        <f>LN(Data[[#This Row],[Metcalfe
(n^2)]])</f>
        <v>26.246789690516827</v>
      </c>
      <c r="I1785" s="42">
        <f t="shared" si="219"/>
        <v>25.954462234179971</v>
      </c>
      <c r="J1785" s="40">
        <f>Data[[#This Row],[DAA 
(n)]]*LN(Data[[#This Row],[DAA 
(n)]])</f>
        <v>6568469.0943693602</v>
      </c>
      <c r="K1785" s="40">
        <f t="shared" si="220"/>
        <v>5665051.9840448089</v>
      </c>
      <c r="L1785" s="29">
        <f>LN(Data[[#This Row],[MA'[n*ln(n)']
30d]])</f>
        <v>15.549826628756035</v>
      </c>
      <c r="M1785" s="43">
        <f t="shared" si="221"/>
        <v>15.565090938333681</v>
      </c>
      <c r="N1785" s="40">
        <f>Data[[#This Row],[DAA 
(n)]]^1.5</f>
        <v>354100832.42120123</v>
      </c>
      <c r="O1785" s="40">
        <f t="shared" si="222"/>
        <v>289694013.60174465</v>
      </c>
      <c r="P1785" s="43">
        <f>LN(Data[[#This Row],[MA'[n^1.5']]])</f>
        <v>19.484335798396781</v>
      </c>
      <c r="Q1785" s="43">
        <f t="shared" si="223"/>
        <v>19.504026017377832</v>
      </c>
      <c r="R1785" s="30">
        <f>$O$1+$O$2*Data[[#This Row],[MA'[ln(n^2)']]]</f>
        <v>25.954462234179971</v>
      </c>
      <c r="S1785" s="30">
        <f>$Q$1+$Q$2*Data[[#This Row],[MA'[ln(n*ln(n))']]]</f>
        <v>22.202400048250571</v>
      </c>
      <c r="T1785" s="31">
        <f>$O$3*Data[[#This Row],[Metcalfe
(n^2)]]</f>
        <v>130268458453.12001</v>
      </c>
      <c r="U1785" s="31">
        <f t="shared" si="224"/>
        <v>100534498459.564</v>
      </c>
      <c r="V1785" s="30">
        <f>LN(Data[[#This Row],[MA'[NVA']
30d]]/Data[[#This Row],[MA'[NVMetcalfe calc']]])</f>
        <v>-2.7556061724837133</v>
      </c>
      <c r="W1785" s="30">
        <f>$Q$3+Data[[#This Row],[NVM
(scaled)]]/((Data[[#This Row],[Upper Bound]]-Data[[#This Row],[Lower Bound]])/2)</f>
        <v>-0.878848881459111</v>
      </c>
      <c r="X1785" s="30">
        <f>(Data[[#This Row],[Upper Bound]]+Data[[#This Row],[Lower Bound]])/2</f>
        <v>24.078431141215269</v>
      </c>
      <c r="Y1785" s="32">
        <f>LN(Data[[#This Row],[NVActual]]/Data[[#This Row],[MA'[n^2']
30d]])</f>
        <v>-3.5136772165661618</v>
      </c>
      <c r="Z1785" s="32">
        <f>LN(Data[[#This Row],[NVActual]]/Data[[#This Row],[MA'[n*ln(n)']
30d]])</f>
        <v>6.9241893958813092</v>
      </c>
      <c r="AA1785" s="32">
        <f>LN(Data[[#This Row],[NVActual]]/Data[[#This Row],[MA'[n^1.5']]])</f>
        <v>2.9896802262405617</v>
      </c>
      <c r="AB1785" s="32">
        <f>LN(Data[[#This Row],[NVActual]]/Data[[#This Row],[Metcalfe
(n^2)]])</f>
        <v>-3.772773665879483</v>
      </c>
      <c r="AC1785" s="34">
        <f>1+Data[[#This Row],[MA'[NVMetcalfe calc']]]/((Data[[#This Row],[NVM_norm
(scaled)]]-Data[[#This Row],[NV_fund.]])/2)</f>
        <v>-8056526861.5607939</v>
      </c>
    </row>
    <row r="1786" spans="1:29" x14ac:dyDescent="0.2">
      <c r="A1786" s="23">
        <v>42390</v>
      </c>
      <c r="B1786" s="24">
        <v>6184105216.6427803</v>
      </c>
      <c r="C1786" s="24">
        <f t="shared" si="217"/>
        <v>6420352950.7977648</v>
      </c>
      <c r="D1786" s="25">
        <f>LN(Data[[#This Row],[NVActual]])</f>
        <v>22.545248162421004</v>
      </c>
      <c r="E1786" s="26">
        <v>511702</v>
      </c>
      <c r="F1786" s="40">
        <f>Data[[#This Row],[DAA 
(n)]]^2</f>
        <v>261838936804</v>
      </c>
      <c r="G1786" s="41">
        <f t="shared" si="218"/>
        <v>192606487748.46667</v>
      </c>
      <c r="H1786" s="28">
        <f>LN(Data[[#This Row],[Metcalfe
(n^2)]])</f>
        <v>26.290995406651412</v>
      </c>
      <c r="I1786" s="42">
        <f t="shared" si="219"/>
        <v>25.951416932685557</v>
      </c>
      <c r="J1786" s="40">
        <f>Data[[#This Row],[DAA 
(n)]]*LN(Data[[#This Row],[DAA 
(n)]])</f>
        <v>6726577.4657871705</v>
      </c>
      <c r="K1786" s="40">
        <f t="shared" si="220"/>
        <v>5654547.410991746</v>
      </c>
      <c r="L1786" s="29">
        <f>LN(Data[[#This Row],[MA'[n*ln(n)']
30d]])</f>
        <v>15.547970630906303</v>
      </c>
      <c r="M1786" s="43">
        <f t="shared" si="221"/>
        <v>15.566042263241595</v>
      </c>
      <c r="N1786" s="40">
        <f>Data[[#This Row],[DAA 
(n)]]^1.5</f>
        <v>366037576.81484181</v>
      </c>
      <c r="O1786" s="40">
        <f t="shared" si="222"/>
        <v>288912341.36528623</v>
      </c>
      <c r="P1786" s="43">
        <f>LN(Data[[#This Row],[MA'[n^1.5']]])</f>
        <v>19.481633882991645</v>
      </c>
      <c r="Q1786" s="43">
        <f t="shared" si="223"/>
        <v>19.505314409201052</v>
      </c>
      <c r="R1786" s="30">
        <f>$O$1+$O$2*Data[[#This Row],[MA'[ln(n^2)']]]</f>
        <v>25.951416932685557</v>
      </c>
      <c r="S1786" s="30">
        <f>$Q$1+$Q$2*Data[[#This Row],[MA'[ln(n*ln(n))']]]</f>
        <v>22.203969734348629</v>
      </c>
      <c r="T1786" s="31">
        <f>$O$3*Data[[#This Row],[Metcalfe
(n^2)]]</f>
        <v>136156247138.08</v>
      </c>
      <c r="U1786" s="31">
        <f t="shared" si="224"/>
        <v>100155373629.20267</v>
      </c>
      <c r="V1786" s="30">
        <f>LN(Data[[#This Row],[MA'[NVA']
30d]]/Data[[#This Row],[MA'[NVMetcalfe calc']]])</f>
        <v>-2.7472496235302404</v>
      </c>
      <c r="W1786" s="30">
        <f>$Q$3+Data[[#This Row],[NVM
(scaled)]]/((Data[[#This Row],[Upper Bound]]-Data[[#This Row],[Lower Bound]])/2)</f>
        <v>-0.8761979092057316</v>
      </c>
      <c r="X1786" s="30">
        <f>(Data[[#This Row],[Upper Bound]]+Data[[#This Row],[Lower Bound]])/2</f>
        <v>24.077693333517093</v>
      </c>
      <c r="Y1786" s="29">
        <f>LN(Data[[#This Row],[NVActual]]/Data[[#This Row],[MA'[n^2']
30d]])</f>
        <v>-3.4386668584127915</v>
      </c>
      <c r="Z1786" s="29">
        <f>LN(Data[[#This Row],[NVActual]]/Data[[#This Row],[MA'[n*ln(n)']
30d]])</f>
        <v>6.997277531514702</v>
      </c>
      <c r="AA1786" s="29">
        <f>LN(Data[[#This Row],[NVActual]]/Data[[#This Row],[MA'[n^1.5']]])</f>
        <v>3.0636142794293599</v>
      </c>
      <c r="AB1786" s="29">
        <f>LN(Data[[#This Row],[NVActual]]/Data[[#This Row],[Metcalfe
(n^2)]])</f>
        <v>-3.7457472442304063</v>
      </c>
      <c r="AC1786" s="26">
        <f>1+Data[[#This Row],[MA'[NVMetcalfe calc']]]/((Data[[#This Row],[NVM_norm
(scaled)]]-Data[[#This Row],[NV_fund.]])/2)</f>
        <v>-8027234922.4038172</v>
      </c>
    </row>
    <row r="1787" spans="1:29" x14ac:dyDescent="0.2">
      <c r="A1787" s="23">
        <v>42389</v>
      </c>
      <c r="B1787" s="24">
        <v>6353766326.3861103</v>
      </c>
      <c r="C1787" s="24">
        <f t="shared" si="217"/>
        <v>6431752525.9059095</v>
      </c>
      <c r="D1787" s="25">
        <f>LN(Data[[#This Row],[NVActual]])</f>
        <v>22.57231359628905</v>
      </c>
      <c r="E1787" s="26">
        <v>623972</v>
      </c>
      <c r="F1787" s="40">
        <f>Data[[#This Row],[DAA 
(n)]]^2</f>
        <v>389341056784</v>
      </c>
      <c r="G1787" s="41">
        <f t="shared" si="218"/>
        <v>191529654368.63333</v>
      </c>
      <c r="H1787" s="28">
        <f>LN(Data[[#This Row],[Metcalfe
(n^2)]])</f>
        <v>26.687721549099848</v>
      </c>
      <c r="I1787" s="42">
        <f t="shared" si="219"/>
        <v>25.94702764320456</v>
      </c>
      <c r="J1787" s="40">
        <f>Data[[#This Row],[DAA 
(n)]]*LN(Data[[#This Row],[DAA 
(n)]])</f>
        <v>8326195.4952174649</v>
      </c>
      <c r="K1787" s="40">
        <f t="shared" si="220"/>
        <v>5639208.998193278</v>
      </c>
      <c r="L1787" s="29">
        <f>LN(Data[[#This Row],[MA'[n*ln(n)']
30d]])</f>
        <v>15.545254365091203</v>
      </c>
      <c r="M1787" s="43">
        <f t="shared" si="221"/>
        <v>15.566688939778317</v>
      </c>
      <c r="N1787" s="40">
        <f>Data[[#This Row],[DAA 
(n)]]^1.5</f>
        <v>492887327.7774812</v>
      </c>
      <c r="O1787" s="40">
        <f t="shared" si="222"/>
        <v>287764947.85203254</v>
      </c>
      <c r="P1787" s="43">
        <f>LN(Data[[#This Row],[MA'[n^1.5']]])</f>
        <v>19.477654551574243</v>
      </c>
      <c r="Q1787" s="43">
        <f t="shared" si="223"/>
        <v>19.506203220167652</v>
      </c>
      <c r="R1787" s="30">
        <f>$O$1+$O$2*Data[[#This Row],[MA'[ln(n^2)']]]</f>
        <v>25.94702764320456</v>
      </c>
      <c r="S1787" s="30">
        <f>$Q$1+$Q$2*Data[[#This Row],[MA'[ln(n*ln(n))']]]</f>
        <v>22.205036750634221</v>
      </c>
      <c r="T1787" s="31">
        <f>$O$3*Data[[#This Row],[Metcalfe
(n^2)]]</f>
        <v>202457349527.67999</v>
      </c>
      <c r="U1787" s="31">
        <f t="shared" si="224"/>
        <v>99595420271.689346</v>
      </c>
      <c r="V1787" s="30">
        <f>LN(Data[[#This Row],[MA'[NVA']
30d]]/Data[[#This Row],[MA'[NVMetcalfe calc']]])</f>
        <v>-2.7398691266389319</v>
      </c>
      <c r="W1787" s="30">
        <f>$Q$3+Data[[#This Row],[NVM
(scaled)]]/((Data[[#This Row],[Upper Bound]]-Data[[#This Row],[Lower Bound]])/2)</f>
        <v>-0.87439112509808437</v>
      </c>
      <c r="X1787" s="30">
        <f>(Data[[#This Row],[Upper Bound]]+Data[[#This Row],[Lower Bound]])/2</f>
        <v>24.076032196919392</v>
      </c>
      <c r="Y1787" s="32">
        <f>LN(Data[[#This Row],[NVActual]]/Data[[#This Row],[MA'[n^2']
30d]])</f>
        <v>-3.4059948903894699</v>
      </c>
      <c r="Z1787" s="32">
        <f>LN(Data[[#This Row],[NVActual]]/Data[[#This Row],[MA'[n*ln(n)']
30d]])</f>
        <v>7.0270592311978479</v>
      </c>
      <c r="AA1787" s="32">
        <f>LN(Data[[#This Row],[NVActual]]/Data[[#This Row],[MA'[n^1.5']]])</f>
        <v>3.0946590447148083</v>
      </c>
      <c r="AB1787" s="32">
        <f>LN(Data[[#This Row],[NVActual]]/Data[[#This Row],[Metcalfe
(n^2)]])</f>
        <v>-4.1154079528107967</v>
      </c>
      <c r="AC1787" s="34">
        <f>1+Data[[#This Row],[MA'[NVMetcalfe calc']]]/((Data[[#This Row],[NVM_norm
(scaled)]]-Data[[#This Row],[NV_fund.]])/2)</f>
        <v>-7983465368.4072962</v>
      </c>
    </row>
    <row r="1788" spans="1:29" x14ac:dyDescent="0.2">
      <c r="A1788" s="23">
        <v>42388</v>
      </c>
      <c r="B1788" s="24">
        <v>5710926949.1465597</v>
      </c>
      <c r="C1788" s="24">
        <f t="shared" si="217"/>
        <v>6438627368.1286345</v>
      </c>
      <c r="D1788" s="25">
        <f>LN(Data[[#This Row],[NVActual]])</f>
        <v>22.465647185293005</v>
      </c>
      <c r="E1788" s="26">
        <v>425484</v>
      </c>
      <c r="F1788" s="40">
        <f>Data[[#This Row],[DAA 
(n)]]^2</f>
        <v>181036634256</v>
      </c>
      <c r="G1788" s="41">
        <f t="shared" si="218"/>
        <v>187063599794.53333</v>
      </c>
      <c r="H1788" s="28">
        <f>LN(Data[[#This Row],[Metcalfe
(n^2)]])</f>
        <v>25.921965246936701</v>
      </c>
      <c r="I1788" s="42">
        <f t="shared" si="219"/>
        <v>25.932968187507331</v>
      </c>
      <c r="J1788" s="40">
        <f>Data[[#This Row],[DAA 
(n)]]*LN(Data[[#This Row],[DAA 
(n)]])</f>
        <v>5514690.7305638073</v>
      </c>
      <c r="K1788" s="40">
        <f t="shared" si="220"/>
        <v>5582885.6925846962</v>
      </c>
      <c r="L1788" s="29">
        <f>LN(Data[[#This Row],[MA'[n*ln(n)']
30d]])</f>
        <v>15.535216349890653</v>
      </c>
      <c r="M1788" s="43">
        <f t="shared" si="221"/>
        <v>15.567156119975676</v>
      </c>
      <c r="N1788" s="40">
        <f>Data[[#This Row],[DAA 
(n)]]^1.5</f>
        <v>277539531.0397774</v>
      </c>
      <c r="O1788" s="40">
        <f t="shared" si="222"/>
        <v>283309464.09415901</v>
      </c>
      <c r="P1788" s="43">
        <f>LN(Data[[#This Row],[MA'[n^1.5']]])</f>
        <v>19.462050370858215</v>
      </c>
      <c r="Q1788" s="43">
        <f t="shared" si="223"/>
        <v>19.506855202267051</v>
      </c>
      <c r="R1788" s="30">
        <f>$O$1+$O$2*Data[[#This Row],[MA'[ln(n^2)']]]</f>
        <v>25.932968187507331</v>
      </c>
      <c r="S1788" s="30">
        <f>$Q$1+$Q$2*Data[[#This Row],[MA'[ln(n*ln(n))']]]</f>
        <v>22.205807597959865</v>
      </c>
      <c r="T1788" s="31">
        <f>$O$3*Data[[#This Row],[Metcalfe
(n^2)]]</f>
        <v>94139049813.12001</v>
      </c>
      <c r="U1788" s="31">
        <f t="shared" si="224"/>
        <v>97273071893.157364</v>
      </c>
      <c r="V1788" s="30">
        <f>LN(Data[[#This Row],[MA'[NVA']
30d]]/Data[[#This Row],[MA'[NVMetcalfe calc']]])</f>
        <v>-2.7152068216747254</v>
      </c>
      <c r="W1788" s="30">
        <f>$Q$3+Data[[#This Row],[NVM
(scaled)]]/((Data[[#This Row],[Upper Bound]]-Data[[#This Row],[Lower Bound]])/2)</f>
        <v>-0.86698408020803452</v>
      </c>
      <c r="X1788" s="30">
        <f>(Data[[#This Row],[Upper Bound]]+Data[[#This Row],[Lower Bound]])/2</f>
        <v>24.069387892733598</v>
      </c>
      <c r="Y1788" s="29">
        <f>LN(Data[[#This Row],[NVActual]]/Data[[#This Row],[MA'[n^2']
30d]])</f>
        <v>-3.4890673165382267</v>
      </c>
      <c r="Z1788" s="29">
        <f>LN(Data[[#This Row],[NVActual]]/Data[[#This Row],[MA'[n*ln(n)']
30d]])</f>
        <v>6.9304308354023512</v>
      </c>
      <c r="AA1788" s="29">
        <f>LN(Data[[#This Row],[NVActual]]/Data[[#This Row],[MA'[n^1.5']]])</f>
        <v>3.0035968144347915</v>
      </c>
      <c r="AB1788" s="29">
        <f>LN(Data[[#This Row],[NVActual]]/Data[[#This Row],[Metcalfe
(n^2)]])</f>
        <v>-3.4563180616436964</v>
      </c>
      <c r="AC1788" s="26">
        <f>1+Data[[#This Row],[MA'[NVMetcalfe calc']]]/((Data[[#This Row],[NVM_norm
(scaled)]]-Data[[#This Row],[NV_fund.]])/2)</f>
        <v>-7801702026.7615385</v>
      </c>
    </row>
    <row r="1789" spans="1:29" x14ac:dyDescent="0.2">
      <c r="A1789" s="23">
        <v>42387</v>
      </c>
      <c r="B1789" s="24">
        <v>5810881380.7736101</v>
      </c>
      <c r="C1789" s="24">
        <f t="shared" si="217"/>
        <v>6469130640.9334908</v>
      </c>
      <c r="D1789" s="25">
        <f>LN(Data[[#This Row],[NVActual]])</f>
        <v>22.482998096954354</v>
      </c>
      <c r="E1789" s="26">
        <v>476975</v>
      </c>
      <c r="F1789" s="40">
        <f>Data[[#This Row],[DAA 
(n)]]^2</f>
        <v>227505150625</v>
      </c>
      <c r="G1789" s="41">
        <f t="shared" si="218"/>
        <v>188761037015.46667</v>
      </c>
      <c r="H1789" s="28">
        <f>LN(Data[[#This Row],[Metcalfe
(n^2)]])</f>
        <v>26.150438715191022</v>
      </c>
      <c r="I1789" s="42">
        <f t="shared" si="219"/>
        <v>25.941230336142542</v>
      </c>
      <c r="J1789" s="40">
        <f>Data[[#This Row],[DAA 
(n)]]*LN(Data[[#This Row],[DAA 
(n)]])</f>
        <v>6236552.7530891187</v>
      </c>
      <c r="K1789" s="40">
        <f t="shared" si="220"/>
        <v>5609128.7636102326</v>
      </c>
      <c r="L1789" s="29">
        <f>LN(Data[[#This Row],[MA'[n*ln(n)']
30d]])</f>
        <v>15.539905964834254</v>
      </c>
      <c r="M1789" s="43">
        <f t="shared" si="221"/>
        <v>15.567590694350269</v>
      </c>
      <c r="N1789" s="40">
        <f>Data[[#This Row],[DAA 
(n)]]^1.5</f>
        <v>329415040.97317547</v>
      </c>
      <c r="O1789" s="40">
        <f t="shared" si="222"/>
        <v>285199506.72969675</v>
      </c>
      <c r="P1789" s="43">
        <f>LN(Data[[#This Row],[MA'[n^1.5']]])</f>
        <v>19.468699516943651</v>
      </c>
      <c r="Q1789" s="43">
        <f t="shared" si="223"/>
        <v>19.507518735913365</v>
      </c>
      <c r="R1789" s="30">
        <f>$O$1+$O$2*Data[[#This Row],[MA'[ln(n^2)']]]</f>
        <v>25.941230336142542</v>
      </c>
      <c r="S1789" s="30">
        <f>$Q$1+$Q$2*Data[[#This Row],[MA'[ln(n*ln(n))']]]</f>
        <v>22.206524645677941</v>
      </c>
      <c r="T1789" s="31">
        <f>$O$3*Data[[#This Row],[Metcalfe
(n^2)]]</f>
        <v>118302678325</v>
      </c>
      <c r="U1789" s="31">
        <f t="shared" si="224"/>
        <v>98155739248.042694</v>
      </c>
      <c r="V1789" s="30">
        <f>LN(Data[[#This Row],[MA'[NVA']
30d]]/Data[[#This Row],[MA'[NVMetcalfe calc']]])</f>
        <v>-2.7195136614897288</v>
      </c>
      <c r="W1789" s="30">
        <f>$Q$3+Data[[#This Row],[NVM
(scaled)]]/((Data[[#This Row],[Upper Bound]]-Data[[#This Row],[Lower Bound]])/2)</f>
        <v>-0.86634697182867904</v>
      </c>
      <c r="X1789" s="30">
        <f>(Data[[#This Row],[Upper Bound]]+Data[[#This Row],[Lower Bound]])/2</f>
        <v>24.073877490910242</v>
      </c>
      <c r="Y1789" s="32">
        <f>LN(Data[[#This Row],[NVActual]]/Data[[#This Row],[MA'[n^2']
30d]])</f>
        <v>-3.4807496006657672</v>
      </c>
      <c r="Z1789" s="32">
        <f>LN(Data[[#This Row],[NVActual]]/Data[[#This Row],[MA'[n*ln(n)']
30d]])</f>
        <v>6.9430921321200989</v>
      </c>
      <c r="AA1789" s="32">
        <f>LN(Data[[#This Row],[NVActual]]/Data[[#This Row],[MA'[n^1.5']]])</f>
        <v>3.0142985800107023</v>
      </c>
      <c r="AB1789" s="32">
        <f>LN(Data[[#This Row],[NVActual]]/Data[[#This Row],[Metcalfe
(n^2)]])</f>
        <v>-3.6674406182366694</v>
      </c>
      <c r="AC1789" s="34">
        <f>1+Data[[#This Row],[MA'[NVMetcalfe calc']]]/((Data[[#This Row],[NVM_norm
(scaled)]]-Data[[#This Row],[NV_fund.]])/2)</f>
        <v>-7871279537.3769598</v>
      </c>
    </row>
    <row r="1790" spans="1:29" x14ac:dyDescent="0.2">
      <c r="A1790" s="23">
        <v>42386</v>
      </c>
      <c r="B1790" s="24">
        <v>5773246244.37815</v>
      </c>
      <c r="C1790" s="24">
        <f t="shared" si="217"/>
        <v>6505852497.1764154</v>
      </c>
      <c r="D1790" s="25">
        <f>LN(Data[[#This Row],[NVActual]])</f>
        <v>22.47650036660681</v>
      </c>
      <c r="E1790" s="26">
        <v>521728</v>
      </c>
      <c r="F1790" s="40">
        <f>Data[[#This Row],[DAA 
(n)]]^2</f>
        <v>272200105984</v>
      </c>
      <c r="G1790" s="41">
        <f t="shared" si="218"/>
        <v>189412093087.43332</v>
      </c>
      <c r="H1790" s="28">
        <f>LN(Data[[#This Row],[Metcalfe
(n^2)]])</f>
        <v>26.329803316524465</v>
      </c>
      <c r="I1790" s="42">
        <f t="shared" si="219"/>
        <v>25.94397582173751</v>
      </c>
      <c r="J1790" s="40">
        <f>Data[[#This Row],[DAA 
(n)]]*LN(Data[[#This Row],[DAA 
(n)]])</f>
        <v>6868497.8123618383</v>
      </c>
      <c r="K1790" s="40">
        <f t="shared" si="220"/>
        <v>5618550.9676766414</v>
      </c>
      <c r="L1790" s="29">
        <f>LN(Data[[#This Row],[MA'[n*ln(n)']
30d]])</f>
        <v>15.541584353691752</v>
      </c>
      <c r="M1790" s="43">
        <f t="shared" si="221"/>
        <v>15.567538445887998</v>
      </c>
      <c r="N1790" s="40">
        <f>Data[[#This Row],[DAA 
(n)]]^1.5</f>
        <v>376848002.37605166</v>
      </c>
      <c r="O1790" s="40">
        <f t="shared" si="222"/>
        <v>285899198.61408389</v>
      </c>
      <c r="P1790" s="43">
        <f>LN(Data[[#This Row],[MA'[n^1.5']]])</f>
        <v>19.471149854259874</v>
      </c>
      <c r="Q1790" s="43">
        <f t="shared" si="223"/>
        <v>19.50750853284482</v>
      </c>
      <c r="R1790" s="30">
        <f>$O$1+$O$2*Data[[#This Row],[MA'[ln(n^2)']]]</f>
        <v>25.94397582173751</v>
      </c>
      <c r="S1790" s="30">
        <f>$Q$1+$Q$2*Data[[#This Row],[MA'[ln(n*ln(n))']]]</f>
        <v>22.206438435715196</v>
      </c>
      <c r="T1790" s="31">
        <f>$O$3*Data[[#This Row],[Metcalfe
(n^2)]]</f>
        <v>141544055111.67999</v>
      </c>
      <c r="U1790" s="31">
        <f t="shared" si="224"/>
        <v>98494288405.465363</v>
      </c>
      <c r="V1790" s="30">
        <f>LN(Data[[#This Row],[MA'[NVA']
30d]]/Data[[#This Row],[MA'[NVMetcalfe calc']]])</f>
        <v>-2.7172964047856007</v>
      </c>
      <c r="W1790" s="30">
        <f>$Q$3+Data[[#This Row],[NVM
(scaled)]]/((Data[[#This Row],[Upper Bound]]-Data[[#This Row],[Lower Bound]])/2)</f>
        <v>-0.86405710987549045</v>
      </c>
      <c r="X1790" s="30">
        <f>(Data[[#This Row],[Upper Bound]]+Data[[#This Row],[Lower Bound]])/2</f>
        <v>24.075207128726355</v>
      </c>
      <c r="Y1790" s="29">
        <f>LN(Data[[#This Row],[NVActual]]/Data[[#This Row],[MA'[n^2']
30d]])</f>
        <v>-3.4906904985117553</v>
      </c>
      <c r="Z1790" s="29">
        <f>LN(Data[[#This Row],[NVActual]]/Data[[#This Row],[MA'[n*ln(n)']
30d]])</f>
        <v>6.9349160129150578</v>
      </c>
      <c r="AA1790" s="29">
        <f>LN(Data[[#This Row],[NVActual]]/Data[[#This Row],[MA'[n^1.5']]])</f>
        <v>3.0053505123469351</v>
      </c>
      <c r="AB1790" s="29">
        <f>LN(Data[[#This Row],[NVActual]]/Data[[#This Row],[Metcalfe
(n^2)]])</f>
        <v>-3.8533029499176559</v>
      </c>
      <c r="AC1790" s="26">
        <f>1+Data[[#This Row],[MA'[NVMetcalfe calc']]]/((Data[[#This Row],[NVM_norm
(scaled)]]-Data[[#This Row],[NV_fund.]])/2)</f>
        <v>-7898732492.7206888</v>
      </c>
    </row>
    <row r="1791" spans="1:29" x14ac:dyDescent="0.2">
      <c r="A1791" s="23">
        <v>42385</v>
      </c>
      <c r="B1791" s="24">
        <v>5856144324.1681499</v>
      </c>
      <c r="C1791" s="24">
        <f t="shared" si="217"/>
        <v>6544655104.4479704</v>
      </c>
      <c r="D1791" s="25">
        <f>LN(Data[[#This Row],[NVActual]])</f>
        <v>22.490757258822242</v>
      </c>
      <c r="E1791" s="26">
        <v>511206</v>
      </c>
      <c r="F1791" s="40">
        <f>Data[[#This Row],[DAA 
(n)]]^2</f>
        <v>261331574436</v>
      </c>
      <c r="G1791" s="41">
        <f t="shared" si="218"/>
        <v>187367240812</v>
      </c>
      <c r="H1791" s="28">
        <f>LN(Data[[#This Row],[Metcalfe
(n^2)]])</f>
        <v>26.289055838131571</v>
      </c>
      <c r="I1791" s="42">
        <f t="shared" si="219"/>
        <v>25.935463522453141</v>
      </c>
      <c r="J1791" s="40">
        <f>Data[[#This Row],[DAA 
(n)]]*LN(Data[[#This Row],[DAA 
(n)]])</f>
        <v>6719561.5393939437</v>
      </c>
      <c r="K1791" s="40">
        <f t="shared" si="220"/>
        <v>5589152.5977517283</v>
      </c>
      <c r="L1791" s="29">
        <f>LN(Data[[#This Row],[MA'[n*ln(n)']
30d]])</f>
        <v>15.536338241108975</v>
      </c>
      <c r="M1791" s="43">
        <f t="shared" si="221"/>
        <v>15.567009230334781</v>
      </c>
      <c r="N1791" s="40">
        <f>Data[[#This Row],[DAA 
(n)]]^1.5</f>
        <v>365505497.68933678</v>
      </c>
      <c r="O1791" s="40">
        <f t="shared" si="222"/>
        <v>283709680.95311576</v>
      </c>
      <c r="P1791" s="43">
        <f>LN(Data[[#This Row],[MA'[n^1.5']]])</f>
        <v>19.463462023106338</v>
      </c>
      <c r="Q1791" s="43">
        <f t="shared" si="223"/>
        <v>19.506838637894511</v>
      </c>
      <c r="R1791" s="30">
        <f>$O$1+$O$2*Data[[#This Row],[MA'[ln(n^2)']]]</f>
        <v>25.935463522453141</v>
      </c>
      <c r="S1791" s="30">
        <f>$Q$1+$Q$2*Data[[#This Row],[MA'[ln(n*ln(n))']]]</f>
        <v>22.205565230052386</v>
      </c>
      <c r="T1791" s="31">
        <f>$O$3*Data[[#This Row],[Metcalfe
(n^2)]]</f>
        <v>135892418706.72</v>
      </c>
      <c r="U1791" s="31">
        <f t="shared" si="224"/>
        <v>97430965222.240036</v>
      </c>
      <c r="V1791" s="30">
        <f>LN(Data[[#This Row],[MA'[NVA']
30d]]/Data[[#This Row],[MA'[NVMetcalfe calc']]])</f>
        <v>-2.7004953762781274</v>
      </c>
      <c r="W1791" s="30">
        <f>$Q$3+Data[[#This Row],[NVM
(scaled)]]/((Data[[#This Row],[Upper Bound]]-Data[[#This Row],[Lower Bound]])/2)</f>
        <v>-0.85802628092035704</v>
      </c>
      <c r="X1791" s="30">
        <f>(Data[[#This Row],[Upper Bound]]+Data[[#This Row],[Lower Bound]])/2</f>
        <v>24.070514376252763</v>
      </c>
      <c r="Y1791" s="32">
        <f>LN(Data[[#This Row],[NVActual]]/Data[[#This Row],[MA'[n^2']
30d]])</f>
        <v>-3.465579123746886</v>
      </c>
      <c r="Z1791" s="32">
        <f>LN(Data[[#This Row],[NVActual]]/Data[[#This Row],[MA'[n*ln(n)']
30d]])</f>
        <v>6.954419017713267</v>
      </c>
      <c r="AA1791" s="32">
        <f>LN(Data[[#This Row],[NVActual]]/Data[[#This Row],[MA'[n^1.5']]])</f>
        <v>3.0272952357159038</v>
      </c>
      <c r="AB1791" s="32">
        <f>LN(Data[[#This Row],[NVActual]]/Data[[#This Row],[Metcalfe
(n^2)]])</f>
        <v>-3.7982985793093267</v>
      </c>
      <c r="AC1791" s="34">
        <f>1+Data[[#This Row],[MA'[NVMetcalfe calc']]]/((Data[[#This Row],[NVM_norm
(scaled)]]-Data[[#This Row],[NV_fund.]])/2)</f>
        <v>-7816820611.3373327</v>
      </c>
    </row>
    <row r="1792" spans="1:29" x14ac:dyDescent="0.2">
      <c r="A1792" s="23">
        <v>42384</v>
      </c>
      <c r="B1792" s="24">
        <v>5549288342.8160295</v>
      </c>
      <c r="C1792" s="24">
        <f t="shared" si="217"/>
        <v>6577167518.152318</v>
      </c>
      <c r="D1792" s="25">
        <f>LN(Data[[#This Row],[NVActual]])</f>
        <v>22.436935529963396</v>
      </c>
      <c r="E1792" s="26">
        <v>410879</v>
      </c>
      <c r="F1792" s="40">
        <f>Data[[#This Row],[DAA 
(n)]]^2</f>
        <v>168821552641</v>
      </c>
      <c r="G1792" s="41">
        <f t="shared" si="218"/>
        <v>185503073514.93332</v>
      </c>
      <c r="H1792" s="28">
        <f>LN(Data[[#This Row],[Metcalfe
(n^2)]])</f>
        <v>25.852108092480186</v>
      </c>
      <c r="I1792" s="42">
        <f t="shared" si="219"/>
        <v>25.927436896176172</v>
      </c>
      <c r="J1792" s="40">
        <f>Data[[#This Row],[DAA 
(n)]]*LN(Data[[#This Row],[DAA 
(n)]])</f>
        <v>5311044.1604650831</v>
      </c>
      <c r="K1792" s="40">
        <f t="shared" si="220"/>
        <v>5561926.1958320383</v>
      </c>
      <c r="L1792" s="29">
        <f>LN(Data[[#This Row],[MA'[n*ln(n)']
30d]])</f>
        <v>15.531455044330231</v>
      </c>
      <c r="M1792" s="43">
        <f t="shared" si="221"/>
        <v>15.566498806077778</v>
      </c>
      <c r="N1792" s="40">
        <f>Data[[#This Row],[DAA 
(n)]]^1.5</f>
        <v>263372798.00233933</v>
      </c>
      <c r="O1792" s="40">
        <f t="shared" si="222"/>
        <v>281696597.99792117</v>
      </c>
      <c r="P1792" s="43">
        <f>LN(Data[[#This Row],[MA'[n^1.5']]])</f>
        <v>19.456341156088982</v>
      </c>
      <c r="Q1792" s="43">
        <f t="shared" si="223"/>
        <v>19.50620766076069</v>
      </c>
      <c r="R1792" s="30">
        <f>$O$1+$O$2*Data[[#This Row],[MA'[ln(n^2)']]]</f>
        <v>25.927436896176172</v>
      </c>
      <c r="S1792" s="30">
        <f>$Q$1+$Q$2*Data[[#This Row],[MA'[ln(n*ln(n))']]]</f>
        <v>22.204723030028333</v>
      </c>
      <c r="T1792" s="31">
        <f>$O$3*Data[[#This Row],[Metcalfe
(n^2)]]</f>
        <v>87787207373.320007</v>
      </c>
      <c r="U1792" s="31">
        <f t="shared" si="224"/>
        <v>96461598227.765366</v>
      </c>
      <c r="V1792" s="30">
        <f>LN(Data[[#This Row],[MA'[NVA']
30d]]/Data[[#This Row],[MA'[NVMetcalfe calc']]])</f>
        <v>-2.6855407990240097</v>
      </c>
      <c r="W1792" s="30">
        <f>$Q$3+Data[[#This Row],[NVM
(scaled)]]/((Data[[#This Row],[Upper Bound]]-Data[[#This Row],[Lower Bound]])/2)</f>
        <v>-0.85278657752599896</v>
      </c>
      <c r="X1792" s="30">
        <f>(Data[[#This Row],[Upper Bound]]+Data[[#This Row],[Lower Bound]])/2</f>
        <v>24.066079963102254</v>
      </c>
      <c r="Y1792" s="29">
        <f>LN(Data[[#This Row],[NVActual]]/Data[[#This Row],[MA'[n^2']
30d]])</f>
        <v>-3.5094017577068994</v>
      </c>
      <c r="Z1792" s="29">
        <f>LN(Data[[#This Row],[NVActual]]/Data[[#This Row],[MA'[n*ln(n)']
30d]])</f>
        <v>6.9054804856331664</v>
      </c>
      <c r="AA1792" s="29">
        <f>LN(Data[[#This Row],[NVActual]]/Data[[#This Row],[MA'[n^1.5']]])</f>
        <v>2.9805943738744158</v>
      </c>
      <c r="AB1792" s="29">
        <f>LN(Data[[#This Row],[NVActual]]/Data[[#This Row],[Metcalfe
(n^2)]])</f>
        <v>-3.415172562516791</v>
      </c>
      <c r="AC1792" s="26">
        <f>1+Data[[#This Row],[MA'[NVMetcalfe calc']]]/((Data[[#This Row],[NVM_norm
(scaled)]]-Data[[#This Row],[NV_fund.]])/2)</f>
        <v>-7742053440.3547506</v>
      </c>
    </row>
    <row r="1793" spans="1:29" x14ac:dyDescent="0.2">
      <c r="A1793" s="23">
        <v>42383</v>
      </c>
      <c r="B1793" s="24">
        <v>6483361597.0242701</v>
      </c>
      <c r="C1793" s="24">
        <f t="shared" si="217"/>
        <v>6618802835.5306454</v>
      </c>
      <c r="D1793" s="25">
        <f>LN(Data[[#This Row],[NVActual]])</f>
        <v>22.592504977771444</v>
      </c>
      <c r="E1793" s="26">
        <v>427750</v>
      </c>
      <c r="F1793" s="40">
        <f>Data[[#This Row],[DAA 
(n)]]^2</f>
        <v>182970062500</v>
      </c>
      <c r="G1793" s="41">
        <f t="shared" si="218"/>
        <v>187810503707.03333</v>
      </c>
      <c r="H1793" s="28">
        <f>LN(Data[[#This Row],[Metcalfe
(n^2)]])</f>
        <v>25.932588383508879</v>
      </c>
      <c r="I1793" s="42">
        <f t="shared" si="219"/>
        <v>25.938890736199824</v>
      </c>
      <c r="J1793" s="40">
        <f>Data[[#This Row],[DAA 
(n)]]*LN(Data[[#This Row],[DAA 
(n)]])</f>
        <v>5546332.3405229617</v>
      </c>
      <c r="K1793" s="40">
        <f t="shared" si="220"/>
        <v>5597905.4072048804</v>
      </c>
      <c r="L1793" s="29">
        <f>LN(Data[[#This Row],[MA'[n*ln(n)']
30d]])</f>
        <v>15.537903051309353</v>
      </c>
      <c r="M1793" s="43">
        <f t="shared" si="221"/>
        <v>15.5659691041214</v>
      </c>
      <c r="N1793" s="40">
        <f>Data[[#This Row],[DAA 
(n)]]^1.5</f>
        <v>279759618.66283453</v>
      </c>
      <c r="O1793" s="40">
        <f t="shared" si="222"/>
        <v>284277347.02108312</v>
      </c>
      <c r="P1793" s="43">
        <f>LN(Data[[#This Row],[MA'[n^1.5']]])</f>
        <v>19.465460893605197</v>
      </c>
      <c r="Q1793" s="43">
        <f t="shared" si="223"/>
        <v>19.505562713829793</v>
      </c>
      <c r="R1793" s="30">
        <f>$O$1+$O$2*Data[[#This Row],[MA'[ln(n^2)']]]</f>
        <v>25.938890736199824</v>
      </c>
      <c r="S1793" s="30">
        <f>$Q$1+$Q$2*Data[[#This Row],[MA'[ln(n*ln(n))']]]</f>
        <v>22.203849021800309</v>
      </c>
      <c r="T1793" s="31">
        <f>$O$3*Data[[#This Row],[Metcalfe
(n^2)]]</f>
        <v>95144432500</v>
      </c>
      <c r="U1793" s="31">
        <f t="shared" si="224"/>
        <v>97661461927.657379</v>
      </c>
      <c r="V1793" s="30">
        <f>LN(Data[[#This Row],[MA'[NVA']
30d]]/Data[[#This Row],[MA'[NVMetcalfe calc']]])</f>
        <v>-2.6915925150448428</v>
      </c>
      <c r="W1793" s="30">
        <f>$Q$3+Data[[#This Row],[NVM
(scaled)]]/((Data[[#This Row],[Upper Bound]]-Data[[#This Row],[Lower Bound]])/2)</f>
        <v>-0.85126503576550927</v>
      </c>
      <c r="X1793" s="30">
        <f>(Data[[#This Row],[Upper Bound]]+Data[[#This Row],[Lower Bound]])/2</f>
        <v>24.071369879000066</v>
      </c>
      <c r="Y1793" s="32">
        <f>LN(Data[[#This Row],[NVActual]]/Data[[#This Row],[MA'[n^2']
30d]])</f>
        <v>-3.3661943546674813</v>
      </c>
      <c r="Z1793" s="32">
        <f>LN(Data[[#This Row],[NVActual]]/Data[[#This Row],[MA'[n*ln(n)']
30d]])</f>
        <v>7.0546019264620918</v>
      </c>
      <c r="AA1793" s="32">
        <f>LN(Data[[#This Row],[NVActual]]/Data[[#This Row],[MA'[n^1.5']]])</f>
        <v>3.1270440841662483</v>
      </c>
      <c r="AB1793" s="32">
        <f>LN(Data[[#This Row],[NVActual]]/Data[[#This Row],[Metcalfe
(n^2)]])</f>
        <v>-3.3400834057374347</v>
      </c>
      <c r="AC1793" s="34">
        <f>1+Data[[#This Row],[MA'[NVMetcalfe calc']]]/((Data[[#This Row],[NVM_norm
(scaled)]]-Data[[#This Row],[NV_fund.]])/2)</f>
        <v>-7837169885.8643475</v>
      </c>
    </row>
    <row r="1794" spans="1:29" x14ac:dyDescent="0.2">
      <c r="A1794" s="23">
        <v>42382</v>
      </c>
      <c r="B1794" s="24">
        <v>6519443883.1915503</v>
      </c>
      <c r="C1794" s="24">
        <f t="shared" si="217"/>
        <v>6634466354.396287</v>
      </c>
      <c r="D1794" s="25">
        <f>LN(Data[[#This Row],[NVActual]])</f>
        <v>22.598054915258206</v>
      </c>
      <c r="E1794" s="26">
        <v>430325</v>
      </c>
      <c r="F1794" s="40">
        <f>Data[[#This Row],[DAA 
(n)]]^2</f>
        <v>185179605625</v>
      </c>
      <c r="G1794" s="41">
        <f t="shared" si="218"/>
        <v>189889366910.23334</v>
      </c>
      <c r="H1794" s="28">
        <f>LN(Data[[#This Row],[Metcalfe
(n^2)]])</f>
        <v>25.944592032279413</v>
      </c>
      <c r="I1794" s="42">
        <f t="shared" si="219"/>
        <v>25.948667602341157</v>
      </c>
      <c r="J1794" s="40">
        <f>Data[[#This Row],[DAA 
(n)]]*LN(Data[[#This Row],[DAA 
(n)]])</f>
        <v>5582303.2831453187</v>
      </c>
      <c r="K1794" s="40">
        <f t="shared" si="220"/>
        <v>5629528.5399018992</v>
      </c>
      <c r="L1794" s="29">
        <f>LN(Data[[#This Row],[MA'[n*ln(n)']
30d]])</f>
        <v>15.543536255917045</v>
      </c>
      <c r="M1794" s="43">
        <f t="shared" si="221"/>
        <v>15.564986783171113</v>
      </c>
      <c r="N1794" s="40">
        <f>Data[[#This Row],[DAA 
(n)]]^1.5</f>
        <v>282289592.06916922</v>
      </c>
      <c r="O1794" s="40">
        <f t="shared" si="222"/>
        <v>286571853.08520895</v>
      </c>
      <c r="P1794" s="43">
        <f>LN(Data[[#This Row],[MA'[n^1.5']]])</f>
        <v>19.473499858783914</v>
      </c>
      <c r="Q1794" s="43">
        <f t="shared" si="223"/>
        <v>19.504276515281468</v>
      </c>
      <c r="R1794" s="30">
        <f>$O$1+$O$2*Data[[#This Row],[MA'[ln(n^2)']]]</f>
        <v>25.948667602341157</v>
      </c>
      <c r="S1794" s="30">
        <f>$Q$1+$Q$2*Data[[#This Row],[MA'[ln(n*ln(n))']]]</f>
        <v>22.202228192232333</v>
      </c>
      <c r="T1794" s="31">
        <f>$O$3*Data[[#This Row],[Metcalfe
(n^2)]]</f>
        <v>96293394925</v>
      </c>
      <c r="U1794" s="31">
        <f t="shared" si="224"/>
        <v>98742470793.32135</v>
      </c>
      <c r="V1794" s="30">
        <f>LN(Data[[#This Row],[MA'[NVA']
30d]]/Data[[#This Row],[MA'[NVMetcalfe calc']]])</f>
        <v>-2.7002369200716316</v>
      </c>
      <c r="W1794" s="30">
        <f>$Q$3+Data[[#This Row],[NVM
(scaled)]]/((Data[[#This Row],[Upper Bound]]-Data[[#This Row],[Lower Bound]])/2)</f>
        <v>-0.85149504341947824</v>
      </c>
      <c r="X1794" s="30">
        <f>(Data[[#This Row],[Upper Bound]]+Data[[#This Row],[Lower Bound]])/2</f>
        <v>24.075447897286743</v>
      </c>
      <c r="Y1794" s="29">
        <f>LN(Data[[#This Row],[NVActual]]/Data[[#This Row],[MA'[n^2']
30d]])</f>
        <v>-3.3716525448383678</v>
      </c>
      <c r="Z1794" s="29">
        <f>LN(Data[[#This Row],[NVActual]]/Data[[#This Row],[MA'[n*ln(n)']
30d]])</f>
        <v>7.054518659341162</v>
      </c>
      <c r="AA1794" s="29">
        <f>LN(Data[[#This Row],[NVActual]]/Data[[#This Row],[MA'[n^1.5']]])</f>
        <v>3.1245550564742945</v>
      </c>
      <c r="AB1794" s="29">
        <f>LN(Data[[#This Row],[NVActual]]/Data[[#This Row],[Metcalfe
(n^2)]])</f>
        <v>-3.3465371170212057</v>
      </c>
      <c r="AC1794" s="26">
        <f>1+Data[[#This Row],[MA'[NVMetcalfe calc']]]/((Data[[#This Row],[NVM_norm
(scaled)]]-Data[[#This Row],[NV_fund.]])/2)</f>
        <v>-7922549589.4732723</v>
      </c>
    </row>
    <row r="1795" spans="1:29" x14ac:dyDescent="0.2">
      <c r="A1795" s="23">
        <v>42381</v>
      </c>
      <c r="B1795" s="24">
        <v>6660432982.8656797</v>
      </c>
      <c r="C1795" s="24">
        <f t="shared" si="217"/>
        <v>6638071309.1691446</v>
      </c>
      <c r="D1795" s="25">
        <f>LN(Data[[#This Row],[NVActual]])</f>
        <v>22.619450331827785</v>
      </c>
      <c r="E1795" s="26">
        <v>453665</v>
      </c>
      <c r="F1795" s="40">
        <f>Data[[#This Row],[DAA 
(n)]]^2</f>
        <v>205811932225</v>
      </c>
      <c r="G1795" s="41">
        <f t="shared" si="218"/>
        <v>192749852257.43332</v>
      </c>
      <c r="H1795" s="28">
        <f>LN(Data[[#This Row],[Metcalfe
(n^2)]])</f>
        <v>26.050228638378915</v>
      </c>
      <c r="I1795" s="42">
        <f t="shared" si="219"/>
        <v>25.961359972267523</v>
      </c>
      <c r="J1795" s="40">
        <f>Data[[#This Row],[DAA 
(n)]]*LN(Data[[#This Row],[DAA 
(n)]])</f>
        <v>5909038.4876150852</v>
      </c>
      <c r="K1795" s="40">
        <f t="shared" si="220"/>
        <v>5671855.4406301202</v>
      </c>
      <c r="L1795" s="29">
        <f>LN(Data[[#This Row],[MA'[n*ln(n)']
30d]])</f>
        <v>15.551026860379562</v>
      </c>
      <c r="M1795" s="43">
        <f t="shared" si="221"/>
        <v>15.563568762828428</v>
      </c>
      <c r="N1795" s="40">
        <f>Data[[#This Row],[DAA 
(n)]]^1.5</f>
        <v>305564510.75485623</v>
      </c>
      <c r="O1795" s="40">
        <f t="shared" si="222"/>
        <v>289682037.78631318</v>
      </c>
      <c r="P1795" s="43">
        <f>LN(Data[[#This Row],[MA'[n^1.5']]])</f>
        <v>19.484294458008602</v>
      </c>
      <c r="Q1795" s="43">
        <f t="shared" si="223"/>
        <v>19.502367454218888</v>
      </c>
      <c r="R1795" s="30">
        <f>$O$1+$O$2*Data[[#This Row],[MA'[ln(n^2)']]]</f>
        <v>25.961359972267523</v>
      </c>
      <c r="S1795" s="30">
        <f>$Q$1+$Q$2*Data[[#This Row],[MA'[ln(n*ln(n))']]]</f>
        <v>22.199888458666905</v>
      </c>
      <c r="T1795" s="31">
        <f>$O$3*Data[[#This Row],[Metcalfe
(n^2)]]</f>
        <v>107022204757</v>
      </c>
      <c r="U1795" s="31">
        <f t="shared" si="224"/>
        <v>100229923173.86533</v>
      </c>
      <c r="V1795" s="30">
        <f>LN(Data[[#This Row],[MA'[NVA']
30d]]/Data[[#This Row],[MA'[NVMetcalfe calc']]])</f>
        <v>-2.714645322729583</v>
      </c>
      <c r="W1795" s="30">
        <f>$Q$3+Data[[#This Row],[NVM
(scaled)]]/((Data[[#This Row],[Upper Bound]]-Data[[#This Row],[Lower Bound]])/2)</f>
        <v>-0.85339539082725901</v>
      </c>
      <c r="X1795" s="30">
        <f>(Data[[#This Row],[Upper Bound]]+Data[[#This Row],[Lower Bound]])/2</f>
        <v>24.080624215467214</v>
      </c>
      <c r="Y1795" s="32">
        <f>LN(Data[[#This Row],[NVActual]]/Data[[#This Row],[MA'[n^2']
30d]])</f>
        <v>-3.3652087510633697</v>
      </c>
      <c r="Z1795" s="32">
        <f>LN(Data[[#This Row],[NVActual]]/Data[[#This Row],[MA'[n*ln(n)']
30d]])</f>
        <v>7.0684234714482246</v>
      </c>
      <c r="AA1795" s="32">
        <f>LN(Data[[#This Row],[NVActual]]/Data[[#This Row],[MA'[n^1.5']]])</f>
        <v>3.1351558738191829</v>
      </c>
      <c r="AB1795" s="32">
        <f>LN(Data[[#This Row],[NVActual]]/Data[[#This Row],[Metcalfe
(n^2)]])</f>
        <v>-3.4307783065511299</v>
      </c>
      <c r="AC1795" s="34">
        <f>1+Data[[#This Row],[MA'[NVMetcalfe calc']]]/((Data[[#This Row],[NVM_norm
(scaled)]]-Data[[#This Row],[NV_fund.]])/2)</f>
        <v>-8039612123.8386898</v>
      </c>
    </row>
    <row r="1796" spans="1:29" x14ac:dyDescent="0.2">
      <c r="A1796" s="23">
        <v>42380</v>
      </c>
      <c r="B1796" s="24">
        <v>6768055781.6414804</v>
      </c>
      <c r="C1796" s="24">
        <f t="shared" si="217"/>
        <v>6632623093.7520247</v>
      </c>
      <c r="D1796" s="25">
        <f>LN(Data[[#This Row],[NVActual]])</f>
        <v>22.635479701184671</v>
      </c>
      <c r="E1796" s="26">
        <v>452499</v>
      </c>
      <c r="F1796" s="40">
        <f>Data[[#This Row],[DAA 
(n)]]^2</f>
        <v>204755345001</v>
      </c>
      <c r="G1796" s="41">
        <f t="shared" si="218"/>
        <v>193726602283.13333</v>
      </c>
      <c r="H1796" s="28">
        <f>LN(Data[[#This Row],[Metcalfe
(n^2)]])</f>
        <v>26.045081664349848</v>
      </c>
      <c r="I1796" s="42">
        <f t="shared" si="219"/>
        <v>25.965796957037846</v>
      </c>
      <c r="J1796" s="40">
        <f>Data[[#This Row],[DAA 
(n)]]*LN(Data[[#This Row],[DAA 
(n)]])</f>
        <v>5892686.7040183209</v>
      </c>
      <c r="K1796" s="40">
        <f t="shared" si="220"/>
        <v>5686486.3930007704</v>
      </c>
      <c r="L1796" s="29">
        <f>LN(Data[[#This Row],[MA'[n*ln(n)']
30d]])</f>
        <v>15.553603109743626</v>
      </c>
      <c r="M1796" s="43">
        <f t="shared" si="221"/>
        <v>15.561501925465425</v>
      </c>
      <c r="N1796" s="40">
        <f>Data[[#This Row],[DAA 
(n)]]^1.5</f>
        <v>304387235.04379606</v>
      </c>
      <c r="O1796" s="40">
        <f t="shared" si="222"/>
        <v>290751365.26115662</v>
      </c>
      <c r="P1796" s="43">
        <f>LN(Data[[#This Row],[MA'[n^1.5']]])</f>
        <v>19.487979045005183</v>
      </c>
      <c r="Q1796" s="43">
        <f t="shared" si="223"/>
        <v>19.499525262280233</v>
      </c>
      <c r="R1796" s="30">
        <f>$O$1+$O$2*Data[[#This Row],[MA'[ln(n^2)']]]</f>
        <v>25.965796957037846</v>
      </c>
      <c r="S1796" s="30">
        <f>$Q$1+$Q$2*Data[[#This Row],[MA'[ln(n*ln(n))']]]</f>
        <v>22.196478177017948</v>
      </c>
      <c r="T1796" s="31">
        <f>$O$3*Data[[#This Row],[Metcalfe
(n^2)]]</f>
        <v>106472779400.52</v>
      </c>
      <c r="U1796" s="31">
        <f t="shared" si="224"/>
        <v>100737833187.22932</v>
      </c>
      <c r="V1796" s="30">
        <f>LN(Data[[#This Row],[MA'[NVA']
30d]]/Data[[#This Row],[MA'[NVMetcalfe calc']]])</f>
        <v>-2.7205210650886587</v>
      </c>
      <c r="W1796" s="30">
        <f>$Q$3+Data[[#This Row],[NVM
(scaled)]]/((Data[[#This Row],[Upper Bound]]-Data[[#This Row],[Lower Bound]])/2)</f>
        <v>-0.85350808401209177</v>
      </c>
      <c r="X1796" s="30">
        <f>(Data[[#This Row],[Upper Bound]]+Data[[#This Row],[Lower Bound]])/2</f>
        <v>24.081137567027895</v>
      </c>
      <c r="Y1796" s="29">
        <f>LN(Data[[#This Row],[NVActual]]/Data[[#This Row],[MA'[n^2']
30d]])</f>
        <v>-3.354234034293194</v>
      </c>
      <c r="Z1796" s="29">
        <f>LN(Data[[#This Row],[NVActual]]/Data[[#This Row],[MA'[n*ln(n)']
30d]])</f>
        <v>7.0818765914410466</v>
      </c>
      <c r="AA1796" s="29">
        <f>LN(Data[[#This Row],[NVActual]]/Data[[#This Row],[MA'[n^1.5']]])</f>
        <v>3.1475006561794876</v>
      </c>
      <c r="AB1796" s="29">
        <f>LN(Data[[#This Row],[NVActual]]/Data[[#This Row],[Metcalfe
(n^2)]])</f>
        <v>-3.4096019631651768</v>
      </c>
      <c r="AC1796" s="26">
        <f>1+Data[[#This Row],[MA'[NVMetcalfe calc']]]/((Data[[#This Row],[NVM_norm
(scaled)]]-Data[[#This Row],[NV_fund.]])/2)</f>
        <v>-8080149570.5683212</v>
      </c>
    </row>
    <row r="1797" spans="1:29" x14ac:dyDescent="0.2">
      <c r="A1797" s="23">
        <v>42379</v>
      </c>
      <c r="B1797" s="24">
        <v>6759323837.8489504</v>
      </c>
      <c r="C1797" s="24">
        <f t="shared" si="217"/>
        <v>6624259878.8482647</v>
      </c>
      <c r="D1797" s="25">
        <f>LN(Data[[#This Row],[NVActual]])</f>
        <v>22.634188698011709</v>
      </c>
      <c r="E1797" s="26">
        <v>427477</v>
      </c>
      <c r="F1797" s="40">
        <f>Data[[#This Row],[DAA 
(n)]]^2</f>
        <v>182736585529</v>
      </c>
      <c r="G1797" s="41">
        <f t="shared" si="218"/>
        <v>196188592969.76666</v>
      </c>
      <c r="H1797" s="28">
        <f>LN(Data[[#This Row],[Metcalfe
(n^2)]])</f>
        <v>25.931311529484052</v>
      </c>
      <c r="I1797" s="42">
        <f t="shared" si="219"/>
        <v>25.976064133990345</v>
      </c>
      <c r="J1797" s="40">
        <f>Data[[#This Row],[DAA 
(n)]]*LN(Data[[#This Row],[DAA 
(n)]])</f>
        <v>5542519.6293446273</v>
      </c>
      <c r="K1797" s="40">
        <f t="shared" si="220"/>
        <v>5721900.4813033044</v>
      </c>
      <c r="L1797" s="29">
        <f>LN(Data[[#This Row],[MA'[n*ln(n)']
30d]])</f>
        <v>15.559811560148617</v>
      </c>
      <c r="M1797" s="43">
        <f t="shared" si="221"/>
        <v>15.558978881146299</v>
      </c>
      <c r="N1797" s="40">
        <f>Data[[#This Row],[DAA 
(n)]]^1.5</f>
        <v>279491837.75591797</v>
      </c>
      <c r="O1797" s="40">
        <f t="shared" si="222"/>
        <v>293388106.54046565</v>
      </c>
      <c r="P1797" s="43">
        <f>LN(Data[[#This Row],[MA'[n^1.5']]])</f>
        <v>19.497006886179626</v>
      </c>
      <c r="Q1797" s="43">
        <f t="shared" si="223"/>
        <v>19.496041383132226</v>
      </c>
      <c r="R1797" s="30">
        <f>$O$1+$O$2*Data[[#This Row],[MA'[ln(n^2)']]]</f>
        <v>25.976064133990345</v>
      </c>
      <c r="S1797" s="30">
        <f>$Q$1+$Q$2*Data[[#This Row],[MA'[ln(n*ln(n))']]]</f>
        <v>22.192315153891393</v>
      </c>
      <c r="T1797" s="31">
        <f>$O$3*Data[[#This Row],[Metcalfe
(n^2)]]</f>
        <v>95023024475.080002</v>
      </c>
      <c r="U1797" s="31">
        <f t="shared" si="224"/>
        <v>102018068344.27864</v>
      </c>
      <c r="V1797" s="30">
        <f>LN(Data[[#This Row],[MA'[NVA']
30d]]/Data[[#This Row],[MA'[NVMetcalfe calc']]])</f>
        <v>-2.7344112889956227</v>
      </c>
      <c r="W1797" s="30">
        <f>$Q$3+Data[[#This Row],[NVM
(scaled)]]/((Data[[#This Row],[Upper Bound]]-Data[[#This Row],[Lower Bound]])/2)</f>
        <v>-0.8553449757780246</v>
      </c>
      <c r="X1797" s="30">
        <f>(Data[[#This Row],[Upper Bound]]+Data[[#This Row],[Lower Bound]])/2</f>
        <v>24.084189643940867</v>
      </c>
      <c r="Y1797" s="32">
        <f>LN(Data[[#This Row],[NVActual]]/Data[[#This Row],[MA'[n^2']
30d]])</f>
        <v>-3.3681535445682709</v>
      </c>
      <c r="Z1797" s="32">
        <f>LN(Data[[#This Row],[NVActual]]/Data[[#This Row],[MA'[n*ln(n)']
30d]])</f>
        <v>7.0743771378630917</v>
      </c>
      <c r="AA1797" s="32">
        <f>LN(Data[[#This Row],[NVActual]]/Data[[#This Row],[MA'[n^1.5']]])</f>
        <v>3.1371818118320838</v>
      </c>
      <c r="AB1797" s="32">
        <f>LN(Data[[#This Row],[NVActual]]/Data[[#This Row],[Metcalfe
(n^2)]])</f>
        <v>-3.2971228314723433</v>
      </c>
      <c r="AC1797" s="34">
        <f>1+Data[[#This Row],[MA'[NVMetcalfe calc']]]/((Data[[#This Row],[NVM_norm
(scaled)]]-Data[[#This Row],[NV_fund.]])/2)</f>
        <v>-8181232720.4491177</v>
      </c>
    </row>
    <row r="1798" spans="1:29" x14ac:dyDescent="0.2">
      <c r="A1798" s="23">
        <v>42378</v>
      </c>
      <c r="B1798" s="24">
        <v>6776417115.3620501</v>
      </c>
      <c r="C1798" s="24">
        <f t="shared" si="217"/>
        <v>6625100863.8855915</v>
      </c>
      <c r="D1798" s="25">
        <f>LN(Data[[#This Row],[NVActual]])</f>
        <v>22.636714350158655</v>
      </c>
      <c r="E1798" s="26">
        <v>461784</v>
      </c>
      <c r="F1798" s="40">
        <f>Data[[#This Row],[DAA 
(n)]]^2</f>
        <v>213244462656</v>
      </c>
      <c r="G1798" s="41">
        <f t="shared" si="218"/>
        <v>197359723410.66666</v>
      </c>
      <c r="H1798" s="28">
        <f>LN(Data[[#This Row],[Metcalfe
(n^2)]])</f>
        <v>26.085705056537925</v>
      </c>
      <c r="I1798" s="42">
        <f t="shared" si="219"/>
        <v>25.98192597236817</v>
      </c>
      <c r="J1798" s="40">
        <f>Data[[#This Row],[DAA 
(n)]]*LN(Data[[#This Row],[DAA 
(n)]])</f>
        <v>6022980.6119141551</v>
      </c>
      <c r="K1798" s="40">
        <f t="shared" si="220"/>
        <v>5740248.789707467</v>
      </c>
      <c r="L1798" s="29">
        <f>LN(Data[[#This Row],[MA'[n*ln(n)']
30d]])</f>
        <v>15.563013110511072</v>
      </c>
      <c r="M1798" s="43">
        <f t="shared" si="221"/>
        <v>15.555792408784219</v>
      </c>
      <c r="N1798" s="40">
        <f>Data[[#This Row],[DAA 
(n)]]^1.5</f>
        <v>313803889.30530828</v>
      </c>
      <c r="O1798" s="40">
        <f t="shared" si="222"/>
        <v>294701572.46939373</v>
      </c>
      <c r="P1798" s="43">
        <f>LN(Data[[#This Row],[MA'[n^1.5']]])</f>
        <v>19.501473783524681</v>
      </c>
      <c r="Q1798" s="43">
        <f t="shared" si="223"/>
        <v>19.491594795164797</v>
      </c>
      <c r="R1798" s="30">
        <f>$O$1+$O$2*Data[[#This Row],[MA'[ln(n^2)']]]</f>
        <v>25.98192597236817</v>
      </c>
      <c r="S1798" s="30">
        <f>$Q$1+$Q$2*Data[[#This Row],[MA'[ln(n*ln(n))']]]</f>
        <v>22.187057474493958</v>
      </c>
      <c r="T1798" s="31">
        <f>$O$3*Data[[#This Row],[Metcalfe
(n^2)]]</f>
        <v>110887120581.12001</v>
      </c>
      <c r="U1798" s="31">
        <f t="shared" si="224"/>
        <v>102627056173.54666</v>
      </c>
      <c r="V1798" s="30">
        <f>LN(Data[[#This Row],[MA'[NVA']
30d]]/Data[[#This Row],[MA'[NVMetcalfe calc']]])</f>
        <v>-2.7402360068738663</v>
      </c>
      <c r="W1798" s="30">
        <f>$Q$3+Data[[#This Row],[NVM
(scaled)]]/((Data[[#This Row],[Upper Bound]]-Data[[#This Row],[Lower Bound]])/2)</f>
        <v>-0.85417969076339595</v>
      </c>
      <c r="X1798" s="30">
        <f>(Data[[#This Row],[Upper Bound]]+Data[[#This Row],[Lower Bound]])/2</f>
        <v>24.084491723431064</v>
      </c>
      <c r="Y1798" s="29">
        <f>LN(Data[[#This Row],[NVActual]]/Data[[#This Row],[MA'[n^2']
30d]])</f>
        <v>-3.371579557562125</v>
      </c>
      <c r="Z1798" s="29">
        <f>LN(Data[[#This Row],[NVActual]]/Data[[#This Row],[MA'[n*ln(n)']
30d]])</f>
        <v>7.0737012396475816</v>
      </c>
      <c r="AA1798" s="29">
        <f>LN(Data[[#This Row],[NVActual]]/Data[[#This Row],[MA'[n^1.5']]])</f>
        <v>3.1352405666339735</v>
      </c>
      <c r="AB1798" s="29">
        <f>LN(Data[[#This Row],[NVActual]]/Data[[#This Row],[Metcalfe
(n^2)]])</f>
        <v>-3.4489907063792691</v>
      </c>
      <c r="AC1798" s="26">
        <f>1+Data[[#This Row],[MA'[NVMetcalfe calc']]]/((Data[[#This Row],[NVM_norm
(scaled)]]-Data[[#This Row],[NV_fund.]])/2)</f>
        <v>-8230354733.5456381</v>
      </c>
    </row>
    <row r="1799" spans="1:29" x14ac:dyDescent="0.2">
      <c r="A1799" s="23">
        <v>42377</v>
      </c>
      <c r="B1799" s="24">
        <v>6839314891.0103598</v>
      </c>
      <c r="C1799" s="24">
        <f t="shared" si="217"/>
        <v>6606316309.4619713</v>
      </c>
      <c r="D1799" s="25">
        <f>LN(Data[[#This Row],[NVActual]])</f>
        <v>22.645953401431321</v>
      </c>
      <c r="E1799" s="26">
        <v>405522</v>
      </c>
      <c r="F1799" s="40">
        <f>Data[[#This Row],[DAA 
(n)]]^2</f>
        <v>164448092484</v>
      </c>
      <c r="G1799" s="41">
        <f t="shared" si="218"/>
        <v>197717314257.10001</v>
      </c>
      <c r="H1799" s="28">
        <f>LN(Data[[#This Row],[Metcalfe
(n^2)]])</f>
        <v>25.825860810146615</v>
      </c>
      <c r="I1799" s="42">
        <f t="shared" si="219"/>
        <v>25.983562061170154</v>
      </c>
      <c r="J1799" s="40">
        <f>Data[[#This Row],[DAA 
(n)]]*LN(Data[[#This Row],[DAA 
(n)]])</f>
        <v>5236477.3637261381</v>
      </c>
      <c r="K1799" s="40">
        <f t="shared" si="220"/>
        <v>5745623.9565151082</v>
      </c>
      <c r="L1799" s="29">
        <f>LN(Data[[#This Row],[MA'[n*ln(n)']
30d]])</f>
        <v>15.563949071986322</v>
      </c>
      <c r="M1799" s="43">
        <f t="shared" si="221"/>
        <v>15.552221969170626</v>
      </c>
      <c r="N1799" s="40">
        <f>Data[[#This Row],[DAA 
(n)]]^1.5</f>
        <v>258238880.41946051</v>
      </c>
      <c r="O1799" s="40">
        <f t="shared" si="222"/>
        <v>295093805.89673918</v>
      </c>
      <c r="P1799" s="43">
        <f>LN(Data[[#This Row],[MA'[n^1.5']]])</f>
        <v>19.502803849847872</v>
      </c>
      <c r="Q1799" s="43">
        <f t="shared" si="223"/>
        <v>19.486607231326293</v>
      </c>
      <c r="R1799" s="30">
        <f>$O$1+$O$2*Data[[#This Row],[MA'[ln(n^2)']]]</f>
        <v>25.983562061170154</v>
      </c>
      <c r="S1799" s="30">
        <f>$Q$1+$Q$2*Data[[#This Row],[MA'[ln(n*ln(n))']]]</f>
        <v>22.181166249131532</v>
      </c>
      <c r="T1799" s="31">
        <f>$O$3*Data[[#This Row],[Metcalfe
(n^2)]]</f>
        <v>85513008091.680008</v>
      </c>
      <c r="U1799" s="31">
        <f t="shared" si="224"/>
        <v>102813003413.69197</v>
      </c>
      <c r="V1799" s="30">
        <f>LN(Data[[#This Row],[MA'[NVA']
30d]]/Data[[#This Row],[MA'[NVMetcalfe calc']]])</f>
        <v>-2.7448856294035546</v>
      </c>
      <c r="W1799" s="30">
        <f>$Q$3+Data[[#This Row],[NVM
(scaled)]]/((Data[[#This Row],[Upper Bound]]-Data[[#This Row],[Lower Bound]])/2)</f>
        <v>-0.85376638576819175</v>
      </c>
      <c r="X1799" s="30">
        <f>(Data[[#This Row],[Upper Bound]]+Data[[#This Row],[Lower Bound]])/2</f>
        <v>24.082364155150842</v>
      </c>
      <c r="Y1799" s="32">
        <f>LN(Data[[#This Row],[NVActual]]/Data[[#This Row],[MA'[n^2']
30d]])</f>
        <v>-3.3641507402944262</v>
      </c>
      <c r="Z1799" s="32">
        <f>LN(Data[[#This Row],[NVActual]]/Data[[#This Row],[MA'[n*ln(n)']
30d]])</f>
        <v>7.0820043294449988</v>
      </c>
      <c r="AA1799" s="32">
        <f>LN(Data[[#This Row],[NVActual]]/Data[[#This Row],[MA'[n^1.5']]])</f>
        <v>3.1431495515834471</v>
      </c>
      <c r="AB1799" s="32">
        <f>LN(Data[[#This Row],[NVActual]]/Data[[#This Row],[Metcalfe
(n^2)]])</f>
        <v>-3.1799074087152945</v>
      </c>
      <c r="AC1799" s="34">
        <f>1+Data[[#This Row],[MA'[NVMetcalfe calc']]]/((Data[[#This Row],[NVM_norm
(scaled)]]-Data[[#This Row],[NV_fund.]])/2)</f>
        <v>-8246107248.4772673</v>
      </c>
    </row>
    <row r="1800" spans="1:29" x14ac:dyDescent="0.2">
      <c r="A1800" s="23">
        <v>42376</v>
      </c>
      <c r="B1800" s="24">
        <v>6913751592.7470503</v>
      </c>
      <c r="C1800" s="24">
        <f t="shared" si="217"/>
        <v>6586307842.726078</v>
      </c>
      <c r="D1800" s="25">
        <f>LN(Data[[#This Row],[NVActual]])</f>
        <v>22.656778249646962</v>
      </c>
      <c r="E1800" s="26">
        <v>432867</v>
      </c>
      <c r="F1800" s="40">
        <f>Data[[#This Row],[DAA 
(n)]]^2</f>
        <v>187373839689</v>
      </c>
      <c r="G1800" s="41">
        <f t="shared" si="218"/>
        <v>200347602152.43332</v>
      </c>
      <c r="H1800" s="28">
        <f>LN(Data[[#This Row],[Metcalfe
(n^2)]])</f>
        <v>25.956371600896365</v>
      </c>
      <c r="I1800" s="42">
        <f t="shared" si="219"/>
        <v>25.99662650835819</v>
      </c>
      <c r="J1800" s="40">
        <f>Data[[#This Row],[DAA 
(n)]]*LN(Data[[#This Row],[DAA 
(n)]])</f>
        <v>5617828.3528826032</v>
      </c>
      <c r="K1800" s="40">
        <f t="shared" si="220"/>
        <v>5786633.9194761021</v>
      </c>
      <c r="L1800" s="29">
        <f>LN(Data[[#This Row],[MA'[n*ln(n)']
30d]])</f>
        <v>15.571061319435646</v>
      </c>
      <c r="M1800" s="43">
        <f t="shared" si="221"/>
        <v>15.548397324088898</v>
      </c>
      <c r="N1800" s="40">
        <f>Data[[#This Row],[DAA 
(n)]]^1.5</f>
        <v>284794578.36247265</v>
      </c>
      <c r="O1800" s="40">
        <f t="shared" si="222"/>
        <v>298035292.21045804</v>
      </c>
      <c r="P1800" s="43">
        <f>LN(Data[[#This Row],[MA'[n^1.5']]])</f>
        <v>19.512722467693809</v>
      </c>
      <c r="Q1800" s="43">
        <f t="shared" si="223"/>
        <v>19.481253819769261</v>
      </c>
      <c r="R1800" s="30">
        <f>$O$1+$O$2*Data[[#This Row],[MA'[ln(n^2)']]]</f>
        <v>25.99662650835819</v>
      </c>
      <c r="S1800" s="30">
        <f>$Q$1+$Q$2*Data[[#This Row],[MA'[ln(n*ln(n))']]]</f>
        <v>22.17485558474668</v>
      </c>
      <c r="T1800" s="31">
        <f>$O$3*Data[[#This Row],[Metcalfe
(n^2)]]</f>
        <v>97434396638.279999</v>
      </c>
      <c r="U1800" s="31">
        <f t="shared" si="224"/>
        <v>104180753119.26532</v>
      </c>
      <c r="V1800" s="30">
        <f>LN(Data[[#This Row],[MA'[NVA']
30d]]/Data[[#This Row],[MA'[NVMetcalfe calc']]])</f>
        <v>-2.7611344764617951</v>
      </c>
      <c r="W1800" s="30">
        <f>$Q$3+Data[[#This Row],[NVM
(scaled)]]/((Data[[#This Row],[Upper Bound]]-Data[[#This Row],[Lower Bound]])/2)</f>
        <v>-0.8549502765344027</v>
      </c>
      <c r="X1800" s="30">
        <f>(Data[[#This Row],[Upper Bound]]+Data[[#This Row],[Lower Bound]])/2</f>
        <v>24.085741046552435</v>
      </c>
      <c r="Y1800" s="29">
        <f>LN(Data[[#This Row],[NVActual]]/Data[[#This Row],[MA'[n^2']
30d]])</f>
        <v>-3.3665414560166611</v>
      </c>
      <c r="Z1800" s="29">
        <f>LN(Data[[#This Row],[NVActual]]/Data[[#This Row],[MA'[n*ln(n)']
30d]])</f>
        <v>7.0857169302113174</v>
      </c>
      <c r="AA1800" s="29">
        <f>LN(Data[[#This Row],[NVActual]]/Data[[#This Row],[MA'[n^1.5']]])</f>
        <v>3.1440557819531549</v>
      </c>
      <c r="AB1800" s="29">
        <f>LN(Data[[#This Row],[NVActual]]/Data[[#This Row],[Metcalfe
(n^2)]])</f>
        <v>-3.2995933512494009</v>
      </c>
      <c r="AC1800" s="26">
        <f>1+Data[[#This Row],[MA'[NVMetcalfe calc']]]/((Data[[#This Row],[NVM_norm
(scaled)]]-Data[[#This Row],[NV_fund.]])/2)</f>
        <v>-8354279499.0897484</v>
      </c>
    </row>
    <row r="1801" spans="1:29" x14ac:dyDescent="0.2">
      <c r="A1801" s="23">
        <v>42375</v>
      </c>
      <c r="B1801" s="24">
        <v>6482611157.0659599</v>
      </c>
      <c r="C1801" s="24">
        <f t="shared" si="217"/>
        <v>6561850996.9993229</v>
      </c>
      <c r="D1801" s="25">
        <f>LN(Data[[#This Row],[NVActual]])</f>
        <v>22.592389222482833</v>
      </c>
      <c r="E1801" s="26">
        <v>381359</v>
      </c>
      <c r="F1801" s="40">
        <f>Data[[#This Row],[DAA 
(n)]]^2</f>
        <v>145434686881</v>
      </c>
      <c r="G1801" s="41">
        <f t="shared" si="218"/>
        <v>200936763140.43332</v>
      </c>
      <c r="H1801" s="28">
        <f>LN(Data[[#This Row],[Metcalfe
(n^2)]])</f>
        <v>25.702992935362033</v>
      </c>
      <c r="I1801" s="42">
        <f t="shared" si="219"/>
        <v>25.999631228303922</v>
      </c>
      <c r="J1801" s="40">
        <f>Data[[#This Row],[DAA 
(n)]]*LN(Data[[#This Row],[DAA 
(n)]])</f>
        <v>4901033.841418365</v>
      </c>
      <c r="K1801" s="40">
        <f t="shared" si="220"/>
        <v>5795947.3118205508</v>
      </c>
      <c r="L1801" s="29">
        <f>LN(Data[[#This Row],[MA'[n*ln(n)']
30d]])</f>
        <v>15.572669491943254</v>
      </c>
      <c r="M1801" s="43">
        <f t="shared" si="221"/>
        <v>15.544077014761635</v>
      </c>
      <c r="N1801" s="40">
        <f>Data[[#This Row],[DAA 
(n)]]^1.5</f>
        <v>235505470.75227612</v>
      </c>
      <c r="O1801" s="40">
        <f t="shared" si="222"/>
        <v>298699280.14040953</v>
      </c>
      <c r="P1801" s="43">
        <f>LN(Data[[#This Row],[MA'[n^1.5']]])</f>
        <v>19.514947873208239</v>
      </c>
      <c r="Q1801" s="43">
        <f t="shared" si="223"/>
        <v>19.47519046224399</v>
      </c>
      <c r="R1801" s="30">
        <f>$O$1+$O$2*Data[[#This Row],[MA'[ln(n^2)']]]</f>
        <v>25.999631228303922</v>
      </c>
      <c r="S1801" s="30">
        <f>$Q$1+$Q$2*Data[[#This Row],[MA'[ln(n*ln(n))']]]</f>
        <v>22.167727074356698</v>
      </c>
      <c r="T1801" s="31">
        <f>$O$3*Data[[#This Row],[Metcalfe
(n^2)]]</f>
        <v>75626037178.119995</v>
      </c>
      <c r="U1801" s="31">
        <f t="shared" si="224"/>
        <v>104487116833.02533</v>
      </c>
      <c r="V1801" s="30">
        <f>LN(Data[[#This Row],[MA'[NVA']
30d]]/Data[[#This Row],[MA'[NVMetcalfe calc']]])</f>
        <v>-2.7677910525783882</v>
      </c>
      <c r="W1801" s="30">
        <f>$Q$3+Data[[#This Row],[NVM
(scaled)]]/((Data[[#This Row],[Upper Bound]]-Data[[#This Row],[Lower Bound]])/2)</f>
        <v>-0.85460348765628769</v>
      </c>
      <c r="X1801" s="30">
        <f>(Data[[#This Row],[Upper Bound]]+Data[[#This Row],[Lower Bound]])/2</f>
        <v>24.083679151330308</v>
      </c>
      <c r="Y1801" s="32">
        <f>LN(Data[[#This Row],[NVActual]]/Data[[#This Row],[MA'[n^2']
30d]])</f>
        <v>-3.4338668617805301</v>
      </c>
      <c r="Z1801" s="32">
        <f>LN(Data[[#This Row],[NVActual]]/Data[[#This Row],[MA'[n*ln(n)']
30d]])</f>
        <v>7.0197197305395784</v>
      </c>
      <c r="AA1801" s="32">
        <f>LN(Data[[#This Row],[NVActual]]/Data[[#This Row],[MA'[n^1.5']]])</f>
        <v>3.0774413492745922</v>
      </c>
      <c r="AB1801" s="32">
        <f>LN(Data[[#This Row],[NVActual]]/Data[[#This Row],[Metcalfe
(n^2)]])</f>
        <v>-3.1106037128792021</v>
      </c>
      <c r="AC1801" s="34">
        <f>1+Data[[#This Row],[MA'[NVMetcalfe calc']]]/((Data[[#This Row],[NVM_norm
(scaled)]]-Data[[#This Row],[NV_fund.]])/2)</f>
        <v>-8379656156.2109375</v>
      </c>
    </row>
    <row r="1802" spans="1:29" x14ac:dyDescent="0.2">
      <c r="A1802" s="23">
        <v>42374</v>
      </c>
      <c r="B1802" s="24">
        <v>6511064277.7709799</v>
      </c>
      <c r="C1802" s="24">
        <f t="shared" si="217"/>
        <v>6542521842.482564</v>
      </c>
      <c r="D1802" s="25">
        <f>LN(Data[[#This Row],[NVActual]])</f>
        <v>22.596768763333483</v>
      </c>
      <c r="E1802" s="26">
        <v>435291</v>
      </c>
      <c r="F1802" s="40">
        <f>Data[[#This Row],[DAA 
(n)]]^2</f>
        <v>189478254681</v>
      </c>
      <c r="G1802" s="41">
        <f t="shared" si="218"/>
        <v>202817028056.43332</v>
      </c>
      <c r="H1802" s="28">
        <f>LN(Data[[#This Row],[Metcalfe
(n^2)]])</f>
        <v>25.967540103860742</v>
      </c>
      <c r="I1802" s="42">
        <f t="shared" si="219"/>
        <v>26.010556603555958</v>
      </c>
      <c r="J1802" s="40">
        <f>Data[[#This Row],[DAA 
(n)]]*LN(Data[[#This Row],[DAA 
(n)]])</f>
        <v>5651718.2496748231</v>
      </c>
      <c r="K1802" s="40">
        <f t="shared" si="220"/>
        <v>5827493.0321982792</v>
      </c>
      <c r="L1802" s="29">
        <f>LN(Data[[#This Row],[MA'[n*ln(n)']
30d]])</f>
        <v>15.578097454215364</v>
      </c>
      <c r="M1802" s="43">
        <f t="shared" si="221"/>
        <v>15.539500840357567</v>
      </c>
      <c r="N1802" s="40">
        <f>Data[[#This Row],[DAA 
(n)]]^1.5</f>
        <v>287190144.25698358</v>
      </c>
      <c r="O1802" s="40">
        <f t="shared" si="222"/>
        <v>300886895.15530288</v>
      </c>
      <c r="P1802" s="43">
        <f>LN(Data[[#This Row],[MA'[n^1.5']]])</f>
        <v>19.52224498849267</v>
      </c>
      <c r="Q1802" s="43">
        <f t="shared" si="223"/>
        <v>19.468764288045563</v>
      </c>
      <c r="R1802" s="30">
        <f>$O$1+$O$2*Data[[#This Row],[MA'[ln(n^2)']]]</f>
        <v>26.010556603555958</v>
      </c>
      <c r="S1802" s="30">
        <f>$Q$1+$Q$2*Data[[#This Row],[MA'[ln(n*ln(n))']]]</f>
        <v>22.160176386589985</v>
      </c>
      <c r="T1802" s="31">
        <f>$O$3*Data[[#This Row],[Metcalfe
(n^2)]]</f>
        <v>98528692434.12001</v>
      </c>
      <c r="U1802" s="31">
        <f t="shared" si="224"/>
        <v>105464854589.34532</v>
      </c>
      <c r="V1802" s="30">
        <f>LN(Data[[#This Row],[MA'[NVA']
30d]]/Data[[#This Row],[MA'[NVMetcalfe calc']]])</f>
        <v>-2.7800550715913079</v>
      </c>
      <c r="W1802" s="30">
        <f>$Q$3+Data[[#This Row],[NVM
(scaled)]]/((Data[[#This Row],[Upper Bound]]-Data[[#This Row],[Lower Bound]])/2)</f>
        <v>-0.85404184259077598</v>
      </c>
      <c r="X1802" s="30">
        <f>(Data[[#This Row],[Upper Bound]]+Data[[#This Row],[Lower Bound]])/2</f>
        <v>24.085366495072972</v>
      </c>
      <c r="Y1802" s="29">
        <f>LN(Data[[#This Row],[NVActual]]/Data[[#This Row],[MA'[n^2']
30d]])</f>
        <v>-3.4388013065804257</v>
      </c>
      <c r="Z1802" s="29">
        <f>LN(Data[[#This Row],[NVActual]]/Data[[#This Row],[MA'[n*ln(n)']
30d]])</f>
        <v>7.0186713091181181</v>
      </c>
      <c r="AA1802" s="29">
        <f>LN(Data[[#This Row],[NVActual]]/Data[[#This Row],[MA'[n^1.5']]])</f>
        <v>3.0745237748408103</v>
      </c>
      <c r="AB1802" s="29">
        <f>LN(Data[[#This Row],[NVActual]]/Data[[#This Row],[Metcalfe
(n^2)]])</f>
        <v>-3.3707713405272615</v>
      </c>
      <c r="AC1802" s="26">
        <f>1+Data[[#This Row],[MA'[NVMetcalfe calc']]]/((Data[[#This Row],[NVM_norm
(scaled)]]-Data[[#This Row],[NV_fund.]])/2)</f>
        <v>-8457686978.6923962</v>
      </c>
    </row>
    <row r="1803" spans="1:29" x14ac:dyDescent="0.2">
      <c r="A1803" s="23">
        <v>42373</v>
      </c>
      <c r="B1803" s="24">
        <v>6521092888.5104198</v>
      </c>
      <c r="C1803" s="24">
        <f t="shared" si="217"/>
        <v>6521187034.2679749</v>
      </c>
      <c r="D1803" s="25">
        <f>LN(Data[[#This Row],[NVActual]])</f>
        <v>22.598307819775336</v>
      </c>
      <c r="E1803" s="26">
        <v>413159</v>
      </c>
      <c r="F1803" s="40">
        <f>Data[[#This Row],[DAA 
(n)]]^2</f>
        <v>170700359281</v>
      </c>
      <c r="G1803" s="41">
        <f t="shared" si="218"/>
        <v>202537626464.26666</v>
      </c>
      <c r="H1803" s="28">
        <f>LN(Data[[#This Row],[Metcalfe
(n^2)]])</f>
        <v>25.863175571495617</v>
      </c>
      <c r="I1803" s="42">
        <f t="shared" si="219"/>
        <v>26.009048408658028</v>
      </c>
      <c r="J1803" s="40">
        <f>Data[[#This Row],[DAA 
(n)]]*LN(Data[[#This Row],[DAA 
(n)]])</f>
        <v>5342801.8779717786</v>
      </c>
      <c r="K1803" s="40">
        <f t="shared" si="220"/>
        <v>5822958.024045961</v>
      </c>
      <c r="L1803" s="29">
        <f>LN(Data[[#This Row],[MA'[n*ln(n)']
30d]])</f>
        <v>15.577318942145835</v>
      </c>
      <c r="M1803" s="43">
        <f t="shared" si="221"/>
        <v>15.534486321800298</v>
      </c>
      <c r="N1803" s="40">
        <f>Data[[#This Row],[DAA 
(n)]]^1.5</f>
        <v>265568051.05316934</v>
      </c>
      <c r="O1803" s="40">
        <f t="shared" si="222"/>
        <v>300567491.16167074</v>
      </c>
      <c r="P1803" s="43">
        <f>LN(Data[[#This Row],[MA'[n^1.5']]])</f>
        <v>19.521182882933466</v>
      </c>
      <c r="Q1803" s="43">
        <f t="shared" si="223"/>
        <v>19.461731209503739</v>
      </c>
      <c r="R1803" s="30">
        <f>$O$1+$O$2*Data[[#This Row],[MA'[ln(n^2)']]]</f>
        <v>26.009048408658028</v>
      </c>
      <c r="S1803" s="30">
        <f>$Q$1+$Q$2*Data[[#This Row],[MA'[ln(n*ln(n))']]]</f>
        <v>22.151902430970491</v>
      </c>
      <c r="T1803" s="31">
        <f>$O$3*Data[[#This Row],[Metcalfe
(n^2)]]</f>
        <v>88764186826.12001</v>
      </c>
      <c r="U1803" s="31">
        <f t="shared" si="224"/>
        <v>105319565761.41866</v>
      </c>
      <c r="V1803" s="30">
        <f>LN(Data[[#This Row],[MA'[NVA']
30d]]/Data[[#This Row],[MA'[NVMetcalfe calc']]])</f>
        <v>-2.7819427917414141</v>
      </c>
      <c r="W1803" s="30">
        <f>$Q$3+Data[[#This Row],[NVM
(scaled)]]/((Data[[#This Row],[Upper Bound]]-Data[[#This Row],[Lower Bound]])/2)</f>
        <v>-0.852487687961068</v>
      </c>
      <c r="X1803" s="30">
        <f>(Data[[#This Row],[Upper Bound]]+Data[[#This Row],[Lower Bound]])/2</f>
        <v>24.08047541981426</v>
      </c>
      <c r="Y1803" s="32">
        <f>LN(Data[[#This Row],[NVActual]]/Data[[#This Row],[MA'[n^2']
30d]])</f>
        <v>-3.4358836961572692</v>
      </c>
      <c r="Z1803" s="32">
        <f>LN(Data[[#This Row],[NVActual]]/Data[[#This Row],[MA'[n*ln(n)']
30d]])</f>
        <v>7.0209888776294989</v>
      </c>
      <c r="AA1803" s="32">
        <f>LN(Data[[#This Row],[NVActual]]/Data[[#This Row],[MA'[n^1.5']]])</f>
        <v>3.0771249368418685</v>
      </c>
      <c r="AB1803" s="32">
        <f>LN(Data[[#This Row],[NVActual]]/Data[[#This Row],[Metcalfe
(n^2)]])</f>
        <v>-3.2648677517202822</v>
      </c>
      <c r="AC1803" s="34">
        <f>1+Data[[#This Row],[MA'[NVMetcalfe calc']]]/((Data[[#This Row],[NVM_norm
(scaled)]]-Data[[#This Row],[NV_fund.]])/2)</f>
        <v>-8448218953.6556396</v>
      </c>
    </row>
    <row r="1804" spans="1:29" x14ac:dyDescent="0.2">
      <c r="A1804" s="23">
        <v>42372</v>
      </c>
      <c r="B1804" s="24">
        <v>6469306703.4235001</v>
      </c>
      <c r="C1804" s="24">
        <f t="shared" ref="C1804:C1867" si="225">AVERAGE(B1804:B1833)</f>
        <v>6497497907.9582682</v>
      </c>
      <c r="D1804" s="25">
        <f>LN(Data[[#This Row],[NVActual]])</f>
        <v>22.590334784141685</v>
      </c>
      <c r="E1804" s="26">
        <v>398443</v>
      </c>
      <c r="F1804" s="40">
        <f>Data[[#This Row],[DAA 
(n)]]^2</f>
        <v>158756824249</v>
      </c>
      <c r="G1804" s="41">
        <f t="shared" ref="G1804:G1867" si="226">AVERAGE(F1804:F1833)</f>
        <v>203909046144.76666</v>
      </c>
      <c r="H1804" s="28">
        <f>LN(Data[[#This Row],[Metcalfe
(n^2)]])</f>
        <v>25.790639461190555</v>
      </c>
      <c r="I1804" s="42">
        <f t="shared" ref="I1804:I1867" si="227">AVERAGE(H1804:H1833)</f>
        <v>26.016246257400418</v>
      </c>
      <c r="J1804" s="40">
        <f>Data[[#This Row],[DAA 
(n)]]*LN(Data[[#This Row],[DAA 
(n)]])</f>
        <v>5138049.879417574</v>
      </c>
      <c r="K1804" s="40">
        <f t="shared" ref="K1804:K1867" si="228">AVERAGE(J1804:J1833)</f>
        <v>5844919.227461</v>
      </c>
      <c r="L1804" s="29">
        <f>LN(Data[[#This Row],[MA'[n*ln(n)']
30d]])</f>
        <v>15.581083333710016</v>
      </c>
      <c r="M1804" s="43">
        <f t="shared" ref="M1804:M1867" si="229">AVERAGE(L1804:L1833)</f>
        <v>15.529499232637566</v>
      </c>
      <c r="N1804" s="40">
        <f>Data[[#This Row],[DAA 
(n)]]^1.5</f>
        <v>251506551.25511995</v>
      </c>
      <c r="O1804" s="40">
        <f t="shared" ref="O1804:O1867" si="230">AVERAGE(N1804:N1833)</f>
        <v>302123749.39399302</v>
      </c>
      <c r="P1804" s="43">
        <f>LN(Data[[#This Row],[MA'[n^1.5']]])</f>
        <v>19.526347257613175</v>
      </c>
      <c r="Q1804" s="43">
        <f t="shared" ref="Q1804:Q1867" si="231">AVERAGE(P1804:P1833)</f>
        <v>19.454735667975132</v>
      </c>
      <c r="R1804" s="30">
        <f>$O$1+$O$2*Data[[#This Row],[MA'[ln(n^2)']]]</f>
        <v>26.016246257400418</v>
      </c>
      <c r="S1804" s="30">
        <f>$Q$1+$Q$2*Data[[#This Row],[MA'[ln(n*ln(n))']]]</f>
        <v>22.14367373385198</v>
      </c>
      <c r="T1804" s="31">
        <f>$O$3*Data[[#This Row],[Metcalfe
(n^2)]]</f>
        <v>82553548609.479996</v>
      </c>
      <c r="U1804" s="31">
        <f t="shared" si="224"/>
        <v>106032703995.27866</v>
      </c>
      <c r="V1804" s="30">
        <f>LN(Data[[#This Row],[MA'[NVA']
30d]]/Data[[#This Row],[MA'[NVMetcalfe calc']]])</f>
        <v>-2.7923304092273122</v>
      </c>
      <c r="W1804" s="30">
        <f>$Q$3+Data[[#This Row],[NVM
(scaled)]]/((Data[[#This Row],[Upper Bound]]-Data[[#This Row],[Lower Bound]])/2)</f>
        <v>-0.85210619284604128</v>
      </c>
      <c r="X1804" s="30">
        <f>(Data[[#This Row],[Upper Bound]]+Data[[#This Row],[Lower Bound]])/2</f>
        <v>24.079959995626197</v>
      </c>
      <c r="Y1804" s="29">
        <f>LN(Data[[#This Row],[NVActual]]/Data[[#This Row],[MA'[n^2']
30d]])</f>
        <v>-3.4506050949957472</v>
      </c>
      <c r="Z1804" s="29">
        <f>LN(Data[[#This Row],[NVActual]]/Data[[#This Row],[MA'[n*ln(n)']
30d]])</f>
        <v>7.0092514504316696</v>
      </c>
      <c r="AA1804" s="29">
        <f>LN(Data[[#This Row],[NVActual]]/Data[[#This Row],[MA'[n^1.5']]])</f>
        <v>3.063987526528511</v>
      </c>
      <c r="AB1804" s="29">
        <f>LN(Data[[#This Row],[NVActual]]/Data[[#This Row],[Metcalfe
(n^2)]])</f>
        <v>-3.2003046770488708</v>
      </c>
      <c r="AC1804" s="26">
        <f>1+Data[[#This Row],[MA'[NVMetcalfe calc']]]/((Data[[#This Row],[NVM_norm
(scaled)]]-Data[[#This Row],[NV_fund.]])/2)</f>
        <v>-8505729383.298255</v>
      </c>
    </row>
    <row r="1805" spans="1:29" x14ac:dyDescent="0.2">
      <c r="A1805" s="23">
        <v>42371</v>
      </c>
      <c r="B1805" s="24">
        <v>6532460051.4329796</v>
      </c>
      <c r="C1805" s="24">
        <f t="shared" si="225"/>
        <v>6462488495.462657</v>
      </c>
      <c r="D1805" s="25">
        <f>LN(Data[[#This Row],[NVActual]])</f>
        <v>22.600049439983739</v>
      </c>
      <c r="E1805" s="26">
        <v>417966</v>
      </c>
      <c r="F1805" s="40">
        <f>Data[[#This Row],[DAA 
(n)]]^2</f>
        <v>174695577156</v>
      </c>
      <c r="G1805" s="41">
        <f t="shared" si="226"/>
        <v>204388292564.33334</v>
      </c>
      <c r="H1805" s="28">
        <f>LN(Data[[#This Row],[Metcalfe
(n^2)]])</f>
        <v>25.886310736971442</v>
      </c>
      <c r="I1805" s="42">
        <f t="shared" si="227"/>
        <v>26.019136040377823</v>
      </c>
      <c r="J1805" s="40">
        <f>Data[[#This Row],[DAA 
(n)]]*LN(Data[[#This Row],[DAA 
(n)]])</f>
        <v>5409798.8767445032</v>
      </c>
      <c r="K1805" s="40">
        <f t="shared" si="228"/>
        <v>5853107.614425594</v>
      </c>
      <c r="L1805" s="29">
        <f>LN(Data[[#This Row],[MA'[n*ln(n)']
30d]])</f>
        <v>15.58248329430382</v>
      </c>
      <c r="M1805" s="43">
        <f t="shared" si="229"/>
        <v>15.524328802834015</v>
      </c>
      <c r="N1805" s="40">
        <f>Data[[#This Row],[DAA 
(n)]]^1.5</f>
        <v>270216231.19565719</v>
      </c>
      <c r="O1805" s="40">
        <f t="shared" si="230"/>
        <v>302686960.52775389</v>
      </c>
      <c r="P1805" s="43">
        <f>LN(Data[[#This Row],[MA'[n^1.5']]])</f>
        <v>19.528209695851523</v>
      </c>
      <c r="Q1805" s="43">
        <f t="shared" si="231"/>
        <v>19.447482401294074</v>
      </c>
      <c r="R1805" s="30">
        <f>$O$1+$O$2*Data[[#This Row],[MA'[ln(n^2)']]]</f>
        <v>26.019136040377823</v>
      </c>
      <c r="S1805" s="30">
        <f>$Q$1+$Q$2*Data[[#This Row],[MA'[ln(n*ln(n))']]]</f>
        <v>22.135142524676123</v>
      </c>
      <c r="T1805" s="31">
        <f>$O$3*Data[[#This Row],[Metcalfe
(n^2)]]</f>
        <v>90841700121.12001</v>
      </c>
      <c r="U1805" s="31">
        <f t="shared" si="224"/>
        <v>106281912133.45334</v>
      </c>
      <c r="V1805" s="30">
        <f>LN(Data[[#This Row],[MA'[NVA']
30d]]/Data[[#This Row],[MA'[NVMetcalfe calc']]])</f>
        <v>-2.8000806525662116</v>
      </c>
      <c r="W1805" s="30">
        <f>$Q$3+Data[[#This Row],[NVM
(scaled)]]/((Data[[#This Row],[Upper Bound]]-Data[[#This Row],[Lower Bound]])/2)</f>
        <v>-0.85185650220393649</v>
      </c>
      <c r="X1805" s="30">
        <f>(Data[[#This Row],[Upper Bound]]+Data[[#This Row],[Lower Bound]])/2</f>
        <v>24.077139282526971</v>
      </c>
      <c r="Y1805" s="32">
        <f>LN(Data[[#This Row],[NVActual]]/Data[[#This Row],[MA'[n^2']
30d]])</f>
        <v>-3.4432379765693097</v>
      </c>
      <c r="Z1805" s="32">
        <f>LN(Data[[#This Row],[NVActual]]/Data[[#This Row],[MA'[n*ln(n)']
30d]])</f>
        <v>7.0175661456799174</v>
      </c>
      <c r="AA1805" s="32">
        <f>LN(Data[[#This Row],[NVActual]]/Data[[#This Row],[MA'[n^1.5']]])</f>
        <v>3.0718397441322147</v>
      </c>
      <c r="AB1805" s="32">
        <f>LN(Data[[#This Row],[NVActual]]/Data[[#This Row],[Metcalfe
(n^2)]])</f>
        <v>-3.2862612969877034</v>
      </c>
      <c r="AC1805" s="34">
        <f>1+Data[[#This Row],[MA'[NVMetcalfe calc']]]/((Data[[#This Row],[NVM_norm
(scaled)]]-Data[[#This Row],[NV_fund.]])/2)</f>
        <v>-8526770435.4209776</v>
      </c>
    </row>
    <row r="1806" spans="1:29" x14ac:dyDescent="0.2">
      <c r="A1806" s="23">
        <v>42370</v>
      </c>
      <c r="B1806" s="24">
        <v>6534464975.4889297</v>
      </c>
      <c r="C1806" s="24">
        <f t="shared" si="225"/>
        <v>6424317653.5576944</v>
      </c>
      <c r="D1806" s="25">
        <f>LN(Data[[#This Row],[NVActual]])</f>
        <v>22.60035631004958</v>
      </c>
      <c r="E1806" s="26">
        <v>316781</v>
      </c>
      <c r="F1806" s="40">
        <f>Data[[#This Row],[DAA 
(n)]]^2</f>
        <v>100350201961</v>
      </c>
      <c r="G1806" s="41">
        <f t="shared" si="226"/>
        <v>202871772963.66666</v>
      </c>
      <c r="H1806" s="28">
        <f>LN(Data[[#This Row],[Metcalfe
(n^2)]])</f>
        <v>25.331931924752752</v>
      </c>
      <c r="I1806" s="42">
        <f t="shared" si="227"/>
        <v>26.009079927285718</v>
      </c>
      <c r="J1806" s="40">
        <f>Data[[#This Row],[DAA 
(n)]]*LN(Data[[#This Row],[DAA 
(n)]])</f>
        <v>4012337.3635275508</v>
      </c>
      <c r="K1806" s="40">
        <f t="shared" si="228"/>
        <v>5826051.6650526356</v>
      </c>
      <c r="L1806" s="29">
        <f>LN(Data[[#This Row],[MA'[n*ln(n)']
30d]])</f>
        <v>15.577850084476724</v>
      </c>
      <c r="M1806" s="43">
        <f t="shared" si="229"/>
        <v>15.51936833479799</v>
      </c>
      <c r="N1806" s="40">
        <f>Data[[#This Row],[DAA 
(n)]]^1.5</f>
        <v>178294804.54406831</v>
      </c>
      <c r="O1806" s="40">
        <f t="shared" si="230"/>
        <v>300863079.26322401</v>
      </c>
      <c r="P1806" s="43">
        <f>LN(Data[[#This Row],[MA'[n^1.5']]])</f>
        <v>19.522165833052359</v>
      </c>
      <c r="Q1806" s="43">
        <f t="shared" si="231"/>
        <v>19.440548304651941</v>
      </c>
      <c r="R1806" s="30">
        <f>$O$1+$O$2*Data[[#This Row],[MA'[ln(n^2)']]]</f>
        <v>26.009079927285718</v>
      </c>
      <c r="S1806" s="30">
        <f>$Q$1+$Q$2*Data[[#This Row],[MA'[ln(n*ln(n))']]]</f>
        <v>22.126957752416683</v>
      </c>
      <c r="T1806" s="31">
        <f>$O$3*Data[[#This Row],[Metcalfe
(n^2)]]</f>
        <v>52182105019.720001</v>
      </c>
      <c r="U1806" s="31">
        <f t="shared" si="224"/>
        <v>105493321941.10667</v>
      </c>
      <c r="V1806" s="30">
        <f>LN(Data[[#This Row],[MA'[NVA']
30d]]/Data[[#This Row],[MA'[NVMetcalfe calc']]])</f>
        <v>-2.7985572284156452</v>
      </c>
      <c r="W1806" s="30">
        <f>$Q$3+Data[[#This Row],[NVM
(scaled)]]/((Data[[#This Row],[Upper Bound]]-Data[[#This Row],[Lower Bound]])/2)</f>
        <v>-0.85176669478984401</v>
      </c>
      <c r="X1806" s="30">
        <f>(Data[[#This Row],[Upper Bound]]+Data[[#This Row],[Lower Bound]])/2</f>
        <v>24.068018839851199</v>
      </c>
      <c r="Y1806" s="29">
        <f>LN(Data[[#This Row],[NVActual]]/Data[[#This Row],[MA'[n^2']
30d]])</f>
        <v>-3.4354836460797116</v>
      </c>
      <c r="Z1806" s="29">
        <f>LN(Data[[#This Row],[NVActual]]/Data[[#This Row],[MA'[n*ln(n)']
30d]])</f>
        <v>7.0225062255728563</v>
      </c>
      <c r="AA1806" s="29">
        <f>LN(Data[[#This Row],[NVActual]]/Data[[#This Row],[MA'[n^1.5']]])</f>
        <v>3.0781904769972206</v>
      </c>
      <c r="AB1806" s="29">
        <f>LN(Data[[#This Row],[NVActual]]/Data[[#This Row],[Metcalfe
(n^2)]])</f>
        <v>-2.7315756147031718</v>
      </c>
      <c r="AC1806" s="26">
        <f>1+Data[[#This Row],[MA'[NVMetcalfe calc']]]/((Data[[#This Row],[NVM_norm
(scaled)]]-Data[[#This Row],[NV_fund.]])/2)</f>
        <v>-8466631607.4029055</v>
      </c>
    </row>
    <row r="1807" spans="1:29" x14ac:dyDescent="0.2">
      <c r="A1807" s="23">
        <v>42369</v>
      </c>
      <c r="B1807" s="24">
        <v>6457837561.22855</v>
      </c>
      <c r="C1807" s="24">
        <f t="shared" si="225"/>
        <v>6385049293.4065466</v>
      </c>
      <c r="D1807" s="25">
        <f>LN(Data[[#This Row],[NVActual]])</f>
        <v>22.588560355858153</v>
      </c>
      <c r="E1807" s="26">
        <v>353317</v>
      </c>
      <c r="F1807" s="40">
        <f>Data[[#This Row],[DAA 
(n)]]^2</f>
        <v>124832902489</v>
      </c>
      <c r="G1807" s="41">
        <f t="shared" si="226"/>
        <v>205529875960.83334</v>
      </c>
      <c r="H1807" s="28">
        <f>LN(Data[[#This Row],[Metcalfe
(n^2)]])</f>
        <v>25.550241899873143</v>
      </c>
      <c r="I1807" s="42">
        <f t="shared" si="227"/>
        <v>26.028573557853015</v>
      </c>
      <c r="J1807" s="40">
        <f>Data[[#This Row],[DAA 
(n)]]*LN(Data[[#This Row],[DAA 
(n)]])</f>
        <v>4513667.4086687397</v>
      </c>
      <c r="K1807" s="40">
        <f t="shared" si="228"/>
        <v>5875613.6025681514</v>
      </c>
      <c r="L1807" s="29">
        <f>LN(Data[[#This Row],[MA'[n*ln(n)']
30d]])</f>
        <v>15.58632105553103</v>
      </c>
      <c r="M1807" s="43">
        <f t="shared" si="229"/>
        <v>15.514835711903483</v>
      </c>
      <c r="N1807" s="40">
        <f>Data[[#This Row],[DAA 
(n)]]^1.5</f>
        <v>210013301.02806801</v>
      </c>
      <c r="O1807" s="40">
        <f t="shared" si="230"/>
        <v>304135058.26465547</v>
      </c>
      <c r="P1807" s="43">
        <f>LN(Data[[#This Row],[MA'[n^1.5']]])</f>
        <v>19.532982431318949</v>
      </c>
      <c r="Q1807" s="43">
        <f t="shared" si="231"/>
        <v>19.43419949045931</v>
      </c>
      <c r="R1807" s="30">
        <f>$O$1+$O$2*Data[[#This Row],[MA'[ln(n^2)']]]</f>
        <v>26.028573557853015</v>
      </c>
      <c r="S1807" s="30">
        <f>$Q$1+$Q$2*Data[[#This Row],[MA'[ln(n*ln(n))']]]</f>
        <v>22.119478924640745</v>
      </c>
      <c r="T1807" s="31">
        <f>$O$3*Data[[#This Row],[Metcalfe
(n^2)]]</f>
        <v>64913109294.279999</v>
      </c>
      <c r="U1807" s="31">
        <f t="shared" si="224"/>
        <v>106875535499.63333</v>
      </c>
      <c r="V1807" s="30">
        <f>LN(Data[[#This Row],[MA'[NVA']
30d]]/Data[[#This Row],[MA'[NVMetcalfe calc']]])</f>
        <v>-2.8177057281235887</v>
      </c>
      <c r="W1807" s="30">
        <f>$Q$3+Data[[#This Row],[NVM
(scaled)]]/((Data[[#This Row],[Upper Bound]]-Data[[#This Row],[Lower Bound]])/2)</f>
        <v>-0.85161551075480613</v>
      </c>
      <c r="X1807" s="30">
        <f>(Data[[#This Row],[Upper Bound]]+Data[[#This Row],[Lower Bound]])/2</f>
        <v>24.07402624124688</v>
      </c>
      <c r="Y1807" s="32">
        <f>LN(Data[[#This Row],[NVActual]]/Data[[#This Row],[MA'[n^2']
30d]])</f>
        <v>-3.4602968862621797</v>
      </c>
      <c r="Z1807" s="32">
        <f>LN(Data[[#This Row],[NVActual]]/Data[[#This Row],[MA'[n*ln(n)']
30d]])</f>
        <v>7.0022393003271208</v>
      </c>
      <c r="AA1807" s="32">
        <f>LN(Data[[#This Row],[NVActual]]/Data[[#This Row],[MA'[n^1.5']]])</f>
        <v>3.0555779245392034</v>
      </c>
      <c r="AB1807" s="32">
        <f>LN(Data[[#This Row],[NVActual]]/Data[[#This Row],[Metcalfe
(n^2)]])</f>
        <v>-2.9616815440149922</v>
      </c>
      <c r="AC1807" s="34">
        <f>1+Data[[#This Row],[MA'[NVMetcalfe calc']]]/((Data[[#This Row],[NVM_norm
(scaled)]]-Data[[#This Row],[NV_fund.]])/2)</f>
        <v>-8575549351.991127</v>
      </c>
    </row>
    <row r="1808" spans="1:29" x14ac:dyDescent="0.2">
      <c r="A1808" s="23">
        <v>42368</v>
      </c>
      <c r="B1808" s="24">
        <v>6401715280.9576197</v>
      </c>
      <c r="C1808" s="24">
        <f t="shared" si="225"/>
        <v>6349931721.9015007</v>
      </c>
      <c r="D1808" s="25">
        <f>LN(Data[[#This Row],[NVActual]])</f>
        <v>22.579831804052692</v>
      </c>
      <c r="E1808" s="26">
        <v>397910</v>
      </c>
      <c r="F1808" s="40">
        <f>Data[[#This Row],[DAA 
(n)]]^2</f>
        <v>158332368100</v>
      </c>
      <c r="G1808" s="41">
        <f t="shared" si="226"/>
        <v>207096920567.23334</v>
      </c>
      <c r="H1808" s="28">
        <f>LN(Data[[#This Row],[Metcalfe
(n^2)]])</f>
        <v>25.787962256083834</v>
      </c>
      <c r="I1808" s="42">
        <f t="shared" si="227"/>
        <v>26.039227305391936</v>
      </c>
      <c r="J1808" s="40">
        <f>Data[[#This Row],[DAA 
(n)]]*LN(Data[[#This Row],[DAA 
(n)]])</f>
        <v>5130644.0306591587</v>
      </c>
      <c r="K1808" s="40">
        <f t="shared" si="228"/>
        <v>5903893.2769820504</v>
      </c>
      <c r="L1808" s="29">
        <f>LN(Data[[#This Row],[MA'[n*ln(n)']
30d]])</f>
        <v>15.591122568707137</v>
      </c>
      <c r="M1808" s="43">
        <f t="shared" si="229"/>
        <v>15.509961368545991</v>
      </c>
      <c r="N1808" s="40">
        <f>Data[[#This Row],[DAA 
(n)]]^1.5</f>
        <v>251002056.94509962</v>
      </c>
      <c r="O1808" s="40">
        <f t="shared" si="230"/>
        <v>306031336.10184062</v>
      </c>
      <c r="P1808" s="43">
        <f>LN(Data[[#This Row],[MA'[n^1.5']]])</f>
        <v>19.539198060235133</v>
      </c>
      <c r="Q1808" s="43">
        <f t="shared" si="231"/>
        <v>19.427405965855737</v>
      </c>
      <c r="R1808" s="30">
        <f>$O$1+$O$2*Data[[#This Row],[MA'[ln(n^2)']]]</f>
        <v>26.039227305391936</v>
      </c>
      <c r="S1808" s="30">
        <f>$Q$1+$Q$2*Data[[#This Row],[MA'[ln(n*ln(n))']]]</f>
        <v>22.111436258100884</v>
      </c>
      <c r="T1808" s="31">
        <f>$O$3*Data[[#This Row],[Metcalfe
(n^2)]]</f>
        <v>82332831412</v>
      </c>
      <c r="U1808" s="31">
        <f t="shared" si="224"/>
        <v>107690398694.96135</v>
      </c>
      <c r="V1808" s="30">
        <f>LN(Data[[#This Row],[MA'[NVA']
30d]]/Data[[#This Row],[MA'[NVMetcalfe calc']]])</f>
        <v>-2.8308163711904326</v>
      </c>
      <c r="W1808" s="30">
        <f>$Q$3+Data[[#This Row],[NVM
(scaled)]]/((Data[[#This Row],[Upper Bound]]-Data[[#This Row],[Lower Bound]])/2)</f>
        <v>-0.85142920899155838</v>
      </c>
      <c r="X1808" s="30">
        <f>(Data[[#This Row],[Upper Bound]]+Data[[#This Row],[Lower Bound]])/2</f>
        <v>24.07533178174641</v>
      </c>
      <c r="Y1808" s="29">
        <f>LN(Data[[#This Row],[NVActual]]/Data[[#This Row],[MA'[n^2']
30d]])</f>
        <v>-3.4766209318811523</v>
      </c>
      <c r="Z1808" s="29">
        <f>LN(Data[[#This Row],[NVActual]]/Data[[#This Row],[MA'[n*ln(n)']
30d]])</f>
        <v>6.9887092353455547</v>
      </c>
      <c r="AA1808" s="29">
        <f>LN(Data[[#This Row],[NVActual]]/Data[[#This Row],[MA'[n^1.5']]])</f>
        <v>3.040633743817557</v>
      </c>
      <c r="AB1808" s="29">
        <f>LN(Data[[#This Row],[NVActual]]/Data[[#This Row],[Metcalfe
(n^2)]])</f>
        <v>-3.2081304520311433</v>
      </c>
      <c r="AC1808" s="26">
        <f>1+Data[[#This Row],[MA'[NVMetcalfe calc']]]/((Data[[#This Row],[NVM_norm
(scaled)]]-Data[[#This Row],[NV_fund.]])/2)</f>
        <v>-8640544892.4962597</v>
      </c>
    </row>
    <row r="1809" spans="1:29" x14ac:dyDescent="0.2">
      <c r="A1809" s="23">
        <v>42367</v>
      </c>
      <c r="B1809" s="24">
        <v>6479519118.38976</v>
      </c>
      <c r="C1809" s="24">
        <f t="shared" si="225"/>
        <v>6324015101.9151134</v>
      </c>
      <c r="D1809" s="25">
        <f>LN(Data[[#This Row],[NVActual]])</f>
        <v>22.591912134431851</v>
      </c>
      <c r="E1809" s="26">
        <v>427804</v>
      </c>
      <c r="F1809" s="40">
        <f>Data[[#This Row],[DAA 
(n)]]^2</f>
        <v>183016262416</v>
      </c>
      <c r="G1809" s="41">
        <f t="shared" si="226"/>
        <v>209825873317.53333</v>
      </c>
      <c r="H1809" s="28">
        <f>LN(Data[[#This Row],[Metcalfe
(n^2)]])</f>
        <v>25.932840851500714</v>
      </c>
      <c r="I1809" s="42">
        <f t="shared" si="227"/>
        <v>26.053119953661053</v>
      </c>
      <c r="J1809" s="40">
        <f>Data[[#This Row],[DAA 
(n)]]*LN(Data[[#This Row],[DAA 
(n)]])</f>
        <v>5547086.5238177059</v>
      </c>
      <c r="K1809" s="40">
        <f t="shared" si="228"/>
        <v>5946922.1846839543</v>
      </c>
      <c r="L1809" s="29">
        <f>LN(Data[[#This Row],[MA'[n*ln(n)']
30d]])</f>
        <v>15.598384363801367</v>
      </c>
      <c r="M1809" s="43">
        <f t="shared" si="229"/>
        <v>15.5048616398358</v>
      </c>
      <c r="N1809" s="40">
        <f>Data[[#This Row],[DAA 
(n)]]^1.5</f>
        <v>279812596.44021446</v>
      </c>
      <c r="O1809" s="40">
        <f t="shared" si="230"/>
        <v>309101539.39311033</v>
      </c>
      <c r="P1809" s="43">
        <f>LN(Data[[#This Row],[MA'[n^1.5']]])</f>
        <v>19.549180387332939</v>
      </c>
      <c r="Q1809" s="43">
        <f t="shared" si="231"/>
        <v>19.420313589908069</v>
      </c>
      <c r="R1809" s="30">
        <f>$O$1+$O$2*Data[[#This Row],[MA'[ln(n^2)']]]</f>
        <v>26.053119953661053</v>
      </c>
      <c r="S1809" s="30">
        <f>$Q$1+$Q$2*Data[[#This Row],[MA'[ln(n*ln(n))']]]</f>
        <v>22.10302170572907</v>
      </c>
      <c r="T1809" s="31">
        <f>$O$3*Data[[#This Row],[Metcalfe
(n^2)]]</f>
        <v>95168456456.320007</v>
      </c>
      <c r="U1809" s="31">
        <f t="shared" si="224"/>
        <v>109109454125.11737</v>
      </c>
      <c r="V1809" s="30">
        <f>LN(Data[[#This Row],[MA'[NVA']
30d]]/Data[[#This Row],[MA'[NVMetcalfe calc']]])</f>
        <v>-2.8479972373004308</v>
      </c>
      <c r="W1809" s="30">
        <f>$Q$3+Data[[#This Row],[NVM
(scaled)]]/((Data[[#This Row],[Upper Bound]]-Data[[#This Row],[Lower Bound]])/2)</f>
        <v>-0.85198805120427512</v>
      </c>
      <c r="X1809" s="30">
        <f>(Data[[#This Row],[Upper Bound]]+Data[[#This Row],[Lower Bound]])/2</f>
        <v>24.078070829695061</v>
      </c>
      <c r="Y1809" s="32">
        <f>LN(Data[[#This Row],[NVActual]]/Data[[#This Row],[MA'[n^2']
30d]])</f>
        <v>-3.4776317145981475</v>
      </c>
      <c r="Z1809" s="32">
        <f>LN(Data[[#This Row],[NVActual]]/Data[[#This Row],[MA'[n*ln(n)']
30d]])</f>
        <v>6.9935277706304824</v>
      </c>
      <c r="AA1809" s="32">
        <f>LN(Data[[#This Row],[NVActual]]/Data[[#This Row],[MA'[n^1.5']]])</f>
        <v>3.0427317470989097</v>
      </c>
      <c r="AB1809" s="32">
        <f>LN(Data[[#This Row],[NVActual]]/Data[[#This Row],[Metcalfe
(n^2)]])</f>
        <v>-3.3409287170688655</v>
      </c>
      <c r="AC1809" s="34">
        <f>1+Data[[#This Row],[MA'[NVMetcalfe calc']]]/((Data[[#This Row],[NVM_norm
(scaled)]]-Data[[#This Row],[NV_fund.]])/2)</f>
        <v>-8753244798.4909267</v>
      </c>
    </row>
    <row r="1810" spans="1:29" x14ac:dyDescent="0.2">
      <c r="A1810" s="23">
        <v>42366</v>
      </c>
      <c r="B1810" s="24">
        <v>6323313675.8409204</v>
      </c>
      <c r="C1810" s="24">
        <f t="shared" si="225"/>
        <v>6292632111.1087399</v>
      </c>
      <c r="D1810" s="25">
        <f>LN(Data[[#This Row],[NVActual]])</f>
        <v>22.567509223497289</v>
      </c>
      <c r="E1810" s="26">
        <v>413657</v>
      </c>
      <c r="F1810" s="40">
        <f>Data[[#This Row],[DAA 
(n)]]^2</f>
        <v>171112113649</v>
      </c>
      <c r="G1810" s="41">
        <f t="shared" si="226"/>
        <v>207316014279.13333</v>
      </c>
      <c r="H1810" s="28">
        <f>LN(Data[[#This Row],[Metcalfe
(n^2)]])</f>
        <v>25.865584813988367</v>
      </c>
      <c r="I1810" s="42">
        <f t="shared" si="227"/>
        <v>26.035452114125821</v>
      </c>
      <c r="J1810" s="40">
        <f>Data[[#This Row],[DAA 
(n)]]*LN(Data[[#This Row],[DAA 
(n)]])</f>
        <v>5349740.1086999932</v>
      </c>
      <c r="K1810" s="40">
        <f t="shared" si="228"/>
        <v>5900976.0345874298</v>
      </c>
      <c r="L1810" s="29">
        <f>LN(Data[[#This Row],[MA'[n*ln(n)']
30d]])</f>
        <v>15.590628324785072</v>
      </c>
      <c r="M1810" s="43">
        <f t="shared" si="229"/>
        <v>15.499142617635734</v>
      </c>
      <c r="N1810" s="40">
        <f>Data[[#This Row],[DAA 
(n)]]^1.5</f>
        <v>266048348.22961161</v>
      </c>
      <c r="O1810" s="40">
        <f t="shared" si="230"/>
        <v>306042070.41451639</v>
      </c>
      <c r="P1810" s="43">
        <f>LN(Data[[#This Row],[MA'[n^1.5']]])</f>
        <v>19.539233135481215</v>
      </c>
      <c r="Q1810" s="43">
        <f t="shared" si="231"/>
        <v>19.412344146347767</v>
      </c>
      <c r="R1810" s="30">
        <f>$O$1+$O$2*Data[[#This Row],[MA'[ln(n^2)']]]</f>
        <v>26.035452114125821</v>
      </c>
      <c r="S1810" s="30">
        <f>$Q$1+$Q$2*Data[[#This Row],[MA'[ln(n*ln(n))']]]</f>
        <v>22.09358531909896</v>
      </c>
      <c r="T1810" s="31">
        <f>$O$3*Data[[#This Row],[Metcalfe
(n^2)]]</f>
        <v>88978299097.479996</v>
      </c>
      <c r="U1810" s="31">
        <f t="shared" si="224"/>
        <v>107804327425.14937</v>
      </c>
      <c r="V1810" s="30">
        <f>LN(Data[[#This Row],[MA'[NVA']
30d]]/Data[[#This Row],[MA'[NVMetcalfe calc']]])</f>
        <v>-2.840938357941361</v>
      </c>
      <c r="W1810" s="30">
        <f>$Q$3+Data[[#This Row],[NVM
(scaled)]]/((Data[[#This Row],[Upper Bound]]-Data[[#This Row],[Lower Bound]])/2)</f>
        <v>-0.85141773716227365</v>
      </c>
      <c r="X1810" s="30">
        <f>(Data[[#This Row],[Upper Bound]]+Data[[#This Row],[Lower Bound]])/2</f>
        <v>24.06451871661239</v>
      </c>
      <c r="Y1810" s="29">
        <f>LN(Data[[#This Row],[NVActual]]/Data[[#This Row],[MA'[n^2']
30d]])</f>
        <v>-3.490000881615408</v>
      </c>
      <c r="Z1810" s="29">
        <f>LN(Data[[#This Row],[NVActual]]/Data[[#This Row],[MA'[n*ln(n)']
30d]])</f>
        <v>6.9768808987122188</v>
      </c>
      <c r="AA1810" s="29">
        <f>LN(Data[[#This Row],[NVActual]]/Data[[#This Row],[MA'[n^1.5']]])</f>
        <v>3.0282760880160748</v>
      </c>
      <c r="AB1810" s="29">
        <f>LN(Data[[#This Row],[NVActual]]/Data[[#This Row],[Metcalfe
(n^2)]])</f>
        <v>-3.2980755904910746</v>
      </c>
      <c r="AC1810" s="26">
        <f>1+Data[[#This Row],[MA'[NVMetcalfe calc']]]/((Data[[#This Row],[NVM_norm
(scaled)]]-Data[[#This Row],[NV_fund.]])/2)</f>
        <v>-8653443759.7957096</v>
      </c>
    </row>
    <row r="1811" spans="1:29" x14ac:dyDescent="0.2">
      <c r="A1811" s="23">
        <v>42365</v>
      </c>
      <c r="B1811" s="24">
        <v>6346542709.3629398</v>
      </c>
      <c r="C1811" s="24">
        <f t="shared" si="225"/>
        <v>6258892579.4413061</v>
      </c>
      <c r="D1811" s="25">
        <f>LN(Data[[#This Row],[NVActual]])</f>
        <v>22.571176046363014</v>
      </c>
      <c r="E1811" s="26">
        <v>408582</v>
      </c>
      <c r="F1811" s="40">
        <f>Data[[#This Row],[DAA 
(n)]]^2</f>
        <v>166939250724</v>
      </c>
      <c r="G1811" s="41">
        <f t="shared" si="226"/>
        <v>207235554205.53333</v>
      </c>
      <c r="H1811" s="28">
        <f>LN(Data[[#This Row],[Metcalfe
(n^2)]])</f>
        <v>25.840895815063732</v>
      </c>
      <c r="I1811" s="42">
        <f t="shared" si="227"/>
        <v>26.034978547566443</v>
      </c>
      <c r="J1811" s="40">
        <f>Data[[#This Row],[DAA 
(n)]]*LN(Data[[#This Row],[DAA 
(n)]])</f>
        <v>5279062.4469551845</v>
      </c>
      <c r="K1811" s="40">
        <f t="shared" si="228"/>
        <v>5899616.5402888227</v>
      </c>
      <c r="L1811" s="29">
        <f>LN(Data[[#This Row],[MA'[n*ln(n)']
30d]])</f>
        <v>15.590397913592414</v>
      </c>
      <c r="M1811" s="43">
        <f t="shared" si="229"/>
        <v>15.493815619961026</v>
      </c>
      <c r="N1811" s="40">
        <f>Data[[#This Row],[DAA 
(n)]]^1.5</f>
        <v>261167327.47285447</v>
      </c>
      <c r="O1811" s="40">
        <f t="shared" si="230"/>
        <v>305948078.35743648</v>
      </c>
      <c r="P1811" s="43">
        <f>LN(Data[[#This Row],[MA'[n^1.5']]])</f>
        <v>19.538925966949147</v>
      </c>
      <c r="Q1811" s="43">
        <f t="shared" si="231"/>
        <v>19.404883293845899</v>
      </c>
      <c r="R1811" s="30">
        <f>$O$1+$O$2*Data[[#This Row],[MA'[ln(n^2)']]]</f>
        <v>26.034978547566443</v>
      </c>
      <c r="S1811" s="30">
        <f>$Q$1+$Q$2*Data[[#This Row],[MA'[ln(n*ln(n))']]]</f>
        <v>22.084795772935692</v>
      </c>
      <c r="T1811" s="31">
        <f>$O$3*Data[[#This Row],[Metcalfe
(n^2)]]</f>
        <v>86808410376.479996</v>
      </c>
      <c r="U1811" s="31">
        <f t="shared" si="224"/>
        <v>107762488186.87737</v>
      </c>
      <c r="V1811" s="30">
        <f>LN(Data[[#This Row],[MA'[NVA']
30d]]/Data[[#This Row],[MA'[NVMetcalfe calc']]])</f>
        <v>-2.8459263566942026</v>
      </c>
      <c r="W1811" s="30">
        <f>$Q$3+Data[[#This Row],[NVM
(scaled)]]/((Data[[#This Row],[Upper Bound]]-Data[[#This Row],[Lower Bound]])/2)</f>
        <v>-0.85090869666669022</v>
      </c>
      <c r="X1811" s="30">
        <f>(Data[[#This Row],[Upper Bound]]+Data[[#This Row],[Lower Bound]])/2</f>
        <v>24.059887160251066</v>
      </c>
      <c r="Y1811" s="32">
        <f>LN(Data[[#This Row],[NVActual]]/Data[[#This Row],[MA'[n^2']
30d]])</f>
        <v>-3.485945879904266</v>
      </c>
      <c r="Z1811" s="32">
        <f>LN(Data[[#This Row],[NVActual]]/Data[[#This Row],[MA'[n*ln(n)']
30d]])</f>
        <v>6.9807781327705998</v>
      </c>
      <c r="AA1811" s="32">
        <f>LN(Data[[#This Row],[NVActual]]/Data[[#This Row],[MA'[n^1.5']]])</f>
        <v>3.032250079413866</v>
      </c>
      <c r="AB1811" s="32">
        <f>LN(Data[[#This Row],[NVActual]]/Data[[#This Row],[Metcalfe
(n^2)]])</f>
        <v>-3.2697197687007189</v>
      </c>
      <c r="AC1811" s="34">
        <f>1+Data[[#This Row],[MA'[NVMetcalfe calc']]]/((Data[[#This Row],[NVM_norm
(scaled)]]-Data[[#This Row],[NV_fund.]])/2)</f>
        <v>-8651870361.2190056</v>
      </c>
    </row>
    <row r="1812" spans="1:29" x14ac:dyDescent="0.2">
      <c r="A1812" s="23">
        <v>42364</v>
      </c>
      <c r="B1812" s="24">
        <v>6277070712.4928799</v>
      </c>
      <c r="C1812" s="24">
        <f t="shared" si="225"/>
        <v>6225673950.6252556</v>
      </c>
      <c r="D1812" s="25">
        <f>LN(Data[[#This Row],[NVActual]])</f>
        <v>22.560169261550975</v>
      </c>
      <c r="E1812" s="26">
        <v>416167</v>
      </c>
      <c r="F1812" s="40">
        <f>Data[[#This Row],[DAA 
(n)]]^2</f>
        <v>173194971889</v>
      </c>
      <c r="G1812" s="41">
        <f t="shared" si="226"/>
        <v>205996530339.93332</v>
      </c>
      <c r="H1812" s="28">
        <f>LN(Data[[#This Row],[Metcalfe
(n^2)]])</f>
        <v>25.877683801989377</v>
      </c>
      <c r="I1812" s="42">
        <f t="shared" si="227"/>
        <v>26.026582627015905</v>
      </c>
      <c r="J1812" s="40">
        <f>Data[[#This Row],[DAA 
(n)]]*LN(Data[[#This Row],[DAA 
(n)]])</f>
        <v>5384719.0174112562</v>
      </c>
      <c r="K1812" s="40">
        <f t="shared" si="228"/>
        <v>5877281.6984192431</v>
      </c>
      <c r="L1812" s="29">
        <f>LN(Data[[#This Row],[MA'[n*ln(n)']
30d]])</f>
        <v>15.586604916795778</v>
      </c>
      <c r="M1812" s="43">
        <f t="shared" si="229"/>
        <v>15.488417484558353</v>
      </c>
      <c r="N1812" s="40">
        <f>Data[[#This Row],[DAA 
(n)]]^1.5</f>
        <v>268473521.72258931</v>
      </c>
      <c r="O1812" s="40">
        <f t="shared" si="230"/>
        <v>304449521.91563445</v>
      </c>
      <c r="P1812" s="43">
        <f>LN(Data[[#This Row],[MA'[n^1.5']]])</f>
        <v>19.534015857696176</v>
      </c>
      <c r="Q1812" s="43">
        <f t="shared" si="231"/>
        <v>19.397322293495812</v>
      </c>
      <c r="R1812" s="30">
        <f>$O$1+$O$2*Data[[#This Row],[MA'[ln(n^2)']]]</f>
        <v>26.026582627015905</v>
      </c>
      <c r="S1812" s="30">
        <f>$Q$1+$Q$2*Data[[#This Row],[MA'[ln(n*ln(n))']]]</f>
        <v>22.075888849521281</v>
      </c>
      <c r="T1812" s="31">
        <f>$O$3*Data[[#This Row],[Metcalfe
(n^2)]]</f>
        <v>90061385382.279999</v>
      </c>
      <c r="U1812" s="31">
        <f t="shared" si="224"/>
        <v>107118195776.76537</v>
      </c>
      <c r="V1812" s="30">
        <f>LN(Data[[#This Row],[MA'[NVA']
30d]]/Data[[#This Row],[MA'[NVMetcalfe calc']]])</f>
        <v>-2.8452511565798346</v>
      </c>
      <c r="W1812" s="30">
        <f>$Q$3+Data[[#This Row],[NVM
(scaled)]]/((Data[[#This Row],[Upper Bound]]-Data[[#This Row],[Lower Bound]])/2)</f>
        <v>-0.85038050875417726</v>
      </c>
      <c r="X1812" s="30">
        <f>(Data[[#This Row],[Upper Bound]]+Data[[#This Row],[Lower Bound]])/2</f>
        <v>24.051235738268595</v>
      </c>
      <c r="Y1812" s="29">
        <f>LN(Data[[#This Row],[NVActual]]/Data[[#This Row],[MA'[n^2']
30d]])</f>
        <v>-3.4909559010331384</v>
      </c>
      <c r="Z1812" s="29">
        <f>LN(Data[[#This Row],[NVActual]]/Data[[#This Row],[MA'[n*ln(n)']
30d]])</f>
        <v>6.9735643447551974</v>
      </c>
      <c r="AA1812" s="29">
        <f>LN(Data[[#This Row],[NVActual]]/Data[[#This Row],[MA'[n^1.5']]])</f>
        <v>3.0261534038548024</v>
      </c>
      <c r="AB1812" s="29">
        <f>LN(Data[[#This Row],[NVActual]]/Data[[#This Row],[Metcalfe
(n^2)]])</f>
        <v>-3.3175145404383994</v>
      </c>
      <c r="AC1812" s="26">
        <f>1+Data[[#This Row],[MA'[NVMetcalfe calc']]]/((Data[[#This Row],[NVM_norm
(scaled)]]-Data[[#This Row],[NV_fund.]])/2)</f>
        <v>-8603312708.8384533</v>
      </c>
    </row>
    <row r="1813" spans="1:29" x14ac:dyDescent="0.2">
      <c r="A1813" s="23">
        <v>42363</v>
      </c>
      <c r="B1813" s="24">
        <v>6837917946.8673697</v>
      </c>
      <c r="C1813" s="24">
        <f t="shared" si="225"/>
        <v>6193235722.0631123</v>
      </c>
      <c r="D1813" s="25">
        <f>LN(Data[[#This Row],[NVActual]])</f>
        <v>22.645749128510854</v>
      </c>
      <c r="E1813" s="26">
        <v>367825</v>
      </c>
      <c r="F1813" s="40">
        <f>Data[[#This Row],[DAA 
(n)]]^2</f>
        <v>135295230625</v>
      </c>
      <c r="G1813" s="41">
        <f t="shared" si="226"/>
        <v>205213807183.10001</v>
      </c>
      <c r="H1813" s="28">
        <f>LN(Data[[#This Row],[Metcalfe
(n^2)]])</f>
        <v>25.630725121132297</v>
      </c>
      <c r="I1813" s="42">
        <f t="shared" si="227"/>
        <v>26.021726094162361</v>
      </c>
      <c r="J1813" s="40">
        <f>Data[[#This Row],[DAA 
(n)]]*LN(Data[[#This Row],[DAA 
(n)]])</f>
        <v>4713810.7338402439</v>
      </c>
      <c r="K1813" s="40">
        <f t="shared" si="228"/>
        <v>5863731.5075358255</v>
      </c>
      <c r="L1813" s="29">
        <f>LN(Data[[#This Row],[MA'[n*ln(n)']
30d]])</f>
        <v>15.584296734927371</v>
      </c>
      <c r="M1813" s="43">
        <f t="shared" si="229"/>
        <v>15.483131938805837</v>
      </c>
      <c r="N1813" s="40">
        <f>Data[[#This Row],[DAA 
(n)]]^1.5</f>
        <v>223080631.62148491</v>
      </c>
      <c r="O1813" s="40">
        <f t="shared" si="230"/>
        <v>303523167.89712083</v>
      </c>
      <c r="P1813" s="43">
        <f>LN(Data[[#This Row],[MA'[n^1.5']]])</f>
        <v>19.530968501290506</v>
      </c>
      <c r="Q1813" s="43">
        <f t="shared" si="231"/>
        <v>19.389906422178335</v>
      </c>
      <c r="R1813" s="30">
        <f>$O$1+$O$2*Data[[#This Row],[MA'[ln(n^2)']]]</f>
        <v>26.021726094162361</v>
      </c>
      <c r="S1813" s="30">
        <f>$Q$1+$Q$2*Data[[#This Row],[MA'[ln(n*ln(n))']]]</f>
        <v>22.067167699029628</v>
      </c>
      <c r="T1813" s="31">
        <f>$O$3*Data[[#This Row],[Metcalfe
(n^2)]]</f>
        <v>70353519925</v>
      </c>
      <c r="U1813" s="31">
        <f t="shared" si="224"/>
        <v>106711179735.21202</v>
      </c>
      <c r="V1813" s="30">
        <f>LN(Data[[#This Row],[MA'[NVA']
30d]]/Data[[#This Row],[MA'[NVMetcalfe calc']]])</f>
        <v>-2.8466682462005362</v>
      </c>
      <c r="W1813" s="30">
        <f>$Q$3+Data[[#This Row],[NVM
(scaled)]]/((Data[[#This Row],[Upper Bound]]-Data[[#This Row],[Lower Bound]])/2)</f>
        <v>-0.84968957429189229</v>
      </c>
      <c r="X1813" s="30">
        <f>(Data[[#This Row],[Upper Bound]]+Data[[#This Row],[Lower Bound]])/2</f>
        <v>24.044446896595993</v>
      </c>
      <c r="Y1813" s="32">
        <f>LN(Data[[#This Row],[NVActual]]/Data[[#This Row],[MA'[n^2']
30d]])</f>
        <v>-3.4015691059358879</v>
      </c>
      <c r="Z1813" s="32">
        <f>LN(Data[[#This Row],[NVActual]]/Data[[#This Row],[MA'[n*ln(n)']
30d]])</f>
        <v>7.0614523935834841</v>
      </c>
      <c r="AA1813" s="32">
        <f>LN(Data[[#This Row],[NVActual]]/Data[[#This Row],[MA'[n^1.5']]])</f>
        <v>3.1147806272203495</v>
      </c>
      <c r="AB1813" s="32">
        <f>LN(Data[[#This Row],[NVActual]]/Data[[#This Row],[Metcalfe
(n^2)]])</f>
        <v>-2.9849759926214414</v>
      </c>
      <c r="AC1813" s="34">
        <f>1+Data[[#This Row],[MA'[NVMetcalfe calc']]]/((Data[[#This Row],[NVM_norm
(scaled)]]-Data[[#This Row],[NV_fund.]])/2)</f>
        <v>-8573197937.3983841</v>
      </c>
    </row>
    <row r="1814" spans="1:29" x14ac:dyDescent="0.2">
      <c r="A1814" s="23">
        <v>42362</v>
      </c>
      <c r="B1814" s="24">
        <v>6838470695.3394299</v>
      </c>
      <c r="C1814" s="24">
        <f t="shared" si="225"/>
        <v>6128508833.8952599</v>
      </c>
      <c r="D1814" s="25">
        <f>LN(Data[[#This Row],[NVActual]])</f>
        <v>22.64582996102985</v>
      </c>
      <c r="E1814" s="26">
        <v>456965</v>
      </c>
      <c r="F1814" s="40">
        <f>Data[[#This Row],[DAA 
(n)]]^2</f>
        <v>208817011225</v>
      </c>
      <c r="G1814" s="41">
        <f t="shared" si="226"/>
        <v>205125864056.96667</v>
      </c>
      <c r="H1814" s="28">
        <f>LN(Data[[#This Row],[Metcalfe
(n^2)]])</f>
        <v>26.064724161020383</v>
      </c>
      <c r="I1814" s="42">
        <f t="shared" si="227"/>
        <v>26.021069663807243</v>
      </c>
      <c r="J1814" s="40">
        <f>Data[[#This Row],[DAA 
(n)]]*LN(Data[[#This Row],[DAA 
(n)]])</f>
        <v>5955333.3381203394</v>
      </c>
      <c r="K1814" s="40">
        <f t="shared" si="228"/>
        <v>5862072.4124533636</v>
      </c>
      <c r="L1814" s="29">
        <f>LN(Data[[#This Row],[MA'[n*ln(n)']
30d]])</f>
        <v>15.58401375303464</v>
      </c>
      <c r="M1814" s="43">
        <f t="shared" si="229"/>
        <v>15.477821695052217</v>
      </c>
      <c r="N1814" s="40">
        <f>Data[[#This Row],[DAA 
(n)]]^1.5</f>
        <v>308904622.06712365</v>
      </c>
      <c r="O1814" s="40">
        <f t="shared" si="230"/>
        <v>303414147.30507386</v>
      </c>
      <c r="P1814" s="43">
        <f>LN(Data[[#This Row],[MA'[n^1.5']]])</f>
        <v>19.530609253010695</v>
      </c>
      <c r="Q1814" s="43">
        <f t="shared" si="231"/>
        <v>19.382453929949413</v>
      </c>
      <c r="R1814" s="30">
        <f>$O$1+$O$2*Data[[#This Row],[MA'[ln(n^2)']]]</f>
        <v>26.021069663807243</v>
      </c>
      <c r="S1814" s="30">
        <f>$Q$1+$Q$2*Data[[#This Row],[MA'[ln(n*ln(n))']]]</f>
        <v>22.058405796836155</v>
      </c>
      <c r="T1814" s="31">
        <f>$O$3*Data[[#This Row],[Metcalfe
(n^2)]]</f>
        <v>108584845837</v>
      </c>
      <c r="U1814" s="31">
        <f t="shared" si="224"/>
        <v>106665449309.6227</v>
      </c>
      <c r="V1814" s="30">
        <f>LN(Data[[#This Row],[MA'[NVA']
30d]]/Data[[#This Row],[MA'[NVMetcalfe calc']]])</f>
        <v>-2.8567458310952749</v>
      </c>
      <c r="W1814" s="30">
        <f>$Q$3+Data[[#This Row],[NVM
(scaled)]]/((Data[[#This Row],[Upper Bound]]-Data[[#This Row],[Lower Bound]])/2)</f>
        <v>-0.85183101418534635</v>
      </c>
      <c r="X1814" s="30">
        <f>(Data[[#This Row],[Upper Bound]]+Data[[#This Row],[Lower Bound]])/2</f>
        <v>24.039737730321697</v>
      </c>
      <c r="Y1814" s="29">
        <f>LN(Data[[#This Row],[NVActual]]/Data[[#This Row],[MA'[n^2']
30d]])</f>
        <v>-3.4010596376614743</v>
      </c>
      <c r="Z1814" s="29">
        <f>LN(Data[[#This Row],[NVActual]]/Data[[#This Row],[MA'[n*ln(n)']
30d]])</f>
        <v>7.0618162079952107</v>
      </c>
      <c r="AA1814" s="29">
        <f>LN(Data[[#This Row],[NVActual]]/Data[[#This Row],[MA'[n^1.5']]])</f>
        <v>3.1152207080191561</v>
      </c>
      <c r="AB1814" s="29">
        <f>LN(Data[[#This Row],[NVActual]]/Data[[#This Row],[Metcalfe
(n^2)]])</f>
        <v>-3.4188941999905311</v>
      </c>
      <c r="AC1814" s="26">
        <f>1+Data[[#This Row],[MA'[NVMetcalfe calc']]]/((Data[[#This Row],[NVM_norm
(scaled)]]-Data[[#This Row],[NV_fund.]])/2)</f>
        <v>-8570407947.5276423</v>
      </c>
    </row>
    <row r="1815" spans="1:29" x14ac:dyDescent="0.2">
      <c r="A1815" s="23">
        <v>42361</v>
      </c>
      <c r="B1815" s="24">
        <v>6638740303.7579203</v>
      </c>
      <c r="C1815" s="24">
        <f t="shared" si="225"/>
        <v>6059259429.1439915</v>
      </c>
      <c r="D1815" s="25">
        <f>LN(Data[[#This Row],[NVActual]])</f>
        <v>22.616188069147441</v>
      </c>
      <c r="E1815" s="26">
        <v>478167</v>
      </c>
      <c r="F1815" s="40">
        <f>Data[[#This Row],[DAA 
(n)]]^2</f>
        <v>228643679889</v>
      </c>
      <c r="G1815" s="41">
        <f t="shared" si="226"/>
        <v>203131135573.76666</v>
      </c>
      <c r="H1815" s="28">
        <f>LN(Data[[#This Row],[Metcalfe
(n^2)]])</f>
        <v>26.155430645684419</v>
      </c>
      <c r="I1815" s="42">
        <f t="shared" si="227"/>
        <v>26.009813704960827</v>
      </c>
      <c r="J1815" s="40">
        <f>Data[[#This Row],[DAA 
(n)]]*LN(Data[[#This Row],[DAA 
(n)]])</f>
        <v>6253331.9027774911</v>
      </c>
      <c r="K1815" s="40">
        <f t="shared" si="228"/>
        <v>5829060.3827241305</v>
      </c>
      <c r="L1815" s="29">
        <f>LN(Data[[#This Row],[MA'[n*ln(n)']
30d]])</f>
        <v>15.578366375993442</v>
      </c>
      <c r="M1815" s="43">
        <f t="shared" si="229"/>
        <v>15.472544328130853</v>
      </c>
      <c r="N1815" s="40">
        <f>Data[[#This Row],[DAA 
(n)]]^1.5</f>
        <v>330650665.32744694</v>
      </c>
      <c r="O1815" s="40">
        <f t="shared" si="230"/>
        <v>301110406.08786428</v>
      </c>
      <c r="P1815" s="43">
        <f>LN(Data[[#This Row],[MA'[n^1.5']]])</f>
        <v>19.522987553093444</v>
      </c>
      <c r="Q1815" s="43">
        <f t="shared" si="231"/>
        <v>19.375045220148397</v>
      </c>
      <c r="R1815" s="30">
        <f>$O$1+$O$2*Data[[#This Row],[MA'[ln(n^2)']]]</f>
        <v>26.009813704960827</v>
      </c>
      <c r="S1815" s="30">
        <f>$Q$1+$Q$2*Data[[#This Row],[MA'[ln(n*ln(n))']]]</f>
        <v>22.049698141415906</v>
      </c>
      <c r="T1815" s="31">
        <f>$O$3*Data[[#This Row],[Metcalfe
(n^2)]]</f>
        <v>118894713542.28</v>
      </c>
      <c r="U1815" s="31">
        <f t="shared" si="224"/>
        <v>105628190498.35869</v>
      </c>
      <c r="V1815" s="30">
        <f>LN(Data[[#This Row],[MA'[NVA']
30d]]/Data[[#This Row],[MA'[NVMetcalfe calc']]])</f>
        <v>-2.8583377049212411</v>
      </c>
      <c r="W1815" s="30">
        <f>$Q$3+Data[[#This Row],[NVM
(scaled)]]/((Data[[#This Row],[Upper Bound]]-Data[[#This Row],[Lower Bound]])/2)</f>
        <v>-0.85356277439670636</v>
      </c>
      <c r="X1815" s="30">
        <f>(Data[[#This Row],[Upper Bound]]+Data[[#This Row],[Lower Bound]])/2</f>
        <v>24.029755923188368</v>
      </c>
      <c r="Y1815" s="32">
        <f>LN(Data[[#This Row],[NVActual]]/Data[[#This Row],[MA'[n^2']
30d]])</f>
        <v>-3.4209295263284032</v>
      </c>
      <c r="Z1815" s="32">
        <f>LN(Data[[#This Row],[NVActual]]/Data[[#This Row],[MA'[n*ln(n)']
30d]])</f>
        <v>7.037821693154001</v>
      </c>
      <c r="AA1815" s="32">
        <f>LN(Data[[#This Row],[NVActual]]/Data[[#This Row],[MA'[n^1.5']]])</f>
        <v>3.0932005160539982</v>
      </c>
      <c r="AB1815" s="32">
        <f>LN(Data[[#This Row],[NVActual]]/Data[[#This Row],[Metcalfe
(n^2)]])</f>
        <v>-3.5392425765369784</v>
      </c>
      <c r="AC1815" s="34">
        <f>1+Data[[#This Row],[MA'[NVMetcalfe calc']]]/((Data[[#This Row],[NVM_norm
(scaled)]]-Data[[#This Row],[NV_fund.]])/2)</f>
        <v>-8489879647.4578161</v>
      </c>
    </row>
    <row r="1816" spans="1:29" x14ac:dyDescent="0.2">
      <c r="A1816" s="23">
        <v>42360</v>
      </c>
      <c r="B1816" s="24">
        <v>6526092469.8871202</v>
      </c>
      <c r="C1816" s="24">
        <f t="shared" si="225"/>
        <v>5998139096.006793</v>
      </c>
      <c r="D1816" s="25">
        <f>LN(Data[[#This Row],[NVActual]])</f>
        <v>22.599074204475798</v>
      </c>
      <c r="E1816" s="26">
        <v>479097</v>
      </c>
      <c r="F1816" s="40">
        <f>Data[[#This Row],[DAA 
(n)]]^2</f>
        <v>229533935409</v>
      </c>
      <c r="G1816" s="41">
        <f t="shared" si="226"/>
        <v>199380508725.5</v>
      </c>
      <c r="H1816" s="28">
        <f>LN(Data[[#This Row],[Metcalfe
(n^2)]])</f>
        <v>26.159316722221689</v>
      </c>
      <c r="I1816" s="42">
        <f t="shared" si="227"/>
        <v>25.987230415199335</v>
      </c>
      <c r="J1816" s="40">
        <f>Data[[#This Row],[DAA 
(n)]]*LN(Data[[#This Row],[DAA 
(n)]])</f>
        <v>6266425.0818331223</v>
      </c>
      <c r="K1816" s="40">
        <f t="shared" si="228"/>
        <v>5765318.3251232337</v>
      </c>
      <c r="L1816" s="29">
        <f>LN(Data[[#This Row],[MA'[n*ln(n)']
30d]])</f>
        <v>15.567370927007952</v>
      </c>
      <c r="M1816" s="43">
        <f t="shared" si="229"/>
        <v>15.467410861713974</v>
      </c>
      <c r="N1816" s="40">
        <f>Data[[#This Row],[DAA 
(n)]]^1.5</f>
        <v>331615771.41723162</v>
      </c>
      <c r="O1816" s="40">
        <f t="shared" si="230"/>
        <v>296719620.44907379</v>
      </c>
      <c r="P1816" s="43">
        <f>LN(Data[[#This Row],[MA'[n^1.5']]])</f>
        <v>19.508298211989608</v>
      </c>
      <c r="Q1816" s="43">
        <f t="shared" si="231"/>
        <v>19.367829651225918</v>
      </c>
      <c r="R1816" s="30">
        <f>$O$1+$O$2*Data[[#This Row],[MA'[ln(n^2)']]]</f>
        <v>25.987230415199335</v>
      </c>
      <c r="S1816" s="30">
        <f>$Q$1+$Q$2*Data[[#This Row],[MA'[ln(n*ln(n))']]]</f>
        <v>22.041227921828057</v>
      </c>
      <c r="T1816" s="31">
        <f>$O$3*Data[[#This Row],[Metcalfe
(n^2)]]</f>
        <v>119357646412.68001</v>
      </c>
      <c r="U1816" s="31">
        <f t="shared" si="224"/>
        <v>103677864537.26001</v>
      </c>
      <c r="V1816" s="30">
        <f>LN(Data[[#This Row],[MA'[NVA']
30d]]/Data[[#This Row],[MA'[NVMetcalfe calc']]])</f>
        <v>-2.8498393652660488</v>
      </c>
      <c r="W1816" s="30">
        <f>$Q$3+Data[[#This Row],[NVM
(scaled)]]/((Data[[#This Row],[Upper Bound]]-Data[[#This Row],[Lower Bound]])/2)</f>
        <v>-0.85441843108481208</v>
      </c>
      <c r="X1816" s="30">
        <f>(Data[[#This Row],[Upper Bound]]+Data[[#This Row],[Lower Bound]])/2</f>
        <v>24.014229168513694</v>
      </c>
      <c r="Y1816" s="29">
        <f>LN(Data[[#This Row],[NVActual]]/Data[[#This Row],[MA'[n^2']
30d]])</f>
        <v>-3.4194067355991797</v>
      </c>
      <c r="Z1816" s="29">
        <f>LN(Data[[#This Row],[NVActual]]/Data[[#This Row],[MA'[n*ln(n)']
30d]])</f>
        <v>7.031703277467849</v>
      </c>
      <c r="AA1816" s="29">
        <f>LN(Data[[#This Row],[NVActual]]/Data[[#This Row],[MA'[n^1.5']]])</f>
        <v>3.0907759924861922</v>
      </c>
      <c r="AB1816" s="29">
        <f>LN(Data[[#This Row],[NVActual]]/Data[[#This Row],[Metcalfe
(n^2)]])</f>
        <v>-3.5602425177458898</v>
      </c>
      <c r="AC1816" s="26">
        <f>1+Data[[#This Row],[MA'[NVMetcalfe calc']]]/((Data[[#This Row],[NVM_norm
(scaled)]]-Data[[#This Row],[NV_fund.]])/2)</f>
        <v>-8338038014.2987366</v>
      </c>
    </row>
    <row r="1817" spans="1:29" x14ac:dyDescent="0.2">
      <c r="A1817" s="23">
        <v>42359</v>
      </c>
      <c r="B1817" s="24">
        <v>6560011593.0678596</v>
      </c>
      <c r="C1817" s="24">
        <f t="shared" si="225"/>
        <v>5941079012.1050253</v>
      </c>
      <c r="D1817" s="25">
        <f>LN(Data[[#This Row],[NVActual]])</f>
        <v>22.604258207136802</v>
      </c>
      <c r="E1817" s="26">
        <v>505331</v>
      </c>
      <c r="F1817" s="40">
        <f>Data[[#This Row],[DAA 
(n)]]^2</f>
        <v>255359419561</v>
      </c>
      <c r="G1817" s="41">
        <f t="shared" si="226"/>
        <v>196522061073.73334</v>
      </c>
      <c r="H1817" s="28">
        <f>LN(Data[[#This Row],[Metcalfe
(n^2)]])</f>
        <v>26.265937878182871</v>
      </c>
      <c r="I1817" s="42">
        <f t="shared" si="227"/>
        <v>25.971638314750614</v>
      </c>
      <c r="J1817" s="40">
        <f>Data[[#This Row],[DAA 
(n)]]*LN(Data[[#This Row],[DAA 
(n)]])</f>
        <v>6636496.3269600142</v>
      </c>
      <c r="K1817" s="40">
        <f t="shared" si="228"/>
        <v>5718801.2574205035</v>
      </c>
      <c r="L1817" s="29">
        <f>LN(Data[[#This Row],[MA'[n*ln(n)']
30d]])</f>
        <v>15.559269771012008</v>
      </c>
      <c r="M1817" s="43">
        <f t="shared" si="229"/>
        <v>15.462760581849663</v>
      </c>
      <c r="N1817" s="40">
        <f>Data[[#This Row],[DAA 
(n)]]^1.5</f>
        <v>359222815.04127741</v>
      </c>
      <c r="O1817" s="40">
        <f t="shared" si="230"/>
        <v>293448881.83664417</v>
      </c>
      <c r="P1817" s="43">
        <f>LN(Data[[#This Row],[MA'[n^1.5']]])</f>
        <v>19.497214014556327</v>
      </c>
      <c r="Q1817" s="43">
        <f t="shared" si="231"/>
        <v>19.36126045075957</v>
      </c>
      <c r="R1817" s="30">
        <f>$O$1+$O$2*Data[[#This Row],[MA'[ln(n^2)']]]</f>
        <v>25.971638314750614</v>
      </c>
      <c r="S1817" s="30">
        <f>$Q$1+$Q$2*Data[[#This Row],[MA'[ln(n*ln(n))']]]</f>
        <v>22.033554960051941</v>
      </c>
      <c r="T1817" s="31">
        <f>$O$3*Data[[#This Row],[Metcalfe
(n^2)]]</f>
        <v>132786898171.72</v>
      </c>
      <c r="U1817" s="31">
        <f t="shared" si="224"/>
        <v>102191471758.34134</v>
      </c>
      <c r="V1817" s="30">
        <f>LN(Data[[#This Row],[MA'[NVA']
30d]]/Data[[#This Row],[MA'[NVMetcalfe calc']]])</f>
        <v>-2.8449574589487883</v>
      </c>
      <c r="W1817" s="30">
        <f>$Q$3+Data[[#This Row],[NVM
(scaled)]]/((Data[[#This Row],[Upper Bound]]-Data[[#This Row],[Lower Bound]])/2)</f>
        <v>-0.85484369816822914</v>
      </c>
      <c r="X1817" s="30">
        <f>(Data[[#This Row],[Upper Bound]]+Data[[#This Row],[Lower Bound]])/2</f>
        <v>24.002596637401275</v>
      </c>
      <c r="Y1817" s="32">
        <f>LN(Data[[#This Row],[NVActual]]/Data[[#This Row],[MA'[n^2']
30d]])</f>
        <v>-3.399782324912445</v>
      </c>
      <c r="Z1817" s="32">
        <f>LN(Data[[#This Row],[NVActual]]/Data[[#This Row],[MA'[n*ln(n)']
30d]])</f>
        <v>7.0449884361247923</v>
      </c>
      <c r="AA1817" s="32">
        <f>LN(Data[[#This Row],[NVActual]]/Data[[#This Row],[MA'[n^1.5']]])</f>
        <v>3.1070441925804726</v>
      </c>
      <c r="AB1817" s="32">
        <f>LN(Data[[#This Row],[NVActual]]/Data[[#This Row],[Metcalfe
(n^2)]])</f>
        <v>-3.6616796710460706</v>
      </c>
      <c r="AC1817" s="34">
        <f>1+Data[[#This Row],[MA'[NVMetcalfe calc']]]/((Data[[#This Row],[NVM_norm
(scaled)]]-Data[[#This Row],[NV_fund.]])/2)</f>
        <v>-8222203924.9699221</v>
      </c>
    </row>
    <row r="1818" spans="1:29" x14ac:dyDescent="0.2">
      <c r="A1818" s="23">
        <v>42358</v>
      </c>
      <c r="B1818" s="24">
        <v>6626025133.2922297</v>
      </c>
      <c r="C1818" s="24">
        <f t="shared" si="225"/>
        <v>5883926367.1260748</v>
      </c>
      <c r="D1818" s="25">
        <f>LN(Data[[#This Row],[NVActual]])</f>
        <v>22.614270933948859</v>
      </c>
      <c r="E1818" s="26">
        <v>481622</v>
      </c>
      <c r="F1818" s="40">
        <f>Data[[#This Row],[DAA 
(n)]]^2</f>
        <v>231959750884</v>
      </c>
      <c r="G1818" s="41">
        <f t="shared" si="226"/>
        <v>192596679333.83334</v>
      </c>
      <c r="H1818" s="28">
        <f>LN(Data[[#This Row],[Metcalfe
(n^2)]])</f>
        <v>26.169829705993045</v>
      </c>
      <c r="I1818" s="42">
        <f t="shared" si="227"/>
        <v>25.951027118486937</v>
      </c>
      <c r="J1818" s="40">
        <f>Data[[#This Row],[DAA 
(n)]]*LN(Data[[#This Row],[DAA 
(n)]])</f>
        <v>6301982.8613298908</v>
      </c>
      <c r="K1818" s="40">
        <f t="shared" si="228"/>
        <v>5656147.5928130979</v>
      </c>
      <c r="L1818" s="29">
        <f>LN(Data[[#This Row],[MA'[n*ln(n)']
30d]])</f>
        <v>15.548253581128458</v>
      </c>
      <c r="M1818" s="43">
        <f t="shared" si="229"/>
        <v>15.458325904063289</v>
      </c>
      <c r="N1818" s="40">
        <f>Data[[#This Row],[DAA 
(n)]]^1.5</f>
        <v>334240810.10590857</v>
      </c>
      <c r="O1818" s="40">
        <f t="shared" si="230"/>
        <v>289005529.82830811</v>
      </c>
      <c r="P1818" s="43">
        <f>LN(Data[[#This Row],[MA'[n^1.5']]])</f>
        <v>19.481956380247656</v>
      </c>
      <c r="Q1818" s="43">
        <f t="shared" si="231"/>
        <v>19.35498671441027</v>
      </c>
      <c r="R1818" s="30">
        <f>$O$1+$O$2*Data[[#This Row],[MA'[ln(n^2)']]]</f>
        <v>25.951027118486937</v>
      </c>
      <c r="S1818" s="30">
        <f>$Q$1+$Q$2*Data[[#This Row],[MA'[ln(n*ln(n))']]]</f>
        <v>22.026237741704424</v>
      </c>
      <c r="T1818" s="31">
        <f>$O$3*Data[[#This Row],[Metcalfe
(n^2)]]</f>
        <v>120619070459.68001</v>
      </c>
      <c r="U1818" s="31">
        <f t="shared" si="224"/>
        <v>100150273253.59332</v>
      </c>
      <c r="V1818" s="30">
        <f>LN(Data[[#This Row],[MA'[NVA']
30d]]/Data[[#This Row],[MA'[NVMetcalfe calc']]])</f>
        <v>-2.8344475019751076</v>
      </c>
      <c r="W1818" s="30">
        <f>$Q$3+Data[[#This Row],[NVM
(scaled)]]/((Data[[#This Row],[Upper Bound]]-Data[[#This Row],[Lower Bound]])/2)</f>
        <v>-0.85438196798155197</v>
      </c>
      <c r="X1818" s="30">
        <f>(Data[[#This Row],[Upper Bound]]+Data[[#This Row],[Lower Bound]])/2</f>
        <v>23.988632430095681</v>
      </c>
      <c r="Y1818" s="29">
        <f>LN(Data[[#This Row],[NVActual]]/Data[[#This Row],[MA'[n^2']
30d]])</f>
        <v>-3.369593160955588</v>
      </c>
      <c r="Z1818" s="29">
        <f>LN(Data[[#This Row],[NVActual]]/Data[[#This Row],[MA'[n*ln(n)']
30d]])</f>
        <v>7.0660173528204036</v>
      </c>
      <c r="AA1818" s="29">
        <f>LN(Data[[#This Row],[NVActual]]/Data[[#This Row],[MA'[n^1.5']]])</f>
        <v>3.1323145537012067</v>
      </c>
      <c r="AB1818" s="29">
        <f>LN(Data[[#This Row],[NVActual]]/Data[[#This Row],[Metcalfe
(n^2)]])</f>
        <v>-3.5555587720441859</v>
      </c>
      <c r="AC1818" s="26">
        <f>1+Data[[#This Row],[MA'[NVMetcalfe calc']]]/((Data[[#This Row],[NVM_norm
(scaled)]]-Data[[#This Row],[NV_fund.]])/2)</f>
        <v>-8062650661.9843292</v>
      </c>
    </row>
    <row r="1819" spans="1:29" x14ac:dyDescent="0.2">
      <c r="A1819" s="23">
        <v>42357</v>
      </c>
      <c r="B1819" s="24">
        <v>6912537068.0613298</v>
      </c>
      <c r="C1819" s="24">
        <f t="shared" si="225"/>
        <v>5822561707.9052038</v>
      </c>
      <c r="D1819" s="25">
        <f>LN(Data[[#This Row],[NVActual]])</f>
        <v>22.656602566248672</v>
      </c>
      <c r="E1819" s="26">
        <v>497028</v>
      </c>
      <c r="F1819" s="40">
        <f>Data[[#This Row],[DAA 
(n)]]^2</f>
        <v>247036832784</v>
      </c>
      <c r="G1819" s="41">
        <f t="shared" si="226"/>
        <v>189223172971.03333</v>
      </c>
      <c r="H1819" s="28">
        <f>LN(Data[[#This Row],[Metcalfe
(n^2)]])</f>
        <v>26.232803283040017</v>
      </c>
      <c r="I1819" s="42">
        <f t="shared" si="227"/>
        <v>25.931919055453854</v>
      </c>
      <c r="J1819" s="40">
        <f>Data[[#This Row],[DAA 
(n)]]*LN(Data[[#This Row],[DAA 
(n)]])</f>
        <v>6519218.8750814069</v>
      </c>
      <c r="K1819" s="40">
        <f t="shared" si="228"/>
        <v>5600343.6000005025</v>
      </c>
      <c r="L1819" s="29">
        <f>LN(Data[[#This Row],[MA'[n*ln(n)']
30d]])</f>
        <v>15.538338510966051</v>
      </c>
      <c r="M1819" s="43">
        <f t="shared" si="229"/>
        <v>15.454203092675952</v>
      </c>
      <c r="N1819" s="40">
        <f>Data[[#This Row],[DAA 
(n)]]^1.5</f>
        <v>350405797.50478792</v>
      </c>
      <c r="O1819" s="40">
        <f t="shared" si="230"/>
        <v>285112222.78533733</v>
      </c>
      <c r="P1819" s="43">
        <f>LN(Data[[#This Row],[MA'[n^1.5']]])</f>
        <v>19.468393424887243</v>
      </c>
      <c r="Q1819" s="43">
        <f t="shared" si="231"/>
        <v>19.349147018810097</v>
      </c>
      <c r="R1819" s="30">
        <f>$O$1+$O$2*Data[[#This Row],[MA'[ln(n^2)']]]</f>
        <v>25.931919055453854</v>
      </c>
      <c r="S1819" s="30">
        <f>$Q$1+$Q$2*Data[[#This Row],[MA'[ln(n*ln(n))']]]</f>
        <v>22.01943510291532</v>
      </c>
      <c r="T1819" s="31">
        <f>$O$3*Data[[#This Row],[Metcalfe
(n^2)]]</f>
        <v>128459153047.68001</v>
      </c>
      <c r="U1819" s="31">
        <f t="shared" si="224"/>
        <v>98396049944.937332</v>
      </c>
      <c r="V1819" s="30">
        <f>LN(Data[[#This Row],[MA'[NVA']
30d]]/Data[[#This Row],[MA'[NVMetcalfe calc']]])</f>
        <v>-2.8272603395158913</v>
      </c>
      <c r="W1819" s="30">
        <f>$Q$3+Data[[#This Row],[NVM
(scaled)]]/((Data[[#This Row],[Upper Bound]]-Data[[#This Row],[Lower Bound]])/2)</f>
        <v>-0.85525082981182965</v>
      </c>
      <c r="X1819" s="30">
        <f>(Data[[#This Row],[Upper Bound]]+Data[[#This Row],[Lower Bound]])/2</f>
        <v>23.975677079184585</v>
      </c>
      <c r="Y1819" s="32">
        <f>LN(Data[[#This Row],[NVActual]]/Data[[#This Row],[MA'[n^2']
30d]])</f>
        <v>-3.3095903985208635</v>
      </c>
      <c r="Z1819" s="32">
        <f>LN(Data[[#This Row],[NVActual]]/Data[[#This Row],[MA'[n*ln(n)']
30d]])</f>
        <v>7.1182640552826193</v>
      </c>
      <c r="AA1819" s="32">
        <f>LN(Data[[#This Row],[NVActual]]/Data[[#This Row],[MA'[n^1.5']]])</f>
        <v>3.1882091413614302</v>
      </c>
      <c r="AB1819" s="32">
        <f>LN(Data[[#This Row],[NVActual]]/Data[[#This Row],[Metcalfe
(n^2)]])</f>
        <v>-3.5762007167913437</v>
      </c>
      <c r="AC1819" s="34">
        <f>1+Data[[#This Row],[MA'[NVMetcalfe calc']]]/((Data[[#This Row],[NVM_norm
(scaled)]]-Data[[#This Row],[NV_fund.]])/2)</f>
        <v>-7925281752.9120455</v>
      </c>
    </row>
    <row r="1820" spans="1:29" x14ac:dyDescent="0.2">
      <c r="A1820" s="23">
        <v>42356</v>
      </c>
      <c r="B1820" s="24">
        <v>6937324462.5248003</v>
      </c>
      <c r="C1820" s="24">
        <f t="shared" si="225"/>
        <v>5753727523.9866333</v>
      </c>
      <c r="D1820" s="25">
        <f>LN(Data[[#This Row],[NVActual]])</f>
        <v>22.660182012999716</v>
      </c>
      <c r="E1820" s="26">
        <v>459189</v>
      </c>
      <c r="F1820" s="40">
        <f>Data[[#This Row],[DAA 
(n)]]^2</f>
        <v>210854537721</v>
      </c>
      <c r="G1820" s="41">
        <f t="shared" si="226"/>
        <v>184975017346.26666</v>
      </c>
      <c r="H1820" s="28">
        <f>LN(Data[[#This Row],[Metcalfe
(n^2)]])</f>
        <v>26.074434337993484</v>
      </c>
      <c r="I1820" s="42">
        <f t="shared" si="227"/>
        <v>25.907737384628003</v>
      </c>
      <c r="J1820" s="40">
        <f>Data[[#This Row],[DAA 
(n)]]*LN(Data[[#This Row],[DAA 
(n)]])</f>
        <v>5986546.7146144453</v>
      </c>
      <c r="K1820" s="40">
        <f t="shared" si="228"/>
        <v>5530052.6104401946</v>
      </c>
      <c r="L1820" s="29">
        <f>LN(Data[[#This Row],[MA'[n*ln(n)']
30d]])</f>
        <v>15.525707887095251</v>
      </c>
      <c r="M1820" s="43">
        <f t="shared" si="229"/>
        <v>15.450355343570203</v>
      </c>
      <c r="N1820" s="40">
        <f>Data[[#This Row],[DAA 
(n)]]^1.5</f>
        <v>311162472.54700929</v>
      </c>
      <c r="O1820" s="40">
        <f t="shared" si="230"/>
        <v>280210875.86121476</v>
      </c>
      <c r="P1820" s="43">
        <f>LN(Data[[#This Row],[MA'[n^1.5']]])</f>
        <v>19.451053005750651</v>
      </c>
      <c r="Q1820" s="43">
        <f t="shared" si="231"/>
        <v>19.343685530000535</v>
      </c>
      <c r="R1820" s="30">
        <f>$O$1+$O$2*Data[[#This Row],[MA'[ln(n^2)']]]</f>
        <v>25.907737384628003</v>
      </c>
      <c r="S1820" s="30">
        <f>$Q$1+$Q$2*Data[[#This Row],[MA'[ln(n*ln(n))']]]</f>
        <v>22.013086316890835</v>
      </c>
      <c r="T1820" s="31">
        <f>$O$3*Data[[#This Row],[Metcalfe
(n^2)]]</f>
        <v>109644359614.92</v>
      </c>
      <c r="U1820" s="31">
        <f t="shared" si="224"/>
        <v>96187009020.058655</v>
      </c>
      <c r="V1820" s="30">
        <f>LN(Data[[#This Row],[MA'[NVA']
30d]]/Data[[#This Row],[MA'[NVMetcalfe calc']]])</f>
        <v>-2.816446397363825</v>
      </c>
      <c r="W1820" s="30">
        <f>$Q$3+Data[[#This Row],[NVM
(scaled)]]/((Data[[#This Row],[Upper Bound]]-Data[[#This Row],[Lower Bound]])/2)</f>
        <v>-0.8563151375459207</v>
      </c>
      <c r="X1820" s="30">
        <f>(Data[[#This Row],[Upper Bound]]+Data[[#This Row],[Lower Bound]])/2</f>
        <v>23.960411850759421</v>
      </c>
      <c r="Y1820" s="29">
        <f>LN(Data[[#This Row],[NVActual]]/Data[[#This Row],[MA'[n^2']
30d]])</f>
        <v>-3.2833045985345799</v>
      </c>
      <c r="Z1820" s="29">
        <f>LN(Data[[#This Row],[NVActual]]/Data[[#This Row],[MA'[n*ln(n)']
30d]])</f>
        <v>7.1344741259044664</v>
      </c>
      <c r="AA1820" s="29">
        <f>LN(Data[[#This Row],[NVActual]]/Data[[#This Row],[MA'[n^1.5']]])</f>
        <v>3.2091290072490644</v>
      </c>
      <c r="AB1820" s="29">
        <f>LN(Data[[#This Row],[NVActual]]/Data[[#This Row],[Metcalfe
(n^2)]])</f>
        <v>-3.4142523249937673</v>
      </c>
      <c r="AC1820" s="26">
        <f>1+Data[[#This Row],[MA'[NVMetcalfe calc']]]/((Data[[#This Row],[NVM_norm
(scaled)]]-Data[[#This Row],[NV_fund.]])/2)</f>
        <v>-7751788465.3344946</v>
      </c>
    </row>
    <row r="1821" spans="1:29" x14ac:dyDescent="0.2">
      <c r="A1821" s="23">
        <v>42355</v>
      </c>
      <c r="B1821" s="24">
        <v>6831516735.2985897</v>
      </c>
      <c r="C1821" s="24">
        <f t="shared" si="225"/>
        <v>5688740541.4838047</v>
      </c>
      <c r="D1821" s="25">
        <f>LN(Data[[#This Row],[NVActual]])</f>
        <v>22.644812555465144</v>
      </c>
      <c r="E1821" s="26">
        <v>453218</v>
      </c>
      <c r="F1821" s="40">
        <f>Data[[#This Row],[DAA 
(n)]]^2</f>
        <v>205406555524</v>
      </c>
      <c r="G1821" s="41">
        <f t="shared" si="226"/>
        <v>183379796518.89999</v>
      </c>
      <c r="H1821" s="28">
        <f>LN(Data[[#This Row],[Metcalfe
(n^2)]])</f>
        <v>26.048257049822514</v>
      </c>
      <c r="I1821" s="42">
        <f t="shared" si="227"/>
        <v>25.899156347807445</v>
      </c>
      <c r="J1821" s="40">
        <f>Data[[#This Row],[DAA 
(n)]]*LN(Data[[#This Row],[DAA 
(n)]])</f>
        <v>5902769.48180323</v>
      </c>
      <c r="K1821" s="40">
        <f t="shared" si="228"/>
        <v>5504219.3652098989</v>
      </c>
      <c r="L1821" s="29">
        <f>LN(Data[[#This Row],[MA'[n*ln(n)']
30d]])</f>
        <v>15.521025513398833</v>
      </c>
      <c r="M1821" s="43">
        <f t="shared" si="229"/>
        <v>15.44710723171093</v>
      </c>
      <c r="N1821" s="40">
        <f>Data[[#This Row],[DAA 
(n)]]^1.5</f>
        <v>305113009.0334999</v>
      </c>
      <c r="O1821" s="40">
        <f t="shared" si="230"/>
        <v>278389761.37877756</v>
      </c>
      <c r="P1821" s="43">
        <f>LN(Data[[#This Row],[MA'[n^1.5']]])</f>
        <v>19.444532709091572</v>
      </c>
      <c r="Q1821" s="43">
        <f t="shared" si="231"/>
        <v>19.339046243197863</v>
      </c>
      <c r="R1821" s="30">
        <f>$O$1+$O$2*Data[[#This Row],[MA'[ln(n^2)']]]</f>
        <v>25.899156347807445</v>
      </c>
      <c r="S1821" s="30">
        <f>$Q$1+$Q$2*Data[[#This Row],[MA'[ln(n*ln(n))']]]</f>
        <v>22.007726932323035</v>
      </c>
      <c r="T1821" s="31">
        <f>$O$3*Data[[#This Row],[Metcalfe
(n^2)]]</f>
        <v>106811408872.48001</v>
      </c>
      <c r="U1821" s="31">
        <f t="shared" si="224"/>
        <v>95357494189.827988</v>
      </c>
      <c r="V1821" s="30">
        <f>LN(Data[[#This Row],[MA'[NVA']
30d]]/Data[[#This Row],[MA'[NVMetcalfe calc']]])</f>
        <v>-2.8191440479230732</v>
      </c>
      <c r="W1821" s="30">
        <f>$Q$3+Data[[#This Row],[NVM
(scaled)]]/((Data[[#This Row],[Upper Bound]]-Data[[#This Row],[Lower Bound]])/2)</f>
        <v>-0.85889897614763366</v>
      </c>
      <c r="X1821" s="30">
        <f>(Data[[#This Row],[Upper Bound]]+Data[[#This Row],[Lower Bound]])/2</f>
        <v>23.95344164006524</v>
      </c>
      <c r="Y1821" s="32">
        <f>LN(Data[[#This Row],[NVActual]]/Data[[#This Row],[MA'[n^2']
30d]])</f>
        <v>-3.2900126744879428</v>
      </c>
      <c r="Z1821" s="32">
        <f>LN(Data[[#This Row],[NVActual]]/Data[[#This Row],[MA'[n*ln(n)']
30d]])</f>
        <v>7.1237870420663141</v>
      </c>
      <c r="AA1821" s="32">
        <f>LN(Data[[#This Row],[NVActual]]/Data[[#This Row],[MA'[n^1.5']]])</f>
        <v>3.2002798463735749</v>
      </c>
      <c r="AB1821" s="32">
        <f>LN(Data[[#This Row],[NVActual]]/Data[[#This Row],[Metcalfe
(n^2)]])</f>
        <v>-3.4034444943573665</v>
      </c>
      <c r="AC1821" s="34">
        <f>1+Data[[#This Row],[MA'[NVMetcalfe calc']]]/((Data[[#This Row],[NVM_norm
(scaled)]]-Data[[#This Row],[NV_fund.]])/2)</f>
        <v>-7686295755.1947641</v>
      </c>
    </row>
    <row r="1822" spans="1:29" x14ac:dyDescent="0.2">
      <c r="A1822" s="23">
        <v>42354</v>
      </c>
      <c r="B1822" s="24">
        <v>6798347864.1658602</v>
      </c>
      <c r="C1822" s="24">
        <f t="shared" si="225"/>
        <v>5627289796.4844675</v>
      </c>
      <c r="D1822" s="25">
        <f>LN(Data[[#This Row],[NVActual]])</f>
        <v>22.639945458456552</v>
      </c>
      <c r="E1822" s="26">
        <v>487898</v>
      </c>
      <c r="F1822" s="40">
        <f>Data[[#This Row],[DAA 
(n)]]^2</f>
        <v>238044458404</v>
      </c>
      <c r="G1822" s="41">
        <f t="shared" si="226"/>
        <v>181570282003.06668</v>
      </c>
      <c r="H1822" s="28">
        <f>LN(Data[[#This Row],[Metcalfe
(n^2)]])</f>
        <v>26.19572329318974</v>
      </c>
      <c r="I1822" s="42">
        <f t="shared" si="227"/>
        <v>25.888926028538865</v>
      </c>
      <c r="J1822" s="40">
        <f>Data[[#This Row],[DAA 
(n)]]*LN(Data[[#This Row],[DAA 
(n)]])</f>
        <v>6390420.5016503436</v>
      </c>
      <c r="K1822" s="40">
        <f t="shared" si="228"/>
        <v>5474239.8598200651</v>
      </c>
      <c r="L1822" s="29">
        <f>LN(Data[[#This Row],[MA'[n*ln(n)']
30d]])</f>
        <v>15.515563985638869</v>
      </c>
      <c r="M1822" s="43">
        <f t="shared" si="229"/>
        <v>15.44384747379117</v>
      </c>
      <c r="N1822" s="40">
        <f>Data[[#This Row],[DAA 
(n)]]^1.5</f>
        <v>340795268.69719636</v>
      </c>
      <c r="O1822" s="40">
        <f t="shared" si="230"/>
        <v>276298606.97312623</v>
      </c>
      <c r="P1822" s="43">
        <f>LN(Data[[#This Row],[MA'[n^1.5']]])</f>
        <v>19.436992748162247</v>
      </c>
      <c r="Q1822" s="43">
        <f t="shared" si="231"/>
        <v>19.334394604770122</v>
      </c>
      <c r="R1822" s="30">
        <f>$O$1+$O$2*Data[[#This Row],[MA'[ln(n^2)']]]</f>
        <v>25.888926028538865</v>
      </c>
      <c r="S1822" s="30">
        <f>$Q$1+$Q$2*Data[[#This Row],[MA'[ln(n*ln(n))']]]</f>
        <v>22.002348331755428</v>
      </c>
      <c r="T1822" s="31">
        <f>$O$3*Data[[#This Row],[Metcalfe
(n^2)]]</f>
        <v>123783118370.08</v>
      </c>
      <c r="U1822" s="31">
        <f t="shared" si="224"/>
        <v>94416546641.594666</v>
      </c>
      <c r="V1822" s="30">
        <f>LN(Data[[#This Row],[MA'[NVA']
30d]]/Data[[#This Row],[MA'[NVMetcalfe calc']]])</f>
        <v>-2.820088399823069</v>
      </c>
      <c r="W1822" s="30">
        <f>$Q$3+Data[[#This Row],[NVM
(scaled)]]/((Data[[#This Row],[Upper Bound]]-Data[[#This Row],[Lower Bound]])/2)</f>
        <v>-0.86119363091956036</v>
      </c>
      <c r="X1822" s="30">
        <f>(Data[[#This Row],[Upper Bound]]+Data[[#This Row],[Lower Bound]])/2</f>
        <v>23.945637180147145</v>
      </c>
      <c r="Y1822" s="29">
        <f>LN(Data[[#This Row],[NVActual]]/Data[[#This Row],[MA'[n^2']
30d]])</f>
        <v>-3.2849631859081287</v>
      </c>
      <c r="Z1822" s="29">
        <f>LN(Data[[#This Row],[NVActual]]/Data[[#This Row],[MA'[n*ln(n)']
30d]])</f>
        <v>7.1243814728176824</v>
      </c>
      <c r="AA1822" s="29">
        <f>LN(Data[[#This Row],[NVActual]]/Data[[#This Row],[MA'[n^1.5']]])</f>
        <v>3.2029527102943041</v>
      </c>
      <c r="AB1822" s="29">
        <f>LN(Data[[#This Row],[NVActual]]/Data[[#This Row],[Metcalfe
(n^2)]])</f>
        <v>-3.5557778347331914</v>
      </c>
      <c r="AC1822" s="26">
        <f>1+Data[[#This Row],[MA'[NVMetcalfe calc']]]/((Data[[#This Row],[NVM_norm
(scaled)]]-Data[[#This Row],[NV_fund.]])/2)</f>
        <v>-7612140974.2570248</v>
      </c>
    </row>
    <row r="1823" spans="1:29" x14ac:dyDescent="0.2">
      <c r="A1823" s="23">
        <v>42353</v>
      </c>
      <c r="B1823" s="24">
        <v>6953267162.9934998</v>
      </c>
      <c r="C1823" s="24">
        <f t="shared" si="225"/>
        <v>5564568327.0076504</v>
      </c>
      <c r="D1823" s="25">
        <f>LN(Data[[#This Row],[NVActual]])</f>
        <v>22.662477481457636</v>
      </c>
      <c r="E1823" s="26">
        <v>495314</v>
      </c>
      <c r="F1823" s="40">
        <f>Data[[#This Row],[DAA 
(n)]]^2</f>
        <v>245335958596</v>
      </c>
      <c r="G1823" s="41">
        <f t="shared" si="226"/>
        <v>179091983244.56668</v>
      </c>
      <c r="H1823" s="28">
        <f>LN(Data[[#This Row],[Metcalfe
(n^2)]])</f>
        <v>26.225894367748836</v>
      </c>
      <c r="I1823" s="42">
        <f t="shared" si="227"/>
        <v>25.876444378934412</v>
      </c>
      <c r="J1823" s="40">
        <f>Data[[#This Row],[DAA 
(n)]]*LN(Data[[#This Row],[DAA 
(n)]])</f>
        <v>6495026.321433574</v>
      </c>
      <c r="K1823" s="40">
        <f t="shared" si="228"/>
        <v>5435344.286975204</v>
      </c>
      <c r="L1823" s="29">
        <f>LN(Data[[#This Row],[MA'[n*ln(n)']
30d]])</f>
        <v>15.508433422800744</v>
      </c>
      <c r="M1823" s="43">
        <f t="shared" si="229"/>
        <v>15.440581796591676</v>
      </c>
      <c r="N1823" s="40">
        <f>Data[[#This Row],[DAA 
(n)]]^1.5</f>
        <v>348594800.58661067</v>
      </c>
      <c r="O1823" s="40">
        <f t="shared" si="230"/>
        <v>273517164.66813767</v>
      </c>
      <c r="P1823" s="43">
        <f>LN(Data[[#This Row],[MA'[n^1.5']]])</f>
        <v>19.426874937155521</v>
      </c>
      <c r="Q1823" s="43">
        <f t="shared" si="231"/>
        <v>19.329741821212725</v>
      </c>
      <c r="R1823" s="30">
        <f>$O$1+$O$2*Data[[#This Row],[MA'[ln(n^2)']]]</f>
        <v>25.876444378934412</v>
      </c>
      <c r="S1823" s="30">
        <f>$Q$1+$Q$2*Data[[#This Row],[MA'[ln(n*ln(n))']]]</f>
        <v>21.996959964376263</v>
      </c>
      <c r="T1823" s="31">
        <f>$O$3*Data[[#This Row],[Metcalfe
(n^2)]]</f>
        <v>127574698469.92</v>
      </c>
      <c r="U1823" s="31">
        <f t="shared" si="224"/>
        <v>93127831287.174652</v>
      </c>
      <c r="V1823" s="30">
        <f>LN(Data[[#This Row],[MA'[NVA']
30d]]/Data[[#This Row],[MA'[NVMetcalfe calc']]])</f>
        <v>-2.8175536668733194</v>
      </c>
      <c r="W1823" s="30">
        <f>$Q$3+Data[[#This Row],[NVM
(scaled)]]/((Data[[#This Row],[Upper Bound]]-Data[[#This Row],[Lower Bound]])/2)</f>
        <v>-0.86254026865022093</v>
      </c>
      <c r="X1823" s="30">
        <f>(Data[[#This Row],[Upper Bound]]+Data[[#This Row],[Lower Bound]])/2</f>
        <v>23.936702171655337</v>
      </c>
      <c r="Y1823" s="32">
        <f>LN(Data[[#This Row],[NVActual]]/Data[[#This Row],[MA'[n^2']
30d]])</f>
        <v>-3.2486879022167527</v>
      </c>
      <c r="Z1823" s="32">
        <f>LN(Data[[#This Row],[NVActual]]/Data[[#This Row],[MA'[n*ln(n)']
30d]])</f>
        <v>7.1540440586568934</v>
      </c>
      <c r="AA1823" s="32">
        <f>LN(Data[[#This Row],[NVActual]]/Data[[#This Row],[MA'[n^1.5']]])</f>
        <v>3.2356025443021164</v>
      </c>
      <c r="AB1823" s="32">
        <f>LN(Data[[#This Row],[NVActual]]/Data[[#This Row],[Metcalfe
(n^2)]])</f>
        <v>-3.563416886291201</v>
      </c>
      <c r="AC1823" s="34">
        <f>1+Data[[#This Row],[MA'[NVMetcalfe calc']]]/((Data[[#This Row],[NVM_norm
(scaled)]]-Data[[#This Row],[NV_fund.]])/2)</f>
        <v>-7510538396.4001102</v>
      </c>
    </row>
    <row r="1824" spans="1:29" x14ac:dyDescent="0.2">
      <c r="A1824" s="23">
        <v>42352</v>
      </c>
      <c r="B1824" s="24">
        <v>6627592526.3773003</v>
      </c>
      <c r="C1824" s="24">
        <f t="shared" si="225"/>
        <v>5491091125.9038763</v>
      </c>
      <c r="D1824" s="25">
        <f>LN(Data[[#This Row],[NVActual]])</f>
        <v>22.614507457007338</v>
      </c>
      <c r="E1824" s="26">
        <v>520571</v>
      </c>
      <c r="F1824" s="40">
        <f>Data[[#This Row],[DAA 
(n)]]^2</f>
        <v>270994166041</v>
      </c>
      <c r="G1824" s="41">
        <f t="shared" si="226"/>
        <v>176493751072.16666</v>
      </c>
      <c r="H1824" s="28">
        <f>LN(Data[[#This Row],[Metcalfe
(n^2)]])</f>
        <v>26.325363130070407</v>
      </c>
      <c r="I1824" s="42">
        <f t="shared" si="227"/>
        <v>25.863700774765611</v>
      </c>
      <c r="J1824" s="40">
        <f>Data[[#This Row],[DAA 
(n)]]*LN(Data[[#This Row],[DAA 
(n)]])</f>
        <v>6852110.304991941</v>
      </c>
      <c r="K1824" s="40">
        <f t="shared" si="228"/>
        <v>5395067.3783714529</v>
      </c>
      <c r="L1824" s="29">
        <f>LN(Data[[#This Row],[MA'[n*ln(n)']
30d]])</f>
        <v>15.500995645636506</v>
      </c>
      <c r="M1824" s="43">
        <f t="shared" si="229"/>
        <v>15.437462402011198</v>
      </c>
      <c r="N1824" s="40">
        <f>Data[[#This Row],[DAA 
(n)]]^1.5</f>
        <v>375595133.10229421</v>
      </c>
      <c r="O1824" s="40">
        <f t="shared" si="230"/>
        <v>270620499.59387809</v>
      </c>
      <c r="P1824" s="43">
        <f>LN(Data[[#This Row],[MA'[n^1.5']]])</f>
        <v>19.416228026906552</v>
      </c>
      <c r="Q1824" s="43">
        <f t="shared" si="231"/>
        <v>19.3252987803968</v>
      </c>
      <c r="R1824" s="30">
        <f>$O$1+$O$2*Data[[#This Row],[MA'[ln(n^2)']]]</f>
        <v>25.863700774765611</v>
      </c>
      <c r="S1824" s="30">
        <f>$Q$1+$Q$2*Data[[#This Row],[MA'[ln(n*ln(n))']]]</f>
        <v>21.991812963318473</v>
      </c>
      <c r="T1824" s="31">
        <f>$O$3*Data[[#This Row],[Metcalfe
(n^2)]]</f>
        <v>140916966341.32001</v>
      </c>
      <c r="U1824" s="31">
        <f t="shared" si="224"/>
        <v>91776750557.526657</v>
      </c>
      <c r="V1824" s="30">
        <f>LN(Data[[#This Row],[MA'[NVA']
30d]]/Data[[#This Row],[MA'[NVMetcalfe calc']]])</f>
        <v>-2.8162320199881847</v>
      </c>
      <c r="W1824" s="30">
        <f>$Q$3+Data[[#This Row],[NVM
(scaled)]]/((Data[[#This Row],[Upper Bound]]-Data[[#This Row],[Lower Bound]])/2)</f>
        <v>-0.86470744873447336</v>
      </c>
      <c r="X1824" s="30">
        <f>(Data[[#This Row],[Upper Bound]]+Data[[#This Row],[Lower Bound]])/2</f>
        <v>23.927756869042042</v>
      </c>
      <c r="Y1824" s="29">
        <f>LN(Data[[#This Row],[NVActual]]/Data[[#This Row],[MA'[n^2']
30d]])</f>
        <v>-3.28204385099539</v>
      </c>
      <c r="Z1824" s="29">
        <f>LN(Data[[#This Row],[NVActual]]/Data[[#This Row],[MA'[n*ln(n)']
30d]])</f>
        <v>7.1135118113708327</v>
      </c>
      <c r="AA1824" s="29">
        <f>LN(Data[[#This Row],[NVActual]]/Data[[#This Row],[MA'[n^1.5']]])</f>
        <v>3.1982794301007855</v>
      </c>
      <c r="AB1824" s="29">
        <f>LN(Data[[#This Row],[NVActual]]/Data[[#This Row],[Metcalfe
(n^2)]])</f>
        <v>-3.7108556730630684</v>
      </c>
      <c r="AC1824" s="26">
        <f>1+Data[[#This Row],[MA'[NVMetcalfe calc']]]/((Data[[#This Row],[NVM_norm
(scaled)]]-Data[[#This Row],[NV_fund.]])/2)</f>
        <v>-7403600494.7943239</v>
      </c>
    </row>
    <row r="1825" spans="1:29" x14ac:dyDescent="0.2">
      <c r="A1825" s="23">
        <v>42351</v>
      </c>
      <c r="B1825" s="24">
        <v>6496986520.3520498</v>
      </c>
      <c r="C1825" s="24">
        <f t="shared" si="225"/>
        <v>5434916585.7739449</v>
      </c>
      <c r="D1825" s="25">
        <f>LN(Data[[#This Row],[NVActual]])</f>
        <v>22.594604294093084</v>
      </c>
      <c r="E1825" s="26">
        <v>484886</v>
      </c>
      <c r="F1825" s="40">
        <f>Data[[#This Row],[DAA 
(n)]]^2</f>
        <v>235114432996</v>
      </c>
      <c r="G1825" s="41">
        <f t="shared" si="226"/>
        <v>172353744229.76666</v>
      </c>
      <c r="H1825" s="28">
        <f>LN(Data[[#This Row],[Metcalfe
(n^2)]])</f>
        <v>26.183338181488569</v>
      </c>
      <c r="I1825" s="42">
        <f t="shared" si="227"/>
        <v>25.843265197533427</v>
      </c>
      <c r="J1825" s="40">
        <f>Data[[#This Row],[DAA 
(n)]]*LN(Data[[#This Row],[DAA 
(n)]])</f>
        <v>6347967.058734633</v>
      </c>
      <c r="K1825" s="40">
        <f t="shared" si="228"/>
        <v>5330852.5662208144</v>
      </c>
      <c r="L1825" s="29">
        <f>LN(Data[[#This Row],[MA'[n*ln(n)']
30d]])</f>
        <v>15.489021739489397</v>
      </c>
      <c r="M1825" s="43">
        <f t="shared" si="229"/>
        <v>15.434382450823422</v>
      </c>
      <c r="N1825" s="40">
        <f>Data[[#This Row],[DAA 
(n)]]^1.5</f>
        <v>337644335.00015777</v>
      </c>
      <c r="O1825" s="40">
        <f t="shared" si="230"/>
        <v>266005807.66876671</v>
      </c>
      <c r="P1825" s="43">
        <f>LN(Data[[#This Row],[MA'[n^1.5']]])</f>
        <v>19.399028699848859</v>
      </c>
      <c r="Q1825" s="43">
        <f t="shared" si="231"/>
        <v>19.32092393193799</v>
      </c>
      <c r="R1825" s="30">
        <f>$O$1+$O$2*Data[[#This Row],[MA'[ln(n^2)']]]</f>
        <v>25.843265197533427</v>
      </c>
      <c r="S1825" s="30">
        <f>$Q$1+$Q$2*Data[[#This Row],[MA'[ln(n*ln(n))']]]</f>
        <v>21.986731043858644</v>
      </c>
      <c r="T1825" s="31">
        <f>$O$3*Data[[#This Row],[Metcalfe
(n^2)]]</f>
        <v>122259505157.92</v>
      </c>
      <c r="U1825" s="31">
        <f t="shared" si="224"/>
        <v>89623946999.478683</v>
      </c>
      <c r="V1825" s="30">
        <f>LN(Data[[#This Row],[MA'[NVA']
30d]]/Data[[#This Row],[MA'[NVMetcalfe calc']]])</f>
        <v>-2.8027783770392665</v>
      </c>
      <c r="W1825" s="30">
        <f>$Q$3+Data[[#This Row],[NVM
(scaled)]]/((Data[[#This Row],[Upper Bound]]-Data[[#This Row],[Lower Bound]])/2)</f>
        <v>-0.86352187500716304</v>
      </c>
      <c r="X1825" s="30">
        <f>(Data[[#This Row],[Upper Bound]]+Data[[#This Row],[Lower Bound]])/2</f>
        <v>23.914998120696033</v>
      </c>
      <c r="Y1825" s="32">
        <f>LN(Data[[#This Row],[NVActual]]/Data[[#This Row],[MA'[n^2']
30d]])</f>
        <v>-3.2782105601509643</v>
      </c>
      <c r="Z1825" s="32">
        <f>LN(Data[[#This Row],[NVActual]]/Data[[#This Row],[MA'[n*ln(n)']
30d]])</f>
        <v>7.1055825546036857</v>
      </c>
      <c r="AA1825" s="32">
        <f>LN(Data[[#This Row],[NVActual]]/Data[[#This Row],[MA'[n^1.5']]])</f>
        <v>3.1955755942442261</v>
      </c>
      <c r="AB1825" s="32">
        <f>LN(Data[[#This Row],[NVActual]]/Data[[#This Row],[Metcalfe
(n^2)]])</f>
        <v>-3.5887338873954846</v>
      </c>
      <c r="AC1825" s="34">
        <f>1+Data[[#This Row],[MA'[NVMetcalfe calc']]]/((Data[[#This Row],[NVM_norm
(scaled)]]-Data[[#This Row],[NV_fund.]])/2)</f>
        <v>-7234003241.7296085</v>
      </c>
    </row>
    <row r="1826" spans="1:29" x14ac:dyDescent="0.2">
      <c r="A1826" s="23">
        <v>42350</v>
      </c>
      <c r="B1826" s="24">
        <v>6517159334.5286903</v>
      </c>
      <c r="C1826" s="24">
        <f t="shared" si="225"/>
        <v>5385148991.7442331</v>
      </c>
      <c r="D1826" s="25">
        <f>LN(Data[[#This Row],[NVActual]])</f>
        <v>22.597704433058496</v>
      </c>
      <c r="E1826" s="26">
        <v>527840</v>
      </c>
      <c r="F1826" s="40">
        <f>Data[[#This Row],[DAA 
(n)]]^2</f>
        <v>278615065600</v>
      </c>
      <c r="G1826" s="41">
        <f t="shared" si="226"/>
        <v>168793623864.06668</v>
      </c>
      <c r="H1826" s="28">
        <f>LN(Data[[#This Row],[Metcalfe
(n^2)]])</f>
        <v>26.353096972924817</v>
      </c>
      <c r="I1826" s="42">
        <f t="shared" si="227"/>
        <v>25.823077973296716</v>
      </c>
      <c r="J1826" s="40">
        <f>Data[[#This Row],[DAA 
(n)]]*LN(Data[[#This Row],[DAA 
(n)]])</f>
        <v>6955109.353094318</v>
      </c>
      <c r="K1826" s="40">
        <f t="shared" si="228"/>
        <v>5271954.7928224746</v>
      </c>
      <c r="L1826" s="29">
        <f>LN(Data[[#This Row],[MA'[n*ln(n)']
30d]])</f>
        <v>15.477911780169915</v>
      </c>
      <c r="M1826" s="43">
        <f t="shared" si="229"/>
        <v>15.431631163235823</v>
      </c>
      <c r="N1826" s="40">
        <f>Data[[#This Row],[DAA 
(n)]]^1.5</f>
        <v>383489473.42307073</v>
      </c>
      <c r="O1826" s="40">
        <f t="shared" si="230"/>
        <v>261897213.68350276</v>
      </c>
      <c r="P1826" s="43">
        <f>LN(Data[[#This Row],[MA'[n^1.5']]])</f>
        <v>19.383462670564924</v>
      </c>
      <c r="Q1826" s="43">
        <f t="shared" si="231"/>
        <v>19.317025738368876</v>
      </c>
      <c r="R1826" s="30">
        <f>$O$1+$O$2*Data[[#This Row],[MA'[ln(n^2)']]]</f>
        <v>25.823077973296716</v>
      </c>
      <c r="S1826" s="30">
        <f>$Q$1+$Q$2*Data[[#This Row],[MA'[ln(n*ln(n))']]]</f>
        <v>21.982191419339106</v>
      </c>
      <c r="T1826" s="31">
        <f>$O$3*Data[[#This Row],[Metcalfe
(n^2)]]</f>
        <v>144879834112</v>
      </c>
      <c r="U1826" s="31">
        <f t="shared" si="224"/>
        <v>87772684409.314667</v>
      </c>
      <c r="V1826" s="30">
        <f>LN(Data[[#This Row],[MA'[NVA']
30d]]/Data[[#This Row],[MA'[NVMetcalfe calc']]])</f>
        <v>-2.7911053625799425</v>
      </c>
      <c r="W1826" s="30">
        <f>$Q$3+Data[[#This Row],[NVM
(scaled)]]/((Data[[#This Row],[Upper Bound]]-Data[[#This Row],[Lower Bound]])/2)</f>
        <v>-0.86336516628121507</v>
      </c>
      <c r="X1826" s="30">
        <f>(Data[[#This Row],[Upper Bound]]+Data[[#This Row],[Lower Bound]])/2</f>
        <v>23.902634696317911</v>
      </c>
      <c r="Y1826" s="29">
        <f>LN(Data[[#This Row],[NVActual]]/Data[[#This Row],[MA'[n^2']
30d]])</f>
        <v>-3.2542382120191999</v>
      </c>
      <c r="Z1826" s="29">
        <f>LN(Data[[#This Row],[NVActual]]/Data[[#This Row],[MA'[n*ln(n)']
30d]])</f>
        <v>7.1197926528885835</v>
      </c>
      <c r="AA1826" s="29">
        <f>LN(Data[[#This Row],[NVActual]]/Data[[#This Row],[MA'[n^1.5']]])</f>
        <v>3.2142417624935735</v>
      </c>
      <c r="AB1826" s="29">
        <f>LN(Data[[#This Row],[NVActual]]/Data[[#This Row],[Metcalfe
(n^2)]])</f>
        <v>-3.7553925398663188</v>
      </c>
      <c r="AC1826" s="26">
        <f>1+Data[[#This Row],[MA'[NVMetcalfe calc']]]/((Data[[#This Row],[NVM_norm
(scaled)]]-Data[[#This Row],[NV_fund.]])/2)</f>
        <v>-7088159968.011899</v>
      </c>
    </row>
    <row r="1827" spans="1:29" x14ac:dyDescent="0.2">
      <c r="A1827" s="23">
        <v>42349</v>
      </c>
      <c r="B1827" s="24">
        <v>6784553388.96877</v>
      </c>
      <c r="C1827" s="24">
        <f t="shared" si="225"/>
        <v>5334784650.7973051</v>
      </c>
      <c r="D1827" s="25">
        <f>LN(Data[[#This Row],[NVActual]])</f>
        <v>22.637914304775531</v>
      </c>
      <c r="E1827" s="26">
        <v>466766</v>
      </c>
      <c r="F1827" s="40">
        <f>Data[[#This Row],[DAA 
(n)]]^2</f>
        <v>217870498756</v>
      </c>
      <c r="G1827" s="41">
        <f t="shared" si="226"/>
        <v>164177669180.86667</v>
      </c>
      <c r="H1827" s="28">
        <f>LN(Data[[#This Row],[Metcalfe
(n^2)]])</f>
        <v>26.107166680818732</v>
      </c>
      <c r="I1827" s="42">
        <f t="shared" si="227"/>
        <v>25.800170815869272</v>
      </c>
      <c r="J1827" s="40">
        <f>Data[[#This Row],[DAA 
(n)]]*LN(Data[[#This Row],[DAA 
(n)]])</f>
        <v>6092968.8814695179</v>
      </c>
      <c r="K1827" s="40">
        <f t="shared" si="228"/>
        <v>5200250.6758620124</v>
      </c>
      <c r="L1827" s="29">
        <f>LN(Data[[#This Row],[MA'[n*ln(n)']
30d]])</f>
        <v>15.464217389286281</v>
      </c>
      <c r="M1827" s="43">
        <f t="shared" si="229"/>
        <v>15.429122502515396</v>
      </c>
      <c r="N1827" s="40">
        <f>Data[[#This Row],[DAA 
(n)]]^1.5</f>
        <v>318895815.62375927</v>
      </c>
      <c r="O1827" s="40">
        <f t="shared" si="230"/>
        <v>256748932.02077606</v>
      </c>
      <c r="P1827" s="43">
        <f>LN(Data[[#This Row],[MA'[n^1.5']]])</f>
        <v>19.363609247156798</v>
      </c>
      <c r="Q1827" s="43">
        <f t="shared" si="231"/>
        <v>19.313478159959754</v>
      </c>
      <c r="R1827" s="30">
        <f>$O$1+$O$2*Data[[#This Row],[MA'[ln(n^2)']]]</f>
        <v>25.800170815869272</v>
      </c>
      <c r="S1827" s="30">
        <f>$Q$1+$Q$2*Data[[#This Row],[MA'[ln(n*ln(n))']]]</f>
        <v>21.978052129150402</v>
      </c>
      <c r="T1827" s="31">
        <f>$O$3*Data[[#This Row],[Metcalfe
(n^2)]]</f>
        <v>113292659353.12001</v>
      </c>
      <c r="U1827" s="31">
        <f t="shared" si="224"/>
        <v>85372387974.05069</v>
      </c>
      <c r="V1827" s="30">
        <f>LN(Data[[#This Row],[MA'[NVA']
30d]]/Data[[#This Row],[MA'[NVMetcalfe calc']]])</f>
        <v>-2.7727742041049863</v>
      </c>
      <c r="W1827" s="30">
        <f>$Q$3+Data[[#This Row],[NVM
(scaled)]]/((Data[[#This Row],[Upper Bound]]-Data[[#This Row],[Lower Bound]])/2)</f>
        <v>-0.86090952499190843</v>
      </c>
      <c r="X1827" s="30">
        <f>(Data[[#This Row],[Upper Bound]]+Data[[#This Row],[Lower Bound]])/2</f>
        <v>23.889111472509839</v>
      </c>
      <c r="Y1827" s="32">
        <f>LN(Data[[#This Row],[NVActual]]/Data[[#This Row],[MA'[n^2']
30d]])</f>
        <v>-3.1863007222602135</v>
      </c>
      <c r="Z1827" s="32">
        <f>LN(Data[[#This Row],[NVActual]]/Data[[#This Row],[MA'[n*ln(n)']
30d]])</f>
        <v>7.1736969154892494</v>
      </c>
      <c r="AA1827" s="32">
        <f>LN(Data[[#This Row],[NVActual]]/Data[[#This Row],[MA'[n^1.5']]])</f>
        <v>3.2743050576187338</v>
      </c>
      <c r="AB1827" s="32">
        <f>LN(Data[[#This Row],[NVActual]]/Data[[#This Row],[Metcalfe
(n^2)]])</f>
        <v>-3.4692523760432028</v>
      </c>
      <c r="AC1827" s="34">
        <f>1+Data[[#This Row],[MA'[NVMetcalfe calc']]]/((Data[[#This Row],[NVM_norm
(scaled)]]-Data[[#This Row],[NV_fund.]])/2)</f>
        <v>-6898772972.3779325</v>
      </c>
    </row>
    <row r="1828" spans="1:29" x14ac:dyDescent="0.2">
      <c r="A1828" s="23">
        <v>42348</v>
      </c>
      <c r="B1828" s="24">
        <v>6212880482.6534405</v>
      </c>
      <c r="C1828" s="24">
        <f t="shared" si="225"/>
        <v>5261325241.8084345</v>
      </c>
      <c r="D1828" s="25">
        <f>LN(Data[[#This Row],[NVActual]])</f>
        <v>22.549890471186487</v>
      </c>
      <c r="E1828" s="26">
        <v>473257</v>
      </c>
      <c r="F1828" s="40">
        <f>Data[[#This Row],[DAA 
(n)]]^2</f>
        <v>223972188049</v>
      </c>
      <c r="G1828" s="41">
        <f t="shared" si="226"/>
        <v>161580720329.83334</v>
      </c>
      <c r="H1828" s="28">
        <f>LN(Data[[#This Row],[Metcalfe
(n^2)]])</f>
        <v>26.134787720597362</v>
      </c>
      <c r="I1828" s="42">
        <f t="shared" si="227"/>
        <v>25.785419827559533</v>
      </c>
      <c r="J1828" s="40">
        <f>Data[[#This Row],[DAA 
(n)]]*LN(Data[[#This Row],[DAA 
(n)]])</f>
        <v>6184235.6161433728</v>
      </c>
      <c r="K1828" s="40">
        <f t="shared" si="228"/>
        <v>5157177.1411971888</v>
      </c>
      <c r="L1828" s="29">
        <f>LN(Data[[#This Row],[MA'[n*ln(n)']
30d]])</f>
        <v>15.455899922103271</v>
      </c>
      <c r="M1828" s="43">
        <f t="shared" si="229"/>
        <v>15.426860769315644</v>
      </c>
      <c r="N1828" s="40">
        <f>Data[[#This Row],[DAA 
(n)]]^1.5</f>
        <v>325570892.12567163</v>
      </c>
      <c r="O1828" s="40">
        <f t="shared" si="230"/>
        <v>253746645.45970929</v>
      </c>
      <c r="P1828" s="43">
        <f>LN(Data[[#This Row],[MA'[n^1.5']]])</f>
        <v>19.351846868369673</v>
      </c>
      <c r="Q1828" s="43">
        <f t="shared" si="231"/>
        <v>19.310314761603291</v>
      </c>
      <c r="R1828" s="30">
        <f>$O$1+$O$2*Data[[#This Row],[MA'[ln(n^2)']]]</f>
        <v>25.785419827559533</v>
      </c>
      <c r="S1828" s="30">
        <f>$Q$1+$Q$2*Data[[#This Row],[MA'[ln(n*ln(n))']]]</f>
        <v>21.974320269370811</v>
      </c>
      <c r="T1828" s="31">
        <f>$O$3*Data[[#This Row],[Metcalfe
(n^2)]]</f>
        <v>116465537785.48001</v>
      </c>
      <c r="U1828" s="31">
        <f t="shared" si="224"/>
        <v>84021974571.513351</v>
      </c>
      <c r="V1828" s="30">
        <f>LN(Data[[#This Row],[MA'[NVA']
30d]]/Data[[#This Row],[MA'[NVMetcalfe calc']]])</f>
        <v>-2.7706954245451469</v>
      </c>
      <c r="W1828" s="30">
        <f>$Q$3+Data[[#This Row],[NVM
(scaled)]]/((Data[[#This Row],[Upper Bound]]-Data[[#This Row],[Lower Bound]])/2)</f>
        <v>-0.8640136683608225</v>
      </c>
      <c r="X1828" s="30">
        <f>(Data[[#This Row],[Upper Bound]]+Data[[#This Row],[Lower Bound]])/2</f>
        <v>23.879870048465172</v>
      </c>
      <c r="Y1828" s="29">
        <f>LN(Data[[#This Row],[NVActual]]/Data[[#This Row],[MA'[n^2']
30d]])</f>
        <v>-3.2583801998398814</v>
      </c>
      <c r="Z1828" s="29">
        <f>LN(Data[[#This Row],[NVActual]]/Data[[#This Row],[MA'[n*ln(n)']
30d]])</f>
        <v>7.0939905490832151</v>
      </c>
      <c r="AA1828" s="29">
        <f>LN(Data[[#This Row],[NVActual]]/Data[[#This Row],[MA'[n^1.5']]])</f>
        <v>3.1980436028168122</v>
      </c>
      <c r="AB1828" s="29">
        <f>LN(Data[[#This Row],[NVActual]]/Data[[#This Row],[Metcalfe
(n^2)]])</f>
        <v>-3.5848972494108775</v>
      </c>
      <c r="AC1828" s="26">
        <f>1+Data[[#This Row],[MA'[NVMetcalfe calc']]]/((Data[[#This Row],[NVM_norm
(scaled)]]-Data[[#This Row],[NV_fund.]])/2)</f>
        <v>-6791332801.3262482</v>
      </c>
    </row>
    <row r="1829" spans="1:29" x14ac:dyDescent="0.2">
      <c r="A1829" s="23">
        <v>42347</v>
      </c>
      <c r="B1829" s="24">
        <v>6239060888.9335899</v>
      </c>
      <c r="C1829" s="24">
        <f t="shared" si="225"/>
        <v>5221162944.8631401</v>
      </c>
      <c r="D1829" s="25">
        <f>LN(Data[[#This Row],[NVActual]])</f>
        <v>22.554095509433367</v>
      </c>
      <c r="E1829" s="26">
        <v>493312</v>
      </c>
      <c r="F1829" s="40">
        <f>Data[[#This Row],[DAA 
(n)]]^2</f>
        <v>243356729344</v>
      </c>
      <c r="G1829" s="41">
        <f t="shared" si="226"/>
        <v>159434749364.23334</v>
      </c>
      <c r="H1829" s="28">
        <f>LN(Data[[#This Row],[Metcalfe
(n^2)]])</f>
        <v>26.217794225787859</v>
      </c>
      <c r="I1829" s="42">
        <f t="shared" si="227"/>
        <v>25.774123337924593</v>
      </c>
      <c r="J1829" s="40">
        <f>Data[[#This Row],[DAA 
(n)]]*LN(Data[[#This Row],[DAA 
(n)]])</f>
        <v>6466776.2525559301</v>
      </c>
      <c r="K1829" s="40">
        <f t="shared" si="228"/>
        <v>5122789.7390435189</v>
      </c>
      <c r="L1829" s="29">
        <f>LN(Data[[#This Row],[MA'[n*ln(n)']
30d]])</f>
        <v>15.449209719534375</v>
      </c>
      <c r="M1829" s="43">
        <f t="shared" si="229"/>
        <v>15.4246661739061</v>
      </c>
      <c r="N1829" s="40">
        <f>Data[[#This Row],[DAA 
(n)]]^1.5</f>
        <v>346483469.83102643</v>
      </c>
      <c r="O1829" s="40">
        <f t="shared" si="230"/>
        <v>251310931.9443033</v>
      </c>
      <c r="P1829" s="43">
        <f>LN(Data[[#This Row],[MA'[n^1.5']]])</f>
        <v>19.34220150313671</v>
      </c>
      <c r="Q1829" s="43">
        <f t="shared" si="231"/>
        <v>19.307264568385619</v>
      </c>
      <c r="R1829" s="30">
        <f>$O$1+$O$2*Data[[#This Row],[MA'[ln(n^2)']]]</f>
        <v>25.774123337924593</v>
      </c>
      <c r="S1829" s="30">
        <f>$Q$1+$Q$2*Data[[#This Row],[MA'[ln(n*ln(n))']]]</f>
        <v>21.970699186945065</v>
      </c>
      <c r="T1829" s="31">
        <f>$O$3*Data[[#This Row],[Metcalfe
(n^2)]]</f>
        <v>126545499258.88</v>
      </c>
      <c r="U1829" s="31">
        <f t="shared" si="224"/>
        <v>82906069669.401352</v>
      </c>
      <c r="V1829" s="30">
        <f>LN(Data[[#This Row],[MA'[NVA']
30d]]/Data[[#This Row],[MA'[NVMetcalfe calc']]])</f>
        <v>-2.7649881127674032</v>
      </c>
      <c r="W1829" s="30">
        <f>$Q$3+Data[[#This Row],[NVM
(scaled)]]/((Data[[#This Row],[Upper Bound]]-Data[[#This Row],[Lower Bound]])/2)</f>
        <v>-0.86394676113381308</v>
      </c>
      <c r="X1829" s="30">
        <f>(Data[[#This Row],[Upper Bound]]+Data[[#This Row],[Lower Bound]])/2</f>
        <v>23.872411262434831</v>
      </c>
      <c r="Y1829" s="32">
        <f>LN(Data[[#This Row],[NVActual]]/Data[[#This Row],[MA'[n^2']
30d]])</f>
        <v>-3.2408050711407097</v>
      </c>
      <c r="Z1829" s="32">
        <f>LN(Data[[#This Row],[NVActual]]/Data[[#This Row],[MA'[n*ln(n)']
30d]])</f>
        <v>7.1048857898989919</v>
      </c>
      <c r="AA1829" s="32">
        <f>LN(Data[[#This Row],[NVActual]]/Data[[#This Row],[MA'[n^1.5']]])</f>
        <v>3.2118940062966574</v>
      </c>
      <c r="AB1829" s="32">
        <f>LN(Data[[#This Row],[NVActual]]/Data[[#This Row],[Metcalfe
(n^2)]])</f>
        <v>-3.663698716354491</v>
      </c>
      <c r="AC1829" s="34">
        <f>1+Data[[#This Row],[MA'[NVMetcalfe calc']]]/((Data[[#This Row],[NVM_norm
(scaled)]]-Data[[#This Row],[NV_fund.]])/2)</f>
        <v>-6703175105.8939877</v>
      </c>
    </row>
    <row r="1830" spans="1:29" x14ac:dyDescent="0.2">
      <c r="A1830" s="23">
        <v>42346</v>
      </c>
      <c r="B1830" s="24">
        <v>6180046220.9443903</v>
      </c>
      <c r="C1830" s="24">
        <f t="shared" si="225"/>
        <v>5201163994.3072948</v>
      </c>
      <c r="D1830" s="25">
        <f>LN(Data[[#This Row],[NVActual]])</f>
        <v>22.544591587505256</v>
      </c>
      <c r="E1830" s="26">
        <v>452823</v>
      </c>
      <c r="F1830" s="40">
        <f>Data[[#This Row],[DAA 
(n)]]^2</f>
        <v>205048669329</v>
      </c>
      <c r="G1830" s="41">
        <f t="shared" si="226"/>
        <v>156887690750.13333</v>
      </c>
      <c r="H1830" s="28">
        <f>LN(Data[[#This Row],[Metcalfe
(n^2)]])</f>
        <v>26.046513199268176</v>
      </c>
      <c r="I1830" s="42">
        <f t="shared" si="227"/>
        <v>25.761561199718926</v>
      </c>
      <c r="J1830" s="40">
        <f>Data[[#This Row],[DAA 
(n)]]*LN(Data[[#This Row],[DAA 
(n)]])</f>
        <v>5897230.1232161066</v>
      </c>
      <c r="K1830" s="40">
        <f t="shared" si="228"/>
        <v>5083202.5269633383</v>
      </c>
      <c r="L1830" s="29">
        <f>LN(Data[[#This Row],[MA'[n*ln(n)']
30d]])</f>
        <v>15.441452039617847</v>
      </c>
      <c r="M1830" s="43">
        <f t="shared" si="229"/>
        <v>15.422367979331552</v>
      </c>
      <c r="N1830" s="40">
        <f>Data[[#This Row],[DAA 
(n)]]^1.5</f>
        <v>304714216.26101661</v>
      </c>
      <c r="O1830" s="40">
        <f t="shared" si="230"/>
        <v>248467284.25478992</v>
      </c>
      <c r="P1830" s="43">
        <f>LN(Data[[#This Row],[MA'[n^1.5']]])</f>
        <v>19.330821741935726</v>
      </c>
      <c r="Q1830" s="43">
        <f t="shared" si="231"/>
        <v>19.304097379174646</v>
      </c>
      <c r="R1830" s="30">
        <f>$O$1+$O$2*Data[[#This Row],[MA'[ln(n^2)']]]</f>
        <v>25.761561199718926</v>
      </c>
      <c r="S1830" s="30">
        <f>$Q$1+$Q$2*Data[[#This Row],[MA'[ln(n*ln(n))']]]</f>
        <v>21.966907165897059</v>
      </c>
      <c r="T1830" s="31">
        <f>$O$3*Data[[#This Row],[Metcalfe
(n^2)]]</f>
        <v>106625308051.08</v>
      </c>
      <c r="U1830" s="31">
        <f t="shared" si="224"/>
        <v>81581599190.069351</v>
      </c>
      <c r="V1830" s="30">
        <f>LN(Data[[#This Row],[MA'[NVA']
30d]]/Data[[#This Row],[MA'[NVMetcalfe calc']]])</f>
        <v>-2.7527212908224774</v>
      </c>
      <c r="W1830" s="30">
        <f>$Q$3+Data[[#This Row],[NVM
(scaled)]]/((Data[[#This Row],[Upper Bound]]-Data[[#This Row],[Lower Bound]])/2)</f>
        <v>-0.8608417717596325</v>
      </c>
      <c r="X1830" s="30">
        <f>(Data[[#This Row],[Upper Bound]]+Data[[#This Row],[Lower Bound]])/2</f>
        <v>23.864234182807991</v>
      </c>
      <c r="Y1830" s="29">
        <f>LN(Data[[#This Row],[NVActual]]/Data[[#This Row],[MA'[n^2']
30d]])</f>
        <v>-3.2342044532672043</v>
      </c>
      <c r="Z1830" s="29">
        <f>LN(Data[[#This Row],[NVActual]]/Data[[#This Row],[MA'[n*ln(n)']
30d]])</f>
        <v>7.1031395478874106</v>
      </c>
      <c r="AA1830" s="29">
        <f>LN(Data[[#This Row],[NVActual]]/Data[[#This Row],[MA'[n^1.5']]])</f>
        <v>3.2137698455695332</v>
      </c>
      <c r="AB1830" s="29">
        <f>LN(Data[[#This Row],[NVActual]]/Data[[#This Row],[Metcalfe
(n^2)]])</f>
        <v>-3.5019216117629202</v>
      </c>
      <c r="AC1830" s="26">
        <f>1+Data[[#This Row],[MA'[NVMetcalfe calc']]]/((Data[[#This Row],[NVM_norm
(scaled)]]-Data[[#This Row],[NV_fund.]])/2)</f>
        <v>-6599097962.5391788</v>
      </c>
    </row>
    <row r="1831" spans="1:29" x14ac:dyDescent="0.2">
      <c r="A1831" s="23">
        <v>42345</v>
      </c>
      <c r="B1831" s="24">
        <v>5902736521.5632401</v>
      </c>
      <c r="C1831" s="24">
        <f t="shared" si="225"/>
        <v>5179086671.2514887</v>
      </c>
      <c r="D1831" s="25">
        <f>LN(Data[[#This Row],[NVActual]])</f>
        <v>22.498681897542237</v>
      </c>
      <c r="E1831" s="26">
        <v>449269</v>
      </c>
      <c r="F1831" s="40">
        <f>Data[[#This Row],[DAA 
(n)]]^2</f>
        <v>201842634361</v>
      </c>
      <c r="G1831" s="41">
        <f t="shared" si="226"/>
        <v>155036679405.03333</v>
      </c>
      <c r="H1831" s="28">
        <f>LN(Data[[#This Row],[Metcalfe
(n^2)]])</f>
        <v>26.030754192923133</v>
      </c>
      <c r="I1831" s="42">
        <f t="shared" si="227"/>
        <v>25.751033587213598</v>
      </c>
      <c r="J1831" s="40">
        <f>Data[[#This Row],[DAA 
(n)]]*LN(Data[[#This Row],[DAA 
(n)]])</f>
        <v>5847405.452750192</v>
      </c>
      <c r="K1831" s="40">
        <f t="shared" si="228"/>
        <v>5052452.1609402495</v>
      </c>
      <c r="L1831" s="29">
        <f>LN(Data[[#This Row],[MA'[n*ln(n)']
30d]])</f>
        <v>15.435384259821273</v>
      </c>
      <c r="M1831" s="43">
        <f t="shared" si="229"/>
        <v>15.420034915704502</v>
      </c>
      <c r="N1831" s="40">
        <f>Data[[#This Row],[DAA 
(n)]]^1.5</f>
        <v>301133921.19907802</v>
      </c>
      <c r="O1831" s="40">
        <f t="shared" si="230"/>
        <v>246325070.71562067</v>
      </c>
      <c r="P1831" s="43">
        <f>LN(Data[[#This Row],[MA'[n^1.5']]])</f>
        <v>19.322162647255368</v>
      </c>
      <c r="Q1831" s="43">
        <f t="shared" si="231"/>
        <v>19.300906998159611</v>
      </c>
      <c r="R1831" s="30">
        <f>$O$1+$O$2*Data[[#This Row],[MA'[ln(n^2)']]]</f>
        <v>25.751033587213598</v>
      </c>
      <c r="S1831" s="30">
        <f>$Q$1+$Q$2*Data[[#This Row],[MA'[ln(n*ln(n))']]]</f>
        <v>21.963057610912426</v>
      </c>
      <c r="T1831" s="31">
        <f>$O$3*Data[[#This Row],[Metcalfe
(n^2)]]</f>
        <v>104958169867.72</v>
      </c>
      <c r="U1831" s="31">
        <f t="shared" si="224"/>
        <v>80619073290.617355</v>
      </c>
      <c r="V1831" s="30">
        <f>LN(Data[[#This Row],[MA'[NVA']
30d]]/Data[[#This Row],[MA'[NVMetcalfe calc']]])</f>
        <v>-2.7451065404059611</v>
      </c>
      <c r="W1831" s="30">
        <f>$Q$3+Data[[#This Row],[NVM
(scaled)]]/((Data[[#This Row],[Upper Bound]]-Data[[#This Row],[Lower Bound]])/2)</f>
        <v>-0.85937906553803567</v>
      </c>
      <c r="X1831" s="30">
        <f>(Data[[#This Row],[Upper Bound]]+Data[[#This Row],[Lower Bound]])/2</f>
        <v>23.857045599063014</v>
      </c>
      <c r="Y1831" s="32">
        <f>LN(Data[[#This Row],[NVActual]]/Data[[#This Row],[MA'[n^2']
30d]])</f>
        <v>-3.2682456696510744</v>
      </c>
      <c r="Z1831" s="32">
        <f>LN(Data[[#This Row],[NVActual]]/Data[[#This Row],[MA'[n*ln(n)']
30d]])</f>
        <v>7.0632976377209653</v>
      </c>
      <c r="AA1831" s="32">
        <f>LN(Data[[#This Row],[NVActual]]/Data[[#This Row],[MA'[n^1.5']]])</f>
        <v>3.1765192502868693</v>
      </c>
      <c r="AB1831" s="32">
        <f>LN(Data[[#This Row],[NVActual]]/Data[[#This Row],[Metcalfe
(n^2)]])</f>
        <v>-3.5320722953808952</v>
      </c>
      <c r="AC1831" s="34">
        <f>1+Data[[#This Row],[MA'[NVMetcalfe calc']]]/((Data[[#This Row],[NVM_norm
(scaled)]]-Data[[#This Row],[NV_fund.]])/2)</f>
        <v>-6523522262.8070526</v>
      </c>
    </row>
    <row r="1832" spans="1:29" x14ac:dyDescent="0.2">
      <c r="A1832" s="23">
        <v>42344</v>
      </c>
      <c r="B1832" s="24">
        <v>5871020031.3332901</v>
      </c>
      <c r="C1832" s="24">
        <f t="shared" si="225"/>
        <v>5173174248.9958487</v>
      </c>
      <c r="D1832" s="25">
        <f>LN(Data[[#This Row],[NVActual]])</f>
        <v>22.493294225934289</v>
      </c>
      <c r="E1832" s="26">
        <v>425554</v>
      </c>
      <c r="F1832" s="40">
        <f>Data[[#This Row],[DAA 
(n)]]^2</f>
        <v>181096206916</v>
      </c>
      <c r="G1832" s="41">
        <f t="shared" si="226"/>
        <v>152761088241.03333</v>
      </c>
      <c r="H1832" s="28">
        <f>LN(Data[[#This Row],[Metcalfe
(n^2)]])</f>
        <v>25.922294256922896</v>
      </c>
      <c r="I1832" s="42">
        <f t="shared" si="227"/>
        <v>25.737272720848228</v>
      </c>
      <c r="J1832" s="40">
        <f>Data[[#This Row],[DAA 
(n)]]*LN(Data[[#This Row],[DAA 
(n)]])</f>
        <v>5515668.0051052831</v>
      </c>
      <c r="K1832" s="40">
        <f t="shared" si="228"/>
        <v>5013585.5588706573</v>
      </c>
      <c r="L1832" s="29">
        <f>LN(Data[[#This Row],[MA'[n*ln(n)']
30d]])</f>
        <v>15.42766189749725</v>
      </c>
      <c r="M1832" s="43">
        <f t="shared" si="229"/>
        <v>15.417543184949146</v>
      </c>
      <c r="N1832" s="40">
        <f>Data[[#This Row],[DAA 
(n)]]^1.5</f>
        <v>277608024.44801819</v>
      </c>
      <c r="O1832" s="40">
        <f t="shared" si="230"/>
        <v>243652267.16993842</v>
      </c>
      <c r="P1832" s="43">
        <f>LN(Data[[#This Row],[MA'[n^1.5']]])</f>
        <v>19.311252632237949</v>
      </c>
      <c r="Q1832" s="43">
        <f t="shared" si="231"/>
        <v>19.297528043256523</v>
      </c>
      <c r="R1832" s="30">
        <f>$O$1+$O$2*Data[[#This Row],[MA'[ln(n^2)']]]</f>
        <v>25.737272720848228</v>
      </c>
      <c r="S1832" s="30">
        <f>$Q$1+$Q$2*Data[[#This Row],[MA'[ln(n*ln(n))']]]</f>
        <v>21.95894625516609</v>
      </c>
      <c r="T1832" s="31">
        <f>$O$3*Data[[#This Row],[Metcalfe
(n^2)]]</f>
        <v>94170027596.320007</v>
      </c>
      <c r="U1832" s="31">
        <f t="shared" si="224"/>
        <v>79435765885.337341</v>
      </c>
      <c r="V1832" s="30">
        <f>LN(Data[[#This Row],[MA'[NVA']
30d]]/Data[[#This Row],[MA'[NVMetcalfe calc']]])</f>
        <v>-2.7314622440107388</v>
      </c>
      <c r="W1832" s="30">
        <f>$Q$3+Data[[#This Row],[NVM
(scaled)]]/((Data[[#This Row],[Upper Bound]]-Data[[#This Row],[Lower Bound]])/2)</f>
        <v>-0.85585824905291841</v>
      </c>
      <c r="X1832" s="30">
        <f>(Data[[#This Row],[Upper Bound]]+Data[[#This Row],[Lower Bound]])/2</f>
        <v>23.848109488007161</v>
      </c>
      <c r="Y1832" s="29">
        <f>LN(Data[[#This Row],[NVActual]]/Data[[#This Row],[MA'[n^2']
30d]])</f>
        <v>-3.2588467972052402</v>
      </c>
      <c r="Z1832" s="29">
        <f>LN(Data[[#This Row],[NVActual]]/Data[[#This Row],[MA'[n*ln(n)']
30d]])</f>
        <v>7.0656323284370384</v>
      </c>
      <c r="AA1832" s="29">
        <f>LN(Data[[#This Row],[NVActual]]/Data[[#This Row],[MA'[n^1.5']]])</f>
        <v>3.1820415936963395</v>
      </c>
      <c r="AB1832" s="29">
        <f>LN(Data[[#This Row],[NVActual]]/Data[[#This Row],[Metcalfe
(n^2)]])</f>
        <v>-3.4290000309886079</v>
      </c>
      <c r="AC1832" s="26">
        <f>1+Data[[#This Row],[MA'[NVMetcalfe calc']]]/((Data[[#This Row],[NVM_norm
(scaled)]]-Data[[#This Row],[NV_fund.]])/2)</f>
        <v>-6431012760.2553844</v>
      </c>
    </row>
    <row r="1833" spans="1:29" x14ac:dyDescent="0.2">
      <c r="A1833" s="23">
        <v>42343</v>
      </c>
      <c r="B1833" s="24">
        <v>5810419099.2192001</v>
      </c>
      <c r="C1833" s="24">
        <f t="shared" si="225"/>
        <v>5161591480.7004557</v>
      </c>
      <c r="D1833" s="25">
        <f>LN(Data[[#This Row],[NVActual]])</f>
        <v>22.482918539325592</v>
      </c>
      <c r="E1833" s="26">
        <v>460264</v>
      </c>
      <c r="F1833" s="40">
        <f>Data[[#This Row],[DAA 
(n)]]^2</f>
        <v>211842949696</v>
      </c>
      <c r="G1833" s="41">
        <f t="shared" si="226"/>
        <v>152774656844.63333</v>
      </c>
      <c r="H1833" s="28">
        <f>LN(Data[[#This Row],[Metcalfe
(n^2)]])</f>
        <v>26.079111033767298</v>
      </c>
      <c r="I1833" s="42">
        <f t="shared" si="227"/>
        <v>25.737347561604214</v>
      </c>
      <c r="J1833" s="40">
        <f>Data[[#This Row],[DAA 
(n)]]*LN(Data[[#This Row],[DAA 
(n)]])</f>
        <v>6001637.9804229354</v>
      </c>
      <c r="K1833" s="40">
        <f t="shared" si="228"/>
        <v>5013808.015426713</v>
      </c>
      <c r="L1833" s="29">
        <f>LN(Data[[#This Row],[MA'[n*ln(n)']
30d]])</f>
        <v>15.427706267263819</v>
      </c>
      <c r="M1833" s="43">
        <f t="shared" si="229"/>
        <v>15.415100336354817</v>
      </c>
      <c r="N1833" s="40">
        <f>Data[[#This Row],[DAA 
(n)]]^1.5</f>
        <v>312255798.02283776</v>
      </c>
      <c r="O1833" s="40">
        <f t="shared" si="230"/>
        <v>243667862.59276515</v>
      </c>
      <c r="P1833" s="43">
        <f>LN(Data[[#This Row],[MA'[n^1.5']]])</f>
        <v>19.311316637075343</v>
      </c>
      <c r="Q1833" s="43">
        <f t="shared" si="231"/>
        <v>19.294235154290785</v>
      </c>
      <c r="R1833" s="30">
        <f>$O$1+$O$2*Data[[#This Row],[MA'[ln(n^2)']]]</f>
        <v>25.737347561604214</v>
      </c>
      <c r="S1833" s="30">
        <f>$Q$1+$Q$2*Data[[#This Row],[MA'[ln(n*ln(n))']]]</f>
        <v>21.954915554985444</v>
      </c>
      <c r="T1833" s="31">
        <f>$O$3*Data[[#This Row],[Metcalfe
(n^2)]]</f>
        <v>110158333841.92</v>
      </c>
      <c r="U1833" s="31">
        <f t="shared" si="224"/>
        <v>79442821559.20932</v>
      </c>
      <c r="V1833" s="30">
        <f>LN(Data[[#This Row],[MA'[NVA']
30d]]/Data[[#This Row],[MA'[NVMetcalfe calc']]])</f>
        <v>-2.7337925787909643</v>
      </c>
      <c r="W1833" s="30">
        <f>$Q$3+Data[[#This Row],[NVM
(scaled)]]/((Data[[#This Row],[Upper Bound]]-Data[[#This Row],[Lower Bound]])/2)</f>
        <v>-0.85552106898798386</v>
      </c>
      <c r="X1833" s="30">
        <f>(Data[[#This Row],[Upper Bound]]+Data[[#This Row],[Lower Bound]])/2</f>
        <v>23.846131558294829</v>
      </c>
      <c r="Y1833" s="32">
        <f>LN(Data[[#This Row],[NVActual]]/Data[[#This Row],[MA'[n^2']
30d]])</f>
        <v>-3.2693113022505815</v>
      </c>
      <c r="Z1833" s="32">
        <f>LN(Data[[#This Row],[NVActual]]/Data[[#This Row],[MA'[n*ln(n)']
30d]])</f>
        <v>7.055212272061774</v>
      </c>
      <c r="AA1833" s="32">
        <f>LN(Data[[#This Row],[NVActual]]/Data[[#This Row],[MA'[n^1.5']]])</f>
        <v>3.1716019022502504</v>
      </c>
      <c r="AB1833" s="32">
        <f>LN(Data[[#This Row],[NVActual]]/Data[[#This Row],[Metcalfe
(n^2)]])</f>
        <v>-3.5961924944417061</v>
      </c>
      <c r="AC1833" s="34">
        <f>1+Data[[#This Row],[MA'[NVMetcalfe calc']]]/((Data[[#This Row],[NVM_norm
(scaled)]]-Data[[#This Row],[NV_fund.]])/2)</f>
        <v>-6432186764.6308346</v>
      </c>
    </row>
    <row r="1834" spans="1:29" x14ac:dyDescent="0.2">
      <c r="A1834" s="23">
        <v>42342</v>
      </c>
      <c r="B1834" s="24">
        <v>5419024328.55515</v>
      </c>
      <c r="C1834" s="24">
        <f t="shared" si="225"/>
        <v>5157592988.7857599</v>
      </c>
      <c r="D1834" s="25">
        <f>LN(Data[[#This Row],[NVActual]])</f>
        <v>22.413181623011941</v>
      </c>
      <c r="E1834" s="26">
        <v>416094</v>
      </c>
      <c r="F1834" s="40">
        <f>Data[[#This Row],[DAA 
(n)]]^2</f>
        <v>173134216836</v>
      </c>
      <c r="G1834" s="41">
        <f t="shared" si="226"/>
        <v>152215225932.63333</v>
      </c>
      <c r="H1834" s="28">
        <f>LN(Data[[#This Row],[Metcalfe
(n^2)]])</f>
        <v>25.877332950512798</v>
      </c>
      <c r="I1834" s="42">
        <f t="shared" si="227"/>
        <v>25.734596298978591</v>
      </c>
      <c r="J1834" s="40">
        <f>Data[[#This Row],[DAA 
(n)]]*LN(Data[[#This Row],[DAA 
(n)]])</f>
        <v>5383701.4883553358</v>
      </c>
      <c r="K1834" s="40">
        <f t="shared" si="228"/>
        <v>5005112.4579683505</v>
      </c>
      <c r="L1834" s="29">
        <f>LN(Data[[#This Row],[MA'[n*ln(n)']
30d]])</f>
        <v>15.425970439603576</v>
      </c>
      <c r="M1834" s="43">
        <f t="shared" si="229"/>
        <v>15.41227220253694</v>
      </c>
      <c r="N1834" s="40">
        <f>Data[[#This Row],[DAA 
(n)]]^1.5</f>
        <v>268402885.26794723</v>
      </c>
      <c r="O1834" s="40">
        <f t="shared" si="230"/>
        <v>243043076.99570933</v>
      </c>
      <c r="P1834" s="43">
        <f>LN(Data[[#This Row],[MA'[n^1.5']]])</f>
        <v>19.308749257181354</v>
      </c>
      <c r="Q1834" s="43">
        <f t="shared" si="231"/>
        <v>19.29040567256498</v>
      </c>
      <c r="R1834" s="30">
        <f>$O$1+$O$2*Data[[#This Row],[MA'[ln(n^2)']]]</f>
        <v>25.734596298978591</v>
      </c>
      <c r="S1834" s="30">
        <f>$Q$1+$Q$2*Data[[#This Row],[MA'[ln(n*ln(n))']]]</f>
        <v>21.950249134185949</v>
      </c>
      <c r="T1834" s="31">
        <f>$O$3*Data[[#This Row],[Metcalfe
(n^2)]]</f>
        <v>90029792754.720001</v>
      </c>
      <c r="U1834" s="31">
        <f t="shared" si="224"/>
        <v>79151917484.969345</v>
      </c>
      <c r="V1834" s="30">
        <f>LN(Data[[#This Row],[MA'[NVA']
30d]]/Data[[#This Row],[MA'[NVMetcalfe calc']]])</f>
        <v>-2.7308990163779274</v>
      </c>
      <c r="W1834" s="30">
        <f>$Q$3+Data[[#This Row],[NVM
(scaled)]]/((Data[[#This Row],[Upper Bound]]-Data[[#This Row],[Lower Bound]])/2)</f>
        <v>-0.85326030221784011</v>
      </c>
      <c r="X1834" s="30">
        <f>(Data[[#This Row],[Upper Bound]]+Data[[#This Row],[Lower Bound]])/2</f>
        <v>23.84242271658227</v>
      </c>
      <c r="Y1834" s="29">
        <f>LN(Data[[#This Row],[NVActual]]/Data[[#This Row],[MA'[n^2']
30d]])</f>
        <v>-3.3353796933376838</v>
      </c>
      <c r="Z1834" s="29">
        <f>LN(Data[[#This Row],[NVActual]]/Data[[#This Row],[MA'[n*ln(n)']
30d]])</f>
        <v>6.9872111834083652</v>
      </c>
      <c r="AA1834" s="29">
        <f>LN(Data[[#This Row],[NVActual]]/Data[[#This Row],[MA'[n^1.5']]])</f>
        <v>3.1044323658305895</v>
      </c>
      <c r="AB1834" s="29">
        <f>LN(Data[[#This Row],[NVActual]]/Data[[#This Row],[Metcalfe
(n^2)]])</f>
        <v>-3.4641513275008555</v>
      </c>
      <c r="AC1834" s="26">
        <f>1+Data[[#This Row],[MA'[NVMetcalfe calc']]]/((Data[[#This Row],[NVM_norm
(scaled)]]-Data[[#This Row],[NV_fund.]])/2)</f>
        <v>-6410182493.2208138</v>
      </c>
    </row>
    <row r="1835" spans="1:29" x14ac:dyDescent="0.2">
      <c r="A1835" s="23">
        <v>42341</v>
      </c>
      <c r="B1835" s="24">
        <v>5387334794.2841101</v>
      </c>
      <c r="C1835" s="24">
        <f t="shared" si="225"/>
        <v>5177025008.2519875</v>
      </c>
      <c r="D1835" s="25">
        <f>LN(Data[[#This Row],[NVActual]])</f>
        <v>22.407316627272067</v>
      </c>
      <c r="E1835" s="26">
        <v>359444</v>
      </c>
      <c r="F1835" s="40">
        <f>Data[[#This Row],[DAA 
(n)]]^2</f>
        <v>129199989136</v>
      </c>
      <c r="G1835" s="41">
        <f t="shared" si="226"/>
        <v>154737300438.93332</v>
      </c>
      <c r="H1835" s="28">
        <f>LN(Data[[#This Row],[Metcalfe
(n^2)]])</f>
        <v>25.584627344208222</v>
      </c>
      <c r="I1835" s="42">
        <f t="shared" si="227"/>
        <v>25.746681898540164</v>
      </c>
      <c r="J1835" s="40">
        <f>Data[[#This Row],[DAA 
(n)]]*LN(Data[[#This Row],[DAA 
(n)]])</f>
        <v>4598120.3955557905</v>
      </c>
      <c r="K1835" s="40">
        <f t="shared" si="228"/>
        <v>5043794.5981573481</v>
      </c>
      <c r="L1835" s="29">
        <f>LN(Data[[#This Row],[MA'[n*ln(n)']
30d]])</f>
        <v>15.433669253222984</v>
      </c>
      <c r="M1835" s="43">
        <f t="shared" si="229"/>
        <v>15.409112207110894</v>
      </c>
      <c r="N1835" s="40">
        <f>Data[[#This Row],[DAA 
(n)]]^1.5</f>
        <v>215499793.2597622</v>
      </c>
      <c r="O1835" s="40">
        <f t="shared" si="230"/>
        <v>245838849.66839126</v>
      </c>
      <c r="P1835" s="43">
        <f>LN(Data[[#This Row],[MA'[n^1.5']]])</f>
        <v>19.320186796587432</v>
      </c>
      <c r="Q1835" s="43">
        <f t="shared" si="231"/>
        <v>19.286106704928294</v>
      </c>
      <c r="R1835" s="30">
        <f>$O$1+$O$2*Data[[#This Row],[MA'[ln(n^2)']]]</f>
        <v>25.746681898540164</v>
      </c>
      <c r="S1835" s="30">
        <f>$Q$1+$Q$2*Data[[#This Row],[MA'[ln(n*ln(n))']]]</f>
        <v>21.945035141732973</v>
      </c>
      <c r="T1835" s="31">
        <f>$O$3*Data[[#This Row],[Metcalfe
(n^2)]]</f>
        <v>67183994350.720001</v>
      </c>
      <c r="U1835" s="31">
        <f t="shared" si="224"/>
        <v>80463396228.245331</v>
      </c>
      <c r="V1835" s="30">
        <f>LN(Data[[#This Row],[MA'[NVA']
30d]]/Data[[#This Row],[MA'[NVMetcalfe calc']]])</f>
        <v>-2.7435718072219117</v>
      </c>
      <c r="W1835" s="30">
        <f>$Q$3+Data[[#This Row],[NVM
(scaled)]]/((Data[[#This Row],[Upper Bound]]-Data[[#This Row],[Lower Bound]])/2)</f>
        <v>-0.85335967159983983</v>
      </c>
      <c r="X1835" s="30">
        <f>(Data[[#This Row],[Upper Bound]]+Data[[#This Row],[Lower Bound]])/2</f>
        <v>23.845858520136566</v>
      </c>
      <c r="Y1835" s="32">
        <f>LN(Data[[#This Row],[NVActual]]/Data[[#This Row],[MA'[n^2']
30d]])</f>
        <v>-3.3576780528565604</v>
      </c>
      <c r="Z1835" s="32">
        <f>LN(Data[[#This Row],[NVActual]]/Data[[#This Row],[MA'[n*ln(n)']
30d]])</f>
        <v>6.9736473740490847</v>
      </c>
      <c r="AA1835" s="32">
        <f>LN(Data[[#This Row],[NVActual]]/Data[[#This Row],[MA'[n^1.5']]])</f>
        <v>3.0871298306846375</v>
      </c>
      <c r="AB1835" s="32">
        <f>LN(Data[[#This Row],[NVActual]]/Data[[#This Row],[Metcalfe
(n^2)]])</f>
        <v>-3.1773107169361539</v>
      </c>
      <c r="AC1835" s="34">
        <f>1+Data[[#This Row],[MA'[NVMetcalfe calc']]]/((Data[[#This Row],[NVM_norm
(scaled)]]-Data[[#This Row],[NV_fund.]])/2)</f>
        <v>-6515460982.7137184</v>
      </c>
    </row>
    <row r="1836" spans="1:29" x14ac:dyDescent="0.2">
      <c r="A1836" s="23">
        <v>42340</v>
      </c>
      <c r="B1836" s="24">
        <v>5356414170.9545002</v>
      </c>
      <c r="C1836" s="24">
        <f t="shared" si="225"/>
        <v>5195212341.2067823</v>
      </c>
      <c r="D1836" s="25">
        <f>LN(Data[[#This Row],[NVActual]])</f>
        <v>22.401560590193885</v>
      </c>
      <c r="E1836" s="26">
        <v>424374</v>
      </c>
      <c r="F1836" s="40">
        <f>Data[[#This Row],[DAA 
(n)]]^2</f>
        <v>180093291876</v>
      </c>
      <c r="G1836" s="41">
        <f t="shared" si="226"/>
        <v>157152134281.10001</v>
      </c>
      <c r="H1836" s="28">
        <f>LN(Data[[#This Row],[Metcalfe
(n^2)]])</f>
        <v>25.916740841771681</v>
      </c>
      <c r="I1836" s="42">
        <f t="shared" si="227"/>
        <v>25.761520139878098</v>
      </c>
      <c r="J1836" s="40">
        <f>Data[[#This Row],[DAA 
(n)]]*LN(Data[[#This Row],[DAA 
(n)]])</f>
        <v>5499195.4889930077</v>
      </c>
      <c r="K1836" s="40">
        <f t="shared" si="228"/>
        <v>5085334.6557609234</v>
      </c>
      <c r="L1836" s="29">
        <f>LN(Data[[#This Row],[MA'[n*ln(n)']
30d]])</f>
        <v>15.441871397641625</v>
      </c>
      <c r="M1836" s="43">
        <f t="shared" si="229"/>
        <v>15.405005515682415</v>
      </c>
      <c r="N1836" s="40">
        <f>Data[[#This Row],[DAA 
(n)]]^1.5</f>
        <v>276454174.5870105</v>
      </c>
      <c r="O1836" s="40">
        <f t="shared" si="230"/>
        <v>248685948.47390735</v>
      </c>
      <c r="P1836" s="43">
        <f>LN(Data[[#This Row],[MA'[n^1.5']]])</f>
        <v>19.331701407273584</v>
      </c>
      <c r="Q1836" s="43">
        <f t="shared" si="231"/>
        <v>19.280422164575487</v>
      </c>
      <c r="R1836" s="30">
        <f>$O$1+$O$2*Data[[#This Row],[MA'[ln(n^2)']]]</f>
        <v>25.761520139878098</v>
      </c>
      <c r="S1836" s="30">
        <f>$Q$1+$Q$2*Data[[#This Row],[MA'[ln(n*ln(n))']]]</f>
        <v>21.938259100875982</v>
      </c>
      <c r="T1836" s="31">
        <f>$O$3*Data[[#This Row],[Metcalfe
(n^2)]]</f>
        <v>93648511775.520004</v>
      </c>
      <c r="U1836" s="31">
        <f t="shared" si="224"/>
        <v>81719109826.172012</v>
      </c>
      <c r="V1836" s="30">
        <f>LN(Data[[#This Row],[MA'[NVA']
30d]]/Data[[#This Row],[MA'[NVMetcalfe calc']]])</f>
        <v>-2.7555503790507911</v>
      </c>
      <c r="W1836" s="30">
        <f>$Q$3+Data[[#This Row],[NVM
(scaled)]]/((Data[[#This Row],[Upper Bound]]-Data[[#This Row],[Lower Bound]])/2)</f>
        <v>-0.85146598986607469</v>
      </c>
      <c r="X1836" s="30">
        <f>(Data[[#This Row],[Upper Bound]]+Data[[#This Row],[Lower Bound]])/2</f>
        <v>23.849889620377041</v>
      </c>
      <c r="Y1836" s="29">
        <f>LN(Data[[#This Row],[NVActual]]/Data[[#This Row],[MA'[n^2']
30d]])</f>
        <v>-3.3789195910753729</v>
      </c>
      <c r="Z1836" s="29">
        <f>LN(Data[[#This Row],[NVActual]]/Data[[#This Row],[MA'[n*ln(n)']
30d]])</f>
        <v>6.9596891925522595</v>
      </c>
      <c r="AA1836" s="29">
        <f>LN(Data[[#This Row],[NVActual]]/Data[[#This Row],[MA'[n^1.5']]])</f>
        <v>3.0698591829203012</v>
      </c>
      <c r="AB1836" s="29">
        <f>LN(Data[[#This Row],[NVActual]]/Data[[#This Row],[Metcalfe
(n^2)]])</f>
        <v>-3.5151802515777986</v>
      </c>
      <c r="AC1836" s="26">
        <f>1+Data[[#This Row],[MA'[NVMetcalfe calc']]]/((Data[[#This Row],[NVM_norm
(scaled)]]-Data[[#This Row],[NV_fund.]])/2)</f>
        <v>-6616568831.5449533</v>
      </c>
    </row>
    <row r="1837" spans="1:29" x14ac:dyDescent="0.2">
      <c r="A1837" s="23">
        <v>42339</v>
      </c>
      <c r="B1837" s="24">
        <v>5404310416.0771904</v>
      </c>
      <c r="C1837" s="24">
        <f t="shared" si="225"/>
        <v>5196474204.5266142</v>
      </c>
      <c r="D1837" s="25">
        <f>LN(Data[[#This Row],[NVActual]])</f>
        <v>22.410462697303817</v>
      </c>
      <c r="E1837" s="26">
        <v>414541</v>
      </c>
      <c r="F1837" s="40">
        <f>Data[[#This Row],[DAA 
(n)]]^2</f>
        <v>171844240681</v>
      </c>
      <c r="G1837" s="41">
        <f t="shared" si="226"/>
        <v>156613743905.53333</v>
      </c>
      <c r="H1837" s="28">
        <f>LN(Data[[#This Row],[Metcalfe
(n^2)]])</f>
        <v>25.869854326040858</v>
      </c>
      <c r="I1837" s="42">
        <f t="shared" si="227"/>
        <v>25.758387978002769</v>
      </c>
      <c r="J1837" s="40">
        <f>Data[[#This Row],[DAA 
(n)]]*LN(Data[[#This Row],[DAA 
(n)]])</f>
        <v>5362057.6410856517</v>
      </c>
      <c r="K1837" s="40">
        <f t="shared" si="228"/>
        <v>5076287.5482645864</v>
      </c>
      <c r="L1837" s="29">
        <f>LN(Data[[#This Row],[MA'[n*ln(n)']
30d]])</f>
        <v>15.440090754806228</v>
      </c>
      <c r="M1837" s="43">
        <f t="shared" si="229"/>
        <v>15.40012004198921</v>
      </c>
      <c r="N1837" s="40">
        <f>Data[[#This Row],[DAA 
(n)]]^1.5</f>
        <v>266901636.1436218</v>
      </c>
      <c r="O1837" s="40">
        <f t="shared" si="230"/>
        <v>248058879.48088202</v>
      </c>
      <c r="P1837" s="43">
        <f>LN(Data[[#This Row],[MA'[n^1.5']]])</f>
        <v>19.32917669321186</v>
      </c>
      <c r="Q1837" s="43">
        <f t="shared" si="231"/>
        <v>19.273629381025838</v>
      </c>
      <c r="R1837" s="30">
        <f>$O$1+$O$2*Data[[#This Row],[MA'[ln(n^2)']]]</f>
        <v>25.758387978002769</v>
      </c>
      <c r="S1837" s="30">
        <f>$Q$1+$Q$2*Data[[#This Row],[MA'[ln(n*ln(n))']]]</f>
        <v>21.930198069282195</v>
      </c>
      <c r="T1837" s="31">
        <f>$O$3*Data[[#This Row],[Metcalfe
(n^2)]]</f>
        <v>89359005154.12001</v>
      </c>
      <c r="U1837" s="31">
        <f t="shared" ref="U1837:U1900" si="232">AVERAGE(T1837:T1866)</f>
        <v>81439146830.87735</v>
      </c>
      <c r="V1837" s="30">
        <f>LN(Data[[#This Row],[MA'[NVA']
30d]]/Data[[#This Row],[MA'[NVMetcalfe calc']]])</f>
        <v>-2.7518757186772196</v>
      </c>
      <c r="W1837" s="30">
        <f>$Q$3+Data[[#This Row],[NVM
(scaled)]]/((Data[[#This Row],[Upper Bound]]-Data[[#This Row],[Lower Bound]])/2)</f>
        <v>-0.84769028407314762</v>
      </c>
      <c r="X1837" s="30">
        <f>(Data[[#This Row],[Upper Bound]]+Data[[#This Row],[Lower Bound]])/2</f>
        <v>23.844293023642482</v>
      </c>
      <c r="Y1837" s="32">
        <f>LN(Data[[#This Row],[NVActual]]/Data[[#This Row],[MA'[n^2']
30d]])</f>
        <v>-3.3665856837513775</v>
      </c>
      <c r="Z1837" s="32">
        <f>LN(Data[[#This Row],[NVActual]]/Data[[#This Row],[MA'[n*ln(n)']
30d]])</f>
        <v>6.9703719424975885</v>
      </c>
      <c r="AA1837" s="32">
        <f>LN(Data[[#This Row],[NVActual]]/Data[[#This Row],[MA'[n^1.5']]])</f>
        <v>3.0812860040919574</v>
      </c>
      <c r="AB1837" s="32">
        <f>LN(Data[[#This Row],[NVActual]]/Data[[#This Row],[Metcalfe
(n^2)]])</f>
        <v>-3.4593916287370403</v>
      </c>
      <c r="AC1837" s="34">
        <f>1+Data[[#This Row],[MA'[NVMetcalfe calc']]]/((Data[[#This Row],[NVM_norm
(scaled)]]-Data[[#This Row],[NV_fund.]])/2)</f>
        <v>-6596403845.2175407</v>
      </c>
    </row>
    <row r="1838" spans="1:29" x14ac:dyDescent="0.2">
      <c r="A1838" s="23">
        <v>42338</v>
      </c>
      <c r="B1838" s="24">
        <v>5624216681.3660002</v>
      </c>
      <c r="C1838" s="24">
        <f t="shared" si="225"/>
        <v>5178954553.1042442</v>
      </c>
      <c r="D1838" s="25">
        <f>LN(Data[[#This Row],[NVActual]])</f>
        <v>22.450347518693743</v>
      </c>
      <c r="E1838" s="26">
        <v>490103</v>
      </c>
      <c r="F1838" s="40">
        <f>Data[[#This Row],[DAA 
(n)]]^2</f>
        <v>240200950609</v>
      </c>
      <c r="G1838" s="41">
        <f t="shared" si="226"/>
        <v>156036549089.53333</v>
      </c>
      <c r="H1838" s="28">
        <f>LN(Data[[#This Row],[Metcalfe
(n^2)]])</f>
        <v>26.204741704157318</v>
      </c>
      <c r="I1838" s="42">
        <f t="shared" si="227"/>
        <v>25.754847624153985</v>
      </c>
      <c r="J1838" s="40">
        <f>Data[[#This Row],[DAA 
(n)]]*LN(Data[[#This Row],[DAA 
(n)]])</f>
        <v>6421511.2617163071</v>
      </c>
      <c r="K1838" s="40">
        <f t="shared" si="228"/>
        <v>5066347.5286662588</v>
      </c>
      <c r="L1838" s="29">
        <f>LN(Data[[#This Row],[MA'[n*ln(n)']
30d]])</f>
        <v>15.438130707401344</v>
      </c>
      <c r="M1838" s="43">
        <f t="shared" si="229"/>
        <v>15.394762158380411</v>
      </c>
      <c r="N1838" s="40">
        <f>Data[[#This Row],[DAA 
(n)]]^1.5</f>
        <v>343108155.68319368</v>
      </c>
      <c r="O1838" s="40">
        <f t="shared" si="230"/>
        <v>247377676.59172481</v>
      </c>
      <c r="P1838" s="43">
        <f>LN(Data[[#This Row],[MA'[n^1.5']]])</f>
        <v>19.326426781805122</v>
      </c>
      <c r="Q1838" s="43">
        <f t="shared" si="231"/>
        <v>19.266197150438472</v>
      </c>
      <c r="R1838" s="30">
        <f>$O$1+$O$2*Data[[#This Row],[MA'[ln(n^2)']]]</f>
        <v>25.754847624153985</v>
      </c>
      <c r="S1838" s="30">
        <f>$Q$1+$Q$2*Data[[#This Row],[MA'[ln(n*ln(n))']]]</f>
        <v>21.921357561327678</v>
      </c>
      <c r="T1838" s="31">
        <f>$O$3*Data[[#This Row],[Metcalfe
(n^2)]]</f>
        <v>124904494316.68001</v>
      </c>
      <c r="U1838" s="31">
        <f t="shared" si="232"/>
        <v>81139005526.557343</v>
      </c>
      <c r="V1838" s="30">
        <f>LN(Data[[#This Row],[MA'[NVA']
30d]]/Data[[#This Row],[MA'[NVMetcalfe calc']]])</f>
        <v>-2.7515605892597597</v>
      </c>
      <c r="W1838" s="30">
        <f>$Q$3+Data[[#This Row],[NVM
(scaled)]]/((Data[[#This Row],[Upper Bound]]-Data[[#This Row],[Lower Bound]])/2)</f>
        <v>-0.84553813583182935</v>
      </c>
      <c r="X1838" s="30">
        <f>(Data[[#This Row],[Upper Bound]]+Data[[#This Row],[Lower Bound]])/2</f>
        <v>23.838102592740832</v>
      </c>
      <c r="Y1838" s="29">
        <f>LN(Data[[#This Row],[NVActual]]/Data[[#This Row],[MA'[n^2']
30d]])</f>
        <v>-3.3230085870962847</v>
      </c>
      <c r="Z1838" s="29">
        <f>LN(Data[[#This Row],[NVActual]]/Data[[#This Row],[MA'[n*ln(n)']
30d]])</f>
        <v>7.012216811292399</v>
      </c>
      <c r="AA1838" s="29">
        <f>LN(Data[[#This Row],[NVActual]]/Data[[#This Row],[MA'[n^1.5']]])</f>
        <v>3.1239207368886213</v>
      </c>
      <c r="AB1838" s="29">
        <f>LN(Data[[#This Row],[NVActual]]/Data[[#This Row],[Metcalfe
(n^2)]])</f>
        <v>-3.7543941854635756</v>
      </c>
      <c r="AC1838" s="26">
        <f>1+Data[[#This Row],[MA'[NVMetcalfe calc']]]/((Data[[#This Row],[NVM_norm
(scaled)]]-Data[[#This Row],[NV_fund.]])/2)</f>
        <v>-6574314251.81073</v>
      </c>
    </row>
    <row r="1839" spans="1:29" x14ac:dyDescent="0.2">
      <c r="A1839" s="23">
        <v>42337</v>
      </c>
      <c r="B1839" s="24">
        <v>5538029394.1985703</v>
      </c>
      <c r="C1839" s="24">
        <f t="shared" si="225"/>
        <v>5146307144.7086811</v>
      </c>
      <c r="D1839" s="25">
        <f>LN(Data[[#This Row],[NVActual]])</f>
        <v>22.434904569409259</v>
      </c>
      <c r="E1839" s="26">
        <v>328208</v>
      </c>
      <c r="F1839" s="40">
        <f>Data[[#This Row],[DAA 
(n)]]^2</f>
        <v>107720491264</v>
      </c>
      <c r="G1839" s="41">
        <f t="shared" si="226"/>
        <v>152534935807.93332</v>
      </c>
      <c r="H1839" s="28">
        <f>LN(Data[[#This Row],[Metcalfe
(n^2)]])</f>
        <v>25.402805665443836</v>
      </c>
      <c r="I1839" s="42">
        <f t="shared" si="227"/>
        <v>25.7356785671289</v>
      </c>
      <c r="J1839" s="40">
        <f>Data[[#This Row],[DAA 
(n)]]*LN(Data[[#This Row],[DAA 
(n)]])</f>
        <v>4168702.0209219954</v>
      </c>
      <c r="K1839" s="40">
        <f t="shared" si="228"/>
        <v>5009334.8400981398</v>
      </c>
      <c r="L1839" s="29">
        <f>LN(Data[[#This Row],[MA'[n*ln(n)']
30d]])</f>
        <v>15.426813697799325</v>
      </c>
      <c r="M1839" s="43">
        <f t="shared" si="229"/>
        <v>15.389171757225181</v>
      </c>
      <c r="N1839" s="40">
        <f>Data[[#This Row],[DAA 
(n)]]^1.5</f>
        <v>188028527.08239484</v>
      </c>
      <c r="O1839" s="40">
        <f t="shared" si="230"/>
        <v>243370876.98671243</v>
      </c>
      <c r="P1839" s="43">
        <f>LN(Data[[#This Row],[MA'[n^1.5']]])</f>
        <v>19.310097080523768</v>
      </c>
      <c r="Q1839" s="43">
        <f t="shared" si="231"/>
        <v>19.258437220019349</v>
      </c>
      <c r="R1839" s="30">
        <f>$O$1+$O$2*Data[[#This Row],[MA'[ln(n^2)']]]</f>
        <v>25.7356785671289</v>
      </c>
      <c r="S1839" s="30">
        <f>$Q$1+$Q$2*Data[[#This Row],[MA'[ln(n*ln(n))']]]</f>
        <v>21.912133399421549</v>
      </c>
      <c r="T1839" s="31">
        <f>$O$3*Data[[#This Row],[Metcalfe
(n^2)]]</f>
        <v>56014655457.279999</v>
      </c>
      <c r="U1839" s="31">
        <f t="shared" si="232"/>
        <v>79318166620.125351</v>
      </c>
      <c r="V1839" s="30">
        <f>LN(Data[[#This Row],[MA'[NVA']
30d]]/Data[[#This Row],[MA'[NVMetcalfe calc']]])</f>
        <v>-2.7351877914836509</v>
      </c>
      <c r="W1839" s="30">
        <f>$Q$3+Data[[#This Row],[NVM
(scaled)]]/((Data[[#This Row],[Upper Bound]]-Data[[#This Row],[Lower Bound]])/2)</f>
        <v>-0.84070771836792824</v>
      </c>
      <c r="X1839" s="30">
        <f>(Data[[#This Row],[Upper Bound]]+Data[[#This Row],[Lower Bound]])/2</f>
        <v>23.823905983275225</v>
      </c>
      <c r="Y1839" s="32">
        <f>LN(Data[[#This Row],[NVActual]]/Data[[#This Row],[MA'[n^2']
30d]])</f>
        <v>-3.3157549246132745</v>
      </c>
      <c r="Z1839" s="32">
        <f>LN(Data[[#This Row],[NVActual]]/Data[[#This Row],[MA'[n*ln(n)']
30d]])</f>
        <v>7.0080908716099337</v>
      </c>
      <c r="AA1839" s="32">
        <f>LN(Data[[#This Row],[NVActual]]/Data[[#This Row],[MA'[n^1.5']]])</f>
        <v>3.12480748888549</v>
      </c>
      <c r="AB1839" s="32">
        <f>LN(Data[[#This Row],[NVActual]]/Data[[#This Row],[Metcalfe
(n^2)]])</f>
        <v>-2.9679010960345775</v>
      </c>
      <c r="AC1839" s="34">
        <f>1+Data[[#This Row],[MA'[NVMetcalfe calc']]]/((Data[[#This Row],[NVM_norm
(scaled)]]-Data[[#This Row],[NV_fund.]])/2)</f>
        <v>-6431738000.6246672</v>
      </c>
    </row>
    <row r="1840" spans="1:29" x14ac:dyDescent="0.2">
      <c r="A1840" s="23">
        <v>42336</v>
      </c>
      <c r="B1840" s="24">
        <v>5311127725.8178701</v>
      </c>
      <c r="C1840" s="24">
        <f t="shared" si="225"/>
        <v>5123576626.6981268</v>
      </c>
      <c r="D1840" s="25">
        <f>LN(Data[[#This Row],[NVActual]])</f>
        <v>22.393070027394778</v>
      </c>
      <c r="E1840" s="26">
        <v>410729</v>
      </c>
      <c r="F1840" s="40">
        <f>Data[[#This Row],[DAA 
(n)]]^2</f>
        <v>168698311441</v>
      </c>
      <c r="G1840" s="41">
        <f t="shared" si="226"/>
        <v>153557449574.33334</v>
      </c>
      <c r="H1840" s="28">
        <f>LN(Data[[#This Row],[Metcalfe
(n^2)]])</f>
        <v>25.851377817206984</v>
      </c>
      <c r="I1840" s="42">
        <f t="shared" si="227"/>
        <v>25.74403118781964</v>
      </c>
      <c r="J1840" s="40">
        <f>Data[[#This Row],[DAA 
(n)]]*LN(Data[[#This Row],[DAA 
(n)]])</f>
        <v>5308955.2797418041</v>
      </c>
      <c r="K1840" s="40">
        <f t="shared" si="228"/>
        <v>5029435.9295441117</v>
      </c>
      <c r="L1840" s="29">
        <f>LN(Data[[#This Row],[MA'[n*ln(n)']
30d]])</f>
        <v>15.430818394543907</v>
      </c>
      <c r="M1840" s="43">
        <f t="shared" si="229"/>
        <v>15.383706574474683</v>
      </c>
      <c r="N1840" s="40">
        <f>Data[[#This Row],[DAA 
(n)]]^1.5</f>
        <v>263228586.51721433</v>
      </c>
      <c r="O1840" s="40">
        <f t="shared" si="230"/>
        <v>244666730.89522824</v>
      </c>
      <c r="P1840" s="43">
        <f>LN(Data[[#This Row],[MA'[n^1.5']]])</f>
        <v>19.315407560425204</v>
      </c>
      <c r="Q1840" s="43">
        <f t="shared" si="231"/>
        <v>19.250873898874641</v>
      </c>
      <c r="R1840" s="30">
        <f>$O$1+$O$2*Data[[#This Row],[MA'[ln(n^2)']]]</f>
        <v>25.74403118781964</v>
      </c>
      <c r="S1840" s="30">
        <f>$Q$1+$Q$2*Data[[#This Row],[MA'[ln(n*ln(n))']]]</f>
        <v>21.903115847883225</v>
      </c>
      <c r="T1840" s="31">
        <f>$O$3*Data[[#This Row],[Metcalfe
(n^2)]]</f>
        <v>87723121949.320007</v>
      </c>
      <c r="U1840" s="31">
        <f t="shared" si="232"/>
        <v>79849873778.653336</v>
      </c>
      <c r="V1840" s="30">
        <f>LN(Data[[#This Row],[MA'[NVA']
30d]]/Data[[#This Row],[MA'[NVMetcalfe calc']]])</f>
        <v>-2.7462955388550729</v>
      </c>
      <c r="W1840" s="30">
        <f>$Q$3+Data[[#This Row],[NVM
(scaled)]]/((Data[[#This Row],[Upper Bound]]-Data[[#This Row],[Lower Bound]])/2)</f>
        <v>-0.84002138594418307</v>
      </c>
      <c r="X1840" s="30">
        <f>(Data[[#This Row],[Upper Bound]]+Data[[#This Row],[Lower Bound]])/2</f>
        <v>23.823573517851433</v>
      </c>
      <c r="Y1840" s="29">
        <f>LN(Data[[#This Row],[NVActual]]/Data[[#This Row],[MA'[n^2']
30d]])</f>
        <v>-3.3642705708873675</v>
      </c>
      <c r="Z1840" s="29">
        <f>LN(Data[[#This Row],[NVActual]]/Data[[#This Row],[MA'[n*ln(n)']
30d]])</f>
        <v>6.9622516328508697</v>
      </c>
      <c r="AA1840" s="29">
        <f>LN(Data[[#This Row],[NVActual]]/Data[[#This Row],[MA'[n^1.5']]])</f>
        <v>3.0776624669695742</v>
      </c>
      <c r="AB1840" s="29">
        <f>LN(Data[[#This Row],[NVActual]]/Data[[#This Row],[Metcalfe
(n^2)]])</f>
        <v>-3.4583077898122077</v>
      </c>
      <c r="AC1840" s="26">
        <f>1+Data[[#This Row],[MA'[NVMetcalfe calc']]]/((Data[[#This Row],[NVM_norm
(scaled)]]-Data[[#This Row],[NV_fund.]])/2)</f>
        <v>-6475120441.9136</v>
      </c>
    </row>
    <row r="1841" spans="1:29" x14ac:dyDescent="0.2">
      <c r="A1841" s="23">
        <v>42335</v>
      </c>
      <c r="B1841" s="24">
        <v>5349983844.8814096</v>
      </c>
      <c r="C1841" s="24">
        <f t="shared" si="225"/>
        <v>5101656647.831811</v>
      </c>
      <c r="D1841" s="25">
        <f>LN(Data[[#This Row],[NVActual]])</f>
        <v>22.400359378201433</v>
      </c>
      <c r="E1841" s="26">
        <v>360234</v>
      </c>
      <c r="F1841" s="40">
        <f>Data[[#This Row],[DAA 
(n)]]^2</f>
        <v>129768534756</v>
      </c>
      <c r="G1841" s="41">
        <f t="shared" si="226"/>
        <v>152877085078.33334</v>
      </c>
      <c r="H1841" s="28">
        <f>LN(Data[[#This Row],[Metcalfe
(n^2)]])</f>
        <v>25.589018198547581</v>
      </c>
      <c r="I1841" s="42">
        <f t="shared" si="227"/>
        <v>25.739732525962843</v>
      </c>
      <c r="J1841" s="40">
        <f>Data[[#This Row],[DAA 
(n)]]*LN(Data[[#This Row],[DAA 
(n)]])</f>
        <v>4609017.1908677947</v>
      </c>
      <c r="K1841" s="40">
        <f t="shared" si="228"/>
        <v>5017557.6607366102</v>
      </c>
      <c r="L1841" s="29">
        <f>LN(Data[[#This Row],[MA'[n*ln(n)']
30d]])</f>
        <v>15.428453851512181</v>
      </c>
      <c r="M1841" s="43">
        <f t="shared" si="229"/>
        <v>15.377972385862421</v>
      </c>
      <c r="N1841" s="40">
        <f>Data[[#This Row],[DAA 
(n)]]^1.5</f>
        <v>216210634.21879393</v>
      </c>
      <c r="O1841" s="40">
        <f t="shared" si="230"/>
        <v>243857831.69191566</v>
      </c>
      <c r="P1841" s="43">
        <f>LN(Data[[#This Row],[MA'[n^1.5']]])</f>
        <v>19.312095956446576</v>
      </c>
      <c r="Q1841" s="43">
        <f t="shared" si="231"/>
        <v>19.242941161845575</v>
      </c>
      <c r="R1841" s="30">
        <f>$O$1+$O$2*Data[[#This Row],[MA'[ln(n^2)']]]</f>
        <v>25.739732525962843</v>
      </c>
      <c r="S1841" s="30">
        <f>$Q$1+$Q$2*Data[[#This Row],[MA'[ln(n*ln(n))']]]</f>
        <v>21.893654436672993</v>
      </c>
      <c r="T1841" s="31">
        <f>$O$3*Data[[#This Row],[Metcalfe
(n^2)]]</f>
        <v>67479638073.120003</v>
      </c>
      <c r="U1841" s="31">
        <f t="shared" si="232"/>
        <v>79496084240.733353</v>
      </c>
      <c r="V1841" s="30">
        <f>LN(Data[[#This Row],[MA'[NVA']
30d]]/Data[[#This Row],[MA'[NVMetcalfe calc']]])</f>
        <v>-2.746142445721993</v>
      </c>
      <c r="W1841" s="30">
        <f>$Q$3+Data[[#This Row],[NVM
(scaled)]]/((Data[[#This Row],[Upper Bound]]-Data[[#This Row],[Lower Bound]])/2)</f>
        <v>-0.83802219922115395</v>
      </c>
      <c r="X1841" s="30">
        <f>(Data[[#This Row],[Upper Bound]]+Data[[#This Row],[Lower Bound]])/2</f>
        <v>23.81669348131792</v>
      </c>
      <c r="Y1841" s="32">
        <f>LN(Data[[#This Row],[NVActual]]/Data[[#This Row],[MA'[n^2']
30d]])</f>
        <v>-3.3525406917653267</v>
      </c>
      <c r="Z1841" s="32">
        <f>LN(Data[[#This Row],[NVActual]]/Data[[#This Row],[MA'[n*ln(n)']
30d]])</f>
        <v>6.9719055266892518</v>
      </c>
      <c r="AA1841" s="32">
        <f>LN(Data[[#This Row],[NVActual]]/Data[[#This Row],[MA'[n^1.5']]])</f>
        <v>3.0882634217548564</v>
      </c>
      <c r="AB1841" s="32">
        <f>LN(Data[[#This Row],[NVActual]]/Data[[#This Row],[Metcalfe
(n^2)]])</f>
        <v>-3.1886588203461468</v>
      </c>
      <c r="AC1841" s="34">
        <f>1+Data[[#This Row],[MA'[NVMetcalfe calc']]]/((Data[[#This Row],[NVM_norm
(scaled)]]-Data[[#This Row],[NV_fund.]])/2)</f>
        <v>-6448752868.0896816</v>
      </c>
    </row>
    <row r="1842" spans="1:29" x14ac:dyDescent="0.2">
      <c r="A1842" s="23">
        <v>42334</v>
      </c>
      <c r="B1842" s="24">
        <v>5303923855.6286097</v>
      </c>
      <c r="C1842" s="24">
        <f t="shared" si="225"/>
        <v>5073261445.0859165</v>
      </c>
      <c r="D1842" s="25">
        <f>LN(Data[[#This Row],[NVActual]])</f>
        <v>22.391712733699134</v>
      </c>
      <c r="E1842" s="26">
        <v>386928</v>
      </c>
      <c r="F1842" s="40">
        <f>Data[[#This Row],[DAA 
(n)]]^2</f>
        <v>149713277184</v>
      </c>
      <c r="G1842" s="41">
        <f t="shared" si="226"/>
        <v>152768907299.83334</v>
      </c>
      <c r="H1842" s="28">
        <f>LN(Data[[#This Row],[Metcalfe
(n^2)]])</f>
        <v>25.731987816382983</v>
      </c>
      <c r="I1842" s="42">
        <f t="shared" si="227"/>
        <v>25.738888303963961</v>
      </c>
      <c r="J1842" s="40">
        <f>Data[[#This Row],[DAA 
(n)]]*LN(Data[[#This Row],[DAA 
(n)]])</f>
        <v>4978213.2909087176</v>
      </c>
      <c r="K1842" s="40">
        <f t="shared" si="228"/>
        <v>5015474.2651070971</v>
      </c>
      <c r="L1842" s="29">
        <f>LN(Data[[#This Row],[MA'[n*ln(n)']
30d]])</f>
        <v>15.428038544220255</v>
      </c>
      <c r="M1842" s="43">
        <f t="shared" si="229"/>
        <v>15.372210692739488</v>
      </c>
      <c r="N1842" s="40">
        <f>Data[[#This Row],[DAA 
(n)]]^1.5</f>
        <v>240682901.16718027</v>
      </c>
      <c r="O1842" s="40">
        <f t="shared" si="230"/>
        <v>243722226.35024405</v>
      </c>
      <c r="P1842" s="43">
        <f>LN(Data[[#This Row],[MA'[n^1.5']]])</f>
        <v>19.311539718171726</v>
      </c>
      <c r="Q1842" s="43">
        <f t="shared" si="231"/>
        <v>19.234964508271407</v>
      </c>
      <c r="R1842" s="30">
        <f>$O$1+$O$2*Data[[#This Row],[MA'[ln(n^2)']]]</f>
        <v>25.738888303963961</v>
      </c>
      <c r="S1842" s="30">
        <f>$Q$1+$Q$2*Data[[#This Row],[MA'[ln(n*ln(n))']]]</f>
        <v>21.884147643020153</v>
      </c>
      <c r="T1842" s="31">
        <f>$O$3*Data[[#This Row],[Metcalfe
(n^2)]]</f>
        <v>77850904135.680008</v>
      </c>
      <c r="U1842" s="31">
        <f t="shared" si="232"/>
        <v>79439831795.913345</v>
      </c>
      <c r="V1842" s="30">
        <f>LN(Data[[#This Row],[MA'[NVA']
30d]]/Data[[#This Row],[MA'[NVMetcalfe calc']]])</f>
        <v>-2.7510160085223241</v>
      </c>
      <c r="W1842" s="30">
        <f>$Q$3+Data[[#This Row],[NVM
(scaled)]]/((Data[[#This Row],[Upper Bound]]-Data[[#This Row],[Lower Bound]])/2)</f>
        <v>-0.83734168157956235</v>
      </c>
      <c r="X1842" s="30">
        <f>(Data[[#This Row],[Upper Bound]]+Data[[#This Row],[Lower Bound]])/2</f>
        <v>23.811517973492059</v>
      </c>
      <c r="Y1842" s="29">
        <f>LN(Data[[#This Row],[NVActual]]/Data[[#This Row],[MA'[n^2']
30d]])</f>
        <v>-3.3604794730159235</v>
      </c>
      <c r="Z1842" s="29">
        <f>LN(Data[[#This Row],[NVActual]]/Data[[#This Row],[MA'[n*ln(n)']
30d]])</f>
        <v>6.963674189478879</v>
      </c>
      <c r="AA1842" s="29">
        <f>LN(Data[[#This Row],[NVActual]]/Data[[#This Row],[MA'[n^1.5']]])</f>
        <v>3.0801730155274076</v>
      </c>
      <c r="AB1842" s="29">
        <f>LN(Data[[#This Row],[NVActual]]/Data[[#This Row],[Metcalfe
(n^2)]])</f>
        <v>-3.3402750826838483</v>
      </c>
      <c r="AC1842" s="26">
        <f>1+Data[[#This Row],[MA'[NVMetcalfe calc']]]/((Data[[#This Row],[NVM_norm
(scaled)]]-Data[[#This Row],[NV_fund.]])/2)</f>
        <v>-6445720645.5182838</v>
      </c>
    </row>
    <row r="1843" spans="1:29" x14ac:dyDescent="0.2">
      <c r="A1843" s="23">
        <v>42333</v>
      </c>
      <c r="B1843" s="24">
        <v>4896111301.8317804</v>
      </c>
      <c r="C1843" s="24">
        <f t="shared" si="225"/>
        <v>5041994345.6442127</v>
      </c>
      <c r="D1843" s="25">
        <f>LN(Data[[#This Row],[NVActual]])</f>
        <v>22.311707115115315</v>
      </c>
      <c r="E1843" s="26">
        <v>364221</v>
      </c>
      <c r="F1843" s="40">
        <f>Data[[#This Row],[DAA 
(n)]]^2</f>
        <v>132656936841</v>
      </c>
      <c r="G1843" s="41">
        <f t="shared" si="226"/>
        <v>151950615853.56668</v>
      </c>
      <c r="H1843" s="28">
        <f>LN(Data[[#This Row],[Metcalfe
(n^2)]])</f>
        <v>25.611032210478729</v>
      </c>
      <c r="I1843" s="42">
        <f t="shared" si="227"/>
        <v>25.732918542720938</v>
      </c>
      <c r="J1843" s="40">
        <f>Data[[#This Row],[DAA 
(n)]]*LN(Data[[#This Row],[DAA 
(n)]])</f>
        <v>4664037.881366387</v>
      </c>
      <c r="K1843" s="40">
        <f t="shared" si="228"/>
        <v>5000204.7637946922</v>
      </c>
      <c r="L1843" s="29">
        <f>LN(Data[[#This Row],[MA'[n*ln(n)']
30d]])</f>
        <v>15.424989422318772</v>
      </c>
      <c r="M1843" s="43">
        <f t="shared" si="229"/>
        <v>15.366246484023399</v>
      </c>
      <c r="N1843" s="40">
        <f>Data[[#This Row],[DAA 
(n)]]^1.5</f>
        <v>219810013.86007419</v>
      </c>
      <c r="O1843" s="40">
        <f t="shared" si="230"/>
        <v>242713849.7614941</v>
      </c>
      <c r="P1843" s="43">
        <f>LN(Data[[#This Row],[MA'[n^1.5']]])</f>
        <v>19.307393734422988</v>
      </c>
      <c r="Q1843" s="43">
        <f t="shared" si="231"/>
        <v>19.226708656275378</v>
      </c>
      <c r="R1843" s="30">
        <f>$O$1+$O$2*Data[[#This Row],[MA'[ln(n^2)']]]</f>
        <v>25.732918542720938</v>
      </c>
      <c r="S1843" s="30">
        <f>$Q$1+$Q$2*Data[[#This Row],[MA'[ln(n*ln(n))']]]</f>
        <v>21.874306698638609</v>
      </c>
      <c r="T1843" s="31">
        <f>$O$3*Data[[#This Row],[Metcalfe
(n^2)]]</f>
        <v>68981607157.320007</v>
      </c>
      <c r="U1843" s="31">
        <f t="shared" si="232"/>
        <v>79014320243.854675</v>
      </c>
      <c r="V1843" s="30">
        <f>LN(Data[[#This Row],[MA'[NVA']
30d]]/Data[[#This Row],[MA'[NVMetcalfe calc']]])</f>
        <v>-2.7518273976352208</v>
      </c>
      <c r="W1843" s="30">
        <f>$Q$3+Data[[#This Row],[NVM
(scaled)]]/((Data[[#This Row],[Upper Bound]]-Data[[#This Row],[Lower Bound]])/2)</f>
        <v>-0.83633024975315784</v>
      </c>
      <c r="X1843" s="30">
        <f>(Data[[#This Row],[Upper Bound]]+Data[[#This Row],[Lower Bound]])/2</f>
        <v>23.803612620679772</v>
      </c>
      <c r="Y1843" s="32">
        <f>LN(Data[[#This Row],[NVActual]]/Data[[#This Row],[MA'[n^2']
30d]])</f>
        <v>-3.4351142941871098</v>
      </c>
      <c r="Z1843" s="32">
        <f>LN(Data[[#This Row],[NVActual]]/Data[[#This Row],[MA'[n*ln(n)']
30d]])</f>
        <v>6.8867176927965446</v>
      </c>
      <c r="AA1843" s="32">
        <f>LN(Data[[#This Row],[NVActual]]/Data[[#This Row],[MA'[n^1.5']]])</f>
        <v>3.004313380692329</v>
      </c>
      <c r="AB1843" s="32">
        <f>LN(Data[[#This Row],[NVActual]]/Data[[#This Row],[Metcalfe
(n^2)]])</f>
        <v>-3.2993250953634128</v>
      </c>
      <c r="AC1843" s="34">
        <f>1+Data[[#This Row],[MA'[NVMetcalfe calc']]]/((Data[[#This Row],[NVM_norm
(scaled)]]-Data[[#This Row],[NV_fund.]])/2)</f>
        <v>-6413514888.9772081</v>
      </c>
    </row>
    <row r="1844" spans="1:29" x14ac:dyDescent="0.2">
      <c r="A1844" s="23">
        <v>42332</v>
      </c>
      <c r="B1844" s="24">
        <v>4760988552.8013496</v>
      </c>
      <c r="C1844" s="24">
        <f t="shared" si="225"/>
        <v>5019923588.1490393</v>
      </c>
      <c r="D1844" s="25">
        <f>LN(Data[[#This Row],[NVActual]])</f>
        <v>22.283721162787355</v>
      </c>
      <c r="E1844" s="26">
        <v>385973</v>
      </c>
      <c r="F1844" s="40">
        <f>Data[[#This Row],[DAA 
(n)]]^2</f>
        <v>148975156729</v>
      </c>
      <c r="G1844" s="41">
        <f t="shared" si="226"/>
        <v>152138046612.20001</v>
      </c>
      <c r="H1844" s="28">
        <f>LN(Data[[#This Row],[Metcalfe
(n^2)]])</f>
        <v>25.727045395627901</v>
      </c>
      <c r="I1844" s="42">
        <f t="shared" si="227"/>
        <v>25.734302316927252</v>
      </c>
      <c r="J1844" s="40">
        <f>Data[[#This Row],[DAA 
(n)]]*LN(Data[[#This Row],[DAA 
(n)]])</f>
        <v>4964972.4462433439</v>
      </c>
      <c r="K1844" s="40">
        <f t="shared" si="228"/>
        <v>5003722.7601838019</v>
      </c>
      <c r="L1844" s="29">
        <f>LN(Data[[#This Row],[MA'[n*ln(n)']
30d]])</f>
        <v>15.425692745393773</v>
      </c>
      <c r="M1844" s="43">
        <f t="shared" si="229"/>
        <v>15.360276164164437</v>
      </c>
      <c r="N1844" s="40">
        <f>Data[[#This Row],[DAA 
(n)]]^1.5</f>
        <v>239792385.55083919</v>
      </c>
      <c r="O1844" s="40">
        <f t="shared" si="230"/>
        <v>242945563.81327969</v>
      </c>
      <c r="P1844" s="43">
        <f>LN(Data[[#This Row],[MA'[n^1.5']]])</f>
        <v>19.308347958979912</v>
      </c>
      <c r="Q1844" s="43">
        <f t="shared" si="231"/>
        <v>19.218439874866249</v>
      </c>
      <c r="R1844" s="30">
        <f>$O$1+$O$2*Data[[#This Row],[MA'[ln(n^2)']]]</f>
        <v>25.734302316927252</v>
      </c>
      <c r="S1844" s="30">
        <f>$Q$1+$Q$2*Data[[#This Row],[MA'[ln(n*ln(n))']]]</f>
        <v>21.864455670871319</v>
      </c>
      <c r="T1844" s="31">
        <f>$O$3*Data[[#This Row],[Metcalfe
(n^2)]]</f>
        <v>77467081499.080002</v>
      </c>
      <c r="U1844" s="31">
        <f t="shared" si="232"/>
        <v>79111784238.343979</v>
      </c>
      <c r="V1844" s="30">
        <f>LN(Data[[#This Row],[MA'[NVA']
30d]]/Data[[#This Row],[MA'[NVMetcalfe calc']]])</f>
        <v>-2.757447130566776</v>
      </c>
      <c r="W1844" s="30">
        <f>$Q$3+Data[[#This Row],[NVM
(scaled)]]/((Data[[#This Row],[Upper Bound]]-Data[[#This Row],[Lower Bound]])/2)</f>
        <v>-0.83509374803113123</v>
      </c>
      <c r="X1844" s="30">
        <f>(Data[[#This Row],[Upper Bound]]+Data[[#This Row],[Lower Bound]])/2</f>
        <v>23.799378993899285</v>
      </c>
      <c r="Y1844" s="29">
        <f>LN(Data[[#This Row],[NVActual]]/Data[[#This Row],[MA'[n^2']
30d]])</f>
        <v>-3.4643329842360306</v>
      </c>
      <c r="Z1844" s="29">
        <f>LN(Data[[#This Row],[NVActual]]/Data[[#This Row],[MA'[n*ln(n)']
30d]])</f>
        <v>6.8580284173935828</v>
      </c>
      <c r="AA1844" s="29">
        <f>LN(Data[[#This Row],[NVActual]]/Data[[#This Row],[MA'[n^1.5']]])</f>
        <v>2.9753732038074423</v>
      </c>
      <c r="AB1844" s="29">
        <f>LN(Data[[#This Row],[NVActual]]/Data[[#This Row],[Metcalfe
(n^2)]])</f>
        <v>-3.443324232840546</v>
      </c>
      <c r="AC1844" s="26">
        <f>1+Data[[#This Row],[MA'[NVMetcalfe calc']]]/((Data[[#This Row],[NVM_norm
(scaled)]]-Data[[#This Row],[NV_fund.]])/2)</f>
        <v>-6422851834.8899193</v>
      </c>
    </row>
    <row r="1845" spans="1:29" x14ac:dyDescent="0.2">
      <c r="A1845" s="23">
        <v>42331</v>
      </c>
      <c r="B1845" s="24">
        <v>4805130309.6419897</v>
      </c>
      <c r="C1845" s="24">
        <f t="shared" si="225"/>
        <v>5001996042.9169245</v>
      </c>
      <c r="D1845" s="25">
        <f>LN(Data[[#This Row],[NVActual]])</f>
        <v>22.292949998593443</v>
      </c>
      <c r="E1845" s="26">
        <v>340771</v>
      </c>
      <c r="F1845" s="40">
        <f>Data[[#This Row],[DAA 
(n)]]^2</f>
        <v>116124874441</v>
      </c>
      <c r="G1845" s="41">
        <f t="shared" si="226"/>
        <v>151774052966.70001</v>
      </c>
      <c r="H1845" s="28">
        <f>LN(Data[[#This Row],[Metcalfe
(n^2)]])</f>
        <v>25.477931952839786</v>
      </c>
      <c r="I1845" s="42">
        <f t="shared" si="227"/>
        <v>25.731764820724738</v>
      </c>
      <c r="J1845" s="40">
        <f>Data[[#This Row],[DAA 
(n)]]*LN(Data[[#This Row],[DAA 
(n)]])</f>
        <v>4341070.1747505832</v>
      </c>
      <c r="K1845" s="40">
        <f t="shared" si="228"/>
        <v>4997070.4240204971</v>
      </c>
      <c r="L1845" s="29">
        <f>LN(Data[[#This Row],[MA'[n*ln(n)']
30d]])</f>
        <v>15.424362383487088</v>
      </c>
      <c r="M1845" s="43">
        <f t="shared" si="229"/>
        <v>15.354072633395061</v>
      </c>
      <c r="N1845" s="40">
        <f>Data[[#This Row],[DAA 
(n)]]^1.5</f>
        <v>198927096.16373041</v>
      </c>
      <c r="O1845" s="40">
        <f t="shared" si="230"/>
        <v>242501992.649468</v>
      </c>
      <c r="P1845" s="43">
        <f>LN(Data[[#This Row],[MA'[n^1.5']]])</f>
        <v>19.306520485419259</v>
      </c>
      <c r="Q1845" s="43">
        <f t="shared" si="231"/>
        <v>19.209842967174666</v>
      </c>
      <c r="R1845" s="30">
        <f>$O$1+$O$2*Data[[#This Row],[MA'[ln(n^2)']]]</f>
        <v>25.731764820724738</v>
      </c>
      <c r="S1845" s="30">
        <f>$Q$1+$Q$2*Data[[#This Row],[MA'[ln(n*ln(n))']]]</f>
        <v>21.854219845101849</v>
      </c>
      <c r="T1845" s="31">
        <f>$O$3*Data[[#This Row],[Metcalfe
(n^2)]]</f>
        <v>60384934709.32</v>
      </c>
      <c r="U1845" s="31">
        <f t="shared" si="232"/>
        <v>78922507542.684006</v>
      </c>
      <c r="V1845" s="30">
        <f>LN(Data[[#This Row],[MA'[NVA']
30d]]/Data[[#This Row],[MA'[NVMetcalfe calc']]])</f>
        <v>-2.7586294125167647</v>
      </c>
      <c r="W1845" s="30">
        <f>$Q$3+Data[[#This Row],[NVM
(scaled)]]/((Data[[#This Row],[Upper Bound]]-Data[[#This Row],[Lower Bound]])/2)</f>
        <v>-0.83287423091649282</v>
      </c>
      <c r="X1845" s="30">
        <f>(Data[[#This Row],[Upper Bound]]+Data[[#This Row],[Lower Bound]])/2</f>
        <v>23.792992332913293</v>
      </c>
      <c r="Y1845" s="32">
        <f>LN(Data[[#This Row],[NVActual]]/Data[[#This Row],[MA'[n^2']
30d]])</f>
        <v>-3.4527087596313364</v>
      </c>
      <c r="Z1845" s="32">
        <f>LN(Data[[#This Row],[NVActual]]/Data[[#This Row],[MA'[n*ln(n)']
30d]])</f>
        <v>6.868587615106355</v>
      </c>
      <c r="AA1845" s="32">
        <f>LN(Data[[#This Row],[NVActual]]/Data[[#This Row],[MA'[n^1.5']]])</f>
        <v>2.9864295131741829</v>
      </c>
      <c r="AB1845" s="32">
        <f>LN(Data[[#This Row],[NVActual]]/Data[[#This Row],[Metcalfe
(n^2)]])</f>
        <v>-3.1849819542463429</v>
      </c>
      <c r="AC1845" s="34">
        <f>1+Data[[#This Row],[MA'[NVMetcalfe calc']]]/((Data[[#This Row],[NVM_norm
(scaled)]]-Data[[#This Row],[NV_fund.]])/2)</f>
        <v>-6409724289.3609781</v>
      </c>
    </row>
    <row r="1846" spans="1:29" x14ac:dyDescent="0.2">
      <c r="A1846" s="23">
        <v>42330</v>
      </c>
      <c r="B1846" s="24">
        <v>4814289952.8340797</v>
      </c>
      <c r="C1846" s="24">
        <f t="shared" si="225"/>
        <v>4981360402.1191378</v>
      </c>
      <c r="D1846" s="25">
        <f>LN(Data[[#This Row],[NVActual]])</f>
        <v>22.294854405659667</v>
      </c>
      <c r="E1846" s="26">
        <v>379184</v>
      </c>
      <c r="F1846" s="40">
        <f>Data[[#This Row],[DAA 
(n)]]^2</f>
        <v>143780505856</v>
      </c>
      <c r="G1846" s="41">
        <f t="shared" si="226"/>
        <v>152688225632</v>
      </c>
      <c r="H1846" s="28">
        <f>LN(Data[[#This Row],[Metcalfe
(n^2)]])</f>
        <v>25.691553708759962</v>
      </c>
      <c r="I1846" s="42">
        <f t="shared" si="227"/>
        <v>25.738832076379261</v>
      </c>
      <c r="J1846" s="40">
        <f>Data[[#This Row],[DAA 
(n)]]*LN(Data[[#This Row],[DAA 
(n)]])</f>
        <v>4870913.0507512186</v>
      </c>
      <c r="K1846" s="40">
        <f t="shared" si="228"/>
        <v>5014591.553411535</v>
      </c>
      <c r="L1846" s="29">
        <f>LN(Data[[#This Row],[MA'[n*ln(n)']
30d]])</f>
        <v>15.427862531078606</v>
      </c>
      <c r="M1846" s="43">
        <f t="shared" si="229"/>
        <v>15.347622797128945</v>
      </c>
      <c r="N1846" s="40">
        <f>Data[[#This Row],[DAA 
(n)]]^1.5</f>
        <v>233493613.04434362</v>
      </c>
      <c r="O1846" s="40">
        <f t="shared" si="230"/>
        <v>243644851.91151544</v>
      </c>
      <c r="P1846" s="43">
        <f>LN(Data[[#This Row],[MA'[n^1.5']]])</f>
        <v>19.311222197999236</v>
      </c>
      <c r="Q1846" s="43">
        <f t="shared" si="231"/>
        <v>19.200901002815964</v>
      </c>
      <c r="R1846" s="30">
        <f>$O$1+$O$2*Data[[#This Row],[MA'[ln(n^2)']]]</f>
        <v>25.738832076379261</v>
      </c>
      <c r="S1846" s="30">
        <f>$Q$1+$Q$2*Data[[#This Row],[MA'[ln(n*ln(n))']]]</f>
        <v>21.84357761526276</v>
      </c>
      <c r="T1846" s="31">
        <f>$O$3*Data[[#This Row],[Metcalfe
(n^2)]]</f>
        <v>74765863045.119995</v>
      </c>
      <c r="U1846" s="31">
        <f t="shared" si="232"/>
        <v>79397877328.639984</v>
      </c>
      <c r="V1846" s="30">
        <f>LN(Data[[#This Row],[MA'[NVA']
30d]]/Data[[#This Row],[MA'[NVMetcalfe calc']]])</f>
        <v>-2.7687686071516389</v>
      </c>
      <c r="W1846" s="30">
        <f>$Q$3+Data[[#This Row],[NVM
(scaled)]]/((Data[[#This Row],[Upper Bound]]-Data[[#This Row],[Lower Bound]])/2)</f>
        <v>-0.83161116034407867</v>
      </c>
      <c r="X1846" s="30">
        <f>(Data[[#This Row],[Upper Bound]]+Data[[#This Row],[Lower Bound]])/2</f>
        <v>23.79120484582101</v>
      </c>
      <c r="Y1846" s="29">
        <f>LN(Data[[#This Row],[NVActual]]/Data[[#This Row],[MA'[n^2']
30d]])</f>
        <v>-3.4568095326929202</v>
      </c>
      <c r="Z1846" s="29">
        <f>LN(Data[[#This Row],[NVActual]]/Data[[#This Row],[MA'[n*ln(n)']
30d]])</f>
        <v>6.8669918745810605</v>
      </c>
      <c r="AA1846" s="29">
        <f>LN(Data[[#This Row],[NVActual]]/Data[[#This Row],[MA'[n^1.5']]])</f>
        <v>2.983632207660432</v>
      </c>
      <c r="AB1846" s="29">
        <f>LN(Data[[#This Row],[NVActual]]/Data[[#This Row],[Metcalfe
(n^2)]])</f>
        <v>-3.3966993031002959</v>
      </c>
      <c r="AC1846" s="26">
        <f>1+Data[[#This Row],[MA'[NVMetcalfe calc']]]/((Data[[#This Row],[NVM_norm
(scaled)]]-Data[[#This Row],[NV_fund.]])/2)</f>
        <v>-6449130537.8270988</v>
      </c>
    </row>
    <row r="1847" spans="1:29" x14ac:dyDescent="0.2">
      <c r="A1847" s="23">
        <v>42329</v>
      </c>
      <c r="B1847" s="24">
        <v>4845432243.6993599</v>
      </c>
      <c r="C1847" s="24">
        <f t="shared" si="225"/>
        <v>4957926601.7904015</v>
      </c>
      <c r="D1847" s="25">
        <f>LN(Data[[#This Row],[NVActual]])</f>
        <v>22.301302292695606</v>
      </c>
      <c r="E1847" s="26">
        <v>370942</v>
      </c>
      <c r="F1847" s="40">
        <f>Data[[#This Row],[DAA 
(n)]]^2</f>
        <v>137597967364</v>
      </c>
      <c r="G1847" s="41">
        <f t="shared" si="226"/>
        <v>152249785696</v>
      </c>
      <c r="H1847" s="28">
        <f>LN(Data[[#This Row],[Metcalfe
(n^2)]])</f>
        <v>25.647601990272594</v>
      </c>
      <c r="I1847" s="42">
        <f t="shared" si="227"/>
        <v>25.735634090310402</v>
      </c>
      <c r="J1847" s="40">
        <f>Data[[#This Row],[DAA 
(n)]]*LN(Data[[#This Row],[DAA 
(n)]])</f>
        <v>4756886.388737848</v>
      </c>
      <c r="K1847" s="40">
        <f t="shared" si="228"/>
        <v>5006408.9390552677</v>
      </c>
      <c r="L1847" s="29">
        <f>LN(Data[[#This Row],[MA'[n*ln(n)']
30d]])</f>
        <v>15.426229437420741</v>
      </c>
      <c r="M1847" s="43">
        <f t="shared" si="229"/>
        <v>15.340747102042867</v>
      </c>
      <c r="N1847" s="40">
        <f>Data[[#This Row],[DAA 
(n)]]^1.5</f>
        <v>225922254.79119381</v>
      </c>
      <c r="O1847" s="40">
        <f t="shared" si="230"/>
        <v>243104493.6942279</v>
      </c>
      <c r="P1847" s="43">
        <f>LN(Data[[#This Row],[MA'[n^1.5']]])</f>
        <v>19.309001924077364</v>
      </c>
      <c r="Q1847" s="43">
        <f t="shared" si="231"/>
        <v>19.19136599018676</v>
      </c>
      <c r="R1847" s="30">
        <f>$O$1+$O$2*Data[[#This Row],[MA'[ln(n^2)']]]</f>
        <v>25.735634090310402</v>
      </c>
      <c r="S1847" s="30">
        <f>$Q$1+$Q$2*Data[[#This Row],[MA'[ln(n*ln(n))']]]</f>
        <v>21.832232718370729</v>
      </c>
      <c r="T1847" s="31">
        <f>$O$3*Data[[#This Row],[Metcalfe
(n^2)]]</f>
        <v>71550943029.279999</v>
      </c>
      <c r="U1847" s="31">
        <f t="shared" si="232"/>
        <v>79169888561.919983</v>
      </c>
      <c r="V1847" s="30">
        <f>LN(Data[[#This Row],[MA'[NVA']
30d]]/Data[[#This Row],[MA'[NVMetcalfe calc']]])</f>
        <v>-2.7706084020947759</v>
      </c>
      <c r="W1847" s="30">
        <f>$Q$3+Data[[#This Row],[NVM
(scaled)]]/((Data[[#This Row],[Upper Bound]]-Data[[#This Row],[Lower Bound]])/2)</f>
        <v>-0.8295867337711208</v>
      </c>
      <c r="X1847" s="30">
        <f>(Data[[#This Row],[Upper Bound]]+Data[[#This Row],[Lower Bound]])/2</f>
        <v>23.783933404340566</v>
      </c>
      <c r="Y1847" s="32">
        <f>LN(Data[[#This Row],[NVActual]]/Data[[#This Row],[MA'[n^2']
30d]])</f>
        <v>-3.4474860432601813</v>
      </c>
      <c r="Z1847" s="32">
        <f>LN(Data[[#This Row],[NVActual]]/Data[[#This Row],[MA'[n*ln(n)']
30d]])</f>
        <v>6.8750728552748654</v>
      </c>
      <c r="AA1847" s="32">
        <f>LN(Data[[#This Row],[NVActual]]/Data[[#This Row],[MA'[n^1.5']]])</f>
        <v>2.992300368618241</v>
      </c>
      <c r="AB1847" s="32">
        <f>LN(Data[[#This Row],[NVActual]]/Data[[#This Row],[Metcalfe
(n^2)]])</f>
        <v>-3.3462996975769861</v>
      </c>
      <c r="AC1847" s="34">
        <f>1+Data[[#This Row],[MA'[NVMetcalfe calc']]]/((Data[[#This Row],[NVM_norm
(scaled)]]-Data[[#This Row],[NV_fund.]])/2)</f>
        <v>-6433040711.3955402</v>
      </c>
    </row>
    <row r="1848" spans="1:29" x14ac:dyDescent="0.2">
      <c r="A1848" s="23">
        <v>42328</v>
      </c>
      <c r="B1848" s="24">
        <v>4785085356.66609</v>
      </c>
      <c r="C1848" s="24">
        <f t="shared" si="225"/>
        <v>4931847600.7361622</v>
      </c>
      <c r="D1848" s="25">
        <f>LN(Data[[#This Row],[NVActual]])</f>
        <v>22.288769700075946</v>
      </c>
      <c r="E1848" s="26">
        <v>361600</v>
      </c>
      <c r="F1848" s="40">
        <f>Data[[#This Row],[DAA 
(n)]]^2</f>
        <v>130754560000</v>
      </c>
      <c r="G1848" s="41">
        <f t="shared" si="226"/>
        <v>151814161276.16666</v>
      </c>
      <c r="H1848" s="28">
        <f>LN(Data[[#This Row],[Metcalfe
(n^2)]])</f>
        <v>25.596587815000316</v>
      </c>
      <c r="I1848" s="42">
        <f t="shared" si="227"/>
        <v>25.732307568724895</v>
      </c>
      <c r="J1848" s="40">
        <f>Data[[#This Row],[DAA 
(n)]]*LN(Data[[#This Row],[DAA 
(n)]])</f>
        <v>4627863.076952057</v>
      </c>
      <c r="K1848" s="40">
        <f t="shared" si="228"/>
        <v>4998104.2050449885</v>
      </c>
      <c r="L1848" s="29">
        <f>LN(Data[[#This Row],[MA'[n*ln(n)']
30d]])</f>
        <v>15.424569239508427</v>
      </c>
      <c r="M1848" s="43">
        <f t="shared" si="229"/>
        <v>15.333686246641314</v>
      </c>
      <c r="N1848" s="40">
        <f>Data[[#This Row],[DAA 
(n)]]^1.5</f>
        <v>217441598.81678534</v>
      </c>
      <c r="O1848" s="40">
        <f t="shared" si="230"/>
        <v>242561419.42258832</v>
      </c>
      <c r="P1848" s="43">
        <f>LN(Data[[#This Row],[MA'[n^1.5']]])</f>
        <v>19.306765512242304</v>
      </c>
      <c r="Q1848" s="43">
        <f t="shared" si="231"/>
        <v>19.181569088739629</v>
      </c>
      <c r="R1848" s="30">
        <f>$O$1+$O$2*Data[[#This Row],[MA'[ln(n^2)']]]</f>
        <v>25.732307568724895</v>
      </c>
      <c r="S1848" s="30">
        <f>$Q$1+$Q$2*Data[[#This Row],[MA'[ln(n*ln(n))']]]</f>
        <v>21.820582306958165</v>
      </c>
      <c r="T1848" s="31">
        <f>$O$3*Data[[#This Row],[Metcalfe
(n^2)]]</f>
        <v>67992371200</v>
      </c>
      <c r="U1848" s="31">
        <f t="shared" si="232"/>
        <v>78943363863.606659</v>
      </c>
      <c r="V1848" s="30">
        <f>LN(Data[[#This Row],[MA'[NVA']
30d]]/Data[[#This Row],[MA'[NVMetcalfe calc']]])</f>
        <v>-2.7730169975123862</v>
      </c>
      <c r="W1848" s="30">
        <f>$Q$3+Data[[#This Row],[NVM
(scaled)]]/((Data[[#This Row],[Upper Bound]]-Data[[#This Row],[Lower Bound]])/2)</f>
        <v>-0.82779742284863522</v>
      </c>
      <c r="X1848" s="30">
        <f>(Data[[#This Row],[Upper Bound]]+Data[[#This Row],[Lower Bound]])/2</f>
        <v>23.776444937841532</v>
      </c>
      <c r="Y1848" s="29">
        <f>LN(Data[[#This Row],[NVActual]]/Data[[#This Row],[MA'[n^2']
30d]])</f>
        <v>-3.4571532865201506</v>
      </c>
      <c r="Z1848" s="29">
        <f>LN(Data[[#This Row],[NVActual]]/Data[[#This Row],[MA'[n*ln(n)']
30d]])</f>
        <v>6.8642004605675169</v>
      </c>
      <c r="AA1848" s="29">
        <f>LN(Data[[#This Row],[NVActual]]/Data[[#This Row],[MA'[n^1.5']]])</f>
        <v>2.9820041878336396</v>
      </c>
      <c r="AB1848" s="29">
        <f>LN(Data[[#This Row],[NVActual]]/Data[[#This Row],[Metcalfe
(n^2)]])</f>
        <v>-3.3078181149243724</v>
      </c>
      <c r="AC1848" s="26">
        <f>1+Data[[#This Row],[MA'[NVMetcalfe calc']]]/((Data[[#This Row],[NVM_norm
(scaled)]]-Data[[#This Row],[NV_fund.]])/2)</f>
        <v>-6417053018.2576294</v>
      </c>
    </row>
    <row r="1849" spans="1:29" x14ac:dyDescent="0.2">
      <c r="A1849" s="23">
        <v>42327</v>
      </c>
      <c r="B1849" s="24">
        <v>4847511550.5042105</v>
      </c>
      <c r="C1849" s="24">
        <f t="shared" si="225"/>
        <v>4904120573.7721472</v>
      </c>
      <c r="D1849" s="25">
        <f>LN(Data[[#This Row],[NVActual]])</f>
        <v>22.301731327853737</v>
      </c>
      <c r="E1849" s="26">
        <v>345821</v>
      </c>
      <c r="F1849" s="40">
        <f>Data[[#This Row],[DAA 
(n)]]^2</f>
        <v>119592164041</v>
      </c>
      <c r="G1849" s="41">
        <f t="shared" si="226"/>
        <v>151388934144.96667</v>
      </c>
      <c r="H1849" s="28">
        <f>LN(Data[[#This Row],[Metcalfe
(n^2)]])</f>
        <v>25.507353158264703</v>
      </c>
      <c r="I1849" s="42">
        <f t="shared" si="227"/>
        <v>25.728885686894124</v>
      </c>
      <c r="J1849" s="40">
        <f>Data[[#This Row],[DAA 
(n)]]*LN(Data[[#This Row],[DAA 
(n)]])</f>
        <v>4410489.1882721288</v>
      </c>
      <c r="K1849" s="40">
        <f t="shared" si="228"/>
        <v>4989798.2587072104</v>
      </c>
      <c r="L1849" s="29">
        <f>LN(Data[[#This Row],[MA'[n*ln(n)']
30d]])</f>
        <v>15.422906037793631</v>
      </c>
      <c r="M1849" s="43">
        <f t="shared" si="229"/>
        <v>15.326664329625521</v>
      </c>
      <c r="N1849" s="40">
        <f>Data[[#This Row],[DAA 
(n)]]^1.5</f>
        <v>203365389.78110966</v>
      </c>
      <c r="O1849" s="40">
        <f t="shared" si="230"/>
        <v>242024316.52959105</v>
      </c>
      <c r="P1849" s="43">
        <f>LN(Data[[#This Row],[MA'[n^1.5']]])</f>
        <v>19.304548760600266</v>
      </c>
      <c r="Q1849" s="43">
        <f t="shared" si="231"/>
        <v>19.171823074121107</v>
      </c>
      <c r="R1849" s="30">
        <f>$O$1+$O$2*Data[[#This Row],[MA'[ln(n^2)']]]</f>
        <v>25.728885686894124</v>
      </c>
      <c r="S1849" s="30">
        <f>$Q$1+$Q$2*Data[[#This Row],[MA'[ln(n*ln(n))']]]</f>
        <v>21.808996143882108</v>
      </c>
      <c r="T1849" s="31">
        <f>$O$3*Data[[#This Row],[Metcalfe
(n^2)]]</f>
        <v>62187925301.32</v>
      </c>
      <c r="U1849" s="31">
        <f t="shared" si="232"/>
        <v>78722245755.382645</v>
      </c>
      <c r="V1849" s="30">
        <f>LN(Data[[#This Row],[MA'[NVA']
30d]]/Data[[#This Row],[MA'[NVMetcalfe calc']]])</f>
        <v>-2.7758499955806406</v>
      </c>
      <c r="W1849" s="30">
        <f>$Q$3+Data[[#This Row],[NVM
(scaled)]]/((Data[[#This Row],[Upper Bound]]-Data[[#This Row],[Lower Bound]])/2)</f>
        <v>-0.82628990568325922</v>
      </c>
      <c r="X1849" s="30">
        <f>(Data[[#This Row],[Upper Bound]]+Data[[#This Row],[Lower Bound]])/2</f>
        <v>23.768940915388114</v>
      </c>
      <c r="Y1849" s="32">
        <f>LN(Data[[#This Row],[NVActual]]/Data[[#This Row],[MA'[n^2']
30d]])</f>
        <v>-3.441386757233039</v>
      </c>
      <c r="Z1849" s="32">
        <f>LN(Data[[#This Row],[NVActual]]/Data[[#This Row],[MA'[n*ln(n)']
30d]])</f>
        <v>6.8788252900601057</v>
      </c>
      <c r="AA1849" s="32">
        <f>LN(Data[[#This Row],[NVActual]]/Data[[#This Row],[MA'[n^1.5']]])</f>
        <v>2.9971825672534713</v>
      </c>
      <c r="AB1849" s="32">
        <f>LN(Data[[#This Row],[NVActual]]/Data[[#This Row],[Metcalfe
(n^2)]])</f>
        <v>-3.2056218304109647</v>
      </c>
      <c r="AC1849" s="34">
        <f>1+Data[[#This Row],[MA'[NVMetcalfe calc']]]/((Data[[#This Row],[NVM_norm
(scaled)]]-Data[[#This Row],[NV_fund.]])/2)</f>
        <v>-6401423618.7319393</v>
      </c>
    </row>
    <row r="1850" spans="1:29" x14ac:dyDescent="0.2">
      <c r="A1850" s="23">
        <v>42326</v>
      </c>
      <c r="B1850" s="24">
        <v>4987714987.43995</v>
      </c>
      <c r="C1850" s="24">
        <f t="shared" si="225"/>
        <v>4875652793.6311302</v>
      </c>
      <c r="D1850" s="25">
        <f>LN(Data[[#This Row],[NVActual]])</f>
        <v>22.330243723484507</v>
      </c>
      <c r="E1850" s="26">
        <v>403730</v>
      </c>
      <c r="F1850" s="40">
        <f>Data[[#This Row],[DAA 
(n)]]^2</f>
        <v>162997912900</v>
      </c>
      <c r="G1850" s="41">
        <f t="shared" si="226"/>
        <v>152842038591.73334</v>
      </c>
      <c r="H1850" s="28">
        <f>LN(Data[[#This Row],[Metcalfe
(n^2)]])</f>
        <v>25.81700323337672</v>
      </c>
      <c r="I1850" s="42">
        <f t="shared" si="227"/>
        <v>25.739245654492869</v>
      </c>
      <c r="J1850" s="40">
        <f>Data[[#This Row],[DAA 
(n)]]*LN(Data[[#This Row],[DAA 
(n)]])</f>
        <v>5211549.3577055912</v>
      </c>
      <c r="K1850" s="40">
        <f t="shared" si="228"/>
        <v>5016607.8256556829</v>
      </c>
      <c r="L1850" s="29">
        <f>LN(Data[[#This Row],[MA'[n*ln(n)']
30d]])</f>
        <v>15.428264531317083</v>
      </c>
      <c r="M1850" s="43">
        <f t="shared" si="229"/>
        <v>15.319751184844939</v>
      </c>
      <c r="N1850" s="40">
        <f>Data[[#This Row],[DAA 
(n)]]^1.5</f>
        <v>256529038.07389328</v>
      </c>
      <c r="O1850" s="40">
        <f t="shared" si="230"/>
        <v>243803809.80926898</v>
      </c>
      <c r="P1850" s="43">
        <f>LN(Data[[#This Row],[MA'[n^1.5']]])</f>
        <v>19.3118744016706</v>
      </c>
      <c r="Q1850" s="43">
        <f t="shared" si="231"/>
        <v>19.162227852947087</v>
      </c>
      <c r="R1850" s="30">
        <f>$O$1+$O$2*Data[[#This Row],[MA'[ln(n^2)']]]</f>
        <v>25.739245654492869</v>
      </c>
      <c r="S1850" s="30">
        <f>$Q$1+$Q$2*Data[[#This Row],[MA'[ln(n*ln(n))']]]</f>
        <v>21.797589454994149</v>
      </c>
      <c r="T1850" s="31">
        <f>$O$3*Data[[#This Row],[Metcalfe
(n^2)]]</f>
        <v>84758914708</v>
      </c>
      <c r="U1850" s="31">
        <f t="shared" si="232"/>
        <v>79477860067.701324</v>
      </c>
      <c r="V1850" s="30">
        <f>LN(Data[[#This Row],[MA'[NVA']
30d]]/Data[[#This Row],[MA'[NVMetcalfe calc']]])</f>
        <v>-2.7912244912893525</v>
      </c>
      <c r="W1850" s="30">
        <f>$Q$3+Data[[#This Row],[NVM
(scaled)]]/((Data[[#This Row],[Upper Bound]]-Data[[#This Row],[Lower Bound]])/2)</f>
        <v>-0.82626988758904274</v>
      </c>
      <c r="X1850" s="30">
        <f>(Data[[#This Row],[Upper Bound]]+Data[[#This Row],[Lower Bound]])/2</f>
        <v>23.768417554743507</v>
      </c>
      <c r="Y1850" s="29">
        <f>LN(Data[[#This Row],[NVActual]]/Data[[#This Row],[MA'[n^2']
30d]])</f>
        <v>-3.4224270740289451</v>
      </c>
      <c r="Z1850" s="29">
        <f>LN(Data[[#This Row],[NVActual]]/Data[[#This Row],[MA'[n*ln(n)']
30d]])</f>
        <v>6.9019791921674232</v>
      </c>
      <c r="AA1850" s="29">
        <f>LN(Data[[#This Row],[NVActual]]/Data[[#This Row],[MA'[n^1.5']]])</f>
        <v>3.0183693218139069</v>
      </c>
      <c r="AB1850" s="29">
        <f>LN(Data[[#This Row],[NVActual]]/Data[[#This Row],[Metcalfe
(n^2)]])</f>
        <v>-3.4867595098922131</v>
      </c>
      <c r="AC1850" s="26">
        <f>1+Data[[#This Row],[MA'[NVMetcalfe calc']]]/((Data[[#This Row],[NVM_norm
(scaled)]]-Data[[#This Row],[NV_fund.]])/2)</f>
        <v>-6463010375.0459642</v>
      </c>
    </row>
    <row r="1851" spans="1:29" x14ac:dyDescent="0.2">
      <c r="A1851" s="23">
        <v>42325</v>
      </c>
      <c r="B1851" s="24">
        <v>4987994385.31849</v>
      </c>
      <c r="C1851" s="24">
        <f t="shared" si="225"/>
        <v>4839303570.1632099</v>
      </c>
      <c r="D1851" s="25">
        <f>LN(Data[[#This Row],[NVActual]])</f>
        <v>22.330299739125735</v>
      </c>
      <c r="E1851" s="26">
        <v>388743</v>
      </c>
      <c r="F1851" s="40">
        <f>Data[[#This Row],[DAA 
(n)]]^2</f>
        <v>151121120049</v>
      </c>
      <c r="G1851" s="41">
        <f t="shared" si="226"/>
        <v>151472112700.53333</v>
      </c>
      <c r="H1851" s="28">
        <f>LN(Data[[#This Row],[Metcalfe
(n^2)]])</f>
        <v>25.741347471765192</v>
      </c>
      <c r="I1851" s="42">
        <f t="shared" si="227"/>
        <v>25.729561146395206</v>
      </c>
      <c r="J1851" s="40">
        <f>Data[[#This Row],[DAA 
(n)]]*LN(Data[[#This Row],[DAA 
(n)]])</f>
        <v>5003384.3201082079</v>
      </c>
      <c r="K1851" s="40">
        <f t="shared" si="228"/>
        <v>4991428.8818508405</v>
      </c>
      <c r="L1851" s="29">
        <f>LN(Data[[#This Row],[MA'[n*ln(n)']
30d]])</f>
        <v>15.423232775805937</v>
      </c>
      <c r="M1851" s="43">
        <f t="shared" si="229"/>
        <v>15.312403230867037</v>
      </c>
      <c r="N1851" s="40">
        <f>Data[[#This Row],[DAA 
(n)]]^1.5</f>
        <v>242378376.86396125</v>
      </c>
      <c r="O1851" s="40">
        <f t="shared" si="230"/>
        <v>242129570.53215024</v>
      </c>
      <c r="P1851" s="43">
        <f>LN(Data[[#This Row],[MA'[n^1.5']]])</f>
        <v>19.304983556259373</v>
      </c>
      <c r="Q1851" s="43">
        <f t="shared" si="231"/>
        <v>19.15200982507546</v>
      </c>
      <c r="R1851" s="30">
        <f>$O$1+$O$2*Data[[#This Row],[MA'[ln(n^2)']]]</f>
        <v>25.729561146395206</v>
      </c>
      <c r="S1851" s="30">
        <f>$Q$1+$Q$2*Data[[#This Row],[MA'[ln(n*ln(n))']]]</f>
        <v>21.785465330930609</v>
      </c>
      <c r="T1851" s="31">
        <f>$O$3*Data[[#This Row],[Metcalfe
(n^2)]]</f>
        <v>78582982425.479996</v>
      </c>
      <c r="U1851" s="31">
        <f t="shared" si="232"/>
        <v>78765498604.277313</v>
      </c>
      <c r="V1851" s="30">
        <f>LN(Data[[#This Row],[MA'[NVA']
30d]]/Data[[#This Row],[MA'[NVMetcalfe calc']]])</f>
        <v>-2.7897042461018478</v>
      </c>
      <c r="W1851" s="30">
        <f>$Q$3+Data[[#This Row],[NVM
(scaled)]]/((Data[[#This Row],[Upper Bound]]-Data[[#This Row],[Lower Bound]])/2)</f>
        <v>-0.82462295878490643</v>
      </c>
      <c r="X1851" s="30">
        <f>(Data[[#This Row],[Upper Bound]]+Data[[#This Row],[Lower Bound]])/2</f>
        <v>23.757513238662909</v>
      </c>
      <c r="Y1851" s="32">
        <f>LN(Data[[#This Row],[NVActual]]/Data[[#This Row],[MA'[n^2']
30d]])</f>
        <v>-3.4133676312423562</v>
      </c>
      <c r="Z1851" s="32">
        <f>LN(Data[[#This Row],[NVActual]]/Data[[#This Row],[MA'[n*ln(n)']
30d]])</f>
        <v>6.9070669633197985</v>
      </c>
      <c r="AA1851" s="32">
        <f>LN(Data[[#This Row],[NVActual]]/Data[[#This Row],[MA'[n^1.5']]])</f>
        <v>3.0253161828663613</v>
      </c>
      <c r="AB1851" s="32">
        <f>LN(Data[[#This Row],[NVActual]]/Data[[#This Row],[Metcalfe
(n^2)]])</f>
        <v>-3.4110477326394553</v>
      </c>
      <c r="AC1851" s="34">
        <f>1+Data[[#This Row],[MA'[NVMetcalfe calc']]]/((Data[[#This Row],[NVM_norm
(scaled)]]-Data[[#This Row],[NV_fund.]])/2)</f>
        <v>-6408352631.3033686</v>
      </c>
    </row>
    <row r="1852" spans="1:29" x14ac:dyDescent="0.2">
      <c r="A1852" s="23">
        <v>42324</v>
      </c>
      <c r="B1852" s="24">
        <v>4916703779.8613596</v>
      </c>
      <c r="C1852" s="24">
        <f t="shared" si="225"/>
        <v>4802475856.0192938</v>
      </c>
      <c r="D1852" s="25">
        <f>LN(Data[[#This Row],[NVActual]])</f>
        <v>22.315904179482018</v>
      </c>
      <c r="E1852" s="26">
        <v>404593</v>
      </c>
      <c r="F1852" s="40">
        <f>Data[[#This Row],[DAA 
(n)]]^2</f>
        <v>163695495649</v>
      </c>
      <c r="G1852" s="41">
        <f t="shared" si="226"/>
        <v>150013684840.26666</v>
      </c>
      <c r="H1852" s="28">
        <f>LN(Data[[#This Row],[Metcalfe
(n^2)]])</f>
        <v>25.821273805056109</v>
      </c>
      <c r="I1852" s="42">
        <f t="shared" si="227"/>
        <v>25.718167253016077</v>
      </c>
      <c r="J1852" s="40">
        <f>Data[[#This Row],[DAA 
(n)]]*LN(Data[[#This Row],[DAA 
(n)]])</f>
        <v>5223553.3163045328</v>
      </c>
      <c r="K1852" s="40">
        <f t="shared" si="228"/>
        <v>4963360.8980855308</v>
      </c>
      <c r="L1852" s="29">
        <f>LN(Data[[#This Row],[MA'[n*ln(n)']
30d]])</f>
        <v>15.417593669654067</v>
      </c>
      <c r="M1852" s="43">
        <f t="shared" si="229"/>
        <v>15.304916282908305</v>
      </c>
      <c r="N1852" s="40">
        <f>Data[[#This Row],[DAA 
(n)]]^1.5</f>
        <v>257351999.54753739</v>
      </c>
      <c r="O1852" s="40">
        <f t="shared" si="230"/>
        <v>240302532.95162213</v>
      </c>
      <c r="P1852" s="43">
        <f>LN(Data[[#This Row],[MA'[n^1.5']]])</f>
        <v>19.297409241440249</v>
      </c>
      <c r="Q1852" s="43">
        <f t="shared" si="231"/>
        <v>19.141600760710151</v>
      </c>
      <c r="R1852" s="30">
        <f>$O$1+$O$2*Data[[#This Row],[MA'[ln(n^2)']]]</f>
        <v>25.718167253016077</v>
      </c>
      <c r="S1852" s="30">
        <f>$Q$1+$Q$2*Data[[#This Row],[MA'[ln(n*ln(n))']]]</f>
        <v>21.7731118667987</v>
      </c>
      <c r="T1852" s="31">
        <f>$O$3*Data[[#This Row],[Metcalfe
(n^2)]]</f>
        <v>85121657737.479996</v>
      </c>
      <c r="U1852" s="31">
        <f t="shared" si="232"/>
        <v>78007116116.93866</v>
      </c>
      <c r="V1852" s="30">
        <f>LN(Data[[#This Row],[MA'[NVA']
30d]]/Data[[#This Row],[MA'[NVMetcalfe calc']]])</f>
        <v>-2.787668466526243</v>
      </c>
      <c r="W1852" s="30">
        <f>$Q$3+Data[[#This Row],[NVM
(scaled)]]/((Data[[#This Row],[Upper Bound]]-Data[[#This Row],[Lower Bound]])/2)</f>
        <v>-0.82324680827821461</v>
      </c>
      <c r="X1852" s="30">
        <f>(Data[[#This Row],[Upper Bound]]+Data[[#This Row],[Lower Bound]])/2</f>
        <v>23.745639559907389</v>
      </c>
      <c r="Y1852" s="29">
        <f>LN(Data[[#This Row],[NVActual]]/Data[[#This Row],[MA'[n^2']
30d]])</f>
        <v>-3.4180881796676816</v>
      </c>
      <c r="Z1852" s="29">
        <f>LN(Data[[#This Row],[NVActual]]/Data[[#This Row],[MA'[n*ln(n)']
30d]])</f>
        <v>6.8983105098279518</v>
      </c>
      <c r="AA1852" s="29">
        <f>LN(Data[[#This Row],[NVActual]]/Data[[#This Row],[MA'[n^1.5']]])</f>
        <v>3.0184949380417696</v>
      </c>
      <c r="AB1852" s="29">
        <f>LN(Data[[#This Row],[NVActual]]/Data[[#This Row],[Metcalfe
(n^2)]])</f>
        <v>-3.5053696255740912</v>
      </c>
      <c r="AC1852" s="26">
        <f>1+Data[[#This Row],[MA'[NVMetcalfe calc']]]/((Data[[#This Row],[NVM_norm
(scaled)]]-Data[[#This Row],[NV_fund.]])/2)</f>
        <v>-6350073416.8941498</v>
      </c>
    </row>
    <row r="1853" spans="1:29" x14ac:dyDescent="0.2">
      <c r="A1853" s="23">
        <v>42323</v>
      </c>
      <c r="B1853" s="24">
        <v>4748951129.8803196</v>
      </c>
      <c r="C1853" s="24">
        <f t="shared" si="225"/>
        <v>4772142445.5584536</v>
      </c>
      <c r="D1853" s="25">
        <f>LN(Data[[#This Row],[NVActual]])</f>
        <v>22.281189615847754</v>
      </c>
      <c r="E1853" s="26">
        <v>409132</v>
      </c>
      <c r="F1853" s="40">
        <f>Data[[#This Row],[DAA 
(n)]]^2</f>
        <v>167388993424</v>
      </c>
      <c r="G1853" s="41">
        <f t="shared" si="226"/>
        <v>149249744692.26666</v>
      </c>
      <c r="H1853" s="28">
        <f>LN(Data[[#This Row],[Metcalfe
(n^2)]])</f>
        <v>25.843586242684832</v>
      </c>
      <c r="I1853" s="42">
        <f t="shared" si="227"/>
        <v>25.713139625635396</v>
      </c>
      <c r="J1853" s="40">
        <f>Data[[#This Row],[DAA 
(n)]]*LN(Data[[#This Row],[DAA 
(n)]])</f>
        <v>5286719.0633210652</v>
      </c>
      <c r="K1853" s="40">
        <f t="shared" si="228"/>
        <v>4949769.587028631</v>
      </c>
      <c r="L1853" s="29">
        <f>LN(Data[[#This Row],[MA'[n*ln(n)']
30d]])</f>
        <v>15.414851585386455</v>
      </c>
      <c r="M1853" s="43">
        <f t="shared" si="229"/>
        <v>15.297589726231402</v>
      </c>
      <c r="N1853" s="40">
        <f>Data[[#This Row],[DAA 
(n)]]^1.5</f>
        <v>261694848.35882375</v>
      </c>
      <c r="O1853" s="40">
        <f t="shared" si="230"/>
        <v>239385004.83422327</v>
      </c>
      <c r="P1853" s="43">
        <f>LN(Data[[#This Row],[MA'[n^1.5']]])</f>
        <v>19.293583712677879</v>
      </c>
      <c r="Q1853" s="43">
        <f t="shared" si="231"/>
        <v>19.131405453273292</v>
      </c>
      <c r="R1853" s="30">
        <f>$O$1+$O$2*Data[[#This Row],[MA'[ln(n^2)']]]</f>
        <v>25.713139625635396</v>
      </c>
      <c r="S1853" s="30">
        <f>$Q$1+$Q$2*Data[[#This Row],[MA'[ln(n*ln(n))']]]</f>
        <v>21.761023048281814</v>
      </c>
      <c r="T1853" s="31">
        <f>$O$3*Data[[#This Row],[Metcalfe
(n^2)]]</f>
        <v>87042276580.479996</v>
      </c>
      <c r="U1853" s="31">
        <f t="shared" si="232"/>
        <v>77609867239.978668</v>
      </c>
      <c r="V1853" s="30">
        <f>LN(Data[[#This Row],[MA'[NVA']
30d]]/Data[[#This Row],[MA'[NVMetcalfe calc']]])</f>
        <v>-2.7888992201851757</v>
      </c>
      <c r="W1853" s="30">
        <f>$Q$3+Data[[#This Row],[NVM
(scaled)]]/((Data[[#This Row],[Upper Bound]]-Data[[#This Row],[Lower Bound]])/2)</f>
        <v>-0.82134461274048742</v>
      </c>
      <c r="X1853" s="30">
        <f>(Data[[#This Row],[Upper Bound]]+Data[[#This Row],[Lower Bound]])/2</f>
        <v>23.737081336958603</v>
      </c>
      <c r="Y1853" s="32">
        <f>LN(Data[[#This Row],[NVActual]]/Data[[#This Row],[MA'[n^2']
30d]])</f>
        <v>-3.4476972627653271</v>
      </c>
      <c r="Z1853" s="32">
        <f>LN(Data[[#This Row],[NVActual]]/Data[[#This Row],[MA'[n*ln(n)']
30d]])</f>
        <v>6.8663380304613</v>
      </c>
      <c r="AA1853" s="32">
        <f>LN(Data[[#This Row],[NVActual]]/Data[[#This Row],[MA'[n^1.5']]])</f>
        <v>2.9876059031698756</v>
      </c>
      <c r="AB1853" s="32">
        <f>LN(Data[[#This Row],[NVActual]]/Data[[#This Row],[Metcalfe
(n^2)]])</f>
        <v>-3.5623966268370792</v>
      </c>
      <c r="AC1853" s="34">
        <f>1+Data[[#This Row],[MA'[NVMetcalfe calc']]]/((Data[[#This Row],[NVM_norm
(scaled)]]-Data[[#This Row],[NV_fund.]])/2)</f>
        <v>-6320426837.3438158</v>
      </c>
    </row>
    <row r="1854" spans="1:29" x14ac:dyDescent="0.2">
      <c r="A1854" s="23">
        <v>42322</v>
      </c>
      <c r="B1854" s="24">
        <v>4942356322.4793501</v>
      </c>
      <c r="C1854" s="24">
        <f t="shared" si="225"/>
        <v>4742855661.8709478</v>
      </c>
      <c r="D1854" s="25">
        <f>LN(Data[[#This Row],[NVActual]])</f>
        <v>22.321108042779603</v>
      </c>
      <c r="E1854" s="26">
        <v>383137</v>
      </c>
      <c r="F1854" s="40">
        <f>Data[[#This Row],[DAA 
(n)]]^2</f>
        <v>146793960769</v>
      </c>
      <c r="G1854" s="41">
        <f t="shared" si="226"/>
        <v>147573746676.26666</v>
      </c>
      <c r="H1854" s="28">
        <f>LN(Data[[#This Row],[Metcalfe
(n^2)]])</f>
        <v>25.712295813104838</v>
      </c>
      <c r="I1854" s="42">
        <f t="shared" si="227"/>
        <v>25.701232464681734</v>
      </c>
      <c r="J1854" s="40">
        <f>Data[[#This Row],[DAA 
(n)]]*LN(Data[[#This Row],[DAA 
(n)]])</f>
        <v>4925665.9404727742</v>
      </c>
      <c r="K1854" s="40">
        <f t="shared" si="228"/>
        <v>4918907.987157153</v>
      </c>
      <c r="L1854" s="29">
        <f>LN(Data[[#This Row],[MA'[n*ln(n)']
30d]])</f>
        <v>15.408597110003248</v>
      </c>
      <c r="M1854" s="43">
        <f t="shared" si="229"/>
        <v>15.290123634837494</v>
      </c>
      <c r="N1854" s="40">
        <f>Data[[#This Row],[DAA 
(n)]]^1.5</f>
        <v>237154375.34895313</v>
      </c>
      <c r="O1854" s="40">
        <f t="shared" si="230"/>
        <v>237334850.47587359</v>
      </c>
      <c r="P1854" s="43">
        <f>LN(Data[[#This Row],[MA'[n^1.5']]])</f>
        <v>19.284982573142234</v>
      </c>
      <c r="Q1854" s="43">
        <f t="shared" si="231"/>
        <v>19.121004066182749</v>
      </c>
      <c r="R1854" s="30">
        <f>$O$1+$O$2*Data[[#This Row],[MA'[ln(n^2)']]]</f>
        <v>25.701232464681734</v>
      </c>
      <c r="S1854" s="30">
        <f>$Q$1+$Q$2*Data[[#This Row],[MA'[ln(n*ln(n))']]]</f>
        <v>21.748703997481865</v>
      </c>
      <c r="T1854" s="31">
        <f>$O$3*Data[[#This Row],[Metcalfe
(n^2)]]</f>
        <v>76332859599.880005</v>
      </c>
      <c r="U1854" s="31">
        <f t="shared" si="232"/>
        <v>76738348271.658676</v>
      </c>
      <c r="V1854" s="30">
        <f>LN(Data[[#This Row],[MA'[NVA']
30d]]/Data[[#This Row],[MA'[NVMetcalfe calc']]])</f>
        <v>-2.783762146281382</v>
      </c>
      <c r="W1854" s="30">
        <f>$Q$3+Data[[#This Row],[NVM
(scaled)]]/((Data[[#This Row],[Upper Bound]]-Data[[#This Row],[Lower Bound]])/2)</f>
        <v>-0.81859815147821646</v>
      </c>
      <c r="X1854" s="30">
        <f>(Data[[#This Row],[Upper Bound]]+Data[[#This Row],[Lower Bound]])/2</f>
        <v>23.7249682310818</v>
      </c>
      <c r="Y1854" s="29">
        <f>LN(Data[[#This Row],[NVActual]]/Data[[#This Row],[MA'[n^2']
30d]])</f>
        <v>-3.3964858224658108</v>
      </c>
      <c r="Z1854" s="29">
        <f>LN(Data[[#This Row],[NVActual]]/Data[[#This Row],[MA'[n*ln(n)']
30d]])</f>
        <v>6.9125109327763541</v>
      </c>
      <c r="AA1854" s="29">
        <f>LN(Data[[#This Row],[NVActual]]/Data[[#This Row],[MA'[n^1.5']]])</f>
        <v>3.0361254696373696</v>
      </c>
      <c r="AB1854" s="29">
        <f>LN(Data[[#This Row],[NVActual]]/Data[[#This Row],[Metcalfe
(n^2)]])</f>
        <v>-3.3911877703252364</v>
      </c>
      <c r="AC1854" s="26">
        <f>1+Data[[#This Row],[MA'[NVMetcalfe calc']]]/((Data[[#This Row],[NVM_norm
(scaled)]]-Data[[#This Row],[NV_fund.]])/2)</f>
        <v>-6253235333.7137718</v>
      </c>
    </row>
    <row r="1855" spans="1:29" x14ac:dyDescent="0.2">
      <c r="A1855" s="23">
        <v>42321</v>
      </c>
      <c r="B1855" s="24">
        <v>5003958699.4606504</v>
      </c>
      <c r="C1855" s="24">
        <f t="shared" si="225"/>
        <v>4703141469.3847151</v>
      </c>
      <c r="D1855" s="25">
        <f>LN(Data[[#This Row],[NVActual]])</f>
        <v>22.333495176011951</v>
      </c>
      <c r="E1855" s="26">
        <v>358205</v>
      </c>
      <c r="F1855" s="40">
        <f>Data[[#This Row],[DAA 
(n)]]^2</f>
        <v>128310822025</v>
      </c>
      <c r="G1855" s="41">
        <f t="shared" si="226"/>
        <v>147014978570.76666</v>
      </c>
      <c r="H1855" s="28">
        <f>LN(Data[[#This Row],[Metcalfe
(n^2)]])</f>
        <v>25.577721454387255</v>
      </c>
      <c r="I1855" s="42">
        <f t="shared" si="227"/>
        <v>25.697190540473191</v>
      </c>
      <c r="J1855" s="40">
        <f>Data[[#This Row],[DAA 
(n)]]*LN(Data[[#This Row],[DAA 
(n)]])</f>
        <v>4581033.8567843931</v>
      </c>
      <c r="K1855" s="40">
        <f t="shared" si="228"/>
        <v>4908520.408342083</v>
      </c>
      <c r="L1855" s="29">
        <f>LN(Data[[#This Row],[MA'[n*ln(n)']
30d]])</f>
        <v>15.406483111861409</v>
      </c>
      <c r="M1855" s="43">
        <f t="shared" si="229"/>
        <v>15.282709725344439</v>
      </c>
      <c r="N1855" s="40">
        <f>Data[[#This Row],[DAA 
(n)]]^1.5</f>
        <v>214386515.4422383</v>
      </c>
      <c r="O1855" s="40">
        <f t="shared" si="230"/>
        <v>236647652.07893056</v>
      </c>
      <c r="P1855" s="43">
        <f>LN(Data[[#This Row],[MA'[n^1.5']]])</f>
        <v>19.282082892775364</v>
      </c>
      <c r="Q1855" s="43">
        <f t="shared" si="231"/>
        <v>19.11066966477977</v>
      </c>
      <c r="R1855" s="30">
        <f>$O$1+$O$2*Data[[#This Row],[MA'[ln(n^2)']]]</f>
        <v>25.697190540473191</v>
      </c>
      <c r="S1855" s="30">
        <f>$Q$1+$Q$2*Data[[#This Row],[MA'[ln(n*ln(n))']]]</f>
        <v>21.736471046818323</v>
      </c>
      <c r="T1855" s="31">
        <f>$O$3*Data[[#This Row],[Metcalfe
(n^2)]]</f>
        <v>66721627453</v>
      </c>
      <c r="U1855" s="31">
        <f t="shared" si="232"/>
        <v>76447788856.798676</v>
      </c>
      <c r="V1855" s="30">
        <f>LN(Data[[#This Row],[MA'[NVA']
30d]]/Data[[#This Row],[MA'[NVMetcalfe calc']]])</f>
        <v>-2.7883773260411964</v>
      </c>
      <c r="W1855" s="30">
        <f>$Q$3+Data[[#This Row],[NVM
(scaled)]]/((Data[[#This Row],[Upper Bound]]-Data[[#This Row],[Lower Bound]])/2)</f>
        <v>-0.81801555399629755</v>
      </c>
      <c r="X1855" s="30">
        <f>(Data[[#This Row],[Upper Bound]]+Data[[#This Row],[Lower Bound]])/2</f>
        <v>23.716830793645755</v>
      </c>
      <c r="Y1855" s="32">
        <f>LN(Data[[#This Row],[NVActual]]/Data[[#This Row],[MA'[n^2']
30d]])</f>
        <v>-3.3803051375614799</v>
      </c>
      <c r="Z1855" s="32">
        <f>LN(Data[[#This Row],[NVActual]]/Data[[#This Row],[MA'[n*ln(n)']
30d]])</f>
        <v>6.9270120641505404</v>
      </c>
      <c r="AA1855" s="32">
        <f>LN(Data[[#This Row],[NVActual]]/Data[[#This Row],[MA'[n^1.5']]])</f>
        <v>3.0514122832365844</v>
      </c>
      <c r="AB1855" s="32">
        <f>LN(Data[[#This Row],[NVActual]]/Data[[#This Row],[Metcalfe
(n^2)]])</f>
        <v>-3.2442262783753053</v>
      </c>
      <c r="AC1855" s="34">
        <f>1+Data[[#This Row],[MA'[NVMetcalfe calc']]]/((Data[[#This Row],[NVM_norm
(scaled)]]-Data[[#This Row],[NV_fund.]])/2)</f>
        <v>-6231772374.7944603</v>
      </c>
    </row>
    <row r="1856" spans="1:29" x14ac:dyDescent="0.2">
      <c r="A1856" s="23">
        <v>42320</v>
      </c>
      <c r="B1856" s="24">
        <v>5006229106.12082</v>
      </c>
      <c r="C1856" s="24">
        <f t="shared" si="225"/>
        <v>4660577599.3543606</v>
      </c>
      <c r="D1856" s="25">
        <f>LN(Data[[#This Row],[NVActual]])</f>
        <v>22.333948795213345</v>
      </c>
      <c r="E1856" s="26">
        <v>374348</v>
      </c>
      <c r="F1856" s="40">
        <f>Data[[#This Row],[DAA 
(n)]]^2</f>
        <v>140136425104</v>
      </c>
      <c r="G1856" s="41">
        <f t="shared" si="226"/>
        <v>146091643332.06668</v>
      </c>
      <c r="H1856" s="28">
        <f>LN(Data[[#This Row],[Metcalfe
(n^2)]])</f>
        <v>25.665882250101461</v>
      </c>
      <c r="I1856" s="42">
        <f t="shared" si="227"/>
        <v>25.689083995176535</v>
      </c>
      <c r="J1856" s="40">
        <f>Data[[#This Row],[DAA 
(n)]]*LN(Data[[#This Row],[DAA 
(n)]])</f>
        <v>4803985.8442804907</v>
      </c>
      <c r="K1856" s="40">
        <f t="shared" si="228"/>
        <v>4889751.0911840694</v>
      </c>
      <c r="L1856" s="29">
        <f>LN(Data[[#This Row],[MA'[n*ln(n)']
30d]])</f>
        <v>15.402651958557176</v>
      </c>
      <c r="M1856" s="43">
        <f t="shared" si="229"/>
        <v>15.275225866639193</v>
      </c>
      <c r="N1856" s="40">
        <f>Data[[#This Row],[DAA 
(n)]]^1.5</f>
        <v>229041023.54126921</v>
      </c>
      <c r="O1856" s="40">
        <f t="shared" si="230"/>
        <v>235456165.01816735</v>
      </c>
      <c r="P1856" s="43">
        <f>LN(Data[[#This Row],[MA'[n^1.5']]])</f>
        <v>19.277035318291368</v>
      </c>
      <c r="Q1856" s="43">
        <f t="shared" si="231"/>
        <v>19.100228837902371</v>
      </c>
      <c r="R1856" s="30">
        <f>$O$1+$O$2*Data[[#This Row],[MA'[ln(n^2)']]]</f>
        <v>25.689083995176535</v>
      </c>
      <c r="S1856" s="30">
        <f>$Q$1+$Q$2*Data[[#This Row],[MA'[ln(n*ln(n))']]]</f>
        <v>21.724122679954668</v>
      </c>
      <c r="T1856" s="31">
        <f>$O$3*Data[[#This Row],[Metcalfe
(n^2)]]</f>
        <v>72870941054.080002</v>
      </c>
      <c r="U1856" s="31">
        <f t="shared" si="232"/>
        <v>75967654532.674667</v>
      </c>
      <c r="V1856" s="30">
        <f>LN(Data[[#This Row],[MA'[NVA']
30d]]/Data[[#This Row],[MA'[NVMetcalfe calc']]])</f>
        <v>-2.7911682626235121</v>
      </c>
      <c r="W1856" s="30">
        <f>$Q$3+Data[[#This Row],[NVM
(scaled)]]/((Data[[#This Row],[Upper Bound]]-Data[[#This Row],[Lower Bound]])/2)</f>
        <v>-0.81791702148918788</v>
      </c>
      <c r="X1856" s="30">
        <f>(Data[[#This Row],[Upper Bound]]+Data[[#This Row],[Lower Bound]])/2</f>
        <v>23.706603337565603</v>
      </c>
      <c r="Y1856" s="29">
        <f>LN(Data[[#This Row],[NVActual]]/Data[[#This Row],[MA'[n^2']
30d]])</f>
        <v>-3.3735511605791371</v>
      </c>
      <c r="Z1856" s="29">
        <f>LN(Data[[#This Row],[NVActual]]/Data[[#This Row],[MA'[n*ln(n)']
30d]])</f>
        <v>6.9312968366561725</v>
      </c>
      <c r="AA1856" s="29">
        <f>LN(Data[[#This Row],[NVActual]]/Data[[#This Row],[MA'[n^1.5']]])</f>
        <v>3.056913476921979</v>
      </c>
      <c r="AB1856" s="29">
        <f>LN(Data[[#This Row],[NVActual]]/Data[[#This Row],[Metcalfe
(n^2)]])</f>
        <v>-3.3319334548881137</v>
      </c>
      <c r="AC1856" s="26">
        <f>1+Data[[#This Row],[MA'[NVMetcalfe calc']]]/((Data[[#This Row],[NVM_norm
(scaled)]]-Data[[#This Row],[NV_fund.]])/2)</f>
        <v>-6195240796.4108543</v>
      </c>
    </row>
    <row r="1857" spans="1:29" x14ac:dyDescent="0.2">
      <c r="A1857" s="23">
        <v>42319</v>
      </c>
      <c r="B1857" s="24">
        <v>4580771119.3026304</v>
      </c>
      <c r="C1857" s="24">
        <f t="shared" si="225"/>
        <v>4616595462.8832264</v>
      </c>
      <c r="D1857" s="25">
        <f>LN(Data[[#This Row],[NVActual]])</f>
        <v>22.245133187560391</v>
      </c>
      <c r="E1857" s="26">
        <v>374115</v>
      </c>
      <c r="F1857" s="40">
        <f>Data[[#This Row],[DAA 
(n)]]^2</f>
        <v>139962033225</v>
      </c>
      <c r="G1857" s="41">
        <f t="shared" si="226"/>
        <v>144570869325.26666</v>
      </c>
      <c r="H1857" s="28">
        <f>LN(Data[[#This Row],[Metcalfe
(n^2)]])</f>
        <v>25.66463703152672</v>
      </c>
      <c r="I1857" s="42">
        <f t="shared" si="227"/>
        <v>25.675954766709008</v>
      </c>
      <c r="J1857" s="40">
        <f>Data[[#This Row],[DAA 
(n)]]*LN(Data[[#This Row],[DAA 
(n)]])</f>
        <v>4800762.8415248096</v>
      </c>
      <c r="K1857" s="40">
        <f t="shared" si="228"/>
        <v>4859107.7733566454</v>
      </c>
      <c r="L1857" s="29">
        <f>LN(Data[[#This Row],[MA'[n*ln(n)']
30d]])</f>
        <v>15.396365393293669</v>
      </c>
      <c r="M1857" s="43">
        <f t="shared" si="229"/>
        <v>15.267847186420186</v>
      </c>
      <c r="N1857" s="40">
        <f>Data[[#This Row],[DAA 
(n)]]^1.5</f>
        <v>228827218.79175749</v>
      </c>
      <c r="O1857" s="40">
        <f t="shared" si="230"/>
        <v>233503423.45956329</v>
      </c>
      <c r="P1857" s="43">
        <f>LN(Data[[#This Row],[MA'[n^1.5']]])</f>
        <v>19.268707296462807</v>
      </c>
      <c r="Q1857" s="43">
        <f t="shared" si="231"/>
        <v>19.089924822963091</v>
      </c>
      <c r="R1857" s="30">
        <f>$O$1+$O$2*Data[[#This Row],[MA'[ln(n^2)']]]</f>
        <v>25.675954766709008</v>
      </c>
      <c r="S1857" s="30">
        <f>$Q$1+$Q$2*Data[[#This Row],[MA'[ln(n*ln(n))']]]</f>
        <v>21.711947857593305</v>
      </c>
      <c r="T1857" s="31">
        <f>$O$3*Data[[#This Row],[Metcalfe
(n^2)]]</f>
        <v>72780257277</v>
      </c>
      <c r="U1857" s="31">
        <f t="shared" si="232"/>
        <v>75176852049.138672</v>
      </c>
      <c r="V1857" s="30">
        <f>LN(Data[[#This Row],[MA'[NVA']
30d]]/Data[[#This Row],[MA'[NVMetcalfe calc']]])</f>
        <v>-2.7901858444303507</v>
      </c>
      <c r="W1857" s="30">
        <f>$Q$3+Data[[#This Row],[NVM
(scaled)]]/((Data[[#This Row],[Upper Bound]]-Data[[#This Row],[Lower Bound]])/2)</f>
        <v>-0.8177603336230258</v>
      </c>
      <c r="X1857" s="30">
        <f>(Data[[#This Row],[Upper Bound]]+Data[[#This Row],[Lower Bound]])/2</f>
        <v>23.693951312151157</v>
      </c>
      <c r="Y1857" s="32">
        <f>LN(Data[[#This Row],[NVActual]]/Data[[#This Row],[MA'[n^2']
30d]])</f>
        <v>-3.4519024818671431</v>
      </c>
      <c r="Z1857" s="32">
        <f>LN(Data[[#This Row],[NVActual]]/Data[[#This Row],[MA'[n*ln(n)']
30d]])</f>
        <v>6.848767794266724</v>
      </c>
      <c r="AA1857" s="32">
        <f>LN(Data[[#This Row],[NVActual]]/Data[[#This Row],[MA'[n^1.5']]])</f>
        <v>2.9764258910975858</v>
      </c>
      <c r="AB1857" s="32">
        <f>LN(Data[[#This Row],[NVActual]]/Data[[#This Row],[Metcalfe
(n^2)]])</f>
        <v>-3.4195038439663263</v>
      </c>
      <c r="AC1857" s="34">
        <f>1+Data[[#This Row],[MA'[NVMetcalfe calc']]]/((Data[[#This Row],[NVM_norm
(scaled)]]-Data[[#This Row],[NV_fund.]])/2)</f>
        <v>-6133953689.0189638</v>
      </c>
    </row>
    <row r="1858" spans="1:29" x14ac:dyDescent="0.2">
      <c r="A1858" s="23">
        <v>42318</v>
      </c>
      <c r="B1858" s="24">
        <v>5008011574.2946301</v>
      </c>
      <c r="C1858" s="24">
        <f t="shared" si="225"/>
        <v>4584619290.646636</v>
      </c>
      <c r="D1858" s="25">
        <f>LN(Data[[#This Row],[NVActual]])</f>
        <v>22.334304781902606</v>
      </c>
      <c r="E1858" s="26">
        <v>399491</v>
      </c>
      <c r="F1858" s="40">
        <f>Data[[#This Row],[DAA 
(n)]]^2</f>
        <v>159593059081</v>
      </c>
      <c r="G1858" s="41">
        <f t="shared" si="226"/>
        <v>143056072345.89999</v>
      </c>
      <c r="H1858" s="28">
        <f>LN(Data[[#This Row],[Metcalfe
(n^2)]])</f>
        <v>25.795893031549006</v>
      </c>
      <c r="I1858" s="42">
        <f t="shared" si="227"/>
        <v>25.662868780316998</v>
      </c>
      <c r="J1858" s="40">
        <f>Data[[#This Row],[DAA 
(n)]]*LN(Data[[#This Row],[DAA 
(n)]])</f>
        <v>5152613.5515332725</v>
      </c>
      <c r="K1858" s="40">
        <f t="shared" si="228"/>
        <v>4828575.5252252668</v>
      </c>
      <c r="L1858" s="29">
        <f>LN(Data[[#This Row],[MA'[n*ln(n)']
30d]])</f>
        <v>15.390062059817009</v>
      </c>
      <c r="M1858" s="43">
        <f t="shared" si="229"/>
        <v>15.260715974058231</v>
      </c>
      <c r="N1858" s="40">
        <f>Data[[#This Row],[DAA 
(n)]]^1.5</f>
        <v>252499486.6634931</v>
      </c>
      <c r="O1858" s="40">
        <f t="shared" si="230"/>
        <v>231558030.51286772</v>
      </c>
      <c r="P1858" s="43">
        <f>LN(Data[[#This Row],[MA'[n^1.5']]])</f>
        <v>19.260341071839495</v>
      </c>
      <c r="Q1858" s="43">
        <f t="shared" si="231"/>
        <v>19.07995118242005</v>
      </c>
      <c r="R1858" s="30">
        <f>$O$1+$O$2*Data[[#This Row],[MA'[ln(n^2)']]]</f>
        <v>25.662868780316998</v>
      </c>
      <c r="S1858" s="30">
        <f>$Q$1+$Q$2*Data[[#This Row],[MA'[ln(n*ln(n))']]]</f>
        <v>21.70018135719608</v>
      </c>
      <c r="T1858" s="31">
        <f>$O$3*Data[[#This Row],[Metcalfe
(n^2)]]</f>
        <v>82988390722.12001</v>
      </c>
      <c r="U1858" s="31">
        <f t="shared" si="232"/>
        <v>74389157619.868011</v>
      </c>
      <c r="V1858" s="30">
        <f>LN(Data[[#This Row],[MA'[NVA']
30d]]/Data[[#This Row],[MA'[NVMetcalfe calc']]])</f>
        <v>-2.7866031317074254</v>
      </c>
      <c r="W1858" s="30">
        <f>$Q$3+Data[[#This Row],[NVM
(scaled)]]/((Data[[#This Row],[Upper Bound]]-Data[[#This Row],[Lower Bound]])/2)</f>
        <v>-0.81642086249273882</v>
      </c>
      <c r="X1858" s="30">
        <f>(Data[[#This Row],[Upper Bound]]+Data[[#This Row],[Lower Bound]])/2</f>
        <v>23.681525068756539</v>
      </c>
      <c r="Y1858" s="29">
        <f>LN(Data[[#This Row],[NVActual]]/Data[[#This Row],[MA'[n^2']
30d]])</f>
        <v>-3.352197722753981</v>
      </c>
      <c r="Z1858" s="29">
        <f>LN(Data[[#This Row],[NVActual]]/Data[[#This Row],[MA'[n*ln(n)']
30d]])</f>
        <v>6.9442427220855985</v>
      </c>
      <c r="AA1858" s="29">
        <f>LN(Data[[#This Row],[NVActual]]/Data[[#This Row],[MA'[n^1.5']]])</f>
        <v>3.0739637100631123</v>
      </c>
      <c r="AB1858" s="29">
        <f>LN(Data[[#This Row],[NVActual]]/Data[[#This Row],[Metcalfe
(n^2)]])</f>
        <v>-3.4615882496464008</v>
      </c>
      <c r="AC1858" s="26">
        <f>1+Data[[#This Row],[MA'[NVMetcalfe calc']]]/((Data[[#This Row],[NVM_norm
(scaled)]]-Data[[#This Row],[NV_fund.]])/2)</f>
        <v>-6073093459.866703</v>
      </c>
    </row>
    <row r="1859" spans="1:29" x14ac:dyDescent="0.2">
      <c r="A1859" s="23">
        <v>42317</v>
      </c>
      <c r="B1859" s="24">
        <v>5639092372.2582302</v>
      </c>
      <c r="C1859" s="24">
        <f t="shared" si="225"/>
        <v>4539566568.6672649</v>
      </c>
      <c r="D1859" s="25">
        <f>LN(Data[[#This Row],[NVActual]])</f>
        <v>22.452988962601687</v>
      </c>
      <c r="E1859" s="26">
        <v>408589</v>
      </c>
      <c r="F1859" s="40">
        <f>Data[[#This Row],[DAA 
(n)]]^2</f>
        <v>166944970921</v>
      </c>
      <c r="G1859" s="41">
        <f t="shared" si="226"/>
        <v>140673060577.89999</v>
      </c>
      <c r="H1859" s="28">
        <f>LN(Data[[#This Row],[Metcalfe
(n^2)]])</f>
        <v>25.840930079617909</v>
      </c>
      <c r="I1859" s="42">
        <f t="shared" si="227"/>
        <v>25.643064648764653</v>
      </c>
      <c r="J1859" s="40">
        <f>Data[[#This Row],[DAA 
(n)]]*LN(Data[[#This Row],[DAA 
(n)]])</f>
        <v>5279159.8901505005</v>
      </c>
      <c r="K1859" s="40">
        <f t="shared" si="228"/>
        <v>4781495.3118670313</v>
      </c>
      <c r="L1859" s="29">
        <f>LN(Data[[#This Row],[MA'[n*ln(n)']
30d]])</f>
        <v>15.380263882297978</v>
      </c>
      <c r="M1859" s="43">
        <f t="shared" si="229"/>
        <v>15.253675925428924</v>
      </c>
      <c r="N1859" s="40">
        <f>Data[[#This Row],[DAA 
(n)]]^1.5</f>
        <v>261174039.14562511</v>
      </c>
      <c r="O1859" s="40">
        <f t="shared" si="230"/>
        <v>228531777.07868928</v>
      </c>
      <c r="P1859" s="43">
        <f>LN(Data[[#This Row],[MA'[n^1.5']]])</f>
        <v>19.247185826807524</v>
      </c>
      <c r="Q1859" s="43">
        <f t="shared" si="231"/>
        <v>19.070095487823934</v>
      </c>
      <c r="R1859" s="30">
        <f>$O$1+$O$2*Data[[#This Row],[MA'[ln(n^2)']]]</f>
        <v>25.643064648764653</v>
      </c>
      <c r="S1859" s="30">
        <f>$Q$1+$Q$2*Data[[#This Row],[MA'[ln(n*ln(n))']]]</f>
        <v>21.688565276957721</v>
      </c>
      <c r="T1859" s="31">
        <f>$O$3*Data[[#This Row],[Metcalfe
(n^2)]]</f>
        <v>86811384878.919998</v>
      </c>
      <c r="U1859" s="31">
        <f t="shared" si="232"/>
        <v>73149991500.508011</v>
      </c>
      <c r="V1859" s="30">
        <f>LN(Data[[#This Row],[MA'[NVA']
30d]]/Data[[#This Row],[MA'[NVMetcalfe calc']]])</f>
        <v>-2.779680473234273</v>
      </c>
      <c r="W1859" s="30">
        <f>$Q$3+Data[[#This Row],[NVM
(scaled)]]/((Data[[#This Row],[Upper Bound]]-Data[[#This Row],[Lower Bound]])/2)</f>
        <v>-0.81583179405799322</v>
      </c>
      <c r="X1859" s="30">
        <f>(Data[[#This Row],[Upper Bound]]+Data[[#This Row],[Lower Bound]])/2</f>
        <v>23.665814962861187</v>
      </c>
      <c r="Y1859" s="32">
        <f>LN(Data[[#This Row],[NVActual]]/Data[[#This Row],[MA'[n^2']
30d]])</f>
        <v>-3.2167153530248704</v>
      </c>
      <c r="Z1859" s="32">
        <f>LN(Data[[#This Row],[NVActual]]/Data[[#This Row],[MA'[n*ln(n)']
30d]])</f>
        <v>7.0727250803037078</v>
      </c>
      <c r="AA1859" s="32">
        <f>LN(Data[[#This Row],[NVActual]]/Data[[#This Row],[MA'[n^1.5']]])</f>
        <v>3.2058031357941639</v>
      </c>
      <c r="AB1859" s="32">
        <f>LN(Data[[#This Row],[NVActual]]/Data[[#This Row],[Metcalfe
(n^2)]])</f>
        <v>-3.3879411170162235</v>
      </c>
      <c r="AC1859" s="34">
        <f>1+Data[[#This Row],[MA'[NVMetcalfe calc']]]/((Data[[#This Row],[NVM_norm
(scaled)]]-Data[[#This Row],[NV_fund.]])/2)</f>
        <v>-5975904498.1394491</v>
      </c>
    </row>
    <row r="1860" spans="1:29" x14ac:dyDescent="0.2">
      <c r="A1860" s="23">
        <v>42316</v>
      </c>
      <c r="B1860" s="24">
        <v>5517726529.2701902</v>
      </c>
      <c r="C1860" s="24">
        <f t="shared" si="225"/>
        <v>4472186439.5996141</v>
      </c>
      <c r="D1860" s="25">
        <f>LN(Data[[#This Row],[NVActual]])</f>
        <v>22.431231751758069</v>
      </c>
      <c r="E1860" s="26">
        <v>386676</v>
      </c>
      <c r="F1860" s="40">
        <f>Data[[#This Row],[DAA 
(n)]]^2</f>
        <v>149518328976</v>
      </c>
      <c r="G1860" s="41">
        <f t="shared" si="226"/>
        <v>138467949731.5</v>
      </c>
      <c r="H1860" s="28">
        <f>LN(Data[[#This Row],[Metcalfe
(n^2)]])</f>
        <v>25.730684824108312</v>
      </c>
      <c r="I1860" s="42">
        <f t="shared" si="227"/>
        <v>25.626244356360463</v>
      </c>
      <c r="J1860" s="40">
        <f>Data[[#This Row],[DAA 
(n)]]*LN(Data[[#This Row],[DAA 
(n)]])</f>
        <v>4974719.1425234526</v>
      </c>
      <c r="K1860" s="40">
        <f t="shared" si="228"/>
        <v>4739584.9701909916</v>
      </c>
      <c r="L1860" s="29">
        <f>LN(Data[[#This Row],[MA'[n*ln(n)']
30d]])</f>
        <v>15.371460130806307</v>
      </c>
      <c r="M1860" s="43">
        <f t="shared" si="229"/>
        <v>15.24704285511249</v>
      </c>
      <c r="N1860" s="40">
        <f>Data[[#This Row],[DAA 
(n)]]^1.5</f>
        <v>240447810.0859389</v>
      </c>
      <c r="O1860" s="40">
        <f t="shared" si="230"/>
        <v>225788733.26863477</v>
      </c>
      <c r="P1860" s="43">
        <f>LN(Data[[#This Row],[MA'[n^1.5']]])</f>
        <v>19.235110311484696</v>
      </c>
      <c r="Q1860" s="43">
        <f t="shared" si="231"/>
        <v>19.060789442822216</v>
      </c>
      <c r="R1860" s="30">
        <f>$O$1+$O$2*Data[[#This Row],[MA'[ln(n^2)']]]</f>
        <v>25.626244356360463</v>
      </c>
      <c r="S1860" s="30">
        <f>$Q$1+$Q$2*Data[[#This Row],[MA'[ln(n*ln(n))']]]</f>
        <v>21.677620710935606</v>
      </c>
      <c r="T1860" s="31">
        <f>$O$3*Data[[#This Row],[Metcalfe
(n^2)]]</f>
        <v>77749531067.520004</v>
      </c>
      <c r="U1860" s="31">
        <f t="shared" si="232"/>
        <v>72003333860.380035</v>
      </c>
      <c r="V1860" s="30">
        <f>LN(Data[[#This Row],[MA'[NVA']
30d]]/Data[[#This Row],[MA'[NVMetcalfe calc']]])</f>
        <v>-2.7788349961474372</v>
      </c>
      <c r="W1860" s="30">
        <f>$Q$3+Data[[#This Row],[NVM
(scaled)]]/((Data[[#This Row],[Upper Bound]]-Data[[#This Row],[Lower Bound]])/2)</f>
        <v>-0.81749549497693164</v>
      </c>
      <c r="X1860" s="30">
        <f>(Data[[#This Row],[Upper Bound]]+Data[[#This Row],[Lower Bound]])/2</f>
        <v>23.651932533648036</v>
      </c>
      <c r="Y1860" s="29">
        <f>LN(Data[[#This Row],[NVActual]]/Data[[#This Row],[MA'[n^2']
30d]])</f>
        <v>-3.2226729741554712</v>
      </c>
      <c r="Z1860" s="29">
        <f>LN(Data[[#This Row],[NVActual]]/Data[[#This Row],[MA'[n*ln(n)']
30d]])</f>
        <v>7.0597716209517616</v>
      </c>
      <c r="AA1860" s="29">
        <f>LN(Data[[#This Row],[NVActual]]/Data[[#This Row],[MA'[n^1.5']]])</f>
        <v>3.1961214402733717</v>
      </c>
      <c r="AB1860" s="29">
        <f>LN(Data[[#This Row],[NVActual]]/Data[[#This Row],[Metcalfe
(n^2)]])</f>
        <v>-3.2994530723502455</v>
      </c>
      <c r="AC1860" s="26">
        <f>1+Data[[#This Row],[MA'[NVMetcalfe calc']]]/((Data[[#This Row],[NVM_norm
(scaled)]]-Data[[#This Row],[NV_fund.]])/2)</f>
        <v>-5885166891.8385801</v>
      </c>
    </row>
    <row r="1861" spans="1:29" x14ac:dyDescent="0.2">
      <c r="A1861" s="23">
        <v>42315</v>
      </c>
      <c r="B1861" s="24">
        <v>5725363853.8940296</v>
      </c>
      <c r="C1861" s="24">
        <f t="shared" si="225"/>
        <v>4408080361.0589886</v>
      </c>
      <c r="D1861" s="25">
        <f>LN(Data[[#This Row],[NVActual]])</f>
        <v>22.468171939632498</v>
      </c>
      <c r="E1861" s="26">
        <v>365479</v>
      </c>
      <c r="F1861" s="40">
        <f>Data[[#This Row],[DAA 
(n)]]^2</f>
        <v>133574899441</v>
      </c>
      <c r="G1861" s="41">
        <f t="shared" si="226"/>
        <v>136003757215</v>
      </c>
      <c r="H1861" s="28">
        <f>LN(Data[[#This Row],[Metcalfe
(n^2)]])</f>
        <v>25.617928201961963</v>
      </c>
      <c r="I1861" s="42">
        <f t="shared" si="227"/>
        <v>25.603508982768581</v>
      </c>
      <c r="J1861" s="40">
        <f>Data[[#This Row],[DAA 
(n)]]*LN(Data[[#This Row],[DAA 
(n)]])</f>
        <v>4681407.390662428</v>
      </c>
      <c r="K1861" s="40">
        <f t="shared" si="228"/>
        <v>4688542.5592019353</v>
      </c>
      <c r="L1861" s="29">
        <f>LN(Data[[#This Row],[MA'[n*ln(n)']
30d]])</f>
        <v>15.360632337160528</v>
      </c>
      <c r="M1861" s="43">
        <f t="shared" si="229"/>
        <v>15.240570021273207</v>
      </c>
      <c r="N1861" s="40">
        <f>Data[[#This Row],[DAA 
(n)]]^1.5</f>
        <v>220949814.82861048</v>
      </c>
      <c r="O1861" s="40">
        <f t="shared" si="230"/>
        <v>222579299.90981036</v>
      </c>
      <c r="P1861" s="43">
        <f>LN(Data[[#This Row],[MA'[n^1.5']]])</f>
        <v>19.220794000162755</v>
      </c>
      <c r="Q1861" s="43">
        <f t="shared" si="231"/>
        <v>19.051703442433318</v>
      </c>
      <c r="R1861" s="30">
        <f>$O$1+$O$2*Data[[#This Row],[MA'[ln(n^2)']]]</f>
        <v>25.603508982768581</v>
      </c>
      <c r="S1861" s="30">
        <f>$Q$1+$Q$2*Data[[#This Row],[MA'[ln(n*ln(n))']]]</f>
        <v>21.666940535100789</v>
      </c>
      <c r="T1861" s="31">
        <f>$O$3*Data[[#This Row],[Metcalfe
(n^2)]]</f>
        <v>69458947709.320007</v>
      </c>
      <c r="U1861" s="31">
        <f t="shared" si="232"/>
        <v>70721953751.800018</v>
      </c>
      <c r="V1861" s="30">
        <f>LN(Data[[#This Row],[MA'[NVA']
30d]]/Data[[#This Row],[MA'[NVMetcalfe calc']]])</f>
        <v>-2.7753167421139673</v>
      </c>
      <c r="W1861" s="30">
        <f>$Q$3+Data[[#This Row],[NVM
(scaled)]]/((Data[[#This Row],[Upper Bound]]-Data[[#This Row],[Lower Bound]])/2)</f>
        <v>-0.82001828318681735</v>
      </c>
      <c r="X1861" s="30">
        <f>(Data[[#This Row],[Upper Bound]]+Data[[#This Row],[Lower Bound]])/2</f>
        <v>23.635224758934683</v>
      </c>
      <c r="Y1861" s="32">
        <f>LN(Data[[#This Row],[NVActual]]/Data[[#This Row],[MA'[n^2']
30d]])</f>
        <v>-3.1677764092492415</v>
      </c>
      <c r="Z1861" s="32">
        <f>LN(Data[[#This Row],[NVActual]]/Data[[#This Row],[MA'[n*ln(n)']
30d]])</f>
        <v>7.1075396024719693</v>
      </c>
      <c r="AA1861" s="32">
        <f>LN(Data[[#This Row],[NVActual]]/Data[[#This Row],[MA'[n^1.5']]])</f>
        <v>3.2473779394697435</v>
      </c>
      <c r="AB1861" s="32">
        <f>LN(Data[[#This Row],[NVActual]]/Data[[#This Row],[Metcalfe
(n^2)]])</f>
        <v>-3.1497562623294666</v>
      </c>
      <c r="AC1861" s="34">
        <f>1+Data[[#This Row],[MA'[NVMetcalfe calc']]]/((Data[[#This Row],[NVM_norm
(scaled)]]-Data[[#This Row],[NV_fund.]])/2)</f>
        <v>-5783786619.3160715</v>
      </c>
    </row>
    <row r="1862" spans="1:29" x14ac:dyDescent="0.2">
      <c r="A1862" s="23">
        <v>42314</v>
      </c>
      <c r="B1862" s="24">
        <v>5523536982.4715405</v>
      </c>
      <c r="C1862" s="24">
        <f t="shared" si="225"/>
        <v>4336331863.8381262</v>
      </c>
      <c r="D1862" s="25">
        <f>LN(Data[[#This Row],[NVActual]])</f>
        <v>22.432284249731975</v>
      </c>
      <c r="E1862" s="26">
        <v>426032</v>
      </c>
      <c r="F1862" s="40">
        <f>Data[[#This Row],[DAA 
(n)]]^2</f>
        <v>181503265024</v>
      </c>
      <c r="G1862" s="41">
        <f t="shared" si="226"/>
        <v>134581838087.8</v>
      </c>
      <c r="H1862" s="28">
        <f>LN(Data[[#This Row],[Metcalfe
(n^2)]])</f>
        <v>25.924539479602462</v>
      </c>
      <c r="I1862" s="42">
        <f t="shared" si="227"/>
        <v>25.590685256733284</v>
      </c>
      <c r="J1862" s="40">
        <f>Data[[#This Row],[DAA 
(n)]]*LN(Data[[#This Row],[DAA 
(n)]])</f>
        <v>5522341.7017869977</v>
      </c>
      <c r="K1862" s="40">
        <f t="shared" si="228"/>
        <v>4659303.0725350659</v>
      </c>
      <c r="L1862" s="29">
        <f>LN(Data[[#This Row],[MA'[n*ln(n)']
30d]])</f>
        <v>15.354376439667341</v>
      </c>
      <c r="M1862" s="43">
        <f t="shared" si="229"/>
        <v>15.234548709952463</v>
      </c>
      <c r="N1862" s="40">
        <f>Data[[#This Row],[DAA 
(n)]]^1.5</f>
        <v>278075887.13282007</v>
      </c>
      <c r="O1862" s="40">
        <f t="shared" si="230"/>
        <v>220733348.53225708</v>
      </c>
      <c r="P1862" s="43">
        <f>LN(Data[[#This Row],[MA'[n^1.5']]])</f>
        <v>19.212465963265803</v>
      </c>
      <c r="Q1862" s="43">
        <f t="shared" si="231"/>
        <v>19.043216357343489</v>
      </c>
      <c r="R1862" s="30">
        <f>$O$1+$O$2*Data[[#This Row],[MA'[ln(n^2)']]]</f>
        <v>25.590685256733284</v>
      </c>
      <c r="S1862" s="30">
        <f>$Q$1+$Q$2*Data[[#This Row],[MA'[ln(n*ln(n))']]]</f>
        <v>21.657005371421562</v>
      </c>
      <c r="T1862" s="31">
        <f>$O$3*Data[[#This Row],[Metcalfe
(n^2)]]</f>
        <v>94381697812.479996</v>
      </c>
      <c r="U1862" s="31">
        <f t="shared" si="232"/>
        <v>69982555805.656036</v>
      </c>
      <c r="V1862" s="30">
        <f>LN(Data[[#This Row],[MA'[NVA']
30d]]/Data[[#This Row],[MA'[NVMetcalfe calc']]])</f>
        <v>-2.7812172101452597</v>
      </c>
      <c r="W1862" s="30">
        <f>$Q$3+Data[[#This Row],[NVM
(scaled)]]/((Data[[#This Row],[Upper Bound]]-Data[[#This Row],[Lower Bound]])/2)</f>
        <v>-0.8240536552200225</v>
      </c>
      <c r="X1862" s="30">
        <f>(Data[[#This Row],[Upper Bound]]+Data[[#This Row],[Lower Bound]])/2</f>
        <v>23.623845314077421</v>
      </c>
      <c r="Y1862" s="29">
        <f>LN(Data[[#This Row],[NVActual]]/Data[[#This Row],[MA'[n^2']
30d]])</f>
        <v>-3.1931540628379467</v>
      </c>
      <c r="Z1862" s="29">
        <f>LN(Data[[#This Row],[NVActual]]/Data[[#This Row],[MA'[n*ln(n)']
30d]])</f>
        <v>7.077907810064632</v>
      </c>
      <c r="AA1862" s="29">
        <f>LN(Data[[#This Row],[NVActual]]/Data[[#This Row],[MA'[n^1.5']]])</f>
        <v>3.21981828646617</v>
      </c>
      <c r="AB1862" s="29">
        <f>LN(Data[[#This Row],[NVActual]]/Data[[#This Row],[Metcalfe
(n^2)]])</f>
        <v>-3.4922552298704885</v>
      </c>
      <c r="AC1862" s="26">
        <f>1+Data[[#This Row],[MA'[NVMetcalfe calc']]]/((Data[[#This Row],[NVM_norm
(scaled)]]-Data[[#This Row],[NV_fund.]])/2)</f>
        <v>-5725036403.4405336</v>
      </c>
    </row>
    <row r="1863" spans="1:29" x14ac:dyDescent="0.2">
      <c r="A1863" s="23">
        <v>42313</v>
      </c>
      <c r="B1863" s="24">
        <v>5690464341.7783203</v>
      </c>
      <c r="C1863" s="24">
        <f t="shared" si="225"/>
        <v>4271627907.8047643</v>
      </c>
      <c r="D1863" s="25">
        <f>LN(Data[[#This Row],[NVActual]])</f>
        <v>22.462057688394435</v>
      </c>
      <c r="E1863" s="26">
        <v>441656</v>
      </c>
      <c r="F1863" s="40">
        <f>Data[[#This Row],[DAA 
(n)]]^2</f>
        <v>195060022336</v>
      </c>
      <c r="G1863" s="41">
        <f t="shared" si="226"/>
        <v>131738680274.5</v>
      </c>
      <c r="H1863" s="28">
        <f>LN(Data[[#This Row],[Metcalfe
(n^2)]])</f>
        <v>25.996573154998629</v>
      </c>
      <c r="I1863" s="42">
        <f t="shared" si="227"/>
        <v>25.569526736300606</v>
      </c>
      <c r="J1863" s="40">
        <f>Data[[#This Row],[DAA 
(n)]]*LN(Data[[#This Row],[DAA 
(n)]])</f>
        <v>5740771.2566720368</v>
      </c>
      <c r="K1863" s="40">
        <f t="shared" si="228"/>
        <v>4605962.6609893255</v>
      </c>
      <c r="L1863" s="29">
        <f>LN(Data[[#This Row],[MA'[n*ln(n)']
30d]])</f>
        <v>15.342862252727505</v>
      </c>
      <c r="M1863" s="43">
        <f t="shared" si="229"/>
        <v>15.228879860256804</v>
      </c>
      <c r="N1863" s="40">
        <f>Data[[#This Row],[DAA 
(n)]]^1.5</f>
        <v>293512230.1111629</v>
      </c>
      <c r="O1863" s="40">
        <f t="shared" si="230"/>
        <v>217222381.28405848</v>
      </c>
      <c r="P1863" s="43">
        <f>LN(Data[[#This Row],[MA'[n^1.5']]])</f>
        <v>19.19643218530123</v>
      </c>
      <c r="Q1863" s="43">
        <f t="shared" si="231"/>
        <v>19.035209256671791</v>
      </c>
      <c r="R1863" s="30">
        <f>$O$1+$O$2*Data[[#This Row],[MA'[ln(n^2)']]]</f>
        <v>25.569526736300606</v>
      </c>
      <c r="S1863" s="30">
        <f>$Q$1+$Q$2*Data[[#This Row],[MA'[ln(n*ln(n))']]]</f>
        <v>21.647651769423724</v>
      </c>
      <c r="T1863" s="31">
        <f>$O$3*Data[[#This Row],[Metcalfe
(n^2)]]</f>
        <v>101431211614.72</v>
      </c>
      <c r="U1863" s="31">
        <f t="shared" si="232"/>
        <v>68504113742.740028</v>
      </c>
      <c r="V1863" s="30">
        <f>LN(Data[[#This Row],[MA'[NVA']
30d]]/Data[[#This Row],[MA'[NVMetcalfe calc']]])</f>
        <v>-2.7748988004720316</v>
      </c>
      <c r="W1863" s="30">
        <f>$Q$3+Data[[#This Row],[NVM
(scaled)]]/((Data[[#This Row],[Upper Bound]]-Data[[#This Row],[Lower Bound]])/2)</f>
        <v>-0.82508784645512312</v>
      </c>
      <c r="X1863" s="30">
        <f>(Data[[#This Row],[Upper Bound]]+Data[[#This Row],[Lower Bound]])/2</f>
        <v>23.608589252862167</v>
      </c>
      <c r="Y1863" s="32">
        <f>LN(Data[[#This Row],[NVActual]]/Data[[#This Row],[MA'[n^2']
30d]])</f>
        <v>-3.1420284140621537</v>
      </c>
      <c r="Z1863" s="32">
        <f>LN(Data[[#This Row],[NVActual]]/Data[[#This Row],[MA'[n*ln(n)']
30d]])</f>
        <v>7.1191954356669287</v>
      </c>
      <c r="AA1863" s="32">
        <f>LN(Data[[#This Row],[NVActual]]/Data[[#This Row],[MA'[n^1.5']]])</f>
        <v>3.2656255030932031</v>
      </c>
      <c r="AB1863" s="32">
        <f>LN(Data[[#This Row],[NVActual]]/Data[[#This Row],[Metcalfe
(n^2)]])</f>
        <v>-3.5345154666041965</v>
      </c>
      <c r="AC1863" s="34">
        <f>1+Data[[#This Row],[MA'[NVMetcalfe calc']]]/((Data[[#This Row],[NVM_norm
(scaled)]]-Data[[#This Row],[NV_fund.]])/2)</f>
        <v>-5607351971.7944775</v>
      </c>
    </row>
    <row r="1864" spans="1:29" x14ac:dyDescent="0.2">
      <c r="A1864" s="23">
        <v>42312</v>
      </c>
      <c r="B1864" s="24">
        <v>6001984912.5419903</v>
      </c>
      <c r="C1864" s="24">
        <f t="shared" si="225"/>
        <v>4202903072.9374294</v>
      </c>
      <c r="D1864" s="25">
        <f>LN(Data[[#This Row],[NVActual]])</f>
        <v>22.515356070223007</v>
      </c>
      <c r="E1864" s="26">
        <v>498795</v>
      </c>
      <c r="F1864" s="40">
        <f>Data[[#This Row],[DAA 
(n)]]^2</f>
        <v>248796452025</v>
      </c>
      <c r="G1864" s="41">
        <f t="shared" si="226"/>
        <v>128773151858</v>
      </c>
      <c r="H1864" s="28">
        <f>LN(Data[[#This Row],[Metcalfe
(n^2)]])</f>
        <v>26.239900937360076</v>
      </c>
      <c r="I1864" s="42">
        <f t="shared" si="227"/>
        <v>25.549227395513853</v>
      </c>
      <c r="J1864" s="40">
        <f>Data[[#This Row],[DAA 
(n)]]*LN(Data[[#This Row],[DAA 
(n)]])</f>
        <v>6544165.6940252595</v>
      </c>
      <c r="K1864" s="40">
        <f t="shared" si="228"/>
        <v>4552424.8217203775</v>
      </c>
      <c r="L1864" s="29">
        <f>LN(Data[[#This Row],[MA'[n*ln(n)']
30d]])</f>
        <v>15.331170576822151</v>
      </c>
      <c r="M1864" s="43">
        <f t="shared" si="229"/>
        <v>15.223627001192339</v>
      </c>
      <c r="N1864" s="40">
        <f>Data[[#This Row],[DAA 
(n)]]^1.5</f>
        <v>352276065.44840604</v>
      </c>
      <c r="O1864" s="40">
        <f t="shared" si="230"/>
        <v>213635153.55573443</v>
      </c>
      <c r="P1864" s="43">
        <f>LN(Data[[#This Row],[MA'[n^1.5']]])</f>
        <v>19.179780228080865</v>
      </c>
      <c r="Q1864" s="43">
        <f t="shared" si="231"/>
        <v>19.02778147718486</v>
      </c>
      <c r="R1864" s="30">
        <f>$O$1+$O$2*Data[[#This Row],[MA'[ln(n^2)']]]</f>
        <v>25.549227395513853</v>
      </c>
      <c r="S1864" s="30">
        <f>$Q$1+$Q$2*Data[[#This Row],[MA'[ln(n*ln(n))']]]</f>
        <v>21.638984551967358</v>
      </c>
      <c r="T1864" s="31">
        <f>$O$3*Data[[#This Row],[Metcalfe
(n^2)]]</f>
        <v>129374155053</v>
      </c>
      <c r="U1864" s="31">
        <f t="shared" si="232"/>
        <v>66962038966.160027</v>
      </c>
      <c r="V1864" s="30">
        <f>LN(Data[[#This Row],[MA'[NVA']
30d]]/Data[[#This Row],[MA'[NVMetcalfe calc']]])</f>
        <v>-2.7683503818703188</v>
      </c>
      <c r="W1864" s="30">
        <f>$Q$3+Data[[#This Row],[NVM
(scaled)]]/((Data[[#This Row],[Upper Bound]]-Data[[#This Row],[Lower Bound]])/2)</f>
        <v>-0.82594805879600697</v>
      </c>
      <c r="X1864" s="30">
        <f>(Data[[#This Row],[Upper Bound]]+Data[[#This Row],[Lower Bound]])/2</f>
        <v>23.594105973740604</v>
      </c>
      <c r="Y1864" s="29">
        <f>LN(Data[[#This Row],[NVActual]]/Data[[#This Row],[MA'[n^2']
30d]])</f>
        <v>-3.0659621103578383</v>
      </c>
      <c r="Z1864" s="29">
        <f>LN(Data[[#This Row],[NVActual]]/Data[[#This Row],[MA'[n*ln(n)']
30d]])</f>
        <v>7.1841854934008538</v>
      </c>
      <c r="AA1864" s="29">
        <f>LN(Data[[#This Row],[NVActual]]/Data[[#This Row],[MA'[n^1.5']]])</f>
        <v>3.3355758421421391</v>
      </c>
      <c r="AB1864" s="29">
        <f>LN(Data[[#This Row],[NVActual]]/Data[[#This Row],[Metcalfe
(n^2)]])</f>
        <v>-3.7245448671370722</v>
      </c>
      <c r="AC1864" s="26">
        <f>1+Data[[#This Row],[MA'[NVMetcalfe calc']]]/((Data[[#This Row],[NVM_norm
(scaled)]]-Data[[#This Row],[NV_fund.]])/2)</f>
        <v>-5484184340.0290279</v>
      </c>
    </row>
    <row r="1865" spans="1:29" x14ac:dyDescent="0.2">
      <c r="A1865" s="23">
        <v>42311</v>
      </c>
      <c r="B1865" s="24">
        <v>5932954782.9279404</v>
      </c>
      <c r="C1865" s="24">
        <f t="shared" si="225"/>
        <v>4120836910.0542288</v>
      </c>
      <c r="D1865" s="25">
        <f>LN(Data[[#This Row],[NVActual]])</f>
        <v>22.503788202910872</v>
      </c>
      <c r="E1865" s="26">
        <v>449049</v>
      </c>
      <c r="F1865" s="40">
        <f>Data[[#This Row],[DAA 
(n)]]^2</f>
        <v>201645004401</v>
      </c>
      <c r="G1865" s="41">
        <f t="shared" si="226"/>
        <v>123424970894.53334</v>
      </c>
      <c r="H1865" s="28">
        <f>LN(Data[[#This Row],[Metcalfe
(n^2)]])</f>
        <v>26.029774584346221</v>
      </c>
      <c r="I1865" s="42">
        <f t="shared" si="227"/>
        <v>25.514716818133916</v>
      </c>
      <c r="J1865" s="40">
        <f>Data[[#This Row],[DAA 
(n)]]*LN(Data[[#This Row],[DAA 
(n)]])</f>
        <v>5844322.1236630427</v>
      </c>
      <c r="K1865" s="40">
        <f t="shared" si="228"/>
        <v>4459149.0524099506</v>
      </c>
      <c r="L1865" s="29">
        <f>LN(Data[[#This Row],[MA'[n*ln(n)']
30d]])</f>
        <v>15.310468510368706</v>
      </c>
      <c r="M1865" s="43">
        <f t="shared" si="229"/>
        <v>15.218628754939296</v>
      </c>
      <c r="N1865" s="40">
        <f>Data[[#This Row],[DAA 
(n)]]^1.5</f>
        <v>300912757.42524475</v>
      </c>
      <c r="O1865" s="40">
        <f t="shared" si="230"/>
        <v>207294404.75769511</v>
      </c>
      <c r="P1865" s="43">
        <f>LN(Data[[#This Row],[MA'[n^1.5']]])</f>
        <v>19.14965058600313</v>
      </c>
      <c r="Q1865" s="43">
        <f t="shared" si="231"/>
        <v>19.020721916269654</v>
      </c>
      <c r="R1865" s="30">
        <f>$O$1+$O$2*Data[[#This Row],[MA'[ln(n^2)']]]</f>
        <v>25.514716818133916</v>
      </c>
      <c r="S1865" s="30">
        <f>$Q$1+$Q$2*Data[[#This Row],[MA'[ln(n*ln(n))']]]</f>
        <v>21.630737445649835</v>
      </c>
      <c r="T1865" s="31">
        <f>$O$3*Data[[#This Row],[Metcalfe
(n^2)]]</f>
        <v>104855402288.52</v>
      </c>
      <c r="U1865" s="31">
        <f t="shared" si="232"/>
        <v>64180984865.157356</v>
      </c>
      <c r="V1865" s="30">
        <f>LN(Data[[#This Row],[MA'[NVA']
30d]]/Data[[#This Row],[MA'[NVMetcalfe calc']]])</f>
        <v>-2.7456507046823075</v>
      </c>
      <c r="W1865" s="30">
        <f>$Q$3+Data[[#This Row],[NVM
(scaled)]]/((Data[[#This Row],[Upper Bound]]-Data[[#This Row],[Lower Bound]])/2)</f>
        <v>-0.82383382421326756</v>
      </c>
      <c r="X1865" s="30">
        <f>(Data[[#This Row],[Upper Bound]]+Data[[#This Row],[Lower Bound]])/2</f>
        <v>23.572727131891874</v>
      </c>
      <c r="Y1865" s="32">
        <f>LN(Data[[#This Row],[NVActual]]/Data[[#This Row],[MA'[n^2']
30d]])</f>
        <v>-3.0351110823654359</v>
      </c>
      <c r="Z1865" s="32">
        <f>LN(Data[[#This Row],[NVActual]]/Data[[#This Row],[MA'[n*ln(n)']
30d]])</f>
        <v>7.1933196925421656</v>
      </c>
      <c r="AA1865" s="32">
        <f>LN(Data[[#This Row],[NVActual]]/Data[[#This Row],[MA'[n^1.5']]])</f>
        <v>3.3541376169077433</v>
      </c>
      <c r="AB1865" s="32">
        <f>LN(Data[[#This Row],[NVActual]]/Data[[#This Row],[Metcalfe
(n^2)]])</f>
        <v>-3.5259863814353505</v>
      </c>
      <c r="AC1865" s="34">
        <f>1+Data[[#This Row],[MA'[NVMetcalfe calc']]]/((Data[[#This Row],[NVM_norm
(scaled)]]-Data[[#This Row],[NV_fund.]])/2)</f>
        <v>-5261478039.3380032</v>
      </c>
    </row>
    <row r="1866" spans="1:29" x14ac:dyDescent="0.2">
      <c r="A1866" s="23">
        <v>42310</v>
      </c>
      <c r="B1866" s="24">
        <v>5394270070.5494499</v>
      </c>
      <c r="C1866" s="24">
        <f t="shared" si="225"/>
        <v>4040333937.0329723</v>
      </c>
      <c r="D1866" s="25">
        <f>LN(Data[[#This Row],[NVActual]])</f>
        <v>22.408603129107153</v>
      </c>
      <c r="E1866" s="26">
        <v>404897</v>
      </c>
      <c r="F1866" s="40">
        <f>Data[[#This Row],[DAA 
(n)]]^2</f>
        <v>163941580609</v>
      </c>
      <c r="G1866" s="41">
        <f t="shared" si="226"/>
        <v>119774324230.63333</v>
      </c>
      <c r="H1866" s="28">
        <f>LN(Data[[#This Row],[Metcalfe
(n^2)]])</f>
        <v>25.82277598551191</v>
      </c>
      <c r="I1866" s="42">
        <f t="shared" si="227"/>
        <v>25.488604956955619</v>
      </c>
      <c r="J1866" s="40">
        <f>Data[[#This Row],[DAA 
(n)]]*LN(Data[[#This Row],[DAA 
(n)]])</f>
        <v>5227782.2641029079</v>
      </c>
      <c r="K1866" s="40">
        <f t="shared" si="228"/>
        <v>4392052.3734800695</v>
      </c>
      <c r="L1866" s="29">
        <f>LN(Data[[#This Row],[MA'[n*ln(n)']
30d]])</f>
        <v>15.295307186845411</v>
      </c>
      <c r="M1866" s="43">
        <f t="shared" si="229"/>
        <v>15.214420587823851</v>
      </c>
      <c r="N1866" s="40">
        <f>Data[[#This Row],[DAA 
(n)]]^1.5</f>
        <v>257642104.7962507</v>
      </c>
      <c r="O1866" s="40">
        <f t="shared" si="230"/>
        <v>202837941.56844321</v>
      </c>
      <c r="P1866" s="43">
        <f>LN(Data[[#This Row],[MA'[n^1.5']]])</f>
        <v>19.127917900784205</v>
      </c>
      <c r="Q1866" s="43">
        <f t="shared" si="231"/>
        <v>19.014805392543884</v>
      </c>
      <c r="R1866" s="30">
        <f>$O$1+$O$2*Data[[#This Row],[MA'[ln(n^2)']]]</f>
        <v>25.488604956955619</v>
      </c>
      <c r="S1866" s="30">
        <f>$Q$1+$Q$2*Data[[#This Row],[MA'[ln(n*ln(n))']]]</f>
        <v>21.62379396990935</v>
      </c>
      <c r="T1866" s="31">
        <f>$O$3*Data[[#This Row],[Metcalfe
(n^2)]]</f>
        <v>85249621916.680008</v>
      </c>
      <c r="U1866" s="31">
        <f t="shared" si="232"/>
        <v>62282648599.929352</v>
      </c>
      <c r="V1866" s="30">
        <f>LN(Data[[#This Row],[MA'[NVA']
30d]]/Data[[#This Row],[MA'[NVMetcalfe calc']]])</f>
        <v>-2.7353555271179562</v>
      </c>
      <c r="W1866" s="30">
        <f>$Q$3+Data[[#This Row],[NVM
(scaled)]]/((Data[[#This Row],[Upper Bound]]-Data[[#This Row],[Lower Bound]])/2)</f>
        <v>-0.82551839729605325</v>
      </c>
      <c r="X1866" s="30">
        <f>(Data[[#This Row],[Upper Bound]]+Data[[#This Row],[Lower Bound]])/2</f>
        <v>23.556199463432485</v>
      </c>
      <c r="Y1866" s="29">
        <f>LN(Data[[#This Row],[NVActual]]/Data[[#This Row],[MA'[n^2']
30d]])</f>
        <v>-3.1002720486024087</v>
      </c>
      <c r="Z1866" s="29">
        <f>LN(Data[[#This Row],[NVActual]]/Data[[#This Row],[MA'[n*ln(n)']
30d]])</f>
        <v>7.1132959422617406</v>
      </c>
      <c r="AA1866" s="29">
        <f>LN(Data[[#This Row],[NVActual]]/Data[[#This Row],[MA'[n^1.5']]])</f>
        <v>3.2806852283229491</v>
      </c>
      <c r="AB1866" s="29">
        <f>LN(Data[[#This Row],[NVActual]]/Data[[#This Row],[Metcalfe
(n^2)]])</f>
        <v>-3.4141728564047584</v>
      </c>
      <c r="AC1866" s="26">
        <f>1+Data[[#This Row],[MA'[NVMetcalfe calc']]]/((Data[[#This Row],[NVM_norm
(scaled)]]-Data[[#This Row],[NV_fund.]])/2)</f>
        <v>-5108963112.7310123</v>
      </c>
    </row>
    <row r="1867" spans="1:29" x14ac:dyDescent="0.2">
      <c r="A1867" s="23">
        <v>42309</v>
      </c>
      <c r="B1867" s="24">
        <v>4878720873.4061203</v>
      </c>
      <c r="C1867" s="24">
        <f t="shared" si="225"/>
        <v>3977863759.0127158</v>
      </c>
      <c r="D1867" s="25">
        <f>LN(Data[[#This Row],[NVActual]])</f>
        <v>22.308148906347732</v>
      </c>
      <c r="E1867" s="26">
        <v>393101</v>
      </c>
      <c r="F1867" s="40">
        <f>Data[[#This Row],[DAA 
(n)]]^2</f>
        <v>154528396201</v>
      </c>
      <c r="G1867" s="41">
        <f t="shared" si="226"/>
        <v>116436800007.8</v>
      </c>
      <c r="H1867" s="28">
        <f>LN(Data[[#This Row],[Metcalfe
(n^2)]])</f>
        <v>25.763643710577359</v>
      </c>
      <c r="I1867" s="42">
        <f t="shared" si="227"/>
        <v>25.457154673789695</v>
      </c>
      <c r="J1867" s="40">
        <f>Data[[#This Row],[DAA 
(n)]]*LN(Data[[#This Row],[DAA 
(n)]])</f>
        <v>5063857.0531358356</v>
      </c>
      <c r="K1867" s="40">
        <f t="shared" si="228"/>
        <v>4322542.1445920356</v>
      </c>
      <c r="L1867" s="29">
        <f>LN(Data[[#This Row],[MA'[n*ln(n)']
30d]])</f>
        <v>15.279354246542262</v>
      </c>
      <c r="M1867" s="43">
        <f t="shared" si="229"/>
        <v>15.210552468830233</v>
      </c>
      <c r="N1867" s="40">
        <f>Data[[#This Row],[DAA 
(n)]]^1.5</f>
        <v>246465549.46890512</v>
      </c>
      <c r="O1867" s="40">
        <f t="shared" si="230"/>
        <v>198482159.12544361</v>
      </c>
      <c r="P1867" s="43">
        <f>LN(Data[[#This Row],[MA'[n^1.5']]])</f>
        <v>19.106209775590965</v>
      </c>
      <c r="Q1867" s="43">
        <f t="shared" si="231"/>
        <v>19.009393081144779</v>
      </c>
      <c r="R1867" s="30">
        <f>$O$1+$O$2*Data[[#This Row],[MA'[ln(n^2)']]]</f>
        <v>25.457154673789695</v>
      </c>
      <c r="S1867" s="30">
        <f>$Q$1+$Q$2*Data[[#This Row],[MA'[ln(n*ln(n))']]]</f>
        <v>21.617411573569882</v>
      </c>
      <c r="T1867" s="31">
        <f>$O$3*Data[[#This Row],[Metcalfe
(n^2)]]</f>
        <v>80354766024.520004</v>
      </c>
      <c r="U1867" s="31">
        <f t="shared" si="232"/>
        <v>60547136004.056015</v>
      </c>
      <c r="V1867" s="30">
        <f>LN(Data[[#This Row],[MA'[NVA']
30d]]/Data[[#This Row],[MA'[NVMetcalfe calc']]])</f>
        <v>-2.7226772379640671</v>
      </c>
      <c r="W1867" s="30">
        <f>$Q$3+Data[[#This Row],[NVM
(scaled)]]/((Data[[#This Row],[Upper Bound]]-Data[[#This Row],[Lower Bound]])/2)</f>
        <v>-0.82815593746790117</v>
      </c>
      <c r="X1867" s="30">
        <f>(Data[[#This Row],[Upper Bound]]+Data[[#This Row],[Lower Bound]])/2</f>
        <v>23.537283123679789</v>
      </c>
      <c r="Y1867" s="32">
        <f>LN(Data[[#This Row],[NVActual]]/Data[[#This Row],[MA'[n^2']
30d]])</f>
        <v>-3.1724655672004927</v>
      </c>
      <c r="Z1867" s="32">
        <f>LN(Data[[#This Row],[NVActual]]/Data[[#This Row],[MA'[n*ln(n)']
30d]])</f>
        <v>7.0287946598054711</v>
      </c>
      <c r="AA1867" s="32">
        <f>LN(Data[[#This Row],[NVActual]]/Data[[#This Row],[MA'[n^1.5']]])</f>
        <v>3.2019391307567662</v>
      </c>
      <c r="AB1867" s="32">
        <f>LN(Data[[#This Row],[NVActual]]/Data[[#This Row],[Metcalfe
(n^2)]])</f>
        <v>-3.4554948042296263</v>
      </c>
      <c r="AC1867" s="34">
        <f>1+Data[[#This Row],[MA'[NVMetcalfe calc']]]/((Data[[#This Row],[NVM_norm
(scaled)]]-Data[[#This Row],[NV_fund.]])/2)</f>
        <v>-4969919552.028079</v>
      </c>
    </row>
    <row r="1868" spans="1:29" x14ac:dyDescent="0.2">
      <c r="A1868" s="23">
        <v>42308</v>
      </c>
      <c r="B1868" s="24">
        <v>4644794429.4991198</v>
      </c>
      <c r="C1868" s="24">
        <f t="shared" ref="C1868:C1931" si="233">AVERAGE(B1868:B1897)</f>
        <v>3931669335.9268231</v>
      </c>
      <c r="D1868" s="25">
        <f>LN(Data[[#This Row],[NVActual]])</f>
        <v>22.259012951935592</v>
      </c>
      <c r="E1868" s="26">
        <v>367631</v>
      </c>
      <c r="F1868" s="40">
        <f>Data[[#This Row],[DAA 
(n)]]^2</f>
        <v>135152552161</v>
      </c>
      <c r="G1868" s="41">
        <f t="shared" ref="G1868:G1931" si="234">AVERAGE(F1868:F1897)</f>
        <v>114474880809.39999</v>
      </c>
      <c r="H1868" s="28">
        <f>LN(Data[[#This Row],[Metcalfe
(n^2)]])</f>
        <v>25.62966999340474</v>
      </c>
      <c r="I1868" s="42">
        <f t="shared" ref="I1868:I1931" si="235">AVERAGE(H1868:H1897)</f>
        <v>25.441172522781535</v>
      </c>
      <c r="J1868" s="40">
        <f>Data[[#This Row],[DAA 
(n)]]*LN(Data[[#This Row],[DAA 
(n)]])</f>
        <v>4711130.604672689</v>
      </c>
      <c r="K1868" s="40">
        <f t="shared" ref="K1868:K1931" si="236">AVERAGE(J1868:J1897)</f>
        <v>4284089.8029830251</v>
      </c>
      <c r="L1868" s="29">
        <f>LN(Data[[#This Row],[MA'[n*ln(n)']
30d]])</f>
        <v>15.270418672744407</v>
      </c>
      <c r="M1868" s="43">
        <f t="shared" ref="M1868:M1931" si="237">AVERAGE(L1868:L1897)</f>
        <v>15.207387289099026</v>
      </c>
      <c r="N1868" s="40">
        <f>Data[[#This Row],[DAA 
(n)]]^1.5</f>
        <v>222904167.53282228</v>
      </c>
      <c r="O1868" s="40">
        <f t="shared" ref="O1868:O1931" si="238">AVERAGE(N1868:N1897)</f>
        <v>196000715.80048278</v>
      </c>
      <c r="P1868" s="43">
        <f>LN(Data[[#This Row],[MA'[n^1.5']]])</f>
        <v>19.093628869231402</v>
      </c>
      <c r="Q1868" s="43">
        <f t="shared" ref="Q1868:Q1931" si="239">AVERAGE(P1868:P1897)</f>
        <v>19.004929922859009</v>
      </c>
      <c r="R1868" s="30">
        <f>$O$1+$O$2*Data[[#This Row],[MA'[ln(n^2)']]]</f>
        <v>25.441172522781535</v>
      </c>
      <c r="S1868" s="30">
        <f>$Q$1+$Q$2*Data[[#This Row],[MA'[ln(n*ln(n))']]]</f>
        <v>21.612189027013393</v>
      </c>
      <c r="T1868" s="31">
        <f>$O$3*Data[[#This Row],[Metcalfe
(n^2)]]</f>
        <v>70279327123.720001</v>
      </c>
      <c r="U1868" s="31">
        <f t="shared" si="232"/>
        <v>59526938020.888016</v>
      </c>
      <c r="V1868" s="30">
        <f>LN(Data[[#This Row],[MA'[NVA']
30d]]/Data[[#This Row],[MA'[NVMetcalfe calc']]])</f>
        <v>-2.717364846838243</v>
      </c>
      <c r="W1868" s="30">
        <f>$Q$3+Data[[#This Row],[NVM
(scaled)]]/((Data[[#This Row],[Upper Bound]]-Data[[#This Row],[Lower Bound]])/2)</f>
        <v>-0.82936618417996366</v>
      </c>
      <c r="X1868" s="30">
        <f>(Data[[#This Row],[Upper Bound]]+Data[[#This Row],[Lower Bound]])/2</f>
        <v>23.526680774897464</v>
      </c>
      <c r="Y1868" s="29">
        <f>LN(Data[[#This Row],[NVActual]]/Data[[#This Row],[MA'[n^2']
30d]])</f>
        <v>-3.2046083023601635</v>
      </c>
      <c r="Z1868" s="29">
        <f>LN(Data[[#This Row],[NVActual]]/Data[[#This Row],[MA'[n*ln(n)']
30d]])</f>
        <v>6.9885942791911848</v>
      </c>
      <c r="AA1868" s="29">
        <f>LN(Data[[#This Row],[NVActual]]/Data[[#This Row],[MA'[n^1.5']]])</f>
        <v>3.1653840827041888</v>
      </c>
      <c r="AB1868" s="29">
        <f>LN(Data[[#This Row],[NVActual]]/Data[[#This Row],[Metcalfe
(n^2)]])</f>
        <v>-3.3706570414691472</v>
      </c>
      <c r="AC1868" s="26">
        <f>1+Data[[#This Row],[MA'[NVMetcalfe calc']]]/((Data[[#This Row],[NVM_norm
(scaled)]]-Data[[#This Row],[NV_fund.]])/2)</f>
        <v>-4888062345.151989</v>
      </c>
    </row>
    <row r="1869" spans="1:29" x14ac:dyDescent="0.2">
      <c r="A1869" s="23">
        <v>42307</v>
      </c>
      <c r="B1869" s="24">
        <v>4856113853.8819704</v>
      </c>
      <c r="C1869" s="24">
        <f t="shared" si="233"/>
        <v>3893388343.4345984</v>
      </c>
      <c r="D1869" s="25">
        <f>LN(Data[[#This Row],[NVActual]])</f>
        <v>22.303504336450576</v>
      </c>
      <c r="E1869" s="26">
        <v>372016</v>
      </c>
      <c r="F1869" s="40">
        <f>Data[[#This Row],[DAA 
(n)]]^2</f>
        <v>138395904256</v>
      </c>
      <c r="G1869" s="41">
        <f t="shared" si="234"/>
        <v>112910768975.89999</v>
      </c>
      <c r="H1869" s="28">
        <f>LN(Data[[#This Row],[Metcalfe
(n^2)]])</f>
        <v>25.653384286166073</v>
      </c>
      <c r="I1869" s="42">
        <f t="shared" si="235"/>
        <v>25.426956982291188</v>
      </c>
      <c r="J1869" s="40">
        <f>Data[[#This Row],[DAA 
(n)]]*LN(Data[[#This Row],[DAA 
(n)]])</f>
        <v>4771734.7043011785</v>
      </c>
      <c r="K1869" s="40">
        <f t="shared" si="236"/>
        <v>4251822.2566806134</v>
      </c>
      <c r="L1869" s="29">
        <f>LN(Data[[#This Row],[MA'[n*ln(n)']
30d]])</f>
        <v>15.262858215284396</v>
      </c>
      <c r="M1869" s="43">
        <f t="shared" si="237"/>
        <v>15.204455264895671</v>
      </c>
      <c r="N1869" s="40">
        <f>Data[[#This Row],[DAA 
(n)]]^1.5</f>
        <v>226904144.33786836</v>
      </c>
      <c r="O1869" s="40">
        <f t="shared" si="238"/>
        <v>193966776.30124652</v>
      </c>
      <c r="P1869" s="43">
        <f>LN(Data[[#This Row],[MA'[n^1.5']]])</f>
        <v>19.083197446182446</v>
      </c>
      <c r="Q1869" s="43">
        <f t="shared" si="239"/>
        <v>19.000797562898672</v>
      </c>
      <c r="R1869" s="30">
        <f>$O$1+$O$2*Data[[#This Row],[MA'[ln(n^2)']]]</f>
        <v>25.426956982291188</v>
      </c>
      <c r="S1869" s="30">
        <f>$Q$1+$Q$2*Data[[#This Row],[MA'[ln(n*ln(n))']]]</f>
        <v>21.607351187077857</v>
      </c>
      <c r="T1869" s="31">
        <f>$O$3*Data[[#This Row],[Metcalfe
(n^2)]]</f>
        <v>71965870213.119995</v>
      </c>
      <c r="U1869" s="31">
        <f t="shared" si="232"/>
        <v>58713599867.46801</v>
      </c>
      <c r="V1869" s="30">
        <f>LN(Data[[#This Row],[MA'[NVA']
30d]]/Data[[#This Row],[MA'[NVMetcalfe calc']]])</f>
        <v>-2.7133915663443591</v>
      </c>
      <c r="W1869" s="30">
        <f>$Q$3+Data[[#This Row],[NVM
(scaled)]]/((Data[[#This Row],[Upper Bound]]-Data[[#This Row],[Lower Bound]])/2)</f>
        <v>-0.83077047309161489</v>
      </c>
      <c r="X1869" s="30">
        <f>(Data[[#This Row],[Upper Bound]]+Data[[#This Row],[Lower Bound]])/2</f>
        <v>23.51715408468452</v>
      </c>
      <c r="Y1869" s="32">
        <f>LN(Data[[#This Row],[NVActual]]/Data[[#This Row],[MA'[n^2']
30d]])</f>
        <v>-3.1463593521858417</v>
      </c>
      <c r="Z1869" s="32">
        <f>LN(Data[[#This Row],[NVActual]]/Data[[#This Row],[MA'[n*ln(n)']
30d]])</f>
        <v>7.0406461211661799</v>
      </c>
      <c r="AA1869" s="32">
        <f>LN(Data[[#This Row],[NVActual]]/Data[[#This Row],[MA'[n^1.5']]])</f>
        <v>3.2203068902681307</v>
      </c>
      <c r="AB1869" s="32">
        <f>LN(Data[[#This Row],[NVActual]]/Data[[#This Row],[Metcalfe
(n^2)]])</f>
        <v>-3.3498799497154947</v>
      </c>
      <c r="AC1869" s="34">
        <f>1+Data[[#This Row],[MA'[NVMetcalfe calc']]]/((Data[[#This Row],[NVM_norm
(scaled)]]-Data[[#This Row],[NV_fund.]])/2)</f>
        <v>-4822883339.8896294</v>
      </c>
    </row>
    <row r="1870" spans="1:29" x14ac:dyDescent="0.2">
      <c r="A1870" s="23">
        <v>42306</v>
      </c>
      <c r="B1870" s="24">
        <v>4653528359.8283701</v>
      </c>
      <c r="C1870" s="24">
        <f t="shared" si="233"/>
        <v>3847305061.9956365</v>
      </c>
      <c r="D1870" s="25">
        <f>LN(Data[[#This Row],[NVActual]])</f>
        <v>22.260891555872181</v>
      </c>
      <c r="E1870" s="26">
        <v>385081</v>
      </c>
      <c r="F1870" s="40">
        <f>Data[[#This Row],[DAA 
(n)]]^2</f>
        <v>148287376561</v>
      </c>
      <c r="G1870" s="41">
        <f t="shared" si="234"/>
        <v>112026020768.2</v>
      </c>
      <c r="H1870" s="28">
        <f>LN(Data[[#This Row],[Metcalfe
(n^2)]])</f>
        <v>25.722417961503041</v>
      </c>
      <c r="I1870" s="42">
        <f t="shared" si="235"/>
        <v>25.419859354120117</v>
      </c>
      <c r="J1870" s="40">
        <f>Data[[#This Row],[DAA 
(n)]]*LN(Data[[#This Row],[DAA 
(n)]])</f>
        <v>4952607.2155167758</v>
      </c>
      <c r="K1870" s="40">
        <f t="shared" si="236"/>
        <v>4234571.6518701855</v>
      </c>
      <c r="L1870" s="29">
        <f>LN(Data[[#This Row],[MA'[n*ln(n)']
30d]])</f>
        <v>15.258792736175998</v>
      </c>
      <c r="M1870" s="43">
        <f t="shared" si="237"/>
        <v>15.201818803966303</v>
      </c>
      <c r="N1870" s="40">
        <f>Data[[#This Row],[DAA 
(n)]]^1.5</f>
        <v>238961610.41783765</v>
      </c>
      <c r="O1870" s="40">
        <f t="shared" si="238"/>
        <v>192850425.60783759</v>
      </c>
      <c r="P1870" s="43">
        <f>LN(Data[[#This Row],[MA'[n^1.5']]])</f>
        <v>19.077425449553267</v>
      </c>
      <c r="Q1870" s="43">
        <f t="shared" si="239"/>
        <v>18.997072688240092</v>
      </c>
      <c r="R1870" s="30">
        <f>$O$1+$O$2*Data[[#This Row],[MA'[ln(n^2)']]]</f>
        <v>25.419859354120117</v>
      </c>
      <c r="S1870" s="30">
        <f>$Q$1+$Q$2*Data[[#This Row],[MA'[ln(n*ln(n))']]]</f>
        <v>21.603001026544398</v>
      </c>
      <c r="T1870" s="31">
        <f>$O$3*Data[[#This Row],[Metcalfe
(n^2)]]</f>
        <v>77109435811.720001</v>
      </c>
      <c r="U1870" s="31">
        <f t="shared" si="232"/>
        <v>58253530799.464005</v>
      </c>
      <c r="V1870" s="30">
        <f>LN(Data[[#This Row],[MA'[NVA']
30d]]/Data[[#This Row],[MA'[NVMetcalfe calc']]])</f>
        <v>-2.7174317858925514</v>
      </c>
      <c r="W1870" s="30">
        <f>$Q$3+Data[[#This Row],[NVM
(scaled)]]/((Data[[#This Row],[Upper Bound]]-Data[[#This Row],[Lower Bound]])/2)</f>
        <v>-0.83391021760481776</v>
      </c>
      <c r="X1870" s="30">
        <f>(Data[[#This Row],[Upper Bound]]+Data[[#This Row],[Lower Bound]])/2</f>
        <v>23.511430190332256</v>
      </c>
      <c r="Y1870" s="29">
        <f>LN(Data[[#This Row],[NVActual]]/Data[[#This Row],[MA'[n^2']
30d]])</f>
        <v>-3.1811054536727861</v>
      </c>
      <c r="Z1870" s="29">
        <f>LN(Data[[#This Row],[NVActual]]/Data[[#This Row],[MA'[n*ln(n)']
30d]])</f>
        <v>7.002098819696184</v>
      </c>
      <c r="AA1870" s="29">
        <f>LN(Data[[#This Row],[NVActual]]/Data[[#This Row],[MA'[n^1.5']]])</f>
        <v>3.1834661063189142</v>
      </c>
      <c r="AB1870" s="29">
        <f>LN(Data[[#This Row],[NVActual]]/Data[[#This Row],[Metcalfe
(n^2)]])</f>
        <v>-3.4615264056308583</v>
      </c>
      <c r="AC1870" s="26">
        <f>1+Data[[#This Row],[MA'[NVMetcalfe calc']]]/((Data[[#This Row],[NVM_norm
(scaled)]]-Data[[#This Row],[NV_fund.]])/2)</f>
        <v>-4785600021.2919188</v>
      </c>
    </row>
    <row r="1871" spans="1:29" x14ac:dyDescent="0.2">
      <c r="A1871" s="23">
        <v>42305</v>
      </c>
      <c r="B1871" s="24">
        <v>4498127762.5045795</v>
      </c>
      <c r="C1871" s="24">
        <f t="shared" si="233"/>
        <v>3808237045.4175067</v>
      </c>
      <c r="D1871" s="25">
        <f>LN(Data[[#This Row],[NVActual]])</f>
        <v>22.226927094371955</v>
      </c>
      <c r="E1871" s="26">
        <v>355701</v>
      </c>
      <c r="F1871" s="40">
        <f>Data[[#This Row],[DAA 
(n)]]^2</f>
        <v>126523201401</v>
      </c>
      <c r="G1871" s="41">
        <f t="shared" si="234"/>
        <v>111303180860.96666</v>
      </c>
      <c r="H1871" s="28">
        <f>LN(Data[[#This Row],[Metcalfe
(n^2)]])</f>
        <v>25.563691538580962</v>
      </c>
      <c r="I1871" s="42">
        <f t="shared" si="235"/>
        <v>25.41458927410055</v>
      </c>
      <c r="J1871" s="40">
        <f>Data[[#This Row],[DAA 
(n)]]*LN(Data[[#This Row],[DAA 
(n)]])</f>
        <v>4546515.321982393</v>
      </c>
      <c r="K1871" s="40">
        <f t="shared" si="236"/>
        <v>4221086.2488256367</v>
      </c>
      <c r="L1871" s="29">
        <f>LN(Data[[#This Row],[MA'[n*ln(n)']
30d]])</f>
        <v>15.255603057824214</v>
      </c>
      <c r="M1871" s="43">
        <f t="shared" si="237"/>
        <v>15.199215720847054</v>
      </c>
      <c r="N1871" s="40">
        <f>Data[[#This Row],[DAA 
(n)]]^1.5</f>
        <v>212142473.96864441</v>
      </c>
      <c r="O1871" s="40">
        <f t="shared" si="238"/>
        <v>191959764.70849434</v>
      </c>
      <c r="P1871" s="43">
        <f>LN(Data[[#This Row],[MA'[n^1.5']]])</f>
        <v>19.072796349221615</v>
      </c>
      <c r="Q1871" s="43">
        <f t="shared" si="239"/>
        <v>18.993396365644301</v>
      </c>
      <c r="R1871" s="30">
        <f>$O$1+$O$2*Data[[#This Row],[MA'[ln(n^2)']]]</f>
        <v>25.41458927410055</v>
      </c>
      <c r="S1871" s="30">
        <f>$Q$1+$Q$2*Data[[#This Row],[MA'[ln(n*ln(n))']]]</f>
        <v>21.598705939397636</v>
      </c>
      <c r="T1871" s="31">
        <f>$O$3*Data[[#This Row],[Metcalfe
(n^2)]]</f>
        <v>65792064728.520004</v>
      </c>
      <c r="U1871" s="31">
        <f t="shared" si="232"/>
        <v>57877654047.702682</v>
      </c>
      <c r="V1871" s="30">
        <f>LN(Data[[#This Row],[MA'[NVA']
30d]]/Data[[#This Row],[MA'[NVMetcalfe calc']]])</f>
        <v>-2.7211650053170455</v>
      </c>
      <c r="W1871" s="30">
        <f>$Q$3+Data[[#This Row],[NVM
(scaled)]]/((Data[[#This Row],[Upper Bound]]-Data[[#This Row],[Lower Bound]])/2)</f>
        <v>-0.83623071338154642</v>
      </c>
      <c r="X1871" s="30">
        <f>(Data[[#This Row],[Upper Bound]]+Data[[#This Row],[Lower Bound]])/2</f>
        <v>23.506647606749091</v>
      </c>
      <c r="Y1871" s="32">
        <f>LN(Data[[#This Row],[NVActual]]/Data[[#This Row],[MA'[n^2']
30d]])</f>
        <v>-3.2085965796117</v>
      </c>
      <c r="Z1871" s="32">
        <f>LN(Data[[#This Row],[NVActual]]/Data[[#This Row],[MA'[n*ln(n)']
30d]])</f>
        <v>6.9713240365477418</v>
      </c>
      <c r="AA1871" s="32">
        <f>LN(Data[[#This Row],[NVActual]]/Data[[#This Row],[MA'[n^1.5']]])</f>
        <v>3.15413074515034</v>
      </c>
      <c r="AB1871" s="32">
        <f>LN(Data[[#This Row],[NVActual]]/Data[[#This Row],[Metcalfe
(n^2)]])</f>
        <v>-3.3367644442090061</v>
      </c>
      <c r="AC1871" s="34">
        <f>1+Data[[#This Row],[MA'[NVMetcalfe calc']]]/((Data[[#This Row],[NVM_norm
(scaled)]]-Data[[#This Row],[NV_fund.]])/2)</f>
        <v>-4755202180.6450567</v>
      </c>
    </row>
    <row r="1872" spans="1:29" x14ac:dyDescent="0.2">
      <c r="A1872" s="23">
        <v>42304</v>
      </c>
      <c r="B1872" s="24">
        <v>4365910872.37749</v>
      </c>
      <c r="C1872" s="24">
        <f t="shared" si="233"/>
        <v>3775625182.3095803</v>
      </c>
      <c r="D1872" s="25">
        <f>LN(Data[[#This Row],[NVActual]])</f>
        <v>22.19709268084323</v>
      </c>
      <c r="E1872" s="26">
        <v>353786</v>
      </c>
      <c r="F1872" s="40">
        <f>Data[[#This Row],[DAA 
(n)]]^2</f>
        <v>125164533796</v>
      </c>
      <c r="G1872" s="41">
        <f t="shared" si="234"/>
        <v>110003650203.89999</v>
      </c>
      <c r="H1872" s="28">
        <f>LN(Data[[#This Row],[Metcalfe
(n^2)]])</f>
        <v>25.552894979092297</v>
      </c>
      <c r="I1872" s="42">
        <f t="shared" si="235"/>
        <v>25.402310576681547</v>
      </c>
      <c r="J1872" s="40">
        <f>Data[[#This Row],[DAA 
(n)]]*LN(Data[[#This Row],[DAA 
(n)]])</f>
        <v>4520128.2515365733</v>
      </c>
      <c r="K1872" s="40">
        <f t="shared" si="236"/>
        <v>4193776.8528156779</v>
      </c>
      <c r="L1872" s="29">
        <f>LN(Data[[#This Row],[MA'[n*ln(n)']
30d]])</f>
        <v>15.24911228273753</v>
      </c>
      <c r="M1872" s="43">
        <f t="shared" si="237"/>
        <v>15.196427009793338</v>
      </c>
      <c r="N1872" s="40">
        <f>Data[[#This Row],[DAA 
(n)]]^1.5</f>
        <v>210431603.50468168</v>
      </c>
      <c r="O1872" s="40">
        <f t="shared" si="238"/>
        <v>190252778.35227507</v>
      </c>
      <c r="P1872" s="43">
        <f>LN(Data[[#This Row],[MA'[n^1.5']]])</f>
        <v>19.063864158290762</v>
      </c>
      <c r="Q1872" s="43">
        <f t="shared" si="239"/>
        <v>18.989463944041525</v>
      </c>
      <c r="R1872" s="30">
        <f>$O$1+$O$2*Data[[#This Row],[MA'[ln(n^2)']]]</f>
        <v>25.402310576681547</v>
      </c>
      <c r="S1872" s="30">
        <f>$Q$1+$Q$2*Data[[#This Row],[MA'[ln(n*ln(n))']]]</f>
        <v>21.594104566159004</v>
      </c>
      <c r="T1872" s="31">
        <f>$O$3*Data[[#This Row],[Metcalfe
(n^2)]]</f>
        <v>65085557573.920006</v>
      </c>
      <c r="U1872" s="31">
        <f t="shared" si="232"/>
        <v>57201898106.028</v>
      </c>
      <c r="V1872" s="30">
        <f>LN(Data[[#This Row],[MA'[NVA']
30d]]/Data[[#This Row],[MA'[NVMetcalfe calc']]])</f>
        <v>-2.7180211013102027</v>
      </c>
      <c r="W1872" s="30">
        <f>$Q$3+Data[[#This Row],[NVM
(scaled)]]/((Data[[#This Row],[Upper Bound]]-Data[[#This Row],[Lower Bound]])/2)</f>
        <v>-0.83745486656970514</v>
      </c>
      <c r="X1872" s="30">
        <f>(Data[[#This Row],[Upper Bound]]+Data[[#This Row],[Lower Bound]])/2</f>
        <v>23.498207571420274</v>
      </c>
      <c r="Y1872" s="29">
        <f>LN(Data[[#This Row],[NVActual]]/Data[[#This Row],[MA'[n^2']
30d]])</f>
        <v>-3.2266867050168484</v>
      </c>
      <c r="Z1872" s="29">
        <f>LN(Data[[#This Row],[NVActual]]/Data[[#This Row],[MA'[n*ln(n)']
30d]])</f>
        <v>6.9479803981057024</v>
      </c>
      <c r="AA1872" s="29">
        <f>LN(Data[[#This Row],[NVActual]]/Data[[#This Row],[MA'[n^1.5']]])</f>
        <v>3.1332285225524674</v>
      </c>
      <c r="AB1872" s="29">
        <f>LN(Data[[#This Row],[NVActual]]/Data[[#This Row],[Metcalfe
(n^2)]])</f>
        <v>-3.3558022982490661</v>
      </c>
      <c r="AC1872" s="26">
        <f>1+Data[[#This Row],[MA'[NVMetcalfe calc']]]/((Data[[#This Row],[NVM_norm
(scaled)]]-Data[[#This Row],[NV_fund.]])/2)</f>
        <v>-4701075899.5870428</v>
      </c>
    </row>
    <row r="1873" spans="1:29" x14ac:dyDescent="0.2">
      <c r="A1873" s="23">
        <v>42303</v>
      </c>
      <c r="B1873" s="24">
        <v>4233988576.9765701</v>
      </c>
      <c r="C1873" s="24">
        <f t="shared" si="233"/>
        <v>3744081495.2671599</v>
      </c>
      <c r="D1873" s="25">
        <f>LN(Data[[#This Row],[NVActual]])</f>
        <v>22.166410311728324</v>
      </c>
      <c r="E1873" s="26">
        <v>371860</v>
      </c>
      <c r="F1873" s="40">
        <f>Data[[#This Row],[DAA 
(n)]]^2</f>
        <v>138279859600</v>
      </c>
      <c r="G1873" s="41">
        <f t="shared" si="234"/>
        <v>109335474305.39999</v>
      </c>
      <c r="H1873" s="28">
        <f>LN(Data[[#This Row],[Metcalfe
(n^2)]])</f>
        <v>25.652545436668106</v>
      </c>
      <c r="I1873" s="42">
        <f t="shared" si="235"/>
        <v>25.396492788112891</v>
      </c>
      <c r="J1873" s="40">
        <f>Data[[#This Row],[DAA 
(n)]]*LN(Data[[#This Row],[DAA 
(n)]])</f>
        <v>4769577.7730397014</v>
      </c>
      <c r="K1873" s="40">
        <f t="shared" si="236"/>
        <v>4180242.5392009704</v>
      </c>
      <c r="L1873" s="29">
        <f>LN(Data[[#This Row],[MA'[n*ln(n)']
30d]])</f>
        <v>15.245879826549917</v>
      </c>
      <c r="M1873" s="43">
        <f t="shared" si="237"/>
        <v>15.193833160707218</v>
      </c>
      <c r="N1873" s="40">
        <f>Data[[#This Row],[DAA 
(n)]]^1.5</f>
        <v>226761435.41364324</v>
      </c>
      <c r="O1873" s="40">
        <f t="shared" si="238"/>
        <v>189392150.18285835</v>
      </c>
      <c r="P1873" s="43">
        <f>LN(Data[[#This Row],[MA'[n^1.5']]])</f>
        <v>19.059330292149109</v>
      </c>
      <c r="Q1873" s="43">
        <f t="shared" si="239"/>
        <v>18.985800021688153</v>
      </c>
      <c r="R1873" s="30">
        <f>$O$1+$O$2*Data[[#This Row],[MA'[ln(n^2)']]]</f>
        <v>25.396492788112891</v>
      </c>
      <c r="S1873" s="30">
        <f>$Q$1+$Q$2*Data[[#This Row],[MA'[ln(n*ln(n))']]]</f>
        <v>21.589824715166909</v>
      </c>
      <c r="T1873" s="31">
        <f>$O$3*Data[[#This Row],[Metcalfe
(n^2)]]</f>
        <v>71905526992</v>
      </c>
      <c r="U1873" s="31">
        <f t="shared" si="232"/>
        <v>56854446638.808006</v>
      </c>
      <c r="V1873" s="30">
        <f>LN(Data[[#This Row],[MA'[NVA']
30d]]/Data[[#This Row],[MA'[NVMetcalfe calc']]])</f>
        <v>-2.7203181089024993</v>
      </c>
      <c r="W1873" s="30">
        <f>$Q$3+Data[[#This Row],[NVM
(scaled)]]/((Data[[#This Row],[Upper Bound]]-Data[[#This Row],[Lower Bound]])/2)</f>
        <v>-0.83923840837913877</v>
      </c>
      <c r="X1873" s="30">
        <f>(Data[[#This Row],[Upper Bound]]+Data[[#This Row],[Lower Bound]])/2</f>
        <v>23.4931587516399</v>
      </c>
      <c r="Y1873" s="32">
        <f>LN(Data[[#This Row],[NVActual]]/Data[[#This Row],[MA'[n^2']
30d]])</f>
        <v>-3.25127642680398</v>
      </c>
      <c r="Z1873" s="32">
        <f>LN(Data[[#This Row],[NVActual]]/Data[[#This Row],[MA'[n*ln(n)']
30d]])</f>
        <v>6.9205304851784071</v>
      </c>
      <c r="AA1873" s="32">
        <f>LN(Data[[#This Row],[NVActual]]/Data[[#This Row],[MA'[n^1.5']]])</f>
        <v>3.1070800195792145</v>
      </c>
      <c r="AB1873" s="32">
        <f>LN(Data[[#This Row],[NVActual]]/Data[[#This Row],[Metcalfe
(n^2)]])</f>
        <v>-3.4861351249397829</v>
      </c>
      <c r="AC1873" s="34">
        <f>1+Data[[#This Row],[MA'[NVMetcalfe calc']]]/((Data[[#This Row],[NVM_norm
(scaled)]]-Data[[#This Row],[NV_fund.]])/2)</f>
        <v>-4673148005.3317795</v>
      </c>
    </row>
    <row r="1874" spans="1:29" x14ac:dyDescent="0.2">
      <c r="A1874" s="23">
        <v>42302</v>
      </c>
      <c r="B1874" s="24">
        <v>4223162195.8379102</v>
      </c>
      <c r="C1874" s="24">
        <f t="shared" si="233"/>
        <v>3717565107.6957855</v>
      </c>
      <c r="D1874" s="25">
        <f>LN(Data[[#This Row],[NVActual]])</f>
        <v>22.163850019889267</v>
      </c>
      <c r="E1874" s="26">
        <v>371558</v>
      </c>
      <c r="F1874" s="40">
        <f>Data[[#This Row],[DAA 
(n)]]^2</f>
        <v>138055347364</v>
      </c>
      <c r="G1874" s="41">
        <f t="shared" si="234"/>
        <v>108025754364.60001</v>
      </c>
      <c r="H1874" s="28">
        <f>LN(Data[[#This Row],[Metcalfe
(n^2)]])</f>
        <v>25.650920509552474</v>
      </c>
      <c r="I1874" s="42">
        <f t="shared" si="235"/>
        <v>25.385350177160326</v>
      </c>
      <c r="J1874" s="40">
        <f>Data[[#This Row],[DAA 
(n)]]*LN(Data[[#This Row],[DAA 
(n)]])</f>
        <v>4765402.3613441493</v>
      </c>
      <c r="K1874" s="40">
        <f t="shared" si="236"/>
        <v>4154018.8546099141</v>
      </c>
      <c r="L1874" s="29">
        <f>LN(Data[[#This Row],[MA'[n*ln(n)']
30d]])</f>
        <v>15.239586822312543</v>
      </c>
      <c r="M1874" s="43">
        <f t="shared" si="237"/>
        <v>15.191238217381114</v>
      </c>
      <c r="N1874" s="40">
        <f>Data[[#This Row],[DAA 
(n)]]^1.5</f>
        <v>226485250.6364885</v>
      </c>
      <c r="O1874" s="40">
        <f t="shared" si="238"/>
        <v>187715997.72872892</v>
      </c>
      <c r="P1874" s="43">
        <f>LN(Data[[#This Row],[MA'[n^1.5']]])</f>
        <v>19.050440728232399</v>
      </c>
      <c r="Q1874" s="43">
        <f t="shared" si="239"/>
        <v>18.982135425642785</v>
      </c>
      <c r="R1874" s="30">
        <f>$O$1+$O$2*Data[[#This Row],[MA'[ln(n^2)']]]</f>
        <v>25.385350177160326</v>
      </c>
      <c r="S1874" s="30">
        <f>$Q$1+$Q$2*Data[[#This Row],[MA'[ln(n*ln(n))']]]</f>
        <v>21.585543058678837</v>
      </c>
      <c r="T1874" s="31">
        <f>$O$3*Data[[#This Row],[Metcalfe
(n^2)]]</f>
        <v>71788780629.279999</v>
      </c>
      <c r="U1874" s="31">
        <f t="shared" si="232"/>
        <v>56173392269.591995</v>
      </c>
      <c r="V1874" s="30">
        <f>LN(Data[[#This Row],[MA'[NVA']
30d]]/Data[[#This Row],[MA'[NVMetcalfe calc']]])</f>
        <v>-2.7153742845902467</v>
      </c>
      <c r="W1874" s="30">
        <f>$Q$3+Data[[#This Row],[NVM
(scaled)]]/((Data[[#This Row],[Upper Bound]]-Data[[#This Row],[Lower Bound]])/2)</f>
        <v>-0.83921690492299905</v>
      </c>
      <c r="X1874" s="30">
        <f>(Data[[#This Row],[Upper Bound]]+Data[[#This Row],[Lower Bound]])/2</f>
        <v>23.485446617919582</v>
      </c>
      <c r="Y1874" s="29">
        <f>LN(Data[[#This Row],[NVActual]]/Data[[#This Row],[MA'[n^2']
30d]])</f>
        <v>-3.2417854820916743</v>
      </c>
      <c r="Z1874" s="29">
        <f>LN(Data[[#This Row],[NVActual]]/Data[[#This Row],[MA'[n*ln(n)']
30d]])</f>
        <v>6.9242631975767237</v>
      </c>
      <c r="AA1874" s="29">
        <f>LN(Data[[#This Row],[NVActual]]/Data[[#This Row],[MA'[n^1.5']]])</f>
        <v>3.113409291656867</v>
      </c>
      <c r="AB1874" s="29">
        <f>LN(Data[[#This Row],[NVActual]]/Data[[#This Row],[Metcalfe
(n^2)]])</f>
        <v>-3.487070489663207</v>
      </c>
      <c r="AC1874" s="26">
        <f>1+Data[[#This Row],[MA'[NVMetcalfe calc']]]/((Data[[#This Row],[NVM_norm
(scaled)]]-Data[[#This Row],[NV_fund.]])/2)</f>
        <v>-4618636735.0717001</v>
      </c>
    </row>
    <row r="1875" spans="1:29" x14ac:dyDescent="0.2">
      <c r="A1875" s="23">
        <v>42301</v>
      </c>
      <c r="B1875" s="24">
        <v>4186061085.7083802</v>
      </c>
      <c r="C1875" s="24">
        <f t="shared" si="233"/>
        <v>3691843140.548655</v>
      </c>
      <c r="D1875" s="25">
        <f>LN(Data[[#This Row],[NVActual]])</f>
        <v>22.155026053722889</v>
      </c>
      <c r="E1875" s="26">
        <v>378880</v>
      </c>
      <c r="F1875" s="40">
        <f>Data[[#This Row],[DAA 
(n)]]^2</f>
        <v>143550054400</v>
      </c>
      <c r="G1875" s="41">
        <f t="shared" si="234"/>
        <v>106278690692.5</v>
      </c>
      <c r="H1875" s="28">
        <f>LN(Data[[#This Row],[Metcalfe
(n^2)]])</f>
        <v>25.689949622475446</v>
      </c>
      <c r="I1875" s="42">
        <f t="shared" si="235"/>
        <v>25.36943477468607</v>
      </c>
      <c r="J1875" s="40">
        <f>Data[[#This Row],[DAA 
(n)]]*LN(Data[[#This Row],[DAA 
(n)]])</f>
        <v>4866704.0564817488</v>
      </c>
      <c r="K1875" s="40">
        <f t="shared" si="236"/>
        <v>4117955.2331924317</v>
      </c>
      <c r="L1875" s="29">
        <f>LN(Data[[#This Row],[MA'[n*ln(n)']
30d]])</f>
        <v>15.230867295503602</v>
      </c>
      <c r="M1875" s="43">
        <f t="shared" si="237"/>
        <v>15.18867854005984</v>
      </c>
      <c r="N1875" s="40">
        <f>Data[[#This Row],[DAA 
(n)]]^1.5</f>
        <v>233212874.02515355</v>
      </c>
      <c r="O1875" s="40">
        <f t="shared" si="238"/>
        <v>185443637.83117297</v>
      </c>
      <c r="P1875" s="43">
        <f>LN(Data[[#This Row],[MA'[n^1.5']]])</f>
        <v>19.038261554658234</v>
      </c>
      <c r="Q1875" s="43">
        <f t="shared" si="239"/>
        <v>18.978529542869634</v>
      </c>
      <c r="R1875" s="30">
        <f>$O$1+$O$2*Data[[#This Row],[MA'[ln(n^2)']]]</f>
        <v>25.36943477468607</v>
      </c>
      <c r="S1875" s="30">
        <f>$Q$1+$Q$2*Data[[#This Row],[MA'[ln(n*ln(n))']]]</f>
        <v>21.581319591098733</v>
      </c>
      <c r="T1875" s="31">
        <f>$O$3*Data[[#This Row],[Metcalfe
(n^2)]]</f>
        <v>74646028288</v>
      </c>
      <c r="U1875" s="31">
        <f t="shared" si="232"/>
        <v>55264919160.099998</v>
      </c>
      <c r="V1875" s="30">
        <f>LN(Data[[#This Row],[MA'[NVA']
30d]]/Data[[#This Row],[MA'[NVMetcalfe calc']]])</f>
        <v>-2.7060125045639309</v>
      </c>
      <c r="W1875" s="30">
        <f>$Q$3+Data[[#This Row],[NVM
(scaled)]]/((Data[[#This Row],[Upper Bound]]-Data[[#This Row],[Lower Bound]])/2)</f>
        <v>-0.83868544034151726</v>
      </c>
      <c r="X1875" s="30">
        <f>(Data[[#This Row],[Upper Bound]]+Data[[#This Row],[Lower Bound]])/2</f>
        <v>23.475377182892402</v>
      </c>
      <c r="Y1875" s="32">
        <f>LN(Data[[#This Row],[NVActual]]/Data[[#This Row],[MA'[n^2']
30d]])</f>
        <v>-3.2343045846235556</v>
      </c>
      <c r="Z1875" s="32">
        <f>LN(Data[[#This Row],[NVActual]]/Data[[#This Row],[MA'[n*ln(n)']
30d]])</f>
        <v>6.9241587582192876</v>
      </c>
      <c r="AA1875" s="32">
        <f>LN(Data[[#This Row],[NVActual]]/Data[[#This Row],[MA'[n^1.5']]])</f>
        <v>3.1167644990646539</v>
      </c>
      <c r="AB1875" s="32">
        <f>LN(Data[[#This Row],[NVActual]]/Data[[#This Row],[Metcalfe
(n^2)]])</f>
        <v>-3.5349235687525571</v>
      </c>
      <c r="AC1875" s="34">
        <f>1+Data[[#This Row],[MA'[NVMetcalfe calc']]]/((Data[[#This Row],[NVM_norm
(scaled)]]-Data[[#This Row],[NV_fund.]])/2)</f>
        <v>-4545922251.1941032</v>
      </c>
    </row>
    <row r="1876" spans="1:29" x14ac:dyDescent="0.2">
      <c r="A1876" s="23">
        <v>42300</v>
      </c>
      <c r="B1876" s="24">
        <v>4111275942.9719901</v>
      </c>
      <c r="C1876" s="24">
        <f t="shared" si="233"/>
        <v>3666730741.1271143</v>
      </c>
      <c r="D1876" s="25">
        <f>LN(Data[[#This Row],[NVActual]])</f>
        <v>22.136999265687095</v>
      </c>
      <c r="E1876" s="26">
        <v>361424</v>
      </c>
      <c r="F1876" s="40">
        <f>Data[[#This Row],[DAA 
(n)]]^2</f>
        <v>130627307776</v>
      </c>
      <c r="G1876" s="41">
        <f t="shared" si="234"/>
        <v>104409961367.7</v>
      </c>
      <c r="H1876" s="28">
        <f>LN(Data[[#This Row],[Metcalfe
(n^2)]])</f>
        <v>25.595614126694112</v>
      </c>
      <c r="I1876" s="42">
        <f t="shared" si="235"/>
        <v>25.352928769749834</v>
      </c>
      <c r="J1876" s="40">
        <f>Data[[#This Row],[DAA 
(n)]]*LN(Data[[#This Row],[DAA 
(n)]])</f>
        <v>4625434.6200631466</v>
      </c>
      <c r="K1876" s="40">
        <f t="shared" si="236"/>
        <v>4079935.2595465812</v>
      </c>
      <c r="L1876" s="29">
        <f>LN(Data[[#This Row],[MA'[n*ln(n)']
30d]])</f>
        <v>15.22159167849626</v>
      </c>
      <c r="M1876" s="43">
        <f t="shared" si="237"/>
        <v>15.186394978023843</v>
      </c>
      <c r="N1876" s="40">
        <f>Data[[#This Row],[DAA 
(n)]]^1.5</f>
        <v>217282866.52571785</v>
      </c>
      <c r="O1876" s="40">
        <f t="shared" si="238"/>
        <v>183032047.627929</v>
      </c>
      <c r="P1876" s="43">
        <f>LN(Data[[#This Row],[MA'[n^1.5']]])</f>
        <v>19.025171819123223</v>
      </c>
      <c r="Q1876" s="43">
        <f t="shared" si="239"/>
        <v>18.975309861087524</v>
      </c>
      <c r="R1876" s="30">
        <f>$O$1+$O$2*Data[[#This Row],[MA'[ln(n^2)']]]</f>
        <v>25.352928769749834</v>
      </c>
      <c r="S1876" s="30">
        <f>$Q$1+$Q$2*Data[[#This Row],[MA'[ln(n*ln(n))']]]</f>
        <v>21.577551713739339</v>
      </c>
      <c r="T1876" s="31">
        <f>$O$3*Data[[#This Row],[Metcalfe
(n^2)]]</f>
        <v>67926200043.520004</v>
      </c>
      <c r="U1876" s="31">
        <f t="shared" si="232"/>
        <v>54293179911.204002</v>
      </c>
      <c r="V1876" s="30">
        <f>LN(Data[[#This Row],[MA'[NVA']
30d]]/Data[[#This Row],[MA'[NVMetcalfe calc']]])</f>
        <v>-2.6950981600591133</v>
      </c>
      <c r="W1876" s="30">
        <f>$Q$3+Data[[#This Row],[NVM
(scaled)]]/((Data[[#This Row],[Upper Bound]]-Data[[#This Row],[Lower Bound]])/2)</f>
        <v>-0.83772397038777868</v>
      </c>
      <c r="X1876" s="30">
        <f>(Data[[#This Row],[Upper Bound]]+Data[[#This Row],[Lower Bound]])/2</f>
        <v>23.465240241744588</v>
      </c>
      <c r="Y1876" s="29">
        <f>LN(Data[[#This Row],[NVActual]]/Data[[#This Row],[MA'[n^2']
30d]])</f>
        <v>-3.2345916575555211</v>
      </c>
      <c r="Z1876" s="29">
        <f>LN(Data[[#This Row],[NVActual]]/Data[[#This Row],[MA'[n*ln(n)']
30d]])</f>
        <v>6.9154075871908347</v>
      </c>
      <c r="AA1876" s="29">
        <f>LN(Data[[#This Row],[NVActual]]/Data[[#This Row],[MA'[n^1.5']]])</f>
        <v>3.1118274465638698</v>
      </c>
      <c r="AB1876" s="29">
        <f>LN(Data[[#This Row],[NVActual]]/Data[[#This Row],[Metcalfe
(n^2)]])</f>
        <v>-3.4586148610070189</v>
      </c>
      <c r="AC1876" s="26">
        <f>1+Data[[#This Row],[MA'[NVMetcalfe calc']]]/((Data[[#This Row],[NVM_norm
(scaled)]]-Data[[#This Row],[NV_fund.]])/2)</f>
        <v>-4468029449.0125313</v>
      </c>
    </row>
    <row r="1877" spans="1:29" x14ac:dyDescent="0.2">
      <c r="A1877" s="23">
        <v>42299</v>
      </c>
      <c r="B1877" s="24">
        <v>4063062212.0721998</v>
      </c>
      <c r="C1877" s="24">
        <f t="shared" si="233"/>
        <v>3642039526.7639527</v>
      </c>
      <c r="D1877" s="25">
        <f>LN(Data[[#This Row],[NVActual]])</f>
        <v>22.125202765691089</v>
      </c>
      <c r="E1877" s="26">
        <v>352887</v>
      </c>
      <c r="F1877" s="40">
        <f>Data[[#This Row],[DAA 
(n)]]^2</f>
        <v>124529234769</v>
      </c>
      <c r="G1877" s="41">
        <f t="shared" si="234"/>
        <v>103004994015.46666</v>
      </c>
      <c r="H1877" s="28">
        <f>LN(Data[[#This Row],[Metcalfe
(n^2)]])</f>
        <v>25.547806342707563</v>
      </c>
      <c r="I1877" s="42">
        <f t="shared" si="235"/>
        <v>25.339942399412958</v>
      </c>
      <c r="J1877" s="40">
        <f>Data[[#This Row],[DAA 
(n)]]*LN(Data[[#This Row],[DAA 
(n)]])</f>
        <v>4507744.368429522</v>
      </c>
      <c r="K1877" s="40">
        <f t="shared" si="236"/>
        <v>4050714.2249503615</v>
      </c>
      <c r="L1877" s="29">
        <f>LN(Data[[#This Row],[MA'[n*ln(n)']
30d]])</f>
        <v>15.21440377537416</v>
      </c>
      <c r="M1877" s="43">
        <f t="shared" si="237"/>
        <v>15.184390616527509</v>
      </c>
      <c r="N1877" s="40">
        <f>Data[[#This Row],[DAA 
(n)]]^1.5</f>
        <v>209630026.64200586</v>
      </c>
      <c r="O1877" s="40">
        <f t="shared" si="238"/>
        <v>181196906.77753115</v>
      </c>
      <c r="P1877" s="43">
        <f>LN(Data[[#This Row],[MA'[n^1.5']]])</f>
        <v>19.01509488066327</v>
      </c>
      <c r="Q1877" s="43">
        <f t="shared" si="239"/>
        <v>18.972485636077781</v>
      </c>
      <c r="R1877" s="30">
        <f>$O$1+$O$2*Data[[#This Row],[MA'[ln(n^2)']]]</f>
        <v>25.339942399412958</v>
      </c>
      <c r="S1877" s="30">
        <f>$Q$1+$Q$2*Data[[#This Row],[MA'[ln(n*ln(n))']]]</f>
        <v>21.574244517270387</v>
      </c>
      <c r="T1877" s="31">
        <f>$O$3*Data[[#This Row],[Metcalfe
(n^2)]]</f>
        <v>64755202079.880005</v>
      </c>
      <c r="U1877" s="31">
        <f t="shared" si="232"/>
        <v>53562596888.042686</v>
      </c>
      <c r="V1877" s="30">
        <f>LN(Data[[#This Row],[MA'[NVA']
30d]]/Data[[#This Row],[MA'[NVMetcalfe calc']]])</f>
        <v>-2.6883071709502384</v>
      </c>
      <c r="W1877" s="30">
        <f>$Q$3+Data[[#This Row],[NVM
(scaled)]]/((Data[[#This Row],[Upper Bound]]-Data[[#This Row],[Lower Bound]])/2)</f>
        <v>-0.83778696278240494</v>
      </c>
      <c r="X1877" s="30">
        <f>(Data[[#This Row],[Upper Bound]]+Data[[#This Row],[Lower Bound]])/2</f>
        <v>23.457093458341674</v>
      </c>
      <c r="Y1877" s="32">
        <f>LN(Data[[#This Row],[NVActual]]/Data[[#This Row],[MA'[n^2']
30d]])</f>
        <v>-3.232840543896625</v>
      </c>
      <c r="Z1877" s="32">
        <f>LN(Data[[#This Row],[NVActual]]/Data[[#This Row],[MA'[n*ln(n)']
30d]])</f>
        <v>6.9107989903169287</v>
      </c>
      <c r="AA1877" s="32">
        <f>LN(Data[[#This Row],[NVActual]]/Data[[#This Row],[MA'[n^1.5']]])</f>
        <v>3.1101078850278197</v>
      </c>
      <c r="AB1877" s="32">
        <f>LN(Data[[#This Row],[NVActual]]/Data[[#This Row],[Metcalfe
(n^2)]])</f>
        <v>-3.422603577016476</v>
      </c>
      <c r="AC1877" s="34">
        <f>1+Data[[#This Row],[MA'[NVMetcalfe calc']]]/((Data[[#This Row],[NVM_norm
(scaled)]]-Data[[#This Row],[NV_fund.]])/2)</f>
        <v>-4409373164.0122232</v>
      </c>
    </row>
    <row r="1878" spans="1:29" x14ac:dyDescent="0.2">
      <c r="A1878" s="23">
        <v>42298</v>
      </c>
      <c r="B1878" s="24">
        <v>3953274547.7456298</v>
      </c>
      <c r="C1878" s="24">
        <f t="shared" si="233"/>
        <v>3619166178.2731171</v>
      </c>
      <c r="D1878" s="25">
        <f>LN(Data[[#This Row],[NVActual]])</f>
        <v>22.097810071858479</v>
      </c>
      <c r="E1878" s="26">
        <v>343508</v>
      </c>
      <c r="F1878" s="40">
        <f>Data[[#This Row],[DAA 
(n)]]^2</f>
        <v>117997746064</v>
      </c>
      <c r="G1878" s="41">
        <f t="shared" si="234"/>
        <v>102903473424</v>
      </c>
      <c r="H1878" s="28">
        <f>LN(Data[[#This Row],[Metcalfe
(n^2)]])</f>
        <v>25.493931360077106</v>
      </c>
      <c r="I1878" s="42">
        <f t="shared" si="235"/>
        <v>25.339117029700539</v>
      </c>
      <c r="J1878" s="40">
        <f>Data[[#This Row],[DAA 
(n)]]*LN(Data[[#This Row],[DAA 
(n)]])</f>
        <v>4378684.6868186835</v>
      </c>
      <c r="K1878" s="40">
        <f t="shared" si="236"/>
        <v>4048721.5761214872</v>
      </c>
      <c r="L1878" s="29">
        <f>LN(Data[[#This Row],[MA'[n*ln(n)']
30d]])</f>
        <v>15.213911729034631</v>
      </c>
      <c r="M1878" s="43">
        <f t="shared" si="237"/>
        <v>15.182673164478329</v>
      </c>
      <c r="N1878" s="40">
        <f>Data[[#This Row],[DAA 
(n)]]^1.5</f>
        <v>201328512.02686733</v>
      </c>
      <c r="O1878" s="40">
        <f t="shared" si="238"/>
        <v>181068337.58401573</v>
      </c>
      <c r="P1878" s="43">
        <f>LN(Data[[#This Row],[MA'[n^1.5']]])</f>
        <v>19.014385073686672</v>
      </c>
      <c r="Q1878" s="43">
        <f t="shared" si="239"/>
        <v>18.970062852827517</v>
      </c>
      <c r="R1878" s="30">
        <f>$O$1+$O$2*Data[[#This Row],[MA'[ln(n^2)']]]</f>
        <v>25.339117029700539</v>
      </c>
      <c r="S1878" s="30">
        <f>$Q$1+$Q$2*Data[[#This Row],[MA'[ln(n*ln(n))']]]</f>
        <v>21.571410721389242</v>
      </c>
      <c r="T1878" s="31">
        <f>$O$3*Data[[#This Row],[Metcalfe
(n^2)]]</f>
        <v>61358827953.279999</v>
      </c>
      <c r="U1878" s="31">
        <f t="shared" si="232"/>
        <v>53509806180.480003</v>
      </c>
      <c r="V1878" s="30">
        <f>LN(Data[[#This Row],[MA'[NVA']
30d]]/Data[[#This Row],[MA'[NVMetcalfe calc']]])</f>
        <v>-2.6936212683866074</v>
      </c>
      <c r="W1878" s="30">
        <f>$Q$3+Data[[#This Row],[NVM
(scaled)]]/((Data[[#This Row],[Upper Bound]]-Data[[#This Row],[Lower Bound]])/2)</f>
        <v>-0.8398467279387819</v>
      </c>
      <c r="X1878" s="30">
        <f>(Data[[#This Row],[Upper Bound]]+Data[[#This Row],[Lower Bound]])/2</f>
        <v>23.45526387554489</v>
      </c>
      <c r="Y1878" s="29">
        <f>LN(Data[[#This Row],[NVActual]]/Data[[#This Row],[MA'[n^2']
30d]])</f>
        <v>-3.2592471626935162</v>
      </c>
      <c r="Z1878" s="29">
        <f>LN(Data[[#This Row],[NVActual]]/Data[[#This Row],[MA'[n*ln(n)']
30d]])</f>
        <v>6.8838983428238452</v>
      </c>
      <c r="AA1878" s="29">
        <f>LN(Data[[#This Row],[NVActual]]/Data[[#This Row],[MA'[n^1.5']]])</f>
        <v>3.0834249981718065</v>
      </c>
      <c r="AB1878" s="29">
        <f>LN(Data[[#This Row],[NVActual]]/Data[[#This Row],[Metcalfe
(n^2)]])</f>
        <v>-3.3961212882186267</v>
      </c>
      <c r="AC1878" s="26">
        <f>1+Data[[#This Row],[MA'[NVMetcalfe calc']]]/((Data[[#This Row],[NVM_norm
(scaled)]]-Data[[#This Row],[NV_fund.]])/2)</f>
        <v>-4404985599.0908461</v>
      </c>
    </row>
    <row r="1879" spans="1:29" x14ac:dyDescent="0.2">
      <c r="A1879" s="23">
        <v>42297</v>
      </c>
      <c r="B1879" s="24">
        <v>3993478146.2737198</v>
      </c>
      <c r="C1879" s="24">
        <f t="shared" si="233"/>
        <v>3598042280.6013422</v>
      </c>
      <c r="D1879" s="25">
        <f>LN(Data[[#This Row],[NVActual]])</f>
        <v>22.107928403982648</v>
      </c>
      <c r="E1879" s="26">
        <v>403962</v>
      </c>
      <c r="F1879" s="40">
        <f>Data[[#This Row],[DAA 
(n)]]^2</f>
        <v>163185297444</v>
      </c>
      <c r="G1879" s="41">
        <f t="shared" si="234"/>
        <v>103233641662.7</v>
      </c>
      <c r="H1879" s="28">
        <f>LN(Data[[#This Row],[Metcalfe
(n^2)]])</f>
        <v>25.818152186226968</v>
      </c>
      <c r="I1879" s="42">
        <f t="shared" si="235"/>
        <v>25.341803863845463</v>
      </c>
      <c r="J1879" s="40">
        <f>Data[[#This Row],[DAA 
(n)]]*LN(Data[[#This Row],[DAA 
(n)]])</f>
        <v>5214776.1967263091</v>
      </c>
      <c r="K1879" s="40">
        <f t="shared" si="236"/>
        <v>4055204.5752249276</v>
      </c>
      <c r="L1879" s="29">
        <f>LN(Data[[#This Row],[MA'[n*ln(n)']
30d]])</f>
        <v>15.215511694376207</v>
      </c>
      <c r="M1879" s="43">
        <f t="shared" si="237"/>
        <v>15.180720359893474</v>
      </c>
      <c r="N1879" s="40">
        <f>Data[[#This Row],[DAA 
(n)]]^1.5</f>
        <v>256750188.17144662</v>
      </c>
      <c r="O1879" s="40">
        <f t="shared" si="238"/>
        <v>181486553.836541</v>
      </c>
      <c r="P1879" s="43">
        <f>LN(Data[[#This Row],[MA'[n^1.5']]])</f>
        <v>19.016692125379631</v>
      </c>
      <c r="Q1879" s="43">
        <f t="shared" si="239"/>
        <v>18.967308167454874</v>
      </c>
      <c r="R1879" s="30">
        <f>$O$1+$O$2*Data[[#This Row],[MA'[ln(n^2)']]]</f>
        <v>25.341803863845463</v>
      </c>
      <c r="S1879" s="30">
        <f>$Q$1+$Q$2*Data[[#This Row],[MA'[ln(n*ln(n))']]]</f>
        <v>21.568188593824232</v>
      </c>
      <c r="T1879" s="31">
        <f>$O$3*Data[[#This Row],[Metcalfe
(n^2)]]</f>
        <v>84856354670.880005</v>
      </c>
      <c r="U1879" s="31">
        <f t="shared" si="232"/>
        <v>53681493664.603996</v>
      </c>
      <c r="V1879" s="30">
        <f>LN(Data[[#This Row],[MA'[NVA']
30d]]/Data[[#This Row],[MA'[NVMetcalfe calc']]])</f>
        <v>-2.7026784310236884</v>
      </c>
      <c r="W1879" s="30">
        <f>$Q$3+Data[[#This Row],[NVM
(scaled)]]/((Data[[#This Row],[Upper Bound]]-Data[[#This Row],[Lower Bound]])/2)</f>
        <v>-0.84240804249156132</v>
      </c>
      <c r="X1879" s="30">
        <f>(Data[[#This Row],[Upper Bound]]+Data[[#This Row],[Lower Bound]])/2</f>
        <v>23.454996228834847</v>
      </c>
      <c r="Y1879" s="32">
        <f>LN(Data[[#This Row],[NVActual]]/Data[[#This Row],[MA'[n^2']
30d]])</f>
        <v>-3.2523322179933083</v>
      </c>
      <c r="Z1879" s="32">
        <f>LN(Data[[#This Row],[NVActual]]/Data[[#This Row],[MA'[n*ln(n)']
30d]])</f>
        <v>6.8924167096064402</v>
      </c>
      <c r="AA1879" s="32">
        <f>LN(Data[[#This Row],[NVActual]]/Data[[#This Row],[MA'[n^1.5']]])</f>
        <v>3.0912362786030183</v>
      </c>
      <c r="AB1879" s="32">
        <f>LN(Data[[#This Row],[NVActual]]/Data[[#This Row],[Metcalfe
(n^2)]])</f>
        <v>-3.7102237822443187</v>
      </c>
      <c r="AC1879" s="34">
        <f>1+Data[[#This Row],[MA'[NVMetcalfe calc']]]/((Data[[#This Row],[NVM_norm
(scaled)]]-Data[[#This Row],[NV_fund.]])/2)</f>
        <v>-4418701936.470252</v>
      </c>
    </row>
    <row r="1880" spans="1:29" x14ac:dyDescent="0.2">
      <c r="A1880" s="23">
        <v>42296</v>
      </c>
      <c r="B1880" s="24">
        <v>3897238283.4023099</v>
      </c>
      <c r="C1880" s="24">
        <f t="shared" si="233"/>
        <v>3577791910.8924136</v>
      </c>
      <c r="D1880" s="25">
        <f>LN(Data[[#This Row],[NVActual]])</f>
        <v>22.083534006776848</v>
      </c>
      <c r="E1880" s="26">
        <v>349142</v>
      </c>
      <c r="F1880" s="40">
        <f>Data[[#This Row],[DAA 
(n)]]^2</f>
        <v>121900136164</v>
      </c>
      <c r="G1880" s="41">
        <f t="shared" si="234"/>
        <v>101570043264.2</v>
      </c>
      <c r="H1880" s="28">
        <f>LN(Data[[#This Row],[Metcalfe
(n^2)]])</f>
        <v>25.52646799044696</v>
      </c>
      <c r="I1880" s="42">
        <f t="shared" si="235"/>
        <v>25.329635625419026</v>
      </c>
      <c r="J1880" s="40">
        <f>Data[[#This Row],[DAA 
(n)]]*LN(Data[[#This Row],[DAA 
(n)]])</f>
        <v>4456181.0435603159</v>
      </c>
      <c r="K1880" s="40">
        <f t="shared" si="236"/>
        <v>4024156.6220305138</v>
      </c>
      <c r="L1880" s="29">
        <f>LN(Data[[#This Row],[MA'[n*ln(n)']
30d]])</f>
        <v>15.207825911980045</v>
      </c>
      <c r="M1880" s="43">
        <f t="shared" si="237"/>
        <v>15.178464236992571</v>
      </c>
      <c r="N1880" s="40">
        <f>Data[[#This Row],[DAA 
(n)]]^1.5</f>
        <v>206301859.76033121</v>
      </c>
      <c r="O1880" s="40">
        <f t="shared" si="238"/>
        <v>179436791.16516578</v>
      </c>
      <c r="P1880" s="43">
        <f>LN(Data[[#This Row],[MA'[n^1.5']]])</f>
        <v>19.005333565521717</v>
      </c>
      <c r="Q1880" s="43">
        <f t="shared" si="239"/>
        <v>18.964117825954343</v>
      </c>
      <c r="R1880" s="30">
        <f>$O$1+$O$2*Data[[#This Row],[MA'[ln(n^2)']]]</f>
        <v>25.329635625419026</v>
      </c>
      <c r="S1880" s="30">
        <f>$Q$1+$Q$2*Data[[#This Row],[MA'[ln(n*ln(n))']]]</f>
        <v>21.564465991037739</v>
      </c>
      <c r="T1880" s="31">
        <f>$O$3*Data[[#This Row],[Metcalfe
(n^2)]]</f>
        <v>63388070805.279999</v>
      </c>
      <c r="U1880" s="31">
        <f t="shared" si="232"/>
        <v>52816422497.38401</v>
      </c>
      <c r="V1880" s="30">
        <f>LN(Data[[#This Row],[MA'[NVA']
30d]]/Data[[#This Row],[MA'[NVMetcalfe calc']]])</f>
        <v>-2.6920763490433961</v>
      </c>
      <c r="W1880" s="30">
        <f>$Q$3+Data[[#This Row],[NVM
(scaled)]]/((Data[[#This Row],[Upper Bound]]-Data[[#This Row],[Lower Bound]])/2)</f>
        <v>-0.83998940842450109</v>
      </c>
      <c r="X1880" s="30">
        <f>(Data[[#This Row],[Upper Bound]]+Data[[#This Row],[Lower Bound]])/2</f>
        <v>23.447050808228383</v>
      </c>
      <c r="Y1880" s="29">
        <f>LN(Data[[#This Row],[NVActual]]/Data[[#This Row],[MA'[n^2']
30d]])</f>
        <v>-3.2604804720753973</v>
      </c>
      <c r="Z1880" s="29">
        <f>LN(Data[[#This Row],[NVActual]]/Data[[#This Row],[MA'[n*ln(n)']
30d]])</f>
        <v>6.8757080947968019</v>
      </c>
      <c r="AA1880" s="29">
        <f>LN(Data[[#This Row],[NVActual]]/Data[[#This Row],[MA'[n^1.5']]])</f>
        <v>3.0782004412551314</v>
      </c>
      <c r="AB1880" s="29">
        <f>LN(Data[[#This Row],[NVActual]]/Data[[#This Row],[Metcalfe
(n^2)]])</f>
        <v>-3.4429339836701121</v>
      </c>
      <c r="AC1880" s="26">
        <f>1+Data[[#This Row],[MA'[NVMetcalfe calc']]]/((Data[[#This Row],[NVM_norm
(scaled)]]-Data[[#This Row],[NV_fund.]])/2)</f>
        <v>-4349350271.9220495</v>
      </c>
    </row>
    <row r="1881" spans="1:29" x14ac:dyDescent="0.2">
      <c r="A1881" s="23">
        <v>42295</v>
      </c>
      <c r="B1881" s="24">
        <v>3883162961.00102</v>
      </c>
      <c r="C1881" s="24">
        <f t="shared" si="233"/>
        <v>3561153686.2549462</v>
      </c>
      <c r="D1881" s="25">
        <f>LN(Data[[#This Row],[NVActual]])</f>
        <v>22.079915854623977</v>
      </c>
      <c r="E1881" s="26">
        <v>327671</v>
      </c>
      <c r="F1881" s="40">
        <f>Data[[#This Row],[DAA 
(n)]]^2</f>
        <v>107368284241</v>
      </c>
      <c r="G1881" s="41">
        <f t="shared" si="234"/>
        <v>99901839363.266663</v>
      </c>
      <c r="H1881" s="28">
        <f>LN(Data[[#This Row],[Metcalfe
(n^2)]])</f>
        <v>25.399530670391442</v>
      </c>
      <c r="I1881" s="42">
        <f t="shared" si="235"/>
        <v>25.31201677193005</v>
      </c>
      <c r="J1881" s="40">
        <f>Data[[#This Row],[DAA 
(n)]]*LN(Data[[#This Row],[DAA 
(n)]])</f>
        <v>4161344.8071489171</v>
      </c>
      <c r="K1881" s="40">
        <f t="shared" si="236"/>
        <v>3987297.8826105362</v>
      </c>
      <c r="L1881" s="29">
        <f>LN(Data[[#This Row],[MA'[n*ln(n)']
30d]])</f>
        <v>15.198624337043995</v>
      </c>
      <c r="M1881" s="43">
        <f t="shared" si="237"/>
        <v>15.176244175747879</v>
      </c>
      <c r="N1881" s="40">
        <f>Data[[#This Row],[DAA 
(n)]]^1.5</f>
        <v>187567249.44811875</v>
      </c>
      <c r="O1881" s="40">
        <f t="shared" si="238"/>
        <v>177186184.106648</v>
      </c>
      <c r="P1881" s="43">
        <f>LN(Data[[#This Row],[MA'[n^1.5']]])</f>
        <v>18.992711625300167</v>
      </c>
      <c r="Q1881" s="43">
        <f t="shared" si="239"/>
        <v>18.960996500317261</v>
      </c>
      <c r="R1881" s="30">
        <f>$O$1+$O$2*Data[[#This Row],[MA'[ln(n^2)']]]</f>
        <v>25.31201677193005</v>
      </c>
      <c r="S1881" s="30">
        <f>$Q$1+$Q$2*Data[[#This Row],[MA'[ln(n*ln(n))']]]</f>
        <v>21.560802889984</v>
      </c>
      <c r="T1881" s="31">
        <f>$O$3*Data[[#This Row],[Metcalfe
(n^2)]]</f>
        <v>55831507805.32</v>
      </c>
      <c r="U1881" s="31">
        <f t="shared" si="232"/>
        <v>51948956468.898674</v>
      </c>
      <c r="V1881" s="30">
        <f>LN(Data[[#This Row],[MA'[NVA']
30d]]/Data[[#This Row],[MA'[NVMetcalfe calc']]])</f>
        <v>-2.6801770685854511</v>
      </c>
      <c r="W1881" s="30">
        <f>$Q$3+Data[[#This Row],[NVM
(scaled)]]/((Data[[#This Row],[Upper Bound]]-Data[[#This Row],[Lower Bound]])/2)</f>
        <v>-0.83896521122652279</v>
      </c>
      <c r="X1881" s="30">
        <f>(Data[[#This Row],[Upper Bound]]+Data[[#This Row],[Lower Bound]])/2</f>
        <v>23.436409830957025</v>
      </c>
      <c r="Y1881" s="32">
        <f>LN(Data[[#This Row],[NVActual]]/Data[[#This Row],[MA'[n^2']
30d]])</f>
        <v>-3.2475380798521547</v>
      </c>
      <c r="Z1881" s="32">
        <f>LN(Data[[#This Row],[NVActual]]/Data[[#This Row],[MA'[n*ln(n)']
30d]])</f>
        <v>6.8812915175799798</v>
      </c>
      <c r="AA1881" s="32">
        <f>LN(Data[[#This Row],[NVActual]]/Data[[#This Row],[MA'[n^1.5']]])</f>
        <v>3.0872042293238078</v>
      </c>
      <c r="AB1881" s="32">
        <f>LN(Data[[#This Row],[NVActual]]/Data[[#This Row],[Metcalfe
(n^2)]])</f>
        <v>-3.3196148157674648</v>
      </c>
      <c r="AC1881" s="34">
        <f>1+Data[[#This Row],[MA'[NVMetcalfe calc']]]/((Data[[#This Row],[NVM_norm
(scaled)]]-Data[[#This Row],[NV_fund.]])/2)</f>
        <v>-4279971482.7465115</v>
      </c>
    </row>
    <row r="1882" spans="1:29" x14ac:dyDescent="0.2">
      <c r="A1882" s="23">
        <v>42294</v>
      </c>
      <c r="B1882" s="24">
        <v>4006701466.03615</v>
      </c>
      <c r="C1882" s="24">
        <f t="shared" si="233"/>
        <v>3545415670.6768088</v>
      </c>
      <c r="D1882" s="25">
        <f>LN(Data[[#This Row],[NVActual]])</f>
        <v>22.111234162714403</v>
      </c>
      <c r="E1882" s="26">
        <v>375203</v>
      </c>
      <c r="F1882" s="40">
        <f>Data[[#This Row],[DAA 
(n)]]^2</f>
        <v>140777291209</v>
      </c>
      <c r="G1882" s="41">
        <f t="shared" si="234"/>
        <v>99745708459.766663</v>
      </c>
      <c r="H1882" s="28">
        <f>LN(Data[[#This Row],[Metcalfe
(n^2)]])</f>
        <v>25.670444983635697</v>
      </c>
      <c r="I1882" s="42">
        <f t="shared" si="235"/>
        <v>25.310529937122816</v>
      </c>
      <c r="J1882" s="40">
        <f>Data[[#This Row],[DAA 
(n)]]*LN(Data[[#This Row],[DAA 
(n)]])</f>
        <v>4815813.9845975321</v>
      </c>
      <c r="K1882" s="40">
        <f t="shared" si="236"/>
        <v>3984000.2854948035</v>
      </c>
      <c r="L1882" s="29">
        <f>LN(Data[[#This Row],[MA'[n*ln(n)']
30d]])</f>
        <v>15.197796969346966</v>
      </c>
      <c r="M1882" s="43">
        <f t="shared" si="237"/>
        <v>15.174374146624457</v>
      </c>
      <c r="N1882" s="40">
        <f>Data[[#This Row],[DAA 
(n)]]^1.5</f>
        <v>229826156.02557209</v>
      </c>
      <c r="O1882" s="40">
        <f t="shared" si="238"/>
        <v>176980482.89606091</v>
      </c>
      <c r="P1882" s="43">
        <f>LN(Data[[#This Row],[MA'[n^1.5']]])</f>
        <v>18.991550018334397</v>
      </c>
      <c r="Q1882" s="43">
        <f t="shared" si="239"/>
        <v>18.958353800702245</v>
      </c>
      <c r="R1882" s="30">
        <f>$O$1+$O$2*Data[[#This Row],[MA'[ln(n^2)']]]</f>
        <v>25.310529937122816</v>
      </c>
      <c r="S1882" s="30">
        <f>$Q$1+$Q$2*Data[[#This Row],[MA'[ln(n*ln(n))']]]</f>
        <v>21.557717341930353</v>
      </c>
      <c r="T1882" s="31">
        <f>$O$3*Data[[#This Row],[Metcalfe
(n^2)]]</f>
        <v>73204191428.680008</v>
      </c>
      <c r="U1882" s="31">
        <f t="shared" si="232"/>
        <v>51867768399.078667</v>
      </c>
      <c r="V1882" s="30">
        <f>LN(Data[[#This Row],[MA'[NVA']
30d]]/Data[[#This Row],[MA'[NVMetcalfe calc']]])</f>
        <v>-2.6830421558877986</v>
      </c>
      <c r="W1882" s="30">
        <f>$Q$3+Data[[#This Row],[NVM
(scaled)]]/((Data[[#This Row],[Upper Bound]]-Data[[#This Row],[Lower Bound]])/2)</f>
        <v>-0.83988336765065619</v>
      </c>
      <c r="X1882" s="30">
        <f>(Data[[#This Row],[Upper Bound]]+Data[[#This Row],[Lower Bound]])/2</f>
        <v>23.434123639526582</v>
      </c>
      <c r="Y1882" s="29">
        <f>LN(Data[[#This Row],[NVActual]]/Data[[#This Row],[MA'[n^2']
30d]])</f>
        <v>-3.2146557061167322</v>
      </c>
      <c r="Z1882" s="29">
        <f>LN(Data[[#This Row],[NVActual]]/Data[[#This Row],[MA'[n*ln(n)']
30d]])</f>
        <v>6.9134371933674394</v>
      </c>
      <c r="AA1882" s="29">
        <f>LN(Data[[#This Row],[NVActual]]/Data[[#This Row],[MA'[n^1.5']]])</f>
        <v>3.1196841443800074</v>
      </c>
      <c r="AB1882" s="29">
        <f>LN(Data[[#This Row],[NVActual]]/Data[[#This Row],[Metcalfe
(n^2)]])</f>
        <v>-3.5592108209212925</v>
      </c>
      <c r="AC1882" s="26">
        <f>1+Data[[#This Row],[MA'[NVMetcalfe calc']]]/((Data[[#This Row],[NVM_norm
(scaled)]]-Data[[#This Row],[NV_fund.]])/2)</f>
        <v>-4273523392.4589057</v>
      </c>
    </row>
    <row r="1883" spans="1:29" x14ac:dyDescent="0.2">
      <c r="A1883" s="23">
        <v>42293</v>
      </c>
      <c r="B1883" s="24">
        <v>3870347619.2551599</v>
      </c>
      <c r="C1883" s="24">
        <f t="shared" si="233"/>
        <v>3525544579.7691283</v>
      </c>
      <c r="D1883" s="25">
        <f>LN(Data[[#This Row],[NVActual]])</f>
        <v>22.0766101640511</v>
      </c>
      <c r="E1883" s="26">
        <v>342212</v>
      </c>
      <c r="F1883" s="40">
        <f>Data[[#This Row],[DAA 
(n)]]^2</f>
        <v>117109052944</v>
      </c>
      <c r="G1883" s="41">
        <f t="shared" si="234"/>
        <v>98364665314.933334</v>
      </c>
      <c r="H1883" s="28">
        <f>LN(Data[[#This Row],[Metcalfe
(n^2)]])</f>
        <v>25.486371414075094</v>
      </c>
      <c r="I1883" s="42">
        <f t="shared" si="235"/>
        <v>25.298910921397166</v>
      </c>
      <c r="J1883" s="40">
        <f>Data[[#This Row],[DAA 
(n)]]*LN(Data[[#This Row],[DAA 
(n)]])</f>
        <v>4360871.0671767332</v>
      </c>
      <c r="K1883" s="40">
        <f t="shared" si="236"/>
        <v>3956494.0238606208</v>
      </c>
      <c r="L1883" s="29">
        <f>LN(Data[[#This Row],[MA'[n*ln(n)']
30d]])</f>
        <v>15.190868843569135</v>
      </c>
      <c r="M1883" s="43">
        <f t="shared" si="237"/>
        <v>15.172372236087465</v>
      </c>
      <c r="N1883" s="40">
        <f>Data[[#This Row],[DAA 
(n)]]^1.5</f>
        <v>200190217.60833421</v>
      </c>
      <c r="O1883" s="40">
        <f t="shared" si="238"/>
        <v>175218110.22029093</v>
      </c>
      <c r="P1883" s="43">
        <f>LN(Data[[#This Row],[MA'[n^1.5']]])</f>
        <v>18.981542099961651</v>
      </c>
      <c r="Q1883" s="43">
        <f t="shared" si="239"/>
        <v>18.955527773066439</v>
      </c>
      <c r="R1883" s="30">
        <f>$O$1+$O$2*Data[[#This Row],[MA'[ln(n^2)']]]</f>
        <v>25.298910921397166</v>
      </c>
      <c r="S1883" s="30">
        <f>$Q$1+$Q$2*Data[[#This Row],[MA'[ln(n*ln(n))']]]</f>
        <v>21.554414189544318</v>
      </c>
      <c r="T1883" s="31">
        <f>$O$3*Data[[#This Row],[Metcalfe
(n^2)]]</f>
        <v>60896707530.880005</v>
      </c>
      <c r="U1883" s="31">
        <f t="shared" si="232"/>
        <v>51149625963.765335</v>
      </c>
      <c r="V1883" s="30">
        <f>LN(Data[[#This Row],[MA'[NVA']
30d]]/Data[[#This Row],[MA'[NVMetcalfe calc']]])</f>
        <v>-2.674720264788125</v>
      </c>
      <c r="W1883" s="30">
        <f>$Q$3+Data[[#This Row],[NVM
(scaled)]]/((Data[[#This Row],[Upper Bound]]-Data[[#This Row],[Lower Bound]])/2)</f>
        <v>-0.83861402016212871</v>
      </c>
      <c r="X1883" s="30">
        <f>(Data[[#This Row],[Upper Bound]]+Data[[#This Row],[Lower Bound]])/2</f>
        <v>23.426662555470742</v>
      </c>
      <c r="Y1883" s="32">
        <f>LN(Data[[#This Row],[NVActual]]/Data[[#This Row],[MA'[n^2']
30d]])</f>
        <v>-3.2353373201365172</v>
      </c>
      <c r="Z1883" s="32">
        <f>LN(Data[[#This Row],[NVActual]]/Data[[#This Row],[MA'[n*ln(n)']
30d]])</f>
        <v>6.8857413204819649</v>
      </c>
      <c r="AA1883" s="32">
        <f>LN(Data[[#This Row],[NVActual]]/Data[[#This Row],[MA'[n^1.5']]])</f>
        <v>3.0950680640894475</v>
      </c>
      <c r="AB1883" s="32">
        <f>LN(Data[[#This Row],[NVActual]]/Data[[#This Row],[Metcalfe
(n^2)]])</f>
        <v>-3.4097612500239936</v>
      </c>
      <c r="AC1883" s="34">
        <f>1+Data[[#This Row],[MA'[NVMetcalfe calc']]]/((Data[[#This Row],[NVM_norm
(scaled)]]-Data[[#This Row],[NV_fund.]])/2)</f>
        <v>-4215870014.2735667</v>
      </c>
    </row>
    <row r="1884" spans="1:29" x14ac:dyDescent="0.2">
      <c r="A1884" s="23">
        <v>42292</v>
      </c>
      <c r="B1884" s="24">
        <v>3750930547.8923302</v>
      </c>
      <c r="C1884" s="24">
        <f t="shared" si="233"/>
        <v>3508163430.8408666</v>
      </c>
      <c r="D1884" s="25">
        <f>LN(Data[[#This Row],[NVActual]])</f>
        <v>22.045269792250199</v>
      </c>
      <c r="E1884" s="26">
        <v>360598</v>
      </c>
      <c r="F1884" s="40">
        <f>Data[[#This Row],[DAA 
(n)]]^2</f>
        <v>130030917604</v>
      </c>
      <c r="G1884" s="41">
        <f t="shared" si="234"/>
        <v>97493658454.433334</v>
      </c>
      <c r="H1884" s="28">
        <f>LN(Data[[#This Row],[Metcalfe
(n^2)]])</f>
        <v>25.591038086848542</v>
      </c>
      <c r="I1884" s="42">
        <f t="shared" si="235"/>
        <v>25.290494969838367</v>
      </c>
      <c r="J1884" s="40">
        <f>Data[[#This Row],[DAA 
(n)]]*LN(Data[[#This Row],[DAA 
(n)]])</f>
        <v>4614038.5760207055</v>
      </c>
      <c r="K1884" s="40">
        <f t="shared" si="236"/>
        <v>3937985.3783528698</v>
      </c>
      <c r="L1884" s="29">
        <f>LN(Data[[#This Row],[MA'[n*ln(n)']
30d]])</f>
        <v>15.18617982521161</v>
      </c>
      <c r="M1884" s="43">
        <f t="shared" si="237"/>
        <v>15.17051466259622</v>
      </c>
      <c r="N1884" s="40">
        <f>Data[[#This Row],[DAA 
(n)]]^1.5</f>
        <v>216538423.44066161</v>
      </c>
      <c r="O1884" s="40">
        <f t="shared" si="238"/>
        <v>174066946.12946707</v>
      </c>
      <c r="P1884" s="43">
        <f>LN(Data[[#This Row],[MA'[n^1.5']]])</f>
        <v>18.974950531052819</v>
      </c>
      <c r="Q1884" s="43">
        <f t="shared" si="239"/>
        <v>18.952913905750545</v>
      </c>
      <c r="R1884" s="30">
        <f>$O$1+$O$2*Data[[#This Row],[MA'[ln(n^2)']]]</f>
        <v>25.290494969838367</v>
      </c>
      <c r="S1884" s="30">
        <f>$Q$1+$Q$2*Data[[#This Row],[MA'[ln(n*ln(n))']]]</f>
        <v>21.551349193283762</v>
      </c>
      <c r="T1884" s="31">
        <f>$O$3*Data[[#This Row],[Metcalfe
(n^2)]]</f>
        <v>67616077154.080002</v>
      </c>
      <c r="U1884" s="31">
        <f t="shared" si="232"/>
        <v>50696702396.305336</v>
      </c>
      <c r="V1884" s="30">
        <f>LN(Data[[#This Row],[MA'[NVA']
30d]]/Data[[#This Row],[MA'[NVMetcalfe calc']]])</f>
        <v>-2.6707682055250932</v>
      </c>
      <c r="W1884" s="30">
        <f>$Q$3+Data[[#This Row],[NVM
(scaled)]]/((Data[[#This Row],[Upper Bound]]-Data[[#This Row],[Lower Bound]])/2)</f>
        <v>-0.83854457414925598</v>
      </c>
      <c r="X1884" s="30">
        <f>(Data[[#This Row],[Upper Bound]]+Data[[#This Row],[Lower Bound]])/2</f>
        <v>23.420922081561066</v>
      </c>
      <c r="Y1884" s="29">
        <f>LN(Data[[#This Row],[NVActual]]/Data[[#This Row],[MA'[n^2']
30d]])</f>
        <v>-3.2577833790917317</v>
      </c>
      <c r="Z1884" s="29">
        <f>LN(Data[[#This Row],[NVActual]]/Data[[#This Row],[MA'[n*ln(n)']
30d]])</f>
        <v>6.8590899670385896</v>
      </c>
      <c r="AA1884" s="29">
        <f>LN(Data[[#This Row],[NVActual]]/Data[[#This Row],[MA'[n^1.5']]])</f>
        <v>3.0703192611973789</v>
      </c>
      <c r="AB1884" s="29">
        <f>LN(Data[[#This Row],[NVActual]]/Data[[#This Row],[Metcalfe
(n^2)]])</f>
        <v>-3.5457682945983411</v>
      </c>
      <c r="AC1884" s="26">
        <f>1+Data[[#This Row],[MA'[NVMetcalfe calc']]]/((Data[[#This Row],[NVM_norm
(scaled)]]-Data[[#This Row],[NV_fund.]])/2)</f>
        <v>-4179539732.1517239</v>
      </c>
    </row>
    <row r="1885" spans="1:29" x14ac:dyDescent="0.2">
      <c r="A1885" s="23">
        <v>42291</v>
      </c>
      <c r="B1885" s="24">
        <v>3727042598.5500202</v>
      </c>
      <c r="C1885" s="24">
        <f t="shared" si="233"/>
        <v>3495396131.2764711</v>
      </c>
      <c r="D1885" s="25">
        <f>LN(Data[[#This Row],[NVActual]])</f>
        <v>22.038880887093807</v>
      </c>
      <c r="E1885" s="26">
        <v>317192</v>
      </c>
      <c r="F1885" s="40">
        <f>Data[[#This Row],[DAA 
(n)]]^2</f>
        <v>100610764864</v>
      </c>
      <c r="G1885" s="41">
        <f t="shared" si="234"/>
        <v>96668524110.833328</v>
      </c>
      <c r="H1885" s="28">
        <f>LN(Data[[#This Row],[Metcalfe
(n^2)]])</f>
        <v>25.334525095487649</v>
      </c>
      <c r="I1885" s="42">
        <f t="shared" si="235"/>
        <v>25.283455691547708</v>
      </c>
      <c r="J1885" s="40">
        <f>Data[[#This Row],[DAA 
(n)]]*LN(Data[[#This Row],[DAA 
(n)]])</f>
        <v>4017954.3420439591</v>
      </c>
      <c r="K1885" s="40">
        <f t="shared" si="236"/>
        <v>3921431.6059867167</v>
      </c>
      <c r="L1885" s="29">
        <f>LN(Data[[#This Row],[MA'[n*ln(n)']
30d]])</f>
        <v>15.181967350704165</v>
      </c>
      <c r="M1885" s="43">
        <f t="shared" si="237"/>
        <v>15.168778846582095</v>
      </c>
      <c r="N1885" s="40">
        <f>Data[[#This Row],[DAA 
(n)]]^1.5</f>
        <v>178641903.61934084</v>
      </c>
      <c r="O1885" s="40">
        <f t="shared" si="238"/>
        <v>173009676.85114983</v>
      </c>
      <c r="P1885" s="43">
        <f>LN(Data[[#This Row],[MA'[n^1.5']]])</f>
        <v>18.968858086453498</v>
      </c>
      <c r="Q1885" s="43">
        <f t="shared" si="239"/>
        <v>18.950471769147775</v>
      </c>
      <c r="R1885" s="30">
        <f>$O$1+$O$2*Data[[#This Row],[MA'[ln(n^2)']]]</f>
        <v>25.283455691547708</v>
      </c>
      <c r="S1885" s="30">
        <f>$Q$1+$Q$2*Data[[#This Row],[MA'[ln(n*ln(n))']]]</f>
        <v>21.548485096860453</v>
      </c>
      <c r="T1885" s="31">
        <f>$O$3*Data[[#This Row],[Metcalfe
(n^2)]]</f>
        <v>52317597729.279999</v>
      </c>
      <c r="U1885" s="31">
        <f t="shared" si="232"/>
        <v>50267632537.633331</v>
      </c>
      <c r="V1885" s="30">
        <f>LN(Data[[#This Row],[MA'[NVA']
30d]]/Data[[#This Row],[MA'[NVMetcalfe calc']]])</f>
        <v>-2.6659146701155221</v>
      </c>
      <c r="W1885" s="30">
        <f>$Q$3+Data[[#This Row],[NVM
(scaled)]]/((Data[[#This Row],[Upper Bound]]-Data[[#This Row],[Lower Bound]])/2)</f>
        <v>-0.83754252143650454</v>
      </c>
      <c r="X1885" s="30">
        <f>(Data[[#This Row],[Upper Bound]]+Data[[#This Row],[Lower Bound]])/2</f>
        <v>23.415970394204081</v>
      </c>
      <c r="Y1885" s="32">
        <f>LN(Data[[#This Row],[NVActual]]/Data[[#This Row],[MA'[n^2']
30d]])</f>
        <v>-3.2556727989200636</v>
      </c>
      <c r="Z1885" s="32">
        <f>LN(Data[[#This Row],[NVActual]]/Data[[#This Row],[MA'[n*ln(n)']
30d]])</f>
        <v>6.8569135363896434</v>
      </c>
      <c r="AA1885" s="32">
        <f>LN(Data[[#This Row],[NVActual]]/Data[[#This Row],[MA'[n^1.5']]])</f>
        <v>3.0700228006403107</v>
      </c>
      <c r="AB1885" s="32">
        <f>LN(Data[[#This Row],[NVActual]]/Data[[#This Row],[Metcalfe
(n^2)]])</f>
        <v>-3.2956442083938415</v>
      </c>
      <c r="AC1885" s="34">
        <f>1+Data[[#This Row],[MA'[NVMetcalfe calc']]]/((Data[[#This Row],[NVM_norm
(scaled)]]-Data[[#This Row],[NV_fund.]])/2)</f>
        <v>-4145183644.1466613</v>
      </c>
    </row>
    <row r="1886" spans="1:29" x14ac:dyDescent="0.2">
      <c r="A1886" s="23">
        <v>42290</v>
      </c>
      <c r="B1886" s="24">
        <v>3686765011.9867802</v>
      </c>
      <c r="C1886" s="24">
        <f t="shared" si="233"/>
        <v>3483662395.1938529</v>
      </c>
      <c r="D1886" s="25">
        <f>LN(Data[[#This Row],[NVActual]])</f>
        <v>22.028015219962473</v>
      </c>
      <c r="E1886" s="26">
        <v>307430</v>
      </c>
      <c r="F1886" s="40">
        <f>Data[[#This Row],[DAA 
(n)]]^2</f>
        <v>94513204900</v>
      </c>
      <c r="G1886" s="41">
        <f t="shared" si="234"/>
        <v>96546603453</v>
      </c>
      <c r="H1886" s="28">
        <f>LN(Data[[#This Row],[Metcalfe
(n^2)]])</f>
        <v>25.272005396075702</v>
      </c>
      <c r="I1886" s="42">
        <f t="shared" si="235"/>
        <v>25.282221310326157</v>
      </c>
      <c r="J1886" s="40">
        <f>Data[[#This Row],[DAA 
(n)]]*LN(Data[[#This Row],[DAA 
(n)]])</f>
        <v>3884686.3094577766</v>
      </c>
      <c r="K1886" s="40">
        <f t="shared" si="236"/>
        <v>3918782.4028024906</v>
      </c>
      <c r="L1886" s="29">
        <f>LN(Data[[#This Row],[MA'[n*ln(n)']
30d]])</f>
        <v>15.181291551986915</v>
      </c>
      <c r="M1886" s="43">
        <f t="shared" si="237"/>
        <v>15.166986779327219</v>
      </c>
      <c r="N1886" s="40">
        <f>Data[[#This Row],[DAA 
(n)]]^1.5</f>
        <v>170458776.78314796</v>
      </c>
      <c r="O1886" s="40">
        <f t="shared" si="238"/>
        <v>172846568.23231956</v>
      </c>
      <c r="P1886" s="43">
        <f>LN(Data[[#This Row],[MA'[n^1.5']]])</f>
        <v>18.967914870112942</v>
      </c>
      <c r="Q1886" s="43">
        <f t="shared" si="239"/>
        <v>18.947958049382986</v>
      </c>
      <c r="R1886" s="30">
        <f>$O$1+$O$2*Data[[#This Row],[MA'[ln(n^2)']]]</f>
        <v>25.282221310326157</v>
      </c>
      <c r="S1886" s="30">
        <f>$Q$1+$Q$2*Data[[#This Row],[MA'[ln(n*ln(n))']]]</f>
        <v>21.545528185889911</v>
      </c>
      <c r="T1886" s="31">
        <f>$O$3*Data[[#This Row],[Metcalfe
(n^2)]]</f>
        <v>49146866548</v>
      </c>
      <c r="U1886" s="31">
        <f t="shared" si="232"/>
        <v>50204233795.560013</v>
      </c>
      <c r="V1886" s="30">
        <f>LN(Data[[#This Row],[MA'[NVA']
30d]]/Data[[#This Row],[MA'[NVMetcalfe calc']]])</f>
        <v>-2.6680152088976583</v>
      </c>
      <c r="W1886" s="30">
        <f>$Q$3+Data[[#This Row],[NVM
(scaled)]]/((Data[[#This Row],[Upper Bound]]-Data[[#This Row],[Lower Bound]])/2)</f>
        <v>-0.83800873395252673</v>
      </c>
      <c r="X1886" s="30">
        <f>(Data[[#This Row],[Upper Bound]]+Data[[#This Row],[Lower Bound]])/2</f>
        <v>23.413874748108036</v>
      </c>
      <c r="Y1886" s="29">
        <f>LN(Data[[#This Row],[NVActual]]/Data[[#This Row],[MA'[n^2']
30d]])</f>
        <v>-3.2652764460889601</v>
      </c>
      <c r="Z1886" s="29">
        <f>LN(Data[[#This Row],[NVActual]]/Data[[#This Row],[MA'[n*ln(n)']
30d]])</f>
        <v>6.8467236679755592</v>
      </c>
      <c r="AA1886" s="29">
        <f>LN(Data[[#This Row],[NVActual]]/Data[[#This Row],[MA'[n^1.5']]])</f>
        <v>3.0601003498495323</v>
      </c>
      <c r="AB1886" s="29">
        <f>LN(Data[[#This Row],[NVActual]]/Data[[#This Row],[Metcalfe
(n^2)]])</f>
        <v>-3.2439901761132273</v>
      </c>
      <c r="AC1886" s="26">
        <f>1+Data[[#This Row],[MA'[NVMetcalfe calc']]]/((Data[[#This Row],[NVM_norm
(scaled)]]-Data[[#This Row],[NV_fund.]])/2)</f>
        <v>-4140233794.2593861</v>
      </c>
    </row>
    <row r="1887" spans="1:29" x14ac:dyDescent="0.2">
      <c r="A1887" s="23">
        <v>42289</v>
      </c>
      <c r="B1887" s="24">
        <v>3621485952.2049398</v>
      </c>
      <c r="C1887" s="24">
        <f t="shared" si="233"/>
        <v>3473047213.8064494</v>
      </c>
      <c r="D1887" s="25">
        <f>LN(Data[[#This Row],[NVActual]])</f>
        <v>22.010150262593083</v>
      </c>
      <c r="E1887" s="26">
        <v>307438</v>
      </c>
      <c r="F1887" s="40">
        <f>Data[[#This Row],[DAA 
(n)]]^2</f>
        <v>94518123844</v>
      </c>
      <c r="G1887" s="41">
        <f t="shared" si="234"/>
        <v>96750680201.699997</v>
      </c>
      <c r="H1887" s="28">
        <f>LN(Data[[#This Row],[Metcalfe
(n^2)]])</f>
        <v>25.272057439766382</v>
      </c>
      <c r="I1887" s="42">
        <f t="shared" si="235"/>
        <v>25.284313496730718</v>
      </c>
      <c r="J1887" s="40">
        <f>Data[[#This Row],[DAA 
(n)]]*LN(Data[[#This Row],[DAA 
(n)]])</f>
        <v>3884795.3975834483</v>
      </c>
      <c r="K1887" s="40">
        <f t="shared" si="236"/>
        <v>3923242.4380765925</v>
      </c>
      <c r="L1887" s="29">
        <f>LN(Data[[#This Row],[MA'[n*ln(n)']
30d]])</f>
        <v>15.182429022435041</v>
      </c>
      <c r="M1887" s="43">
        <f t="shared" si="237"/>
        <v>15.165058631959738</v>
      </c>
      <c r="N1887" s="40">
        <f>Data[[#This Row],[DAA 
(n)]]^1.5</f>
        <v>170465430.39089057</v>
      </c>
      <c r="O1887" s="40">
        <f t="shared" si="238"/>
        <v>173120437.39673892</v>
      </c>
      <c r="P1887" s="43">
        <f>LN(Data[[#This Row],[MA'[n^1.5']]])</f>
        <v>18.969498080171526</v>
      </c>
      <c r="Q1887" s="43">
        <f t="shared" si="239"/>
        <v>18.945256435451817</v>
      </c>
      <c r="R1887" s="30">
        <f>$O$1+$O$2*Data[[#This Row],[MA'[ln(n^2)']]]</f>
        <v>25.284313496730718</v>
      </c>
      <c r="S1887" s="30">
        <f>$Q$1+$Q$2*Data[[#This Row],[MA'[ln(n*ln(n))']]]</f>
        <v>21.542346742733567</v>
      </c>
      <c r="T1887" s="31">
        <f>$O$3*Data[[#This Row],[Metcalfe
(n^2)]]</f>
        <v>49149424398.880005</v>
      </c>
      <c r="U1887" s="31">
        <f t="shared" si="232"/>
        <v>50310353704.88401</v>
      </c>
      <c r="V1887" s="30">
        <f>LN(Data[[#This Row],[MA'[NVA']
30d]]/Data[[#This Row],[MA'[NVMetcalfe calc']]])</f>
        <v>-2.6731785267864261</v>
      </c>
      <c r="W1887" s="30">
        <f>$Q$3+Data[[#This Row],[NVM
(scaled)]]/((Data[[#This Row],[Upper Bound]]-Data[[#This Row],[Lower Bound]])/2)</f>
        <v>-0.83875589363852565</v>
      </c>
      <c r="X1887" s="30">
        <f>(Data[[#This Row],[Upper Bound]]+Data[[#This Row],[Lower Bound]])/2</f>
        <v>23.413330119732144</v>
      </c>
      <c r="Y1887" s="32">
        <f>LN(Data[[#This Row],[NVActual]]/Data[[#This Row],[MA'[n^2']
30d]])</f>
        <v>-3.285252936747034</v>
      </c>
      <c r="Z1887" s="32">
        <f>LN(Data[[#This Row],[NVActual]]/Data[[#This Row],[MA'[n*ln(n)']
30d]])</f>
        <v>6.8277212401580405</v>
      </c>
      <c r="AA1887" s="32">
        <f>LN(Data[[#This Row],[NVActual]]/Data[[#This Row],[MA'[n^1.5']]])</f>
        <v>3.0406521824215549</v>
      </c>
      <c r="AB1887" s="32">
        <f>LN(Data[[#This Row],[NVActual]]/Data[[#This Row],[Metcalfe
(n^2)]])</f>
        <v>-3.2619071771733017</v>
      </c>
      <c r="AC1887" s="34">
        <f>1+Data[[#This Row],[MA'[NVMetcalfe calc']]]/((Data[[#This Row],[NVM_norm
(scaled)]]-Data[[#This Row],[NV_fund.]])/2)</f>
        <v>-4148950623.4656143</v>
      </c>
    </row>
    <row r="1888" spans="1:29" x14ac:dyDescent="0.2">
      <c r="A1888" s="23">
        <v>42288</v>
      </c>
      <c r="B1888" s="24">
        <v>3656429914.9134598</v>
      </c>
      <c r="C1888" s="24">
        <f t="shared" si="233"/>
        <v>3467404311.7221193</v>
      </c>
      <c r="D1888" s="25">
        <f>LN(Data[[#This Row],[NVActual]])</f>
        <v>22.019753075231488</v>
      </c>
      <c r="E1888" s="26">
        <v>296821</v>
      </c>
      <c r="F1888" s="40">
        <f>Data[[#This Row],[DAA 
(n)]]^2</f>
        <v>88102706041</v>
      </c>
      <c r="G1888" s="41">
        <f t="shared" si="234"/>
        <v>96149867094.399994</v>
      </c>
      <c r="H1888" s="28">
        <f>LN(Data[[#This Row],[Metcalfe
(n^2)]])</f>
        <v>25.201769084978693</v>
      </c>
      <c r="I1888" s="42">
        <f t="shared" si="235"/>
        <v>25.277260736132046</v>
      </c>
      <c r="J1888" s="40">
        <f>Data[[#This Row],[DAA 
(n)]]*LN(Data[[#This Row],[DAA 
(n)]])</f>
        <v>3740207.1507862303</v>
      </c>
      <c r="K1888" s="40">
        <f t="shared" si="236"/>
        <v>3909267.6042992449</v>
      </c>
      <c r="L1888" s="29">
        <f>LN(Data[[#This Row],[MA'[n*ln(n)']
30d]])</f>
        <v>15.178860600937734</v>
      </c>
      <c r="M1888" s="43">
        <f t="shared" si="237"/>
        <v>15.162894811338189</v>
      </c>
      <c r="N1888" s="40">
        <f>Data[[#This Row],[DAA 
(n)]]^1.5</f>
        <v>161711883.63814098</v>
      </c>
      <c r="O1888" s="40">
        <f t="shared" si="238"/>
        <v>172286652.85947651</v>
      </c>
      <c r="P1888" s="43">
        <f>LN(Data[[#This Row],[MA'[n^1.5']]])</f>
        <v>18.964670233955992</v>
      </c>
      <c r="Q1888" s="43">
        <f t="shared" si="239"/>
        <v>18.942227552612557</v>
      </c>
      <c r="R1888" s="30">
        <f>$O$1+$O$2*Data[[#This Row],[MA'[ln(n^2)']]]</f>
        <v>25.277260736132046</v>
      </c>
      <c r="S1888" s="30">
        <f>$Q$1+$Q$2*Data[[#This Row],[MA'[ln(n*ln(n))']]]</f>
        <v>21.538776438708009</v>
      </c>
      <c r="T1888" s="31">
        <f>$O$3*Data[[#This Row],[Metcalfe
(n^2)]]</f>
        <v>45813407141.32</v>
      </c>
      <c r="U1888" s="31">
        <f t="shared" si="232"/>
        <v>49997930889.087997</v>
      </c>
      <c r="V1888" s="30">
        <f>LN(Data[[#This Row],[MA'[NVA']
30d]]/Data[[#This Row],[MA'[NVMetcalfe calc']]])</f>
        <v>-2.6685753452818139</v>
      </c>
      <c r="W1888" s="30">
        <f>$Q$3+Data[[#This Row],[NVM
(scaled)]]/((Data[[#This Row],[Upper Bound]]-Data[[#This Row],[Lower Bound]])/2)</f>
        <v>-0.83762420969405571</v>
      </c>
      <c r="X1888" s="30">
        <f>(Data[[#This Row],[Upper Bound]]+Data[[#This Row],[Lower Bound]])/2</f>
        <v>23.408018587420028</v>
      </c>
      <c r="Y1888" s="29">
        <f>LN(Data[[#This Row],[NVActual]]/Data[[#This Row],[MA'[n^2']
30d]])</f>
        <v>-3.2694208514752234</v>
      </c>
      <c r="Z1888" s="29">
        <f>LN(Data[[#This Row],[NVActual]]/Data[[#This Row],[MA'[n*ln(n)']
30d]])</f>
        <v>6.8408924742937565</v>
      </c>
      <c r="AA1888" s="29">
        <f>LN(Data[[#This Row],[NVActual]]/Data[[#This Row],[MA'[n^1.5']]])</f>
        <v>3.0550828412754982</v>
      </c>
      <c r="AB1888" s="29">
        <f>LN(Data[[#This Row],[NVActual]]/Data[[#This Row],[Metcalfe
(n^2)]])</f>
        <v>-3.1820160097472034</v>
      </c>
      <c r="AC1888" s="26">
        <f>1+Data[[#This Row],[MA'[NVMetcalfe calc']]]/((Data[[#This Row],[NVM_norm
(scaled)]]-Data[[#This Row],[NV_fund.]])/2)</f>
        <v>-4124281735.5138421</v>
      </c>
    </row>
    <row r="1889" spans="1:29" x14ac:dyDescent="0.2">
      <c r="A1889" s="23">
        <v>42287</v>
      </c>
      <c r="B1889" s="24">
        <v>3617688500.2287202</v>
      </c>
      <c r="C1889" s="24">
        <f t="shared" si="233"/>
        <v>3462757129.3541284</v>
      </c>
      <c r="D1889" s="25">
        <f>LN(Data[[#This Row],[NVActual]])</f>
        <v>22.009101122984831</v>
      </c>
      <c r="E1889" s="26">
        <v>317477</v>
      </c>
      <c r="F1889" s="40">
        <f>Data[[#This Row],[DAA 
(n)]]^2</f>
        <v>100791645529</v>
      </c>
      <c r="G1889" s="41">
        <f t="shared" si="234"/>
        <v>96575117967.199997</v>
      </c>
      <c r="H1889" s="28">
        <f>LN(Data[[#This Row],[Metcalfe
(n^2)]])</f>
        <v>25.33632130749206</v>
      </c>
      <c r="I1889" s="42">
        <f t="shared" si="235"/>
        <v>25.281768485167465</v>
      </c>
      <c r="J1889" s="40">
        <f>Data[[#This Row],[DAA 
(n)]]*LN(Data[[#This Row],[DAA 
(n)]])</f>
        <v>4021849.6398693286</v>
      </c>
      <c r="K1889" s="40">
        <f t="shared" si="236"/>
        <v>3918704.8932592929</v>
      </c>
      <c r="L1889" s="29">
        <f>LN(Data[[#This Row],[MA'[n*ln(n)']
30d]])</f>
        <v>15.181271772805076</v>
      </c>
      <c r="M1889" s="43">
        <f t="shared" si="237"/>
        <v>15.160834706881507</v>
      </c>
      <c r="N1889" s="40">
        <f>Data[[#This Row],[DAA 
(n)]]^1.5</f>
        <v>178882724.84398946</v>
      </c>
      <c r="O1889" s="40">
        <f t="shared" si="238"/>
        <v>172862057.12701175</v>
      </c>
      <c r="P1889" s="43">
        <f>LN(Data[[#This Row],[MA'[n^1.5']]])</f>
        <v>18.968004476756033</v>
      </c>
      <c r="Q1889" s="43">
        <f t="shared" si="239"/>
        <v>18.939339002201699</v>
      </c>
      <c r="R1889" s="30">
        <f>$O$1+$O$2*Data[[#This Row],[MA'[ln(n^2)']]]</f>
        <v>25.281768485167465</v>
      </c>
      <c r="S1889" s="30">
        <f>$Q$1+$Q$2*Data[[#This Row],[MA'[ln(n*ln(n))']]]</f>
        <v>21.535377266354484</v>
      </c>
      <c r="T1889" s="31">
        <f>$O$3*Data[[#This Row],[Metcalfe
(n^2)]]</f>
        <v>52411655675.080002</v>
      </c>
      <c r="U1889" s="31">
        <f t="shared" si="232"/>
        <v>50219061342.944</v>
      </c>
      <c r="V1889" s="30">
        <f>LN(Data[[#This Row],[MA'[NVA']
30d]]/Data[[#This Row],[MA'[NVMetcalfe calc']]])</f>
        <v>-2.6743295327120675</v>
      </c>
      <c r="W1889" s="30">
        <f>$Q$3+Data[[#This Row],[NVM
(scaled)]]/((Data[[#This Row],[Upper Bound]]-Data[[#This Row],[Lower Bound]])/2)</f>
        <v>-0.83768300292963571</v>
      </c>
      <c r="X1889" s="30">
        <f>(Data[[#This Row],[Upper Bound]]+Data[[#This Row],[Lower Bound]])/2</f>
        <v>23.408572875760974</v>
      </c>
      <c r="Y1889" s="32">
        <f>LN(Data[[#This Row],[NVActual]]/Data[[#This Row],[MA'[n^2']
30d]])</f>
        <v>-3.2844858440218507</v>
      </c>
      <c r="Z1889" s="32">
        <f>LN(Data[[#This Row],[NVActual]]/Data[[#This Row],[MA'[n*ln(n)']
30d]])</f>
        <v>6.8278293501797567</v>
      </c>
      <c r="AA1889" s="32">
        <f>LN(Data[[#This Row],[NVActual]]/Data[[#This Row],[MA'[n^1.5']]])</f>
        <v>3.0410966462288007</v>
      </c>
      <c r="AB1889" s="32">
        <f>LN(Data[[#This Row],[NVActual]]/Data[[#This Row],[Metcalfe
(n^2)]])</f>
        <v>-3.3272201845072273</v>
      </c>
      <c r="AC1889" s="34">
        <f>1+Data[[#This Row],[MA'[NVMetcalfe calc']]]/((Data[[#This Row],[NVM_norm
(scaled)]]-Data[[#This Row],[NV_fund.]])/2)</f>
        <v>-4142417829.9592285</v>
      </c>
    </row>
    <row r="1890" spans="1:29" x14ac:dyDescent="0.2">
      <c r="A1890" s="23">
        <v>42286</v>
      </c>
      <c r="B1890" s="24">
        <v>3594544173.0514598</v>
      </c>
      <c r="C1890" s="24">
        <f t="shared" si="233"/>
        <v>3458350370.7926636</v>
      </c>
      <c r="D1890" s="25">
        <f>LN(Data[[#This Row],[NVActual]])</f>
        <v>22.002683025379724</v>
      </c>
      <c r="E1890" s="26">
        <v>274941</v>
      </c>
      <c r="F1890" s="40">
        <f>Data[[#This Row],[DAA 
(n)]]^2</f>
        <v>75592553481</v>
      </c>
      <c r="G1890" s="41">
        <f t="shared" si="234"/>
        <v>95885558075.699997</v>
      </c>
      <c r="H1890" s="28">
        <f>LN(Data[[#This Row],[Metcalfe
(n^2)]])</f>
        <v>25.048623616351989</v>
      </c>
      <c r="I1890" s="42">
        <f t="shared" si="235"/>
        <v>25.274111182361761</v>
      </c>
      <c r="J1890" s="40">
        <f>Data[[#This Row],[DAA 
(n)]]*LN(Data[[#This Row],[DAA 
(n)]])</f>
        <v>3443446.8128517163</v>
      </c>
      <c r="K1890" s="40">
        <f t="shared" si="236"/>
        <v>3903074.4288313505</v>
      </c>
      <c r="L1890" s="29">
        <f>LN(Data[[#This Row],[MA'[n*ln(n)']
30d]])</f>
        <v>15.177275115627701</v>
      </c>
      <c r="M1890" s="43">
        <f t="shared" si="237"/>
        <v>15.158534319349108</v>
      </c>
      <c r="N1890" s="40">
        <f>Data[[#This Row],[DAA 
(n)]]^1.5</f>
        <v>144164809.32120579</v>
      </c>
      <c r="O1890" s="40">
        <f t="shared" si="238"/>
        <v>171918364.9659214</v>
      </c>
      <c r="P1890" s="43">
        <f>LN(Data[[#This Row],[MA'[n^1.5']]])</f>
        <v>18.962530299817761</v>
      </c>
      <c r="Q1890" s="43">
        <f t="shared" si="239"/>
        <v>18.936115177918659</v>
      </c>
      <c r="R1890" s="30">
        <f>$O$1+$O$2*Data[[#This Row],[MA'[ln(n^2)']]]</f>
        <v>25.274111182361761</v>
      </c>
      <c r="S1890" s="30">
        <f>$Q$1+$Q$2*Data[[#This Row],[MA'[ln(n*ln(n))']]]</f>
        <v>21.531581626926027</v>
      </c>
      <c r="T1890" s="31">
        <f>$O$3*Data[[#This Row],[Metcalfe
(n^2)]]</f>
        <v>39308127810.120003</v>
      </c>
      <c r="U1890" s="31">
        <f t="shared" si="232"/>
        <v>49860490199.363998</v>
      </c>
      <c r="V1890" s="30">
        <f>LN(Data[[#This Row],[MA'[NVA']
30d]]/Data[[#This Row],[MA'[NVMetcalfe calc']]])</f>
        <v>-2.6684372056318248</v>
      </c>
      <c r="W1890" s="30">
        <f>$Q$3+Data[[#This Row],[NVM
(scaled)]]/((Data[[#This Row],[Upper Bound]]-Data[[#This Row],[Lower Bound]])/2)</f>
        <v>-0.83600728523633261</v>
      </c>
      <c r="X1890" s="30">
        <f>(Data[[#This Row],[Upper Bound]]+Data[[#This Row],[Lower Bound]])/2</f>
        <v>23.402846404643896</v>
      </c>
      <c r="Y1890" s="29">
        <f>LN(Data[[#This Row],[NVActual]]/Data[[#This Row],[MA'[n^2']
30d]])</f>
        <v>-3.2837381885359553</v>
      </c>
      <c r="Z1890" s="29">
        <f>LN(Data[[#This Row],[NVActual]]/Data[[#This Row],[MA'[n*ln(n)']
30d]])</f>
        <v>6.8254079097520259</v>
      </c>
      <c r="AA1890" s="29">
        <f>LN(Data[[#This Row],[NVActual]]/Data[[#This Row],[MA'[n^1.5']]])</f>
        <v>3.0401527255619647</v>
      </c>
      <c r="AB1890" s="29">
        <f>LN(Data[[#This Row],[NVActual]]/Data[[#This Row],[Metcalfe
(n^2)]])</f>
        <v>-3.045940590972263</v>
      </c>
      <c r="AC1890" s="26">
        <f>1+Data[[#This Row],[MA'[NVMetcalfe calc']]]/((Data[[#This Row],[NVM_norm
(scaled)]]-Data[[#This Row],[NV_fund.]])/2)</f>
        <v>-4114096386.3370681</v>
      </c>
    </row>
    <row r="1891" spans="1:29" x14ac:dyDescent="0.2">
      <c r="A1891" s="23">
        <v>42285</v>
      </c>
      <c r="B1891" s="24">
        <v>3572908937.2681499</v>
      </c>
      <c r="C1891" s="24">
        <f t="shared" si="233"/>
        <v>3454667442.6782637</v>
      </c>
      <c r="D1891" s="25">
        <f>LN(Data[[#This Row],[NVActual]])</f>
        <v>21.996645929311978</v>
      </c>
      <c r="E1891" s="26">
        <v>301525</v>
      </c>
      <c r="F1891" s="40">
        <f>Data[[#This Row],[DAA 
(n)]]^2</f>
        <v>90917325625</v>
      </c>
      <c r="G1891" s="41">
        <f t="shared" si="234"/>
        <v>96334528247.133331</v>
      </c>
      <c r="H1891" s="28">
        <f>LN(Data[[#This Row],[Metcalfe
(n^2)]])</f>
        <v>25.233216420902888</v>
      </c>
      <c r="I1891" s="42">
        <f t="shared" si="235"/>
        <v>25.279576887161227</v>
      </c>
      <c r="J1891" s="40">
        <f>Data[[#This Row],[DAA 
(n)]]*LN(Data[[#This Row],[DAA 
(n)]])</f>
        <v>3804222.7906563715</v>
      </c>
      <c r="K1891" s="40">
        <f t="shared" si="236"/>
        <v>3913696.953061569</v>
      </c>
      <c r="L1891" s="29">
        <f>LN(Data[[#This Row],[MA'[n*ln(n)']
30d]])</f>
        <v>15.179992997538324</v>
      </c>
      <c r="M1891" s="43">
        <f t="shared" si="237"/>
        <v>15.156320190524939</v>
      </c>
      <c r="N1891" s="40">
        <f>Data[[#This Row],[DAA 
(n)]]^1.5</f>
        <v>165571273.50201216</v>
      </c>
      <c r="O1891" s="40">
        <f t="shared" si="238"/>
        <v>172547211.60755804</v>
      </c>
      <c r="P1891" s="43">
        <f>LN(Data[[#This Row],[MA'[n^1.5']]])</f>
        <v>18.966181447467878</v>
      </c>
      <c r="Q1891" s="43">
        <f t="shared" si="239"/>
        <v>18.933009922322348</v>
      </c>
      <c r="R1891" s="30">
        <f>$O$1+$O$2*Data[[#This Row],[MA'[ln(n^2)']]]</f>
        <v>25.279576887161227</v>
      </c>
      <c r="S1891" s="30">
        <f>$Q$1+$Q$2*Data[[#This Row],[MA'[ln(n*ln(n))']]]</f>
        <v>21.527928314366147</v>
      </c>
      <c r="T1891" s="31">
        <f>$O$3*Data[[#This Row],[Metcalfe
(n^2)]]</f>
        <v>47277009325</v>
      </c>
      <c r="U1891" s="31">
        <f t="shared" si="232"/>
        <v>50093954688.509323</v>
      </c>
      <c r="V1891" s="30">
        <f>LN(Data[[#This Row],[MA'[NVA']
30d]]/Data[[#This Row],[MA'[NVMetcalfe calc']]])</f>
        <v>-2.6741741372514278</v>
      </c>
      <c r="W1891" s="30">
        <f>$Q$3+Data[[#This Row],[NVM
(scaled)]]/((Data[[#This Row],[Upper Bound]]-Data[[#This Row],[Lower Bound]])/2)</f>
        <v>-0.83559948532657768</v>
      </c>
      <c r="X1891" s="30">
        <f>(Data[[#This Row],[Upper Bound]]+Data[[#This Row],[Lower Bound]])/2</f>
        <v>23.403752600763688</v>
      </c>
      <c r="Y1891" s="32">
        <f>LN(Data[[#This Row],[NVActual]]/Data[[#This Row],[MA'[n^2']
30d]])</f>
        <v>-3.2944467109513087</v>
      </c>
      <c r="Z1891" s="32">
        <f>LN(Data[[#This Row],[NVActual]]/Data[[#This Row],[MA'[n*ln(n)']
30d]])</f>
        <v>6.8166529317736542</v>
      </c>
      <c r="AA1891" s="32">
        <f>LN(Data[[#This Row],[NVActual]]/Data[[#This Row],[MA'[n^1.5']]])</f>
        <v>3.0304644818440987</v>
      </c>
      <c r="AB1891" s="32">
        <f>LN(Data[[#This Row],[NVActual]]/Data[[#This Row],[Metcalfe
(n^2)]])</f>
        <v>-3.2365704915909097</v>
      </c>
      <c r="AC1891" s="34">
        <f>1+Data[[#This Row],[MA'[NVMetcalfe calc']]]/((Data[[#This Row],[NVM_norm
(scaled)]]-Data[[#This Row],[NV_fund.]])/2)</f>
        <v>-4133275056.0718184</v>
      </c>
    </row>
    <row r="1892" spans="1:29" x14ac:dyDescent="0.2">
      <c r="A1892" s="23">
        <v>42284</v>
      </c>
      <c r="B1892" s="24">
        <v>3582418301.4706602</v>
      </c>
      <c r="C1892" s="24">
        <f t="shared" si="233"/>
        <v>3454327934.9062829</v>
      </c>
      <c r="D1892" s="25">
        <f>LN(Data[[#This Row],[NVActual]])</f>
        <v>21.999303912513518</v>
      </c>
      <c r="E1892" s="26">
        <v>310175</v>
      </c>
      <c r="F1892" s="40">
        <f>Data[[#This Row],[DAA 
(n)]]^2</f>
        <v>96208530625</v>
      </c>
      <c r="G1892" s="41">
        <f t="shared" si="234"/>
        <v>97127331825.5</v>
      </c>
      <c r="H1892" s="28">
        <f>LN(Data[[#This Row],[Metcalfe
(n^2)]])</f>
        <v>25.289783866622145</v>
      </c>
      <c r="I1892" s="42">
        <f t="shared" si="235"/>
        <v>25.287322951606313</v>
      </c>
      <c r="J1892" s="40">
        <f>Data[[#This Row],[DAA 
(n)]]*LN(Data[[#This Row],[DAA 
(n)]])</f>
        <v>3922129.3554147617</v>
      </c>
      <c r="K1892" s="40">
        <f t="shared" si="236"/>
        <v>3930632.643176788</v>
      </c>
      <c r="L1892" s="29">
        <f>LN(Data[[#This Row],[MA'[n*ln(n)']
30d]])</f>
        <v>15.184310948797471</v>
      </c>
      <c r="M1892" s="43">
        <f t="shared" si="237"/>
        <v>15.153992301263406</v>
      </c>
      <c r="N1892" s="40">
        <f>Data[[#This Row],[DAA 
(n)]]^1.5</f>
        <v>172746869.68686113</v>
      </c>
      <c r="O1892" s="40">
        <f t="shared" si="238"/>
        <v>173598018.00697666</v>
      </c>
      <c r="P1892" s="43">
        <f>LN(Data[[#This Row],[MA'[n^1.5']]])</f>
        <v>18.972252943114846</v>
      </c>
      <c r="Q1892" s="43">
        <f t="shared" si="239"/>
        <v>18.929750557467067</v>
      </c>
      <c r="R1892" s="30">
        <f>$O$1+$O$2*Data[[#This Row],[MA'[ln(n^2)']]]</f>
        <v>25.287322951606313</v>
      </c>
      <c r="S1892" s="30">
        <f>$Q$1+$Q$2*Data[[#This Row],[MA'[ln(n*ln(n))']]]</f>
        <v>21.524087297084616</v>
      </c>
      <c r="T1892" s="31">
        <f>$O$3*Data[[#This Row],[Metcalfe
(n^2)]]</f>
        <v>50028435925</v>
      </c>
      <c r="U1892" s="31">
        <f t="shared" si="232"/>
        <v>50506212549.260002</v>
      </c>
      <c r="V1892" s="30">
        <f>LN(Data[[#This Row],[MA'[NVA']
30d]]/Data[[#This Row],[MA'[NVMetcalfe calc']]])</f>
        <v>-2.6824684307580835</v>
      </c>
      <c r="W1892" s="30">
        <f>$Q$3+Data[[#This Row],[NVM
(scaled)]]/((Data[[#This Row],[Upper Bound]]-Data[[#This Row],[Lower Bound]])/2)</f>
        <v>-0.83561809943258647</v>
      </c>
      <c r="X1892" s="30">
        <f>(Data[[#This Row],[Upper Bound]]+Data[[#This Row],[Lower Bound]])/2</f>
        <v>23.405705124345467</v>
      </c>
      <c r="Y1892" s="29">
        <f>LN(Data[[#This Row],[NVActual]]/Data[[#This Row],[MA'[n^2']
30d]])</f>
        <v>-3.299984741331861</v>
      </c>
      <c r="Z1892" s="29">
        <f>LN(Data[[#This Row],[NVActual]]/Data[[#This Row],[MA'[n*ln(n)']
30d]])</f>
        <v>6.8149929637160485</v>
      </c>
      <c r="AA1892" s="29">
        <f>LN(Data[[#This Row],[NVActual]]/Data[[#This Row],[MA'[n^1.5']]])</f>
        <v>3.0270509693986725</v>
      </c>
      <c r="AB1892" s="29">
        <f>LN(Data[[#This Row],[NVActual]]/Data[[#This Row],[Metcalfe
(n^2)]])</f>
        <v>-3.2904799541086258</v>
      </c>
      <c r="AC1892" s="26">
        <f>1+Data[[#This Row],[MA'[NVMetcalfe calc']]]/((Data[[#This Row],[NVM_norm
(scaled)]]-Data[[#This Row],[NV_fund.]])/2)</f>
        <v>-4166951784.8430271</v>
      </c>
    </row>
    <row r="1893" spans="1:29" x14ac:dyDescent="0.2">
      <c r="A1893" s="23">
        <v>42283</v>
      </c>
      <c r="B1893" s="24">
        <v>3628719295.7582998</v>
      </c>
      <c r="C1893" s="24">
        <f t="shared" si="233"/>
        <v>3451921804.2521505</v>
      </c>
      <c r="D1893" s="25">
        <f>LN(Data[[#This Row],[NVActual]])</f>
        <v>22.012145611884829</v>
      </c>
      <c r="E1893" s="26">
        <v>325721</v>
      </c>
      <c r="F1893" s="40">
        <f>Data[[#This Row],[DAA 
(n)]]^2</f>
        <v>106094169841</v>
      </c>
      <c r="G1893" s="41">
        <f t="shared" si="234"/>
        <v>97302107645.5</v>
      </c>
      <c r="H1893" s="28">
        <f>LN(Data[[#This Row],[Metcalfe
(n^2)]])</f>
        <v>25.387592931395861</v>
      </c>
      <c r="I1893" s="42">
        <f t="shared" si="235"/>
        <v>25.289091812628694</v>
      </c>
      <c r="J1893" s="40">
        <f>Data[[#This Row],[DAA 
(n)]]*LN(Data[[#This Row],[DAA 
(n)]])</f>
        <v>4134636.0786035955</v>
      </c>
      <c r="K1893" s="40">
        <f t="shared" si="236"/>
        <v>3934429.6275185202</v>
      </c>
      <c r="L1893" s="29">
        <f>LN(Data[[#This Row],[MA'[n*ln(n)']
30d]])</f>
        <v>15.185276480793538</v>
      </c>
      <c r="M1893" s="43">
        <f t="shared" si="237"/>
        <v>15.151203623154696</v>
      </c>
      <c r="N1893" s="40">
        <f>Data[[#This Row],[DAA 
(n)]]^1.5</f>
        <v>185895398.26144254</v>
      </c>
      <c r="O1893" s="40">
        <f t="shared" si="238"/>
        <v>173831813.50754049</v>
      </c>
      <c r="P1893" s="43">
        <f>LN(Data[[#This Row],[MA'[n^1.5']]])</f>
        <v>18.973598800693253</v>
      </c>
      <c r="Q1893" s="43">
        <f t="shared" si="239"/>
        <v>18.925841662834447</v>
      </c>
      <c r="R1893" s="30">
        <f>$O$1+$O$2*Data[[#This Row],[MA'[ln(n^2)']]]</f>
        <v>25.289091812628694</v>
      </c>
      <c r="S1893" s="30">
        <f>$Q$1+$Q$2*Data[[#This Row],[MA'[ln(n*ln(n))']]]</f>
        <v>21.519485978205246</v>
      </c>
      <c r="T1893" s="31">
        <f>$O$3*Data[[#This Row],[Metcalfe
(n^2)]]</f>
        <v>55168968317.32</v>
      </c>
      <c r="U1893" s="31">
        <f t="shared" si="232"/>
        <v>50597095975.660004</v>
      </c>
      <c r="V1893" s="30">
        <f>LN(Data[[#This Row],[MA'[NVA']
30d]]/Data[[#This Row],[MA'[NVMetcalfe calc']]])</f>
        <v>-2.6849630621988485</v>
      </c>
      <c r="W1893" s="30">
        <f>$Q$3+Data[[#This Row],[NVM
(scaled)]]/((Data[[#This Row],[Upper Bound]]-Data[[#This Row],[Lower Bound]])/2)</f>
        <v>-0.83453252681231971</v>
      </c>
      <c r="X1893" s="30">
        <f>(Data[[#This Row],[Upper Bound]]+Data[[#This Row],[Lower Bound]])/2</f>
        <v>23.404288895416968</v>
      </c>
      <c r="Y1893" s="32">
        <f>LN(Data[[#This Row],[NVActual]]/Data[[#This Row],[MA'[n^2']
30d]])</f>
        <v>-3.288940875329319</v>
      </c>
      <c r="Z1893" s="32">
        <f>LN(Data[[#This Row],[NVActual]]/Data[[#This Row],[MA'[n*ln(n)']
30d]])</f>
        <v>6.8268691310912901</v>
      </c>
      <c r="AA1893" s="32">
        <f>LN(Data[[#This Row],[NVActual]]/Data[[#This Row],[MA'[n^1.5']]])</f>
        <v>3.0385468111915772</v>
      </c>
      <c r="AB1893" s="32">
        <f>LN(Data[[#This Row],[NVActual]]/Data[[#This Row],[Metcalfe
(n^2)]])</f>
        <v>-3.3754473195110344</v>
      </c>
      <c r="AC1893" s="34">
        <f>1+Data[[#This Row],[MA'[NVMetcalfe calc']]]/((Data[[#This Row],[NVM_norm
(scaled)]]-Data[[#This Row],[NV_fund.]])/2)</f>
        <v>-4174880872.4782529</v>
      </c>
    </row>
    <row r="1894" spans="1:29" x14ac:dyDescent="0.2">
      <c r="A1894" s="23">
        <v>42282</v>
      </c>
      <c r="B1894" s="24">
        <v>3540000026.04597</v>
      </c>
      <c r="C1894" s="24">
        <f t="shared" si="233"/>
        <v>3448025370.1293979</v>
      </c>
      <c r="D1894" s="25">
        <f>LN(Data[[#This Row],[NVActual]])</f>
        <v>21.987392571449714</v>
      </c>
      <c r="E1894" s="26">
        <v>297239</v>
      </c>
      <c r="F1894" s="40">
        <f>Data[[#This Row],[DAA 
(n)]]^2</f>
        <v>88351023121</v>
      </c>
      <c r="G1894" s="41">
        <f t="shared" si="234"/>
        <v>96582750882.266663</v>
      </c>
      <c r="H1894" s="28">
        <f>LN(Data[[#This Row],[Metcalfe
(n^2)]])</f>
        <v>25.204583615961987</v>
      </c>
      <c r="I1894" s="42">
        <f t="shared" si="235"/>
        <v>25.281511272606483</v>
      </c>
      <c r="J1894" s="40">
        <f>Data[[#This Row],[DAA 
(n)]]*LN(Data[[#This Row],[DAA 
(n)]])</f>
        <v>3745892.6147124623</v>
      </c>
      <c r="K1894" s="40">
        <f t="shared" si="236"/>
        <v>3918514.5131941312</v>
      </c>
      <c r="L1894" s="29">
        <f>LN(Data[[#This Row],[MA'[n*ln(n)']
30d]])</f>
        <v>15.181223189230895</v>
      </c>
      <c r="M1894" s="43">
        <f t="shared" si="237"/>
        <v>15.148165236095625</v>
      </c>
      <c r="N1894" s="40">
        <f>Data[[#This Row],[DAA 
(n)]]^1.5</f>
        <v>162053601.50722668</v>
      </c>
      <c r="O1894" s="40">
        <f t="shared" si="238"/>
        <v>172860142.49476737</v>
      </c>
      <c r="P1894" s="43">
        <f>LN(Data[[#This Row],[MA'[n^1.5']]])</f>
        <v>18.967993400624696</v>
      </c>
      <c r="Q1894" s="43">
        <f t="shared" si="239"/>
        <v>18.921583415591062</v>
      </c>
      <c r="R1894" s="30">
        <f>$O$1+$O$2*Data[[#This Row],[MA'[ln(n^2)']]]</f>
        <v>25.281511272606483</v>
      </c>
      <c r="S1894" s="30">
        <f>$Q$1+$Q$2*Data[[#This Row],[MA'[ln(n*ln(n))']]]</f>
        <v>21.514472639557781</v>
      </c>
      <c r="T1894" s="31">
        <f>$O$3*Data[[#This Row],[Metcalfe
(n^2)]]</f>
        <v>45942532022.919998</v>
      </c>
      <c r="U1894" s="31">
        <f t="shared" si="232"/>
        <v>50223030458.778664</v>
      </c>
      <c r="V1894" s="30">
        <f>LN(Data[[#This Row],[MA'[NVA']
30d]]/Data[[#This Row],[MA'[NVMetcalfe calc']]])</f>
        <v>-2.6786719848717508</v>
      </c>
      <c r="W1894" s="30">
        <f>$Q$3+Data[[#This Row],[NVM
(scaled)]]/((Data[[#This Row],[Upper Bound]]-Data[[#This Row],[Lower Bound]])/2)</f>
        <v>-0.83216326711992028</v>
      </c>
      <c r="X1894" s="30">
        <f>(Data[[#This Row],[Upper Bound]]+Data[[#This Row],[Lower Bound]])/2</f>
        <v>23.39799195608213</v>
      </c>
      <c r="Y1894" s="29">
        <f>LN(Data[[#This Row],[NVActual]]/Data[[#This Row],[MA'[n^2']
30d]])</f>
        <v>-3.3062734284756496</v>
      </c>
      <c r="Z1894" s="29">
        <f>LN(Data[[#This Row],[NVActual]]/Data[[#This Row],[MA'[n*ln(n)']
30d]])</f>
        <v>6.8061693822188172</v>
      </c>
      <c r="AA1894" s="29">
        <f>LN(Data[[#This Row],[NVActual]]/Data[[#This Row],[MA'[n^1.5']]])</f>
        <v>3.0193991708250181</v>
      </c>
      <c r="AB1894" s="29">
        <f>LN(Data[[#This Row],[NVActual]]/Data[[#This Row],[Metcalfe
(n^2)]])</f>
        <v>-3.2171910445122736</v>
      </c>
      <c r="AC1894" s="26">
        <f>1+Data[[#This Row],[MA'[NVMetcalfe calc']]]/((Data[[#This Row],[NVM_norm
(scaled)]]-Data[[#This Row],[NV_fund.]])/2)</f>
        <v>-4145498036.1472516</v>
      </c>
    </row>
    <row r="1895" spans="1:29" x14ac:dyDescent="0.2">
      <c r="A1895" s="23">
        <v>42281</v>
      </c>
      <c r="B1895" s="24">
        <v>3517865592.2902598</v>
      </c>
      <c r="C1895" s="24">
        <f t="shared" si="233"/>
        <v>3444674739.2396989</v>
      </c>
      <c r="D1895" s="25">
        <f>LN(Data[[#This Row],[NVActual]])</f>
        <v>21.981120276815677</v>
      </c>
      <c r="E1895" s="26">
        <v>303522</v>
      </c>
      <c r="F1895" s="40">
        <f>Data[[#This Row],[DAA 
(n)]]^2</f>
        <v>92125604484</v>
      </c>
      <c r="G1895" s="41">
        <f t="shared" si="234"/>
        <v>97118085382.53334</v>
      </c>
      <c r="H1895" s="28">
        <f>LN(Data[[#This Row],[Metcalfe
(n^2)]])</f>
        <v>25.246418748997478</v>
      </c>
      <c r="I1895" s="42">
        <f t="shared" si="235"/>
        <v>25.287078532993135</v>
      </c>
      <c r="J1895" s="40">
        <f>Data[[#This Row],[DAA 
(n)]]*LN(Data[[#This Row],[DAA 
(n)]])</f>
        <v>3831421.7557666064</v>
      </c>
      <c r="K1895" s="40">
        <f t="shared" si="236"/>
        <v>3930288.9169451105</v>
      </c>
      <c r="L1895" s="29">
        <f>LN(Data[[#This Row],[MA'[n*ln(n)']
30d]])</f>
        <v>15.184223496905407</v>
      </c>
      <c r="M1895" s="43">
        <f t="shared" si="237"/>
        <v>15.145230205470003</v>
      </c>
      <c r="N1895" s="40">
        <f>Data[[#This Row],[DAA 
(n)]]^1.5</f>
        <v>167218861.74768835</v>
      </c>
      <c r="O1895" s="40">
        <f t="shared" si="238"/>
        <v>173580994.27772695</v>
      </c>
      <c r="P1895" s="43">
        <f>LN(Data[[#This Row],[MA'[n^1.5']]])</f>
        <v>18.972154874230146</v>
      </c>
      <c r="Q1895" s="43">
        <f t="shared" si="239"/>
        <v>18.917467857017595</v>
      </c>
      <c r="R1895" s="30">
        <f>$O$1+$O$2*Data[[#This Row],[MA'[ln(n^2)']]]</f>
        <v>25.287078532993135</v>
      </c>
      <c r="S1895" s="30">
        <f>$Q$1+$Q$2*Data[[#This Row],[MA'[ln(n*ln(n))']]]</f>
        <v>21.509629839025504</v>
      </c>
      <c r="T1895" s="31">
        <f>$O$3*Data[[#This Row],[Metcalfe
(n^2)]]</f>
        <v>47905314331.68</v>
      </c>
      <c r="U1895" s="31">
        <f t="shared" si="232"/>
        <v>50501404398.917336</v>
      </c>
      <c r="V1895" s="30">
        <f>LN(Data[[#This Row],[MA'[NVA']
30d]]/Data[[#This Row],[MA'[NVMetcalfe calc']]])</f>
        <v>-2.6851716610809988</v>
      </c>
      <c r="W1895" s="30">
        <f>$Q$3+Data[[#This Row],[NVM
(scaled)]]/((Data[[#This Row],[Upper Bound]]-Data[[#This Row],[Lower Bound]])/2)</f>
        <v>-0.83168531123615985</v>
      </c>
      <c r="X1895" s="30">
        <f>(Data[[#This Row],[Upper Bound]]+Data[[#This Row],[Lower Bound]])/2</f>
        <v>23.398354186009321</v>
      </c>
      <c r="Y1895" s="32">
        <f>LN(Data[[#This Row],[NVActual]]/Data[[#This Row],[MA'[n^2']
30d]])</f>
        <v>-3.3180731733115745</v>
      </c>
      <c r="Z1895" s="32">
        <f>LN(Data[[#This Row],[NVActual]]/Data[[#This Row],[MA'[n*ln(n)']
30d]])</f>
        <v>6.7968967799102709</v>
      </c>
      <c r="AA1895" s="32">
        <f>LN(Data[[#This Row],[NVActual]]/Data[[#This Row],[MA'[n^1.5']]])</f>
        <v>3.0089654025855341</v>
      </c>
      <c r="AB1895" s="32">
        <f>LN(Data[[#This Row],[NVActual]]/Data[[#This Row],[Metcalfe
(n^2)]])</f>
        <v>-3.2652984721817999</v>
      </c>
      <c r="AC1895" s="34">
        <f>1+Data[[#This Row],[MA'[NVMetcalfe calc']]]/((Data[[#This Row],[NVM_norm
(scaled)]]-Data[[#This Row],[NV_fund.]])/2)</f>
        <v>-4168495424.2475266</v>
      </c>
    </row>
    <row r="1896" spans="1:29" x14ac:dyDescent="0.2">
      <c r="A1896" s="23">
        <v>42280</v>
      </c>
      <c r="B1896" s="24">
        <v>3520164729.94174</v>
      </c>
      <c r="C1896" s="24">
        <f t="shared" si="233"/>
        <v>3439737028.1975093</v>
      </c>
      <c r="D1896" s="25">
        <f>LN(Data[[#This Row],[NVActual]])</f>
        <v>21.981773623740317</v>
      </c>
      <c r="E1896" s="26">
        <v>252618</v>
      </c>
      <c r="F1896" s="40">
        <f>Data[[#This Row],[DAA 
(n)]]^2</f>
        <v>63815853924</v>
      </c>
      <c r="G1896" s="41">
        <f t="shared" si="234"/>
        <v>96308632440.566666</v>
      </c>
      <c r="H1896" s="28">
        <f>LN(Data[[#This Row],[Metcalfe
(n^2)]])</f>
        <v>24.879267490534193</v>
      </c>
      <c r="I1896" s="42">
        <f t="shared" si="235"/>
        <v>25.276879492969428</v>
      </c>
      <c r="J1896" s="40">
        <f>Data[[#This Row],[DAA 
(n)]]*LN(Data[[#This Row],[DAA 
(n)]])</f>
        <v>3142475.3974618833</v>
      </c>
      <c r="K1896" s="40">
        <f t="shared" si="236"/>
        <v>3910843.419597297</v>
      </c>
      <c r="L1896" s="29">
        <f>LN(Data[[#This Row],[MA'[n*ln(n)']
30d]])</f>
        <v>15.179263617036755</v>
      </c>
      <c r="M1896" s="43">
        <f t="shared" si="237"/>
        <v>15.14207803323235</v>
      </c>
      <c r="N1896" s="40">
        <f>Data[[#This Row],[DAA 
(n)]]^1.5</f>
        <v>126968631.50626259</v>
      </c>
      <c r="O1896" s="40">
        <f t="shared" si="238"/>
        <v>172438042.98402599</v>
      </c>
      <c r="P1896" s="43">
        <f>LN(Data[[#This Row],[MA'[n^1.5']]])</f>
        <v>18.9655485588112</v>
      </c>
      <c r="Q1896" s="43">
        <f t="shared" si="239"/>
        <v>18.913045244858225</v>
      </c>
      <c r="R1896" s="30">
        <f>$O$1+$O$2*Data[[#This Row],[MA'[ln(n^2)']]]</f>
        <v>25.276879492969428</v>
      </c>
      <c r="S1896" s="30">
        <f>$Q$1+$Q$2*Data[[#This Row],[MA'[ln(n*ln(n))']]]</f>
        <v>21.504428754833377</v>
      </c>
      <c r="T1896" s="31">
        <f>$O$3*Data[[#This Row],[Metcalfe
(n^2)]]</f>
        <v>33184244040.48</v>
      </c>
      <c r="U1896" s="31">
        <f t="shared" si="232"/>
        <v>50080488869.094658</v>
      </c>
      <c r="V1896" s="30">
        <f>LN(Data[[#This Row],[MA'[NVA']
30d]]/Data[[#This Row],[MA'[NVMetcalfe calc']]])</f>
        <v>-2.6782364653354747</v>
      </c>
      <c r="W1896" s="30">
        <f>$Q$3+Data[[#This Row],[NVM
(scaled)]]/((Data[[#This Row],[Upper Bound]]-Data[[#This Row],[Lower Bound]])/2)</f>
        <v>-0.82989208143180571</v>
      </c>
      <c r="X1896" s="30">
        <f>(Data[[#This Row],[Upper Bound]]+Data[[#This Row],[Lower Bound]])/2</f>
        <v>23.390654123901403</v>
      </c>
      <c r="Y1896" s="29">
        <f>LN(Data[[#This Row],[NVActual]]/Data[[#This Row],[MA'[n^2']
30d]])</f>
        <v>-3.30905016912003</v>
      </c>
      <c r="Z1896" s="29">
        <f>LN(Data[[#This Row],[NVActual]]/Data[[#This Row],[MA'[n*ln(n)']
30d]])</f>
        <v>6.8025100067035602</v>
      </c>
      <c r="AA1896" s="29">
        <f>LN(Data[[#This Row],[NVActual]]/Data[[#This Row],[MA'[n^1.5']]])</f>
        <v>3.0162250649291131</v>
      </c>
      <c r="AB1896" s="29">
        <f>LN(Data[[#This Row],[NVActual]]/Data[[#This Row],[Metcalfe
(n^2)]])</f>
        <v>-2.897493866793877</v>
      </c>
      <c r="AC1896" s="26">
        <f>1+Data[[#This Row],[MA'[NVMetcalfe calc']]]/((Data[[#This Row],[NVM_norm
(scaled)]]-Data[[#This Row],[NV_fund.]])/2)</f>
        <v>-4135372376.1982698</v>
      </c>
    </row>
    <row r="1897" spans="1:29" x14ac:dyDescent="0.2">
      <c r="A1897" s="23">
        <v>42279</v>
      </c>
      <c r="B1897" s="24">
        <v>3492888180.82934</v>
      </c>
      <c r="C1897" s="24">
        <f t="shared" si="233"/>
        <v>3432715410.5045724</v>
      </c>
      <c r="D1897" s="25">
        <f>LN(Data[[#This Row],[NVActual]])</f>
        <v>21.973994789899507</v>
      </c>
      <c r="E1897" s="26">
        <v>309307</v>
      </c>
      <c r="F1897" s="40">
        <f>Data[[#This Row],[DAA 
(n)]]^2</f>
        <v>95670820249</v>
      </c>
      <c r="G1897" s="41">
        <f t="shared" si="234"/>
        <v>97127383017.266663</v>
      </c>
      <c r="H1897" s="28">
        <f>LN(Data[[#This Row],[Metcalfe
(n^2)]])</f>
        <v>25.284179180332355</v>
      </c>
      <c r="I1897" s="42">
        <f t="shared" si="235"/>
        <v>25.287733680193398</v>
      </c>
      <c r="J1897" s="40">
        <f>Data[[#This Row],[DAA 
(n)]]*LN(Data[[#This Row],[DAA 
(n)]])</f>
        <v>3910286.8048655298</v>
      </c>
      <c r="K1897" s="40">
        <f t="shared" si="236"/>
        <v>3930978.1838050634</v>
      </c>
      <c r="L1897" s="29">
        <f>LN(Data[[#This Row],[MA'[n*ln(n)']
30d]])</f>
        <v>15.184398854606115</v>
      </c>
      <c r="M1897" s="43">
        <f t="shared" si="237"/>
        <v>15.139312894360092</v>
      </c>
      <c r="N1897" s="40">
        <f>Data[[#This Row],[DAA 
(n)]]^1.5</f>
        <v>172022249.72007948</v>
      </c>
      <c r="O1897" s="40">
        <f t="shared" si="238"/>
        <v>173608795.9840498</v>
      </c>
      <c r="P1897" s="43">
        <f>LN(Data[[#This Row],[MA'[n^1.5']]])</f>
        <v>18.972315027017824</v>
      </c>
      <c r="Q1897" s="43">
        <f t="shared" si="239"/>
        <v>18.909151175536316</v>
      </c>
      <c r="R1897" s="30">
        <f>$O$1+$O$2*Data[[#This Row],[MA'[ln(n^2)']]]</f>
        <v>25.287733680193398</v>
      </c>
      <c r="S1897" s="30">
        <f>$Q$1+$Q$2*Data[[#This Row],[MA'[ln(n*ln(n))']]]</f>
        <v>21.499866275694149</v>
      </c>
      <c r="T1897" s="31">
        <f>$O$3*Data[[#This Row],[Metcalfe
(n^2)]]</f>
        <v>49748826529.480003</v>
      </c>
      <c r="U1897" s="31">
        <f t="shared" si="232"/>
        <v>50506239168.978661</v>
      </c>
      <c r="V1897" s="30">
        <f>LN(Data[[#This Row],[MA'[NVA']
30d]]/Data[[#This Row],[MA'[NVMetcalfe calc']]])</f>
        <v>-2.6887452637038258</v>
      </c>
      <c r="W1897" s="30">
        <f>$Q$3+Data[[#This Row],[NVM
(scaled)]]/((Data[[#This Row],[Upper Bound]]-Data[[#This Row],[Lower Bound]])/2)</f>
        <v>-0.82966176562047556</v>
      </c>
      <c r="X1897" s="30">
        <f>(Data[[#This Row],[Upper Bound]]+Data[[#This Row],[Lower Bound]])/2</f>
        <v>23.393799977943772</v>
      </c>
      <c r="Y1897" s="32">
        <f>LN(Data[[#This Row],[NVActual]]/Data[[#This Row],[MA'[n^2']
30d]])</f>
        <v>-3.3252943910040367</v>
      </c>
      <c r="Z1897" s="32">
        <f>LN(Data[[#This Row],[NVActual]]/Data[[#This Row],[MA'[n*ln(n)']
30d]])</f>
        <v>6.7895959352933914</v>
      </c>
      <c r="AA1897" s="32">
        <f>LN(Data[[#This Row],[NVActual]]/Data[[#This Row],[MA'[n^1.5']]])</f>
        <v>3.0016797628816825</v>
      </c>
      <c r="AB1897" s="32">
        <f>LN(Data[[#This Row],[NVActual]]/Data[[#This Row],[Metcalfe
(n^2)]])</f>
        <v>-3.3101843904328483</v>
      </c>
      <c r="AC1897" s="34">
        <f>1+Data[[#This Row],[MA'[NVMetcalfe calc']]]/((Data[[#This Row],[NVM_norm
(scaled)]]-Data[[#This Row],[NV_fund.]])/2)</f>
        <v>-4170026538.0348091</v>
      </c>
    </row>
    <row r="1898" spans="1:29" x14ac:dyDescent="0.2">
      <c r="A1898" s="23">
        <v>42278</v>
      </c>
      <c r="B1898" s="24">
        <v>3496364654.7323799</v>
      </c>
      <c r="C1898" s="24">
        <f t="shared" si="233"/>
        <v>3427738487.5216126</v>
      </c>
      <c r="D1898" s="25">
        <f>LN(Data[[#This Row],[NVActual]])</f>
        <v>21.974989595573742</v>
      </c>
      <c r="E1898" s="26">
        <v>297034</v>
      </c>
      <c r="F1898" s="40">
        <f>Data[[#This Row],[DAA 
(n)]]^2</f>
        <v>88229197156</v>
      </c>
      <c r="G1898" s="41">
        <f t="shared" si="234"/>
        <v>96790445179.666672</v>
      </c>
      <c r="H1898" s="28">
        <f>LN(Data[[#This Row],[Metcalfe
(n^2)]])</f>
        <v>25.203203778694391</v>
      </c>
      <c r="I1898" s="42">
        <f t="shared" si="235"/>
        <v>25.284011544301286</v>
      </c>
      <c r="J1898" s="40">
        <f>Data[[#This Row],[DAA 
(n)]]*LN(Data[[#This Row],[DAA 
(n)]])</f>
        <v>3743104.2156003551</v>
      </c>
      <c r="K1898" s="40">
        <f t="shared" si="236"/>
        <v>3923355.9164005471</v>
      </c>
      <c r="L1898" s="29">
        <f>LN(Data[[#This Row],[MA'[n*ln(n)']
30d]])</f>
        <v>15.182457946643682</v>
      </c>
      <c r="M1898" s="43">
        <f t="shared" si="237"/>
        <v>15.136362060144736</v>
      </c>
      <c r="N1898" s="40">
        <f>Data[[#This Row],[DAA 
(n)]]^1.5</f>
        <v>161885982.5557338</v>
      </c>
      <c r="O1898" s="40">
        <f t="shared" si="238"/>
        <v>173148137.19452345</v>
      </c>
      <c r="P1898" s="43">
        <f>LN(Data[[#This Row],[MA'[n^1.5']]])</f>
        <v>18.969658070421154</v>
      </c>
      <c r="Q1898" s="43">
        <f t="shared" si="239"/>
        <v>18.905011123272608</v>
      </c>
      <c r="R1898" s="30">
        <f>$O$1+$O$2*Data[[#This Row],[MA'[ln(n^2)']]]</f>
        <v>25.284011544301286</v>
      </c>
      <c r="S1898" s="30">
        <f>$Q$1+$Q$2*Data[[#This Row],[MA'[ln(n*ln(n))']]]</f>
        <v>21.494997399238812</v>
      </c>
      <c r="T1898" s="31">
        <f>$O$3*Data[[#This Row],[Metcalfe
(n^2)]]</f>
        <v>45879182521.120003</v>
      </c>
      <c r="U1898" s="31">
        <f t="shared" si="232"/>
        <v>50331031493.426659</v>
      </c>
      <c r="V1898" s="30">
        <f>LN(Data[[#This Row],[MA'[NVA']
30d]]/Data[[#This Row],[MA'[NVMetcalfe calc']]])</f>
        <v>-2.6867211045442794</v>
      </c>
      <c r="W1898" s="30">
        <f>$Q$3+Data[[#This Row],[NVM
(scaled)]]/((Data[[#This Row],[Upper Bound]]-Data[[#This Row],[Lower Bound]])/2)</f>
        <v>-0.82816367090916743</v>
      </c>
      <c r="X1898" s="30">
        <f>(Data[[#This Row],[Upper Bound]]+Data[[#This Row],[Lower Bound]])/2</f>
        <v>23.389504471770049</v>
      </c>
      <c r="Y1898" s="29">
        <f>LN(Data[[#This Row],[NVActual]]/Data[[#This Row],[MA'[n^2']
30d]])</f>
        <v>-3.3208245239617353</v>
      </c>
      <c r="Z1898" s="29">
        <f>LN(Data[[#This Row],[NVActual]]/Data[[#This Row],[MA'[n*ln(n)']
30d]])</f>
        <v>6.7925316489300611</v>
      </c>
      <c r="AA1898" s="29">
        <f>LN(Data[[#This Row],[NVActual]]/Data[[#This Row],[MA'[n^1.5']]])</f>
        <v>3.0053315251525885</v>
      </c>
      <c r="AB1898" s="29">
        <f>LN(Data[[#This Row],[NVActual]]/Data[[#This Row],[Metcalfe
(n^2)]])</f>
        <v>-3.2282141831206479</v>
      </c>
      <c r="AC1898" s="26">
        <f>1+Data[[#This Row],[MA'[NVMetcalfe calc']]]/((Data[[#This Row],[NVM_norm
(scaled)]]-Data[[#This Row],[NV_fund.]])/2)</f>
        <v>-4156554725.6483026</v>
      </c>
    </row>
    <row r="1899" spans="1:29" x14ac:dyDescent="0.2">
      <c r="A1899" s="23">
        <v>42277</v>
      </c>
      <c r="B1899" s="24">
        <v>3473615410.71311</v>
      </c>
      <c r="C1899" s="24">
        <f t="shared" si="233"/>
        <v>3421864210.8276825</v>
      </c>
      <c r="D1899" s="25">
        <f>LN(Data[[#This Row],[NVActual]])</f>
        <v>21.968461793603424</v>
      </c>
      <c r="E1899" s="26">
        <v>334445</v>
      </c>
      <c r="F1899" s="40">
        <f>Data[[#This Row],[DAA 
(n)]]^2</f>
        <v>111853458025</v>
      </c>
      <c r="G1899" s="41">
        <f t="shared" si="234"/>
        <v>97018405459.833328</v>
      </c>
      <c r="H1899" s="28">
        <f>LN(Data[[#This Row],[Metcalfe
(n^2)]])</f>
        <v>25.440455441034054</v>
      </c>
      <c r="I1899" s="42">
        <f t="shared" si="235"/>
        <v>25.286500029026829</v>
      </c>
      <c r="J1899" s="40">
        <f>Data[[#This Row],[DAA 
(n)]]*LN(Data[[#This Row],[DAA 
(n)]])</f>
        <v>4254216.5599883171</v>
      </c>
      <c r="K1899" s="40">
        <f t="shared" si="236"/>
        <v>3928484.8981106342</v>
      </c>
      <c r="L1899" s="29">
        <f>LN(Data[[#This Row],[MA'[n*ln(n)']
30d]])</f>
        <v>15.183764387403437</v>
      </c>
      <c r="M1899" s="43">
        <f t="shared" si="237"/>
        <v>15.133509635074194</v>
      </c>
      <c r="N1899" s="40">
        <f>Data[[#This Row],[DAA 
(n)]]^1.5</f>
        <v>193413623.5356003</v>
      </c>
      <c r="O1899" s="40">
        <f t="shared" si="238"/>
        <v>173458893.88456884</v>
      </c>
      <c r="P1899" s="43">
        <f>LN(Data[[#This Row],[MA'[n^1.5']]])</f>
        <v>18.971451206425023</v>
      </c>
      <c r="Q1899" s="43">
        <f t="shared" si="239"/>
        <v>18.901007137547122</v>
      </c>
      <c r="R1899" s="30">
        <f>$O$1+$O$2*Data[[#This Row],[MA'[ln(n^2)']]]</f>
        <v>25.286500029026829</v>
      </c>
      <c r="S1899" s="30">
        <f>$Q$1+$Q$2*Data[[#This Row],[MA'[ln(n*ln(n))']]]</f>
        <v>21.49029089787242</v>
      </c>
      <c r="T1899" s="31">
        <f>$O$3*Data[[#This Row],[Metcalfe
(n^2)]]</f>
        <v>58163798173</v>
      </c>
      <c r="U1899" s="31">
        <f t="shared" si="232"/>
        <v>50449570839.113335</v>
      </c>
      <c r="V1899" s="30">
        <f>LN(Data[[#This Row],[MA'[NVA']
30d]]/Data[[#This Row],[MA'[NVMetcalfe calc']]])</f>
        <v>-2.6907887466538942</v>
      </c>
      <c r="W1899" s="30">
        <f>$Q$3+Data[[#This Row],[NVM
(scaled)]]/((Data[[#This Row],[Upper Bound]]-Data[[#This Row],[Lower Bound]])/2)</f>
        <v>-0.82761881587152619</v>
      </c>
      <c r="X1899" s="30">
        <f>(Data[[#This Row],[Upper Bound]]+Data[[#This Row],[Lower Bound]])/2</f>
        <v>23.388395463449626</v>
      </c>
      <c r="Y1899" s="32">
        <f>LN(Data[[#This Row],[NVActual]]/Data[[#This Row],[MA'[n^2']
30d]])</f>
        <v>-3.3297047508552753</v>
      </c>
      <c r="Z1899" s="32">
        <f>LN(Data[[#This Row],[NVActual]]/Data[[#This Row],[MA'[n*ln(n)']
30d]])</f>
        <v>6.7846974061999861</v>
      </c>
      <c r="AA1899" s="32">
        <f>LN(Data[[#This Row],[NVActual]]/Data[[#This Row],[MA'[n^1.5']]])</f>
        <v>2.9970105871783992</v>
      </c>
      <c r="AB1899" s="32">
        <f>LN(Data[[#This Row],[NVActual]]/Data[[#This Row],[Metcalfe
(n^2)]])</f>
        <v>-3.4719936474306321</v>
      </c>
      <c r="AC1899" s="34">
        <f>1+Data[[#This Row],[MA'[NVMetcalfe calc']]]/((Data[[#This Row],[NVM_norm
(scaled)]]-Data[[#This Row],[NV_fund.]])/2)</f>
        <v>-4166628764.3450775</v>
      </c>
    </row>
    <row r="1900" spans="1:29" x14ac:dyDescent="0.2">
      <c r="A1900" s="23">
        <v>42276</v>
      </c>
      <c r="B1900" s="24">
        <v>3481487862.48452</v>
      </c>
      <c r="C1900" s="24">
        <f t="shared" si="233"/>
        <v>3418045928.8680034</v>
      </c>
      <c r="D1900" s="25">
        <f>LN(Data[[#This Row],[NVActual]])</f>
        <v>21.970725586051703</v>
      </c>
      <c r="E1900" s="26">
        <v>355812</v>
      </c>
      <c r="F1900" s="40">
        <f>Data[[#This Row],[DAA 
(n)]]^2</f>
        <v>126602179344</v>
      </c>
      <c r="G1900" s="41">
        <f t="shared" si="234"/>
        <v>96453876844.633331</v>
      </c>
      <c r="H1900" s="28">
        <f>LN(Data[[#This Row],[Metcalfe
(n^2)]])</f>
        <v>25.564315560915905</v>
      </c>
      <c r="I1900" s="42">
        <f t="shared" si="235"/>
        <v>25.281027346965807</v>
      </c>
      <c r="J1900" s="40">
        <f>Data[[#This Row],[DAA 
(n)]]*LN(Data[[#This Row],[DAA 
(n)]])</f>
        <v>4548045.1241803048</v>
      </c>
      <c r="K1900" s="40">
        <f t="shared" si="236"/>
        <v>3916465.8749363208</v>
      </c>
      <c r="L1900" s="29">
        <f>LN(Data[[#This Row],[MA'[n*ln(n)']
30d]])</f>
        <v>15.180700242598482</v>
      </c>
      <c r="M1900" s="43">
        <f t="shared" si="237"/>
        <v>15.13054711961629</v>
      </c>
      <c r="N1900" s="40">
        <f>Data[[#This Row],[DAA 
(n)]]^1.5</f>
        <v>212241783.43753961</v>
      </c>
      <c r="O1900" s="40">
        <f t="shared" si="238"/>
        <v>172711956.18662253</v>
      </c>
      <c r="P1900" s="43">
        <f>LN(Data[[#This Row],[MA'[n^1.5']]])</f>
        <v>18.967135771679573</v>
      </c>
      <c r="Q1900" s="43">
        <f t="shared" si="239"/>
        <v>18.896849079866104</v>
      </c>
      <c r="R1900" s="30">
        <f>$O$1+$O$2*Data[[#This Row],[MA'[ln(n^2)']]]</f>
        <v>25.281027346965807</v>
      </c>
      <c r="S1900" s="30">
        <f>$Q$1+$Q$2*Data[[#This Row],[MA'[ln(n*ln(n))']]]</f>
        <v>21.485402747366876</v>
      </c>
      <c r="T1900" s="31">
        <f>$O$3*Data[[#This Row],[Metcalfe
(n^2)]]</f>
        <v>65833133258.880005</v>
      </c>
      <c r="U1900" s="31">
        <f t="shared" si="232"/>
        <v>50156015959.209328</v>
      </c>
      <c r="V1900" s="30">
        <f>LN(Data[[#This Row],[MA'[NVA']
30d]]/Data[[#This Row],[MA'[NVMetcalfe calc']]])</f>
        <v>-2.6860694445648829</v>
      </c>
      <c r="W1900" s="30">
        <f>$Q$3+Data[[#This Row],[NVM
(scaled)]]/((Data[[#This Row],[Upper Bound]]-Data[[#This Row],[Lower Bound]])/2)</f>
        <v>-0.82535042472256592</v>
      </c>
      <c r="X1900" s="30">
        <f>(Data[[#This Row],[Upper Bound]]+Data[[#This Row],[Lower Bound]])/2</f>
        <v>23.383215047166342</v>
      </c>
      <c r="Y1900" s="29">
        <f>LN(Data[[#This Row],[NVActual]]/Data[[#This Row],[MA'[n^2']
30d]])</f>
        <v>-3.3216051848210406</v>
      </c>
      <c r="Z1900" s="29">
        <f>LN(Data[[#This Row],[NVActual]]/Data[[#This Row],[MA'[n*ln(n)']
30d]])</f>
        <v>6.7900253434532223</v>
      </c>
      <c r="AA1900" s="29">
        <f>LN(Data[[#This Row],[NVActual]]/Data[[#This Row],[MA'[n^1.5']]])</f>
        <v>3.0035898143721314</v>
      </c>
      <c r="AB1900" s="29">
        <f>LN(Data[[#This Row],[NVActual]]/Data[[#This Row],[Metcalfe
(n^2)]])</f>
        <v>-3.5935899748641993</v>
      </c>
      <c r="AC1900" s="26">
        <f>1+Data[[#This Row],[MA'[NVMetcalfe calc']]]/((Data[[#This Row],[NVM_norm
(scaled)]]-Data[[#This Row],[NV_fund.]])/2)</f>
        <v>-4143658657.1266632</v>
      </c>
    </row>
    <row r="1901" spans="1:29" x14ac:dyDescent="0.2">
      <c r="A1901" s="23">
        <v>42275</v>
      </c>
      <c r="B1901" s="24">
        <v>3519771869.2667799</v>
      </c>
      <c r="C1901" s="24">
        <f t="shared" si="233"/>
        <v>3413124758.3992419</v>
      </c>
      <c r="D1901" s="25">
        <f>LN(Data[[#This Row],[NVActual]])</f>
        <v>21.981662014588775</v>
      </c>
      <c r="E1901" s="26">
        <v>295867</v>
      </c>
      <c r="F1901" s="40">
        <f>Data[[#This Row],[DAA 
(n)]]^2</f>
        <v>87537281689</v>
      </c>
      <c r="G1901" s="41">
        <f t="shared" si="234"/>
        <v>94863084453.46666</v>
      </c>
      <c r="H1901" s="28">
        <f>LN(Data[[#This Row],[Metcalfe
(n^2)]])</f>
        <v>25.195330616010899</v>
      </c>
      <c r="I1901" s="42">
        <f t="shared" si="235"/>
        <v>25.265255940252754</v>
      </c>
      <c r="J1901" s="40">
        <f>Data[[#This Row],[DAA 
(n)]]*LN(Data[[#This Row],[DAA 
(n)]])</f>
        <v>3727233.4416836486</v>
      </c>
      <c r="K1901" s="40">
        <f t="shared" si="236"/>
        <v>3882313.2259893524</v>
      </c>
      <c r="L1901" s="29">
        <f>LN(Data[[#This Row],[MA'[n*ln(n)']
30d]])</f>
        <v>15.171941726212751</v>
      </c>
      <c r="M1901" s="43">
        <f t="shared" si="237"/>
        <v>15.127655136884032</v>
      </c>
      <c r="N1901" s="40">
        <f>Data[[#This Row],[DAA 
(n)]]^1.5</f>
        <v>160932883.28206703</v>
      </c>
      <c r="O1901" s="40">
        <f t="shared" si="238"/>
        <v>170598551.29080501</v>
      </c>
      <c r="P1901" s="43">
        <f>LN(Data[[#This Row],[MA'[n^1.5']]])</f>
        <v>18.954823701138231</v>
      </c>
      <c r="Q1901" s="43">
        <f t="shared" si="239"/>
        <v>18.892789803257205</v>
      </c>
      <c r="R1901" s="30">
        <f>$O$1+$O$2*Data[[#This Row],[MA'[ln(n^2)']]]</f>
        <v>25.265255940252754</v>
      </c>
      <c r="S1901" s="30">
        <f>$Q$1+$Q$2*Data[[#This Row],[MA'[ln(n*ln(n))']]]</f>
        <v>21.480630975858652</v>
      </c>
      <c r="T1901" s="31">
        <f>$O$3*Data[[#This Row],[Metcalfe
(n^2)]]</f>
        <v>45519386478.279999</v>
      </c>
      <c r="U1901" s="31">
        <f t="shared" ref="U1901:U1964" si="240">AVERAGE(T1901:T1930)</f>
        <v>49328803915.802658</v>
      </c>
      <c r="V1901" s="30">
        <f>LN(Data[[#This Row],[MA'[NVA']
30d]]/Data[[#This Row],[MA'[NVMetcalfe calc']]])</f>
        <v>-2.6708799452249785</v>
      </c>
      <c r="W1901" s="30">
        <f>$Q$3+Data[[#This Row],[NVM
(scaled)]]/((Data[[#This Row],[Upper Bound]]-Data[[#This Row],[Lower Bound]])/2)</f>
        <v>-0.821437048771131</v>
      </c>
      <c r="X1901" s="30">
        <f>(Data[[#This Row],[Upper Bound]]+Data[[#This Row],[Lower Bound]])/2</f>
        <v>23.372943458055701</v>
      </c>
      <c r="Y1901" s="32">
        <f>LN(Data[[#This Row],[NVActual]]/Data[[#This Row],[MA'[n^2']
30d]])</f>
        <v>-3.2940384581277651</v>
      </c>
      <c r="Z1901" s="32">
        <f>LN(Data[[#This Row],[NVActual]]/Data[[#This Row],[MA'[n*ln(n)']
30d]])</f>
        <v>6.8097202883760239</v>
      </c>
      <c r="AA1901" s="32">
        <f>LN(Data[[#This Row],[NVActual]]/Data[[#This Row],[MA'[n^1.5']]])</f>
        <v>3.0268383134505452</v>
      </c>
      <c r="AB1901" s="32">
        <f>LN(Data[[#This Row],[NVActual]]/Data[[#This Row],[Metcalfe
(n^2)]])</f>
        <v>-3.2136686014221261</v>
      </c>
      <c r="AC1901" s="34">
        <f>1+Data[[#This Row],[MA'[NVMetcalfe calc']]]/((Data[[#This Row],[NVM_norm
(scaled)]]-Data[[#This Row],[NV_fund.]])/2)</f>
        <v>-4077707539.5492401</v>
      </c>
    </row>
    <row r="1902" spans="1:29" x14ac:dyDescent="0.2">
      <c r="A1902" s="23">
        <v>42274</v>
      </c>
      <c r="B1902" s="24">
        <v>3419600261.1048598</v>
      </c>
      <c r="C1902" s="24">
        <f t="shared" si="233"/>
        <v>3407290130.4864988</v>
      </c>
      <c r="D1902" s="25">
        <f>LN(Data[[#This Row],[NVActual]])</f>
        <v>21.952789498471731</v>
      </c>
      <c r="E1902" s="26">
        <v>324221</v>
      </c>
      <c r="F1902" s="40">
        <f>Data[[#This Row],[DAA 
(n)]]^2</f>
        <v>105119256841</v>
      </c>
      <c r="G1902" s="41">
        <f t="shared" si="234"/>
        <v>94755104939.866669</v>
      </c>
      <c r="H1902" s="28">
        <f>LN(Data[[#This Row],[Metcalfe
(n^2)]])</f>
        <v>25.378361322032532</v>
      </c>
      <c r="I1902" s="42">
        <f t="shared" si="235"/>
        <v>25.263999011268872</v>
      </c>
      <c r="J1902" s="40">
        <f>Data[[#This Row],[DAA 
(n)]]*LN(Data[[#This Row],[DAA 
(n)]])</f>
        <v>4114098.8430953547</v>
      </c>
      <c r="K1902" s="40">
        <f t="shared" si="236"/>
        <v>3879810.2670305641</v>
      </c>
      <c r="L1902" s="29">
        <f>LN(Data[[#This Row],[MA'[n*ln(n)']
30d]])</f>
        <v>15.171296810153946</v>
      </c>
      <c r="M1902" s="43">
        <f t="shared" si="237"/>
        <v>15.12513368573379</v>
      </c>
      <c r="N1902" s="40">
        <f>Data[[#This Row],[DAA 
(n)]]^1.5</f>
        <v>184612758.42217922</v>
      </c>
      <c r="O1902" s="40">
        <f t="shared" si="238"/>
        <v>170448965.56620517</v>
      </c>
      <c r="P1902" s="43">
        <f>LN(Data[[#This Row],[MA'[n^1.5']]])</f>
        <v>18.953946487689674</v>
      </c>
      <c r="Q1902" s="43">
        <f t="shared" si="239"/>
        <v>18.889250699478524</v>
      </c>
      <c r="R1902" s="30">
        <f>$O$1+$O$2*Data[[#This Row],[MA'[ln(n^2)']]]</f>
        <v>25.263999011268872</v>
      </c>
      <c r="S1902" s="30">
        <f>$Q$1+$Q$2*Data[[#This Row],[MA'[ln(n*ln(n))']]]</f>
        <v>21.476470581460752</v>
      </c>
      <c r="T1902" s="31">
        <f>$O$3*Data[[#This Row],[Metcalfe
(n^2)]]</f>
        <v>54662013557.32</v>
      </c>
      <c r="U1902" s="31">
        <f t="shared" si="240"/>
        <v>49272654568.730675</v>
      </c>
      <c r="V1902" s="30">
        <f>LN(Data[[#This Row],[MA'[NVA']
30d]]/Data[[#This Row],[MA'[NVMetcalfe calc']]])</f>
        <v>-2.6714519608722185</v>
      </c>
      <c r="W1902" s="30">
        <f>$Q$3+Data[[#This Row],[NVM
(scaled)]]/((Data[[#This Row],[Upper Bound]]-Data[[#This Row],[Lower Bound]])/2)</f>
        <v>-0.82065711340815317</v>
      </c>
      <c r="X1902" s="30">
        <f>(Data[[#This Row],[Upper Bound]]+Data[[#This Row],[Lower Bound]])/2</f>
        <v>23.370234796364812</v>
      </c>
      <c r="Y1902" s="29">
        <f>LN(Data[[#This Row],[NVActual]]/Data[[#This Row],[MA'[n^2']
30d]])</f>
        <v>-3.3217720589791653</v>
      </c>
      <c r="Z1902" s="29">
        <f>LN(Data[[#This Row],[NVActual]]/Data[[#This Row],[MA'[n*ln(n)']
30d]])</f>
        <v>6.7814926883177851</v>
      </c>
      <c r="AA1902" s="29">
        <f>LN(Data[[#This Row],[NVActual]]/Data[[#This Row],[MA'[n^1.5']]])</f>
        <v>2.9988430107820583</v>
      </c>
      <c r="AB1902" s="29">
        <f>LN(Data[[#This Row],[NVActual]]/Data[[#This Row],[Metcalfe
(n^2)]])</f>
        <v>-3.4255718235608006</v>
      </c>
      <c r="AC1902" s="26">
        <f>1+Data[[#This Row],[MA'[NVMetcalfe calc']]]/((Data[[#This Row],[NVM_norm
(scaled)]]-Data[[#This Row],[NV_fund.]])/2)</f>
        <v>-4073653401.4878049</v>
      </c>
    </row>
    <row r="1903" spans="1:29" x14ac:dyDescent="0.2">
      <c r="A1903" s="23">
        <v>42273</v>
      </c>
      <c r="B1903" s="24">
        <v>3438496949.83532</v>
      </c>
      <c r="C1903" s="24">
        <f t="shared" si="233"/>
        <v>3405900994.0721302</v>
      </c>
      <c r="D1903" s="25">
        <f>LN(Data[[#This Row],[NVActual]])</f>
        <v>21.958300279661191</v>
      </c>
      <c r="E1903" s="26">
        <v>314624</v>
      </c>
      <c r="F1903" s="40">
        <f>Data[[#This Row],[DAA 
(n)]]^2</f>
        <v>98988261376</v>
      </c>
      <c r="G1903" s="41">
        <f t="shared" si="234"/>
        <v>94179818597.46666</v>
      </c>
      <c r="H1903" s="28">
        <f>LN(Data[[#This Row],[Metcalfe
(n^2)]])</f>
        <v>25.318267108091195</v>
      </c>
      <c r="I1903" s="42">
        <f t="shared" si="235"/>
        <v>25.258020902607214</v>
      </c>
      <c r="J1903" s="40">
        <f>Data[[#This Row],[DAA 
(n)]]*LN(Data[[#This Row],[DAA 
(n)]])</f>
        <v>3982867.2353080423</v>
      </c>
      <c r="K1903" s="40">
        <f t="shared" si="236"/>
        <v>3867162.2479418153</v>
      </c>
      <c r="L1903" s="29">
        <f>LN(Data[[#This Row],[MA'[n*ln(n)']
30d]])</f>
        <v>15.168031526766882</v>
      </c>
      <c r="M1903" s="43">
        <f t="shared" si="237"/>
        <v>15.122584652452366</v>
      </c>
      <c r="N1903" s="40">
        <f>Data[[#This Row],[DAA 
(n)]]^1.5</f>
        <v>176476861.78976184</v>
      </c>
      <c r="O1903" s="40">
        <f t="shared" si="238"/>
        <v>169674492.71221021</v>
      </c>
      <c r="P1903" s="43">
        <f>LN(Data[[#This Row],[MA'[n^1.5']]])</f>
        <v>18.949392410788082</v>
      </c>
      <c r="Q1903" s="43">
        <f t="shared" si="239"/>
        <v>18.885672868895767</v>
      </c>
      <c r="R1903" s="30">
        <f>$O$1+$O$2*Data[[#This Row],[MA'[ln(n^2)']]]</f>
        <v>25.258020902607214</v>
      </c>
      <c r="S1903" s="30">
        <f>$Q$1+$Q$2*Data[[#This Row],[MA'[ln(n*ln(n))']]]</f>
        <v>21.472264676546402</v>
      </c>
      <c r="T1903" s="31">
        <f>$O$3*Data[[#This Row],[Metcalfe
(n^2)]]</f>
        <v>51473895915.520004</v>
      </c>
      <c r="U1903" s="31">
        <f t="shared" si="240"/>
        <v>48973505670.682663</v>
      </c>
      <c r="V1903" s="30">
        <f>LN(Data[[#This Row],[MA'[NVA']
30d]]/Data[[#This Row],[MA'[NVMetcalfe calc']]])</f>
        <v>-2.6657699375569335</v>
      </c>
      <c r="W1903" s="30">
        <f>$Q$3+Data[[#This Row],[NVM
(scaled)]]/((Data[[#This Row],[Upper Bound]]-Data[[#This Row],[Lower Bound]])/2)</f>
        <v>-0.81831568562497947</v>
      </c>
      <c r="X1903" s="30">
        <f>(Data[[#This Row],[Upper Bound]]+Data[[#This Row],[Lower Bound]])/2</f>
        <v>23.365142789576808</v>
      </c>
      <c r="Y1903" s="32">
        <f>LN(Data[[#This Row],[NVActual]]/Data[[#This Row],[MA'[n^2']
30d]])</f>
        <v>-3.3101714759729144</v>
      </c>
      <c r="Z1903" s="32">
        <f>LN(Data[[#This Row],[NVActual]]/Data[[#This Row],[MA'[n*ln(n)']
30d]])</f>
        <v>6.7902687528943106</v>
      </c>
      <c r="AA1903" s="32">
        <f>LN(Data[[#This Row],[NVActual]]/Data[[#This Row],[MA'[n^1.5']]])</f>
        <v>3.0089078688731079</v>
      </c>
      <c r="AB1903" s="32">
        <f>LN(Data[[#This Row],[NVActual]]/Data[[#This Row],[Metcalfe
(n^2)]])</f>
        <v>-3.3599668284300028</v>
      </c>
      <c r="AC1903" s="34">
        <f>1+Data[[#This Row],[MA'[NVMetcalfe calc']]]/((Data[[#This Row],[NVM_norm
(scaled)]]-Data[[#This Row],[NV_fund.]])/2)</f>
        <v>-4050165588.0865316</v>
      </c>
    </row>
    <row r="1904" spans="1:29" x14ac:dyDescent="0.2">
      <c r="A1904" s="23">
        <v>42272</v>
      </c>
      <c r="B1904" s="24">
        <v>3451503181.4239802</v>
      </c>
      <c r="C1904" s="24">
        <f t="shared" si="233"/>
        <v>3400346076.9124789</v>
      </c>
      <c r="D1904" s="25">
        <f>LN(Data[[#This Row],[NVActual]])</f>
        <v>21.962075677858497</v>
      </c>
      <c r="E1904" s="26">
        <v>292649</v>
      </c>
      <c r="F1904" s="40">
        <f>Data[[#This Row],[DAA 
(n)]]^2</f>
        <v>85643437201</v>
      </c>
      <c r="G1904" s="41">
        <f t="shared" si="234"/>
        <v>93310803921.233337</v>
      </c>
      <c r="H1904" s="28">
        <f>LN(Data[[#This Row],[Metcalfe
(n^2)]])</f>
        <v>25.173458435324889</v>
      </c>
      <c r="I1904" s="42">
        <f t="shared" si="235"/>
        <v>25.247831962519786</v>
      </c>
      <c r="J1904" s="40">
        <f>Data[[#This Row],[DAA 
(n)]]*LN(Data[[#This Row],[DAA 
(n)]])</f>
        <v>3683493.7188196969</v>
      </c>
      <c r="K1904" s="40">
        <f t="shared" si="236"/>
        <v>3846970.458768887</v>
      </c>
      <c r="L1904" s="29">
        <f>LN(Data[[#This Row],[MA'[n*ln(n)']
30d]])</f>
        <v>15.162796502674246</v>
      </c>
      <c r="M1904" s="43">
        <f t="shared" si="237"/>
        <v>15.120211741378236</v>
      </c>
      <c r="N1904" s="40">
        <f>Data[[#This Row],[DAA 
(n)]]^1.5</f>
        <v>158314453.70980975</v>
      </c>
      <c r="O1904" s="40">
        <f t="shared" si="238"/>
        <v>168469325.22433394</v>
      </c>
      <c r="P1904" s="43">
        <f>LN(Data[[#This Row],[MA'[n^1.5']]])</f>
        <v>18.942264245037894</v>
      </c>
      <c r="Q1904" s="43">
        <f t="shared" si="239"/>
        <v>18.882342726507122</v>
      </c>
      <c r="R1904" s="30">
        <f>$O$1+$O$2*Data[[#This Row],[MA'[ln(n^2)']]]</f>
        <v>25.247831962519786</v>
      </c>
      <c r="S1904" s="30">
        <f>$Q$1+$Q$2*Data[[#This Row],[MA'[ln(n*ln(n))']]]</f>
        <v>21.468349373274087</v>
      </c>
      <c r="T1904" s="31">
        <f>$O$3*Data[[#This Row],[Metcalfe
(n^2)]]</f>
        <v>44534587344.520004</v>
      </c>
      <c r="U1904" s="31">
        <f t="shared" si="240"/>
        <v>48521618039.041336</v>
      </c>
      <c r="V1904" s="30">
        <f>LN(Data[[#This Row],[MA'[NVA']
30d]]/Data[[#This Row],[MA'[NVMetcalfe calc']]])</f>
        <v>-2.6581322176285003</v>
      </c>
      <c r="W1904" s="30">
        <f>$Q$3+Data[[#This Row],[NVM
(scaled)]]/((Data[[#This Row],[Upper Bound]]-Data[[#This Row],[Lower Bound]])/2)</f>
        <v>-0.81661170139640971</v>
      </c>
      <c r="X1904" s="30">
        <f>(Data[[#This Row],[Upper Bound]]+Data[[#This Row],[Lower Bound]])/2</f>
        <v>23.358090667896938</v>
      </c>
      <c r="Y1904" s="29">
        <f>LN(Data[[#This Row],[NVActual]]/Data[[#This Row],[MA'[n^2']
30d]])</f>
        <v>-3.2971260578924158</v>
      </c>
      <c r="Z1904" s="29">
        <f>LN(Data[[#This Row],[NVActual]]/Data[[#This Row],[MA'[n*ln(n)']
30d]])</f>
        <v>6.7992791751842505</v>
      </c>
      <c r="AA1904" s="29">
        <f>LN(Data[[#This Row],[NVActual]]/Data[[#This Row],[MA'[n^1.5']]])</f>
        <v>3.0198114328206032</v>
      </c>
      <c r="AB1904" s="29">
        <f>LN(Data[[#This Row],[NVActual]]/Data[[#This Row],[Metcalfe
(n^2)]])</f>
        <v>-3.2113827574663913</v>
      </c>
      <c r="AC1904" s="26">
        <f>1+Data[[#This Row],[MA'[NVMetcalfe calc']]]/((Data[[#This Row],[NVM_norm
(scaled)]]-Data[[#This Row],[NV_fund.]])/2)</f>
        <v>-4014247396.7816896</v>
      </c>
    </row>
    <row r="1905" spans="1:29" x14ac:dyDescent="0.2">
      <c r="A1905" s="23">
        <v>42271</v>
      </c>
      <c r="B1905" s="24">
        <v>3432689103.06218</v>
      </c>
      <c r="C1905" s="24">
        <f t="shared" si="233"/>
        <v>3394902383.9364305</v>
      </c>
      <c r="D1905" s="25">
        <f>LN(Data[[#This Row],[NVActual]])</f>
        <v>21.956609786022526</v>
      </c>
      <c r="E1905" s="26">
        <v>295784</v>
      </c>
      <c r="F1905" s="40">
        <f>Data[[#This Row],[DAA 
(n)]]^2</f>
        <v>87488174656</v>
      </c>
      <c r="G1905" s="41">
        <f t="shared" si="234"/>
        <v>93238977185.733337</v>
      </c>
      <c r="H1905" s="28">
        <f>LN(Data[[#This Row],[Metcalfe
(n^2)]])</f>
        <v>25.194769474388259</v>
      </c>
      <c r="I1905" s="42">
        <f t="shared" si="235"/>
        <v>25.246982559788432</v>
      </c>
      <c r="J1905" s="40">
        <f>Data[[#This Row],[DAA 
(n)]]*LN(Data[[#This Row],[DAA 
(n)]])</f>
        <v>3726104.8471062286</v>
      </c>
      <c r="K1905" s="40">
        <f t="shared" si="236"/>
        <v>3845293.2827991014</v>
      </c>
      <c r="L1905" s="29">
        <f>LN(Data[[#This Row],[MA'[n*ln(n)']
30d]])</f>
        <v>15.162360434423674</v>
      </c>
      <c r="M1905" s="43">
        <f t="shared" si="237"/>
        <v>15.118154560064974</v>
      </c>
      <c r="N1905" s="40">
        <f>Data[[#This Row],[DAA 
(n)]]^1.5</f>
        <v>160865167.92783406</v>
      </c>
      <c r="O1905" s="40">
        <f t="shared" si="238"/>
        <v>168369428.31089723</v>
      </c>
      <c r="P1905" s="43">
        <f>LN(Data[[#This Row],[MA'[n^1.5']]])</f>
        <v>18.941671101194931</v>
      </c>
      <c r="Q1905" s="43">
        <f t="shared" si="239"/>
        <v>18.879446196738641</v>
      </c>
      <c r="R1905" s="30">
        <f>$O$1+$O$2*Data[[#This Row],[MA'[ln(n^2)']]]</f>
        <v>25.246982559788432</v>
      </c>
      <c r="S1905" s="30">
        <f>$Q$1+$Q$2*Data[[#This Row],[MA'[ln(n*ln(n))']]]</f>
        <v>21.464955024107205</v>
      </c>
      <c r="T1905" s="31">
        <f>$O$3*Data[[#This Row],[Metcalfe
(n^2)]]</f>
        <v>45493850821.120003</v>
      </c>
      <c r="U1905" s="31">
        <f t="shared" si="240"/>
        <v>48484268136.581329</v>
      </c>
      <c r="V1905" s="30">
        <f>LN(Data[[#This Row],[MA'[NVA']
30d]]/Data[[#This Row],[MA'[NVMetcalfe calc']]])</f>
        <v>-2.6589643693000529</v>
      </c>
      <c r="W1905" s="30">
        <f>$Q$3+Data[[#This Row],[NVM
(scaled)]]/((Data[[#This Row],[Upper Bound]]-Data[[#This Row],[Lower Bound]])/2)</f>
        <v>-0.81610524075473967</v>
      </c>
      <c r="X1905" s="30">
        <f>(Data[[#This Row],[Upper Bound]]+Data[[#This Row],[Lower Bound]])/2</f>
        <v>23.355968791947816</v>
      </c>
      <c r="Y1905" s="32">
        <f>LN(Data[[#This Row],[NVActual]]/Data[[#This Row],[MA'[n^2']
30d]])</f>
        <v>-3.3018218953372962</v>
      </c>
      <c r="Z1905" s="32">
        <f>LN(Data[[#This Row],[NVActual]]/Data[[#This Row],[MA'[n*ln(n)']
30d]])</f>
        <v>6.7942493515988502</v>
      </c>
      <c r="AA1905" s="32">
        <f>LN(Data[[#This Row],[NVActual]]/Data[[#This Row],[MA'[n^1.5']]])</f>
        <v>3.0149386848275945</v>
      </c>
      <c r="AB1905" s="32">
        <f>LN(Data[[#This Row],[NVActual]]/Data[[#This Row],[Metcalfe
(n^2)]])</f>
        <v>-3.2381596883657342</v>
      </c>
      <c r="AC1905" s="34">
        <f>1+Data[[#This Row],[MA'[NVMetcalfe calc']]]/((Data[[#This Row],[NVM_norm
(scaled)]]-Data[[#This Row],[NV_fund.]])/2)</f>
        <v>-4011593548.7290506</v>
      </c>
    </row>
    <row r="1906" spans="1:29" x14ac:dyDescent="0.2">
      <c r="A1906" s="23">
        <v>42270</v>
      </c>
      <c r="B1906" s="24">
        <v>3370539512.0771298</v>
      </c>
      <c r="C1906" s="24">
        <f t="shared" si="233"/>
        <v>3388377969.9762774</v>
      </c>
      <c r="D1906" s="25">
        <f>LN(Data[[#This Row],[NVActual]])</f>
        <v>21.938338661101717</v>
      </c>
      <c r="E1906" s="26">
        <v>297453</v>
      </c>
      <c r="F1906" s="40">
        <f>Data[[#This Row],[DAA 
(n)]]^2</f>
        <v>88478287209</v>
      </c>
      <c r="G1906" s="41">
        <f t="shared" si="234"/>
        <v>93090347027.333328</v>
      </c>
      <c r="H1906" s="28">
        <f>LN(Data[[#This Row],[Metcalfe
(n^2)]])</f>
        <v>25.206023016587771</v>
      </c>
      <c r="I1906" s="42">
        <f t="shared" si="235"/>
        <v>25.245238878376238</v>
      </c>
      <c r="J1906" s="40">
        <f>Data[[#This Row],[DAA 
(n)]]*LN(Data[[#This Row],[DAA 
(n)]])</f>
        <v>3748803.582176541</v>
      </c>
      <c r="K1906" s="40">
        <f t="shared" si="236"/>
        <v>3841835.6093148808</v>
      </c>
      <c r="L1906" s="29">
        <f>LN(Data[[#This Row],[MA'[n*ln(n)']
30d]])</f>
        <v>15.161460833606272</v>
      </c>
      <c r="M1906" s="43">
        <f t="shared" si="237"/>
        <v>15.116089832918764</v>
      </c>
      <c r="N1906" s="40">
        <f>Data[[#This Row],[DAA 
(n)]]^1.5</f>
        <v>162228641.01378223</v>
      </c>
      <c r="O1906" s="40">
        <f t="shared" si="238"/>
        <v>168163128.43367615</v>
      </c>
      <c r="P1906" s="43">
        <f>LN(Data[[#This Row],[MA'[n^1.5']]])</f>
        <v>18.940445068830879</v>
      </c>
      <c r="Q1906" s="43">
        <f t="shared" si="239"/>
        <v>18.876538839848106</v>
      </c>
      <c r="R1906" s="30">
        <f>$O$1+$O$2*Data[[#This Row],[MA'[ln(n^2)']]]</f>
        <v>25.245238878376238</v>
      </c>
      <c r="S1906" s="30">
        <f>$Q$1+$Q$2*Data[[#This Row],[MA'[ln(n*ln(n))']]]</f>
        <v>21.461548224315958</v>
      </c>
      <c r="T1906" s="31">
        <f>$O$3*Data[[#This Row],[Metcalfe
(n^2)]]</f>
        <v>46008709348.68</v>
      </c>
      <c r="U1906" s="31">
        <f t="shared" si="240"/>
        <v>48406980454.213348</v>
      </c>
      <c r="V1906" s="30">
        <f>LN(Data[[#This Row],[MA'[NVA']
30d]]/Data[[#This Row],[MA'[NVMetcalfe calc']]])</f>
        <v>-2.6592926956304241</v>
      </c>
      <c r="W1906" s="30">
        <f>$Q$3+Data[[#This Row],[NVM
(scaled)]]/((Data[[#This Row],[Upper Bound]]-Data[[#This Row],[Lower Bound]])/2)</f>
        <v>-0.81566073644352322</v>
      </c>
      <c r="X1906" s="30">
        <f>(Data[[#This Row],[Upper Bound]]+Data[[#This Row],[Lower Bound]])/2</f>
        <v>23.353393551346098</v>
      </c>
      <c r="Y1906" s="29">
        <f>LN(Data[[#This Row],[NVActual]]/Data[[#This Row],[MA'[n^2']
30d]])</f>
        <v>-3.3184976708352307</v>
      </c>
      <c r="Z1906" s="29">
        <f>LN(Data[[#This Row],[NVActual]]/Data[[#This Row],[MA'[n*ln(n)']
30d]])</f>
        <v>6.7768778274954453</v>
      </c>
      <c r="AA1906" s="29">
        <f>LN(Data[[#This Row],[NVActual]]/Data[[#This Row],[MA'[n^1.5']]])</f>
        <v>2.997893592270839</v>
      </c>
      <c r="AB1906" s="29">
        <f>LN(Data[[#This Row],[NVActual]]/Data[[#This Row],[Metcalfe
(n^2)]])</f>
        <v>-3.2676843554860522</v>
      </c>
      <c r="AC1906" s="26">
        <f>1+Data[[#This Row],[MA'[NVMetcalfe calc']]]/((Data[[#This Row],[NVM_norm
(scaled)]]-Data[[#This Row],[NV_fund.]])/2)</f>
        <v>-4005699177.6119576</v>
      </c>
    </row>
    <row r="1907" spans="1:29" x14ac:dyDescent="0.2">
      <c r="A1907" s="23">
        <v>42269</v>
      </c>
      <c r="B1907" s="24">
        <v>3376861757.3471298</v>
      </c>
      <c r="C1907" s="24">
        <f t="shared" si="233"/>
        <v>3378716573.2087116</v>
      </c>
      <c r="D1907" s="25">
        <f>LN(Data[[#This Row],[NVActual]])</f>
        <v>21.940212640984566</v>
      </c>
      <c r="E1907" s="26">
        <v>348545</v>
      </c>
      <c r="F1907" s="40">
        <f>Data[[#This Row],[DAA 
(n)]]^2</f>
        <v>121483617025</v>
      </c>
      <c r="G1907" s="41">
        <f t="shared" si="234"/>
        <v>93333460150.366669</v>
      </c>
      <c r="H1907" s="28">
        <f>LN(Data[[#This Row],[Metcalfe
(n^2)]])</f>
        <v>25.523045251334967</v>
      </c>
      <c r="I1907" s="42">
        <f t="shared" si="235"/>
        <v>25.247879206881684</v>
      </c>
      <c r="J1907" s="40">
        <f>Data[[#This Row],[DAA 
(n)]]*LN(Data[[#This Row],[DAA 
(n)]])</f>
        <v>4447964.9035632731</v>
      </c>
      <c r="K1907" s="40">
        <f t="shared" si="236"/>
        <v>3847292.5068560103</v>
      </c>
      <c r="L1907" s="29">
        <f>LN(Data[[#This Row],[MA'[n*ln(n)']
30d]])</f>
        <v>15.162880213898765</v>
      </c>
      <c r="M1907" s="43">
        <f t="shared" si="237"/>
        <v>15.114103323187788</v>
      </c>
      <c r="N1907" s="40">
        <f>Data[[#This Row],[DAA 
(n)]]^1.5</f>
        <v>205772950.83654383</v>
      </c>
      <c r="O1907" s="40">
        <f t="shared" si="238"/>
        <v>168494115.30743554</v>
      </c>
      <c r="P1907" s="43">
        <f>LN(Data[[#This Row],[MA'[n^1.5']]])</f>
        <v>18.942411383155353</v>
      </c>
      <c r="Q1907" s="43">
        <f t="shared" si="239"/>
        <v>18.873739926691602</v>
      </c>
      <c r="R1907" s="30">
        <f>$O$1+$O$2*Data[[#This Row],[MA'[ln(n^2)']]]</f>
        <v>25.247879206881684</v>
      </c>
      <c r="S1907" s="30">
        <f>$Q$1+$Q$2*Data[[#This Row],[MA'[ln(n*ln(n))']]]</f>
        <v>21.458270483259849</v>
      </c>
      <c r="T1907" s="31">
        <f>$O$3*Data[[#This Row],[Metcalfe
(n^2)]]</f>
        <v>63171480853</v>
      </c>
      <c r="U1907" s="31">
        <f t="shared" si="240"/>
        <v>48533399278.190674</v>
      </c>
      <c r="V1907" s="30">
        <f>LN(Data[[#This Row],[MA'[NVA']
30d]]/Data[[#This Row],[MA'[NVMetcalfe calc']]])</f>
        <v>-2.6647562805298644</v>
      </c>
      <c r="W1907" s="30">
        <f>$Q$3+Data[[#This Row],[NVM
(scaled)]]/((Data[[#This Row],[Upper Bound]]-Data[[#This Row],[Lower Bound]])/2)</f>
        <v>-0.81634903224683419</v>
      </c>
      <c r="X1907" s="30">
        <f>(Data[[#This Row],[Upper Bound]]+Data[[#This Row],[Lower Bound]])/2</f>
        <v>23.353074845070765</v>
      </c>
      <c r="Y1907" s="32">
        <f>LN(Data[[#This Row],[NVActual]]/Data[[#This Row],[MA'[n^2']
30d]])</f>
        <v>-3.3192318692159901</v>
      </c>
      <c r="Z1907" s="32">
        <f>LN(Data[[#This Row],[NVActual]]/Data[[#This Row],[MA'[n*ln(n)']
30d]])</f>
        <v>6.7773324270858017</v>
      </c>
      <c r="AA1907" s="32">
        <f>LN(Data[[#This Row],[NVActual]]/Data[[#This Row],[MA'[n^1.5']]])</f>
        <v>2.997801257829213</v>
      </c>
      <c r="AB1907" s="32">
        <f>LN(Data[[#This Row],[NVActual]]/Data[[#This Row],[Metcalfe
(n^2)]])</f>
        <v>-3.5828326103504002</v>
      </c>
      <c r="AC1907" s="34">
        <f>1+Data[[#This Row],[MA'[NVMetcalfe calc']]]/((Data[[#This Row],[NVM_norm
(scaled)]]-Data[[#This Row],[NV_fund.]])/2)</f>
        <v>-4016098977.9862604</v>
      </c>
    </row>
    <row r="1908" spans="1:29" x14ac:dyDescent="0.2">
      <c r="A1908" s="23">
        <v>42268</v>
      </c>
      <c r="B1908" s="24">
        <v>3319557617.59236</v>
      </c>
      <c r="C1908" s="24">
        <f t="shared" si="233"/>
        <v>3376914145.5721874</v>
      </c>
      <c r="D1908" s="25">
        <f>LN(Data[[#This Row],[NVActual]])</f>
        <v>21.9230973632834</v>
      </c>
      <c r="E1908" s="26">
        <v>357635</v>
      </c>
      <c r="F1908" s="40">
        <f>Data[[#This Row],[DAA 
(n)]]^2</f>
        <v>127902793225</v>
      </c>
      <c r="G1908" s="41">
        <f t="shared" si="234"/>
        <v>91991316252.866669</v>
      </c>
      <c r="H1908" s="28">
        <f>LN(Data[[#This Row],[Metcalfe
(n^2)]])</f>
        <v>25.574536384424871</v>
      </c>
      <c r="I1908" s="42">
        <f t="shared" si="235"/>
        <v>25.234458323231586</v>
      </c>
      <c r="J1908" s="40">
        <f>Data[[#This Row],[DAA 
(n)]]*LN(Data[[#This Row],[DAA 
(n)]])</f>
        <v>4573174.6599218948</v>
      </c>
      <c r="K1908" s="40">
        <f t="shared" si="236"/>
        <v>3818344.8123578127</v>
      </c>
      <c r="L1908" s="29">
        <f>LN(Data[[#This Row],[MA'[n*ln(n)']
30d]])</f>
        <v>15.15532759148898</v>
      </c>
      <c r="M1908" s="43">
        <f t="shared" si="237"/>
        <v>15.111793692367728</v>
      </c>
      <c r="N1908" s="40">
        <f>Data[[#This Row],[DAA 
(n)]]^1.5</f>
        <v>213874999.60262465</v>
      </c>
      <c r="O1908" s="40">
        <f t="shared" si="238"/>
        <v>166706362.19131747</v>
      </c>
      <c r="P1908" s="43">
        <f>LN(Data[[#This Row],[MA'[n^1.5']]])</f>
        <v>18.931744512507539</v>
      </c>
      <c r="Q1908" s="43">
        <f t="shared" si="239"/>
        <v>18.870498725253775</v>
      </c>
      <c r="R1908" s="30">
        <f>$O$1+$O$2*Data[[#This Row],[MA'[ln(n^2)']]]</f>
        <v>25.234458323231586</v>
      </c>
      <c r="S1908" s="30">
        <f>$Q$1+$Q$2*Data[[#This Row],[MA'[ln(n*ln(n))']]]</f>
        <v>21.454459592406749</v>
      </c>
      <c r="T1908" s="31">
        <f>$O$3*Data[[#This Row],[Metcalfe
(n^2)]]</f>
        <v>66509452477</v>
      </c>
      <c r="U1908" s="31">
        <f t="shared" si="240"/>
        <v>47835484451.490677</v>
      </c>
      <c r="V1908" s="30">
        <f>LN(Data[[#This Row],[MA'[NVA']
30d]]/Data[[#This Row],[MA'[NVMetcalfe calc']]])</f>
        <v>-2.6508053988347777</v>
      </c>
      <c r="W1908" s="30">
        <f>$Q$3+Data[[#This Row],[NVM
(scaled)]]/((Data[[#This Row],[Upper Bound]]-Data[[#This Row],[Lower Bound]])/2)</f>
        <v>-0.81254300998473805</v>
      </c>
      <c r="X1908" s="30">
        <f>(Data[[#This Row],[Upper Bound]]+Data[[#This Row],[Lower Bound]])/2</f>
        <v>23.344458957819167</v>
      </c>
      <c r="Y1908" s="29">
        <f>LN(Data[[#This Row],[NVActual]]/Data[[#This Row],[MA'[n^2']
30d]])</f>
        <v>-3.3218626577013759</v>
      </c>
      <c r="Z1908" s="29">
        <f>LN(Data[[#This Row],[NVActual]]/Data[[#This Row],[MA'[n*ln(n)']
30d]])</f>
        <v>6.7677697717944181</v>
      </c>
      <c r="AA1908" s="29">
        <f>LN(Data[[#This Row],[NVActual]]/Data[[#This Row],[MA'[n^1.5']]])</f>
        <v>2.9913528507758591</v>
      </c>
      <c r="AB1908" s="29">
        <f>LN(Data[[#This Row],[NVActual]]/Data[[#This Row],[Metcalfe
(n^2)]])</f>
        <v>-3.6514390211414738</v>
      </c>
      <c r="AC1908" s="26">
        <f>1+Data[[#This Row],[MA'[NVMetcalfe calc']]]/((Data[[#This Row],[NVM_norm
(scaled)]]-Data[[#This Row],[NV_fund.]])/2)</f>
        <v>-3960382542.7647524</v>
      </c>
    </row>
    <row r="1909" spans="1:29" x14ac:dyDescent="0.2">
      <c r="A1909" s="23">
        <v>42267</v>
      </c>
      <c r="B1909" s="24">
        <v>3385967055.0058899</v>
      </c>
      <c r="C1909" s="24">
        <f t="shared" si="233"/>
        <v>3377948397.1567144</v>
      </c>
      <c r="D1909" s="25">
        <f>LN(Data[[#This Row],[NVActual]])</f>
        <v>21.942905390842121</v>
      </c>
      <c r="E1909" s="26">
        <v>336567</v>
      </c>
      <c r="F1909" s="40">
        <f>Data[[#This Row],[DAA 
(n)]]^2</f>
        <v>113277345489</v>
      </c>
      <c r="G1909" s="41">
        <f t="shared" si="234"/>
        <v>90631418104.333328</v>
      </c>
      <c r="H1909" s="28">
        <f>LN(Data[[#This Row],[Metcalfe
(n^2)]])</f>
        <v>25.453105033433996</v>
      </c>
      <c r="I1909" s="42">
        <f t="shared" si="235"/>
        <v>25.22165343937063</v>
      </c>
      <c r="J1909" s="40">
        <f>Data[[#This Row],[DAA 
(n)]]*LN(Data[[#This Row],[DAA 
(n)]])</f>
        <v>4283337.6008938896</v>
      </c>
      <c r="K1909" s="40">
        <f t="shared" si="236"/>
        <v>3789815.925271214</v>
      </c>
      <c r="L1909" s="29">
        <f>LN(Data[[#This Row],[MA'[n*ln(n)']
30d]])</f>
        <v>15.147828007349098</v>
      </c>
      <c r="M1909" s="43">
        <f t="shared" si="237"/>
        <v>15.109650540599732</v>
      </c>
      <c r="N1909" s="40">
        <f>Data[[#This Row],[DAA 
(n)]]^1.5</f>
        <v>195257308.0301891</v>
      </c>
      <c r="O1909" s="40">
        <f t="shared" si="238"/>
        <v>164921783.54697818</v>
      </c>
      <c r="P1909" s="43">
        <f>LN(Data[[#This Row],[MA'[n^1.5']]])</f>
        <v>18.920981880363573</v>
      </c>
      <c r="Q1909" s="43">
        <f t="shared" si="239"/>
        <v>18.867496612527667</v>
      </c>
      <c r="R1909" s="30">
        <f>$O$1+$O$2*Data[[#This Row],[MA'[ln(n^2)']]]</f>
        <v>25.22165343937063</v>
      </c>
      <c r="S1909" s="30">
        <f>$Q$1+$Q$2*Data[[#This Row],[MA'[ln(n*ln(n))']]]</f>
        <v>21.450923391989555</v>
      </c>
      <c r="T1909" s="31">
        <f>$O$3*Data[[#This Row],[Metcalfe
(n^2)]]</f>
        <v>58904219654.279999</v>
      </c>
      <c r="U1909" s="31">
        <f t="shared" si="240"/>
        <v>47128337414.253334</v>
      </c>
      <c r="V1909" s="30">
        <f>LN(Data[[#This Row],[MA'[NVA']
30d]]/Data[[#This Row],[MA'[NVMetcalfe calc']]])</f>
        <v>-2.6356059216057486</v>
      </c>
      <c r="W1909" s="30">
        <f>$Q$3+Data[[#This Row],[NVM
(scaled)]]/((Data[[#This Row],[Upper Bound]]-Data[[#This Row],[Lower Bound]])/2)</f>
        <v>-0.80792872387472203</v>
      </c>
      <c r="X1909" s="30">
        <f>(Data[[#This Row],[Upper Bound]]+Data[[#This Row],[Lower Bound]])/2</f>
        <v>23.336288415680094</v>
      </c>
      <c r="Y1909" s="32">
        <f>LN(Data[[#This Row],[NVActual]]/Data[[#This Row],[MA'[n^2']
30d]])</f>
        <v>-3.2871613772330885</v>
      </c>
      <c r="Z1909" s="32">
        <f>LN(Data[[#This Row],[NVActual]]/Data[[#This Row],[MA'[n*ln(n)']
30d]])</f>
        <v>6.7950773834930231</v>
      </c>
      <c r="AA1909" s="32">
        <f>LN(Data[[#This Row],[NVActual]]/Data[[#This Row],[MA'[n^1.5']]])</f>
        <v>3.0219235104785471</v>
      </c>
      <c r="AB1909" s="32">
        <f>LN(Data[[#This Row],[NVActual]]/Data[[#This Row],[Metcalfe
(n^2)]])</f>
        <v>-3.5101996425918767</v>
      </c>
      <c r="AC1909" s="34">
        <f>1+Data[[#This Row],[MA'[NVMetcalfe calc']]]/((Data[[#This Row],[NVM_norm
(scaled)]]-Data[[#This Row],[NV_fund.]])/2)</f>
        <v>-3903902713.4139009</v>
      </c>
    </row>
    <row r="1910" spans="1:29" x14ac:dyDescent="0.2">
      <c r="A1910" s="23">
        <v>42266</v>
      </c>
      <c r="B1910" s="24">
        <v>3398091544.2782898</v>
      </c>
      <c r="C1910" s="24">
        <f t="shared" si="233"/>
        <v>3377785020.3268137</v>
      </c>
      <c r="D1910" s="25">
        <f>LN(Data[[#This Row],[NVActual]])</f>
        <v>21.946479800468424</v>
      </c>
      <c r="E1910" s="26">
        <v>268056</v>
      </c>
      <c r="F1910" s="40">
        <f>Data[[#This Row],[DAA 
(n)]]^2</f>
        <v>71854019136</v>
      </c>
      <c r="G1910" s="41">
        <f t="shared" si="234"/>
        <v>89500725928.333328</v>
      </c>
      <c r="H1910" s="28">
        <f>LN(Data[[#This Row],[Metcalfe
(n^2)]])</f>
        <v>24.997902385777543</v>
      </c>
      <c r="I1910" s="42">
        <f t="shared" si="235"/>
        <v>25.209790511818497</v>
      </c>
      <c r="J1910" s="40">
        <f>Data[[#This Row],[DAA 
(n)]]*LN(Data[[#This Row],[DAA 
(n)]])</f>
        <v>3350418.8609609925</v>
      </c>
      <c r="K1910" s="40">
        <f t="shared" si="236"/>
        <v>3764870.6948885331</v>
      </c>
      <c r="L1910" s="29">
        <f>LN(Data[[#This Row],[MA'[n*ln(n)']
30d]])</f>
        <v>15.141224074639254</v>
      </c>
      <c r="M1910" s="43">
        <f t="shared" si="237"/>
        <v>15.107628019843046</v>
      </c>
      <c r="N1910" s="40">
        <f>Data[[#This Row],[DAA 
(n)]]^1.5</f>
        <v>138783648.00479791</v>
      </c>
      <c r="O1910" s="40">
        <f t="shared" si="238"/>
        <v>163397067.97982681</v>
      </c>
      <c r="P1910" s="43">
        <f>LN(Data[[#This Row],[MA'[n^1.5']]])</f>
        <v>18.911693796409274</v>
      </c>
      <c r="Q1910" s="43">
        <f t="shared" si="239"/>
        <v>18.864675016814964</v>
      </c>
      <c r="R1910" s="30">
        <f>$O$1+$O$2*Data[[#This Row],[MA'[ln(n^2)']]]</f>
        <v>25.209790511818497</v>
      </c>
      <c r="S1910" s="30">
        <f>$Q$1+$Q$2*Data[[#This Row],[MA'[ln(n*ln(n))']]]</f>
        <v>21.447586232741024</v>
      </c>
      <c r="T1910" s="31">
        <f>$O$3*Data[[#This Row],[Metcalfe
(n^2)]]</f>
        <v>37364089950.720001</v>
      </c>
      <c r="U1910" s="31">
        <f t="shared" si="240"/>
        <v>46540377482.733322</v>
      </c>
      <c r="V1910" s="30">
        <f>LN(Data[[#This Row],[MA'[NVA']
30d]]/Data[[#This Row],[MA'[NVMetcalfe calc']]])</f>
        <v>-2.6231000935229916</v>
      </c>
      <c r="W1910" s="30">
        <f>$Q$3+Data[[#This Row],[NVM
(scaled)]]/((Data[[#This Row],[Upper Bound]]-Data[[#This Row],[Lower Bound]])/2)</f>
        <v>-0.80444851950793062</v>
      </c>
      <c r="X1910" s="30">
        <f>(Data[[#This Row],[Upper Bound]]+Data[[#This Row],[Lower Bound]])/2</f>
        <v>23.32868837227976</v>
      </c>
      <c r="Y1910" s="29">
        <f>LN(Data[[#This Row],[NVActual]]/Data[[#This Row],[MA'[n^2']
30d]])</f>
        <v>-3.2710327726570023</v>
      </c>
      <c r="Z1910" s="29">
        <f>LN(Data[[#This Row],[NVActual]]/Data[[#This Row],[MA'[n*ln(n)']
30d]])</f>
        <v>6.8052557258291708</v>
      </c>
      <c r="AA1910" s="29">
        <f>LN(Data[[#This Row],[NVActual]]/Data[[#This Row],[MA'[n^1.5']]])</f>
        <v>3.034786004059149</v>
      </c>
      <c r="AB1910" s="29">
        <f>LN(Data[[#This Row],[NVActual]]/Data[[#This Row],[Metcalfe
(n^2)]])</f>
        <v>-3.0514225853091208</v>
      </c>
      <c r="AC1910" s="26">
        <f>1+Data[[#This Row],[MA'[NVMetcalfe calc']]]/((Data[[#This Row],[NVM_norm
(scaled)]]-Data[[#This Row],[NV_fund.]])/2)</f>
        <v>-3856968754.5678377</v>
      </c>
    </row>
    <row r="1911" spans="1:29" x14ac:dyDescent="0.2">
      <c r="A1911" s="23">
        <v>42265</v>
      </c>
      <c r="B1911" s="24">
        <v>3411022493.6568699</v>
      </c>
      <c r="C1911" s="24">
        <f t="shared" si="233"/>
        <v>3378503481.9649796</v>
      </c>
      <c r="D1911" s="25">
        <f>LN(Data[[#This Row],[NVActual]])</f>
        <v>21.950277934807634</v>
      </c>
      <c r="E1911" s="26">
        <v>320444</v>
      </c>
      <c r="F1911" s="40">
        <f>Data[[#This Row],[DAA 
(n)]]^2</f>
        <v>102684357136</v>
      </c>
      <c r="G1911" s="41">
        <f t="shared" si="234"/>
        <v>89698785575.833328</v>
      </c>
      <c r="H1911" s="28">
        <f>LN(Data[[#This Row],[Metcalfe
(n^2)]])</f>
        <v>25.354925626174488</v>
      </c>
      <c r="I1911" s="42">
        <f t="shared" si="235"/>
        <v>25.212438878697323</v>
      </c>
      <c r="J1911" s="40">
        <f>Data[[#This Row],[DAA 
(n)]]*LN(Data[[#This Row],[DAA 
(n)]])</f>
        <v>4062416.8936769287</v>
      </c>
      <c r="K1911" s="40">
        <f t="shared" si="236"/>
        <v>3769765.9050362157</v>
      </c>
      <c r="L1911" s="29">
        <f>LN(Data[[#This Row],[MA'[n*ln(n)']
30d]])</f>
        <v>15.142523463341421</v>
      </c>
      <c r="M1911" s="43">
        <f t="shared" si="237"/>
        <v>15.10584991700158</v>
      </c>
      <c r="N1911" s="40">
        <f>Data[[#This Row],[DAA 
(n)]]^1.5</f>
        <v>181396213.13050714</v>
      </c>
      <c r="O1911" s="40">
        <f t="shared" si="238"/>
        <v>163681109.21109512</v>
      </c>
      <c r="P1911" s="43">
        <f>LN(Data[[#This Row],[MA'[n^1.5']]])</f>
        <v>18.913430636849757</v>
      </c>
      <c r="Q1911" s="43">
        <f t="shared" si="239"/>
        <v>18.862196755080138</v>
      </c>
      <c r="R1911" s="30">
        <f>$O$1+$O$2*Data[[#This Row],[MA'[ln(n^2)']]]</f>
        <v>25.212438878697323</v>
      </c>
      <c r="S1911" s="30">
        <f>$Q$1+$Q$2*Data[[#This Row],[MA'[ln(n*ln(n))']]]</f>
        <v>21.444652363052604</v>
      </c>
      <c r="T1911" s="31">
        <f>$O$3*Data[[#This Row],[Metcalfe
(n^2)]]</f>
        <v>53395865710.720001</v>
      </c>
      <c r="U1911" s="31">
        <f t="shared" si="240"/>
        <v>46643368499.433334</v>
      </c>
      <c r="V1911" s="30">
        <f>LN(Data[[#This Row],[MA'[NVA']
30d]]/Data[[#This Row],[MA'[NVMetcalfe calc']]])</f>
        <v>-2.6250979082013894</v>
      </c>
      <c r="W1911" s="30">
        <f>$Q$3+Data[[#This Row],[NVM
(scaled)]]/((Data[[#This Row],[Upper Bound]]-Data[[#This Row],[Lower Bound]])/2)</f>
        <v>-0.80344301875988855</v>
      </c>
      <c r="X1911" s="30">
        <f>(Data[[#This Row],[Upper Bound]]+Data[[#This Row],[Lower Bound]])/2</f>
        <v>23.328545620874962</v>
      </c>
      <c r="Y1911" s="32">
        <f>LN(Data[[#This Row],[NVActual]]/Data[[#This Row],[MA'[n^2']
30d]])</f>
        <v>-3.2694451323809219</v>
      </c>
      <c r="Z1911" s="32">
        <f>LN(Data[[#This Row],[NVActual]]/Data[[#This Row],[MA'[n*ln(n)']
30d]])</f>
        <v>6.8077544714662137</v>
      </c>
      <c r="AA1911" s="32">
        <f>LN(Data[[#This Row],[NVActual]]/Data[[#This Row],[MA'[n^1.5']]])</f>
        <v>3.0368472979578796</v>
      </c>
      <c r="AB1911" s="32">
        <f>LN(Data[[#This Row],[NVActual]]/Data[[#This Row],[Metcalfe
(n^2)]])</f>
        <v>-3.404647691366852</v>
      </c>
      <c r="AC1911" s="34">
        <f>1+Data[[#This Row],[MA'[NVMetcalfe calc']]]/((Data[[#This Row],[NVM_norm
(scaled)]]-Data[[#This Row],[NV_fund.]])/2)</f>
        <v>-3865687920.2039204</v>
      </c>
    </row>
    <row r="1912" spans="1:29" x14ac:dyDescent="0.2">
      <c r="A1912" s="23">
        <v>42264</v>
      </c>
      <c r="B1912" s="24">
        <v>3410568738.8057599</v>
      </c>
      <c r="C1912" s="24">
        <f t="shared" si="233"/>
        <v>3374742773.8867984</v>
      </c>
      <c r="D1912" s="25">
        <f>LN(Data[[#This Row],[NVActual]])</f>
        <v>21.950144899908206</v>
      </c>
      <c r="E1912" s="26">
        <v>315192</v>
      </c>
      <c r="F1912" s="40">
        <f>Data[[#This Row],[DAA 
(n)]]^2</f>
        <v>99345996864</v>
      </c>
      <c r="G1912" s="41">
        <f t="shared" si="234"/>
        <v>88904186791.833328</v>
      </c>
      <c r="H1912" s="28">
        <f>LN(Data[[#This Row],[Metcalfe
(n^2)]])</f>
        <v>25.321874511866213</v>
      </c>
      <c r="I1912" s="42">
        <f t="shared" si="235"/>
        <v>25.203633604892712</v>
      </c>
      <c r="J1912" s="40">
        <f>Data[[#This Row],[DAA 
(n)]]*LN(Data[[#This Row],[DAA 
(n)]])</f>
        <v>3990626.1355720675</v>
      </c>
      <c r="K1912" s="40">
        <f t="shared" si="236"/>
        <v>3751775.1273508198</v>
      </c>
      <c r="L1912" s="29">
        <f>LN(Data[[#This Row],[MA'[n*ln(n)']
30d]])</f>
        <v>15.137739653237192</v>
      </c>
      <c r="M1912" s="43">
        <f t="shared" si="237"/>
        <v>15.104174184182066</v>
      </c>
      <c r="N1912" s="40">
        <f>Data[[#This Row],[DAA 
(n)]]^1.5</f>
        <v>176954975.75247204</v>
      </c>
      <c r="O1912" s="40">
        <f t="shared" si="238"/>
        <v>162594379.69518831</v>
      </c>
      <c r="P1912" s="43">
        <f>LN(Data[[#This Row],[MA'[n^1.5']]])</f>
        <v>18.906769189260348</v>
      </c>
      <c r="Q1912" s="43">
        <f t="shared" si="239"/>
        <v>18.859866170856343</v>
      </c>
      <c r="R1912" s="30">
        <f>$O$1+$O$2*Data[[#This Row],[MA'[ln(n^2)']]]</f>
        <v>25.203633604892712</v>
      </c>
      <c r="S1912" s="30">
        <f>$Q$1+$Q$2*Data[[#This Row],[MA'[ln(n*ln(n))']]]</f>
        <v>21.441887403900406</v>
      </c>
      <c r="T1912" s="31">
        <f>$O$3*Data[[#This Row],[Metcalfe
(n^2)]]</f>
        <v>51659918369.279999</v>
      </c>
      <c r="U1912" s="31">
        <f t="shared" si="240"/>
        <v>46230177131.753326</v>
      </c>
      <c r="V1912" s="30">
        <f>LN(Data[[#This Row],[MA'[NVA']
30d]]/Data[[#This Row],[MA'[NVMetcalfe calc']]])</f>
        <v>-2.6173136632501013</v>
      </c>
      <c r="W1912" s="30">
        <f>$Q$3+Data[[#This Row],[NVM
(scaled)]]/((Data[[#This Row],[Upper Bound]]-Data[[#This Row],[Lower Bound]])/2)</f>
        <v>-0.80154186561532714</v>
      </c>
      <c r="X1912" s="30">
        <f>(Data[[#This Row],[Upper Bound]]+Data[[#This Row],[Lower Bound]])/2</f>
        <v>23.322760504396559</v>
      </c>
      <c r="Y1912" s="29">
        <f>LN(Data[[#This Row],[NVActual]]/Data[[#This Row],[MA'[n^2']
30d]])</f>
        <v>-3.26068017397029</v>
      </c>
      <c r="Z1912" s="29">
        <f>LN(Data[[#This Row],[NVActual]]/Data[[#This Row],[MA'[n*ln(n)']
30d]])</f>
        <v>6.8124052466710134</v>
      </c>
      <c r="AA1912" s="29">
        <f>LN(Data[[#This Row],[NVActual]]/Data[[#This Row],[MA'[n^1.5']]])</f>
        <v>3.0433757106478563</v>
      </c>
      <c r="AB1912" s="29">
        <f>LN(Data[[#This Row],[NVActual]]/Data[[#This Row],[Metcalfe
(n^2)]])</f>
        <v>-3.3717296119580054</v>
      </c>
      <c r="AC1912" s="26">
        <f>1+Data[[#This Row],[MA'[NVMetcalfe calc']]]/((Data[[#This Row],[NVM_norm
(scaled)]]-Data[[#This Row],[NV_fund.]])/2)</f>
        <v>-3832664373.9267969</v>
      </c>
    </row>
    <row r="1913" spans="1:29" x14ac:dyDescent="0.2">
      <c r="A1913" s="23">
        <v>42263</v>
      </c>
      <c r="B1913" s="24">
        <v>3348913151.4073</v>
      </c>
      <c r="C1913" s="24">
        <f t="shared" si="233"/>
        <v>3366453379.0229545</v>
      </c>
      <c r="D1913" s="25">
        <f>LN(Data[[#This Row],[NVActual]])</f>
        <v>21.931901697728073</v>
      </c>
      <c r="E1913" s="26">
        <v>301627</v>
      </c>
      <c r="F1913" s="40">
        <f>Data[[#This Row],[DAA 
(n)]]^2</f>
        <v>90978847129</v>
      </c>
      <c r="G1913" s="41">
        <f t="shared" si="234"/>
        <v>88469151483.03334</v>
      </c>
      <c r="H1913" s="28">
        <f>LN(Data[[#This Row],[Metcalfe
(n^2)]])</f>
        <v>25.233892867310907</v>
      </c>
      <c r="I1913" s="42">
        <f t="shared" si="235"/>
        <v>25.198939013591453</v>
      </c>
      <c r="J1913" s="40">
        <f>Data[[#This Row],[DAA 
(n)]]*LN(Data[[#This Row],[DAA 
(n)]])</f>
        <v>3805611.7019441933</v>
      </c>
      <c r="K1913" s="40">
        <f t="shared" si="236"/>
        <v>3742040.612204852</v>
      </c>
      <c r="L1913" s="29">
        <f>LN(Data[[#This Row],[MA'[n*ln(n)']
30d]])</f>
        <v>15.135141638831797</v>
      </c>
      <c r="M1913" s="43">
        <f t="shared" si="237"/>
        <v>15.1026703157913</v>
      </c>
      <c r="N1913" s="40">
        <f>Data[[#This Row],[DAA 
(n)]]^1.5</f>
        <v>165655294.8836191</v>
      </c>
      <c r="O1913" s="40">
        <f t="shared" si="238"/>
        <v>162003108.3704749</v>
      </c>
      <c r="P1913" s="43">
        <f>LN(Data[[#This Row],[MA'[n^1.5']]])</f>
        <v>18.903126080484647</v>
      </c>
      <c r="Q1913" s="43">
        <f t="shared" si="239"/>
        <v>18.857774768462154</v>
      </c>
      <c r="R1913" s="30">
        <f>$O$1+$O$2*Data[[#This Row],[MA'[ln(n^2)']]]</f>
        <v>25.198939013591453</v>
      </c>
      <c r="S1913" s="30">
        <f>$Q$1+$Q$2*Data[[#This Row],[MA'[ln(n*ln(n))']]]</f>
        <v>21.439406021055643</v>
      </c>
      <c r="T1913" s="31">
        <f>$O$3*Data[[#This Row],[Metcalfe
(n^2)]]</f>
        <v>47309000507.080002</v>
      </c>
      <c r="U1913" s="31">
        <f t="shared" si="240"/>
        <v>46003958771.177338</v>
      </c>
      <c r="V1913" s="30">
        <f>LN(Data[[#This Row],[MA'[NVA']
30d]]/Data[[#This Row],[MA'[NVMetcalfe calc']]])</f>
        <v>-2.6148676726223363</v>
      </c>
      <c r="W1913" s="30">
        <f>$Q$3+Data[[#This Row],[NVM
(scaled)]]/((Data[[#This Row],[Upper Bound]]-Data[[#This Row],[Lower Bound]])/2)</f>
        <v>-0.80105983525821089</v>
      </c>
      <c r="X1913" s="30">
        <f>(Data[[#This Row],[Upper Bound]]+Data[[#This Row],[Lower Bound]])/2</f>
        <v>23.319172517323548</v>
      </c>
      <c r="Y1913" s="32">
        <f>LN(Data[[#This Row],[NVActual]]/Data[[#This Row],[MA'[n^2']
30d]])</f>
        <v>-3.2740180596541126</v>
      </c>
      <c r="Z1913" s="32">
        <f>LN(Data[[#This Row],[NVActual]]/Data[[#This Row],[MA'[n*ln(n)']
30d]])</f>
        <v>6.7967600588962762</v>
      </c>
      <c r="AA1913" s="32">
        <f>LN(Data[[#This Row],[NVActual]]/Data[[#This Row],[MA'[n^1.5']]])</f>
        <v>3.0287756172434248</v>
      </c>
      <c r="AB1913" s="32">
        <f>LN(Data[[#This Row],[NVActual]]/Data[[#This Row],[Metcalfe
(n^2)]])</f>
        <v>-3.3019911695828332</v>
      </c>
      <c r="AC1913" s="34">
        <f>1+Data[[#This Row],[MA'[NVMetcalfe calc']]]/((Data[[#This Row],[NVM_norm
(scaled)]]-Data[[#This Row],[NV_fund.]])/2)</f>
        <v>-3814553532.2086639</v>
      </c>
    </row>
    <row r="1914" spans="1:29" x14ac:dyDescent="0.2">
      <c r="A1914" s="23">
        <v>42262</v>
      </c>
      <c r="B1914" s="24">
        <v>3367911560.9604702</v>
      </c>
      <c r="C1914" s="24">
        <f t="shared" si="233"/>
        <v>3379597487.6886563</v>
      </c>
      <c r="D1914" s="25">
        <f>LN(Data[[#This Row],[NVActual]])</f>
        <v>21.93755867435954</v>
      </c>
      <c r="E1914" s="26">
        <v>324464</v>
      </c>
      <c r="F1914" s="40">
        <f>Data[[#This Row],[DAA 
(n)]]^2</f>
        <v>105276887296</v>
      </c>
      <c r="G1914" s="41">
        <f t="shared" si="234"/>
        <v>88299699920.100006</v>
      </c>
      <c r="H1914" s="28">
        <f>LN(Data[[#This Row],[Metcalfe
(n^2)]])</f>
        <v>25.379859738128889</v>
      </c>
      <c r="I1914" s="42">
        <f t="shared" si="235"/>
        <v>25.197022416429782</v>
      </c>
      <c r="J1914" s="40">
        <f>Data[[#This Row],[DAA 
(n)]]*LN(Data[[#This Row],[DAA 
(n)]])</f>
        <v>4117425.4050361258</v>
      </c>
      <c r="K1914" s="40">
        <f t="shared" si="236"/>
        <v>3738164.7664112509</v>
      </c>
      <c r="L1914" s="29">
        <f>LN(Data[[#This Row],[MA'[n*ln(n)']
30d]])</f>
        <v>15.13410534478791</v>
      </c>
      <c r="M1914" s="43">
        <f t="shared" si="237"/>
        <v>15.101263066516047</v>
      </c>
      <c r="N1914" s="40">
        <f>Data[[#This Row],[DAA 
(n)]]^1.5</f>
        <v>184820345.09114352</v>
      </c>
      <c r="O1914" s="40">
        <f t="shared" si="238"/>
        <v>161770048.8001734</v>
      </c>
      <c r="P1914" s="43">
        <f>LN(Data[[#This Row],[MA'[n^1.5']]])</f>
        <v>18.901686432969758</v>
      </c>
      <c r="Q1914" s="43">
        <f t="shared" si="239"/>
        <v>18.855818901364231</v>
      </c>
      <c r="R1914" s="30">
        <f>$O$1+$O$2*Data[[#This Row],[MA'[ln(n^2)']]]</f>
        <v>25.197022416429782</v>
      </c>
      <c r="S1914" s="30">
        <f>$Q$1+$Q$2*Data[[#This Row],[MA'[ln(n*ln(n))']]]</f>
        <v>21.437084059751477</v>
      </c>
      <c r="T1914" s="31">
        <f>$O$3*Data[[#This Row],[Metcalfe
(n^2)]]</f>
        <v>54743981393.919998</v>
      </c>
      <c r="U1914" s="31">
        <f t="shared" si="240"/>
        <v>45915843958.452003</v>
      </c>
      <c r="V1914" s="30">
        <f>LN(Data[[#This Row],[MA'[NVA']
30d]]/Data[[#This Row],[MA'[NVMetcalfe calc']]])</f>
        <v>-2.6090536258631891</v>
      </c>
      <c r="W1914" s="30">
        <f>$Q$3+Data[[#This Row],[NVM
(scaled)]]/((Data[[#This Row],[Upper Bound]]-Data[[#This Row],[Lower Bound]])/2)</f>
        <v>-0.79781723441239716</v>
      </c>
      <c r="X1914" s="30">
        <f>(Data[[#This Row],[Upper Bound]]+Data[[#This Row],[Lower Bound]])/2</f>
        <v>23.317053238090629</v>
      </c>
      <c r="Y1914" s="29">
        <f>LN(Data[[#This Row],[NVActual]]/Data[[#This Row],[MA'[n^2']
30d]])</f>
        <v>-3.2664438717776476</v>
      </c>
      <c r="Z1914" s="29">
        <f>LN(Data[[#This Row],[NVActual]]/Data[[#This Row],[MA'[n*ln(n)']
30d]])</f>
        <v>6.8034533295716297</v>
      </c>
      <c r="AA1914" s="29">
        <f>LN(Data[[#This Row],[NVActual]]/Data[[#This Row],[MA'[n^1.5']]])</f>
        <v>3.0358722413897818</v>
      </c>
      <c r="AB1914" s="29">
        <f>LN(Data[[#This Row],[NVActual]]/Data[[#This Row],[Metcalfe
(n^2)]])</f>
        <v>-3.4423010637693503</v>
      </c>
      <c r="AC1914" s="26">
        <f>1+Data[[#This Row],[MA'[NVMetcalfe calc']]]/((Data[[#This Row],[NVM_norm
(scaled)]]-Data[[#This Row],[NV_fund.]])/2)</f>
        <v>-3808093765.1106272</v>
      </c>
    </row>
    <row r="1915" spans="1:29" x14ac:dyDescent="0.2">
      <c r="A1915" s="23">
        <v>42261</v>
      </c>
      <c r="B1915" s="24">
        <v>3375030516.0714698</v>
      </c>
      <c r="C1915" s="24">
        <f t="shared" si="233"/>
        <v>3392522199.5729198</v>
      </c>
      <c r="D1915" s="25">
        <f>LN(Data[[#This Row],[NVActual]])</f>
        <v>21.939670203028982</v>
      </c>
      <c r="E1915" s="26">
        <v>311373</v>
      </c>
      <c r="F1915" s="40">
        <f>Data[[#This Row],[DAA 
(n)]]^2</f>
        <v>96953145129</v>
      </c>
      <c r="G1915" s="41">
        <f t="shared" si="234"/>
        <v>87329596744.100006</v>
      </c>
      <c r="H1915" s="28">
        <f>LN(Data[[#This Row],[Metcalfe
(n^2)]])</f>
        <v>25.297493658841219</v>
      </c>
      <c r="I1915" s="42">
        <f t="shared" si="235"/>
        <v>25.18623653528153</v>
      </c>
      <c r="J1915" s="40">
        <f>Data[[#This Row],[DAA 
(n)]]*LN(Data[[#This Row],[DAA 
(n)]])</f>
        <v>3938478.2465171833</v>
      </c>
      <c r="K1915" s="40">
        <f t="shared" si="236"/>
        <v>3716174.4856880936</v>
      </c>
      <c r="L1915" s="29">
        <f>LN(Data[[#This Row],[MA'[n*ln(n)']
30d]])</f>
        <v>15.128205333057878</v>
      </c>
      <c r="M1915" s="43">
        <f t="shared" si="237"/>
        <v>15.09971661655034</v>
      </c>
      <c r="N1915" s="40">
        <f>Data[[#This Row],[DAA 
(n)]]^1.5</f>
        <v>173748645.05443522</v>
      </c>
      <c r="O1915" s="40">
        <f t="shared" si="238"/>
        <v>160442550.15690044</v>
      </c>
      <c r="P1915" s="43">
        <f>LN(Data[[#This Row],[MA'[n^1.5']]])</f>
        <v>18.893446493509817</v>
      </c>
      <c r="Q1915" s="43">
        <f t="shared" si="239"/>
        <v>18.853674517448507</v>
      </c>
      <c r="R1915" s="30">
        <f>$O$1+$O$2*Data[[#This Row],[MA'[ln(n^2)']]]</f>
        <v>25.18623653528153</v>
      </c>
      <c r="S1915" s="30">
        <f>$Q$1+$Q$2*Data[[#This Row],[MA'[ln(n*ln(n))']]]</f>
        <v>21.434532417308059</v>
      </c>
      <c r="T1915" s="31">
        <f>$O$3*Data[[#This Row],[Metcalfe
(n^2)]]</f>
        <v>50415635467.080002</v>
      </c>
      <c r="U1915" s="31">
        <f t="shared" si="240"/>
        <v>45411390306.932007</v>
      </c>
      <c r="V1915" s="30">
        <f>LN(Data[[#This Row],[MA'[NVA']
30d]]/Data[[#This Row],[MA'[NVMetcalfe calc']]])</f>
        <v>-2.5941893049717941</v>
      </c>
      <c r="W1915" s="30">
        <f>$Q$3+Data[[#This Row],[NVM
(scaled)]]/((Data[[#This Row],[Upper Bound]]-Data[[#This Row],[Lower Bound]])/2)</f>
        <v>-0.79293917824899107</v>
      </c>
      <c r="X1915" s="30">
        <f>(Data[[#This Row],[Upper Bound]]+Data[[#This Row],[Lower Bound]])/2</f>
        <v>23.310384476294793</v>
      </c>
      <c r="Y1915" s="32">
        <f>LN(Data[[#This Row],[NVActual]]/Data[[#This Row],[MA'[n^2']
30d]])</f>
        <v>-3.2532850627221959</v>
      </c>
      <c r="Z1915" s="32">
        <f>LN(Data[[#This Row],[NVActual]]/Data[[#This Row],[MA'[n*ln(n)']
30d]])</f>
        <v>6.811464869971104</v>
      </c>
      <c r="AA1915" s="32">
        <f>LN(Data[[#This Row],[NVActual]]/Data[[#This Row],[MA'[n^1.5']]])</f>
        <v>3.0462237095191655</v>
      </c>
      <c r="AB1915" s="32">
        <f>LN(Data[[#This Row],[NVActual]]/Data[[#This Row],[Metcalfe
(n^2)]])</f>
        <v>-3.3578234558122375</v>
      </c>
      <c r="AC1915" s="34">
        <f>1+Data[[#This Row],[MA'[NVMetcalfe calc']]]/((Data[[#This Row],[NVM_norm
(scaled)]]-Data[[#This Row],[NV_fund.]])/2)</f>
        <v>-3768060450.5611176</v>
      </c>
    </row>
    <row r="1916" spans="1:29" x14ac:dyDescent="0.2">
      <c r="A1916" s="23">
        <v>42260</v>
      </c>
      <c r="B1916" s="24">
        <v>3368309570.3646798</v>
      </c>
      <c r="C1916" s="24">
        <f t="shared" si="233"/>
        <v>3406632846.900691</v>
      </c>
      <c r="D1916" s="25">
        <f>LN(Data[[#This Row],[NVActual]])</f>
        <v>21.937676844293961</v>
      </c>
      <c r="E1916" s="26">
        <v>317231</v>
      </c>
      <c r="F1916" s="40">
        <f>Data[[#This Row],[DAA 
(n)]]^2</f>
        <v>100635507361</v>
      </c>
      <c r="G1916" s="41">
        <f t="shared" si="234"/>
        <v>86571453325.433334</v>
      </c>
      <c r="H1916" s="28">
        <f>LN(Data[[#This Row],[Metcalfe
(n^2)]])</f>
        <v>25.334770988212529</v>
      </c>
      <c r="I1916" s="42">
        <f t="shared" si="235"/>
        <v>25.17732505172377</v>
      </c>
      <c r="J1916" s="40">
        <f>Data[[#This Row],[DAA 
(n)]]*LN(Data[[#This Row],[DAA 
(n)]])</f>
        <v>4018487.3676808244</v>
      </c>
      <c r="K1916" s="40">
        <f t="shared" si="236"/>
        <v>3698534.1778204087</v>
      </c>
      <c r="L1916" s="29">
        <f>LN(Data[[#This Row],[MA'[n*ln(n)']
30d]])</f>
        <v>15.12344713096247</v>
      </c>
      <c r="M1916" s="43">
        <f t="shared" si="237"/>
        <v>15.098250117562289</v>
      </c>
      <c r="N1916" s="40">
        <f>Data[[#This Row],[DAA 
(n)]]^1.5</f>
        <v>178674851.71572813</v>
      </c>
      <c r="O1916" s="40">
        <f t="shared" si="238"/>
        <v>159390297.27580479</v>
      </c>
      <c r="P1916" s="43">
        <f>LN(Data[[#This Row],[MA'[n^1.5']]])</f>
        <v>18.886866452177912</v>
      </c>
      <c r="Q1916" s="43">
        <f t="shared" si="239"/>
        <v>18.851648245186304</v>
      </c>
      <c r="R1916" s="30">
        <f>$O$1+$O$2*Data[[#This Row],[MA'[ln(n^2)']]]</f>
        <v>25.17732505172377</v>
      </c>
      <c r="S1916" s="30">
        <f>$Q$1+$Q$2*Data[[#This Row],[MA'[ln(n*ln(n))']]]</f>
        <v>21.432112693977775</v>
      </c>
      <c r="T1916" s="31">
        <f>$O$3*Data[[#This Row],[Metcalfe
(n^2)]]</f>
        <v>52330463827.720001</v>
      </c>
      <c r="U1916" s="31">
        <f t="shared" si="240"/>
        <v>45017155729.225342</v>
      </c>
      <c r="V1916" s="30">
        <f>LN(Data[[#This Row],[MA'[NVA']
30d]]/Data[[#This Row],[MA'[NVMetcalfe calc']]])</f>
        <v>-2.5813192870107335</v>
      </c>
      <c r="W1916" s="30">
        <f>$Q$3+Data[[#This Row],[NVM
(scaled)]]/((Data[[#This Row],[Upper Bound]]-Data[[#This Row],[Lower Bound]])/2)</f>
        <v>-0.78846351044524765</v>
      </c>
      <c r="X1916" s="30">
        <f>(Data[[#This Row],[Upper Bound]]+Data[[#This Row],[Lower Bound]])/2</f>
        <v>23.304718872850771</v>
      </c>
      <c r="Y1916" s="29">
        <f>LN(Data[[#This Row],[NVActual]]/Data[[#This Row],[MA'[n^2']
30d]])</f>
        <v>-3.2465591156037577</v>
      </c>
      <c r="Z1916" s="29">
        <f>LN(Data[[#This Row],[NVActual]]/Data[[#This Row],[MA'[n*ln(n)']
30d]])</f>
        <v>6.8142297133314917</v>
      </c>
      <c r="AA1916" s="29">
        <f>LN(Data[[#This Row],[NVActual]]/Data[[#This Row],[MA'[n^1.5']]])</f>
        <v>3.0508103921160519</v>
      </c>
      <c r="AB1916" s="29">
        <f>LN(Data[[#This Row],[NVActual]]/Data[[#This Row],[Metcalfe
(n^2)]])</f>
        <v>-3.3970941439185673</v>
      </c>
      <c r="AC1916" s="26">
        <f>1+Data[[#This Row],[MA'[NVMetcalfe calc']]]/((Data[[#This Row],[NVM_norm
(scaled)]]-Data[[#This Row],[NV_fund.]])/2)</f>
        <v>-3736920677.4767518</v>
      </c>
    </row>
    <row r="1917" spans="1:29" x14ac:dyDescent="0.2">
      <c r="A1917" s="23">
        <v>42259</v>
      </c>
      <c r="B1917" s="24">
        <v>3452198889.6750202</v>
      </c>
      <c r="C1917" s="24">
        <f t="shared" si="233"/>
        <v>3423073166.9667964</v>
      </c>
      <c r="D1917" s="25">
        <f>LN(Data[[#This Row],[NVActual]])</f>
        <v>21.962277224288581</v>
      </c>
      <c r="E1917" s="26">
        <v>276575</v>
      </c>
      <c r="F1917" s="40">
        <f>Data[[#This Row],[DAA 
(n)]]^2</f>
        <v>76493730625</v>
      </c>
      <c r="G1917" s="41">
        <f t="shared" si="234"/>
        <v>85627642862.600006</v>
      </c>
      <c r="H1917" s="28">
        <f>LN(Data[[#This Row],[Metcalfe
(n^2)]])</f>
        <v>25.060474621806222</v>
      </c>
      <c r="I1917" s="42">
        <f t="shared" si="235"/>
        <v>25.166312120636828</v>
      </c>
      <c r="J1917" s="40">
        <f>Data[[#This Row],[DAA 
(n)]]*LN(Data[[#This Row],[DAA 
(n)]])</f>
        <v>3465550.3842630279</v>
      </c>
      <c r="K1917" s="40">
        <f t="shared" si="236"/>
        <v>3676656.7441912382</v>
      </c>
      <c r="L1917" s="29">
        <f>LN(Data[[#This Row],[MA'[n*ln(n)']
30d]])</f>
        <v>15.117514403788551</v>
      </c>
      <c r="M1917" s="43">
        <f t="shared" si="237"/>
        <v>15.096966173296474</v>
      </c>
      <c r="N1917" s="40">
        <f>Data[[#This Row],[DAA 
(n)]]^1.5</f>
        <v>145451894.27301842</v>
      </c>
      <c r="O1917" s="40">
        <f t="shared" si="238"/>
        <v>158083130.4939501</v>
      </c>
      <c r="P1917" s="43">
        <f>LN(Data[[#This Row],[MA'[n^1.5']]])</f>
        <v>18.878631594993649</v>
      </c>
      <c r="Q1917" s="43">
        <f t="shared" si="239"/>
        <v>18.849874123329375</v>
      </c>
      <c r="R1917" s="30">
        <f>$O$1+$O$2*Data[[#This Row],[MA'[ln(n^2)']]]</f>
        <v>25.166312120636828</v>
      </c>
      <c r="S1917" s="30">
        <f>$Q$1+$Q$2*Data[[#This Row],[MA'[ln(n*ln(n))']]]</f>
        <v>21.429994185939179</v>
      </c>
      <c r="T1917" s="31">
        <f>$O$3*Data[[#This Row],[Metcalfe
(n^2)]]</f>
        <v>39776739925</v>
      </c>
      <c r="U1917" s="31">
        <f t="shared" si="240"/>
        <v>44526374288.552002</v>
      </c>
      <c r="V1917" s="30">
        <f>LN(Data[[#This Row],[MA'[NVA']
30d]]/Data[[#This Row],[MA'[NVMetcalfe calc']]])</f>
        <v>-2.5655429598285502</v>
      </c>
      <c r="W1917" s="30">
        <f>$Q$3+Data[[#This Row],[NVM
(scaled)]]/((Data[[#This Row],[Upper Bound]]-Data[[#This Row],[Lower Bound]])/2)</f>
        <v>-0.78330013380467844</v>
      </c>
      <c r="X1917" s="30">
        <f>(Data[[#This Row],[Upper Bound]]+Data[[#This Row],[Lower Bound]])/2</f>
        <v>23.298153153288006</v>
      </c>
      <c r="Y1917" s="32">
        <f>LN(Data[[#This Row],[NVActual]]/Data[[#This Row],[MA'[n^2']
30d]])</f>
        <v>-3.2109967743125023</v>
      </c>
      <c r="Z1917" s="32">
        <f>LN(Data[[#This Row],[NVActual]]/Data[[#This Row],[MA'[n*ln(n)']
30d]])</f>
        <v>6.8447628205000282</v>
      </c>
      <c r="AA1917" s="32">
        <f>LN(Data[[#This Row],[NVActual]]/Data[[#This Row],[MA'[n^1.5']]])</f>
        <v>3.0836456292949306</v>
      </c>
      <c r="AB1917" s="32">
        <f>LN(Data[[#This Row],[NVActual]]/Data[[#This Row],[Metcalfe
(n^2)]])</f>
        <v>-3.0981973975176431</v>
      </c>
      <c r="AC1917" s="34">
        <f>1+Data[[#This Row],[MA'[NVMetcalfe calc']]]/((Data[[#This Row],[NVM_norm
(scaled)]]-Data[[#This Row],[NV_fund.]])/2)</f>
        <v>-3697980661.356246</v>
      </c>
    </row>
    <row r="1918" spans="1:29" x14ac:dyDescent="0.2">
      <c r="A1918" s="23">
        <v>42258</v>
      </c>
      <c r="B1918" s="24">
        <v>3517014443.8737702</v>
      </c>
      <c r="C1918" s="24">
        <f t="shared" si="233"/>
        <v>3435881570.0390859</v>
      </c>
      <c r="D1918" s="25">
        <f>LN(Data[[#This Row],[NVActual]])</f>
        <v>21.980878297303232</v>
      </c>
      <c r="E1918" s="26">
        <v>317585</v>
      </c>
      <c r="F1918" s="40">
        <f>Data[[#This Row],[DAA 
(n)]]^2</f>
        <v>100860232225</v>
      </c>
      <c r="G1918" s="41">
        <f t="shared" si="234"/>
        <v>85559404401.800003</v>
      </c>
      <c r="H1918" s="28">
        <f>LN(Data[[#This Row],[Metcalfe
(n^2)]])</f>
        <v>25.33700155604128</v>
      </c>
      <c r="I1918" s="42">
        <f t="shared" si="235"/>
        <v>25.165407887082644</v>
      </c>
      <c r="J1918" s="40">
        <f>Data[[#This Row],[DAA 
(n)]]*LN(Data[[#This Row],[DAA 
(n)]])</f>
        <v>4023325.8195876847</v>
      </c>
      <c r="K1918" s="40">
        <f t="shared" si="236"/>
        <v>3674977.1291067107</v>
      </c>
      <c r="L1918" s="29">
        <f>LN(Data[[#This Row],[MA'[n*ln(n)']
30d]])</f>
        <v>15.117057467237386</v>
      </c>
      <c r="M1918" s="43">
        <f t="shared" si="237"/>
        <v>15.095879337406645</v>
      </c>
      <c r="N1918" s="40">
        <f>Data[[#This Row],[DAA 
(n)]]^1.5</f>
        <v>178974011.66419816</v>
      </c>
      <c r="O1918" s="40">
        <f t="shared" si="238"/>
        <v>157985485.30772477</v>
      </c>
      <c r="P1918" s="43">
        <f>LN(Data[[#This Row],[MA'[n^1.5']]])</f>
        <v>18.878013721630399</v>
      </c>
      <c r="Q1918" s="43">
        <f t="shared" si="239"/>
        <v>18.84837361610462</v>
      </c>
      <c r="R1918" s="30">
        <f>$O$1+$O$2*Data[[#This Row],[MA'[ln(n^2)']]]</f>
        <v>25.165407887082644</v>
      </c>
      <c r="S1918" s="30">
        <f>$Q$1+$Q$2*Data[[#This Row],[MA'[ln(n*ln(n))']]]</f>
        <v>21.428200906720964</v>
      </c>
      <c r="T1918" s="31">
        <f>$O$3*Data[[#This Row],[Metcalfe
(n^2)]]</f>
        <v>52447320757</v>
      </c>
      <c r="U1918" s="31">
        <f t="shared" si="240"/>
        <v>44490890288.936005</v>
      </c>
      <c r="V1918" s="30">
        <f>LN(Data[[#This Row],[MA'[NVA']
30d]]/Data[[#This Row],[MA'[NVMetcalfe calc']]])</f>
        <v>-2.5610109194721167</v>
      </c>
      <c r="W1918" s="30">
        <f>$Q$3+Data[[#This Row],[NVM
(scaled)]]/((Data[[#This Row],[Upper Bound]]-Data[[#This Row],[Lower Bound]])/2)</f>
        <v>-0.78054807664105696</v>
      </c>
      <c r="X1918" s="30">
        <f>(Data[[#This Row],[Upper Bound]]+Data[[#This Row],[Lower Bound]])/2</f>
        <v>23.296804396901805</v>
      </c>
      <c r="Y1918" s="29">
        <f>LN(Data[[#This Row],[NVActual]]/Data[[#This Row],[MA'[n^2']
30d]])</f>
        <v>-3.1915984626573741</v>
      </c>
      <c r="Z1918" s="29">
        <f>LN(Data[[#This Row],[NVActual]]/Data[[#This Row],[MA'[n*ln(n)']
30d]])</f>
        <v>6.8638208300658441</v>
      </c>
      <c r="AA1918" s="29">
        <f>LN(Data[[#This Row],[NVActual]]/Data[[#This Row],[MA'[n^1.5']]])</f>
        <v>3.1028645756728319</v>
      </c>
      <c r="AB1918" s="29">
        <f>LN(Data[[#This Row],[NVActual]]/Data[[#This Row],[Metcalfe
(n^2)]])</f>
        <v>-3.3561232587380494</v>
      </c>
      <c r="AC1918" s="26">
        <f>1+Data[[#This Row],[MA'[NVMetcalfe calc']]]/((Data[[#This Row],[NVM_norm
(scaled)]]-Data[[#This Row],[NV_fund.]])/2)</f>
        <v>-3695662994.9896407</v>
      </c>
    </row>
    <row r="1919" spans="1:29" x14ac:dyDescent="0.2">
      <c r="A1919" s="23">
        <v>42257</v>
      </c>
      <c r="B1919" s="24">
        <v>3485485743.3847699</v>
      </c>
      <c r="C1919" s="24">
        <f t="shared" si="233"/>
        <v>3448164504.0517359</v>
      </c>
      <c r="D1919" s="25">
        <f>LN(Data[[#This Row],[NVActual]])</f>
        <v>21.971873252618344</v>
      </c>
      <c r="E1919" s="26">
        <v>283028</v>
      </c>
      <c r="F1919" s="40">
        <f>Data[[#This Row],[DAA 
(n)]]^2</f>
        <v>80104848784</v>
      </c>
      <c r="G1919" s="41">
        <f t="shared" si="234"/>
        <v>84788415167.766663</v>
      </c>
      <c r="H1919" s="28">
        <f>LN(Data[[#This Row],[Metcalfe
(n^2)]])</f>
        <v>25.106602223320941</v>
      </c>
      <c r="I1919" s="42">
        <f t="shared" si="235"/>
        <v>25.156724977310862</v>
      </c>
      <c r="J1919" s="40">
        <f>Data[[#This Row],[DAA 
(n)]]*LN(Data[[#This Row],[DAA 
(n)]])</f>
        <v>3552935.7070310395</v>
      </c>
      <c r="K1919" s="40">
        <f t="shared" si="236"/>
        <v>3657389.3072791486</v>
      </c>
      <c r="L1919" s="29">
        <f>LN(Data[[#This Row],[MA'[n*ln(n)']
30d]])</f>
        <v>15.112260146833103</v>
      </c>
      <c r="M1919" s="43">
        <f t="shared" si="237"/>
        <v>15.09487576265756</v>
      </c>
      <c r="N1919" s="40">
        <f>Data[[#This Row],[DAA 
(n)]]^1.5</f>
        <v>150571960.01127771</v>
      </c>
      <c r="O1919" s="40">
        <f t="shared" si="238"/>
        <v>156926758.52658853</v>
      </c>
      <c r="P1919" s="43">
        <f>LN(Data[[#This Row],[MA'[n^1.5']]])</f>
        <v>18.871289748264637</v>
      </c>
      <c r="Q1919" s="43">
        <f t="shared" si="239"/>
        <v>18.846987685976174</v>
      </c>
      <c r="R1919" s="30">
        <f>$O$1+$O$2*Data[[#This Row],[MA'[ln(n^2)']]]</f>
        <v>25.156724977310862</v>
      </c>
      <c r="S1919" s="30">
        <f>$Q$1+$Q$2*Data[[#This Row],[MA'[ln(n*ln(n))']]]</f>
        <v>21.426545008384974</v>
      </c>
      <c r="T1919" s="31">
        <f>$O$3*Data[[#This Row],[Metcalfe
(n^2)]]</f>
        <v>41654521367.68</v>
      </c>
      <c r="U1919" s="31">
        <f t="shared" si="240"/>
        <v>44089975887.23867</v>
      </c>
      <c r="V1919" s="30">
        <f>LN(Data[[#This Row],[MA'[NVA']
30d]]/Data[[#This Row],[MA'[NVMetcalfe calc']]])</f>
        <v>-2.5483903908158863</v>
      </c>
      <c r="W1919" s="30">
        <f>$Q$3+Data[[#This Row],[NVM
(scaled)]]/((Data[[#This Row],[Upper Bound]]-Data[[#This Row],[Lower Bound]])/2)</f>
        <v>-0.77636323825935916</v>
      </c>
      <c r="X1919" s="30">
        <f>(Data[[#This Row],[Upper Bound]]+Data[[#This Row],[Lower Bound]])/2</f>
        <v>23.291634992847918</v>
      </c>
      <c r="Y1919" s="32">
        <f>LN(Data[[#This Row],[NVActual]]/Data[[#This Row],[MA'[n^2']
30d]])</f>
        <v>-3.1915515042057794</v>
      </c>
      <c r="Z1919" s="32">
        <f>LN(Data[[#This Row],[NVActual]]/Data[[#This Row],[MA'[n*ln(n)']
30d]])</f>
        <v>6.8596131057852432</v>
      </c>
      <c r="AA1919" s="32">
        <f>LN(Data[[#This Row],[NVActual]]/Data[[#This Row],[MA'[n^1.5']]])</f>
        <v>3.1005835043537076</v>
      </c>
      <c r="AB1919" s="32">
        <f>LN(Data[[#This Row],[NVActual]]/Data[[#This Row],[Metcalfe
(n^2)]])</f>
        <v>-3.1347289707025969</v>
      </c>
      <c r="AC1919" s="34">
        <f>1+Data[[#This Row],[MA'[NVMetcalfe calc']]]/((Data[[#This Row],[NVM_norm
(scaled)]]-Data[[#This Row],[NV_fund.]])/2)</f>
        <v>-3663784204.3896689</v>
      </c>
    </row>
    <row r="1920" spans="1:29" x14ac:dyDescent="0.2">
      <c r="A1920" s="23">
        <v>42256</v>
      </c>
      <c r="B1920" s="24">
        <v>3484056329.6194601</v>
      </c>
      <c r="C1920" s="24">
        <f t="shared" si="233"/>
        <v>3463053145.3812714</v>
      </c>
      <c r="D1920" s="25">
        <f>LN(Data[[#This Row],[NVActual]])</f>
        <v>21.971463063894216</v>
      </c>
      <c r="E1920" s="26">
        <v>298432</v>
      </c>
      <c r="F1920" s="40">
        <f>Data[[#This Row],[DAA 
(n)]]^2</f>
        <v>89061658624</v>
      </c>
      <c r="G1920" s="41">
        <f t="shared" si="234"/>
        <v>84577374267.266663</v>
      </c>
      <c r="H1920" s="28">
        <f>LN(Data[[#This Row],[Metcalfe
(n^2)]])</f>
        <v>25.212594760335985</v>
      </c>
      <c r="I1920" s="42">
        <f t="shared" si="235"/>
        <v>25.153980472402015</v>
      </c>
      <c r="J1920" s="40">
        <f>Data[[#This Row],[DAA 
(n)]]*LN(Data[[#This Row],[DAA 
(n)]])</f>
        <v>3762122.5397582944</v>
      </c>
      <c r="K1920" s="40">
        <f t="shared" si="236"/>
        <v>3652240.0546002593</v>
      </c>
      <c r="L1920" s="29">
        <f>LN(Data[[#This Row],[MA'[n*ln(n)']
30d]])</f>
        <v>15.110851250902616</v>
      </c>
      <c r="M1920" s="43">
        <f t="shared" si="237"/>
        <v>15.094119562430793</v>
      </c>
      <c r="N1920" s="40">
        <f>Data[[#This Row],[DAA 
(n)]]^1.5</f>
        <v>163030208.57030615</v>
      </c>
      <c r="O1920" s="40">
        <f t="shared" si="238"/>
        <v>156626199.86925983</v>
      </c>
      <c r="P1920" s="43">
        <f>LN(Data[[#This Row],[MA'[n^1.5']]])</f>
        <v>18.86937263192856</v>
      </c>
      <c r="Q1920" s="43">
        <f t="shared" si="239"/>
        <v>18.845948104995319</v>
      </c>
      <c r="R1920" s="30">
        <f>$O$1+$O$2*Data[[#This Row],[MA'[ln(n^2)']]]</f>
        <v>25.153980472402015</v>
      </c>
      <c r="S1920" s="30">
        <f>$Q$1+$Q$2*Data[[#This Row],[MA'[ln(n*ln(n))']]]</f>
        <v>21.425297278010806</v>
      </c>
      <c r="T1920" s="31">
        <f>$O$3*Data[[#This Row],[Metcalfe
(n^2)]]</f>
        <v>46312062484.480003</v>
      </c>
      <c r="U1920" s="31">
        <f t="shared" si="240"/>
        <v>43980234618.978661</v>
      </c>
      <c r="V1920" s="30">
        <f>LN(Data[[#This Row],[MA'[NVA']
30d]]/Data[[#This Row],[MA'[NVMetcalfe calc']]])</f>
        <v>-2.5415897078537695</v>
      </c>
      <c r="W1920" s="30">
        <f>$Q$3+Data[[#This Row],[NVM
(scaled)]]/((Data[[#This Row],[Upper Bound]]-Data[[#This Row],[Lower Bound]])/2)</f>
        <v>-0.77326395960745653</v>
      </c>
      <c r="X1920" s="30">
        <f>(Data[[#This Row],[Upper Bound]]+Data[[#This Row],[Lower Bound]])/2</f>
        <v>23.289638875206411</v>
      </c>
      <c r="Y1920" s="29">
        <f>LN(Data[[#This Row],[NVActual]]/Data[[#This Row],[MA'[n^2']
30d]])</f>
        <v>-3.1894695602456138</v>
      </c>
      <c r="Z1920" s="29">
        <f>LN(Data[[#This Row],[NVActual]]/Data[[#This Row],[MA'[n*ln(n)']
30d]])</f>
        <v>6.8606118129915981</v>
      </c>
      <c r="AA1920" s="29">
        <f>LN(Data[[#This Row],[NVActual]]/Data[[#This Row],[MA'[n^1.5']]])</f>
        <v>3.1020904319656544</v>
      </c>
      <c r="AB1920" s="29">
        <f>LN(Data[[#This Row],[NVActual]]/Data[[#This Row],[Metcalfe
(n^2)]])</f>
        <v>-3.2411316964417711</v>
      </c>
      <c r="AC1920" s="26">
        <f>1+Data[[#This Row],[MA'[NVMetcalfe calc']]]/((Data[[#This Row],[NVM_norm
(scaled)]]-Data[[#This Row],[NV_fund.]])/2)</f>
        <v>-3655438822.8935733</v>
      </c>
    </row>
    <row r="1921" spans="1:29" x14ac:dyDescent="0.2">
      <c r="A1921" s="23">
        <v>42255</v>
      </c>
      <c r="B1921" s="24">
        <v>3562723704.1087298</v>
      </c>
      <c r="C1921" s="24">
        <f t="shared" si="233"/>
        <v>3474818195.3049841</v>
      </c>
      <c r="D1921" s="25">
        <f>LN(Data[[#This Row],[NVActual]])</f>
        <v>21.993791174705496</v>
      </c>
      <c r="E1921" s="26">
        <v>338676</v>
      </c>
      <c r="F1921" s="40">
        <f>Data[[#This Row],[DAA 
(n)]]^2</f>
        <v>114701432976</v>
      </c>
      <c r="G1921" s="41">
        <f t="shared" si="234"/>
        <v>84467044031.666672</v>
      </c>
      <c r="H1921" s="28">
        <f>LN(Data[[#This Row],[Metcalfe
(n^2)]])</f>
        <v>25.465598354255658</v>
      </c>
      <c r="I1921" s="42">
        <f t="shared" si="235"/>
        <v>25.152718058693914</v>
      </c>
      <c r="J1921" s="40">
        <f>Data[[#This Row],[DAA 
(n)]]*LN(Data[[#This Row],[DAA 
(n)]])</f>
        <v>4312293.4941129442</v>
      </c>
      <c r="K1921" s="40">
        <f t="shared" si="236"/>
        <v>3649702.8806812209</v>
      </c>
      <c r="L1921" s="29">
        <f>LN(Data[[#This Row],[MA'[n*ln(n)']
30d]])</f>
        <v>15.110156319692216</v>
      </c>
      <c r="M1921" s="43">
        <f t="shared" si="237"/>
        <v>15.093586463399093</v>
      </c>
      <c r="N1921" s="40">
        <f>Data[[#This Row],[DAA 
(n)]]^1.5</f>
        <v>197095465.48457095</v>
      </c>
      <c r="O1921" s="40">
        <f t="shared" si="238"/>
        <v>156474012.80774257</v>
      </c>
      <c r="P1921" s="43">
        <f>LN(Data[[#This Row],[MA'[n^1.5']]])</f>
        <v>18.868400501809571</v>
      </c>
      <c r="Q1921" s="43">
        <f t="shared" si="239"/>
        <v>18.845219353249426</v>
      </c>
      <c r="R1921" s="30">
        <f>$O$1+$O$2*Data[[#This Row],[MA'[ln(n^2)']]]</f>
        <v>25.152718058693914</v>
      </c>
      <c r="S1921" s="30">
        <f>$Q$1+$Q$2*Data[[#This Row],[MA'[ln(n*ln(n))']]]</f>
        <v>21.424417664608502</v>
      </c>
      <c r="T1921" s="31">
        <f>$O$3*Data[[#This Row],[Metcalfe
(n^2)]]</f>
        <v>59644745147.520004</v>
      </c>
      <c r="U1921" s="31">
        <f t="shared" si="240"/>
        <v>43922862896.466667</v>
      </c>
      <c r="V1921" s="30">
        <f>LN(Data[[#This Row],[MA'[NVA']
30d]]/Data[[#This Row],[MA'[NVMetcalfe calc']]])</f>
        <v>-2.5368928196723681</v>
      </c>
      <c r="W1921" s="30">
        <f>$Q$3+Data[[#This Row],[NVM
(scaled)]]/((Data[[#This Row],[Upper Bound]]-Data[[#This Row],[Lower Bound]])/2)</f>
        <v>-0.77088434488642765</v>
      </c>
      <c r="X1921" s="30">
        <f>(Data[[#This Row],[Upper Bound]]+Data[[#This Row],[Lower Bound]])/2</f>
        <v>23.28856786165121</v>
      </c>
      <c r="Y1921" s="32">
        <f>LN(Data[[#This Row],[NVActual]]/Data[[#This Row],[MA'[n^2']
30d]])</f>
        <v>-3.1658361090702289</v>
      </c>
      <c r="Z1921" s="32">
        <f>LN(Data[[#This Row],[NVActual]]/Data[[#This Row],[MA'[n*ln(n)']
30d]])</f>
        <v>6.8836348550132787</v>
      </c>
      <c r="AA1921" s="32">
        <f>LN(Data[[#This Row],[NVActual]]/Data[[#This Row],[MA'[n^1.5']]])</f>
        <v>3.1253906728959229</v>
      </c>
      <c r="AB1921" s="32">
        <f>LN(Data[[#This Row],[NVActual]]/Data[[#This Row],[Metcalfe
(n^2)]])</f>
        <v>-3.4718071795501633</v>
      </c>
      <c r="AC1921" s="34">
        <f>1+Data[[#This Row],[MA'[NVMetcalfe calc']]]/((Data[[#This Row],[NVM_norm
(scaled)]]-Data[[#This Row],[NV_fund.]])/2)</f>
        <v>-3651193926.3938727</v>
      </c>
    </row>
    <row r="1922" spans="1:29" x14ac:dyDescent="0.2">
      <c r="A1922" s="23">
        <v>42254</v>
      </c>
      <c r="B1922" s="24">
        <v>3510234381.8466802</v>
      </c>
      <c r="C1922" s="24">
        <f t="shared" si="233"/>
        <v>3484606184.7824225</v>
      </c>
      <c r="D1922" s="25">
        <f>LN(Data[[#This Row],[NVActual]])</f>
        <v>21.978948647649698</v>
      </c>
      <c r="E1922" s="26">
        <v>318515</v>
      </c>
      <c r="F1922" s="40">
        <f>Data[[#This Row],[DAA 
(n)]]^2</f>
        <v>101451805225</v>
      </c>
      <c r="G1922" s="41">
        <f t="shared" si="234"/>
        <v>82941780600.5</v>
      </c>
      <c r="H1922" s="28">
        <f>LN(Data[[#This Row],[Metcalfe
(n^2)]])</f>
        <v>25.342849697293531</v>
      </c>
      <c r="I1922" s="42">
        <f t="shared" si="235"/>
        <v>25.135749900260876</v>
      </c>
      <c r="J1922" s="40">
        <f>Data[[#This Row],[DAA 
(n)]]*LN(Data[[#This Row],[DAA 
(n)]])</f>
        <v>4036038.8856667243</v>
      </c>
      <c r="K1922" s="40">
        <f t="shared" si="236"/>
        <v>3615174.218138082</v>
      </c>
      <c r="L1922" s="29">
        <f>LN(Data[[#This Row],[MA'[n*ln(n)']
30d]])</f>
        <v>15.100650605536318</v>
      </c>
      <c r="M1922" s="43">
        <f t="shared" si="237"/>
        <v>15.093195353514197</v>
      </c>
      <c r="N1922" s="40">
        <f>Data[[#This Row],[DAA 
(n)]]^1.5</f>
        <v>179760734.70377454</v>
      </c>
      <c r="O1922" s="40">
        <f t="shared" si="238"/>
        <v>154389023.87510741</v>
      </c>
      <c r="P1922" s="43">
        <f>LN(Data[[#This Row],[MA'[n^1.5']]])</f>
        <v>18.854986104136223</v>
      </c>
      <c r="Q1922" s="43">
        <f t="shared" si="239"/>
        <v>18.844692745419938</v>
      </c>
      <c r="R1922" s="30">
        <f>$O$1+$O$2*Data[[#This Row],[MA'[ln(n^2)']]]</f>
        <v>25.135749900260876</v>
      </c>
      <c r="S1922" s="30">
        <f>$Q$1+$Q$2*Data[[#This Row],[MA'[ln(n*ln(n))']]]</f>
        <v>21.423772333298423</v>
      </c>
      <c r="T1922" s="31">
        <f>$O$3*Data[[#This Row],[Metcalfe
(n^2)]]</f>
        <v>52754938717</v>
      </c>
      <c r="U1922" s="31">
        <f t="shared" si="240"/>
        <v>43129725912.260002</v>
      </c>
      <c r="V1922" s="30">
        <f>LN(Data[[#This Row],[MA'[NVA']
30d]]/Data[[#This Row],[MA'[NVMetcalfe calc']]])</f>
        <v>-2.5158574208233206</v>
      </c>
      <c r="W1922" s="30">
        <f>$Q$3+Data[[#This Row],[NVM
(scaled)]]/((Data[[#This Row],[Upper Bound]]-Data[[#This Row],[Lower Bound]])/2)</f>
        <v>-0.7655348196148023</v>
      </c>
      <c r="X1922" s="30">
        <f>(Data[[#This Row],[Upper Bound]]+Data[[#This Row],[Lower Bound]])/2</f>
        <v>23.27976111677965</v>
      </c>
      <c r="Y1922" s="29">
        <f>LN(Data[[#This Row],[NVActual]]/Data[[#This Row],[MA'[n^2']
30d]])</f>
        <v>-3.162456112421999</v>
      </c>
      <c r="Z1922" s="29">
        <f>LN(Data[[#This Row],[NVActual]]/Data[[#This Row],[MA'[n*ln(n)']
30d]])</f>
        <v>6.8782980421133804</v>
      </c>
      <c r="AA1922" s="29">
        <f>LN(Data[[#This Row],[NVActual]]/Data[[#This Row],[MA'[n^1.5']]])</f>
        <v>3.1239625435134752</v>
      </c>
      <c r="AB1922" s="29">
        <f>LN(Data[[#This Row],[NVActual]]/Data[[#This Row],[Metcalfe
(n^2)]])</f>
        <v>-3.3639010496438333</v>
      </c>
      <c r="AC1922" s="26">
        <f>1+Data[[#This Row],[MA'[NVMetcalfe calc']]]/((Data[[#This Row],[NVM_norm
(scaled)]]-Data[[#This Row],[NV_fund.]])/2)</f>
        <v>-3587373265.3842793</v>
      </c>
    </row>
    <row r="1923" spans="1:29" x14ac:dyDescent="0.2">
      <c r="A1923" s="23">
        <v>42253</v>
      </c>
      <c r="B1923" s="24">
        <v>3511826272.0757098</v>
      </c>
      <c r="C1923" s="24">
        <f t="shared" si="233"/>
        <v>3493751962.5826597</v>
      </c>
      <c r="D1923" s="25">
        <f>LN(Data[[#This Row],[NVActual]])</f>
        <v>21.979402044546923</v>
      </c>
      <c r="E1923" s="26">
        <v>290712</v>
      </c>
      <c r="F1923" s="40">
        <f>Data[[#This Row],[DAA 
(n)]]^2</f>
        <v>84513466944</v>
      </c>
      <c r="G1923" s="41">
        <f t="shared" si="234"/>
        <v>81929008045.300003</v>
      </c>
      <c r="H1923" s="28">
        <f>LN(Data[[#This Row],[Metcalfe
(n^2)]])</f>
        <v>25.160176730729496</v>
      </c>
      <c r="I1923" s="42">
        <f t="shared" si="235"/>
        <v>25.123885305240908</v>
      </c>
      <c r="J1923" s="40">
        <f>Data[[#This Row],[DAA 
(n)]]*LN(Data[[#This Row],[DAA 
(n)]])</f>
        <v>3657182.6488719168</v>
      </c>
      <c r="K1923" s="40">
        <f t="shared" si="236"/>
        <v>3591659.3530904367</v>
      </c>
      <c r="L1923" s="29">
        <f>LN(Data[[#This Row],[MA'[n*ln(n)']
30d]])</f>
        <v>15.09412486902138</v>
      </c>
      <c r="M1923" s="43">
        <f t="shared" si="237"/>
        <v>15.093357172533683</v>
      </c>
      <c r="N1923" s="40">
        <f>Data[[#This Row],[DAA 
(n)]]^1.5</f>
        <v>156745267.87824965</v>
      </c>
      <c r="O1923" s="40">
        <f t="shared" si="238"/>
        <v>152985145.03852594</v>
      </c>
      <c r="P1923" s="43">
        <f>LN(Data[[#This Row],[MA'[n^1.5']]])</f>
        <v>18.845851383391583</v>
      </c>
      <c r="Q1923" s="43">
        <f t="shared" si="239"/>
        <v>18.844942084634241</v>
      </c>
      <c r="R1923" s="30">
        <f>$O$1+$O$2*Data[[#This Row],[MA'[ln(n^2)']]]</f>
        <v>25.123885305240908</v>
      </c>
      <c r="S1923" s="30">
        <f>$Q$1+$Q$2*Data[[#This Row],[MA'[ln(n*ln(n))']]]</f>
        <v>21.424039334680575</v>
      </c>
      <c r="T1923" s="31">
        <f>$O$3*Data[[#This Row],[Metcalfe
(n^2)]]</f>
        <v>43947002810.880005</v>
      </c>
      <c r="U1923" s="31">
        <f t="shared" si="240"/>
        <v>42603084183.556007</v>
      </c>
      <c r="V1923" s="30">
        <f>LN(Data[[#This Row],[MA'[NVA']
30d]]/Data[[#This Row],[MA'[NVMetcalfe calc']]])</f>
        <v>-2.5009504296675646</v>
      </c>
      <c r="W1923" s="30">
        <f>$Q$3+Data[[#This Row],[NVM
(scaled)]]/((Data[[#This Row],[Upper Bound]]-Data[[#This Row],[Lower Bound]])/2)</f>
        <v>-0.76192137703440765</v>
      </c>
      <c r="X1923" s="30">
        <f>(Data[[#This Row],[Upper Bound]]+Data[[#This Row],[Lower Bound]])/2</f>
        <v>23.273962319960741</v>
      </c>
      <c r="Y1923" s="32">
        <f>LN(Data[[#This Row],[NVActual]]/Data[[#This Row],[MA'[n^2']
30d]])</f>
        <v>-3.1497169091358441</v>
      </c>
      <c r="Z1923" s="32">
        <f>LN(Data[[#This Row],[NVActual]]/Data[[#This Row],[MA'[n*ln(n)']
30d]])</f>
        <v>6.885277175525542</v>
      </c>
      <c r="AA1923" s="32">
        <f>LN(Data[[#This Row],[NVActual]]/Data[[#This Row],[MA'[n^1.5']]])</f>
        <v>3.1335506611553372</v>
      </c>
      <c r="AB1923" s="32">
        <f>LN(Data[[#This Row],[NVActual]]/Data[[#This Row],[Metcalfe
(n^2)]])</f>
        <v>-3.1807746861825739</v>
      </c>
      <c r="AC1923" s="34">
        <f>1+Data[[#This Row],[MA'[NVMetcalfe calc']]]/((Data[[#This Row],[NVM_norm
(scaled)]]-Data[[#This Row],[NV_fund.]])/2)</f>
        <v>-3544956757.87149</v>
      </c>
    </row>
    <row r="1924" spans="1:29" x14ac:dyDescent="0.2">
      <c r="A1924" s="23">
        <v>42252</v>
      </c>
      <c r="B1924" s="24">
        <v>3439481099.355</v>
      </c>
      <c r="C1924" s="24">
        <f t="shared" si="233"/>
        <v>3511510990.7922788</v>
      </c>
      <c r="D1924" s="25">
        <f>LN(Data[[#This Row],[NVActual]])</f>
        <v>21.958586453742981</v>
      </c>
      <c r="E1924" s="26">
        <v>323127</v>
      </c>
      <c r="F1924" s="40">
        <f>Data[[#This Row],[DAA 
(n)]]^2</f>
        <v>104411058129</v>
      </c>
      <c r="G1924" s="41">
        <f t="shared" si="234"/>
        <v>81784356563.833328</v>
      </c>
      <c r="H1924" s="28">
        <f>LN(Data[[#This Row],[Metcalfe
(n^2)]])</f>
        <v>25.371601427561604</v>
      </c>
      <c r="I1924" s="42">
        <f t="shared" si="235"/>
        <v>25.122128218986063</v>
      </c>
      <c r="J1924" s="40">
        <f>Data[[#This Row],[DAA 
(n)]]*LN(Data[[#This Row],[DAA 
(n)]])</f>
        <v>4099124.7272418491</v>
      </c>
      <c r="K1924" s="40">
        <f t="shared" si="236"/>
        <v>3588239.5726632769</v>
      </c>
      <c r="L1924" s="29">
        <f>LN(Data[[#This Row],[MA'[n*ln(n)']
30d]])</f>
        <v>15.093172270462228</v>
      </c>
      <c r="M1924" s="43">
        <f t="shared" si="237"/>
        <v>15.094013317164382</v>
      </c>
      <c r="N1924" s="40">
        <f>Data[[#This Row],[DAA 
(n)]]^1.5</f>
        <v>183679154.99601343</v>
      </c>
      <c r="O1924" s="40">
        <f t="shared" si="238"/>
        <v>152782613.68224961</v>
      </c>
      <c r="P1924" s="43">
        <f>LN(Data[[#This Row],[MA'[n^1.5']]])</f>
        <v>18.844526643420682</v>
      </c>
      <c r="Q1924" s="43">
        <f t="shared" si="239"/>
        <v>18.845885296636791</v>
      </c>
      <c r="R1924" s="30">
        <f>$O$1+$O$2*Data[[#This Row],[MA'[ln(n^2)']]]</f>
        <v>25.122128218986063</v>
      </c>
      <c r="S1924" s="30">
        <f>$Q$1+$Q$2*Data[[#This Row],[MA'[ln(n*ln(n))']]]</f>
        <v>21.425121973321229</v>
      </c>
      <c r="T1924" s="31">
        <f>$O$3*Data[[#This Row],[Metcalfe
(n^2)]]</f>
        <v>54293750227.080002</v>
      </c>
      <c r="U1924" s="31">
        <f t="shared" si="240"/>
        <v>42527865413.193329</v>
      </c>
      <c r="V1924" s="30">
        <f>LN(Data[[#This Row],[MA'[NVA']
30d]]/Data[[#This Row],[MA'[NVMetcalfe calc']]])</f>
        <v>-2.4941130913080807</v>
      </c>
      <c r="W1924" s="30">
        <f>$Q$3+Data[[#This Row],[NVM
(scaled)]]/((Data[[#This Row],[Upper Bound]]-Data[[#This Row],[Lower Bound]])/2)</f>
        <v>-0.75926095633877588</v>
      </c>
      <c r="X1924" s="30">
        <f>(Data[[#This Row],[Upper Bound]]+Data[[#This Row],[Lower Bound]])/2</f>
        <v>23.273625096153644</v>
      </c>
      <c r="Y1924" s="29">
        <f>LN(Data[[#This Row],[NVActual]]/Data[[#This Row],[MA'[n^2']
30d]])</f>
        <v>-3.1687653684724841</v>
      </c>
      <c r="Z1924" s="29">
        <f>LN(Data[[#This Row],[NVActual]]/Data[[#This Row],[MA'[n*ln(n)']
30d]])</f>
        <v>6.8654141832807536</v>
      </c>
      <c r="AA1924" s="29">
        <f>LN(Data[[#This Row],[NVActual]]/Data[[#This Row],[MA'[n^1.5']]])</f>
        <v>3.1140598103223001</v>
      </c>
      <c r="AB1924" s="29">
        <f>LN(Data[[#This Row],[NVActual]]/Data[[#This Row],[Metcalfe
(n^2)]])</f>
        <v>-3.4130149738186213</v>
      </c>
      <c r="AC1924" s="26">
        <f>1+Data[[#This Row],[MA'[NVMetcalfe calc']]]/((Data[[#This Row],[NVM_norm
(scaled)]]-Data[[#This Row],[NV_fund.]])/2)</f>
        <v>-3539139270.1057954</v>
      </c>
    </row>
    <row r="1925" spans="1:29" x14ac:dyDescent="0.2">
      <c r="A1925" s="23">
        <v>42251</v>
      </c>
      <c r="B1925" s="24">
        <v>3369734261.02456</v>
      </c>
      <c r="C1925" s="24">
        <f t="shared" si="233"/>
        <v>3531411875.3728728</v>
      </c>
      <c r="D1925" s="25">
        <f>LN(Data[[#This Row],[NVActual]])</f>
        <v>21.938099723906134</v>
      </c>
      <c r="E1925" s="26">
        <v>260465</v>
      </c>
      <c r="F1925" s="40">
        <f>Data[[#This Row],[DAA 
(n)]]^2</f>
        <v>67842016225</v>
      </c>
      <c r="G1925" s="41">
        <f t="shared" si="234"/>
        <v>81213618953.166672</v>
      </c>
      <c r="H1925" s="28">
        <f>LN(Data[[#This Row],[Metcalfe
(n^2)]])</f>
        <v>24.94044754828618</v>
      </c>
      <c r="I1925" s="42">
        <f t="shared" si="235"/>
        <v>25.11615782091533</v>
      </c>
      <c r="J1925" s="40">
        <f>Data[[#This Row],[DAA 
(n)]]*LN(Data[[#This Row],[DAA 
(n)]])</f>
        <v>3248056.8353321799</v>
      </c>
      <c r="K1925" s="40">
        <f t="shared" si="236"/>
        <v>3575652.8391052932</v>
      </c>
      <c r="L1925" s="29">
        <f>LN(Data[[#This Row],[MA'[n*ln(n)']
30d]])</f>
        <v>15.089658329775787</v>
      </c>
      <c r="M1925" s="43">
        <f t="shared" si="237"/>
        <v>15.094840699560375</v>
      </c>
      <c r="N1925" s="40">
        <f>Data[[#This Row],[DAA 
(n)]]^1.5</f>
        <v>132930322.93665951</v>
      </c>
      <c r="O1925" s="40">
        <f t="shared" si="238"/>
        <v>152012986.01173824</v>
      </c>
      <c r="P1925" s="43">
        <f>LN(Data[[#This Row],[MA'[n^1.5']]])</f>
        <v>18.839476509449</v>
      </c>
      <c r="Q1925" s="43">
        <f t="shared" si="239"/>
        <v>18.84706846826252</v>
      </c>
      <c r="R1925" s="30">
        <f>$O$1+$O$2*Data[[#This Row],[MA'[ln(n^2)']]]</f>
        <v>25.11615782091533</v>
      </c>
      <c r="S1925" s="30">
        <f>$Q$1+$Q$2*Data[[#This Row],[MA'[ln(n*ln(n))']]]</f>
        <v>21.426487154274618</v>
      </c>
      <c r="T1925" s="31">
        <f>$O$3*Data[[#This Row],[Metcalfe
(n^2)]]</f>
        <v>35277848437</v>
      </c>
      <c r="U1925" s="31">
        <f t="shared" si="240"/>
        <v>42231081855.646675</v>
      </c>
      <c r="V1925" s="30">
        <f>LN(Data[[#This Row],[MA'[NVA']
30d]]/Data[[#This Row],[MA'[NVMetcalfe calc']]])</f>
        <v>-2.4814587311199561</v>
      </c>
      <c r="W1925" s="30">
        <f>$Q$3+Data[[#This Row],[NVM
(scaled)]]/((Data[[#This Row],[Upper Bound]]-Data[[#This Row],[Lower Bound]])/2)</f>
        <v>-0.75508413097975413</v>
      </c>
      <c r="X1925" s="30">
        <f>(Data[[#This Row],[Upper Bound]]+Data[[#This Row],[Lower Bound]])/2</f>
        <v>23.271322487594972</v>
      </c>
      <c r="Y1925" s="32">
        <f>LN(Data[[#This Row],[NVActual]]/Data[[#This Row],[MA'[n^2']
30d]])</f>
        <v>-3.1822490672424091</v>
      </c>
      <c r="Z1925" s="32">
        <f>LN(Data[[#This Row],[NVActual]]/Data[[#This Row],[MA'[n*ln(n)']
30d]])</f>
        <v>6.8484413941303481</v>
      </c>
      <c r="AA1925" s="32">
        <f>LN(Data[[#This Row],[NVActual]]/Data[[#This Row],[MA'[n^1.5']]])</f>
        <v>3.0986232144571342</v>
      </c>
      <c r="AB1925" s="32">
        <f>LN(Data[[#This Row],[NVActual]]/Data[[#This Row],[Metcalfe
(n^2)]])</f>
        <v>-3.0023478243800437</v>
      </c>
      <c r="AC1925" s="34">
        <f>1+Data[[#This Row],[MA'[NVMetcalfe calc']]]/((Data[[#This Row],[NVM_norm
(scaled)]]-Data[[#This Row],[NV_fund.]])/2)</f>
        <v>-3515388923.0347729</v>
      </c>
    </row>
    <row r="1926" spans="1:29" x14ac:dyDescent="0.2">
      <c r="A1926" s="23">
        <v>42250</v>
      </c>
      <c r="B1926" s="24">
        <v>3309516199.1536398</v>
      </c>
      <c r="C1926" s="24">
        <f t="shared" si="233"/>
        <v>3555216292.1671576</v>
      </c>
      <c r="D1926" s="25">
        <f>LN(Data[[#This Row],[NVActual]])</f>
        <v>21.920067852254782</v>
      </c>
      <c r="E1926" s="26">
        <v>297285</v>
      </c>
      <c r="F1926" s="40">
        <f>Data[[#This Row],[DAA 
(n)]]^2</f>
        <v>88378371225</v>
      </c>
      <c r="G1926" s="41">
        <f t="shared" si="234"/>
        <v>82222757253.166672</v>
      </c>
      <c r="H1926" s="28">
        <f>LN(Data[[#This Row],[Metcalfe
(n^2)]])</f>
        <v>25.204893107253117</v>
      </c>
      <c r="I1926" s="42">
        <f t="shared" si="235"/>
        <v>25.128456835074861</v>
      </c>
      <c r="J1926" s="40">
        <f>Data[[#This Row],[DAA 
(n)]]*LN(Data[[#This Row],[DAA 
(n)]])</f>
        <v>3746518.3236948713</v>
      </c>
      <c r="K1926" s="40">
        <f t="shared" si="236"/>
        <v>3599514.2035741406</v>
      </c>
      <c r="L1926" s="29">
        <f>LN(Data[[#This Row],[MA'[n*ln(n)']
30d]])</f>
        <v>15.096309450869024</v>
      </c>
      <c r="M1926" s="43">
        <f t="shared" si="237"/>
        <v>15.095890361184871</v>
      </c>
      <c r="N1926" s="40">
        <f>Data[[#This Row],[DAA 
(n)]]^1.5</f>
        <v>162091221.50697803</v>
      </c>
      <c r="O1926" s="40">
        <f t="shared" si="238"/>
        <v>153425624.888199</v>
      </c>
      <c r="P1926" s="43">
        <f>LN(Data[[#This Row],[MA'[n^1.5']]])</f>
        <v>18.84872647915406</v>
      </c>
      <c r="Q1926" s="43">
        <f t="shared" si="239"/>
        <v>18.848569058707689</v>
      </c>
      <c r="R1926" s="30">
        <f>$O$1+$O$2*Data[[#This Row],[MA'[ln(n^2)']]]</f>
        <v>25.128456835074861</v>
      </c>
      <c r="S1926" s="30">
        <f>$Q$1+$Q$2*Data[[#This Row],[MA'[ln(n*ln(n))']]]</f>
        <v>21.428219095955036</v>
      </c>
      <c r="T1926" s="31">
        <f>$O$3*Data[[#This Row],[Metcalfe
(n^2)]]</f>
        <v>45956753037</v>
      </c>
      <c r="U1926" s="31">
        <f t="shared" si="240"/>
        <v>42755833771.646652</v>
      </c>
      <c r="V1926" s="30">
        <f>LN(Data[[#This Row],[MA'[NVA']
30d]]/Data[[#This Row],[MA'[NVMetcalfe calc']]])</f>
        <v>-2.4870897454843188</v>
      </c>
      <c r="W1926" s="30">
        <f>$Q$3+Data[[#This Row],[NVM
(scaled)]]/((Data[[#This Row],[Upper Bound]]-Data[[#This Row],[Lower Bound]])/2)</f>
        <v>-0.75428645986185894</v>
      </c>
      <c r="X1926" s="30">
        <f>(Data[[#This Row],[Upper Bound]]+Data[[#This Row],[Lower Bound]])/2</f>
        <v>23.27833796551495</v>
      </c>
      <c r="Y1926" s="29">
        <f>LN(Data[[#This Row],[NVActual]]/Data[[#This Row],[MA'[n^2']
30d]])</f>
        <v>-3.2126301006655638</v>
      </c>
      <c r="Z1926" s="29">
        <f>LN(Data[[#This Row],[NVActual]]/Data[[#This Row],[MA'[n*ln(n)']
30d]])</f>
        <v>6.8237584013857564</v>
      </c>
      <c r="AA1926" s="29">
        <f>LN(Data[[#This Row],[NVActual]]/Data[[#This Row],[MA'[n^1.5']]])</f>
        <v>3.07134137310072</v>
      </c>
      <c r="AB1926" s="29">
        <f>LN(Data[[#This Row],[NVActual]]/Data[[#This Row],[Metcalfe
(n^2)]])</f>
        <v>-3.284825254998335</v>
      </c>
      <c r="AC1926" s="26">
        <f>1+Data[[#This Row],[MA'[NVMetcalfe calc']]]/((Data[[#This Row],[NVM_norm
(scaled)]]-Data[[#This Row],[NV_fund.]])/2)</f>
        <v>-3558149372.5240512</v>
      </c>
    </row>
    <row r="1927" spans="1:29" x14ac:dyDescent="0.2">
      <c r="A1927" s="23">
        <v>42249</v>
      </c>
      <c r="B1927" s="24">
        <v>3343580491.3405399</v>
      </c>
      <c r="C1927" s="24">
        <f t="shared" si="233"/>
        <v>3582417598.3432708</v>
      </c>
      <c r="D1927" s="25">
        <f>LN(Data[[#This Row],[NVActual]])</f>
        <v>21.930308073145067</v>
      </c>
      <c r="E1927" s="26">
        <v>292511</v>
      </c>
      <c r="F1927" s="40">
        <f>Data[[#This Row],[DAA 
(n)]]^2</f>
        <v>85562685121</v>
      </c>
      <c r="G1927" s="41">
        <f t="shared" si="234"/>
        <v>82154602154.866669</v>
      </c>
      <c r="H1927" s="28">
        <f>LN(Data[[#This Row],[Metcalfe
(n^2)]])</f>
        <v>25.172515103569072</v>
      </c>
      <c r="I1927" s="42">
        <f t="shared" si="235"/>
        <v>25.127676600458532</v>
      </c>
      <c r="J1927" s="40">
        <f>Data[[#This Row],[DAA 
(n)]]*LN(Data[[#This Row],[DAA 
(n)]])</f>
        <v>3681618.7827300467</v>
      </c>
      <c r="K1927" s="40">
        <f t="shared" si="236"/>
        <v>3597946.5148783191</v>
      </c>
      <c r="L1927" s="29">
        <f>LN(Data[[#This Row],[MA'[n*ln(n)']
30d]])</f>
        <v>15.095873828145416</v>
      </c>
      <c r="M1927" s="43">
        <f t="shared" si="237"/>
        <v>15.096881952421123</v>
      </c>
      <c r="N1927" s="40">
        <f>Data[[#This Row],[DAA 
(n)]]^1.5</f>
        <v>158202486.03428742</v>
      </c>
      <c r="O1927" s="40">
        <f t="shared" si="238"/>
        <v>153331600.72661644</v>
      </c>
      <c r="P1927" s="43">
        <f>LN(Data[[#This Row],[MA'[n^1.5']]])</f>
        <v>18.84811345910644</v>
      </c>
      <c r="Q1927" s="43">
        <f t="shared" si="239"/>
        <v>18.850000689449487</v>
      </c>
      <c r="R1927" s="30">
        <f>$O$1+$O$2*Data[[#This Row],[MA'[ln(n^2)']]]</f>
        <v>25.127676600458532</v>
      </c>
      <c r="S1927" s="30">
        <f>$Q$1+$Q$2*Data[[#This Row],[MA'[ln(n*ln(n))']]]</f>
        <v>21.429855221494851</v>
      </c>
      <c r="T1927" s="31">
        <f>$O$3*Data[[#This Row],[Metcalfe
(n^2)]]</f>
        <v>44492596262.919998</v>
      </c>
      <c r="U1927" s="31">
        <f t="shared" si="240"/>
        <v>42720393120.530655</v>
      </c>
      <c r="V1927" s="30">
        <f>LN(Data[[#This Row],[MA'[NVA']
30d]]/Data[[#This Row],[MA'[NVMetcalfe calc']]])</f>
        <v>-2.4786385175738399</v>
      </c>
      <c r="W1927" s="30">
        <f>$Q$3+Data[[#This Row],[NVM
(scaled)]]/((Data[[#This Row],[Upper Bound]]-Data[[#This Row],[Lower Bound]])/2)</f>
        <v>-0.7505939679371324</v>
      </c>
      <c r="X1927" s="30">
        <f>(Data[[#This Row],[Upper Bound]]+Data[[#This Row],[Lower Bound]])/2</f>
        <v>23.278765910976691</v>
      </c>
      <c r="Y1927" s="32">
        <f>LN(Data[[#This Row],[NVActual]]/Data[[#This Row],[MA'[n^2']
30d]])</f>
        <v>-3.2015606280772198</v>
      </c>
      <c r="Z1927" s="32">
        <f>LN(Data[[#This Row],[NVActual]]/Data[[#This Row],[MA'[n*ln(n)']
30d]])</f>
        <v>6.8344342449996498</v>
      </c>
      <c r="AA1927" s="32">
        <f>LN(Data[[#This Row],[NVActual]]/Data[[#This Row],[MA'[n^1.5']]])</f>
        <v>3.0821946140386265</v>
      </c>
      <c r="AB1927" s="32">
        <f>LN(Data[[#This Row],[NVActual]]/Data[[#This Row],[Metcalfe
(n^2)]])</f>
        <v>-3.2422070304240038</v>
      </c>
      <c r="AC1927" s="34">
        <f>1+Data[[#This Row],[MA'[NVMetcalfe calc']]]/((Data[[#This Row],[NVM_norm
(scaled)]]-Data[[#This Row],[NV_fund.]])/2)</f>
        <v>-3555682991.4561191</v>
      </c>
    </row>
    <row r="1928" spans="1:29" x14ac:dyDescent="0.2">
      <c r="A1928" s="23">
        <v>42248</v>
      </c>
      <c r="B1928" s="24">
        <v>3320136353.9144802</v>
      </c>
      <c r="C1928" s="24">
        <f t="shared" si="233"/>
        <v>3606956380.0642824</v>
      </c>
      <c r="D1928" s="25">
        <f>LN(Data[[#This Row],[NVActual]])</f>
        <v>21.92327168948761</v>
      </c>
      <c r="E1928" s="26">
        <v>308331</v>
      </c>
      <c r="F1928" s="40">
        <f>Data[[#This Row],[DAA 
(n)]]^2</f>
        <v>95068005561</v>
      </c>
      <c r="G1928" s="41">
        <f t="shared" si="234"/>
        <v>82313362442.96666</v>
      </c>
      <c r="H1928" s="28">
        <f>LN(Data[[#This Row],[Metcalfe
(n^2)]])</f>
        <v>25.277858320460503</v>
      </c>
      <c r="I1928" s="42">
        <f t="shared" si="235"/>
        <v>25.129482283022615</v>
      </c>
      <c r="J1928" s="40">
        <f>Data[[#This Row],[DAA 
(n)]]*LN(Data[[#This Row],[DAA 
(n)]])</f>
        <v>3896973.6669029538</v>
      </c>
      <c r="K1928" s="40">
        <f t="shared" si="236"/>
        <v>3601587.1977495193</v>
      </c>
      <c r="L1928" s="29">
        <f>LN(Data[[#This Row],[MA'[n*ln(n)']
30d]])</f>
        <v>15.09688519452742</v>
      </c>
      <c r="M1928" s="43">
        <f t="shared" si="237"/>
        <v>15.097943885773667</v>
      </c>
      <c r="N1928" s="40">
        <f>Data[[#This Row],[DAA 
(n)]]^1.5</f>
        <v>171208683.25709665</v>
      </c>
      <c r="O1928" s="40">
        <f t="shared" si="238"/>
        <v>153550260.08403164</v>
      </c>
      <c r="P1928" s="43">
        <f>LN(Data[[#This Row],[MA'[n^1.5']]])</f>
        <v>18.849538498656454</v>
      </c>
      <c r="Q1928" s="43">
        <f t="shared" si="239"/>
        <v>18.851530813026766</v>
      </c>
      <c r="R1928" s="30">
        <f>$O$1+$O$2*Data[[#This Row],[MA'[ln(n^2)']]]</f>
        <v>25.129482283022615</v>
      </c>
      <c r="S1928" s="30">
        <f>$Q$1+$Q$2*Data[[#This Row],[MA'[ln(n*ln(n))']]]</f>
        <v>21.431607411526549</v>
      </c>
      <c r="T1928" s="31">
        <f>$O$3*Data[[#This Row],[Metcalfe
(n^2)]]</f>
        <v>49435362891.720001</v>
      </c>
      <c r="U1928" s="31">
        <f t="shared" si="240"/>
        <v>42802948470.342659</v>
      </c>
      <c r="V1928" s="30">
        <f>LN(Data[[#This Row],[MA'[NVA']
30d]]/Data[[#This Row],[MA'[NVMetcalfe calc']]])</f>
        <v>-2.4737426809950693</v>
      </c>
      <c r="W1928" s="30">
        <f>$Q$3+Data[[#This Row],[NVM
(scaled)]]/((Data[[#This Row],[Upper Bound]]-Data[[#This Row],[Lower Bound]])/2)</f>
        <v>-0.7479266562333714</v>
      </c>
      <c r="X1928" s="30">
        <f>(Data[[#This Row],[Upper Bound]]+Data[[#This Row],[Lower Bound]])/2</f>
        <v>23.280544847274584</v>
      </c>
      <c r="Y1928" s="29">
        <f>LN(Data[[#This Row],[NVActual]]/Data[[#This Row],[MA'[n^2']
30d]])</f>
        <v>-3.2105276045744326</v>
      </c>
      <c r="Z1928" s="29">
        <f>LN(Data[[#This Row],[NVActual]]/Data[[#This Row],[MA'[n*ln(n)']
30d]])</f>
        <v>6.8263864949601887</v>
      </c>
      <c r="AA1928" s="29">
        <f>LN(Data[[#This Row],[NVActual]]/Data[[#This Row],[MA'[n^1.5']]])</f>
        <v>3.0737331908311543</v>
      </c>
      <c r="AB1928" s="29">
        <f>LN(Data[[#This Row],[NVActual]]/Data[[#This Row],[Metcalfe
(n^2)]])</f>
        <v>-3.3545866309728924</v>
      </c>
      <c r="AC1928" s="26">
        <f>1+Data[[#This Row],[MA'[NVMetcalfe calc']]]/((Data[[#This Row],[NVM_norm
(scaled)]]-Data[[#This Row],[NV_fund.]])/2)</f>
        <v>-3562685912.1754417</v>
      </c>
    </row>
    <row r="1929" spans="1:29" x14ac:dyDescent="0.2">
      <c r="A1929" s="23">
        <v>42247</v>
      </c>
      <c r="B1929" s="24">
        <v>3359066951.92273</v>
      </c>
      <c r="C1929" s="24">
        <f t="shared" si="233"/>
        <v>3632354358.2511988</v>
      </c>
      <c r="D1929" s="25">
        <f>LN(Data[[#This Row],[NVActual]])</f>
        <v>21.934929079477577</v>
      </c>
      <c r="E1929" s="26">
        <v>308087</v>
      </c>
      <c r="F1929" s="40">
        <f>Data[[#This Row],[DAA 
(n)]]^2</f>
        <v>94917599569</v>
      </c>
      <c r="G1929" s="41">
        <f t="shared" si="234"/>
        <v>81996342924.399994</v>
      </c>
      <c r="H1929" s="28">
        <f>LN(Data[[#This Row],[Metcalfe
(n^2)]])</f>
        <v>25.276274979203475</v>
      </c>
      <c r="I1929" s="42">
        <f t="shared" si="235"/>
        <v>25.125968791223094</v>
      </c>
      <c r="J1929" s="40">
        <f>Data[[#This Row],[DAA 
(n)]]*LN(Data[[#This Row],[DAA 
(n)]])</f>
        <v>3893645.8647589306</v>
      </c>
      <c r="K1929" s="40">
        <f t="shared" si="236"/>
        <v>3594404.6257377719</v>
      </c>
      <c r="L1929" s="29">
        <f>LN(Data[[#This Row],[MA'[n*ln(n)']
30d]])</f>
        <v>15.094888923666307</v>
      </c>
      <c r="M1929" s="43">
        <f t="shared" si="237"/>
        <v>15.098855040040842</v>
      </c>
      <c r="N1929" s="40">
        <f>Data[[#This Row],[DAA 
(n)]]^1.5</f>
        <v>171005492.59721023</v>
      </c>
      <c r="O1929" s="40">
        <f t="shared" si="238"/>
        <v>153116476.79918942</v>
      </c>
      <c r="P1929" s="43">
        <f>LN(Data[[#This Row],[MA'[n^1.5']]])</f>
        <v>18.846709475994516</v>
      </c>
      <c r="Q1929" s="43">
        <f t="shared" si="239"/>
        <v>18.852853113637597</v>
      </c>
      <c r="R1929" s="30">
        <f>$O$1+$O$2*Data[[#This Row],[MA'[ln(n^2)']]]</f>
        <v>25.125968791223094</v>
      </c>
      <c r="S1929" s="30">
        <f>$Q$1+$Q$2*Data[[#This Row],[MA'[ln(n*ln(n))']]]</f>
        <v>21.433110816067387</v>
      </c>
      <c r="T1929" s="31">
        <f>$O$3*Data[[#This Row],[Metcalfe
(n^2)]]</f>
        <v>49357151775.880005</v>
      </c>
      <c r="U1929" s="31">
        <f t="shared" si="240"/>
        <v>42638098320.687996</v>
      </c>
      <c r="V1929" s="30">
        <f>LN(Data[[#This Row],[MA'[NVA']
30d]]/Data[[#This Row],[MA'[NVMetcalfe calc']]])</f>
        <v>-2.46286715880249</v>
      </c>
      <c r="W1929" s="30">
        <f>$Q$3+Data[[#This Row],[NVM
(scaled)]]/((Data[[#This Row],[Upper Bound]]-Data[[#This Row],[Lower Bound]])/2)</f>
        <v>-0.74385425346537704</v>
      </c>
      <c r="X1929" s="30">
        <f>(Data[[#This Row],[Upper Bound]]+Data[[#This Row],[Lower Bound]])/2</f>
        <v>23.279539803645243</v>
      </c>
      <c r="Y1929" s="32">
        <f>LN(Data[[#This Row],[NVActual]]/Data[[#This Row],[MA'[n^2']
30d]])</f>
        <v>-3.1950114052556184</v>
      </c>
      <c r="Z1929" s="32">
        <f>LN(Data[[#This Row],[NVActual]]/Data[[#This Row],[MA'[n*ln(n)']
30d]])</f>
        <v>6.8400401558112689</v>
      </c>
      <c r="AA1929" s="32">
        <f>LN(Data[[#This Row],[NVActual]]/Data[[#This Row],[MA'[n^1.5']]])</f>
        <v>3.0882196034830618</v>
      </c>
      <c r="AB1929" s="32">
        <f>LN(Data[[#This Row],[NVActual]]/Data[[#This Row],[Metcalfe
(n^2)]])</f>
        <v>-3.3413458997258965</v>
      </c>
      <c r="AC1929" s="34">
        <f>1+Data[[#This Row],[MA'[NVMetcalfe calc']]]/((Data[[#This Row],[NVM_norm
(scaled)]]-Data[[#This Row],[NV_fund.]])/2)</f>
        <v>-3549714766.1411285</v>
      </c>
    </row>
    <row r="1930" spans="1:29" x14ac:dyDescent="0.2">
      <c r="A1930" s="23">
        <v>42246</v>
      </c>
      <c r="B1930" s="24">
        <v>3333852748.42169</v>
      </c>
      <c r="C1930" s="24">
        <f t="shared" si="233"/>
        <v>3656055858.0674357</v>
      </c>
      <c r="D1930" s="25">
        <f>LN(Data[[#This Row],[NVActual]])</f>
        <v>21.927394453659474</v>
      </c>
      <c r="E1930" s="26">
        <v>280853</v>
      </c>
      <c r="F1930" s="40">
        <f>Data[[#This Row],[DAA 
(n)]]^2</f>
        <v>78878407609</v>
      </c>
      <c r="G1930" s="41">
        <f t="shared" si="234"/>
        <v>81844174424.399994</v>
      </c>
      <c r="H1930" s="28">
        <f>LN(Data[[#This Row],[Metcalfe
(n^2)]])</f>
        <v>25.091173359524344</v>
      </c>
      <c r="I1930" s="42">
        <f t="shared" si="235"/>
        <v>25.124325792484726</v>
      </c>
      <c r="J1930" s="40">
        <f>Data[[#This Row],[DAA 
(n)]]*LN(Data[[#This Row],[DAA 
(n)]])</f>
        <v>3523465.6557712452</v>
      </c>
      <c r="K1930" s="40">
        <f t="shared" si="236"/>
        <v>3590998.1593344859</v>
      </c>
      <c r="L1930" s="29">
        <f>LN(Data[[#This Row],[MA'[n*ln(n)']
30d]])</f>
        <v>15.093940760630669</v>
      </c>
      <c r="M1930" s="43">
        <f t="shared" si="237"/>
        <v>15.099863943511641</v>
      </c>
      <c r="N1930" s="40">
        <f>Data[[#This Row],[DAA 
(n)]]^1.5</f>
        <v>148839636.56301525</v>
      </c>
      <c r="O1930" s="40">
        <f t="shared" si="238"/>
        <v>152909602.8058432</v>
      </c>
      <c r="P1930" s="43">
        <f>LN(Data[[#This Row],[MA'[n^1.5']]])</f>
        <v>18.84535747341274</v>
      </c>
      <c r="Q1930" s="43">
        <f t="shared" si="239"/>
        <v>18.854313117741924</v>
      </c>
      <c r="R1930" s="30">
        <f>$O$1+$O$2*Data[[#This Row],[MA'[ln(n^2)']]]</f>
        <v>25.124325792484726</v>
      </c>
      <c r="S1930" s="30">
        <f>$Q$1+$Q$2*Data[[#This Row],[MA'[ln(n*ln(n))']]]</f>
        <v>21.434775506794207</v>
      </c>
      <c r="T1930" s="31">
        <f>$O$3*Data[[#This Row],[Metcalfe
(n^2)]]</f>
        <v>41016771956.68</v>
      </c>
      <c r="U1930" s="31">
        <f t="shared" si="240"/>
        <v>42558970700.688004</v>
      </c>
      <c r="V1930" s="30">
        <f>LN(Data[[#This Row],[MA'[NVA']
30d]]/Data[[#This Row],[MA'[NVMetcalfe calc']]])</f>
        <v>-2.4545057281366258</v>
      </c>
      <c r="W1930" s="30">
        <f>$Q$3+Data[[#This Row],[NVM
(scaled)]]/((Data[[#This Row],[Upper Bound]]-Data[[#This Row],[Lower Bound]])/2)</f>
        <v>-0.74051756343104136</v>
      </c>
      <c r="X1930" s="30">
        <f>(Data[[#This Row],[Upper Bound]]+Data[[#This Row],[Lower Bound]])/2</f>
        <v>23.279550649639468</v>
      </c>
      <c r="Y1930" s="29">
        <f>LN(Data[[#This Row],[NVActual]]/Data[[#This Row],[MA'[n^2']
30d]])</f>
        <v>-3.200688510770251</v>
      </c>
      <c r="Z1930" s="29">
        <f>LN(Data[[#This Row],[NVActual]]/Data[[#This Row],[MA'[n*ln(n)']
30d]])</f>
        <v>6.8334536930288046</v>
      </c>
      <c r="AA1930" s="29">
        <f>LN(Data[[#This Row],[NVActual]]/Data[[#This Row],[MA'[n^1.5']]])</f>
        <v>3.0820369802467349</v>
      </c>
      <c r="AB1930" s="29">
        <f>LN(Data[[#This Row],[NVActual]]/Data[[#This Row],[Metcalfe
(n^2)]])</f>
        <v>-3.1637789058648695</v>
      </c>
      <c r="AC1930" s="26">
        <f>1+Data[[#This Row],[MA'[NVMetcalfe calc']]]/((Data[[#This Row],[NVM_norm
(scaled)]]-Data[[#This Row],[NV_fund.]])/2)</f>
        <v>-3543617804.1758871</v>
      </c>
    </row>
    <row r="1931" spans="1:29" x14ac:dyDescent="0.2">
      <c r="A1931" s="23">
        <v>42245</v>
      </c>
      <c r="B1931" s="24">
        <v>3344733031.88448</v>
      </c>
      <c r="C1931" s="24">
        <f t="shared" si="233"/>
        <v>3681971620.123662</v>
      </c>
      <c r="D1931" s="25">
        <f>LN(Data[[#This Row],[NVActual]])</f>
        <v>21.930652716245707</v>
      </c>
      <c r="E1931" s="26">
        <v>290341</v>
      </c>
      <c r="F1931" s="40">
        <f>Data[[#This Row],[DAA 
(n)]]^2</f>
        <v>84297896281</v>
      </c>
      <c r="G1931" s="41">
        <f t="shared" si="234"/>
        <v>82206480078.800003</v>
      </c>
      <c r="H1931" s="28">
        <f>LN(Data[[#This Row],[Metcalfe
(n^2)]])</f>
        <v>25.157622746494557</v>
      </c>
      <c r="I1931" s="42">
        <f t="shared" si="235"/>
        <v>25.128628909481282</v>
      </c>
      <c r="J1931" s="40">
        <f>Data[[#This Row],[DAA 
(n)]]*LN(Data[[#This Row],[DAA 
(n)]])</f>
        <v>3652144.6729199882</v>
      </c>
      <c r="K1931" s="40">
        <f t="shared" si="236"/>
        <v>3599473.6762833497</v>
      </c>
      <c r="L1931" s="29">
        <f>LN(Data[[#This Row],[MA'[n*ln(n)']
30d]])</f>
        <v>15.096298191705523</v>
      </c>
      <c r="M1931" s="43">
        <f t="shared" si="237"/>
        <v>15.100971580624144</v>
      </c>
      <c r="N1931" s="40">
        <f>Data[[#This Row],[DAA 
(n)]]^1.5</f>
        <v>156445311.54407245</v>
      </c>
      <c r="O1931" s="40">
        <f t="shared" si="238"/>
        <v>153413981.64819267</v>
      </c>
      <c r="P1931" s="43">
        <f>LN(Data[[#This Row],[MA'[n^1.5']]])</f>
        <v>18.848650587777826</v>
      </c>
      <c r="Q1931" s="43">
        <f t="shared" si="239"/>
        <v>18.85591314922576</v>
      </c>
      <c r="R1931" s="30">
        <f>$O$1+$O$2*Data[[#This Row],[MA'[ln(n^2)']]]</f>
        <v>25.128628909481282</v>
      </c>
      <c r="S1931" s="30">
        <f>$Q$1+$Q$2*Data[[#This Row],[MA'[ln(n*ln(n))']]]</f>
        <v>21.436603108029836</v>
      </c>
      <c r="T1931" s="31">
        <f>$O$3*Data[[#This Row],[Metcalfe
(n^2)]]</f>
        <v>43834906066.120003</v>
      </c>
      <c r="U1931" s="31">
        <f t="shared" si="240"/>
        <v>42747369640.975998</v>
      </c>
      <c r="V1931" s="30">
        <f>LN(Data[[#This Row],[MA'[NVA']
30d]]/Data[[#This Row],[MA'[NVMetcalfe calc']]])</f>
        <v>-2.451859289576483</v>
      </c>
      <c r="W1931" s="30">
        <f>$Q$3+Data[[#This Row],[NVM
(scaled)]]/((Data[[#This Row],[Upper Bound]]-Data[[#This Row],[Lower Bound]])/2)</f>
        <v>-0.73819184991209064</v>
      </c>
      <c r="X1931" s="30">
        <f>(Data[[#This Row],[Upper Bound]]+Data[[#This Row],[Lower Bound]])/2</f>
        <v>23.282616008755561</v>
      </c>
      <c r="Y1931" s="32">
        <f>LN(Data[[#This Row],[NVActual]]/Data[[#This Row],[MA'[n^2']
30d]])</f>
        <v>-3.2018472527311004</v>
      </c>
      <c r="Z1931" s="32">
        <f>LN(Data[[#This Row],[NVActual]]/Data[[#This Row],[MA'[n*ln(n)']
30d]])</f>
        <v>6.8343545245401849</v>
      </c>
      <c r="AA1931" s="32">
        <f>LN(Data[[#This Row],[NVActual]]/Data[[#This Row],[MA'[n^1.5']]])</f>
        <v>3.0820021284678831</v>
      </c>
      <c r="AB1931" s="32">
        <f>LN(Data[[#This Row],[NVActual]]/Data[[#This Row],[Metcalfe
(n^2)]])</f>
        <v>-3.2269700302488489</v>
      </c>
      <c r="AC1931" s="34">
        <f>1+Data[[#This Row],[MA'[NVMetcalfe calc']]]/((Data[[#This Row],[NVM_norm
(scaled)]]-Data[[#This Row],[NV_fund.]])/2)</f>
        <v>-3559195001.3072238</v>
      </c>
    </row>
    <row r="1932" spans="1:29" x14ac:dyDescent="0.2">
      <c r="A1932" s="23">
        <v>42244</v>
      </c>
      <c r="B1932" s="24">
        <v>3377926168.67382</v>
      </c>
      <c r="C1932" s="24">
        <f t="shared" ref="C1932:C1995" si="241">AVERAGE(B1932:B1961)</f>
        <v>3709240719.3796344</v>
      </c>
      <c r="D1932" s="25">
        <f>LN(Data[[#This Row],[NVActual]])</f>
        <v>21.940527798572681</v>
      </c>
      <c r="E1932" s="26">
        <v>296413</v>
      </c>
      <c r="F1932" s="40">
        <f>Data[[#This Row],[DAA 
(n)]]^2</f>
        <v>87860666569</v>
      </c>
      <c r="G1932" s="41">
        <f t="shared" ref="G1932:G1995" si="242">AVERAGE(F1932:F1961)</f>
        <v>81984242740.399994</v>
      </c>
      <c r="H1932" s="28">
        <f>LN(Data[[#This Row],[Metcalfe
(n^2)]])</f>
        <v>25.19901806218277</v>
      </c>
      <c r="I1932" s="42">
        <f t="shared" ref="I1932:I1995" si="243">AVERAGE(H1932:H1961)</f>
        <v>25.125882477435173</v>
      </c>
      <c r="J1932" s="40">
        <f>Data[[#This Row],[DAA 
(n)]]*LN(Data[[#This Row],[DAA 
(n)]])</f>
        <v>3734658.2704328909</v>
      </c>
      <c r="K1932" s="40">
        <f t="shared" ref="K1932:K1995" si="244">AVERAGE(J1932:J1961)</f>
        <v>3594177.7829929679</v>
      </c>
      <c r="L1932" s="29">
        <f>LN(Data[[#This Row],[MA'[n*ln(n)']
30d]])</f>
        <v>15.094825811711271</v>
      </c>
      <c r="M1932" s="43">
        <f t="shared" ref="M1932:M1995" si="245">AVERAGE(L1932:L1961)</f>
        <v>15.102037183987687</v>
      </c>
      <c r="N1932" s="40">
        <f>Data[[#This Row],[DAA 
(n)]]^1.5</f>
        <v>161378572.80232996</v>
      </c>
      <c r="O1932" s="40">
        <f t="shared" ref="O1932:O1995" si="246">AVERAGE(N1932:N1961)</f>
        <v>153101486.54377604</v>
      </c>
      <c r="P1932" s="43">
        <f>LN(Data[[#This Row],[MA'[n^1.5']]])</f>
        <v>18.846611570207006</v>
      </c>
      <c r="Q1932" s="43">
        <f t="shared" ref="Q1932:Q1995" si="247">AVERAGE(P1932:P1961)</f>
        <v>18.857454738626732</v>
      </c>
      <c r="R1932" s="30">
        <f>$O$1+$O$2*Data[[#This Row],[MA'[ln(n^2)']]]</f>
        <v>25.125882477435173</v>
      </c>
      <c r="S1932" s="30">
        <f>$Q$1+$Q$2*Data[[#This Row],[MA'[ln(n*ln(n))']]]</f>
        <v>21.43836135357968</v>
      </c>
      <c r="T1932" s="31">
        <f>$O$3*Data[[#This Row],[Metcalfe
(n^2)]]</f>
        <v>45687546615.880005</v>
      </c>
      <c r="U1932" s="31">
        <f t="shared" si="240"/>
        <v>42631806225.008003</v>
      </c>
      <c r="V1932" s="30">
        <f>LN(Data[[#This Row],[MA'[NVA']
30d]]/Data[[#This Row],[MA'[NVMetcalfe calc']]])</f>
        <v>-2.4417734018648112</v>
      </c>
      <c r="W1932" s="30">
        <f>$Q$3+Data[[#This Row],[NVM
(scaled)]]/((Data[[#This Row],[Upper Bound]]-Data[[#This Row],[Lower Bound]])/2)</f>
        <v>-0.73434408907836246</v>
      </c>
      <c r="X1932" s="30">
        <f>(Data[[#This Row],[Upper Bound]]+Data[[#This Row],[Lower Bound]])/2</f>
        <v>23.282121915507425</v>
      </c>
      <c r="Y1932" s="29">
        <f>LN(Data[[#This Row],[NVActual]]/Data[[#This Row],[MA'[n^2']
30d]])</f>
        <v>-3.1892651054701169</v>
      </c>
      <c r="Z1932" s="29">
        <f>LN(Data[[#This Row],[NVActual]]/Data[[#This Row],[MA'[n*ln(n)']
30d]])</f>
        <v>6.8457019868614122</v>
      </c>
      <c r="AA1932" s="29">
        <f>LN(Data[[#This Row],[NVActual]]/Data[[#This Row],[MA'[n^1.5']]])</f>
        <v>3.0939162283656771</v>
      </c>
      <c r="AB1932" s="29">
        <f>LN(Data[[#This Row],[NVActual]]/Data[[#This Row],[Metcalfe
(n^2)]])</f>
        <v>-3.2584902636100881</v>
      </c>
      <c r="AC1932" s="26">
        <f>1+Data[[#This Row],[MA'[NVMetcalfe calc']]]/((Data[[#This Row],[NVM_norm
(scaled)]]-Data[[#This Row],[NV_fund.]])/2)</f>
        <v>-3550214773.885509</v>
      </c>
    </row>
    <row r="1933" spans="1:29" x14ac:dyDescent="0.2">
      <c r="A1933" s="23">
        <v>42243</v>
      </c>
      <c r="B1933" s="24">
        <v>3271849435.0457902</v>
      </c>
      <c r="C1933" s="24">
        <f t="shared" si="241"/>
        <v>3736150695.5874281</v>
      </c>
      <c r="D1933" s="25">
        <f>LN(Data[[#This Row],[NVActual]])</f>
        <v>21.908621238444084</v>
      </c>
      <c r="E1933" s="26">
        <v>270033</v>
      </c>
      <c r="F1933" s="40">
        <f>Data[[#This Row],[DAA 
(n)]]^2</f>
        <v>72917821089</v>
      </c>
      <c r="G1933" s="41">
        <f t="shared" si="242"/>
        <v>82308700014.800003</v>
      </c>
      <c r="H1933" s="28">
        <f>LN(Data[[#This Row],[Metcalfe
(n^2)]])</f>
        <v>25.012598905468412</v>
      </c>
      <c r="I1933" s="42">
        <f t="shared" si="243"/>
        <v>25.129384735226868</v>
      </c>
      <c r="J1933" s="40">
        <f>Data[[#This Row],[DAA 
(n)]]*LN(Data[[#This Row],[DAA 
(n)]])</f>
        <v>3377113.5601201761</v>
      </c>
      <c r="K1933" s="40">
        <f t="shared" si="244"/>
        <v>3601439.535757463</v>
      </c>
      <c r="L1933" s="29">
        <f>LN(Data[[#This Row],[MA'[n*ln(n)']
30d]])</f>
        <v>15.096844194542959</v>
      </c>
      <c r="M1933" s="43">
        <f t="shared" si="245"/>
        <v>15.103288736463757</v>
      </c>
      <c r="N1933" s="40">
        <f>Data[[#This Row],[DAA 
(n)]]^1.5</f>
        <v>140321837.15347347</v>
      </c>
      <c r="O1933" s="40">
        <f t="shared" si="246"/>
        <v>153542527.56015053</v>
      </c>
      <c r="P1933" s="43">
        <f>LN(Data[[#This Row],[MA'[n^1.5']]])</f>
        <v>18.849488139128692</v>
      </c>
      <c r="Q1933" s="43">
        <f t="shared" si="247"/>
        <v>18.859253981292557</v>
      </c>
      <c r="R1933" s="30">
        <f>$O$1+$O$2*Data[[#This Row],[MA'[ln(n^2)']]]</f>
        <v>25.129384735226868</v>
      </c>
      <c r="S1933" s="30">
        <f>$Q$1+$Q$2*Data[[#This Row],[MA'[ln(n*ln(n))']]]</f>
        <v>21.440426415165195</v>
      </c>
      <c r="T1933" s="31">
        <f>$O$3*Data[[#This Row],[Metcalfe
(n^2)]]</f>
        <v>37917266966.279999</v>
      </c>
      <c r="U1933" s="31">
        <f t="shared" si="240"/>
        <v>42800524007.696007</v>
      </c>
      <c r="V1933" s="30">
        <f>LN(Data[[#This Row],[MA'[NVA']
30d]]/Data[[#This Row],[MA'[NVMetcalfe calc']]])</f>
        <v>-2.4384944900521477</v>
      </c>
      <c r="W1933" s="30">
        <f>$Q$3+Data[[#This Row],[NVM
(scaled)]]/((Data[[#This Row],[Upper Bound]]-Data[[#This Row],[Lower Bound]])/2)</f>
        <v>-0.73205044269048869</v>
      </c>
      <c r="X1933" s="30">
        <f>(Data[[#This Row],[Upper Bound]]+Data[[#This Row],[Lower Bound]])/2</f>
        <v>23.284905575196031</v>
      </c>
      <c r="Y1933" s="32">
        <f>LN(Data[[#This Row],[NVActual]]/Data[[#This Row],[MA'[n^2']
30d]])</f>
        <v>-3.2251214115922613</v>
      </c>
      <c r="Z1933" s="32">
        <f>LN(Data[[#This Row],[NVActual]]/Data[[#This Row],[MA'[n*ln(n)']
30d]])</f>
        <v>6.8117770439011265</v>
      </c>
      <c r="AA1933" s="32">
        <f>LN(Data[[#This Row],[NVActual]]/Data[[#This Row],[MA'[n^1.5']]])</f>
        <v>3.0591330993153947</v>
      </c>
      <c r="AB1933" s="32">
        <f>LN(Data[[#This Row],[NVActual]]/Data[[#This Row],[Metcalfe
(n^2)]])</f>
        <v>-3.1039776670243282</v>
      </c>
      <c r="AC1933" s="34">
        <f>1+Data[[#This Row],[MA'[NVMetcalfe calc']]]/((Data[[#This Row],[NVM_norm
(scaled)]]-Data[[#This Row],[NV_fund.]])/2)</f>
        <v>-3564192228.5082278</v>
      </c>
    </row>
    <row r="1934" spans="1:29" x14ac:dyDescent="0.2">
      <c r="A1934" s="23">
        <v>42242</v>
      </c>
      <c r="B1934" s="24">
        <v>3288192392.14252</v>
      </c>
      <c r="C1934" s="24">
        <f t="shared" si="241"/>
        <v>3769232421.661047</v>
      </c>
      <c r="D1934" s="25">
        <f>LN(Data[[#This Row],[NVActual]])</f>
        <v>21.913603825853841</v>
      </c>
      <c r="E1934" s="26">
        <v>288944</v>
      </c>
      <c r="F1934" s="40">
        <f>Data[[#This Row],[DAA 
(n)]]^2</f>
        <v>83488635136</v>
      </c>
      <c r="G1934" s="41">
        <f t="shared" si="242"/>
        <v>82955539292.133331</v>
      </c>
      <c r="H1934" s="28">
        <f>LN(Data[[#This Row],[Metcalfe
(n^2)]])</f>
        <v>25.147976353384248</v>
      </c>
      <c r="I1934" s="42">
        <f t="shared" si="243"/>
        <v>25.137250075992725</v>
      </c>
      <c r="J1934" s="40">
        <f>Data[[#This Row],[DAA 
(n)]]*LN(Data[[#This Row],[DAA 
(n)]])</f>
        <v>3633178.4397261292</v>
      </c>
      <c r="K1934" s="40">
        <f t="shared" si="244"/>
        <v>3616730.7328451294</v>
      </c>
      <c r="L1934" s="29">
        <f>LN(Data[[#This Row],[MA'[n*ln(n)']
30d]])</f>
        <v>15.101081063276466</v>
      </c>
      <c r="M1934" s="43">
        <f t="shared" si="245"/>
        <v>15.10438377152288</v>
      </c>
      <c r="N1934" s="40">
        <f>Data[[#This Row],[DAA 
(n)]]^1.5</f>
        <v>155317546.30670774</v>
      </c>
      <c r="O1934" s="40">
        <f t="shared" si="246"/>
        <v>154448050.0277169</v>
      </c>
      <c r="P1934" s="43">
        <f>LN(Data[[#This Row],[MA'[n^1.5']]])</f>
        <v>18.855368351983493</v>
      </c>
      <c r="Q1934" s="43">
        <f t="shared" si="247"/>
        <v>18.860832639791408</v>
      </c>
      <c r="R1934" s="30">
        <f>$O$1+$O$2*Data[[#This Row],[MA'[ln(n^2)']]]</f>
        <v>25.137250075992725</v>
      </c>
      <c r="S1934" s="30">
        <f>$Q$1+$Q$2*Data[[#This Row],[MA'[ln(n*ln(n))']]]</f>
        <v>21.442233223012749</v>
      </c>
      <c r="T1934" s="31">
        <f>$O$3*Data[[#This Row],[Metcalfe
(n^2)]]</f>
        <v>43414090270.720001</v>
      </c>
      <c r="U1934" s="31">
        <f t="shared" si="240"/>
        <v>43136880431.909332</v>
      </c>
      <c r="V1934" s="30">
        <f>LN(Data[[#This Row],[MA'[NVA']
30d]]/Data[[#This Row],[MA'[NVMetcalfe calc']]])</f>
        <v>-2.4375069466388917</v>
      </c>
      <c r="W1934" s="30">
        <f>$Q$3+Data[[#This Row],[NVM
(scaled)]]/((Data[[#This Row],[Upper Bound]]-Data[[#This Row],[Lower Bound]])/2)</f>
        <v>-0.72934821605648648</v>
      </c>
      <c r="X1934" s="30">
        <f>(Data[[#This Row],[Upper Bound]]+Data[[#This Row],[Lower Bound]])/2</f>
        <v>23.289741649502737</v>
      </c>
      <c r="Y1934" s="29">
        <f>LN(Data[[#This Row],[NVActual]]/Data[[#This Row],[MA'[n^2']
30d]])</f>
        <v>-3.2279668041869884</v>
      </c>
      <c r="Z1934" s="29">
        <f>LN(Data[[#This Row],[NVActual]]/Data[[#This Row],[MA'[n*ln(n)']
30d]])</f>
        <v>6.812522762577375</v>
      </c>
      <c r="AA1934" s="29">
        <f>LN(Data[[#This Row],[NVActual]]/Data[[#This Row],[MA'[n^1.5']]])</f>
        <v>3.0582354738703486</v>
      </c>
      <c r="AB1934" s="29">
        <f>LN(Data[[#This Row],[NVActual]]/Data[[#This Row],[Metcalfe
(n^2)]])</f>
        <v>-3.2343725275304074</v>
      </c>
      <c r="AC1934" s="26">
        <f>1+Data[[#This Row],[MA'[NVMetcalfe calc']]]/((Data[[#This Row],[NVM_norm
(scaled)]]-Data[[#This Row],[NV_fund.]])/2)</f>
        <v>-3591883011.5002322</v>
      </c>
    </row>
    <row r="1935" spans="1:29" x14ac:dyDescent="0.2">
      <c r="A1935" s="23">
        <v>42241</v>
      </c>
      <c r="B1935" s="24">
        <v>3236956684.2575998</v>
      </c>
      <c r="C1935" s="24">
        <f t="shared" si="241"/>
        <v>3801262846.2059484</v>
      </c>
      <c r="D1935" s="25">
        <f>LN(Data[[#This Row],[NVActual]])</f>
        <v>21.89789943035446</v>
      </c>
      <c r="E1935" s="26">
        <v>288148</v>
      </c>
      <c r="F1935" s="40">
        <f>Data[[#This Row],[DAA 
(n)]]^2</f>
        <v>83029269904</v>
      </c>
      <c r="G1935" s="41">
        <f t="shared" si="242"/>
        <v>82854438807.899994</v>
      </c>
      <c r="H1935" s="28">
        <f>LN(Data[[#This Row],[Metcalfe
(n^2)]])</f>
        <v>25.14245903202259</v>
      </c>
      <c r="I1935" s="42">
        <f t="shared" si="243"/>
        <v>25.136016583298861</v>
      </c>
      <c r="J1935" s="40">
        <f>Data[[#This Row],[DAA 
(n)]]*LN(Data[[#This Row],[DAA 
(n)]])</f>
        <v>3622374.6425796226</v>
      </c>
      <c r="K1935" s="40">
        <f t="shared" si="244"/>
        <v>3614335.6474149972</v>
      </c>
      <c r="L1935" s="29">
        <f>LN(Data[[#This Row],[MA'[n*ln(n)']
30d]])</f>
        <v>15.100418620037317</v>
      </c>
      <c r="M1935" s="43">
        <f t="shared" si="245"/>
        <v>15.105220499783286</v>
      </c>
      <c r="N1935" s="40">
        <f>Data[[#This Row],[DAA 
(n)]]^1.5</f>
        <v>154676171.61120123</v>
      </c>
      <c r="O1935" s="40">
        <f t="shared" si="246"/>
        <v>154306338.33372268</v>
      </c>
      <c r="P1935" s="43">
        <f>LN(Data[[#This Row],[MA'[n^1.5']]])</f>
        <v>18.854450394478842</v>
      </c>
      <c r="Q1935" s="43">
        <f t="shared" si="247"/>
        <v>18.862054309663492</v>
      </c>
      <c r="R1935" s="30">
        <f>$O$1+$O$2*Data[[#This Row],[MA'[ln(n^2)']]]</f>
        <v>25.136016583298861</v>
      </c>
      <c r="S1935" s="30">
        <f>$Q$1+$Q$2*Data[[#This Row],[MA'[ln(n*ln(n))']]]</f>
        <v>21.443613824642419</v>
      </c>
      <c r="T1935" s="31">
        <f>$O$3*Data[[#This Row],[Metcalfe
(n^2)]]</f>
        <v>43175220350.080002</v>
      </c>
      <c r="U1935" s="31">
        <f t="shared" si="240"/>
        <v>43084308180.108002</v>
      </c>
      <c r="V1935" s="30">
        <f>LN(Data[[#This Row],[MA'[NVA']
30d]]/Data[[#This Row],[MA'[NVMetcalfe calc']]])</f>
        <v>-2.4278255119963106</v>
      </c>
      <c r="W1935" s="30">
        <f>$Q$3+Data[[#This Row],[NVM
(scaled)]]/((Data[[#This Row],[Upper Bound]]-Data[[#This Row],[Lower Bound]])/2)</f>
        <v>-0.7250382938613803</v>
      </c>
      <c r="X1935" s="30">
        <f>(Data[[#This Row],[Upper Bound]]+Data[[#This Row],[Lower Bound]])/2</f>
        <v>23.28981520397064</v>
      </c>
      <c r="Y1935" s="32">
        <f>LN(Data[[#This Row],[NVActual]]/Data[[#This Row],[MA'[n^2']
30d]])</f>
        <v>-3.2424517254674967</v>
      </c>
      <c r="Z1935" s="32">
        <f>LN(Data[[#This Row],[NVActual]]/Data[[#This Row],[MA'[n*ln(n)']
30d]])</f>
        <v>6.7974808103171434</v>
      </c>
      <c r="AA1935" s="32">
        <f>LN(Data[[#This Row],[NVActual]]/Data[[#This Row],[MA'[n^1.5']]])</f>
        <v>3.0434490358756201</v>
      </c>
      <c r="AB1935" s="32">
        <f>LN(Data[[#This Row],[NVActual]]/Data[[#This Row],[Metcalfe
(n^2)]])</f>
        <v>-3.2445596016681297</v>
      </c>
      <c r="AC1935" s="34">
        <f>1+Data[[#This Row],[MA'[NVMetcalfe calc']]]/((Data[[#This Row],[NVM_norm
(scaled)]]-Data[[#This Row],[NV_fund.]])/2)</f>
        <v>-3588138330.470355</v>
      </c>
    </row>
    <row r="1936" spans="1:29" x14ac:dyDescent="0.2">
      <c r="A1936" s="23">
        <v>42240</v>
      </c>
      <c r="B1936" s="24">
        <v>3080697609.0501599</v>
      </c>
      <c r="C1936" s="24">
        <f t="shared" si="241"/>
        <v>3834429808.3535995</v>
      </c>
      <c r="D1936" s="25">
        <f>LN(Data[[#This Row],[NVActual]])</f>
        <v>21.848421904730305</v>
      </c>
      <c r="E1936" s="26">
        <v>309470</v>
      </c>
      <c r="F1936" s="40">
        <f>Data[[#This Row],[DAA 
(n)]]^2</f>
        <v>95771680900</v>
      </c>
      <c r="G1936" s="41">
        <f t="shared" si="242"/>
        <v>83080799477.766663</v>
      </c>
      <c r="H1936" s="28">
        <f>LN(Data[[#This Row],[Metcalfe
(n^2)]])</f>
        <v>25.285232871751205</v>
      </c>
      <c r="I1936" s="42">
        <f t="shared" si="243"/>
        <v>25.138637099118423</v>
      </c>
      <c r="J1936" s="40">
        <f>Data[[#This Row],[DAA 
(n)]]*LN(Data[[#This Row],[DAA 
(n)]])</f>
        <v>3912510.5084104226</v>
      </c>
      <c r="K1936" s="40">
        <f t="shared" si="244"/>
        <v>3619569.0931561906</v>
      </c>
      <c r="L1936" s="29">
        <f>LN(Data[[#This Row],[MA'[n*ln(n)']
30d]])</f>
        <v>15.101865541676995</v>
      </c>
      <c r="M1936" s="43">
        <f t="shared" si="245"/>
        <v>15.106106324647577</v>
      </c>
      <c r="N1936" s="40">
        <f>Data[[#This Row],[DAA 
(n)]]^1.5</f>
        <v>172158247.22656488</v>
      </c>
      <c r="O1936" s="40">
        <f t="shared" si="246"/>
        <v>154619477.73767379</v>
      </c>
      <c r="P1936" s="43">
        <f>LN(Data[[#This Row],[MA'[n^1.5']]])</f>
        <v>18.856477674135686</v>
      </c>
      <c r="Q1936" s="43">
        <f t="shared" si="247"/>
        <v>18.863343610480559</v>
      </c>
      <c r="R1936" s="30">
        <f>$O$1+$O$2*Data[[#This Row],[MA'[ln(n^2)']]]</f>
        <v>25.138637099118423</v>
      </c>
      <c r="S1936" s="30">
        <f>$Q$1+$Q$2*Data[[#This Row],[MA'[ln(n*ln(n))']]]</f>
        <v>21.4450754356685</v>
      </c>
      <c r="T1936" s="31">
        <f>$O$3*Data[[#This Row],[Metcalfe
(n^2)]]</f>
        <v>49801274068</v>
      </c>
      <c r="U1936" s="31">
        <f t="shared" si="240"/>
        <v>43202015728.438667</v>
      </c>
      <c r="V1936" s="30">
        <f>LN(Data[[#This Row],[MA'[NVA']
30d]]/Data[[#This Row],[MA'[NVMetcalfe calc']]])</f>
        <v>-2.4218664117798969</v>
      </c>
      <c r="W1936" s="30">
        <f>$Q$3+Data[[#This Row],[NVM
(scaled)]]/((Data[[#This Row],[Upper Bound]]-Data[[#This Row],[Lower Bound]])/2)</f>
        <v>-0.72139893276766587</v>
      </c>
      <c r="X1936" s="30">
        <f>(Data[[#This Row],[Upper Bound]]+Data[[#This Row],[Lower Bound]])/2</f>
        <v>23.291856267393463</v>
      </c>
      <c r="Y1936" s="29">
        <f>LN(Data[[#This Row],[NVActual]]/Data[[#This Row],[MA'[n^2']
30d]])</f>
        <v>-3.2946575541647989</v>
      </c>
      <c r="Z1936" s="29">
        <f>LN(Data[[#This Row],[NVActual]]/Data[[#This Row],[MA'[n*ln(n)']
30d]])</f>
        <v>6.7465563630533092</v>
      </c>
      <c r="AA1936" s="29">
        <f>LN(Data[[#This Row],[NVActual]]/Data[[#This Row],[MA'[n^1.5']]])</f>
        <v>2.9919442305946187</v>
      </c>
      <c r="AB1936" s="29">
        <f>LN(Data[[#This Row],[NVActual]]/Data[[#This Row],[Metcalfe
(n^2)]])</f>
        <v>-3.4368109670209002</v>
      </c>
      <c r="AC1936" s="26">
        <f>1+Data[[#This Row],[MA'[NVMetcalfe calc']]]/((Data[[#This Row],[NVM_norm
(scaled)]]-Data[[#This Row],[NV_fund.]])/2)</f>
        <v>-3598180701.1439376</v>
      </c>
    </row>
    <row r="1937" spans="1:29" x14ac:dyDescent="0.2">
      <c r="A1937" s="23">
        <v>42239</v>
      </c>
      <c r="B1937" s="24">
        <v>3322788928.25141</v>
      </c>
      <c r="C1937" s="24">
        <f t="shared" si="241"/>
        <v>3870939646.4695072</v>
      </c>
      <c r="D1937" s="25">
        <f>LN(Data[[#This Row],[NVActual]])</f>
        <v>21.924070305869773</v>
      </c>
      <c r="E1937" s="26">
        <v>284990</v>
      </c>
      <c r="F1937" s="40">
        <f>Data[[#This Row],[DAA 
(n)]]^2</f>
        <v>81219300100</v>
      </c>
      <c r="G1937" s="41">
        <f t="shared" si="242"/>
        <v>81861962413.633331</v>
      </c>
      <c r="H1937" s="28">
        <f>LN(Data[[#This Row],[Metcalfe
(n^2)]])</f>
        <v>25.120418741831802</v>
      </c>
      <c r="I1937" s="42">
        <f t="shared" si="243"/>
        <v>25.122605947897149</v>
      </c>
      <c r="J1937" s="40">
        <f>Data[[#This Row],[DAA 
(n)]]*LN(Data[[#This Row],[DAA 
(n)]])</f>
        <v>3579534.0686173225</v>
      </c>
      <c r="K1937" s="40">
        <f t="shared" si="244"/>
        <v>3589743.4276773939</v>
      </c>
      <c r="L1937" s="29">
        <f>LN(Data[[#This Row],[MA'[n*ln(n)']
30d]])</f>
        <v>15.093591289296919</v>
      </c>
      <c r="M1937" s="43">
        <f t="shared" si="245"/>
        <v>15.106922180974502</v>
      </c>
      <c r="N1937" s="40">
        <f>Data[[#This Row],[DAA 
(n)]]^1.5</f>
        <v>152140357.35300168</v>
      </c>
      <c r="O1937" s="40">
        <f t="shared" si="246"/>
        <v>152881755.39722973</v>
      </c>
      <c r="P1937" s="43">
        <f>LN(Data[[#This Row],[MA'[n^1.5']]])</f>
        <v>18.845175340020518</v>
      </c>
      <c r="Q1937" s="43">
        <f t="shared" si="247"/>
        <v>18.864535096765806</v>
      </c>
      <c r="R1937" s="30">
        <f>$O$1+$O$2*Data[[#This Row],[MA'[ln(n^2)']]]</f>
        <v>25.122605947897149</v>
      </c>
      <c r="S1937" s="30">
        <f>$Q$1+$Q$2*Data[[#This Row],[MA'[ln(n*ln(n))']]]</f>
        <v>21.446421598607927</v>
      </c>
      <c r="T1937" s="31">
        <f>$O$3*Data[[#This Row],[Metcalfe
(n^2)]]</f>
        <v>42234036052</v>
      </c>
      <c r="U1937" s="31">
        <f t="shared" si="240"/>
        <v>42568220455.089333</v>
      </c>
      <c r="V1937" s="30">
        <f>LN(Data[[#This Row],[MA'[NVA']
30d]]/Data[[#This Row],[MA'[NVMetcalfe calc']]])</f>
        <v>-2.3976106958978196</v>
      </c>
      <c r="W1937" s="30">
        <f>$Q$3+Data[[#This Row],[NVM
(scaled)]]/((Data[[#This Row],[Upper Bound]]-Data[[#This Row],[Lower Bound]])/2)</f>
        <v>-0.71440177536874028</v>
      </c>
      <c r="X1937" s="30">
        <f>(Data[[#This Row],[Upper Bound]]+Data[[#This Row],[Lower Bound]])/2</f>
        <v>23.284513773252538</v>
      </c>
      <c r="Y1937" s="32">
        <f>LN(Data[[#This Row],[NVActual]]/Data[[#This Row],[MA'[n^2']
30d]])</f>
        <v>-3.2042299746563057</v>
      </c>
      <c r="Z1937" s="32">
        <f>LN(Data[[#This Row],[NVActual]]/Data[[#This Row],[MA'[n*ln(n)']
30d]])</f>
        <v>6.8304790165728528</v>
      </c>
      <c r="AA1937" s="32">
        <f>LN(Data[[#This Row],[NVActual]]/Data[[#This Row],[MA'[n^1.5']]])</f>
        <v>3.0788949658492526</v>
      </c>
      <c r="AB1937" s="32">
        <f>LN(Data[[#This Row],[NVActual]]/Data[[#This Row],[Metcalfe
(n^2)]])</f>
        <v>-3.19634843596203</v>
      </c>
      <c r="AC1937" s="34">
        <f>1+Data[[#This Row],[MA'[NVMetcalfe calc']]]/((Data[[#This Row],[NVM_norm
(scaled)]]-Data[[#This Row],[NV_fund.]])/2)</f>
        <v>-3547511999.602448</v>
      </c>
    </row>
    <row r="1938" spans="1:29" x14ac:dyDescent="0.2">
      <c r="A1938" s="23">
        <v>42238</v>
      </c>
      <c r="B1938" s="24">
        <v>3350585165.12816</v>
      </c>
      <c r="C1938" s="24">
        <f t="shared" si="241"/>
        <v>3899245683.3393874</v>
      </c>
      <c r="D1938" s="25">
        <f>LN(Data[[#This Row],[NVActual]])</f>
        <v>21.932400843686942</v>
      </c>
      <c r="E1938" s="26">
        <v>295137</v>
      </c>
      <c r="F1938" s="40">
        <f>Data[[#This Row],[DAA 
(n)]]^2</f>
        <v>87105848769</v>
      </c>
      <c r="G1938" s="41">
        <f t="shared" si="242"/>
        <v>81489200634.833328</v>
      </c>
      <c r="H1938" s="28">
        <f>LN(Data[[#This Row],[Metcalfe
(n^2)]])</f>
        <v>25.190389868596331</v>
      </c>
      <c r="I1938" s="42">
        <f t="shared" si="243"/>
        <v>25.117668043541173</v>
      </c>
      <c r="J1938" s="40">
        <f>Data[[#This Row],[DAA 
(n)]]*LN(Data[[#This Row],[DAA 
(n)]])</f>
        <v>3717308.0473239576</v>
      </c>
      <c r="K1938" s="40">
        <f t="shared" si="244"/>
        <v>3580571.7003018474</v>
      </c>
      <c r="L1938" s="29">
        <f>LN(Data[[#This Row],[MA'[n*ln(n)']
30d]])</f>
        <v>15.091033038449087</v>
      </c>
      <c r="M1938" s="43">
        <f t="shared" si="245"/>
        <v>15.107950751676931</v>
      </c>
      <c r="N1938" s="40">
        <f>Data[[#This Row],[DAA 
(n)]]^1.5</f>
        <v>160337640.27244648</v>
      </c>
      <c r="O1938" s="40">
        <f t="shared" si="246"/>
        <v>152348486.76501834</v>
      </c>
      <c r="P1938" s="43">
        <f>LN(Data[[#This Row],[MA'[n^1.5']]])</f>
        <v>18.841681130724531</v>
      </c>
      <c r="Q1938" s="43">
        <f t="shared" si="247"/>
        <v>18.866023800194807</v>
      </c>
      <c r="R1938" s="30">
        <f>$O$1+$O$2*Data[[#This Row],[MA'[ln(n^2)']]]</f>
        <v>25.117668043541173</v>
      </c>
      <c r="S1938" s="30">
        <f>$Q$1+$Q$2*Data[[#This Row],[MA'[ln(n*ln(n))']]]</f>
        <v>21.448118740266935</v>
      </c>
      <c r="T1938" s="31">
        <f>$O$3*Data[[#This Row],[Metcalfe
(n^2)]]</f>
        <v>45295041359.880005</v>
      </c>
      <c r="U1938" s="31">
        <f t="shared" si="240"/>
        <v>42374384330.113327</v>
      </c>
      <c r="V1938" s="30">
        <f>LN(Data[[#This Row],[MA'[NVA']
30d]]/Data[[#This Row],[MA'[NVMetcalfe calc']]])</f>
        <v>-2.3857609166119582</v>
      </c>
      <c r="W1938" s="30">
        <f>$Q$3+Data[[#This Row],[NVM
(scaled)]]/((Data[[#This Row],[Upper Bound]]-Data[[#This Row],[Lower Bound]])/2)</f>
        <v>-0.71030187330264749</v>
      </c>
      <c r="X1938" s="30">
        <f>(Data[[#This Row],[Upper Bound]]+Data[[#This Row],[Lower Bound]])/2</f>
        <v>23.282893391904054</v>
      </c>
      <c r="Y1938" s="29">
        <f>LN(Data[[#This Row],[NVActual]]/Data[[#This Row],[MA'[n^2']
30d]])</f>
        <v>-3.1913354971783279</v>
      </c>
      <c r="Z1938" s="29">
        <f>LN(Data[[#This Row],[NVActual]]/Data[[#This Row],[MA'[n*ln(n)']
30d]])</f>
        <v>6.8413678052378559</v>
      </c>
      <c r="AA1938" s="29">
        <f>LN(Data[[#This Row],[NVActual]]/Data[[#This Row],[MA'[n^1.5']]])</f>
        <v>3.09071971296241</v>
      </c>
      <c r="AB1938" s="29">
        <f>LN(Data[[#This Row],[NVActual]]/Data[[#This Row],[Metcalfe
(n^2)]])</f>
        <v>-3.2579890249093868</v>
      </c>
      <c r="AC1938" s="26">
        <f>1+Data[[#This Row],[MA'[NVMetcalfe calc']]]/((Data[[#This Row],[NVM_norm
(scaled)]]-Data[[#This Row],[NV_fund.]])/2)</f>
        <v>-3532200180.0706534</v>
      </c>
    </row>
    <row r="1939" spans="1:29" x14ac:dyDescent="0.2">
      <c r="A1939" s="23">
        <v>42237</v>
      </c>
      <c r="B1939" s="24">
        <v>3381065750.1088901</v>
      </c>
      <c r="C1939" s="24">
        <f t="shared" si="241"/>
        <v>3920580322.1537261</v>
      </c>
      <c r="D1939" s="25">
        <f>LN(Data[[#This Row],[NVActual]])</f>
        <v>21.941456807424476</v>
      </c>
      <c r="E1939" s="26">
        <v>281703</v>
      </c>
      <c r="F1939" s="40">
        <f>Data[[#This Row],[DAA 
(n)]]^2</f>
        <v>79356580209</v>
      </c>
      <c r="G1939" s="41">
        <f t="shared" si="242"/>
        <v>80916146828.166672</v>
      </c>
      <c r="H1939" s="28">
        <f>LN(Data[[#This Row],[Metcalfe
(n^2)]])</f>
        <v>25.097217206870042</v>
      </c>
      <c r="I1939" s="42">
        <f t="shared" si="243"/>
        <v>25.110339551499855</v>
      </c>
      <c r="J1939" s="40">
        <f>Data[[#This Row],[DAA 
(n)]]*LN(Data[[#This Row],[DAA 
(n)]])</f>
        <v>3534980.6894134558</v>
      </c>
      <c r="K1939" s="40">
        <f t="shared" si="244"/>
        <v>3566703.6670467411</v>
      </c>
      <c r="L1939" s="29">
        <f>LN(Data[[#This Row],[MA'[n*ln(n)']
30d]])</f>
        <v>15.087152384648554</v>
      </c>
      <c r="M1939" s="43">
        <f t="shared" si="245"/>
        <v>15.109077779260645</v>
      </c>
      <c r="N1939" s="40">
        <f>Data[[#This Row],[DAA 
(n)]]^1.5</f>
        <v>149515841.01564613</v>
      </c>
      <c r="O1939" s="40">
        <f t="shared" si="246"/>
        <v>151536034.9342739</v>
      </c>
      <c r="P1939" s="43">
        <f>LN(Data[[#This Row],[MA'[n^1.5']]])</f>
        <v>18.83633400898248</v>
      </c>
      <c r="Q1939" s="43">
        <f t="shared" si="247"/>
        <v>18.8676464890112</v>
      </c>
      <c r="R1939" s="30">
        <f>$O$1+$O$2*Data[[#This Row],[MA'[ln(n^2)']]]</f>
        <v>25.110339551499855</v>
      </c>
      <c r="S1939" s="30">
        <f>$Q$1+$Q$2*Data[[#This Row],[MA'[ln(n*ln(n))']]]</f>
        <v>21.449978335780063</v>
      </c>
      <c r="T1939" s="31">
        <f>$O$3*Data[[#This Row],[Metcalfe
(n^2)]]</f>
        <v>41265421708.68</v>
      </c>
      <c r="U1939" s="31">
        <f t="shared" si="240"/>
        <v>42076396350.64666</v>
      </c>
      <c r="V1939" s="30">
        <f>LN(Data[[#This Row],[MA'[NVA']
30d]]/Data[[#This Row],[MA'[NVMetcalfe calc']]])</f>
        <v>-2.3732472424962561</v>
      </c>
      <c r="W1939" s="30">
        <f>$Q$3+Data[[#This Row],[NVM
(scaled)]]/((Data[[#This Row],[Upper Bound]]-Data[[#This Row],[Lower Bound]])/2)</f>
        <v>-0.70672843887871239</v>
      </c>
      <c r="X1939" s="30">
        <f>(Data[[#This Row],[Upper Bound]]+Data[[#This Row],[Lower Bound]])/2</f>
        <v>23.280158943639961</v>
      </c>
      <c r="Y1939" s="32">
        <f>LN(Data[[#This Row],[NVActual]]/Data[[#This Row],[MA'[n^2']
30d]])</f>
        <v>-3.1752224236359319</v>
      </c>
      <c r="Z1939" s="32">
        <f>LN(Data[[#This Row],[NVActual]]/Data[[#This Row],[MA'[n*ln(n)']
30d]])</f>
        <v>6.8543044227759209</v>
      </c>
      <c r="AA1939" s="32">
        <f>LN(Data[[#This Row],[NVActual]]/Data[[#This Row],[MA'[n^1.5']]])</f>
        <v>3.1051227984419962</v>
      </c>
      <c r="AB1939" s="32">
        <f>LN(Data[[#This Row],[NVActual]]/Data[[#This Row],[Metcalfe
(n^2)]])</f>
        <v>-3.1557603994455645</v>
      </c>
      <c r="AC1939" s="34">
        <f>1+Data[[#This Row],[MA'[NVMetcalfe calc']]]/((Data[[#This Row],[NVM_norm
(scaled)]]-Data[[#This Row],[NV_fund.]])/2)</f>
        <v>-3508283143.8411584</v>
      </c>
    </row>
    <row r="1940" spans="1:29" x14ac:dyDescent="0.2">
      <c r="A1940" s="23">
        <v>42236</v>
      </c>
      <c r="B1940" s="24">
        <v>3419645393.4232502</v>
      </c>
      <c r="C1940" s="24">
        <f t="shared" si="241"/>
        <v>3941324371.5733953</v>
      </c>
      <c r="D1940" s="25">
        <f>LN(Data[[#This Row],[NVActual]])</f>
        <v>21.952802696511593</v>
      </c>
      <c r="E1940" s="26">
        <v>278919</v>
      </c>
      <c r="F1940" s="40">
        <f>Data[[#This Row],[DAA 
(n)]]^2</f>
        <v>77795808561</v>
      </c>
      <c r="G1940" s="41">
        <f t="shared" si="242"/>
        <v>81025273388.699997</v>
      </c>
      <c r="H1940" s="28">
        <f>LN(Data[[#This Row],[Metcalfe
(n^2)]])</f>
        <v>25.077353392142196</v>
      </c>
      <c r="I1940" s="42">
        <f t="shared" si="243"/>
        <v>25.11168708495283</v>
      </c>
      <c r="J1940" s="40">
        <f>Data[[#This Row],[DAA 
(n)]]*LN(Data[[#This Row],[DAA 
(n)]])</f>
        <v>3497275.1653914545</v>
      </c>
      <c r="K1940" s="40">
        <f t="shared" si="244"/>
        <v>3569303.3312173351</v>
      </c>
      <c r="L1940" s="29">
        <f>LN(Data[[#This Row],[MA'[n*ln(n)']
30d]])</f>
        <v>15.087880989395224</v>
      </c>
      <c r="M1940" s="43">
        <f t="shared" si="245"/>
        <v>15.110492293238002</v>
      </c>
      <c r="N1940" s="40">
        <f>Data[[#This Row],[DAA 
(n)]]^1.5</f>
        <v>147304884.94284737</v>
      </c>
      <c r="O1940" s="40">
        <f t="shared" si="246"/>
        <v>151689457.22327358</v>
      </c>
      <c r="P1940" s="43">
        <f>LN(Data[[#This Row],[MA'[n^1.5']]])</f>
        <v>18.837345944364298</v>
      </c>
      <c r="Q1940" s="43">
        <f t="shared" si="247"/>
        <v>18.869663075467663</v>
      </c>
      <c r="R1940" s="30">
        <f>$O$1+$O$2*Data[[#This Row],[MA'[ln(n^2)']]]</f>
        <v>25.11168708495283</v>
      </c>
      <c r="S1940" s="30">
        <f>$Q$1+$Q$2*Data[[#This Row],[MA'[ln(n*ln(n))']]]</f>
        <v>21.452312283842701</v>
      </c>
      <c r="T1940" s="31">
        <f>$O$3*Data[[#This Row],[Metcalfe
(n^2)]]</f>
        <v>40453820451.720001</v>
      </c>
      <c r="U1940" s="31">
        <f t="shared" si="240"/>
        <v>42133142162.124008</v>
      </c>
      <c r="V1940" s="30">
        <f>LN(Data[[#This Row],[MA'[NVA']
30d]]/Data[[#This Row],[MA'[NVMetcalfe calc']]])</f>
        <v>-2.3693178539967303</v>
      </c>
      <c r="W1940" s="30">
        <f>$Q$3+Data[[#This Row],[NVM
(scaled)]]/((Data[[#This Row],[Upper Bound]]-Data[[#This Row],[Lower Bound]])/2)</f>
        <v>-0.70493040902941162</v>
      </c>
      <c r="X1940" s="30">
        <f>(Data[[#This Row],[Upper Bound]]+Data[[#This Row],[Lower Bound]])/2</f>
        <v>23.281999684397768</v>
      </c>
      <c r="Y1940" s="29">
        <f>LN(Data[[#This Row],[NVActual]]/Data[[#This Row],[MA'[n^2']
30d]])</f>
        <v>-3.1652242635844745</v>
      </c>
      <c r="Z1940" s="29">
        <f>LN(Data[[#This Row],[NVActual]]/Data[[#This Row],[MA'[n*ln(n)']
30d]])</f>
        <v>6.8649217071163697</v>
      </c>
      <c r="AA1940" s="29">
        <f>LN(Data[[#This Row],[NVActual]]/Data[[#This Row],[MA'[n^1.5']]])</f>
        <v>3.1154567521472951</v>
      </c>
      <c r="AB1940" s="29">
        <f>LN(Data[[#This Row],[NVActual]]/Data[[#This Row],[Metcalfe
(n^2)]])</f>
        <v>-3.1245506956306035</v>
      </c>
      <c r="AC1940" s="26">
        <f>1+Data[[#This Row],[MA'[NVMetcalfe calc']]]/((Data[[#This Row],[NVM_norm
(scaled)]]-Data[[#This Row],[NV_fund.]])/2)</f>
        <v>-3513008291.2673955</v>
      </c>
    </row>
    <row r="1941" spans="1:29" x14ac:dyDescent="0.2">
      <c r="A1941" s="23">
        <v>42235</v>
      </c>
      <c r="B1941" s="24">
        <v>3298201251.31143</v>
      </c>
      <c r="C1941" s="24">
        <f t="shared" si="241"/>
        <v>3960212712.2943826</v>
      </c>
      <c r="D1941" s="25">
        <f>LN(Data[[#This Row],[NVActual]])</f>
        <v>21.916643081451095</v>
      </c>
      <c r="E1941" s="26">
        <v>280796</v>
      </c>
      <c r="F1941" s="40">
        <f>Data[[#This Row],[DAA 
(n)]]^2</f>
        <v>78846393616</v>
      </c>
      <c r="G1941" s="41">
        <f t="shared" si="242"/>
        <v>81706274040</v>
      </c>
      <c r="H1941" s="28">
        <f>LN(Data[[#This Row],[Metcalfe
(n^2)]])</f>
        <v>25.090767412036175</v>
      </c>
      <c r="I1941" s="42">
        <f t="shared" si="243"/>
        <v>25.11945980631474</v>
      </c>
      <c r="J1941" s="40">
        <f>Data[[#This Row],[DAA 
(n)]]*LN(Data[[#This Row],[DAA 
(n)]])</f>
        <v>3522693.5631150547</v>
      </c>
      <c r="K1941" s="40">
        <f t="shared" si="244"/>
        <v>3584937.0721158255</v>
      </c>
      <c r="L1941" s="29">
        <f>LN(Data[[#This Row],[MA'[n*ln(n)']
30d]])</f>
        <v>15.092251478756033</v>
      </c>
      <c r="M1941" s="43">
        <f t="shared" si="245"/>
        <v>15.111790193871254</v>
      </c>
      <c r="N1941" s="40">
        <f>Data[[#This Row],[DAA 
(n)]]^1.5</f>
        <v>148794327.65330279</v>
      </c>
      <c r="O1941" s="40">
        <f t="shared" si="246"/>
        <v>152627841.86439696</v>
      </c>
      <c r="P1941" s="43">
        <f>LN(Data[[#This Row],[MA'[n^1.5']]])</f>
        <v>18.843513110135945</v>
      </c>
      <c r="Q1941" s="43">
        <f t="shared" si="247"/>
        <v>18.871521549318835</v>
      </c>
      <c r="R1941" s="30">
        <f>$O$1+$O$2*Data[[#This Row],[MA'[ln(n^2)']]]</f>
        <v>25.11945980631474</v>
      </c>
      <c r="S1941" s="30">
        <f>$Q$1+$Q$2*Data[[#This Row],[MA'[ln(n*ln(n))']]]</f>
        <v>21.454453819887568</v>
      </c>
      <c r="T1941" s="31">
        <f>$O$3*Data[[#This Row],[Metcalfe
(n^2)]]</f>
        <v>41000124680.32</v>
      </c>
      <c r="U1941" s="31">
        <f t="shared" si="240"/>
        <v>42487262500.800003</v>
      </c>
      <c r="V1941" s="30">
        <f>LN(Data[[#This Row],[MA'[NVA']
30d]]/Data[[#This Row],[MA'[NVMetcalfe calc']]])</f>
        <v>-2.3729065860964318</v>
      </c>
      <c r="W1941" s="30">
        <f>$Q$3+Data[[#This Row],[NVM
(scaled)]]/((Data[[#This Row],[Upper Bound]]-Data[[#This Row],[Lower Bound]])/2)</f>
        <v>-0.70489915971987693</v>
      </c>
      <c r="X1941" s="30">
        <f>(Data[[#This Row],[Upper Bound]]+Data[[#This Row],[Lower Bound]])/2</f>
        <v>23.286956813101156</v>
      </c>
      <c r="Y1941" s="32">
        <f>LN(Data[[#This Row],[NVActual]]/Data[[#This Row],[MA'[n^2']
30d]])</f>
        <v>-3.2097535480480444</v>
      </c>
      <c r="Z1941" s="32">
        <f>LN(Data[[#This Row],[NVActual]]/Data[[#This Row],[MA'[n*ln(n)']
30d]])</f>
        <v>6.8243916026950613</v>
      </c>
      <c r="AA1941" s="32">
        <f>LN(Data[[#This Row],[NVActual]]/Data[[#This Row],[MA'[n^1.5']]])</f>
        <v>3.0731299713151516</v>
      </c>
      <c r="AB1941" s="32">
        <f>LN(Data[[#This Row],[NVActual]]/Data[[#This Row],[Metcalfe
(n^2)]])</f>
        <v>-3.1741243305850793</v>
      </c>
      <c r="AC1941" s="34">
        <f>1+Data[[#This Row],[MA'[NVMetcalfe calc']]]/((Data[[#This Row],[NVM_norm
(scaled)]]-Data[[#This Row],[NV_fund.]])/2)</f>
        <v>-3541807064.608541</v>
      </c>
    </row>
    <row r="1942" spans="1:29" x14ac:dyDescent="0.2">
      <c r="A1942" s="23">
        <v>42234</v>
      </c>
      <c r="B1942" s="24">
        <v>3161886892.89043</v>
      </c>
      <c r="C1942" s="24">
        <f t="shared" si="241"/>
        <v>3984302143.9387784</v>
      </c>
      <c r="D1942" s="25">
        <f>LN(Data[[#This Row],[NVActual]])</f>
        <v>21.874434804344514</v>
      </c>
      <c r="E1942" s="26">
        <v>293760</v>
      </c>
      <c r="F1942" s="40">
        <f>Data[[#This Row],[DAA 
(n)]]^2</f>
        <v>86294937600</v>
      </c>
      <c r="G1942" s="41">
        <f t="shared" si="242"/>
        <v>81761863002.800003</v>
      </c>
      <c r="H1942" s="28">
        <f>LN(Data[[#This Row],[Metcalfe
(n^2)]])</f>
        <v>25.181036772828527</v>
      </c>
      <c r="I1942" s="42">
        <f t="shared" si="243"/>
        <v>25.120157482432045</v>
      </c>
      <c r="J1942" s="40">
        <f>Data[[#This Row],[DAA 
(n)]]*LN(Data[[#This Row],[DAA 
(n)]])</f>
        <v>3698590.6811930542</v>
      </c>
      <c r="K1942" s="40">
        <f t="shared" si="244"/>
        <v>3586271.3570305547</v>
      </c>
      <c r="L1942" s="29">
        <f>LN(Data[[#This Row],[MA'[n*ln(n)']
30d]])</f>
        <v>15.09262360151423</v>
      </c>
      <c r="M1942" s="43">
        <f t="shared" si="245"/>
        <v>15.112803382203957</v>
      </c>
      <c r="N1942" s="40">
        <f>Data[[#This Row],[DAA 
(n)]]^1.5</f>
        <v>159216836.01107064</v>
      </c>
      <c r="O1942" s="40">
        <f t="shared" si="246"/>
        <v>152706313.85496849</v>
      </c>
      <c r="P1942" s="43">
        <f>LN(Data[[#This Row],[MA'[n^1.5']]])</f>
        <v>18.844027117434695</v>
      </c>
      <c r="Q1942" s="43">
        <f t="shared" si="247"/>
        <v>18.872981150373928</v>
      </c>
      <c r="R1942" s="30">
        <f>$O$1+$O$2*Data[[#This Row],[MA'[ln(n^2)']]]</f>
        <v>25.120157482432045</v>
      </c>
      <c r="S1942" s="30">
        <f>$Q$1+$Q$2*Data[[#This Row],[MA'[ln(n*ln(n))']]]</f>
        <v>21.456125580636527</v>
      </c>
      <c r="T1942" s="31">
        <f>$O$3*Data[[#This Row],[Metcalfe
(n^2)]]</f>
        <v>44873367552</v>
      </c>
      <c r="U1942" s="31">
        <f t="shared" si="240"/>
        <v>42516168761.456009</v>
      </c>
      <c r="V1942" s="30">
        <f>LN(Data[[#This Row],[MA'[NVA']
30d]]/Data[[#This Row],[MA'[NVMetcalfe calc']]])</f>
        <v>-2.3675222688381403</v>
      </c>
      <c r="W1942" s="30">
        <f>$Q$3+Data[[#This Row],[NVM
(scaled)]]/((Data[[#This Row],[Upper Bound]]-Data[[#This Row],[Lower Bound]])/2)</f>
        <v>-0.70230439706486314</v>
      </c>
      <c r="X1942" s="30">
        <f>(Data[[#This Row],[Upper Bound]]+Data[[#This Row],[Lower Bound]])/2</f>
        <v>23.288141531534286</v>
      </c>
      <c r="Y1942" s="29">
        <f>LN(Data[[#This Row],[NVActual]]/Data[[#This Row],[MA'[n^2']
30d]])</f>
        <v>-3.2526419450354589</v>
      </c>
      <c r="Z1942" s="29">
        <f>LN(Data[[#This Row],[NVActual]]/Data[[#This Row],[MA'[n*ln(n)']
30d]])</f>
        <v>6.7818112028302844</v>
      </c>
      <c r="AA1942" s="29">
        <f>LN(Data[[#This Row],[NVActual]]/Data[[#This Row],[MA'[n^1.5']]])</f>
        <v>3.0304076869098164</v>
      </c>
      <c r="AB1942" s="29">
        <f>LN(Data[[#This Row],[NVActual]]/Data[[#This Row],[Metcalfe
(n^2)]])</f>
        <v>-3.3066019684840122</v>
      </c>
      <c r="AC1942" s="26">
        <f>1+Data[[#This Row],[MA'[NVMetcalfe calc']]]/((Data[[#This Row],[NVM_norm
(scaled)]]-Data[[#This Row],[NV_fund.]])/2)</f>
        <v>-3544425049.5383258</v>
      </c>
    </row>
    <row r="1943" spans="1:29" x14ac:dyDescent="0.2">
      <c r="A1943" s="23">
        <v>42233</v>
      </c>
      <c r="B1943" s="24">
        <v>3743236411.3783498</v>
      </c>
      <c r="C1943" s="24">
        <f t="shared" si="241"/>
        <v>4011059297.9555368</v>
      </c>
      <c r="D1943" s="25">
        <f>LN(Data[[#This Row],[NVActual]])</f>
        <v>22.043216424808772</v>
      </c>
      <c r="E1943" s="26">
        <v>293079</v>
      </c>
      <c r="F1943" s="40">
        <f>Data[[#This Row],[DAA 
(n)]]^2</f>
        <v>85895300241</v>
      </c>
      <c r="G1943" s="41">
        <f t="shared" si="242"/>
        <v>81808641993.5</v>
      </c>
      <c r="H1943" s="28">
        <f>LN(Data[[#This Row],[Metcalfe
(n^2)]])</f>
        <v>25.176394952460821</v>
      </c>
      <c r="I1943" s="42">
        <f t="shared" si="243"/>
        <v>25.120695204516146</v>
      </c>
      <c r="J1943" s="40">
        <f>Data[[#This Row],[DAA 
(n)]]*LN(Data[[#This Row],[DAA 
(n)]])</f>
        <v>3689336.3281361326</v>
      </c>
      <c r="K1943" s="40">
        <f t="shared" si="244"/>
        <v>3587349.4053787291</v>
      </c>
      <c r="L1943" s="29">
        <f>LN(Data[[#This Row],[MA'[n*ln(n)']
30d]])</f>
        <v>15.09292416057415</v>
      </c>
      <c r="M1943" s="43">
        <f t="shared" si="245"/>
        <v>15.113705672224311</v>
      </c>
      <c r="N1943" s="40">
        <f>Data[[#This Row],[DAA 
(n)]]^1.5</f>
        <v>158663507.77457315</v>
      </c>
      <c r="O1943" s="40">
        <f t="shared" si="246"/>
        <v>152770914.66805589</v>
      </c>
      <c r="P1943" s="43">
        <f>LN(Data[[#This Row],[MA'[n^1.5']]])</f>
        <v>18.844450067546969</v>
      </c>
      <c r="Q1943" s="43">
        <f t="shared" si="247"/>
        <v>18.874291488072174</v>
      </c>
      <c r="R1943" s="30">
        <f>$O$1+$O$2*Data[[#This Row],[MA'[ln(n^2)']]]</f>
        <v>25.120695204516146</v>
      </c>
      <c r="S1943" s="30">
        <f>$Q$1+$Q$2*Data[[#This Row],[MA'[ln(n*ln(n))']]]</f>
        <v>21.457614359170112</v>
      </c>
      <c r="T1943" s="31">
        <f>$O$3*Data[[#This Row],[Metcalfe
(n^2)]]</f>
        <v>44665556125.32</v>
      </c>
      <c r="U1943" s="31">
        <f t="shared" si="240"/>
        <v>42540493836.620003</v>
      </c>
      <c r="V1943" s="30">
        <f>LN(Data[[#This Row],[MA'[NVA']
30d]]/Data[[#This Row],[MA'[NVMetcalfe calc']]])</f>
        <v>-2.3614010479520169</v>
      </c>
      <c r="W1943" s="30">
        <f>$Q$3+Data[[#This Row],[NVM
(scaled)]]/((Data[[#This Row],[Upper Bound]]-Data[[#This Row],[Lower Bound]])/2)</f>
        <v>-0.69929780567207034</v>
      </c>
      <c r="X1943" s="30">
        <f>(Data[[#This Row],[Upper Bound]]+Data[[#This Row],[Lower Bound]])/2</f>
        <v>23.289154781843131</v>
      </c>
      <c r="Y1943" s="32">
        <f>LN(Data[[#This Row],[NVActual]]/Data[[#This Row],[MA'[n^2']
30d]])</f>
        <v>-3.0844322980082972</v>
      </c>
      <c r="Z1943" s="32">
        <f>LN(Data[[#This Row],[NVActual]]/Data[[#This Row],[MA'[n*ln(n)']
30d]])</f>
        <v>6.9502922642346228</v>
      </c>
      <c r="AA1943" s="32">
        <f>LN(Data[[#This Row],[NVActual]]/Data[[#This Row],[MA'[n^1.5']]])</f>
        <v>3.1987663572618028</v>
      </c>
      <c r="AB1943" s="32">
        <f>LN(Data[[#This Row],[NVActual]]/Data[[#This Row],[Metcalfe
(n^2)]])</f>
        <v>-3.1331785276520474</v>
      </c>
      <c r="AC1943" s="34">
        <f>1+Data[[#This Row],[MA'[NVMetcalfe calc']]]/((Data[[#This Row],[NVM_norm
(scaled)]]-Data[[#This Row],[NV_fund.]])/2)</f>
        <v>-3546747641.9688687</v>
      </c>
    </row>
    <row r="1944" spans="1:29" x14ac:dyDescent="0.2">
      <c r="A1944" s="23">
        <v>42232</v>
      </c>
      <c r="B1944" s="24">
        <v>3755652917.48838</v>
      </c>
      <c r="C1944" s="24">
        <f t="shared" si="241"/>
        <v>4019398008.8385663</v>
      </c>
      <c r="D1944" s="25">
        <f>LN(Data[[#This Row],[NVActual]])</f>
        <v>22.046527986538138</v>
      </c>
      <c r="E1944" s="26">
        <v>275996</v>
      </c>
      <c r="F1944" s="40">
        <f>Data[[#This Row],[DAA 
(n)]]^2</f>
        <v>76173792016</v>
      </c>
      <c r="G1944" s="41">
        <f t="shared" si="242"/>
        <v>81056859174.933334</v>
      </c>
      <c r="H1944" s="28">
        <f>LN(Data[[#This Row],[Metcalfe
(n^2)]])</f>
        <v>25.056283303681287</v>
      </c>
      <c r="I1944" s="42">
        <f t="shared" si="243"/>
        <v>25.110542424211562</v>
      </c>
      <c r="J1944" s="40">
        <f>Data[[#This Row],[DAA 
(n)]]*LN(Data[[#This Row],[DAA 
(n)]])</f>
        <v>3457716.9833414103</v>
      </c>
      <c r="K1944" s="40">
        <f t="shared" si="244"/>
        <v>3568699.6575341998</v>
      </c>
      <c r="L1944" s="29">
        <f>LN(Data[[#This Row],[MA'[n*ln(n)']
30d]])</f>
        <v>15.087711845816683</v>
      </c>
      <c r="M1944" s="43">
        <f t="shared" si="245"/>
        <v>15.1145787664741</v>
      </c>
      <c r="N1944" s="40">
        <f>Data[[#This Row],[DAA 
(n)]]^1.5</f>
        <v>144995385.79295552</v>
      </c>
      <c r="O1944" s="40">
        <f t="shared" si="246"/>
        <v>151690818.05578905</v>
      </c>
      <c r="P1944" s="43">
        <f>LN(Data[[#This Row],[MA'[n^1.5']]])</f>
        <v>18.837354915498064</v>
      </c>
      <c r="Q1944" s="43">
        <f t="shared" si="247"/>
        <v>18.875561109278987</v>
      </c>
      <c r="R1944" s="30">
        <f>$O$1+$O$2*Data[[#This Row],[MA'[ln(n^2)']]]</f>
        <v>25.110542424211562</v>
      </c>
      <c r="S1944" s="30">
        <f>$Q$1+$Q$2*Data[[#This Row],[MA'[ln(n*ln(n))']]]</f>
        <v>21.459054964682263</v>
      </c>
      <c r="T1944" s="31">
        <f>$O$3*Data[[#This Row],[Metcalfe
(n^2)]]</f>
        <v>39610371848.32</v>
      </c>
      <c r="U1944" s="31">
        <f t="shared" si="240"/>
        <v>42149566770.965324</v>
      </c>
      <c r="V1944" s="30">
        <f>LN(Data[[#This Row],[MA'[NVA']
30d]]/Data[[#This Row],[MA'[NVMetcalfe calc']]])</f>
        <v>-2.3500922637538406</v>
      </c>
      <c r="W1944" s="30">
        <f>$Q$3+Data[[#This Row],[NVM
(scaled)]]/((Data[[#This Row],[Upper Bound]]-Data[[#This Row],[Lower Bound]])/2)</f>
        <v>-0.69719722567897457</v>
      </c>
      <c r="X1944" s="30">
        <f>(Data[[#This Row],[Upper Bound]]+Data[[#This Row],[Lower Bound]])/2</f>
        <v>23.284798694446913</v>
      </c>
      <c r="Y1944" s="29">
        <f>LN(Data[[#This Row],[NVActual]]/Data[[#This Row],[MA'[n^2']
30d]])</f>
        <v>-3.0718887239410693</v>
      </c>
      <c r="Z1944" s="29">
        <f>LN(Data[[#This Row],[NVActual]]/Data[[#This Row],[MA'[n*ln(n)']
30d]])</f>
        <v>6.9588161407214528</v>
      </c>
      <c r="AA1944" s="29">
        <f>LN(Data[[#This Row],[NVActual]]/Data[[#This Row],[MA'[n^1.5']]])</f>
        <v>3.2091730710400732</v>
      </c>
      <c r="AB1944" s="29">
        <f>LN(Data[[#This Row],[NVActual]]/Data[[#This Row],[Metcalfe
(n^2)]])</f>
        <v>-3.0097553171431497</v>
      </c>
      <c r="AC1944" s="26">
        <f>1+Data[[#This Row],[MA'[NVMetcalfe calc']]]/((Data[[#This Row],[NVM_norm
(scaled)]]-Data[[#This Row],[NV_fund.]])/2)</f>
        <v>-3515100819.7447042</v>
      </c>
    </row>
    <row r="1945" spans="1:29" x14ac:dyDescent="0.2">
      <c r="A1945" s="23">
        <v>42231</v>
      </c>
      <c r="B1945" s="24">
        <v>3798349935.9046102</v>
      </c>
      <c r="C1945" s="24">
        <f t="shared" si="241"/>
        <v>4028588738.6153316</v>
      </c>
      <c r="D1945" s="25">
        <f>LN(Data[[#This Row],[NVActual]])</f>
        <v>22.057832581981213</v>
      </c>
      <c r="E1945" s="26">
        <v>272413</v>
      </c>
      <c r="F1945" s="40">
        <f>Data[[#This Row],[DAA 
(n)]]^2</f>
        <v>74208842569</v>
      </c>
      <c r="G1945" s="41">
        <f t="shared" si="242"/>
        <v>80571620892.03334</v>
      </c>
      <c r="H1945" s="28">
        <f>LN(Data[[#This Row],[Metcalfe
(n^2)]])</f>
        <v>25.030149152108265</v>
      </c>
      <c r="I1945" s="42">
        <f t="shared" si="243"/>
        <v>25.103472909360551</v>
      </c>
      <c r="J1945" s="40">
        <f>Data[[#This Row],[DAA 
(n)]]*LN(Data[[#This Row],[DAA 
(n)]])</f>
        <v>3409269.0104866344</v>
      </c>
      <c r="K1945" s="40">
        <f t="shared" si="244"/>
        <v>3556225.7697850736</v>
      </c>
      <c r="L1945" s="29">
        <f>LN(Data[[#This Row],[MA'[n*ln(n)']
30d]])</f>
        <v>15.084210363416364</v>
      </c>
      <c r="M1945" s="43">
        <f t="shared" si="245"/>
        <v>15.115770572118018</v>
      </c>
      <c r="N1945" s="40">
        <f>Data[[#This Row],[DAA 
(n)]]^1.5</f>
        <v>142181058.62156531</v>
      </c>
      <c r="O1945" s="40">
        <f t="shared" si="246"/>
        <v>150980058.87738803</v>
      </c>
      <c r="P1945" s="43">
        <f>LN(Data[[#This Row],[MA'[n^1.5']]])</f>
        <v>18.832658325643806</v>
      </c>
      <c r="Q1945" s="43">
        <f t="shared" si="247"/>
        <v>18.877261041003862</v>
      </c>
      <c r="R1945" s="30">
        <f>$O$1+$O$2*Data[[#This Row],[MA'[ln(n^2)']]]</f>
        <v>25.103472909360551</v>
      </c>
      <c r="S1945" s="30">
        <f>$Q$1+$Q$2*Data[[#This Row],[MA'[ln(n*ln(n))']]]</f>
        <v>21.461021443994728</v>
      </c>
      <c r="T1945" s="31">
        <f>$O$3*Data[[#This Row],[Metcalfe
(n^2)]]</f>
        <v>38588598135.880005</v>
      </c>
      <c r="U1945" s="31">
        <f t="shared" si="240"/>
        <v>41897242863.85733</v>
      </c>
      <c r="V1945" s="30">
        <f>LN(Data[[#This Row],[MA'[NVA']
30d]]/Data[[#This Row],[MA'[NVMetcalfe calc']]])</f>
        <v>-2.3418038962921615</v>
      </c>
      <c r="W1945" s="30">
        <f>$Q$3+Data[[#This Row],[NVM
(scaled)]]/((Data[[#This Row],[Upper Bound]]-Data[[#This Row],[Lower Bound]])/2)</f>
        <v>-0.6958394510176219</v>
      </c>
      <c r="X1945" s="30">
        <f>(Data[[#This Row],[Upper Bound]]+Data[[#This Row],[Lower Bound]])/2</f>
        <v>23.28224717667764</v>
      </c>
      <c r="Y1945" s="32">
        <f>LN(Data[[#This Row],[NVActual]]/Data[[#This Row],[MA'[n^2']
30d]])</f>
        <v>-3.0545797443629561</v>
      </c>
      <c r="Z1945" s="32">
        <f>LN(Data[[#This Row],[NVActual]]/Data[[#This Row],[MA'[n*ln(n)']
30d]])</f>
        <v>6.9736222185648487</v>
      </c>
      <c r="AA1945" s="32">
        <f>LN(Data[[#This Row],[NVActual]]/Data[[#This Row],[MA'[n^1.5']]])</f>
        <v>3.2251742563374068</v>
      </c>
      <c r="AB1945" s="32">
        <f>LN(Data[[#This Row],[NVActual]]/Data[[#This Row],[Metcalfe
(n^2)]])</f>
        <v>-2.9723165701270529</v>
      </c>
      <c r="AC1945" s="34">
        <f>1+Data[[#This Row],[MA'[NVMetcalfe calc']]]/((Data[[#This Row],[NVM_norm
(scaled)]]-Data[[#This Row],[NV_fund.]])/2)</f>
        <v>-3494627699.2323461</v>
      </c>
    </row>
    <row r="1946" spans="1:29" x14ac:dyDescent="0.2">
      <c r="A1946" s="23">
        <v>42230</v>
      </c>
      <c r="B1946" s="24">
        <v>3861519172.3478298</v>
      </c>
      <c r="C1946" s="24">
        <f t="shared" si="241"/>
        <v>4035587049.9037161</v>
      </c>
      <c r="D1946" s="25">
        <f>LN(Data[[#This Row],[NVActual]])</f>
        <v>22.074326510961352</v>
      </c>
      <c r="E1946" s="26">
        <v>268926</v>
      </c>
      <c r="F1946" s="40">
        <f>Data[[#This Row],[DAA 
(n)]]^2</f>
        <v>72321193476</v>
      </c>
      <c r="G1946" s="41">
        <f t="shared" si="242"/>
        <v>80675646097.199997</v>
      </c>
      <c r="H1946" s="28">
        <f>LN(Data[[#This Row],[Metcalfe
(n^2)]])</f>
        <v>25.00438305560434</v>
      </c>
      <c r="I1946" s="42">
        <f t="shared" si="243"/>
        <v>25.104846025170829</v>
      </c>
      <c r="J1946" s="40">
        <f>Data[[#This Row],[DAA 
(n)]]*LN(Data[[#This Row],[DAA 
(n)]])</f>
        <v>3362164.3588057263</v>
      </c>
      <c r="K1946" s="40">
        <f t="shared" si="244"/>
        <v>3558781.621106171</v>
      </c>
      <c r="L1946" s="29">
        <f>LN(Data[[#This Row],[MA'[n*ln(n)']
30d]])</f>
        <v>15.084928802987996</v>
      </c>
      <c r="M1946" s="43">
        <f t="shared" si="245"/>
        <v>15.117379342378412</v>
      </c>
      <c r="N1946" s="40">
        <f>Data[[#This Row],[DAA 
(n)]]^1.5</f>
        <v>139459848.260088</v>
      </c>
      <c r="O1946" s="40">
        <f t="shared" si="246"/>
        <v>151128767.52833149</v>
      </c>
      <c r="P1946" s="43">
        <f>LN(Data[[#This Row],[MA'[n^1.5']]])</f>
        <v>18.83364279646992</v>
      </c>
      <c r="Q1946" s="43">
        <f t="shared" si="247"/>
        <v>18.879527624082261</v>
      </c>
      <c r="R1946" s="30">
        <f>$O$1+$O$2*Data[[#This Row],[MA'[ln(n^2)']]]</f>
        <v>25.104846025170829</v>
      </c>
      <c r="S1946" s="30">
        <f>$Q$1+$Q$2*Data[[#This Row],[MA'[ln(n*ln(n))']]]</f>
        <v>21.463675914924377</v>
      </c>
      <c r="T1946" s="31">
        <f>$O$3*Data[[#This Row],[Metcalfe
(n^2)]]</f>
        <v>37607020607.520004</v>
      </c>
      <c r="U1946" s="31">
        <f t="shared" si="240"/>
        <v>41951335970.543999</v>
      </c>
      <c r="V1946" s="30">
        <f>LN(Data[[#This Row],[MA'[NVA']
30d]]/Data[[#This Row],[MA'[NVMetcalfe calc']]])</f>
        <v>-2.3413584985587255</v>
      </c>
      <c r="W1946" s="30">
        <f>$Q$3+Data[[#This Row],[NVM
(scaled)]]/((Data[[#This Row],[Upper Bound]]-Data[[#This Row],[Lower Bound]])/2)</f>
        <v>-0.69604730219553013</v>
      </c>
      <c r="X1946" s="30">
        <f>(Data[[#This Row],[Upper Bound]]+Data[[#This Row],[Lower Bound]])/2</f>
        <v>23.284260970047605</v>
      </c>
      <c r="Y1946" s="29">
        <f>LN(Data[[#This Row],[NVActual]]/Data[[#This Row],[MA'[n^2']
30d]])</f>
        <v>-3.0393760725330976</v>
      </c>
      <c r="Z1946" s="29">
        <f>LN(Data[[#This Row],[NVActual]]/Data[[#This Row],[MA'[n*ln(n)']
30d]])</f>
        <v>6.9893977079733576</v>
      </c>
      <c r="AA1946" s="29">
        <f>LN(Data[[#This Row],[NVActual]]/Data[[#This Row],[MA'[n^1.5']]])</f>
        <v>3.2406837144914333</v>
      </c>
      <c r="AB1946" s="29">
        <f>LN(Data[[#This Row],[NVActual]]/Data[[#This Row],[Metcalfe
(n^2)]])</f>
        <v>-2.9300565446429885</v>
      </c>
      <c r="AC1946" s="26">
        <f>1+Data[[#This Row],[MA'[NVMetcalfe calc']]]/((Data[[#This Row],[NVM_norm
(scaled)]]-Data[[#This Row],[NV_fund.]])/2)</f>
        <v>-3498815401.5611148</v>
      </c>
    </row>
    <row r="1947" spans="1:29" x14ac:dyDescent="0.2">
      <c r="A1947" s="23">
        <v>42229</v>
      </c>
      <c r="B1947" s="24">
        <v>3836450981.8436999</v>
      </c>
      <c r="C1947" s="24">
        <f t="shared" si="241"/>
        <v>4043992782.2993441</v>
      </c>
      <c r="D1947" s="25">
        <f>LN(Data[[#This Row],[NVActual]])</f>
        <v>22.067813552709989</v>
      </c>
      <c r="E1947" s="26">
        <v>272849</v>
      </c>
      <c r="F1947" s="40">
        <f>Data[[#This Row],[DAA 
(n)]]^2</f>
        <v>74446576801</v>
      </c>
      <c r="G1947" s="41">
        <f t="shared" si="242"/>
        <v>80672885914.133331</v>
      </c>
      <c r="H1947" s="28">
        <f>LN(Data[[#This Row],[Metcalfe
(n^2)]])</f>
        <v>25.033347615180507</v>
      </c>
      <c r="I1947" s="42">
        <f t="shared" si="243"/>
        <v>25.1048078376866</v>
      </c>
      <c r="J1947" s="40">
        <f>Data[[#This Row],[DAA 
(n)]]*LN(Data[[#This Row],[DAA 
(n)]])</f>
        <v>3415161.9317271928</v>
      </c>
      <c r="K1947" s="40">
        <f t="shared" si="244"/>
        <v>3558712.3113264064</v>
      </c>
      <c r="L1947" s="29">
        <f>LN(Data[[#This Row],[MA'[n*ln(n)']
30d]])</f>
        <v>15.084909327093692</v>
      </c>
      <c r="M1947" s="43">
        <f t="shared" si="245"/>
        <v>15.118958378409614</v>
      </c>
      <c r="N1947" s="40">
        <f>Data[[#This Row],[DAA 
(n)]]^1.5</f>
        <v>142522538.68625867</v>
      </c>
      <c r="O1947" s="40">
        <f t="shared" si="246"/>
        <v>151124775.02822495</v>
      </c>
      <c r="P1947" s="43">
        <f>LN(Data[[#This Row],[MA'[n^1.5']]])</f>
        <v>18.83361637825114</v>
      </c>
      <c r="Q1947" s="43">
        <f t="shared" si="247"/>
        <v>18.881753590859375</v>
      </c>
      <c r="R1947" s="30">
        <f>$O$1+$O$2*Data[[#This Row],[MA'[ln(n^2)']]]</f>
        <v>25.1048078376866</v>
      </c>
      <c r="S1947" s="30">
        <f>$Q$1+$Q$2*Data[[#This Row],[MA'[ln(n*ln(n))']]]</f>
        <v>21.46628132437586</v>
      </c>
      <c r="T1947" s="31">
        <f>$O$3*Data[[#This Row],[Metcalfe
(n^2)]]</f>
        <v>38712219936.520004</v>
      </c>
      <c r="U1947" s="31">
        <f t="shared" si="240"/>
        <v>41949900675.349335</v>
      </c>
      <c r="V1947" s="30">
        <f>LN(Data[[#This Row],[MA'[NVA']
30d]]/Data[[#This Row],[MA'[NVMetcalfe calc']]])</f>
        <v>-2.3392435488549119</v>
      </c>
      <c r="W1947" s="30">
        <f>$Q$3+Data[[#This Row],[NVM
(scaled)]]/((Data[[#This Row],[Upper Bound]]-Data[[#This Row],[Lower Bound]])/2)</f>
        <v>-0.69581915800108074</v>
      </c>
      <c r="X1947" s="30">
        <f>(Data[[#This Row],[Upper Bound]]+Data[[#This Row],[Lower Bound]])/2</f>
        <v>23.285544581031232</v>
      </c>
      <c r="Y1947" s="32">
        <f>LN(Data[[#This Row],[NVActual]]/Data[[#This Row],[MA'[n^2']
30d]])</f>
        <v>-3.045854816862184</v>
      </c>
      <c r="Z1947" s="32">
        <f>LN(Data[[#This Row],[NVActual]]/Data[[#This Row],[MA'[n*ln(n)']
30d]])</f>
        <v>6.9829042256162968</v>
      </c>
      <c r="AA1947" s="32">
        <f>LN(Data[[#This Row],[NVActual]]/Data[[#This Row],[MA'[n^1.5']]])</f>
        <v>3.2341971744588469</v>
      </c>
      <c r="AB1947" s="32">
        <f>LN(Data[[#This Row],[NVActual]]/Data[[#This Row],[Metcalfe
(n^2)]])</f>
        <v>-2.9655340624705175</v>
      </c>
      <c r="AC1947" s="34">
        <f>1+Data[[#This Row],[MA'[NVMetcalfe calc']]]/((Data[[#This Row],[NVM_norm
(scaled)]]-Data[[#This Row],[NV_fund.]])/2)</f>
        <v>-3498541710.9603796</v>
      </c>
    </row>
    <row r="1948" spans="1:29" x14ac:dyDescent="0.2">
      <c r="A1948" s="23">
        <v>42228</v>
      </c>
      <c r="B1948" s="24">
        <v>3885502464.2532701</v>
      </c>
      <c r="C1948" s="24">
        <f t="shared" si="241"/>
        <v>4054069343.0817094</v>
      </c>
      <c r="D1948" s="25">
        <f>LN(Data[[#This Row],[NVActual]])</f>
        <v>22.080518146831171</v>
      </c>
      <c r="E1948" s="26">
        <v>278802</v>
      </c>
      <c r="F1948" s="40">
        <f>Data[[#This Row],[DAA 
(n)]]^2</f>
        <v>77730555204</v>
      </c>
      <c r="G1948" s="41">
        <f t="shared" si="242"/>
        <v>80974422700.800003</v>
      </c>
      <c r="H1948" s="28">
        <f>LN(Data[[#This Row],[Metcalfe
(n^2)]])</f>
        <v>25.076514262887848</v>
      </c>
      <c r="I1948" s="42">
        <f t="shared" si="243"/>
        <v>25.10863041068367</v>
      </c>
      <c r="J1948" s="40">
        <f>Data[[#This Row],[DAA 
(n)]]*LN(Data[[#This Row],[DAA 
(n)]])</f>
        <v>3495691.1647608289</v>
      </c>
      <c r="K1948" s="40">
        <f t="shared" si="244"/>
        <v>3565982.6955264383</v>
      </c>
      <c r="L1948" s="29">
        <f>LN(Data[[#This Row],[MA'[n*ln(n)']
30d]])</f>
        <v>15.086950224764855</v>
      </c>
      <c r="M1948" s="43">
        <f t="shared" si="245"/>
        <v>15.120740154474367</v>
      </c>
      <c r="N1948" s="40">
        <f>Data[[#This Row],[DAA 
(n)]]^1.5</f>
        <v>147212208.230111</v>
      </c>
      <c r="O1948" s="40">
        <f t="shared" si="246"/>
        <v>151551463.42066967</v>
      </c>
      <c r="P1948" s="43">
        <f>LN(Data[[#This Row],[MA'[n^1.5']]])</f>
        <v>18.836435817776923</v>
      </c>
      <c r="Q1948" s="43">
        <f t="shared" si="247"/>
        <v>18.884259285885545</v>
      </c>
      <c r="R1948" s="30">
        <f>$O$1+$O$2*Data[[#This Row],[MA'[ln(n^2)']]]</f>
        <v>25.10863041068367</v>
      </c>
      <c r="S1948" s="30">
        <f>$Q$1+$Q$2*Data[[#This Row],[MA'[ln(n*ln(n))']]]</f>
        <v>21.469221254882704</v>
      </c>
      <c r="T1948" s="31">
        <f>$O$3*Data[[#This Row],[Metcalfe
(n^2)]]</f>
        <v>40419888706.080002</v>
      </c>
      <c r="U1948" s="31">
        <f t="shared" si="240"/>
        <v>42106699804.416008</v>
      </c>
      <c r="V1948" s="30">
        <f>LN(Data[[#This Row],[MA'[NVA']
30d]]/Data[[#This Row],[MA'[NVMetcalfe calc']]])</f>
        <v>-2.3404857155358725</v>
      </c>
      <c r="W1948" s="30">
        <f>$Q$3+Data[[#This Row],[NVM
(scaled)]]/((Data[[#This Row],[Upper Bound]]-Data[[#This Row],[Lower Bound]])/2)</f>
        <v>-0.69618993652049299</v>
      </c>
      <c r="X1948" s="30">
        <f>(Data[[#This Row],[Upper Bound]]+Data[[#This Row],[Lower Bound]])/2</f>
        <v>23.288925832783185</v>
      </c>
      <c r="Y1948" s="29">
        <f>LN(Data[[#This Row],[NVActual]]/Data[[#This Row],[MA'[n^2']
30d]])</f>
        <v>-3.036881025796184</v>
      </c>
      <c r="Z1948" s="29">
        <f>LN(Data[[#This Row],[NVActual]]/Data[[#This Row],[MA'[n*ln(n)']
30d]])</f>
        <v>6.9935679220663163</v>
      </c>
      <c r="AA1948" s="29">
        <f>LN(Data[[#This Row],[NVActual]]/Data[[#This Row],[MA'[n^1.5']]])</f>
        <v>3.2440823290542502</v>
      </c>
      <c r="AB1948" s="29">
        <f>LN(Data[[#This Row],[NVActual]]/Data[[#This Row],[Metcalfe
(n^2)]])</f>
        <v>-2.9959961160566748</v>
      </c>
      <c r="AC1948" s="26">
        <f>1+Data[[#This Row],[MA'[NVMetcalfe calc']]]/((Data[[#This Row],[NVM_norm
(scaled)]]-Data[[#This Row],[NV_fund.]])/2)</f>
        <v>-3511069131.1577411</v>
      </c>
    </row>
    <row r="1949" spans="1:29" x14ac:dyDescent="0.2">
      <c r="A1949" s="23">
        <v>42227</v>
      </c>
      <c r="B1949" s="24">
        <v>3932144983.2708302</v>
      </c>
      <c r="C1949" s="24">
        <f t="shared" si="241"/>
        <v>4064829022.4109793</v>
      </c>
      <c r="D1949" s="25">
        <f>LN(Data[[#This Row],[NVActual]])</f>
        <v>22.092450911204356</v>
      </c>
      <c r="E1949" s="26">
        <v>271613</v>
      </c>
      <c r="F1949" s="40">
        <f>Data[[#This Row],[DAA 
(n)]]^2</f>
        <v>73773621769</v>
      </c>
      <c r="G1949" s="41">
        <f t="shared" si="242"/>
        <v>81373572262.800003</v>
      </c>
      <c r="H1949" s="28">
        <f>LN(Data[[#This Row],[Metcalfe
(n^2)]])</f>
        <v>25.024267076055672</v>
      </c>
      <c r="I1949" s="42">
        <f t="shared" si="243"/>
        <v>25.113406362411819</v>
      </c>
      <c r="J1949" s="40">
        <f>Data[[#This Row],[DAA 
(n)]]*LN(Data[[#This Row],[DAA 
(n)]])</f>
        <v>3398458.1266643545</v>
      </c>
      <c r="K1949" s="40">
        <f t="shared" si="244"/>
        <v>3575351.818473659</v>
      </c>
      <c r="L1949" s="29">
        <f>LN(Data[[#This Row],[MA'[n*ln(n)']
30d]])</f>
        <v>15.089574140030086</v>
      </c>
      <c r="M1949" s="43">
        <f t="shared" si="245"/>
        <v>15.122468696766502</v>
      </c>
      <c r="N1949" s="40">
        <f>Data[[#This Row],[DAA 
(n)]]^1.5</f>
        <v>141555200.29141739</v>
      </c>
      <c r="O1949" s="40">
        <f t="shared" si="246"/>
        <v>152108146.93897694</v>
      </c>
      <c r="P1949" s="43">
        <f>LN(Data[[#This Row],[MA'[n^1.5']]])</f>
        <v>18.840102318838969</v>
      </c>
      <c r="Q1949" s="43">
        <f t="shared" si="247"/>
        <v>18.886691304865604</v>
      </c>
      <c r="R1949" s="30">
        <f>$O$1+$O$2*Data[[#This Row],[MA'[ln(n^2)']]]</f>
        <v>25.113406362411819</v>
      </c>
      <c r="S1949" s="30">
        <f>$Q$1+$Q$2*Data[[#This Row],[MA'[ln(n*ln(n))']]]</f>
        <v>21.472073349664726</v>
      </c>
      <c r="T1949" s="31">
        <f>$O$3*Data[[#This Row],[Metcalfe
(n^2)]]</f>
        <v>38362283319.880005</v>
      </c>
      <c r="U1949" s="31">
        <f t="shared" si="240"/>
        <v>42314257576.656006</v>
      </c>
      <c r="V1949" s="30">
        <f>LN(Data[[#This Row],[MA'[NVA']
30d]]/Data[[#This Row],[MA'[NVMetcalfe calc']]])</f>
        <v>-2.3427524066028669</v>
      </c>
      <c r="W1949" s="30">
        <f>$Q$3+Data[[#This Row],[NVM
(scaled)]]/((Data[[#This Row],[Upper Bound]]-Data[[#This Row],[Lower Bound]])/2)</f>
        <v>-0.69675537139924926</v>
      </c>
      <c r="X1949" s="30">
        <f>(Data[[#This Row],[Upper Bound]]+Data[[#This Row],[Lower Bound]])/2</f>
        <v>23.292739856038274</v>
      </c>
      <c r="Y1949" s="32">
        <f>LN(Data[[#This Row],[NVActual]]/Data[[#This Row],[MA'[n^2']
30d]])</f>
        <v>-3.0298654809592658</v>
      </c>
      <c r="Z1949" s="32">
        <f>LN(Data[[#This Row],[NVActual]]/Data[[#This Row],[MA'[n*ln(n)']
30d]])</f>
        <v>7.0028767711742708</v>
      </c>
      <c r="AA1949" s="32">
        <f>LN(Data[[#This Row],[NVActual]]/Data[[#This Row],[MA'[n^1.5']]])</f>
        <v>3.2523485923653861</v>
      </c>
      <c r="AB1949" s="32">
        <f>LN(Data[[#This Row],[NVActual]]/Data[[#This Row],[Metcalfe
(n^2)]])</f>
        <v>-2.9318161648513161</v>
      </c>
      <c r="AC1949" s="34">
        <f>1+Data[[#This Row],[MA'[NVMetcalfe calc']]]/((Data[[#This Row],[NVM_norm
(scaled)]]-Data[[#This Row],[NV_fund.]])/2)</f>
        <v>-3527732214.7458229</v>
      </c>
    </row>
    <row r="1950" spans="1:29" x14ac:dyDescent="0.2">
      <c r="A1950" s="23">
        <v>42226</v>
      </c>
      <c r="B1950" s="24">
        <v>3837007827.3308501</v>
      </c>
      <c r="C1950" s="24">
        <f t="shared" si="241"/>
        <v>4083022648.3833303</v>
      </c>
      <c r="D1950" s="25">
        <f>LN(Data[[#This Row],[NVActual]])</f>
        <v>22.067958688170275</v>
      </c>
      <c r="E1950" s="26">
        <v>292834</v>
      </c>
      <c r="F1950" s="40">
        <f>Data[[#This Row],[DAA 
(n)]]^2</f>
        <v>85751751556</v>
      </c>
      <c r="G1950" s="41">
        <f t="shared" si="242"/>
        <v>82189335345.46666</v>
      </c>
      <c r="H1950" s="28">
        <f>LN(Data[[#This Row],[Metcalfe
(n^2)]])</f>
        <v>25.174722349092885</v>
      </c>
      <c r="I1950" s="42">
        <f t="shared" si="243"/>
        <v>25.122955646832793</v>
      </c>
      <c r="J1950" s="40">
        <f>Data[[#This Row],[DAA 
(n)]]*LN(Data[[#This Row],[DAA 
(n)]])</f>
        <v>3686007.3221871331</v>
      </c>
      <c r="K1950" s="40">
        <f t="shared" si="244"/>
        <v>3594294.4815152292</v>
      </c>
      <c r="L1950" s="29">
        <f>LN(Data[[#This Row],[MA'[n*ln(n)']
30d]])</f>
        <v>15.094858279951525</v>
      </c>
      <c r="M1950" s="43">
        <f t="shared" si="245"/>
        <v>15.124042065460253</v>
      </c>
      <c r="N1950" s="40">
        <f>Data[[#This Row],[DAA 
(n)]]^1.5</f>
        <v>158464596.72478804</v>
      </c>
      <c r="O1950" s="40">
        <f t="shared" si="246"/>
        <v>153239111.47950986</v>
      </c>
      <c r="P1950" s="43">
        <f>LN(Data[[#This Row],[MA'[n^1.5']]])</f>
        <v>18.847510079551707</v>
      </c>
      <c r="Q1950" s="43">
        <f t="shared" si="247"/>
        <v>18.888908120653031</v>
      </c>
      <c r="R1950" s="30">
        <f>$O$1+$O$2*Data[[#This Row],[MA'[ln(n^2)']]]</f>
        <v>25.122955646832793</v>
      </c>
      <c r="S1950" s="30">
        <f>$Q$1+$Q$2*Data[[#This Row],[MA'[ln(n*ln(n))']]]</f>
        <v>21.474669408009415</v>
      </c>
      <c r="T1950" s="31">
        <f>$O$3*Data[[#This Row],[Metcalfe
(n^2)]]</f>
        <v>44590910809.120003</v>
      </c>
      <c r="U1950" s="31">
        <f t="shared" si="240"/>
        <v>42738454379.642677</v>
      </c>
      <c r="V1950" s="30">
        <f>LN(Data[[#This Row],[MA'[NVA']
30d]]/Data[[#This Row],[MA'[NVMetcalfe calc']]])</f>
        <v>-2.3482615265979505</v>
      </c>
      <c r="W1950" s="30">
        <f>$Q$3+Data[[#This Row],[NVM
(scaled)]]/((Data[[#This Row],[Upper Bound]]-Data[[#This Row],[Lower Bound]])/2)</f>
        <v>-0.69732307328785537</v>
      </c>
      <c r="X1950" s="30">
        <f>(Data[[#This Row],[Upper Bound]]+Data[[#This Row],[Lower Bound]])/2</f>
        <v>23.298812527421106</v>
      </c>
      <c r="Y1950" s="29">
        <f>LN(Data[[#This Row],[NVActual]]/Data[[#This Row],[MA'[n^2']
30d]])</f>
        <v>-3.0643327020984774</v>
      </c>
      <c r="Z1950" s="29">
        <f>LN(Data[[#This Row],[NVActual]]/Data[[#This Row],[MA'[n*ln(n)']
30d]])</f>
        <v>6.9731004082187491</v>
      </c>
      <c r="AA1950" s="29">
        <f>LN(Data[[#This Row],[NVActual]]/Data[[#This Row],[MA'[n^1.5']]])</f>
        <v>3.2204486086185669</v>
      </c>
      <c r="AB1950" s="29">
        <f>LN(Data[[#This Row],[NVActual]]/Data[[#This Row],[Metcalfe
(n^2)]])</f>
        <v>-3.1067636609226099</v>
      </c>
      <c r="AC1950" s="26">
        <f>1+Data[[#This Row],[MA'[NVMetcalfe calc']]]/((Data[[#This Row],[NVM_norm
(scaled)]]-Data[[#This Row],[NV_fund.]])/2)</f>
        <v>-3562111423.1728139</v>
      </c>
    </row>
    <row r="1951" spans="1:29" x14ac:dyDescent="0.2">
      <c r="A1951" s="23">
        <v>42225</v>
      </c>
      <c r="B1951" s="24">
        <v>3856363388.43189</v>
      </c>
      <c r="C1951" s="24">
        <f t="shared" si="241"/>
        <v>4095937404.5494766</v>
      </c>
      <c r="D1951" s="25">
        <f>LN(Data[[#This Row],[NVActual]])</f>
        <v>22.072990448992986</v>
      </c>
      <c r="E1951" s="26">
        <v>262571</v>
      </c>
      <c r="F1951" s="40">
        <f>Data[[#This Row],[DAA 
(n)]]^2</f>
        <v>68943530041</v>
      </c>
      <c r="G1951" s="41">
        <f t="shared" si="242"/>
        <v>82767291624.566666</v>
      </c>
      <c r="H1951" s="28">
        <f>LN(Data[[#This Row],[Metcalfe
(n^2)]])</f>
        <v>24.956553601264403</v>
      </c>
      <c r="I1951" s="42">
        <f t="shared" si="243"/>
        <v>25.1290939851121</v>
      </c>
      <c r="J1951" s="40">
        <f>Data[[#This Row],[DAA 
(n)]]*LN(Data[[#This Row],[DAA 
(n)]])</f>
        <v>3276433.6178187979</v>
      </c>
      <c r="K1951" s="40">
        <f t="shared" si="244"/>
        <v>3607130.0825235057</v>
      </c>
      <c r="L1951" s="29">
        <f>LN(Data[[#This Row],[MA'[n*ln(n)']
30d]])</f>
        <v>15.098423023145427</v>
      </c>
      <c r="M1951" s="43">
        <f t="shared" si="245"/>
        <v>15.12537122679702</v>
      </c>
      <c r="N1951" s="40">
        <f>Data[[#This Row],[DAA 
(n)]]^1.5</f>
        <v>134545797.50551641</v>
      </c>
      <c r="O1951" s="40">
        <f t="shared" si="246"/>
        <v>154021423.89830163</v>
      </c>
      <c r="P1951" s="43">
        <f>LN(Data[[#This Row],[MA'[n^1.5']]])</f>
        <v>18.852602266924876</v>
      </c>
      <c r="Q1951" s="43">
        <f t="shared" si="247"/>
        <v>18.89078257196552</v>
      </c>
      <c r="R1951" s="30">
        <f>$O$1+$O$2*Data[[#This Row],[MA'[ln(n^2)']]]</f>
        <v>25.1290939851121</v>
      </c>
      <c r="S1951" s="30">
        <f>$Q$1+$Q$2*Data[[#This Row],[MA'[ln(n*ln(n))']]]</f>
        <v>21.476862524215079</v>
      </c>
      <c r="T1951" s="31">
        <f>$O$3*Data[[#This Row],[Metcalfe
(n^2)]]</f>
        <v>35850635621.32</v>
      </c>
      <c r="U1951" s="31">
        <f t="shared" si="240"/>
        <v>43038991644.774673</v>
      </c>
      <c r="V1951" s="30">
        <f>LN(Data[[#This Row],[MA'[NVA']
30d]]/Data[[#This Row],[MA'[NVMetcalfe calc']]])</f>
        <v>-2.352110881723334</v>
      </c>
      <c r="W1951" s="30">
        <f>$Q$3+Data[[#This Row],[NVM
(scaled)]]/((Data[[#This Row],[Upper Bound]]-Data[[#This Row],[Lower Bound]])/2)</f>
        <v>-0.69804042509706365</v>
      </c>
      <c r="X1951" s="30">
        <f>(Data[[#This Row],[Upper Bound]]+Data[[#This Row],[Lower Bound]])/2</f>
        <v>23.302978254663589</v>
      </c>
      <c r="Y1951" s="32">
        <f>LN(Data[[#This Row],[NVActual]]/Data[[#This Row],[MA'[n^2']
30d]])</f>
        <v>-3.0663083426114448</v>
      </c>
      <c r="Z1951" s="32">
        <f>LN(Data[[#This Row],[NVActual]]/Data[[#This Row],[MA'[n*ln(n)']
30d]])</f>
        <v>6.9745674258475594</v>
      </c>
      <c r="AA1951" s="32">
        <f>LN(Data[[#This Row],[NVActual]]/Data[[#This Row],[MA'[n^1.5']]])</f>
        <v>3.2203881820681088</v>
      </c>
      <c r="AB1951" s="32">
        <f>LN(Data[[#This Row],[NVActual]]/Data[[#This Row],[Metcalfe
(n^2)]])</f>
        <v>-2.8835631522714169</v>
      </c>
      <c r="AC1951" s="34">
        <f>1+Data[[#This Row],[MA'[NVMetcalfe calc']]]/((Data[[#This Row],[NVM_norm
(scaled)]]-Data[[#This Row],[NV_fund.]])/2)</f>
        <v>-3586430410.0615253</v>
      </c>
    </row>
    <row r="1952" spans="1:29" x14ac:dyDescent="0.2">
      <c r="A1952" s="23">
        <v>42224</v>
      </c>
      <c r="B1952" s="24">
        <v>3784607715.8537998</v>
      </c>
      <c r="C1952" s="24">
        <f t="shared" si="241"/>
        <v>4104167139.9443097</v>
      </c>
      <c r="D1952" s="25">
        <f>LN(Data[[#This Row],[NVActual]])</f>
        <v>22.05420807668229</v>
      </c>
      <c r="E1952" s="26">
        <v>266587</v>
      </c>
      <c r="F1952" s="40">
        <f>Data[[#This Row],[DAA 
(n)]]^2</f>
        <v>71068628569</v>
      </c>
      <c r="G1952" s="41">
        <f t="shared" si="242"/>
        <v>83865674759.866669</v>
      </c>
      <c r="H1952" s="28">
        <f>LN(Data[[#This Row],[Metcalfe
(n^2)]])</f>
        <v>24.986911846694568</v>
      </c>
      <c r="I1952" s="42">
        <f t="shared" si="243"/>
        <v>25.142115829895811</v>
      </c>
      <c r="J1952" s="40">
        <f>Data[[#This Row],[DAA 
(n)]]*LN(Data[[#This Row],[DAA 
(n)]])</f>
        <v>3330592.9342373824</v>
      </c>
      <c r="K1952" s="40">
        <f t="shared" si="244"/>
        <v>3632767.0047172448</v>
      </c>
      <c r="L1952" s="29">
        <f>LN(Data[[#This Row],[MA'[n*ln(n)']
30d]])</f>
        <v>15.105505176120921</v>
      </c>
      <c r="M1952" s="43">
        <f t="shared" si="245"/>
        <v>15.126421620567431</v>
      </c>
      <c r="N1952" s="40">
        <f>Data[[#This Row],[DAA 
(n)]]^1.5</f>
        <v>137644369.60633019</v>
      </c>
      <c r="O1952" s="40">
        <f t="shared" si="246"/>
        <v>155548211.06976235</v>
      </c>
      <c r="P1952" s="43">
        <f>LN(Data[[#This Row],[MA'[n^1.5']]])</f>
        <v>18.862466280565236</v>
      </c>
      <c r="Q1952" s="43">
        <f t="shared" si="247"/>
        <v>18.892263906260169</v>
      </c>
      <c r="R1952" s="30">
        <f>$O$1+$O$2*Data[[#This Row],[MA'[ln(n^2)']]]</f>
        <v>25.142115829895811</v>
      </c>
      <c r="S1952" s="30">
        <f>$Q$1+$Q$2*Data[[#This Row],[MA'[ln(n*ln(n))']]]</f>
        <v>21.478595673936258</v>
      </c>
      <c r="T1952" s="31">
        <f>$O$3*Data[[#This Row],[Metcalfe
(n^2)]]</f>
        <v>36955686855.880005</v>
      </c>
      <c r="U1952" s="31">
        <f t="shared" si="240"/>
        <v>43610150875.130669</v>
      </c>
      <c r="V1952" s="30">
        <f>LN(Data[[#This Row],[MA'[NVA']
30d]]/Data[[#This Row],[MA'[NVMetcalfe calc']]])</f>
        <v>-2.3632871083475</v>
      </c>
      <c r="W1952" s="30">
        <f>$Q$3+Data[[#This Row],[NVM
(scaled)]]/((Data[[#This Row],[Upper Bound]]-Data[[#This Row],[Lower Bound]])/2)</f>
        <v>-0.70017284346208564</v>
      </c>
      <c r="X1952" s="30">
        <f>(Data[[#This Row],[Upper Bound]]+Data[[#This Row],[Lower Bound]])/2</f>
        <v>23.310355751916035</v>
      </c>
      <c r="Y1952" s="29">
        <f>LN(Data[[#This Row],[NVActual]]/Data[[#This Row],[MA'[n^2']
30d]])</f>
        <v>-3.0982741691647546</v>
      </c>
      <c r="Z1952" s="29">
        <f>LN(Data[[#This Row],[NVActual]]/Data[[#This Row],[MA'[n*ln(n)']
30d]])</f>
        <v>6.9487029005613694</v>
      </c>
      <c r="AA1952" s="29">
        <f>LN(Data[[#This Row],[NVActual]]/Data[[#This Row],[MA'[n^1.5']]])</f>
        <v>3.1917417961170562</v>
      </c>
      <c r="AB1952" s="29">
        <f>LN(Data[[#This Row],[NVActual]]/Data[[#This Row],[Metcalfe
(n^2)]])</f>
        <v>-2.9327037700122758</v>
      </c>
      <c r="AC1952" s="26">
        <f>1+Data[[#This Row],[MA'[NVMetcalfe calc']]]/((Data[[#This Row],[NVM_norm
(scaled)]]-Data[[#This Row],[NV_fund.]])/2)</f>
        <v>-3632585654.2383738</v>
      </c>
    </row>
    <row r="1953" spans="1:29" x14ac:dyDescent="0.2">
      <c r="A1953" s="23">
        <v>42223</v>
      </c>
      <c r="B1953" s="24">
        <v>4044597118.3642802</v>
      </c>
      <c r="C1953" s="24">
        <f t="shared" si="241"/>
        <v>4107148747.7080731</v>
      </c>
      <c r="D1953" s="25">
        <f>LN(Data[[#This Row],[NVActual]])</f>
        <v>22.120647782586524</v>
      </c>
      <c r="E1953" s="26">
        <v>283150</v>
      </c>
      <c r="F1953" s="40">
        <f>Data[[#This Row],[DAA 
(n)]]^2</f>
        <v>80173922500</v>
      </c>
      <c r="G1953" s="41">
        <f t="shared" si="242"/>
        <v>85201061242.366669</v>
      </c>
      <c r="H1953" s="28">
        <f>LN(Data[[#This Row],[Metcalfe
(n^2)]])</f>
        <v>25.107464143083902</v>
      </c>
      <c r="I1953" s="42">
        <f t="shared" si="243"/>
        <v>25.157017719379215</v>
      </c>
      <c r="J1953" s="40">
        <f>Data[[#This Row],[DAA 
(n)]]*LN(Data[[#This Row],[DAA 
(n)]])</f>
        <v>3554589.2360571036</v>
      </c>
      <c r="K1953" s="40">
        <f t="shared" si="244"/>
        <v>3663059.2172009451</v>
      </c>
      <c r="L1953" s="29">
        <f>LN(Data[[#This Row],[MA'[n*ln(n)']
30d]])</f>
        <v>15.113809207942303</v>
      </c>
      <c r="M1953" s="43">
        <f t="shared" si="245"/>
        <v>15.127378503445529</v>
      </c>
      <c r="N1953" s="40">
        <f>Data[[#This Row],[DAA 
(n)]]^1.5</f>
        <v>150669327.18995929</v>
      </c>
      <c r="O1953" s="40">
        <f t="shared" si="246"/>
        <v>157375895.96039143</v>
      </c>
      <c r="P1953" s="43">
        <f>LN(Data[[#This Row],[MA'[n^1.5']]])</f>
        <v>18.874147743468363</v>
      </c>
      <c r="Q1953" s="43">
        <f t="shared" si="247"/>
        <v>18.893625181820237</v>
      </c>
      <c r="R1953" s="30">
        <f>$O$1+$O$2*Data[[#This Row],[MA'[ln(n^2)']]]</f>
        <v>25.157017719379215</v>
      </c>
      <c r="S1953" s="30">
        <f>$Q$1+$Q$2*Data[[#This Row],[MA'[ln(n*ln(n))']]]</f>
        <v>21.480174530685122</v>
      </c>
      <c r="T1953" s="31">
        <f>$O$3*Data[[#This Row],[Metcalfe
(n^2)]]</f>
        <v>41690439700</v>
      </c>
      <c r="U1953" s="31">
        <f t="shared" si="240"/>
        <v>44304551846.030663</v>
      </c>
      <c r="V1953" s="30">
        <f>LN(Data[[#This Row],[MA'[NVA']
30d]]/Data[[#This Row],[MA'[NVMetcalfe calc']]])</f>
        <v>-2.3783583698357624</v>
      </c>
      <c r="W1953" s="30">
        <f>$Q$3+Data[[#This Row],[NVM
(scaled)]]/((Data[[#This Row],[Upper Bound]]-Data[[#This Row],[Lower Bound]])/2)</f>
        <v>-0.70369584057811585</v>
      </c>
      <c r="X1953" s="30">
        <f>(Data[[#This Row],[Upper Bound]]+Data[[#This Row],[Lower Bound]])/2</f>
        <v>23.318596125032169</v>
      </c>
      <c r="Y1953" s="32">
        <f>LN(Data[[#This Row],[NVActual]]/Data[[#This Row],[MA'[n^2']
30d]])</f>
        <v>-3.047631944013907</v>
      </c>
      <c r="Z1953" s="32">
        <f>LN(Data[[#This Row],[NVActual]]/Data[[#This Row],[MA'[n*ln(n)']
30d]])</f>
        <v>7.0068385746442203</v>
      </c>
      <c r="AA1953" s="32">
        <f>LN(Data[[#This Row],[NVActual]]/Data[[#This Row],[MA'[n^1.5']]])</f>
        <v>3.24650003911816</v>
      </c>
      <c r="AB1953" s="32">
        <f>LN(Data[[#This Row],[NVActual]]/Data[[#This Row],[Metcalfe
(n^2)]])</f>
        <v>-2.9868163604973796</v>
      </c>
      <c r="AC1953" s="34">
        <f>1+Data[[#This Row],[MA'[NVMetcalfe calc']]]/((Data[[#This Row],[NVM_norm
(scaled)]]-Data[[#This Row],[NV_fund.]])/2)</f>
        <v>-3688619878.3567204</v>
      </c>
    </row>
    <row r="1954" spans="1:29" x14ac:dyDescent="0.2">
      <c r="A1954" s="23">
        <v>42222</v>
      </c>
      <c r="B1954" s="24">
        <v>4036507636.77283</v>
      </c>
      <c r="C1954" s="24">
        <f t="shared" si="241"/>
        <v>4101863021.2379832</v>
      </c>
      <c r="D1954" s="25">
        <f>LN(Data[[#This Row],[NVActual]])</f>
        <v>22.118645708726905</v>
      </c>
      <c r="E1954" s="26">
        <v>295447</v>
      </c>
      <c r="F1954" s="40">
        <f>Data[[#This Row],[DAA 
(n)]]^2</f>
        <v>87288929809</v>
      </c>
      <c r="G1954" s="41">
        <f t="shared" si="242"/>
        <v>85878336159.866669</v>
      </c>
      <c r="H1954" s="28">
        <f>LN(Data[[#This Row],[Metcalfe
(n^2)]])</f>
        <v>25.192489485439797</v>
      </c>
      <c r="I1954" s="42">
        <f t="shared" si="243"/>
        <v>25.16454710298347</v>
      </c>
      <c r="J1954" s="40">
        <f>Data[[#This Row],[DAA 
(n)]]*LN(Data[[#This Row],[DAA 
(n)]])</f>
        <v>3721522.7205023658</v>
      </c>
      <c r="K1954" s="40">
        <f t="shared" si="244"/>
        <v>3678419.5299684126</v>
      </c>
      <c r="L1954" s="29">
        <f>LN(Data[[#This Row],[MA'[n*ln(n)']
30d]])</f>
        <v>15.117993742342012</v>
      </c>
      <c r="M1954" s="43">
        <f t="shared" si="245"/>
        <v>15.127872341030779</v>
      </c>
      <c r="N1954" s="40">
        <f>Data[[#This Row],[DAA 
(n)]]^1.5</f>
        <v>160590324.8806715</v>
      </c>
      <c r="O1954" s="40">
        <f t="shared" si="246"/>
        <v>158303050.04949999</v>
      </c>
      <c r="P1954" s="43">
        <f>LN(Data[[#This Row],[MA'[n^1.5']]])</f>
        <v>18.880021792192473</v>
      </c>
      <c r="Q1954" s="43">
        <f t="shared" si="247"/>
        <v>18.894333614523518</v>
      </c>
      <c r="R1954" s="30">
        <f>$O$1+$O$2*Data[[#This Row],[MA'[ln(n^2)']]]</f>
        <v>25.16454710298347</v>
      </c>
      <c r="S1954" s="30">
        <f>$Q$1+$Q$2*Data[[#This Row],[MA'[ln(n*ln(n))']]]</f>
        <v>21.480989362700782</v>
      </c>
      <c r="T1954" s="31">
        <f>$O$3*Data[[#This Row],[Metcalfe
(n^2)]]</f>
        <v>45390243500.68</v>
      </c>
      <c r="U1954" s="31">
        <f t="shared" si="240"/>
        <v>44656734803.130684</v>
      </c>
      <c r="V1954" s="30">
        <f>LN(Data[[#This Row],[MA'[NVA']
30d]]/Data[[#This Row],[MA'[NVMetcalfe calc']]])</f>
        <v>-2.3875638654766158</v>
      </c>
      <c r="W1954" s="30">
        <f>$Q$3+Data[[#This Row],[NVM
(scaled)]]/((Data[[#This Row],[Upper Bound]]-Data[[#This Row],[Lower Bound]])/2)</f>
        <v>-0.70633578937377373</v>
      </c>
      <c r="X1954" s="30">
        <f>(Data[[#This Row],[Upper Bound]]+Data[[#This Row],[Lower Bound]])/2</f>
        <v>23.322768232842126</v>
      </c>
      <c r="Y1954" s="29">
        <f>LN(Data[[#This Row],[NVActual]]/Data[[#This Row],[MA'[n^2']
30d]])</f>
        <v>-3.0575517270306065</v>
      </c>
      <c r="Z1954" s="29">
        <f>LN(Data[[#This Row],[NVActual]]/Data[[#This Row],[MA'[n*ln(n)']
30d]])</f>
        <v>7.0006519663848934</v>
      </c>
      <c r="AA1954" s="29">
        <f>LN(Data[[#This Row],[NVActual]]/Data[[#This Row],[MA'[n^1.5']]])</f>
        <v>3.238623916534435</v>
      </c>
      <c r="AB1954" s="29">
        <f>LN(Data[[#This Row],[NVActual]]/Data[[#This Row],[Metcalfe
(n^2)]])</f>
        <v>-3.0738437767128914</v>
      </c>
      <c r="AC1954" s="26">
        <f>1+Data[[#This Row],[MA'[NVMetcalfe calc']]]/((Data[[#This Row],[NVM_norm
(scaled)]]-Data[[#This Row],[NV_fund.]])/2)</f>
        <v>-3716887217.2536383</v>
      </c>
    </row>
    <row r="1955" spans="1:29" x14ac:dyDescent="0.2">
      <c r="A1955" s="23">
        <v>42221</v>
      </c>
      <c r="B1955" s="24">
        <v>4083866764.8530898</v>
      </c>
      <c r="C1955" s="24">
        <f t="shared" si="241"/>
        <v>4094845401.101356</v>
      </c>
      <c r="D1955" s="25">
        <f>LN(Data[[#This Row],[NVActual]])</f>
        <v>22.130310113027413</v>
      </c>
      <c r="E1955" s="26">
        <v>313235</v>
      </c>
      <c r="F1955" s="40">
        <f>Data[[#This Row],[DAA 
(n)]]^2</f>
        <v>98116165225</v>
      </c>
      <c r="G1955" s="41">
        <f t="shared" si="242"/>
        <v>86403640570.266663</v>
      </c>
      <c r="H1955" s="28">
        <f>LN(Data[[#This Row],[Metcalfe
(n^2)]])</f>
        <v>25.309417973071941</v>
      </c>
      <c r="I1955" s="42">
        <f t="shared" si="243"/>
        <v>25.170079498097998</v>
      </c>
      <c r="J1955" s="40">
        <f>Data[[#This Row],[DAA 
(n)]]*LN(Data[[#This Row],[DAA 
(n)]])</f>
        <v>3963897.7693975945</v>
      </c>
      <c r="K1955" s="40">
        <f t="shared" si="244"/>
        <v>3690041.1898325635</v>
      </c>
      <c r="L1955" s="29">
        <f>LN(Data[[#This Row],[MA'[n*ln(n)']
30d]])</f>
        <v>15.121148178510659</v>
      </c>
      <c r="M1955" s="43">
        <f t="shared" si="245"/>
        <v>15.127964835689266</v>
      </c>
      <c r="N1955" s="40">
        <f>Data[[#This Row],[DAA 
(n)]]^1.5</f>
        <v>175309489.23048314</v>
      </c>
      <c r="O1955" s="40">
        <f t="shared" si="246"/>
        <v>159012635.05851841</v>
      </c>
      <c r="P1955" s="43">
        <f>LN(Data[[#This Row],[MA'[n^1.5']]])</f>
        <v>18.884494222804115</v>
      </c>
      <c r="Q1955" s="43">
        <f t="shared" si="247"/>
        <v>18.894488342003303</v>
      </c>
      <c r="R1955" s="30">
        <f>$O$1+$O$2*Data[[#This Row],[MA'[ln(n^2)']]]</f>
        <v>25.170079498097998</v>
      </c>
      <c r="S1955" s="30">
        <f>$Q$1+$Q$2*Data[[#This Row],[MA'[ln(n*ln(n))']]]</f>
        <v>21.481141978887287</v>
      </c>
      <c r="T1955" s="31">
        <f>$O$3*Data[[#This Row],[Metcalfe
(n^2)]]</f>
        <v>51020405917</v>
      </c>
      <c r="U1955" s="31">
        <f t="shared" si="240"/>
        <v>44929893096.538673</v>
      </c>
      <c r="V1955" s="30">
        <f>LN(Data[[#This Row],[MA'[NVA']
30d]]/Data[[#This Row],[MA'[NVMetcalfe calc']]])</f>
        <v>-2.3953743802420133</v>
      </c>
      <c r="W1955" s="30">
        <f>$Q$3+Data[[#This Row],[NVM
(scaled)]]/((Data[[#This Row],[Upper Bound]]-Data[[#This Row],[Lower Bound]])/2)</f>
        <v>-0.70867983275278157</v>
      </c>
      <c r="X1955" s="30">
        <f>(Data[[#This Row],[Upper Bound]]+Data[[#This Row],[Lower Bound]])/2</f>
        <v>23.325610738492642</v>
      </c>
      <c r="Y1955" s="32">
        <f>LN(Data[[#This Row],[NVActual]]/Data[[#This Row],[MA'[n^2']
30d]])</f>
        <v>-3.0519855350712404</v>
      </c>
      <c r="Z1955" s="32">
        <f>LN(Data[[#This Row],[NVActual]]/Data[[#This Row],[MA'[n*ln(n)']
30d]])</f>
        <v>7.0091619345167535</v>
      </c>
      <c r="AA1955" s="32">
        <f>LN(Data[[#This Row],[NVActual]]/Data[[#This Row],[MA'[n^1.5']]])</f>
        <v>3.2458158902232994</v>
      </c>
      <c r="AB1955" s="32">
        <f>LN(Data[[#This Row],[NVActual]]/Data[[#This Row],[Metcalfe
(n^2)]])</f>
        <v>-3.1791078600445268</v>
      </c>
      <c r="AC1955" s="34">
        <f>1+Data[[#This Row],[MA'[NVMetcalfe calc']]]/((Data[[#This Row],[NVM_norm
(scaled)]]-Data[[#This Row],[NV_fund.]])/2)</f>
        <v>-3738815834.9284134</v>
      </c>
    </row>
    <row r="1956" spans="1:29" x14ac:dyDescent="0.2">
      <c r="A1956" s="23">
        <v>42220</v>
      </c>
      <c r="B1956" s="24">
        <v>4125555384.4370499</v>
      </c>
      <c r="C1956" s="24">
        <f t="shared" si="241"/>
        <v>4087496005.8085833</v>
      </c>
      <c r="D1956" s="25">
        <f>LN(Data[[#This Row],[NVActual]])</f>
        <v>22.140466486321493</v>
      </c>
      <c r="E1956" s="26">
        <v>293826</v>
      </c>
      <c r="F1956" s="40">
        <f>Data[[#This Row],[DAA 
(n)]]^2</f>
        <v>86333718276</v>
      </c>
      <c r="G1956" s="41">
        <f t="shared" si="242"/>
        <v>87285652599.96666</v>
      </c>
      <c r="H1956" s="28">
        <f>LN(Data[[#This Row],[Metcalfe
(n^2)]])</f>
        <v>25.181486068763267</v>
      </c>
      <c r="I1956" s="42">
        <f t="shared" si="243"/>
        <v>25.178038433382888</v>
      </c>
      <c r="J1956" s="40">
        <f>Data[[#This Row],[DAA 
(n)]]*LN(Data[[#This Row],[DAA 
(n)]])</f>
        <v>3699487.6628202177</v>
      </c>
      <c r="K1956" s="40">
        <f t="shared" si="244"/>
        <v>3708200.171729377</v>
      </c>
      <c r="L1956" s="29">
        <f>LN(Data[[#This Row],[MA'[n*ln(n)']
30d]])</f>
        <v>15.126057187956599</v>
      </c>
      <c r="M1956" s="43">
        <f t="shared" si="245"/>
        <v>15.127684708420592</v>
      </c>
      <c r="N1956" s="40">
        <f>Data[[#This Row],[DAA 
(n)]]^1.5</f>
        <v>159270496.65950081</v>
      </c>
      <c r="O1956" s="40">
        <f t="shared" si="246"/>
        <v>160158643.11049947</v>
      </c>
      <c r="P1956" s="43">
        <f>LN(Data[[#This Row],[MA'[n^1.5']]])</f>
        <v>18.891675401408005</v>
      </c>
      <c r="Q1956" s="43">
        <f t="shared" si="247"/>
        <v>18.894125354832706</v>
      </c>
      <c r="R1956" s="30">
        <f>$O$1+$O$2*Data[[#This Row],[MA'[ln(n^2)']]]</f>
        <v>25.178038433382888</v>
      </c>
      <c r="S1956" s="30">
        <f>$Q$1+$Q$2*Data[[#This Row],[MA'[ln(n*ln(n))']]]</f>
        <v>21.480679768893975</v>
      </c>
      <c r="T1956" s="31">
        <f>$O$3*Data[[#This Row],[Metcalfe
(n^2)]]</f>
        <v>44893533503.520004</v>
      </c>
      <c r="U1956" s="31">
        <f t="shared" si="240"/>
        <v>45388539351.982674</v>
      </c>
      <c r="V1956" s="30">
        <f>LN(Data[[#This Row],[MA'[NVA']
30d]]/Data[[#This Row],[MA'[NVMetcalfe calc']]])</f>
        <v>-2.4073270769479933</v>
      </c>
      <c r="W1956" s="30">
        <f>$Q$3+Data[[#This Row],[NVM
(scaled)]]/((Data[[#This Row],[Upper Bound]]-Data[[#This Row],[Lower Bound]])/2)</f>
        <v>-0.71218747781709124</v>
      </c>
      <c r="X1956" s="30">
        <f>(Data[[#This Row],[Upper Bound]]+Data[[#This Row],[Lower Bound]])/2</f>
        <v>23.329359101138429</v>
      </c>
      <c r="Y1956" s="29">
        <f>LN(Data[[#This Row],[NVActual]]/Data[[#This Row],[MA'[n^2']
30d]])</f>
        <v>-3.0519854540302589</v>
      </c>
      <c r="Z1956" s="29">
        <f>LN(Data[[#This Row],[NVActual]]/Data[[#This Row],[MA'[n*ln(n)']
30d]])</f>
        <v>7.0144092983648925</v>
      </c>
      <c r="AA1956" s="29">
        <f>LN(Data[[#This Row],[NVActual]]/Data[[#This Row],[MA'[n^1.5']]])</f>
        <v>3.2487910849134867</v>
      </c>
      <c r="AB1956" s="29">
        <f>LN(Data[[#This Row],[NVActual]]/Data[[#This Row],[Metcalfe
(n^2)]])</f>
        <v>-3.0410195824417738</v>
      </c>
      <c r="AC1956" s="26">
        <f>1+Data[[#This Row],[MA'[NVMetcalfe calc']]]/((Data[[#This Row],[NVM_norm
(scaled)]]-Data[[#This Row],[NV_fund.]])/2)</f>
        <v>-3775841890.2794056</v>
      </c>
    </row>
    <row r="1957" spans="1:29" x14ac:dyDescent="0.2">
      <c r="A1957" s="23">
        <v>42219</v>
      </c>
      <c r="B1957" s="24">
        <v>4079743942.97089</v>
      </c>
      <c r="C1957" s="24">
        <f t="shared" si="241"/>
        <v>4079751766.1411123</v>
      </c>
      <c r="D1957" s="25">
        <f>LN(Data[[#This Row],[NVActual]])</f>
        <v>22.129300064317285</v>
      </c>
      <c r="E1957" s="26">
        <v>300542</v>
      </c>
      <c r="F1957" s="40">
        <f>Data[[#This Row],[DAA 
(n)]]^2</f>
        <v>90325493764</v>
      </c>
      <c r="G1957" s="41">
        <f t="shared" si="242"/>
        <v>87560188006.899994</v>
      </c>
      <c r="H1957" s="28">
        <f>LN(Data[[#This Row],[Metcalfe
(n^2)]])</f>
        <v>25.226685580491605</v>
      </c>
      <c r="I1957" s="42">
        <f t="shared" si="243"/>
        <v>25.181075691649774</v>
      </c>
      <c r="J1957" s="40">
        <f>Data[[#This Row],[DAA 
(n)]]*LN(Data[[#This Row],[DAA 
(n)]])</f>
        <v>3790839.2688660538</v>
      </c>
      <c r="K1957" s="40">
        <f t="shared" si="244"/>
        <v>3714415.2774843816</v>
      </c>
      <c r="L1957" s="29">
        <f>LN(Data[[#This Row],[MA'[n*ln(n)']
30d]])</f>
        <v>15.127731828721707</v>
      </c>
      <c r="M1957" s="43">
        <f t="shared" si="245"/>
        <v>15.126900684140589</v>
      </c>
      <c r="N1957" s="40">
        <f>Data[[#This Row],[DAA 
(n)]]^1.5</f>
        <v>164762266.75674269</v>
      </c>
      <c r="O1957" s="40">
        <f t="shared" si="246"/>
        <v>160534136.50513551</v>
      </c>
      <c r="P1957" s="43">
        <f>LN(Data[[#This Row],[MA'[n^1.5']]])</f>
        <v>18.894017166424867</v>
      </c>
      <c r="Q1957" s="43">
        <f t="shared" si="247"/>
        <v>18.8930362465481</v>
      </c>
      <c r="R1957" s="30">
        <f>$O$1+$O$2*Data[[#This Row],[MA'[ln(n^2)']]]</f>
        <v>25.181075691649774</v>
      </c>
      <c r="S1957" s="30">
        <f>$Q$1+$Q$2*Data[[#This Row],[MA'[ln(n*ln(n))']]]</f>
        <v>21.479386128831969</v>
      </c>
      <c r="T1957" s="31">
        <f>$O$3*Data[[#This Row],[Metcalfe
(n^2)]]</f>
        <v>46969256757.279999</v>
      </c>
      <c r="U1957" s="31">
        <f t="shared" si="240"/>
        <v>45531297763.588005</v>
      </c>
      <c r="V1957" s="30">
        <f>LN(Data[[#This Row],[MA'[NVA']
30d]]/Data[[#This Row],[MA'[NVMetcalfe calc']]])</f>
        <v>-2.4123638074905651</v>
      </c>
      <c r="W1957" s="30">
        <f>$Q$3+Data[[#This Row],[NVM
(scaled)]]/((Data[[#This Row],[Upper Bound]]-Data[[#This Row],[Lower Bound]])/2)</f>
        <v>-0.71338526046156214</v>
      </c>
      <c r="X1957" s="30">
        <f>(Data[[#This Row],[Upper Bound]]+Data[[#This Row],[Lower Bound]])/2</f>
        <v>23.330230910240871</v>
      </c>
      <c r="Y1957" s="32">
        <f>LN(Data[[#This Row],[NVActual]]/Data[[#This Row],[MA'[n^2']
30d]])</f>
        <v>-3.0662921924594171</v>
      </c>
      <c r="Z1957" s="32">
        <f>LN(Data[[#This Row],[NVActual]]/Data[[#This Row],[MA'[n*ln(n)']
30d]])</f>
        <v>7.0015682355955784</v>
      </c>
      <c r="AA1957" s="32">
        <f>LN(Data[[#This Row],[NVActual]]/Data[[#This Row],[MA'[n^1.5']]])</f>
        <v>3.235282897892418</v>
      </c>
      <c r="AB1957" s="32">
        <f>LN(Data[[#This Row],[NVActual]]/Data[[#This Row],[Metcalfe
(n^2)]])</f>
        <v>-3.0973855161743198</v>
      </c>
      <c r="AC1957" s="34">
        <f>1+Data[[#This Row],[MA'[NVMetcalfe calc']]]/((Data[[#This Row],[NVM_norm
(scaled)]]-Data[[#This Row],[NV_fund.]])/2)</f>
        <v>-3787391832.2691312</v>
      </c>
    </row>
    <row r="1958" spans="1:29" x14ac:dyDescent="0.2">
      <c r="A1958" s="23">
        <v>42218</v>
      </c>
      <c r="B1958" s="24">
        <v>4082075699.5219898</v>
      </c>
      <c r="C1958" s="24">
        <f t="shared" si="241"/>
        <v>4068340941.0880003</v>
      </c>
      <c r="D1958" s="25">
        <f>LN(Data[[#This Row],[NVActual]])</f>
        <v>22.129871445875978</v>
      </c>
      <c r="E1958" s="26">
        <v>292502</v>
      </c>
      <c r="F1958" s="40">
        <f>Data[[#This Row],[DAA 
(n)]]^2</f>
        <v>85557420004</v>
      </c>
      <c r="G1958" s="41">
        <f t="shared" si="242"/>
        <v>87010759134.766663</v>
      </c>
      <c r="H1958" s="28">
        <f>LN(Data[[#This Row],[Metcalfe
(n^2)]])</f>
        <v>25.172453566475021</v>
      </c>
      <c r="I1958" s="42">
        <f t="shared" si="243"/>
        <v>25.174359572685276</v>
      </c>
      <c r="J1958" s="40">
        <f>Data[[#This Row],[DAA 
(n)]]*LN(Data[[#This Row],[DAA 
(n)]])</f>
        <v>3681496.5065505384</v>
      </c>
      <c r="K1958" s="40">
        <f t="shared" si="244"/>
        <v>3701393.1084325197</v>
      </c>
      <c r="L1958" s="29">
        <f>LN(Data[[#This Row],[MA'[n*ln(n)']
30d]])</f>
        <v>15.124219822542742</v>
      </c>
      <c r="M1958" s="43">
        <f t="shared" si="245"/>
        <v>15.125868316915289</v>
      </c>
      <c r="N1958" s="40">
        <f>Data[[#This Row],[DAA 
(n)]]^1.5</f>
        <v>158195184.71183047</v>
      </c>
      <c r="O1958" s="40">
        <f t="shared" si="246"/>
        <v>159763877.4077881</v>
      </c>
      <c r="P1958" s="43">
        <f>LN(Data[[#This Row],[MA'[n^1.5']]])</f>
        <v>18.889207516981298</v>
      </c>
      <c r="Q1958" s="43">
        <f t="shared" si="247"/>
        <v>18.891603409112722</v>
      </c>
      <c r="R1958" s="30">
        <f>$O$1+$O$2*Data[[#This Row],[MA'[ln(n^2)']]]</f>
        <v>25.174359572685276</v>
      </c>
      <c r="S1958" s="30">
        <f>$Q$1+$Q$2*Data[[#This Row],[MA'[ln(n*ln(n))']]]</f>
        <v>21.477682722910224</v>
      </c>
      <c r="T1958" s="31">
        <f>$O$3*Data[[#This Row],[Metcalfe
(n^2)]]</f>
        <v>44489858402.080002</v>
      </c>
      <c r="U1958" s="31">
        <f t="shared" si="240"/>
        <v>45245594750.078659</v>
      </c>
      <c r="V1958" s="30">
        <f>LN(Data[[#This Row],[MA'[NVA']
30d]]/Data[[#This Row],[MA'[NVMetcalfe calc']]])</f>
        <v>-2.4088700266493261</v>
      </c>
      <c r="W1958" s="30">
        <f>$Q$3+Data[[#This Row],[NVM
(scaled)]]/((Data[[#This Row],[Upper Bound]]-Data[[#This Row],[Lower Bound]])/2)</f>
        <v>-0.71326242976629628</v>
      </c>
      <c r="X1958" s="30">
        <f>(Data[[#This Row],[Upper Bound]]+Data[[#This Row],[Lower Bound]])/2</f>
        <v>23.32602114779775</v>
      </c>
      <c r="Y1958" s="29">
        <f>LN(Data[[#This Row],[NVActual]]/Data[[#This Row],[MA'[n^2']
30d]])</f>
        <v>-3.0594261702944436</v>
      </c>
      <c r="Z1958" s="29">
        <f>LN(Data[[#This Row],[NVActual]]/Data[[#This Row],[MA'[n*ln(n)']
30d]])</f>
        <v>7.0056516233332342</v>
      </c>
      <c r="AA1958" s="29">
        <f>LN(Data[[#This Row],[NVActual]]/Data[[#This Row],[MA'[n^1.5']]])</f>
        <v>3.2406639288946777</v>
      </c>
      <c r="AB1958" s="29">
        <f>LN(Data[[#This Row],[NVActual]]/Data[[#This Row],[Metcalfe
(n^2)]])</f>
        <v>-3.0425821205990426</v>
      </c>
      <c r="AC1958" s="26">
        <f>1+Data[[#This Row],[MA'[NVMetcalfe calc']]]/((Data[[#This Row],[NVM_norm
(scaled)]]-Data[[#This Row],[NV_fund.]])/2)</f>
        <v>-3764304754.9292941</v>
      </c>
    </row>
    <row r="1959" spans="1:29" x14ac:dyDescent="0.2">
      <c r="A1959" s="23">
        <v>42217</v>
      </c>
      <c r="B1959" s="24">
        <v>4070111946.4098101</v>
      </c>
      <c r="C1959" s="24">
        <f t="shared" si="241"/>
        <v>4054705171.6827493</v>
      </c>
      <c r="D1959" s="25">
        <f>LN(Data[[#This Row],[NVActual]])</f>
        <v>22.126936341283049</v>
      </c>
      <c r="E1959" s="26">
        <v>300587</v>
      </c>
      <c r="F1959" s="40">
        <f>Data[[#This Row],[DAA 
(n)]]^2</f>
        <v>90352544569</v>
      </c>
      <c r="G1959" s="41">
        <f t="shared" si="242"/>
        <v>87161845884.633331</v>
      </c>
      <c r="H1959" s="28">
        <f>LN(Data[[#This Row],[Metcalfe
(n^2)]])</f>
        <v>25.226985017052371</v>
      </c>
      <c r="I1959" s="42">
        <f t="shared" si="243"/>
        <v>25.176080295714776</v>
      </c>
      <c r="J1959" s="40">
        <f>Data[[#This Row],[DAA 
(n)]]*LN(Data[[#This Row],[DAA 
(n)]])</f>
        <v>3791451.8726603603</v>
      </c>
      <c r="K1959" s="40">
        <f t="shared" si="244"/>
        <v>3704859.9946891121</v>
      </c>
      <c r="L1959" s="29">
        <f>LN(Data[[#This Row],[MA'[n*ln(n)']
30d]])</f>
        <v>15.125156027790265</v>
      </c>
      <c r="M1959" s="43">
        <f t="shared" si="245"/>
        <v>15.124948472460556</v>
      </c>
      <c r="N1959" s="40">
        <f>Data[[#This Row],[DAA 
(n)]]^1.5</f>
        <v>164799272.79682395</v>
      </c>
      <c r="O1959" s="40">
        <f t="shared" si="246"/>
        <v>159972038.59174049</v>
      </c>
      <c r="P1959" s="43">
        <f>LN(Data[[#This Row],[MA'[n^1.5']]])</f>
        <v>18.890509599124382</v>
      </c>
      <c r="Q1959" s="43">
        <f t="shared" si="247"/>
        <v>18.89032474075071</v>
      </c>
      <c r="R1959" s="30">
        <f>$O$1+$O$2*Data[[#This Row],[MA'[ln(n^2)']]]</f>
        <v>25.176080295714776</v>
      </c>
      <c r="S1959" s="30">
        <f>$Q$1+$Q$2*Data[[#This Row],[MA'[ln(n*ln(n))']]]</f>
        <v>21.476164979559915</v>
      </c>
      <c r="T1959" s="31">
        <f>$O$3*Data[[#This Row],[Metcalfe
(n^2)]]</f>
        <v>46983323175.880005</v>
      </c>
      <c r="U1959" s="31">
        <f t="shared" si="240"/>
        <v>45324159860.009331</v>
      </c>
      <c r="V1959" s="30">
        <f>LN(Data[[#This Row],[MA'[NVA']
30d]]/Data[[#This Row],[MA'[NVMetcalfe calc']]])</f>
        <v>-2.4139622429911305</v>
      </c>
      <c r="W1959" s="30">
        <f>$Q$3+Data[[#This Row],[NVM
(scaled)]]/((Data[[#This Row],[Upper Bound]]-Data[[#This Row],[Lower Bound]])/2)</f>
        <v>-0.71487432101545612</v>
      </c>
      <c r="X1959" s="30">
        <f>(Data[[#This Row],[Upper Bound]]+Data[[#This Row],[Lower Bound]])/2</f>
        <v>23.326122637637347</v>
      </c>
      <c r="Y1959" s="32">
        <f>LN(Data[[#This Row],[NVActual]]/Data[[#This Row],[MA'[n^2']
30d]])</f>
        <v>-3.06409618363202</v>
      </c>
      <c r="Z1959" s="32">
        <f>LN(Data[[#This Row],[NVActual]]/Data[[#This Row],[MA'[n*ln(n)']
30d]])</f>
        <v>7.0017803134927821</v>
      </c>
      <c r="AA1959" s="32">
        <f>LN(Data[[#This Row],[NVActual]]/Data[[#This Row],[MA'[n^1.5']]])</f>
        <v>3.2364267421586672</v>
      </c>
      <c r="AB1959" s="32">
        <f>LN(Data[[#This Row],[NVActual]]/Data[[#This Row],[Metcalfe
(n^2)]])</f>
        <v>-3.1000486757693237</v>
      </c>
      <c r="AC1959" s="34">
        <f>1+Data[[#This Row],[MA'[NVMetcalfe calc']]]/((Data[[#This Row],[NVM_norm
(scaled)]]-Data[[#This Row],[NV_fund.]])/2)</f>
        <v>-3770572403.9597964</v>
      </c>
    </row>
    <row r="1960" spans="1:29" x14ac:dyDescent="0.2">
      <c r="A1960" s="23">
        <v>42216</v>
      </c>
      <c r="B1960" s="24">
        <v>4111325610.10848</v>
      </c>
      <c r="C1960" s="24">
        <f t="shared" si="241"/>
        <v>4040793404.5978489</v>
      </c>
      <c r="D1960" s="25">
        <f>LN(Data[[#This Row],[NVActual]])</f>
        <v>22.137011346325117</v>
      </c>
      <c r="E1960" s="26">
        <v>299579</v>
      </c>
      <c r="F1960" s="40">
        <f>Data[[#This Row],[DAA 
(n)]]^2</f>
        <v>89747577241</v>
      </c>
      <c r="G1960" s="41">
        <f t="shared" si="242"/>
        <v>87500002471.300003</v>
      </c>
      <c r="H1960" s="28">
        <f>LN(Data[[#This Row],[Metcalfe
(n^2)]])</f>
        <v>25.220266869421192</v>
      </c>
      <c r="I1960" s="42">
        <f t="shared" si="243"/>
        <v>25.179627332578512</v>
      </c>
      <c r="J1960" s="40">
        <f>Data[[#This Row],[DAA 
(n)]]*LN(Data[[#This Row],[DAA 
(n)]])</f>
        <v>3777731.1642371654</v>
      </c>
      <c r="K1960" s="40">
        <f t="shared" si="244"/>
        <v>3712328.5306859221</v>
      </c>
      <c r="L1960" s="29">
        <f>LN(Data[[#This Row],[MA'[n*ln(n)']
30d]])</f>
        <v>15.127169874005812</v>
      </c>
      <c r="M1960" s="43">
        <f t="shared" si="245"/>
        <v>15.123978444301402</v>
      </c>
      <c r="N1960" s="40">
        <f>Data[[#This Row],[DAA 
(n)]]^1.5</f>
        <v>163971001.83349934</v>
      </c>
      <c r="O1960" s="40">
        <f t="shared" si="246"/>
        <v>160428419.7081627</v>
      </c>
      <c r="P1960" s="43">
        <f>LN(Data[[#This Row],[MA'[n^1.5']]])</f>
        <v>18.89335841792758</v>
      </c>
      <c r="Q1960" s="43">
        <f t="shared" si="247"/>
        <v>18.888975922743349</v>
      </c>
      <c r="R1960" s="30">
        <f>$O$1+$O$2*Data[[#This Row],[MA'[ln(n^2)']]]</f>
        <v>25.179627332578512</v>
      </c>
      <c r="S1960" s="30">
        <f>$Q$1+$Q$2*Data[[#This Row],[MA'[ln(n*ln(n))']]]</f>
        <v>21.47456443309731</v>
      </c>
      <c r="T1960" s="31">
        <f>$O$3*Data[[#This Row],[Metcalfe
(n^2)]]</f>
        <v>46668740165.32</v>
      </c>
      <c r="U1960" s="31">
        <f t="shared" si="240"/>
        <v>45500001285.076012</v>
      </c>
      <c r="V1960" s="30">
        <f>LN(Data[[#This Row],[MA'[NVA']
30d]]/Data[[#This Row],[MA'[NVMetcalfe calc']]])</f>
        <v>-2.421271294232036</v>
      </c>
      <c r="W1960" s="30">
        <f>$Q$3+Data[[#This Row],[NVM
(scaled)]]/((Data[[#This Row],[Upper Bound]]-Data[[#This Row],[Lower Bound]])/2)</f>
        <v>-0.7170068497736285</v>
      </c>
      <c r="X1960" s="30">
        <f>(Data[[#This Row],[Upper Bound]]+Data[[#This Row],[Lower Bound]])/2</f>
        <v>23.327095882837909</v>
      </c>
      <c r="Y1960" s="29">
        <f>LN(Data[[#This Row],[NVActual]]/Data[[#This Row],[MA'[n^2']
30d]])</f>
        <v>-3.0578933122282899</v>
      </c>
      <c r="Z1960" s="29">
        <f>LN(Data[[#This Row],[NVActual]]/Data[[#This Row],[MA'[n*ln(n)']
30d]])</f>
        <v>7.0098414723193061</v>
      </c>
      <c r="AA1960" s="29">
        <f>LN(Data[[#This Row],[NVActual]]/Data[[#This Row],[MA'[n^1.5']]])</f>
        <v>3.2436529283975388</v>
      </c>
      <c r="AB1960" s="29">
        <f>LN(Data[[#This Row],[NVActual]]/Data[[#This Row],[Metcalfe
(n^2)]])</f>
        <v>-3.0832555230960743</v>
      </c>
      <c r="AC1960" s="26">
        <f>1+Data[[#This Row],[MA'[NVMetcalfe calc']]]/((Data[[#This Row],[NVM_norm
(scaled)]]-Data[[#This Row],[NV_fund.]])/2)</f>
        <v>-3784711933.6535959</v>
      </c>
    </row>
    <row r="1961" spans="1:29" x14ac:dyDescent="0.2">
      <c r="A1961" s="23">
        <v>42215</v>
      </c>
      <c r="B1961" s="24">
        <v>4162806009.5636802</v>
      </c>
      <c r="C1961" s="24">
        <f t="shared" si="241"/>
        <v>4027049862.9047995</v>
      </c>
      <c r="D1961" s="25">
        <f>LN(Data[[#This Row],[NVActual]])</f>
        <v>22.149455205361914</v>
      </c>
      <c r="E1961" s="26">
        <v>278623</v>
      </c>
      <c r="F1961" s="40">
        <f>Data[[#This Row],[DAA 
(n)]]^2</f>
        <v>77630776129</v>
      </c>
      <c r="G1961" s="41">
        <f t="shared" si="242"/>
        <v>87681771033.800003</v>
      </c>
      <c r="H1961" s="28">
        <f>LN(Data[[#This Row],[Metcalfe
(n^2)]])</f>
        <v>25.075229785111265</v>
      </c>
      <c r="I1961" s="42">
        <f t="shared" si="243"/>
        <v>25.181593518251272</v>
      </c>
      <c r="J1961" s="40">
        <f>Data[[#This Row],[DAA 
(n)]]*LN(Data[[#This Row],[DAA 
(n)]])</f>
        <v>3493267.8742085281</v>
      </c>
      <c r="K1961" s="40">
        <f t="shared" si="244"/>
        <v>3716401.0289318506</v>
      </c>
      <c r="L1961" s="29">
        <f>LN(Data[[#This Row],[MA'[n*ln(n)']
30d]])</f>
        <v>15.128266292611771</v>
      </c>
      <c r="M1961" s="43">
        <f t="shared" si="245"/>
        <v>15.122869508861315</v>
      </c>
      <c r="N1961" s="40">
        <f>Data[[#This Row],[DAA 
(n)]]^1.5</f>
        <v>147070458.41157353</v>
      </c>
      <c r="O1961" s="40">
        <f t="shared" si="246"/>
        <v>160675646.00885975</v>
      </c>
      <c r="P1961" s="43">
        <f>LN(Data[[#This Row],[MA'[n^1.5']]])</f>
        <v>18.894898269807037</v>
      </c>
      <c r="Q1961" s="43">
        <f t="shared" si="247"/>
        <v>18.887429396008987</v>
      </c>
      <c r="R1961" s="30">
        <f>$O$1+$O$2*Data[[#This Row],[MA'[ln(n^2)']]]</f>
        <v>25.181593518251272</v>
      </c>
      <c r="S1961" s="30">
        <f>$Q$1+$Q$2*Data[[#This Row],[MA'[ln(n*ln(n))']]]</f>
        <v>21.47273468962117</v>
      </c>
      <c r="T1961" s="31">
        <f>$O$3*Data[[#This Row],[Metcalfe
(n^2)]]</f>
        <v>40368003587.080002</v>
      </c>
      <c r="U1961" s="31">
        <f t="shared" si="240"/>
        <v>45594520937.576004</v>
      </c>
      <c r="V1961" s="30">
        <f>LN(Data[[#This Row],[MA'[NVA']
30d]]/Data[[#This Row],[MA'[NVMetcalfe calc']]])</f>
        <v>-2.4267534904840771</v>
      </c>
      <c r="W1961" s="30">
        <f>$Q$3+Data[[#This Row],[NVM
(scaled)]]/((Data[[#This Row],[Upper Bound]]-Data[[#This Row],[Lower Bound]])/2)</f>
        <v>-0.71862543041597438</v>
      </c>
      <c r="X1961" s="30">
        <f>(Data[[#This Row],[Upper Bound]]+Data[[#This Row],[Lower Bound]])/2</f>
        <v>23.327164103936219</v>
      </c>
      <c r="Y1961" s="32">
        <f>LN(Data[[#This Row],[NVActual]]/Data[[#This Row],[MA'[n^2']
30d]])</f>
        <v>-3.0475246534146079</v>
      </c>
      <c r="Z1961" s="32">
        <f>LN(Data[[#This Row],[NVActual]]/Data[[#This Row],[MA'[n*ln(n)']
30d]])</f>
        <v>7.0211889127501417</v>
      </c>
      <c r="AA1961" s="32">
        <f>LN(Data[[#This Row],[NVActual]]/Data[[#This Row],[MA'[n^1.5']]])</f>
        <v>3.2545569355548767</v>
      </c>
      <c r="AB1961" s="32">
        <f>LN(Data[[#This Row],[NVActual]]/Data[[#This Row],[Metcalfe
(n^2)]])</f>
        <v>-2.9257745797493531</v>
      </c>
      <c r="AC1961" s="34">
        <f>1+Data[[#This Row],[MA'[NVMetcalfe calc']]]/((Data[[#This Row],[NVM_norm
(scaled)]]-Data[[#This Row],[NV_fund.]])/2)</f>
        <v>-3792308076.2572637</v>
      </c>
    </row>
    <row r="1962" spans="1:29" x14ac:dyDescent="0.2">
      <c r="A1962" s="23">
        <v>42214</v>
      </c>
      <c r="B1962" s="24">
        <v>4185225454.9076099</v>
      </c>
      <c r="C1962" s="24">
        <f t="shared" si="241"/>
        <v>4014337636.1924767</v>
      </c>
      <c r="D1962" s="25">
        <f>LN(Data[[#This Row],[NVActual]])</f>
        <v>22.154826411577208</v>
      </c>
      <c r="E1962" s="26">
        <v>312401</v>
      </c>
      <c r="F1962" s="40">
        <f>Data[[#This Row],[DAA 
(n)]]^2</f>
        <v>97594384801</v>
      </c>
      <c r="G1962" s="41">
        <f t="shared" si="242"/>
        <v>88346454112.699997</v>
      </c>
      <c r="H1962" s="28">
        <f>LN(Data[[#This Row],[Metcalfe
(n^2)]])</f>
        <v>25.304085795933744</v>
      </c>
      <c r="I1962" s="42">
        <f t="shared" si="243"/>
        <v>25.189214155643004</v>
      </c>
      <c r="J1962" s="40">
        <f>Data[[#This Row],[DAA 
(n)]]*LN(Data[[#This Row],[DAA 
(n)]])</f>
        <v>3952510.8533677487</v>
      </c>
      <c r="K1962" s="40">
        <f t="shared" si="244"/>
        <v>3731692.290790624</v>
      </c>
      <c r="L1962" s="29">
        <f>LN(Data[[#This Row],[MA'[n*ln(n)']
30d]])</f>
        <v>15.132372385993417</v>
      </c>
      <c r="M1962" s="43">
        <f t="shared" si="245"/>
        <v>15.121759274678634</v>
      </c>
      <c r="N1962" s="40">
        <f>Data[[#This Row],[DAA 
(n)]]^1.5</f>
        <v>174609803.29356417</v>
      </c>
      <c r="O1962" s="40">
        <f t="shared" si="246"/>
        <v>161592590.1845977</v>
      </c>
      <c r="P1962" s="43">
        <f>LN(Data[[#This Row],[MA'[n^1.5']]])</f>
        <v>18.900588850181911</v>
      </c>
      <c r="Q1962" s="43">
        <f t="shared" si="247"/>
        <v>18.885882303401715</v>
      </c>
      <c r="R1962" s="30">
        <f>$O$1+$O$2*Data[[#This Row],[MA'[ln(n^2)']]]</f>
        <v>25.189214155643004</v>
      </c>
      <c r="S1962" s="30">
        <f>$Q$1+$Q$2*Data[[#This Row],[MA'[ln(n*ln(n))']]]</f>
        <v>21.470902803219744</v>
      </c>
      <c r="T1962" s="31">
        <f>$O$3*Data[[#This Row],[Metcalfe
(n^2)]]</f>
        <v>50749080096.520004</v>
      </c>
      <c r="U1962" s="31">
        <f t="shared" si="240"/>
        <v>45940156138.603996</v>
      </c>
      <c r="V1962" s="30">
        <f>LN(Data[[#This Row],[MA'[NVA']
30d]]/Data[[#This Row],[MA'[NVMetcalfe calc']]])</f>
        <v>-2.4374672345222446</v>
      </c>
      <c r="W1962" s="30">
        <f>$Q$3+Data[[#This Row],[NVM
(scaled)]]/((Data[[#This Row],[Upper Bound]]-Data[[#This Row],[Lower Bound]])/2)</f>
        <v>-0.7210613950785606</v>
      </c>
      <c r="X1962" s="30">
        <f>(Data[[#This Row],[Upper Bound]]+Data[[#This Row],[Lower Bound]])/2</f>
        <v>23.330058479431372</v>
      </c>
      <c r="Y1962" s="29">
        <f>LN(Data[[#This Row],[NVActual]]/Data[[#This Row],[MA'[n^2']
30d]])</f>
        <v>-3.0497054887816764</v>
      </c>
      <c r="Z1962" s="29">
        <f>LN(Data[[#This Row],[NVActual]]/Data[[#This Row],[MA'[n*ln(n)']
30d]])</f>
        <v>7.0224540255837908</v>
      </c>
      <c r="AA1962" s="29">
        <f>LN(Data[[#This Row],[NVActual]]/Data[[#This Row],[MA'[n^1.5']]])</f>
        <v>3.2542375613952936</v>
      </c>
      <c r="AB1962" s="29">
        <f>LN(Data[[#This Row],[NVActual]]/Data[[#This Row],[Metcalfe
(n^2)]])</f>
        <v>-3.1492593843565384</v>
      </c>
      <c r="AC1962" s="26">
        <f>1+Data[[#This Row],[MA'[NVMetcalfe calc']]]/((Data[[#This Row],[NVM_norm
(scaled)]]-Data[[#This Row],[NV_fund.]])/2)</f>
        <v>-3820209318.0091071</v>
      </c>
    </row>
    <row r="1963" spans="1:29" x14ac:dyDescent="0.2">
      <c r="A1963" s="23">
        <v>42213</v>
      </c>
      <c r="B1963" s="24">
        <v>4264301217.2543702</v>
      </c>
      <c r="C1963" s="24">
        <f t="shared" si="241"/>
        <v>3997405538.0736413</v>
      </c>
      <c r="D1963" s="25">
        <f>LN(Data[[#This Row],[NVActual]])</f>
        <v>22.173544163260139</v>
      </c>
      <c r="E1963" s="26">
        <v>303847</v>
      </c>
      <c r="F1963" s="40">
        <f>Data[[#This Row],[DAA 
(n)]]^2</f>
        <v>92322999409</v>
      </c>
      <c r="G1963" s="41">
        <f t="shared" si="242"/>
        <v>87904747804.699997</v>
      </c>
      <c r="H1963" s="28">
        <f>LN(Data[[#This Row],[Metcalfe
(n^2)]])</f>
        <v>25.248559128444032</v>
      </c>
      <c r="I1963" s="42">
        <f t="shared" si="243"/>
        <v>25.184349961564529</v>
      </c>
      <c r="J1963" s="40">
        <f>Data[[#This Row],[DAA 
(n)]]*LN(Data[[#This Row],[DAA 
(n)]])</f>
        <v>3835849.4727501669</v>
      </c>
      <c r="K1963" s="40">
        <f t="shared" si="244"/>
        <v>3721715.3900344814</v>
      </c>
      <c r="L1963" s="29">
        <f>LN(Data[[#This Row],[MA'[n*ln(n)']
30d]])</f>
        <v>15.129695246316601</v>
      </c>
      <c r="M1963" s="43">
        <f t="shared" si="245"/>
        <v>15.120435651074642</v>
      </c>
      <c r="N1963" s="40">
        <f>Data[[#This Row],[DAA 
(n)]]^1.5</f>
        <v>167487511.1804651</v>
      </c>
      <c r="O1963" s="40">
        <f t="shared" si="246"/>
        <v>160989208.71610647</v>
      </c>
      <c r="P1963" s="43">
        <f>LN(Data[[#This Row],[MA'[n^1.5']]])</f>
        <v>18.896847894094318</v>
      </c>
      <c r="Q1963" s="43">
        <f t="shared" si="247"/>
        <v>18.884036732039313</v>
      </c>
      <c r="R1963" s="30">
        <f>$O$1+$O$2*Data[[#This Row],[MA'[ln(n^2)']]]</f>
        <v>25.184349961564529</v>
      </c>
      <c r="S1963" s="30">
        <f>$Q$1+$Q$2*Data[[#This Row],[MA'[ln(n*ln(n))']]]</f>
        <v>21.468718824273157</v>
      </c>
      <c r="T1963" s="31">
        <f>$O$3*Data[[#This Row],[Metcalfe
(n^2)]]</f>
        <v>48007959692.68</v>
      </c>
      <c r="U1963" s="31">
        <f t="shared" si="240"/>
        <v>45710468858.443993</v>
      </c>
      <c r="V1963" s="30">
        <f>LN(Data[[#This Row],[MA'[NVA']
30d]]/Data[[#This Row],[MA'[NVMetcalfe calc']]])</f>
        <v>-2.4366818143348494</v>
      </c>
      <c r="W1963" s="30">
        <f>$Q$3+Data[[#This Row],[NVM
(scaled)]]/((Data[[#This Row],[Upper Bound]]-Data[[#This Row],[Lower Bound]])/2)</f>
        <v>-0.72158434424744711</v>
      </c>
      <c r="X1963" s="30">
        <f>(Data[[#This Row],[Upper Bound]]+Data[[#This Row],[Lower Bound]])/2</f>
        <v>23.326534392918845</v>
      </c>
      <c r="Y1963" s="32">
        <f>LN(Data[[#This Row],[NVActual]]/Data[[#This Row],[MA'[n^2']
30d]])</f>
        <v>-3.025975490624063</v>
      </c>
      <c r="Z1963" s="32">
        <f>LN(Data[[#This Row],[NVActual]]/Data[[#This Row],[MA'[n*ln(n)']
30d]])</f>
        <v>7.0438489169435377</v>
      </c>
      <c r="AA1963" s="32">
        <f>LN(Data[[#This Row],[NVActual]]/Data[[#This Row],[MA'[n^1.5']]])</f>
        <v>3.2766962691658192</v>
      </c>
      <c r="AB1963" s="32">
        <f>LN(Data[[#This Row],[NVActual]]/Data[[#This Row],[Metcalfe
(n^2)]])</f>
        <v>-3.0750149651838949</v>
      </c>
      <c r="AC1963" s="34">
        <f>1+Data[[#This Row],[MA'[NVMetcalfe calc']]]/((Data[[#This Row],[NVM_norm
(scaled)]]-Data[[#This Row],[NV_fund.]])/2)</f>
        <v>-3801583761.7912745</v>
      </c>
    </row>
    <row r="1964" spans="1:29" x14ac:dyDescent="0.2">
      <c r="A1964" s="23">
        <v>42212</v>
      </c>
      <c r="B1964" s="24">
        <v>4249105128.4895601</v>
      </c>
      <c r="C1964" s="24">
        <f t="shared" si="241"/>
        <v>3974182637.0654206</v>
      </c>
      <c r="D1964" s="25">
        <f>LN(Data[[#This Row],[NVActual]])</f>
        <v>22.16997423970983</v>
      </c>
      <c r="E1964" s="26">
        <v>283647</v>
      </c>
      <c r="F1964" s="40">
        <f>Data[[#This Row],[DAA 
(n)]]^2</f>
        <v>80455620609</v>
      </c>
      <c r="G1964" s="41">
        <f t="shared" si="242"/>
        <v>87348331161.066666</v>
      </c>
      <c r="H1964" s="28">
        <f>LN(Data[[#This Row],[Metcalfe
(n^2)]])</f>
        <v>25.110971572568374</v>
      </c>
      <c r="I1964" s="42">
        <f t="shared" si="243"/>
        <v>25.177702173257995</v>
      </c>
      <c r="J1964" s="40">
        <f>Data[[#This Row],[DAA 
(n)]]*LN(Data[[#This Row],[DAA 
(n)]])</f>
        <v>3561325.8768221508</v>
      </c>
      <c r="K1964" s="40">
        <f t="shared" si="244"/>
        <v>3708666.4075769419</v>
      </c>
      <c r="L1964" s="29">
        <f>LN(Data[[#This Row],[MA'[n*ln(n)']
30d]])</f>
        <v>15.126182911088652</v>
      </c>
      <c r="M1964" s="43">
        <f t="shared" si="245"/>
        <v>15.119250084265076</v>
      </c>
      <c r="N1964" s="40">
        <f>Data[[#This Row],[DAA 
(n)]]^1.5</f>
        <v>151066195.48688257</v>
      </c>
      <c r="O1964" s="40">
        <f t="shared" si="246"/>
        <v>160213594.4354665</v>
      </c>
      <c r="P1964" s="43">
        <f>LN(Data[[#This Row],[MA'[n^1.5']]])</f>
        <v>18.892018448145929</v>
      </c>
      <c r="Q1964" s="43">
        <f t="shared" si="247"/>
        <v>18.882384586850847</v>
      </c>
      <c r="R1964" s="30">
        <f>$O$1+$O$2*Data[[#This Row],[MA'[ln(n^2)']]]</f>
        <v>25.177702173257995</v>
      </c>
      <c r="S1964" s="30">
        <f>$Q$1+$Q$2*Data[[#This Row],[MA'[ln(n*ln(n))']]]</f>
        <v>21.466762639037373</v>
      </c>
      <c r="T1964" s="31">
        <f>$O$3*Data[[#This Row],[Metcalfe
(n^2)]]</f>
        <v>41836922716.68</v>
      </c>
      <c r="U1964" s="31">
        <f t="shared" si="240"/>
        <v>45421132203.754654</v>
      </c>
      <c r="V1964" s="30">
        <f>LN(Data[[#This Row],[MA'[NVA']
30d]]/Data[[#This Row],[MA'[NVMetcalfe calc']]])</f>
        <v>-2.436158362727276</v>
      </c>
      <c r="W1964" s="30">
        <f>$Q$3+Data[[#This Row],[NVM
(scaled)]]/((Data[[#This Row],[Upper Bound]]-Data[[#This Row],[Lower Bound]])/2)</f>
        <v>-0.72296041892470375</v>
      </c>
      <c r="X1964" s="30">
        <f>(Data[[#This Row],[Upper Bound]]+Data[[#This Row],[Lower Bound]])/2</f>
        <v>23.322232406147684</v>
      </c>
      <c r="Y1964" s="29">
        <f>LN(Data[[#This Row],[NVActual]]/Data[[#This Row],[MA'[n^2']
30d]])</f>
        <v>-3.0231955284374203</v>
      </c>
      <c r="Z1964" s="29">
        <f>LN(Data[[#This Row],[NVActual]]/Data[[#This Row],[MA'[n*ln(n)']
30d]])</f>
        <v>7.0437913286211806</v>
      </c>
      <c r="AA1964" s="29">
        <f>LN(Data[[#This Row],[NVActual]]/Data[[#This Row],[MA'[n^1.5']]])</f>
        <v>3.2779557915639015</v>
      </c>
      <c r="AB1964" s="29">
        <f>LN(Data[[#This Row],[NVActual]]/Data[[#This Row],[Metcalfe
(n^2)]])</f>
        <v>-2.9409973328585424</v>
      </c>
      <c r="AC1964" s="26">
        <f>1+Data[[#This Row],[MA'[NVMetcalfe calc']]]/((Data[[#This Row],[NVM_norm
(scaled)]]-Data[[#This Row],[NV_fund.]])/2)</f>
        <v>-3777980282.5594783</v>
      </c>
    </row>
    <row r="1965" spans="1:29" x14ac:dyDescent="0.2">
      <c r="A1965" s="23">
        <v>42211</v>
      </c>
      <c r="B1965" s="24">
        <v>4231965548.68713</v>
      </c>
      <c r="C1965" s="24">
        <f t="shared" si="241"/>
        <v>3952616591.4843688</v>
      </c>
      <c r="D1965" s="25">
        <f>LN(Data[[#This Row],[NVActual]])</f>
        <v>22.165932390799881</v>
      </c>
      <c r="E1965" s="26">
        <v>299700</v>
      </c>
      <c r="F1965" s="40">
        <f>Data[[#This Row],[DAA 
(n)]]^2</f>
        <v>89820090000</v>
      </c>
      <c r="G1965" s="41">
        <f t="shared" si="242"/>
        <v>87475536061.300003</v>
      </c>
      <c r="H1965" s="28">
        <f>LN(Data[[#This Row],[Metcalfe
(n^2)]])</f>
        <v>25.221074506609508</v>
      </c>
      <c r="I1965" s="42">
        <f t="shared" si="243"/>
        <v>25.17924687891027</v>
      </c>
      <c r="J1965" s="40">
        <f>Data[[#This Row],[DAA 
(n)]]*LN(Data[[#This Row],[DAA 
(n)]])</f>
        <v>3779378.0148154348</v>
      </c>
      <c r="K1965" s="40">
        <f t="shared" si="244"/>
        <v>3711673.3326793923</v>
      </c>
      <c r="L1965" s="29">
        <f>LN(Data[[#This Row],[MA'[n*ln(n)']
30d]])</f>
        <v>15.126993365965999</v>
      </c>
      <c r="M1965" s="43">
        <f t="shared" si="245"/>
        <v>15.118292112797018</v>
      </c>
      <c r="N1965" s="40">
        <f>Data[[#This Row],[DAA 
(n)]]^1.5</f>
        <v>164070353.72973359</v>
      </c>
      <c r="O1965" s="40">
        <f t="shared" si="246"/>
        <v>160391685.97677118</v>
      </c>
      <c r="P1965" s="43">
        <f>LN(Data[[#This Row],[MA'[n^1.5']]])</f>
        <v>18.893129418990785</v>
      </c>
      <c r="Q1965" s="43">
        <f t="shared" si="247"/>
        <v>18.881047046861067</v>
      </c>
      <c r="R1965" s="30">
        <f>$O$1+$O$2*Data[[#This Row],[MA'[ln(n^2)']]]</f>
        <v>25.17924687891027</v>
      </c>
      <c r="S1965" s="30">
        <f>$Q$1+$Q$2*Data[[#This Row],[MA'[ln(n*ln(n))']]]</f>
        <v>21.465181986115077</v>
      </c>
      <c r="T1965" s="31">
        <f>$O$3*Data[[#This Row],[Metcalfe
(n^2)]]</f>
        <v>46706446800</v>
      </c>
      <c r="U1965" s="31">
        <f t="shared" ref="U1965:U2028" si="248">AVERAGE(T1965:T1994)</f>
        <v>45487278751.875999</v>
      </c>
      <c r="V1965" s="30">
        <f>LN(Data[[#This Row],[MA'[NVA']
30d]]/Data[[#This Row],[MA'[NVMetcalfe calc']]])</f>
        <v>-2.443054911165881</v>
      </c>
      <c r="W1965" s="30">
        <f>$Q$3+Data[[#This Row],[NVM
(scaled)]]/((Data[[#This Row],[Upper Bound]]-Data[[#This Row],[Lower Bound]])/2)</f>
        <v>-0.72556931916030465</v>
      </c>
      <c r="X1965" s="30">
        <f>(Data[[#This Row],[Upper Bound]]+Data[[#This Row],[Lower Bound]])/2</f>
        <v>23.322214432512673</v>
      </c>
      <c r="Y1965" s="32">
        <f>LN(Data[[#This Row],[NVActual]]/Data[[#This Row],[MA'[n^2']
30d]])</f>
        <v>-3.0286926125472662</v>
      </c>
      <c r="Z1965" s="32">
        <f>LN(Data[[#This Row],[NVActual]]/Data[[#This Row],[MA'[n*ln(n)']
30d]])</f>
        <v>7.0389390248338817</v>
      </c>
      <c r="AA1965" s="32">
        <f>LN(Data[[#This Row],[NVActual]]/Data[[#This Row],[MA'[n^1.5']]])</f>
        <v>3.2728029718090963</v>
      </c>
      <c r="AB1965" s="32">
        <f>LN(Data[[#This Row],[NVActual]]/Data[[#This Row],[Metcalfe
(n^2)]])</f>
        <v>-3.0551421158096277</v>
      </c>
      <c r="AC1965" s="34">
        <f>1+Data[[#This Row],[MA'[NVMetcalfe calc']]]/((Data[[#This Row],[NVM_norm
(scaled)]]-Data[[#This Row],[NV_fund.]])/2)</f>
        <v>-3783074499.4692168</v>
      </c>
    </row>
    <row r="1966" spans="1:29" x14ac:dyDescent="0.2">
      <c r="A1966" s="23">
        <v>42210</v>
      </c>
      <c r="B1966" s="24">
        <v>4175992752.52741</v>
      </c>
      <c r="C1966" s="24">
        <f t="shared" si="241"/>
        <v>3927508884.3792219</v>
      </c>
      <c r="D1966" s="25">
        <f>LN(Data[[#This Row],[NVActual]])</f>
        <v>22.152617952019355</v>
      </c>
      <c r="E1966" s="26">
        <v>243324</v>
      </c>
      <c r="F1966" s="40">
        <f>Data[[#This Row],[DAA 
(n)]]^2</f>
        <v>59206568976</v>
      </c>
      <c r="G1966" s="41">
        <f t="shared" si="242"/>
        <v>87369852253.600006</v>
      </c>
      <c r="H1966" s="28">
        <f>LN(Data[[#This Row],[Metcalfe
(n^2)]])</f>
        <v>24.804298335112929</v>
      </c>
      <c r="I1966" s="42">
        <f t="shared" si="243"/>
        <v>25.178048993929337</v>
      </c>
      <c r="J1966" s="40">
        <f>Data[[#This Row],[DAA 
(n)]]*LN(Data[[#This Row],[DAA 
(n)]])</f>
        <v>3017740.5440465091</v>
      </c>
      <c r="K1966" s="40">
        <f t="shared" si="244"/>
        <v>3709253.6115937084</v>
      </c>
      <c r="L1966" s="29">
        <f>LN(Data[[#This Row],[MA'[n*ln(n)']
30d]])</f>
        <v>15.126341231484794</v>
      </c>
      <c r="M1966" s="43">
        <f t="shared" si="245"/>
        <v>15.117163826452664</v>
      </c>
      <c r="N1966" s="40">
        <f>Data[[#This Row],[DAA 
(n)]]^1.5</f>
        <v>120026577.01324406</v>
      </c>
      <c r="O1966" s="40">
        <f t="shared" si="246"/>
        <v>160246251.62456754</v>
      </c>
      <c r="P1966" s="43">
        <f>LN(Data[[#This Row],[MA'[n^1.5']]])</f>
        <v>18.892222262693153</v>
      </c>
      <c r="Q1966" s="43">
        <f t="shared" si="247"/>
        <v>18.879477770808997</v>
      </c>
      <c r="R1966" s="30">
        <f>$O$1+$O$2*Data[[#This Row],[MA'[ln(n^2)']]]</f>
        <v>25.178048993929337</v>
      </c>
      <c r="S1966" s="30">
        <f>$Q$1+$Q$2*Data[[#This Row],[MA'[ln(n*ln(n))']]]</f>
        <v>21.463320313646893</v>
      </c>
      <c r="T1966" s="31">
        <f>$O$3*Data[[#This Row],[Metcalfe
(n^2)]]</f>
        <v>30787415867.52</v>
      </c>
      <c r="U1966" s="31">
        <f t="shared" si="248"/>
        <v>45432323171.872002</v>
      </c>
      <c r="V1966" s="30">
        <f>LN(Data[[#This Row],[MA'[NVA']
30d]]/Data[[#This Row],[MA'[NVMetcalfe calc']]])</f>
        <v>-2.4482184626188541</v>
      </c>
      <c r="W1966" s="30">
        <f>$Q$3+Data[[#This Row],[NVM
(scaled)]]/((Data[[#This Row],[Upper Bound]]-Data[[#This Row],[Lower Bound]])/2)</f>
        <v>-0.72811428146225043</v>
      </c>
      <c r="X1966" s="30">
        <f>(Data[[#This Row],[Upper Bound]]+Data[[#This Row],[Lower Bound]])/2</f>
        <v>23.320684653788113</v>
      </c>
      <c r="Y1966" s="29">
        <f>LN(Data[[#This Row],[NVActual]]/Data[[#This Row],[MA'[n^2']
30d]])</f>
        <v>-3.0407981681929384</v>
      </c>
      <c r="Z1966" s="29">
        <f>LN(Data[[#This Row],[NVActual]]/Data[[#This Row],[MA'[n*ln(n)']
30d]])</f>
        <v>7.0262767205345611</v>
      </c>
      <c r="AA1966" s="29">
        <f>LN(Data[[#This Row],[NVActual]]/Data[[#This Row],[MA'[n^1.5']]])</f>
        <v>3.2603956893262005</v>
      </c>
      <c r="AB1966" s="29">
        <f>LN(Data[[#This Row],[NVActual]]/Data[[#This Row],[Metcalfe
(n^2)]])</f>
        <v>-2.651680383093574</v>
      </c>
      <c r="AC1966" s="26">
        <f>1+Data[[#This Row],[MA'[NVMetcalfe calc']]]/((Data[[#This Row],[NVM_norm
(scaled)]]-Data[[#This Row],[NV_fund.]])/2)</f>
        <v>-3778344463.868721</v>
      </c>
    </row>
    <row r="1967" spans="1:29" x14ac:dyDescent="0.2">
      <c r="A1967" s="23">
        <v>42209</v>
      </c>
      <c r="B1967" s="24">
        <v>4171970034.3478098</v>
      </c>
      <c r="C1967" s="24">
        <f t="shared" si="241"/>
        <v>3903939870.7673373</v>
      </c>
      <c r="D1967" s="25">
        <f>LN(Data[[#This Row],[NVActual]])</f>
        <v>22.151654191496299</v>
      </c>
      <c r="E1967" s="26">
        <v>264644</v>
      </c>
      <c r="F1967" s="40">
        <f>Data[[#This Row],[DAA 
(n)]]^2</f>
        <v>70036446736</v>
      </c>
      <c r="G1967" s="41">
        <f t="shared" si="242"/>
        <v>87122782522.933334</v>
      </c>
      <c r="H1967" s="28">
        <f>LN(Data[[#This Row],[Metcalfe
(n^2)]])</f>
        <v>24.972281611152539</v>
      </c>
      <c r="I1967" s="42">
        <f t="shared" si="243"/>
        <v>25.173590694758467</v>
      </c>
      <c r="J1967" s="40">
        <f>Data[[#This Row],[DAA 
(n)]]*LN(Data[[#This Row],[DAA 
(n)]])</f>
        <v>3304382.247350926</v>
      </c>
      <c r="K1967" s="40">
        <f t="shared" si="244"/>
        <v>3702239.2985512125</v>
      </c>
      <c r="L1967" s="29">
        <f>LN(Data[[#This Row],[MA'[n*ln(n)']
30d]])</f>
        <v>15.124448410369869</v>
      </c>
      <c r="M1967" s="43">
        <f t="shared" si="245"/>
        <v>15.115905403226781</v>
      </c>
      <c r="N1967" s="40">
        <f>Data[[#This Row],[DAA 
(n)]]^1.5</f>
        <v>136142298.38665849</v>
      </c>
      <c r="O1967" s="40">
        <f t="shared" si="246"/>
        <v>159864388.65339434</v>
      </c>
      <c r="P1967" s="43">
        <f>LN(Data[[#This Row],[MA'[n^1.5']]])</f>
        <v>18.889836442890498</v>
      </c>
      <c r="Q1967" s="43">
        <f t="shared" si="247"/>
        <v>18.877731040859658</v>
      </c>
      <c r="R1967" s="30">
        <f>$O$1+$O$2*Data[[#This Row],[MA'[ln(n^2)']]]</f>
        <v>25.173590694758467</v>
      </c>
      <c r="S1967" s="30">
        <f>$Q$1+$Q$2*Data[[#This Row],[MA'[ln(n*ln(n))']]]</f>
        <v>21.461243915324186</v>
      </c>
      <c r="T1967" s="31">
        <f>$O$3*Data[[#This Row],[Metcalfe
(n^2)]]</f>
        <v>36418952302.720001</v>
      </c>
      <c r="U1967" s="31">
        <f t="shared" si="248"/>
        <v>45303846911.925339</v>
      </c>
      <c r="V1967" s="30">
        <f>LN(Data[[#This Row],[MA'[NVA']
30d]]/Data[[#This Row],[MA'[NVMetcalfe calc']]])</f>
        <v>-2.4514056831993289</v>
      </c>
      <c r="W1967" s="30">
        <f>$Q$3+Data[[#This Row],[NVM
(scaled)]]/((Data[[#This Row],[Upper Bound]]-Data[[#This Row],[Lower Bound]])/2)</f>
        <v>-0.73067709664391589</v>
      </c>
      <c r="X1967" s="30">
        <f>(Data[[#This Row],[Upper Bound]]+Data[[#This Row],[Lower Bound]])/2</f>
        <v>23.317417305041324</v>
      </c>
      <c r="Y1967" s="32">
        <f>LN(Data[[#This Row],[NVActual]]/Data[[#This Row],[MA'[n^2']
30d]])</f>
        <v>-3.0389300625332534</v>
      </c>
      <c r="Z1967" s="32">
        <f>LN(Data[[#This Row],[NVActual]]/Data[[#This Row],[MA'[n*ln(n)']
30d]])</f>
        <v>7.0272057811264288</v>
      </c>
      <c r="AA1967" s="32">
        <f>LN(Data[[#This Row],[NVActual]]/Data[[#This Row],[MA'[n^1.5']]])</f>
        <v>3.261817748605798</v>
      </c>
      <c r="AB1967" s="32">
        <f>LN(Data[[#This Row],[NVActual]]/Data[[#This Row],[Metcalfe
(n^2)]])</f>
        <v>-2.8206274196562431</v>
      </c>
      <c r="AC1967" s="34">
        <f>1+Data[[#This Row],[MA'[NVMetcalfe calc']]]/((Data[[#This Row],[NVM_norm
(scaled)]]-Data[[#This Row],[NV_fund.]])/2)</f>
        <v>-3767770214.4022264</v>
      </c>
    </row>
    <row r="1968" spans="1:29" x14ac:dyDescent="0.2">
      <c r="A1968" s="23">
        <v>42208</v>
      </c>
      <c r="B1968" s="24">
        <v>3990624329.55832</v>
      </c>
      <c r="C1968" s="24">
        <f t="shared" si="241"/>
        <v>3879569708.4224553</v>
      </c>
      <c r="D1968" s="25">
        <f>LN(Data[[#This Row],[NVActual]])</f>
        <v>22.107213529180985</v>
      </c>
      <c r="E1968" s="26">
        <v>264413</v>
      </c>
      <c r="F1968" s="40">
        <f>Data[[#This Row],[DAA 
(n)]]^2</f>
        <v>69914234569</v>
      </c>
      <c r="G1968" s="41">
        <f t="shared" si="242"/>
        <v>87180581298.399994</v>
      </c>
      <c r="H1968" s="28">
        <f>LN(Data[[#This Row],[Metcalfe
(n^2)]])</f>
        <v>24.970535107356696</v>
      </c>
      <c r="I1968" s="42">
        <f t="shared" si="243"/>
        <v>25.17440591142223</v>
      </c>
      <c r="J1968" s="40">
        <f>Data[[#This Row],[DAA 
(n)]]*LN(Data[[#This Row],[DAA 
(n)]])</f>
        <v>3301267.0496707531</v>
      </c>
      <c r="K1968" s="40">
        <f t="shared" si="244"/>
        <v>3703703.6593054221</v>
      </c>
      <c r="L1968" s="29">
        <f>LN(Data[[#This Row],[MA'[n*ln(n)']
30d]])</f>
        <v>15.1248438659605</v>
      </c>
      <c r="M1968" s="43">
        <f t="shared" si="245"/>
        <v>15.114905807307215</v>
      </c>
      <c r="N1968" s="40">
        <f>Data[[#This Row],[DAA 
(n)]]^1.5</f>
        <v>135964085.35011366</v>
      </c>
      <c r="O1968" s="40">
        <f t="shared" si="246"/>
        <v>159948395.84653956</v>
      </c>
      <c r="P1968" s="43">
        <f>LN(Data[[#This Row],[MA'[n^1.5']]])</f>
        <v>18.89036179521629</v>
      </c>
      <c r="Q1968" s="43">
        <f t="shared" si="247"/>
        <v>18.876320770373678</v>
      </c>
      <c r="R1968" s="30">
        <f>$O$1+$O$2*Data[[#This Row],[MA'[ln(n^2)']]]</f>
        <v>25.17440591142223</v>
      </c>
      <c r="S1968" s="30">
        <f>$Q$1+$Q$2*Data[[#This Row],[MA'[ln(n*ln(n))']]]</f>
        <v>21.459594582056901</v>
      </c>
      <c r="T1968" s="31">
        <f>$O$3*Data[[#This Row],[Metcalfe
(n^2)]]</f>
        <v>36355401975.880005</v>
      </c>
      <c r="U1968" s="31">
        <f t="shared" si="248"/>
        <v>45333902275.167999</v>
      </c>
      <c r="V1968" s="30">
        <f>LN(Data[[#This Row],[MA'[NVA']
30d]]/Data[[#This Row],[MA'[NVMetcalfe calc']]])</f>
        <v>-2.4583308995825042</v>
      </c>
      <c r="W1968" s="30">
        <f>$Q$3+Data[[#This Row],[NVM
(scaled)]]/((Data[[#This Row],[Upper Bound]]-Data[[#This Row],[Lower Bound]])/2)</f>
        <v>-0.73352934328027219</v>
      </c>
      <c r="X1968" s="30">
        <f>(Data[[#This Row],[Upper Bound]]+Data[[#This Row],[Lower Bound]])/2</f>
        <v>23.317000246739568</v>
      </c>
      <c r="Y1968" s="29">
        <f>LN(Data[[#This Row],[NVActual]]/Data[[#This Row],[MA'[n^2']
30d]])</f>
        <v>-3.0840339223488096</v>
      </c>
      <c r="Z1968" s="29">
        <f>LN(Data[[#This Row],[NVActual]]/Data[[#This Row],[MA'[n*ln(n)']
30d]])</f>
        <v>6.9823696632204841</v>
      </c>
      <c r="AA1968" s="29">
        <f>LN(Data[[#This Row],[NVActual]]/Data[[#This Row],[MA'[n^1.5']]])</f>
        <v>3.2168517339646945</v>
      </c>
      <c r="AB1968" s="29">
        <f>LN(Data[[#This Row],[NVActual]]/Data[[#This Row],[Metcalfe
(n^2)]])</f>
        <v>-2.8633215781757118</v>
      </c>
      <c r="AC1968" s="26">
        <f>1+Data[[#This Row],[MA'[NVMetcalfe calc']]]/((Data[[#This Row],[NVM_norm
(scaled)]]-Data[[#This Row],[NV_fund.]])/2)</f>
        <v>-3769888067.8248997</v>
      </c>
    </row>
    <row r="1969" spans="1:29" x14ac:dyDescent="0.2">
      <c r="A1969" s="23">
        <v>42207</v>
      </c>
      <c r="B1969" s="24">
        <v>4003387232.6989598</v>
      </c>
      <c r="C1969" s="24">
        <f t="shared" si="241"/>
        <v>3862993405.7088752</v>
      </c>
      <c r="D1969" s="25">
        <f>LN(Data[[#This Row],[NVActual]])</f>
        <v>22.110406647901282</v>
      </c>
      <c r="E1969" s="26">
        <v>287455</v>
      </c>
      <c r="F1969" s="40">
        <f>Data[[#This Row],[DAA 
(n)]]^2</f>
        <v>82630377025</v>
      </c>
      <c r="G1969" s="41">
        <f t="shared" si="242"/>
        <v>87918289882.766663</v>
      </c>
      <c r="H1969" s="28">
        <f>LN(Data[[#This Row],[Metcalfe
(n^2)]])</f>
        <v>25.137643210459213</v>
      </c>
      <c r="I1969" s="42">
        <f t="shared" si="243"/>
        <v>25.183573033547955</v>
      </c>
      <c r="J1969" s="40">
        <f>Data[[#This Row],[DAA 
(n)]]*LN(Data[[#This Row],[DAA 
(n)]])</f>
        <v>3612970.6145312767</v>
      </c>
      <c r="K1969" s="40">
        <f t="shared" si="244"/>
        <v>3721315.5416776082</v>
      </c>
      <c r="L1969" s="29">
        <f>LN(Data[[#This Row],[MA'[n*ln(n)']
30d]])</f>
        <v>15.129587803969276</v>
      </c>
      <c r="M1969" s="43">
        <f t="shared" si="245"/>
        <v>15.113869337406815</v>
      </c>
      <c r="N1969" s="40">
        <f>Data[[#This Row],[DAA 
(n)]]^1.5</f>
        <v>154118509.68563569</v>
      </c>
      <c r="O1969" s="40">
        <f t="shared" si="246"/>
        <v>160986585.99499062</v>
      </c>
      <c r="P1969" s="43">
        <f>LN(Data[[#This Row],[MA'[n^1.5']]])</f>
        <v>18.8968316026764</v>
      </c>
      <c r="Q1969" s="43">
        <f t="shared" si="247"/>
        <v>18.874861179538325</v>
      </c>
      <c r="R1969" s="30">
        <f>$O$1+$O$2*Data[[#This Row],[MA'[ln(n^2)']]]</f>
        <v>25.183573033547955</v>
      </c>
      <c r="S1969" s="30">
        <f>$Q$1+$Q$2*Data[[#This Row],[MA'[ln(n*ln(n))']]]</f>
        <v>21.457884406721242</v>
      </c>
      <c r="T1969" s="31">
        <f>$O$3*Data[[#This Row],[Metcalfe
(n^2)]]</f>
        <v>42967796053</v>
      </c>
      <c r="U1969" s="31">
        <f t="shared" si="248"/>
        <v>45717510739.038673</v>
      </c>
      <c r="V1969" s="30">
        <f>LN(Data[[#This Row],[MA'[NVA']
30d]]/Data[[#This Row],[MA'[NVMetcalfe calc']]])</f>
        <v>-2.471039015022753</v>
      </c>
      <c r="W1969" s="30">
        <f>$Q$3+Data[[#This Row],[NVM
(scaled)]]/((Data[[#This Row],[Upper Bound]]-Data[[#This Row],[Lower Bound]])/2)</f>
        <v>-0.73648713434080781</v>
      </c>
      <c r="X1969" s="30">
        <f>(Data[[#This Row],[Upper Bound]]+Data[[#This Row],[Lower Bound]])/2</f>
        <v>23.320728720134596</v>
      </c>
      <c r="Y1969" s="32">
        <f>LN(Data[[#This Row],[NVActual]]/Data[[#This Row],[MA'[n^2']
30d]])</f>
        <v>-3.0892670481183711</v>
      </c>
      <c r="Z1969" s="32">
        <f>LN(Data[[#This Row],[NVActual]]/Data[[#This Row],[MA'[n*ln(n)']
30d]])</f>
        <v>6.9808188439320062</v>
      </c>
      <c r="AA1969" s="32">
        <f>LN(Data[[#This Row],[NVActual]]/Data[[#This Row],[MA'[n^1.5']]])</f>
        <v>3.2135750452248826</v>
      </c>
      <c r="AB1969" s="32">
        <f>LN(Data[[#This Row],[NVActual]]/Data[[#This Row],[Metcalfe
(n^2)]])</f>
        <v>-3.0272365625579303</v>
      </c>
      <c r="AC1969" s="34">
        <f>1+Data[[#This Row],[MA'[NVMetcalfe calc']]]/((Data[[#This Row],[NVM_norm
(scaled)]]-Data[[#This Row],[NV_fund.]])/2)</f>
        <v>-3800731639.401669</v>
      </c>
    </row>
    <row r="1970" spans="1:29" x14ac:dyDescent="0.2">
      <c r="A1970" s="23">
        <v>42206</v>
      </c>
      <c r="B1970" s="24">
        <v>3986295615.0528698</v>
      </c>
      <c r="C1970" s="24">
        <f t="shared" si="241"/>
        <v>3847313889.8380966</v>
      </c>
      <c r="D1970" s="25">
        <f>LN(Data[[#This Row],[NVActual]])</f>
        <v>22.106128219321938</v>
      </c>
      <c r="E1970" s="26">
        <v>313410</v>
      </c>
      <c r="F1970" s="40">
        <f>Data[[#This Row],[DAA 
(n)]]^2</f>
        <v>98225828100</v>
      </c>
      <c r="G1970" s="41">
        <f t="shared" si="242"/>
        <v>87498227569.96666</v>
      </c>
      <c r="H1970" s="28">
        <f>LN(Data[[#This Row],[Metcalfe
(n^2)]])</f>
        <v>25.310535032999326</v>
      </c>
      <c r="I1970" s="42">
        <f t="shared" si="243"/>
        <v>25.178057201469496</v>
      </c>
      <c r="J1970" s="40">
        <f>Data[[#This Row],[DAA 
(n)]]*LN(Data[[#This Row],[DAA 
(n)]])</f>
        <v>3966287.3923461596</v>
      </c>
      <c r="K1970" s="40">
        <f t="shared" si="244"/>
        <v>3711022.5197153636</v>
      </c>
      <c r="L1970" s="29">
        <f>LN(Data[[#This Row],[MA'[n*ln(n)']
30d]])</f>
        <v>15.126818008392785</v>
      </c>
      <c r="M1970" s="43">
        <f t="shared" si="245"/>
        <v>15.112584738586005</v>
      </c>
      <c r="N1970" s="40">
        <f>Data[[#This Row],[DAA 
(n)]]^1.5</f>
        <v>175456424.17654863</v>
      </c>
      <c r="O1970" s="40">
        <f t="shared" si="246"/>
        <v>160386993.13044879</v>
      </c>
      <c r="P1970" s="43">
        <f>LN(Data[[#This Row],[MA'[n^1.5']]])</f>
        <v>18.893100159899529</v>
      </c>
      <c r="Q1970" s="43">
        <f t="shared" si="247"/>
        <v>18.873059803155183</v>
      </c>
      <c r="R1970" s="30">
        <f>$O$1+$O$2*Data[[#This Row],[MA'[ln(n^2)']]]</f>
        <v>25.178057201469496</v>
      </c>
      <c r="S1970" s="30">
        <f>$Q$1+$Q$2*Data[[#This Row],[MA'[ln(n*ln(n))']]]</f>
        <v>21.455764818666907</v>
      </c>
      <c r="T1970" s="31">
        <f>$O$3*Data[[#This Row],[Metcalfe
(n^2)]]</f>
        <v>51077430612</v>
      </c>
      <c r="U1970" s="31">
        <f t="shared" si="248"/>
        <v>45499078336.382675</v>
      </c>
      <c r="V1970" s="30">
        <f>LN(Data[[#This Row],[MA'[NVA']
30d]]/Data[[#This Row],[MA'[NVMetcalfe calc']]])</f>
        <v>-2.4703168555595516</v>
      </c>
      <c r="W1970" s="30">
        <f>$Q$3+Data[[#This Row],[NVM
(scaled)]]/((Data[[#This Row],[Upper Bound]]-Data[[#This Row],[Lower Bound]])/2)</f>
        <v>-0.73730941125027927</v>
      </c>
      <c r="X1970" s="30">
        <f>(Data[[#This Row],[Upper Bound]]+Data[[#This Row],[Lower Bound]])/2</f>
        <v>23.316911010068203</v>
      </c>
      <c r="Y1970" s="29">
        <f>LN(Data[[#This Row],[NVActual]]/Data[[#This Row],[MA'[n^2']
30d]])</f>
        <v>-3.0887561544396398</v>
      </c>
      <c r="Z1970" s="29">
        <f>LN(Data[[#This Row],[NVActual]]/Data[[#This Row],[MA'[n*ln(n)']
30d]])</f>
        <v>6.9793102109291549</v>
      </c>
      <c r="AA1970" s="29">
        <f>LN(Data[[#This Row],[NVActual]]/Data[[#This Row],[MA'[n^1.5']]])</f>
        <v>3.2130280594224123</v>
      </c>
      <c r="AB1970" s="29">
        <f>LN(Data[[#This Row],[NVActual]]/Data[[#This Row],[Metcalfe
(n^2)]])</f>
        <v>-3.2044068136773873</v>
      </c>
      <c r="AC1970" s="26">
        <f>1+Data[[#This Row],[MA'[NVMetcalfe calc']]]/((Data[[#This Row],[NVM_norm
(scaled)]]-Data[[#This Row],[NV_fund.]])/2)</f>
        <v>-3783043268.7006721</v>
      </c>
    </row>
    <row r="1971" spans="1:29" x14ac:dyDescent="0.2">
      <c r="A1971" s="23">
        <v>42205</v>
      </c>
      <c r="B1971" s="24">
        <v>4020884200.64329</v>
      </c>
      <c r="C1971" s="24">
        <f t="shared" si="241"/>
        <v>3830877304.6410837</v>
      </c>
      <c r="D1971" s="25">
        <f>LN(Data[[#This Row],[NVActual]])</f>
        <v>22.114767665800574</v>
      </c>
      <c r="E1971" s="26">
        <v>283750</v>
      </c>
      <c r="F1971" s="40">
        <f>Data[[#This Row],[DAA 
(n)]]^2</f>
        <v>80514062500</v>
      </c>
      <c r="G1971" s="41">
        <f t="shared" si="242"/>
        <v>86824968040.800003</v>
      </c>
      <c r="H1971" s="28">
        <f>LN(Data[[#This Row],[Metcalfe
(n^2)]])</f>
        <v>25.111697695555499</v>
      </c>
      <c r="I1971" s="42">
        <f t="shared" si="243"/>
        <v>25.170383837527215</v>
      </c>
      <c r="J1971" s="40">
        <f>Data[[#This Row],[DAA 
(n)]]*LN(Data[[#This Row],[DAA 
(n)]])</f>
        <v>3562722.1105569364</v>
      </c>
      <c r="K1971" s="40">
        <f t="shared" si="244"/>
        <v>3695576.5254694647</v>
      </c>
      <c r="L1971" s="29">
        <f>LN(Data[[#This Row],[MA'[n*ln(n)']
30d]])</f>
        <v>15.122647128737086</v>
      </c>
      <c r="M1971" s="43">
        <f t="shared" si="245"/>
        <v>15.111217331421477</v>
      </c>
      <c r="N1971" s="40">
        <f>Data[[#This Row],[DAA 
(n)]]^1.5</f>
        <v>151148487.37044945</v>
      </c>
      <c r="O1971" s="40">
        <f t="shared" si="246"/>
        <v>159459597.64305493</v>
      </c>
      <c r="P1971" s="43">
        <f>LN(Data[[#This Row],[MA'[n^1.5']]])</f>
        <v>18.887301141788576</v>
      </c>
      <c r="Q1971" s="43">
        <f t="shared" si="247"/>
        <v>18.871155561571371</v>
      </c>
      <c r="R1971" s="30">
        <f>$O$1+$O$2*Data[[#This Row],[MA'[ln(n^2)']]]</f>
        <v>25.170383837527215</v>
      </c>
      <c r="S1971" s="30">
        <f>$Q$1+$Q$2*Data[[#This Row],[MA'[ln(n*ln(n))']]]</f>
        <v>21.453508596845435</v>
      </c>
      <c r="T1971" s="31">
        <f>$O$3*Data[[#This Row],[Metcalfe
(n^2)]]</f>
        <v>41867312500</v>
      </c>
      <c r="U1971" s="31">
        <f t="shared" si="248"/>
        <v>45148983381.216011</v>
      </c>
      <c r="V1971" s="30">
        <f>LN(Data[[#This Row],[MA'[NVA']
30d]]/Data[[#This Row],[MA'[NVMetcalfe calc']]])</f>
        <v>-2.4668739249098546</v>
      </c>
      <c r="W1971" s="30">
        <f>$Q$3+Data[[#This Row],[NVM
(scaled)]]/((Data[[#This Row],[Upper Bound]]-Data[[#This Row],[Lower Bound]])/2)</f>
        <v>-0.7373912978889009</v>
      </c>
      <c r="X1971" s="30">
        <f>(Data[[#This Row],[Upper Bound]]+Data[[#This Row],[Lower Bound]])/2</f>
        <v>23.311946217186325</v>
      </c>
      <c r="Y1971" s="32">
        <f>LN(Data[[#This Row],[NVActual]]/Data[[#This Row],[MA'[n^2']
30d]])</f>
        <v>-3.0723924016883739</v>
      </c>
      <c r="Z1971" s="32">
        <f>LN(Data[[#This Row],[NVActual]]/Data[[#This Row],[MA'[n*ln(n)']
30d]])</f>
        <v>6.9921205370634896</v>
      </c>
      <c r="AA1971" s="32">
        <f>LN(Data[[#This Row],[NVActual]]/Data[[#This Row],[MA'[n^1.5']]])</f>
        <v>3.2274665240119993</v>
      </c>
      <c r="AB1971" s="32">
        <f>LN(Data[[#This Row],[NVActual]]/Data[[#This Row],[Metcalfe
(n^2)]])</f>
        <v>-2.9969300297549242</v>
      </c>
      <c r="AC1971" s="34">
        <f>1+Data[[#This Row],[MA'[NVMetcalfe calc']]]/((Data[[#This Row],[NVM_norm
(scaled)]]-Data[[#This Row],[NV_fund.]])/2)</f>
        <v>-3754696639.0146832</v>
      </c>
    </row>
    <row r="1972" spans="1:29" x14ac:dyDescent="0.2">
      <c r="A1972" s="23">
        <v>42204</v>
      </c>
      <c r="B1972" s="24">
        <v>3964601513.3931699</v>
      </c>
      <c r="C1972" s="24">
        <f t="shared" si="241"/>
        <v>3813873545.3011374</v>
      </c>
      <c r="D1972" s="25">
        <f>LN(Data[[#This Row],[NVActual]])</f>
        <v>22.100671185946883</v>
      </c>
      <c r="E1972" s="26">
        <v>296139</v>
      </c>
      <c r="F1972" s="40">
        <f>Data[[#This Row],[DAA 
(n)]]^2</f>
        <v>87698307321</v>
      </c>
      <c r="G1972" s="41">
        <f t="shared" si="242"/>
        <v>86386550313.5</v>
      </c>
      <c r="H1972" s="28">
        <f>LN(Data[[#This Row],[Metcalfe
(n^2)]])</f>
        <v>25.197168435351514</v>
      </c>
      <c r="I1972" s="42">
        <f t="shared" si="243"/>
        <v>25.164438578692327</v>
      </c>
      <c r="J1972" s="40">
        <f>Data[[#This Row],[DAA 
(n)]]*LN(Data[[#This Row],[DAA 
(n)]])</f>
        <v>3730932.131638281</v>
      </c>
      <c r="K1972" s="40">
        <f t="shared" si="244"/>
        <v>3684672.8547659707</v>
      </c>
      <c r="L1972" s="29">
        <f>LN(Data[[#This Row],[MA'[n*ln(n)']
30d]])</f>
        <v>15.119692302124852</v>
      </c>
      <c r="M1972" s="43">
        <f t="shared" si="245"/>
        <v>15.109857687139446</v>
      </c>
      <c r="N1972" s="40">
        <f>Data[[#This Row],[DAA 
(n)]]^1.5</f>
        <v>161154860.40369269</v>
      </c>
      <c r="O1972" s="40">
        <f t="shared" si="246"/>
        <v>158828767.89230028</v>
      </c>
      <c r="P1972" s="43">
        <f>LN(Data[[#This Row],[MA'[n^1.5']]])</f>
        <v>18.883337248382144</v>
      </c>
      <c r="Q1972" s="43">
        <f t="shared" si="247"/>
        <v>18.869268163940259</v>
      </c>
      <c r="R1972" s="30">
        <f>$O$1+$O$2*Data[[#This Row],[MA'[ln(n^2)']]]</f>
        <v>25.164438578692327</v>
      </c>
      <c r="S1972" s="30">
        <f>$Q$1+$Q$2*Data[[#This Row],[MA'[ln(n*ln(n))']]]</f>
        <v>21.451265183780084</v>
      </c>
      <c r="T1972" s="31">
        <f>$O$3*Data[[#This Row],[Metcalfe
(n^2)]]</f>
        <v>45603119806.919998</v>
      </c>
      <c r="U1972" s="31">
        <f t="shared" si="248"/>
        <v>44921006163.020012</v>
      </c>
      <c r="V1972" s="30">
        <f>LN(Data[[#This Row],[MA'[NVA']
30d]]/Data[[#This Row],[MA'[NVMetcalfe calc']]])</f>
        <v>-2.4662601773903337</v>
      </c>
      <c r="W1972" s="30">
        <f>$Q$3+Data[[#This Row],[NVM
(scaled)]]/((Data[[#This Row],[Upper Bound]]-Data[[#This Row],[Lower Bound]])/2)</f>
        <v>-0.73838406133663537</v>
      </c>
      <c r="X1972" s="30">
        <f>(Data[[#This Row],[Upper Bound]]+Data[[#This Row],[Lower Bound]])/2</f>
        <v>23.307851881236203</v>
      </c>
      <c r="Y1972" s="29">
        <f>LN(Data[[#This Row],[NVActual]]/Data[[#This Row],[MA'[n^2']
30d]])</f>
        <v>-3.0814266470242435</v>
      </c>
      <c r="Z1972" s="29">
        <f>LN(Data[[#This Row],[NVActual]]/Data[[#This Row],[MA'[n*ln(n)']
30d]])</f>
        <v>6.9809788838220328</v>
      </c>
      <c r="AA1972" s="29">
        <f>LN(Data[[#This Row],[NVActual]]/Data[[#This Row],[MA'[n^1.5']]])</f>
        <v>3.2173339375647396</v>
      </c>
      <c r="AB1972" s="29">
        <f>LN(Data[[#This Row],[NVActual]]/Data[[#This Row],[Metcalfe
(n^2)]])</f>
        <v>-3.0964972494046283</v>
      </c>
      <c r="AC1972" s="26">
        <f>1+Data[[#This Row],[MA'[NVMetcalfe calc']]]/((Data[[#This Row],[NVM_norm
(scaled)]]-Data[[#This Row],[NV_fund.]])/2)</f>
        <v>-3736219361.5896583</v>
      </c>
    </row>
    <row r="1973" spans="1:29" x14ac:dyDescent="0.2">
      <c r="A1973" s="23">
        <v>42203</v>
      </c>
      <c r="B1973" s="24">
        <v>3993397737.8692398</v>
      </c>
      <c r="C1973" s="24">
        <f t="shared" si="241"/>
        <v>3798347313.9501233</v>
      </c>
      <c r="D1973" s="25">
        <f>LN(Data[[#This Row],[NVActual]])</f>
        <v>22.107908268849549</v>
      </c>
      <c r="E1973" s="26">
        <v>251678</v>
      </c>
      <c r="F1973" s="40">
        <f>Data[[#This Row],[DAA 
(n)]]^2</f>
        <v>63341815684</v>
      </c>
      <c r="G1973" s="41">
        <f t="shared" si="242"/>
        <v>86294923886.833328</v>
      </c>
      <c r="H1973" s="28">
        <f>LN(Data[[#This Row],[Metcalfe
(n^2)]])</f>
        <v>24.87181154332335</v>
      </c>
      <c r="I1973" s="42">
        <f t="shared" si="243"/>
        <v>25.163377063186225</v>
      </c>
      <c r="J1973" s="40">
        <f>Data[[#This Row],[DAA 
(n)]]*LN(Data[[#This Row],[DAA 
(n)]])</f>
        <v>3129843.8928002669</v>
      </c>
      <c r="K1973" s="40">
        <f t="shared" si="244"/>
        <v>3682553.6203481662</v>
      </c>
      <c r="L1973" s="29">
        <f>LN(Data[[#This Row],[MA'[n*ln(n)']
30d]])</f>
        <v>15.119116988067812</v>
      </c>
      <c r="M1973" s="43">
        <f t="shared" si="245"/>
        <v>15.108499052189073</v>
      </c>
      <c r="N1973" s="40">
        <f>Data[[#This Row],[DAA 
(n)]]^1.5</f>
        <v>126260609.40656747</v>
      </c>
      <c r="O1973" s="40">
        <f t="shared" si="246"/>
        <v>158701986.6594581</v>
      </c>
      <c r="P1973" s="43">
        <f>LN(Data[[#This Row],[MA'[n^1.5']]])</f>
        <v>18.882538703751354</v>
      </c>
      <c r="Q1973" s="43">
        <f t="shared" si="247"/>
        <v>18.867385101732278</v>
      </c>
      <c r="R1973" s="30">
        <f>$O$1+$O$2*Data[[#This Row],[MA'[ln(n^2)']]]</f>
        <v>25.163377063186225</v>
      </c>
      <c r="S1973" s="30">
        <f>$Q$1+$Q$2*Data[[#This Row],[MA'[ln(n*ln(n))']]]</f>
        <v>21.449023436111968</v>
      </c>
      <c r="T1973" s="31">
        <f>$O$3*Data[[#This Row],[Metcalfe
(n^2)]]</f>
        <v>32937744155.68</v>
      </c>
      <c r="U1973" s="31">
        <f t="shared" si="248"/>
        <v>44873360421.153336</v>
      </c>
      <c r="V1973" s="30">
        <f>LN(Data[[#This Row],[MA'[NVA']
30d]]/Data[[#This Row],[MA'[NVMetcalfe calc']]])</f>
        <v>-2.4692782548181973</v>
      </c>
      <c r="W1973" s="30">
        <f>$Q$3+Data[[#This Row],[NVM
(scaled)]]/((Data[[#This Row],[Upper Bound]]-Data[[#This Row],[Lower Bound]])/2)</f>
        <v>-0.73958705752699838</v>
      </c>
      <c r="X1973" s="30">
        <f>(Data[[#This Row],[Upper Bound]]+Data[[#This Row],[Lower Bound]])/2</f>
        <v>23.306200249649095</v>
      </c>
      <c r="Y1973" s="32">
        <f>LN(Data[[#This Row],[NVActual]]/Data[[#This Row],[MA'[n^2']
30d]])</f>
        <v>-3.073128345068521</v>
      </c>
      <c r="Z1973" s="32">
        <f>LN(Data[[#This Row],[NVActual]]/Data[[#This Row],[MA'[n*ln(n)']
30d]])</f>
        <v>6.9887912807817365</v>
      </c>
      <c r="AA1973" s="32">
        <f>LN(Data[[#This Row],[NVActual]]/Data[[#This Row],[MA'[n^1.5']]])</f>
        <v>3.2253695650981964</v>
      </c>
      <c r="AB1973" s="32">
        <f>LN(Data[[#This Row],[NVActual]]/Data[[#This Row],[Metcalfe
(n^2)]])</f>
        <v>-2.7639032744737997</v>
      </c>
      <c r="AC1973" s="34">
        <f>1+Data[[#This Row],[MA'[NVMetcalfe calc']]]/((Data[[#This Row],[NVM_norm
(scaled)]]-Data[[#This Row],[NV_fund.]])/2)</f>
        <v>-3732326152.2602491</v>
      </c>
    </row>
    <row r="1974" spans="1:29" x14ac:dyDescent="0.2">
      <c r="A1974" s="23">
        <v>42202</v>
      </c>
      <c r="B1974" s="24">
        <v>4031374810.7912998</v>
      </c>
      <c r="C1974" s="24">
        <f t="shared" si="241"/>
        <v>3783835917.4631381</v>
      </c>
      <c r="D1974" s="25">
        <f>LN(Data[[#This Row],[NVActual]])</f>
        <v>22.117373298845528</v>
      </c>
      <c r="E1974" s="26">
        <v>248227</v>
      </c>
      <c r="F1974" s="40">
        <f>Data[[#This Row],[DAA 
(n)]]^2</f>
        <v>61616643529</v>
      </c>
      <c r="G1974" s="41">
        <f t="shared" si="242"/>
        <v>86935595927.233337</v>
      </c>
      <c r="H1974" s="28">
        <f>LN(Data[[#This Row],[Metcalfe
(n^2)]])</f>
        <v>24.844197858150999</v>
      </c>
      <c r="I1974" s="42">
        <f t="shared" si="243"/>
        <v>25.172210514520589</v>
      </c>
      <c r="J1974" s="40">
        <f>Data[[#This Row],[DAA 
(n)]]*LN(Data[[#This Row],[DAA 
(n)]])</f>
        <v>3083500.3508676239</v>
      </c>
      <c r="K1974" s="40">
        <f t="shared" si="244"/>
        <v>3698604.0222346685</v>
      </c>
      <c r="L1974" s="29">
        <f>LN(Data[[#This Row],[MA'[n*ln(n)']
30d]])</f>
        <v>15.123466015134261</v>
      </c>
      <c r="M1974" s="43">
        <f t="shared" si="245"/>
        <v>15.106988164578654</v>
      </c>
      <c r="N1974" s="40">
        <f>Data[[#This Row],[DAA 
(n)]]^1.5</f>
        <v>123672610.44092593</v>
      </c>
      <c r="O1974" s="40">
        <f t="shared" si="246"/>
        <v>159627393.58321846</v>
      </c>
      <c r="P1974" s="43">
        <f>LN(Data[[#This Row],[MA'[n^1.5']]])</f>
        <v>18.888352867244294</v>
      </c>
      <c r="Q1974" s="43">
        <f t="shared" si="247"/>
        <v>18.865294847779857</v>
      </c>
      <c r="R1974" s="30">
        <f>$O$1+$O$2*Data[[#This Row],[MA'[ln(n^2)']]]</f>
        <v>25.172210514520589</v>
      </c>
      <c r="S1974" s="30">
        <f>$Q$1+$Q$2*Data[[#This Row],[MA'[ln(n*ln(n))']]]</f>
        <v>21.446530471554777</v>
      </c>
      <c r="T1974" s="31">
        <f>$O$3*Data[[#This Row],[Metcalfe
(n^2)]]</f>
        <v>32040654635.080002</v>
      </c>
      <c r="U1974" s="31">
        <f t="shared" si="248"/>
        <v>45206509882.161339</v>
      </c>
      <c r="V1974" s="30">
        <f>LN(Data[[#This Row],[MA'[NVA']
30d]]/Data[[#This Row],[MA'[NVMetcalfe calc']]])</f>
        <v>-2.4805028123525079</v>
      </c>
      <c r="W1974" s="30">
        <f>$Q$3+Data[[#This Row],[NVM
(scaled)]]/((Data[[#This Row],[Upper Bound]]-Data[[#This Row],[Lower Bound]])/2)</f>
        <v>-0.74157049652493157</v>
      </c>
      <c r="X1974" s="30">
        <f>(Data[[#This Row],[Upper Bound]]+Data[[#This Row],[Lower Bound]])/2</f>
        <v>23.309370493037683</v>
      </c>
      <c r="Y1974" s="29">
        <f>LN(Data[[#This Row],[NVActual]]/Data[[#This Row],[MA'[n^2']
30d]])</f>
        <v>-3.0710601059169038</v>
      </c>
      <c r="Z1974" s="29">
        <f>LN(Data[[#This Row],[NVActual]]/Data[[#This Row],[MA'[n*ln(n)']
30d]])</f>
        <v>6.993907283711267</v>
      </c>
      <c r="AA1974" s="29">
        <f>LN(Data[[#This Row],[NVActual]]/Data[[#This Row],[MA'[n^1.5']]])</f>
        <v>3.2290204316012341</v>
      </c>
      <c r="AB1974" s="29">
        <f>LN(Data[[#This Row],[NVActual]]/Data[[#This Row],[Metcalfe
(n^2)]])</f>
        <v>-2.7268245593054723</v>
      </c>
      <c r="AC1974" s="26">
        <f>1+Data[[#This Row],[MA'[NVMetcalfe calc']]]/((Data[[#This Row],[NVM_norm
(scaled)]]-Data[[#This Row],[NV_fund.]])/2)</f>
        <v>-3759230035.0954361</v>
      </c>
    </row>
    <row r="1975" spans="1:29" x14ac:dyDescent="0.2">
      <c r="A1975" s="23">
        <v>42201</v>
      </c>
      <c r="B1975" s="24">
        <v>4008299274.55617</v>
      </c>
      <c r="C1975" s="24">
        <f t="shared" si="241"/>
        <v>3767529536.1808958</v>
      </c>
      <c r="D1975" s="25">
        <f>LN(Data[[#This Row],[NVActual]])</f>
        <v>22.111632867241802</v>
      </c>
      <c r="E1975" s="26">
        <v>278082</v>
      </c>
      <c r="F1975" s="40">
        <f>Data[[#This Row],[DAA 
(n)]]^2</f>
        <v>77329598724</v>
      </c>
      <c r="G1975" s="41">
        <f t="shared" si="242"/>
        <v>88343746997.100006</v>
      </c>
      <c r="H1975" s="28">
        <f>LN(Data[[#This Row],[Metcalfe
(n^2)]])</f>
        <v>25.071342626416428</v>
      </c>
      <c r="I1975" s="42">
        <f t="shared" si="243"/>
        <v>25.189614619069637</v>
      </c>
      <c r="J1975" s="40">
        <f>Data[[#This Row],[DAA 
(n)]]*LN(Data[[#This Row],[DAA 
(n)]])</f>
        <v>3485944.5501195667</v>
      </c>
      <c r="K1975" s="40">
        <f t="shared" si="244"/>
        <v>3732069.528848114</v>
      </c>
      <c r="L1975" s="29">
        <f>LN(Data[[#This Row],[MA'[n*ln(n)']
30d]])</f>
        <v>15.132473471228161</v>
      </c>
      <c r="M1975" s="43">
        <f t="shared" si="245"/>
        <v>15.105207753368479</v>
      </c>
      <c r="N1975" s="40">
        <f>Data[[#This Row],[DAA 
(n)]]^1.5</f>
        <v>146642318.14986891</v>
      </c>
      <c r="O1975" s="40">
        <f t="shared" si="246"/>
        <v>161603412.04948413</v>
      </c>
      <c r="P1975" s="43">
        <f>LN(Data[[#This Row],[MA'[n^1.5']]])</f>
        <v>18.900655817995968</v>
      </c>
      <c r="Q1975" s="43">
        <f t="shared" si="247"/>
        <v>18.86284023078581</v>
      </c>
      <c r="R1975" s="30">
        <f>$O$1+$O$2*Data[[#This Row],[MA'[ln(n^2)']]]</f>
        <v>25.189614619069637</v>
      </c>
      <c r="S1975" s="30">
        <f>$Q$1+$Q$2*Data[[#This Row],[MA'[ln(n*ln(n))']]]</f>
        <v>21.443592793057988</v>
      </c>
      <c r="T1975" s="31">
        <f>$O$3*Data[[#This Row],[Metcalfe
(n^2)]]</f>
        <v>40211391336.480003</v>
      </c>
      <c r="U1975" s="31">
        <f t="shared" si="248"/>
        <v>45938748438.491997</v>
      </c>
      <c r="V1975" s="30">
        <f>LN(Data[[#This Row],[MA'[NVA']
30d]]/Data[[#This Row],[MA'[NVMetcalfe calc']]])</f>
        <v>-2.5008894622788289</v>
      </c>
      <c r="W1975" s="30">
        <f>$Q$3+Data[[#This Row],[NVM
(scaled)]]/((Data[[#This Row],[Upper Bound]]-Data[[#This Row],[Lower Bound]])/2)</f>
        <v>-0.74522418097680976</v>
      </c>
      <c r="X1975" s="30">
        <f>(Data[[#This Row],[Upper Bound]]+Data[[#This Row],[Lower Bound]])/2</f>
        <v>23.316603706063812</v>
      </c>
      <c r="Y1975" s="32">
        <f>LN(Data[[#This Row],[NVActual]]/Data[[#This Row],[MA'[n^2']
30d]])</f>
        <v>-3.0928683906073857</v>
      </c>
      <c r="Z1975" s="32">
        <f>LN(Data[[#This Row],[NVActual]]/Data[[#This Row],[MA'[n*ln(n)']
30d]])</f>
        <v>6.9791593960136415</v>
      </c>
      <c r="AA1975" s="32">
        <f>LN(Data[[#This Row],[NVActual]]/Data[[#This Row],[MA'[n^1.5']]])</f>
        <v>3.2109770492458352</v>
      </c>
      <c r="AB1975" s="32">
        <f>LN(Data[[#This Row],[NVActual]]/Data[[#This Row],[Metcalfe
(n^2)]])</f>
        <v>-2.959709759174626</v>
      </c>
      <c r="AC1975" s="34">
        <f>1+Data[[#This Row],[MA'[NVMetcalfe calc']]]/((Data[[#This Row],[NVM_norm
(scaled)]]-Data[[#This Row],[NV_fund.]])/2)</f>
        <v>-3818392238.7046146</v>
      </c>
    </row>
    <row r="1976" spans="1:29" x14ac:dyDescent="0.2">
      <c r="A1976" s="23">
        <v>42200</v>
      </c>
      <c r="B1976" s="24">
        <v>4113691144.21664</v>
      </c>
      <c r="C1976" s="24">
        <f t="shared" si="241"/>
        <v>3753608343.1640491</v>
      </c>
      <c r="D1976" s="25">
        <f>LN(Data[[#This Row],[NVActual]])</f>
        <v>22.13758655103145</v>
      </c>
      <c r="E1976" s="26">
        <v>268772</v>
      </c>
      <c r="F1976" s="40">
        <f>Data[[#This Row],[DAA 
(n)]]^2</f>
        <v>72238387984</v>
      </c>
      <c r="G1976" s="41">
        <f t="shared" si="242"/>
        <v>88317194016.833328</v>
      </c>
      <c r="H1976" s="28">
        <f>LN(Data[[#This Row],[Metcalfe
(n^2)]])</f>
        <v>25.003237431077483</v>
      </c>
      <c r="I1976" s="42">
        <f t="shared" si="243"/>
        <v>25.189269464157054</v>
      </c>
      <c r="J1976" s="40">
        <f>Data[[#This Row],[DAA 
(n)]]*LN(Data[[#This Row],[DAA 
(n)]])</f>
        <v>3360085.0654127789</v>
      </c>
      <c r="K1976" s="40">
        <f t="shared" si="244"/>
        <v>3731421.7451849477</v>
      </c>
      <c r="L1976" s="29">
        <f>LN(Data[[#This Row],[MA'[n*ln(n)']
30d]])</f>
        <v>15.132299883924041</v>
      </c>
      <c r="M1976" s="43">
        <f t="shared" si="245"/>
        <v>15.102769270194193</v>
      </c>
      <c r="N1976" s="40">
        <f>Data[[#This Row],[DAA 
(n)]]^1.5</f>
        <v>139340073.25689092</v>
      </c>
      <c r="O1976" s="40">
        <f t="shared" si="246"/>
        <v>161565598.33254337</v>
      </c>
      <c r="P1976" s="43">
        <f>LN(Data[[#This Row],[MA'[n^1.5']]])</f>
        <v>18.900421799783214</v>
      </c>
      <c r="Q1976" s="43">
        <f t="shared" si="247"/>
        <v>18.859478336880489</v>
      </c>
      <c r="R1976" s="30">
        <f>$O$1+$O$2*Data[[#This Row],[MA'[ln(n^2)']]]</f>
        <v>25.189269464157054</v>
      </c>
      <c r="S1976" s="30">
        <f>$Q$1+$Q$2*Data[[#This Row],[MA'[ln(n*ln(n))']]]</f>
        <v>21.439569295820416</v>
      </c>
      <c r="T1976" s="31">
        <f>$O$3*Data[[#This Row],[Metcalfe
(n^2)]]</f>
        <v>37563961751.68</v>
      </c>
      <c r="U1976" s="31">
        <f t="shared" si="248"/>
        <v>45924940888.753334</v>
      </c>
      <c r="V1976" s="30">
        <f>LN(Data[[#This Row],[MA'[NVA']
30d]]/Data[[#This Row],[MA'[NVMetcalfe calc']]])</f>
        <v>-2.5042907417901912</v>
      </c>
      <c r="W1976" s="30">
        <f>$Q$3+Data[[#This Row],[NVM
(scaled)]]/((Data[[#This Row],[Upper Bound]]-Data[[#This Row],[Lower Bound]])/2)</f>
        <v>-0.74572852727640437</v>
      </c>
      <c r="X1976" s="30">
        <f>(Data[[#This Row],[Upper Bound]]+Data[[#This Row],[Lower Bound]])/2</f>
        <v>23.314419379988735</v>
      </c>
      <c r="Y1976" s="29">
        <f>LN(Data[[#This Row],[NVActual]]/Data[[#This Row],[MA'[n^2']
30d]])</f>
        <v>-3.0666140972963079</v>
      </c>
      <c r="Z1976" s="29">
        <f>LN(Data[[#This Row],[NVActual]]/Data[[#This Row],[MA'[n*ln(n)']
30d]])</f>
        <v>7.005286667107411</v>
      </c>
      <c r="AA1976" s="29">
        <f>LN(Data[[#This Row],[NVActual]]/Data[[#This Row],[MA'[n^1.5']]])</f>
        <v>3.2371647512482369</v>
      </c>
      <c r="AB1976" s="29">
        <f>LN(Data[[#This Row],[NVActual]]/Data[[#This Row],[Metcalfe
(n^2)]])</f>
        <v>-2.8656508800460294</v>
      </c>
      <c r="AC1976" s="26">
        <f>1+Data[[#This Row],[MA'[NVMetcalfe calc']]]/((Data[[#This Row],[NVM_norm
(scaled)]]-Data[[#This Row],[NV_fund.]])/2)</f>
        <v>-3817511102.0706472</v>
      </c>
    </row>
    <row r="1977" spans="1:29" x14ac:dyDescent="0.2">
      <c r="A1977" s="23">
        <v>42199</v>
      </c>
      <c r="B1977" s="24">
        <v>4138747805.3146801</v>
      </c>
      <c r="C1977" s="24">
        <f t="shared" si="241"/>
        <v>3729180949.9058437</v>
      </c>
      <c r="D1977" s="25">
        <f>LN(Data[[#This Row],[NVActual]])</f>
        <v>22.143659116548253</v>
      </c>
      <c r="E1977" s="26">
        <v>288951</v>
      </c>
      <c r="F1977" s="40">
        <f>Data[[#This Row],[DAA 
(n)]]^2</f>
        <v>83492680401</v>
      </c>
      <c r="G1977" s="41">
        <f t="shared" si="242"/>
        <v>89298410691.53334</v>
      </c>
      <c r="H1977" s="28">
        <f>LN(Data[[#This Row],[Metcalfe
(n^2)]])</f>
        <v>25.148024805092607</v>
      </c>
      <c r="I1977" s="42">
        <f t="shared" si="243"/>
        <v>25.200663089434567</v>
      </c>
      <c r="J1977" s="40">
        <f>Data[[#This Row],[DAA 
(n)]]*LN(Data[[#This Row],[DAA 
(n)]])</f>
        <v>3633273.4577281568</v>
      </c>
      <c r="K1977" s="40">
        <f t="shared" si="244"/>
        <v>3754113.0455575883</v>
      </c>
      <c r="L1977" s="29">
        <f>LN(Data[[#This Row],[MA'[n*ln(n)']
30d]])</f>
        <v>15.138362609036298</v>
      </c>
      <c r="M1977" s="43">
        <f t="shared" si="245"/>
        <v>15.100280373610754</v>
      </c>
      <c r="N1977" s="40">
        <f>Data[[#This Row],[DAA 
(n)]]^1.5</f>
        <v>155323190.45960075</v>
      </c>
      <c r="O1977" s="40">
        <f t="shared" si="246"/>
        <v>162922832.92510945</v>
      </c>
      <c r="P1977" s="43">
        <f>LN(Data[[#This Row],[MA'[n^1.5']]])</f>
        <v>18.908787229036161</v>
      </c>
      <c r="Q1977" s="43">
        <f t="shared" si="247"/>
        <v>18.856047199358397</v>
      </c>
      <c r="R1977" s="30">
        <f>$O$1+$O$2*Data[[#This Row],[MA'[ln(n^2)']]]</f>
        <v>25.200663089434567</v>
      </c>
      <c r="S1977" s="30">
        <f>$Q$1+$Q$2*Data[[#This Row],[MA'[ln(n*ln(n))']]]</f>
        <v>21.435462616457745</v>
      </c>
      <c r="T1977" s="31">
        <f>$O$3*Data[[#This Row],[Metcalfe
(n^2)]]</f>
        <v>43416193808.520004</v>
      </c>
      <c r="U1977" s="31">
        <f t="shared" si="248"/>
        <v>46435173559.597321</v>
      </c>
      <c r="V1977" s="30">
        <f>LN(Data[[#This Row],[MA'[NVA']
30d]]/Data[[#This Row],[MA'[NVMetcalfe calc']]])</f>
        <v>-2.5218685978422934</v>
      </c>
      <c r="W1977" s="30">
        <f>$Q$3+Data[[#This Row],[NVM
(scaled)]]/((Data[[#This Row],[Upper Bound]]-Data[[#This Row],[Lower Bound]])/2)</f>
        <v>-0.74956670617778165</v>
      </c>
      <c r="X1977" s="30">
        <f>(Data[[#This Row],[Upper Bound]]+Data[[#This Row],[Lower Bound]])/2</f>
        <v>23.318062852946156</v>
      </c>
      <c r="Y1977" s="32">
        <f>LN(Data[[#This Row],[NVActual]]/Data[[#This Row],[MA'[n^2']
30d]])</f>
        <v>-3.0715904107149927</v>
      </c>
      <c r="Z1977" s="32">
        <f>LN(Data[[#This Row],[NVActual]]/Data[[#This Row],[MA'[n*ln(n)']
30d]])</f>
        <v>7.0052965075119564</v>
      </c>
      <c r="AA1977" s="32">
        <f>LN(Data[[#This Row],[NVActual]]/Data[[#This Row],[MA'[n^1.5']]])</f>
        <v>3.2348718875120936</v>
      </c>
      <c r="AB1977" s="32">
        <f>LN(Data[[#This Row],[NVActual]]/Data[[#This Row],[Metcalfe
(n^2)]])</f>
        <v>-3.0043656885443522</v>
      </c>
      <c r="AC1977" s="34">
        <f>1+Data[[#This Row],[MA'[NVMetcalfe calc']]]/((Data[[#This Row],[NVM_norm
(scaled)]]-Data[[#This Row],[NV_fund.]])/2)</f>
        <v>-3858724302.9889603</v>
      </c>
    </row>
    <row r="1978" spans="1:29" x14ac:dyDescent="0.2">
      <c r="A1978" s="23">
        <v>42198</v>
      </c>
      <c r="B1978" s="24">
        <v>4208292844.1313701</v>
      </c>
      <c r="C1978" s="24">
        <f t="shared" si="241"/>
        <v>3701851624.0695643</v>
      </c>
      <c r="D1978" s="25">
        <f>LN(Data[[#This Row],[NVActual]])</f>
        <v>22.160322902196935</v>
      </c>
      <c r="E1978" s="26">
        <v>299508</v>
      </c>
      <c r="F1978" s="40">
        <f>Data[[#This Row],[DAA 
(n)]]^2</f>
        <v>89705042064</v>
      </c>
      <c r="G1978" s="41">
        <f t="shared" si="242"/>
        <v>89369790434.46666</v>
      </c>
      <c r="H1978" s="28">
        <f>LN(Data[[#This Row],[Metcalfe
(n^2)]])</f>
        <v>25.219792814732426</v>
      </c>
      <c r="I1978" s="42">
        <f t="shared" si="243"/>
        <v>25.201507232142394</v>
      </c>
      <c r="J1978" s="40">
        <f>Data[[#This Row],[DAA 
(n)]]*LN(Data[[#This Row],[DAA 
(n)]])</f>
        <v>3776764.8531774394</v>
      </c>
      <c r="K1978" s="40">
        <f t="shared" si="244"/>
        <v>3755779.8080196371</v>
      </c>
      <c r="L1978" s="29">
        <f>LN(Data[[#This Row],[MA'[n*ln(n)']
30d]])</f>
        <v>15.138806493528904</v>
      </c>
      <c r="M1978" s="43">
        <f t="shared" si="245"/>
        <v>15.09733098041794</v>
      </c>
      <c r="N1978" s="40">
        <f>Data[[#This Row],[DAA 
(n)]]^1.5</f>
        <v>163912713.77932975</v>
      </c>
      <c r="O1978" s="40">
        <f t="shared" si="246"/>
        <v>163022108.92969233</v>
      </c>
      <c r="P1978" s="43">
        <f>LN(Data[[#This Row],[MA'[n^1.5']]])</f>
        <v>18.909396387178564</v>
      </c>
      <c r="Q1978" s="43">
        <f t="shared" si="247"/>
        <v>18.851971877755322</v>
      </c>
      <c r="R1978" s="30">
        <f>$O$1+$O$2*Data[[#This Row],[MA'[ln(n^2)']]]</f>
        <v>25.201507232142394</v>
      </c>
      <c r="S1978" s="30">
        <f>$Q$1+$Q$2*Data[[#This Row],[MA'[ln(n*ln(n))']]]</f>
        <v>21.4305961176896</v>
      </c>
      <c r="T1978" s="31">
        <f>$O$3*Data[[#This Row],[Metcalfe
(n^2)]]</f>
        <v>46646621873.279999</v>
      </c>
      <c r="U1978" s="31">
        <f t="shared" si="248"/>
        <v>46472291025.922661</v>
      </c>
      <c r="V1978" s="30">
        <f>LN(Data[[#This Row],[MA'[NVA']
30d]]/Data[[#This Row],[MA'[NVMetcalfe calc']]])</f>
        <v>-2.530023109653424</v>
      </c>
      <c r="W1978" s="30">
        <f>$Q$3+Data[[#This Row],[NVM
(scaled)]]/((Data[[#This Row],[Upper Bound]]-Data[[#This Row],[Lower Bound]])/2)</f>
        <v>-0.75186303143375055</v>
      </c>
      <c r="X1978" s="30">
        <f>(Data[[#This Row],[Upper Bound]]+Data[[#This Row],[Lower Bound]])/2</f>
        <v>23.316051674915997</v>
      </c>
      <c r="Y1978" s="29">
        <f>LN(Data[[#This Row],[NVActual]]/Data[[#This Row],[MA'[n^2']
30d]])</f>
        <v>-3.0557256452196588</v>
      </c>
      <c r="Z1978" s="29">
        <f>LN(Data[[#This Row],[NVActual]]/Data[[#This Row],[MA'[n*ln(n)']
30d]])</f>
        <v>7.0215164086680311</v>
      </c>
      <c r="AA1978" s="29">
        <f>LN(Data[[#This Row],[NVActual]]/Data[[#This Row],[MA'[n^1.5']]])</f>
        <v>3.2509265150183722</v>
      </c>
      <c r="AB1978" s="29">
        <f>LN(Data[[#This Row],[NVActual]]/Data[[#This Row],[Metcalfe
(n^2)]])</f>
        <v>-3.0594699125354903</v>
      </c>
      <c r="AC1978" s="26">
        <f>1+Data[[#This Row],[MA'[NVMetcalfe calc']]]/((Data[[#This Row],[NVM_norm
(scaled)]]-Data[[#This Row],[NV_fund.]])/2)</f>
        <v>-3861762980.3738747</v>
      </c>
    </row>
    <row r="1979" spans="1:29" x14ac:dyDescent="0.2">
      <c r="A1979" s="23">
        <v>42197</v>
      </c>
      <c r="B1979" s="24">
        <v>4477953762.44135</v>
      </c>
      <c r="C1979" s="24">
        <f t="shared" si="241"/>
        <v>3672417214.8055487</v>
      </c>
      <c r="D1979" s="25">
        <f>LN(Data[[#This Row],[NVActual]])</f>
        <v>22.222432029576442</v>
      </c>
      <c r="E1979" s="26">
        <v>313443</v>
      </c>
      <c r="F1979" s="40">
        <f>Data[[#This Row],[DAA 
(n)]]^2</f>
        <v>98246514249</v>
      </c>
      <c r="G1979" s="41">
        <f t="shared" si="242"/>
        <v>89043089863.300003</v>
      </c>
      <c r="H1979" s="28">
        <f>LN(Data[[#This Row],[Metcalfe
(n^2)]])</f>
        <v>25.31074560868473</v>
      </c>
      <c r="I1979" s="42">
        <f t="shared" si="243"/>
        <v>25.197650540418998</v>
      </c>
      <c r="J1979" s="40">
        <f>Data[[#This Row],[DAA 
(n)]]*LN(Data[[#This Row],[DAA 
(n)]])</f>
        <v>3966738.017911484</v>
      </c>
      <c r="K1979" s="40">
        <f t="shared" si="244"/>
        <v>3748158.4631759394</v>
      </c>
      <c r="L1979" s="29">
        <f>LN(Data[[#This Row],[MA'[n*ln(n)']
30d]])</f>
        <v>15.13677520084263</v>
      </c>
      <c r="M1979" s="43">
        <f t="shared" si="245"/>
        <v>15.094145172545549</v>
      </c>
      <c r="N1979" s="40">
        <f>Data[[#This Row],[DAA 
(n)]]^1.5</f>
        <v>175484136.50740451</v>
      </c>
      <c r="O1979" s="40">
        <f t="shared" si="246"/>
        <v>162567977.03240696</v>
      </c>
      <c r="P1979" s="43">
        <f>LN(Data[[#This Row],[MA'[n^1.5']]])</f>
        <v>18.906606792461993</v>
      </c>
      <c r="Q1979" s="43">
        <f t="shared" si="247"/>
        <v>18.847572429038177</v>
      </c>
      <c r="R1979" s="30">
        <f>$O$1+$O$2*Data[[#This Row],[MA'[ln(n^2)']]]</f>
        <v>25.197650540418998</v>
      </c>
      <c r="S1979" s="30">
        <f>$Q$1+$Q$2*Data[[#This Row],[MA'[ln(n*ln(n))']]]</f>
        <v>21.425339534700154</v>
      </c>
      <c r="T1979" s="31">
        <f>$O$3*Data[[#This Row],[Metcalfe
(n^2)]]</f>
        <v>51088187409.480003</v>
      </c>
      <c r="U1979" s="31">
        <f t="shared" si="248"/>
        <v>46302406728.916</v>
      </c>
      <c r="V1979" s="30">
        <f>LN(Data[[#This Row],[MA'[NVA']
30d]]/Data[[#This Row],[MA'[NVMetcalfe calc']]])</f>
        <v>-2.534343854033644</v>
      </c>
      <c r="W1979" s="30">
        <f>$Q$3+Data[[#This Row],[NVM
(scaled)]]/((Data[[#This Row],[Upper Bound]]-Data[[#This Row],[Lower Bound]])/2)</f>
        <v>-0.7536558386578226</v>
      </c>
      <c r="X1979" s="30">
        <f>(Data[[#This Row],[Upper Bound]]+Data[[#This Row],[Lower Bound]])/2</f>
        <v>23.311495037559574</v>
      </c>
      <c r="Y1979" s="32">
        <f>LN(Data[[#This Row],[NVActual]]/Data[[#This Row],[MA'[n^2']
30d]])</f>
        <v>-2.9899542157039356</v>
      </c>
      <c r="Z1979" s="32">
        <f>LN(Data[[#This Row],[NVActual]]/Data[[#This Row],[MA'[n*ln(n)']
30d]])</f>
        <v>7.0856568287338142</v>
      </c>
      <c r="AA1979" s="32">
        <f>LN(Data[[#This Row],[NVActual]]/Data[[#This Row],[MA'[n^1.5']]])</f>
        <v>3.3158252371144514</v>
      </c>
      <c r="AB1979" s="32">
        <f>LN(Data[[#This Row],[NVActual]]/Data[[#This Row],[Metcalfe
(n^2)]])</f>
        <v>-3.0883135791082861</v>
      </c>
      <c r="AC1979" s="34">
        <f>1+Data[[#This Row],[MA'[NVMetcalfe calc']]]/((Data[[#This Row],[NVM_norm
(scaled)]]-Data[[#This Row],[NV_fund.]])/2)</f>
        <v>-3848087797.583035</v>
      </c>
    </row>
    <row r="1980" spans="1:29" x14ac:dyDescent="0.2">
      <c r="A1980" s="23">
        <v>42196</v>
      </c>
      <c r="B1980" s="24">
        <v>4224450512.3152299</v>
      </c>
      <c r="C1980" s="24">
        <f t="shared" si="241"/>
        <v>3632439502.012495</v>
      </c>
      <c r="D1980" s="25">
        <f>LN(Data[[#This Row],[NVActual]])</f>
        <v>22.16415503304075</v>
      </c>
      <c r="E1980" s="26">
        <v>321077</v>
      </c>
      <c r="F1980" s="40">
        <f>Data[[#This Row],[DAA 
(n)]]^2</f>
        <v>103090439929</v>
      </c>
      <c r="G1980" s="41">
        <f t="shared" si="242"/>
        <v>88700808899.03334</v>
      </c>
      <c r="H1980" s="28">
        <f>LN(Data[[#This Row],[Metcalfe
(n^2)]])</f>
        <v>25.35887249747212</v>
      </c>
      <c r="I1980" s="42">
        <f t="shared" si="243"/>
        <v>25.193970806461785</v>
      </c>
      <c r="J1980" s="40">
        <f>Data[[#This Row],[DAA 
(n)]]*LN(Data[[#This Row],[DAA 
(n)]])</f>
        <v>4071075.3524354282</v>
      </c>
      <c r="K1980" s="40">
        <f t="shared" si="244"/>
        <v>3740512.2305567907</v>
      </c>
      <c r="L1980" s="29">
        <f>LN(Data[[#This Row],[MA'[n*ln(n)']
30d]])</f>
        <v>15.134733120054467</v>
      </c>
      <c r="M1980" s="43">
        <f t="shared" si="245"/>
        <v>15.090845268372325</v>
      </c>
      <c r="N1980" s="40">
        <f>Data[[#This Row],[DAA 
(n)]]^1.5</f>
        <v>181933969.28854042</v>
      </c>
      <c r="O1980" s="40">
        <f t="shared" si="246"/>
        <v>162103182.41417474</v>
      </c>
      <c r="P1980" s="43">
        <f>LN(Data[[#This Row],[MA'[n^1.5']]])</f>
        <v>18.903743618926359</v>
      </c>
      <c r="Q1980" s="43">
        <f t="shared" si="247"/>
        <v>18.843018278812913</v>
      </c>
      <c r="R1980" s="30">
        <f>$O$1+$O$2*Data[[#This Row],[MA'[ln(n^2)']]]</f>
        <v>25.193970806461785</v>
      </c>
      <c r="S1980" s="30">
        <f>$Q$1+$Q$2*Data[[#This Row],[MA'[ln(n*ln(n))']]]</f>
        <v>21.419894692814335</v>
      </c>
      <c r="T1980" s="31">
        <f>$O$3*Data[[#This Row],[Metcalfe
(n^2)]]</f>
        <v>53607028763.080002</v>
      </c>
      <c r="U1980" s="31">
        <f t="shared" si="248"/>
        <v>46124420627.49733</v>
      </c>
      <c r="V1980" s="30">
        <f>LN(Data[[#This Row],[MA'[NVA']
30d]]/Data[[#This Row],[MA'[NVMetcalfe calc']]])</f>
        <v>-2.5414380796788452</v>
      </c>
      <c r="W1980" s="30">
        <f>$Q$3+Data[[#This Row],[NVM
(scaled)]]/((Data[[#This Row],[Upper Bound]]-Data[[#This Row],[Lower Bound]])/2)</f>
        <v>-0.75678687082581197</v>
      </c>
      <c r="X1980" s="30">
        <f>(Data[[#This Row],[Upper Bound]]+Data[[#This Row],[Lower Bound]])/2</f>
        <v>23.306932749638058</v>
      </c>
      <c r="Y1980" s="29">
        <f>LN(Data[[#This Row],[NVActual]]/Data[[#This Row],[MA'[n^2']
30d]])</f>
        <v>-3.0443798126726609</v>
      </c>
      <c r="Z1980" s="29">
        <f>LN(Data[[#This Row],[NVActual]]/Data[[#This Row],[MA'[n*ln(n)']
30d]])</f>
        <v>7.0294219129862823</v>
      </c>
      <c r="AA1980" s="29">
        <f>LN(Data[[#This Row],[NVActual]]/Data[[#This Row],[MA'[n^1.5']]])</f>
        <v>3.2604114141143894</v>
      </c>
      <c r="AB1980" s="29">
        <f>LN(Data[[#This Row],[NVActual]]/Data[[#This Row],[Metcalfe
(n^2)]])</f>
        <v>-3.1947174644313701</v>
      </c>
      <c r="AC1980" s="26">
        <f>1+Data[[#This Row],[MA'[NVMetcalfe calc']]]/((Data[[#This Row],[NVM_norm
(scaled)]]-Data[[#This Row],[NV_fund.]])/2)</f>
        <v>-3833523772.9616084</v>
      </c>
    </row>
    <row r="1981" spans="1:29" x14ac:dyDescent="0.2">
      <c r="A1981" s="23">
        <v>42195</v>
      </c>
      <c r="B1981" s="24">
        <v>4103255450.2768698</v>
      </c>
      <c r="C1981" s="24">
        <f t="shared" si="241"/>
        <v>3600776871.4336243</v>
      </c>
      <c r="D1981" s="25">
        <f>LN(Data[[#This Row],[NVActual]])</f>
        <v>22.135046507858352</v>
      </c>
      <c r="E1981" s="26">
        <v>319210</v>
      </c>
      <c r="F1981" s="40">
        <f>Data[[#This Row],[DAA 
(n)]]^2</f>
        <v>101895024100</v>
      </c>
      <c r="G1981" s="41">
        <f t="shared" si="242"/>
        <v>87908215588.899994</v>
      </c>
      <c r="H1981" s="28">
        <f>LN(Data[[#This Row],[Metcalfe
(n^2)]])</f>
        <v>25.347208944775744</v>
      </c>
      <c r="I1981" s="42">
        <f t="shared" si="243"/>
        <v>25.185230501728352</v>
      </c>
      <c r="J1981" s="40">
        <f>Data[[#This Row],[DAA 
(n)]]*LN(Data[[#This Row],[DAA 
(n)]])</f>
        <v>4045541.2836309327</v>
      </c>
      <c r="K1981" s="40">
        <f t="shared" si="244"/>
        <v>3722607.1824336769</v>
      </c>
      <c r="L1981" s="29">
        <f>LN(Data[[#This Row],[MA'[n*ln(n)']
30d]])</f>
        <v>15.129934836257735</v>
      </c>
      <c r="M1981" s="43">
        <f t="shared" si="245"/>
        <v>15.087417108123166</v>
      </c>
      <c r="N1981" s="40">
        <f>Data[[#This Row],[DAA 
(n)]]^1.5</f>
        <v>180349412.64933768</v>
      </c>
      <c r="O1981" s="40">
        <f t="shared" si="246"/>
        <v>161020508.32937855</v>
      </c>
      <c r="P1981" s="43">
        <f>LN(Data[[#This Row],[MA'[n^1.5']]])</f>
        <v>18.897042295764294</v>
      </c>
      <c r="Q1981" s="43">
        <f t="shared" si="247"/>
        <v>18.838286157274808</v>
      </c>
      <c r="R1981" s="30">
        <f>$O$1+$O$2*Data[[#This Row],[MA'[ln(n^2)']]]</f>
        <v>25.185230501728352</v>
      </c>
      <c r="S1981" s="30">
        <f>$Q$1+$Q$2*Data[[#This Row],[MA'[ln(n*ln(n))']]]</f>
        <v>21.414238228403221</v>
      </c>
      <c r="T1981" s="31">
        <f>$O$3*Data[[#This Row],[Metcalfe
(n^2)]]</f>
        <v>52985412532</v>
      </c>
      <c r="U1981" s="31">
        <f t="shared" si="248"/>
        <v>45712272106.228004</v>
      </c>
      <c r="V1981" s="30">
        <f>LN(Data[[#This Row],[MA'[NVA']
30d]]/Data[[#This Row],[MA'[NVMetcalfe calc']]])</f>
        <v>-2.5412171782905109</v>
      </c>
      <c r="W1981" s="30">
        <f>$Q$3+Data[[#This Row],[NVM
(scaled)]]/((Data[[#This Row],[Upper Bound]]-Data[[#This Row],[Lower Bound]])/2)</f>
        <v>-0.75777108734288301</v>
      </c>
      <c r="X1981" s="30">
        <f>(Data[[#This Row],[Upper Bound]]+Data[[#This Row],[Lower Bound]])/2</f>
        <v>23.299734365065788</v>
      </c>
      <c r="Y1981" s="32">
        <f>LN(Data[[#This Row],[NVActual]]/Data[[#This Row],[MA'[n^2']
30d]])</f>
        <v>-3.0645125945867924</v>
      </c>
      <c r="Z1981" s="32">
        <f>LN(Data[[#This Row],[NVActual]]/Data[[#This Row],[MA'[n*ln(n)']
30d]])</f>
        <v>7.0051116716006163</v>
      </c>
      <c r="AA1981" s="32">
        <f>LN(Data[[#This Row],[NVActual]]/Data[[#This Row],[MA'[n^1.5']]])</f>
        <v>3.2380042120940589</v>
      </c>
      <c r="AB1981" s="32">
        <f>LN(Data[[#This Row],[NVActual]]/Data[[#This Row],[Metcalfe
(n^2)]])</f>
        <v>-3.2121624369173905</v>
      </c>
      <c r="AC1981" s="34">
        <f>1+Data[[#This Row],[MA'[NVMetcalfe calc']]]/((Data[[#This Row],[NVM_norm
(scaled)]]-Data[[#This Row],[NV_fund.]])/2)</f>
        <v>-3800250377.9644766</v>
      </c>
    </row>
    <row r="1982" spans="1:29" x14ac:dyDescent="0.2">
      <c r="A1982" s="23">
        <v>42194</v>
      </c>
      <c r="B1982" s="24">
        <v>3874055948.7667198</v>
      </c>
      <c r="C1982" s="24">
        <f t="shared" si="241"/>
        <v>3572654863.1187267</v>
      </c>
      <c r="D1982" s="25">
        <f>LN(Data[[#This Row],[NVActual]])</f>
        <v>22.077567843945339</v>
      </c>
      <c r="E1982" s="26">
        <v>333362</v>
      </c>
      <c r="F1982" s="40">
        <f>Data[[#This Row],[DAA 
(n)]]^2</f>
        <v>111130223044</v>
      </c>
      <c r="G1982" s="41">
        <f t="shared" si="242"/>
        <v>88690826604.266663</v>
      </c>
      <c r="H1982" s="28">
        <f>LN(Data[[#This Row],[Metcalfe
(n^2)]])</f>
        <v>25.433968531196754</v>
      </c>
      <c r="I1982" s="42">
        <f t="shared" si="243"/>
        <v>25.192142268869254</v>
      </c>
      <c r="J1982" s="40">
        <f>Data[[#This Row],[DAA 
(n)]]*LN(Data[[#This Row],[DAA 
(n)]])</f>
        <v>4239359.3087484064</v>
      </c>
      <c r="K1982" s="40">
        <f t="shared" si="244"/>
        <v>3738562.2205294068</v>
      </c>
      <c r="L1982" s="29">
        <f>LN(Data[[#This Row],[MA'[n*ln(n)']
30d]])</f>
        <v>15.134211662463873</v>
      </c>
      <c r="M1982" s="43">
        <f t="shared" si="245"/>
        <v>15.084114714128059</v>
      </c>
      <c r="N1982" s="40">
        <f>Data[[#This Row],[DAA 
(n)]]^1.5</f>
        <v>192474916.3252033</v>
      </c>
      <c r="O1982" s="40">
        <f t="shared" si="246"/>
        <v>162032023.14028126</v>
      </c>
      <c r="P1982" s="43">
        <f>LN(Data[[#This Row],[MA'[n^1.5']]])</f>
        <v>18.903304547367224</v>
      </c>
      <c r="Q1982" s="43">
        <f t="shared" si="247"/>
        <v>18.833729500705694</v>
      </c>
      <c r="R1982" s="30">
        <f>$O$1+$O$2*Data[[#This Row],[MA'[ln(n^2)']]]</f>
        <v>25.192142268869254</v>
      </c>
      <c r="S1982" s="30">
        <f>$Q$1+$Q$2*Data[[#This Row],[MA'[ln(n*ln(n))']]]</f>
        <v>21.408789278311296</v>
      </c>
      <c r="T1982" s="31">
        <f>$O$3*Data[[#This Row],[Metcalfe
(n^2)]]</f>
        <v>57787715982.880005</v>
      </c>
      <c r="U1982" s="31">
        <f t="shared" si="248"/>
        <v>46119229834.218666</v>
      </c>
      <c r="V1982" s="30">
        <f>LN(Data[[#This Row],[MA'[NVA']
30d]]/Data[[#This Row],[MA'[NVMetcalfe calc']]])</f>
        <v>-2.5579210175391025</v>
      </c>
      <c r="W1982" s="30">
        <f>$Q$3+Data[[#This Row],[NVM
(scaled)]]/((Data[[#This Row],[Upper Bound]]-Data[[#This Row],[Lower Bound]])/2)</f>
        <v>-0.76219791752070576</v>
      </c>
      <c r="X1982" s="30">
        <f>(Data[[#This Row],[Upper Bound]]+Data[[#This Row],[Lower Bound]])/2</f>
        <v>23.300465773590275</v>
      </c>
      <c r="Y1982" s="29">
        <f>LN(Data[[#This Row],[NVActual]]/Data[[#This Row],[MA'[n^2']
30d]])</f>
        <v>-3.1308544564978407</v>
      </c>
      <c r="Z1982" s="29">
        <f>LN(Data[[#This Row],[NVActual]]/Data[[#This Row],[MA'[n*ln(n)']
30d]])</f>
        <v>6.9433561814814659</v>
      </c>
      <c r="AA1982" s="29">
        <f>LN(Data[[#This Row],[NVActual]]/Data[[#This Row],[MA'[n^1.5']]])</f>
        <v>3.1742632965781135</v>
      </c>
      <c r="AB1982" s="29">
        <f>LN(Data[[#This Row],[NVActual]]/Data[[#This Row],[Metcalfe
(n^2)]])</f>
        <v>-3.3564006872514143</v>
      </c>
      <c r="AC1982" s="26">
        <f>1+Data[[#This Row],[MA'[NVMetcalfe calc']]]/((Data[[#This Row],[NVM_norm
(scaled)]]-Data[[#This Row],[NV_fund.]])/2)</f>
        <v>-3833260557.8678555</v>
      </c>
    </row>
    <row r="1983" spans="1:29" x14ac:dyDescent="0.2">
      <c r="A1983" s="23">
        <v>42193</v>
      </c>
      <c r="B1983" s="24">
        <v>3886025324.26159</v>
      </c>
      <c r="C1983" s="24">
        <f t="shared" si="241"/>
        <v>3552512257.1014371</v>
      </c>
      <c r="D1983" s="25">
        <f>LN(Data[[#This Row],[NVActual]])</f>
        <v>22.080652704674453</v>
      </c>
      <c r="E1983" s="26">
        <v>317005</v>
      </c>
      <c r="F1983" s="40">
        <f>Data[[#This Row],[DAA 
(n)]]^2</f>
        <v>100492170025</v>
      </c>
      <c r="G1983" s="41">
        <f t="shared" si="242"/>
        <v>87742920972.666672</v>
      </c>
      <c r="H1983" s="28">
        <f>LN(Data[[#This Row],[Metcalfe
(n^2)]])</f>
        <v>25.333345651211378</v>
      </c>
      <c r="I1983" s="42">
        <f t="shared" si="243"/>
        <v>25.182290032705467</v>
      </c>
      <c r="J1983" s="40">
        <f>Data[[#This Row],[DAA 
(n)]]*LN(Data[[#This Row],[DAA 
(n)]])</f>
        <v>4015398.6190811312</v>
      </c>
      <c r="K1983" s="40">
        <f t="shared" si="244"/>
        <v>3717731.8981294422</v>
      </c>
      <c r="L1983" s="29">
        <f>LN(Data[[#This Row],[MA'[n*ln(n)']
30d]])</f>
        <v>15.128624335499858</v>
      </c>
      <c r="M1983" s="43">
        <f t="shared" si="245"/>
        <v>15.080255237289869</v>
      </c>
      <c r="N1983" s="40">
        <f>Data[[#This Row],[DAA 
(n)]]^1.5</f>
        <v>178483949.86321628</v>
      </c>
      <c r="O1983" s="40">
        <f t="shared" si="246"/>
        <v>160756398.53751418</v>
      </c>
      <c r="P1983" s="43">
        <f>LN(Data[[#This Row],[MA'[n^1.5']]])</f>
        <v>18.895400724566748</v>
      </c>
      <c r="Q1983" s="43">
        <f t="shared" si="247"/>
        <v>18.828355124992367</v>
      </c>
      <c r="R1983" s="30">
        <f>$O$1+$O$2*Data[[#This Row],[MA'[ln(n^2)']]]</f>
        <v>25.182290032705467</v>
      </c>
      <c r="S1983" s="30">
        <f>$Q$1+$Q$2*Data[[#This Row],[MA'[ln(n*ln(n))']]]</f>
        <v>21.402421141528283</v>
      </c>
      <c r="T1983" s="31">
        <f>$O$3*Data[[#This Row],[Metcalfe
(n^2)]]</f>
        <v>52255928413</v>
      </c>
      <c r="U1983" s="31">
        <f t="shared" si="248"/>
        <v>45626318905.786659</v>
      </c>
      <c r="V1983" s="30">
        <f>LN(Data[[#This Row],[MA'[NVA']
30d]]/Data[[#This Row],[MA'[NVMetcalfe calc']]])</f>
        <v>-2.5528296877509065</v>
      </c>
      <c r="W1983" s="30">
        <f>$Q$3+Data[[#This Row],[NVM
(scaled)]]/((Data[[#This Row],[Upper Bound]]-Data[[#This Row],[Lower Bound]])/2)</f>
        <v>-0.7607503890992714</v>
      </c>
      <c r="X1983" s="30">
        <f>(Data[[#This Row],[Upper Bound]]+Data[[#This Row],[Lower Bound]])/2</f>
        <v>23.292355587116873</v>
      </c>
      <c r="Y1983" s="32">
        <f>LN(Data[[#This Row],[NVActual]]/Data[[#This Row],[MA'[n^2']
30d]])</f>
        <v>-3.1170243186875553</v>
      </c>
      <c r="Z1983" s="32">
        <f>LN(Data[[#This Row],[NVActual]]/Data[[#This Row],[MA'[n*ln(n)']
30d]])</f>
        <v>6.9520283691745961</v>
      </c>
      <c r="AA1983" s="32">
        <f>LN(Data[[#This Row],[NVActual]]/Data[[#This Row],[MA'[n^1.5']]])</f>
        <v>3.1852519801077035</v>
      </c>
      <c r="AB1983" s="32">
        <f>LN(Data[[#This Row],[NVActual]]/Data[[#This Row],[Metcalfe
(n^2)]])</f>
        <v>-3.2526929465369268</v>
      </c>
      <c r="AC1983" s="34">
        <f>1+Data[[#This Row],[MA'[NVMetcalfe calc']]]/((Data[[#This Row],[NVM_norm
(scaled)]]-Data[[#This Row],[NV_fund.]])/2)</f>
        <v>-3793798517.2372904</v>
      </c>
    </row>
    <row r="1984" spans="1:29" x14ac:dyDescent="0.2">
      <c r="A1984" s="23">
        <v>42192</v>
      </c>
      <c r="B1984" s="24">
        <v>3825979032.6740098</v>
      </c>
      <c r="C1984" s="24">
        <f t="shared" si="241"/>
        <v>3531658563.2277756</v>
      </c>
      <c r="D1984" s="25">
        <f>LN(Data[[#This Row],[NVActual]])</f>
        <v>22.065080227728341</v>
      </c>
      <c r="E1984" s="26">
        <v>321011</v>
      </c>
      <c r="F1984" s="40">
        <f>Data[[#This Row],[DAA 
(n)]]^2</f>
        <v>103048062121</v>
      </c>
      <c r="G1984" s="41">
        <f t="shared" si="242"/>
        <v>86520612885.96666</v>
      </c>
      <c r="H1984" s="28">
        <f>LN(Data[[#This Row],[Metcalfe
(n^2)]])</f>
        <v>25.358461338875589</v>
      </c>
      <c r="I1984" s="42">
        <f t="shared" si="243"/>
        <v>25.167157788556889</v>
      </c>
      <c r="J1984" s="40">
        <f>Data[[#This Row],[DAA 
(n)]]*LN(Data[[#This Row],[DAA 
(n)]])</f>
        <v>4070172.5164268957</v>
      </c>
      <c r="K1984" s="40">
        <f t="shared" si="244"/>
        <v>3688640.7292508124</v>
      </c>
      <c r="L1984" s="29">
        <f>LN(Data[[#This Row],[MA'[n*ln(n)']
30d]])</f>
        <v>15.120768582096577</v>
      </c>
      <c r="M1984" s="43">
        <f t="shared" si="245"/>
        <v>15.076489810664775</v>
      </c>
      <c r="N1984" s="40">
        <f>Data[[#This Row],[DAA 
(n)]]^1.5</f>
        <v>181877875.15122461</v>
      </c>
      <c r="O1984" s="40">
        <f t="shared" si="246"/>
        <v>159039573.09165075</v>
      </c>
      <c r="P1984" s="43">
        <f>LN(Data[[#This Row],[MA'[n^1.5']]])</f>
        <v>18.884663616586057</v>
      </c>
      <c r="Q1984" s="43">
        <f t="shared" si="247"/>
        <v>18.823114194168685</v>
      </c>
      <c r="R1984" s="30">
        <f>$O$1+$O$2*Data[[#This Row],[MA'[ln(n^2)']]]</f>
        <v>25.167157788556889</v>
      </c>
      <c r="S1984" s="30">
        <f>$Q$1+$Q$2*Data[[#This Row],[MA'[ln(n*ln(n))']]]</f>
        <v>21.396208187596876</v>
      </c>
      <c r="T1984" s="31">
        <f>$O$3*Data[[#This Row],[Metcalfe
(n^2)]]</f>
        <v>53584992302.919998</v>
      </c>
      <c r="U1984" s="31">
        <f t="shared" si="248"/>
        <v>44990718700.70266</v>
      </c>
      <c r="V1984" s="30">
        <f>LN(Data[[#This Row],[MA'[NVA']
30d]]/Data[[#This Row],[MA'[NVMetcalfe calc']]])</f>
        <v>-2.5446886088610374</v>
      </c>
      <c r="W1984" s="30">
        <f>$Q$3+Data[[#This Row],[NVM
(scaled)]]/((Data[[#This Row],[Upper Bound]]-Data[[#This Row],[Lower Bound]])/2)</f>
        <v>-0.75962748280338077</v>
      </c>
      <c r="X1984" s="30">
        <f>(Data[[#This Row],[Upper Bound]]+Data[[#This Row],[Lower Bound]])/2</f>
        <v>23.281682988076881</v>
      </c>
      <c r="Y1984" s="29">
        <f>LN(Data[[#This Row],[NVActual]]/Data[[#This Row],[MA'[n^2']
30d]])</f>
        <v>-3.1185682940268769</v>
      </c>
      <c r="Z1984" s="29">
        <f>LN(Data[[#This Row],[NVActual]]/Data[[#This Row],[MA'[n*ln(n)']
30d]])</f>
        <v>6.9443116456317622</v>
      </c>
      <c r="AA1984" s="29">
        <f>LN(Data[[#This Row],[NVActual]]/Data[[#This Row],[MA'[n^1.5']]])</f>
        <v>3.1804166111422845</v>
      </c>
      <c r="AB1984" s="29">
        <f>LN(Data[[#This Row],[NVActual]]/Data[[#This Row],[Metcalfe
(n^2)]])</f>
        <v>-3.2933811111472484</v>
      </c>
      <c r="AC1984" s="26">
        <f>1+Data[[#This Row],[MA'[NVMetcalfe calc']]]/((Data[[#This Row],[NVM_norm
(scaled)]]-Data[[#This Row],[NV_fund.]])/2)</f>
        <v>-3742784216.623836</v>
      </c>
    </row>
    <row r="1985" spans="1:29" x14ac:dyDescent="0.2">
      <c r="A1985" s="23">
        <v>42191</v>
      </c>
      <c r="B1985" s="24">
        <v>3863384906.0699</v>
      </c>
      <c r="C1985" s="24">
        <f t="shared" si="241"/>
        <v>3510229647.5185976</v>
      </c>
      <c r="D1985" s="25">
        <f>LN(Data[[#This Row],[NVActual]])</f>
        <v>22.074809554825563</v>
      </c>
      <c r="E1985" s="26">
        <v>352954</v>
      </c>
      <c r="F1985" s="40">
        <f>Data[[#This Row],[DAA 
(n)]]^2</f>
        <v>124576526116</v>
      </c>
      <c r="G1985" s="41">
        <f t="shared" si="242"/>
        <v>85267446890.066666</v>
      </c>
      <c r="H1985" s="28">
        <f>LN(Data[[#This Row],[Metcalfe
(n^2)]])</f>
        <v>25.548186031618812</v>
      </c>
      <c r="I1985" s="42">
        <f t="shared" si="243"/>
        <v>25.152029057971124</v>
      </c>
      <c r="J1985" s="40">
        <f>Data[[#This Row],[DAA 
(n)]]*LN(Data[[#This Row],[DAA 
(n)]])</f>
        <v>4508667.2263019932</v>
      </c>
      <c r="K1985" s="40">
        <f t="shared" si="244"/>
        <v>3659160.6938157035</v>
      </c>
      <c r="L1985" s="29">
        <f>LN(Data[[#This Row],[MA'[n*ln(n)']
30d]])</f>
        <v>15.112744360450423</v>
      </c>
      <c r="M1985" s="43">
        <f t="shared" si="245"/>
        <v>15.072908520074456</v>
      </c>
      <c r="N1985" s="40">
        <f>Data[[#This Row],[DAA 
(n)]]^1.5</f>
        <v>209689730.78991386</v>
      </c>
      <c r="O1985" s="40">
        <f t="shared" si="246"/>
        <v>157290442.68854636</v>
      </c>
      <c r="P1985" s="43">
        <f>LN(Data[[#This Row],[MA'[n^1.5']]])</f>
        <v>18.873604607686424</v>
      </c>
      <c r="Q1985" s="43">
        <f t="shared" si="247"/>
        <v>18.818127285087776</v>
      </c>
      <c r="R1985" s="30">
        <f>$O$1+$O$2*Data[[#This Row],[MA'[ln(n^2)']]]</f>
        <v>25.152029057971124</v>
      </c>
      <c r="S1985" s="30">
        <f>$Q$1+$Q$2*Data[[#This Row],[MA'[ln(n*ln(n))']]]</f>
        <v>21.390299058122853</v>
      </c>
      <c r="T1985" s="31">
        <f>$O$3*Data[[#This Row],[Metcalfe
(n^2)]]</f>
        <v>64779793580.32</v>
      </c>
      <c r="U1985" s="31">
        <f t="shared" si="248"/>
        <v>44339072382.834663</v>
      </c>
      <c r="V1985" s="30">
        <f>LN(Data[[#This Row],[MA'[NVA']
30d]]/Data[[#This Row],[MA'[NVMetcalfe calc']]])</f>
        <v>-2.5361848214387961</v>
      </c>
      <c r="W1985" s="30">
        <f>$Q$3+Data[[#This Row],[NVM
(scaled)]]/((Data[[#This Row],[Upper Bound]]-Data[[#This Row],[Lower Bound]])/2)</f>
        <v>-0.75841406562464242</v>
      </c>
      <c r="X1985" s="30">
        <f>(Data[[#This Row],[Upper Bound]]+Data[[#This Row],[Lower Bound]])/2</f>
        <v>23.271164058046988</v>
      </c>
      <c r="Y1985" s="32">
        <f>LN(Data[[#This Row],[NVActual]]/Data[[#This Row],[MA'[n^2']
30d]])</f>
        <v>-3.094249032947328</v>
      </c>
      <c r="Z1985" s="32">
        <f>LN(Data[[#This Row],[NVActual]]/Data[[#This Row],[MA'[n*ln(n)']
30d]])</f>
        <v>6.9620651943751408</v>
      </c>
      <c r="AA1985" s="32">
        <f>LN(Data[[#This Row],[NVActual]]/Data[[#This Row],[MA'[n^1.5']]])</f>
        <v>3.2012049471391379</v>
      </c>
      <c r="AB1985" s="32">
        <f>LN(Data[[#This Row],[NVActual]]/Data[[#This Row],[Metcalfe
(n^2)]])</f>
        <v>-3.4733764767932502</v>
      </c>
      <c r="AC1985" s="34">
        <f>1+Data[[#This Row],[MA'[NVMetcalfe calc']]]/((Data[[#This Row],[NVM_norm
(scaled)]]-Data[[#This Row],[NV_fund.]])/2)</f>
        <v>-3690374599.3893485</v>
      </c>
    </row>
    <row r="1986" spans="1:29" x14ac:dyDescent="0.2">
      <c r="A1986" s="23">
        <v>42190</v>
      </c>
      <c r="B1986" s="24">
        <v>3893228194.41293</v>
      </c>
      <c r="C1986" s="24">
        <f t="shared" si="241"/>
        <v>3488356473.1386824</v>
      </c>
      <c r="D1986" s="25">
        <f>LN(Data[[#This Row],[NVActual]])</f>
        <v>22.082504520454052</v>
      </c>
      <c r="E1986" s="26">
        <v>307522</v>
      </c>
      <c r="F1986" s="40">
        <f>Data[[#This Row],[DAA 
(n)]]^2</f>
        <v>94569780484</v>
      </c>
      <c r="G1986" s="41">
        <f t="shared" si="242"/>
        <v>83567773613.666672</v>
      </c>
      <c r="H1986" s="28">
        <f>LN(Data[[#This Row],[Metcalfe
(n^2)]])</f>
        <v>25.272603816769912</v>
      </c>
      <c r="I1986" s="42">
        <f t="shared" si="243"/>
        <v>25.134480359655971</v>
      </c>
      <c r="J1986" s="40">
        <f>Data[[#This Row],[DAA 
(n)]]*LN(Data[[#This Row],[DAA 
(n)]])</f>
        <v>3885940.8354703584</v>
      </c>
      <c r="K1986" s="40">
        <f t="shared" si="244"/>
        <v>3621998.3415987794</v>
      </c>
      <c r="L1986" s="29">
        <f>LN(Data[[#This Row],[MA'[n*ln(n)']
30d]])</f>
        <v>15.102536459556474</v>
      </c>
      <c r="M1986" s="43">
        <f t="shared" si="245"/>
        <v>15.069786313808446</v>
      </c>
      <c r="N1986" s="40">
        <f>Data[[#This Row],[DAA 
(n)]]^1.5</f>
        <v>170535298.49858251</v>
      </c>
      <c r="O1986" s="40">
        <f t="shared" si="246"/>
        <v>155010304.43035838</v>
      </c>
      <c r="P1986" s="43">
        <f>LN(Data[[#This Row],[MA'[n^1.5']]])</f>
        <v>18.859002152869671</v>
      </c>
      <c r="Q1986" s="43">
        <f t="shared" si="247"/>
        <v>18.813779088337835</v>
      </c>
      <c r="R1986" s="30">
        <f>$O$1+$O$2*Data[[#This Row],[MA'[ln(n^2)']]]</f>
        <v>25.134480359655971</v>
      </c>
      <c r="S1986" s="30">
        <f>$Q$1+$Q$2*Data[[#This Row],[MA'[ln(n*ln(n))']]]</f>
        <v>21.385147417783934</v>
      </c>
      <c r="T1986" s="31">
        <f>$O$3*Data[[#This Row],[Metcalfe
(n^2)]]</f>
        <v>49176285851.68</v>
      </c>
      <c r="U1986" s="31">
        <f t="shared" si="248"/>
        <v>43455242279.106667</v>
      </c>
      <c r="V1986" s="30">
        <f>LN(Data[[#This Row],[MA'[NVA']
30d]]/Data[[#This Row],[MA'[NVMetcalfe calc']]])</f>
        <v>-2.5223007945837503</v>
      </c>
      <c r="W1986" s="30">
        <f>$Q$3+Data[[#This Row],[NVM
(scaled)]]/((Data[[#This Row],[Upper Bound]]-Data[[#This Row],[Lower Bound]])/2)</f>
        <v>-0.75546642492857352</v>
      </c>
      <c r="X1986" s="30">
        <f>(Data[[#This Row],[Upper Bound]]+Data[[#This Row],[Lower Bound]])/2</f>
        <v>23.259813888719954</v>
      </c>
      <c r="Y1986" s="29">
        <f>LN(Data[[#This Row],[NVActual]]/Data[[#This Row],[MA'[n^2']
30d]])</f>
        <v>-3.0664192791751979</v>
      </c>
      <c r="Z1986" s="29">
        <f>LN(Data[[#This Row],[NVActual]]/Data[[#This Row],[MA'[n*ln(n)']
30d]])</f>
        <v>6.9799680608975789</v>
      </c>
      <c r="AA1986" s="29">
        <f>LN(Data[[#This Row],[NVActual]]/Data[[#This Row],[MA'[n^1.5']]])</f>
        <v>3.223502367584381</v>
      </c>
      <c r="AB1986" s="29">
        <f>LN(Data[[#This Row],[NVActual]]/Data[[#This Row],[Metcalfe
(n^2)]])</f>
        <v>-3.1900992963158594</v>
      </c>
      <c r="AC1986" s="26">
        <f>1+Data[[#This Row],[MA'[NVMetcalfe calc']]]/((Data[[#This Row],[NVM_norm
(scaled)]]-Data[[#This Row],[NV_fund.]])/2)</f>
        <v>-3618966066.5673966</v>
      </c>
    </row>
    <row r="1987" spans="1:29" x14ac:dyDescent="0.2">
      <c r="A1987" s="23">
        <v>42189</v>
      </c>
      <c r="B1987" s="24">
        <v>3737419191.3775501</v>
      </c>
      <c r="C1987" s="24">
        <f t="shared" si="241"/>
        <v>3465251288.4488616</v>
      </c>
      <c r="D1987" s="25">
        <f>LN(Data[[#This Row],[NVActual]])</f>
        <v>22.04166115439337</v>
      </c>
      <c r="E1987" s="26">
        <v>271740</v>
      </c>
      <c r="F1987" s="40">
        <f>Data[[#This Row],[DAA 
(n)]]^2</f>
        <v>73842627600</v>
      </c>
      <c r="G1987" s="41">
        <f t="shared" si="242"/>
        <v>82692485614.066666</v>
      </c>
      <c r="H1987" s="28">
        <f>LN(Data[[#This Row],[Metcalfe
(n^2)]])</f>
        <v>25.02520201155663</v>
      </c>
      <c r="I1987" s="42">
        <f t="shared" si="243"/>
        <v>25.123638189144877</v>
      </c>
      <c r="J1987" s="40">
        <f>Data[[#This Row],[DAA 
(n)]]*LN(Data[[#This Row],[DAA 
(n)]])</f>
        <v>3400174.1973101995</v>
      </c>
      <c r="K1987" s="40">
        <f t="shared" si="244"/>
        <v>3601139.250955808</v>
      </c>
      <c r="L1987" s="29">
        <f>LN(Data[[#This Row],[MA'[n*ln(n)']
30d]])</f>
        <v>15.096760811962714</v>
      </c>
      <c r="M1987" s="43">
        <f t="shared" si="245"/>
        <v>15.0669506754815</v>
      </c>
      <c r="N1987" s="40">
        <f>Data[[#This Row],[DAA 
(n)]]^1.5</f>
        <v>141654493.83631998</v>
      </c>
      <c r="O1987" s="40">
        <f t="shared" si="246"/>
        <v>153779765.60796222</v>
      </c>
      <c r="P1987" s="43">
        <f>LN(Data[[#This Row],[MA'[n^1.5']]])</f>
        <v>18.851032043363492</v>
      </c>
      <c r="Q1987" s="43">
        <f t="shared" si="247"/>
        <v>18.809843387363387</v>
      </c>
      <c r="R1987" s="30">
        <f>$O$1+$O$2*Data[[#This Row],[MA'[ln(n^2)']]]</f>
        <v>25.123638189144877</v>
      </c>
      <c r="S1987" s="30">
        <f>$Q$1+$Q$2*Data[[#This Row],[MA'[ln(n*ln(n))']]]</f>
        <v>21.380468614544473</v>
      </c>
      <c r="T1987" s="31">
        <f>$O$3*Data[[#This Row],[Metcalfe
(n^2)]]</f>
        <v>38398166352</v>
      </c>
      <c r="U1987" s="31">
        <f t="shared" si="248"/>
        <v>43000092519.314659</v>
      </c>
      <c r="V1987" s="30">
        <f>LN(Data[[#This Row],[MA'[NVA']
30d]]/Data[[#This Row],[MA'[NVMetcalfe calc']]])</f>
        <v>-2.5184171153720736</v>
      </c>
      <c r="W1987" s="30">
        <f>$Q$3+Data[[#This Row],[NVM
(scaled)]]/((Data[[#This Row],[Upper Bound]]-Data[[#This Row],[Lower Bound]])/2)</f>
        <v>-0.75560674593051147</v>
      </c>
      <c r="X1987" s="30">
        <f>(Data[[#This Row],[Upper Bound]]+Data[[#This Row],[Lower Bound]])/2</f>
        <v>23.252053401844677</v>
      </c>
      <c r="Y1987" s="32">
        <f>LN(Data[[#This Row],[NVActual]]/Data[[#This Row],[MA'[n^2']
30d]])</f>
        <v>-3.0967334172629206</v>
      </c>
      <c r="Z1987" s="32">
        <f>LN(Data[[#This Row],[NVActual]]/Data[[#This Row],[MA'[n*ln(n)']
30d]])</f>
        <v>6.9449003424306577</v>
      </c>
      <c r="AA1987" s="32">
        <f>LN(Data[[#This Row],[NVActual]]/Data[[#This Row],[MA'[n^1.5']]])</f>
        <v>3.1906291110298768</v>
      </c>
      <c r="AB1987" s="32">
        <f>LN(Data[[#This Row],[NVActual]]/Data[[#This Row],[Metcalfe
(n^2)]])</f>
        <v>-2.9835408571632582</v>
      </c>
      <c r="AC1987" s="34">
        <f>1+Data[[#This Row],[MA'[NVMetcalfe calc']]]/((Data[[#This Row],[NVM_norm
(scaled)]]-Data[[#This Row],[NV_fund.]])/2)</f>
        <v>-3582197702.1193118</v>
      </c>
    </row>
    <row r="1988" spans="1:29" x14ac:dyDescent="0.2">
      <c r="A1988" s="23">
        <v>42188</v>
      </c>
      <c r="B1988" s="24">
        <v>3673002617.36445</v>
      </c>
      <c r="C1988" s="24">
        <f t="shared" si="241"/>
        <v>3446748721.7217669</v>
      </c>
      <c r="D1988" s="25">
        <f>LN(Data[[#This Row],[NVActual]])</f>
        <v>22.024275316379509</v>
      </c>
      <c r="E1988" s="26">
        <v>300150</v>
      </c>
      <c r="F1988" s="40">
        <f>Data[[#This Row],[DAA 
(n)]]^2</f>
        <v>90090022500</v>
      </c>
      <c r="G1988" s="41">
        <f t="shared" si="242"/>
        <v>82672778777.399994</v>
      </c>
      <c r="H1988" s="28">
        <f>LN(Data[[#This Row],[Metcalfe
(n^2)]])</f>
        <v>25.224075257359978</v>
      </c>
      <c r="I1988" s="42">
        <f t="shared" si="243"/>
        <v>25.123370238907999</v>
      </c>
      <c r="J1988" s="40">
        <f>Data[[#This Row],[DAA 
(n)]]*LN(Data[[#This Row],[DAA 
(n)]])</f>
        <v>3785503.0942482986</v>
      </c>
      <c r="K1988" s="40">
        <f t="shared" si="244"/>
        <v>3600648.3660867927</v>
      </c>
      <c r="L1988" s="29">
        <f>LN(Data[[#This Row],[MA'[n*ln(n)']
30d]])</f>
        <v>15.096624488900751</v>
      </c>
      <c r="M1988" s="43">
        <f t="shared" si="245"/>
        <v>15.064350359005216</v>
      </c>
      <c r="N1988" s="40">
        <f>Data[[#This Row],[DAA 
(n)]]^1.5</f>
        <v>164440020.23040217</v>
      </c>
      <c r="O1988" s="40">
        <f t="shared" si="246"/>
        <v>153751383.98225731</v>
      </c>
      <c r="P1988" s="43">
        <f>LN(Data[[#This Row],[MA'[n^1.5']]])</f>
        <v>18.850847466121003</v>
      </c>
      <c r="Q1988" s="43">
        <f t="shared" si="247"/>
        <v>18.806232624092463</v>
      </c>
      <c r="R1988" s="30">
        <f>$O$1+$O$2*Data[[#This Row],[MA'[ln(n^2)']]]</f>
        <v>25.123370238907999</v>
      </c>
      <c r="S1988" s="30">
        <f>$Q$1+$Q$2*Data[[#This Row],[MA'[ln(n*ln(n))']]]</f>
        <v>21.376178092358604</v>
      </c>
      <c r="T1988" s="31">
        <f>$O$3*Data[[#This Row],[Metcalfe
(n^2)]]</f>
        <v>46846811700</v>
      </c>
      <c r="U1988" s="31">
        <f t="shared" si="248"/>
        <v>42989844964.247993</v>
      </c>
      <c r="V1988" s="30">
        <f>LN(Data[[#This Row],[MA'[NVA']
30d]]/Data[[#This Row],[MA'[NVMetcalfe calc']]])</f>
        <v>-2.523532536975666</v>
      </c>
      <c r="W1988" s="30">
        <f>$Q$3+Data[[#This Row],[NVM
(scaled)]]/((Data[[#This Row],[Upper Bound]]-Data[[#This Row],[Lower Bound]])/2)</f>
        <v>-0.75689252020314102</v>
      </c>
      <c r="X1988" s="30">
        <f>(Data[[#This Row],[Upper Bound]]+Data[[#This Row],[Lower Bound]])/2</f>
        <v>23.249774165633301</v>
      </c>
      <c r="Y1988" s="29">
        <f>LN(Data[[#This Row],[NVActual]]/Data[[#This Row],[MA'[n^2']
30d]])</f>
        <v>-3.1138809121539701</v>
      </c>
      <c r="Z1988" s="29">
        <f>LN(Data[[#This Row],[NVActual]]/Data[[#This Row],[MA'[n*ln(n)']
30d]])</f>
        <v>6.9276508274787565</v>
      </c>
      <c r="AA1988" s="29">
        <f>LN(Data[[#This Row],[NVActual]]/Data[[#This Row],[MA'[n^1.5']]])</f>
        <v>3.1734278502585038</v>
      </c>
      <c r="AB1988" s="29">
        <f>LN(Data[[#This Row],[NVActual]]/Data[[#This Row],[Metcalfe
(n^2)]])</f>
        <v>-3.19979994098047</v>
      </c>
      <c r="AC1988" s="26">
        <f>1+Data[[#This Row],[MA'[NVMetcalfe calc']]]/((Data[[#This Row],[NVM_norm
(scaled)]]-Data[[#This Row],[NV_fund.]])/2)</f>
        <v>-3581492217.5437202</v>
      </c>
    </row>
    <row r="1989" spans="1:29" x14ac:dyDescent="0.2">
      <c r="A1989" s="23">
        <v>42187</v>
      </c>
      <c r="B1989" s="24">
        <v>3652758933.8628101</v>
      </c>
      <c r="C1989" s="24">
        <f t="shared" si="241"/>
        <v>3431160805.8815045</v>
      </c>
      <c r="D1989" s="25">
        <f>LN(Data[[#This Row],[NVActual]])</f>
        <v>22.018748591304405</v>
      </c>
      <c r="E1989" s="26">
        <v>317013</v>
      </c>
      <c r="F1989" s="40">
        <f>Data[[#This Row],[DAA 
(n)]]^2</f>
        <v>100497242169</v>
      </c>
      <c r="G1989" s="41">
        <f t="shared" si="242"/>
        <v>82583034299.433334</v>
      </c>
      <c r="H1989" s="28">
        <f>LN(Data[[#This Row],[Metcalfe
(n^2)]])</f>
        <v>25.333396122964551</v>
      </c>
      <c r="I1989" s="42">
        <f t="shared" si="243"/>
        <v>25.1223588859297</v>
      </c>
      <c r="J1989" s="40">
        <f>Data[[#This Row],[DAA 
(n)]]*LN(Data[[#This Row],[DAA 
(n)]])</f>
        <v>4015507.9525646805</v>
      </c>
      <c r="K1989" s="40">
        <f t="shared" si="244"/>
        <v>3598599.0791724944</v>
      </c>
      <c r="L1989" s="29">
        <f>LN(Data[[#This Row],[MA'[n*ln(n)']
30d]])</f>
        <v>15.096055183015594</v>
      </c>
      <c r="M1989" s="43">
        <f t="shared" si="245"/>
        <v>15.061723765850163</v>
      </c>
      <c r="N1989" s="40">
        <f>Data[[#This Row],[DAA 
(n)]]^1.5</f>
        <v>178490706.2894904</v>
      </c>
      <c r="O1989" s="40">
        <f t="shared" si="246"/>
        <v>153628062.24580088</v>
      </c>
      <c r="P1989" s="43">
        <f>LN(Data[[#This Row],[MA'[n^1.5']]])</f>
        <v>18.850045058903564</v>
      </c>
      <c r="Q1989" s="43">
        <f t="shared" si="247"/>
        <v>18.802585261338134</v>
      </c>
      <c r="R1989" s="30">
        <f>$O$1+$O$2*Data[[#This Row],[MA'[ln(n^2)']]]</f>
        <v>25.1223588859297</v>
      </c>
      <c r="S1989" s="30">
        <f>$Q$1+$Q$2*Data[[#This Row],[MA'[ln(n*ln(n))']]]</f>
        <v>21.371844213652768</v>
      </c>
      <c r="T1989" s="31">
        <f>$O$3*Data[[#This Row],[Metcalfe
(n^2)]]</f>
        <v>52258565927.880005</v>
      </c>
      <c r="U1989" s="31">
        <f t="shared" si="248"/>
        <v>42943177835.70533</v>
      </c>
      <c r="V1989" s="30">
        <f>LN(Data[[#This Row],[MA'[NVA']
30d]]/Data[[#This Row],[MA'[NVMetcalfe calc']]])</f>
        <v>-2.5269791648380817</v>
      </c>
      <c r="W1989" s="30">
        <f>$Q$3+Data[[#This Row],[NVM
(scaled)]]/((Data[[#This Row],[Upper Bound]]-Data[[#This Row],[Lower Bound]])/2)</f>
        <v>-0.75753727722598485</v>
      </c>
      <c r="X1989" s="30">
        <f>(Data[[#This Row],[Upper Bound]]+Data[[#This Row],[Lower Bound]])/2</f>
        <v>23.247101549791232</v>
      </c>
      <c r="Y1989" s="32">
        <f>LN(Data[[#This Row],[NVActual]]/Data[[#This Row],[MA'[n^2']
30d]])</f>
        <v>-3.1183215091816767</v>
      </c>
      <c r="Z1989" s="32">
        <f>LN(Data[[#This Row],[NVActual]]/Data[[#This Row],[MA'[n*ln(n)']
30d]])</f>
        <v>6.9226934082888105</v>
      </c>
      <c r="AA1989" s="32">
        <f>LN(Data[[#This Row],[NVActual]]/Data[[#This Row],[MA'[n^1.5']]])</f>
        <v>3.168703532400841</v>
      </c>
      <c r="AB1989" s="32">
        <f>LN(Data[[#This Row],[NVActual]]/Data[[#This Row],[Metcalfe
(n^2)]])</f>
        <v>-3.3146475316601456</v>
      </c>
      <c r="AC1989" s="34">
        <f>1+Data[[#This Row],[MA'[NVMetcalfe calc']]]/((Data[[#This Row],[NVM_norm
(scaled)]]-Data[[#This Row],[NV_fund.]])/2)</f>
        <v>-3577906598.2338772</v>
      </c>
    </row>
    <row r="1990" spans="1:29" x14ac:dyDescent="0.2">
      <c r="A1990" s="23">
        <v>42186</v>
      </c>
      <c r="B1990" s="24">
        <v>3699019359.3169899</v>
      </c>
      <c r="C1990" s="24">
        <f t="shared" si="241"/>
        <v>3416272129.3559785</v>
      </c>
      <c r="D1990" s="25">
        <f>LN(Data[[#This Row],[NVActual]])</f>
        <v>22.03133358344537</v>
      </c>
      <c r="E1990" s="26">
        <v>308546</v>
      </c>
      <c r="F1990" s="40">
        <f>Data[[#This Row],[DAA 
(n)]]^2</f>
        <v>95200634116</v>
      </c>
      <c r="G1990" s="41">
        <f t="shared" si="242"/>
        <v>82232866232.766663</v>
      </c>
      <c r="H1990" s="28">
        <f>LN(Data[[#This Row],[Metcalfe
(n^2)]])</f>
        <v>25.279252439603901</v>
      </c>
      <c r="I1990" s="42">
        <f t="shared" si="243"/>
        <v>25.11867864312195</v>
      </c>
      <c r="J1990" s="40">
        <f>Data[[#This Row],[DAA 
(n)]]*LN(Data[[#This Row],[DAA 
(n)]])</f>
        <v>3899906.1116150129</v>
      </c>
      <c r="K1990" s="40">
        <f t="shared" si="244"/>
        <v>3590858.2932997514</v>
      </c>
      <c r="L1990" s="29">
        <f>LN(Data[[#This Row],[MA'[n*ln(n)']
30d]])</f>
        <v>15.093901810803231</v>
      </c>
      <c r="M1990" s="43">
        <f t="shared" si="245"/>
        <v>15.058936083663564</v>
      </c>
      <c r="N1990" s="40">
        <f>Data[[#This Row],[DAA 
(n)]]^1.5</f>
        <v>171387790.85441089</v>
      </c>
      <c r="O1990" s="40">
        <f t="shared" si="246"/>
        <v>153155241.59539741</v>
      </c>
      <c r="P1990" s="43">
        <f>LN(Data[[#This Row],[MA'[n^1.5']]])</f>
        <v>18.846962615896679</v>
      </c>
      <c r="Q1990" s="43">
        <f t="shared" si="247"/>
        <v>18.798711224382547</v>
      </c>
      <c r="R1990" s="30">
        <f>$O$1+$O$2*Data[[#This Row],[MA'[ln(n^2)']]]</f>
        <v>25.11867864312195</v>
      </c>
      <c r="S1990" s="30">
        <f>$Q$1+$Q$2*Data[[#This Row],[MA'[ln(n*ln(n))']]]</f>
        <v>21.367244538044879</v>
      </c>
      <c r="T1990" s="31">
        <f>$O$3*Data[[#This Row],[Metcalfe
(n^2)]]</f>
        <v>49504329740.32</v>
      </c>
      <c r="U1990" s="31">
        <f t="shared" si="248"/>
        <v>42761090441.038673</v>
      </c>
      <c r="V1990" s="30">
        <f>LN(Data[[#This Row],[MA'[NVA']
30d]]/Data[[#This Row],[MA'[NVMetcalfe calc']]])</f>
        <v>-2.527078651345362</v>
      </c>
      <c r="W1990" s="30">
        <f>$Q$3+Data[[#This Row],[NVM
(scaled)]]/((Data[[#This Row],[Upper Bound]]-Data[[#This Row],[Lower Bound]])/2)</f>
        <v>-0.75726005072315938</v>
      </c>
      <c r="X1990" s="30">
        <f>(Data[[#This Row],[Upper Bound]]+Data[[#This Row],[Lower Bound]])/2</f>
        <v>23.242961590583413</v>
      </c>
      <c r="Y1990" s="29">
        <f>LN(Data[[#This Row],[NVActual]]/Data[[#This Row],[MA'[n^2']
30d]])</f>
        <v>-3.1014873081668637</v>
      </c>
      <c r="Z1990" s="29">
        <f>LN(Data[[#This Row],[NVActual]]/Data[[#This Row],[MA'[n*ln(n)']
30d]])</f>
        <v>6.9374317726421388</v>
      </c>
      <c r="AA1990" s="29">
        <f>LN(Data[[#This Row],[NVActual]]/Data[[#This Row],[MA'[n^1.5']]])</f>
        <v>3.1843709675486918</v>
      </c>
      <c r="AB1990" s="29">
        <f>LN(Data[[#This Row],[NVActual]]/Data[[#This Row],[Metcalfe
(n^2)]])</f>
        <v>-3.2479188561585293</v>
      </c>
      <c r="AC1990" s="26">
        <f>1+Data[[#This Row],[MA'[NVMetcalfe calc']]]/((Data[[#This Row],[NVM_norm
(scaled)]]-Data[[#This Row],[NV_fund.]])/2)</f>
        <v>-3563391294.3072848</v>
      </c>
    </row>
    <row r="1991" spans="1:29" x14ac:dyDescent="0.2">
      <c r="A1991" s="23">
        <v>42185</v>
      </c>
      <c r="B1991" s="24">
        <v>3781439208.1940198</v>
      </c>
      <c r="C1991" s="24">
        <f t="shared" si="241"/>
        <v>3398846855.2226696</v>
      </c>
      <c r="D1991" s="25">
        <f>LN(Data[[#This Row],[NVActual]])</f>
        <v>22.053370517022191</v>
      </c>
      <c r="E1991" s="26">
        <v>312364</v>
      </c>
      <c r="F1991" s="40">
        <f>Data[[#This Row],[DAA 
(n)]]^2</f>
        <v>97571268496</v>
      </c>
      <c r="G1991" s="41">
        <f t="shared" si="242"/>
        <v>82406905336.766663</v>
      </c>
      <c r="H1991" s="28">
        <f>LN(Data[[#This Row],[Metcalfe
(n^2)]])</f>
        <v>25.303848906863177</v>
      </c>
      <c r="I1991" s="42">
        <f t="shared" si="243"/>
        <v>25.120458402607305</v>
      </c>
      <c r="J1991" s="40">
        <f>Data[[#This Row],[DAA 
(n)]]*LN(Data[[#This Row],[DAA 
(n)]])</f>
        <v>3952005.7299717045</v>
      </c>
      <c r="K1991" s="40">
        <f t="shared" si="244"/>
        <v>3594657.4775070245</v>
      </c>
      <c r="L1991" s="29">
        <f>LN(Data[[#This Row],[MA'[n*ln(n)']
30d]])</f>
        <v>15.094959267131346</v>
      </c>
      <c r="M1991" s="43">
        <f t="shared" si="245"/>
        <v>15.055981798918436</v>
      </c>
      <c r="N1991" s="40">
        <f>Data[[#This Row],[DAA 
(n)]]^1.5</f>
        <v>174578783.68371242</v>
      </c>
      <c r="O1991" s="40">
        <f t="shared" si="246"/>
        <v>153388655.67514428</v>
      </c>
      <c r="P1991" s="43">
        <f>LN(Data[[#This Row],[MA'[n^1.5']]])</f>
        <v>18.848485491588775</v>
      </c>
      <c r="Q1991" s="43">
        <f t="shared" si="247"/>
        <v>18.794604629716485</v>
      </c>
      <c r="R1991" s="30">
        <f>$O$1+$O$2*Data[[#This Row],[MA'[ln(n^2)']]]</f>
        <v>25.120458402607305</v>
      </c>
      <c r="S1991" s="30">
        <f>$Q$1+$Q$2*Data[[#This Row],[MA'[ln(n*ln(n))']]]</f>
        <v>21.362369968215418</v>
      </c>
      <c r="T1991" s="31">
        <f>$O$3*Data[[#This Row],[Metcalfe
(n^2)]]</f>
        <v>50737059617.919998</v>
      </c>
      <c r="U1991" s="31">
        <f t="shared" si="248"/>
        <v>42851590775.11866</v>
      </c>
      <c r="V1991" s="30">
        <f>LN(Data[[#This Row],[MA'[NVA']
30d]]/Data[[#This Row],[MA'[NVMetcalfe calc']]])</f>
        <v>-2.5343065547625301</v>
      </c>
      <c r="W1991" s="30">
        <f>$Q$3+Data[[#This Row],[NVM
(scaled)]]/((Data[[#This Row],[Upper Bound]]-Data[[#This Row],[Lower Bound]])/2)</f>
        <v>-0.75872108467166377</v>
      </c>
      <c r="X1991" s="30">
        <f>(Data[[#This Row],[Upper Bound]]+Data[[#This Row],[Lower Bound]])/2</f>
        <v>23.241414185411362</v>
      </c>
      <c r="Y1991" s="32">
        <f>LN(Data[[#This Row],[NVActual]]/Data[[#This Row],[MA'[n^2']
30d]])</f>
        <v>-3.0815645559590661</v>
      </c>
      <c r="Z1991" s="32">
        <f>LN(Data[[#This Row],[NVActual]]/Data[[#This Row],[MA'[n*ln(n)']
30d]])</f>
        <v>6.9584112498908448</v>
      </c>
      <c r="AA1991" s="32">
        <f>LN(Data[[#This Row],[NVActual]]/Data[[#This Row],[MA'[n^1.5']]])</f>
        <v>3.2048850254334136</v>
      </c>
      <c r="AB1991" s="32">
        <f>LN(Data[[#This Row],[NVActual]]/Data[[#This Row],[Metcalfe
(n^2)]])</f>
        <v>-3.2504783898409877</v>
      </c>
      <c r="AC1991" s="34">
        <f>1+Data[[#This Row],[MA'[NVMetcalfe calc']]]/((Data[[#This Row],[NVM_norm
(scaled)]]-Data[[#This Row],[NV_fund.]])/2)</f>
        <v>-3570945770.1710992</v>
      </c>
    </row>
    <row r="1992" spans="1:29" x14ac:dyDescent="0.2">
      <c r="A1992" s="23">
        <v>42184</v>
      </c>
      <c r="B1992" s="24">
        <v>3677262511.3425298</v>
      </c>
      <c r="C1992" s="24">
        <f t="shared" si="241"/>
        <v>3381573659.7848573</v>
      </c>
      <c r="D1992" s="25">
        <f>LN(Data[[#This Row],[NVActual]])</f>
        <v>22.025434429521805</v>
      </c>
      <c r="E1992" s="26">
        <v>290419</v>
      </c>
      <c r="F1992" s="40">
        <f>Data[[#This Row],[DAA 
(n)]]^2</f>
        <v>84343195561</v>
      </c>
      <c r="G1992" s="41">
        <f t="shared" si="242"/>
        <v>82039886418.366669</v>
      </c>
      <c r="H1992" s="28">
        <f>LN(Data[[#This Row],[Metcalfe
(n^2)]])</f>
        <v>25.15815997357954</v>
      </c>
      <c r="I1992" s="42">
        <f t="shared" si="243"/>
        <v>25.116467164038323</v>
      </c>
      <c r="J1992" s="40">
        <f>Data[[#This Row],[DAA 
(n)]]*LN(Data[[#This Row],[DAA 
(n)]])</f>
        <v>3653203.8306834982</v>
      </c>
      <c r="K1992" s="40">
        <f t="shared" si="244"/>
        <v>3586415.08461014</v>
      </c>
      <c r="L1992" s="29">
        <f>LN(Data[[#This Row],[MA'[n*ln(n)']
30d]])</f>
        <v>15.092663677873562</v>
      </c>
      <c r="M1992" s="43">
        <f t="shared" si="245"/>
        <v>15.052748689396001</v>
      </c>
      <c r="N1992" s="40">
        <f>Data[[#This Row],[DAA 
(n)]]^1.5</f>
        <v>156508359.23882779</v>
      </c>
      <c r="O1992" s="40">
        <f t="shared" si="246"/>
        <v>152888844.57996032</v>
      </c>
      <c r="P1992" s="43">
        <f>LN(Data[[#This Row],[MA'[n^1.5']]])</f>
        <v>18.845221709309996</v>
      </c>
      <c r="Q1992" s="43">
        <f t="shared" si="247"/>
        <v>18.790094838921462</v>
      </c>
      <c r="R1992" s="30">
        <f>$O$1+$O$2*Data[[#This Row],[MA'[ln(n^2)']]]</f>
        <v>25.116467164038323</v>
      </c>
      <c r="S1992" s="30">
        <f>$Q$1+$Q$2*Data[[#This Row],[MA'[ln(n*ln(n))']]]</f>
        <v>21.357035337503401</v>
      </c>
      <c r="T1992" s="31">
        <f>$O$3*Data[[#This Row],[Metcalfe
(n^2)]]</f>
        <v>43858461691.720001</v>
      </c>
      <c r="U1992" s="31">
        <f t="shared" si="248"/>
        <v>42660740937.550667</v>
      </c>
      <c r="V1992" s="30">
        <f>LN(Data[[#This Row],[MA'[NVA']
30d]]/Data[[#This Row],[MA'[NVMetcalfe calc']]])</f>
        <v>-2.5349379003657595</v>
      </c>
      <c r="W1992" s="30">
        <f>$Q$3+Data[[#This Row],[NVM
(scaled)]]/((Data[[#This Row],[Upper Bound]]-Data[[#This Row],[Lower Bound]])/2)</f>
        <v>-0.75857500671968225</v>
      </c>
      <c r="X1992" s="30">
        <f>(Data[[#This Row],[Upper Bound]]+Data[[#This Row],[Lower Bound]])/2</f>
        <v>23.236751250770862</v>
      </c>
      <c r="Y1992" s="29">
        <f>LN(Data[[#This Row],[NVActual]]/Data[[#This Row],[MA'[n^2']
30d]])</f>
        <v>-3.1050369561613067</v>
      </c>
      <c r="Z1992" s="29">
        <f>LN(Data[[#This Row],[NVActual]]/Data[[#This Row],[MA'[n*ln(n)']
30d]])</f>
        <v>6.9327707516482446</v>
      </c>
      <c r="AA1992" s="29">
        <f>LN(Data[[#This Row],[NVActual]]/Data[[#This Row],[MA'[n^1.5']]])</f>
        <v>3.1802127202118098</v>
      </c>
      <c r="AB1992" s="29">
        <f>LN(Data[[#This Row],[NVActual]]/Data[[#This Row],[Metcalfe
(n^2)]])</f>
        <v>-3.132725544057736</v>
      </c>
      <c r="AC1992" s="26">
        <f>1+Data[[#This Row],[MA'[NVMetcalfe calc']]]/((Data[[#This Row],[NVM_norm
(scaled)]]-Data[[#This Row],[NV_fund.]])/2)</f>
        <v>-3555754188.7754693</v>
      </c>
    </row>
    <row r="1993" spans="1:29" x14ac:dyDescent="0.2">
      <c r="A1993" s="23">
        <v>42183</v>
      </c>
      <c r="B1993" s="24">
        <v>3567614187.00773</v>
      </c>
      <c r="C1993" s="24">
        <f t="shared" si="241"/>
        <v>3369326848.9752455</v>
      </c>
      <c r="D1993" s="25">
        <f>LN(Data[[#This Row],[NVActual]])</f>
        <v>21.995162914373527</v>
      </c>
      <c r="E1993" s="26">
        <v>275010</v>
      </c>
      <c r="F1993" s="40">
        <f>Data[[#This Row],[DAA 
(n)]]^2</f>
        <v>75630500100</v>
      </c>
      <c r="G1993" s="41">
        <f t="shared" si="242"/>
        <v>82268881907.166672</v>
      </c>
      <c r="H1993" s="28">
        <f>LN(Data[[#This Row],[Metcalfe
(n^2)]])</f>
        <v>25.049125479247863</v>
      </c>
      <c r="I1993" s="42">
        <f t="shared" si="243"/>
        <v>25.11907729585219</v>
      </c>
      <c r="J1993" s="40">
        <f>Data[[#This Row],[DAA 
(n)]]*LN(Data[[#This Row],[DAA 
(n)]])</f>
        <v>3444379.9990239772</v>
      </c>
      <c r="K1993" s="40">
        <f t="shared" si="244"/>
        <v>3591671.4678075816</v>
      </c>
      <c r="L1993" s="29">
        <f>LN(Data[[#This Row],[MA'[n*ln(n)']
30d]])</f>
        <v>15.094128242029653</v>
      </c>
      <c r="M1993" s="43">
        <f t="shared" si="245"/>
        <v>15.049275858005633</v>
      </c>
      <c r="N1993" s="40">
        <f>Data[[#This Row],[DAA 
(n)]]^1.5</f>
        <v>144219082.76126647</v>
      </c>
      <c r="O1993" s="40">
        <f t="shared" si="246"/>
        <v>153204400.45278487</v>
      </c>
      <c r="P1993" s="43">
        <f>LN(Data[[#This Row],[MA'[n^1.5']]])</f>
        <v>18.847283538440397</v>
      </c>
      <c r="Q1993" s="43">
        <f t="shared" si="247"/>
        <v>18.785256045149485</v>
      </c>
      <c r="R1993" s="30">
        <f>$O$1+$O$2*Data[[#This Row],[MA'[ln(n^2)']]]</f>
        <v>25.11907729585219</v>
      </c>
      <c r="S1993" s="30">
        <f>$Q$1+$Q$2*Data[[#This Row],[MA'[ln(n*ln(n))']]]</f>
        <v>21.351305165709292</v>
      </c>
      <c r="T1993" s="31">
        <f>$O$3*Data[[#This Row],[Metcalfe
(n^2)]]</f>
        <v>39327860052</v>
      </c>
      <c r="U1993" s="31">
        <f t="shared" si="248"/>
        <v>42779818591.726662</v>
      </c>
      <c r="V1993" s="30">
        <f>LN(Data[[#This Row],[MA'[NVA']
30d]]/Data[[#This Row],[MA'[NVMetcalfe calc']]])</f>
        <v>-2.5413534868192671</v>
      </c>
      <c r="W1993" s="30">
        <f>$Q$3+Data[[#This Row],[NVM
(scaled)]]/((Data[[#This Row],[Upper Bound]]-Data[[#This Row],[Lower Bound]])/2)</f>
        <v>-0.75899532086240196</v>
      </c>
      <c r="X1993" s="30">
        <f>(Data[[#This Row],[Upper Bound]]+Data[[#This Row],[Lower Bound]])/2</f>
        <v>23.235191230780742</v>
      </c>
      <c r="Y1993" s="32">
        <f>LN(Data[[#This Row],[NVActual]]/Data[[#This Row],[MA'[n^2']
30d]])</f>
        <v>-3.1380958531322198</v>
      </c>
      <c r="Z1993" s="32">
        <f>LN(Data[[#This Row],[NVActual]]/Data[[#This Row],[MA'[n*ln(n)']
30d]])</f>
        <v>6.9010346723438731</v>
      </c>
      <c r="AA1993" s="32">
        <f>LN(Data[[#This Row],[NVActual]]/Data[[#This Row],[MA'[n^1.5']]])</f>
        <v>3.1478793759331287</v>
      </c>
      <c r="AB1993" s="32">
        <f>LN(Data[[#This Row],[NVActual]]/Data[[#This Row],[Metcalfe
(n^2)]])</f>
        <v>-3.0539625648743356</v>
      </c>
      <c r="AC1993" s="34">
        <f>1+Data[[#This Row],[MA'[NVMetcalfe calc']]]/((Data[[#This Row],[NVM_norm
(scaled)]]-Data[[#This Row],[NV_fund.]])/2)</f>
        <v>-3565848626.5124059</v>
      </c>
    </row>
    <row r="1994" spans="1:29" x14ac:dyDescent="0.2">
      <c r="A1994" s="23">
        <v>42182</v>
      </c>
      <c r="B1994" s="24">
        <v>3602123761.0580101</v>
      </c>
      <c r="C1994" s="24">
        <f t="shared" si="241"/>
        <v>3362536519.0652018</v>
      </c>
      <c r="D1994" s="25">
        <f>LN(Data[[#This Row],[NVActual]])</f>
        <v>22.004789442093266</v>
      </c>
      <c r="E1994" s="26">
        <v>290296</v>
      </c>
      <c r="F1994" s="40">
        <f>Data[[#This Row],[DAA 
(n)]]^2</f>
        <v>84271767616</v>
      </c>
      <c r="G1994" s="41">
        <f t="shared" si="242"/>
        <v>82775488533.300003</v>
      </c>
      <c r="H1994" s="28">
        <f>LN(Data[[#This Row],[Metcalfe
(n^2)]])</f>
        <v>25.157312742136654</v>
      </c>
      <c r="I1994" s="42">
        <f t="shared" si="243"/>
        <v>25.125181151197911</v>
      </c>
      <c r="J1994" s="40">
        <f>Data[[#This Row],[DAA 
(n)]]*LN(Data[[#This Row],[DAA 
(n)]])</f>
        <v>3651533.6298956508</v>
      </c>
      <c r="K1994" s="40">
        <f t="shared" si="244"/>
        <v>3603599.5073430529</v>
      </c>
      <c r="L1994" s="29">
        <f>LN(Data[[#This Row],[MA'[n*ln(n)']
30d]])</f>
        <v>15.097443767046974</v>
      </c>
      <c r="M1994" s="43">
        <f t="shared" si="245"/>
        <v>15.045465674745202</v>
      </c>
      <c r="N1994" s="40">
        <f>Data[[#This Row],[DAA 
(n)]]^1.5</f>
        <v>156408941.72602281</v>
      </c>
      <c r="O1994" s="40">
        <f t="shared" si="246"/>
        <v>153912104.65612078</v>
      </c>
      <c r="P1994" s="43">
        <f>LN(Data[[#This Row],[MA'[n^1.5']]])</f>
        <v>18.851892248452472</v>
      </c>
      <c r="Q1994" s="43">
        <f t="shared" si="247"/>
        <v>18.77994032349001</v>
      </c>
      <c r="R1994" s="30">
        <f>$O$1+$O$2*Data[[#This Row],[MA'[ln(n^2)']]]</f>
        <v>25.125181151197911</v>
      </c>
      <c r="S1994" s="30">
        <f>$Q$1+$Q$2*Data[[#This Row],[MA'[ln(n*ln(n))']]]</f>
        <v>21.345018363329583</v>
      </c>
      <c r="T1994" s="31">
        <f>$O$3*Data[[#This Row],[Metcalfe
(n^2)]]</f>
        <v>43821319160.32</v>
      </c>
      <c r="U1994" s="31">
        <f t="shared" si="248"/>
        <v>43043254037.315994</v>
      </c>
      <c r="V1994" s="30">
        <f>LN(Data[[#This Row],[MA'[NVA']
30d]]/Data[[#This Row],[MA'[NVMetcalfe calc']]])</f>
        <v>-2.5495099123943286</v>
      </c>
      <c r="W1994" s="30">
        <f>$Q$3+Data[[#This Row],[NVM
(scaled)]]/((Data[[#This Row],[Upper Bound]]-Data[[#This Row],[Lower Bound]])/2)</f>
        <v>-0.75888895291836012</v>
      </c>
      <c r="X1994" s="30">
        <f>(Data[[#This Row],[Upper Bound]]+Data[[#This Row],[Lower Bound]])/2</f>
        <v>23.235099757263747</v>
      </c>
      <c r="Y1994" s="29">
        <f>LN(Data[[#This Row],[NVActual]]/Data[[#This Row],[MA'[n^2']
30d]])</f>
        <v>-3.1346083802116556</v>
      </c>
      <c r="Z1994" s="29">
        <f>LN(Data[[#This Row],[NVActual]]/Data[[#This Row],[MA'[n*ln(n)']
30d]])</f>
        <v>6.9073456750462912</v>
      </c>
      <c r="AA1994" s="29">
        <f>LN(Data[[#This Row],[NVActual]]/Data[[#This Row],[MA'[n^1.5']]])</f>
        <v>3.1528971936407939</v>
      </c>
      <c r="AB1994" s="29">
        <f>LN(Data[[#This Row],[NVActual]]/Data[[#This Row],[Metcalfe
(n^2)]])</f>
        <v>-3.1525233000433874</v>
      </c>
      <c r="AC1994" s="26">
        <f>1+Data[[#This Row],[MA'[NVMetcalfe calc']]]/((Data[[#This Row],[NVM_norm
(scaled)]]-Data[[#This Row],[NV_fund.]])/2)</f>
        <v>-3587836482.3146834</v>
      </c>
    </row>
    <row r="1995" spans="1:29" x14ac:dyDescent="0.2">
      <c r="A1995" s="23">
        <v>42181</v>
      </c>
      <c r="B1995" s="24">
        <v>3478734335.5327301</v>
      </c>
      <c r="C1995" s="24">
        <f t="shared" si="241"/>
        <v>3354712516.1340632</v>
      </c>
      <c r="D1995" s="25">
        <f>LN(Data[[#This Row],[NVActual]])</f>
        <v>21.969934367893117</v>
      </c>
      <c r="E1995" s="26">
        <v>294363</v>
      </c>
      <c r="F1995" s="40">
        <f>Data[[#This Row],[DAA 
(n)]]^2</f>
        <v>86649575769</v>
      </c>
      <c r="G1995" s="41">
        <f t="shared" si="242"/>
        <v>82150741085.066666</v>
      </c>
      <c r="H1995" s="28">
        <f>LN(Data[[#This Row],[Metcalfe
(n^2)]])</f>
        <v>25.185137957181443</v>
      </c>
      <c r="I1995" s="42">
        <f t="shared" si="243"/>
        <v>25.116796189188168</v>
      </c>
      <c r="J1995" s="40">
        <f>Data[[#This Row],[DAA 
(n)]]*LN(Data[[#This Row],[DAA 
(n)]])</f>
        <v>3706786.3822449003</v>
      </c>
      <c r="K1995" s="40">
        <f t="shared" si="244"/>
        <v>3588140.9159935606</v>
      </c>
      <c r="L1995" s="29">
        <f>LN(Data[[#This Row],[MA'[n*ln(n)']
30d]])</f>
        <v>15.093144775635308</v>
      </c>
      <c r="M1995" s="43">
        <f t="shared" si="245"/>
        <v>15.041357133566104</v>
      </c>
      <c r="N1995" s="40">
        <f>Data[[#This Row],[DAA 
(n)]]^1.5</f>
        <v>159707323.16362393</v>
      </c>
      <c r="O1995" s="40">
        <f t="shared" si="246"/>
        <v>153015707.49123514</v>
      </c>
      <c r="P1995" s="43">
        <f>LN(Data[[#This Row],[MA'[n^1.5']]])</f>
        <v>18.846051137428596</v>
      </c>
      <c r="Q1995" s="43">
        <f t="shared" si="247"/>
        <v>18.774200066077071</v>
      </c>
      <c r="R1995" s="30">
        <f>$O$1+$O$2*Data[[#This Row],[MA'[ln(n^2)']]]</f>
        <v>25.116796189188168</v>
      </c>
      <c r="S1995" s="30">
        <f>$Q$1+$Q$2*Data[[#This Row],[MA'[ln(n*ln(n))']]]</f>
        <v>21.338239270384069</v>
      </c>
      <c r="T1995" s="31">
        <f>$O$3*Data[[#This Row],[Metcalfe
(n^2)]]</f>
        <v>45057779399.880005</v>
      </c>
      <c r="U1995" s="31">
        <f t="shared" si="248"/>
        <v>42718385364.234657</v>
      </c>
      <c r="V1995" s="30">
        <f>LN(Data[[#This Row],[MA'[NVA']
30d]]/Data[[#This Row],[MA'[NVMetcalfe calc']]])</f>
        <v>-2.5442633195910025</v>
      </c>
      <c r="W1995" s="30">
        <f>$Q$3+Data[[#This Row],[NVM
(scaled)]]/((Data[[#This Row],[Upper Bound]]-Data[[#This Row],[Lower Bound]])/2)</f>
        <v>-0.75668518922099681</v>
      </c>
      <c r="X1995" s="30">
        <f>(Data[[#This Row],[Upper Bound]]+Data[[#This Row],[Lower Bound]])/2</f>
        <v>23.227517729786118</v>
      </c>
      <c r="Y1995" s="32">
        <f>LN(Data[[#This Row],[NVActual]]/Data[[#This Row],[MA'[n^2']
30d]])</f>
        <v>-3.1618873346165954</v>
      </c>
      <c r="Z1995" s="32">
        <f>LN(Data[[#This Row],[NVActual]]/Data[[#This Row],[MA'[n*ln(n)']
30d]])</f>
        <v>6.8767895922578095</v>
      </c>
      <c r="AA1995" s="32">
        <f>LN(Data[[#This Row],[NVActual]]/Data[[#This Row],[MA'[n^1.5']]])</f>
        <v>3.1238832304645214</v>
      </c>
      <c r="AB1995" s="32">
        <f>LN(Data[[#This Row],[NVActual]]/Data[[#This Row],[Metcalfe
(n^2)]])</f>
        <v>-3.2152035892883255</v>
      </c>
      <c r="AC1995" s="34">
        <f>1+Data[[#This Row],[MA'[NVMetcalfe calc']]]/((Data[[#This Row],[NVM_norm
(scaled)]]-Data[[#This Row],[NV_fund.]])/2)</f>
        <v>-3562210134.4371872</v>
      </c>
    </row>
    <row r="1996" spans="1:29" x14ac:dyDescent="0.2">
      <c r="A1996" s="23">
        <v>42180</v>
      </c>
      <c r="B1996" s="24">
        <v>3468922344.1708698</v>
      </c>
      <c r="C1996" s="24">
        <f t="shared" ref="C1996:C2059" si="249">AVERAGE(B1996:B2025)</f>
        <v>3351092270.6412439</v>
      </c>
      <c r="D1996" s="25">
        <f>LN(Data[[#This Row],[NVActual]])</f>
        <v>21.967109819030785</v>
      </c>
      <c r="E1996" s="26">
        <v>227584</v>
      </c>
      <c r="F1996" s="40">
        <f>Data[[#This Row],[DAA 
(n)]]^2</f>
        <v>51794477056</v>
      </c>
      <c r="G1996" s="41">
        <f t="shared" ref="G1996:G2059" si="250">AVERAGE(F1996:F2025)</f>
        <v>81484525521.566666</v>
      </c>
      <c r="H1996" s="28">
        <f>LN(Data[[#This Row],[Metcalfe
(n^2)]])</f>
        <v>24.670549359986936</v>
      </c>
      <c r="I1996" s="42">
        <f t="shared" ref="I1996:I2059" si="251">AVERAGE(H1996:H2025)</f>
        <v>25.108055508827533</v>
      </c>
      <c r="J1996" s="40">
        <f>Data[[#This Row],[DAA 
(n)]]*LN(Data[[#This Row],[DAA 
(n)]])</f>
        <v>2807311.1527716336</v>
      </c>
      <c r="K1996" s="40">
        <f t="shared" ref="K1996:K2059" si="252">AVERAGE(J1996:J2025)</f>
        <v>3571829.6687042364</v>
      </c>
      <c r="L1996" s="29">
        <f>LN(Data[[#This Row],[MA'[n*ln(n)']
30d]])</f>
        <v>15.088588534708363</v>
      </c>
      <c r="M1996" s="43">
        <f t="shared" ref="M1996:M2059" si="253">AVERAGE(L1996:L2025)</f>
        <v>15.03738802137063</v>
      </c>
      <c r="N1996" s="40">
        <f>Data[[#This Row],[DAA 
(n)]]^1.5</f>
        <v>108570687.87804897</v>
      </c>
      <c r="O1996" s="40">
        <f t="shared" ref="O1996:O2059" si="254">AVERAGE(N1996:N2025)</f>
        <v>152065265.3888973</v>
      </c>
      <c r="P1996" s="43">
        <f>LN(Data[[#This Row],[MA'[n^1.5']]])</f>
        <v>18.839820364212919</v>
      </c>
      <c r="Q1996" s="43">
        <f t="shared" ref="Q1996:Q2059" si="255">AVERAGE(P1996:P2025)</f>
        <v>18.768649146837117</v>
      </c>
      <c r="R1996" s="30">
        <f>$O$1+$O$2*Data[[#This Row],[MA'[ln(n^2)']]]</f>
        <v>25.108055508827533</v>
      </c>
      <c r="S1996" s="30">
        <f>$Q$1+$Q$2*Data[[#This Row],[MA'[ln(n*ln(n))']]]</f>
        <v>21.331690235261537</v>
      </c>
      <c r="T1996" s="31">
        <f>$O$3*Data[[#This Row],[Metcalfe
(n^2)]]</f>
        <v>26933128069.120003</v>
      </c>
      <c r="U1996" s="31">
        <f t="shared" si="248"/>
        <v>42371953271.214668</v>
      </c>
      <c r="V1996" s="30">
        <f>LN(Data[[#This Row],[MA'[NVA']
30d]]/Data[[#This Row],[MA'[NVMetcalfe calc']]])</f>
        <v>-2.5372003202797648</v>
      </c>
      <c r="W1996" s="30">
        <f>$Q$3+Data[[#This Row],[NVM
(scaled)]]/((Data[[#This Row],[Upper Bound]]-Data[[#This Row],[Lower Bound]])/2)</f>
        <v>-0.75372611571226711</v>
      </c>
      <c r="X1996" s="30">
        <f>(Data[[#This Row],[Upper Bound]]+Data[[#This Row],[Lower Bound]])/2</f>
        <v>23.219872872044533</v>
      </c>
      <c r="Y1996" s="29">
        <f>LN(Data[[#This Row],[NVActual]]/Data[[#This Row],[MA'[n^2']
30d]])</f>
        <v>-3.1565691492336581</v>
      </c>
      <c r="Z1996" s="29">
        <f>LN(Data[[#This Row],[NVActual]]/Data[[#This Row],[MA'[n*ln(n)']
30d]])</f>
        <v>6.8785212843224244</v>
      </c>
      <c r="AA1996" s="29">
        <f>LN(Data[[#This Row],[NVActual]]/Data[[#This Row],[MA'[n^1.5']]])</f>
        <v>3.1272894548178658</v>
      </c>
      <c r="AB1996" s="29">
        <f>LN(Data[[#This Row],[NVActual]]/Data[[#This Row],[Metcalfe
(n^2)]])</f>
        <v>-2.7034395409561482</v>
      </c>
      <c r="AC1996" s="26">
        <f>1+Data[[#This Row],[MA'[NVMetcalfe calc']]]/((Data[[#This Row],[NVM_norm
(scaled)]]-Data[[#This Row],[NV_fund.]])/2)</f>
        <v>-3534884627.1156044</v>
      </c>
    </row>
    <row r="1997" spans="1:29" x14ac:dyDescent="0.2">
      <c r="A1997" s="23">
        <v>42179</v>
      </c>
      <c r="B1997" s="24">
        <v>3440865164.0013599</v>
      </c>
      <c r="C1997" s="24">
        <f t="shared" si="249"/>
        <v>3347578949.5472741</v>
      </c>
      <c r="D1997" s="25">
        <f>LN(Data[[#This Row],[NVActual]])</f>
        <v>21.958988777873788</v>
      </c>
      <c r="E1997" s="26">
        <v>267900</v>
      </c>
      <c r="F1997" s="40">
        <f>Data[[#This Row],[DAA 
(n)]]^2</f>
        <v>71770410000</v>
      </c>
      <c r="G1997" s="41">
        <f t="shared" si="250"/>
        <v>82270925898.233337</v>
      </c>
      <c r="H1997" s="28">
        <f>LN(Data[[#This Row],[Metcalfe
(n^2)]])</f>
        <v>24.996738111065401</v>
      </c>
      <c r="I1997" s="42">
        <f t="shared" si="251"/>
        <v>25.120566993373959</v>
      </c>
      <c r="J1997" s="40">
        <f>Data[[#This Row],[DAA 
(n)]]*LN(Data[[#This Row],[DAA 
(n)]])</f>
        <v>3348313.0699772104</v>
      </c>
      <c r="K1997" s="40">
        <f t="shared" si="252"/>
        <v>3592865.1453377381</v>
      </c>
      <c r="L1997" s="29">
        <f>LN(Data[[#This Row],[MA'[n*ln(n)']
30d]])</f>
        <v>15.094460532782811</v>
      </c>
      <c r="M1997" s="43">
        <f t="shared" si="253"/>
        <v>15.033549735725613</v>
      </c>
      <c r="N1997" s="40">
        <f>Data[[#This Row],[DAA 
(n)]]^1.5</f>
        <v>138662514.18101454</v>
      </c>
      <c r="O1997" s="40">
        <f t="shared" si="254"/>
        <v>153241907.92868116</v>
      </c>
      <c r="P1997" s="43">
        <f>LN(Data[[#This Row],[MA'[n^1.5']]])</f>
        <v>18.847528328310972</v>
      </c>
      <c r="Q1997" s="43">
        <f t="shared" si="255"/>
        <v>18.763276721121926</v>
      </c>
      <c r="R1997" s="30">
        <f>$O$1+$O$2*Data[[#This Row],[MA'[ln(n^2)']]]</f>
        <v>25.120566993373959</v>
      </c>
      <c r="S1997" s="30">
        <f>$Q$1+$Q$2*Data[[#This Row],[MA'[ln(n*ln(n))']]]</f>
        <v>21.325357063947258</v>
      </c>
      <c r="T1997" s="31">
        <f>$O$3*Data[[#This Row],[Metcalfe
(n^2)]]</f>
        <v>37320613200</v>
      </c>
      <c r="U1997" s="31">
        <f t="shared" si="248"/>
        <v>42780881467.081329</v>
      </c>
      <c r="V1997" s="30">
        <f>LN(Data[[#This Row],[MA'[NVA']
30d]]/Data[[#This Row],[MA'[NVMetcalfe calc']]])</f>
        <v>-2.5478539251610099</v>
      </c>
      <c r="W1997" s="30">
        <f>$Q$3+Data[[#This Row],[NVM
(scaled)]]/((Data[[#This Row],[Upper Bound]]-Data[[#This Row],[Lower Bound]])/2)</f>
        <v>-0.7526682436751978</v>
      </c>
      <c r="X1997" s="30">
        <f>(Data[[#This Row],[Upper Bound]]+Data[[#This Row],[Lower Bound]])/2</f>
        <v>23.222962028660611</v>
      </c>
      <c r="Y1997" s="32">
        <f>LN(Data[[#This Row],[NVActual]]/Data[[#This Row],[MA'[n^2']
30d]])</f>
        <v>-3.1742948345748809</v>
      </c>
      <c r="Z1997" s="32">
        <f>LN(Data[[#This Row],[NVActual]]/Data[[#This Row],[MA'[n*ln(n)']
30d]])</f>
        <v>6.8645282450909768</v>
      </c>
      <c r="AA1997" s="32">
        <f>LN(Data[[#This Row],[NVActual]]/Data[[#This Row],[MA'[n^1.5']]])</f>
        <v>3.1114604495628146</v>
      </c>
      <c r="AB1997" s="32">
        <f>LN(Data[[#This Row],[NVActual]]/Data[[#This Row],[Metcalfe
(n^2)]])</f>
        <v>-3.0377493331916119</v>
      </c>
      <c r="AC1997" s="34">
        <f>1+Data[[#This Row],[MA'[NVMetcalfe calc']]]/((Data[[#This Row],[NVM_norm
(scaled)]]-Data[[#This Row],[NV_fund.]])/2)</f>
        <v>-3568697128.6386638</v>
      </c>
    </row>
    <row r="1998" spans="1:29" x14ac:dyDescent="0.2">
      <c r="A1998" s="23">
        <v>42178</v>
      </c>
      <c r="B1998" s="24">
        <v>3493335248.1509099</v>
      </c>
      <c r="C1998" s="24">
        <f t="shared" si="249"/>
        <v>3345070570.4862843</v>
      </c>
      <c r="D1998" s="25">
        <f>LN(Data[[#This Row],[NVActual]])</f>
        <v>21.974122775305851</v>
      </c>
      <c r="E1998" s="26">
        <v>303390</v>
      </c>
      <c r="F1998" s="40">
        <f>Data[[#This Row],[DAA 
(n)]]^2</f>
        <v>92045492100</v>
      </c>
      <c r="G1998" s="41">
        <f t="shared" si="250"/>
        <v>82170591474.366669</v>
      </c>
      <c r="H1998" s="28">
        <f>LN(Data[[#This Row],[Metcalfe
(n^2)]])</f>
        <v>25.24554877112865</v>
      </c>
      <c r="I1998" s="42">
        <f t="shared" si="251"/>
        <v>25.119138839818952</v>
      </c>
      <c r="J1998" s="40">
        <f>Data[[#This Row],[DAA 
(n)]]*LN(Data[[#This Row],[DAA 
(n)]])</f>
        <v>3829623.5208363608</v>
      </c>
      <c r="K1998" s="40">
        <f t="shared" si="252"/>
        <v>3590312.3740470773</v>
      </c>
      <c r="L1998" s="29">
        <f>LN(Data[[#This Row],[MA'[n*ln(n)']
30d]])</f>
        <v>15.093749768948495</v>
      </c>
      <c r="M1998" s="43">
        <f t="shared" si="253"/>
        <v>15.029521961961617</v>
      </c>
      <c r="N1998" s="40">
        <f>Data[[#This Row],[DAA 
(n)]]^1.5</f>
        <v>167109789.80364642</v>
      </c>
      <c r="O1998" s="40">
        <f t="shared" si="254"/>
        <v>153095745.33784178</v>
      </c>
      <c r="P1998" s="43">
        <f>LN(Data[[#This Row],[MA'[n^1.5']]])</f>
        <v>18.846574070155814</v>
      </c>
      <c r="Q1998" s="43">
        <f t="shared" si="255"/>
        <v>18.757656299670256</v>
      </c>
      <c r="R1998" s="30">
        <f>$O$1+$O$2*Data[[#This Row],[MA'[ln(n^2)']]]</f>
        <v>25.119138839818952</v>
      </c>
      <c r="S1998" s="30">
        <f>$Q$1+$Q$2*Data[[#This Row],[MA'[ln(n*ln(n))']]]</f>
        <v>21.318711237236666</v>
      </c>
      <c r="T1998" s="31">
        <f>$O$3*Data[[#This Row],[Metcalfe
(n^2)]]</f>
        <v>47863655892</v>
      </c>
      <c r="U1998" s="31">
        <f t="shared" si="248"/>
        <v>42728707566.670662</v>
      </c>
      <c r="V1998" s="30">
        <f>LN(Data[[#This Row],[MA'[NVA']
30d]]/Data[[#This Row],[MA'[NVMetcalfe calc']]])</f>
        <v>-2.5473832120265407</v>
      </c>
      <c r="W1998" s="30">
        <f>$Q$3+Data[[#This Row],[NVM
(scaled)]]/((Data[[#This Row],[Upper Bound]]-Data[[#This Row],[Lower Bound]])/2)</f>
        <v>-0.75057715521046331</v>
      </c>
      <c r="X1998" s="30">
        <f>(Data[[#This Row],[Upper Bound]]+Data[[#This Row],[Lower Bound]])/2</f>
        <v>23.218925038527807</v>
      </c>
      <c r="Y1998" s="29">
        <f>LN(Data[[#This Row],[NVActual]]/Data[[#This Row],[MA'[n^2']
30d]])</f>
        <v>-3.1579405317367297</v>
      </c>
      <c r="Z1998" s="29">
        <f>LN(Data[[#This Row],[NVActual]]/Data[[#This Row],[MA'[n*ln(n)']
30d]])</f>
        <v>6.8803730063573552</v>
      </c>
      <c r="AA1998" s="29">
        <f>LN(Data[[#This Row],[NVActual]]/Data[[#This Row],[MA'[n^1.5']]])</f>
        <v>3.1275487051500344</v>
      </c>
      <c r="AB1998" s="29">
        <f>LN(Data[[#This Row],[NVActual]]/Data[[#This Row],[Metcalfe
(n^2)]])</f>
        <v>-3.2714259958228018</v>
      </c>
      <c r="AC1998" s="26">
        <f>1+Data[[#This Row],[MA'[NVMetcalfe calc']]]/((Data[[#This Row],[NVM_norm
(scaled)]]-Data[[#This Row],[NV_fund.]])/2)</f>
        <v>-3565256150.0295358</v>
      </c>
    </row>
    <row r="1999" spans="1:29" x14ac:dyDescent="0.2">
      <c r="A1999" s="23">
        <v>42177</v>
      </c>
      <c r="B1999" s="24">
        <v>3533001756.5755901</v>
      </c>
      <c r="C1999" s="24">
        <f t="shared" si="249"/>
        <v>3342540212.0532846</v>
      </c>
      <c r="D1999" s="25">
        <f>LN(Data[[#This Row],[NVActual]])</f>
        <v>21.985413702514236</v>
      </c>
      <c r="E1999" s="26">
        <v>264629</v>
      </c>
      <c r="F1999" s="40">
        <f>Data[[#This Row],[DAA 
(n)]]^2</f>
        <v>70028507641</v>
      </c>
      <c r="G1999" s="41">
        <f t="shared" si="250"/>
        <v>81753490411.866669</v>
      </c>
      <c r="H1999" s="28">
        <f>LN(Data[[#This Row],[Metcalfe
(n^2)]])</f>
        <v>24.972168248105461</v>
      </c>
      <c r="I1999" s="42">
        <f t="shared" si="251"/>
        <v>25.114268250114328</v>
      </c>
      <c r="J1999" s="40">
        <f>Data[[#This Row],[DAA 
(n)]]*LN(Data[[#This Row],[DAA 
(n)]])</f>
        <v>3304179.9556639502</v>
      </c>
      <c r="K1999" s="40">
        <f t="shared" si="252"/>
        <v>3580631.8576195883</v>
      </c>
      <c r="L1999" s="29">
        <f>LN(Data[[#This Row],[MA'[n*ln(n)']
30d]])</f>
        <v>15.091049839344985</v>
      </c>
      <c r="M1999" s="43">
        <f t="shared" si="253"/>
        <v>15.025546501496365</v>
      </c>
      <c r="N1999" s="40">
        <f>Data[[#This Row],[DAA 
(n)]]^1.5</f>
        <v>136130723.74938056</v>
      </c>
      <c r="O1999" s="40">
        <f t="shared" si="254"/>
        <v>152517562.47969547</v>
      </c>
      <c r="P1999" s="43">
        <f>LN(Data[[#This Row],[MA'[n^1.5']]])</f>
        <v>18.842790311182181</v>
      </c>
      <c r="Q1999" s="43">
        <f t="shared" si="255"/>
        <v>18.75210799473707</v>
      </c>
      <c r="R1999" s="30">
        <f>$O$1+$O$2*Data[[#This Row],[MA'[ln(n^2)']]]</f>
        <v>25.114268250114328</v>
      </c>
      <c r="S1999" s="30">
        <f>$Q$1+$Q$2*Data[[#This Row],[MA'[ln(n*ln(n))']]]</f>
        <v>21.312151727469001</v>
      </c>
      <c r="T1999" s="31">
        <f>$O$3*Data[[#This Row],[Metcalfe
(n^2)]]</f>
        <v>36414823973.32</v>
      </c>
      <c r="U1999" s="31">
        <f t="shared" si="248"/>
        <v>42511815014.17067</v>
      </c>
      <c r="V1999" s="30">
        <f>LN(Data[[#This Row],[MA'[NVA']
30d]]/Data[[#This Row],[MA'[NVMetcalfe calc']]])</f>
        <v>-2.5430509771752488</v>
      </c>
      <c r="W1999" s="30">
        <f>$Q$3+Data[[#This Row],[NVM
(scaled)]]/((Data[[#This Row],[Upper Bound]]-Data[[#This Row],[Lower Bound]])/2)</f>
        <v>-0.74770280948986689</v>
      </c>
      <c r="X1999" s="30">
        <f>(Data[[#This Row],[Upper Bound]]+Data[[#This Row],[Lower Bound]])/2</f>
        <v>23.213209988791665</v>
      </c>
      <c r="Y1999" s="32">
        <f>LN(Data[[#This Row],[NVActual]]/Data[[#This Row],[MA'[n^2']
30d]])</f>
        <v>-3.141560639467706</v>
      </c>
      <c r="Z1999" s="32">
        <f>LN(Data[[#This Row],[NVActual]]/Data[[#This Row],[MA'[n*ln(n)']
30d]])</f>
        <v>6.8943638631692501</v>
      </c>
      <c r="AA1999" s="32">
        <f>LN(Data[[#This Row],[NVActual]]/Data[[#This Row],[MA'[n^1.5']]])</f>
        <v>3.1426233913320547</v>
      </c>
      <c r="AB1999" s="32">
        <f>LN(Data[[#This Row],[NVActual]]/Data[[#This Row],[Metcalfe
(n^2)]])</f>
        <v>-2.9867545455912268</v>
      </c>
      <c r="AC1999" s="34">
        <f>1+Data[[#This Row],[MA'[NVMetcalfe calc']]]/((Data[[#This Row],[NVM_norm
(scaled)]]-Data[[#This Row],[NV_fund.]])/2)</f>
        <v>-3548430342.3731961</v>
      </c>
    </row>
    <row r="2000" spans="1:29" x14ac:dyDescent="0.2">
      <c r="A2000" s="23">
        <v>42176</v>
      </c>
      <c r="B2000" s="24">
        <v>3493198059.1424999</v>
      </c>
      <c r="C2000" s="24">
        <f t="shared" si="249"/>
        <v>3337831115.7843947</v>
      </c>
      <c r="D2000" s="25">
        <f>LN(Data[[#This Row],[NVActual]])</f>
        <v>21.974083502893514</v>
      </c>
      <c r="E2000" s="26">
        <v>279335</v>
      </c>
      <c r="F2000" s="40">
        <f>Data[[#This Row],[DAA 
(n)]]^2</f>
        <v>78028042225</v>
      </c>
      <c r="G2000" s="41">
        <f t="shared" si="250"/>
        <v>81071314369.96666</v>
      </c>
      <c r="H2000" s="28">
        <f>LN(Data[[#This Row],[Metcalfe
(n^2)]])</f>
        <v>25.080334114730846</v>
      </c>
      <c r="I2000" s="42">
        <f t="shared" si="251"/>
        <v>25.102746474915929</v>
      </c>
      <c r="J2000" s="40">
        <f>Data[[#This Row],[DAA 
(n)]]*LN(Data[[#This Row],[DAA 
(n)]])</f>
        <v>3502907.5649691704</v>
      </c>
      <c r="K2000" s="40">
        <f t="shared" si="252"/>
        <v>3561868.3887586752</v>
      </c>
      <c r="L2000" s="29">
        <f>LN(Data[[#This Row],[MA'[n*ln(n)']
30d]])</f>
        <v>15.085795793457006</v>
      </c>
      <c r="M2000" s="43">
        <f t="shared" si="253"/>
        <v>15.021519686260026</v>
      </c>
      <c r="N2000" s="40">
        <f>Data[[#This Row],[DAA 
(n)]]^1.5</f>
        <v>147634559.55473432</v>
      </c>
      <c r="O2000" s="40">
        <f t="shared" si="254"/>
        <v>151481325.66594952</v>
      </c>
      <c r="P2000" s="43">
        <f>LN(Data[[#This Row],[MA'[n^1.5']]])</f>
        <v>18.835972912385174</v>
      </c>
      <c r="Q2000" s="43">
        <f t="shared" si="255"/>
        <v>18.746486060597388</v>
      </c>
      <c r="R2000" s="30">
        <f>$O$1+$O$2*Data[[#This Row],[MA'[ln(n^2)']]]</f>
        <v>25.102746474915929</v>
      </c>
      <c r="S2000" s="30">
        <f>$Q$1+$Q$2*Data[[#This Row],[MA'[ln(n*ln(n))']]]</f>
        <v>21.305507482329041</v>
      </c>
      <c r="T2000" s="31">
        <f>$O$3*Data[[#This Row],[Metcalfe
(n^2)]]</f>
        <v>40574581957</v>
      </c>
      <c r="U2000" s="31">
        <f t="shared" si="248"/>
        <v>42157083472.382668</v>
      </c>
      <c r="V2000" s="30">
        <f>LN(Data[[#This Row],[MA'[NVA']
30d]]/Data[[#This Row],[MA'[NVMetcalfe calc']]])</f>
        <v>-2.5360814947129691</v>
      </c>
      <c r="W2000" s="30">
        <f>$Q$3+Data[[#This Row],[NVM
(scaled)]]/((Data[[#This Row],[Upper Bound]]-Data[[#This Row],[Lower Bound]])/2)</f>
        <v>-0.74575026468652761</v>
      </c>
      <c r="X2000" s="30">
        <f>(Data[[#This Row],[Upper Bound]]+Data[[#This Row],[Lower Bound]])/2</f>
        <v>23.204126978622483</v>
      </c>
      <c r="Y2000" s="29">
        <f>LN(Data[[#This Row],[NVActual]]/Data[[#This Row],[MA'[n^2']
30d]])</f>
        <v>-3.1445115256997576</v>
      </c>
      <c r="Z2000" s="29">
        <f>LN(Data[[#This Row],[NVActual]]/Data[[#This Row],[MA'[n*ln(n)']
30d]])</f>
        <v>6.888287709436506</v>
      </c>
      <c r="AA2000" s="29">
        <f>LN(Data[[#This Row],[NVActual]]/Data[[#This Row],[MA'[n^1.5']]])</f>
        <v>3.1381105905083397</v>
      </c>
      <c r="AB2000" s="29">
        <f>LN(Data[[#This Row],[NVActual]]/Data[[#This Row],[Metcalfe
(n^2)]])</f>
        <v>-3.106250611837333</v>
      </c>
      <c r="AC2000" s="26">
        <f>1+Data[[#This Row],[MA'[NVMetcalfe calc']]]/((Data[[#This Row],[NVM_norm
(scaled)]]-Data[[#This Row],[NV_fund.]])/2)</f>
        <v>-3520442550.2586117</v>
      </c>
    </row>
    <row r="2001" spans="1:29" x14ac:dyDescent="0.2">
      <c r="A2001" s="23">
        <v>42175</v>
      </c>
      <c r="B2001" s="24">
        <v>3510771420.4449</v>
      </c>
      <c r="C2001" s="24">
        <f t="shared" si="249"/>
        <v>3335069781.6857738</v>
      </c>
      <c r="D2001" s="25">
        <f>LN(Data[[#This Row],[NVActual]])</f>
        <v>21.979101628181091</v>
      </c>
      <c r="E2001" s="26">
        <v>259541</v>
      </c>
      <c r="F2001" s="40">
        <f>Data[[#This Row],[DAA 
(n)]]^2</f>
        <v>67361530681</v>
      </c>
      <c r="G2001" s="41">
        <f t="shared" si="250"/>
        <v>80523572769.96666</v>
      </c>
      <c r="H2001" s="28">
        <f>LN(Data[[#This Row],[Metcalfe
(n^2)]])</f>
        <v>24.933339930508879</v>
      </c>
      <c r="I2001" s="42">
        <f t="shared" si="251"/>
        <v>25.094863985411124</v>
      </c>
      <c r="J2001" s="40">
        <f>Data[[#This Row],[DAA 
(n)]]*LN(Data[[#This Row],[DAA 
(n)]])</f>
        <v>3235611.9894521027</v>
      </c>
      <c r="K2001" s="40">
        <f t="shared" si="252"/>
        <v>3547869.3574685692</v>
      </c>
      <c r="L2001" s="29">
        <f>LN(Data[[#This Row],[MA'[n*ln(n)']
30d]])</f>
        <v>15.081857800276119</v>
      </c>
      <c r="M2001" s="43">
        <f t="shared" si="253"/>
        <v>15.017862614794693</v>
      </c>
      <c r="N2001" s="40">
        <f>Data[[#This Row],[DAA 
(n)]]^1.5</f>
        <v>132223594.8478086</v>
      </c>
      <c r="O2001" s="40">
        <f t="shared" si="254"/>
        <v>150681547.80300599</v>
      </c>
      <c r="P2001" s="43">
        <f>LN(Data[[#This Row],[MA'[n^1.5']]])</f>
        <v>18.83067921285512</v>
      </c>
      <c r="Q2001" s="43">
        <f t="shared" si="255"/>
        <v>18.741355688962354</v>
      </c>
      <c r="R2001" s="30">
        <f>$O$1+$O$2*Data[[#This Row],[MA'[ln(n^2)']]]</f>
        <v>25.094863985411124</v>
      </c>
      <c r="S2001" s="30">
        <f>$Q$1+$Q$2*Data[[#This Row],[MA'[ln(n*ln(n))']]]</f>
        <v>21.299473314411241</v>
      </c>
      <c r="T2001" s="31">
        <f>$O$3*Data[[#This Row],[Metcalfe
(n^2)]]</f>
        <v>35027995954.120003</v>
      </c>
      <c r="U2001" s="31">
        <f t="shared" si="248"/>
        <v>41872257840.382668</v>
      </c>
      <c r="V2001" s="30">
        <f>LN(Data[[#This Row],[MA'[NVA']
30d]]/Data[[#This Row],[MA'[NVMetcalfe calc']]])</f>
        <v>-2.5301299003998685</v>
      </c>
      <c r="W2001" s="30">
        <f>$Q$3+Data[[#This Row],[NVM
(scaled)]]/((Data[[#This Row],[Upper Bound]]-Data[[#This Row],[Lower Bound]])/2)</f>
        <v>-0.74326454097718198</v>
      </c>
      <c r="X2001" s="30">
        <f>(Data[[#This Row],[Upper Bound]]+Data[[#This Row],[Lower Bound]])/2</f>
        <v>23.197168649911184</v>
      </c>
      <c r="Y2001" s="32">
        <f>LN(Data[[#This Row],[NVActual]]/Data[[#This Row],[MA'[n^2']
30d]])</f>
        <v>-3.1327141797642462</v>
      </c>
      <c r="Z2001" s="32">
        <f>LN(Data[[#This Row],[NVActual]]/Data[[#This Row],[MA'[n*ln(n)']
30d]])</f>
        <v>6.8972438279049717</v>
      </c>
      <c r="AA2001" s="32">
        <f>LN(Data[[#This Row],[NVActual]]/Data[[#This Row],[MA'[n^1.5']]])</f>
        <v>3.1484224153259697</v>
      </c>
      <c r="AB2001" s="32">
        <f>LN(Data[[#This Row],[NVActual]]/Data[[#This Row],[Metcalfe
(n^2)]])</f>
        <v>-2.9542383023277887</v>
      </c>
      <c r="AC2001" s="34">
        <f>1+Data[[#This Row],[MA'[NVMetcalfe calc']]]/((Data[[#This Row],[NVM_norm
(scaled)]]-Data[[#This Row],[NV_fund.]])/2)</f>
        <v>-3498036772.730484</v>
      </c>
    </row>
    <row r="2002" spans="1:29" x14ac:dyDescent="0.2">
      <c r="A2002" s="23">
        <v>42174</v>
      </c>
      <c r="B2002" s="24">
        <v>3498814572.86274</v>
      </c>
      <c r="C2002" s="24">
        <f t="shared" si="249"/>
        <v>3329439548.8959889</v>
      </c>
      <c r="D2002" s="25">
        <f>LN(Data[[#This Row],[NVActual]])</f>
        <v>21.975690054604403</v>
      </c>
      <c r="E2002" s="26">
        <v>291461</v>
      </c>
      <c r="F2002" s="40">
        <f>Data[[#This Row],[DAA 
(n)]]^2</f>
        <v>84949514521</v>
      </c>
      <c r="G2002" s="41">
        <f t="shared" si="250"/>
        <v>80140720985.96666</v>
      </c>
      <c r="H2002" s="28">
        <f>LN(Data[[#This Row],[Metcalfe
(n^2)]])</f>
        <v>25.165322970168681</v>
      </c>
      <c r="I2002" s="42">
        <f t="shared" si="251"/>
        <v>25.0886326669964</v>
      </c>
      <c r="J2002" s="40">
        <f>Data[[#This Row],[DAA 
(n)]]*LN(Data[[#This Row],[DAA 
(n)]])</f>
        <v>3667355.099104167</v>
      </c>
      <c r="K2002" s="40">
        <f t="shared" si="252"/>
        <v>3537508.6056162985</v>
      </c>
      <c r="L2002" s="29">
        <f>LN(Data[[#This Row],[MA'[n*ln(n)']
30d]])</f>
        <v>15.078933253613723</v>
      </c>
      <c r="M2002" s="43">
        <f t="shared" si="253"/>
        <v>15.014419684239103</v>
      </c>
      <c r="N2002" s="40">
        <f>Data[[#This Row],[DAA 
(n)]]^1.5</f>
        <v>157351423.41842696</v>
      </c>
      <c r="O2002" s="40">
        <f t="shared" si="254"/>
        <v>150104966.2215701</v>
      </c>
      <c r="P2002" s="43">
        <f>LN(Data[[#This Row],[MA'[n^1.5']]])</f>
        <v>18.826845382142768</v>
      </c>
      <c r="Q2002" s="43">
        <f t="shared" si="255"/>
        <v>18.736516815608844</v>
      </c>
      <c r="R2002" s="30">
        <f>$O$1+$O$2*Data[[#This Row],[MA'[ln(n^2)']]]</f>
        <v>25.0886326669964</v>
      </c>
      <c r="S2002" s="30">
        <f>$Q$1+$Q$2*Data[[#This Row],[MA'[ln(n*ln(n))']]]</f>
        <v>21.293792478994519</v>
      </c>
      <c r="T2002" s="31">
        <f>$O$3*Data[[#This Row],[Metcalfe
(n^2)]]</f>
        <v>44173747550.919998</v>
      </c>
      <c r="U2002" s="31">
        <f t="shared" si="248"/>
        <v>41673174912.70266</v>
      </c>
      <c r="V2002" s="30">
        <f>LN(Data[[#This Row],[MA'[NVA']
30d]]/Data[[#This Row],[MA'[NVMetcalfe calc']]])</f>
        <v>-2.5270536481485646</v>
      </c>
      <c r="W2002" s="30">
        <f>$Q$3+Data[[#This Row],[NVM
(scaled)]]/((Data[[#This Row],[Upper Bound]]-Data[[#This Row],[Lower Bound]])/2)</f>
        <v>-0.74183666397248127</v>
      </c>
      <c r="X2002" s="30">
        <f>(Data[[#This Row],[Upper Bound]]+Data[[#This Row],[Lower Bound]])/2</f>
        <v>23.191212572995461</v>
      </c>
      <c r="Y2002" s="29">
        <f>LN(Data[[#This Row],[NVActual]]/Data[[#This Row],[MA'[n^2']
30d]])</f>
        <v>-3.131359884090104</v>
      </c>
      <c r="Z2002" s="29">
        <f>LN(Data[[#This Row],[NVActual]]/Data[[#This Row],[MA'[n*ln(n)']
30d]])</f>
        <v>6.8967568009906799</v>
      </c>
      <c r="AA2002" s="29">
        <f>LN(Data[[#This Row],[NVActual]]/Data[[#This Row],[MA'[n^1.5']]])</f>
        <v>3.1488446724616361</v>
      </c>
      <c r="AB2002" s="29">
        <f>LN(Data[[#This Row],[NVActual]]/Data[[#This Row],[Metcalfe
(n^2)]])</f>
        <v>-3.1896329155642773</v>
      </c>
      <c r="AC2002" s="26">
        <f>1+Data[[#This Row],[MA'[NVMetcalfe calc']]]/((Data[[#This Row],[NVM_norm
(scaled)]]-Data[[#This Row],[NV_fund.]])/2)</f>
        <v>-3482479352.1392241</v>
      </c>
    </row>
    <row r="2003" spans="1:29" x14ac:dyDescent="0.2">
      <c r="A2003" s="23">
        <v>42173</v>
      </c>
      <c r="B2003" s="24">
        <v>3558055843.2596898</v>
      </c>
      <c r="C2003" s="24">
        <f t="shared" si="249"/>
        <v>3323532809.6035914</v>
      </c>
      <c r="D2003" s="25">
        <f>LN(Data[[#This Row],[NVActual]])</f>
        <v>21.992480121193275</v>
      </c>
      <c r="E2003" s="26">
        <v>287336</v>
      </c>
      <c r="F2003" s="40">
        <f>Data[[#This Row],[DAA 
(n)]]^2</f>
        <v>82561976896</v>
      </c>
      <c r="G2003" s="41">
        <f t="shared" si="250"/>
        <v>79411882487.133331</v>
      </c>
      <c r="H2003" s="28">
        <f>LN(Data[[#This Row],[Metcalfe
(n^2)]])</f>
        <v>25.136815083354229</v>
      </c>
      <c r="I2003" s="42">
        <f t="shared" si="251"/>
        <v>25.078713191597252</v>
      </c>
      <c r="J2003" s="40">
        <f>Data[[#This Row],[DAA 
(n)]]*LN(Data[[#This Row],[DAA 
(n)]])</f>
        <v>3611355.9493953353</v>
      </c>
      <c r="K2003" s="40">
        <f t="shared" si="252"/>
        <v>3519362.2766525308</v>
      </c>
      <c r="L2003" s="29">
        <f>LN(Data[[#This Row],[MA'[n*ln(n)']
30d]])</f>
        <v>15.073790359755227</v>
      </c>
      <c r="M2003" s="43">
        <f t="shared" si="253"/>
        <v>15.011108490633099</v>
      </c>
      <c r="N2003" s="40">
        <f>Data[[#This Row],[DAA 
(n)]]^1.5</f>
        <v>154022817.11937681</v>
      </c>
      <c r="O2003" s="40">
        <f t="shared" si="254"/>
        <v>149055769.40348127</v>
      </c>
      <c r="P2003" s="43">
        <f>LN(Data[[#This Row],[MA'[n^1.5']]])</f>
        <v>18.819831085178752</v>
      </c>
      <c r="Q2003" s="43">
        <f t="shared" si="255"/>
        <v>18.731851891826995</v>
      </c>
      <c r="R2003" s="30">
        <f>$O$1+$O$2*Data[[#This Row],[MA'[ln(n^2)']]]</f>
        <v>25.078713191597252</v>
      </c>
      <c r="S2003" s="30">
        <f>$Q$1+$Q$2*Data[[#This Row],[MA'[ln(n*ln(n))']]]</f>
        <v>21.288329009544611</v>
      </c>
      <c r="T2003" s="31">
        <f>$O$3*Data[[#This Row],[Metcalfe
(n^2)]]</f>
        <v>42932227985.919998</v>
      </c>
      <c r="U2003" s="31">
        <f t="shared" si="248"/>
        <v>41294178893.309341</v>
      </c>
      <c r="V2003" s="30">
        <f>LN(Data[[#This Row],[MA'[NVA']
30d]]/Data[[#This Row],[MA'[NVMetcalfe calc']]])</f>
        <v>-2.5196932266855447</v>
      </c>
      <c r="W2003" s="30">
        <f>$Q$3+Data[[#This Row],[NVM
(scaled)]]/((Data[[#This Row],[Upper Bound]]-Data[[#This Row],[Lower Bound]])/2)</f>
        <v>-0.73951864806539624</v>
      </c>
      <c r="X2003" s="30">
        <f>(Data[[#This Row],[Upper Bound]]+Data[[#This Row],[Lower Bound]])/2</f>
        <v>23.183521100570932</v>
      </c>
      <c r="Y2003" s="32">
        <f>LN(Data[[#This Row],[NVActual]]/Data[[#This Row],[MA'[n^2']
30d]])</f>
        <v>-3.1054337262996032</v>
      </c>
      <c r="Z2003" s="32">
        <f>LN(Data[[#This Row],[NVActual]]/Data[[#This Row],[MA'[n*ln(n)']
30d]])</f>
        <v>6.9186897614380483</v>
      </c>
      <c r="AA2003" s="32">
        <f>LN(Data[[#This Row],[NVActual]]/Data[[#This Row],[MA'[n^1.5']]])</f>
        <v>3.1726490360145245</v>
      </c>
      <c r="AB2003" s="32">
        <f>LN(Data[[#This Row],[NVActual]]/Data[[#This Row],[Metcalfe
(n^2)]])</f>
        <v>-3.1443349621609524</v>
      </c>
      <c r="AC2003" s="34">
        <f>1+Data[[#This Row],[MA'[NVMetcalfe calc']]]/((Data[[#This Row],[NVM_norm
(scaled)]]-Data[[#This Row],[NV_fund.]])/2)</f>
        <v>-3452251830.4724793</v>
      </c>
    </row>
    <row r="2004" spans="1:29" x14ac:dyDescent="0.2">
      <c r="A2004" s="23">
        <v>42172</v>
      </c>
      <c r="B2004" s="24">
        <v>3542183372.3240099</v>
      </c>
      <c r="C2004" s="24">
        <f t="shared" si="249"/>
        <v>3314575717.7831068</v>
      </c>
      <c r="D2004" s="25">
        <f>LN(Data[[#This Row],[NVActual]])</f>
        <v>21.988009145809453</v>
      </c>
      <c r="E2004" s="26">
        <v>322275</v>
      </c>
      <c r="F2004" s="40">
        <f>Data[[#This Row],[DAA 
(n)]]^2</f>
        <v>103861175625</v>
      </c>
      <c r="G2004" s="41">
        <f t="shared" si="250"/>
        <v>78882075137.300003</v>
      </c>
      <c r="H2004" s="28">
        <f>LN(Data[[#This Row],[Metcalfe
(n^2)]])</f>
        <v>25.366320994622612</v>
      </c>
      <c r="I2004" s="42">
        <f t="shared" si="251"/>
        <v>25.071585597509035</v>
      </c>
      <c r="J2004" s="40">
        <f>Data[[#This Row],[DAA 
(n)]]*LN(Data[[#This Row],[DAA 
(n)]])</f>
        <v>4087465.549271001</v>
      </c>
      <c r="K2004" s="40">
        <f t="shared" si="252"/>
        <v>3506236.0822343859</v>
      </c>
      <c r="L2004" s="29">
        <f>LN(Data[[#This Row],[MA'[n*ln(n)']
30d]])</f>
        <v>15.070053678829048</v>
      </c>
      <c r="M2004" s="43">
        <f t="shared" si="253"/>
        <v>15.007942431946164</v>
      </c>
      <c r="N2004" s="40">
        <f>Data[[#This Row],[DAA 
(n)]]^1.5</f>
        <v>182953164.4288967</v>
      </c>
      <c r="O2004" s="40">
        <f t="shared" si="254"/>
        <v>148295039.49463016</v>
      </c>
      <c r="P2004" s="43">
        <f>LN(Data[[#This Row],[MA'[n^1.5']]])</f>
        <v>18.814714357422833</v>
      </c>
      <c r="Q2004" s="43">
        <f t="shared" si="255"/>
        <v>18.727384831629923</v>
      </c>
      <c r="R2004" s="30">
        <f>$O$1+$O$2*Data[[#This Row],[MA'[ln(n^2)']]]</f>
        <v>25.071585597509035</v>
      </c>
      <c r="S2004" s="30">
        <f>$Q$1+$Q$2*Data[[#This Row],[MA'[ln(n*ln(n))']]]</f>
        <v>21.283105012711168</v>
      </c>
      <c r="T2004" s="31">
        <f>$O$3*Data[[#This Row],[Metcalfe
(n^2)]]</f>
        <v>54007811325</v>
      </c>
      <c r="U2004" s="31">
        <f t="shared" si="248"/>
        <v>41018679071.396004</v>
      </c>
      <c r="V2004" s="30">
        <f>LN(Data[[#This Row],[MA'[NVA']
30d]]/Data[[#This Row],[MA'[NVMetcalfe calc']]])</f>
        <v>-2.5156979232190264</v>
      </c>
      <c r="W2004" s="30">
        <f>$Q$3+Data[[#This Row],[NVM
(scaled)]]/((Data[[#This Row],[Upper Bound]]-Data[[#This Row],[Lower Bound]])/2)</f>
        <v>-0.73807750596048038</v>
      </c>
      <c r="X2004" s="30">
        <f>(Data[[#This Row],[Upper Bound]]+Data[[#This Row],[Lower Bound]])/2</f>
        <v>23.177345305110101</v>
      </c>
      <c r="Y2004" s="29">
        <f>LN(Data[[#This Row],[NVActual]]/Data[[#This Row],[MA'[n^2']
30d]])</f>
        <v>-3.1032107086068521</v>
      </c>
      <c r="Z2004" s="29">
        <f>LN(Data[[#This Row],[NVActual]]/Data[[#This Row],[MA'[n*ln(n)']
30d]])</f>
        <v>6.9179554669804064</v>
      </c>
      <c r="AA2004" s="29">
        <f>LN(Data[[#This Row],[NVActual]]/Data[[#This Row],[MA'[n^1.5']]])</f>
        <v>3.1732947883866203</v>
      </c>
      <c r="AB2004" s="29">
        <f>LN(Data[[#This Row],[NVActual]]/Data[[#This Row],[Metcalfe
(n^2)]])</f>
        <v>-3.3783118488131572</v>
      </c>
      <c r="AC2004" s="26">
        <f>1+Data[[#This Row],[MA'[NVMetcalfe calc']]]/((Data[[#This Row],[NVM_norm
(scaled)]]-Data[[#This Row],[NV_fund.]])/2)</f>
        <v>-3430311843.8241048</v>
      </c>
    </row>
    <row r="2005" spans="1:29" x14ac:dyDescent="0.2">
      <c r="A2005" s="23">
        <v>42171</v>
      </c>
      <c r="B2005" s="24">
        <v>3590663484.0507898</v>
      </c>
      <c r="C2005" s="24">
        <f t="shared" si="249"/>
        <v>3306552316.5032964</v>
      </c>
      <c r="D2005" s="25">
        <f>LN(Data[[#This Row],[NVActual]])</f>
        <v>22.001602836869331</v>
      </c>
      <c r="E2005" s="26">
        <v>276646</v>
      </c>
      <c r="F2005" s="40">
        <f>Data[[#This Row],[DAA 
(n)]]^2</f>
        <v>76533009316</v>
      </c>
      <c r="G2005" s="41">
        <f t="shared" si="250"/>
        <v>77329458557.933334</v>
      </c>
      <c r="H2005" s="28">
        <f>LN(Data[[#This Row],[Metcalfe
(n^2)]])</f>
        <v>25.060987979038792</v>
      </c>
      <c r="I2005" s="42">
        <f t="shared" si="251"/>
        <v>25.051750368206907</v>
      </c>
      <c r="J2005" s="40">
        <f>Data[[#This Row],[DAA 
(n)]]*LN(Data[[#This Row],[DAA 
(n)]])</f>
        <v>3466511.0402245829</v>
      </c>
      <c r="K2005" s="40">
        <f t="shared" si="252"/>
        <v>3468798.9774401798</v>
      </c>
      <c r="L2005" s="29">
        <f>LN(Data[[#This Row],[MA'[n*ln(n)']
30d]])</f>
        <v>15.059318975999595</v>
      </c>
      <c r="M2005" s="43">
        <f t="shared" si="253"/>
        <v>15.004988029669295</v>
      </c>
      <c r="N2005" s="40">
        <f>Data[[#This Row],[DAA 
(n)]]^1.5</f>
        <v>145507906.64164627</v>
      </c>
      <c r="O2005" s="40">
        <f t="shared" si="254"/>
        <v>146099579.83385813</v>
      </c>
      <c r="P2005" s="43">
        <f>LN(Data[[#This Row],[MA'[n^1.5']]])</f>
        <v>18.799799000836288</v>
      </c>
      <c r="Q2005" s="43">
        <f t="shared" si="255"/>
        <v>18.723211175437669</v>
      </c>
      <c r="R2005" s="30">
        <f>$O$1+$O$2*Data[[#This Row],[MA'[ln(n^2)']]]</f>
        <v>25.051750368206907</v>
      </c>
      <c r="S2005" s="30">
        <f>$Q$1+$Q$2*Data[[#This Row],[MA'[ln(n*ln(n))']]]</f>
        <v>21.278230248954337</v>
      </c>
      <c r="T2005" s="31">
        <f>$O$3*Data[[#This Row],[Metcalfe
(n^2)]]</f>
        <v>39797164844.32</v>
      </c>
      <c r="U2005" s="31">
        <f t="shared" si="248"/>
        <v>40211318450.125336</v>
      </c>
      <c r="V2005" s="30">
        <f>LN(Data[[#This Row],[MA'[NVA']
30d]]/Data[[#This Row],[MA'[NVMetcalfe calc']]])</f>
        <v>-2.498242459153857</v>
      </c>
      <c r="W2005" s="30">
        <f>$Q$3+Data[[#This Row],[NVM
(scaled)]]/((Data[[#This Row],[Upper Bound]]-Data[[#This Row],[Lower Bound]])/2)</f>
        <v>-0.73409123587696146</v>
      </c>
      <c r="X2005" s="30">
        <f>(Data[[#This Row],[Upper Bound]]+Data[[#This Row],[Lower Bound]])/2</f>
        <v>23.16499030858062</v>
      </c>
      <c r="Y2005" s="32">
        <f>LN(Data[[#This Row],[NVActual]]/Data[[#This Row],[MA'[n^2']
30d]])</f>
        <v>-3.0697379769656807</v>
      </c>
      <c r="Z2005" s="32">
        <f>LN(Data[[#This Row],[NVActual]]/Data[[#This Row],[MA'[n*ln(n)']
30d]])</f>
        <v>6.9422838608697353</v>
      </c>
      <c r="AA2005" s="32">
        <f>LN(Data[[#This Row],[NVActual]]/Data[[#This Row],[MA'[n^1.5']]])</f>
        <v>3.2018038360330436</v>
      </c>
      <c r="AB2005" s="32">
        <f>LN(Data[[#This Row],[NVActual]]/Data[[#This Row],[Metcalfe
(n^2)]])</f>
        <v>-3.0593851421694622</v>
      </c>
      <c r="AC2005" s="34">
        <f>1+Data[[#This Row],[MA'[NVMetcalfe calc']]]/((Data[[#This Row],[NVM_norm
(scaled)]]-Data[[#This Row],[NV_fund.]])/2)</f>
        <v>-3365093203.5504246</v>
      </c>
    </row>
    <row r="2006" spans="1:29" x14ac:dyDescent="0.2">
      <c r="A2006" s="23">
        <v>42170</v>
      </c>
      <c r="B2006" s="24">
        <v>3380869346.47048</v>
      </c>
      <c r="C2006" s="24">
        <f t="shared" si="249"/>
        <v>3298812403.1007104</v>
      </c>
      <c r="D2006" s="25">
        <f>LN(Data[[#This Row],[NVActual]])</f>
        <v>21.941398716468068</v>
      </c>
      <c r="E2006" s="26">
        <v>318865</v>
      </c>
      <c r="F2006" s="40">
        <f>Data[[#This Row],[DAA 
(n)]]^2</f>
        <v>101674888225</v>
      </c>
      <c r="G2006" s="41">
        <f t="shared" si="250"/>
        <v>77095701143.699997</v>
      </c>
      <c r="H2006" s="28">
        <f>LN(Data[[#This Row],[Metcalfe
(n^2)]])</f>
        <v>25.345046189402975</v>
      </c>
      <c r="I2006" s="42">
        <f t="shared" si="251"/>
        <v>25.048546917059173</v>
      </c>
      <c r="J2006" s="40">
        <f>Data[[#This Row],[DAA 
(n)]]*LN(Data[[#This Row],[DAA 
(n)]])</f>
        <v>4040824.07659199</v>
      </c>
      <c r="K2006" s="40">
        <f t="shared" si="252"/>
        <v>3462955.5458802963</v>
      </c>
      <c r="L2006" s="29">
        <f>LN(Data[[#This Row],[MA'[n*ln(n)']
30d]])</f>
        <v>15.057632986420934</v>
      </c>
      <c r="M2006" s="43">
        <f t="shared" si="253"/>
        <v>15.002442041585924</v>
      </c>
      <c r="N2006" s="40">
        <f>Data[[#This Row],[DAA 
(n)]]^1.5</f>
        <v>180057111.03387326</v>
      </c>
      <c r="O2006" s="40">
        <f t="shared" si="254"/>
        <v>145762285.92021456</v>
      </c>
      <c r="P2006" s="43">
        <f>LN(Data[[#This Row],[MA'[n^1.5']]])</f>
        <v>18.79748767412061</v>
      </c>
      <c r="Q2006" s="43">
        <f t="shared" si="255"/>
        <v>18.719603351926018</v>
      </c>
      <c r="R2006" s="30">
        <f>$O$1+$O$2*Data[[#This Row],[MA'[ln(n^2)']]]</f>
        <v>25.048546917059173</v>
      </c>
      <c r="S2006" s="30">
        <f>$Q$1+$Q$2*Data[[#This Row],[MA'[ln(n*ln(n))']]]</f>
        <v>21.274029368616773</v>
      </c>
      <c r="T2006" s="31">
        <f>$O$3*Data[[#This Row],[Metcalfe
(n^2)]]</f>
        <v>52870941877</v>
      </c>
      <c r="U2006" s="31">
        <f t="shared" si="248"/>
        <v>40089764594.723999</v>
      </c>
      <c r="V2006" s="30">
        <f>LN(Data[[#This Row],[MA'[NVA']
30d]]/Data[[#This Row],[MA'[NVMetcalfe calc']]])</f>
        <v>-2.4975585288645044</v>
      </c>
      <c r="W2006" s="30">
        <f>$Q$3+Data[[#This Row],[NVM
(scaled)]]/((Data[[#This Row],[Upper Bound]]-Data[[#This Row],[Lower Bound]])/2)</f>
        <v>-0.7333789467452082</v>
      </c>
      <c r="X2006" s="30">
        <f>(Data[[#This Row],[Upper Bound]]+Data[[#This Row],[Lower Bound]])/2</f>
        <v>23.161288142837975</v>
      </c>
      <c r="Y2006" s="29">
        <f>LN(Data[[#This Row],[NVActual]]/Data[[#This Row],[MA'[n^2']
30d]])</f>
        <v>-3.1269146426021037</v>
      </c>
      <c r="Z2006" s="29">
        <f>LN(Data[[#This Row],[NVActual]]/Data[[#This Row],[MA'[n*ln(n)']
30d]])</f>
        <v>6.8837657300471333</v>
      </c>
      <c r="AA2006" s="29">
        <f>LN(Data[[#This Row],[NVActual]]/Data[[#This Row],[MA'[n^1.5']]])</f>
        <v>3.1439110423474554</v>
      </c>
      <c r="AB2006" s="29">
        <f>LN(Data[[#This Row],[NVActual]]/Data[[#This Row],[Metcalfe
(n^2)]])</f>
        <v>-3.4036474729349075</v>
      </c>
      <c r="AC2006" s="26">
        <f>1+Data[[#This Row],[MA'[NVMetcalfe calc']]]/((Data[[#This Row],[NVM_norm
(scaled)]]-Data[[#This Row],[NV_fund.]])/2)</f>
        <v>-3355540751.6226659</v>
      </c>
    </row>
    <row r="2007" spans="1:29" x14ac:dyDescent="0.2">
      <c r="A2007" s="23">
        <v>42169</v>
      </c>
      <c r="B2007" s="24">
        <v>3318868030.2262998</v>
      </c>
      <c r="C2007" s="24">
        <f t="shared" si="249"/>
        <v>3297487997.7589283</v>
      </c>
      <c r="D2007" s="25">
        <f>LN(Data[[#This Row],[NVActual]])</f>
        <v>21.922889606985407</v>
      </c>
      <c r="E2007" s="26">
        <v>292633</v>
      </c>
      <c r="F2007" s="40">
        <f>Data[[#This Row],[DAA 
(n)]]^2</f>
        <v>85634072689</v>
      </c>
      <c r="G2007" s="41">
        <f t="shared" si="250"/>
        <v>75955730773.566666</v>
      </c>
      <c r="H2007" s="28">
        <f>LN(Data[[#This Row],[Metcalfe
(n^2)]])</f>
        <v>25.173349086327285</v>
      </c>
      <c r="I2007" s="42">
        <f t="shared" si="251"/>
        <v>25.034879861177519</v>
      </c>
      <c r="J2007" s="40">
        <f>Data[[#This Row],[DAA 
(n)]]*LN(Data[[#This Row],[DAA 
(n)]])</f>
        <v>3683276.3315896061</v>
      </c>
      <c r="K2007" s="40">
        <f t="shared" si="252"/>
        <v>3436213.9016625513</v>
      </c>
      <c r="L2007" s="29">
        <f>LN(Data[[#This Row],[MA'[n*ln(n)']
30d]])</f>
        <v>15.049880813251827</v>
      </c>
      <c r="M2007" s="43">
        <f t="shared" si="253"/>
        <v>14.999789585363718</v>
      </c>
      <c r="N2007" s="40">
        <f>Data[[#This Row],[DAA 
(n)]]^1.5</f>
        <v>158301470.59708664</v>
      </c>
      <c r="O2007" s="40">
        <f t="shared" si="254"/>
        <v>144173440.53638878</v>
      </c>
      <c r="P2007" s="43">
        <f>LN(Data[[#This Row],[MA'[n^1.5']]])</f>
        <v>18.786527580943847</v>
      </c>
      <c r="Q2007" s="43">
        <f t="shared" si="255"/>
        <v>18.715851190487008</v>
      </c>
      <c r="R2007" s="30">
        <f>$O$1+$O$2*Data[[#This Row],[MA'[ln(n^2)']]]</f>
        <v>25.034879861177519</v>
      </c>
      <c r="S2007" s="30">
        <f>$Q$1+$Q$2*Data[[#This Row],[MA'[ln(n*ln(n))']]]</f>
        <v>21.269652815850133</v>
      </c>
      <c r="T2007" s="31">
        <f>$O$3*Data[[#This Row],[Metcalfe
(n^2)]]</f>
        <v>44529717798.279999</v>
      </c>
      <c r="U2007" s="31">
        <f t="shared" si="248"/>
        <v>39496980002.254662</v>
      </c>
      <c r="V2007" s="30">
        <f>LN(Data[[#This Row],[MA'[NVA']
30d]]/Data[[#This Row],[MA'[NVMetcalfe calc']]])</f>
        <v>-2.4830632475425372</v>
      </c>
      <c r="W2007" s="30">
        <f>$Q$3+Data[[#This Row],[NVM
(scaled)]]/((Data[[#This Row],[Upper Bound]]-Data[[#This Row],[Lower Bound]])/2)</f>
        <v>-0.72894476356956861</v>
      </c>
      <c r="X2007" s="30">
        <f>(Data[[#This Row],[Upper Bound]]+Data[[#This Row],[Lower Bound]])/2</f>
        <v>23.152266338513826</v>
      </c>
      <c r="Y2007" s="32">
        <f>LN(Data[[#This Row],[NVActual]]/Data[[#This Row],[MA'[n^2']
30d]])</f>
        <v>-3.1305269107127405</v>
      </c>
      <c r="Z2007" s="32">
        <f>LN(Data[[#This Row],[NVActual]]/Data[[#This Row],[MA'[n*ln(n)']
30d]])</f>
        <v>6.8730087937335806</v>
      </c>
      <c r="AA2007" s="32">
        <f>LN(Data[[#This Row],[NVActual]]/Data[[#This Row],[MA'[n^1.5']]])</f>
        <v>3.1363620260415588</v>
      </c>
      <c r="AB2007" s="32">
        <f>LN(Data[[#This Row],[NVActual]]/Data[[#This Row],[Metcalfe
(n^2)]])</f>
        <v>-3.2504594793418762</v>
      </c>
      <c r="AC2007" s="34">
        <f>1+Data[[#This Row],[MA'[NVMetcalfe calc']]]/((Data[[#This Row],[NVM_norm
(scaled)]]-Data[[#This Row],[NV_fund.]])/2)</f>
        <v>-3307787014.777349</v>
      </c>
    </row>
    <row r="2008" spans="1:29" x14ac:dyDescent="0.2">
      <c r="A2008" s="23">
        <v>42168</v>
      </c>
      <c r="B2008" s="24">
        <v>3325260566.2108898</v>
      </c>
      <c r="C2008" s="24">
        <f t="shared" si="249"/>
        <v>3298994018.9477115</v>
      </c>
      <c r="D2008" s="25">
        <f>LN(Data[[#This Row],[NVActual]])</f>
        <v>21.924813873761504</v>
      </c>
      <c r="E2008" s="26">
        <v>282673</v>
      </c>
      <c r="F2008" s="40">
        <f>Data[[#This Row],[DAA 
(n)]]^2</f>
        <v>79904024929</v>
      </c>
      <c r="G2008" s="41">
        <f t="shared" si="250"/>
        <v>75053604756.233337</v>
      </c>
      <c r="H2008" s="28">
        <f>LN(Data[[#This Row],[Metcalfe
(n^2)]])</f>
        <v>25.10409206303061</v>
      </c>
      <c r="I2008" s="42">
        <f t="shared" si="251"/>
        <v>25.02221800648023</v>
      </c>
      <c r="J2008" s="40">
        <f>Data[[#This Row],[DAA 
(n)]]*LN(Data[[#This Row],[DAA 
(n)]])</f>
        <v>3548124.5078665256</v>
      </c>
      <c r="K2008" s="40">
        <f t="shared" si="252"/>
        <v>3413443.8194296262</v>
      </c>
      <c r="L2008" s="29">
        <f>LN(Data[[#This Row],[MA'[n*ln(n)']
30d]])</f>
        <v>15.043232257357186</v>
      </c>
      <c r="M2008" s="43">
        <f t="shared" si="253"/>
        <v>14.997236554203964</v>
      </c>
      <c r="N2008" s="40">
        <f>Data[[#This Row],[DAA 
(n)]]^1.5</f>
        <v>150288756.86076874</v>
      </c>
      <c r="O2008" s="40">
        <f t="shared" si="254"/>
        <v>142865319.91590384</v>
      </c>
      <c r="P2008" s="43">
        <f>LN(Data[[#This Row],[MA'[n^1.5']]])</f>
        <v>18.777412925664311</v>
      </c>
      <c r="Q2008" s="43">
        <f t="shared" si="255"/>
        <v>18.71224892185398</v>
      </c>
      <c r="R2008" s="30">
        <f>$O$1+$O$2*Data[[#This Row],[MA'[ln(n^2)']]]</f>
        <v>25.02221800648023</v>
      </c>
      <c r="S2008" s="30">
        <f>$Q$1+$Q$2*Data[[#This Row],[MA'[ln(n*ln(n))']]]</f>
        <v>21.265440314436539</v>
      </c>
      <c r="T2008" s="31">
        <f>$O$3*Data[[#This Row],[Metcalfe
(n^2)]]</f>
        <v>41550092963.080002</v>
      </c>
      <c r="U2008" s="31">
        <f t="shared" si="248"/>
        <v>39027874473.241333</v>
      </c>
      <c r="V2008" s="30">
        <f>LN(Data[[#This Row],[MA'[NVA']
30d]]/Data[[#This Row],[MA'[NVMetcalfe calc']]])</f>
        <v>-2.4706585416595277</v>
      </c>
      <c r="W2008" s="30">
        <f>$Q$3+Data[[#This Row],[NVM
(scaled)]]/((Data[[#This Row],[Upper Bound]]-Data[[#This Row],[Lower Bound]])/2)</f>
        <v>-0.72530728948482792</v>
      </c>
      <c r="X2008" s="30">
        <f>(Data[[#This Row],[Upper Bound]]+Data[[#This Row],[Lower Bound]])/2</f>
        <v>23.143829160458385</v>
      </c>
      <c r="Y2008" s="29">
        <f>LN(Data[[#This Row],[NVActual]]/Data[[#This Row],[MA'[n^2']
30d]])</f>
        <v>-3.1166545515064228</v>
      </c>
      <c r="Z2008" s="29">
        <f>LN(Data[[#This Row],[NVActual]]/Data[[#This Row],[MA'[n*ln(n)']
30d]])</f>
        <v>6.8815816164043175</v>
      </c>
      <c r="AA2008" s="29">
        <f>LN(Data[[#This Row],[NVActual]]/Data[[#This Row],[MA'[n^1.5']]])</f>
        <v>3.1474009480971907</v>
      </c>
      <c r="AB2008" s="29">
        <f>LN(Data[[#This Row],[NVActual]]/Data[[#This Row],[Metcalfe
(n^2)]])</f>
        <v>-3.1792781892691067</v>
      </c>
      <c r="AC2008" s="26">
        <f>1+Data[[#This Row],[MA'[NVMetcalfe calc']]]/((Data[[#This Row],[NVM_norm
(scaled)]]-Data[[#This Row],[NV_fund.]])/2)</f>
        <v>-3270153869.4668293</v>
      </c>
    </row>
    <row r="2009" spans="1:29" x14ac:dyDescent="0.2">
      <c r="A2009" s="23">
        <v>42167</v>
      </c>
      <c r="B2009" s="24">
        <v>3278622378.6497302</v>
      </c>
      <c r="C2009" s="24">
        <f t="shared" si="249"/>
        <v>3300005037.6174364</v>
      </c>
      <c r="D2009" s="25">
        <f>LN(Data[[#This Row],[NVActual]])</f>
        <v>21.910689164605795</v>
      </c>
      <c r="E2009" s="26">
        <v>296611</v>
      </c>
      <c r="F2009" s="40">
        <f>Data[[#This Row],[DAA 
(n)]]^2</f>
        <v>87978085321</v>
      </c>
      <c r="G2009" s="41">
        <f t="shared" si="250"/>
        <v>74331588844.233337</v>
      </c>
      <c r="H2009" s="28">
        <f>LN(Data[[#This Row],[Metcalfe
(n^2)]])</f>
        <v>25.200353589968206</v>
      </c>
      <c r="I2009" s="42">
        <f t="shared" si="251"/>
        <v>25.011678242776174</v>
      </c>
      <c r="J2009" s="40">
        <f>Data[[#This Row],[DAA 
(n)]]*LN(Data[[#This Row],[DAA 
(n)]])</f>
        <v>3737351.0393370297</v>
      </c>
      <c r="K2009" s="40">
        <f t="shared" si="252"/>
        <v>3394876.9561278126</v>
      </c>
      <c r="L2009" s="29">
        <f>LN(Data[[#This Row],[MA'[n*ln(n)']
30d]])</f>
        <v>15.037778075645932</v>
      </c>
      <c r="M2009" s="43">
        <f t="shared" si="253"/>
        <v>14.99483768128793</v>
      </c>
      <c r="N2009" s="40">
        <f>Data[[#This Row],[DAA 
(n)]]^1.5</f>
        <v>161540297.96043822</v>
      </c>
      <c r="O2009" s="40">
        <f t="shared" si="254"/>
        <v>141807673.52201483</v>
      </c>
      <c r="P2009" s="43">
        <f>LN(Data[[#This Row],[MA'[n^1.5']]])</f>
        <v>18.769982285704017</v>
      </c>
      <c r="Q2009" s="43">
        <f t="shared" si="255"/>
        <v>18.708860221129303</v>
      </c>
      <c r="R2009" s="30">
        <f>$O$1+$O$2*Data[[#This Row],[MA'[ln(n^2)']]]</f>
        <v>25.011678242776174</v>
      </c>
      <c r="S2009" s="30">
        <f>$Q$1+$Q$2*Data[[#This Row],[MA'[ln(n*ln(n))']]]</f>
        <v>21.261482174125081</v>
      </c>
      <c r="T2009" s="31">
        <f>$O$3*Data[[#This Row],[Metcalfe
(n^2)]]</f>
        <v>45748604366.919998</v>
      </c>
      <c r="U2009" s="31">
        <f t="shared" si="248"/>
        <v>38652426199.001335</v>
      </c>
      <c r="V2009" s="30">
        <f>LN(Data[[#This Row],[MA'[NVA']
30d]]/Data[[#This Row],[MA'[NVMetcalfe calc']]])</f>
        <v>-2.4606855516247199</v>
      </c>
      <c r="W2009" s="30">
        <f>$Q$3+Data[[#This Row],[NVM
(scaled)]]/((Data[[#This Row],[Upper Bound]]-Data[[#This Row],[Lower Bound]])/2)</f>
        <v>-0.72229701411841296</v>
      </c>
      <c r="X2009" s="30">
        <f>(Data[[#This Row],[Upper Bound]]+Data[[#This Row],[Lower Bound]])/2</f>
        <v>23.136580208450628</v>
      </c>
      <c r="Y2009" s="32">
        <f>LN(Data[[#This Row],[NVActual]]/Data[[#This Row],[MA'[n^2']
30d]])</f>
        <v>-3.1211126863940071</v>
      </c>
      <c r="Z2009" s="32">
        <f>LN(Data[[#This Row],[NVActual]]/Data[[#This Row],[MA'[n*ln(n)']
30d]])</f>
        <v>6.8729110889598646</v>
      </c>
      <c r="AA2009" s="32">
        <f>LN(Data[[#This Row],[NVActual]]/Data[[#This Row],[MA'[n^1.5']]])</f>
        <v>3.1407068789017769</v>
      </c>
      <c r="AB2009" s="32">
        <f>LN(Data[[#This Row],[NVActual]]/Data[[#This Row],[Metcalfe
(n^2)]])</f>
        <v>-3.2896644253624099</v>
      </c>
      <c r="AC2009" s="34">
        <f>1+Data[[#This Row],[MA'[NVMetcalfe calc']]]/((Data[[#This Row],[NVM_norm
(scaled)]]-Data[[#This Row],[NV_fund.]])/2)</f>
        <v>-3240087605.6740055</v>
      </c>
    </row>
    <row r="2010" spans="1:29" x14ac:dyDescent="0.2">
      <c r="A2010" s="23">
        <v>42166</v>
      </c>
      <c r="B2010" s="24">
        <v>3274571594.94911</v>
      </c>
      <c r="C2010" s="24">
        <f t="shared" si="249"/>
        <v>3302352119.960587</v>
      </c>
      <c r="D2010" s="25">
        <f>LN(Data[[#This Row],[NVActual]])</f>
        <v>21.909452886774599</v>
      </c>
      <c r="E2010" s="26">
        <v>281625</v>
      </c>
      <c r="F2010" s="40">
        <f>Data[[#This Row],[DAA 
(n)]]^2</f>
        <v>79312640625</v>
      </c>
      <c r="G2010" s="41">
        <f t="shared" si="250"/>
        <v>73522157988.233337</v>
      </c>
      <c r="H2010" s="28">
        <f>LN(Data[[#This Row],[Metcalfe
(n^2)]])</f>
        <v>25.09666335546909</v>
      </c>
      <c r="I2010" s="42">
        <f t="shared" si="251"/>
        <v>25.000912270105236</v>
      </c>
      <c r="J2010" s="40">
        <f>Data[[#This Row],[DAA 
(n)]]*LN(Data[[#This Row],[DAA 
(n)]])</f>
        <v>3533923.908741991</v>
      </c>
      <c r="K2010" s="40">
        <f t="shared" si="252"/>
        <v>3374940.7027529273</v>
      </c>
      <c r="L2010" s="29">
        <f>LN(Data[[#This Row],[MA'[n*ln(n)']
30d]])</f>
        <v>15.031888312579733</v>
      </c>
      <c r="M2010" s="43">
        <f t="shared" si="253"/>
        <v>14.992686305321399</v>
      </c>
      <c r="N2010" s="40">
        <f>Data[[#This Row],[DAA 
(n)]]^1.5</f>
        <v>149453746.7446554</v>
      </c>
      <c r="O2010" s="40">
        <f t="shared" si="254"/>
        <v>140649279.85741749</v>
      </c>
      <c r="P2010" s="43">
        <f>LN(Data[[#This Row],[MA'[n^1.5']]])</f>
        <v>18.761779972783351</v>
      </c>
      <c r="Q2010" s="43">
        <f t="shared" si="255"/>
        <v>18.70580921573757</v>
      </c>
      <c r="R2010" s="30">
        <f>$O$1+$O$2*Data[[#This Row],[MA'[ln(n^2)']]]</f>
        <v>25.000912270105236</v>
      </c>
      <c r="S2010" s="30">
        <f>$Q$1+$Q$2*Data[[#This Row],[MA'[ln(n*ln(n))']]]</f>
        <v>21.257932403780305</v>
      </c>
      <c r="T2010" s="31">
        <f>$O$3*Data[[#This Row],[Metcalfe
(n^2)]]</f>
        <v>41242573125</v>
      </c>
      <c r="U2010" s="31">
        <f t="shared" si="248"/>
        <v>38231522153.88134</v>
      </c>
      <c r="V2010" s="30">
        <f>LN(Data[[#This Row],[MA'[NVA']
30d]]/Data[[#This Row],[MA'[NVMetcalfe calc']]])</f>
        <v>-2.4490253844055743</v>
      </c>
      <c r="W2010" s="30">
        <f>$Q$3+Data[[#This Row],[NVM
(scaled)]]/((Data[[#This Row],[Upper Bound]]-Data[[#This Row],[Lower Bound]])/2)</f>
        <v>-0.71859661118624529</v>
      </c>
      <c r="X2010" s="30">
        <f>(Data[[#This Row],[Upper Bound]]+Data[[#This Row],[Lower Bound]])/2</f>
        <v>23.12942233694277</v>
      </c>
      <c r="Y2010" s="29">
        <f>LN(Data[[#This Row],[NVActual]]/Data[[#This Row],[MA'[n^2']
30d]])</f>
        <v>-3.1113997801855513</v>
      </c>
      <c r="Z2010" s="29">
        <f>LN(Data[[#This Row],[NVActual]]/Data[[#This Row],[MA'[n*ln(n)']
30d]])</f>
        <v>6.8775645741948654</v>
      </c>
      <c r="AA2010" s="29">
        <f>LN(Data[[#This Row],[NVActual]]/Data[[#This Row],[MA'[n^1.5']]])</f>
        <v>3.1476729139912454</v>
      </c>
      <c r="AB2010" s="29">
        <f>LN(Data[[#This Row],[NVActual]]/Data[[#This Row],[Metcalfe
(n^2)]])</f>
        <v>-3.1872104686944929</v>
      </c>
      <c r="AC2010" s="26">
        <f>1+Data[[#This Row],[MA'[NVMetcalfe calc']]]/((Data[[#This Row],[NVM_norm
(scaled)]]-Data[[#This Row],[NV_fund.]])/2)</f>
        <v>-3206263985.7099547</v>
      </c>
    </row>
    <row r="2011" spans="1:29" x14ac:dyDescent="0.2">
      <c r="A2011" s="23">
        <v>42165</v>
      </c>
      <c r="B2011" s="24">
        <v>3259595200.8299499</v>
      </c>
      <c r="C2011" s="24">
        <f t="shared" si="249"/>
        <v>3307472083.9362779</v>
      </c>
      <c r="D2011" s="25">
        <f>LN(Data[[#This Row],[NVActual]])</f>
        <v>21.904868853090552</v>
      </c>
      <c r="E2011" s="26">
        <v>354081</v>
      </c>
      <c r="F2011" s="40">
        <f>Data[[#This Row],[DAA 
(n)]]^2</f>
        <v>125373354561</v>
      </c>
      <c r="G2011" s="41">
        <f t="shared" si="250"/>
        <v>73380187756.766663</v>
      </c>
      <c r="H2011" s="28">
        <f>LN(Data[[#This Row],[Metcalfe
(n^2)]])</f>
        <v>25.554561959002807</v>
      </c>
      <c r="I2011" s="42">
        <f t="shared" si="251"/>
        <v>24.999072407532079</v>
      </c>
      <c r="J2011" s="40">
        <f>Data[[#This Row],[DAA 
(n)]]*LN(Data[[#This Row],[DAA 
(n)]])</f>
        <v>4524192.4265028369</v>
      </c>
      <c r="K2011" s="40">
        <f t="shared" si="252"/>
        <v>3371482.1622762042</v>
      </c>
      <c r="L2011" s="29">
        <f>LN(Data[[#This Row],[MA'[n*ln(n)']
30d]])</f>
        <v>15.030863016404592</v>
      </c>
      <c r="M2011" s="43">
        <f t="shared" si="253"/>
        <v>14.990845968915632</v>
      </c>
      <c r="N2011" s="40">
        <f>Data[[#This Row],[DAA 
(n)]]^1.5</f>
        <v>210694856.97641835</v>
      </c>
      <c r="O2011" s="40">
        <f t="shared" si="254"/>
        <v>140447259.45065448</v>
      </c>
      <c r="P2011" s="43">
        <f>LN(Data[[#This Row],[MA'[n^1.5']]])</f>
        <v>18.760342598690862</v>
      </c>
      <c r="Q2011" s="43">
        <f t="shared" si="255"/>
        <v>18.703192916753384</v>
      </c>
      <c r="R2011" s="30">
        <f>$O$1+$O$2*Data[[#This Row],[MA'[ln(n^2)']]]</f>
        <v>24.999072407532079</v>
      </c>
      <c r="S2011" s="30">
        <f>$Q$1+$Q$2*Data[[#This Row],[MA'[ln(n*ln(n))']]]</f>
        <v>21.254895848710792</v>
      </c>
      <c r="T2011" s="31">
        <f>$O$3*Data[[#This Row],[Metcalfe
(n^2)]]</f>
        <v>65194144371.720001</v>
      </c>
      <c r="U2011" s="31">
        <f t="shared" si="248"/>
        <v>38157697633.518677</v>
      </c>
      <c r="V2011" s="30">
        <f>LN(Data[[#This Row],[MA'[NVA']
30d]]/Data[[#This Row],[MA'[NVMetcalfe calc']]])</f>
        <v>-2.4455433334680374</v>
      </c>
      <c r="W2011" s="30">
        <f>$Q$3+Data[[#This Row],[NVM
(scaled)]]/((Data[[#This Row],[Upper Bound]]-Data[[#This Row],[Lower Bound]])/2)</f>
        <v>-0.71631838271960369</v>
      </c>
      <c r="X2011" s="30">
        <f>(Data[[#This Row],[Upper Bound]]+Data[[#This Row],[Lower Bound]])/2</f>
        <v>23.126984128121435</v>
      </c>
      <c r="Y2011" s="32">
        <f>LN(Data[[#This Row],[NVActual]]/Data[[#This Row],[MA'[n^2']
30d]])</f>
        <v>-3.114050961471011</v>
      </c>
      <c r="Z2011" s="32">
        <f>LN(Data[[#This Row],[NVActual]]/Data[[#This Row],[MA'[n*ln(n)']
30d]])</f>
        <v>6.8740058366859591</v>
      </c>
      <c r="AA2011" s="32">
        <f>LN(Data[[#This Row],[NVActual]]/Data[[#This Row],[MA'[n^1.5']]])</f>
        <v>3.144526254399687</v>
      </c>
      <c r="AB2011" s="32">
        <f>LN(Data[[#This Row],[NVActual]]/Data[[#This Row],[Metcalfe
(n^2)]])</f>
        <v>-3.6496931059122568</v>
      </c>
      <c r="AC2011" s="34">
        <f>1+Data[[#This Row],[MA'[NVMetcalfe calc']]]/((Data[[#This Row],[NVM_norm
(scaled)]]-Data[[#This Row],[NV_fund.]])/2)</f>
        <v>-3200705741.5177732</v>
      </c>
    </row>
    <row r="2012" spans="1:29" x14ac:dyDescent="0.2">
      <c r="A2012" s="23">
        <v>42164</v>
      </c>
      <c r="B2012" s="24">
        <v>3269777768.2480202</v>
      </c>
      <c r="C2012" s="24">
        <f t="shared" si="249"/>
        <v>3313080203.0752401</v>
      </c>
      <c r="D2012" s="25">
        <f>LN(Data[[#This Row],[NVActual]])</f>
        <v>21.907987858765711</v>
      </c>
      <c r="E2012" s="26">
        <v>287564</v>
      </c>
      <c r="F2012" s="40">
        <f>Data[[#This Row],[DAA 
(n)]]^2</f>
        <v>82693054096</v>
      </c>
      <c r="G2012" s="41">
        <f t="shared" si="250"/>
        <v>71496271245.266663</v>
      </c>
      <c r="H2012" s="28">
        <f>LN(Data[[#This Row],[Metcalfe
(n^2)]])</f>
        <v>25.138401446283112</v>
      </c>
      <c r="I2012" s="42">
        <f t="shared" si="251"/>
        <v>24.979096380887874</v>
      </c>
      <c r="J2012" s="40">
        <f>Data[[#This Row],[DAA 
(n)]]*LN(Data[[#This Row],[DAA 
(n)]])</f>
        <v>3614449.6367494785</v>
      </c>
      <c r="K2012" s="40">
        <f t="shared" si="252"/>
        <v>3329815.1746831727</v>
      </c>
      <c r="L2012" s="29">
        <f>LN(Data[[#This Row],[MA'[n*ln(n)']
30d]])</f>
        <v>15.018427357318126</v>
      </c>
      <c r="M2012" s="43">
        <f t="shared" si="253"/>
        <v>14.988948469710831</v>
      </c>
      <c r="N2012" s="40">
        <f>Data[[#This Row],[DAA 
(n)]]^1.5</f>
        <v>154206178.24219039</v>
      </c>
      <c r="O2012" s="40">
        <f t="shared" si="254"/>
        <v>137904679.46822515</v>
      </c>
      <c r="P2012" s="43">
        <f>LN(Data[[#This Row],[MA'[n^1.5']]])</f>
        <v>18.742073275967524</v>
      </c>
      <c r="Q2012" s="43">
        <f t="shared" si="255"/>
        <v>18.700496187774963</v>
      </c>
      <c r="R2012" s="30">
        <f>$O$1+$O$2*Data[[#This Row],[MA'[ln(n^2)']]]</f>
        <v>24.979096380887874</v>
      </c>
      <c r="S2012" s="30">
        <f>$Q$1+$Q$2*Data[[#This Row],[MA'[ln(n*ln(n))']]]</f>
        <v>21.251764975022869</v>
      </c>
      <c r="T2012" s="31">
        <f>$O$3*Data[[#This Row],[Metcalfe
(n^2)]]</f>
        <v>43000388129.919998</v>
      </c>
      <c r="U2012" s="31">
        <f t="shared" si="248"/>
        <v>37178061047.538673</v>
      </c>
      <c r="V2012" s="30">
        <f>LN(Data[[#This Row],[MA'[NVA']
30d]]/Data[[#This Row],[MA'[NVMetcalfe calc']]])</f>
        <v>-2.4178404988978301</v>
      </c>
      <c r="W2012" s="30">
        <f>$Q$3+Data[[#This Row],[NVM
(scaled)]]/((Data[[#This Row],[Upper Bound]]-Data[[#This Row],[Lower Bound]])/2)</f>
        <v>-0.70735740433132743</v>
      </c>
      <c r="X2012" s="30">
        <f>(Data[[#This Row],[Upper Bound]]+Data[[#This Row],[Lower Bound]])/2</f>
        <v>23.115430677955374</v>
      </c>
      <c r="Y2012" s="29">
        <f>LN(Data[[#This Row],[NVActual]]/Data[[#This Row],[MA'[n^2']
30d]])</f>
        <v>-3.0849232761049294</v>
      </c>
      <c r="Z2012" s="29">
        <f>LN(Data[[#This Row],[NVActual]]/Data[[#This Row],[MA'[n*ln(n)']
30d]])</f>
        <v>6.889560501447586</v>
      </c>
      <c r="AA2012" s="29">
        <f>LN(Data[[#This Row],[NVActual]]/Data[[#This Row],[MA'[n^1.5']]])</f>
        <v>3.1659145827981874</v>
      </c>
      <c r="AB2012" s="29">
        <f>LN(Data[[#This Row],[NVActual]]/Data[[#This Row],[Metcalfe
(n^2)]])</f>
        <v>-3.2304135875173974</v>
      </c>
      <c r="AC2012" s="26">
        <f>1+Data[[#This Row],[MA'[NVMetcalfe calc']]]/((Data[[#This Row],[NVM_norm
(scaled)]]-Data[[#This Row],[NV_fund.]])/2)</f>
        <v>-3121218297.9767022</v>
      </c>
    </row>
    <row r="2013" spans="1:29" x14ac:dyDescent="0.2">
      <c r="A2013" s="23">
        <v>42163</v>
      </c>
      <c r="B2013" s="24">
        <v>3260414508.0517602</v>
      </c>
      <c r="C2013" s="24">
        <f t="shared" si="249"/>
        <v>3317601049.599792</v>
      </c>
      <c r="D2013" s="25">
        <f>LN(Data[[#This Row],[NVActual]])</f>
        <v>21.905120173951317</v>
      </c>
      <c r="E2013" s="26">
        <v>252632</v>
      </c>
      <c r="F2013" s="40">
        <f>Data[[#This Row],[DAA 
(n)]]^2</f>
        <v>63822927424</v>
      </c>
      <c r="G2013" s="41">
        <f t="shared" si="250"/>
        <v>71119269941.266663</v>
      </c>
      <c r="H2013" s="28">
        <f>LN(Data[[#This Row],[Metcalfe
(n^2)]])</f>
        <v>24.879378326753912</v>
      </c>
      <c r="I2013" s="42">
        <f t="shared" si="251"/>
        <v>24.974193859095188</v>
      </c>
      <c r="J2013" s="40">
        <f>Data[[#This Row],[DAA 
(n)]]*LN(Data[[#This Row],[DAA 
(n)]])</f>
        <v>3142663.5527222473</v>
      </c>
      <c r="K2013" s="40">
        <f t="shared" si="252"/>
        <v>3320618.2277904837</v>
      </c>
      <c r="L2013" s="29">
        <f>LN(Data[[#This Row],[MA'[n*ln(n)']
30d]])</f>
        <v>15.015661536747052</v>
      </c>
      <c r="M2013" s="43">
        <f t="shared" si="253"/>
        <v>14.987505274959364</v>
      </c>
      <c r="N2013" s="40">
        <f>Data[[#This Row],[DAA 
(n)]]^1.5</f>
        <v>126979186.48731358</v>
      </c>
      <c r="O2013" s="40">
        <f t="shared" si="254"/>
        <v>137367833.21890208</v>
      </c>
      <c r="P2013" s="43">
        <f>LN(Data[[#This Row],[MA'[n^1.5']]])</f>
        <v>18.738172799856045</v>
      </c>
      <c r="Q2013" s="43">
        <f t="shared" si="255"/>
        <v>18.698464569646358</v>
      </c>
      <c r="R2013" s="30">
        <f>$O$1+$O$2*Data[[#This Row],[MA'[ln(n^2)']]]</f>
        <v>24.974193859095188</v>
      </c>
      <c r="S2013" s="30">
        <f>$Q$1+$Q$2*Data[[#This Row],[MA'[ln(n*ln(n))']]]</f>
        <v>21.249383703682948</v>
      </c>
      <c r="T2013" s="31">
        <f>$O$3*Data[[#This Row],[Metcalfe
(n^2)]]</f>
        <v>33187922260.48</v>
      </c>
      <c r="U2013" s="31">
        <f t="shared" si="248"/>
        <v>36982020369.458664</v>
      </c>
      <c r="V2013" s="30">
        <f>LN(Data[[#This Row],[MA'[NVA']
30d]]/Data[[#This Row],[MA'[NVMetcalfe calc']]])</f>
        <v>-2.4111899122553027</v>
      </c>
      <c r="W2013" s="30">
        <f>$Q$3+Data[[#This Row],[NVM
(scaled)]]/((Data[[#This Row],[Upper Bound]]-Data[[#This Row],[Lower Bound]])/2)</f>
        <v>-0.70466459317492214</v>
      </c>
      <c r="X2013" s="30">
        <f>(Data[[#This Row],[Upper Bound]]+Data[[#This Row],[Lower Bound]])/2</f>
        <v>23.111788781389066</v>
      </c>
      <c r="Y2013" s="32">
        <f>LN(Data[[#This Row],[NVActual]]/Data[[#This Row],[MA'[n^2']
30d]])</f>
        <v>-3.0825039889802643</v>
      </c>
      <c r="Z2013" s="32">
        <f>LN(Data[[#This Row],[NVActual]]/Data[[#This Row],[MA'[n*ln(n)']
30d]])</f>
        <v>6.8894586372042648</v>
      </c>
      <c r="AA2013" s="32">
        <f>LN(Data[[#This Row],[NVActual]]/Data[[#This Row],[MA'[n^1.5']]])</f>
        <v>3.1669473740952725</v>
      </c>
      <c r="AB2013" s="32">
        <f>LN(Data[[#This Row],[NVActual]]/Data[[#This Row],[Metcalfe
(n^2)]])</f>
        <v>-2.9742581528025962</v>
      </c>
      <c r="AC2013" s="34">
        <f>1+Data[[#This Row],[MA'[NVMetcalfe calc']]]/((Data[[#This Row],[NVM_norm
(scaled)]]-Data[[#This Row],[NV_fund.]])/2)</f>
        <v>-3105585854.9491081</v>
      </c>
    </row>
    <row r="2014" spans="1:29" x14ac:dyDescent="0.2">
      <c r="A2014" s="23">
        <v>42162</v>
      </c>
      <c r="B2014" s="24">
        <v>3183111561.3986702</v>
      </c>
      <c r="C2014" s="24">
        <f t="shared" si="249"/>
        <v>3323338944.7549462</v>
      </c>
      <c r="D2014" s="25">
        <f>LN(Data[[#This Row],[NVActual]])</f>
        <v>21.881125033767777</v>
      </c>
      <c r="E2014" s="26">
        <v>255838</v>
      </c>
      <c r="F2014" s="40">
        <f>Data[[#This Row],[DAA 
(n)]]^2</f>
        <v>65453082244</v>
      </c>
      <c r="G2014" s="41">
        <f t="shared" si="250"/>
        <v>70837751859.666672</v>
      </c>
      <c r="H2014" s="28">
        <f>LN(Data[[#This Row],[Metcalfe
(n^2)]])</f>
        <v>24.904599421302716</v>
      </c>
      <c r="I2014" s="42">
        <f t="shared" si="251"/>
        <v>24.969462486000996</v>
      </c>
      <c r="J2014" s="40">
        <f>Data[[#This Row],[DAA 
(n)]]*LN(Data[[#This Row],[DAA 
(n)]])</f>
        <v>3185771.4533736221</v>
      </c>
      <c r="K2014" s="40">
        <f t="shared" si="252"/>
        <v>3312884.6536348178</v>
      </c>
      <c r="L2014" s="29">
        <f>LN(Data[[#This Row],[MA'[n*ln(n)']
30d]])</f>
        <v>15.013329864387014</v>
      </c>
      <c r="M2014" s="43">
        <f t="shared" si="253"/>
        <v>14.986074521483875</v>
      </c>
      <c r="N2014" s="40">
        <f>Data[[#This Row],[DAA 
(n)]]^1.5</f>
        <v>129403963.0580934</v>
      </c>
      <c r="O2014" s="40">
        <f t="shared" si="254"/>
        <v>136940398.83857703</v>
      </c>
      <c r="P2014" s="43">
        <f>LN(Data[[#This Row],[MA'[n^1.5']]])</f>
        <v>18.735056344158988</v>
      </c>
      <c r="Q2014" s="43">
        <f t="shared" si="255"/>
        <v>18.69645185367634</v>
      </c>
      <c r="R2014" s="30">
        <f>$O$1+$O$2*Data[[#This Row],[MA'[ln(n^2)']]]</f>
        <v>24.969462486000996</v>
      </c>
      <c r="S2014" s="30">
        <f>$Q$1+$Q$2*Data[[#This Row],[MA'[ln(n*ln(n))']]]</f>
        <v>21.24702296044839</v>
      </c>
      <c r="T2014" s="31">
        <f>$O$3*Data[[#This Row],[Metcalfe
(n^2)]]</f>
        <v>34035602766.880001</v>
      </c>
      <c r="U2014" s="31">
        <f t="shared" si="248"/>
        <v>36835630967.026665</v>
      </c>
      <c r="V2014" s="30">
        <f>LN(Data[[#This Row],[MA'[NVA']
30d]]/Data[[#This Row],[MA'[NVMetcalfe calc']]])</f>
        <v>-2.4054956257433191</v>
      </c>
      <c r="W2014" s="30">
        <f>$Q$3+Data[[#This Row],[NVM
(scaled)]]/((Data[[#This Row],[Upper Bound]]-Data[[#This Row],[Lower Bound]])/2)</f>
        <v>-0.70242966029715015</v>
      </c>
      <c r="X2014" s="30">
        <f>(Data[[#This Row],[Upper Bound]]+Data[[#This Row],[Lower Bound]])/2</f>
        <v>23.108242723224691</v>
      </c>
      <c r="Y2014" s="29">
        <f>LN(Data[[#This Row],[NVActual]]/Data[[#This Row],[MA'[n^2']
30d]])</f>
        <v>-3.1025328801247882</v>
      </c>
      <c r="Z2014" s="29">
        <f>LN(Data[[#This Row],[NVActual]]/Data[[#This Row],[MA'[n*ln(n)']
30d]])</f>
        <v>6.8677951693807628</v>
      </c>
      <c r="AA2014" s="29">
        <f>LN(Data[[#This Row],[NVActual]]/Data[[#This Row],[MA'[n^1.5']]])</f>
        <v>3.1460686896087888</v>
      </c>
      <c r="AB2014" s="29">
        <f>LN(Data[[#This Row],[NVActual]]/Data[[#This Row],[Metcalfe
(n^2)]])</f>
        <v>-3.0234743875349404</v>
      </c>
      <c r="AC2014" s="26">
        <f>1+Data[[#This Row],[MA'[NVMetcalfe calc']]]/((Data[[#This Row],[NVM_norm
(scaled)]]-Data[[#This Row],[NV_fund.]])/2)</f>
        <v>-3094043743.2261176</v>
      </c>
    </row>
    <row r="2015" spans="1:29" x14ac:dyDescent="0.2">
      <c r="A2015" s="23">
        <v>42161</v>
      </c>
      <c r="B2015" s="24">
        <v>3207189674.6724601</v>
      </c>
      <c r="C2015" s="24">
        <f t="shared" si="249"/>
        <v>3332418164.7779803</v>
      </c>
      <c r="D2015" s="25">
        <f>LN(Data[[#This Row],[NVActual]])</f>
        <v>21.888660899866231</v>
      </c>
      <c r="E2015" s="26">
        <v>271268</v>
      </c>
      <c r="F2015" s="40">
        <f>Data[[#This Row],[DAA 
(n)]]^2</f>
        <v>73586327824</v>
      </c>
      <c r="G2015" s="41">
        <f t="shared" si="250"/>
        <v>71619732622.333328</v>
      </c>
      <c r="H2015" s="28">
        <f>LN(Data[[#This Row],[Metcalfe
(n^2)]])</f>
        <v>25.021725082164242</v>
      </c>
      <c r="I2015" s="42">
        <f t="shared" si="251"/>
        <v>24.97967312644543</v>
      </c>
      <c r="J2015" s="40">
        <f>Data[[#This Row],[DAA 
(n)]]*LN(Data[[#This Row],[DAA 
(n)]])</f>
        <v>3393796.6597942649</v>
      </c>
      <c r="K2015" s="40">
        <f t="shared" si="252"/>
        <v>3331982.9741942459</v>
      </c>
      <c r="L2015" s="29">
        <f>LN(Data[[#This Row],[MA'[n*ln(n)']
30d]])</f>
        <v>15.019078172470175</v>
      </c>
      <c r="M2015" s="43">
        <f t="shared" si="253"/>
        <v>14.984792951964552</v>
      </c>
      <c r="N2015" s="40">
        <f>Data[[#This Row],[DAA 
(n)]]^1.5</f>
        <v>141285583.04427561</v>
      </c>
      <c r="O2015" s="40">
        <f t="shared" si="254"/>
        <v>138054446.50302887</v>
      </c>
      <c r="P2015" s="43">
        <f>LN(Data[[#This Row],[MA'[n^1.5']]])</f>
        <v>18.743158705188108</v>
      </c>
      <c r="Q2015" s="43">
        <f t="shared" si="255"/>
        <v>18.69463996942493</v>
      </c>
      <c r="R2015" s="30">
        <f>$O$1+$O$2*Data[[#This Row],[MA'[ln(n^2)']]]</f>
        <v>24.97967312644543</v>
      </c>
      <c r="S2015" s="30">
        <f>$Q$1+$Q$2*Data[[#This Row],[MA'[ln(n*ln(n))']]]</f>
        <v>21.244908370741509</v>
      </c>
      <c r="T2015" s="31">
        <f>$O$3*Data[[#This Row],[Metcalfe
(n^2)]]</f>
        <v>38264890468.480003</v>
      </c>
      <c r="U2015" s="31">
        <f t="shared" si="248"/>
        <v>37242260963.613335</v>
      </c>
      <c r="V2015" s="30">
        <f>LN(Data[[#This Row],[MA'[NVA']
30d]]/Data[[#This Row],[MA'[NVMetcalfe calc']]])</f>
        <v>-2.4137459478110932</v>
      </c>
      <c r="W2015" s="30">
        <f>$Q$3+Data[[#This Row],[NVM
(scaled)]]/((Data[[#This Row],[Upper Bound]]-Data[[#This Row],[Lower Bound]])/2)</f>
        <v>-0.70258258856850297</v>
      </c>
      <c r="X2015" s="30">
        <f>(Data[[#This Row],[Upper Bound]]+Data[[#This Row],[Lower Bound]])/2</f>
        <v>23.11229074859347</v>
      </c>
      <c r="Y2015" s="32">
        <f>LN(Data[[#This Row],[NVActual]]/Data[[#This Row],[MA'[n^2']
30d]])</f>
        <v>-3.1059755683613615</v>
      </c>
      <c r="Z2015" s="32">
        <f>LN(Data[[#This Row],[NVActual]]/Data[[#This Row],[MA'[n*ln(n)']
30d]])</f>
        <v>6.8695827273960557</v>
      </c>
      <c r="AA2015" s="32">
        <f>LN(Data[[#This Row],[NVActual]]/Data[[#This Row],[MA'[n^1.5']]])</f>
        <v>3.1455021946781225</v>
      </c>
      <c r="AB2015" s="32">
        <f>LN(Data[[#This Row],[NVActual]]/Data[[#This Row],[Metcalfe
(n^2)]])</f>
        <v>-3.1330641822980101</v>
      </c>
      <c r="AC2015" s="34">
        <f>1+Data[[#This Row],[MA'[NVMetcalfe calc']]]/((Data[[#This Row],[NVM_norm
(scaled)]]-Data[[#This Row],[NV_fund.]])/2)</f>
        <v>-3127647199.6675396</v>
      </c>
    </row>
    <row r="2016" spans="1:29" x14ac:dyDescent="0.2">
      <c r="A2016" s="23">
        <v>42160</v>
      </c>
      <c r="B2016" s="24">
        <v>3200072653.7182999</v>
      </c>
      <c r="C2016" s="24">
        <f t="shared" si="249"/>
        <v>3337246753.2538247</v>
      </c>
      <c r="D2016" s="25">
        <f>LN(Data[[#This Row],[NVActual]])</f>
        <v>21.886439350781323</v>
      </c>
      <c r="E2016" s="26">
        <v>261364</v>
      </c>
      <c r="F2016" s="40">
        <f>Data[[#This Row],[DAA 
(n)]]^2</f>
        <v>68311140496</v>
      </c>
      <c r="G2016" s="41">
        <f t="shared" si="250"/>
        <v>71408762881.53334</v>
      </c>
      <c r="H2016" s="28">
        <f>LN(Data[[#This Row],[Metcalfe
(n^2)]])</f>
        <v>24.947338701437193</v>
      </c>
      <c r="I2016" s="42">
        <f t="shared" si="251"/>
        <v>24.976675305113478</v>
      </c>
      <c r="J2016" s="40">
        <f>Data[[#This Row],[DAA 
(n)]]*LN(Data[[#This Row],[DAA 
(n)]])</f>
        <v>3260168.1161812153</v>
      </c>
      <c r="K2016" s="40">
        <f t="shared" si="252"/>
        <v>3326619.9277557977</v>
      </c>
      <c r="L2016" s="29">
        <f>LN(Data[[#This Row],[MA'[n*ln(n)']
30d]])</f>
        <v>15.017467309748032</v>
      </c>
      <c r="M2016" s="43">
        <f t="shared" si="253"/>
        <v>14.983107310444407</v>
      </c>
      <c r="N2016" s="40">
        <f>Data[[#This Row],[DAA 
(n)]]^1.5</f>
        <v>133619133.82669614</v>
      </c>
      <c r="O2016" s="40">
        <f t="shared" si="254"/>
        <v>137747261.23198426</v>
      </c>
      <c r="P2016" s="43">
        <f>LN(Data[[#This Row],[MA'[n^1.5']]])</f>
        <v>18.740931123636191</v>
      </c>
      <c r="Q2016" s="43">
        <f t="shared" si="255"/>
        <v>18.692253569136351</v>
      </c>
      <c r="R2016" s="30">
        <f>$O$1+$O$2*Data[[#This Row],[MA'[ln(n^2)']]]</f>
        <v>24.976675305113478</v>
      </c>
      <c r="S2016" s="30">
        <f>$Q$1+$Q$2*Data[[#This Row],[MA'[ln(n*ln(n))']]]</f>
        <v>21.242127062233269</v>
      </c>
      <c r="T2016" s="31">
        <f>$O$3*Data[[#This Row],[Metcalfe
(n^2)]]</f>
        <v>35521793057.919998</v>
      </c>
      <c r="U2016" s="31">
        <f t="shared" si="248"/>
        <v>37132556698.397331</v>
      </c>
      <c r="V2016" s="30">
        <f>LN(Data[[#This Row],[MA'[NVA']
30d]]/Data[[#This Row],[MA'[NVMetcalfe calc']]])</f>
        <v>-2.4093479821689603</v>
      </c>
      <c r="W2016" s="30">
        <f>$Q$3+Data[[#This Row],[NVM
(scaled)]]/((Data[[#This Row],[Upper Bound]]-Data[[#This Row],[Lower Bound]])/2)</f>
        <v>-0.70030224031102117</v>
      </c>
      <c r="X2016" s="30">
        <f>(Data[[#This Row],[Upper Bound]]+Data[[#This Row],[Lower Bound]])/2</f>
        <v>23.109401183673373</v>
      </c>
      <c r="Y2016" s="29">
        <f>LN(Data[[#This Row],[NVActual]]/Data[[#This Row],[MA'[n^2']
30d]])</f>
        <v>-3.1052470774132268</v>
      </c>
      <c r="Z2016" s="29">
        <f>LN(Data[[#This Row],[NVActual]]/Data[[#This Row],[MA'[n*ln(n)']
30d]])</f>
        <v>6.8689720410332908</v>
      </c>
      <c r="AA2016" s="29">
        <f>LN(Data[[#This Row],[NVActual]]/Data[[#This Row],[MA'[n^1.5']]])</f>
        <v>3.1455082271451311</v>
      </c>
      <c r="AB2016" s="29">
        <f>LN(Data[[#This Row],[NVActual]]/Data[[#This Row],[Metcalfe
(n^2)]])</f>
        <v>-3.0608993506558724</v>
      </c>
      <c r="AC2016" s="26">
        <f>1+Data[[#This Row],[MA'[NVMetcalfe calc']]]/((Data[[#This Row],[NVM_norm
(scaled)]]-Data[[#This Row],[NV_fund.]])/2)</f>
        <v>-3119111231.6911502</v>
      </c>
    </row>
    <row r="2017" spans="1:29" x14ac:dyDescent="0.2">
      <c r="A2017" s="23">
        <v>42159</v>
      </c>
      <c r="B2017" s="24">
        <v>3182342189.5647202</v>
      </c>
      <c r="C2017" s="24">
        <f t="shared" si="249"/>
        <v>3338681216.8696537</v>
      </c>
      <c r="D2017" s="25">
        <f>LN(Data[[#This Row],[NVActual]])</f>
        <v>21.880883300226763</v>
      </c>
      <c r="E2017" s="26">
        <v>270650</v>
      </c>
      <c r="F2017" s="40">
        <f>Data[[#This Row],[DAA 
(n)]]^2</f>
        <v>73251422500</v>
      </c>
      <c r="G2017" s="41">
        <f t="shared" si="250"/>
        <v>71577373979.133331</v>
      </c>
      <c r="H2017" s="28">
        <f>LN(Data[[#This Row],[Metcalfe
(n^2)]])</f>
        <v>25.017163504450249</v>
      </c>
      <c r="I2017" s="42">
        <f t="shared" si="251"/>
        <v>24.979056474820677</v>
      </c>
      <c r="J2017" s="40">
        <f>Data[[#This Row],[DAA 
(n)]]*LN(Data[[#This Row],[DAA 
(n)]])</f>
        <v>3385447.65123973</v>
      </c>
      <c r="K2017" s="40">
        <f t="shared" si="252"/>
        <v>3330894.0775442314</v>
      </c>
      <c r="L2017" s="29">
        <f>LN(Data[[#This Row],[MA'[n*ln(n)']
30d]])</f>
        <v>15.018751317674191</v>
      </c>
      <c r="M2017" s="43">
        <f t="shared" si="253"/>
        <v>14.981524688863944</v>
      </c>
      <c r="N2017" s="40">
        <f>Data[[#This Row],[DAA 
(n)]]^1.5</f>
        <v>140803045.06517246</v>
      </c>
      <c r="O2017" s="40">
        <f t="shared" si="254"/>
        <v>137992396.70124331</v>
      </c>
      <c r="P2017" s="43">
        <f>LN(Data[[#This Row],[MA'[n^1.5']]])</f>
        <v>18.742709145235818</v>
      </c>
      <c r="Q2017" s="43">
        <f t="shared" si="255"/>
        <v>18.690010953255534</v>
      </c>
      <c r="R2017" s="30">
        <f>$O$1+$O$2*Data[[#This Row],[MA'[ln(n^2)']]]</f>
        <v>24.979056474820677</v>
      </c>
      <c r="S2017" s="30">
        <f>$Q$1+$Q$2*Data[[#This Row],[MA'[ln(n*ln(n))']]]</f>
        <v>21.239515736625506</v>
      </c>
      <c r="T2017" s="31">
        <f>$O$3*Data[[#This Row],[Metcalfe
(n^2)]]</f>
        <v>38090739700</v>
      </c>
      <c r="U2017" s="31">
        <f t="shared" si="248"/>
        <v>37220234469.14933</v>
      </c>
      <c r="V2017" s="30">
        <f>LN(Data[[#This Row],[MA'[NVA']
30d]]/Data[[#This Row],[MA'[NVMetcalfe calc']]])</f>
        <v>-2.4112766669734391</v>
      </c>
      <c r="W2017" s="30">
        <f>$Q$3+Data[[#This Row],[NVM
(scaled)]]/((Data[[#This Row],[Upper Bound]]-Data[[#This Row],[Lower Bound]])/2)</f>
        <v>-0.69961112381794954</v>
      </c>
      <c r="X2017" s="30">
        <f>(Data[[#This Row],[Upper Bound]]+Data[[#This Row],[Lower Bound]])/2</f>
        <v>23.109286105723093</v>
      </c>
      <c r="Y2017" s="32">
        <f>LN(Data[[#This Row],[NVActual]]/Data[[#This Row],[MA'[n^2']
30d]])</f>
        <v>-3.1131615548678444</v>
      </c>
      <c r="Z2017" s="32">
        <f>LN(Data[[#This Row],[NVActual]]/Data[[#This Row],[MA'[n*ln(n)']
30d]])</f>
        <v>6.8621319825525715</v>
      </c>
      <c r="AA2017" s="32">
        <f>LN(Data[[#This Row],[NVActual]]/Data[[#This Row],[MA'[n^1.5']]])</f>
        <v>3.1381741549909457</v>
      </c>
      <c r="AB2017" s="32">
        <f>LN(Data[[#This Row],[NVActual]]/Data[[#This Row],[Metcalfe
(n^2)]])</f>
        <v>-3.1362802042234859</v>
      </c>
      <c r="AC2017" s="34">
        <f>1+Data[[#This Row],[MA'[NVMetcalfe calc']]]/((Data[[#This Row],[NVM_norm
(scaled)]]-Data[[#This Row],[NV_fund.]])/2)</f>
        <v>-3126581974.6631217</v>
      </c>
    </row>
    <row r="2018" spans="1:29" x14ac:dyDescent="0.2">
      <c r="A2018" s="23">
        <v>42158</v>
      </c>
      <c r="B2018" s="24">
        <v>3205365142.1565599</v>
      </c>
      <c r="C2018" s="24">
        <f t="shared" si="249"/>
        <v>3343756899.0171146</v>
      </c>
      <c r="D2018" s="25">
        <f>LN(Data[[#This Row],[NVActual]])</f>
        <v>21.888091849739642</v>
      </c>
      <c r="E2018" s="26">
        <v>295631</v>
      </c>
      <c r="F2018" s="40">
        <f>Data[[#This Row],[DAA 
(n)]]^2</f>
        <v>87397688161</v>
      </c>
      <c r="G2018" s="41">
        <f t="shared" si="250"/>
        <v>71455464337.433334</v>
      </c>
      <c r="H2018" s="28">
        <f>LN(Data[[#This Row],[Metcalfe
(n^2)]])</f>
        <v>25.193734668010922</v>
      </c>
      <c r="I2018" s="42">
        <f t="shared" si="251"/>
        <v>24.977349228283497</v>
      </c>
      <c r="J2018" s="40">
        <f>Data[[#This Row],[DAA 
(n)]]*LN(Data[[#This Row],[DAA 
(n)]])</f>
        <v>3724024.4868193683</v>
      </c>
      <c r="K2018" s="40">
        <f t="shared" si="252"/>
        <v>3327815.6782529294</v>
      </c>
      <c r="L2018" s="29">
        <f>LN(Data[[#This Row],[MA'[n*ln(n)']
30d]])</f>
        <v>15.017826694249077</v>
      </c>
      <c r="M2018" s="43">
        <f t="shared" si="253"/>
        <v>14.979766225246298</v>
      </c>
      <c r="N2018" s="40">
        <f>Data[[#This Row],[DAA 
(n)]]^1.5</f>
        <v>160740368.13670886</v>
      </c>
      <c r="O2018" s="40">
        <f t="shared" si="254"/>
        <v>137815526.37995985</v>
      </c>
      <c r="P2018" s="43">
        <f>LN(Data[[#This Row],[MA'[n^1.5']]])</f>
        <v>18.741426583491013</v>
      </c>
      <c r="Q2018" s="43">
        <f t="shared" si="255"/>
        <v>18.687523816597608</v>
      </c>
      <c r="R2018" s="30">
        <f>$O$1+$O$2*Data[[#This Row],[MA'[ln(n^2)']]]</f>
        <v>24.977349228283497</v>
      </c>
      <c r="S2018" s="30">
        <f>$Q$1+$Q$2*Data[[#This Row],[MA'[ln(n*ln(n))']]]</f>
        <v>21.236614271656389</v>
      </c>
      <c r="T2018" s="31">
        <f>$O$3*Data[[#This Row],[Metcalfe
(n^2)]]</f>
        <v>45446797843.720001</v>
      </c>
      <c r="U2018" s="31">
        <f t="shared" si="248"/>
        <v>37156841455.465332</v>
      </c>
      <c r="V2018" s="30">
        <f>LN(Data[[#This Row],[MA'[NVA']
30d]]/Data[[#This Row],[MA'[NVMetcalfe calc']]])</f>
        <v>-2.4080529169081624</v>
      </c>
      <c r="W2018" s="30">
        <f>$Q$3+Data[[#This Row],[NVM
(scaled)]]/((Data[[#This Row],[Upper Bound]]-Data[[#This Row],[Lower Bound]])/2)</f>
        <v>-0.69747582751995918</v>
      </c>
      <c r="X2018" s="30">
        <f>(Data[[#This Row],[Upper Bound]]+Data[[#This Row],[Lower Bound]])/2</f>
        <v>23.106981749969943</v>
      </c>
      <c r="Y2018" s="29">
        <f>LN(Data[[#This Row],[NVActual]]/Data[[#This Row],[MA'[n^2']
30d]])</f>
        <v>-3.1042483664391014</v>
      </c>
      <c r="Z2018" s="29">
        <f>LN(Data[[#This Row],[NVActual]]/Data[[#This Row],[MA'[n*ln(n)']
30d]])</f>
        <v>6.8702651554905652</v>
      </c>
      <c r="AA2018" s="29">
        <f>LN(Data[[#This Row],[NVActual]]/Data[[#This Row],[MA'[n^1.5']]])</f>
        <v>3.1466652662486303</v>
      </c>
      <c r="AB2018" s="29">
        <f>LN(Data[[#This Row],[NVActual]]/Data[[#This Row],[Metcalfe
(n^2)]])</f>
        <v>-3.3056428182712789</v>
      </c>
      <c r="AC2018" s="26">
        <f>1+Data[[#This Row],[MA'[NVMetcalfe calc']]]/((Data[[#This Row],[NVM_norm
(scaled)]]-Data[[#This Row],[NV_fund.]])/2)</f>
        <v>-3121838951.6003551</v>
      </c>
    </row>
    <row r="2019" spans="1:29" x14ac:dyDescent="0.2">
      <c r="A2019" s="23">
        <v>42157</v>
      </c>
      <c r="B2019" s="24">
        <v>3206098638.0970201</v>
      </c>
      <c r="C2019" s="24">
        <f t="shared" si="249"/>
        <v>3349425308.7361555</v>
      </c>
      <c r="D2019" s="25">
        <f>LN(Data[[#This Row],[NVActual]])</f>
        <v>21.888320657378209</v>
      </c>
      <c r="E2019" s="26">
        <v>299987</v>
      </c>
      <c r="F2019" s="40">
        <f>Data[[#This Row],[DAA 
(n)]]^2</f>
        <v>89992200169</v>
      </c>
      <c r="G2019" s="41">
        <f t="shared" si="250"/>
        <v>70724489179.53334</v>
      </c>
      <c r="H2019" s="28">
        <f>LN(Data[[#This Row],[Metcalfe
(n^2)]])</f>
        <v>25.222988838732178</v>
      </c>
      <c r="I2019" s="42">
        <f t="shared" si="251"/>
        <v>24.96771920371522</v>
      </c>
      <c r="J2019" s="40">
        <f>Data[[#This Row],[DAA 
(n)]]*LN(Data[[#This Row],[DAA 
(n)]])</f>
        <v>3783284.3763823751</v>
      </c>
      <c r="K2019" s="40">
        <f t="shared" si="252"/>
        <v>3309887.3628297453</v>
      </c>
      <c r="L2019" s="29">
        <f>LN(Data[[#This Row],[MA'[n*ln(n)']
30d]])</f>
        <v>15.012424717417662</v>
      </c>
      <c r="M2019" s="43">
        <f t="shared" si="253"/>
        <v>14.978075735668048</v>
      </c>
      <c r="N2019" s="40">
        <f>Data[[#This Row],[DAA 
(n)]]^1.5</f>
        <v>164306086.77738574</v>
      </c>
      <c r="O2019" s="40">
        <f t="shared" si="254"/>
        <v>136771738.27271238</v>
      </c>
      <c r="P2019" s="43">
        <f>LN(Data[[#This Row],[MA'[n^1.5']]])</f>
        <v>18.733823950236005</v>
      </c>
      <c r="Q2019" s="43">
        <f t="shared" si="255"/>
        <v>18.685132126634247</v>
      </c>
      <c r="R2019" s="30">
        <f>$O$1+$O$2*Data[[#This Row],[MA'[ln(n^2)']]]</f>
        <v>24.96771920371522</v>
      </c>
      <c r="S2019" s="30">
        <f>$Q$1+$Q$2*Data[[#This Row],[MA'[ln(n*ln(n))']]]</f>
        <v>21.233824963852278</v>
      </c>
      <c r="T2019" s="31">
        <f>$O$3*Data[[#This Row],[Metcalfe
(n^2)]]</f>
        <v>46795944087.880005</v>
      </c>
      <c r="U2019" s="31">
        <f t="shared" si="248"/>
        <v>36776734373.35733</v>
      </c>
      <c r="V2019" s="30">
        <f>LN(Data[[#This Row],[MA'[NVA']
30d]]/Data[[#This Row],[MA'[NVMetcalfe calc']]])</f>
        <v>-2.3960766456357945</v>
      </c>
      <c r="W2019" s="30">
        <f>$Q$3+Data[[#This Row],[NVM
(scaled)]]/((Data[[#This Row],[Upper Bound]]-Data[[#This Row],[Lower Bound]])/2)</f>
        <v>-0.69341966414332423</v>
      </c>
      <c r="X2019" s="30">
        <f>(Data[[#This Row],[Upper Bound]]+Data[[#This Row],[Lower Bound]])/2</f>
        <v>23.100772083783749</v>
      </c>
      <c r="Y2019" s="32">
        <f>LN(Data[[#This Row],[NVActual]]/Data[[#This Row],[MA'[n^2']
30d]])</f>
        <v>-3.0937370741003156</v>
      </c>
      <c r="Z2019" s="32">
        <f>LN(Data[[#This Row],[NVActual]]/Data[[#This Row],[MA'[n*ln(n)']
30d]])</f>
        <v>6.8758959399605484</v>
      </c>
      <c r="AA2019" s="32">
        <f>LN(Data[[#This Row],[NVActual]]/Data[[#This Row],[MA'[n^1.5']]])</f>
        <v>3.1544967071422043</v>
      </c>
      <c r="AB2019" s="32">
        <f>LN(Data[[#This Row],[NVActual]]/Data[[#This Row],[Metcalfe
(n^2)]])</f>
        <v>-3.3346681813539676</v>
      </c>
      <c r="AC2019" s="34">
        <f>1+Data[[#This Row],[MA'[NVMetcalfe calc']]]/((Data[[#This Row],[NVM_norm
(scaled)]]-Data[[#This Row],[NV_fund.]])/2)</f>
        <v>-3091236277.4133053</v>
      </c>
    </row>
    <row r="2020" spans="1:29" x14ac:dyDescent="0.2">
      <c r="A2020" s="23">
        <v>42156</v>
      </c>
      <c r="B2020" s="24">
        <v>3176261135.31775</v>
      </c>
      <c r="C2020" s="24">
        <f t="shared" si="249"/>
        <v>3355743998.3909812</v>
      </c>
      <c r="D2020" s="25">
        <f>LN(Data[[#This Row],[NVActual]])</f>
        <v>21.878970598398958</v>
      </c>
      <c r="E2020" s="26">
        <v>316894</v>
      </c>
      <c r="F2020" s="40">
        <f>Data[[#This Row],[DAA 
(n)]]^2</f>
        <v>100421807236</v>
      </c>
      <c r="G2020" s="41">
        <f t="shared" si="250"/>
        <v>69769033884.433334</v>
      </c>
      <c r="H2020" s="28">
        <f>LN(Data[[#This Row],[Metcalfe
(n^2)]])</f>
        <v>25.332645224164583</v>
      </c>
      <c r="I2020" s="42">
        <f t="shared" si="251"/>
        <v>24.954936614828068</v>
      </c>
      <c r="J2020" s="40">
        <f>Data[[#This Row],[DAA 
(n)]]*LN(Data[[#This Row],[DAA 
(n)]])</f>
        <v>4013881.6378332055</v>
      </c>
      <c r="K2020" s="40">
        <f t="shared" si="252"/>
        <v>3286301.3100125031</v>
      </c>
      <c r="L2020" s="29">
        <f>LN(Data[[#This Row],[MA'[n*ln(n)']
30d]])</f>
        <v>15.005273268449413</v>
      </c>
      <c r="M2020" s="43">
        <f t="shared" si="253"/>
        <v>14.976507807793469</v>
      </c>
      <c r="N2020" s="40">
        <f>Data[[#This Row],[DAA 
(n)]]^1.5</f>
        <v>178390213.24681777</v>
      </c>
      <c r="O2020" s="40">
        <f t="shared" si="254"/>
        <v>135402824.13120842</v>
      </c>
      <c r="P2020" s="43">
        <f>LN(Data[[#This Row],[MA'[n^1.5']]])</f>
        <v>18.723764775914802</v>
      </c>
      <c r="Q2020" s="43">
        <f t="shared" si="255"/>
        <v>18.682914666719491</v>
      </c>
      <c r="R2020" s="30">
        <f>$O$1+$O$2*Data[[#This Row],[MA'[ln(n^2)']]]</f>
        <v>24.954936614828068</v>
      </c>
      <c r="S2020" s="30">
        <f>$Q$1+$Q$2*Data[[#This Row],[MA'[ln(n*ln(n))']]]</f>
        <v>21.231237882859222</v>
      </c>
      <c r="T2020" s="31">
        <f>$O$3*Data[[#This Row],[Metcalfe
(n^2)]]</f>
        <v>52219339762.720001</v>
      </c>
      <c r="U2020" s="31">
        <f t="shared" si="248"/>
        <v>36279897619.905327</v>
      </c>
      <c r="V2020" s="30">
        <f>LN(Data[[#This Row],[MA'[NVA']
30d]]/Data[[#This Row],[MA'[NVMetcalfe calc']]])</f>
        <v>-2.380590299371216</v>
      </c>
      <c r="W2020" s="30">
        <f>$Q$3+Data[[#This Row],[NVM
(scaled)]]/((Data[[#This Row],[Upper Bound]]-Data[[#This Row],[Lower Bound]])/2)</f>
        <v>-0.68861595189389424</v>
      </c>
      <c r="X2020" s="30">
        <f>(Data[[#This Row],[Upper Bound]]+Data[[#This Row],[Lower Bound]])/2</f>
        <v>23.093087248843645</v>
      </c>
      <c r="Y2020" s="29">
        <f>LN(Data[[#This Row],[NVActual]]/Data[[#This Row],[MA'[n^2']
30d]])</f>
        <v>-3.0894855092540001</v>
      </c>
      <c r="Z2020" s="29">
        <f>LN(Data[[#This Row],[NVActual]]/Data[[#This Row],[MA'[n*ln(n)']
30d]])</f>
        <v>6.8736973299495441</v>
      </c>
      <c r="AA2020" s="29">
        <f>LN(Data[[#This Row],[NVActual]]/Data[[#This Row],[MA'[n^1.5']]])</f>
        <v>3.1552058224841564</v>
      </c>
      <c r="AB2020" s="29">
        <f>LN(Data[[#This Row],[NVActual]]/Data[[#This Row],[Metcalfe
(n^2)]])</f>
        <v>-3.453674625765625</v>
      </c>
      <c r="AC2020" s="26">
        <f>1+Data[[#This Row],[MA'[NVMetcalfe calc']]]/((Data[[#This Row],[NVM_norm
(scaled)]]-Data[[#This Row],[NV_fund.]])/2)</f>
        <v>-3051076476.884913</v>
      </c>
    </row>
    <row r="2021" spans="1:29" x14ac:dyDescent="0.2">
      <c r="A2021" s="23">
        <v>42155</v>
      </c>
      <c r="B2021" s="24">
        <v>3263243345.0596299</v>
      </c>
      <c r="C2021" s="24">
        <f t="shared" si="249"/>
        <v>3360711744.3734002</v>
      </c>
      <c r="D2021" s="25">
        <f>LN(Data[[#This Row],[NVActual]])</f>
        <v>21.905987428871445</v>
      </c>
      <c r="E2021" s="26">
        <v>294212</v>
      </c>
      <c r="F2021" s="40">
        <f>Data[[#This Row],[DAA 
(n)]]^2</f>
        <v>86560700944</v>
      </c>
      <c r="G2021" s="41">
        <f t="shared" si="250"/>
        <v>68745350737.933334</v>
      </c>
      <c r="H2021" s="28">
        <f>LN(Data[[#This Row],[Metcalfe
(n^2)]])</f>
        <v>25.184111749793683</v>
      </c>
      <c r="I2021" s="42">
        <f t="shared" si="251"/>
        <v>24.942769388994602</v>
      </c>
      <c r="J2021" s="40">
        <f>Data[[#This Row],[DAA 
(n)]]*LN(Data[[#This Row],[DAA 
(n)]])</f>
        <v>3704733.9430651497</v>
      </c>
      <c r="K2021" s="40">
        <f t="shared" si="252"/>
        <v>3262374.8882814543</v>
      </c>
      <c r="L2021" s="29">
        <f>LN(Data[[#This Row],[MA'[n*ln(n)']
30d]])</f>
        <v>14.99796598145829</v>
      </c>
      <c r="M2021" s="43">
        <f t="shared" si="253"/>
        <v>14.975145958067234</v>
      </c>
      <c r="N2021" s="40">
        <f>Data[[#This Row],[DAA 
(n)]]^1.5</f>
        <v>159584450.82819363</v>
      </c>
      <c r="O2021" s="40">
        <f t="shared" si="254"/>
        <v>133978750.60128708</v>
      </c>
      <c r="P2021" s="43">
        <f>LN(Data[[#This Row],[MA'[n^1.5']]])</f>
        <v>18.713191767738092</v>
      </c>
      <c r="Q2021" s="43">
        <f t="shared" si="255"/>
        <v>18.680988427286675</v>
      </c>
      <c r="R2021" s="30">
        <f>$O$1+$O$2*Data[[#This Row],[MA'[ln(n^2)']]]</f>
        <v>24.942769388994602</v>
      </c>
      <c r="S2021" s="30">
        <f>$Q$1+$Q$2*Data[[#This Row],[MA'[ln(n*ln(n))']]]</f>
        <v>21.228990830810933</v>
      </c>
      <c r="T2021" s="31">
        <f>$O$3*Data[[#This Row],[Metcalfe
(n^2)]]</f>
        <v>45011564490.880005</v>
      </c>
      <c r="U2021" s="31">
        <f t="shared" si="248"/>
        <v>35747582383.725327</v>
      </c>
      <c r="V2021" s="30">
        <f>LN(Data[[#This Row],[MA'[NVA']
30d]]/Data[[#This Row],[MA'[NVMetcalfe calc']]])</f>
        <v>-2.3643298609980947</v>
      </c>
      <c r="W2021" s="30">
        <f>$Q$3+Data[[#This Row],[NVM
(scaled)]]/((Data[[#This Row],[Upper Bound]]-Data[[#This Row],[Lower Bound]])/2)</f>
        <v>-0.68327454987215963</v>
      </c>
      <c r="X2021" s="30">
        <f>(Data[[#This Row],[Upper Bound]]+Data[[#This Row],[Lower Bound]])/2</f>
        <v>23.085880109902767</v>
      </c>
      <c r="Y2021" s="32">
        <f>LN(Data[[#This Row],[NVActual]]/Data[[#This Row],[MA'[n^2']
30d]])</f>
        <v>-3.0476875167048689</v>
      </c>
      <c r="Z2021" s="32">
        <f>LN(Data[[#This Row],[NVActual]]/Data[[#This Row],[MA'[n*ln(n)']
30d]])</f>
        <v>6.9080214474131569</v>
      </c>
      <c r="AA2021" s="32">
        <f>LN(Data[[#This Row],[NVActual]]/Data[[#This Row],[MA'[n^1.5']]])</f>
        <v>3.1927956611333532</v>
      </c>
      <c r="AB2021" s="32">
        <f>LN(Data[[#This Row],[NVActual]]/Data[[#This Row],[Metcalfe
(n^2)]])</f>
        <v>-3.278124320922235</v>
      </c>
      <c r="AC2021" s="34">
        <f>1+Data[[#This Row],[MA'[NVMetcalfe calc']]]/((Data[[#This Row],[NVM_norm
(scaled)]]-Data[[#This Row],[NV_fund.]])/2)</f>
        <v>-3007896821.1971951</v>
      </c>
    </row>
    <row r="2022" spans="1:29" x14ac:dyDescent="0.2">
      <c r="A2022" s="23">
        <v>42154</v>
      </c>
      <c r="B2022" s="24">
        <v>3309858187.0541902</v>
      </c>
      <c r="C2022" s="24">
        <f t="shared" si="249"/>
        <v>3361436977.6525784</v>
      </c>
      <c r="D2022" s="25">
        <f>LN(Data[[#This Row],[NVActual]])</f>
        <v>21.920171181627286</v>
      </c>
      <c r="E2022" s="26">
        <v>302015</v>
      </c>
      <c r="F2022" s="40">
        <f>Data[[#This Row],[DAA 
(n)]]^2</f>
        <v>91213060225</v>
      </c>
      <c r="G2022" s="41">
        <f t="shared" si="250"/>
        <v>67556205253.133331</v>
      </c>
      <c r="H2022" s="28">
        <f>LN(Data[[#This Row],[Metcalfe
(n^2)]])</f>
        <v>25.236463927995441</v>
      </c>
      <c r="I2022" s="42">
        <f t="shared" si="251"/>
        <v>24.925061006814413</v>
      </c>
      <c r="J2022" s="40">
        <f>Data[[#This Row],[DAA 
(n)]]*LN(Data[[#This Row],[DAA 
(n)]])</f>
        <v>3810895.3266067714</v>
      </c>
      <c r="K2022" s="40">
        <f t="shared" si="252"/>
        <v>3231570.2938951533</v>
      </c>
      <c r="L2022" s="29">
        <f>LN(Data[[#This Row],[MA'[n*ln(n)']
30d]])</f>
        <v>14.988478736162458</v>
      </c>
      <c r="M2022" s="43">
        <f t="shared" si="253"/>
        <v>14.973960042219211</v>
      </c>
      <c r="N2022" s="40">
        <f>Data[[#This Row],[DAA 
(n)]]^1.5</f>
        <v>165975035.42356384</v>
      </c>
      <c r="O2022" s="40">
        <f t="shared" si="254"/>
        <v>132230596.04363856</v>
      </c>
      <c r="P2022" s="43">
        <f>LN(Data[[#This Row],[MA'[n^1.5']]])</f>
        <v>18.700057896150756</v>
      </c>
      <c r="Q2022" s="43">
        <f t="shared" si="255"/>
        <v>18.67932024600373</v>
      </c>
      <c r="R2022" s="30">
        <f>$O$1+$O$2*Data[[#This Row],[MA'[ln(n^2)']]]</f>
        <v>24.925061006814413</v>
      </c>
      <c r="S2022" s="30">
        <f>$Q$1+$Q$2*Data[[#This Row],[MA'[ln(n*ln(n))']]]</f>
        <v>21.227034069661698</v>
      </c>
      <c r="T2022" s="31">
        <f>$O$3*Data[[#This Row],[Metcalfe
(n^2)]]</f>
        <v>47430791317</v>
      </c>
      <c r="U2022" s="31">
        <f t="shared" si="248"/>
        <v>35129226731.629326</v>
      </c>
      <c r="V2022" s="30">
        <f>LN(Data[[#This Row],[MA'[NVA']
30d]]/Data[[#This Row],[MA'[NVMetcalfe calc']]])</f>
        <v>-2.3466648999409667</v>
      </c>
      <c r="W2022" s="30">
        <f>$Q$3+Data[[#This Row],[NVM
(scaled)]]/((Data[[#This Row],[Upper Bound]]-Data[[#This Row],[Lower Bound]])/2)</f>
        <v>-0.67914429766040285</v>
      </c>
      <c r="X2022" s="30">
        <f>(Data[[#This Row],[Upper Bound]]+Data[[#This Row],[Lower Bound]])/2</f>
        <v>23.076047538238058</v>
      </c>
      <c r="Y2022" s="29">
        <f>LN(Data[[#This Row],[NVActual]]/Data[[#This Row],[MA'[n^2']
30d]])</f>
        <v>-3.0160545771367087</v>
      </c>
      <c r="Z2022" s="29">
        <f>LN(Data[[#This Row],[NVActual]]/Data[[#This Row],[MA'[n*ln(n)']
30d]])</f>
        <v>6.9316924454648285</v>
      </c>
      <c r="AA2022" s="29">
        <f>LN(Data[[#This Row],[NVActual]]/Data[[#This Row],[MA'[n^1.5']]])</f>
        <v>3.22011328547653</v>
      </c>
      <c r="AB2022" s="29">
        <f>LN(Data[[#This Row],[NVActual]]/Data[[#This Row],[Metcalfe
(n^2)]])</f>
        <v>-3.316292746368156</v>
      </c>
      <c r="AC2022" s="26">
        <f>1+Data[[#This Row],[MA'[NVMetcalfe calc']]]/((Data[[#This Row],[NVM_norm
(scaled)]]-Data[[#This Row],[NV_fund.]])/2)</f>
        <v>-2957604128.1775727</v>
      </c>
    </row>
    <row r="2023" spans="1:29" x14ac:dyDescent="0.2">
      <c r="A2023" s="23">
        <v>42153</v>
      </c>
      <c r="B2023" s="24">
        <v>3363904289.70644</v>
      </c>
      <c r="C2023" s="24">
        <f t="shared" si="249"/>
        <v>3362264169.6659498</v>
      </c>
      <c r="D2023" s="25">
        <f>LN(Data[[#This Row],[NVActual]])</f>
        <v>21.936368127316587</v>
      </c>
      <c r="E2023" s="26">
        <v>301378</v>
      </c>
      <c r="F2023" s="40">
        <f>Data[[#This Row],[DAA 
(n)]]^2</f>
        <v>90828698884</v>
      </c>
      <c r="G2023" s="41">
        <f t="shared" si="250"/>
        <v>66438314755</v>
      </c>
      <c r="H2023" s="28">
        <f>LN(Data[[#This Row],[Metcalfe
(n^2)]])</f>
        <v>25.232241139619411</v>
      </c>
      <c r="I2023" s="42">
        <f t="shared" si="251"/>
        <v>24.909782641412427</v>
      </c>
      <c r="J2023" s="40">
        <f>Data[[#This Row],[DAA 
(n)]]*LN(Data[[#This Row],[DAA 
(n)]])</f>
        <v>3802221.1850881097</v>
      </c>
      <c r="K2023" s="40">
        <f t="shared" si="252"/>
        <v>3203718.5635380298</v>
      </c>
      <c r="L2023" s="29">
        <f>LN(Data[[#This Row],[MA'[n*ln(n)']
30d]])</f>
        <v>14.979822744216811</v>
      </c>
      <c r="M2023" s="43">
        <f t="shared" si="253"/>
        <v>14.97331999974188</v>
      </c>
      <c r="N2023" s="40">
        <f>Data[[#This Row],[DAA 
(n)]]^1.5</f>
        <v>165450208.86134318</v>
      </c>
      <c r="O2023" s="40">
        <f t="shared" si="254"/>
        <v>130621173.78498383</v>
      </c>
      <c r="P2023" s="43">
        <f>LN(Data[[#This Row],[MA'[n^1.5']]])</f>
        <v>18.687811888656132</v>
      </c>
      <c r="Q2023" s="43">
        <f t="shared" si="255"/>
        <v>18.678406131382406</v>
      </c>
      <c r="R2023" s="30">
        <f>$O$1+$O$2*Data[[#This Row],[MA'[ln(n^2)']]]</f>
        <v>24.909782641412427</v>
      </c>
      <c r="S2023" s="30">
        <f>$Q$1+$Q$2*Data[[#This Row],[MA'[ln(n*ln(n))']]]</f>
        <v>21.225977999574102</v>
      </c>
      <c r="T2023" s="31">
        <f>$O$3*Data[[#This Row],[Metcalfe
(n^2)]]</f>
        <v>47230923419.68</v>
      </c>
      <c r="U2023" s="31">
        <f t="shared" si="248"/>
        <v>34547923672.599991</v>
      </c>
      <c r="V2023" s="30">
        <f>LN(Data[[#This Row],[MA'[NVA']
30d]]/Data[[#This Row],[MA'[NVMetcalfe calc']]])</f>
        <v>-2.3297328450479982</v>
      </c>
      <c r="W2023" s="30">
        <f>$Q$3+Data[[#This Row],[NVM
(scaled)]]/((Data[[#This Row],[Upper Bound]]-Data[[#This Row],[Lower Bound]])/2)</f>
        <v>-0.67485146285357522</v>
      </c>
      <c r="X2023" s="30">
        <f>(Data[[#This Row],[Upper Bound]]+Data[[#This Row],[Lower Bound]])/2</f>
        <v>23.067880320493266</v>
      </c>
      <c r="Y2023" s="32">
        <f>LN(Data[[#This Row],[NVActual]]/Data[[#This Row],[MA'[n^2']
30d]])</f>
        <v>-2.9831716291375101</v>
      </c>
      <c r="Z2023" s="32">
        <f>LN(Data[[#This Row],[NVActual]]/Data[[#This Row],[MA'[n*ln(n)']
30d]])</f>
        <v>6.9565453830997761</v>
      </c>
      <c r="AA2023" s="32">
        <f>LN(Data[[#This Row],[NVActual]]/Data[[#This Row],[MA'[n^1.5']]])</f>
        <v>3.2485562386604547</v>
      </c>
      <c r="AB2023" s="32">
        <f>LN(Data[[#This Row],[NVActual]]/Data[[#This Row],[Metcalfe
(n^2)]])</f>
        <v>-3.2958730123028239</v>
      </c>
      <c r="AC2023" s="34">
        <f>1+Data[[#This Row],[MA'[NVMetcalfe calc']]]/((Data[[#This Row],[NVM_norm
(scaled)]]-Data[[#This Row],[NV_fund.]])/2)</f>
        <v>-2910189440.3710151</v>
      </c>
    </row>
    <row r="2024" spans="1:29" x14ac:dyDescent="0.2">
      <c r="A2024" s="23">
        <v>42152</v>
      </c>
      <c r="B2024" s="24">
        <v>3367403673.1238499</v>
      </c>
      <c r="C2024" s="24">
        <f t="shared" si="249"/>
        <v>3356251359.5153637</v>
      </c>
      <c r="D2024" s="25">
        <f>LN(Data[[#This Row],[NVActual]])</f>
        <v>21.937407860976666</v>
      </c>
      <c r="E2024" s="26">
        <v>255987</v>
      </c>
      <c r="F2024" s="40">
        <f>Data[[#This Row],[DAA 
(n)]]^2</f>
        <v>65529344169</v>
      </c>
      <c r="G2024" s="41">
        <f t="shared" si="250"/>
        <v>65690274128.866669</v>
      </c>
      <c r="H2024" s="28">
        <f>LN(Data[[#This Row],[Metcalfe
(n^2)]])</f>
        <v>24.905763881844578</v>
      </c>
      <c r="I2024" s="42">
        <f t="shared" si="251"/>
        <v>24.900323123603361</v>
      </c>
      <c r="J2024" s="40">
        <f>Data[[#This Row],[DAA 
(n)]]*LN(Data[[#This Row],[DAA 
(n)]])</f>
        <v>3187775.8894108739</v>
      </c>
      <c r="K2024" s="40">
        <f t="shared" si="252"/>
        <v>3185715.7011243324</v>
      </c>
      <c r="L2024" s="29">
        <f>LN(Data[[#This Row],[MA'[n*ln(n)']
30d]])</f>
        <v>14.974187531674053</v>
      </c>
      <c r="M2024" s="43">
        <f t="shared" si="253"/>
        <v>14.973092856650252</v>
      </c>
      <c r="N2024" s="40">
        <f>Data[[#This Row],[DAA 
(n)]]^1.5</f>
        <v>129517026.77945416</v>
      </c>
      <c r="O2024" s="40">
        <f t="shared" si="254"/>
        <v>129563870.50694384</v>
      </c>
      <c r="P2024" s="43">
        <f>LN(Data[[#This Row],[MA'[n^1.5']]])</f>
        <v>18.679684526064335</v>
      </c>
      <c r="Q2024" s="43">
        <f t="shared" si="255"/>
        <v>18.67807220745075</v>
      </c>
      <c r="R2024" s="30">
        <f>$O$1+$O$2*Data[[#This Row],[MA'[ln(n^2)']]]</f>
        <v>24.900323123603361</v>
      </c>
      <c r="S2024" s="30">
        <f>$Q$1+$Q$2*Data[[#This Row],[MA'[ln(n*ln(n))']]]</f>
        <v>21.225603213472915</v>
      </c>
      <c r="T2024" s="31">
        <f>$O$3*Data[[#This Row],[Metcalfe
(n^2)]]</f>
        <v>34075258967.880001</v>
      </c>
      <c r="U2024" s="31">
        <f t="shared" si="248"/>
        <v>34158942547.010662</v>
      </c>
      <c r="V2024" s="30">
        <f>LN(Data[[#This Row],[MA'[NVA']
30d]]/Data[[#This Row],[MA'[NVMetcalfe calc']]])</f>
        <v>-2.3201997282127529</v>
      </c>
      <c r="W2024" s="30">
        <f>$Q$3+Data[[#This Row],[NVM
(scaled)]]/((Data[[#This Row],[Upper Bound]]-Data[[#This Row],[Lower Bound]])/2)</f>
        <v>-0.6727899730896173</v>
      </c>
      <c r="X2024" s="30">
        <f>(Data[[#This Row],[Upper Bound]]+Data[[#This Row],[Lower Bound]])/2</f>
        <v>23.06296316853814</v>
      </c>
      <c r="Y2024" s="29">
        <f>LN(Data[[#This Row],[NVActual]]/Data[[#This Row],[MA'[n^2']
30d]])</f>
        <v>-2.9708088559338712</v>
      </c>
      <c r="Z2024" s="29">
        <f>LN(Data[[#This Row],[NVActual]]/Data[[#This Row],[MA'[n*ln(n)']
30d]])</f>
        <v>6.9632203293026143</v>
      </c>
      <c r="AA2024" s="29">
        <f>LN(Data[[#This Row],[NVActual]]/Data[[#This Row],[MA'[n^1.5']]])</f>
        <v>3.2577233349123302</v>
      </c>
      <c r="AB2024" s="29">
        <f>LN(Data[[#This Row],[NVActual]]/Data[[#This Row],[Metcalfe
(n^2)]])</f>
        <v>-2.9683560208679096</v>
      </c>
      <c r="AC2024" s="26">
        <f>1+Data[[#This Row],[MA'[NVMetcalfe calc']]]/((Data[[#This Row],[NVM_norm
(scaled)]]-Data[[#This Row],[NV_fund.]])/2)</f>
        <v>-2878269110.0064435</v>
      </c>
    </row>
    <row r="2025" spans="1:29" x14ac:dyDescent="0.2">
      <c r="A2025" s="23">
        <v>42151</v>
      </c>
      <c r="B2025" s="24">
        <v>3370126970.7481399</v>
      </c>
      <c r="C2025" s="24">
        <f t="shared" si="249"/>
        <v>3350041642.3393502</v>
      </c>
      <c r="D2025" s="25">
        <f>LN(Data[[#This Row],[NVActual]])</f>
        <v>21.938216257380795</v>
      </c>
      <c r="E2025" s="26">
        <v>258192</v>
      </c>
      <c r="F2025" s="40">
        <f>Data[[#This Row],[DAA 
(n)]]^2</f>
        <v>66663108864</v>
      </c>
      <c r="G2025" s="41">
        <f t="shared" si="250"/>
        <v>65676217531.366669</v>
      </c>
      <c r="H2025" s="28">
        <f>LN(Data[[#This Row],[Metcalfe
(n^2)]])</f>
        <v>24.922917546362267</v>
      </c>
      <c r="I2025" s="42">
        <f t="shared" si="251"/>
        <v>24.900107921978165</v>
      </c>
      <c r="J2025" s="40">
        <f>Data[[#This Row],[DAA 
(n)]]*LN(Data[[#This Row],[DAA 
(n)]])</f>
        <v>3217448.9635651833</v>
      </c>
      <c r="K2025" s="40">
        <f t="shared" si="252"/>
        <v>3185345.7912324127</v>
      </c>
      <c r="L2025" s="29">
        <f>LN(Data[[#This Row],[MA'[n*ln(n)']
30d]])</f>
        <v>14.974071409771046</v>
      </c>
      <c r="M2025" s="43">
        <f t="shared" si="253"/>
        <v>14.973028048378445</v>
      </c>
      <c r="N2025" s="40">
        <f>Data[[#This Row],[DAA 
(n)]]^1.5</f>
        <v>131194060.09348848</v>
      </c>
      <c r="O2025" s="40">
        <f t="shared" si="254"/>
        <v>129543016.82883297</v>
      </c>
      <c r="P2025" s="43">
        <f>LN(Data[[#This Row],[MA'[n^1.5']]])</f>
        <v>18.679523560229963</v>
      </c>
      <c r="Q2025" s="43">
        <f t="shared" si="255"/>
        <v>18.677973621332985</v>
      </c>
      <c r="R2025" s="30">
        <f>$O$1+$O$2*Data[[#This Row],[MA'[ln(n^2)']]]</f>
        <v>24.900107921978165</v>
      </c>
      <c r="S2025" s="30">
        <f>$Q$1+$Q$2*Data[[#This Row],[MA'[ln(n*ln(n))']]]</f>
        <v>21.225496279824434</v>
      </c>
      <c r="T2025" s="31">
        <f>$O$3*Data[[#This Row],[Metcalfe
(n^2)]]</f>
        <v>34664816609.279999</v>
      </c>
      <c r="U2025" s="31">
        <f t="shared" si="248"/>
        <v>34151633116.310661</v>
      </c>
      <c r="V2025" s="30">
        <f>LN(Data[[#This Row],[MA'[NVA']
30d]]/Data[[#This Row],[MA'[NVMetcalfe calc']]])</f>
        <v>-2.3218376304184938</v>
      </c>
      <c r="W2025" s="30">
        <f>$Q$3+Data[[#This Row],[NVM
(scaled)]]/((Data[[#This Row],[Upper Bound]]-Data[[#This Row],[Lower Bound]])/2)</f>
        <v>-0.6737186492217383</v>
      </c>
      <c r="X2025" s="30">
        <f>(Data[[#This Row],[Upper Bound]]+Data[[#This Row],[Lower Bound]])/2</f>
        <v>23.062802100901301</v>
      </c>
      <c r="Y2025" s="32">
        <f>LN(Data[[#This Row],[NVActual]]/Data[[#This Row],[MA'[n^2']
30d]])</f>
        <v>-2.9697864536995526</v>
      </c>
      <c r="Z2025" s="32">
        <f>LN(Data[[#This Row],[NVActual]]/Data[[#This Row],[MA'[n*ln(n)']
30d]])</f>
        <v>6.9641448476097478</v>
      </c>
      <c r="AA2025" s="32">
        <f>LN(Data[[#This Row],[NVActual]]/Data[[#This Row],[MA'[n^1.5']]])</f>
        <v>3.2586926971508294</v>
      </c>
      <c r="AB2025" s="32">
        <f>LN(Data[[#This Row],[NVActual]]/Data[[#This Row],[Metcalfe
(n^2)]])</f>
        <v>-2.9847012889814741</v>
      </c>
      <c r="AC2025" s="34">
        <f>1+Data[[#This Row],[MA'[NVMetcalfe calc']]]/((Data[[#This Row],[NVM_norm
(scaled)]]-Data[[#This Row],[NV_fund.]])/2)</f>
        <v>-2877560149.9445009</v>
      </c>
    </row>
    <row r="2026" spans="1:29" x14ac:dyDescent="0.2">
      <c r="A2026" s="23">
        <v>42150</v>
      </c>
      <c r="B2026" s="24">
        <v>3363522711.3517799</v>
      </c>
      <c r="C2026" s="24">
        <f t="shared" si="249"/>
        <v>3344547404.0422602</v>
      </c>
      <c r="D2026" s="25">
        <f>LN(Data[[#This Row],[NVActual]])</f>
        <v>21.93625468770438</v>
      </c>
      <c r="E2026" s="26">
        <v>274566</v>
      </c>
      <c r="F2026" s="40">
        <f>Data[[#This Row],[DAA 
(n)]]^2</f>
        <v>75386488356</v>
      </c>
      <c r="G2026" s="41">
        <f t="shared" si="250"/>
        <v>65599705544.699997</v>
      </c>
      <c r="H2026" s="28">
        <f>LN(Data[[#This Row],[Metcalfe
(n^2)]])</f>
        <v>25.045893896379621</v>
      </c>
      <c r="I2026" s="42">
        <f t="shared" si="251"/>
        <v>24.898939955659237</v>
      </c>
      <c r="J2026" s="40">
        <f>Data[[#This Row],[DAA 
(n)]]*LN(Data[[#This Row],[DAA 
(n)]])</f>
        <v>3438375.4517766833</v>
      </c>
      <c r="K2026" s="40">
        <f t="shared" si="252"/>
        <v>3183335.0573283606</v>
      </c>
      <c r="L2026" s="29">
        <f>LN(Data[[#This Row],[MA'[n*ln(n)']
30d]])</f>
        <v>14.973439965357775</v>
      </c>
      <c r="M2026" s="43">
        <f t="shared" si="253"/>
        <v>14.973098446712752</v>
      </c>
      <c r="N2026" s="40">
        <f>Data[[#This Row],[DAA 
(n)]]^1.5</f>
        <v>143869964.07156503</v>
      </c>
      <c r="O2026" s="40">
        <f t="shared" si="254"/>
        <v>129429591.04563683</v>
      </c>
      <c r="P2026" s="43">
        <f>LN(Data[[#This Row],[MA'[n^1.5']]])</f>
        <v>18.678647592756956</v>
      </c>
      <c r="Q2026" s="43">
        <f t="shared" si="255"/>
        <v>18.678066516318989</v>
      </c>
      <c r="R2026" s="30">
        <f>$O$1+$O$2*Data[[#This Row],[MA'[ln(n^2)']]]</f>
        <v>24.898939955659237</v>
      </c>
      <c r="S2026" s="30">
        <f>$Q$1+$Q$2*Data[[#This Row],[MA'[ln(n*ln(n))']]]</f>
        <v>21.225612437076041</v>
      </c>
      <c r="T2026" s="31">
        <f>$O$3*Data[[#This Row],[Metcalfe
(n^2)]]</f>
        <v>39200973945.120003</v>
      </c>
      <c r="U2026" s="31">
        <f t="shared" si="248"/>
        <v>34111846883.243996</v>
      </c>
      <c r="V2026" s="30">
        <f>LN(Data[[#This Row],[MA'[NVA']
30d]]/Data[[#This Row],[MA'[NVMetcalfe calc']]])</f>
        <v>-2.3223133606788795</v>
      </c>
      <c r="W2026" s="30">
        <f>$Q$3+Data[[#This Row],[NVM
(scaled)]]/((Data[[#This Row],[Upper Bound]]-Data[[#This Row],[Lower Bound]])/2)</f>
        <v>-0.67441943928517245</v>
      </c>
      <c r="X2026" s="30">
        <f>(Data[[#This Row],[Upper Bound]]+Data[[#This Row],[Lower Bound]])/2</f>
        <v>23.062276196367641</v>
      </c>
      <c r="Y2026" s="29">
        <f>LN(Data[[#This Row],[NVActual]]/Data[[#This Row],[MA'[n^2']
30d]])</f>
        <v>-2.9705823565341327</v>
      </c>
      <c r="Z2026" s="29">
        <f>LN(Data[[#This Row],[NVActual]]/Data[[#This Row],[MA'[n*ln(n)']
30d]])</f>
        <v>6.9628147223466064</v>
      </c>
      <c r="AA2026" s="29">
        <f>LN(Data[[#This Row],[NVActual]]/Data[[#This Row],[MA'[n^1.5']]])</f>
        <v>3.2576070949474256</v>
      </c>
      <c r="AB2026" s="29">
        <f>LN(Data[[#This Row],[NVActual]]/Data[[#This Row],[Metcalfe
(n^2)]])</f>
        <v>-3.1096392086752402</v>
      </c>
      <c r="AC2026" s="26">
        <f>1+Data[[#This Row],[MA'[NVMetcalfe calc']]]/((Data[[#This Row],[NVM_norm
(scaled)]]-Data[[#This Row],[NV_fund.]])/2)</f>
        <v>-2874186651.3331556</v>
      </c>
    </row>
    <row r="2027" spans="1:29" x14ac:dyDescent="0.2">
      <c r="A2027" s="23">
        <v>42149</v>
      </c>
      <c r="B2027" s="24">
        <v>3365613792.1716599</v>
      </c>
      <c r="C2027" s="24">
        <f t="shared" si="249"/>
        <v>3336041515.9457974</v>
      </c>
      <c r="D2027" s="25">
        <f>LN(Data[[#This Row],[NVActual]])</f>
        <v>21.936876188215212</v>
      </c>
      <c r="E2027" s="26">
        <v>262222</v>
      </c>
      <c r="F2027" s="40">
        <f>Data[[#This Row],[DAA 
(n)]]^2</f>
        <v>68760377284</v>
      </c>
      <c r="G2027" s="41">
        <f t="shared" si="250"/>
        <v>65623980610.199997</v>
      </c>
      <c r="H2027" s="28">
        <f>LN(Data[[#This Row],[Metcalfe
(n^2)]])</f>
        <v>24.953893504415174</v>
      </c>
      <c r="I2027" s="42">
        <f t="shared" si="251"/>
        <v>24.899260418439422</v>
      </c>
      <c r="J2027" s="40">
        <f>Data[[#This Row],[DAA 
(n)]]*LN(Data[[#This Row],[DAA 
(n)]])</f>
        <v>3271729.9312573778</v>
      </c>
      <c r="K2027" s="40">
        <f t="shared" si="252"/>
        <v>3183931.5253667575</v>
      </c>
      <c r="L2027" s="29">
        <f>LN(Data[[#This Row],[MA'[n*ln(n)']
30d]])</f>
        <v>14.973627319863008</v>
      </c>
      <c r="M2027" s="43">
        <f t="shared" si="253"/>
        <v>14.973113719430659</v>
      </c>
      <c r="N2027" s="40">
        <f>Data[[#This Row],[DAA 
(n)]]^1.5</f>
        <v>134277636.45583352</v>
      </c>
      <c r="O2027" s="40">
        <f t="shared" si="254"/>
        <v>129464294.73574844</v>
      </c>
      <c r="P2027" s="43">
        <f>LN(Data[[#This Row],[MA'[n^1.5']]])</f>
        <v>18.678915684760867</v>
      </c>
      <c r="Q2027" s="43">
        <f t="shared" si="255"/>
        <v>18.678084828984797</v>
      </c>
      <c r="R2027" s="30">
        <f>$O$1+$O$2*Data[[#This Row],[MA'[ln(n^2)']]]</f>
        <v>24.899260418439422</v>
      </c>
      <c r="S2027" s="30">
        <f>$Q$1+$Q$2*Data[[#This Row],[MA'[ln(n*ln(n))']]]</f>
        <v>21.225637637060586</v>
      </c>
      <c r="T2027" s="31">
        <f>$O$3*Data[[#This Row],[Metcalfe
(n^2)]]</f>
        <v>35755396187.68</v>
      </c>
      <c r="U2027" s="31">
        <f t="shared" si="248"/>
        <v>34124469917.303997</v>
      </c>
      <c r="V2027" s="30">
        <f>LN(Data[[#This Row],[MA'[NVA']
30d]]/Data[[#This Row],[MA'[NVMetcalfe calc']]])</f>
        <v>-2.3252297905786787</v>
      </c>
      <c r="W2027" s="30">
        <f>$Q$3+Data[[#This Row],[NVM
(scaled)]]/((Data[[#This Row],[Upper Bound]]-Data[[#This Row],[Lower Bound]])/2)</f>
        <v>-0.67590558092409314</v>
      </c>
      <c r="X2027" s="30">
        <f>(Data[[#This Row],[Upper Bound]]+Data[[#This Row],[Lower Bound]])/2</f>
        <v>23.062449027750006</v>
      </c>
      <c r="Y2027" s="32">
        <f>LN(Data[[#This Row],[NVActual]]/Data[[#This Row],[MA'[n^2']
30d]])</f>
        <v>-2.9703308359634839</v>
      </c>
      <c r="Z2027" s="32">
        <f>LN(Data[[#This Row],[NVActual]]/Data[[#This Row],[MA'[n*ln(n)']
30d]])</f>
        <v>6.9632488683522036</v>
      </c>
      <c r="AA2027" s="32">
        <f>LN(Data[[#This Row],[NVActual]]/Data[[#This Row],[MA'[n^1.5']]])</f>
        <v>3.2579605034543455</v>
      </c>
      <c r="AB2027" s="32">
        <f>LN(Data[[#This Row],[NVActual]]/Data[[#This Row],[Metcalfe
(n^2)]])</f>
        <v>-3.0170173161999636</v>
      </c>
      <c r="AC2027" s="34">
        <f>1+Data[[#This Row],[MA'[NVMetcalfe calc']]]/((Data[[#This Row],[NVM_norm
(scaled)]]-Data[[#This Row],[NV_fund.]])/2)</f>
        <v>-2875049300.4233398</v>
      </c>
    </row>
    <row r="2028" spans="1:29" x14ac:dyDescent="0.2">
      <c r="A2028" s="23">
        <v>42148</v>
      </c>
      <c r="B2028" s="24">
        <v>3417424495.1609302</v>
      </c>
      <c r="C2028" s="24">
        <f t="shared" si="249"/>
        <v>3330231091.6341157</v>
      </c>
      <c r="D2028" s="25">
        <f>LN(Data[[#This Row],[NVActual]])</f>
        <v>21.952153032729704</v>
      </c>
      <c r="E2028" s="26">
        <v>282015</v>
      </c>
      <c r="F2028" s="40">
        <f>Data[[#This Row],[DAA 
(n)]]^2</f>
        <v>79532460225</v>
      </c>
      <c r="G2028" s="41">
        <f t="shared" si="250"/>
        <v>65731553801.566666</v>
      </c>
      <c r="H2028" s="28">
        <f>LN(Data[[#This Row],[Metcalfe
(n^2)]])</f>
        <v>25.099431079989991</v>
      </c>
      <c r="I2028" s="42">
        <f t="shared" si="251"/>
        <v>24.900789279765277</v>
      </c>
      <c r="J2028" s="40">
        <f>Data[[#This Row],[DAA 
(n)]]*LN(Data[[#This Row],[DAA 
(n)]])</f>
        <v>3539208.0280116885</v>
      </c>
      <c r="K2028" s="40">
        <f t="shared" si="252"/>
        <v>3186666.5348388976</v>
      </c>
      <c r="L2028" s="29">
        <f>LN(Data[[#This Row],[MA'[n*ln(n)']
30d]])</f>
        <v>14.974485954990927</v>
      </c>
      <c r="M2028" s="43">
        <f t="shared" si="253"/>
        <v>14.97290616861941</v>
      </c>
      <c r="N2028" s="40">
        <f>Data[[#This Row],[DAA 
(n)]]^1.5</f>
        <v>149764304.05925658</v>
      </c>
      <c r="O2028" s="40">
        <f t="shared" si="254"/>
        <v>129620942.49593213</v>
      </c>
      <c r="P2028" s="43">
        <f>LN(Data[[#This Row],[MA'[n^1.5']]])</f>
        <v>18.680124922160463</v>
      </c>
      <c r="Q2028" s="43">
        <f t="shared" si="255"/>
        <v>18.677794995892693</v>
      </c>
      <c r="R2028" s="30">
        <f>$O$1+$O$2*Data[[#This Row],[MA'[ln(n^2)']]]</f>
        <v>24.900789279765277</v>
      </c>
      <c r="S2028" s="30">
        <f>$Q$1+$Q$2*Data[[#This Row],[MA'[ln(n*ln(n))']]]</f>
        <v>21.225295178222026</v>
      </c>
      <c r="T2028" s="31">
        <f>$O$3*Data[[#This Row],[Metcalfe
(n^2)]]</f>
        <v>41356879317</v>
      </c>
      <c r="U2028" s="31">
        <f t="shared" si="248"/>
        <v>34180407976.814663</v>
      </c>
      <c r="V2028" s="30">
        <f>LN(Data[[#This Row],[MA'[NVA']
30d]]/Data[[#This Row],[MA'[NVMetcalfe calc']]])</f>
        <v>-2.328610915271407</v>
      </c>
      <c r="W2028" s="30">
        <f>$Q$3+Data[[#This Row],[NVM
(scaled)]]/((Data[[#This Row],[Upper Bound]]-Data[[#This Row],[Lower Bound]])/2)</f>
        <v>-0.67710088545302238</v>
      </c>
      <c r="X2028" s="30">
        <f>(Data[[#This Row],[Upper Bound]]+Data[[#This Row],[Lower Bound]])/2</f>
        <v>23.063042228993652</v>
      </c>
      <c r="Y2028" s="29">
        <f>LN(Data[[#This Row],[NVActual]]/Data[[#This Row],[MA'[n^2']
30d]])</f>
        <v>-2.9566918853664004</v>
      </c>
      <c r="Z2028" s="29">
        <f>LN(Data[[#This Row],[NVActual]]/Data[[#This Row],[MA'[n*ln(n)']
30d]])</f>
        <v>6.9776670777387766</v>
      </c>
      <c r="AA2028" s="29">
        <f>LN(Data[[#This Row],[NVActual]]/Data[[#This Row],[MA'[n^1.5']]])</f>
        <v>3.2720281105692415</v>
      </c>
      <c r="AB2028" s="29">
        <f>LN(Data[[#This Row],[NVActual]]/Data[[#This Row],[Metcalfe
(n^2)]])</f>
        <v>-3.1472780472602873</v>
      </c>
      <c r="AC2028" s="26">
        <f>1+Data[[#This Row],[MA'[NVMetcalfe calc']]]/((Data[[#This Row],[NVM_norm
(scaled)]]-Data[[#This Row],[NV_fund.]])/2)</f>
        <v>-2879545232.7450094</v>
      </c>
    </row>
    <row r="2029" spans="1:29" x14ac:dyDescent="0.2">
      <c r="A2029" s="23">
        <v>42147</v>
      </c>
      <c r="B2029" s="24">
        <v>3391728868.5088801</v>
      </c>
      <c r="C2029" s="24">
        <f t="shared" si="249"/>
        <v>3325016954.4795055</v>
      </c>
      <c r="D2029" s="25">
        <f>LN(Data[[#This Row],[NVActual]])</f>
        <v>21.944605619048289</v>
      </c>
      <c r="E2029" s="26">
        <v>222628</v>
      </c>
      <c r="F2029" s="40">
        <f>Data[[#This Row],[DAA 
(n)]]^2</f>
        <v>49563226384</v>
      </c>
      <c r="G2029" s="41">
        <f t="shared" si="250"/>
        <v>65197893439.699997</v>
      </c>
      <c r="H2029" s="28">
        <f>LN(Data[[#This Row],[Metcalfe
(n^2)]])</f>
        <v>24.626514992153375</v>
      </c>
      <c r="I2029" s="42">
        <f t="shared" si="251"/>
        <v>24.89329698917312</v>
      </c>
      <c r="J2029" s="40">
        <f>Data[[#This Row],[DAA 
(n)]]*LN(Data[[#This Row],[DAA 
(n)]])</f>
        <v>2741275.8898365609</v>
      </c>
      <c r="K2029" s="40">
        <f t="shared" si="252"/>
        <v>3173181.8552016444</v>
      </c>
      <c r="L2029" s="29">
        <f>LN(Data[[#This Row],[MA'[n*ln(n)']
30d]])</f>
        <v>14.970245382254737</v>
      </c>
      <c r="M2029" s="43">
        <f t="shared" si="253"/>
        <v>14.972499429216334</v>
      </c>
      <c r="N2029" s="40">
        <f>Data[[#This Row],[DAA 
(n)]]^1.5</f>
        <v>105043619.33700281</v>
      </c>
      <c r="O2029" s="40">
        <f t="shared" si="254"/>
        <v>128846494.28773953</v>
      </c>
      <c r="P2029" s="43">
        <f>LN(Data[[#This Row],[MA'[n^1.5']]])</f>
        <v>18.674132286991615</v>
      </c>
      <c r="Q2029" s="43">
        <f t="shared" si="255"/>
        <v>18.67722970566189</v>
      </c>
      <c r="R2029" s="30">
        <f>$O$1+$O$2*Data[[#This Row],[MA'[ln(n^2)']]]</f>
        <v>24.89329698917312</v>
      </c>
      <c r="S2029" s="30">
        <f>$Q$1+$Q$2*Data[[#This Row],[MA'[ln(n*ln(n))']]]</f>
        <v>21.224624058206949</v>
      </c>
      <c r="T2029" s="31">
        <f>$O$3*Data[[#This Row],[Metcalfe
(n^2)]]</f>
        <v>25772877719.68</v>
      </c>
      <c r="U2029" s="31">
        <f t="shared" ref="U2029:U2092" si="256">AVERAGE(T2029:T2058)</f>
        <v>33902904588.643997</v>
      </c>
      <c r="V2029" s="30">
        <f>LN(Data[[#This Row],[MA'[NVA']
30d]]/Data[[#This Row],[MA'[NVMetcalfe calc']]])</f>
        <v>-2.3220259186105365</v>
      </c>
      <c r="W2029" s="30">
        <f>$Q$3+Data[[#This Row],[NVM
(scaled)]]/((Data[[#This Row],[Upper Bound]]-Data[[#This Row],[Lower Bound]])/2)</f>
        <v>-0.67586695641958727</v>
      </c>
      <c r="X2029" s="30">
        <f>(Data[[#This Row],[Upper Bound]]+Data[[#This Row],[Lower Bound]])/2</f>
        <v>23.058960523690033</v>
      </c>
      <c r="Y2029" s="32">
        <f>LN(Data[[#This Row],[NVActual]]/Data[[#This Row],[MA'[n^2']
30d]])</f>
        <v>-2.9560873771017202</v>
      </c>
      <c r="Z2029" s="32">
        <f>LN(Data[[#This Row],[NVActual]]/Data[[#This Row],[MA'[n*ln(n)']
30d]])</f>
        <v>6.9743602367935527</v>
      </c>
      <c r="AA2029" s="32">
        <f>LN(Data[[#This Row],[NVActual]]/Data[[#This Row],[MA'[n^1.5']]])</f>
        <v>3.2704733320566737</v>
      </c>
      <c r="AB2029" s="32">
        <f>LN(Data[[#This Row],[NVActual]]/Data[[#This Row],[Metcalfe
(n^2)]])</f>
        <v>-2.6819093731050856</v>
      </c>
      <c r="AC2029" s="34">
        <f>1+Data[[#This Row],[MA'[NVMetcalfe calc']]]/((Data[[#This Row],[NVM_norm
(scaled)]]-Data[[#This Row],[NV_fund.]])/2)</f>
        <v>-2856806488.7084661</v>
      </c>
    </row>
    <row r="2030" spans="1:29" x14ac:dyDescent="0.2">
      <c r="A2030" s="23">
        <v>42146</v>
      </c>
      <c r="B2030" s="24">
        <v>3410358036.1838799</v>
      </c>
      <c r="C2030" s="24">
        <f t="shared" si="249"/>
        <v>3322736414.6350932</v>
      </c>
      <c r="D2030" s="25">
        <f>LN(Data[[#This Row],[NVActual]])</f>
        <v>21.950083118678499</v>
      </c>
      <c r="E2030" s="26">
        <v>248185</v>
      </c>
      <c r="F2030" s="40">
        <f>Data[[#This Row],[DAA 
(n)]]^2</f>
        <v>61595794225</v>
      </c>
      <c r="G2030" s="41">
        <f t="shared" si="250"/>
        <v>65872877121.599998</v>
      </c>
      <c r="H2030" s="28">
        <f>LN(Data[[#This Row],[Metcalfe
(n^2)]])</f>
        <v>24.843859429586821</v>
      </c>
      <c r="I2030" s="42">
        <f t="shared" si="251"/>
        <v>24.904715899644671</v>
      </c>
      <c r="J2030" s="40">
        <f>Data[[#This Row],[DAA 
(n)]]*LN(Data[[#This Row],[DAA 
(n)]])</f>
        <v>3082936.6262660027</v>
      </c>
      <c r="K2030" s="40">
        <f t="shared" si="252"/>
        <v>3191761.923807973</v>
      </c>
      <c r="L2030" s="29">
        <f>LN(Data[[#This Row],[MA'[n*ln(n)']
30d]])</f>
        <v>14.976083649497026</v>
      </c>
      <c r="M2030" s="43">
        <f t="shared" si="253"/>
        <v>14.972114299007881</v>
      </c>
      <c r="N2030" s="40">
        <f>Data[[#This Row],[DAA 
(n)]]^1.5</f>
        <v>123641223.66642807</v>
      </c>
      <c r="O2030" s="40">
        <f t="shared" si="254"/>
        <v>129872240.95837194</v>
      </c>
      <c r="P2030" s="43">
        <f>LN(Data[[#This Row],[MA'[n^1.5']]])</f>
        <v>18.682061763334119</v>
      </c>
      <c r="Q2030" s="43">
        <f t="shared" si="255"/>
        <v>18.676701908431543</v>
      </c>
      <c r="R2030" s="30">
        <f>$O$1+$O$2*Data[[#This Row],[MA'[ln(n^2)']]]</f>
        <v>24.904715899644671</v>
      </c>
      <c r="S2030" s="30">
        <f>$Q$1+$Q$2*Data[[#This Row],[MA'[ln(n*ln(n))']]]</f>
        <v>21.223988593363003</v>
      </c>
      <c r="T2030" s="31">
        <f>$O$3*Data[[#This Row],[Metcalfe
(n^2)]]</f>
        <v>32029812997</v>
      </c>
      <c r="U2030" s="31">
        <f t="shared" si="256"/>
        <v>34253896103.231998</v>
      </c>
      <c r="V2030" s="30">
        <f>LN(Data[[#This Row],[MA'[NVA']
30d]]/Data[[#This Row],[MA'[NVMetcalfe calc']]])</f>
        <v>-2.3330116483573344</v>
      </c>
      <c r="W2030" s="30">
        <f>$Q$3+Data[[#This Row],[NVM
(scaled)]]/((Data[[#This Row],[Upper Bound]]-Data[[#This Row],[Lower Bound]])/2)</f>
        <v>-0.67769056994563492</v>
      </c>
      <c r="X2030" s="30">
        <f>(Data[[#This Row],[Upper Bound]]+Data[[#This Row],[Lower Bound]])/2</f>
        <v>23.064352246503837</v>
      </c>
      <c r="Y2030" s="29">
        <f>LN(Data[[#This Row],[NVActual]]/Data[[#This Row],[MA'[n^2']
30d]])</f>
        <v>-2.9609094987521094</v>
      </c>
      <c r="Z2030" s="29">
        <f>LN(Data[[#This Row],[NVActual]]/Data[[#This Row],[MA'[n*ln(n)']
30d]])</f>
        <v>6.9739994691814742</v>
      </c>
      <c r="AA2030" s="29">
        <f>LN(Data[[#This Row],[NVActual]]/Data[[#This Row],[MA'[n^1.5']]])</f>
        <v>3.2680213553443802</v>
      </c>
      <c r="AB2030" s="29">
        <f>LN(Data[[#This Row],[NVActual]]/Data[[#This Row],[Metcalfe
(n^2)]])</f>
        <v>-2.8937763109083212</v>
      </c>
      <c r="AC2030" s="26">
        <f>1+Data[[#This Row],[MA'[NVMetcalfe calc']]]/((Data[[#This Row],[NVM_norm
(scaled)]]-Data[[#This Row],[NV_fund.]])/2)</f>
        <v>-2885505375.9424996</v>
      </c>
    </row>
    <row r="2031" spans="1:29" x14ac:dyDescent="0.2">
      <c r="A2031" s="23">
        <v>42145</v>
      </c>
      <c r="B2031" s="24">
        <v>3341864436.7513199</v>
      </c>
      <c r="C2031" s="24">
        <f t="shared" si="249"/>
        <v>3318818458.6652989</v>
      </c>
      <c r="D2031" s="25">
        <f>LN(Data[[#This Row],[NVActual]])</f>
        <v>21.929794702787412</v>
      </c>
      <c r="E2031" s="26">
        <v>236381</v>
      </c>
      <c r="F2031" s="40">
        <f>Data[[#This Row],[DAA 
(n)]]^2</f>
        <v>55875977161</v>
      </c>
      <c r="G2031" s="41">
        <f t="shared" si="250"/>
        <v>66176408860.900002</v>
      </c>
      <c r="H2031" s="28">
        <f>LN(Data[[#This Row],[Metcalfe
(n^2)]])</f>
        <v>24.746400378067271</v>
      </c>
      <c r="I2031" s="42">
        <f t="shared" si="251"/>
        <v>24.909311789030323</v>
      </c>
      <c r="J2031" s="40">
        <f>Data[[#This Row],[DAA 
(n)]]*LN(Data[[#This Row],[DAA 
(n)]])</f>
        <v>2924789.4338839599</v>
      </c>
      <c r="K2031" s="40">
        <f t="shared" si="252"/>
        <v>3199707.2640738436</v>
      </c>
      <c r="L2031" s="29">
        <f>LN(Data[[#This Row],[MA'[n*ln(n)']
30d]])</f>
        <v>14.978569883608483</v>
      </c>
      <c r="M2031" s="43">
        <f t="shared" si="253"/>
        <v>14.971327846579584</v>
      </c>
      <c r="N2031" s="40">
        <f>Data[[#This Row],[DAA 
(n)]]^1.5</f>
        <v>114926147.4047326</v>
      </c>
      <c r="O2031" s="40">
        <f t="shared" si="254"/>
        <v>130321236.74160181</v>
      </c>
      <c r="P2031" s="43">
        <f>LN(Data[[#This Row],[MA'[n^1.5']]])</f>
        <v>18.685513012249881</v>
      </c>
      <c r="Q2031" s="43">
        <f t="shared" si="255"/>
        <v>18.675627679029116</v>
      </c>
      <c r="R2031" s="30">
        <f>$O$1+$O$2*Data[[#This Row],[MA'[ln(n^2)']]]</f>
        <v>24.909311789030323</v>
      </c>
      <c r="S2031" s="30">
        <f>$Q$1+$Q$2*Data[[#This Row],[MA'[ln(n*ln(n))']]]</f>
        <v>21.222690946856311</v>
      </c>
      <c r="T2031" s="31">
        <f>$O$3*Data[[#This Row],[Metcalfe
(n^2)]]</f>
        <v>29055508123.720001</v>
      </c>
      <c r="U2031" s="31">
        <f t="shared" si="256"/>
        <v>34411732607.667999</v>
      </c>
      <c r="V2031" s="30">
        <f>LN(Data[[#This Row],[MA'[NVA']
30d]]/Data[[#This Row],[MA'[NVMetcalfe calc']]])</f>
        <v>-2.3387887367648048</v>
      </c>
      <c r="W2031" s="30">
        <f>$Q$3+Data[[#This Row],[NVM
(scaled)]]/((Data[[#This Row],[Upper Bound]]-Data[[#This Row],[Lower Bound]])/2)</f>
        <v>-0.67879808740277936</v>
      </c>
      <c r="X2031" s="30">
        <f>(Data[[#This Row],[Upper Bound]]+Data[[#This Row],[Lower Bound]])/2</f>
        <v>23.066001367943315</v>
      </c>
      <c r="Y2031" s="32">
        <f>LN(Data[[#This Row],[NVActual]]/Data[[#This Row],[MA'[n^2']
30d]])</f>
        <v>-2.9857951719722462</v>
      </c>
      <c r="Z2031" s="32">
        <f>LN(Data[[#This Row],[NVActual]]/Data[[#This Row],[MA'[n*ln(n)']
30d]])</f>
        <v>6.9512248191789299</v>
      </c>
      <c r="AA2031" s="32">
        <f>LN(Data[[#This Row],[NVActual]]/Data[[#This Row],[MA'[n^1.5']]])</f>
        <v>3.2442816905375325</v>
      </c>
      <c r="AB2031" s="32">
        <f>LN(Data[[#This Row],[NVActual]]/Data[[#This Row],[Metcalfe
(n^2)]])</f>
        <v>-2.8166056752798574</v>
      </c>
      <c r="AC2031" s="34">
        <f>1+Data[[#This Row],[MA'[NVMetcalfe calc']]]/((Data[[#This Row],[NVM_norm
(scaled)]]-Data[[#This Row],[NV_fund.]])/2)</f>
        <v>-2898464791.0385165</v>
      </c>
    </row>
    <row r="2032" spans="1:29" x14ac:dyDescent="0.2">
      <c r="A2032" s="23">
        <v>42144</v>
      </c>
      <c r="B2032" s="24">
        <v>3321612394.0908098</v>
      </c>
      <c r="C2032" s="24">
        <f t="shared" si="249"/>
        <v>3317678175.3010864</v>
      </c>
      <c r="D2032" s="25">
        <f>LN(Data[[#This Row],[NVActual]])</f>
        <v>21.923716162850464</v>
      </c>
      <c r="E2032" s="26">
        <v>251166</v>
      </c>
      <c r="F2032" s="40">
        <f>Data[[#This Row],[DAA 
(n)]]^2</f>
        <v>63084359556</v>
      </c>
      <c r="G2032" s="41">
        <f t="shared" si="250"/>
        <v>66294377539</v>
      </c>
      <c r="H2032" s="28">
        <f>LN(Data[[#This Row],[Metcalfe
(n^2)]])</f>
        <v>24.867738708194057</v>
      </c>
      <c r="I2032" s="42">
        <f t="shared" si="251"/>
        <v>24.911358882691726</v>
      </c>
      <c r="J2032" s="40">
        <f>Data[[#This Row],[DAA 
(n)]]*LN(Data[[#This Row],[DAA 
(n)]])</f>
        <v>3122965.2301911344</v>
      </c>
      <c r="K2032" s="40">
        <f t="shared" si="252"/>
        <v>3202996.850947367</v>
      </c>
      <c r="L2032" s="29">
        <f>LN(Data[[#This Row],[MA'[n*ln(n)']
30d]])</f>
        <v>14.979597445433575</v>
      </c>
      <c r="M2032" s="43">
        <f t="shared" si="253"/>
        <v>14.970406707927534</v>
      </c>
      <c r="N2032" s="40">
        <f>Data[[#This Row],[DAA 
(n)]]^1.5</f>
        <v>125875518.87576209</v>
      </c>
      <c r="O2032" s="40">
        <f t="shared" si="254"/>
        <v>130501811.86939745</v>
      </c>
      <c r="P2032" s="43">
        <f>LN(Data[[#This Row],[MA'[n^1.5']]])</f>
        <v>18.686897668687326</v>
      </c>
      <c r="Q2032" s="43">
        <f t="shared" si="255"/>
        <v>18.67436538744489</v>
      </c>
      <c r="R2032" s="30">
        <f>$O$1+$O$2*Data[[#This Row],[MA'[ln(n^2)']]]</f>
        <v>24.911358882691726</v>
      </c>
      <c r="S2032" s="30">
        <f>$Q$1+$Q$2*Data[[#This Row],[MA'[ln(n*ln(n))']]]</f>
        <v>21.22117106808043</v>
      </c>
      <c r="T2032" s="31">
        <f>$O$3*Data[[#This Row],[Metcalfe
(n^2)]]</f>
        <v>32803866969.120003</v>
      </c>
      <c r="U2032" s="31">
        <f t="shared" si="256"/>
        <v>34473076320.279999</v>
      </c>
      <c r="V2032" s="30">
        <f>LN(Data[[#This Row],[MA'[NVA']
30d]]/Data[[#This Row],[MA'[NVMetcalfe calc']]])</f>
        <v>-2.3409134293718852</v>
      </c>
      <c r="W2032" s="30">
        <f>$Q$3+Data[[#This Row],[NVM
(scaled)]]/((Data[[#This Row],[Upper Bound]]-Data[[#This Row],[Lower Bound]])/2)</f>
        <v>-0.67872319078342869</v>
      </c>
      <c r="X2032" s="30">
        <f>(Data[[#This Row],[Upper Bound]]+Data[[#This Row],[Lower Bound]])/2</f>
        <v>23.066264975386076</v>
      </c>
      <c r="Y2032" s="29">
        <f>LN(Data[[#This Row],[NVActual]]/Data[[#This Row],[MA'[n^2']
30d]])</f>
        <v>-2.9936547643584253</v>
      </c>
      <c r="Z2032" s="29">
        <f>LN(Data[[#This Row],[NVActual]]/Data[[#This Row],[MA'[n*ln(n)']
30d]])</f>
        <v>6.944118717416889</v>
      </c>
      <c r="AA2032" s="29">
        <f>LN(Data[[#This Row],[NVActual]]/Data[[#This Row],[MA'[n^1.5']]])</f>
        <v>3.2368184941631384</v>
      </c>
      <c r="AB2032" s="29">
        <f>LN(Data[[#This Row],[NVActual]]/Data[[#This Row],[Metcalfe
(n^2)]])</f>
        <v>-2.9440225453435933</v>
      </c>
      <c r="AC2032" s="26">
        <f>1+Data[[#This Row],[MA'[NVMetcalfe calc']]]/((Data[[#This Row],[NVM_norm
(scaled)]]-Data[[#This Row],[NV_fund.]])/2)</f>
        <v>-2903608632.4543014</v>
      </c>
    </row>
    <row r="2033" spans="1:29" x14ac:dyDescent="0.2">
      <c r="A2033" s="23">
        <v>42143</v>
      </c>
      <c r="B2033" s="24">
        <v>3289343088.6451702</v>
      </c>
      <c r="C2033" s="24">
        <f t="shared" si="249"/>
        <v>3312470502.9134741</v>
      </c>
      <c r="D2033" s="25">
        <f>LN(Data[[#This Row],[NVActual]])</f>
        <v>21.91395371268235</v>
      </c>
      <c r="E2033" s="26">
        <v>258201</v>
      </c>
      <c r="F2033" s="40">
        <f>Data[[#This Row],[DAA 
(n)]]^2</f>
        <v>66667756401</v>
      </c>
      <c r="G2033" s="41">
        <f t="shared" si="250"/>
        <v>66200917601.833336</v>
      </c>
      <c r="H2033" s="28">
        <f>LN(Data[[#This Row],[Metcalfe
(n^2)]])</f>
        <v>24.922987260707743</v>
      </c>
      <c r="I2033" s="42">
        <f t="shared" si="251"/>
        <v>24.909843443236802</v>
      </c>
      <c r="J2033" s="40">
        <f>Data[[#This Row],[DAA 
(n)]]*LN(Data[[#This Row],[DAA 
(n)]])</f>
        <v>3217570.1168510001</v>
      </c>
      <c r="K2033" s="40">
        <f t="shared" si="252"/>
        <v>3200471.1750920322</v>
      </c>
      <c r="L2033" s="29">
        <f>LN(Data[[#This Row],[MA'[n*ln(n)']
30d]])</f>
        <v>14.978808599147143</v>
      </c>
      <c r="M2033" s="43">
        <f t="shared" si="253"/>
        <v>14.969586227756121</v>
      </c>
      <c r="N2033" s="40">
        <f>Data[[#This Row],[DAA 
(n)]]^1.5</f>
        <v>131200919.85384315</v>
      </c>
      <c r="O2033" s="40">
        <f t="shared" si="254"/>
        <v>130361155.95063622</v>
      </c>
      <c r="P2033" s="43">
        <f>LN(Data[[#This Row],[MA'[n^1.5']]])</f>
        <v>18.685819279266489</v>
      </c>
      <c r="Q2033" s="43">
        <f t="shared" si="255"/>
        <v>18.673246130392247</v>
      </c>
      <c r="R2033" s="30">
        <f>$O$1+$O$2*Data[[#This Row],[MA'[ln(n^2)']]]</f>
        <v>24.909843443236802</v>
      </c>
      <c r="S2033" s="30">
        <f>$Q$1+$Q$2*Data[[#This Row],[MA'[ln(n*ln(n))']]]</f>
        <v>21.219817275797599</v>
      </c>
      <c r="T2033" s="31">
        <f>$O$3*Data[[#This Row],[Metcalfe
(n^2)]]</f>
        <v>34667233328.520004</v>
      </c>
      <c r="U2033" s="31">
        <f t="shared" si="256"/>
        <v>34424477152.953323</v>
      </c>
      <c r="V2033" s="30">
        <f>LN(Data[[#This Row],[MA'[NVA']
30d]]/Data[[#This Row],[MA'[NVMetcalfe calc']]])</f>
        <v>-2.3410735700032639</v>
      </c>
      <c r="W2033" s="30">
        <f>$Q$3+Data[[#This Row],[NVM
(scaled)]]/((Data[[#This Row],[Upper Bound]]-Data[[#This Row],[Lower Bound]])/2)</f>
        <v>-0.67886556559457534</v>
      </c>
      <c r="X2033" s="30">
        <f>(Data[[#This Row],[Upper Bound]]+Data[[#This Row],[Lower Bound]])/2</f>
        <v>23.064830359517202</v>
      </c>
      <c r="Y2033" s="32">
        <f>LN(Data[[#This Row],[NVActual]]/Data[[#This Row],[MA'[n^2']
30d]])</f>
        <v>-3.0020064481658437</v>
      </c>
      <c r="Z2033" s="32">
        <f>LN(Data[[#This Row],[NVActual]]/Data[[#This Row],[MA'[n*ln(n)']
30d]])</f>
        <v>6.9351451135352065</v>
      </c>
      <c r="AA2033" s="32">
        <f>LN(Data[[#This Row],[NVActual]]/Data[[#This Row],[MA'[n^1.5']]])</f>
        <v>3.2281344334158595</v>
      </c>
      <c r="AB2033" s="32">
        <f>LN(Data[[#This Row],[NVActual]]/Data[[#This Row],[Metcalfe
(n^2)]])</f>
        <v>-3.0090335480253927</v>
      </c>
      <c r="AC2033" s="34">
        <f>1+Data[[#This Row],[MA'[NVMetcalfe calc']]]/((Data[[#This Row],[NVM_norm
(scaled)]]-Data[[#This Row],[NV_fund.]])/2)</f>
        <v>-2899673012.1255894</v>
      </c>
    </row>
    <row r="2034" spans="1:29" x14ac:dyDescent="0.2">
      <c r="A2034" s="23">
        <v>42142</v>
      </c>
      <c r="B2034" s="24">
        <v>3301481333.9296899</v>
      </c>
      <c r="C2034" s="24">
        <f t="shared" si="249"/>
        <v>3307554103.6999145</v>
      </c>
      <c r="D2034" s="25">
        <f>LN(Data[[#This Row],[NVActual]])</f>
        <v>21.91763709376789</v>
      </c>
      <c r="E2034" s="26">
        <v>239338</v>
      </c>
      <c r="F2034" s="40">
        <f>Data[[#This Row],[DAA 
(n)]]^2</f>
        <v>57282678244</v>
      </c>
      <c r="G2034" s="41">
        <f t="shared" si="250"/>
        <v>66532858741.666664</v>
      </c>
      <c r="H2034" s="28">
        <f>LN(Data[[#This Row],[Metcalfe
(n^2)]])</f>
        <v>24.771264115558797</v>
      </c>
      <c r="I2034" s="42">
        <f t="shared" si="251"/>
        <v>24.914483939845304</v>
      </c>
      <c r="J2034" s="40">
        <f>Data[[#This Row],[DAA 
(n)]]*LN(Data[[#This Row],[DAA 
(n)]])</f>
        <v>2964352.4054448055</v>
      </c>
      <c r="K2034" s="40">
        <f t="shared" si="252"/>
        <v>3208844.9783375165</v>
      </c>
      <c r="L2034" s="29">
        <f>LN(Data[[#This Row],[MA'[n*ln(n)']
30d]])</f>
        <v>14.981421610522961</v>
      </c>
      <c r="M2034" s="43">
        <f t="shared" si="253"/>
        <v>14.968820431497202</v>
      </c>
      <c r="N2034" s="40">
        <f>Data[[#This Row],[DAA 
(n)]]^1.5</f>
        <v>117089374.60573649</v>
      </c>
      <c r="O2034" s="40">
        <f t="shared" si="254"/>
        <v>130842474.34137036</v>
      </c>
      <c r="P2034" s="43">
        <f>LN(Data[[#This Row],[MA'[n^1.5']]])</f>
        <v>18.689504671655357</v>
      </c>
      <c r="Q2034" s="43">
        <f t="shared" si="255"/>
        <v>18.672201976455014</v>
      </c>
      <c r="R2034" s="30">
        <f>$O$1+$O$2*Data[[#This Row],[MA'[ln(n^2)']]]</f>
        <v>24.914483939845304</v>
      </c>
      <c r="S2034" s="30">
        <f>$Q$1+$Q$2*Data[[#This Row],[MA'[ln(n*ln(n))']]]</f>
        <v>21.21855371197038</v>
      </c>
      <c r="T2034" s="31">
        <f>$O$3*Data[[#This Row],[Metcalfe
(n^2)]]</f>
        <v>29786992686.880001</v>
      </c>
      <c r="U2034" s="31">
        <f t="shared" si="256"/>
        <v>34597086545.666656</v>
      </c>
      <c r="V2034" s="30">
        <f>LN(Data[[#This Row],[MA'[NVA']
30d]]/Data[[#This Row],[MA'[NVMetcalfe calc']]])</f>
        <v>-2.3475604998791093</v>
      </c>
      <c r="W2034" s="30">
        <f>$Q$3+Data[[#This Row],[NVM
(scaled)]]/((Data[[#This Row],[Upper Bound]]-Data[[#This Row],[Lower Bound]])/2)</f>
        <v>-0.68034892713810924</v>
      </c>
      <c r="X2034" s="30">
        <f>(Data[[#This Row],[Upper Bound]]+Data[[#This Row],[Lower Bound]])/2</f>
        <v>23.066518825907842</v>
      </c>
      <c r="Y2034" s="29">
        <f>LN(Data[[#This Row],[NVActual]]/Data[[#This Row],[MA'[n^2']
30d]])</f>
        <v>-3.0033246852210507</v>
      </c>
      <c r="Z2034" s="29">
        <f>LN(Data[[#This Row],[NVActual]]/Data[[#This Row],[MA'[n*ln(n)']
30d]])</f>
        <v>6.9362154832449301</v>
      </c>
      <c r="AA2034" s="29">
        <f>LN(Data[[#This Row],[NVActual]]/Data[[#This Row],[MA'[n^1.5']]])</f>
        <v>3.2281324221125356</v>
      </c>
      <c r="AB2034" s="29">
        <f>LN(Data[[#This Row],[NVActual]]/Data[[#This Row],[Metcalfe
(n^2)]])</f>
        <v>-2.8536270217909063</v>
      </c>
      <c r="AC2034" s="26">
        <f>1+Data[[#This Row],[MA'[NVMetcalfe calc']]]/((Data[[#This Row],[NVM_norm
(scaled)]]-Data[[#This Row],[NV_fund.]])/2)</f>
        <v>-2913823152.8960733</v>
      </c>
    </row>
    <row r="2035" spans="1:29" x14ac:dyDescent="0.2">
      <c r="A2035" s="23">
        <v>42141</v>
      </c>
      <c r="B2035" s="24">
        <v>3358466081.9731998</v>
      </c>
      <c r="C2035" s="24">
        <f t="shared" si="249"/>
        <v>3302259529.7567315</v>
      </c>
      <c r="D2035" s="25">
        <f>LN(Data[[#This Row],[NVActual]])</f>
        <v>21.93475018346081</v>
      </c>
      <c r="E2035" s="26">
        <v>263667</v>
      </c>
      <c r="F2035" s="40">
        <f>Data[[#This Row],[DAA 
(n)]]^2</f>
        <v>69520286889</v>
      </c>
      <c r="G2035" s="41">
        <f t="shared" si="250"/>
        <v>66710821435.166664</v>
      </c>
      <c r="H2035" s="28">
        <f>LN(Data[[#This Row],[Metcalfe
(n^2)]])</f>
        <v>24.964884444606771</v>
      </c>
      <c r="I2035" s="42">
        <f t="shared" si="251"/>
        <v>24.917454317643898</v>
      </c>
      <c r="J2035" s="40">
        <f>Data[[#This Row],[DAA 
(n)]]*LN(Data[[#This Row],[DAA 
(n)]])</f>
        <v>3291208.0934280665</v>
      </c>
      <c r="K2035" s="40">
        <f t="shared" si="252"/>
        <v>3213718.8137162449</v>
      </c>
      <c r="L2035" s="29">
        <f>LN(Data[[#This Row],[MA'[n*ln(n)']
30d]])</f>
        <v>14.982939333498425</v>
      </c>
      <c r="M2035" s="43">
        <f t="shared" si="253"/>
        <v>14.967775215084462</v>
      </c>
      <c r="N2035" s="40">
        <f>Data[[#This Row],[DAA 
(n)]]^1.5</f>
        <v>135389089.23233807</v>
      </c>
      <c r="O2035" s="40">
        <f t="shared" si="254"/>
        <v>131112238.33049844</v>
      </c>
      <c r="P2035" s="43">
        <f>LN(Data[[#This Row],[MA'[n^1.5']]])</f>
        <v>18.691564295486813</v>
      </c>
      <c r="Q2035" s="43">
        <f t="shared" si="255"/>
        <v>18.670765775214406</v>
      </c>
      <c r="R2035" s="30">
        <f>$O$1+$O$2*Data[[#This Row],[MA'[ln(n^2)']]]</f>
        <v>24.917454317643898</v>
      </c>
      <c r="S2035" s="30">
        <f>$Q$1+$Q$2*Data[[#This Row],[MA'[ln(n*ln(n))']]]</f>
        <v>21.21682910488936</v>
      </c>
      <c r="T2035" s="31">
        <f>$O$3*Data[[#This Row],[Metcalfe
(n^2)]]</f>
        <v>36150549182.279999</v>
      </c>
      <c r="U2035" s="31">
        <f t="shared" si="256"/>
        <v>34689627146.286659</v>
      </c>
      <c r="V2035" s="30">
        <f>LN(Data[[#This Row],[MA'[NVA']
30d]]/Data[[#This Row],[MA'[NVMetcalfe calc']]])</f>
        <v>-2.3518337726075331</v>
      </c>
      <c r="W2035" s="30">
        <f>$Q$3+Data[[#This Row],[NVM
(scaled)]]/((Data[[#This Row],[Upper Bound]]-Data[[#This Row],[Lower Bound]])/2)</f>
        <v>-0.68104672178189041</v>
      </c>
      <c r="X2035" s="30">
        <f>(Data[[#This Row],[Upper Bound]]+Data[[#This Row],[Lower Bound]])/2</f>
        <v>23.067141711266629</v>
      </c>
      <c r="Y2035" s="32">
        <f>LN(Data[[#This Row],[NVActual]]/Data[[#This Row],[MA'[n^2']
30d]])</f>
        <v>-2.988882833654924</v>
      </c>
      <c r="Z2035" s="32">
        <f>LN(Data[[#This Row],[NVActual]]/Data[[#This Row],[MA'[n*ln(n)']
30d]])</f>
        <v>6.9518108499623841</v>
      </c>
      <c r="AA2035" s="32">
        <f>LN(Data[[#This Row],[NVActual]]/Data[[#This Row],[MA'[n^1.5']]])</f>
        <v>3.2431858879739974</v>
      </c>
      <c r="AB2035" s="32">
        <f>LN(Data[[#This Row],[NVActual]]/Data[[#This Row],[Metcalfe
(n^2)]])</f>
        <v>-3.0301342611459607</v>
      </c>
      <c r="AC2035" s="34">
        <f>1+Data[[#This Row],[MA'[NVMetcalfe calc']]]/((Data[[#This Row],[NVM_norm
(scaled)]]-Data[[#This Row],[NV_fund.]])/2)</f>
        <v>-2921454597.0283518</v>
      </c>
    </row>
    <row r="2036" spans="1:29" x14ac:dyDescent="0.2">
      <c r="A2036" s="23">
        <v>42140</v>
      </c>
      <c r="B2036" s="24">
        <v>3341137186.21703</v>
      </c>
      <c r="C2036" s="24">
        <f t="shared" si="249"/>
        <v>3294750921.036253</v>
      </c>
      <c r="D2036" s="25">
        <f>LN(Data[[#This Row],[NVActual]])</f>
        <v>21.929577060901867</v>
      </c>
      <c r="E2036" s="26">
        <v>259761</v>
      </c>
      <c r="F2036" s="40">
        <f>Data[[#This Row],[DAA 
(n)]]^2</f>
        <v>67475777121</v>
      </c>
      <c r="G2036" s="41">
        <f t="shared" si="250"/>
        <v>66136553726.366669</v>
      </c>
      <c r="H2036" s="28">
        <f>LN(Data[[#This Row],[Metcalfe
(n^2)]])</f>
        <v>24.935034512953479</v>
      </c>
      <c r="I2036" s="42">
        <f t="shared" si="251"/>
        <v>24.907961973525307</v>
      </c>
      <c r="J2036" s="40">
        <f>Data[[#This Row],[DAA 
(n)]]*LN(Data[[#This Row],[DAA 
(n)]])</f>
        <v>3238574.7500596545</v>
      </c>
      <c r="K2036" s="40">
        <f t="shared" si="252"/>
        <v>3198073.9622124908</v>
      </c>
      <c r="L2036" s="29">
        <f>LN(Data[[#This Row],[MA'[n*ln(n)']
30d]])</f>
        <v>14.978059299754779</v>
      </c>
      <c r="M2036" s="43">
        <f t="shared" si="253"/>
        <v>14.966732052427448</v>
      </c>
      <c r="N2036" s="40">
        <f>Data[[#This Row],[DAA 
(n)]]^1.5</f>
        <v>132391749.5190998</v>
      </c>
      <c r="O2036" s="40">
        <f t="shared" si="254"/>
        <v>130244346.27662198</v>
      </c>
      <c r="P2036" s="43">
        <f>LN(Data[[#This Row],[MA'[n^1.5']]])</f>
        <v>18.684922830950256</v>
      </c>
      <c r="Q2036" s="43">
        <f t="shared" si="255"/>
        <v>18.669334557418665</v>
      </c>
      <c r="R2036" s="30">
        <f>$O$1+$O$2*Data[[#This Row],[MA'[ln(n^2)']]]</f>
        <v>24.907961973525307</v>
      </c>
      <c r="S2036" s="30">
        <f>$Q$1+$Q$2*Data[[#This Row],[MA'[ln(n*ln(n))']]]</f>
        <v>21.215107886505287</v>
      </c>
      <c r="T2036" s="31">
        <f>$O$3*Data[[#This Row],[Metcalfe
(n^2)]]</f>
        <v>35087404102.919998</v>
      </c>
      <c r="U2036" s="31">
        <f t="shared" si="256"/>
        <v>34391007937.710663</v>
      </c>
      <c r="V2036" s="30">
        <f>LN(Data[[#This Row],[MA'[NVA']
30d]]/Data[[#This Row],[MA'[NVMetcalfe calc']]])</f>
        <v>-2.345464560961136</v>
      </c>
      <c r="W2036" s="30">
        <f>$Q$3+Data[[#This Row],[NVM
(scaled)]]/((Data[[#This Row],[Upper Bound]]-Data[[#This Row],[Lower Bound]])/2)</f>
        <v>-0.68027199325594168</v>
      </c>
      <c r="X2036" s="30">
        <f>(Data[[#This Row],[Upper Bound]]+Data[[#This Row],[Lower Bound]])/2</f>
        <v>23.061534930015299</v>
      </c>
      <c r="Y2036" s="29">
        <f>LN(Data[[#This Row],[NVActual]]/Data[[#This Row],[MA'[n^2']
30d]])</f>
        <v>-2.9854103765007944</v>
      </c>
      <c r="Z2036" s="29">
        <f>LN(Data[[#This Row],[NVActual]]/Data[[#This Row],[MA'[n*ln(n)']
30d]])</f>
        <v>6.9515177611470884</v>
      </c>
      <c r="AA2036" s="29">
        <f>LN(Data[[#This Row],[NVActual]]/Data[[#This Row],[MA'[n^1.5']]])</f>
        <v>3.244654229951613</v>
      </c>
      <c r="AB2036" s="29">
        <f>LN(Data[[#This Row],[NVActual]]/Data[[#This Row],[Metcalfe
(n^2)]])</f>
        <v>-3.005457452051612</v>
      </c>
      <c r="AC2036" s="26">
        <f>1+Data[[#This Row],[MA'[NVMetcalfe calc']]]/((Data[[#This Row],[NVM_norm
(scaled)]]-Data[[#This Row],[NV_fund.]])/2)</f>
        <v>-2897084289.9181685</v>
      </c>
    </row>
    <row r="2037" spans="1:29" x14ac:dyDescent="0.2">
      <c r="A2037" s="23">
        <v>42139</v>
      </c>
      <c r="B2037" s="24">
        <v>3364048665.88978</v>
      </c>
      <c r="C2037" s="24">
        <f t="shared" si="249"/>
        <v>3290472179.4735484</v>
      </c>
      <c r="D2037" s="25">
        <f>LN(Data[[#This Row],[NVActual]])</f>
        <v>21.936411045626009</v>
      </c>
      <c r="E2037" s="26">
        <v>242013</v>
      </c>
      <c r="F2037" s="40">
        <f>Data[[#This Row],[DAA 
(n)]]^2</f>
        <v>58570292169</v>
      </c>
      <c r="G2037" s="41">
        <f t="shared" si="250"/>
        <v>65585242071.699997</v>
      </c>
      <c r="H2037" s="28">
        <f>LN(Data[[#This Row],[Metcalfe
(n^2)]])</f>
        <v>24.793493445408547</v>
      </c>
      <c r="I2037" s="42">
        <f t="shared" si="251"/>
        <v>24.898588962164794</v>
      </c>
      <c r="J2037" s="40">
        <f>Data[[#This Row],[DAA 
(n)]]*LN(Data[[#This Row],[DAA 
(n)]])</f>
        <v>3000173.8646018296</v>
      </c>
      <c r="K2037" s="40">
        <f t="shared" si="252"/>
        <v>3182857.3162947358</v>
      </c>
      <c r="L2037" s="29">
        <f>LN(Data[[#This Row],[MA'[n*ln(n)']
30d]])</f>
        <v>14.973289878459207</v>
      </c>
      <c r="M2037" s="43">
        <f t="shared" si="253"/>
        <v>14.965961467913299</v>
      </c>
      <c r="N2037" s="40">
        <f>Data[[#This Row],[DAA 
(n)]]^1.5</f>
        <v>119057851.98253922</v>
      </c>
      <c r="O2037" s="40">
        <f t="shared" si="254"/>
        <v>129405251.40727799</v>
      </c>
      <c r="P2037" s="43">
        <f>LN(Data[[#This Row],[MA'[n^1.5']]])</f>
        <v>18.678459521953197</v>
      </c>
      <c r="Q2037" s="43">
        <f t="shared" si="255"/>
        <v>18.668274274301965</v>
      </c>
      <c r="R2037" s="30">
        <f>$O$1+$O$2*Data[[#This Row],[MA'[ln(n^2)']]]</f>
        <v>24.898588962164794</v>
      </c>
      <c r="S2037" s="30">
        <f>$Q$1+$Q$2*Data[[#This Row],[MA'[ln(n*ln(n))']]]</f>
        <v>21.213836422056943</v>
      </c>
      <c r="T2037" s="31">
        <f>$O$3*Data[[#This Row],[Metcalfe
(n^2)]]</f>
        <v>30456551927.880001</v>
      </c>
      <c r="U2037" s="31">
        <f t="shared" si="256"/>
        <v>34104325877.283997</v>
      </c>
      <c r="V2037" s="30">
        <f>LN(Data[[#This Row],[MA'[NVA']
30d]]/Data[[#This Row],[MA'[NVMetcalfe calc']]])</f>
        <v>-2.3383931607388293</v>
      </c>
      <c r="W2037" s="30">
        <f>$Q$3+Data[[#This Row],[NVM
(scaled)]]/((Data[[#This Row],[Upper Bound]]-Data[[#This Row],[Lower Bound]])/2)</f>
        <v>-0.67922670398397245</v>
      </c>
      <c r="X2037" s="30">
        <f>(Data[[#This Row],[Upper Bound]]+Data[[#This Row],[Lower Bound]])/2</f>
        <v>23.056212692110869</v>
      </c>
      <c r="Y2037" s="32">
        <f>LN(Data[[#This Row],[NVActual]]/Data[[#This Row],[MA'[n^2']
30d]])</f>
        <v>-2.9702054935420477</v>
      </c>
      <c r="Z2037" s="32">
        <f>LN(Data[[#This Row],[NVActual]]/Data[[#This Row],[MA'[n*ln(n)']
30d]])</f>
        <v>6.9631211671668014</v>
      </c>
      <c r="AA2037" s="32">
        <f>LN(Data[[#This Row],[NVActual]]/Data[[#This Row],[MA'[n^1.5']]])</f>
        <v>3.2579515236728125</v>
      </c>
      <c r="AB2037" s="32">
        <f>LN(Data[[#This Row],[NVActual]]/Data[[#This Row],[Metcalfe
(n^2)]])</f>
        <v>-2.8570823997825383</v>
      </c>
      <c r="AC2037" s="34">
        <f>1+Data[[#This Row],[MA'[NVMetcalfe calc']]]/((Data[[#This Row],[NVM_norm
(scaled)]]-Data[[#This Row],[NV_fund.]])/2)</f>
        <v>-2873705036.2781501</v>
      </c>
    </row>
    <row r="2038" spans="1:29" x14ac:dyDescent="0.2">
      <c r="A2038" s="23">
        <v>42138</v>
      </c>
      <c r="B2038" s="24">
        <v>3355591126.30265</v>
      </c>
      <c r="C2038" s="24">
        <f t="shared" si="249"/>
        <v>3282976276.1226335</v>
      </c>
      <c r="D2038" s="25">
        <f>LN(Data[[#This Row],[NVActual]])</f>
        <v>21.9338937844886</v>
      </c>
      <c r="E2038" s="26">
        <v>241337</v>
      </c>
      <c r="F2038" s="40">
        <f>Data[[#This Row],[DAA 
(n)]]^2</f>
        <v>58243547569</v>
      </c>
      <c r="G2038" s="41">
        <f t="shared" si="250"/>
        <v>65359169162.73333</v>
      </c>
      <c r="H2038" s="28">
        <f>LN(Data[[#This Row],[Metcalfe
(n^2)]])</f>
        <v>24.787899151908984</v>
      </c>
      <c r="I2038" s="42">
        <f t="shared" si="251"/>
        <v>24.894486724808061</v>
      </c>
      <c r="J2038" s="40">
        <f>Data[[#This Row],[DAA 
(n)]]*LN(Data[[#This Row],[DAA 
(n)]])</f>
        <v>2991118.6088121291</v>
      </c>
      <c r="K2038" s="40">
        <f t="shared" si="252"/>
        <v>3176422.3361198991</v>
      </c>
      <c r="L2038" s="29">
        <f>LN(Data[[#This Row],[MA'[n*ln(n)']
30d]])</f>
        <v>14.971266069876183</v>
      </c>
      <c r="M2038" s="43">
        <f t="shared" si="253"/>
        <v>14.965354157537245</v>
      </c>
      <c r="N2038" s="40">
        <f>Data[[#This Row],[DAA 
(n)]]^1.5</f>
        <v>118559365.04409832</v>
      </c>
      <c r="O2038" s="40">
        <f t="shared" si="254"/>
        <v>129055345.33524339</v>
      </c>
      <c r="P2038" s="43">
        <f>LN(Data[[#This Row],[MA'[n^1.5']]])</f>
        <v>18.675751903923882</v>
      </c>
      <c r="Q2038" s="43">
        <f t="shared" si="255"/>
        <v>18.667435125807007</v>
      </c>
      <c r="R2038" s="30">
        <f>$O$1+$O$2*Data[[#This Row],[MA'[ln(n^2)']]]</f>
        <v>24.894486724808061</v>
      </c>
      <c r="S2038" s="30">
        <f>$Q$1+$Q$2*Data[[#This Row],[MA'[ln(n*ln(n))']]]</f>
        <v>21.212834359936451</v>
      </c>
      <c r="T2038" s="31">
        <f>$O$3*Data[[#This Row],[Metcalfe
(n^2)]]</f>
        <v>30286644735.880001</v>
      </c>
      <c r="U2038" s="31">
        <f t="shared" si="256"/>
        <v>33986767964.62133</v>
      </c>
      <c r="V2038" s="30">
        <f>LN(Data[[#This Row],[MA'[NVA']
30d]]/Data[[#This Row],[MA'[NVMetcalfe calc']]])</f>
        <v>-2.3372208591424952</v>
      </c>
      <c r="W2038" s="30">
        <f>$Q$3+Data[[#This Row],[NVM
(scaled)]]/((Data[[#This Row],[Upper Bound]]-Data[[#This Row],[Lower Bound]])/2)</f>
        <v>-0.67965863558603579</v>
      </c>
      <c r="X2038" s="30">
        <f>(Data[[#This Row],[Upper Bound]]+Data[[#This Row],[Lower Bound]])/2</f>
        <v>23.053660542372256</v>
      </c>
      <c r="Y2038" s="29">
        <f>LN(Data[[#This Row],[NVActual]]/Data[[#This Row],[MA'[n^2']
30d]])</f>
        <v>-2.9692697912202779</v>
      </c>
      <c r="Z2038" s="29">
        <f>LN(Data[[#This Row],[NVActual]]/Data[[#This Row],[MA'[n*ln(n)']
30d]])</f>
        <v>6.9626277146124167</v>
      </c>
      <c r="AA2038" s="29">
        <f>LN(Data[[#This Row],[NVActual]]/Data[[#This Row],[MA'[n^1.5']]])</f>
        <v>3.2581418805647182</v>
      </c>
      <c r="AB2038" s="29">
        <f>LN(Data[[#This Row],[NVActual]]/Data[[#This Row],[Metcalfe
(n^2)]])</f>
        <v>-2.8540053674203825</v>
      </c>
      <c r="AC2038" s="26">
        <f>1+Data[[#This Row],[MA'[NVMetcalfe calc']]]/((Data[[#This Row],[NVM_norm
(scaled)]]-Data[[#This Row],[NV_fund.]])/2)</f>
        <v>-2864055187.3855896</v>
      </c>
    </row>
    <row r="2039" spans="1:29" x14ac:dyDescent="0.2">
      <c r="A2039" s="23">
        <v>42137</v>
      </c>
      <c r="B2039" s="24">
        <v>3349034848.9442701</v>
      </c>
      <c r="C2039" s="24">
        <f t="shared" si="249"/>
        <v>3274073385.720263</v>
      </c>
      <c r="D2039" s="25">
        <f>LN(Data[[#This Row],[NVActual]])</f>
        <v>21.931938036480471</v>
      </c>
      <c r="E2039" s="26">
        <v>252379</v>
      </c>
      <c r="F2039" s="40">
        <f>Data[[#This Row],[DAA 
(n)]]^2</f>
        <v>63695159641</v>
      </c>
      <c r="G2039" s="41">
        <f t="shared" si="250"/>
        <v>65591035475.900002</v>
      </c>
      <c r="H2039" s="28">
        <f>LN(Data[[#This Row],[Metcalfe
(n^2)]])</f>
        <v>24.877374409839899</v>
      </c>
      <c r="I2039" s="42">
        <f t="shared" si="251"/>
        <v>24.898247359880255</v>
      </c>
      <c r="J2039" s="40">
        <f>Data[[#This Row],[DAA 
(n)]]*LN(Data[[#This Row],[DAA 
(n)]])</f>
        <v>3139263.438090492</v>
      </c>
      <c r="K2039" s="40">
        <f t="shared" si="252"/>
        <v>3182688.3689539083</v>
      </c>
      <c r="L2039" s="29">
        <f>LN(Data[[#This Row],[MA'[n*ln(n)']
30d]])</f>
        <v>14.973236796649973</v>
      </c>
      <c r="M2039" s="43">
        <f t="shared" si="253"/>
        <v>14.964973017572293</v>
      </c>
      <c r="N2039" s="40">
        <f>Data[[#This Row],[DAA 
(n)]]^1.5</f>
        <v>126788488.02251698</v>
      </c>
      <c r="O2039" s="40">
        <f t="shared" si="254"/>
        <v>129404294.07060984</v>
      </c>
      <c r="P2039" s="43">
        <f>LN(Data[[#This Row],[MA'[n^1.5']]])</f>
        <v>18.678452123951963</v>
      </c>
      <c r="Q2039" s="43">
        <f t="shared" si="255"/>
        <v>18.666903386035539</v>
      </c>
      <c r="R2039" s="30">
        <f>$O$1+$O$2*Data[[#This Row],[MA'[ln(n^2)']]]</f>
        <v>24.898247359880255</v>
      </c>
      <c r="S2039" s="30">
        <f>$Q$1+$Q$2*Data[[#This Row],[MA'[ln(n*ln(n))']]]</f>
        <v>21.212205478994282</v>
      </c>
      <c r="T2039" s="31">
        <f>$O$3*Data[[#This Row],[Metcalfe
(n^2)]]</f>
        <v>33121483013.32</v>
      </c>
      <c r="U2039" s="31">
        <f t="shared" si="256"/>
        <v>34107338447.467999</v>
      </c>
      <c r="V2039" s="30">
        <f>LN(Data[[#This Row],[MA'[NVA']
30d]]/Data[[#This Row],[MA'[NVMetcalfe calc']]])</f>
        <v>-2.3434776714790972</v>
      </c>
      <c r="W2039" s="30">
        <f>$Q$3+Data[[#This Row],[NVM
(scaled)]]/((Data[[#This Row],[Upper Bound]]-Data[[#This Row],[Lower Bound]])/2)</f>
        <v>-0.68154153273799556</v>
      </c>
      <c r="X2039" s="30">
        <f>(Data[[#This Row],[Upper Bound]]+Data[[#This Row],[Lower Bound]])/2</f>
        <v>23.055226419437268</v>
      </c>
      <c r="Y2039" s="32">
        <f>LN(Data[[#This Row],[NVActual]]/Data[[#This Row],[MA'[n^2']
30d]])</f>
        <v>-2.9747668327471359</v>
      </c>
      <c r="Z2039" s="32">
        <f>LN(Data[[#This Row],[NVActual]]/Data[[#This Row],[MA'[n*ln(n)']
30d]])</f>
        <v>6.958701239830499</v>
      </c>
      <c r="AA2039" s="32">
        <f>LN(Data[[#This Row],[NVActual]]/Data[[#This Row],[MA'[n^1.5']]])</f>
        <v>3.2534859125285078</v>
      </c>
      <c r="AB2039" s="32">
        <f>LN(Data[[#This Row],[NVActual]]/Data[[#This Row],[Metcalfe
(n^2)]])</f>
        <v>-2.9454363733594255</v>
      </c>
      <c r="AC2039" s="34">
        <f>1+Data[[#This Row],[MA'[NVMetcalfe calc']]]/((Data[[#This Row],[NVM_norm
(scaled)]]-Data[[#This Row],[NV_fund.]])/2)</f>
        <v>-2873798025.4362288</v>
      </c>
    </row>
    <row r="2040" spans="1:29" x14ac:dyDescent="0.2">
      <c r="A2040" s="23">
        <v>42136</v>
      </c>
      <c r="B2040" s="24">
        <v>3428170514.21982</v>
      </c>
      <c r="C2040" s="24">
        <f t="shared" si="249"/>
        <v>3268054002.589407</v>
      </c>
      <c r="D2040" s="25">
        <f>LN(Data[[#This Row],[NVActual]])</f>
        <v>21.955292578049253</v>
      </c>
      <c r="E2040" s="26">
        <v>273959</v>
      </c>
      <c r="F2040" s="40">
        <f>Data[[#This Row],[DAA 
(n)]]^2</f>
        <v>75053533681</v>
      </c>
      <c r="G2040" s="41">
        <f t="shared" si="250"/>
        <v>66021564933.5</v>
      </c>
      <c r="H2040" s="28">
        <f>LN(Data[[#This Row],[Metcalfe
(n^2)]])</f>
        <v>25.041467478274544</v>
      </c>
      <c r="I2040" s="42">
        <f t="shared" si="251"/>
        <v>24.904401781972581</v>
      </c>
      <c r="J2040" s="40">
        <f>Data[[#This Row],[DAA 
(n)]]*LN(Data[[#This Row],[DAA 
(n)]])</f>
        <v>3430167.694440308</v>
      </c>
      <c r="K2040" s="40">
        <f t="shared" si="252"/>
        <v>3193660.2168776658</v>
      </c>
      <c r="L2040" s="29">
        <f>LN(Data[[#This Row],[MA'[n*ln(n)']
30d]])</f>
        <v>14.976678220406761</v>
      </c>
      <c r="M2040" s="43">
        <f t="shared" si="253"/>
        <v>14.964522555776849</v>
      </c>
      <c r="N2040" s="40">
        <f>Data[[#This Row],[DAA 
(n)]]^1.5</f>
        <v>143393134.54176643</v>
      </c>
      <c r="O2040" s="40">
        <f t="shared" si="254"/>
        <v>130031983.26263915</v>
      </c>
      <c r="P2040" s="43">
        <f>LN(Data[[#This Row],[MA'[n^1.5']]])</f>
        <v>18.683291003257871</v>
      </c>
      <c r="Q2040" s="43">
        <f t="shared" si="255"/>
        <v>18.666276583075092</v>
      </c>
      <c r="R2040" s="30">
        <f>$O$1+$O$2*Data[[#This Row],[MA'[ln(n^2)']]]</f>
        <v>24.904401781972581</v>
      </c>
      <c r="S2040" s="30">
        <f>$Q$1+$Q$2*Data[[#This Row],[MA'[ln(n*ln(n))']]]</f>
        <v>21.211462217031798</v>
      </c>
      <c r="T2040" s="31">
        <f>$O$3*Data[[#This Row],[Metcalfe
(n^2)]]</f>
        <v>39027837514.120003</v>
      </c>
      <c r="U2040" s="31">
        <f t="shared" si="256"/>
        <v>34331213765.419998</v>
      </c>
      <c r="V2040" s="30">
        <f>LN(Data[[#This Row],[MA'[NVA']
30d]]/Data[[#This Row],[MA'[NVMetcalfe calc']]])</f>
        <v>-2.351860261146689</v>
      </c>
      <c r="W2040" s="30">
        <f>$Q$3+Data[[#This Row],[NVM
(scaled)]]/((Data[[#This Row],[Upper Bound]]-Data[[#This Row],[Lower Bound]])/2)</f>
        <v>-0.68370633599004027</v>
      </c>
      <c r="X2040" s="30">
        <f>(Data[[#This Row],[Upper Bound]]+Data[[#This Row],[Lower Bound]])/2</f>
        <v>23.057931999502188</v>
      </c>
      <c r="Y2040" s="29">
        <f>LN(Data[[#This Row],[NVActual]]/Data[[#This Row],[MA'[n^2']
30d]])</f>
        <v>-2.9579546889718977</v>
      </c>
      <c r="Z2040" s="29">
        <f>LN(Data[[#This Row],[NVActual]]/Data[[#This Row],[MA'[n*ln(n)']
30d]])</f>
        <v>6.9786143576424928</v>
      </c>
      <c r="AA2040" s="29">
        <f>LN(Data[[#This Row],[NVActual]]/Data[[#This Row],[MA'[n^1.5']]])</f>
        <v>3.2720015747913842</v>
      </c>
      <c r="AB2040" s="29">
        <f>LN(Data[[#This Row],[NVActual]]/Data[[#This Row],[Metcalfe
(n^2)]])</f>
        <v>-3.0861749002252905</v>
      </c>
      <c r="AC2040" s="26">
        <f>1+Data[[#This Row],[MA'[NVMetcalfe calc']]]/((Data[[#This Row],[NVM_norm
(scaled)]]-Data[[#This Row],[NV_fund.]])/2)</f>
        <v>-2892067789.7974896</v>
      </c>
    </row>
    <row r="2041" spans="1:29" x14ac:dyDescent="0.2">
      <c r="A2041" s="23">
        <v>42135</v>
      </c>
      <c r="B2041" s="24">
        <v>3427838774.9988198</v>
      </c>
      <c r="C2041" s="24">
        <f t="shared" si="249"/>
        <v>3264815354.8825984</v>
      </c>
      <c r="D2041" s="25">
        <f>LN(Data[[#This Row],[NVActual]])</f>
        <v>21.955195804778604</v>
      </c>
      <c r="E2041" s="26">
        <v>262404</v>
      </c>
      <c r="F2041" s="40">
        <f>Data[[#This Row],[DAA 
(n)]]^2</f>
        <v>68855859216</v>
      </c>
      <c r="G2041" s="41">
        <f t="shared" si="250"/>
        <v>65679060286</v>
      </c>
      <c r="H2041" s="28">
        <f>LN(Data[[#This Row],[Metcalfe
(n^2)]])</f>
        <v>24.955281159676645</v>
      </c>
      <c r="I2041" s="42">
        <f t="shared" si="251"/>
        <v>24.899494131454489</v>
      </c>
      <c r="J2041" s="40">
        <f>Data[[#This Row],[DAA 
(n)]]*LN(Data[[#This Row],[DAA 
(n)]])</f>
        <v>3274182.798711895</v>
      </c>
      <c r="K2041" s="40">
        <f t="shared" si="252"/>
        <v>3184920.9915516996</v>
      </c>
      <c r="L2041" s="29">
        <f>LN(Data[[#This Row],[MA'[n*ln(n)']
30d]])</f>
        <v>14.973938040260528</v>
      </c>
      <c r="M2041" s="43">
        <f t="shared" si="253"/>
        <v>14.963883888438312</v>
      </c>
      <c r="N2041" s="40">
        <f>Data[[#This Row],[DAA 
(n)]]^1.5</f>
        <v>134417457.50353721</v>
      </c>
      <c r="O2041" s="40">
        <f t="shared" si="254"/>
        <v>129532287.10961111</v>
      </c>
      <c r="P2041" s="43">
        <f>LN(Data[[#This Row],[MA'[n^1.5']]])</f>
        <v>18.679440729338211</v>
      </c>
      <c r="Q2041" s="43">
        <f t="shared" si="255"/>
        <v>18.665383723222373</v>
      </c>
      <c r="R2041" s="30">
        <f>$O$1+$O$2*Data[[#This Row],[MA'[ln(n^2)']]]</f>
        <v>24.899494131454489</v>
      </c>
      <c r="S2041" s="30">
        <f>$Q$1+$Q$2*Data[[#This Row],[MA'[ln(n*ln(n))']]]</f>
        <v>21.210408415923215</v>
      </c>
      <c r="T2041" s="31">
        <f>$O$3*Data[[#This Row],[Metcalfe
(n^2)]]</f>
        <v>35805046792.32</v>
      </c>
      <c r="U2041" s="31">
        <f t="shared" si="256"/>
        <v>34153111348.719997</v>
      </c>
      <c r="V2041" s="30">
        <f>LN(Data[[#This Row],[MA'[NVA']
30d]]/Data[[#This Row],[MA'[NVMetcalfe calc']]])</f>
        <v>-2.3476504819145569</v>
      </c>
      <c r="W2041" s="30">
        <f>$Q$3+Data[[#This Row],[NVM
(scaled)]]/((Data[[#This Row],[Upper Bound]]-Data[[#This Row],[Lower Bound]])/2)</f>
        <v>-0.68275464054999147</v>
      </c>
      <c r="X2041" s="30">
        <f>(Data[[#This Row],[Upper Bound]]+Data[[#This Row],[Lower Bound]])/2</f>
        <v>23.05495127368885</v>
      </c>
      <c r="Y2041" s="32">
        <f>LN(Data[[#This Row],[NVActual]]/Data[[#This Row],[MA'[n^2']
30d]])</f>
        <v>-2.9528501897492125</v>
      </c>
      <c r="Z2041" s="32">
        <f>LN(Data[[#This Row],[NVActual]]/Data[[#This Row],[MA'[n*ln(n)']
30d]])</f>
        <v>6.9812577645180767</v>
      </c>
      <c r="AA2041" s="32">
        <f>LN(Data[[#This Row],[NVActual]]/Data[[#This Row],[MA'[n^1.5']]])</f>
        <v>3.2757550754403923</v>
      </c>
      <c r="AB2041" s="32">
        <f>LN(Data[[#This Row],[NVActual]]/Data[[#This Row],[Metcalfe
(n^2)]])</f>
        <v>-3.0000853548980415</v>
      </c>
      <c r="AC2041" s="34">
        <f>1+Data[[#This Row],[MA'[NVMetcalfe calc']]]/((Data[[#This Row],[NVM_norm
(scaled)]]-Data[[#This Row],[NV_fund.]])/2)</f>
        <v>-2877541027.7843843</v>
      </c>
    </row>
    <row r="2042" spans="1:29" x14ac:dyDescent="0.2">
      <c r="A2042" s="23">
        <v>42134</v>
      </c>
      <c r="B2042" s="24">
        <v>3405403163.98457</v>
      </c>
      <c r="C2042" s="24">
        <f t="shared" si="249"/>
        <v>3261687935.8417258</v>
      </c>
      <c r="D2042" s="25">
        <f>LN(Data[[#This Row],[NVActual]])</f>
        <v>21.948629173058443</v>
      </c>
      <c r="E2042" s="26">
        <v>267176</v>
      </c>
      <c r="F2042" s="40">
        <f>Data[[#This Row],[DAA 
(n)]]^2</f>
        <v>71383014976</v>
      </c>
      <c r="G2042" s="41">
        <f t="shared" si="250"/>
        <v>65829369632.133331</v>
      </c>
      <c r="H2042" s="28">
        <f>LN(Data[[#This Row],[Metcalfe
(n^2)]])</f>
        <v>24.991325792502511</v>
      </c>
      <c r="I2042" s="42">
        <f t="shared" si="251"/>
        <v>24.901608583545894</v>
      </c>
      <c r="J2042" s="40">
        <f>Data[[#This Row],[DAA 
(n)]]*LN(Data[[#This Row],[DAA 
(n)]])</f>
        <v>3338541.2299688254</v>
      </c>
      <c r="K2042" s="40">
        <f t="shared" si="252"/>
        <v>3188724.3827565419</v>
      </c>
      <c r="L2042" s="29">
        <f>LN(Data[[#This Row],[MA'[n*ln(n)']
30d]])</f>
        <v>14.975131514774072</v>
      </c>
      <c r="M2042" s="43">
        <f t="shared" si="253"/>
        <v>14.96328517511828</v>
      </c>
      <c r="N2042" s="40">
        <f>Data[[#This Row],[DAA 
(n)]]^1.5</f>
        <v>138100790.7624999</v>
      </c>
      <c r="O2042" s="40">
        <f t="shared" si="254"/>
        <v>129750603.61125708</v>
      </c>
      <c r="P2042" s="43">
        <f>LN(Data[[#This Row],[MA'[n^1.5']]])</f>
        <v>18.681124732109332</v>
      </c>
      <c r="Q2042" s="43">
        <f t="shared" si="255"/>
        <v>18.664548268852382</v>
      </c>
      <c r="R2042" s="30">
        <f>$O$1+$O$2*Data[[#This Row],[MA'[ln(n^2)']]]</f>
        <v>24.901608583545894</v>
      </c>
      <c r="S2042" s="30">
        <f>$Q$1+$Q$2*Data[[#This Row],[MA'[ln(n*ln(n))']]]</f>
        <v>21.20942053894516</v>
      </c>
      <c r="T2042" s="31">
        <f>$O$3*Data[[#This Row],[Metcalfe
(n^2)]]</f>
        <v>37119167787.520004</v>
      </c>
      <c r="U2042" s="31">
        <f t="shared" si="256"/>
        <v>34231272208.709332</v>
      </c>
      <c r="V2042" s="30">
        <f>LN(Data[[#This Row],[MA'[NVA']
30d]]/Data[[#This Row],[MA'[NVMetcalfe calc']]])</f>
        <v>-2.3508947852226516</v>
      </c>
      <c r="W2042" s="30">
        <f>$Q$3+Data[[#This Row],[NVM
(scaled)]]/((Data[[#This Row],[Upper Bound]]-Data[[#This Row],[Lower Bound]])/2)</f>
        <v>-0.68344260737774698</v>
      </c>
      <c r="X2042" s="30">
        <f>(Data[[#This Row],[Upper Bound]]+Data[[#This Row],[Lower Bound]])/2</f>
        <v>23.055514561245527</v>
      </c>
      <c r="Y2042" s="29">
        <f>LN(Data[[#This Row],[NVActual]]/Data[[#This Row],[MA'[n^2']
30d]])</f>
        <v>-2.9617027496289619</v>
      </c>
      <c r="Z2042" s="29">
        <f>LN(Data[[#This Row],[NVActual]]/Data[[#This Row],[MA'[n*ln(n)']
30d]])</f>
        <v>6.9734976582843702</v>
      </c>
      <c r="AA2042" s="29">
        <f>LN(Data[[#This Row],[NVActual]]/Data[[#This Row],[MA'[n^1.5']]])</f>
        <v>3.2675044409491085</v>
      </c>
      <c r="AB2042" s="29">
        <f>LN(Data[[#This Row],[NVActual]]/Data[[#This Row],[Metcalfe
(n^2)]])</f>
        <v>-3.0426966194440714</v>
      </c>
      <c r="AC2042" s="26">
        <f>1+Data[[#This Row],[MA'[NVMetcalfe calc']]]/((Data[[#This Row],[NVM_norm
(scaled)]]-Data[[#This Row],[NV_fund.]])/2)</f>
        <v>-2883974384.6949344</v>
      </c>
    </row>
    <row r="2043" spans="1:29" x14ac:dyDescent="0.2">
      <c r="A2043" s="23">
        <v>42133</v>
      </c>
      <c r="B2043" s="24">
        <v>3432551362.7063899</v>
      </c>
      <c r="C2043" s="24">
        <f t="shared" si="249"/>
        <v>3258561286.7587757</v>
      </c>
      <c r="D2043" s="25">
        <f>LN(Data[[#This Row],[NVActual]])</f>
        <v>21.956569659137969</v>
      </c>
      <c r="E2043" s="26">
        <v>235324</v>
      </c>
      <c r="F2043" s="40">
        <f>Data[[#This Row],[DAA 
(n)]]^2</f>
        <v>55377384976</v>
      </c>
      <c r="G2043" s="41">
        <f t="shared" si="250"/>
        <v>65536537080.133331</v>
      </c>
      <c r="H2043" s="28">
        <f>LN(Data[[#This Row],[Metcalfe
(n^2)]])</f>
        <v>24.737437133928264</v>
      </c>
      <c r="I2043" s="42">
        <f t="shared" si="251"/>
        <v>24.897231049774273</v>
      </c>
      <c r="J2043" s="40">
        <f>Data[[#This Row],[DAA 
(n)]]*LN(Data[[#This Row],[DAA 
(n)]])</f>
        <v>2910656.3280522674</v>
      </c>
      <c r="K2043" s="40">
        <f t="shared" si="252"/>
        <v>3181104.2168375021</v>
      </c>
      <c r="L2043" s="29">
        <f>LN(Data[[#This Row],[MA'[n*ln(n)']
30d]])</f>
        <v>14.972738932482413</v>
      </c>
      <c r="M2043" s="43">
        <f t="shared" si="253"/>
        <v>14.962488355605233</v>
      </c>
      <c r="N2043" s="40">
        <f>Data[[#This Row],[DAA 
(n)]]^1.5</f>
        <v>114156155.0775613</v>
      </c>
      <c r="O2043" s="40">
        <f t="shared" si="254"/>
        <v>129318811.54611495</v>
      </c>
      <c r="P2043" s="43">
        <f>LN(Data[[#This Row],[MA'[n^1.5']]])</f>
        <v>18.677791320755421</v>
      </c>
      <c r="Q2043" s="43">
        <f t="shared" si="255"/>
        <v>18.663435939966444</v>
      </c>
      <c r="R2043" s="30">
        <f>$O$1+$O$2*Data[[#This Row],[MA'[ln(n^2)']]]</f>
        <v>24.897231049774273</v>
      </c>
      <c r="S2043" s="30">
        <f>$Q$1+$Q$2*Data[[#This Row],[MA'[ln(n*ln(n))']]]</f>
        <v>21.208105786748632</v>
      </c>
      <c r="T2043" s="31">
        <f>$O$3*Data[[#This Row],[Metcalfe
(n^2)]]</f>
        <v>28796240187.52</v>
      </c>
      <c r="U2043" s="31">
        <f t="shared" si="256"/>
        <v>34078999281.669327</v>
      </c>
      <c r="V2043" s="30">
        <f>LN(Data[[#This Row],[MA'[NVA']
30d]]/Data[[#This Row],[MA'[NVMetcalfe calc']]])</f>
        <v>-2.3473955628424128</v>
      </c>
      <c r="W2043" s="30">
        <f>$Q$3+Data[[#This Row],[NVM
(scaled)]]/((Data[[#This Row],[Upper Bound]]-Data[[#This Row],[Lower Bound]])/2)</f>
        <v>-0.68260279631556509</v>
      </c>
      <c r="X2043" s="30">
        <f>(Data[[#This Row],[Upper Bound]]+Data[[#This Row],[Lower Bound]])/2</f>
        <v>23.052668418261455</v>
      </c>
      <c r="Y2043" s="32">
        <f>LN(Data[[#This Row],[NVActual]]/Data[[#This Row],[MA'[n^2']
30d]])</f>
        <v>-2.9493039829443144</v>
      </c>
      <c r="Z2043" s="32">
        <f>LN(Data[[#This Row],[NVActual]]/Data[[#This Row],[MA'[n*ln(n)']
30d]])</f>
        <v>6.9838307266555555</v>
      </c>
      <c r="AA2043" s="32">
        <f>LN(Data[[#This Row],[NVActual]]/Data[[#This Row],[MA'[n^1.5']]])</f>
        <v>3.2787783383825464</v>
      </c>
      <c r="AB2043" s="32">
        <f>LN(Data[[#This Row],[NVActual]]/Data[[#This Row],[Metcalfe
(n^2)]])</f>
        <v>-2.7808674747902944</v>
      </c>
      <c r="AC2043" s="34">
        <f>1+Data[[#This Row],[MA'[NVMetcalfe calc']]]/((Data[[#This Row],[NVM_norm
(scaled)]]-Data[[#This Row],[NV_fund.]])/2)</f>
        <v>-2871591309.1291809</v>
      </c>
    </row>
    <row r="2044" spans="1:29" x14ac:dyDescent="0.2">
      <c r="A2044" s="23">
        <v>42132</v>
      </c>
      <c r="B2044" s="24">
        <v>3455488162.0896902</v>
      </c>
      <c r="C2044" s="24">
        <f t="shared" si="249"/>
        <v>3258237494.2672091</v>
      </c>
      <c r="D2044" s="25">
        <f>LN(Data[[#This Row],[NVActual]])</f>
        <v>21.963229575672951</v>
      </c>
      <c r="E2044" s="26">
        <v>298182</v>
      </c>
      <c r="F2044" s="40">
        <f>Data[[#This Row],[DAA 
(n)]]^2</f>
        <v>88912505124</v>
      </c>
      <c r="G2044" s="41">
        <f t="shared" si="250"/>
        <v>65784103236.400002</v>
      </c>
      <c r="H2044" s="28">
        <f>LN(Data[[#This Row],[Metcalfe
(n^2)]])</f>
        <v>25.210918634635735</v>
      </c>
      <c r="I2044" s="42">
        <f t="shared" si="251"/>
        <v>24.90142616159789</v>
      </c>
      <c r="J2044" s="40">
        <f>Data[[#This Row],[DAA 
(n)]]*LN(Data[[#This Row],[DAA 
(n)]])</f>
        <v>3758721.0701564765</v>
      </c>
      <c r="K2044" s="40">
        <f t="shared" si="252"/>
        <v>3187931.3309486988</v>
      </c>
      <c r="L2044" s="29">
        <f>LN(Data[[#This Row],[MA'[n*ln(n)']
30d]])</f>
        <v>14.974882778807276</v>
      </c>
      <c r="M2044" s="43">
        <f t="shared" si="253"/>
        <v>14.961818111299182</v>
      </c>
      <c r="N2044" s="40">
        <f>Data[[#This Row],[DAA 
(n)]]^1.5</f>
        <v>162825392.99164805</v>
      </c>
      <c r="O2044" s="40">
        <f t="shared" si="254"/>
        <v>129695482.28138706</v>
      </c>
      <c r="P2044" s="43">
        <f>LN(Data[[#This Row],[MA'[n^1.5']]])</f>
        <v>18.680699816616698</v>
      </c>
      <c r="Q2044" s="43">
        <f t="shared" si="255"/>
        <v>18.662500139187806</v>
      </c>
      <c r="R2044" s="30">
        <f>$O$1+$O$2*Data[[#This Row],[MA'[ln(n^2)']]]</f>
        <v>24.90142616159789</v>
      </c>
      <c r="S2044" s="30">
        <f>$Q$1+$Q$2*Data[[#This Row],[MA'[ln(n*ln(n))']]]</f>
        <v>21.20699988364365</v>
      </c>
      <c r="T2044" s="31">
        <f>$O$3*Data[[#This Row],[Metcalfe
(n^2)]]</f>
        <v>46234502664.480003</v>
      </c>
      <c r="U2044" s="31">
        <f t="shared" si="256"/>
        <v>34207733682.927998</v>
      </c>
      <c r="V2044" s="30">
        <f>LN(Data[[#This Row],[MA'[NVA']
30d]]/Data[[#This Row],[MA'[NVMetcalfe calc']]])</f>
        <v>-2.3512653463379434</v>
      </c>
      <c r="W2044" s="30">
        <f>$Q$3+Data[[#This Row],[NVM
(scaled)]]/((Data[[#This Row],[Upper Bound]]-Data[[#This Row],[Lower Bound]])/2)</f>
        <v>-0.68287170967175925</v>
      </c>
      <c r="X2044" s="30">
        <f>(Data[[#This Row],[Upper Bound]]+Data[[#This Row],[Lower Bound]])/2</f>
        <v>23.054213022620772</v>
      </c>
      <c r="Y2044" s="29">
        <f>LN(Data[[#This Row],[NVActual]]/Data[[#This Row],[MA'[n^2']
30d]])</f>
        <v>-2.9464144782646704</v>
      </c>
      <c r="Z2044" s="29">
        <f>LN(Data[[#This Row],[NVActual]]/Data[[#This Row],[MA'[n*ln(n)']
30d]])</f>
        <v>6.9883467968656747</v>
      </c>
      <c r="AA2044" s="29">
        <f>LN(Data[[#This Row],[NVActual]]/Data[[#This Row],[MA'[n^1.5']]])</f>
        <v>3.2825297590562523</v>
      </c>
      <c r="AB2044" s="29">
        <f>LN(Data[[#This Row],[NVActual]]/Data[[#This Row],[Metcalfe
(n^2)]])</f>
        <v>-3.2476890589627838</v>
      </c>
      <c r="AC2044" s="26">
        <f>1+Data[[#This Row],[MA'[NVMetcalfe calc']]]/((Data[[#This Row],[NVM_norm
(scaled)]]-Data[[#This Row],[NV_fund.]])/2)</f>
        <v>-2882218609.1388373</v>
      </c>
    </row>
    <row r="2045" spans="1:29" x14ac:dyDescent="0.2">
      <c r="A2045" s="23">
        <v>42131</v>
      </c>
      <c r="B2045" s="24">
        <v>3352047328.9478002</v>
      </c>
      <c r="C2045" s="24">
        <f t="shared" si="249"/>
        <v>3258041057.5674949</v>
      </c>
      <c r="D2045" s="25">
        <f>LN(Data[[#This Row],[NVActual]])</f>
        <v>21.932837139081066</v>
      </c>
      <c r="E2045" s="26">
        <v>259340</v>
      </c>
      <c r="F2045" s="40">
        <f>Data[[#This Row],[DAA 
(n)]]^2</f>
        <v>67257235600</v>
      </c>
      <c r="G2045" s="41">
        <f t="shared" si="250"/>
        <v>64958340217.73333</v>
      </c>
      <c r="H2045" s="28">
        <f>LN(Data[[#This Row],[Metcalfe
(n^2)]])</f>
        <v>24.931790442205749</v>
      </c>
      <c r="I2045" s="42">
        <f t="shared" si="251"/>
        <v>24.890539807840071</v>
      </c>
      <c r="J2045" s="40">
        <f>Data[[#This Row],[DAA 
(n)]]*LN(Data[[#This Row],[DAA 
(n)]])</f>
        <v>3232905.2666408196</v>
      </c>
      <c r="K2045" s="40">
        <f t="shared" si="252"/>
        <v>3167676.5477129943</v>
      </c>
      <c r="L2045" s="29">
        <f>LN(Data[[#This Row],[MA'[n*ln(n)']
30d]])</f>
        <v>14.968508926865841</v>
      </c>
      <c r="M2045" s="43">
        <f t="shared" si="253"/>
        <v>14.961038733027944</v>
      </c>
      <c r="N2045" s="40">
        <f>Data[[#This Row],[DAA 
(n)]]^1.5</f>
        <v>132070024.91293748</v>
      </c>
      <c r="O2045" s="40">
        <f t="shared" si="254"/>
        <v>128516350.63885981</v>
      </c>
      <c r="P2045" s="43">
        <f>LN(Data[[#This Row],[MA'[n^1.5']]])</f>
        <v>18.671566696530689</v>
      </c>
      <c r="Q2045" s="43">
        <f t="shared" si="255"/>
        <v>18.661415505922495</v>
      </c>
      <c r="R2045" s="30">
        <f>$O$1+$O$2*Data[[#This Row],[MA'[ln(n^2)']]]</f>
        <v>24.890539807840071</v>
      </c>
      <c r="S2045" s="30">
        <f>$Q$1+$Q$2*Data[[#This Row],[MA'[ln(n*ln(n))']]]</f>
        <v>21.205713909496108</v>
      </c>
      <c r="T2045" s="31">
        <f>$O$3*Data[[#This Row],[Metcalfe
(n^2)]]</f>
        <v>34973762512</v>
      </c>
      <c r="U2045" s="31">
        <f t="shared" si="256"/>
        <v>33778336913.221333</v>
      </c>
      <c r="V2045" s="30">
        <f>LN(Data[[#This Row],[MA'[NVA']
30d]]/Data[[#This Row],[MA'[NVMetcalfe calc']]])</f>
        <v>-2.3386935651073033</v>
      </c>
      <c r="W2045" s="30">
        <f>$Q$3+Data[[#This Row],[NVM
(scaled)]]/((Data[[#This Row],[Upper Bound]]-Data[[#This Row],[Lower Bound]])/2)</f>
        <v>-0.679364485393115</v>
      </c>
      <c r="X2045" s="30">
        <f>(Data[[#This Row],[Upper Bound]]+Data[[#This Row],[Lower Bound]])/2</f>
        <v>23.048126858668091</v>
      </c>
      <c r="Y2045" s="32">
        <f>LN(Data[[#This Row],[NVActual]]/Data[[#This Row],[MA'[n^2']
30d]])</f>
        <v>-2.9641748425569538</v>
      </c>
      <c r="Z2045" s="32">
        <f>LN(Data[[#This Row],[NVActual]]/Data[[#This Row],[MA'[n*ln(n)']
30d]])</f>
        <v>6.964328212215225</v>
      </c>
      <c r="AA2045" s="32">
        <f>LN(Data[[#This Row],[NVActual]]/Data[[#This Row],[MA'[n^1.5']]])</f>
        <v>3.2612704425503782</v>
      </c>
      <c r="AB2045" s="32">
        <f>LN(Data[[#This Row],[NVActual]]/Data[[#This Row],[Metcalfe
(n^2)]])</f>
        <v>-2.9989533031246847</v>
      </c>
      <c r="AC2045" s="34">
        <f>1+Data[[#This Row],[MA'[NVMetcalfe calc']]]/((Data[[#This Row],[NVM_norm
(scaled)]]-Data[[#This Row],[NV_fund.]])/2)</f>
        <v>-2847189904.0276775</v>
      </c>
    </row>
    <row r="2046" spans="1:29" x14ac:dyDescent="0.2">
      <c r="A2046" s="23">
        <v>42130</v>
      </c>
      <c r="B2046" s="24">
        <v>3243106562.1931601</v>
      </c>
      <c r="C2046" s="24">
        <f t="shared" si="249"/>
        <v>3265479046.2583456</v>
      </c>
      <c r="D2046" s="25">
        <f>LN(Data[[#This Row],[NVActual]])</f>
        <v>21.899797522872401</v>
      </c>
      <c r="E2046" s="26">
        <v>270868</v>
      </c>
      <c r="F2046" s="40">
        <f>Data[[#This Row],[DAA 
(n)]]^2</f>
        <v>73369473424</v>
      </c>
      <c r="G2046" s="41">
        <f t="shared" si="250"/>
        <v>65142384051.900002</v>
      </c>
      <c r="H2046" s="28">
        <f>LN(Data[[#This Row],[Metcalfe
(n^2)]])</f>
        <v>25.018773792653239</v>
      </c>
      <c r="I2046" s="42">
        <f t="shared" si="251"/>
        <v>24.893169696915344</v>
      </c>
      <c r="J2046" s="40">
        <f>Data[[#This Row],[DAA 
(n)]]*LN(Data[[#This Row],[DAA 
(n)]])</f>
        <v>3388392.6098341988</v>
      </c>
      <c r="K2046" s="40">
        <f t="shared" si="252"/>
        <v>3172367.3407633752</v>
      </c>
      <c r="L2046" s="29">
        <f>LN(Data[[#This Row],[MA'[n*ln(n)']
30d]])</f>
        <v>14.969988662334179</v>
      </c>
      <c r="M2046" s="43">
        <f t="shared" si="253"/>
        <v>14.960507099942651</v>
      </c>
      <c r="N2046" s="40">
        <f>Data[[#This Row],[DAA 
(n)]]^1.5</f>
        <v>140973197.90446725</v>
      </c>
      <c r="O2046" s="40">
        <f t="shared" si="254"/>
        <v>128784709.20207307</v>
      </c>
      <c r="P2046" s="43">
        <f>LN(Data[[#This Row],[MA'[n^1.5']]])</f>
        <v>18.673652647211853</v>
      </c>
      <c r="Q2046" s="43">
        <f t="shared" si="255"/>
        <v>18.660684753054209</v>
      </c>
      <c r="R2046" s="30">
        <f>$O$1+$O$2*Data[[#This Row],[MA'[ln(n^2)']]]</f>
        <v>24.893169696915344</v>
      </c>
      <c r="S2046" s="30">
        <f>$Q$1+$Q$2*Data[[#This Row],[MA'[ln(n*ln(n))']]]</f>
        <v>21.204836714905372</v>
      </c>
      <c r="T2046" s="31">
        <f>$O$3*Data[[#This Row],[Metcalfe
(n^2)]]</f>
        <v>38152126180.480003</v>
      </c>
      <c r="U2046" s="31">
        <f t="shared" si="256"/>
        <v>33874039706.987999</v>
      </c>
      <c r="V2046" s="30">
        <f>LN(Data[[#This Row],[MA'[NVA']
30d]]/Data[[#This Row],[MA'[NVMetcalfe calc']]])</f>
        <v>-2.3392424570272556</v>
      </c>
      <c r="W2046" s="30">
        <f>$Q$3+Data[[#This Row],[NVM
(scaled)]]/((Data[[#This Row],[Upper Bound]]-Data[[#This Row],[Lower Bound]])/2)</f>
        <v>-0.67845513593107121</v>
      </c>
      <c r="X2046" s="30">
        <f>(Data[[#This Row],[Upper Bound]]+Data[[#This Row],[Lower Bound]])/2</f>
        <v>23.04900320591036</v>
      </c>
      <c r="Y2046" s="29">
        <f>LN(Data[[#This Row],[NVActual]]/Data[[#This Row],[MA'[n^2']
30d]])</f>
        <v>-3.0000437121455263</v>
      </c>
      <c r="Z2046" s="29">
        <f>LN(Data[[#This Row],[NVActual]]/Data[[#This Row],[MA'[n*ln(n)']
30d]])</f>
        <v>6.9298088605382233</v>
      </c>
      <c r="AA2046" s="29">
        <f>LN(Data[[#This Row],[NVActual]]/Data[[#This Row],[MA'[n^1.5']]])</f>
        <v>3.2261448756605495</v>
      </c>
      <c r="AB2046" s="29">
        <f>LN(Data[[#This Row],[NVActual]]/Data[[#This Row],[Metcalfe
(n^2)]])</f>
        <v>-3.1189762697808354</v>
      </c>
      <c r="AC2046" s="26">
        <f>1+Data[[#This Row],[MA'[NVMetcalfe calc']]]/((Data[[#This Row],[NVM_norm
(scaled)]]-Data[[#This Row],[NV_fund.]])/2)</f>
        <v>-2855260703.1988902</v>
      </c>
    </row>
    <row r="2047" spans="1:29" x14ac:dyDescent="0.2">
      <c r="A2047" s="23">
        <v>42129</v>
      </c>
      <c r="B2047" s="24">
        <v>3334612653.9885402</v>
      </c>
      <c r="C2047" s="24">
        <f t="shared" si="249"/>
        <v>3277233996.6153464</v>
      </c>
      <c r="D2047" s="25">
        <f>LN(Data[[#This Row],[NVActual]])</f>
        <v>21.927622363837987</v>
      </c>
      <c r="E2047" s="26">
        <v>263807</v>
      </c>
      <c r="F2047" s="40">
        <f>Data[[#This Row],[DAA 
(n)]]^2</f>
        <v>69594133249</v>
      </c>
      <c r="G2047" s="41">
        <f t="shared" si="250"/>
        <v>64660080858.966667</v>
      </c>
      <c r="H2047" s="28">
        <f>LN(Data[[#This Row],[Metcalfe
(n^2)]])</f>
        <v>24.965946108334556</v>
      </c>
      <c r="I2047" s="42">
        <f t="shared" si="251"/>
        <v>24.885847681795578</v>
      </c>
      <c r="J2047" s="40">
        <f>Data[[#This Row],[DAA 
(n)]]*LN(Data[[#This Row],[DAA 
(n)]])</f>
        <v>3293095.6725007072</v>
      </c>
      <c r="K2047" s="40">
        <f t="shared" si="252"/>
        <v>3159730.8539807345</v>
      </c>
      <c r="L2047" s="29">
        <f>LN(Data[[#This Row],[MA'[n*ln(n)']
30d]])</f>
        <v>14.96599740914478</v>
      </c>
      <c r="M2047" s="43">
        <f t="shared" si="253"/>
        <v>14.959957278417262</v>
      </c>
      <c r="N2047" s="40">
        <f>Data[[#This Row],[DAA 
(n)]]^1.5</f>
        <v>135496935.42666939</v>
      </c>
      <c r="O2047" s="40">
        <f t="shared" si="254"/>
        <v>128070960.28472917</v>
      </c>
      <c r="P2047" s="43">
        <f>LN(Data[[#This Row],[MA'[n^1.5']]])</f>
        <v>18.668095045498053</v>
      </c>
      <c r="Q2047" s="43">
        <f t="shared" si="255"/>
        <v>18.659929223385877</v>
      </c>
      <c r="R2047" s="30">
        <f>$O$1+$O$2*Data[[#This Row],[MA'[ln(n^2)']]]</f>
        <v>24.885847681795578</v>
      </c>
      <c r="S2047" s="30">
        <f>$Q$1+$Q$2*Data[[#This Row],[MA'[ln(n*ln(n))']]]</f>
        <v>21.20392950938848</v>
      </c>
      <c r="T2047" s="31">
        <f>$O$3*Data[[#This Row],[Metcalfe
(n^2)]]</f>
        <v>36188949289.480003</v>
      </c>
      <c r="U2047" s="31">
        <f t="shared" si="256"/>
        <v>33623242046.662666</v>
      </c>
      <c r="V2047" s="30">
        <f>LN(Data[[#This Row],[MA'[NVA']
30d]]/Data[[#This Row],[MA'[NVMetcalfe calc']]])</f>
        <v>-2.3282177825061066</v>
      </c>
      <c r="W2047" s="30">
        <f>$Q$3+Data[[#This Row],[NVM
(scaled)]]/((Data[[#This Row],[Upper Bound]]-Data[[#This Row],[Lower Bound]])/2)</f>
        <v>-0.6746765481939031</v>
      </c>
      <c r="X2047" s="30">
        <f>(Data[[#This Row],[Upper Bound]]+Data[[#This Row],[Lower Bound]])/2</f>
        <v>23.044888595592028</v>
      </c>
      <c r="Y2047" s="32">
        <f>LN(Data[[#This Row],[NVActual]]/Data[[#This Row],[MA'[n^2']
30d]])</f>
        <v>-2.9647874959302403</v>
      </c>
      <c r="Z2047" s="32">
        <f>LN(Data[[#This Row],[NVActual]]/Data[[#This Row],[MA'[n*ln(n)']
30d]])</f>
        <v>6.9616249546932076</v>
      </c>
      <c r="AA2047" s="32">
        <f>LN(Data[[#This Row],[NVActual]]/Data[[#This Row],[MA'[n^1.5']]])</f>
        <v>3.2595273183399338</v>
      </c>
      <c r="AB2047" s="32">
        <f>LN(Data[[#This Row],[NVActual]]/Data[[#This Row],[Metcalfe
(n^2)]])</f>
        <v>-3.0383237444965681</v>
      </c>
      <c r="AC2047" s="34">
        <f>1+Data[[#This Row],[MA'[NVMetcalfe calc']]]/((Data[[#This Row],[NVM_norm
(scaled)]]-Data[[#This Row],[NV_fund.]])/2)</f>
        <v>-2835063950.876142</v>
      </c>
    </row>
    <row r="2048" spans="1:29" x14ac:dyDescent="0.2">
      <c r="A2048" s="23">
        <v>42128</v>
      </c>
      <c r="B2048" s="24">
        <v>3375417433.7277999</v>
      </c>
      <c r="C2048" s="24">
        <f t="shared" si="249"/>
        <v>3288129622.3304992</v>
      </c>
      <c r="D2048" s="25">
        <f>LN(Data[[#This Row],[NVActual]])</f>
        <v>21.939784837690159</v>
      </c>
      <c r="E2048" s="26">
        <v>255868</v>
      </c>
      <c r="F2048" s="40">
        <f>Data[[#This Row],[DAA 
(n)]]^2</f>
        <v>65468433424</v>
      </c>
      <c r="G2048" s="41">
        <f t="shared" si="250"/>
        <v>64799867961.366669</v>
      </c>
      <c r="H2048" s="28">
        <f>LN(Data[[#This Row],[Metcalfe
(n^2)]])</f>
        <v>24.90483393096283</v>
      </c>
      <c r="I2048" s="42">
        <f t="shared" si="251"/>
        <v>24.887798095376297</v>
      </c>
      <c r="J2048" s="40">
        <f>Data[[#This Row],[DAA 
(n)]]*LN(Data[[#This Row],[DAA 
(n)]])</f>
        <v>3186175.0241237986</v>
      </c>
      <c r="K2048" s="40">
        <f t="shared" si="252"/>
        <v>3163254.6463434021</v>
      </c>
      <c r="L2048" s="29">
        <f>LN(Data[[#This Row],[MA'[n*ln(n)']
30d]])</f>
        <v>14.967112006901582</v>
      </c>
      <c r="M2048" s="43">
        <f t="shared" si="253"/>
        <v>14.959598763802679</v>
      </c>
      <c r="N2048" s="40">
        <f>Data[[#This Row],[DAA 
(n)]]^1.5</f>
        <v>129426724.91928384</v>
      </c>
      <c r="O2048" s="40">
        <f t="shared" si="254"/>
        <v>128273579.9776542</v>
      </c>
      <c r="P2048" s="43">
        <f>LN(Data[[#This Row],[MA'[n^1.5']]])</f>
        <v>18.669675884589957</v>
      </c>
      <c r="Q2048" s="43">
        <f t="shared" si="255"/>
        <v>18.659439405764193</v>
      </c>
      <c r="R2048" s="30">
        <f>$O$1+$O$2*Data[[#This Row],[MA'[ln(n^2)']]]</f>
        <v>24.887798095376297</v>
      </c>
      <c r="S2048" s="30">
        <f>$Q$1+$Q$2*Data[[#This Row],[MA'[ln(n*ln(n))']]]</f>
        <v>21.203337960274421</v>
      </c>
      <c r="T2048" s="31">
        <f>$O$3*Data[[#This Row],[Metcalfe
(n^2)]]</f>
        <v>34043585380.48</v>
      </c>
      <c r="U2048" s="31">
        <f t="shared" si="256"/>
        <v>33695931339.910667</v>
      </c>
      <c r="V2048" s="30">
        <f>LN(Data[[#This Row],[MA'[NVA']
30d]]/Data[[#This Row],[MA'[NVMetcalfe calc']]])</f>
        <v>-2.3270581990494765</v>
      </c>
      <c r="W2048" s="30">
        <f>$Q$3+Data[[#This Row],[NVM
(scaled)]]/((Data[[#This Row],[Upper Bound]]-Data[[#This Row],[Lower Bound]])/2)</f>
        <v>-0.67317458391235008</v>
      </c>
      <c r="X2048" s="30">
        <f>(Data[[#This Row],[Upper Bound]]+Data[[#This Row],[Lower Bound]])/2</f>
        <v>23.045568027825361</v>
      </c>
      <c r="Y2048" s="29">
        <f>LN(Data[[#This Row],[NVActual]]/Data[[#This Row],[MA'[n^2']
30d]])</f>
        <v>-2.9547845649791769</v>
      </c>
      <c r="Z2048" s="29">
        <f>LN(Data[[#This Row],[NVActual]]/Data[[#This Row],[MA'[n*ln(n)']
30d]])</f>
        <v>6.972672830788575</v>
      </c>
      <c r="AA2048" s="29">
        <f>LN(Data[[#This Row],[NVActual]]/Data[[#This Row],[MA'[n^1.5']]])</f>
        <v>3.2701089531001992</v>
      </c>
      <c r="AB2048" s="29">
        <f>LN(Data[[#This Row],[NVActual]]/Data[[#This Row],[Metcalfe
(n^2)]])</f>
        <v>-2.9650490932726736</v>
      </c>
      <c r="AC2048" s="26">
        <f>1+Data[[#This Row],[MA'[NVMetcalfe calc']]]/((Data[[#This Row],[NVM_norm
(scaled)]]-Data[[#This Row],[NV_fund.]])/2)</f>
        <v>-2841291537.2146387</v>
      </c>
    </row>
    <row r="2049" spans="1:29" x14ac:dyDescent="0.2">
      <c r="A2049" s="23">
        <v>42127</v>
      </c>
      <c r="B2049" s="24">
        <v>3395659327.7417798</v>
      </c>
      <c r="C2049" s="24">
        <f t="shared" si="249"/>
        <v>3294284093.1055236</v>
      </c>
      <c r="D2049" s="25">
        <f>LN(Data[[#This Row],[NVActual]])</f>
        <v>21.945763784622027</v>
      </c>
      <c r="E2049" s="26">
        <v>247646</v>
      </c>
      <c r="F2049" s="40">
        <f>Data[[#This Row],[DAA 
(n)]]^2</f>
        <v>61328541316</v>
      </c>
      <c r="G2049" s="41">
        <f t="shared" si="250"/>
        <v>64597031979.533333</v>
      </c>
      <c r="H2049" s="28">
        <f>LN(Data[[#This Row],[Metcalfe
(n^2)]])</f>
        <v>24.839511172117533</v>
      </c>
      <c r="I2049" s="42">
        <f t="shared" si="251"/>
        <v>24.884546290605183</v>
      </c>
      <c r="J2049" s="40">
        <f>Data[[#This Row],[DAA 
(n)]]*LN(Data[[#This Row],[DAA 
(n)]])</f>
        <v>3075702.7918651095</v>
      </c>
      <c r="K2049" s="40">
        <f t="shared" si="252"/>
        <v>3157802.3387002214</v>
      </c>
      <c r="L2049" s="29">
        <f>LN(Data[[#This Row],[MA'[n*ln(n)']
30d]])</f>
        <v>14.965386881180272</v>
      </c>
      <c r="M2049" s="43">
        <f t="shared" si="253"/>
        <v>14.959031526807344</v>
      </c>
      <c r="N2049" s="40">
        <f>Data[[#This Row],[DAA 
(n)]]^1.5</f>
        <v>123238662.53226739</v>
      </c>
      <c r="O2049" s="40">
        <f t="shared" si="254"/>
        <v>127969198.06308886</v>
      </c>
      <c r="P2049" s="43">
        <f>LN(Data[[#This Row],[MA'[n^1.5']]])</f>
        <v>18.667300152793292</v>
      </c>
      <c r="Q2049" s="43">
        <f t="shared" si="255"/>
        <v>18.658657851260138</v>
      </c>
      <c r="R2049" s="30">
        <f>$O$1+$O$2*Data[[#This Row],[MA'[ln(n^2)']]]</f>
        <v>24.884546290605183</v>
      </c>
      <c r="S2049" s="30">
        <f>$Q$1+$Q$2*Data[[#This Row],[MA'[ln(n*ln(n))']]]</f>
        <v>21.202402019232117</v>
      </c>
      <c r="T2049" s="31">
        <f>$O$3*Data[[#This Row],[Metcalfe
(n^2)]]</f>
        <v>31890841484.32</v>
      </c>
      <c r="U2049" s="31">
        <f t="shared" si="256"/>
        <v>33590456629.357338</v>
      </c>
      <c r="V2049" s="30">
        <f>LN(Data[[#This Row],[MA'[NVA']
30d]]/Data[[#This Row],[MA'[NVMetcalfe calc']]])</f>
        <v>-2.32205312407054</v>
      </c>
      <c r="W2049" s="30">
        <f>$Q$3+Data[[#This Row],[NVM
(scaled)]]/((Data[[#This Row],[Upper Bound]]-Data[[#This Row],[Lower Bound]])/2)</f>
        <v>-0.67125048500864437</v>
      </c>
      <c r="X2049" s="30">
        <f>(Data[[#This Row],[Upper Bound]]+Data[[#This Row],[Lower Bound]])/2</f>
        <v>23.043474154918648</v>
      </c>
      <c r="Y2049" s="32">
        <f>LN(Data[[#This Row],[NVActual]]/Data[[#This Row],[MA'[n^2']
30d]])</f>
        <v>-2.945670517468189</v>
      </c>
      <c r="Z2049" s="32">
        <f>LN(Data[[#This Row],[NVActual]]/Data[[#This Row],[MA'[n*ln(n)']
30d]])</f>
        <v>6.9803769034417531</v>
      </c>
      <c r="AA2049" s="32">
        <f>LN(Data[[#This Row],[NVActual]]/Data[[#This Row],[MA'[n^1.5']]])</f>
        <v>3.2784636318287355</v>
      </c>
      <c r="AB2049" s="32">
        <f>LN(Data[[#This Row],[NVActual]]/Data[[#This Row],[Metcalfe
(n^2)]])</f>
        <v>-2.8937473874955062</v>
      </c>
      <c r="AC2049" s="34">
        <f>1+Data[[#This Row],[MA'[NVMetcalfe calc']]]/((Data[[#This Row],[NVM_norm
(scaled)]]-Data[[#This Row],[NV_fund.]])/2)</f>
        <v>-2832877642.690011</v>
      </c>
    </row>
    <row r="2050" spans="1:29" x14ac:dyDescent="0.2">
      <c r="A2050" s="23">
        <v>42126</v>
      </c>
      <c r="B2050" s="24">
        <v>3325293514.79035</v>
      </c>
      <c r="C2050" s="24">
        <f t="shared" si="249"/>
        <v>3300145983.3828497</v>
      </c>
      <c r="D2050" s="25">
        <f>LN(Data[[#This Row],[NVActual]])</f>
        <v>21.924823782283127</v>
      </c>
      <c r="E2050" s="26">
        <v>264029</v>
      </c>
      <c r="F2050" s="40">
        <f>Data[[#This Row],[DAA 
(n)]]^2</f>
        <v>69711312841</v>
      </c>
      <c r="G2050" s="41">
        <f t="shared" si="250"/>
        <v>64485584655.699997</v>
      </c>
      <c r="H2050" s="28">
        <f>LN(Data[[#This Row],[Metcalfe
(n^2)]])</f>
        <v>24.967628449160799</v>
      </c>
      <c r="I2050" s="42">
        <f t="shared" si="251"/>
        <v>24.882677661216743</v>
      </c>
      <c r="J2050" s="40">
        <f>Data[[#This Row],[DAA 
(n)]]*LN(Data[[#This Row],[DAA 
(n)]])</f>
        <v>3296088.9859017381</v>
      </c>
      <c r="K2050" s="40">
        <f t="shared" si="252"/>
        <v>3154743.580554652</v>
      </c>
      <c r="L2050" s="29">
        <f>LN(Data[[#This Row],[MA'[n*ln(n)']
30d]])</f>
        <v>14.964417776662355</v>
      </c>
      <c r="M2050" s="43">
        <f t="shared" si="253"/>
        <v>14.958550776110615</v>
      </c>
      <c r="N2050" s="40">
        <f>Data[[#This Row],[DAA 
(n)]]^1.5</f>
        <v>135668007.3491773</v>
      </c>
      <c r="O2050" s="40">
        <f t="shared" si="254"/>
        <v>127800063.00832649</v>
      </c>
      <c r="P2050" s="43">
        <f>LN(Data[[#This Row],[MA'[n^1.5']]])</f>
        <v>18.665977592930485</v>
      </c>
      <c r="Q2050" s="43">
        <f t="shared" si="255"/>
        <v>18.657995427960056</v>
      </c>
      <c r="R2050" s="30">
        <f>$O$1+$O$2*Data[[#This Row],[MA'[ln(n^2)']]]</f>
        <v>24.882677661216743</v>
      </c>
      <c r="S2050" s="30">
        <f>$Q$1+$Q$2*Data[[#This Row],[MA'[ln(n*ln(n))']]]</f>
        <v>21.201608780582511</v>
      </c>
      <c r="T2050" s="31">
        <f>$O$3*Data[[#This Row],[Metcalfe
(n^2)]]</f>
        <v>36249882677.32</v>
      </c>
      <c r="U2050" s="31">
        <f t="shared" si="256"/>
        <v>33532504020.964005</v>
      </c>
      <c r="V2050" s="30">
        <f>LN(Data[[#This Row],[MA'[NVA']
30d]]/Data[[#This Row],[MA'[NVMetcalfe calc']]])</f>
        <v>-2.318548532823812</v>
      </c>
      <c r="W2050" s="30">
        <f>$Q$3+Data[[#This Row],[NVM
(scaled)]]/((Data[[#This Row],[Upper Bound]]-Data[[#This Row],[Lower Bound]])/2)</f>
        <v>-0.66971483175524626</v>
      </c>
      <c r="X2050" s="30">
        <f>(Data[[#This Row],[Upper Bound]]+Data[[#This Row],[Lower Bound]])/2</f>
        <v>23.042143220899625</v>
      </c>
      <c r="Y2050" s="29">
        <f>LN(Data[[#This Row],[NVActual]]/Data[[#This Row],[MA'[n^2']
30d]])</f>
        <v>-2.9648837597764932</v>
      </c>
      <c r="Z2050" s="29">
        <f>LN(Data[[#This Row],[NVActual]]/Data[[#This Row],[MA'[n*ln(n)']
30d]])</f>
        <v>6.9604060056207722</v>
      </c>
      <c r="AA2050" s="29">
        <f>LN(Data[[#This Row],[NVActual]]/Data[[#This Row],[MA'[n^1.5']]])</f>
        <v>3.2588461893526404</v>
      </c>
      <c r="AB2050" s="29">
        <f>LN(Data[[#This Row],[NVActual]]/Data[[#This Row],[Metcalfe
(n^2)]])</f>
        <v>-3.0428046668776711</v>
      </c>
      <c r="AC2050" s="26">
        <f>1+Data[[#This Row],[MA'[NVMetcalfe calc']]]/((Data[[#This Row],[NVM_norm
(scaled)]]-Data[[#This Row],[NV_fund.]])/2)</f>
        <v>-2828332046.7460074</v>
      </c>
    </row>
    <row r="2051" spans="1:29" x14ac:dyDescent="0.2">
      <c r="A2051" s="23">
        <v>42125</v>
      </c>
      <c r="B2051" s="24">
        <v>3285000343.4349699</v>
      </c>
      <c r="C2051" s="24">
        <f t="shared" si="249"/>
        <v>3307760492.7811985</v>
      </c>
      <c r="D2051" s="25">
        <f>LN(Data[[#This Row],[NVActual]])</f>
        <v>21.912632593429393</v>
      </c>
      <c r="E2051" s="26">
        <v>225580</v>
      </c>
      <c r="F2051" s="40">
        <f>Data[[#This Row],[DAA 
(n)]]^2</f>
        <v>50886336400</v>
      </c>
      <c r="G2051" s="41">
        <f t="shared" si="250"/>
        <v>64241392642.366669</v>
      </c>
      <c r="H2051" s="28">
        <f>LN(Data[[#This Row],[Metcalfe
(n^2)]])</f>
        <v>24.652860284387817</v>
      </c>
      <c r="I2051" s="42">
        <f t="shared" si="251"/>
        <v>24.878976698048714</v>
      </c>
      <c r="J2051" s="40">
        <f>Data[[#This Row],[DAA 
(n)]]*LN(Data[[#This Row],[DAA 
(n)]])</f>
        <v>2780596.1114761019</v>
      </c>
      <c r="K2051" s="40">
        <f t="shared" si="252"/>
        <v>3148348.2431451296</v>
      </c>
      <c r="L2051" s="29">
        <f>LN(Data[[#This Row],[MA'[n*ln(n)']
30d]])</f>
        <v>14.962388506017714</v>
      </c>
      <c r="M2051" s="43">
        <f t="shared" si="253"/>
        <v>14.958102027728303</v>
      </c>
      <c r="N2051" s="40">
        <f>Data[[#This Row],[DAA 
(n)]]^1.5</f>
        <v>107139814.09873755</v>
      </c>
      <c r="O2051" s="40">
        <f t="shared" si="254"/>
        <v>127438739.07457913</v>
      </c>
      <c r="P2051" s="43">
        <f>LN(Data[[#This Row],[MA'[n^1.5']]])</f>
        <v>18.663146329249848</v>
      </c>
      <c r="Q2051" s="43">
        <f t="shared" si="255"/>
        <v>18.657376679295204</v>
      </c>
      <c r="R2051" s="30">
        <f>$O$1+$O$2*Data[[#This Row],[MA'[ln(n^2)']]]</f>
        <v>24.878976698048714</v>
      </c>
      <c r="S2051" s="30">
        <f>$Q$1+$Q$2*Data[[#This Row],[MA'[ln(n*ln(n))']]]</f>
        <v>21.200868345751697</v>
      </c>
      <c r="T2051" s="31">
        <f>$O$3*Data[[#This Row],[Metcalfe
(n^2)]]</f>
        <v>26460894928</v>
      </c>
      <c r="U2051" s="31">
        <f t="shared" si="256"/>
        <v>33405524174.030666</v>
      </c>
      <c r="V2051" s="30">
        <f>LN(Data[[#This Row],[MA'[NVA']
30d]]/Data[[#This Row],[MA'[NVMetcalfe calc']]])</f>
        <v>-2.31244990862236</v>
      </c>
      <c r="W2051" s="30">
        <f>$Q$3+Data[[#This Row],[NVM
(scaled)]]/((Data[[#This Row],[Upper Bound]]-Data[[#This Row],[Lower Bound]])/2)</f>
        <v>-0.66741260840138728</v>
      </c>
      <c r="X2051" s="30">
        <f>(Data[[#This Row],[Upper Bound]]+Data[[#This Row],[Lower Bound]])/2</f>
        <v>23.039922521900206</v>
      </c>
      <c r="Y2051" s="32">
        <f>LN(Data[[#This Row],[NVActual]]/Data[[#This Row],[MA'[n^2']
30d]])</f>
        <v>-2.9732809916622411</v>
      </c>
      <c r="Z2051" s="32">
        <f>LN(Data[[#This Row],[NVActual]]/Data[[#This Row],[MA'[n*ln(n)']
30d]])</f>
        <v>6.9502440874116802</v>
      </c>
      <c r="AA2051" s="32">
        <f>LN(Data[[#This Row],[NVActual]]/Data[[#This Row],[MA'[n^1.5']]])</f>
        <v>3.2494862641795446</v>
      </c>
      <c r="AB2051" s="32">
        <f>LN(Data[[#This Row],[NVActual]]/Data[[#This Row],[Metcalfe
(n^2)]])</f>
        <v>-2.740227690958422</v>
      </c>
      <c r="AC2051" s="34">
        <f>1+Data[[#This Row],[MA'[NVMetcalfe calc']]]/((Data[[#This Row],[NVM_norm
(scaled)]]-Data[[#This Row],[NV_fund.]])/2)</f>
        <v>-2818159356.8886313</v>
      </c>
    </row>
    <row r="2052" spans="1:29" x14ac:dyDescent="0.2">
      <c r="A2052" s="23">
        <v>42124</v>
      </c>
      <c r="B2052" s="24">
        <v>3334673947.4553499</v>
      </c>
      <c r="C2052" s="24">
        <f t="shared" si="249"/>
        <v>3313674133.9802537</v>
      </c>
      <c r="D2052" s="25">
        <f>LN(Data[[#This Row],[NVActual]])</f>
        <v>21.92764074465455</v>
      </c>
      <c r="E2052" s="26">
        <v>240159</v>
      </c>
      <c r="F2052" s="40">
        <f>Data[[#This Row],[DAA 
(n)]]^2</f>
        <v>57676345281</v>
      </c>
      <c r="G2052" s="41">
        <f t="shared" si="250"/>
        <v>65051479110.23333</v>
      </c>
      <c r="H2052" s="28">
        <f>LN(Data[[#This Row],[Metcalfe
(n^2)]])</f>
        <v>24.778112965935762</v>
      </c>
      <c r="I2052" s="42">
        <f t="shared" si="251"/>
        <v>24.891990350416393</v>
      </c>
      <c r="J2052" s="40">
        <f>Data[[#This Row],[DAA 
(n)]]*LN(Data[[#This Row],[DAA 
(n)]])</f>
        <v>2975343.4158930834</v>
      </c>
      <c r="K2052" s="40">
        <f t="shared" si="252"/>
        <v>3170111.953662172</v>
      </c>
      <c r="L2052" s="29">
        <f>LN(Data[[#This Row],[MA'[n*ln(n)']
30d]])</f>
        <v>14.96927746184252</v>
      </c>
      <c r="M2052" s="43">
        <f t="shared" si="253"/>
        <v>14.957800789752655</v>
      </c>
      <c r="N2052" s="40">
        <f>Data[[#This Row],[DAA 
(n)]]^1.5</f>
        <v>117692367.66392161</v>
      </c>
      <c r="O2052" s="40">
        <f t="shared" si="254"/>
        <v>128653648.67109929</v>
      </c>
      <c r="P2052" s="43">
        <f>LN(Data[[#This Row],[MA'[n^1.5']]])</f>
        <v>18.672634457510991</v>
      </c>
      <c r="Q2052" s="43">
        <f t="shared" si="255"/>
        <v>18.656964429443509</v>
      </c>
      <c r="R2052" s="30">
        <f>$O$1+$O$2*Data[[#This Row],[MA'[ln(n^2)']]]</f>
        <v>24.891990350416393</v>
      </c>
      <c r="S2052" s="30">
        <f>$Q$1+$Q$2*Data[[#This Row],[MA'[ln(n*ln(n))']]]</f>
        <v>21.200371303091877</v>
      </c>
      <c r="T2052" s="31">
        <f>$O$3*Data[[#This Row],[Metcalfe
(n^2)]]</f>
        <v>29991699546.120003</v>
      </c>
      <c r="U2052" s="31">
        <f t="shared" si="256"/>
        <v>33826769137.321335</v>
      </c>
      <c r="V2052" s="30">
        <f>LN(Data[[#This Row],[MA'[NVA']
30d]]/Data[[#This Row],[MA'[NVMetcalfe calc']]])</f>
        <v>-2.3231948912955631</v>
      </c>
      <c r="W2052" s="30">
        <f>$Q$3+Data[[#This Row],[NVM
(scaled)]]/((Data[[#This Row],[Upper Bound]]-Data[[#This Row],[Lower Bound]])/2)</f>
        <v>-0.66863197773848759</v>
      </c>
      <c r="X2052" s="30">
        <f>(Data[[#This Row],[Upper Bound]]+Data[[#This Row],[Lower Bound]])/2</f>
        <v>23.046180826754135</v>
      </c>
      <c r="Y2052" s="29">
        <f>LN(Data[[#This Row],[NVActual]]/Data[[#This Row],[MA'[n^2']
30d]])</f>
        <v>-2.9708040350431122</v>
      </c>
      <c r="Z2052" s="29">
        <f>LN(Data[[#This Row],[NVActual]]/Data[[#This Row],[MA'[n*ln(n)']
30d]])</f>
        <v>6.958363282812031</v>
      </c>
      <c r="AA2052" s="29">
        <f>LN(Data[[#This Row],[NVActual]]/Data[[#This Row],[MA'[n^1.5']]])</f>
        <v>3.2550062871435577</v>
      </c>
      <c r="AB2052" s="29">
        <f>LN(Data[[#This Row],[NVActual]]/Data[[#This Row],[Metcalfe
(n^2)]])</f>
        <v>-2.8504722212812106</v>
      </c>
      <c r="AC2052" s="26">
        <f>1+Data[[#This Row],[MA'[NVMetcalfe calc']]]/((Data[[#This Row],[NVM_norm
(scaled)]]-Data[[#This Row],[NV_fund.]])/2)</f>
        <v>-2852796638.4837461</v>
      </c>
    </row>
    <row r="2053" spans="1:29" x14ac:dyDescent="0.2">
      <c r="A2053" s="23">
        <v>42123</v>
      </c>
      <c r="B2053" s="24">
        <v>3183519985.1888499</v>
      </c>
      <c r="C2053" s="24">
        <f t="shared" si="249"/>
        <v>3316750244.5387955</v>
      </c>
      <c r="D2053" s="25">
        <f>LN(Data[[#This Row],[NVActual]])</f>
        <v>21.881253335142766</v>
      </c>
      <c r="E2053" s="26">
        <v>261510</v>
      </c>
      <c r="F2053" s="40">
        <f>Data[[#This Row],[DAA 
(n)]]^2</f>
        <v>68387480100</v>
      </c>
      <c r="G2053" s="41">
        <f t="shared" si="250"/>
        <v>65498208468.366669</v>
      </c>
      <c r="H2053" s="28">
        <f>LN(Data[[#This Row],[Metcalfe
(n^2)]])</f>
        <v>24.948455605347462</v>
      </c>
      <c r="I2053" s="42">
        <f t="shared" si="251"/>
        <v>24.898954814301174</v>
      </c>
      <c r="J2053" s="40">
        <f>Data[[#This Row],[DAA 
(n)]]*LN(Data[[#This Row],[DAA 
(n)]])</f>
        <v>3262135.3126772074</v>
      </c>
      <c r="K2053" s="40">
        <f t="shared" si="252"/>
        <v>3181961.7003674582</v>
      </c>
      <c r="L2053" s="29">
        <f>LN(Data[[#This Row],[MA'[n*ln(n)']
30d]])</f>
        <v>14.973008451467852</v>
      </c>
      <c r="M2053" s="43">
        <f t="shared" si="253"/>
        <v>14.957329048241501</v>
      </c>
      <c r="N2053" s="40">
        <f>Data[[#This Row],[DAA 
(n)]]^1.5</f>
        <v>133731110.52014403</v>
      </c>
      <c r="O2053" s="40">
        <f t="shared" si="254"/>
        <v>129319180.09892993</v>
      </c>
      <c r="P2053" s="43">
        <f>LN(Data[[#This Row],[MA'[n^1.5']]])</f>
        <v>18.677794170706527</v>
      </c>
      <c r="Q2053" s="43">
        <f t="shared" si="255"/>
        <v>18.656321817490269</v>
      </c>
      <c r="R2053" s="30">
        <f>$O$1+$O$2*Data[[#This Row],[MA'[ln(n^2)']]]</f>
        <v>24.898954814301174</v>
      </c>
      <c r="S2053" s="30">
        <f>$Q$1+$Q$2*Data[[#This Row],[MA'[ln(n*ln(n))']]]</f>
        <v>21.199592929598474</v>
      </c>
      <c r="T2053" s="31">
        <f>$O$3*Data[[#This Row],[Metcalfe
(n^2)]]</f>
        <v>35561489652</v>
      </c>
      <c r="U2053" s="31">
        <f t="shared" si="256"/>
        <v>34059068403.550667</v>
      </c>
      <c r="V2053" s="30">
        <f>LN(Data[[#This Row],[MA'[NVA']
30d]]/Data[[#This Row],[MA'[NVMetcalfe calc']]])</f>
        <v>-2.3291108616891658</v>
      </c>
      <c r="W2053" s="30">
        <f>$Q$3+Data[[#This Row],[NVM
(scaled)]]/((Data[[#This Row],[Upper Bound]]-Data[[#This Row],[Lower Bound]])/2)</f>
        <v>-0.66919600962550618</v>
      </c>
      <c r="X2053" s="30">
        <f>(Data[[#This Row],[Upper Bound]]+Data[[#This Row],[Lower Bound]])/2</f>
        <v>23.049273871949822</v>
      </c>
      <c r="Y2053" s="32">
        <f>LN(Data[[#This Row],[NVActual]]/Data[[#This Row],[MA'[n^2']
30d]])</f>
        <v>-3.0240352924427976</v>
      </c>
      <c r="Z2053" s="32">
        <f>LN(Data[[#This Row],[NVActual]]/Data[[#This Row],[MA'[n*ln(n)']
30d]])</f>
        <v>6.9082448836749153</v>
      </c>
      <c r="AA2053" s="32">
        <f>LN(Data[[#This Row],[NVActual]]/Data[[#This Row],[MA'[n^1.5']]])</f>
        <v>3.2034591644362411</v>
      </c>
      <c r="AB2053" s="32">
        <f>LN(Data[[#This Row],[NVActual]]/Data[[#This Row],[Metcalfe
(n^2)]])</f>
        <v>-3.0672022702046955</v>
      </c>
      <c r="AC2053" s="34">
        <f>1+Data[[#This Row],[MA'[NVMetcalfe calc']]]/((Data[[#This Row],[NVM_norm
(scaled)]]-Data[[#This Row],[NV_fund.]])/2)</f>
        <v>-2871944822.8950682</v>
      </c>
    </row>
    <row r="2054" spans="1:29" x14ac:dyDescent="0.2">
      <c r="A2054" s="23">
        <v>42122</v>
      </c>
      <c r="B2054" s="24">
        <v>3181112157.8434401</v>
      </c>
      <c r="C2054" s="24">
        <f t="shared" si="249"/>
        <v>3326525672.9020004</v>
      </c>
      <c r="D2054" s="25">
        <f>LN(Data[[#This Row],[NVActual]])</f>
        <v>21.880496707766302</v>
      </c>
      <c r="E2054" s="26">
        <v>255162</v>
      </c>
      <c r="F2054" s="40">
        <f>Data[[#This Row],[DAA 
(n)]]^2</f>
        <v>65107646244</v>
      </c>
      <c r="G2054" s="41">
        <f t="shared" si="250"/>
        <v>65404644184</v>
      </c>
      <c r="H2054" s="28">
        <f>LN(Data[[#This Row],[Metcalfe
(n^2)]])</f>
        <v>24.89930783308866</v>
      </c>
      <c r="I2054" s="42">
        <f t="shared" si="251"/>
        <v>24.897557794754782</v>
      </c>
      <c r="J2054" s="40">
        <f>Data[[#This Row],[DAA 
(n)]]*LN(Data[[#This Row],[DAA 
(n)]])</f>
        <v>3176678.5926532843</v>
      </c>
      <c r="K2054" s="40">
        <f t="shared" si="252"/>
        <v>3179527.8965160395</v>
      </c>
      <c r="L2054" s="29">
        <f>LN(Data[[#This Row],[MA'[n*ln(n)']
30d]])</f>
        <v>14.972243283519969</v>
      </c>
      <c r="M2054" s="43">
        <f t="shared" si="253"/>
        <v>14.956760057415126</v>
      </c>
      <c r="N2054" s="40">
        <f>Data[[#This Row],[DAA 
(n)]]^1.5</f>
        <v>128891416.4361288</v>
      </c>
      <c r="O2054" s="40">
        <f t="shared" si="254"/>
        <v>129181240.64584364</v>
      </c>
      <c r="P2054" s="43">
        <f>LN(Data[[#This Row],[MA'[n^1.5']]])</f>
        <v>18.676726942531182</v>
      </c>
      <c r="Q2054" s="43">
        <f t="shared" si="255"/>
        <v>18.655545931373808</v>
      </c>
      <c r="R2054" s="30">
        <f>$O$1+$O$2*Data[[#This Row],[MA'[ln(n^2)']]]</f>
        <v>24.897557794754782</v>
      </c>
      <c r="S2054" s="30">
        <f>$Q$1+$Q$2*Data[[#This Row],[MA'[ln(n*ln(n))']]]</f>
        <v>21.198654094734955</v>
      </c>
      <c r="T2054" s="31">
        <f>$O$3*Data[[#This Row],[Metcalfe
(n^2)]]</f>
        <v>33855976046.880001</v>
      </c>
      <c r="U2054" s="31">
        <f t="shared" si="256"/>
        <v>34010414975.68</v>
      </c>
      <c r="V2054" s="30">
        <f>LN(Data[[#This Row],[MA'[NVA']
30d]]/Data[[#This Row],[MA'[NVMetcalfe calc']]])</f>
        <v>-2.3247383826611321</v>
      </c>
      <c r="W2054" s="30">
        <f>$Q$3+Data[[#This Row],[NVM
(scaled)]]/((Data[[#This Row],[Upper Bound]]-Data[[#This Row],[Lower Bound]])/2)</f>
        <v>-0.66698778405540604</v>
      </c>
      <c r="X2054" s="30">
        <f>(Data[[#This Row],[Upper Bound]]+Data[[#This Row],[Lower Bound]])/2</f>
        <v>23.048105944744869</v>
      </c>
      <c r="Y2054" s="29">
        <f>LN(Data[[#This Row],[NVActual]]/Data[[#This Row],[MA'[n^2']
30d]])</f>
        <v>-3.0233623971097994</v>
      </c>
      <c r="Z2054" s="29">
        <f>LN(Data[[#This Row],[NVActual]]/Data[[#This Row],[MA'[n*ln(n)']
30d]])</f>
        <v>6.9082534242463316</v>
      </c>
      <c r="AA2054" s="29">
        <f>LN(Data[[#This Row],[NVActual]]/Data[[#This Row],[MA'[n^1.5']]])</f>
        <v>3.2037697652351196</v>
      </c>
      <c r="AB2054" s="29">
        <f>LN(Data[[#This Row],[NVActual]]/Data[[#This Row],[Metcalfe
(n^2)]])</f>
        <v>-3.0188111253223586</v>
      </c>
      <c r="AC2054" s="26">
        <f>1+Data[[#This Row],[MA'[NVMetcalfe calc']]]/((Data[[#This Row],[NVM_norm
(scaled)]]-Data[[#This Row],[NV_fund.]])/2)</f>
        <v>-2868250520.3442864</v>
      </c>
    </row>
    <row r="2055" spans="1:29" x14ac:dyDescent="0.2">
      <c r="A2055" s="23">
        <v>42121</v>
      </c>
      <c r="B2055" s="24">
        <v>3205299821.8354502</v>
      </c>
      <c r="C2055" s="24">
        <f t="shared" si="249"/>
        <v>3333846880.8233724</v>
      </c>
      <c r="D2055" s="25">
        <f>LN(Data[[#This Row],[NVActual]])</f>
        <v>21.888071471098275</v>
      </c>
      <c r="E2055" s="26">
        <v>253708</v>
      </c>
      <c r="F2055" s="40">
        <f>Data[[#This Row],[DAA 
(n)]]^2</f>
        <v>64367749264</v>
      </c>
      <c r="G2055" s="41">
        <f t="shared" si="250"/>
        <v>65904984929.23333</v>
      </c>
      <c r="H2055" s="28">
        <f>LN(Data[[#This Row],[Metcalfe
(n^2)]])</f>
        <v>24.887878556794529</v>
      </c>
      <c r="I2055" s="42">
        <f t="shared" si="251"/>
        <v>24.904473025145379</v>
      </c>
      <c r="J2055" s="40">
        <f>Data[[#This Row],[DAA 
(n)]]*LN(Data[[#This Row],[DAA 
(n)]])</f>
        <v>3157126.9464436132</v>
      </c>
      <c r="K2055" s="40">
        <f t="shared" si="252"/>
        <v>3192080.1912239669</v>
      </c>
      <c r="L2055" s="29">
        <f>LN(Data[[#This Row],[MA'[n*ln(n)']
30d]])</f>
        <v>14.976183359800169</v>
      </c>
      <c r="M2055" s="43">
        <f t="shared" si="253"/>
        <v>14.956335825841178</v>
      </c>
      <c r="N2055" s="40">
        <f>Data[[#This Row],[DAA 
(n)]]^1.5</f>
        <v>127791286.59760371</v>
      </c>
      <c r="O2055" s="40">
        <f t="shared" si="254"/>
        <v>129904537.24843448</v>
      </c>
      <c r="P2055" s="43">
        <f>LN(Data[[#This Row],[MA'[n^1.5']]])</f>
        <v>18.68231040981016</v>
      </c>
      <c r="Q2055" s="43">
        <f t="shared" si="255"/>
        <v>18.654975476006605</v>
      </c>
      <c r="R2055" s="30">
        <f>$O$1+$O$2*Data[[#This Row],[MA'[ln(n^2)']]]</f>
        <v>24.904473025145379</v>
      </c>
      <c r="S2055" s="30">
        <f>$Q$1+$Q$2*Data[[#This Row],[MA'[ln(n*ln(n))']]]</f>
        <v>21.197954112637941</v>
      </c>
      <c r="T2055" s="31">
        <f>$O$3*Data[[#This Row],[Metcalfe
(n^2)]]</f>
        <v>33471229617.280003</v>
      </c>
      <c r="U2055" s="31">
        <f t="shared" si="256"/>
        <v>34270592163.201332</v>
      </c>
      <c r="V2055" s="30">
        <f>LN(Data[[#This Row],[MA'[NVA']
30d]]/Data[[#This Row],[MA'[NVMetcalfe calc']]])</f>
        <v>-2.3301607583773669</v>
      </c>
      <c r="W2055" s="30">
        <f>$Q$3+Data[[#This Row],[NVM
(scaled)]]/((Data[[#This Row],[Upper Bound]]-Data[[#This Row],[Lower Bound]])/2)</f>
        <v>-0.6673311041335156</v>
      </c>
      <c r="X2055" s="30">
        <f>(Data[[#This Row],[Upper Bound]]+Data[[#This Row],[Lower Bound]])/2</f>
        <v>23.051213568891662</v>
      </c>
      <c r="Y2055" s="32">
        <f>LN(Data[[#This Row],[NVActual]]/Data[[#This Row],[MA'[n^2']
30d]])</f>
        <v>-3.0234084483384369</v>
      </c>
      <c r="Z2055" s="32">
        <f>LN(Data[[#This Row],[NVActual]]/Data[[#This Row],[MA'[n*ln(n)']
30d]])</f>
        <v>6.9118881112981061</v>
      </c>
      <c r="AA2055" s="32">
        <f>LN(Data[[#This Row],[NVActual]]/Data[[#This Row],[MA'[n^1.5']]])</f>
        <v>3.2057610612881167</v>
      </c>
      <c r="AB2055" s="32">
        <f>LN(Data[[#This Row],[NVActual]]/Data[[#This Row],[Metcalfe
(n^2)]])</f>
        <v>-2.9998070856962538</v>
      </c>
      <c r="AC2055" s="34">
        <f>1+Data[[#This Row],[MA'[NVMetcalfe calc']]]/((Data[[#This Row],[NVM_norm
(scaled)]]-Data[[#This Row],[NV_fund.]])/2)</f>
        <v>-2889771916.7666807</v>
      </c>
    </row>
    <row r="2056" spans="1:29" x14ac:dyDescent="0.2">
      <c r="A2056" s="23">
        <v>42120</v>
      </c>
      <c r="B2056" s="24">
        <v>3108346068.45789</v>
      </c>
      <c r="C2056" s="24">
        <f t="shared" si="249"/>
        <v>3345118288.7916646</v>
      </c>
      <c r="D2056" s="25">
        <f>LN(Data[[#This Row],[NVActual]])</f>
        <v>21.857356610890797</v>
      </c>
      <c r="E2056" s="26">
        <v>275889</v>
      </c>
      <c r="F2056" s="40">
        <f>Data[[#This Row],[DAA 
(n)]]^2</f>
        <v>76114740321</v>
      </c>
      <c r="G2056" s="41">
        <f t="shared" si="250"/>
        <v>65638161063.133331</v>
      </c>
      <c r="H2056" s="28">
        <f>LN(Data[[#This Row],[Metcalfe
(n^2)]])</f>
        <v>25.055507779785252</v>
      </c>
      <c r="I2056" s="42">
        <f t="shared" si="251"/>
        <v>24.900046384661451</v>
      </c>
      <c r="J2056" s="40">
        <f>Data[[#This Row],[DAA 
(n)]]*LN(Data[[#This Row],[DAA 
(n)]])</f>
        <v>3456269.4929285869</v>
      </c>
      <c r="K2056" s="40">
        <f t="shared" si="252"/>
        <v>3184793.9368686895</v>
      </c>
      <c r="L2056" s="29">
        <f>LN(Data[[#This Row],[MA'[n*ln(n)']
30d]])</f>
        <v>14.973898146894983</v>
      </c>
      <c r="M2056" s="43">
        <f t="shared" si="253"/>
        <v>14.955608789916161</v>
      </c>
      <c r="N2056" s="40">
        <f>Data[[#This Row],[DAA 
(n)]]^1.5</f>
        <v>144911074.7749131</v>
      </c>
      <c r="O2056" s="40">
        <f t="shared" si="254"/>
        <v>129500716.60670453</v>
      </c>
      <c r="P2056" s="43">
        <f>LN(Data[[#This Row],[MA'[n^1.5']]])</f>
        <v>18.679196972731063</v>
      </c>
      <c r="Q2056" s="43">
        <f t="shared" si="255"/>
        <v>18.653975942975702</v>
      </c>
      <c r="R2056" s="30">
        <f>$O$1+$O$2*Data[[#This Row],[MA'[ln(n^2)']]]</f>
        <v>24.900046384661451</v>
      </c>
      <c r="S2056" s="30">
        <f>$Q$1+$Q$2*Data[[#This Row],[MA'[ln(n*ln(n))']]]</f>
        <v>21.196754503361664</v>
      </c>
      <c r="T2056" s="31">
        <f>$O$3*Data[[#This Row],[Metcalfe
(n^2)]]</f>
        <v>39579664966.919998</v>
      </c>
      <c r="U2056" s="31">
        <f t="shared" si="256"/>
        <v>34131843752.829334</v>
      </c>
      <c r="V2056" s="30">
        <f>LN(Data[[#This Row],[MA'[NVA']
30d]]/Data[[#This Row],[MA'[NVMetcalfe calc']]])</f>
        <v>-2.3227287271088111</v>
      </c>
      <c r="W2056" s="30">
        <f>$Q$3+Data[[#This Row],[NVM
(scaled)]]/((Data[[#This Row],[Upper Bound]]-Data[[#This Row],[Lower Bound]])/2)</f>
        <v>-0.66441299338985738</v>
      </c>
      <c r="X2056" s="30">
        <f>(Data[[#This Row],[Upper Bound]]+Data[[#This Row],[Lower Bound]])/2</f>
        <v>23.048400444011556</v>
      </c>
      <c r="Y2056" s="29">
        <f>LN(Data[[#This Row],[NVActual]]/Data[[#This Row],[MA'[n^2']
30d]])</f>
        <v>-3.0500664763934919</v>
      </c>
      <c r="Z2056" s="29">
        <f>LN(Data[[#This Row],[NVActual]]/Data[[#This Row],[MA'[n*ln(n)']
30d]])</f>
        <v>6.8834584639958143</v>
      </c>
      <c r="AA2056" s="29">
        <f>LN(Data[[#This Row],[NVActual]]/Data[[#This Row],[MA'[n^1.5']]])</f>
        <v>3.1781596381597357</v>
      </c>
      <c r="AB2056" s="29">
        <f>LN(Data[[#This Row],[NVActual]]/Data[[#This Row],[Metcalfe
(n^2)]])</f>
        <v>-3.1981511688944537</v>
      </c>
      <c r="AC2056" s="26">
        <f>1+Data[[#This Row],[MA'[NVMetcalfe calc']]]/((Data[[#This Row],[NVM_norm
(scaled)]]-Data[[#This Row],[NV_fund.]])/2)</f>
        <v>-2878767956.4954476</v>
      </c>
    </row>
    <row r="2057" spans="1:29" x14ac:dyDescent="0.2">
      <c r="A2057" s="23">
        <v>42119</v>
      </c>
      <c r="B2057" s="24">
        <v>3191301062.8211899</v>
      </c>
      <c r="C2057" s="24">
        <f t="shared" si="249"/>
        <v>3356861098.3037362</v>
      </c>
      <c r="D2057" s="25">
        <f>LN(Data[[#This Row],[NVActual]])</f>
        <v>21.883694527275996</v>
      </c>
      <c r="E2057" s="26">
        <v>268305</v>
      </c>
      <c r="F2057" s="40">
        <f>Data[[#This Row],[DAA 
(n)]]^2</f>
        <v>71987573025</v>
      </c>
      <c r="G2057" s="41">
        <f t="shared" si="250"/>
        <v>64861991166.066666</v>
      </c>
      <c r="H2057" s="28">
        <f>LN(Data[[#This Row],[Metcalfe
(n^2)]])</f>
        <v>24.999759344190913</v>
      </c>
      <c r="I2057" s="42">
        <f t="shared" si="251"/>
        <v>24.887874068612529</v>
      </c>
      <c r="J2057" s="40">
        <f>Data[[#This Row],[DAA 
(n)]]*LN(Data[[#This Row],[DAA 
(n)]])</f>
        <v>3353780.2154215714</v>
      </c>
      <c r="K2057" s="40">
        <f t="shared" si="252"/>
        <v>3164168.2902186266</v>
      </c>
      <c r="L2057" s="29">
        <f>LN(Data[[#This Row],[MA'[n*ln(n)']
30d]])</f>
        <v>14.967400795525556</v>
      </c>
      <c r="M2057" s="43">
        <f t="shared" si="253"/>
        <v>14.954923716566906</v>
      </c>
      <c r="N2057" s="40">
        <f>Data[[#This Row],[DAA 
(n)]]^1.5</f>
        <v>138977069.26134467</v>
      </c>
      <c r="O2057" s="40">
        <f t="shared" si="254"/>
        <v>128343483.41450542</v>
      </c>
      <c r="P2057" s="43">
        <f>LN(Data[[#This Row],[MA'[n^1.5']]])</f>
        <v>18.670220691997979</v>
      </c>
      <c r="Q2057" s="43">
        <f t="shared" si="255"/>
        <v>18.653034177546242</v>
      </c>
      <c r="R2057" s="30">
        <f>$O$1+$O$2*Data[[#This Row],[MA'[ln(n^2)']]]</f>
        <v>24.887874068612529</v>
      </c>
      <c r="S2057" s="30">
        <f>$Q$1+$Q$2*Data[[#This Row],[MA'[ln(n*ln(n))']]]</f>
        <v>21.195624132335393</v>
      </c>
      <c r="T2057" s="31">
        <f>$O$3*Data[[#This Row],[Metcalfe
(n^2)]]</f>
        <v>37433537973</v>
      </c>
      <c r="U2057" s="31">
        <f t="shared" si="256"/>
        <v>33728235406.354671</v>
      </c>
      <c r="V2057" s="30">
        <f>LN(Data[[#This Row],[MA'[NVA']
30d]]/Data[[#This Row],[MA'[NVMetcalfe calc']]])</f>
        <v>-2.3073289920394862</v>
      </c>
      <c r="W2057" s="30">
        <f>$Q$3+Data[[#This Row],[NVM
(scaled)]]/((Data[[#This Row],[Upper Bound]]-Data[[#This Row],[Lower Bound]])/2)</f>
        <v>-0.65982275407170621</v>
      </c>
      <c r="X2057" s="30">
        <f>(Data[[#This Row],[Upper Bound]]+Data[[#This Row],[Lower Bound]])/2</f>
        <v>23.041749100473961</v>
      </c>
      <c r="Y2057" s="32">
        <f>LN(Data[[#This Row],[NVActual]]/Data[[#This Row],[MA'[n^2']
30d]])</f>
        <v>-3.0118331095243569</v>
      </c>
      <c r="Z2057" s="32">
        <f>LN(Data[[#This Row],[NVActual]]/Data[[#This Row],[MA'[n*ln(n)']
30d]])</f>
        <v>6.9162937317504385</v>
      </c>
      <c r="AA2057" s="32">
        <f>LN(Data[[#This Row],[NVActual]]/Data[[#This Row],[MA'[n^1.5']]])</f>
        <v>3.2134738352780157</v>
      </c>
      <c r="AB2057" s="32">
        <f>LN(Data[[#This Row],[NVActual]]/Data[[#This Row],[Metcalfe
(n^2)]])</f>
        <v>-3.1160648169149177</v>
      </c>
      <c r="AC2057" s="34">
        <f>1+Data[[#This Row],[MA'[NVMetcalfe calc']]]/((Data[[#This Row],[NVM_norm
(scaled)]]-Data[[#This Row],[NV_fund.]])/2)</f>
        <v>-2846075830.0327859</v>
      </c>
    </row>
    <row r="2058" spans="1:29" x14ac:dyDescent="0.2">
      <c r="A2058" s="23">
        <v>42118</v>
      </c>
      <c r="B2058" s="24">
        <v>3261000380.5226402</v>
      </c>
      <c r="C2058" s="24">
        <f t="shared" si="249"/>
        <v>3366807651.1341352</v>
      </c>
      <c r="D2058" s="25">
        <f>LN(Data[[#This Row],[NVActual]])</f>
        <v>21.905299850442528</v>
      </c>
      <c r="E2058" s="26">
        <v>252037</v>
      </c>
      <c r="F2058" s="40">
        <f>Data[[#This Row],[DAA 
(n)]]^2</f>
        <v>63522649369</v>
      </c>
      <c r="G2058" s="41">
        <f t="shared" si="250"/>
        <v>64260066864.699997</v>
      </c>
      <c r="H2058" s="28">
        <f>LN(Data[[#This Row],[Metcalfe
(n^2)]])</f>
        <v>24.874662362225184</v>
      </c>
      <c r="I2058" s="42">
        <f t="shared" si="251"/>
        <v>24.8782470855847</v>
      </c>
      <c r="J2058" s="40">
        <f>Data[[#This Row],[DAA 
(n)]]*LN(Data[[#This Row],[DAA 
(n)]])</f>
        <v>3134667.6388940741</v>
      </c>
      <c r="K2058" s="40">
        <f t="shared" si="252"/>
        <v>3148018.5240803272</v>
      </c>
      <c r="L2058" s="29">
        <f>LN(Data[[#This Row],[MA'[n*ln(n)']
30d]])</f>
        <v>14.962283772898664</v>
      </c>
      <c r="M2058" s="43">
        <f t="shared" si="253"/>
        <v>14.954439671239431</v>
      </c>
      <c r="N2058" s="40">
        <f>Data[[#This Row],[DAA 
(n)]]^1.5</f>
        <v>126530857.81347834</v>
      </c>
      <c r="O2058" s="40">
        <f t="shared" si="254"/>
        <v>127441273.34481454</v>
      </c>
      <c r="P2058" s="43">
        <f>LN(Data[[#This Row],[MA'[n^1.5']]])</f>
        <v>18.663166215236288</v>
      </c>
      <c r="Q2058" s="43">
        <f t="shared" si="255"/>
        <v>18.652370915558457</v>
      </c>
      <c r="R2058" s="30">
        <f>$O$1+$O$2*Data[[#This Row],[MA'[ln(n^2)']]]</f>
        <v>24.8782470855847</v>
      </c>
      <c r="S2058" s="30">
        <f>$Q$1+$Q$2*Data[[#This Row],[MA'[ln(n*ln(n))']]]</f>
        <v>21.194825457545058</v>
      </c>
      <c r="T2058" s="31">
        <f>$O$3*Data[[#This Row],[Metcalfe
(n^2)]]</f>
        <v>33031777671.880001</v>
      </c>
      <c r="U2058" s="31">
        <f t="shared" si="256"/>
        <v>33415234769.644005</v>
      </c>
      <c r="V2058" s="30">
        <f>LN(Data[[#This Row],[MA'[NVA']
30d]]/Data[[#This Row],[MA'[NVMetcalfe calc']]])</f>
        <v>-2.2950469159374758</v>
      </c>
      <c r="W2058" s="30">
        <f>$Q$3+Data[[#This Row],[NVM
(scaled)]]/((Data[[#This Row],[Upper Bound]]-Data[[#This Row],[Lower Bound]])/2)</f>
        <v>-0.65614944890733284</v>
      </c>
      <c r="X2058" s="30">
        <f>(Data[[#This Row],[Upper Bound]]+Data[[#This Row],[Lower Bound]])/2</f>
        <v>23.036536271564877</v>
      </c>
      <c r="Y2058" s="29">
        <f>LN(Data[[#This Row],[NVActual]]/Data[[#This Row],[MA'[n^2']
30d]])</f>
        <v>-2.9809043807248226</v>
      </c>
      <c r="Z2058" s="29">
        <f>LN(Data[[#This Row],[NVActual]]/Data[[#This Row],[MA'[n*ln(n)']
30d]])</f>
        <v>6.9430160775438647</v>
      </c>
      <c r="AA2058" s="29">
        <f>LN(Data[[#This Row],[NVActual]]/Data[[#This Row],[MA'[n^1.5']]])</f>
        <v>3.2421336352062391</v>
      </c>
      <c r="AB2058" s="29">
        <f>LN(Data[[#This Row],[NVActual]]/Data[[#This Row],[Metcalfe
(n^2)]])</f>
        <v>-2.9693625117826556</v>
      </c>
      <c r="AC2058" s="26">
        <f>1+Data[[#This Row],[MA'[NVMetcalfe calc']]]/((Data[[#This Row],[NVM_norm
(scaled)]]-Data[[#This Row],[NV_fund.]])/2)</f>
        <v>-2820721563.7798681</v>
      </c>
    </row>
    <row r="2059" spans="1:29" x14ac:dyDescent="0.2">
      <c r="A2059" s="23">
        <v>42117</v>
      </c>
      <c r="B2059" s="24">
        <v>3323312673.1764798</v>
      </c>
      <c r="C2059" s="24">
        <f t="shared" si="249"/>
        <v>3373088746.4259167</v>
      </c>
      <c r="D2059" s="25">
        <f>LN(Data[[#This Row],[NVActual]])</f>
        <v>21.924227915535578</v>
      </c>
      <c r="E2059" s="26">
        <v>264221</v>
      </c>
      <c r="F2059" s="40">
        <f>Data[[#This Row],[DAA 
(n)]]^2</f>
        <v>69812736841</v>
      </c>
      <c r="G2059" s="41">
        <f t="shared" si="250"/>
        <v>63856300791.366669</v>
      </c>
      <c r="H2059" s="28">
        <f>LN(Data[[#This Row],[Metcalfe
(n^2)]])</f>
        <v>24.969082306300066</v>
      </c>
      <c r="I2059" s="42">
        <f t="shared" si="251"/>
        <v>24.871194742475229</v>
      </c>
      <c r="J2059" s="40">
        <f>Data[[#This Row],[DAA 
(n)]]*LN(Data[[#This Row],[DAA 
(n)]])</f>
        <v>3298677.948026455</v>
      </c>
      <c r="K2059" s="40">
        <f t="shared" si="252"/>
        <v>3136730.1945577832</v>
      </c>
      <c r="L2059" s="29">
        <f>LN(Data[[#This Row],[MA'[n*ln(n)']
30d]])</f>
        <v>14.958691476001146</v>
      </c>
      <c r="M2059" s="43">
        <f t="shared" si="253"/>
        <v>14.954125527160857</v>
      </c>
      <c r="N2059" s="40">
        <f>Data[[#This Row],[DAA 
(n)]]^1.5</f>
        <v>135816019.45597523</v>
      </c>
      <c r="O2059" s="40">
        <f t="shared" si="254"/>
        <v>126822416.43164986</v>
      </c>
      <c r="P2059" s="43">
        <f>LN(Data[[#This Row],[MA'[n^1.5']]])</f>
        <v>18.658298370081205</v>
      </c>
      <c r="Q2059" s="43">
        <f t="shared" si="255"/>
        <v>18.651941909198165</v>
      </c>
      <c r="R2059" s="30">
        <f>$O$1+$O$2*Data[[#This Row],[MA'[ln(n^2)']]]</f>
        <v>24.871194742475229</v>
      </c>
      <c r="S2059" s="30">
        <f>$Q$1+$Q$2*Data[[#This Row],[MA'[ln(n*ln(n))']]]</f>
        <v>21.194307119815413</v>
      </c>
      <c r="T2059" s="31">
        <f>$O$3*Data[[#This Row],[Metcalfe
(n^2)]]</f>
        <v>36302623157.32</v>
      </c>
      <c r="U2059" s="31">
        <f t="shared" si="256"/>
        <v>33205276411.51067</v>
      </c>
      <c r="V2059" s="30">
        <f>LN(Data[[#This Row],[MA'[NVA']
30d]]/Data[[#This Row],[MA'[NVMetcalfe calc']]])</f>
        <v>-2.2868799247899672</v>
      </c>
      <c r="W2059" s="30">
        <f>$Q$3+Data[[#This Row],[NVM
(scaled)]]/((Data[[#This Row],[Upper Bound]]-Data[[#This Row],[Lower Bound]])/2)</f>
        <v>-0.65392157687738417</v>
      </c>
      <c r="X2059" s="30">
        <f>(Data[[#This Row],[Upper Bound]]+Data[[#This Row],[Lower Bound]])/2</f>
        <v>23.032750931145323</v>
      </c>
      <c r="Y2059" s="32">
        <f>LN(Data[[#This Row],[NVActual]]/Data[[#This Row],[MA'[n^2']
30d]])</f>
        <v>-2.9556731801697653</v>
      </c>
      <c r="Z2059" s="32">
        <f>LN(Data[[#This Row],[NVActual]]/Data[[#This Row],[MA'[n*ln(n)']
30d]])</f>
        <v>6.9655364395344304</v>
      </c>
      <c r="AA2059" s="32">
        <f>LN(Data[[#This Row],[NVActual]]/Data[[#This Row],[MA'[n^1.5']]])</f>
        <v>3.2659295454543713</v>
      </c>
      <c r="AB2059" s="32">
        <f>LN(Data[[#This Row],[NVActual]]/Data[[#This Row],[Metcalfe
(n^2)]])</f>
        <v>-3.04485439076449</v>
      </c>
      <c r="AC2059" s="34">
        <f>1+Data[[#This Row],[MA'[NVMetcalfe calc']]]/((Data[[#This Row],[NVM_norm
(scaled)]]-Data[[#This Row],[NV_fund.]])/2)</f>
        <v>-2803709671.6240463</v>
      </c>
    </row>
    <row r="2060" spans="1:29" x14ac:dyDescent="0.2">
      <c r="A2060" s="23">
        <v>42116</v>
      </c>
      <c r="B2060" s="24">
        <v>3292819357.0900402</v>
      </c>
      <c r="C2060" s="24">
        <f t="shared" ref="C2060:C2123" si="257">AVERAGE(B2060:B2089)</f>
        <v>3377313478.1979456</v>
      </c>
      <c r="D2060" s="25">
        <f>LN(Data[[#This Row],[NVActual]])</f>
        <v>21.915009982197645</v>
      </c>
      <c r="E2060" s="26">
        <v>265898</v>
      </c>
      <c r="F2060" s="40">
        <f>Data[[#This Row],[DAA 
(n)]]^2</f>
        <v>70701746404</v>
      </c>
      <c r="G2060" s="41">
        <f t="shared" ref="G2060:G2123" si="258">AVERAGE(F2060:F2089)</f>
        <v>63154268123.466667</v>
      </c>
      <c r="H2060" s="28">
        <f>LN(Data[[#This Row],[Metcalfe
(n^2)]])</f>
        <v>24.981736111156305</v>
      </c>
      <c r="I2060" s="42">
        <f t="shared" ref="I2060:I2123" si="259">AVERAGE(H2060:H2089)</f>
        <v>24.859225567956759</v>
      </c>
      <c r="J2060" s="40">
        <f>Data[[#This Row],[DAA 
(n)]]*LN(Data[[#This Row],[DAA 
(n)]])</f>
        <v>3321296.8342421195</v>
      </c>
      <c r="K2060" s="40">
        <f t="shared" ref="K2060:K2123" si="260">AVERAGE(J2060:J2089)</f>
        <v>3117338.2686436777</v>
      </c>
      <c r="L2060" s="29">
        <f>LN(Data[[#This Row],[MA'[n*ln(n)']
30d]])</f>
        <v>14.952490076648065</v>
      </c>
      <c r="M2060" s="43">
        <f t="shared" ref="M2060:M2123" si="261">AVERAGE(L2060:L2089)</f>
        <v>14.954059264297475</v>
      </c>
      <c r="N2060" s="40">
        <f>Data[[#This Row],[DAA 
(n)]]^1.5</f>
        <v>137111097.16332501</v>
      </c>
      <c r="O2060" s="40">
        <f t="shared" ref="O2060:O2123" si="262">AVERAGE(N2060:N2089)</f>
        <v>125753585.72650746</v>
      </c>
      <c r="P2060" s="43">
        <f>LN(Data[[#This Row],[MA'[n^1.5']]])</f>
        <v>18.649834881261302</v>
      </c>
      <c r="Q2060" s="43">
        <f t="shared" ref="Q2060:Q2123" si="263">AVERAGE(P2060:P2089)</f>
        <v>18.651849416578351</v>
      </c>
      <c r="R2060" s="30">
        <f>$O$1+$O$2*Data[[#This Row],[MA'[ln(n^2)']]]</f>
        <v>24.859225567956759</v>
      </c>
      <c r="S2060" s="30">
        <f>$Q$1+$Q$2*Data[[#This Row],[MA'[ln(n*ln(n))']]]</f>
        <v>21.194197786090832</v>
      </c>
      <c r="T2060" s="31">
        <f>$O$3*Data[[#This Row],[Metcalfe
(n^2)]]</f>
        <v>36764908130.080002</v>
      </c>
      <c r="U2060" s="31">
        <f t="shared" si="256"/>
        <v>32840219424.202675</v>
      </c>
      <c r="V2060" s="30">
        <f>LN(Data[[#This Row],[MA'[NVA']
30d]]/Data[[#This Row],[MA'[NVMetcalfe calc']]])</f>
        <v>-2.2745734016604611</v>
      </c>
      <c r="W2060" s="30">
        <f>$Q$3+Data[[#This Row],[NVM
(scaled)]]/((Data[[#This Row],[Upper Bound]]-Data[[#This Row],[Lower Bound]])/2)</f>
        <v>-0.6512311922516657</v>
      </c>
      <c r="X2060" s="30">
        <f>(Data[[#This Row],[Upper Bound]]+Data[[#This Row],[Lower Bound]])/2</f>
        <v>23.026711677023798</v>
      </c>
      <c r="Y2060" s="29">
        <f>LN(Data[[#This Row],[NVActual]]/Data[[#This Row],[MA'[n^2']
30d]])</f>
        <v>-2.953836288331301</v>
      </c>
      <c r="Z2060" s="29">
        <f>LN(Data[[#This Row],[NVActual]]/Data[[#This Row],[MA'[n*ln(n)']
30d]])</f>
        <v>6.9625199055495814</v>
      </c>
      <c r="AA2060" s="29">
        <f>LN(Data[[#This Row],[NVActual]]/Data[[#This Row],[MA'[n^1.5']]])</f>
        <v>3.2651751009363434</v>
      </c>
      <c r="AB2060" s="29">
        <f>LN(Data[[#This Row],[NVActual]]/Data[[#This Row],[Metcalfe
(n^2)]])</f>
        <v>-3.0667261289586589</v>
      </c>
      <c r="AC2060" s="26">
        <f>1+Data[[#This Row],[MA'[NVMetcalfe calc']]]/((Data[[#This Row],[NVM_norm
(scaled)]]-Data[[#This Row],[NV_fund.]])/2)</f>
        <v>-2773908155.2542496</v>
      </c>
    </row>
    <row r="2061" spans="1:29" x14ac:dyDescent="0.2">
      <c r="A2061" s="23">
        <v>42115</v>
      </c>
      <c r="B2061" s="24">
        <v>3307655935.8249698</v>
      </c>
      <c r="C2061" s="24">
        <f t="shared" si="257"/>
        <v>3391807704.6458254</v>
      </c>
      <c r="D2061" s="25">
        <f>LN(Data[[#This Row],[NVActual]])</f>
        <v>21.919505598972041</v>
      </c>
      <c r="E2061" s="26">
        <v>243752</v>
      </c>
      <c r="F2061" s="40">
        <f>Data[[#This Row],[DAA 
(n)]]^2</f>
        <v>59415037504</v>
      </c>
      <c r="G2061" s="41">
        <f t="shared" si="258"/>
        <v>62966998684.166664</v>
      </c>
      <c r="H2061" s="28">
        <f>LN(Data[[#This Row],[Metcalfe
(n^2)]])</f>
        <v>24.807813187909275</v>
      </c>
      <c r="I2061" s="42">
        <f t="shared" si="259"/>
        <v>24.856465677776324</v>
      </c>
      <c r="J2061" s="40">
        <f>Data[[#This Row],[DAA 
(n)]]*LN(Data[[#This Row],[DAA 
(n)]])</f>
        <v>3023477.040089631</v>
      </c>
      <c r="K2061" s="40">
        <f t="shared" si="260"/>
        <v>3112496.5896105436</v>
      </c>
      <c r="L2061" s="29">
        <f>LN(Data[[#This Row],[MA'[n*ln(n)']
30d]])</f>
        <v>14.950935724047044</v>
      </c>
      <c r="M2061" s="43">
        <f t="shared" si="261"/>
        <v>14.95444862562408</v>
      </c>
      <c r="N2061" s="40">
        <f>Data[[#This Row],[DAA 
(n)]]^1.5</f>
        <v>120343401.23860152</v>
      </c>
      <c r="O2061" s="40">
        <f t="shared" si="262"/>
        <v>125478409.35487986</v>
      </c>
      <c r="P2061" s="43">
        <f>LN(Data[[#This Row],[MA'[n^1.5']]])</f>
        <v>18.647644264723137</v>
      </c>
      <c r="Q2061" s="43">
        <f t="shared" si="263"/>
        <v>18.652380801022151</v>
      </c>
      <c r="R2061" s="30">
        <f>$O$1+$O$2*Data[[#This Row],[MA'[ln(n^2)']]]</f>
        <v>24.856465677776324</v>
      </c>
      <c r="S2061" s="30">
        <f>$Q$1+$Q$2*Data[[#This Row],[MA'[ln(n*ln(n))']]]</f>
        <v>21.194840232279731</v>
      </c>
      <c r="T2061" s="31">
        <f>$O$3*Data[[#This Row],[Metcalfe
(n^2)]]</f>
        <v>30895819502.080002</v>
      </c>
      <c r="U2061" s="31">
        <f t="shared" si="256"/>
        <v>32742839315.76667</v>
      </c>
      <c r="V2061" s="30">
        <f>LN(Data[[#This Row],[MA'[NVA']
30d]]/Data[[#This Row],[MA'[NVMetcalfe calc']]])</f>
        <v>-2.2673212658524045</v>
      </c>
      <c r="W2061" s="30">
        <f>$Q$3+Data[[#This Row],[NVM
(scaled)]]/((Data[[#This Row],[Upper Bound]]-Data[[#This Row],[Lower Bound]])/2)</f>
        <v>-0.64842337213434365</v>
      </c>
      <c r="X2061" s="30">
        <f>(Data[[#This Row],[Upper Bound]]+Data[[#This Row],[Lower Bound]])/2</f>
        <v>23.025652955028029</v>
      </c>
      <c r="Y2061" s="32">
        <f>LN(Data[[#This Row],[NVActual]]/Data[[#This Row],[MA'[n^2']
30d]])</f>
        <v>-2.9463709967087706</v>
      </c>
      <c r="Z2061" s="32">
        <f>LN(Data[[#This Row],[NVActual]]/Data[[#This Row],[MA'[n*ln(n)']
30d]])</f>
        <v>6.9685698749249951</v>
      </c>
      <c r="AA2061" s="32">
        <f>LN(Data[[#This Row],[NVActual]]/Data[[#This Row],[MA'[n^1.5']]])</f>
        <v>3.2718613342489005</v>
      </c>
      <c r="AB2061" s="32">
        <f>LN(Data[[#This Row],[NVActual]]/Data[[#This Row],[Metcalfe
(n^2)]])</f>
        <v>-2.8883075889372343</v>
      </c>
      <c r="AC2061" s="34">
        <f>1+Data[[#This Row],[MA'[NVMetcalfe calc']]]/((Data[[#This Row],[NVM_norm
(scaled)]]-Data[[#This Row],[NV_fund.]])/2)</f>
        <v>-2766134471.4312882</v>
      </c>
    </row>
    <row r="2062" spans="1:29" x14ac:dyDescent="0.2">
      <c r="A2062" s="23">
        <v>42114</v>
      </c>
      <c r="B2062" s="24">
        <v>3165382222.46242</v>
      </c>
      <c r="C2062" s="24">
        <f t="shared" si="257"/>
        <v>3406762963.176466</v>
      </c>
      <c r="D2062" s="25">
        <f>LN(Data[[#This Row],[NVActual]])</f>
        <v>21.875539650641969</v>
      </c>
      <c r="E2062" s="26">
        <v>245521</v>
      </c>
      <c r="F2062" s="40">
        <f>Data[[#This Row],[DAA 
(n)]]^2</f>
        <v>60280561441</v>
      </c>
      <c r="G2062" s="41">
        <f t="shared" si="258"/>
        <v>63450582126.333336</v>
      </c>
      <c r="H2062" s="28">
        <f>LN(Data[[#This Row],[Metcalfe
(n^2)]])</f>
        <v>24.822275524546534</v>
      </c>
      <c r="I2062" s="42">
        <f t="shared" si="259"/>
        <v>24.863748026031487</v>
      </c>
      <c r="J2062" s="40">
        <f>Data[[#This Row],[DAA 
(n)]]*LN(Data[[#This Row],[DAA 
(n)]])</f>
        <v>3047194.9545310945</v>
      </c>
      <c r="K2062" s="40">
        <f t="shared" si="260"/>
        <v>3125119.3745879331</v>
      </c>
      <c r="L2062" s="29">
        <f>LN(Data[[#This Row],[MA'[n*ln(n)']
30d]])</f>
        <v>14.954983040291181</v>
      </c>
      <c r="M2062" s="43">
        <f t="shared" si="261"/>
        <v>14.954965747517447</v>
      </c>
      <c r="N2062" s="40">
        <f>Data[[#This Row],[DAA 
(n)]]^1.5</f>
        <v>121655841.31292543</v>
      </c>
      <c r="O2062" s="40">
        <f t="shared" si="262"/>
        <v>126192611.08474384</v>
      </c>
      <c r="P2062" s="43">
        <f>LN(Data[[#This Row],[MA'[n^1.5']]])</f>
        <v>18.653319957108057</v>
      </c>
      <c r="Q2062" s="43">
        <f t="shared" si="263"/>
        <v>18.653092157592351</v>
      </c>
      <c r="R2062" s="30">
        <f>$O$1+$O$2*Data[[#This Row],[MA'[ln(n^2)']]]</f>
        <v>24.863748026031487</v>
      </c>
      <c r="S2062" s="30">
        <f>$Q$1+$Q$2*Data[[#This Row],[MA'[ln(n*ln(n))']]]</f>
        <v>21.195693483403787</v>
      </c>
      <c r="T2062" s="31">
        <f>$O$3*Data[[#This Row],[Metcalfe
(n^2)]]</f>
        <v>31345891949.32</v>
      </c>
      <c r="U2062" s="31">
        <f t="shared" si="256"/>
        <v>32994302705.693336</v>
      </c>
      <c r="V2062" s="30">
        <f>LN(Data[[#This Row],[MA'[NVA']
30d]]/Data[[#This Row],[MA'[NVMetcalfe calc']]])</f>
        <v>-2.270572338494365</v>
      </c>
      <c r="W2062" s="30">
        <f>$Q$3+Data[[#This Row],[NVM
(scaled)]]/((Data[[#This Row],[Upper Bound]]-Data[[#This Row],[Lower Bound]])/2)</f>
        <v>-0.64802539580983709</v>
      </c>
      <c r="X2062" s="30">
        <f>(Data[[#This Row],[Upper Bound]]+Data[[#This Row],[Lower Bound]])/2</f>
        <v>23.029720754717637</v>
      </c>
      <c r="Y2062" s="29">
        <f>LN(Data[[#This Row],[NVActual]]/Data[[#This Row],[MA'[n^2']
30d]])</f>
        <v>-2.9979875549906554</v>
      </c>
      <c r="Z2062" s="29">
        <f>LN(Data[[#This Row],[NVActual]]/Data[[#This Row],[MA'[n*ln(n)']
30d]])</f>
        <v>6.9205566103507872</v>
      </c>
      <c r="AA2062" s="29">
        <f>LN(Data[[#This Row],[NVActual]]/Data[[#This Row],[MA'[n^1.5']]])</f>
        <v>3.2222196935339116</v>
      </c>
      <c r="AB2062" s="29">
        <f>LN(Data[[#This Row],[NVActual]]/Data[[#This Row],[Metcalfe
(n^2)]])</f>
        <v>-2.9467358739045664</v>
      </c>
      <c r="AC2062" s="26">
        <f>1+Data[[#This Row],[MA'[NVMetcalfe calc']]]/((Data[[#This Row],[NVM_norm
(scaled)]]-Data[[#This Row],[NV_fund.]])/2)</f>
        <v>-2786946230.785521</v>
      </c>
    </row>
    <row r="2063" spans="1:29" x14ac:dyDescent="0.2">
      <c r="A2063" s="23">
        <v>42113</v>
      </c>
      <c r="B2063" s="24">
        <v>3141851112.23839</v>
      </c>
      <c r="C2063" s="24">
        <f t="shared" si="257"/>
        <v>3422837300.5025434</v>
      </c>
      <c r="D2063" s="25">
        <f>LN(Data[[#This Row],[NVActual]])</f>
        <v>21.868077989354845</v>
      </c>
      <c r="E2063" s="26">
        <v>276814</v>
      </c>
      <c r="F2063" s="40">
        <f>Data[[#This Row],[DAA 
(n)]]^2</f>
        <v>76625990596</v>
      </c>
      <c r="G2063" s="41">
        <f t="shared" si="258"/>
        <v>63549168971.099998</v>
      </c>
      <c r="H2063" s="28">
        <f>LN(Data[[#This Row],[Metcalfe
(n^2)]])</f>
        <v>25.062202158962616</v>
      </c>
      <c r="I2063" s="42">
        <f t="shared" si="259"/>
        <v>24.865344637234344</v>
      </c>
      <c r="J2063" s="40">
        <f>Data[[#This Row],[DAA 
(n)]]*LN(Data[[#This Row],[DAA 
(n)]])</f>
        <v>3468784.2142155389</v>
      </c>
      <c r="K2063" s="40">
        <f t="shared" si="260"/>
        <v>3127782.082121579</v>
      </c>
      <c r="L2063" s="29">
        <f>LN(Data[[#This Row],[MA'[n*ln(n)']
30d]])</f>
        <v>14.955834711379564</v>
      </c>
      <c r="M2063" s="43">
        <f t="shared" si="261"/>
        <v>14.955242700413756</v>
      </c>
      <c r="N2063" s="40">
        <f>Data[[#This Row],[DAA 
(n)]]^1.5</f>
        <v>145640471.57586768</v>
      </c>
      <c r="O2063" s="40">
        <f t="shared" si="262"/>
        <v>126340937.15753828</v>
      </c>
      <c r="P2063" s="43">
        <f>LN(Data[[#This Row],[MA'[n^1.5']]])</f>
        <v>18.654494661149428</v>
      </c>
      <c r="Q2063" s="43">
        <f t="shared" si="263"/>
        <v>18.653466637931299</v>
      </c>
      <c r="R2063" s="30">
        <f>$O$1+$O$2*Data[[#This Row],[MA'[ln(n^2)']]]</f>
        <v>24.865344637234344</v>
      </c>
      <c r="S2063" s="30">
        <f>$Q$1+$Q$2*Data[[#This Row],[MA'[ln(n*ln(n))']]]</f>
        <v>21.196150455682695</v>
      </c>
      <c r="T2063" s="31">
        <f>$O$3*Data[[#This Row],[Metcalfe
(n^2)]]</f>
        <v>39845515109.919998</v>
      </c>
      <c r="U2063" s="31">
        <f t="shared" si="256"/>
        <v>33045567864.972</v>
      </c>
      <c r="V2063" s="30">
        <f>LN(Data[[#This Row],[MA'[NVA']
30d]]/Data[[#This Row],[MA'[NVMetcalfe calc']]])</f>
        <v>-2.2674176262106616</v>
      </c>
      <c r="W2063" s="30">
        <f>$Q$3+Data[[#This Row],[NVM
(scaled)]]/((Data[[#This Row],[Upper Bound]]-Data[[#This Row],[Lower Bound]])/2)</f>
        <v>-0.64592130261789704</v>
      </c>
      <c r="X2063" s="30">
        <f>(Data[[#This Row],[Upper Bound]]+Data[[#This Row],[Lower Bound]])/2</f>
        <v>23.030747546458521</v>
      </c>
      <c r="Y2063" s="32">
        <f>LN(Data[[#This Row],[NVActual]]/Data[[#This Row],[MA'[n^2']
30d]])</f>
        <v>-3.0070017683689092</v>
      </c>
      <c r="Z2063" s="32">
        <f>LN(Data[[#This Row],[NVActual]]/Data[[#This Row],[MA'[n*ln(n)']
30d]])</f>
        <v>6.9122432779752794</v>
      </c>
      <c r="AA2063" s="32">
        <f>LN(Data[[#This Row],[NVActual]]/Data[[#This Row],[MA'[n^1.5']]])</f>
        <v>3.2135833282054151</v>
      </c>
      <c r="AB2063" s="32">
        <f>LN(Data[[#This Row],[NVActual]]/Data[[#This Row],[Metcalfe
(n^2)]])</f>
        <v>-3.1941241696077727</v>
      </c>
      <c r="AC2063" s="34">
        <f>1+Data[[#This Row],[MA'[NVMetcalfe calc']]]/((Data[[#This Row],[NVM_norm
(scaled)]]-Data[[#This Row],[NV_fund.]])/2)</f>
        <v>-2791403475.1913772</v>
      </c>
    </row>
    <row r="2064" spans="1:29" x14ac:dyDescent="0.2">
      <c r="A2064" s="23">
        <v>42112</v>
      </c>
      <c r="B2064" s="24">
        <v>3142644115.6342001</v>
      </c>
      <c r="C2064" s="24">
        <f t="shared" si="257"/>
        <v>3440492569.3079162</v>
      </c>
      <c r="D2064" s="25">
        <f>LN(Data[[#This Row],[NVActual]])</f>
        <v>21.868330357563032</v>
      </c>
      <c r="E2064" s="26">
        <v>250243</v>
      </c>
      <c r="F2064" s="40">
        <f>Data[[#This Row],[DAA 
(n)]]^2</f>
        <v>62621559049</v>
      </c>
      <c r="G2064" s="41">
        <f t="shared" si="258"/>
        <v>62862421826.199997</v>
      </c>
      <c r="H2064" s="28">
        <f>LN(Data[[#This Row],[Metcalfe
(n^2)]])</f>
        <v>24.860375449516543</v>
      </c>
      <c r="I2064" s="42">
        <f t="shared" si="259"/>
        <v>24.854905846719937</v>
      </c>
      <c r="J2064" s="40">
        <f>Data[[#This Row],[DAA 
(n)]]*LN(Data[[#This Row],[DAA 
(n)]])</f>
        <v>3110567.4668066842</v>
      </c>
      <c r="K2064" s="40">
        <f t="shared" si="260"/>
        <v>3109788.0109196366</v>
      </c>
      <c r="L2064" s="29">
        <f>LN(Data[[#This Row],[MA'[n*ln(n)']
30d]])</f>
        <v>14.950065118140731</v>
      </c>
      <c r="M2064" s="43">
        <f t="shared" si="261"/>
        <v>14.955311685127125</v>
      </c>
      <c r="N2064" s="40">
        <f>Data[[#This Row],[DAA 
(n)]]^1.5</f>
        <v>125182294.27957842</v>
      </c>
      <c r="O2064" s="40">
        <f t="shared" si="262"/>
        <v>125324713.42256188</v>
      </c>
      <c r="P2064" s="43">
        <f>LN(Data[[#This Row],[MA'[n^1.5']]])</f>
        <v>18.646418634437076</v>
      </c>
      <c r="Q2064" s="43">
        <f t="shared" si="263"/>
        <v>18.653561692140453</v>
      </c>
      <c r="R2064" s="30">
        <f>$O$1+$O$2*Data[[#This Row],[MA'[ln(n^2)']]]</f>
        <v>24.854905846719937</v>
      </c>
      <c r="S2064" s="30">
        <f>$Q$1+$Q$2*Data[[#This Row],[MA'[ln(n*ln(n))']]]</f>
        <v>21.196264280459754</v>
      </c>
      <c r="T2064" s="31">
        <f>$O$3*Data[[#This Row],[Metcalfe
(n^2)]]</f>
        <v>32563210705.48</v>
      </c>
      <c r="U2064" s="31">
        <f t="shared" si="256"/>
        <v>32688459349.624008</v>
      </c>
      <c r="V2064" s="30">
        <f>LN(Data[[#This Row],[MA'[NVA']
30d]]/Data[[#This Row],[MA'[NVMetcalfe calc']]])</f>
        <v>-2.2514074406354641</v>
      </c>
      <c r="W2064" s="30">
        <f>$Q$3+Data[[#This Row],[NVM
(scaled)]]/((Data[[#This Row],[Upper Bound]]-Data[[#This Row],[Lower Bound]])/2)</f>
        <v>-0.64073408523963404</v>
      </c>
      <c r="X2064" s="30">
        <f>(Data[[#This Row],[Upper Bound]]+Data[[#This Row],[Lower Bound]])/2</f>
        <v>23.025585063589844</v>
      </c>
      <c r="Y2064" s="29">
        <f>LN(Data[[#This Row],[NVActual]]/Data[[#This Row],[MA'[n^2']
30d]])</f>
        <v>-2.9958840373125826</v>
      </c>
      <c r="Z2064" s="29">
        <f>LN(Data[[#This Row],[NVActual]]/Data[[#This Row],[MA'[n*ln(n)']
30d]])</f>
        <v>6.9182652394223014</v>
      </c>
      <c r="AA2064" s="29">
        <f>LN(Data[[#This Row],[NVActual]]/Data[[#This Row],[MA'[n^1.5']]])</f>
        <v>3.2219117231259586</v>
      </c>
      <c r="AB2064" s="29">
        <f>LN(Data[[#This Row],[NVActual]]/Data[[#This Row],[Metcalfe
(n^2)]])</f>
        <v>-2.9920450919535075</v>
      </c>
      <c r="AC2064" s="26">
        <f>1+Data[[#This Row],[MA'[NVMetcalfe calc']]]/((Data[[#This Row],[NVM_norm
(scaled)]]-Data[[#This Row],[NV_fund.]])/2)</f>
        <v>-2762445577.8039823</v>
      </c>
    </row>
    <row r="2065" spans="1:29" x14ac:dyDescent="0.2">
      <c r="A2065" s="23">
        <v>42111</v>
      </c>
      <c r="B2065" s="24">
        <v>3133207820.35884</v>
      </c>
      <c r="C2065" s="24">
        <f t="shared" si="257"/>
        <v>3457685156.5726233</v>
      </c>
      <c r="D2065" s="25">
        <f>LN(Data[[#This Row],[NVActual]])</f>
        <v>21.865323179419658</v>
      </c>
      <c r="E2065" s="26">
        <v>228675</v>
      </c>
      <c r="F2065" s="40">
        <f>Data[[#This Row],[DAA 
(n)]]^2</f>
        <v>52292255625</v>
      </c>
      <c r="G2065" s="41">
        <f t="shared" si="258"/>
        <v>63049304925.400002</v>
      </c>
      <c r="H2065" s="28">
        <f>LN(Data[[#This Row],[Metcalfe
(n^2)]])</f>
        <v>24.680114121049129</v>
      </c>
      <c r="I2065" s="42">
        <f t="shared" si="259"/>
        <v>24.857764052977437</v>
      </c>
      <c r="J2065" s="40">
        <f>Data[[#This Row],[DAA 
(n)]]*LN(Data[[#This Row],[DAA 
(n)]])</f>
        <v>2821862.5483154547</v>
      </c>
      <c r="K2065" s="40">
        <f t="shared" si="260"/>
        <v>3114703.2903970093</v>
      </c>
      <c r="L2065" s="29">
        <f>LN(Data[[#This Row],[MA'[n*ln(n)']
30d]])</f>
        <v>14.951644453787972</v>
      </c>
      <c r="M2065" s="43">
        <f t="shared" si="261"/>
        <v>14.955619065752092</v>
      </c>
      <c r="N2065" s="40">
        <f>Data[[#This Row],[DAA 
(n)]]^1.5</f>
        <v>109352327.61604509</v>
      </c>
      <c r="O2065" s="40">
        <f t="shared" si="262"/>
        <v>125601877.68583609</v>
      </c>
      <c r="P2065" s="43">
        <f>LN(Data[[#This Row],[MA'[n^1.5']]])</f>
        <v>18.64862776161462</v>
      </c>
      <c r="Q2065" s="43">
        <f t="shared" si="263"/>
        <v>18.65398866221253</v>
      </c>
      <c r="R2065" s="30">
        <f>$O$1+$O$2*Data[[#This Row],[MA'[ln(n^2)']]]</f>
        <v>24.857764052977437</v>
      </c>
      <c r="S2065" s="30">
        <f>$Q$1+$Q$2*Data[[#This Row],[MA'[ln(n*ln(n))']]]</f>
        <v>21.19677145849095</v>
      </c>
      <c r="T2065" s="31">
        <f>$O$3*Data[[#This Row],[Metcalfe
(n^2)]]</f>
        <v>27191972925</v>
      </c>
      <c r="U2065" s="31">
        <f t="shared" si="256"/>
        <v>32785638561.208004</v>
      </c>
      <c r="V2065" s="30">
        <f>LN(Data[[#This Row],[MA'[NVA']
30d]]/Data[[#This Row],[MA'[NVMetcalfe calc']]])</f>
        <v>-2.2493912354857297</v>
      </c>
      <c r="W2065" s="30">
        <f>$Q$3+Data[[#This Row],[NVM
(scaled)]]/((Data[[#This Row],[Upper Bound]]-Data[[#This Row],[Lower Bound]])/2)</f>
        <v>-0.63884227565679785</v>
      </c>
      <c r="X2065" s="30">
        <f>(Data[[#This Row],[Upper Bound]]+Data[[#This Row],[Lower Bound]])/2</f>
        <v>23.027267755734194</v>
      </c>
      <c r="Y2065" s="32">
        <f>LN(Data[[#This Row],[NVActual]]/Data[[#This Row],[MA'[n^2']
30d]])</f>
        <v>-3.0018596956961061</v>
      </c>
      <c r="Z2065" s="32">
        <f>LN(Data[[#This Row],[NVActual]]/Data[[#This Row],[MA'[n*ln(n)']
30d]])</f>
        <v>6.9136787256316854</v>
      </c>
      <c r="AA2065" s="32">
        <f>LN(Data[[#This Row],[NVActual]]/Data[[#This Row],[MA'[n^1.5']]])</f>
        <v>3.2166954178050373</v>
      </c>
      <c r="AB2065" s="32">
        <f>LN(Data[[#This Row],[NVActual]]/Data[[#This Row],[Metcalfe
(n^2)]])</f>
        <v>-2.8147909416294721</v>
      </c>
      <c r="AC2065" s="34">
        <f>1+Data[[#This Row],[MA'[NVMetcalfe calc']]]/((Data[[#This Row],[NVM_norm
(scaled)]]-Data[[#This Row],[NV_fund.]])/2)</f>
        <v>-2770682508.1002083</v>
      </c>
    </row>
    <row r="2066" spans="1:29" x14ac:dyDescent="0.2">
      <c r="A2066" s="23">
        <v>42110</v>
      </c>
      <c r="B2066" s="24">
        <v>3212774939.3359098</v>
      </c>
      <c r="C2066" s="24">
        <f t="shared" si="257"/>
        <v>3472926396.8784018</v>
      </c>
      <c r="D2066" s="25">
        <f>LN(Data[[#This Row],[NVActual]])</f>
        <v>21.890400867734705</v>
      </c>
      <c r="E2066" s="26">
        <v>225691</v>
      </c>
      <c r="F2066" s="40">
        <f>Data[[#This Row],[DAA 
(n)]]^2</f>
        <v>50936427481</v>
      </c>
      <c r="G2066" s="41">
        <f t="shared" si="258"/>
        <v>63418412258.73333</v>
      </c>
      <c r="H2066" s="28">
        <f>LN(Data[[#This Row],[Metcalfe
(n^2)]])</f>
        <v>24.65384417213809</v>
      </c>
      <c r="I2066" s="42">
        <f t="shared" si="259"/>
        <v>24.864166415661384</v>
      </c>
      <c r="J2066" s="40">
        <f>Data[[#This Row],[DAA 
(n)]]*LN(Data[[#This Row],[DAA 
(n)]])</f>
        <v>2782075.3725270089</v>
      </c>
      <c r="K2066" s="40">
        <f t="shared" si="260"/>
        <v>3124990.3849451537</v>
      </c>
      <c r="L2066" s="29">
        <f>LN(Data[[#This Row],[MA'[n*ln(n)']
30d]])</f>
        <v>14.954941764330355</v>
      </c>
      <c r="M2066" s="43">
        <f t="shared" si="261"/>
        <v>14.955926345913676</v>
      </c>
      <c r="N2066" s="40">
        <f>Data[[#This Row],[DAA 
(n)]]^1.5</f>
        <v>107218903.43877958</v>
      </c>
      <c r="O2066" s="40">
        <f t="shared" si="262"/>
        <v>126166666.07059763</v>
      </c>
      <c r="P2066" s="43">
        <f>LN(Data[[#This Row],[MA'[n^1.5']]])</f>
        <v>18.65311433744921</v>
      </c>
      <c r="Q2066" s="43">
        <f t="shared" si="263"/>
        <v>18.654416550759557</v>
      </c>
      <c r="R2066" s="30">
        <f>$O$1+$O$2*Data[[#This Row],[MA'[ln(n^2)']]]</f>
        <v>24.864166415661384</v>
      </c>
      <c r="S2066" s="30">
        <f>$Q$1+$Q$2*Data[[#This Row],[MA'[ln(n*ln(n))']]]</f>
        <v>21.197278470757563</v>
      </c>
      <c r="T2066" s="31">
        <f>$O$3*Data[[#This Row],[Metcalfe
(n^2)]]</f>
        <v>26486942290.120003</v>
      </c>
      <c r="U2066" s="31">
        <f t="shared" si="256"/>
        <v>32977574374.541336</v>
      </c>
      <c r="V2066" s="30">
        <f>LN(Data[[#This Row],[MA'[NVA']
30d]]/Data[[#This Row],[MA'[NVMetcalfe calc']]])</f>
        <v>-2.250830185464523</v>
      </c>
      <c r="W2066" s="30">
        <f>$Q$3+Data[[#This Row],[NVM
(scaled)]]/((Data[[#This Row],[Upper Bound]]-Data[[#This Row],[Lower Bound]])/2)</f>
        <v>-0.63765146864806133</v>
      </c>
      <c r="X2066" s="30">
        <f>(Data[[#This Row],[Upper Bound]]+Data[[#This Row],[Lower Bound]])/2</f>
        <v>23.030722443209473</v>
      </c>
      <c r="Y2066" s="29">
        <f>LN(Data[[#This Row],[NVActual]]/Data[[#This Row],[MA'[n^2']
30d]])</f>
        <v>-2.9826192026684568</v>
      </c>
      <c r="Z2066" s="29">
        <f>LN(Data[[#This Row],[NVActual]]/Data[[#This Row],[MA'[n*ln(n)']
30d]])</f>
        <v>6.9354591034043507</v>
      </c>
      <c r="AA2066" s="29">
        <f>LN(Data[[#This Row],[NVActual]]/Data[[#This Row],[MA'[n^1.5']]])</f>
        <v>3.2372865302854947</v>
      </c>
      <c r="AB2066" s="29">
        <f>LN(Data[[#This Row],[NVActual]]/Data[[#This Row],[Metcalfe
(n^2)]])</f>
        <v>-2.7634433044033853</v>
      </c>
      <c r="AC2066" s="26">
        <f>1+Data[[#This Row],[MA'[NVMetcalfe calc']]]/((Data[[#This Row],[NVM_norm
(scaled)]]-Data[[#This Row],[NV_fund.]])/2)</f>
        <v>-2786636250.1722884</v>
      </c>
    </row>
    <row r="2067" spans="1:29" x14ac:dyDescent="0.2">
      <c r="A2067" s="23">
        <v>42109</v>
      </c>
      <c r="B2067" s="24">
        <v>3139171565.36234</v>
      </c>
      <c r="C2067" s="24">
        <f t="shared" si="257"/>
        <v>3498486191.390183</v>
      </c>
      <c r="D2067" s="25">
        <f>LN(Data[[#This Row],[NVActual]])</f>
        <v>21.867224769369454</v>
      </c>
      <c r="E2067" s="26">
        <v>227570</v>
      </c>
      <c r="F2067" s="40">
        <f>Data[[#This Row],[DAA 
(n)]]^2</f>
        <v>51788104900</v>
      </c>
      <c r="G2067" s="41">
        <f t="shared" si="258"/>
        <v>63432071356.333336</v>
      </c>
      <c r="H2067" s="28">
        <f>LN(Data[[#This Row],[Metcalfe
(n^2)]])</f>
        <v>24.670426324706529</v>
      </c>
      <c r="I2067" s="42">
        <f t="shared" si="259"/>
        <v>24.864433502476814</v>
      </c>
      <c r="J2067" s="40">
        <f>Data[[#This Row],[DAA 
(n)]]*LN(Data[[#This Row],[DAA 
(n)]])</f>
        <v>2807124.4593567322</v>
      </c>
      <c r="K2067" s="40">
        <f t="shared" si="260"/>
        <v>3125392.9185277103</v>
      </c>
      <c r="L2067" s="29">
        <f>LN(Data[[#This Row],[MA'[n*ln(n)']
30d]])</f>
        <v>14.955070567177659</v>
      </c>
      <c r="M2067" s="43">
        <f t="shared" si="261"/>
        <v>14.956171018475455</v>
      </c>
      <c r="N2067" s="40">
        <f>Data[[#This Row],[DAA 
(n)]]^1.5</f>
        <v>108560669.82150133</v>
      </c>
      <c r="O2067" s="40">
        <f t="shared" si="262"/>
        <v>126188208.30088571</v>
      </c>
      <c r="P2067" s="43">
        <f>LN(Data[[#This Row],[MA'[n^1.5']]])</f>
        <v>18.653285067104378</v>
      </c>
      <c r="Q2067" s="43">
        <f t="shared" si="263"/>
        <v>18.654760881492063</v>
      </c>
      <c r="R2067" s="30">
        <f>$O$1+$O$2*Data[[#This Row],[MA'[ln(n^2)']]]</f>
        <v>24.864433502476814</v>
      </c>
      <c r="S2067" s="30">
        <f>$Q$1+$Q$2*Data[[#This Row],[MA'[ln(n*ln(n))']]]</f>
        <v>21.197682180484499</v>
      </c>
      <c r="T2067" s="31">
        <f>$O$3*Data[[#This Row],[Metcalfe
(n^2)]]</f>
        <v>26929814548</v>
      </c>
      <c r="U2067" s="31">
        <f t="shared" si="256"/>
        <v>32984677105.293339</v>
      </c>
      <c r="V2067" s="30">
        <f>LN(Data[[#This Row],[MA'[NVA']
30d]]/Data[[#This Row],[MA'[NVMetcalfe calc']]])</f>
        <v>-2.2437127653018725</v>
      </c>
      <c r="W2067" s="30">
        <f>$Q$3+Data[[#This Row],[NVM
(scaled)]]/((Data[[#This Row],[Upper Bound]]-Data[[#This Row],[Lower Bound]])/2)</f>
        <v>-0.63381507131100456</v>
      </c>
      <c r="X2067" s="30">
        <f>(Data[[#This Row],[Upper Bound]]+Data[[#This Row],[Lower Bound]])/2</f>
        <v>23.031057841480656</v>
      </c>
      <c r="Y2067" s="32">
        <f>LN(Data[[#This Row],[NVActual]]/Data[[#This Row],[MA'[n^2']
30d]])</f>
        <v>-3.0060106584728525</v>
      </c>
      <c r="Z2067" s="32">
        <f>LN(Data[[#This Row],[NVActual]]/Data[[#This Row],[MA'[n*ln(n)']
30d]])</f>
        <v>6.9121542021917959</v>
      </c>
      <c r="AA2067" s="32">
        <f>LN(Data[[#This Row],[NVActual]]/Data[[#This Row],[MA'[n^1.5']]])</f>
        <v>3.213939702265078</v>
      </c>
      <c r="AB2067" s="32">
        <f>LN(Data[[#This Row],[NVActual]]/Data[[#This Row],[Metcalfe
(n^2)]])</f>
        <v>-2.8032015553370746</v>
      </c>
      <c r="AC2067" s="34">
        <f>1+Data[[#This Row],[MA'[NVMetcalfe calc']]]/((Data[[#This Row],[NVM_norm
(scaled)]]-Data[[#This Row],[NV_fund.]])/2)</f>
        <v>-2787648783.4956064</v>
      </c>
    </row>
    <row r="2068" spans="1:29" x14ac:dyDescent="0.2">
      <c r="A2068" s="23">
        <v>42108</v>
      </c>
      <c r="B2068" s="24">
        <v>3088504414.2315402</v>
      </c>
      <c r="C2068" s="24">
        <f t="shared" si="257"/>
        <v>3529325434.2699919</v>
      </c>
      <c r="D2068" s="25">
        <f>LN(Data[[#This Row],[NVActual]])</f>
        <v>21.850952802346914</v>
      </c>
      <c r="E2068" s="26">
        <v>255342</v>
      </c>
      <c r="F2068" s="40">
        <f>Data[[#This Row],[DAA 
(n)]]^2</f>
        <v>65199536964</v>
      </c>
      <c r="G2068" s="41">
        <f t="shared" si="258"/>
        <v>63975666069.800003</v>
      </c>
      <c r="H2068" s="28">
        <f>LN(Data[[#This Row],[Metcalfe
(n^2)]])</f>
        <v>24.900718204074661</v>
      </c>
      <c r="I2068" s="42">
        <f t="shared" si="259"/>
        <v>24.873558742409646</v>
      </c>
      <c r="J2068" s="40">
        <f>Data[[#This Row],[DAA 
(n)]]*LN(Data[[#This Row],[DAA 
(n)]])</f>
        <v>3179099.593832416</v>
      </c>
      <c r="K2068" s="40">
        <f t="shared" si="260"/>
        <v>3140309.3461927087</v>
      </c>
      <c r="L2068" s="29">
        <f>LN(Data[[#This Row],[MA'[n*ln(n)']
30d]])</f>
        <v>14.959831870927633</v>
      </c>
      <c r="M2068" s="43">
        <f t="shared" si="261"/>
        <v>14.956960899051275</v>
      </c>
      <c r="N2068" s="40">
        <f>Data[[#This Row],[DAA 
(n)]]^1.5</f>
        <v>129027827.10509266</v>
      </c>
      <c r="O2068" s="40">
        <f t="shared" si="262"/>
        <v>127012963.08889899</v>
      </c>
      <c r="P2068" s="43">
        <f>LN(Data[[#This Row],[MA'[n^1.5']]])</f>
        <v>18.65979971078005</v>
      </c>
      <c r="Q2068" s="43">
        <f t="shared" si="263"/>
        <v>18.655896334332382</v>
      </c>
      <c r="R2068" s="30">
        <f>$O$1+$O$2*Data[[#This Row],[MA'[ln(n^2)']]]</f>
        <v>24.873558742409646</v>
      </c>
      <c r="S2068" s="30">
        <f>$Q$1+$Q$2*Data[[#This Row],[MA'[ln(n*ln(n))']]]</f>
        <v>21.198985483434601</v>
      </c>
      <c r="T2068" s="31">
        <f>$O$3*Data[[#This Row],[Metcalfe
(n^2)]]</f>
        <v>33903759221.280003</v>
      </c>
      <c r="U2068" s="31">
        <f t="shared" si="256"/>
        <v>33267346356.296005</v>
      </c>
      <c r="V2068" s="30">
        <f>LN(Data[[#This Row],[MA'[NVA']
30d]]/Data[[#This Row],[MA'[NVMetcalfe calc']]])</f>
        <v>-2.2434695684160135</v>
      </c>
      <c r="W2068" s="30">
        <f>$Q$3+Data[[#This Row],[NVM
(scaled)]]/((Data[[#This Row],[Upper Bound]]-Data[[#This Row],[Lower Bound]])/2)</f>
        <v>-0.63107761108662108</v>
      </c>
      <c r="X2068" s="30">
        <f>(Data[[#This Row],[Upper Bound]]+Data[[#This Row],[Lower Bound]])/2</f>
        <v>23.036272112922124</v>
      </c>
      <c r="Y2068" s="29">
        <f>LN(Data[[#This Row],[NVActual]]/Data[[#This Row],[MA'[n^2']
30d]])</f>
        <v>-3.0308158279987341</v>
      </c>
      <c r="Z2068" s="29">
        <f>LN(Data[[#This Row],[NVActual]]/Data[[#This Row],[MA'[n*ln(n)']
30d]])</f>
        <v>6.8911209314192785</v>
      </c>
      <c r="AA2068" s="29">
        <f>LN(Data[[#This Row],[NVActual]]/Data[[#This Row],[MA'[n^1.5']]])</f>
        <v>3.1911530915668616</v>
      </c>
      <c r="AB2068" s="29">
        <f>LN(Data[[#This Row],[NVActual]]/Data[[#This Row],[Metcalfe
(n^2)]])</f>
        <v>-3.0497654017277469</v>
      </c>
      <c r="AC2068" s="26">
        <f>1+Data[[#This Row],[MA'[NVMetcalfe calc']]]/((Data[[#This Row],[NVM_norm
(scaled)]]-Data[[#This Row],[NV_fund.]])/2)</f>
        <v>-2811243906.2591882</v>
      </c>
    </row>
    <row r="2069" spans="1:29" x14ac:dyDescent="0.2">
      <c r="A2069" s="23">
        <v>42107</v>
      </c>
      <c r="B2069" s="24">
        <v>3168453355.01858</v>
      </c>
      <c r="C2069" s="24">
        <f t="shared" si="257"/>
        <v>3559903857.205833</v>
      </c>
      <c r="D2069" s="25">
        <f>LN(Data[[#This Row],[NVActual]])</f>
        <v>21.876509405148308</v>
      </c>
      <c r="E2069" s="26">
        <v>276787</v>
      </c>
      <c r="F2069" s="40">
        <f>Data[[#This Row],[DAA 
(n)]]^2</f>
        <v>76611043369</v>
      </c>
      <c r="G2069" s="41">
        <f t="shared" si="258"/>
        <v>63962697079.033333</v>
      </c>
      <c r="H2069" s="28">
        <f>LN(Data[[#This Row],[Metcalfe
(n^2)]])</f>
        <v>25.062007072609656</v>
      </c>
      <c r="I2069" s="42">
        <f t="shared" si="259"/>
        <v>24.873359234232385</v>
      </c>
      <c r="J2069" s="40">
        <f>Data[[#This Row],[DAA 
(n)]]*LN(Data[[#This Row],[DAA 
(n)]])</f>
        <v>3468418.8758032047</v>
      </c>
      <c r="K2069" s="40">
        <f t="shared" si="260"/>
        <v>3139967.2967634178</v>
      </c>
      <c r="L2069" s="29">
        <f>LN(Data[[#This Row],[MA'[n*ln(n)']
30d]])</f>
        <v>14.959722942786701</v>
      </c>
      <c r="M2069" s="43">
        <f t="shared" si="261"/>
        <v>14.957589076158403</v>
      </c>
      <c r="N2069" s="40">
        <f>Data[[#This Row],[DAA 
(n)]]^1.5</f>
        <v>145619163.78339568</v>
      </c>
      <c r="O2069" s="40">
        <f t="shared" si="262"/>
        <v>126993699.77716199</v>
      </c>
      <c r="P2069" s="43">
        <f>LN(Data[[#This Row],[MA'[n^1.5']]])</f>
        <v>18.659648035138503</v>
      </c>
      <c r="Q2069" s="43">
        <f t="shared" si="263"/>
        <v>18.656810461218832</v>
      </c>
      <c r="R2069" s="30">
        <f>$O$1+$O$2*Data[[#This Row],[MA'[ln(n^2)']]]</f>
        <v>24.873359234232385</v>
      </c>
      <c r="S2069" s="30">
        <f>$Q$1+$Q$2*Data[[#This Row],[MA'[ln(n*ln(n))']]]</f>
        <v>21.200021975661361</v>
      </c>
      <c r="T2069" s="31">
        <f>$O$3*Data[[#This Row],[Metcalfe
(n^2)]]</f>
        <v>39837742551.880005</v>
      </c>
      <c r="U2069" s="31">
        <f t="shared" si="256"/>
        <v>33260602481.097336</v>
      </c>
      <c r="V2069" s="30">
        <f>LN(Data[[#This Row],[MA'[NVA']
30d]]/Data[[#This Row],[MA'[NVMetcalfe calc']]])</f>
        <v>-2.2346400497886618</v>
      </c>
      <c r="W2069" s="30">
        <f>$Q$3+Data[[#This Row],[NVM
(scaled)]]/((Data[[#This Row],[Upper Bound]]-Data[[#This Row],[Lower Bound]])/2)</f>
        <v>-0.62668112263558717</v>
      </c>
      <c r="X2069" s="30">
        <f>(Data[[#This Row],[Upper Bound]]+Data[[#This Row],[Lower Bound]])/2</f>
        <v>23.036690604946873</v>
      </c>
      <c r="Y2069" s="32">
        <f>LN(Data[[#This Row],[NVActual]]/Data[[#This Row],[MA'[n^2']
30d]])</f>
        <v>-3.0050564870898326</v>
      </c>
      <c r="Z2069" s="32">
        <f>LN(Data[[#This Row],[NVActual]]/Data[[#This Row],[MA'[n*ln(n)']
30d]])</f>
        <v>6.9167864623616069</v>
      </c>
      <c r="AA2069" s="32">
        <f>LN(Data[[#This Row],[NVActual]]/Data[[#This Row],[MA'[n^1.5']]])</f>
        <v>3.2168613700098057</v>
      </c>
      <c r="AB2069" s="32">
        <f>LN(Data[[#This Row],[NVActual]]/Data[[#This Row],[Metcalfe
(n^2)]])</f>
        <v>-3.1854976674613464</v>
      </c>
      <c r="AC2069" s="34">
        <f>1+Data[[#This Row],[MA'[NVMetcalfe calc']]]/((Data[[#This Row],[NVM_norm
(scaled)]]-Data[[#This Row],[NV_fund.]])/2)</f>
        <v>-2811146513.8754067</v>
      </c>
    </row>
    <row r="2070" spans="1:29" x14ac:dyDescent="0.2">
      <c r="A2070" s="23">
        <v>42106</v>
      </c>
      <c r="B2070" s="24">
        <v>3331011083.0155602</v>
      </c>
      <c r="C2070" s="24">
        <f t="shared" si="257"/>
        <v>3586081428.5919347</v>
      </c>
      <c r="D2070" s="25">
        <f>LN(Data[[#This Row],[NVActual]])</f>
        <v>21.926541723386151</v>
      </c>
      <c r="E2070" s="26">
        <v>254516</v>
      </c>
      <c r="F2070" s="40">
        <f>Data[[#This Row],[DAA 
(n)]]^2</f>
        <v>64778394256</v>
      </c>
      <c r="G2070" s="41">
        <f t="shared" si="258"/>
        <v>63687061797.699997</v>
      </c>
      <c r="H2070" s="28">
        <f>LN(Data[[#This Row],[Metcalfe
(n^2)]])</f>
        <v>24.894237962731864</v>
      </c>
      <c r="I2070" s="42">
        <f t="shared" si="259"/>
        <v>24.86955200274938</v>
      </c>
      <c r="J2070" s="40">
        <f>Data[[#This Row],[DAA 
(n)]]*LN(Data[[#This Row],[DAA 
(n)]])</f>
        <v>3167990.9346613316</v>
      </c>
      <c r="K2070" s="40">
        <f t="shared" si="260"/>
        <v>3133052.1032143673</v>
      </c>
      <c r="L2070" s="29">
        <f>LN(Data[[#This Row],[MA'[n*ln(n)']
30d]])</f>
        <v>14.957518200250679</v>
      </c>
      <c r="M2070" s="43">
        <f t="shared" si="261"/>
        <v>14.95849356717248</v>
      </c>
      <c r="N2070" s="40">
        <f>Data[[#This Row],[DAA 
(n)]]^1.5</f>
        <v>128402249.95092592</v>
      </c>
      <c r="O2070" s="40">
        <f t="shared" si="262"/>
        <v>126595207.01496986</v>
      </c>
      <c r="P2070" s="43">
        <f>LN(Data[[#This Row],[MA'[n^1.5']]])</f>
        <v>18.656505207676229</v>
      </c>
      <c r="Q2070" s="43">
        <f t="shared" si="263"/>
        <v>18.658122755886627</v>
      </c>
      <c r="R2070" s="30">
        <f>$O$1+$O$2*Data[[#This Row],[MA'[ln(n^2)']]]</f>
        <v>24.86955200274938</v>
      </c>
      <c r="S2070" s="30">
        <f>$Q$1+$Q$2*Data[[#This Row],[MA'[ln(n*ln(n))']]]</f>
        <v>21.201514385834592</v>
      </c>
      <c r="T2070" s="31">
        <f>$O$3*Data[[#This Row],[Metcalfe
(n^2)]]</f>
        <v>33684765013.120003</v>
      </c>
      <c r="U2070" s="31">
        <f t="shared" si="256"/>
        <v>33117272134.804005</v>
      </c>
      <c r="V2070" s="30">
        <f>LN(Data[[#This Row],[MA'[NVA']
30d]]/Data[[#This Row],[MA'[NVMetcalfe calc']]])</f>
        <v>-2.2229948807605981</v>
      </c>
      <c r="W2070" s="30">
        <f>$Q$3+Data[[#This Row],[NVM
(scaled)]]/((Data[[#This Row],[Upper Bound]]-Data[[#This Row],[Lower Bound]])/2)</f>
        <v>-0.62208946740866577</v>
      </c>
      <c r="X2070" s="30">
        <f>(Data[[#This Row],[Upper Bound]]+Data[[#This Row],[Lower Bound]])/2</f>
        <v>23.035533194291986</v>
      </c>
      <c r="Y2070" s="29">
        <f>LN(Data[[#This Row],[NVActual]]/Data[[#This Row],[MA'[n^2']
30d]])</f>
        <v>-2.95070554401237</v>
      </c>
      <c r="Z2070" s="29">
        <f>LN(Data[[#This Row],[NVActual]]/Data[[#This Row],[MA'[n*ln(n)']
30d]])</f>
        <v>6.9690235231354718</v>
      </c>
      <c r="AA2070" s="29">
        <f>LN(Data[[#This Row],[NVActual]]/Data[[#This Row],[MA'[n^1.5']]])</f>
        <v>3.2700365157099198</v>
      </c>
      <c r="AB2070" s="29">
        <f>LN(Data[[#This Row],[NVActual]]/Data[[#This Row],[Metcalfe
(n^2)]])</f>
        <v>-2.9676962393457158</v>
      </c>
      <c r="AC2070" s="26">
        <f>1+Data[[#This Row],[MA'[NVMetcalfe calc']]]/((Data[[#This Row],[NVM_norm
(scaled)]]-Data[[#This Row],[NV_fund.]])/2)</f>
        <v>-2799712599.7439103</v>
      </c>
    </row>
    <row r="2071" spans="1:29" x14ac:dyDescent="0.2">
      <c r="A2071" s="23">
        <v>42105</v>
      </c>
      <c r="B2071" s="24">
        <v>3334016203.7726402</v>
      </c>
      <c r="C2071" s="24">
        <f t="shared" si="257"/>
        <v>3607879270.3117166</v>
      </c>
      <c r="D2071" s="25">
        <f>LN(Data[[#This Row],[NVActual]])</f>
        <v>21.927443481422962</v>
      </c>
      <c r="E2071" s="26">
        <v>270860</v>
      </c>
      <c r="F2071" s="40">
        <f>Data[[#This Row],[DAA 
(n)]]^2</f>
        <v>73365139600</v>
      </c>
      <c r="G2071" s="41">
        <f t="shared" si="258"/>
        <v>63507958249.966667</v>
      </c>
      <c r="H2071" s="28">
        <f>LN(Data[[#This Row],[Metcalfe
(n^2)]])</f>
        <v>25.018714722418725</v>
      </c>
      <c r="I2071" s="42">
        <f t="shared" si="259"/>
        <v>24.866665706656953</v>
      </c>
      <c r="J2071" s="40">
        <f>Data[[#This Row],[DAA 
(n)]]*LN(Data[[#This Row],[DAA 
(n)]])</f>
        <v>3388284.5348571679</v>
      </c>
      <c r="K2071" s="40">
        <f t="shared" si="260"/>
        <v>3128226.0374849322</v>
      </c>
      <c r="L2071" s="29">
        <f>LN(Data[[#This Row],[MA'[n*ln(n)']
30d]])</f>
        <v>14.955976640659582</v>
      </c>
      <c r="M2071" s="43">
        <f t="shared" si="261"/>
        <v>14.95933586105388</v>
      </c>
      <c r="N2071" s="40">
        <f>Data[[#This Row],[DAA 
(n)]]^1.5</f>
        <v>140966952.5529159</v>
      </c>
      <c r="O2071" s="40">
        <f t="shared" si="262"/>
        <v>126326085.02221961</v>
      </c>
      <c r="P2071" s="43">
        <f>LN(Data[[#This Row],[MA'[n^1.5']]])</f>
        <v>18.654377098238307</v>
      </c>
      <c r="Q2071" s="43">
        <f t="shared" si="263"/>
        <v>18.659355628192863</v>
      </c>
      <c r="R2071" s="30">
        <f>$O$1+$O$2*Data[[#This Row],[MA'[ln(n^2)']]]</f>
        <v>24.866665706656953</v>
      </c>
      <c r="S2071" s="30">
        <f>$Q$1+$Q$2*Data[[#This Row],[MA'[ln(n*ln(n))']]]</f>
        <v>21.202904170738901</v>
      </c>
      <c r="T2071" s="31">
        <f>$O$3*Data[[#This Row],[Metcalfe
(n^2)]]</f>
        <v>38149872592</v>
      </c>
      <c r="U2071" s="31">
        <f t="shared" si="256"/>
        <v>33024138289.982666</v>
      </c>
      <c r="V2071" s="30">
        <f>LN(Data[[#This Row],[MA'[NVA']
30d]]/Data[[#This Row],[MA'[NVMetcalfe calc']]])</f>
        <v>-2.2141186174351106</v>
      </c>
      <c r="W2071" s="30">
        <f>$Q$3+Data[[#This Row],[NVM
(scaled)]]/((Data[[#This Row],[Upper Bound]]-Data[[#This Row],[Lower Bound]])/2)</f>
        <v>-0.61865869447494204</v>
      </c>
      <c r="X2071" s="30">
        <f>(Data[[#This Row],[Upper Bound]]+Data[[#This Row],[Lower Bound]])/2</f>
        <v>23.034784938697925</v>
      </c>
      <c r="Y2071" s="32">
        <f>LN(Data[[#This Row],[NVActual]]/Data[[#This Row],[MA'[n^2']
30d]])</f>
        <v>-2.9469875803404788</v>
      </c>
      <c r="Z2071" s="32">
        <f>LN(Data[[#This Row],[NVActual]]/Data[[#This Row],[MA'[n*ln(n)']
30d]])</f>
        <v>6.971466840763382</v>
      </c>
      <c r="AA2071" s="32">
        <f>LN(Data[[#This Row],[NVActual]]/Data[[#This Row],[MA'[n^1.5']]])</f>
        <v>3.2730663831846556</v>
      </c>
      <c r="AB2071" s="32">
        <f>LN(Data[[#This Row],[NVActual]]/Data[[#This Row],[Metcalfe
(n^2)]])</f>
        <v>-3.0912712409957619</v>
      </c>
      <c r="AC2071" s="34">
        <f>1+Data[[#This Row],[MA'[NVMetcalfe calc']]]/((Data[[#This Row],[NVM_norm
(scaled)]]-Data[[#This Row],[NV_fund.]])/2)</f>
        <v>-2792332380.0379839</v>
      </c>
    </row>
    <row r="2072" spans="1:29" x14ac:dyDescent="0.2">
      <c r="A2072" s="23">
        <v>42104</v>
      </c>
      <c r="B2072" s="24">
        <v>3311603691.4960799</v>
      </c>
      <c r="C2072" s="24">
        <f t="shared" si="257"/>
        <v>3634135435.6615267</v>
      </c>
      <c r="D2072" s="25">
        <f>LN(Data[[#This Row],[NVActual]])</f>
        <v>21.920698407945082</v>
      </c>
      <c r="E2072" s="26">
        <v>250196</v>
      </c>
      <c r="F2072" s="40">
        <f>Data[[#This Row],[DAA 
(n)]]^2</f>
        <v>62598038416</v>
      </c>
      <c r="G2072" s="41">
        <f t="shared" si="258"/>
        <v>62947208842.26667</v>
      </c>
      <c r="H2072" s="28">
        <f>LN(Data[[#This Row],[Metcalfe
(n^2)]])</f>
        <v>24.859999779353839</v>
      </c>
      <c r="I2072" s="42">
        <f t="shared" si="259"/>
        <v>24.857983922173425</v>
      </c>
      <c r="J2072" s="40">
        <f>Data[[#This Row],[DAA 
(n)]]*LN(Data[[#This Row],[DAA 
(n)]])</f>
        <v>3109936.2523976066</v>
      </c>
      <c r="K2072" s="40">
        <f t="shared" si="260"/>
        <v>3113403.0972078643</v>
      </c>
      <c r="L2072" s="29">
        <f>LN(Data[[#This Row],[MA'[n*ln(n)']
30d]])</f>
        <v>14.951226929382603</v>
      </c>
      <c r="M2072" s="43">
        <f t="shared" si="261"/>
        <v>14.960197161270987</v>
      </c>
      <c r="N2072" s="40">
        <f>Data[[#This Row],[DAA 
(n)]]^1.5</f>
        <v>125147028.80823624</v>
      </c>
      <c r="O2072" s="40">
        <f t="shared" si="262"/>
        <v>125492288.13584666</v>
      </c>
      <c r="P2072" s="43">
        <f>LN(Data[[#This Row],[MA'[n^1.5']]])</f>
        <v>18.647754865531279</v>
      </c>
      <c r="Q2072" s="43">
        <f t="shared" si="263"/>
        <v>18.660615941892154</v>
      </c>
      <c r="R2072" s="30">
        <f>$O$1+$O$2*Data[[#This Row],[MA'[ln(n^2)']]]</f>
        <v>24.857983922173425</v>
      </c>
      <c r="S2072" s="30">
        <f>$Q$1+$Q$2*Data[[#This Row],[MA'[ln(n*ln(n))']]]</f>
        <v>21.204325316097126</v>
      </c>
      <c r="T2072" s="31">
        <f>$O$3*Data[[#This Row],[Metcalfe
(n^2)]]</f>
        <v>32550979976.32</v>
      </c>
      <c r="U2072" s="31">
        <f t="shared" si="256"/>
        <v>32732548597.978661</v>
      </c>
      <c r="V2072" s="30">
        <f>LN(Data[[#This Row],[MA'[NVA']
30d]]/Data[[#This Row],[MA'[NVMetcalfe calc']]])</f>
        <v>-2.1979987145084694</v>
      </c>
      <c r="W2072" s="30">
        <f>$Q$3+Data[[#This Row],[NVM
(scaled)]]/((Data[[#This Row],[Upper Bound]]-Data[[#This Row],[Lower Bound]])/2)</f>
        <v>-0.61317684353597712</v>
      </c>
      <c r="X2072" s="30">
        <f>(Data[[#This Row],[Upper Bound]]+Data[[#This Row],[Lower Bound]])/2</f>
        <v>23.031154619135275</v>
      </c>
      <c r="Y2072" s="29">
        <f>LN(Data[[#This Row],[NVActual]]/Data[[#This Row],[MA'[n^2']
30d]])</f>
        <v>-2.9448638492277608</v>
      </c>
      <c r="Z2072" s="29">
        <f>LN(Data[[#This Row],[NVActual]]/Data[[#This Row],[MA'[n*ln(n)']
30d]])</f>
        <v>6.9694714785624781</v>
      </c>
      <c r="AA2072" s="29">
        <f>LN(Data[[#This Row],[NVActual]]/Data[[#This Row],[MA'[n^1.5']]])</f>
        <v>3.2729435424138025</v>
      </c>
      <c r="AB2072" s="29">
        <f>LN(Data[[#This Row],[NVActual]]/Data[[#This Row],[Metcalfe
(n^2)]])</f>
        <v>-2.9393013714087575</v>
      </c>
      <c r="AC2072" s="26">
        <f>1+Data[[#This Row],[MA'[NVMetcalfe calc']]]/((Data[[#This Row],[NVM_norm
(scaled)]]-Data[[#This Row],[NV_fund.]])/2)</f>
        <v>-2768743843.5578833</v>
      </c>
    </row>
    <row r="2073" spans="1:29" x14ac:dyDescent="0.2">
      <c r="A2073" s="23">
        <v>42103</v>
      </c>
      <c r="B2073" s="24">
        <v>3422837587.9593601</v>
      </c>
      <c r="C2073" s="24">
        <f t="shared" si="257"/>
        <v>3661521059.1997666</v>
      </c>
      <c r="D2073" s="25">
        <f>LN(Data[[#This Row],[NVActual]])</f>
        <v>21.953735748088452</v>
      </c>
      <c r="E2073" s="26">
        <v>250608</v>
      </c>
      <c r="F2073" s="40">
        <f>Data[[#This Row],[DAA 
(n)]]^2</f>
        <v>62804369664</v>
      </c>
      <c r="G2073" s="41">
        <f t="shared" si="258"/>
        <v>63113212953.866669</v>
      </c>
      <c r="H2073" s="28">
        <f>LN(Data[[#This Row],[Metcalfe
(n^2)]])</f>
        <v>24.863290488636885</v>
      </c>
      <c r="I2073" s="42">
        <f t="shared" si="259"/>
        <v>24.860535620094119</v>
      </c>
      <c r="J2073" s="40">
        <f>Data[[#This Row],[DAA 
(n)]]*LN(Data[[#This Row],[DAA 
(n)]])</f>
        <v>3115469.7513881563</v>
      </c>
      <c r="K2073" s="40">
        <f t="shared" si="260"/>
        <v>3117779.4863159996</v>
      </c>
      <c r="L2073" s="29">
        <f>LN(Data[[#This Row],[MA'[n*ln(n)']
30d]])</f>
        <v>14.952631603300937</v>
      </c>
      <c r="M2073" s="43">
        <f t="shared" si="261"/>
        <v>14.961171067990186</v>
      </c>
      <c r="N2073" s="40">
        <f>Data[[#This Row],[DAA 
(n)]]^1.5</f>
        <v>125456277.13572413</v>
      </c>
      <c r="O2073" s="40">
        <f t="shared" si="262"/>
        <v>125738800.00316611</v>
      </c>
      <c r="P2073" s="43">
        <f>LN(Data[[#This Row],[MA'[n^1.5']]])</f>
        <v>18.649717297396364</v>
      </c>
      <c r="Q2073" s="43">
        <f t="shared" si="263"/>
        <v>18.662036370839413</v>
      </c>
      <c r="R2073" s="30">
        <f>$O$1+$O$2*Data[[#This Row],[MA'[ln(n^2)']]]</f>
        <v>24.860535620094119</v>
      </c>
      <c r="S2073" s="30">
        <f>$Q$1+$Q$2*Data[[#This Row],[MA'[ln(n*ln(n))']]]</f>
        <v>21.205932262183804</v>
      </c>
      <c r="T2073" s="31">
        <f>$O$3*Data[[#This Row],[Metcalfe
(n^2)]]</f>
        <v>32658272225.280003</v>
      </c>
      <c r="U2073" s="31">
        <f t="shared" si="256"/>
        <v>32818870736.010666</v>
      </c>
      <c r="V2073" s="30">
        <f>LN(Data[[#This Row],[MA'[NVA']
30d]]/Data[[#This Row],[MA'[NVMetcalfe calc']]])</f>
        <v>-2.1931250262452022</v>
      </c>
      <c r="W2073" s="30">
        <f>$Q$3+Data[[#This Row],[NVM
(scaled)]]/((Data[[#This Row],[Upper Bound]]-Data[[#This Row],[Lower Bound]])/2)</f>
        <v>-0.61019865986180288</v>
      </c>
      <c r="X2073" s="30">
        <f>(Data[[#This Row],[Upper Bound]]+Data[[#This Row],[Lower Bound]])/2</f>
        <v>23.03323394113896</v>
      </c>
      <c r="Y2073" s="32">
        <f>LN(Data[[#This Row],[NVActual]]/Data[[#This Row],[MA'[n^2']
30d]])</f>
        <v>-2.9144602335348102</v>
      </c>
      <c r="Z2073" s="32">
        <f>LN(Data[[#This Row],[NVActual]]/Data[[#This Row],[MA'[n*ln(n)']
30d]])</f>
        <v>7.0011041447875151</v>
      </c>
      <c r="AA2073" s="32">
        <f>LN(Data[[#This Row],[NVActual]]/Data[[#This Row],[MA'[n^1.5']]])</f>
        <v>3.3040184506920869</v>
      </c>
      <c r="AB2073" s="32">
        <f>LN(Data[[#This Row],[NVActual]]/Data[[#This Row],[Metcalfe
(n^2)]])</f>
        <v>-2.9095547405484354</v>
      </c>
      <c r="AC2073" s="34">
        <f>1+Data[[#This Row],[MA'[NVMetcalfe calc']]]/((Data[[#This Row],[NVM_norm
(scaled)]]-Data[[#This Row],[NV_fund.]])/2)</f>
        <v>-2776151101.0714931</v>
      </c>
    </row>
    <row r="2074" spans="1:29" x14ac:dyDescent="0.2">
      <c r="A2074" s="23">
        <v>42102</v>
      </c>
      <c r="B2074" s="24">
        <v>3449595061.0982599</v>
      </c>
      <c r="C2074" s="24">
        <f t="shared" si="257"/>
        <v>3683130751.9195261</v>
      </c>
      <c r="D2074" s="25">
        <f>LN(Data[[#This Row],[NVActual]])</f>
        <v>21.961522687506154</v>
      </c>
      <c r="E2074" s="26">
        <v>253258</v>
      </c>
      <c r="F2074" s="40">
        <f>Data[[#This Row],[DAA 
(n)]]^2</f>
        <v>64139614564</v>
      </c>
      <c r="G2074" s="41">
        <f t="shared" si="258"/>
        <v>62983710941.366669</v>
      </c>
      <c r="H2074" s="28">
        <f>LN(Data[[#This Row],[Metcalfe
(n^2)]])</f>
        <v>24.88432802190119</v>
      </c>
      <c r="I2074" s="42">
        <f t="shared" si="259"/>
        <v>24.858407093993247</v>
      </c>
      <c r="J2074" s="40">
        <f>Data[[#This Row],[DAA 
(n)]]*LN(Data[[#This Row],[DAA 
(n)]])</f>
        <v>3151077.5730853258</v>
      </c>
      <c r="K2074" s="40">
        <f t="shared" si="260"/>
        <v>3114257.8476763438</v>
      </c>
      <c r="L2074" s="29">
        <f>LN(Data[[#This Row],[MA'[n*ln(n)']
30d]])</f>
        <v>14.951501430670136</v>
      </c>
      <c r="M2074" s="43">
        <f t="shared" si="261"/>
        <v>14.961970017929584</v>
      </c>
      <c r="N2074" s="40">
        <f>Data[[#This Row],[DAA 
(n)]]^1.5</f>
        <v>127451443.71583068</v>
      </c>
      <c r="O2074" s="40">
        <f t="shared" si="262"/>
        <v>125543242.46437003</v>
      </c>
      <c r="P2074" s="43">
        <f>LN(Data[[#This Row],[MA'[n^1.5']]])</f>
        <v>18.648160818657527</v>
      </c>
      <c r="Q2074" s="43">
        <f t="shared" si="263"/>
        <v>18.663217241120531</v>
      </c>
      <c r="R2074" s="30">
        <f>$O$1+$O$2*Data[[#This Row],[MA'[ln(n^2)']]]</f>
        <v>24.858407093993247</v>
      </c>
      <c r="S2074" s="30">
        <f>$Q$1+$Q$2*Data[[#This Row],[MA'[ln(n*ln(n))']]]</f>
        <v>21.207250529583813</v>
      </c>
      <c r="T2074" s="31">
        <f>$O$3*Data[[#This Row],[Metcalfe
(n^2)]]</f>
        <v>33352599573.280003</v>
      </c>
      <c r="U2074" s="31">
        <f t="shared" si="256"/>
        <v>32751529689.510666</v>
      </c>
      <c r="V2074" s="30">
        <f>LN(Data[[#This Row],[MA'[NVA']
30d]]/Data[[#This Row],[MA'[NVMetcalfe calc']]])</f>
        <v>-2.1851865307628704</v>
      </c>
      <c r="W2074" s="30">
        <f>$Q$3+Data[[#This Row],[NVM
(scaled)]]/((Data[[#This Row],[Upper Bound]]-Data[[#This Row],[Lower Bound]])/2)</f>
        <v>-0.60698319818083168</v>
      </c>
      <c r="X2074" s="30">
        <f>(Data[[#This Row],[Upper Bound]]+Data[[#This Row],[Lower Bound]])/2</f>
        <v>23.03282881178853</v>
      </c>
      <c r="Y2074" s="29">
        <f>LN(Data[[#This Row],[NVActual]]/Data[[#This Row],[MA'[n^2']
30d]])</f>
        <v>-2.9046192859140567</v>
      </c>
      <c r="Z2074" s="29">
        <f>LN(Data[[#This Row],[NVActual]]/Data[[#This Row],[MA'[n*ln(n)']
30d]])</f>
        <v>7.0100212568360165</v>
      </c>
      <c r="AA2074" s="29">
        <f>LN(Data[[#This Row],[NVActual]]/Data[[#This Row],[MA'[n^1.5']]])</f>
        <v>3.3133618688486273</v>
      </c>
      <c r="AB2074" s="29">
        <f>LN(Data[[#This Row],[NVActual]]/Data[[#This Row],[Metcalfe
(n^2)]])</f>
        <v>-2.9228053343950378</v>
      </c>
      <c r="AC2074" s="26">
        <f>1+Data[[#This Row],[MA'[NVMetcalfe calc']]]/((Data[[#This Row],[NVM_norm
(scaled)]]-Data[[#This Row],[NV_fund.]])/2)</f>
        <v>-2770879029.315361</v>
      </c>
    </row>
    <row r="2075" spans="1:29" x14ac:dyDescent="0.2">
      <c r="A2075" s="23">
        <v>42101</v>
      </c>
      <c r="B2075" s="24">
        <v>3575186989.6733398</v>
      </c>
      <c r="C2075" s="24">
        <f t="shared" si="257"/>
        <v>3702794962.0093427</v>
      </c>
      <c r="D2075" s="25">
        <f>LN(Data[[#This Row],[NVActual]])</f>
        <v>21.997283316528264</v>
      </c>
      <c r="E2075" s="26">
        <v>269775</v>
      </c>
      <c r="F2075" s="40">
        <f>Data[[#This Row],[DAA 
(n)]]^2</f>
        <v>72778550625</v>
      </c>
      <c r="G2075" s="41">
        <f t="shared" si="258"/>
        <v>63109660233.26667</v>
      </c>
      <c r="H2075" s="28">
        <f>LN(Data[[#This Row],[Metcalfe
(n^2)]])</f>
        <v>25.01068711446387</v>
      </c>
      <c r="I2075" s="42">
        <f t="shared" si="259"/>
        <v>24.860315103467606</v>
      </c>
      <c r="J2075" s="40">
        <f>Data[[#This Row],[DAA 
(n)]]*LN(Data[[#This Row],[DAA 
(n)]])</f>
        <v>3373629.0581522454</v>
      </c>
      <c r="K2075" s="40">
        <f t="shared" si="260"/>
        <v>3117556.04620399</v>
      </c>
      <c r="L2075" s="29">
        <f>LN(Data[[#This Row],[MA'[n*ln(n)']
30d]])</f>
        <v>14.952559934307041</v>
      </c>
      <c r="M2075" s="43">
        <f t="shared" si="261"/>
        <v>14.963045667417257</v>
      </c>
      <c r="N2075" s="40">
        <f>Data[[#This Row],[DAA 
(n)]]^1.5</f>
        <v>140120781.80933529</v>
      </c>
      <c r="O2075" s="40">
        <f t="shared" si="262"/>
        <v>125729597.90510611</v>
      </c>
      <c r="P2075" s="43">
        <f>LN(Data[[#This Row],[MA'[n^1.5']]])</f>
        <v>18.649644110481901</v>
      </c>
      <c r="Q2075" s="43">
        <f t="shared" si="263"/>
        <v>18.664786620026923</v>
      </c>
      <c r="R2075" s="30">
        <f>$O$1+$O$2*Data[[#This Row],[MA'[ln(n^2)']]]</f>
        <v>24.860315103467606</v>
      </c>
      <c r="S2075" s="30">
        <f>$Q$1+$Q$2*Data[[#This Row],[MA'[ln(n*ln(n))']]]</f>
        <v>21.209025351238473</v>
      </c>
      <c r="T2075" s="31">
        <f>$O$3*Data[[#This Row],[Metcalfe
(n^2)]]</f>
        <v>37844846325</v>
      </c>
      <c r="U2075" s="31">
        <f t="shared" si="256"/>
        <v>32817023321.298668</v>
      </c>
      <c r="V2075" s="30">
        <f>LN(Data[[#This Row],[MA'[NVA']
30d]]/Data[[#This Row],[MA'[NVMetcalfe calc']]])</f>
        <v>-2.1818594548318591</v>
      </c>
      <c r="W2075" s="30">
        <f>$Q$3+Data[[#This Row],[NVM
(scaled)]]/((Data[[#This Row],[Upper Bound]]-Data[[#This Row],[Lower Bound]])/2)</f>
        <v>-0.60511712457211686</v>
      </c>
      <c r="X2075" s="30">
        <f>(Data[[#This Row],[Upper Bound]]+Data[[#This Row],[Lower Bound]])/2</f>
        <v>23.03467022735304</v>
      </c>
      <c r="Y2075" s="32">
        <f>LN(Data[[#This Row],[NVActual]]/Data[[#This Row],[MA'[n^2']
30d]])</f>
        <v>-2.8708563722772014</v>
      </c>
      <c r="Z2075" s="32">
        <f>LN(Data[[#This Row],[NVActual]]/Data[[#This Row],[MA'[n*ln(n)']
30d]])</f>
        <v>7.044723382221223</v>
      </c>
      <c r="AA2075" s="32">
        <f>LN(Data[[#This Row],[NVActual]]/Data[[#This Row],[MA'[n^1.5']]])</f>
        <v>3.3476392060463653</v>
      </c>
      <c r="AB2075" s="32">
        <f>LN(Data[[#This Row],[NVActual]]/Data[[#This Row],[Metcalfe
(n^2)]])</f>
        <v>-3.0134037979356036</v>
      </c>
      <c r="AC2075" s="34">
        <f>1+Data[[#This Row],[MA'[NVMetcalfe calc']]]/((Data[[#This Row],[NVM_norm
(scaled)]]-Data[[#This Row],[NV_fund.]])/2)</f>
        <v>-2776422885.7842283</v>
      </c>
    </row>
    <row r="2076" spans="1:29" x14ac:dyDescent="0.2">
      <c r="A2076" s="23">
        <v>42100</v>
      </c>
      <c r="B2076" s="24">
        <v>3595755072.9031601</v>
      </c>
      <c r="C2076" s="24">
        <f t="shared" si="257"/>
        <v>3711374686.1370983</v>
      </c>
      <c r="D2076" s="25">
        <f>LN(Data[[#This Row],[NVActual]])</f>
        <v>22.003019840252577</v>
      </c>
      <c r="E2076" s="26">
        <v>242694</v>
      </c>
      <c r="F2076" s="40">
        <f>Data[[#This Row],[DAA 
(n)]]^2</f>
        <v>58900377636</v>
      </c>
      <c r="G2076" s="41">
        <f t="shared" si="258"/>
        <v>63227344881.800003</v>
      </c>
      <c r="H2076" s="28">
        <f>LN(Data[[#This Row],[Metcalfe
(n^2)]])</f>
        <v>24.799113339060479</v>
      </c>
      <c r="I2076" s="42">
        <f t="shared" si="259"/>
        <v>24.861894129791999</v>
      </c>
      <c r="J2076" s="40">
        <f>Data[[#This Row],[DAA 
(n)]]*LN(Data[[#This Row],[DAA 
(n)]])</f>
        <v>3009298.0063549718</v>
      </c>
      <c r="K2076" s="40">
        <f t="shared" si="260"/>
        <v>3120469.4604907972</v>
      </c>
      <c r="L2076" s="29">
        <f>LN(Data[[#This Row],[MA'[n*ln(n)']
30d]])</f>
        <v>14.953494016572499</v>
      </c>
      <c r="M2076" s="43">
        <f t="shared" si="261"/>
        <v>14.963784437489714</v>
      </c>
      <c r="N2076" s="40">
        <f>Data[[#This Row],[DAA 
(n)]]^1.5</f>
        <v>119560730.38414986</v>
      </c>
      <c r="O2076" s="40">
        <f t="shared" si="262"/>
        <v>125898521.70943244</v>
      </c>
      <c r="P2076" s="43">
        <f>LN(Data[[#This Row],[MA'[n^1.5']]])</f>
        <v>18.650986757161942</v>
      </c>
      <c r="Q2076" s="43">
        <f t="shared" si="263"/>
        <v>18.665910347676096</v>
      </c>
      <c r="R2076" s="30">
        <f>$O$1+$O$2*Data[[#This Row],[MA'[ln(n^2)']]]</f>
        <v>24.861894129791999</v>
      </c>
      <c r="S2076" s="30">
        <f>$Q$1+$Q$2*Data[[#This Row],[MA'[ln(n*ln(n))']]]</f>
        <v>21.210244321858028</v>
      </c>
      <c r="T2076" s="31">
        <f>$O$3*Data[[#This Row],[Metcalfe
(n^2)]]</f>
        <v>30628196370.720001</v>
      </c>
      <c r="U2076" s="31">
        <f t="shared" si="256"/>
        <v>32878219338.536003</v>
      </c>
      <c r="V2076" s="30">
        <f>LN(Data[[#This Row],[MA'[NVA']
30d]]/Data[[#This Row],[MA'[NVMetcalfe calc']]])</f>
        <v>-2.1814080690159088</v>
      </c>
      <c r="W2076" s="30">
        <f>$Q$3+Data[[#This Row],[NVM
(scaled)]]/((Data[[#This Row],[Upper Bound]]-Data[[#This Row],[Lower Bound]])/2)</f>
        <v>-0.6047520620823742</v>
      </c>
      <c r="X2076" s="30">
        <f>(Data[[#This Row],[Upper Bound]]+Data[[#This Row],[Lower Bound]])/2</f>
        <v>23.036069225825013</v>
      </c>
      <c r="Y2076" s="29">
        <f>LN(Data[[#This Row],[NVActual]]/Data[[#This Row],[MA'[n^2']
30d]])</f>
        <v>-2.8669828764514076</v>
      </c>
      <c r="Z2076" s="29">
        <f>LN(Data[[#This Row],[NVActual]]/Data[[#This Row],[MA'[n*ln(n)']
30d]])</f>
        <v>7.049525823680078</v>
      </c>
      <c r="AA2076" s="29">
        <f>LN(Data[[#This Row],[NVActual]]/Data[[#This Row],[MA'[n^1.5']]])</f>
        <v>3.3520330830906357</v>
      </c>
      <c r="AB2076" s="29">
        <f>LN(Data[[#This Row],[NVActual]]/Data[[#This Row],[Metcalfe
(n^2)]])</f>
        <v>-2.7960934988079003</v>
      </c>
      <c r="AC2076" s="26">
        <f>1+Data[[#This Row],[MA'[NVMetcalfe calc']]]/((Data[[#This Row],[NVM_norm
(scaled)]]-Data[[#This Row],[NV_fund.]])/2)</f>
        <v>-2781478606.5434422</v>
      </c>
    </row>
    <row r="2077" spans="1:29" x14ac:dyDescent="0.2">
      <c r="A2077" s="23">
        <v>42099</v>
      </c>
      <c r="B2077" s="24">
        <v>3661481425.44315</v>
      </c>
      <c r="C2077" s="24">
        <f t="shared" si="257"/>
        <v>3719727168.8126917</v>
      </c>
      <c r="D2077" s="25">
        <f>LN(Data[[#This Row],[NVActual]])</f>
        <v>22.021133663516071</v>
      </c>
      <c r="E2077" s="26">
        <v>271639</v>
      </c>
      <c r="F2077" s="40">
        <f>Data[[#This Row],[DAA 
(n)]]^2</f>
        <v>73787746321</v>
      </c>
      <c r="G2077" s="41">
        <f t="shared" si="258"/>
        <v>63429697335.133331</v>
      </c>
      <c r="H2077" s="28">
        <f>LN(Data[[#This Row],[Metcalfe
(n^2)]])</f>
        <v>25.024458515755995</v>
      </c>
      <c r="I2077" s="42">
        <f t="shared" si="259"/>
        <v>24.865163888586281</v>
      </c>
      <c r="J2077" s="40">
        <f>Data[[#This Row],[DAA 
(n)]]*LN(Data[[#This Row],[DAA 
(n)]])</f>
        <v>3398809.4433807214</v>
      </c>
      <c r="K2077" s="40">
        <f t="shared" si="260"/>
        <v>3125928.6678187945</v>
      </c>
      <c r="L2077" s="29">
        <f>LN(Data[[#This Row],[MA'[n*ln(n)']
30d]])</f>
        <v>14.955241970707295</v>
      </c>
      <c r="M2077" s="43">
        <f t="shared" si="261"/>
        <v>14.964280052007615</v>
      </c>
      <c r="N2077" s="40">
        <f>Data[[#This Row],[DAA 
(n)]]^1.5</f>
        <v>141575526.21442071</v>
      </c>
      <c r="O2077" s="40">
        <f t="shared" si="262"/>
        <v>126202777.53810772</v>
      </c>
      <c r="P2077" s="43">
        <f>LN(Data[[#This Row],[MA'[n^1.5']]])</f>
        <v>18.65340051684748</v>
      </c>
      <c r="Q2077" s="43">
        <f t="shared" si="263"/>
        <v>18.666696987600453</v>
      </c>
      <c r="R2077" s="30">
        <f>$O$1+$O$2*Data[[#This Row],[MA'[ln(n^2)']]]</f>
        <v>24.865163888586281</v>
      </c>
      <c r="S2077" s="30">
        <f>$Q$1+$Q$2*Data[[#This Row],[MA'[ln(n*ln(n))']]]</f>
        <v>21.211062085812564</v>
      </c>
      <c r="T2077" s="31">
        <f>$O$3*Data[[#This Row],[Metcalfe
(n^2)]]</f>
        <v>38369628086.919998</v>
      </c>
      <c r="U2077" s="31">
        <f t="shared" si="256"/>
        <v>32983442614.269333</v>
      </c>
      <c r="V2077" s="30">
        <f>LN(Data[[#This Row],[MA'[NVA']
30d]]/Data[[#This Row],[MA'[NVMetcalfe calc']]])</f>
        <v>-2.1823553727134319</v>
      </c>
      <c r="W2077" s="30">
        <f>$Q$3+Data[[#This Row],[NVM
(scaled)]]/((Data[[#This Row],[Upper Bound]]-Data[[#This Row],[Lower Bound]])/2)</f>
        <v>-0.60446884104699705</v>
      </c>
      <c r="X2077" s="30">
        <f>(Data[[#This Row],[Upper Bound]]+Data[[#This Row],[Lower Bound]])/2</f>
        <v>23.038112987199423</v>
      </c>
      <c r="Y2077" s="32">
        <f>LN(Data[[#This Row],[NVActual]]/Data[[#This Row],[MA'[n^2']
30d]])</f>
        <v>-2.8520643374288377</v>
      </c>
      <c r="Z2077" s="32">
        <f>LN(Data[[#This Row],[NVActual]]/Data[[#This Row],[MA'[n*ln(n)']
30d]])</f>
        <v>7.0658916928087763</v>
      </c>
      <c r="AA2077" s="32">
        <f>LN(Data[[#This Row],[NVActual]]/Data[[#This Row],[MA'[n^1.5']]])</f>
        <v>3.3677331466685927</v>
      </c>
      <c r="AB2077" s="32">
        <f>LN(Data[[#This Row],[NVActual]]/Data[[#This Row],[Metcalfe
(n^2)]])</f>
        <v>-3.0033248522399245</v>
      </c>
      <c r="AC2077" s="34">
        <f>1+Data[[#This Row],[MA'[NVMetcalfe calc']]]/((Data[[#This Row],[NVM_norm
(scaled)]]-Data[[#This Row],[NV_fund.]])/2)</f>
        <v>-2790172650.5217671</v>
      </c>
    </row>
    <row r="2078" spans="1:29" x14ac:dyDescent="0.2">
      <c r="A2078" s="23">
        <v>42098</v>
      </c>
      <c r="B2078" s="24">
        <v>3560051556.9785399</v>
      </c>
      <c r="C2078" s="24">
        <f t="shared" si="257"/>
        <v>3724425781.8265781</v>
      </c>
      <c r="D2078" s="25">
        <f>LN(Data[[#This Row],[NVActual]])</f>
        <v>21.993040864002825</v>
      </c>
      <c r="E2078" s="26">
        <v>243687</v>
      </c>
      <c r="F2078" s="40">
        <f>Data[[#This Row],[DAA 
(n)]]^2</f>
        <v>59383353969</v>
      </c>
      <c r="G2078" s="41">
        <f t="shared" si="258"/>
        <v>62823902533.633331</v>
      </c>
      <c r="H2078" s="28">
        <f>LN(Data[[#This Row],[Metcalfe
(n^2)]])</f>
        <v>24.807279787829383</v>
      </c>
      <c r="I2078" s="42">
        <f t="shared" si="259"/>
        <v>24.855738572990525</v>
      </c>
      <c r="J2078" s="40">
        <f>Data[[#This Row],[DAA 
(n)]]*LN(Data[[#This Row],[DAA 
(n)]])</f>
        <v>3022605.7948283893</v>
      </c>
      <c r="K2078" s="40">
        <f t="shared" si="260"/>
        <v>3109880.6183672058</v>
      </c>
      <c r="L2078" s="29">
        <f>LN(Data[[#This Row],[MA'[n*ln(n)']
30d]])</f>
        <v>14.950094897041536</v>
      </c>
      <c r="M2078" s="43">
        <f t="shared" si="261"/>
        <v>14.964539258242496</v>
      </c>
      <c r="N2078" s="40">
        <f>Data[[#This Row],[DAA 
(n)]]^1.5</f>
        <v>120295267.48232307</v>
      </c>
      <c r="O2078" s="40">
        <f t="shared" si="262"/>
        <v>125300981.05297075</v>
      </c>
      <c r="P2078" s="43">
        <f>LN(Data[[#This Row],[MA'[n^1.5']]])</f>
        <v>18.646229249468291</v>
      </c>
      <c r="Q2078" s="43">
        <f t="shared" si="263"/>
        <v>18.66716448781203</v>
      </c>
      <c r="R2078" s="30">
        <f>$O$1+$O$2*Data[[#This Row],[MA'[ln(n^2)']]]</f>
        <v>24.855738572990525</v>
      </c>
      <c r="S2078" s="30">
        <f>$Q$1+$Q$2*Data[[#This Row],[MA'[ln(n*ln(n))']]]</f>
        <v>21.211489776100116</v>
      </c>
      <c r="T2078" s="31">
        <f>$O$3*Data[[#This Row],[Metcalfe
(n^2)]]</f>
        <v>30879344063.880001</v>
      </c>
      <c r="U2078" s="31">
        <f t="shared" si="256"/>
        <v>32668429317.489334</v>
      </c>
      <c r="V2078" s="30">
        <f>LN(Data[[#This Row],[MA'[NVA']
30d]]/Data[[#This Row],[MA'[NVMetcalfe calc']]])</f>
        <v>-2.1714964598263742</v>
      </c>
      <c r="W2078" s="30">
        <f>$Q$3+Data[[#This Row],[NVM
(scaled)]]/((Data[[#This Row],[Upper Bound]]-Data[[#This Row],[Lower Bound]])/2)</f>
        <v>-0.60173886353713535</v>
      </c>
      <c r="X2078" s="30">
        <f>(Data[[#This Row],[Upper Bound]]+Data[[#This Row],[Lower Bound]])/2</f>
        <v>23.03361417454532</v>
      </c>
      <c r="Y2078" s="29">
        <f>LN(Data[[#This Row],[NVActual]]/Data[[#This Row],[MA'[n^2']
30d]])</f>
        <v>-2.8705605875956466</v>
      </c>
      <c r="Z2078" s="29">
        <f>LN(Data[[#This Row],[NVActual]]/Data[[#This Row],[MA'[n*ln(n)']
30d]])</f>
        <v>7.0429459669612884</v>
      </c>
      <c r="AA2078" s="29">
        <f>LN(Data[[#This Row],[NVActual]]/Data[[#This Row],[MA'[n^1.5']]])</f>
        <v>3.3468116145345324</v>
      </c>
      <c r="AB2078" s="29">
        <f>LN(Data[[#This Row],[NVActual]]/Data[[#This Row],[Metcalfe
(n^2)]])</f>
        <v>-2.8142389238265593</v>
      </c>
      <c r="AC2078" s="26">
        <f>1+Data[[#This Row],[MA'[NVMetcalfe calc']]]/((Data[[#This Row],[NVM_norm
(scaled)]]-Data[[#This Row],[NV_fund.]])/2)</f>
        <v>-2764369904.1037941</v>
      </c>
    </row>
    <row r="2079" spans="1:29" x14ac:dyDescent="0.2">
      <c r="A2079" s="23">
        <v>42097</v>
      </c>
      <c r="B2079" s="24">
        <v>3571516036.0615702</v>
      </c>
      <c r="C2079" s="24">
        <f t="shared" si="257"/>
        <v>3733839666.3679414</v>
      </c>
      <c r="D2079" s="25">
        <f>LN(Data[[#This Row],[NVActual]])</f>
        <v>21.99625600255666</v>
      </c>
      <c r="E2079" s="26">
        <v>240801</v>
      </c>
      <c r="F2079" s="40">
        <f>Data[[#This Row],[DAA 
(n)]]^2</f>
        <v>57985121601</v>
      </c>
      <c r="G2079" s="41">
        <f t="shared" si="258"/>
        <v>62923393057.866669</v>
      </c>
      <c r="H2079" s="28">
        <f>LN(Data[[#This Row],[Metcalfe
(n^2)]])</f>
        <v>24.783452290464201</v>
      </c>
      <c r="I2079" s="42">
        <f t="shared" si="259"/>
        <v>24.857373222655113</v>
      </c>
      <c r="J2079" s="40">
        <f>Data[[#This Row],[DAA 
(n)]]*LN(Data[[#This Row],[DAA 
(n)]])</f>
        <v>2983940.0474980348</v>
      </c>
      <c r="K2079" s="40">
        <f t="shared" si="260"/>
        <v>3112585.7210588008</v>
      </c>
      <c r="L2079" s="29">
        <f>LN(Data[[#This Row],[MA'[n*ln(n)']
30d]])</f>
        <v>14.950964360278283</v>
      </c>
      <c r="M2079" s="43">
        <f t="shared" si="261"/>
        <v>14.964933285109206</v>
      </c>
      <c r="N2079" s="40">
        <f>Data[[#This Row],[DAA 
(n)]]^1.5</f>
        <v>118164610.88939627</v>
      </c>
      <c r="O2079" s="40">
        <f t="shared" si="262"/>
        <v>125451207.21293344</v>
      </c>
      <c r="P2079" s="43">
        <f>LN(Data[[#This Row],[MA'[n^1.5']]])</f>
        <v>18.647427453790854</v>
      </c>
      <c r="Q2079" s="43">
        <f t="shared" si="263"/>
        <v>18.667822090558651</v>
      </c>
      <c r="R2079" s="30">
        <f>$O$1+$O$2*Data[[#This Row],[MA'[ln(n^2)']]]</f>
        <v>24.857373222655113</v>
      </c>
      <c r="S2079" s="30">
        <f>$Q$1+$Q$2*Data[[#This Row],[MA'[ln(n*ln(n))']]]</f>
        <v>21.212139920430189</v>
      </c>
      <c r="T2079" s="31">
        <f>$O$3*Data[[#This Row],[Metcalfe
(n^2)]]</f>
        <v>30152263232.52</v>
      </c>
      <c r="U2079" s="31">
        <f t="shared" si="256"/>
        <v>32720164390.090664</v>
      </c>
      <c r="V2079" s="30">
        <f>LN(Data[[#This Row],[MA'[NVA']
30d]]/Data[[#This Row],[MA'[NVMetcalfe calc']]])</f>
        <v>-2.1705544305122548</v>
      </c>
      <c r="W2079" s="30">
        <f>$Q$3+Data[[#This Row],[NVM
(scaled)]]/((Data[[#This Row],[Upper Bound]]-Data[[#This Row],[Lower Bound]])/2)</f>
        <v>-0.60090014303744244</v>
      </c>
      <c r="X2079" s="30">
        <f>(Data[[#This Row],[Upper Bound]]+Data[[#This Row],[Lower Bound]])/2</f>
        <v>23.034756571542651</v>
      </c>
      <c r="Y2079" s="32">
        <f>LN(Data[[#This Row],[NVActual]]/Data[[#This Row],[MA'[n^2']
30d]])</f>
        <v>-2.8689278376653649</v>
      </c>
      <c r="Z2079" s="32">
        <f>LN(Data[[#This Row],[NVActual]]/Data[[#This Row],[MA'[n*ln(n)']
30d]])</f>
        <v>7.0452916422783787</v>
      </c>
      <c r="AA2079" s="32">
        <f>LN(Data[[#This Row],[NVActual]]/Data[[#This Row],[MA'[n^1.5']]])</f>
        <v>3.3488285487658067</v>
      </c>
      <c r="AB2079" s="32">
        <f>LN(Data[[#This Row],[NVActual]]/Data[[#This Row],[Metcalfe
(n^2)]])</f>
        <v>-2.7871962879075398</v>
      </c>
      <c r="AC2079" s="34">
        <f>1+Data[[#This Row],[MA'[NVMetcalfe calc']]]/((Data[[#This Row],[NVM_norm
(scaled)]]-Data[[#This Row],[NV_fund.]])/2)</f>
        <v>-2768712100.8225503</v>
      </c>
    </row>
    <row r="2080" spans="1:29" x14ac:dyDescent="0.2">
      <c r="A2080" s="23">
        <v>42096</v>
      </c>
      <c r="B2080" s="24">
        <v>3553728796.7408199</v>
      </c>
      <c r="C2080" s="24">
        <f t="shared" si="257"/>
        <v>3741533339.0209074</v>
      </c>
      <c r="D2080" s="25">
        <f>LN(Data[[#This Row],[NVActual]])</f>
        <v>21.991263254465203</v>
      </c>
      <c r="E2080" s="26">
        <v>249771</v>
      </c>
      <c r="F2080" s="40">
        <f>Data[[#This Row],[DAA 
(n)]]^2</f>
        <v>62385552441</v>
      </c>
      <c r="G2080" s="41">
        <f t="shared" si="258"/>
        <v>62922381825.966667</v>
      </c>
      <c r="H2080" s="28">
        <f>LN(Data[[#This Row],[Metcalfe
(n^2)]])</f>
        <v>24.856599554120031</v>
      </c>
      <c r="I2080" s="42">
        <f t="shared" si="259"/>
        <v>24.857355778585063</v>
      </c>
      <c r="J2080" s="40">
        <f>Data[[#This Row],[DAA 
(n)]]*LN(Data[[#This Row],[DAA 
(n)]])</f>
        <v>3104228.8636160572</v>
      </c>
      <c r="K2080" s="40">
        <f t="shared" si="260"/>
        <v>3112557.5987086277</v>
      </c>
      <c r="L2080" s="29">
        <f>LN(Data[[#This Row],[MA'[n*ln(n)']
30d]])</f>
        <v>14.950955325193071</v>
      </c>
      <c r="M2080" s="43">
        <f t="shared" si="261"/>
        <v>14.965261219254234</v>
      </c>
      <c r="N2080" s="40">
        <f>Data[[#This Row],[DAA 
(n)]]^1.5</f>
        <v>124828289.3367563</v>
      </c>
      <c r="O2080" s="40">
        <f t="shared" si="262"/>
        <v>125449661.56246829</v>
      </c>
      <c r="P2080" s="43">
        <f>LN(Data[[#This Row],[MA'[n^1.5']]])</f>
        <v>18.64741513298485</v>
      </c>
      <c r="Q2080" s="43">
        <f t="shared" si="263"/>
        <v>18.668389073549257</v>
      </c>
      <c r="R2080" s="30">
        <f>$O$1+$O$2*Data[[#This Row],[MA'[ln(n^2)']]]</f>
        <v>24.857355778585063</v>
      </c>
      <c r="S2080" s="30">
        <f>$Q$1+$Q$2*Data[[#This Row],[MA'[ln(n*ln(n))']]]</f>
        <v>21.212681011769483</v>
      </c>
      <c r="T2080" s="31">
        <f>$O$3*Data[[#This Row],[Metcalfe
(n^2)]]</f>
        <v>32440487269.32</v>
      </c>
      <c r="U2080" s="31">
        <f t="shared" si="256"/>
        <v>32719638549.502666</v>
      </c>
      <c r="V2080" s="30">
        <f>LN(Data[[#This Row],[MA'[NVA']
30d]]/Data[[#This Row],[MA'[NVMetcalfe calc']]])</f>
        <v>-2.1684799537964206</v>
      </c>
      <c r="W2080" s="30">
        <f>$Q$3+Data[[#This Row],[NVM
(scaled)]]/((Data[[#This Row],[Upper Bound]]-Data[[#This Row],[Lower Bound]])/2)</f>
        <v>-0.59994428448882509</v>
      </c>
      <c r="X2080" s="30">
        <f>(Data[[#This Row],[Upper Bound]]+Data[[#This Row],[Lower Bound]])/2</f>
        <v>23.035018395177275</v>
      </c>
      <c r="Y2080" s="29">
        <f>LN(Data[[#This Row],[NVActual]]/Data[[#This Row],[MA'[n^2']
30d]])</f>
        <v>-2.8739045147858109</v>
      </c>
      <c r="Z2080" s="29">
        <f>LN(Data[[#This Row],[NVActual]]/Data[[#This Row],[MA'[n*ln(n)']
30d]])</f>
        <v>7.0403079292721324</v>
      </c>
      <c r="AA2080" s="29">
        <f>LN(Data[[#This Row],[NVActual]]/Data[[#This Row],[MA'[n^1.5']]])</f>
        <v>3.3438481214803537</v>
      </c>
      <c r="AB2080" s="29">
        <f>LN(Data[[#This Row],[NVActual]]/Data[[#This Row],[Metcalfe
(n^2)]])</f>
        <v>-2.8653362996548273</v>
      </c>
      <c r="AC2080" s="26">
        <f>1+Data[[#This Row],[MA'[NVMetcalfe calc']]]/((Data[[#This Row],[NVM_norm
(scaled)]]-Data[[#This Row],[NV_fund.]])/2)</f>
        <v>-2768748906.537087</v>
      </c>
    </row>
    <row r="2081" spans="1:29" x14ac:dyDescent="0.2">
      <c r="A2081" s="23">
        <v>42095</v>
      </c>
      <c r="B2081" s="24">
        <v>3462409579.40661</v>
      </c>
      <c r="C2081" s="24">
        <f t="shared" si="257"/>
        <v>3754078232.3339071</v>
      </c>
      <c r="D2081" s="25">
        <f>LN(Data[[#This Row],[NVActual]])</f>
        <v>21.965230593868085</v>
      </c>
      <c r="E2081" s="26">
        <v>274206</v>
      </c>
      <c r="F2081" s="40">
        <f>Data[[#This Row],[DAA 
(n)]]^2</f>
        <v>75188930436</v>
      </c>
      <c r="G2081" s="41">
        <f t="shared" si="258"/>
        <v>63208708536.066666</v>
      </c>
      <c r="H2081" s="28">
        <f>LN(Data[[#This Row],[Metcalfe
(n^2)]])</f>
        <v>25.043269855418043</v>
      </c>
      <c r="I2081" s="42">
        <f t="shared" si="259"/>
        <v>24.861655744226326</v>
      </c>
      <c r="J2081" s="40">
        <f>Data[[#This Row],[DAA 
(n)]]*LN(Data[[#This Row],[DAA 
(n)]])</f>
        <v>3433507.4269873798</v>
      </c>
      <c r="K2081" s="40">
        <f t="shared" si="260"/>
        <v>3120024.3578181718</v>
      </c>
      <c r="L2081" s="29">
        <f>LN(Data[[#This Row],[MA'[n*ln(n)']
30d]])</f>
        <v>14.953351366748194</v>
      </c>
      <c r="M2081" s="43">
        <f t="shared" si="261"/>
        <v>14.965531156602859</v>
      </c>
      <c r="N2081" s="40">
        <f>Data[[#This Row],[DAA 
(n)]]^1.5</f>
        <v>143587101.99434268</v>
      </c>
      <c r="O2081" s="40">
        <f t="shared" si="262"/>
        <v>125872347.17405376</v>
      </c>
      <c r="P2081" s="43">
        <f>LN(Data[[#This Row],[MA'[n^1.5']]])</f>
        <v>18.650778833698922</v>
      </c>
      <c r="Q2081" s="43">
        <f t="shared" si="263"/>
        <v>18.668878385371031</v>
      </c>
      <c r="R2081" s="30">
        <f>$O$1+$O$2*Data[[#This Row],[MA'[ln(n^2)']]]</f>
        <v>24.861655744226326</v>
      </c>
      <c r="S2081" s="30">
        <f>$Q$1+$Q$2*Data[[#This Row],[MA'[ln(n*ln(n))']]]</f>
        <v>21.213126408394714</v>
      </c>
      <c r="T2081" s="31">
        <f>$O$3*Data[[#This Row],[Metcalfe
(n^2)]]</f>
        <v>39098243826.720001</v>
      </c>
      <c r="U2081" s="31">
        <f t="shared" si="256"/>
        <v>32868528438.754665</v>
      </c>
      <c r="V2081" s="30">
        <f>LN(Data[[#This Row],[MA'[NVA']
30d]]/Data[[#This Row],[MA'[NVMetcalfe calc']]])</f>
        <v>-2.1696728398718781</v>
      </c>
      <c r="W2081" s="30">
        <f>$Q$3+Data[[#This Row],[NVM
(scaled)]]/((Data[[#This Row],[Upper Bound]]-Data[[#This Row],[Lower Bound]])/2)</f>
        <v>-0.59934104136912103</v>
      </c>
      <c r="X2081" s="30">
        <f>(Data[[#This Row],[Upper Bound]]+Data[[#This Row],[Lower Bound]])/2</f>
        <v>23.03739107631052</v>
      </c>
      <c r="Y2081" s="32">
        <f>LN(Data[[#This Row],[NVActual]]/Data[[#This Row],[MA'[n^2']
30d]])</f>
        <v>-2.9044773280307066</v>
      </c>
      <c r="Z2081" s="32">
        <f>LN(Data[[#This Row],[NVActual]]/Data[[#This Row],[MA'[n*ln(n)']
30d]])</f>
        <v>7.0118792271198922</v>
      </c>
      <c r="AA2081" s="32">
        <f>LN(Data[[#This Row],[NVActual]]/Data[[#This Row],[MA'[n^1.5']]])</f>
        <v>3.3144517601691645</v>
      </c>
      <c r="AB2081" s="32">
        <f>LN(Data[[#This Row],[NVActual]]/Data[[#This Row],[Metcalfe
(n^2)]])</f>
        <v>-3.0780392615499568</v>
      </c>
      <c r="AC2081" s="34">
        <f>1+Data[[#This Row],[MA'[NVMetcalfe calc']]]/((Data[[#This Row],[NVM_norm
(scaled)]]-Data[[#This Row],[NV_fund.]])/2)</f>
        <v>-2781139817.7459159</v>
      </c>
    </row>
    <row r="2082" spans="1:29" x14ac:dyDescent="0.2">
      <c r="A2082" s="23">
        <v>42094</v>
      </c>
      <c r="B2082" s="24">
        <v>3426957264.2116098</v>
      </c>
      <c r="C2082" s="24">
        <f t="shared" si="257"/>
        <v>3766672778.4128256</v>
      </c>
      <c r="D2082" s="25">
        <f>LN(Data[[#This Row],[NVActual]])</f>
        <v>21.954938609440617</v>
      </c>
      <c r="E2082" s="26">
        <v>266605</v>
      </c>
      <c r="F2082" s="40">
        <f>Data[[#This Row],[DAA 
(n)]]^2</f>
        <v>71078226025</v>
      </c>
      <c r="G2082" s="41">
        <f t="shared" si="258"/>
        <v>63438027474.066666</v>
      </c>
      <c r="H2082" s="28">
        <f>LN(Data[[#This Row],[Metcalfe
(n^2)]])</f>
        <v>24.987046882479103</v>
      </c>
      <c r="I2082" s="42">
        <f t="shared" si="259"/>
        <v>24.864574085178688</v>
      </c>
      <c r="J2082" s="40">
        <f>Data[[#This Row],[DAA 
(n)]]*LN(Data[[#This Row],[DAA 
(n)]])</f>
        <v>3330835.8170516705</v>
      </c>
      <c r="K2082" s="40">
        <f t="shared" si="260"/>
        <v>3125563.7238249411</v>
      </c>
      <c r="L2082" s="29">
        <f>LN(Data[[#This Row],[MA'[n*ln(n)']
30d]])</f>
        <v>14.955125216508007</v>
      </c>
      <c r="M2082" s="43">
        <f t="shared" si="261"/>
        <v>14.965644286301776</v>
      </c>
      <c r="N2082" s="40">
        <f>Data[[#This Row],[DAA 
(n)]]^1.5</f>
        <v>137658310.49884033</v>
      </c>
      <c r="O2082" s="40">
        <f t="shared" si="262"/>
        <v>126197171.99601324</v>
      </c>
      <c r="P2082" s="43">
        <f>LN(Data[[#This Row],[MA'[n^1.5']]])</f>
        <v>18.65335609891391</v>
      </c>
      <c r="Q2082" s="43">
        <f t="shared" si="263"/>
        <v>18.669148122886821</v>
      </c>
      <c r="R2082" s="30">
        <f>$O$1+$O$2*Data[[#This Row],[MA'[ln(n^2)']]]</f>
        <v>24.864574085178688</v>
      </c>
      <c r="S2082" s="30">
        <f>$Q$1+$Q$2*Data[[#This Row],[MA'[ln(n*ln(n))']]]</f>
        <v>21.213313072397931</v>
      </c>
      <c r="T2082" s="31">
        <f>$O$3*Data[[#This Row],[Metcalfe
(n^2)]]</f>
        <v>36960677533</v>
      </c>
      <c r="U2082" s="31">
        <f t="shared" si="256"/>
        <v>32987774286.514671</v>
      </c>
      <c r="V2082" s="30">
        <f>LN(Data[[#This Row],[MA'[NVA']
30d]]/Data[[#This Row],[MA'[NVMetcalfe calc']]])</f>
        <v>-2.1699449570206641</v>
      </c>
      <c r="W2082" s="30">
        <f>$Q$3+Data[[#This Row],[NVM
(scaled)]]/((Data[[#This Row],[Upper Bound]]-Data[[#This Row],[Lower Bound]])/2)</f>
        <v>-0.59860029421345551</v>
      </c>
      <c r="X2082" s="30">
        <f>(Data[[#This Row],[Upper Bound]]+Data[[#This Row],[Lower Bound]])/2</f>
        <v>23.038943578788309</v>
      </c>
      <c r="Y2082" s="29">
        <f>LN(Data[[#This Row],[NVActual]]/Data[[#This Row],[MA'[n^2']
30d]])</f>
        <v>-2.9183907115694669</v>
      </c>
      <c r="Z2082" s="29">
        <f>LN(Data[[#This Row],[NVActual]]/Data[[#This Row],[MA'[n*ln(n)']
30d]])</f>
        <v>6.9998133929326096</v>
      </c>
      <c r="AA2082" s="29">
        <f>LN(Data[[#This Row],[NVActual]]/Data[[#This Row],[MA'[n^1.5']]])</f>
        <v>3.3015825105267065</v>
      </c>
      <c r="AB2082" s="29">
        <f>LN(Data[[#This Row],[NVActual]]/Data[[#This Row],[Metcalfe
(n^2)]])</f>
        <v>-3.0321082730384838</v>
      </c>
      <c r="AC2082" s="26">
        <f>1+Data[[#This Row],[MA'[NVMetcalfe calc']]]/((Data[[#This Row],[NVM_norm
(scaled)]]-Data[[#This Row],[NV_fund.]])/2)</f>
        <v>-2791133837.9258385</v>
      </c>
    </row>
    <row r="2083" spans="1:29" x14ac:dyDescent="0.2">
      <c r="A2083" s="23">
        <v>42093</v>
      </c>
      <c r="B2083" s="24">
        <v>3476782836.08499</v>
      </c>
      <c r="C2083" s="24">
        <f t="shared" si="257"/>
        <v>3773154928.3154135</v>
      </c>
      <c r="D2083" s="25">
        <f>LN(Data[[#This Row],[NVActual]])</f>
        <v>21.969373230755274</v>
      </c>
      <c r="E2083" s="26">
        <v>256087</v>
      </c>
      <c r="F2083" s="40">
        <f>Data[[#This Row],[DAA 
(n)]]^2</f>
        <v>65580551569</v>
      </c>
      <c r="G2083" s="41">
        <f t="shared" si="258"/>
        <v>63539530924.433334</v>
      </c>
      <c r="H2083" s="28">
        <f>LN(Data[[#This Row],[Metcalfe
(n^2)]])</f>
        <v>24.906545018955786</v>
      </c>
      <c r="I2083" s="42">
        <f t="shared" si="259"/>
        <v>24.865972394370711</v>
      </c>
      <c r="J2083" s="40">
        <f>Data[[#This Row],[DAA 
(n)]]*LN(Data[[#This Row],[DAA 
(n)]])</f>
        <v>3189121.1971346652</v>
      </c>
      <c r="K2083" s="40">
        <f t="shared" si="260"/>
        <v>3128107.4362241803</v>
      </c>
      <c r="L2083" s="29">
        <f>LN(Data[[#This Row],[MA'[n*ln(n)']
30d]])</f>
        <v>14.955938726676491</v>
      </c>
      <c r="M2083" s="43">
        <f t="shared" si="261"/>
        <v>14.965648457899057</v>
      </c>
      <c r="N2083" s="40">
        <f>Data[[#This Row],[DAA 
(n)]]^1.5</f>
        <v>129592926.92755482</v>
      </c>
      <c r="O2083" s="40">
        <f t="shared" si="262"/>
        <v>126343833.69105315</v>
      </c>
      <c r="P2083" s="43">
        <f>LN(Data[[#This Row],[MA'[n^1.5']]])</f>
        <v>18.654517587212641</v>
      </c>
      <c r="Q2083" s="43">
        <f t="shared" si="263"/>
        <v>18.669259733861434</v>
      </c>
      <c r="R2083" s="30">
        <f>$O$1+$O$2*Data[[#This Row],[MA'[ln(n^2)']]]</f>
        <v>24.865972394370711</v>
      </c>
      <c r="S2083" s="30">
        <f>$Q$1+$Q$2*Data[[#This Row],[MA'[ln(n*ln(n))']]]</f>
        <v>21.213319955533443</v>
      </c>
      <c r="T2083" s="31">
        <f>$O$3*Data[[#This Row],[Metcalfe
(n^2)]]</f>
        <v>34101886815.880001</v>
      </c>
      <c r="U2083" s="31">
        <f t="shared" si="256"/>
        <v>33040556080.705338</v>
      </c>
      <c r="V2083" s="30">
        <f>LN(Data[[#This Row],[MA'[NVA']
30d]]/Data[[#This Row],[MA'[NVMetcalfe calc']]])</f>
        <v>-2.1698242765335789</v>
      </c>
      <c r="W2083" s="30">
        <f>$Q$3+Data[[#This Row],[NVM
(scaled)]]/((Data[[#This Row],[Upper Bound]]-Data[[#This Row],[Lower Bound]])/2)</f>
        <v>-0.59808143554128501</v>
      </c>
      <c r="X2083" s="30">
        <f>(Data[[#This Row],[Upper Bound]]+Data[[#This Row],[Lower Bound]])/2</f>
        <v>23.039646174952075</v>
      </c>
      <c r="Y2083" s="32">
        <f>LN(Data[[#This Row],[NVActual]]/Data[[#This Row],[MA'[n^2']
30d]])</f>
        <v>-2.9055548526387684</v>
      </c>
      <c r="Z2083" s="32">
        <f>LN(Data[[#This Row],[NVActual]]/Data[[#This Row],[MA'[n*ln(n)']
30d]])</f>
        <v>7.0134345040787842</v>
      </c>
      <c r="AA2083" s="32">
        <f>LN(Data[[#This Row],[NVActual]]/Data[[#This Row],[MA'[n^1.5']]])</f>
        <v>3.3148556435426317</v>
      </c>
      <c r="AB2083" s="32">
        <f>LN(Data[[#This Row],[NVActual]]/Data[[#This Row],[Metcalfe
(n^2)]])</f>
        <v>-2.9371717882005099</v>
      </c>
      <c r="AC2083" s="34">
        <f>1+Data[[#This Row],[MA'[NVMetcalfe calc']]]/((Data[[#This Row],[NVM_norm
(scaled)]]-Data[[#This Row],[NV_fund.]])/2)</f>
        <v>-2795578036.3776565</v>
      </c>
    </row>
    <row r="2084" spans="1:29" x14ac:dyDescent="0.2">
      <c r="A2084" s="23">
        <v>42092</v>
      </c>
      <c r="B2084" s="24">
        <v>3400748395.4846001</v>
      </c>
      <c r="C2084" s="24">
        <f t="shared" si="257"/>
        <v>3775305336.4622512</v>
      </c>
      <c r="D2084" s="25">
        <f>LN(Data[[#This Row],[NVActual]])</f>
        <v>21.947261360665486</v>
      </c>
      <c r="E2084" s="26">
        <v>283051</v>
      </c>
      <c r="F2084" s="40">
        <f>Data[[#This Row],[DAA 
(n)]]^2</f>
        <v>80117868601</v>
      </c>
      <c r="G2084" s="41">
        <f t="shared" si="258"/>
        <v>63985545872.133331</v>
      </c>
      <c r="H2084" s="28">
        <f>LN(Data[[#This Row],[Metcalfe
(n^2)]])</f>
        <v>25.106764744806551</v>
      </c>
      <c r="I2084" s="42">
        <f t="shared" si="259"/>
        <v>24.872161556959909</v>
      </c>
      <c r="J2084" s="40">
        <f>Data[[#This Row],[DAA 
(n)]]*LN(Data[[#This Row],[DAA 
(n)]])</f>
        <v>3553247.4338911194</v>
      </c>
      <c r="K2084" s="40">
        <f t="shared" si="260"/>
        <v>3139318.6261689165</v>
      </c>
      <c r="L2084" s="29">
        <f>LN(Data[[#This Row],[MA'[n*ln(n)']
30d]])</f>
        <v>14.959516336301579</v>
      </c>
      <c r="M2084" s="43">
        <f t="shared" si="261"/>
        <v>14.96524777585635</v>
      </c>
      <c r="N2084" s="40">
        <f>Data[[#This Row],[DAA 
(n)]]^1.5</f>
        <v>150590314.51385465</v>
      </c>
      <c r="O2084" s="40">
        <f t="shared" si="262"/>
        <v>126989286.36263639</v>
      </c>
      <c r="P2084" s="43">
        <f>LN(Data[[#This Row],[MA'[n^1.5']]])</f>
        <v>18.659613281515096</v>
      </c>
      <c r="Q2084" s="43">
        <f t="shared" si="263"/>
        <v>18.668826938120453</v>
      </c>
      <c r="R2084" s="30">
        <f>$O$1+$O$2*Data[[#This Row],[MA'[ln(n^2)']]]</f>
        <v>24.872161556959909</v>
      </c>
      <c r="S2084" s="30">
        <f>$Q$1+$Q$2*Data[[#This Row],[MA'[ln(n*ln(n))']]]</f>
        <v>21.212658830162976</v>
      </c>
      <c r="T2084" s="31">
        <f>$O$3*Data[[#This Row],[Metcalfe
(n^2)]]</f>
        <v>41661291672.520004</v>
      </c>
      <c r="U2084" s="31">
        <f t="shared" si="256"/>
        <v>33272483853.509338</v>
      </c>
      <c r="V2084" s="30">
        <f>LN(Data[[#This Row],[MA'[NVA']
30d]]/Data[[#This Row],[MA'[NVMetcalfe calc']]])</f>
        <v>-2.1762494814369724</v>
      </c>
      <c r="W2084" s="30">
        <f>$Q$3+Data[[#This Row],[NVM
(scaled)]]/((Data[[#This Row],[Upper Bound]]-Data[[#This Row],[Lower Bound]])/2)</f>
        <v>-0.59936896289282793</v>
      </c>
      <c r="X2084" s="30">
        <f>(Data[[#This Row],[Upper Bound]]+Data[[#This Row],[Lower Bound]])/2</f>
        <v>23.042410193561444</v>
      </c>
      <c r="Y2084" s="29">
        <f>LN(Data[[#This Row],[NVActual]]/Data[[#This Row],[MA'[n^2']
30d]])</f>
        <v>-2.9346616883856904</v>
      </c>
      <c r="Z2084" s="29">
        <f>LN(Data[[#This Row],[NVActual]]/Data[[#This Row],[MA'[n*ln(n)']
30d]])</f>
        <v>6.987745024363905</v>
      </c>
      <c r="AA2084" s="29">
        <f>LN(Data[[#This Row],[NVActual]]/Data[[#This Row],[MA'[n^1.5']]])</f>
        <v>3.2876480791503888</v>
      </c>
      <c r="AB2084" s="29">
        <f>LN(Data[[#This Row],[NVActual]]/Data[[#This Row],[Metcalfe
(n^2)]])</f>
        <v>-3.1595033841410647</v>
      </c>
      <c r="AC2084" s="26">
        <f>1+Data[[#This Row],[MA'[NVMetcalfe calc']]]/((Data[[#This Row],[NVM_norm
(scaled)]]-Data[[#This Row],[NV_fund.]])/2)</f>
        <v>-2814719114.1158228</v>
      </c>
    </row>
    <row r="2085" spans="1:29" x14ac:dyDescent="0.2">
      <c r="A2085" s="23">
        <v>42091</v>
      </c>
      <c r="B2085" s="24">
        <v>3543442060.8842101</v>
      </c>
      <c r="C2085" s="24">
        <f t="shared" si="257"/>
        <v>3780037973.3500748</v>
      </c>
      <c r="D2085" s="25">
        <f>LN(Data[[#This Row],[NVActual]])</f>
        <v>21.988364425265107</v>
      </c>
      <c r="E2085" s="26">
        <v>237409</v>
      </c>
      <c r="F2085" s="40">
        <f>Data[[#This Row],[DAA 
(n)]]^2</f>
        <v>56363033281</v>
      </c>
      <c r="G2085" s="41">
        <f t="shared" si="258"/>
        <v>63352257309.73333</v>
      </c>
      <c r="H2085" s="28">
        <f>LN(Data[[#This Row],[Metcalfe
(n^2)]])</f>
        <v>24.755079342276709</v>
      </c>
      <c r="I2085" s="42">
        <f t="shared" si="259"/>
        <v>24.863139134953609</v>
      </c>
      <c r="J2085" s="40">
        <f>Data[[#This Row],[DAA 
(n)]]*LN(Data[[#This Row],[DAA 
(n)]])</f>
        <v>2938539.3157852856</v>
      </c>
      <c r="K2085" s="40">
        <f t="shared" si="260"/>
        <v>3123211.2649298017</v>
      </c>
      <c r="L2085" s="29">
        <f>LN(Data[[#This Row],[MA'[n*ln(n)']
30d]])</f>
        <v>14.954372282049491</v>
      </c>
      <c r="M2085" s="43">
        <f t="shared" si="261"/>
        <v>14.964419473984846</v>
      </c>
      <c r="N2085" s="40">
        <f>Data[[#This Row],[DAA 
(n)]]^1.5</f>
        <v>115676667.34570539</v>
      </c>
      <c r="O2085" s="40">
        <f t="shared" si="262"/>
        <v>126067044.03048585</v>
      </c>
      <c r="P2085" s="43">
        <f>LN(Data[[#This Row],[MA'[n^1.5']]])</f>
        <v>18.652324418883197</v>
      </c>
      <c r="Q2085" s="43">
        <f t="shared" si="263"/>
        <v>18.667797518902042</v>
      </c>
      <c r="R2085" s="30">
        <f>$O$1+$O$2*Data[[#This Row],[MA'[ln(n^2)']]]</f>
        <v>24.863139134953609</v>
      </c>
      <c r="S2085" s="30">
        <f>$Q$1+$Q$2*Data[[#This Row],[MA'[ln(n*ln(n))']]]</f>
        <v>21.211292132074995</v>
      </c>
      <c r="T2085" s="31">
        <f>$O$3*Data[[#This Row],[Metcalfe
(n^2)]]</f>
        <v>29308777306.120003</v>
      </c>
      <c r="U2085" s="31">
        <f t="shared" si="256"/>
        <v>32943173801.061337</v>
      </c>
      <c r="V2085" s="30">
        <f>LN(Data[[#This Row],[MA'[NVA']
30d]]/Data[[#This Row],[MA'[NVMetcalfe calc']]])</f>
        <v>-2.1650500156405177</v>
      </c>
      <c r="W2085" s="30">
        <f>$Q$3+Data[[#This Row],[NVM
(scaled)]]/((Data[[#This Row],[Upper Bound]]-Data[[#This Row],[Lower Bound]])/2)</f>
        <v>-0.59572876351823589</v>
      </c>
      <c r="X2085" s="30">
        <f>(Data[[#This Row],[Upper Bound]]+Data[[#This Row],[Lower Bound]])/2</f>
        <v>23.0372156335143</v>
      </c>
      <c r="Y2085" s="32">
        <f>LN(Data[[#This Row],[NVActual]]/Data[[#This Row],[MA'[n^2']
30d]])</f>
        <v>-2.8836119501693296</v>
      </c>
      <c r="Z2085" s="32">
        <f>LN(Data[[#This Row],[NVActual]]/Data[[#This Row],[MA'[n*ln(n)']
30d]])</f>
        <v>7.0339921432156176</v>
      </c>
      <c r="AA2085" s="32">
        <f>LN(Data[[#This Row],[NVActual]]/Data[[#This Row],[MA'[n^1.5']]])</f>
        <v>3.3360400063819129</v>
      </c>
      <c r="AB2085" s="32">
        <f>LN(Data[[#This Row],[NVActual]]/Data[[#This Row],[Metcalfe
(n^2)]])</f>
        <v>-2.7667149170116003</v>
      </c>
      <c r="AC2085" s="34">
        <f>1+Data[[#This Row],[MA'[NVMetcalfe calc']]]/((Data[[#This Row],[NVM_norm
(scaled)]]-Data[[#This Row],[NV_fund.]])/2)</f>
        <v>-2787902618.9712834</v>
      </c>
    </row>
    <row r="2086" spans="1:29" x14ac:dyDescent="0.2">
      <c r="A2086" s="23">
        <v>42090</v>
      </c>
      <c r="B2086" s="24">
        <v>3460630353.8200402</v>
      </c>
      <c r="C2086" s="24">
        <f t="shared" si="257"/>
        <v>3771618614.9836063</v>
      </c>
      <c r="D2086" s="25">
        <f>LN(Data[[#This Row],[NVActual]])</f>
        <v>21.964716592607687</v>
      </c>
      <c r="E2086" s="26">
        <v>229847</v>
      </c>
      <c r="F2086" s="40">
        <f>Data[[#This Row],[DAA 
(n)]]^2</f>
        <v>52829643409</v>
      </c>
      <c r="G2086" s="41">
        <f t="shared" si="258"/>
        <v>63240136422.23333</v>
      </c>
      <c r="H2086" s="28">
        <f>LN(Data[[#This Row],[Metcalfe
(n^2)]])</f>
        <v>24.690338298317535</v>
      </c>
      <c r="I2086" s="42">
        <f t="shared" si="259"/>
        <v>24.861088042053254</v>
      </c>
      <c r="J2086" s="40">
        <f>Data[[#This Row],[DAA 
(n)]]*LN(Data[[#This Row],[DAA 
(n)]])</f>
        <v>2837500.0934266951</v>
      </c>
      <c r="K2086" s="40">
        <f t="shared" si="260"/>
        <v>3120007.4462997448</v>
      </c>
      <c r="L2086" s="29">
        <f>LN(Data[[#This Row],[MA'[n*ln(n)']
30d]])</f>
        <v>14.95334594641735</v>
      </c>
      <c r="M2086" s="43">
        <f t="shared" si="261"/>
        <v>14.963528107590303</v>
      </c>
      <c r="N2086" s="40">
        <f>Data[[#This Row],[DAA 
(n)]]^1.5</f>
        <v>110194079.00893977</v>
      </c>
      <c r="O2086" s="40">
        <f t="shared" si="262"/>
        <v>125893140.0007464</v>
      </c>
      <c r="P2086" s="43">
        <f>LN(Data[[#This Row],[MA'[n^1.5']]])</f>
        <v>18.650944009847354</v>
      </c>
      <c r="Q2086" s="43">
        <f t="shared" si="263"/>
        <v>18.666700484654214</v>
      </c>
      <c r="R2086" s="30">
        <f>$O$1+$O$2*Data[[#This Row],[MA'[ln(n^2)']]]</f>
        <v>24.861088042053254</v>
      </c>
      <c r="S2086" s="30">
        <f>$Q$1+$Q$2*Data[[#This Row],[MA'[ln(n*ln(n))']]]</f>
        <v>21.209821377523998</v>
      </c>
      <c r="T2086" s="31">
        <f>$O$3*Data[[#This Row],[Metcalfe
(n^2)]]</f>
        <v>27471414572.68</v>
      </c>
      <c r="U2086" s="31">
        <f t="shared" si="256"/>
        <v>32884870939.561337</v>
      </c>
      <c r="V2086" s="30">
        <f>LN(Data[[#This Row],[MA'[NVA']
30d]]/Data[[#This Row],[MA'[NVMetcalfe calc']]])</f>
        <v>-2.1655084519826273</v>
      </c>
      <c r="W2086" s="30">
        <f>$Q$3+Data[[#This Row],[NVM
(scaled)]]/((Data[[#This Row],[Upper Bound]]-Data[[#This Row],[Lower Bound]])/2)</f>
        <v>-0.59616833605705322</v>
      </c>
      <c r="X2086" s="30">
        <f>(Data[[#This Row],[Upper Bound]]+Data[[#This Row],[Lower Bound]])/2</f>
        <v>23.035454709788624</v>
      </c>
      <c r="Y2086" s="29">
        <f>LN(Data[[#This Row],[NVActual]]/Data[[#This Row],[MA'[n^2']
30d]])</f>
        <v>-2.9054884138919856</v>
      </c>
      <c r="Z2086" s="29">
        <f>LN(Data[[#This Row],[NVActual]]/Data[[#This Row],[MA'[n*ln(n)']
30d]])</f>
        <v>7.0113706461903353</v>
      </c>
      <c r="AA2086" s="29">
        <f>LN(Data[[#This Row],[NVActual]]/Data[[#This Row],[MA'[n^1.5']]])</f>
        <v>3.3137725827603308</v>
      </c>
      <c r="AB2086" s="29">
        <f>LN(Data[[#This Row],[NVActual]]/Data[[#This Row],[Metcalfe
(n^2)]])</f>
        <v>-2.7256217057098495</v>
      </c>
      <c r="AC2086" s="26">
        <f>1+Data[[#This Row],[MA'[NVMetcalfe calc']]]/((Data[[#This Row],[NVM_norm
(scaled)]]-Data[[#This Row],[NV_fund.]])/2)</f>
        <v>-2783124194.5547638</v>
      </c>
    </row>
    <row r="2087" spans="1:29" x14ac:dyDescent="0.2">
      <c r="A2087" s="23">
        <v>42089</v>
      </c>
      <c r="B2087" s="24">
        <v>3489697647.73315</v>
      </c>
      <c r="C2087" s="24">
        <f t="shared" si="257"/>
        <v>3766481345.999692</v>
      </c>
      <c r="D2087" s="25">
        <f>LN(Data[[#This Row],[NVActual]])</f>
        <v>21.973080935520464</v>
      </c>
      <c r="E2087" s="26">
        <v>232228</v>
      </c>
      <c r="F2087" s="40">
        <f>Data[[#This Row],[DAA 
(n)]]^2</f>
        <v>53929843984</v>
      </c>
      <c r="G2087" s="41">
        <f t="shared" si="258"/>
        <v>63190340891.133331</v>
      </c>
      <c r="H2087" s="28">
        <f>LN(Data[[#This Row],[Metcalfe
(n^2)]])</f>
        <v>24.710949853356077</v>
      </c>
      <c r="I2087" s="42">
        <f t="shared" si="259"/>
        <v>24.860131890866906</v>
      </c>
      <c r="J2087" s="40">
        <f>Data[[#This Row],[DAA 
(n)]]*LN(Data[[#This Row],[DAA 
(n)]])</f>
        <v>2869287.2312725876</v>
      </c>
      <c r="K2087" s="40">
        <f t="shared" si="260"/>
        <v>3118552.2688461239</v>
      </c>
      <c r="L2087" s="29">
        <f>LN(Data[[#This Row],[MA'[n*ln(n)']
30d]])</f>
        <v>14.95287943570127</v>
      </c>
      <c r="M2087" s="43">
        <f t="shared" si="261"/>
        <v>14.962764071720667</v>
      </c>
      <c r="N2087" s="40">
        <f>Data[[#This Row],[DAA 
(n)]]^1.5</f>
        <v>111910767.17061824</v>
      </c>
      <c r="O2087" s="40">
        <f t="shared" si="262"/>
        <v>125814962.30055341</v>
      </c>
      <c r="P2087" s="43">
        <f>LN(Data[[#This Row],[MA'[n^1.5']]])</f>
        <v>18.650322832364452</v>
      </c>
      <c r="Q2087" s="43">
        <f t="shared" si="263"/>
        <v>18.665776741218931</v>
      </c>
      <c r="R2087" s="30">
        <f>$O$1+$O$2*Data[[#This Row],[MA'[ln(n^2)']]]</f>
        <v>24.860131890866906</v>
      </c>
      <c r="S2087" s="30">
        <f>$Q$1+$Q$2*Data[[#This Row],[MA'[ln(n*ln(n))']]]</f>
        <v>21.208560718339097</v>
      </c>
      <c r="T2087" s="31">
        <f>$O$3*Data[[#This Row],[Metcalfe
(n^2)]]</f>
        <v>28043518871.68</v>
      </c>
      <c r="U2087" s="31">
        <f t="shared" si="256"/>
        <v>32858977263.389339</v>
      </c>
      <c r="V2087" s="30">
        <f>LN(Data[[#This Row],[MA'[NVA']
30d]]/Data[[#This Row],[MA'[NVMetcalfe calc']]])</f>
        <v>-2.1660837524020433</v>
      </c>
      <c r="W2087" s="30">
        <f>$Q$3+Data[[#This Row],[NVM
(scaled)]]/((Data[[#This Row],[Upper Bound]]-Data[[#This Row],[Lower Bound]])/2)</f>
        <v>-0.59638451781979984</v>
      </c>
      <c r="X2087" s="30">
        <f>(Data[[#This Row],[Upper Bound]]+Data[[#This Row],[Lower Bound]])/2</f>
        <v>23.034346304603002</v>
      </c>
      <c r="Y2087" s="32">
        <f>LN(Data[[#This Row],[NVActual]]/Data[[#This Row],[MA'[n^2']
30d]])</f>
        <v>-2.8963363568973963</v>
      </c>
      <c r="Z2087" s="32">
        <f>LN(Data[[#This Row],[NVActual]]/Data[[#This Row],[MA'[n*ln(n)']
30d]])</f>
        <v>7.0202014998191951</v>
      </c>
      <c r="AA2087" s="32">
        <f>LN(Data[[#This Row],[NVActual]]/Data[[#This Row],[MA'[n^1.5']]])</f>
        <v>3.3227581031560129</v>
      </c>
      <c r="AB2087" s="32">
        <f>LN(Data[[#This Row],[NVActual]]/Data[[#This Row],[Metcalfe
(n^2)]])</f>
        <v>-2.7378689178356104</v>
      </c>
      <c r="AC2087" s="34">
        <f>1+Data[[#This Row],[MA'[NVMetcalfe calc']]]/((Data[[#This Row],[NVM_norm
(scaled)]]-Data[[#This Row],[NV_fund.]])/2)</f>
        <v>-2781037751.0960979</v>
      </c>
    </row>
    <row r="2088" spans="1:29" x14ac:dyDescent="0.2">
      <c r="A2088" s="23">
        <v>42088</v>
      </c>
      <c r="B2088" s="24">
        <v>3449433239.2760701</v>
      </c>
      <c r="C2088" s="24">
        <f t="shared" si="257"/>
        <v>3761098942.2790327</v>
      </c>
      <c r="D2088" s="25">
        <f>LN(Data[[#This Row],[NVActual]])</f>
        <v>21.961475776023789</v>
      </c>
      <c r="E2088" s="26">
        <v>226737</v>
      </c>
      <c r="F2088" s="40">
        <f>Data[[#This Row],[DAA 
(n)]]^2</f>
        <v>51409667169</v>
      </c>
      <c r="G2088" s="41">
        <f t="shared" si="258"/>
        <v>63188174083.133331</v>
      </c>
      <c r="H2088" s="28">
        <f>LN(Data[[#This Row],[Metcalfe
(n^2)]])</f>
        <v>24.663092068941125</v>
      </c>
      <c r="I2088" s="42">
        <f t="shared" si="259"/>
        <v>24.860091688359926</v>
      </c>
      <c r="J2088" s="40">
        <f>Data[[#This Row],[DAA 
(n)]]*LN(Data[[#This Row],[DAA 
(n)]])</f>
        <v>2796017.7532177521</v>
      </c>
      <c r="K2088" s="40">
        <f t="shared" si="260"/>
        <v>3118489.9447034122</v>
      </c>
      <c r="L2088" s="29">
        <f>LN(Data[[#This Row],[MA'[n*ln(n)']
30d]])</f>
        <v>14.952859450541453</v>
      </c>
      <c r="M2088" s="43">
        <f t="shared" si="261"/>
        <v>14.962194742241456</v>
      </c>
      <c r="N2088" s="40">
        <f>Data[[#This Row],[DAA 
(n)]]^1.5</f>
        <v>107965150.41853797</v>
      </c>
      <c r="O2088" s="40">
        <f t="shared" si="262"/>
        <v>125811589.50617577</v>
      </c>
      <c r="P2088" s="43">
        <f>LN(Data[[#This Row],[MA'[n^1.5']]])</f>
        <v>18.650296024427423</v>
      </c>
      <c r="Q2088" s="43">
        <f t="shared" si="263"/>
        <v>18.665120421111784</v>
      </c>
      <c r="R2088" s="30">
        <f>$O$1+$O$2*Data[[#This Row],[MA'[ln(n^2)']]]</f>
        <v>24.860091688359926</v>
      </c>
      <c r="S2088" s="30">
        <f>$Q$1+$Q$2*Data[[#This Row],[MA'[ln(n*ln(n))']]]</f>
        <v>21.207621324698401</v>
      </c>
      <c r="T2088" s="31">
        <f>$O$3*Data[[#This Row],[Metcalfe
(n^2)]]</f>
        <v>26733026927.880001</v>
      </c>
      <c r="U2088" s="31">
        <f t="shared" si="256"/>
        <v>32857850523.229336</v>
      </c>
      <c r="V2088" s="30">
        <f>LN(Data[[#This Row],[MA'[NVA']
30d]]/Data[[#This Row],[MA'[NVMetcalfe calc']]])</f>
        <v>-2.1674795107180334</v>
      </c>
      <c r="W2088" s="30">
        <f>$Q$3+Data[[#This Row],[NVM
(scaled)]]/((Data[[#This Row],[Upper Bound]]-Data[[#This Row],[Lower Bound]])/2)</f>
        <v>-0.59685672704277903</v>
      </c>
      <c r="X2088" s="30">
        <f>(Data[[#This Row],[Upper Bound]]+Data[[#This Row],[Lower Bound]])/2</f>
        <v>23.033856506529162</v>
      </c>
      <c r="Y2088" s="29">
        <f>LN(Data[[#This Row],[NVActual]]/Data[[#This Row],[MA'[n^2']
30d]])</f>
        <v>-2.9079072256287373</v>
      </c>
      <c r="Z2088" s="29">
        <f>LN(Data[[#This Row],[NVActual]]/Data[[#This Row],[MA'[n*ln(n)']
30d]])</f>
        <v>7.008616325482337</v>
      </c>
      <c r="AA2088" s="29">
        <f>LN(Data[[#This Row],[NVActual]]/Data[[#This Row],[MA'[n^1.5']]])</f>
        <v>3.3111797515963657</v>
      </c>
      <c r="AB2088" s="29">
        <f>LN(Data[[#This Row],[NVActual]]/Data[[#This Row],[Metcalfe
(n^2)]])</f>
        <v>-2.7016162929173375</v>
      </c>
      <c r="AC2088" s="26">
        <f>1+Data[[#This Row],[MA'[NVMetcalfe calc']]]/((Data[[#This Row],[NVM_norm
(scaled)]]-Data[[#This Row],[NV_fund.]])/2)</f>
        <v>-2780944458.7337403</v>
      </c>
    </row>
    <row r="2089" spans="1:29" x14ac:dyDescent="0.2">
      <c r="A2089" s="23">
        <v>42087</v>
      </c>
      <c r="B2089" s="24">
        <v>3450054626.3373599</v>
      </c>
      <c r="C2089" s="24">
        <f t="shared" si="257"/>
        <v>3756661481.0087676</v>
      </c>
      <c r="D2089" s="25">
        <f>LN(Data[[#This Row],[NVActual]])</f>
        <v>21.961655901585303</v>
      </c>
      <c r="E2089" s="26">
        <v>220798</v>
      </c>
      <c r="F2089" s="40">
        <f>Data[[#This Row],[DAA 
(n)]]^2</f>
        <v>48751756804</v>
      </c>
      <c r="G2089" s="41">
        <f t="shared" si="258"/>
        <v>63619129260.833336</v>
      </c>
      <c r="H2089" s="28">
        <f>LN(Data[[#This Row],[Metcalfe
(n^2)]])</f>
        <v>24.610007070746079</v>
      </c>
      <c r="I2089" s="42">
        <f t="shared" si="259"/>
        <v>24.867569328928212</v>
      </c>
      <c r="J2089" s="40">
        <f>Data[[#This Row],[DAA 
(n)]]*LN(Data[[#This Row],[DAA 
(n)]])</f>
        <v>2716920.1706032963</v>
      </c>
      <c r="K2089" s="40">
        <f t="shared" si="260"/>
        <v>3130500.9264160083</v>
      </c>
      <c r="L2089" s="29">
        <f>LN(Data[[#This Row],[MA'[n*ln(n)']
30d]])</f>
        <v>14.956703590099741</v>
      </c>
      <c r="M2089" s="43">
        <f t="shared" si="261"/>
        <v>14.962045249569934</v>
      </c>
      <c r="N2089" s="40">
        <f>Data[[#This Row],[DAA 
(n)]]^1.5</f>
        <v>103751098.30170281</v>
      </c>
      <c r="O2089" s="40">
        <f t="shared" si="262"/>
        <v>126471000.08201088</v>
      </c>
      <c r="P2089" s="43">
        <f>LN(Data[[#This Row],[MA'[n^1.5']]])</f>
        <v>18.655523591486876</v>
      </c>
      <c r="Q2089" s="43">
        <f t="shared" si="263"/>
        <v>18.66506886927645</v>
      </c>
      <c r="R2089" s="30">
        <f>$O$1+$O$2*Data[[#This Row],[MA'[ln(n^2)']]]</f>
        <v>24.867569328928212</v>
      </c>
      <c r="S2089" s="30">
        <f>$Q$1+$Q$2*Data[[#This Row],[MA'[ln(n*ln(n))']]]</f>
        <v>21.207374661790389</v>
      </c>
      <c r="T2089" s="31">
        <f>$O$3*Data[[#This Row],[Metcalfe
(n^2)]]</f>
        <v>25350913538.080002</v>
      </c>
      <c r="U2089" s="31">
        <f t="shared" si="256"/>
        <v>33081947215.633339</v>
      </c>
      <c r="V2089" s="30">
        <f>LN(Data[[#This Row],[MA'[NVA']
30d]]/Data[[#This Row],[MA'[NVMetcalfe calc']]])</f>
        <v>-2.1754570732626832</v>
      </c>
      <c r="W2089" s="30">
        <f>$Q$3+Data[[#This Row],[NVM
(scaled)]]/((Data[[#This Row],[Upper Bound]]-Data[[#This Row],[Lower Bound]])/2)</f>
        <v>-0.59871113211245353</v>
      </c>
      <c r="X2089" s="30">
        <f>(Data[[#This Row],[Upper Bound]]+Data[[#This Row],[Lower Bound]])/2</f>
        <v>23.037471995359301</v>
      </c>
      <c r="Y2089" s="32">
        <f>LN(Data[[#This Row],[NVActual]]/Data[[#This Row],[MA'[n^2']
30d]])</f>
        <v>-2.9145241350249962</v>
      </c>
      <c r="Z2089" s="32">
        <f>LN(Data[[#This Row],[NVActual]]/Data[[#This Row],[MA'[n*ln(n)']
30d]])</f>
        <v>7.0049523114855612</v>
      </c>
      <c r="AA2089" s="32">
        <f>LN(Data[[#This Row],[NVActual]]/Data[[#This Row],[MA'[n^1.5']]])</f>
        <v>3.3061323100984255</v>
      </c>
      <c r="AB2089" s="32">
        <f>LN(Data[[#This Row],[NVActual]]/Data[[#This Row],[Metcalfe
(n^2)]])</f>
        <v>-2.6483511691607768</v>
      </c>
      <c r="AC2089" s="34">
        <f>1+Data[[#This Row],[MA'[NVMetcalfe calc']]]/((Data[[#This Row],[NVM_norm
(scaled)]]-Data[[#This Row],[NV_fund.]])/2)</f>
        <v>-2799263064.2097974</v>
      </c>
    </row>
    <row r="2090" spans="1:29" x14ac:dyDescent="0.2">
      <c r="A2090" s="23">
        <v>42086</v>
      </c>
      <c r="B2090" s="24">
        <v>3727646150.5264301</v>
      </c>
      <c r="C2090" s="24">
        <f t="shared" si="257"/>
        <v>3751076941.5990558</v>
      </c>
      <c r="D2090" s="25">
        <f>LN(Data[[#This Row],[NVActual]])</f>
        <v>22.039042812560595</v>
      </c>
      <c r="E2090" s="26">
        <v>255115</v>
      </c>
      <c r="F2090" s="40">
        <f>Data[[#This Row],[DAA 
(n)]]^2</f>
        <v>65083663225</v>
      </c>
      <c r="G2090" s="41">
        <f t="shared" si="258"/>
        <v>64483268912.73333</v>
      </c>
      <c r="H2090" s="28">
        <f>LN(Data[[#This Row],[Metcalfe
(n^2)]])</f>
        <v>24.898939405743253</v>
      </c>
      <c r="I2090" s="42">
        <f t="shared" si="259"/>
        <v>24.881783222371062</v>
      </c>
      <c r="J2090" s="40">
        <f>Data[[#This Row],[DAA 
(n)]]*LN(Data[[#This Row],[DAA 
(n)]])</f>
        <v>3176046.463248095</v>
      </c>
      <c r="K2090" s="40">
        <f t="shared" si="260"/>
        <v>3153964.8959897771</v>
      </c>
      <c r="L2090" s="29">
        <f>LN(Data[[#This Row],[MA'[n*ln(n)']
30d]])</f>
        <v>14.964170916446282</v>
      </c>
      <c r="M2090" s="43">
        <f t="shared" si="261"/>
        <v>14.96151796970231</v>
      </c>
      <c r="N2090" s="40">
        <f>Data[[#This Row],[DAA 
(n)]]^1.5</f>
        <v>128855806.01449782</v>
      </c>
      <c r="O2090" s="40">
        <f t="shared" si="262"/>
        <v>127774354.98788896</v>
      </c>
      <c r="P2090" s="43">
        <f>LN(Data[[#This Row],[MA'[n^1.5']]])</f>
        <v>18.665776414575266</v>
      </c>
      <c r="Q2090" s="43">
        <f t="shared" si="263"/>
        <v>18.664511699499272</v>
      </c>
      <c r="R2090" s="30">
        <f>$O$1+$O$2*Data[[#This Row],[MA'[ln(n^2)']]]</f>
        <v>24.881783222371062</v>
      </c>
      <c r="S2090" s="30">
        <f>$Q$1+$Q$2*Data[[#This Row],[MA'[ln(n*ln(n))']]]</f>
        <v>21.20650465000881</v>
      </c>
      <c r="T2090" s="31">
        <f>$O$3*Data[[#This Row],[Metcalfe
(n^2)]]</f>
        <v>33843504877</v>
      </c>
      <c r="U2090" s="31">
        <f t="shared" si="256"/>
        <v>33531299834.621334</v>
      </c>
      <c r="V2090" s="30">
        <f>LN(Data[[#This Row],[MA'[NVA']
30d]]/Data[[#This Row],[MA'[NVMetcalfe calc']]])</f>
        <v>-2.1904363428649298</v>
      </c>
      <c r="W2090" s="30">
        <f>$Q$3+Data[[#This Row],[NVM
(scaled)]]/((Data[[#This Row],[Upper Bound]]-Data[[#This Row],[Lower Bound]])/2)</f>
        <v>-0.60198384543517569</v>
      </c>
      <c r="X2090" s="30">
        <f>(Data[[#This Row],[Upper Bound]]+Data[[#This Row],[Lower Bound]])/2</f>
        <v>23.044143936189936</v>
      </c>
      <c r="Y2090" s="29">
        <f>LN(Data[[#This Row],[NVActual]]/Data[[#This Row],[MA'[n^2']
30d]])</f>
        <v>-2.8506288178365891</v>
      </c>
      <c r="Z2090" s="29">
        <f>LN(Data[[#This Row],[NVActual]]/Data[[#This Row],[MA'[n*ln(n)']
30d]])</f>
        <v>7.0748718961143151</v>
      </c>
      <c r="AA2090" s="29">
        <f>LN(Data[[#This Row],[NVActual]]/Data[[#This Row],[MA'[n^1.5']]])</f>
        <v>3.3732663979853292</v>
      </c>
      <c r="AB2090" s="29">
        <f>LN(Data[[#This Row],[NVActual]]/Data[[#This Row],[Metcalfe
(n^2)]])</f>
        <v>-2.8598965931826568</v>
      </c>
      <c r="AC2090" s="26">
        <f>1+Data[[#This Row],[MA'[NVMetcalfe calc']]]/((Data[[#This Row],[NVM_norm
(scaled)]]-Data[[#This Row],[NV_fund.]])/2)</f>
        <v>-2836092245.8394823</v>
      </c>
    </row>
    <row r="2091" spans="1:29" x14ac:dyDescent="0.2">
      <c r="A2091" s="23">
        <v>42085</v>
      </c>
      <c r="B2091" s="24">
        <v>3756313691.7441802</v>
      </c>
      <c r="C2091" s="24">
        <f t="shared" si="257"/>
        <v>3740325202.1286707</v>
      </c>
      <c r="D2091" s="25">
        <f>LN(Data[[#This Row],[NVActual]])</f>
        <v>22.046703912308811</v>
      </c>
      <c r="E2091" s="26">
        <v>271887</v>
      </c>
      <c r="F2091" s="40">
        <f>Data[[#This Row],[DAA 
(n)]]^2</f>
        <v>73922540769</v>
      </c>
      <c r="G2091" s="41">
        <f t="shared" si="258"/>
        <v>64764123734.433334</v>
      </c>
      <c r="H2091" s="28">
        <f>LN(Data[[#This Row],[Metcalfe
(n^2)]])</f>
        <v>25.026283635564141</v>
      </c>
      <c r="I2091" s="42">
        <f t="shared" si="259"/>
        <v>24.885841171276823</v>
      </c>
      <c r="J2091" s="40">
        <f>Data[[#This Row],[DAA 
(n)]]*LN(Data[[#This Row],[DAA 
(n)]])</f>
        <v>3402160.5894113136</v>
      </c>
      <c r="K2091" s="40">
        <f t="shared" si="260"/>
        <v>3161159.2856977116</v>
      </c>
      <c r="L2091" s="29">
        <f>LN(Data[[#This Row],[MA'[n*ln(n)']
30d]])</f>
        <v>14.966449380848045</v>
      </c>
      <c r="M2091" s="43">
        <f t="shared" si="261"/>
        <v>14.960467419452796</v>
      </c>
      <c r="N2091" s="40">
        <f>Data[[#This Row],[DAA 
(n)]]^1.5</f>
        <v>141769453.13452092</v>
      </c>
      <c r="O2091" s="40">
        <f t="shared" si="262"/>
        <v>128184983.45183785</v>
      </c>
      <c r="P2091" s="43">
        <f>LN(Data[[#This Row],[MA'[n^1.5']]])</f>
        <v>18.668984961829135</v>
      </c>
      <c r="Q2091" s="43">
        <f t="shared" si="263"/>
        <v>18.663235966314819</v>
      </c>
      <c r="R2091" s="30">
        <f>$O$1+$O$2*Data[[#This Row],[MA'[ln(n^2)']]]</f>
        <v>24.885841171276823</v>
      </c>
      <c r="S2091" s="30">
        <f>$Q$1+$Q$2*Data[[#This Row],[MA'[ln(n*ln(n))']]]</f>
        <v>21.20477124209711</v>
      </c>
      <c r="T2091" s="31">
        <f>$O$3*Data[[#This Row],[Metcalfe
(n^2)]]</f>
        <v>38439721199.880005</v>
      </c>
      <c r="U2091" s="31">
        <f t="shared" si="256"/>
        <v>33677344341.905334</v>
      </c>
      <c r="V2091" s="30">
        <f>LN(Data[[#This Row],[MA'[NVA']
30d]]/Data[[#This Row],[MA'[NVMetcalfe calc']]])</f>
        <v>-2.1976527764723084</v>
      </c>
      <c r="W2091" s="30">
        <f>$Q$3+Data[[#This Row],[NVM
(scaled)]]/((Data[[#This Row],[Upper Bound]]-Data[[#This Row],[Lower Bound]])/2)</f>
        <v>-0.6040293549174881</v>
      </c>
      <c r="X2091" s="30">
        <f>(Data[[#This Row],[Upper Bound]]+Data[[#This Row],[Lower Bound]])/2</f>
        <v>23.045306206686966</v>
      </c>
      <c r="Y2091" s="32">
        <f>LN(Data[[#This Row],[NVActual]]/Data[[#This Row],[MA'[n^2']
30d]])</f>
        <v>-2.8473137286036905</v>
      </c>
      <c r="Z2091" s="32">
        <f>LN(Data[[#This Row],[NVActual]]/Data[[#This Row],[MA'[n*ln(n)']
30d]])</f>
        <v>7.0802545314607643</v>
      </c>
      <c r="AA2091" s="32">
        <f>LN(Data[[#This Row],[NVActual]]/Data[[#This Row],[MA'[n^1.5']]])</f>
        <v>3.3777189504796765</v>
      </c>
      <c r="AB2091" s="32">
        <f>LN(Data[[#This Row],[NVActual]]/Data[[#This Row],[Metcalfe
(n^2)]])</f>
        <v>-2.97957972325533</v>
      </c>
      <c r="AC2091" s="34">
        <f>1+Data[[#This Row],[MA'[NVMetcalfe calc']]]/((Data[[#This Row],[NVM_norm
(scaled)]]-Data[[#This Row],[NV_fund.]])/2)</f>
        <v>-2848058394.0596657</v>
      </c>
    </row>
    <row r="2092" spans="1:29" x14ac:dyDescent="0.2">
      <c r="A2092" s="23">
        <v>42084</v>
      </c>
      <c r="B2092" s="24">
        <v>3647612342.24476</v>
      </c>
      <c r="C2092" s="24">
        <f t="shared" si="257"/>
        <v>3728558678.4095049</v>
      </c>
      <c r="D2092" s="25">
        <f>LN(Data[[#This Row],[NVActual]])</f>
        <v>22.017338637679853</v>
      </c>
      <c r="E2092" s="26">
        <v>251472</v>
      </c>
      <c r="F2092" s="40">
        <f>Data[[#This Row],[DAA 
(n)]]^2</f>
        <v>63238166784</v>
      </c>
      <c r="G2092" s="41">
        <f t="shared" si="258"/>
        <v>64378242204.26667</v>
      </c>
      <c r="H2092" s="28">
        <f>LN(Data[[#This Row],[Metcalfe
(n^2)]])</f>
        <v>24.870173860632221</v>
      </c>
      <c r="I2092" s="42">
        <f t="shared" si="259"/>
        <v>24.880163945911921</v>
      </c>
      <c r="J2092" s="40">
        <f>Data[[#This Row],[DAA 
(n)]]*LN(Data[[#This Row],[DAA 
(n)]])</f>
        <v>3127076.1805404527</v>
      </c>
      <c r="K2092" s="40">
        <f t="shared" si="260"/>
        <v>3151192.867398282</v>
      </c>
      <c r="L2092" s="29">
        <f>LN(Data[[#This Row],[MA'[n*ln(n)']
30d]])</f>
        <v>14.963291627180535</v>
      </c>
      <c r="M2092" s="43">
        <f t="shared" si="261"/>
        <v>14.959141960585772</v>
      </c>
      <c r="N2092" s="40">
        <f>Data[[#This Row],[DAA 
(n)]]^1.5</f>
        <v>126105623.49675782</v>
      </c>
      <c r="O2092" s="40">
        <f t="shared" si="262"/>
        <v>127618304.05277435</v>
      </c>
      <c r="P2092" s="43">
        <f>LN(Data[[#This Row],[MA'[n^1.5']]])</f>
        <v>18.66455436727664</v>
      </c>
      <c r="Q2092" s="43">
        <f t="shared" si="263"/>
        <v>18.661576493426185</v>
      </c>
      <c r="R2092" s="30">
        <f>$O$1+$O$2*Data[[#This Row],[MA'[ln(n^2)']]]</f>
        <v>24.880163945911921</v>
      </c>
      <c r="S2092" s="30">
        <f>$Q$1+$Q$2*Data[[#This Row],[MA'[ln(n*ln(n))']]]</f>
        <v>21.202584234966523</v>
      </c>
      <c r="T2092" s="31">
        <f>$O$3*Data[[#This Row],[Metcalfe
(n^2)]]</f>
        <v>32883846727.68</v>
      </c>
      <c r="U2092" s="31">
        <f t="shared" si="256"/>
        <v>33476685946.21867</v>
      </c>
      <c r="V2092" s="30">
        <f>LN(Data[[#This Row],[MA'[NVA']
30d]]/Data[[#This Row],[MA'[NVMetcalfe calc']]])</f>
        <v>-2.1948275089632885</v>
      </c>
      <c r="W2092" s="30">
        <f>$Q$3+Data[[#This Row],[NVM
(scaled)]]/((Data[[#This Row],[Upper Bound]]-Data[[#This Row],[Lower Bound]])/2)</f>
        <v>-0.60362607011939529</v>
      </c>
      <c r="X2092" s="30">
        <f>(Data[[#This Row],[Upper Bound]]+Data[[#This Row],[Lower Bound]])/2</f>
        <v>23.04137409043922</v>
      </c>
      <c r="Y2092" s="29">
        <f>LN(Data[[#This Row],[NVActual]]/Data[[#This Row],[MA'[n^2']
30d]])</f>
        <v>-2.8707029213203397</v>
      </c>
      <c r="Z2092" s="29">
        <f>LN(Data[[#This Row],[NVActual]]/Data[[#This Row],[MA'[n*ln(n)']
30d]])</f>
        <v>7.0540470104993194</v>
      </c>
      <c r="AA2092" s="29">
        <f>LN(Data[[#This Row],[NVActual]]/Data[[#This Row],[MA'[n^1.5']]])</f>
        <v>3.3527842704032156</v>
      </c>
      <c r="AB2092" s="29">
        <f>LN(Data[[#This Row],[NVActual]]/Data[[#This Row],[Metcalfe
(n^2)]])</f>
        <v>-2.8528352229523675</v>
      </c>
      <c r="AC2092" s="26">
        <f>1+Data[[#This Row],[MA'[NVMetcalfe calc']]]/((Data[[#This Row],[NVM_norm
(scaled)]]-Data[[#This Row],[NV_fund.]])/2)</f>
        <v>-2831608010.7487111</v>
      </c>
    </row>
    <row r="2093" spans="1:29" x14ac:dyDescent="0.2">
      <c r="A2093" s="23">
        <v>42083</v>
      </c>
      <c r="B2093" s="24">
        <v>3671509176.39956</v>
      </c>
      <c r="C2093" s="24">
        <f t="shared" si="257"/>
        <v>3718693319.7892661</v>
      </c>
      <c r="D2093" s="25">
        <f>LN(Data[[#This Row],[NVActual]])</f>
        <v>22.023868634212629</v>
      </c>
      <c r="E2093" s="26">
        <v>236693</v>
      </c>
      <c r="F2093" s="40">
        <f>Data[[#This Row],[DAA 
(n)]]^2</f>
        <v>56023576249</v>
      </c>
      <c r="G2093" s="41">
        <f t="shared" si="258"/>
        <v>63788857764.800003</v>
      </c>
      <c r="H2093" s="28">
        <f>LN(Data[[#This Row],[Metcalfe
(n^2)]])</f>
        <v>24.749038443530484</v>
      </c>
      <c r="I2093" s="42">
        <f t="shared" si="259"/>
        <v>24.869232220004804</v>
      </c>
      <c r="J2093" s="40">
        <f>Data[[#This Row],[DAA 
(n)]]*LN(Data[[#This Row],[DAA 
(n)]])</f>
        <v>2928962.0781572806</v>
      </c>
      <c r="K2093" s="40">
        <f t="shared" si="260"/>
        <v>3134261.8594050156</v>
      </c>
      <c r="L2093" s="29">
        <f>LN(Data[[#This Row],[MA'[n*ln(n)']
30d]])</f>
        <v>14.957904252780642</v>
      </c>
      <c r="M2093" s="43">
        <f t="shared" si="261"/>
        <v>14.957753141836145</v>
      </c>
      <c r="N2093" s="40">
        <f>Data[[#This Row],[DAA 
(n)]]^1.5</f>
        <v>115153759.52657649</v>
      </c>
      <c r="O2093" s="40">
        <f t="shared" si="262"/>
        <v>126701728.46998198</v>
      </c>
      <c r="P2093" s="43">
        <f>LN(Data[[#This Row],[MA'[n^1.5']]])</f>
        <v>18.657346287423902</v>
      </c>
      <c r="Q2093" s="43">
        <f t="shared" si="263"/>
        <v>18.659837110106775</v>
      </c>
      <c r="R2093" s="30">
        <f>$O$1+$O$2*Data[[#This Row],[MA'[ln(n^2)']]]</f>
        <v>24.869232220004804</v>
      </c>
      <c r="S2093" s="30">
        <f>$Q$1+$Q$2*Data[[#This Row],[MA'[ln(n*ln(n))']]]</f>
        <v>21.200292684029638</v>
      </c>
      <c r="T2093" s="31">
        <f>$O$3*Data[[#This Row],[Metcalfe
(n^2)]]</f>
        <v>29132259649.48</v>
      </c>
      <c r="U2093" s="31">
        <f t="shared" ref="U2093:U2156" si="264">AVERAGE(T2093:T2122)</f>
        <v>33170206037.695999</v>
      </c>
      <c r="V2093" s="30">
        <f>LN(Data[[#This Row],[MA'[NVA']
30d]]/Data[[#This Row],[MA'[NVMetcalfe calc']]])</f>
        <v>-2.1882797160489242</v>
      </c>
      <c r="W2093" s="30">
        <f>$Q$3+Data[[#This Row],[NVM
(scaled)]]/((Data[[#This Row],[Upper Bound]]-Data[[#This Row],[Lower Bound]])/2)</f>
        <v>-0.60286769083661229</v>
      </c>
      <c r="X2093" s="30">
        <f>(Data[[#This Row],[Upper Bound]]+Data[[#This Row],[Lower Bound]])/2</f>
        <v>23.034762452017219</v>
      </c>
      <c r="Y2093" s="32">
        <f>LN(Data[[#This Row],[NVActual]]/Data[[#This Row],[MA'[n^2']
30d]])</f>
        <v>-2.8549757346476752</v>
      </c>
      <c r="Z2093" s="32">
        <f>LN(Data[[#This Row],[NVActual]]/Data[[#This Row],[MA'[n*ln(n)']
30d]])</f>
        <v>7.0659643814319892</v>
      </c>
      <c r="AA2093" s="32">
        <f>LN(Data[[#This Row],[NVActual]]/Data[[#This Row],[MA'[n^1.5']]])</f>
        <v>3.3665223467887295</v>
      </c>
      <c r="AB2093" s="32">
        <f>LN(Data[[#This Row],[NVActual]]/Data[[#This Row],[Metcalfe
(n^2)]])</f>
        <v>-2.725169809317852</v>
      </c>
      <c r="AC2093" s="34">
        <f>1+Data[[#This Row],[MA'[NVMetcalfe calc']]]/((Data[[#This Row],[NVM_norm
(scaled)]]-Data[[#This Row],[NV_fund.]])/2)</f>
        <v>-2806559356.8740444</v>
      </c>
    </row>
    <row r="2094" spans="1:29" x14ac:dyDescent="0.2">
      <c r="A2094" s="23">
        <v>42082</v>
      </c>
      <c r="B2094" s="24">
        <v>3658421733.5754099</v>
      </c>
      <c r="C2094" s="24">
        <f t="shared" si="257"/>
        <v>3705284135.2531185</v>
      </c>
      <c r="D2094" s="25">
        <f>LN(Data[[#This Row],[NVActual]])</f>
        <v>22.020297671022874</v>
      </c>
      <c r="E2094" s="26">
        <v>261205</v>
      </c>
      <c r="F2094" s="40">
        <f>Data[[#This Row],[DAA 
(n)]]^2</f>
        <v>68228052025</v>
      </c>
      <c r="G2094" s="41">
        <f t="shared" si="258"/>
        <v>63945219836.800003</v>
      </c>
      <c r="H2094" s="28">
        <f>LN(Data[[#This Row],[Metcalfe
(n^2)]])</f>
        <v>24.946121637241603</v>
      </c>
      <c r="I2094" s="42">
        <f t="shared" si="259"/>
        <v>24.871912517613261</v>
      </c>
      <c r="J2094" s="40">
        <f>Data[[#This Row],[DAA 
(n)]]*LN(Data[[#This Row],[DAA 
(n)]])</f>
        <v>3258025.8511278466</v>
      </c>
      <c r="K2094" s="40">
        <f t="shared" si="260"/>
        <v>3138597.2954789349</v>
      </c>
      <c r="L2094" s="29">
        <f>LN(Data[[#This Row],[MA'[n*ln(n)']
30d]])</f>
        <v>14.959286536889749</v>
      </c>
      <c r="M2094" s="43">
        <f t="shared" si="261"/>
        <v>14.956645977104047</v>
      </c>
      <c r="N2094" s="40">
        <f>Data[[#This Row],[DAA 
(n)]]^1.5</f>
        <v>133497222.17780471</v>
      </c>
      <c r="O2094" s="40">
        <f t="shared" si="262"/>
        <v>126940335.72586082</v>
      </c>
      <c r="P2094" s="43">
        <f>LN(Data[[#This Row],[MA'[n^1.5']]])</f>
        <v>18.659227736599309</v>
      </c>
      <c r="Q2094" s="43">
        <f t="shared" si="263"/>
        <v>18.65847365054082</v>
      </c>
      <c r="R2094" s="30">
        <f>$O$1+$O$2*Data[[#This Row],[MA'[ln(n^2)']]]</f>
        <v>24.871912517613261</v>
      </c>
      <c r="S2094" s="30">
        <f>$Q$1+$Q$2*Data[[#This Row],[MA'[ln(n*ln(n))']]]</f>
        <v>21.198465862221678</v>
      </c>
      <c r="T2094" s="31">
        <f>$O$3*Data[[#This Row],[Metcalfe
(n^2)]]</f>
        <v>35478587053</v>
      </c>
      <c r="U2094" s="31">
        <f t="shared" si="264"/>
        <v>33251514315.136002</v>
      </c>
      <c r="V2094" s="30">
        <f>LN(Data[[#This Row],[MA'[NVA']
30d]]/Data[[#This Row],[MA'[NVMetcalfe calc']]])</f>
        <v>-2.1943403638926564</v>
      </c>
      <c r="W2094" s="30">
        <f>$Q$3+Data[[#This Row],[NVM
(scaled)]]/((Data[[#This Row],[Upper Bound]]-Data[[#This Row],[Lower Bound]])/2)</f>
        <v>-0.60470381347282343</v>
      </c>
      <c r="X2094" s="30">
        <f>(Data[[#This Row],[Upper Bound]]+Data[[#This Row],[Lower Bound]])/2</f>
        <v>23.035189189917467</v>
      </c>
      <c r="Y2094" s="29">
        <f>LN(Data[[#This Row],[NVActual]]/Data[[#This Row],[MA'[n^2']
30d]])</f>
        <v>-2.8609949427073613</v>
      </c>
      <c r="Z2094" s="29">
        <f>LN(Data[[#This Row],[NVActual]]/Data[[#This Row],[MA'[n*ln(n)']
30d]])</f>
        <v>7.0610111341331239</v>
      </c>
      <c r="AA2094" s="29">
        <f>LN(Data[[#This Row],[NVActual]]/Data[[#This Row],[MA'[n^1.5']]])</f>
        <v>3.3610699344235639</v>
      </c>
      <c r="AB2094" s="29">
        <f>LN(Data[[#This Row],[NVActual]]/Data[[#This Row],[Metcalfe
(n^2)]])</f>
        <v>-2.9258239662187293</v>
      </c>
      <c r="AC2094" s="26">
        <f>1+Data[[#This Row],[MA'[NVMetcalfe calc']]]/((Data[[#This Row],[NVM_norm
(scaled)]]-Data[[#This Row],[NV_fund.]])/2)</f>
        <v>-2813169611.0931907</v>
      </c>
    </row>
    <row r="2095" spans="1:29" x14ac:dyDescent="0.2">
      <c r="A2095" s="23">
        <v>42081</v>
      </c>
      <c r="B2095" s="24">
        <v>3590445029.5321999</v>
      </c>
      <c r="C2095" s="24">
        <f t="shared" si="257"/>
        <v>3695930079.7903948</v>
      </c>
      <c r="D2095" s="25">
        <f>LN(Data[[#This Row],[NVActual]])</f>
        <v>22.001541995421732</v>
      </c>
      <c r="E2095" s="26">
        <v>251725</v>
      </c>
      <c r="F2095" s="40">
        <f>Data[[#This Row],[DAA 
(n)]]^2</f>
        <v>63365475625</v>
      </c>
      <c r="G2095" s="41">
        <f t="shared" si="258"/>
        <v>64140948681.599998</v>
      </c>
      <c r="H2095" s="28">
        <f>LN(Data[[#This Row],[Metcalfe
(n^2)]])</f>
        <v>24.87218500156763</v>
      </c>
      <c r="I2095" s="42">
        <f t="shared" si="259"/>
        <v>24.874664471509199</v>
      </c>
      <c r="J2095" s="40">
        <f>Data[[#This Row],[DAA 
(n)]]*LN(Data[[#This Row],[DAA 
(n)]])</f>
        <v>3130475.3847598056</v>
      </c>
      <c r="K2095" s="40">
        <f t="shared" si="260"/>
        <v>3143548.6360749179</v>
      </c>
      <c r="L2095" s="29">
        <f>LN(Data[[#This Row],[MA'[n*ln(n)']
30d]])</f>
        <v>14.960862858635593</v>
      </c>
      <c r="M2095" s="43">
        <f t="shared" si="261"/>
        <v>14.955535077473234</v>
      </c>
      <c r="N2095" s="40">
        <f>Data[[#This Row],[DAA 
(n)]]^1.5</f>
        <v>126295979.15889122</v>
      </c>
      <c r="O2095" s="40">
        <f t="shared" si="262"/>
        <v>127224578.57887025</v>
      </c>
      <c r="P2095" s="43">
        <f>LN(Data[[#This Row],[MA'[n^1.5']]])</f>
        <v>18.661464418025513</v>
      </c>
      <c r="Q2095" s="43">
        <f t="shared" si="263"/>
        <v>18.657106479171475</v>
      </c>
      <c r="R2095" s="30">
        <f>$O$1+$O$2*Data[[#This Row],[MA'[ln(n^2)']]]</f>
        <v>24.874664471509199</v>
      </c>
      <c r="S2095" s="30">
        <f>$Q$1+$Q$2*Data[[#This Row],[MA'[ln(n*ln(n))']]]</f>
        <v>21.196632877830837</v>
      </c>
      <c r="T2095" s="31">
        <f>$O$3*Data[[#This Row],[Metcalfe
(n^2)]]</f>
        <v>32950047325</v>
      </c>
      <c r="U2095" s="31">
        <f t="shared" si="264"/>
        <v>33353293314.432003</v>
      </c>
      <c r="V2095" s="30">
        <f>LN(Data[[#This Row],[MA'[NVA']
30d]]/Data[[#This Row],[MA'[NVMetcalfe calc']]])</f>
        <v>-2.199924281749233</v>
      </c>
      <c r="W2095" s="30">
        <f>$Q$3+Data[[#This Row],[NVM
(scaled)]]/((Data[[#This Row],[Upper Bound]]-Data[[#This Row],[Lower Bound]])/2)</f>
        <v>-0.60625088894307788</v>
      </c>
      <c r="X2095" s="30">
        <f>(Data[[#This Row],[Upper Bound]]+Data[[#This Row],[Lower Bound]])/2</f>
        <v>23.035648674670018</v>
      </c>
      <c r="Y2095" s="32">
        <f>LN(Data[[#This Row],[NVActual]]/Data[[#This Row],[MA'[n^2']
30d]])</f>
        <v>-2.8828068264754392</v>
      </c>
      <c r="Z2095" s="32">
        <f>LN(Data[[#This Row],[NVActual]]/Data[[#This Row],[MA'[n*ln(n)']
30d]])</f>
        <v>7.0406791367861405</v>
      </c>
      <c r="AA2095" s="32">
        <f>LN(Data[[#This Row],[NVActual]]/Data[[#This Row],[MA'[n^1.5']]])</f>
        <v>3.3400775773962219</v>
      </c>
      <c r="AB2095" s="32">
        <f>LN(Data[[#This Row],[NVActual]]/Data[[#This Row],[Metcalfe
(n^2)]])</f>
        <v>-2.8706430061458974</v>
      </c>
      <c r="AC2095" s="34">
        <f>1+Data[[#This Row],[MA'[NVMetcalfe calc']]]/((Data[[#This Row],[NVM_norm
(scaled)]]-Data[[#This Row],[NV_fund.]])/2)</f>
        <v>-2821540901.3871818</v>
      </c>
    </row>
    <row r="2096" spans="1:29" x14ac:dyDescent="0.2">
      <c r="A2096" s="23">
        <v>42080</v>
      </c>
      <c r="B2096" s="24">
        <v>3979568774.6893601</v>
      </c>
      <c r="C2096" s="24">
        <f t="shared" si="257"/>
        <v>3684741333.9236636</v>
      </c>
      <c r="D2096" s="25">
        <f>LN(Data[[#This Row],[NVActual]])</f>
        <v>22.10443930230468</v>
      </c>
      <c r="E2096" s="26">
        <v>226597</v>
      </c>
      <c r="F2096" s="40">
        <f>Data[[#This Row],[DAA 
(n)]]^2</f>
        <v>51346200409</v>
      </c>
      <c r="G2096" s="41">
        <f t="shared" si="258"/>
        <v>64311278683.566666</v>
      </c>
      <c r="H2096" s="28">
        <f>LN(Data[[#This Row],[Metcalfe
(n^2)]])</f>
        <v>24.661856776600814</v>
      </c>
      <c r="I2096" s="42">
        <f t="shared" si="259"/>
        <v>24.877249639407637</v>
      </c>
      <c r="J2096" s="40">
        <f>Data[[#This Row],[DAA 
(n)]]*LN(Data[[#This Row],[DAA 
(n)]])</f>
        <v>2794151.3800037075</v>
      </c>
      <c r="K2096" s="40">
        <f t="shared" si="260"/>
        <v>3148012.7578129256</v>
      </c>
      <c r="L2096" s="29">
        <f>LN(Data[[#This Row],[MA'[n*ln(n)']
30d]])</f>
        <v>14.962281941183686</v>
      </c>
      <c r="M2096" s="43">
        <f t="shared" si="261"/>
        <v>14.954248035816153</v>
      </c>
      <c r="N2096" s="40">
        <f>Data[[#This Row],[DAA 
(n)]]^1.5</f>
        <v>107865170.34742101</v>
      </c>
      <c r="O2096" s="40">
        <f t="shared" si="262"/>
        <v>127476712.57680582</v>
      </c>
      <c r="P2096" s="43">
        <f>LN(Data[[#This Row],[MA'[n^1.5']]])</f>
        <v>18.663444259424434</v>
      </c>
      <c r="Q2096" s="43">
        <f t="shared" si="263"/>
        <v>18.655489832776507</v>
      </c>
      <c r="R2096" s="30">
        <f>$O$1+$O$2*Data[[#This Row],[MA'[ln(n^2)']]]</f>
        <v>24.877249639407637</v>
      </c>
      <c r="S2096" s="30">
        <f>$Q$1+$Q$2*Data[[#This Row],[MA'[ln(n*ln(n))']]]</f>
        <v>21.194509259096652</v>
      </c>
      <c r="T2096" s="31">
        <f>$O$3*Data[[#This Row],[Metcalfe
(n^2)]]</f>
        <v>26700024212.68</v>
      </c>
      <c r="U2096" s="31">
        <f t="shared" si="264"/>
        <v>33441864915.45467</v>
      </c>
      <c r="V2096" s="30">
        <f>LN(Data[[#This Row],[MA'[NVA']
30d]]/Data[[#This Row],[MA'[NVMetcalfe calc']]])</f>
        <v>-2.2056082268086721</v>
      </c>
      <c r="W2096" s="30">
        <f>$Q$3+Data[[#This Row],[NVM
(scaled)]]/((Data[[#This Row],[Upper Bound]]-Data[[#This Row],[Lower Bound]])/2)</f>
        <v>-0.6078081531896754</v>
      </c>
      <c r="X2096" s="30">
        <f>(Data[[#This Row],[Upper Bound]]+Data[[#This Row],[Lower Bound]])/2</f>
        <v>23.035879449252143</v>
      </c>
      <c r="Y2096" s="29">
        <f>LN(Data[[#This Row],[NVActual]]/Data[[#This Row],[MA'[n^2']
30d]])</f>
        <v>-2.7825615577126923</v>
      </c>
      <c r="Z2096" s="29">
        <f>LN(Data[[#This Row],[NVActual]]/Data[[#This Row],[MA'[n*ln(n)']
30d]])</f>
        <v>7.1421573611209963</v>
      </c>
      <c r="AA2096" s="29">
        <f>LN(Data[[#This Row],[NVActual]]/Data[[#This Row],[MA'[n^1.5']]])</f>
        <v>3.4409950428802469</v>
      </c>
      <c r="AB2096" s="29">
        <f>LN(Data[[#This Row],[NVActual]]/Data[[#This Row],[Metcalfe
(n^2)]])</f>
        <v>-2.557417474296134</v>
      </c>
      <c r="AC2096" s="26">
        <f>1+Data[[#This Row],[MA'[NVMetcalfe calc']]]/((Data[[#This Row],[NVM_norm
(scaled)]]-Data[[#This Row],[NV_fund.]])/2)</f>
        <v>-2828819722.7051072</v>
      </c>
    </row>
    <row r="2097" spans="1:29" x14ac:dyDescent="0.2">
      <c r="A2097" s="23">
        <v>42079</v>
      </c>
      <c r="B2097" s="24">
        <v>4064348851.7566099</v>
      </c>
      <c r="C2097" s="24">
        <f t="shared" si="257"/>
        <v>3660255612.4154181</v>
      </c>
      <c r="D2097" s="25">
        <f>LN(Data[[#This Row],[NVActual]])</f>
        <v>22.125519383045631</v>
      </c>
      <c r="E2097" s="26">
        <v>260952</v>
      </c>
      <c r="F2097" s="40">
        <f>Data[[#This Row],[DAA 
(n)]]^2</f>
        <v>68095946304</v>
      </c>
      <c r="G2097" s="41">
        <f t="shared" si="258"/>
        <v>66508417319.566666</v>
      </c>
      <c r="H2097" s="28">
        <f>LN(Data[[#This Row],[Metcalfe
(n^2)]])</f>
        <v>24.944183522691389</v>
      </c>
      <c r="I2097" s="42">
        <f t="shared" si="259"/>
        <v>24.904776499994959</v>
      </c>
      <c r="J2097" s="40">
        <f>Data[[#This Row],[DAA 
(n)]]*LN(Data[[#This Row],[DAA 
(n)]])</f>
        <v>3254617.2893066816</v>
      </c>
      <c r="K2097" s="40">
        <f t="shared" si="260"/>
        <v>3200337.9912315812</v>
      </c>
      <c r="L2097" s="29">
        <f>LN(Data[[#This Row],[MA'[n*ln(n)']
30d]])</f>
        <v>14.978766984452186</v>
      </c>
      <c r="M2097" s="43">
        <f t="shared" si="261"/>
        <v>14.952966751154467</v>
      </c>
      <c r="N2097" s="40">
        <f>Data[[#This Row],[DAA 
(n)]]^1.5</f>
        <v>133303313.46189933</v>
      </c>
      <c r="O2097" s="40">
        <f t="shared" si="262"/>
        <v>130560679.32290927</v>
      </c>
      <c r="P2097" s="43">
        <f>LN(Data[[#This Row],[MA'[n^1.5']]])</f>
        <v>18.687348652313819</v>
      </c>
      <c r="Q2097" s="43">
        <f t="shared" si="263"/>
        <v>18.653883215720466</v>
      </c>
      <c r="R2097" s="30">
        <f>$O$1+$O$2*Data[[#This Row],[MA'[ln(n^2)']]]</f>
        <v>24.904776499994959</v>
      </c>
      <c r="S2097" s="30">
        <f>$Q$1+$Q$2*Data[[#This Row],[MA'[ln(n*ln(n))']]]</f>
        <v>21.192395139404869</v>
      </c>
      <c r="T2097" s="31">
        <f>$O$3*Data[[#This Row],[Metcalfe
(n^2)]]</f>
        <v>35409892078.080002</v>
      </c>
      <c r="U2097" s="31">
        <f t="shared" si="264"/>
        <v>34584377006.174675</v>
      </c>
      <c r="V2097" s="30">
        <f>LN(Data[[#This Row],[MA'[NVA']
30d]]/Data[[#This Row],[MA'[NVMetcalfe calc']]])</f>
        <v>-2.2458690640467562</v>
      </c>
      <c r="W2097" s="30">
        <f>$Q$3+Data[[#This Row],[NVM
(scaled)]]/((Data[[#This Row],[Upper Bound]]-Data[[#This Row],[Lower Bound]])/2)</f>
        <v>-0.61993445764406652</v>
      </c>
      <c r="X2097" s="30">
        <f>(Data[[#This Row],[Upper Bound]]+Data[[#This Row],[Lower Bound]])/2</f>
        <v>23.048585819699916</v>
      </c>
      <c r="Y2097" s="32">
        <f>LN(Data[[#This Row],[NVActual]]/Data[[#This Row],[MA'[n^2']
30d]])</f>
        <v>-2.7950749697865773</v>
      </c>
      <c r="Z2097" s="32">
        <f>LN(Data[[#This Row],[NVActual]]/Data[[#This Row],[MA'[n*ln(n)']
30d]])</f>
        <v>7.1467523985934465</v>
      </c>
      <c r="AA2097" s="32">
        <f>LN(Data[[#This Row],[NVActual]]/Data[[#This Row],[MA'[n^1.5']]])</f>
        <v>3.4381707307318146</v>
      </c>
      <c r="AB2097" s="32">
        <f>LN(Data[[#This Row],[NVActual]]/Data[[#This Row],[Metcalfe
(n^2)]])</f>
        <v>-2.8186641396457581</v>
      </c>
      <c r="AC2097" s="34">
        <f>1+Data[[#This Row],[MA'[NVMetcalfe calc']]]/((Data[[#This Row],[NVM_norm
(scaled)]]-Data[[#This Row],[NV_fund.]])/2)</f>
        <v>-2922394521.4222221</v>
      </c>
    </row>
    <row r="2098" spans="1:29" x14ac:dyDescent="0.2">
      <c r="A2098" s="23">
        <v>42078</v>
      </c>
      <c r="B2098" s="24">
        <v>4005857102.3067598</v>
      </c>
      <c r="C2098" s="24">
        <f t="shared" si="257"/>
        <v>3643609292.3681488</v>
      </c>
      <c r="D2098" s="25">
        <f>LN(Data[[#This Row],[NVActual]])</f>
        <v>22.111023402636881</v>
      </c>
      <c r="E2098" s="26">
        <v>254579</v>
      </c>
      <c r="F2098" s="40">
        <f>Data[[#This Row],[DAA 
(n)]]^2</f>
        <v>64810467241</v>
      </c>
      <c r="G2098" s="41">
        <f t="shared" si="258"/>
        <v>66497297020.900002</v>
      </c>
      <c r="H2098" s="28">
        <f>LN(Data[[#This Row],[Metcalfe
(n^2)]])</f>
        <v>24.894732958756745</v>
      </c>
      <c r="I2098" s="42">
        <f t="shared" si="259"/>
        <v>24.904612795276787</v>
      </c>
      <c r="J2098" s="40">
        <f>Data[[#This Row],[DAA 
(n)]]*LN(Data[[#This Row],[DAA 
(n)]])</f>
        <v>3168838.1109536667</v>
      </c>
      <c r="K2098" s="40">
        <f t="shared" si="260"/>
        <v>3200050.6127893743</v>
      </c>
      <c r="L2098" s="29">
        <f>LN(Data[[#This Row],[MA'[n*ln(n)']
30d]])</f>
        <v>14.978677184141555</v>
      </c>
      <c r="M2098" s="43">
        <f t="shared" si="261"/>
        <v>14.950653571218085</v>
      </c>
      <c r="N2098" s="40">
        <f>Data[[#This Row],[DAA 
(n)]]^1.5</f>
        <v>128449927.75298266</v>
      </c>
      <c r="O2098" s="40">
        <f t="shared" si="262"/>
        <v>130544342.64226499</v>
      </c>
      <c r="P2098" s="43">
        <f>LN(Data[[#This Row],[MA'[n^1.5']]])</f>
        <v>18.687223517373535</v>
      </c>
      <c r="Q2098" s="43">
        <f t="shared" si="263"/>
        <v>18.650757500136482</v>
      </c>
      <c r="R2098" s="30">
        <f>$O$1+$O$2*Data[[#This Row],[MA'[ln(n^2)']]]</f>
        <v>24.904612795276787</v>
      </c>
      <c r="S2098" s="30">
        <f>$Q$1+$Q$2*Data[[#This Row],[MA'[ln(n*ln(n))']]]</f>
        <v>21.188578392509839</v>
      </c>
      <c r="T2098" s="31">
        <f>$O$3*Data[[#This Row],[Metcalfe
(n^2)]]</f>
        <v>33701442965.32</v>
      </c>
      <c r="U2098" s="31">
        <f t="shared" si="264"/>
        <v>34578594450.868004</v>
      </c>
      <c r="V2098" s="30">
        <f>LN(Data[[#This Row],[MA'[NVA']
30d]]/Data[[#This Row],[MA'[NVMetcalfe calc']]])</f>
        <v>-2.2502600789154479</v>
      </c>
      <c r="W2098" s="30">
        <f>$Q$3+Data[[#This Row],[NVM
(scaled)]]/((Data[[#This Row],[Upper Bound]]-Data[[#This Row],[Lower Bound]])/2)</f>
        <v>-0.62110831333526473</v>
      </c>
      <c r="X2098" s="30">
        <f>(Data[[#This Row],[Upper Bound]]+Data[[#This Row],[Lower Bound]])/2</f>
        <v>23.046595593893315</v>
      </c>
      <c r="Y2098" s="29">
        <f>LN(Data[[#This Row],[NVActual]]/Data[[#This Row],[MA'[n^2']
30d]])</f>
        <v>-2.8094037348429999</v>
      </c>
      <c r="Z2098" s="29">
        <f>LN(Data[[#This Row],[NVActual]]/Data[[#This Row],[MA'[n*ln(n)']
30d]])</f>
        <v>7.1323462184953259</v>
      </c>
      <c r="AA2098" s="29">
        <f>LN(Data[[#This Row],[NVActual]]/Data[[#This Row],[MA'[n^1.5']]])</f>
        <v>3.423799885263346</v>
      </c>
      <c r="AB2098" s="29">
        <f>LN(Data[[#This Row],[NVActual]]/Data[[#This Row],[Metcalfe
(n^2)]])</f>
        <v>-2.7837095561198657</v>
      </c>
      <c r="AC2098" s="26">
        <f>1+Data[[#This Row],[MA'[NVMetcalfe calc']]]/((Data[[#This Row],[NVM_norm
(scaled)]]-Data[[#This Row],[NV_fund.]])/2)</f>
        <v>-2922006678.3472962</v>
      </c>
    </row>
    <row r="2099" spans="1:29" x14ac:dyDescent="0.2">
      <c r="A2099" s="23">
        <v>42077</v>
      </c>
      <c r="B2099" s="24">
        <v>3953780496.6016402</v>
      </c>
      <c r="C2099" s="24">
        <f t="shared" si="257"/>
        <v>3619161445.2871318</v>
      </c>
      <c r="D2099" s="25">
        <f>LN(Data[[#This Row],[NVActual]])</f>
        <v>22.097938045890242</v>
      </c>
      <c r="E2099" s="26">
        <v>261423</v>
      </c>
      <c r="F2099" s="40">
        <f>Data[[#This Row],[DAA 
(n)]]^2</f>
        <v>68341984929</v>
      </c>
      <c r="G2099" s="41">
        <f t="shared" si="258"/>
        <v>67597554515.566666</v>
      </c>
      <c r="H2099" s="28">
        <f>LN(Data[[#This Row],[Metcalfe
(n^2)]])</f>
        <v>24.947790128119575</v>
      </c>
      <c r="I2099" s="42">
        <f t="shared" si="259"/>
        <v>24.918334243644459</v>
      </c>
      <c r="J2099" s="40">
        <f>Data[[#This Row],[DAA 
(n)]]*LN(Data[[#This Row],[DAA 
(n)]])</f>
        <v>3260963.0693317018</v>
      </c>
      <c r="K2099" s="40">
        <f t="shared" si="260"/>
        <v>3226335.9587500622</v>
      </c>
      <c r="L2099" s="29">
        <f>LN(Data[[#This Row],[MA'[n*ln(n)']
30d]])</f>
        <v>14.986857673209059</v>
      </c>
      <c r="M2099" s="43">
        <f t="shared" si="261"/>
        <v>14.948353987593503</v>
      </c>
      <c r="N2099" s="40">
        <f>Data[[#This Row],[DAA 
(n)]]^1.5</f>
        <v>133664380.91763233</v>
      </c>
      <c r="O2099" s="40">
        <f t="shared" si="262"/>
        <v>132093012.84508473</v>
      </c>
      <c r="P2099" s="43">
        <f>LN(Data[[#This Row],[MA'[n^1.5']]])</f>
        <v>18.699016875172287</v>
      </c>
      <c r="Q2099" s="43">
        <f t="shared" si="263"/>
        <v>18.647651112239682</v>
      </c>
      <c r="R2099" s="30">
        <f>$O$1+$O$2*Data[[#This Row],[MA'[ln(n^2)']]]</f>
        <v>24.918334243644459</v>
      </c>
      <c r="S2099" s="30">
        <f>$Q$1+$Q$2*Data[[#This Row],[MA'[ln(n*ln(n))']]]</f>
        <v>21.18478407952928</v>
      </c>
      <c r="T2099" s="31">
        <f>$O$3*Data[[#This Row],[Metcalfe
(n^2)]]</f>
        <v>35537832163.080002</v>
      </c>
      <c r="U2099" s="31">
        <f t="shared" si="264"/>
        <v>35150728348.094673</v>
      </c>
      <c r="V2099" s="30">
        <f>LN(Data[[#This Row],[MA'[NVA']
30d]]/Data[[#This Row],[MA'[NVMetcalfe calc']]])</f>
        <v>-2.2734029851271291</v>
      </c>
      <c r="W2099" s="30">
        <f>$Q$3+Data[[#This Row],[NVM
(scaled)]]/((Data[[#This Row],[Upper Bound]]-Data[[#This Row],[Lower Bound]])/2)</f>
        <v>-0.6278237255134923</v>
      </c>
      <c r="X2099" s="30">
        <f>(Data[[#This Row],[Upper Bound]]+Data[[#This Row],[Lower Bound]])/2</f>
        <v>23.051559161586869</v>
      </c>
      <c r="Y2099" s="32">
        <f>LN(Data[[#This Row],[NVActual]]/Data[[#This Row],[MA'[n^2']
30d]])</f>
        <v>-2.8388995976455016</v>
      </c>
      <c r="Z2099" s="32">
        <f>LN(Data[[#This Row],[NVActual]]/Data[[#This Row],[MA'[n*ln(n)']
30d]])</f>
        <v>7.1110803726811822</v>
      </c>
      <c r="AA2099" s="32">
        <f>LN(Data[[#This Row],[NVActual]]/Data[[#This Row],[MA'[n^1.5']]])</f>
        <v>3.3989211707179545</v>
      </c>
      <c r="AB2099" s="32">
        <f>LN(Data[[#This Row],[NVActual]]/Data[[#This Row],[Metcalfe
(n^2)]])</f>
        <v>-2.8498520822293347</v>
      </c>
      <c r="AC2099" s="34">
        <f>1+Data[[#This Row],[MA'[NVMetcalfe calc']]]/((Data[[#This Row],[NVM_norm
(scaled)]]-Data[[#This Row],[NV_fund.]])/2)</f>
        <v>-2968888885.6477571</v>
      </c>
    </row>
    <row r="2100" spans="1:29" x14ac:dyDescent="0.2">
      <c r="A2100" s="23">
        <v>42076</v>
      </c>
      <c r="B2100" s="24">
        <v>3984946334.6090202</v>
      </c>
      <c r="C2100" s="24">
        <f t="shared" si="257"/>
        <v>3589979554.279501</v>
      </c>
      <c r="D2100" s="25">
        <f>LN(Data[[#This Row],[NVActual]])</f>
        <v>22.105789682249483</v>
      </c>
      <c r="E2100" s="26">
        <v>243732</v>
      </c>
      <c r="F2100" s="40">
        <f>Data[[#This Row],[DAA 
(n)]]^2</f>
        <v>59405287824</v>
      </c>
      <c r="G2100" s="41">
        <f t="shared" si="258"/>
        <v>67115385317.800003</v>
      </c>
      <c r="H2100" s="28">
        <f>LN(Data[[#This Row],[Metcalfe
(n^2)]])</f>
        <v>24.807649079958971</v>
      </c>
      <c r="I2100" s="42">
        <f t="shared" si="259"/>
        <v>24.910406833325244</v>
      </c>
      <c r="J2100" s="40">
        <f>Data[[#This Row],[DAA 
(n)]]*LN(Data[[#This Row],[DAA 
(n)]])</f>
        <v>3023208.96277828</v>
      </c>
      <c r="K2100" s="40">
        <f t="shared" si="260"/>
        <v>3213229.34760956</v>
      </c>
      <c r="L2100" s="29">
        <f>LN(Data[[#This Row],[MA'[n*ln(n)']
30d]])</f>
        <v>14.982787016692582</v>
      </c>
      <c r="M2100" s="43">
        <f t="shared" si="261"/>
        <v>14.945501538270404</v>
      </c>
      <c r="N2100" s="40">
        <f>Data[[#This Row],[DAA 
(n)]]^1.5</f>
        <v>120328590.16841836</v>
      </c>
      <c r="O2100" s="40">
        <f t="shared" si="262"/>
        <v>131365145.89167486</v>
      </c>
      <c r="P2100" s="43">
        <f>LN(Data[[#This Row],[MA'[n^1.5']]])</f>
        <v>18.693491376863314</v>
      </c>
      <c r="Q2100" s="43">
        <f t="shared" si="263"/>
        <v>18.643735290098196</v>
      </c>
      <c r="R2100" s="30">
        <f>$O$1+$O$2*Data[[#This Row],[MA'[ln(n^2)']]]</f>
        <v>24.910406833325244</v>
      </c>
      <c r="S2100" s="30">
        <f>$Q$1+$Q$2*Data[[#This Row],[MA'[ln(n*ln(n))']]]</f>
        <v>21.180077538146165</v>
      </c>
      <c r="T2100" s="31">
        <f>$O$3*Data[[#This Row],[Metcalfe
(n^2)]]</f>
        <v>30890749668.48</v>
      </c>
      <c r="U2100" s="31">
        <f t="shared" si="264"/>
        <v>34900000365.256004</v>
      </c>
      <c r="V2100" s="30">
        <f>LN(Data[[#This Row],[MA'[NVA']
30d]]/Data[[#This Row],[MA'[NVMetcalfe calc']]])</f>
        <v>-2.2743403323769682</v>
      </c>
      <c r="W2100" s="30">
        <f>$Q$3+Data[[#This Row],[NVM
(scaled)]]/((Data[[#This Row],[Upper Bound]]-Data[[#This Row],[Lower Bound]])/2)</f>
        <v>-0.62937778271544575</v>
      </c>
      <c r="X2100" s="30">
        <f>(Data[[#This Row],[Upper Bound]]+Data[[#This Row],[Lower Bound]])/2</f>
        <v>23.045242185735702</v>
      </c>
      <c r="Y2100" s="29">
        <f>LN(Data[[#This Row],[NVActual]]/Data[[#This Row],[MA'[n^2']
30d]])</f>
        <v>-2.8238894617777603</v>
      </c>
      <c r="Z2100" s="29">
        <f>LN(Data[[#This Row],[NVActual]]/Data[[#This Row],[MA'[n*ln(n)']
30d]])</f>
        <v>7.1230026655569034</v>
      </c>
      <c r="AA2100" s="29">
        <f>LN(Data[[#This Row],[NVActual]]/Data[[#This Row],[MA'[n^1.5']]])</f>
        <v>3.4122983053861695</v>
      </c>
      <c r="AB2100" s="29">
        <f>LN(Data[[#This Row],[NVActual]]/Data[[#This Row],[Metcalfe
(n^2)]])</f>
        <v>-2.7018593977094878</v>
      </c>
      <c r="AC2100" s="26">
        <f>1+Data[[#This Row],[MA'[NVMetcalfe calc']]]/((Data[[#This Row],[NVM_norm
(scaled)]]-Data[[#This Row],[NV_fund.]])/2)</f>
        <v>-2948305011.858819</v>
      </c>
    </row>
    <row r="2101" spans="1:29" x14ac:dyDescent="0.2">
      <c r="A2101" s="23">
        <v>42075</v>
      </c>
      <c r="B2101" s="24">
        <v>4121701164.2669501</v>
      </c>
      <c r="C2101" s="24">
        <f t="shared" si="257"/>
        <v>3558313759.6416764</v>
      </c>
      <c r="D2101" s="25">
        <f>LN(Data[[#This Row],[NVActual]])</f>
        <v>22.139531819034758</v>
      </c>
      <c r="E2101" s="26">
        <v>237787</v>
      </c>
      <c r="F2101" s="40">
        <f>Data[[#This Row],[DAA 
(n)]]^2</f>
        <v>56542657369</v>
      </c>
      <c r="G2101" s="41">
        <f t="shared" si="258"/>
        <v>67003434875.800003</v>
      </c>
      <c r="H2101" s="28">
        <f>LN(Data[[#This Row],[Metcalfe
(n^2)]])</f>
        <v>24.758261187912847</v>
      </c>
      <c r="I2101" s="42">
        <f t="shared" si="259"/>
        <v>24.908466945297189</v>
      </c>
      <c r="J2101" s="40">
        <f>Data[[#This Row],[DAA 
(n)]]*LN(Data[[#This Row],[DAA 
(n)]])</f>
        <v>2943596.326545116</v>
      </c>
      <c r="K2101" s="40">
        <f t="shared" si="260"/>
        <v>3210109.6300059757</v>
      </c>
      <c r="L2101" s="29">
        <f>LN(Data[[#This Row],[MA'[n*ln(n)']
30d]])</f>
        <v>14.981815647172846</v>
      </c>
      <c r="M2101" s="43">
        <f t="shared" si="261"/>
        <v>14.942874852830032</v>
      </c>
      <c r="N2101" s="40">
        <f>Data[[#This Row],[DAA 
(n)]]^1.5</f>
        <v>115953045.96172707</v>
      </c>
      <c r="O2101" s="40">
        <f t="shared" si="262"/>
        <v>131193843.55070196</v>
      </c>
      <c r="P2101" s="43">
        <f>LN(Data[[#This Row],[MA'[n^1.5']]])</f>
        <v>18.692186509217056</v>
      </c>
      <c r="Q2101" s="43">
        <f t="shared" si="263"/>
        <v>18.640128490538256</v>
      </c>
      <c r="R2101" s="30">
        <f>$O$1+$O$2*Data[[#This Row],[MA'[ln(n^2)']]]</f>
        <v>24.908466945297189</v>
      </c>
      <c r="S2101" s="30">
        <f>$Q$1+$Q$2*Data[[#This Row],[MA'[ln(n*ln(n))']]]</f>
        <v>21.17574350716955</v>
      </c>
      <c r="T2101" s="31">
        <f>$O$3*Data[[#This Row],[Metcalfe
(n^2)]]</f>
        <v>29402181831.880001</v>
      </c>
      <c r="U2101" s="31">
        <f t="shared" si="264"/>
        <v>34841786135.416008</v>
      </c>
      <c r="V2101" s="30">
        <f>LN(Data[[#This Row],[MA'[NVA']
30d]]/Data[[#This Row],[MA'[NVMetcalfe calc']]])</f>
        <v>-2.2815306478450164</v>
      </c>
      <c r="W2101" s="30">
        <f>$Q$3+Data[[#This Row],[NVM
(scaled)]]/((Data[[#This Row],[Upper Bound]]-Data[[#This Row],[Lower Bound]])/2)</f>
        <v>-0.63244826634648754</v>
      </c>
      <c r="X2101" s="30">
        <f>(Data[[#This Row],[Upper Bound]]+Data[[#This Row],[Lower Bound]])/2</f>
        <v>23.042105226233367</v>
      </c>
      <c r="Y2101" s="32">
        <f>LN(Data[[#This Row],[NVActual]]/Data[[#This Row],[MA'[n^2']
30d]])</f>
        <v>-2.7884779027915068</v>
      </c>
      <c r="Z2101" s="32">
        <f>LN(Data[[#This Row],[NVActual]]/Data[[#This Row],[MA'[n*ln(n)']
30d]])</f>
        <v>7.1577161718619111</v>
      </c>
      <c r="AA2101" s="32">
        <f>LN(Data[[#This Row],[NVActual]]/Data[[#This Row],[MA'[n^1.5']]])</f>
        <v>3.4473453098177029</v>
      </c>
      <c r="AB2101" s="32">
        <f>LN(Data[[#This Row],[NVActual]]/Data[[#This Row],[Metcalfe
(n^2)]])</f>
        <v>-2.618729368878089</v>
      </c>
      <c r="AC2101" s="34">
        <f>1+Data[[#This Row],[MA'[NVMetcalfe calc']]]/((Data[[#This Row],[NVM_norm
(scaled)]]-Data[[#This Row],[NV_fund.]])/2)</f>
        <v>-2943395416.8976359</v>
      </c>
    </row>
    <row r="2102" spans="1:29" x14ac:dyDescent="0.2">
      <c r="A2102" s="23">
        <v>42074</v>
      </c>
      <c r="B2102" s="24">
        <v>4133172397.64328</v>
      </c>
      <c r="C2102" s="24">
        <f t="shared" si="257"/>
        <v>3522702096.3254418</v>
      </c>
      <c r="D2102" s="25">
        <f>LN(Data[[#This Row],[NVActual]])</f>
        <v>22.142311084077221</v>
      </c>
      <c r="E2102" s="26">
        <v>259958</v>
      </c>
      <c r="F2102" s="40">
        <f>Data[[#This Row],[DAA 
(n)]]^2</f>
        <v>67578161764</v>
      </c>
      <c r="G2102" s="41">
        <f t="shared" si="258"/>
        <v>66850051124.699997</v>
      </c>
      <c r="H2102" s="28">
        <f>LN(Data[[#This Row],[Metcalfe
(n^2)]])</f>
        <v>24.936550716974768</v>
      </c>
      <c r="I2102" s="42">
        <f t="shared" si="259"/>
        <v>24.905637475181681</v>
      </c>
      <c r="J2102" s="40">
        <f>Data[[#This Row],[DAA 
(n)]]*LN(Data[[#This Row],[DAA 
(n)]])</f>
        <v>3241227.9256416634</v>
      </c>
      <c r="K2102" s="40">
        <f t="shared" si="260"/>
        <v>3205709.93041794</v>
      </c>
      <c r="L2102" s="29">
        <f>LN(Data[[#This Row],[MA'[n*ln(n)']
30d]])</f>
        <v>14.980444130958505</v>
      </c>
      <c r="M2102" s="43">
        <f t="shared" si="261"/>
        <v>14.940210903493377</v>
      </c>
      <c r="N2102" s="40">
        <f>Data[[#This Row],[DAA 
(n)]]^1.5</f>
        <v>132542384.82782009</v>
      </c>
      <c r="O2102" s="40">
        <f t="shared" si="262"/>
        <v>130955448.29217097</v>
      </c>
      <c r="P2102" s="43">
        <f>LN(Data[[#This Row],[MA'[n^1.5']]])</f>
        <v>18.690367733949181</v>
      </c>
      <c r="Q2102" s="43">
        <f t="shared" si="263"/>
        <v>18.636470630940423</v>
      </c>
      <c r="R2102" s="30">
        <f>$O$1+$O$2*Data[[#This Row],[MA'[ln(n^2)']]]</f>
        <v>24.905637475181681</v>
      </c>
      <c r="S2102" s="30">
        <f>$Q$1+$Q$2*Data[[#This Row],[MA'[ln(n*ln(n))']]]</f>
        <v>21.171347990764069</v>
      </c>
      <c r="T2102" s="31">
        <f>$O$3*Data[[#This Row],[Metcalfe
(n^2)]]</f>
        <v>35140644117.279999</v>
      </c>
      <c r="U2102" s="31">
        <f t="shared" si="264"/>
        <v>34762026584.844009</v>
      </c>
      <c r="V2102" s="30">
        <f>LN(Data[[#This Row],[MA'[NVA']
30d]]/Data[[#This Row],[MA'[NVMetcalfe calc']]])</f>
        <v>-2.289297264782491</v>
      </c>
      <c r="W2102" s="30">
        <f>$Q$3+Data[[#This Row],[NVM
(scaled)]]/((Data[[#This Row],[Upper Bound]]-Data[[#This Row],[Lower Bound]])/2)</f>
        <v>-0.63609523141429547</v>
      </c>
      <c r="X2102" s="30">
        <f>(Data[[#This Row],[Upper Bound]]+Data[[#This Row],[Lower Bound]])/2</f>
        <v>23.038492732972877</v>
      </c>
      <c r="Y2102" s="29">
        <f>LN(Data[[#This Row],[NVActual]]/Data[[#This Row],[MA'[n^2']
30d]])</f>
        <v>-2.7834068211842409</v>
      </c>
      <c r="Z2102" s="29">
        <f>LN(Data[[#This Row],[NVActual]]/Data[[#This Row],[MA'[n*ln(n)']
30d]])</f>
        <v>7.1618669531187154</v>
      </c>
      <c r="AA2102" s="29">
        <f>LN(Data[[#This Row],[NVActual]]/Data[[#This Row],[MA'[n^1.5']]])</f>
        <v>3.4519433501280403</v>
      </c>
      <c r="AB2102" s="29">
        <f>LN(Data[[#This Row],[NVActual]]/Data[[#This Row],[Metcalfe
(n^2)]])</f>
        <v>-2.7942396328975478</v>
      </c>
      <c r="AC2102" s="26">
        <f>1+Data[[#This Row],[MA'[NVMetcalfe calc']]]/((Data[[#This Row],[NVM_norm
(scaled)]]-Data[[#This Row],[NV_fund.]])/2)</f>
        <v>-2936653142.626852</v>
      </c>
    </row>
    <row r="2103" spans="1:29" x14ac:dyDescent="0.2">
      <c r="A2103" s="23">
        <v>42073</v>
      </c>
      <c r="B2103" s="24">
        <v>4071128369.5521698</v>
      </c>
      <c r="C2103" s="24">
        <f t="shared" si="257"/>
        <v>3486626430.5470886</v>
      </c>
      <c r="D2103" s="25">
        <f>LN(Data[[#This Row],[NVActual]])</f>
        <v>22.127186038653029</v>
      </c>
      <c r="E2103" s="26">
        <v>242733</v>
      </c>
      <c r="F2103" s="40">
        <f>Data[[#This Row],[DAA 
(n)]]^2</f>
        <v>58919309289</v>
      </c>
      <c r="G2103" s="41">
        <f t="shared" si="258"/>
        <v>66398545815.900002</v>
      </c>
      <c r="H2103" s="28">
        <f>LN(Data[[#This Row],[Metcalfe
(n^2)]])</f>
        <v>24.799434705610619</v>
      </c>
      <c r="I2103" s="42">
        <f t="shared" si="259"/>
        <v>24.898181146423774</v>
      </c>
      <c r="J2103" s="40">
        <f>Data[[#This Row],[DAA 
(n)]]*LN(Data[[#This Row],[DAA 
(n)]])</f>
        <v>3009820.5921984911</v>
      </c>
      <c r="K2103" s="40">
        <f t="shared" si="260"/>
        <v>3193410.7413226762</v>
      </c>
      <c r="L2103" s="29">
        <f>LN(Data[[#This Row],[MA'[n*ln(n)']
30d]])</f>
        <v>14.976600101482845</v>
      </c>
      <c r="M2103" s="43">
        <f t="shared" si="261"/>
        <v>14.937701525993912</v>
      </c>
      <c r="N2103" s="40">
        <f>Data[[#This Row],[DAA 
(n)]]^1.5</f>
        <v>119589550.97184192</v>
      </c>
      <c r="O2103" s="40">
        <f t="shared" si="262"/>
        <v>130273078.07626174</v>
      </c>
      <c r="P2103" s="43">
        <f>LN(Data[[#This Row],[MA'[n^1.5']]])</f>
        <v>18.685143405829862</v>
      </c>
      <c r="Q2103" s="43">
        <f t="shared" si="263"/>
        <v>18.633023582418673</v>
      </c>
      <c r="R2103" s="30">
        <f>$O$1+$O$2*Data[[#This Row],[MA'[ln(n^2)']]]</f>
        <v>24.898181146423774</v>
      </c>
      <c r="S2103" s="30">
        <f>$Q$1+$Q$2*Data[[#This Row],[MA'[ln(n*ln(n))']]]</f>
        <v>21.167207517889953</v>
      </c>
      <c r="T2103" s="31">
        <f>$O$3*Data[[#This Row],[Metcalfe
(n^2)]]</f>
        <v>30638040830.280003</v>
      </c>
      <c r="U2103" s="31">
        <f t="shared" si="264"/>
        <v>34527243824.268013</v>
      </c>
      <c r="V2103" s="30">
        <f>LN(Data[[#This Row],[MA'[NVA']
30d]]/Data[[#This Row],[MA'[NVMetcalfe calc']]])</f>
        <v>-2.2928140585669303</v>
      </c>
      <c r="W2103" s="30">
        <f>$Q$3+Data[[#This Row],[NVM
(scaled)]]/((Data[[#This Row],[Upper Bound]]-Data[[#This Row],[Lower Bound]])/2)</f>
        <v>-0.6390700963587076</v>
      </c>
      <c r="X2103" s="30">
        <f>(Data[[#This Row],[Upper Bound]]+Data[[#This Row],[Lower Bound]])/2</f>
        <v>23.032694332156865</v>
      </c>
      <c r="Y2103" s="32">
        <f>LN(Data[[#This Row],[NVActual]]/Data[[#This Row],[MA'[n^2']
30d]])</f>
        <v>-2.791754954173002</v>
      </c>
      <c r="Z2103" s="32">
        <f>LN(Data[[#This Row],[NVActual]]/Data[[#This Row],[MA'[n*ln(n)']
30d]])</f>
        <v>7.1505859371701854</v>
      </c>
      <c r="AA2103" s="32">
        <f>LN(Data[[#This Row],[NVActual]]/Data[[#This Row],[MA'[n^1.5']]])</f>
        <v>3.4420426328231661</v>
      </c>
      <c r="AB2103" s="32">
        <f>LN(Data[[#This Row],[NVActual]]/Data[[#This Row],[Metcalfe
(n^2)]])</f>
        <v>-2.6722486669575911</v>
      </c>
      <c r="AC2103" s="34">
        <f>1+Data[[#This Row],[MA'[NVMetcalfe calc']]]/((Data[[#This Row],[NVM_norm
(scaled)]]-Data[[#This Row],[NV_fund.]])/2)</f>
        <v>-2917166898.7073722</v>
      </c>
    </row>
    <row r="2104" spans="1:29" x14ac:dyDescent="0.2">
      <c r="A2104" s="23">
        <v>42072</v>
      </c>
      <c r="B2104" s="24">
        <v>4039521363.7927399</v>
      </c>
      <c r="C2104" s="24">
        <f t="shared" si="257"/>
        <v>3454094008.7012086</v>
      </c>
      <c r="D2104" s="25">
        <f>LN(Data[[#This Row],[NVActual]])</f>
        <v>22.119392047592108</v>
      </c>
      <c r="E2104" s="26">
        <v>260611</v>
      </c>
      <c r="F2104" s="40">
        <f>Data[[#This Row],[DAA 
(n)]]^2</f>
        <v>67918093321</v>
      </c>
      <c r="G2104" s="41">
        <f t="shared" si="258"/>
        <v>67312046042.933334</v>
      </c>
      <c r="H2104" s="28">
        <f>LN(Data[[#This Row],[Metcalfe
(n^2)]])</f>
        <v>24.941568306132027</v>
      </c>
      <c r="I2104" s="42">
        <f t="shared" si="259"/>
        <v>24.910912561496904</v>
      </c>
      <c r="J2104" s="40">
        <f>Data[[#This Row],[DAA 
(n)]]*LN(Data[[#This Row],[DAA 
(n)]])</f>
        <v>3250023.5289146868</v>
      </c>
      <c r="K2104" s="40">
        <f t="shared" si="260"/>
        <v>3216392.3952949694</v>
      </c>
      <c r="L2104" s="29">
        <f>LN(Data[[#This Row],[MA'[n*ln(n)']
30d]])</f>
        <v>14.983770915300322</v>
      </c>
      <c r="M2104" s="43">
        <f t="shared" si="261"/>
        <v>14.93553055899225</v>
      </c>
      <c r="N2104" s="40">
        <f>Data[[#This Row],[DAA 
(n)]]^1.5</f>
        <v>133042106.93791327</v>
      </c>
      <c r="O2104" s="40">
        <f t="shared" si="262"/>
        <v>131595342.62599979</v>
      </c>
      <c r="P2104" s="43">
        <f>LN(Data[[#This Row],[MA'[n^1.5']]])</f>
        <v>18.695242185849295</v>
      </c>
      <c r="Q2104" s="43">
        <f t="shared" si="263"/>
        <v>18.630047636786561</v>
      </c>
      <c r="R2104" s="30">
        <f>$O$1+$O$2*Data[[#This Row],[MA'[ln(n^2)']]]</f>
        <v>24.910912561496904</v>
      </c>
      <c r="S2104" s="30">
        <f>$Q$1+$Q$2*Data[[#This Row],[MA'[ln(n*ln(n))']]]</f>
        <v>21.163625422337212</v>
      </c>
      <c r="T2104" s="31">
        <f>$O$3*Data[[#This Row],[Metcalfe
(n^2)]]</f>
        <v>35317408526.919998</v>
      </c>
      <c r="U2104" s="31">
        <f t="shared" si="264"/>
        <v>35002263942.325348</v>
      </c>
      <c r="V2104" s="30">
        <f>LN(Data[[#This Row],[MA'[NVA']
30d]]/Data[[#This Row],[MA'[NVMetcalfe calc']]])</f>
        <v>-2.3158525467672644</v>
      </c>
      <c r="W2104" s="30">
        <f>$Q$3+Data[[#This Row],[NVM
(scaled)]]/((Data[[#This Row],[Upper Bound]]-Data[[#This Row],[Lower Bound]])/2)</f>
        <v>-0.64601552844257426</v>
      </c>
      <c r="X2104" s="30">
        <f>(Data[[#This Row],[Upper Bound]]+Data[[#This Row],[Lower Bound]])/2</f>
        <v>23.03726899191706</v>
      </c>
      <c r="Y2104" s="29">
        <f>LN(Data[[#This Row],[NVActual]]/Data[[#This Row],[MA'[n^2']
30d]])</f>
        <v>-2.8132130002248963</v>
      </c>
      <c r="Z2104" s="29">
        <f>LN(Data[[#This Row],[NVActual]]/Data[[#This Row],[MA'[n*ln(n)']
30d]])</f>
        <v>7.1356211322917842</v>
      </c>
      <c r="AA2104" s="29">
        <f>LN(Data[[#This Row],[NVActual]]/Data[[#This Row],[MA'[n^1.5']]])</f>
        <v>3.4241498617428112</v>
      </c>
      <c r="AB2104" s="29">
        <f>LN(Data[[#This Row],[NVActual]]/Data[[#This Row],[Metcalfe
(n^2)]])</f>
        <v>-2.822176258539919</v>
      </c>
      <c r="AC2104" s="26">
        <f>1+Data[[#This Row],[MA'[NVMetcalfe calc']]]/((Data[[#This Row],[NVM_norm
(scaled)]]-Data[[#This Row],[NV_fund.]])/2)</f>
        <v>-2955862300.2982183</v>
      </c>
    </row>
    <row r="2105" spans="1:29" x14ac:dyDescent="0.2">
      <c r="A2105" s="23">
        <v>42071</v>
      </c>
      <c r="B2105" s="24">
        <v>3832578713.50599</v>
      </c>
      <c r="C2105" s="24">
        <f t="shared" si="257"/>
        <v>3424713499.4132719</v>
      </c>
      <c r="D2105" s="25">
        <f>LN(Data[[#This Row],[NVActual]])</f>
        <v>22.066803706922293</v>
      </c>
      <c r="E2105" s="26">
        <v>276241</v>
      </c>
      <c r="F2105" s="40">
        <f>Data[[#This Row],[DAA 
(n)]]^2</f>
        <v>76309090081</v>
      </c>
      <c r="G2105" s="41">
        <f t="shared" si="258"/>
        <v>66321205762.23333</v>
      </c>
      <c r="H2105" s="28">
        <f>LN(Data[[#This Row],[Metcalfe
(n^2)]])</f>
        <v>25.058057904195731</v>
      </c>
      <c r="I2105" s="42">
        <f t="shared" si="259"/>
        <v>24.891724120494118</v>
      </c>
      <c r="J2105" s="40">
        <f>Data[[#This Row],[DAA 
(n)]]*LN(Data[[#This Row],[DAA 
(n)]])</f>
        <v>3461031.4867564663</v>
      </c>
      <c r="K2105" s="40">
        <f t="shared" si="260"/>
        <v>3187422.1240530149</v>
      </c>
      <c r="L2105" s="29">
        <f>LN(Data[[#This Row],[MA'[n*ln(n)']
30d]])</f>
        <v>14.974723036480718</v>
      </c>
      <c r="M2105" s="43">
        <f t="shared" si="261"/>
        <v>14.932837436832809</v>
      </c>
      <c r="N2105" s="40">
        <f>Data[[#This Row],[DAA 
(n)]]^1.5</f>
        <v>145188495.93912551</v>
      </c>
      <c r="O2105" s="40">
        <f t="shared" si="262"/>
        <v>130040427.38458581</v>
      </c>
      <c r="P2105" s="43">
        <f>LN(Data[[#This Row],[MA'[n^1.5']]])</f>
        <v>18.683355939957064</v>
      </c>
      <c r="Q2105" s="43">
        <f t="shared" si="263"/>
        <v>18.626326944302907</v>
      </c>
      <c r="R2105" s="30">
        <f>$O$1+$O$2*Data[[#This Row],[MA'[ln(n^2)']]]</f>
        <v>24.891724120494118</v>
      </c>
      <c r="S2105" s="30">
        <f>$Q$1+$Q$2*Data[[#This Row],[MA'[ln(n*ln(n))']]]</f>
        <v>21.159181770774133</v>
      </c>
      <c r="T2105" s="31">
        <f>$O$3*Data[[#This Row],[Metcalfe
(n^2)]]</f>
        <v>39680726842.120003</v>
      </c>
      <c r="U2105" s="31">
        <f t="shared" si="264"/>
        <v>34487026996.361343</v>
      </c>
      <c r="V2105" s="30">
        <f>LN(Data[[#This Row],[MA'[NVA']
30d]]/Data[[#This Row],[MA'[NVMetcalfe calc']]])</f>
        <v>-2.3095654058206674</v>
      </c>
      <c r="W2105" s="30">
        <f>$Q$3+Data[[#This Row],[NVM
(scaled)]]/((Data[[#This Row],[Upper Bound]]-Data[[#This Row],[Lower Bound]])/2)</f>
        <v>-0.64752937779469855</v>
      </c>
      <c r="X2105" s="30">
        <f>(Data[[#This Row],[Upper Bound]]+Data[[#This Row],[Lower Bound]])/2</f>
        <v>23.025452945634125</v>
      </c>
      <c r="Y2105" s="32">
        <f>LN(Data[[#This Row],[NVActual]]/Data[[#This Row],[MA'[n^2']
30d]])</f>
        <v>-2.8509718216604547</v>
      </c>
      <c r="Z2105" s="32">
        <f>LN(Data[[#This Row],[NVActual]]/Data[[#This Row],[MA'[n*ln(n)']
30d]])</f>
        <v>7.0920806704415735</v>
      </c>
      <c r="AA2105" s="32">
        <f>LN(Data[[#This Row],[NVActual]]/Data[[#This Row],[MA'[n^1.5']]])</f>
        <v>3.3834477669652268</v>
      </c>
      <c r="AB2105" s="32">
        <f>LN(Data[[#This Row],[NVActual]]/Data[[#This Row],[Metcalfe
(n^2)]])</f>
        <v>-2.9912541972734403</v>
      </c>
      <c r="AC2105" s="34">
        <f>1+Data[[#This Row],[MA'[NVMetcalfe calc']]]/((Data[[#This Row],[NVM_norm
(scaled)]]-Data[[#This Row],[NV_fund.]])/2)</f>
        <v>-2913619121.8622689</v>
      </c>
    </row>
    <row r="2106" spans="1:29" x14ac:dyDescent="0.2">
      <c r="A2106" s="23">
        <v>42070</v>
      </c>
      <c r="B2106" s="24">
        <v>3846329553.17097</v>
      </c>
      <c r="C2106" s="24">
        <f t="shared" si="257"/>
        <v>3399474978.2287774</v>
      </c>
      <c r="D2106" s="25">
        <f>LN(Data[[#This Row],[NVActual]])</f>
        <v>22.070385167693999</v>
      </c>
      <c r="E2106" s="26">
        <v>254894</v>
      </c>
      <c r="F2106" s="40">
        <f>Data[[#This Row],[DAA 
(n)]]^2</f>
        <v>64970951236</v>
      </c>
      <c r="G2106" s="41">
        <f t="shared" si="258"/>
        <v>65558410670.23333</v>
      </c>
      <c r="H2106" s="28">
        <f>LN(Data[[#This Row],[Metcalfe
(n^2)]])</f>
        <v>24.897206102889129</v>
      </c>
      <c r="I2106" s="42">
        <f t="shared" si="259"/>
        <v>24.879840493030112</v>
      </c>
      <c r="J2106" s="40">
        <f>Data[[#This Row],[DAA 
(n)]]*LN(Data[[#This Row],[DAA 
(n)]])</f>
        <v>3173074.2261949107</v>
      </c>
      <c r="K2106" s="40">
        <f t="shared" si="260"/>
        <v>3167212.5970422304</v>
      </c>
      <c r="L2106" s="29">
        <f>LN(Data[[#This Row],[MA'[n*ln(n)']
30d]])</f>
        <v>14.968362452109616</v>
      </c>
      <c r="M2106" s="43">
        <f t="shared" si="261"/>
        <v>14.930619492773427</v>
      </c>
      <c r="N2106" s="40">
        <f>Data[[#This Row],[DAA 
(n)]]^1.5</f>
        <v>128688405.24440819</v>
      </c>
      <c r="O2106" s="40">
        <f t="shared" si="262"/>
        <v>128904961.06758907</v>
      </c>
      <c r="P2106" s="43">
        <f>LN(Data[[#This Row],[MA'[n^1.5']]])</f>
        <v>18.674585954892514</v>
      </c>
      <c r="Q2106" s="43">
        <f t="shared" si="263"/>
        <v>18.623230479578158</v>
      </c>
      <c r="R2106" s="30">
        <f>$O$1+$O$2*Data[[#This Row],[MA'[ln(n^2)']]]</f>
        <v>24.879840493030112</v>
      </c>
      <c r="S2106" s="30">
        <f>$Q$1+$Q$2*Data[[#This Row],[MA'[ln(n*ln(n))']]]</f>
        <v>21.155522163076153</v>
      </c>
      <c r="T2106" s="31">
        <f>$O$3*Data[[#This Row],[Metcalfe
(n^2)]]</f>
        <v>33784894642.720001</v>
      </c>
      <c r="U2106" s="31">
        <f t="shared" si="264"/>
        <v>34090373548.521347</v>
      </c>
      <c r="V2106" s="30">
        <f>LN(Data[[#This Row],[MA'[NVA']
30d]]/Data[[#This Row],[MA'[NVMetcalfe calc']]])</f>
        <v>-2.3053940422748789</v>
      </c>
      <c r="W2106" s="30">
        <f>$Q$3+Data[[#This Row],[NVM
(scaled)]]/((Data[[#This Row],[Upper Bound]]-Data[[#This Row],[Lower Bound]])/2)</f>
        <v>-0.64802201532186354</v>
      </c>
      <c r="X2106" s="30">
        <f>(Data[[#This Row],[Upper Bound]]+Data[[#This Row],[Lower Bound]])/2</f>
        <v>23.017681328053133</v>
      </c>
      <c r="Y2106" s="29">
        <f>LN(Data[[#This Row],[NVActual]]/Data[[#This Row],[MA'[n^2']
30d]])</f>
        <v>-2.8358221804643513</v>
      </c>
      <c r="Z2106" s="29">
        <f>LN(Data[[#This Row],[NVActual]]/Data[[#This Row],[MA'[n*ln(n)']
30d]])</f>
        <v>7.1020227155843827</v>
      </c>
      <c r="AA2106" s="29">
        <f>LN(Data[[#This Row],[NVActual]]/Data[[#This Row],[MA'[n^1.5']]])</f>
        <v>3.3957992128014838</v>
      </c>
      <c r="AB2106" s="29">
        <f>LN(Data[[#This Row],[NVActual]]/Data[[#This Row],[Metcalfe
(n^2)]])</f>
        <v>-2.8268209351951286</v>
      </c>
      <c r="AC2106" s="26">
        <f>1+Data[[#This Row],[MA'[NVMetcalfe calc']]]/((Data[[#This Row],[NVM_norm
(scaled)]]-Data[[#This Row],[NV_fund.]])/2)</f>
        <v>-2880993904.3059788</v>
      </c>
    </row>
    <row r="2107" spans="1:29" x14ac:dyDescent="0.2">
      <c r="A2107" s="23">
        <v>42069</v>
      </c>
      <c r="B2107" s="24">
        <v>3802439815.8597398</v>
      </c>
      <c r="C2107" s="24">
        <f t="shared" si="257"/>
        <v>3371116175.1194105</v>
      </c>
      <c r="D2107" s="25">
        <f>LN(Data[[#This Row],[NVActual]])</f>
        <v>22.058908754453661</v>
      </c>
      <c r="E2107" s="26">
        <v>235826</v>
      </c>
      <c r="F2107" s="40">
        <f>Data[[#This Row],[DAA 
(n)]]^2</f>
        <v>55613902276</v>
      </c>
      <c r="G2107" s="41">
        <f t="shared" si="258"/>
        <v>64962577104.23333</v>
      </c>
      <c r="H2107" s="28">
        <f>LN(Data[[#This Row],[Metcalfe
(n^2)]])</f>
        <v>24.741699047883174</v>
      </c>
      <c r="I2107" s="42">
        <f t="shared" si="259"/>
        <v>24.869115380435368</v>
      </c>
      <c r="J2107" s="40">
        <f>Data[[#This Row],[DAA 
(n)]]*LN(Data[[#This Row],[DAA 
(n)]])</f>
        <v>2917367.9598330487</v>
      </c>
      <c r="K2107" s="40">
        <f t="shared" si="260"/>
        <v>3150331.2303120452</v>
      </c>
      <c r="L2107" s="29">
        <f>LN(Data[[#This Row],[MA'[n*ln(n)']
30d]])</f>
        <v>14.963018157753696</v>
      </c>
      <c r="M2107" s="43">
        <f t="shared" si="261"/>
        <v>14.92848236935429</v>
      </c>
      <c r="N2107" s="40">
        <f>Data[[#This Row],[DAA 
(n)]]^1.5</f>
        <v>114521631.66031101</v>
      </c>
      <c r="O2107" s="40">
        <f t="shared" si="262"/>
        <v>127985242.61858305</v>
      </c>
      <c r="P2107" s="43">
        <f>LN(Data[[#This Row],[MA'[n^1.5']]])</f>
        <v>18.667425523194932</v>
      </c>
      <c r="Q2107" s="43">
        <f t="shared" si="263"/>
        <v>18.620252318904637</v>
      </c>
      <c r="R2107" s="30">
        <f>$O$1+$O$2*Data[[#This Row],[MA'[ln(n^2)']]]</f>
        <v>24.869115380435368</v>
      </c>
      <c r="S2107" s="30">
        <f>$Q$1+$Q$2*Data[[#This Row],[MA'[ln(n*ln(n))']]]</f>
        <v>21.151995909434579</v>
      </c>
      <c r="T2107" s="31">
        <f>$O$3*Data[[#This Row],[Metcalfe
(n^2)]]</f>
        <v>28919229183.52</v>
      </c>
      <c r="U2107" s="31">
        <f t="shared" si="264"/>
        <v>33780540094.201344</v>
      </c>
      <c r="V2107" s="30">
        <f>LN(Data[[#This Row],[MA'[NVA']
30d]]/Data[[#This Row],[MA'[NVMetcalfe calc']]])</f>
        <v>-2.3046410010700722</v>
      </c>
      <c r="W2107" s="30">
        <f>$Q$3+Data[[#This Row],[NVM
(scaled)]]/((Data[[#This Row],[Upper Bound]]-Data[[#This Row],[Lower Bound]])/2)</f>
        <v>-0.65001448920315485</v>
      </c>
      <c r="X2107" s="30">
        <f>(Data[[#This Row],[Upper Bound]]+Data[[#This Row],[Lower Bound]])/2</f>
        <v>23.010555644934975</v>
      </c>
      <c r="Y2107" s="32">
        <f>LN(Data[[#This Row],[NVActual]]/Data[[#This Row],[MA'[n^2']
30d]])</f>
        <v>-2.8381684497303343</v>
      </c>
      <c r="Z2107" s="32">
        <f>LN(Data[[#This Row],[NVActual]]/Data[[#This Row],[MA'[n*ln(n)']
30d]])</f>
        <v>7.0958905966999639</v>
      </c>
      <c r="AA2107" s="32">
        <f>LN(Data[[#This Row],[NVActual]]/Data[[#This Row],[MA'[n^1.5']]])</f>
        <v>3.3914832312587264</v>
      </c>
      <c r="AB2107" s="32">
        <f>LN(Data[[#This Row],[NVActual]]/Data[[#This Row],[Metcalfe
(n^2)]])</f>
        <v>-2.6827902934295156</v>
      </c>
      <c r="AC2107" s="34">
        <f>1+Data[[#This Row],[MA'[NVMetcalfe calc']]]/((Data[[#This Row],[NVM_norm
(scaled)]]-Data[[#This Row],[NV_fund.]])/2)</f>
        <v>-2855429086.523283</v>
      </c>
    </row>
    <row r="2108" spans="1:29" x14ac:dyDescent="0.2">
      <c r="A2108" s="23">
        <v>42068</v>
      </c>
      <c r="B2108" s="24">
        <v>3842468093.21942</v>
      </c>
      <c r="C2108" s="24">
        <f t="shared" si="257"/>
        <v>3348685724.8779531</v>
      </c>
      <c r="D2108" s="25">
        <f>LN(Data[[#This Row],[NVActual]])</f>
        <v>22.06938072969113</v>
      </c>
      <c r="E2108" s="26">
        <v>249736</v>
      </c>
      <c r="F2108" s="40">
        <f>Data[[#This Row],[DAA 
(n)]]^2</f>
        <v>62368069696</v>
      </c>
      <c r="G2108" s="41">
        <f t="shared" si="258"/>
        <v>64842005987.833336</v>
      </c>
      <c r="H2108" s="28">
        <f>LN(Data[[#This Row],[Metcalfe
(n^2)]])</f>
        <v>24.856319277767088</v>
      </c>
      <c r="I2108" s="42">
        <f t="shared" si="259"/>
        <v>24.866873659333528</v>
      </c>
      <c r="J2108" s="40">
        <f>Data[[#This Row],[DAA 
(n)]]*LN(Data[[#This Row],[DAA 
(n)]])</f>
        <v>3103758.8755762209</v>
      </c>
      <c r="K2108" s="40">
        <f t="shared" si="260"/>
        <v>3146860.0465694163</v>
      </c>
      <c r="L2108" s="29">
        <f>LN(Data[[#This Row],[MA'[n*ln(n)']
30d]])</f>
        <v>14.961915703042832</v>
      </c>
      <c r="M2108" s="43">
        <f t="shared" si="261"/>
        <v>14.926516123680434</v>
      </c>
      <c r="N2108" s="40">
        <f>Data[[#This Row],[DAA 
(n)]]^1.5</f>
        <v>124802052.28120358</v>
      </c>
      <c r="O2108" s="40">
        <f t="shared" si="262"/>
        <v>127797473.66937301</v>
      </c>
      <c r="P2108" s="43">
        <f>LN(Data[[#This Row],[MA'[n^1.5']]])</f>
        <v>18.665957331867041</v>
      </c>
      <c r="Q2108" s="43">
        <f t="shared" si="263"/>
        <v>18.617503225288665</v>
      </c>
      <c r="R2108" s="30">
        <f>$O$1+$O$2*Data[[#This Row],[MA'[ln(n^2)']]]</f>
        <v>24.866873659333528</v>
      </c>
      <c r="S2108" s="30">
        <f>$Q$1+$Q$2*Data[[#This Row],[MA'[ln(n*ln(n))']]]</f>
        <v>21.148751604072714</v>
      </c>
      <c r="T2108" s="31">
        <f>$O$3*Data[[#This Row],[Metcalfe
(n^2)]]</f>
        <v>32431396241.920002</v>
      </c>
      <c r="U2108" s="31">
        <f t="shared" si="264"/>
        <v>33717843113.673344</v>
      </c>
      <c r="V2108" s="30">
        <f>LN(Data[[#This Row],[MA'[NVA']
30d]]/Data[[#This Row],[MA'[NVMetcalfe calc']]])</f>
        <v>-2.309459218560368</v>
      </c>
      <c r="W2108" s="30">
        <f>$Q$3+Data[[#This Row],[NVM
(scaled)]]/((Data[[#This Row],[Upper Bound]]-Data[[#This Row],[Lower Bound]])/2)</f>
        <v>-0.65227186963520334</v>
      </c>
      <c r="X2108" s="30">
        <f>(Data[[#This Row],[Upper Bound]]+Data[[#This Row],[Lower Bound]])/2</f>
        <v>23.007812631703121</v>
      </c>
      <c r="Y2108" s="29">
        <f>LN(Data[[#This Row],[NVActual]]/Data[[#This Row],[MA'[n^2']
30d]])</f>
        <v>-2.8258387411493429</v>
      </c>
      <c r="Z2108" s="29">
        <f>LN(Data[[#This Row],[NVActual]]/Data[[#This Row],[MA'[n*ln(n)']
30d]])</f>
        <v>7.1074650266482982</v>
      </c>
      <c r="AA2108" s="29">
        <f>LN(Data[[#This Row],[NVActual]]/Data[[#This Row],[MA'[n^1.5']]])</f>
        <v>3.4034233978240893</v>
      </c>
      <c r="AB2108" s="29">
        <f>LN(Data[[#This Row],[NVActual]]/Data[[#This Row],[Metcalfe
(n^2)]])</f>
        <v>-2.786938548075959</v>
      </c>
      <c r="AC2108" s="26">
        <f>1+Data[[#This Row],[MA'[NVMetcalfe calc']]]/((Data[[#This Row],[NVM_norm
(scaled)]]-Data[[#This Row],[NV_fund.]])/2)</f>
        <v>-2850187884.9955978</v>
      </c>
    </row>
    <row r="2109" spans="1:29" x14ac:dyDescent="0.2">
      <c r="A2109" s="23">
        <v>42067</v>
      </c>
      <c r="B2109" s="24">
        <v>3802326215.6505699</v>
      </c>
      <c r="C2109" s="24">
        <f t="shared" si="257"/>
        <v>3325348309.0104718</v>
      </c>
      <c r="D2109" s="25">
        <f>LN(Data[[#This Row],[NVActual]])</f>
        <v>22.058878878397326</v>
      </c>
      <c r="E2109" s="26">
        <v>240738</v>
      </c>
      <c r="F2109" s="40">
        <f>Data[[#This Row],[DAA 
(n)]]^2</f>
        <v>57954784644</v>
      </c>
      <c r="G2109" s="41">
        <f t="shared" si="258"/>
        <v>64713655171.833336</v>
      </c>
      <c r="H2109" s="28">
        <f>LN(Data[[#This Row],[Metcalfe
(n^2)]])</f>
        <v>24.782928968362693</v>
      </c>
      <c r="I2109" s="42">
        <f t="shared" si="259"/>
        <v>24.86474943222262</v>
      </c>
      <c r="J2109" s="40">
        <f>Data[[#This Row],[DAA 
(n)]]*LN(Data[[#This Row],[DAA 
(n)]])</f>
        <v>2983096.3769928492</v>
      </c>
      <c r="K2109" s="40">
        <f t="shared" si="260"/>
        <v>3143358.5388421738</v>
      </c>
      <c r="L2109" s="29">
        <f>LN(Data[[#This Row],[MA'[n*ln(n)']
30d]])</f>
        <v>14.960802384629055</v>
      </c>
      <c r="M2109" s="43">
        <f t="shared" si="261"/>
        <v>14.924659003973577</v>
      </c>
      <c r="N2109" s="40">
        <f>Data[[#This Row],[DAA 
(n)]]^1.5</f>
        <v>118118241.3754423</v>
      </c>
      <c r="O2109" s="40">
        <f t="shared" si="262"/>
        <v>127603319.51047774</v>
      </c>
      <c r="P2109" s="43">
        <f>LN(Data[[#This Row],[MA'[n^1.5']]])</f>
        <v>18.664436943508978</v>
      </c>
      <c r="Q2109" s="43">
        <f t="shared" si="263"/>
        <v>18.61490229288022</v>
      </c>
      <c r="R2109" s="30">
        <f>$O$1+$O$2*Data[[#This Row],[MA'[ln(n^2)']]]</f>
        <v>24.86474943222262</v>
      </c>
      <c r="S2109" s="30">
        <f>$Q$1+$Q$2*Data[[#This Row],[MA'[ln(n*ln(n))']]]</f>
        <v>21.145687356556401</v>
      </c>
      <c r="T2109" s="31">
        <f>$O$3*Data[[#This Row],[Metcalfe
(n^2)]]</f>
        <v>30136488014.880001</v>
      </c>
      <c r="U2109" s="31">
        <f t="shared" si="264"/>
        <v>33651100689.35334</v>
      </c>
      <c r="V2109" s="30">
        <f>LN(Data[[#This Row],[MA'[NVA']
30d]]/Data[[#This Row],[MA'[NVMetcalfe calc']]])</f>
        <v>-2.3144713422809304</v>
      </c>
      <c r="W2109" s="30">
        <f>$Q$3+Data[[#This Row],[NVM
(scaled)]]/((Data[[#This Row],[Upper Bound]]-Data[[#This Row],[Lower Bound]])/2)</f>
        <v>-0.65465324600225971</v>
      </c>
      <c r="X2109" s="30">
        <f>(Data[[#This Row],[Upper Bound]]+Data[[#This Row],[Lower Bound]])/2</f>
        <v>23.005218394389509</v>
      </c>
      <c r="Y2109" s="32">
        <f>LN(Data[[#This Row],[NVActual]]/Data[[#This Row],[MA'[n^2']
30d]])</f>
        <v>-2.8343591914477333</v>
      </c>
      <c r="Z2109" s="32">
        <f>LN(Data[[#This Row],[NVActual]]/Data[[#This Row],[MA'[n*ln(n)']
30d]])</f>
        <v>7.0980764937682723</v>
      </c>
      <c r="AA2109" s="32">
        <f>LN(Data[[#This Row],[NVActual]]/Data[[#This Row],[MA'[n^1.5']]])</f>
        <v>3.3944419348883503</v>
      </c>
      <c r="AB2109" s="32">
        <f>LN(Data[[#This Row],[NVActual]]/Data[[#This Row],[Metcalfe
(n^2)]])</f>
        <v>-2.7240500899653668</v>
      </c>
      <c r="AC2109" s="34">
        <f>1+Data[[#This Row],[MA'[NVMetcalfe calc']]]/((Data[[#This Row],[NVM_norm
(scaled)]]-Data[[#This Row],[NV_fund.]])/2)</f>
        <v>-2844571702.5847907</v>
      </c>
    </row>
    <row r="2110" spans="1:29" x14ac:dyDescent="0.2">
      <c r="A2110" s="23">
        <v>42066</v>
      </c>
      <c r="B2110" s="24">
        <v>3930075596.1307998</v>
      </c>
      <c r="C2110" s="24">
        <f t="shared" si="257"/>
        <v>3308987510.515584</v>
      </c>
      <c r="D2110" s="25">
        <f>LN(Data[[#This Row],[NVActual]])</f>
        <v>22.091924498299271</v>
      </c>
      <c r="E2110" s="26">
        <v>266412</v>
      </c>
      <c r="F2110" s="40">
        <f>Data[[#This Row],[DAA 
(n)]]^2</f>
        <v>70975353744</v>
      </c>
      <c r="G2110" s="41">
        <f t="shared" si="258"/>
        <v>64520851393.066666</v>
      </c>
      <c r="H2110" s="28">
        <f>LN(Data[[#This Row],[Metcalfe
(n^2)]])</f>
        <v>24.985598523357837</v>
      </c>
      <c r="I2110" s="42">
        <f t="shared" si="259"/>
        <v>24.86124467731327</v>
      </c>
      <c r="J2110" s="40">
        <f>Data[[#This Row],[DAA 
(n)]]*LN(Data[[#This Row],[DAA 
(n)]])</f>
        <v>3328231.636902404</v>
      </c>
      <c r="K2110" s="40">
        <f t="shared" si="260"/>
        <v>3137865.8012059466</v>
      </c>
      <c r="L2110" s="29">
        <f>LN(Data[[#This Row],[MA'[n*ln(n)']
30d]])</f>
        <v>14.959053445651888</v>
      </c>
      <c r="M2110" s="43">
        <f t="shared" si="261"/>
        <v>14.922804541882195</v>
      </c>
      <c r="N2110" s="40">
        <f>Data[[#This Row],[DAA 
(n)]]^1.5</f>
        <v>137508857.68431979</v>
      </c>
      <c r="O2110" s="40">
        <f t="shared" si="262"/>
        <v>127304764.17840166</v>
      </c>
      <c r="P2110" s="43">
        <f>LN(Data[[#This Row],[MA'[n^1.5']]])</f>
        <v>18.66209448763804</v>
      </c>
      <c r="Q2110" s="43">
        <f t="shared" si="263"/>
        <v>18.612304546718303</v>
      </c>
      <c r="R2110" s="30">
        <f>$O$1+$O$2*Data[[#This Row],[MA'[ln(n^2)']]]</f>
        <v>24.86124467731327</v>
      </c>
      <c r="S2110" s="30">
        <f>$Q$1+$Q$2*Data[[#This Row],[MA'[ln(n*ln(n))']]]</f>
        <v>21.142627494105621</v>
      </c>
      <c r="T2110" s="31">
        <f>$O$3*Data[[#This Row],[Metcalfe
(n^2)]]</f>
        <v>36907183946.880005</v>
      </c>
      <c r="U2110" s="31">
        <f t="shared" si="264"/>
        <v>33550842724.394669</v>
      </c>
      <c r="V2110" s="30">
        <f>LN(Data[[#This Row],[MA'[NVA']
30d]]/Data[[#This Row],[MA'[NVMetcalfe calc']]])</f>
        <v>-2.316419727030147</v>
      </c>
      <c r="W2110" s="30">
        <f>$Q$3+Data[[#This Row],[NVM
(scaled)]]/((Data[[#This Row],[Upper Bound]]-Data[[#This Row],[Lower Bound]])/2)</f>
        <v>-0.65585006356154285</v>
      </c>
      <c r="X2110" s="30">
        <f>(Data[[#This Row],[Upper Bound]]+Data[[#This Row],[Lower Bound]])/2</f>
        <v>23.001936085709445</v>
      </c>
      <c r="Y2110" s="29">
        <f>LN(Data[[#This Row],[NVActual]]/Data[[#This Row],[MA'[n^2']
30d]])</f>
        <v>-2.7983297876178708</v>
      </c>
      <c r="Z2110" s="29">
        <f>LN(Data[[#This Row],[NVActual]]/Data[[#This Row],[MA'[n*ln(n)']
30d]])</f>
        <v>7.1328710526473831</v>
      </c>
      <c r="AA2110" s="29">
        <f>LN(Data[[#This Row],[NVActual]]/Data[[#This Row],[MA'[n^1.5']]])</f>
        <v>3.4298300106612296</v>
      </c>
      <c r="AB2110" s="29">
        <f>LN(Data[[#This Row],[NVActual]]/Data[[#This Row],[Metcalfe
(n^2)]])</f>
        <v>-2.8936740250585671</v>
      </c>
      <c r="AC2110" s="26">
        <f>1+Data[[#This Row],[MA'[NVMetcalfe calc']]]/((Data[[#This Row],[NVM_norm
(scaled)]]-Data[[#This Row],[NV_fund.]])/2)</f>
        <v>-2836346774.0281048</v>
      </c>
    </row>
    <row r="2111" spans="1:29" x14ac:dyDescent="0.2">
      <c r="A2111" s="23">
        <v>42065</v>
      </c>
      <c r="B2111" s="24">
        <v>3840245961.7741599</v>
      </c>
      <c r="C2111" s="24">
        <f t="shared" si="257"/>
        <v>3282370188.126225</v>
      </c>
      <c r="D2111" s="25">
        <f>LN(Data[[#This Row],[NVActual]])</f>
        <v>22.068802254040126</v>
      </c>
      <c r="E2111" s="26">
        <v>286476</v>
      </c>
      <c r="F2111" s="40">
        <f>Data[[#This Row],[DAA 
(n)]]^2</f>
        <v>82068498576</v>
      </c>
      <c r="G2111" s="41">
        <f t="shared" si="258"/>
        <v>64243175738.26667</v>
      </c>
      <c r="H2111" s="28">
        <f>LN(Data[[#This Row],[Metcalfe
(n^2)]])</f>
        <v>25.130820083989104</v>
      </c>
      <c r="I2111" s="42">
        <f t="shared" si="259"/>
        <v>24.857083094838959</v>
      </c>
      <c r="J2111" s="40">
        <f>Data[[#This Row],[DAA 
(n)]]*LN(Data[[#This Row],[DAA 
(n)]])</f>
        <v>3599688.4071904314</v>
      </c>
      <c r="K2111" s="40">
        <f t="shared" si="260"/>
        <v>3130631.3696439723</v>
      </c>
      <c r="L2111" s="29">
        <f>LN(Data[[#This Row],[MA'[n*ln(n)']
30d]])</f>
        <v>14.956745257715697</v>
      </c>
      <c r="M2111" s="43">
        <f t="shared" si="261"/>
        <v>14.921074980820679</v>
      </c>
      <c r="N2111" s="40">
        <f>Data[[#This Row],[DAA 
(n)]]^1.5</f>
        <v>153331846.65312728</v>
      </c>
      <c r="O2111" s="40">
        <f t="shared" si="262"/>
        <v>126895054.3576847</v>
      </c>
      <c r="P2111" s="43">
        <f>LN(Data[[#This Row],[MA'[n^1.5']]])</f>
        <v>18.658870959172479</v>
      </c>
      <c r="Q2111" s="43">
        <f t="shared" si="263"/>
        <v>18.609876122171229</v>
      </c>
      <c r="R2111" s="30">
        <f>$O$1+$O$2*Data[[#This Row],[MA'[ln(n^2)']]]</f>
        <v>24.857083094838959</v>
      </c>
      <c r="S2111" s="30">
        <f>$Q$1+$Q$2*Data[[#This Row],[MA'[ln(n*ln(n))']]]</f>
        <v>21.139773718354117</v>
      </c>
      <c r="T2111" s="31">
        <f>$O$3*Data[[#This Row],[Metcalfe
(n^2)]]</f>
        <v>42675619259.520004</v>
      </c>
      <c r="U2111" s="31">
        <f t="shared" si="264"/>
        <v>33406451383.89867</v>
      </c>
      <c r="V2111" s="30">
        <f>LN(Data[[#This Row],[MA'[NVA']
30d]]/Data[[#This Row],[MA'[NVMetcalfe calc']]])</f>
        <v>-2.3201832567728342</v>
      </c>
      <c r="W2111" s="30">
        <f>$Q$3+Data[[#This Row],[NVM
(scaled)]]/((Data[[#This Row],[Upper Bound]]-Data[[#This Row],[Lower Bound]])/2)</f>
        <v>-0.65831324045826045</v>
      </c>
      <c r="X2111" s="30">
        <f>(Data[[#This Row],[Upper Bound]]+Data[[#This Row],[Lower Bound]])/2</f>
        <v>22.998428406596538</v>
      </c>
      <c r="Y2111" s="32">
        <f>LN(Data[[#This Row],[NVActual]]/Data[[#This Row],[MA'[n^2']
30d]])</f>
        <v>-2.8171390868500876</v>
      </c>
      <c r="Z2111" s="32">
        <f>LN(Data[[#This Row],[NVActual]]/Data[[#This Row],[MA'[n*ln(n)']
30d]])</f>
        <v>7.1120569963244273</v>
      </c>
      <c r="AA2111" s="32">
        <f>LN(Data[[#This Row],[NVActual]]/Data[[#This Row],[MA'[n^1.5']]])</f>
        <v>3.409931294867647</v>
      </c>
      <c r="AB2111" s="32">
        <f>LN(Data[[#This Row],[NVActual]]/Data[[#This Row],[Metcalfe
(n^2)]])</f>
        <v>-3.0620178299489793</v>
      </c>
      <c r="AC2111" s="34">
        <f>1+Data[[#This Row],[MA'[NVMetcalfe calc']]]/((Data[[#This Row],[NVM_norm
(scaled)]]-Data[[#This Row],[NV_fund.]])/2)</f>
        <v>-2824264801.1696334</v>
      </c>
    </row>
    <row r="2112" spans="1:29" x14ac:dyDescent="0.2">
      <c r="A2112" s="23">
        <v>42064</v>
      </c>
      <c r="B2112" s="24">
        <v>3621421761.2892499</v>
      </c>
      <c r="C2112" s="24">
        <f t="shared" si="257"/>
        <v>3254224411.1095791</v>
      </c>
      <c r="D2112" s="25">
        <f>LN(Data[[#This Row],[NVActual]])</f>
        <v>22.010132537414677</v>
      </c>
      <c r="E2112" s="26">
        <v>272256</v>
      </c>
      <c r="F2112" s="40">
        <f>Data[[#This Row],[DAA 
(n)]]^2</f>
        <v>74123329536</v>
      </c>
      <c r="G2112" s="41">
        <f t="shared" si="258"/>
        <v>64048967599.066666</v>
      </c>
      <c r="H2112" s="28">
        <f>LN(Data[[#This Row],[Metcalfe
(n^2)]])</f>
        <v>25.02899615823971</v>
      </c>
      <c r="I2112" s="42">
        <f t="shared" si="259"/>
        <v>24.854628480893815</v>
      </c>
      <c r="J2112" s="40">
        <f>Data[[#This Row],[DAA 
(n)]]*LN(Data[[#This Row],[DAA 
(n)]])</f>
        <v>3407147.1890288554</v>
      </c>
      <c r="K2112" s="40">
        <f t="shared" si="260"/>
        <v>3125954.9060962098</v>
      </c>
      <c r="L2112" s="29">
        <f>LN(Data[[#This Row],[MA'[n*ln(n)']
30d]])</f>
        <v>14.955250364426437</v>
      </c>
      <c r="M2112" s="43">
        <f t="shared" si="261"/>
        <v>14.9192358102874</v>
      </c>
      <c r="N2112" s="40">
        <f>Data[[#This Row],[DAA 
(n)]]^1.5</f>
        <v>142058161.35003754</v>
      </c>
      <c r="O2112" s="40">
        <f t="shared" si="262"/>
        <v>126620429.88476399</v>
      </c>
      <c r="P2112" s="43">
        <f>LN(Data[[#This Row],[MA'[n^1.5']]])</f>
        <v>18.656704428152395</v>
      </c>
      <c r="Q2112" s="43">
        <f t="shared" si="263"/>
        <v>18.607301084641566</v>
      </c>
      <c r="R2112" s="30">
        <f>$O$1+$O$2*Data[[#This Row],[MA'[ln(n^2)']]]</f>
        <v>24.854628480893815</v>
      </c>
      <c r="S2112" s="30">
        <f>$Q$1+$Q$2*Data[[#This Row],[MA'[ln(n*ln(n))']]]</f>
        <v>21.13673908697421</v>
      </c>
      <c r="T2112" s="31">
        <f>$O$3*Data[[#This Row],[Metcalfe
(n^2)]]</f>
        <v>38544131358.720001</v>
      </c>
      <c r="U2112" s="31">
        <f t="shared" si="264"/>
        <v>33305463151.514668</v>
      </c>
      <c r="V2112" s="30">
        <f>LN(Data[[#This Row],[MA'[NVA']
30d]]/Data[[#This Row],[MA'[NVMetcalfe calc']]])</f>
        <v>-2.3257674710228535</v>
      </c>
      <c r="W2112" s="30">
        <f>$Q$3+Data[[#This Row],[NVM
(scaled)]]/((Data[[#This Row],[Upper Bound]]-Data[[#This Row],[Lower Bound]])/2)</f>
        <v>-0.66112246471157132</v>
      </c>
      <c r="X2112" s="30">
        <f>(Data[[#This Row],[Upper Bound]]+Data[[#This Row],[Lower Bound]])/2</f>
        <v>22.995683783934012</v>
      </c>
      <c r="Y2112" s="29">
        <f>LN(Data[[#This Row],[NVActual]]/Data[[#This Row],[MA'[n^2']
30d]])</f>
        <v>-2.8727812090726985</v>
      </c>
      <c r="Z2112" s="29">
        <f>LN(Data[[#This Row],[NVActual]]/Data[[#This Row],[MA'[n*ln(n)']
30d]])</f>
        <v>7.0548821729882407</v>
      </c>
      <c r="AA2112" s="29">
        <f>LN(Data[[#This Row],[NVActual]]/Data[[#This Row],[MA'[n^1.5']]])</f>
        <v>3.3534281092622842</v>
      </c>
      <c r="AB2112" s="29">
        <f>LN(Data[[#This Row],[NVActual]]/Data[[#This Row],[Metcalfe
(n^2)]])</f>
        <v>-3.018863620825031</v>
      </c>
      <c r="AC2112" s="26">
        <f>1+Data[[#This Row],[MA'[NVMetcalfe calc']]]/((Data[[#This Row],[NVM_norm
(scaled)]]-Data[[#This Row],[NV_fund.]])/2)</f>
        <v>-2815719314.7399678</v>
      </c>
    </row>
    <row r="2113" spans="1:29" x14ac:dyDescent="0.2">
      <c r="A2113" s="23">
        <v>42063</v>
      </c>
      <c r="B2113" s="24">
        <v>3541295080.4901299</v>
      </c>
      <c r="C2113" s="24">
        <f t="shared" si="257"/>
        <v>3238654693.0444775</v>
      </c>
      <c r="D2113" s="25">
        <f>LN(Data[[#This Row],[NVActual]])</f>
        <v>21.987758339134611</v>
      </c>
      <c r="E2113" s="26">
        <v>281000</v>
      </c>
      <c r="F2113" s="40">
        <f>Data[[#This Row],[DAA 
(n)]]^2</f>
        <v>78961000000</v>
      </c>
      <c r="G2113" s="41">
        <f t="shared" si="258"/>
        <v>62821329137.5</v>
      </c>
      <c r="H2113" s="28">
        <f>LN(Data[[#This Row],[Metcalfe
(n^2)]])</f>
        <v>25.092219896631764</v>
      </c>
      <c r="I2113" s="42">
        <f t="shared" si="259"/>
        <v>24.83173204240769</v>
      </c>
      <c r="J2113" s="40">
        <f>Data[[#This Row],[DAA 
(n)]]*LN(Data[[#This Row],[DAA 
(n)]])</f>
        <v>3525456.8954767631</v>
      </c>
      <c r="K2113" s="40">
        <f t="shared" si="260"/>
        <v>3090731.2315578652</v>
      </c>
      <c r="L2113" s="29">
        <f>LN(Data[[#This Row],[MA'[n*ln(n)']
30d]])</f>
        <v>14.943918265395139</v>
      </c>
      <c r="M2113" s="43">
        <f t="shared" si="261"/>
        <v>14.916792658071349</v>
      </c>
      <c r="N2113" s="40">
        <f>Data[[#This Row],[DAA 
(n)]]^1.5</f>
        <v>148956507.07505193</v>
      </c>
      <c r="O2113" s="40">
        <f t="shared" si="262"/>
        <v>124714005.13671614</v>
      </c>
      <c r="P2113" s="43">
        <f>LN(Data[[#This Row],[MA'[n^1.5']]])</f>
        <v>18.641533714983161</v>
      </c>
      <c r="Q2113" s="43">
        <f t="shared" si="263"/>
        <v>18.603941284099143</v>
      </c>
      <c r="R2113" s="30">
        <f>$O$1+$O$2*Data[[#This Row],[MA'[ln(n^2)']]]</f>
        <v>24.83173204240769</v>
      </c>
      <c r="S2113" s="30">
        <f>$Q$1+$Q$2*Data[[#This Row],[MA'[ln(n*ln(n))']]]</f>
        <v>21.132707885817727</v>
      </c>
      <c r="T2113" s="31">
        <f>$O$3*Data[[#This Row],[Metcalfe
(n^2)]]</f>
        <v>41059720000</v>
      </c>
      <c r="U2113" s="31">
        <f t="shared" si="264"/>
        <v>32667091151.500004</v>
      </c>
      <c r="V2113" s="30">
        <f>LN(Data[[#This Row],[MA'[NVA']
30d]]/Data[[#This Row],[MA'[NVMetcalfe calc']]])</f>
        <v>-2.3112101589705647</v>
      </c>
      <c r="W2113" s="30">
        <f>$Q$3+Data[[#This Row],[NVM
(scaled)]]/((Data[[#This Row],[Upper Bound]]-Data[[#This Row],[Lower Bound]])/2)</f>
        <v>-0.65963236850078355</v>
      </c>
      <c r="X2113" s="30">
        <f>(Data[[#This Row],[Upper Bound]]+Data[[#This Row],[Lower Bound]])/2</f>
        <v>22.982219964112709</v>
      </c>
      <c r="Y2113" s="32">
        <f>LN(Data[[#This Row],[NVActual]]/Data[[#This Row],[MA'[n^2']
30d]])</f>
        <v>-2.8758021495701733</v>
      </c>
      <c r="Z2113" s="32">
        <f>LN(Data[[#This Row],[NVActual]]/Data[[#This Row],[MA'[n*ln(n)']
30d]])</f>
        <v>7.0438400737394709</v>
      </c>
      <c r="AA2113" s="32">
        <f>LN(Data[[#This Row],[NVActual]]/Data[[#This Row],[MA'[n^1.5']]])</f>
        <v>3.3462246241514504</v>
      </c>
      <c r="AB2113" s="32">
        <f>LN(Data[[#This Row],[NVActual]]/Data[[#This Row],[Metcalfe
(n^2)]])</f>
        <v>-3.1044615574971548</v>
      </c>
      <c r="AC2113" s="34">
        <f>1+Data[[#This Row],[MA'[NVMetcalfe calc']]]/((Data[[#This Row],[NVM_norm
(scaled)]]-Data[[#This Row],[NV_fund.]])/2)</f>
        <v>-2763496758.2142825</v>
      </c>
    </row>
    <row r="2114" spans="1:29" x14ac:dyDescent="0.2">
      <c r="A2114" s="23">
        <v>42062</v>
      </c>
      <c r="B2114" s="24">
        <v>3542727502.1193099</v>
      </c>
      <c r="C2114" s="24">
        <f t="shared" si="257"/>
        <v>3228053833.2554498</v>
      </c>
      <c r="D2114" s="25">
        <f>LN(Data[[#This Row],[NVActual]])</f>
        <v>21.988162748248783</v>
      </c>
      <c r="E2114" s="26">
        <v>247223</v>
      </c>
      <c r="F2114" s="40">
        <f>Data[[#This Row],[DAA 
(n)]]^2</f>
        <v>61119211729</v>
      </c>
      <c r="G2114" s="41">
        <f t="shared" si="258"/>
        <v>61764619685.800003</v>
      </c>
      <c r="H2114" s="28">
        <f>LN(Data[[#This Row],[Metcalfe
(n^2)]])</f>
        <v>24.836092084617452</v>
      </c>
      <c r="I2114" s="42">
        <f t="shared" si="259"/>
        <v>24.814622182815885</v>
      </c>
      <c r="J2114" s="40">
        <f>Data[[#This Row],[DAA 
(n)]]*LN(Data[[#This Row],[DAA 
(n)]])</f>
        <v>3070026.5967176901</v>
      </c>
      <c r="K2114" s="40">
        <f t="shared" si="260"/>
        <v>3062270.7691886602</v>
      </c>
      <c r="L2114" s="29">
        <f>LN(Data[[#This Row],[MA'[n*ln(n)']
30d]])</f>
        <v>14.93466728015648</v>
      </c>
      <c r="M2114" s="43">
        <f t="shared" si="261"/>
        <v>14.914650662394898</v>
      </c>
      <c r="N2114" s="40">
        <f>Data[[#This Row],[DAA 
(n)]]^1.5</f>
        <v>122923044.54933836</v>
      </c>
      <c r="O2114" s="40">
        <f t="shared" si="262"/>
        <v>123127468.37395301</v>
      </c>
      <c r="P2114" s="43">
        <f>LN(Data[[#This Row],[MA'[n^1.5']]])</f>
        <v>18.628730704962805</v>
      </c>
      <c r="Q2114" s="43">
        <f t="shared" si="263"/>
        <v>18.600991539686326</v>
      </c>
      <c r="R2114" s="30">
        <f>$O$1+$O$2*Data[[#This Row],[MA'[ln(n^2)']]]</f>
        <v>24.814622182815885</v>
      </c>
      <c r="S2114" s="30">
        <f>$Q$1+$Q$2*Data[[#This Row],[MA'[ln(n*ln(n))']]]</f>
        <v>21.129173592951581</v>
      </c>
      <c r="T2114" s="31">
        <f>$O$3*Data[[#This Row],[Metcalfe
(n^2)]]</f>
        <v>31781990099.080002</v>
      </c>
      <c r="U2114" s="31">
        <f t="shared" si="264"/>
        <v>32117602236.616005</v>
      </c>
      <c r="V2114" s="30">
        <f>LN(Data[[#This Row],[MA'[NVA']
30d]]/Data[[#This Row],[MA'[NVMetcalfe calc']]])</f>
        <v>-2.2975248088869833</v>
      </c>
      <c r="W2114" s="30">
        <f>$Q$3+Data[[#This Row],[NVM
(scaled)]]/((Data[[#This Row],[Upper Bound]]-Data[[#This Row],[Lower Bound]])/2)</f>
        <v>-0.65680876852040238</v>
      </c>
      <c r="X2114" s="30">
        <f>(Data[[#This Row],[Upper Bound]]+Data[[#This Row],[Lower Bound]])/2</f>
        <v>22.971897887883735</v>
      </c>
      <c r="Y2114" s="29">
        <f>LN(Data[[#This Row],[NVActual]]/Data[[#This Row],[MA'[n^2']
30d]])</f>
        <v>-2.8584337922287699</v>
      </c>
      <c r="Z2114" s="29">
        <f>LN(Data[[#This Row],[NVActual]]/Data[[#This Row],[MA'[n*ln(n)']
30d]])</f>
        <v>7.0534954680923017</v>
      </c>
      <c r="AA2114" s="29">
        <f>LN(Data[[#This Row],[NVActual]]/Data[[#This Row],[MA'[n^1.5']]])</f>
        <v>3.3594320432859752</v>
      </c>
      <c r="AB2114" s="29">
        <f>LN(Data[[#This Row],[NVActual]]/Data[[#This Row],[Metcalfe
(n^2)]])</f>
        <v>-2.8479293363686677</v>
      </c>
      <c r="AC2114" s="26">
        <f>1+Data[[#This Row],[MA'[NVMetcalfe calc']]]/((Data[[#This Row],[NVM_norm
(scaled)]]-Data[[#This Row],[NV_fund.]])/2)</f>
        <v>-2718523928.697278</v>
      </c>
    </row>
    <row r="2115" spans="1:29" x14ac:dyDescent="0.2">
      <c r="A2115" s="23">
        <v>42061</v>
      </c>
      <c r="B2115" s="24">
        <v>3290861309.8901601</v>
      </c>
      <c r="C2115" s="24">
        <f t="shared" si="257"/>
        <v>3218189749.9347596</v>
      </c>
      <c r="D2115" s="25">
        <f>LN(Data[[#This Row],[NVActual]])</f>
        <v>21.914415163780212</v>
      </c>
      <c r="E2115" s="26">
        <v>230216</v>
      </c>
      <c r="F2115" s="40">
        <f>Data[[#This Row],[DAA 
(n)]]^2</f>
        <v>52999406656</v>
      </c>
      <c r="G2115" s="41">
        <f t="shared" si="258"/>
        <v>61045237404.199997</v>
      </c>
      <c r="H2115" s="28">
        <f>LN(Data[[#This Row],[Metcalfe
(n^2)]])</f>
        <v>24.693546555266057</v>
      </c>
      <c r="I2115" s="42">
        <f t="shared" si="259"/>
        <v>24.800103165952976</v>
      </c>
      <c r="J2115" s="40">
        <f>Data[[#This Row],[DAA 
(n)]]*LN(Data[[#This Row],[DAA 
(n)]])</f>
        <v>2842424.7568835653</v>
      </c>
      <c r="K2115" s="40">
        <f t="shared" si="260"/>
        <v>3040800.2844853424</v>
      </c>
      <c r="L2115" s="29">
        <f>LN(Data[[#This Row],[MA'[n*ln(n)']
30d]])</f>
        <v>14.927631290213256</v>
      </c>
      <c r="M2115" s="43">
        <f t="shared" si="261"/>
        <v>14.912749868122605</v>
      </c>
      <c r="N2115" s="40">
        <f>Data[[#This Row],[DAA 
(n)]]^1.5</f>
        <v>110459546.45352182</v>
      </c>
      <c r="O2115" s="40">
        <f t="shared" si="262"/>
        <v>121985579.07996964</v>
      </c>
      <c r="P2115" s="43">
        <f>LN(Data[[#This Row],[MA'[n^1.5']]])</f>
        <v>18.619413391448312</v>
      </c>
      <c r="Q2115" s="43">
        <f t="shared" si="263"/>
        <v>18.598379957117093</v>
      </c>
      <c r="R2115" s="30">
        <f>$O$1+$O$2*Data[[#This Row],[MA'[ln(n^2)']]]</f>
        <v>24.800103165952976</v>
      </c>
      <c r="S2115" s="30">
        <f>$Q$1+$Q$2*Data[[#This Row],[MA'[ln(n*ln(n))']]]</f>
        <v>21.126037282402297</v>
      </c>
      <c r="T2115" s="31">
        <f>$O$3*Data[[#This Row],[Metcalfe
(n^2)]]</f>
        <v>27559691461.120003</v>
      </c>
      <c r="U2115" s="31">
        <f t="shared" si="264"/>
        <v>31743523450.184002</v>
      </c>
      <c r="V2115" s="30">
        <f>LN(Data[[#This Row],[MA'[NVA']
30d]]/Data[[#This Row],[MA'[NVMetcalfe calc']]])</f>
        <v>-2.288869706702473</v>
      </c>
      <c r="W2115" s="30">
        <f>$Q$3+Data[[#This Row],[NVM
(scaled)]]/((Data[[#This Row],[Upper Bound]]-Data[[#This Row],[Lower Bound]])/2)</f>
        <v>-0.6559600776077924</v>
      </c>
      <c r="X2115" s="30">
        <f>(Data[[#This Row],[Upper Bound]]+Data[[#This Row],[Lower Bound]])/2</f>
        <v>22.963070224177635</v>
      </c>
      <c r="Y2115" s="32">
        <f>LN(Data[[#This Row],[NVActual]]/Data[[#This Row],[MA'[n^2']
30d]])</f>
        <v>-2.9204658592826496</v>
      </c>
      <c r="Z2115" s="32">
        <f>LN(Data[[#This Row],[NVActual]]/Data[[#This Row],[MA'[n*ln(n)']
30d]])</f>
        <v>6.9867838735669565</v>
      </c>
      <c r="AA2115" s="32">
        <f>LN(Data[[#This Row],[NVActual]]/Data[[#This Row],[MA'[n^1.5']]])</f>
        <v>3.2950017723319003</v>
      </c>
      <c r="AB2115" s="32">
        <f>LN(Data[[#This Row],[NVActual]]/Data[[#This Row],[Metcalfe
(n^2)]])</f>
        <v>-2.7791313914858424</v>
      </c>
      <c r="AC2115" s="34">
        <f>1+Data[[#This Row],[MA'[NVMetcalfe calc']]]/((Data[[#This Row],[NVM_norm
(scaled)]]-Data[[#This Row],[NV_fund.]])/2)</f>
        <v>-2687961616.7794075</v>
      </c>
    </row>
    <row r="2116" spans="1:29" x14ac:dyDescent="0.2">
      <c r="A2116" s="23">
        <v>42060</v>
      </c>
      <c r="B2116" s="24">
        <v>3306512284.3025899</v>
      </c>
      <c r="C2116" s="24">
        <f t="shared" si="257"/>
        <v>3230007233.297194</v>
      </c>
      <c r="D2116" s="25">
        <f>LN(Data[[#This Row],[NVActual]])</f>
        <v>21.919159780270213</v>
      </c>
      <c r="E2116" s="26">
        <v>226574</v>
      </c>
      <c r="F2116" s="40">
        <f>Data[[#This Row],[DAA 
(n)]]^2</f>
        <v>51335777476</v>
      </c>
      <c r="G2116" s="41">
        <f t="shared" si="258"/>
        <v>61349924510.366669</v>
      </c>
      <c r="H2116" s="28">
        <f>LN(Data[[#This Row],[Metcalfe
(n^2)]])</f>
        <v>24.66165376272729</v>
      </c>
      <c r="I2116" s="42">
        <f t="shared" si="259"/>
        <v>24.80540681611765</v>
      </c>
      <c r="J2116" s="40">
        <f>Data[[#This Row],[DAA 
(n)]]*LN(Data[[#This Row],[DAA 
(n)]])</f>
        <v>2793844.7698180866</v>
      </c>
      <c r="K2116" s="40">
        <f t="shared" si="260"/>
        <v>3049306.8800897598</v>
      </c>
      <c r="L2116" s="29">
        <f>LN(Data[[#This Row],[MA'[n*ln(n)']
30d]])</f>
        <v>14.930424870328261</v>
      </c>
      <c r="M2116" s="43">
        <f t="shared" si="261"/>
        <v>14.911113243830224</v>
      </c>
      <c r="N2116" s="40">
        <f>Data[[#This Row],[DAA 
(n)]]^1.5</f>
        <v>107848748.00315104</v>
      </c>
      <c r="O2116" s="40">
        <f t="shared" si="262"/>
        <v>122452248.86713079</v>
      </c>
      <c r="P2116" s="43">
        <f>LN(Data[[#This Row],[MA'[n^1.5']]])</f>
        <v>18.623231706788992</v>
      </c>
      <c r="Q2116" s="43">
        <f t="shared" si="263"/>
        <v>18.59611733760271</v>
      </c>
      <c r="R2116" s="30">
        <f>$O$1+$O$2*Data[[#This Row],[MA'[ln(n^2)']]]</f>
        <v>24.80540681611765</v>
      </c>
      <c r="S2116" s="30">
        <f>$Q$1+$Q$2*Data[[#This Row],[MA'[ln(n*ln(n))']]]</f>
        <v>21.123336852319866</v>
      </c>
      <c r="T2116" s="31">
        <f>$O$3*Data[[#This Row],[Metcalfe
(n^2)]]</f>
        <v>26694604287.52</v>
      </c>
      <c r="U2116" s="31">
        <f t="shared" si="264"/>
        <v>31901960745.390667</v>
      </c>
      <c r="V2116" s="30">
        <f>LN(Data[[#This Row],[MA'[NVA']
30d]]/Data[[#This Row],[MA'[NVMetcalfe calc']]])</f>
        <v>-2.290183096631675</v>
      </c>
      <c r="W2116" s="30">
        <f>$Q$3+Data[[#This Row],[NVM
(scaled)]]/((Data[[#This Row],[Upper Bound]]-Data[[#This Row],[Lower Bound]])/2)</f>
        <v>-0.65396500835063998</v>
      </c>
      <c r="X2116" s="30">
        <f>(Data[[#This Row],[Upper Bound]]+Data[[#This Row],[Lower Bound]])/2</f>
        <v>22.96437183421876</v>
      </c>
      <c r="Y2116" s="29">
        <f>LN(Data[[#This Row],[NVActual]]/Data[[#This Row],[MA'[n^2']
30d]])</f>
        <v>-2.9206999973574921</v>
      </c>
      <c r="Z2116" s="29">
        <f>LN(Data[[#This Row],[NVActual]]/Data[[#This Row],[MA'[n*ln(n)']
30d]])</f>
        <v>6.9887349099419502</v>
      </c>
      <c r="AA2116" s="29">
        <f>LN(Data[[#This Row],[NVActual]]/Data[[#This Row],[MA'[n^1.5']]])</f>
        <v>3.2959280734812184</v>
      </c>
      <c r="AB2116" s="29">
        <f>LN(Data[[#This Row],[NVActual]]/Data[[#This Row],[Metcalfe
(n^2)]])</f>
        <v>-2.7424939824570789</v>
      </c>
      <c r="AC2116" s="26">
        <f>1+Data[[#This Row],[MA'[NVMetcalfe calc']]]/((Data[[#This Row],[NVM_norm
(scaled)]]-Data[[#This Row],[NV_fund.]])/2)</f>
        <v>-2701457003.1943822</v>
      </c>
    </row>
    <row r="2117" spans="1:29" x14ac:dyDescent="0.2">
      <c r="A2117" s="23">
        <v>42059</v>
      </c>
      <c r="B2117" s="24">
        <v>3328225536.11338</v>
      </c>
      <c r="C2117" s="24">
        <f t="shared" si="257"/>
        <v>3245490768.5003009</v>
      </c>
      <c r="D2117" s="25">
        <f>LN(Data[[#This Row],[NVActual]])</f>
        <v>21.925705126873979</v>
      </c>
      <c r="E2117" s="26">
        <v>232088</v>
      </c>
      <c r="F2117" s="40">
        <f>Data[[#This Row],[DAA 
(n)]]^2</f>
        <v>53864839744</v>
      </c>
      <c r="G2117" s="41">
        <f t="shared" si="258"/>
        <v>61950383116.133331</v>
      </c>
      <c r="H2117" s="28">
        <f>LN(Data[[#This Row],[Metcalfe
(n^2)]])</f>
        <v>24.709743778146585</v>
      </c>
      <c r="I2117" s="42">
        <f t="shared" si="259"/>
        <v>24.815432533624222</v>
      </c>
      <c r="J2117" s="40">
        <f>Data[[#This Row],[DAA 
(n)]]*LN(Data[[#This Row],[DAA 
(n)]])</f>
        <v>2867417.5069912425</v>
      </c>
      <c r="K2117" s="40">
        <f t="shared" si="260"/>
        <v>3065740.0538057876</v>
      </c>
      <c r="L2117" s="29">
        <f>LN(Data[[#This Row],[MA'[n*ln(n)']
30d]])</f>
        <v>14.935799551325049</v>
      </c>
      <c r="M2117" s="43">
        <f t="shared" si="261"/>
        <v>14.909457796169512</v>
      </c>
      <c r="N2117" s="40">
        <f>Data[[#This Row],[DAA 
(n)]]^1.5</f>
        <v>111809583.33928928</v>
      </c>
      <c r="O2117" s="40">
        <f t="shared" si="262"/>
        <v>123361944.33799712</v>
      </c>
      <c r="P2117" s="43">
        <f>LN(Data[[#This Row],[MA'[n^1.5']]])</f>
        <v>18.630633229149872</v>
      </c>
      <c r="Q2117" s="43">
        <f t="shared" si="263"/>
        <v>18.593833934156997</v>
      </c>
      <c r="R2117" s="30">
        <f>$O$1+$O$2*Data[[#This Row],[MA'[ln(n^2)']]]</f>
        <v>24.815432533624222</v>
      </c>
      <c r="S2117" s="30">
        <f>$Q$1+$Q$2*Data[[#This Row],[MA'[ln(n*ln(n))']]]</f>
        <v>21.120605363679694</v>
      </c>
      <c r="T2117" s="31">
        <f>$O$3*Data[[#This Row],[Metcalfe
(n^2)]]</f>
        <v>28009716666.880001</v>
      </c>
      <c r="U2117" s="31">
        <f t="shared" si="264"/>
        <v>32214199220.389336</v>
      </c>
      <c r="V2117" s="30">
        <f>LN(Data[[#This Row],[MA'[NVA']
30d]]/Data[[#This Row],[MA'[NVMetcalfe calc']]])</f>
        <v>-2.2951407478416654</v>
      </c>
      <c r="W2117" s="30">
        <f>$Q$3+Data[[#This Row],[NVM
(scaled)]]/((Data[[#This Row],[Upper Bound]]-Data[[#This Row],[Lower Bound]])/2)</f>
        <v>-0.65235350790501168</v>
      </c>
      <c r="X2117" s="30">
        <f>(Data[[#This Row],[Upper Bound]]+Data[[#This Row],[Lower Bound]])/2</f>
        <v>22.968018948651959</v>
      </c>
      <c r="Y2117" s="32">
        <f>LN(Data[[#This Row],[NVActual]]/Data[[#This Row],[MA'[n^2']
30d]])</f>
        <v>-2.9238945024082574</v>
      </c>
      <c r="Z2117" s="32">
        <f>LN(Data[[#This Row],[NVActual]]/Data[[#This Row],[MA'[n*ln(n)']
30d]])</f>
        <v>6.9899055755489297</v>
      </c>
      <c r="AA2117" s="32">
        <f>LN(Data[[#This Row],[NVActual]]/Data[[#This Row],[MA'[n^1.5']]])</f>
        <v>3.2950718977241071</v>
      </c>
      <c r="AB2117" s="32">
        <f>LN(Data[[#This Row],[NVActual]]/Data[[#This Row],[Metcalfe
(n^2)]])</f>
        <v>-2.7840386512726054</v>
      </c>
      <c r="AC2117" s="34">
        <f>1+Data[[#This Row],[MA'[NVMetcalfe calc']]]/((Data[[#This Row],[NVM_norm
(scaled)]]-Data[[#This Row],[NV_fund.]])/2)</f>
        <v>-2727662255.7775583</v>
      </c>
    </row>
    <row r="2118" spans="1:29" x14ac:dyDescent="0.2">
      <c r="A2118" s="23">
        <v>42058</v>
      </c>
      <c r="B2118" s="24">
        <v>3316309401.1681299</v>
      </c>
      <c r="C2118" s="24">
        <f t="shared" si="257"/>
        <v>3251306330.5133834</v>
      </c>
      <c r="D2118" s="25">
        <f>LN(Data[[#This Row],[NVActual]])</f>
        <v>21.922118375406011</v>
      </c>
      <c r="E2118" s="26">
        <v>253650</v>
      </c>
      <c r="F2118" s="40">
        <f>Data[[#This Row],[DAA 
(n)]]^2</f>
        <v>64338322500</v>
      </c>
      <c r="G2118" s="41">
        <f t="shared" si="258"/>
        <v>63529229787.633331</v>
      </c>
      <c r="H2118" s="28">
        <f>LN(Data[[#This Row],[Metcalfe
(n^2)]])</f>
        <v>24.887421285989671</v>
      </c>
      <c r="I2118" s="42">
        <f t="shared" si="259"/>
        <v>24.836463186429217</v>
      </c>
      <c r="J2118" s="40">
        <f>Data[[#This Row],[DAA 
(n)]]*LN(Data[[#This Row],[DAA 
(n)]])</f>
        <v>3156347.2045956398</v>
      </c>
      <c r="K2118" s="40">
        <f t="shared" si="260"/>
        <v>3104535.5175726092</v>
      </c>
      <c r="L2118" s="29">
        <f>LN(Data[[#This Row],[MA'[n*ln(n)']
30d]])</f>
        <v>14.948374670395697</v>
      </c>
      <c r="M2118" s="43">
        <f t="shared" si="261"/>
        <v>14.90735264355863</v>
      </c>
      <c r="N2118" s="40">
        <f>Data[[#This Row],[DAA 
(n)]]^1.5</f>
        <v>127747467.69359046</v>
      </c>
      <c r="O2118" s="40">
        <f t="shared" si="262"/>
        <v>125617165.33840759</v>
      </c>
      <c r="P2118" s="43">
        <f>LN(Data[[#This Row],[MA'[n^1.5']]])</f>
        <v>18.648749469367395</v>
      </c>
      <c r="Q2118" s="43">
        <f t="shared" si="263"/>
        <v>18.590928529737159</v>
      </c>
      <c r="R2118" s="30">
        <f>$O$1+$O$2*Data[[#This Row],[MA'[ln(n^2)']]]</f>
        <v>24.836463186429217</v>
      </c>
      <c r="S2118" s="30">
        <f>$Q$1+$Q$2*Data[[#This Row],[MA'[ln(n*ln(n))']]]</f>
        <v>21.117131861871737</v>
      </c>
      <c r="T2118" s="31">
        <f>$O$3*Data[[#This Row],[Metcalfe
(n^2)]]</f>
        <v>33455927700</v>
      </c>
      <c r="U2118" s="31">
        <f t="shared" si="264"/>
        <v>33035199489.569336</v>
      </c>
      <c r="V2118" s="30">
        <f>LN(Data[[#This Row],[MA'[NVA']
30d]]/Data[[#This Row],[MA'[NVMetcalfe calc']]])</f>
        <v>-2.3185167807648424</v>
      </c>
      <c r="W2118" s="30">
        <f>$Q$3+Data[[#This Row],[NVM
(scaled)]]/((Data[[#This Row],[Upper Bound]]-Data[[#This Row],[Lower Bound]])/2)</f>
        <v>-0.65673850133031408</v>
      </c>
      <c r="X2118" s="30">
        <f>(Data[[#This Row],[Upper Bound]]+Data[[#This Row],[Lower Bound]])/2</f>
        <v>22.976797524150477</v>
      </c>
      <c r="Y2118" s="29">
        <f>LN(Data[[#This Row],[NVActual]]/Data[[#This Row],[MA'[n^2']
30d]])</f>
        <v>-2.9526475731444264</v>
      </c>
      <c r="Z2118" s="29">
        <f>LN(Data[[#This Row],[NVActual]]/Data[[#This Row],[MA'[n*ln(n)']
30d]])</f>
        <v>6.9737437050103139</v>
      </c>
      <c r="AA2118" s="29">
        <f>LN(Data[[#This Row],[NVActual]]/Data[[#This Row],[MA'[n^1.5']]])</f>
        <v>3.2733689060386162</v>
      </c>
      <c r="AB2118" s="29">
        <f>LN(Data[[#This Row],[NVActual]]/Data[[#This Row],[Metcalfe
(n^2)]])</f>
        <v>-2.9653029105836604</v>
      </c>
      <c r="AC2118" s="26">
        <f>1+Data[[#This Row],[MA'[NVMetcalfe calc']]]/((Data[[#This Row],[NVM_norm
(scaled)]]-Data[[#This Row],[NV_fund.]])/2)</f>
        <v>-2795620548.8789539</v>
      </c>
    </row>
    <row r="2119" spans="1:29" x14ac:dyDescent="0.2">
      <c r="A2119" s="23">
        <v>42057</v>
      </c>
      <c r="B2119" s="24">
        <v>3282518444.046</v>
      </c>
      <c r="C2119" s="24">
        <f t="shared" si="257"/>
        <v>3254999548.6153355</v>
      </c>
      <c r="D2119" s="25">
        <f>LN(Data[[#This Row],[NVActual]])</f>
        <v>21.911876783027495</v>
      </c>
      <c r="E2119" s="26">
        <v>273269</v>
      </c>
      <c r="F2119" s="40">
        <f>Data[[#This Row],[DAA 
(n)]]^2</f>
        <v>74675946361</v>
      </c>
      <c r="G2119" s="41">
        <f t="shared" si="258"/>
        <v>62738416965.666664</v>
      </c>
      <c r="H2119" s="28">
        <f>LN(Data[[#This Row],[Metcalfe
(n^2)]])</f>
        <v>25.036423874031556</v>
      </c>
      <c r="I2119" s="42">
        <f t="shared" si="259"/>
        <v>24.821128381603483</v>
      </c>
      <c r="J2119" s="40">
        <f>Data[[#This Row],[DAA 
(n)]]*LN(Data[[#This Row],[DAA 
(n)]])</f>
        <v>3420839.2578163645</v>
      </c>
      <c r="K2119" s="40">
        <f t="shared" si="260"/>
        <v>3081371.025550962</v>
      </c>
      <c r="L2119" s="29">
        <f>LN(Data[[#This Row],[MA'[n*ln(n)']
30d]])</f>
        <v>14.940885194071052</v>
      </c>
      <c r="M2119" s="43">
        <f t="shared" si="261"/>
        <v>14.904167701778279</v>
      </c>
      <c r="N2119" s="40">
        <f>Data[[#This Row],[DAA 
(n)]]^1.5</f>
        <v>142851745.47804481</v>
      </c>
      <c r="O2119" s="40">
        <f t="shared" si="262"/>
        <v>124374595.1262839</v>
      </c>
      <c r="P2119" s="43">
        <f>LN(Data[[#This Row],[MA'[n^1.5']]])</f>
        <v>18.638808498171674</v>
      </c>
      <c r="Q2119" s="43">
        <f t="shared" si="263"/>
        <v>18.586469549740965</v>
      </c>
      <c r="R2119" s="30">
        <f>$O$1+$O$2*Data[[#This Row],[MA'[ln(n^2)']]]</f>
        <v>24.821128381603483</v>
      </c>
      <c r="S2119" s="30">
        <f>$Q$1+$Q$2*Data[[#This Row],[MA'[ln(n*ln(n))']]]</f>
        <v>21.111876707934158</v>
      </c>
      <c r="T2119" s="31">
        <f>$O$3*Data[[#This Row],[Metcalfe
(n^2)]]</f>
        <v>38831492107.720001</v>
      </c>
      <c r="U2119" s="31">
        <f t="shared" si="264"/>
        <v>32623976822.146667</v>
      </c>
      <c r="V2119" s="30">
        <f>LN(Data[[#This Row],[MA'[NVA']
30d]]/Data[[#This Row],[MA'[NVMetcalfe calc']]])</f>
        <v>-2.3048553663915059</v>
      </c>
      <c r="W2119" s="30">
        <f>$Q$3+Data[[#This Row],[NVM
(scaled)]]/((Data[[#This Row],[Upper Bound]]-Data[[#This Row],[Lower Bound]])/2)</f>
        <v>-0.65276030270626551</v>
      </c>
      <c r="X2119" s="30">
        <f>(Data[[#This Row],[Upper Bound]]+Data[[#This Row],[Lower Bound]])/2</f>
        <v>22.966502544768822</v>
      </c>
      <c r="Y2119" s="32">
        <f>LN(Data[[#This Row],[NVActual]]/Data[[#This Row],[MA'[n^2']
30d]])</f>
        <v>-2.9503630247033641</v>
      </c>
      <c r="Z2119" s="32">
        <f>LN(Data[[#This Row],[NVActual]]/Data[[#This Row],[MA'[n*ln(n)']
30d]])</f>
        <v>6.9709915889564442</v>
      </c>
      <c r="AA2119" s="32">
        <f>LN(Data[[#This Row],[NVActual]]/Data[[#This Row],[MA'[n^1.5']]])</f>
        <v>3.2730682848558224</v>
      </c>
      <c r="AB2119" s="32">
        <f>LN(Data[[#This Row],[NVActual]]/Data[[#This Row],[Metcalfe
(n^2)]])</f>
        <v>-3.1245470910040605</v>
      </c>
      <c r="AC2119" s="34">
        <f>1+Data[[#This Row],[MA'[NVMetcalfe calc']]]/((Data[[#This Row],[NVM_norm
(scaled)]]-Data[[#This Row],[NV_fund.]])/2)</f>
        <v>-2762488992.2273383</v>
      </c>
    </row>
    <row r="2120" spans="1:29" x14ac:dyDescent="0.2">
      <c r="A2120" s="23">
        <v>42056</v>
      </c>
      <c r="B2120" s="24">
        <v>3405093966.4148698</v>
      </c>
      <c r="C2120" s="24">
        <f t="shared" si="257"/>
        <v>3252479817.4757261</v>
      </c>
      <c r="D2120" s="25">
        <f>LN(Data[[#This Row],[NVActual]])</f>
        <v>21.94853837276472</v>
      </c>
      <c r="E2120" s="26">
        <v>271126</v>
      </c>
      <c r="F2120" s="40">
        <f>Data[[#This Row],[DAA 
(n)]]^2</f>
        <v>73509307876</v>
      </c>
      <c r="G2120" s="41">
        <f t="shared" si="258"/>
        <v>61815237503.633331</v>
      </c>
      <c r="H2120" s="28">
        <f>LN(Data[[#This Row],[Metcalfe
(n^2)]])</f>
        <v>25.020677872916025</v>
      </c>
      <c r="I2120" s="42">
        <f t="shared" si="259"/>
        <v>24.805680912111946</v>
      </c>
      <c r="J2120" s="40">
        <f>Data[[#This Row],[DAA 
(n)]]*LN(Data[[#This Row],[DAA 
(n)]])</f>
        <v>3391878.1544861151</v>
      </c>
      <c r="K2120" s="40">
        <f t="shared" si="260"/>
        <v>3056113.0120292106</v>
      </c>
      <c r="L2120" s="29">
        <f>LN(Data[[#This Row],[MA'[n*ln(n)']
30d]])</f>
        <v>14.932654408960842</v>
      </c>
      <c r="M2120" s="43">
        <f t="shared" si="261"/>
        <v>14.901050784542489</v>
      </c>
      <c r="N2120" s="40">
        <f>Data[[#This Row],[DAA 
(n)]]^1.5</f>
        <v>141174659.93296528</v>
      </c>
      <c r="O2120" s="40">
        <f t="shared" si="262"/>
        <v>122976571.43329431</v>
      </c>
      <c r="P2120" s="43">
        <f>LN(Data[[#This Row],[MA'[n^1.5']]])</f>
        <v>18.627504419041728</v>
      </c>
      <c r="Q2120" s="43">
        <f t="shared" si="263"/>
        <v>18.582113168948968</v>
      </c>
      <c r="R2120" s="30">
        <f>$O$1+$O$2*Data[[#This Row],[MA'[ln(n^2)']]]</f>
        <v>24.805680912111946</v>
      </c>
      <c r="S2120" s="30">
        <f>$Q$1+$Q$2*Data[[#This Row],[MA'[ln(n*ln(n))']]]</f>
        <v>21.106733794495106</v>
      </c>
      <c r="T2120" s="31">
        <f>$O$3*Data[[#This Row],[Metcalfe
(n^2)]]</f>
        <v>38224840095.520004</v>
      </c>
      <c r="U2120" s="31">
        <f t="shared" si="264"/>
        <v>32143923501.889332</v>
      </c>
      <c r="V2120" s="30">
        <f>LN(Data[[#This Row],[MA'[NVA']
30d]]/Data[[#This Row],[MA'[NVMetcalfe calc']]])</f>
        <v>-2.2908057020620842</v>
      </c>
      <c r="W2120" s="30">
        <f>$Q$3+Data[[#This Row],[NVM
(scaled)]]/((Data[[#This Row],[Upper Bound]]-Data[[#This Row],[Lower Bound]])/2)</f>
        <v>-0.6486258193050386</v>
      </c>
      <c r="X2120" s="30">
        <f>(Data[[#This Row],[Upper Bound]]+Data[[#This Row],[Lower Bound]])/2</f>
        <v>22.956207353303526</v>
      </c>
      <c r="Y2120" s="29">
        <f>LN(Data[[#This Row],[NVActual]]/Data[[#This Row],[MA'[n^2']
30d]])</f>
        <v>-2.8988773598014981</v>
      </c>
      <c r="Z2120" s="29">
        <f>LN(Data[[#This Row],[NVActual]]/Data[[#This Row],[MA'[n*ln(n)']
30d]])</f>
        <v>7.0158839638038781</v>
      </c>
      <c r="AA2120" s="29">
        <f>LN(Data[[#This Row],[NVActual]]/Data[[#This Row],[MA'[n^1.5']]])</f>
        <v>3.3210339537229934</v>
      </c>
      <c r="AB2120" s="29">
        <f>LN(Data[[#This Row],[NVActual]]/Data[[#This Row],[Metcalfe
(n^2)]])</f>
        <v>-3.0721395001513043</v>
      </c>
      <c r="AC2120" s="26">
        <f>1+Data[[#This Row],[MA'[NVMetcalfe calc']]]/((Data[[#This Row],[NVM_norm
(scaled)]]-Data[[#This Row],[NV_fund.]])/2)</f>
        <v>-2723503551.5851264</v>
      </c>
    </row>
    <row r="2121" spans="1:29" x14ac:dyDescent="0.2">
      <c r="A2121" s="23">
        <v>42055</v>
      </c>
      <c r="B2121" s="24">
        <v>3403317980.1691999</v>
      </c>
      <c r="C2121" s="24">
        <f t="shared" si="257"/>
        <v>3246086017.7577453</v>
      </c>
      <c r="D2121" s="25">
        <f>LN(Data[[#This Row],[NVActual]])</f>
        <v>21.948016669230949</v>
      </c>
      <c r="E2121" s="26">
        <v>249692</v>
      </c>
      <c r="F2121" s="40">
        <f>Data[[#This Row],[DAA 
(n)]]^2</f>
        <v>62346094864</v>
      </c>
      <c r="G2121" s="41">
        <f t="shared" si="258"/>
        <v>61135997041.633331</v>
      </c>
      <c r="H2121" s="28">
        <f>LN(Data[[#This Row],[Metcalfe
(n^2)]])</f>
        <v>24.855966874616975</v>
      </c>
      <c r="I2121" s="42">
        <f t="shared" si="259"/>
        <v>24.794859882671243</v>
      </c>
      <c r="J2121" s="40">
        <f>Data[[#This Row],[DAA 
(n)]]*LN(Data[[#This Row],[DAA 
(n)]])</f>
        <v>3103168.0404284308</v>
      </c>
      <c r="K2121" s="40">
        <f t="shared" si="260"/>
        <v>3037926.0338015505</v>
      </c>
      <c r="L2121" s="29">
        <f>LN(Data[[#This Row],[MA'[n*ln(n)']
30d]])</f>
        <v>14.926685614837364</v>
      </c>
      <c r="M2121" s="43">
        <f t="shared" si="261"/>
        <v>14.898050807359322</v>
      </c>
      <c r="N2121" s="40">
        <f>Data[[#This Row],[DAA 
(n)]]^1.5</f>
        <v>124769071.16261606</v>
      </c>
      <c r="O2121" s="40">
        <f t="shared" si="262"/>
        <v>121959645.71717428</v>
      </c>
      <c r="P2121" s="43">
        <f>LN(Data[[#This Row],[MA'[n^1.5']]])</f>
        <v>18.619200775170093</v>
      </c>
      <c r="Q2121" s="43">
        <f t="shared" si="263"/>
        <v>18.577927100966011</v>
      </c>
      <c r="R2121" s="30">
        <f>$O$1+$O$2*Data[[#This Row],[MA'[ln(n^2)']]]</f>
        <v>24.794859882671243</v>
      </c>
      <c r="S2121" s="30">
        <f>$Q$1+$Q$2*Data[[#This Row],[MA'[ln(n*ln(n))']]]</f>
        <v>21.101783832142878</v>
      </c>
      <c r="T2121" s="31">
        <f>$O$3*Data[[#This Row],[Metcalfe
(n^2)]]</f>
        <v>32419969329.280003</v>
      </c>
      <c r="U2121" s="31">
        <f t="shared" si="264"/>
        <v>31790718461.649326</v>
      </c>
      <c r="V2121" s="30">
        <f>LN(Data[[#This Row],[MA'[NVA']
30d]]/Data[[#This Row],[MA'[NVMetcalfe calc']]])</f>
        <v>-2.2817244065493627</v>
      </c>
      <c r="W2121" s="30">
        <f>$Q$3+Data[[#This Row],[NVM
(scaled)]]/((Data[[#This Row],[Upper Bound]]-Data[[#This Row],[Lower Bound]])/2)</f>
        <v>-0.64567691286667028</v>
      </c>
      <c r="X2121" s="30">
        <f>(Data[[#This Row],[Upper Bound]]+Data[[#This Row],[Lower Bound]])/2</f>
        <v>22.948321857407059</v>
      </c>
      <c r="Y2121" s="32">
        <f>LN(Data[[#This Row],[NVActual]]/Data[[#This Row],[MA'[n^2']
30d]])</f>
        <v>-2.8883500100300767</v>
      </c>
      <c r="Z2121" s="32">
        <f>LN(Data[[#This Row],[NVActual]]/Data[[#This Row],[MA'[n*ln(n)']
30d]])</f>
        <v>7.0213310543935847</v>
      </c>
      <c r="AA2121" s="32">
        <f>LN(Data[[#This Row],[NVActual]]/Data[[#This Row],[MA'[n^1.5']]])</f>
        <v>3.3288158940608574</v>
      </c>
      <c r="AB2121" s="32">
        <f>LN(Data[[#This Row],[NVActual]]/Data[[#This Row],[Metcalfe
(n^2)]])</f>
        <v>-2.9079502053860256</v>
      </c>
      <c r="AC2121" s="34">
        <f>1+Data[[#This Row],[MA'[NVMetcalfe calc']]]/((Data[[#This Row],[NVM_norm
(scaled)]]-Data[[#This Row],[NV_fund.]])/2)</f>
        <v>-2694813944.7990236</v>
      </c>
    </row>
    <row r="2122" spans="1:29" x14ac:dyDescent="0.2">
      <c r="A2122" s="23">
        <v>42054</v>
      </c>
      <c r="B2122" s="24">
        <v>3351651583.63761</v>
      </c>
      <c r="C2122" s="24">
        <f t="shared" si="257"/>
        <v>3237092976.0713968</v>
      </c>
      <c r="D2122" s="25">
        <f>LN(Data[[#This Row],[NVActual]])</f>
        <v>21.932719071334944</v>
      </c>
      <c r="E2122" s="26">
        <v>213440</v>
      </c>
      <c r="F2122" s="40">
        <f>Data[[#This Row],[DAA 
(n)]]^2</f>
        <v>45556633600</v>
      </c>
      <c r="G2122" s="41">
        <f t="shared" si="258"/>
        <v>60602356132.833336</v>
      </c>
      <c r="H2122" s="28">
        <f>LN(Data[[#This Row],[Metcalfe
(n^2)]])</f>
        <v>24.542222083418793</v>
      </c>
      <c r="I2122" s="42">
        <f t="shared" si="259"/>
        <v>24.784967778771897</v>
      </c>
      <c r="J2122" s="40">
        <f>Data[[#This Row],[DAA 
(n)]]*LN(Data[[#This Row],[DAA 
(n)]])</f>
        <v>2619145.9407424536</v>
      </c>
      <c r="K2122" s="40">
        <f t="shared" si="260"/>
        <v>3022597.3358017504</v>
      </c>
      <c r="L2122" s="29">
        <f>LN(Data[[#This Row],[MA'[n*ln(n)']
30d]])</f>
        <v>14.921627064691762</v>
      </c>
      <c r="M2122" s="43">
        <f t="shared" si="261"/>
        <v>14.895323339366131</v>
      </c>
      <c r="N2122" s="40">
        <f>Data[[#This Row],[DAA 
(n)]]^1.5</f>
        <v>98608356.012987107</v>
      </c>
      <c r="O2122" s="40">
        <f t="shared" si="262"/>
        <v>121129752.98000185</v>
      </c>
      <c r="P2122" s="43">
        <f>LN(Data[[#This Row],[MA'[n^1.5']]])</f>
        <v>18.612372867694297</v>
      </c>
      <c r="Q2122" s="43">
        <f t="shared" si="263"/>
        <v>18.574121251382493</v>
      </c>
      <c r="R2122" s="30">
        <f>$O$1+$O$2*Data[[#This Row],[MA'[ln(n^2)']]]</f>
        <v>24.784967778771897</v>
      </c>
      <c r="S2122" s="30">
        <f>$Q$1+$Q$2*Data[[#This Row],[MA'[ln(n*ln(n))']]]</f>
        <v>21.097283509954114</v>
      </c>
      <c r="T2122" s="31">
        <f>$O$3*Data[[#This Row],[Metcalfe
(n^2)]]</f>
        <v>23689449472</v>
      </c>
      <c r="U2122" s="31">
        <f t="shared" si="264"/>
        <v>31513225189.073326</v>
      </c>
      <c r="V2122" s="30">
        <f>LN(Data[[#This Row],[MA'[NVA']
30d]]/Data[[#This Row],[MA'[NVMetcalfe calc']]])</f>
        <v>-2.2757316075473168</v>
      </c>
      <c r="W2122" s="30">
        <f>$Q$3+Data[[#This Row],[NVM
(scaled)]]/((Data[[#This Row],[Upper Bound]]-Data[[#This Row],[Lower Bound]])/2)</f>
        <v>-0.64423343304652414</v>
      </c>
      <c r="X2122" s="30">
        <f>(Data[[#This Row],[Upper Bound]]+Data[[#This Row],[Lower Bound]])/2</f>
        <v>22.941125644363005</v>
      </c>
      <c r="Y2122" s="29">
        <f>LN(Data[[#This Row],[NVActual]]/Data[[#This Row],[MA'[n^2']
30d]])</f>
        <v>-2.894880538010685</v>
      </c>
      <c r="Z2122" s="29">
        <f>LN(Data[[#This Row],[NVActual]]/Data[[#This Row],[MA'[n*ln(n)']
30d]])</f>
        <v>7.0110920066431808</v>
      </c>
      <c r="AA2122" s="29">
        <f>LN(Data[[#This Row],[NVActual]]/Data[[#This Row],[MA'[n^1.5']]])</f>
        <v>3.3203462036406446</v>
      </c>
      <c r="AB2122" s="29">
        <f>LN(Data[[#This Row],[NVActual]]/Data[[#This Row],[Metcalfe
(n^2)]])</f>
        <v>-2.6095030120838496</v>
      </c>
      <c r="AC2122" s="26">
        <f>1+Data[[#This Row],[MA'[NVMetcalfe calc']]]/((Data[[#This Row],[NVM_norm
(scaled)]]-Data[[#This Row],[NV_fund.]])/2)</f>
        <v>-2672270120.9552131</v>
      </c>
    </row>
    <row r="2123" spans="1:29" x14ac:dyDescent="0.2">
      <c r="A2123" s="23">
        <v>42053</v>
      </c>
      <c r="B2123" s="24">
        <v>3269233640.3151202</v>
      </c>
      <c r="C2123" s="24">
        <f t="shared" si="257"/>
        <v>3222470035.9083309</v>
      </c>
      <c r="D2123" s="25">
        <f>LN(Data[[#This Row],[NVActual]])</f>
        <v>21.907821433628897</v>
      </c>
      <c r="E2123" s="26">
        <v>246403</v>
      </c>
      <c r="F2123" s="40">
        <f>Data[[#This Row],[DAA 
(n)]]^2</f>
        <v>60714438409</v>
      </c>
      <c r="G2123" s="41">
        <f t="shared" si="258"/>
        <v>60914012714.199997</v>
      </c>
      <c r="H2123" s="28">
        <f>LN(Data[[#This Row],[Metcalfe
(n^2)]])</f>
        <v>24.829447371784116</v>
      </c>
      <c r="I2123" s="42">
        <f t="shared" si="259"/>
        <v>24.791190192601977</v>
      </c>
      <c r="J2123" s="40">
        <f>Data[[#This Row],[DAA 
(n)]]*LN(Data[[#This Row],[DAA 
(n)]])</f>
        <v>3059025.1603748607</v>
      </c>
      <c r="K2123" s="40">
        <f t="shared" si="260"/>
        <v>3031867.4592393544</v>
      </c>
      <c r="L2123" s="29">
        <f>LN(Data[[#This Row],[MA'[n*ln(n)']
30d]])</f>
        <v>14.924689310817726</v>
      </c>
      <c r="M2123" s="43">
        <f t="shared" si="261"/>
        <v>14.893004804723677</v>
      </c>
      <c r="N2123" s="40">
        <f>Data[[#This Row],[DAA 
(n)]]^1.5</f>
        <v>122311977.20294134</v>
      </c>
      <c r="O2123" s="40">
        <f t="shared" si="262"/>
        <v>121623711.02201396</v>
      </c>
      <c r="P2123" s="43">
        <f>LN(Data[[#This Row],[MA'[n^1.5']]])</f>
        <v>18.616442500445231</v>
      </c>
      <c r="Q2123" s="43">
        <f t="shared" si="263"/>
        <v>18.570880550699346</v>
      </c>
      <c r="R2123" s="30">
        <f>$O$1+$O$2*Data[[#This Row],[MA'[ln(n^2)']]]</f>
        <v>24.791190192601977</v>
      </c>
      <c r="S2123" s="30">
        <f>$Q$1+$Q$2*Data[[#This Row],[MA'[ln(n*ln(n))']]]</f>
        <v>21.093457927794066</v>
      </c>
      <c r="T2123" s="31">
        <f>$O$3*Data[[#This Row],[Metcalfe
(n^2)]]</f>
        <v>31571507972.68</v>
      </c>
      <c r="U2123" s="31">
        <f t="shared" si="264"/>
        <v>31675286611.383995</v>
      </c>
      <c r="V2123" s="30">
        <f>LN(Data[[#This Row],[MA'[NVA']
30d]]/Data[[#This Row],[MA'[NVMetcalfe calc']]])</f>
        <v>-2.2853886172821918</v>
      </c>
      <c r="W2123" s="30">
        <f>$Q$3+Data[[#This Row],[NVM
(scaled)]]/((Data[[#This Row],[Upper Bound]]-Data[[#This Row],[Lower Bound]])/2)</f>
        <v>-0.64610280767632189</v>
      </c>
      <c r="X2123" s="30">
        <f>(Data[[#This Row],[Upper Bound]]+Data[[#This Row],[Lower Bound]])/2</f>
        <v>22.942324060198022</v>
      </c>
      <c r="Y2123" s="32">
        <f>LN(Data[[#This Row],[NVActual]]/Data[[#This Row],[MA'[n^2']
30d]])</f>
        <v>-2.9249076453950686</v>
      </c>
      <c r="Z2123" s="32">
        <f>LN(Data[[#This Row],[NVActual]]/Data[[#This Row],[MA'[n*ln(n)']
30d]])</f>
        <v>6.9831321228111705</v>
      </c>
      <c r="AA2123" s="32">
        <f>LN(Data[[#This Row],[NVActual]]/Data[[#This Row],[MA'[n^1.5']]])</f>
        <v>3.2913789331836649</v>
      </c>
      <c r="AB2123" s="32">
        <f>LN(Data[[#This Row],[NVActual]]/Data[[#This Row],[Metcalfe
(n^2)]])</f>
        <v>-2.9216259381552203</v>
      </c>
      <c r="AC2123" s="34">
        <f>1+Data[[#This Row],[MA'[NVMetcalfe calc']]]/((Data[[#This Row],[NVM_norm
(scaled)]]-Data[[#This Row],[NV_fund.]])/2)</f>
        <v>-2685663336.2633548</v>
      </c>
    </row>
    <row r="2124" spans="1:29" x14ac:dyDescent="0.2">
      <c r="A2124" s="23">
        <v>42052</v>
      </c>
      <c r="B2124" s="24">
        <v>3377800069.6936998</v>
      </c>
      <c r="C2124" s="24">
        <f t="shared" ref="C2124:C2187" si="265">AVERAGE(B2124:B2153)</f>
        <v>3212852436.6784625</v>
      </c>
      <c r="D2124" s="25">
        <f>LN(Data[[#This Row],[NVActual]])</f>
        <v>21.940490467580961</v>
      </c>
      <c r="E2124" s="26">
        <v>272213</v>
      </c>
      <c r="F2124" s="40">
        <f>Data[[#This Row],[DAA 
(n)]]^2</f>
        <v>74099917369</v>
      </c>
      <c r="G2124" s="41">
        <f t="shared" ref="G2124:G2187" si="266">AVERAGE(F2124:F2153)</f>
        <v>61057868103.900002</v>
      </c>
      <c r="H2124" s="28">
        <f>LN(Data[[#This Row],[Metcalfe
(n^2)]])</f>
        <v>25.028680254119624</v>
      </c>
      <c r="I2124" s="42">
        <f t="shared" ref="I2124:I2187" si="267">AVERAGE(H2124:H2153)</f>
        <v>24.793479149479708</v>
      </c>
      <c r="J2124" s="40">
        <f>Data[[#This Row],[DAA 
(n)]]*LN(Data[[#This Row],[DAA 
(n)]])</f>
        <v>3406566.0690073329</v>
      </c>
      <c r="K2124" s="40">
        <f t="shared" ref="K2124:K2187" si="268">AVERAGE(J2124:J2153)</f>
        <v>3035721.0969115314</v>
      </c>
      <c r="L2124" s="29">
        <f>LN(Data[[#This Row],[MA'[n*ln(n)']
30d]])</f>
        <v>14.925959547965373</v>
      </c>
      <c r="M2124" s="43">
        <f t="shared" ref="M2124:M2187" si="269">AVERAGE(L2124:L2153)</f>
        <v>14.890603534813234</v>
      </c>
      <c r="N2124" s="40">
        <f>Data[[#This Row],[DAA 
(n)]]^1.5</f>
        <v>142024507.76808769</v>
      </c>
      <c r="O2124" s="40">
        <f t="shared" ref="O2124:O2187" si="270">AVERAGE(N2124:N2153)</f>
        <v>121839187.20415194</v>
      </c>
      <c r="P2124" s="43">
        <f>LN(Data[[#This Row],[MA'[n^1.5']]])</f>
        <v>18.618212595519015</v>
      </c>
      <c r="Q2124" s="43">
        <f t="shared" ref="Q2124:Q2187" si="271">AVERAGE(P2124:P2153)</f>
        <v>18.567531236889764</v>
      </c>
      <c r="R2124" s="30">
        <f>$O$1+$O$2*Data[[#This Row],[MA'[ln(n^2)']]]</f>
        <v>24.793479149479708</v>
      </c>
      <c r="S2124" s="30">
        <f>$Q$1+$Q$2*Data[[#This Row],[MA'[ln(n*ln(n))']]]</f>
        <v>21.089495832441834</v>
      </c>
      <c r="T2124" s="31">
        <f>$O$3*Data[[#This Row],[Metcalfe
(n^2)]]</f>
        <v>38531957031.880005</v>
      </c>
      <c r="U2124" s="31">
        <f t="shared" si="264"/>
        <v>31750091414.027992</v>
      </c>
      <c r="V2124" s="30">
        <f>LN(Data[[#This Row],[MA'[NVA']
30d]]/Data[[#This Row],[MA'[NVMetcalfe calc']]])</f>
        <v>-2.2907364523972</v>
      </c>
      <c r="W2124" s="30">
        <f>$Q$3+Data[[#This Row],[NVM
(scaled)]]/((Data[[#This Row],[Upper Bound]]-Data[[#This Row],[Lower Bound]])/2)</f>
        <v>-0.64690430346167604</v>
      </c>
      <c r="X2124" s="30">
        <f>(Data[[#This Row],[Upper Bound]]+Data[[#This Row],[Lower Bound]])/2</f>
        <v>22.941487490960771</v>
      </c>
      <c r="Y2124" s="29">
        <f>LN(Data[[#This Row],[NVActual]]/Data[[#This Row],[MA'[n^2']
30d]])</f>
        <v>-2.8945974412886528</v>
      </c>
      <c r="Z2124" s="29">
        <f>LN(Data[[#This Row],[NVActual]]/Data[[#This Row],[MA'[n*ln(n)']
30d]])</f>
        <v>7.0145309196155878</v>
      </c>
      <c r="AA2124" s="29">
        <f>LN(Data[[#This Row],[NVActual]]/Data[[#This Row],[MA'[n^1.5']]])</f>
        <v>3.3222778720619481</v>
      </c>
      <c r="AB2124" s="29">
        <f>LN(Data[[#This Row],[NVActual]]/Data[[#This Row],[Metcalfe
(n^2)]])</f>
        <v>-3.0881897865386629</v>
      </c>
      <c r="AC2124" s="26">
        <f>1+Data[[#This Row],[MA'[NVMetcalfe calc']]]/((Data[[#This Row],[NVM_norm
(scaled)]]-Data[[#This Row],[NV_fund.]])/2)</f>
        <v>-2692009839.326241</v>
      </c>
    </row>
    <row r="2125" spans="1:29" x14ac:dyDescent="0.2">
      <c r="A2125" s="23">
        <v>42051</v>
      </c>
      <c r="B2125" s="24">
        <v>3254782653.5302601</v>
      </c>
      <c r="C2125" s="24">
        <f t="shared" si="265"/>
        <v>3196951036.6976566</v>
      </c>
      <c r="D2125" s="25">
        <f>LN(Data[[#This Row],[NVActual]])</f>
        <v>21.903391337268538</v>
      </c>
      <c r="E2125" s="26">
        <v>261678</v>
      </c>
      <c r="F2125" s="40">
        <f>Data[[#This Row],[DAA 
(n)]]^2</f>
        <v>68475375684</v>
      </c>
      <c r="G2125" s="41">
        <f t="shared" si="266"/>
        <v>60624535186.800003</v>
      </c>
      <c r="H2125" s="28">
        <f>LN(Data[[#This Row],[Metcalfe
(n^2)]])</f>
        <v>24.949740038520808</v>
      </c>
      <c r="I2125" s="42">
        <f t="shared" si="267"/>
        <v>24.787049026179169</v>
      </c>
      <c r="J2125" s="40">
        <f>Data[[#This Row],[DAA 
(n)]]*LN(Data[[#This Row],[DAA 
(n)]])</f>
        <v>3264399.0369000239</v>
      </c>
      <c r="K2125" s="40">
        <f t="shared" si="268"/>
        <v>3024485.6711445651</v>
      </c>
      <c r="L2125" s="29">
        <f>LN(Data[[#This Row],[MA'[n*ln(n)']
30d]])</f>
        <v>14.922251608923096</v>
      </c>
      <c r="M2125" s="43">
        <f t="shared" si="269"/>
        <v>14.888138879250466</v>
      </c>
      <c r="N2125" s="40">
        <f>Data[[#This Row],[DAA 
(n)]]^1.5</f>
        <v>133859999.09695823</v>
      </c>
      <c r="O2125" s="40">
        <f t="shared" si="270"/>
        <v>121201502.23203793</v>
      </c>
      <c r="P2125" s="43">
        <f>LN(Data[[#This Row],[MA'[n^1.5']]])</f>
        <v>18.612965026176454</v>
      </c>
      <c r="Q2125" s="43">
        <f t="shared" si="271"/>
        <v>18.564092617841776</v>
      </c>
      <c r="R2125" s="30">
        <f>$O$1+$O$2*Data[[#This Row],[MA'[ln(n^2)']]]</f>
        <v>24.787049026179169</v>
      </c>
      <c r="S2125" s="30">
        <f>$Q$1+$Q$2*Data[[#This Row],[MA'[ln(n*ln(n))']]]</f>
        <v>21.085429150763268</v>
      </c>
      <c r="T2125" s="31">
        <f>$O$3*Data[[#This Row],[Metcalfe
(n^2)]]</f>
        <v>35607195355.68</v>
      </c>
      <c r="U2125" s="31">
        <f t="shared" si="264"/>
        <v>31524758297.135994</v>
      </c>
      <c r="V2125" s="30">
        <f>LN(Data[[#This Row],[MA'[NVA']
30d]]/Data[[#This Row],[MA'[NVMetcalfe calc']]])</f>
        <v>-2.2885756602294736</v>
      </c>
      <c r="W2125" s="30">
        <f>$Q$3+Data[[#This Row],[NVM
(scaled)]]/((Data[[#This Row],[Upper Bound]]-Data[[#This Row],[Lower Bound]])/2)</f>
        <v>-0.6465265679649711</v>
      </c>
      <c r="X2125" s="30">
        <f>(Data[[#This Row],[Upper Bound]]+Data[[#This Row],[Lower Bound]])/2</f>
        <v>22.936239088471218</v>
      </c>
      <c r="Y2125" s="32">
        <f>LN(Data[[#This Row],[NVActual]]/Data[[#This Row],[MA'[n^2']
30d]])</f>
        <v>-2.9245741818842736</v>
      </c>
      <c r="Z2125" s="32">
        <f>LN(Data[[#This Row],[NVActual]]/Data[[#This Row],[MA'[n*ln(n)']
30d]])</f>
        <v>6.9811397283454415</v>
      </c>
      <c r="AA2125" s="32">
        <f>LN(Data[[#This Row],[NVActual]]/Data[[#This Row],[MA'[n^1.5']]])</f>
        <v>3.2904263110920837</v>
      </c>
      <c r="AB2125" s="32">
        <f>LN(Data[[#This Row],[NVActual]]/Data[[#This Row],[Metcalfe
(n^2)]])</f>
        <v>-3.0463487012522719</v>
      </c>
      <c r="AC2125" s="34">
        <f>1+Data[[#This Row],[MA'[NVMetcalfe calc']]]/((Data[[#This Row],[NVM_norm
(scaled)]]-Data[[#This Row],[NV_fund.]])/2)</f>
        <v>-2673542089.5590248</v>
      </c>
    </row>
    <row r="2126" spans="1:29" x14ac:dyDescent="0.2">
      <c r="A2126" s="23">
        <v>42050</v>
      </c>
      <c r="B2126" s="24">
        <v>3244997129.4419899</v>
      </c>
      <c r="C2126" s="24">
        <f t="shared" si="265"/>
        <v>3179946183.2675595</v>
      </c>
      <c r="D2126" s="25">
        <f>LN(Data[[#This Row],[NVActual]])</f>
        <v>21.900380302492518</v>
      </c>
      <c r="E2126" s="26">
        <v>342433</v>
      </c>
      <c r="F2126" s="40">
        <f>Data[[#This Row],[DAA 
(n)]]^2</f>
        <v>117260359489</v>
      </c>
      <c r="G2126" s="41">
        <f t="shared" si="266"/>
        <v>60815214908.033333</v>
      </c>
      <c r="H2126" s="28">
        <f>LN(Data[[#This Row],[Metcalfe
(n^2)]])</f>
        <v>25.487662594220573</v>
      </c>
      <c r="I2126" s="42">
        <f t="shared" si="267"/>
        <v>24.789723456271854</v>
      </c>
      <c r="J2126" s="40">
        <f>Data[[#This Row],[DAA 
(n)]]*LN(Data[[#This Row],[DAA 
(n)]])</f>
        <v>4363908.3825633666</v>
      </c>
      <c r="K2126" s="40">
        <f t="shared" si="268"/>
        <v>3029303.8582397001</v>
      </c>
      <c r="L2126" s="29">
        <f>LN(Data[[#This Row],[MA'[n*ln(n)']
30d]])</f>
        <v>14.923843401333158</v>
      </c>
      <c r="M2126" s="43">
        <f t="shared" si="269"/>
        <v>14.885672856135848</v>
      </c>
      <c r="N2126" s="40">
        <f>Data[[#This Row],[DAA 
(n)]]^1.5</f>
        <v>200384172.73052412</v>
      </c>
      <c r="O2126" s="40">
        <f t="shared" si="270"/>
        <v>121478244.57826775</v>
      </c>
      <c r="P2126" s="43">
        <f>LN(Data[[#This Row],[MA'[n^1.5']]])</f>
        <v>18.615245747743273</v>
      </c>
      <c r="Q2126" s="43">
        <f t="shared" si="271"/>
        <v>18.56065429612822</v>
      </c>
      <c r="R2126" s="30">
        <f>$O$1+$O$2*Data[[#This Row],[MA'[ln(n^2)']]]</f>
        <v>24.789723456271854</v>
      </c>
      <c r="S2126" s="30">
        <f>$Q$1+$Q$2*Data[[#This Row],[MA'[ln(n*ln(n))']]]</f>
        <v>21.081360212624148</v>
      </c>
      <c r="T2126" s="31">
        <f>$O$3*Data[[#This Row],[Metcalfe
(n^2)]]</f>
        <v>60975386934.279999</v>
      </c>
      <c r="U2126" s="31">
        <f t="shared" si="264"/>
        <v>31623911752.177326</v>
      </c>
      <c r="V2126" s="30">
        <f>LN(Data[[#This Row],[MA'[NVA']
30d]]/Data[[#This Row],[MA'[NVMetcalfe calc']]])</f>
        <v>-2.297049262309153</v>
      </c>
      <c r="W2126" s="30">
        <f>$Q$3+Data[[#This Row],[NVM
(scaled)]]/((Data[[#This Row],[Upper Bound]]-Data[[#This Row],[Lower Bound]])/2)</f>
        <v>-0.64884803693053328</v>
      </c>
      <c r="X2126" s="30">
        <f>(Data[[#This Row],[Upper Bound]]+Data[[#This Row],[Lower Bound]])/2</f>
        <v>22.935541834448003</v>
      </c>
      <c r="Y2126" s="29">
        <f>LN(Data[[#This Row],[NVActual]]/Data[[#This Row],[MA'[n^2']
30d]])</f>
        <v>-2.9307255373178256</v>
      </c>
      <c r="Z2126" s="29">
        <f>LN(Data[[#This Row],[NVActual]]/Data[[#This Row],[MA'[n*ln(n)']
30d]])</f>
        <v>6.9765369011593581</v>
      </c>
      <c r="AA2126" s="29">
        <f>LN(Data[[#This Row],[NVActual]]/Data[[#This Row],[MA'[n^1.5']]])</f>
        <v>3.2851345547492423</v>
      </c>
      <c r="AB2126" s="29">
        <f>LN(Data[[#This Row],[NVActual]]/Data[[#This Row],[Metcalfe
(n^2)]])</f>
        <v>-3.5872822917280578</v>
      </c>
      <c r="AC2126" s="26">
        <f>1+Data[[#This Row],[MA'[NVMetcalfe calc']]]/((Data[[#This Row],[NVM_norm
(scaled)]]-Data[[#This Row],[NV_fund.]])/2)</f>
        <v>-2681766364.3495965</v>
      </c>
    </row>
    <row r="2127" spans="1:29" x14ac:dyDescent="0.2">
      <c r="A2127" s="23">
        <v>42049</v>
      </c>
      <c r="B2127" s="24">
        <v>3564959250.3385501</v>
      </c>
      <c r="C2127" s="24">
        <f t="shared" si="265"/>
        <v>3166801229.7338924</v>
      </c>
      <c r="D2127" s="25">
        <f>LN(Data[[#This Row],[NVActual]])</f>
        <v>21.994418460267273</v>
      </c>
      <c r="E2127" s="26">
        <v>260312</v>
      </c>
      <c r="F2127" s="40">
        <f>Data[[#This Row],[DAA 
(n)]]^2</f>
        <v>67762337344</v>
      </c>
      <c r="G2127" s="41">
        <f t="shared" si="266"/>
        <v>58929332534.433334</v>
      </c>
      <c r="H2127" s="28">
        <f>LN(Data[[#This Row],[Metcalfe
(n^2)]])</f>
        <v>24.939272381146292</v>
      </c>
      <c r="I2127" s="42">
        <f t="shared" si="267"/>
        <v>24.767766172058987</v>
      </c>
      <c r="J2127" s="40">
        <f>Data[[#This Row],[DAA 
(n)]]*LN(Data[[#This Row],[DAA 
(n)]])</f>
        <v>3245995.9360404769</v>
      </c>
      <c r="K2127" s="40">
        <f t="shared" si="268"/>
        <v>2985780.0273311608</v>
      </c>
      <c r="L2127" s="29">
        <f>LN(Data[[#This Row],[MA'[n*ln(n)']
30d]])</f>
        <v>14.909371586360672</v>
      </c>
      <c r="M2127" s="43">
        <f t="shared" si="269"/>
        <v>14.882974231037743</v>
      </c>
      <c r="N2127" s="40">
        <f>Data[[#This Row],[DAA 
(n)]]^1.5</f>
        <v>132813213.04257064</v>
      </c>
      <c r="O2127" s="40">
        <f t="shared" si="270"/>
        <v>118874299.34858485</v>
      </c>
      <c r="P2127" s="43">
        <f>LN(Data[[#This Row],[MA'[n^1.5']]])</f>
        <v>18.593577184794245</v>
      </c>
      <c r="Q2127" s="43">
        <f t="shared" si="271"/>
        <v>18.55687961886958</v>
      </c>
      <c r="R2127" s="30">
        <f>$O$1+$O$2*Data[[#This Row],[MA'[ln(n^2)']]]</f>
        <v>24.767766172058987</v>
      </c>
      <c r="S2127" s="30">
        <f>$Q$1+$Q$2*Data[[#This Row],[MA'[ln(n*ln(n))']]]</f>
        <v>21.076907481212274</v>
      </c>
      <c r="T2127" s="31">
        <f>$O$3*Data[[#This Row],[Metcalfe
(n^2)]]</f>
        <v>35236415418.880005</v>
      </c>
      <c r="U2127" s="31">
        <f t="shared" si="264"/>
        <v>30643252917.905327</v>
      </c>
      <c r="V2127" s="30">
        <f>LN(Data[[#This Row],[MA'[NVA']
30d]]/Data[[#This Row],[MA'[NVMetcalfe calc']]])</f>
        <v>-2.2696905023294547</v>
      </c>
      <c r="W2127" s="30">
        <f>$Q$3+Data[[#This Row],[NVM
(scaled)]]/((Data[[#This Row],[Upper Bound]]-Data[[#This Row],[Lower Bound]])/2)</f>
        <v>-0.63989834748117602</v>
      </c>
      <c r="X2127" s="30">
        <f>(Data[[#This Row],[Upper Bound]]+Data[[#This Row],[Lower Bound]])/2</f>
        <v>22.922336826635629</v>
      </c>
      <c r="Y2127" s="32">
        <f>LN(Data[[#This Row],[NVActual]]/Data[[#This Row],[MA'[n^2']
30d]])</f>
        <v>-2.8051863490509925</v>
      </c>
      <c r="Z2127" s="32">
        <f>LN(Data[[#This Row],[NVActual]]/Data[[#This Row],[MA'[n*ln(n)']
30d]])</f>
        <v>7.0850468739065988</v>
      </c>
      <c r="AA2127" s="32">
        <f>LN(Data[[#This Row],[NVActual]]/Data[[#This Row],[MA'[n^1.5']]])</f>
        <v>3.4008412754730268</v>
      </c>
      <c r="AB2127" s="32">
        <f>LN(Data[[#This Row],[NVActual]]/Data[[#This Row],[Metcalfe
(n^2)]])</f>
        <v>-2.9448539208790216</v>
      </c>
      <c r="AC2127" s="34">
        <f>1+Data[[#This Row],[MA'[NVMetcalfe calc']]]/((Data[[#This Row],[NVM_norm
(scaled)]]-Data[[#This Row],[NV_fund.]])/2)</f>
        <v>-2601048048.2586751</v>
      </c>
    </row>
    <row r="2128" spans="1:29" x14ac:dyDescent="0.2">
      <c r="A2128" s="23">
        <v>42048</v>
      </c>
      <c r="B2128" s="24">
        <v>3272421689.8762498</v>
      </c>
      <c r="C2128" s="24">
        <f t="shared" si="265"/>
        <v>3145138552.6432333</v>
      </c>
      <c r="D2128" s="25">
        <f>LN(Data[[#This Row],[NVActual]])</f>
        <v>21.90879612570685</v>
      </c>
      <c r="E2128" s="26">
        <v>312759</v>
      </c>
      <c r="F2128" s="40">
        <f>Data[[#This Row],[DAA 
(n)]]^2</f>
        <v>97818192081</v>
      </c>
      <c r="G2128" s="41">
        <f t="shared" si="266"/>
        <v>58966185633.933334</v>
      </c>
      <c r="H2128" s="28">
        <f>LN(Data[[#This Row],[Metcalfe
(n^2)]])</f>
        <v>25.306376409787052</v>
      </c>
      <c r="I2128" s="42">
        <f t="shared" si="267"/>
        <v>24.768305641160779</v>
      </c>
      <c r="J2128" s="40">
        <f>Data[[#This Row],[DAA 
(n)]]*LN(Data[[#This Row],[DAA 
(n)]])</f>
        <v>3957398.4897742942</v>
      </c>
      <c r="K2128" s="40">
        <f t="shared" si="268"/>
        <v>2986729.9223115849</v>
      </c>
      <c r="L2128" s="29">
        <f>LN(Data[[#This Row],[MA'[n*ln(n)']
30d]])</f>
        <v>14.90968967540412</v>
      </c>
      <c r="M2128" s="43">
        <f t="shared" si="269"/>
        <v>14.880738531529413</v>
      </c>
      <c r="N2128" s="40">
        <f>Data[[#This Row],[DAA 
(n)]]^1.5</f>
        <v>174910033.8375749</v>
      </c>
      <c r="O2128" s="40">
        <f t="shared" si="270"/>
        <v>118928363.26877865</v>
      </c>
      <c r="P2128" s="43">
        <f>LN(Data[[#This Row],[MA'[n^1.5']]])</f>
        <v>18.594031880469476</v>
      </c>
      <c r="Q2128" s="43">
        <f t="shared" si="271"/>
        <v>18.553799483871305</v>
      </c>
      <c r="R2128" s="30">
        <f>$O$1+$O$2*Data[[#This Row],[MA'[ln(n^2)']]]</f>
        <v>24.768305641160779</v>
      </c>
      <c r="S2128" s="30">
        <f>$Q$1+$Q$2*Data[[#This Row],[MA'[ln(n*ln(n))']]]</f>
        <v>21.073218577023532</v>
      </c>
      <c r="T2128" s="31">
        <f>$O$3*Data[[#This Row],[Metcalfe
(n^2)]]</f>
        <v>50865459882.120003</v>
      </c>
      <c r="U2128" s="31">
        <f t="shared" si="264"/>
        <v>30662416529.645329</v>
      </c>
      <c r="V2128" s="30">
        <f>LN(Data[[#This Row],[MA'[NVA']
30d]]/Data[[#This Row],[MA'[NVMetcalfe calc']]])</f>
        <v>-2.2771797432751177</v>
      </c>
      <c r="W2128" s="30">
        <f>$Q$3+Data[[#This Row],[NVM
(scaled)]]/((Data[[#This Row],[Upper Bound]]-Data[[#This Row],[Lower Bound]])/2)</f>
        <v>-0.64254456728575537</v>
      </c>
      <c r="X2128" s="30">
        <f>(Data[[#This Row],[Upper Bound]]+Data[[#This Row],[Lower Bound]])/2</f>
        <v>22.920762109092156</v>
      </c>
      <c r="Y2128" s="29">
        <f>LN(Data[[#This Row],[NVActual]]/Data[[#This Row],[MA'[n^2']
30d]])</f>
        <v>-2.8914338659978669</v>
      </c>
      <c r="Z2128" s="29">
        <f>LN(Data[[#This Row],[NVActual]]/Data[[#This Row],[MA'[n*ln(n)']
30d]])</f>
        <v>6.9991064503027305</v>
      </c>
      <c r="AA2128" s="29">
        <f>LN(Data[[#This Row],[NVActual]]/Data[[#This Row],[MA'[n^1.5']]])</f>
        <v>3.3147642452373751</v>
      </c>
      <c r="AB2128" s="29">
        <f>LN(Data[[#This Row],[NVActual]]/Data[[#This Row],[Metcalfe
(n^2)]])</f>
        <v>-3.3975802840801999</v>
      </c>
      <c r="AC2128" s="26">
        <f>1+Data[[#This Row],[MA'[NVMetcalfe calc']]]/((Data[[#This Row],[NVM_norm
(scaled)]]-Data[[#This Row],[NV_fund.]])/2)</f>
        <v>-2602556333.7935572</v>
      </c>
    </row>
    <row r="2129" spans="1:29" x14ac:dyDescent="0.2">
      <c r="A2129" s="23">
        <v>42047</v>
      </c>
      <c r="B2129" s="24">
        <v>3078323766.3727298</v>
      </c>
      <c r="C2129" s="24">
        <f t="shared" si="265"/>
        <v>3116409209.4699173</v>
      </c>
      <c r="D2129" s="25">
        <f>LN(Data[[#This Row],[NVActual]])</f>
        <v>21.847651054086906</v>
      </c>
      <c r="E2129" s="26">
        <v>232114</v>
      </c>
      <c r="F2129" s="40">
        <f>Data[[#This Row],[DAA 
(n)]]^2</f>
        <v>53876908996</v>
      </c>
      <c r="G2129" s="41">
        <f t="shared" si="266"/>
        <v>57914860661.76667</v>
      </c>
      <c r="H2129" s="28">
        <f>LN(Data[[#This Row],[Metcalfe
(n^2)]])</f>
        <v>24.709967818543024</v>
      </c>
      <c r="I2129" s="42">
        <f t="shared" si="267"/>
        <v>24.755330778724954</v>
      </c>
      <c r="J2129" s="40">
        <f>Data[[#This Row],[DAA 
(n)]]*LN(Data[[#This Row],[DAA 
(n)]])</f>
        <v>2867764.7351166476</v>
      </c>
      <c r="K2129" s="40">
        <f t="shared" si="268"/>
        <v>2961730.2324550156</v>
      </c>
      <c r="L2129" s="29">
        <f>LN(Data[[#This Row],[MA'[n*ln(n)']
30d]])</f>
        <v>14.901284193516018</v>
      </c>
      <c r="M2129" s="43">
        <f t="shared" si="269"/>
        <v>14.878438119322636</v>
      </c>
      <c r="N2129" s="40">
        <f>Data[[#This Row],[DAA 
(n)]]^1.5</f>
        <v>111828372.31533667</v>
      </c>
      <c r="O2129" s="40">
        <f t="shared" si="270"/>
        <v>117452224.74234997</v>
      </c>
      <c r="P2129" s="43">
        <f>LN(Data[[#This Row],[MA'[n^1.5']]])</f>
        <v>18.581542210927687</v>
      </c>
      <c r="Q2129" s="43">
        <f t="shared" si="271"/>
        <v>18.550625344249859</v>
      </c>
      <c r="R2129" s="30">
        <f>$O$1+$O$2*Data[[#This Row],[MA'[ln(n^2)']]]</f>
        <v>24.755330778724954</v>
      </c>
      <c r="S2129" s="30">
        <f>$Q$1+$Q$2*Data[[#This Row],[MA'[ln(n*ln(n))']]]</f>
        <v>21.069422896882347</v>
      </c>
      <c r="T2129" s="31">
        <f>$O$3*Data[[#This Row],[Metcalfe
(n^2)]]</f>
        <v>28015992677.920002</v>
      </c>
      <c r="U2129" s="31">
        <f t="shared" si="264"/>
        <v>30115727544.118656</v>
      </c>
      <c r="V2129" s="30">
        <f>LN(Data[[#This Row],[MA'[NVA']
30d]]/Data[[#This Row],[MA'[NVMetcalfe calc']]])</f>
        <v>-2.2683661004323343</v>
      </c>
      <c r="W2129" s="30">
        <f>$Q$3+Data[[#This Row],[NVM
(scaled)]]/((Data[[#This Row],[Upper Bound]]-Data[[#This Row],[Lower Bound]])/2)</f>
        <v>-0.64083168280286229</v>
      </c>
      <c r="X2129" s="30">
        <f>(Data[[#This Row],[Upper Bound]]+Data[[#This Row],[Lower Bound]])/2</f>
        <v>22.912376837803649</v>
      </c>
      <c r="Y2129" s="32">
        <f>LN(Data[[#This Row],[NVActual]]/Data[[#This Row],[MA'[n^2']
30d]])</f>
        <v>-2.9345887953316869</v>
      </c>
      <c r="Z2129" s="32">
        <f>LN(Data[[#This Row],[NVActual]]/Data[[#This Row],[MA'[n*ln(n)']
30d]])</f>
        <v>6.9463668605708877</v>
      </c>
      <c r="AA2129" s="32">
        <f>LN(Data[[#This Row],[NVActual]]/Data[[#This Row],[MA'[n^1.5']]])</f>
        <v>3.2661088431592189</v>
      </c>
      <c r="AB2129" s="32">
        <f>LN(Data[[#This Row],[NVActual]]/Data[[#This Row],[Metcalfe
(n^2)]])</f>
        <v>-2.86231676445612</v>
      </c>
      <c r="AC2129" s="34">
        <f>1+Data[[#This Row],[MA'[NVMetcalfe calc']]]/((Data[[#This Row],[NVM_norm
(scaled)]]-Data[[#This Row],[NV_fund.]])/2)</f>
        <v>-2557250533.9129524</v>
      </c>
    </row>
    <row r="2130" spans="1:29" x14ac:dyDescent="0.2">
      <c r="A2130" s="23">
        <v>42046</v>
      </c>
      <c r="B2130" s="24">
        <v>3034972495.4742699</v>
      </c>
      <c r="C2130" s="24">
        <f t="shared" si="265"/>
        <v>3116297176.7175665</v>
      </c>
      <c r="D2130" s="25">
        <f>LN(Data[[#This Row],[NVActual]])</f>
        <v>21.83346819897011</v>
      </c>
      <c r="E2130" s="26">
        <v>236742</v>
      </c>
      <c r="F2130" s="40">
        <f>Data[[#This Row],[DAA 
(n)]]^2</f>
        <v>56046774564</v>
      </c>
      <c r="G2130" s="41">
        <f t="shared" si="266"/>
        <v>58203397173.76667</v>
      </c>
      <c r="H2130" s="28">
        <f>LN(Data[[#This Row],[Metcalfe
(n^2)]])</f>
        <v>24.749452439117416</v>
      </c>
      <c r="I2130" s="42">
        <f t="shared" si="267"/>
        <v>24.760297195573681</v>
      </c>
      <c r="J2130" s="40">
        <f>Data[[#This Row],[DAA 
(n)]]*LN(Data[[#This Row],[DAA 
(n)]])</f>
        <v>2929617.4346707677</v>
      </c>
      <c r="K2130" s="40">
        <f t="shared" si="268"/>
        <v>2969744.420824171</v>
      </c>
      <c r="L2130" s="29">
        <f>LN(Data[[#This Row],[MA'[n*ln(n)']
30d]])</f>
        <v>14.903986453481505</v>
      </c>
      <c r="M2130" s="43">
        <f t="shared" si="269"/>
        <v>14.876368019469538</v>
      </c>
      <c r="N2130" s="40">
        <f>Data[[#This Row],[DAA 
(n)]]^1.5</f>
        <v>115189519.93923084</v>
      </c>
      <c r="O2130" s="40">
        <f t="shared" si="270"/>
        <v>117892929.10740063</v>
      </c>
      <c r="P2130" s="43">
        <f>LN(Data[[#This Row],[MA'[n^1.5']]])</f>
        <v>18.585287390065346</v>
      </c>
      <c r="Q2130" s="43">
        <f t="shared" si="271"/>
        <v>18.547795359200254</v>
      </c>
      <c r="R2130" s="30">
        <f>$O$1+$O$2*Data[[#This Row],[MA'[ln(n^2)']]]</f>
        <v>24.760297195573681</v>
      </c>
      <c r="S2130" s="30">
        <f>$Q$1+$Q$2*Data[[#This Row],[MA'[ln(n*ln(n))']]]</f>
        <v>21.066007232124736</v>
      </c>
      <c r="T2130" s="31">
        <f>$O$3*Data[[#This Row],[Metcalfe
(n^2)]]</f>
        <v>29144322773.280003</v>
      </c>
      <c r="U2130" s="31">
        <f t="shared" si="264"/>
        <v>30265766530.358658</v>
      </c>
      <c r="V2130" s="30">
        <f>LN(Data[[#This Row],[MA'[NVA']
30d]]/Data[[#This Row],[MA'[NVMetcalfe calc']]])</f>
        <v>-2.2733717616308144</v>
      </c>
      <c r="W2130" s="30">
        <f>$Q$3+Data[[#This Row],[NVM
(scaled)]]/((Data[[#This Row],[Upper Bound]]-Data[[#This Row],[Lower Bound]])/2)</f>
        <v>-0.64074895805332066</v>
      </c>
      <c r="X2130" s="30">
        <f>(Data[[#This Row],[Upper Bound]]+Data[[#This Row],[Lower Bound]])/2</f>
        <v>22.913152213849209</v>
      </c>
      <c r="Y2130" s="29">
        <f>LN(Data[[#This Row],[NVActual]]/Data[[#This Row],[MA'[n^2']
30d]])</f>
        <v>-2.9537413616934676</v>
      </c>
      <c r="Z2130" s="29">
        <f>LN(Data[[#This Row],[NVActual]]/Data[[#This Row],[MA'[n*ln(n)']
30d]])</f>
        <v>6.929481745488606</v>
      </c>
      <c r="AA2130" s="29">
        <f>LN(Data[[#This Row],[NVActual]]/Data[[#This Row],[MA'[n^1.5']]])</f>
        <v>3.2481808089047624</v>
      </c>
      <c r="AB2130" s="29">
        <f>LN(Data[[#This Row],[NVActual]]/Data[[#This Row],[Metcalfe
(n^2)]])</f>
        <v>-2.9159842401473064</v>
      </c>
      <c r="AC2130" s="26">
        <f>1+Data[[#This Row],[MA'[NVMetcalfe calc']]]/((Data[[#This Row],[NVM_norm
(scaled)]]-Data[[#This Row],[NV_fund.]])/2)</f>
        <v>-2569915386.6439557</v>
      </c>
    </row>
    <row r="2131" spans="1:29" x14ac:dyDescent="0.2">
      <c r="A2131" s="23">
        <v>42045</v>
      </c>
      <c r="B2131" s="24">
        <v>3053351264.7799401</v>
      </c>
      <c r="C2131" s="24">
        <f t="shared" si="265"/>
        <v>3137958579.3780079</v>
      </c>
      <c r="D2131" s="25">
        <f>LN(Data[[#This Row],[NVActual]])</f>
        <v>21.839505599691616</v>
      </c>
      <c r="E2131" s="26">
        <v>227906</v>
      </c>
      <c r="F2131" s="40">
        <f>Data[[#This Row],[DAA 
(n)]]^2</f>
        <v>51941144836</v>
      </c>
      <c r="G2131" s="41">
        <f t="shared" si="266"/>
        <v>57989951517.099998</v>
      </c>
      <c r="H2131" s="28">
        <f>LN(Data[[#This Row],[Metcalfe
(n^2)]])</f>
        <v>24.673377084447537</v>
      </c>
      <c r="I2131" s="42">
        <f t="shared" si="267"/>
        <v>24.756253160471989</v>
      </c>
      <c r="J2131" s="40">
        <f>Data[[#This Row],[DAA 
(n)]]*LN(Data[[#This Row],[DAA 
(n)]])</f>
        <v>2811605.3389040502</v>
      </c>
      <c r="K2131" s="40">
        <f t="shared" si="268"/>
        <v>2963546.2512995913</v>
      </c>
      <c r="L2131" s="29">
        <f>LN(Data[[#This Row],[MA'[n*ln(n)']
30d]])</f>
        <v>14.901897167073088</v>
      </c>
      <c r="M2131" s="43">
        <f t="shared" si="269"/>
        <v>14.87439486948813</v>
      </c>
      <c r="N2131" s="40">
        <f>Data[[#This Row],[DAA 
(n)]]^1.5</f>
        <v>108801188.20579775</v>
      </c>
      <c r="O2131" s="40">
        <f t="shared" si="270"/>
        <v>117558979.79134688</v>
      </c>
      <c r="P2131" s="43">
        <f>LN(Data[[#This Row],[MA'[n^1.5']]])</f>
        <v>18.582450721281919</v>
      </c>
      <c r="Q2131" s="43">
        <f t="shared" si="271"/>
        <v>18.545117449005211</v>
      </c>
      <c r="R2131" s="30">
        <f>$O$1+$O$2*Data[[#This Row],[MA'[ln(n^2)']]]</f>
        <v>24.756253160471989</v>
      </c>
      <c r="S2131" s="30">
        <f>$Q$1+$Q$2*Data[[#This Row],[MA'[ln(n*ln(n))']]]</f>
        <v>21.062751534655412</v>
      </c>
      <c r="T2131" s="31">
        <f>$O$3*Data[[#This Row],[Metcalfe
(n^2)]]</f>
        <v>27009395314.720001</v>
      </c>
      <c r="U2131" s="31">
        <f t="shared" si="264"/>
        <v>30154774788.891991</v>
      </c>
      <c r="V2131" s="30">
        <f>LN(Data[[#This Row],[MA'[NVA']
30d]]/Data[[#This Row],[MA'[NVMetcalfe calc']]])</f>
        <v>-2.2627708238897286</v>
      </c>
      <c r="W2131" s="30">
        <f>$Q$3+Data[[#This Row],[NVM
(scaled)]]/((Data[[#This Row],[Upper Bound]]-Data[[#This Row],[Lower Bound]])/2)</f>
        <v>-0.6352713295554403</v>
      </c>
      <c r="X2131" s="30">
        <f>(Data[[#This Row],[Upper Bound]]+Data[[#This Row],[Lower Bound]])/2</f>
        <v>22.909502347563702</v>
      </c>
      <c r="Y2131" s="32">
        <f>LN(Data[[#This Row],[NVActual]]/Data[[#This Row],[MA'[n^2']
30d]])</f>
        <v>-2.9440299830865766</v>
      </c>
      <c r="Z2131" s="32">
        <f>LN(Data[[#This Row],[NVActual]]/Data[[#This Row],[MA'[n*ln(n)']
30d]])</f>
        <v>6.9376084326185294</v>
      </c>
      <c r="AA2131" s="32">
        <f>LN(Data[[#This Row],[NVActual]]/Data[[#This Row],[MA'[n^1.5']]])</f>
        <v>3.2570548784096989</v>
      </c>
      <c r="AB2131" s="32">
        <f>LN(Data[[#This Row],[NVActual]]/Data[[#This Row],[Metcalfe
(n^2)]])</f>
        <v>-2.8338714847559192</v>
      </c>
      <c r="AC2131" s="34">
        <f>1+Data[[#This Row],[MA'[NVMetcalfe calc']]]/((Data[[#This Row],[NVM_norm
(scaled)]]-Data[[#This Row],[NV_fund.]])/2)</f>
        <v>-2561483511.4277673</v>
      </c>
    </row>
    <row r="2132" spans="1:29" x14ac:dyDescent="0.2">
      <c r="A2132" s="23">
        <v>42044</v>
      </c>
      <c r="B2132" s="24">
        <v>3050902424.2926798</v>
      </c>
      <c r="C2132" s="24">
        <f t="shared" si="265"/>
        <v>3159038784.7610364</v>
      </c>
      <c r="D2132" s="25">
        <f>LN(Data[[#This Row],[NVActual]])</f>
        <v>21.83870326062009</v>
      </c>
      <c r="E2132" s="26">
        <v>232450</v>
      </c>
      <c r="F2132" s="40">
        <f>Data[[#This Row],[DAA 
(n)]]^2</f>
        <v>54033002500</v>
      </c>
      <c r="G2132" s="41">
        <f t="shared" si="266"/>
        <v>58335851105.76667</v>
      </c>
      <c r="H2132" s="28">
        <f>LN(Data[[#This Row],[Metcalfe
(n^2)]])</f>
        <v>24.712860854237462</v>
      </c>
      <c r="I2132" s="42">
        <f t="shared" si="267"/>
        <v>24.762324533380159</v>
      </c>
      <c r="J2132" s="40">
        <f>Data[[#This Row],[DAA 
(n)]]*LN(Data[[#This Row],[DAA 
(n)]])</f>
        <v>2872252.2527837493</v>
      </c>
      <c r="K2132" s="40">
        <f t="shared" si="268"/>
        <v>2973239.9426573282</v>
      </c>
      <c r="L2132" s="29">
        <f>LN(Data[[#This Row],[MA'[n*ln(n)']
30d]])</f>
        <v>14.905162805974616</v>
      </c>
      <c r="M2132" s="43">
        <f t="shared" si="269"/>
        <v>14.872271267916343</v>
      </c>
      <c r="N2132" s="40">
        <f>Data[[#This Row],[DAA 
(n)]]^1.5</f>
        <v>112071278.35054354</v>
      </c>
      <c r="O2132" s="40">
        <f t="shared" si="270"/>
        <v>118089843.4976912</v>
      </c>
      <c r="P2132" s="43">
        <f>LN(Data[[#This Row],[MA'[n^1.5']]])</f>
        <v>18.58695627829664</v>
      </c>
      <c r="Q2132" s="43">
        <f t="shared" si="271"/>
        <v>18.542245087965334</v>
      </c>
      <c r="R2132" s="30">
        <f>$O$1+$O$2*Data[[#This Row],[MA'[ln(n^2)']]]</f>
        <v>24.762324533380159</v>
      </c>
      <c r="S2132" s="30">
        <f>$Q$1+$Q$2*Data[[#This Row],[MA'[ln(n*ln(n))']]]</f>
        <v>21.059247592061965</v>
      </c>
      <c r="T2132" s="31">
        <f>$O$3*Data[[#This Row],[Metcalfe
(n^2)]]</f>
        <v>28097161300</v>
      </c>
      <c r="U2132" s="31">
        <f t="shared" si="264"/>
        <v>30334642574.998665</v>
      </c>
      <c r="V2132" s="30">
        <f>LN(Data[[#This Row],[MA'[NVA']
30d]]/Data[[#This Row],[MA'[NVMetcalfe calc']]])</f>
        <v>-2.2620225794420046</v>
      </c>
      <c r="W2132" s="30">
        <f>$Q$3+Data[[#This Row],[NVM
(scaled)]]/((Data[[#This Row],[Upper Bound]]-Data[[#This Row],[Lower Bound]])/2)</f>
        <v>-0.6316989359323365</v>
      </c>
      <c r="X2132" s="30">
        <f>(Data[[#This Row],[Upper Bound]]+Data[[#This Row],[Lower Bound]])/2</f>
        <v>22.910786062721062</v>
      </c>
      <c r="Y2132" s="29">
        <f>LN(Data[[#This Row],[NVActual]]/Data[[#This Row],[MA'[n^2']
30d]])</f>
        <v>-2.9507794224634241</v>
      </c>
      <c r="Z2132" s="29">
        <f>LN(Data[[#This Row],[NVActual]]/Data[[#This Row],[MA'[n*ln(n)']
30d]])</f>
        <v>6.9335404546454749</v>
      </c>
      <c r="AA2132" s="29">
        <f>LN(Data[[#This Row],[NVActual]]/Data[[#This Row],[MA'[n^1.5']]])</f>
        <v>3.2517469823234495</v>
      </c>
      <c r="AB2132" s="29">
        <f>LN(Data[[#This Row],[NVActual]]/Data[[#This Row],[Metcalfe
(n^2)]])</f>
        <v>-2.8741575936173716</v>
      </c>
      <c r="AC2132" s="26">
        <f>1+Data[[#This Row],[MA'[NVMetcalfe calc']]]/((Data[[#This Row],[NVM_norm
(scaled)]]-Data[[#This Row],[NV_fund.]])/2)</f>
        <v>-2577012797.4988642</v>
      </c>
    </row>
    <row r="2133" spans="1:29" x14ac:dyDescent="0.2">
      <c r="A2133" s="23">
        <v>42043</v>
      </c>
      <c r="B2133" s="24">
        <v>3095155714.1757598</v>
      </c>
      <c r="C2133" s="24">
        <f t="shared" si="265"/>
        <v>3183582058.723352</v>
      </c>
      <c r="D2133" s="25">
        <f>LN(Data[[#This Row],[NVActual]])</f>
        <v>21.853104053344289</v>
      </c>
      <c r="E2133" s="26">
        <v>293810</v>
      </c>
      <c r="F2133" s="40">
        <f>Data[[#This Row],[DAA 
(n)]]^2</f>
        <v>86324316100</v>
      </c>
      <c r="G2133" s="41">
        <f t="shared" si="266"/>
        <v>59045383030.73333</v>
      </c>
      <c r="H2133" s="28">
        <f>LN(Data[[#This Row],[Metcalfe
(n^2)]])</f>
        <v>25.181377157804754</v>
      </c>
      <c r="I2133" s="42">
        <f t="shared" si="267"/>
        <v>24.773395762778662</v>
      </c>
      <c r="J2133" s="40">
        <f>Data[[#This Row],[DAA 
(n)]]*LN(Data[[#This Row],[DAA 
(n)]])</f>
        <v>3699270.2113673072</v>
      </c>
      <c r="K2133" s="40">
        <f t="shared" si="268"/>
        <v>2992055.2727931002</v>
      </c>
      <c r="L2133" s="29">
        <f>LN(Data[[#This Row],[MA'[n*ln(n)']
30d]])</f>
        <v>14.911471091432977</v>
      </c>
      <c r="M2133" s="43">
        <f t="shared" si="269"/>
        <v>14.869864482663436</v>
      </c>
      <c r="N2133" s="40">
        <f>Data[[#This Row],[DAA 
(n)]]^1.5</f>
        <v>159257487.46398416</v>
      </c>
      <c r="O2133" s="40">
        <f t="shared" si="270"/>
        <v>119146577.50801091</v>
      </c>
      <c r="P2133" s="43">
        <f>LN(Data[[#This Row],[MA'[n^1.5']]])</f>
        <v>18.595865036866606</v>
      </c>
      <c r="Q2133" s="43">
        <f t="shared" si="271"/>
        <v>18.538978562885482</v>
      </c>
      <c r="R2133" s="30">
        <f>$O$1+$O$2*Data[[#This Row],[MA'[ln(n^2)']]]</f>
        <v>24.773395762778662</v>
      </c>
      <c r="S2133" s="30">
        <f>$Q$1+$Q$2*Data[[#This Row],[MA'[ln(n*ln(n))']]]</f>
        <v>21.055276396394667</v>
      </c>
      <c r="T2133" s="31">
        <f>$O$3*Data[[#This Row],[Metcalfe
(n^2)]]</f>
        <v>44888644372</v>
      </c>
      <c r="U2133" s="31">
        <f t="shared" si="264"/>
        <v>30703599175.981331</v>
      </c>
      <c r="V2133" s="30">
        <f>LN(Data[[#This Row],[MA'[NVA']
30d]]/Data[[#This Row],[MA'[NVMetcalfe calc']]])</f>
        <v>-2.266372888321452</v>
      </c>
      <c r="W2133" s="30">
        <f>$Q$3+Data[[#This Row],[NVM
(scaled)]]/((Data[[#This Row],[Upper Bound]]-Data[[#This Row],[Lower Bound]])/2)</f>
        <v>-0.62909635758982174</v>
      </c>
      <c r="X2133" s="30">
        <f>(Data[[#This Row],[Upper Bound]]+Data[[#This Row],[Lower Bound]])/2</f>
        <v>22.914336079586665</v>
      </c>
      <c r="Y2133" s="32">
        <f>LN(Data[[#This Row],[NVActual]]/Data[[#This Row],[MA'[n^2']
30d]])</f>
        <v>-2.9484681357328659</v>
      </c>
      <c r="Z2133" s="32">
        <f>LN(Data[[#This Row],[NVActual]]/Data[[#This Row],[MA'[n*ln(n)']
30d]])</f>
        <v>6.9416329619113126</v>
      </c>
      <c r="AA2133" s="32">
        <f>LN(Data[[#This Row],[NVActual]]/Data[[#This Row],[MA'[n^1.5']]])</f>
        <v>3.2572390164776834</v>
      </c>
      <c r="AB2133" s="32">
        <f>LN(Data[[#This Row],[NVActual]]/Data[[#This Row],[Metcalfe
(n^2)]])</f>
        <v>-3.3282731044604645</v>
      </c>
      <c r="AC2133" s="34">
        <f>1+Data[[#This Row],[MA'[NVMetcalfe calc']]]/((Data[[#This Row],[NVM_norm
(scaled)]]-Data[[#This Row],[NV_fund.]])/2)</f>
        <v>-2608251727.6220775</v>
      </c>
    </row>
    <row r="2134" spans="1:29" x14ac:dyDescent="0.2">
      <c r="A2134" s="23">
        <v>42042</v>
      </c>
      <c r="B2134" s="24">
        <v>3158106085.1546502</v>
      </c>
      <c r="C2134" s="24">
        <f t="shared" si="265"/>
        <v>3214050204.9624705</v>
      </c>
      <c r="D2134" s="25">
        <f>LN(Data[[#This Row],[NVActual]])</f>
        <v>21.8732383447282</v>
      </c>
      <c r="E2134" s="26">
        <v>195430</v>
      </c>
      <c r="F2134" s="40">
        <f>Data[[#This Row],[DAA 
(n)]]^2</f>
        <v>38192884900</v>
      </c>
      <c r="G2134" s="41">
        <f t="shared" si="266"/>
        <v>58048494179.933334</v>
      </c>
      <c r="H2134" s="28">
        <f>LN(Data[[#This Row],[Metcalfe
(n^2)]])</f>
        <v>24.365915076048246</v>
      </c>
      <c r="I2134" s="42">
        <f t="shared" si="267"/>
        <v>24.759218120850701</v>
      </c>
      <c r="J2134" s="40">
        <f>Data[[#This Row],[DAA 
(n)]]*LN(Data[[#This Row],[DAA 
(n)]])</f>
        <v>2380915.3916560542</v>
      </c>
      <c r="K2134" s="40">
        <f t="shared" si="268"/>
        <v>2966748.8577707154</v>
      </c>
      <c r="L2134" s="29">
        <f>LN(Data[[#This Row],[MA'[n*ln(n)']
30d]])</f>
        <v>14.902977250517019</v>
      </c>
      <c r="M2134" s="43">
        <f t="shared" si="269"/>
        <v>14.866938350695044</v>
      </c>
      <c r="N2134" s="40">
        <f>Data[[#This Row],[DAA 
(n)]]^1.5</f>
        <v>86394649.695493221</v>
      </c>
      <c r="O2134" s="40">
        <f t="shared" si="270"/>
        <v>117696685.50979953</v>
      </c>
      <c r="P2134" s="43">
        <f>LN(Data[[#This Row],[MA'[n^1.5']]])</f>
        <v>18.583621411339511</v>
      </c>
      <c r="Q2134" s="43">
        <f t="shared" si="271"/>
        <v>18.534971547538706</v>
      </c>
      <c r="R2134" s="30">
        <f>$O$1+$O$2*Data[[#This Row],[MA'[ln(n^2)']]]</f>
        <v>24.759218120850701</v>
      </c>
      <c r="S2134" s="30">
        <f>$Q$1+$Q$2*Data[[#This Row],[MA'[ln(n*ln(n))']]]</f>
        <v>21.050448278646822</v>
      </c>
      <c r="T2134" s="31">
        <f>$O$3*Data[[#This Row],[Metcalfe
(n^2)]]</f>
        <v>19860300148</v>
      </c>
      <c r="U2134" s="31">
        <f t="shared" si="264"/>
        <v>30185216973.565334</v>
      </c>
      <c r="V2134" s="30">
        <f>LN(Data[[#This Row],[MA'[NVA']
30d]]/Data[[#This Row],[MA'[NVMetcalfe calc']]])</f>
        <v>-2.2398204124444754</v>
      </c>
      <c r="W2134" s="30">
        <f>$Q$3+Data[[#This Row],[NVM
(scaled)]]/((Data[[#This Row],[Upper Bound]]-Data[[#This Row],[Lower Bound]])/2)</f>
        <v>-0.61785085499589665</v>
      </c>
      <c r="X2134" s="30">
        <f>(Data[[#This Row],[Upper Bound]]+Data[[#This Row],[Lower Bound]])/2</f>
        <v>22.904833199748762</v>
      </c>
      <c r="Y2134" s="29">
        <f>LN(Data[[#This Row],[NVActual]]/Data[[#This Row],[MA'[n^2']
30d]])</f>
        <v>-2.9113062599728337</v>
      </c>
      <c r="Z2134" s="29">
        <f>LN(Data[[#This Row],[NVActual]]/Data[[#This Row],[MA'[n*ln(n)']
30d]])</f>
        <v>6.9702610942111818</v>
      </c>
      <c r="AA2134" s="29">
        <f>LN(Data[[#This Row],[NVActual]]/Data[[#This Row],[MA'[n^1.5']]])</f>
        <v>3.2896169333886918</v>
      </c>
      <c r="AB2134" s="29">
        <f>LN(Data[[#This Row],[NVActual]]/Data[[#This Row],[Metcalfe
(n^2)]])</f>
        <v>-2.492676731320044</v>
      </c>
      <c r="AC2134" s="26">
        <f>1+Data[[#This Row],[MA'[NVMetcalfe calc']]]/((Data[[#This Row],[NVM_norm
(scaled)]]-Data[[#This Row],[NV_fund.]])/2)</f>
        <v>-2566477268.6274691</v>
      </c>
    </row>
    <row r="2135" spans="1:29" x14ac:dyDescent="0.2">
      <c r="A2135" s="23">
        <v>42041</v>
      </c>
      <c r="B2135" s="24">
        <v>3075423077.9711499</v>
      </c>
      <c r="C2135" s="24">
        <f t="shared" si="265"/>
        <v>3238659216.5942988</v>
      </c>
      <c r="D2135" s="25">
        <f>LN(Data[[#This Row],[NVActual]])</f>
        <v>21.846708315072842</v>
      </c>
      <c r="E2135" s="26">
        <v>231139</v>
      </c>
      <c r="F2135" s="40">
        <f>Data[[#This Row],[DAA 
(n)]]^2</f>
        <v>53425237321</v>
      </c>
      <c r="G2135" s="41">
        <f t="shared" si="266"/>
        <v>58545699553.800003</v>
      </c>
      <c r="H2135" s="28">
        <f>LN(Data[[#This Row],[Metcalfe
(n^2)]])</f>
        <v>24.701549080275587</v>
      </c>
      <c r="I2135" s="42">
        <f t="shared" si="267"/>
        <v>24.770208055338585</v>
      </c>
      <c r="J2135" s="40">
        <f>Data[[#This Row],[DAA 
(n)]]*LN(Data[[#This Row],[DAA 
(n)]])</f>
        <v>2854745.6764329094</v>
      </c>
      <c r="K2135" s="40">
        <f t="shared" si="268"/>
        <v>2982238.3917790097</v>
      </c>
      <c r="L2135" s="29">
        <f>LN(Data[[#This Row],[MA'[n*ln(n)']
30d]])</f>
        <v>14.908184714699367</v>
      </c>
      <c r="M2135" s="43">
        <f t="shared" si="269"/>
        <v>14.864217939476134</v>
      </c>
      <c r="N2135" s="40">
        <f>Data[[#This Row],[DAA 
(n)]]^1.5</f>
        <v>111124506.42922384</v>
      </c>
      <c r="O2135" s="40">
        <f t="shared" si="270"/>
        <v>118504559.92921761</v>
      </c>
      <c r="P2135" s="43">
        <f>LN(Data[[#This Row],[MA'[n^1.5']]])</f>
        <v>18.590461998214447</v>
      </c>
      <c r="Q2135" s="43">
        <f t="shared" si="271"/>
        <v>18.531264296277541</v>
      </c>
      <c r="R2135" s="30">
        <f>$O$1+$O$2*Data[[#This Row],[MA'[ln(n^2)']]]</f>
        <v>24.770208055338585</v>
      </c>
      <c r="S2135" s="30">
        <f>$Q$1+$Q$2*Data[[#This Row],[MA'[ln(n*ln(n))']]]</f>
        <v>21.045959600135621</v>
      </c>
      <c r="T2135" s="31">
        <f>$O$3*Data[[#This Row],[Metcalfe
(n^2)]]</f>
        <v>27781123406.920002</v>
      </c>
      <c r="U2135" s="31">
        <f t="shared" si="264"/>
        <v>30443763767.976002</v>
      </c>
      <c r="V2135" s="30">
        <f>LN(Data[[#This Row],[MA'[NVA']
30d]]/Data[[#This Row],[MA'[NVMetcalfe calc']]])</f>
        <v>-2.2407217486982458</v>
      </c>
      <c r="W2135" s="30">
        <f>$Q$3+Data[[#This Row],[NVM
(scaled)]]/((Data[[#This Row],[Upper Bound]]-Data[[#This Row],[Lower Bound]])/2)</f>
        <v>-0.61331485702455957</v>
      </c>
      <c r="X2135" s="30">
        <f>(Data[[#This Row],[Upper Bound]]+Data[[#This Row],[Lower Bound]])/2</f>
        <v>22.908083827737102</v>
      </c>
      <c r="Y2135" s="32">
        <f>LN(Data[[#This Row],[NVActual]]/Data[[#This Row],[MA'[n^2']
30d]])</f>
        <v>-2.9463651600959504</v>
      </c>
      <c r="Z2135" s="32">
        <f>LN(Data[[#This Row],[NVActual]]/Data[[#This Row],[MA'[n*ln(n)']
30d]])</f>
        <v>6.9385236003734763</v>
      </c>
      <c r="AA2135" s="32">
        <f>LN(Data[[#This Row],[NVActual]]/Data[[#This Row],[MA'[n^1.5']]])</f>
        <v>3.2562463168583959</v>
      </c>
      <c r="AB2135" s="32">
        <f>LN(Data[[#This Row],[NVActual]]/Data[[#This Row],[Metcalfe
(n^2)]])</f>
        <v>-2.8548407652027463</v>
      </c>
      <c r="AC2135" s="34">
        <f>1+Data[[#This Row],[MA'[NVMetcalfe calc']]]/((Data[[#This Row],[NVM_norm
(scaled)]]-Data[[#This Row],[NV_fund.]])/2)</f>
        <v>-2588601482.7798738</v>
      </c>
    </row>
    <row r="2136" spans="1:29" x14ac:dyDescent="0.2">
      <c r="A2136" s="23">
        <v>42040</v>
      </c>
      <c r="B2136" s="24">
        <v>2995565459.8899698</v>
      </c>
      <c r="C2136" s="24">
        <f t="shared" si="265"/>
        <v>3272014132.6247549</v>
      </c>
      <c r="D2136" s="25">
        <f>LN(Data[[#This Row],[NVActual]])</f>
        <v>21.820398851991921</v>
      </c>
      <c r="E2136" s="26">
        <v>217016</v>
      </c>
      <c r="F2136" s="40">
        <f>Data[[#This Row],[DAA 
(n)]]^2</f>
        <v>47095944256</v>
      </c>
      <c r="G2136" s="41">
        <f t="shared" si="266"/>
        <v>58161553703.400002</v>
      </c>
      <c r="H2136" s="28">
        <f>LN(Data[[#This Row],[Metcalfe
(n^2)]])</f>
        <v>24.575452725046734</v>
      </c>
      <c r="I2136" s="42">
        <f t="shared" si="267"/>
        <v>24.762108827059294</v>
      </c>
      <c r="J2136" s="40">
        <f>Data[[#This Row],[DAA 
(n)]]*LN(Data[[#This Row],[DAA 
(n)]])</f>
        <v>2666633.2242893712</v>
      </c>
      <c r="K2136" s="40">
        <f t="shared" si="268"/>
        <v>2970523.4752337891</v>
      </c>
      <c r="L2136" s="29">
        <f>LN(Data[[#This Row],[MA'[n*ln(n)']
30d]])</f>
        <v>14.904248749535391</v>
      </c>
      <c r="M2136" s="43">
        <f t="shared" si="269"/>
        <v>14.861298028970632</v>
      </c>
      <c r="N2136" s="40">
        <f>Data[[#This Row],[DAA 
(n)]]^1.5</f>
        <v>101096851.7742274</v>
      </c>
      <c r="O2136" s="40">
        <f t="shared" si="270"/>
        <v>117887476.05147505</v>
      </c>
      <c r="P2136" s="43">
        <f>LN(Data[[#This Row],[MA'[n^1.5']]])</f>
        <v>18.585241134686978</v>
      </c>
      <c r="Q2136" s="43">
        <f t="shared" si="271"/>
        <v>18.527292878191229</v>
      </c>
      <c r="R2136" s="30">
        <f>$O$1+$O$2*Data[[#This Row],[MA'[ln(n^2)']]]</f>
        <v>24.762108827059294</v>
      </c>
      <c r="S2136" s="30">
        <f>$Q$1+$Q$2*Data[[#This Row],[MA'[ln(n*ln(n))']]]</f>
        <v>21.041141747801539</v>
      </c>
      <c r="T2136" s="31">
        <f>$O$3*Data[[#This Row],[Metcalfe
(n^2)]]</f>
        <v>24489891013.119999</v>
      </c>
      <c r="U2136" s="31">
        <f t="shared" si="264"/>
        <v>30244007925.768002</v>
      </c>
      <c r="V2136" s="30">
        <f>LN(Data[[#This Row],[MA'[NVA']
30d]]/Data[[#This Row],[MA'[NVMetcalfe calc']]])</f>
        <v>-2.2238923417638108</v>
      </c>
      <c r="W2136" s="30">
        <f>$Q$3+Data[[#This Row],[NVM
(scaled)]]/((Data[[#This Row],[Upper Bound]]-Data[[#This Row],[Lower Bound]])/2)</f>
        <v>-0.60533029687939377</v>
      </c>
      <c r="X2136" s="30">
        <f>(Data[[#This Row],[Upper Bound]]+Data[[#This Row],[Lower Bound]])/2</f>
        <v>22.901625287430416</v>
      </c>
      <c r="Y2136" s="29">
        <f>LN(Data[[#This Row],[NVActual]]/Data[[#This Row],[MA'[n^2']
30d]])</f>
        <v>-2.9660915321179799</v>
      </c>
      <c r="Z2136" s="29">
        <f>LN(Data[[#This Row],[NVActual]]/Data[[#This Row],[MA'[n*ln(n)']
30d]])</f>
        <v>6.9161501024565313</v>
      </c>
      <c r="AA2136" s="29">
        <f>LN(Data[[#This Row],[NVActual]]/Data[[#This Row],[MA'[n^1.5']]])</f>
        <v>3.2351577173049462</v>
      </c>
      <c r="AB2136" s="29">
        <f>LN(Data[[#This Row],[NVActual]]/Data[[#This Row],[Metcalfe
(n^2)]])</f>
        <v>-2.7550538730548118</v>
      </c>
      <c r="AC2136" s="26">
        <f>1+Data[[#This Row],[MA'[NVMetcalfe calc']]]/((Data[[#This Row],[NVM_norm
(scaled)]]-Data[[#This Row],[NV_fund.]])/2)</f>
        <v>-2573196499.6948814</v>
      </c>
    </row>
    <row r="2137" spans="1:29" x14ac:dyDescent="0.2">
      <c r="A2137" s="23">
        <v>42039</v>
      </c>
      <c r="B2137" s="24">
        <v>3129526308.6160102</v>
      </c>
      <c r="C2137" s="24">
        <f t="shared" si="265"/>
        <v>3303437314.8072133</v>
      </c>
      <c r="D2137" s="25">
        <f>LN(Data[[#This Row],[NVActual]])</f>
        <v>21.864147490945239</v>
      </c>
      <c r="E2137" s="26">
        <v>228028</v>
      </c>
      <c r="F2137" s="40">
        <f>Data[[#This Row],[DAA 
(n)]]^2</f>
        <v>51996768784</v>
      </c>
      <c r="G2137" s="41">
        <f t="shared" si="266"/>
        <v>58140473125.400002</v>
      </c>
      <c r="H2137" s="28">
        <f>LN(Data[[#This Row],[Metcalfe
(n^2)]])</f>
        <v>24.674447414827913</v>
      </c>
      <c r="I2137" s="42">
        <f t="shared" si="267"/>
        <v>24.761658185369892</v>
      </c>
      <c r="J2137" s="40">
        <f>Data[[#This Row],[DAA 
(n)]]*LN(Data[[#This Row],[DAA 
(n)]])</f>
        <v>2813232.4475541897</v>
      </c>
      <c r="K2137" s="40">
        <f t="shared" si="268"/>
        <v>2969876.0845596972</v>
      </c>
      <c r="L2137" s="29">
        <f>LN(Data[[#This Row],[MA'[n*ln(n)']
30d]])</f>
        <v>14.904030787538007</v>
      </c>
      <c r="M2137" s="43">
        <f t="shared" si="269"/>
        <v>14.858710968705193</v>
      </c>
      <c r="N2137" s="40">
        <f>Data[[#This Row],[DAA 
(n)]]^1.5</f>
        <v>108888563.18400913</v>
      </c>
      <c r="O2137" s="40">
        <f t="shared" si="270"/>
        <v>117853479.85185401</v>
      </c>
      <c r="P2137" s="43">
        <f>LN(Data[[#This Row],[MA'[n^1.5']]])</f>
        <v>18.584952714715772</v>
      </c>
      <c r="Q2137" s="43">
        <f t="shared" si="271"/>
        <v>18.523773929071368</v>
      </c>
      <c r="R2137" s="30">
        <f>$O$1+$O$2*Data[[#This Row],[MA'[ln(n^2)']]]</f>
        <v>24.761658185369892</v>
      </c>
      <c r="S2137" s="30">
        <f>$Q$1+$Q$2*Data[[#This Row],[MA'[ln(n*ln(n))']]]</f>
        <v>21.036873098363568</v>
      </c>
      <c r="T2137" s="31">
        <f>$O$3*Data[[#This Row],[Metcalfe
(n^2)]]</f>
        <v>27038319767.68</v>
      </c>
      <c r="U2137" s="31">
        <f t="shared" si="264"/>
        <v>30233046025.207996</v>
      </c>
      <c r="V2137" s="30">
        <f>LN(Data[[#This Row],[MA'[NVA']
30d]]/Data[[#This Row],[MA'[NVMetcalfe calc']]])</f>
        <v>-2.2139720284625195</v>
      </c>
      <c r="W2137" s="30">
        <f>$Q$3+Data[[#This Row],[NVM
(scaled)]]/((Data[[#This Row],[Upper Bound]]-Data[[#This Row],[Lower Bound]])/2)</f>
        <v>-0.59877840022814743</v>
      </c>
      <c r="X2137" s="30">
        <f>(Data[[#This Row],[Upper Bound]]+Data[[#This Row],[Lower Bound]])/2</f>
        <v>22.89926564186673</v>
      </c>
      <c r="Y2137" s="32">
        <f>LN(Data[[#This Row],[NVActual]]/Data[[#This Row],[MA'[n^2']
30d]])</f>
        <v>-2.9219803787905692</v>
      </c>
      <c r="Z2137" s="32">
        <f>LN(Data[[#This Row],[NVActual]]/Data[[#This Row],[MA'[n*ln(n)']
30d]])</f>
        <v>6.9601167034072322</v>
      </c>
      <c r="AA2137" s="32">
        <f>LN(Data[[#This Row],[NVActual]]/Data[[#This Row],[MA'[n^1.5']]])</f>
        <v>3.2791947762294673</v>
      </c>
      <c r="AB2137" s="32">
        <f>LN(Data[[#This Row],[NVActual]]/Data[[#This Row],[Metcalfe
(n^2)]])</f>
        <v>-2.8102999238826749</v>
      </c>
      <c r="AC2137" s="34">
        <f>1+Data[[#This Row],[MA'[NVMetcalfe calc']]]/((Data[[#This Row],[NVM_norm
(scaled)]]-Data[[#This Row],[NV_fund.]])/2)</f>
        <v>-2573239369.1405869</v>
      </c>
    </row>
    <row r="2138" spans="1:29" x14ac:dyDescent="0.2">
      <c r="A2138" s="23">
        <v>42038</v>
      </c>
      <c r="B2138" s="24">
        <v>3142345617.1949601</v>
      </c>
      <c r="C2138" s="24">
        <f t="shared" si="265"/>
        <v>3324631435.3944168</v>
      </c>
      <c r="D2138" s="25">
        <f>LN(Data[[#This Row],[NVActual]])</f>
        <v>21.868235369837628</v>
      </c>
      <c r="E2138" s="26">
        <v>241904</v>
      </c>
      <c r="F2138" s="40">
        <f>Data[[#This Row],[DAA 
(n)]]^2</f>
        <v>58517545216</v>
      </c>
      <c r="G2138" s="41">
        <f t="shared" si="266"/>
        <v>58367698340.099998</v>
      </c>
      <c r="H2138" s="28">
        <f>LN(Data[[#This Row],[Metcalfe
(n^2)]])</f>
        <v>24.792592464439966</v>
      </c>
      <c r="I2138" s="42">
        <f t="shared" si="267"/>
        <v>24.765764527750083</v>
      </c>
      <c r="J2138" s="40">
        <f>Data[[#This Row],[DAA 
(n)]]*LN(Data[[#This Row],[DAA 
(n)]])</f>
        <v>2998713.6437589428</v>
      </c>
      <c r="K2138" s="40">
        <f t="shared" si="268"/>
        <v>2976331.6546991738</v>
      </c>
      <c r="L2138" s="29">
        <f>LN(Data[[#This Row],[MA'[n*ln(n)']
30d]])</f>
        <v>14.906202111837079</v>
      </c>
      <c r="M2138" s="43">
        <f t="shared" si="269"/>
        <v>14.856367963469268</v>
      </c>
      <c r="N2138" s="40">
        <f>Data[[#This Row],[DAA 
(n)]]^1.5</f>
        <v>118977427.51434544</v>
      </c>
      <c r="O2138" s="40">
        <f t="shared" si="270"/>
        <v>118204810.44515847</v>
      </c>
      <c r="P2138" s="43">
        <f>LN(Data[[#This Row],[MA'[n^1.5']]])</f>
        <v>18.587929359613721</v>
      </c>
      <c r="Q2138" s="43">
        <f t="shared" si="271"/>
        <v>18.52059931083426</v>
      </c>
      <c r="R2138" s="30">
        <f>$O$1+$O$2*Data[[#This Row],[MA'[ln(n^2)']]]</f>
        <v>24.765764527750083</v>
      </c>
      <c r="S2138" s="30">
        <f>$Q$1+$Q$2*Data[[#This Row],[MA'[ln(n*ln(n))']]]</f>
        <v>21.03300713972429</v>
      </c>
      <c r="T2138" s="31">
        <f>$O$3*Data[[#This Row],[Metcalfe
(n^2)]]</f>
        <v>30429123512.32</v>
      </c>
      <c r="U2138" s="31">
        <f t="shared" si="264"/>
        <v>30351203136.851997</v>
      </c>
      <c r="V2138" s="30">
        <f>LN(Data[[#This Row],[MA'[NVA']
30d]]/Data[[#This Row],[MA'[NVMetcalfe calc']]])</f>
        <v>-2.2114773373247165</v>
      </c>
      <c r="W2138" s="30">
        <f>$Q$3+Data[[#This Row],[NVM
(scaled)]]/((Data[[#This Row],[Upper Bound]]-Data[[#This Row],[Lower Bound]])/2)</f>
        <v>-0.59490279835429571</v>
      </c>
      <c r="X2138" s="30">
        <f>(Data[[#This Row],[Upper Bound]]+Data[[#This Row],[Lower Bound]])/2</f>
        <v>22.899385833737185</v>
      </c>
      <c r="Y2138" s="29">
        <f>LN(Data[[#This Row],[NVActual]]/Data[[#This Row],[MA'[n^2']
30d]])</f>
        <v>-2.9217930933061362</v>
      </c>
      <c r="Z2138" s="29">
        <f>LN(Data[[#This Row],[NVActual]]/Data[[#This Row],[MA'[n*ln(n)']
30d]])</f>
        <v>6.9620332580005471</v>
      </c>
      <c r="AA2138" s="29">
        <f>LN(Data[[#This Row],[NVActual]]/Data[[#This Row],[MA'[n^1.5']]])</f>
        <v>3.2803060102239043</v>
      </c>
      <c r="AB2138" s="29">
        <f>LN(Data[[#This Row],[NVActual]]/Data[[#This Row],[Metcalfe
(n^2)]])</f>
        <v>-2.9243570946023385</v>
      </c>
      <c r="AC2138" s="26">
        <f>1+Data[[#This Row],[MA'[NVMetcalfe calc']]]/((Data[[#This Row],[NVM_norm
(scaled)]]-Data[[#This Row],[NV_fund.]])/2)</f>
        <v>-2583709053.752522</v>
      </c>
    </row>
    <row r="2139" spans="1:29" x14ac:dyDescent="0.2">
      <c r="A2139" s="23">
        <v>42037</v>
      </c>
      <c r="B2139" s="24">
        <v>3311502260.8039398</v>
      </c>
      <c r="C2139" s="24">
        <f t="shared" si="265"/>
        <v>3340038158.2707672</v>
      </c>
      <c r="D2139" s="25">
        <f>LN(Data[[#This Row],[NVActual]])</f>
        <v>21.920667778602027</v>
      </c>
      <c r="E2139" s="26">
        <v>228409</v>
      </c>
      <c r="F2139" s="40">
        <f>Data[[#This Row],[DAA 
(n)]]^2</f>
        <v>52170671281</v>
      </c>
      <c r="G2139" s="41">
        <f t="shared" si="266"/>
        <v>58258119170.26667</v>
      </c>
      <c r="H2139" s="28">
        <f>LN(Data[[#This Row],[Metcalfe
(n^2)]])</f>
        <v>24.677786321082138</v>
      </c>
      <c r="I2139" s="42">
        <f t="shared" si="267"/>
        <v>24.763837285638186</v>
      </c>
      <c r="J2139" s="40">
        <f>Data[[#This Row],[DAA 
(n)]]*LN(Data[[#This Row],[DAA 
(n)]])</f>
        <v>2818314.247906025</v>
      </c>
      <c r="K2139" s="40">
        <f t="shared" si="268"/>
        <v>2973256.9374869037</v>
      </c>
      <c r="L2139" s="29">
        <f>LN(Data[[#This Row],[MA'[n*ln(n)']
30d]])</f>
        <v>14.905168521887671</v>
      </c>
      <c r="M2139" s="43">
        <f t="shared" si="269"/>
        <v>14.853650577760488</v>
      </c>
      <c r="N2139" s="40">
        <f>Data[[#This Row],[DAA 
(n)]]^1.5</f>
        <v>109161581.41315998</v>
      </c>
      <c r="O2139" s="40">
        <f t="shared" si="270"/>
        <v>118036512.04183528</v>
      </c>
      <c r="P2139" s="43">
        <f>LN(Data[[#This Row],[MA'[n^1.5']]])</f>
        <v>18.58650455865153</v>
      </c>
      <c r="Q2139" s="43">
        <f t="shared" si="271"/>
        <v>18.516916891928773</v>
      </c>
      <c r="R2139" s="30">
        <f>$O$1+$O$2*Data[[#This Row],[MA'[ln(n^2)']]]</f>
        <v>24.763837285638186</v>
      </c>
      <c r="S2139" s="30">
        <f>$Q$1+$Q$2*Data[[#This Row],[MA'[ln(n*ln(n))']]]</f>
        <v>21.028523453304803</v>
      </c>
      <c r="T2139" s="31">
        <f>$O$3*Data[[#This Row],[Metcalfe
(n^2)]]</f>
        <v>27128749066.120003</v>
      </c>
      <c r="U2139" s="31">
        <f t="shared" si="264"/>
        <v>30294221968.53867</v>
      </c>
      <c r="V2139" s="30">
        <f>LN(Data[[#This Row],[MA'[NVA']
30d]]/Data[[#This Row],[MA'[NVMetcalfe calc']]])</f>
        <v>-2.2049747686679408</v>
      </c>
      <c r="W2139" s="30">
        <f>$Q$3+Data[[#This Row],[NVM
(scaled)]]/((Data[[#This Row],[Upper Bound]]-Data[[#This Row],[Lower Bound]])/2)</f>
        <v>-0.59061018037166291</v>
      </c>
      <c r="X2139" s="30">
        <f>(Data[[#This Row],[Upper Bound]]+Data[[#This Row],[Lower Bound]])/2</f>
        <v>22.896180369471494</v>
      </c>
      <c r="Y2139" s="32">
        <f>LN(Data[[#This Row],[NVActual]]/Data[[#This Row],[MA'[n^2']
30d]])</f>
        <v>-2.8674815259743038</v>
      </c>
      <c r="Z2139" s="32">
        <f>LN(Data[[#This Row],[NVActual]]/Data[[#This Row],[MA'[n*ln(n)']
30d]])</f>
        <v>7.0154992567143566</v>
      </c>
      <c r="AA2139" s="32">
        <f>LN(Data[[#This Row],[NVActual]]/Data[[#This Row],[MA'[n^1.5']]])</f>
        <v>3.3341632199504971</v>
      </c>
      <c r="AB2139" s="32">
        <f>LN(Data[[#This Row],[NVActual]]/Data[[#This Row],[Metcalfe
(n^2)]])</f>
        <v>-2.7571185424801095</v>
      </c>
      <c r="AC2139" s="34">
        <f>1+Data[[#This Row],[MA'[NVMetcalfe calc']]]/((Data[[#This Row],[NVM_norm
(scaled)]]-Data[[#This Row],[NV_fund.]])/2)</f>
        <v>-2579681705.9789872</v>
      </c>
    </row>
    <row r="2140" spans="1:29" x14ac:dyDescent="0.2">
      <c r="A2140" s="23">
        <v>42036</v>
      </c>
      <c r="B2140" s="24">
        <v>3131555924.4500299</v>
      </c>
      <c r="C2140" s="24">
        <f t="shared" si="265"/>
        <v>3359946007.5573568</v>
      </c>
      <c r="D2140" s="25">
        <f>LN(Data[[#This Row],[NVActual]])</f>
        <v>21.864795818448236</v>
      </c>
      <c r="E2140" s="26">
        <v>250290</v>
      </c>
      <c r="F2140" s="40">
        <f>Data[[#This Row],[DAA 
(n)]]^2</f>
        <v>62645084100</v>
      </c>
      <c r="G2140" s="41">
        <f t="shared" si="266"/>
        <v>58467279461.73333</v>
      </c>
      <c r="H2140" s="28">
        <f>LN(Data[[#This Row],[Metcalfe
(n^2)]])</f>
        <v>24.86075104912846</v>
      </c>
      <c r="I2140" s="42">
        <f t="shared" si="267"/>
        <v>24.76762308131044</v>
      </c>
      <c r="J2140" s="40">
        <f>Data[[#This Row],[DAA 
(n)]]*LN(Data[[#This Row],[DAA 
(n)]])</f>
        <v>3111198.6900431812</v>
      </c>
      <c r="K2140" s="40">
        <f t="shared" si="268"/>
        <v>2979203.7172739631</v>
      </c>
      <c r="L2140" s="29">
        <f>LN(Data[[#This Row],[MA'[n*ln(n)']
30d]])</f>
        <v>14.90716661380644</v>
      </c>
      <c r="M2140" s="43">
        <f t="shared" si="269"/>
        <v>14.850926949968926</v>
      </c>
      <c r="N2140" s="40">
        <f>Data[[#This Row],[DAA 
(n)]]^1.5</f>
        <v>125217563.06281105</v>
      </c>
      <c r="O2140" s="40">
        <f t="shared" si="270"/>
        <v>118360043.28775138</v>
      </c>
      <c r="P2140" s="43">
        <f>LN(Data[[#This Row],[MA'[n^1.5']]])</f>
        <v>18.589241751225781</v>
      </c>
      <c r="Q2140" s="43">
        <f t="shared" si="271"/>
        <v>18.513224966417372</v>
      </c>
      <c r="R2140" s="30">
        <f>$O$1+$O$2*Data[[#This Row],[MA'[ln(n^2)']]]</f>
        <v>24.76762308131044</v>
      </c>
      <c r="S2140" s="30">
        <f>$Q$1+$Q$2*Data[[#This Row],[MA'[ln(n*ln(n))']]]</f>
        <v>21.024029467448727</v>
      </c>
      <c r="T2140" s="31">
        <f>$O$3*Data[[#This Row],[Metcalfe
(n^2)]]</f>
        <v>32575443732</v>
      </c>
      <c r="U2140" s="31">
        <f t="shared" si="264"/>
        <v>30402985320.10133</v>
      </c>
      <c r="V2140" s="30">
        <f>LN(Data[[#This Row],[MA'[NVA']
30d]]/Data[[#This Row],[MA'[NVMetcalfe calc']]])</f>
        <v>-2.2026159002432206</v>
      </c>
      <c r="W2140" s="30">
        <f>$Q$3+Data[[#This Row],[NVM
(scaled)]]/((Data[[#This Row],[Upper Bound]]-Data[[#This Row],[Lower Bound]])/2)</f>
        <v>-0.58673878494044518</v>
      </c>
      <c r="X2140" s="30">
        <f>(Data[[#This Row],[Upper Bound]]+Data[[#This Row],[Lower Bound]])/2</f>
        <v>22.895826274379584</v>
      </c>
      <c r="Y2140" s="29">
        <f>LN(Data[[#This Row],[NVActual]]/Data[[#This Row],[MA'[n^2']
30d]])</f>
        <v>-2.9269372908147031</v>
      </c>
      <c r="Z2140" s="29">
        <f>LN(Data[[#This Row],[NVActual]]/Data[[#This Row],[MA'[n*ln(n)']
30d]])</f>
        <v>6.9576292046417958</v>
      </c>
      <c r="AA2140" s="29">
        <f>LN(Data[[#This Row],[NVActual]]/Data[[#This Row],[MA'[n^1.5']]])</f>
        <v>3.2755540672224552</v>
      </c>
      <c r="AB2140" s="29">
        <f>LN(Data[[#This Row],[NVActual]]/Data[[#This Row],[Metcalfe
(n^2)]])</f>
        <v>-2.9959552306802228</v>
      </c>
      <c r="AC2140" s="26">
        <f>1+Data[[#This Row],[MA'[NVMetcalfe calc']]]/((Data[[#This Row],[NVM_norm
(scaled)]]-Data[[#This Row],[NV_fund.]])/2)</f>
        <v>-2589409226.0839591</v>
      </c>
    </row>
    <row r="2141" spans="1:29" x14ac:dyDescent="0.2">
      <c r="A2141" s="23">
        <v>42035</v>
      </c>
      <c r="B2141" s="24">
        <v>2995872651.2747798</v>
      </c>
      <c r="C2141" s="24">
        <f t="shared" si="265"/>
        <v>3399627955.3148432</v>
      </c>
      <c r="D2141" s="25">
        <f>LN(Data[[#This Row],[NVActual]])</f>
        <v>21.820501395447895</v>
      </c>
      <c r="E2141" s="26">
        <v>276120</v>
      </c>
      <c r="F2141" s="40">
        <f>Data[[#This Row],[DAA 
(n)]]^2</f>
        <v>76242254400</v>
      </c>
      <c r="G2141" s="41">
        <f t="shared" si="266"/>
        <v>57890444545.866669</v>
      </c>
      <c r="H2141" s="28">
        <f>LN(Data[[#This Row],[Metcalfe
(n^2)]])</f>
        <v>25.057181665634825</v>
      </c>
      <c r="I2141" s="42">
        <f t="shared" si="267"/>
        <v>24.756846589332461</v>
      </c>
      <c r="J2141" s="40">
        <f>Data[[#This Row],[DAA 
(n)]]*LN(Data[[#This Row],[DAA 
(n)]])</f>
        <v>3459394.5007575438</v>
      </c>
      <c r="K2141" s="40">
        <f t="shared" si="268"/>
        <v>2962577.2549841469</v>
      </c>
      <c r="L2141" s="29">
        <f>LN(Data[[#This Row],[MA'[n*ln(n)']
30d]])</f>
        <v>14.901570141717288</v>
      </c>
      <c r="M2141" s="43">
        <f t="shared" si="269"/>
        <v>14.848058754877293</v>
      </c>
      <c r="N2141" s="40">
        <f>Data[[#This Row],[DAA 
(n)]]^1.5</f>
        <v>145093112.46550614</v>
      </c>
      <c r="O2141" s="40">
        <f t="shared" si="270"/>
        <v>117461342.01446982</v>
      </c>
      <c r="P2141" s="43">
        <f>LN(Data[[#This Row],[MA'[n^1.5']]])</f>
        <v>18.581619833282584</v>
      </c>
      <c r="Q2141" s="43">
        <f t="shared" si="271"/>
        <v>18.509331858456427</v>
      </c>
      <c r="R2141" s="30">
        <f>$O$1+$O$2*Data[[#This Row],[MA'[ln(n^2)']]]</f>
        <v>24.756846589332461</v>
      </c>
      <c r="S2141" s="30">
        <f>$Q$1+$Q$2*Data[[#This Row],[MA'[ln(n*ln(n))']]]</f>
        <v>21.019296945547531</v>
      </c>
      <c r="T2141" s="31">
        <f>$O$3*Data[[#This Row],[Metcalfe
(n^2)]]</f>
        <v>39645972288</v>
      </c>
      <c r="U2141" s="31">
        <f t="shared" si="264"/>
        <v>30103031163.850666</v>
      </c>
      <c r="V2141" s="30">
        <f>LN(Data[[#This Row],[MA'[NVA']
30d]]/Data[[#This Row],[MA'[NVMetcalfe calc']]])</f>
        <v>-2.180959869075199</v>
      </c>
      <c r="W2141" s="30">
        <f>$Q$3+Data[[#This Row],[NVM
(scaled)]]/((Data[[#This Row],[Upper Bound]]-Data[[#This Row],[Lower Bound]])/2)</f>
        <v>-0.57705332473742932</v>
      </c>
      <c r="X2141" s="30">
        <f>(Data[[#This Row],[Upper Bound]]+Data[[#This Row],[Lower Bound]])/2</f>
        <v>22.888071767439996</v>
      </c>
      <c r="Y2141" s="32">
        <f>LN(Data[[#This Row],[NVActual]]/Data[[#This Row],[MA'[n^2']
30d]])</f>
        <v>-2.9613167787077543</v>
      </c>
      <c r="Z2141" s="32">
        <f>LN(Data[[#This Row],[NVActual]]/Data[[#This Row],[MA'[n*ln(n)']
30d]])</f>
        <v>6.9189312537306069</v>
      </c>
      <c r="AA2141" s="32">
        <f>LN(Data[[#This Row],[NVActual]]/Data[[#This Row],[MA'[n^1.5']]])</f>
        <v>3.2388815621653118</v>
      </c>
      <c r="AB2141" s="32">
        <f>LN(Data[[#This Row],[NVActual]]/Data[[#This Row],[Metcalfe
(n^2)]])</f>
        <v>-3.2366802701869291</v>
      </c>
      <c r="AC2141" s="34">
        <f>1+Data[[#This Row],[MA'[NVMetcalfe calc']]]/((Data[[#This Row],[NVM_norm
(scaled)]]-Data[[#This Row],[NV_fund.]])/2)</f>
        <v>-2565767796.5802584</v>
      </c>
    </row>
    <row r="2142" spans="1:29" x14ac:dyDescent="0.2">
      <c r="A2142" s="23">
        <v>42034</v>
      </c>
      <c r="B2142" s="24">
        <v>3154330219.3362002</v>
      </c>
      <c r="C2142" s="24">
        <f t="shared" si="265"/>
        <v>3443257592.7318244</v>
      </c>
      <c r="D2142" s="25">
        <f>LN(Data[[#This Row],[NVActual]])</f>
        <v>21.872042018591461</v>
      </c>
      <c r="E2142" s="26">
        <v>193117</v>
      </c>
      <c r="F2142" s="40">
        <f>Data[[#This Row],[DAA 
(n)]]^2</f>
        <v>37294175689</v>
      </c>
      <c r="G2142" s="41">
        <f t="shared" si="266"/>
        <v>56057283906.699997</v>
      </c>
      <c r="H2142" s="28">
        <f>LN(Data[[#This Row],[Metcalfe
(n^2)]])</f>
        <v>24.342103003655861</v>
      </c>
      <c r="I2142" s="42">
        <f t="shared" si="267"/>
        <v>24.714257268135913</v>
      </c>
      <c r="J2142" s="40">
        <f>Data[[#This Row],[DAA 
(n)]]*LN(Data[[#This Row],[DAA 
(n)]])</f>
        <v>2350436.9528785045</v>
      </c>
      <c r="K2142" s="40">
        <f t="shared" si="268"/>
        <v>2905034.4235149757</v>
      </c>
      <c r="L2142" s="29">
        <f>LN(Data[[#This Row],[MA'[n*ln(n)']
30d]])</f>
        <v>14.88195579794492</v>
      </c>
      <c r="M2142" s="43">
        <f t="shared" si="269"/>
        <v>14.845451696086217</v>
      </c>
      <c r="N2142" s="40">
        <f>Data[[#This Row],[DAA 
(n)]]^1.5</f>
        <v>84865418.908602476</v>
      </c>
      <c r="O2142" s="40">
        <f t="shared" si="270"/>
        <v>114479967.79302779</v>
      </c>
      <c r="P2142" s="43">
        <f>LN(Data[[#This Row],[MA'[n^1.5']]])</f>
        <v>18.55591041187969</v>
      </c>
      <c r="Q2142" s="43">
        <f t="shared" si="271"/>
        <v>18.505795141278956</v>
      </c>
      <c r="R2142" s="30">
        <f>$O$1+$O$2*Data[[#This Row],[MA'[ln(n^2)']]]</f>
        <v>24.714257268135913</v>
      </c>
      <c r="S2142" s="30">
        <f>$Q$1+$Q$2*Data[[#This Row],[MA'[ln(n*ln(n))']]]</f>
        <v>21.014995298542257</v>
      </c>
      <c r="T2142" s="31">
        <f>$O$3*Data[[#This Row],[Metcalfe
(n^2)]]</f>
        <v>19392971358.279999</v>
      </c>
      <c r="U2142" s="31">
        <f t="shared" si="264"/>
        <v>29149787631.484001</v>
      </c>
      <c r="V2142" s="30">
        <f>LN(Data[[#This Row],[MA'[NVA']
30d]]/Data[[#This Row],[MA'[NVMetcalfe calc']]])</f>
        <v>-2.1360296294815879</v>
      </c>
      <c r="W2142" s="30">
        <f>$Q$3+Data[[#This Row],[NVM
(scaled)]]/((Data[[#This Row],[Upper Bound]]-Data[[#This Row],[Lower Bound]])/2)</f>
        <v>-0.56484096397542716</v>
      </c>
      <c r="X2142" s="30">
        <f>(Data[[#This Row],[Upper Bound]]+Data[[#This Row],[Lower Bound]])/2</f>
        <v>22.864626283339085</v>
      </c>
      <c r="Y2142" s="29">
        <f>LN(Data[[#This Row],[NVActual]]/Data[[#This Row],[MA'[n^2']
30d]])</f>
        <v>-2.8775979131622456</v>
      </c>
      <c r="Z2142" s="29">
        <f>LN(Data[[#This Row],[NVActual]]/Data[[#This Row],[MA'[n*ln(n)']
30d]])</f>
        <v>6.9900862206465408</v>
      </c>
      <c r="AA2142" s="29">
        <f>LN(Data[[#This Row],[NVActual]]/Data[[#This Row],[MA'[n^1.5']]])</f>
        <v>3.3161316067117728</v>
      </c>
      <c r="AB2142" s="29">
        <f>LN(Data[[#This Row],[NVActual]]/Data[[#This Row],[Metcalfe
(n^2)]])</f>
        <v>-2.4700609850644013</v>
      </c>
      <c r="AC2142" s="26">
        <f>1+Data[[#This Row],[MA'[NVMetcalfe calc']]]/((Data[[#This Row],[NVM_norm
(scaled)]]-Data[[#This Row],[NV_fund.]])/2)</f>
        <v>-2488301361.0230865</v>
      </c>
    </row>
    <row r="2143" spans="1:29" x14ac:dyDescent="0.2">
      <c r="A2143" s="23">
        <v>42033</v>
      </c>
      <c r="B2143" s="24">
        <v>3223269286.8193102</v>
      </c>
      <c r="C2143" s="24">
        <f t="shared" si="265"/>
        <v>3484244291.5797925</v>
      </c>
      <c r="D2143" s="25">
        <f>LN(Data[[#This Row],[NVActual]])</f>
        <v>21.893661987893353</v>
      </c>
      <c r="E2143" s="26">
        <v>217393</v>
      </c>
      <c r="F2143" s="40">
        <f>Data[[#This Row],[DAA 
(n)]]^2</f>
        <v>47259716449</v>
      </c>
      <c r="G2143" s="41">
        <f t="shared" si="266"/>
        <v>55868925683.599998</v>
      </c>
      <c r="H2143" s="28">
        <f>LN(Data[[#This Row],[Metcalfe
(n^2)]])</f>
        <v>24.578924108877612</v>
      </c>
      <c r="I2143" s="42">
        <f t="shared" si="267"/>
        <v>24.708780379658098</v>
      </c>
      <c r="J2143" s="40">
        <f>Data[[#This Row],[DAA 
(n)]]*LN(Data[[#This Row],[DAA 
(n)]])</f>
        <v>2671643.0244006151</v>
      </c>
      <c r="K2143" s="40">
        <f t="shared" si="268"/>
        <v>2898368.0497756144</v>
      </c>
      <c r="L2143" s="29">
        <f>LN(Data[[#This Row],[MA'[n*ln(n)']
30d]])</f>
        <v>14.879658395101616</v>
      </c>
      <c r="M2143" s="43">
        <f t="shared" si="269"/>
        <v>14.844066091027456</v>
      </c>
      <c r="N2143" s="40">
        <f>Data[[#This Row],[DAA 
(n)]]^1.5</f>
        <v>101360404.19215713</v>
      </c>
      <c r="O2143" s="40">
        <f t="shared" si="270"/>
        <v>114151992.12421222</v>
      </c>
      <c r="P2143" s="43">
        <f>LN(Data[[#This Row],[MA'[n^1.5']]])</f>
        <v>18.553041382598678</v>
      </c>
      <c r="Q2143" s="43">
        <f t="shared" si="271"/>
        <v>18.503858524386899</v>
      </c>
      <c r="R2143" s="30">
        <f>$O$1+$O$2*Data[[#This Row],[MA'[ln(n^2)']]]</f>
        <v>24.708780379658098</v>
      </c>
      <c r="S2143" s="30">
        <f>$Q$1+$Q$2*Data[[#This Row],[MA'[ln(n*ln(n))']]]</f>
        <v>21.012709050195301</v>
      </c>
      <c r="T2143" s="31">
        <f>$O$3*Data[[#This Row],[Metcalfe
(n^2)]]</f>
        <v>24575052553.48</v>
      </c>
      <c r="U2143" s="31">
        <f t="shared" si="264"/>
        <v>29051841355.472</v>
      </c>
      <c r="V2143" s="30">
        <f>LN(Data[[#This Row],[MA'[NVA']
30d]]/Data[[#This Row],[MA'[NVMetcalfe calc']]])</f>
        <v>-2.1208306923532994</v>
      </c>
      <c r="W2143" s="30">
        <f>$Q$3+Data[[#This Row],[NVM
(scaled)]]/((Data[[#This Row],[Upper Bound]]-Data[[#This Row],[Lower Bound]])/2)</f>
        <v>-0.55761350813083499</v>
      </c>
      <c r="X2143" s="30">
        <f>(Data[[#This Row],[Upper Bound]]+Data[[#This Row],[Lower Bound]])/2</f>
        <v>22.8607447149267</v>
      </c>
      <c r="Y2143" s="32">
        <f>LN(Data[[#This Row],[NVActual]]/Data[[#This Row],[MA'[n^2']
30d]])</f>
        <v>-2.8526121834793856</v>
      </c>
      <c r="Z2143" s="32">
        <f>LN(Data[[#This Row],[NVActual]]/Data[[#This Row],[MA'[n*ln(n)']
30d]])</f>
        <v>7.0140035927917364</v>
      </c>
      <c r="AA2143" s="32">
        <f>LN(Data[[#This Row],[NVActual]]/Data[[#This Row],[MA'[n^1.5']]])</f>
        <v>3.3406206052946725</v>
      </c>
      <c r="AB2143" s="32">
        <f>LN(Data[[#This Row],[NVActual]]/Data[[#This Row],[Metcalfe
(n^2)]])</f>
        <v>-2.6852621209842571</v>
      </c>
      <c r="AC2143" s="34">
        <f>1+Data[[#This Row],[MA'[NVMetcalfe calc']]]/((Data[[#This Row],[NVM_norm
(scaled)]]-Data[[#This Row],[NV_fund.]])/2)</f>
        <v>-2481116828.6902881</v>
      </c>
    </row>
    <row r="2144" spans="1:29" x14ac:dyDescent="0.2">
      <c r="A2144" s="23">
        <v>42032</v>
      </c>
      <c r="B2144" s="24">
        <v>3246805002.49861</v>
      </c>
      <c r="C2144" s="24">
        <f t="shared" si="265"/>
        <v>3518236148.960135</v>
      </c>
      <c r="D2144" s="25">
        <f>LN(Data[[#This Row],[NVActual]])</f>
        <v>21.900937273597492</v>
      </c>
      <c r="E2144" s="26">
        <v>198841</v>
      </c>
      <c r="F2144" s="40">
        <f>Data[[#This Row],[DAA 
(n)]]^2</f>
        <v>39537743281</v>
      </c>
      <c r="G2144" s="41">
        <f t="shared" si="266"/>
        <v>55683414230.76667</v>
      </c>
      <c r="H2144" s="28">
        <f>LN(Data[[#This Row],[Metcalfe
(n^2)]])</f>
        <v>24.400521578730288</v>
      </c>
      <c r="I2144" s="42">
        <f t="shared" si="267"/>
        <v>24.704603976473376</v>
      </c>
      <c r="J2144" s="40">
        <f>Data[[#This Row],[DAA 
(n)]]*LN(Data[[#This Row],[DAA 
(n)]])</f>
        <v>2425912.0556181548</v>
      </c>
      <c r="K2144" s="40">
        <f t="shared" si="268"/>
        <v>2892533.8827633797</v>
      </c>
      <c r="L2144" s="29">
        <f>LN(Data[[#This Row],[MA'[n*ln(n)']
30d]])</f>
        <v>14.877643451987714</v>
      </c>
      <c r="M2144" s="43">
        <f t="shared" si="269"/>
        <v>14.843017873919358</v>
      </c>
      <c r="N2144" s="40">
        <f>Data[[#This Row],[DAA 
(n)]]^1.5</f>
        <v>88666365.729837537</v>
      </c>
      <c r="O2144" s="40">
        <f t="shared" si="270"/>
        <v>113848961.39807466</v>
      </c>
      <c r="P2144" s="43">
        <f>LN(Data[[#This Row],[MA'[n^1.5']]])</f>
        <v>18.550383227885856</v>
      </c>
      <c r="Q2144" s="43">
        <f t="shared" si="271"/>
        <v>18.502360723157359</v>
      </c>
      <c r="R2144" s="30">
        <f>$O$1+$O$2*Data[[#This Row],[MA'[ln(n^2)']]]</f>
        <v>24.704603976473376</v>
      </c>
      <c r="S2144" s="30">
        <f>$Q$1+$Q$2*Data[[#This Row],[MA'[ln(n*ln(n))']]]</f>
        <v>21.010979491966939</v>
      </c>
      <c r="T2144" s="31">
        <f>$O$3*Data[[#This Row],[Metcalfe
(n^2)]]</f>
        <v>20559626506.119999</v>
      </c>
      <c r="U2144" s="31">
        <f t="shared" si="264"/>
        <v>28955375399.998669</v>
      </c>
      <c r="V2144" s="30">
        <f>LN(Data[[#This Row],[MA'[NVA']
30d]]/Data[[#This Row],[MA'[NVMetcalfe calc']]])</f>
        <v>-2.1077960955642565</v>
      </c>
      <c r="W2144" s="30">
        <f>$Q$3+Data[[#This Row],[NVM
(scaled)]]/((Data[[#This Row],[Upper Bound]]-Data[[#This Row],[Lower Bound]])/2)</f>
        <v>-0.55131585623052992</v>
      </c>
      <c r="X2144" s="30">
        <f>(Data[[#This Row],[Upper Bound]]+Data[[#This Row],[Lower Bound]])/2</f>
        <v>22.857791734220157</v>
      </c>
      <c r="Y2144" s="29">
        <f>LN(Data[[#This Row],[NVActual]]/Data[[#This Row],[MA'[n^2']
30d]])</f>
        <v>-2.8420108962948505</v>
      </c>
      <c r="Z2144" s="29">
        <f>LN(Data[[#This Row],[NVActual]]/Data[[#This Row],[MA'[n*ln(n)']
30d]])</f>
        <v>7.0232938216097782</v>
      </c>
      <c r="AA2144" s="29">
        <f>LN(Data[[#This Row],[NVActual]]/Data[[#This Row],[MA'[n^1.5']]])</f>
        <v>3.3505540457116365</v>
      </c>
      <c r="AB2144" s="29">
        <f>LN(Data[[#This Row],[NVActual]]/Data[[#This Row],[Metcalfe
(n^2)]])</f>
        <v>-2.4995843051327951</v>
      </c>
      <c r="AC2144" s="26">
        <f>1+Data[[#This Row],[MA'[NVMetcalfe calc']]]/((Data[[#This Row],[NVM_norm
(scaled)]]-Data[[#This Row],[NV_fund.]])/2)</f>
        <v>-2473855551.8541789</v>
      </c>
    </row>
    <row r="2145" spans="1:29" x14ac:dyDescent="0.2">
      <c r="A2145" s="23">
        <v>42031</v>
      </c>
      <c r="B2145" s="24">
        <v>3645385810.7631898</v>
      </c>
      <c r="C2145" s="24">
        <f t="shared" si="265"/>
        <v>3552598296.839797</v>
      </c>
      <c r="D2145" s="25">
        <f>LN(Data[[#This Row],[NVActual]])</f>
        <v>22.016728043379942</v>
      </c>
      <c r="E2145" s="26">
        <v>249279</v>
      </c>
      <c r="F2145" s="40">
        <f>Data[[#This Row],[DAA 
(n)]]^2</f>
        <v>62140019841</v>
      </c>
      <c r="G2145" s="41">
        <f t="shared" si="266"/>
        <v>55761980158.866669</v>
      </c>
      <c r="H2145" s="28">
        <f>LN(Data[[#This Row],[Metcalfe
(n^2)]])</f>
        <v>24.852656060206403</v>
      </c>
      <c r="I2145" s="42">
        <f t="shared" si="267"/>
        <v>24.706534112797151</v>
      </c>
      <c r="J2145" s="40">
        <f>Data[[#This Row],[DAA 
(n)]]*LN(Data[[#This Row],[DAA 
(n)]])</f>
        <v>3097622.625016096</v>
      </c>
      <c r="K2145" s="40">
        <f t="shared" si="268"/>
        <v>2895106.80562058</v>
      </c>
      <c r="L2145" s="29">
        <f>LN(Data[[#This Row],[MA'[n*ln(n)']
30d]])</f>
        <v>14.878532561441887</v>
      </c>
      <c r="M2145" s="43">
        <f t="shared" si="269"/>
        <v>14.842424293444484</v>
      </c>
      <c r="N2145" s="40">
        <f>Data[[#This Row],[DAA 
(n)]]^1.5</f>
        <v>124459640.0683559</v>
      </c>
      <c r="O2145" s="40">
        <f t="shared" si="270"/>
        <v>113980142.89063381</v>
      </c>
      <c r="P2145" s="43">
        <f>LN(Data[[#This Row],[MA'[n^1.5']]])</f>
        <v>18.551534806016893</v>
      </c>
      <c r="Q2145" s="43">
        <f t="shared" si="271"/>
        <v>18.501498109025288</v>
      </c>
      <c r="R2145" s="30">
        <f>$O$1+$O$2*Data[[#This Row],[MA'[ln(n^2)']]]</f>
        <v>24.706534112797151</v>
      </c>
      <c r="S2145" s="30">
        <f>$Q$1+$Q$2*Data[[#This Row],[MA'[ln(n*ln(n))']]]</f>
        <v>21.010000084183396</v>
      </c>
      <c r="T2145" s="31">
        <f>$O$3*Data[[#This Row],[Metcalfe
(n^2)]]</f>
        <v>32312810317.32</v>
      </c>
      <c r="U2145" s="31">
        <f t="shared" si="264"/>
        <v>28996229682.610668</v>
      </c>
      <c r="V2145" s="30">
        <f>LN(Data[[#This Row],[MA'[NVA']
30d]]/Data[[#This Row],[MA'[NVMetcalfe calc']]])</f>
        <v>-2.0994865602186441</v>
      </c>
      <c r="W2145" s="30">
        <f>$Q$3+Data[[#This Row],[NVM
(scaled)]]/((Data[[#This Row],[Upper Bound]]-Data[[#This Row],[Lower Bound]])/2)</f>
        <v>-0.54592167363652122</v>
      </c>
      <c r="X2145" s="30">
        <f>(Data[[#This Row],[Upper Bound]]+Data[[#This Row],[Lower Bound]])/2</f>
        <v>22.858267098490273</v>
      </c>
      <c r="Y2145" s="32">
        <f>LN(Data[[#This Row],[NVActual]]/Data[[#This Row],[MA'[n^2']
30d]])</f>
        <v>-2.7276300715629915</v>
      </c>
      <c r="Z2145" s="32">
        <f>LN(Data[[#This Row],[NVActual]]/Data[[#This Row],[MA'[n*ln(n)']
30d]])</f>
        <v>7.1381954819380562</v>
      </c>
      <c r="AA2145" s="32">
        <f>LN(Data[[#This Row],[NVActual]]/Data[[#This Row],[MA'[n^1.5']]])</f>
        <v>3.4651932373630503</v>
      </c>
      <c r="AB2145" s="32">
        <f>LN(Data[[#This Row],[NVActual]]/Data[[#This Row],[Metcalfe
(n^2)]])</f>
        <v>-2.8359280168264589</v>
      </c>
      <c r="AC2145" s="34">
        <f>1+Data[[#This Row],[MA'[NVMetcalfe calc']]]/((Data[[#This Row],[NVM_norm
(scaled)]]-Data[[#This Row],[NV_fund.]])/2)</f>
        <v>-2477866671.9217048</v>
      </c>
    </row>
    <row r="2146" spans="1:29" x14ac:dyDescent="0.2">
      <c r="A2146" s="23">
        <v>42030</v>
      </c>
      <c r="B2146" s="24">
        <v>3771018340.3958201</v>
      </c>
      <c r="C2146" s="24">
        <f t="shared" si="265"/>
        <v>3575427861.3638043</v>
      </c>
      <c r="D2146" s="25">
        <f>LN(Data[[#This Row],[NVActual]])</f>
        <v>22.050610918747218</v>
      </c>
      <c r="E2146" s="26">
        <v>263343</v>
      </c>
      <c r="F2146" s="40">
        <f>Data[[#This Row],[DAA 
(n)]]^2</f>
        <v>69349535649</v>
      </c>
      <c r="G2146" s="41">
        <f t="shared" si="266"/>
        <v>56008270313.800003</v>
      </c>
      <c r="H2146" s="28">
        <f>LN(Data[[#This Row],[Metcalfe
(n^2)]])</f>
        <v>24.962425287924201</v>
      </c>
      <c r="I2146" s="42">
        <f t="shared" si="267"/>
        <v>24.710279104327988</v>
      </c>
      <c r="J2146" s="40">
        <f>Data[[#This Row],[DAA 
(n)]]*LN(Data[[#This Row],[DAA 
(n)]])</f>
        <v>3286839.9812989114</v>
      </c>
      <c r="K2146" s="40">
        <f t="shared" si="268"/>
        <v>2901566.8452196792</v>
      </c>
      <c r="L2146" s="29">
        <f>LN(Data[[#This Row],[MA'[n*ln(n)']
30d]])</f>
        <v>14.880761440506888</v>
      </c>
      <c r="M2146" s="43">
        <f t="shared" si="269"/>
        <v>14.841714472402101</v>
      </c>
      <c r="N2146" s="40">
        <f>Data[[#This Row],[DAA 
(n)]]^1.5</f>
        <v>135139612.12914073</v>
      </c>
      <c r="O2146" s="40">
        <f t="shared" si="270"/>
        <v>114344868.65711898</v>
      </c>
      <c r="P2146" s="43">
        <f>LN(Data[[#This Row],[MA'[n^1.5']]])</f>
        <v>18.554729603417616</v>
      </c>
      <c r="Q2146" s="43">
        <f t="shared" si="271"/>
        <v>18.50048528891433</v>
      </c>
      <c r="R2146" s="30">
        <f>$O$1+$O$2*Data[[#This Row],[MA'[ln(n^2)']]]</f>
        <v>24.710279104327988</v>
      </c>
      <c r="S2146" s="30">
        <f>$Q$1+$Q$2*Data[[#This Row],[MA'[ln(n*ln(n))']]]</f>
        <v>21.008828879463465</v>
      </c>
      <c r="T2146" s="31">
        <f>$O$3*Data[[#This Row],[Metcalfe
(n^2)]]</f>
        <v>36061758537.480003</v>
      </c>
      <c r="U2146" s="31">
        <f t="shared" si="264"/>
        <v>29124300563.176006</v>
      </c>
      <c r="V2146" s="30">
        <f>LN(Data[[#This Row],[MA'[NVA']
30d]]/Data[[#This Row],[MA'[NVMetcalfe calc']]])</f>
        <v>-2.0974880461141749</v>
      </c>
      <c r="W2146" s="30">
        <f>$Q$3+Data[[#This Row],[NVM
(scaled)]]/((Data[[#This Row],[Upper Bound]]-Data[[#This Row],[Lower Bound]])/2)</f>
        <v>-0.54333310929012713</v>
      </c>
      <c r="X2146" s="30">
        <f>(Data[[#This Row],[Upper Bound]]+Data[[#This Row],[Lower Bound]])/2</f>
        <v>22.859553991895726</v>
      </c>
      <c r="Y2146" s="29">
        <f>LN(Data[[#This Row],[NVActual]]/Data[[#This Row],[MA'[n^2']
30d]])</f>
        <v>-2.698154282205107</v>
      </c>
      <c r="Z2146" s="29">
        <f>LN(Data[[#This Row],[NVActual]]/Data[[#This Row],[MA'[n*ln(n)']
30d]])</f>
        <v>7.169849478240331</v>
      </c>
      <c r="AA2146" s="29">
        <f>LN(Data[[#This Row],[NVActual]]/Data[[#This Row],[MA'[n^1.5']]])</f>
        <v>3.4958813153296027</v>
      </c>
      <c r="AB2146" s="29">
        <f>LN(Data[[#This Row],[NVActual]]/Data[[#This Row],[Metcalfe
(n^2)]])</f>
        <v>-2.9118143691769816</v>
      </c>
      <c r="AC2146" s="26">
        <f>1+Data[[#This Row],[MA'[NVMetcalfe calc']]]/((Data[[#This Row],[NVM_norm
(scaled)]]-Data[[#This Row],[NV_fund.]])/2)</f>
        <v>-2488949369.8406806</v>
      </c>
    </row>
    <row r="2147" spans="1:29" x14ac:dyDescent="0.2">
      <c r="A2147" s="23">
        <v>42029</v>
      </c>
      <c r="B2147" s="24">
        <v>3502692396.5058599</v>
      </c>
      <c r="C2147" s="24">
        <f t="shared" si="265"/>
        <v>3593550711.9517751</v>
      </c>
      <c r="D2147" s="25">
        <f>LN(Data[[#This Row],[NVActual]])</f>
        <v>21.976797765860454</v>
      </c>
      <c r="E2147" s="26">
        <v>318167</v>
      </c>
      <c r="F2147" s="40">
        <f>Data[[#This Row],[DAA 
(n)]]^2</f>
        <v>101230239889</v>
      </c>
      <c r="G2147" s="41">
        <f t="shared" si="266"/>
        <v>55176842840.199997</v>
      </c>
      <c r="H2147" s="28">
        <f>LN(Data[[#This Row],[Metcalfe
(n^2)]])</f>
        <v>25.340663362296436</v>
      </c>
      <c r="I2147" s="42">
        <f t="shared" si="267"/>
        <v>24.695420143181931</v>
      </c>
      <c r="J2147" s="40">
        <f>Data[[#This Row],[DAA 
(n)]]*LN(Data[[#This Row],[DAA 
(n)]])</f>
        <v>4031281.4199958849</v>
      </c>
      <c r="K2147" s="40">
        <f t="shared" si="268"/>
        <v>2878111.6874730242</v>
      </c>
      <c r="L2147" s="29">
        <f>LN(Data[[#This Row],[MA'[n*ln(n)']
30d]])</f>
        <v>14.872644972998573</v>
      </c>
      <c r="M2147" s="43">
        <f t="shared" si="269"/>
        <v>14.840641303482929</v>
      </c>
      <c r="N2147" s="40">
        <f>Data[[#This Row],[DAA 
(n)]]^1.5</f>
        <v>179466213.35160398</v>
      </c>
      <c r="O2147" s="40">
        <f t="shared" si="270"/>
        <v>113064735.88222365</v>
      </c>
      <c r="P2147" s="43">
        <f>LN(Data[[#This Row],[MA'[n^1.5']]])</f>
        <v>18.543471096554754</v>
      </c>
      <c r="Q2147" s="43">
        <f t="shared" si="271"/>
        <v>18.498961509178312</v>
      </c>
      <c r="R2147" s="30">
        <f>$O$1+$O$2*Data[[#This Row],[MA'[ln(n^2)']]]</f>
        <v>24.695420143181931</v>
      </c>
      <c r="S2147" s="30">
        <f>$Q$1+$Q$2*Data[[#This Row],[MA'[ln(n*ln(n))']]]</f>
        <v>21.007058150746833</v>
      </c>
      <c r="T2147" s="31">
        <f>$O$3*Data[[#This Row],[Metcalfe
(n^2)]]</f>
        <v>52639724742.279999</v>
      </c>
      <c r="U2147" s="31">
        <f t="shared" si="264"/>
        <v>28691958276.904003</v>
      </c>
      <c r="V2147" s="30">
        <f>LN(Data[[#This Row],[MA'[NVA']
30d]]/Data[[#This Row],[MA'[NVMetcalfe calc']]])</f>
        <v>-2.0774761141310787</v>
      </c>
      <c r="W2147" s="30">
        <f>$Q$3+Data[[#This Row],[NVM
(scaled)]]/((Data[[#This Row],[Upper Bound]]-Data[[#This Row],[Lower Bound]])/2)</f>
        <v>-0.53650337379683577</v>
      </c>
      <c r="X2147" s="30">
        <f>(Data[[#This Row],[Upper Bound]]+Data[[#This Row],[Lower Bound]])/2</f>
        <v>22.851239146964382</v>
      </c>
      <c r="Y2147" s="32">
        <f>LN(Data[[#This Row],[NVActual]]/Data[[#This Row],[MA'[n^2']
30d]])</f>
        <v>-2.7570114225839983</v>
      </c>
      <c r="Z2147" s="32">
        <f>LN(Data[[#This Row],[NVActual]]/Data[[#This Row],[MA'[n*ln(n)']
30d]])</f>
        <v>7.1041527928618793</v>
      </c>
      <c r="AA2147" s="32">
        <f>LN(Data[[#This Row],[NVActual]]/Data[[#This Row],[MA'[n^1.5']]])</f>
        <v>3.4333266693056972</v>
      </c>
      <c r="AB2147" s="32">
        <f>LN(Data[[#This Row],[NVActual]]/Data[[#This Row],[Metcalfe
(n^2)]])</f>
        <v>-3.3638655964359829</v>
      </c>
      <c r="AC2147" s="34">
        <f>1+Data[[#This Row],[MA'[NVMetcalfe calc']]]/((Data[[#This Row],[NVM_norm
(scaled)]]-Data[[#This Row],[NV_fund.]])/2)</f>
        <v>-2453589373.9842892</v>
      </c>
    </row>
    <row r="2148" spans="1:29" x14ac:dyDescent="0.2">
      <c r="A2148" s="23">
        <v>42028</v>
      </c>
      <c r="B2148" s="24">
        <v>3427105944.2266898</v>
      </c>
      <c r="C2148" s="24">
        <f t="shared" si="265"/>
        <v>3626603547.4611669</v>
      </c>
      <c r="D2148" s="25">
        <f>LN(Data[[#This Row],[NVActual]])</f>
        <v>21.954981993929668</v>
      </c>
      <c r="E2148" s="26">
        <v>201529</v>
      </c>
      <c r="F2148" s="40">
        <f>Data[[#This Row],[DAA 
(n)]]^2</f>
        <v>40613937841</v>
      </c>
      <c r="G2148" s="41">
        <f t="shared" si="266"/>
        <v>53032466586.599998</v>
      </c>
      <c r="H2148" s="28">
        <f>LN(Data[[#This Row],[Metcalfe
(n^2)]])</f>
        <v>24.427377141217665</v>
      </c>
      <c r="I2148" s="42">
        <f t="shared" si="267"/>
        <v>24.661779664242747</v>
      </c>
      <c r="J2148" s="40">
        <f>Data[[#This Row],[DAA 
(n)]]*LN(Data[[#This Row],[DAA 
(n)]])</f>
        <v>2461412.4439462274</v>
      </c>
      <c r="K2148" s="40">
        <f t="shared" si="268"/>
        <v>2821633.1796186557</v>
      </c>
      <c r="L2148" s="29">
        <f>LN(Data[[#This Row],[MA'[n*ln(n)']
30d]])</f>
        <v>14.8528264169852</v>
      </c>
      <c r="M2148" s="43">
        <f t="shared" si="269"/>
        <v>14.839825762230543</v>
      </c>
      <c r="N2148" s="40">
        <f>Data[[#This Row],[DAA 
(n)]]^1.5</f>
        <v>90470361.329879165</v>
      </c>
      <c r="O2148" s="40">
        <f t="shared" si="270"/>
        <v>109888862.21125451</v>
      </c>
      <c r="P2148" s="43">
        <f>LN(Data[[#This Row],[MA'[n^1.5']]])</f>
        <v>18.514980069481567</v>
      </c>
      <c r="Q2148" s="43">
        <f t="shared" si="271"/>
        <v>18.497795794239661</v>
      </c>
      <c r="R2148" s="30">
        <f>$O$1+$O$2*Data[[#This Row],[MA'[ln(n^2)']]]</f>
        <v>24.661779664242747</v>
      </c>
      <c r="S2148" s="30">
        <f>$Q$1+$Q$2*Data[[#This Row],[MA'[ln(n*ln(n))']]]</f>
        <v>21.005712507680393</v>
      </c>
      <c r="T2148" s="31">
        <f>$O$3*Data[[#This Row],[Metcalfe
(n^2)]]</f>
        <v>21119247677.32</v>
      </c>
      <c r="U2148" s="31">
        <f t="shared" si="264"/>
        <v>27576882625.032001</v>
      </c>
      <c r="V2148" s="30">
        <f>LN(Data[[#This Row],[MA'[NVA']
30d]]/Data[[#This Row],[MA'[NVMetcalfe calc']]])</f>
        <v>-2.0286812872868123</v>
      </c>
      <c r="W2148" s="30">
        <f>$Q$3+Data[[#This Row],[NVM
(scaled)]]/((Data[[#This Row],[Upper Bound]]-Data[[#This Row],[Lower Bound]])/2)</f>
        <v>-0.51976150076756011</v>
      </c>
      <c r="X2148" s="30">
        <f>(Data[[#This Row],[Upper Bound]]+Data[[#This Row],[Lower Bound]])/2</f>
        <v>22.833746085961572</v>
      </c>
      <c r="Y2148" s="29">
        <f>LN(Data[[#This Row],[NVActual]]/Data[[#This Row],[MA'[n^2']
30d]])</f>
        <v>-2.7391881461257603</v>
      </c>
      <c r="Z2148" s="29">
        <f>LN(Data[[#This Row],[NVActual]]/Data[[#This Row],[MA'[n*ln(n)']
30d]])</f>
        <v>7.1021555769444653</v>
      </c>
      <c r="AA2148" s="29">
        <f>LN(Data[[#This Row],[NVActual]]/Data[[#This Row],[MA'[n^1.5']]])</f>
        <v>3.440001924448099</v>
      </c>
      <c r="AB2148" s="29">
        <f>LN(Data[[#This Row],[NVActual]]/Data[[#This Row],[Metcalfe
(n^2)]])</f>
        <v>-2.4723951472879997</v>
      </c>
      <c r="AC2148" s="26">
        <f>1+Data[[#This Row],[MA'[NVMetcalfe calc']]]/((Data[[#This Row],[NVM_norm
(scaled)]]-Data[[#This Row],[NV_fund.]])/2)</f>
        <v>-2361690851.8723836</v>
      </c>
    </row>
    <row r="2149" spans="1:29" x14ac:dyDescent="0.2">
      <c r="A2149" s="23">
        <v>42027</v>
      </c>
      <c r="B2149" s="24">
        <v>3206926509.8577299</v>
      </c>
      <c r="C2149" s="24">
        <f t="shared" si="265"/>
        <v>3657487489.9917903</v>
      </c>
      <c r="D2149" s="25">
        <f>LN(Data[[#This Row],[NVActual]])</f>
        <v>21.888578841853153</v>
      </c>
      <c r="E2149" s="26">
        <v>216750</v>
      </c>
      <c r="F2149" s="40">
        <f>Data[[#This Row],[DAA 
(n)]]^2</f>
        <v>46980562500</v>
      </c>
      <c r="G2149" s="41">
        <f t="shared" si="266"/>
        <v>52602443982.866669</v>
      </c>
      <c r="H2149" s="28">
        <f>LN(Data[[#This Row],[Metcalfe
(n^2)]])</f>
        <v>24.572999789285575</v>
      </c>
      <c r="I2149" s="42">
        <f t="shared" si="267"/>
        <v>24.649039653741543</v>
      </c>
      <c r="J2149" s="40">
        <f>Data[[#This Row],[DAA 
(n)]]*LN(Data[[#This Row],[DAA 
(n)]])</f>
        <v>2663098.8521638243</v>
      </c>
      <c r="K2149" s="40">
        <f t="shared" si="268"/>
        <v>2806300.6435168637</v>
      </c>
      <c r="L2149" s="29">
        <f>LN(Data[[#This Row],[MA'[n*ln(n)']
30d]])</f>
        <v>14.847377676997386</v>
      </c>
      <c r="M2149" s="43">
        <f t="shared" si="269"/>
        <v>14.839740308405576</v>
      </c>
      <c r="N2149" s="40">
        <f>Data[[#This Row],[DAA 
(n)]]^1.5</f>
        <v>100911034.68835792</v>
      </c>
      <c r="O2149" s="40">
        <f t="shared" si="270"/>
        <v>109137277.50274013</v>
      </c>
      <c r="P2149" s="43">
        <f>LN(Data[[#This Row],[MA'[n^1.5']]])</f>
        <v>18.508117074411597</v>
      </c>
      <c r="Q2149" s="43">
        <f t="shared" si="271"/>
        <v>18.497670282351876</v>
      </c>
      <c r="R2149" s="30">
        <f>$O$1+$O$2*Data[[#This Row],[MA'[ln(n^2)']]]</f>
        <v>24.649039653741543</v>
      </c>
      <c r="S2149" s="30">
        <f>$Q$1+$Q$2*Data[[#This Row],[MA'[ln(n*ln(n))']]]</f>
        <v>21.005571508869199</v>
      </c>
      <c r="T2149" s="31">
        <f>$O$3*Data[[#This Row],[Metcalfe
(n^2)]]</f>
        <v>24429892500</v>
      </c>
      <c r="U2149" s="31">
        <f t="shared" si="264"/>
        <v>27353270871.090672</v>
      </c>
      <c r="V2149" s="30">
        <f>LN(Data[[#This Row],[MA'[NVA']
30d]]/Data[[#This Row],[MA'[NVMetcalfe calc']]])</f>
        <v>-2.0120596812752574</v>
      </c>
      <c r="W2149" s="30">
        <f>$Q$3+Data[[#This Row],[NVM
(scaled)]]/((Data[[#This Row],[Upper Bound]]-Data[[#This Row],[Lower Bound]])/2)</f>
        <v>-0.5144749679543329</v>
      </c>
      <c r="X2149" s="30">
        <f>(Data[[#This Row],[Upper Bound]]+Data[[#This Row],[Lower Bound]])/2</f>
        <v>22.827305581305371</v>
      </c>
      <c r="Y2149" s="32">
        <f>LN(Data[[#This Row],[NVActual]]/Data[[#This Row],[MA'[n^2']
30d]])</f>
        <v>-2.797449577310124</v>
      </c>
      <c r="Z2149" s="32">
        <f>LN(Data[[#This Row],[NVActual]]/Data[[#This Row],[MA'[n*ln(n)']
30d]])</f>
        <v>7.0412011648557664</v>
      </c>
      <c r="AA2149" s="32">
        <f>LN(Data[[#This Row],[NVActual]]/Data[[#This Row],[MA'[n^1.5']]])</f>
        <v>3.380461767441556</v>
      </c>
      <c r="AB2149" s="32">
        <f>LN(Data[[#This Row],[NVActual]]/Data[[#This Row],[Metcalfe
(n^2)]])</f>
        <v>-2.6844209474324243</v>
      </c>
      <c r="AC2149" s="34">
        <f>1+Data[[#This Row],[MA'[NVMetcalfe calc']]]/((Data[[#This Row],[NVM_norm
(scaled)]]-Data[[#This Row],[NV_fund.]])/2)</f>
        <v>-2343717592.7255735</v>
      </c>
    </row>
    <row r="2150" spans="1:29" x14ac:dyDescent="0.2">
      <c r="A2150" s="23">
        <v>42026</v>
      </c>
      <c r="B2150" s="24">
        <v>3213279974.8754301</v>
      </c>
      <c r="C2150" s="24">
        <f t="shared" si="265"/>
        <v>3697504380.3161588</v>
      </c>
      <c r="D2150" s="25">
        <f>LN(Data[[#This Row],[NVActual]])</f>
        <v>21.890558051433661</v>
      </c>
      <c r="E2150" s="26">
        <v>230504</v>
      </c>
      <c r="F2150" s="40">
        <f>Data[[#This Row],[DAA 
(n)]]^2</f>
        <v>53132094016</v>
      </c>
      <c r="G2150" s="41">
        <f t="shared" si="266"/>
        <v>52198719893.666664</v>
      </c>
      <c r="H2150" s="28">
        <f>LN(Data[[#This Row],[Metcalfe
(n^2)]])</f>
        <v>24.696046989694889</v>
      </c>
      <c r="I2150" s="42">
        <f t="shared" si="267"/>
        <v>24.639101641619185</v>
      </c>
      <c r="J2150" s="40">
        <f>Data[[#This Row],[DAA 
(n)]]*LN(Data[[#This Row],[DAA 
(n)]])</f>
        <v>2846268.8076563152</v>
      </c>
      <c r="K2150" s="40">
        <f t="shared" si="268"/>
        <v>2793078.8992824689</v>
      </c>
      <c r="L2150" s="29">
        <f>LN(Data[[#This Row],[MA'[n*ln(n)']
30d]])</f>
        <v>14.842655093465831</v>
      </c>
      <c r="M2150" s="43">
        <f t="shared" si="269"/>
        <v>14.840030260757429</v>
      </c>
      <c r="N2150" s="40">
        <f>Data[[#This Row],[DAA 
(n)]]^1.5</f>
        <v>110666888.4493643</v>
      </c>
      <c r="O2150" s="40">
        <f t="shared" si="270"/>
        <v>108463295.08392897</v>
      </c>
      <c r="P2150" s="43">
        <f>LN(Data[[#This Row],[MA'[n^1.5']]])</f>
        <v>18.501922379553076</v>
      </c>
      <c r="Q2150" s="43">
        <f t="shared" si="271"/>
        <v>18.498018226895685</v>
      </c>
      <c r="R2150" s="30">
        <f>$O$1+$O$2*Data[[#This Row],[MA'[ln(n^2)']]]</f>
        <v>24.639101641619185</v>
      </c>
      <c r="S2150" s="30">
        <f>$Q$1+$Q$2*Data[[#This Row],[MA'[ln(n*ln(n))']]]</f>
        <v>21.006049930249755</v>
      </c>
      <c r="T2150" s="31">
        <f>$O$3*Data[[#This Row],[Metcalfe
(n^2)]]</f>
        <v>27628688888.32</v>
      </c>
      <c r="U2150" s="31">
        <f t="shared" si="264"/>
        <v>27143334344.706665</v>
      </c>
      <c r="V2150" s="30">
        <f>LN(Data[[#This Row],[MA'[NVA']
30d]]/Data[[#This Row],[MA'[NVMetcalfe calc']]])</f>
        <v>-1.9934734037995978</v>
      </c>
      <c r="W2150" s="30">
        <f>$Q$3+Data[[#This Row],[NVM
(scaled)]]/((Data[[#This Row],[Upper Bound]]-Data[[#This Row],[Lower Bound]])/2)</f>
        <v>-0.50740987036387952</v>
      </c>
      <c r="X2150" s="30">
        <f>(Data[[#This Row],[Upper Bound]]+Data[[#This Row],[Lower Bound]])/2</f>
        <v>22.822575785934468</v>
      </c>
      <c r="Y2150" s="29">
        <f>LN(Data[[#This Row],[NVActual]]/Data[[#This Row],[MA'[n^2']
30d]])</f>
        <v>-2.7877657569908112</v>
      </c>
      <c r="Z2150" s="29">
        <f>LN(Data[[#This Row],[NVActual]]/Data[[#This Row],[MA'[n*ln(n)']
30d]])</f>
        <v>7.047902957967831</v>
      </c>
      <c r="AA2150" s="29">
        <f>LN(Data[[#This Row],[NVActual]]/Data[[#This Row],[MA'[n^1.5']]])</f>
        <v>3.3886356718805879</v>
      </c>
      <c r="AB2150" s="29">
        <f>LN(Data[[#This Row],[NVActual]]/Data[[#This Row],[Metcalfe
(n^2)]])</f>
        <v>-2.805488938261226</v>
      </c>
      <c r="AC2150" s="26">
        <f>1+Data[[#This Row],[MA'[NVMetcalfe calc']]]/((Data[[#This Row],[NVM_norm
(scaled)]]-Data[[#This Row],[NV_fund.]])/2)</f>
        <v>-2326905359.7308016</v>
      </c>
    </row>
    <row r="2151" spans="1:29" x14ac:dyDescent="0.2">
      <c r="A2151" s="23">
        <v>42025</v>
      </c>
      <c r="B2151" s="24">
        <v>3133526729.5787401</v>
      </c>
      <c r="C2151" s="24">
        <f t="shared" si="265"/>
        <v>3743202584.1979442</v>
      </c>
      <c r="D2151" s="25">
        <f>LN(Data[[#This Row],[NVActual]])</f>
        <v>21.865424957855502</v>
      </c>
      <c r="E2151" s="26">
        <v>215260</v>
      </c>
      <c r="F2151" s="40">
        <f>Data[[#This Row],[DAA 
(n)]]^2</f>
        <v>46336867600</v>
      </c>
      <c r="G2151" s="41">
        <f t="shared" si="266"/>
        <v>52417717946.466667</v>
      </c>
      <c r="H2151" s="28">
        <f>LN(Data[[#This Row],[Metcalfe
(n^2)]])</f>
        <v>24.559203757636578</v>
      </c>
      <c r="I2151" s="42">
        <f t="shared" si="267"/>
        <v>24.642987807093235</v>
      </c>
      <c r="J2151" s="40">
        <f>Data[[#This Row],[DAA 
(n)]]*LN(Data[[#This Row],[DAA 
(n)]])</f>
        <v>2643307.1004344248</v>
      </c>
      <c r="K2151" s="40">
        <f t="shared" si="268"/>
        <v>2799248.5805542558</v>
      </c>
      <c r="L2151" s="29">
        <f>LN(Data[[#This Row],[MA'[n*ln(n)']
30d]])</f>
        <v>14.84486157504158</v>
      </c>
      <c r="M2151" s="43">
        <f t="shared" si="269"/>
        <v>14.840607742990334</v>
      </c>
      <c r="N2151" s="40">
        <f>Data[[#This Row],[DAA 
(n)]]^1.5</f>
        <v>99872289.047442839</v>
      </c>
      <c r="O2151" s="40">
        <f t="shared" si="270"/>
        <v>108800369.40692641</v>
      </c>
      <c r="P2151" s="43">
        <f>LN(Data[[#This Row],[MA'[n^1.5']]])</f>
        <v>18.505025287664601</v>
      </c>
      <c r="Q2151" s="43">
        <f t="shared" si="271"/>
        <v>18.498741942455201</v>
      </c>
      <c r="R2151" s="30">
        <f>$O$1+$O$2*Data[[#This Row],[MA'[ln(n^2)']]]</f>
        <v>24.642987807093235</v>
      </c>
      <c r="S2151" s="30">
        <f>$Q$1+$Q$2*Data[[#This Row],[MA'[ln(n*ln(n))']]]</f>
        <v>21.007002775934051</v>
      </c>
      <c r="T2151" s="31">
        <f>$O$3*Data[[#This Row],[Metcalfe
(n^2)]]</f>
        <v>24095171152</v>
      </c>
      <c r="U2151" s="31">
        <f t="shared" si="264"/>
        <v>27257213332.162666</v>
      </c>
      <c r="V2151" s="30">
        <f>LN(Data[[#This Row],[MA'[NVA']
30d]]/Data[[#This Row],[MA'[NVMetcalfe calc']]])</f>
        <v>-1.9853766445760974</v>
      </c>
      <c r="W2151" s="30">
        <f>$Q$3+Data[[#This Row],[NVM
(scaled)]]/((Data[[#This Row],[Upper Bound]]-Data[[#This Row],[Lower Bound]])/2)</f>
        <v>-0.50207085703713272</v>
      </c>
      <c r="X2151" s="30">
        <f>(Data[[#This Row],[Upper Bound]]+Data[[#This Row],[Lower Bound]])/2</f>
        <v>22.824995291513645</v>
      </c>
      <c r="Y2151" s="32">
        <f>LN(Data[[#This Row],[NVActual]]/Data[[#This Row],[MA'[n^2']
30d]])</f>
        <v>-2.8170855420146252</v>
      </c>
      <c r="Z2151" s="32">
        <f>LN(Data[[#This Row],[NVActual]]/Data[[#This Row],[MA'[n*ln(n)']
30d]])</f>
        <v>7.0205633828139229</v>
      </c>
      <c r="AA2151" s="32">
        <f>LN(Data[[#This Row],[NVActual]]/Data[[#This Row],[MA'[n^1.5']]])</f>
        <v>3.3603996701909011</v>
      </c>
      <c r="AB2151" s="32">
        <f>LN(Data[[#This Row],[NVActual]]/Data[[#This Row],[Metcalfe
(n^2)]])</f>
        <v>-2.6937787997810752</v>
      </c>
      <c r="AC2151" s="34">
        <f>1+Data[[#This Row],[MA'[NVMetcalfe calc']]]/((Data[[#This Row],[NVM_norm
(scaled)]]-Data[[#This Row],[NV_fund.]])/2)</f>
        <v>-2336960262.9769645</v>
      </c>
    </row>
    <row r="2152" spans="1:29" x14ac:dyDescent="0.2">
      <c r="A2152" s="23">
        <v>42024</v>
      </c>
      <c r="B2152" s="24">
        <v>2912963378.7456298</v>
      </c>
      <c r="C2152" s="24">
        <f t="shared" si="265"/>
        <v>3789589244.3082747</v>
      </c>
      <c r="D2152" s="25">
        <f>LN(Data[[#This Row],[NVActual]])</f>
        <v>21.792436743181668</v>
      </c>
      <c r="E2152" s="26">
        <v>234321</v>
      </c>
      <c r="F2152" s="40">
        <f>Data[[#This Row],[DAA 
(n)]]^2</f>
        <v>54906331041</v>
      </c>
      <c r="G2152" s="41">
        <f t="shared" si="266"/>
        <v>53138256349.26667</v>
      </c>
      <c r="H2152" s="28">
        <f>LN(Data[[#This Row],[Metcalfe
(n^2)]])</f>
        <v>24.72889449832131</v>
      </c>
      <c r="I2152" s="42">
        <f t="shared" si="267"/>
        <v>24.65575042905035</v>
      </c>
      <c r="J2152" s="40">
        <f>Data[[#This Row],[DAA 
(n)]]*LN(Data[[#This Row],[DAA 
(n)]])</f>
        <v>2897249.643870574</v>
      </c>
      <c r="K2152" s="40">
        <f t="shared" si="268"/>
        <v>2819502.5465419302</v>
      </c>
      <c r="L2152" s="29">
        <f>LN(Data[[#This Row],[MA'[n*ln(n)']
30d]])</f>
        <v>14.852071025418159</v>
      </c>
      <c r="M2152" s="43">
        <f t="shared" si="269"/>
        <v>14.841138181641188</v>
      </c>
      <c r="N2152" s="40">
        <f>Data[[#This Row],[DAA 
(n)]]^1.5</f>
        <v>113427097.27335073</v>
      </c>
      <c r="O2152" s="40">
        <f t="shared" si="270"/>
        <v>109907740.29064813</v>
      </c>
      <c r="P2152" s="43">
        <f>LN(Data[[#This Row],[MA'[n^1.5']]])</f>
        <v>18.515151847199924</v>
      </c>
      <c r="Q2152" s="43">
        <f t="shared" si="271"/>
        <v>18.499399971238908</v>
      </c>
      <c r="R2152" s="30">
        <f>$O$1+$O$2*Data[[#This Row],[MA'[ln(n^2)']]]</f>
        <v>24.65575042905035</v>
      </c>
      <c r="S2152" s="30">
        <f>$Q$1+$Q$2*Data[[#This Row],[MA'[ln(n*ln(n))']]]</f>
        <v>21.007877999707958</v>
      </c>
      <c r="T2152" s="31">
        <f>$O$3*Data[[#This Row],[Metcalfe
(n^2)]]</f>
        <v>28551292141.32</v>
      </c>
      <c r="U2152" s="31">
        <f t="shared" si="264"/>
        <v>27631893301.618664</v>
      </c>
      <c r="V2152" s="30">
        <f>LN(Data[[#This Row],[MA'[NVA']
30d]]/Data[[#This Row],[MA'[NVMetcalfe calc']]])</f>
        <v>-1.9867130255800332</v>
      </c>
      <c r="W2152" s="30">
        <f>$Q$3+Data[[#This Row],[NVM
(scaled)]]/((Data[[#This Row],[Upper Bound]]-Data[[#This Row],[Lower Bound]])/2)</f>
        <v>-0.49924479354020679</v>
      </c>
      <c r="X2152" s="30">
        <f>(Data[[#This Row],[Upper Bound]]+Data[[#This Row],[Lower Bound]])/2</f>
        <v>22.831814214379154</v>
      </c>
      <c r="Y2152" s="29">
        <f>LN(Data[[#This Row],[NVActual]]/Data[[#This Row],[MA'[n^2']
30d]])</f>
        <v>-2.9037262211618868</v>
      </c>
      <c r="Z2152" s="29">
        <f>LN(Data[[#This Row],[NVActual]]/Data[[#This Row],[MA'[n*ln(n)']
30d]])</f>
        <v>6.9403657177635081</v>
      </c>
      <c r="AA2152" s="29">
        <f>LN(Data[[#This Row],[NVActual]]/Data[[#This Row],[MA'[n^1.5']]])</f>
        <v>3.2772848959817447</v>
      </c>
      <c r="AB2152" s="29">
        <f>LN(Data[[#This Row],[NVActual]]/Data[[#This Row],[Metcalfe
(n^2)]])</f>
        <v>-2.9364577551396422</v>
      </c>
      <c r="AC2152" s="26">
        <f>1+Data[[#This Row],[MA'[NVMetcalfe calc']]]/((Data[[#This Row],[NVM_norm
(scaled)]]-Data[[#This Row],[NV_fund.]])/2)</f>
        <v>-2368678873.9914398</v>
      </c>
    </row>
    <row r="2153" spans="1:29" x14ac:dyDescent="0.2">
      <c r="A2153" s="23">
        <v>42023</v>
      </c>
      <c r="B2153" s="24">
        <v>2980705663.4190698</v>
      </c>
      <c r="C2153" s="24">
        <f t="shared" si="265"/>
        <v>3838352367.4367614</v>
      </c>
      <c r="D2153" s="25">
        <f>LN(Data[[#This Row],[NVActual]])</f>
        <v>21.815425909236133</v>
      </c>
      <c r="E2153" s="26">
        <v>255010</v>
      </c>
      <c r="F2153" s="40">
        <f>Data[[#This Row],[DAA 
(n)]]^2</f>
        <v>65030100100</v>
      </c>
      <c r="G2153" s="41">
        <f t="shared" si="266"/>
        <v>53196051716.699997</v>
      </c>
      <c r="H2153" s="28">
        <f>LN(Data[[#This Row],[Metcalfe
(n^2)]])</f>
        <v>24.898116078115844</v>
      </c>
      <c r="I2153" s="42">
        <f t="shared" si="267"/>
        <v>24.656786768349193</v>
      </c>
      <c r="J2153" s="40">
        <f>Data[[#This Row],[DAA 
(n)]]*LN(Data[[#This Row],[DAA 
(n)]])</f>
        <v>3174634.2905401606</v>
      </c>
      <c r="K2153" s="40">
        <f t="shared" si="268"/>
        <v>2821138.862968191</v>
      </c>
      <c r="L2153" s="29">
        <f>LN(Data[[#This Row],[MA'[n*ln(n)']
30d]])</f>
        <v>14.852651213504359</v>
      </c>
      <c r="M2153" s="43">
        <f t="shared" si="269"/>
        <v>14.841007222160384</v>
      </c>
      <c r="N2153" s="40">
        <f>Data[[#This Row],[DAA 
(n)]]^1.5</f>
        <v>128776262.66708061</v>
      </c>
      <c r="O2153" s="40">
        <f t="shared" si="270"/>
        <v>109996937.906736</v>
      </c>
      <c r="P2153" s="43">
        <f>LN(Data[[#This Row],[MA'[n^1.5']]])</f>
        <v>18.515963086157736</v>
      </c>
      <c r="Q2153" s="43">
        <f t="shared" si="271"/>
        <v>18.499148420038772</v>
      </c>
      <c r="R2153" s="30">
        <f>$O$1+$O$2*Data[[#This Row],[MA'[ln(n^2)']]]</f>
        <v>24.656786768349193</v>
      </c>
      <c r="S2153" s="30">
        <f>$Q$1+$Q$2*Data[[#This Row],[MA'[ln(n*ln(n))']]]</f>
        <v>21.007661916564633</v>
      </c>
      <c r="T2153" s="31">
        <f>$O$3*Data[[#This Row],[Metcalfe
(n^2)]]</f>
        <v>33815652052</v>
      </c>
      <c r="U2153" s="31">
        <f t="shared" si="264"/>
        <v>27661946892.684002</v>
      </c>
      <c r="V2153" s="30">
        <f>LN(Data[[#This Row],[MA'[NVA']
30d]]/Data[[#This Row],[MA'[NVMetcalfe calc']]])</f>
        <v>-1.9750145067929652</v>
      </c>
      <c r="W2153" s="30">
        <f>$Q$3+Data[[#This Row],[NVM
(scaled)]]/((Data[[#This Row],[Upper Bound]]-Data[[#This Row],[Lower Bound]])/2)</f>
        <v>-0.49245926736494561</v>
      </c>
      <c r="X2153" s="30">
        <f>(Data[[#This Row],[Upper Bound]]+Data[[#This Row],[Lower Bound]])/2</f>
        <v>22.832224342456911</v>
      </c>
      <c r="Y2153" s="32">
        <f>LN(Data[[#This Row],[NVActual]]/Data[[#This Row],[MA'[n^2']
30d]])</f>
        <v>-2.8818241054522407</v>
      </c>
      <c r="Z2153" s="32">
        <f>LN(Data[[#This Row],[NVActual]]/Data[[#This Row],[MA'[n*ln(n)']
30d]])</f>
        <v>6.9627746957317731</v>
      </c>
      <c r="AA2153" s="32">
        <f>LN(Data[[#This Row],[NVActual]]/Data[[#This Row],[MA'[n^1.5']]])</f>
        <v>3.2994628230783958</v>
      </c>
      <c r="AB2153" s="32">
        <f>LN(Data[[#This Row],[NVActual]]/Data[[#This Row],[Metcalfe
(n^2)]])</f>
        <v>-3.0826901688797128</v>
      </c>
      <c r="AC2153" s="34">
        <f>1+Data[[#This Row],[MA'[NVMetcalfe calc']]]/((Data[[#This Row],[NVM_norm
(scaled)]]-Data[[#This Row],[NV_fund.]])/2)</f>
        <v>-2371903288.7008519</v>
      </c>
    </row>
    <row r="2154" spans="1:29" x14ac:dyDescent="0.2">
      <c r="A2154" s="23">
        <v>42022</v>
      </c>
      <c r="B2154" s="24">
        <v>2900758070.2695198</v>
      </c>
      <c r="C2154" s="24">
        <f t="shared" si="265"/>
        <v>3888943998.5586452</v>
      </c>
      <c r="D2154" s="25">
        <f>LN(Data[[#This Row],[NVActual]])</f>
        <v>21.788237943320102</v>
      </c>
      <c r="E2154" s="26">
        <v>247184</v>
      </c>
      <c r="F2154" s="40">
        <f>Data[[#This Row],[DAA 
(n)]]^2</f>
        <v>61099929856</v>
      </c>
      <c r="G2154" s="41">
        <f t="shared" si="266"/>
        <v>53129017489.900002</v>
      </c>
      <c r="H2154" s="28">
        <f>LN(Data[[#This Row],[Metcalfe
(n^2)]])</f>
        <v>24.835776555103664</v>
      </c>
      <c r="I2154" s="42">
        <f t="shared" si="267"/>
        <v>24.655739674686945</v>
      </c>
      <c r="J2154" s="40">
        <f>Data[[#This Row],[DAA 
(n)]]*LN(Data[[#This Row],[DAA 
(n)]])</f>
        <v>3069503.2959983721</v>
      </c>
      <c r="K2154" s="40">
        <f t="shared" si="268"/>
        <v>2819358.3486443185</v>
      </c>
      <c r="L2154" s="29">
        <f>LN(Data[[#This Row],[MA'[n*ln(n)']
30d]])</f>
        <v>14.852019881082336</v>
      </c>
      <c r="M2154" s="43">
        <f t="shared" si="269"/>
        <v>14.840639968858609</v>
      </c>
      <c r="N2154" s="40">
        <f>Data[[#This Row],[DAA 
(n)]]^1.5</f>
        <v>122893958.60466674</v>
      </c>
      <c r="O2154" s="40">
        <f t="shared" si="270"/>
        <v>109896989.2983965</v>
      </c>
      <c r="P2154" s="43">
        <f>LN(Data[[#This Row],[MA'[n^1.5']]])</f>
        <v>18.515054024079554</v>
      </c>
      <c r="Q2154" s="43">
        <f t="shared" si="271"/>
        <v>18.49857558411578</v>
      </c>
      <c r="R2154" s="30">
        <f>$O$1+$O$2*Data[[#This Row],[MA'[ln(n^2)']]]</f>
        <v>24.655739674686945</v>
      </c>
      <c r="S2154" s="30">
        <f>$Q$1+$Q$2*Data[[#This Row],[MA'[ln(n*ln(n))']]]</f>
        <v>21.007055948616703</v>
      </c>
      <c r="T2154" s="31">
        <f>$O$3*Data[[#This Row],[Metcalfe
(n^2)]]</f>
        <v>31771963525.120003</v>
      </c>
      <c r="U2154" s="31">
        <f t="shared" si="264"/>
        <v>27627089094.747997</v>
      </c>
      <c r="V2154" s="30">
        <f>LN(Data[[#This Row],[MA'[NVA']
30d]]/Data[[#This Row],[MA'[NVMetcalfe calc']]])</f>
        <v>-1.9606591252071872</v>
      </c>
      <c r="W2154" s="30">
        <f>$Q$3+Data[[#This Row],[NVM
(scaled)]]/((Data[[#This Row],[Upper Bound]]-Data[[#This Row],[Lower Bound]])/2)</f>
        <v>-0.48472133646337412</v>
      </c>
      <c r="X2154" s="30">
        <f>(Data[[#This Row],[Upper Bound]]+Data[[#This Row],[Lower Bound]])/2</f>
        <v>22.831397811651826</v>
      </c>
      <c r="Y2154" s="29">
        <f>LN(Data[[#This Row],[NVActual]]/Data[[#This Row],[MA'[n^2']
30d]])</f>
        <v>-2.907751141350885</v>
      </c>
      <c r="Z2154" s="29">
        <f>LN(Data[[#This Row],[NVActual]]/Data[[#This Row],[MA'[n*ln(n)']
30d]])</f>
        <v>6.9362180622377654</v>
      </c>
      <c r="AA2154" s="29">
        <f>LN(Data[[#This Row],[NVActual]]/Data[[#This Row],[MA'[n^1.5']]])</f>
        <v>3.2731839192405476</v>
      </c>
      <c r="AB2154" s="29">
        <f>LN(Data[[#This Row],[NVActual]]/Data[[#This Row],[Metcalfe
(n^2)]])</f>
        <v>-3.0475386117835614</v>
      </c>
      <c r="AC2154" s="26">
        <f>1+Data[[#This Row],[MA'[NVMetcalfe calc']]]/((Data[[#This Row],[NVM_norm
(scaled)]]-Data[[#This Row],[NV_fund.]])/2)</f>
        <v>-2369784517.5339332</v>
      </c>
    </row>
    <row r="2155" spans="1:29" x14ac:dyDescent="0.2">
      <c r="A2155" s="23">
        <v>42021</v>
      </c>
      <c r="B2155" s="24">
        <v>2744637050.6273298</v>
      </c>
      <c r="C2155" s="24">
        <f t="shared" si="265"/>
        <v>3936793896.5179377</v>
      </c>
      <c r="D2155" s="25">
        <f>LN(Data[[#This Row],[NVActual]])</f>
        <v>21.732914681172119</v>
      </c>
      <c r="E2155" s="26">
        <v>272389</v>
      </c>
      <c r="F2155" s="40">
        <f>Data[[#This Row],[DAA 
(n)]]^2</f>
        <v>74195767321</v>
      </c>
      <c r="G2155" s="41">
        <f t="shared" si="266"/>
        <v>52757562264.066666</v>
      </c>
      <c r="H2155" s="28">
        <f>LN(Data[[#This Row],[Metcalfe
(n^2)]])</f>
        <v>25.029972941301288</v>
      </c>
      <c r="I2155" s="42">
        <f t="shared" si="267"/>
        <v>24.649027586895578</v>
      </c>
      <c r="J2155" s="40">
        <f>Data[[#This Row],[DAA 
(n)]]*LN(Data[[#This Row],[DAA 
(n)]])</f>
        <v>3408944.6497540581</v>
      </c>
      <c r="K2155" s="40">
        <f t="shared" si="268"/>
        <v>2808808.4591302043</v>
      </c>
      <c r="L2155" s="29">
        <f>LN(Data[[#This Row],[MA'[n*ln(n)']
30d]])</f>
        <v>14.84827091548456</v>
      </c>
      <c r="M2155" s="43">
        <f t="shared" si="269"/>
        <v>14.840046091865398</v>
      </c>
      <c r="N2155" s="40">
        <f>Data[[#This Row],[DAA 
(n)]]^1.5</f>
        <v>142162269.48385394</v>
      </c>
      <c r="O2155" s="40">
        <f t="shared" si="270"/>
        <v>109322782.85752042</v>
      </c>
      <c r="P2155" s="43">
        <f>LN(Data[[#This Row],[MA'[n^1.5']]])</f>
        <v>18.509815374769666</v>
      </c>
      <c r="Q2155" s="43">
        <f t="shared" si="271"/>
        <v>18.497689555399223</v>
      </c>
      <c r="R2155" s="30">
        <f>$O$1+$O$2*Data[[#This Row],[MA'[ln(n^2)']]]</f>
        <v>24.649027586895578</v>
      </c>
      <c r="S2155" s="30">
        <f>$Q$1+$Q$2*Data[[#This Row],[MA'[ln(n*ln(n))']]]</f>
        <v>21.006076051577907</v>
      </c>
      <c r="T2155" s="31">
        <f>$O$3*Data[[#This Row],[Metcalfe
(n^2)]]</f>
        <v>38581799006.919998</v>
      </c>
      <c r="U2155" s="31">
        <f t="shared" si="264"/>
        <v>27433932377.314671</v>
      </c>
      <c r="V2155" s="30">
        <f>LN(Data[[#This Row],[MA'[NVA']
30d]]/Data[[#This Row],[MA'[NVMetcalfe calc']]])</f>
        <v>-1.9414139949284974</v>
      </c>
      <c r="W2155" s="30">
        <f>$Q$3+Data[[#This Row],[NVM
(scaled)]]/((Data[[#This Row],[Upper Bound]]-Data[[#This Row],[Lower Bound]])/2)</f>
        <v>-0.4758467323031258</v>
      </c>
      <c r="X2155" s="30">
        <f>(Data[[#This Row],[Upper Bound]]+Data[[#This Row],[Lower Bound]])/2</f>
        <v>22.827551819236742</v>
      </c>
      <c r="Y2155" s="32">
        <f>LN(Data[[#This Row],[NVActual]]/Data[[#This Row],[MA'[n^2']
30d]])</f>
        <v>-2.9560582783115787</v>
      </c>
      <c r="Z2155" s="32">
        <f>LN(Data[[#This Row],[NVActual]]/Data[[#This Row],[MA'[n*ln(n)']
30d]])</f>
        <v>6.8846437656875601</v>
      </c>
      <c r="AA2155" s="32">
        <f>LN(Data[[#This Row],[NVActual]]/Data[[#This Row],[MA'[n^1.5']]])</f>
        <v>3.2230993064024545</v>
      </c>
      <c r="AB2155" s="32">
        <f>LN(Data[[#This Row],[NVActual]]/Data[[#This Row],[Metcalfe
(n^2)]])</f>
        <v>-3.2970582601291696</v>
      </c>
      <c r="AC2155" s="34">
        <f>1+Data[[#This Row],[MA'[NVMetcalfe calc']]]/((Data[[#This Row],[NVM_norm
(scaled)]]-Data[[#This Row],[NV_fund.]])/2)</f>
        <v>-2354500551.0666308</v>
      </c>
    </row>
    <row r="2156" spans="1:29" x14ac:dyDescent="0.2">
      <c r="A2156" s="23">
        <v>42020</v>
      </c>
      <c r="B2156" s="24">
        <v>2850648523.4319701</v>
      </c>
      <c r="C2156" s="24">
        <f t="shared" si="265"/>
        <v>3987663168.5721388</v>
      </c>
      <c r="D2156" s="25">
        <f>LN(Data[[#This Row],[NVActual]])</f>
        <v>21.770812357422315</v>
      </c>
      <c r="E2156" s="26">
        <v>246341</v>
      </c>
      <c r="F2156" s="40">
        <f>Data[[#This Row],[DAA 
(n)]]^2</f>
        <v>60683888281</v>
      </c>
      <c r="G2156" s="41">
        <f t="shared" si="266"/>
        <v>52184199276.566666</v>
      </c>
      <c r="H2156" s="28">
        <f>LN(Data[[#This Row],[Metcalfe
(n^2)]])</f>
        <v>24.828944067834584</v>
      </c>
      <c r="I2156" s="42">
        <f t="shared" si="267"/>
        <v>24.640236063377547</v>
      </c>
      <c r="J2156" s="40">
        <f>Data[[#This Row],[DAA 
(n)]]*LN(Data[[#This Row],[DAA 
(n)]])</f>
        <v>3058193.4553072196</v>
      </c>
      <c r="K2156" s="40">
        <f t="shared" si="268"/>
        <v>2793720.1378943441</v>
      </c>
      <c r="L2156" s="29">
        <f>LN(Data[[#This Row],[MA'[n*ln(n)']
30d]])</f>
        <v>14.84288464839001</v>
      </c>
      <c r="M2156" s="43">
        <f t="shared" si="269"/>
        <v>14.839517440813776</v>
      </c>
      <c r="N2156" s="40">
        <f>Data[[#This Row],[DAA 
(n)]]^1.5</f>
        <v>122265815.84003696</v>
      </c>
      <c r="O2156" s="40">
        <f t="shared" si="270"/>
        <v>108472303.38139193</v>
      </c>
      <c r="P2156" s="43">
        <f>LN(Data[[#This Row],[MA'[n^1.5']]])</f>
        <v>18.502005429984003</v>
      </c>
      <c r="Q2156" s="43">
        <f t="shared" si="271"/>
        <v>18.496896675430143</v>
      </c>
      <c r="R2156" s="30">
        <f>$O$1+$O$2*Data[[#This Row],[MA'[ln(n^2)']]]</f>
        <v>24.640236063377547</v>
      </c>
      <c r="S2156" s="30">
        <f>$Q$1+$Q$2*Data[[#This Row],[MA'[ln(n*ln(n))']]]</f>
        <v>21.005203777342729</v>
      </c>
      <c r="T2156" s="31">
        <f>$O$3*Data[[#This Row],[Metcalfe
(n^2)]]</f>
        <v>31555621906.120003</v>
      </c>
      <c r="U2156" s="31">
        <f t="shared" si="264"/>
        <v>27135783623.814671</v>
      </c>
      <c r="V2156" s="30">
        <f>LN(Data[[#This Row],[MA'[NVA']
30d]]/Data[[#This Row],[MA'[NVMetcalfe calc']]])</f>
        <v>-1.9176478985172267</v>
      </c>
      <c r="W2156" s="30">
        <f>$Q$3+Data[[#This Row],[NVM
(scaled)]]/((Data[[#This Row],[Upper Bound]]-Data[[#This Row],[Lower Bound]])/2)</f>
        <v>-0.46509263611468177</v>
      </c>
      <c r="X2156" s="30">
        <f>(Data[[#This Row],[Upper Bound]]+Data[[#This Row],[Lower Bound]])/2</f>
        <v>22.822719920360136</v>
      </c>
      <c r="Y2156" s="29">
        <f>LN(Data[[#This Row],[NVActual]]/Data[[#This Row],[MA'[n^2']
30d]])</f>
        <v>-2.9072332327398396</v>
      </c>
      <c r="Z2156" s="29">
        <f>LN(Data[[#This Row],[NVActual]]/Data[[#This Row],[MA'[n*ln(n)']
30d]])</f>
        <v>6.9279277090323053</v>
      </c>
      <c r="AA2156" s="29">
        <f>LN(Data[[#This Row],[NVActual]]/Data[[#This Row],[MA'[n^1.5']]])</f>
        <v>3.268806927438312</v>
      </c>
      <c r="AB2156" s="29">
        <f>LN(Data[[#This Row],[NVActual]]/Data[[#This Row],[Metcalfe
(n^2)]])</f>
        <v>-3.0581317104122685</v>
      </c>
      <c r="AC2156" s="26">
        <f>1+Data[[#This Row],[MA'[NVMetcalfe calc']]]/((Data[[#This Row],[NVM_norm
(scaled)]]-Data[[#This Row],[NV_fund.]])/2)</f>
        <v>-2330470802.8170791</v>
      </c>
    </row>
    <row r="2157" spans="1:29" x14ac:dyDescent="0.2">
      <c r="A2157" s="23">
        <v>42019</v>
      </c>
      <c r="B2157" s="24">
        <v>2915078937.6187801</v>
      </c>
      <c r="C2157" s="24">
        <f t="shared" si="265"/>
        <v>4038045615.0402808</v>
      </c>
      <c r="D2157" s="25">
        <f>LN(Data[[#This Row],[NVActual]])</f>
        <v>21.793162736182826</v>
      </c>
      <c r="E2157" s="26">
        <v>262427</v>
      </c>
      <c r="F2157" s="40">
        <f>Data[[#This Row],[DAA 
(n)]]^2</f>
        <v>68867930329</v>
      </c>
      <c r="G2157" s="41">
        <f t="shared" si="266"/>
        <v>52124700383.23333</v>
      </c>
      <c r="H2157" s="28">
        <f>LN(Data[[#This Row],[Metcalfe
(n^2)]])</f>
        <v>24.955456454200139</v>
      </c>
      <c r="I2157" s="42">
        <f t="shared" si="267"/>
        <v>24.639240881663646</v>
      </c>
      <c r="J2157" s="40">
        <f>Data[[#This Row],[DAA 
(n)]]*LN(Data[[#This Row],[DAA 
(n)]])</f>
        <v>3274492.7854531901</v>
      </c>
      <c r="K2157" s="40">
        <f t="shared" si="268"/>
        <v>2792088.9496408869</v>
      </c>
      <c r="L2157" s="29">
        <f>LN(Data[[#This Row],[MA'[n*ln(n)']
30d]])</f>
        <v>14.84230060111082</v>
      </c>
      <c r="M2157" s="43">
        <f t="shared" si="269"/>
        <v>14.839007143303709</v>
      </c>
      <c r="N2157" s="40">
        <f>Data[[#This Row],[DAA 
(n)]]^1.5</f>
        <v>134435130.64838535</v>
      </c>
      <c r="O2157" s="40">
        <f t="shared" si="270"/>
        <v>108382059.97044986</v>
      </c>
      <c r="P2157" s="43">
        <f>LN(Data[[#This Row],[MA'[n^1.5']]])</f>
        <v>18.50117313484586</v>
      </c>
      <c r="Q2157" s="43">
        <f t="shared" si="271"/>
        <v>18.496141577748723</v>
      </c>
      <c r="R2157" s="30">
        <f>$O$1+$O$2*Data[[#This Row],[MA'[ln(n^2)']]]</f>
        <v>24.639240881663646</v>
      </c>
      <c r="S2157" s="30">
        <f>$Q$1+$Q$2*Data[[#This Row],[MA'[ln(n*ln(n))']]]</f>
        <v>21.004361786451117</v>
      </c>
      <c r="T2157" s="31">
        <f>$O$3*Data[[#This Row],[Metcalfe
(n^2)]]</f>
        <v>35811323771.080002</v>
      </c>
      <c r="U2157" s="31">
        <f t="shared" ref="U2157:U2220" si="272">AVERAGE(T2157:T2186)</f>
        <v>27104844199.281338</v>
      </c>
      <c r="V2157" s="30">
        <f>LN(Data[[#This Row],[MA'[NVA']
30d]]/Data[[#This Row],[MA'[NVMetcalfe calc']]])</f>
        <v>-1.9039516483816015</v>
      </c>
      <c r="W2157" s="30">
        <f>$Q$3+Data[[#This Row],[NVM
(scaled)]]/((Data[[#This Row],[Upper Bound]]-Data[[#This Row],[Lower Bound]])/2)</f>
        <v>-0.457601088514488</v>
      </c>
      <c r="X2157" s="30">
        <f>(Data[[#This Row],[Upper Bound]]+Data[[#This Row],[Lower Bound]])/2</f>
        <v>22.821801334057383</v>
      </c>
      <c r="Y2157" s="32">
        <f>LN(Data[[#This Row],[NVActual]]/Data[[#This Row],[MA'[n^2']
30d]])</f>
        <v>-2.8837420328225449</v>
      </c>
      <c r="Z2157" s="32">
        <f>LN(Data[[#This Row],[NVActual]]/Data[[#This Row],[MA'[n*ln(n)']
30d]])</f>
        <v>6.9508621350720059</v>
      </c>
      <c r="AA2157" s="32">
        <f>LN(Data[[#This Row],[NVActual]]/Data[[#This Row],[MA'[n^1.5']]])</f>
        <v>3.2919896013369665</v>
      </c>
      <c r="AB2157" s="32">
        <f>LN(Data[[#This Row],[NVActual]]/Data[[#This Row],[Metcalfe
(n^2)]])</f>
        <v>-3.1622937180173118</v>
      </c>
      <c r="AC2157" s="34">
        <f>1+Data[[#This Row],[MA'[NVMetcalfe calc']]]/((Data[[#This Row],[NVM_norm
(scaled)]]-Data[[#This Row],[NV_fund.]])/2)</f>
        <v>-2328654636.0279927</v>
      </c>
    </row>
    <row r="2158" spans="1:29" x14ac:dyDescent="0.2">
      <c r="A2158" s="23">
        <v>42018</v>
      </c>
      <c r="B2158" s="24">
        <v>2410541394.6767702</v>
      </c>
      <c r="C2158" s="24">
        <f t="shared" si="265"/>
        <v>4090020372.9276528</v>
      </c>
      <c r="D2158" s="25">
        <f>LN(Data[[#This Row],[NVActual]])</f>
        <v>21.603117204314138</v>
      </c>
      <c r="E2158" s="26">
        <v>257446</v>
      </c>
      <c r="F2158" s="40">
        <f>Data[[#This Row],[DAA 
(n)]]^2</f>
        <v>66278442916</v>
      </c>
      <c r="G2158" s="41">
        <f t="shared" si="266"/>
        <v>51951483979.73333</v>
      </c>
      <c r="H2158" s="28">
        <f>LN(Data[[#This Row],[Metcalfe
(n^2)]])</f>
        <v>24.917130536712225</v>
      </c>
      <c r="I2158" s="42">
        <f t="shared" si="267"/>
        <v>24.636625730505088</v>
      </c>
      <c r="J2158" s="40">
        <f>Data[[#This Row],[DAA 
(n)]]*LN(Data[[#This Row],[DAA 
(n)]])</f>
        <v>3207407.7940772078</v>
      </c>
      <c r="K2158" s="40">
        <f t="shared" si="268"/>
        <v>2787560.2509313971</v>
      </c>
      <c r="L2158" s="29">
        <f>LN(Data[[#This Row],[MA'[n*ln(n)']
30d]])</f>
        <v>14.840677309200826</v>
      </c>
      <c r="M2158" s="43">
        <f t="shared" si="269"/>
        <v>14.838359103574769</v>
      </c>
      <c r="N2158" s="40">
        <f>Data[[#This Row],[DAA 
(n)]]^1.5</f>
        <v>130625878.04471442</v>
      </c>
      <c r="O2158" s="40">
        <f t="shared" si="270"/>
        <v>108125991.36047398</v>
      </c>
      <c r="P2158" s="43">
        <f>LN(Data[[#This Row],[MA'[n^1.5']]])</f>
        <v>18.49880769182607</v>
      </c>
      <c r="Q2158" s="43">
        <f t="shared" si="271"/>
        <v>18.495194947330265</v>
      </c>
      <c r="R2158" s="30">
        <f>$O$1+$O$2*Data[[#This Row],[MA'[ln(n^2)']]]</f>
        <v>24.636625730505088</v>
      </c>
      <c r="S2158" s="30">
        <f>$Q$1+$Q$2*Data[[#This Row],[MA'[ln(n*ln(n))']]]</f>
        <v>21.003292520898366</v>
      </c>
      <c r="T2158" s="31">
        <f>$O$3*Data[[#This Row],[Metcalfe
(n^2)]]</f>
        <v>34464790316.32</v>
      </c>
      <c r="U2158" s="31">
        <f t="shared" si="272"/>
        <v>27014771669.461338</v>
      </c>
      <c r="V2158" s="30">
        <f>LN(Data[[#This Row],[MA'[NVA']
30d]]/Data[[#This Row],[MA'[NVMetcalfe calc']]])</f>
        <v>-1.8878338640710344</v>
      </c>
      <c r="W2158" s="30">
        <f>$Q$3+Data[[#This Row],[NVM
(scaled)]]/((Data[[#This Row],[Upper Bound]]-Data[[#This Row],[Lower Bound]])/2)</f>
        <v>-0.44917463946301639</v>
      </c>
      <c r="X2158" s="30">
        <f>(Data[[#This Row],[Upper Bound]]+Data[[#This Row],[Lower Bound]])/2</f>
        <v>22.819959125701729</v>
      </c>
      <c r="Y2158" s="29">
        <f>LN(Data[[#This Row],[NVActual]]/Data[[#This Row],[MA'[n^2']
30d]])</f>
        <v>-3.0704589153081798</v>
      </c>
      <c r="Z2158" s="29">
        <f>LN(Data[[#This Row],[NVActual]]/Data[[#This Row],[MA'[n*ln(n)']
30d]])</f>
        <v>6.7624398951133129</v>
      </c>
      <c r="AA2158" s="29">
        <f>LN(Data[[#This Row],[NVActual]]/Data[[#This Row],[MA'[n^1.5']]])</f>
        <v>3.1043095124880713</v>
      </c>
      <c r="AB2158" s="29">
        <f>LN(Data[[#This Row],[NVActual]]/Data[[#This Row],[Metcalfe
(n^2)]])</f>
        <v>-3.3140133323980843</v>
      </c>
      <c r="AC2158" s="26">
        <f>1+Data[[#This Row],[MA'[NVMetcalfe calc']]]/((Data[[#This Row],[NVM_norm
(scaled)]]-Data[[#This Row],[NV_fund.]])/2)</f>
        <v>-2321940466.7542429</v>
      </c>
    </row>
    <row r="2159" spans="1:29" x14ac:dyDescent="0.2">
      <c r="A2159" s="23">
        <v>42017</v>
      </c>
      <c r="B2159" s="24">
        <v>3074962783.8021998</v>
      </c>
      <c r="C2159" s="24">
        <f t="shared" si="265"/>
        <v>4167159842.56356</v>
      </c>
      <c r="D2159" s="25">
        <f>LN(Data[[#This Row],[NVActual]])</f>
        <v>21.846558635303101</v>
      </c>
      <c r="E2159" s="26">
        <v>250066</v>
      </c>
      <c r="F2159" s="40">
        <f>Data[[#This Row],[DAA 
(n)]]^2</f>
        <v>62533004356</v>
      </c>
      <c r="G2159" s="41">
        <f t="shared" si="266"/>
        <v>51794717373.73333</v>
      </c>
      <c r="H2159" s="28">
        <f>LN(Data[[#This Row],[Metcalfe
(n^2)]])</f>
        <v>24.858960324005032</v>
      </c>
      <c r="I2159" s="42">
        <f t="shared" si="267"/>
        <v>24.63417234606796</v>
      </c>
      <c r="J2159" s="40">
        <f>Data[[#This Row],[DAA 
(n)]]*LN(Data[[#This Row],[DAA 
(n)]])</f>
        <v>3108190.3861913211</v>
      </c>
      <c r="K2159" s="40">
        <f t="shared" si="268"/>
        <v>2783392.8688133056</v>
      </c>
      <c r="L2159" s="29">
        <f>LN(Data[[#This Row],[MA'[n*ln(n)']
30d]])</f>
        <v>14.83918119792297</v>
      </c>
      <c r="M2159" s="43">
        <f t="shared" si="269"/>
        <v>14.837747444786194</v>
      </c>
      <c r="N2159" s="40">
        <f>Data[[#This Row],[DAA 
(n)]]^1.5</f>
        <v>125049503.26685616</v>
      </c>
      <c r="O2159" s="40">
        <f t="shared" si="270"/>
        <v>107892148.31757179</v>
      </c>
      <c r="P2159" s="43">
        <f>LN(Data[[#This Row],[MA'[n^1.5']]])</f>
        <v>18.496642659439502</v>
      </c>
      <c r="Q2159" s="43">
        <f t="shared" si="271"/>
        <v>18.494301394393553</v>
      </c>
      <c r="R2159" s="30">
        <f>$O$1+$O$2*Data[[#This Row],[MA'[ln(n^2)']]]</f>
        <v>24.63417234606796</v>
      </c>
      <c r="S2159" s="30">
        <f>$Q$1+$Q$2*Data[[#This Row],[MA'[ln(n*ln(n))']]]</f>
        <v>21.002283283897217</v>
      </c>
      <c r="T2159" s="31">
        <f>$O$3*Data[[#This Row],[Metcalfe
(n^2)]]</f>
        <v>32517162265.120003</v>
      </c>
      <c r="U2159" s="31">
        <f t="shared" si="272"/>
        <v>26933253034.341335</v>
      </c>
      <c r="V2159" s="30">
        <f>LN(Data[[#This Row],[MA'[NVA']
30d]]/Data[[#This Row],[MA'[NVMetcalfe calc']]])</f>
        <v>-1.866126984605132</v>
      </c>
      <c r="W2159" s="30">
        <f>$Q$3+Data[[#This Row],[NVM
(scaled)]]/((Data[[#This Row],[Upper Bound]]-Data[[#This Row],[Lower Bound]])/2)</f>
        <v>-0.43763435372652448</v>
      </c>
      <c r="X2159" s="30">
        <f>(Data[[#This Row],[Upper Bound]]+Data[[#This Row],[Lower Bound]])/2</f>
        <v>22.818227814982588</v>
      </c>
      <c r="Y2159" s="32">
        <f>LN(Data[[#This Row],[NVActual]]/Data[[#This Row],[MA'[n^2']
30d]])</f>
        <v>-2.8239953645062532</v>
      </c>
      <c r="Z2159" s="32">
        <f>LN(Data[[#This Row],[NVActual]]/Data[[#This Row],[MA'[n*ln(n)']
30d]])</f>
        <v>7.0073774373801294</v>
      </c>
      <c r="AA2159" s="32">
        <f>LN(Data[[#This Row],[NVActual]]/Data[[#This Row],[MA'[n^1.5']]])</f>
        <v>3.3499159758635986</v>
      </c>
      <c r="AB2159" s="32">
        <f>LN(Data[[#This Row],[NVActual]]/Data[[#This Row],[Metcalfe
(n^2)]])</f>
        <v>-3.0124016887019316</v>
      </c>
      <c r="AC2159" s="34">
        <f>1+Data[[#This Row],[MA'[NVMetcalfe calc']]]/((Data[[#This Row],[NVM_norm
(scaled)]]-Data[[#This Row],[NV_fund.]])/2)</f>
        <v>-2316254957.7673573</v>
      </c>
    </row>
    <row r="2160" spans="1:29" x14ac:dyDescent="0.2">
      <c r="A2160" s="23">
        <v>42016</v>
      </c>
      <c r="B2160" s="24">
        <v>3684814575.2874999</v>
      </c>
      <c r="C2160" s="24">
        <f t="shared" si="265"/>
        <v>4226186735.3310256</v>
      </c>
      <c r="D2160" s="25">
        <f>LN(Data[[#This Row],[NVActual]])</f>
        <v>22.027486042539454</v>
      </c>
      <c r="E2160" s="26">
        <v>222808</v>
      </c>
      <c r="F2160" s="40">
        <f>Data[[#This Row],[DAA 
(n)]]^2</f>
        <v>49643404864</v>
      </c>
      <c r="G2160" s="41">
        <f t="shared" si="266"/>
        <v>52415466391.333336</v>
      </c>
      <c r="H2160" s="28">
        <f>LN(Data[[#This Row],[Metcalfe
(n^2)]])</f>
        <v>24.628131386066734</v>
      </c>
      <c r="I2160" s="42">
        <f t="shared" si="267"/>
        <v>24.642861421762937</v>
      </c>
      <c r="J2160" s="40">
        <f>Data[[#This Row],[DAA 
(n)]]*LN(Data[[#This Row],[DAA 
(n)]])</f>
        <v>2743672.3489333782</v>
      </c>
      <c r="K2160" s="40">
        <f t="shared" si="268"/>
        <v>2799053.7008462101</v>
      </c>
      <c r="L2160" s="29">
        <f>LN(Data[[#This Row],[MA'[n*ln(n)']
30d]])</f>
        <v>14.844791954039238</v>
      </c>
      <c r="M2160" s="43">
        <f t="shared" si="269"/>
        <v>14.836785708954391</v>
      </c>
      <c r="N2160" s="40">
        <f>Data[[#This Row],[DAA 
(n)]]^1.5</f>
        <v>105171040.45761873</v>
      </c>
      <c r="O2160" s="40">
        <f t="shared" si="270"/>
        <v>108792187.55138637</v>
      </c>
      <c r="P2160" s="43">
        <f>LN(Data[[#This Row],[MA'[n^1.5']]])</f>
        <v>18.504950084214094</v>
      </c>
      <c r="Q2160" s="43">
        <f t="shared" si="271"/>
        <v>18.492938780195711</v>
      </c>
      <c r="R2160" s="30">
        <f>$O$1+$O$2*Data[[#This Row],[MA'[ln(n^2)']]]</f>
        <v>24.642861421762937</v>
      </c>
      <c r="S2160" s="30">
        <f>$Q$1+$Q$2*Data[[#This Row],[MA'[ln(n*ln(n))']]]</f>
        <v>21.000696419774744</v>
      </c>
      <c r="T2160" s="31">
        <f>$O$3*Data[[#This Row],[Metcalfe
(n^2)]]</f>
        <v>25814570529.280003</v>
      </c>
      <c r="U2160" s="31">
        <f t="shared" si="272"/>
        <v>27256042523.49334</v>
      </c>
      <c r="V2160" s="30">
        <f>LN(Data[[#This Row],[MA'[NVA']
30d]]/Data[[#This Row],[MA'[NVMetcalfe calc']]])</f>
        <v>-1.8639751350384961</v>
      </c>
      <c r="W2160" s="30">
        <f>$Q$3+Data[[#This Row],[NVM
(scaled)]]/((Data[[#This Row],[Upper Bound]]-Data[[#This Row],[Lower Bound]])/2)</f>
        <v>-0.43355337225028812</v>
      </c>
      <c r="X2160" s="30">
        <f>(Data[[#This Row],[Upper Bound]]+Data[[#This Row],[Lower Bound]])/2</f>
        <v>22.821778920768843</v>
      </c>
      <c r="Y2160" s="29">
        <f>LN(Data[[#This Row],[NVActual]]/Data[[#This Row],[MA'[n^2']
30d]])</f>
        <v>-2.6549815023227188</v>
      </c>
      <c r="Z2160" s="29">
        <f>LN(Data[[#This Row],[NVActual]]/Data[[#This Row],[MA'[n*ln(n)']
30d]])</f>
        <v>7.1826940885002148</v>
      </c>
      <c r="AA2160" s="29">
        <f>LN(Data[[#This Row],[NVActual]]/Data[[#This Row],[MA'[n^1.5']]])</f>
        <v>3.5225359583253573</v>
      </c>
      <c r="AB2160" s="29">
        <f>LN(Data[[#This Row],[NVActual]]/Data[[#This Row],[Metcalfe
(n^2)]])</f>
        <v>-2.6006453435272801</v>
      </c>
      <c r="AC2160" s="26">
        <f>1+Data[[#This Row],[MA'[NVMetcalfe calc']]]/((Data[[#This Row],[NVM_norm
(scaled)]]-Data[[#This Row],[NV_fund.]])/2)</f>
        <v>-2344068204.9550838</v>
      </c>
    </row>
    <row r="2161" spans="1:29" x14ac:dyDescent="0.2">
      <c r="A2161" s="23">
        <v>42015</v>
      </c>
      <c r="B2161" s="24">
        <v>3685757426.2708001</v>
      </c>
      <c r="C2161" s="24">
        <f t="shared" si="265"/>
        <v>4261742885.70719</v>
      </c>
      <c r="D2161" s="25">
        <f>LN(Data[[#This Row],[NVActual]])</f>
        <v>22.027741884552324</v>
      </c>
      <c r="E2161" s="26">
        <v>249636</v>
      </c>
      <c r="F2161" s="40">
        <f>Data[[#This Row],[DAA 
(n)]]^2</f>
        <v>62318132496</v>
      </c>
      <c r="G2161" s="41">
        <f t="shared" si="266"/>
        <v>51852550635.73333</v>
      </c>
      <c r="H2161" s="28">
        <f>LN(Data[[#This Row],[Metcalfe
(n^2)]])</f>
        <v>24.855518271692766</v>
      </c>
      <c r="I2161" s="42">
        <f t="shared" si="267"/>
        <v>24.62900203950672</v>
      </c>
      <c r="J2161" s="40">
        <f>Data[[#This Row],[DAA 
(n)]]*LN(Data[[#This Row],[DAA 
(n)]])</f>
        <v>3102416.0796361477</v>
      </c>
      <c r="K2161" s="40">
        <f t="shared" si="268"/>
        <v>2780632.8952538967</v>
      </c>
      <c r="L2161" s="29">
        <f>LN(Data[[#This Row],[MA'[n*ln(n)']
30d]])</f>
        <v>14.83818911991945</v>
      </c>
      <c r="M2161" s="43">
        <f t="shared" si="269"/>
        <v>14.835295769960434</v>
      </c>
      <c r="N2161" s="40">
        <f>Data[[#This Row],[DAA 
(n)]]^1.5</f>
        <v>124727099.39612722</v>
      </c>
      <c r="O2161" s="40">
        <f t="shared" si="270"/>
        <v>107853015.45116052</v>
      </c>
      <c r="P2161" s="43">
        <f>LN(Data[[#This Row],[MA'[n^1.5']]])</f>
        <v>18.496279890085539</v>
      </c>
      <c r="Q2161" s="43">
        <f t="shared" si="271"/>
        <v>18.490797253323862</v>
      </c>
      <c r="R2161" s="30">
        <f>$O$1+$O$2*Data[[#This Row],[MA'[ln(n^2)']]]</f>
        <v>24.62900203950672</v>
      </c>
      <c r="S2161" s="30">
        <f>$Q$1+$Q$2*Data[[#This Row],[MA'[ln(n*ln(n))']]]</f>
        <v>20.998238020434712</v>
      </c>
      <c r="T2161" s="31">
        <f>$O$3*Data[[#This Row],[Metcalfe
(n^2)]]</f>
        <v>32405428897.920002</v>
      </c>
      <c r="U2161" s="31">
        <f t="shared" si="272"/>
        <v>26963326330.581337</v>
      </c>
      <c r="V2161" s="30">
        <f>LN(Data[[#This Row],[MA'[NVA']
30d]]/Data[[#This Row],[MA'[NVMetcalfe calc']]])</f>
        <v>-1.8447994539363575</v>
      </c>
      <c r="W2161" s="30">
        <f>$Q$3+Data[[#This Row],[NVM
(scaled)]]/((Data[[#This Row],[Upper Bound]]-Data[[#This Row],[Lower Bound]])/2)</f>
        <v>-0.42620454771823624</v>
      </c>
      <c r="X2161" s="30">
        <f>(Data[[#This Row],[Upper Bound]]+Data[[#This Row],[Lower Bound]])/2</f>
        <v>22.813620029970714</v>
      </c>
      <c r="Y2161" s="32">
        <f>LN(Data[[#This Row],[NVActual]]/Data[[#This Row],[MA'[n^2']
30d]])</f>
        <v>-2.6439280784485857</v>
      </c>
      <c r="Z2161" s="32">
        <f>LN(Data[[#This Row],[NVActual]]/Data[[#This Row],[MA'[n*ln(n)']
30d]])</f>
        <v>7.1895527646328743</v>
      </c>
      <c r="AA2161" s="32">
        <f>LN(Data[[#This Row],[NVActual]]/Data[[#This Row],[MA'[n^1.5']]])</f>
        <v>3.5314619944667855</v>
      </c>
      <c r="AB2161" s="32">
        <f>LN(Data[[#This Row],[NVActual]]/Data[[#This Row],[Metcalfe
(n^2)]])</f>
        <v>-2.827776387140442</v>
      </c>
      <c r="AC2161" s="34">
        <f>1+Data[[#This Row],[MA'[NVMetcalfe calc']]]/((Data[[#This Row],[NVM_norm
(scaled)]]-Data[[#This Row],[NV_fund.]])/2)</f>
        <v>-2320441467.0881095</v>
      </c>
    </row>
    <row r="2162" spans="1:29" x14ac:dyDescent="0.2">
      <c r="A2162" s="23">
        <v>42014</v>
      </c>
      <c r="B2162" s="24">
        <v>3787200643.1621599</v>
      </c>
      <c r="C2162" s="24">
        <f t="shared" si="265"/>
        <v>4299014921.7736454</v>
      </c>
      <c r="D2162" s="25">
        <f>LN(Data[[#This Row],[NVActual]])</f>
        <v>22.054892966549222</v>
      </c>
      <c r="E2162" s="26">
        <v>274443</v>
      </c>
      <c r="F2162" s="40">
        <f>Data[[#This Row],[DAA 
(n)]]^2</f>
        <v>75318960249</v>
      </c>
      <c r="G2162" s="41">
        <f t="shared" si="266"/>
        <v>51345853360.033333</v>
      </c>
      <c r="H2162" s="28">
        <f>LN(Data[[#This Row],[Metcalfe
(n^2)]])</f>
        <v>25.044997736192389</v>
      </c>
      <c r="I2162" s="42">
        <f t="shared" si="267"/>
        <v>24.619681572239642</v>
      </c>
      <c r="J2162" s="40">
        <f>Data[[#This Row],[DAA 
(n)]]*LN(Data[[#This Row],[DAA 
(n)]])</f>
        <v>3436712.1568569238</v>
      </c>
      <c r="K2162" s="40">
        <f t="shared" si="268"/>
        <v>2766128.5035464442</v>
      </c>
      <c r="L2162" s="29">
        <f>LN(Data[[#This Row],[MA'[n*ln(n)']
30d]])</f>
        <v>14.83295924838743</v>
      </c>
      <c r="M2162" s="43">
        <f t="shared" si="269"/>
        <v>14.834201739927606</v>
      </c>
      <c r="N2162" s="40">
        <f>Data[[#This Row],[DAA 
(n)]]^1.5</f>
        <v>143773298.66013473</v>
      </c>
      <c r="O2162" s="40">
        <f t="shared" si="270"/>
        <v>107066481.9267683</v>
      </c>
      <c r="P2162" s="43">
        <f>LN(Data[[#This Row],[MA'[n^1.5']]])</f>
        <v>18.488960525901234</v>
      </c>
      <c r="Q2162" s="43">
        <f t="shared" si="271"/>
        <v>18.489177343312427</v>
      </c>
      <c r="R2162" s="30">
        <f>$O$1+$O$2*Data[[#This Row],[MA'[ln(n^2)']]]</f>
        <v>24.619681572239642</v>
      </c>
      <c r="S2162" s="30">
        <f>$Q$1+$Q$2*Data[[#This Row],[MA'[ln(n*ln(n))']]]</f>
        <v>20.996432870880547</v>
      </c>
      <c r="T2162" s="31">
        <f>$O$3*Data[[#This Row],[Metcalfe
(n^2)]]</f>
        <v>39165859329.480003</v>
      </c>
      <c r="U2162" s="31">
        <f t="shared" si="272"/>
        <v>26699843747.217339</v>
      </c>
      <c r="V2162" s="30">
        <f>LN(Data[[#This Row],[MA'[NVA']
30d]]/Data[[#This Row],[MA'[NVMetcalfe calc']]])</f>
        <v>-1.8262718047296909</v>
      </c>
      <c r="W2162" s="30">
        <f>$Q$3+Data[[#This Row],[NVM
(scaled)]]/((Data[[#This Row],[Upper Bound]]-Data[[#This Row],[Lower Bound]])/2)</f>
        <v>-0.41808526008421609</v>
      </c>
      <c r="X2162" s="30">
        <f>(Data[[#This Row],[Upper Bound]]+Data[[#This Row],[Lower Bound]])/2</f>
        <v>22.808057221560095</v>
      </c>
      <c r="Y2162" s="29">
        <f>LN(Data[[#This Row],[NVActual]]/Data[[#This Row],[MA'[n^2']
30d]])</f>
        <v>-2.6069570510287883</v>
      </c>
      <c r="Z2162" s="29">
        <f>LN(Data[[#This Row],[NVActual]]/Data[[#This Row],[MA'[n*ln(n)']
30d]])</f>
        <v>7.2219337181617922</v>
      </c>
      <c r="AA2162" s="29">
        <f>LN(Data[[#This Row],[NVActual]]/Data[[#This Row],[MA'[n^1.5']]])</f>
        <v>3.5659324406479893</v>
      </c>
      <c r="AB2162" s="29">
        <f>LN(Data[[#This Row],[NVActual]]/Data[[#This Row],[Metcalfe
(n^2)]])</f>
        <v>-2.9901047696431688</v>
      </c>
      <c r="AC2162" s="26">
        <f>1+Data[[#This Row],[MA'[NVMetcalfe calc']]]/((Data[[#This Row],[NVM_norm
(scaled)]]-Data[[#This Row],[NV_fund.]])/2)</f>
        <v>-2299119946.9912176</v>
      </c>
    </row>
    <row r="2163" spans="1:29" x14ac:dyDescent="0.2">
      <c r="A2163" s="23">
        <v>42013</v>
      </c>
      <c r="B2163" s="24">
        <v>4009200101.3493099</v>
      </c>
      <c r="C2163" s="24">
        <f t="shared" si="265"/>
        <v>4330780081.0626478</v>
      </c>
      <c r="D2163" s="25">
        <f>LN(Data[[#This Row],[NVActual]])</f>
        <v>22.111857582394169</v>
      </c>
      <c r="E2163" s="26">
        <v>237524</v>
      </c>
      <c r="F2163" s="40">
        <f>Data[[#This Row],[DAA 
(n)]]^2</f>
        <v>56417650576</v>
      </c>
      <c r="G2163" s="41">
        <f t="shared" si="266"/>
        <v>50409661292.533333</v>
      </c>
      <c r="H2163" s="28">
        <f>LN(Data[[#This Row],[Metcalfe
(n^2)]])</f>
        <v>24.756047899965878</v>
      </c>
      <c r="I2163" s="42">
        <f t="shared" si="267"/>
        <v>24.604127075516733</v>
      </c>
      <c r="J2163" s="40">
        <f>Data[[#This Row],[DAA 
(n)]]*LN(Data[[#This Row],[DAA 
(n)]])</f>
        <v>2940077.7606957476</v>
      </c>
      <c r="K2163" s="40">
        <f t="shared" si="268"/>
        <v>2740599.1775103575</v>
      </c>
      <c r="L2163" s="29">
        <f>LN(Data[[#This Row],[MA'[n*ln(n)']
30d]])</f>
        <v>14.82368713238121</v>
      </c>
      <c r="M2163" s="43">
        <f t="shared" si="269"/>
        <v>14.83334940242243</v>
      </c>
      <c r="N2163" s="40">
        <f>Data[[#This Row],[DAA 
(n)]]^1.5</f>
        <v>115760727.51764238</v>
      </c>
      <c r="O2163" s="40">
        <f t="shared" si="270"/>
        <v>105651296.80221958</v>
      </c>
      <c r="P2163" s="43">
        <f>LN(Data[[#This Row],[MA'[n^1.5']]])</f>
        <v>18.475654576463263</v>
      </c>
      <c r="Q2163" s="43">
        <f t="shared" si="271"/>
        <v>18.487895270492452</v>
      </c>
      <c r="R2163" s="30">
        <f>$O$1+$O$2*Data[[#This Row],[MA'[ln(n^2)']]]</f>
        <v>24.604127075516733</v>
      </c>
      <c r="S2163" s="30">
        <f>$Q$1+$Q$2*Data[[#This Row],[MA'[ln(n*ln(n))']]]</f>
        <v>20.995026513997008</v>
      </c>
      <c r="T2163" s="31">
        <f>$O$3*Data[[#This Row],[Metcalfe
(n^2)]]</f>
        <v>29337178299.52</v>
      </c>
      <c r="U2163" s="31">
        <f t="shared" si="272"/>
        <v>26213023872.117336</v>
      </c>
      <c r="V2163" s="30">
        <f>LN(Data[[#This Row],[MA'[NVA']
30d]]/Data[[#This Row],[MA'[NVMetcalfe calc']]])</f>
        <v>-1.8005086985348866</v>
      </c>
      <c r="W2163" s="30">
        <f>$Q$3+Data[[#This Row],[NVM
(scaled)]]/((Data[[#This Row],[Upper Bound]]-Data[[#This Row],[Lower Bound]])/2)</f>
        <v>-0.40776033825819813</v>
      </c>
      <c r="X2163" s="30">
        <f>(Data[[#This Row],[Upper Bound]]+Data[[#This Row],[Lower Bound]])/2</f>
        <v>22.79957679475687</v>
      </c>
      <c r="Y2163" s="32">
        <f>LN(Data[[#This Row],[NVActual]]/Data[[#This Row],[MA'[n^2']
30d]])</f>
        <v>-2.5315911035711096</v>
      </c>
      <c r="Z2163" s="32">
        <f>LN(Data[[#This Row],[NVActual]]/Data[[#This Row],[MA'[n*ln(n)']
30d]])</f>
        <v>7.2881704500129612</v>
      </c>
      <c r="AA2163" s="32">
        <f>LN(Data[[#This Row],[NVActual]]/Data[[#This Row],[MA'[n^1.5']]])</f>
        <v>3.6362030059309083</v>
      </c>
      <c r="AB2163" s="32">
        <f>LN(Data[[#This Row],[NVActual]]/Data[[#This Row],[Metcalfe
(n^2)]])</f>
        <v>-2.6441903175717067</v>
      </c>
      <c r="AC2163" s="34">
        <f>1+Data[[#This Row],[MA'[NVMetcalfe calc']]]/((Data[[#This Row],[NVM_norm
(scaled)]]-Data[[#This Row],[NV_fund.]])/2)</f>
        <v>-2259029005.3762927</v>
      </c>
    </row>
    <row r="2164" spans="1:29" x14ac:dyDescent="0.2">
      <c r="A2164" s="23">
        <v>42012</v>
      </c>
      <c r="B2164" s="24">
        <v>3896376434.10953</v>
      </c>
      <c r="C2164" s="24">
        <f t="shared" si="265"/>
        <v>4354779803.7787828</v>
      </c>
      <c r="D2164" s="25">
        <f>LN(Data[[#This Row],[NVActual]])</f>
        <v>22.083312838723888</v>
      </c>
      <c r="E2164" s="26">
        <v>230454</v>
      </c>
      <c r="F2164" s="40">
        <f>Data[[#This Row],[DAA 
(n)]]^2</f>
        <v>53109046116</v>
      </c>
      <c r="G2164" s="41">
        <f t="shared" si="266"/>
        <v>50190216663.199997</v>
      </c>
      <c r="H2164" s="28">
        <f>LN(Data[[#This Row],[Metcalfe
(n^2)]])</f>
        <v>24.695613110684686</v>
      </c>
      <c r="I2164" s="42">
        <f t="shared" si="267"/>
        <v>24.599991131304932</v>
      </c>
      <c r="J2164" s="40">
        <f>Data[[#This Row],[DAA 
(n)]]*LN(Data[[#This Row],[DAA 
(n)]])</f>
        <v>2845601.4119048645</v>
      </c>
      <c r="K2164" s="40">
        <f t="shared" si="268"/>
        <v>2734242.2914827461</v>
      </c>
      <c r="L2164" s="29">
        <f>LN(Data[[#This Row],[MA'[n*ln(n)']
30d]])</f>
        <v>14.821364913949736</v>
      </c>
      <c r="M2164" s="43">
        <f t="shared" si="269"/>
        <v>14.832716410470962</v>
      </c>
      <c r="N2164" s="40">
        <f>Data[[#This Row],[DAA 
(n)]]^1.5</f>
        <v>110630882.27803582</v>
      </c>
      <c r="O2164" s="40">
        <f t="shared" si="270"/>
        <v>105308413.42706321</v>
      </c>
      <c r="P2164" s="43">
        <f>LN(Data[[#This Row],[MA'[n^1.5']]])</f>
        <v>18.472403873504646</v>
      </c>
      <c r="Q2164" s="43">
        <f t="shared" si="271"/>
        <v>18.486935117190907</v>
      </c>
      <c r="R2164" s="30">
        <f>$O$1+$O$2*Data[[#This Row],[MA'[ln(n^2)']]]</f>
        <v>24.599991131304932</v>
      </c>
      <c r="S2164" s="30">
        <f>$Q$1+$Q$2*Data[[#This Row],[MA'[ln(n*ln(n))']]]</f>
        <v>20.993982077277085</v>
      </c>
      <c r="T2164" s="31">
        <f>$O$3*Data[[#This Row],[Metcalfe
(n^2)]]</f>
        <v>27616703980.32</v>
      </c>
      <c r="U2164" s="31">
        <f t="shared" si="272"/>
        <v>26098912664.864006</v>
      </c>
      <c r="V2164" s="30">
        <f>LN(Data[[#This Row],[MA'[NVA']
30d]]/Data[[#This Row],[MA'[NVMetcalfe calc']]])</f>
        <v>-1.7906196057886814</v>
      </c>
      <c r="W2164" s="30">
        <f>$Q$3+Data[[#This Row],[NVM
(scaled)]]/((Data[[#This Row],[Upper Bound]]-Data[[#This Row],[Lower Bound]])/2)</f>
        <v>-0.40313095389407938</v>
      </c>
      <c r="X2164" s="30">
        <f>(Data[[#This Row],[Upper Bound]]+Data[[#This Row],[Lower Bound]])/2</f>
        <v>22.796986604291007</v>
      </c>
      <c r="Y2164" s="29">
        <f>LN(Data[[#This Row],[NVActual]]/Data[[#This Row],[MA'[n^2']
30d]])</f>
        <v>-2.5557731187399804</v>
      </c>
      <c r="Z2164" s="29">
        <f>LN(Data[[#This Row],[NVActual]]/Data[[#This Row],[MA'[n*ln(n)']
30d]])</f>
        <v>7.2619479247741507</v>
      </c>
      <c r="AA2164" s="29">
        <f>LN(Data[[#This Row],[NVActual]]/Data[[#This Row],[MA'[n^1.5']]])</f>
        <v>3.610908965219243</v>
      </c>
      <c r="AB2164" s="29">
        <f>LN(Data[[#This Row],[NVActual]]/Data[[#This Row],[Metcalfe
(n^2)]])</f>
        <v>-2.6123002719607995</v>
      </c>
      <c r="AC2164" s="26">
        <f>1+Data[[#This Row],[MA'[NVMetcalfe calc']]]/((Data[[#This Row],[NVM_norm
(scaled)]]-Data[[#This Row],[NV_fund.]])/2)</f>
        <v>-2249894862.6280694</v>
      </c>
    </row>
    <row r="2165" spans="1:29" x14ac:dyDescent="0.2">
      <c r="A2165" s="23">
        <v>42011</v>
      </c>
      <c r="B2165" s="24">
        <v>4076070558.88482</v>
      </c>
      <c r="C2165" s="24">
        <f t="shared" si="265"/>
        <v>4383960059.7822065</v>
      </c>
      <c r="D2165" s="25">
        <f>LN(Data[[#This Row],[NVActual]])</f>
        <v>22.128399262972767</v>
      </c>
      <c r="E2165" s="26">
        <v>204697</v>
      </c>
      <c r="F2165" s="40">
        <f>Data[[#This Row],[DAA 
(n)]]^2</f>
        <v>41900861809</v>
      </c>
      <c r="G2165" s="41">
        <f t="shared" si="266"/>
        <v>50117540268.533333</v>
      </c>
      <c r="H2165" s="28">
        <f>LN(Data[[#This Row],[Metcalfe
(n^2)]])</f>
        <v>24.45857223189687</v>
      </c>
      <c r="I2165" s="42">
        <f t="shared" si="267"/>
        <v>24.598593811549147</v>
      </c>
      <c r="J2165" s="40">
        <f>Data[[#This Row],[DAA 
(n)]]*LN(Data[[#This Row],[DAA 
(n)]])</f>
        <v>2503298.1800762969</v>
      </c>
      <c r="K2165" s="40">
        <f t="shared" si="268"/>
        <v>2732117.2049356448</v>
      </c>
      <c r="L2165" s="29">
        <f>LN(Data[[#This Row],[MA'[n*ln(n)']
30d]])</f>
        <v>14.82058739953432</v>
      </c>
      <c r="M2165" s="43">
        <f t="shared" si="269"/>
        <v>14.832111263339366</v>
      </c>
      <c r="N2165" s="40">
        <f>Data[[#This Row],[DAA 
(n)]]^1.5</f>
        <v>92611990.096946329</v>
      </c>
      <c r="O2165" s="40">
        <f t="shared" si="270"/>
        <v>105194276.99764395</v>
      </c>
      <c r="P2165" s="43">
        <f>LN(Data[[#This Row],[MA'[n^1.5']]])</f>
        <v>18.471319455625007</v>
      </c>
      <c r="Q2165" s="43">
        <f t="shared" si="271"/>
        <v>18.48601479698004</v>
      </c>
      <c r="R2165" s="30">
        <f>$O$1+$O$2*Data[[#This Row],[MA'[ln(n^2)']]]</f>
        <v>24.598593811549147</v>
      </c>
      <c r="S2165" s="30">
        <f>$Q$1+$Q$2*Data[[#This Row],[MA'[ln(n*ln(n))']]]</f>
        <v>20.99298358450995</v>
      </c>
      <c r="T2165" s="31">
        <f>$O$3*Data[[#This Row],[Metcalfe
(n^2)]]</f>
        <v>21788448140.68</v>
      </c>
      <c r="U2165" s="31">
        <f t="shared" si="272"/>
        <v>26061120939.637337</v>
      </c>
      <c r="V2165" s="30">
        <f>LN(Data[[#This Row],[MA'[NVA']
30d]]/Data[[#This Row],[MA'[NVMetcalfe calc']]])</f>
        <v>-1.7824921454189153</v>
      </c>
      <c r="W2165" s="30">
        <f>$Q$3+Data[[#This Row],[NVM
(scaled)]]/((Data[[#This Row],[Upper Bound]]-Data[[#This Row],[Lower Bound]])/2)</f>
        <v>-0.39873257683354013</v>
      </c>
      <c r="X2165" s="30">
        <f>(Data[[#This Row],[Upper Bound]]+Data[[#This Row],[Lower Bound]])/2</f>
        <v>22.795788698029547</v>
      </c>
      <c r="Y2165" s="32">
        <f>LN(Data[[#This Row],[NVActual]]/Data[[#This Row],[MA'[n^2']
30d]])</f>
        <v>-2.5092376259522995</v>
      </c>
      <c r="Z2165" s="32">
        <f>LN(Data[[#This Row],[NVActual]]/Data[[#This Row],[MA'[n*ln(n)']
30d]])</f>
        <v>7.3078118634384452</v>
      </c>
      <c r="AA2165" s="32">
        <f>LN(Data[[#This Row],[NVActual]]/Data[[#This Row],[MA'[n^1.5']]])</f>
        <v>3.6570798073477593</v>
      </c>
      <c r="AB2165" s="32">
        <f>LN(Data[[#This Row],[NVActual]]/Data[[#This Row],[Metcalfe
(n^2)]])</f>
        <v>-2.3301729689241046</v>
      </c>
      <c r="AC2165" s="34">
        <f>1+Data[[#This Row],[MA'[NVMetcalfe calc']]]/((Data[[#This Row],[NVM_norm
(scaled)]]-Data[[#This Row],[NV_fund.]])/2)</f>
        <v>-2247179031.5658417</v>
      </c>
    </row>
    <row r="2166" spans="1:29" x14ac:dyDescent="0.2">
      <c r="A2166" s="23">
        <v>42010</v>
      </c>
      <c r="B2166" s="24">
        <v>3938260925.36373</v>
      </c>
      <c r="C2166" s="24">
        <f t="shared" si="265"/>
        <v>4412593113.5806398</v>
      </c>
      <c r="D2166" s="25">
        <f>LN(Data[[#This Row],[NVActual]])</f>
        <v>22.094005073313642</v>
      </c>
      <c r="E2166" s="26">
        <v>215554</v>
      </c>
      <c r="F2166" s="40">
        <f>Data[[#This Row],[DAA 
(n)]]^2</f>
        <v>46463526916</v>
      </c>
      <c r="G2166" s="41">
        <f t="shared" si="266"/>
        <v>50673752685.033333</v>
      </c>
      <c r="H2166" s="28">
        <f>LN(Data[[#This Row],[Metcalfe
(n^2)]])</f>
        <v>24.561933474364814</v>
      </c>
      <c r="I2166" s="42">
        <f t="shared" si="267"/>
        <v>24.609767492657792</v>
      </c>
      <c r="J2166" s="40">
        <f>Data[[#This Row],[DAA 
(n)]]*LN(Data[[#This Row],[DAA 
(n)]])</f>
        <v>2647211.5040666168</v>
      </c>
      <c r="K2166" s="40">
        <f t="shared" si="268"/>
        <v>2748695.3573753629</v>
      </c>
      <c r="L2166" s="29">
        <f>LN(Data[[#This Row],[MA'[n*ln(n)']
30d]])</f>
        <v>14.826636941572248</v>
      </c>
      <c r="M2166" s="43">
        <f t="shared" si="269"/>
        <v>14.831684166075682</v>
      </c>
      <c r="N2166" s="40">
        <f>Data[[#This Row],[DAA 
(n)]]^1.5</f>
        <v>100076965.78559636</v>
      </c>
      <c r="O2166" s="40">
        <f t="shared" si="270"/>
        <v>106076666.66758321</v>
      </c>
      <c r="P2166" s="43">
        <f>LN(Data[[#This Row],[MA'[n^1.5']]])</f>
        <v>18.479672661091218</v>
      </c>
      <c r="Q2166" s="43">
        <f t="shared" si="271"/>
        <v>18.485349029836232</v>
      </c>
      <c r="R2166" s="30">
        <f>$O$1+$O$2*Data[[#This Row],[MA'[ln(n^2)']]]</f>
        <v>24.609767492657792</v>
      </c>
      <c r="S2166" s="30">
        <f>$Q$1+$Q$2*Data[[#This Row],[MA'[ln(n*ln(n))']]]</f>
        <v>20.992278874024873</v>
      </c>
      <c r="T2166" s="31">
        <f>$O$3*Data[[#This Row],[Metcalfe
(n^2)]]</f>
        <v>24161033996.32</v>
      </c>
      <c r="U2166" s="31">
        <f t="shared" si="272"/>
        <v>26350351396.217339</v>
      </c>
      <c r="V2166" s="30">
        <f>LN(Data[[#This Row],[MA'[NVA']
30d]]/Data[[#This Row],[MA'[NVMetcalfe calc']]])</f>
        <v>-1.7870190863536013</v>
      </c>
      <c r="W2166" s="30">
        <f>$Q$3+Data[[#This Row],[NVM
(scaled)]]/((Data[[#This Row],[Upper Bound]]-Data[[#This Row],[Lower Bound]])/2)</f>
        <v>-0.39798878158125717</v>
      </c>
      <c r="X2166" s="30">
        <f>(Data[[#This Row],[Upper Bound]]+Data[[#This Row],[Lower Bound]])/2</f>
        <v>22.801023183341332</v>
      </c>
      <c r="Y2166" s="29">
        <f>LN(Data[[#This Row],[NVActual]]/Data[[#This Row],[MA'[n^2']
30d]])</f>
        <v>-2.5546688416577075</v>
      </c>
      <c r="Z2166" s="29">
        <f>LN(Data[[#This Row],[NVActual]]/Data[[#This Row],[MA'[n*ln(n)']
30d]])</f>
        <v>7.2673681317413941</v>
      </c>
      <c r="AA2166" s="29">
        <f>LN(Data[[#This Row],[NVActual]]/Data[[#This Row],[MA'[n^1.5']]])</f>
        <v>3.614332412222423</v>
      </c>
      <c r="AB2166" s="29">
        <f>LN(Data[[#This Row],[NVActual]]/Data[[#This Row],[Metcalfe
(n^2)]])</f>
        <v>-2.4679284010511719</v>
      </c>
      <c r="AC2166" s="26">
        <f>1+Data[[#This Row],[MA'[NVMetcalfe calc']]]/((Data[[#This Row],[NVM_norm
(scaled)]]-Data[[#This Row],[NV_fund.]])/2)</f>
        <v>-2271678761.5317526</v>
      </c>
    </row>
    <row r="2167" spans="1:29" x14ac:dyDescent="0.2">
      <c r="A2167" s="23">
        <v>42009</v>
      </c>
      <c r="B2167" s="24">
        <v>3765349926.23212</v>
      </c>
      <c r="C2167" s="24">
        <f t="shared" si="265"/>
        <v>4451848506.4160967</v>
      </c>
      <c r="D2167" s="25">
        <f>LN(Data[[#This Row],[NVActual]])</f>
        <v>22.049106635773761</v>
      </c>
      <c r="E2167" s="26">
        <v>242515</v>
      </c>
      <c r="F2167" s="40">
        <f>Data[[#This Row],[DAA 
(n)]]^2</f>
        <v>58813525225</v>
      </c>
      <c r="G2167" s="41">
        <f t="shared" si="266"/>
        <v>51369660754.533333</v>
      </c>
      <c r="H2167" s="28">
        <f>LN(Data[[#This Row],[Metcalfe
(n^2)]])</f>
        <v>24.797637686233589</v>
      </c>
      <c r="I2167" s="42">
        <f t="shared" si="267"/>
        <v>24.622137432521981</v>
      </c>
      <c r="J2167" s="40">
        <f>Data[[#This Row],[DAA 
(n)]]*LN(Data[[#This Row],[DAA 
(n)]])</f>
        <v>3006899.5517384694</v>
      </c>
      <c r="K2167" s="40">
        <f t="shared" si="268"/>
        <v>2768290.7514310097</v>
      </c>
      <c r="L2167" s="29">
        <f>LN(Data[[#This Row],[MA'[n*ln(n)']
30d]])</f>
        <v>14.833740630460223</v>
      </c>
      <c r="M2167" s="43">
        <f t="shared" si="269"/>
        <v>14.830665068569347</v>
      </c>
      <c r="N2167" s="40">
        <f>Data[[#This Row],[DAA 
(n)]]^1.5</f>
        <v>119428480.98314272</v>
      </c>
      <c r="O2167" s="40">
        <f t="shared" si="270"/>
        <v>107147202.10558383</v>
      </c>
      <c r="P2167" s="43">
        <f>LN(Data[[#This Row],[MA'[n^1.5']]])</f>
        <v>18.489714167602514</v>
      </c>
      <c r="Q2167" s="43">
        <f t="shared" si="271"/>
        <v>18.483878490205431</v>
      </c>
      <c r="R2167" s="30">
        <f>$O$1+$O$2*Data[[#This Row],[MA'[ln(n^2)']]]</f>
        <v>24.622137432521981</v>
      </c>
      <c r="S2167" s="30">
        <f>$Q$1+$Q$2*Data[[#This Row],[MA'[ln(n*ln(n))']]]</f>
        <v>20.990597363139422</v>
      </c>
      <c r="T2167" s="31">
        <f>$O$3*Data[[#This Row],[Metcalfe
(n^2)]]</f>
        <v>30583033117</v>
      </c>
      <c r="U2167" s="31">
        <f t="shared" si="272"/>
        <v>26712223592.357338</v>
      </c>
      <c r="V2167" s="30">
        <f>LN(Data[[#This Row],[MA'[NVA']
30d]]/Data[[#This Row],[MA'[NVMetcalfe calc']]])</f>
        <v>-1.7918018684639974</v>
      </c>
      <c r="W2167" s="30">
        <f>$Q$3+Data[[#This Row],[NVM
(scaled)]]/((Data[[#This Row],[Upper Bound]]-Data[[#This Row],[Lower Bound]])/2)</f>
        <v>-0.39679999902556085</v>
      </c>
      <c r="X2167" s="30">
        <f>(Data[[#This Row],[Upper Bound]]+Data[[#This Row],[Lower Bound]])/2</f>
        <v>22.806367397830702</v>
      </c>
      <c r="Y2167" s="32">
        <f>LN(Data[[#This Row],[NVActual]]/Data[[#This Row],[MA'[n^2']
30d]])</f>
        <v>-2.613206941669215</v>
      </c>
      <c r="Z2167" s="32">
        <f>LN(Data[[#This Row],[NVActual]]/Data[[#This Row],[MA'[n*ln(n)']
30d]])</f>
        <v>7.2153660053135358</v>
      </c>
      <c r="AA2167" s="32">
        <f>LN(Data[[#This Row],[NVActual]]/Data[[#This Row],[MA'[n^1.5']]])</f>
        <v>3.5593924681712434</v>
      </c>
      <c r="AB2167" s="32">
        <f>LN(Data[[#This Row],[NVActual]]/Data[[#This Row],[Metcalfe
(n^2)]])</f>
        <v>-2.7485310504598308</v>
      </c>
      <c r="AC2167" s="34">
        <f>1+Data[[#This Row],[MA'[NVMetcalfe calc']]]/((Data[[#This Row],[NVM_norm
(scaled)]]-Data[[#This Row],[NV_fund.]])/2)</f>
        <v>-2302463549.3837729</v>
      </c>
    </row>
    <row r="2168" spans="1:29" x14ac:dyDescent="0.2">
      <c r="A2168" s="23">
        <v>42008</v>
      </c>
      <c r="B2168" s="24">
        <v>3604547303.4854798</v>
      </c>
      <c r="C2168" s="24">
        <f t="shared" si="265"/>
        <v>4495837154.4493313</v>
      </c>
      <c r="D2168" s="25">
        <f>LN(Data[[#This Row],[NVActual]])</f>
        <v>22.005462025175557</v>
      </c>
      <c r="E2168" s="26">
        <v>235011</v>
      </c>
      <c r="F2168" s="40">
        <f>Data[[#This Row],[DAA 
(n)]]^2</f>
        <v>55230170121</v>
      </c>
      <c r="G2168" s="41">
        <f t="shared" si="266"/>
        <v>50563389721.73333</v>
      </c>
      <c r="H2168" s="28">
        <f>LN(Data[[#This Row],[Metcalfe
(n^2)]])</f>
        <v>24.734775201082901</v>
      </c>
      <c r="I2168" s="42">
        <f t="shared" si="267"/>
        <v>24.604477949227885</v>
      </c>
      <c r="J2168" s="40">
        <f>Data[[#This Row],[DAA 
(n)]]*LN(Data[[#This Row],[DAA 
(n)]])</f>
        <v>2906472.1273908466</v>
      </c>
      <c r="K2168" s="40">
        <f t="shared" si="268"/>
        <v>2743323.0639273981</v>
      </c>
      <c r="L2168" s="29">
        <f>LN(Data[[#This Row],[MA'[n*ln(n)']
30d]])</f>
        <v>14.824680540573786</v>
      </c>
      <c r="M2168" s="43">
        <f t="shared" si="269"/>
        <v>14.829196808969039</v>
      </c>
      <c r="N2168" s="40">
        <f>Data[[#This Row],[DAA 
(n)]]^1.5</f>
        <v>113928475.41464934</v>
      </c>
      <c r="O2168" s="40">
        <f t="shared" si="270"/>
        <v>105841874.93814012</v>
      </c>
      <c r="P2168" s="43">
        <f>LN(Data[[#This Row],[MA'[n^1.5']]])</f>
        <v>18.477456792449104</v>
      </c>
      <c r="Q2168" s="43">
        <f t="shared" si="271"/>
        <v>18.481766401580991</v>
      </c>
      <c r="R2168" s="30">
        <f>$O$1+$O$2*Data[[#This Row],[MA'[ln(n^2)']]]</f>
        <v>24.604477949227885</v>
      </c>
      <c r="S2168" s="30">
        <f>$Q$1+$Q$2*Data[[#This Row],[MA'[ln(n*ln(n))']]]</f>
        <v>20.988174734798914</v>
      </c>
      <c r="T2168" s="31">
        <f>$O$3*Data[[#This Row],[Metcalfe
(n^2)]]</f>
        <v>28719688462.920002</v>
      </c>
      <c r="U2168" s="31">
        <f t="shared" si="272"/>
        <v>26292962655.301334</v>
      </c>
      <c r="V2168" s="30">
        <f>LN(Data[[#This Row],[MA'[NVA']
30d]]/Data[[#This Row],[MA'[NVMetcalfe calc']]])</f>
        <v>-1.7661494318919237</v>
      </c>
      <c r="W2168" s="30">
        <f>$Q$3+Data[[#This Row],[NVM
(scaled)]]/((Data[[#This Row],[Upper Bound]]-Data[[#This Row],[Lower Bound]])/2)</f>
        <v>-0.38677065620218243</v>
      </c>
      <c r="X2168" s="30">
        <f>(Data[[#This Row],[Upper Bound]]+Data[[#This Row],[Lower Bound]])/2</f>
        <v>22.796326342013401</v>
      </c>
      <c r="Y2168" s="29">
        <f>LN(Data[[#This Row],[NVActual]]/Data[[#This Row],[MA'[n^2']
30d]])</f>
        <v>-2.6410316029090786</v>
      </c>
      <c r="Z2168" s="29">
        <f>LN(Data[[#This Row],[NVActual]]/Data[[#This Row],[MA'[n*ln(n)']
30d]])</f>
        <v>7.1807814846017717</v>
      </c>
      <c r="AA2168" s="29">
        <f>LN(Data[[#This Row],[NVActual]]/Data[[#This Row],[MA'[n^1.5']]])</f>
        <v>3.5280052327264539</v>
      </c>
      <c r="AB2168" s="29">
        <f>LN(Data[[#This Row],[NVActual]]/Data[[#This Row],[Metcalfe
(n^2)]])</f>
        <v>-2.7293131759073428</v>
      </c>
      <c r="AC2168" s="26">
        <f>1+Data[[#This Row],[MA'[NVMetcalfe calc']]]/((Data[[#This Row],[NVM_norm
(scaled)]]-Data[[#This Row],[NV_fund.]])/2)</f>
        <v>-2268287334.1498394</v>
      </c>
    </row>
    <row r="2169" spans="1:29" x14ac:dyDescent="0.2">
      <c r="A2169" s="23">
        <v>42007</v>
      </c>
      <c r="B2169" s="24">
        <v>3908737739.4016299</v>
      </c>
      <c r="C2169" s="24">
        <f t="shared" si="265"/>
        <v>4546913341.1422844</v>
      </c>
      <c r="D2169" s="25">
        <f>LN(Data[[#This Row],[NVActual]])</f>
        <v>22.086480330025715</v>
      </c>
      <c r="E2169" s="26">
        <v>241755</v>
      </c>
      <c r="F2169" s="40">
        <f>Data[[#This Row],[DAA 
(n)]]^2</f>
        <v>58445480025</v>
      </c>
      <c r="G2169" s="41">
        <f t="shared" si="266"/>
        <v>50447440721.033333</v>
      </c>
      <c r="H2169" s="28">
        <f>LN(Data[[#This Row],[Metcalfe
(n^2)]])</f>
        <v>24.791360191249858</v>
      </c>
      <c r="I2169" s="42">
        <f t="shared" si="267"/>
        <v>24.602309546549325</v>
      </c>
      <c r="J2169" s="40">
        <f>Data[[#This Row],[DAA 
(n)]]*LN(Data[[#This Row],[DAA 
(n)]])</f>
        <v>2996717.6415178045</v>
      </c>
      <c r="K2169" s="40">
        <f t="shared" si="268"/>
        <v>2739975.9148932705</v>
      </c>
      <c r="L2169" s="29">
        <f>LN(Data[[#This Row],[MA'[n*ln(n)']
30d]])</f>
        <v>14.823459688140682</v>
      </c>
      <c r="M2169" s="43">
        <f t="shared" si="269"/>
        <v>14.828217479809298</v>
      </c>
      <c r="N2169" s="40">
        <f>Data[[#This Row],[DAA 
(n)]]^1.5</f>
        <v>118867518.79064338</v>
      </c>
      <c r="O2169" s="40">
        <f t="shared" si="270"/>
        <v>105661040.08084477</v>
      </c>
      <c r="P2169" s="43">
        <f>LN(Data[[#This Row],[MA'[n^1.5']]])</f>
        <v>18.475746793309433</v>
      </c>
      <c r="Q2169" s="43">
        <f t="shared" si="271"/>
        <v>18.480314279917959</v>
      </c>
      <c r="R2169" s="30">
        <f>$O$1+$O$2*Data[[#This Row],[MA'[ln(n^2)']]]</f>
        <v>24.602309546549325</v>
      </c>
      <c r="S2169" s="30">
        <f>$Q$1+$Q$2*Data[[#This Row],[MA'[ln(n*ln(n))']]]</f>
        <v>20.986558841685341</v>
      </c>
      <c r="T2169" s="31">
        <f>$O$3*Data[[#This Row],[Metcalfe
(n^2)]]</f>
        <v>30391649613</v>
      </c>
      <c r="U2169" s="31">
        <f t="shared" si="272"/>
        <v>26232669174.937332</v>
      </c>
      <c r="V2169" s="30">
        <f>LN(Data[[#This Row],[MA'[NVA']
30d]]/Data[[#This Row],[MA'[NVMetcalfe calc']]])</f>
        <v>-1.7525569328955835</v>
      </c>
      <c r="W2169" s="30">
        <f>$Q$3+Data[[#This Row],[NVM
(scaled)]]/((Data[[#This Row],[Upper Bound]]-Data[[#This Row],[Lower Bound]])/2)</f>
        <v>-0.3794014194828238</v>
      </c>
      <c r="X2169" s="30">
        <f>(Data[[#This Row],[Upper Bound]]+Data[[#This Row],[Lower Bound]])/2</f>
        <v>22.794434194117333</v>
      </c>
      <c r="Y2169" s="32">
        <f>LN(Data[[#This Row],[NVActual]]/Data[[#This Row],[MA'[n^2']
30d]])</f>
        <v>-2.5577175234153846</v>
      </c>
      <c r="Z2169" s="32">
        <f>LN(Data[[#This Row],[NVActual]]/Data[[#This Row],[MA'[n*ln(n)']
30d]])</f>
        <v>7.2630206418850332</v>
      </c>
      <c r="AA2169" s="32">
        <f>LN(Data[[#This Row],[NVActual]]/Data[[#This Row],[MA'[n^1.5']]])</f>
        <v>3.6107335367162823</v>
      </c>
      <c r="AB2169" s="32">
        <f>LN(Data[[#This Row],[NVActual]]/Data[[#This Row],[Metcalfe
(n^2)]])</f>
        <v>-2.7048798612241418</v>
      </c>
      <c r="AC2169" s="34">
        <f>1+Data[[#This Row],[MA'[NVMetcalfe calc']]]/((Data[[#This Row],[NVM_norm
(scaled)]]-Data[[#This Row],[NV_fund.]])/2)</f>
        <v>-2263990269.0908103</v>
      </c>
    </row>
    <row r="2170" spans="1:29" x14ac:dyDescent="0.2">
      <c r="A2170" s="23">
        <v>42006</v>
      </c>
      <c r="B2170" s="24">
        <v>4322014357.1746197</v>
      </c>
      <c r="C2170" s="24">
        <f t="shared" si="265"/>
        <v>4583599900.490943</v>
      </c>
      <c r="D2170" s="25">
        <f>LN(Data[[#This Row],[NVActual]])</f>
        <v>22.18698741690773</v>
      </c>
      <c r="E2170" s="26">
        <v>212932</v>
      </c>
      <c r="F2170" s="40">
        <f>Data[[#This Row],[DAA 
(n)]]^2</f>
        <v>45340036624</v>
      </c>
      <c r="G2170" s="41">
        <f t="shared" si="266"/>
        <v>50222752979.166664</v>
      </c>
      <c r="H2170" s="28">
        <f>LN(Data[[#This Row],[Metcalfe
(n^2)]])</f>
        <v>24.537456289789031</v>
      </c>
      <c r="I2170" s="42">
        <f t="shared" si="267"/>
        <v>24.598224786219564</v>
      </c>
      <c r="J2170" s="40">
        <f>Data[[#This Row],[DAA 
(n)]]*LN(Data[[#This Row],[DAA 
(n)]])</f>
        <v>2612404.8213486788</v>
      </c>
      <c r="K2170" s="40">
        <f t="shared" si="268"/>
        <v>2733574.7998075872</v>
      </c>
      <c r="L2170" s="29">
        <f>LN(Data[[#This Row],[MA'[n*ln(n)']
30d]])</f>
        <v>14.82112076105752</v>
      </c>
      <c r="M2170" s="43">
        <f t="shared" si="269"/>
        <v>14.827144195071101</v>
      </c>
      <c r="N2170" s="40">
        <f>Data[[#This Row],[DAA 
(n)]]^1.5</f>
        <v>98256524.864364773</v>
      </c>
      <c r="O2170" s="40">
        <f t="shared" si="270"/>
        <v>105313114.38295169</v>
      </c>
      <c r="P2170" s="43">
        <f>LN(Data[[#This Row],[MA'[n^1.5']]])</f>
        <v>18.472448512397335</v>
      </c>
      <c r="Q2170" s="43">
        <f t="shared" si="271"/>
        <v>18.478733483434972</v>
      </c>
      <c r="R2170" s="30">
        <f>$O$1+$O$2*Data[[#This Row],[MA'[ln(n^2)']]]</f>
        <v>24.598224786219564</v>
      </c>
      <c r="S2170" s="30">
        <f>$Q$1+$Q$2*Data[[#This Row],[MA'[ln(n*ln(n))']]]</f>
        <v>20.984787921867316</v>
      </c>
      <c r="T2170" s="31">
        <f>$O$3*Data[[#This Row],[Metcalfe
(n^2)]]</f>
        <v>23576819044.48</v>
      </c>
      <c r="U2170" s="31">
        <f t="shared" si="272"/>
        <v>26115831549.166664</v>
      </c>
      <c r="V2170" s="30">
        <f>LN(Data[[#This Row],[MA'[NVA']
30d]]/Data[[#This Row],[MA'[NVMetcalfe calc']]])</f>
        <v>-1.7400570093424008</v>
      </c>
      <c r="W2170" s="30">
        <f>$Q$3+Data[[#This Row],[NVM
(scaled)]]/((Data[[#This Row],[Upper Bound]]-Data[[#This Row],[Lower Bound]])/2)</f>
        <v>-0.37310359066109033</v>
      </c>
      <c r="X2170" s="30">
        <f>(Data[[#This Row],[Upper Bound]]+Data[[#This Row],[Lower Bound]])/2</f>
        <v>22.791506354043442</v>
      </c>
      <c r="Y2170" s="29">
        <f>LN(Data[[#This Row],[NVActual]]/Data[[#This Row],[MA'[n^2']
30d]])</f>
        <v>-2.4527465906480974</v>
      </c>
      <c r="Z2170" s="29">
        <f>LN(Data[[#This Row],[NVActual]]/Data[[#This Row],[MA'[n*ln(n)']
30d]])</f>
        <v>7.3658666558502102</v>
      </c>
      <c r="AA2170" s="29">
        <f>LN(Data[[#This Row],[NVActual]]/Data[[#This Row],[MA'[n^1.5']]])</f>
        <v>3.7145389045103938</v>
      </c>
      <c r="AB2170" s="29">
        <f>LN(Data[[#This Row],[NVActual]]/Data[[#This Row],[Metcalfe
(n^2)]])</f>
        <v>-2.3504688728813017</v>
      </c>
      <c r="AC2170" s="26">
        <f>1+Data[[#This Row],[MA'[NVMetcalfe calc']]]/((Data[[#This Row],[NVM_norm
(scaled)]]-Data[[#This Row],[NV_fund.]])/2)</f>
        <v>-2254804341.6163354</v>
      </c>
    </row>
    <row r="2171" spans="1:29" x14ac:dyDescent="0.2">
      <c r="A2171" s="23">
        <v>42005</v>
      </c>
      <c r="B2171" s="24">
        <v>4304761773.7841997</v>
      </c>
      <c r="C2171" s="24">
        <f t="shared" si="265"/>
        <v>4609558816.2530041</v>
      </c>
      <c r="D2171" s="25">
        <f>LN(Data[[#This Row],[NVActual]])</f>
        <v>22.182987636194881</v>
      </c>
      <c r="E2171" s="26">
        <v>145765</v>
      </c>
      <c r="F2171" s="40">
        <f>Data[[#This Row],[DAA 
(n)]]^2</f>
        <v>21247435225</v>
      </c>
      <c r="G2171" s="41">
        <f t="shared" si="266"/>
        <v>50425179809.566666</v>
      </c>
      <c r="H2171" s="28">
        <f>LN(Data[[#This Row],[Metcalfe
(n^2)]])</f>
        <v>23.779502029738456</v>
      </c>
      <c r="I2171" s="42">
        <f t="shared" si="267"/>
        <v>24.602414703677756</v>
      </c>
      <c r="J2171" s="40">
        <f>Data[[#This Row],[DAA 
(n)]]*LN(Data[[#This Row],[DAA 
(n)]])</f>
        <v>1733109.556682413</v>
      </c>
      <c r="K2171" s="40">
        <f t="shared" si="268"/>
        <v>2739698.3415675666</v>
      </c>
      <c r="L2171" s="29">
        <f>LN(Data[[#This Row],[MA'[n*ln(n)']
30d]])</f>
        <v>14.823358377985022</v>
      </c>
      <c r="M2171" s="43">
        <f t="shared" si="269"/>
        <v>14.826048746724833</v>
      </c>
      <c r="N2171" s="40">
        <f>Data[[#This Row],[DAA 
(n)]]^1.5</f>
        <v>55651885.822244421</v>
      </c>
      <c r="O2171" s="40">
        <f t="shared" si="270"/>
        <v>105636901.89522441</v>
      </c>
      <c r="P2171" s="43">
        <f>LN(Data[[#This Row],[MA'[n^1.5']]])</f>
        <v>18.475518317958468</v>
      </c>
      <c r="Q2171" s="43">
        <f t="shared" si="271"/>
        <v>18.47712353922682</v>
      </c>
      <c r="R2171" s="30">
        <f>$O$1+$O$2*Data[[#This Row],[MA'[ln(n^2)']]]</f>
        <v>24.602414703677756</v>
      </c>
      <c r="S2171" s="30">
        <f>$Q$1+$Q$2*Data[[#This Row],[MA'[ln(n*ln(n))']]]</f>
        <v>20.982980432095975</v>
      </c>
      <c r="T2171" s="31">
        <f>$O$3*Data[[#This Row],[Metcalfe
(n^2)]]</f>
        <v>11048666317</v>
      </c>
      <c r="U2171" s="31">
        <f t="shared" si="272"/>
        <v>26221093500.974663</v>
      </c>
      <c r="V2171" s="30">
        <f>LN(Data[[#This Row],[MA'[NVA']
30d]]/Data[[#This Row],[MA'[NVMetcalfe calc']]])</f>
        <v>-1.7384320313432722</v>
      </c>
      <c r="W2171" s="30">
        <f>$Q$3+Data[[#This Row],[NVM
(scaled)]]/((Data[[#This Row],[Upper Bound]]-Data[[#This Row],[Lower Bound]])/2)</f>
        <v>-0.37060980855084569</v>
      </c>
      <c r="X2171" s="30">
        <f>(Data[[#This Row],[Upper Bound]]+Data[[#This Row],[Lower Bound]])/2</f>
        <v>22.792697567886865</v>
      </c>
      <c r="Y2171" s="32">
        <f>LN(Data[[#This Row],[NVActual]]/Data[[#This Row],[MA'[n^2']
30d]])</f>
        <v>-2.4607688504667893</v>
      </c>
      <c r="Z2171" s="32">
        <f>LN(Data[[#This Row],[NVActual]]/Data[[#This Row],[MA'[n*ln(n)']
30d]])</f>
        <v>7.3596292582098597</v>
      </c>
      <c r="AA2171" s="32">
        <f>LN(Data[[#This Row],[NVActual]]/Data[[#This Row],[MA'[n^1.5']]])</f>
        <v>3.7074693182364125</v>
      </c>
      <c r="AB2171" s="32">
        <f>LN(Data[[#This Row],[NVActual]]/Data[[#This Row],[Metcalfe
(n^2)]])</f>
        <v>-1.5965143935435746</v>
      </c>
      <c r="AC2171" s="34">
        <f>1+Data[[#This Row],[MA'[NVMetcalfe calc']]]/((Data[[#This Row],[NVM_norm
(scaled)]]-Data[[#This Row],[NV_fund.]])/2)</f>
        <v>-2264019819.2133613</v>
      </c>
    </row>
    <row r="2172" spans="1:29" x14ac:dyDescent="0.2">
      <c r="A2172" s="23">
        <v>42004</v>
      </c>
      <c r="B2172" s="24">
        <v>4383931184.7752304</v>
      </c>
      <c r="C2172" s="24">
        <f t="shared" si="265"/>
        <v>4639259061.4345398</v>
      </c>
      <c r="D2172" s="25">
        <f>LN(Data[[#This Row],[NVActual]])</f>
        <v>22.201211689565469</v>
      </c>
      <c r="E2172" s="26">
        <v>177886</v>
      </c>
      <c r="F2172" s="40">
        <f>Data[[#This Row],[DAA 
(n)]]^2</f>
        <v>31643428996</v>
      </c>
      <c r="G2172" s="41">
        <f t="shared" si="266"/>
        <v>51846974214.366669</v>
      </c>
      <c r="H2172" s="28">
        <f>LN(Data[[#This Row],[Metcalfe
(n^2)]])</f>
        <v>24.177796349321341</v>
      </c>
      <c r="I2172" s="42">
        <f t="shared" si="267"/>
        <v>24.639118137078601</v>
      </c>
      <c r="J2172" s="40">
        <f>Data[[#This Row],[DAA 
(n)]]*LN(Data[[#This Row],[DAA 
(n)]])</f>
        <v>2150445.740697688</v>
      </c>
      <c r="K2172" s="40">
        <f t="shared" si="268"/>
        <v>2786752.9147475604</v>
      </c>
      <c r="L2172" s="29">
        <f>LN(Data[[#This Row],[MA'[n*ln(n)']
30d]])</f>
        <v>14.840387646182089</v>
      </c>
      <c r="M2172" s="43">
        <f t="shared" si="269"/>
        <v>14.824791971985501</v>
      </c>
      <c r="N2172" s="40">
        <f>Data[[#This Row],[DAA 
(n)]]^1.5</f>
        <v>75026148.84413597</v>
      </c>
      <c r="O2172" s="40">
        <f t="shared" si="270"/>
        <v>108018374.52608024</v>
      </c>
      <c r="P2172" s="43">
        <f>LN(Data[[#This Row],[MA'[n^1.5']]])</f>
        <v>18.497811905118002</v>
      </c>
      <c r="Q2172" s="43">
        <f t="shared" si="271"/>
        <v>18.475290506612719</v>
      </c>
      <c r="R2172" s="30">
        <f>$O$1+$O$2*Data[[#This Row],[MA'[ln(n^2)']]]</f>
        <v>24.639118137078601</v>
      </c>
      <c r="S2172" s="30">
        <f>$Q$1+$Q$2*Data[[#This Row],[MA'[ln(n*ln(n))']]]</f>
        <v>20.980906753776075</v>
      </c>
      <c r="T2172" s="31">
        <f>$O$3*Data[[#This Row],[Metcalfe
(n^2)]]</f>
        <v>16454583077.92</v>
      </c>
      <c r="U2172" s="31">
        <f t="shared" si="272"/>
        <v>26960426591.470661</v>
      </c>
      <c r="V2172" s="30">
        <f>LN(Data[[#This Row],[MA'[NVA']
30d]]/Data[[#This Row],[MA'[NVMetcalfe calc']]])</f>
        <v>-1.7598154405931967</v>
      </c>
      <c r="W2172" s="30">
        <f>$Q$3+Data[[#This Row],[NVM
(scaled)]]/((Data[[#This Row],[Upper Bound]]-Data[[#This Row],[Lower Bound]])/2)</f>
        <v>-0.37211796214164494</v>
      </c>
      <c r="X2172" s="30">
        <f>(Data[[#This Row],[Upper Bound]]+Data[[#This Row],[Lower Bound]])/2</f>
        <v>22.81001244542734</v>
      </c>
      <c r="Y2172" s="29">
        <f>LN(Data[[#This Row],[NVActual]]/Data[[#This Row],[MA'[n^2']
30d]])</f>
        <v>-2.4703507238322961</v>
      </c>
      <c r="Z2172" s="29">
        <f>LN(Data[[#This Row],[NVActual]]/Data[[#This Row],[MA'[n*ln(n)']
30d]])</f>
        <v>7.3608240433833796</v>
      </c>
      <c r="AA2172" s="29">
        <f>LN(Data[[#This Row],[NVActual]]/Data[[#This Row],[MA'[n^1.5']]])</f>
        <v>3.703399784447464</v>
      </c>
      <c r="AB2172" s="29">
        <f>LN(Data[[#This Row],[NVActual]]/Data[[#This Row],[Metcalfe
(n^2)]])</f>
        <v>-1.9765846597558741</v>
      </c>
      <c r="AC2172" s="26">
        <f>1+Data[[#This Row],[MA'[NVMetcalfe calc']]]/((Data[[#This Row],[NVM_norm
(scaled)]]-Data[[#This Row],[NV_fund.]])/2)</f>
        <v>-2325966259.8634157</v>
      </c>
    </row>
    <row r="2173" spans="1:29" x14ac:dyDescent="0.2">
      <c r="A2173" s="23">
        <v>42003</v>
      </c>
      <c r="B2173" s="24">
        <v>4243025008.2295899</v>
      </c>
      <c r="C2173" s="24">
        <f t="shared" si="265"/>
        <v>4664712895.0701199</v>
      </c>
      <c r="D2173" s="25">
        <f>LN(Data[[#This Row],[NVActual]])</f>
        <v>22.168542297146306</v>
      </c>
      <c r="E2173" s="26">
        <v>204192</v>
      </c>
      <c r="F2173" s="40">
        <f>Data[[#This Row],[DAA 
(n)]]^2</f>
        <v>41694372864</v>
      </c>
      <c r="G2173" s="41">
        <f t="shared" si="266"/>
        <v>52518478582.533333</v>
      </c>
      <c r="H2173" s="28">
        <f>LN(Data[[#This Row],[Metcalfe
(n^2)]])</f>
        <v>24.453632013336147</v>
      </c>
      <c r="I2173" s="42">
        <f t="shared" si="267"/>
        <v>24.655539429207625</v>
      </c>
      <c r="J2173" s="40">
        <f>Data[[#This Row],[DAA 
(n)]]*LN(Data[[#This Row],[DAA 
(n)]])</f>
        <v>2496618.0140335672</v>
      </c>
      <c r="K2173" s="40">
        <f t="shared" si="268"/>
        <v>2808642.6498767072</v>
      </c>
      <c r="L2173" s="29">
        <f>LN(Data[[#This Row],[MA'[n*ln(n)']
30d]])</f>
        <v>14.848211881858694</v>
      </c>
      <c r="M2173" s="43">
        <f t="shared" si="269"/>
        <v>14.823052568637699</v>
      </c>
      <c r="N2173" s="40">
        <f>Data[[#This Row],[DAA 
(n)]]^1.5</f>
        <v>92269482.408030719</v>
      </c>
      <c r="O2173" s="40">
        <f t="shared" si="270"/>
        <v>109136215.74416739</v>
      </c>
      <c r="P2173" s="43">
        <f>LN(Data[[#This Row],[MA'[n^1.5']]])</f>
        <v>18.508107345712457</v>
      </c>
      <c r="Q2173" s="43">
        <f t="shared" si="271"/>
        <v>18.472841723508466</v>
      </c>
      <c r="R2173" s="30">
        <f>$O$1+$O$2*Data[[#This Row],[MA'[ln(n^2)']]]</f>
        <v>24.655539429207625</v>
      </c>
      <c r="S2173" s="30">
        <f>$Q$1+$Q$2*Data[[#This Row],[MA'[ln(n*ln(n))']]]</f>
        <v>20.978036738252204</v>
      </c>
      <c r="T2173" s="31">
        <f>$O$3*Data[[#This Row],[Metcalfe
(n^2)]]</f>
        <v>21681073889.280003</v>
      </c>
      <c r="U2173" s="31">
        <f t="shared" si="272"/>
        <v>27309608862.917324</v>
      </c>
      <c r="V2173" s="30">
        <f>LN(Data[[#This Row],[MA'[NVA']
30d]]/Data[[#This Row],[MA'[NVMetcalfe calc']]])</f>
        <v>-1.7672123253233545</v>
      </c>
      <c r="W2173" s="30">
        <f>$Q$3+Data[[#This Row],[NVM
(scaled)]]/((Data[[#This Row],[Upper Bound]]-Data[[#This Row],[Lower Bound]])/2)</f>
        <v>-0.37109369527842806</v>
      </c>
      <c r="X2173" s="30">
        <f>(Data[[#This Row],[Upper Bound]]+Data[[#This Row],[Lower Bound]])/2</f>
        <v>22.816788083729914</v>
      </c>
      <c r="Y2173" s="32">
        <f>LN(Data[[#This Row],[NVActual]]/Data[[#This Row],[MA'[n^2']
30d]])</f>
        <v>-2.5158886204703537</v>
      </c>
      <c r="Z2173" s="32">
        <f>LN(Data[[#This Row],[NVActual]]/Data[[#This Row],[MA'[n*ln(n)']
30d]])</f>
        <v>7.3203304152876107</v>
      </c>
      <c r="AA2173" s="32">
        <f>LN(Data[[#This Row],[NVActual]]/Data[[#This Row],[MA'[n^1.5']]])</f>
        <v>3.6604349514338459</v>
      </c>
      <c r="AB2173" s="32">
        <f>LN(Data[[#This Row],[NVActual]]/Data[[#This Row],[Metcalfe
(n^2)]])</f>
        <v>-2.2850897161898422</v>
      </c>
      <c r="AC2173" s="34">
        <f>1+Data[[#This Row],[MA'[NVMetcalfe calc']]]/((Data[[#This Row],[NVM_norm
(scaled)]]-Data[[#This Row],[NV_fund.]])/2)</f>
        <v>-2355506993.8338552</v>
      </c>
    </row>
    <row r="2174" spans="1:29" x14ac:dyDescent="0.2">
      <c r="A2174" s="23">
        <v>42002</v>
      </c>
      <c r="B2174" s="24">
        <v>4277669438.8884902</v>
      </c>
      <c r="C2174" s="24">
        <f t="shared" si="265"/>
        <v>4694485251.4568138</v>
      </c>
      <c r="D2174" s="25">
        <f>LN(Data[[#This Row],[NVActual]])</f>
        <v>22.176674174609104</v>
      </c>
      <c r="E2174" s="26">
        <v>204682</v>
      </c>
      <c r="F2174" s="40">
        <f>Data[[#This Row],[DAA 
(n)]]^2</f>
        <v>41894721124</v>
      </c>
      <c r="G2174" s="41">
        <f t="shared" si="266"/>
        <v>53700612656.26667</v>
      </c>
      <c r="H2174" s="28">
        <f>LN(Data[[#This Row],[Metcalfe
(n^2)]])</f>
        <v>24.458425668443379</v>
      </c>
      <c r="I2174" s="42">
        <f t="shared" si="267"/>
        <v>24.676055902923736</v>
      </c>
      <c r="J2174" s="40">
        <f>Data[[#This Row],[DAA 
(n)]]*LN(Data[[#This Row],[DAA 
(n)]])</f>
        <v>2503099.741334164</v>
      </c>
      <c r="K2174" s="40">
        <f t="shared" si="268"/>
        <v>2841481.240541805</v>
      </c>
      <c r="L2174" s="29">
        <f>LN(Data[[#This Row],[MA'[n*ln(n)']
30d]])</f>
        <v>14.859836037741443</v>
      </c>
      <c r="M2174" s="43">
        <f t="shared" si="269"/>
        <v>14.820748935592764</v>
      </c>
      <c r="N2174" s="40">
        <f>Data[[#This Row],[DAA 
(n)]]^1.5</f>
        <v>92601810.50661242</v>
      </c>
      <c r="O2174" s="40">
        <f t="shared" si="270"/>
        <v>110940524.89526305</v>
      </c>
      <c r="P2174" s="43">
        <f>LN(Data[[#This Row],[MA'[n^1.5']]])</f>
        <v>18.524504803923808</v>
      </c>
      <c r="Q2174" s="43">
        <f t="shared" si="271"/>
        <v>18.469642867286066</v>
      </c>
      <c r="R2174" s="30">
        <f>$O$1+$O$2*Data[[#This Row],[MA'[ln(n^2)']]]</f>
        <v>24.676055902923736</v>
      </c>
      <c r="S2174" s="30">
        <f>$Q$1+$Q$2*Data[[#This Row],[MA'[ln(n*ln(n))']]]</f>
        <v>20.974235743728059</v>
      </c>
      <c r="T2174" s="31">
        <f>$O$3*Data[[#This Row],[Metcalfe
(n^2)]]</f>
        <v>21785254984.48</v>
      </c>
      <c r="U2174" s="31">
        <f t="shared" si="272"/>
        <v>27924318581.258659</v>
      </c>
      <c r="V2174" s="30">
        <f>LN(Data[[#This Row],[MA'[NVA']
30d]]/Data[[#This Row],[MA'[NVMetcalfe calc']]])</f>
        <v>-1.7831094738648972</v>
      </c>
      <c r="W2174" s="30">
        <f>$Q$3+Data[[#This Row],[NVM
(scaled)]]/((Data[[#This Row],[Upper Bound]]-Data[[#This Row],[Lower Bound]])/2)</f>
        <v>-0.37336904397447945</v>
      </c>
      <c r="X2174" s="30">
        <f>(Data[[#This Row],[Upper Bound]]+Data[[#This Row],[Lower Bound]])/2</f>
        <v>22.825145823325897</v>
      </c>
      <c r="Y2174" s="29">
        <f>LN(Data[[#This Row],[NVActual]]/Data[[#This Row],[MA'[n^2']
30d]])</f>
        <v>-2.5300160726560716</v>
      </c>
      <c r="Z2174" s="29">
        <f>LN(Data[[#This Row],[NVActual]]/Data[[#This Row],[MA'[n*ln(n)']
30d]])</f>
        <v>7.3168381368676609</v>
      </c>
      <c r="AA2174" s="29">
        <f>LN(Data[[#This Row],[NVActual]]/Data[[#This Row],[MA'[n^1.5']]])</f>
        <v>3.6521693706852969</v>
      </c>
      <c r="AB2174" s="29">
        <f>LN(Data[[#This Row],[NVActual]]/Data[[#This Row],[Metcalfe
(n^2)]])</f>
        <v>-2.2817514938342756</v>
      </c>
      <c r="AC2174" s="26">
        <f>1+Data[[#This Row],[MA'[NVMetcalfe calc']]]/((Data[[#This Row],[NVM_norm
(scaled)]]-Data[[#This Row],[NV_fund.]])/2)</f>
        <v>-2407422951.8045845</v>
      </c>
    </row>
    <row r="2175" spans="1:29" x14ac:dyDescent="0.2">
      <c r="A2175" s="23">
        <v>42001</v>
      </c>
      <c r="B2175" s="24">
        <v>4330272746.4834003</v>
      </c>
      <c r="C2175" s="24">
        <f t="shared" si="265"/>
        <v>4721835543.178771</v>
      </c>
      <c r="D2175" s="25">
        <f>LN(Data[[#This Row],[NVActual]])</f>
        <v>22.188896366927004</v>
      </c>
      <c r="E2175" s="26">
        <v>263683</v>
      </c>
      <c r="F2175" s="40">
        <f>Data[[#This Row],[DAA 
(n)]]^2</f>
        <v>69528724489</v>
      </c>
      <c r="G2175" s="41">
        <f t="shared" si="266"/>
        <v>53481115028.166664</v>
      </c>
      <c r="H2175" s="28">
        <f>LN(Data[[#This Row],[Metcalfe
(n^2)]])</f>
        <v>24.965005806131412</v>
      </c>
      <c r="I2175" s="42">
        <f t="shared" si="267"/>
        <v>24.670355919447122</v>
      </c>
      <c r="J2175" s="40">
        <f>Data[[#This Row],[DAA 
(n)]]*LN(Data[[#This Row],[DAA 
(n)]])</f>
        <v>3291423.8129890747</v>
      </c>
      <c r="K2175" s="40">
        <f t="shared" si="268"/>
        <v>2834108.3485486372</v>
      </c>
      <c r="L2175" s="29">
        <f>LN(Data[[#This Row],[MA'[n*ln(n)']
30d]])</f>
        <v>14.85723793017049</v>
      </c>
      <c r="M2175" s="43">
        <f t="shared" si="269"/>
        <v>14.817631583579034</v>
      </c>
      <c r="N2175" s="40">
        <f>Data[[#This Row],[DAA 
(n)]]^1.5</f>
        <v>135401413.06291068</v>
      </c>
      <c r="O2175" s="40">
        <f t="shared" si="270"/>
        <v>110568987.20218836</v>
      </c>
      <c r="P2175" s="43">
        <f>LN(Data[[#This Row],[MA'[n^1.5']]])</f>
        <v>18.521150202688158</v>
      </c>
      <c r="Q2175" s="43">
        <f t="shared" si="271"/>
        <v>18.465277095196178</v>
      </c>
      <c r="R2175" s="30">
        <f>$O$1+$O$2*Data[[#This Row],[MA'[ln(n^2)']]]</f>
        <v>24.670355919447122</v>
      </c>
      <c r="S2175" s="30">
        <f>$Q$1+$Q$2*Data[[#This Row],[MA'[ln(n*ln(n))']]]</f>
        <v>20.969092112905404</v>
      </c>
      <c r="T2175" s="31">
        <f>$O$3*Data[[#This Row],[Metcalfe
(n^2)]]</f>
        <v>36154936734.279999</v>
      </c>
      <c r="U2175" s="31">
        <f t="shared" si="272"/>
        <v>27810179814.64666</v>
      </c>
      <c r="V2175" s="30">
        <f>LN(Data[[#This Row],[MA'[NVA']
30d]]/Data[[#This Row],[MA'[NVMetcalfe calc']]])</f>
        <v>-1.7732045237844036</v>
      </c>
      <c r="W2175" s="30">
        <f>$Q$3+Data[[#This Row],[NVM
(scaled)]]/((Data[[#This Row],[Upper Bound]]-Data[[#This Row],[Lower Bound]])/2)</f>
        <v>-0.36816165313609484</v>
      </c>
      <c r="X2175" s="30">
        <f>(Data[[#This Row],[Upper Bound]]+Data[[#This Row],[Lower Bound]])/2</f>
        <v>22.819724016176263</v>
      </c>
      <c r="Y2175" s="32">
        <f>LN(Data[[#This Row],[NVActual]]/Data[[#This Row],[MA'[n^2']
30d]])</f>
        <v>-2.5136980714779629</v>
      </c>
      <c r="Z2175" s="32">
        <f>LN(Data[[#This Row],[NVActual]]/Data[[#This Row],[MA'[n*ln(n)']
30d]])</f>
        <v>7.3316584367565136</v>
      </c>
      <c r="AA2175" s="32">
        <f>LN(Data[[#This Row],[NVActual]]/Data[[#This Row],[MA'[n^1.5']]])</f>
        <v>3.6677461642388445</v>
      </c>
      <c r="AB2175" s="32">
        <f>LN(Data[[#This Row],[NVActual]]/Data[[#This Row],[Metcalfe
(n^2)]])</f>
        <v>-2.7761094392044088</v>
      </c>
      <c r="AC2175" s="34">
        <f>1+Data[[#This Row],[MA'[NVMetcalfe calc']]]/((Data[[#This Row],[NVM_norm
(scaled)]]-Data[[#This Row],[NV_fund.]])/2)</f>
        <v>-2398681811.6718302</v>
      </c>
    </row>
    <row r="2176" spans="1:29" x14ac:dyDescent="0.2">
      <c r="A2176" s="23">
        <v>42000</v>
      </c>
      <c r="B2176" s="24">
        <v>4314703858.0349398</v>
      </c>
      <c r="C2176" s="24">
        <f t="shared" si="265"/>
        <v>4748221446.1952829</v>
      </c>
      <c r="D2176" s="25">
        <f>LN(Data[[#This Row],[NVActual]])</f>
        <v>22.185294528311985</v>
      </c>
      <c r="E2176" s="26">
        <v>210729</v>
      </c>
      <c r="F2176" s="40">
        <f>Data[[#This Row],[DAA 
(n)]]^2</f>
        <v>44406711441</v>
      </c>
      <c r="G2176" s="41">
        <f t="shared" si="266"/>
        <v>52616432654.666664</v>
      </c>
      <c r="H2176" s="28">
        <f>LN(Data[[#This Row],[Metcalfe
(n^2)]])</f>
        <v>24.516656453542364</v>
      </c>
      <c r="I2176" s="42">
        <f t="shared" si="267"/>
        <v>24.654790843606392</v>
      </c>
      <c r="J2176" s="40">
        <f>Data[[#This Row],[DAA 
(n)]]*LN(Data[[#This Row],[DAA 
(n)]])</f>
        <v>2583185.2488992643</v>
      </c>
      <c r="K2176" s="40">
        <f t="shared" si="268"/>
        <v>2809638.465116939</v>
      </c>
      <c r="L2176" s="29">
        <f>LN(Data[[#This Row],[MA'[n*ln(n)']
30d]])</f>
        <v>14.848566372931774</v>
      </c>
      <c r="M2176" s="43">
        <f t="shared" si="269"/>
        <v>14.814701640830014</v>
      </c>
      <c r="N2176" s="40">
        <f>Data[[#This Row],[DAA 
(n)]]^1.5</f>
        <v>96735628.882281363</v>
      </c>
      <c r="O2176" s="40">
        <f t="shared" si="270"/>
        <v>109235450.98798208</v>
      </c>
      <c r="P2176" s="43">
        <f>LN(Data[[#This Row],[MA'[n^1.5']]])</f>
        <v>18.509016211337112</v>
      </c>
      <c r="Q2176" s="43">
        <f t="shared" si="271"/>
        <v>18.461158299729163</v>
      </c>
      <c r="R2176" s="30">
        <f>$O$1+$O$2*Data[[#This Row],[MA'[ln(n^2)']]]</f>
        <v>24.654790843606392</v>
      </c>
      <c r="S2176" s="30">
        <f>$Q$1+$Q$2*Data[[#This Row],[MA'[ln(n*ln(n))']]]</f>
        <v>20.964257707369523</v>
      </c>
      <c r="T2176" s="31">
        <f>$O$3*Data[[#This Row],[Metcalfe
(n^2)]]</f>
        <v>23091489949.32</v>
      </c>
      <c r="U2176" s="31">
        <f t="shared" si="272"/>
        <v>27360544980.426662</v>
      </c>
      <c r="V2176" s="30">
        <f>LN(Data[[#This Row],[MA'[NVA']
30d]]/Data[[#This Row],[MA'[NVMetcalfe calc']]])</f>
        <v>-1.7513318958819126</v>
      </c>
      <c r="W2176" s="30">
        <f>$Q$3+Data[[#This Row],[NVM
(scaled)]]/((Data[[#This Row],[Upper Bound]]-Data[[#This Row],[Lower Bound]])/2)</f>
        <v>-0.35909425344853863</v>
      </c>
      <c r="X2176" s="30">
        <f>(Data[[#This Row],[Upper Bound]]+Data[[#This Row],[Lower Bound]])/2</f>
        <v>22.809524275487959</v>
      </c>
      <c r="Y2176" s="29">
        <f>LN(Data[[#This Row],[NVActual]]/Data[[#This Row],[MA'[n^2']
30d]])</f>
        <v>-2.500999787472304</v>
      </c>
      <c r="Z2176" s="29">
        <f>LN(Data[[#This Row],[NVActual]]/Data[[#This Row],[MA'[n*ln(n)']
30d]])</f>
        <v>7.3367281553802117</v>
      </c>
      <c r="AA2176" s="29">
        <f>LN(Data[[#This Row],[NVActual]]/Data[[#This Row],[MA'[n^1.5']]])</f>
        <v>3.676278316974873</v>
      </c>
      <c r="AB2176" s="29">
        <f>LN(Data[[#This Row],[NVActual]]/Data[[#This Row],[Metcalfe
(n^2)]])</f>
        <v>-2.3313619252303779</v>
      </c>
      <c r="AC2176" s="26">
        <f>1+Data[[#This Row],[MA'[NVMetcalfe calc']]]/((Data[[#This Row],[NVM_norm
(scaled)]]-Data[[#This Row],[NV_fund.]])/2)</f>
        <v>-2361862442.0502534</v>
      </c>
    </row>
    <row r="2177" spans="1:29" x14ac:dyDescent="0.2">
      <c r="A2177" s="23">
        <v>41999</v>
      </c>
      <c r="B2177" s="24">
        <v>4494277461.7876101</v>
      </c>
      <c r="C2177" s="24">
        <f t="shared" si="265"/>
        <v>4771487146.5688829</v>
      </c>
      <c r="D2177" s="25">
        <f>LN(Data[[#This Row],[NVActual]])</f>
        <v>22.226070749299367</v>
      </c>
      <c r="E2177" s="26">
        <v>192091</v>
      </c>
      <c r="F2177" s="40">
        <f>Data[[#This Row],[DAA 
(n)]]^2</f>
        <v>36898952281</v>
      </c>
      <c r="G2177" s="41">
        <f t="shared" si="266"/>
        <v>52582005396.5</v>
      </c>
      <c r="H2177" s="28">
        <f>LN(Data[[#This Row],[Metcalfe
(n^2)]])</f>
        <v>24.331448994120954</v>
      </c>
      <c r="I2177" s="42">
        <f t="shared" si="267"/>
        <v>24.654006414132329</v>
      </c>
      <c r="J2177" s="40">
        <f>Data[[#This Row],[DAA 
(n)]]*LN(Data[[#This Row],[DAA 
(n)]])</f>
        <v>2336926.1843648441</v>
      </c>
      <c r="K2177" s="40">
        <f t="shared" si="268"/>
        <v>2808549.5549376463</v>
      </c>
      <c r="L2177" s="29">
        <f>LN(Data[[#This Row],[MA'[n*ln(n)']
30d]])</f>
        <v>14.848178735426927</v>
      </c>
      <c r="M2177" s="43">
        <f t="shared" si="269"/>
        <v>14.812011099082659</v>
      </c>
      <c r="N2177" s="40">
        <f>Data[[#This Row],[DAA 
(n)]]^1.5</f>
        <v>84190003.222529516</v>
      </c>
      <c r="O2177" s="40">
        <f t="shared" si="270"/>
        <v>109179038.57358733</v>
      </c>
      <c r="P2177" s="43">
        <f>LN(Data[[#This Row],[MA'[n^1.5']]])</f>
        <v>18.508499648395137</v>
      </c>
      <c r="Q2177" s="43">
        <f t="shared" si="271"/>
        <v>18.45737633879736</v>
      </c>
      <c r="R2177" s="30">
        <f>$O$1+$O$2*Data[[#This Row],[MA'[ln(n^2)']]]</f>
        <v>24.654006414132329</v>
      </c>
      <c r="S2177" s="30">
        <f>$Q$1+$Q$2*Data[[#This Row],[MA'[ln(n*ln(n))']]]</f>
        <v>20.959818313486384</v>
      </c>
      <c r="T2177" s="31">
        <f>$O$3*Data[[#This Row],[Metcalfe
(n^2)]]</f>
        <v>19187455186.119999</v>
      </c>
      <c r="U2177" s="31">
        <f t="shared" si="272"/>
        <v>27342642806.18</v>
      </c>
      <c r="V2177" s="30">
        <f>LN(Data[[#This Row],[MA'[NVA']
30d]]/Data[[#This Row],[MA'[NVMetcalfe calc']]])</f>
        <v>-1.7457894639993752</v>
      </c>
      <c r="W2177" s="30">
        <f>$Q$3+Data[[#This Row],[NVM
(scaled)]]/((Data[[#This Row],[Upper Bound]]-Data[[#This Row],[Lower Bound]])/2)</f>
        <v>-0.35515461391590541</v>
      </c>
      <c r="X2177" s="30">
        <f>(Data[[#This Row],[Upper Bound]]+Data[[#This Row],[Lower Bound]])/2</f>
        <v>22.806912363809356</v>
      </c>
      <c r="Y2177" s="32">
        <f>LN(Data[[#This Row],[NVActual]]/Data[[#This Row],[MA'[n^2']
30d]])</f>
        <v>-2.4595690461320827</v>
      </c>
      <c r="Z2177" s="32">
        <f>LN(Data[[#This Row],[NVActual]]/Data[[#This Row],[MA'[n*ln(n)']
30d]])</f>
        <v>7.3778920138724411</v>
      </c>
      <c r="AA2177" s="32">
        <f>LN(Data[[#This Row],[NVActual]]/Data[[#This Row],[MA'[n^1.5']]])</f>
        <v>3.717571100904232</v>
      </c>
      <c r="AB2177" s="32">
        <f>LN(Data[[#This Row],[NVActual]]/Data[[#This Row],[Metcalfe
(n^2)]])</f>
        <v>-2.1053782448215879</v>
      </c>
      <c r="AC2177" s="34">
        <f>1+Data[[#This Row],[MA'[NVMetcalfe calc']]]/((Data[[#This Row],[NVM_norm
(scaled)]]-Data[[#This Row],[NV_fund.]])/2)</f>
        <v>-2360984692.8509555</v>
      </c>
    </row>
    <row r="2178" spans="1:29" x14ac:dyDescent="0.2">
      <c r="A2178" s="23">
        <v>41998</v>
      </c>
      <c r="B2178" s="24">
        <v>4353624220.1453896</v>
      </c>
      <c r="C2178" s="24">
        <f t="shared" si="265"/>
        <v>4787659933.6114521</v>
      </c>
      <c r="D2178" s="25">
        <f>LN(Data[[#This Row],[NVActual]])</f>
        <v>22.194274489223229</v>
      </c>
      <c r="E2178" s="26">
        <v>166473</v>
      </c>
      <c r="F2178" s="40">
        <f>Data[[#This Row],[DAA 
(n)]]^2</f>
        <v>27713259729</v>
      </c>
      <c r="G2178" s="41">
        <f t="shared" si="266"/>
        <v>52758455202.599998</v>
      </c>
      <c r="H2178" s="28">
        <f>LN(Data[[#This Row],[Metcalfe
(n^2)]])</f>
        <v>24.045176826181535</v>
      </c>
      <c r="I2178" s="42">
        <f t="shared" si="267"/>
        <v>24.658475015935728</v>
      </c>
      <c r="J2178" s="40">
        <f>Data[[#This Row],[DAA 
(n)]]*LN(Data[[#This Row],[DAA 
(n)]])</f>
        <v>2001436.3608924593</v>
      </c>
      <c r="K2178" s="40">
        <f t="shared" si="268"/>
        <v>2814408.8633215078</v>
      </c>
      <c r="L2178" s="29">
        <f>LN(Data[[#This Row],[MA'[n*ln(n)']
30d]])</f>
        <v>14.850262802236164</v>
      </c>
      <c r="M2178" s="43">
        <f t="shared" si="269"/>
        <v>14.809316356009324</v>
      </c>
      <c r="N2178" s="40">
        <f>Data[[#This Row],[DAA 
(n)]]^1.5</f>
        <v>67922820.07444784</v>
      </c>
      <c r="O2178" s="40">
        <f t="shared" si="270"/>
        <v>109475869.47540262</v>
      </c>
      <c r="P2178" s="43">
        <f>LN(Data[[#This Row],[MA'[n^1.5']]])</f>
        <v>18.511214712848126</v>
      </c>
      <c r="Q2178" s="43">
        <f t="shared" si="271"/>
        <v>18.453588150463457</v>
      </c>
      <c r="R2178" s="30">
        <f>$O$1+$O$2*Data[[#This Row],[MA'[ln(n^2)']]]</f>
        <v>24.658475015935728</v>
      </c>
      <c r="S2178" s="30">
        <f>$Q$1+$Q$2*Data[[#This Row],[MA'[ln(n*ln(n))']]]</f>
        <v>20.955371987415383</v>
      </c>
      <c r="T2178" s="31">
        <f>$O$3*Data[[#This Row],[Metcalfe
(n^2)]]</f>
        <v>14410895059.08</v>
      </c>
      <c r="U2178" s="31">
        <f t="shared" si="272"/>
        <v>27434396705.352001</v>
      </c>
      <c r="V2178" s="30">
        <f>LN(Data[[#This Row],[MA'[NVA']
30d]]/Data[[#This Row],[MA'[NVMetcalfe calc']]])</f>
        <v>-1.7457558198584233</v>
      </c>
      <c r="W2178" s="30">
        <f>$Q$3+Data[[#This Row],[NVM
(scaled)]]/((Data[[#This Row],[Upper Bound]]-Data[[#This Row],[Lower Bound]])/2)</f>
        <v>-0.35286105809806623</v>
      </c>
      <c r="X2178" s="30">
        <f>(Data[[#This Row],[Upper Bound]]+Data[[#This Row],[Lower Bound]])/2</f>
        <v>22.806923501675556</v>
      </c>
      <c r="Y2178" s="29">
        <f>LN(Data[[#This Row],[NVActual]]/Data[[#This Row],[MA'[n^2']
30d]])</f>
        <v>-2.4947153954355228</v>
      </c>
      <c r="Z2178" s="29">
        <f>LN(Data[[#This Row],[NVActual]]/Data[[#This Row],[MA'[n*ln(n)']
30d]])</f>
        <v>7.3440116869870664</v>
      </c>
      <c r="AA2178" s="29">
        <f>LN(Data[[#This Row],[NVActual]]/Data[[#This Row],[MA'[n^1.5']]])</f>
        <v>3.6830597763751043</v>
      </c>
      <c r="AB2178" s="29">
        <f>LN(Data[[#This Row],[NVActual]]/Data[[#This Row],[Metcalfe
(n^2)]])</f>
        <v>-1.850902336958306</v>
      </c>
      <c r="AC2178" s="26">
        <f>1+Data[[#This Row],[MA'[NVMetcalfe calc']]]/((Data[[#This Row],[NVM_norm
(scaled)]]-Data[[#This Row],[NV_fund.]])/2)</f>
        <v>-2369140923.8256116</v>
      </c>
    </row>
    <row r="2179" spans="1:29" x14ac:dyDescent="0.2">
      <c r="A2179" s="23">
        <v>41997</v>
      </c>
      <c r="B2179" s="24">
        <v>4407433219.5887804</v>
      </c>
      <c r="C2179" s="24">
        <f t="shared" si="265"/>
        <v>4812629544.6297426</v>
      </c>
      <c r="D2179" s="25">
        <f>LN(Data[[#This Row],[NVActual]])</f>
        <v>22.206558320581816</v>
      </c>
      <c r="E2179" s="26">
        <v>186732</v>
      </c>
      <c r="F2179" s="40">
        <f>Data[[#This Row],[DAA 
(n)]]^2</f>
        <v>34868839824</v>
      </c>
      <c r="G2179" s="41">
        <f t="shared" si="266"/>
        <v>53221499104.433334</v>
      </c>
      <c r="H2179" s="28">
        <f>LN(Data[[#This Row],[Metcalfe
(n^2)]])</f>
        <v>24.27485942561502</v>
      </c>
      <c r="I2179" s="42">
        <f t="shared" si="267"/>
        <v>24.672018322296619</v>
      </c>
      <c r="J2179" s="40">
        <f>Data[[#This Row],[DAA 
(n)]]*LN(Data[[#This Row],[DAA 
(n)]])</f>
        <v>2266446.525131972</v>
      </c>
      <c r="K2179" s="40">
        <f t="shared" si="268"/>
        <v>2830817.9257274461</v>
      </c>
      <c r="L2179" s="29">
        <f>LN(Data[[#This Row],[MA'[n*ln(n)']
30d]])</f>
        <v>14.856076247552952</v>
      </c>
      <c r="M2179" s="43">
        <f t="shared" si="269"/>
        <v>14.80666392450174</v>
      </c>
      <c r="N2179" s="40">
        <f>Data[[#This Row],[DAA 
(n)]]^1.5</f>
        <v>80691562.124023616</v>
      </c>
      <c r="O2179" s="40">
        <f t="shared" si="270"/>
        <v>110282455.58864386</v>
      </c>
      <c r="P2179" s="43">
        <f>LN(Data[[#This Row],[MA'[n^1.5']]])</f>
        <v>18.518555410725828</v>
      </c>
      <c r="Q2179" s="43">
        <f t="shared" si="271"/>
        <v>18.449865060544322</v>
      </c>
      <c r="R2179" s="30">
        <f>$O$1+$O$2*Data[[#This Row],[MA'[ln(n^2)']]]</f>
        <v>24.672018322296619</v>
      </c>
      <c r="S2179" s="30">
        <f>$Q$1+$Q$2*Data[[#This Row],[MA'[ln(n*ln(n))']]]</f>
        <v>20.95099547542787</v>
      </c>
      <c r="T2179" s="31">
        <f>$O$3*Data[[#This Row],[Metcalfe
(n^2)]]</f>
        <v>18131796708.48</v>
      </c>
      <c r="U2179" s="31">
        <f t="shared" si="272"/>
        <v>27675179534.30534</v>
      </c>
      <c r="V2179" s="30">
        <f>LN(Data[[#This Row],[MA'[NVA']
30d]]/Data[[#This Row],[MA'[NVMetcalfe calc']]])</f>
        <v>-1.7492923481951987</v>
      </c>
      <c r="W2179" s="30">
        <f>$Q$3+Data[[#This Row],[NVM
(scaled)]]/((Data[[#This Row],[Upper Bound]]-Data[[#This Row],[Lower Bound]])/2)</f>
        <v>-0.35022123495814228</v>
      </c>
      <c r="X2179" s="30">
        <f>(Data[[#This Row],[Upper Bound]]+Data[[#This Row],[Lower Bound]])/2</f>
        <v>22.811506898862245</v>
      </c>
      <c r="Y2179" s="32">
        <f>LN(Data[[#This Row],[NVActual]]/Data[[#This Row],[MA'[n^2']
30d]])</f>
        <v>-2.49116994958269</v>
      </c>
      <c r="Z2179" s="32">
        <f>LN(Data[[#This Row],[NVActual]]/Data[[#This Row],[MA'[n*ln(n)']
30d]])</f>
        <v>7.3504820730288634</v>
      </c>
      <c r="AA2179" s="32">
        <f>LN(Data[[#This Row],[NVActual]]/Data[[#This Row],[MA'[n^1.5']]])</f>
        <v>3.6880029098559866</v>
      </c>
      <c r="AB2179" s="32">
        <f>LN(Data[[#This Row],[NVActual]]/Data[[#This Row],[Metcalfe
(n^2)]])</f>
        <v>-2.0683011050332047</v>
      </c>
      <c r="AC2179" s="34">
        <f>1+Data[[#This Row],[MA'[NVMetcalfe calc']]]/((Data[[#This Row],[NVM_norm
(scaled)]]-Data[[#This Row],[NV_fund.]])/2)</f>
        <v>-2389733560.7107501</v>
      </c>
    </row>
    <row r="2180" spans="1:29" x14ac:dyDescent="0.2">
      <c r="A2180" s="23">
        <v>41996</v>
      </c>
      <c r="B2180" s="24">
        <v>4584226091.3290005</v>
      </c>
      <c r="C2180" s="24">
        <f t="shared" si="265"/>
        <v>4835830503.4300499</v>
      </c>
      <c r="D2180" s="25">
        <f>LN(Data[[#This Row],[NVActual]])</f>
        <v>22.245887136985719</v>
      </c>
      <c r="E2180" s="26">
        <v>244340</v>
      </c>
      <c r="F2180" s="40">
        <f>Data[[#This Row],[DAA 
(n)]]^2</f>
        <v>59702035600</v>
      </c>
      <c r="G2180" s="41">
        <f t="shared" si="266"/>
        <v>53555783513.633331</v>
      </c>
      <c r="H2180" s="28">
        <f>LN(Data[[#This Row],[Metcalfe
(n^2)]])</f>
        <v>24.812631953916103</v>
      </c>
      <c r="I2180" s="42">
        <f t="shared" si="267"/>
        <v>24.680444511514185</v>
      </c>
      <c r="J2180" s="40">
        <f>Data[[#This Row],[DAA 
(n)]]*LN(Data[[#This Row],[DAA 
(n)]])</f>
        <v>3031359.2458099304</v>
      </c>
      <c r="K2180" s="40">
        <f t="shared" si="268"/>
        <v>2841889.0869012624</v>
      </c>
      <c r="L2180" s="29">
        <f>LN(Data[[#This Row],[MA'[n*ln(n)']
30d]])</f>
        <v>14.859979560453024</v>
      </c>
      <c r="M2180" s="43">
        <f t="shared" si="269"/>
        <v>14.803879234268122</v>
      </c>
      <c r="N2180" s="40">
        <f>Data[[#This Row],[DAA 
(n)]]^1.5</f>
        <v>120779118.13928755</v>
      </c>
      <c r="O2180" s="40">
        <f t="shared" si="270"/>
        <v>110843942.46931407</v>
      </c>
      <c r="P2180" s="43">
        <f>LN(Data[[#This Row],[MA'[n^1.5']]])</f>
        <v>18.523633846338704</v>
      </c>
      <c r="Q2180" s="43">
        <f t="shared" si="271"/>
        <v>18.445981847476858</v>
      </c>
      <c r="R2180" s="30">
        <f>$O$1+$O$2*Data[[#This Row],[MA'[ln(n^2)']]]</f>
        <v>24.680444511514185</v>
      </c>
      <c r="S2180" s="30">
        <f>$Q$1+$Q$2*Data[[#This Row],[MA'[ln(n*ln(n))']]]</f>
        <v>20.946400736542397</v>
      </c>
      <c r="T2180" s="31">
        <f>$O$3*Data[[#This Row],[Metcalfe
(n^2)]]</f>
        <v>31045058512</v>
      </c>
      <c r="U2180" s="31">
        <f t="shared" si="272"/>
        <v>27849007427.089336</v>
      </c>
      <c r="V2180" s="30">
        <f>LN(Data[[#This Row],[MA'[NVA']
30d]]/Data[[#This Row],[MA'[NVMetcalfe calc']]])</f>
        <v>-1.7507444425574878</v>
      </c>
      <c r="W2180" s="30">
        <f>$Q$3+Data[[#This Row],[NVM
(scaled)]]/((Data[[#This Row],[Upper Bound]]-Data[[#This Row],[Lower Bound]])/2)</f>
        <v>-0.34772036326527289</v>
      </c>
      <c r="X2180" s="30">
        <f>(Data[[#This Row],[Upper Bound]]+Data[[#This Row],[Lower Bound]])/2</f>
        <v>22.813422624028291</v>
      </c>
      <c r="Y2180" s="29">
        <f>LN(Data[[#This Row],[NVActual]]/Data[[#This Row],[MA'[n^2']
30d]])</f>
        <v>-2.4581024931446462</v>
      </c>
      <c r="Z2180" s="29">
        <f>LN(Data[[#This Row],[NVActual]]/Data[[#This Row],[MA'[n*ln(n)']
30d]])</f>
        <v>7.385907576532694</v>
      </c>
      <c r="AA2180" s="29">
        <f>LN(Data[[#This Row],[NVActual]]/Data[[#This Row],[MA'[n^1.5']]])</f>
        <v>3.7222532906470116</v>
      </c>
      <c r="AB2180" s="29">
        <f>LN(Data[[#This Row],[NVActual]]/Data[[#This Row],[Metcalfe
(n^2)]])</f>
        <v>-2.5667448169303841</v>
      </c>
      <c r="AC2180" s="26">
        <f>1+Data[[#This Row],[MA'[NVMetcalfe calc']]]/((Data[[#This Row],[NVM_norm
(scaled)]]-Data[[#This Row],[NV_fund.]])/2)</f>
        <v>-2404804238.7879567</v>
      </c>
    </row>
    <row r="2181" spans="1:29" x14ac:dyDescent="0.2">
      <c r="A2181" s="23">
        <v>41995</v>
      </c>
      <c r="B2181" s="24">
        <v>4525126532.8886499</v>
      </c>
      <c r="C2181" s="24">
        <f t="shared" si="265"/>
        <v>4848928228.1342583</v>
      </c>
      <c r="D2181" s="25">
        <f>LN(Data[[#This Row],[NVActual]])</f>
        <v>22.232911376776656</v>
      </c>
      <c r="E2181" s="26">
        <v>260678</v>
      </c>
      <c r="F2181" s="40">
        <f>Data[[#This Row],[DAA 
(n)]]^2</f>
        <v>67953019684</v>
      </c>
      <c r="G2181" s="41">
        <f t="shared" si="266"/>
        <v>53638977861.133331</v>
      </c>
      <c r="H2181" s="28">
        <f>LN(Data[[#This Row],[Metcalfe
(n^2)]])</f>
        <v>24.942082416350111</v>
      </c>
      <c r="I2181" s="42">
        <f t="shared" si="267"/>
        <v>24.681809663977752</v>
      </c>
      <c r="J2181" s="40">
        <f>Data[[#This Row],[DAA 
(n)]]*LN(Data[[#This Row],[DAA 
(n)]])</f>
        <v>3250926.0800646571</v>
      </c>
      <c r="K2181" s="40">
        <f t="shared" si="268"/>
        <v>2844149.7822427065</v>
      </c>
      <c r="L2181" s="29">
        <f>LN(Data[[#This Row],[MA'[n*ln(n)']
30d]])</f>
        <v>14.860774734567233</v>
      </c>
      <c r="M2181" s="43">
        <f t="shared" si="269"/>
        <v>14.800910958112064</v>
      </c>
      <c r="N2181" s="40">
        <f>Data[[#This Row],[DAA 
(n)]]^1.5</f>
        <v>133093415.55909441</v>
      </c>
      <c r="O2181" s="40">
        <f t="shared" si="270"/>
        <v>110969522.68565693</v>
      </c>
      <c r="P2181" s="43">
        <f>LN(Data[[#This Row],[MA'[n^1.5']]])</f>
        <v>18.524766151175768</v>
      </c>
      <c r="Q2181" s="43">
        <f t="shared" si="271"/>
        <v>18.441856186922102</v>
      </c>
      <c r="R2181" s="30">
        <f>$O$1+$O$2*Data[[#This Row],[MA'[ln(n^2)']]]</f>
        <v>24.681809663977752</v>
      </c>
      <c r="S2181" s="30">
        <f>$Q$1+$Q$2*Data[[#This Row],[MA'[ln(n*ln(n))']]]</f>
        <v>20.941503080884903</v>
      </c>
      <c r="T2181" s="31">
        <f>$O$3*Data[[#This Row],[Metcalfe
(n^2)]]</f>
        <v>35335570235.68</v>
      </c>
      <c r="U2181" s="31">
        <f t="shared" si="272"/>
        <v>27892268487.789341</v>
      </c>
      <c r="V2181" s="30">
        <f>LN(Data[[#This Row],[MA'[NVA']
30d]]/Data[[#This Row],[MA'[NVMetcalfe calc']]])</f>
        <v>-1.7495918386518174</v>
      </c>
      <c r="W2181" s="30">
        <f>$Q$3+Data[[#This Row],[NVM
(scaled)]]/((Data[[#This Row],[Upper Bound]]-Data[[#This Row],[Lower Bound]])/2)</f>
        <v>-0.3455339193639495</v>
      </c>
      <c r="X2181" s="30">
        <f>(Data[[#This Row],[Upper Bound]]+Data[[#This Row],[Lower Bound]])/2</f>
        <v>22.811656372431329</v>
      </c>
      <c r="Y2181" s="32">
        <f>LN(Data[[#This Row],[NVActual]]/Data[[#This Row],[MA'[n^2']
30d]])</f>
        <v>-2.4726304628672469</v>
      </c>
      <c r="Z2181" s="32">
        <f>LN(Data[[#This Row],[NVActual]]/Data[[#This Row],[MA'[n*ln(n)']
30d]])</f>
        <v>7.3721366422094237</v>
      </c>
      <c r="AA2181" s="32">
        <f>LN(Data[[#This Row],[NVActual]]/Data[[#This Row],[MA'[n^1.5']]])</f>
        <v>3.7081452256008882</v>
      </c>
      <c r="AB2181" s="32">
        <f>LN(Data[[#This Row],[NVActual]]/Data[[#This Row],[Metcalfe
(n^2)]])</f>
        <v>-2.7091710395734552</v>
      </c>
      <c r="AC2181" s="34">
        <f>1+Data[[#This Row],[MA'[NVMetcalfe calc']]]/((Data[[#This Row],[NVM_norm
(scaled)]]-Data[[#This Row],[NV_fund.]])/2)</f>
        <v>-2408951010.4421549</v>
      </c>
    </row>
    <row r="2182" spans="1:29" x14ac:dyDescent="0.2">
      <c r="A2182" s="23">
        <v>41994</v>
      </c>
      <c r="B2182" s="24">
        <v>4375857072.6002398</v>
      </c>
      <c r="C2182" s="24">
        <f t="shared" si="265"/>
        <v>4857321343.4471436</v>
      </c>
      <c r="D2182" s="25">
        <f>LN(Data[[#This Row],[NVActual]])</f>
        <v>22.199368239878265</v>
      </c>
      <c r="E2182" s="26">
        <v>237992</v>
      </c>
      <c r="F2182" s="40">
        <f>Data[[#This Row],[DAA 
(n)]]^2</f>
        <v>56640192064</v>
      </c>
      <c r="G2182" s="41">
        <f t="shared" si="266"/>
        <v>52455449777.033333</v>
      </c>
      <c r="H2182" s="28">
        <f>LN(Data[[#This Row],[Metcalfe
(n^2)]])</f>
        <v>24.759984677286578</v>
      </c>
      <c r="I2182" s="42">
        <f t="shared" si="267"/>
        <v>24.657169559629306</v>
      </c>
      <c r="J2182" s="40">
        <f>Data[[#This Row],[DAA 
(n)]]*LN(Data[[#This Row],[DAA 
(n)]])</f>
        <v>2946339.1366583938</v>
      </c>
      <c r="K2182" s="40">
        <f t="shared" si="268"/>
        <v>2808447.060384681</v>
      </c>
      <c r="L2182" s="29">
        <f>LN(Data[[#This Row],[MA'[n*ln(n)']
30d]])</f>
        <v>14.848142240994049</v>
      </c>
      <c r="M2182" s="43">
        <f t="shared" si="269"/>
        <v>14.797611500296274</v>
      </c>
      <c r="N2182" s="40">
        <f>Data[[#This Row],[DAA 
(n)]]^1.5</f>
        <v>116103025.75598736</v>
      </c>
      <c r="O2182" s="40">
        <f t="shared" si="270"/>
        <v>109081439.34782489</v>
      </c>
      <c r="P2182" s="43">
        <f>LN(Data[[#This Row],[MA'[n^1.5']]])</f>
        <v>18.507605311195867</v>
      </c>
      <c r="Q2182" s="43">
        <f t="shared" si="271"/>
        <v>18.437262117733528</v>
      </c>
      <c r="R2182" s="30">
        <f>$O$1+$O$2*Data[[#This Row],[MA'[ln(n^2)']]]</f>
        <v>24.657169559629306</v>
      </c>
      <c r="S2182" s="30">
        <f>$Q$1+$Q$2*Data[[#This Row],[MA'[ln(n*ln(n))']]]</f>
        <v>20.936058975488848</v>
      </c>
      <c r="T2182" s="31">
        <f>$O$3*Data[[#This Row],[Metcalfe
(n^2)]]</f>
        <v>29452899873.280003</v>
      </c>
      <c r="U2182" s="31">
        <f t="shared" si="272"/>
        <v>27276833884.057339</v>
      </c>
      <c r="V2182" s="30">
        <f>LN(Data[[#This Row],[MA'[NVA']
30d]]/Data[[#This Row],[MA'[NVMetcalfe calc']]])</f>
        <v>-1.7255506442052282</v>
      </c>
      <c r="W2182" s="30">
        <f>$Q$3+Data[[#This Row],[NVM
(scaled)]]/((Data[[#This Row],[Upper Bound]]-Data[[#This Row],[Lower Bound]])/2)</f>
        <v>-0.33743851879038655</v>
      </c>
      <c r="X2182" s="30">
        <f>(Data[[#This Row],[Upper Bound]]+Data[[#This Row],[Lower Bound]])/2</f>
        <v>22.796614267559079</v>
      </c>
      <c r="Y2182" s="29">
        <f>LN(Data[[#This Row],[NVActual]]/Data[[#This Row],[MA'[n^2']
30d]])</f>
        <v>-2.483861830746021</v>
      </c>
      <c r="Z2182" s="29">
        <f>LN(Data[[#This Row],[NVActual]]/Data[[#This Row],[MA'[n*ln(n)']
30d]])</f>
        <v>7.3512259988842139</v>
      </c>
      <c r="AA2182" s="29">
        <f>LN(Data[[#This Row],[NVActual]]/Data[[#This Row],[MA'[n^1.5']]])</f>
        <v>3.6917629286823974</v>
      </c>
      <c r="AB2182" s="29">
        <f>LN(Data[[#This Row],[NVActual]]/Data[[#This Row],[Metcalfe
(n^2)]])</f>
        <v>-2.5606164374083145</v>
      </c>
      <c r="AC2182" s="26">
        <f>1+Data[[#This Row],[MA'[NVMetcalfe calc']]]/((Data[[#This Row],[NVM_norm
(scaled)]]-Data[[#This Row],[NV_fund.]])/2)</f>
        <v>-2358154373.070796</v>
      </c>
    </row>
    <row r="2183" spans="1:29" x14ac:dyDescent="0.2">
      <c r="A2183" s="23">
        <v>41993</v>
      </c>
      <c r="B2183" s="24">
        <v>4498454597.0755701</v>
      </c>
      <c r="C2183" s="24">
        <f t="shared" si="265"/>
        <v>4869643181.6899176</v>
      </c>
      <c r="D2183" s="25">
        <f>LN(Data[[#This Row],[NVActual]])</f>
        <v>22.226999751867449</v>
      </c>
      <c r="E2183" s="26">
        <v>251036</v>
      </c>
      <c r="F2183" s="40">
        <f>Data[[#This Row],[DAA 
(n)]]^2</f>
        <v>63019073296</v>
      </c>
      <c r="G2183" s="41">
        <f t="shared" si="266"/>
        <v>51859212447.033333</v>
      </c>
      <c r="H2183" s="28">
        <f>LN(Data[[#This Row],[Metcalfe
(n^2)]])</f>
        <v>24.866703268248347</v>
      </c>
      <c r="I2183" s="42">
        <f t="shared" si="267"/>
        <v>24.644519266094914</v>
      </c>
      <c r="J2183" s="40">
        <f>Data[[#This Row],[DAA 
(n)]]*LN(Data[[#This Row],[DAA 
(n)]])</f>
        <v>3121218.8608239959</v>
      </c>
      <c r="K2183" s="40">
        <f t="shared" si="268"/>
        <v>2790227.2844804595</v>
      </c>
      <c r="L2183" s="29">
        <f>LN(Data[[#This Row],[MA'[n*ln(n)']
30d]])</f>
        <v>14.84163361445103</v>
      </c>
      <c r="M2183" s="43">
        <f t="shared" si="269"/>
        <v>14.794838601225079</v>
      </c>
      <c r="N2183" s="40">
        <f>Data[[#This Row],[DAA 
(n)]]^1.5</f>
        <v>125777804.41689491</v>
      </c>
      <c r="O2183" s="40">
        <f t="shared" si="270"/>
        <v>108122781.86559193</v>
      </c>
      <c r="P2183" s="43">
        <f>LN(Data[[#This Row],[MA'[n^1.5']]])</f>
        <v>18.498778008468012</v>
      </c>
      <c r="Q2183" s="43">
        <f t="shared" si="271"/>
        <v>18.433379507841632</v>
      </c>
      <c r="R2183" s="30">
        <f>$O$1+$O$2*Data[[#This Row],[MA'[ln(n^2)']]]</f>
        <v>24.644519266094914</v>
      </c>
      <c r="S2183" s="30">
        <f>$Q$1+$Q$2*Data[[#This Row],[MA'[ln(n*ln(n))']]]</f>
        <v>20.931483692021377</v>
      </c>
      <c r="T2183" s="31">
        <f>$O$3*Data[[#This Row],[Metcalfe
(n^2)]]</f>
        <v>32769918113.920002</v>
      </c>
      <c r="U2183" s="31">
        <f t="shared" si="272"/>
        <v>26966790472.45734</v>
      </c>
      <c r="V2183" s="30">
        <f>LN(Data[[#This Row],[MA'[NVA']
30d]]/Data[[#This Row],[MA'[NVMetcalfe calc']]])</f>
        <v>-1.7115854606900509</v>
      </c>
      <c r="W2183" s="30">
        <f>$Q$3+Data[[#This Row],[NVM
(scaled)]]/((Data[[#This Row],[Upper Bound]]-Data[[#This Row],[Lower Bound]])/2)</f>
        <v>-0.33193324116864653</v>
      </c>
      <c r="X2183" s="30">
        <f>(Data[[#This Row],[Upper Bound]]+Data[[#This Row],[Lower Bound]])/2</f>
        <v>22.788001479058146</v>
      </c>
      <c r="Y2183" s="32">
        <f>LN(Data[[#This Row],[NVActual]]/Data[[#This Row],[MA'[n^2']
30d]])</f>
        <v>-2.444798678939061</v>
      </c>
      <c r="Z2183" s="32">
        <f>LN(Data[[#This Row],[NVActual]]/Data[[#This Row],[MA'[n*ln(n)']
30d]])</f>
        <v>7.3853661374164208</v>
      </c>
      <c r="AA2183" s="32">
        <f>LN(Data[[#This Row],[NVActual]]/Data[[#This Row],[MA'[n^1.5']]])</f>
        <v>3.7282217433994371</v>
      </c>
      <c r="AB2183" s="32">
        <f>LN(Data[[#This Row],[NVActual]]/Data[[#This Row],[Metcalfe
(n^2)]])</f>
        <v>-2.6397035163808975</v>
      </c>
      <c r="AC2183" s="34">
        <f>1+Data[[#This Row],[MA'[NVMetcalfe calc']]]/((Data[[#This Row],[NVM_norm
(scaled)]]-Data[[#This Row],[NV_fund.]])/2)</f>
        <v>-2332773927.5409899</v>
      </c>
    </row>
    <row r="2184" spans="1:29" x14ac:dyDescent="0.2">
      <c r="A2184" s="23">
        <v>41992</v>
      </c>
      <c r="B2184" s="24">
        <v>4336255009.0482903</v>
      </c>
      <c r="C2184" s="24">
        <f t="shared" si="265"/>
        <v>4880620164.6233788</v>
      </c>
      <c r="D2184" s="25">
        <f>LN(Data[[#This Row],[NVActual]])</f>
        <v>22.190276911404279</v>
      </c>
      <c r="E2184" s="26">
        <v>223509</v>
      </c>
      <c r="F2184" s="40">
        <f>Data[[#This Row],[DAA 
(n)]]^2</f>
        <v>49956273081</v>
      </c>
      <c r="G2184" s="41">
        <f t="shared" si="266"/>
        <v>51153498586.800003</v>
      </c>
      <c r="H2184" s="28">
        <f>LN(Data[[#This Row],[Metcalfe
(n^2)]])</f>
        <v>24.634413921362768</v>
      </c>
      <c r="I2184" s="42">
        <f t="shared" si="267"/>
        <v>24.630872545764522</v>
      </c>
      <c r="J2184" s="40">
        <f>Data[[#This Row],[DAA 
(n)]]*LN(Data[[#This Row],[DAA 
(n)]])</f>
        <v>2753006.6105749356</v>
      </c>
      <c r="K2184" s="40">
        <f t="shared" si="268"/>
        <v>2769572.6029253425</v>
      </c>
      <c r="L2184" s="29">
        <f>LN(Data[[#This Row],[MA'[n*ln(n)']
30d]])</f>
        <v>14.834203571286027</v>
      </c>
      <c r="M2184" s="43">
        <f t="shared" si="269"/>
        <v>14.792310306159939</v>
      </c>
      <c r="N2184" s="40">
        <f>Data[[#This Row],[DAA 
(n)]]^1.5</f>
        <v>105667765.37838419</v>
      </c>
      <c r="O2184" s="40">
        <f t="shared" si="270"/>
        <v>107014314.36414474</v>
      </c>
      <c r="P2184" s="43">
        <f>LN(Data[[#This Row],[MA'[n^1.5']]])</f>
        <v>18.488473162582711</v>
      </c>
      <c r="Q2184" s="43">
        <f t="shared" si="271"/>
        <v>18.429828464840352</v>
      </c>
      <c r="R2184" s="30">
        <f>$O$1+$O$2*Data[[#This Row],[MA'[ln(n^2)']]]</f>
        <v>24.630872545764522</v>
      </c>
      <c r="S2184" s="30">
        <f>$Q$1+$Q$2*Data[[#This Row],[MA'[ln(n*ln(n))']]]</f>
        <v>20.927312005163898</v>
      </c>
      <c r="T2184" s="31">
        <f>$O$3*Data[[#This Row],[Metcalfe
(n^2)]]</f>
        <v>25977262002.120003</v>
      </c>
      <c r="U2184" s="31">
        <f t="shared" si="272"/>
        <v>26599819265.136005</v>
      </c>
      <c r="V2184" s="30">
        <f>LN(Data[[#This Row],[MA'[NVA']
30d]]/Data[[#This Row],[MA'[NVMetcalfe calc']]])</f>
        <v>-1.6956321265154781</v>
      </c>
      <c r="W2184" s="30">
        <f>$Q$3+Data[[#This Row],[NVM
(scaled)]]/((Data[[#This Row],[Upper Bound]]-Data[[#This Row],[Lower Bound]])/2)</f>
        <v>-0.32567674292182069</v>
      </c>
      <c r="X2184" s="30">
        <f>(Data[[#This Row],[Upper Bound]]+Data[[#This Row],[Lower Bound]])/2</f>
        <v>22.779092275464208</v>
      </c>
      <c r="Y2184" s="29">
        <f>LN(Data[[#This Row],[NVActual]]/Data[[#This Row],[MA'[n^2']
30d]])</f>
        <v>-2.4678198141696082</v>
      </c>
      <c r="Z2184" s="29">
        <f>LN(Data[[#This Row],[NVActual]]/Data[[#This Row],[MA'[n*ln(n)']
30d]])</f>
        <v>7.3560733401182512</v>
      </c>
      <c r="AA2184" s="29">
        <f>LN(Data[[#This Row],[NVActual]]/Data[[#This Row],[MA'[n^1.5']]])</f>
        <v>3.7018037488215674</v>
      </c>
      <c r="AB2184" s="29">
        <f>LN(Data[[#This Row],[NVActual]]/Data[[#This Row],[Metcalfe
(n^2)]])</f>
        <v>-2.44413700995849</v>
      </c>
      <c r="AC2184" s="26">
        <f>1+Data[[#This Row],[MA'[NVMetcalfe calc']]]/((Data[[#This Row],[NVM_norm
(scaled)]]-Data[[#This Row],[NV_fund.]])/2)</f>
        <v>-2302539292.4219537</v>
      </c>
    </row>
    <row r="2185" spans="1:29" x14ac:dyDescent="0.2">
      <c r="A2185" s="23">
        <v>41991</v>
      </c>
      <c r="B2185" s="24">
        <v>4270715212.2533598</v>
      </c>
      <c r="C2185" s="24">
        <f t="shared" si="265"/>
        <v>4906249365.5528355</v>
      </c>
      <c r="D2185" s="25">
        <f>LN(Data[[#This Row],[NVActual]])</f>
        <v>22.175047147175725</v>
      </c>
      <c r="E2185" s="26">
        <v>238736</v>
      </c>
      <c r="F2185" s="40">
        <f>Data[[#This Row],[DAA 
(n)]]^2</f>
        <v>56994877696</v>
      </c>
      <c r="G2185" s="41">
        <f t="shared" si="266"/>
        <v>50990892279.300003</v>
      </c>
      <c r="H2185" s="28">
        <f>LN(Data[[#This Row],[Metcalfe
(n^2)]])</f>
        <v>24.766227235760407</v>
      </c>
      <c r="I2185" s="42">
        <f t="shared" si="267"/>
        <v>24.627447482379164</v>
      </c>
      <c r="J2185" s="40">
        <f>Data[[#This Row],[DAA 
(n)]]*LN(Data[[#This Row],[DAA 
(n)]])</f>
        <v>2956295.0126782483</v>
      </c>
      <c r="K2185" s="40">
        <f t="shared" si="268"/>
        <v>2764613.4551294497</v>
      </c>
      <c r="L2185" s="29">
        <f>LN(Data[[#This Row],[MA'[n*ln(n)']
30d]])</f>
        <v>14.832411383935893</v>
      </c>
      <c r="M2185" s="43">
        <f t="shared" si="269"/>
        <v>14.79004199111521</v>
      </c>
      <c r="N2185" s="40">
        <f>Data[[#This Row],[DAA 
(n)]]^1.5</f>
        <v>116647885.19999951</v>
      </c>
      <c r="O2185" s="40">
        <f t="shared" si="270"/>
        <v>106753070.77455501</v>
      </c>
      <c r="P2185" s="43">
        <f>LN(Data[[#This Row],[MA'[n^1.5']]])</f>
        <v>18.486028975697259</v>
      </c>
      <c r="Q2185" s="43">
        <f t="shared" si="271"/>
        <v>18.426637755461567</v>
      </c>
      <c r="R2185" s="30">
        <f>$O$1+$O$2*Data[[#This Row],[MA'[ln(n^2)']]]</f>
        <v>24.627447482379164</v>
      </c>
      <c r="S2185" s="30">
        <f>$Q$1+$Q$2*Data[[#This Row],[MA'[ln(n*ln(n))']]]</f>
        <v>20.923569285340093</v>
      </c>
      <c r="T2185" s="31">
        <f>$O$3*Data[[#This Row],[Metcalfe
(n^2)]]</f>
        <v>29637336401.920002</v>
      </c>
      <c r="U2185" s="31">
        <f t="shared" si="272"/>
        <v>26515263985.236012</v>
      </c>
      <c r="V2185" s="30">
        <f>LN(Data[[#This Row],[MA'[NVA']
30d]]/Data[[#This Row],[MA'[NVMetcalfe calc']]])</f>
        <v>-1.6872107933765377</v>
      </c>
      <c r="W2185" s="30">
        <f>$Q$3+Data[[#This Row],[NVM
(scaled)]]/((Data[[#This Row],[Upper Bound]]-Data[[#This Row],[Lower Bound]])/2)</f>
        <v>-0.32105090589929031</v>
      </c>
      <c r="X2185" s="30">
        <f>(Data[[#This Row],[Upper Bound]]+Data[[#This Row],[Lower Bound]])/2</f>
        <v>22.775508383859631</v>
      </c>
      <c r="Y2185" s="32">
        <f>LN(Data[[#This Row],[NVActual]]/Data[[#This Row],[MA'[n^2']
30d]])</f>
        <v>-2.4798657237883899</v>
      </c>
      <c r="Z2185" s="32">
        <f>LN(Data[[#This Row],[NVActual]]/Data[[#This Row],[MA'[n*ln(n)']
30d]])</f>
        <v>7.34263576323983</v>
      </c>
      <c r="AA2185" s="32">
        <f>LN(Data[[#This Row],[NVActual]]/Data[[#This Row],[MA'[n^1.5']]])</f>
        <v>3.6890181714784642</v>
      </c>
      <c r="AB2185" s="32">
        <f>LN(Data[[#This Row],[NVActual]]/Data[[#This Row],[Metcalfe
(n^2)]])</f>
        <v>-2.5911800885846819</v>
      </c>
      <c r="AC2185" s="34">
        <f>1+Data[[#This Row],[MA'[NVMetcalfe calc']]]/((Data[[#This Row],[NVM_norm
(scaled)]]-Data[[#This Row],[NV_fund.]])/2)</f>
        <v>-2296035841.6194634</v>
      </c>
    </row>
    <row r="2186" spans="1:29" x14ac:dyDescent="0.2">
      <c r="A2186" s="23">
        <v>41990</v>
      </c>
      <c r="B2186" s="24">
        <v>4362121917.4762297</v>
      </c>
      <c r="C2186" s="24">
        <f t="shared" si="265"/>
        <v>4932338694.018136</v>
      </c>
      <c r="D2186" s="25">
        <f>LN(Data[[#This Row],[NVActual]])</f>
        <v>22.196224454238106</v>
      </c>
      <c r="E2186" s="26">
        <v>242691</v>
      </c>
      <c r="F2186" s="40">
        <f>Data[[#This Row],[DAA 
(n)]]^2</f>
        <v>58898921481</v>
      </c>
      <c r="G2186" s="41">
        <f t="shared" si="266"/>
        <v>50542821964.400002</v>
      </c>
      <c r="H2186" s="28">
        <f>LN(Data[[#This Row],[Metcalfe
(n^2)]])</f>
        <v>24.799088616417627</v>
      </c>
      <c r="I2186" s="42">
        <f t="shared" si="267"/>
        <v>24.618481211289474</v>
      </c>
      <c r="J2186" s="40">
        <f>Data[[#This Row],[DAA 
(n)]]*LN(Data[[#This Row],[DAA 
(n)]])</f>
        <v>3009257.8077035053</v>
      </c>
      <c r="K2186" s="40">
        <f t="shared" si="268"/>
        <v>2751276.9933757908</v>
      </c>
      <c r="L2186" s="29">
        <f>LN(Data[[#This Row],[MA'[n*ln(n)']
30d]])</f>
        <v>14.827575723088005</v>
      </c>
      <c r="M2186" s="43">
        <f t="shared" si="269"/>
        <v>14.787773511046744</v>
      </c>
      <c r="N2186" s="40">
        <f>Data[[#This Row],[DAA 
(n)]]^1.5</f>
        <v>119558513.51177512</v>
      </c>
      <c r="O2186" s="40">
        <f t="shared" si="270"/>
        <v>106042710.4336168</v>
      </c>
      <c r="P2186" s="43">
        <f>LN(Data[[#This Row],[MA'[n^1.5']]])</f>
        <v>18.479352499541431</v>
      </c>
      <c r="Q2186" s="43">
        <f t="shared" si="271"/>
        <v>18.423446331467552</v>
      </c>
      <c r="R2186" s="30">
        <f>$O$1+$O$2*Data[[#This Row],[MA'[ln(n^2)']]]</f>
        <v>24.618481211289474</v>
      </c>
      <c r="S2186" s="30">
        <f>$Q$1+$Q$2*Data[[#This Row],[MA'[ln(n*ln(n))']]]</f>
        <v>20.919826293227125</v>
      </c>
      <c r="T2186" s="31">
        <f>$O$3*Data[[#This Row],[Metcalfe
(n^2)]]</f>
        <v>30627439170.120003</v>
      </c>
      <c r="U2186" s="31">
        <f t="shared" si="272"/>
        <v>26282267421.48801</v>
      </c>
      <c r="V2186" s="30">
        <f>LN(Data[[#This Row],[MA'[NVA']
30d]]/Data[[#This Row],[MA'[NVMetcalfe calc']]])</f>
        <v>-1.6730812135537281</v>
      </c>
      <c r="W2186" s="30">
        <f>$Q$3+Data[[#This Row],[NVM
(scaled)]]/((Data[[#This Row],[Upper Bound]]-Data[[#This Row],[Lower Bound]])/2)</f>
        <v>-0.31469711320364091</v>
      </c>
      <c r="X2186" s="30">
        <f>(Data[[#This Row],[Upper Bound]]+Data[[#This Row],[Lower Bound]])/2</f>
        <v>22.769153752258298</v>
      </c>
      <c r="Y2186" s="29">
        <f>LN(Data[[#This Row],[NVActual]]/Data[[#This Row],[MA'[n^2']
30d]])</f>
        <v>-2.4498623193659972</v>
      </c>
      <c r="Z2186" s="29">
        <f>LN(Data[[#This Row],[NVActual]]/Data[[#This Row],[MA'[n*ln(n)']
30d]])</f>
        <v>7.3686487311501017</v>
      </c>
      <c r="AA2186" s="29">
        <f>LN(Data[[#This Row],[NVActual]]/Data[[#This Row],[MA'[n^1.5']]])</f>
        <v>3.7168719546966762</v>
      </c>
      <c r="AB2186" s="29">
        <f>LN(Data[[#This Row],[NVActual]]/Data[[#This Row],[Metcalfe
(n^2)]])</f>
        <v>-2.6028641621795208</v>
      </c>
      <c r="AC2186" s="26">
        <f>1+Data[[#This Row],[MA'[NVMetcalfe calc']]]/((Data[[#This Row],[NVM_norm
(scaled)]]-Data[[#This Row],[NV_fund.]])/2)</f>
        <v>-2277112910.0707903</v>
      </c>
    </row>
    <row r="2187" spans="1:29" x14ac:dyDescent="0.2">
      <c r="A2187" s="23">
        <v>41989</v>
      </c>
      <c r="B2187" s="24">
        <v>4474321674.2399397</v>
      </c>
      <c r="C2187" s="24">
        <f t="shared" si="265"/>
        <v>4961466254.4483423</v>
      </c>
      <c r="D2187" s="25">
        <f>LN(Data[[#This Row],[NVActual]])</f>
        <v>22.221620596008211</v>
      </c>
      <c r="E2187" s="26">
        <v>252332</v>
      </c>
      <c r="F2187" s="40">
        <f>Data[[#This Row],[DAA 
(n)]]^2</f>
        <v>63671438224</v>
      </c>
      <c r="G2187" s="41">
        <f t="shared" si="266"/>
        <v>50099957887.833336</v>
      </c>
      <c r="H2187" s="28">
        <f>LN(Data[[#This Row],[Metcalfe
(n^2)]])</f>
        <v>24.877001919443327</v>
      </c>
      <c r="I2187" s="42">
        <f t="shared" si="267"/>
        <v>24.609960210164441</v>
      </c>
      <c r="J2187" s="40">
        <f>Data[[#This Row],[DAA 
(n)]]*LN(Data[[#This Row],[DAA 
(n)]])</f>
        <v>3138631.824168487</v>
      </c>
      <c r="K2187" s="40">
        <f t="shared" si="268"/>
        <v>2738331.6587259616</v>
      </c>
      <c r="L2187" s="29">
        <f>LN(Data[[#This Row],[MA'[n*ln(n)']
30d]])</f>
        <v>14.822859409242652</v>
      </c>
      <c r="M2187" s="43">
        <f t="shared" si="269"/>
        <v>14.785827127639514</v>
      </c>
      <c r="N2187" s="40">
        <f>Data[[#This Row],[DAA 
(n)]]^1.5</f>
        <v>126753072.34910847</v>
      </c>
      <c r="O2187" s="40">
        <f t="shared" si="270"/>
        <v>105347421.49313667</v>
      </c>
      <c r="P2187" s="43">
        <f>LN(Data[[#This Row],[MA'[n^1.5']]])</f>
        <v>18.472774222292127</v>
      </c>
      <c r="Q2187" s="43">
        <f t="shared" si="271"/>
        <v>18.420705013080177</v>
      </c>
      <c r="R2187" s="30">
        <f>$O$1+$O$2*Data[[#This Row],[MA'[ln(n^2)']]]</f>
        <v>24.609960210164441</v>
      </c>
      <c r="S2187" s="30">
        <f>$Q$1+$Q$2*Data[[#This Row],[MA'[ln(n*ln(n))']]]</f>
        <v>20.916614760605196</v>
      </c>
      <c r="T2187" s="31">
        <f>$O$3*Data[[#This Row],[Metcalfe
(n^2)]]</f>
        <v>33109147876.48</v>
      </c>
      <c r="U2187" s="31">
        <f t="shared" si="272"/>
        <v>26051978101.67334</v>
      </c>
      <c r="V2187" s="30">
        <f>LN(Data[[#This Row],[MA'[NVA']
30d]]/Data[[#This Row],[MA'[NVMetcalfe calc']]])</f>
        <v>-1.6583923872543052</v>
      </c>
      <c r="W2187" s="30">
        <f>$Q$3+Data[[#This Row],[NVM
(scaled)]]/((Data[[#This Row],[Upper Bound]]-Data[[#This Row],[Lower Bound]])/2)</f>
        <v>-0.30804347299937163</v>
      </c>
      <c r="X2187" s="30">
        <f>(Data[[#This Row],[Upper Bound]]+Data[[#This Row],[Lower Bound]])/2</f>
        <v>22.763287485384819</v>
      </c>
      <c r="Y2187" s="32">
        <f>LN(Data[[#This Row],[NVActual]]/Data[[#This Row],[MA'[n^2']
30d]])</f>
        <v>-2.4156654084664582</v>
      </c>
      <c r="Z2187" s="32">
        <f>LN(Data[[#This Row],[NVActual]]/Data[[#This Row],[MA'[n*ln(n)']
30d]])</f>
        <v>7.3987611867655589</v>
      </c>
      <c r="AA2187" s="32">
        <f>LN(Data[[#This Row],[NVActual]]/Data[[#This Row],[MA'[n^1.5']]])</f>
        <v>3.7488463737160833</v>
      </c>
      <c r="AB2187" s="32">
        <f>LN(Data[[#This Row],[NVActual]]/Data[[#This Row],[Metcalfe
(n^2)]])</f>
        <v>-2.6553813234351171</v>
      </c>
      <c r="AC2187" s="34">
        <f>1+Data[[#This Row],[MA'[NVMetcalfe calc']]]/((Data[[#This Row],[NVM_norm
(scaled)]]-Data[[#This Row],[NV_fund.]])/2)</f>
        <v>-2258385364.6874504</v>
      </c>
    </row>
    <row r="2188" spans="1:29" x14ac:dyDescent="0.2">
      <c r="A2188" s="23">
        <v>41988</v>
      </c>
      <c r="B2188" s="24">
        <v>4724725483.7539797</v>
      </c>
      <c r="C2188" s="24">
        <f t="shared" ref="C2188:C2251" si="273">AVERAGE(B2188:B2217)</f>
        <v>4987933546.2622185</v>
      </c>
      <c r="D2188" s="25">
        <f>LN(Data[[#This Row],[NVActual]])</f>
        <v>22.276075297527917</v>
      </c>
      <c r="E2188" s="26">
        <v>248144</v>
      </c>
      <c r="F2188" s="40">
        <f>Data[[#This Row],[DAA 
(n)]]^2</f>
        <v>61575444736</v>
      </c>
      <c r="G2188" s="41">
        <f t="shared" ref="G2188:G2251" si="274">AVERAGE(F2188:F2217)</f>
        <v>50045604827.033333</v>
      </c>
      <c r="H2188" s="28">
        <f>LN(Data[[#This Row],[Metcalfe
(n^2)]])</f>
        <v>24.843529003598469</v>
      </c>
      <c r="I2188" s="42">
        <f t="shared" ref="I2188:I2251" si="275">AVERAGE(H2188:H2217)</f>
        <v>24.609095440115425</v>
      </c>
      <c r="J2188" s="40">
        <f>Data[[#This Row],[DAA 
(n)]]*LN(Data[[#This Row],[DAA 
(n)]])</f>
        <v>3082386.3305344693</v>
      </c>
      <c r="K2188" s="40">
        <f t="shared" ref="K2188:K2251" si="276">AVERAGE(J2188:J2217)</f>
        <v>2736875.6267600227</v>
      </c>
      <c r="L2188" s="29">
        <f>LN(Data[[#This Row],[MA'[n*ln(n)']
30d]])</f>
        <v>14.822327545543491</v>
      </c>
      <c r="M2188" s="43">
        <f t="shared" ref="M2188:M2251" si="277">AVERAGE(L2188:L2217)</f>
        <v>14.783829105214686</v>
      </c>
      <c r="N2188" s="40">
        <f>Data[[#This Row],[DAA 
(n)]]^1.5</f>
        <v>123610586.75764817</v>
      </c>
      <c r="O2188" s="40">
        <f t="shared" ref="O2188:O2251" si="278">AVERAGE(N2188:N2217)</f>
        <v>105266006.92116246</v>
      </c>
      <c r="P2188" s="43">
        <f>LN(Data[[#This Row],[MA'[n^1.5']]])</f>
        <v>18.47200110372469</v>
      </c>
      <c r="Q2188" s="43">
        <f t="shared" ref="Q2188:Q2251" si="279">AVERAGE(P2188:P2217)</f>
        <v>18.41790379717747</v>
      </c>
      <c r="R2188" s="30">
        <f>$O$1+$O$2*Data[[#This Row],[MA'[ln(n^2)']]]</f>
        <v>24.609095440115425</v>
      </c>
      <c r="S2188" s="30">
        <f>$Q$1+$Q$2*Data[[#This Row],[MA'[ln(n*ln(n))']]]</f>
        <v>20.91331802360423</v>
      </c>
      <c r="T2188" s="31">
        <f>$O$3*Data[[#This Row],[Metcalfe
(n^2)]]</f>
        <v>32019231262.720001</v>
      </c>
      <c r="U2188" s="31">
        <f t="shared" si="272"/>
        <v>26023714510.057335</v>
      </c>
      <c r="V2188" s="30">
        <f>LN(Data[[#This Row],[MA'[NVA']
30d]]/Data[[#This Row],[MA'[NVMetcalfe calc']]])</f>
        <v>-1.6519865138479042</v>
      </c>
      <c r="W2188" s="30">
        <f>$Q$3+Data[[#This Row],[NVM
(scaled)]]/((Data[[#This Row],[Upper Bound]]-Data[[#This Row],[Lower Bound]])/2)</f>
        <v>-0.30398593457902323</v>
      </c>
      <c r="X2188" s="30">
        <f>(Data[[#This Row],[Upper Bound]]+Data[[#This Row],[Lower Bound]])/2</f>
        <v>22.761206731859829</v>
      </c>
      <c r="Y2188" s="29">
        <f>LN(Data[[#This Row],[NVActual]]/Data[[#This Row],[MA'[n^2']
30d]])</f>
        <v>-2.3601252256800143</v>
      </c>
      <c r="Z2188" s="29">
        <f>LN(Data[[#This Row],[NVActual]]/Data[[#This Row],[MA'[n*ln(n)']
30d]])</f>
        <v>7.4537477519844266</v>
      </c>
      <c r="AA2188" s="29">
        <f>LN(Data[[#This Row],[NVActual]]/Data[[#This Row],[MA'[n^1.5']]])</f>
        <v>3.804074193803229</v>
      </c>
      <c r="AB2188" s="29">
        <f>LN(Data[[#This Row],[NVActual]]/Data[[#This Row],[Metcalfe
(n^2)]])</f>
        <v>-2.5674537060705509</v>
      </c>
      <c r="AC2188" s="26">
        <f>1+Data[[#This Row],[MA'[NVMetcalfe calc']]]/((Data[[#This Row],[NVM_norm
(scaled)]]-Data[[#This Row],[NV_fund.]])/2)</f>
        <v>-2256535627.069849</v>
      </c>
    </row>
    <row r="2189" spans="1:29" x14ac:dyDescent="0.2">
      <c r="A2189" s="23">
        <v>41987</v>
      </c>
      <c r="B2189" s="24">
        <v>4845769566.8261805</v>
      </c>
      <c r="C2189" s="24">
        <f t="shared" si="273"/>
        <v>5000607691.2147627</v>
      </c>
      <c r="D2189" s="25">
        <f>LN(Data[[#This Row],[NVActual]])</f>
        <v>22.301371906998053</v>
      </c>
      <c r="E2189" s="26">
        <v>284878</v>
      </c>
      <c r="F2189" s="40">
        <f>Data[[#This Row],[DAA 
(n)]]^2</f>
        <v>81155474884</v>
      </c>
      <c r="G2189" s="41">
        <f t="shared" si="274"/>
        <v>49005401196.633331</v>
      </c>
      <c r="H2189" s="28">
        <f>LN(Data[[#This Row],[Metcalfe
(n^2)]])</f>
        <v>25.119632594854313</v>
      </c>
      <c r="I2189" s="42">
        <f t="shared" si="275"/>
        <v>24.585534448205088</v>
      </c>
      <c r="J2189" s="40">
        <f>Data[[#This Row],[DAA 
(n)]]*LN(Data[[#This Row],[DAA 
(n)]])</f>
        <v>3578015.3471784536</v>
      </c>
      <c r="K2189" s="40">
        <f t="shared" si="276"/>
        <v>2704233.654146411</v>
      </c>
      <c r="L2189" s="29">
        <f>LN(Data[[#This Row],[MA'[n*ln(n)']
30d]])</f>
        <v>14.81032912296892</v>
      </c>
      <c r="M2189" s="43">
        <f t="shared" si="277"/>
        <v>14.781452157135574</v>
      </c>
      <c r="N2189" s="40">
        <f>Data[[#This Row],[DAA 
(n)]]^1.5</f>
        <v>152050680.28129378</v>
      </c>
      <c r="O2189" s="40">
        <f t="shared" si="278"/>
        <v>103570617.58346339</v>
      </c>
      <c r="P2189" s="43">
        <f>LN(Data[[#This Row],[MA'[n^1.5']]])</f>
        <v>18.45576423350435</v>
      </c>
      <c r="Q2189" s="43">
        <f t="shared" si="279"/>
        <v>18.414574677842438</v>
      </c>
      <c r="R2189" s="30">
        <f>$O$1+$O$2*Data[[#This Row],[MA'[ln(n^2)']]]</f>
        <v>24.585534448205088</v>
      </c>
      <c r="S2189" s="30">
        <f>$Q$1+$Q$2*Data[[#This Row],[MA'[ln(n*ln(n))']]]</f>
        <v>20.909396059273696</v>
      </c>
      <c r="T2189" s="31">
        <f>$O$3*Data[[#This Row],[Metcalfe
(n^2)]]</f>
        <v>42200846939.68</v>
      </c>
      <c r="U2189" s="31">
        <f t="shared" si="272"/>
        <v>25482808622.249336</v>
      </c>
      <c r="V2189" s="30">
        <f>LN(Data[[#This Row],[MA'[NVA']
30d]]/Data[[#This Row],[MA'[NVMetcalfe calc']]])</f>
        <v>-1.6284446098400898</v>
      </c>
      <c r="W2189" s="30">
        <f>$Q$3+Data[[#This Row],[NVM
(scaled)]]/((Data[[#This Row],[Upper Bound]]-Data[[#This Row],[Lower Bound]])/2)</f>
        <v>-0.29595392096403561</v>
      </c>
      <c r="X2189" s="30">
        <f>(Data[[#This Row],[Upper Bound]]+Data[[#This Row],[Lower Bound]])/2</f>
        <v>22.747465253739392</v>
      </c>
      <c r="Y2189" s="32">
        <f>LN(Data[[#This Row],[NVActual]]/Data[[#This Row],[MA'[n^2']
30d]])</f>
        <v>-2.3138244504869898</v>
      </c>
      <c r="Z2189" s="32">
        <f>LN(Data[[#This Row],[NVActual]]/Data[[#This Row],[MA'[n*ln(n)']
30d]])</f>
        <v>7.4910427840291343</v>
      </c>
      <c r="AA2189" s="32">
        <f>LN(Data[[#This Row],[NVActual]]/Data[[#This Row],[MA'[n^1.5']]])</f>
        <v>3.8456076734937041</v>
      </c>
      <c r="AB2189" s="32">
        <f>LN(Data[[#This Row],[NVActual]]/Data[[#This Row],[Metcalfe
(n^2)]])</f>
        <v>-2.8182606878562577</v>
      </c>
      <c r="AC2189" s="34">
        <f>1+Data[[#This Row],[MA'[NVMetcalfe calc']]]/((Data[[#This Row],[NVM_norm
(scaled)]]-Data[[#This Row],[NV_fund.]])/2)</f>
        <v>-2211721135.4382782</v>
      </c>
    </row>
    <row r="2190" spans="1:29" x14ac:dyDescent="0.2">
      <c r="A2190" s="23">
        <v>41986</v>
      </c>
      <c r="B2190" s="24">
        <v>4751499086.5724201</v>
      </c>
      <c r="C2190" s="24">
        <f t="shared" si="273"/>
        <v>5018113085.5203896</v>
      </c>
      <c r="D2190" s="25">
        <f>LN(Data[[#This Row],[NVActual]])</f>
        <v>22.281726002375791</v>
      </c>
      <c r="E2190" s="26">
        <v>180986</v>
      </c>
      <c r="F2190" s="40">
        <f>Data[[#This Row],[DAA 
(n)]]^2</f>
        <v>32755932196</v>
      </c>
      <c r="G2190" s="41">
        <f t="shared" si="274"/>
        <v>47964176388</v>
      </c>
      <c r="H2190" s="28">
        <f>LN(Data[[#This Row],[Metcalfe
(n^2)]])</f>
        <v>24.212349918380298</v>
      </c>
      <c r="I2190" s="42">
        <f t="shared" si="275"/>
        <v>24.569335432793252</v>
      </c>
      <c r="J2190" s="40">
        <f>Data[[#This Row],[DAA 
(n)]]*LN(Data[[#This Row],[DAA 
(n)]])</f>
        <v>2191048.1811639881</v>
      </c>
      <c r="K2190" s="40">
        <f t="shared" si="276"/>
        <v>2676696.075273023</v>
      </c>
      <c r="L2190" s="29">
        <f>LN(Data[[#This Row],[MA'[n*ln(n)']
30d]])</f>
        <v>14.800093784220513</v>
      </c>
      <c r="M2190" s="43">
        <f t="shared" si="277"/>
        <v>14.779533051814145</v>
      </c>
      <c r="N2190" s="40">
        <f>Data[[#This Row],[DAA 
(n)]]^1.5</f>
        <v>76995877.450843185</v>
      </c>
      <c r="O2190" s="40">
        <f t="shared" si="278"/>
        <v>102022534.9835903</v>
      </c>
      <c r="P2190" s="43">
        <f>LN(Data[[#This Row],[MA'[n^1.5']]])</f>
        <v>18.440704278058508</v>
      </c>
      <c r="Q2190" s="43">
        <f t="shared" si="279"/>
        <v>18.411861889735977</v>
      </c>
      <c r="R2190" s="30">
        <f>$O$1+$O$2*Data[[#This Row],[MA'[ln(n^2)']]]</f>
        <v>24.569335432793252</v>
      </c>
      <c r="S2190" s="30">
        <f>$Q$1+$Q$2*Data[[#This Row],[MA'[ln(n*ln(n))']]]</f>
        <v>20.906229535493338</v>
      </c>
      <c r="T2190" s="31">
        <f>$O$3*Data[[#This Row],[Metcalfe
(n^2)]]</f>
        <v>17033084741.92</v>
      </c>
      <c r="U2190" s="31">
        <f t="shared" si="272"/>
        <v>24941371721.760002</v>
      </c>
      <c r="V2190" s="30">
        <f>LN(Data[[#This Row],[MA'[NVA']
30d]]/Data[[#This Row],[MA'[NVMetcalfe calc']]])</f>
        <v>-1.6034739559470232</v>
      </c>
      <c r="W2190" s="30">
        <f>$Q$3+Data[[#This Row],[NVM
(scaled)]]/((Data[[#This Row],[Upper Bound]]-Data[[#This Row],[Lower Bound]])/2)</f>
        <v>-0.2854723455464111</v>
      </c>
      <c r="X2190" s="30">
        <f>(Data[[#This Row],[Upper Bound]]+Data[[#This Row],[Lower Bound]])/2</f>
        <v>22.737782484143295</v>
      </c>
      <c r="Y2190" s="29">
        <f>LN(Data[[#This Row],[NVActual]]/Data[[#This Row],[MA'[n^2']
30d]])</f>
        <v>-2.3119942415891774</v>
      </c>
      <c r="Z2190" s="29">
        <f>LN(Data[[#This Row],[NVActual]]/Data[[#This Row],[MA'[n*ln(n)']
30d]])</f>
        <v>7.4816322181552763</v>
      </c>
      <c r="AA2190" s="29">
        <f>LN(Data[[#This Row],[NVActual]]/Data[[#This Row],[MA'[n^1.5']]])</f>
        <v>3.8410217243172808</v>
      </c>
      <c r="AB2190" s="29">
        <f>LN(Data[[#This Row],[NVActual]]/Data[[#This Row],[Metcalfe
(n^2)]])</f>
        <v>-1.9306239160045073</v>
      </c>
      <c r="AC2190" s="26">
        <f>1+Data[[#This Row],[MA'[NVMetcalfe calc']]]/((Data[[#This Row],[NVM_norm
(scaled)]]-Data[[#This Row],[NV_fund.]])/2)</f>
        <v>-2166624301.7981243</v>
      </c>
    </row>
    <row r="2191" spans="1:29" x14ac:dyDescent="0.2">
      <c r="A2191" s="23">
        <v>41985</v>
      </c>
      <c r="B2191" s="24">
        <v>4803918508.2644396</v>
      </c>
      <c r="C2191" s="24">
        <f t="shared" si="273"/>
        <v>5049554585.3041897</v>
      </c>
      <c r="D2191" s="25">
        <f>LN(Data[[#This Row],[NVActual]])</f>
        <v>22.292697777711453</v>
      </c>
      <c r="E2191" s="26">
        <v>217065</v>
      </c>
      <c r="F2191" s="40">
        <f>Data[[#This Row],[DAA 
(n)]]^2</f>
        <v>47117214225</v>
      </c>
      <c r="G2191" s="41">
        <f t="shared" si="274"/>
        <v>48387183273.5</v>
      </c>
      <c r="H2191" s="28">
        <f>LN(Data[[#This Row],[Metcalfe
(n^2)]])</f>
        <v>24.575904253680406</v>
      </c>
      <c r="I2191" s="42">
        <f t="shared" si="275"/>
        <v>24.580250225454158</v>
      </c>
      <c r="J2191" s="40">
        <f>Data[[#This Row],[DAA 
(n)]]*LN(Data[[#This Row],[DAA 
(n)]])</f>
        <v>2667284.3284125687</v>
      </c>
      <c r="K2191" s="40">
        <f t="shared" si="276"/>
        <v>2690851.4319071826</v>
      </c>
      <c r="L2191" s="29">
        <f>LN(Data[[#This Row],[MA'[n*ln(n)']
30d]])</f>
        <v>14.805368218934559</v>
      </c>
      <c r="M2191" s="43">
        <f t="shared" si="277"/>
        <v>14.777851053236676</v>
      </c>
      <c r="N2191" s="40">
        <f>Data[[#This Row],[DAA 
(n)]]^1.5</f>
        <v>101131093.66436037</v>
      </c>
      <c r="O2191" s="40">
        <f t="shared" si="278"/>
        <v>102736969.90706898</v>
      </c>
      <c r="P2191" s="43">
        <f>LN(Data[[#This Row],[MA'[n^1.5']]])</f>
        <v>18.447682589742595</v>
      </c>
      <c r="Q2191" s="43">
        <f t="shared" si="279"/>
        <v>18.409505418239746</v>
      </c>
      <c r="R2191" s="30">
        <f>$O$1+$O$2*Data[[#This Row],[MA'[ln(n^2)']]]</f>
        <v>24.580250225454158</v>
      </c>
      <c r="S2191" s="30">
        <f>$Q$1+$Q$2*Data[[#This Row],[MA'[ln(n*ln(n))']]]</f>
        <v>20.903454237840513</v>
      </c>
      <c r="T2191" s="31">
        <f>$O$3*Data[[#This Row],[Metcalfe
(n^2)]]</f>
        <v>24500951397</v>
      </c>
      <c r="U2191" s="31">
        <f t="shared" si="272"/>
        <v>25161335302.220005</v>
      </c>
      <c r="V2191" s="30">
        <f>LN(Data[[#This Row],[MA'[NVA']
30d]]/Data[[#This Row],[MA'[NVMetcalfe calc']]])</f>
        <v>-1.6060084643817525</v>
      </c>
      <c r="W2191" s="30">
        <f>$Q$3+Data[[#This Row],[NVM
(scaled)]]/((Data[[#This Row],[Upper Bound]]-Data[[#This Row],[Lower Bound]])/2)</f>
        <v>-0.28359128425512792</v>
      </c>
      <c r="X2191" s="30">
        <f>(Data[[#This Row],[Upper Bound]]+Data[[#This Row],[Lower Bound]])/2</f>
        <v>22.741852231647336</v>
      </c>
      <c r="Y2191" s="32">
        <f>LN(Data[[#This Row],[NVActual]]/Data[[#This Row],[MA'[n^2']
30d]])</f>
        <v>-2.3098030294908498</v>
      </c>
      <c r="Z2191" s="32">
        <f>LN(Data[[#This Row],[NVActual]]/Data[[#This Row],[MA'[n*ln(n)']
30d]])</f>
        <v>7.4873295587768922</v>
      </c>
      <c r="AA2191" s="32">
        <f>LN(Data[[#This Row],[NVActual]]/Data[[#This Row],[MA'[n^1.5']]])</f>
        <v>3.8450151879688592</v>
      </c>
      <c r="AB2191" s="32">
        <f>LN(Data[[#This Row],[NVActual]]/Data[[#This Row],[Metcalfe
(n^2)]])</f>
        <v>-2.2832064759689534</v>
      </c>
      <c r="AC2191" s="34">
        <f>1+Data[[#This Row],[MA'[NVMetcalfe calc']]]/((Data[[#This Row],[NVM_norm
(scaled)]]-Data[[#This Row],[NV_fund.]])/2)</f>
        <v>-2185524484.9750385</v>
      </c>
    </row>
    <row r="2192" spans="1:29" x14ac:dyDescent="0.2">
      <c r="A2192" s="23">
        <v>41984</v>
      </c>
      <c r="B2192" s="24">
        <v>4740155421.8322601</v>
      </c>
      <c r="C2192" s="24">
        <f t="shared" si="273"/>
        <v>5079502275.5950384</v>
      </c>
      <c r="D2192" s="25">
        <f>LN(Data[[#This Row],[NVActual]])</f>
        <v>22.279335761531925</v>
      </c>
      <c r="E2192" s="26">
        <v>217332</v>
      </c>
      <c r="F2192" s="40">
        <f>Data[[#This Row],[DAA 
(n)]]^2</f>
        <v>47233198224</v>
      </c>
      <c r="G2192" s="41">
        <f t="shared" si="274"/>
        <v>48569669140.699997</v>
      </c>
      <c r="H2192" s="28">
        <f>LN(Data[[#This Row],[Metcalfe
(n^2)]])</f>
        <v>24.578362834505072</v>
      </c>
      <c r="I2192" s="42">
        <f t="shared" si="275"/>
        <v>24.583914279179478</v>
      </c>
      <c r="J2192" s="40">
        <f>Data[[#This Row],[DAA 
(n)]]*LN(Data[[#This Row],[DAA 
(n)]])</f>
        <v>2670832.3757743281</v>
      </c>
      <c r="K2192" s="40">
        <f t="shared" si="276"/>
        <v>2696294.8836250221</v>
      </c>
      <c r="L2192" s="29">
        <f>LN(Data[[#This Row],[MA'[n*ln(n)']
30d]])</f>
        <v>14.807389123232168</v>
      </c>
      <c r="M2192" s="43">
        <f t="shared" si="277"/>
        <v>14.776047459255912</v>
      </c>
      <c r="N2192" s="40">
        <f>Data[[#This Row],[DAA 
(n)]]^1.5</f>
        <v>101317744.92367245</v>
      </c>
      <c r="O2192" s="40">
        <f t="shared" si="278"/>
        <v>103026659.34563227</v>
      </c>
      <c r="P2192" s="43">
        <f>LN(Data[[#This Row],[MA'[n^1.5']]])</f>
        <v>18.450498341301937</v>
      </c>
      <c r="Q2192" s="43">
        <f t="shared" si="279"/>
        <v>18.406992771249328</v>
      </c>
      <c r="R2192" s="30">
        <f>$O$1+$O$2*Data[[#This Row],[MA'[ln(n^2)']]]</f>
        <v>24.583914279179478</v>
      </c>
      <c r="S2192" s="30">
        <f>$Q$1+$Q$2*Data[[#This Row],[MA'[ln(n*ln(n))']]]</f>
        <v>20.900478307772254</v>
      </c>
      <c r="T2192" s="31">
        <f>$O$3*Data[[#This Row],[Metcalfe
(n^2)]]</f>
        <v>24561263076.48</v>
      </c>
      <c r="U2192" s="31">
        <f t="shared" si="272"/>
        <v>25256227953.164001</v>
      </c>
      <c r="V2192" s="30">
        <f>LN(Data[[#This Row],[MA'[NVA']
30d]]/Data[[#This Row],[MA'[NVMetcalfe calc']]])</f>
        <v>-1.6038594973730813</v>
      </c>
      <c r="W2192" s="30">
        <f>$Q$3+Data[[#This Row],[NVM
(scaled)]]/((Data[[#This Row],[Upper Bound]]-Data[[#This Row],[Lower Bound]])/2)</f>
        <v>-0.28084966852856197</v>
      </c>
      <c r="X2192" s="30">
        <f>(Data[[#This Row],[Upper Bound]]+Data[[#This Row],[Lower Bound]])/2</f>
        <v>22.742196293475864</v>
      </c>
      <c r="Y2192" s="29">
        <f>LN(Data[[#This Row],[NVActual]]/Data[[#This Row],[MA'[n^2']
30d]])</f>
        <v>-2.326929319739468</v>
      </c>
      <c r="Z2192" s="29">
        <f>LN(Data[[#This Row],[NVActual]]/Data[[#This Row],[MA'[n*ln(n)']
30d]])</f>
        <v>7.4719466382997561</v>
      </c>
      <c r="AA2192" s="29">
        <f>LN(Data[[#This Row],[NVActual]]/Data[[#This Row],[MA'[n^1.5']]])</f>
        <v>3.8288374202299851</v>
      </c>
      <c r="AB2192" s="29">
        <f>LN(Data[[#This Row],[NVActual]]/Data[[#This Row],[Metcalfe
(n^2)]])</f>
        <v>-2.2990270729731486</v>
      </c>
      <c r="AC2192" s="26">
        <f>1+Data[[#This Row],[MA'[NVMetcalfe calc']]]/((Data[[#This Row],[NVM_norm
(scaled)]]-Data[[#This Row],[NV_fund.]])/2)</f>
        <v>-2193995354.3361325</v>
      </c>
    </row>
    <row r="2193" spans="1:29" x14ac:dyDescent="0.2">
      <c r="A2193" s="23">
        <v>41983</v>
      </c>
      <c r="B2193" s="24">
        <v>4729191782.8333502</v>
      </c>
      <c r="C2193" s="24">
        <f t="shared" si="273"/>
        <v>5086704228.0802565</v>
      </c>
      <c r="D2193" s="25">
        <f>LN(Data[[#This Row],[NVActual]])</f>
        <v>22.277020154413314</v>
      </c>
      <c r="E2193" s="26">
        <v>223236</v>
      </c>
      <c r="F2193" s="40">
        <f>Data[[#This Row],[DAA 
(n)]]^2</f>
        <v>49834311696</v>
      </c>
      <c r="G2193" s="41">
        <f t="shared" si="274"/>
        <v>48340884202.699997</v>
      </c>
      <c r="H2193" s="28">
        <f>LN(Data[[#This Row],[Metcalfe
(n^2)]])</f>
        <v>24.631969573611975</v>
      </c>
      <c r="I2193" s="42">
        <f t="shared" si="275"/>
        <v>24.578680321497647</v>
      </c>
      <c r="J2193" s="40">
        <f>Data[[#This Row],[DAA 
(n)]]*LN(Data[[#This Row],[DAA 
(n)]])</f>
        <v>2749371.1798674213</v>
      </c>
      <c r="K2193" s="40">
        <f t="shared" si="276"/>
        <v>2689046.8927671099</v>
      </c>
      <c r="L2193" s="29">
        <f>LN(Data[[#This Row],[MA'[n*ln(n)']
30d]])</f>
        <v>14.804697373837183</v>
      </c>
      <c r="M2193" s="43">
        <f t="shared" si="277"/>
        <v>14.774048672897212</v>
      </c>
      <c r="N2193" s="40">
        <f>Data[[#This Row],[DAA 
(n)]]^1.5</f>
        <v>105474226.26295151</v>
      </c>
      <c r="O2193" s="40">
        <f t="shared" si="278"/>
        <v>102651465.4406077</v>
      </c>
      <c r="P2193" s="43">
        <f>LN(Data[[#This Row],[MA'[n^1.5']]])</f>
        <v>18.446849977417013</v>
      </c>
      <c r="Q2193" s="43">
        <f t="shared" si="279"/>
        <v>18.404205826379773</v>
      </c>
      <c r="R2193" s="30">
        <f>$O$1+$O$2*Data[[#This Row],[MA'[ln(n^2)']]]</f>
        <v>24.578680321497647</v>
      </c>
      <c r="S2193" s="30">
        <f>$Q$1+$Q$2*Data[[#This Row],[MA'[ln(n*ln(n))']]]</f>
        <v>20.897180310280397</v>
      </c>
      <c r="T2193" s="31">
        <f>$O$3*Data[[#This Row],[Metcalfe
(n^2)]]</f>
        <v>25913842081.920002</v>
      </c>
      <c r="U2193" s="31">
        <f t="shared" si="272"/>
        <v>25137259785.404003</v>
      </c>
      <c r="V2193" s="30">
        <f>LN(Data[[#This Row],[MA'[NVA']
30d]]/Data[[#This Row],[MA'[NVMetcalfe calc']]])</f>
        <v>-1.5977210775780892</v>
      </c>
      <c r="W2193" s="30">
        <f>$Q$3+Data[[#This Row],[NVM
(scaled)]]/((Data[[#This Row],[Upper Bound]]-Data[[#This Row],[Lower Bound]])/2)</f>
        <v>-0.27797287665894621</v>
      </c>
      <c r="X2193" s="30">
        <f>(Data[[#This Row],[Upper Bound]]+Data[[#This Row],[Lower Bound]])/2</f>
        <v>22.737930315889024</v>
      </c>
      <c r="Y2193" s="32">
        <f>LN(Data[[#This Row],[NVActual]]/Data[[#This Row],[MA'[n^2']
30d]])</f>
        <v>-2.3245233489671753</v>
      </c>
      <c r="Z2193" s="32">
        <f>LN(Data[[#This Row],[NVActual]]/Data[[#This Row],[MA'[n*ln(n)']
30d]])</f>
        <v>7.4723227805761301</v>
      </c>
      <c r="AA2193" s="32">
        <f>LN(Data[[#This Row],[NVActual]]/Data[[#This Row],[MA'[n^1.5']]])</f>
        <v>3.8301701769962984</v>
      </c>
      <c r="AB2193" s="32">
        <f>LN(Data[[#This Row],[NVActual]]/Data[[#This Row],[Metcalfe
(n^2)]])</f>
        <v>-2.3549494191986633</v>
      </c>
      <c r="AC2193" s="34">
        <f>1+Data[[#This Row],[MA'[NVMetcalfe calc']]]/((Data[[#This Row],[NVM_norm
(scaled)]]-Data[[#This Row],[NV_fund.]])/2)</f>
        <v>-2184338330.2059531</v>
      </c>
    </row>
    <row r="2194" spans="1:29" x14ac:dyDescent="0.2">
      <c r="A2194" s="23">
        <v>41982</v>
      </c>
      <c r="B2194" s="24">
        <v>4771784114.2122498</v>
      </c>
      <c r="C2194" s="24">
        <f t="shared" si="273"/>
        <v>5093380484.5784016</v>
      </c>
      <c r="D2194" s="25">
        <f>LN(Data[[#This Row],[NVActual]])</f>
        <v>22.285986100052316</v>
      </c>
      <c r="E2194" s="26">
        <v>225674</v>
      </c>
      <c r="F2194" s="40">
        <f>Data[[#This Row],[DAA 
(n)]]^2</f>
        <v>50928754276</v>
      </c>
      <c r="G2194" s="41">
        <f t="shared" si="274"/>
        <v>48209428374.199997</v>
      </c>
      <c r="H2194" s="28">
        <f>LN(Data[[#This Row],[Metcalfe
(n^2)]])</f>
        <v>24.653693518011092</v>
      </c>
      <c r="I2194" s="42">
        <f t="shared" si="275"/>
        <v>24.575932233804316</v>
      </c>
      <c r="J2194" s="40">
        <f>Data[[#This Row],[DAA 
(n)]]*LN(Data[[#This Row],[DAA 
(n)]])</f>
        <v>2781848.8154918174</v>
      </c>
      <c r="K2194" s="40">
        <f t="shared" si="276"/>
        <v>2685051.5902917976</v>
      </c>
      <c r="L2194" s="29">
        <f>LN(Data[[#This Row],[MA'[n*ln(n)']
30d]])</f>
        <v>14.803210500001887</v>
      </c>
      <c r="M2194" s="43">
        <f t="shared" si="277"/>
        <v>14.772426032873588</v>
      </c>
      <c r="N2194" s="40">
        <f>Data[[#This Row],[DAA 
(n)]]^1.5</f>
        <v>107206789.39545754</v>
      </c>
      <c r="O2194" s="40">
        <f t="shared" si="278"/>
        <v>102440660.52327141</v>
      </c>
      <c r="P2194" s="43">
        <f>LN(Data[[#This Row],[MA'[n^1.5']]])</f>
        <v>18.444794267178672</v>
      </c>
      <c r="Q2194" s="43">
        <f t="shared" si="279"/>
        <v>18.401949918915044</v>
      </c>
      <c r="R2194" s="30">
        <f>$O$1+$O$2*Data[[#This Row],[MA'[ln(n^2)']]]</f>
        <v>24.575932233804316</v>
      </c>
      <c r="S2194" s="30">
        <f>$Q$1+$Q$2*Data[[#This Row],[MA'[ln(n*ln(n))']]]</f>
        <v>20.894502954241418</v>
      </c>
      <c r="T2194" s="31">
        <f>$O$3*Data[[#This Row],[Metcalfe
(n^2)]]</f>
        <v>26482952223.52</v>
      </c>
      <c r="U2194" s="31">
        <f t="shared" si="272"/>
        <v>25068902754.584</v>
      </c>
      <c r="V2194" s="30">
        <f>LN(Data[[#This Row],[MA'[NVA']
30d]]/Data[[#This Row],[MA'[NVMetcalfe calc']]])</f>
        <v>-1.5936863914732802</v>
      </c>
      <c r="W2194" s="30">
        <f>$Q$3+Data[[#This Row],[NVM
(scaled)]]/((Data[[#This Row],[Upper Bound]]-Data[[#This Row],[Lower Bound]])/2)</f>
        <v>-0.27579764023743569</v>
      </c>
      <c r="X2194" s="30">
        <f>(Data[[#This Row],[Upper Bound]]+Data[[#This Row],[Lower Bound]])/2</f>
        <v>22.735217594022867</v>
      </c>
      <c r="Y2194" s="29">
        <f>LN(Data[[#This Row],[NVActual]]/Data[[#This Row],[MA'[n^2']
30d]])</f>
        <v>-2.3128343482448592</v>
      </c>
      <c r="Z2194" s="29">
        <f>LN(Data[[#This Row],[NVActual]]/Data[[#This Row],[MA'[n*ln(n)']
30d]])</f>
        <v>7.4827756000504264</v>
      </c>
      <c r="AA2194" s="29">
        <f>LN(Data[[#This Row],[NVActual]]/Data[[#This Row],[MA'[n^1.5']]])</f>
        <v>3.8411918328736436</v>
      </c>
      <c r="AB2194" s="29">
        <f>LN(Data[[#This Row],[NVActual]]/Data[[#This Row],[Metcalfe
(n^2)]])</f>
        <v>-2.3677074179587789</v>
      </c>
      <c r="AC2194" s="26">
        <f>1+Data[[#This Row],[MA'[NVMetcalfe calc']]]/((Data[[#This Row],[NVM_norm
(scaled)]]-Data[[#This Row],[NV_fund.]])/2)</f>
        <v>-2178861079.1717067</v>
      </c>
    </row>
    <row r="2195" spans="1:29" x14ac:dyDescent="0.2">
      <c r="A2195" s="23">
        <v>41981</v>
      </c>
      <c r="B2195" s="24">
        <v>4935062172.8378096</v>
      </c>
      <c r="C2195" s="24">
        <f t="shared" si="273"/>
        <v>5097741791.9492283</v>
      </c>
      <c r="D2195" s="25">
        <f>LN(Data[[#This Row],[NVActual]])</f>
        <v>22.319631108098559</v>
      </c>
      <c r="E2195" s="26">
        <v>242048</v>
      </c>
      <c r="F2195" s="40">
        <f>Data[[#This Row],[DAA 
(n)]]^2</f>
        <v>58587234304</v>
      </c>
      <c r="G2195" s="41">
        <f t="shared" si="274"/>
        <v>48648844991.800003</v>
      </c>
      <c r="H2195" s="28">
        <f>LN(Data[[#This Row],[Metcalfe
(n^2)]])</f>
        <v>24.793782665156151</v>
      </c>
      <c r="I2195" s="42">
        <f t="shared" si="275"/>
        <v>24.583605307744953</v>
      </c>
      <c r="J2195" s="40">
        <f>Data[[#This Row],[DAA 
(n)]]*LN(Data[[#This Row],[DAA 
(n)]])</f>
        <v>3000642.7532678582</v>
      </c>
      <c r="K2195" s="40">
        <f t="shared" si="276"/>
        <v>2697334.1237118193</v>
      </c>
      <c r="L2195" s="29">
        <f>LN(Data[[#This Row],[MA'[n*ln(n)']
30d]])</f>
        <v>14.807774481623797</v>
      </c>
      <c r="M2195" s="43">
        <f t="shared" si="277"/>
        <v>14.770567668135646</v>
      </c>
      <c r="N2195" s="40">
        <f>Data[[#This Row],[DAA 
(n)]]^1.5</f>
        <v>119083680.19512402</v>
      </c>
      <c r="O2195" s="40">
        <f t="shared" si="278"/>
        <v>103114073.31897612</v>
      </c>
      <c r="P2195" s="43">
        <f>LN(Data[[#This Row],[MA'[n^1.5']]])</f>
        <v>18.451346441310641</v>
      </c>
      <c r="Q2195" s="43">
        <f t="shared" si="279"/>
        <v>18.399384199949328</v>
      </c>
      <c r="R2195" s="30">
        <f>$O$1+$O$2*Data[[#This Row],[MA'[ln(n^2)']]]</f>
        <v>24.583605307744953</v>
      </c>
      <c r="S2195" s="30">
        <f>$Q$1+$Q$2*Data[[#This Row],[MA'[ln(n*ln(n))']]]</f>
        <v>20.891436652423813</v>
      </c>
      <c r="T2195" s="31">
        <f>$O$3*Data[[#This Row],[Metcalfe
(n^2)]]</f>
        <v>30465361838.080002</v>
      </c>
      <c r="U2195" s="31">
        <f t="shared" si="272"/>
        <v>25297399395.736</v>
      </c>
      <c r="V2195" s="30">
        <f>LN(Data[[#This Row],[MA'[NVA']
30d]]/Data[[#This Row],[MA'[NVMetcalfe calc']]])</f>
        <v>-1.6019039439884271</v>
      </c>
      <c r="W2195" s="30">
        <f>$Q$3+Data[[#This Row],[NVM
(scaled)]]/((Data[[#This Row],[Upper Bound]]-Data[[#This Row],[Lower Bound]])/2)</f>
        <v>-0.27773064479585408</v>
      </c>
      <c r="X2195" s="30">
        <f>(Data[[#This Row],[Upper Bound]]+Data[[#This Row],[Lower Bound]])/2</f>
        <v>22.737520980084383</v>
      </c>
      <c r="Y2195" s="32">
        <f>LN(Data[[#This Row],[NVActual]]/Data[[#This Row],[MA'[n^2']
30d]])</f>
        <v>-2.2882627960222957</v>
      </c>
      <c r="Z2195" s="32">
        <f>LN(Data[[#This Row],[NVActual]]/Data[[#This Row],[MA'[n*ln(n)']
30d]])</f>
        <v>7.5118566264747608</v>
      </c>
      <c r="AA2195" s="32">
        <f>LN(Data[[#This Row],[NVActual]]/Data[[#This Row],[MA'[n^1.5']]])</f>
        <v>3.8682846667879174</v>
      </c>
      <c r="AB2195" s="32">
        <f>LN(Data[[#This Row],[NVActual]]/Data[[#This Row],[Metcalfe
(n^2)]])</f>
        <v>-2.4741515570575912</v>
      </c>
      <c r="AC2195" s="34">
        <f>1+Data[[#This Row],[MA'[NVMetcalfe calc']]]/((Data[[#This Row],[NVM_norm
(scaled)]]-Data[[#This Row],[NV_fund.]])/2)</f>
        <v>-2198316125.0239005</v>
      </c>
    </row>
    <row r="2196" spans="1:29" x14ac:dyDescent="0.2">
      <c r="A2196" s="23">
        <v>41980</v>
      </c>
      <c r="B2196" s="24">
        <v>5115922710.4274302</v>
      </c>
      <c r="C2196" s="24">
        <f t="shared" si="273"/>
        <v>5087826116.8502111</v>
      </c>
      <c r="D2196" s="25">
        <f>LN(Data[[#This Row],[NVActual]])</f>
        <v>22.355623613126571</v>
      </c>
      <c r="E2196" s="26">
        <v>259501</v>
      </c>
      <c r="F2196" s="40">
        <f>Data[[#This Row],[DAA 
(n)]]^2</f>
        <v>67340769001</v>
      </c>
      <c r="G2196" s="41">
        <f t="shared" si="274"/>
        <v>47668984882.5</v>
      </c>
      <c r="H2196" s="28">
        <f>LN(Data[[#This Row],[Metcalfe
(n^2)]])</f>
        <v>24.933031670290404</v>
      </c>
      <c r="I2196" s="42">
        <f t="shared" si="275"/>
        <v>24.560383920409929</v>
      </c>
      <c r="J2196" s="40">
        <f>Data[[#This Row],[DAA 
(n)]]*LN(Data[[#This Row],[DAA 
(n)]])</f>
        <v>3235073.3257360151</v>
      </c>
      <c r="K2196" s="40">
        <f t="shared" si="276"/>
        <v>2665931.3158239149</v>
      </c>
      <c r="L2196" s="29">
        <f>LN(Data[[#This Row],[MA'[n*ln(n)']
30d]])</f>
        <v>14.796064016382136</v>
      </c>
      <c r="M2196" s="43">
        <f t="shared" si="277"/>
        <v>14.768225787925967</v>
      </c>
      <c r="N2196" s="40">
        <f>Data[[#This Row],[DAA 
(n)]]^1.5</f>
        <v>132193028.92561497</v>
      </c>
      <c r="O2196" s="40">
        <f t="shared" si="278"/>
        <v>101498692.25411312</v>
      </c>
      <c r="P2196" s="43">
        <f>LN(Data[[#This Row],[MA'[n^1.5']]])</f>
        <v>18.435556472167185</v>
      </c>
      <c r="Q2196" s="43">
        <f t="shared" si="279"/>
        <v>18.396125572958944</v>
      </c>
      <c r="R2196" s="30">
        <f>$O$1+$O$2*Data[[#This Row],[MA'[ln(n^2)']]]</f>
        <v>24.560383920409929</v>
      </c>
      <c r="S2196" s="30">
        <f>$Q$1+$Q$2*Data[[#This Row],[MA'[ln(n*ln(n))']]]</f>
        <v>20.887572550077845</v>
      </c>
      <c r="T2196" s="31">
        <f>$O$3*Data[[#This Row],[Metcalfe
(n^2)]]</f>
        <v>35017199880.520004</v>
      </c>
      <c r="U2196" s="31">
        <f t="shared" si="272"/>
        <v>24787872138.900002</v>
      </c>
      <c r="V2196" s="30">
        <f>LN(Data[[#This Row],[MA'[NVA']
30d]]/Data[[#This Row],[MA'[NVMetcalfe calc']]])</f>
        <v>-1.5835038565946722</v>
      </c>
      <c r="W2196" s="30">
        <f>$Q$3+Data[[#This Row],[NVM
(scaled)]]/((Data[[#This Row],[Upper Bound]]-Data[[#This Row],[Lower Bound]])/2)</f>
        <v>-0.27228433585550393</v>
      </c>
      <c r="X2196" s="30">
        <f>(Data[[#This Row],[Upper Bound]]+Data[[#This Row],[Lower Bound]])/2</f>
        <v>22.723978235243887</v>
      </c>
      <c r="Y2196" s="29">
        <f>LN(Data[[#This Row],[NVActual]]/Data[[#This Row],[MA'[n^2']
30d]])</f>
        <v>-2.2319231981276473</v>
      </c>
      <c r="Z2196" s="29">
        <f>LN(Data[[#This Row],[NVActual]]/Data[[#This Row],[MA'[n*ln(n)']
30d]])</f>
        <v>7.5595595967444371</v>
      </c>
      <c r="AA2196" s="29">
        <f>LN(Data[[#This Row],[NVActual]]/Data[[#This Row],[MA'[n^1.5']]])</f>
        <v>3.9200671409593886</v>
      </c>
      <c r="AB2196" s="29">
        <f>LN(Data[[#This Row],[NVActual]]/Data[[#This Row],[Metcalfe
(n^2)]])</f>
        <v>-2.5774080571638325</v>
      </c>
      <c r="AC2196" s="26">
        <f>1+Data[[#This Row],[MA'[NVMetcalfe calc']]]/((Data[[#This Row],[NVM_norm
(scaled)]]-Data[[#This Row],[NV_fund.]])/2)</f>
        <v>-2155817455.1854429</v>
      </c>
    </row>
    <row r="2197" spans="1:29" x14ac:dyDescent="0.2">
      <c r="A2197" s="23">
        <v>41979</v>
      </c>
      <c r="B2197" s="24">
        <v>5085009367.2291698</v>
      </c>
      <c r="C2197" s="24">
        <f t="shared" si="273"/>
        <v>5070857782.9939232</v>
      </c>
      <c r="D2197" s="25">
        <f>LN(Data[[#This Row],[NVActual]])</f>
        <v>22.349562708574869</v>
      </c>
      <c r="E2197" s="26">
        <v>186079</v>
      </c>
      <c r="F2197" s="40">
        <f>Data[[#This Row],[DAA 
(n)]]^2</f>
        <v>34625394241</v>
      </c>
      <c r="G2197" s="41">
        <f t="shared" si="274"/>
        <v>47060675661</v>
      </c>
      <c r="H2197" s="28">
        <f>LN(Data[[#This Row],[Metcalfe
(n^2)]])</f>
        <v>24.267853187410754</v>
      </c>
      <c r="I2197" s="42">
        <f t="shared" si="275"/>
        <v>24.549847917565639</v>
      </c>
      <c r="J2197" s="40">
        <f>Data[[#This Row],[DAA 
(n)]]*LN(Data[[#This Row],[DAA 
(n)]])</f>
        <v>2257868.926630103</v>
      </c>
      <c r="K2197" s="40">
        <f t="shared" si="276"/>
        <v>2649000.1965472749</v>
      </c>
      <c r="L2197" s="29">
        <f>LN(Data[[#This Row],[MA'[n*ln(n)']
30d]])</f>
        <v>14.789692842450986</v>
      </c>
      <c r="M2197" s="43">
        <f t="shared" si="277"/>
        <v>14.766378419993027</v>
      </c>
      <c r="N2197" s="40">
        <f>Data[[#This Row],[DAA 
(n)]]^1.5</f>
        <v>80268665.959831744</v>
      </c>
      <c r="O2197" s="40">
        <f t="shared" si="278"/>
        <v>100568687.41404037</v>
      </c>
      <c r="P2197" s="43">
        <f>LN(Data[[#This Row],[MA'[n^1.5']]])</f>
        <v>18.426351508869253</v>
      </c>
      <c r="Q2197" s="43">
        <f t="shared" si="279"/>
        <v>18.393529213857747</v>
      </c>
      <c r="R2197" s="30">
        <f>$O$1+$O$2*Data[[#This Row],[MA'[ln(n^2)']]]</f>
        <v>24.549847917565639</v>
      </c>
      <c r="S2197" s="30">
        <f>$Q$1+$Q$2*Data[[#This Row],[MA'[ln(n*ln(n))']]]</f>
        <v>20.884524392988492</v>
      </c>
      <c r="T2197" s="31">
        <f>$O$3*Data[[#This Row],[Metcalfe
(n^2)]]</f>
        <v>18005205005.32</v>
      </c>
      <c r="U2197" s="31">
        <f t="shared" si="272"/>
        <v>24471551343.719997</v>
      </c>
      <c r="V2197" s="30">
        <f>LN(Data[[#This Row],[MA'[NVA']
30d]]/Data[[#This Row],[MA'[NVMetcalfe calc']]])</f>
        <v>-1.5740012819671343</v>
      </c>
      <c r="W2197" s="30">
        <f>$Q$3+Data[[#This Row],[NVM
(scaled)]]/((Data[[#This Row],[Upper Bound]]-Data[[#This Row],[Lower Bound]])/2)</f>
        <v>-0.26886076435706741</v>
      </c>
      <c r="X2197" s="30">
        <f>(Data[[#This Row],[Upper Bound]]+Data[[#This Row],[Lower Bound]])/2</f>
        <v>22.717186155277066</v>
      </c>
      <c r="Y2197" s="32">
        <f>LN(Data[[#This Row],[NVActual]]/Data[[#This Row],[MA'[n^2']
30d]])</f>
        <v>-2.2251408690050067</v>
      </c>
      <c r="Z2197" s="32">
        <f>LN(Data[[#This Row],[NVActual]]/Data[[#This Row],[MA'[n*ln(n)']
30d]])</f>
        <v>7.5598698661238819</v>
      </c>
      <c r="AA2197" s="32">
        <f>LN(Data[[#This Row],[NVActual]]/Data[[#This Row],[MA'[n^1.5']]])</f>
        <v>3.9232111997056145</v>
      </c>
      <c r="AB2197" s="32">
        <f>LN(Data[[#This Row],[NVActual]]/Data[[#This Row],[Metcalfe
(n^2)]])</f>
        <v>-1.9182904788358861</v>
      </c>
      <c r="AC2197" s="34">
        <f>1+Data[[#This Row],[MA'[NVMetcalfe calc']]]/((Data[[#This Row],[NVM_norm
(scaled)]]-Data[[#This Row],[NV_fund.]])/2)</f>
        <v>-2129252708.6355121</v>
      </c>
    </row>
    <row r="2198" spans="1:29" x14ac:dyDescent="0.2">
      <c r="A2198" s="23">
        <v>41978</v>
      </c>
      <c r="B2198" s="24">
        <v>5136832904.2740898</v>
      </c>
      <c r="C2198" s="24">
        <f t="shared" si="273"/>
        <v>5058219899.5104666</v>
      </c>
      <c r="D2198" s="25">
        <f>LN(Data[[#This Row],[NVActual]])</f>
        <v>22.359702560021262</v>
      </c>
      <c r="E2198" s="26">
        <v>227490</v>
      </c>
      <c r="F2198" s="40">
        <f>Data[[#This Row],[DAA 
(n)]]^2</f>
        <v>51751700100</v>
      </c>
      <c r="G2198" s="41">
        <f t="shared" si="274"/>
        <v>47518142960.466667</v>
      </c>
      <c r="H2198" s="28">
        <f>LN(Data[[#This Row],[Metcalfe
(n^2)]])</f>
        <v>24.669723120726182</v>
      </c>
      <c r="I2198" s="42">
        <f t="shared" si="275"/>
        <v>24.560976808744766</v>
      </c>
      <c r="J2198" s="40">
        <f>Data[[#This Row],[DAA 
(n)]]*LN(Data[[#This Row],[DAA 
(n)]])</f>
        <v>2806057.6563669997</v>
      </c>
      <c r="K2198" s="40">
        <f t="shared" si="276"/>
        <v>2663897.052079963</v>
      </c>
      <c r="L2198" s="29">
        <f>LN(Data[[#This Row],[MA'[n*ln(n)']
30d]])</f>
        <v>14.795300665781586</v>
      </c>
      <c r="M2198" s="43">
        <f t="shared" si="277"/>
        <v>14.764558197015974</v>
      </c>
      <c r="N2198" s="40">
        <f>Data[[#This Row],[DAA 
(n)]]^1.5</f>
        <v>108503429.69578873</v>
      </c>
      <c r="O2198" s="40">
        <f t="shared" si="278"/>
        <v>101330006.8026661</v>
      </c>
      <c r="P2198" s="43">
        <f>LN(Data[[#This Row],[MA'[n^1.5']]])</f>
        <v>18.433893142558279</v>
      </c>
      <c r="Q2198" s="43">
        <f t="shared" si="279"/>
        <v>18.390983668692748</v>
      </c>
      <c r="R2198" s="30">
        <f>$O$1+$O$2*Data[[#This Row],[MA'[ln(n^2)']]]</f>
        <v>24.560976808744766</v>
      </c>
      <c r="S2198" s="30">
        <f>$Q$1+$Q$2*Data[[#This Row],[MA'[ln(n*ln(n))']]]</f>
        <v>20.881521025076356</v>
      </c>
      <c r="T2198" s="31">
        <f>$O$3*Data[[#This Row],[Metcalfe
(n^2)]]</f>
        <v>26910884052</v>
      </c>
      <c r="U2198" s="31">
        <f t="shared" si="272"/>
        <v>24709434339.442665</v>
      </c>
      <c r="V2198" s="30">
        <f>LN(Data[[#This Row],[MA'[NVA']
30d]]/Data[[#This Row],[MA'[NVMetcalfe calc']]])</f>
        <v>-1.5861705048813168</v>
      </c>
      <c r="W2198" s="30">
        <f>$Q$3+Data[[#This Row],[NVM
(scaled)]]/((Data[[#This Row],[Upper Bound]]-Data[[#This Row],[Lower Bound]])/2)</f>
        <v>-0.27217669032560488</v>
      </c>
      <c r="X2198" s="30">
        <f>(Data[[#This Row],[Upper Bound]]+Data[[#This Row],[Lower Bound]])/2</f>
        <v>22.721248916910561</v>
      </c>
      <c r="Y2198" s="29">
        <f>LN(Data[[#This Row],[NVActual]]/Data[[#This Row],[MA'[n^2']
30d]])</f>
        <v>-2.2246748721011707</v>
      </c>
      <c r="Z2198" s="29">
        <f>LN(Data[[#This Row],[NVActual]]/Data[[#This Row],[MA'[n*ln(n)']
30d]])</f>
        <v>7.5644018942396771</v>
      </c>
      <c r="AA2198" s="29">
        <f>LN(Data[[#This Row],[NVActual]]/Data[[#This Row],[MA'[n^1.5']]])</f>
        <v>3.925809417462983</v>
      </c>
      <c r="AB2198" s="29">
        <f>LN(Data[[#This Row],[NVActual]]/Data[[#This Row],[Metcalfe
(n^2)]])</f>
        <v>-2.3100205607049191</v>
      </c>
      <c r="AC2198" s="26">
        <f>1+Data[[#This Row],[MA'[NVMetcalfe calc']]]/((Data[[#This Row],[NVM_norm
(scaled)]]-Data[[#This Row],[NV_fund.]])/2)</f>
        <v>-2149260814.8104515</v>
      </c>
    </row>
    <row r="2199" spans="1:29" x14ac:dyDescent="0.2">
      <c r="A2199" s="23">
        <v>41977</v>
      </c>
      <c r="B2199" s="24">
        <v>5009334519.8613997</v>
      </c>
      <c r="C2199" s="24">
        <f t="shared" si="273"/>
        <v>5039093391.255909</v>
      </c>
      <c r="D2199" s="25">
        <f>LN(Data[[#This Row],[NVActual]])</f>
        <v>22.334568912853463</v>
      </c>
      <c r="E2199" s="26">
        <v>227387</v>
      </c>
      <c r="F2199" s="40">
        <f>Data[[#This Row],[DAA 
(n)]]^2</f>
        <v>51704847769</v>
      </c>
      <c r="G2199" s="41">
        <f t="shared" si="274"/>
        <v>47169820505.166664</v>
      </c>
      <c r="H2199" s="28">
        <f>LN(Data[[#This Row],[Metcalfe
(n^2)]])</f>
        <v>24.668817381356988</v>
      </c>
      <c r="I2199" s="42">
        <f t="shared" si="275"/>
        <v>24.553458618123148</v>
      </c>
      <c r="J2199" s="40">
        <f>Data[[#This Row],[DAA 
(n)]]*LN(Data[[#This Row],[DAA 
(n)]])</f>
        <v>2804684.1889473107</v>
      </c>
      <c r="K2199" s="40">
        <f t="shared" si="276"/>
        <v>2653157.8923551771</v>
      </c>
      <c r="L2199" s="29">
        <f>LN(Data[[#This Row],[MA'[n*ln(n)']
30d]])</f>
        <v>14.791261145994701</v>
      </c>
      <c r="M2199" s="43">
        <f t="shared" si="277"/>
        <v>14.762439559977357</v>
      </c>
      <c r="N2199" s="40">
        <f>Data[[#This Row],[DAA 
(n)]]^1.5</f>
        <v>108429747.85385062</v>
      </c>
      <c r="O2199" s="40">
        <f t="shared" si="278"/>
        <v>100767143.06621103</v>
      </c>
      <c r="P2199" s="43">
        <f>LN(Data[[#This Row],[MA'[n^1.5']]])</f>
        <v>18.428322898819765</v>
      </c>
      <c r="Q2199" s="43">
        <f t="shared" si="279"/>
        <v>18.388030874081739</v>
      </c>
      <c r="R2199" s="30">
        <f>$O$1+$O$2*Data[[#This Row],[MA'[ln(n^2)']]]</f>
        <v>24.553458618123148</v>
      </c>
      <c r="S2199" s="30">
        <f>$Q$1+$Q$2*Data[[#This Row],[MA'[ln(n*ln(n))']]]</f>
        <v>20.878025273962638</v>
      </c>
      <c r="T2199" s="31">
        <f>$O$3*Data[[#This Row],[Metcalfe
(n^2)]]</f>
        <v>26886520839.880001</v>
      </c>
      <c r="U2199" s="31">
        <f t="shared" si="272"/>
        <v>24528306662.686661</v>
      </c>
      <c r="V2199" s="30">
        <f>LN(Data[[#This Row],[MA'[NVA']
30d]]/Data[[#This Row],[MA'[NVMetcalfe calc']]])</f>
        <v>-1.5826016413918937</v>
      </c>
      <c r="W2199" s="30">
        <f>$Q$3+Data[[#This Row],[NVM
(scaled)]]/((Data[[#This Row],[Upper Bound]]-Data[[#This Row],[Lower Bound]])/2)</f>
        <v>-0.2711782574734023</v>
      </c>
      <c r="X2199" s="30">
        <f>(Data[[#This Row],[Upper Bound]]+Data[[#This Row],[Lower Bound]])/2</f>
        <v>22.715741946042893</v>
      </c>
      <c r="Y2199" s="32">
        <f>LN(Data[[#This Row],[NVActual]]/Data[[#This Row],[MA'[n^2']
30d]])</f>
        <v>-2.2424512161066317</v>
      </c>
      <c r="Z2199" s="32">
        <f>LN(Data[[#This Row],[NVActual]]/Data[[#This Row],[MA'[n*ln(n)']
30d]])</f>
        <v>7.5433077668587627</v>
      </c>
      <c r="AA2199" s="32">
        <f>LN(Data[[#This Row],[NVActual]]/Data[[#This Row],[MA'[n^1.5']]])</f>
        <v>3.9062460140336976</v>
      </c>
      <c r="AB2199" s="32">
        <f>LN(Data[[#This Row],[NVActual]]/Data[[#This Row],[Metcalfe
(n^2)]])</f>
        <v>-2.3342484685035227</v>
      </c>
      <c r="AC2199" s="34">
        <f>1+Data[[#This Row],[MA'[NVMetcalfe calc']]]/((Data[[#This Row],[NVM_norm
(scaled)]]-Data[[#This Row],[NV_fund.]])/2)</f>
        <v>-2134109870.6594996</v>
      </c>
    </row>
    <row r="2200" spans="1:29" x14ac:dyDescent="0.2">
      <c r="A2200" s="23">
        <v>41976</v>
      </c>
      <c r="B2200" s="24">
        <v>5100781830.0364103</v>
      </c>
      <c r="C2200" s="24">
        <f t="shared" si="273"/>
        <v>5020072157.6690826</v>
      </c>
      <c r="D2200" s="25">
        <f>LN(Data[[#This Row],[NVActual]])</f>
        <v>22.352659664934585</v>
      </c>
      <c r="E2200" s="26">
        <v>226744</v>
      </c>
      <c r="F2200" s="40">
        <f>Data[[#This Row],[DAA 
(n)]]^2</f>
        <v>51412841536</v>
      </c>
      <c r="G2200" s="41">
        <f t="shared" si="274"/>
        <v>46908342447.566666</v>
      </c>
      <c r="H2200" s="28">
        <f>LN(Data[[#This Row],[Metcalfe
(n^2)]])</f>
        <v>24.66315381353462</v>
      </c>
      <c r="I2200" s="42">
        <f t="shared" si="275"/>
        <v>24.547974042661647</v>
      </c>
      <c r="J2200" s="40">
        <f>Data[[#This Row],[DAA 
(n)]]*LN(Data[[#This Row],[DAA 
(n)]])</f>
        <v>2796111.0741480468</v>
      </c>
      <c r="K2200" s="40">
        <f t="shared" si="276"/>
        <v>2645200.2007357748</v>
      </c>
      <c r="L2200" s="29">
        <f>LN(Data[[#This Row],[MA'[n*ln(n)']
30d]])</f>
        <v>14.788257310669445</v>
      </c>
      <c r="M2200" s="43">
        <f t="shared" si="277"/>
        <v>14.760398530404052</v>
      </c>
      <c r="N2200" s="40">
        <f>Data[[#This Row],[DAA 
(n)]]^1.5</f>
        <v>107970150.23254704</v>
      </c>
      <c r="O2200" s="40">
        <f t="shared" si="278"/>
        <v>100347546.76814114</v>
      </c>
      <c r="P2200" s="43">
        <f>LN(Data[[#This Row],[MA'[n^1.5']]])</f>
        <v>18.424150186152847</v>
      </c>
      <c r="Q2200" s="43">
        <f t="shared" si="279"/>
        <v>18.385185895947771</v>
      </c>
      <c r="R2200" s="30">
        <f>$O$1+$O$2*Data[[#This Row],[MA'[ln(n^2)']]]</f>
        <v>24.547974042661647</v>
      </c>
      <c r="S2200" s="30">
        <f>$Q$1+$Q$2*Data[[#This Row],[MA'[ln(n*ln(n))']]]</f>
        <v>20.874657575166683</v>
      </c>
      <c r="T2200" s="31">
        <f>$O$3*Data[[#This Row],[Metcalfe
(n^2)]]</f>
        <v>26734677598.720001</v>
      </c>
      <c r="U2200" s="31">
        <f t="shared" si="272"/>
        <v>24392338072.734661</v>
      </c>
      <c r="V2200" s="30">
        <f>LN(Data[[#This Row],[MA'[NVA']
30d]]/Data[[#This Row],[MA'[NVMetcalfe calc']]])</f>
        <v>-1.5808247619361091</v>
      </c>
      <c r="W2200" s="30">
        <f>$Q$3+Data[[#This Row],[NVM
(scaled)]]/((Data[[#This Row],[Upper Bound]]-Data[[#This Row],[Lower Bound]])/2)</f>
        <v>-0.27070708904324847</v>
      </c>
      <c r="X2200" s="30">
        <f>(Data[[#This Row],[Upper Bound]]+Data[[#This Row],[Lower Bound]])/2</f>
        <v>22.711315808914165</v>
      </c>
      <c r="Y2200" s="29">
        <f>LN(Data[[#This Row],[NVActual]]/Data[[#This Row],[MA'[n^2']
30d]])</f>
        <v>-2.2188017089925975</v>
      </c>
      <c r="Z2200" s="29">
        <f>LN(Data[[#This Row],[NVActual]]/Data[[#This Row],[MA'[n*ln(n)']
30d]])</f>
        <v>7.5644023542651393</v>
      </c>
      <c r="AA2200" s="29">
        <f>LN(Data[[#This Row],[NVActual]]/Data[[#This Row],[MA'[n^1.5']]])</f>
        <v>3.928509478781737</v>
      </c>
      <c r="AB2200" s="29">
        <f>LN(Data[[#This Row],[NVActual]]/Data[[#This Row],[Metcalfe
(n^2)]])</f>
        <v>-2.3104941486000357</v>
      </c>
      <c r="AC2200" s="26">
        <f>1+Data[[#This Row],[MA'[NVMetcalfe calc']]]/((Data[[#This Row],[NVM_norm
(scaled)]]-Data[[#This Row],[NV_fund.]])/2)</f>
        <v>-2122732030.1218202</v>
      </c>
    </row>
    <row r="2201" spans="1:29" x14ac:dyDescent="0.2">
      <c r="A2201" s="23">
        <v>41975</v>
      </c>
      <c r="B2201" s="24">
        <v>5195769129.2302999</v>
      </c>
      <c r="C2201" s="24">
        <f t="shared" si="273"/>
        <v>4996008929.3795347</v>
      </c>
      <c r="D2201" s="25">
        <f>LN(Data[[#This Row],[NVActual]])</f>
        <v>22.371110502363901</v>
      </c>
      <c r="E2201" s="26">
        <v>252787</v>
      </c>
      <c r="F2201" s="40">
        <f>Data[[#This Row],[DAA 
(n)]]^2</f>
        <v>63901267369</v>
      </c>
      <c r="G2201" s="41">
        <f t="shared" si="274"/>
        <v>46681907821.566666</v>
      </c>
      <c r="H2201" s="28">
        <f>LN(Data[[#This Row],[Metcalfe
(n^2)]])</f>
        <v>24.880605031763888</v>
      </c>
      <c r="I2201" s="42">
        <f t="shared" si="275"/>
        <v>24.54325036905756</v>
      </c>
      <c r="J2201" s="40">
        <f>Data[[#This Row],[DAA 
(n)]]*LN(Data[[#This Row],[DAA 
(n)]])</f>
        <v>3144746.7520822491</v>
      </c>
      <c r="K2201" s="40">
        <f t="shared" si="276"/>
        <v>2638325.8752399329</v>
      </c>
      <c r="L2201" s="29">
        <f>LN(Data[[#This Row],[MA'[n*ln(n)']
30d]])</f>
        <v>14.785655135805158</v>
      </c>
      <c r="M2201" s="43">
        <f t="shared" si="277"/>
        <v>14.758683347558874</v>
      </c>
      <c r="N2201" s="40">
        <f>Data[[#This Row],[DAA 
(n)]]^1.5</f>
        <v>127096064.74791953</v>
      </c>
      <c r="O2201" s="40">
        <f t="shared" si="278"/>
        <v>99984660.734881669</v>
      </c>
      <c r="P2201" s="43">
        <f>LN(Data[[#This Row],[MA'[n^1.5']]])</f>
        <v>18.420527339535326</v>
      </c>
      <c r="Q2201" s="43">
        <f t="shared" si="279"/>
        <v>18.382806700994131</v>
      </c>
      <c r="R2201" s="30">
        <f>$O$1+$O$2*Data[[#This Row],[MA'[ln(n^2)']]]</f>
        <v>24.54325036905756</v>
      </c>
      <c r="S2201" s="30">
        <f>$Q$1+$Q$2*Data[[#This Row],[MA'[ln(n*ln(n))']]]</f>
        <v>20.871827523472138</v>
      </c>
      <c r="T2201" s="31">
        <f>$O$3*Data[[#This Row],[Metcalfe
(n^2)]]</f>
        <v>33228659031.880001</v>
      </c>
      <c r="U2201" s="31">
        <f t="shared" si="272"/>
        <v>24274592067.214661</v>
      </c>
      <c r="V2201" s="30">
        <f>LN(Data[[#This Row],[MA'[NVA']
30d]]/Data[[#This Row],[MA'[NVMetcalfe calc']]])</f>
        <v>-1.5807908298225515</v>
      </c>
      <c r="W2201" s="30">
        <f>$Q$3+Data[[#This Row],[NVM
(scaled)]]/((Data[[#This Row],[Upper Bound]]-Data[[#This Row],[Lower Bound]])/2)</f>
        <v>-0.27113253433791751</v>
      </c>
      <c r="X2201" s="30">
        <f>(Data[[#This Row],[Upper Bound]]+Data[[#This Row],[Lower Bound]])/2</f>
        <v>22.707538946264847</v>
      </c>
      <c r="Y2201" s="32">
        <f>LN(Data[[#This Row],[NVActual]]/Data[[#This Row],[MA'[n^2']
30d]])</f>
        <v>-2.1955120113792108</v>
      </c>
      <c r="Z2201" s="32">
        <f>LN(Data[[#This Row],[NVActual]]/Data[[#This Row],[MA'[n*ln(n)']
30d]])</f>
        <v>7.5854553665587447</v>
      </c>
      <c r="AA2201" s="32">
        <f>LN(Data[[#This Row],[NVActual]]/Data[[#This Row],[MA'[n^1.5']]])</f>
        <v>3.950583162828575</v>
      </c>
      <c r="AB2201" s="32">
        <f>LN(Data[[#This Row],[NVActual]]/Data[[#This Row],[Metcalfe
(n^2)]])</f>
        <v>-2.509494529399988</v>
      </c>
      <c r="AC2201" s="34">
        <f>1+Data[[#This Row],[MA'[NVMetcalfe calc']]]/((Data[[#This Row],[NVM_norm
(scaled)]]-Data[[#This Row],[NV_fund.]])/2)</f>
        <v>-2112793341.966397</v>
      </c>
    </row>
    <row r="2202" spans="1:29" x14ac:dyDescent="0.2">
      <c r="A2202" s="23">
        <v>41974</v>
      </c>
      <c r="B2202" s="24">
        <v>5147546193.8426504</v>
      </c>
      <c r="C2202" s="24">
        <f t="shared" si="273"/>
        <v>4968329863.1981096</v>
      </c>
      <c r="D2202" s="25">
        <f>LN(Data[[#This Row],[NVActual]])</f>
        <v>22.361785970860463</v>
      </c>
      <c r="E2202" s="26">
        <v>227571</v>
      </c>
      <c r="F2202" s="40">
        <f>Data[[#This Row],[DAA 
(n)]]^2</f>
        <v>51788560041</v>
      </c>
      <c r="G2202" s="41">
        <f t="shared" si="274"/>
        <v>46942301937.566666</v>
      </c>
      <c r="H2202" s="28">
        <f>LN(Data[[#This Row],[Metcalfe
(n^2)]])</f>
        <v>24.670435113191854</v>
      </c>
      <c r="I2202" s="42">
        <f t="shared" si="275"/>
        <v>24.547094839531301</v>
      </c>
      <c r="J2202" s="40">
        <f>Data[[#This Row],[DAA 
(n)]]*LN(Data[[#This Row],[DAA 
(n)]])</f>
        <v>2807137.7945720917</v>
      </c>
      <c r="K2202" s="40">
        <f t="shared" si="276"/>
        <v>2645063.2756991633</v>
      </c>
      <c r="L2202" s="29">
        <f>LN(Data[[#This Row],[MA'[n*ln(n)']
30d]])</f>
        <v>14.788205545748001</v>
      </c>
      <c r="M2202" s="43">
        <f t="shared" si="277"/>
        <v>14.756827592600272</v>
      </c>
      <c r="N2202" s="40">
        <f>Data[[#This Row],[DAA 
(n)]]^1.5</f>
        <v>108561385.38674957</v>
      </c>
      <c r="O2202" s="40">
        <f t="shared" si="278"/>
        <v>100367440.21627501</v>
      </c>
      <c r="P2202" s="43">
        <f>LN(Data[[#This Row],[MA'[n^1.5']]])</f>
        <v>18.424348411990369</v>
      </c>
      <c r="Q2202" s="43">
        <f t="shared" si="279"/>
        <v>18.380242988045737</v>
      </c>
      <c r="R2202" s="30">
        <f>$O$1+$O$2*Data[[#This Row],[MA'[ln(n^2)']]]</f>
        <v>24.547094839531301</v>
      </c>
      <c r="S2202" s="30">
        <f>$Q$1+$Q$2*Data[[#This Row],[MA'[ln(n*ln(n))']]]</f>
        <v>20.868765527790448</v>
      </c>
      <c r="T2202" s="31">
        <f>$O$3*Data[[#This Row],[Metcalfe
(n^2)]]</f>
        <v>26930051221.32</v>
      </c>
      <c r="U2202" s="31">
        <f t="shared" si="272"/>
        <v>24409997007.534664</v>
      </c>
      <c r="V2202" s="30">
        <f>LN(Data[[#This Row],[MA'[NVA']
30d]]/Data[[#This Row],[MA'[NVMetcalfe calc']]])</f>
        <v>-1.5919090218019656</v>
      </c>
      <c r="W2202" s="30">
        <f>$Q$3+Data[[#This Row],[NVM
(scaled)]]/((Data[[#This Row],[Upper Bound]]-Data[[#This Row],[Lower Bound]])/2)</f>
        <v>-0.27556090381617215</v>
      </c>
      <c r="X2202" s="30">
        <f>(Data[[#This Row],[Upper Bound]]+Data[[#This Row],[Lower Bound]])/2</f>
        <v>22.707930183660874</v>
      </c>
      <c r="Y2202" s="29">
        <f>LN(Data[[#This Row],[NVActual]]/Data[[#This Row],[MA'[n^2']
30d]])</f>
        <v>-2.2103990953056929</v>
      </c>
      <c r="Z2202" s="29">
        <f>LN(Data[[#This Row],[NVActual]]/Data[[#This Row],[MA'[n*ln(n)']
30d]])</f>
        <v>7.5735804251124641</v>
      </c>
      <c r="AA2202" s="29">
        <f>LN(Data[[#This Row],[NVActual]]/Data[[#This Row],[MA'[n^1.5']]])</f>
        <v>3.9374375588700952</v>
      </c>
      <c r="AB2202" s="29">
        <f>LN(Data[[#This Row],[NVActual]]/Data[[#This Row],[Metcalfe
(n^2)]])</f>
        <v>-2.3086491423313911</v>
      </c>
      <c r="AC2202" s="26">
        <f>1+Data[[#This Row],[MA'[NVMetcalfe calc']]]/((Data[[#This Row],[NVM_norm
(scaled)]]-Data[[#This Row],[NV_fund.]])/2)</f>
        <v>-2124133092.1517949</v>
      </c>
    </row>
    <row r="2203" spans="1:29" x14ac:dyDescent="0.2">
      <c r="A2203" s="23">
        <v>41973</v>
      </c>
      <c r="B2203" s="24">
        <v>5136195699.83039</v>
      </c>
      <c r="C2203" s="24">
        <f t="shared" si="273"/>
        <v>4942711154.3072853</v>
      </c>
      <c r="D2203" s="25">
        <f>LN(Data[[#This Row],[NVActual]])</f>
        <v>22.359578506157678</v>
      </c>
      <c r="E2203" s="26">
        <v>277774</v>
      </c>
      <c r="F2203" s="40">
        <f>Data[[#This Row],[DAA 
(n)]]^2</f>
        <v>77158395076</v>
      </c>
      <c r="G2203" s="41">
        <f t="shared" si="274"/>
        <v>46215011333.666664</v>
      </c>
      <c r="H2203" s="28">
        <f>LN(Data[[#This Row],[Metcalfe
(n^2)]])</f>
        <v>25.069126224819456</v>
      </c>
      <c r="I2203" s="42">
        <f t="shared" si="275"/>
        <v>24.528862250551125</v>
      </c>
      <c r="J2203" s="40">
        <f>Data[[#This Row],[DAA 
(n)]]*LN(Data[[#This Row],[DAA 
(n)]])</f>
        <v>3481775.7339864997</v>
      </c>
      <c r="K2203" s="40">
        <f t="shared" si="276"/>
        <v>2621095.4276426514</v>
      </c>
      <c r="L2203" s="29">
        <f>LN(Data[[#This Row],[MA'[n*ln(n)']
30d]])</f>
        <v>14.779102890510613</v>
      </c>
      <c r="M2203" s="43">
        <f t="shared" si="277"/>
        <v>14.754347985698343</v>
      </c>
      <c r="N2203" s="40">
        <f>Data[[#This Row],[DAA 
(n)]]^1.5</f>
        <v>146398756.94090018</v>
      </c>
      <c r="O2203" s="40">
        <f t="shared" si="278"/>
        <v>99149726.952214614</v>
      </c>
      <c r="P2203" s="43">
        <f>LN(Data[[#This Row],[MA'[n^1.5']]])</f>
        <v>18.412141659040405</v>
      </c>
      <c r="Q2203" s="43">
        <f t="shared" si="279"/>
        <v>18.376777933424922</v>
      </c>
      <c r="R2203" s="30">
        <f>$O$1+$O$2*Data[[#This Row],[MA'[ln(n^2)']]]</f>
        <v>24.528862250551125</v>
      </c>
      <c r="S2203" s="30">
        <f>$Q$1+$Q$2*Data[[#This Row],[MA'[ln(n*ln(n))']]]</f>
        <v>20.864674176402264</v>
      </c>
      <c r="T2203" s="31">
        <f>$O$3*Data[[#This Row],[Metcalfe
(n^2)]]</f>
        <v>40122365439.520004</v>
      </c>
      <c r="U2203" s="31">
        <f t="shared" si="272"/>
        <v>24031805893.50666</v>
      </c>
      <c r="V2203" s="30">
        <f>LN(Data[[#This Row],[MA'[NVA']
30d]]/Data[[#This Row],[MA'[NVMetcalfe calc']]])</f>
        <v>-1.5814642012314446</v>
      </c>
      <c r="W2203" s="30">
        <f>$Q$3+Data[[#This Row],[NVM
(scaled)]]/((Data[[#This Row],[Upper Bound]]-Data[[#This Row],[Lower Bound]])/2)</f>
        <v>-0.2732003430112121</v>
      </c>
      <c r="X2203" s="30">
        <f>(Data[[#This Row],[Upper Bound]]+Data[[#This Row],[Lower Bound]])/2</f>
        <v>22.696768213476695</v>
      </c>
      <c r="Y2203" s="32">
        <f>LN(Data[[#This Row],[NVActual]]/Data[[#This Row],[MA'[n^2']
30d]])</f>
        <v>-2.1969919967432796</v>
      </c>
      <c r="Z2203" s="32">
        <f>LN(Data[[#This Row],[NVActual]]/Data[[#This Row],[MA'[n*ln(n)']
30d]])</f>
        <v>7.5804756156470674</v>
      </c>
      <c r="AA2203" s="32">
        <f>LN(Data[[#This Row],[NVActual]]/Data[[#This Row],[MA'[n^1.5']]])</f>
        <v>3.9474368471172769</v>
      </c>
      <c r="AB2203" s="32">
        <f>LN(Data[[#This Row],[NVActual]]/Data[[#This Row],[Metcalfe
(n^2)]])</f>
        <v>-2.7095477186617778</v>
      </c>
      <c r="AC2203" s="34">
        <f>1+Data[[#This Row],[MA'[NVMetcalfe calc']]]/((Data[[#This Row],[NVM_norm
(scaled)]]-Data[[#This Row],[NV_fund.]])/2)</f>
        <v>-2092454399.571553</v>
      </c>
    </row>
    <row r="2204" spans="1:29" x14ac:dyDescent="0.2">
      <c r="A2204" s="23">
        <v>41972</v>
      </c>
      <c r="B2204" s="24">
        <v>5098178190.5472097</v>
      </c>
      <c r="C2204" s="24">
        <f t="shared" si="273"/>
        <v>4922704641.7325201</v>
      </c>
      <c r="D2204" s="25">
        <f>LN(Data[[#This Row],[NVActual]])</f>
        <v>22.352149095319543</v>
      </c>
      <c r="E2204" s="26">
        <v>187909</v>
      </c>
      <c r="F2204" s="40">
        <f>Data[[#This Row],[DAA 
(n)]]^2</f>
        <v>35309792281</v>
      </c>
      <c r="G2204" s="41">
        <f t="shared" si="274"/>
        <v>45018552856.76667</v>
      </c>
      <c r="H2204" s="28">
        <f>LN(Data[[#This Row],[Metcalfe
(n^2)]])</f>
        <v>24.287426164144961</v>
      </c>
      <c r="I2204" s="42">
        <f t="shared" si="275"/>
        <v>24.508000436873427</v>
      </c>
      <c r="J2204" s="40">
        <f>Data[[#This Row],[DAA 
(n)]]*LN(Data[[#This Row],[DAA 
(n)]])</f>
        <v>2281912.9815391577</v>
      </c>
      <c r="K2204" s="40">
        <f t="shared" si="276"/>
        <v>2587791.7849527639</v>
      </c>
      <c r="L2204" s="29">
        <f>LN(Data[[#This Row],[MA'[n*ln(n)']
30d]])</f>
        <v>14.766315477329529</v>
      </c>
      <c r="M2204" s="43">
        <f t="shared" si="277"/>
        <v>14.752235693066728</v>
      </c>
      <c r="N2204" s="40">
        <f>Data[[#This Row],[DAA 
(n)]]^1.5</f>
        <v>81455679.714372367</v>
      </c>
      <c r="O2204" s="40">
        <f t="shared" si="278"/>
        <v>97321612.152976677</v>
      </c>
      <c r="P2204" s="43">
        <f>LN(Data[[#This Row],[MA'[n^1.5']]])</f>
        <v>18.393531641227149</v>
      </c>
      <c r="Q2204" s="43">
        <f t="shared" si="279"/>
        <v>18.373803696998049</v>
      </c>
      <c r="R2204" s="30">
        <f>$O$1+$O$2*Data[[#This Row],[MA'[ln(n^2)']]]</f>
        <v>24.508000436873427</v>
      </c>
      <c r="S2204" s="30">
        <f>$Q$1+$Q$2*Data[[#This Row],[MA'[ln(n*ln(n))']]]</f>
        <v>20.861188893560101</v>
      </c>
      <c r="T2204" s="31">
        <f>$O$3*Data[[#This Row],[Metcalfe
(n^2)]]</f>
        <v>18361091986.119999</v>
      </c>
      <c r="U2204" s="31">
        <f t="shared" si="272"/>
        <v>23409647485.518661</v>
      </c>
      <c r="V2204" s="30">
        <f>LN(Data[[#This Row],[MA'[NVA']
30d]]/Data[[#This Row],[MA'[NVMetcalfe calc']]])</f>
        <v>-1.5592901197124391</v>
      </c>
      <c r="W2204" s="30">
        <f>$Q$3+Data[[#This Row],[NVM
(scaled)]]/((Data[[#This Row],[Upper Bound]]-Data[[#This Row],[Lower Bound]])/2)</f>
        <v>-0.26515256337909876</v>
      </c>
      <c r="X2204" s="30">
        <f>(Data[[#This Row],[Upper Bound]]+Data[[#This Row],[Lower Bound]])/2</f>
        <v>22.684594665216764</v>
      </c>
      <c r="Y2204" s="29">
        <f>LN(Data[[#This Row],[NVActual]]/Data[[#This Row],[MA'[n^2']
30d]])</f>
        <v>-2.1781914321367131</v>
      </c>
      <c r="Z2204" s="29">
        <f>LN(Data[[#This Row],[NVActual]]/Data[[#This Row],[MA'[n*ln(n)']
30d]])</f>
        <v>7.5858336179900157</v>
      </c>
      <c r="AA2204" s="29">
        <f>LN(Data[[#This Row],[NVActual]]/Data[[#This Row],[MA'[n^1.5']]])</f>
        <v>3.9586174540923968</v>
      </c>
      <c r="AB2204" s="29">
        <f>LN(Data[[#This Row],[NVActual]]/Data[[#This Row],[Metcalfe
(n^2)]])</f>
        <v>-1.9352770688254175</v>
      </c>
      <c r="AC2204" s="26">
        <f>1+Data[[#This Row],[MA'[NVMetcalfe calc']]]/((Data[[#This Row],[NVM_norm
(scaled)]]-Data[[#This Row],[NV_fund.]])/2)</f>
        <v>-2040078894.1914687</v>
      </c>
    </row>
    <row r="2205" spans="1:29" x14ac:dyDescent="0.2">
      <c r="A2205" s="23">
        <v>41971</v>
      </c>
      <c r="B2205" s="24">
        <v>5121849836.9787598</v>
      </c>
      <c r="C2205" s="24">
        <f t="shared" si="273"/>
        <v>4907193460.4399395</v>
      </c>
      <c r="D2205" s="25">
        <f>LN(Data[[#This Row],[NVActual]])</f>
        <v>22.356781507030956</v>
      </c>
      <c r="E2205" s="26">
        <v>208778</v>
      </c>
      <c r="F2205" s="40">
        <f>Data[[#This Row],[DAA 
(n)]]^2</f>
        <v>43588253284</v>
      </c>
      <c r="G2205" s="41">
        <f t="shared" si="274"/>
        <v>45252469837.26667</v>
      </c>
      <c r="H2205" s="28">
        <f>LN(Data[[#This Row],[Metcalfe
(n^2)]])</f>
        <v>24.498053530909544</v>
      </c>
      <c r="I2205" s="42">
        <f t="shared" si="275"/>
        <v>24.514042836234051</v>
      </c>
      <c r="J2205" s="40">
        <f>Data[[#This Row],[DAA 
(n)]]*LN(Data[[#This Row],[DAA 
(n)]])</f>
        <v>2557327.3100381163</v>
      </c>
      <c r="K2205" s="40">
        <f t="shared" si="276"/>
        <v>2595629.5535939955</v>
      </c>
      <c r="L2205" s="29">
        <f>LN(Data[[#This Row],[MA'[n*ln(n)']
30d]])</f>
        <v>14.769339647699926</v>
      </c>
      <c r="M2205" s="43">
        <f t="shared" si="277"/>
        <v>14.750606618251307</v>
      </c>
      <c r="N2205" s="40">
        <f>Data[[#This Row],[DAA 
(n)]]^1.5</f>
        <v>95395326.636722431</v>
      </c>
      <c r="O2205" s="40">
        <f t="shared" si="278"/>
        <v>97717022.939491004</v>
      </c>
      <c r="P2205" s="43">
        <f>LN(Data[[#This Row],[MA'[n^1.5']]])</f>
        <v>18.397586338677819</v>
      </c>
      <c r="Q2205" s="43">
        <f t="shared" si="279"/>
        <v>18.371529574334332</v>
      </c>
      <c r="R2205" s="30">
        <f>$O$1+$O$2*Data[[#This Row],[MA'[ln(n^2)']]]</f>
        <v>24.514042836234051</v>
      </c>
      <c r="S2205" s="30">
        <f>$Q$1+$Q$2*Data[[#This Row],[MA'[ln(n*ln(n))']]]</f>
        <v>20.858500920114654</v>
      </c>
      <c r="T2205" s="31">
        <f>$O$3*Data[[#This Row],[Metcalfe
(n^2)]]</f>
        <v>22665891707.68</v>
      </c>
      <c r="U2205" s="31">
        <f t="shared" si="272"/>
        <v>23531284315.378662</v>
      </c>
      <c r="V2205" s="30">
        <f>LN(Data[[#This Row],[MA'[NVA']
30d]]/Data[[#This Row],[MA'[NVMetcalfe calc']]])</f>
        <v>-1.5676286015577263</v>
      </c>
      <c r="W2205" s="30">
        <f>$Q$3+Data[[#This Row],[NVM
(scaled)]]/((Data[[#This Row],[Upper Bound]]-Data[[#This Row],[Lower Bound]])/2)</f>
        <v>-0.26767234381591742</v>
      </c>
      <c r="X2205" s="30">
        <f>(Data[[#This Row],[Upper Bound]]+Data[[#This Row],[Lower Bound]])/2</f>
        <v>22.686271878174352</v>
      </c>
      <c r="Y2205" s="32">
        <f>LN(Data[[#This Row],[NVActual]]/Data[[#This Row],[MA'[n^2']
30d]])</f>
        <v>-2.1787415806108883</v>
      </c>
      <c r="Z2205" s="32">
        <f>LN(Data[[#This Row],[NVActual]]/Data[[#This Row],[MA'[n*ln(n)']
30d]])</f>
        <v>7.5874418593310287</v>
      </c>
      <c r="AA2205" s="32">
        <f>LN(Data[[#This Row],[NVActual]]/Data[[#This Row],[MA'[n^1.5']]])</f>
        <v>3.959195168353137</v>
      </c>
      <c r="AB2205" s="32">
        <f>LN(Data[[#This Row],[NVActual]]/Data[[#This Row],[Metcalfe
(n^2)]])</f>
        <v>-2.1412720238785883</v>
      </c>
      <c r="AC2205" s="34">
        <f>1+Data[[#This Row],[MA'[NVMetcalfe calc']]]/((Data[[#This Row],[NVM_norm
(scaled)]]-Data[[#This Row],[NV_fund.]])/2)</f>
        <v>-2050304215.8095269</v>
      </c>
    </row>
    <row r="2206" spans="1:29" x14ac:dyDescent="0.2">
      <c r="A2206" s="23">
        <v>41970</v>
      </c>
      <c r="B2206" s="24">
        <v>5012674869.2429504</v>
      </c>
      <c r="C2206" s="24">
        <f t="shared" si="273"/>
        <v>4885911967.8076134</v>
      </c>
      <c r="D2206" s="25">
        <f>LN(Data[[#This Row],[NVActual]])</f>
        <v>22.335235515602584</v>
      </c>
      <c r="E2206" s="26">
        <v>208264</v>
      </c>
      <c r="F2206" s="40">
        <f>Data[[#This Row],[DAA 
(n)]]^2</f>
        <v>43373893696</v>
      </c>
      <c r="G2206" s="41">
        <f t="shared" si="274"/>
        <v>45133074736.333336</v>
      </c>
      <c r="H2206" s="28">
        <f>LN(Data[[#This Row],[Metcalfe
(n^2)]])</f>
        <v>24.493123569320439</v>
      </c>
      <c r="I2206" s="42">
        <f t="shared" si="275"/>
        <v>24.511184561359084</v>
      </c>
      <c r="J2206" s="40">
        <f>Data[[#This Row],[DAA 
(n)]]*LN(Data[[#This Row],[DAA 
(n)]])</f>
        <v>2550517.9435204761</v>
      </c>
      <c r="K2206" s="40">
        <f t="shared" si="276"/>
        <v>2591766.1708230032</v>
      </c>
      <c r="L2206" s="29">
        <f>LN(Data[[#This Row],[MA'[n*ln(n)']
30d]])</f>
        <v>14.767850120511126</v>
      </c>
      <c r="M2206" s="43">
        <f t="shared" si="277"/>
        <v>14.748948180191469</v>
      </c>
      <c r="N2206" s="40">
        <f>Data[[#This Row],[DAA 
(n)]]^1.5</f>
        <v>95043256.450438276</v>
      </c>
      <c r="O2206" s="40">
        <f t="shared" si="278"/>
        <v>97518960.466298357</v>
      </c>
      <c r="P2206" s="43">
        <f>LN(Data[[#This Row],[MA'[n^1.5']]])</f>
        <v>18.395557383382961</v>
      </c>
      <c r="Q2206" s="43">
        <f t="shared" si="279"/>
        <v>18.369221035975841</v>
      </c>
      <c r="R2206" s="30">
        <f>$O$1+$O$2*Data[[#This Row],[MA'[ln(n^2)']]]</f>
        <v>24.511184561359084</v>
      </c>
      <c r="S2206" s="30">
        <f>$Q$1+$Q$2*Data[[#This Row],[MA'[ln(n*ln(n))']]]</f>
        <v>20.855764497315924</v>
      </c>
      <c r="T2206" s="31">
        <f>$O$3*Data[[#This Row],[Metcalfe
(n^2)]]</f>
        <v>22554424721.920002</v>
      </c>
      <c r="U2206" s="31">
        <f t="shared" si="272"/>
        <v>23469198862.893333</v>
      </c>
      <c r="V2206" s="30">
        <f>LN(Data[[#This Row],[MA'[NVA']
30d]]/Data[[#This Row],[MA'[NVMetcalfe calc']]])</f>
        <v>-1.569332919321764</v>
      </c>
      <c r="W2206" s="30">
        <f>$Q$3+Data[[#This Row],[NVM
(scaled)]]/((Data[[#This Row],[Upper Bound]]-Data[[#This Row],[Lower Bound]])/2)</f>
        <v>-0.26863342205654361</v>
      </c>
      <c r="X2206" s="30">
        <f>(Data[[#This Row],[Upper Bound]]+Data[[#This Row],[Lower Bound]])/2</f>
        <v>22.683474529337502</v>
      </c>
      <c r="Y2206" s="29">
        <f>LN(Data[[#This Row],[NVActual]]/Data[[#This Row],[MA'[n^2']
30d]])</f>
        <v>-2.1976456635141393</v>
      </c>
      <c r="Z2206" s="29">
        <f>LN(Data[[#This Row],[NVActual]]/Data[[#This Row],[MA'[n*ln(n)']
30d]])</f>
        <v>7.5673853950914589</v>
      </c>
      <c r="AA2206" s="29">
        <f>LN(Data[[#This Row],[NVActual]]/Data[[#This Row],[MA'[n^1.5']]])</f>
        <v>3.9396781322196239</v>
      </c>
      <c r="AB2206" s="29">
        <f>LN(Data[[#This Row],[NVActual]]/Data[[#This Row],[Metcalfe
(n^2)]])</f>
        <v>-2.1578880537178544</v>
      </c>
      <c r="AC2206" s="26">
        <f>1+Data[[#This Row],[MA'[NVMetcalfe calc']]]/((Data[[#This Row],[NVM_norm
(scaled)]]-Data[[#This Row],[NV_fund.]])/2)</f>
        <v>-2045058249.2133868</v>
      </c>
    </row>
    <row r="2207" spans="1:29" x14ac:dyDescent="0.2">
      <c r="A2207" s="23">
        <v>41969</v>
      </c>
      <c r="B2207" s="24">
        <v>4979461073.0646696</v>
      </c>
      <c r="C2207" s="24">
        <f t="shared" si="273"/>
        <v>4877995449.272274</v>
      </c>
      <c r="D2207" s="25">
        <f>LN(Data[[#This Row],[NVActual]])</f>
        <v>22.328587503866849</v>
      </c>
      <c r="E2207" s="26">
        <v>205408</v>
      </c>
      <c r="F2207" s="40">
        <f>Data[[#This Row],[DAA 
(n)]]^2</f>
        <v>42192446464</v>
      </c>
      <c r="G2207" s="41">
        <f t="shared" si="274"/>
        <v>45091502996.599998</v>
      </c>
      <c r="H2207" s="28">
        <f>LN(Data[[#This Row],[Metcalfe
(n^2)]])</f>
        <v>24.46550704822301</v>
      </c>
      <c r="I2207" s="42">
        <f t="shared" si="275"/>
        <v>24.510212061251924</v>
      </c>
      <c r="J2207" s="40">
        <f>Data[[#This Row],[DAA 
(n)]]*LN(Data[[#This Row],[DAA 
(n)]])</f>
        <v>2512705.4358806959</v>
      </c>
      <c r="K2207" s="40">
        <f t="shared" si="276"/>
        <v>2590435.181293922</v>
      </c>
      <c r="L2207" s="29">
        <f>LN(Data[[#This Row],[MA'[n*ln(n)']
30d]])</f>
        <v>14.767336443226933</v>
      </c>
      <c r="M2207" s="43">
        <f t="shared" si="277"/>
        <v>14.747328878397978</v>
      </c>
      <c r="N2207" s="40">
        <f>Data[[#This Row],[DAA 
(n)]]^1.5</f>
        <v>93094930.276988506</v>
      </c>
      <c r="O2207" s="40">
        <f t="shared" si="278"/>
        <v>97450391.209919289</v>
      </c>
      <c r="P2207" s="43">
        <f>LN(Data[[#This Row],[MA'[n^1.5']]])</f>
        <v>18.394853998377915</v>
      </c>
      <c r="Q2207" s="43">
        <f t="shared" si="279"/>
        <v>18.366965688618944</v>
      </c>
      <c r="R2207" s="30">
        <f>$O$1+$O$2*Data[[#This Row],[MA'[ln(n^2)']]]</f>
        <v>24.510212061251924</v>
      </c>
      <c r="S2207" s="30">
        <f>$Q$1+$Q$2*Data[[#This Row],[MA'[ln(n*ln(n))']]]</f>
        <v>20.853092649356661</v>
      </c>
      <c r="T2207" s="31">
        <f>$O$3*Data[[#This Row],[Metcalfe
(n^2)]]</f>
        <v>21940072161.280003</v>
      </c>
      <c r="U2207" s="31">
        <f t="shared" si="272"/>
        <v>23447581558.231998</v>
      </c>
      <c r="V2207" s="30">
        <f>LN(Data[[#This Row],[MA'[NVA']
30d]]/Data[[#This Row],[MA'[NVMetcalfe calc']]])</f>
        <v>-1.5700329908439361</v>
      </c>
      <c r="W2207" s="30">
        <f>$Q$3+Data[[#This Row],[NVM
(scaled)]]/((Data[[#This Row],[Upper Bound]]-Data[[#This Row],[Lower Bound]])/2)</f>
        <v>-0.26861729630003173</v>
      </c>
      <c r="X2207" s="30">
        <f>(Data[[#This Row],[Upper Bound]]+Data[[#This Row],[Lower Bound]])/2</f>
        <v>22.681652355304294</v>
      </c>
      <c r="Y2207" s="32">
        <f>LN(Data[[#This Row],[NVActual]]/Data[[#This Row],[MA'[n^2']
30d]])</f>
        <v>-2.2033721582149441</v>
      </c>
      <c r="Z2207" s="32">
        <f>LN(Data[[#This Row],[NVActual]]/Data[[#This Row],[MA'[n*ln(n)']
30d]])</f>
        <v>7.5612510606399157</v>
      </c>
      <c r="AA2207" s="32">
        <f>LN(Data[[#This Row],[NVActual]]/Data[[#This Row],[MA'[n^1.5']]])</f>
        <v>3.9337335054889317</v>
      </c>
      <c r="AB2207" s="32">
        <f>LN(Data[[#This Row],[NVActual]]/Data[[#This Row],[Metcalfe
(n^2)]])</f>
        <v>-2.1369195443561617</v>
      </c>
      <c r="AC2207" s="34">
        <f>1+Data[[#This Row],[MA'[NVMetcalfe calc']]]/((Data[[#This Row],[NVM_norm
(scaled)]]-Data[[#This Row],[NV_fund.]])/2)</f>
        <v>-2043338218.0429215</v>
      </c>
    </row>
    <row r="2208" spans="1:29" x14ac:dyDescent="0.2">
      <c r="A2208" s="23">
        <v>41968</v>
      </c>
      <c r="B2208" s="24">
        <v>5102712550.6941004</v>
      </c>
      <c r="C2208" s="24">
        <f t="shared" si="273"/>
        <v>4868729037.4801474</v>
      </c>
      <c r="D2208" s="25">
        <f>LN(Data[[#This Row],[NVActual]])</f>
        <v>22.353038107967667</v>
      </c>
      <c r="E2208" s="26">
        <v>203972</v>
      </c>
      <c r="F2208" s="40">
        <f>Data[[#This Row],[DAA 
(n)]]^2</f>
        <v>41604576784</v>
      </c>
      <c r="G2208" s="41">
        <f t="shared" si="274"/>
        <v>45373578259.666664</v>
      </c>
      <c r="H2208" s="28">
        <f>LN(Data[[#This Row],[Metcalfe
(n^2)]])</f>
        <v>24.451476017008154</v>
      </c>
      <c r="I2208" s="42">
        <f t="shared" si="275"/>
        <v>24.51630509107823</v>
      </c>
      <c r="J2208" s="40">
        <f>Data[[#This Row],[DAA 
(n)]]*LN(Data[[#This Row],[DAA 
(n)]])</f>
        <v>2493708.2330705938</v>
      </c>
      <c r="K2208" s="40">
        <f t="shared" si="276"/>
        <v>2599136.5638452652</v>
      </c>
      <c r="L2208" s="29">
        <f>LN(Data[[#This Row],[MA'[n*ln(n)']
30d]])</f>
        <v>14.770689857008596</v>
      </c>
      <c r="M2208" s="43">
        <f t="shared" si="277"/>
        <v>14.745904002690757</v>
      </c>
      <c r="N2208" s="40">
        <f>Data[[#This Row],[DAA 
(n)]]^1.5</f>
        <v>92120403.471684992</v>
      </c>
      <c r="O2208" s="40">
        <f t="shared" si="278"/>
        <v>97906354.677269295</v>
      </c>
      <c r="P2208" s="43">
        <f>LN(Data[[#This Row],[MA'[n^1.5']]])</f>
        <v>18.399522015274361</v>
      </c>
      <c r="Q2208" s="43">
        <f t="shared" si="279"/>
        <v>18.364987558339024</v>
      </c>
      <c r="R2208" s="30">
        <f>$O$1+$O$2*Data[[#This Row],[MA'[ln(n^2)']]]</f>
        <v>24.51630509107823</v>
      </c>
      <c r="S2208" s="30">
        <f>$Q$1+$Q$2*Data[[#This Row],[MA'[ln(n*ln(n))']]]</f>
        <v>20.850741604439747</v>
      </c>
      <c r="T2208" s="31">
        <f>$O$3*Data[[#This Row],[Metcalfe
(n^2)]]</f>
        <v>21634379927.68</v>
      </c>
      <c r="U2208" s="31">
        <f t="shared" si="272"/>
        <v>23594260695.026665</v>
      </c>
      <c r="V2208" s="30">
        <f>LN(Data[[#This Row],[MA'[NVA']
30d]]/Data[[#This Row],[MA'[NVMetcalfe calc']]])</f>
        <v>-1.5781705664634866</v>
      </c>
      <c r="W2208" s="30">
        <f>$Q$3+Data[[#This Row],[NVM
(scaled)]]/((Data[[#This Row],[Upper Bound]]-Data[[#This Row],[Lower Bound]])/2)</f>
        <v>-0.27107937959124162</v>
      </c>
      <c r="X2208" s="30">
        <f>(Data[[#This Row],[Upper Bound]]+Data[[#This Row],[Lower Bound]])/2</f>
        <v>22.683523347758989</v>
      </c>
      <c r="Y2208" s="29">
        <f>LN(Data[[#This Row],[NVActual]]/Data[[#This Row],[MA'[n^2']
30d]])</f>
        <v>-2.1851576879525738</v>
      </c>
      <c r="Z2208" s="29">
        <f>LN(Data[[#This Row],[NVActual]]/Data[[#This Row],[MA'[n*ln(n)']
30d]])</f>
        <v>7.5823482509590701</v>
      </c>
      <c r="AA2208" s="29">
        <f>LN(Data[[#This Row],[NVActual]]/Data[[#This Row],[MA'[n^1.5']]])</f>
        <v>3.9535160926933055</v>
      </c>
      <c r="AB2208" s="29">
        <f>LN(Data[[#This Row],[NVActual]]/Data[[#This Row],[Metcalfe
(n^2)]])</f>
        <v>-2.0984379090404874</v>
      </c>
      <c r="AC2208" s="26">
        <f>1+Data[[#This Row],[MA'[NVMetcalfe calc']]]/((Data[[#This Row],[NVM_norm
(scaled)]]-Data[[#This Row],[NV_fund.]])/2)</f>
        <v>-2055732435.3461351</v>
      </c>
    </row>
    <row r="2209" spans="1:29" x14ac:dyDescent="0.2">
      <c r="A2209" s="23">
        <v>41967</v>
      </c>
      <c r="B2209" s="24">
        <v>5103461983.59799</v>
      </c>
      <c r="C2209" s="24">
        <f t="shared" si="273"/>
        <v>4856700615.2081089</v>
      </c>
      <c r="D2209" s="25">
        <f>LN(Data[[#This Row],[NVActual]])</f>
        <v>22.353184966695729</v>
      </c>
      <c r="E2209" s="26">
        <v>211890</v>
      </c>
      <c r="F2209" s="40">
        <f>Data[[#This Row],[DAA 
(n)]]^2</f>
        <v>44897372100</v>
      </c>
      <c r="G2209" s="41">
        <f t="shared" si="274"/>
        <v>45525328532.333336</v>
      </c>
      <c r="H2209" s="28">
        <f>LN(Data[[#This Row],[Metcalfe
(n^2)]])</f>
        <v>24.527645102142156</v>
      </c>
      <c r="I2209" s="42">
        <f t="shared" si="275"/>
        <v>24.519766434059925</v>
      </c>
      <c r="J2209" s="40">
        <f>Data[[#This Row],[DAA 
(n)]]*LN(Data[[#This Row],[DAA 
(n)]])</f>
        <v>2598581.3603464505</v>
      </c>
      <c r="K2209" s="40">
        <f t="shared" si="276"/>
        <v>2603938.1771747828</v>
      </c>
      <c r="L2209" s="29">
        <f>LN(Data[[#This Row],[MA'[n*ln(n)']
30d]])</f>
        <v>14.772535540544425</v>
      </c>
      <c r="M2209" s="43">
        <f t="shared" si="277"/>
        <v>14.744024391317918</v>
      </c>
      <c r="N2209" s="40">
        <f>Data[[#This Row],[DAA 
(n)]]^1.5</f>
        <v>97536168.544130281</v>
      </c>
      <c r="O2209" s="40">
        <f t="shared" si="278"/>
        <v>98155058.78286019</v>
      </c>
      <c r="P2209" s="43">
        <f>LN(Data[[#This Row],[MA'[n^1.5']]])</f>
        <v>18.402059018701991</v>
      </c>
      <c r="Q2209" s="43">
        <f t="shared" si="279"/>
        <v>18.362386275974277</v>
      </c>
      <c r="R2209" s="30">
        <f>$O$1+$O$2*Data[[#This Row],[MA'[ln(n^2)']]]</f>
        <v>24.519766434059925</v>
      </c>
      <c r="S2209" s="30">
        <f>$Q$1+$Q$2*Data[[#This Row],[MA'[ln(n*ln(n))']]]</f>
        <v>20.847640245674562</v>
      </c>
      <c r="T2209" s="31">
        <f>$O$3*Data[[#This Row],[Metcalfe
(n^2)]]</f>
        <v>23346633492</v>
      </c>
      <c r="U2209" s="31">
        <f t="shared" si="272"/>
        <v>23673170836.813335</v>
      </c>
      <c r="V2209" s="30">
        <f>LN(Data[[#This Row],[MA'[NVA']
30d]]/Data[[#This Row],[MA'[NVMetcalfe calc']]])</f>
        <v>-1.5839830531012198</v>
      </c>
      <c r="W2209" s="30">
        <f>$Q$3+Data[[#This Row],[NVM
(scaled)]]/((Data[[#This Row],[Upper Bound]]-Data[[#This Row],[Lower Bound]])/2)</f>
        <v>-0.27270622077815831</v>
      </c>
      <c r="X2209" s="30">
        <f>(Data[[#This Row],[Upper Bound]]+Data[[#This Row],[Lower Bound]])/2</f>
        <v>22.683703339867243</v>
      </c>
      <c r="Y2209" s="32">
        <f>LN(Data[[#This Row],[NVActual]]/Data[[#This Row],[MA'[n^2']
30d]])</f>
        <v>-2.1883497123640354</v>
      </c>
      <c r="Z2209" s="32">
        <f>LN(Data[[#This Row],[NVActual]]/Data[[#This Row],[MA'[n*ln(n)']
30d]])</f>
        <v>7.580649426151302</v>
      </c>
      <c r="AA2209" s="32">
        <f>LN(Data[[#This Row],[NVActual]]/Data[[#This Row],[MA'[n^1.5']]])</f>
        <v>3.9511259479937362</v>
      </c>
      <c r="AB2209" s="32">
        <f>LN(Data[[#This Row],[NVActual]]/Data[[#This Row],[Metcalfe
(n^2)]])</f>
        <v>-2.1744601354464286</v>
      </c>
      <c r="AC2209" s="34">
        <f>1+Data[[#This Row],[MA'[NVMetcalfe calc']]]/((Data[[#This Row],[NVM_norm
(scaled)]]-Data[[#This Row],[NV_fund.]])/2)</f>
        <v>-2062445415.3247454</v>
      </c>
    </row>
    <row r="2210" spans="1:29" x14ac:dyDescent="0.2">
      <c r="A2210" s="23">
        <v>41966</v>
      </c>
      <c r="B2210" s="24">
        <v>4977157832.4552298</v>
      </c>
      <c r="C2210" s="24">
        <f t="shared" si="273"/>
        <v>4841506554.7719517</v>
      </c>
      <c r="D2210" s="25">
        <f>LN(Data[[#This Row],[NVActual]])</f>
        <v>22.328124848687942</v>
      </c>
      <c r="E2210" s="26">
        <v>249395</v>
      </c>
      <c r="F2210" s="40">
        <f>Data[[#This Row],[DAA 
(n)]]^2</f>
        <v>62197866025</v>
      </c>
      <c r="G2210" s="41">
        <f t="shared" si="274"/>
        <v>45394720111.966667</v>
      </c>
      <c r="H2210" s="28">
        <f>LN(Data[[#This Row],[Metcalfe
(n^2)]])</f>
        <v>24.853586527823261</v>
      </c>
      <c r="I2210" s="42">
        <f t="shared" si="275"/>
        <v>24.516722547094094</v>
      </c>
      <c r="J2210" s="40">
        <f>Data[[#This Row],[DAA 
(n)]]*LN(Data[[#This Row],[DAA 
(n)]])</f>
        <v>3099180.1060532411</v>
      </c>
      <c r="K2210" s="40">
        <f t="shared" si="276"/>
        <v>2599764.1199275223</v>
      </c>
      <c r="L2210" s="29">
        <f>LN(Data[[#This Row],[MA'[n*ln(n)']
30d]])</f>
        <v>14.770931275771321</v>
      </c>
      <c r="M2210" s="43">
        <f t="shared" si="277"/>
        <v>14.741876753893058</v>
      </c>
      <c r="N2210" s="40">
        <f>Data[[#This Row],[DAA 
(n)]]^1.5</f>
        <v>124546524.62957303</v>
      </c>
      <c r="O2210" s="40">
        <f t="shared" si="278"/>
        <v>97939845.789423838</v>
      </c>
      <c r="P2210" s="43">
        <f>LN(Data[[#This Row],[MA'[n^1.5']]])</f>
        <v>18.399864029695895</v>
      </c>
      <c r="Q2210" s="43">
        <f t="shared" si="279"/>
        <v>18.359417058121394</v>
      </c>
      <c r="R2210" s="30">
        <f>$O$1+$O$2*Data[[#This Row],[MA'[ln(n^2)']]]</f>
        <v>24.516722547094094</v>
      </c>
      <c r="S2210" s="30">
        <f>$Q$1+$Q$2*Data[[#This Row],[MA'[ln(n*ln(n))']]]</f>
        <v>20.844096643923542</v>
      </c>
      <c r="T2210" s="31">
        <f>$O$3*Data[[#This Row],[Metcalfe
(n^2)]]</f>
        <v>32342890333</v>
      </c>
      <c r="U2210" s="31">
        <f t="shared" si="272"/>
        <v>23605254458.222668</v>
      </c>
      <c r="V2210" s="30">
        <f>LN(Data[[#This Row],[MA'[NVA']
30d]]/Data[[#This Row],[MA'[NVMetcalfe calc']]])</f>
        <v>-1.5842433898436925</v>
      </c>
      <c r="W2210" s="30">
        <f>$Q$3+Data[[#This Row],[NVM
(scaled)]]/((Data[[#This Row],[Upper Bound]]-Data[[#This Row],[Lower Bound]])/2)</f>
        <v>-0.27273060835084051</v>
      </c>
      <c r="X2210" s="30">
        <f>(Data[[#This Row],[Upper Bound]]+Data[[#This Row],[Lower Bound]])/2</f>
        <v>22.68040959550882</v>
      </c>
      <c r="Y2210" s="29">
        <f>LN(Data[[#This Row],[NVActual]]/Data[[#This Row],[MA'[n^2']
30d]])</f>
        <v>-2.2105367894494967</v>
      </c>
      <c r="Z2210" s="29">
        <f>LN(Data[[#This Row],[NVActual]]/Data[[#This Row],[MA'[n*ln(n)']
30d]])</f>
        <v>7.5571935729166189</v>
      </c>
      <c r="AA2210" s="29">
        <f>LN(Data[[#This Row],[NVActual]]/Data[[#This Row],[MA'[n^1.5']]])</f>
        <v>3.9282608189920469</v>
      </c>
      <c r="AB2210" s="29">
        <f>LN(Data[[#This Row],[NVActual]]/Data[[#This Row],[Metcalfe
(n^2)]])</f>
        <v>-2.5254616791353195</v>
      </c>
      <c r="AC2210" s="26">
        <f>1+Data[[#This Row],[MA'[NVMetcalfe calc']]]/((Data[[#This Row],[NVM_norm
(scaled)]]-Data[[#This Row],[NV_fund.]])/2)</f>
        <v>-2056821353.1651571</v>
      </c>
    </row>
    <row r="2211" spans="1:29" x14ac:dyDescent="0.2">
      <c r="A2211" s="23">
        <v>41965</v>
      </c>
      <c r="B2211" s="24">
        <v>4776919992.2752399</v>
      </c>
      <c r="C2211" s="24">
        <f t="shared" si="273"/>
        <v>4835341375.0113211</v>
      </c>
      <c r="D2211" s="25">
        <f>LN(Data[[#This Row],[NVActual]])</f>
        <v>22.287061822684617</v>
      </c>
      <c r="E2211" s="26">
        <v>180131</v>
      </c>
      <c r="F2211" s="40">
        <f>Data[[#This Row],[DAA 
(n)]]^2</f>
        <v>32447177161</v>
      </c>
      <c r="G2211" s="41">
        <f t="shared" si="274"/>
        <v>44603102151.966667</v>
      </c>
      <c r="H2211" s="28">
        <f>LN(Data[[#This Row],[Metcalfe
(n^2)]])</f>
        <v>24.2028792858966</v>
      </c>
      <c r="I2211" s="42">
        <f t="shared" si="275"/>
        <v>24.500689897344841</v>
      </c>
      <c r="J2211" s="40">
        <f>Data[[#This Row],[DAA 
(n)]]*LN(Data[[#This Row],[DAA 
(n)]])</f>
        <v>2179844.4243239202</v>
      </c>
      <c r="K2211" s="40">
        <f t="shared" si="276"/>
        <v>2576109.8272345108</v>
      </c>
      <c r="L2211" s="29">
        <f>LN(Data[[#This Row],[MA'[n*ln(n)']
30d]])</f>
        <v>14.761791000093551</v>
      </c>
      <c r="M2211" s="43">
        <f t="shared" si="277"/>
        <v>14.739776342378685</v>
      </c>
      <c r="N2211" s="40">
        <f>Data[[#This Row],[DAA 
(n)]]^1.5</f>
        <v>76450915.424134016</v>
      </c>
      <c r="O2211" s="40">
        <f t="shared" si="278"/>
        <v>96682606.694126934</v>
      </c>
      <c r="P2211" s="43">
        <f>LN(Data[[#This Row],[MA'[n^1.5']]])</f>
        <v>18.386944075518493</v>
      </c>
      <c r="Q2211" s="43">
        <f t="shared" si="279"/>
        <v>18.356512339423436</v>
      </c>
      <c r="R2211" s="30">
        <f>$O$1+$O$2*Data[[#This Row],[MA'[ln(n^2)']]]</f>
        <v>24.500689897344841</v>
      </c>
      <c r="S2211" s="30">
        <f>$Q$1+$Q$2*Data[[#This Row],[MA'[ln(n*ln(n))']]]</f>
        <v>20.840630964924827</v>
      </c>
      <c r="T2211" s="31">
        <f>$O$3*Data[[#This Row],[Metcalfe
(n^2)]]</f>
        <v>16872532123.720001</v>
      </c>
      <c r="U2211" s="31">
        <f t="shared" si="272"/>
        <v>23193613119.022667</v>
      </c>
      <c r="V2211" s="30">
        <f>LN(Data[[#This Row],[MA'[NVA']
30d]]/Data[[#This Row],[MA'[NVMetcalfe calc']]])</f>
        <v>-1.5679252127983587</v>
      </c>
      <c r="W2211" s="30">
        <f>$Q$3+Data[[#This Row],[NVM
(scaled)]]/((Data[[#This Row],[Upper Bound]]-Data[[#This Row],[Lower Bound]])/2)</f>
        <v>-0.26677593817411771</v>
      </c>
      <c r="X2211" s="30">
        <f>(Data[[#This Row],[Upper Bound]]+Data[[#This Row],[Lower Bound]])/2</f>
        <v>22.670660431134834</v>
      </c>
      <c r="Y2211" s="32">
        <f>LN(Data[[#This Row],[NVActual]]/Data[[#This Row],[MA'[n^2']
30d]])</f>
        <v>-2.2340074258458094</v>
      </c>
      <c r="Z2211" s="32">
        <f>LN(Data[[#This Row],[NVActual]]/Data[[#This Row],[MA'[n*ln(n)']
30d]])</f>
        <v>7.5252708225910663</v>
      </c>
      <c r="AA2211" s="32">
        <f>LN(Data[[#This Row],[NVActual]]/Data[[#This Row],[MA'[n^1.5']]])</f>
        <v>3.9001177471661248</v>
      </c>
      <c r="AB2211" s="32">
        <f>LN(Data[[#This Row],[NVActual]]/Data[[#This Row],[Metcalfe
(n^2)]])</f>
        <v>-1.9158174632119835</v>
      </c>
      <c r="AC2211" s="34">
        <f>1+Data[[#This Row],[MA'[NVMetcalfe calc']]]/((Data[[#This Row],[NVM_norm
(scaled)]]-Data[[#This Row],[NV_fund.]])/2)</f>
        <v>-2022336998.2695861</v>
      </c>
    </row>
    <row r="2212" spans="1:29" x14ac:dyDescent="0.2">
      <c r="A2212" s="23">
        <v>41964</v>
      </c>
      <c r="B2212" s="24">
        <v>4745512219.8834496</v>
      </c>
      <c r="C2212" s="24">
        <f t="shared" si="273"/>
        <v>4835906434.432353</v>
      </c>
      <c r="D2212" s="25">
        <f>LN(Data[[#This Row],[NVActual]])</f>
        <v>22.280465212578065</v>
      </c>
      <c r="E2212" s="26">
        <v>196858</v>
      </c>
      <c r="F2212" s="40">
        <f>Data[[#This Row],[DAA 
(n)]]^2</f>
        <v>38753072164</v>
      </c>
      <c r="G2212" s="41">
        <f t="shared" si="274"/>
        <v>44838314580.76667</v>
      </c>
      <c r="H2212" s="28">
        <f>LN(Data[[#This Row],[Metcalfe
(n^2)]])</f>
        <v>24.380475871254756</v>
      </c>
      <c r="I2212" s="42">
        <f t="shared" si="275"/>
        <v>24.50724913377714</v>
      </c>
      <c r="J2212" s="40">
        <f>Data[[#This Row],[DAA 
(n)]]*LN(Data[[#This Row],[DAA 
(n)]])</f>
        <v>2399745.8595317346</v>
      </c>
      <c r="K2212" s="40">
        <f t="shared" si="276"/>
        <v>2584274.2414834038</v>
      </c>
      <c r="L2212" s="29">
        <f>LN(Data[[#This Row],[MA'[n*ln(n)']
30d]])</f>
        <v>14.764955268858207</v>
      </c>
      <c r="M2212" s="43">
        <f t="shared" si="277"/>
        <v>14.737942422226343</v>
      </c>
      <c r="N2212" s="40">
        <f>Data[[#This Row],[DAA 
(n)]]^1.5</f>
        <v>87343301.288998112</v>
      </c>
      <c r="O2212" s="40">
        <f t="shared" si="278"/>
        <v>97087871.13990593</v>
      </c>
      <c r="P2212" s="43">
        <f>LN(Data[[#This Row],[MA'[n^1.5']]])</f>
        <v>18.391127014438986</v>
      </c>
      <c r="Q2212" s="43">
        <f t="shared" si="279"/>
        <v>18.353986333789674</v>
      </c>
      <c r="R2212" s="30">
        <f>$O$1+$O$2*Data[[#This Row],[MA'[ln(n^2)']]]</f>
        <v>24.50724913377714</v>
      </c>
      <c r="S2212" s="30">
        <f>$Q$1+$Q$2*Data[[#This Row],[MA'[ln(n*ln(n))']]]</f>
        <v>20.837604996673463</v>
      </c>
      <c r="T2212" s="31">
        <f>$O$3*Data[[#This Row],[Metcalfe
(n^2)]]</f>
        <v>20151597525.280003</v>
      </c>
      <c r="U2212" s="31">
        <f t="shared" si="272"/>
        <v>23315923581.998665</v>
      </c>
      <c r="V2212" s="30">
        <f>LN(Data[[#This Row],[MA'[NVA']
30d]]/Data[[#This Row],[MA'[NVMetcalfe calc']]])</f>
        <v>-1.5730679578393501</v>
      </c>
      <c r="W2212" s="30">
        <f>$Q$3+Data[[#This Row],[NVM
(scaled)]]/((Data[[#This Row],[Upper Bound]]-Data[[#This Row],[Lower Bound]])/2)</f>
        <v>-0.26734087506420601</v>
      </c>
      <c r="X2212" s="30">
        <f>(Data[[#This Row],[Upper Bound]]+Data[[#This Row],[Lower Bound]])/2</f>
        <v>22.6724270652253</v>
      </c>
      <c r="Y2212" s="29">
        <f>LN(Data[[#This Row],[NVActual]]/Data[[#This Row],[MA'[n^2']
30d]])</f>
        <v>-2.2458636344610339</v>
      </c>
      <c r="Z2212" s="29">
        <f>LN(Data[[#This Row],[NVActual]]/Data[[#This Row],[MA'[n*ln(n)']
30d]])</f>
        <v>7.5155099437198576</v>
      </c>
      <c r="AA2212" s="29">
        <f>LN(Data[[#This Row],[NVActual]]/Data[[#This Row],[MA'[n^1.5']]])</f>
        <v>3.8893381981390793</v>
      </c>
      <c r="AB2212" s="29">
        <f>LN(Data[[#This Row],[NVActual]]/Data[[#This Row],[Metcalfe
(n^2)]])</f>
        <v>-2.1000106586766907</v>
      </c>
      <c r="AC2212" s="26">
        <f>1+Data[[#This Row],[MA'[NVMetcalfe calc']]]/((Data[[#This Row],[NVM_norm
(scaled)]]-Data[[#This Row],[NV_fund.]])/2)</f>
        <v>-2032795068.4783194</v>
      </c>
    </row>
    <row r="2213" spans="1:29" x14ac:dyDescent="0.2">
      <c r="A2213" s="23">
        <v>41963</v>
      </c>
      <c r="B2213" s="24">
        <v>4827764085.0794001</v>
      </c>
      <c r="C2213" s="24">
        <f t="shared" si="273"/>
        <v>4847875570.629056</v>
      </c>
      <c r="D2213" s="25">
        <f>LN(Data[[#This Row],[NVActual]])</f>
        <v>22.297649275085455</v>
      </c>
      <c r="E2213" s="26">
        <v>204567</v>
      </c>
      <c r="F2213" s="40">
        <f>Data[[#This Row],[DAA 
(n)]]^2</f>
        <v>41847657489</v>
      </c>
      <c r="G2213" s="41">
        <f t="shared" si="274"/>
        <v>44903058720.666664</v>
      </c>
      <c r="H2213" s="28">
        <f>LN(Data[[#This Row],[Metcalfe
(n^2)]])</f>
        <v>24.457301658336799</v>
      </c>
      <c r="I2213" s="42">
        <f t="shared" si="275"/>
        <v>24.50887929845112</v>
      </c>
      <c r="J2213" s="40">
        <f>Data[[#This Row],[DAA 
(n)]]*LN(Data[[#This Row],[DAA 
(n)]])</f>
        <v>2501578.414170492</v>
      </c>
      <c r="K2213" s="40">
        <f t="shared" si="276"/>
        <v>2586418.7698403378</v>
      </c>
      <c r="L2213" s="29">
        <f>LN(Data[[#This Row],[MA'[n*ln(n)']
30d]])</f>
        <v>14.765784762496759</v>
      </c>
      <c r="M2213" s="43">
        <f t="shared" si="277"/>
        <v>14.735984264740726</v>
      </c>
      <c r="N2213" s="40">
        <f>Data[[#This Row],[DAA 
(n)]]^1.5</f>
        <v>92523779.373479173</v>
      </c>
      <c r="O2213" s="40">
        <f t="shared" si="278"/>
        <v>97196641.7007121</v>
      </c>
      <c r="P2213" s="43">
        <f>LN(Data[[#This Row],[MA'[n^1.5']]])</f>
        <v>18.392246718429593</v>
      </c>
      <c r="Q2213" s="43">
        <f t="shared" si="279"/>
        <v>18.351295122930605</v>
      </c>
      <c r="R2213" s="30">
        <f>$O$1+$O$2*Data[[#This Row],[MA'[ln(n^2)']]]</f>
        <v>24.50887929845112</v>
      </c>
      <c r="S2213" s="30">
        <f>$Q$1+$Q$2*Data[[#This Row],[MA'[ln(n*ln(n))']]]</f>
        <v>20.834374036822194</v>
      </c>
      <c r="T2213" s="31">
        <f>$O$3*Data[[#This Row],[Metcalfe
(n^2)]]</f>
        <v>21760781894.280003</v>
      </c>
      <c r="U2213" s="31">
        <f t="shared" si="272"/>
        <v>23349590534.746666</v>
      </c>
      <c r="V2213" s="30">
        <f>LN(Data[[#This Row],[MA'[NVA']
30d]]/Data[[#This Row],[MA'[NVMetcalfe calc']]])</f>
        <v>-1.5720388656627324</v>
      </c>
      <c r="W2213" s="30">
        <f>$Q$3+Data[[#This Row],[NVM
(scaled)]]/((Data[[#This Row],[Upper Bound]]-Data[[#This Row],[Lower Bound]])/2)</f>
        <v>-0.26564654489885797</v>
      </c>
      <c r="X2213" s="30">
        <f>(Data[[#This Row],[Upper Bound]]+Data[[#This Row],[Lower Bound]])/2</f>
        <v>22.671626667636659</v>
      </c>
      <c r="Y2213" s="32">
        <f>LN(Data[[#This Row],[NVActual]]/Data[[#This Row],[MA'[n^2']
30d]])</f>
        <v>-2.230122477243615</v>
      </c>
      <c r="Z2213" s="32">
        <f>LN(Data[[#This Row],[NVActual]]/Data[[#This Row],[MA'[n*ln(n)']
30d]])</f>
        <v>7.5318645125886965</v>
      </c>
      <c r="AA2213" s="32">
        <f>LN(Data[[#This Row],[NVActual]]/Data[[#This Row],[MA'[n^1.5']]])</f>
        <v>3.9054025566558637</v>
      </c>
      <c r="AB2213" s="32">
        <f>LN(Data[[#This Row],[NVActual]]/Data[[#This Row],[Metcalfe
(n^2)]])</f>
        <v>-2.1596523832513435</v>
      </c>
      <c r="AC2213" s="34">
        <f>1+Data[[#This Row],[MA'[NVMetcalfe calc']]]/((Data[[#This Row],[NVM_norm
(scaled)]]-Data[[#This Row],[NV_fund.]])/2)</f>
        <v>-2035951728.6054018</v>
      </c>
    </row>
    <row r="2214" spans="1:29" x14ac:dyDescent="0.2">
      <c r="A2214" s="23">
        <v>41962</v>
      </c>
      <c r="B2214" s="24">
        <v>5105131036.9319696</v>
      </c>
      <c r="C2214" s="24">
        <f t="shared" si="273"/>
        <v>4858666344.0294924</v>
      </c>
      <c r="D2214" s="25">
        <f>LN(Data[[#This Row],[NVActual]])</f>
        <v>22.353511956584637</v>
      </c>
      <c r="E2214" s="26">
        <v>212316</v>
      </c>
      <c r="F2214" s="40">
        <f>Data[[#This Row],[DAA 
(n)]]^2</f>
        <v>45078083856</v>
      </c>
      <c r="G2214" s="41">
        <f t="shared" si="274"/>
        <v>44932754580.666664</v>
      </c>
      <c r="H2214" s="28">
        <f>LN(Data[[#This Row],[Metcalfe
(n^2)]])</f>
        <v>24.531662019802006</v>
      </c>
      <c r="I2214" s="42">
        <f t="shared" si="275"/>
        <v>24.509581468812954</v>
      </c>
      <c r="J2214" s="40">
        <f>Data[[#This Row],[DAA 
(n)]]*LN(Data[[#This Row],[DAA 
(n)]])</f>
        <v>2604232.1766981413</v>
      </c>
      <c r="K2214" s="40">
        <f t="shared" si="276"/>
        <v>2587374.259322911</v>
      </c>
      <c r="L2214" s="29">
        <f>LN(Data[[#This Row],[MA'[n*ln(n)']
30d]])</f>
        <v>14.766154119944206</v>
      </c>
      <c r="M2214" s="43">
        <f t="shared" si="277"/>
        <v>14.734028586969966</v>
      </c>
      <c r="N2214" s="40">
        <f>Data[[#This Row],[DAA 
(n)]]^1.5</f>
        <v>97830457.690692931</v>
      </c>
      <c r="O2214" s="40">
        <f t="shared" si="278"/>
        <v>97245754.231231287</v>
      </c>
      <c r="P2214" s="43">
        <f>LN(Data[[#This Row],[MA'[n^1.5']]])</f>
        <v>18.392751881219098</v>
      </c>
      <c r="Q2214" s="43">
        <f t="shared" si="279"/>
        <v>18.3486085960959</v>
      </c>
      <c r="R2214" s="30">
        <f>$O$1+$O$2*Data[[#This Row],[MA'[ln(n^2)']]]</f>
        <v>24.509581468812954</v>
      </c>
      <c r="S2214" s="30">
        <f>$Q$1+$Q$2*Data[[#This Row],[MA'[ln(n*ln(n))']]]</f>
        <v>20.831147168500443</v>
      </c>
      <c r="T2214" s="31">
        <f>$O$3*Data[[#This Row],[Metcalfe
(n^2)]]</f>
        <v>23440603605.119999</v>
      </c>
      <c r="U2214" s="31">
        <f t="shared" si="272"/>
        <v>23365032381.946667</v>
      </c>
      <c r="V2214" s="30">
        <f>LN(Data[[#This Row],[MA'[NVA']
30d]]/Data[[#This Row],[MA'[NVMetcalfe calc']]])</f>
        <v>-1.5704765766232336</v>
      </c>
      <c r="W2214" s="30">
        <f>$Q$3+Data[[#This Row],[NVM
(scaled)]]/((Data[[#This Row],[Upper Bound]]-Data[[#This Row],[Lower Bound]])/2)</f>
        <v>-0.26388317333263778</v>
      </c>
      <c r="X2214" s="30">
        <f>(Data[[#This Row],[Upper Bound]]+Data[[#This Row],[Lower Bound]])/2</f>
        <v>22.670364318656699</v>
      </c>
      <c r="Y2214" s="29">
        <f>LN(Data[[#This Row],[NVActual]]/Data[[#This Row],[MA'[n^2']
30d]])</f>
        <v>-2.1749209098366955</v>
      </c>
      <c r="Z2214" s="29">
        <f>LN(Data[[#This Row],[NVActual]]/Data[[#This Row],[MA'[n*ln(n)']
30d]])</f>
        <v>7.5873578366404297</v>
      </c>
      <c r="AA2214" s="29">
        <f>LN(Data[[#This Row],[NVActual]]/Data[[#This Row],[MA'[n^1.5']]])</f>
        <v>3.9607600753655379</v>
      </c>
      <c r="AB2214" s="29">
        <f>LN(Data[[#This Row],[NVActual]]/Data[[#This Row],[Metcalfe
(n^2)]])</f>
        <v>-2.1781500632173705</v>
      </c>
      <c r="AC2214" s="26">
        <f>1+Data[[#This Row],[MA'[NVMetcalfe calc']]]/((Data[[#This Row],[NVM_norm
(scaled)]]-Data[[#This Row],[NV_fund.]])/2)</f>
        <v>-2037566951.2279115</v>
      </c>
    </row>
    <row r="2215" spans="1:29" x14ac:dyDescent="0.2">
      <c r="A2215" s="23">
        <v>41961</v>
      </c>
      <c r="B2215" s="24">
        <v>5053395066.2124004</v>
      </c>
      <c r="C2215" s="24">
        <f t="shared" si="273"/>
        <v>4858547271.260376</v>
      </c>
      <c r="D2215" s="25">
        <f>LN(Data[[#This Row],[NVActual]])</f>
        <v>22.343326144686852</v>
      </c>
      <c r="E2215" s="26">
        <v>208693</v>
      </c>
      <c r="F2215" s="40">
        <f>Data[[#This Row],[DAA 
(n)]]^2</f>
        <v>43552768249</v>
      </c>
      <c r="G2215" s="41">
        <f t="shared" si="274"/>
        <v>44787458588.800003</v>
      </c>
      <c r="H2215" s="28">
        <f>LN(Data[[#This Row],[Metcalfe
(n^2)]])</f>
        <v>24.49723910306977</v>
      </c>
      <c r="I2215" s="42">
        <f t="shared" si="275"/>
        <v>24.506191590263551</v>
      </c>
      <c r="J2215" s="40">
        <f>Data[[#This Row],[DAA 
(n)]]*LN(Data[[#This Row],[DAA 
(n)]])</f>
        <v>2556201.1600684696</v>
      </c>
      <c r="K2215" s="40">
        <f t="shared" si="276"/>
        <v>2582728.5662863282</v>
      </c>
      <c r="L2215" s="29">
        <f>LN(Data[[#This Row],[MA'[n*ln(n)']
30d]])</f>
        <v>14.764356981881914</v>
      </c>
      <c r="M2215" s="43">
        <f t="shared" si="277"/>
        <v>14.732024304322662</v>
      </c>
      <c r="N2215" s="40">
        <f>Data[[#This Row],[DAA 
(n)]]^1.5</f>
        <v>95337074.971852094</v>
      </c>
      <c r="O2215" s="40">
        <f t="shared" si="278"/>
        <v>97006277.985846102</v>
      </c>
      <c r="P2215" s="43">
        <f>LN(Data[[#This Row],[MA'[n^1.5']]])</f>
        <v>18.39028625587688</v>
      </c>
      <c r="Q2215" s="43">
        <f t="shared" si="279"/>
        <v>18.345854681424136</v>
      </c>
      <c r="R2215" s="30">
        <f>$O$1+$O$2*Data[[#This Row],[MA'[ln(n^2)']]]</f>
        <v>24.506191590263551</v>
      </c>
      <c r="S2215" s="30">
        <f>$Q$1+$Q$2*Data[[#This Row],[MA'[ln(n*ln(n))']]]</f>
        <v>20.827840102132392</v>
      </c>
      <c r="T2215" s="31">
        <f>$O$3*Data[[#This Row],[Metcalfe
(n^2)]]</f>
        <v>22647439489.48</v>
      </c>
      <c r="U2215" s="31">
        <f t="shared" si="272"/>
        <v>23289478466.176003</v>
      </c>
      <c r="V2215" s="30">
        <f>LN(Data[[#This Row],[MA'[NVA']
30d]]/Data[[#This Row],[MA'[NVMetcalfe calc']]])</f>
        <v>-1.5672622127590814</v>
      </c>
      <c r="W2215" s="30">
        <f>$Q$3+Data[[#This Row],[NVM
(scaled)]]/((Data[[#This Row],[Upper Bound]]-Data[[#This Row],[Lower Bound]])/2)</f>
        <v>-0.26215467734180675</v>
      </c>
      <c r="X2215" s="30">
        <f>(Data[[#This Row],[Upper Bound]]+Data[[#This Row],[Lower Bound]])/2</f>
        <v>22.66701584619797</v>
      </c>
      <c r="Y2215" s="32">
        <f>LN(Data[[#This Row],[NVActual]]/Data[[#This Row],[MA'[n^2']
30d]])</f>
        <v>-2.1818678502750752</v>
      </c>
      <c r="Z2215" s="32">
        <f>LN(Data[[#This Row],[NVActual]]/Data[[#This Row],[MA'[n*ln(n)']
30d]])</f>
        <v>7.57896916280494</v>
      </c>
      <c r="AA2215" s="32">
        <f>LN(Data[[#This Row],[NVActual]]/Data[[#This Row],[MA'[n^1.5']]])</f>
        <v>3.9530398888099749</v>
      </c>
      <c r="AB2215" s="32">
        <f>LN(Data[[#This Row],[NVActual]]/Data[[#This Row],[Metcalfe
(n^2)]])</f>
        <v>-2.1539129583829157</v>
      </c>
      <c r="AC2215" s="34">
        <f>1+Data[[#This Row],[MA'[NVMetcalfe calc']]]/((Data[[#This Row],[NVM_norm
(scaled)]]-Data[[#This Row],[NV_fund.]])/2)</f>
        <v>-2031427908.0267415</v>
      </c>
    </row>
    <row r="2216" spans="1:29" x14ac:dyDescent="0.2">
      <c r="A2216" s="23">
        <v>41960</v>
      </c>
      <c r="B2216" s="24">
        <v>5235948730.3824196</v>
      </c>
      <c r="C2216" s="24">
        <f t="shared" si="273"/>
        <v>4862857725.1292763</v>
      </c>
      <c r="D2216" s="25">
        <f>LN(Data[[#This Row],[NVActual]])</f>
        <v>22.378813893193339</v>
      </c>
      <c r="E2216" s="26">
        <v>213572</v>
      </c>
      <c r="F2216" s="40">
        <f>Data[[#This Row],[DAA 
(n)]]^2</f>
        <v>45612999184</v>
      </c>
      <c r="G2216" s="41">
        <f t="shared" si="274"/>
        <v>45205709348</v>
      </c>
      <c r="H2216" s="28">
        <f>LN(Data[[#This Row],[Metcalfe
(n^2)]])</f>
        <v>24.543458582666631</v>
      </c>
      <c r="I2216" s="42">
        <f t="shared" si="275"/>
        <v>24.514630514730325</v>
      </c>
      <c r="J2216" s="40">
        <f>Data[[#This Row],[DAA 
(n)]]*LN(Data[[#This Row],[DAA 
(n)]])</f>
        <v>2620897.7682086388</v>
      </c>
      <c r="K2216" s="40">
        <f t="shared" si="276"/>
        <v>2595226.1544739613</v>
      </c>
      <c r="L2216" s="29">
        <f>LN(Data[[#This Row],[MA'[n*ln(n)']
30d]])</f>
        <v>14.769184220871082</v>
      </c>
      <c r="M2216" s="43">
        <f t="shared" si="277"/>
        <v>14.729888646500187</v>
      </c>
      <c r="N2216" s="40">
        <f>Data[[#This Row],[DAA 
(n)]]^1.5</f>
        <v>98699845.297372401</v>
      </c>
      <c r="O2216" s="40">
        <f t="shared" si="278"/>
        <v>97670775.55137454</v>
      </c>
      <c r="P2216" s="43">
        <f>LN(Data[[#This Row],[MA'[n^1.5']]])</f>
        <v>18.397112947920181</v>
      </c>
      <c r="Q2216" s="43">
        <f t="shared" si="279"/>
        <v>18.342926452448349</v>
      </c>
      <c r="R2216" s="30">
        <f>$O$1+$O$2*Data[[#This Row],[MA'[ln(n^2)']]]</f>
        <v>24.514630514730325</v>
      </c>
      <c r="S2216" s="30">
        <f>$Q$1+$Q$2*Data[[#This Row],[MA'[ln(n*ln(n))']]]</f>
        <v>20.824316266725308</v>
      </c>
      <c r="T2216" s="31">
        <f>$O$3*Data[[#This Row],[Metcalfe
(n^2)]]</f>
        <v>23718759575.68</v>
      </c>
      <c r="U2216" s="31">
        <f t="shared" si="272"/>
        <v>23506968860.960003</v>
      </c>
      <c r="V2216" s="30">
        <f>LN(Data[[#This Row],[MA'[NVA']
30d]]/Data[[#This Row],[MA'[NVMetcalfe calc']]])</f>
        <v>-1.5756706500750139</v>
      </c>
      <c r="W2216" s="30">
        <f>$Q$3+Data[[#This Row],[NVM
(scaled)]]/((Data[[#This Row],[Upper Bound]]-Data[[#This Row],[Lower Bound]])/2)</f>
        <v>-0.26394930847790077</v>
      </c>
      <c r="X2216" s="30">
        <f>(Data[[#This Row],[Upper Bound]]+Data[[#This Row],[Lower Bound]])/2</f>
        <v>22.669473390727816</v>
      </c>
      <c r="Y2216" s="29">
        <f>LN(Data[[#This Row],[NVActual]]/Data[[#This Row],[MA'[n^2']
30d]])</f>
        <v>-2.1556753356232892</v>
      </c>
      <c r="Z2216" s="29">
        <f>LN(Data[[#This Row],[NVActual]]/Data[[#This Row],[MA'[n*ln(n)']
30d]])</f>
        <v>7.6096296723222574</v>
      </c>
      <c r="AA2216" s="29">
        <f>LN(Data[[#This Row],[NVActual]]/Data[[#This Row],[MA'[n^1.5']]])</f>
        <v>3.9817009452731575</v>
      </c>
      <c r="AB2216" s="29">
        <f>LN(Data[[#This Row],[NVActual]]/Data[[#This Row],[Metcalfe
(n^2)]])</f>
        <v>-2.1646446894732905</v>
      </c>
      <c r="AC2216" s="26">
        <f>1+Data[[#This Row],[MA'[NVMetcalfe calc']]]/((Data[[#This Row],[NVM_norm
(scaled)]]-Data[[#This Row],[NV_fund.]])/2)</f>
        <v>-2050018364.7081549</v>
      </c>
    </row>
    <row r="2217" spans="1:29" x14ac:dyDescent="0.2">
      <c r="A2217" s="23">
        <v>41959</v>
      </c>
      <c r="B2217" s="24">
        <v>5268340428.6562099</v>
      </c>
      <c r="C2217" s="24">
        <f t="shared" si="273"/>
        <v>4861215259.7300005</v>
      </c>
      <c r="D2217" s="25">
        <f>LN(Data[[#This Row],[NVActual]])</f>
        <v>22.384981240731982</v>
      </c>
      <c r="E2217" s="26">
        <v>249080</v>
      </c>
      <c r="F2217" s="40">
        <f>Data[[#This Row],[DAA 
(n)]]^2</f>
        <v>62040846400</v>
      </c>
      <c r="G2217" s="41">
        <f t="shared" si="274"/>
        <v>44725756341.066666</v>
      </c>
      <c r="H2217" s="28">
        <f>LN(Data[[#This Row],[Metcalfe
(n^2)]])</f>
        <v>24.851058817972778</v>
      </c>
      <c r="I2217" s="42">
        <f t="shared" si="275"/>
        <v>24.501986750351669</v>
      </c>
      <c r="J2217" s="40">
        <f>Data[[#This Row],[DAA 
(n)]]*LN(Data[[#This Row],[DAA 
(n)]])</f>
        <v>3094950.8651903295</v>
      </c>
      <c r="K2217" s="40">
        <f t="shared" si="276"/>
        <v>2579016.6388185113</v>
      </c>
      <c r="L2217" s="29">
        <f>LN(Data[[#This Row],[MA'[n*ln(n)']
30d]])</f>
        <v>14.762918736497774</v>
      </c>
      <c r="M2217" s="43">
        <f t="shared" si="277"/>
        <v>14.727197915998037</v>
      </c>
      <c r="N2217" s="40">
        <f>Data[[#This Row],[DAA 
(n)]]^1.5</f>
        <v>124310635.18988216</v>
      </c>
      <c r="O2217" s="40">
        <f t="shared" si="278"/>
        <v>96856178.974680796</v>
      </c>
      <c r="P2217" s="43">
        <f>LN(Data[[#This Row],[MA'[n^1.5']]])</f>
        <v>18.388737745210996</v>
      </c>
      <c r="Q2217" s="43">
        <f t="shared" si="279"/>
        <v>18.339218620610612</v>
      </c>
      <c r="R2217" s="30">
        <f>$O$1+$O$2*Data[[#This Row],[MA'[ln(n^2)']]]</f>
        <v>24.501986750351669</v>
      </c>
      <c r="S2217" s="30">
        <f>$Q$1+$Q$2*Data[[#This Row],[MA'[ln(n*ln(n))']]]</f>
        <v>20.819876561396757</v>
      </c>
      <c r="T2217" s="31">
        <f>$O$3*Data[[#This Row],[Metcalfe
(n^2)]]</f>
        <v>32261240128</v>
      </c>
      <c r="U2217" s="31">
        <f t="shared" si="272"/>
        <v>23257393297.354671</v>
      </c>
      <c r="V2217" s="30">
        <f>LN(Data[[#This Row],[MA'[NVA']
30d]]/Data[[#This Row],[MA'[NVMetcalfe calc']]])</f>
        <v>-1.5653346126722865</v>
      </c>
      <c r="W2217" s="30">
        <f>$Q$3+Data[[#This Row],[NVM
(scaled)]]/((Data[[#This Row],[Upper Bound]]-Data[[#This Row],[Lower Bound]])/2)</f>
        <v>-0.26023778884606019</v>
      </c>
      <c r="X2217" s="30">
        <f>(Data[[#This Row],[Upper Bound]]+Data[[#This Row],[Lower Bound]])/2</f>
        <v>22.660931655874215</v>
      </c>
      <c r="Y2217" s="32">
        <f>LN(Data[[#This Row],[NVActual]]/Data[[#This Row],[MA'[n^2']
30d]])</f>
        <v>-2.1388341363900176</v>
      </c>
      <c r="Z2217" s="32">
        <f>LN(Data[[#This Row],[NVActual]]/Data[[#This Row],[MA'[n*ln(n)']
30d]])</f>
        <v>7.6220625042342087</v>
      </c>
      <c r="AA2217" s="32">
        <f>LN(Data[[#This Row],[NVActual]]/Data[[#This Row],[MA'[n^1.5']]])</f>
        <v>3.996243495520984</v>
      </c>
      <c r="AB2217" s="32">
        <f>LN(Data[[#This Row],[NVActual]]/Data[[#This Row],[Metcalfe
(n^2)]])</f>
        <v>-2.466077577240795</v>
      </c>
      <c r="AC2217" s="34">
        <f>1+Data[[#This Row],[MA'[NVMetcalfe calc']]]/((Data[[#This Row],[NVM_norm
(scaled)]]-Data[[#This Row],[NV_fund.]])/2)</f>
        <v>-2029337407.2369819</v>
      </c>
    </row>
    <row r="2218" spans="1:29" x14ac:dyDescent="0.2">
      <c r="A2218" s="23">
        <v>41958</v>
      </c>
      <c r="B2218" s="24">
        <v>5104949832.3302898</v>
      </c>
      <c r="C2218" s="24">
        <f t="shared" si="273"/>
        <v>4855818981.4573278</v>
      </c>
      <c r="D2218" s="25">
        <f>LN(Data[[#This Row],[NVActual]])</f>
        <v>22.353476461351246</v>
      </c>
      <c r="E2218" s="26">
        <v>174268</v>
      </c>
      <c r="F2218" s="40">
        <f>Data[[#This Row],[DAA 
(n)]]^2</f>
        <v>30369335824</v>
      </c>
      <c r="G2218" s="41">
        <f t="shared" si="274"/>
        <v>43739192623.866669</v>
      </c>
      <c r="H2218" s="28">
        <f>LN(Data[[#This Row],[Metcalfe
(n^2)]])</f>
        <v>24.136699246288472</v>
      </c>
      <c r="I2218" s="42">
        <f t="shared" si="275"/>
        <v>24.48037743495674</v>
      </c>
      <c r="J2218" s="40">
        <f>Data[[#This Row],[DAA 
(n)]]*LN(Data[[#This Row],[DAA 
(n)]])</f>
        <v>2103127.1521260999</v>
      </c>
      <c r="K2218" s="40">
        <f t="shared" si="276"/>
        <v>2548509.1603652327</v>
      </c>
      <c r="L2218" s="29">
        <f>LN(Data[[#This Row],[MA'[n*ln(n)']
30d]])</f>
        <v>14.751019103170226</v>
      </c>
      <c r="M2218" s="43">
        <f t="shared" si="277"/>
        <v>14.724802485567336</v>
      </c>
      <c r="N2218" s="40">
        <f>Data[[#This Row],[DAA 
(n)]]^1.5</f>
        <v>72748906.626676142</v>
      </c>
      <c r="O2218" s="40">
        <f t="shared" si="278"/>
        <v>95260663.996583268</v>
      </c>
      <c r="P2218" s="43">
        <f>LN(Data[[#This Row],[MA'[n^1.5']]])</f>
        <v>18.372127523673637</v>
      </c>
      <c r="Q2218" s="43">
        <f t="shared" si="279"/>
        <v>18.335905967761413</v>
      </c>
      <c r="R2218" s="30">
        <f>$O$1+$O$2*Data[[#This Row],[MA'[ln(n^2)']]]</f>
        <v>24.48037743495674</v>
      </c>
      <c r="S2218" s="30">
        <f>$Q$1+$Q$2*Data[[#This Row],[MA'[ln(n*ln(n))']]]</f>
        <v>20.815924101186102</v>
      </c>
      <c r="T2218" s="31">
        <f>$O$3*Data[[#This Row],[Metcalfe
(n^2)]]</f>
        <v>15792054628.480001</v>
      </c>
      <c r="U2218" s="31">
        <f t="shared" si="272"/>
        <v>22744380164.410671</v>
      </c>
      <c r="V2218" s="30">
        <f>LN(Data[[#This Row],[MA'[NVA']
30d]]/Data[[#This Row],[MA'[NVMetcalfe calc']]])</f>
        <v>-1.5441403133731233</v>
      </c>
      <c r="W2218" s="30">
        <f>$Q$3+Data[[#This Row],[NVM
(scaled)]]/((Data[[#This Row],[Upper Bound]]-Data[[#This Row],[Lower Bound]])/2)</f>
        <v>-0.25276707750251992</v>
      </c>
      <c r="X2218" s="30">
        <f>(Data[[#This Row],[Upper Bound]]+Data[[#This Row],[Lower Bound]])/2</f>
        <v>22.648150768071421</v>
      </c>
      <c r="Y2218" s="29">
        <f>LN(Data[[#This Row],[NVActual]]/Data[[#This Row],[MA'[n^2']
30d]])</f>
        <v>-2.1480339321427158</v>
      </c>
      <c r="Z2218" s="29">
        <f>LN(Data[[#This Row],[NVActual]]/Data[[#This Row],[MA'[n*ln(n)']
30d]])</f>
        <v>7.6024573581810184</v>
      </c>
      <c r="AA2218" s="29">
        <f>LN(Data[[#This Row],[NVActual]]/Data[[#This Row],[MA'[n^1.5']]])</f>
        <v>3.9813489376776081</v>
      </c>
      <c r="AB2218" s="29">
        <f>LN(Data[[#This Row],[NVActual]]/Data[[#This Row],[Metcalfe
(n^2)]])</f>
        <v>-1.7832227849372262</v>
      </c>
      <c r="AC2218" s="26">
        <f>1+Data[[#This Row],[MA'[NVMetcalfe calc']]]/((Data[[#This Row],[NVM_norm
(scaled)]]-Data[[#This Row],[NV_fund.]])/2)</f>
        <v>-1986329133.7343512</v>
      </c>
    </row>
    <row r="2219" spans="1:29" x14ac:dyDescent="0.2">
      <c r="A2219" s="23">
        <v>41957</v>
      </c>
      <c r="B2219" s="24">
        <v>5370931395.9950304</v>
      </c>
      <c r="C2219" s="24">
        <f t="shared" si="273"/>
        <v>4855824384.5381269</v>
      </c>
      <c r="D2219" s="25">
        <f>LN(Data[[#This Row],[NVActual]])</f>
        <v>22.404267174746831</v>
      </c>
      <c r="E2219" s="26">
        <v>223425</v>
      </c>
      <c r="F2219" s="40">
        <f>Data[[#This Row],[DAA 
(n)]]^2</f>
        <v>49918730625</v>
      </c>
      <c r="G2219" s="41">
        <f t="shared" si="274"/>
        <v>43860523464.933334</v>
      </c>
      <c r="H2219" s="28">
        <f>LN(Data[[#This Row],[Metcalfe
(n^2)]])</f>
        <v>24.633662132499186</v>
      </c>
      <c r="I2219" s="42">
        <f t="shared" si="275"/>
        <v>24.484150750362879</v>
      </c>
      <c r="J2219" s="40">
        <f>Data[[#This Row],[DAA 
(n)]]*LN(Data[[#This Row],[DAA 
(n)]])</f>
        <v>2751887.9809768153</v>
      </c>
      <c r="K2219" s="40">
        <f t="shared" si="276"/>
        <v>2552939.4106313912</v>
      </c>
      <c r="L2219" s="29">
        <f>LN(Data[[#This Row],[MA'[n*ln(n)']
30d]])</f>
        <v>14.752755963326013</v>
      </c>
      <c r="M2219" s="43">
        <f t="shared" si="277"/>
        <v>14.722870151221999</v>
      </c>
      <c r="N2219" s="40">
        <f>Data[[#This Row],[DAA 
(n)]]^1.5</f>
        <v>105608202.28510025</v>
      </c>
      <c r="O2219" s="40">
        <f t="shared" si="278"/>
        <v>95475534.588435337</v>
      </c>
      <c r="P2219" s="43">
        <f>LN(Data[[#This Row],[MA'[n^1.5']]])</f>
        <v>18.374380590310615</v>
      </c>
      <c r="Q2219" s="43">
        <f t="shared" si="279"/>
        <v>18.333236447137473</v>
      </c>
      <c r="R2219" s="30">
        <f>$O$1+$O$2*Data[[#This Row],[MA'[ln(n^2)']]]</f>
        <v>24.484150750362879</v>
      </c>
      <c r="S2219" s="30">
        <f>$Q$1+$Q$2*Data[[#This Row],[MA'[ln(n*ln(n))']]]</f>
        <v>20.812735749516296</v>
      </c>
      <c r="T2219" s="31">
        <f>$O$3*Data[[#This Row],[Metcalfe
(n^2)]]</f>
        <v>25957739925</v>
      </c>
      <c r="U2219" s="31">
        <f t="shared" si="272"/>
        <v>22807472201.765335</v>
      </c>
      <c r="V2219" s="30">
        <f>LN(Data[[#This Row],[MA'[NVA']
30d]]/Data[[#This Row],[MA'[NVMetcalfe calc']]])</f>
        <v>-1.5469093219474463</v>
      </c>
      <c r="W2219" s="30">
        <f>$Q$3+Data[[#This Row],[NVM
(scaled)]]/((Data[[#This Row],[Upper Bound]]-Data[[#This Row],[Lower Bound]])/2)</f>
        <v>-0.25267745356531379</v>
      </c>
      <c r="X2219" s="30">
        <f>(Data[[#This Row],[Upper Bound]]+Data[[#This Row],[Lower Bound]])/2</f>
        <v>22.648443249939589</v>
      </c>
      <c r="Y2219" s="32">
        <f>LN(Data[[#This Row],[NVActual]]/Data[[#This Row],[MA'[n^2']
30d]])</f>
        <v>-2.1000133400231036</v>
      </c>
      <c r="Z2219" s="32">
        <f>LN(Data[[#This Row],[NVActual]]/Data[[#This Row],[MA'[n*ln(n)']
30d]])</f>
        <v>7.651511211420817</v>
      </c>
      <c r="AA2219" s="32">
        <f>LN(Data[[#This Row],[NVActual]]/Data[[#This Row],[MA'[n^1.5']]])</f>
        <v>4.0298865844362162</v>
      </c>
      <c r="AB2219" s="32">
        <f>LN(Data[[#This Row],[NVActual]]/Data[[#This Row],[Metcalfe
(n^2)]])</f>
        <v>-2.2293949577523553</v>
      </c>
      <c r="AC2219" s="34">
        <f>1+Data[[#This Row],[MA'[NVMetcalfe calc']]]/((Data[[#This Row],[NVM_norm
(scaled)]]-Data[[#This Row],[NV_fund.]])/2)</f>
        <v>-1991821490.7992868</v>
      </c>
    </row>
    <row r="2220" spans="1:29" x14ac:dyDescent="0.2">
      <c r="A2220" s="23">
        <v>41956</v>
      </c>
      <c r="B2220" s="24">
        <v>5694744080.0864201</v>
      </c>
      <c r="C2220" s="24">
        <f t="shared" si="273"/>
        <v>4852841952.5283756</v>
      </c>
      <c r="D2220" s="25">
        <f>LN(Data[[#This Row],[NVActual]])</f>
        <v>22.462809495186388</v>
      </c>
      <c r="E2220" s="26">
        <v>213181</v>
      </c>
      <c r="F2220" s="40">
        <f>Data[[#This Row],[DAA 
(n)]]^2</f>
        <v>45446138761</v>
      </c>
      <c r="G2220" s="41">
        <f t="shared" si="274"/>
        <v>43603432593.466667</v>
      </c>
      <c r="H2220" s="28">
        <f>LN(Data[[#This Row],[Metcalfe
(n^2)]])</f>
        <v>24.539793698207379</v>
      </c>
      <c r="I2220" s="42">
        <f t="shared" si="275"/>
        <v>24.478556290417785</v>
      </c>
      <c r="J2220" s="40">
        <f>Data[[#This Row],[DAA 
(n)]]*LN(Data[[#This Row],[DAA 
(n)]])</f>
        <v>2615708.8801887739</v>
      </c>
      <c r="K2220" s="40">
        <f t="shared" si="276"/>
        <v>2544981.2152454196</v>
      </c>
      <c r="L2220" s="29">
        <f>LN(Data[[#This Row],[MA'[n*ln(n)']
30d]])</f>
        <v>14.749633826896464</v>
      </c>
      <c r="M2220" s="43">
        <f t="shared" si="277"/>
        <v>14.721127108783071</v>
      </c>
      <c r="N2220" s="40">
        <f>Data[[#This Row],[DAA 
(n)]]^1.5</f>
        <v>98428925.155204058</v>
      </c>
      <c r="O2220" s="40">
        <f t="shared" si="278"/>
        <v>95059173.363861963</v>
      </c>
      <c r="P2220" s="43">
        <f>LN(Data[[#This Row],[MA'[n^1.5']]])</f>
        <v>18.370010133171469</v>
      </c>
      <c r="Q2220" s="43">
        <f t="shared" si="279"/>
        <v>18.330838050279119</v>
      </c>
      <c r="R2220" s="30">
        <f>$O$1+$O$2*Data[[#This Row],[MA'[ln(n^2)']]]</f>
        <v>24.478556290417785</v>
      </c>
      <c r="S2220" s="30">
        <f>$Q$1+$Q$2*Data[[#This Row],[MA'[ln(n*ln(n))']]]</f>
        <v>20.809859729492064</v>
      </c>
      <c r="T2220" s="31">
        <f>$O$3*Data[[#This Row],[Metcalfe
(n^2)]]</f>
        <v>23631992155.720001</v>
      </c>
      <c r="U2220" s="31">
        <f t="shared" si="272"/>
        <v>22673784948.602669</v>
      </c>
      <c r="V2220" s="30">
        <f>LN(Data[[#This Row],[MA'[NVA']
30d]]/Data[[#This Row],[MA'[NVMetcalfe calc']]])</f>
        <v>-1.5416449061275685</v>
      </c>
      <c r="W2220" s="30">
        <f>$Q$3+Data[[#This Row],[NVM
(scaled)]]/((Data[[#This Row],[Upper Bound]]-Data[[#This Row],[Lower Bound]])/2)</f>
        <v>-0.25043195207104618</v>
      </c>
      <c r="X2220" s="30">
        <f>(Data[[#This Row],[Upper Bound]]+Data[[#This Row],[Lower Bound]])/2</f>
        <v>22.644208009954923</v>
      </c>
      <c r="Y2220" s="29">
        <f>LN(Data[[#This Row],[NVActual]]/Data[[#This Row],[MA'[n^2']
30d]])</f>
        <v>-2.0355922182239827</v>
      </c>
      <c r="Z2220" s="29">
        <f>LN(Data[[#This Row],[NVActual]]/Data[[#This Row],[MA'[n*ln(n)']
30d]])</f>
        <v>7.7131756682899235</v>
      </c>
      <c r="AA2220" s="29">
        <f>LN(Data[[#This Row],[NVActual]]/Data[[#This Row],[MA'[n^1.5']]])</f>
        <v>4.0927993620149179</v>
      </c>
      <c r="AB2220" s="29">
        <f>LN(Data[[#This Row],[NVActual]]/Data[[#This Row],[Metcalfe
(n^2)]])</f>
        <v>-2.0769842030209924</v>
      </c>
      <c r="AC2220" s="26">
        <f>1+Data[[#This Row],[MA'[NVMetcalfe calc']]]/((Data[[#This Row],[NVM_norm
(scaled)]]-Data[[#This Row],[NV_fund.]])/2)</f>
        <v>-1980706835.7277563</v>
      </c>
    </row>
    <row r="2221" spans="1:29" x14ac:dyDescent="0.2">
      <c r="A2221" s="23">
        <v>41955</v>
      </c>
      <c r="B2221" s="24">
        <v>5702349216.9899101</v>
      </c>
      <c r="C2221" s="24">
        <f t="shared" si="273"/>
        <v>4841860168.7108049</v>
      </c>
      <c r="D2221" s="25">
        <f>LN(Data[[#This Row],[NVActual]])</f>
        <v>22.464144070210743</v>
      </c>
      <c r="E2221" s="26">
        <v>229329</v>
      </c>
      <c r="F2221" s="40">
        <f>Data[[#This Row],[DAA 
(n)]]^2</f>
        <v>52591790241</v>
      </c>
      <c r="G2221" s="41">
        <f t="shared" si="274"/>
        <v>43739244335.566666</v>
      </c>
      <c r="H2221" s="28">
        <f>LN(Data[[#This Row],[Metcalfe
(n^2)]])</f>
        <v>24.68582586544003</v>
      </c>
      <c r="I2221" s="42">
        <f t="shared" si="275"/>
        <v>24.481418246509008</v>
      </c>
      <c r="J2221" s="40">
        <f>Data[[#This Row],[DAA 
(n)]]*LN(Data[[#This Row],[DAA 
(n)]])</f>
        <v>2830587.8799477485</v>
      </c>
      <c r="K2221" s="40">
        <f t="shared" si="276"/>
        <v>2549124.1804997316</v>
      </c>
      <c r="L2221" s="29">
        <f>LN(Data[[#This Row],[MA'[n*ln(n)']
30d]])</f>
        <v>14.751260399511629</v>
      </c>
      <c r="M2221" s="43">
        <f t="shared" si="277"/>
        <v>14.719398538298183</v>
      </c>
      <c r="N2221" s="40">
        <f>Data[[#This Row],[DAA 
(n)]]^1.5</f>
        <v>109821776.82125871</v>
      </c>
      <c r="O2221" s="40">
        <f t="shared" si="278"/>
        <v>95277398.60745199</v>
      </c>
      <c r="P2221" s="43">
        <f>LN(Data[[#This Row],[MA'[n^1.5']]])</f>
        <v>18.372303180029988</v>
      </c>
      <c r="Q2221" s="43">
        <f t="shared" si="279"/>
        <v>18.328461677676749</v>
      </c>
      <c r="R2221" s="30">
        <f>$O$1+$O$2*Data[[#This Row],[MA'[ln(n^2)']]]</f>
        <v>24.481418246509008</v>
      </c>
      <c r="S2221" s="30">
        <f>$Q$1+$Q$2*Data[[#This Row],[MA'[ln(n*ln(n))']]]</f>
        <v>20.807007588192</v>
      </c>
      <c r="T2221" s="31">
        <f>$O$3*Data[[#This Row],[Metcalfe
(n^2)]]</f>
        <v>27347730925.32</v>
      </c>
      <c r="U2221" s="31">
        <f t="shared" ref="U2221:U2284" si="280">AVERAGE(T2221:T2250)</f>
        <v>22744407054.494671</v>
      </c>
      <c r="V2221" s="30">
        <f>LN(Data[[#This Row],[MA'[NVA']
30d]]/Data[[#This Row],[MA'[NVMetcalfe calc']]])</f>
        <v>-1.5470202921439176</v>
      </c>
      <c r="W2221" s="30">
        <f>$Q$3+Data[[#This Row],[NVM
(scaled)]]/((Data[[#This Row],[Upper Bound]]-Data[[#This Row],[Lower Bound]])/2)</f>
        <v>-0.25205084080204576</v>
      </c>
      <c r="X2221" s="30">
        <f>(Data[[#This Row],[Upper Bound]]+Data[[#This Row],[Lower Bound]])/2</f>
        <v>22.644212917350504</v>
      </c>
      <c r="Y2221" s="32">
        <f>LN(Data[[#This Row],[NVActual]]/Data[[#This Row],[MA'[n^2']
30d]])</f>
        <v>-2.0373675055562832</v>
      </c>
      <c r="Z2221" s="32">
        <f>LN(Data[[#This Row],[NVActual]]/Data[[#This Row],[MA'[n*ln(n)']
30d]])</f>
        <v>7.7128836706991155</v>
      </c>
      <c r="AA2221" s="32">
        <f>LN(Data[[#This Row],[NVActual]]/Data[[#This Row],[MA'[n^1.5']]])</f>
        <v>4.0918408901807553</v>
      </c>
      <c r="AB2221" s="32">
        <f>LN(Data[[#This Row],[NVActual]]/Data[[#This Row],[Metcalfe
(n^2)]])</f>
        <v>-2.2216817952292844</v>
      </c>
      <c r="AC2221" s="34">
        <f>1+Data[[#This Row],[MA'[NVMetcalfe calc']]]/((Data[[#This Row],[NVM_norm
(scaled)]]-Data[[#This Row],[NV_fund.]])/2)</f>
        <v>-1986735240.5868456</v>
      </c>
    </row>
    <row r="2222" spans="1:29" x14ac:dyDescent="0.2">
      <c r="A2222" s="23">
        <v>41954</v>
      </c>
      <c r="B2222" s="24">
        <v>4956213996.3887997</v>
      </c>
      <c r="C2222" s="24">
        <f t="shared" si="273"/>
        <v>4826617351.7743816</v>
      </c>
      <c r="D2222" s="25">
        <f>LN(Data[[#This Row],[NVActual]])</f>
        <v>22.323907979036317</v>
      </c>
      <c r="E2222" s="26">
        <v>200922</v>
      </c>
      <c r="F2222" s="40">
        <f>Data[[#This Row],[DAA 
(n)]]^2</f>
        <v>40369650084</v>
      </c>
      <c r="G2222" s="41">
        <f t="shared" si="274"/>
        <v>43418765864.199997</v>
      </c>
      <c r="H2222" s="28">
        <f>LN(Data[[#This Row],[Metcalfe
(n^2)]])</f>
        <v>24.421344104050139</v>
      </c>
      <c r="I2222" s="42">
        <f t="shared" si="275"/>
        <v>24.474688753429486</v>
      </c>
      <c r="J2222" s="40">
        <f>Data[[#This Row],[DAA 
(n)]]*LN(Data[[#This Row],[DAA 
(n)]])</f>
        <v>2453392.6500369809</v>
      </c>
      <c r="K2222" s="40">
        <f t="shared" si="276"/>
        <v>2539367.3482323876</v>
      </c>
      <c r="L2222" s="29">
        <f>LN(Data[[#This Row],[MA'[n*ln(n)']
30d]])</f>
        <v>14.747425532471205</v>
      </c>
      <c r="M2222" s="43">
        <f t="shared" si="277"/>
        <v>14.717727927941343</v>
      </c>
      <c r="N2222" s="40">
        <f>Data[[#This Row],[DAA 
(n)]]^1.5</f>
        <v>90061927.772935569</v>
      </c>
      <c r="O2222" s="40">
        <f t="shared" si="278"/>
        <v>94763037.861021042</v>
      </c>
      <c r="P2222" s="43">
        <f>LN(Data[[#This Row],[MA'[n^1.5']]])</f>
        <v>18.36688999521526</v>
      </c>
      <c r="Q2222" s="43">
        <f t="shared" si="279"/>
        <v>18.32617430659527</v>
      </c>
      <c r="R2222" s="30">
        <f>$O$1+$O$2*Data[[#This Row],[MA'[ln(n^2)']]]</f>
        <v>24.474688753429486</v>
      </c>
      <c r="S2222" s="30">
        <f>$Q$1+$Q$2*Data[[#This Row],[MA'[ln(n*ln(n))']]]</f>
        <v>20.804251081103214</v>
      </c>
      <c r="T2222" s="31">
        <f>$O$3*Data[[#This Row],[Metcalfe
(n^2)]]</f>
        <v>20992218043.68</v>
      </c>
      <c r="U2222" s="31">
        <f t="shared" si="280"/>
        <v>22577758249.384007</v>
      </c>
      <c r="V2222" s="30">
        <f>LN(Data[[#This Row],[MA'[NVA']
30d]]/Data[[#This Row],[MA'[NVMetcalfe calc']]])</f>
        <v>-1.542819392365584</v>
      </c>
      <c r="W2222" s="30">
        <f>$Q$3+Data[[#This Row],[NVM
(scaled)]]/((Data[[#This Row],[Upper Bound]]-Data[[#This Row],[Lower Bound]])/2)</f>
        <v>-0.25067325485342806</v>
      </c>
      <c r="X2222" s="30">
        <f>(Data[[#This Row],[Upper Bound]]+Data[[#This Row],[Lower Bound]])/2</f>
        <v>22.63946991726635</v>
      </c>
      <c r="Y2222" s="29">
        <f>LN(Data[[#This Row],[NVActual]]/Data[[#This Row],[MA'[n^2']
30d]])</f>
        <v>-2.1702495987457922</v>
      </c>
      <c r="Z2222" s="29">
        <f>LN(Data[[#This Row],[NVActual]]/Data[[#This Row],[MA'[n*ln(n)']
30d]])</f>
        <v>7.5764824465651106</v>
      </c>
      <c r="AA2222" s="29">
        <f>LN(Data[[#This Row],[NVActual]]/Data[[#This Row],[MA'[n^1.5']]])</f>
        <v>3.9570179838210571</v>
      </c>
      <c r="AB2222" s="29">
        <f>LN(Data[[#This Row],[NVActual]]/Data[[#This Row],[Metcalfe
(n^2)]])</f>
        <v>-2.0974361250138229</v>
      </c>
      <c r="AC2222" s="26">
        <f>1+Data[[#This Row],[MA'[NVMetcalfe calc']]]/((Data[[#This Row],[NVM_norm
(scaled)]]-Data[[#This Row],[NV_fund.]])/2)</f>
        <v>-1972705724.7451971</v>
      </c>
    </row>
    <row r="2223" spans="1:29" x14ac:dyDescent="0.2">
      <c r="A2223" s="23">
        <v>41953</v>
      </c>
      <c r="B2223" s="24">
        <v>4929479477.7776804</v>
      </c>
      <c r="C2223" s="24">
        <f t="shared" si="273"/>
        <v>4829886807.9164209</v>
      </c>
      <c r="D2223" s="25">
        <f>LN(Data[[#This Row],[NVActual]])</f>
        <v>22.3184992368259</v>
      </c>
      <c r="E2223" s="26">
        <v>214221</v>
      </c>
      <c r="F2223" s="40">
        <f>Data[[#This Row],[DAA 
(n)]]^2</f>
        <v>45890636841</v>
      </c>
      <c r="G2223" s="41">
        <f t="shared" si="274"/>
        <v>44160796465.433334</v>
      </c>
      <c r="H2223" s="28">
        <f>LN(Data[[#This Row],[Metcalfe
(n^2)]])</f>
        <v>24.549526942811884</v>
      </c>
      <c r="I2223" s="42">
        <f t="shared" si="275"/>
        <v>24.489327926778174</v>
      </c>
      <c r="J2223" s="40">
        <f>Data[[#This Row],[DAA 
(n)]]*LN(Data[[#This Row],[DAA 
(n)]])</f>
        <v>2629512.1056080521</v>
      </c>
      <c r="K2223" s="40">
        <f t="shared" si="276"/>
        <v>2561281.2335922583</v>
      </c>
      <c r="L2223" s="29">
        <f>LN(Data[[#This Row],[MA'[n*ln(n)']
30d]])</f>
        <v>14.756018173128441</v>
      </c>
      <c r="M2223" s="43">
        <f t="shared" si="277"/>
        <v>14.715852429122906</v>
      </c>
      <c r="N2223" s="40">
        <f>Data[[#This Row],[DAA 
(n)]]^1.5</f>
        <v>99150078.742862731</v>
      </c>
      <c r="O2223" s="40">
        <f t="shared" si="278"/>
        <v>95934166.971318662</v>
      </c>
      <c r="P2223" s="43">
        <f>LN(Data[[#This Row],[MA'[n^1.5']]])</f>
        <v>18.379172753475249</v>
      </c>
      <c r="Q2223" s="43">
        <f t="shared" si="279"/>
        <v>18.323626748641193</v>
      </c>
      <c r="R2223" s="30">
        <f>$O$1+$O$2*Data[[#This Row],[MA'[ln(n^2)']]]</f>
        <v>24.489327926778174</v>
      </c>
      <c r="S2223" s="30">
        <f>$Q$1+$Q$2*Data[[#This Row],[MA'[ln(n*ln(n))']]]</f>
        <v>20.801156508052792</v>
      </c>
      <c r="T2223" s="31">
        <f>$O$3*Data[[#This Row],[Metcalfe
(n^2)]]</f>
        <v>23863131157.32</v>
      </c>
      <c r="U2223" s="31">
        <f t="shared" si="280"/>
        <v>22963614162.025341</v>
      </c>
      <c r="V2223" s="30">
        <f>LN(Data[[#This Row],[MA'[NVA']
30d]]/Data[[#This Row],[MA'[NVMetcalfe calc']]])</f>
        <v>-1.5590879381256733</v>
      </c>
      <c r="W2223" s="30">
        <f>$Q$3+Data[[#This Row],[NVM
(scaled)]]/((Data[[#This Row],[Upper Bound]]-Data[[#This Row],[Lower Bound]])/2)</f>
        <v>-0.25545307748439094</v>
      </c>
      <c r="X2223" s="30">
        <f>(Data[[#This Row],[Upper Bound]]+Data[[#This Row],[Lower Bound]])/2</f>
        <v>22.645242217415483</v>
      </c>
      <c r="Y2223" s="32">
        <f>LN(Data[[#This Row],[NVActual]]/Data[[#This Row],[MA'[n^2']
30d]])</f>
        <v>-2.1926040378287306</v>
      </c>
      <c r="Z2223" s="32">
        <f>LN(Data[[#This Row],[NVActual]]/Data[[#This Row],[MA'[n*ln(n)']
30d]])</f>
        <v>7.562481063697458</v>
      </c>
      <c r="AA2223" s="32">
        <f>LN(Data[[#This Row],[NVActual]]/Data[[#This Row],[MA'[n^1.5']]])</f>
        <v>3.9393264833506505</v>
      </c>
      <c r="AB2223" s="32">
        <f>LN(Data[[#This Row],[NVActual]]/Data[[#This Row],[Metcalfe
(n^2)]])</f>
        <v>-2.2310277059859853</v>
      </c>
      <c r="AC2223" s="34">
        <f>1+Data[[#This Row],[MA'[NVMetcalfe calc']]]/((Data[[#This Row],[NVM_norm
(scaled)]]-Data[[#This Row],[NV_fund.]])/2)</f>
        <v>-2005494929.7272327</v>
      </c>
    </row>
    <row r="2224" spans="1:29" x14ac:dyDescent="0.2">
      <c r="A2224" s="23">
        <v>41952</v>
      </c>
      <c r="B2224" s="24">
        <v>4902623335.3370504</v>
      </c>
      <c r="C2224" s="24">
        <f t="shared" si="273"/>
        <v>4826769601.4067802</v>
      </c>
      <c r="D2224" s="25">
        <f>LN(Data[[#This Row],[NVActual]])</f>
        <v>22.313036273359746</v>
      </c>
      <c r="E2224" s="26">
        <v>253202</v>
      </c>
      <c r="F2224" s="40">
        <f>Data[[#This Row],[DAA 
(n)]]^2</f>
        <v>64111252804</v>
      </c>
      <c r="G2224" s="41">
        <f t="shared" si="274"/>
        <v>43532217861.533333</v>
      </c>
      <c r="H2224" s="28">
        <f>LN(Data[[#This Row],[Metcalfe
(n^2)]])</f>
        <v>24.883885736230233</v>
      </c>
      <c r="I2224" s="42">
        <f t="shared" si="275"/>
        <v>24.47168817832857</v>
      </c>
      <c r="J2224" s="40">
        <f>Data[[#This Row],[DAA 
(n)]]*LN(Data[[#This Row],[DAA 
(n)]])</f>
        <v>3150324.8180924836</v>
      </c>
      <c r="K2224" s="40">
        <f t="shared" si="276"/>
        <v>2539453.752673083</v>
      </c>
      <c r="L2224" s="29">
        <f>LN(Data[[#This Row],[MA'[n*ln(n)']
30d]])</f>
        <v>14.747459557863708</v>
      </c>
      <c r="M2224" s="43">
        <f t="shared" si="277"/>
        <v>14.713170858299824</v>
      </c>
      <c r="N2224" s="40">
        <f>Data[[#This Row],[DAA 
(n)]]^1.5</f>
        <v>127409173.26659939</v>
      </c>
      <c r="O2224" s="40">
        <f t="shared" si="278"/>
        <v>94851464.861599147</v>
      </c>
      <c r="P2224" s="43">
        <f>LN(Data[[#This Row],[MA'[n^1.5']]])</f>
        <v>18.367822698207053</v>
      </c>
      <c r="Q2224" s="43">
        <f t="shared" si="279"/>
        <v>18.319934119986289</v>
      </c>
      <c r="R2224" s="30">
        <f>$O$1+$O$2*Data[[#This Row],[MA'[ln(n^2)']]]</f>
        <v>24.47168817832857</v>
      </c>
      <c r="S2224" s="30">
        <f>$Q$1+$Q$2*Data[[#This Row],[MA'[ln(n*ln(n))']]]</f>
        <v>20.796731916194709</v>
      </c>
      <c r="T2224" s="31">
        <f>$O$3*Data[[#This Row],[Metcalfe
(n^2)]]</f>
        <v>33337851458.080002</v>
      </c>
      <c r="U2224" s="31">
        <f t="shared" si="280"/>
        <v>22636753287.997341</v>
      </c>
      <c r="V2224" s="30">
        <f>LN(Data[[#This Row],[MA'[NVA']
30d]]/Data[[#This Row],[MA'[NVMetcalfe calc']]])</f>
        <v>-1.545397412723803</v>
      </c>
      <c r="W2224" s="30">
        <f>$Q$3+Data[[#This Row],[NVM
(scaled)]]/((Data[[#This Row],[Upper Bound]]-Data[[#This Row],[Lower Bound]])/2)</f>
        <v>-0.25104261519916371</v>
      </c>
      <c r="X2224" s="30">
        <f>(Data[[#This Row],[Upper Bound]]+Data[[#This Row],[Lower Bound]])/2</f>
        <v>22.634210047261639</v>
      </c>
      <c r="Y2224" s="29">
        <f>LN(Data[[#This Row],[NVActual]]/Data[[#This Row],[MA'[n^2']
30d]])</f>
        <v>-2.1837308680375029</v>
      </c>
      <c r="Z2224" s="29">
        <f>LN(Data[[#This Row],[NVActual]]/Data[[#This Row],[MA'[n*ln(n)']
30d]])</f>
        <v>7.5655767154960376</v>
      </c>
      <c r="AA2224" s="29">
        <f>LN(Data[[#This Row],[NVActual]]/Data[[#This Row],[MA'[n^1.5']]])</f>
        <v>3.9452135751526911</v>
      </c>
      <c r="AB2224" s="29">
        <f>LN(Data[[#This Row],[NVActual]]/Data[[#This Row],[Metcalfe
(n^2)]])</f>
        <v>-2.5708494628704885</v>
      </c>
      <c r="AC2224" s="26">
        <f>1+Data[[#This Row],[MA'[NVMetcalfe calc']]]/((Data[[#This Row],[NVM_norm
(scaled)]]-Data[[#This Row],[NV_fund.]])/2)</f>
        <v>-1978283011.3723228</v>
      </c>
    </row>
    <row r="2225" spans="1:29" x14ac:dyDescent="0.2">
      <c r="A2225" s="23">
        <v>41951</v>
      </c>
      <c r="B2225" s="24">
        <v>4637591919.8673496</v>
      </c>
      <c r="C2225" s="24">
        <f t="shared" si="273"/>
        <v>4823285811.4287348</v>
      </c>
      <c r="D2225" s="25">
        <f>LN(Data[[#This Row],[NVActual]])</f>
        <v>22.257461085679186</v>
      </c>
      <c r="E2225" s="26">
        <v>170855</v>
      </c>
      <c r="F2225" s="40">
        <f>Data[[#This Row],[DAA 
(n)]]^2</f>
        <v>29191431025</v>
      </c>
      <c r="G2225" s="41">
        <f t="shared" si="274"/>
        <v>42683915339.033333</v>
      </c>
      <c r="H2225" s="28">
        <f>LN(Data[[#This Row],[Metcalfe
(n^2)]])</f>
        <v>24.097141045105463</v>
      </c>
      <c r="I2225" s="42">
        <f t="shared" si="275"/>
        <v>24.45482957458459</v>
      </c>
      <c r="J2225" s="40">
        <f>Data[[#This Row],[DAA 
(n)]]*LN(Data[[#This Row],[DAA 
(n)]])</f>
        <v>2058558.5166307469</v>
      </c>
      <c r="K2225" s="40">
        <f t="shared" si="276"/>
        <v>2514332.8937417786</v>
      </c>
      <c r="L2225" s="29">
        <f>LN(Data[[#This Row],[MA'[n*ln(n)']
30d]])</f>
        <v>14.737518075333403</v>
      </c>
      <c r="M2225" s="43">
        <f t="shared" si="277"/>
        <v>14.710819603011357</v>
      </c>
      <c r="N2225" s="40">
        <f>Data[[#This Row],[DAA 
(n)]]^1.5</f>
        <v>70622248.249233633</v>
      </c>
      <c r="O2225" s="40">
        <f t="shared" si="278"/>
        <v>93510812.716468066</v>
      </c>
      <c r="P2225" s="43">
        <f>LN(Data[[#This Row],[MA'[n^1.5']]])</f>
        <v>18.353587631599058</v>
      </c>
      <c r="Q2225" s="43">
        <f t="shared" si="279"/>
        <v>18.316678291719096</v>
      </c>
      <c r="R2225" s="30">
        <f>$O$1+$O$2*Data[[#This Row],[MA'[ln(n^2)']]]</f>
        <v>24.45482957458459</v>
      </c>
      <c r="S2225" s="30">
        <f>$Q$1+$Q$2*Data[[#This Row],[MA'[ln(n*ln(n))']]]</f>
        <v>20.792852344968736</v>
      </c>
      <c r="T2225" s="31">
        <f>$O$3*Data[[#This Row],[Metcalfe
(n^2)]]</f>
        <v>15179544133</v>
      </c>
      <c r="U2225" s="31">
        <f t="shared" si="280"/>
        <v>22195635976.29734</v>
      </c>
      <c r="V2225" s="30">
        <f>LN(Data[[#This Row],[MA'[NVA']
30d]]/Data[[#This Row],[MA'[NVMetcalfe calc']]])</f>
        <v>-1.5264402924859868</v>
      </c>
      <c r="W2225" s="30">
        <f>$Q$3+Data[[#This Row],[NVM
(scaled)]]/((Data[[#This Row],[Upper Bound]]-Data[[#This Row],[Lower Bound]])/2)</f>
        <v>-0.24367000763470748</v>
      </c>
      <c r="X2225" s="30">
        <f>(Data[[#This Row],[Upper Bound]]+Data[[#This Row],[Lower Bound]])/2</f>
        <v>22.623840959776665</v>
      </c>
      <c r="Y2225" s="32">
        <f>LN(Data[[#This Row],[NVActual]]/Data[[#This Row],[MA'[n^2']
30d]])</f>
        <v>-2.2196269105839406</v>
      </c>
      <c r="Z2225" s="32">
        <f>LN(Data[[#This Row],[NVActual]]/Data[[#This Row],[MA'[n*ln(n)']
30d]])</f>
        <v>7.5199430103457825</v>
      </c>
      <c r="AA2225" s="32">
        <f>LN(Data[[#This Row],[NVActual]]/Data[[#This Row],[MA'[n^1.5']]])</f>
        <v>3.9038734540801294</v>
      </c>
      <c r="AB2225" s="32">
        <f>LN(Data[[#This Row],[NVActual]]/Data[[#This Row],[Metcalfe
(n^2)]])</f>
        <v>-1.8396799594262769</v>
      </c>
      <c r="AC2225" s="34">
        <f>1+Data[[#This Row],[MA'[NVMetcalfe calc']]]/((Data[[#This Row],[NVM_norm
(scaled)]]-Data[[#This Row],[NV_fund.]])/2)</f>
        <v>-1941237592.1887362</v>
      </c>
    </row>
    <row r="2226" spans="1:29" x14ac:dyDescent="0.2">
      <c r="A2226" s="23">
        <v>41950</v>
      </c>
      <c r="B2226" s="24">
        <v>4606872694.73878</v>
      </c>
      <c r="C2226" s="24">
        <f t="shared" si="273"/>
        <v>4829849082.5501947</v>
      </c>
      <c r="D2226" s="25">
        <f>LN(Data[[#This Row],[NVActual]])</f>
        <v>22.250815089511832</v>
      </c>
      <c r="E2226" s="26">
        <v>221566</v>
      </c>
      <c r="F2226" s="40">
        <f>Data[[#This Row],[DAA 
(n)]]^2</f>
        <v>49091492356</v>
      </c>
      <c r="G2226" s="41">
        <f t="shared" si="274"/>
        <v>42900018342.5</v>
      </c>
      <c r="H2226" s="28">
        <f>LN(Data[[#This Row],[Metcalfe
(n^2)]])</f>
        <v>24.616951584961704</v>
      </c>
      <c r="I2226" s="42">
        <f t="shared" si="275"/>
        <v>24.461514958983262</v>
      </c>
      <c r="J2226" s="40">
        <f>Data[[#This Row],[DAA 
(n)]]*LN(Data[[#This Row],[DAA 
(n)]])</f>
        <v>2727139.7474368126</v>
      </c>
      <c r="K2226" s="40">
        <f t="shared" si="276"/>
        <v>2522202.2293482274</v>
      </c>
      <c r="L2226" s="29">
        <f>LN(Data[[#This Row],[MA'[n*ln(n)']
30d]])</f>
        <v>14.740642978393865</v>
      </c>
      <c r="M2226" s="43">
        <f t="shared" si="277"/>
        <v>14.708952005402148</v>
      </c>
      <c r="N2226" s="40">
        <f>Data[[#This Row],[DAA 
(n)]]^1.5</f>
        <v>104292883.72343309</v>
      </c>
      <c r="O2226" s="40">
        <f t="shared" si="278"/>
        <v>93892934.755894378</v>
      </c>
      <c r="P2226" s="43">
        <f>LN(Data[[#This Row],[MA'[n^1.5']]])</f>
        <v>18.357665699131406</v>
      </c>
      <c r="Q2226" s="43">
        <f t="shared" si="279"/>
        <v>18.314113486757829</v>
      </c>
      <c r="R2226" s="30">
        <f>$O$1+$O$2*Data[[#This Row],[MA'[ln(n^2)']]]</f>
        <v>24.461514958983262</v>
      </c>
      <c r="S2226" s="30">
        <f>$Q$1+$Q$2*Data[[#This Row],[MA'[ln(n*ln(n))']]]</f>
        <v>20.789770808913541</v>
      </c>
      <c r="T2226" s="31">
        <f>$O$3*Data[[#This Row],[Metcalfe
(n^2)]]</f>
        <v>25527576025.120003</v>
      </c>
      <c r="U2226" s="31">
        <f t="shared" si="280"/>
        <v>22308009538.100002</v>
      </c>
      <c r="V2226" s="30">
        <f>LN(Data[[#This Row],[MA'[NVA']
30d]]/Data[[#This Row],[MA'[NVMetcalfe calc']]])</f>
        <v>-1.5301305647638199</v>
      </c>
      <c r="W2226" s="30">
        <f>$Q$3+Data[[#This Row],[NVM
(scaled)]]/((Data[[#This Row],[Upper Bound]]-Data[[#This Row],[Lower Bound]])/2)</f>
        <v>-0.24346251929604912</v>
      </c>
      <c r="X2226" s="30">
        <f>(Data[[#This Row],[Upper Bound]]+Data[[#This Row],[Lower Bound]])/2</f>
        <v>22.625642883948402</v>
      </c>
      <c r="Y2226" s="29">
        <f>LN(Data[[#This Row],[NVActual]]/Data[[#This Row],[MA'[n^2']
30d]])</f>
        <v>-2.2313230009325609</v>
      </c>
      <c r="Z2226" s="29">
        <f>LN(Data[[#This Row],[NVActual]]/Data[[#This Row],[MA'[n*ln(n)']
30d]])</f>
        <v>7.510172111117968</v>
      </c>
      <c r="AA2226" s="29">
        <f>LN(Data[[#This Row],[NVActual]]/Data[[#This Row],[MA'[n^1.5']]])</f>
        <v>3.8931493903804264</v>
      </c>
      <c r="AB2226" s="29">
        <f>LN(Data[[#This Row],[NVActual]]/Data[[#This Row],[Metcalfe
(n^2)]])</f>
        <v>-2.3661364954498714</v>
      </c>
      <c r="AC2226" s="26">
        <f>1+Data[[#This Row],[MA'[NVMetcalfe calc']]]/((Data[[#This Row],[NVM_norm
(scaled)]]-Data[[#This Row],[NV_fund.]])/2)</f>
        <v>-1950929792.2515676</v>
      </c>
    </row>
    <row r="2227" spans="1:29" x14ac:dyDescent="0.2">
      <c r="A2227" s="23">
        <v>41949</v>
      </c>
      <c r="B2227" s="24">
        <v>4705872862.7254601</v>
      </c>
      <c r="C2227" s="24">
        <f t="shared" si="273"/>
        <v>4834136316.6898861</v>
      </c>
      <c r="D2227" s="25">
        <f>LN(Data[[#This Row],[NVActual]])</f>
        <v>22.272077110891203</v>
      </c>
      <c r="E2227" s="26">
        <v>219885</v>
      </c>
      <c r="F2227" s="40">
        <f>Data[[#This Row],[DAA 
(n)]]^2</f>
        <v>48349413225</v>
      </c>
      <c r="G2227" s="41">
        <f t="shared" si="274"/>
        <v>42465461736</v>
      </c>
      <c r="H2227" s="28">
        <f>LN(Data[[#This Row],[Metcalfe
(n^2)]])</f>
        <v>24.601719922784483</v>
      </c>
      <c r="I2227" s="42">
        <f t="shared" si="275"/>
        <v>24.451226762093565</v>
      </c>
      <c r="J2227" s="40">
        <f>Data[[#This Row],[DAA 
(n)]]*LN(Data[[#This Row],[DAA 
(n)]])</f>
        <v>2704774.5926107331</v>
      </c>
      <c r="K2227" s="40">
        <f t="shared" si="276"/>
        <v>2508225.66094193</v>
      </c>
      <c r="L2227" s="29">
        <f>LN(Data[[#This Row],[MA'[n*ln(n)']
30d]])</f>
        <v>14.735086153139436</v>
      </c>
      <c r="M2227" s="43">
        <f t="shared" si="277"/>
        <v>14.707318785819044</v>
      </c>
      <c r="N2227" s="40">
        <f>Data[[#This Row],[DAA 
(n)]]^1.5</f>
        <v>103108247.6186029</v>
      </c>
      <c r="O2227" s="40">
        <f t="shared" si="278"/>
        <v>93174548.157287866</v>
      </c>
      <c r="P2227" s="43">
        <f>LN(Data[[#This Row],[MA'[n^1.5']]])</f>
        <v>18.349985153919263</v>
      </c>
      <c r="Q2227" s="43">
        <f t="shared" si="279"/>
        <v>18.31189954426711</v>
      </c>
      <c r="R2227" s="30">
        <f>$O$1+$O$2*Data[[#This Row],[MA'[ln(n^2)']]]</f>
        <v>24.451226762093565</v>
      </c>
      <c r="S2227" s="30">
        <f>$Q$1+$Q$2*Data[[#This Row],[MA'[ln(n*ln(n))']]]</f>
        <v>20.78707599660142</v>
      </c>
      <c r="T2227" s="31">
        <f>$O$3*Data[[#This Row],[Metcalfe
(n^2)]]</f>
        <v>25141694877</v>
      </c>
      <c r="U2227" s="31">
        <f t="shared" si="280"/>
        <v>22082040102.719997</v>
      </c>
      <c r="V2227" s="30">
        <f>LN(Data[[#This Row],[MA'[NVA']
30d]]/Data[[#This Row],[MA'[NVMetcalfe calc']]])</f>
        <v>-1.5190621316499968</v>
      </c>
      <c r="W2227" s="30">
        <f>$Q$3+Data[[#This Row],[NVM
(scaled)]]/((Data[[#This Row],[Upper Bound]]-Data[[#This Row],[Lower Bound]])/2)</f>
        <v>-0.23914826865535166</v>
      </c>
      <c r="X2227" s="30">
        <f>(Data[[#This Row],[Upper Bound]]+Data[[#This Row],[Lower Bound]])/2</f>
        <v>22.619151379347493</v>
      </c>
      <c r="Y2227" s="32">
        <f>LN(Data[[#This Row],[NVActual]]/Data[[#This Row],[MA'[n^2']
30d]])</f>
        <v>-2.1998798065590446</v>
      </c>
      <c r="Z2227" s="32">
        <f>LN(Data[[#This Row],[NVActual]]/Data[[#This Row],[MA'[n*ln(n)']
30d]])</f>
        <v>7.536990957751768</v>
      </c>
      <c r="AA2227" s="32">
        <f>LN(Data[[#This Row],[NVActual]]/Data[[#This Row],[MA'[n^1.5']]])</f>
        <v>3.9220919569719395</v>
      </c>
      <c r="AB2227" s="32">
        <f>LN(Data[[#This Row],[NVActual]]/Data[[#This Row],[Metcalfe
(n^2)]])</f>
        <v>-2.329642811893279</v>
      </c>
      <c r="AC2227" s="34">
        <f>1+Data[[#This Row],[MA'[NVMetcalfe calc']]]/((Data[[#This Row],[NVM_norm
(scaled)]]-Data[[#This Row],[NV_fund.]])/2)</f>
        <v>-1932080726.1549902</v>
      </c>
    </row>
    <row r="2228" spans="1:29" x14ac:dyDescent="0.2">
      <c r="A2228" s="23">
        <v>41948</v>
      </c>
      <c r="B2228" s="24">
        <v>4563037656.6373596</v>
      </c>
      <c r="C2228" s="24">
        <f t="shared" si="273"/>
        <v>4825802899.8663063</v>
      </c>
      <c r="D2228" s="25">
        <f>LN(Data[[#This Row],[NVActual]])</f>
        <v>22.241254391462789</v>
      </c>
      <c r="E2228" s="26">
        <v>203229</v>
      </c>
      <c r="F2228" s="40">
        <f>Data[[#This Row],[DAA 
(n)]]^2</f>
        <v>41302026441</v>
      </c>
      <c r="G2228" s="41">
        <f t="shared" si="274"/>
        <v>42199603582.633331</v>
      </c>
      <c r="H2228" s="28">
        <f>LN(Data[[#This Row],[Metcalfe
(n^2)]])</f>
        <v>24.444177402077724</v>
      </c>
      <c r="I2228" s="42">
        <f t="shared" si="275"/>
        <v>24.445217552757036</v>
      </c>
      <c r="J2228" s="40">
        <f>Data[[#This Row],[DAA 
(n)]]*LN(Data[[#This Row],[DAA 
(n)]])</f>
        <v>2483882.8646234269</v>
      </c>
      <c r="K2228" s="40">
        <f t="shared" si="276"/>
        <v>2499850.6664217841</v>
      </c>
      <c r="L2228" s="29">
        <f>LN(Data[[#This Row],[MA'[n*ln(n)']
30d]])</f>
        <v>14.73174155462303</v>
      </c>
      <c r="M2228" s="43">
        <f t="shared" si="277"/>
        <v>14.705910641033233</v>
      </c>
      <c r="N2228" s="40">
        <f>Data[[#This Row],[DAA 
(n)]]^1.5</f>
        <v>91617517.60213761</v>
      </c>
      <c r="O2228" s="40">
        <f t="shared" si="278"/>
        <v>92739894.95350638</v>
      </c>
      <c r="P2228" s="43">
        <f>LN(Data[[#This Row],[MA'[n^1.5']]])</f>
        <v>18.345309304228074</v>
      </c>
      <c r="Q2228" s="43">
        <f t="shared" si="279"/>
        <v>18.30999612386681</v>
      </c>
      <c r="R2228" s="30">
        <f>$O$1+$O$2*Data[[#This Row],[MA'[ln(n^2)']]]</f>
        <v>24.445217552757036</v>
      </c>
      <c r="S2228" s="30">
        <f>$Q$1+$Q$2*Data[[#This Row],[MA'[ln(n*ln(n))']]]</f>
        <v>20.784752557704834</v>
      </c>
      <c r="T2228" s="31">
        <f>$O$3*Data[[#This Row],[Metcalfe
(n^2)]]</f>
        <v>21477053749.32</v>
      </c>
      <c r="U2228" s="31">
        <f t="shared" si="280"/>
        <v>21943793862.969326</v>
      </c>
      <c r="V2228" s="30">
        <f>LN(Data[[#This Row],[MA'[NVA']
30d]]/Data[[#This Row],[MA'[NVMetcalfe calc']]])</f>
        <v>-1.5145072347500297</v>
      </c>
      <c r="W2228" s="30">
        <f>$Q$3+Data[[#This Row],[NVM
(scaled)]]/((Data[[#This Row],[Upper Bound]]-Data[[#This Row],[Lower Bound]])/2)</f>
        <v>-0.23749445045761541</v>
      </c>
      <c r="X2228" s="30">
        <f>(Data[[#This Row],[Upper Bound]]+Data[[#This Row],[Lower Bound]])/2</f>
        <v>22.614985055230935</v>
      </c>
      <c r="Y2228" s="29">
        <f>LN(Data[[#This Row],[NVActual]]/Data[[#This Row],[MA'[n^2']
30d]])</f>
        <v>-2.2244222727050067</v>
      </c>
      <c r="Z2228" s="29">
        <f>LN(Data[[#This Row],[NVActual]]/Data[[#This Row],[MA'[n*ln(n)']
30d]])</f>
        <v>7.5095128368397566</v>
      </c>
      <c r="AA2228" s="29">
        <f>LN(Data[[#This Row],[NVActual]]/Data[[#This Row],[MA'[n^1.5']]])</f>
        <v>3.8959450872347143</v>
      </c>
      <c r="AB2228" s="29">
        <f>LN(Data[[#This Row],[NVActual]]/Data[[#This Row],[Metcalfe
(n^2)]])</f>
        <v>-2.2029230106149349</v>
      </c>
      <c r="AC2228" s="26">
        <f>1+Data[[#This Row],[MA'[NVMetcalfe calc']]]/((Data[[#This Row],[NVM_norm
(scaled)]]-Data[[#This Row],[NV_fund.]])/2)</f>
        <v>-1920473780.1935873</v>
      </c>
    </row>
    <row r="2229" spans="1:29" x14ac:dyDescent="0.2">
      <c r="A2229" s="23">
        <v>41947</v>
      </c>
      <c r="B2229" s="24">
        <v>4438697512.2565899</v>
      </c>
      <c r="C2229" s="24">
        <f t="shared" si="273"/>
        <v>4819181121.6681986</v>
      </c>
      <c r="D2229" s="25">
        <f>LN(Data[[#This Row],[NVActual]])</f>
        <v>22.213626817258746</v>
      </c>
      <c r="E2229" s="26">
        <v>209429</v>
      </c>
      <c r="F2229" s="40">
        <f>Data[[#This Row],[DAA 
(n)]]^2</f>
        <v>43860506041</v>
      </c>
      <c r="G2229" s="41">
        <f t="shared" si="274"/>
        <v>42071112073.566666</v>
      </c>
      <c r="H2229" s="28">
        <f>LN(Data[[#This Row],[Metcalfe
(n^2)]])</f>
        <v>24.504280117512096</v>
      </c>
      <c r="I2229" s="42">
        <f t="shared" si="275"/>
        <v>24.441951637531634</v>
      </c>
      <c r="J2229" s="40">
        <f>Data[[#This Row],[DAA 
(n)]]*LN(Data[[#This Row],[DAA 
(n)]])</f>
        <v>2565953.4403652204</v>
      </c>
      <c r="K2229" s="40">
        <f t="shared" si="276"/>
        <v>2495576.3407679675</v>
      </c>
      <c r="L2229" s="29">
        <f>LN(Data[[#This Row],[MA'[n*ln(n)']
30d]])</f>
        <v>14.730030258795551</v>
      </c>
      <c r="M2229" s="43">
        <f t="shared" si="277"/>
        <v>14.704808930812527</v>
      </c>
      <c r="N2229" s="40">
        <f>Data[[#This Row],[DAA 
(n)]]^1.5</f>
        <v>95841858.911754265</v>
      </c>
      <c r="O2229" s="40">
        <f t="shared" si="278"/>
        <v>92523530.581812993</v>
      </c>
      <c r="P2229" s="43">
        <f>LN(Data[[#This Row],[MA'[n^1.5']]])</f>
        <v>18.342973554800608</v>
      </c>
      <c r="Q2229" s="43">
        <f t="shared" si="279"/>
        <v>18.308528186197293</v>
      </c>
      <c r="R2229" s="30">
        <f>$O$1+$O$2*Data[[#This Row],[MA'[ln(n^2)']]]</f>
        <v>24.441951637531634</v>
      </c>
      <c r="S2229" s="30">
        <f>$Q$1+$Q$2*Data[[#This Row],[MA'[ln(n*ln(n))']]]</f>
        <v>20.782934735840669</v>
      </c>
      <c r="T2229" s="31">
        <f>$O$3*Data[[#This Row],[Metcalfe
(n^2)]]</f>
        <v>22807463141.32</v>
      </c>
      <c r="U2229" s="31">
        <f t="shared" si="280"/>
        <v>21876978278.254662</v>
      </c>
      <c r="V2229" s="30">
        <f>LN(Data[[#This Row],[MA'[NVA']
30d]]/Data[[#This Row],[MA'[NVMetcalfe calc']]])</f>
        <v>-1.5128308418727996</v>
      </c>
      <c r="W2229" s="30">
        <f>$Q$3+Data[[#This Row],[NVM
(scaled)]]/((Data[[#This Row],[Upper Bound]]-Data[[#This Row],[Lower Bound]])/2)</f>
        <v>-0.23690563204212889</v>
      </c>
      <c r="X2229" s="30">
        <f>(Data[[#This Row],[Upper Bound]]+Data[[#This Row],[Lower Bound]])/2</f>
        <v>22.61244318668615</v>
      </c>
      <c r="Y2229" s="32">
        <f>LN(Data[[#This Row],[NVActual]]/Data[[#This Row],[MA'[n^2']
30d]])</f>
        <v>-2.2490003508263134</v>
      </c>
      <c r="Z2229" s="32">
        <f>LN(Data[[#This Row],[NVActual]]/Data[[#This Row],[MA'[n*ln(n)']
30d]])</f>
        <v>7.4835965584631952</v>
      </c>
      <c r="AA2229" s="32">
        <f>LN(Data[[#This Row],[NVActual]]/Data[[#This Row],[MA'[n^1.5']]])</f>
        <v>3.8706532624581373</v>
      </c>
      <c r="AB2229" s="32">
        <f>LN(Data[[#This Row],[NVActual]]/Data[[#This Row],[Metcalfe
(n^2)]])</f>
        <v>-2.2906533002533482</v>
      </c>
      <c r="AC2229" s="34">
        <f>1+Data[[#This Row],[MA'[NVMetcalfe calc']]]/((Data[[#This Row],[NVM_norm
(scaled)]]-Data[[#This Row],[NV_fund.]])/2)</f>
        <v>-1914888554.626879</v>
      </c>
    </row>
    <row r="2230" spans="1:29" x14ac:dyDescent="0.2">
      <c r="A2230" s="23">
        <v>41946</v>
      </c>
      <c r="B2230" s="24">
        <v>4378884981.3499699</v>
      </c>
      <c r="C2230" s="24">
        <f t="shared" si="273"/>
        <v>4814890306.778286</v>
      </c>
      <c r="D2230" s="25">
        <f>LN(Data[[#This Row],[NVActual]])</f>
        <v>22.200059958458162</v>
      </c>
      <c r="E2230" s="26">
        <v>211234</v>
      </c>
      <c r="F2230" s="40">
        <f>Data[[#This Row],[DAA 
(n)]]^2</f>
        <v>44619802756</v>
      </c>
      <c r="G2230" s="41">
        <f t="shared" si="274"/>
        <v>42652075855.166664</v>
      </c>
      <c r="H2230" s="28">
        <f>LN(Data[[#This Row],[Metcalfe
(n^2)]])</f>
        <v>24.521443605412117</v>
      </c>
      <c r="I2230" s="42">
        <f t="shared" si="275"/>
        <v>24.453104735709697</v>
      </c>
      <c r="J2230" s="40">
        <f>Data[[#This Row],[DAA 
(n)]]*LN(Data[[#This Row],[DAA 
(n)]])</f>
        <v>2589881.3092728113</v>
      </c>
      <c r="K2230" s="40">
        <f t="shared" si="276"/>
        <v>2512532.6475483207</v>
      </c>
      <c r="L2230" s="29">
        <f>LN(Data[[#This Row],[MA'[n*ln(n)']
30d]])</f>
        <v>14.73680182531413</v>
      </c>
      <c r="M2230" s="43">
        <f t="shared" si="277"/>
        <v>14.703519901464643</v>
      </c>
      <c r="N2230" s="40">
        <f>Data[[#This Row],[DAA 
(n)]]^1.5</f>
        <v>97083569.234762415</v>
      </c>
      <c r="O2230" s="40">
        <f t="shared" si="278"/>
        <v>93434791.846228421</v>
      </c>
      <c r="P2230" s="43">
        <f>LN(Data[[#This Row],[MA'[n^1.5']]])</f>
        <v>18.352774337543732</v>
      </c>
      <c r="Q2230" s="43">
        <f t="shared" si="279"/>
        <v>18.306819586802153</v>
      </c>
      <c r="R2230" s="30">
        <f>$O$1+$O$2*Data[[#This Row],[MA'[ln(n^2)']]]</f>
        <v>24.453104735709697</v>
      </c>
      <c r="S2230" s="30">
        <f>$Q$1+$Q$2*Data[[#This Row],[MA'[ln(n*ln(n))']]]</f>
        <v>20.78080783741666</v>
      </c>
      <c r="T2230" s="31">
        <f>$O$3*Data[[#This Row],[Metcalfe
(n^2)]]</f>
        <v>23202297433.119999</v>
      </c>
      <c r="U2230" s="31">
        <f t="shared" si="280"/>
        <v>22179079444.686661</v>
      </c>
      <c r="V2230" s="30">
        <f>LN(Data[[#This Row],[MA'[NVA']
30d]]/Data[[#This Row],[MA'[NVMetcalfe calc']]])</f>
        <v>-1.5274362137860609</v>
      </c>
      <c r="W2230" s="30">
        <f>$Q$3+Data[[#This Row],[NVM
(scaled)]]/((Data[[#This Row],[Upper Bound]]-Data[[#This Row],[Lower Bound]])/2)</f>
        <v>-0.24186967507776735</v>
      </c>
      <c r="X2230" s="30">
        <f>(Data[[#This Row],[Upper Bound]]+Data[[#This Row],[Lower Bound]])/2</f>
        <v>22.61695628656318</v>
      </c>
      <c r="Y2230" s="29">
        <f>LN(Data[[#This Row],[NVActual]]/Data[[#This Row],[MA'[n^2']
30d]])</f>
        <v>-2.2762818231094188</v>
      </c>
      <c r="Z2230" s="29">
        <f>LN(Data[[#This Row],[NVActual]]/Data[[#This Row],[MA'[n*ln(n)']
30d]])</f>
        <v>7.4632581331440315</v>
      </c>
      <c r="AA2230" s="29">
        <f>LN(Data[[#This Row],[NVActual]]/Data[[#This Row],[MA'[n^1.5']]])</f>
        <v>3.8472856209144286</v>
      </c>
      <c r="AB2230" s="29">
        <f>LN(Data[[#This Row],[NVActual]]/Data[[#This Row],[Metcalfe
(n^2)]])</f>
        <v>-2.3213836469539557</v>
      </c>
      <c r="AC2230" s="26">
        <f>1+Data[[#This Row],[MA'[NVMetcalfe calc']]]/((Data[[#This Row],[NVM_norm
(scaled)]]-Data[[#This Row],[NV_fund.]])/2)</f>
        <v>-1940526558.1421924</v>
      </c>
    </row>
    <row r="2231" spans="1:29" x14ac:dyDescent="0.2">
      <c r="A2231" s="23">
        <v>41945</v>
      </c>
      <c r="B2231" s="24">
        <v>4365397143.7875795</v>
      </c>
      <c r="C2231" s="24">
        <f t="shared" si="273"/>
        <v>4815216893.4086323</v>
      </c>
      <c r="D2231" s="25">
        <f>LN(Data[[#This Row],[NVActual]])</f>
        <v>22.196975005784797</v>
      </c>
      <c r="E2231" s="26">
        <v>267793</v>
      </c>
      <c r="F2231" s="40">
        <f>Data[[#This Row],[DAA 
(n)]]^2</f>
        <v>71713090849</v>
      </c>
      <c r="G2231" s="41">
        <f t="shared" si="274"/>
        <v>42154497737.466667</v>
      </c>
      <c r="H2231" s="28">
        <f>LN(Data[[#This Row],[Metcalfe
(n^2)]])</f>
        <v>24.995939145975896</v>
      </c>
      <c r="I2231" s="42">
        <f t="shared" si="275"/>
        <v>24.439528580608268</v>
      </c>
      <c r="J2231" s="40">
        <f>Data[[#This Row],[DAA 
(n)]]*LN(Data[[#This Row],[DAA 
(n)]])</f>
        <v>3346868.7658591615</v>
      </c>
      <c r="K2231" s="40">
        <f t="shared" si="276"/>
        <v>2495457.1255705189</v>
      </c>
      <c r="L2231" s="29">
        <f>LN(Data[[#This Row],[MA'[n*ln(n)']
30d]])</f>
        <v>14.729982487047163</v>
      </c>
      <c r="M2231" s="43">
        <f t="shared" si="277"/>
        <v>14.701640289413865</v>
      </c>
      <c r="N2231" s="40">
        <f>Data[[#This Row],[DAA 
(n)]]^1.5</f>
        <v>138579449.1897203</v>
      </c>
      <c r="O2231" s="40">
        <f t="shared" si="278"/>
        <v>92582986.449024335</v>
      </c>
      <c r="P2231" s="43">
        <f>LN(Data[[#This Row],[MA'[n^1.5']]])</f>
        <v>18.343615951083674</v>
      </c>
      <c r="Q2231" s="43">
        <f t="shared" si="279"/>
        <v>18.304258145449392</v>
      </c>
      <c r="R2231" s="30">
        <f>$O$1+$O$2*Data[[#This Row],[MA'[ln(n^2)']]]</f>
        <v>24.439528580608268</v>
      </c>
      <c r="S2231" s="30">
        <f>$Q$1+$Q$2*Data[[#This Row],[MA'[ln(n*ln(n))']]]</f>
        <v>20.777706477532874</v>
      </c>
      <c r="T2231" s="31">
        <f>$O$3*Data[[#This Row],[Metcalfe
(n^2)]]</f>
        <v>37290807241.480003</v>
      </c>
      <c r="U2231" s="31">
        <f t="shared" si="280"/>
        <v>21920338823.482666</v>
      </c>
      <c r="V2231" s="30">
        <f>LN(Data[[#This Row],[MA'[NVA']
30d]]/Data[[#This Row],[MA'[NVMetcalfe calc']]])</f>
        <v>-1.5156338296403959</v>
      </c>
      <c r="W2231" s="30">
        <f>$Q$3+Data[[#This Row],[NVM
(scaled)]]/((Data[[#This Row],[Upper Bound]]-Data[[#This Row],[Lower Bound]])/2)</f>
        <v>-0.23780309200028338</v>
      </c>
      <c r="X2231" s="30">
        <f>(Data[[#This Row],[Upper Bound]]+Data[[#This Row],[Lower Bound]])/2</f>
        <v>22.608617529070571</v>
      </c>
      <c r="Y2231" s="32">
        <f>LN(Data[[#This Row],[NVActual]]/Data[[#This Row],[MA'[n^2']
30d]])</f>
        <v>-2.2676322178042994</v>
      </c>
      <c r="Z2231" s="32">
        <f>LN(Data[[#This Row],[NVActual]]/Data[[#This Row],[MA'[n*ln(n)']
30d]])</f>
        <v>7.4669925187376336</v>
      </c>
      <c r="AA2231" s="32">
        <f>LN(Data[[#This Row],[NVActual]]/Data[[#This Row],[MA'[n^1.5']]])</f>
        <v>3.8533590547011225</v>
      </c>
      <c r="AB2231" s="32">
        <f>LN(Data[[#This Row],[NVActual]]/Data[[#This Row],[Metcalfe
(n^2)]])</f>
        <v>-2.7989641401910985</v>
      </c>
      <c r="AC2231" s="34">
        <f>1+Data[[#This Row],[MA'[NVMetcalfe calc']]]/((Data[[#This Row],[NVM_norm
(scaled)]]-Data[[#This Row],[NV_fund.]])/2)</f>
        <v>-1918929811.8623195</v>
      </c>
    </row>
    <row r="2232" spans="1:29" x14ac:dyDescent="0.2">
      <c r="A2232" s="23">
        <v>41944</v>
      </c>
      <c r="B2232" s="24">
        <v>4378984927.1179104</v>
      </c>
      <c r="C2232" s="24">
        <f t="shared" si="273"/>
        <v>4828783664.2776737</v>
      </c>
      <c r="D2232" s="25">
        <f>LN(Data[[#This Row],[NVActual]])</f>
        <v>22.200082782676603</v>
      </c>
      <c r="E2232" s="26">
        <v>173118</v>
      </c>
      <c r="F2232" s="40">
        <f>Data[[#This Row],[DAA 
(n)]]^2</f>
        <v>29969841924</v>
      </c>
      <c r="G2232" s="41">
        <f t="shared" si="274"/>
        <v>40815192911.966667</v>
      </c>
      <c r="H2232" s="28">
        <f>LN(Data[[#This Row],[Metcalfe
(n^2)]])</f>
        <v>24.123457443786599</v>
      </c>
      <c r="I2232" s="42">
        <f t="shared" si="275"/>
        <v>24.4121416242753</v>
      </c>
      <c r="J2232" s="40">
        <f>Data[[#This Row],[DAA 
(n)]]*LN(Data[[#This Row],[DAA 
(n)]])</f>
        <v>2088102.3528767242</v>
      </c>
      <c r="K2232" s="40">
        <f t="shared" si="276"/>
        <v>2455441.9876037668</v>
      </c>
      <c r="L2232" s="29">
        <f>LN(Data[[#This Row],[MA'[n*ln(n)']
30d]])</f>
        <v>14.713817338690095</v>
      </c>
      <c r="M2232" s="43">
        <f t="shared" si="277"/>
        <v>14.700039084702334</v>
      </c>
      <c r="N2232" s="40">
        <f>Data[[#This Row],[DAA 
(n)]]^1.5</f>
        <v>72029987.46493724</v>
      </c>
      <c r="O2232" s="40">
        <f t="shared" si="278"/>
        <v>90458050.730300382</v>
      </c>
      <c r="P2232" s="43">
        <f>LN(Data[[#This Row],[MA'[n^1.5']]])</f>
        <v>18.320396773365932</v>
      </c>
      <c r="Q2232" s="43">
        <f t="shared" si="279"/>
        <v>18.302069525362146</v>
      </c>
      <c r="R2232" s="30">
        <f>$O$1+$O$2*Data[[#This Row],[MA'[ln(n^2)']]]</f>
        <v>24.4121416242753</v>
      </c>
      <c r="S2232" s="30">
        <f>$Q$1+$Q$2*Data[[#This Row],[MA'[ln(n*ln(n))']]]</f>
        <v>20.775064489758851</v>
      </c>
      <c r="T2232" s="31">
        <f>$O$3*Data[[#This Row],[Metcalfe
(n^2)]]</f>
        <v>15584317800.480001</v>
      </c>
      <c r="U2232" s="31">
        <f t="shared" si="280"/>
        <v>21223900314.222668</v>
      </c>
      <c r="V2232" s="30">
        <f>LN(Data[[#This Row],[MA'[NVA']
30d]]/Data[[#This Row],[MA'[NVMetcalfe calc']]])</f>
        <v>-1.4805333133742284</v>
      </c>
      <c r="W2232" s="30">
        <f>$Q$3+Data[[#This Row],[NVM
(scaled)]]/((Data[[#This Row],[Upper Bound]]-Data[[#This Row],[Lower Bound]])/2)</f>
        <v>-0.22413357958440216</v>
      </c>
      <c r="X2232" s="30">
        <f>(Data[[#This Row],[Upper Bound]]+Data[[#This Row],[Lower Bound]])/2</f>
        <v>22.593603057017077</v>
      </c>
      <c r="Y2232" s="29">
        <f>LN(Data[[#This Row],[NVActual]]/Data[[#This Row],[MA'[n^2']
30d]])</f>
        <v>-2.2322374416587509</v>
      </c>
      <c r="Z2232" s="29">
        <f>LN(Data[[#This Row],[NVActual]]/Data[[#This Row],[MA'[n*ln(n)']
30d]])</f>
        <v>7.4862654439865093</v>
      </c>
      <c r="AA2232" s="29">
        <f>LN(Data[[#This Row],[NVActual]]/Data[[#This Row],[MA'[n^1.5']]])</f>
        <v>3.8796860093106735</v>
      </c>
      <c r="AB2232" s="29">
        <f>LN(Data[[#This Row],[NVActual]]/Data[[#This Row],[Metcalfe
(n^2)]])</f>
        <v>-1.9233746611099944</v>
      </c>
      <c r="AC2232" s="26">
        <f>1+Data[[#This Row],[MA'[NVMetcalfe calc']]]/((Data[[#This Row],[NVM_norm
(scaled)]]-Data[[#This Row],[NV_fund.]])/2)</f>
        <v>-1860298472.2655585</v>
      </c>
    </row>
    <row r="2233" spans="1:29" x14ac:dyDescent="0.2">
      <c r="A2233" s="23">
        <v>41943</v>
      </c>
      <c r="B2233" s="24">
        <v>4536000322.58743</v>
      </c>
      <c r="C2233" s="24">
        <f t="shared" si="273"/>
        <v>4848454241.4760599</v>
      </c>
      <c r="D2233" s="25">
        <f>LN(Data[[#This Row],[NVActual]])</f>
        <v>22.235311474489016</v>
      </c>
      <c r="E2233" s="26">
        <v>203137</v>
      </c>
      <c r="F2233" s="40">
        <f>Data[[#This Row],[DAA 
(n)]]^2</f>
        <v>41264640769</v>
      </c>
      <c r="G2233" s="41">
        <f t="shared" si="274"/>
        <v>40943664566.800003</v>
      </c>
      <c r="H2233" s="28">
        <f>LN(Data[[#This Row],[Metcalfe
(n^2)]])</f>
        <v>24.443271814488487</v>
      </c>
      <c r="I2233" s="42">
        <f t="shared" si="275"/>
        <v>24.41617424939486</v>
      </c>
      <c r="J2233" s="40">
        <f>Data[[#This Row],[DAA 
(n)]]*LN(Data[[#This Row],[DAA 
(n)]])</f>
        <v>2482666.4532898739</v>
      </c>
      <c r="K2233" s="40">
        <f t="shared" si="276"/>
        <v>2460153.0257473346</v>
      </c>
      <c r="L2233" s="29">
        <f>LN(Data[[#This Row],[MA'[n*ln(n)']
30d]])</f>
        <v>14.715734111562206</v>
      </c>
      <c r="M2233" s="43">
        <f t="shared" si="277"/>
        <v>14.698924635919703</v>
      </c>
      <c r="N2233" s="40">
        <f>Data[[#This Row],[DAA 
(n)]]^1.5</f>
        <v>91555312.963761806</v>
      </c>
      <c r="O2233" s="40">
        <f t="shared" si="278"/>
        <v>90686092.325580433</v>
      </c>
      <c r="P2233" s="43">
        <f>LN(Data[[#This Row],[MA'[n^1.5']]])</f>
        <v>18.3229145662341</v>
      </c>
      <c r="Q2233" s="43">
        <f t="shared" si="279"/>
        <v>18.300586560554471</v>
      </c>
      <c r="R2233" s="30">
        <f>$O$1+$O$2*Data[[#This Row],[MA'[ln(n^2)']]]</f>
        <v>24.41617424939486</v>
      </c>
      <c r="S2233" s="30">
        <f>$Q$1+$Q$2*Data[[#This Row],[MA'[ln(n*ln(n))']]]</f>
        <v>20.773225649267509</v>
      </c>
      <c r="T2233" s="31">
        <f>$O$3*Data[[#This Row],[Metcalfe
(n^2)]]</f>
        <v>21457613199.880001</v>
      </c>
      <c r="U2233" s="31">
        <f t="shared" si="280"/>
        <v>21290705574.736004</v>
      </c>
      <c r="V2233" s="30">
        <f>LN(Data[[#This Row],[MA'[NVA']
30d]]/Data[[#This Row],[MA'[NVMetcalfe calc']]])</f>
        <v>-1.4796106784380518</v>
      </c>
      <c r="W2233" s="30">
        <f>$Q$3+Data[[#This Row],[NVM
(scaled)]]/((Data[[#This Row],[Upper Bound]]-Data[[#This Row],[Lower Bound]])/2)</f>
        <v>-0.22231488052635562</v>
      </c>
      <c r="X2233" s="30">
        <f>(Data[[#This Row],[Upper Bound]]+Data[[#This Row],[Lower Bound]])/2</f>
        <v>22.594699949331186</v>
      </c>
      <c r="Y2233" s="32">
        <f>LN(Data[[#This Row],[NVActual]]/Data[[#This Row],[MA'[n^2']
30d]])</f>
        <v>-2.2001514493539682</v>
      </c>
      <c r="Z2233" s="32">
        <f>LN(Data[[#This Row],[NVActual]]/Data[[#This Row],[MA'[n*ln(n)']
30d]])</f>
        <v>7.5195773629268121</v>
      </c>
      <c r="AA2233" s="32">
        <f>LN(Data[[#This Row],[NVActual]]/Data[[#This Row],[MA'[n^1.5']]])</f>
        <v>3.9123969082549181</v>
      </c>
      <c r="AB2233" s="32">
        <f>LN(Data[[#This Row],[NVActual]]/Data[[#This Row],[Metcalfe
(n^2)]])</f>
        <v>-2.2079603399994685</v>
      </c>
      <c r="AC2233" s="34">
        <f>1+Data[[#This Row],[MA'[NVMetcalfe calc']]]/((Data[[#This Row],[NVM_norm
(scaled)]]-Data[[#This Row],[NV_fund.]])/2)</f>
        <v>-1866213062.6717417</v>
      </c>
    </row>
    <row r="2234" spans="1:29" x14ac:dyDescent="0.2">
      <c r="A2234" s="23">
        <v>41942</v>
      </c>
      <c r="B2234" s="24">
        <v>4632842751.7697601</v>
      </c>
      <c r="C2234" s="24">
        <f t="shared" si="273"/>
        <v>4867248467.2705879</v>
      </c>
      <c r="D2234" s="25">
        <f>LN(Data[[#This Row],[NVActual]])</f>
        <v>22.256436501896168</v>
      </c>
      <c r="E2234" s="26">
        <v>205736</v>
      </c>
      <c r="F2234" s="40">
        <f>Data[[#This Row],[DAA 
(n)]]^2</f>
        <v>42327301696</v>
      </c>
      <c r="G2234" s="41">
        <f t="shared" si="274"/>
        <v>41075779993.199997</v>
      </c>
      <c r="H2234" s="28">
        <f>LN(Data[[#This Row],[Metcalfe
(n^2)]])</f>
        <v>24.46869814496366</v>
      </c>
      <c r="I2234" s="42">
        <f t="shared" si="275"/>
        <v>24.419231338604273</v>
      </c>
      <c r="J2234" s="40">
        <f>Data[[#This Row],[DAA 
(n)]]*LN(Data[[#This Row],[DAA 
(n)]])</f>
        <v>2517046.0407761219</v>
      </c>
      <c r="K2234" s="40">
        <f t="shared" si="276"/>
        <v>2464361.320915468</v>
      </c>
      <c r="L2234" s="29">
        <f>LN(Data[[#This Row],[MA'[n*ln(n)']
30d]])</f>
        <v>14.717443232866882</v>
      </c>
      <c r="M2234" s="43">
        <f t="shared" si="277"/>
        <v>14.697791846972716</v>
      </c>
      <c r="N2234" s="40">
        <f>Data[[#This Row],[DAA 
(n)]]^1.5</f>
        <v>93318003.309802085</v>
      </c>
      <c r="O2234" s="40">
        <f t="shared" si="278"/>
        <v>90903399.920645729</v>
      </c>
      <c r="P2234" s="43">
        <f>LN(Data[[#This Row],[MA'[n^1.5']]])</f>
        <v>18.325307961315627</v>
      </c>
      <c r="Q2234" s="43">
        <f t="shared" si="279"/>
        <v>18.299081463293611</v>
      </c>
      <c r="R2234" s="30">
        <f>$O$1+$O$2*Data[[#This Row],[MA'[ln(n^2)']]]</f>
        <v>24.419231338604273</v>
      </c>
      <c r="S2234" s="30">
        <f>$Q$1+$Q$2*Data[[#This Row],[MA'[ln(n*ln(n))']]]</f>
        <v>20.771356547504979</v>
      </c>
      <c r="T2234" s="31">
        <f>$O$3*Data[[#This Row],[Metcalfe
(n^2)]]</f>
        <v>22010196881.920002</v>
      </c>
      <c r="U2234" s="31">
        <f t="shared" si="280"/>
        <v>21359405596.464001</v>
      </c>
      <c r="V2234" s="30">
        <f>LN(Data[[#This Row],[MA'[NVA']
30d]]/Data[[#This Row],[MA'[NVMetcalfe calc']]])</f>
        <v>-1.4789634048537137</v>
      </c>
      <c r="W2234" s="30">
        <f>$Q$3+Data[[#This Row],[NVM
(scaled)]]/((Data[[#This Row],[Upper Bound]]-Data[[#This Row],[Lower Bound]])/2)</f>
        <v>-0.22086303096934157</v>
      </c>
      <c r="X2234" s="30">
        <f>(Data[[#This Row],[Upper Bound]]+Data[[#This Row],[Lower Bound]])/2</f>
        <v>22.595293943054628</v>
      </c>
      <c r="Y2234" s="29">
        <f>LN(Data[[#This Row],[NVActual]]/Data[[#This Row],[MA'[n^2']
30d]])</f>
        <v>-2.182247988280801</v>
      </c>
      <c r="Z2234" s="29">
        <f>LN(Data[[#This Row],[NVActual]]/Data[[#This Row],[MA'[n*ln(n)']
30d]])</f>
        <v>7.5389932690292829</v>
      </c>
      <c r="AA2234" s="29">
        <f>LN(Data[[#This Row],[NVActual]]/Data[[#This Row],[MA'[n^1.5']]])</f>
        <v>3.9311285405805392</v>
      </c>
      <c r="AB2234" s="29">
        <f>LN(Data[[#This Row],[NVActual]]/Data[[#This Row],[Metcalfe
(n^2)]])</f>
        <v>-2.2122616430674933</v>
      </c>
      <c r="AC2234" s="26">
        <f>1+Data[[#This Row],[MA'[NVMetcalfe calc']]]/((Data[[#This Row],[NVM_norm
(scaled)]]-Data[[#This Row],[NV_fund.]])/2)</f>
        <v>-1872305279.9271545</v>
      </c>
    </row>
    <row r="2235" spans="1:29" x14ac:dyDescent="0.2">
      <c r="A2235" s="23">
        <v>41941</v>
      </c>
      <c r="B2235" s="24">
        <v>4483405058.0089798</v>
      </c>
      <c r="C2235" s="24">
        <f t="shared" si="273"/>
        <v>4885735944.6939077</v>
      </c>
      <c r="D2235" s="25">
        <f>LN(Data[[#This Row],[NVActual]])</f>
        <v>22.223648652267098</v>
      </c>
      <c r="E2235" s="26">
        <v>200016</v>
      </c>
      <c r="F2235" s="40">
        <f>Data[[#This Row],[DAA 
(n)]]^2</f>
        <v>40006400256</v>
      </c>
      <c r="G2235" s="41">
        <f t="shared" si="274"/>
        <v>41244588217.199997</v>
      </c>
      <c r="H2235" s="28">
        <f>LN(Data[[#This Row],[Metcalfe
(n^2)]])</f>
        <v>24.41230528466069</v>
      </c>
      <c r="I2235" s="42">
        <f t="shared" si="275"/>
        <v>24.422998391981803</v>
      </c>
      <c r="J2235" s="40">
        <f>Data[[#This Row],[DAA 
(n)]]*LN(Data[[#This Row],[DAA 
(n)]])</f>
        <v>2441425.8269083463</v>
      </c>
      <c r="K2235" s="40">
        <f t="shared" si="276"/>
        <v>2469648.7843050677</v>
      </c>
      <c r="L2235" s="29">
        <f>LN(Data[[#This Row],[MA'[n*ln(n)']
30d]])</f>
        <v>14.719586505904793</v>
      </c>
      <c r="M2235" s="43">
        <f t="shared" si="277"/>
        <v>14.696464334005396</v>
      </c>
      <c r="N2235" s="40">
        <f>Data[[#This Row],[DAA 
(n)]]^1.5</f>
        <v>89453452.440943301</v>
      </c>
      <c r="O2235" s="40">
        <f t="shared" si="278"/>
        <v>91178546.162301987</v>
      </c>
      <c r="P2235" s="43">
        <f>LN(Data[[#This Row],[MA'[n^1.5']]])</f>
        <v>18.328330187922976</v>
      </c>
      <c r="Q2235" s="43">
        <f t="shared" si="279"/>
        <v>18.297303862165396</v>
      </c>
      <c r="R2235" s="30">
        <f>$O$1+$O$2*Data[[#This Row],[MA'[ln(n^2)']]]</f>
        <v>24.422998391981803</v>
      </c>
      <c r="S2235" s="30">
        <f>$Q$1+$Q$2*Data[[#This Row],[MA'[ln(n*ln(n))']]]</f>
        <v>20.769166151108902</v>
      </c>
      <c r="T2235" s="31">
        <f>$O$3*Data[[#This Row],[Metcalfe
(n^2)]]</f>
        <v>20803328133.119999</v>
      </c>
      <c r="U2235" s="31">
        <f t="shared" si="280"/>
        <v>21447185872.943996</v>
      </c>
      <c r="V2235" s="30">
        <f>LN(Data[[#This Row],[MA'[NVA']
30d]]/Data[[#This Row],[MA'[NVMetcalfe calc']]])</f>
        <v>-1.4792735139047946</v>
      </c>
      <c r="W2235" s="30">
        <f>$Q$3+Data[[#This Row],[NVM
(scaled)]]/((Data[[#This Row],[Upper Bound]]-Data[[#This Row],[Lower Bound]])/2)</f>
        <v>-0.21971069079591665</v>
      </c>
      <c r="X2235" s="30">
        <f>(Data[[#This Row],[Upper Bound]]+Data[[#This Row],[Lower Bound]])/2</f>
        <v>22.596082271545352</v>
      </c>
      <c r="Y2235" s="32">
        <f>LN(Data[[#This Row],[NVActual]]/Data[[#This Row],[MA'[n^2']
30d]])</f>
        <v>-2.2191370941186745</v>
      </c>
      <c r="Z2235" s="32">
        <f>LN(Data[[#This Row],[NVActual]]/Data[[#This Row],[MA'[n*ln(n)']
30d]])</f>
        <v>7.5040621463623056</v>
      </c>
      <c r="AA2235" s="32">
        <f>LN(Data[[#This Row],[NVActual]]/Data[[#This Row],[MA'[n^1.5']]])</f>
        <v>3.8953184643441214</v>
      </c>
      <c r="AB2235" s="32">
        <f>LN(Data[[#This Row],[NVActual]]/Data[[#This Row],[Metcalfe
(n^2)]])</f>
        <v>-2.1886566323935894</v>
      </c>
      <c r="AC2235" s="34">
        <f>1+Data[[#This Row],[MA'[NVMetcalfe calc']]]/((Data[[#This Row],[NVM_norm
(scaled)]]-Data[[#This Row],[NV_fund.]])/2)</f>
        <v>-1880029845.7244828</v>
      </c>
    </row>
    <row r="2236" spans="1:29" x14ac:dyDescent="0.2">
      <c r="A2236" s="23">
        <v>41940</v>
      </c>
      <c r="B2236" s="24">
        <v>4775179313.1827297</v>
      </c>
      <c r="C2236" s="24">
        <f t="shared" si="273"/>
        <v>4902123712.9751425</v>
      </c>
      <c r="D2236" s="25">
        <f>LN(Data[[#This Row],[NVActual]])</f>
        <v>22.286697362673028</v>
      </c>
      <c r="E2236" s="26">
        <v>205248</v>
      </c>
      <c r="F2236" s="40">
        <f>Data[[#This Row],[DAA 
(n)]]^2</f>
        <v>42126741504</v>
      </c>
      <c r="G2236" s="41">
        <f t="shared" si="274"/>
        <v>41221090759.199997</v>
      </c>
      <c r="H2236" s="28">
        <f>LN(Data[[#This Row],[Metcalfe
(n^2)]])</f>
        <v>24.463948566105653</v>
      </c>
      <c r="I2236" s="42">
        <f t="shared" si="275"/>
        <v>24.42240581334303</v>
      </c>
      <c r="J2236" s="40">
        <f>Data[[#This Row],[DAA 
(n)]]*LN(Data[[#This Row],[DAA 
(n)]])</f>
        <v>2510588.2576480266</v>
      </c>
      <c r="K2236" s="40">
        <f t="shared" si="276"/>
        <v>2468869.8831267604</v>
      </c>
      <c r="L2236" s="29">
        <f>LN(Data[[#This Row],[MA'[n*ln(n)']
30d]])</f>
        <v>14.719271066706435</v>
      </c>
      <c r="M2236" s="43">
        <f t="shared" si="277"/>
        <v>14.694901811822538</v>
      </c>
      <c r="N2236" s="40">
        <f>Data[[#This Row],[DAA 
(n)]]^1.5</f>
        <v>92986178.759065986</v>
      </c>
      <c r="O2236" s="40">
        <f t="shared" si="278"/>
        <v>91139053.869286984</v>
      </c>
      <c r="P2236" s="43">
        <f>LN(Data[[#This Row],[MA'[n^1.5']]])</f>
        <v>18.327896962676203</v>
      </c>
      <c r="Q2236" s="43">
        <f t="shared" si="279"/>
        <v>18.295194820307877</v>
      </c>
      <c r="R2236" s="30">
        <f>$O$1+$O$2*Data[[#This Row],[MA'[ln(n^2)']]]</f>
        <v>24.42240581334303</v>
      </c>
      <c r="S2236" s="30">
        <f>$Q$1+$Q$2*Data[[#This Row],[MA'[ln(n*ln(n))']]]</f>
        <v>20.766587989507187</v>
      </c>
      <c r="T2236" s="31">
        <f>$O$3*Data[[#This Row],[Metcalfe
(n^2)]]</f>
        <v>21905905582.080002</v>
      </c>
      <c r="U2236" s="31">
        <f t="shared" si="280"/>
        <v>21434967194.783997</v>
      </c>
      <c r="V2236" s="30">
        <f>LN(Data[[#This Row],[MA'[NVA']
30d]]/Data[[#This Row],[MA'[NVMetcalfe calc']]])</f>
        <v>-1.4753550475653263</v>
      </c>
      <c r="W2236" s="30">
        <f>$Q$3+Data[[#This Row],[NVM
(scaled)]]/((Data[[#This Row],[Upper Bound]]-Data[[#This Row],[Lower Bound]])/2)</f>
        <v>-0.21712722496512138</v>
      </c>
      <c r="X2236" s="30">
        <f>(Data[[#This Row],[Upper Bound]]+Data[[#This Row],[Lower Bound]])/2</f>
        <v>22.59449690142511</v>
      </c>
      <c r="Y2236" s="29">
        <f>LN(Data[[#This Row],[NVActual]]/Data[[#This Row],[MA'[n^2']
30d]])</f>
        <v>-2.1555185112778714</v>
      </c>
      <c r="Z2236" s="29">
        <f>LN(Data[[#This Row],[NVActual]]/Data[[#This Row],[MA'[n*ln(n)']
30d]])</f>
        <v>7.5674262959665928</v>
      </c>
      <c r="AA2236" s="29">
        <f>LN(Data[[#This Row],[NVActual]]/Data[[#This Row],[MA'[n^1.5']]])</f>
        <v>3.9588003999968269</v>
      </c>
      <c r="AB2236" s="29">
        <f>LN(Data[[#This Row],[NVActual]]/Data[[#This Row],[Metcalfe
(n^2)]])</f>
        <v>-2.1772512034326255</v>
      </c>
      <c r="AC2236" s="26">
        <f>1+Data[[#This Row],[MA'[NVMetcalfe calc']]]/((Data[[#This Row],[NVM_norm
(scaled)]]-Data[[#This Row],[NV_fund.]])/2)</f>
        <v>-1879302154.4292915</v>
      </c>
    </row>
    <row r="2237" spans="1:29" x14ac:dyDescent="0.2">
      <c r="A2237" s="23">
        <v>41939</v>
      </c>
      <c r="B2237" s="24">
        <v>4701468719.3009005</v>
      </c>
      <c r="C2237" s="24">
        <f t="shared" si="273"/>
        <v>4909802771.3104353</v>
      </c>
      <c r="D2237" s="25">
        <f>LN(Data[[#This Row],[NVActual]])</f>
        <v>22.271140790314785</v>
      </c>
      <c r="E2237" s="26">
        <v>225066</v>
      </c>
      <c r="F2237" s="40">
        <f>Data[[#This Row],[DAA 
(n)]]^2</f>
        <v>50654704356</v>
      </c>
      <c r="G2237" s="41">
        <f t="shared" si="274"/>
        <v>41656853472.933334</v>
      </c>
      <c r="H2237" s="28">
        <f>LN(Data[[#This Row],[Metcalfe
(n^2)]])</f>
        <v>24.64829794301216</v>
      </c>
      <c r="I2237" s="42">
        <f t="shared" si="275"/>
        <v>24.431414926438649</v>
      </c>
      <c r="J2237" s="40">
        <f>Data[[#This Row],[DAA 
(n)]]*LN(Data[[#This Row],[DAA 
(n)]])</f>
        <v>2773746.9124209876</v>
      </c>
      <c r="K2237" s="40">
        <f t="shared" si="276"/>
        <v>2482037.0497447117</v>
      </c>
      <c r="L2237" s="29">
        <f>LN(Data[[#This Row],[MA'[n*ln(n)']
30d]])</f>
        <v>14.724590172010261</v>
      </c>
      <c r="M2237" s="43">
        <f t="shared" si="277"/>
        <v>14.693162034574785</v>
      </c>
      <c r="N2237" s="40">
        <f>Data[[#This Row],[DAA 
(n)]]^1.5</f>
        <v>106773834.2974886</v>
      </c>
      <c r="O2237" s="40">
        <f t="shared" si="278"/>
        <v>91835555.000592887</v>
      </c>
      <c r="P2237" s="43">
        <f>LN(Data[[#This Row],[MA'[n^1.5']]])</f>
        <v>18.335510089980453</v>
      </c>
      <c r="Q2237" s="43">
        <f t="shared" si="279"/>
        <v>18.292847050044468</v>
      </c>
      <c r="R2237" s="30">
        <f>$O$1+$O$2*Data[[#This Row],[MA'[ln(n^2)']]]</f>
        <v>24.431414926438649</v>
      </c>
      <c r="S2237" s="30">
        <f>$Q$1+$Q$2*Data[[#This Row],[MA'[ln(n*ln(n))']]]</f>
        <v>20.763717357048392</v>
      </c>
      <c r="T2237" s="31">
        <f>$O$3*Data[[#This Row],[Metcalfe
(n^2)]]</f>
        <v>26340446265.120003</v>
      </c>
      <c r="U2237" s="31">
        <f t="shared" si="280"/>
        <v>21661563805.925327</v>
      </c>
      <c r="V2237" s="30">
        <f>LN(Data[[#This Row],[MA'[NVA']
30d]]/Data[[#This Row],[MA'[NVMetcalfe calc']]])</f>
        <v>-1.4843056646157622</v>
      </c>
      <c r="W2237" s="30">
        <f>$Q$3+Data[[#This Row],[NVM
(scaled)]]/((Data[[#This Row],[Upper Bound]]-Data[[#This Row],[Lower Bound]])/2)</f>
        <v>-0.21939370628779709</v>
      </c>
      <c r="X2237" s="30">
        <f>(Data[[#This Row],[Upper Bound]]+Data[[#This Row],[Lower Bound]])/2</f>
        <v>22.597566141743521</v>
      </c>
      <c r="Y2237" s="32">
        <f>LN(Data[[#This Row],[NVActual]]/Data[[#This Row],[MA'[n^2']
30d]])</f>
        <v>-2.1815909508778146</v>
      </c>
      <c r="Z2237" s="32">
        <f>LN(Data[[#This Row],[NVActual]]/Data[[#This Row],[MA'[n*ln(n)']
30d]])</f>
        <v>7.5465506183045248</v>
      </c>
      <c r="AA2237" s="32">
        <f>LN(Data[[#This Row],[NVActual]]/Data[[#This Row],[MA'[n^1.5']]])</f>
        <v>3.9356307003343325</v>
      </c>
      <c r="AB2237" s="32">
        <f>LN(Data[[#This Row],[NVActual]]/Data[[#This Row],[Metcalfe
(n^2)]])</f>
        <v>-2.3771571526973729</v>
      </c>
      <c r="AC2237" s="34">
        <f>1+Data[[#This Row],[MA'[NVMetcalfe calc']]]/((Data[[#This Row],[NVM_norm
(scaled)]]-Data[[#This Row],[NV_fund.]])/2)</f>
        <v>-1898724802.8475485</v>
      </c>
    </row>
    <row r="2238" spans="1:29" x14ac:dyDescent="0.2">
      <c r="A2238" s="23">
        <v>41938</v>
      </c>
      <c r="B2238" s="24">
        <v>4741859882.5329704</v>
      </c>
      <c r="C2238" s="24">
        <f t="shared" si="273"/>
        <v>4930788025.207201</v>
      </c>
      <c r="D2238" s="25">
        <f>LN(Data[[#This Row],[NVActual]])</f>
        <v>22.279695275973602</v>
      </c>
      <c r="E2238" s="26">
        <v>214842</v>
      </c>
      <c r="F2238" s="40">
        <f>Data[[#This Row],[DAA 
(n)]]^2</f>
        <v>46157084964</v>
      </c>
      <c r="G2238" s="41">
        <f t="shared" si="274"/>
        <v>40900793227.76667</v>
      </c>
      <c r="H2238" s="28">
        <f>LN(Data[[#This Row],[Metcalfe
(n^2)]])</f>
        <v>24.555316306458927</v>
      </c>
      <c r="I2238" s="42">
        <f t="shared" si="275"/>
        <v>24.411621725474635</v>
      </c>
      <c r="J2238" s="40">
        <f>Data[[#This Row],[DAA 
(n)]]*LN(Data[[#This Row],[DAA 
(n)]])</f>
        <v>2637756.6329561244</v>
      </c>
      <c r="K2238" s="40">
        <f t="shared" si="276"/>
        <v>2456631.1443245751</v>
      </c>
      <c r="L2238" s="29">
        <f>LN(Data[[#This Row],[MA'[n*ln(n)']
30d]])</f>
        <v>14.714301515823497</v>
      </c>
      <c r="M2238" s="43">
        <f t="shared" si="277"/>
        <v>14.690804583278922</v>
      </c>
      <c r="N2238" s="40">
        <f>Data[[#This Row],[DAA 
(n)]]^1.5</f>
        <v>99581526.639410779</v>
      </c>
      <c r="O2238" s="40">
        <f t="shared" si="278"/>
        <v>90556411.351516873</v>
      </c>
      <c r="P2238" s="43">
        <f>LN(Data[[#This Row],[MA'[n^1.5']]])</f>
        <v>18.321483544331809</v>
      </c>
      <c r="Q2238" s="43">
        <f t="shared" si="279"/>
        <v>18.289627300650515</v>
      </c>
      <c r="R2238" s="30">
        <f>$O$1+$O$2*Data[[#This Row],[MA'[ln(n^2)']]]</f>
        <v>24.411621725474635</v>
      </c>
      <c r="S2238" s="30">
        <f>$Q$1+$Q$2*Data[[#This Row],[MA'[ln(n*ln(n))']]]</f>
        <v>20.759827562410219</v>
      </c>
      <c r="T2238" s="31">
        <f>$O$3*Data[[#This Row],[Metcalfe
(n^2)]]</f>
        <v>24001684181.280003</v>
      </c>
      <c r="U2238" s="31">
        <f t="shared" si="280"/>
        <v>21268412478.438663</v>
      </c>
      <c r="V2238" s="30">
        <f>LN(Data[[#This Row],[MA'[NVA']
30d]]/Data[[#This Row],[MA'[NVMetcalfe calc']]])</f>
        <v>-1.4617241716536378</v>
      </c>
      <c r="W2238" s="30">
        <f>$Q$3+Data[[#This Row],[NVM
(scaled)]]/((Data[[#This Row],[Upper Bound]]-Data[[#This Row],[Lower Bound]])/2)</f>
        <v>-0.21055123940886467</v>
      </c>
      <c r="X2238" s="30">
        <f>(Data[[#This Row],[Upper Bound]]+Data[[#This Row],[Lower Bound]])/2</f>
        <v>22.585724643942427</v>
      </c>
      <c r="Y2238" s="29">
        <f>LN(Data[[#This Row],[NVActual]]/Data[[#This Row],[MA'[n^2']
30d]])</f>
        <v>-2.1547200181554209</v>
      </c>
      <c r="Z2238" s="29">
        <f>LN(Data[[#This Row],[NVActual]]/Data[[#This Row],[MA'[n*ln(n)']
30d]])</f>
        <v>7.5653937601501058</v>
      </c>
      <c r="AA2238" s="29">
        <f>LN(Data[[#This Row],[NVActual]]/Data[[#This Row],[MA'[n^1.5']]])</f>
        <v>3.9582117316417924</v>
      </c>
      <c r="AB2238" s="29">
        <f>LN(Data[[#This Row],[NVActual]]/Data[[#This Row],[Metcalfe
(n^2)]])</f>
        <v>-2.2756210304853228</v>
      </c>
      <c r="AC2238" s="26">
        <f>1+Data[[#This Row],[MA'[NVMetcalfe calc']]]/((Data[[#This Row],[NVM_norm
(scaled)]]-Data[[#This Row],[NV_fund.]])/2)</f>
        <v>-1865954998.6033812</v>
      </c>
    </row>
    <row r="2239" spans="1:29" x14ac:dyDescent="0.2">
      <c r="A2239" s="23">
        <v>41937</v>
      </c>
      <c r="B2239" s="24">
        <v>4647640170.5132504</v>
      </c>
      <c r="C2239" s="24">
        <f t="shared" si="273"/>
        <v>4952779367.3416958</v>
      </c>
      <c r="D2239" s="25">
        <f>LN(Data[[#This Row],[NVActual]])</f>
        <v>22.259625437516728</v>
      </c>
      <c r="E2239" s="26">
        <v>202433</v>
      </c>
      <c r="F2239" s="40">
        <f>Data[[#This Row],[DAA 
(n)]]^2</f>
        <v>40979119489</v>
      </c>
      <c r="G2239" s="41">
        <f t="shared" si="274"/>
        <v>40446319605</v>
      </c>
      <c r="H2239" s="28">
        <f>LN(Data[[#This Row],[Metcalfe
(n^2)]])</f>
        <v>24.436328493167132</v>
      </c>
      <c r="I2239" s="42">
        <f t="shared" si="275"/>
        <v>24.399951500734009</v>
      </c>
      <c r="J2239" s="40">
        <f>Data[[#This Row],[DAA 
(n)]]*LN(Data[[#This Row],[DAA 
(n)]])</f>
        <v>2473359.6429286511</v>
      </c>
      <c r="K2239" s="40">
        <f t="shared" si="276"/>
        <v>2441459.1181931146</v>
      </c>
      <c r="L2239" s="29">
        <f>LN(Data[[#This Row],[MA'[n*ln(n)']
30d]])</f>
        <v>14.70810641779855</v>
      </c>
      <c r="M2239" s="43">
        <f t="shared" si="277"/>
        <v>14.688943973618729</v>
      </c>
      <c r="N2239" s="40">
        <f>Data[[#This Row],[DAA 
(n)]]^1.5</f>
        <v>91079778.741039589</v>
      </c>
      <c r="O2239" s="40">
        <f t="shared" si="278"/>
        <v>89789848.669727132</v>
      </c>
      <c r="P2239" s="43">
        <f>LN(Data[[#This Row],[MA'[n^1.5']]])</f>
        <v>18.31298248311554</v>
      </c>
      <c r="Q2239" s="43">
        <f t="shared" si="279"/>
        <v>18.28708200047253</v>
      </c>
      <c r="R2239" s="30">
        <f>$O$1+$O$2*Data[[#This Row],[MA'[ln(n^2)']]]</f>
        <v>24.399951500734009</v>
      </c>
      <c r="S2239" s="30">
        <f>$Q$1+$Q$2*Data[[#This Row],[MA'[ln(n*ln(n))']]]</f>
        <v>20.756757556470902</v>
      </c>
      <c r="T2239" s="31">
        <f>$O$3*Data[[#This Row],[Metcalfe
(n^2)]]</f>
        <v>21309142134.280003</v>
      </c>
      <c r="U2239" s="31">
        <f t="shared" si="280"/>
        <v>21032086194.599995</v>
      </c>
      <c r="V2239" s="30">
        <f>LN(Data[[#This Row],[MA'[NVA']
30d]]/Data[[#This Row],[MA'[NVMetcalfe calc']]])</f>
        <v>-1.4461002783221226</v>
      </c>
      <c r="W2239" s="30">
        <f>$Q$3+Data[[#This Row],[NVM
(scaled)]]/((Data[[#This Row],[Upper Bound]]-Data[[#This Row],[Lower Bound]])/2)</f>
        <v>-0.20386401078058392</v>
      </c>
      <c r="X2239" s="30">
        <f>(Data[[#This Row],[Upper Bound]]+Data[[#This Row],[Lower Bound]])/2</f>
        <v>22.578354528602453</v>
      </c>
      <c r="Y2239" s="32">
        <f>LN(Data[[#This Row],[NVActual]]/Data[[#This Row],[MA'[n^2']
30d]])</f>
        <v>-2.1636160525153216</v>
      </c>
      <c r="Z2239" s="32">
        <f>LN(Data[[#This Row],[NVActual]]/Data[[#This Row],[MA'[n*ln(n)']
30d]])</f>
        <v>7.551519019718179</v>
      </c>
      <c r="AA2239" s="32">
        <f>LN(Data[[#This Row],[NVActual]]/Data[[#This Row],[MA'[n^1.5']]])</f>
        <v>3.9466429544011885</v>
      </c>
      <c r="AB2239" s="32">
        <f>LN(Data[[#This Row],[NVActual]]/Data[[#This Row],[Metcalfe
(n^2)]])</f>
        <v>-2.1767030556504001</v>
      </c>
      <c r="AC2239" s="34">
        <f>1+Data[[#This Row],[MA'[NVMetcalfe calc']]]/((Data[[#This Row],[NVM_norm
(scaled)]]-Data[[#This Row],[NV_fund.]])/2)</f>
        <v>-1846359795.6319537</v>
      </c>
    </row>
    <row r="2240" spans="1:29" x14ac:dyDescent="0.2">
      <c r="A2240" s="23">
        <v>41936</v>
      </c>
      <c r="B2240" s="24">
        <v>4792202439.6363096</v>
      </c>
      <c r="C2240" s="24">
        <f t="shared" si="273"/>
        <v>4979595778.0815773</v>
      </c>
      <c r="D2240" s="25">
        <f>LN(Data[[#This Row],[NVActual]])</f>
        <v>22.290255942200371</v>
      </c>
      <c r="E2240" s="26">
        <v>196085</v>
      </c>
      <c r="F2240" s="40">
        <f>Data[[#This Row],[DAA 
(n)]]^2</f>
        <v>38449327225</v>
      </c>
      <c r="G2240" s="41">
        <f t="shared" si="274"/>
        <v>40432333729.900002</v>
      </c>
      <c r="H2240" s="28">
        <f>LN(Data[[#This Row],[Metcalfe
(n^2)]])</f>
        <v>24.372607035345762</v>
      </c>
      <c r="I2240" s="42">
        <f t="shared" si="275"/>
        <v>24.399608448785973</v>
      </c>
      <c r="J2240" s="40">
        <f>Data[[#This Row],[DAA 
(n)]]*LN(Data[[#This Row],[DAA 
(n)]])</f>
        <v>2389551.3252628869</v>
      </c>
      <c r="K2240" s="40">
        <f t="shared" si="276"/>
        <v>2441001.41813603</v>
      </c>
      <c r="L2240" s="29">
        <f>LN(Data[[#This Row],[MA'[n*ln(n)']
30d]])</f>
        <v>14.707918930340119</v>
      </c>
      <c r="M2240" s="43">
        <f t="shared" si="277"/>
        <v>14.687347377370523</v>
      </c>
      <c r="N2240" s="40">
        <f>Data[[#This Row],[DAA 
(n)]]^1.5</f>
        <v>86829351.770666242</v>
      </c>
      <c r="O2240" s="40">
        <f t="shared" si="278"/>
        <v>89766505.05479759</v>
      </c>
      <c r="P2240" s="43">
        <f>LN(Data[[#This Row],[MA'[n^1.5']]])</f>
        <v>18.312722468757077</v>
      </c>
      <c r="Q2240" s="43">
        <f t="shared" si="279"/>
        <v>18.284898293619751</v>
      </c>
      <c r="R2240" s="30">
        <f>$O$1+$O$2*Data[[#This Row],[MA'[ln(n^2)']]]</f>
        <v>24.399608448785973</v>
      </c>
      <c r="S2240" s="30">
        <f>$Q$1+$Q$2*Data[[#This Row],[MA'[ln(n*ln(n))']]]</f>
        <v>20.754123172661362</v>
      </c>
      <c r="T2240" s="31">
        <f>$O$3*Data[[#This Row],[Metcalfe
(n^2)]]</f>
        <v>19993650157</v>
      </c>
      <c r="U2240" s="31">
        <f t="shared" si="280"/>
        <v>21024813539.547997</v>
      </c>
      <c r="V2240" s="30">
        <f>LN(Data[[#This Row],[MA'[NVA']
30d]]/Data[[#This Row],[MA'[NVMetcalfe calc']]])</f>
        <v>-1.4403546186260441</v>
      </c>
      <c r="W2240" s="30">
        <f>$Q$3+Data[[#This Row],[NVM
(scaled)]]/((Data[[#This Row],[Upper Bound]]-Data[[#This Row],[Lower Bound]])/2)</f>
        <v>-0.20021283013230851</v>
      </c>
      <c r="X2240" s="30">
        <f>(Data[[#This Row],[Upper Bound]]+Data[[#This Row],[Lower Bound]])/2</f>
        <v>22.576865810723667</v>
      </c>
      <c r="Y2240" s="29">
        <f>LN(Data[[#This Row],[NVActual]]/Data[[#This Row],[MA'[n^2']
30d]])</f>
        <v>-2.132639699461</v>
      </c>
      <c r="Z2240" s="29">
        <f>LN(Data[[#This Row],[NVActual]]/Data[[#This Row],[MA'[n*ln(n)']
30d]])</f>
        <v>7.5823370118602513</v>
      </c>
      <c r="AA2240" s="29">
        <f>LN(Data[[#This Row],[NVActual]]/Data[[#This Row],[MA'[n^1.5']]])</f>
        <v>3.9775334734432946</v>
      </c>
      <c r="AB2240" s="29">
        <f>LN(Data[[#This Row],[NVActual]]/Data[[#This Row],[Metcalfe
(n^2)]])</f>
        <v>-2.0823510931453928</v>
      </c>
      <c r="AC2240" s="26">
        <f>1+Data[[#This Row],[MA'[NVMetcalfe calc']]]/((Data[[#This Row],[NVM_norm
(scaled)]]-Data[[#This Row],[NV_fund.]])/2)</f>
        <v>-1846137852.8541036</v>
      </c>
    </row>
    <row r="2241" spans="1:29" x14ac:dyDescent="0.2">
      <c r="A2241" s="23">
        <v>41935</v>
      </c>
      <c r="B2241" s="24">
        <v>4793871774.9061899</v>
      </c>
      <c r="C2241" s="24">
        <f t="shared" si="273"/>
        <v>5007668023.1142883</v>
      </c>
      <c r="D2241" s="25">
        <f>LN(Data[[#This Row],[NVActual]])</f>
        <v>22.290604225605943</v>
      </c>
      <c r="E2241" s="26">
        <v>198755</v>
      </c>
      <c r="F2241" s="40">
        <f>Data[[#This Row],[DAA 
(n)]]^2</f>
        <v>39503550025</v>
      </c>
      <c r="G2241" s="41">
        <f t="shared" si="274"/>
        <v>40350466121.099998</v>
      </c>
      <c r="H2241" s="28">
        <f>LN(Data[[#This Row],[Metcalfe
(n^2)]])</f>
        <v>24.399656378865689</v>
      </c>
      <c r="I2241" s="42">
        <f t="shared" si="275"/>
        <v>24.39740816821125</v>
      </c>
      <c r="J2241" s="40">
        <f>Data[[#This Row],[DAA 
(n)]]*LN(Data[[#This Row],[DAA 
(n)]])</f>
        <v>2424776.8517907253</v>
      </c>
      <c r="K2241" s="40">
        <f t="shared" si="276"/>
        <v>2438206.767014401</v>
      </c>
      <c r="L2241" s="29">
        <f>LN(Data[[#This Row],[MA'[n*ln(n)']
30d]])</f>
        <v>14.706773395523326</v>
      </c>
      <c r="M2241" s="43">
        <f t="shared" si="277"/>
        <v>14.68567437211081</v>
      </c>
      <c r="N2241" s="40">
        <f>Data[[#This Row],[DAA 
(n)]]^1.5</f>
        <v>88608848.797503754</v>
      </c>
      <c r="O2241" s="40">
        <f t="shared" si="278"/>
        <v>89626707.338589236</v>
      </c>
      <c r="P2241" s="43">
        <f>LN(Data[[#This Row],[MA'[n^1.5']]])</f>
        <v>18.311163906505563</v>
      </c>
      <c r="Q2241" s="43">
        <f t="shared" si="279"/>
        <v>18.282608288534188</v>
      </c>
      <c r="R2241" s="30">
        <f>$O$1+$O$2*Data[[#This Row],[MA'[ln(n^2)']]]</f>
        <v>24.39740816821125</v>
      </c>
      <c r="S2241" s="30">
        <f>$Q$1+$Q$2*Data[[#This Row],[MA'[ln(n*ln(n))']]]</f>
        <v>20.751362713982836</v>
      </c>
      <c r="T2241" s="31">
        <f>$O$3*Data[[#This Row],[Metcalfe
(n^2)]]</f>
        <v>20541846013</v>
      </c>
      <c r="U2241" s="31">
        <f t="shared" si="280"/>
        <v>20982242382.972</v>
      </c>
      <c r="V2241" s="30">
        <f>LN(Data[[#This Row],[MA'[NVA']
30d]]/Data[[#This Row],[MA'[NVMetcalfe calc']]])</f>
        <v>-1.4327061369042018</v>
      </c>
      <c r="W2241" s="30">
        <f>$Q$3+Data[[#This Row],[NVM
(scaled)]]/((Data[[#This Row],[Upper Bound]]-Data[[#This Row],[Lower Bound]])/2)</f>
        <v>-0.19589592745897078</v>
      </c>
      <c r="X2241" s="30">
        <f>(Data[[#This Row],[Upper Bound]]+Data[[#This Row],[Lower Bound]])/2</f>
        <v>22.574385441097043</v>
      </c>
      <c r="Y2241" s="32">
        <f>LN(Data[[#This Row],[NVActual]]/Data[[#This Row],[MA'[n^2']
30d]])</f>
        <v>-2.1302645579376587</v>
      </c>
      <c r="Z2241" s="32">
        <f>LN(Data[[#This Row],[NVActual]]/Data[[#This Row],[MA'[n*ln(n)']
30d]])</f>
        <v>7.5838308300826167</v>
      </c>
      <c r="AA2241" s="32">
        <f>LN(Data[[#This Row],[NVActual]]/Data[[#This Row],[MA'[n^1.5']]])</f>
        <v>3.9794403191003807</v>
      </c>
      <c r="AB2241" s="32">
        <f>LN(Data[[#This Row],[NVActual]]/Data[[#This Row],[Metcalfe
(n^2)]])</f>
        <v>-2.1090521532597473</v>
      </c>
      <c r="AC2241" s="34">
        <f>1+Data[[#This Row],[MA'[NVMetcalfe calc']]]/((Data[[#This Row],[NVM_norm
(scaled)]]-Data[[#This Row],[NV_fund.]])/2)</f>
        <v>-1842949767.0205958</v>
      </c>
    </row>
    <row r="2242" spans="1:29" x14ac:dyDescent="0.2">
      <c r="A2242" s="23">
        <v>41934</v>
      </c>
      <c r="B2242" s="24">
        <v>5104586305.7845602</v>
      </c>
      <c r="C2242" s="24">
        <f t="shared" si="273"/>
        <v>5042327291.5523987</v>
      </c>
      <c r="D2242" s="25">
        <f>LN(Data[[#This Row],[NVActual]])</f>
        <v>22.353405248214631</v>
      </c>
      <c r="E2242" s="26">
        <v>201731</v>
      </c>
      <c r="F2242" s="40">
        <f>Data[[#This Row],[DAA 
(n)]]^2</f>
        <v>40695396361</v>
      </c>
      <c r="G2242" s="41">
        <f t="shared" si="274"/>
        <v>40309449561.099998</v>
      </c>
      <c r="H2242" s="28">
        <f>LN(Data[[#This Row],[Metcalfe
(n^2)]])</f>
        <v>24.429380811474029</v>
      </c>
      <c r="I2242" s="42">
        <f t="shared" si="275"/>
        <v>24.396353352727786</v>
      </c>
      <c r="J2242" s="40">
        <f>Data[[#This Row],[DAA 
(n)]]*LN(Data[[#This Row],[DAA 
(n)]])</f>
        <v>2464081.7102397336</v>
      </c>
      <c r="K2242" s="40">
        <f t="shared" si="276"/>
        <v>2436834.8054691469</v>
      </c>
      <c r="L2242" s="29">
        <f>LN(Data[[#This Row],[MA'[n*ln(n)']
30d]])</f>
        <v>14.706210544289721</v>
      </c>
      <c r="M2242" s="43">
        <f t="shared" si="277"/>
        <v>14.683986278858706</v>
      </c>
      <c r="N2242" s="40">
        <f>Data[[#This Row],[DAA 
(n)]]^1.5</f>
        <v>90606418.113182753</v>
      </c>
      <c r="O2242" s="40">
        <f t="shared" si="278"/>
        <v>89557433.155143887</v>
      </c>
      <c r="P2242" s="43">
        <f>LN(Data[[#This Row],[MA'[n^1.5']]])</f>
        <v>18.31039068866713</v>
      </c>
      <c r="Q2242" s="43">
        <f t="shared" si="279"/>
        <v>18.280297613099933</v>
      </c>
      <c r="R2242" s="30">
        <f>$O$1+$O$2*Data[[#This Row],[MA'[ln(n^2)']]]</f>
        <v>24.396353352727786</v>
      </c>
      <c r="S2242" s="30">
        <f>$Q$1+$Q$2*Data[[#This Row],[MA'[ln(n*ln(n))']]]</f>
        <v>20.748577360116862</v>
      </c>
      <c r="T2242" s="31">
        <f>$O$3*Data[[#This Row],[Metcalfe
(n^2)]]</f>
        <v>21161606107.720001</v>
      </c>
      <c r="U2242" s="31">
        <f t="shared" si="280"/>
        <v>20960913771.771999</v>
      </c>
      <c r="V2242" s="30">
        <f>LN(Data[[#This Row],[MA'[NVA']
30d]]/Data[[#This Row],[MA'[NVMetcalfe calc']]])</f>
        <v>-1.4247917147841491</v>
      </c>
      <c r="W2242" s="30">
        <f>$Q$3+Data[[#This Row],[NVM
(scaled)]]/((Data[[#This Row],[Upper Bound]]-Data[[#This Row],[Lower Bound]])/2)</f>
        <v>-0.19118377755117755</v>
      </c>
      <c r="X2242" s="30">
        <f>(Data[[#This Row],[Upper Bound]]+Data[[#This Row],[Lower Bound]])/2</f>
        <v>22.572465356422324</v>
      </c>
      <c r="Y2242" s="29">
        <f>LN(Data[[#This Row],[NVActual]]/Data[[#This Row],[MA'[n^2']
30d]])</f>
        <v>-2.0664465106224967</v>
      </c>
      <c r="Z2242" s="29">
        <f>LN(Data[[#This Row],[NVActual]]/Data[[#This Row],[MA'[n*ln(n)']
30d]])</f>
        <v>7.6471947039249102</v>
      </c>
      <c r="AA2242" s="29">
        <f>LN(Data[[#This Row],[NVActual]]/Data[[#This Row],[MA'[n^1.5']]])</f>
        <v>4.0430145595474993</v>
      </c>
      <c r="AB2242" s="29">
        <f>LN(Data[[#This Row],[NVActual]]/Data[[#This Row],[Metcalfe
(n^2)]])</f>
        <v>-2.075975563259397</v>
      </c>
      <c r="AC2242" s="26">
        <f>1+Data[[#This Row],[MA'[NVMetcalfe calc']]]/((Data[[#This Row],[NVM_norm
(scaled)]]-Data[[#This Row],[NV_fund.]])/2)</f>
        <v>-1841612795.6485815</v>
      </c>
    </row>
    <row r="2243" spans="1:29" x14ac:dyDescent="0.2">
      <c r="A2243" s="23">
        <v>41933</v>
      </c>
      <c r="B2243" s="24">
        <v>5151487287.0924902</v>
      </c>
      <c r="C2243" s="24">
        <f t="shared" si="273"/>
        <v>5049931531.3551435</v>
      </c>
      <c r="D2243" s="25">
        <f>LN(Data[[#This Row],[NVActual]])</f>
        <v>22.362551303539401</v>
      </c>
      <c r="E2243" s="26">
        <v>206733</v>
      </c>
      <c r="F2243" s="40">
        <f>Data[[#This Row],[DAA 
(n)]]^2</f>
        <v>42738533289</v>
      </c>
      <c r="G2243" s="41">
        <f t="shared" si="274"/>
        <v>40377498997.099998</v>
      </c>
      <c r="H2243" s="28">
        <f>LN(Data[[#This Row],[Metcalfe
(n^2)]])</f>
        <v>24.478366769191947</v>
      </c>
      <c r="I2243" s="42">
        <f t="shared" si="275"/>
        <v>24.397984928064012</v>
      </c>
      <c r="J2243" s="40">
        <f>Data[[#This Row],[DAA 
(n)]]*LN(Data[[#This Row],[DAA 
(n)]])</f>
        <v>2530243.0986476792</v>
      </c>
      <c r="K2243" s="40">
        <f t="shared" si="276"/>
        <v>2439038.419859584</v>
      </c>
      <c r="L2243" s="29">
        <f>LN(Data[[#This Row],[MA'[n*ln(n)']
30d]])</f>
        <v>14.707114429373943</v>
      </c>
      <c r="M2243" s="43">
        <f t="shared" si="277"/>
        <v>14.682397151520115</v>
      </c>
      <c r="N2243" s="40">
        <f>Data[[#This Row],[DAA 
(n)]]^1.5</f>
        <v>93997155.289055482</v>
      </c>
      <c r="O2243" s="40">
        <f t="shared" si="278"/>
        <v>89670366.792311326</v>
      </c>
      <c r="P2243" s="43">
        <f>LN(Data[[#This Row],[MA'[n^1.5']]])</f>
        <v>18.311650913388373</v>
      </c>
      <c r="Q2243" s="43">
        <f t="shared" si="279"/>
        <v>18.278126044096357</v>
      </c>
      <c r="R2243" s="30">
        <f>$O$1+$O$2*Data[[#This Row],[MA'[ln(n^2)']]]</f>
        <v>24.397984928064012</v>
      </c>
      <c r="S2243" s="30">
        <f>$Q$1+$Q$2*Data[[#This Row],[MA'[ln(n*ln(n))']]]</f>
        <v>20.745955300008188</v>
      </c>
      <c r="T2243" s="31">
        <f>$O$3*Data[[#This Row],[Metcalfe
(n^2)]]</f>
        <v>22224037310.280003</v>
      </c>
      <c r="U2243" s="31">
        <f t="shared" si="280"/>
        <v>20996299478.492004</v>
      </c>
      <c r="V2243" s="30">
        <f>LN(Data[[#This Row],[MA'[NVA']
30d]]/Data[[#This Row],[MA'[NVMetcalfe calc']]])</f>
        <v>-1.4249715218379169</v>
      </c>
      <c r="W2243" s="30">
        <f>$Q$3+Data[[#This Row],[NVM
(scaled)]]/((Data[[#This Row],[Upper Bound]]-Data[[#This Row],[Lower Bound]])/2)</f>
        <v>-0.19037237753545122</v>
      </c>
      <c r="X2243" s="30">
        <f>(Data[[#This Row],[Upper Bound]]+Data[[#This Row],[Lower Bound]])/2</f>
        <v>22.571970114036098</v>
      </c>
      <c r="Y2243" s="32">
        <f>LN(Data[[#This Row],[NVActual]]/Data[[#This Row],[MA'[n^2']
30d]])</f>
        <v>-2.0589872076994511</v>
      </c>
      <c r="Z2243" s="32">
        <f>LN(Data[[#This Row],[NVActual]]/Data[[#This Row],[MA'[n*ln(n)']
30d]])</f>
        <v>7.6554368741654573</v>
      </c>
      <c r="AA2243" s="32">
        <f>LN(Data[[#This Row],[NVActual]]/Data[[#This Row],[MA'[n^1.5']]])</f>
        <v>4.0509003901510257</v>
      </c>
      <c r="AB2243" s="32">
        <f>LN(Data[[#This Row],[NVActual]]/Data[[#This Row],[Metcalfe
(n^2)]])</f>
        <v>-2.1158154656525472</v>
      </c>
      <c r="AC2243" s="34">
        <f>1+Data[[#This Row],[MA'[NVMetcalfe calc']]]/((Data[[#This Row],[NVM_norm
(scaled)]]-Data[[#This Row],[NV_fund.]])/2)</f>
        <v>-1844827655.5794163</v>
      </c>
    </row>
    <row r="2244" spans="1:29" x14ac:dyDescent="0.2">
      <c r="A2244" s="23">
        <v>41932</v>
      </c>
      <c r="B2244" s="24">
        <v>5101558853.8584805</v>
      </c>
      <c r="C2244" s="24">
        <f t="shared" si="273"/>
        <v>5055572068.6669369</v>
      </c>
      <c r="D2244" s="25">
        <f>LN(Data[[#This Row],[NVActual]])</f>
        <v>22.352811987592229</v>
      </c>
      <c r="E2244" s="26">
        <v>201790</v>
      </c>
      <c r="F2244" s="40">
        <f>Data[[#This Row],[DAA 
(n)]]^2</f>
        <v>40719204100</v>
      </c>
      <c r="G2244" s="41">
        <f t="shared" si="274"/>
        <v>40295724785.599998</v>
      </c>
      <c r="H2244" s="28">
        <f>LN(Data[[#This Row],[Metcalfe
(n^2)]])</f>
        <v>24.429965663319859</v>
      </c>
      <c r="I2244" s="42">
        <f t="shared" si="275"/>
        <v>24.396014457339575</v>
      </c>
      <c r="J2244" s="40">
        <f>Data[[#This Row],[DAA 
(n)]]*LN(Data[[#This Row],[DAA 
(n)]])</f>
        <v>2464861.3856006572</v>
      </c>
      <c r="K2244" s="40">
        <f t="shared" si="276"/>
        <v>2436384.2671942743</v>
      </c>
      <c r="L2244" s="29">
        <f>LN(Data[[#This Row],[MA'[n*ln(n)']
30d]])</f>
        <v>14.706025640525109</v>
      </c>
      <c r="M2244" s="43">
        <f t="shared" si="277"/>
        <v>14.680428895037455</v>
      </c>
      <c r="N2244" s="40">
        <f>Data[[#This Row],[DAA 
(n)]]^1.5</f>
        <v>90646170.329137325</v>
      </c>
      <c r="O2244" s="40">
        <f t="shared" si="278"/>
        <v>89534487.217795163</v>
      </c>
      <c r="P2244" s="43">
        <f>LN(Data[[#This Row],[MA'[n^1.5']]])</f>
        <v>18.310134441066161</v>
      </c>
      <c r="Q2244" s="43">
        <f t="shared" si="279"/>
        <v>18.275443628938813</v>
      </c>
      <c r="R2244" s="30">
        <f>$O$1+$O$2*Data[[#This Row],[MA'[ln(n^2)']]]</f>
        <v>24.396014457339575</v>
      </c>
      <c r="S2244" s="30">
        <f>$Q$1+$Q$2*Data[[#This Row],[MA'[ln(n*ln(n))']]]</f>
        <v>20.742707676811797</v>
      </c>
      <c r="T2244" s="31">
        <f>$O$3*Data[[#This Row],[Metcalfe
(n^2)]]</f>
        <v>21173986132</v>
      </c>
      <c r="U2244" s="31">
        <f t="shared" si="280"/>
        <v>20953776888.512005</v>
      </c>
      <c r="V2244" s="30">
        <f>LN(Data[[#This Row],[MA'[NVA']
30d]]/Data[[#This Row],[MA'[NVMetcalfe calc']]])</f>
        <v>-1.4218278962489508</v>
      </c>
      <c r="W2244" s="30">
        <f>$Q$3+Data[[#This Row],[NVM
(scaled)]]/((Data[[#This Row],[Upper Bound]]-Data[[#This Row],[Lower Bound]])/2)</f>
        <v>-0.18837859323905193</v>
      </c>
      <c r="X2244" s="30">
        <f>(Data[[#This Row],[Upper Bound]]+Data[[#This Row],[Lower Bound]])/2</f>
        <v>22.569361067075686</v>
      </c>
      <c r="Y2244" s="29">
        <f>LN(Data[[#This Row],[NVActual]]/Data[[#This Row],[MA'[n^2']
30d]])</f>
        <v>-2.0666992279548726</v>
      </c>
      <c r="Z2244" s="29">
        <f>LN(Data[[#This Row],[NVActual]]/Data[[#This Row],[MA'[n*ln(n)']
30d]])</f>
        <v>7.6467863470671187</v>
      </c>
      <c r="AA2244" s="29">
        <f>LN(Data[[#This Row],[NVActual]]/Data[[#This Row],[MA'[n^1.5']]])</f>
        <v>4.0426775465260656</v>
      </c>
      <c r="AB2244" s="29">
        <f>LN(Data[[#This Row],[NVActual]]/Data[[#This Row],[Metcalfe
(n^2)]])</f>
        <v>-2.0771536757276321</v>
      </c>
      <c r="AC2244" s="26">
        <f>1+Data[[#This Row],[MA'[NVMetcalfe calc']]]/((Data[[#This Row],[NVM_norm
(scaled)]]-Data[[#This Row],[NV_fund.]])/2)</f>
        <v>-1841463799.9987867</v>
      </c>
    </row>
    <row r="2245" spans="1:29" x14ac:dyDescent="0.2">
      <c r="A2245" s="23">
        <v>41931</v>
      </c>
      <c r="B2245" s="24">
        <v>5182708682.27946</v>
      </c>
      <c r="C2245" s="24">
        <f t="shared" si="273"/>
        <v>5067866547.2974396</v>
      </c>
      <c r="D2245" s="25">
        <f>LN(Data[[#This Row],[NVActual]])</f>
        <v>22.368593668184115</v>
      </c>
      <c r="E2245" s="26">
        <v>236855</v>
      </c>
      <c r="F2245" s="40">
        <f>Data[[#This Row],[DAA 
(n)]]^2</f>
        <v>56100291025</v>
      </c>
      <c r="G2245" s="41">
        <f t="shared" si="274"/>
        <v>39901082764.966667</v>
      </c>
      <c r="H2245" s="28">
        <f>LN(Data[[#This Row],[Metcalfe
(n^2)]])</f>
        <v>24.750406837073015</v>
      </c>
      <c r="I2245" s="42">
        <f t="shared" si="275"/>
        <v>24.384562708360253</v>
      </c>
      <c r="J2245" s="40">
        <f>Data[[#This Row],[DAA 
(n)]]*LN(Data[[#This Row],[DAA 
(n)]])</f>
        <v>2931128.8056974644</v>
      </c>
      <c r="K2245" s="40">
        <f t="shared" si="276"/>
        <v>2422443.3734174422</v>
      </c>
      <c r="L2245" s="29">
        <f>LN(Data[[#This Row],[MA'[n*ln(n)']
30d]])</f>
        <v>14.700287247207575</v>
      </c>
      <c r="M2245" s="43">
        <f t="shared" si="277"/>
        <v>14.678383902568122</v>
      </c>
      <c r="N2245" s="40">
        <f>Data[[#This Row],[DAA 
(n)]]^1.5</f>
        <v>115272001.93770555</v>
      </c>
      <c r="O2245" s="40">
        <f t="shared" si="278"/>
        <v>88848158.517387122</v>
      </c>
      <c r="P2245" s="43">
        <f>LN(Data[[#This Row],[MA'[n^1.5']]])</f>
        <v>18.302439386603243</v>
      </c>
      <c r="Q2245" s="43">
        <f t="shared" si="279"/>
        <v>18.272654912702301</v>
      </c>
      <c r="R2245" s="30">
        <f>$O$1+$O$2*Data[[#This Row],[MA'[ln(n^2)']]]</f>
        <v>24.384562708360253</v>
      </c>
      <c r="S2245" s="30">
        <f>$Q$1+$Q$2*Data[[#This Row],[MA'[ln(n*ln(n))']]]</f>
        <v>20.739333439237399</v>
      </c>
      <c r="T2245" s="31">
        <f>$O$3*Data[[#This Row],[Metcalfe
(n^2)]]</f>
        <v>29172151333</v>
      </c>
      <c r="U2245" s="31">
        <f t="shared" si="280"/>
        <v>20748563037.782669</v>
      </c>
      <c r="V2245" s="30">
        <f>LN(Data[[#This Row],[MA'[NVA']
30d]]/Data[[#This Row],[MA'[NVMetcalfe calc']]])</f>
        <v>-1.4095570633949532</v>
      </c>
      <c r="W2245" s="30">
        <f>$Q$3+Data[[#This Row],[NVM
(scaled)]]/((Data[[#This Row],[Upper Bound]]-Data[[#This Row],[Lower Bound]])/2)</f>
        <v>-0.18337086878715469</v>
      </c>
      <c r="X2245" s="30">
        <f>(Data[[#This Row],[Upper Bound]]+Data[[#This Row],[Lower Bound]])/2</f>
        <v>22.561948073798824</v>
      </c>
      <c r="Y2245" s="32">
        <f>LN(Data[[#This Row],[NVActual]]/Data[[#This Row],[MA'[n^2']
30d]])</f>
        <v>-2.0410756292564947</v>
      </c>
      <c r="Z2245" s="32">
        <f>LN(Data[[#This Row],[NVActual]]/Data[[#This Row],[MA'[n*ln(n)']
30d]])</f>
        <v>7.6683064209765419</v>
      </c>
      <c r="AA2245" s="32">
        <f>LN(Data[[#This Row],[NVActual]]/Data[[#This Row],[MA'[n^1.5']]])</f>
        <v>4.0661542815808724</v>
      </c>
      <c r="AB2245" s="32">
        <f>LN(Data[[#This Row],[NVActual]]/Data[[#This Row],[Metcalfe
(n^2)]])</f>
        <v>-2.3818131688888977</v>
      </c>
      <c r="AC2245" s="34">
        <f>1+Data[[#This Row],[MA'[NVMetcalfe calc']]]/((Data[[#This Row],[NVM_norm
(scaled)]]-Data[[#This Row],[NV_fund.]])/2)</f>
        <v>-1824424891.8895175</v>
      </c>
    </row>
    <row r="2246" spans="1:29" x14ac:dyDescent="0.2">
      <c r="A2246" s="23">
        <v>41930</v>
      </c>
      <c r="B2246" s="24">
        <v>5186674768.4041595</v>
      </c>
      <c r="C2246" s="24">
        <f t="shared" si="273"/>
        <v>5069602481.224041</v>
      </c>
      <c r="D2246" s="25">
        <f>LN(Data[[#This Row],[NVActual]])</f>
        <v>22.369358629058976</v>
      </c>
      <c r="E2246" s="26">
        <v>176676</v>
      </c>
      <c r="F2246" s="40">
        <f>Data[[#This Row],[DAA 
(n)]]^2</f>
        <v>31214408976</v>
      </c>
      <c r="G2246" s="41">
        <f t="shared" si="274"/>
        <v>39020132564.966667</v>
      </c>
      <c r="H2246" s="28">
        <f>LN(Data[[#This Row],[Metcalfe
(n^2)]])</f>
        <v>24.164145651306818</v>
      </c>
      <c r="I2246" s="42">
        <f t="shared" si="275"/>
        <v>24.363331228193204</v>
      </c>
      <c r="J2246" s="40">
        <f>Data[[#This Row],[DAA 
(n)]]*LN(Data[[#This Row],[DAA 
(n)]])</f>
        <v>2134612.2985451417</v>
      </c>
      <c r="K2246" s="40">
        <f t="shared" si="276"/>
        <v>2393966.821081439</v>
      </c>
      <c r="L2246" s="29">
        <f>LN(Data[[#This Row],[MA'[n*ln(n)']
30d]])</f>
        <v>14.688462305806622</v>
      </c>
      <c r="M2246" s="43">
        <f t="shared" si="277"/>
        <v>14.676679793719899</v>
      </c>
      <c r="N2246" s="40">
        <f>Data[[#This Row],[DAA 
(n)]]^1.5</f>
        <v>74261947.996559829</v>
      </c>
      <c r="O2246" s="40">
        <f t="shared" si="278"/>
        <v>87388826.813237906</v>
      </c>
      <c r="P2246" s="43">
        <f>LN(Data[[#This Row],[MA'[n^1.5']]])</f>
        <v>18.285877992788109</v>
      </c>
      <c r="Q2246" s="43">
        <f t="shared" si="279"/>
        <v>18.270325552991292</v>
      </c>
      <c r="R2246" s="30">
        <f>$O$1+$O$2*Data[[#This Row],[MA'[ln(n^2)']]]</f>
        <v>24.363331228193204</v>
      </c>
      <c r="S2246" s="30">
        <f>$Q$1+$Q$2*Data[[#This Row],[MA'[ln(n*ln(n))']]]</f>
        <v>20.73652165963783</v>
      </c>
      <c r="T2246" s="31">
        <f>$O$3*Data[[#This Row],[Metcalfe
(n^2)]]</f>
        <v>16231492667.52</v>
      </c>
      <c r="U2246" s="31">
        <f t="shared" si="280"/>
        <v>20290468933.782669</v>
      </c>
      <c r="V2246" s="30">
        <f>LN(Data[[#This Row],[MA'[NVA']
30d]]/Data[[#This Row],[MA'[NVMetcalfe calc']]])</f>
        <v>-1.3868888566830377</v>
      </c>
      <c r="W2246" s="30">
        <f>$Q$3+Data[[#This Row],[NVM
(scaled)]]/((Data[[#This Row],[Upper Bound]]-Data[[#This Row],[Lower Bound]])/2)</f>
        <v>-0.17479827819328375</v>
      </c>
      <c r="X2246" s="30">
        <f>(Data[[#This Row],[Upper Bound]]+Data[[#This Row],[Lower Bound]])/2</f>
        <v>22.549926443915517</v>
      </c>
      <c r="Y2246" s="29">
        <f>LN(Data[[#This Row],[NVActual]]/Data[[#This Row],[MA'[n^2']
30d]])</f>
        <v>-2.0179849404361017</v>
      </c>
      <c r="Z2246" s="29">
        <f>LN(Data[[#This Row],[NVActual]]/Data[[#This Row],[MA'[n*ln(n)']
30d]])</f>
        <v>7.6808963232523553</v>
      </c>
      <c r="AA2246" s="29">
        <f>LN(Data[[#This Row],[NVActual]]/Data[[#This Row],[MA'[n^1.5']]])</f>
        <v>4.0834806362708704</v>
      </c>
      <c r="AB2246" s="29">
        <f>LN(Data[[#This Row],[NVActual]]/Data[[#This Row],[Metcalfe
(n^2)]])</f>
        <v>-1.7947870222478404</v>
      </c>
      <c r="AC2246" s="26">
        <f>1+Data[[#This Row],[MA'[NVMetcalfe calc']]]/((Data[[#This Row],[NVM_norm
(scaled)]]-Data[[#This Row],[NV_fund.]])/2)</f>
        <v>-1785761470.868757</v>
      </c>
    </row>
    <row r="2247" spans="1:29" x14ac:dyDescent="0.2">
      <c r="A2247" s="23">
        <v>41929</v>
      </c>
      <c r="B2247" s="24">
        <v>5106452080.4760103</v>
      </c>
      <c r="C2247" s="24">
        <f t="shared" si="273"/>
        <v>5085755898.1808043</v>
      </c>
      <c r="D2247" s="25">
        <f>LN(Data[[#This Row],[NVActual]])</f>
        <v>22.353770690913333</v>
      </c>
      <c r="E2247" s="26">
        <v>180122</v>
      </c>
      <c r="F2247" s="40">
        <f>Data[[#This Row],[DAA 
(n)]]^2</f>
        <v>32443934884</v>
      </c>
      <c r="G2247" s="41">
        <f t="shared" si="274"/>
        <v>39194285335.76667</v>
      </c>
      <c r="H2247" s="28">
        <f>LN(Data[[#This Row],[Metcalfe
(n^2)]])</f>
        <v>24.202779356125003</v>
      </c>
      <c r="I2247" s="42">
        <f t="shared" si="275"/>
        <v>24.36848988147597</v>
      </c>
      <c r="J2247" s="40">
        <f>Data[[#This Row],[DAA 
(n)]]*LN(Data[[#This Row],[DAA 
(n)]])</f>
        <v>2179726.5115919737</v>
      </c>
      <c r="K2247" s="40">
        <f t="shared" si="276"/>
        <v>2400183.674848808</v>
      </c>
      <c r="L2247" s="29">
        <f>LN(Data[[#This Row],[MA'[n*ln(n)']
30d]])</f>
        <v>14.691055823576816</v>
      </c>
      <c r="M2247" s="43">
        <f t="shared" si="277"/>
        <v>14.675461453153064</v>
      </c>
      <c r="N2247" s="40">
        <f>Data[[#This Row],[DAA 
(n)]]^1.5</f>
        <v>76445185.846957341</v>
      </c>
      <c r="O2247" s="40">
        <f t="shared" si="278"/>
        <v>87693484.341883197</v>
      </c>
      <c r="P2247" s="43">
        <f>LN(Data[[#This Row],[MA'[n^1.5']]])</f>
        <v>18.289358159735016</v>
      </c>
      <c r="Q2247" s="43">
        <f t="shared" si="279"/>
        <v>18.268671654198759</v>
      </c>
      <c r="R2247" s="30">
        <f>$O$1+$O$2*Data[[#This Row],[MA'[ln(n^2)']]]</f>
        <v>24.36848988147597</v>
      </c>
      <c r="S2247" s="30">
        <f>$Q$1+$Q$2*Data[[#This Row],[MA'[ln(n*ln(n))']]]</f>
        <v>20.734511397702555</v>
      </c>
      <c r="T2247" s="31">
        <f>$O$3*Data[[#This Row],[Metcalfe
(n^2)]]</f>
        <v>16870846139.68</v>
      </c>
      <c r="U2247" s="31">
        <f t="shared" si="280"/>
        <v>20381028374.598671</v>
      </c>
      <c r="V2247" s="30">
        <f>LN(Data[[#This Row],[MA'[NVA']
30d]]/Data[[#This Row],[MA'[NVMetcalfe calc']]])</f>
        <v>-1.3881608155158776</v>
      </c>
      <c r="W2247" s="30">
        <f>$Q$3+Data[[#This Row],[NVM
(scaled)]]/((Data[[#This Row],[Upper Bound]]-Data[[#This Row],[Lower Bound]])/2)</f>
        <v>-0.17398956224663875</v>
      </c>
      <c r="X2247" s="30">
        <f>(Data[[#This Row],[Upper Bound]]+Data[[#This Row],[Lower Bound]])/2</f>
        <v>22.551500639589264</v>
      </c>
      <c r="Y2247" s="32">
        <f>LN(Data[[#This Row],[NVActual]]/Data[[#This Row],[MA'[n^2']
30d]])</f>
        <v>-2.0380260999513791</v>
      </c>
      <c r="Z2247" s="32">
        <f>LN(Data[[#This Row],[NVActual]]/Data[[#This Row],[MA'[n*ln(n)']
30d]])</f>
        <v>7.6627148673365175</v>
      </c>
      <c r="AA2247" s="32">
        <f>LN(Data[[#This Row],[NVActual]]/Data[[#This Row],[MA'[n^1.5']]])</f>
        <v>4.064412531178319</v>
      </c>
      <c r="AB2247" s="32">
        <f>LN(Data[[#This Row],[NVActual]]/Data[[#This Row],[Metcalfe
(n^2)]])</f>
        <v>-1.8490086652116684</v>
      </c>
      <c r="AC2247" s="34">
        <f>1+Data[[#This Row],[MA'[NVMetcalfe calc']]]/((Data[[#This Row],[NVM_norm
(scaled)]]-Data[[#This Row],[NV_fund.]])/2)</f>
        <v>-1793671175.6025772</v>
      </c>
    </row>
    <row r="2248" spans="1:29" x14ac:dyDescent="0.2">
      <c r="A2248" s="23">
        <v>41928</v>
      </c>
      <c r="B2248" s="24">
        <v>5105111924.7542496</v>
      </c>
      <c r="C2248" s="24">
        <f t="shared" si="273"/>
        <v>5117683507.9389639</v>
      </c>
      <c r="D2248" s="25">
        <f>LN(Data[[#This Row],[NVActual]])</f>
        <v>22.353508212858305</v>
      </c>
      <c r="E2248" s="26">
        <v>184416</v>
      </c>
      <c r="F2248" s="40">
        <f>Data[[#This Row],[DAA 
(n)]]^2</f>
        <v>34009261056</v>
      </c>
      <c r="G2248" s="41">
        <f t="shared" si="274"/>
        <v>39329656505.26667</v>
      </c>
      <c r="H2248" s="28">
        <f>LN(Data[[#This Row],[Metcalfe
(n^2)]])</f>
        <v>24.249898708472784</v>
      </c>
      <c r="I2248" s="42">
        <f t="shared" si="275"/>
        <v>24.372421135976772</v>
      </c>
      <c r="J2248" s="40">
        <f>Data[[#This Row],[DAA 
(n)]]*LN(Data[[#This Row],[DAA 
(n)]])</f>
        <v>2236034.6601108587</v>
      </c>
      <c r="K2248" s="40">
        <f t="shared" si="276"/>
        <v>2404972.61030374</v>
      </c>
      <c r="L2248" s="29">
        <f>LN(Data[[#This Row],[MA'[n*ln(n)']
30d]])</f>
        <v>14.693049072810053</v>
      </c>
      <c r="M2248" s="43">
        <f t="shared" si="277"/>
        <v>14.674134864620966</v>
      </c>
      <c r="N2248" s="40">
        <f>Data[[#This Row],[DAA 
(n)]]^1.5</f>
        <v>79195024.382238075</v>
      </c>
      <c r="O2248" s="40">
        <f t="shared" si="278"/>
        <v>87929147.399709895</v>
      </c>
      <c r="P2248" s="43">
        <f>LN(Data[[#This Row],[MA'[n^1.5']]])</f>
        <v>18.292041904955507</v>
      </c>
      <c r="Q2248" s="43">
        <f t="shared" si="279"/>
        <v>18.266871732577886</v>
      </c>
      <c r="R2248" s="30">
        <f>$O$1+$O$2*Data[[#This Row],[MA'[ln(n^2)']]]</f>
        <v>24.372421135976772</v>
      </c>
      <c r="S2248" s="30">
        <f>$Q$1+$Q$2*Data[[#This Row],[MA'[ln(n*ln(n))']]]</f>
        <v>20.732322526624593</v>
      </c>
      <c r="T2248" s="31">
        <f>$O$3*Data[[#This Row],[Metcalfe
(n^2)]]</f>
        <v>17684815749.119999</v>
      </c>
      <c r="U2248" s="31">
        <f t="shared" si="280"/>
        <v>20451421382.73867</v>
      </c>
      <c r="V2248" s="30">
        <f>LN(Data[[#This Row],[MA'[NVA']
30d]]/Data[[#This Row],[MA'[NVMetcalfe calc']]])</f>
        <v>-1.3853504885278747</v>
      </c>
      <c r="W2248" s="30">
        <f>$Q$3+Data[[#This Row],[NVM
(scaled)]]/((Data[[#This Row],[Upper Bound]]-Data[[#This Row],[Lower Bound]])/2)</f>
        <v>-0.17116096688623639</v>
      </c>
      <c r="X2248" s="30">
        <f>(Data[[#This Row],[Upper Bound]]+Data[[#This Row],[Lower Bound]])/2</f>
        <v>22.552371831300682</v>
      </c>
      <c r="Y2248" s="29">
        <f>LN(Data[[#This Row],[NVActual]]/Data[[#This Row],[MA'[n^2']
30d]])</f>
        <v>-2.041736476836598</v>
      </c>
      <c r="Z2248" s="29">
        <f>LN(Data[[#This Row],[NVActual]]/Data[[#This Row],[MA'[n*ln(n)']
30d]])</f>
        <v>7.6604591400482489</v>
      </c>
      <c r="AA2248" s="29">
        <f>LN(Data[[#This Row],[NVActual]]/Data[[#This Row],[MA'[n^1.5']]])</f>
        <v>4.0614663079027959</v>
      </c>
      <c r="AB2248" s="29">
        <f>LN(Data[[#This Row],[NVActual]]/Data[[#This Row],[Metcalfe
(n^2)]])</f>
        <v>-1.8963904956144826</v>
      </c>
      <c r="AC2248" s="26">
        <f>1+Data[[#This Row],[MA'[NVMetcalfe calc']]]/((Data[[#This Row],[NVM_norm
(scaled)]]-Data[[#This Row],[NV_fund.]])/2)</f>
        <v>-1800021286.5676146</v>
      </c>
    </row>
    <row r="2249" spans="1:29" x14ac:dyDescent="0.2">
      <c r="A2249" s="23">
        <v>41927</v>
      </c>
      <c r="B2249" s="24">
        <v>5281458435.7024899</v>
      </c>
      <c r="C2249" s="24">
        <f t="shared" si="273"/>
        <v>5153274846.6574001</v>
      </c>
      <c r="D2249" s="25">
        <f>LN(Data[[#This Row],[NVActual]])</f>
        <v>22.387468115406218</v>
      </c>
      <c r="E2249" s="26">
        <v>205441</v>
      </c>
      <c r="F2249" s="40">
        <f>Data[[#This Row],[DAA 
(n)]]^2</f>
        <v>42206004481</v>
      </c>
      <c r="G2249" s="41">
        <f t="shared" si="274"/>
        <v>39883724476.599998</v>
      </c>
      <c r="H2249" s="28">
        <f>LN(Data[[#This Row],[Metcalfe
(n^2)]])</f>
        <v>24.465828334146266</v>
      </c>
      <c r="I2249" s="42">
        <f t="shared" si="275"/>
        <v>24.38568570579255</v>
      </c>
      <c r="J2249" s="40">
        <f>Data[[#This Row],[DAA 
(n)]]*LN(Data[[#This Row],[DAA 
(n)]])</f>
        <v>2513142.1193976714</v>
      </c>
      <c r="K2249" s="40">
        <f t="shared" si="276"/>
        <v>2422873.2570561129</v>
      </c>
      <c r="L2249" s="29">
        <f>LN(Data[[#This Row],[MA'[n*ln(n)']
30d]])</f>
        <v>14.700464690158194</v>
      </c>
      <c r="M2249" s="43">
        <f t="shared" si="277"/>
        <v>14.672758981598831</v>
      </c>
      <c r="N2249" s="40">
        <f>Data[[#This Row],[DAA 
(n)]]^1.5</f>
        <v>93117365.547899455</v>
      </c>
      <c r="O2249" s="40">
        <f t="shared" si="278"/>
        <v>88847207.665644035</v>
      </c>
      <c r="P2249" s="43">
        <f>LN(Data[[#This Row],[MA'[n^1.5']]])</f>
        <v>18.302428684560038</v>
      </c>
      <c r="Q2249" s="43">
        <f t="shared" si="279"/>
        <v>18.265006137752891</v>
      </c>
      <c r="R2249" s="30">
        <f>$O$1+$O$2*Data[[#This Row],[MA'[ln(n^2)']]]</f>
        <v>24.38568570579255</v>
      </c>
      <c r="S2249" s="30">
        <f>$Q$1+$Q$2*Data[[#This Row],[MA'[ln(n*ln(n))']]]</f>
        <v>20.730052319638069</v>
      </c>
      <c r="T2249" s="31">
        <f>$O$3*Data[[#This Row],[Metcalfe
(n^2)]]</f>
        <v>21947122330.119999</v>
      </c>
      <c r="U2249" s="31">
        <f t="shared" si="280"/>
        <v>20739536727.832008</v>
      </c>
      <c r="V2249" s="30">
        <f>LN(Data[[#This Row],[MA'[NVA']
30d]]/Data[[#This Row],[MA'[NVMetcalfe calc']]])</f>
        <v>-1.392409460281</v>
      </c>
      <c r="W2249" s="30">
        <f>$Q$3+Data[[#This Row],[NVM
(scaled)]]/((Data[[#This Row],[Upper Bound]]-Data[[#This Row],[Lower Bound]])/2)</f>
        <v>-0.1717883486646542</v>
      </c>
      <c r="X2249" s="30">
        <f>(Data[[#This Row],[Upper Bound]]+Data[[#This Row],[Lower Bound]])/2</f>
        <v>22.557869012715308</v>
      </c>
      <c r="Y2249" s="32">
        <f>LN(Data[[#This Row],[NVActual]]/Data[[#This Row],[MA'[n^2']
30d]])</f>
        <v>-2.0217660543643361</v>
      </c>
      <c r="Z2249" s="32">
        <f>LN(Data[[#This Row],[NVActual]]/Data[[#This Row],[MA'[n*ln(n)']
30d]])</f>
        <v>7.6870034252480224</v>
      </c>
      <c r="AA2249" s="32">
        <f>LN(Data[[#This Row],[NVActual]]/Data[[#This Row],[MA'[n^1.5']]])</f>
        <v>4.0850394308461775</v>
      </c>
      <c r="AB2249" s="32">
        <f>LN(Data[[#This Row],[NVActual]]/Data[[#This Row],[Metcalfe
(n^2)]])</f>
        <v>-2.0783602187400492</v>
      </c>
      <c r="AC2249" s="34">
        <f>1+Data[[#This Row],[MA'[NVMetcalfe calc']]]/((Data[[#This Row],[NVM_norm
(scaled)]]-Data[[#This Row],[NV_fund.]])/2)</f>
        <v>-1824887756.7073047</v>
      </c>
    </row>
    <row r="2250" spans="1:29" x14ac:dyDescent="0.2">
      <c r="A2250" s="23">
        <v>41926</v>
      </c>
      <c r="B2250" s="24">
        <v>5365290565.5592899</v>
      </c>
      <c r="C2250" s="24">
        <f t="shared" si="273"/>
        <v>5186331678.970108</v>
      </c>
      <c r="D2250" s="25">
        <f>LN(Data[[#This Row],[NVActual]])</f>
        <v>22.403216371033011</v>
      </c>
      <c r="E2250" s="26">
        <v>222532</v>
      </c>
      <c r="F2250" s="40">
        <f>Data[[#This Row],[DAA 
(n)]]^2</f>
        <v>49520491024</v>
      </c>
      <c r="G2250" s="41">
        <f t="shared" si="274"/>
        <v>39688501961.400002</v>
      </c>
      <c r="H2250" s="28">
        <f>LN(Data[[#This Row],[Metcalfe
(n^2)]])</f>
        <v>24.625652380944029</v>
      </c>
      <c r="I2250" s="42">
        <f t="shared" si="275"/>
        <v>24.380706147388373</v>
      </c>
      <c r="J2250" s="40">
        <f>Data[[#This Row],[DAA 
(n)]]*LN(Data[[#This Row],[DAA 
(n)]])</f>
        <v>2739997.8378181183</v>
      </c>
      <c r="K2250" s="40">
        <f t="shared" si="276"/>
        <v>2416369.3725731946</v>
      </c>
      <c r="L2250" s="29">
        <f>LN(Data[[#This Row],[MA'[n*ln(n)']
30d]])</f>
        <v>14.697776712349809</v>
      </c>
      <c r="M2250" s="43">
        <f t="shared" si="277"/>
        <v>14.670984189376394</v>
      </c>
      <c r="N2250" s="40">
        <f>Data[[#This Row],[DAA 
(n)]]^1.5</f>
        <v>104975682.46290548</v>
      </c>
      <c r="O2250" s="40">
        <f t="shared" si="278"/>
        <v>88518219.168405801</v>
      </c>
      <c r="P2250" s="43">
        <f>LN(Data[[#This Row],[MA'[n^1.5']]])</f>
        <v>18.298718955100266</v>
      </c>
      <c r="Q2250" s="43">
        <f t="shared" si="279"/>
        <v>18.26257432987089</v>
      </c>
      <c r="R2250" s="30">
        <f>$O$1+$O$2*Data[[#This Row],[MA'[ln(n^2)']]]</f>
        <v>24.380706147388373</v>
      </c>
      <c r="S2250" s="30">
        <f>$Q$1+$Q$2*Data[[#This Row],[MA'[ln(n*ln(n))']]]</f>
        <v>20.72712391247105</v>
      </c>
      <c r="T2250" s="31">
        <f>$O$3*Data[[#This Row],[Metcalfe
(n^2)]]</f>
        <v>25750655332.48</v>
      </c>
      <c r="U2250" s="31">
        <f t="shared" si="280"/>
        <v>20638021019.928001</v>
      </c>
      <c r="V2250" s="30">
        <f>LN(Data[[#This Row],[MA'[NVA']
30d]]/Data[[#This Row],[MA'[NVMetcalfe calc']]])</f>
        <v>-1.381108413519528</v>
      </c>
      <c r="W2250" s="30">
        <f>$Q$3+Data[[#This Row],[NVM
(scaled)]]/((Data[[#This Row],[Upper Bound]]-Data[[#This Row],[Lower Bound]])/2)</f>
        <v>-0.16602973997424264</v>
      </c>
      <c r="X2250" s="30">
        <f>(Data[[#This Row],[Upper Bound]]+Data[[#This Row],[Lower Bound]])/2</f>
        <v>22.553915029929712</v>
      </c>
      <c r="Y2250" s="29">
        <f>LN(Data[[#This Row],[NVActual]]/Data[[#This Row],[MA'[n^2']
30d]])</f>
        <v>-2.0011109885191232</v>
      </c>
      <c r="Z2250" s="29">
        <f>LN(Data[[#This Row],[NVActual]]/Data[[#This Row],[MA'[n*ln(n)']
30d]])</f>
        <v>7.7054396586832041</v>
      </c>
      <c r="AA2250" s="29">
        <f>LN(Data[[#This Row],[NVActual]]/Data[[#This Row],[MA'[n^1.5']]])</f>
        <v>4.1044974159327454</v>
      </c>
      <c r="AB2250" s="29">
        <f>LN(Data[[#This Row],[NVActual]]/Data[[#This Row],[Metcalfe
(n^2)]])</f>
        <v>-2.2224360099110156</v>
      </c>
      <c r="AC2250" s="26">
        <f>1+Data[[#This Row],[MA'[NVMetcalfe calc']]]/((Data[[#This Row],[NVM_norm
(scaled)]]-Data[[#This Row],[NV_fund.]])/2)</f>
        <v>-1816731617.7551847</v>
      </c>
    </row>
    <row r="2251" spans="1:29" x14ac:dyDescent="0.2">
      <c r="A2251" s="23">
        <v>41925</v>
      </c>
      <c r="B2251" s="24">
        <v>5245064708.8972197</v>
      </c>
      <c r="C2251" s="24">
        <f t="shared" si="273"/>
        <v>5217850165.1194372</v>
      </c>
      <c r="D2251" s="25">
        <f>LN(Data[[#This Row],[NVActual]])</f>
        <v>22.380553415972567</v>
      </c>
      <c r="E2251" s="26">
        <v>207310</v>
      </c>
      <c r="F2251" s="40">
        <f>Data[[#This Row],[DAA 
(n)]]^2</f>
        <v>42977436100</v>
      </c>
      <c r="G2251" s="41">
        <f t="shared" si="274"/>
        <v>39971170056.900002</v>
      </c>
      <c r="H2251" s="28">
        <f>LN(Data[[#This Row],[Metcalfe
(n^2)]])</f>
        <v>24.483941073054318</v>
      </c>
      <c r="I2251" s="42">
        <f t="shared" si="275"/>
        <v>24.385975003104679</v>
      </c>
      <c r="J2251" s="40">
        <f>Data[[#This Row],[DAA 
(n)]]*LN(Data[[#This Row],[DAA 
(n)]])</f>
        <v>2537882.9119274453</v>
      </c>
      <c r="K2251" s="40">
        <f t="shared" si="276"/>
        <v>2424515.0641412851</v>
      </c>
      <c r="L2251" s="29">
        <f>LN(Data[[#This Row],[MA'[n*ln(n)']
30d]])</f>
        <v>14.701142088806359</v>
      </c>
      <c r="M2251" s="43">
        <f t="shared" si="277"/>
        <v>14.669192744472955</v>
      </c>
      <c r="N2251" s="40">
        <f>Data[[#This Row],[DAA 
(n)]]^1.5</f>
        <v>94390954.428329572</v>
      </c>
      <c r="O2251" s="40">
        <f t="shared" si="278"/>
        <v>88958635.285694972</v>
      </c>
      <c r="P2251" s="43">
        <f>LN(Data[[#This Row],[MA'[n^1.5']]])</f>
        <v>18.303682047585554</v>
      </c>
      <c r="Q2251" s="43">
        <f t="shared" si="279"/>
        <v>18.260121779793238</v>
      </c>
      <c r="R2251" s="30">
        <f>$O$1+$O$2*Data[[#This Row],[MA'[ln(n^2)']]]</f>
        <v>24.385975003104679</v>
      </c>
      <c r="S2251" s="30">
        <f>$Q$1+$Q$2*Data[[#This Row],[MA'[ln(n*ln(n))']]]</f>
        <v>20.724168028380372</v>
      </c>
      <c r="T2251" s="31">
        <f>$O$3*Data[[#This Row],[Metcalfe
(n^2)]]</f>
        <v>22348266772</v>
      </c>
      <c r="U2251" s="31">
        <f t="shared" si="280"/>
        <v>20785008429.588001</v>
      </c>
      <c r="V2251" s="30">
        <f>LN(Data[[#This Row],[MA'[NVA']
30d]]/Data[[#This Row],[MA'[NVMetcalfe calc']]])</f>
        <v>-1.3821465069654157</v>
      </c>
      <c r="W2251" s="30">
        <f>$Q$3+Data[[#This Row],[NVM
(scaled)]]/((Data[[#This Row],[Upper Bound]]-Data[[#This Row],[Lower Bound]])/2)</f>
        <v>-0.16489861508578063</v>
      </c>
      <c r="X2251" s="30">
        <f>(Data[[#This Row],[Upper Bound]]+Data[[#This Row],[Lower Bound]])/2</f>
        <v>22.555071515742526</v>
      </c>
      <c r="Y2251" s="32">
        <f>LN(Data[[#This Row],[NVActual]]/Data[[#This Row],[MA'[n^2']
30d]])</f>
        <v>-2.0308708666461532</v>
      </c>
      <c r="Z2251" s="32">
        <f>LN(Data[[#This Row],[NVActual]]/Data[[#This Row],[MA'[n*ln(n)']
30d]])</f>
        <v>7.6794113271662079</v>
      </c>
      <c r="AA2251" s="32">
        <f>LN(Data[[#This Row],[NVActual]]/Data[[#This Row],[MA'[n^1.5']]])</f>
        <v>4.0768713683870113</v>
      </c>
      <c r="AB2251" s="32">
        <f>LN(Data[[#This Row],[NVActual]]/Data[[#This Row],[Metcalfe
(n^2)]])</f>
        <v>-2.10338765708175</v>
      </c>
      <c r="AC2251" s="34">
        <f>1+Data[[#This Row],[MA'[NVMetcalfe calc']]]/((Data[[#This Row],[NVM_norm
(scaled)]]-Data[[#This Row],[NV_fund.]])/2)</f>
        <v>-1829668639.3988891</v>
      </c>
    </row>
    <row r="2252" spans="1:29" x14ac:dyDescent="0.2">
      <c r="A2252" s="23">
        <v>41924</v>
      </c>
      <c r="B2252" s="24">
        <v>5054297680.6499701</v>
      </c>
      <c r="C2252" s="24">
        <f t="shared" ref="C2252:C2315" si="281">AVERAGE(B2252:B2281)</f>
        <v>5254341372.0372248</v>
      </c>
      <c r="D2252" s="25">
        <f>LN(Data[[#This Row],[NVActual]])</f>
        <v>22.343504744187765</v>
      </c>
      <c r="E2252" s="26">
        <v>250261</v>
      </c>
      <c r="F2252" s="40">
        <f>Data[[#This Row],[DAA 
(n)]]^2</f>
        <v>62630568121</v>
      </c>
      <c r="G2252" s="41">
        <f t="shared" ref="G2252:G2315" si="282">AVERAGE(F2252:F2281)</f>
        <v>39310192221.066666</v>
      </c>
      <c r="H2252" s="28">
        <f>LN(Data[[#This Row],[Metcalfe
(n^2)]])</f>
        <v>24.86051930451077</v>
      </c>
      <c r="I2252" s="42">
        <f t="shared" ref="I2252:I2315" si="283">AVERAGE(H2252:H2281)</f>
        <v>24.36534958683475</v>
      </c>
      <c r="J2252" s="40">
        <f>Data[[#This Row],[DAA 
(n)]]*LN(Data[[#This Row],[DAA 
(n)]])</f>
        <v>3110809.2108330848</v>
      </c>
      <c r="K2252" s="40">
        <f t="shared" ref="K2252:K2315" si="284">AVERAGE(J2252:J2281)</f>
        <v>2400435.0936738402</v>
      </c>
      <c r="L2252" s="29">
        <f>LN(Data[[#This Row],[MA'[n*ln(n)']
30d]])</f>
        <v>14.69116056791807</v>
      </c>
      <c r="M2252" s="43">
        <f t="shared" ref="M2252:M2315" si="285">AVERAGE(L2252:L2281)</f>
        <v>14.667027258448563</v>
      </c>
      <c r="N2252" s="40">
        <f>Data[[#This Row],[DAA 
(n)]]^1.5</f>
        <v>125195801.08186372</v>
      </c>
      <c r="O2252" s="40">
        <f t="shared" ref="O2252:O2315" si="286">AVERAGE(N2252:N2281)</f>
        <v>87790447.702984616</v>
      </c>
      <c r="P2252" s="43">
        <f>LN(Data[[#This Row],[MA'[n^1.5']]])</f>
        <v>18.29046325659305</v>
      </c>
      <c r="Q2252" s="43">
        <f t="shared" ref="Q2252:Q2315" si="287">AVERAGE(P2252:P2281)</f>
        <v>18.257117022001317</v>
      </c>
      <c r="R2252" s="30">
        <f>$O$1+$O$2*Data[[#This Row],[MA'[ln(n^2)']]]</f>
        <v>24.36534958683475</v>
      </c>
      <c r="S2252" s="30">
        <f>$Q$1+$Q$2*Data[[#This Row],[MA'[ln(n*ln(n))']]]</f>
        <v>20.720594976440129</v>
      </c>
      <c r="T2252" s="31">
        <f>$O$3*Data[[#This Row],[Metcalfe
(n^2)]]</f>
        <v>32567895422.920002</v>
      </c>
      <c r="U2252" s="31">
        <f t="shared" si="280"/>
        <v>20441299954.954666</v>
      </c>
      <c r="V2252" s="30">
        <f>LN(Data[[#This Row],[MA'[NVA']
30d]]/Data[[#This Row],[MA'[NVMetcalfe calc']]])</f>
        <v>-1.3585026989981666</v>
      </c>
      <c r="W2252" s="30">
        <f>$Q$3+Data[[#This Row],[NVM
(scaled)]]/((Data[[#This Row],[Upper Bound]]-Data[[#This Row],[Lower Bound]])/2)</f>
        <v>-0.15545633065326192</v>
      </c>
      <c r="X2252" s="30">
        <f>(Data[[#This Row],[Upper Bound]]+Data[[#This Row],[Lower Bound]])/2</f>
        <v>22.542972281637439</v>
      </c>
      <c r="Y2252" s="29">
        <f>LN(Data[[#This Row],[NVActual]]/Data[[#This Row],[MA'[n^2']
30d]])</f>
        <v>-2.0512449220575069</v>
      </c>
      <c r="Z2252" s="29">
        <f>LN(Data[[#This Row],[NVActual]]/Data[[#This Row],[MA'[n*ln(n)']
30d]])</f>
        <v>7.6523441762696933</v>
      </c>
      <c r="AA2252" s="29">
        <f>LN(Data[[#This Row],[NVActual]]/Data[[#This Row],[MA'[n^1.5']]])</f>
        <v>4.0530414875947116</v>
      </c>
      <c r="AB2252" s="29">
        <f>LN(Data[[#This Row],[NVActual]]/Data[[#This Row],[Metcalfe
(n^2)]])</f>
        <v>-2.5170145603230054</v>
      </c>
      <c r="AC2252" s="26">
        <f>1+Data[[#This Row],[MA'[NVMetcalfe calc']]]/((Data[[#This Row],[NVM_norm
(scaled)]]-Data[[#This Row],[NV_fund.]])/2)</f>
        <v>-1801120270.7254312</v>
      </c>
    </row>
    <row r="2253" spans="1:29" x14ac:dyDescent="0.2">
      <c r="A2253" s="23">
        <v>41923</v>
      </c>
      <c r="B2253" s="24">
        <v>4835963282.4884701</v>
      </c>
      <c r="C2253" s="24">
        <f t="shared" si="281"/>
        <v>5295187313.9893246</v>
      </c>
      <c r="D2253" s="25">
        <f>LN(Data[[#This Row],[NVActual]])</f>
        <v>22.299346177132598</v>
      </c>
      <c r="E2253" s="26">
        <v>164418</v>
      </c>
      <c r="F2253" s="40">
        <f>Data[[#This Row],[DAA 
(n)]]^2</f>
        <v>27033278724</v>
      </c>
      <c r="G2253" s="41">
        <f t="shared" si="282"/>
        <v>38142390579.833336</v>
      </c>
      <c r="H2253" s="28">
        <f>LN(Data[[#This Row],[Metcalfe
(n^2)]])</f>
        <v>24.020334489323645</v>
      </c>
      <c r="I2253" s="42">
        <f t="shared" si="283"/>
        <v>24.338030792495172</v>
      </c>
      <c r="J2253" s="40">
        <f>Data[[#This Row],[DAA 
(n)]]*LN(Data[[#This Row],[DAA 
(n)]])</f>
        <v>1974687.6780328075</v>
      </c>
      <c r="K2253" s="40">
        <f t="shared" si="284"/>
        <v>2363303.6467344961</v>
      </c>
      <c r="L2253" s="29">
        <f>LN(Data[[#This Row],[MA'[n*ln(n)']
30d]])</f>
        <v>14.675571048435987</v>
      </c>
      <c r="M2253" s="43">
        <f t="shared" si="285"/>
        <v>14.665512768255097</v>
      </c>
      <c r="N2253" s="40">
        <f>Data[[#This Row],[DAA 
(n)]]^1.5</f>
        <v>66669015.451277114</v>
      </c>
      <c r="O2253" s="40">
        <f t="shared" si="286"/>
        <v>85874191.518273026</v>
      </c>
      <c r="P2253" s="43">
        <f>LN(Data[[#This Row],[MA'[n^1.5']]])</f>
        <v>18.268393893828094</v>
      </c>
      <c r="Q2253" s="43">
        <f t="shared" si="287"/>
        <v>18.254981139241643</v>
      </c>
      <c r="R2253" s="30">
        <f>$O$1+$O$2*Data[[#This Row],[MA'[ln(n^2)']]]</f>
        <v>24.338030792495172</v>
      </c>
      <c r="S2253" s="30">
        <f>$Q$1+$Q$2*Data[[#This Row],[MA'[ln(n*ln(n))']]]</f>
        <v>20.718096067620909</v>
      </c>
      <c r="T2253" s="31">
        <f>$O$3*Data[[#This Row],[Metcalfe
(n^2)]]</f>
        <v>14057304936.48</v>
      </c>
      <c r="U2253" s="31">
        <f t="shared" si="280"/>
        <v>19834043101.513332</v>
      </c>
      <c r="V2253" s="30">
        <f>LN(Data[[#This Row],[MA'[NVA']
30d]]/Data[[#This Row],[MA'[NVMetcalfe calc']]])</f>
        <v>-1.3206014558110282</v>
      </c>
      <c r="W2253" s="30">
        <f>$Q$3+Data[[#This Row],[NVM
(scaled)]]/((Data[[#This Row],[Upper Bound]]-Data[[#This Row],[Lower Bound]])/2)</f>
        <v>-0.1396272204780703</v>
      </c>
      <c r="X2253" s="30">
        <f>(Data[[#This Row],[Upper Bound]]+Data[[#This Row],[Lower Bound]])/2</f>
        <v>22.52806343005804</v>
      </c>
      <c r="Y2253" s="32">
        <f>LN(Data[[#This Row],[NVActual]]/Data[[#This Row],[MA'[n^2']
30d]])</f>
        <v>-2.0652459370945508</v>
      </c>
      <c r="Z2253" s="32">
        <f>LN(Data[[#This Row],[NVActual]]/Data[[#This Row],[MA'[n*ln(n)']
30d]])</f>
        <v>7.6237751286966091</v>
      </c>
      <c r="AA2253" s="32">
        <f>LN(Data[[#This Row],[NVActual]]/Data[[#This Row],[MA'[n^1.5']]])</f>
        <v>4.0309522833045026</v>
      </c>
      <c r="AB2253" s="32">
        <f>LN(Data[[#This Row],[NVActual]]/Data[[#This Row],[Metcalfe
(n^2)]])</f>
        <v>-1.720988312191049</v>
      </c>
      <c r="AC2253" s="34">
        <f>1+Data[[#This Row],[MA'[NVMetcalfe calc']]]/((Data[[#This Row],[NVM_norm
(scaled)]]-Data[[#This Row],[NV_fund.]])/2)</f>
        <v>-1749983568.7682102</v>
      </c>
    </row>
    <row r="2254" spans="1:29" x14ac:dyDescent="0.2">
      <c r="A2254" s="23">
        <v>41922</v>
      </c>
      <c r="B2254" s="24">
        <v>4798109635.9956598</v>
      </c>
      <c r="C2254" s="24">
        <f t="shared" si="281"/>
        <v>5344867274.4685555</v>
      </c>
      <c r="D2254" s="25">
        <f>LN(Data[[#This Row],[NVActual]])</f>
        <v>22.291487851456257</v>
      </c>
      <c r="E2254" s="26">
        <v>196627</v>
      </c>
      <c r="F2254" s="40">
        <f>Data[[#This Row],[DAA 
(n)]]^2</f>
        <v>38662177129</v>
      </c>
      <c r="G2254" s="41">
        <f t="shared" si="282"/>
        <v>38224801955.166664</v>
      </c>
      <c r="H2254" s="28">
        <f>LN(Data[[#This Row],[Metcalfe
(n^2)]])</f>
        <v>24.378127623910768</v>
      </c>
      <c r="I2254" s="42">
        <f t="shared" si="283"/>
        <v>24.340947862520387</v>
      </c>
      <c r="J2254" s="40">
        <f>Data[[#This Row],[DAA 
(n)]]*LN(Data[[#This Row],[DAA 
(n)]])</f>
        <v>2396699.0501533514</v>
      </c>
      <c r="K2254" s="40">
        <f t="shared" si="284"/>
        <v>2366498.2745412565</v>
      </c>
      <c r="L2254" s="29">
        <f>LN(Data[[#This Row],[MA'[n*ln(n)']
30d]])</f>
        <v>14.676921899209752</v>
      </c>
      <c r="M2254" s="43">
        <f t="shared" si="285"/>
        <v>14.66470539913835</v>
      </c>
      <c r="N2254" s="40">
        <f>Data[[#This Row],[DAA 
(n)]]^1.5</f>
        <v>87189608.912667334</v>
      </c>
      <c r="O2254" s="40">
        <f t="shared" si="286"/>
        <v>86024943.270270064</v>
      </c>
      <c r="P2254" s="43">
        <f>LN(Data[[#This Row],[MA'[n^1.5']]])</f>
        <v>18.270147850191282</v>
      </c>
      <c r="Q2254" s="43">
        <f t="shared" si="287"/>
        <v>18.253834843901828</v>
      </c>
      <c r="R2254" s="30">
        <f>$O$1+$O$2*Data[[#This Row],[MA'[ln(n^2)']]]</f>
        <v>24.340947862520387</v>
      </c>
      <c r="S2254" s="30">
        <f>$Q$1+$Q$2*Data[[#This Row],[MA'[ln(n*ln(n))']]]</f>
        <v>20.716763908578276</v>
      </c>
      <c r="T2254" s="31">
        <f>$O$3*Data[[#This Row],[Metcalfe
(n^2)]]</f>
        <v>20104332107.080002</v>
      </c>
      <c r="U2254" s="31">
        <f t="shared" si="280"/>
        <v>19876897016.686668</v>
      </c>
      <c r="V2254" s="30">
        <f>LN(Data[[#This Row],[MA'[NVA']
30d]]/Data[[#This Row],[MA'[NVMetcalfe calc']]])</f>
        <v>-1.3134213909151125</v>
      </c>
      <c r="W2254" s="30">
        <f>$Q$3+Data[[#This Row],[NVM
(scaled)]]/((Data[[#This Row],[Upper Bound]]-Data[[#This Row],[Lower Bound]])/2)</f>
        <v>-0.13480945095873109</v>
      </c>
      <c r="X2254" s="30">
        <f>(Data[[#This Row],[Upper Bound]]+Data[[#This Row],[Lower Bound]])/2</f>
        <v>22.528855885549333</v>
      </c>
      <c r="Y2254" s="29">
        <f>LN(Data[[#This Row],[NVActual]]/Data[[#This Row],[MA'[n^2']
30d]])</f>
        <v>-2.0752625562628619</v>
      </c>
      <c r="Z2254" s="29">
        <f>LN(Data[[#This Row],[NVActual]]/Data[[#This Row],[MA'[n*ln(n)']
30d]])</f>
        <v>7.6145659522465055</v>
      </c>
      <c r="AA2254" s="29">
        <f>LN(Data[[#This Row],[NVActual]]/Data[[#This Row],[MA'[n^1.5']]])</f>
        <v>4.0213400012649778</v>
      </c>
      <c r="AB2254" s="29">
        <f>LN(Data[[#This Row],[NVActual]]/Data[[#This Row],[Metcalfe
(n^2)]])</f>
        <v>-2.0866397724545083</v>
      </c>
      <c r="AC2254" s="26">
        <f>1+Data[[#This Row],[MA'[NVMetcalfe calc']]]/((Data[[#This Row],[NVM_norm
(scaled)]]-Data[[#This Row],[NV_fund.]])/2)</f>
        <v>-1754076113.4815977</v>
      </c>
    </row>
    <row r="2255" spans="1:29" x14ac:dyDescent="0.2">
      <c r="A2255" s="23">
        <v>41921</v>
      </c>
      <c r="B2255" s="24">
        <v>4834490053.5111303</v>
      </c>
      <c r="C2255" s="24">
        <f t="shared" si="281"/>
        <v>5395962082.1016645</v>
      </c>
      <c r="D2255" s="25">
        <f>LN(Data[[#This Row],[NVActual]])</f>
        <v>22.299041490488126</v>
      </c>
      <c r="E2255" s="26">
        <v>188877</v>
      </c>
      <c r="F2255" s="40">
        <f>Data[[#This Row],[DAA 
(n)]]^2</f>
        <v>35674521129</v>
      </c>
      <c r="G2255" s="41">
        <f t="shared" si="282"/>
        <v>38566483725.666664</v>
      </c>
      <c r="H2255" s="28">
        <f>LN(Data[[#This Row],[Metcalfe
(n^2)]])</f>
        <v>24.297702577065753</v>
      </c>
      <c r="I2255" s="42">
        <f t="shared" si="283"/>
        <v>24.3487869912992</v>
      </c>
      <c r="J2255" s="40">
        <f>Data[[#This Row],[DAA 
(n)]]*LN(Data[[#This Row],[DAA 
(n)]])</f>
        <v>2294638.584824224</v>
      </c>
      <c r="K2255" s="40">
        <f t="shared" si="284"/>
        <v>2377333.7559282915</v>
      </c>
      <c r="L2255" s="29">
        <f>LN(Data[[#This Row],[MA'[n*ln(n)']
30d]])</f>
        <v>14.68149014705712</v>
      </c>
      <c r="M2255" s="43">
        <f t="shared" si="285"/>
        <v>14.664060758596408</v>
      </c>
      <c r="N2255" s="40">
        <f>Data[[#This Row],[DAA 
(n)]]^1.5</f>
        <v>82085909.432022259</v>
      </c>
      <c r="O2255" s="40">
        <f t="shared" si="286"/>
        <v>86585548.465125382</v>
      </c>
      <c r="P2255" s="43">
        <f>LN(Data[[#This Row],[MA'[n^1.5']]])</f>
        <v>18.276643482761045</v>
      </c>
      <c r="Q2255" s="43">
        <f t="shared" si="287"/>
        <v>18.252915635950647</v>
      </c>
      <c r="R2255" s="30">
        <f>$O$1+$O$2*Data[[#This Row],[MA'[ln(n^2)']]]</f>
        <v>24.3487869912992</v>
      </c>
      <c r="S2255" s="30">
        <f>$Q$1+$Q$2*Data[[#This Row],[MA'[ln(n*ln(n))']]]</f>
        <v>20.715700251684073</v>
      </c>
      <c r="T2255" s="31">
        <f>$O$3*Data[[#This Row],[Metcalfe
(n^2)]]</f>
        <v>18550750987.080002</v>
      </c>
      <c r="U2255" s="31">
        <f t="shared" si="280"/>
        <v>20054571537.346672</v>
      </c>
      <c r="V2255" s="30">
        <f>LN(Data[[#This Row],[MA'[NVA']
30d]]/Data[[#This Row],[MA'[NVMetcalfe calc']]])</f>
        <v>-1.3128062233305937</v>
      </c>
      <c r="W2255" s="30">
        <f>$Q$3+Data[[#This Row],[NVM
(scaled)]]/((Data[[#This Row],[Upper Bound]]-Data[[#This Row],[Lower Bound]])/2)</f>
        <v>-0.13269467668678159</v>
      </c>
      <c r="X2255" s="30">
        <f>(Data[[#This Row],[Upper Bound]]+Data[[#This Row],[Lower Bound]])/2</f>
        <v>22.532243621491638</v>
      </c>
      <c r="Y2255" s="32">
        <f>LN(Data[[#This Row],[NVActual]]/Data[[#This Row],[MA'[n^2']
30d]])</f>
        <v>-2.0766079484781255</v>
      </c>
      <c r="Z2255" s="32">
        <f>LN(Data[[#This Row],[NVActual]]/Data[[#This Row],[MA'[n*ln(n)']
30d]])</f>
        <v>7.6175513434310043</v>
      </c>
      <c r="AA2255" s="32">
        <f>LN(Data[[#This Row],[NVActual]]/Data[[#This Row],[MA'[n^1.5']]])</f>
        <v>4.0223980077270785</v>
      </c>
      <c r="AB2255" s="32">
        <f>LN(Data[[#This Row],[NVActual]]/Data[[#This Row],[Metcalfe
(n^2)]])</f>
        <v>-1.9986610865776269</v>
      </c>
      <c r="AC2255" s="34">
        <f>1+Data[[#This Row],[MA'[NVMetcalfe calc']]]/((Data[[#This Row],[NVM_norm
(scaled)]]-Data[[#This Row],[NV_fund.]])/2)</f>
        <v>-1769655956.0125506</v>
      </c>
    </row>
    <row r="2256" spans="1:29" x14ac:dyDescent="0.2">
      <c r="A2256" s="23">
        <v>41920</v>
      </c>
      <c r="B2256" s="24">
        <v>4735489718.9295597</v>
      </c>
      <c r="C2256" s="24">
        <f t="shared" si="281"/>
        <v>5443911308.5773163</v>
      </c>
      <c r="D2256" s="25">
        <f>LN(Data[[#This Row],[NVActual]])</f>
        <v>22.278350983564735</v>
      </c>
      <c r="E2256" s="26">
        <v>189881</v>
      </c>
      <c r="F2256" s="40">
        <f>Data[[#This Row],[DAA 
(n)]]^2</f>
        <v>36054794161</v>
      </c>
      <c r="G2256" s="41">
        <f t="shared" si="282"/>
        <v>39356859383.5</v>
      </c>
      <c r="H2256" s="28">
        <f>LN(Data[[#This Row],[Metcalfe
(n^2)]])</f>
        <v>24.308305678270962</v>
      </c>
      <c r="I2256" s="42">
        <f t="shared" si="283"/>
        <v>24.365774266185532</v>
      </c>
      <c r="J2256" s="40">
        <f>Data[[#This Row],[DAA 
(n)]]*LN(Data[[#This Row],[DAA 
(n)]])</f>
        <v>2307842.6952478844</v>
      </c>
      <c r="K2256" s="40">
        <f t="shared" si="284"/>
        <v>2401601.5635367883</v>
      </c>
      <c r="L2256" s="29">
        <f>LN(Data[[#This Row],[MA'[n*ln(n)']
30d]])</f>
        <v>14.691646390900758</v>
      </c>
      <c r="M2256" s="43">
        <f t="shared" si="285"/>
        <v>14.663071436392572</v>
      </c>
      <c r="N2256" s="40">
        <f>Data[[#This Row],[DAA 
(n)]]^1.5</f>
        <v>82741285.765238449</v>
      </c>
      <c r="O2256" s="40">
        <f t="shared" si="286"/>
        <v>87859317.145760477</v>
      </c>
      <c r="P2256" s="43">
        <f>LN(Data[[#This Row],[MA'[n^1.5']]])</f>
        <v>18.291247424409779</v>
      </c>
      <c r="Q2256" s="43">
        <f t="shared" si="287"/>
        <v>18.251505088470196</v>
      </c>
      <c r="R2256" s="30">
        <f>$O$1+$O$2*Data[[#This Row],[MA'[ln(n^2)']]]</f>
        <v>24.365774266185532</v>
      </c>
      <c r="S2256" s="30">
        <f>$Q$1+$Q$2*Data[[#This Row],[MA'[ln(n*ln(n))']]]</f>
        <v>20.714067870047742</v>
      </c>
      <c r="T2256" s="31">
        <f>$O$3*Data[[#This Row],[Metcalfe
(n^2)]]</f>
        <v>18748492963.720001</v>
      </c>
      <c r="U2256" s="31">
        <f t="shared" si="280"/>
        <v>20465566879.420002</v>
      </c>
      <c r="V2256" s="30">
        <f>LN(Data[[#This Row],[MA'[NVA']
30d]]/Data[[#This Row],[MA'[NVMetcalfe calc']]])</f>
        <v>-1.3242460164426819</v>
      </c>
      <c r="W2256" s="30">
        <f>$Q$3+Data[[#This Row],[NVM
(scaled)]]/((Data[[#This Row],[Upper Bound]]-Data[[#This Row],[Lower Bound]])/2)</f>
        <v>-0.13527518523573778</v>
      </c>
      <c r="X2256" s="30">
        <f>(Data[[#This Row],[Upper Bound]]+Data[[#This Row],[Lower Bound]])/2</f>
        <v>22.539921068116637</v>
      </c>
      <c r="Y2256" s="29">
        <f>LN(Data[[#This Row],[NVActual]]/Data[[#This Row],[MA'[n^2']
30d]])</f>
        <v>-2.1175851302962974</v>
      </c>
      <c r="Z2256" s="29">
        <f>LN(Data[[#This Row],[NVActual]]/Data[[#This Row],[MA'[n*ln(n)']
30d]])</f>
        <v>7.5867045926639767</v>
      </c>
      <c r="AA2256" s="29">
        <f>LN(Data[[#This Row],[NVActual]]/Data[[#This Row],[MA'[n^1.5']]])</f>
        <v>3.9871035591549568</v>
      </c>
      <c r="AB2256" s="29">
        <f>LN(Data[[#This Row],[NVActual]]/Data[[#This Row],[Metcalfe
(n^2)]])</f>
        <v>-2.0299546947062286</v>
      </c>
      <c r="AC2256" s="26">
        <f>1+Data[[#This Row],[MA'[NVMetcalfe calc']]]/((Data[[#This Row],[NVM_norm
(scaled)]]-Data[[#This Row],[NV_fund.]])/2)</f>
        <v>-1805106040.9284623</v>
      </c>
    </row>
    <row r="2257" spans="1:29" x14ac:dyDescent="0.2">
      <c r="A2257" s="23">
        <v>41919</v>
      </c>
      <c r="B2257" s="24">
        <v>4455870358.0181103</v>
      </c>
      <c r="C2257" s="24">
        <f t="shared" si="281"/>
        <v>5493593087.9523048</v>
      </c>
      <c r="D2257" s="25">
        <f>LN(Data[[#This Row],[NVActual]])</f>
        <v>22.217488245346122</v>
      </c>
      <c r="E2257" s="26">
        <v>200932</v>
      </c>
      <c r="F2257" s="40">
        <f>Data[[#This Row],[DAA 
(n)]]^2</f>
        <v>40373668624</v>
      </c>
      <c r="G2257" s="41">
        <f t="shared" si="282"/>
        <v>39441112504</v>
      </c>
      <c r="H2257" s="28">
        <f>LN(Data[[#This Row],[Metcalfe
(n^2)]])</f>
        <v>24.421443642688569</v>
      </c>
      <c r="I2257" s="42">
        <f t="shared" si="283"/>
        <v>24.368032801378458</v>
      </c>
      <c r="J2257" s="40">
        <f>Data[[#This Row],[DAA 
(n)]]*LN(Data[[#This Row],[DAA 
(n)]])</f>
        <v>2453524.75700635</v>
      </c>
      <c r="K2257" s="40">
        <f t="shared" si="284"/>
        <v>2404474.1995293722</v>
      </c>
      <c r="L2257" s="29">
        <f>LN(Data[[#This Row],[MA'[n*ln(n)']
30d]])</f>
        <v>14.692841809565087</v>
      </c>
      <c r="M2257" s="43">
        <f t="shared" si="285"/>
        <v>14.661477386857658</v>
      </c>
      <c r="N2257" s="40">
        <f>Data[[#This Row],[DAA 
(n)]]^1.5</f>
        <v>90068651.505157664</v>
      </c>
      <c r="O2257" s="40">
        <f t="shared" si="286"/>
        <v>88003094.967594013</v>
      </c>
      <c r="P2257" s="43">
        <f>LN(Data[[#This Row],[MA'[n^1.5']]])</f>
        <v>18.292882541910323</v>
      </c>
      <c r="Q2257" s="43">
        <f t="shared" si="287"/>
        <v>18.249213324894548</v>
      </c>
      <c r="R2257" s="30">
        <f>$O$1+$O$2*Data[[#This Row],[MA'[ln(n^2)']]]</f>
        <v>24.368032801378458</v>
      </c>
      <c r="S2257" s="30">
        <f>$Q$1+$Q$2*Data[[#This Row],[MA'[ln(n*ln(n))']]]</f>
        <v>20.711437688315133</v>
      </c>
      <c r="T2257" s="31">
        <f>$O$3*Data[[#This Row],[Metcalfe
(n^2)]]</f>
        <v>20994307684.48</v>
      </c>
      <c r="U2257" s="31">
        <f t="shared" si="280"/>
        <v>20509378502.080002</v>
      </c>
      <c r="V2257" s="30">
        <f>LN(Data[[#This Row],[MA'[NVA']
30d]]/Data[[#This Row],[MA'[NVMetcalfe calc']]])</f>
        <v>-1.3172997493115115</v>
      </c>
      <c r="W2257" s="30">
        <f>$Q$3+Data[[#This Row],[NVM
(scaled)]]/((Data[[#This Row],[Upper Bound]]-Data[[#This Row],[Lower Bound]])/2)</f>
        <v>-0.13050621333787171</v>
      </c>
      <c r="X2257" s="30">
        <f>(Data[[#This Row],[Upper Bound]]+Data[[#This Row],[Lower Bound]])/2</f>
        <v>22.539735244846796</v>
      </c>
      <c r="Y2257" s="32">
        <f>LN(Data[[#This Row],[NVActual]]/Data[[#This Row],[MA'[n^2']
30d]])</f>
        <v>-2.1805863284419713</v>
      </c>
      <c r="Z2257" s="32">
        <f>LN(Data[[#This Row],[NVActual]]/Data[[#This Row],[MA'[n*ln(n)']
30d]])</f>
        <v>7.524646435781035</v>
      </c>
      <c r="AA2257" s="32">
        <f>LN(Data[[#This Row],[NVActual]]/Data[[#This Row],[MA'[n^1.5']]])</f>
        <v>3.9246057034357982</v>
      </c>
      <c r="AB2257" s="32">
        <f>LN(Data[[#This Row],[NVActual]]/Data[[#This Row],[Metcalfe
(n^2)]])</f>
        <v>-2.2039553973424488</v>
      </c>
      <c r="AC2257" s="34">
        <f>1+Data[[#This Row],[MA'[NVMetcalfe calc']]]/((Data[[#This Row],[NVM_norm
(scaled)]]-Data[[#This Row],[NV_fund.]])/2)</f>
        <v>-1809365685.7228007</v>
      </c>
    </row>
    <row r="2258" spans="1:29" x14ac:dyDescent="0.2">
      <c r="A2258" s="23">
        <v>41918</v>
      </c>
      <c r="B2258" s="24">
        <v>4364384310.6940899</v>
      </c>
      <c r="C2258" s="24">
        <f t="shared" si="281"/>
        <v>5556314325.5879793</v>
      </c>
      <c r="D2258" s="25">
        <f>LN(Data[[#This Row],[NVActual]])</f>
        <v>22.196742964901915</v>
      </c>
      <c r="E2258" s="26">
        <v>193513</v>
      </c>
      <c r="F2258" s="40">
        <f>Data[[#This Row],[DAA 
(n)]]^2</f>
        <v>37447281169</v>
      </c>
      <c r="G2258" s="41">
        <f t="shared" si="282"/>
        <v>39901510126</v>
      </c>
      <c r="H2258" s="28">
        <f>LN(Data[[#This Row],[Metcalfe
(n^2)]])</f>
        <v>24.346199945315597</v>
      </c>
      <c r="I2258" s="42">
        <f t="shared" si="283"/>
        <v>24.377840712532549</v>
      </c>
      <c r="J2258" s="40">
        <f>Data[[#This Row],[DAA 
(n)]]*LN(Data[[#This Row],[DAA 
(n)]])</f>
        <v>2355653.0950089283</v>
      </c>
      <c r="K2258" s="40">
        <f t="shared" si="284"/>
        <v>2418577.8207381037</v>
      </c>
      <c r="L2258" s="29">
        <f>LN(Data[[#This Row],[MA'[n*ln(n)']
30d]])</f>
        <v>14.698690248001885</v>
      </c>
      <c r="M2258" s="43">
        <f t="shared" si="285"/>
        <v>14.659564894453808</v>
      </c>
      <c r="N2258" s="40">
        <f>Data[[#This Row],[DAA 
(n)]]^1.5</f>
        <v>85126586.451335698</v>
      </c>
      <c r="O2258" s="40">
        <f t="shared" si="286"/>
        <v>88744425.5943477</v>
      </c>
      <c r="P2258" s="43">
        <f>LN(Data[[#This Row],[MA'[n^1.5']]])</f>
        <v>18.301271174142624</v>
      </c>
      <c r="Q2258" s="43">
        <f t="shared" si="287"/>
        <v>18.24649383066604</v>
      </c>
      <c r="R2258" s="30">
        <f>$O$1+$O$2*Data[[#This Row],[MA'[ln(n^2)']]]</f>
        <v>24.377840712532549</v>
      </c>
      <c r="S2258" s="30">
        <f>$Q$1+$Q$2*Data[[#This Row],[MA'[ln(n*ln(n))']]]</f>
        <v>20.708282075848782</v>
      </c>
      <c r="T2258" s="31">
        <f>$O$3*Data[[#This Row],[Metcalfe
(n^2)]]</f>
        <v>19472586207.880001</v>
      </c>
      <c r="U2258" s="31">
        <f t="shared" si="280"/>
        <v>20748785265.520004</v>
      </c>
      <c r="V2258" s="30">
        <f>LN(Data[[#This Row],[MA'[NVA']
30d]]/Data[[#This Row],[MA'[NVMetcalfe calc']]])</f>
        <v>-1.3175527061706145</v>
      </c>
      <c r="W2258" s="30">
        <f>$Q$3+Data[[#This Row],[NVM
(scaled)]]/((Data[[#This Row],[Upper Bound]]-Data[[#This Row],[Lower Bound]])/2)</f>
        <v>-0.12809873427247143</v>
      </c>
      <c r="X2258" s="30">
        <f>(Data[[#This Row],[Upper Bound]]+Data[[#This Row],[Lower Bound]])/2</f>
        <v>22.543061394190666</v>
      </c>
      <c r="Y2258" s="29">
        <f>LN(Data[[#This Row],[NVActual]]/Data[[#This Row],[MA'[n^2']
30d]])</f>
        <v>-2.2129370429935289</v>
      </c>
      <c r="Z2258" s="29">
        <f>LN(Data[[#This Row],[NVActual]]/Data[[#This Row],[MA'[n*ln(n)']
30d]])</f>
        <v>7.4980527169000313</v>
      </c>
      <c r="AA2258" s="29">
        <f>LN(Data[[#This Row],[NVActual]]/Data[[#This Row],[MA'[n^1.5']]])</f>
        <v>3.8954717907592924</v>
      </c>
      <c r="AB2258" s="29">
        <f>LN(Data[[#This Row],[NVActual]]/Data[[#This Row],[Metcalfe
(n^2)]])</f>
        <v>-2.1494569804136812</v>
      </c>
      <c r="AC2258" s="26">
        <f>1+Data[[#This Row],[MA'[NVMetcalfe calc']]]/((Data[[#This Row],[NVM_norm
(scaled)]]-Data[[#This Row],[NV_fund.]])/2)</f>
        <v>-1830412306.7910218</v>
      </c>
    </row>
    <row r="2259" spans="1:29" x14ac:dyDescent="0.2">
      <c r="A2259" s="23">
        <v>41917</v>
      </c>
      <c r="B2259" s="24">
        <v>4309973065.5592003</v>
      </c>
      <c r="C2259" s="24">
        <f t="shared" si="281"/>
        <v>5622903765.1628475</v>
      </c>
      <c r="D2259" s="25">
        <f>LN(Data[[#This Row],[NVActual]])</f>
        <v>22.184197491752332</v>
      </c>
      <c r="E2259" s="26">
        <v>247567</v>
      </c>
      <c r="F2259" s="40">
        <f>Data[[#This Row],[DAA 
(n)]]^2</f>
        <v>61289419489</v>
      </c>
      <c r="G2259" s="41">
        <f t="shared" si="282"/>
        <v>39432894365.566666</v>
      </c>
      <c r="H2259" s="28">
        <f>LN(Data[[#This Row],[Metcalfe
(n^2)]])</f>
        <v>24.838873062854084</v>
      </c>
      <c r="I2259" s="42">
        <f t="shared" si="283"/>
        <v>24.362151496672546</v>
      </c>
      <c r="J2259" s="40">
        <f>Data[[#This Row],[DAA 
(n)]]*LN(Data[[#This Row],[DAA 
(n)]])</f>
        <v>3074642.6437757984</v>
      </c>
      <c r="K2259" s="40">
        <f t="shared" si="284"/>
        <v>2400912.3726759199</v>
      </c>
      <c r="L2259" s="29">
        <f>LN(Data[[#This Row],[MA'[n*ln(n)']
30d]])</f>
        <v>14.691359378359095</v>
      </c>
      <c r="M2259" s="43">
        <f t="shared" si="285"/>
        <v>14.657068573111726</v>
      </c>
      <c r="N2259" s="40">
        <f>Data[[#This Row],[DAA 
(n)]]^1.5</f>
        <v>123179696.84421758</v>
      </c>
      <c r="O2259" s="40">
        <f t="shared" si="286"/>
        <v>87900457.985766441</v>
      </c>
      <c r="P2259" s="43">
        <f>LN(Data[[#This Row],[MA'[n^1.5']]])</f>
        <v>18.291715572946341</v>
      </c>
      <c r="Q2259" s="43">
        <f t="shared" si="287"/>
        <v>18.242937335675958</v>
      </c>
      <c r="R2259" s="30">
        <f>$O$1+$O$2*Data[[#This Row],[MA'[ln(n^2)']]]</f>
        <v>24.362151496672546</v>
      </c>
      <c r="S2259" s="30">
        <f>$Q$1+$Q$2*Data[[#This Row],[MA'[ln(n*ln(n))']]]</f>
        <v>20.704163145634347</v>
      </c>
      <c r="T2259" s="31">
        <f>$O$3*Data[[#This Row],[Metcalfe
(n^2)]]</f>
        <v>31870498134.280003</v>
      </c>
      <c r="U2259" s="31">
        <f t="shared" si="280"/>
        <v>20505105070.094669</v>
      </c>
      <c r="V2259" s="30">
        <f>LN(Data[[#This Row],[MA'[NVA']
30d]]/Data[[#This Row],[MA'[NVMetcalfe calc']]])</f>
        <v>-1.2938256682886202</v>
      </c>
      <c r="W2259" s="30">
        <f>$Q$3+Data[[#This Row],[NVM
(scaled)]]/((Data[[#This Row],[Upper Bound]]-Data[[#This Row],[Lower Bound]])/2)</f>
        <v>-0.11739736933356315</v>
      </c>
      <c r="X2259" s="30">
        <f>(Data[[#This Row],[Upper Bound]]+Data[[#This Row],[Lower Bound]])/2</f>
        <v>22.533157321153446</v>
      </c>
      <c r="Y2259" s="32">
        <f>LN(Data[[#This Row],[NVActual]]/Data[[#This Row],[MA'[n^2']
30d]])</f>
        <v>-2.2136686955523235</v>
      </c>
      <c r="Z2259" s="32">
        <f>LN(Data[[#This Row],[NVActual]]/Data[[#This Row],[MA'[n*ln(n)']
30d]])</f>
        <v>7.492838113393236</v>
      </c>
      <c r="AA2259" s="32">
        <f>LN(Data[[#This Row],[NVActual]]/Data[[#This Row],[MA'[n^1.5']]])</f>
        <v>3.89248191880599</v>
      </c>
      <c r="AB2259" s="32">
        <f>LN(Data[[#This Row],[NVActual]]/Data[[#This Row],[Metcalfe
(n^2)]])</f>
        <v>-2.6546755711017509</v>
      </c>
      <c r="AC2259" s="34">
        <f>1+Data[[#This Row],[MA'[NVMetcalfe calc']]]/((Data[[#This Row],[NVM_norm
(scaled)]]-Data[[#This Row],[NV_fund.]])/2)</f>
        <v>-1810560963.2051365</v>
      </c>
    </row>
    <row r="2260" spans="1:29" x14ac:dyDescent="0.2">
      <c r="A2260" s="23">
        <v>41916</v>
      </c>
      <c r="B2260" s="24">
        <v>4388682580.2603302</v>
      </c>
      <c r="C2260" s="24">
        <f t="shared" si="281"/>
        <v>5690400399.00455</v>
      </c>
      <c r="D2260" s="25">
        <f>LN(Data[[#This Row],[NVActual]])</f>
        <v>22.202294923383111</v>
      </c>
      <c r="E2260" s="26">
        <v>172315</v>
      </c>
      <c r="F2260" s="40">
        <f>Data[[#This Row],[DAA 
(n)]]^2</f>
        <v>29692459225</v>
      </c>
      <c r="G2260" s="41">
        <f t="shared" si="282"/>
        <v>38575139023.433334</v>
      </c>
      <c r="H2260" s="28">
        <f>LN(Data[[#This Row],[Metcalfe
(n^2)]])</f>
        <v>24.114158952369326</v>
      </c>
      <c r="I2260" s="42">
        <f t="shared" si="283"/>
        <v>24.344002264845209</v>
      </c>
      <c r="J2260" s="40">
        <f>Data[[#This Row],[DAA 
(n)]]*LN(Data[[#This Row],[DAA 
(n)]])</f>
        <v>2077615.6499387603</v>
      </c>
      <c r="K2260" s="40">
        <f t="shared" si="284"/>
        <v>2374775.4979185839</v>
      </c>
      <c r="L2260" s="29">
        <f>LN(Data[[#This Row],[MA'[n*ln(n)']
30d]])</f>
        <v>14.680413463790726</v>
      </c>
      <c r="M2260" s="43">
        <f t="shared" si="285"/>
        <v>14.654984191318396</v>
      </c>
      <c r="N2260" s="40">
        <f>Data[[#This Row],[DAA 
(n)]]^1.5</f>
        <v>71529407.318639874</v>
      </c>
      <c r="O2260" s="40">
        <f t="shared" si="286"/>
        <v>86523888.115486607</v>
      </c>
      <c r="P2260" s="43">
        <f>LN(Data[[#This Row],[MA'[n^1.5']]])</f>
        <v>18.275931096960893</v>
      </c>
      <c r="Q2260" s="43">
        <f t="shared" si="287"/>
        <v>18.239920428446318</v>
      </c>
      <c r="R2260" s="30">
        <f>$O$1+$O$2*Data[[#This Row],[MA'[ln(n^2)']]]</f>
        <v>24.344002264845209</v>
      </c>
      <c r="S2260" s="30">
        <f>$Q$1+$Q$2*Data[[#This Row],[MA'[ln(n*ln(n))']]]</f>
        <v>20.700723915675354</v>
      </c>
      <c r="T2260" s="31">
        <f>$O$3*Data[[#This Row],[Metcalfe
(n^2)]]</f>
        <v>15440078797</v>
      </c>
      <c r="U2260" s="31">
        <f t="shared" si="280"/>
        <v>20059072292.185337</v>
      </c>
      <c r="V2260" s="30">
        <f>LN(Data[[#This Row],[MA'[NVA']
30d]]/Data[[#This Row],[MA'[NVMetcalfe calc']]])</f>
        <v>-1.2599009202575402</v>
      </c>
      <c r="W2260" s="30">
        <f>$Q$3+Data[[#This Row],[NVM
(scaled)]]/((Data[[#This Row],[Upper Bound]]-Data[[#This Row],[Lower Bound]])/2)</f>
        <v>-0.10163033922160636</v>
      </c>
      <c r="X2260" s="30">
        <f>(Data[[#This Row],[Upper Bound]]+Data[[#This Row],[Lower Bound]])/2</f>
        <v>22.522363090260281</v>
      </c>
      <c r="Y2260" s="29">
        <f>LN(Data[[#This Row],[NVActual]]/Data[[#This Row],[MA'[n^2']
30d]])</f>
        <v>-2.1735789157835632</v>
      </c>
      <c r="Z2260" s="29">
        <f>LN(Data[[#This Row],[NVActual]]/Data[[#This Row],[MA'[n*ln(n)']
30d]])</f>
        <v>7.5218814595923842</v>
      </c>
      <c r="AA2260" s="29">
        <f>LN(Data[[#This Row],[NVActual]]/Data[[#This Row],[MA'[n^1.5']]])</f>
        <v>3.9263638264222203</v>
      </c>
      <c r="AB2260" s="29">
        <f>LN(Data[[#This Row],[NVActual]]/Data[[#This Row],[Metcalfe
(n^2)]])</f>
        <v>-1.9118640289862143</v>
      </c>
      <c r="AC2260" s="26">
        <f>1+Data[[#This Row],[MA'[NVMetcalfe calc']]]/((Data[[#This Row],[NVM_norm
(scaled)]]-Data[[#This Row],[NV_fund.]])/2)</f>
        <v>-1773256551.1386566</v>
      </c>
    </row>
    <row r="2261" spans="1:29" x14ac:dyDescent="0.2">
      <c r="A2261" s="23">
        <v>41915</v>
      </c>
      <c r="B2261" s="24">
        <v>4772400269.8588104</v>
      </c>
      <c r="C2261" s="24">
        <f t="shared" si="281"/>
        <v>5759980290.3517437</v>
      </c>
      <c r="D2261" s="25">
        <f>LN(Data[[#This Row],[NVActual]])</f>
        <v>22.286115216511639</v>
      </c>
      <c r="E2261" s="26">
        <v>177578</v>
      </c>
      <c r="F2261" s="40">
        <f>Data[[#This Row],[DAA 
(n)]]^2</f>
        <v>31533946084</v>
      </c>
      <c r="G2261" s="41">
        <f t="shared" si="282"/>
        <v>38673445345.933334</v>
      </c>
      <c r="H2261" s="28">
        <f>LN(Data[[#This Row],[Metcalfe
(n^2)]])</f>
        <v>24.174330455986663</v>
      </c>
      <c r="I2261" s="42">
        <f t="shared" si="283"/>
        <v>24.347158795884106</v>
      </c>
      <c r="J2261" s="40">
        <f>Data[[#This Row],[DAA 
(n)]]*LN(Data[[#This Row],[DAA 
(n)]])</f>
        <v>2146414.6268565999</v>
      </c>
      <c r="K2261" s="40">
        <f t="shared" si="284"/>
        <v>2378418.539784099</v>
      </c>
      <c r="L2261" s="29">
        <f>LN(Data[[#This Row],[MA'[n*ln(n)']
30d]])</f>
        <v>14.681946345701276</v>
      </c>
      <c r="M2261" s="43">
        <f t="shared" si="285"/>
        <v>14.653315798078308</v>
      </c>
      <c r="N2261" s="40">
        <f>Data[[#This Row],[DAA 
(n)]]^1.5</f>
        <v>74831377.628001496</v>
      </c>
      <c r="O2261" s="40">
        <f t="shared" si="286"/>
        <v>86699385.014421627</v>
      </c>
      <c r="P2261" s="43">
        <f>LN(Data[[#This Row],[MA'[n^1.5']]])</f>
        <v>18.277957348466348</v>
      </c>
      <c r="Q2261" s="43">
        <f t="shared" si="287"/>
        <v>18.237501421109279</v>
      </c>
      <c r="R2261" s="30">
        <f>$O$1+$O$2*Data[[#This Row],[MA'[ln(n^2)']]]</f>
        <v>24.347158795884106</v>
      </c>
      <c r="S2261" s="30">
        <f>$Q$1+$Q$2*Data[[#This Row],[MA'[ln(n*ln(n))']]]</f>
        <v>20.697971066829208</v>
      </c>
      <c r="T2261" s="31">
        <f>$O$3*Data[[#This Row],[Metcalfe
(n^2)]]</f>
        <v>16397651963.68</v>
      </c>
      <c r="U2261" s="31">
        <f t="shared" si="280"/>
        <v>20110191579.885334</v>
      </c>
      <c r="V2261" s="30">
        <f>LN(Data[[#This Row],[MA'[NVA']
30d]]/Data[[#This Row],[MA'[NVMetcalfe calc']]])</f>
        <v>-1.2502926774491487</v>
      </c>
      <c r="W2261" s="30">
        <f>$Q$3+Data[[#This Row],[NVM
(scaled)]]/((Data[[#This Row],[Upper Bound]]-Data[[#This Row],[Lower Bound]])/2)</f>
        <v>-9.5244372326639293E-2</v>
      </c>
      <c r="X2261" s="30">
        <f>(Data[[#This Row],[Upper Bound]]+Data[[#This Row],[Lower Bound]])/2</f>
        <v>22.522564931356655</v>
      </c>
      <c r="Y2261" s="32">
        <f>LN(Data[[#This Row],[NVActual]]/Data[[#This Row],[MA'[n^2']
30d]])</f>
        <v>-2.0923038181785949</v>
      </c>
      <c r="Z2261" s="32">
        <f>LN(Data[[#This Row],[NVActual]]/Data[[#This Row],[MA'[n*ln(n)']
30d]])</f>
        <v>7.6041688708103656</v>
      </c>
      <c r="AA2261" s="32">
        <f>LN(Data[[#This Row],[NVActual]]/Data[[#This Row],[MA'[n^1.5']]])</f>
        <v>4.0081578680452941</v>
      </c>
      <c r="AB2261" s="32">
        <f>LN(Data[[#This Row],[NVActual]]/Data[[#This Row],[Metcalfe
(n^2)]])</f>
        <v>-1.8882152394750205</v>
      </c>
      <c r="AC2261" s="34">
        <f>1+Data[[#This Row],[MA'[NVMetcalfe calc']]]/((Data[[#This Row],[NVM_norm
(scaled)]]-Data[[#This Row],[NV_fund.]])/2)</f>
        <v>-1778261660.8498418</v>
      </c>
    </row>
    <row r="2262" spans="1:29" x14ac:dyDescent="0.2">
      <c r="A2262" s="23">
        <v>41914</v>
      </c>
      <c r="B2262" s="24">
        <v>4969102243.0695601</v>
      </c>
      <c r="C2262" s="24">
        <f t="shared" si="281"/>
        <v>5810271386.4164848</v>
      </c>
      <c r="D2262" s="25">
        <f>LN(Data[[#This Row],[NVActual]])</f>
        <v>22.326505025541174</v>
      </c>
      <c r="E2262" s="26">
        <v>183913</v>
      </c>
      <c r="F2262" s="40">
        <f>Data[[#This Row],[DAA 
(n)]]^2</f>
        <v>33823991569</v>
      </c>
      <c r="G2262" s="41">
        <f t="shared" si="282"/>
        <v>38574910559.800003</v>
      </c>
      <c r="H2262" s="28">
        <f>LN(Data[[#This Row],[Metcalfe
(n^2)]])</f>
        <v>24.244436197373329</v>
      </c>
      <c r="I2262" s="42">
        <f t="shared" si="283"/>
        <v>24.34387776789362</v>
      </c>
      <c r="J2262" s="40">
        <f>Data[[#This Row],[DAA 
(n)]]*LN(Data[[#This Row],[DAA 
(n)]])</f>
        <v>2229433.4971837606</v>
      </c>
      <c r="K2262" s="40">
        <f t="shared" si="284"/>
        <v>2374705.2327243928</v>
      </c>
      <c r="L2262" s="29">
        <f>LN(Data[[#This Row],[MA'[n*ln(n)']
30d]])</f>
        <v>14.680383875211183</v>
      </c>
      <c r="M2262" s="43">
        <f t="shared" si="285"/>
        <v>14.651741746741381</v>
      </c>
      <c r="N2262" s="40">
        <f>Data[[#This Row],[DAA 
(n)]]^1.5</f>
        <v>78871235.323338881</v>
      </c>
      <c r="O2262" s="40">
        <f t="shared" si="286"/>
        <v>86521874.916203648</v>
      </c>
      <c r="P2262" s="43">
        <f>LN(Data[[#This Row],[MA'[n^1.5']]])</f>
        <v>18.27590782913569</v>
      </c>
      <c r="Q2262" s="43">
        <f t="shared" si="287"/>
        <v>18.235218464542481</v>
      </c>
      <c r="R2262" s="30">
        <f>$O$1+$O$2*Data[[#This Row],[MA'[ln(n^2)']]]</f>
        <v>24.34387776789362</v>
      </c>
      <c r="S2262" s="30">
        <f>$Q$1+$Q$2*Data[[#This Row],[MA'[ln(n*ln(n))']]]</f>
        <v>20.695373882123278</v>
      </c>
      <c r="T2262" s="31">
        <f>$O$3*Data[[#This Row],[Metcalfe
(n^2)]]</f>
        <v>17588475615.880001</v>
      </c>
      <c r="U2262" s="31">
        <f t="shared" si="280"/>
        <v>20058953491.096004</v>
      </c>
      <c r="V2262" s="30">
        <f>LN(Data[[#This Row],[MA'[NVA']
30d]]/Data[[#This Row],[MA'[NVMetcalfe calc']]])</f>
        <v>-1.2390483322350379</v>
      </c>
      <c r="W2262" s="30">
        <f>$Q$3+Data[[#This Row],[NVM
(scaled)]]/((Data[[#This Row],[Upper Bound]]-Data[[#This Row],[Lower Bound]])/2)</f>
        <v>-8.9208996908290983E-2</v>
      </c>
      <c r="X2262" s="30">
        <f>(Data[[#This Row],[Upper Bound]]+Data[[#This Row],[Lower Bound]])/2</f>
        <v>22.519625825008447</v>
      </c>
      <c r="Y2262" s="29">
        <f>LN(Data[[#This Row],[NVActual]]/Data[[#This Row],[MA'[n^2']
30d]])</f>
        <v>-2.0493628910464587</v>
      </c>
      <c r="Z2262" s="29">
        <f>LN(Data[[#This Row],[NVActual]]/Data[[#This Row],[MA'[n*ln(n)']
30d]])</f>
        <v>7.646121150329992</v>
      </c>
      <c r="AA2262" s="29">
        <f>LN(Data[[#This Row],[NVActual]]/Data[[#This Row],[MA'[n^1.5']]])</f>
        <v>4.0505971964054854</v>
      </c>
      <c r="AB2262" s="29">
        <f>LN(Data[[#This Row],[NVActual]]/Data[[#This Row],[Metcalfe
(n^2)]])</f>
        <v>-1.9179311718321526</v>
      </c>
      <c r="AC2262" s="26">
        <f>1+Data[[#This Row],[MA'[NVMetcalfe calc']]]/((Data[[#This Row],[NVM_norm
(scaled)]]-Data[[#This Row],[NV_fund.]])/2)</f>
        <v>-1774434962.0659509</v>
      </c>
    </row>
    <row r="2263" spans="1:29" x14ac:dyDescent="0.2">
      <c r="A2263" s="23">
        <v>41913</v>
      </c>
      <c r="B2263" s="24">
        <v>5099827096.4232397</v>
      </c>
      <c r="C2263" s="24">
        <f t="shared" si="281"/>
        <v>5853705405.3239241</v>
      </c>
      <c r="D2263" s="25">
        <f>LN(Data[[#This Row],[NVActual]])</f>
        <v>22.352472473439875</v>
      </c>
      <c r="E2263" s="26">
        <v>212669</v>
      </c>
      <c r="F2263" s="40">
        <f>Data[[#This Row],[DAA 
(n)]]^2</f>
        <v>45228103561</v>
      </c>
      <c r="G2263" s="41">
        <f t="shared" si="282"/>
        <v>38667632116.699997</v>
      </c>
      <c r="H2263" s="28">
        <f>LN(Data[[#This Row],[Metcalfe
(n^2)]])</f>
        <v>24.534984490770924</v>
      </c>
      <c r="I2263" s="42">
        <f t="shared" si="283"/>
        <v>24.346512165206033</v>
      </c>
      <c r="J2263" s="40">
        <f>Data[[#This Row],[DAA 
(n)]]*LN(Data[[#This Row],[DAA 
(n)]])</f>
        <v>2608915.3083338807</v>
      </c>
      <c r="K2263" s="40">
        <f t="shared" si="284"/>
        <v>2377952.6471666759</v>
      </c>
      <c r="L2263" s="29">
        <f>LN(Data[[#This Row],[MA'[n*ln(n)']
30d]])</f>
        <v>14.68175044315263</v>
      </c>
      <c r="M2263" s="43">
        <f t="shared" si="285"/>
        <v>14.650243887926571</v>
      </c>
      <c r="N2263" s="40">
        <f>Data[[#This Row],[DAA 
(n)]]^1.5</f>
        <v>98074540.815719977</v>
      </c>
      <c r="O2263" s="40">
        <f t="shared" si="286"/>
        <v>86682419.599856988</v>
      </c>
      <c r="P2263" s="43">
        <f>LN(Data[[#This Row],[MA'[n^1.5']]])</f>
        <v>18.277761648408241</v>
      </c>
      <c r="Q2263" s="43">
        <f t="shared" si="287"/>
        <v>18.233035931239062</v>
      </c>
      <c r="R2263" s="30">
        <f>$O$1+$O$2*Data[[#This Row],[MA'[ln(n^2)']]]</f>
        <v>24.346512165206033</v>
      </c>
      <c r="S2263" s="30">
        <f>$Q$1+$Q$2*Data[[#This Row],[MA'[ln(n*ln(n))']]]</f>
        <v>20.692902415078841</v>
      </c>
      <c r="T2263" s="31">
        <f>$O$3*Data[[#This Row],[Metcalfe
(n^2)]]</f>
        <v>23518613851.720001</v>
      </c>
      <c r="U2263" s="31">
        <f t="shared" si="280"/>
        <v>20107168700.684002</v>
      </c>
      <c r="V2263" s="30">
        <f>LN(Data[[#This Row],[MA'[NVA']
30d]]/Data[[#This Row],[MA'[NVMetcalfe calc']]])</f>
        <v>-1.2340015399067605</v>
      </c>
      <c r="W2263" s="30">
        <f>$Q$3+Data[[#This Row],[NVM
(scaled)]]/((Data[[#This Row],[Upper Bound]]-Data[[#This Row],[Lower Bound]])/2)</f>
        <v>-8.5497179119254141E-2</v>
      </c>
      <c r="X2263" s="30">
        <f>(Data[[#This Row],[Upper Bound]]+Data[[#This Row],[Lower Bound]])/2</f>
        <v>22.519707290142435</v>
      </c>
      <c r="Y2263" s="32">
        <f>LN(Data[[#This Row],[NVActual]]/Data[[#This Row],[MA'[n^2']
30d]])</f>
        <v>-2.0257962341684288</v>
      </c>
      <c r="Z2263" s="32">
        <f>LN(Data[[#This Row],[NVActual]]/Data[[#This Row],[MA'[n*ln(n)']
30d]])</f>
        <v>7.6707220302872425</v>
      </c>
      <c r="AA2263" s="32">
        <f>LN(Data[[#This Row],[NVActual]]/Data[[#This Row],[MA'[n^1.5']]])</f>
        <v>4.0747108250316328</v>
      </c>
      <c r="AB2263" s="32">
        <f>LN(Data[[#This Row],[NVActual]]/Data[[#This Row],[Metcalfe
(n^2)]])</f>
        <v>-2.1825120173310499</v>
      </c>
      <c r="AC2263" s="34">
        <f>1+Data[[#This Row],[MA'[NVMetcalfe calc']]]/((Data[[#This Row],[NVM_norm
(scaled)]]-Data[[#This Row],[NV_fund.]])/2)</f>
        <v>-1778985783.271539</v>
      </c>
    </row>
    <row r="2264" spans="1:29" x14ac:dyDescent="0.2">
      <c r="A2264" s="23">
        <v>41912</v>
      </c>
      <c r="B2264" s="24">
        <v>5187467074.4693499</v>
      </c>
      <c r="C2264" s="24">
        <f t="shared" si="281"/>
        <v>5892772633.2384119</v>
      </c>
      <c r="D2264" s="25">
        <f>LN(Data[[#This Row],[NVActual]])</f>
        <v>22.36951137539284</v>
      </c>
      <c r="E2264" s="26">
        <v>217696</v>
      </c>
      <c r="F2264" s="40">
        <f>Data[[#This Row],[DAA 
(n)]]^2</f>
        <v>47391548416</v>
      </c>
      <c r="G2264" s="41">
        <f t="shared" si="282"/>
        <v>38368472078.300003</v>
      </c>
      <c r="H2264" s="28">
        <f>LN(Data[[#This Row],[Metcalfe
(n^2)]])</f>
        <v>24.581709746289576</v>
      </c>
      <c r="I2264" s="42">
        <f t="shared" si="283"/>
        <v>24.339139226014858</v>
      </c>
      <c r="J2264" s="40">
        <f>Data[[#This Row],[DAA 
(n)]]*LN(Data[[#This Row],[DAA 
(n)]])</f>
        <v>2675669.9424641277</v>
      </c>
      <c r="K2264" s="40">
        <f t="shared" si="284"/>
        <v>2368145.7995517422</v>
      </c>
      <c r="L2264" s="29">
        <f>LN(Data[[#This Row],[MA'[n*ln(n)']
30d]])</f>
        <v>14.67761784384728</v>
      </c>
      <c r="M2264" s="43">
        <f t="shared" si="285"/>
        <v>14.648602478573752</v>
      </c>
      <c r="N2264" s="40">
        <f>Data[[#This Row],[DAA 
(n)]]^1.5</f>
        <v>101572390.55948992</v>
      </c>
      <c r="O2264" s="40">
        <f t="shared" si="286"/>
        <v>86182692.074032351</v>
      </c>
      <c r="P2264" s="43">
        <f>LN(Data[[#This Row],[MA'[n^1.5']]])</f>
        <v>18.271979927469047</v>
      </c>
      <c r="Q2264" s="43">
        <f t="shared" si="287"/>
        <v>18.230657010863997</v>
      </c>
      <c r="R2264" s="30">
        <f>$O$1+$O$2*Data[[#This Row],[MA'[ln(n^2)']]]</f>
        <v>24.339139226014858</v>
      </c>
      <c r="S2264" s="30">
        <f>$Q$1+$Q$2*Data[[#This Row],[MA'[ln(n*ln(n))']]]</f>
        <v>20.690194089646688</v>
      </c>
      <c r="T2264" s="31">
        <f>$O$3*Data[[#This Row],[Metcalfe
(n^2)]]</f>
        <v>24643605176.32</v>
      </c>
      <c r="U2264" s="31">
        <f t="shared" si="280"/>
        <v>19951605480.716003</v>
      </c>
      <c r="V2264" s="30">
        <f>LN(Data[[#This Row],[MA'[NVA']
30d]]/Data[[#This Row],[MA'[NVMetcalfe calc']]])</f>
        <v>-1.2195829927254409</v>
      </c>
      <c r="W2264" s="30">
        <f>$Q$3+Data[[#This Row],[NVM
(scaled)]]/((Data[[#This Row],[Upper Bound]]-Data[[#This Row],[Lower Bound]])/2)</f>
        <v>-7.8457840360572684E-2</v>
      </c>
      <c r="X2264" s="30">
        <f>(Data[[#This Row],[Upper Bound]]+Data[[#This Row],[Lower Bound]])/2</f>
        <v>22.514666657830773</v>
      </c>
      <c r="Y2264" s="29">
        <f>LN(Data[[#This Row],[NVActual]]/Data[[#This Row],[MA'[n^2']
30d]])</f>
        <v>-2.0009905442820108</v>
      </c>
      <c r="Z2264" s="29">
        <f>LN(Data[[#This Row],[NVActual]]/Data[[#This Row],[MA'[n*ln(n)']
30d]])</f>
        <v>7.691893531545559</v>
      </c>
      <c r="AA2264" s="29">
        <f>LN(Data[[#This Row],[NVActual]]/Data[[#This Row],[MA'[n^1.5']]])</f>
        <v>4.0975314479237932</v>
      </c>
      <c r="AB2264" s="29">
        <f>LN(Data[[#This Row],[NVActual]]/Data[[#This Row],[Metcalfe
(n^2)]])</f>
        <v>-2.2121983708967354</v>
      </c>
      <c r="AC2264" s="26">
        <f>1+Data[[#This Row],[MA'[NVMetcalfe calc']]]/((Data[[#This Row],[NVM_norm
(scaled)]]-Data[[#This Row],[NV_fund.]])/2)</f>
        <v>-1766166115.8036492</v>
      </c>
    </row>
    <row r="2265" spans="1:29" x14ac:dyDescent="0.2">
      <c r="A2265" s="23">
        <v>41911</v>
      </c>
      <c r="B2265" s="24">
        <v>4975038106.4460297</v>
      </c>
      <c r="C2265" s="24">
        <f t="shared" si="281"/>
        <v>5930859248.0165672</v>
      </c>
      <c r="D2265" s="25">
        <f>LN(Data[[#This Row],[NVActual]])</f>
        <v>22.327698867114773</v>
      </c>
      <c r="E2265" s="26">
        <v>198246</v>
      </c>
      <c r="F2265" s="40">
        <f>Data[[#This Row],[DAA 
(n)]]^2</f>
        <v>39301476516</v>
      </c>
      <c r="G2265" s="41">
        <f t="shared" si="282"/>
        <v>38009962358.966667</v>
      </c>
      <c r="H2265" s="28">
        <f>LN(Data[[#This Row],[Metcalfe
(n^2)]])</f>
        <v>24.394527925497556</v>
      </c>
      <c r="I2265" s="42">
        <f t="shared" si="283"/>
        <v>24.330559041503342</v>
      </c>
      <c r="J2265" s="40">
        <f>Data[[#This Row],[DAA 
(n)]]*LN(Data[[#This Row],[DAA 
(n)]])</f>
        <v>2418058.7915590941</v>
      </c>
      <c r="K2265" s="40">
        <f t="shared" si="284"/>
        <v>2356553.7643329371</v>
      </c>
      <c r="L2265" s="29">
        <f>LN(Data[[#This Row],[MA'[n*ln(n)']
30d]])</f>
        <v>14.672710840418963</v>
      </c>
      <c r="M2265" s="43">
        <f t="shared" si="285"/>
        <v>14.646785751952182</v>
      </c>
      <c r="N2265" s="40">
        <f>Data[[#This Row],[DAA 
(n)]]^1.5</f>
        <v>88268683.650493652</v>
      </c>
      <c r="O2265" s="40">
        <f t="shared" si="286"/>
        <v>85588281.399134457</v>
      </c>
      <c r="P2265" s="43">
        <f>LN(Data[[#This Row],[MA'[n^1.5']]])</f>
        <v>18.265058932197551</v>
      </c>
      <c r="Q2265" s="43">
        <f t="shared" si="287"/>
        <v>18.228058280466474</v>
      </c>
      <c r="R2265" s="30">
        <f>$O$1+$O$2*Data[[#This Row],[MA'[ln(n^2)']]]</f>
        <v>24.330559041503342</v>
      </c>
      <c r="S2265" s="30">
        <f>$Q$1+$Q$2*Data[[#This Row],[MA'[ln(n*ln(n))']]]</f>
        <v>20.687196490721099</v>
      </c>
      <c r="T2265" s="31">
        <f>$O$3*Data[[#This Row],[Metcalfe
(n^2)]]</f>
        <v>20436767788.32</v>
      </c>
      <c r="U2265" s="31">
        <f t="shared" si="280"/>
        <v>19765180426.66267</v>
      </c>
      <c r="V2265" s="30">
        <f>LN(Data[[#This Row],[MA'[NVA']
30d]]/Data[[#This Row],[MA'[NVMetcalfe calc']]])</f>
        <v>-1.2037527243031481</v>
      </c>
      <c r="W2265" s="30">
        <f>$Q$3+Data[[#This Row],[NVM
(scaled)]]/((Data[[#This Row],[Upper Bound]]-Data[[#This Row],[Lower Bound]])/2)</f>
        <v>-7.0792170707632773E-2</v>
      </c>
      <c r="X2265" s="30">
        <f>(Data[[#This Row],[Upper Bound]]+Data[[#This Row],[Lower Bound]])/2</f>
        <v>22.508877766112221</v>
      </c>
      <c r="Y2265" s="32">
        <f>LN(Data[[#This Row],[NVActual]]/Data[[#This Row],[MA'[n^2']
30d]])</f>
        <v>-2.0334152625393984</v>
      </c>
      <c r="Z2265" s="32">
        <f>LN(Data[[#This Row],[NVActual]]/Data[[#This Row],[MA'[n*ln(n)']
30d]])</f>
        <v>7.6549880266958112</v>
      </c>
      <c r="AA2265" s="32">
        <f>LN(Data[[#This Row],[NVActual]]/Data[[#This Row],[MA'[n^1.5']]])</f>
        <v>4.0626399349172235</v>
      </c>
      <c r="AB2265" s="32">
        <f>LN(Data[[#This Row],[NVActual]]/Data[[#This Row],[Metcalfe
(n^2)]])</f>
        <v>-2.0668290583827829</v>
      </c>
      <c r="AC2265" s="34">
        <f>1+Data[[#This Row],[MA'[NVMetcalfe calc']]]/((Data[[#This Row],[NVM_norm
(scaled)]]-Data[[#This Row],[NV_fund.]])/2)</f>
        <v>-1750705875.7437785</v>
      </c>
    </row>
    <row r="2266" spans="1:29" x14ac:dyDescent="0.2">
      <c r="A2266" s="23">
        <v>41910</v>
      </c>
      <c r="B2266" s="24">
        <v>5005551063.2415304</v>
      </c>
      <c r="C2266" s="24">
        <f t="shared" si="281"/>
        <v>5986666854.1073046</v>
      </c>
      <c r="D2266" s="25">
        <f>LN(Data[[#This Row],[NVActual]])</f>
        <v>22.333813346198514</v>
      </c>
      <c r="E2266" s="26">
        <v>234946</v>
      </c>
      <c r="F2266" s="40">
        <f>Data[[#This Row],[DAA 
(n)]]^2</f>
        <v>55199622916</v>
      </c>
      <c r="G2266" s="41">
        <f t="shared" si="282"/>
        <v>37640377171.76667</v>
      </c>
      <c r="H2266" s="28">
        <f>LN(Data[[#This Row],[Metcalfe
(n^2)]])</f>
        <v>24.734221958974242</v>
      </c>
      <c r="I2266" s="42">
        <f t="shared" si="283"/>
        <v>24.319510822054156</v>
      </c>
      <c r="J2266" s="40">
        <f>Data[[#This Row],[DAA 
(n)]]*LN(Data[[#This Row],[DAA 
(n)]])</f>
        <v>2905603.2561865812</v>
      </c>
      <c r="K2266" s="40">
        <f t="shared" si="284"/>
        <v>2343316.4008312915</v>
      </c>
      <c r="L2266" s="29">
        <f>LN(Data[[#This Row],[MA'[n*ln(n)']
30d]])</f>
        <v>14.667077749273837</v>
      </c>
      <c r="M2266" s="43">
        <f t="shared" si="285"/>
        <v>14.64500739958058</v>
      </c>
      <c r="N2266" s="40">
        <f>Data[[#This Row],[DAA 
(n)]]^1.5</f>
        <v>113881212.69824307</v>
      </c>
      <c r="O2266" s="40">
        <f t="shared" si="286"/>
        <v>84940694.126095027</v>
      </c>
      <c r="P2266" s="43">
        <f>LN(Data[[#This Row],[MA'[n^1.5']]])</f>
        <v>18.257463854773803</v>
      </c>
      <c r="Q2266" s="43">
        <f t="shared" si="287"/>
        <v>18.225518350206247</v>
      </c>
      <c r="R2266" s="30">
        <f>$O$1+$O$2*Data[[#This Row],[MA'[ln(n^2)']]]</f>
        <v>24.319510822054156</v>
      </c>
      <c r="S2266" s="30">
        <f>$Q$1+$Q$2*Data[[#This Row],[MA'[ln(n*ln(n))']]]</f>
        <v>20.684262209307956</v>
      </c>
      <c r="T2266" s="31">
        <f>$O$3*Data[[#This Row],[Metcalfe
(n^2)]]</f>
        <v>28703803916.32</v>
      </c>
      <c r="U2266" s="31">
        <f t="shared" si="280"/>
        <v>19572996129.318668</v>
      </c>
      <c r="V2266" s="30">
        <f>LN(Data[[#This Row],[MA'[NVA']
30d]]/Data[[#This Row],[MA'[NVMetcalfe calc']]])</f>
        <v>-1.1846160622485797</v>
      </c>
      <c r="W2266" s="30">
        <f>$Q$3+Data[[#This Row],[NVM
(scaled)]]/((Data[[#This Row],[Upper Bound]]-Data[[#This Row],[Lower Bound]])/2)</f>
        <v>-6.1738677841721379E-2</v>
      </c>
      <c r="X2266" s="30">
        <f>(Data[[#This Row],[Upper Bound]]+Data[[#This Row],[Lower Bound]])/2</f>
        <v>22.501886515681058</v>
      </c>
      <c r="Y2266" s="29">
        <f>LN(Data[[#This Row],[NVActual]]/Data[[#This Row],[MA'[n^2']
30d]])</f>
        <v>-2.0175298259187668</v>
      </c>
      <c r="Z2266" s="29">
        <f>LN(Data[[#This Row],[NVActual]]/Data[[#This Row],[MA'[n*ln(n)']
30d]])</f>
        <v>7.6667355969246778</v>
      </c>
      <c r="AA2266" s="29">
        <f>LN(Data[[#This Row],[NVActual]]/Data[[#This Row],[MA'[n^1.5']]])</f>
        <v>4.076349491424712</v>
      </c>
      <c r="AB2266" s="29">
        <f>LN(Data[[#This Row],[NVActual]]/Data[[#This Row],[Metcalfe
(n^2)]])</f>
        <v>-2.4004086127757289</v>
      </c>
      <c r="AC2266" s="26">
        <f>1+Data[[#This Row],[MA'[NVMetcalfe calc']]]/((Data[[#This Row],[NVM_norm
(scaled)]]-Data[[#This Row],[NV_fund.]])/2)</f>
        <v>-1734915905.5926504</v>
      </c>
    </row>
    <row r="2267" spans="1:29" x14ac:dyDescent="0.2">
      <c r="A2267" s="23">
        <v>41909</v>
      </c>
      <c r="B2267" s="24">
        <v>5331026336.2038898</v>
      </c>
      <c r="C2267" s="24">
        <f t="shared" si="281"/>
        <v>6043791627.2487707</v>
      </c>
      <c r="D2267" s="25">
        <f>LN(Data[[#This Row],[NVActual]])</f>
        <v>22.396809614974398</v>
      </c>
      <c r="E2267" s="26">
        <v>167251</v>
      </c>
      <c r="F2267" s="40">
        <f>Data[[#This Row],[DAA 
(n)]]^2</f>
        <v>27972897001</v>
      </c>
      <c r="G2267" s="41">
        <f t="shared" si="282"/>
        <v>36708494842.066666</v>
      </c>
      <c r="H2267" s="28">
        <f>LN(Data[[#This Row],[Metcalfe
(n^2)]])</f>
        <v>24.054501914091688</v>
      </c>
      <c r="I2267" s="42">
        <f t="shared" si="283"/>
        <v>24.295972358799869</v>
      </c>
      <c r="J2267" s="40">
        <f>Data[[#This Row],[DAA 
(n)]]*LN(Data[[#This Row],[DAA 
(n)]])</f>
        <v>2011569.7498168745</v>
      </c>
      <c r="K2267" s="40">
        <f t="shared" si="284"/>
        <v>2312562.1718561626</v>
      </c>
      <c r="L2267" s="29">
        <f>LN(Data[[#This Row],[MA'[n*ln(n)']
30d]])</f>
        <v>14.653866633134308</v>
      </c>
      <c r="M2267" s="43">
        <f t="shared" si="285"/>
        <v>14.643478363621963</v>
      </c>
      <c r="N2267" s="40">
        <f>Data[[#This Row],[DAA 
(n)]]^1.5</f>
        <v>68399524.825208038</v>
      </c>
      <c r="O2267" s="40">
        <f t="shared" si="286"/>
        <v>83379881.412458554</v>
      </c>
      <c r="P2267" s="43">
        <f>LN(Data[[#This Row],[MA'[n^1.5']]])</f>
        <v>18.238917608161877</v>
      </c>
      <c r="Q2267" s="43">
        <f t="shared" si="287"/>
        <v>18.223314321148496</v>
      </c>
      <c r="R2267" s="30">
        <f>$O$1+$O$2*Data[[#This Row],[MA'[ln(n^2)']]]</f>
        <v>24.295972358799869</v>
      </c>
      <c r="S2267" s="30">
        <f>$Q$1+$Q$2*Data[[#This Row],[MA'[ln(n*ln(n))']]]</f>
        <v>20.681739299976236</v>
      </c>
      <c r="T2267" s="31">
        <f>$O$3*Data[[#This Row],[Metcalfe
(n^2)]]</f>
        <v>14545906440.52</v>
      </c>
      <c r="U2267" s="31">
        <f t="shared" si="280"/>
        <v>19088417317.874672</v>
      </c>
      <c r="V2267" s="30">
        <f>LN(Data[[#This Row],[MA'[NVA']
30d]]/Data[[#This Row],[MA'[NVMetcalfe calc']]])</f>
        <v>-1.1500501601076953</v>
      </c>
      <c r="W2267" s="30">
        <f>$Q$3+Data[[#This Row],[NVM
(scaled)]]/((Data[[#This Row],[Upper Bound]]-Data[[#This Row],[Lower Bound]])/2)</f>
        <v>-4.6400664478463916E-2</v>
      </c>
      <c r="X2267" s="30">
        <f>(Data[[#This Row],[Upper Bound]]+Data[[#This Row],[Lower Bound]])/2</f>
        <v>22.488855829388051</v>
      </c>
      <c r="Y2267" s="32">
        <f>LN(Data[[#This Row],[NVActual]]/Data[[#This Row],[MA'[n^2']
30d]])</f>
        <v>-1.9294644173344488</v>
      </c>
      <c r="Z2267" s="32">
        <f>LN(Data[[#This Row],[NVActual]]/Data[[#This Row],[MA'[n*ln(n)']
30d]])</f>
        <v>7.7429429818400912</v>
      </c>
      <c r="AA2267" s="32">
        <f>LN(Data[[#This Row],[NVActual]]/Data[[#This Row],[MA'[n^1.5']]])</f>
        <v>4.1578920068125207</v>
      </c>
      <c r="AB2267" s="32">
        <f>LN(Data[[#This Row],[NVActual]]/Data[[#This Row],[Metcalfe
(n^2)]])</f>
        <v>-1.6576922991172889</v>
      </c>
      <c r="AC2267" s="34">
        <f>1+Data[[#This Row],[MA'[NVMetcalfe calc']]]/((Data[[#This Row],[NVM_norm
(scaled)]]-Data[[#This Row],[NV_fund.]])/2)</f>
        <v>-1694093636.0588923</v>
      </c>
    </row>
    <row r="2268" spans="1:29" x14ac:dyDescent="0.2">
      <c r="A2268" s="23">
        <v>41908</v>
      </c>
      <c r="B2268" s="24">
        <v>5401600146.5677996</v>
      </c>
      <c r="C2268" s="24">
        <f t="shared" si="281"/>
        <v>6088911931.7346478</v>
      </c>
      <c r="D2268" s="25">
        <f>LN(Data[[#This Row],[NVActual]])</f>
        <v>22.409961070060003</v>
      </c>
      <c r="E2268" s="26">
        <v>180341</v>
      </c>
      <c r="F2268" s="40">
        <f>Data[[#This Row],[DAA 
(n)]]^2</f>
        <v>32522876281</v>
      </c>
      <c r="G2268" s="41">
        <f t="shared" si="282"/>
        <v>37001820430.166664</v>
      </c>
      <c r="H2268" s="28">
        <f>LN(Data[[#This Row],[Metcalfe
(n^2)]])</f>
        <v>24.205209564240072</v>
      </c>
      <c r="I2268" s="42">
        <f t="shared" si="283"/>
        <v>24.305089648247321</v>
      </c>
      <c r="J2268" s="40">
        <f>Data[[#This Row],[DAA 
(n)]]*LN(Data[[#This Row],[DAA 
(n)]])</f>
        <v>2182595.8490123092</v>
      </c>
      <c r="K2268" s="40">
        <f t="shared" si="284"/>
        <v>2323263.0116259456</v>
      </c>
      <c r="L2268" s="29">
        <f>LN(Data[[#This Row],[MA'[n*ln(n)']
30d]])</f>
        <v>14.658483226017674</v>
      </c>
      <c r="M2268" s="43">
        <f t="shared" si="285"/>
        <v>14.642489521527361</v>
      </c>
      <c r="N2268" s="40">
        <f>Data[[#This Row],[DAA 
(n)]]^1.5</f>
        <v>76584646.185719162</v>
      </c>
      <c r="O2268" s="40">
        <f t="shared" si="286"/>
        <v>83899024.043526933</v>
      </c>
      <c r="P2268" s="43">
        <f>LN(Data[[#This Row],[MA'[n^1.5']]])</f>
        <v>18.245124538992268</v>
      </c>
      <c r="Q2268" s="43">
        <f t="shared" si="287"/>
        <v>18.221862585276792</v>
      </c>
      <c r="R2268" s="30">
        <f>$O$1+$O$2*Data[[#This Row],[MA'[ln(n^2)']]]</f>
        <v>24.305089648247321</v>
      </c>
      <c r="S2268" s="30">
        <f>$Q$1+$Q$2*Data[[#This Row],[MA'[ln(n*ln(n))']]]</f>
        <v>20.680107710520144</v>
      </c>
      <c r="T2268" s="31">
        <f>$O$3*Data[[#This Row],[Metcalfe
(n^2)]]</f>
        <v>16911895666.120001</v>
      </c>
      <c r="U2268" s="31">
        <f t="shared" si="280"/>
        <v>19240946623.686668</v>
      </c>
      <c r="V2268" s="30">
        <f>LN(Data[[#This Row],[MA'[NVA']
30d]]/Data[[#This Row],[MA'[NVMetcalfe calc']]])</f>
        <v>-1.1505712438229909</v>
      </c>
      <c r="W2268" s="30">
        <f>$Q$3+Data[[#This Row],[NVM
(scaled)]]/((Data[[#This Row],[Upper Bound]]-Data[[#This Row],[Lower Bound]])/2)</f>
        <v>-4.4801090647301867E-2</v>
      </c>
      <c r="X2268" s="30">
        <f>(Data[[#This Row],[Upper Bound]]+Data[[#This Row],[Lower Bound]])/2</f>
        <v>22.492598679383732</v>
      </c>
      <c r="Y2268" s="29">
        <f>LN(Data[[#This Row],[NVActual]]/Data[[#This Row],[MA'[n^2']
30d]])</f>
        <v>-1.9242718791356279</v>
      </c>
      <c r="Z2268" s="29">
        <f>LN(Data[[#This Row],[NVActual]]/Data[[#This Row],[MA'[n*ln(n)']
30d]])</f>
        <v>7.751477844042328</v>
      </c>
      <c r="AA2268" s="29">
        <f>LN(Data[[#This Row],[NVActual]]/Data[[#This Row],[MA'[n^1.5']]])</f>
        <v>4.164836531067734</v>
      </c>
      <c r="AB2268" s="29">
        <f>LN(Data[[#This Row],[NVActual]]/Data[[#This Row],[Metcalfe
(n^2)]])</f>
        <v>-1.7952484941800706</v>
      </c>
      <c r="AC2268" s="26">
        <f>1+Data[[#This Row],[MA'[NVMetcalfe calc']]]/((Data[[#This Row],[NVM_norm
(scaled)]]-Data[[#This Row],[NV_fund.]])/2)</f>
        <v>-1707468191.428498</v>
      </c>
    </row>
    <row r="2269" spans="1:29" x14ac:dyDescent="0.2">
      <c r="A2269" s="23">
        <v>41907</v>
      </c>
      <c r="B2269" s="24">
        <v>5452132492.7096701</v>
      </c>
      <c r="C2269" s="24">
        <f t="shared" si="281"/>
        <v>6133252042.5446348</v>
      </c>
      <c r="D2269" s="25">
        <f>LN(Data[[#This Row],[NVActual]])</f>
        <v>22.419272652156302</v>
      </c>
      <c r="E2269" s="26">
        <v>201394</v>
      </c>
      <c r="F2269" s="40">
        <f>Data[[#This Row],[DAA 
(n)]]^2</f>
        <v>40559543236</v>
      </c>
      <c r="G2269" s="41">
        <f t="shared" si="282"/>
        <v>37114846590.166664</v>
      </c>
      <c r="H2269" s="28">
        <f>LN(Data[[#This Row],[Metcalfe
(n^2)]])</f>
        <v>24.426036934726085</v>
      </c>
      <c r="I2269" s="42">
        <f t="shared" si="283"/>
        <v>24.308395449158024</v>
      </c>
      <c r="J2269" s="40">
        <f>Data[[#This Row],[DAA 
(n)]]*LN(Data[[#This Row],[DAA 
(n)]])</f>
        <v>2459628.6412161128</v>
      </c>
      <c r="K2269" s="40">
        <f t="shared" si="284"/>
        <v>2327274.8071597544</v>
      </c>
      <c r="L2269" s="29">
        <f>LN(Data[[#This Row],[MA'[n*ln(n)']
30d]])</f>
        <v>14.660208530352477</v>
      </c>
      <c r="M2269" s="43">
        <f t="shared" si="285"/>
        <v>14.641208778901044</v>
      </c>
      <c r="N2269" s="40">
        <f>Data[[#This Row],[DAA 
(n)]]^1.5</f>
        <v>90379470.293153226</v>
      </c>
      <c r="O2269" s="40">
        <f t="shared" si="286"/>
        <v>84096144.321124688</v>
      </c>
      <c r="P2269" s="43">
        <f>LN(Data[[#This Row],[MA'[n^1.5']]])</f>
        <v>18.24747127753221</v>
      </c>
      <c r="Q2269" s="43">
        <f t="shared" si="287"/>
        <v>18.220014771019613</v>
      </c>
      <c r="R2269" s="30">
        <f>$O$1+$O$2*Data[[#This Row],[MA'[ln(n^2)']]]</f>
        <v>24.308395449158024</v>
      </c>
      <c r="S2269" s="30">
        <f>$Q$1+$Q$2*Data[[#This Row],[MA'[ln(n*ln(n))']]]</f>
        <v>20.677994485186719</v>
      </c>
      <c r="T2269" s="31">
        <f>$O$3*Data[[#This Row],[Metcalfe
(n^2)]]</f>
        <v>21090962482.720001</v>
      </c>
      <c r="U2269" s="31">
        <f t="shared" si="280"/>
        <v>19299720226.886669</v>
      </c>
      <c r="V2269" s="30">
        <f>LN(Data[[#This Row],[MA'[NVA']
30d]]/Data[[#This Row],[MA'[NVMetcalfe calc']]])</f>
        <v>-1.1463654778634806</v>
      </c>
      <c r="W2269" s="30">
        <f>$Q$3+Data[[#This Row],[NVM
(scaled)]]/((Data[[#This Row],[Upper Bound]]-Data[[#This Row],[Lower Bound]])/2)</f>
        <v>-4.1536565376772416E-2</v>
      </c>
      <c r="X2269" s="30">
        <f>(Data[[#This Row],[Upper Bound]]+Data[[#This Row],[Lower Bound]])/2</f>
        <v>22.493194967172371</v>
      </c>
      <c r="Y2269" s="32">
        <f>LN(Data[[#This Row],[NVActual]]/Data[[#This Row],[MA'[n^2']
30d]])</f>
        <v>-1.9180102519863094</v>
      </c>
      <c r="Z2269" s="32">
        <f>LN(Data[[#This Row],[NVActual]]/Data[[#This Row],[MA'[n*ln(n)']
30d]])</f>
        <v>7.7590641218038243</v>
      </c>
      <c r="AA2269" s="32">
        <f>LN(Data[[#This Row],[NVActual]]/Data[[#This Row],[MA'[n^1.5']]])</f>
        <v>4.1718013746240938</v>
      </c>
      <c r="AB2269" s="32">
        <f>LN(Data[[#This Row],[NVActual]]/Data[[#This Row],[Metcalfe
(n^2)]])</f>
        <v>-2.0067642825697836</v>
      </c>
      <c r="AC2269" s="34">
        <f>1+Data[[#This Row],[MA'[NVMetcalfe calc']]]/((Data[[#This Row],[NVM_norm
(scaled)]]-Data[[#This Row],[NV_fund.]])/2)</f>
        <v>-1712886633.4833238</v>
      </c>
    </row>
    <row r="2270" spans="1:29" x14ac:dyDescent="0.2">
      <c r="A2270" s="23">
        <v>41906</v>
      </c>
      <c r="B2270" s="24">
        <v>5634369790.61765</v>
      </c>
      <c r="C2270" s="24">
        <f t="shared" si="281"/>
        <v>6176578996.7478161</v>
      </c>
      <c r="D2270" s="25">
        <f>LN(Data[[#This Row],[NVActual]])</f>
        <v>22.452151139784064</v>
      </c>
      <c r="E2270" s="26">
        <v>189719</v>
      </c>
      <c r="F2270" s="40">
        <f>Data[[#This Row],[DAA 
(n)]]^2</f>
        <v>35993298961</v>
      </c>
      <c r="G2270" s="41">
        <f t="shared" si="282"/>
        <v>36944431784.833336</v>
      </c>
      <c r="H2270" s="28">
        <f>LN(Data[[#This Row],[Metcalfe
(n^2)]])</f>
        <v>24.306598618104104</v>
      </c>
      <c r="I2270" s="42">
        <f t="shared" si="283"/>
        <v>24.303904459838872</v>
      </c>
      <c r="J2270" s="40">
        <f>Data[[#This Row],[DAA 
(n)]]*LN(Data[[#This Row],[DAA 
(n)]])</f>
        <v>2305711.7916140463</v>
      </c>
      <c r="K2270" s="40">
        <f t="shared" si="284"/>
        <v>2321510.8788218242</v>
      </c>
      <c r="L2270" s="29">
        <f>LN(Data[[#This Row],[MA'[n*ln(n)']
30d]])</f>
        <v>14.657728772548655</v>
      </c>
      <c r="M2270" s="43">
        <f t="shared" si="285"/>
        <v>14.639773472386013</v>
      </c>
      <c r="N2270" s="40">
        <f>Data[[#This Row],[DAA 
(n)]]^1.5</f>
        <v>82635420.284415305</v>
      </c>
      <c r="O2270" s="40">
        <f t="shared" si="286"/>
        <v>83806599.57169722</v>
      </c>
      <c r="P2270" s="43">
        <f>LN(Data[[#This Row],[MA'[n^1.5']]])</f>
        <v>18.244022316190261</v>
      </c>
      <c r="Q2270" s="43">
        <f t="shared" si="287"/>
        <v>18.21795522697499</v>
      </c>
      <c r="R2270" s="30">
        <f>$O$1+$O$2*Data[[#This Row],[MA'[ln(n^2)']]]</f>
        <v>24.303904459838872</v>
      </c>
      <c r="S2270" s="30">
        <f>$Q$1+$Q$2*Data[[#This Row],[MA'[ln(n*ln(n))']]]</f>
        <v>20.675626229436919</v>
      </c>
      <c r="T2270" s="31">
        <f>$O$3*Data[[#This Row],[Metcalfe
(n^2)]]</f>
        <v>18716515459.720001</v>
      </c>
      <c r="U2270" s="31">
        <f t="shared" si="280"/>
        <v>19211104528.113335</v>
      </c>
      <c r="V2270" s="30">
        <f>LN(Data[[#This Row],[MA'[NVA']
30d]]/Data[[#This Row],[MA'[NVMetcalfe calc']]])</f>
        <v>-1.1347239148851178</v>
      </c>
      <c r="W2270" s="30">
        <f>$Q$3+Data[[#This Row],[NVM
(scaled)]]/((Data[[#This Row],[Upper Bound]]-Data[[#This Row],[Lower Bound]])/2)</f>
        <v>-3.5488919442326905E-2</v>
      </c>
      <c r="X2270" s="30">
        <f>(Data[[#This Row],[Upper Bound]]+Data[[#This Row],[Lower Bound]])/2</f>
        <v>22.489765344637895</v>
      </c>
      <c r="Y2270" s="29">
        <f>LN(Data[[#This Row],[NVActual]]/Data[[#This Row],[MA'[n^2']
30d]])</f>
        <v>-1.8805296372558131</v>
      </c>
      <c r="Z2270" s="29">
        <f>LN(Data[[#This Row],[NVActual]]/Data[[#This Row],[MA'[n*ln(n)']
30d]])</f>
        <v>7.7944223672354092</v>
      </c>
      <c r="AA2270" s="29">
        <f>LN(Data[[#This Row],[NVActual]]/Data[[#This Row],[MA'[n^1.5']]])</f>
        <v>4.2081288235938041</v>
      </c>
      <c r="AB2270" s="29">
        <f>LN(Data[[#This Row],[NVActual]]/Data[[#This Row],[Metcalfe
(n^2)]])</f>
        <v>-1.8544474783200406</v>
      </c>
      <c r="AC2270" s="26">
        <f>1+Data[[#This Row],[MA'[NVMetcalfe calc']]]/((Data[[#This Row],[NVM_norm
(scaled)]]-Data[[#This Row],[NV_fund.]])/2)</f>
        <v>-1705739193.1407046</v>
      </c>
    </row>
    <row r="2271" spans="1:29" x14ac:dyDescent="0.2">
      <c r="A2271" s="23">
        <v>41905</v>
      </c>
      <c r="B2271" s="24">
        <v>5833649828.04951</v>
      </c>
      <c r="C2271" s="24">
        <f t="shared" si="281"/>
        <v>6209557313.8539925</v>
      </c>
      <c r="D2271" s="25">
        <f>LN(Data[[#This Row],[NVActual]])</f>
        <v>22.486908683973013</v>
      </c>
      <c r="E2271" s="26">
        <v>195635</v>
      </c>
      <c r="F2271" s="40">
        <f>Data[[#This Row],[DAA 
(n)]]^2</f>
        <v>38273053225</v>
      </c>
      <c r="G2271" s="41">
        <f t="shared" si="282"/>
        <v>36839695152.833336</v>
      </c>
      <c r="H2271" s="28">
        <f>LN(Data[[#This Row],[Metcalfe
(n^2)]])</f>
        <v>24.368011914361851</v>
      </c>
      <c r="I2271" s="42">
        <f t="shared" si="283"/>
        <v>24.30085964293276</v>
      </c>
      <c r="J2271" s="40">
        <f>Data[[#This Row],[DAA 
(n)]]*LN(Data[[#This Row],[DAA 
(n)]])</f>
        <v>2383618.0054330905</v>
      </c>
      <c r="K2271" s="40">
        <f t="shared" si="284"/>
        <v>2317803.662307193</v>
      </c>
      <c r="L2271" s="29">
        <f>LN(Data[[#This Row],[MA'[n*ln(n)']
30d]])</f>
        <v>14.656130597960217</v>
      </c>
      <c r="M2271" s="43">
        <f t="shared" si="285"/>
        <v>14.638383427045177</v>
      </c>
      <c r="N2271" s="40">
        <f>Data[[#This Row],[DAA 
(n)]]^1.5</f>
        <v>86530623.294142738</v>
      </c>
      <c r="O2271" s="40">
        <f t="shared" si="286"/>
        <v>83624211.174533233</v>
      </c>
      <c r="P2271" s="43">
        <f>LN(Data[[#This Row],[MA'[n^1.5']]])</f>
        <v>18.241843643477694</v>
      </c>
      <c r="Q2271" s="43">
        <f t="shared" si="287"/>
        <v>18.215958764903487</v>
      </c>
      <c r="R2271" s="30">
        <f>$O$1+$O$2*Data[[#This Row],[MA'[ln(n^2)']]]</f>
        <v>24.30085964293276</v>
      </c>
      <c r="S2271" s="30">
        <f>$Q$1+$Q$2*Data[[#This Row],[MA'[ln(n*ln(n))']]]</f>
        <v>20.673332654624542</v>
      </c>
      <c r="T2271" s="31">
        <f>$O$3*Data[[#This Row],[Metcalfe
(n^2)]]</f>
        <v>19901987677</v>
      </c>
      <c r="U2271" s="31">
        <f t="shared" si="280"/>
        <v>19156641479.473335</v>
      </c>
      <c r="V2271" s="30">
        <f>LN(Data[[#This Row],[MA'[NVA']
30d]]/Data[[#This Row],[MA'[NVMetcalfe calc']]])</f>
        <v>-1.1265598616596897</v>
      </c>
      <c r="W2271" s="30">
        <f>$Q$3+Data[[#This Row],[NVM
(scaled)]]/((Data[[#This Row],[Upper Bound]]-Data[[#This Row],[Lower Bound]])/2)</f>
        <v>-3.1117287502297586E-2</v>
      </c>
      <c r="X2271" s="30">
        <f>(Data[[#This Row],[Upper Bound]]+Data[[#This Row],[Lower Bound]])/2</f>
        <v>22.487096148778651</v>
      </c>
      <c r="Y2271" s="32">
        <f>LN(Data[[#This Row],[NVActual]]/Data[[#This Row],[MA'[n^2']
30d]])</f>
        <v>-1.8429330894303215</v>
      </c>
      <c r="Z2271" s="32">
        <f>LN(Data[[#This Row],[NVActual]]/Data[[#This Row],[MA'[n*ln(n)']
30d]])</f>
        <v>7.8307780860127956</v>
      </c>
      <c r="AA2271" s="32">
        <f>LN(Data[[#This Row],[NVActual]]/Data[[#This Row],[MA'[n^1.5']]])</f>
        <v>4.2450650404953203</v>
      </c>
      <c r="AB2271" s="32">
        <f>LN(Data[[#This Row],[NVActual]]/Data[[#This Row],[Metcalfe
(n^2)]])</f>
        <v>-1.88110323038884</v>
      </c>
      <c r="AC2271" s="34">
        <f>1+Data[[#This Row],[MA'[NVMetcalfe calc']]]/((Data[[#This Row],[NVM_norm
(scaled)]]-Data[[#This Row],[NV_fund.]])/2)</f>
        <v>-1701435286.8109319</v>
      </c>
    </row>
    <row r="2272" spans="1:29" x14ac:dyDescent="0.2">
      <c r="A2272" s="23">
        <v>41904</v>
      </c>
      <c r="B2272" s="24">
        <v>5332713499.8669004</v>
      </c>
      <c r="C2272" s="24">
        <f t="shared" si="281"/>
        <v>6239059521.8833265</v>
      </c>
      <c r="D2272" s="25">
        <f>LN(Data[[#This Row],[NVActual]])</f>
        <v>22.3971260449892</v>
      </c>
      <c r="E2272" s="26">
        <v>206729</v>
      </c>
      <c r="F2272" s="40">
        <f>Data[[#This Row],[DAA 
(n)]]^2</f>
        <v>42736879441</v>
      </c>
      <c r="G2272" s="41">
        <f t="shared" si="282"/>
        <v>37010361915.333336</v>
      </c>
      <c r="H2272" s="28">
        <f>LN(Data[[#This Row],[Metcalfe
(n^2)]])</f>
        <v>24.478328071560725</v>
      </c>
      <c r="I2272" s="42">
        <f t="shared" si="283"/>
        <v>24.305044754705893</v>
      </c>
      <c r="J2272" s="40">
        <f>Data[[#This Row],[DAA 
(n)]]*LN(Data[[#This Row],[DAA 
(n)]])</f>
        <v>2530190.1419528387</v>
      </c>
      <c r="K2272" s="40">
        <f t="shared" si="284"/>
        <v>2323387.3051408329</v>
      </c>
      <c r="L2272" s="29">
        <f>LN(Data[[#This Row],[MA'[n*ln(n)']
30d]])</f>
        <v>14.65853672413199</v>
      </c>
      <c r="M2272" s="43">
        <f t="shared" si="285"/>
        <v>14.636783606316421</v>
      </c>
      <c r="N2272" s="40">
        <f>Data[[#This Row],[DAA 
(n)]]^1.5</f>
        <v>93994427.228205845</v>
      </c>
      <c r="O2272" s="40">
        <f t="shared" si="286"/>
        <v>83909015.297900036</v>
      </c>
      <c r="P2272" s="43">
        <f>LN(Data[[#This Row],[MA'[n^1.5']]])</f>
        <v>18.245243618559901</v>
      </c>
      <c r="Q2272" s="43">
        <f t="shared" si="287"/>
        <v>18.213690798456142</v>
      </c>
      <c r="R2272" s="30">
        <f>$O$1+$O$2*Data[[#This Row],[MA'[ln(n^2)']]]</f>
        <v>24.305044754705893</v>
      </c>
      <c r="S2272" s="30">
        <f>$Q$1+$Q$2*Data[[#This Row],[MA'[ln(n*ln(n))']]]</f>
        <v>20.670692950422094</v>
      </c>
      <c r="T2272" s="31">
        <f>$O$3*Data[[#This Row],[Metcalfe
(n^2)]]</f>
        <v>22223177309.32</v>
      </c>
      <c r="U2272" s="31">
        <f t="shared" si="280"/>
        <v>19245388195.973335</v>
      </c>
      <c r="V2272" s="30">
        <f>LN(Data[[#This Row],[MA'[NVA']
30d]]/Data[[#This Row],[MA'[NVMetcalfe calc']]])</f>
        <v>-1.1264420044207628</v>
      </c>
      <c r="W2272" s="30">
        <f>$Q$3+Data[[#This Row],[NVM
(scaled)]]/((Data[[#This Row],[Upper Bound]]-Data[[#This Row],[Lower Bound]])/2)</f>
        <v>-2.988605676149958E-2</v>
      </c>
      <c r="X2272" s="30">
        <f>(Data[[#This Row],[Upper Bound]]+Data[[#This Row],[Lower Bound]])/2</f>
        <v>22.487868852563992</v>
      </c>
      <c r="Y2272" s="29">
        <f>LN(Data[[#This Row],[NVActual]]/Data[[#This Row],[MA'[n^2']
30d]])</f>
        <v>-1.9373377171600241</v>
      </c>
      <c r="Z2272" s="29">
        <f>LN(Data[[#This Row],[NVActual]]/Data[[#This Row],[MA'[n*ln(n)']
30d]])</f>
        <v>7.7385893208572112</v>
      </c>
      <c r="AA2272" s="29">
        <f>LN(Data[[#This Row],[NVActual]]/Data[[#This Row],[MA'[n^1.5']]])</f>
        <v>4.1518824264293022</v>
      </c>
      <c r="AB2272" s="29">
        <f>LN(Data[[#This Row],[NVActual]]/Data[[#This Row],[Metcalfe
(n^2)]])</f>
        <v>-2.0812020265715239</v>
      </c>
      <c r="AC2272" s="26">
        <f>1+Data[[#This Row],[MA'[NVMetcalfe calc']]]/((Data[[#This Row],[NVM_norm
(scaled)]]-Data[[#This Row],[NV_fund.]])/2)</f>
        <v>-1709352309.962676</v>
      </c>
    </row>
    <row r="2273" spans="1:29" x14ac:dyDescent="0.2">
      <c r="A2273" s="23">
        <v>41903</v>
      </c>
      <c r="B2273" s="24">
        <v>5320703406.4463301</v>
      </c>
      <c r="C2273" s="24">
        <f t="shared" si="281"/>
        <v>6280350722.9210081</v>
      </c>
      <c r="D2273" s="25">
        <f>LN(Data[[#This Row],[NVActual]])</f>
        <v>22.394871350816597</v>
      </c>
      <c r="E2273" s="26">
        <v>200712</v>
      </c>
      <c r="F2273" s="40">
        <f>Data[[#This Row],[DAA 
(n)]]^2</f>
        <v>40285306944</v>
      </c>
      <c r="G2273" s="41">
        <f t="shared" si="282"/>
        <v>36348593369.833336</v>
      </c>
      <c r="H2273" s="28">
        <f>LN(Data[[#This Row],[Metcalfe
(n^2)]])</f>
        <v>24.419252647458944</v>
      </c>
      <c r="I2273" s="42">
        <f t="shared" si="283"/>
        <v>24.284223688386607</v>
      </c>
      <c r="J2273" s="40">
        <f>Data[[#This Row],[DAA 
(n)]]*LN(Data[[#This Row],[DAA 
(n)]])</f>
        <v>2450618.5186883896</v>
      </c>
      <c r="K2273" s="40">
        <f t="shared" si="284"/>
        <v>2299188.3674275009</v>
      </c>
      <c r="L2273" s="29">
        <f>LN(Data[[#This Row],[MA'[n*ln(n)']
30d]])</f>
        <v>14.648066734894091</v>
      </c>
      <c r="M2273" s="43">
        <f t="shared" si="285"/>
        <v>14.634897877408267</v>
      </c>
      <c r="N2273" s="40">
        <f>Data[[#This Row],[DAA 
(n)]]^1.5</f>
        <v>89920768.053571045</v>
      </c>
      <c r="O2273" s="40">
        <f t="shared" si="286"/>
        <v>82737082.611280158</v>
      </c>
      <c r="P2273" s="43">
        <f>LN(Data[[#This Row],[MA'[n^1.5']]])</f>
        <v>18.2311784586621</v>
      </c>
      <c r="Q2273" s="43">
        <f t="shared" si="287"/>
        <v>18.211018244435309</v>
      </c>
      <c r="R2273" s="30">
        <f>$O$1+$O$2*Data[[#This Row],[MA'[ln(n^2)']]]</f>
        <v>24.284223688386607</v>
      </c>
      <c r="S2273" s="30">
        <f>$Q$1+$Q$2*Data[[#This Row],[MA'[ln(n*ln(n))']]]</f>
        <v>20.667581497723639</v>
      </c>
      <c r="T2273" s="31">
        <f>$O$3*Data[[#This Row],[Metcalfe
(n^2)]]</f>
        <v>20948359610.880001</v>
      </c>
      <c r="U2273" s="31">
        <f t="shared" si="280"/>
        <v>18901268552.313335</v>
      </c>
      <c r="V2273" s="30">
        <f>LN(Data[[#This Row],[MA'[NVA']
30d]]/Data[[#This Row],[MA'[NVMetcalfe calc']]])</f>
        <v>-1.1018032124636488</v>
      </c>
      <c r="W2273" s="30">
        <f>$Q$3+Data[[#This Row],[NVM
(scaled)]]/((Data[[#This Row],[Upper Bound]]-Data[[#This Row],[Lower Bound]])/2)</f>
        <v>-1.9296222506145488E-2</v>
      </c>
      <c r="X2273" s="30">
        <f>(Data[[#This Row],[Upper Bound]]+Data[[#This Row],[Lower Bound]])/2</f>
        <v>22.475902593055125</v>
      </c>
      <c r="Y2273" s="32">
        <f>LN(Data[[#This Row],[NVActual]]/Data[[#This Row],[MA'[n^2']
30d]])</f>
        <v>-1.9215499925197013</v>
      </c>
      <c r="Z2273" s="32">
        <f>LN(Data[[#This Row],[NVActual]]/Data[[#This Row],[MA'[n*ln(n)']
30d]])</f>
        <v>7.7468046159225068</v>
      </c>
      <c r="AA2273" s="32">
        <f>LN(Data[[#This Row],[NVActual]]/Data[[#This Row],[MA'[n^1.5']]])</f>
        <v>4.1636928921544971</v>
      </c>
      <c r="AB2273" s="32">
        <f>LN(Data[[#This Row],[NVActual]]/Data[[#This Row],[Metcalfe
(n^2)]])</f>
        <v>-2.0243812966423449</v>
      </c>
      <c r="AC2273" s="34">
        <f>1+Data[[#This Row],[MA'[NVMetcalfe calc']]]/((Data[[#This Row],[NVM_norm
(scaled)]]-Data[[#This Row],[NV_fund.]])/2)</f>
        <v>-1680471348.2230351</v>
      </c>
    </row>
    <row r="2274" spans="1:29" x14ac:dyDescent="0.2">
      <c r="A2274" s="23">
        <v>41902</v>
      </c>
      <c r="B2274" s="24">
        <v>5470393212.7735395</v>
      </c>
      <c r="C2274" s="24">
        <f t="shared" si="281"/>
        <v>6329686660.4259291</v>
      </c>
      <c r="D2274" s="25">
        <f>LN(Data[[#This Row],[NVActual]])</f>
        <v>22.422616336130044</v>
      </c>
      <c r="E2274" s="26">
        <v>169941</v>
      </c>
      <c r="F2274" s="40">
        <f>Data[[#This Row],[DAA 
(n)]]^2</f>
        <v>28879943481</v>
      </c>
      <c r="G2274" s="41">
        <f t="shared" si="282"/>
        <v>36121744825.866669</v>
      </c>
      <c r="H2274" s="28">
        <f>LN(Data[[#This Row],[Metcalfe
(n^2)]])</f>
        <v>24.086413193940036</v>
      </c>
      <c r="I2274" s="42">
        <f t="shared" si="283"/>
        <v>24.278055587502603</v>
      </c>
      <c r="J2274" s="40">
        <f>Data[[#This Row],[DAA 
(n)]]*LN(Data[[#This Row],[DAA 
(n)]])</f>
        <v>2046634.5722956818</v>
      </c>
      <c r="K2274" s="40">
        <f t="shared" si="284"/>
        <v>2291405.3252277435</v>
      </c>
      <c r="L2274" s="29">
        <f>LN(Data[[#This Row],[MA'[n*ln(n)']
30d]])</f>
        <v>14.644675866445134</v>
      </c>
      <c r="M2274" s="43">
        <f t="shared" si="285"/>
        <v>14.633524457265372</v>
      </c>
      <c r="N2274" s="40">
        <f>Data[[#This Row],[DAA 
(n)]]^1.5</f>
        <v>70056309.316896155</v>
      </c>
      <c r="O2274" s="40">
        <f t="shared" si="286"/>
        <v>82348677.418800607</v>
      </c>
      <c r="P2274" s="43">
        <f>LN(Data[[#This Row],[MA'[n^1.5']]])</f>
        <v>18.226472953970799</v>
      </c>
      <c r="Q2274" s="43">
        <f t="shared" si="287"/>
        <v>18.209030378856941</v>
      </c>
      <c r="R2274" s="30">
        <f>$O$1+$O$2*Data[[#This Row],[MA'[ln(n^2)']]]</f>
        <v>24.278055587502603</v>
      </c>
      <c r="S2274" s="30">
        <f>$Q$1+$Q$2*Data[[#This Row],[MA'[ln(n*ln(n))']]]</f>
        <v>20.665315354487863</v>
      </c>
      <c r="T2274" s="31">
        <f>$O$3*Data[[#This Row],[Metcalfe
(n^2)]]</f>
        <v>15017570610.120001</v>
      </c>
      <c r="U2274" s="31">
        <f t="shared" si="280"/>
        <v>18783307309.450668</v>
      </c>
      <c r="V2274" s="30">
        <f>LN(Data[[#This Row],[MA'[NVA']
30d]]/Data[[#This Row],[MA'[NVMetcalfe calc']]])</f>
        <v>-1.0877178321310963</v>
      </c>
      <c r="W2274" s="30">
        <f>$Q$3+Data[[#This Row],[NVM
(scaled)]]/((Data[[#This Row],[Upper Bound]]-Data[[#This Row],[Lower Bound]])/2)</f>
        <v>-1.2156679957818772E-2</v>
      </c>
      <c r="X2274" s="30">
        <f>(Data[[#This Row],[Upper Bound]]+Data[[#This Row],[Lower Bound]])/2</f>
        <v>22.471685470995233</v>
      </c>
      <c r="Y2274" s="29">
        <f>LN(Data[[#This Row],[NVActual]]/Data[[#This Row],[MA'[n^2']
30d]])</f>
        <v>-1.8875445345624078</v>
      </c>
      <c r="Z2274" s="29">
        <f>LN(Data[[#This Row],[NVActual]]/Data[[#This Row],[MA'[n*ln(n)']
30d]])</f>
        <v>7.7779404696849106</v>
      </c>
      <c r="AA2274" s="29">
        <f>LN(Data[[#This Row],[NVActual]]/Data[[#This Row],[MA'[n^1.5']]])</f>
        <v>4.1961433821592458</v>
      </c>
      <c r="AB2274" s="29">
        <f>LN(Data[[#This Row],[NVActual]]/Data[[#This Row],[Metcalfe
(n^2)]])</f>
        <v>-1.6637968578099904</v>
      </c>
      <c r="AC2274" s="26">
        <f>1+Data[[#This Row],[MA'[NVMetcalfe calc']]]/((Data[[#This Row],[NVM_norm
(scaled)]]-Data[[#This Row],[NV_fund.]])/2)</f>
        <v>-1670827180.8795414</v>
      </c>
    </row>
    <row r="2275" spans="1:29" x14ac:dyDescent="0.2">
      <c r="A2275" s="23">
        <v>41901</v>
      </c>
      <c r="B2275" s="24">
        <v>5234786700.0775003</v>
      </c>
      <c r="C2275" s="24">
        <f t="shared" si="281"/>
        <v>6375414426.5894146</v>
      </c>
      <c r="D2275" s="25">
        <f>LN(Data[[#This Row],[NVActual]])</f>
        <v>22.378591935467945</v>
      </c>
      <c r="E2275" s="26">
        <v>172255</v>
      </c>
      <c r="F2275" s="40">
        <f>Data[[#This Row],[DAA 
(n)]]^2</f>
        <v>29671785025</v>
      </c>
      <c r="G2275" s="41">
        <f t="shared" si="282"/>
        <v>36407516269.300003</v>
      </c>
      <c r="H2275" s="28">
        <f>LN(Data[[#This Row],[Metcalfe
(n^2)]])</f>
        <v>24.11346243206162</v>
      </c>
      <c r="I2275" s="42">
        <f t="shared" si="283"/>
        <v>24.286720313292999</v>
      </c>
      <c r="J2275" s="40">
        <f>Data[[#This Row],[DAA 
(n)]]*LN(Data[[#This Row],[DAA 
(n)]])</f>
        <v>2076832.2356173871</v>
      </c>
      <c r="K2275" s="40">
        <f t="shared" si="284"/>
        <v>2301712.5292208823</v>
      </c>
      <c r="L2275" s="29">
        <f>LN(Data[[#This Row],[MA'[n*ln(n)']
30d]])</f>
        <v>14.64916398176088</v>
      </c>
      <c r="M2275" s="43">
        <f t="shared" si="285"/>
        <v>14.632209817986613</v>
      </c>
      <c r="N2275" s="40">
        <f>Data[[#This Row],[DAA 
(n)]]^1.5</f>
        <v>71492050.813229308</v>
      </c>
      <c r="O2275" s="40">
        <f t="shared" si="286"/>
        <v>82851349.922185928</v>
      </c>
      <c r="P2275" s="43">
        <f>LN(Data[[#This Row],[MA'[n^1.5']]])</f>
        <v>18.232558595273037</v>
      </c>
      <c r="Q2275" s="43">
        <f t="shared" si="287"/>
        <v>18.207124948905388</v>
      </c>
      <c r="R2275" s="30">
        <f>$O$1+$O$2*Data[[#This Row],[MA'[ln(n^2)']]]</f>
        <v>24.286720313292999</v>
      </c>
      <c r="S2275" s="30">
        <f>$Q$1+$Q$2*Data[[#This Row],[MA'[ln(n*ln(n))']]]</f>
        <v>20.663146199677911</v>
      </c>
      <c r="T2275" s="31">
        <f>$O$3*Data[[#This Row],[Metcalfe
(n^2)]]</f>
        <v>15429328213</v>
      </c>
      <c r="U2275" s="31">
        <f t="shared" si="280"/>
        <v>18931908460.036003</v>
      </c>
      <c r="V2275" s="30">
        <f>LN(Data[[#This Row],[MA'[NVA']
30d]]/Data[[#This Row],[MA'[NVMetcalfe calc']]])</f>
        <v>-1.0883996798105391</v>
      </c>
      <c r="W2275" s="30">
        <f>$Q$3+Data[[#This Row],[NVM
(scaled)]]/((Data[[#This Row],[Upper Bound]]-Data[[#This Row],[Lower Bound]])/2)</f>
        <v>-1.0732672043894387E-2</v>
      </c>
      <c r="X2275" s="30">
        <f>(Data[[#This Row],[Upper Bound]]+Data[[#This Row],[Lower Bound]])/2</f>
        <v>22.474933256485457</v>
      </c>
      <c r="Y2275" s="32">
        <f>LN(Data[[#This Row],[NVActual]]/Data[[#This Row],[MA'[n^2']
30d]])</f>
        <v>-1.9394491457196834</v>
      </c>
      <c r="Z2275" s="32">
        <f>LN(Data[[#This Row],[NVActual]]/Data[[#This Row],[MA'[n*ln(n)']
30d]])</f>
        <v>7.7294279537070629</v>
      </c>
      <c r="AA2275" s="32">
        <f>LN(Data[[#This Row],[NVActual]]/Data[[#This Row],[MA'[n^1.5']]])</f>
        <v>4.1460333401949052</v>
      </c>
      <c r="AB2275" s="32">
        <f>LN(Data[[#This Row],[NVActual]]/Data[[#This Row],[Metcalfe
(n^2)]])</f>
        <v>-1.7348704965936774</v>
      </c>
      <c r="AC2275" s="34">
        <f>1+Data[[#This Row],[MA'[NVMetcalfe calc']]]/((Data[[#This Row],[NVM_norm
(scaled)]]-Data[[#This Row],[NV_fund.]])/2)</f>
        <v>-1683909074.2491868</v>
      </c>
    </row>
    <row r="2276" spans="1:29" x14ac:dyDescent="0.2">
      <c r="A2276" s="23">
        <v>41900</v>
      </c>
      <c r="B2276" s="24">
        <v>5671277277.1070099</v>
      </c>
      <c r="C2276" s="24">
        <f t="shared" si="281"/>
        <v>6427048455.1350241</v>
      </c>
      <c r="D2276" s="25">
        <f>LN(Data[[#This Row],[NVActual]])</f>
        <v>22.458680198647787</v>
      </c>
      <c r="E2276" s="26">
        <v>190890</v>
      </c>
      <c r="F2276" s="40">
        <f>Data[[#This Row],[DAA 
(n)]]^2</f>
        <v>36438992100</v>
      </c>
      <c r="G2276" s="41">
        <f t="shared" si="282"/>
        <v>36581137374.099998</v>
      </c>
      <c r="H2276" s="28">
        <f>LN(Data[[#This Row],[Metcalfe
(n^2)]])</f>
        <v>24.318905249789896</v>
      </c>
      <c r="I2276" s="42">
        <f t="shared" si="283"/>
        <v>24.292111279714458</v>
      </c>
      <c r="J2276" s="40">
        <f>Data[[#This Row],[DAA 
(n)]]*LN(Data[[#This Row],[DAA 
(n)]])</f>
        <v>2321117.9115661965</v>
      </c>
      <c r="K2276" s="40">
        <f t="shared" si="284"/>
        <v>2308046.5809678412</v>
      </c>
      <c r="L2276" s="29">
        <f>LN(Data[[#This Row],[MA'[n*ln(n)']
30d]])</f>
        <v>14.651912088801543</v>
      </c>
      <c r="M2276" s="43">
        <f t="shared" si="285"/>
        <v>14.630583857045032</v>
      </c>
      <c r="N2276" s="40">
        <f>Data[[#This Row],[DAA 
(n)]]^1.5</f>
        <v>83401673.855918661</v>
      </c>
      <c r="O2276" s="40">
        <f t="shared" si="286"/>
        <v>83158670.120732278</v>
      </c>
      <c r="P2276" s="43">
        <f>LN(Data[[#This Row],[MA'[n^1.5']]])</f>
        <v>18.236261029012031</v>
      </c>
      <c r="Q2276" s="43">
        <f t="shared" si="287"/>
        <v>18.204793291878392</v>
      </c>
      <c r="R2276" s="30">
        <f>$O$1+$O$2*Data[[#This Row],[MA'[ln(n^2)']]]</f>
        <v>24.292111279714458</v>
      </c>
      <c r="S2276" s="30">
        <f>$Q$1+$Q$2*Data[[#This Row],[MA'[ln(n*ln(n))']]]</f>
        <v>20.660463364124301</v>
      </c>
      <c r="T2276" s="31">
        <f>$O$3*Data[[#This Row],[Metcalfe
(n^2)]]</f>
        <v>18948275892</v>
      </c>
      <c r="U2276" s="31">
        <f t="shared" si="280"/>
        <v>19022191434.532001</v>
      </c>
      <c r="V2276" s="30">
        <f>LN(Data[[#This Row],[MA'[NVA']
30d]]/Data[[#This Row],[MA'[NVMetcalfe calc']]])</f>
        <v>-1.0850908621892414</v>
      </c>
      <c r="W2276" s="30">
        <f>$Q$3+Data[[#This Row],[NVM
(scaled)]]/((Data[[#This Row],[Upper Bound]]-Data[[#This Row],[Lower Bound]])/2)</f>
        <v>-7.5749232358665042E-3</v>
      </c>
      <c r="X2276" s="30">
        <f>(Data[[#This Row],[Upper Bound]]+Data[[#This Row],[Lower Bound]])/2</f>
        <v>22.476287321919379</v>
      </c>
      <c r="Y2276" s="29">
        <f>LN(Data[[#This Row],[NVActual]]/Data[[#This Row],[MA'[n^2']
30d]])</f>
        <v>-1.8641183735636471</v>
      </c>
      <c r="Z2276" s="29">
        <f>LN(Data[[#This Row],[NVActual]]/Data[[#This Row],[MA'[n*ln(n)']
30d]])</f>
        <v>7.806768109846244</v>
      </c>
      <c r="AA2276" s="29">
        <f>LN(Data[[#This Row],[NVActual]]/Data[[#This Row],[MA'[n^1.5']]])</f>
        <v>4.2224191696357583</v>
      </c>
      <c r="AB2276" s="29">
        <f>LN(Data[[#This Row],[NVActual]]/Data[[#This Row],[Metcalfe
(n^2)]])</f>
        <v>-1.8602250511421068</v>
      </c>
      <c r="AC2276" s="26">
        <f>1+Data[[#This Row],[MA'[NVMetcalfe calc']]]/((Data[[#This Row],[NVM_norm
(scaled)]]-Data[[#This Row],[NV_fund.]])/2)</f>
        <v>-1692075072.8571033</v>
      </c>
    </row>
    <row r="2277" spans="1:29" x14ac:dyDescent="0.2">
      <c r="A2277" s="23">
        <v>41899</v>
      </c>
      <c r="B2277" s="24">
        <v>6064280373.2208004</v>
      </c>
      <c r="C2277" s="24">
        <f t="shared" si="281"/>
        <v>6451880853.3265047</v>
      </c>
      <c r="D2277" s="25">
        <f>LN(Data[[#This Row],[NVActual]])</f>
        <v>22.525681719907091</v>
      </c>
      <c r="E2277" s="26">
        <v>191063</v>
      </c>
      <c r="F2277" s="40">
        <f>Data[[#This Row],[DAA 
(n)]]^2</f>
        <v>36505069969</v>
      </c>
      <c r="G2277" s="41">
        <f t="shared" si="282"/>
        <v>36537729394.23333</v>
      </c>
      <c r="H2277" s="28">
        <f>LN(Data[[#This Row],[Metcalfe
(n^2)]])</f>
        <v>24.320716991148966</v>
      </c>
      <c r="I2277" s="42">
        <f t="shared" si="283"/>
        <v>24.290898221561147</v>
      </c>
      <c r="J2277" s="40">
        <f>Data[[#This Row],[DAA 
(n)]]*LN(Data[[#This Row],[DAA 
(n)]])</f>
        <v>2323394.5752399475</v>
      </c>
      <c r="K2277" s="40">
        <f t="shared" si="284"/>
        <v>2306537.7937743166</v>
      </c>
      <c r="L2277" s="29">
        <f>LN(Data[[#This Row],[MA'[n*ln(n)']
30d]])</f>
        <v>14.651258167613951</v>
      </c>
      <c r="M2277" s="43">
        <f t="shared" si="285"/>
        <v>14.628700393775851</v>
      </c>
      <c r="N2277" s="40">
        <f>Data[[#This Row],[DAA 
(n)]]^1.5</f>
        <v>83515077.581757873</v>
      </c>
      <c r="O2277" s="40">
        <f t="shared" si="286"/>
        <v>83083817.957397789</v>
      </c>
      <c r="P2277" s="43">
        <f>LN(Data[[#This Row],[MA'[n^1.5']]])</f>
        <v>18.235360511108837</v>
      </c>
      <c r="Q2277" s="43">
        <f t="shared" si="287"/>
        <v>18.202112486989201</v>
      </c>
      <c r="R2277" s="30">
        <f>$O$1+$O$2*Data[[#This Row],[MA'[ln(n^2)']]]</f>
        <v>24.290898221561147</v>
      </c>
      <c r="S2277" s="30">
        <f>$Q$1+$Q$2*Data[[#This Row],[MA'[ln(n*ln(n))']]]</f>
        <v>20.657355649730153</v>
      </c>
      <c r="T2277" s="31">
        <f>$O$3*Data[[#This Row],[Metcalfe
(n^2)]]</f>
        <v>18982636383.880001</v>
      </c>
      <c r="U2277" s="31">
        <f t="shared" si="280"/>
        <v>18999619285.001331</v>
      </c>
      <c r="V2277" s="30">
        <f>LN(Data[[#This Row],[MA'[NVA']
30d]]/Data[[#This Row],[MA'[NVMetcalfe calc']]])</f>
        <v>-1.0800472478681176</v>
      </c>
      <c r="W2277" s="30">
        <f>$Q$3+Data[[#This Row],[NVM
(scaled)]]/((Data[[#This Row],[Upper Bound]]-Data[[#This Row],[Lower Bound]])/2)</f>
        <v>-4.487185173595809E-3</v>
      </c>
      <c r="X2277" s="30">
        <f>(Data[[#This Row],[Upper Bound]]+Data[[#This Row],[Lower Bound]])/2</f>
        <v>22.47412693564565</v>
      </c>
      <c r="Y2277" s="32">
        <f>LN(Data[[#This Row],[NVActual]]/Data[[#This Row],[MA'[n^2']
30d]])</f>
        <v>-1.7959295257801597</v>
      </c>
      <c r="Z2277" s="32">
        <f>LN(Data[[#This Row],[NVActual]]/Data[[#This Row],[MA'[n*ln(n)']
30d]])</f>
        <v>7.8744235522931403</v>
      </c>
      <c r="AA2277" s="32">
        <f>LN(Data[[#This Row],[NVActual]]/Data[[#This Row],[MA'[n^1.5']]])</f>
        <v>4.2903212087982538</v>
      </c>
      <c r="AB2277" s="32">
        <f>LN(Data[[#This Row],[NVActual]]/Data[[#This Row],[Metcalfe
(n^2)]])</f>
        <v>-1.7950352712418753</v>
      </c>
      <c r="AC2277" s="34">
        <f>1+Data[[#This Row],[MA'[NVMetcalfe calc']]]/((Data[[#This Row],[NVM_norm
(scaled)]]-Data[[#This Row],[NV_fund.]])/2)</f>
        <v>-1690461802.6397772</v>
      </c>
    </row>
    <row r="2278" spans="1:29" x14ac:dyDescent="0.2">
      <c r="A2278" s="23">
        <v>41898</v>
      </c>
      <c r="B2278" s="24">
        <v>6172852086.3073797</v>
      </c>
      <c r="C2278" s="24">
        <f t="shared" si="281"/>
        <v>6455436723.638876</v>
      </c>
      <c r="D2278" s="25">
        <f>LN(Data[[#This Row],[NVActual]])</f>
        <v>22.543426818675883</v>
      </c>
      <c r="E2278" s="26">
        <v>225014</v>
      </c>
      <c r="F2278" s="40">
        <f>Data[[#This Row],[DAA 
(n)]]^2</f>
        <v>50631300196</v>
      </c>
      <c r="G2278" s="41">
        <f t="shared" si="282"/>
        <v>36572415404.900002</v>
      </c>
      <c r="H2278" s="28">
        <f>LN(Data[[#This Row],[Metcalfe
(n^2)]])</f>
        <v>24.647835802946116</v>
      </c>
      <c r="I2278" s="42">
        <f t="shared" si="283"/>
        <v>24.291835100876316</v>
      </c>
      <c r="J2278" s="40">
        <f>Data[[#This Row],[DAA 
(n)]]*LN(Data[[#This Row],[DAA 
(n)]])</f>
        <v>2773054.0626820587</v>
      </c>
      <c r="K2278" s="40">
        <f t="shared" si="284"/>
        <v>2307724.6155671822</v>
      </c>
      <c r="L2278" s="29">
        <f>LN(Data[[#This Row],[MA'[n*ln(n)']
30d]])</f>
        <v>14.651772582146005</v>
      </c>
      <c r="M2278" s="43">
        <f t="shared" si="285"/>
        <v>14.626862252449932</v>
      </c>
      <c r="N2278" s="40">
        <f>Data[[#This Row],[DAA 
(n)]]^1.5</f>
        <v>106736832.36026232</v>
      </c>
      <c r="O2278" s="40">
        <f t="shared" si="286"/>
        <v>83143123.496859804</v>
      </c>
      <c r="P2278" s="43">
        <f>LN(Data[[#This Row],[MA'[n^1.5']]])</f>
        <v>18.236074060205745</v>
      </c>
      <c r="Q2278" s="43">
        <f t="shared" si="287"/>
        <v>18.199494873159647</v>
      </c>
      <c r="R2278" s="30">
        <f>$O$1+$O$2*Data[[#This Row],[MA'[ln(n^2)']]]</f>
        <v>24.291835100876316</v>
      </c>
      <c r="S2278" s="30">
        <f>$Q$1+$Q$2*Data[[#This Row],[MA'[ln(n*ln(n))']]]</f>
        <v>20.654322716542385</v>
      </c>
      <c r="T2278" s="31">
        <f>$O$3*Data[[#This Row],[Metcalfe
(n^2)]]</f>
        <v>26328276101.920002</v>
      </c>
      <c r="U2278" s="31">
        <f t="shared" si="280"/>
        <v>19017656010.548</v>
      </c>
      <c r="V2278" s="30">
        <f>LN(Data[[#This Row],[MA'[NVA']
30d]]/Data[[#This Row],[MA'[NVMetcalfe calc']]])</f>
        <v>-1.0804451327269795</v>
      </c>
      <c r="W2278" s="30">
        <f>$Q$3+Data[[#This Row],[NVM
(scaled)]]/((Data[[#This Row],[Upper Bound]]-Data[[#This Row],[Lower Bound]])/2)</f>
        <v>-4.0571569626812742E-3</v>
      </c>
      <c r="X2278" s="30">
        <f>(Data[[#This Row],[Upper Bound]]+Data[[#This Row],[Lower Bound]])/2</f>
        <v>22.473078908709351</v>
      </c>
      <c r="Y2278" s="29">
        <f>LN(Data[[#This Row],[NVActual]]/Data[[#This Row],[MA'[n^2']
30d]])</f>
        <v>-1.7791332970584575</v>
      </c>
      <c r="Z2278" s="29">
        <f>LN(Data[[#This Row],[NVActual]]/Data[[#This Row],[MA'[n*ln(n)']
30d]])</f>
        <v>7.8916542365298783</v>
      </c>
      <c r="AA2278" s="29">
        <f>LN(Data[[#This Row],[NVActual]]/Data[[#This Row],[MA'[n^1.5']]])</f>
        <v>4.3073527584701372</v>
      </c>
      <c r="AB2278" s="29">
        <f>LN(Data[[#This Row],[NVActual]]/Data[[#This Row],[Metcalfe
(n^2)]])</f>
        <v>-2.1044089842702314</v>
      </c>
      <c r="AC2278" s="26">
        <f>1+Data[[#This Row],[MA'[NVMetcalfe calc']]]/((Data[[#This Row],[NVM_norm
(scaled)]]-Data[[#This Row],[NV_fund.]])/2)</f>
        <v>-1692177859.6476929</v>
      </c>
    </row>
    <row r="2279" spans="1:29" x14ac:dyDescent="0.2">
      <c r="A2279" s="23">
        <v>41897</v>
      </c>
      <c r="B2279" s="24">
        <v>6273163405.0837202</v>
      </c>
      <c r="C2279" s="24">
        <f t="shared" si="281"/>
        <v>6467965932.9665565</v>
      </c>
      <c r="D2279" s="25">
        <f>LN(Data[[#This Row],[NVActual]])</f>
        <v>22.559546594674998</v>
      </c>
      <c r="E2279" s="26">
        <v>190655</v>
      </c>
      <c r="F2279" s="40">
        <f>Data[[#This Row],[DAA 
(n)]]^2</f>
        <v>36349329025</v>
      </c>
      <c r="G2279" s="41">
        <f t="shared" si="282"/>
        <v>36235696811.699997</v>
      </c>
      <c r="H2279" s="28">
        <f>LN(Data[[#This Row],[Metcalfe
(n^2)]])</f>
        <v>24.316441582021049</v>
      </c>
      <c r="I2279" s="42">
        <f t="shared" si="283"/>
        <v>24.284417304837465</v>
      </c>
      <c r="J2279" s="40">
        <f>Data[[#This Row],[DAA 
(n)]]*LN(Data[[#This Row],[DAA 
(n)]])</f>
        <v>2318025.5849101115</v>
      </c>
      <c r="K2279" s="40">
        <f t="shared" si="284"/>
        <v>2297244.5098593282</v>
      </c>
      <c r="L2279" s="29">
        <f>LN(Data[[#This Row],[MA'[n*ln(n)']
30d]])</f>
        <v>14.647220923485133</v>
      </c>
      <c r="M2279" s="43">
        <f t="shared" si="285"/>
        <v>14.624707724919894</v>
      </c>
      <c r="N2279" s="40">
        <f>Data[[#This Row],[DAA 
(n)]]^1.5</f>
        <v>83247710.630751863</v>
      </c>
      <c r="O2279" s="40">
        <f t="shared" si="286"/>
        <v>82596217.800274774</v>
      </c>
      <c r="P2279" s="43">
        <f>LN(Data[[#This Row],[MA'[n^1.5']]])</f>
        <v>18.229474448099921</v>
      </c>
      <c r="Q2279" s="43">
        <f t="shared" si="287"/>
        <v>18.196448473710468</v>
      </c>
      <c r="R2279" s="30">
        <f>$O$1+$O$2*Data[[#This Row],[MA'[ln(n^2)']]]</f>
        <v>24.284417304837465</v>
      </c>
      <c r="S2279" s="30">
        <f>$Q$1+$Q$2*Data[[#This Row],[MA'[ln(n*ln(n))']]]</f>
        <v>20.650767746117822</v>
      </c>
      <c r="T2279" s="31">
        <f>$O$3*Data[[#This Row],[Metcalfe
(n^2)]]</f>
        <v>18901651093</v>
      </c>
      <c r="U2279" s="31">
        <f t="shared" si="280"/>
        <v>18842562342.084</v>
      </c>
      <c r="V2279" s="30">
        <f>LN(Data[[#This Row],[MA'[NVA']
30d]]/Data[[#This Row],[MA'[NVMetcalfe calc']]])</f>
        <v>-1.0692565906297735</v>
      </c>
      <c r="W2279" s="30">
        <f>$Q$3+Data[[#This Row],[NVM
(scaled)]]/((Data[[#This Row],[Upper Bound]]-Data[[#This Row],[Lower Bound]])/2)</f>
        <v>1.4696129328783947E-3</v>
      </c>
      <c r="X2279" s="30">
        <f>(Data[[#This Row],[Upper Bound]]+Data[[#This Row],[Lower Bound]])/2</f>
        <v>22.467592525477642</v>
      </c>
      <c r="Y2279" s="32">
        <f>LN(Data[[#This Row],[NVActual]]/Data[[#This Row],[MA'[n^2']
30d]])</f>
        <v>-1.7537639749968683</v>
      </c>
      <c r="Z2279" s="32">
        <f>LN(Data[[#This Row],[NVActual]]/Data[[#This Row],[MA'[n*ln(n)']
30d]])</f>
        <v>7.9123256711898637</v>
      </c>
      <c r="AA2279" s="32">
        <f>LN(Data[[#This Row],[NVActual]]/Data[[#This Row],[MA'[n^1.5']]])</f>
        <v>4.3300721465750742</v>
      </c>
      <c r="AB2279" s="32">
        <f>LN(Data[[#This Row],[NVActual]]/Data[[#This Row],[Metcalfe
(n^2)]])</f>
        <v>-1.7568949873460531</v>
      </c>
      <c r="AC2279" s="34">
        <f>1+Data[[#This Row],[MA'[NVMetcalfe calc']]]/((Data[[#This Row],[NVM_norm
(scaled)]]-Data[[#This Row],[NV_fund.]])/2)</f>
        <v>-1677420034.084254</v>
      </c>
    </row>
    <row r="2280" spans="1:29" x14ac:dyDescent="0.2">
      <c r="A2280" s="23">
        <v>41896</v>
      </c>
      <c r="B2280" s="24">
        <v>6310845150.0391998</v>
      </c>
      <c r="C2280" s="24">
        <f t="shared" si="281"/>
        <v>6487503094.3816242</v>
      </c>
      <c r="D2280" s="25">
        <f>LN(Data[[#This Row],[NVActual]])</f>
        <v>22.56553544273017</v>
      </c>
      <c r="E2280" s="26">
        <v>240833</v>
      </c>
      <c r="F2280" s="40">
        <f>Data[[#This Row],[DAA 
(n)]]^2</f>
        <v>58000533889</v>
      </c>
      <c r="G2280" s="41">
        <f t="shared" si="282"/>
        <v>36032429078.900002</v>
      </c>
      <c r="H2280" s="28">
        <f>LN(Data[[#This Row],[Metcalfe
(n^2)]])</f>
        <v>24.783718052433223</v>
      </c>
      <c r="I2280" s="42">
        <f t="shared" si="283"/>
        <v>24.278296082033176</v>
      </c>
      <c r="J2280" s="40">
        <f>Data[[#This Row],[DAA 
(n)]]*LN(Data[[#This Row],[DAA 
(n)]])</f>
        <v>2984368.584860825</v>
      </c>
      <c r="K2280" s="40">
        <f t="shared" si="284"/>
        <v>2289933.5674137496</v>
      </c>
      <c r="L2280" s="29">
        <f>LN(Data[[#This Row],[MA'[n*ln(n)']
30d]])</f>
        <v>14.644033365246637</v>
      </c>
      <c r="M2280" s="43">
        <f t="shared" si="285"/>
        <v>14.622483759269052</v>
      </c>
      <c r="N2280" s="40">
        <f>Data[[#This Row],[DAA 
(n)]]^1.5</f>
        <v>118188165.98158027</v>
      </c>
      <c r="O2280" s="40">
        <f t="shared" si="286"/>
        <v>82239185.26054284</v>
      </c>
      <c r="P2280" s="43">
        <f>LN(Data[[#This Row],[MA'[n^1.5']]])</f>
        <v>18.22514245277068</v>
      </c>
      <c r="Q2280" s="43">
        <f t="shared" si="287"/>
        <v>18.193311881762327</v>
      </c>
      <c r="R2280" s="30">
        <f>$O$1+$O$2*Data[[#This Row],[MA'[ln(n^2)']]]</f>
        <v>24.278296082033176</v>
      </c>
      <c r="S2280" s="30">
        <f>$Q$1+$Q$2*Data[[#This Row],[MA'[ln(n*ln(n))']]]</f>
        <v>20.647098202793934</v>
      </c>
      <c r="T2280" s="31">
        <f>$O$3*Data[[#This Row],[Metcalfe
(n^2)]]</f>
        <v>30160277622.280003</v>
      </c>
      <c r="U2280" s="31">
        <f t="shared" si="280"/>
        <v>18736863121.028004</v>
      </c>
      <c r="V2280" s="30">
        <f>LN(Data[[#This Row],[MA'[NVA']
30d]]/Data[[#This Row],[MA'[NVMetcalfe calc']]])</f>
        <v>-1.0606151478449939</v>
      </c>
      <c r="W2280" s="30">
        <f>$Q$3+Data[[#This Row],[NVM
(scaled)]]/((Data[[#This Row],[Upper Bound]]-Data[[#This Row],[Lower Bound]])/2)</f>
        <v>5.8318091619951051E-3</v>
      </c>
      <c r="X2280" s="30">
        <f>(Data[[#This Row],[Upper Bound]]+Data[[#This Row],[Lower Bound]])/2</f>
        <v>22.462697142413553</v>
      </c>
      <c r="Y2280" s="29">
        <f>LN(Data[[#This Row],[NVActual]]/Data[[#This Row],[MA'[n^2']
30d]])</f>
        <v>-1.7421497349357657</v>
      </c>
      <c r="Z2280" s="29">
        <f>LN(Data[[#This Row],[NVActual]]/Data[[#This Row],[MA'[n*ln(n)']
30d]])</f>
        <v>7.9215020774835327</v>
      </c>
      <c r="AA2280" s="29">
        <f>LN(Data[[#This Row],[NVActual]]/Data[[#This Row],[MA'[n^1.5']]])</f>
        <v>4.34039298995949</v>
      </c>
      <c r="AB2280" s="29">
        <f>LN(Data[[#This Row],[NVActual]]/Data[[#This Row],[Metcalfe
(n^2)]])</f>
        <v>-2.2181826097030544</v>
      </c>
      <c r="AC2280" s="26">
        <f>1+Data[[#This Row],[MA'[NVMetcalfe calc']]]/((Data[[#This Row],[NVM_norm
(scaled)]]-Data[[#This Row],[NV_fund.]])/2)</f>
        <v>-1668697997.8506768</v>
      </c>
    </row>
    <row r="2281" spans="1:29" x14ac:dyDescent="0.2">
      <c r="A2281" s="23">
        <v>41895</v>
      </c>
      <c r="B2281" s="24">
        <v>6339800916.4308205</v>
      </c>
      <c r="C2281" s="24">
        <f t="shared" si="281"/>
        <v>6496404356.0937634</v>
      </c>
      <c r="D2281" s="25">
        <f>LN(Data[[#This Row],[NVActual]])</f>
        <v>22.57011320370864</v>
      </c>
      <c r="E2281" s="26">
        <v>152145</v>
      </c>
      <c r="F2281" s="40">
        <f>Data[[#This Row],[DAA 
(n)]]^2</f>
        <v>23148101025</v>
      </c>
      <c r="G2281" s="41">
        <f t="shared" si="282"/>
        <v>35438057246.900002</v>
      </c>
      <c r="H2281" s="28">
        <f>LN(Data[[#This Row],[Metcalfe
(n^2)]])</f>
        <v>23.865178584956411</v>
      </c>
      <c r="I2281" s="42">
        <f t="shared" si="283"/>
        <v>24.266051174423161</v>
      </c>
      <c r="J2281" s="40">
        <f>Data[[#This Row],[DAA 
(n)]]*LN(Data[[#This Row],[DAA 
(n)]])</f>
        <v>1815483.7979040965</v>
      </c>
      <c r="K2281" s="40">
        <f t="shared" si="284"/>
        <v>2272014.6527464744</v>
      </c>
      <c r="L2281" s="29">
        <f>LN(Data[[#This Row],[MA'[n*ln(n)']
30d]])</f>
        <v>14.636177508074599</v>
      </c>
      <c r="M2281" s="43">
        <f t="shared" si="285"/>
        <v>14.620366214457016</v>
      </c>
      <c r="N2281" s="40">
        <f>Data[[#This Row],[DAA 
(n)]]^1.5</f>
        <v>59345326.947019346</v>
      </c>
      <c r="O2281" s="40">
        <f t="shared" si="286"/>
        <v>81290467.264824092</v>
      </c>
      <c r="P2281" s="43">
        <f>LN(Data[[#This Row],[MA'[n^1.5']]])</f>
        <v>18.213539313828072</v>
      </c>
      <c r="Q2281" s="43">
        <f t="shared" si="287"/>
        <v>18.190319920808989</v>
      </c>
      <c r="R2281" s="30">
        <f>$O$1+$O$2*Data[[#This Row],[MA'[ln(n^2)']]]</f>
        <v>24.266051174423161</v>
      </c>
      <c r="S2281" s="30">
        <f>$Q$1+$Q$2*Data[[#This Row],[MA'[ln(n*ln(n))']]]</f>
        <v>20.643604253854075</v>
      </c>
      <c r="T2281" s="31">
        <f>$O$3*Data[[#This Row],[Metcalfe
(n^2)]]</f>
        <v>12037012533</v>
      </c>
      <c r="U2281" s="31">
        <f t="shared" si="280"/>
        <v>18427789768.388004</v>
      </c>
      <c r="V2281" s="30">
        <f>LN(Data[[#This Row],[MA'[NVA']
30d]]/Data[[#This Row],[MA'[NVMetcalfe calc']]])</f>
        <v>-1.0426109908801879</v>
      </c>
      <c r="W2281" s="30">
        <f>$Q$3+Data[[#This Row],[NVM
(scaled)]]/((Data[[#This Row],[Upper Bound]]-Data[[#This Row],[Lower Bound]])/2)</f>
        <v>1.4360928542525686E-2</v>
      </c>
      <c r="X2281" s="30">
        <f>(Data[[#This Row],[Upper Bound]]+Data[[#This Row],[Lower Bound]])/2</f>
        <v>22.454827714138617</v>
      </c>
      <c r="Y2281" s="32">
        <f>LN(Data[[#This Row],[NVActual]]/Data[[#This Row],[MA'[n^2']
30d]])</f>
        <v>-1.7209389393823549</v>
      </c>
      <c r="Z2281" s="32">
        <f>LN(Data[[#This Row],[NVActual]]/Data[[#This Row],[MA'[n*ln(n)']
30d]])</f>
        <v>7.9339356956340428</v>
      </c>
      <c r="AA2281" s="32">
        <f>LN(Data[[#This Row],[NVActual]]/Data[[#This Row],[MA'[n^1.5']]])</f>
        <v>4.3565738898805701</v>
      </c>
      <c r="AB2281" s="32">
        <f>LN(Data[[#This Row],[NVActual]]/Data[[#This Row],[Metcalfe
(n^2)]])</f>
        <v>-1.2950653812477704</v>
      </c>
      <c r="AC2281" s="34">
        <f>1+Data[[#This Row],[MA'[NVMetcalfe calc']]]/((Data[[#This Row],[NVM_norm
(scaled)]]-Data[[#This Row],[NV_fund.]])/2)</f>
        <v>-1642371340.4211409</v>
      </c>
    </row>
    <row r="2282" spans="1:29" x14ac:dyDescent="0.2">
      <c r="A2282" s="23">
        <v>41894</v>
      </c>
      <c r="B2282" s="24">
        <v>6279675939.2129803</v>
      </c>
      <c r="C2282" s="24">
        <f t="shared" si="281"/>
        <v>6506342629.8721561</v>
      </c>
      <c r="D2282" s="25">
        <f>LN(Data[[#This Row],[NVActual]])</f>
        <v>22.560584214058938</v>
      </c>
      <c r="E2282" s="26">
        <v>166122</v>
      </c>
      <c r="F2282" s="40">
        <f>Data[[#This Row],[DAA 
(n)]]^2</f>
        <v>27596518884</v>
      </c>
      <c r="G2282" s="41">
        <f t="shared" si="282"/>
        <v>36028405820.23333</v>
      </c>
      <c r="H2282" s="28">
        <f>LN(Data[[#This Row],[Metcalfe
(n^2)]])</f>
        <v>24.040955474323482</v>
      </c>
      <c r="I2282" s="42">
        <f t="shared" si="283"/>
        <v>24.284991292923998</v>
      </c>
      <c r="J2282" s="40">
        <f>Data[[#This Row],[DAA 
(n)]]*LN(Data[[#This Row],[DAA 
(n)]])</f>
        <v>1996865.8026527828</v>
      </c>
      <c r="K2282" s="40">
        <f t="shared" si="284"/>
        <v>2293812.5544640911</v>
      </c>
      <c r="L2282" s="29">
        <f>LN(Data[[#This Row],[MA'[n*ln(n)']
30d]])</f>
        <v>14.645725862114118</v>
      </c>
      <c r="M2282" s="43">
        <f t="shared" si="285"/>
        <v>14.618291885226798</v>
      </c>
      <c r="N2282" s="40">
        <f>Data[[#This Row],[DAA 
(n)]]^1.5</f>
        <v>67708115.54051584</v>
      </c>
      <c r="O2282" s="40">
        <f t="shared" si="286"/>
        <v>82341580.901730374</v>
      </c>
      <c r="P2282" s="43">
        <f>LN(Data[[#This Row],[MA'[n^1.5']]])</f>
        <v>18.226386773802684</v>
      </c>
      <c r="Q2282" s="43">
        <f t="shared" si="287"/>
        <v>18.187407687993403</v>
      </c>
      <c r="R2282" s="30">
        <f>$O$1+$O$2*Data[[#This Row],[MA'[ln(n^2)']]]</f>
        <v>24.284991292923998</v>
      </c>
      <c r="S2282" s="30">
        <f>$Q$1+$Q$2*Data[[#This Row],[MA'[ln(n*ln(n))']]]</f>
        <v>20.640181610624214</v>
      </c>
      <c r="T2282" s="31">
        <f>$O$3*Data[[#This Row],[Metcalfe
(n^2)]]</f>
        <v>14350189819.68</v>
      </c>
      <c r="U2282" s="31">
        <f t="shared" si="280"/>
        <v>18734771026.521339</v>
      </c>
      <c r="V2282" s="30">
        <f>LN(Data[[#This Row],[MA'[NVA']
30d]]/Data[[#This Row],[MA'[NVMetcalfe calc']]])</f>
        <v>-1.0576037201348687</v>
      </c>
      <c r="W2282" s="30">
        <f>$Q$3+Data[[#This Row],[NVM
(scaled)]]/((Data[[#This Row],[Upper Bound]]-Data[[#This Row],[Lower Bound]])/2)</f>
        <v>9.665874313883327E-3</v>
      </c>
      <c r="X2282" s="30">
        <f>(Data[[#This Row],[Upper Bound]]+Data[[#This Row],[Lower Bound]])/2</f>
        <v>22.462586451774108</v>
      </c>
      <c r="Y2282" s="29">
        <f>LN(Data[[#This Row],[NVActual]]/Data[[#This Row],[MA'[n^2']
30d]])</f>
        <v>-1.746989300768883</v>
      </c>
      <c r="Z2282" s="29">
        <f>LN(Data[[#This Row],[NVActual]]/Data[[#This Row],[MA'[n*ln(n)']
30d]])</f>
        <v>7.9148583519448206</v>
      </c>
      <c r="AA2282" s="29">
        <f>LN(Data[[#This Row],[NVActual]]/Data[[#This Row],[MA'[n^1.5']]])</f>
        <v>4.3341974402562551</v>
      </c>
      <c r="AB2282" s="29">
        <f>LN(Data[[#This Row],[NVActual]]/Data[[#This Row],[Metcalfe
(n^2)]])</f>
        <v>-1.4803712602645449</v>
      </c>
      <c r="AC2282" s="26">
        <f>1+Data[[#This Row],[MA'[NVMetcalfe calc']]]/((Data[[#This Row],[NVM_norm
(scaled)]]-Data[[#This Row],[NV_fund.]])/2)</f>
        <v>-1668804817.6772265</v>
      </c>
    </row>
    <row r="2283" spans="1:29" x14ac:dyDescent="0.2">
      <c r="A2283" s="23">
        <v>41893</v>
      </c>
      <c r="B2283" s="24">
        <v>6326362096.8653803</v>
      </c>
      <c r="C2283" s="24">
        <f t="shared" si="281"/>
        <v>6537100649.2923393</v>
      </c>
      <c r="D2283" s="25">
        <f>LN(Data[[#This Row],[NVActual]])</f>
        <v>22.567991199658302</v>
      </c>
      <c r="E2283" s="26">
        <v>171772</v>
      </c>
      <c r="F2283" s="40">
        <f>Data[[#This Row],[DAA 
(n)]]^2</f>
        <v>29505619984</v>
      </c>
      <c r="G2283" s="41">
        <f t="shared" si="282"/>
        <v>36385634012.23333</v>
      </c>
      <c r="H2283" s="28">
        <f>LN(Data[[#This Row],[Metcalfe
(n^2)]])</f>
        <v>24.107846590080058</v>
      </c>
      <c r="I2283" s="42">
        <f t="shared" si="283"/>
        <v>24.295928264399343</v>
      </c>
      <c r="J2283" s="40">
        <f>Data[[#This Row],[DAA 
(n)]]*LN(Data[[#This Row],[DAA 
(n)]])</f>
        <v>2070526.5122356159</v>
      </c>
      <c r="K2283" s="40">
        <f t="shared" si="284"/>
        <v>2306749.5605475376</v>
      </c>
      <c r="L2283" s="29">
        <f>LN(Data[[#This Row],[MA'[n*ln(n)']
30d]])</f>
        <v>14.651349974933593</v>
      </c>
      <c r="M2283" s="43">
        <f t="shared" si="285"/>
        <v>14.615724394068415</v>
      </c>
      <c r="N2283" s="40">
        <f>Data[[#This Row],[DAA 
(n)]]^1.5</f>
        <v>71191568.011188343</v>
      </c>
      <c r="O2283" s="40">
        <f t="shared" si="286"/>
        <v>82971276.004887849</v>
      </c>
      <c r="P2283" s="43">
        <f>LN(Data[[#This Row],[MA'[n^1.5']]])</f>
        <v>18.234005033633792</v>
      </c>
      <c r="Q2283" s="43">
        <f t="shared" si="287"/>
        <v>18.183818173190485</v>
      </c>
      <c r="R2283" s="30">
        <f>$O$1+$O$2*Data[[#This Row],[MA'[ln(n^2)']]]</f>
        <v>24.295928264399343</v>
      </c>
      <c r="S2283" s="30">
        <f>$Q$1+$Q$2*Data[[#This Row],[MA'[ln(n*ln(n))']]]</f>
        <v>20.635945250212885</v>
      </c>
      <c r="T2283" s="31">
        <f>$O$3*Data[[#This Row],[Metcalfe
(n^2)]]</f>
        <v>15342922391.68</v>
      </c>
      <c r="U2283" s="31">
        <f t="shared" si="280"/>
        <v>18920529686.361336</v>
      </c>
      <c r="V2283" s="30">
        <f>LN(Data[[#This Row],[MA'[NVA']
30d]]/Data[[#This Row],[MA'[NVMetcalfe calc']]])</f>
        <v>-1.0627538179648466</v>
      </c>
      <c r="W2283" s="30">
        <f>$Q$3+Data[[#This Row],[NVM
(scaled)]]/((Data[[#This Row],[Upper Bound]]-Data[[#This Row],[Lower Bound]])/2)</f>
        <v>9.2575135756056692E-3</v>
      </c>
      <c r="X2283" s="30">
        <f>(Data[[#This Row],[Upper Bound]]+Data[[#This Row],[Lower Bound]])/2</f>
        <v>22.465936757306114</v>
      </c>
      <c r="Y2283" s="32">
        <f>LN(Data[[#This Row],[NVActual]]/Data[[#This Row],[MA'[n^2']
30d]])</f>
        <v>-1.7494486640345164</v>
      </c>
      <c r="Z2283" s="32">
        <f>LN(Data[[#This Row],[NVActual]]/Data[[#This Row],[MA'[n*ln(n)']
30d]])</f>
        <v>7.9166412247247067</v>
      </c>
      <c r="AA2283" s="32">
        <f>LN(Data[[#This Row],[NVActual]]/Data[[#This Row],[MA'[n^1.5']]])</f>
        <v>4.3339861660245083</v>
      </c>
      <c r="AB2283" s="32">
        <f>LN(Data[[#This Row],[NVActual]]/Data[[#This Row],[Metcalfe
(n^2)]])</f>
        <v>-1.5398553904217569</v>
      </c>
      <c r="AC2283" s="34">
        <f>1+Data[[#This Row],[MA'[NVMetcalfe calc']]]/((Data[[#This Row],[NVM_norm
(scaled)]]-Data[[#This Row],[NV_fund.]])/2)</f>
        <v>-1685069236.6205711</v>
      </c>
    </row>
    <row r="2284" spans="1:29" x14ac:dyDescent="0.2">
      <c r="A2284" s="23">
        <v>41892</v>
      </c>
      <c r="B2284" s="24">
        <v>6330953864.9888802</v>
      </c>
      <c r="C2284" s="24">
        <f t="shared" si="281"/>
        <v>6575277542.5000782</v>
      </c>
      <c r="D2284" s="25">
        <f>LN(Data[[#This Row],[NVActual]])</f>
        <v>22.568716751321666</v>
      </c>
      <c r="E2284" s="26">
        <v>221162</v>
      </c>
      <c r="F2284" s="40">
        <f>Data[[#This Row],[DAA 
(n)]]^2</f>
        <v>48912630244</v>
      </c>
      <c r="G2284" s="41">
        <f t="shared" si="282"/>
        <v>36798699570.133331</v>
      </c>
      <c r="H2284" s="28">
        <f>LN(Data[[#This Row],[Metcalfe
(n^2)]])</f>
        <v>24.613301487275205</v>
      </c>
      <c r="I2284" s="42">
        <f t="shared" si="283"/>
        <v>24.307616513598621</v>
      </c>
      <c r="J2284" s="40">
        <f>Data[[#This Row],[DAA 
(n)]]*LN(Data[[#This Row],[DAA 
(n)]])</f>
        <v>2721763.4917643797</v>
      </c>
      <c r="K2284" s="40">
        <f t="shared" si="284"/>
        <v>2321171.755004474</v>
      </c>
      <c r="L2284" s="29">
        <f>LN(Data[[#This Row],[MA'[n*ln(n)']
30d]])</f>
        <v>14.657582682951453</v>
      </c>
      <c r="M2284" s="43">
        <f t="shared" si="285"/>
        <v>14.612756632402295</v>
      </c>
      <c r="N2284" s="40">
        <f>Data[[#This Row],[DAA 
(n)]]^1.5</f>
        <v>104007764.75832705</v>
      </c>
      <c r="O2284" s="40">
        <f t="shared" si="286"/>
        <v>83685109.102371082</v>
      </c>
      <c r="P2284" s="43">
        <f>LN(Data[[#This Row],[MA'[n^1.5']]])</f>
        <v>18.242571611655752</v>
      </c>
      <c r="Q2284" s="43">
        <f t="shared" si="287"/>
        <v>18.179677285251948</v>
      </c>
      <c r="R2284" s="30">
        <f>$O$1+$O$2*Data[[#This Row],[MA'[ln(n^2)']]]</f>
        <v>24.307616513598621</v>
      </c>
      <c r="S2284" s="30">
        <f>$Q$1+$Q$2*Data[[#This Row],[MA'[ln(n*ln(n))']]]</f>
        <v>20.631048443463786</v>
      </c>
      <c r="T2284" s="31">
        <f>$O$3*Data[[#This Row],[Metcalfe
(n^2)]]</f>
        <v>25434567726.880001</v>
      </c>
      <c r="U2284" s="31">
        <f t="shared" si="280"/>
        <v>19135323776.469341</v>
      </c>
      <c r="V2284" s="30">
        <f>LN(Data[[#This Row],[MA'[NVA']
30d]]/Data[[#This Row],[MA'[NVMetcalfe calc']]])</f>
        <v>-1.068219250415692</v>
      </c>
      <c r="W2284" s="30">
        <f>$Q$3+Data[[#This Row],[NVM
(scaled)]]/((Data[[#This Row],[Upper Bound]]-Data[[#This Row],[Lower Bound]])/2)</f>
        <v>8.9041355752642604E-3</v>
      </c>
      <c r="X2284" s="30">
        <f>(Data[[#This Row],[Upper Bound]]+Data[[#This Row],[Lower Bound]])/2</f>
        <v>22.469332478531204</v>
      </c>
      <c r="Y2284" s="29">
        <f>LN(Data[[#This Row],[NVActual]]/Data[[#This Row],[MA'[n^2']
30d]])</f>
        <v>-1.7600115924071209</v>
      </c>
      <c r="Z2284" s="29">
        <f>LN(Data[[#This Row],[NVActual]]/Data[[#This Row],[MA'[n*ln(n)']
30d]])</f>
        <v>7.9111340683702123</v>
      </c>
      <c r="AA2284" s="29">
        <f>LN(Data[[#This Row],[NVActual]]/Data[[#This Row],[MA'[n^1.5']]])</f>
        <v>4.3261451396659139</v>
      </c>
      <c r="AB2284" s="29">
        <f>LN(Data[[#This Row],[NVActual]]/Data[[#This Row],[Metcalfe
(n^2)]])</f>
        <v>-2.0445847359535398</v>
      </c>
      <c r="AC2284" s="26">
        <f>1+Data[[#This Row],[MA'[NVMetcalfe calc']]]/((Data[[#This Row],[NVM_norm
(scaled)]]-Data[[#This Row],[NV_fund.]])/2)</f>
        <v>-1703914410.9858763</v>
      </c>
    </row>
    <row r="2285" spans="1:29" x14ac:dyDescent="0.2">
      <c r="A2285" s="23">
        <v>41891</v>
      </c>
      <c r="B2285" s="24">
        <v>6272966847.7807102</v>
      </c>
      <c r="C2285" s="24">
        <f t="shared" si="281"/>
        <v>6615200447.0950651</v>
      </c>
      <c r="D2285" s="25">
        <f>LN(Data[[#This Row],[NVActual]])</f>
        <v>22.559515261140422</v>
      </c>
      <c r="E2285" s="26">
        <v>243692</v>
      </c>
      <c r="F2285" s="40">
        <f>Data[[#This Row],[DAA 
(n)]]^2</f>
        <v>59385790864</v>
      </c>
      <c r="G2285" s="41">
        <f t="shared" si="282"/>
        <v>36382771650.033333</v>
      </c>
      <c r="H2285" s="28">
        <f>LN(Data[[#This Row],[Metcalfe
(n^2)]])</f>
        <v>24.807320823655715</v>
      </c>
      <c r="I2285" s="42">
        <f t="shared" si="283"/>
        <v>24.297799463917741</v>
      </c>
      <c r="J2285" s="40">
        <f>Data[[#This Row],[DAA 
(n)]]*LN(Data[[#This Row],[DAA 
(n)]])</f>
        <v>3022672.8130791541</v>
      </c>
      <c r="K2285" s="40">
        <f t="shared" si="284"/>
        <v>2307812.0772091369</v>
      </c>
      <c r="L2285" s="29">
        <f>LN(Data[[#This Row],[MA'[n*ln(n)']
30d]])</f>
        <v>14.651810480942087</v>
      </c>
      <c r="M2285" s="43">
        <f t="shared" si="285"/>
        <v>14.609450970627757</v>
      </c>
      <c r="N2285" s="40">
        <f>Data[[#This Row],[DAA 
(n)]]^1.5</f>
        <v>120298969.85107523</v>
      </c>
      <c r="O2285" s="40">
        <f t="shared" si="286"/>
        <v>82997999.10880509</v>
      </c>
      <c r="P2285" s="43">
        <f>LN(Data[[#This Row],[MA'[n^1.5']]])</f>
        <v>18.234327058347461</v>
      </c>
      <c r="Q2285" s="43">
        <f t="shared" si="287"/>
        <v>18.175062214201361</v>
      </c>
      <c r="R2285" s="30">
        <f>$O$1+$O$2*Data[[#This Row],[MA'[ln(n^2)']]]</f>
        <v>24.297799463917741</v>
      </c>
      <c r="S2285" s="30">
        <f>$Q$1+$Q$2*Data[[#This Row],[MA'[ln(n*ln(n))']]]</f>
        <v>20.625594101535796</v>
      </c>
      <c r="T2285" s="31">
        <f>$O$3*Data[[#This Row],[Metcalfe
(n^2)]]</f>
        <v>30880611249.280003</v>
      </c>
      <c r="U2285" s="31">
        <f t="shared" ref="U2285:U2348" si="288">AVERAGE(T2285:T2314)</f>
        <v>18919041258.017334</v>
      </c>
      <c r="V2285" s="30">
        <f>LN(Data[[#This Row],[MA'[NVA']
30d]]/Data[[#This Row],[MA'[NVMetcalfe calc']]])</f>
        <v>-1.0507987898616329</v>
      </c>
      <c r="W2285" s="30">
        <f>$Q$3+Data[[#This Row],[NVM
(scaled)]]/((Data[[#This Row],[Upper Bound]]-Data[[#This Row],[Lower Bound]])/2)</f>
        <v>1.7701511126795411E-2</v>
      </c>
      <c r="X2285" s="30">
        <f>(Data[[#This Row],[Upper Bound]]+Data[[#This Row],[Lower Bound]])/2</f>
        <v>22.461696782726769</v>
      </c>
      <c r="Y2285" s="32">
        <f>LN(Data[[#This Row],[NVActual]]/Data[[#This Row],[MA'[n^2']
30d]])</f>
        <v>-1.7578459320861273</v>
      </c>
      <c r="Z2285" s="32">
        <f>LN(Data[[#This Row],[NVActual]]/Data[[#This Row],[MA'[n*ln(n)']
30d]])</f>
        <v>7.9077047801983351</v>
      </c>
      <c r="AA2285" s="32">
        <f>LN(Data[[#This Row],[NVActual]]/Data[[#This Row],[MA'[n^1.5']]])</f>
        <v>4.3251882027929618</v>
      </c>
      <c r="AB2285" s="32">
        <f>LN(Data[[#This Row],[NVActual]]/Data[[#This Row],[Metcalfe
(n^2)]])</f>
        <v>-2.2478055625152917</v>
      </c>
      <c r="AC2285" s="34">
        <f>1+Data[[#This Row],[MA'[NVMetcalfe calc']]]/((Data[[#This Row],[NVM_norm
(scaled)]]-Data[[#This Row],[NV_fund.]])/2)</f>
        <v>-1685888899.7125196</v>
      </c>
    </row>
    <row r="2286" spans="1:29" x14ac:dyDescent="0.2">
      <c r="A2286" s="23">
        <v>41890</v>
      </c>
      <c r="B2286" s="24">
        <v>6225943100.1792297</v>
      </c>
      <c r="C2286" s="24">
        <f t="shared" si="281"/>
        <v>6663174314.3693075</v>
      </c>
      <c r="D2286" s="25">
        <f>LN(Data[[#This Row],[NVActual]])</f>
        <v>22.551990769858733</v>
      </c>
      <c r="E2286" s="26">
        <v>196424</v>
      </c>
      <c r="F2286" s="40">
        <f>Data[[#This Row],[DAA 
(n)]]^2</f>
        <v>38582387776</v>
      </c>
      <c r="G2286" s="41">
        <f t="shared" si="282"/>
        <v>35767826251.23333</v>
      </c>
      <c r="H2286" s="28">
        <f>LN(Data[[#This Row],[Metcalfe
(n^2)]])</f>
        <v>24.376061734058815</v>
      </c>
      <c r="I2286" s="42">
        <f t="shared" si="283"/>
        <v>24.285399123580767</v>
      </c>
      <c r="J2286" s="40">
        <f>Data[[#This Row],[DAA 
(n)]]*LN(Data[[#This Row],[DAA 
(n)]])</f>
        <v>2394021.7750253845</v>
      </c>
      <c r="K2286" s="40">
        <f t="shared" si="284"/>
        <v>2289456.2567138127</v>
      </c>
      <c r="L2286" s="29">
        <f>LN(Data[[#This Row],[MA'[n*ln(n)']
30d]])</f>
        <v>14.643824904853442</v>
      </c>
      <c r="M2286" s="43">
        <f t="shared" si="285"/>
        <v>14.606098355283249</v>
      </c>
      <c r="N2286" s="40">
        <f>Data[[#This Row],[DAA 
(n)]]^1.5</f>
        <v>87054620.42024523</v>
      </c>
      <c r="O2286" s="40">
        <f t="shared" si="286"/>
        <v>82021709.249992713</v>
      </c>
      <c r="P2286" s="43">
        <f>LN(Data[[#This Row],[MA'[n^1.5']]])</f>
        <v>18.222494517140369</v>
      </c>
      <c r="Q2286" s="43">
        <f t="shared" si="287"/>
        <v>18.170391270124956</v>
      </c>
      <c r="R2286" s="30">
        <f>$O$1+$O$2*Data[[#This Row],[MA'[ln(n^2)']]]</f>
        <v>24.285399123580767</v>
      </c>
      <c r="S2286" s="30">
        <f>$Q$1+$Q$2*Data[[#This Row],[MA'[ln(n*ln(n))']]]</f>
        <v>20.620062286217358</v>
      </c>
      <c r="T2286" s="31">
        <f>$O$3*Data[[#This Row],[Metcalfe
(n^2)]]</f>
        <v>20062841643.52</v>
      </c>
      <c r="U2286" s="31">
        <f t="shared" si="288"/>
        <v>18599269650.641338</v>
      </c>
      <c r="V2286" s="30">
        <f>LN(Data[[#This Row],[MA'[NVA']
30d]]/Data[[#This Row],[MA'[NVMetcalfe calc']]])</f>
        <v>-1.0265263190712324</v>
      </c>
      <c r="W2286" s="30">
        <f>$Q$3+Data[[#This Row],[NVM
(scaled)]]/((Data[[#This Row],[Upper Bound]]-Data[[#This Row],[Lower Bound]])/2)</f>
        <v>2.9873406118033685E-2</v>
      </c>
      <c r="X2286" s="30">
        <f>(Data[[#This Row],[Upper Bound]]+Data[[#This Row],[Lower Bound]])/2</f>
        <v>22.452730704899061</v>
      </c>
      <c r="Y2286" s="29">
        <f>LN(Data[[#This Row],[NVActual]]/Data[[#This Row],[MA'[n^2']
30d]])</f>
        <v>-1.7483238483480135</v>
      </c>
      <c r="Z2286" s="29">
        <f>LN(Data[[#This Row],[NVActual]]/Data[[#This Row],[MA'[n*ln(n)']
30d]])</f>
        <v>7.90816586500529</v>
      </c>
      <c r="AA2286" s="29">
        <f>LN(Data[[#This Row],[NVActual]]/Data[[#This Row],[MA'[n^1.5']]])</f>
        <v>4.3294962527183642</v>
      </c>
      <c r="AB2286" s="29">
        <f>LN(Data[[#This Row],[NVActual]]/Data[[#This Row],[Metcalfe
(n^2)]])</f>
        <v>-1.8240709642000852</v>
      </c>
      <c r="AC2286" s="26">
        <f>1+Data[[#This Row],[MA'[NVMetcalfe calc']]]/((Data[[#This Row],[NVM_norm
(scaled)]]-Data[[#This Row],[NV_fund.]])/2)</f>
        <v>-1658956250.9003723</v>
      </c>
    </row>
    <row r="2287" spans="1:29" x14ac:dyDescent="0.2">
      <c r="A2287" s="23">
        <v>41889</v>
      </c>
      <c r="B2287" s="24">
        <v>6337507487.0883303</v>
      </c>
      <c r="C2287" s="24">
        <f t="shared" si="281"/>
        <v>6711936657.675128</v>
      </c>
      <c r="D2287" s="25">
        <f>LN(Data[[#This Row],[NVActual]])</f>
        <v>22.569751387257622</v>
      </c>
      <c r="E2287" s="26">
        <v>232778</v>
      </c>
      <c r="F2287" s="40">
        <f>Data[[#This Row],[DAA 
(n)]]^2</f>
        <v>54185597284</v>
      </c>
      <c r="G2287" s="41">
        <f t="shared" si="282"/>
        <v>35258755536.333336</v>
      </c>
      <c r="H2287" s="28">
        <f>LN(Data[[#This Row],[Metcalfe
(n^2)]])</f>
        <v>24.715680977311276</v>
      </c>
      <c r="I2287" s="42">
        <f t="shared" si="283"/>
        <v>24.268602389627283</v>
      </c>
      <c r="J2287" s="40">
        <f>Data[[#This Row],[DAA 
(n)]]*LN(Data[[#This Row],[DAA 
(n)]])</f>
        <v>2876633.3932682821</v>
      </c>
      <c r="K2287" s="40">
        <f t="shared" si="284"/>
        <v>2270401.0263609067</v>
      </c>
      <c r="L2287" s="29">
        <f>LN(Data[[#This Row],[MA'[n*ln(n)']
30d]])</f>
        <v>14.635467037449523</v>
      </c>
      <c r="M2287" s="43">
        <f t="shared" si="285"/>
        <v>14.602782347473118</v>
      </c>
      <c r="N2287" s="40">
        <f>Data[[#This Row],[DAA 
(n)]]^1.5</f>
        <v>112308570.30776829</v>
      </c>
      <c r="O2287" s="40">
        <f t="shared" si="286"/>
        <v>81108450.733382016</v>
      </c>
      <c r="P2287" s="43">
        <f>LN(Data[[#This Row],[MA'[n^1.5']]])</f>
        <v>18.211297715055103</v>
      </c>
      <c r="Q2287" s="43">
        <f t="shared" si="287"/>
        <v>18.16578724128907</v>
      </c>
      <c r="R2287" s="30">
        <f>$O$1+$O$2*Data[[#This Row],[MA'[ln(n^2)']]]</f>
        <v>24.268602389627283</v>
      </c>
      <c r="S2287" s="30">
        <f>$Q$1+$Q$2*Data[[#This Row],[MA'[ln(n*ln(n))']]]</f>
        <v>20.614590873330645</v>
      </c>
      <c r="T2287" s="31">
        <f>$O$3*Data[[#This Row],[Metcalfe
(n^2)]]</f>
        <v>28176510587.68</v>
      </c>
      <c r="U2287" s="31">
        <f t="shared" si="288"/>
        <v>18334552878.89333</v>
      </c>
      <c r="V2287" s="30">
        <f>LN(Data[[#This Row],[MA'[NVA']
30d]]/Data[[#This Row],[MA'[NVMetcalfe calc']]])</f>
        <v>-1.0048998830744285</v>
      </c>
      <c r="W2287" s="30">
        <f>$Q$3+Data[[#This Row],[NVM
(scaled)]]/((Data[[#This Row],[Upper Bound]]-Data[[#This Row],[Lower Bound]])/2)</f>
        <v>3.9974430243230108E-2</v>
      </c>
      <c r="X2287" s="30">
        <f>(Data[[#This Row],[Upper Bound]]+Data[[#This Row],[Lower Bound]])/2</f>
        <v>22.441596631478966</v>
      </c>
      <c r="Y2287" s="32">
        <f>LN(Data[[#This Row],[NVActual]]/Data[[#This Row],[MA'[n^2']
30d]])</f>
        <v>-1.716228332114321</v>
      </c>
      <c r="Z2287" s="32">
        <f>LN(Data[[#This Row],[NVActual]]/Data[[#This Row],[MA'[n*ln(n)']
30d]])</f>
        <v>7.9342843498080997</v>
      </c>
      <c r="AA2287" s="32">
        <f>LN(Data[[#This Row],[NVActual]]/Data[[#This Row],[MA'[n^1.5']]])</f>
        <v>4.3584536722025184</v>
      </c>
      <c r="AB2287" s="32">
        <f>LN(Data[[#This Row],[NVActual]]/Data[[#This Row],[Metcalfe
(n^2)]])</f>
        <v>-2.1459295900536528</v>
      </c>
      <c r="AC2287" s="34">
        <f>1+Data[[#This Row],[MA'[NVMetcalfe calc']]]/((Data[[#This Row],[NVM_norm
(scaled)]]-Data[[#This Row],[NV_fund.]])/2)</f>
        <v>-1636895105.451884</v>
      </c>
    </row>
    <row r="2288" spans="1:29" x14ac:dyDescent="0.2">
      <c r="A2288" s="23">
        <v>41888</v>
      </c>
      <c r="B2288" s="24">
        <v>6362067497.9401503</v>
      </c>
      <c r="C2288" s="24">
        <f t="shared" si="281"/>
        <v>6757695958.3578081</v>
      </c>
      <c r="D2288" s="25">
        <f>LN(Data[[#This Row],[NVActual]])</f>
        <v>22.573619239764419</v>
      </c>
      <c r="E2288" s="26">
        <v>152934</v>
      </c>
      <c r="F2288" s="40">
        <f>Data[[#This Row],[DAA 
(n)]]^2</f>
        <v>23388808356</v>
      </c>
      <c r="G2288" s="41">
        <f t="shared" si="282"/>
        <v>34450259961.033333</v>
      </c>
      <c r="H2288" s="28">
        <f>LN(Data[[#This Row],[Metcalfe
(n^2)]])</f>
        <v>23.875523469515297</v>
      </c>
      <c r="I2288" s="42">
        <f t="shared" si="283"/>
        <v>24.248818075370004</v>
      </c>
      <c r="J2288" s="40">
        <f>Data[[#This Row],[DAA 
(n)]]*LN(Data[[#This Row],[DAA 
(n)]])</f>
        <v>1825689.6531434262</v>
      </c>
      <c r="K2288" s="40">
        <f t="shared" si="284"/>
        <v>2244067.4603992528</v>
      </c>
      <c r="L2288" s="29">
        <f>LN(Data[[#This Row],[MA'[n*ln(n)']
30d]])</f>
        <v>14.623800607739366</v>
      </c>
      <c r="M2288" s="43">
        <f t="shared" si="285"/>
        <v>14.599844866298252</v>
      </c>
      <c r="N2288" s="40">
        <f>Data[[#This Row],[DAA 
(n)]]^1.5</f>
        <v>59807558.193897948</v>
      </c>
      <c r="O2288" s="40">
        <f t="shared" si="286"/>
        <v>79763480.867948622</v>
      </c>
      <c r="P2288" s="43">
        <f>LN(Data[[#This Row],[MA'[n^1.5']]])</f>
        <v>18.194576324440263</v>
      </c>
      <c r="Q2288" s="43">
        <f t="shared" si="287"/>
        <v>18.161690303645575</v>
      </c>
      <c r="R2288" s="30">
        <f>$O$1+$O$2*Data[[#This Row],[MA'[ln(n^2)']]]</f>
        <v>24.248818075370004</v>
      </c>
      <c r="S2288" s="30">
        <f>$Q$1+$Q$2*Data[[#This Row],[MA'[ln(n*ln(n))']]]</f>
        <v>20.609744029392115</v>
      </c>
      <c r="T2288" s="31">
        <f>$O$3*Data[[#This Row],[Metcalfe
(n^2)]]</f>
        <v>12162180345.120001</v>
      </c>
      <c r="U2288" s="31">
        <f t="shared" si="288"/>
        <v>17914135179.737335</v>
      </c>
      <c r="V2288" s="30">
        <f>LN(Data[[#This Row],[MA'[NVA']
30d]]/Data[[#This Row],[MA'[NVMetcalfe calc']]])</f>
        <v>-0.97490807866811846</v>
      </c>
      <c r="W2288" s="30">
        <f>$Q$3+Data[[#This Row],[NVM
(scaled)]]/((Data[[#This Row],[Upper Bound]]-Data[[#This Row],[Lower Bound]])/2)</f>
        <v>5.4199922095214181E-2</v>
      </c>
      <c r="X2288" s="30">
        <f>(Data[[#This Row],[Upper Bound]]+Data[[#This Row],[Lower Bound]])/2</f>
        <v>22.429281052381057</v>
      </c>
      <c r="Y2288" s="29">
        <f>LN(Data[[#This Row],[NVActual]]/Data[[#This Row],[MA'[n^2']
30d]])</f>
        <v>-1.6891631406518925</v>
      </c>
      <c r="Z2288" s="29">
        <f>LN(Data[[#This Row],[NVActual]]/Data[[#This Row],[MA'[n*ln(n)']
30d]])</f>
        <v>7.9498186320250523</v>
      </c>
      <c r="AA2288" s="29">
        <f>LN(Data[[#This Row],[NVActual]]/Data[[#This Row],[MA'[n^1.5']]])</f>
        <v>4.3790429153241544</v>
      </c>
      <c r="AB2288" s="29">
        <f>LN(Data[[#This Row],[NVActual]]/Data[[#This Row],[Metcalfe
(n^2)]])</f>
        <v>-1.30190422975088</v>
      </c>
      <c r="AC2288" s="26">
        <f>1+Data[[#This Row],[MA'[NVMetcalfe calc']]]/((Data[[#This Row],[NVM_norm
(scaled)]]-Data[[#This Row],[NV_fund.]])/2)</f>
        <v>-1601257672.697515</v>
      </c>
    </row>
    <row r="2289" spans="1:29" x14ac:dyDescent="0.2">
      <c r="A2289" s="23">
        <v>41887</v>
      </c>
      <c r="B2289" s="24">
        <v>6334872080.8102798</v>
      </c>
      <c r="C2289" s="24">
        <f t="shared" si="281"/>
        <v>6802963352.3826017</v>
      </c>
      <c r="D2289" s="25">
        <f>LN(Data[[#This Row],[NVActual]])</f>
        <v>22.56933545806265</v>
      </c>
      <c r="E2289" s="26">
        <v>188565</v>
      </c>
      <c r="F2289" s="40">
        <f>Data[[#This Row],[DAA 
(n)]]^2</f>
        <v>35556759225</v>
      </c>
      <c r="G2289" s="41">
        <f t="shared" si="282"/>
        <v>34738630549.466667</v>
      </c>
      <c r="H2289" s="28">
        <f>LN(Data[[#This Row],[Metcalfe
(n^2)]])</f>
        <v>24.294396108034082</v>
      </c>
      <c r="I2289" s="42">
        <f t="shared" si="283"/>
        <v>24.259308914713213</v>
      </c>
      <c r="J2289" s="40">
        <f>Data[[#This Row],[DAA 
(n)]]*LN(Data[[#This Row],[DAA 
(n)]])</f>
        <v>2290536.4010557234</v>
      </c>
      <c r="K2289" s="40">
        <f t="shared" si="284"/>
        <v>2255377.5042539774</v>
      </c>
      <c r="L2289" s="29">
        <f>LN(Data[[#This Row],[MA'[n*ln(n)']
30d]])</f>
        <v>14.62882792455925</v>
      </c>
      <c r="M2289" s="43">
        <f t="shared" si="285"/>
        <v>14.597395870991686</v>
      </c>
      <c r="N2289" s="40">
        <f>Data[[#This Row],[DAA 
(n)]]^1.5</f>
        <v>81882600.735822588</v>
      </c>
      <c r="O2289" s="40">
        <f t="shared" si="286"/>
        <v>80294232.831453055</v>
      </c>
      <c r="P2289" s="43">
        <f>LN(Data[[#This Row],[MA'[n^1.5']]])</f>
        <v>18.201208356057005</v>
      </c>
      <c r="Q2289" s="43">
        <f t="shared" si="287"/>
        <v>18.158290931051273</v>
      </c>
      <c r="R2289" s="30">
        <f>$O$1+$O$2*Data[[#This Row],[MA'[ln(n^2)']]]</f>
        <v>24.259308914713213</v>
      </c>
      <c r="S2289" s="30">
        <f>$Q$1+$Q$2*Data[[#This Row],[MA'[ln(n*ln(n))']]]</f>
        <v>20.605703187136282</v>
      </c>
      <c r="T2289" s="31">
        <f>$O$3*Data[[#This Row],[Metcalfe
(n^2)]]</f>
        <v>18489514797</v>
      </c>
      <c r="U2289" s="31">
        <f t="shared" si="288"/>
        <v>18064087885.722668</v>
      </c>
      <c r="V2289" s="30">
        <f>LN(Data[[#This Row],[MA'[NVA']
30d]]/Data[[#This Row],[MA'[NVMetcalfe calc']]])</f>
        <v>-0.97656756826746027</v>
      </c>
      <c r="W2289" s="30">
        <f>$Q$3+Data[[#This Row],[NVM
(scaled)]]/((Data[[#This Row],[Upper Bound]]-Data[[#This Row],[Lower Bound]])/2)</f>
        <v>5.5422576444711602E-2</v>
      </c>
      <c r="X2289" s="30">
        <f>(Data[[#This Row],[Upper Bound]]+Data[[#This Row],[Lower Bound]])/2</f>
        <v>22.432506050924747</v>
      </c>
      <c r="Y2289" s="32">
        <f>LN(Data[[#This Row],[NVActual]]/Data[[#This Row],[MA'[n^2']
30d]])</f>
        <v>-1.7017827189274091</v>
      </c>
      <c r="Z2289" s="32">
        <f>LN(Data[[#This Row],[NVActual]]/Data[[#This Row],[MA'[n*ln(n)']
30d]])</f>
        <v>7.940507533503399</v>
      </c>
      <c r="AA2289" s="32">
        <f>LN(Data[[#This Row],[NVActual]]/Data[[#This Row],[MA'[n^1.5']]])</f>
        <v>4.3681271020056425</v>
      </c>
      <c r="AB2289" s="32">
        <f>LN(Data[[#This Row],[NVActual]]/Data[[#This Row],[Metcalfe
(n^2)]])</f>
        <v>-1.7250606499714336</v>
      </c>
      <c r="AC2289" s="34">
        <f>1+Data[[#This Row],[MA'[NVMetcalfe calc']]]/((Data[[#This Row],[NVM_norm
(scaled)]]-Data[[#This Row],[NV_fund.]])/2)</f>
        <v>-1614516734.9565756</v>
      </c>
    </row>
    <row r="2290" spans="1:29" x14ac:dyDescent="0.2">
      <c r="A2290" s="23">
        <v>41886</v>
      </c>
      <c r="B2290" s="24">
        <v>6476079320.6761599</v>
      </c>
      <c r="C2290" s="24">
        <f t="shared" si="281"/>
        <v>6847596301.7241879</v>
      </c>
      <c r="D2290" s="25">
        <f>LN(Data[[#This Row],[NVActual]])</f>
        <v>22.591381121092621</v>
      </c>
      <c r="E2290" s="26">
        <v>180670</v>
      </c>
      <c r="F2290" s="40">
        <f>Data[[#This Row],[DAA 
(n)]]^2</f>
        <v>32641648900</v>
      </c>
      <c r="G2290" s="41">
        <f t="shared" si="282"/>
        <v>34839851518.76667</v>
      </c>
      <c r="H2290" s="28">
        <f>LN(Data[[#This Row],[Metcalfe
(n^2)]])</f>
        <v>24.208854883535945</v>
      </c>
      <c r="I2290" s="42">
        <f t="shared" si="283"/>
        <v>24.262040604821571</v>
      </c>
      <c r="J2290" s="40">
        <f>Data[[#This Row],[DAA 
(n)]]*LN(Data[[#This Row],[DAA 
(n)]])</f>
        <v>2186906.9059042195</v>
      </c>
      <c r="K2290" s="40">
        <f t="shared" si="284"/>
        <v>2258839.3256149618</v>
      </c>
      <c r="L2290" s="29">
        <f>LN(Data[[#This Row],[MA'[n*ln(n)']
30d]])</f>
        <v>14.630361666588078</v>
      </c>
      <c r="M2290" s="43">
        <f t="shared" si="285"/>
        <v>14.595006885578483</v>
      </c>
      <c r="N2290" s="40">
        <f>Data[[#This Row],[DAA 
(n)]]^1.5</f>
        <v>76794314.286690429</v>
      </c>
      <c r="O2290" s="40">
        <f t="shared" si="286"/>
        <v>80467253.986174092</v>
      </c>
      <c r="P2290" s="43">
        <f>LN(Data[[#This Row],[MA'[n^1.5']]])</f>
        <v>18.203360876849786</v>
      </c>
      <c r="Q2290" s="43">
        <f t="shared" si="287"/>
        <v>18.155001171838709</v>
      </c>
      <c r="R2290" s="30">
        <f>$O$1+$O$2*Data[[#This Row],[MA'[ln(n^2)']]]</f>
        <v>24.262040604821571</v>
      </c>
      <c r="S2290" s="30">
        <f>$Q$1+$Q$2*Data[[#This Row],[MA'[ln(n*ln(n))']]]</f>
        <v>20.601761361204495</v>
      </c>
      <c r="T2290" s="31">
        <f>$O$3*Data[[#This Row],[Metcalfe
(n^2)]]</f>
        <v>16973657428</v>
      </c>
      <c r="U2290" s="31">
        <f t="shared" si="288"/>
        <v>18116722789.758671</v>
      </c>
      <c r="V2290" s="30">
        <f>LN(Data[[#This Row],[MA'[NVA']
30d]]/Data[[#This Row],[MA'[NVMetcalfe calc']]])</f>
        <v>-0.97293773693023922</v>
      </c>
      <c r="W2290" s="30">
        <f>$Q$3+Data[[#This Row],[NVM
(scaled)]]/((Data[[#This Row],[Upper Bound]]-Data[[#This Row],[Lower Bound]])/2)</f>
        <v>5.8380594935819485E-2</v>
      </c>
      <c r="X2290" s="30">
        <f>(Data[[#This Row],[Upper Bound]]+Data[[#This Row],[Lower Bound]])/2</f>
        <v>22.431900983013033</v>
      </c>
      <c r="Y2290" s="29">
        <f>LN(Data[[#This Row],[NVActual]]/Data[[#This Row],[MA'[n^2']
30d]])</f>
        <v>-1.6826466060255296</v>
      </c>
      <c r="Z2290" s="29">
        <f>LN(Data[[#This Row],[NVActual]]/Data[[#This Row],[MA'[n*ln(n)']
30d]])</f>
        <v>7.9610194545045418</v>
      </c>
      <c r="AA2290" s="29">
        <f>LN(Data[[#This Row],[NVActual]]/Data[[#This Row],[MA'[n^1.5']]])</f>
        <v>4.3880202442428331</v>
      </c>
      <c r="AB2290" s="29">
        <f>LN(Data[[#This Row],[NVActual]]/Data[[#This Row],[Metcalfe
(n^2)]])</f>
        <v>-1.6174737624433262</v>
      </c>
      <c r="AC2290" s="26">
        <f>1+Data[[#This Row],[MA'[NVMetcalfe calc']]]/((Data[[#This Row],[NVM_norm
(scaled)]]-Data[[#This Row],[NV_fund.]])/2)</f>
        <v>-1619478961.2301033</v>
      </c>
    </row>
    <row r="2291" spans="1:29" x14ac:dyDescent="0.2">
      <c r="A2291" s="23">
        <v>41885</v>
      </c>
      <c r="B2291" s="24">
        <v>6281133151.8010502</v>
      </c>
      <c r="C2291" s="24">
        <f t="shared" si="281"/>
        <v>6886040483.5993967</v>
      </c>
      <c r="D2291" s="25">
        <f>LN(Data[[#This Row],[NVActual]])</f>
        <v>22.560816239334386</v>
      </c>
      <c r="E2291" s="26">
        <v>169050</v>
      </c>
      <c r="F2291" s="40">
        <f>Data[[#This Row],[DAA 
(n)]]^2</f>
        <v>28577902500</v>
      </c>
      <c r="G2291" s="41">
        <f t="shared" si="282"/>
        <v>35127853423.466667</v>
      </c>
      <c r="H2291" s="28">
        <f>LN(Data[[#This Row],[Metcalfe
(n^2)]])</f>
        <v>24.075899616272064</v>
      </c>
      <c r="I2291" s="42">
        <f t="shared" si="283"/>
        <v>24.269868284896315</v>
      </c>
      <c r="J2291" s="40">
        <f>Data[[#This Row],[DAA 
(n)]]*LN(Data[[#This Row],[DAA 
(n)]])</f>
        <v>2035015.4150653961</v>
      </c>
      <c r="K2291" s="40">
        <f t="shared" si="284"/>
        <v>2268716.4876294737</v>
      </c>
      <c r="L2291" s="29">
        <f>LN(Data[[#This Row],[MA'[n*ln(n)']
30d]])</f>
        <v>14.634724805593407</v>
      </c>
      <c r="M2291" s="43">
        <f t="shared" si="285"/>
        <v>14.592515333267034</v>
      </c>
      <c r="N2291" s="40">
        <f>Data[[#This Row],[DAA 
(n)]]^1.5</f>
        <v>69506074.681462139</v>
      </c>
      <c r="O2291" s="40">
        <f t="shared" si="286"/>
        <v>80960233.80949752</v>
      </c>
      <c r="P2291" s="43">
        <f>LN(Data[[#This Row],[MA'[n^1.5']]])</f>
        <v>18.209468651462419</v>
      </c>
      <c r="Q2291" s="43">
        <f t="shared" si="287"/>
        <v>18.151565397862093</v>
      </c>
      <c r="R2291" s="30">
        <f>$O$1+$O$2*Data[[#This Row],[MA'[ln(n^2)']]]</f>
        <v>24.269868284896315</v>
      </c>
      <c r="S2291" s="30">
        <f>$Q$1+$Q$2*Data[[#This Row],[MA'[ln(n*ln(n))']]]</f>
        <v>20.597650299890603</v>
      </c>
      <c r="T2291" s="31">
        <f>$O$3*Data[[#This Row],[Metcalfe
(n^2)]]</f>
        <v>14860509300</v>
      </c>
      <c r="U2291" s="31">
        <f t="shared" si="288"/>
        <v>18266483780.202671</v>
      </c>
      <c r="V2291" s="30">
        <f>LN(Data[[#This Row],[MA'[NVA']
30d]]/Data[[#This Row],[MA'[NVMetcalfe calc']]])</f>
        <v>-0.97557164918702732</v>
      </c>
      <c r="W2291" s="30">
        <f>$Q$3+Data[[#This Row],[NVM
(scaled)]]/((Data[[#This Row],[Upper Bound]]-Data[[#This Row],[Lower Bound]])/2)</f>
        <v>5.8674434268089937E-2</v>
      </c>
      <c r="X2291" s="30">
        <f>(Data[[#This Row],[Upper Bound]]+Data[[#This Row],[Lower Bound]])/2</f>
        <v>22.433759292393461</v>
      </c>
      <c r="Y2291" s="32">
        <f>LN(Data[[#This Row],[NVActual]]/Data[[#This Row],[MA'[n^2']
30d]])</f>
        <v>-1.7214439582217262</v>
      </c>
      <c r="Z2291" s="32">
        <f>LN(Data[[#This Row],[NVActual]]/Data[[#This Row],[MA'[n*ln(n)']
30d]])</f>
        <v>7.9260914337409805</v>
      </c>
      <c r="AA2291" s="32">
        <f>LN(Data[[#This Row],[NVActual]]/Data[[#This Row],[MA'[n^1.5']]])</f>
        <v>4.3513475878719676</v>
      </c>
      <c r="AB2291" s="32">
        <f>LN(Data[[#This Row],[NVActual]]/Data[[#This Row],[Metcalfe
(n^2)]])</f>
        <v>-1.5150833769376764</v>
      </c>
      <c r="AC2291" s="34">
        <f>1+Data[[#This Row],[MA'[NVMetcalfe calc']]]/((Data[[#This Row],[NVM_norm
(scaled)]]-Data[[#This Row],[NV_fund.]])/2)</f>
        <v>-1632752133.4411182</v>
      </c>
    </row>
    <row r="2292" spans="1:29" x14ac:dyDescent="0.2">
      <c r="A2292" s="23">
        <v>41884</v>
      </c>
      <c r="B2292" s="24">
        <v>6272122810.2927303</v>
      </c>
      <c r="C2292" s="24">
        <f t="shared" si="281"/>
        <v>6934994140.2730236</v>
      </c>
      <c r="D2292" s="25">
        <f>LN(Data[[#This Row],[NVActual]])</f>
        <v>22.559380700525512</v>
      </c>
      <c r="E2292" s="26">
        <v>191326</v>
      </c>
      <c r="F2292" s="40">
        <f>Data[[#This Row],[DAA 
(n)]]^2</f>
        <v>36605638276</v>
      </c>
      <c r="G2292" s="41">
        <f t="shared" si="282"/>
        <v>35170861172.666664</v>
      </c>
      <c r="H2292" s="28">
        <f>LN(Data[[#This Row],[Metcalfe
(n^2)]])</f>
        <v>24.323468116745886</v>
      </c>
      <c r="I2292" s="42">
        <f t="shared" si="283"/>
        <v>24.271340231993701</v>
      </c>
      <c r="J2292" s="40">
        <f>Data[[#This Row],[DAA 
(n)]]*LN(Data[[#This Row],[DAA 
(n)]])</f>
        <v>2326855.9304522616</v>
      </c>
      <c r="K2292" s="40">
        <f t="shared" si="284"/>
        <v>2270358.0556079163</v>
      </c>
      <c r="L2292" s="29">
        <f>LN(Data[[#This Row],[MA'[n*ln(n)']
30d]])</f>
        <v>14.635448110766907</v>
      </c>
      <c r="M2292" s="43">
        <f t="shared" si="285"/>
        <v>14.589747868261016</v>
      </c>
      <c r="N2292" s="40">
        <f>Data[[#This Row],[DAA 
(n)]]^1.5</f>
        <v>83687575.832939357</v>
      </c>
      <c r="O2292" s="40">
        <f t="shared" si="286"/>
        <v>81038250.537784681</v>
      </c>
      <c r="P2292" s="43">
        <f>LN(Data[[#This Row],[MA'[n^1.5']]])</f>
        <v>18.210431830033293</v>
      </c>
      <c r="Q2292" s="43">
        <f t="shared" si="287"/>
        <v>18.14773700141599</v>
      </c>
      <c r="R2292" s="30">
        <f>$O$1+$O$2*Data[[#This Row],[MA'[ln(n^2)']]]</f>
        <v>24.271340231993701</v>
      </c>
      <c r="S2292" s="30">
        <f>$Q$1+$Q$2*Data[[#This Row],[MA'[ln(n*ln(n))']]]</f>
        <v>20.593083982630674</v>
      </c>
      <c r="T2292" s="31">
        <f>$O$3*Data[[#This Row],[Metcalfe
(n^2)]]</f>
        <v>19034931903.52</v>
      </c>
      <c r="U2292" s="31">
        <f t="shared" si="288"/>
        <v>18288847809.786671</v>
      </c>
      <c r="V2292" s="30">
        <f>LN(Data[[#This Row],[MA'[NVA']
30d]]/Data[[#This Row],[MA'[NVMetcalfe calc']]])</f>
        <v>-0.96971125596415531</v>
      </c>
      <c r="W2292" s="30">
        <f>$Q$3+Data[[#This Row],[NVM
(scaled)]]/((Data[[#This Row],[Upper Bound]]-Data[[#This Row],[Lower Bound]])/2)</f>
        <v>6.2733170163398633E-2</v>
      </c>
      <c r="X2292" s="30">
        <f>(Data[[#This Row],[Upper Bound]]+Data[[#This Row],[Lower Bound]])/2</f>
        <v>22.432212107312189</v>
      </c>
      <c r="Y2292" s="29">
        <f>LN(Data[[#This Row],[NVActual]]/Data[[#This Row],[MA'[n^2']
30d]])</f>
        <v>-1.7241030686083407</v>
      </c>
      <c r="Z2292" s="29">
        <f>LN(Data[[#This Row],[NVActual]]/Data[[#This Row],[MA'[n*ln(n)']
30d]])</f>
        <v>7.9239325897586044</v>
      </c>
      <c r="AA2292" s="29">
        <f>LN(Data[[#This Row],[NVActual]]/Data[[#This Row],[MA'[n^1.5']]])</f>
        <v>4.3489488704922179</v>
      </c>
      <c r="AB2292" s="29">
        <f>LN(Data[[#This Row],[NVActual]]/Data[[#This Row],[Metcalfe
(n^2)]])</f>
        <v>-1.764087416220375</v>
      </c>
      <c r="AC2292" s="26">
        <f>1+Data[[#This Row],[MA'[NVMetcalfe calc']]]/((Data[[#This Row],[NVM_norm
(scaled)]]-Data[[#This Row],[NV_fund.]])/2)</f>
        <v>-1635160823.3690064</v>
      </c>
    </row>
    <row r="2293" spans="1:29" x14ac:dyDescent="0.2">
      <c r="A2293" s="23">
        <v>41883</v>
      </c>
      <c r="B2293" s="24">
        <v>6271843933.8578901</v>
      </c>
      <c r="C2293" s="24">
        <f t="shared" si="281"/>
        <v>6984017365.8209171</v>
      </c>
      <c r="D2293" s="25">
        <f>LN(Data[[#This Row],[NVActual]])</f>
        <v>22.559336236690335</v>
      </c>
      <c r="E2293" s="26">
        <v>190403</v>
      </c>
      <c r="F2293" s="40">
        <f>Data[[#This Row],[DAA 
(n)]]^2</f>
        <v>36253302409</v>
      </c>
      <c r="G2293" s="41">
        <f t="shared" si="282"/>
        <v>34984227615.76667</v>
      </c>
      <c r="H2293" s="28">
        <f>LN(Data[[#This Row],[Metcalfe
(n^2)]])</f>
        <v>24.313796315035589</v>
      </c>
      <c r="I2293" s="42">
        <f t="shared" si="283"/>
        <v>24.265806859439977</v>
      </c>
      <c r="J2293" s="40">
        <f>Data[[#This Row],[DAA 
(n)]]*LN(Data[[#This Row],[DAA 
(n)]])</f>
        <v>2314709.8798858607</v>
      </c>
      <c r="K2293" s="40">
        <f t="shared" si="284"/>
        <v>2263693.1226109648</v>
      </c>
      <c r="L2293" s="29">
        <f>LN(Data[[#This Row],[MA'[n*ln(n)']
30d]])</f>
        <v>14.632508162568019</v>
      </c>
      <c r="M2293" s="43">
        <f t="shared" si="285"/>
        <v>14.586636312291112</v>
      </c>
      <c r="N2293" s="40">
        <f>Data[[#This Row],[DAA 
(n)]]^1.5</f>
        <v>83082715.040980935</v>
      </c>
      <c r="O2293" s="40">
        <f t="shared" si="286"/>
        <v>80711694.593293607</v>
      </c>
      <c r="P2293" s="43">
        <f>LN(Data[[#This Row],[MA'[n^1.5']]])</f>
        <v>18.206394037156137</v>
      </c>
      <c r="Q2293" s="43">
        <f t="shared" si="287"/>
        <v>18.143460319330138</v>
      </c>
      <c r="R2293" s="30">
        <f>$O$1+$O$2*Data[[#This Row],[MA'[ln(n^2)']]]</f>
        <v>24.265806859439977</v>
      </c>
      <c r="S2293" s="30">
        <f>$Q$1+$Q$2*Data[[#This Row],[MA'[ln(n*ln(n))']]]</f>
        <v>20.587949915280333</v>
      </c>
      <c r="T2293" s="31">
        <f>$O$3*Data[[#This Row],[Metcalfe
(n^2)]]</f>
        <v>18851717252.68</v>
      </c>
      <c r="U2293" s="31">
        <f t="shared" si="288"/>
        <v>18191798360.198669</v>
      </c>
      <c r="V2293" s="30">
        <f>LN(Data[[#This Row],[MA'[NVA']
30d]]/Data[[#This Row],[MA'[NVMetcalfe calc']]])</f>
        <v>-0.95734654791547702</v>
      </c>
      <c r="W2293" s="30">
        <f>$Q$3+Data[[#This Row],[NVM
(scaled)]]/((Data[[#This Row],[Upper Bound]]-Data[[#This Row],[Lower Bound]])/2)</f>
        <v>6.9399790448226861E-2</v>
      </c>
      <c r="X2293" s="30">
        <f>(Data[[#This Row],[Upper Bound]]+Data[[#This Row],[Lower Bound]])/2</f>
        <v>22.426878387360155</v>
      </c>
      <c r="Y2293" s="32">
        <f>LN(Data[[#This Row],[NVActual]]/Data[[#This Row],[MA'[n^2']
30d]])</f>
        <v>-1.7188269206274498</v>
      </c>
      <c r="Z2293" s="32">
        <f>LN(Data[[#This Row],[NVActual]]/Data[[#This Row],[MA'[n*ln(n)']
30d]])</f>
        <v>7.9268280741223149</v>
      </c>
      <c r="AA2293" s="32">
        <f>LN(Data[[#This Row],[NVActual]]/Data[[#This Row],[MA'[n^1.5']]])</f>
        <v>4.3529421995341986</v>
      </c>
      <c r="AB2293" s="32">
        <f>LN(Data[[#This Row],[NVActual]]/Data[[#This Row],[Metcalfe
(n^2)]])</f>
        <v>-1.7544600783452531</v>
      </c>
      <c r="AC2293" s="34">
        <f>1+Data[[#This Row],[MA'[NVMetcalfe calc']]]/((Data[[#This Row],[NVM_norm
(scaled)]]-Data[[#This Row],[NV_fund.]])/2)</f>
        <v>-1627356883.7527704</v>
      </c>
    </row>
    <row r="2294" spans="1:29" x14ac:dyDescent="0.2">
      <c r="A2294" s="23">
        <v>41882</v>
      </c>
      <c r="B2294" s="24">
        <v>6330065517.8139801</v>
      </c>
      <c r="C2294" s="24">
        <f t="shared" si="281"/>
        <v>7034309184.0551634</v>
      </c>
      <c r="D2294" s="25">
        <f>LN(Data[[#This Row],[NVActual]])</f>
        <v>22.568576423414488</v>
      </c>
      <c r="E2294" s="26">
        <v>191406</v>
      </c>
      <c r="F2294" s="40">
        <f>Data[[#This Row],[DAA 
(n)]]^2</f>
        <v>36636256836</v>
      </c>
      <c r="G2294" s="41">
        <f t="shared" si="282"/>
        <v>34444419432.133331</v>
      </c>
      <c r="H2294" s="28">
        <f>LN(Data[[#This Row],[Metcalfe
(n^2)]])</f>
        <v>24.324304210944071</v>
      </c>
      <c r="I2294" s="42">
        <f t="shared" si="283"/>
        <v>24.246078535752687</v>
      </c>
      <c r="J2294" s="40">
        <f>Data[[#This Row],[DAA 
(n)]]*LN(Data[[#This Row],[DAA 
(n)]])</f>
        <v>2327908.8858999806</v>
      </c>
      <c r="K2294" s="40">
        <f t="shared" si="284"/>
        <v>2242531.7815744956</v>
      </c>
      <c r="L2294" s="29">
        <f>LN(Data[[#This Row],[MA'[n*ln(n)']
30d]])</f>
        <v>14.623116045200167</v>
      </c>
      <c r="M2294" s="43">
        <f t="shared" si="285"/>
        <v>14.58339950373267</v>
      </c>
      <c r="N2294" s="40">
        <f>Data[[#This Row],[DAA 
(n)]]^1.5</f>
        <v>83740070.312553614</v>
      </c>
      <c r="O2294" s="40">
        <f t="shared" si="286"/>
        <v>79718960.636099607</v>
      </c>
      <c r="P2294" s="43">
        <f>LN(Data[[#This Row],[MA'[n^1.5']]])</f>
        <v>18.194018015543239</v>
      </c>
      <c r="Q2294" s="43">
        <f t="shared" si="287"/>
        <v>18.139018530564634</v>
      </c>
      <c r="R2294" s="30">
        <f>$O$1+$O$2*Data[[#This Row],[MA'[ln(n^2)']]]</f>
        <v>24.246078535752687</v>
      </c>
      <c r="S2294" s="30">
        <f>$Q$1+$Q$2*Data[[#This Row],[MA'[ln(n*ln(n))']]]</f>
        <v>20.582609181158904</v>
      </c>
      <c r="T2294" s="31">
        <f>$O$3*Data[[#This Row],[Metcalfe
(n^2)]]</f>
        <v>19050853554.720001</v>
      </c>
      <c r="U2294" s="31">
        <f t="shared" si="288"/>
        <v>17911098104.709335</v>
      </c>
      <c r="V2294" s="30">
        <f>LN(Data[[#This Row],[MA'[NVA']
30d]]/Data[[#This Row],[MA'[NVMetcalfe calc']]])</f>
        <v>-0.93462103783454742</v>
      </c>
      <c r="W2294" s="30">
        <f>$Q$3+Data[[#This Row],[NVM
(scaled)]]/((Data[[#This Row],[Upper Bound]]-Data[[#This Row],[Lower Bound]])/2)</f>
        <v>7.9761781868006754E-2</v>
      </c>
      <c r="X2294" s="30">
        <f>(Data[[#This Row],[Upper Bound]]+Data[[#This Row],[Lower Bound]])/2</f>
        <v>22.414343858455794</v>
      </c>
      <c r="Y2294" s="29">
        <f>LN(Data[[#This Row],[NVActual]]/Data[[#This Row],[MA'[n^2']
30d]])</f>
        <v>-1.6940364075107601</v>
      </c>
      <c r="Z2294" s="29">
        <f>LN(Data[[#This Row],[NVActual]]/Data[[#This Row],[MA'[n*ln(n)']
30d]])</f>
        <v>7.9454603782143227</v>
      </c>
      <c r="AA2294" s="29">
        <f>LN(Data[[#This Row],[NVActual]]/Data[[#This Row],[MA'[n^1.5']]])</f>
        <v>4.3745584078712492</v>
      </c>
      <c r="AB2294" s="29">
        <f>LN(Data[[#This Row],[NVActual]]/Data[[#This Row],[Metcalfe
(n^2)]])</f>
        <v>-1.7557277875295836</v>
      </c>
      <c r="AC2294" s="26">
        <f>1+Data[[#This Row],[MA'[NVMetcalfe calc']]]/((Data[[#This Row],[NVM_norm
(scaled)]]-Data[[#This Row],[NV_fund.]])/2)</f>
        <v>-1603889254.0834551</v>
      </c>
    </row>
    <row r="2295" spans="1:29" x14ac:dyDescent="0.2">
      <c r="A2295" s="23">
        <v>41881</v>
      </c>
      <c r="B2295" s="24">
        <v>6649266289.16819</v>
      </c>
      <c r="C2295" s="24">
        <f t="shared" si="281"/>
        <v>7083498544.7406902</v>
      </c>
      <c r="D2295" s="25">
        <f>LN(Data[[#This Row],[NVActual]])</f>
        <v>22.617772353071189</v>
      </c>
      <c r="E2295" s="26">
        <v>167970</v>
      </c>
      <c r="F2295" s="40">
        <f>Data[[#This Row],[DAA 
(n)]]^2</f>
        <v>28213920900</v>
      </c>
      <c r="G2295" s="41">
        <f t="shared" si="282"/>
        <v>34211283022.966667</v>
      </c>
      <c r="H2295" s="28">
        <f>LN(Data[[#This Row],[Metcalfe
(n^2)]])</f>
        <v>24.063081342022098</v>
      </c>
      <c r="I2295" s="42">
        <f t="shared" si="283"/>
        <v>24.239017184157277</v>
      </c>
      <c r="J2295" s="40">
        <f>Data[[#This Row],[DAA 
(n)]]*LN(Data[[#This Row],[DAA 
(n)]])</f>
        <v>2020937.8865097258</v>
      </c>
      <c r="K2295" s="40">
        <f t="shared" si="284"/>
        <v>2234125.1313179815</v>
      </c>
      <c r="L2295" s="29">
        <f>LN(Data[[#This Row],[MA'[n*ln(n)']
30d]])</f>
        <v>14.619360269270938</v>
      </c>
      <c r="M2295" s="43">
        <f t="shared" si="285"/>
        <v>14.580593939111658</v>
      </c>
      <c r="N2295" s="40">
        <f>Data[[#This Row],[DAA 
(n)]]^1.5</f>
        <v>68841065.45930995</v>
      </c>
      <c r="O2295" s="40">
        <f t="shared" si="286"/>
        <v>79308908.88681078</v>
      </c>
      <c r="P2295" s="43">
        <f>LN(Data[[#This Row],[MA'[n^1.5']]])</f>
        <v>18.188861024390924</v>
      </c>
      <c r="Q2295" s="43">
        <f t="shared" si="287"/>
        <v>18.135143757065247</v>
      </c>
      <c r="R2295" s="30">
        <f>$O$1+$O$2*Data[[#This Row],[MA'[ln(n^2)']]]</f>
        <v>24.239017184157277</v>
      </c>
      <c r="S2295" s="30">
        <f>$Q$1+$Q$2*Data[[#This Row],[MA'[ln(n*ln(n))']]]</f>
        <v>20.577979999534236</v>
      </c>
      <c r="T2295" s="31">
        <f>$O$3*Data[[#This Row],[Metcalfe
(n^2)]]</f>
        <v>14671238868</v>
      </c>
      <c r="U2295" s="31">
        <f t="shared" si="288"/>
        <v>17789867171.942669</v>
      </c>
      <c r="V2295" s="30">
        <f>LN(Data[[#This Row],[MA'[NVA']
30d]]/Data[[#This Row],[MA'[NVMetcalfe calc']]])</f>
        <v>-0.92086110481111749</v>
      </c>
      <c r="W2295" s="30">
        <f>$Q$3+Data[[#This Row],[NVM
(scaled)]]/((Data[[#This Row],[Upper Bound]]-Data[[#This Row],[Lower Bound]])/2)</f>
        <v>8.6939769593772032E-2</v>
      </c>
      <c r="X2295" s="30">
        <f>(Data[[#This Row],[Upper Bound]]+Data[[#This Row],[Lower Bound]])/2</f>
        <v>22.408498591845756</v>
      </c>
      <c r="Y2295" s="32">
        <f>LN(Data[[#This Row],[NVActual]]/Data[[#This Row],[MA'[n^2']
30d]])</f>
        <v>-1.6380489864867114</v>
      </c>
      <c r="Z2295" s="32">
        <f>LN(Data[[#This Row],[NVActual]]/Data[[#This Row],[MA'[n*ln(n)']
30d]])</f>
        <v>7.9984120838002513</v>
      </c>
      <c r="AA2295" s="32">
        <f>LN(Data[[#This Row],[NVActual]]/Data[[#This Row],[MA'[n^1.5']]])</f>
        <v>4.4289113286802637</v>
      </c>
      <c r="AB2295" s="32">
        <f>LN(Data[[#This Row],[NVActual]]/Data[[#This Row],[Metcalfe
(n^2)]])</f>
        <v>-1.4453089889509079</v>
      </c>
      <c r="AC2295" s="34">
        <f>1+Data[[#This Row],[MA'[NVMetcalfe calc']]]/((Data[[#This Row],[NVM_norm
(scaled)]]-Data[[#This Row],[NV_fund.]])/2)</f>
        <v>-1593962796.455548</v>
      </c>
    </row>
    <row r="2296" spans="1:29" x14ac:dyDescent="0.2">
      <c r="A2296" s="23">
        <v>41880</v>
      </c>
      <c r="B2296" s="24">
        <v>6719294257.4855003</v>
      </c>
      <c r="C2296" s="24">
        <f t="shared" si="281"/>
        <v>7115767257.5423737</v>
      </c>
      <c r="D2296" s="25">
        <f>LN(Data[[#This Row],[NVActual]])</f>
        <v>22.628248964758843</v>
      </c>
      <c r="E2296" s="26">
        <v>165055</v>
      </c>
      <c r="F2296" s="40">
        <f>Data[[#This Row],[DAA 
(n)]]^2</f>
        <v>27243153025</v>
      </c>
      <c r="G2296" s="41">
        <f t="shared" si="282"/>
        <v>34320494893.799999</v>
      </c>
      <c r="H2296" s="28">
        <f>LN(Data[[#This Row],[Metcalfe
(n^2)]])</f>
        <v>24.028068061345675</v>
      </c>
      <c r="I2296" s="42">
        <f t="shared" si="283"/>
        <v>24.242679295065138</v>
      </c>
      <c r="J2296" s="40">
        <f>Data[[#This Row],[DAA 
(n)]]*LN(Data[[#This Row],[DAA 
(n)]])</f>
        <v>1982976.3869327051</v>
      </c>
      <c r="K2296" s="40">
        <f t="shared" si="284"/>
        <v>2238254.0333723766</v>
      </c>
      <c r="L2296" s="29">
        <f>LN(Data[[#This Row],[MA'[n*ln(n)']
30d]])</f>
        <v>14.621206670515276</v>
      </c>
      <c r="M2296" s="43">
        <f t="shared" si="285"/>
        <v>14.577966509565568</v>
      </c>
      <c r="N2296" s="40">
        <f>Data[[#This Row],[DAA 
(n)]]^1.5</f>
        <v>67056831.289148733</v>
      </c>
      <c r="O2296" s="40">
        <f t="shared" si="286"/>
        <v>79505994.797632322</v>
      </c>
      <c r="P2296" s="43">
        <f>LN(Data[[#This Row],[MA'[n^1.5']]])</f>
        <v>18.191342983041178</v>
      </c>
      <c r="Q2296" s="43">
        <f t="shared" si="287"/>
        <v>18.131514842465027</v>
      </c>
      <c r="R2296" s="30">
        <f>$O$1+$O$2*Data[[#This Row],[MA'[ln(n^2)']]]</f>
        <v>24.242679295065138</v>
      </c>
      <c r="S2296" s="30">
        <f>$Q$1+$Q$2*Data[[#This Row],[MA'[ln(n*ln(n))']]]</f>
        <v>20.573644740783188</v>
      </c>
      <c r="T2296" s="31">
        <f>$O$3*Data[[#This Row],[Metcalfe
(n^2)]]</f>
        <v>14166439573</v>
      </c>
      <c r="U2296" s="31">
        <f t="shared" si="288"/>
        <v>17846657344.776001</v>
      </c>
      <c r="V2296" s="30">
        <f>LN(Data[[#This Row],[MA'[NVA']
30d]]/Data[[#This Row],[MA'[NVMetcalfe calc']]])</f>
        <v>-0.91950316474503724</v>
      </c>
      <c r="W2296" s="30">
        <f>$Q$3+Data[[#This Row],[NVM
(scaled)]]/((Data[[#This Row],[Upper Bound]]-Data[[#This Row],[Lower Bound]])/2)</f>
        <v>8.8776503114733396E-2</v>
      </c>
      <c r="X2296" s="30">
        <f>(Data[[#This Row],[Upper Bound]]+Data[[#This Row],[Lower Bound]])/2</f>
        <v>22.408162017924163</v>
      </c>
      <c r="Y2296" s="29">
        <f>LN(Data[[#This Row],[NVActual]]/Data[[#This Row],[MA'[n^2']
30d]])</f>
        <v>-1.6307595666858818</v>
      </c>
      <c r="Z2296" s="29">
        <f>LN(Data[[#This Row],[NVActual]]/Data[[#This Row],[MA'[n*ln(n)']
30d]])</f>
        <v>8.0070422942435666</v>
      </c>
      <c r="AA2296" s="29">
        <f>LN(Data[[#This Row],[NVActual]]/Data[[#This Row],[MA'[n^1.5']]])</f>
        <v>4.4369059817176639</v>
      </c>
      <c r="AB2296" s="29">
        <f>LN(Data[[#This Row],[NVActual]]/Data[[#This Row],[Metcalfe
(n^2)]])</f>
        <v>-1.3998190965868347</v>
      </c>
      <c r="AC2296" s="26">
        <f>1+Data[[#This Row],[MA'[NVMetcalfe calc']]]/((Data[[#This Row],[NVM_norm
(scaled)]]-Data[[#This Row],[NV_fund.]])/2)</f>
        <v>-1599206870.7962089</v>
      </c>
    </row>
    <row r="2297" spans="1:29" x14ac:dyDescent="0.2">
      <c r="A2297" s="23">
        <v>41879</v>
      </c>
      <c r="B2297" s="24">
        <v>6684635470.7801399</v>
      </c>
      <c r="C2297" s="24">
        <f t="shared" si="281"/>
        <v>7137572705.8857594</v>
      </c>
      <c r="D2297" s="25">
        <f>LN(Data[[#This Row],[NVActual]])</f>
        <v>22.623077516586481</v>
      </c>
      <c r="E2297" s="26">
        <v>191762</v>
      </c>
      <c r="F2297" s="40">
        <f>Data[[#This Row],[DAA 
(n)]]^2</f>
        <v>36772664644</v>
      </c>
      <c r="G2297" s="41">
        <f t="shared" si="282"/>
        <v>34498109345.5</v>
      </c>
      <c r="H2297" s="28">
        <f>LN(Data[[#This Row],[Metcalfe
(n^2)]])</f>
        <v>24.328020597515348</v>
      </c>
      <c r="I2297" s="42">
        <f t="shared" si="283"/>
        <v>24.248633898615324</v>
      </c>
      <c r="J2297" s="40">
        <f>Data[[#This Row],[DAA 
(n)]]*LN(Data[[#This Row],[DAA 
(n)]])</f>
        <v>2332594.942910369</v>
      </c>
      <c r="K2297" s="40">
        <f t="shared" si="284"/>
        <v>2244966.9788471055</v>
      </c>
      <c r="L2297" s="29">
        <f>LN(Data[[#This Row],[MA'[n*ln(n)']
30d]])</f>
        <v>14.624201370296243</v>
      </c>
      <c r="M2297" s="43">
        <f t="shared" si="285"/>
        <v>14.575335047010572</v>
      </c>
      <c r="N2297" s="40">
        <f>Data[[#This Row],[DAA 
(n)]]^1.5</f>
        <v>83973803.757259563</v>
      </c>
      <c r="O2297" s="40">
        <f t="shared" si="286"/>
        <v>79826455.657721072</v>
      </c>
      <c r="P2297" s="43">
        <f>LN(Data[[#This Row],[MA'[n^1.5']]])</f>
        <v>18.195365532010769</v>
      </c>
      <c r="Q2297" s="43">
        <f t="shared" si="287"/>
        <v>18.127884561044905</v>
      </c>
      <c r="R2297" s="30">
        <f>$O$1+$O$2*Data[[#This Row],[MA'[ln(n^2)']]]</f>
        <v>24.248633898615324</v>
      </c>
      <c r="S2297" s="30">
        <f>$Q$1+$Q$2*Data[[#This Row],[MA'[ln(n*ln(n))']]]</f>
        <v>20.569302827567441</v>
      </c>
      <c r="T2297" s="31">
        <f>$O$3*Data[[#This Row],[Metcalfe
(n^2)]]</f>
        <v>19121785614.880001</v>
      </c>
      <c r="U2297" s="31">
        <f t="shared" si="288"/>
        <v>17939016859.66</v>
      </c>
      <c r="V2297" s="30">
        <f>LN(Data[[#This Row],[MA'[NVA']
30d]]/Data[[#This Row],[MA'[NVMetcalfe calc']]])</f>
        <v>-0.92160529215517728</v>
      </c>
      <c r="W2297" s="30">
        <f>$Q$3+Data[[#This Row],[NVM
(scaled)]]/((Data[[#This Row],[Upper Bound]]-Data[[#This Row],[Lower Bound]])/2)</f>
        <v>8.9036496385359709E-2</v>
      </c>
      <c r="X2297" s="30">
        <f>(Data[[#This Row],[Upper Bound]]+Data[[#This Row],[Lower Bound]])/2</f>
        <v>22.408968363091383</v>
      </c>
      <c r="Y2297" s="32">
        <f>LN(Data[[#This Row],[NVActual]]/Data[[#This Row],[MA'[n^2']
30d]])</f>
        <v>-1.6410928413158739</v>
      </c>
      <c r="Z2297" s="32">
        <f>LN(Data[[#This Row],[NVActual]]/Data[[#This Row],[MA'[n*ln(n)']
30d]])</f>
        <v>7.998876146290236</v>
      </c>
      <c r="AA2297" s="32">
        <f>LN(Data[[#This Row],[NVActual]]/Data[[#This Row],[MA'[n^1.5']]])</f>
        <v>4.427711984575712</v>
      </c>
      <c r="AB2297" s="32">
        <f>LN(Data[[#This Row],[NVActual]]/Data[[#This Row],[Metcalfe
(n^2)]])</f>
        <v>-1.704943080928867</v>
      </c>
      <c r="AC2297" s="34">
        <f>1+Data[[#This Row],[MA'[NVMetcalfe calc']]]/((Data[[#This Row],[NVM_norm
(scaled)]]-Data[[#This Row],[NV_fund.]])/2)</f>
        <v>-1607443692.5373533</v>
      </c>
    </row>
    <row r="2298" spans="1:29" x14ac:dyDescent="0.2">
      <c r="A2298" s="23">
        <v>41878</v>
      </c>
      <c r="B2298" s="24">
        <v>6731803470.8674402</v>
      </c>
      <c r="C2298" s="24">
        <f t="shared" si="281"/>
        <v>7169469285.9674902</v>
      </c>
      <c r="D2298" s="25">
        <f>LN(Data[[#This Row],[NVActual]])</f>
        <v>22.630108919573058</v>
      </c>
      <c r="E2298" s="26">
        <v>189509</v>
      </c>
      <c r="F2298" s="40">
        <f>Data[[#This Row],[DAA 
(n)]]^2</f>
        <v>35913661081</v>
      </c>
      <c r="G2298" s="41">
        <f t="shared" si="282"/>
        <v>34241703220.700001</v>
      </c>
      <c r="H2298" s="28">
        <f>LN(Data[[#This Row],[Metcalfe
(n^2)]])</f>
        <v>24.304383591561074</v>
      </c>
      <c r="I2298" s="42">
        <f t="shared" si="283"/>
        <v>24.240810979585273</v>
      </c>
      <c r="J2298" s="40">
        <f>Data[[#This Row],[DAA 
(n)]]*LN(Data[[#This Row],[DAA 
(n)]])</f>
        <v>2302949.7150265737</v>
      </c>
      <c r="K2298" s="40">
        <f t="shared" si="284"/>
        <v>2235691.0821005674</v>
      </c>
      <c r="L2298" s="29">
        <f>LN(Data[[#This Row],[MA'[n*ln(n)']
30d]])</f>
        <v>14.620060947228101</v>
      </c>
      <c r="M2298" s="43">
        <f t="shared" si="285"/>
        <v>14.572611659902837</v>
      </c>
      <c r="N2298" s="40">
        <f>Data[[#This Row],[DAA 
(n)]]^1.5</f>
        <v>82498254.513651565</v>
      </c>
      <c r="O2298" s="40">
        <f t="shared" si="286"/>
        <v>79374690.128515944</v>
      </c>
      <c r="P2298" s="43">
        <f>LN(Data[[#This Row],[MA'[n^1.5']]])</f>
        <v>18.189690111276796</v>
      </c>
      <c r="Q2298" s="43">
        <f t="shared" si="287"/>
        <v>18.1241313517477</v>
      </c>
      <c r="R2298" s="30">
        <f>$O$1+$O$2*Data[[#This Row],[MA'[ln(n^2)']]]</f>
        <v>24.240810979585273</v>
      </c>
      <c r="S2298" s="30">
        <f>$Q$1+$Q$2*Data[[#This Row],[MA'[ln(n*ln(n))']]]</f>
        <v>20.564809238839679</v>
      </c>
      <c r="T2298" s="31">
        <f>$O$3*Data[[#This Row],[Metcalfe
(n^2)]]</f>
        <v>18675103762.119999</v>
      </c>
      <c r="U2298" s="31">
        <f t="shared" si="288"/>
        <v>17805685674.764</v>
      </c>
      <c r="V2298" s="30">
        <f>LN(Data[[#This Row],[MA'[NVA']
30d]]/Data[[#This Row],[MA'[NVMetcalfe calc']]])</f>
        <v>-0.90968619304642162</v>
      </c>
      <c r="W2298" s="30">
        <f>$Q$3+Data[[#This Row],[NVM
(scaled)]]/((Data[[#This Row],[Upper Bound]]-Data[[#This Row],[Lower Bound]])/2)</f>
        <v>9.5067593976757847E-2</v>
      </c>
      <c r="X2298" s="30">
        <f>(Data[[#This Row],[Upper Bound]]+Data[[#This Row],[Lower Bound]])/2</f>
        <v>22.402810109212474</v>
      </c>
      <c r="Y2298" s="29">
        <f>LN(Data[[#This Row],[NVActual]]/Data[[#This Row],[MA'[n^2']
30d]])</f>
        <v>-1.6266012110049337</v>
      </c>
      <c r="Z2298" s="29">
        <f>LN(Data[[#This Row],[NVActual]]/Data[[#This Row],[MA'[n*ln(n)']
30d]])</f>
        <v>8.0100479723449567</v>
      </c>
      <c r="AA2298" s="29">
        <f>LN(Data[[#This Row],[NVActual]]/Data[[#This Row],[MA'[n^1.5']]])</f>
        <v>4.4404188082962603</v>
      </c>
      <c r="AB2298" s="29">
        <f>LN(Data[[#This Row],[NVActual]]/Data[[#This Row],[Metcalfe
(n^2)]])</f>
        <v>-1.6742746719880146</v>
      </c>
      <c r="AC2298" s="26">
        <f>1+Data[[#This Row],[MA'[NVMetcalfe calc']]]/((Data[[#This Row],[NVM_norm
(scaled)]]-Data[[#This Row],[NV_fund.]])/2)</f>
        <v>-1596368225.1979752</v>
      </c>
    </row>
    <row r="2299" spans="1:29" x14ac:dyDescent="0.2">
      <c r="A2299" s="23">
        <v>41877</v>
      </c>
      <c r="B2299" s="24">
        <v>6751941118.8050699</v>
      </c>
      <c r="C2299" s="24">
        <f t="shared" si="281"/>
        <v>7201089422.0208435</v>
      </c>
      <c r="D2299" s="25">
        <f>LN(Data[[#This Row],[NVActual]])</f>
        <v>22.633095873645921</v>
      </c>
      <c r="E2299" s="26">
        <v>188274</v>
      </c>
      <c r="F2299" s="40">
        <f>Data[[#This Row],[DAA 
(n)]]^2</f>
        <v>35447099076</v>
      </c>
      <c r="G2299" s="41">
        <f t="shared" si="282"/>
        <v>34061183910.299999</v>
      </c>
      <c r="H2299" s="28">
        <f>LN(Data[[#This Row],[Metcalfe
(n^2)]])</f>
        <v>24.291307255151633</v>
      </c>
      <c r="I2299" s="42">
        <f t="shared" si="283"/>
        <v>24.235362514058647</v>
      </c>
      <c r="J2299" s="40">
        <f>Data[[#This Row],[DAA 
(n)]]*LN(Data[[#This Row],[DAA 
(n)]])</f>
        <v>2286710.7910782094</v>
      </c>
      <c r="K2299" s="40">
        <f t="shared" si="284"/>
        <v>2229191.0837172526</v>
      </c>
      <c r="L2299" s="29">
        <f>LN(Data[[#This Row],[MA'[n*ln(n)']
30d]])</f>
        <v>14.617149334901555</v>
      </c>
      <c r="M2299" s="43">
        <f t="shared" si="285"/>
        <v>14.570063587160112</v>
      </c>
      <c r="N2299" s="40">
        <f>Data[[#This Row],[DAA 
(n)]]^1.5</f>
        <v>81693127.810329422</v>
      </c>
      <c r="O2299" s="40">
        <f t="shared" si="286"/>
        <v>79057417.971092045</v>
      </c>
      <c r="P2299" s="43">
        <f>LN(Data[[#This Row],[MA'[n^1.5']]])</f>
        <v>18.185684956193651</v>
      </c>
      <c r="Q2299" s="43">
        <f t="shared" si="287"/>
        <v>18.120619016389558</v>
      </c>
      <c r="R2299" s="30">
        <f>$O$1+$O$2*Data[[#This Row],[MA'[ln(n^2)']]]</f>
        <v>24.235362514058647</v>
      </c>
      <c r="S2299" s="30">
        <f>$Q$1+$Q$2*Data[[#This Row],[MA'[ln(n*ln(n))']]]</f>
        <v>20.560604918814182</v>
      </c>
      <c r="T2299" s="31">
        <f>$O$3*Data[[#This Row],[Metcalfe
(n^2)]]</f>
        <v>18432491519.52</v>
      </c>
      <c r="U2299" s="31">
        <f t="shared" si="288"/>
        <v>17711815633.356003</v>
      </c>
      <c r="V2299" s="30">
        <f>LN(Data[[#This Row],[MA'[NVA']
30d]]/Data[[#This Row],[MA'[NVMetcalfe calc']]])</f>
        <v>-0.89999964358455009</v>
      </c>
      <c r="W2299" s="30">
        <f>$Q$3+Data[[#This Row],[NVM
(scaled)]]/((Data[[#This Row],[Upper Bound]]-Data[[#This Row],[Lower Bound]])/2)</f>
        <v>0.10017196630915337</v>
      </c>
      <c r="X2299" s="30">
        <f>(Data[[#This Row],[Upper Bound]]+Data[[#This Row],[Lower Bound]])/2</f>
        <v>22.397983716436414</v>
      </c>
      <c r="Y2299" s="32">
        <f>LN(Data[[#This Row],[NVActual]]/Data[[#This Row],[MA'[n^2']
30d]])</f>
        <v>-1.6183283974817251</v>
      </c>
      <c r="Z2299" s="32">
        <f>LN(Data[[#This Row],[NVActual]]/Data[[#This Row],[MA'[n*ln(n)']
30d]])</f>
        <v>8.0159465387443678</v>
      </c>
      <c r="AA2299" s="32">
        <f>LN(Data[[#This Row],[NVActual]]/Data[[#This Row],[MA'[n^1.5']]])</f>
        <v>4.4474109174522711</v>
      </c>
      <c r="AB2299" s="32">
        <f>LN(Data[[#This Row],[NVActual]]/Data[[#This Row],[Metcalfe
(n^2)]])</f>
        <v>-1.6582113815057107</v>
      </c>
      <c r="AC2299" s="34">
        <f>1+Data[[#This Row],[MA'[NVMetcalfe calc']]]/((Data[[#This Row],[NVM_norm
(scaled)]]-Data[[#This Row],[NV_fund.]])/2)</f>
        <v>-1588659534.9075911</v>
      </c>
    </row>
    <row r="2300" spans="1:29" x14ac:dyDescent="0.2">
      <c r="A2300" s="23">
        <v>41876</v>
      </c>
      <c r="B2300" s="24">
        <v>6623719303.8029203</v>
      </c>
      <c r="C2300" s="24">
        <f t="shared" si="281"/>
        <v>7234000743.1595249</v>
      </c>
      <c r="D2300" s="25">
        <f>LN(Data[[#This Row],[NVActual]])</f>
        <v>22.613922877497881</v>
      </c>
      <c r="E2300" s="26">
        <v>181249</v>
      </c>
      <c r="F2300" s="40">
        <f>Data[[#This Row],[DAA 
(n)]]^2</f>
        <v>32851200001</v>
      </c>
      <c r="G2300" s="41">
        <f t="shared" si="282"/>
        <v>33990588906.733334</v>
      </c>
      <c r="H2300" s="28">
        <f>LN(Data[[#This Row],[Metcalfe
(n^2)]])</f>
        <v>24.215254110920643</v>
      </c>
      <c r="I2300" s="42">
        <f t="shared" si="283"/>
        <v>24.233308978747889</v>
      </c>
      <c r="J2300" s="40">
        <f>Data[[#This Row],[DAA 
(n)]]*LN(Data[[#This Row],[DAA 
(n)]])</f>
        <v>2194495.2961751278</v>
      </c>
      <c r="K2300" s="40">
        <f t="shared" si="284"/>
        <v>2226691.506338214</v>
      </c>
      <c r="L2300" s="29">
        <f>LN(Data[[#This Row],[MA'[n*ln(n)']
30d]])</f>
        <v>14.616027412323611</v>
      </c>
      <c r="M2300" s="43">
        <f t="shared" si="285"/>
        <v>14.56740186889167</v>
      </c>
      <c r="N2300" s="40">
        <f>Data[[#This Row],[DAA 
(n)]]^1.5</f>
        <v>77163768.369496152</v>
      </c>
      <c r="O2300" s="40">
        <f t="shared" si="286"/>
        <v>78934460.646665767</v>
      </c>
      <c r="P2300" s="43">
        <f>LN(Data[[#This Row],[MA'[n^1.5']]])</f>
        <v>18.184128454045236</v>
      </c>
      <c r="Q2300" s="43">
        <f t="shared" si="287"/>
        <v>18.116957974474932</v>
      </c>
      <c r="R2300" s="30">
        <f>$O$1+$O$2*Data[[#This Row],[MA'[ln(n^2)']]]</f>
        <v>24.233308978747889</v>
      </c>
      <c r="S2300" s="30">
        <f>$Q$1+$Q$2*Data[[#This Row],[MA'[ln(n*ln(n))']]]</f>
        <v>20.556213083671253</v>
      </c>
      <c r="T2300" s="31">
        <f>$O$3*Data[[#This Row],[Metcalfe
(n^2)]]</f>
        <v>17082624000.52</v>
      </c>
      <c r="U2300" s="31">
        <f t="shared" si="288"/>
        <v>17675106231.501339</v>
      </c>
      <c r="V2300" s="30">
        <f>LN(Data[[#This Row],[MA'[NVA']
30d]]/Data[[#This Row],[MA'[NVMetcalfe calc']]])</f>
        <v>-0.89336498577201096</v>
      </c>
      <c r="W2300" s="30">
        <f>$Q$3+Data[[#This Row],[NVM
(scaled)]]/((Data[[#This Row],[Upper Bound]]-Data[[#This Row],[Lower Bound]])/2)</f>
        <v>0.10409209263856206</v>
      </c>
      <c r="X2300" s="30">
        <f>(Data[[#This Row],[Upper Bound]]+Data[[#This Row],[Lower Bound]])/2</f>
        <v>22.394761031209569</v>
      </c>
      <c r="Y2300" s="29">
        <f>LN(Data[[#This Row],[NVActual]]/Data[[#This Row],[MA'[n^2']
30d]])</f>
        <v>-1.6354266488885865</v>
      </c>
      <c r="Z2300" s="29">
        <f>LN(Data[[#This Row],[NVActual]]/Data[[#This Row],[MA'[n*ln(n)']
30d]])</f>
        <v>7.9978954651742695</v>
      </c>
      <c r="AA2300" s="29">
        <f>LN(Data[[#This Row],[NVActual]]/Data[[#This Row],[MA'[n^1.5']]])</f>
        <v>4.4297944234526447</v>
      </c>
      <c r="AB2300" s="29">
        <f>LN(Data[[#This Row],[NVActual]]/Data[[#This Row],[Metcalfe
(n^2)]])</f>
        <v>-1.6013312334227636</v>
      </c>
      <c r="AC2300" s="26">
        <f>1+Data[[#This Row],[MA'[NVMetcalfe calc']]]/((Data[[#This Row],[NVM_norm
(scaled)]]-Data[[#This Row],[NV_fund.]])/2)</f>
        <v>-1585874902.9977839</v>
      </c>
    </row>
    <row r="2301" spans="1:29" x14ac:dyDescent="0.2">
      <c r="A2301" s="23">
        <v>41875</v>
      </c>
      <c r="B2301" s="24">
        <v>6718716068.9295597</v>
      </c>
      <c r="C2301" s="24">
        <f t="shared" si="281"/>
        <v>7272468052.3502769</v>
      </c>
      <c r="D2301" s="25">
        <f>LN(Data[[#This Row],[NVActual]])</f>
        <v>22.62816291205576</v>
      </c>
      <c r="E2301" s="26">
        <v>208310</v>
      </c>
      <c r="F2301" s="40">
        <f>Data[[#This Row],[DAA 
(n)]]^2</f>
        <v>43393056100</v>
      </c>
      <c r="G2301" s="41">
        <f t="shared" si="282"/>
        <v>33556529823</v>
      </c>
      <c r="H2301" s="28">
        <f>LN(Data[[#This Row],[Metcalfe
(n^2)]])</f>
        <v>24.493565267555923</v>
      </c>
      <c r="I2301" s="42">
        <f t="shared" si="283"/>
        <v>24.216481605320805</v>
      </c>
      <c r="J2301" s="40">
        <f>Data[[#This Row],[DAA 
(n)]]*LN(Data[[#This Row],[DAA 
(n)]])</f>
        <v>2551127.290442287</v>
      </c>
      <c r="K2301" s="40">
        <f t="shared" si="284"/>
        <v>2209188.8636460612</v>
      </c>
      <c r="L2301" s="29">
        <f>LN(Data[[#This Row],[MA'[n*ln(n)']
30d]])</f>
        <v>14.608135976097524</v>
      </c>
      <c r="M2301" s="43">
        <f t="shared" si="285"/>
        <v>14.564664560231494</v>
      </c>
      <c r="N2301" s="40">
        <f>Data[[#This Row],[DAA 
(n)]]^1.5</f>
        <v>95074746.995145991</v>
      </c>
      <c r="O2301" s="40">
        <f t="shared" si="286"/>
        <v>78123748.76286976</v>
      </c>
      <c r="P2301" s="43">
        <f>LN(Data[[#This Row],[MA'[n^1.5']]])</f>
        <v>18.173804650057317</v>
      </c>
      <c r="Q2301" s="43">
        <f t="shared" si="287"/>
        <v>18.113191302531707</v>
      </c>
      <c r="R2301" s="30">
        <f>$O$1+$O$2*Data[[#This Row],[MA'[ln(n^2)']]]</f>
        <v>24.216481605320805</v>
      </c>
      <c r="S2301" s="30">
        <f>$Q$1+$Q$2*Data[[#This Row],[MA'[ln(n*ln(n))']]]</f>
        <v>20.551696524381963</v>
      </c>
      <c r="T2301" s="31">
        <f>$O$3*Data[[#This Row],[Metcalfe
(n^2)]]</f>
        <v>22564389172</v>
      </c>
      <c r="U2301" s="31">
        <f t="shared" si="288"/>
        <v>17449395507.960007</v>
      </c>
      <c r="V2301" s="30">
        <f>LN(Data[[#This Row],[MA'[NVA']
30d]]/Data[[#This Row],[MA'[NVMetcalfe calc']]])</f>
        <v>-0.87520928823230537</v>
      </c>
      <c r="W2301" s="30">
        <f>$Q$3+Data[[#This Row],[NVM
(scaled)]]/((Data[[#This Row],[Upper Bound]]-Data[[#This Row],[Lower Bound]])/2)</f>
        <v>0.11236801400201341</v>
      </c>
      <c r="X2301" s="30">
        <f>(Data[[#This Row],[Upper Bound]]+Data[[#This Row],[Lower Bound]])/2</f>
        <v>22.384089064851384</v>
      </c>
      <c r="Y2301" s="32">
        <f>LN(Data[[#This Row],[NVActual]]/Data[[#This Row],[MA'[n^2']
30d]])</f>
        <v>-1.6083343989680725</v>
      </c>
      <c r="Z2301" s="32">
        <f>LN(Data[[#This Row],[NVActual]]/Data[[#This Row],[MA'[n*ln(n)']
30d]])</f>
        <v>8.0200269359582386</v>
      </c>
      <c r="AA2301" s="32">
        <f>LN(Data[[#This Row],[NVActual]]/Data[[#This Row],[MA'[n^1.5']]])</f>
        <v>4.4543582619984443</v>
      </c>
      <c r="AB2301" s="32">
        <f>LN(Data[[#This Row],[NVActual]]/Data[[#This Row],[Metcalfe
(n^2)]])</f>
        <v>-1.8654023555001589</v>
      </c>
      <c r="AC2301" s="34">
        <f>1+Data[[#This Row],[MA'[NVMetcalfe calc']]]/((Data[[#This Row],[NVM_norm
(scaled)]]-Data[[#This Row],[NV_fund.]])/2)</f>
        <v>-1566955284.415138</v>
      </c>
    </row>
    <row r="2302" spans="1:29" x14ac:dyDescent="0.2">
      <c r="A2302" s="23">
        <v>41874</v>
      </c>
      <c r="B2302" s="24">
        <v>6571449530.9973297</v>
      </c>
      <c r="C2302" s="24">
        <f t="shared" si="281"/>
        <v>7310609087.5223656</v>
      </c>
      <c r="D2302" s="25">
        <f>LN(Data[[#This Row],[NVActual]])</f>
        <v>22.606000273874699</v>
      </c>
      <c r="E2302" s="26">
        <v>151274</v>
      </c>
      <c r="F2302" s="40">
        <f>Data[[#This Row],[DAA 
(n)]]^2</f>
        <v>22883823076</v>
      </c>
      <c r="G2302" s="41">
        <f t="shared" si="282"/>
        <v>33158493233.299999</v>
      </c>
      <c r="H2302" s="28">
        <f>LN(Data[[#This Row],[Metcalfe
(n^2)]])</f>
        <v>23.853696081982132</v>
      </c>
      <c r="I2302" s="42">
        <f t="shared" si="283"/>
        <v>24.205753666025966</v>
      </c>
      <c r="J2302" s="40">
        <f>Data[[#This Row],[DAA 
(n)]]*LN(Data[[#This Row],[DAA 
(n)]])</f>
        <v>1804222.0105528824</v>
      </c>
      <c r="K2302" s="40">
        <f t="shared" si="284"/>
        <v>2195597.6753646773</v>
      </c>
      <c r="L2302" s="29">
        <f>LN(Data[[#This Row],[MA'[n*ln(n)']
30d]])</f>
        <v>14.601964856887351</v>
      </c>
      <c r="M2302" s="43">
        <f t="shared" si="285"/>
        <v>14.562317050515128</v>
      </c>
      <c r="N2302" s="40">
        <f>Data[[#This Row],[DAA 
(n)]]^1.5</f>
        <v>58836446.629608937</v>
      </c>
      <c r="O2302" s="40">
        <f t="shared" si="286"/>
        <v>77444104.196608752</v>
      </c>
      <c r="P2302" s="43">
        <f>LN(Data[[#This Row],[MA'[n^1.5']]])</f>
        <v>18.165066997934851</v>
      </c>
      <c r="Q2302" s="43">
        <f t="shared" si="287"/>
        <v>18.109934430704751</v>
      </c>
      <c r="R2302" s="30">
        <f>$O$1+$O$2*Data[[#This Row],[MA'[ln(n^2)']]]</f>
        <v>24.205753666025966</v>
      </c>
      <c r="S2302" s="30">
        <f>$Q$1+$Q$2*Data[[#This Row],[MA'[ln(n*ln(n))']]]</f>
        <v>20.547823133349961</v>
      </c>
      <c r="T2302" s="31">
        <f>$O$3*Data[[#This Row],[Metcalfe
(n^2)]]</f>
        <v>11899587999.52</v>
      </c>
      <c r="U2302" s="31">
        <f t="shared" si="288"/>
        <v>17242416481.316006</v>
      </c>
      <c r="V2302" s="30">
        <f>LN(Data[[#This Row],[MA'[NVA']
30d]]/Data[[#This Row],[MA'[NVMetcalfe calc']]])</f>
        <v>-0.85804582974571209</v>
      </c>
      <c r="W2302" s="30">
        <f>$Q$3+Data[[#This Row],[NVM
(scaled)]]/((Data[[#This Row],[Upper Bound]]-Data[[#This Row],[Lower Bound]])/2)</f>
        <v>0.12085723084085037</v>
      </c>
      <c r="X2302" s="30">
        <f>(Data[[#This Row],[Upper Bound]]+Data[[#This Row],[Lower Bound]])/2</f>
        <v>22.376788399687964</v>
      </c>
      <c r="Y2302" s="29">
        <f>LN(Data[[#This Row],[NVActual]]/Data[[#This Row],[MA'[n^2']
30d]])</f>
        <v>-1.6185644530211263</v>
      </c>
      <c r="Z2302" s="29">
        <f>LN(Data[[#This Row],[NVActual]]/Data[[#This Row],[MA'[n*ln(n)']
30d]])</f>
        <v>8.0040354169873495</v>
      </c>
      <c r="AA2302" s="29">
        <f>LN(Data[[#This Row],[NVActual]]/Data[[#This Row],[MA'[n^1.5']]])</f>
        <v>4.440933275939849</v>
      </c>
      <c r="AB2302" s="29">
        <f>LN(Data[[#This Row],[NVActual]]/Data[[#This Row],[Metcalfe
(n^2)]])</f>
        <v>-1.2476958081074316</v>
      </c>
      <c r="AC2302" s="26">
        <f>1+Data[[#This Row],[MA'[NVMetcalfe calc']]]/((Data[[#This Row],[NVM_norm
(scaled)]]-Data[[#This Row],[NV_fund.]])/2)</f>
        <v>-1549467091.6598833</v>
      </c>
    </row>
    <row r="2303" spans="1:29" x14ac:dyDescent="0.2">
      <c r="A2303" s="23">
        <v>41873</v>
      </c>
      <c r="B2303" s="24">
        <v>6800781531.5939703</v>
      </c>
      <c r="C2303" s="24">
        <f t="shared" si="281"/>
        <v>7354189169.2703533</v>
      </c>
      <c r="D2303" s="25">
        <f>LN(Data[[#This Row],[NVActual]])</f>
        <v>22.640303373641157</v>
      </c>
      <c r="E2303" s="26">
        <v>182975</v>
      </c>
      <c r="F2303" s="40">
        <f>Data[[#This Row],[DAA 
(n)]]^2</f>
        <v>33479850625</v>
      </c>
      <c r="G2303" s="41">
        <f t="shared" si="282"/>
        <v>33429981470.799999</v>
      </c>
      <c r="H2303" s="28">
        <f>LN(Data[[#This Row],[Metcalfe
(n^2)]])</f>
        <v>24.234209620938856</v>
      </c>
      <c r="I2303" s="42">
        <f t="shared" si="283"/>
        <v>24.215902830411451</v>
      </c>
      <c r="J2303" s="40">
        <f>Data[[#This Row],[DAA 
(n)]]*LN(Data[[#This Row],[DAA 
(n)]])</f>
        <v>2217127.2526956433</v>
      </c>
      <c r="K2303" s="40">
        <f t="shared" si="284"/>
        <v>2206380.9027773356</v>
      </c>
      <c r="L2303" s="29">
        <f>LN(Data[[#This Row],[MA'[n*ln(n)']
30d]])</f>
        <v>14.606864130607237</v>
      </c>
      <c r="M2303" s="43">
        <f t="shared" si="285"/>
        <v>14.560152111832004</v>
      </c>
      <c r="N2303" s="40">
        <f>Data[[#This Row],[DAA 
(n)]]^1.5</f>
        <v>78268612.279184908</v>
      </c>
      <c r="O2303" s="40">
        <f t="shared" si="286"/>
        <v>77947220.18442978</v>
      </c>
      <c r="P2303" s="43">
        <f>LN(Data[[#This Row],[MA'[n^1.5']]])</f>
        <v>18.171542491311065</v>
      </c>
      <c r="Q2303" s="43">
        <f t="shared" si="287"/>
        <v>18.106936485805864</v>
      </c>
      <c r="R2303" s="30">
        <f>$O$1+$O$2*Data[[#This Row],[MA'[ln(n^2)']]]</f>
        <v>24.215902830411451</v>
      </c>
      <c r="S2303" s="30">
        <f>$Q$1+$Q$2*Data[[#This Row],[MA'[ln(n*ln(n))']]]</f>
        <v>20.544250984522805</v>
      </c>
      <c r="T2303" s="31">
        <f>$O$3*Data[[#This Row],[Metcalfe
(n^2)]]</f>
        <v>17409522325</v>
      </c>
      <c r="U2303" s="31">
        <f t="shared" si="288"/>
        <v>17383590364.816006</v>
      </c>
      <c r="V2303" s="30">
        <f>LN(Data[[#This Row],[MA'[NVA']
30d]]/Data[[#This Row],[MA'[NVMetcalfe calc']]])</f>
        <v>-0.86025657289171709</v>
      </c>
      <c r="W2303" s="30">
        <f>$Q$3+Data[[#This Row],[NVM
(scaled)]]/((Data[[#This Row],[Upper Bound]]-Data[[#This Row],[Lower Bound]])/2)</f>
        <v>0.12140623948047014</v>
      </c>
      <c r="X2303" s="30">
        <f>(Data[[#This Row],[Upper Bound]]+Data[[#This Row],[Lower Bound]])/2</f>
        <v>22.380076907467128</v>
      </c>
      <c r="Y2303" s="32">
        <f>LN(Data[[#This Row],[NVActual]]/Data[[#This Row],[MA'[n^2']
30d]])</f>
        <v>-1.592415609468486</v>
      </c>
      <c r="Z2303" s="32">
        <f>LN(Data[[#This Row],[NVActual]]/Data[[#This Row],[MA'[n*ln(n)']
30d]])</f>
        <v>8.0334392430339214</v>
      </c>
      <c r="AA2303" s="32">
        <f>LN(Data[[#This Row],[NVActual]]/Data[[#This Row],[MA'[n^1.5']]])</f>
        <v>4.4687608823300913</v>
      </c>
      <c r="AB2303" s="32">
        <f>LN(Data[[#This Row],[NVActual]]/Data[[#This Row],[Metcalfe
(n^2)]])</f>
        <v>-1.5939062472976979</v>
      </c>
      <c r="AC2303" s="34">
        <f>1+Data[[#This Row],[MA'[NVMetcalfe calc']]]/((Data[[#This Row],[NVM_norm
(scaled)]]-Data[[#This Row],[NV_fund.]])/2)</f>
        <v>-1561961234.1619728</v>
      </c>
    </row>
    <row r="2304" spans="1:29" x14ac:dyDescent="0.2">
      <c r="A2304" s="23">
        <v>41872</v>
      </c>
      <c r="B2304" s="24">
        <v>6842226197.6780701</v>
      </c>
      <c r="C2304" s="24">
        <f t="shared" si="281"/>
        <v>7397192964.1832914</v>
      </c>
      <c r="D2304" s="25">
        <f>LN(Data[[#This Row],[NVActual]])</f>
        <v>22.646378983124606</v>
      </c>
      <c r="E2304" s="26">
        <v>193528</v>
      </c>
      <c r="F2304" s="40">
        <f>Data[[#This Row],[DAA 
(n)]]^2</f>
        <v>37453086784</v>
      </c>
      <c r="G2304" s="41">
        <f t="shared" si="282"/>
        <v>33331963450.799999</v>
      </c>
      <c r="H2304" s="28">
        <f>LN(Data[[#This Row],[Metcalfe
(n^2)]])</f>
        <v>24.346354967651809</v>
      </c>
      <c r="I2304" s="42">
        <f t="shared" si="283"/>
        <v>24.212838527846159</v>
      </c>
      <c r="J2304" s="40">
        <f>Data[[#This Row],[DAA 
(n)]]*LN(Data[[#This Row],[DAA 
(n)]])</f>
        <v>2355850.6920898599</v>
      </c>
      <c r="K2304" s="40">
        <f t="shared" si="284"/>
        <v>2202793.0649618679</v>
      </c>
      <c r="L2304" s="29">
        <f>LN(Data[[#This Row],[MA'[n*ln(n)']
30d]])</f>
        <v>14.605236688082353</v>
      </c>
      <c r="M2304" s="43">
        <f t="shared" si="285"/>
        <v>14.5578117956781</v>
      </c>
      <c r="N2304" s="40">
        <f>Data[[#This Row],[DAA 
(n)]]^1.5</f>
        <v>85136484.418455809</v>
      </c>
      <c r="O2304" s="40">
        <f t="shared" si="286"/>
        <v>77773402.103860795</v>
      </c>
      <c r="P2304" s="43">
        <f>LN(Data[[#This Row],[MA'[n^1.5']]])</f>
        <v>18.169310055424233</v>
      </c>
      <c r="Q2304" s="43">
        <f t="shared" si="287"/>
        <v>18.103705838963958</v>
      </c>
      <c r="R2304" s="30">
        <f>$O$1+$O$2*Data[[#This Row],[MA'[ln(n^2)']]]</f>
        <v>24.212838527846159</v>
      </c>
      <c r="S2304" s="30">
        <f>$Q$1+$Q$2*Data[[#This Row],[MA'[ln(n*ln(n))']]]</f>
        <v>20.540389462868863</v>
      </c>
      <c r="T2304" s="31">
        <f>$O$3*Data[[#This Row],[Metcalfe
(n^2)]]</f>
        <v>19475605127.68</v>
      </c>
      <c r="U2304" s="31">
        <f t="shared" si="288"/>
        <v>17332620994.416004</v>
      </c>
      <c r="V2304" s="30">
        <f>LN(Data[[#This Row],[MA'[NVA']
30d]]/Data[[#This Row],[MA'[NVMetcalfe calc']]])</f>
        <v>-0.85148973351063717</v>
      </c>
      <c r="W2304" s="30">
        <f>$Q$3+Data[[#This Row],[NVM
(scaled)]]/((Data[[#This Row],[Upper Bound]]-Data[[#This Row],[Lower Bound]])/2)</f>
        <v>0.12628234540761363</v>
      </c>
      <c r="X2304" s="30">
        <f>(Data[[#This Row],[Upper Bound]]+Data[[#This Row],[Lower Bound]])/2</f>
        <v>22.376613995357509</v>
      </c>
      <c r="Y2304" s="29">
        <f>LN(Data[[#This Row],[NVActual]]/Data[[#This Row],[MA'[n^2']
30d]])</f>
        <v>-1.5834036538213019</v>
      </c>
      <c r="Z2304" s="29">
        <f>LN(Data[[#This Row],[NVActual]]/Data[[#This Row],[MA'[n*ln(n)']
30d]])</f>
        <v>8.0411422950422544</v>
      </c>
      <c r="AA2304" s="29">
        <f>LN(Data[[#This Row],[NVActual]]/Data[[#This Row],[MA'[n^1.5']]])</f>
        <v>4.4770689277003735</v>
      </c>
      <c r="AB2304" s="29">
        <f>LN(Data[[#This Row],[NVActual]]/Data[[#This Row],[Metcalfe
(n^2)]])</f>
        <v>-1.6999759845272011</v>
      </c>
      <c r="AC2304" s="26">
        <f>1+Data[[#This Row],[MA'[NVMetcalfe calc']]]/((Data[[#This Row],[NVM_norm
(scaled)]]-Data[[#This Row],[NV_fund.]])/2)</f>
        <v>-1557965180.5621395</v>
      </c>
    </row>
    <row r="2305" spans="1:29" x14ac:dyDescent="0.2">
      <c r="A2305" s="23">
        <v>41871</v>
      </c>
      <c r="B2305" s="24">
        <v>6783807556.4458103</v>
      </c>
      <c r="C2305" s="24">
        <f t="shared" si="281"/>
        <v>7438761810.902194</v>
      </c>
      <c r="D2305" s="25">
        <f>LN(Data[[#This Row],[NVActual]])</f>
        <v>22.637804367764463</v>
      </c>
      <c r="E2305" s="26">
        <v>186763</v>
      </c>
      <c r="F2305" s="40">
        <f>Data[[#This Row],[DAA 
(n)]]^2</f>
        <v>34880418169</v>
      </c>
      <c r="G2305" s="41">
        <f t="shared" si="282"/>
        <v>33036991962.299999</v>
      </c>
      <c r="H2305" s="28">
        <f>LN(Data[[#This Row],[Metcalfe
(n^2)]])</f>
        <v>24.275191424705461</v>
      </c>
      <c r="I2305" s="42">
        <f t="shared" si="283"/>
        <v>24.203853708322832</v>
      </c>
      <c r="J2305" s="40">
        <f>Data[[#This Row],[DAA 
(n)]]*LN(Data[[#This Row],[DAA 
(n)]])</f>
        <v>2266853.7880261331</v>
      </c>
      <c r="K2305" s="40">
        <f t="shared" si="284"/>
        <v>2192132.0203833454</v>
      </c>
      <c r="L2305" s="29">
        <f>LN(Data[[#This Row],[MA'[n*ln(n)']
30d]])</f>
        <v>14.600385153513466</v>
      </c>
      <c r="M2305" s="43">
        <f t="shared" si="285"/>
        <v>14.555442486027614</v>
      </c>
      <c r="N2305" s="40">
        <f>Data[[#This Row],[DAA 
(n)]]^1.5</f>
        <v>80711656.769619793</v>
      </c>
      <c r="O2305" s="40">
        <f t="shared" si="286"/>
        <v>77253971.580282673</v>
      </c>
      <c r="P2305" s="43">
        <f>LN(Data[[#This Row],[MA'[n^1.5']]])</f>
        <v>18.162608884463069</v>
      </c>
      <c r="Q2305" s="43">
        <f t="shared" si="287"/>
        <v>18.100435138998495</v>
      </c>
      <c r="R2305" s="30">
        <f>$O$1+$O$2*Data[[#This Row],[MA'[ln(n^2)']]]</f>
        <v>24.203853708322832</v>
      </c>
      <c r="S2305" s="30">
        <f>$Q$1+$Q$2*Data[[#This Row],[MA'[ln(n*ln(n))']]]</f>
        <v>20.536480101945561</v>
      </c>
      <c r="T2305" s="31">
        <f>$O$3*Data[[#This Row],[Metcalfe
(n^2)]]</f>
        <v>18137817447.880001</v>
      </c>
      <c r="U2305" s="31">
        <f t="shared" si="288"/>
        <v>17179235820.396004</v>
      </c>
      <c r="V2305" s="30">
        <f>LN(Data[[#This Row],[MA'[NVA']
30d]]/Data[[#This Row],[MA'[NVMetcalfe calc']]])</f>
        <v>-0.83699702306896473</v>
      </c>
      <c r="W2305" s="30">
        <f>$Q$3+Data[[#This Row],[NVM
(scaled)]]/((Data[[#This Row],[Upper Bound]]-Data[[#This Row],[Lower Bound]])/2)</f>
        <v>0.1335441747121191</v>
      </c>
      <c r="X2305" s="30">
        <f>(Data[[#This Row],[Upper Bound]]+Data[[#This Row],[Lower Bound]])/2</f>
        <v>22.370166905134198</v>
      </c>
      <c r="Y2305" s="32">
        <f>LN(Data[[#This Row],[NVActual]]/Data[[#This Row],[MA'[n^2']
30d]])</f>
        <v>-1.5830893713868539</v>
      </c>
      <c r="Z2305" s="32">
        <f>LN(Data[[#This Row],[NVActual]]/Data[[#This Row],[MA'[n*ln(n)']
30d]])</f>
        <v>8.0374192142509973</v>
      </c>
      <c r="AA2305" s="32">
        <f>LN(Data[[#This Row],[NVActual]]/Data[[#This Row],[MA'[n^1.5']]])</f>
        <v>4.4751954833013947</v>
      </c>
      <c r="AB2305" s="32">
        <f>LN(Data[[#This Row],[NVActual]]/Data[[#This Row],[Metcalfe
(n^2)]])</f>
        <v>-1.637387056940999</v>
      </c>
      <c r="AC2305" s="34">
        <f>1+Data[[#This Row],[MA'[NVMetcalfe calc']]]/((Data[[#This Row],[NVM_norm
(scaled)]]-Data[[#This Row],[NV_fund.]])/2)</f>
        <v>-1545129943.2961698</v>
      </c>
    </row>
    <row r="2306" spans="1:29" x14ac:dyDescent="0.2">
      <c r="A2306" s="23">
        <v>41870</v>
      </c>
      <c r="B2306" s="24">
        <v>6416249222.8514605</v>
      </c>
      <c r="C2306" s="24">
        <f t="shared" si="281"/>
        <v>7482849171.3041325</v>
      </c>
      <c r="D2306" s="25">
        <f>LN(Data[[#This Row],[NVActual]])</f>
        <v>22.582099550716858</v>
      </c>
      <c r="E2306" s="26">
        <v>187448</v>
      </c>
      <c r="F2306" s="40">
        <f>Data[[#This Row],[DAA 
(n)]]^2</f>
        <v>35136752704</v>
      </c>
      <c r="G2306" s="41">
        <f t="shared" si="282"/>
        <v>32746715399.466667</v>
      </c>
      <c r="H2306" s="28">
        <f>LN(Data[[#This Row],[Metcalfe
(n^2)]])</f>
        <v>24.282513505190536</v>
      </c>
      <c r="I2306" s="42">
        <f t="shared" si="283"/>
        <v>24.194279347767853</v>
      </c>
      <c r="J2306" s="40">
        <f>Data[[#This Row],[DAA 
(n)]]*LN(Data[[#This Row],[DAA 
(n)]])</f>
        <v>2275854.2957604779</v>
      </c>
      <c r="K2306" s="40">
        <f t="shared" si="284"/>
        <v>2181248.9656366426</v>
      </c>
      <c r="L2306" s="29">
        <f>LN(Data[[#This Row],[MA'[n*ln(n)']
30d]])</f>
        <v>14.595408190726065</v>
      </c>
      <c r="M2306" s="43">
        <f t="shared" si="285"/>
        <v>14.553350338827892</v>
      </c>
      <c r="N2306" s="40">
        <f>Data[[#This Row],[DAA 
(n)]]^1.5</f>
        <v>81156108.955884412</v>
      </c>
      <c r="O2306" s="40">
        <f t="shared" si="286"/>
        <v>76732574.962544382</v>
      </c>
      <c r="P2306" s="43">
        <f>LN(Data[[#This Row],[MA'[n^1.5']]])</f>
        <v>18.155836882336295</v>
      </c>
      <c r="Q2306" s="43">
        <f t="shared" si="287"/>
        <v>18.09754983123743</v>
      </c>
      <c r="R2306" s="30">
        <f>$O$1+$O$2*Data[[#This Row],[MA'[ln(n^2)']]]</f>
        <v>24.194279347767853</v>
      </c>
      <c r="S2306" s="30">
        <f>$Q$1+$Q$2*Data[[#This Row],[MA'[ln(n*ln(n))']]]</f>
        <v>20.533028059066019</v>
      </c>
      <c r="T2306" s="31">
        <f>$O$3*Data[[#This Row],[Metcalfe
(n^2)]]</f>
        <v>18271111406.080002</v>
      </c>
      <c r="U2306" s="31">
        <f t="shared" si="288"/>
        <v>17028292007.72267</v>
      </c>
      <c r="V2306" s="30">
        <f>LN(Data[[#This Row],[MA'[NVA']
30d]]/Data[[#This Row],[MA'[NVMetcalfe calc']]])</f>
        <v>-0.82226257178388829</v>
      </c>
      <c r="W2306" s="30">
        <f>$Q$3+Data[[#This Row],[NVM
(scaled)]]/((Data[[#This Row],[Upper Bound]]-Data[[#This Row],[Lower Bound]])/2)</f>
        <v>0.14082975357562133</v>
      </c>
      <c r="X2306" s="30">
        <f>(Data[[#This Row],[Upper Bound]]+Data[[#This Row],[Lower Bound]])/2</f>
        <v>22.363653703416936</v>
      </c>
      <c r="Y2306" s="29">
        <f>LN(Data[[#This Row],[NVActual]]/Data[[#This Row],[MA'[n^2']
30d]])</f>
        <v>-1.6299689501350656</v>
      </c>
      <c r="Z2306" s="29">
        <f>LN(Data[[#This Row],[NVActual]]/Data[[#This Row],[MA'[n*ln(n)']
30d]])</f>
        <v>7.9866913599907914</v>
      </c>
      <c r="AA2306" s="29">
        <f>LN(Data[[#This Row],[NVActual]]/Data[[#This Row],[MA'[n^1.5']]])</f>
        <v>4.4262626683805628</v>
      </c>
      <c r="AB2306" s="29">
        <f>LN(Data[[#This Row],[NVActual]]/Data[[#This Row],[Metcalfe
(n^2)]])</f>
        <v>-1.7004139544736807</v>
      </c>
      <c r="AC2306" s="26">
        <f>1+Data[[#This Row],[MA'[NVMetcalfe calc']]]/((Data[[#This Row],[NVM_norm
(scaled)]]-Data[[#This Row],[NV_fund.]])/2)</f>
        <v>-1532504782.9245706</v>
      </c>
    </row>
    <row r="2307" spans="1:29" x14ac:dyDescent="0.2">
      <c r="A2307" s="23">
        <v>41869</v>
      </c>
      <c r="B2307" s="24">
        <v>6170956482.5919304</v>
      </c>
      <c r="C2307" s="24">
        <f t="shared" si="281"/>
        <v>7540822730.0830097</v>
      </c>
      <c r="D2307" s="25">
        <f>LN(Data[[#This Row],[NVActual]])</f>
        <v>22.543119684338897</v>
      </c>
      <c r="E2307" s="26">
        <v>193767</v>
      </c>
      <c r="F2307" s="40">
        <f>Data[[#This Row],[DAA 
(n)]]^2</f>
        <v>37545650289</v>
      </c>
      <c r="G2307" s="41">
        <f t="shared" si="282"/>
        <v>32791027093.366665</v>
      </c>
      <c r="H2307" s="28">
        <f>LN(Data[[#This Row],[Metcalfe
(n^2)]])</f>
        <v>24.348823370603959</v>
      </c>
      <c r="I2307" s="42">
        <f t="shared" si="283"/>
        <v>24.195517197441355</v>
      </c>
      <c r="J2307" s="40">
        <f>Data[[#This Row],[DAA 
(n)]]*LN(Data[[#This Row],[DAA 
(n)]])</f>
        <v>2358999.2290259087</v>
      </c>
      <c r="K2307" s="40">
        <f t="shared" si="284"/>
        <v>2182788.8973081224</v>
      </c>
      <c r="L2307" s="29">
        <f>LN(Data[[#This Row],[MA'[n*ln(n)']
30d]])</f>
        <v>14.5961139278364</v>
      </c>
      <c r="M2307" s="43">
        <f t="shared" si="285"/>
        <v>14.551359773267226</v>
      </c>
      <c r="N2307" s="40">
        <f>Data[[#This Row],[DAA 
(n)]]^1.5</f>
        <v>85294243.76561825</v>
      </c>
      <c r="O2307" s="40">
        <f t="shared" si="286"/>
        <v>76808978.299178913</v>
      </c>
      <c r="P2307" s="43">
        <f>LN(Data[[#This Row],[MA'[n^1.5']]])</f>
        <v>18.156832096222278</v>
      </c>
      <c r="Q2307" s="43">
        <f t="shared" si="287"/>
        <v>18.094804502677878</v>
      </c>
      <c r="R2307" s="30">
        <f>$O$1+$O$2*Data[[#This Row],[MA'[ln(n^2)']]]</f>
        <v>24.195517197441355</v>
      </c>
      <c r="S2307" s="30">
        <f>$Q$1+$Q$2*Data[[#This Row],[MA'[ln(n*ln(n))']]]</f>
        <v>20.529743625890919</v>
      </c>
      <c r="T2307" s="31">
        <f>$O$3*Data[[#This Row],[Metcalfe
(n^2)]]</f>
        <v>19523738150.279999</v>
      </c>
      <c r="U2307" s="31">
        <f t="shared" si="288"/>
        <v>17051334088.550671</v>
      </c>
      <c r="V2307" s="30">
        <f>LN(Data[[#This Row],[MA'[NVA']
30d]]/Data[[#This Row],[MA'[NVMetcalfe calc']]])</f>
        <v>-0.81589715486845193</v>
      </c>
      <c r="W2307" s="30">
        <f>$Q$3+Data[[#This Row],[NVM
(scaled)]]/((Data[[#This Row],[Upper Bound]]-Data[[#This Row],[Lower Bound]])/2)</f>
        <v>0.14485676409447779</v>
      </c>
      <c r="X2307" s="30">
        <f>(Data[[#This Row],[Upper Bound]]+Data[[#This Row],[Lower Bound]])/2</f>
        <v>22.362630411666139</v>
      </c>
      <c r="Y2307" s="32">
        <f>LN(Data[[#This Row],[NVActual]]/Data[[#This Row],[MA'[n^2']
30d]])</f>
        <v>-1.6703010663454683</v>
      </c>
      <c r="Z2307" s="32">
        <f>LN(Data[[#This Row],[NVActual]]/Data[[#This Row],[MA'[n*ln(n)']
30d]])</f>
        <v>7.9470057565024952</v>
      </c>
      <c r="AA2307" s="32">
        <f>LN(Data[[#This Row],[NVActual]]/Data[[#This Row],[MA'[n^1.5']]])</f>
        <v>4.3862875881166197</v>
      </c>
      <c r="AB2307" s="32">
        <f>LN(Data[[#This Row],[NVActual]]/Data[[#This Row],[Metcalfe
(n^2)]])</f>
        <v>-1.8057036862650615</v>
      </c>
      <c r="AC2307" s="34">
        <f>1+Data[[#This Row],[MA'[NVMetcalfe calc']]]/((Data[[#This Row],[NVM_norm
(scaled)]]-Data[[#This Row],[NV_fund.]])/2)</f>
        <v>-1534927337.7177866</v>
      </c>
    </row>
    <row r="2308" spans="1:29" x14ac:dyDescent="0.2">
      <c r="A2308" s="23">
        <v>41868</v>
      </c>
      <c r="B2308" s="24">
        <v>6548728366.1378002</v>
      </c>
      <c r="C2308" s="24">
        <f t="shared" si="281"/>
        <v>7608597839.5315838</v>
      </c>
      <c r="D2308" s="25">
        <f>LN(Data[[#This Row],[NVActual]])</f>
        <v>22.602536725171081</v>
      </c>
      <c r="E2308" s="26">
        <v>201320</v>
      </c>
      <c r="F2308" s="40">
        <f>Data[[#This Row],[DAA 
(n)]]^2</f>
        <v>40529742400</v>
      </c>
      <c r="G2308" s="41">
        <f t="shared" si="282"/>
        <v>32278714513.366665</v>
      </c>
      <c r="H2308" s="28">
        <f>LN(Data[[#This Row],[Metcalfe
(n^2)]])</f>
        <v>24.425301921780594</v>
      </c>
      <c r="I2308" s="42">
        <f t="shared" si="283"/>
        <v>24.177966043937182</v>
      </c>
      <c r="J2308" s="40">
        <f>Data[[#This Row],[DAA 
(n)]]*LN(Data[[#This Row],[DAA 
(n)]])</f>
        <v>2458650.8914464344</v>
      </c>
      <c r="K2308" s="40">
        <f t="shared" si="284"/>
        <v>2163281.3192754057</v>
      </c>
      <c r="L2308" s="29">
        <f>LN(Data[[#This Row],[MA'[n*ln(n)']
30d]])</f>
        <v>14.587136756244874</v>
      </c>
      <c r="M2308" s="43">
        <f t="shared" si="285"/>
        <v>14.549092209508405</v>
      </c>
      <c r="N2308" s="40">
        <f>Data[[#This Row],[DAA 
(n)]]^1.5</f>
        <v>90329661.462711081</v>
      </c>
      <c r="O2308" s="40">
        <f t="shared" si="286"/>
        <v>75881394.209114417</v>
      </c>
      <c r="P2308" s="43">
        <f>LN(Data[[#This Row],[MA'[n^1.5']]])</f>
        <v>18.14468207673043</v>
      </c>
      <c r="Q2308" s="43">
        <f t="shared" si="287"/>
        <v>18.091673445857925</v>
      </c>
      <c r="R2308" s="30">
        <f>$O$1+$O$2*Data[[#This Row],[MA'[ln(n^2)']]]</f>
        <v>24.177966043937182</v>
      </c>
      <c r="S2308" s="30">
        <f>$Q$1+$Q$2*Data[[#This Row],[MA'[ln(n*ln(n))']]]</f>
        <v>20.526002145688867</v>
      </c>
      <c r="T2308" s="31">
        <f>$O$3*Data[[#This Row],[Metcalfe
(n^2)]]</f>
        <v>21075466048</v>
      </c>
      <c r="U2308" s="31">
        <f t="shared" si="288"/>
        <v>16784931546.950666</v>
      </c>
      <c r="V2308" s="30">
        <f>LN(Data[[#This Row],[MA'[NVA']
30d]]/Data[[#This Row],[MA'[NVMetcalfe calc']]])</f>
        <v>-0.79120264966025344</v>
      </c>
      <c r="W2308" s="30">
        <f>$Q$3+Data[[#This Row],[NVM
(scaled)]]/((Data[[#This Row],[Upper Bound]]-Data[[#This Row],[Lower Bound]])/2)</f>
        <v>0.15669744186695916</v>
      </c>
      <c r="X2308" s="30">
        <f>(Data[[#This Row],[Upper Bound]]+Data[[#This Row],[Lower Bound]])/2</f>
        <v>22.351984094813027</v>
      </c>
      <c r="Y2308" s="29">
        <f>LN(Data[[#This Row],[NVActual]]/Data[[#This Row],[MA'[n^2']
30d]])</f>
        <v>-1.595137131378132</v>
      </c>
      <c r="Z2308" s="29">
        <f>LN(Data[[#This Row],[NVActual]]/Data[[#This Row],[MA'[n*ln(n)']
30d]])</f>
        <v>8.0153999689262072</v>
      </c>
      <c r="AA2308" s="29">
        <f>LN(Data[[#This Row],[NVActual]]/Data[[#This Row],[MA'[n^1.5']]])</f>
        <v>4.4578546484406516</v>
      </c>
      <c r="AB2308" s="29">
        <f>LN(Data[[#This Row],[NVActual]]/Data[[#This Row],[Metcalfe
(n^2)]])</f>
        <v>-1.8227651966095118</v>
      </c>
      <c r="AC2308" s="26">
        <f>1+Data[[#This Row],[MA'[NVMetcalfe calc']]]/((Data[[#This Row],[NVM_norm
(scaled)]]-Data[[#This Row],[NV_fund.]])/2)</f>
        <v>-1512477112.6688824</v>
      </c>
    </row>
    <row r="2309" spans="1:29" x14ac:dyDescent="0.2">
      <c r="A2309" s="23">
        <v>41867</v>
      </c>
      <c r="B2309" s="24">
        <v>6859278247.53582</v>
      </c>
      <c r="C2309" s="24">
        <f t="shared" si="281"/>
        <v>7664372871.5058985</v>
      </c>
      <c r="D2309" s="25">
        <f>LN(Data[[#This Row],[NVActual]])</f>
        <v>22.648868061419591</v>
      </c>
      <c r="E2309" s="26">
        <v>173929</v>
      </c>
      <c r="F2309" s="40">
        <f>Data[[#This Row],[DAA 
(n)]]^2</f>
        <v>30251297041</v>
      </c>
      <c r="G2309" s="41">
        <f t="shared" si="282"/>
        <v>31875547362.566666</v>
      </c>
      <c r="H2309" s="28">
        <f>LN(Data[[#This Row],[Metcalfe
(n^2)]])</f>
        <v>24.132804897892484</v>
      </c>
      <c r="I2309" s="42">
        <f t="shared" si="283"/>
        <v>24.166151881465243</v>
      </c>
      <c r="J2309" s="40">
        <f>Data[[#This Row],[DAA 
(n)]]*LN(Data[[#This Row],[DAA 
(n)]])</f>
        <v>2098697.3115427708</v>
      </c>
      <c r="K2309" s="40">
        <f t="shared" si="284"/>
        <v>2148975.8847777308</v>
      </c>
      <c r="L2309" s="29">
        <f>LN(Data[[#This Row],[MA'[n*ln(n)']
30d]])</f>
        <v>14.580501953959885</v>
      </c>
      <c r="M2309" s="43">
        <f t="shared" si="285"/>
        <v>14.547190725600087</v>
      </c>
      <c r="N2309" s="40">
        <f>Data[[#This Row],[DAA 
(n)]]^1.5</f>
        <v>72536734.438793853</v>
      </c>
      <c r="O2309" s="40">
        <f t="shared" si="286"/>
        <v>75178563.59120734</v>
      </c>
      <c r="P2309" s="43">
        <f>LN(Data[[#This Row],[MA'[n^1.5']]])</f>
        <v>18.135376689655573</v>
      </c>
      <c r="Q2309" s="43">
        <f t="shared" si="287"/>
        <v>18.089035920241727</v>
      </c>
      <c r="R2309" s="30">
        <f>$O$1+$O$2*Data[[#This Row],[MA'[ln(n^2)']]]</f>
        <v>24.166151881465243</v>
      </c>
      <c r="S2309" s="30">
        <f>$Q$1+$Q$2*Data[[#This Row],[MA'[ln(n*ln(n))']]]</f>
        <v>20.522864697240141</v>
      </c>
      <c r="T2309" s="31">
        <f>$O$3*Data[[#This Row],[Metcalfe
(n^2)]]</f>
        <v>15730674461.32</v>
      </c>
      <c r="U2309" s="31">
        <f t="shared" si="288"/>
        <v>16575284628.53467</v>
      </c>
      <c r="V2309" s="30">
        <f>LN(Data[[#This Row],[MA'[NVA']
30d]]/Data[[#This Row],[MA'[NVMetcalfe calc']]])</f>
        <v>-0.77133001626200337</v>
      </c>
      <c r="W2309" s="30">
        <f>$Q$3+Data[[#This Row],[NVM
(scaled)]]/((Data[[#This Row],[Upper Bound]]-Data[[#This Row],[Lower Bound]])/2)</f>
        <v>0.16657468255494706</v>
      </c>
      <c r="X2309" s="30">
        <f>(Data[[#This Row],[Upper Bound]]+Data[[#This Row],[Lower Bound]])/2</f>
        <v>22.344508289352692</v>
      </c>
      <c r="Y2309" s="32">
        <f>LN(Data[[#This Row],[NVActual]]/Data[[#This Row],[MA'[n^2']
30d]])</f>
        <v>-1.5362369510169254</v>
      </c>
      <c r="Z2309" s="32">
        <f>LN(Data[[#This Row],[NVActual]]/Data[[#This Row],[MA'[n*ln(n)']
30d]])</f>
        <v>8.0683661074597062</v>
      </c>
      <c r="AA2309" s="32">
        <f>LN(Data[[#This Row],[NVActual]]/Data[[#This Row],[MA'[n^1.5']]])</f>
        <v>4.5134913717640179</v>
      </c>
      <c r="AB2309" s="32">
        <f>LN(Data[[#This Row],[NVActual]]/Data[[#This Row],[Metcalfe
(n^2)]])</f>
        <v>-1.483936836472892</v>
      </c>
      <c r="AC2309" s="34">
        <f>1+Data[[#This Row],[MA'[NVMetcalfe calc']]]/((Data[[#This Row],[NVM_norm
(scaled)]]-Data[[#This Row],[NV_fund.]])/2)</f>
        <v>-1494754643.1796715</v>
      </c>
    </row>
    <row r="2310" spans="1:29" x14ac:dyDescent="0.2">
      <c r="A2310" s="23">
        <v>41866</v>
      </c>
      <c r="B2310" s="24">
        <v>6577883001.4033098</v>
      </c>
      <c r="C2310" s="24">
        <f t="shared" si="281"/>
        <v>7706886430.7572613</v>
      </c>
      <c r="D2310" s="25">
        <f>LN(Data[[#This Row],[NVActual]])</f>
        <v>22.606978798207166</v>
      </c>
      <c r="E2310" s="26">
        <v>200423</v>
      </c>
      <c r="F2310" s="40">
        <f>Data[[#This Row],[DAA 
(n)]]^2</f>
        <v>40169378929</v>
      </c>
      <c r="G2310" s="41">
        <f t="shared" si="282"/>
        <v>31875837265.066666</v>
      </c>
      <c r="H2310" s="28">
        <f>LN(Data[[#This Row],[Metcalfe
(n^2)]])</f>
        <v>24.416370824132606</v>
      </c>
      <c r="I2310" s="42">
        <f t="shared" si="283"/>
        <v>24.166161463230779</v>
      </c>
      <c r="J2310" s="40">
        <f>Data[[#This Row],[DAA 
(n)]]*LN(Data[[#This Row],[DAA 
(n)]])</f>
        <v>2446801.1448425646</v>
      </c>
      <c r="K2310" s="40">
        <f t="shared" si="284"/>
        <v>2148986.7735063257</v>
      </c>
      <c r="L2310" s="29">
        <f>LN(Data[[#This Row],[MA'[n*ln(n)']
30d]])</f>
        <v>14.580507020885523</v>
      </c>
      <c r="M2310" s="43">
        <f t="shared" si="285"/>
        <v>14.545487210966417</v>
      </c>
      <c r="N2310" s="40">
        <f>Data[[#This Row],[DAA 
(n)]]^1.5</f>
        <v>89726626.110018149</v>
      </c>
      <c r="O2310" s="40">
        <f t="shared" si="286"/>
        <v>75179084.919888347</v>
      </c>
      <c r="P2310" s="43">
        <f>LN(Data[[#This Row],[MA'[n^1.5']]])</f>
        <v>18.135383624170526</v>
      </c>
      <c r="Q2310" s="43">
        <f t="shared" si="287"/>
        <v>18.086676763482401</v>
      </c>
      <c r="R2310" s="30">
        <f>$O$1+$O$2*Data[[#This Row],[MA'[ln(n^2)']]]</f>
        <v>24.166161463230779</v>
      </c>
      <c r="S2310" s="30">
        <f>$Q$1+$Q$2*Data[[#This Row],[MA'[ln(n*ln(n))']]]</f>
        <v>20.520053898094588</v>
      </c>
      <c r="T2310" s="31">
        <f>$O$3*Data[[#This Row],[Metcalfe
(n^2)]]</f>
        <v>20888077043.080002</v>
      </c>
      <c r="U2310" s="31">
        <f t="shared" si="288"/>
        <v>16575435377.834673</v>
      </c>
      <c r="V2310" s="30">
        <f>LN(Data[[#This Row],[MA'[NVA']
30d]]/Data[[#This Row],[MA'[NVMetcalfe calc']]])</f>
        <v>-0.76580753203508622</v>
      </c>
      <c r="W2310" s="30">
        <f>$Q$3+Data[[#This Row],[NVM
(scaled)]]/((Data[[#This Row],[Upper Bound]]-Data[[#This Row],[Lower Bound]])/2)</f>
        <v>0.16993146479951338</v>
      </c>
      <c r="X2310" s="30">
        <f>(Data[[#This Row],[Upper Bound]]+Data[[#This Row],[Lower Bound]])/2</f>
        <v>22.343107680662683</v>
      </c>
      <c r="Y2310" s="29">
        <f>LN(Data[[#This Row],[NVActual]]/Data[[#This Row],[MA'[n^2']
30d]])</f>
        <v>-1.5781353090122061</v>
      </c>
      <c r="Z2310" s="29">
        <f>LN(Data[[#This Row],[NVActual]]/Data[[#This Row],[MA'[n*ln(n)']
30d]])</f>
        <v>8.0264717773216425</v>
      </c>
      <c r="AA2310" s="29">
        <f>LN(Data[[#This Row],[NVActual]]/Data[[#This Row],[MA'[n^1.5']]])</f>
        <v>4.47159517403664</v>
      </c>
      <c r="AB2310" s="29">
        <f>LN(Data[[#This Row],[NVActual]]/Data[[#This Row],[Metcalfe
(n^2)]])</f>
        <v>-1.8093920259254404</v>
      </c>
      <c r="AC2310" s="26">
        <f>1+Data[[#This Row],[MA'[NVMetcalfe calc']]]/((Data[[#This Row],[NVM_norm
(scaled)]]-Data[[#This Row],[NV_fund.]])/2)</f>
        <v>-1495088949.4027166</v>
      </c>
    </row>
    <row r="2311" spans="1:29" x14ac:dyDescent="0.2">
      <c r="A2311" s="23">
        <v>41865</v>
      </c>
      <c r="B2311" s="24">
        <v>6637949129.7826004</v>
      </c>
      <c r="C2311" s="24">
        <f t="shared" si="281"/>
        <v>7755256795.8188572</v>
      </c>
      <c r="D2311" s="25">
        <f>LN(Data[[#This Row],[NVActual]])</f>
        <v>22.616068886729231</v>
      </c>
      <c r="E2311" s="26">
        <v>202135</v>
      </c>
      <c r="F2311" s="40">
        <f>Data[[#This Row],[DAA 
(n)]]^2</f>
        <v>40858558225</v>
      </c>
      <c r="G2311" s="41">
        <f t="shared" si="282"/>
        <v>31481077068.266666</v>
      </c>
      <c r="H2311" s="28">
        <f>LN(Data[[#This Row],[Metcalfe
(n^2)]])</f>
        <v>24.433382139981564</v>
      </c>
      <c r="I2311" s="42">
        <f t="shared" si="283"/>
        <v>24.154517974999081</v>
      </c>
      <c r="J2311" s="40">
        <f>Data[[#This Row],[DAA 
(n)]]*LN(Data[[#This Row],[DAA 
(n)]])</f>
        <v>2469420.8494325867</v>
      </c>
      <c r="K2311" s="40">
        <f t="shared" si="284"/>
        <v>2134936.8615607494</v>
      </c>
      <c r="L2311" s="29">
        <f>LN(Data[[#This Row],[MA'[n*ln(n)']
30d]])</f>
        <v>14.57394763116811</v>
      </c>
      <c r="M2311" s="43">
        <f t="shared" si="285"/>
        <v>14.543855561891524</v>
      </c>
      <c r="N2311" s="40">
        <f>Data[[#This Row],[DAA 
(n)]]^1.5</f>
        <v>90878736.054207921</v>
      </c>
      <c r="O2311" s="40">
        <f t="shared" si="286"/>
        <v>74489767.830544099</v>
      </c>
      <c r="P2311" s="43">
        <f>LN(Data[[#This Row],[MA'[n^1.5']]])</f>
        <v>18.126172329360706</v>
      </c>
      <c r="Q2311" s="43">
        <f t="shared" si="287"/>
        <v>18.084419103096941</v>
      </c>
      <c r="R2311" s="30">
        <f>$O$1+$O$2*Data[[#This Row],[MA'[ln(n^2)']]]</f>
        <v>24.154517974999081</v>
      </c>
      <c r="S2311" s="30">
        <f>$Q$1+$Q$2*Data[[#This Row],[MA'[ln(n*ln(n))']]]</f>
        <v>20.517361677121013</v>
      </c>
      <c r="T2311" s="31">
        <f>$O$3*Data[[#This Row],[Metcalfe
(n^2)]]</f>
        <v>21246450277</v>
      </c>
      <c r="U2311" s="31">
        <f t="shared" si="288"/>
        <v>16370160075.498671</v>
      </c>
      <c r="V2311" s="30">
        <f>LN(Data[[#This Row],[MA'[NVA']
30d]]/Data[[#This Row],[MA'[NVMetcalfe calc']]])</f>
        <v>-0.74708926026300648</v>
      </c>
      <c r="W2311" s="30">
        <f>$Q$3+Data[[#This Row],[NVM
(scaled)]]/((Data[[#This Row],[Upper Bound]]-Data[[#This Row],[Lower Bound]])/2)</f>
        <v>0.17919045590707144</v>
      </c>
      <c r="X2311" s="30">
        <f>(Data[[#This Row],[Upper Bound]]+Data[[#This Row],[Lower Bound]])/2</f>
        <v>22.335939826060049</v>
      </c>
      <c r="Y2311" s="32">
        <f>LN(Data[[#This Row],[NVActual]]/Data[[#This Row],[MA'[n^2']
30d]])</f>
        <v>-1.556583587547878</v>
      </c>
      <c r="Z2311" s="32">
        <f>LN(Data[[#This Row],[NVActual]]/Data[[#This Row],[MA'[n*ln(n)']
30d]])</f>
        <v>8.0421212555611223</v>
      </c>
      <c r="AA2311" s="32">
        <f>LN(Data[[#This Row],[NVActual]]/Data[[#This Row],[MA'[n^1.5']]])</f>
        <v>4.4898965573685254</v>
      </c>
      <c r="AB2311" s="32">
        <f>LN(Data[[#This Row],[NVActual]]/Data[[#This Row],[Metcalfe
(n^2)]])</f>
        <v>-1.8173132532523326</v>
      </c>
      <c r="AC2311" s="34">
        <f>1+Data[[#This Row],[MA'[NVMetcalfe calc']]]/((Data[[#This Row],[NVM_norm
(scaled)]]-Data[[#This Row],[NV_fund.]])/2)</f>
        <v>-1477668027.1043994</v>
      </c>
    </row>
    <row r="2312" spans="1:29" x14ac:dyDescent="0.2">
      <c r="A2312" s="23">
        <v>41864</v>
      </c>
      <c r="B2312" s="24">
        <v>7202416521.8184795</v>
      </c>
      <c r="C2312" s="24">
        <f t="shared" si="281"/>
        <v>7803974460.1714067</v>
      </c>
      <c r="D2312" s="25">
        <f>LN(Data[[#This Row],[NVActual]])</f>
        <v>22.697682434688279</v>
      </c>
      <c r="E2312" s="26">
        <v>195738</v>
      </c>
      <c r="F2312" s="40">
        <f>Data[[#This Row],[DAA 
(n)]]^2</f>
        <v>38313364644</v>
      </c>
      <c r="G2312" s="41">
        <f t="shared" si="282"/>
        <v>31159299210.766666</v>
      </c>
      <c r="H2312" s="28">
        <f>LN(Data[[#This Row],[Metcalfe
(n^2)]])</f>
        <v>24.369064618583941</v>
      </c>
      <c r="I2312" s="42">
        <f t="shared" si="283"/>
        <v>24.145533613852184</v>
      </c>
      <c r="J2312" s="40">
        <f>Data[[#This Row],[DAA 
(n)]]*LN(Data[[#This Row],[DAA 
(n)]])</f>
        <v>2384975.9851561915</v>
      </c>
      <c r="K2312" s="40">
        <f t="shared" si="284"/>
        <v>2123765.2387984926</v>
      </c>
      <c r="L2312" s="29">
        <f>LN(Data[[#This Row],[MA'[n*ln(n)']
30d]])</f>
        <v>14.568701127362662</v>
      </c>
      <c r="M2312" s="43">
        <f t="shared" si="285"/>
        <v>14.542506368449896</v>
      </c>
      <c r="N2312" s="40">
        <f>Data[[#This Row],[DAA 
(n)]]^1.5</f>
        <v>86598968.635240048</v>
      </c>
      <c r="O2312" s="40">
        <f t="shared" si="286"/>
        <v>73935328.488417089</v>
      </c>
      <c r="P2312" s="43">
        <f>LN(Data[[#This Row],[MA'[n^1.5']]])</f>
        <v>18.118701329715098</v>
      </c>
      <c r="Q2312" s="43">
        <f t="shared" si="287"/>
        <v>18.082557188980857</v>
      </c>
      <c r="R2312" s="30">
        <f>$O$1+$O$2*Data[[#This Row],[MA'[ln(n^2)']]]</f>
        <v>24.145533613852184</v>
      </c>
      <c r="S2312" s="30">
        <f>$Q$1+$Q$2*Data[[#This Row],[MA'[ln(n*ln(n))']]]</f>
        <v>20.515135507942325</v>
      </c>
      <c r="T2312" s="31">
        <f>$O$3*Data[[#This Row],[Metcalfe
(n^2)]]</f>
        <v>19922949614.880001</v>
      </c>
      <c r="U2312" s="31">
        <f t="shared" si="288"/>
        <v>16202835589.598669</v>
      </c>
      <c r="V2312" s="30">
        <f>LN(Data[[#This Row],[MA'[NVA']
30d]]/Data[[#This Row],[MA'[NVMetcalfe calc']]])</f>
        <v>-0.7305531132194385</v>
      </c>
      <c r="W2312" s="30">
        <f>$Q$3+Data[[#This Row],[NVM
(scaled)]]/((Data[[#This Row],[Upper Bound]]-Data[[#This Row],[Lower Bound]])/2)</f>
        <v>0.18753553637537185</v>
      </c>
      <c r="X2312" s="30">
        <f>(Data[[#This Row],[Upper Bound]]+Data[[#This Row],[Lower Bound]])/2</f>
        <v>22.330334560897256</v>
      </c>
      <c r="Y2312" s="29">
        <f>LN(Data[[#This Row],[NVActual]]/Data[[#This Row],[MA'[n^2']
30d]])</f>
        <v>-1.4646961329810335</v>
      </c>
      <c r="Z2312" s="29">
        <f>LN(Data[[#This Row],[NVActual]]/Data[[#This Row],[MA'[n*ln(n)']
30d]])</f>
        <v>8.1289813073256152</v>
      </c>
      <c r="AA2312" s="29">
        <f>LN(Data[[#This Row],[NVActual]]/Data[[#This Row],[MA'[n^1.5']]])</f>
        <v>4.5789811049731801</v>
      </c>
      <c r="AB2312" s="29">
        <f>LN(Data[[#This Row],[NVActual]]/Data[[#This Row],[Metcalfe
(n^2)]])</f>
        <v>-1.6713821838956651</v>
      </c>
      <c r="AC2312" s="26">
        <f>1+Data[[#This Row],[MA'[NVMetcalfe calc']]]/((Data[[#This Row],[NVM_norm
(scaled)]]-Data[[#This Row],[NV_fund.]])/2)</f>
        <v>-1463485764.4314573</v>
      </c>
    </row>
    <row r="2313" spans="1:29" x14ac:dyDescent="0.2">
      <c r="A2313" s="23">
        <v>41863</v>
      </c>
      <c r="B2313" s="24">
        <v>7471668893.0975704</v>
      </c>
      <c r="C2313" s="24">
        <f t="shared" si="281"/>
        <v>7832606304.0171099</v>
      </c>
      <c r="D2313" s="25">
        <f>LN(Data[[#This Row],[NVActual]])</f>
        <v>22.73438422386883</v>
      </c>
      <c r="E2313" s="26">
        <v>204689</v>
      </c>
      <c r="F2313" s="40">
        <f>Data[[#This Row],[DAA 
(n)]]^2</f>
        <v>41897586721</v>
      </c>
      <c r="G2313" s="41">
        <f t="shared" si="282"/>
        <v>30787378525.966667</v>
      </c>
      <c r="H2313" s="28">
        <f>LN(Data[[#This Row],[Metcalfe
(n^2)]])</f>
        <v>24.458494066058265</v>
      </c>
      <c r="I2313" s="42">
        <f t="shared" si="283"/>
        <v>24.134059940899704</v>
      </c>
      <c r="J2313" s="40">
        <f>Data[[#This Row],[DAA 
(n)]]*LN(Data[[#This Row],[DAA 
(n)]])</f>
        <v>2503192.3459437001</v>
      </c>
      <c r="K2313" s="40">
        <f t="shared" si="284"/>
        <v>2110250.3019853071</v>
      </c>
      <c r="L2313" s="29">
        <f>LN(Data[[#This Row],[MA'[n*ln(n)']
30d]])</f>
        <v>14.562317124949999</v>
      </c>
      <c r="M2313" s="43">
        <f t="shared" si="285"/>
        <v>14.541337248482135</v>
      </c>
      <c r="N2313" s="40">
        <f>Data[[#This Row],[DAA 
(n)]]^1.5</f>
        <v>92606560.935685277</v>
      </c>
      <c r="O2313" s="40">
        <f t="shared" si="286"/>
        <v>73278542.999059886</v>
      </c>
      <c r="P2313" s="43">
        <f>LN(Data[[#This Row],[MA'[n^1.5']]])</f>
        <v>18.109778395477736</v>
      </c>
      <c r="Q2313" s="43">
        <f t="shared" si="287"/>
        <v>18.080951594040904</v>
      </c>
      <c r="R2313" s="30">
        <f>$O$1+$O$2*Data[[#This Row],[MA'[ln(n^2)']]]</f>
        <v>24.134059940899704</v>
      </c>
      <c r="S2313" s="30">
        <f>$Q$1+$Q$2*Data[[#This Row],[MA'[ln(n*ln(n))']]]</f>
        <v>20.513206459995519</v>
      </c>
      <c r="T2313" s="31">
        <f>$O$3*Data[[#This Row],[Metcalfe
(n^2)]]</f>
        <v>21786745094.920002</v>
      </c>
      <c r="U2313" s="31">
        <f t="shared" si="288"/>
        <v>16009436833.502668</v>
      </c>
      <c r="V2313" s="30">
        <f>LN(Data[[#This Row],[MA'[NVA']
30d]]/Data[[#This Row],[MA'[NVMetcalfe calc']]])</f>
        <v>-0.71488303454725854</v>
      </c>
      <c r="W2313" s="30">
        <f>$Q$3+Data[[#This Row],[NVM
(scaled)]]/((Data[[#This Row],[Upper Bound]]-Data[[#This Row],[Lower Bound]])/2)</f>
        <v>0.19513009525657965</v>
      </c>
      <c r="X2313" s="30">
        <f>(Data[[#This Row],[Upper Bound]]+Data[[#This Row],[Lower Bound]])/2</f>
        <v>22.32363320044761</v>
      </c>
      <c r="Y2313" s="32">
        <f>LN(Data[[#This Row],[NVActual]]/Data[[#This Row],[MA'[n^2']
30d]])</f>
        <v>-1.4159864309530508</v>
      </c>
      <c r="Z2313" s="32">
        <f>LN(Data[[#This Row],[NVActual]]/Data[[#This Row],[MA'[n*ln(n)']
30d]])</f>
        <v>8.1720670989188289</v>
      </c>
      <c r="AA2313" s="32">
        <f>LN(Data[[#This Row],[NVActual]]/Data[[#This Row],[MA'[n^1.5']]])</f>
        <v>4.6246058283910925</v>
      </c>
      <c r="AB2313" s="32">
        <f>LN(Data[[#This Row],[NVActual]]/Data[[#This Row],[Metcalfe
(n^2)]])</f>
        <v>-1.724109842189435</v>
      </c>
      <c r="AC2313" s="34">
        <f>1+Data[[#This Row],[MA'[NVMetcalfe calc']]]/((Data[[#This Row],[NVM_norm
(scaled)]]-Data[[#This Row],[NV_fund.]])/2)</f>
        <v>-1446951630.3326304</v>
      </c>
    </row>
    <row r="2314" spans="1:29" x14ac:dyDescent="0.2">
      <c r="A2314" s="23">
        <v>41862</v>
      </c>
      <c r="B2314" s="24">
        <v>7528641002.8385096</v>
      </c>
      <c r="C2314" s="24">
        <f t="shared" si="281"/>
        <v>7856826253.3624172</v>
      </c>
      <c r="D2314" s="25">
        <f>LN(Data[[#This Row],[NVActual]])</f>
        <v>22.741980384759461</v>
      </c>
      <c r="E2314" s="26">
        <v>190879</v>
      </c>
      <c r="F2314" s="40">
        <f>Data[[#This Row],[DAA 
(n)]]^2</f>
        <v>36434792641</v>
      </c>
      <c r="G2314" s="41">
        <f t="shared" si="282"/>
        <v>30543682322.766666</v>
      </c>
      <c r="H2314" s="28">
        <f>LN(Data[[#This Row],[Metcalfe
(n^2)]])</f>
        <v>24.318789996848949</v>
      </c>
      <c r="I2314" s="42">
        <f t="shared" si="283"/>
        <v>24.1276679743684</v>
      </c>
      <c r="J2314" s="40">
        <f>Data[[#This Row],[DAA 
(n)]]*LN(Data[[#This Row],[DAA 
(n)]])</f>
        <v>2320973.1579042654</v>
      </c>
      <c r="K2314" s="40">
        <f t="shared" si="284"/>
        <v>2102027.3246982736</v>
      </c>
      <c r="L2314" s="29">
        <f>LN(Data[[#This Row],[MA'[n*ln(n)']
30d]])</f>
        <v>14.558412829715262</v>
      </c>
      <c r="M2314" s="43">
        <f t="shared" si="285"/>
        <v>14.54027446781971</v>
      </c>
      <c r="N2314" s="40">
        <f>Data[[#This Row],[DAA 
(n)]]^1.5</f>
        <v>83394464.951346993</v>
      </c>
      <c r="O2314" s="40">
        <f t="shared" si="286"/>
        <v>72865037.029139057</v>
      </c>
      <c r="P2314" s="43">
        <f>LN(Data[[#This Row],[MA'[n^1.5']]])</f>
        <v>18.104119480138085</v>
      </c>
      <c r="Q2314" s="43">
        <f t="shared" si="287"/>
        <v>18.079501230237653</v>
      </c>
      <c r="R2314" s="30">
        <f>$O$1+$O$2*Data[[#This Row],[MA'[ln(n^2)']]]</f>
        <v>24.1276679743684</v>
      </c>
      <c r="S2314" s="30">
        <f>$Q$1+$Q$2*Data[[#This Row],[MA'[ln(n*ln(n))']]]</f>
        <v>20.51145287190252</v>
      </c>
      <c r="T2314" s="31">
        <f>$O$3*Data[[#This Row],[Metcalfe
(n^2)]]</f>
        <v>18946092173.32</v>
      </c>
      <c r="U2314" s="31">
        <f t="shared" si="288"/>
        <v>15882714807.838671</v>
      </c>
      <c r="V2314" s="30">
        <f>LN(Data[[#This Row],[MA'[NVA']
30d]]/Data[[#This Row],[MA'[NVMetcalfe calc']]])</f>
        <v>-0.70384865854116263</v>
      </c>
      <c r="W2314" s="30">
        <f>$Q$3+Data[[#This Row],[NVM
(scaled)]]/((Data[[#This Row],[Upper Bound]]-Data[[#This Row],[Lower Bound]])/2)</f>
        <v>0.20072633203638152</v>
      </c>
      <c r="X2314" s="30">
        <f>(Data[[#This Row],[Upper Bound]]+Data[[#This Row],[Lower Bound]])/2</f>
        <v>22.31956042313546</v>
      </c>
      <c r="Y2314" s="29">
        <f>LN(Data[[#This Row],[NVActual]]/Data[[#This Row],[MA'[n^2']
30d]])</f>
        <v>-1.400443318473465</v>
      </c>
      <c r="Z2314" s="29">
        <f>LN(Data[[#This Row],[NVActual]]/Data[[#This Row],[MA'[n*ln(n)']
30d]])</f>
        <v>8.1835675550441991</v>
      </c>
      <c r="AA2314" s="29">
        <f>LN(Data[[#This Row],[NVActual]]/Data[[#This Row],[MA'[n^1.5']]])</f>
        <v>4.6378609046213768</v>
      </c>
      <c r="AB2314" s="29">
        <f>LN(Data[[#This Row],[NVActual]]/Data[[#This Row],[Metcalfe
(n^2)]])</f>
        <v>-1.5768096120894863</v>
      </c>
      <c r="AC2314" s="26">
        <f>1+Data[[#This Row],[MA'[NVMetcalfe calc']]]/((Data[[#This Row],[NVM_norm
(scaled)]]-Data[[#This Row],[NV_fund.]])/2)</f>
        <v>-1436125858.294735</v>
      </c>
    </row>
    <row r="2315" spans="1:29" x14ac:dyDescent="0.2">
      <c r="A2315" s="23">
        <v>41861</v>
      </c>
      <c r="B2315" s="24">
        <v>7712182866.0079699</v>
      </c>
      <c r="C2315" s="24">
        <f t="shared" si="281"/>
        <v>7882120118.6011477</v>
      </c>
      <c r="D2315" s="25">
        <f>LN(Data[[#This Row],[NVActual]])</f>
        <v>22.766067105852159</v>
      </c>
      <c r="E2315" s="26">
        <v>202330</v>
      </c>
      <c r="F2315" s="40">
        <f>Data[[#This Row],[DAA 
(n)]]^2</f>
        <v>40937428900</v>
      </c>
      <c r="G2315" s="41">
        <f t="shared" si="282"/>
        <v>30143908242.866665</v>
      </c>
      <c r="H2315" s="28">
        <f>LN(Data[[#This Row],[Metcalfe
(n^2)]])</f>
        <v>24.435310613546481</v>
      </c>
      <c r="I2315" s="42">
        <f t="shared" si="283"/>
        <v>24.114360015077505</v>
      </c>
      <c r="J2315" s="40">
        <f>Data[[#This Row],[DAA 
(n)]]*LN(Data[[#This Row],[DAA 
(n)]])</f>
        <v>2471998.1982194297</v>
      </c>
      <c r="K2315" s="40">
        <f t="shared" si="284"/>
        <v>2086987.1327404445</v>
      </c>
      <c r="L2315" s="29">
        <f>LN(Data[[#This Row],[MA'[n*ln(n)']
30d]])</f>
        <v>14.551232020606907</v>
      </c>
      <c r="M2315" s="43">
        <f t="shared" si="285"/>
        <v>14.539254364665021</v>
      </c>
      <c r="N2315" s="40">
        <f>Data[[#This Row],[DAA 
(n)]]^1.5</f>
        <v>91010274.086704165</v>
      </c>
      <c r="O2315" s="40">
        <f t="shared" si="286"/>
        <v>72145735.546676487</v>
      </c>
      <c r="P2315" s="43">
        <f>LN(Data[[#This Row],[MA'[n^1.5']]])</f>
        <v>18.094198736055194</v>
      </c>
      <c r="Q2315" s="43">
        <f t="shared" si="287"/>
        <v>18.078115692280594</v>
      </c>
      <c r="R2315" s="30">
        <f>$O$1+$O$2*Data[[#This Row],[MA'[ln(n^2)']]]</f>
        <v>24.114360015077505</v>
      </c>
      <c r="S2315" s="30">
        <f>$Q$1+$Q$2*Data[[#This Row],[MA'[ln(n*ln(n))']]]</f>
        <v>20.509769701697284</v>
      </c>
      <c r="T2315" s="31">
        <f>$O$3*Data[[#This Row],[Metcalfe
(n^2)]]</f>
        <v>21287463028</v>
      </c>
      <c r="U2315" s="31">
        <f t="shared" si="288"/>
        <v>15674832286.290668</v>
      </c>
      <c r="V2315" s="30">
        <f>LN(Data[[#This Row],[MA'[NVA']
30d]]/Data[[#This Row],[MA'[NVMetcalfe calc']]])</f>
        <v>-0.68745946875648112</v>
      </c>
      <c r="W2315" s="30">
        <f>$Q$3+Data[[#This Row],[NVM
(scaled)]]/((Data[[#This Row],[Upper Bound]]-Data[[#This Row],[Lower Bound]])/2)</f>
        <v>0.20856443646056805</v>
      </c>
      <c r="X2315" s="30">
        <f>(Data[[#This Row],[Upper Bound]]+Data[[#This Row],[Lower Bound]])/2</f>
        <v>22.312064858387394</v>
      </c>
      <c r="Y2315" s="32">
        <f>LN(Data[[#This Row],[NVActual]]/Data[[#This Row],[MA'[n^2']
30d]])</f>
        <v>-1.3631815855234679</v>
      </c>
      <c r="Z2315" s="32">
        <f>LN(Data[[#This Row],[NVActual]]/Data[[#This Row],[MA'[n*ln(n)']
30d]])</f>
        <v>8.2148350852452534</v>
      </c>
      <c r="AA2315" s="32">
        <f>LN(Data[[#This Row],[NVActual]]/Data[[#This Row],[MA'[n^1.5']]])</f>
        <v>4.6718683697969672</v>
      </c>
      <c r="AB2315" s="32">
        <f>LN(Data[[#This Row],[NVActual]]/Data[[#This Row],[Metcalfe
(n^2)]])</f>
        <v>-1.6692435076943202</v>
      </c>
      <c r="AC2315" s="34">
        <f>1+Data[[#This Row],[MA'[NVMetcalfe calc']]]/((Data[[#This Row],[NVM_norm
(scaled)]]-Data[[#This Row],[NV_fund.]])/2)</f>
        <v>-1418312210.8287766</v>
      </c>
    </row>
    <row r="2316" spans="1:29" x14ac:dyDescent="0.2">
      <c r="A2316" s="23">
        <v>41860</v>
      </c>
      <c r="B2316" s="24">
        <v>7688813399.3538103</v>
      </c>
      <c r="C2316" s="24">
        <f t="shared" ref="C2316:C2379" si="289">AVERAGE(B2316:B2345)</f>
        <v>7900159144.1002178</v>
      </c>
      <c r="D2316" s="25">
        <f>LN(Data[[#This Row],[NVActual]])</f>
        <v>22.763032304182502</v>
      </c>
      <c r="E2316" s="26">
        <v>152677</v>
      </c>
      <c r="F2316" s="40">
        <f>Data[[#This Row],[DAA 
(n)]]^2</f>
        <v>23310266329</v>
      </c>
      <c r="G2316" s="41">
        <f t="shared" ref="G2316:G2379" si="290">AVERAGE(F2316:F2345)</f>
        <v>29738200454.066666</v>
      </c>
      <c r="H2316" s="28">
        <f>LN(Data[[#This Row],[Metcalfe
(n^2)]])</f>
        <v>23.87215971545433</v>
      </c>
      <c r="I2316" s="42">
        <f t="shared" ref="I2316:I2379" si="291">AVERAGE(H2316:H2345)</f>
        <v>24.102598553230798</v>
      </c>
      <c r="J2316" s="40">
        <f>Data[[#This Row],[DAA 
(n)]]*LN(Data[[#This Row],[DAA 
(n)]])</f>
        <v>1822364.8644382104</v>
      </c>
      <c r="K2316" s="40">
        <f t="shared" ref="K2316:K2379" si="292">AVERAGE(J2316:J2345)</f>
        <v>2072662.7070828299</v>
      </c>
      <c r="L2316" s="29">
        <f>LN(Data[[#This Row],[MA'[n*ln(n)']
30d]])</f>
        <v>14.544344670549508</v>
      </c>
      <c r="M2316" s="43">
        <f t="shared" ref="M2316:M2379" si="293">AVERAGE(L2316:L2345)</f>
        <v>14.538589646870987</v>
      </c>
      <c r="N2316" s="40">
        <f>Data[[#This Row],[DAA 
(n)]]^1.5</f>
        <v>59656864.921924338</v>
      </c>
      <c r="O2316" s="40">
        <f t="shared" ref="O2316:O2379" si="294">AVERAGE(N2316:N2345)</f>
        <v>71440368.454989284</v>
      </c>
      <c r="P2316" s="43">
        <f>LN(Data[[#This Row],[MA'[n^1.5']]])</f>
        <v>18.08437365206386</v>
      </c>
      <c r="Q2316" s="43">
        <f t="shared" ref="Q2316:Q2379" si="295">AVERAGE(P2316:P2345)</f>
        <v>18.077218984656323</v>
      </c>
      <c r="R2316" s="30">
        <f>$O$1+$O$2*Data[[#This Row],[MA'[ln(n^2)']]]</f>
        <v>24.102598553230798</v>
      </c>
      <c r="S2316" s="30">
        <f>$Q$1+$Q$2*Data[[#This Row],[MA'[ln(n*ln(n))']]]</f>
        <v>20.508672917337126</v>
      </c>
      <c r="T2316" s="31">
        <f>$O$3*Data[[#This Row],[Metcalfe
(n^2)]]</f>
        <v>12121338491.08</v>
      </c>
      <c r="U2316" s="31">
        <f t="shared" si="288"/>
        <v>15463864236.114668</v>
      </c>
      <c r="V2316" s="30">
        <f>LN(Data[[#This Row],[MA'[NVA']
30d]]/Data[[#This Row],[MA'[NVMetcalfe calc']]])</f>
        <v>-0.67162305842351222</v>
      </c>
      <c r="W2316" s="30">
        <f>$Q$3+Data[[#This Row],[NVM
(scaled)]]/((Data[[#This Row],[Upper Bound]]-Data[[#This Row],[Lower Bound]])/2)</f>
        <v>0.21624543384214728</v>
      </c>
      <c r="X2316" s="30">
        <f>(Data[[#This Row],[Upper Bound]]+Data[[#This Row],[Lower Bound]])/2</f>
        <v>22.305635735283964</v>
      </c>
      <c r="Y2316" s="29">
        <f>LN(Data[[#This Row],[NVActual]]/Data[[#This Row],[MA'[n^2']
30d]])</f>
        <v>-1.3526659626869697</v>
      </c>
      <c r="Z2316" s="29">
        <f>LN(Data[[#This Row],[NVActual]]/Data[[#This Row],[MA'[n*ln(n)']
30d]])</f>
        <v>8.2186876336329941</v>
      </c>
      <c r="AA2316" s="29">
        <f>LN(Data[[#This Row],[NVActual]]/Data[[#This Row],[MA'[n^1.5']]])</f>
        <v>4.6786586521186413</v>
      </c>
      <c r="AB2316" s="29">
        <f>LN(Data[[#This Row],[NVActual]]/Data[[#This Row],[Metcalfe
(n^2)]])</f>
        <v>-1.1091274112718301</v>
      </c>
      <c r="AC2316" s="26">
        <f>1+Data[[#This Row],[MA'[NVMetcalfe calc']]]/((Data[[#This Row],[NVM_norm
(scaled)]]-Data[[#This Row],[NV_fund.]])/2)</f>
        <v>-1400116889.9678156</v>
      </c>
    </row>
    <row r="2317" spans="1:29" x14ac:dyDescent="0.2">
      <c r="A2317" s="23">
        <v>41859</v>
      </c>
      <c r="B2317" s="24">
        <v>7710286507.5687599</v>
      </c>
      <c r="C2317" s="24">
        <f t="shared" si="289"/>
        <v>7911104690.0650587</v>
      </c>
      <c r="D2317" s="25">
        <f>LN(Data[[#This Row],[NVActual]])</f>
        <v>22.76582118434597</v>
      </c>
      <c r="E2317" s="26">
        <v>173005</v>
      </c>
      <c r="F2317" s="40">
        <f>Data[[#This Row],[DAA 
(n)]]^2</f>
        <v>29930730025</v>
      </c>
      <c r="G2317" s="41">
        <f t="shared" si="290"/>
        <v>29891470755.233334</v>
      </c>
      <c r="H2317" s="28">
        <f>LN(Data[[#This Row],[Metcalfe
(n^2)]])</f>
        <v>24.122151549592747</v>
      </c>
      <c r="I2317" s="42">
        <f t="shared" si="291"/>
        <v>24.108599651815094</v>
      </c>
      <c r="J2317" s="40">
        <f>Data[[#This Row],[DAA 
(n)]]*LN(Data[[#This Row],[DAA 
(n)]])</f>
        <v>2086626.4144186466</v>
      </c>
      <c r="K2317" s="40">
        <f t="shared" si="292"/>
        <v>2078885.731660943</v>
      </c>
      <c r="L2317" s="29">
        <f>LN(Data[[#This Row],[MA'[n*ln(n)']
30d]])</f>
        <v>14.547342602203573</v>
      </c>
      <c r="M2317" s="43">
        <f t="shared" si="293"/>
        <v>14.538181548289369</v>
      </c>
      <c r="N2317" s="40">
        <f>Data[[#This Row],[DAA 
(n)]]^1.5</f>
        <v>71959474.344766736</v>
      </c>
      <c r="O2317" s="40">
        <f t="shared" si="294"/>
        <v>71727845.094431296</v>
      </c>
      <c r="P2317" s="43">
        <f>LN(Data[[#This Row],[MA'[n^1.5']]])</f>
        <v>18.08838958575021</v>
      </c>
      <c r="Q2317" s="43">
        <f t="shared" si="295"/>
        <v>18.07668726270305</v>
      </c>
      <c r="R2317" s="30">
        <f>$O$1+$O$2*Data[[#This Row],[MA'[ln(n^2)']]]</f>
        <v>24.108599651815094</v>
      </c>
      <c r="S2317" s="30">
        <f>$Q$1+$Q$2*Data[[#This Row],[MA'[ln(n*ln(n))']]]</f>
        <v>20.507999554677458</v>
      </c>
      <c r="T2317" s="31">
        <f>$O$3*Data[[#This Row],[Metcalfe
(n^2)]]</f>
        <v>15563979613</v>
      </c>
      <c r="U2317" s="31">
        <f t="shared" si="288"/>
        <v>15543564792.721334</v>
      </c>
      <c r="V2317" s="30">
        <f>LN(Data[[#This Row],[MA'[NVA']
30d]]/Data[[#This Row],[MA'[NVMetcalfe calc']]])</f>
        <v>-0.67537928384128476</v>
      </c>
      <c r="W2317" s="30">
        <f>$Q$3+Data[[#This Row],[NVM
(scaled)]]/((Data[[#This Row],[Upper Bound]]-Data[[#This Row],[Lower Bound]])/2)</f>
        <v>0.21485182157374821</v>
      </c>
      <c r="X2317" s="30">
        <f>(Data[[#This Row],[Upper Bound]]+Data[[#This Row],[Lower Bound]])/2</f>
        <v>22.308299603246276</v>
      </c>
      <c r="Y2317" s="32">
        <f>LN(Data[[#This Row],[NVActual]]/Data[[#This Row],[MA'[n^2']
30d]])</f>
        <v>-1.3550178332806921</v>
      </c>
      <c r="Z2317" s="32">
        <f>LN(Data[[#This Row],[NVActual]]/Data[[#This Row],[MA'[n*ln(n)']
30d]])</f>
        <v>8.2184785821423976</v>
      </c>
      <c r="AA2317" s="32">
        <f>LN(Data[[#This Row],[NVActual]]/Data[[#This Row],[MA'[n^1.5']]])</f>
        <v>4.6774315985957582</v>
      </c>
      <c r="AB2317" s="32">
        <f>LN(Data[[#This Row],[NVActual]]/Data[[#This Row],[Metcalfe
(n^2)]])</f>
        <v>-1.3563303652467766</v>
      </c>
      <c r="AC2317" s="34">
        <f>1+Data[[#This Row],[MA'[NVMetcalfe calc']]]/((Data[[#This Row],[NVM_norm
(scaled)]]-Data[[#This Row],[NV_fund.]])/2)</f>
        <v>-1407074616.4452133</v>
      </c>
    </row>
    <row r="2318" spans="1:29" x14ac:dyDescent="0.2">
      <c r="A2318" s="23">
        <v>41858</v>
      </c>
      <c r="B2318" s="24">
        <v>7720089318.6839504</v>
      </c>
      <c r="C2318" s="24">
        <f t="shared" si="289"/>
        <v>7923604977.5932159</v>
      </c>
      <c r="D2318" s="25">
        <f>LN(Data[[#This Row],[NVActual]])</f>
        <v>22.767091770693881</v>
      </c>
      <c r="E2318" s="26">
        <v>178997</v>
      </c>
      <c r="F2318" s="40">
        <f>Data[[#This Row],[DAA 
(n)]]^2</f>
        <v>32039926009</v>
      </c>
      <c r="G2318" s="41">
        <f t="shared" si="290"/>
        <v>30062544321.099998</v>
      </c>
      <c r="H2318" s="28">
        <f>LN(Data[[#This Row],[Metcalfe
(n^2)]])</f>
        <v>24.190248649811817</v>
      </c>
      <c r="I2318" s="42">
        <f t="shared" si="291"/>
        <v>24.113874949616608</v>
      </c>
      <c r="J2318" s="40">
        <f>Data[[#This Row],[DAA 
(n)]]*LN(Data[[#This Row],[DAA 
(n)]])</f>
        <v>2164990.968785183</v>
      </c>
      <c r="K2318" s="40">
        <f t="shared" si="292"/>
        <v>2085107.0369048505</v>
      </c>
      <c r="L2318" s="29">
        <f>LN(Data[[#This Row],[MA'[n*ln(n)']
30d]])</f>
        <v>14.55033074854237</v>
      </c>
      <c r="M2318" s="43">
        <f t="shared" si="293"/>
        <v>14.537781967041914</v>
      </c>
      <c r="N2318" s="40">
        <f>Data[[#This Row],[DAA 
(n)]]^1.5</f>
        <v>75730117.099031046</v>
      </c>
      <c r="O2318" s="40">
        <f t="shared" si="294"/>
        <v>72030136.118504584</v>
      </c>
      <c r="P2318" s="43">
        <f>LN(Data[[#This Row],[MA'[n^1.5']]])</f>
        <v>18.092595146611153</v>
      </c>
      <c r="Q2318" s="43">
        <f t="shared" si="295"/>
        <v>18.076173055154147</v>
      </c>
      <c r="R2318" s="30">
        <f>$O$1+$O$2*Data[[#This Row],[MA'[ln(n^2)']]]</f>
        <v>24.113874949616608</v>
      </c>
      <c r="S2318" s="30">
        <f>$Q$1+$Q$2*Data[[#This Row],[MA'[ln(n*ln(n))']]]</f>
        <v>20.507340245619158</v>
      </c>
      <c r="T2318" s="31">
        <f>$O$3*Data[[#This Row],[Metcalfe
(n^2)]]</f>
        <v>16660761524.68</v>
      </c>
      <c r="U2318" s="31">
        <f t="shared" si="288"/>
        <v>15632523046.972002</v>
      </c>
      <c r="V2318" s="30">
        <f>LN(Data[[#This Row],[MA'[NVA']
30d]]/Data[[#This Row],[MA'[NVMetcalfe calc']]])</f>
        <v>-0.67950727855213522</v>
      </c>
      <c r="W2318" s="30">
        <f>$Q$3+Data[[#This Row],[NVM
(scaled)]]/((Data[[#This Row],[Upper Bound]]-Data[[#This Row],[Lower Bound]])/2)</f>
        <v>0.21317995842437032</v>
      </c>
      <c r="X2318" s="30">
        <f>(Data[[#This Row],[Upper Bound]]+Data[[#This Row],[Lower Bound]])/2</f>
        <v>22.310607597617881</v>
      </c>
      <c r="Y2318" s="29">
        <f>LN(Data[[#This Row],[NVActual]]/Data[[#This Row],[MA'[n^2']
30d]])</f>
        <v>-1.3594540884159685</v>
      </c>
      <c r="Z2318" s="29">
        <f>LN(Data[[#This Row],[NVActual]]/Data[[#This Row],[MA'[n*ln(n)']
30d]])</f>
        <v>8.2167610221515091</v>
      </c>
      <c r="AA2318" s="29">
        <f>LN(Data[[#This Row],[NVActual]]/Data[[#This Row],[MA'[n^1.5']]])</f>
        <v>4.674496624082729</v>
      </c>
      <c r="AB2318" s="29">
        <f>LN(Data[[#This Row],[NVActual]]/Data[[#This Row],[Metcalfe
(n^2)]])</f>
        <v>-1.4231568791179379</v>
      </c>
      <c r="AC2318" s="26">
        <f>1+Data[[#This Row],[MA'[NVMetcalfe calc']]]/((Data[[#This Row],[NVM_norm
(scaled)]]-Data[[#This Row],[NV_fund.]])/2)</f>
        <v>-1414872653.1586304</v>
      </c>
    </row>
    <row r="2319" spans="1:29" x14ac:dyDescent="0.2">
      <c r="A2319" s="23">
        <v>41857</v>
      </c>
      <c r="B2319" s="24">
        <v>7673860561.0578699</v>
      </c>
      <c r="C2319" s="24">
        <f t="shared" si="289"/>
        <v>7936972678.5167236</v>
      </c>
      <c r="D2319" s="25">
        <f>LN(Data[[#This Row],[NVActual]])</f>
        <v>22.761085658298281</v>
      </c>
      <c r="E2319" s="26">
        <v>196452</v>
      </c>
      <c r="F2319" s="40">
        <f>Data[[#This Row],[DAA 
(n)]]^2</f>
        <v>38593388304</v>
      </c>
      <c r="G2319" s="41">
        <f t="shared" si="290"/>
        <v>30485762790.799999</v>
      </c>
      <c r="H2319" s="28">
        <f>LN(Data[[#This Row],[Metcalfe
(n^2)]])</f>
        <v>24.376346811284684</v>
      </c>
      <c r="I2319" s="42">
        <f t="shared" si="291"/>
        <v>24.125001831801185</v>
      </c>
      <c r="J2319" s="40">
        <f>Data[[#This Row],[DAA 
(n)]]*LN(Data[[#This Row],[DAA 
(n)]])</f>
        <v>2394391.0418852493</v>
      </c>
      <c r="K2319" s="40">
        <f t="shared" si="292"/>
        <v>2099392.0529028033</v>
      </c>
      <c r="L2319" s="29">
        <f>LN(Data[[#This Row],[MA'[n*ln(n)']
30d]])</f>
        <v>14.557158362163124</v>
      </c>
      <c r="M2319" s="43">
        <f t="shared" si="293"/>
        <v>14.537106282436191</v>
      </c>
      <c r="N2319" s="40">
        <f>Data[[#This Row],[DAA 
(n)]]^1.5</f>
        <v>87073235.377453268</v>
      </c>
      <c r="O2319" s="40">
        <f t="shared" si="294"/>
        <v>72748262.435327843</v>
      </c>
      <c r="P2319" s="43">
        <f>LN(Data[[#This Row],[MA'[n^1.5']]])</f>
        <v>18.102515579680173</v>
      </c>
      <c r="Q2319" s="43">
        <f t="shared" si="295"/>
        <v>18.075272165567025</v>
      </c>
      <c r="R2319" s="30">
        <f>$O$1+$O$2*Data[[#This Row],[MA'[ln(n^2)']]]</f>
        <v>24.125001831801185</v>
      </c>
      <c r="S2319" s="30">
        <f>$Q$1+$Q$2*Data[[#This Row],[MA'[ln(n*ln(n))']]]</f>
        <v>20.506225366019713</v>
      </c>
      <c r="T2319" s="31">
        <f>$O$3*Data[[#This Row],[Metcalfe
(n^2)]]</f>
        <v>20068561918.080002</v>
      </c>
      <c r="U2319" s="31">
        <f t="shared" si="288"/>
        <v>15852596651.216003</v>
      </c>
      <c r="V2319" s="30">
        <f>LN(Data[[#This Row],[MA'[NVA']
30d]]/Data[[#This Row],[MA'[NVMetcalfe calc']]])</f>
        <v>-0.69180138567098071</v>
      </c>
      <c r="W2319" s="30">
        <f>$Q$3+Data[[#This Row],[NVM
(scaled)]]/((Data[[#This Row],[Upper Bound]]-Data[[#This Row],[Lower Bound]])/2)</f>
        <v>0.20766006150833816</v>
      </c>
      <c r="X2319" s="30">
        <f>(Data[[#This Row],[Upper Bound]]+Data[[#This Row],[Lower Bound]])/2</f>
        <v>22.315613598910449</v>
      </c>
      <c r="Y2319" s="32">
        <f>LN(Data[[#This Row],[NVActual]]/Data[[#This Row],[MA'[n^2']
30d]])</f>
        <v>-1.3794399595351186</v>
      </c>
      <c r="Z2319" s="32">
        <f>LN(Data[[#This Row],[NVActual]]/Data[[#This Row],[MA'[n*ln(n)']
30d]])</f>
        <v>8.2039272961351557</v>
      </c>
      <c r="AA2319" s="32">
        <f>LN(Data[[#This Row],[NVActual]]/Data[[#This Row],[MA'[n^1.5']]])</f>
        <v>4.6585700786181095</v>
      </c>
      <c r="AB2319" s="32">
        <f>LN(Data[[#This Row],[NVActual]]/Data[[#This Row],[Metcalfe
(n^2)]])</f>
        <v>-1.6152611529864036</v>
      </c>
      <c r="AC2319" s="34">
        <f>1+Data[[#This Row],[MA'[NVMetcalfe calc']]]/((Data[[#This Row],[NVM_norm
(scaled)]]-Data[[#This Row],[NV_fund.]])/2)</f>
        <v>-1434108011.2496793</v>
      </c>
    </row>
    <row r="2320" spans="1:29" x14ac:dyDescent="0.2">
      <c r="A2320" s="23">
        <v>41856</v>
      </c>
      <c r="B2320" s="24">
        <v>7629404776.9324398</v>
      </c>
      <c r="C2320" s="24">
        <f t="shared" si="289"/>
        <v>7950920034.5053673</v>
      </c>
      <c r="D2320" s="25">
        <f>LN(Data[[#This Row],[NVActual]])</f>
        <v>22.755275668312802</v>
      </c>
      <c r="E2320" s="26">
        <v>203179</v>
      </c>
      <c r="F2320" s="40">
        <f>Data[[#This Row],[DAA 
(n)]]^2</f>
        <v>41281706041</v>
      </c>
      <c r="G2320" s="41">
        <f t="shared" si="290"/>
        <v>30390986911.633335</v>
      </c>
      <c r="H2320" s="28">
        <f>LN(Data[[#This Row],[Metcalfe
(n^2)]])</f>
        <v>24.443685285778315</v>
      </c>
      <c r="I2320" s="42">
        <f t="shared" si="291"/>
        <v>24.122450912657122</v>
      </c>
      <c r="J2320" s="40">
        <f>Data[[#This Row],[DAA 
(n)]]*LN(Data[[#This Row],[DAA 
(n)]])</f>
        <v>2483221.7663395763</v>
      </c>
      <c r="K2320" s="40">
        <f t="shared" si="292"/>
        <v>2096154.6335377479</v>
      </c>
      <c r="L2320" s="29">
        <f>LN(Data[[#This Row],[MA'[n*ln(n)']
30d]])</f>
        <v>14.555615097244607</v>
      </c>
      <c r="M2320" s="43">
        <f t="shared" si="293"/>
        <v>14.535921388965443</v>
      </c>
      <c r="N2320" s="40">
        <f>Data[[#This Row],[DAA 
(n)]]^1.5</f>
        <v>91583708.986393034</v>
      </c>
      <c r="O2320" s="40">
        <f t="shared" si="294"/>
        <v>72586365.385586768</v>
      </c>
      <c r="P2320" s="43">
        <f>LN(Data[[#This Row],[MA'[n^1.5']]])</f>
        <v>18.100287657551288</v>
      </c>
      <c r="Q2320" s="43">
        <f t="shared" si="295"/>
        <v>18.073630242359588</v>
      </c>
      <c r="R2320" s="30">
        <f>$O$1+$O$2*Data[[#This Row],[MA'[ln(n^2)']]]</f>
        <v>24.122450912657122</v>
      </c>
      <c r="S2320" s="30">
        <f>$Q$1+$Q$2*Data[[#This Row],[MA'[ln(n*ln(n))']]]</f>
        <v>20.504270291792981</v>
      </c>
      <c r="T2320" s="31">
        <f>$O$3*Data[[#This Row],[Metcalfe
(n^2)]]</f>
        <v>21466487141.32</v>
      </c>
      <c r="U2320" s="31">
        <f t="shared" si="288"/>
        <v>15803313194.049335</v>
      </c>
      <c r="V2320" s="30">
        <f>LN(Data[[#This Row],[MA'[NVA']
30d]]/Data[[#This Row],[MA'[NVMetcalfe calc']]])</f>
        <v>-0.68693196429467662</v>
      </c>
      <c r="W2320" s="30">
        <f>$Q$3+Data[[#This Row],[NVM
(scaled)]]/((Data[[#This Row],[Upper Bound]]-Data[[#This Row],[Lower Bound]])/2)</f>
        <v>0.21028873830482536</v>
      </c>
      <c r="X2320" s="30">
        <f>(Data[[#This Row],[Upper Bound]]+Data[[#This Row],[Lower Bound]])/2</f>
        <v>22.313360602225053</v>
      </c>
      <c r="Y2320" s="29">
        <f>LN(Data[[#This Row],[NVActual]]/Data[[#This Row],[MA'[n^2']
30d]])</f>
        <v>-1.382136249916005</v>
      </c>
      <c r="Z2320" s="29">
        <f>LN(Data[[#This Row],[NVActual]]/Data[[#This Row],[MA'[n*ln(n)']
30d]])</f>
        <v>8.1996605710681951</v>
      </c>
      <c r="AA2320" s="29">
        <f>LN(Data[[#This Row],[NVActual]]/Data[[#This Row],[MA'[n^1.5']]])</f>
        <v>4.6549880107615138</v>
      </c>
      <c r="AB2320" s="29">
        <f>LN(Data[[#This Row],[NVActual]]/Data[[#This Row],[Metcalfe
(n^2)]])</f>
        <v>-1.6884096174655139</v>
      </c>
      <c r="AC2320" s="26">
        <f>1+Data[[#This Row],[MA'[NVMetcalfe calc']]]/((Data[[#This Row],[NVM_norm
(scaled)]]-Data[[#This Row],[NV_fund.]])/2)</f>
        <v>-1429965326.1132641</v>
      </c>
    </row>
    <row r="2321" spans="1:29" x14ac:dyDescent="0.2">
      <c r="A2321" s="23">
        <v>41855</v>
      </c>
      <c r="B2321" s="24">
        <v>7749742852.0098305</v>
      </c>
      <c r="C2321" s="24">
        <f t="shared" si="289"/>
        <v>7971387860.3369284</v>
      </c>
      <c r="D2321" s="25">
        <f>LN(Data[[#This Row],[NVActual]])</f>
        <v>22.770925499375359</v>
      </c>
      <c r="E2321" s="26">
        <v>172824</v>
      </c>
      <c r="F2321" s="40">
        <f>Data[[#This Row],[DAA 
(n)]]^2</f>
        <v>29868134976</v>
      </c>
      <c r="G2321" s="41">
        <f t="shared" si="290"/>
        <v>30149998677.733334</v>
      </c>
      <c r="H2321" s="28">
        <f>LN(Data[[#This Row],[Metcalfe
(n^2)]])</f>
        <v>24.120058029193626</v>
      </c>
      <c r="I2321" s="42">
        <f t="shared" si="291"/>
        <v>24.116033281075033</v>
      </c>
      <c r="J2321" s="40">
        <f>Data[[#This Row],[DAA 
(n)]]*LN(Data[[#This Row],[DAA 
(n)]])</f>
        <v>2084262.4544186795</v>
      </c>
      <c r="K2321" s="40">
        <f t="shared" si="292"/>
        <v>2087965.8143501303</v>
      </c>
      <c r="L2321" s="29">
        <f>LN(Data[[#This Row],[MA'[n*ln(n)']
30d]])</f>
        <v>14.55170085541296</v>
      </c>
      <c r="M2321" s="43">
        <f t="shared" si="293"/>
        <v>14.534460080315752</v>
      </c>
      <c r="N2321" s="40">
        <f>Data[[#This Row],[DAA 
(n)]]^1.5</f>
        <v>71846576.530077055</v>
      </c>
      <c r="O2321" s="40">
        <f t="shared" si="294"/>
        <v>72175900.357424691</v>
      </c>
      <c r="P2321" s="43">
        <f>LN(Data[[#This Row],[MA'[n^1.5']]])</f>
        <v>18.094616758079383</v>
      </c>
      <c r="Q2321" s="43">
        <f t="shared" si="295"/>
        <v>18.071611487569573</v>
      </c>
      <c r="R2321" s="30">
        <f>$O$1+$O$2*Data[[#This Row],[MA'[ln(n^2)']]]</f>
        <v>24.116033281075033</v>
      </c>
      <c r="S2321" s="30">
        <f>$Q$1+$Q$2*Data[[#This Row],[MA'[ln(n*ln(n))']]]</f>
        <v>20.501859132520988</v>
      </c>
      <c r="T2321" s="31">
        <f>$O$3*Data[[#This Row],[Metcalfe
(n^2)]]</f>
        <v>15531430187.52</v>
      </c>
      <c r="U2321" s="31">
        <f t="shared" si="288"/>
        <v>15677999312.421331</v>
      </c>
      <c r="V2321" s="30">
        <f>LN(Data[[#This Row],[MA'[NVA']
30d]]/Data[[#This Row],[MA'[NVMetcalfe calc']]])</f>
        <v>-0.67639979871753642</v>
      </c>
      <c r="W2321" s="30">
        <f>$Q$3+Data[[#This Row],[NVM
(scaled)]]/((Data[[#This Row],[Upper Bound]]-Data[[#This Row],[Lower Bound]])/2)</f>
        <v>0.21569606725334489</v>
      </c>
      <c r="X2321" s="30">
        <f>(Data[[#This Row],[Upper Bound]]+Data[[#This Row],[Lower Bound]])/2</f>
        <v>22.308946206798012</v>
      </c>
      <c r="Y2321" s="32">
        <f>LN(Data[[#This Row],[NVActual]]/Data[[#This Row],[MA'[n^2']
30d]])</f>
        <v>-1.3585252168879731</v>
      </c>
      <c r="Z2321" s="32">
        <f>LN(Data[[#This Row],[NVActual]]/Data[[#This Row],[MA'[n*ln(n)']
30d]])</f>
        <v>8.2192246439623986</v>
      </c>
      <c r="AA2321" s="32">
        <f>LN(Data[[#This Row],[NVActual]]/Data[[#This Row],[MA'[n^1.5']]])</f>
        <v>4.6763087412959754</v>
      </c>
      <c r="AB2321" s="32">
        <f>LN(Data[[#This Row],[NVActual]]/Data[[#This Row],[Metcalfe
(n^2)]])</f>
        <v>-1.3491325298182675</v>
      </c>
      <c r="AC2321" s="34">
        <f>1+Data[[#This Row],[MA'[NVMetcalfe calc']]]/((Data[[#This Row],[NVM_norm
(scaled)]]-Data[[#This Row],[NV_fund.]])/2)</f>
        <v>-1419256940.6809623</v>
      </c>
    </row>
    <row r="2322" spans="1:29" x14ac:dyDescent="0.2">
      <c r="A2322" s="23">
        <v>41854</v>
      </c>
      <c r="B2322" s="24">
        <v>7742819576.7295303</v>
      </c>
      <c r="C2322" s="24">
        <f t="shared" si="289"/>
        <v>7985949547.2304478</v>
      </c>
      <c r="D2322" s="25">
        <f>LN(Data[[#This Row],[NVActual]])</f>
        <v>22.770031744611032</v>
      </c>
      <c r="E2322" s="26">
        <v>176087</v>
      </c>
      <c r="F2322" s="40">
        <f>Data[[#This Row],[DAA 
(n)]]^2</f>
        <v>31006631569</v>
      </c>
      <c r="G2322" s="41">
        <f t="shared" si="290"/>
        <v>29687616994.666668</v>
      </c>
      <c r="H2322" s="28">
        <f>LN(Data[[#This Row],[Metcalfe
(n^2)]])</f>
        <v>24.157466940134245</v>
      </c>
      <c r="I2322" s="42">
        <f t="shared" si="291"/>
        <v>24.095219590700687</v>
      </c>
      <c r="J2322" s="40">
        <f>Data[[#This Row],[DAA 
(n)]]*LN(Data[[#This Row],[DAA 
(n)]])</f>
        <v>2126907.9405437093</v>
      </c>
      <c r="K2322" s="40">
        <f t="shared" si="292"/>
        <v>2068018.4405608634</v>
      </c>
      <c r="L2322" s="29">
        <f>LN(Data[[#This Row],[MA'[n*ln(n)']
30d]])</f>
        <v>14.542101431669764</v>
      </c>
      <c r="M2322" s="43">
        <f t="shared" si="293"/>
        <v>14.533045566529456</v>
      </c>
      <c r="N2322" s="40">
        <f>Data[[#This Row],[DAA 
(n)]]^1.5</f>
        <v>73890897.498206943</v>
      </c>
      <c r="O2322" s="40">
        <f t="shared" si="294"/>
        <v>71280358.27776815</v>
      </c>
      <c r="P2322" s="43">
        <f>LN(Data[[#This Row],[MA'[n^1.5']]])</f>
        <v>18.082131367457745</v>
      </c>
      <c r="Q2322" s="43">
        <f t="shared" si="295"/>
        <v>18.069662682420944</v>
      </c>
      <c r="R2322" s="30">
        <f>$O$1+$O$2*Data[[#This Row],[MA'[ln(n^2)']]]</f>
        <v>24.095219590700687</v>
      </c>
      <c r="S2322" s="30">
        <f>$Q$1+$Q$2*Data[[#This Row],[MA'[ln(n*ln(n))']]]</f>
        <v>20.499525184773599</v>
      </c>
      <c r="T2322" s="31">
        <f>$O$3*Data[[#This Row],[Metcalfe
(n^2)]]</f>
        <v>16123448415.880001</v>
      </c>
      <c r="U2322" s="31">
        <f t="shared" si="288"/>
        <v>15437560837.226667</v>
      </c>
      <c r="V2322" s="30">
        <f>LN(Data[[#This Row],[MA'[NVA']
30d]]/Data[[#This Row],[MA'[NVMetcalfe calc']]])</f>
        <v>-0.65911986428442526</v>
      </c>
      <c r="W2322" s="30">
        <f>$Q$3+Data[[#This Row],[NVM
(scaled)]]/((Data[[#This Row],[Upper Bound]]-Data[[#This Row],[Lower Bound]])/2)</f>
        <v>0.2233838252783984</v>
      </c>
      <c r="X2322" s="30">
        <f>(Data[[#This Row],[Upper Bound]]+Data[[#This Row],[Lower Bound]])/2</f>
        <v>22.297372387737141</v>
      </c>
      <c r="Y2322" s="29">
        <f>LN(Data[[#This Row],[NVActual]]/Data[[#This Row],[MA'[n^2']
30d]])</f>
        <v>-1.343964114995458</v>
      </c>
      <c r="Z2322" s="29">
        <f>LN(Data[[#This Row],[NVActual]]/Data[[#This Row],[MA'[n*ln(n)']
30d]])</f>
        <v>8.2279303129412664</v>
      </c>
      <c r="AA2322" s="29">
        <f>LN(Data[[#This Row],[NVActual]]/Data[[#This Row],[MA'[n^1.5']]])</f>
        <v>4.6879003771532863</v>
      </c>
      <c r="AB2322" s="29">
        <f>LN(Data[[#This Row],[NVActual]]/Data[[#This Row],[Metcalfe
(n^2)]])</f>
        <v>-1.3874351955232134</v>
      </c>
      <c r="AC2322" s="26">
        <f>1+Data[[#This Row],[MA'[NVMetcalfe calc']]]/((Data[[#This Row],[NVM_norm
(scaled)]]-Data[[#This Row],[NV_fund.]])/2)</f>
        <v>-1398710593.9199724</v>
      </c>
    </row>
    <row r="2323" spans="1:29" x14ac:dyDescent="0.2">
      <c r="A2323" s="23">
        <v>41853</v>
      </c>
      <c r="B2323" s="24">
        <v>7780598480.8853302</v>
      </c>
      <c r="C2323" s="24">
        <f t="shared" si="289"/>
        <v>8000734481.9942827</v>
      </c>
      <c r="D2323" s="25">
        <f>LN(Data[[#This Row],[NVActual]])</f>
        <v>22.774899097741759</v>
      </c>
      <c r="E2323" s="26">
        <v>141630</v>
      </c>
      <c r="F2323" s="40">
        <f>Data[[#This Row],[DAA 
(n)]]^2</f>
        <v>20059056900</v>
      </c>
      <c r="G2323" s="41">
        <f t="shared" si="290"/>
        <v>29347058974.666668</v>
      </c>
      <c r="H2323" s="28">
        <f>LN(Data[[#This Row],[Metcalfe
(n^2)]])</f>
        <v>23.721946604416885</v>
      </c>
      <c r="I2323" s="42">
        <f t="shared" si="291"/>
        <v>24.081895115843086</v>
      </c>
      <c r="J2323" s="40">
        <f>Data[[#This Row],[DAA 
(n)]]*LN(Data[[#This Row],[DAA 
(n)]])</f>
        <v>1679869.6487917816</v>
      </c>
      <c r="K2323" s="40">
        <f t="shared" si="292"/>
        <v>2054214.1126095459</v>
      </c>
      <c r="L2323" s="29">
        <f>LN(Data[[#This Row],[MA'[n*ln(n)']
30d]])</f>
        <v>14.535403905814643</v>
      </c>
      <c r="M2323" s="43">
        <f t="shared" si="293"/>
        <v>14.532349517149157</v>
      </c>
      <c r="N2323" s="40">
        <f>Data[[#This Row],[DAA 
(n)]]^1.5</f>
        <v>53300696.325160749</v>
      </c>
      <c r="O2323" s="40">
        <f t="shared" si="294"/>
        <v>70642349.52059634</v>
      </c>
      <c r="P2323" s="43">
        <f>LN(Data[[#This Row],[MA'[n^1.5']]])</f>
        <v>18.073140374190952</v>
      </c>
      <c r="Q2323" s="43">
        <f t="shared" si="295"/>
        <v>18.068661707558977</v>
      </c>
      <c r="R2323" s="30">
        <f>$O$1+$O$2*Data[[#This Row],[MA'[ln(n^2)']]]</f>
        <v>24.081895115843086</v>
      </c>
      <c r="S2323" s="30">
        <f>$Q$1+$Q$2*Data[[#This Row],[MA'[ln(n*ln(n))']]]</f>
        <v>20.498376703296106</v>
      </c>
      <c r="T2323" s="31">
        <f>$O$3*Data[[#This Row],[Metcalfe
(n^2)]]</f>
        <v>10430709588</v>
      </c>
      <c r="U2323" s="31">
        <f t="shared" si="288"/>
        <v>15260470666.826668</v>
      </c>
      <c r="V2323" s="30">
        <f>LN(Data[[#This Row],[MA'[NVA']
30d]]/Data[[#This Row],[MA'[NVMetcalfe calc']]])</f>
        <v>-0.64573252083929</v>
      </c>
      <c r="W2323" s="30">
        <f>$Q$3+Data[[#This Row],[NVM
(scaled)]]/((Data[[#This Row],[Upper Bound]]-Data[[#This Row],[Lower Bound]])/2)</f>
        <v>0.22960976531981214</v>
      </c>
      <c r="X2323" s="30">
        <f>(Data[[#This Row],[Upper Bound]]+Data[[#This Row],[Lower Bound]])/2</f>
        <v>22.290135909569596</v>
      </c>
      <c r="Y2323" s="32">
        <f>LN(Data[[#This Row],[NVActual]]/Data[[#This Row],[MA'[n^2']
30d]])</f>
        <v>-1.3275590751654245</v>
      </c>
      <c r="Z2323" s="32">
        <f>LN(Data[[#This Row],[NVActual]]/Data[[#This Row],[MA'[n*ln(n)']
30d]])</f>
        <v>8.2394951919271158</v>
      </c>
      <c r="AA2323" s="32">
        <f>LN(Data[[#This Row],[NVActual]]/Data[[#This Row],[MA'[n^1.5']]])</f>
        <v>4.7017587235508049</v>
      </c>
      <c r="AB2323" s="32">
        <f>LN(Data[[#This Row],[NVActual]]/Data[[#This Row],[Metcalfe
(n^2)]])</f>
        <v>-0.94704750667512516</v>
      </c>
      <c r="AC2323" s="34">
        <f>1+Data[[#This Row],[MA'[NVMetcalfe calc']]]/((Data[[#This Row],[NVM_norm
(scaled)]]-Data[[#This Row],[NV_fund.]])/2)</f>
        <v>-1383509219.6814301</v>
      </c>
    </row>
    <row r="2324" spans="1:29" x14ac:dyDescent="0.2">
      <c r="A2324" s="23">
        <v>41852</v>
      </c>
      <c r="B2324" s="24">
        <v>7805746338.3796997</v>
      </c>
      <c r="C2324" s="24">
        <f t="shared" si="289"/>
        <v>8020997864.3157444</v>
      </c>
      <c r="D2324" s="25">
        <f>LN(Data[[#This Row],[NVActual]])</f>
        <v>22.778126009452997</v>
      </c>
      <c r="E2324" s="26">
        <v>172169</v>
      </c>
      <c r="F2324" s="40">
        <f>Data[[#This Row],[DAA 
(n)]]^2</f>
        <v>29642164561</v>
      </c>
      <c r="G2324" s="41">
        <f t="shared" si="290"/>
        <v>29516593050.799999</v>
      </c>
      <c r="H2324" s="28">
        <f>LN(Data[[#This Row],[Metcalfe
(n^2)]])</f>
        <v>24.112463663081673</v>
      </c>
      <c r="I2324" s="42">
        <f t="shared" si="291"/>
        <v>24.089427830884542</v>
      </c>
      <c r="J2324" s="40">
        <f>Data[[#This Row],[DAA 
(n)]]*LN(Data[[#This Row],[DAA 
(n)]])</f>
        <v>2075709.3782045543</v>
      </c>
      <c r="K2324" s="40">
        <f t="shared" si="292"/>
        <v>2061509.6384438567</v>
      </c>
      <c r="L2324" s="29">
        <f>LN(Data[[#This Row],[MA'[n*ln(n)']
30d]])</f>
        <v>14.538949106569948</v>
      </c>
      <c r="M2324" s="43">
        <f t="shared" si="293"/>
        <v>14.532079346470674</v>
      </c>
      <c r="N2324" s="40">
        <f>Data[[#This Row],[DAA 
(n)]]^1.5</f>
        <v>71438517.833888516</v>
      </c>
      <c r="O2324" s="40">
        <f t="shared" si="294"/>
        <v>70970496.796033189</v>
      </c>
      <c r="P2324" s="43">
        <f>LN(Data[[#This Row],[MA'[n^1.5']]])</f>
        <v>18.077774810561674</v>
      </c>
      <c r="Q2324" s="43">
        <f t="shared" si="295"/>
        <v>18.068233146309655</v>
      </c>
      <c r="R2324" s="30">
        <f>$O$1+$O$2*Data[[#This Row],[MA'[ln(n^2)']]]</f>
        <v>24.089427830884542</v>
      </c>
      <c r="S2324" s="30">
        <f>$Q$1+$Q$2*Data[[#This Row],[MA'[ln(n*ln(n))']]]</f>
        <v>20.497930921676609</v>
      </c>
      <c r="T2324" s="31">
        <f>$O$3*Data[[#This Row],[Metcalfe
(n^2)]]</f>
        <v>15413925571.720001</v>
      </c>
      <c r="U2324" s="31">
        <f t="shared" si="288"/>
        <v>15348628386.416002</v>
      </c>
      <c r="V2324" s="30">
        <f>LN(Data[[#This Row],[MA'[NVA']
30d]]/Data[[#This Row],[MA'[NVMetcalfe calc']]])</f>
        <v>-0.64896327798375908</v>
      </c>
      <c r="W2324" s="30">
        <f>$Q$3+Data[[#This Row],[NVM
(scaled)]]/((Data[[#This Row],[Upper Bound]]-Data[[#This Row],[Lower Bound]])/2)</f>
        <v>0.22861125631491569</v>
      </c>
      <c r="X2324" s="30">
        <f>(Data[[#This Row],[Upper Bound]]+Data[[#This Row],[Lower Bound]])/2</f>
        <v>22.293679376280576</v>
      </c>
      <c r="Y2324" s="29">
        <f>LN(Data[[#This Row],[NVActual]]/Data[[#This Row],[MA'[n^2']
30d]])</f>
        <v>-1.3300924090069948</v>
      </c>
      <c r="Z2324" s="29">
        <f>LN(Data[[#This Row],[NVActual]]/Data[[#This Row],[MA'[n*ln(n)']
30d]])</f>
        <v>8.2391769028830488</v>
      </c>
      <c r="AA2324" s="29">
        <f>LN(Data[[#This Row],[NVActual]]/Data[[#This Row],[MA'[n^1.5']]])</f>
        <v>4.7003511988913207</v>
      </c>
      <c r="AB2324" s="29">
        <f>LN(Data[[#This Row],[NVActual]]/Data[[#This Row],[Metcalfe
(n^2)]])</f>
        <v>-1.3343376536286784</v>
      </c>
      <c r="AC2324" s="26">
        <f>1+Data[[#This Row],[MA'[NVMetcalfe calc']]]/((Data[[#This Row],[NVM_norm
(scaled)]]-Data[[#This Row],[NV_fund.]])/2)</f>
        <v>-1391215136.2447147</v>
      </c>
    </row>
    <row r="2325" spans="1:29" x14ac:dyDescent="0.2">
      <c r="A2325" s="23">
        <v>41851</v>
      </c>
      <c r="B2325" s="24">
        <v>7617327673.21873</v>
      </c>
      <c r="C2325" s="24">
        <f t="shared" si="289"/>
        <v>8042460611.2663631</v>
      </c>
      <c r="D2325" s="25">
        <f>LN(Data[[#This Row],[NVActual]])</f>
        <v>22.75369144608301</v>
      </c>
      <c r="E2325" s="26">
        <v>177455</v>
      </c>
      <c r="F2325" s="40">
        <f>Data[[#This Row],[DAA 
(n)]]^2</f>
        <v>31490277025</v>
      </c>
      <c r="G2325" s="41">
        <f t="shared" si="290"/>
        <v>29604756185.299999</v>
      </c>
      <c r="H2325" s="28">
        <f>LN(Data[[#This Row],[Metcalfe
(n^2)]])</f>
        <v>24.172944669257866</v>
      </c>
      <c r="I2325" s="42">
        <f t="shared" si="291"/>
        <v>24.092276786256019</v>
      </c>
      <c r="J2325" s="40">
        <f>Data[[#This Row],[DAA 
(n)]]*LN(Data[[#This Row],[DAA 
(n)]])</f>
        <v>2144804.9481415772</v>
      </c>
      <c r="K2325" s="40">
        <f t="shared" si="292"/>
        <v>2064786.4869638856</v>
      </c>
      <c r="L2325" s="29">
        <f>LN(Data[[#This Row],[MA'[n*ln(n)']
30d]])</f>
        <v>14.540537382888123</v>
      </c>
      <c r="M2325" s="43">
        <f t="shared" si="293"/>
        <v>14.531880994795026</v>
      </c>
      <c r="N2325" s="40">
        <f>Data[[#This Row],[DAA 
(n)]]^1.5</f>
        <v>74753642.783956334</v>
      </c>
      <c r="O2325" s="40">
        <f t="shared" si="294"/>
        <v>71128139.24038735</v>
      </c>
      <c r="P2325" s="43">
        <f>LN(Data[[#This Row],[MA'[n^1.5']]])</f>
        <v>18.079993586384212</v>
      </c>
      <c r="Q2325" s="43">
        <f t="shared" si="295"/>
        <v>18.06791424943254</v>
      </c>
      <c r="R2325" s="30">
        <f>$O$1+$O$2*Data[[#This Row],[MA'[ln(n^2)']]]</f>
        <v>24.092276786256019</v>
      </c>
      <c r="S2325" s="30">
        <f>$Q$1+$Q$2*Data[[#This Row],[MA'[ln(n*ln(n))']]]</f>
        <v>20.497603641411793</v>
      </c>
      <c r="T2325" s="31">
        <f>$O$3*Data[[#This Row],[Metcalfe
(n^2)]]</f>
        <v>16374944053</v>
      </c>
      <c r="U2325" s="31">
        <f t="shared" si="288"/>
        <v>15394473216.356001</v>
      </c>
      <c r="V2325" s="30">
        <f>LN(Data[[#This Row],[MA'[NVA']
30d]]/Data[[#This Row],[MA'[NVMetcalfe calc']]])</f>
        <v>-0.64927348040549704</v>
      </c>
      <c r="W2325" s="30">
        <f>$Q$3+Data[[#This Row],[NVM
(scaled)]]/((Data[[#This Row],[Upper Bound]]-Data[[#This Row],[Lower Bound]])/2)</f>
        <v>0.22875798758686128</v>
      </c>
      <c r="X2325" s="30">
        <f>(Data[[#This Row],[Upper Bound]]+Data[[#This Row],[Lower Bound]])/2</f>
        <v>22.294940213833904</v>
      </c>
      <c r="Y2325" s="32">
        <f>LN(Data[[#This Row],[NVActual]]/Data[[#This Row],[MA'[n^2']
30d]])</f>
        <v>-1.3575094212212651</v>
      </c>
      <c r="Z2325" s="32">
        <f>LN(Data[[#This Row],[NVActual]]/Data[[#This Row],[MA'[n*ln(n)']
30d]])</f>
        <v>8.2131540631948887</v>
      </c>
      <c r="AA2325" s="32">
        <f>LN(Data[[#This Row],[NVActual]]/Data[[#This Row],[MA'[n^1.5']]])</f>
        <v>4.6736978596987999</v>
      </c>
      <c r="AB2325" s="32">
        <f>LN(Data[[#This Row],[NVActual]]/Data[[#This Row],[Metcalfe
(n^2)]])</f>
        <v>-1.4192532231748551</v>
      </c>
      <c r="AC2325" s="34">
        <f>1+Data[[#This Row],[MA'[NVMetcalfe calc']]]/((Data[[#This Row],[NVM_norm
(scaled)]]-Data[[#This Row],[NV_fund.]])/2)</f>
        <v>-1395300106.5142713</v>
      </c>
    </row>
    <row r="2326" spans="1:29" x14ac:dyDescent="0.2">
      <c r="A2326" s="23">
        <v>41850</v>
      </c>
      <c r="B2326" s="24">
        <v>7373457707.7871199</v>
      </c>
      <c r="C2326" s="24">
        <f t="shared" si="289"/>
        <v>8066523181.8354092</v>
      </c>
      <c r="D2326" s="25">
        <f>LN(Data[[#This Row],[NVActual]])</f>
        <v>22.721152592934896</v>
      </c>
      <c r="E2326" s="26">
        <v>180476</v>
      </c>
      <c r="F2326" s="40">
        <f>Data[[#This Row],[DAA 
(n)]]^2</f>
        <v>32571586576</v>
      </c>
      <c r="G2326" s="41">
        <f t="shared" si="290"/>
        <v>29703511225.299999</v>
      </c>
      <c r="H2326" s="28">
        <f>LN(Data[[#This Row],[Metcalfe
(n^2)]])</f>
        <v>24.206706167851316</v>
      </c>
      <c r="I2326" s="42">
        <f t="shared" si="291"/>
        <v>24.095273958283023</v>
      </c>
      <c r="J2326" s="40">
        <f>Data[[#This Row],[DAA 
(n)]]*LN(Data[[#This Row],[DAA 
(n)]])</f>
        <v>2184364.7511745668</v>
      </c>
      <c r="K2326" s="40">
        <f t="shared" si="292"/>
        <v>2068352.1674818012</v>
      </c>
      <c r="L2326" s="29">
        <f>LN(Data[[#This Row],[MA'[n*ln(n)']
30d]])</f>
        <v>14.54226279386541</v>
      </c>
      <c r="M2326" s="43">
        <f t="shared" si="293"/>
        <v>14.531599487433517</v>
      </c>
      <c r="N2326" s="40">
        <f>Data[[#This Row],[DAA 
(n)]]^1.5</f>
        <v>76670657.091811791</v>
      </c>
      <c r="O2326" s="40">
        <f t="shared" si="294"/>
        <v>71301971.832549945</v>
      </c>
      <c r="P2326" s="43">
        <f>LN(Data[[#This Row],[MA'[n^1.5']]])</f>
        <v>18.082434540437603</v>
      </c>
      <c r="Q2326" s="43">
        <f t="shared" si="295"/>
        <v>18.067478846057703</v>
      </c>
      <c r="R2326" s="30">
        <f>$O$1+$O$2*Data[[#This Row],[MA'[ln(n^2)']]]</f>
        <v>24.095273958283023</v>
      </c>
      <c r="S2326" s="30">
        <f>$Q$1+$Q$2*Data[[#This Row],[MA'[ln(n*ln(n))']]]</f>
        <v>20.497139154265302</v>
      </c>
      <c r="T2326" s="31">
        <f>$O$3*Data[[#This Row],[Metcalfe
(n^2)]]</f>
        <v>16937225019.52</v>
      </c>
      <c r="U2326" s="31">
        <f t="shared" si="288"/>
        <v>15445825837.156002</v>
      </c>
      <c r="V2326" s="30">
        <f>LN(Data[[#This Row],[MA'[NVA']
30d]]/Data[[#This Row],[MA'[NVMetcalfe calc']]])</f>
        <v>-0.64961623752770914</v>
      </c>
      <c r="W2326" s="30">
        <f>$Q$3+Data[[#This Row],[NVM
(scaled)]]/((Data[[#This Row],[Upper Bound]]-Data[[#This Row],[Lower Bound]])/2)</f>
        <v>0.22891500851922519</v>
      </c>
      <c r="X2326" s="30">
        <f>(Data[[#This Row],[Upper Bound]]+Data[[#This Row],[Lower Bound]])/2</f>
        <v>22.296206556274164</v>
      </c>
      <c r="Y2326" s="29">
        <f>LN(Data[[#This Row],[NVActual]]/Data[[#This Row],[MA'[n^2']
30d]])</f>
        <v>-1.3933785059064454</v>
      </c>
      <c r="Z2326" s="29">
        <f>LN(Data[[#This Row],[NVActual]]/Data[[#This Row],[MA'[n*ln(n)']
30d]])</f>
        <v>8.178889799069486</v>
      </c>
      <c r="AA2326" s="29">
        <f>LN(Data[[#This Row],[NVActual]]/Data[[#This Row],[MA'[n^1.5']]])</f>
        <v>4.6387180524972935</v>
      </c>
      <c r="AB2326" s="29">
        <f>LN(Data[[#This Row],[NVActual]]/Data[[#This Row],[Metcalfe
(n^2)]])</f>
        <v>-1.4855535749164195</v>
      </c>
      <c r="AC2326" s="26">
        <f>1+Data[[#This Row],[MA'[NVMetcalfe calc']]]/((Data[[#This Row],[NVM_norm
(scaled)]]-Data[[#This Row],[NV_fund.]])/2)</f>
        <v>-1399884149.1441455</v>
      </c>
    </row>
    <row r="2327" spans="1:29" x14ac:dyDescent="0.2">
      <c r="A2327" s="23">
        <v>41849</v>
      </c>
      <c r="B2327" s="24">
        <v>7641532873.2320805</v>
      </c>
      <c r="C2327" s="24">
        <f t="shared" si="289"/>
        <v>8096910057.3419256</v>
      </c>
      <c r="D2327" s="25">
        <f>LN(Data[[#This Row],[NVActual]])</f>
        <v>22.75686405785736</v>
      </c>
      <c r="E2327" s="26">
        <v>170530</v>
      </c>
      <c r="F2327" s="40">
        <f>Data[[#This Row],[DAA 
(n)]]^2</f>
        <v>29080480900</v>
      </c>
      <c r="G2327" s="41">
        <f t="shared" si="290"/>
        <v>29717052792.900002</v>
      </c>
      <c r="H2327" s="28">
        <f>LN(Data[[#This Row],[Metcalfe
(n^2)]])</f>
        <v>24.093333026613919</v>
      </c>
      <c r="I2327" s="42">
        <f t="shared" si="291"/>
        <v>24.095687134812831</v>
      </c>
      <c r="J2327" s="40">
        <f>Data[[#This Row],[DAA 
(n)]]*LN(Data[[#This Row],[DAA 
(n)]])</f>
        <v>2054318.0405142359</v>
      </c>
      <c r="K2327" s="40">
        <f t="shared" si="292"/>
        <v>2068842.3489028702</v>
      </c>
      <c r="L2327" s="29">
        <f>LN(Data[[#This Row],[MA'[n*ln(n)']
30d]])</f>
        <v>14.542499757064226</v>
      </c>
      <c r="M2327" s="43">
        <f t="shared" si="293"/>
        <v>14.531308706747653</v>
      </c>
      <c r="N2327" s="40">
        <f>Data[[#This Row],[DAA 
(n)]]^1.5</f>
        <v>70420837.88110587</v>
      </c>
      <c r="O2327" s="40">
        <f t="shared" si="294"/>
        <v>71325841.499511048</v>
      </c>
      <c r="P2327" s="43">
        <f>LN(Data[[#This Row],[MA'[n^1.5']]])</f>
        <v>18.082769253094639</v>
      </c>
      <c r="Q2327" s="43">
        <f t="shared" si="295"/>
        <v>18.067031822969515</v>
      </c>
      <c r="R2327" s="30">
        <f>$O$1+$O$2*Data[[#This Row],[MA'[ln(n^2)']]]</f>
        <v>24.095687134812831</v>
      </c>
      <c r="S2327" s="30">
        <f>$Q$1+$Q$2*Data[[#This Row],[MA'[ln(n*ln(n))']]]</f>
        <v>20.496659366133628</v>
      </c>
      <c r="T2327" s="31">
        <f>$O$3*Data[[#This Row],[Metcalfe
(n^2)]]</f>
        <v>15121850068</v>
      </c>
      <c r="U2327" s="31">
        <f t="shared" si="288"/>
        <v>15452867452.308002</v>
      </c>
      <c r="V2327" s="30">
        <f>LN(Data[[#This Row],[MA'[NVA']
30d]]/Data[[#This Row],[MA'[NVMetcalfe calc']]])</f>
        <v>-0.64631206724536716</v>
      </c>
      <c r="W2327" s="30">
        <f>$Q$3+Data[[#This Row],[NVM
(scaled)]]/((Data[[#This Row],[Upper Bound]]-Data[[#This Row],[Lower Bound]])/2)</f>
        <v>0.23084074434215585</v>
      </c>
      <c r="X2327" s="30">
        <f>(Data[[#This Row],[Upper Bound]]+Data[[#This Row],[Lower Bound]])/2</f>
        <v>22.296173250473231</v>
      </c>
      <c r="Y2327" s="32">
        <f>LN(Data[[#This Row],[NVActual]]/Data[[#This Row],[MA'[n^2']
30d]])</f>
        <v>-1.358122828237375</v>
      </c>
      <c r="Z2327" s="32">
        <f>LN(Data[[#This Row],[NVActual]]/Data[[#This Row],[MA'[n*ln(n)']
30d]])</f>
        <v>8.2143643007931324</v>
      </c>
      <c r="AA2327" s="32">
        <f>LN(Data[[#This Row],[NVActual]]/Data[[#This Row],[MA'[n^1.5']]])</f>
        <v>4.674094804762718</v>
      </c>
      <c r="AB2327" s="32">
        <f>LN(Data[[#This Row],[NVActual]]/Data[[#This Row],[Metcalfe
(n^2)]])</f>
        <v>-1.3364689687565605</v>
      </c>
      <c r="AC2327" s="34">
        <f>1+Data[[#This Row],[MA'[NVMetcalfe calc']]]/((Data[[#This Row],[NVM_norm
(scaled)]]-Data[[#This Row],[NV_fund.]])/2)</f>
        <v>-1400646687.4661057</v>
      </c>
    </row>
    <row r="2328" spans="1:29" x14ac:dyDescent="0.2">
      <c r="A2328" s="23">
        <v>41848</v>
      </c>
      <c r="B2328" s="24">
        <v>7680407552.46803</v>
      </c>
      <c r="C2328" s="24">
        <f t="shared" si="289"/>
        <v>8101824791.7177296</v>
      </c>
      <c r="D2328" s="25">
        <f>LN(Data[[#This Row],[NVActual]])</f>
        <v>22.76193844942561</v>
      </c>
      <c r="E2328" s="26">
        <v>174637</v>
      </c>
      <c r="F2328" s="40">
        <f>Data[[#This Row],[DAA 
(n)]]^2</f>
        <v>30498081769</v>
      </c>
      <c r="G2328" s="41">
        <f t="shared" si="290"/>
        <v>29778477512.900002</v>
      </c>
      <c r="H2328" s="28">
        <f>LN(Data[[#This Row],[Metcalfe
(n^2)]])</f>
        <v>24.140929625762269</v>
      </c>
      <c r="I2328" s="42">
        <f t="shared" si="291"/>
        <v>24.097735143119177</v>
      </c>
      <c r="J2328" s="40">
        <f>Data[[#This Row],[DAA 
(n)]]*LN(Data[[#This Row],[DAA 
(n)]])</f>
        <v>2107949.7635271228</v>
      </c>
      <c r="K2328" s="40">
        <f t="shared" si="292"/>
        <v>2071158.6955615652</v>
      </c>
      <c r="L2328" s="29">
        <f>LN(Data[[#This Row],[MA'[n*ln(n)']
30d]])</f>
        <v>14.543618764946361</v>
      </c>
      <c r="M2328" s="43">
        <f t="shared" si="293"/>
        <v>14.530746054924682</v>
      </c>
      <c r="N2328" s="40">
        <f>Data[[#This Row],[DAA 
(n)]]^1.5</f>
        <v>72980089.790934429</v>
      </c>
      <c r="O2328" s="40">
        <f t="shared" si="294"/>
        <v>71436539.244467586</v>
      </c>
      <c r="P2328" s="43">
        <f>LN(Data[[#This Row],[MA'[n^1.5']]])</f>
        <v>18.084320050532526</v>
      </c>
      <c r="Q2328" s="43">
        <f t="shared" si="295"/>
        <v>18.066214979971011</v>
      </c>
      <c r="R2328" s="30">
        <f>$O$1+$O$2*Data[[#This Row],[MA'[ln(n^2)']]]</f>
        <v>24.097735143119177</v>
      </c>
      <c r="S2328" s="30">
        <f>$Q$1+$Q$2*Data[[#This Row],[MA'[ln(n*ln(n))']]]</f>
        <v>20.495730990625724</v>
      </c>
      <c r="T2328" s="31">
        <f>$O$3*Data[[#This Row],[Metcalfe
(n^2)]]</f>
        <v>15859002519.880001</v>
      </c>
      <c r="U2328" s="31">
        <f t="shared" si="288"/>
        <v>15484808306.708002</v>
      </c>
      <c r="V2328" s="30">
        <f>LN(Data[[#This Row],[MA'[NVA']
30d]]/Data[[#This Row],[MA'[NVMetcalfe calc']]])</f>
        <v>-0.64777011482530411</v>
      </c>
      <c r="W2328" s="30">
        <f>$Q$3+Data[[#This Row],[NVM
(scaled)]]/((Data[[#This Row],[Upper Bound]]-Data[[#This Row],[Lower Bound]])/2)</f>
        <v>0.23032794666441936</v>
      </c>
      <c r="X2328" s="30">
        <f>(Data[[#This Row],[Upper Bound]]+Data[[#This Row],[Lower Bound]])/2</f>
        <v>22.296733066872449</v>
      </c>
      <c r="Y2328" s="29">
        <f>LN(Data[[#This Row],[NVActual]]/Data[[#This Row],[MA'[n^2']
30d]])</f>
        <v>-1.3551132889868878</v>
      </c>
      <c r="Z2328" s="29">
        <f>LN(Data[[#This Row],[NVActual]]/Data[[#This Row],[MA'[n*ln(n)']
30d]])</f>
        <v>8.2183196844792494</v>
      </c>
      <c r="AA2328" s="29">
        <f>LN(Data[[#This Row],[NVActual]]/Data[[#This Row],[MA'[n^1.5']]])</f>
        <v>4.6776183988930864</v>
      </c>
      <c r="AB2328" s="29">
        <f>LN(Data[[#This Row],[NVActual]]/Data[[#This Row],[Metcalfe
(n^2)]])</f>
        <v>-1.3789911763366576</v>
      </c>
      <c r="AC2328" s="26">
        <f>1+Data[[#This Row],[MA'[NVMetcalfe calc']]]/((Data[[#This Row],[NVM_norm
(scaled)]]-Data[[#This Row],[NV_fund.]])/2)</f>
        <v>-1403473579.9801013</v>
      </c>
    </row>
    <row r="2329" spans="1:29" x14ac:dyDescent="0.2">
      <c r="A2329" s="23">
        <v>41847</v>
      </c>
      <c r="B2329" s="24">
        <v>7739280752.9654703</v>
      </c>
      <c r="C2329" s="24">
        <f t="shared" si="289"/>
        <v>8102578699.8976965</v>
      </c>
      <c r="D2329" s="25">
        <f>LN(Data[[#This Row],[NVActual]])</f>
        <v>22.769574594256706</v>
      </c>
      <c r="E2329" s="26">
        <v>182563</v>
      </c>
      <c r="F2329" s="40">
        <f>Data[[#This Row],[DAA 
(n)]]^2</f>
        <v>33329248969</v>
      </c>
      <c r="G2329" s="41">
        <f t="shared" si="290"/>
        <v>29457603781.966667</v>
      </c>
      <c r="H2329" s="28">
        <f>LN(Data[[#This Row],[Metcalfe
(n^2)]])</f>
        <v>24.229701195828866</v>
      </c>
      <c r="I2329" s="42">
        <f t="shared" si="291"/>
        <v>24.085093093883888</v>
      </c>
      <c r="J2329" s="40">
        <f>Data[[#This Row],[DAA 
(n)]]*LN(Data[[#This Row],[DAA 
(n)]])</f>
        <v>2211723.4697070527</v>
      </c>
      <c r="K2329" s="40">
        <f t="shared" si="292"/>
        <v>2058108.2360958501</v>
      </c>
      <c r="L2329" s="29">
        <f>LN(Data[[#This Row],[MA'[n*ln(n)']
30d]])</f>
        <v>14.537297786848303</v>
      </c>
      <c r="M2329" s="43">
        <f t="shared" si="293"/>
        <v>14.529990069842286</v>
      </c>
      <c r="N2329" s="40">
        <f>Data[[#This Row],[DAA 
(n)]]^1.5</f>
        <v>78004408.077541098</v>
      </c>
      <c r="O2329" s="40">
        <f t="shared" si="294"/>
        <v>70834285.417245239</v>
      </c>
      <c r="P2329" s="43">
        <f>LN(Data[[#This Row],[MA'[n^1.5']]])</f>
        <v>18.075853698754944</v>
      </c>
      <c r="Q2329" s="43">
        <f t="shared" si="295"/>
        <v>18.065132820656221</v>
      </c>
      <c r="R2329" s="30">
        <f>$O$1+$O$2*Data[[#This Row],[MA'[ln(n^2)']]]</f>
        <v>24.085093093883888</v>
      </c>
      <c r="S2329" s="30">
        <f>$Q$1+$Q$2*Data[[#This Row],[MA'[ln(n*ln(n))']]]</f>
        <v>20.494483615239769</v>
      </c>
      <c r="T2329" s="31">
        <f>$O$3*Data[[#This Row],[Metcalfe
(n^2)]]</f>
        <v>17331209463.880001</v>
      </c>
      <c r="U2329" s="31">
        <f t="shared" si="288"/>
        <v>15317953966.622667</v>
      </c>
      <c r="V2329" s="30">
        <f>LN(Data[[#This Row],[MA'[NVA']
30d]]/Data[[#This Row],[MA'[NVMetcalfe calc']]])</f>
        <v>-0.63684323327562631</v>
      </c>
      <c r="W2329" s="30">
        <f>$Q$3+Data[[#This Row],[NVM
(scaled)]]/((Data[[#This Row],[Upper Bound]]-Data[[#This Row],[Lower Bound]])/2)</f>
        <v>0.23527290585992089</v>
      </c>
      <c r="X2329" s="30">
        <f>(Data[[#This Row],[Upper Bound]]+Data[[#This Row],[Lower Bound]])/2</f>
        <v>22.289788354561828</v>
      </c>
      <c r="Y2329" s="32">
        <f>LN(Data[[#This Row],[NVActual]]/Data[[#This Row],[MA'[n^2']
30d]])</f>
        <v>-1.3366433123972892</v>
      </c>
      <c r="Z2329" s="32">
        <f>LN(Data[[#This Row],[NVActual]]/Data[[#This Row],[MA'[n*ln(n)']
30d]])</f>
        <v>8.2322768074084056</v>
      </c>
      <c r="AA2329" s="32">
        <f>LN(Data[[#This Row],[NVActual]]/Data[[#This Row],[MA'[n^1.5']]])</f>
        <v>4.6937208955017651</v>
      </c>
      <c r="AB2329" s="32">
        <f>LN(Data[[#This Row],[NVActual]]/Data[[#This Row],[Metcalfe
(n^2)]])</f>
        <v>-1.4601266015721575</v>
      </c>
      <c r="AC2329" s="34">
        <f>1+Data[[#This Row],[MA'[NVMetcalfe calc']]]/((Data[[#This Row],[NVM_norm
(scaled)]]-Data[[#This Row],[NV_fund.]])/2)</f>
        <v>-1389099115.8907552</v>
      </c>
    </row>
    <row r="2330" spans="1:29" x14ac:dyDescent="0.2">
      <c r="A2330" s="23">
        <v>41846</v>
      </c>
      <c r="B2330" s="24">
        <v>7777738579.5254898</v>
      </c>
      <c r="C2330" s="24">
        <f t="shared" si="289"/>
        <v>8103978111.9098721</v>
      </c>
      <c r="D2330" s="25">
        <f>LN(Data[[#This Row],[NVActual]])</f>
        <v>22.774531461871558</v>
      </c>
      <c r="E2330" s="26">
        <v>140817</v>
      </c>
      <c r="F2330" s="40">
        <f>Data[[#This Row],[DAA 
(n)]]^2</f>
        <v>19829427489</v>
      </c>
      <c r="G2330" s="41">
        <f t="shared" si="290"/>
        <v>29271558713.966667</v>
      </c>
      <c r="H2330" s="28">
        <f>LN(Data[[#This Row],[Metcalfe
(n^2)]])</f>
        <v>23.710432908108242</v>
      </c>
      <c r="I2330" s="42">
        <f t="shared" si="291"/>
        <v>24.078983916953742</v>
      </c>
      <c r="J2330" s="40">
        <f>Data[[#This Row],[DAA 
(n)]]*LN(Data[[#This Row],[DAA 
(n)]])</f>
        <v>1669416.0154105392</v>
      </c>
      <c r="K2330" s="40">
        <f t="shared" si="292"/>
        <v>2051143.8118578286</v>
      </c>
      <c r="L2330" s="29">
        <f>LN(Data[[#This Row],[MA'[n*ln(n)']
30d]])</f>
        <v>14.533908152518277</v>
      </c>
      <c r="M2330" s="43">
        <f t="shared" si="293"/>
        <v>14.529619582398134</v>
      </c>
      <c r="N2330" s="40">
        <f>Data[[#This Row],[DAA 
(n)]]^1.5</f>
        <v>52842411.855615698</v>
      </c>
      <c r="O2330" s="40">
        <f t="shared" si="294"/>
        <v>70500354.472490042</v>
      </c>
      <c r="P2330" s="43">
        <f>LN(Data[[#This Row],[MA'[n^1.5']]])</f>
        <v>18.071128295748441</v>
      </c>
      <c r="Q2330" s="43">
        <f t="shared" si="295"/>
        <v>18.064567118880731</v>
      </c>
      <c r="R2330" s="30">
        <f>$O$1+$O$2*Data[[#This Row],[MA'[ln(n^2)']]]</f>
        <v>24.078983916953742</v>
      </c>
      <c r="S2330" s="30">
        <f>$Q$1+$Q$2*Data[[#This Row],[MA'[ln(n*ln(n))']]]</f>
        <v>20.49387231095692</v>
      </c>
      <c r="T2330" s="31">
        <f>$O$3*Data[[#This Row],[Metcalfe
(n^2)]]</f>
        <v>10311302294.280001</v>
      </c>
      <c r="U2330" s="31">
        <f t="shared" si="288"/>
        <v>15221210531.262667</v>
      </c>
      <c r="V2330" s="30">
        <f>LN(Data[[#This Row],[MA'[NVA']
30d]]/Data[[#This Row],[MA'[NVMetcalfe calc']]])</f>
        <v>-0.63033481879018449</v>
      </c>
      <c r="W2330" s="30">
        <f>$Q$3+Data[[#This Row],[NVM
(scaled)]]/((Data[[#This Row],[Upper Bound]]-Data[[#This Row],[Lower Bound]])/2)</f>
        <v>0.23835972317524373</v>
      </c>
      <c r="X2330" s="30">
        <f>(Data[[#This Row],[Upper Bound]]+Data[[#This Row],[Lower Bound]])/2</f>
        <v>22.286428113955331</v>
      </c>
      <c r="Y2330" s="29">
        <f>LN(Data[[#This Row],[NVActual]]/Data[[#This Row],[MA'[n^2']
30d]])</f>
        <v>-1.3253507273148659</v>
      </c>
      <c r="Z2330" s="29">
        <f>LN(Data[[#This Row],[NVActual]]/Data[[#This Row],[MA'[n*ln(n)']
30d]])</f>
        <v>8.2406233093532801</v>
      </c>
      <c r="AA2330" s="29">
        <f>LN(Data[[#This Row],[NVActual]]/Data[[#This Row],[MA'[n^1.5']]])</f>
        <v>4.7034031661231177</v>
      </c>
      <c r="AB2330" s="29">
        <f>LN(Data[[#This Row],[NVActual]]/Data[[#This Row],[Metcalfe
(n^2)]])</f>
        <v>-0.93590144623668348</v>
      </c>
      <c r="AC2330" s="26">
        <f>1+Data[[#This Row],[MA'[NVMetcalfe calc']]]/((Data[[#This Row],[NVM_norm
(scaled)]]-Data[[#This Row],[NV_fund.]])/2)</f>
        <v>-1380729617.7114305</v>
      </c>
    </row>
    <row r="2331" spans="1:29" x14ac:dyDescent="0.2">
      <c r="A2331" s="23">
        <v>41845</v>
      </c>
      <c r="B2331" s="24">
        <v>7862947124.0922298</v>
      </c>
      <c r="C2331" s="24">
        <f t="shared" si="289"/>
        <v>8095411497.8756704</v>
      </c>
      <c r="D2331" s="25">
        <f>LN(Data[[#This Row],[NVActual]])</f>
        <v>22.785427325285109</v>
      </c>
      <c r="E2331" s="26">
        <v>177347</v>
      </c>
      <c r="F2331" s="40">
        <f>Data[[#This Row],[DAA 
(n)]]^2</f>
        <v>31451958409</v>
      </c>
      <c r="G2331" s="41">
        <f t="shared" si="290"/>
        <v>29452917436.200001</v>
      </c>
      <c r="H2331" s="28">
        <f>LN(Data[[#This Row],[Metcalfe
(n^2)]])</f>
        <v>24.171727088710568</v>
      </c>
      <c r="I2331" s="42">
        <f t="shared" si="291"/>
        <v>24.087065861474006</v>
      </c>
      <c r="J2331" s="40">
        <f>Data[[#This Row],[DAA 
(n)]]*LN(Data[[#This Row],[DAA 
(n)]])</f>
        <v>2143391.6420007767</v>
      </c>
      <c r="K2331" s="40">
        <f t="shared" si="292"/>
        <v>2058958.1998349538</v>
      </c>
      <c r="L2331" s="29">
        <f>LN(Data[[#This Row],[MA'[n*ln(n)']
30d]])</f>
        <v>14.537710684606649</v>
      </c>
      <c r="M2331" s="43">
        <f t="shared" si="293"/>
        <v>14.529479498718334</v>
      </c>
      <c r="N2331" s="40">
        <f>Data[[#This Row],[DAA 
(n)]]^1.5</f>
        <v>74685410.007316142</v>
      </c>
      <c r="O2331" s="40">
        <f t="shared" si="294"/>
        <v>70851627.524501905</v>
      </c>
      <c r="P2331" s="43">
        <f>LN(Data[[#This Row],[MA'[n^1.5']]])</f>
        <v>18.076098495248583</v>
      </c>
      <c r="Q2331" s="43">
        <f t="shared" si="295"/>
        <v>18.064323451088637</v>
      </c>
      <c r="R2331" s="30">
        <f>$O$1+$O$2*Data[[#This Row],[MA'[ln(n^2)']]]</f>
        <v>24.087065861474006</v>
      </c>
      <c r="S2331" s="30">
        <f>$Q$1+$Q$2*Data[[#This Row],[MA'[ln(n*ln(n))']]]</f>
        <v>20.493641172885251</v>
      </c>
      <c r="T2331" s="31">
        <f>$O$3*Data[[#This Row],[Metcalfe
(n^2)]]</f>
        <v>16355018372.68</v>
      </c>
      <c r="U2331" s="31">
        <f t="shared" si="288"/>
        <v>15315517066.824001</v>
      </c>
      <c r="V2331" s="30">
        <f>LN(Data[[#This Row],[MA'[NVA']
30d]]/Data[[#This Row],[MA'[NVMetcalfe calc']]])</f>
        <v>-0.63756908240870636</v>
      </c>
      <c r="W2331" s="30">
        <f>$Q$3+Data[[#This Row],[NVM
(scaled)]]/((Data[[#This Row],[Upper Bound]]-Data[[#This Row],[Lower Bound]])/2)</f>
        <v>0.23514682362295514</v>
      </c>
      <c r="X2331" s="30">
        <f>(Data[[#This Row],[Upper Bound]]+Data[[#This Row],[Lower Bound]])/2</f>
        <v>22.290353517179629</v>
      </c>
      <c r="Y2331" s="32">
        <f>LN(Data[[#This Row],[NVActual]]/Data[[#This Row],[MA'[n^2']
30d]])</f>
        <v>-1.3206314808999162</v>
      </c>
      <c r="Z2331" s="32">
        <f>LN(Data[[#This Row],[NVActual]]/Data[[#This Row],[MA'[n*ln(n)']
30d]])</f>
        <v>8.2477166406784619</v>
      </c>
      <c r="AA2331" s="32">
        <f>LN(Data[[#This Row],[NVActual]]/Data[[#This Row],[MA'[n^1.5']]])</f>
        <v>4.7093288300365259</v>
      </c>
      <c r="AB2331" s="32">
        <f>LN(Data[[#This Row],[NVActual]]/Data[[#This Row],[Metcalfe
(n^2)]])</f>
        <v>-1.3862997634254588</v>
      </c>
      <c r="AC2331" s="34">
        <f>1+Data[[#This Row],[MA'[NVMetcalfe calc']]]/((Data[[#This Row],[NVM_norm
(scaled)]]-Data[[#This Row],[NV_fund.]])/2)</f>
        <v>-1388834597.5257404</v>
      </c>
    </row>
    <row r="2332" spans="1:29" x14ac:dyDescent="0.2">
      <c r="A2332" s="23">
        <v>41844</v>
      </c>
      <c r="B2332" s="24">
        <v>7878851983.4369402</v>
      </c>
      <c r="C2332" s="24">
        <f t="shared" si="289"/>
        <v>8075933232.5789356</v>
      </c>
      <c r="D2332" s="25">
        <f>LN(Data[[#This Row],[NVActual]])</f>
        <v>22.787448042821662</v>
      </c>
      <c r="E2332" s="26">
        <v>176149</v>
      </c>
      <c r="F2332" s="40">
        <f>Data[[#This Row],[DAA 
(n)]]^2</f>
        <v>31028470201</v>
      </c>
      <c r="G2332" s="41">
        <f t="shared" si="290"/>
        <v>29414530985.900002</v>
      </c>
      <c r="H2332" s="28">
        <f>LN(Data[[#This Row],[Metcalfe
(n^2)]])</f>
        <v>24.158171013546845</v>
      </c>
      <c r="I2332" s="42">
        <f t="shared" si="291"/>
        <v>24.085822478260106</v>
      </c>
      <c r="J2332" s="40">
        <f>Data[[#This Row],[DAA 
(n)]]*LN(Data[[#This Row],[DAA 
(n)]])</f>
        <v>2127718.8329326315</v>
      </c>
      <c r="K2332" s="40">
        <f t="shared" si="292"/>
        <v>2057529.80281577</v>
      </c>
      <c r="L2332" s="29">
        <f>LN(Data[[#This Row],[MA'[n*ln(n)']
30d]])</f>
        <v>14.537016696393593</v>
      </c>
      <c r="M2332" s="43">
        <f t="shared" si="293"/>
        <v>14.529381832646267</v>
      </c>
      <c r="N2332" s="40">
        <f>Data[[#This Row],[DAA 
(n)]]^1.5</f>
        <v>73929926.264239788</v>
      </c>
      <c r="O2332" s="40">
        <f t="shared" si="294"/>
        <v>70782945.789465442</v>
      </c>
      <c r="P2332" s="43">
        <f>LN(Data[[#This Row],[MA'[n^1.5']]])</f>
        <v>18.075128650968153</v>
      </c>
      <c r="Q2332" s="43">
        <f t="shared" si="295"/>
        <v>18.064148474794607</v>
      </c>
      <c r="R2332" s="30">
        <f>$O$1+$O$2*Data[[#This Row],[MA'[ln(n^2)']]]</f>
        <v>24.085822478260106</v>
      </c>
      <c r="S2332" s="30">
        <f>$Q$1+$Q$2*Data[[#This Row],[MA'[ln(n*ln(n))']]]</f>
        <v>20.49348002386634</v>
      </c>
      <c r="T2332" s="31">
        <f>$O$3*Data[[#This Row],[Metcalfe
(n^2)]]</f>
        <v>16134804504.52</v>
      </c>
      <c r="U2332" s="31">
        <f t="shared" si="288"/>
        <v>15295556112.667999</v>
      </c>
      <c r="V2332" s="30">
        <f>LN(Data[[#This Row],[MA'[NVA']
30d]]/Data[[#This Row],[MA'[NVMetcalfe calc']]])</f>
        <v>-0.63867390302819282</v>
      </c>
      <c r="W2332" s="30">
        <f>$Q$3+Data[[#This Row],[NVM
(scaled)]]/((Data[[#This Row],[Upper Bound]]-Data[[#This Row],[Lower Bound]])/2)</f>
        <v>0.23442482244584678</v>
      </c>
      <c r="X2332" s="30">
        <f>(Data[[#This Row],[Upper Bound]]+Data[[#This Row],[Lower Bound]])/2</f>
        <v>22.289651251063223</v>
      </c>
      <c r="Y2332" s="29">
        <f>LN(Data[[#This Row],[NVActual]]/Data[[#This Row],[MA'[n^2']
30d]])</f>
        <v>-1.3173065975885692</v>
      </c>
      <c r="Z2332" s="29">
        <f>LN(Data[[#This Row],[NVActual]]/Data[[#This Row],[MA'[n*ln(n)']
30d]])</f>
        <v>8.2504313464280692</v>
      </c>
      <c r="AA2332" s="29">
        <f>LN(Data[[#This Row],[NVActual]]/Data[[#This Row],[MA'[n^1.5']]])</f>
        <v>4.7123193918535096</v>
      </c>
      <c r="AB2332" s="29">
        <f>LN(Data[[#This Row],[NVActual]]/Data[[#This Row],[Metcalfe
(n^2)]])</f>
        <v>-1.3707229707251831</v>
      </c>
      <c r="AC2332" s="26">
        <f>1+Data[[#This Row],[MA'[NVMetcalfe calc']]]/((Data[[#This Row],[NVM_norm
(scaled)]]-Data[[#This Row],[NV_fund.]])/2)</f>
        <v>-1387023266.448437</v>
      </c>
    </row>
    <row r="2333" spans="1:29" x14ac:dyDescent="0.2">
      <c r="A2333" s="23">
        <v>41843</v>
      </c>
      <c r="B2333" s="24">
        <v>8090895378.9821501</v>
      </c>
      <c r="C2333" s="24">
        <f t="shared" si="289"/>
        <v>8063488382.0375233</v>
      </c>
      <c r="D2333" s="25">
        <f>LN(Data[[#This Row],[NVActual]])</f>
        <v>22.814005239146201</v>
      </c>
      <c r="E2333" s="26">
        <v>174755</v>
      </c>
      <c r="F2333" s="40">
        <f>Data[[#This Row],[DAA 
(n)]]^2</f>
        <v>30539310025</v>
      </c>
      <c r="G2333" s="41">
        <f t="shared" si="290"/>
        <v>29394559099.200001</v>
      </c>
      <c r="H2333" s="28">
        <f>LN(Data[[#This Row],[Metcalfe
(n^2)]])</f>
        <v>24.142280543980046</v>
      </c>
      <c r="I2333" s="42">
        <f t="shared" si="291"/>
        <v>24.085172519272323</v>
      </c>
      <c r="J2333" s="40">
        <f>Data[[#This Row],[DAA 
(n)]]*LN(Data[[#This Row],[DAA 
(n)]])</f>
        <v>2109492.1182316164</v>
      </c>
      <c r="K2333" s="40">
        <f t="shared" si="292"/>
        <v>2056785.0081551534</v>
      </c>
      <c r="L2333" s="29">
        <f>LN(Data[[#This Row],[MA'[n*ln(n)']
30d]])</f>
        <v>14.536654645990078</v>
      </c>
      <c r="M2333" s="43">
        <f t="shared" si="293"/>
        <v>14.529262190152325</v>
      </c>
      <c r="N2333" s="40">
        <f>Data[[#This Row],[DAA 
(n)]]^1.5</f>
        <v>73054069.862115607</v>
      </c>
      <c r="O2333" s="40">
        <f t="shared" si="294"/>
        <v>70747169.459939629</v>
      </c>
      <c r="P2333" s="43">
        <f>LN(Data[[#This Row],[MA'[n^1.5']]])</f>
        <v>18.074623086053933</v>
      </c>
      <c r="Q2333" s="43">
        <f t="shared" si="295"/>
        <v>18.063943374452837</v>
      </c>
      <c r="R2333" s="30">
        <f>$O$1+$O$2*Data[[#This Row],[MA'[ln(n^2)']]]</f>
        <v>24.085172519272323</v>
      </c>
      <c r="S2333" s="30">
        <f>$Q$1+$Q$2*Data[[#This Row],[MA'[ln(n*ln(n))']]]</f>
        <v>20.493282613751333</v>
      </c>
      <c r="T2333" s="31">
        <f>$O$3*Data[[#This Row],[Metcalfe
(n^2)]]</f>
        <v>15880441213</v>
      </c>
      <c r="U2333" s="31">
        <f t="shared" si="288"/>
        <v>15285170731.584002</v>
      </c>
      <c r="V2333" s="30">
        <f>LN(Data[[#This Row],[MA'[NVA']
30d]]/Data[[#This Row],[MA'[NVMetcalfe calc']]])</f>
        <v>-0.6395368605298285</v>
      </c>
      <c r="W2333" s="30">
        <f>$Q$3+Data[[#This Row],[NVM
(scaled)]]/((Data[[#This Row],[Upper Bound]]-Data[[#This Row],[Lower Bound]])/2)</f>
        <v>0.23389951955553262</v>
      </c>
      <c r="X2333" s="30">
        <f>(Data[[#This Row],[Upper Bound]]+Data[[#This Row],[Lower Bound]])/2</f>
        <v>22.289227566511826</v>
      </c>
      <c r="Y2333" s="32">
        <f>LN(Data[[#This Row],[NVActual]]/Data[[#This Row],[MA'[n^2']
30d]])</f>
        <v>-1.2900701903652088</v>
      </c>
      <c r="Z2333" s="32">
        <f>LN(Data[[#This Row],[NVActual]]/Data[[#This Row],[MA'[n*ln(n)']
30d]])</f>
        <v>8.2773505931561235</v>
      </c>
      <c r="AA2333" s="32">
        <f>LN(Data[[#This Row],[NVActual]]/Data[[#This Row],[MA'[n^1.5']]])</f>
        <v>4.7393821530922686</v>
      </c>
      <c r="AB2333" s="32">
        <f>LN(Data[[#This Row],[NVActual]]/Data[[#This Row],[Metcalfe
(n^2)]])</f>
        <v>-1.3282753048338449</v>
      </c>
      <c r="AC2333" s="34">
        <f>1+Data[[#This Row],[MA'[NVMetcalfe calc']]]/((Data[[#This Row],[NVM_norm
(scaled)]]-Data[[#This Row],[NV_fund.]])/2)</f>
        <v>-1386075118.7208698</v>
      </c>
    </row>
    <row r="2334" spans="1:29" x14ac:dyDescent="0.2">
      <c r="A2334" s="23">
        <v>41842</v>
      </c>
      <c r="B2334" s="24">
        <v>8089291599.24512</v>
      </c>
      <c r="C2334" s="24">
        <f t="shared" si="289"/>
        <v>8048014972.4288445</v>
      </c>
      <c r="D2334" s="25">
        <f>LN(Data[[#This Row],[NVActual]])</f>
        <v>22.813806999194533</v>
      </c>
      <c r="E2334" s="26">
        <v>169127</v>
      </c>
      <c r="F2334" s="40">
        <f>Data[[#This Row],[DAA 
(n)]]^2</f>
        <v>28603942129</v>
      </c>
      <c r="G2334" s="41">
        <f t="shared" si="290"/>
        <v>29261672181.700001</v>
      </c>
      <c r="H2334" s="28">
        <f>LN(Data[[#This Row],[Metcalfe
(n^2)]])</f>
        <v>24.076810381951937</v>
      </c>
      <c r="I2334" s="42">
        <f t="shared" si="291"/>
        <v>24.080509746757368</v>
      </c>
      <c r="J2334" s="40">
        <f>Data[[#This Row],[DAA 
(n)]]*LN(Data[[#This Row],[DAA 
(n)]])</f>
        <v>2036019.3547341926</v>
      </c>
      <c r="K2334" s="40">
        <f t="shared" si="292"/>
        <v>2051655.1150674694</v>
      </c>
      <c r="L2334" s="29">
        <f>LN(Data[[#This Row],[MA'[n*ln(n)']
30d]])</f>
        <v>14.534157398567812</v>
      </c>
      <c r="M2334" s="43">
        <f t="shared" si="293"/>
        <v>14.529246675808688</v>
      </c>
      <c r="N2334" s="40">
        <f>Data[[#This Row],[DAA 
(n)]]^1.5</f>
        <v>69553568.711112112</v>
      </c>
      <c r="O2334" s="40">
        <f t="shared" si="294"/>
        <v>70504638.254363462</v>
      </c>
      <c r="P2334" s="43">
        <f>LN(Data[[#This Row],[MA'[n^1.5']]])</f>
        <v>18.071189056460408</v>
      </c>
      <c r="Q2334" s="43">
        <f t="shared" si="295"/>
        <v>18.063885657484011</v>
      </c>
      <c r="R2334" s="30">
        <f>$O$1+$O$2*Data[[#This Row],[MA'[ln(n^2)']]]</f>
        <v>24.080509746757368</v>
      </c>
      <c r="S2334" s="30">
        <f>$Q$1+$Q$2*Data[[#This Row],[MA'[ln(n*ln(n))']]]</f>
        <v>20.493257015084332</v>
      </c>
      <c r="T2334" s="31">
        <f>$O$3*Data[[#This Row],[Metcalfe
(n^2)]]</f>
        <v>14874049907.08</v>
      </c>
      <c r="U2334" s="31">
        <f t="shared" si="288"/>
        <v>15216069534.484003</v>
      </c>
      <c r="V2334" s="30">
        <f>LN(Data[[#This Row],[MA'[NVA']
30d]]/Data[[#This Row],[MA'[NVMetcalfe calc']]])</f>
        <v>-0.63692660187244354</v>
      </c>
      <c r="W2334" s="30">
        <f>$Q$3+Data[[#This Row],[NVM
(scaled)]]/((Data[[#This Row],[Upper Bound]]-Data[[#This Row],[Lower Bound]])/2)</f>
        <v>0.23489449196104373</v>
      </c>
      <c r="X2334" s="30">
        <f>(Data[[#This Row],[Upper Bound]]+Data[[#This Row],[Lower Bound]])/2</f>
        <v>22.286883380920848</v>
      </c>
      <c r="Y2334" s="29">
        <f>LN(Data[[#This Row],[NVActual]]/Data[[#This Row],[MA'[n^2']
30d]])</f>
        <v>-1.2857373807778976</v>
      </c>
      <c r="Z2334" s="29">
        <f>LN(Data[[#This Row],[NVActual]]/Data[[#This Row],[MA'[n*ln(n)']
30d]])</f>
        <v>8.2796496006267191</v>
      </c>
      <c r="AA2334" s="29">
        <f>LN(Data[[#This Row],[NVActual]]/Data[[#This Row],[MA'[n^1.5']]])</f>
        <v>4.742617942734122</v>
      </c>
      <c r="AB2334" s="29">
        <f>LN(Data[[#This Row],[NVActual]]/Data[[#This Row],[Metcalfe
(n^2)]])</f>
        <v>-1.2630033827574059</v>
      </c>
      <c r="AC2334" s="26">
        <f>1+Data[[#This Row],[MA'[NVMetcalfe calc']]]/((Data[[#This Row],[NVM_norm
(scaled)]]-Data[[#This Row],[NV_fund.]])/2)</f>
        <v>-1380017884.1080263</v>
      </c>
    </row>
    <row r="2335" spans="1:29" x14ac:dyDescent="0.2">
      <c r="A2335" s="23">
        <v>41841</v>
      </c>
      <c r="B2335" s="24">
        <v>8106428368.5039997</v>
      </c>
      <c r="C2335" s="24">
        <f t="shared" si="289"/>
        <v>8036854717.4358368</v>
      </c>
      <c r="D2335" s="25">
        <f>LN(Data[[#This Row],[NVActual]])</f>
        <v>22.81592320961165</v>
      </c>
      <c r="E2335" s="26">
        <v>161778</v>
      </c>
      <c r="F2335" s="40">
        <f>Data[[#This Row],[DAA 
(n)]]^2</f>
        <v>26172121284</v>
      </c>
      <c r="G2335" s="41">
        <f t="shared" si="290"/>
        <v>29454548074.599998</v>
      </c>
      <c r="H2335" s="28">
        <f>LN(Data[[#This Row],[Metcalfe
(n^2)]])</f>
        <v>23.987960608055957</v>
      </c>
      <c r="I2335" s="42">
        <f t="shared" si="291"/>
        <v>24.086650668260905</v>
      </c>
      <c r="J2335" s="40">
        <f>Data[[#This Row],[DAA 
(n)]]*LN(Data[[#This Row],[DAA 
(n)]])</f>
        <v>1940362.1456250383</v>
      </c>
      <c r="K2335" s="40">
        <f t="shared" si="292"/>
        <v>2058773.0108757594</v>
      </c>
      <c r="L2335" s="29">
        <f>LN(Data[[#This Row],[MA'[n*ln(n)']
30d]])</f>
        <v>14.53762073752179</v>
      </c>
      <c r="M2335" s="43">
        <f t="shared" si="293"/>
        <v>14.529041037894434</v>
      </c>
      <c r="N2335" s="40">
        <f>Data[[#This Row],[DAA 
(n)]]^1.5</f>
        <v>65069758.237471133</v>
      </c>
      <c r="O2335" s="40">
        <f t="shared" si="294"/>
        <v>70848166.959228769</v>
      </c>
      <c r="P2335" s="43">
        <f>LN(Data[[#This Row],[MA'[n^1.5']]])</f>
        <v>18.076049651631184</v>
      </c>
      <c r="Q2335" s="43">
        <f t="shared" si="295"/>
        <v>18.063591094849258</v>
      </c>
      <c r="R2335" s="30">
        <f>$O$1+$O$2*Data[[#This Row],[MA'[ln(n^2)']]]</f>
        <v>24.086650668260905</v>
      </c>
      <c r="S2335" s="30">
        <f>$Q$1+$Q$2*Data[[#This Row],[MA'[ln(n*ln(n))']]]</f>
        <v>20.492917712525813</v>
      </c>
      <c r="T2335" s="31">
        <f>$O$3*Data[[#This Row],[Metcalfe
(n^2)]]</f>
        <v>13609503067.68</v>
      </c>
      <c r="U2335" s="31">
        <f t="shared" si="288"/>
        <v>15316364998.792</v>
      </c>
      <c r="V2335" s="30">
        <f>LN(Data[[#This Row],[MA'[NVA']
30d]]/Data[[#This Row],[MA'[NVMetcalfe calc']]])</f>
        <v>-0.64488406218827476</v>
      </c>
      <c r="W2335" s="30">
        <f>$Q$3+Data[[#This Row],[NVM
(scaled)]]/((Data[[#This Row],[Upper Bound]]-Data[[#This Row],[Lower Bound]])/2)</f>
        <v>0.23110629802966826</v>
      </c>
      <c r="X2335" s="30">
        <f>(Data[[#This Row],[Upper Bound]]+Data[[#This Row],[Lower Bound]])/2</f>
        <v>22.289784190393359</v>
      </c>
      <c r="Y2335" s="32">
        <f>LN(Data[[#This Row],[NVActual]]/Data[[#This Row],[MA'[n^2']
30d]])</f>
        <v>-1.2901909592811844</v>
      </c>
      <c r="Z2335" s="32">
        <f>LN(Data[[#This Row],[NVActual]]/Data[[#This Row],[MA'[n*ln(n)']
30d]])</f>
        <v>8.2783024720898606</v>
      </c>
      <c r="AA2335" s="32">
        <f>LN(Data[[#This Row],[NVActual]]/Data[[#This Row],[MA'[n^1.5']]])</f>
        <v>4.7398735579804683</v>
      </c>
      <c r="AB2335" s="32">
        <f>LN(Data[[#This Row],[NVActual]]/Data[[#This Row],[Metcalfe
(n^2)]])</f>
        <v>-1.1720373984443075</v>
      </c>
      <c r="AC2335" s="34">
        <f>1+Data[[#This Row],[MA'[NVMetcalfe calc']]]/((Data[[#This Row],[NVM_norm
(scaled)]]-Data[[#This Row],[NV_fund.]])/2)</f>
        <v>-1388692927.3367653</v>
      </c>
    </row>
    <row r="2336" spans="1:29" x14ac:dyDescent="0.2">
      <c r="A2336" s="23">
        <v>41840</v>
      </c>
      <c r="B2336" s="24">
        <v>8155455986.2177401</v>
      </c>
      <c r="C2336" s="24">
        <f t="shared" si="289"/>
        <v>8022072768.3258524</v>
      </c>
      <c r="D2336" s="25">
        <f>LN(Data[[#This Row],[NVActual]])</f>
        <v>22.821952986381742</v>
      </c>
      <c r="E2336" s="26">
        <v>190961</v>
      </c>
      <c r="F2336" s="40">
        <f>Data[[#This Row],[DAA 
(n)]]^2</f>
        <v>36466103521</v>
      </c>
      <c r="G2336" s="41">
        <f t="shared" si="290"/>
        <v>29358318499.299999</v>
      </c>
      <c r="H2336" s="28">
        <f>LN(Data[[#This Row],[Metcalfe
(n^2)]])</f>
        <v>24.319648995395571</v>
      </c>
      <c r="I2336" s="42">
        <f t="shared" si="291"/>
        <v>24.082754823452102</v>
      </c>
      <c r="J2336" s="40">
        <f>Data[[#This Row],[DAA 
(n)]]*LN(Data[[#This Row],[DAA 
(n)]])</f>
        <v>2322052.2459048671</v>
      </c>
      <c r="K2336" s="40">
        <f t="shared" si="292"/>
        <v>2054804.410285397</v>
      </c>
      <c r="L2336" s="29">
        <f>LN(Data[[#This Row],[MA'[n*ln(n)']
30d]])</f>
        <v>14.535691223906117</v>
      </c>
      <c r="M2336" s="43">
        <f t="shared" si="293"/>
        <v>14.528663132566095</v>
      </c>
      <c r="N2336" s="40">
        <f>Data[[#This Row],[DAA 
(n)]]^1.5</f>
        <v>83448209.054920405</v>
      </c>
      <c r="O2336" s="40">
        <f t="shared" si="294"/>
        <v>70666135.367090598</v>
      </c>
      <c r="P2336" s="43">
        <f>LN(Data[[#This Row],[MA'[n^1.5']]])</f>
        <v>18.073477025549685</v>
      </c>
      <c r="Q2336" s="43">
        <f t="shared" si="295"/>
        <v>18.06305366807484</v>
      </c>
      <c r="R2336" s="30">
        <f>$O$1+$O$2*Data[[#This Row],[MA'[ln(n^2)']]]</f>
        <v>24.082754823452102</v>
      </c>
      <c r="S2336" s="30">
        <f>$Q$1+$Q$2*Data[[#This Row],[MA'[ln(n*ln(n))']]]</f>
        <v>20.492294168734055</v>
      </c>
      <c r="T2336" s="31">
        <f>$O$3*Data[[#This Row],[Metcalfe
(n^2)]]</f>
        <v>18962373830.920002</v>
      </c>
      <c r="U2336" s="31">
        <f t="shared" si="288"/>
        <v>15266325619.636003</v>
      </c>
      <c r="V2336" s="30">
        <f>LN(Data[[#This Row],[MA'[NVA']
30d]]/Data[[#This Row],[MA'[NVMetcalfe calc']]])</f>
        <v>-0.64345262447541174</v>
      </c>
      <c r="W2336" s="30">
        <f>$Q$3+Data[[#This Row],[NVM
(scaled)]]/((Data[[#This Row],[Upper Bound]]-Data[[#This Row],[Lower Bound]])/2)</f>
        <v>0.23157656281241656</v>
      </c>
      <c r="X2336" s="30">
        <f>(Data[[#This Row],[Upper Bound]]+Data[[#This Row],[Lower Bound]])/2</f>
        <v>22.287524496093077</v>
      </c>
      <c r="Y2336" s="29">
        <f>LN(Data[[#This Row],[NVActual]]/Data[[#This Row],[MA'[n^2']
30d]])</f>
        <v>-1.2808887808486829</v>
      </c>
      <c r="Z2336" s="29">
        <f>LN(Data[[#This Row],[NVActual]]/Data[[#This Row],[MA'[n*ln(n)']
30d]])</f>
        <v>8.2862617624756254</v>
      </c>
      <c r="AA2336" s="29">
        <f>LN(Data[[#This Row],[NVActual]]/Data[[#This Row],[MA'[n^1.5']]])</f>
        <v>4.7484759608320566</v>
      </c>
      <c r="AB2336" s="29">
        <f>LN(Data[[#This Row],[NVActual]]/Data[[#This Row],[Metcalfe
(n^2)]])</f>
        <v>-1.4976960090138283</v>
      </c>
      <c r="AC2336" s="26">
        <f>1+Data[[#This Row],[MA'[NVMetcalfe calc']]]/((Data[[#This Row],[NVM_norm
(scaled)]]-Data[[#This Row],[NV_fund.]])/2)</f>
        <v>-1384327316.5849621</v>
      </c>
    </row>
    <row r="2337" spans="1:29" x14ac:dyDescent="0.2">
      <c r="A2337" s="23">
        <v>41839</v>
      </c>
      <c r="B2337" s="24">
        <v>8204209766.04914</v>
      </c>
      <c r="C2337" s="24">
        <f t="shared" si="289"/>
        <v>8005033631.7220106</v>
      </c>
      <c r="D2337" s="25">
        <f>LN(Data[[#This Row],[NVActual]])</f>
        <v>22.827913245582614</v>
      </c>
      <c r="E2337" s="26">
        <v>148917</v>
      </c>
      <c r="F2337" s="40">
        <f>Data[[#This Row],[DAA 
(n)]]^2</f>
        <v>22176272889</v>
      </c>
      <c r="G2337" s="41">
        <f t="shared" si="290"/>
        <v>28945724435.799999</v>
      </c>
      <c r="H2337" s="28">
        <f>LN(Data[[#This Row],[Metcalfe
(n^2)]])</f>
        <v>23.822288765478842</v>
      </c>
      <c r="I2337" s="42">
        <f t="shared" si="291"/>
        <v>24.068932900911921</v>
      </c>
      <c r="J2337" s="40">
        <f>Data[[#This Row],[DAA 
(n)]]*LN(Data[[#This Row],[DAA 
(n)]])</f>
        <v>1773771.8880444064</v>
      </c>
      <c r="K2337" s="40">
        <f t="shared" si="292"/>
        <v>2039238.5066336275</v>
      </c>
      <c r="L2337" s="29">
        <f>LN(Data[[#This Row],[MA'[n*ln(n)']
30d]])</f>
        <v>14.528087015071733</v>
      </c>
      <c r="M2337" s="43">
        <f t="shared" si="293"/>
        <v>14.52842197354758</v>
      </c>
      <c r="N2337" s="40">
        <f>Data[[#This Row],[DAA 
(n)]]^1.5</f>
        <v>57466721.063683592</v>
      </c>
      <c r="O2337" s="40">
        <f t="shared" si="294"/>
        <v>69922664.164415017</v>
      </c>
      <c r="P2337" s="43">
        <f>LN(Data[[#This Row],[MA'[n^1.5']]])</f>
        <v>18.062900391623625</v>
      </c>
      <c r="Q2337" s="43">
        <f t="shared" si="295"/>
        <v>18.062699099275068</v>
      </c>
      <c r="R2337" s="30">
        <f>$O$1+$O$2*Data[[#This Row],[MA'[ln(n^2)']]]</f>
        <v>24.068932900911921</v>
      </c>
      <c r="S2337" s="30">
        <f>$Q$1+$Q$2*Data[[#This Row],[MA'[ln(n*ln(n))']]]</f>
        <v>20.491896256353506</v>
      </c>
      <c r="T2337" s="31">
        <f>$O$3*Data[[#This Row],[Metcalfe
(n^2)]]</f>
        <v>11531661902.280001</v>
      </c>
      <c r="U2337" s="31">
        <f t="shared" si="288"/>
        <v>15051776706.616001</v>
      </c>
      <c r="V2337" s="30">
        <f>LN(Data[[#This Row],[MA'[NVA']
30d]]/Data[[#This Row],[MA'[NVMetcalfe calc']]])</f>
        <v>-0.63142549004358839</v>
      </c>
      <c r="W2337" s="30">
        <f>$Q$3+Data[[#This Row],[NVM
(scaled)]]/((Data[[#This Row],[Upper Bound]]-Data[[#This Row],[Lower Bound]])/2)</f>
        <v>0.236956096463732</v>
      </c>
      <c r="X2337" s="30">
        <f>(Data[[#This Row],[Upper Bound]]+Data[[#This Row],[Lower Bound]])/2</f>
        <v>22.280414578632715</v>
      </c>
      <c r="Y2337" s="32">
        <f>LN(Data[[#This Row],[NVActual]]/Data[[#This Row],[MA'[n^2']
30d]])</f>
        <v>-1.2607750965933171</v>
      </c>
      <c r="Z2337" s="32">
        <f>LN(Data[[#This Row],[NVActual]]/Data[[#This Row],[MA'[n*ln(n)']
30d]])</f>
        <v>8.2998262305108792</v>
      </c>
      <c r="AA2337" s="32">
        <f>LN(Data[[#This Row],[NVActual]]/Data[[#This Row],[MA'[n^1.5']]])</f>
        <v>4.7650128539589884</v>
      </c>
      <c r="AB2337" s="32">
        <f>LN(Data[[#This Row],[NVActual]]/Data[[#This Row],[Metcalfe
(n^2)]])</f>
        <v>-0.99437551989622719</v>
      </c>
      <c r="AC2337" s="34">
        <f>1+Data[[#This Row],[MA'[NVMetcalfe calc']]]/((Data[[#This Row],[NVM_norm
(scaled)]]-Data[[#This Row],[NV_fund.]])/2)</f>
        <v>-1365645659.2571168</v>
      </c>
    </row>
    <row r="2338" spans="1:29" x14ac:dyDescent="0.2">
      <c r="A2338" s="23">
        <v>41838</v>
      </c>
      <c r="B2338" s="24">
        <v>8221979325.36726</v>
      </c>
      <c r="C2338" s="24">
        <f t="shared" si="289"/>
        <v>7988094824.1954679</v>
      </c>
      <c r="D2338" s="25">
        <f>LN(Data[[#This Row],[NVActual]])</f>
        <v>22.830076810868615</v>
      </c>
      <c r="E2338" s="26">
        <v>168626</v>
      </c>
      <c r="F2338" s="40">
        <f>Data[[#This Row],[DAA 
(n)]]^2</f>
        <v>28434727876</v>
      </c>
      <c r="G2338" s="41">
        <f t="shared" si="290"/>
        <v>29042920140.333332</v>
      </c>
      <c r="H2338" s="28">
        <f>LN(Data[[#This Row],[Metcalfe
(n^2)]])</f>
        <v>24.070877047622457</v>
      </c>
      <c r="I2338" s="42">
        <f t="shared" si="291"/>
        <v>24.073050630297349</v>
      </c>
      <c r="J2338" s="40">
        <f>Data[[#This Row],[DAA 
(n)]]*LN(Data[[#This Row],[DAA 
(n)]])</f>
        <v>2029487.8565161922</v>
      </c>
      <c r="K2338" s="40">
        <f t="shared" si="292"/>
        <v>2043331.7390253914</v>
      </c>
      <c r="L2338" s="29">
        <f>LN(Data[[#This Row],[MA'[n*ln(n)']
30d]])</f>
        <v>14.530092238995396</v>
      </c>
      <c r="M2338" s="43">
        <f t="shared" si="293"/>
        <v>14.528449156982246</v>
      </c>
      <c r="N2338" s="40">
        <f>Data[[#This Row],[DAA 
(n)]]^1.5</f>
        <v>69244742.925498545</v>
      </c>
      <c r="O2338" s="40">
        <f t="shared" si="294"/>
        <v>70108619.762323633</v>
      </c>
      <c r="P2338" s="43">
        <f>LN(Data[[#This Row],[MA'[n^1.5']]])</f>
        <v>18.065556308244584</v>
      </c>
      <c r="Q2338" s="43">
        <f t="shared" si="295"/>
        <v>18.062716932716537</v>
      </c>
      <c r="R2338" s="30">
        <f>$O$1+$O$2*Data[[#This Row],[MA'[ln(n^2)']]]</f>
        <v>24.073050630297349</v>
      </c>
      <c r="S2338" s="30">
        <f>$Q$1+$Q$2*Data[[#This Row],[MA'[ln(n*ln(n))']]]</f>
        <v>20.491941109020704</v>
      </c>
      <c r="T2338" s="31">
        <f>$O$3*Data[[#This Row],[Metcalfe
(n^2)]]</f>
        <v>14786058495.52</v>
      </c>
      <c r="U2338" s="31">
        <f t="shared" si="288"/>
        <v>15102318472.973335</v>
      </c>
      <c r="V2338" s="30">
        <f>LN(Data[[#This Row],[MA'[NVA']
30d]]/Data[[#This Row],[MA'[NVMetcalfe calc']]])</f>
        <v>-0.63689598697734806</v>
      </c>
      <c r="W2338" s="30">
        <f>$Q$3+Data[[#This Row],[NVM
(scaled)]]/((Data[[#This Row],[Upper Bound]]-Data[[#This Row],[Lower Bound]])/2)</f>
        <v>0.23430242460146911</v>
      </c>
      <c r="X2338" s="30">
        <f>(Data[[#This Row],[Upper Bound]]+Data[[#This Row],[Lower Bound]])/2</f>
        <v>22.282495869659027</v>
      </c>
      <c r="Y2338" s="29">
        <f>LN(Data[[#This Row],[NVActual]]/Data[[#This Row],[MA'[n^2']
30d]])</f>
        <v>-1.2619637667755985</v>
      </c>
      <c r="Z2338" s="29">
        <f>LN(Data[[#This Row],[NVActual]]/Data[[#This Row],[MA'[n*ln(n)']
30d]])</f>
        <v>8.2999845718732193</v>
      </c>
      <c r="AA2338" s="29">
        <f>LN(Data[[#This Row],[NVActual]]/Data[[#This Row],[MA'[n^1.5']]])</f>
        <v>4.7645205026240287</v>
      </c>
      <c r="AB2338" s="29">
        <f>LN(Data[[#This Row],[NVActual]]/Data[[#This Row],[Metcalfe
(n^2)]])</f>
        <v>-1.2408002367538393</v>
      </c>
      <c r="AC2338" s="26">
        <f>1+Data[[#This Row],[MA'[NVMetcalfe calc']]]/((Data[[#This Row],[NVM_norm
(scaled)]]-Data[[#This Row],[NV_fund.]])/2)</f>
        <v>-1369937042.6500549</v>
      </c>
    </row>
    <row r="2339" spans="1:29" x14ac:dyDescent="0.2">
      <c r="A2339" s="23">
        <v>41837</v>
      </c>
      <c r="B2339" s="24">
        <v>8134685025.0766497</v>
      </c>
      <c r="C2339" s="24">
        <f t="shared" si="289"/>
        <v>7975594025.4659939</v>
      </c>
      <c r="D2339" s="25">
        <f>LN(Data[[#This Row],[NVActual]])</f>
        <v>22.819402858376947</v>
      </c>
      <c r="E2339" s="26">
        <v>173954</v>
      </c>
      <c r="F2339" s="40">
        <f>Data[[#This Row],[DAA 
(n)]]^2</f>
        <v>30259994116</v>
      </c>
      <c r="G2339" s="41">
        <f t="shared" si="290"/>
        <v>29006483031.433334</v>
      </c>
      <c r="H2339" s="28">
        <f>LN(Data[[#This Row],[Metcalfe
(n^2)]])</f>
        <v>24.133092350858487</v>
      </c>
      <c r="I2339" s="42">
        <f t="shared" si="291"/>
        <v>24.071743919481776</v>
      </c>
      <c r="J2339" s="40">
        <f>Data[[#This Row],[DAA 
(n)]]*LN(Data[[#This Row],[DAA 
(n)]])</f>
        <v>2099023.9734006184</v>
      </c>
      <c r="K2339" s="40">
        <f t="shared" si="292"/>
        <v>2041910.6384057002</v>
      </c>
      <c r="L2339" s="29">
        <f>LN(Data[[#This Row],[MA'[n*ln(n)']
30d]])</f>
        <v>14.529396514949809</v>
      </c>
      <c r="M2339" s="43">
        <f t="shared" si="293"/>
        <v>14.528651904450191</v>
      </c>
      <c r="N2339" s="40">
        <f>Data[[#This Row],[DAA 
(n)]]^1.5</f>
        <v>72552374.299223736</v>
      </c>
      <c r="O2339" s="40">
        <f t="shared" si="294"/>
        <v>70041745.523184717</v>
      </c>
      <c r="P2339" s="43">
        <f>LN(Data[[#This Row],[MA'[n^1.5']]])</f>
        <v>18.064601986875847</v>
      </c>
      <c r="Q2339" s="43">
        <f t="shared" si="295"/>
        <v>18.062985495311178</v>
      </c>
      <c r="R2339" s="30">
        <f>$O$1+$O$2*Data[[#This Row],[MA'[ln(n^2)']]]</f>
        <v>24.071743919481776</v>
      </c>
      <c r="S2339" s="30">
        <f>$Q$1+$Q$2*Data[[#This Row],[MA'[ln(n*ln(n))']]]</f>
        <v>20.492275642342815</v>
      </c>
      <c r="T2339" s="31">
        <f>$O$3*Data[[#This Row],[Metcalfe
(n^2)]]</f>
        <v>15735196940.32</v>
      </c>
      <c r="U2339" s="31">
        <f t="shared" si="288"/>
        <v>15083371176.345335</v>
      </c>
      <c r="V2339" s="30">
        <f>LN(Data[[#This Row],[MA'[NVA']
30d]]/Data[[#This Row],[MA'[NVMetcalfe calc']]])</f>
        <v>-0.63720675855483422</v>
      </c>
      <c r="W2339" s="30">
        <f>$Q$3+Data[[#This Row],[NVM
(scaled)]]/((Data[[#This Row],[Upper Bound]]-Data[[#This Row],[Lower Bound]])/2)</f>
        <v>0.2339656903096522</v>
      </c>
      <c r="X2339" s="30">
        <f>(Data[[#This Row],[Upper Bound]]+Data[[#This Row],[Lower Bound]])/2</f>
        <v>22.282009780912297</v>
      </c>
      <c r="Y2339" s="32">
        <f>LN(Data[[#This Row],[NVActual]]/Data[[#This Row],[MA'[n^2']
30d]])</f>
        <v>-1.2713823363797785</v>
      </c>
      <c r="Z2339" s="32">
        <f>LN(Data[[#This Row],[NVActual]]/Data[[#This Row],[MA'[n*ln(n)']
30d]])</f>
        <v>8.2900063434271374</v>
      </c>
      <c r="AA2339" s="32">
        <f>LN(Data[[#This Row],[NVActual]]/Data[[#This Row],[MA'[n^1.5']]])</f>
        <v>4.7548008715011001</v>
      </c>
      <c r="AB2339" s="32">
        <f>LN(Data[[#This Row],[NVActual]]/Data[[#This Row],[Metcalfe
(n^2)]])</f>
        <v>-1.3136894924815385</v>
      </c>
      <c r="AC2339" s="34">
        <f>1+Data[[#This Row],[MA'[NVMetcalfe calc']]]/((Data[[#This Row],[NVM_norm
(scaled)]]-Data[[#This Row],[NV_fund.]])/2)</f>
        <v>-1368227594.5511351</v>
      </c>
    </row>
    <row r="2340" spans="1:29" x14ac:dyDescent="0.2">
      <c r="A2340" s="23">
        <v>41836</v>
      </c>
      <c r="B2340" s="24">
        <v>8028993953.2511997</v>
      </c>
      <c r="C2340" s="24">
        <f t="shared" si="289"/>
        <v>7966547108.8646841</v>
      </c>
      <c r="D2340" s="25">
        <f>LN(Data[[#This Row],[NVActual]])</f>
        <v>22.806325071035111</v>
      </c>
      <c r="E2340" s="26">
        <v>168305</v>
      </c>
      <c r="F2340" s="40">
        <f>Data[[#This Row],[DAA 
(n)]]^2</f>
        <v>28326573025</v>
      </c>
      <c r="G2340" s="41">
        <f t="shared" si="290"/>
        <v>29127257810.099998</v>
      </c>
      <c r="H2340" s="28">
        <f>LN(Data[[#This Row],[Metcalfe
(n^2)]])</f>
        <v>24.067066177181673</v>
      </c>
      <c r="I2340" s="42">
        <f t="shared" si="291"/>
        <v>24.075513716430088</v>
      </c>
      <c r="J2340" s="40">
        <f>Data[[#This Row],[DAA 
(n)]]*LN(Data[[#This Row],[DAA 
(n)]])</f>
        <v>2025303.7864752808</v>
      </c>
      <c r="K2340" s="40">
        <f t="shared" si="292"/>
        <v>2046328.0474506102</v>
      </c>
      <c r="L2340" s="29">
        <f>LN(Data[[#This Row],[MA'[n*ln(n)']
30d]])</f>
        <v>14.531557548638633</v>
      </c>
      <c r="M2340" s="43">
        <f t="shared" si="293"/>
        <v>14.52899215266282</v>
      </c>
      <c r="N2340" s="40">
        <f>Data[[#This Row],[DAA 
(n)]]^1.5</f>
        <v>69047113.429691061</v>
      </c>
      <c r="O2340" s="40">
        <f t="shared" si="294"/>
        <v>70255827.228273734</v>
      </c>
      <c r="P2340" s="43">
        <f>LN(Data[[#This Row],[MA'[n^1.5']]])</f>
        <v>18.067653812606643</v>
      </c>
      <c r="Q2340" s="43">
        <f t="shared" si="295"/>
        <v>18.0634447608555</v>
      </c>
      <c r="R2340" s="30">
        <f>$O$1+$O$2*Data[[#This Row],[MA'[ln(n^2)']]]</f>
        <v>24.075513716430088</v>
      </c>
      <c r="S2340" s="30">
        <f>$Q$1+$Q$2*Data[[#This Row],[MA'[ln(n*ln(n))']]]</f>
        <v>20.492837051893652</v>
      </c>
      <c r="T2340" s="31">
        <f>$O$3*Data[[#This Row],[Metcalfe
(n^2)]]</f>
        <v>14729817973</v>
      </c>
      <c r="U2340" s="31">
        <f t="shared" si="288"/>
        <v>15146174061.252005</v>
      </c>
      <c r="V2340" s="30">
        <f>LN(Data[[#This Row],[MA'[NVA']
30d]]/Data[[#This Row],[MA'[NVMetcalfe calc']]])</f>
        <v>-0.64249679995013209</v>
      </c>
      <c r="W2340" s="30">
        <f>$Q$3+Data[[#This Row],[NVM
(scaled)]]/((Data[[#This Row],[Upper Bound]]-Data[[#This Row],[Lower Bound]])/2)</f>
        <v>0.23133140659330748</v>
      </c>
      <c r="X2340" s="30">
        <f>(Data[[#This Row],[Upper Bound]]+Data[[#This Row],[Lower Bound]])/2</f>
        <v>22.28417538416187</v>
      </c>
      <c r="Y2340" s="29">
        <f>LN(Data[[#This Row],[NVActual]]/Data[[#This Row],[MA'[n^2']
30d]])</f>
        <v>-1.2886151961693619</v>
      </c>
      <c r="Z2340" s="29">
        <f>LN(Data[[#This Row],[NVActual]]/Data[[#This Row],[MA'[n*ln(n)']
30d]])</f>
        <v>8.2747675223964787</v>
      </c>
      <c r="AA2340" s="29">
        <f>LN(Data[[#This Row],[NVActual]]/Data[[#This Row],[MA'[n^1.5']]])</f>
        <v>4.7386712584284671</v>
      </c>
      <c r="AB2340" s="29">
        <f>LN(Data[[#This Row],[NVActual]]/Data[[#This Row],[Metcalfe
(n^2)]])</f>
        <v>-1.2607411061465617</v>
      </c>
      <c r="AC2340" s="26">
        <f>1+Data[[#This Row],[MA'[NVMetcalfe calc']]]/((Data[[#This Row],[NVM_norm
(scaled)]]-Data[[#This Row],[NV_fund.]])/2)</f>
        <v>-1373625466.6864538</v>
      </c>
    </row>
    <row r="2341" spans="1:29" x14ac:dyDescent="0.2">
      <c r="A2341" s="23">
        <v>41835</v>
      </c>
      <c r="B2341" s="24">
        <v>8099479060.3591099</v>
      </c>
      <c r="C2341" s="24">
        <f t="shared" si="289"/>
        <v>7952966064.1403637</v>
      </c>
      <c r="D2341" s="25">
        <f>LN(Data[[#This Row],[NVActual]])</f>
        <v>22.815065583020687</v>
      </c>
      <c r="E2341" s="26">
        <v>176650</v>
      </c>
      <c r="F2341" s="40">
        <f>Data[[#This Row],[DAA 
(n)]]^2</f>
        <v>31205222500</v>
      </c>
      <c r="G2341" s="41">
        <f t="shared" si="290"/>
        <v>29231023554.066666</v>
      </c>
      <c r="H2341" s="28">
        <f>LN(Data[[#This Row],[Metcalfe
(n^2)]])</f>
        <v>24.163851305574582</v>
      </c>
      <c r="I2341" s="42">
        <f t="shared" si="291"/>
        <v>24.078989255301835</v>
      </c>
      <c r="J2341" s="40">
        <f>Data[[#This Row],[DAA 
(n)]]*LN(Data[[#This Row],[DAA 
(n)]])</f>
        <v>2134272.1665648748</v>
      </c>
      <c r="K2341" s="40">
        <f t="shared" si="292"/>
        <v>2050249.0425757885</v>
      </c>
      <c r="L2341" s="29">
        <f>LN(Data[[#This Row],[MA'[n*ln(n)']
30d]])</f>
        <v>14.533471827919296</v>
      </c>
      <c r="M2341" s="43">
        <f t="shared" si="293"/>
        <v>14.529213668952998</v>
      </c>
      <c r="N2341" s="40">
        <f>Data[[#This Row],[DAA 
(n)]]^1.5</f>
        <v>74245555.790397272</v>
      </c>
      <c r="O2341" s="40">
        <f t="shared" si="294"/>
        <v>70443033.513614118</v>
      </c>
      <c r="P2341" s="43">
        <f>LN(Data[[#This Row],[MA'[n^1.5']]])</f>
        <v>18.070314905878149</v>
      </c>
      <c r="Q2341" s="43">
        <f t="shared" si="295"/>
        <v>18.063736265929588</v>
      </c>
      <c r="R2341" s="30">
        <f>$O$1+$O$2*Data[[#This Row],[MA'[ln(n^2)']]]</f>
        <v>24.078989255301835</v>
      </c>
      <c r="S2341" s="30">
        <f>$Q$1+$Q$2*Data[[#This Row],[MA'[ln(n*ln(n))']]]</f>
        <v>20.493202553772445</v>
      </c>
      <c r="T2341" s="31">
        <f>$O$3*Data[[#This Row],[Metcalfe
(n^2)]]</f>
        <v>16226715700</v>
      </c>
      <c r="U2341" s="31">
        <f t="shared" si="288"/>
        <v>15200132248.114668</v>
      </c>
      <c r="V2341" s="30">
        <f>LN(Data[[#This Row],[MA'[NVA']
30d]]/Data[[#This Row],[MA'[NVMetcalfe calc']]])</f>
        <v>-0.64775917943372818</v>
      </c>
      <c r="W2341" s="30">
        <f>$Q$3+Data[[#This Row],[NVM
(scaled)]]/((Data[[#This Row],[Upper Bound]]-Data[[#This Row],[Lower Bound]])/2)</f>
        <v>0.22870735581820884</v>
      </c>
      <c r="X2341" s="30">
        <f>(Data[[#This Row],[Upper Bound]]+Data[[#This Row],[Lower Bound]])/2</f>
        <v>22.286095904537142</v>
      </c>
      <c r="Y2341" s="32">
        <f>LN(Data[[#This Row],[NVActual]]/Data[[#This Row],[MA'[n^2']
30d]])</f>
        <v>-1.2834308496806284</v>
      </c>
      <c r="Z2341" s="32">
        <f>LN(Data[[#This Row],[NVActual]]/Data[[#This Row],[MA'[n*ln(n)']
30d]])</f>
        <v>8.2815937551013921</v>
      </c>
      <c r="AA2341" s="32">
        <f>LN(Data[[#This Row],[NVActual]]/Data[[#This Row],[MA'[n^1.5']]])</f>
        <v>4.7447506771425401</v>
      </c>
      <c r="AB2341" s="32">
        <f>LN(Data[[#This Row],[NVActual]]/Data[[#This Row],[Metcalfe
(n^2)]])</f>
        <v>-1.3487857225538948</v>
      </c>
      <c r="AC2341" s="34">
        <f>1+Data[[#This Row],[MA'[NVMetcalfe calc']]]/((Data[[#This Row],[NVM_norm
(scaled)]]-Data[[#This Row],[NV_fund.]])/2)</f>
        <v>-1378234980.4024084</v>
      </c>
    </row>
    <row r="2342" spans="1:29" x14ac:dyDescent="0.2">
      <c r="A2342" s="23">
        <v>41834</v>
      </c>
      <c r="B2342" s="24">
        <v>8061371837.1895704</v>
      </c>
      <c r="C2342" s="24">
        <f t="shared" si="289"/>
        <v>7936580552.0376492</v>
      </c>
      <c r="D2342" s="25">
        <f>LN(Data[[#This Row],[NVActual]])</f>
        <v>22.810349582107296</v>
      </c>
      <c r="E2342" s="26">
        <v>164790</v>
      </c>
      <c r="F2342" s="40">
        <f>Data[[#This Row],[DAA 
(n)]]^2</f>
        <v>27155744100</v>
      </c>
      <c r="G2342" s="41">
        <f t="shared" si="290"/>
        <v>29239661934.866665</v>
      </c>
      <c r="H2342" s="28">
        <f>LN(Data[[#This Row],[Metcalfe
(n^2)]])</f>
        <v>24.024854430009551</v>
      </c>
      <c r="I2342" s="42">
        <f t="shared" si="291"/>
        <v>24.079264936989027</v>
      </c>
      <c r="J2342" s="40">
        <f>Data[[#This Row],[DAA 
(n)]]*LN(Data[[#This Row],[DAA 
(n)]])</f>
        <v>1979527.8807606369</v>
      </c>
      <c r="K2342" s="40">
        <f t="shared" si="292"/>
        <v>2050568.2920462354</v>
      </c>
      <c r="L2342" s="29">
        <f>LN(Data[[#This Row],[MA'[n*ln(n)']
30d]])</f>
        <v>14.533627528329747</v>
      </c>
      <c r="M2342" s="43">
        <f t="shared" si="293"/>
        <v>14.529180404794475</v>
      </c>
      <c r="N2342" s="40">
        <f>Data[[#This Row],[DAA 
(n)]]^1.5</f>
        <v>66895403.954524323</v>
      </c>
      <c r="O2342" s="40">
        <f t="shared" si="294"/>
        <v>70458432.327480271</v>
      </c>
      <c r="P2342" s="43">
        <f>LN(Data[[#This Row],[MA'[n^1.5']]])</f>
        <v>18.070533481516598</v>
      </c>
      <c r="Q2342" s="43">
        <f t="shared" si="295"/>
        <v>18.063679811814904</v>
      </c>
      <c r="R2342" s="30">
        <f>$O$1+$O$2*Data[[#This Row],[MA'[ln(n^2)']]]</f>
        <v>24.079264936989027</v>
      </c>
      <c r="S2342" s="30">
        <f>$Q$1+$Q$2*Data[[#This Row],[MA'[ln(n*ln(n))']]]</f>
        <v>20.493147667910883</v>
      </c>
      <c r="T2342" s="31">
        <f>$O$3*Data[[#This Row],[Metcalfe
(n^2)]]</f>
        <v>14120986932</v>
      </c>
      <c r="U2342" s="31">
        <f t="shared" si="288"/>
        <v>15204624206.130669</v>
      </c>
      <c r="V2342" s="30">
        <f>LN(Data[[#This Row],[MA'[NVA']
30d]]/Data[[#This Row],[MA'[NVMetcalfe calc']]])</f>
        <v>-0.65011708412746461</v>
      </c>
      <c r="W2342" s="30">
        <f>$Q$3+Data[[#This Row],[NVM
(scaled)]]/((Data[[#This Row],[Upper Bound]]-Data[[#This Row],[Lower Bound]])/2)</f>
        <v>0.22742564152421862</v>
      </c>
      <c r="X2342" s="30">
        <f>(Data[[#This Row],[Upper Bound]]+Data[[#This Row],[Lower Bound]])/2</f>
        <v>22.286206302449955</v>
      </c>
      <c r="Y2342" s="29">
        <f>LN(Data[[#This Row],[NVActual]]/Data[[#This Row],[MA'[n^2']
30d]])</f>
        <v>-1.2884423279187889</v>
      </c>
      <c r="Z2342" s="29">
        <f>LN(Data[[#This Row],[NVActual]]/Data[[#This Row],[MA'[n*ln(n)']
30d]])</f>
        <v>8.276722053777549</v>
      </c>
      <c r="AA2342" s="29">
        <f>LN(Data[[#This Row],[NVActual]]/Data[[#This Row],[MA'[n^1.5']]])</f>
        <v>4.7398161005906978</v>
      </c>
      <c r="AB2342" s="29">
        <f>LN(Data[[#This Row],[NVActual]]/Data[[#This Row],[Metcalfe
(n^2)]])</f>
        <v>-1.2145048479022551</v>
      </c>
      <c r="AC2342" s="26">
        <f>1+Data[[#This Row],[MA'[NVMetcalfe calc']]]/((Data[[#This Row],[NVM_norm
(scaled)]]-Data[[#This Row],[NV_fund.]])/2)</f>
        <v>-1378555272.7340269</v>
      </c>
    </row>
    <row r="2343" spans="1:29" x14ac:dyDescent="0.2">
      <c r="A2343" s="23">
        <v>41833</v>
      </c>
      <c r="B2343" s="24">
        <v>8198267373.45679</v>
      </c>
      <c r="C2343" s="24">
        <f t="shared" si="289"/>
        <v>7915282748.1262121</v>
      </c>
      <c r="D2343" s="25">
        <f>LN(Data[[#This Row],[NVActual]])</f>
        <v>22.827188672970586</v>
      </c>
      <c r="E2343" s="26">
        <v>185975</v>
      </c>
      <c r="F2343" s="40">
        <f>Data[[#This Row],[DAA 
(n)]]^2</f>
        <v>34586700625</v>
      </c>
      <c r="G2343" s="41">
        <f t="shared" si="290"/>
        <v>29081074318.200001</v>
      </c>
      <c r="H2343" s="28">
        <f>LN(Data[[#This Row],[Metcalfe
(n^2)]])</f>
        <v>24.266735070119083</v>
      </c>
      <c r="I2343" s="42">
        <f t="shared" si="291"/>
        <v>24.07284454489767</v>
      </c>
      <c r="J2343" s="40">
        <f>Data[[#This Row],[DAA 
(n)]]*LN(Data[[#This Row],[DAA 
(n)]])</f>
        <v>2256503.027332698</v>
      </c>
      <c r="K2343" s="40">
        <f t="shared" si="292"/>
        <v>2044029.5866472716</v>
      </c>
      <c r="L2343" s="29">
        <f>LN(Data[[#This Row],[MA'[n*ln(n)']
30d]])</f>
        <v>14.530433705077328</v>
      </c>
      <c r="M2343" s="43">
        <f t="shared" si="293"/>
        <v>14.528992043917524</v>
      </c>
      <c r="N2343" s="40">
        <f>Data[[#This Row],[DAA 
(n)]]^1.5</f>
        <v>80201381.838060379</v>
      </c>
      <c r="O2343" s="40">
        <f t="shared" si="294"/>
        <v>70158496.862795904</v>
      </c>
      <c r="P2343" s="43">
        <f>LN(Data[[#This Row],[MA'[n^1.5']]])</f>
        <v>18.066267481380166</v>
      </c>
      <c r="Q2343" s="43">
        <f t="shared" si="295"/>
        <v>18.063410564977769</v>
      </c>
      <c r="R2343" s="30">
        <f>$O$1+$O$2*Data[[#This Row],[MA'[ln(n^2)']]]</f>
        <v>24.07284454489767</v>
      </c>
      <c r="S2343" s="30">
        <f>$Q$1+$Q$2*Data[[#This Row],[MA'[ln(n*ln(n))']]]</f>
        <v>20.492836872463915</v>
      </c>
      <c r="T2343" s="31">
        <f>$O$3*Data[[#This Row],[Metcalfe
(n^2)]]</f>
        <v>17985084325</v>
      </c>
      <c r="U2343" s="31">
        <f t="shared" si="288"/>
        <v>15122158645.464001</v>
      </c>
      <c r="V2343" s="30">
        <f>LN(Data[[#This Row],[MA'[NVA']
30d]]/Data[[#This Row],[MA'[NVMetcalfe calc']]])</f>
        <v>-0.64736571234985874</v>
      </c>
      <c r="W2343" s="30">
        <f>$Q$3+Data[[#This Row],[NVM
(scaled)]]/((Data[[#This Row],[Upper Bound]]-Data[[#This Row],[Lower Bound]])/2)</f>
        <v>0.22834395253696893</v>
      </c>
      <c r="X2343" s="30">
        <f>(Data[[#This Row],[Upper Bound]]+Data[[#This Row],[Lower Bound]])/2</f>
        <v>22.282840708680794</v>
      </c>
      <c r="Y2343" s="32">
        <f>LN(Data[[#This Row],[NVActual]]/Data[[#This Row],[MA'[n^2']
30d]])</f>
        <v>-1.2661647595007002</v>
      </c>
      <c r="Z2343" s="32">
        <f>LN(Data[[#This Row],[NVActual]]/Data[[#This Row],[MA'[n*ln(n)']
30d]])</f>
        <v>8.2967549678932588</v>
      </c>
      <c r="AA2343" s="32">
        <f>LN(Data[[#This Row],[NVActual]]/Data[[#This Row],[MA'[n^1.5']]])</f>
        <v>4.7609211915904215</v>
      </c>
      <c r="AB2343" s="32">
        <f>LN(Data[[#This Row],[NVActual]]/Data[[#This Row],[Metcalfe
(n^2)]])</f>
        <v>-1.4395463971484972</v>
      </c>
      <c r="AC2343" s="34">
        <f>1+Data[[#This Row],[MA'[NVMetcalfe calc']]]/((Data[[#This Row],[NVM_norm
(scaled)]]-Data[[#This Row],[NV_fund.]])/2)</f>
        <v>-1371344701.4132481</v>
      </c>
    </row>
    <row r="2344" spans="1:29" x14ac:dyDescent="0.2">
      <c r="A2344" s="23">
        <v>41832</v>
      </c>
      <c r="B2344" s="24">
        <v>8287456960.0004196</v>
      </c>
      <c r="C2344" s="24">
        <f t="shared" si="289"/>
        <v>7898569143.1115656</v>
      </c>
      <c r="D2344" s="25">
        <f>LN(Data[[#This Row],[NVActual]])</f>
        <v>22.83800899908146</v>
      </c>
      <c r="E2344" s="26">
        <v>156338</v>
      </c>
      <c r="F2344" s="40">
        <f>Data[[#This Row],[DAA 
(n)]]^2</f>
        <v>24441570244</v>
      </c>
      <c r="G2344" s="41">
        <f t="shared" si="290"/>
        <v>28933999939.5</v>
      </c>
      <c r="H2344" s="28">
        <f>LN(Data[[#This Row],[Metcalfe
(n^2)]])</f>
        <v>23.919551218122102</v>
      </c>
      <c r="I2344" s="42">
        <f t="shared" si="291"/>
        <v>24.068295443066219</v>
      </c>
      <c r="J2344" s="40">
        <f>Data[[#This Row],[DAA 
(n)]]*LN(Data[[#This Row],[DAA 
(n)]])</f>
        <v>1869767.3991693866</v>
      </c>
      <c r="K2344" s="40">
        <f t="shared" si="292"/>
        <v>2038673.1449717169</v>
      </c>
      <c r="L2344" s="29">
        <f>LN(Data[[#This Row],[MA'[n*ln(n)']
30d]])</f>
        <v>14.527809735074602</v>
      </c>
      <c r="M2344" s="43">
        <f t="shared" si="293"/>
        <v>14.529097809697415</v>
      </c>
      <c r="N2344" s="40">
        <f>Data[[#This Row],[DAA 
(n)]]^1.5</f>
        <v>61815420.477470353</v>
      </c>
      <c r="O2344" s="40">
        <f t="shared" si="294"/>
        <v>69898401.700408682</v>
      </c>
      <c r="P2344" s="43">
        <f>LN(Data[[#This Row],[MA'[n^1.5']]])</f>
        <v>18.062553341426291</v>
      </c>
      <c r="Q2344" s="43">
        <f t="shared" si="295"/>
        <v>18.063538193681826</v>
      </c>
      <c r="R2344" s="30">
        <f>$O$1+$O$2*Data[[#This Row],[MA'[ln(n^2)']]]</f>
        <v>24.068295443066219</v>
      </c>
      <c r="S2344" s="30">
        <f>$Q$1+$Q$2*Data[[#This Row],[MA'[ln(n*ln(n))']]]</f>
        <v>20.493011386000735</v>
      </c>
      <c r="T2344" s="31">
        <f>$O$3*Data[[#This Row],[Metcalfe
(n^2)]]</f>
        <v>12709616526.880001</v>
      </c>
      <c r="U2344" s="31">
        <f t="shared" si="288"/>
        <v>15045679968.540001</v>
      </c>
      <c r="V2344" s="30">
        <f>LN(Data[[#This Row],[MA'[NVA']
30d]]/Data[[#This Row],[MA'[NVMetcalfe calc']]])</f>
        <v>-0.64440928276632303</v>
      </c>
      <c r="W2344" s="30">
        <f>$Q$3+Data[[#This Row],[NVM
(scaled)]]/((Data[[#This Row],[Upper Bound]]-Data[[#This Row],[Lower Bound]])/2)</f>
        <v>0.22951995283124987</v>
      </c>
      <c r="X2344" s="30">
        <f>(Data[[#This Row],[Upper Bound]]+Data[[#This Row],[Lower Bound]])/2</f>
        <v>22.280653414533475</v>
      </c>
      <c r="Y2344" s="29">
        <f>LN(Data[[#This Row],[NVActual]]/Data[[#This Row],[MA'[n^2']
30d]])</f>
        <v>-1.2502742099813862</v>
      </c>
      <c r="Z2344" s="29">
        <f>LN(Data[[#This Row],[NVActual]]/Data[[#This Row],[MA'[n*ln(n)']
30d]])</f>
        <v>8.3101992640068563</v>
      </c>
      <c r="AA2344" s="29">
        <f>LN(Data[[#This Row],[NVActual]]/Data[[#This Row],[MA'[n^1.5']]])</f>
        <v>4.7754556576551668</v>
      </c>
      <c r="AB2344" s="29">
        <f>LN(Data[[#This Row],[NVActual]]/Data[[#This Row],[Metcalfe
(n^2)]])</f>
        <v>-1.0815422190406436</v>
      </c>
      <c r="AC2344" s="26">
        <f>1+Data[[#This Row],[MA'[NVMetcalfe calc']]]/((Data[[#This Row],[NVM_norm
(scaled)]]-Data[[#This Row],[NV_fund.]])/2)</f>
        <v>-1364617377.4826894</v>
      </c>
    </row>
    <row r="2345" spans="1:29" x14ac:dyDescent="0.2">
      <c r="A2345" s="23">
        <v>41831</v>
      </c>
      <c r="B2345" s="24">
        <v>8253353630.9800797</v>
      </c>
      <c r="C2345" s="24">
        <f t="shared" si="289"/>
        <v>7876623496.5336637</v>
      </c>
      <c r="D2345" s="25">
        <f>LN(Data[[#This Row],[NVActual]])</f>
        <v>22.833885455418823</v>
      </c>
      <c r="E2345" s="26">
        <v>169606</v>
      </c>
      <c r="F2345" s="40">
        <f>Data[[#This Row],[DAA 
(n)]]^2</f>
        <v>28766195236</v>
      </c>
      <c r="G2345" s="41">
        <f t="shared" si="290"/>
        <v>29113791179.400002</v>
      </c>
      <c r="H2345" s="28">
        <f>LN(Data[[#This Row],[Metcalfe
(n^2)]])</f>
        <v>24.082466758145333</v>
      </c>
      <c r="I2345" s="42">
        <f t="shared" si="291"/>
        <v>24.074942347214698</v>
      </c>
      <c r="J2345" s="40">
        <f>Data[[#This Row],[DAA 
(n)]]*LN(Data[[#This Row],[DAA 
(n)]])</f>
        <v>2042265.4284909987</v>
      </c>
      <c r="K2345" s="40">
        <f t="shared" si="292"/>
        <v>2045781.6242586526</v>
      </c>
      <c r="L2345" s="29">
        <f>LN(Data[[#This Row],[MA'[n*ln(n)']
30d]])</f>
        <v>14.531290486785924</v>
      </c>
      <c r="M2345" s="43">
        <f t="shared" si="293"/>
        <v>14.529187953982731</v>
      </c>
      <c r="N2345" s="40">
        <f>Data[[#This Row],[DAA 
(n)]]^1.5</f>
        <v>69849261.336087361</v>
      </c>
      <c r="O2345" s="40">
        <f t="shared" si="294"/>
        <v>70230799.165183067</v>
      </c>
      <c r="P2345" s="43">
        <f>LN(Data[[#This Row],[MA'[n^1.5']]])</f>
        <v>18.067297507326948</v>
      </c>
      <c r="Q2345" s="43">
        <f t="shared" si="295"/>
        <v>18.063648519152277</v>
      </c>
      <c r="R2345" s="30">
        <f>$O$1+$O$2*Data[[#This Row],[MA'[ln(n^2)']]]</f>
        <v>24.074942347214698</v>
      </c>
      <c r="S2345" s="30">
        <f>$Q$1+$Q$2*Data[[#This Row],[MA'[ln(n*ln(n))']]]</f>
        <v>20.493160124071505</v>
      </c>
      <c r="T2345" s="31">
        <f>$O$3*Data[[#This Row],[Metcalfe
(n^2)]]</f>
        <v>14958421522.720001</v>
      </c>
      <c r="U2345" s="31">
        <f t="shared" si="288"/>
        <v>15139171413.288</v>
      </c>
      <c r="V2345" s="30">
        <f>LN(Data[[#This Row],[MA'[NVA']
30d]]/Data[[#This Row],[MA'[NVMetcalfe calc']]])</f>
        <v>-0.65338619644115559</v>
      </c>
      <c r="W2345" s="30">
        <f>$Q$3+Data[[#This Row],[NVM
(scaled)]]/((Data[[#This Row],[Upper Bound]]-Data[[#This Row],[Lower Bound]])/2)</f>
        <v>0.22516140528065021</v>
      </c>
      <c r="X2345" s="30">
        <f>(Data[[#This Row],[Upper Bound]]+Data[[#This Row],[Lower Bound]])/2</f>
        <v>22.284051235643101</v>
      </c>
      <c r="Y2345" s="32">
        <f>LN(Data[[#This Row],[NVActual]]/Data[[#This Row],[MA'[n^2']
30d]])</f>
        <v>-1.2605923671293937</v>
      </c>
      <c r="Z2345" s="32">
        <f>LN(Data[[#This Row],[NVActual]]/Data[[#This Row],[MA'[n*ln(n)']
30d]])</f>
        <v>8.3025949686328993</v>
      </c>
      <c r="AA2345" s="32">
        <f>LN(Data[[#This Row],[NVActual]]/Data[[#This Row],[MA'[n^1.5']]])</f>
        <v>4.7665879480918765</v>
      </c>
      <c r="AB2345" s="32">
        <f>LN(Data[[#This Row],[NVActual]]/Data[[#This Row],[Metcalfe
(n^2)]])</f>
        <v>-1.2485813027265098</v>
      </c>
      <c r="AC2345" s="34">
        <f>1+Data[[#This Row],[MA'[NVMetcalfe calc']]]/((Data[[#This Row],[NVM_norm
(scaled)]]-Data[[#This Row],[NV_fund.]])/2)</f>
        <v>-1372614081.5500689</v>
      </c>
    </row>
    <row r="2346" spans="1:29" x14ac:dyDescent="0.2">
      <c r="A2346" s="23">
        <v>41830</v>
      </c>
      <c r="B2346" s="24">
        <v>8017179778.2990398</v>
      </c>
      <c r="C2346" s="24">
        <f t="shared" si="289"/>
        <v>7872698665.8775988</v>
      </c>
      <c r="D2346" s="25">
        <f>LN(Data[[#This Row],[NVActual]])</f>
        <v>22.804852548390826</v>
      </c>
      <c r="E2346" s="26">
        <v>167058</v>
      </c>
      <c r="F2346" s="40">
        <f>Data[[#This Row],[DAA 
(n)]]^2</f>
        <v>27908375364</v>
      </c>
      <c r="G2346" s="41">
        <f t="shared" si="290"/>
        <v>29157424341</v>
      </c>
      <c r="H2346" s="28">
        <f>LN(Data[[#This Row],[Metcalfe
(n^2)]])</f>
        <v>24.052192672983114</v>
      </c>
      <c r="I2346" s="42">
        <f t="shared" si="291"/>
        <v>24.076425669247172</v>
      </c>
      <c r="J2346" s="40">
        <f>Data[[#This Row],[DAA 
(n)]]*LN(Data[[#This Row],[DAA 
(n)]])</f>
        <v>2009055.6017816067</v>
      </c>
      <c r="K2346" s="40">
        <f t="shared" si="292"/>
        <v>2047441.8894812285</v>
      </c>
      <c r="L2346" s="29">
        <f>LN(Data[[#This Row],[MA'[n*ln(n)']
30d]])</f>
        <v>14.532101713100859</v>
      </c>
      <c r="M2346" s="43">
        <f t="shared" si="293"/>
        <v>14.528980561155636</v>
      </c>
      <c r="N2346" s="40">
        <f>Data[[#This Row],[DAA 
(n)]]^1.5</f>
        <v>68281164.105184346</v>
      </c>
      <c r="O2346" s="40">
        <f t="shared" si="294"/>
        <v>70309817.144349337</v>
      </c>
      <c r="P2346" s="43">
        <f>LN(Data[[#This Row],[MA'[n^1.5']]])</f>
        <v>18.068421993465794</v>
      </c>
      <c r="Q2346" s="43">
        <f t="shared" si="295"/>
        <v>18.063356070839617</v>
      </c>
      <c r="R2346" s="30">
        <f>$O$1+$O$2*Data[[#This Row],[MA'[ln(n^2)']]]</f>
        <v>24.076425669247172</v>
      </c>
      <c r="S2346" s="30">
        <f>$Q$1+$Q$2*Data[[#This Row],[MA'[ln(n*ln(n))']]]</f>
        <v>20.492817925906799</v>
      </c>
      <c r="T2346" s="31">
        <f>$O$3*Data[[#This Row],[Metcalfe
(n^2)]]</f>
        <v>14512355189.280001</v>
      </c>
      <c r="U2346" s="31">
        <f t="shared" si="288"/>
        <v>15161860657.320002</v>
      </c>
      <c r="V2346" s="30">
        <f>LN(Data[[#This Row],[MA'[NVA']
30d]]/Data[[#This Row],[MA'[NVMetcalfe calc']]])</f>
        <v>-0.65538219823575061</v>
      </c>
      <c r="W2346" s="30">
        <f>$Q$3+Data[[#This Row],[NVM
(scaled)]]/((Data[[#This Row],[Upper Bound]]-Data[[#This Row],[Lower Bound]])/2)</f>
        <v>0.22423329495049477</v>
      </c>
      <c r="X2346" s="30">
        <f>(Data[[#This Row],[Upper Bound]]+Data[[#This Row],[Lower Bound]])/2</f>
        <v>22.284621797576985</v>
      </c>
      <c r="Y2346" s="29">
        <f>LN(Data[[#This Row],[NVActual]]/Data[[#This Row],[MA'[n^2']
30d]])</f>
        <v>-1.291122863296907</v>
      </c>
      <c r="Z2346" s="29">
        <f>LN(Data[[#This Row],[NVActual]]/Data[[#This Row],[MA'[n*ln(n)']
30d]])</f>
        <v>8.272750835289969</v>
      </c>
      <c r="AA2346" s="29">
        <f>LN(Data[[#This Row],[NVActual]]/Data[[#This Row],[MA'[n^1.5']]])</f>
        <v>4.7364305549250334</v>
      </c>
      <c r="AB2346" s="29">
        <f>LN(Data[[#This Row],[NVActual]]/Data[[#This Row],[Metcalfe
(n^2)]])</f>
        <v>-1.247340124592287</v>
      </c>
      <c r="AC2346" s="26">
        <f>1+Data[[#This Row],[MA'[NVMetcalfe calc']]]/((Data[[#This Row],[NVM_norm
(scaled)]]-Data[[#This Row],[NV_fund.]])/2)</f>
        <v>-1374577845.2165201</v>
      </c>
    </row>
    <row r="2347" spans="1:29" x14ac:dyDescent="0.2">
      <c r="A2347" s="23">
        <v>41829</v>
      </c>
      <c r="B2347" s="24">
        <v>8085295133.4134703</v>
      </c>
      <c r="C2347" s="24">
        <f t="shared" si="289"/>
        <v>7884918681.2010622</v>
      </c>
      <c r="D2347" s="25">
        <f>LN(Data[[#This Row],[NVActual]])</f>
        <v>22.813312833132791</v>
      </c>
      <c r="E2347" s="26">
        <v>187251</v>
      </c>
      <c r="F2347" s="40">
        <f>Data[[#This Row],[DAA 
(n)]]^2</f>
        <v>35062937001</v>
      </c>
      <c r="G2347" s="41">
        <f t="shared" si="290"/>
        <v>29335796708.333332</v>
      </c>
      <c r="H2347" s="28">
        <f>LN(Data[[#This Row],[Metcalfe
(n^2)]])</f>
        <v>24.280410483638288</v>
      </c>
      <c r="I2347" s="42">
        <f t="shared" si="291"/>
        <v>24.082272835885526</v>
      </c>
      <c r="J2347" s="40">
        <f>Data[[#This Row],[DAA 
(n)]]*LN(Data[[#This Row],[DAA 
(n)]])</f>
        <v>2273265.5717358766</v>
      </c>
      <c r="K2347" s="40">
        <f t="shared" si="292"/>
        <v>2054113.990528214</v>
      </c>
      <c r="L2347" s="29">
        <f>LN(Data[[#This Row],[MA'[n*ln(n)']
30d]])</f>
        <v>14.535355164779926</v>
      </c>
      <c r="M2347" s="43">
        <f t="shared" si="293"/>
        <v>14.528617660186274</v>
      </c>
      <c r="N2347" s="40">
        <f>Data[[#This Row],[DAA 
(n)]]^1.5</f>
        <v>81028205.06696564</v>
      </c>
      <c r="O2347" s="40">
        <f t="shared" si="294"/>
        <v>70629845.878302023</v>
      </c>
      <c r="P2347" s="43">
        <f>LN(Data[[#This Row],[MA'[n^1.5']]])</f>
        <v>18.072963359283079</v>
      </c>
      <c r="Q2347" s="43">
        <f t="shared" si="295"/>
        <v>18.062850642829702</v>
      </c>
      <c r="R2347" s="30">
        <f>$O$1+$O$2*Data[[#This Row],[MA'[ln(n^2)']]]</f>
        <v>24.082272835885526</v>
      </c>
      <c r="S2347" s="30">
        <f>$Q$1+$Q$2*Data[[#This Row],[MA'[ln(n*ln(n))']]]</f>
        <v>20.492219139307352</v>
      </c>
      <c r="T2347" s="31">
        <f>$O$3*Data[[#This Row],[Metcalfe
(n^2)]]</f>
        <v>18232727240.52</v>
      </c>
      <c r="U2347" s="31">
        <f t="shared" si="288"/>
        <v>15254614288.333334</v>
      </c>
      <c r="V2347" s="30">
        <f>LN(Data[[#This Row],[MA'[NVA']
30d]]/Data[[#This Row],[MA'[NVMetcalfe calc']]])</f>
        <v>-0.65993012630947001</v>
      </c>
      <c r="W2347" s="30">
        <f>$Q$3+Data[[#This Row],[NVM
(scaled)]]/((Data[[#This Row],[Upper Bound]]-Data[[#This Row],[Lower Bound]])/2)</f>
        <v>0.22235640350534241</v>
      </c>
      <c r="X2347" s="30">
        <f>(Data[[#This Row],[Upper Bound]]+Data[[#This Row],[Lower Bound]])/2</f>
        <v>22.287245987596439</v>
      </c>
      <c r="Y2347" s="32">
        <f>LN(Data[[#This Row],[NVActual]]/Data[[#This Row],[MA'[n^2']
30d]])</f>
        <v>-1.2887615047908851</v>
      </c>
      <c r="Z2347" s="32">
        <f>LN(Data[[#This Row],[NVActual]]/Data[[#This Row],[MA'[n*ln(n)']
30d]])</f>
        <v>8.2779576683528653</v>
      </c>
      <c r="AA2347" s="32">
        <f>LN(Data[[#This Row],[NVActual]]/Data[[#This Row],[MA'[n^1.5']]])</f>
        <v>4.7403494738497134</v>
      </c>
      <c r="AB2347" s="32">
        <f>LN(Data[[#This Row],[NVActual]]/Data[[#This Row],[Metcalfe
(n^2)]])</f>
        <v>-1.4670976505054971</v>
      </c>
      <c r="AC2347" s="34">
        <f>1+Data[[#This Row],[MA'[NVMetcalfe calc']]]/((Data[[#This Row],[NVM_norm
(scaled)]]-Data[[#This Row],[NV_fund.]])/2)</f>
        <v>-1382704791.6251116</v>
      </c>
    </row>
    <row r="2348" spans="1:29" x14ac:dyDescent="0.2">
      <c r="A2348" s="23">
        <v>41828</v>
      </c>
      <c r="B2348" s="24">
        <v>8121120346.3892097</v>
      </c>
      <c r="C2348" s="24">
        <f t="shared" si="289"/>
        <v>7893661605.608305</v>
      </c>
      <c r="D2348" s="25">
        <f>LN(Data[[#This Row],[NVActual]])</f>
        <v>22.817733955295754</v>
      </c>
      <c r="E2348" s="26">
        <v>211510</v>
      </c>
      <c r="F2348" s="40">
        <f>Data[[#This Row],[DAA 
(n)]]^2</f>
        <v>44736480100</v>
      </c>
      <c r="G2348" s="41">
        <f t="shared" si="290"/>
        <v>29045648695.266666</v>
      </c>
      <c r="H2348" s="28">
        <f>LN(Data[[#This Row],[Metcalfe
(n^2)]])</f>
        <v>24.524055115349242</v>
      </c>
      <c r="I2348" s="42">
        <f t="shared" si="291"/>
        <v>24.072761036827973</v>
      </c>
      <c r="J2348" s="40">
        <f>Data[[#This Row],[DAA 
(n)]]*LN(Data[[#This Row],[DAA 
(n)]])</f>
        <v>2593541.448723759</v>
      </c>
      <c r="K2348" s="40">
        <f t="shared" si="292"/>
        <v>2043266.2949683252</v>
      </c>
      <c r="L2348" s="29">
        <f>LN(Data[[#This Row],[MA'[n*ln(n)']
30d]])</f>
        <v>14.530060210370838</v>
      </c>
      <c r="M2348" s="43">
        <f t="shared" si="293"/>
        <v>14.528030364955274</v>
      </c>
      <c r="N2348" s="40">
        <f>Data[[#This Row],[DAA 
(n)]]^1.5</f>
        <v>97273906.603729144</v>
      </c>
      <c r="O2348" s="40">
        <f t="shared" si="294"/>
        <v>70109471.640012562</v>
      </c>
      <c r="P2348" s="43">
        <f>LN(Data[[#This Row],[MA'[n^1.5']]])</f>
        <v>18.065568458997465</v>
      </c>
      <c r="Q2348" s="43">
        <f t="shared" si="295"/>
        <v>18.062031244513626</v>
      </c>
      <c r="R2348" s="30">
        <f>$O$1+$O$2*Data[[#This Row],[MA'[ln(n^2)']]]</f>
        <v>24.072761036827973</v>
      </c>
      <c r="S2348" s="30">
        <f>$Q$1+$Q$2*Data[[#This Row],[MA'[ln(n*ln(n))']]]</f>
        <v>20.491250102176199</v>
      </c>
      <c r="T2348" s="31">
        <f>$O$3*Data[[#This Row],[Metcalfe
(n^2)]]</f>
        <v>23262969652</v>
      </c>
      <c r="U2348" s="31">
        <f t="shared" si="288"/>
        <v>15103737321.538666</v>
      </c>
      <c r="V2348" s="30">
        <f>LN(Data[[#This Row],[MA'[NVA']
30d]]/Data[[#This Row],[MA'[NVMetcalfe calc']]])</f>
        <v>-0.64888210890302911</v>
      </c>
      <c r="W2348" s="30">
        <f>$Q$3+Data[[#This Row],[NVM
(scaled)]]/((Data[[#This Row],[Upper Bound]]-Data[[#This Row],[Lower Bound]])/2)</f>
        <v>0.22764895836280946</v>
      </c>
      <c r="X2348" s="30">
        <f>(Data[[#This Row],[Upper Bound]]+Data[[#This Row],[Lower Bound]])/2</f>
        <v>22.282005569502086</v>
      </c>
      <c r="Y2348" s="29">
        <f>LN(Data[[#This Row],[NVActual]]/Data[[#This Row],[MA'[n^2']
30d]])</f>
        <v>-1.2744005669916136</v>
      </c>
      <c r="Z2348" s="29">
        <f>LN(Data[[#This Row],[NVActual]]/Data[[#This Row],[MA'[n*ln(n)']
30d]])</f>
        <v>8.2876737449249163</v>
      </c>
      <c r="AA2348" s="29">
        <f>LN(Data[[#This Row],[NVActual]]/Data[[#This Row],[MA'[n^1.5']]])</f>
        <v>4.7521654962982902</v>
      </c>
      <c r="AB2348" s="29">
        <f>LN(Data[[#This Row],[NVActual]]/Data[[#This Row],[Metcalfe
(n^2)]])</f>
        <v>-1.7063211600534849</v>
      </c>
      <c r="AC2348" s="26">
        <f>1+Data[[#This Row],[MA'[NVMetcalfe calc']]]/((Data[[#This Row],[NVM_norm
(scaled)]]-Data[[#This Row],[NV_fund.]])/2)</f>
        <v>-1369682877.3397861</v>
      </c>
    </row>
    <row r="2349" spans="1:29" x14ac:dyDescent="0.2">
      <c r="A2349" s="23">
        <v>41827</v>
      </c>
      <c r="B2349" s="24">
        <v>8092281240.7171698</v>
      </c>
      <c r="C2349" s="24">
        <f t="shared" si="289"/>
        <v>7905195030.4238157</v>
      </c>
      <c r="D2349" s="25">
        <f>LN(Data[[#This Row],[NVActual]])</f>
        <v>22.814176511050473</v>
      </c>
      <c r="E2349" s="26">
        <v>189077</v>
      </c>
      <c r="F2349" s="40">
        <f>Data[[#This Row],[DAA 
(n)]]^2</f>
        <v>35750111929</v>
      </c>
      <c r="G2349" s="41">
        <f t="shared" si="290"/>
        <v>28544376632.733334</v>
      </c>
      <c r="H2349" s="28">
        <f>LN(Data[[#This Row],[Metcalfe
(n^2)]])</f>
        <v>24.299819236962644</v>
      </c>
      <c r="I2349" s="42">
        <f t="shared" si="291"/>
        <v>24.059104408172907</v>
      </c>
      <c r="J2349" s="40">
        <f>Data[[#This Row],[DAA 
(n)]]*LN(Data[[#This Row],[DAA 
(n)]])</f>
        <v>2297268.4609335931</v>
      </c>
      <c r="K2349" s="40">
        <f t="shared" si="292"/>
        <v>2026076.1673818135</v>
      </c>
      <c r="L2349" s="29">
        <f>LN(Data[[#This Row],[MA'[n*ln(n)']
30d]])</f>
        <v>14.521611558040565</v>
      </c>
      <c r="M2349" s="43">
        <f t="shared" si="293"/>
        <v>14.527423873826756</v>
      </c>
      <c r="N2349" s="40">
        <f>Data[[#This Row],[DAA 
(n)]]^1.5</f>
        <v>82216323.885220692</v>
      </c>
      <c r="O2349" s="40">
        <f t="shared" si="294"/>
        <v>69251674.514701977</v>
      </c>
      <c r="P2349" s="43">
        <f>LN(Data[[#This Row],[MA'[n^1.5']]])</f>
        <v>18.053257883457093</v>
      </c>
      <c r="Q2349" s="43">
        <f t="shared" si="295"/>
        <v>18.061201440878687</v>
      </c>
      <c r="R2349" s="30">
        <f>$O$1+$O$2*Data[[#This Row],[MA'[ln(n^2)']]]</f>
        <v>24.059104408172907</v>
      </c>
      <c r="S2349" s="30">
        <f>$Q$1+$Q$2*Data[[#This Row],[MA'[ln(n*ln(n))']]]</f>
        <v>20.490249391814146</v>
      </c>
      <c r="T2349" s="31">
        <f>$O$3*Data[[#This Row],[Metcalfe
(n^2)]]</f>
        <v>18590058203.080002</v>
      </c>
      <c r="U2349" s="31">
        <f t="shared" ref="U2349:U2412" si="296">AVERAGE(T2349:T2378)</f>
        <v>14843075849.021332</v>
      </c>
      <c r="V2349" s="30">
        <f>LN(Data[[#This Row],[MA'[NVA']
30d]]/Data[[#This Row],[MA'[NVMetcalfe calc']]])</f>
        <v>-0.63001334157910993</v>
      </c>
      <c r="W2349" s="30">
        <f>$Q$3+Data[[#This Row],[NVM
(scaled)]]/((Data[[#This Row],[Upper Bound]]-Data[[#This Row],[Lower Bound]])/2)</f>
        <v>0.23693811393778536</v>
      </c>
      <c r="X2349" s="30">
        <f>(Data[[#This Row],[Upper Bound]]+Data[[#This Row],[Lower Bound]])/2</f>
        <v>22.274676899993526</v>
      </c>
      <c r="Y2349" s="32">
        <f>LN(Data[[#This Row],[NVActual]]/Data[[#This Row],[MA'[n^2']
30d]])</f>
        <v>-1.2605492770191735</v>
      </c>
      <c r="Z2349" s="32">
        <f>LN(Data[[#This Row],[NVActual]]/Data[[#This Row],[MA'[n*ln(n)']
30d]])</f>
        <v>8.2925649530099061</v>
      </c>
      <c r="AA2349" s="32">
        <f>LN(Data[[#This Row],[NVActual]]/Data[[#This Row],[MA'[n^1.5']]])</f>
        <v>4.760918627593381</v>
      </c>
      <c r="AB2349" s="32">
        <f>LN(Data[[#This Row],[NVActual]]/Data[[#This Row],[Metcalfe
(n^2)]])</f>
        <v>-1.4856427259121729</v>
      </c>
      <c r="AC2349" s="34">
        <f>1+Data[[#This Row],[MA'[NVMetcalfe calc']]]/((Data[[#This Row],[NVM_norm
(scaled)]]-Data[[#This Row],[NV_fund.]])/2)</f>
        <v>-1347059785.2257273</v>
      </c>
    </row>
    <row r="2350" spans="1:29" x14ac:dyDescent="0.2">
      <c r="A2350" s="23">
        <v>41826</v>
      </c>
      <c r="B2350" s="24">
        <v>8243439551.8792295</v>
      </c>
      <c r="C2350" s="24">
        <f t="shared" si="289"/>
        <v>7917177818.1305704</v>
      </c>
      <c r="D2350" s="25">
        <f>LN(Data[[#This Row],[NVActual]])</f>
        <v>22.832683515116305</v>
      </c>
      <c r="E2350" s="26">
        <v>184532</v>
      </c>
      <c r="F2350" s="40">
        <f>Data[[#This Row],[DAA 
(n)]]^2</f>
        <v>34052059024</v>
      </c>
      <c r="G2350" s="41">
        <f t="shared" si="290"/>
        <v>28037947931.233334</v>
      </c>
      <c r="H2350" s="28">
        <f>LN(Data[[#This Row],[Metcalfe
(n^2)]])</f>
        <v>24.251156338315717</v>
      </c>
      <c r="I2350" s="42">
        <f t="shared" si="291"/>
        <v>24.040659752165002</v>
      </c>
      <c r="J2350" s="40">
        <f>Data[[#This Row],[DAA 
(n)]]*LN(Data[[#This Row],[DAA 
(n)]])</f>
        <v>2237557.1907110377</v>
      </c>
      <c r="K2350" s="40">
        <f t="shared" si="292"/>
        <v>2006245.9311154301</v>
      </c>
      <c r="L2350" s="29">
        <f>LN(Data[[#This Row],[MA'[n*ln(n)']
30d]])</f>
        <v>14.511775837753948</v>
      </c>
      <c r="M2350" s="43">
        <f t="shared" si="293"/>
        <v>14.527021409204997</v>
      </c>
      <c r="N2350" s="40">
        <f>Data[[#This Row],[DAA 
(n)]]^1.5</f>
        <v>79269758.141530618</v>
      </c>
      <c r="O2350" s="40">
        <f t="shared" si="294"/>
        <v>68320813.450524062</v>
      </c>
      <c r="P2350" s="43">
        <f>LN(Data[[#This Row],[MA'[n^1.5']]])</f>
        <v>18.039725013850934</v>
      </c>
      <c r="Q2350" s="43">
        <f t="shared" si="295"/>
        <v>18.060674819413677</v>
      </c>
      <c r="R2350" s="30">
        <f>$O$1+$O$2*Data[[#This Row],[MA'[ln(n^2)']]]</f>
        <v>24.040659752165002</v>
      </c>
      <c r="S2350" s="30">
        <f>$Q$1+$Q$2*Data[[#This Row],[MA'[ln(n*ln(n))']]]</f>
        <v>20.489585325188244</v>
      </c>
      <c r="T2350" s="31">
        <f>$O$3*Data[[#This Row],[Metcalfe
(n^2)]]</f>
        <v>17707070692.48</v>
      </c>
      <c r="U2350" s="31">
        <f t="shared" si="296"/>
        <v>14579732924.241333</v>
      </c>
      <c r="V2350" s="30">
        <f>LN(Data[[#This Row],[MA'[NVA']
30d]]/Data[[#This Row],[MA'[NVMetcalfe calc']]])</f>
        <v>-0.6105976022305496</v>
      </c>
      <c r="W2350" s="30">
        <f>$Q$3+Data[[#This Row],[NVM
(scaled)]]/((Data[[#This Row],[Upper Bound]]-Data[[#This Row],[Lower Bound]])/2)</f>
        <v>0.24610543243364913</v>
      </c>
      <c r="X2350" s="30">
        <f>(Data[[#This Row],[Upper Bound]]+Data[[#This Row],[Lower Bound]])/2</f>
        <v>22.265122538676621</v>
      </c>
      <c r="Y2350" s="29">
        <f>LN(Data[[#This Row],[NVActual]]/Data[[#This Row],[MA'[n^2']
30d]])</f>
        <v>-1.2241411976962371</v>
      </c>
      <c r="Z2350" s="29">
        <f>LN(Data[[#This Row],[NVActual]]/Data[[#This Row],[MA'[n*ln(n)']
30d]])</f>
        <v>8.3209076773623565</v>
      </c>
      <c r="AA2350" s="29">
        <f>LN(Data[[#This Row],[NVActual]]/Data[[#This Row],[MA'[n^1.5']]])</f>
        <v>4.7929585012653728</v>
      </c>
      <c r="AB2350" s="29">
        <f>LN(Data[[#This Row],[NVActual]]/Data[[#This Row],[Metcalfe
(n^2)]])</f>
        <v>-1.4184728231994101</v>
      </c>
      <c r="AC2350" s="26">
        <f>1+Data[[#This Row],[MA'[NVMetcalfe calc']]]/((Data[[#This Row],[NVM_norm
(scaled)]]-Data[[#This Row],[NV_fund.]])/2)</f>
        <v>-1324285533.9894426</v>
      </c>
    </row>
    <row r="2351" spans="1:29" x14ac:dyDescent="0.2">
      <c r="A2351" s="23">
        <v>41825</v>
      </c>
      <c r="B2351" s="24">
        <v>8186593458.8154402</v>
      </c>
      <c r="C2351" s="24">
        <f t="shared" si="289"/>
        <v>7921178320.351408</v>
      </c>
      <c r="D2351" s="25">
        <f>LN(Data[[#This Row],[NVActual]])</f>
        <v>22.825763709190156</v>
      </c>
      <c r="E2351" s="26">
        <v>126478</v>
      </c>
      <c r="F2351" s="40">
        <f>Data[[#This Row],[DAA 
(n)]]^2</f>
        <v>15996684484</v>
      </c>
      <c r="G2351" s="41">
        <f t="shared" si="290"/>
        <v>27900593365.400002</v>
      </c>
      <c r="H2351" s="28">
        <f>LN(Data[[#This Row],[Metcalfe
(n^2)]])</f>
        <v>23.495647317963215</v>
      </c>
      <c r="I2351" s="42">
        <f t="shared" si="291"/>
        <v>24.036360363227079</v>
      </c>
      <c r="J2351" s="40">
        <f>Data[[#This Row],[DAA 
(n)]]*LN(Data[[#This Row],[DAA 
(n)]])</f>
        <v>1485841.2407406757</v>
      </c>
      <c r="K2351" s="40">
        <f t="shared" si="292"/>
        <v>2001215.7759777871</v>
      </c>
      <c r="L2351" s="29">
        <f>LN(Data[[#This Row],[MA'[n*ln(n)']
30d]])</f>
        <v>14.509265441824052</v>
      </c>
      <c r="M2351" s="43">
        <f t="shared" si="293"/>
        <v>14.527107793667453</v>
      </c>
      <c r="N2351" s="40">
        <f>Data[[#This Row],[DAA 
(n)]]^1.5</f>
        <v>44980314.140380926</v>
      </c>
      <c r="O2351" s="40">
        <f t="shared" si="294"/>
        <v>68077178.917955205</v>
      </c>
      <c r="P2351" s="43">
        <f>LN(Data[[#This Row],[MA'[n^1.5']]])</f>
        <v>18.036152603620462</v>
      </c>
      <c r="Q2351" s="43">
        <f t="shared" si="295"/>
        <v>18.060814426836359</v>
      </c>
      <c r="R2351" s="30">
        <f>$O$1+$O$2*Data[[#This Row],[MA'[ln(n^2)']]]</f>
        <v>24.036360363227079</v>
      </c>
      <c r="S2351" s="30">
        <f>$Q$1+$Q$2*Data[[#This Row],[MA'[ln(n*ln(n))']]]</f>
        <v>20.489727859551294</v>
      </c>
      <c r="T2351" s="31">
        <f>$O$3*Data[[#This Row],[Metcalfe
(n^2)]]</f>
        <v>8318275931.6800003</v>
      </c>
      <c r="U2351" s="31">
        <f t="shared" si="296"/>
        <v>14508308550.007998</v>
      </c>
      <c r="V2351" s="30">
        <f>LN(Data[[#This Row],[MA'[NVA']
30d]]/Data[[#This Row],[MA'[NVMetcalfe calc']]])</f>
        <v>-0.60518151618940563</v>
      </c>
      <c r="W2351" s="30">
        <f>$Q$3+Data[[#This Row],[NVM
(scaled)]]/((Data[[#This Row],[Upper Bound]]-Data[[#This Row],[Lower Bound]])/2)</f>
        <v>0.2487289404457968</v>
      </c>
      <c r="X2351" s="30">
        <f>(Data[[#This Row],[Upper Bound]]+Data[[#This Row],[Lower Bound]])/2</f>
        <v>22.263044111389185</v>
      </c>
      <c r="Y2351" s="32">
        <f>LN(Data[[#This Row],[NVActual]]/Data[[#This Row],[MA'[n^2']
30d]])</f>
        <v>-1.2261500839344843</v>
      </c>
      <c r="Z2351" s="32">
        <f>LN(Data[[#This Row],[NVActual]]/Data[[#This Row],[MA'[n*ln(n)']
30d]])</f>
        <v>8.3164982673661036</v>
      </c>
      <c r="AA2351" s="32">
        <f>LN(Data[[#This Row],[NVActual]]/Data[[#This Row],[MA'[n^1.5']]])</f>
        <v>4.789611105569695</v>
      </c>
      <c r="AB2351" s="32">
        <f>LN(Data[[#This Row],[NVActual]]/Data[[#This Row],[Metcalfe
(n^2)]])</f>
        <v>-0.66988360877305742</v>
      </c>
      <c r="AC2351" s="34">
        <f>1+Data[[#This Row],[MA'[NVMetcalfe calc']]]/((Data[[#This Row],[NVM_norm
(scaled)]]-Data[[#This Row],[NV_fund.]])/2)</f>
        <v>-1318079479.3153777</v>
      </c>
    </row>
    <row r="2352" spans="1:29" x14ac:dyDescent="0.2">
      <c r="A2352" s="23">
        <v>41824</v>
      </c>
      <c r="B2352" s="24">
        <v>8186367619.6445799</v>
      </c>
      <c r="C2352" s="24">
        <f t="shared" si="289"/>
        <v>7931872709.4657898</v>
      </c>
      <c r="D2352" s="25">
        <f>LN(Data[[#This Row],[NVActual]])</f>
        <v>22.825736122345017</v>
      </c>
      <c r="E2352" s="26">
        <v>144187</v>
      </c>
      <c r="F2352" s="40">
        <f>Data[[#This Row],[DAA 
(n)]]^2</f>
        <v>20789890969</v>
      </c>
      <c r="G2352" s="41">
        <f t="shared" si="290"/>
        <v>28474758010.066666</v>
      </c>
      <c r="H2352" s="28">
        <f>LN(Data[[#This Row],[Metcalfe
(n^2)]])</f>
        <v>23.757732694406236</v>
      </c>
      <c r="I2352" s="42">
        <f t="shared" si="291"/>
        <v>24.060721013323374</v>
      </c>
      <c r="J2352" s="40">
        <f>Data[[#This Row],[DAA 
(n)]]*LN(Data[[#This Row],[DAA 
(n)]])</f>
        <v>1712778.102004176</v>
      </c>
      <c r="K2352" s="40">
        <f t="shared" si="292"/>
        <v>2025282.8955281491</v>
      </c>
      <c r="L2352" s="29">
        <f>LN(Data[[#This Row],[MA'[n*ln(n)']
30d]])</f>
        <v>14.521219950260814</v>
      </c>
      <c r="M2352" s="43">
        <f t="shared" si="293"/>
        <v>14.527203174720315</v>
      </c>
      <c r="N2352" s="40">
        <f>Data[[#This Row],[DAA 
(n)]]^1.5</f>
        <v>54750634.783052638</v>
      </c>
      <c r="O2352" s="40">
        <f t="shared" si="294"/>
        <v>69171682.305543825</v>
      </c>
      <c r="P2352" s="43">
        <f>LN(Data[[#This Row],[MA'[n^1.5']]])</f>
        <v>18.052102121598686</v>
      </c>
      <c r="Q2352" s="43">
        <f t="shared" si="295"/>
        <v>18.060969817525599</v>
      </c>
      <c r="R2352" s="30">
        <f>$O$1+$O$2*Data[[#This Row],[MA'[ln(n^2)']]]</f>
        <v>24.060721013323374</v>
      </c>
      <c r="S2352" s="30">
        <f>$Q$1+$Q$2*Data[[#This Row],[MA'[ln(n*ln(n))']]]</f>
        <v>20.489885238288519</v>
      </c>
      <c r="T2352" s="31">
        <f>$O$3*Data[[#This Row],[Metcalfe
(n^2)]]</f>
        <v>10810743303.880001</v>
      </c>
      <c r="U2352" s="31">
        <f t="shared" si="296"/>
        <v>14806874165.234663</v>
      </c>
      <c r="V2352" s="30">
        <f>LN(Data[[#This Row],[MA'[NVA']
30d]]/Data[[#This Row],[MA'[NVMetcalfe calc']]])</f>
        <v>-0.62420238075457513</v>
      </c>
      <c r="W2352" s="30">
        <f>$Q$3+Data[[#This Row],[NVM
(scaled)]]/((Data[[#This Row],[Upper Bound]]-Data[[#This Row],[Lower Bound]])/2)</f>
        <v>0.24038863723802456</v>
      </c>
      <c r="X2352" s="30">
        <f>(Data[[#This Row],[Upper Bound]]+Data[[#This Row],[Lower Bound]])/2</f>
        <v>22.275303125805948</v>
      </c>
      <c r="Y2352" s="29">
        <f>LN(Data[[#This Row],[NVActual]]/Data[[#This Row],[MA'[n^2']
30d]])</f>
        <v>-1.2465477255690005</v>
      </c>
      <c r="Z2352" s="29">
        <f>LN(Data[[#This Row],[NVActual]]/Data[[#This Row],[MA'[n*ln(n)']
30d]])</f>
        <v>8.3045161720842025</v>
      </c>
      <c r="AA2352" s="29">
        <f>LN(Data[[#This Row],[NVActual]]/Data[[#This Row],[MA'[n^1.5']]])</f>
        <v>4.7736340007463287</v>
      </c>
      <c r="AB2352" s="29">
        <f>LN(Data[[#This Row],[NVActual]]/Data[[#This Row],[Metcalfe
(n^2)]])</f>
        <v>-0.93199657206122</v>
      </c>
      <c r="AC2352" s="26">
        <f>1+Data[[#This Row],[MA'[NVMetcalfe calc']]]/((Data[[#This Row],[NVM_norm
(scaled)]]-Data[[#This Row],[NV_fund.]])/2)</f>
        <v>-1343946595.4723134</v>
      </c>
    </row>
    <row r="2353" spans="1:29" x14ac:dyDescent="0.2">
      <c r="A2353" s="23">
        <v>41823</v>
      </c>
      <c r="B2353" s="24">
        <v>8388499950.52913</v>
      </c>
      <c r="C2353" s="24">
        <f t="shared" si="289"/>
        <v>7934941159.9022741</v>
      </c>
      <c r="D2353" s="25">
        <f>LN(Data[[#This Row],[NVActual]])</f>
        <v>22.850127551277264</v>
      </c>
      <c r="E2353" s="26">
        <v>158572</v>
      </c>
      <c r="F2353" s="40">
        <f>Data[[#This Row],[DAA 
(n)]]^2</f>
        <v>25145079184</v>
      </c>
      <c r="G2353" s="41">
        <f t="shared" si="290"/>
        <v>28776467661.633335</v>
      </c>
      <c r="H2353" s="28">
        <f>LN(Data[[#This Row],[Metcalfe
(n^2)]])</f>
        <v>23.947928055660629</v>
      </c>
      <c r="I2353" s="42">
        <f t="shared" si="291"/>
        <v>24.072768429277421</v>
      </c>
      <c r="J2353" s="40">
        <f>Data[[#This Row],[DAA 
(n)]]*LN(Data[[#This Row],[DAA 
(n)]])</f>
        <v>1898735.4238211086</v>
      </c>
      <c r="K2353" s="40">
        <f t="shared" si="292"/>
        <v>2037631.7517866732</v>
      </c>
      <c r="L2353" s="29">
        <f>LN(Data[[#This Row],[MA'[n*ln(n)']
30d]])</f>
        <v>14.527298785460145</v>
      </c>
      <c r="M2353" s="43">
        <f t="shared" si="293"/>
        <v>14.526784330012593</v>
      </c>
      <c r="N2353" s="40">
        <f>Data[[#This Row],[DAA 
(n)]]^1.5</f>
        <v>63145114.588266127</v>
      </c>
      <c r="O2353" s="40">
        <f t="shared" si="294"/>
        <v>69739925.901258275</v>
      </c>
      <c r="P2353" s="43">
        <f>LN(Data[[#This Row],[MA'[n^1.5']]])</f>
        <v>18.060283536711335</v>
      </c>
      <c r="Q2353" s="43">
        <f t="shared" si="295"/>
        <v>18.060430711470115</v>
      </c>
      <c r="R2353" s="30">
        <f>$O$1+$O$2*Data[[#This Row],[MA'[ln(n^2)']]]</f>
        <v>24.072768429277421</v>
      </c>
      <c r="S2353" s="30">
        <f>$Q$1+$Q$2*Data[[#This Row],[MA'[ln(n*ln(n))']]]</f>
        <v>20.489194144520777</v>
      </c>
      <c r="T2353" s="31">
        <f>$O$3*Data[[#This Row],[Metcalfe
(n^2)]]</f>
        <v>13075441175.68</v>
      </c>
      <c r="U2353" s="31">
        <f t="shared" si="296"/>
        <v>14963763184.049334</v>
      </c>
      <c r="V2353" s="30">
        <f>LN(Data[[#This Row],[MA'[NVA']
30d]]/Data[[#This Row],[MA'[NVMetcalfe calc']]])</f>
        <v>-0.63435555195925297</v>
      </c>
      <c r="W2353" s="30">
        <f>$Q$3+Data[[#This Row],[NVM
(scaled)]]/((Data[[#This Row],[Upper Bound]]-Data[[#This Row],[Lower Bound]])/2)</f>
        <v>0.23596489339841809</v>
      </c>
      <c r="X2353" s="30">
        <f>(Data[[#This Row],[Upper Bound]]+Data[[#This Row],[Lower Bound]])/2</f>
        <v>22.280981286899099</v>
      </c>
      <c r="Y2353" s="32">
        <f>LN(Data[[#This Row],[NVActual]]/Data[[#This Row],[MA'[n^2']
30d]])</f>
        <v>-1.2326962437247284</v>
      </c>
      <c r="Z2353" s="32">
        <f>LN(Data[[#This Row],[NVActual]]/Data[[#This Row],[MA'[n*ln(n)']
30d]])</f>
        <v>8.3228287658171212</v>
      </c>
      <c r="AA2353" s="32">
        <f>LN(Data[[#This Row],[NVActual]]/Data[[#This Row],[MA'[n^1.5']]])</f>
        <v>4.7898440145659329</v>
      </c>
      <c r="AB2353" s="32">
        <f>LN(Data[[#This Row],[NVActual]]/Data[[#This Row],[Metcalfe
(n^2)]])</f>
        <v>-1.0978005043833623</v>
      </c>
      <c r="AC2353" s="34">
        <f>1+Data[[#This Row],[MA'[NVMetcalfe calc']]]/((Data[[#This Row],[NVM_norm
(scaled)]]-Data[[#This Row],[NV_fund.]])/2)</f>
        <v>-1357564259.0529845</v>
      </c>
    </row>
    <row r="2354" spans="1:29" x14ac:dyDescent="0.2">
      <c r="A2354" s="23">
        <v>41822</v>
      </c>
      <c r="B2354" s="24">
        <v>8449628746.8982697</v>
      </c>
      <c r="C2354" s="24">
        <f t="shared" si="289"/>
        <v>7943384766.7000237</v>
      </c>
      <c r="D2354" s="25">
        <f>LN(Data[[#This Row],[NVActual]])</f>
        <v>22.857388342071999</v>
      </c>
      <c r="E2354" s="26">
        <v>179686</v>
      </c>
      <c r="F2354" s="40">
        <f>Data[[#This Row],[DAA 
(n)]]^2</f>
        <v>32287058596</v>
      </c>
      <c r="G2354" s="41">
        <f t="shared" si="290"/>
        <v>29083316519.533333</v>
      </c>
      <c r="H2354" s="28">
        <f>LN(Data[[#This Row],[Metcalfe
(n^2)]])</f>
        <v>24.197932324225754</v>
      </c>
      <c r="I2354" s="42">
        <f t="shared" si="291"/>
        <v>24.083166951397853</v>
      </c>
      <c r="J2354" s="40">
        <f>Data[[#This Row],[DAA 
(n)]]*LN(Data[[#This Row],[DAA 
(n)]])</f>
        <v>2174014.8338054144</v>
      </c>
      <c r="K2354" s="40">
        <f t="shared" si="292"/>
        <v>2049278.9474700768</v>
      </c>
      <c r="L2354" s="29">
        <f>LN(Data[[#This Row],[MA'[n*ln(n)']
30d]])</f>
        <v>14.532998556300624</v>
      </c>
      <c r="M2354" s="43">
        <f t="shared" si="293"/>
        <v>14.525956166946532</v>
      </c>
      <c r="N2354" s="40">
        <f>Data[[#This Row],[DAA 
(n)]]^1.5</f>
        <v>76167791.164513126</v>
      </c>
      <c r="O2354" s="40">
        <f t="shared" si="294"/>
        <v>70294766.181789115</v>
      </c>
      <c r="P2354" s="43">
        <f>LN(Data[[#This Row],[MA'[n^1.5']]])</f>
        <v>18.068207904248194</v>
      </c>
      <c r="Q2354" s="43">
        <f t="shared" si="295"/>
        <v>18.059339116688701</v>
      </c>
      <c r="R2354" s="30">
        <f>$O$1+$O$2*Data[[#This Row],[MA'[ln(n^2)']]]</f>
        <v>24.083166951397853</v>
      </c>
      <c r="S2354" s="30">
        <f>$Q$1+$Q$2*Data[[#This Row],[MA'[ln(n*ln(n))']]]</f>
        <v>20.487827675461777</v>
      </c>
      <c r="T2354" s="31">
        <f>$O$3*Data[[#This Row],[Metcalfe
(n^2)]]</f>
        <v>16789270469.92</v>
      </c>
      <c r="U2354" s="31">
        <f t="shared" si="296"/>
        <v>15123324590.157331</v>
      </c>
      <c r="V2354" s="30">
        <f>LN(Data[[#This Row],[MA'[NVA']
30d]]/Data[[#This Row],[MA'[NVMetcalfe calc']]])</f>
        <v>-0.64389874942541692</v>
      </c>
      <c r="W2354" s="30">
        <f>$Q$3+Data[[#This Row],[NVM
(scaled)]]/((Data[[#This Row],[Upper Bound]]-Data[[#This Row],[Lower Bound]])/2)</f>
        <v>0.23181474959256937</v>
      </c>
      <c r="X2354" s="30">
        <f>(Data[[#This Row],[Upper Bound]]+Data[[#This Row],[Lower Bound]])/2</f>
        <v>22.285497313429815</v>
      </c>
      <c r="Y2354" s="29">
        <f>LN(Data[[#This Row],[NVActual]]/Data[[#This Row],[MA'[n^2']
30d]])</f>
        <v>-1.2360421891637428</v>
      </c>
      <c r="Z2354" s="29">
        <f>LN(Data[[#This Row],[NVActual]]/Data[[#This Row],[MA'[n*ln(n)']
30d]])</f>
        <v>8.3243897857713751</v>
      </c>
      <c r="AA2354" s="29">
        <f>LN(Data[[#This Row],[NVActual]]/Data[[#This Row],[MA'[n^1.5']]])</f>
        <v>4.7891804378238065</v>
      </c>
      <c r="AB2354" s="29">
        <f>LN(Data[[#This Row],[NVActual]]/Data[[#This Row],[Metcalfe
(n^2)]])</f>
        <v>-1.340543982153753</v>
      </c>
      <c r="AC2354" s="26">
        <f>1+Data[[#This Row],[MA'[NVMetcalfe calc']]]/((Data[[#This Row],[NVM_norm
(scaled)]]-Data[[#This Row],[NV_fund.]])/2)</f>
        <v>-1371501066.5773451</v>
      </c>
    </row>
    <row r="2355" spans="1:29" x14ac:dyDescent="0.2">
      <c r="A2355" s="23">
        <v>41821</v>
      </c>
      <c r="B2355" s="24">
        <v>8339204790.2900801</v>
      </c>
      <c r="C2355" s="24">
        <f t="shared" si="289"/>
        <v>7945887081.0905981</v>
      </c>
      <c r="D2355" s="25">
        <f>LN(Data[[#This Row],[NVActual]])</f>
        <v>22.844233699884992</v>
      </c>
      <c r="E2355" s="26">
        <v>185615</v>
      </c>
      <c r="F2355" s="40">
        <f>Data[[#This Row],[DAA 
(n)]]^2</f>
        <v>34452928225</v>
      </c>
      <c r="G2355" s="41">
        <f t="shared" si="290"/>
        <v>29032937396.333332</v>
      </c>
      <c r="H2355" s="28">
        <f>LN(Data[[#This Row],[Metcalfe
(n^2)]])</f>
        <v>24.262859830068155</v>
      </c>
      <c r="I2355" s="42">
        <f t="shared" si="291"/>
        <v>24.081568899385207</v>
      </c>
      <c r="J2355" s="40">
        <f>Data[[#This Row],[DAA 
(n)]]*LN(Data[[#This Row],[DAA 
(n)]])</f>
        <v>2251775.3636790505</v>
      </c>
      <c r="K2355" s="40">
        <f t="shared" si="292"/>
        <v>2047422.3343382559</v>
      </c>
      <c r="L2355" s="29">
        <f>LN(Data[[#This Row],[MA'[n*ln(n)']
30d]])</f>
        <v>14.532092162042799</v>
      </c>
      <c r="M2355" s="43">
        <f t="shared" si="293"/>
        <v>14.524748806977852</v>
      </c>
      <c r="N2355" s="40">
        <f>Data[[#This Row],[DAA 
(n)]]^1.5</f>
        <v>79968620.548833922</v>
      </c>
      <c r="O2355" s="40">
        <f t="shared" si="294"/>
        <v>70205097.838332042</v>
      </c>
      <c r="P2355" s="43">
        <f>LN(Data[[#This Row],[MA'[n^1.5']]])</f>
        <v>18.066931485139083</v>
      </c>
      <c r="Q2355" s="43">
        <f t="shared" si="295"/>
        <v>18.0577173342832</v>
      </c>
      <c r="R2355" s="30">
        <f>$O$1+$O$2*Data[[#This Row],[MA'[ln(n^2)']]]</f>
        <v>24.081568899385207</v>
      </c>
      <c r="S2355" s="30">
        <f>$Q$1+$Q$2*Data[[#This Row],[MA'[ln(n*ln(n))']]]</f>
        <v>20.485835531513455</v>
      </c>
      <c r="T2355" s="31">
        <f>$O$3*Data[[#This Row],[Metcalfe
(n^2)]]</f>
        <v>17915522677</v>
      </c>
      <c r="U2355" s="31">
        <f t="shared" si="296"/>
        <v>15097127446.09333</v>
      </c>
      <c r="V2355" s="30">
        <f>LN(Data[[#This Row],[MA'[NVA']
30d]]/Data[[#This Row],[MA'[NVMetcalfe calc']]])</f>
        <v>-0.64185004386083111</v>
      </c>
      <c r="W2355" s="30">
        <f>$Q$3+Data[[#This Row],[NVM
(scaled)]]/((Data[[#This Row],[Upper Bound]]-Data[[#This Row],[Lower Bound]])/2)</f>
        <v>0.23299352694177633</v>
      </c>
      <c r="X2355" s="30">
        <f>(Data[[#This Row],[Upper Bound]]+Data[[#This Row],[Lower Bound]])/2</f>
        <v>22.283702215449331</v>
      </c>
      <c r="Y2355" s="32">
        <f>LN(Data[[#This Row],[NVActual]]/Data[[#This Row],[MA'[n^2']
30d]])</f>
        <v>-1.2474630948338645</v>
      </c>
      <c r="Z2355" s="32">
        <f>LN(Data[[#This Row],[NVActual]]/Data[[#This Row],[MA'[n*ln(n)']
30d]])</f>
        <v>8.3121415378421926</v>
      </c>
      <c r="AA2355" s="32">
        <f>LN(Data[[#This Row],[NVActual]]/Data[[#This Row],[MA'[n^1.5']]])</f>
        <v>4.7773022147459088</v>
      </c>
      <c r="AB2355" s="32">
        <f>LN(Data[[#This Row],[NVActual]]/Data[[#This Row],[Metcalfe
(n^2)]])</f>
        <v>-1.4186261301831646</v>
      </c>
      <c r="AC2355" s="34">
        <f>1+Data[[#This Row],[MA'[NVMetcalfe calc']]]/((Data[[#This Row],[NVM_norm
(scaled)]]-Data[[#This Row],[NV_fund.]])/2)</f>
        <v>-1369309952.6489446</v>
      </c>
    </row>
    <row r="2356" spans="1:29" x14ac:dyDescent="0.2">
      <c r="A2356" s="23">
        <v>41820</v>
      </c>
      <c r="B2356" s="24">
        <v>8285063972.9826603</v>
      </c>
      <c r="C2356" s="24">
        <f t="shared" si="289"/>
        <v>7937651611.650528</v>
      </c>
      <c r="D2356" s="25">
        <f>LN(Data[[#This Row],[NVActual]])</f>
        <v>22.837720209337995</v>
      </c>
      <c r="E2356" s="26">
        <v>181598</v>
      </c>
      <c r="F2356" s="40">
        <f>Data[[#This Row],[DAA 
(n)]]^2</f>
        <v>32977833604</v>
      </c>
      <c r="G2356" s="41">
        <f t="shared" si="290"/>
        <v>29118175268.833332</v>
      </c>
      <c r="H2356" s="28">
        <f>LN(Data[[#This Row],[Metcalfe
(n^2)]])</f>
        <v>24.219101463745648</v>
      </c>
      <c r="I2356" s="42">
        <f t="shared" si="291"/>
        <v>24.083955429163371</v>
      </c>
      <c r="J2356" s="40">
        <f>Data[[#This Row],[DAA 
(n)]]*LN(Data[[#This Row],[DAA 
(n)]])</f>
        <v>2199070.1938066413</v>
      </c>
      <c r="K2356" s="40">
        <f t="shared" si="292"/>
        <v>2050387.5320834585</v>
      </c>
      <c r="L2356" s="29">
        <f>LN(Data[[#This Row],[MA'[n*ln(n)']
30d]])</f>
        <v>14.533539373289486</v>
      </c>
      <c r="M2356" s="43">
        <f t="shared" si="293"/>
        <v>14.523141563282701</v>
      </c>
      <c r="N2356" s="40">
        <f>Data[[#This Row],[DAA 
(n)]]^1.5</f>
        <v>77386747.100644991</v>
      </c>
      <c r="O2356" s="40">
        <f t="shared" si="294"/>
        <v>70352146.148643717</v>
      </c>
      <c r="P2356" s="43">
        <f>LN(Data[[#This Row],[MA'[n^1.5']]])</f>
        <v>18.069023847792028</v>
      </c>
      <c r="Q2356" s="43">
        <f t="shared" si="295"/>
        <v>18.055573307288014</v>
      </c>
      <c r="R2356" s="30">
        <f>$O$1+$O$2*Data[[#This Row],[MA'[ln(n^2)']]]</f>
        <v>24.083955429163371</v>
      </c>
      <c r="S2356" s="30">
        <f>$Q$1+$Q$2*Data[[#This Row],[MA'[ln(n*ln(n))']]]</f>
        <v>20.483183579416455</v>
      </c>
      <c r="T2356" s="31">
        <f>$O$3*Data[[#This Row],[Metcalfe
(n^2)]]</f>
        <v>17148473474.08</v>
      </c>
      <c r="U2356" s="31">
        <f t="shared" si="296"/>
        <v>15141451139.793331</v>
      </c>
      <c r="V2356" s="30">
        <f>LN(Data[[#This Row],[MA'[NVA']
30d]]/Data[[#This Row],[MA'[NVMetcalfe calc']]])</f>
        <v>-0.64581862677028778</v>
      </c>
      <c r="W2356" s="30">
        <f>$Q$3+Data[[#This Row],[NVM
(scaled)]]/((Data[[#This Row],[Upper Bound]]-Data[[#This Row],[Lower Bound]])/2)</f>
        <v>0.23128878267270403</v>
      </c>
      <c r="X2356" s="30">
        <f>(Data[[#This Row],[Upper Bound]]+Data[[#This Row],[Lower Bound]])/2</f>
        <v>22.283569504289915</v>
      </c>
      <c r="Y2356" s="29">
        <f>LN(Data[[#This Row],[NVActual]]/Data[[#This Row],[MA'[n^2']
30d]])</f>
        <v>-1.2569081865021445</v>
      </c>
      <c r="Z2356" s="29">
        <f>LN(Data[[#This Row],[NVActual]]/Data[[#This Row],[MA'[n*ln(n)']
30d]])</f>
        <v>8.3041808360485092</v>
      </c>
      <c r="AA2356" s="29">
        <f>LN(Data[[#This Row],[NVActual]]/Data[[#This Row],[MA'[n^1.5']]])</f>
        <v>4.7686963615459677</v>
      </c>
      <c r="AB2356" s="29">
        <f>LN(Data[[#This Row],[NVActual]]/Data[[#This Row],[Metcalfe
(n^2)]])</f>
        <v>-1.3813812544076558</v>
      </c>
      <c r="AC2356" s="26">
        <f>1+Data[[#This Row],[MA'[NVMetcalfe calc']]]/((Data[[#This Row],[NVM_norm
(scaled)]]-Data[[#This Row],[NV_fund.]])/2)</f>
        <v>-1373232213.0222535</v>
      </c>
    </row>
    <row r="2357" spans="1:29" x14ac:dyDescent="0.2">
      <c r="A2357" s="23">
        <v>41819</v>
      </c>
      <c r="B2357" s="24">
        <v>7788974904.5061703</v>
      </c>
      <c r="C2357" s="24">
        <f t="shared" si="289"/>
        <v>7930194915.9945726</v>
      </c>
      <c r="D2357" s="25">
        <f>LN(Data[[#This Row],[NVActual]])</f>
        <v>22.775975096964302</v>
      </c>
      <c r="E2357" s="26">
        <v>175850</v>
      </c>
      <c r="F2357" s="40">
        <f>Data[[#This Row],[DAA 
(n)]]^2</f>
        <v>30923222500</v>
      </c>
      <c r="G2357" s="41">
        <f t="shared" si="290"/>
        <v>28712727814.833332</v>
      </c>
      <c r="H2357" s="28">
        <f>LN(Data[[#This Row],[Metcalfe
(n^2)]])</f>
        <v>24.154773275804256</v>
      </c>
      <c r="I2357" s="42">
        <f t="shared" si="291"/>
        <v>24.068615759421164</v>
      </c>
      <c r="J2357" s="40">
        <f>Data[[#This Row],[DAA 
(n)]]*LN(Data[[#This Row],[DAA 
(n)]])</f>
        <v>2123808.4402750893</v>
      </c>
      <c r="K2357" s="40">
        <f t="shared" si="292"/>
        <v>2034214.2866463384</v>
      </c>
      <c r="L2357" s="29">
        <f>LN(Data[[#This Row],[MA'[n*ln(n)']
30d]])</f>
        <v>14.525620202374975</v>
      </c>
      <c r="M2357" s="43">
        <f t="shared" si="293"/>
        <v>14.521118361493931</v>
      </c>
      <c r="N2357" s="40">
        <f>Data[[#This Row],[DAA 
(n)]]^1.5</f>
        <v>73741770.229802489</v>
      </c>
      <c r="O2357" s="40">
        <f t="shared" si="294"/>
        <v>69599223.117649227</v>
      </c>
      <c r="P2357" s="43">
        <f>LN(Data[[#This Row],[MA'[n^1.5']]])</f>
        <v>18.058263963139609</v>
      </c>
      <c r="Q2357" s="43">
        <f t="shared" si="295"/>
        <v>18.052844921174685</v>
      </c>
      <c r="R2357" s="30">
        <f>$O$1+$O$2*Data[[#This Row],[MA'[ln(n^2)']]]</f>
        <v>24.068615759421164</v>
      </c>
      <c r="S2357" s="30">
        <f>$Q$1+$Q$2*Data[[#This Row],[MA'[ln(n*ln(n))']]]</f>
        <v>20.479845296464983</v>
      </c>
      <c r="T2357" s="31">
        <f>$O$3*Data[[#This Row],[Metcalfe
(n^2)]]</f>
        <v>16080075700</v>
      </c>
      <c r="U2357" s="31">
        <f t="shared" si="296"/>
        <v>14930618463.713329</v>
      </c>
      <c r="V2357" s="30">
        <f>LN(Data[[#This Row],[MA'[NVA']
30d]]/Data[[#This Row],[MA'[NVMetcalfe calc']]])</f>
        <v>-0.63273642000517405</v>
      </c>
      <c r="W2357" s="30">
        <f>$Q$3+Data[[#This Row],[NVM
(scaled)]]/((Data[[#This Row],[Upper Bound]]-Data[[#This Row],[Lower Bound]])/2)</f>
        <v>0.23737983298939119</v>
      </c>
      <c r="X2357" s="30">
        <f>(Data[[#This Row],[Upper Bound]]+Data[[#This Row],[Lower Bound]])/2</f>
        <v>22.274230527943075</v>
      </c>
      <c r="Y2357" s="32">
        <f>LN(Data[[#This Row],[NVActual]]/Data[[#This Row],[MA'[n^2']
30d]])</f>
        <v>-1.304631242309195</v>
      </c>
      <c r="Z2357" s="32">
        <f>LN(Data[[#This Row],[NVActual]]/Data[[#This Row],[MA'[n*ln(n)']
30d]])</f>
        <v>8.2503548945893286</v>
      </c>
      <c r="AA2357" s="32">
        <f>LN(Data[[#This Row],[NVActual]]/Data[[#This Row],[MA'[n^1.5']]])</f>
        <v>4.7177111338246922</v>
      </c>
      <c r="AB2357" s="32">
        <f>LN(Data[[#This Row],[NVActual]]/Data[[#This Row],[Metcalfe
(n^2)]])</f>
        <v>-1.3787981788399546</v>
      </c>
      <c r="AC2357" s="34">
        <f>1+Data[[#This Row],[MA'[NVMetcalfe calc']]]/((Data[[#This Row],[NVM_norm
(scaled)]]-Data[[#This Row],[NV_fund.]])/2)</f>
        <v>-1355059183.3082511</v>
      </c>
    </row>
    <row r="2358" spans="1:29" x14ac:dyDescent="0.2">
      <c r="A2358" s="23">
        <v>41818</v>
      </c>
      <c r="B2358" s="24">
        <v>7703024797.8670397</v>
      </c>
      <c r="C2358" s="24">
        <f t="shared" si="289"/>
        <v>7936183045.3388615</v>
      </c>
      <c r="D2358" s="25">
        <f>LN(Data[[#This Row],[NVActual]])</f>
        <v>22.764878919560019</v>
      </c>
      <c r="E2358" s="26">
        <v>144471</v>
      </c>
      <c r="F2358" s="40">
        <f>Data[[#This Row],[DAA 
(n)]]^2</f>
        <v>20871869841</v>
      </c>
      <c r="G2358" s="41">
        <f t="shared" si="290"/>
        <v>28471953288.299999</v>
      </c>
      <c r="H2358" s="28">
        <f>LN(Data[[#This Row],[Metcalfe
(n^2)]])</f>
        <v>23.761668148703517</v>
      </c>
      <c r="I2358" s="42">
        <f t="shared" si="291"/>
        <v>24.059747994363512</v>
      </c>
      <c r="J2358" s="40">
        <f>Data[[#This Row],[DAA 
(n)]]*LN(Data[[#This Row],[DAA 
(n)]])</f>
        <v>1716435.979555673</v>
      </c>
      <c r="K2358" s="40">
        <f t="shared" si="292"/>
        <v>2024714.4018940129</v>
      </c>
      <c r="L2358" s="29">
        <f>LN(Data[[#This Row],[MA'[n*ln(n)']
30d]])</f>
        <v>14.520939212474529</v>
      </c>
      <c r="M2358" s="43">
        <f t="shared" si="293"/>
        <v>14.519432677015857</v>
      </c>
      <c r="N2358" s="40">
        <f>Data[[#This Row],[DAA 
(n)]]^1.5</f>
        <v>54912474.9742634</v>
      </c>
      <c r="O2358" s="40">
        <f t="shared" si="294"/>
        <v>69154609.347802892</v>
      </c>
      <c r="P2358" s="43">
        <f>LN(Data[[#This Row],[MA'[n^1.5']]])</f>
        <v>18.051855271088584</v>
      </c>
      <c r="Q2358" s="43">
        <f t="shared" si="295"/>
        <v>18.050573395311591</v>
      </c>
      <c r="R2358" s="30">
        <f>$O$1+$O$2*Data[[#This Row],[MA'[ln(n^2)']]]</f>
        <v>24.059747994363512</v>
      </c>
      <c r="S2358" s="30">
        <f>$Q$1+$Q$2*Data[[#This Row],[MA'[ln(n*ln(n))']]]</f>
        <v>20.477063917076162</v>
      </c>
      <c r="T2358" s="31">
        <f>$O$3*Data[[#This Row],[Metcalfe
(n^2)]]</f>
        <v>10853372317.32</v>
      </c>
      <c r="U2358" s="31">
        <f t="shared" si="296"/>
        <v>14805415709.915997</v>
      </c>
      <c r="V2358" s="30">
        <f>LN(Data[[#This Row],[MA'[NVA']
30d]]/Data[[#This Row],[MA'[NVMetcalfe calc']]])</f>
        <v>-0.62356060527558499</v>
      </c>
      <c r="W2358" s="30">
        <f>$Q$3+Data[[#This Row],[NVM
(scaled)]]/((Data[[#This Row],[Upper Bound]]-Data[[#This Row],[Lower Bound]])/2)</f>
        <v>0.2419031029117602</v>
      </c>
      <c r="X2358" s="30">
        <f>(Data[[#This Row],[Upper Bound]]+Data[[#This Row],[Lower Bound]])/2</f>
        <v>22.268405955719835</v>
      </c>
      <c r="Y2358" s="29">
        <f>LN(Data[[#This Row],[NVActual]]/Data[[#This Row],[MA'[n^2']
30d]])</f>
        <v>-1.3073064249740844</v>
      </c>
      <c r="Z2358" s="29">
        <f>LN(Data[[#This Row],[NVActual]]/Data[[#This Row],[MA'[n*ln(n)']
30d]])</f>
        <v>8.2439397070854898</v>
      </c>
      <c r="AA2358" s="29">
        <f>LN(Data[[#This Row],[NVActual]]/Data[[#This Row],[MA'[n^1.5']]])</f>
        <v>4.7130236484714336</v>
      </c>
      <c r="AB2358" s="29">
        <f>LN(Data[[#This Row],[NVActual]]/Data[[#This Row],[Metcalfe
(n^2)]])</f>
        <v>-0.99678922914349899</v>
      </c>
      <c r="AC2358" s="26">
        <f>1+Data[[#This Row],[MA'[NVMetcalfe calc']]]/((Data[[#This Row],[NVM_norm
(scaled)]]-Data[[#This Row],[NV_fund.]])/2)</f>
        <v>-1344327403.9315104</v>
      </c>
    </row>
    <row r="2359" spans="1:29" x14ac:dyDescent="0.2">
      <c r="A2359" s="23">
        <v>41817</v>
      </c>
      <c r="B2359" s="24">
        <v>7781263113.33078</v>
      </c>
      <c r="C2359" s="24">
        <f t="shared" si="289"/>
        <v>7923352332.3984737</v>
      </c>
      <c r="D2359" s="25">
        <f>LN(Data[[#This Row],[NVActual]])</f>
        <v>22.774984515857302</v>
      </c>
      <c r="E2359" s="26">
        <v>166577</v>
      </c>
      <c r="F2359" s="40">
        <f>Data[[#This Row],[DAA 
(n)]]^2</f>
        <v>27747896929</v>
      </c>
      <c r="G2359" s="41">
        <f t="shared" si="290"/>
        <v>28729497363.599998</v>
      </c>
      <c r="H2359" s="28">
        <f>LN(Data[[#This Row],[Metcalfe
(n^2)]])</f>
        <v>24.046425887924581</v>
      </c>
      <c r="I2359" s="42">
        <f t="shared" si="291"/>
        <v>24.070246034056314</v>
      </c>
      <c r="J2359" s="40">
        <f>Data[[#This Row],[DAA 
(n)]]*LN(Data[[#This Row],[DAA 
(n)]])</f>
        <v>2002790.7425664065</v>
      </c>
      <c r="K2359" s="40">
        <f t="shared" si="292"/>
        <v>2035359.7926655025</v>
      </c>
      <c r="L2359" s="29">
        <f>LN(Data[[#This Row],[MA'[n*ln(n)']
30d]])</f>
        <v>14.526183163523779</v>
      </c>
      <c r="M2359" s="43">
        <f t="shared" si="293"/>
        <v>14.517995135978088</v>
      </c>
      <c r="N2359" s="40">
        <f>Data[[#This Row],[DAA 
(n)]]^1.5</f>
        <v>67986479.734885648</v>
      </c>
      <c r="O2359" s="40">
        <f t="shared" si="294"/>
        <v>69642296.251530066</v>
      </c>
      <c r="P2359" s="43">
        <f>LN(Data[[#This Row],[MA'[n^1.5']]])</f>
        <v>18.058882645490247</v>
      </c>
      <c r="Q2359" s="43">
        <f t="shared" si="295"/>
        <v>18.048642088201472</v>
      </c>
      <c r="R2359" s="30">
        <f>$O$1+$O$2*Data[[#This Row],[MA'[ln(n^2)']]]</f>
        <v>24.070246034056314</v>
      </c>
      <c r="S2359" s="30">
        <f>$Q$1+$Q$2*Data[[#This Row],[MA'[ln(n*ln(n))']]]</f>
        <v>20.474691974363843</v>
      </c>
      <c r="T2359" s="31">
        <f>$O$3*Data[[#This Row],[Metcalfe
(n^2)]]</f>
        <v>14428906403.08</v>
      </c>
      <c r="U2359" s="31">
        <f t="shared" si="296"/>
        <v>14939338629.071997</v>
      </c>
      <c r="V2359" s="30">
        <f>LN(Data[[#This Row],[MA'[NVA']
30d]]/Data[[#This Row],[MA'[NVMetcalfe calc']]])</f>
        <v>-0.63418351969193953</v>
      </c>
      <c r="W2359" s="30">
        <f>$Q$3+Data[[#This Row],[NVM
(scaled)]]/((Data[[#This Row],[Upper Bound]]-Data[[#This Row],[Lower Bound]])/2)</f>
        <v>0.23724016985233065</v>
      </c>
      <c r="X2359" s="30">
        <f>(Data[[#This Row],[Upper Bound]]+Data[[#This Row],[Lower Bound]])/2</f>
        <v>22.27246900421008</v>
      </c>
      <c r="Y2359" s="32">
        <f>LN(Data[[#This Row],[NVActual]]/Data[[#This Row],[MA'[n^2']
30d]])</f>
        <v>-1.306205698751491</v>
      </c>
      <c r="Z2359" s="32">
        <f>LN(Data[[#This Row],[NVActual]]/Data[[#This Row],[MA'[n*ln(n)']
30d]])</f>
        <v>8.2488013523335226</v>
      </c>
      <c r="AA2359" s="32">
        <f>LN(Data[[#This Row],[NVActual]]/Data[[#This Row],[MA'[n^1.5']]])</f>
        <v>4.716101870367055</v>
      </c>
      <c r="AB2359" s="32">
        <f>LN(Data[[#This Row],[NVActual]]/Data[[#This Row],[Metcalfe
(n^2)]])</f>
        <v>-1.271441372067281</v>
      </c>
      <c r="AC2359" s="34">
        <f>1+Data[[#This Row],[MA'[NVMetcalfe calc']]]/((Data[[#This Row],[NVM_norm
(scaled)]]-Data[[#This Row],[NV_fund.]])/2)</f>
        <v>-1355950394.7388721</v>
      </c>
    </row>
    <row r="2360" spans="1:29" x14ac:dyDescent="0.2">
      <c r="A2360" s="23">
        <v>41816</v>
      </c>
      <c r="B2360" s="24">
        <v>7520740158.4993801</v>
      </c>
      <c r="C2360" s="24">
        <f t="shared" si="289"/>
        <v>7911626467.1306744</v>
      </c>
      <c r="D2360" s="25">
        <f>LN(Data[[#This Row],[NVActual]])</f>
        <v>22.740930395397069</v>
      </c>
      <c r="E2360" s="26">
        <v>158966</v>
      </c>
      <c r="F2360" s="40">
        <f>Data[[#This Row],[DAA 
(n)]]^2</f>
        <v>25270189156</v>
      </c>
      <c r="G2360" s="41">
        <f t="shared" si="290"/>
        <v>28921611790</v>
      </c>
      <c r="H2360" s="28">
        <f>LN(Data[[#This Row],[Metcalfe
(n^2)]])</f>
        <v>23.952891243716202</v>
      </c>
      <c r="I2360" s="42">
        <f t="shared" si="291"/>
        <v>24.07653681843307</v>
      </c>
      <c r="J2360" s="40">
        <f>Data[[#This Row],[DAA 
(n)]]*LN(Data[[#This Row],[DAA 
(n)]])</f>
        <v>1903847.6547242948</v>
      </c>
      <c r="K2360" s="40">
        <f t="shared" si="292"/>
        <v>2042541.946043842</v>
      </c>
      <c r="L2360" s="29">
        <f>LN(Data[[#This Row],[MA'[n*ln(n)']
30d]])</f>
        <v>14.529705642124194</v>
      </c>
      <c r="M2360" s="43">
        <f t="shared" si="293"/>
        <v>14.516380122275898</v>
      </c>
      <c r="N2360" s="40">
        <f>Data[[#This Row],[DAA 
(n)]]^1.5</f>
        <v>63380603.415971622</v>
      </c>
      <c r="O2360" s="40">
        <f t="shared" si="294"/>
        <v>69986873.568934977</v>
      </c>
      <c r="P2360" s="43">
        <f>LN(Data[[#This Row],[MA'[n^1.5']]])</f>
        <v>18.063818261985691</v>
      </c>
      <c r="Q2360" s="43">
        <f t="shared" si="295"/>
        <v>18.046472777315291</v>
      </c>
      <c r="R2360" s="30">
        <f>$O$1+$O$2*Data[[#This Row],[MA'[ln(n^2)']]]</f>
        <v>24.07653681843307</v>
      </c>
      <c r="S2360" s="30">
        <f>$Q$1+$Q$2*Data[[#This Row],[MA'[ln(n*ln(n))']]]</f>
        <v>20.472027201755228</v>
      </c>
      <c r="T2360" s="31">
        <f>$O$3*Data[[#This Row],[Metcalfe
(n^2)]]</f>
        <v>13140498361.120001</v>
      </c>
      <c r="U2360" s="31">
        <f t="shared" si="296"/>
        <v>15039238130.799997</v>
      </c>
      <c r="V2360" s="30">
        <f>LN(Data[[#This Row],[MA'[NVA']
30d]]/Data[[#This Row],[MA'[NVMetcalfe calc']]])</f>
        <v>-0.64232927876475998</v>
      </c>
      <c r="W2360" s="30">
        <f>$Q$3+Data[[#This Row],[NVM
(scaled)]]/((Data[[#This Row],[Upper Bound]]-Data[[#This Row],[Lower Bound]])/2)</f>
        <v>0.23359685667490387</v>
      </c>
      <c r="X2360" s="30">
        <f>(Data[[#This Row],[Upper Bound]]+Data[[#This Row],[Lower Bound]])/2</f>
        <v>22.274282010094147</v>
      </c>
      <c r="Y2360" s="29">
        <f>LN(Data[[#This Row],[NVActual]]/Data[[#This Row],[MA'[n^2']
30d]])</f>
        <v>-1.3469245699978232</v>
      </c>
      <c r="Z2360" s="29">
        <f>LN(Data[[#This Row],[NVActual]]/Data[[#This Row],[MA'[n*ln(n)']
30d]])</f>
        <v>8.2112247532728748</v>
      </c>
      <c r="AA2360" s="29">
        <f>LN(Data[[#This Row],[NVActual]]/Data[[#This Row],[MA'[n^1.5']]])</f>
        <v>4.6771121334113781</v>
      </c>
      <c r="AB2360" s="29">
        <f>LN(Data[[#This Row],[NVActual]]/Data[[#This Row],[Metcalfe
(n^2)]])</f>
        <v>-1.2119608483191346</v>
      </c>
      <c r="AC2360" s="26">
        <f>1+Data[[#This Row],[MA'[NVMetcalfe calc']]]/((Data[[#This Row],[NVM_norm
(scaled)]]-Data[[#This Row],[NV_fund.]])/2)</f>
        <v>-1364679728.8827991</v>
      </c>
    </row>
    <row r="2361" spans="1:29" x14ac:dyDescent="0.2">
      <c r="A2361" s="23">
        <v>41815</v>
      </c>
      <c r="B2361" s="24">
        <v>7278599165.1902399</v>
      </c>
      <c r="C2361" s="24">
        <f t="shared" si="289"/>
        <v>7906254354.33951</v>
      </c>
      <c r="D2361" s="25">
        <f>LN(Data[[#This Row],[NVActual]])</f>
        <v>22.708204258275469</v>
      </c>
      <c r="E2361" s="26">
        <v>174070</v>
      </c>
      <c r="F2361" s="40">
        <f>Data[[#This Row],[DAA 
(n)]]^2</f>
        <v>30300364900</v>
      </c>
      <c r="G2361" s="41">
        <f t="shared" si="290"/>
        <v>29193864804.799999</v>
      </c>
      <c r="H2361" s="28">
        <f>LN(Data[[#This Row],[Metcalfe
(n^2)]])</f>
        <v>24.13442559229351</v>
      </c>
      <c r="I2361" s="42">
        <f t="shared" si="291"/>
        <v>24.085872184423764</v>
      </c>
      <c r="J2361" s="40">
        <f>Data[[#This Row],[DAA 
(n)]]*LN(Data[[#This Row],[DAA 
(n)]])</f>
        <v>2100539.7314252658</v>
      </c>
      <c r="K2361" s="40">
        <f t="shared" si="292"/>
        <v>2052934.3182793264</v>
      </c>
      <c r="L2361" s="29">
        <f>LN(Data[[#This Row],[MA'[n*ln(n)']
30d]])</f>
        <v>14.534780702444628</v>
      </c>
      <c r="M2361" s="43">
        <f t="shared" si="293"/>
        <v>14.514541795154763</v>
      </c>
      <c r="N2361" s="40">
        <f>Data[[#This Row],[DAA 
(n)]]^1.5</f>
        <v>72624957.956221938</v>
      </c>
      <c r="O2361" s="40">
        <f t="shared" si="294"/>
        <v>70480681.321861491</v>
      </c>
      <c r="P2361" s="43">
        <f>LN(Data[[#This Row],[MA'[n^1.5']]])</f>
        <v>18.070849206427731</v>
      </c>
      <c r="Q2361" s="43">
        <f t="shared" si="295"/>
        <v>18.043987430251754</v>
      </c>
      <c r="R2361" s="30">
        <f>$O$1+$O$2*Data[[#This Row],[MA'[ln(n^2)']]]</f>
        <v>24.085872184423764</v>
      </c>
      <c r="S2361" s="30">
        <f>$Q$1+$Q$2*Data[[#This Row],[MA'[ln(n*ln(n))']]]</f>
        <v>20.468993962005356</v>
      </c>
      <c r="T2361" s="31">
        <f>$O$3*Data[[#This Row],[Metcalfe
(n^2)]]</f>
        <v>15756189748</v>
      </c>
      <c r="U2361" s="31">
        <f t="shared" si="296"/>
        <v>15180809698.495998</v>
      </c>
      <c r="V2361" s="30">
        <f>LN(Data[[#This Row],[MA'[NVA']
30d]]/Data[[#This Row],[MA'[NVMetcalfe calc']]])</f>
        <v>-0.65237797369269568</v>
      </c>
      <c r="W2361" s="30">
        <f>$Q$3+Data[[#This Row],[NVM
(scaled)]]/((Data[[#This Row],[Upper Bound]]-Data[[#This Row],[Lower Bound]])/2)</f>
        <v>0.22925908832148262</v>
      </c>
      <c r="X2361" s="30">
        <f>(Data[[#This Row],[Upper Bound]]+Data[[#This Row],[Lower Bound]])/2</f>
        <v>22.27743307321456</v>
      </c>
      <c r="Y2361" s="32">
        <f>LN(Data[[#This Row],[NVActual]]/Data[[#This Row],[MA'[n^2']
30d]])</f>
        <v>-1.3890201564444427</v>
      </c>
      <c r="Z2361" s="32">
        <f>LN(Data[[#This Row],[NVActual]]/Data[[#This Row],[MA'[n*ln(n)']
30d]])</f>
        <v>8.1734235558308406</v>
      </c>
      <c r="AA2361" s="32">
        <f>LN(Data[[#This Row],[NVActual]]/Data[[#This Row],[MA'[n^1.5']]])</f>
        <v>4.637355051847738</v>
      </c>
      <c r="AB2361" s="32">
        <f>LN(Data[[#This Row],[NVActual]]/Data[[#This Row],[Metcalfe
(n^2)]])</f>
        <v>-1.4262213340180405</v>
      </c>
      <c r="AC2361" s="34">
        <f>1+Data[[#This Row],[MA'[NVMetcalfe calc']]]/((Data[[#This Row],[NVM_norm
(scaled)]]-Data[[#This Row],[NV_fund.]])/2)</f>
        <v>-1377058226.9419198</v>
      </c>
    </row>
    <row r="2362" spans="1:29" x14ac:dyDescent="0.2">
      <c r="A2362" s="23">
        <v>41814</v>
      </c>
      <c r="B2362" s="24">
        <v>7505506467.1945696</v>
      </c>
      <c r="C2362" s="24">
        <f t="shared" si="289"/>
        <v>7913554831.3772869</v>
      </c>
      <c r="D2362" s="25">
        <f>LN(Data[[#This Row],[NVActual]])</f>
        <v>22.738902783724857</v>
      </c>
      <c r="E2362" s="26">
        <v>174440</v>
      </c>
      <c r="F2362" s="40">
        <f>Data[[#This Row],[DAA 
(n)]]^2</f>
        <v>30429313600</v>
      </c>
      <c r="G2362" s="41">
        <f t="shared" si="290"/>
        <v>29121150307.099998</v>
      </c>
      <c r="H2362" s="28">
        <f>LN(Data[[#This Row],[Metcalfe
(n^2)]])</f>
        <v>24.138672243913405</v>
      </c>
      <c r="I2362" s="42">
        <f t="shared" si="291"/>
        <v>24.083381626375754</v>
      </c>
      <c r="J2362" s="40">
        <f>Data[[#This Row],[DAA 
(n)]]*LN(Data[[#This Row],[DAA 
(n)]])</f>
        <v>2105374.9931141273</v>
      </c>
      <c r="K2362" s="40">
        <f t="shared" si="292"/>
        <v>2050158.0005330348</v>
      </c>
      <c r="L2362" s="29">
        <f>LN(Data[[#This Row],[MA'[n*ln(n)']
30d]])</f>
        <v>14.533427421575336</v>
      </c>
      <c r="M2362" s="43">
        <f t="shared" si="293"/>
        <v>14.512444826863801</v>
      </c>
      <c r="N2362" s="40">
        <f>Data[[#This Row],[DAA 
(n)]]^1.5</f>
        <v>72856636.378465846</v>
      </c>
      <c r="O2362" s="40">
        <f t="shared" si="294"/>
        <v>70348754.759059846</v>
      </c>
      <c r="P2362" s="43">
        <f>LN(Data[[#This Row],[MA'[n^1.5']]])</f>
        <v>18.068975640714992</v>
      </c>
      <c r="Q2362" s="43">
        <f t="shared" si="295"/>
        <v>18.041139257653803</v>
      </c>
      <c r="R2362" s="30">
        <f>$O$1+$O$2*Data[[#This Row],[MA'[ln(n^2)']]]</f>
        <v>24.083381626375754</v>
      </c>
      <c r="S2362" s="30">
        <f>$Q$1+$Q$2*Data[[#This Row],[MA'[ln(n*ln(n))']]]</f>
        <v>20.465533964325271</v>
      </c>
      <c r="T2362" s="31">
        <f>$O$3*Data[[#This Row],[Metcalfe
(n^2)]]</f>
        <v>15823243072</v>
      </c>
      <c r="U2362" s="31">
        <f t="shared" si="296"/>
        <v>15142998159.691998</v>
      </c>
      <c r="V2362" s="30">
        <f>LN(Data[[#This Row],[MA'[NVA']
30d]]/Data[[#This Row],[MA'[NVMetcalfe calc']]])</f>
        <v>-0.64896116683844118</v>
      </c>
      <c r="W2362" s="30">
        <f>$Q$3+Data[[#This Row],[NVM
(scaled)]]/((Data[[#This Row],[Upper Bound]]-Data[[#This Row],[Lower Bound]])/2)</f>
        <v>0.2312446142242317</v>
      </c>
      <c r="X2362" s="30">
        <f>(Data[[#This Row],[Upper Bound]]+Data[[#This Row],[Lower Bound]])/2</f>
        <v>22.274457795350514</v>
      </c>
      <c r="Y2362" s="29">
        <f>LN(Data[[#This Row],[NVActual]]/Data[[#This Row],[MA'[n^2']
30d]])</f>
        <v>-1.3558277780741008</v>
      </c>
      <c r="Z2362" s="29">
        <f>LN(Data[[#This Row],[NVActual]]/Data[[#This Row],[MA'[n*ln(n)']
30d]])</f>
        <v>8.2054753621495227</v>
      </c>
      <c r="AA2362" s="29">
        <f>LN(Data[[#This Row],[NVActual]]/Data[[#This Row],[MA'[n^1.5']]])</f>
        <v>4.6699271430098674</v>
      </c>
      <c r="AB2362" s="29">
        <f>LN(Data[[#This Row],[NVActual]]/Data[[#This Row],[Metcalfe
(n^2)]])</f>
        <v>-1.3997694601885471</v>
      </c>
      <c r="AC2362" s="26">
        <f>1+Data[[#This Row],[MA'[NVMetcalfe calc']]]/((Data[[#This Row],[NVM_norm
(scaled)]]-Data[[#This Row],[NV_fund.]])/2)</f>
        <v>-1373937458.5948336</v>
      </c>
    </row>
    <row r="2363" spans="1:29" x14ac:dyDescent="0.2">
      <c r="A2363" s="23">
        <v>41813</v>
      </c>
      <c r="B2363" s="24">
        <v>7626693090.7217903</v>
      </c>
      <c r="C2363" s="24">
        <f t="shared" si="289"/>
        <v>7908286825.448103</v>
      </c>
      <c r="D2363" s="25">
        <f>LN(Data[[#This Row],[NVActual]])</f>
        <v>22.754920179476439</v>
      </c>
      <c r="E2363" s="26">
        <v>162950</v>
      </c>
      <c r="F2363" s="40">
        <f>Data[[#This Row],[DAA 
(n)]]^2</f>
        <v>26552702500</v>
      </c>
      <c r="G2363" s="41">
        <f t="shared" si="290"/>
        <v>29277702572.466667</v>
      </c>
      <c r="H2363" s="28">
        <f>LN(Data[[#This Row],[Metcalfe
(n^2)]])</f>
        <v>24.002397368531415</v>
      </c>
      <c r="I2363" s="42">
        <f t="shared" si="291"/>
        <v>24.088166020315558</v>
      </c>
      <c r="J2363" s="40">
        <f>Data[[#This Row],[DAA 
(n)]]*LN(Data[[#This Row],[DAA 
(n)]])</f>
        <v>1955595.325601097</v>
      </c>
      <c r="K2363" s="40">
        <f t="shared" si="292"/>
        <v>2055827.940814499</v>
      </c>
      <c r="L2363" s="29">
        <f>LN(Data[[#This Row],[MA'[n*ln(n)']
30d]])</f>
        <v>14.536189215681022</v>
      </c>
      <c r="M2363" s="43">
        <f t="shared" si="293"/>
        <v>14.510132134499761</v>
      </c>
      <c r="N2363" s="40">
        <f>Data[[#This Row],[DAA 
(n)]]^1.5</f>
        <v>65778133.694830485</v>
      </c>
      <c r="O2363" s="40">
        <f t="shared" si="294"/>
        <v>70624776.087908089</v>
      </c>
      <c r="P2363" s="43">
        <f>LN(Data[[#This Row],[MA'[n^1.5']]])</f>
        <v>18.072891576989154</v>
      </c>
      <c r="Q2363" s="43">
        <f t="shared" si="295"/>
        <v>18.038003521633026</v>
      </c>
      <c r="R2363" s="30">
        <f>$O$1+$O$2*Data[[#This Row],[MA'[ln(n^2)']]]</f>
        <v>24.088166020315558</v>
      </c>
      <c r="S2363" s="30">
        <f>$Q$1+$Q$2*Data[[#This Row],[MA'[ln(n*ln(n))']]]</f>
        <v>20.461718021924604</v>
      </c>
      <c r="T2363" s="31">
        <f>$O$3*Data[[#This Row],[Metcalfe
(n^2)]]</f>
        <v>13807405300</v>
      </c>
      <c r="U2363" s="31">
        <f t="shared" si="296"/>
        <v>15224405337.682667</v>
      </c>
      <c r="V2363" s="30">
        <f>LN(Data[[#This Row],[MA'[NVA']
30d]]/Data[[#This Row],[MA'[NVMetcalfe calc']]])</f>
        <v>-0.6549885796129219</v>
      </c>
      <c r="W2363" s="30">
        <f>$Q$3+Data[[#This Row],[NVM
(scaled)]]/((Data[[#This Row],[Upper Bound]]-Data[[#This Row],[Lower Bound]])/2)</f>
        <v>0.22877128258641038</v>
      </c>
      <c r="X2363" s="30">
        <f>(Data[[#This Row],[Upper Bound]]+Data[[#This Row],[Lower Bound]])/2</f>
        <v>22.274942021120083</v>
      </c>
      <c r="Y2363" s="32">
        <f>LN(Data[[#This Row],[NVActual]]/Data[[#This Row],[MA'[n^2']
30d]])</f>
        <v>-1.3451718794295178</v>
      </c>
      <c r="Z2363" s="32">
        <f>LN(Data[[#This Row],[NVActual]]/Data[[#This Row],[MA'[n*ln(n)']
30d]])</f>
        <v>8.2187309637954176</v>
      </c>
      <c r="AA2363" s="32">
        <f>LN(Data[[#This Row],[NVActual]]/Data[[#This Row],[MA'[n^1.5']]])</f>
        <v>4.6820286024872857</v>
      </c>
      <c r="AB2363" s="32">
        <f>LN(Data[[#This Row],[NVActual]]/Data[[#This Row],[Metcalfe
(n^2)]])</f>
        <v>-1.2474771890549763</v>
      </c>
      <c r="AC2363" s="34">
        <f>1+Data[[#This Row],[MA'[NVMetcalfe calc']]]/((Data[[#This Row],[NVM_norm
(scaled)]]-Data[[#This Row],[NV_fund.]])/2)</f>
        <v>-1381138294.4657519</v>
      </c>
    </row>
    <row r="2364" spans="1:29" x14ac:dyDescent="0.2">
      <c r="A2364" s="23">
        <v>41812</v>
      </c>
      <c r="B2364" s="24">
        <v>7754483949.4548903</v>
      </c>
      <c r="C2364" s="24">
        <f t="shared" si="289"/>
        <v>7879419365.1434526</v>
      </c>
      <c r="D2364" s="25">
        <f>LN(Data[[#This Row],[NVActual]])</f>
        <v>22.771537087125402</v>
      </c>
      <c r="E2364" s="26">
        <v>185446</v>
      </c>
      <c r="F2364" s="40">
        <f>Data[[#This Row],[DAA 
(n)]]^2</f>
        <v>34390218916</v>
      </c>
      <c r="G2364" s="41">
        <f t="shared" si="290"/>
        <v>28903584613.166668</v>
      </c>
      <c r="H2364" s="28">
        <f>LN(Data[[#This Row],[Metcalfe
(n^2)]])</f>
        <v>24.261038027058024</v>
      </c>
      <c r="I2364" s="42">
        <f t="shared" si="291"/>
        <v>24.069853540582788</v>
      </c>
      <c r="J2364" s="40">
        <f>Data[[#This Row],[DAA 
(n)]]*LN(Data[[#This Row],[DAA 
(n)]])</f>
        <v>2249556.2289829012</v>
      </c>
      <c r="K2364" s="40">
        <f t="shared" si="292"/>
        <v>2039037.1337569533</v>
      </c>
      <c r="L2364" s="29">
        <f>LN(Data[[#This Row],[MA'[n*ln(n)']
30d]])</f>
        <v>14.527988261140125</v>
      </c>
      <c r="M2364" s="43">
        <f t="shared" si="293"/>
        <v>14.507675109092625</v>
      </c>
      <c r="N2364" s="40">
        <f>Data[[#This Row],[DAA 
(n)]]^1.5</f>
        <v>79859429.857071608</v>
      </c>
      <c r="O2364" s="40">
        <f t="shared" si="294"/>
        <v>69884342.071923271</v>
      </c>
      <c r="P2364" s="43">
        <f>LN(Data[[#This Row],[MA'[n^1.5']]])</f>
        <v>18.062352177417726</v>
      </c>
      <c r="Q2364" s="43">
        <f t="shared" si="295"/>
        <v>18.034660666905776</v>
      </c>
      <c r="R2364" s="30">
        <f>$O$1+$O$2*Data[[#This Row],[MA'[ln(n^2)']]]</f>
        <v>24.069853540582788</v>
      </c>
      <c r="S2364" s="30">
        <f>$Q$1+$Q$2*Data[[#This Row],[MA'[ln(n*ln(n))']]]</f>
        <v>20.45766393000283</v>
      </c>
      <c r="T2364" s="31">
        <f>$O$3*Data[[#This Row],[Metcalfe
(n^2)]]</f>
        <v>17882913836.32</v>
      </c>
      <c r="U2364" s="31">
        <f t="shared" si="296"/>
        <v>15029863998.846666</v>
      </c>
      <c r="V2364" s="30">
        <f>LN(Data[[#This Row],[MA'[NVA']
30d]]/Data[[#This Row],[MA'[NVMetcalfe calc']]])</f>
        <v>-0.64578493854920394</v>
      </c>
      <c r="W2364" s="30">
        <f>$Q$3+Data[[#This Row],[NVM
(scaled)]]/((Data[[#This Row],[Upper Bound]]-Data[[#This Row],[Lower Bound]])/2)</f>
        <v>0.23244128455620044</v>
      </c>
      <c r="X2364" s="30">
        <f>(Data[[#This Row],[Upper Bound]]+Data[[#This Row],[Lower Bound]])/2</f>
        <v>22.263758735292811</v>
      </c>
      <c r="Y2364" s="29">
        <f>LN(Data[[#This Row],[NVActual]]/Data[[#This Row],[MA'[n^2']
30d]])</f>
        <v>-1.3156943723053549</v>
      </c>
      <c r="Z2364" s="29">
        <f>LN(Data[[#This Row],[NVActual]]/Data[[#This Row],[MA'[n*ln(n)']
30d]])</f>
        <v>8.2435488259852772</v>
      </c>
      <c r="AA2364" s="29">
        <f>LN(Data[[#This Row],[NVActual]]/Data[[#This Row],[MA'[n^1.5']]])</f>
        <v>4.7091849097076768</v>
      </c>
      <c r="AB2364" s="29">
        <f>LN(Data[[#This Row],[NVActual]]/Data[[#This Row],[Metcalfe
(n^2)]])</f>
        <v>-1.4895009399326238</v>
      </c>
      <c r="AC2364" s="26">
        <f>1+Data[[#This Row],[MA'[NVMetcalfe calc']]]/((Data[[#This Row],[NVM_norm
(scaled)]]-Data[[#This Row],[NV_fund.]])/2)</f>
        <v>-1364409007.4448533</v>
      </c>
    </row>
    <row r="2365" spans="1:29" x14ac:dyDescent="0.2">
      <c r="A2365" s="23">
        <v>41811</v>
      </c>
      <c r="B2365" s="24">
        <v>7662969895.2044497</v>
      </c>
      <c r="C2365" s="24">
        <f t="shared" si="289"/>
        <v>7844520212.25348</v>
      </c>
      <c r="D2365" s="25">
        <f>LN(Data[[#This Row],[NVActual]])</f>
        <v>22.759665460335608</v>
      </c>
      <c r="E2365" s="26">
        <v>152595</v>
      </c>
      <c r="F2365" s="40">
        <f>Data[[#This Row],[DAA 
(n)]]^2</f>
        <v>23285234025</v>
      </c>
      <c r="G2365" s="41">
        <f t="shared" si="290"/>
        <v>28807428649.433334</v>
      </c>
      <c r="H2365" s="28">
        <f>LN(Data[[#This Row],[Metcalfe
(n^2)]])</f>
        <v>23.871085263791915</v>
      </c>
      <c r="I2365" s="42">
        <f t="shared" si="291"/>
        <v>24.066933247696088</v>
      </c>
      <c r="J2365" s="40">
        <f>Data[[#This Row],[DAA 
(n)]]*LN(Data[[#This Row],[DAA 
(n)]])</f>
        <v>1821304.1279141637</v>
      </c>
      <c r="K2365" s="40">
        <f t="shared" si="292"/>
        <v>2035564.1818462336</v>
      </c>
      <c r="L2365" s="29">
        <f>LN(Data[[#This Row],[MA'[n*ln(n)']
30d]])</f>
        <v>14.526283577671615</v>
      </c>
      <c r="M2365" s="43">
        <f t="shared" si="293"/>
        <v>14.505776770541644</v>
      </c>
      <c r="N2365" s="40">
        <f>Data[[#This Row],[DAA 
(n)]]^1.5</f>
        <v>59608810.473325782</v>
      </c>
      <c r="O2365" s="40">
        <f t="shared" si="294"/>
        <v>69715054.920622051</v>
      </c>
      <c r="P2365" s="43">
        <f>LN(Data[[#This Row],[MA'[n^1.5']]])</f>
        <v>18.059926848398685</v>
      </c>
      <c r="Q2365" s="43">
        <f t="shared" si="295"/>
        <v>18.032044263115552</v>
      </c>
      <c r="R2365" s="30">
        <f>$O$1+$O$2*Data[[#This Row],[MA'[ln(n^2)']]]</f>
        <v>24.066933247696088</v>
      </c>
      <c r="S2365" s="30">
        <f>$Q$1+$Q$2*Data[[#This Row],[MA'[ln(n*ln(n))']]]</f>
        <v>20.45453167139371</v>
      </c>
      <c r="T2365" s="31">
        <f>$O$3*Data[[#This Row],[Metcalfe
(n^2)]]</f>
        <v>12108321693</v>
      </c>
      <c r="U2365" s="31">
        <f t="shared" si="296"/>
        <v>14979862897.705334</v>
      </c>
      <c r="V2365" s="30">
        <f>LN(Data[[#This Row],[MA'[NVA']
30d]]/Data[[#This Row],[MA'[NVMetcalfe calc']]])</f>
        <v>-0.64689159978888544</v>
      </c>
      <c r="W2365" s="30">
        <f>$Q$3+Data[[#This Row],[NVM
(scaled)]]/((Data[[#This Row],[Upper Bound]]-Data[[#This Row],[Lower Bound]])/2)</f>
        <v>0.23184956399502082</v>
      </c>
      <c r="X2365" s="30">
        <f>(Data[[#This Row],[Upper Bound]]+Data[[#This Row],[Lower Bound]])/2</f>
        <v>22.260732459544897</v>
      </c>
      <c r="Y2365" s="32">
        <f>LN(Data[[#This Row],[NVActual]]/Data[[#This Row],[MA'[n^2']
30d]])</f>
        <v>-1.3242336697085395</v>
      </c>
      <c r="Z2365" s="32">
        <f>LN(Data[[#This Row],[NVActual]]/Data[[#This Row],[MA'[n*ln(n)']
30d]])</f>
        <v>8.2333818826639913</v>
      </c>
      <c r="AA2365" s="32">
        <f>LN(Data[[#This Row],[NVActual]]/Data[[#This Row],[MA'[n^1.5']]])</f>
        <v>4.6997386119369224</v>
      </c>
      <c r="AB2365" s="32">
        <f>LN(Data[[#This Row],[NVActual]]/Data[[#This Row],[Metcalfe
(n^2)]])</f>
        <v>-1.1114198034563099</v>
      </c>
      <c r="AC2365" s="34">
        <f>1+Data[[#This Row],[MA'[NVMetcalfe calc']]]/((Data[[#This Row],[NVM_norm
(scaled)]]-Data[[#This Row],[NV_fund.]])/2)</f>
        <v>-1360020202.360513</v>
      </c>
    </row>
    <row r="2366" spans="1:29" x14ac:dyDescent="0.2">
      <c r="A2366" s="23">
        <v>41810</v>
      </c>
      <c r="B2366" s="24">
        <v>7644281888.1025105</v>
      </c>
      <c r="C2366" s="24">
        <f t="shared" si="289"/>
        <v>7813928968.3565779</v>
      </c>
      <c r="D2366" s="25">
        <f>LN(Data[[#This Row],[NVActual]])</f>
        <v>22.757223739685642</v>
      </c>
      <c r="E2366" s="26">
        <v>155204</v>
      </c>
      <c r="F2366" s="40">
        <f>Data[[#This Row],[DAA 
(n)]]^2</f>
        <v>24088281616</v>
      </c>
      <c r="G2366" s="41">
        <f t="shared" si="290"/>
        <v>28915127990.066666</v>
      </c>
      <c r="H2366" s="28">
        <f>LN(Data[[#This Row],[Metcalfe
(n^2)]])</f>
        <v>23.904991319190017</v>
      </c>
      <c r="I2366" s="42">
        <f t="shared" si="291"/>
        <v>24.071264480272816</v>
      </c>
      <c r="J2366" s="40">
        <f>Data[[#This Row],[DAA 
(n)]]*LN(Data[[#This Row],[DAA 
(n)]])</f>
        <v>1855075.1363517838</v>
      </c>
      <c r="K2366" s="40">
        <f t="shared" si="292"/>
        <v>2039992.0185773487</v>
      </c>
      <c r="L2366" s="29">
        <f>LN(Data[[#This Row],[MA'[n*ln(n)']
30d]])</f>
        <v>14.528456453350662</v>
      </c>
      <c r="M2366" s="43">
        <f t="shared" si="293"/>
        <v>14.503799091619975</v>
      </c>
      <c r="N2366" s="40">
        <f>Data[[#This Row],[DAA 
(n)]]^1.5</f>
        <v>61144072.974652782</v>
      </c>
      <c r="O2366" s="40">
        <f t="shared" si="294"/>
        <v>69918438.860801622</v>
      </c>
      <c r="P2366" s="43">
        <f>LN(Data[[#This Row],[MA'[n^1.5']]])</f>
        <v>18.062839961556595</v>
      </c>
      <c r="Q2366" s="43">
        <f t="shared" si="295"/>
        <v>18.02931682109212</v>
      </c>
      <c r="R2366" s="30">
        <f>$O$1+$O$2*Data[[#This Row],[MA'[ln(n^2)']]]</f>
        <v>24.071264480272816</v>
      </c>
      <c r="S2366" s="30">
        <f>$Q$1+$Q$2*Data[[#This Row],[MA'[ln(n*ln(n))']]]</f>
        <v>20.451268501172958</v>
      </c>
      <c r="T2366" s="31">
        <f>$O$3*Data[[#This Row],[Metcalfe
(n^2)]]</f>
        <v>12525906440.32</v>
      </c>
      <c r="U2366" s="31">
        <f t="shared" si="296"/>
        <v>15035866554.834667</v>
      </c>
      <c r="V2366" s="30">
        <f>LN(Data[[#This Row],[MA'[NVA']
30d]]/Data[[#This Row],[MA'[NVMetcalfe calc']]])</f>
        <v>-0.6545305443317565</v>
      </c>
      <c r="W2366" s="30">
        <f>$Q$3+Data[[#This Row],[NVM
(scaled)]]/((Data[[#This Row],[Upper Bound]]-Data[[#This Row],[Lower Bound]])/2)</f>
        <v>0.22838051306647533</v>
      </c>
      <c r="X2366" s="30">
        <f>(Data[[#This Row],[Upper Bound]]+Data[[#This Row],[Lower Bound]])/2</f>
        <v>22.261266490722889</v>
      </c>
      <c r="Y2366" s="29">
        <f>LN(Data[[#This Row],[NVActual]]/Data[[#This Row],[MA'[n^2']
30d]])</f>
        <v>-1.3304070152857328</v>
      </c>
      <c r="Z2366" s="29">
        <f>LN(Data[[#This Row],[NVActual]]/Data[[#This Row],[MA'[n*ln(n)']
30d]])</f>
        <v>8.2287672863349801</v>
      </c>
      <c r="AA2366" s="29">
        <f>LN(Data[[#This Row],[NVActual]]/Data[[#This Row],[MA'[n^1.5']]])</f>
        <v>4.6943837781290467</v>
      </c>
      <c r="AB2366" s="29">
        <f>LN(Data[[#This Row],[NVActual]]/Data[[#This Row],[Metcalfe
(n^2)]])</f>
        <v>-1.147767579504376</v>
      </c>
      <c r="AC2366" s="26">
        <f>1+Data[[#This Row],[MA'[NVMetcalfe calc']]]/((Data[[#This Row],[NVM_norm
(scaled)]]-Data[[#This Row],[NV_fund.]])/2)</f>
        <v>-1364856747.2337596</v>
      </c>
    </row>
    <row r="2367" spans="1:29" x14ac:dyDescent="0.2">
      <c r="A2367" s="23">
        <v>41809</v>
      </c>
      <c r="B2367" s="24">
        <v>7696045540.2528696</v>
      </c>
      <c r="C2367" s="24">
        <f t="shared" si="289"/>
        <v>7769856539.8966436</v>
      </c>
      <c r="D2367" s="25">
        <f>LN(Data[[#This Row],[NVActual]])</f>
        <v>22.763972467684834</v>
      </c>
      <c r="E2367" s="26">
        <v>158405</v>
      </c>
      <c r="F2367" s="40">
        <f>Data[[#This Row],[DAA 
(n)]]^2</f>
        <v>25092144025</v>
      </c>
      <c r="G2367" s="41">
        <f t="shared" si="290"/>
        <v>28937076960.233334</v>
      </c>
      <c r="H2367" s="28">
        <f>LN(Data[[#This Row],[Metcalfe
(n^2)]])</f>
        <v>23.945820647041685</v>
      </c>
      <c r="I2367" s="42">
        <f t="shared" si="291"/>
        <v>24.072163437411238</v>
      </c>
      <c r="J2367" s="40">
        <f>Data[[#This Row],[DAA 
(n)]]*LN(Data[[#This Row],[DAA 
(n)]])</f>
        <v>1896568.8597973192</v>
      </c>
      <c r="K2367" s="40">
        <f t="shared" si="292"/>
        <v>2040902.1901123754</v>
      </c>
      <c r="L2367" s="29">
        <f>LN(Data[[#This Row],[MA'[n*ln(n)']
30d]])</f>
        <v>14.528902518111753</v>
      </c>
      <c r="M2367" s="43">
        <f t="shared" si="293"/>
        <v>14.501872060124963</v>
      </c>
      <c r="N2367" s="40">
        <f>Data[[#This Row],[DAA 
(n)]]^1.5</f>
        <v>63045389.000942156</v>
      </c>
      <c r="O2367" s="40">
        <f t="shared" si="294"/>
        <v>69960083.025290638</v>
      </c>
      <c r="P2367" s="43">
        <f>LN(Data[[#This Row],[MA'[n^1.5']]])</f>
        <v>18.063435394867696</v>
      </c>
      <c r="Q2367" s="43">
        <f t="shared" si="295"/>
        <v>18.026666829743032</v>
      </c>
      <c r="R2367" s="30">
        <f>$O$1+$O$2*Data[[#This Row],[MA'[ln(n^2)']]]</f>
        <v>24.072163437411238</v>
      </c>
      <c r="S2367" s="30">
        <f>$Q$1+$Q$2*Data[[#This Row],[MA'[ln(n*ln(n))']]]</f>
        <v>20.448088899206187</v>
      </c>
      <c r="T2367" s="31">
        <f>$O$3*Data[[#This Row],[Metcalfe
(n^2)]]</f>
        <v>13047914893</v>
      </c>
      <c r="U2367" s="31">
        <f t="shared" si="296"/>
        <v>15047280019.321337</v>
      </c>
      <c r="V2367" s="30">
        <f>LN(Data[[#This Row],[MA'[NVA']
30d]]/Data[[#This Row],[MA'[NVMetcalfe calc']]])</f>
        <v>-0.66094554437277864</v>
      </c>
      <c r="W2367" s="30">
        <f>$Q$3+Data[[#This Row],[NVM
(scaled)]]/((Data[[#This Row],[Upper Bound]]-Data[[#This Row],[Lower Bound]])/2)</f>
        <v>0.22524726801003653</v>
      </c>
      <c r="X2367" s="30">
        <f>(Data[[#This Row],[Upper Bound]]+Data[[#This Row],[Lower Bound]])/2</f>
        <v>22.260126168308712</v>
      </c>
      <c r="Y2367" s="32">
        <f>LN(Data[[#This Row],[NVActual]]/Data[[#This Row],[MA'[n^2']
30d]])</f>
        <v>-1.3244170819163614</v>
      </c>
      <c r="Z2367" s="32">
        <f>LN(Data[[#This Row],[NVActual]]/Data[[#This Row],[MA'[n*ln(n)']
30d]])</f>
        <v>8.2350699495730808</v>
      </c>
      <c r="AA2367" s="32">
        <f>LN(Data[[#This Row],[NVActual]]/Data[[#This Row],[MA'[n^1.5']]])</f>
        <v>4.700537072817137</v>
      </c>
      <c r="AB2367" s="32">
        <f>LN(Data[[#This Row],[NVActual]]/Data[[#This Row],[Metcalfe
(n^2)]])</f>
        <v>-1.1818481793568532</v>
      </c>
      <c r="AC2367" s="34">
        <f>1+Data[[#This Row],[MA'[NVMetcalfe calc']]]/((Data[[#This Row],[NVM_norm
(scaled)]]-Data[[#This Row],[NV_fund.]])/2)</f>
        <v>-1365769249.414839</v>
      </c>
    </row>
    <row r="2368" spans="1:29" x14ac:dyDescent="0.2">
      <c r="A2368" s="23">
        <v>41808</v>
      </c>
      <c r="B2368" s="24">
        <v>7846955363.4830198</v>
      </c>
      <c r="C2368" s="24">
        <f t="shared" si="289"/>
        <v>7722452127.31217</v>
      </c>
      <c r="D2368" s="25">
        <f>LN(Data[[#This Row],[NVActual]])</f>
        <v>22.783391441721168</v>
      </c>
      <c r="E2368" s="26">
        <v>165353</v>
      </c>
      <c r="F2368" s="40">
        <f>Data[[#This Row],[DAA 
(n)]]^2</f>
        <v>27341614609</v>
      </c>
      <c r="G2368" s="41">
        <f t="shared" si="290"/>
        <v>29336984405.933334</v>
      </c>
      <c r="H2368" s="28">
        <f>LN(Data[[#This Row],[Metcalfe
(n^2)]])</f>
        <v>24.031675723155352</v>
      </c>
      <c r="I2368" s="42">
        <f t="shared" si="291"/>
        <v>24.085189288255993</v>
      </c>
      <c r="J2368" s="40">
        <f>Data[[#This Row],[DAA 
(n)]]*LN(Data[[#This Row],[DAA 
(n)]])</f>
        <v>1986854.8379254534</v>
      </c>
      <c r="K2368" s="40">
        <f t="shared" si="292"/>
        <v>2055798.0232933788</v>
      </c>
      <c r="L2368" s="29">
        <f>LN(Data[[#This Row],[MA'[n*ln(n)']
30d]])</f>
        <v>14.536174663033782</v>
      </c>
      <c r="M2368" s="43">
        <f t="shared" si="293"/>
        <v>14.499848300140052</v>
      </c>
      <c r="N2368" s="40">
        <f>Data[[#This Row],[DAA 
(n)]]^1.5</f>
        <v>67238515.751330838</v>
      </c>
      <c r="O2368" s="40">
        <f t="shared" si="294"/>
        <v>70675757.960921586</v>
      </c>
      <c r="P2368" s="43">
        <f>LN(Data[[#This Row],[MA'[n^1.5']]])</f>
        <v>18.073613186083826</v>
      </c>
      <c r="Q2368" s="43">
        <f t="shared" si="295"/>
        <v>18.023886620222886</v>
      </c>
      <c r="R2368" s="30">
        <f>$O$1+$O$2*Data[[#This Row],[MA'[ln(n^2)']]]</f>
        <v>24.085189288255993</v>
      </c>
      <c r="S2368" s="30">
        <f>$Q$1+$Q$2*Data[[#This Row],[MA'[ln(n*ln(n))']]]</f>
        <v>20.444749695231085</v>
      </c>
      <c r="T2368" s="31">
        <f>$O$3*Data[[#This Row],[Metcalfe
(n^2)]]</f>
        <v>14217639596.68</v>
      </c>
      <c r="U2368" s="31">
        <f t="shared" si="296"/>
        <v>15255231891.085335</v>
      </c>
      <c r="V2368" s="30">
        <f>LN(Data[[#This Row],[MA'[NVA']
30d]]/Data[[#This Row],[MA'[NVMetcalfe calc']]])</f>
        <v>-0.68079057236847218</v>
      </c>
      <c r="W2368" s="30">
        <f>$Q$3+Data[[#This Row],[NVM
(scaled)]]/((Data[[#This Row],[Upper Bound]]-Data[[#This Row],[Lower Bound]])/2)</f>
        <v>0.21598441480920666</v>
      </c>
      <c r="X2368" s="30">
        <f>(Data[[#This Row],[Upper Bound]]+Data[[#This Row],[Lower Bound]])/2</f>
        <v>22.264969491743539</v>
      </c>
      <c r="Y2368" s="29">
        <f>LN(Data[[#This Row],[NVActual]]/Data[[#This Row],[MA'[n^2']
30d]])</f>
        <v>-1.3187233816738841</v>
      </c>
      <c r="Z2368" s="29">
        <f>LN(Data[[#This Row],[NVActual]]/Data[[#This Row],[MA'[n*ln(n)']
30d]])</f>
        <v>8.2472167786873865</v>
      </c>
      <c r="AA2368" s="29">
        <f>LN(Data[[#This Row],[NVActual]]/Data[[#This Row],[MA'[n^1.5']]])</f>
        <v>4.7097782556373433</v>
      </c>
      <c r="AB2368" s="29">
        <f>LN(Data[[#This Row],[NVActual]]/Data[[#This Row],[Metcalfe
(n^2)]])</f>
        <v>-1.2482842814341837</v>
      </c>
      <c r="AC2368" s="26">
        <f>1+Data[[#This Row],[MA'[NVMetcalfe calc']]]/((Data[[#This Row],[NVM_norm
(scaled)]]-Data[[#This Row],[NV_fund.]])/2)</f>
        <v>-1383758193.5705054</v>
      </c>
    </row>
    <row r="2369" spans="1:29" x14ac:dyDescent="0.2">
      <c r="A2369" s="23">
        <v>41807</v>
      </c>
      <c r="B2369" s="24">
        <v>7863277527.0373201</v>
      </c>
      <c r="C2369" s="24">
        <f t="shared" si="289"/>
        <v>7651641212.5148506</v>
      </c>
      <c r="D2369" s="25">
        <f>LN(Data[[#This Row],[NVActual]])</f>
        <v>22.785469344644806</v>
      </c>
      <c r="E2369" s="26">
        <v>184074</v>
      </c>
      <c r="F2369" s="40">
        <f>Data[[#This Row],[DAA 
(n)]]^2</f>
        <v>33883237476</v>
      </c>
      <c r="G2369" s="41">
        <f t="shared" si="290"/>
        <v>29524531520.333332</v>
      </c>
      <c r="H2369" s="28">
        <f>LN(Data[[#This Row],[Metcalfe
(n^2)]])</f>
        <v>24.24618625930783</v>
      </c>
      <c r="I2369" s="42">
        <f t="shared" si="291"/>
        <v>24.091426900201967</v>
      </c>
      <c r="J2369" s="40">
        <f>Data[[#This Row],[DAA 
(n)]]*LN(Data[[#This Row],[DAA 
(n)]])</f>
        <v>2231546.2447479148</v>
      </c>
      <c r="K2369" s="40">
        <f t="shared" si="292"/>
        <v>2062860.0699606687</v>
      </c>
      <c r="L2369" s="29">
        <f>LN(Data[[#This Row],[MA'[n*ln(n)']
30d]])</f>
        <v>14.539603961328638</v>
      </c>
      <c r="M2369" s="43">
        <f t="shared" si="293"/>
        <v>14.497356666100522</v>
      </c>
      <c r="N2369" s="40">
        <f>Data[[#This Row],[DAA 
(n)]]^1.5</f>
        <v>78974825.451894626</v>
      </c>
      <c r="O2369" s="40">
        <f t="shared" si="294"/>
        <v>71013457.067338869</v>
      </c>
      <c r="P2369" s="43">
        <f>LN(Data[[#This Row],[MA'[n^1.5']]])</f>
        <v>18.078379953205584</v>
      </c>
      <c r="Q2369" s="43">
        <f t="shared" si="295"/>
        <v>18.020441620450299</v>
      </c>
      <c r="R2369" s="30">
        <f>$O$1+$O$2*Data[[#This Row],[MA'[ln(n^2)']]]</f>
        <v>24.091426900201967</v>
      </c>
      <c r="S2369" s="30">
        <f>$Q$1+$Q$2*Data[[#This Row],[MA'[ln(n*ln(n))']]]</f>
        <v>20.440638499065859</v>
      </c>
      <c r="T2369" s="31">
        <f>$O$3*Data[[#This Row],[Metcalfe
(n^2)]]</f>
        <v>17619283487.52</v>
      </c>
      <c r="U2369" s="31">
        <f t="shared" si="296"/>
        <v>15352756390.573334</v>
      </c>
      <c r="V2369" s="30">
        <f>LN(Data[[#This Row],[MA'[NVA']
30d]]/Data[[#This Row],[MA'[NVMetcalfe calc']]])</f>
        <v>-0.6963748649188175</v>
      </c>
      <c r="W2369" s="30">
        <f>$Q$3+Data[[#This Row],[NVM
(scaled)]]/((Data[[#This Row],[Upper Bound]]-Data[[#This Row],[Lower Bound]])/2)</f>
        <v>0.20850713412910532</v>
      </c>
      <c r="X2369" s="30">
        <f>(Data[[#This Row],[Upper Bound]]+Data[[#This Row],[Lower Bound]])/2</f>
        <v>22.266032699633911</v>
      </c>
      <c r="Y2369" s="32">
        <f>LN(Data[[#This Row],[NVActual]]/Data[[#This Row],[MA'[n^2']
30d]])</f>
        <v>-1.3230179870392751</v>
      </c>
      <c r="Z2369" s="32">
        <f>LN(Data[[#This Row],[NVActual]]/Data[[#This Row],[MA'[n*ln(n)']
30d]])</f>
        <v>8.2458653833161684</v>
      </c>
      <c r="AA2369" s="32">
        <f>LN(Data[[#This Row],[NVActual]]/Data[[#This Row],[MA'[n^1.5']]])</f>
        <v>4.7070893914392231</v>
      </c>
      <c r="AB2369" s="32">
        <f>LN(Data[[#This Row],[NVActual]]/Data[[#This Row],[Metcalfe
(n^2)]])</f>
        <v>-1.4607169146630228</v>
      </c>
      <c r="AC2369" s="34">
        <f>1+Data[[#This Row],[MA'[NVMetcalfe calc']]]/((Data[[#This Row],[NVM_norm
(scaled)]]-Data[[#This Row],[NV_fund.]])/2)</f>
        <v>-1392065155.6269169</v>
      </c>
    </row>
    <row r="2370" spans="1:29" x14ac:dyDescent="0.2">
      <c r="A2370" s="23">
        <v>41806</v>
      </c>
      <c r="B2370" s="24">
        <v>7621562611.5215702</v>
      </c>
      <c r="C2370" s="24">
        <f t="shared" si="289"/>
        <v>7580035109.1526594</v>
      </c>
      <c r="D2370" s="25">
        <f>LN(Data[[#This Row],[NVActual]])</f>
        <v>22.754247252750393</v>
      </c>
      <c r="E2370" s="26">
        <v>177312</v>
      </c>
      <c r="F2370" s="40">
        <f>Data[[#This Row],[DAA 
(n)]]^2</f>
        <v>31439545344</v>
      </c>
      <c r="G2370" s="41">
        <f t="shared" si="290"/>
        <v>29444860816.766666</v>
      </c>
      <c r="H2370" s="28">
        <f>LN(Data[[#This Row],[Metcalfe
(n^2)]])</f>
        <v>24.171332343334154</v>
      </c>
      <c r="I2370" s="42">
        <f t="shared" si="291"/>
        <v>24.088988519256006</v>
      </c>
      <c r="J2370" s="40">
        <f>Data[[#This Row],[DAA 
(n)]]*LN(Data[[#This Row],[DAA 
(n)]])</f>
        <v>2142933.6402306329</v>
      </c>
      <c r="K2370" s="40">
        <f t="shared" si="292"/>
        <v>2059972.1831390909</v>
      </c>
      <c r="L2370" s="29">
        <f>LN(Data[[#This Row],[MA'[n*ln(n)']
30d]])</f>
        <v>14.538203037344054</v>
      </c>
      <c r="M2370" s="43">
        <f t="shared" si="293"/>
        <v>14.494438871409903</v>
      </c>
      <c r="N2370" s="40">
        <f>Data[[#This Row],[DAA 
(n)]]^1.5</f>
        <v>74663301.989902169</v>
      </c>
      <c r="O2370" s="40">
        <f t="shared" si="294"/>
        <v>70872919.481938735</v>
      </c>
      <c r="P2370" s="43">
        <f>LN(Data[[#This Row],[MA'[n^1.5']]])</f>
        <v>18.076398964829146</v>
      </c>
      <c r="Q2370" s="43">
        <f t="shared" si="295"/>
        <v>18.016404570835714</v>
      </c>
      <c r="R2370" s="30">
        <f>$O$1+$O$2*Data[[#This Row],[MA'[ln(n^2)']]]</f>
        <v>24.088988519256006</v>
      </c>
      <c r="S2370" s="30">
        <f>$Q$1+$Q$2*Data[[#This Row],[MA'[ln(n*ln(n))']]]</f>
        <v>20.435824137826337</v>
      </c>
      <c r="T2370" s="31">
        <f>$O$3*Data[[#This Row],[Metcalfe
(n^2)]]</f>
        <v>16348563578.880001</v>
      </c>
      <c r="U2370" s="31">
        <f t="shared" si="296"/>
        <v>15311327624.718666</v>
      </c>
      <c r="V2370" s="30">
        <f>LN(Data[[#This Row],[MA'[NVA']
30d]]/Data[[#This Row],[MA'[NVMetcalfe calc']]])</f>
        <v>-0.70307509063226048</v>
      </c>
      <c r="W2370" s="30">
        <f>$Q$3+Data[[#This Row],[NVM
(scaled)]]/((Data[[#This Row],[Upper Bound]]-Data[[#This Row],[Lower Bound]])/2)</f>
        <v>0.20508707672381743</v>
      </c>
      <c r="X2370" s="30">
        <f>(Data[[#This Row],[Upper Bound]]+Data[[#This Row],[Lower Bound]])/2</f>
        <v>22.262406328541172</v>
      </c>
      <c r="Y2370" s="29">
        <f>LN(Data[[#This Row],[NVActual]]/Data[[#This Row],[MA'[n^2']
30d]])</f>
        <v>-1.3515379736928326</v>
      </c>
      <c r="Z2370" s="29">
        <f>LN(Data[[#This Row],[NVActual]]/Data[[#This Row],[MA'[n*ln(n)']
30d]])</f>
        <v>8.2160442154063364</v>
      </c>
      <c r="AA2370" s="29">
        <f>LN(Data[[#This Row],[NVActual]]/Data[[#This Row],[MA'[n^1.5']]])</f>
        <v>4.6778482879212477</v>
      </c>
      <c r="AB2370" s="29">
        <f>LN(Data[[#This Row],[NVActual]]/Data[[#This Row],[Metcalfe
(n^2)]])</f>
        <v>-1.4170850905837609</v>
      </c>
      <c r="AC2370" s="26">
        <f>1+Data[[#This Row],[MA'[NVMetcalfe calc']]]/((Data[[#This Row],[NVM_norm
(scaled)]]-Data[[#This Row],[NV_fund.]])/2)</f>
        <v>-1388321712.0710142</v>
      </c>
    </row>
    <row r="2371" spans="1:29" x14ac:dyDescent="0.2">
      <c r="A2371" s="23">
        <v>41805</v>
      </c>
      <c r="B2371" s="24">
        <v>7607913697.2776899</v>
      </c>
      <c r="C2371" s="24">
        <f t="shared" si="289"/>
        <v>7517384881.8086119</v>
      </c>
      <c r="D2371" s="25">
        <f>LN(Data[[#This Row],[NVActual]])</f>
        <v>22.752454818444519</v>
      </c>
      <c r="E2371" s="26">
        <v>177382</v>
      </c>
      <c r="F2371" s="40">
        <f>Data[[#This Row],[DAA 
(n)]]^2</f>
        <v>31464373924</v>
      </c>
      <c r="G2371" s="41">
        <f t="shared" si="290"/>
        <v>29148526879.466667</v>
      </c>
      <c r="H2371" s="28">
        <f>LN(Data[[#This Row],[Metcalfe
(n^2)]])</f>
        <v>24.172121756190403</v>
      </c>
      <c r="I2371" s="42">
        <f t="shared" si="291"/>
        <v>24.077910105712981</v>
      </c>
      <c r="J2371" s="40">
        <f>Data[[#This Row],[DAA 
(n)]]*LN(Data[[#This Row],[DAA 
(n)]])</f>
        <v>2143849.6506782831</v>
      </c>
      <c r="K2371" s="40">
        <f t="shared" si="292"/>
        <v>2048204.0688355053</v>
      </c>
      <c r="L2371" s="29">
        <f>LN(Data[[#This Row],[MA'[n*ln(n)']
30d]])</f>
        <v>14.53247390316359</v>
      </c>
      <c r="M2371" s="43">
        <f t="shared" si="293"/>
        <v>14.491338002706074</v>
      </c>
      <c r="N2371" s="40">
        <f>Data[[#This Row],[DAA 
(n)]]^1.5</f>
        <v>74707520.206381872</v>
      </c>
      <c r="O2371" s="40">
        <f t="shared" si="294"/>
        <v>70323830.511828378</v>
      </c>
      <c r="P2371" s="43">
        <f>LN(Data[[#This Row],[MA'[n^1.5']]])</f>
        <v>18.068621282437658</v>
      </c>
      <c r="Q2371" s="43">
        <f t="shared" si="295"/>
        <v>18.01211211361349</v>
      </c>
      <c r="R2371" s="30">
        <f>$O$1+$O$2*Data[[#This Row],[MA'[ln(n^2)']]]</f>
        <v>24.077910105712981</v>
      </c>
      <c r="S2371" s="30">
        <f>$Q$1+$Q$2*Data[[#This Row],[MA'[ln(n*ln(n))']]]</f>
        <v>20.430707704465021</v>
      </c>
      <c r="T2371" s="31">
        <f>$O$3*Data[[#This Row],[Metcalfe
(n^2)]]</f>
        <v>16361474440.480001</v>
      </c>
      <c r="U2371" s="31">
        <f t="shared" si="296"/>
        <v>15157233977.322666</v>
      </c>
      <c r="V2371" s="30">
        <f>LN(Data[[#This Row],[MA'[NVA']
30d]]/Data[[#This Row],[MA'[NVMetcalfe calc']]])</f>
        <v>-0.70125958584321757</v>
      </c>
      <c r="W2371" s="30">
        <f>$Q$3+Data[[#This Row],[NVM
(scaled)]]/((Data[[#This Row],[Upper Bound]]-Data[[#This Row],[Lower Bound]])/2)</f>
        <v>0.20545343049606002</v>
      </c>
      <c r="X2371" s="30">
        <f>(Data[[#This Row],[Upper Bound]]+Data[[#This Row],[Lower Bound]])/2</f>
        <v>22.254308905089001</v>
      </c>
      <c r="Y2371" s="32">
        <f>LN(Data[[#This Row],[NVActual]]/Data[[#This Row],[MA'[n^2']
30d]])</f>
        <v>-1.3432153941540597</v>
      </c>
      <c r="Z2371" s="32">
        <f>LN(Data[[#This Row],[NVActual]]/Data[[#This Row],[MA'[n*ln(n)']
30d]])</f>
        <v>8.2199809152809316</v>
      </c>
      <c r="AA2371" s="32">
        <f>LN(Data[[#This Row],[NVActual]]/Data[[#This Row],[MA'[n^1.5']]])</f>
        <v>4.6838335360068619</v>
      </c>
      <c r="AB2371" s="32">
        <f>LN(Data[[#This Row],[NVActual]]/Data[[#This Row],[Metcalfe
(n^2)]])</f>
        <v>-1.4196669377458835</v>
      </c>
      <c r="AC2371" s="34">
        <f>1+Data[[#This Row],[MA'[NVMetcalfe calc']]]/((Data[[#This Row],[NVM_norm
(scaled)]]-Data[[#This Row],[NV_fund.]])/2)</f>
        <v>-1374877166.1879711</v>
      </c>
    </row>
    <row r="2372" spans="1:29" x14ac:dyDescent="0.2">
      <c r="A2372" s="23">
        <v>41804</v>
      </c>
      <c r="B2372" s="24">
        <v>7422437719.8465099</v>
      </c>
      <c r="C2372" s="24">
        <f t="shared" si="289"/>
        <v>7454920351.4028111</v>
      </c>
      <c r="D2372" s="25">
        <f>LN(Data[[#This Row],[NVActual]])</f>
        <v>22.727773373842368</v>
      </c>
      <c r="E2372" s="26">
        <v>149660</v>
      </c>
      <c r="F2372" s="40">
        <f>Data[[#This Row],[DAA 
(n)]]^2</f>
        <v>22398115600</v>
      </c>
      <c r="G2372" s="41">
        <f t="shared" si="290"/>
        <v>28913120713.466667</v>
      </c>
      <c r="H2372" s="28">
        <f>LN(Data[[#This Row],[Metcalfe
(n^2)]])</f>
        <v>23.832242667268698</v>
      </c>
      <c r="I2372" s="42">
        <f t="shared" si="291"/>
        <v>24.069437336374683</v>
      </c>
      <c r="J2372" s="40">
        <f>Data[[#This Row],[DAA 
(n)]]*LN(Data[[#This Row],[DAA 
(n)]])</f>
        <v>1783366.7187917167</v>
      </c>
      <c r="K2372" s="40">
        <f t="shared" si="292"/>
        <v>2039013.564420592</v>
      </c>
      <c r="L2372" s="29">
        <f>LN(Data[[#This Row],[MA'[n*ln(n)']
30d]])</f>
        <v>14.527976702021268</v>
      </c>
      <c r="M2372" s="43">
        <f t="shared" si="293"/>
        <v>14.488498815521549</v>
      </c>
      <c r="N2372" s="40">
        <f>Data[[#This Row],[DAA 
(n)]]^1.5</f>
        <v>57897340.013993636</v>
      </c>
      <c r="O2372" s="40">
        <f t="shared" si="294"/>
        <v>69891603.361341968</v>
      </c>
      <c r="P2372" s="43">
        <f>LN(Data[[#This Row],[MA'[n^1.5']]])</f>
        <v>18.062456076402672</v>
      </c>
      <c r="Q2372" s="43">
        <f t="shared" si="295"/>
        <v>18.008175940207877</v>
      </c>
      <c r="R2372" s="30">
        <f>$O$1+$O$2*Data[[#This Row],[MA'[ln(n^2)']]]</f>
        <v>24.069437336374683</v>
      </c>
      <c r="S2372" s="30">
        <f>$Q$1+$Q$2*Data[[#This Row],[MA'[ln(n*ln(n))']]]</f>
        <v>20.426023045610552</v>
      </c>
      <c r="T2372" s="31">
        <f>$O$3*Data[[#This Row],[Metcalfe
(n^2)]]</f>
        <v>11647020112</v>
      </c>
      <c r="U2372" s="31">
        <f t="shared" si="296"/>
        <v>15034822771.002666</v>
      </c>
      <c r="V2372" s="30">
        <f>LN(Data[[#This Row],[MA'[NVA']
30d]]/Data[[#This Row],[MA'[NVMetcalfe calc']]])</f>
        <v>-0.70149476436613367</v>
      </c>
      <c r="W2372" s="30">
        <f>$Q$3+Data[[#This Row],[NVM
(scaled)]]/((Data[[#This Row],[Upper Bound]]-Data[[#This Row],[Lower Bound]])/2)</f>
        <v>0.20492451399535477</v>
      </c>
      <c r="X2372" s="30">
        <f>(Data[[#This Row],[Upper Bound]]+Data[[#This Row],[Lower Bound]])/2</f>
        <v>22.24773019099262</v>
      </c>
      <c r="Y2372" s="29">
        <f>LN(Data[[#This Row],[NVActual]]/Data[[#This Row],[MA'[n^2']
30d]])</f>
        <v>-1.359787959120013</v>
      </c>
      <c r="Z2372" s="29">
        <f>LN(Data[[#This Row],[NVActual]]/Data[[#This Row],[MA'[n*ln(n)']
30d]])</f>
        <v>8.1997966718210993</v>
      </c>
      <c r="AA2372" s="29">
        <f>LN(Data[[#This Row],[NVActual]]/Data[[#This Row],[MA'[n^1.5']]])</f>
        <v>4.6653172974396959</v>
      </c>
      <c r="AB2372" s="29">
        <f>LN(Data[[#This Row],[NVActual]]/Data[[#This Row],[Metcalfe
(n^2)]])</f>
        <v>-1.104469293426332</v>
      </c>
      <c r="AC2372" s="26">
        <f>1+Data[[#This Row],[MA'[NVMetcalfe calc']]]/((Data[[#This Row],[NVM_norm
(scaled)]]-Data[[#This Row],[NV_fund.]])/2)</f>
        <v>-1364147829.4816916</v>
      </c>
    </row>
    <row r="2373" spans="1:29" x14ac:dyDescent="0.2">
      <c r="A2373" s="23">
        <v>41803</v>
      </c>
      <c r="B2373" s="24">
        <v>7696859223.0173597</v>
      </c>
      <c r="C2373" s="24">
        <f t="shared" si="289"/>
        <v>7397812528.6650047</v>
      </c>
      <c r="D2373" s="25">
        <f>LN(Data[[#This Row],[NVActual]])</f>
        <v>22.764078189480397</v>
      </c>
      <c r="E2373" s="26">
        <v>173708</v>
      </c>
      <c r="F2373" s="40">
        <f>Data[[#This Row],[DAA 
(n)]]^2</f>
        <v>30174469264</v>
      </c>
      <c r="G2373" s="41">
        <f t="shared" si="290"/>
        <v>29201703629.333332</v>
      </c>
      <c r="H2373" s="28">
        <f>LN(Data[[#This Row],[Metcalfe
(n^2)]])</f>
        <v>24.130262015175489</v>
      </c>
      <c r="I2373" s="42">
        <f t="shared" si="291"/>
        <v>24.080330750211711</v>
      </c>
      <c r="J2373" s="40">
        <f>Data[[#This Row],[DAA 
(n)]]*LN(Data[[#This Row],[DAA 
(n)]])</f>
        <v>2095809.777066052</v>
      </c>
      <c r="K2373" s="40">
        <f t="shared" si="292"/>
        <v>2050525.5384389919</v>
      </c>
      <c r="L2373" s="29">
        <f>LN(Data[[#This Row],[MA'[n*ln(n)']
30d]])</f>
        <v>14.533606678474069</v>
      </c>
      <c r="M2373" s="43">
        <f t="shared" si="293"/>
        <v>14.486013437117009</v>
      </c>
      <c r="N2373" s="40">
        <f>Data[[#This Row],[DAA 
(n)]]^1.5</f>
        <v>72398526.966443881</v>
      </c>
      <c r="O2373" s="40">
        <f t="shared" si="294"/>
        <v>70427638.92876178</v>
      </c>
      <c r="P2373" s="43">
        <f>LN(Data[[#This Row],[MA'[n^1.5']]])</f>
        <v>18.070096342501589</v>
      </c>
      <c r="Q2373" s="43">
        <f t="shared" si="295"/>
        <v>18.004735482489256</v>
      </c>
      <c r="R2373" s="30">
        <f>$O$1+$O$2*Data[[#This Row],[MA'[ln(n^2)']]]</f>
        <v>24.080330750211711</v>
      </c>
      <c r="S2373" s="30">
        <f>$Q$1+$Q$2*Data[[#This Row],[MA'[ln(n*ln(n))']]]</f>
        <v>20.421922171243065</v>
      </c>
      <c r="T2373" s="31">
        <f>$O$3*Data[[#This Row],[Metcalfe
(n^2)]]</f>
        <v>15690724017.280001</v>
      </c>
      <c r="U2373" s="31">
        <f t="shared" si="296"/>
        <v>15184885887.253334</v>
      </c>
      <c r="V2373" s="30">
        <f>LN(Data[[#This Row],[MA'[NVA']
30d]]/Data[[#This Row],[MA'[NVMetcalfe calc']]])</f>
        <v>-0.71911623135985625</v>
      </c>
      <c r="W2373" s="30">
        <f>$Q$3+Data[[#This Row],[NVM
(scaled)]]/((Data[[#This Row],[Upper Bound]]-Data[[#This Row],[Lower Bound]])/2)</f>
        <v>0.19686937183895159</v>
      </c>
      <c r="X2373" s="30">
        <f>(Data[[#This Row],[Upper Bound]]+Data[[#This Row],[Lower Bound]])/2</f>
        <v>22.251126460727388</v>
      </c>
      <c r="Y2373" s="32">
        <f>LN(Data[[#This Row],[NVActual]]/Data[[#This Row],[MA'[n^2']
30d]])</f>
        <v>-1.3334146985086568</v>
      </c>
      <c r="Z2373" s="32">
        <f>LN(Data[[#This Row],[NVActual]]/Data[[#This Row],[MA'[n*ln(n)']
30d]])</f>
        <v>8.2304715110063267</v>
      </c>
      <c r="AA2373" s="32">
        <f>LN(Data[[#This Row],[NVActual]]/Data[[#This Row],[MA'[n^1.5']]])</f>
        <v>4.6939818469788079</v>
      </c>
      <c r="AB2373" s="32">
        <f>LN(Data[[#This Row],[NVActual]]/Data[[#This Row],[Metcalfe
(n^2)]])</f>
        <v>-1.3661838256950949</v>
      </c>
      <c r="AC2373" s="34">
        <f>1+Data[[#This Row],[MA'[NVMetcalfe calc']]]/((Data[[#This Row],[NVM_norm
(scaled)]]-Data[[#This Row],[NV_fund.]])/2)</f>
        <v>-1377048051.5416484</v>
      </c>
    </row>
    <row r="2374" spans="1:29" x14ac:dyDescent="0.2">
      <c r="A2374" s="23">
        <v>41802</v>
      </c>
      <c r="B2374" s="24">
        <v>7629087562.6633902</v>
      </c>
      <c r="C2374" s="24">
        <f t="shared" si="289"/>
        <v>7330594110.6626196</v>
      </c>
      <c r="D2374" s="25">
        <f>LN(Data[[#This Row],[NVActual]])</f>
        <v>22.755234089595582</v>
      </c>
      <c r="E2374" s="26">
        <v>172729</v>
      </c>
      <c r="F2374" s="40">
        <f>Data[[#This Row],[DAA 
(n)]]^2</f>
        <v>29835307441</v>
      </c>
      <c r="G2374" s="41">
        <f t="shared" si="290"/>
        <v>29039871075.233334</v>
      </c>
      <c r="H2374" s="28">
        <f>LN(Data[[#This Row],[Metcalfe
(n^2)]])</f>
        <v>24.118958342576597</v>
      </c>
      <c r="I2374" s="42">
        <f t="shared" si="291"/>
        <v>24.074483362910744</v>
      </c>
      <c r="J2374" s="40">
        <f>Data[[#This Row],[DAA 
(n)]]*LN(Data[[#This Row],[DAA 
(n)]])</f>
        <v>2083021.7777774564</v>
      </c>
      <c r="K2374" s="40">
        <f t="shared" si="292"/>
        <v>2044193.8485147103</v>
      </c>
      <c r="L2374" s="29">
        <f>LN(Data[[#This Row],[MA'[n*ln(n)']
30d]])</f>
        <v>14.530514063634111</v>
      </c>
      <c r="M2374" s="43">
        <f t="shared" si="293"/>
        <v>14.48353412806426</v>
      </c>
      <c r="N2374" s="40">
        <f>Data[[#This Row],[DAA 
(n)]]^1.5</f>
        <v>71787344.420701832</v>
      </c>
      <c r="O2374" s="40">
        <f t="shared" si="294"/>
        <v>70130132.197065055</v>
      </c>
      <c r="P2374" s="43">
        <f>LN(Data[[#This Row],[MA'[n^1.5']]])</f>
        <v>18.06586310554005</v>
      </c>
      <c r="Q2374" s="43">
        <f t="shared" si="295"/>
        <v>18.001328225869322</v>
      </c>
      <c r="R2374" s="30">
        <f>$O$1+$O$2*Data[[#This Row],[MA'[ln(n^2)']]]</f>
        <v>24.074483362910744</v>
      </c>
      <c r="S2374" s="30">
        <f>$Q$1+$Q$2*Data[[#This Row],[MA'[ln(n*ln(n))']]]</f>
        <v>20.417831311306028</v>
      </c>
      <c r="T2374" s="31">
        <f>$O$3*Data[[#This Row],[Metcalfe
(n^2)]]</f>
        <v>15514359869.32</v>
      </c>
      <c r="U2374" s="31">
        <f t="shared" si="296"/>
        <v>15100732959.121334</v>
      </c>
      <c r="V2374" s="30">
        <f>LN(Data[[#This Row],[MA'[NVA']
30d]]/Data[[#This Row],[MA'[NVMetcalfe calc']]])</f>
        <v>-0.72268671843582144</v>
      </c>
      <c r="W2374" s="30">
        <f>$Q$3+Data[[#This Row],[NVM
(scaled)]]/((Data[[#This Row],[Upper Bound]]-Data[[#This Row],[Lower Bound]])/2)</f>
        <v>0.19472765347270515</v>
      </c>
      <c r="X2374" s="30">
        <f>(Data[[#This Row],[Upper Bound]]+Data[[#This Row],[Lower Bound]])/2</f>
        <v>22.246157337108386</v>
      </c>
      <c r="Y2374" s="29">
        <f>LN(Data[[#This Row],[NVActual]]/Data[[#This Row],[MA'[n^2']
30d]])</f>
        <v>-1.3367014977394887</v>
      </c>
      <c r="Z2374" s="29">
        <f>LN(Data[[#This Row],[NVActual]]/Data[[#This Row],[MA'[n*ln(n)']
30d]])</f>
        <v>8.2247200259614708</v>
      </c>
      <c r="AA2374" s="29">
        <f>LN(Data[[#This Row],[NVActual]]/Data[[#This Row],[MA'[n^1.5']]])</f>
        <v>4.6893709840555324</v>
      </c>
      <c r="AB2374" s="29">
        <f>LN(Data[[#This Row],[NVActual]]/Data[[#This Row],[Metcalfe
(n^2)]])</f>
        <v>-1.3637242529810152</v>
      </c>
      <c r="AC2374" s="26">
        <f>1+Data[[#This Row],[MA'[NVMetcalfe calc']]]/((Data[[#This Row],[NVM_norm
(scaled)]]-Data[[#This Row],[NV_fund.]])/2)</f>
        <v>-1369592191.0498021</v>
      </c>
    </row>
    <row r="2375" spans="1:29" x14ac:dyDescent="0.2">
      <c r="A2375" s="23">
        <v>41801</v>
      </c>
      <c r="B2375" s="24">
        <v>8135608711.2981596</v>
      </c>
      <c r="C2375" s="24">
        <f t="shared" si="289"/>
        <v>7263093121.5250263</v>
      </c>
      <c r="D2375" s="25">
        <f>LN(Data[[#This Row],[NVActual]])</f>
        <v>22.81951640103788</v>
      </c>
      <c r="E2375" s="26">
        <v>173422</v>
      </c>
      <c r="F2375" s="40">
        <f>Data[[#This Row],[DAA 
(n)]]^2</f>
        <v>30075190084</v>
      </c>
      <c r="G2375" s="41">
        <f t="shared" si="290"/>
        <v>28766386209.733334</v>
      </c>
      <c r="H2375" s="28">
        <f>LN(Data[[#This Row],[Metcalfe
(n^2)]])</f>
        <v>24.126966419119682</v>
      </c>
      <c r="I2375" s="42">
        <f t="shared" si="291"/>
        <v>24.063764160855349</v>
      </c>
      <c r="J2375" s="40">
        <f>Data[[#This Row],[DAA 
(n)]]*LN(Data[[#This Row],[DAA 
(n)]])</f>
        <v>2092073.3851682867</v>
      </c>
      <c r="K2375" s="40">
        <f t="shared" si="292"/>
        <v>2033092.7259485163</v>
      </c>
      <c r="L2375" s="29">
        <f>LN(Data[[#This Row],[MA'[n*ln(n)']
30d]])</f>
        <v>14.525068701972977</v>
      </c>
      <c r="M2375" s="43">
        <f t="shared" si="293"/>
        <v>14.481339871301005</v>
      </c>
      <c r="N2375" s="40">
        <f>Data[[#This Row],[DAA 
(n)]]^1.5</f>
        <v>72219800.711075395</v>
      </c>
      <c r="O2375" s="40">
        <f t="shared" si="294"/>
        <v>69617327.868558139</v>
      </c>
      <c r="P2375" s="43">
        <f>LN(Data[[#This Row],[MA'[n^1.5']]])</f>
        <v>18.058524057947057</v>
      </c>
      <c r="Q2375" s="43">
        <f t="shared" si="295"/>
        <v>17.998320745056201</v>
      </c>
      <c r="R2375" s="30">
        <f>$O$1+$O$2*Data[[#This Row],[MA'[ln(n^2)']]]</f>
        <v>24.063764160855349</v>
      </c>
      <c r="S2375" s="30">
        <f>$Q$1+$Q$2*Data[[#This Row],[MA'[ln(n*ln(n))']]]</f>
        <v>20.414210787646656</v>
      </c>
      <c r="T2375" s="31">
        <f>$O$3*Data[[#This Row],[Metcalfe
(n^2)]]</f>
        <v>15639098843.68</v>
      </c>
      <c r="U2375" s="31">
        <f t="shared" si="296"/>
        <v>14958520829.061337</v>
      </c>
      <c r="V2375" s="30">
        <f>LN(Data[[#This Row],[MA'[NVA']
30d]]/Data[[#This Row],[MA'[NVMetcalfe calc']]])</f>
        <v>-0.72247530469502907</v>
      </c>
      <c r="W2375" s="30">
        <f>$Q$3+Data[[#This Row],[NVM
(scaled)]]/((Data[[#This Row],[Upper Bound]]-Data[[#This Row],[Lower Bound]])/2)</f>
        <v>0.19407467390464406</v>
      </c>
      <c r="X2375" s="30">
        <f>(Data[[#This Row],[Upper Bound]]+Data[[#This Row],[Lower Bound]])/2</f>
        <v>22.238987474251005</v>
      </c>
      <c r="Y2375" s="32">
        <f>LN(Data[[#This Row],[NVActual]]/Data[[#This Row],[MA'[n^2']
30d]])</f>
        <v>-1.2629569959103191</v>
      </c>
      <c r="Z2375" s="32">
        <f>LN(Data[[#This Row],[NVActual]]/Data[[#This Row],[MA'[n*ln(n)']
30d]])</f>
        <v>8.2944476990649054</v>
      </c>
      <c r="AA2375" s="32">
        <f>LN(Data[[#This Row],[NVActual]]/Data[[#This Row],[MA'[n^1.5']]])</f>
        <v>4.760992343090825</v>
      </c>
      <c r="AB2375" s="32">
        <f>LN(Data[[#This Row],[NVActual]]/Data[[#This Row],[Metcalfe
(n^2)]])</f>
        <v>-1.3074500180818016</v>
      </c>
      <c r="AC2375" s="34">
        <f>1+Data[[#This Row],[MA'[NVMetcalfe calc']]]/((Data[[#This Row],[NVM_norm
(scaled)]]-Data[[#This Row],[NV_fund.]])/2)</f>
        <v>-1357095031.7212286</v>
      </c>
    </row>
    <row r="2376" spans="1:29" x14ac:dyDescent="0.2">
      <c r="A2376" s="23">
        <v>41800</v>
      </c>
      <c r="B2376" s="24">
        <v>8383780238.0029402</v>
      </c>
      <c r="C2376" s="24">
        <f t="shared" si="289"/>
        <v>7179616636.2839012</v>
      </c>
      <c r="D2376" s="25">
        <f>LN(Data[[#This Row],[NVActual]])</f>
        <v>22.849564752111295</v>
      </c>
      <c r="E2376" s="26">
        <v>182372</v>
      </c>
      <c r="F2376" s="40">
        <f>Data[[#This Row],[DAA 
(n)]]^2</f>
        <v>33259546384</v>
      </c>
      <c r="G2376" s="41">
        <f t="shared" si="290"/>
        <v>28568727558.400002</v>
      </c>
      <c r="H2376" s="28">
        <f>LN(Data[[#This Row],[Metcalfe
(n^2)]])</f>
        <v>24.227607672133523</v>
      </c>
      <c r="I2376" s="42">
        <f t="shared" si="291"/>
        <v>24.056443979808481</v>
      </c>
      <c r="J2376" s="40">
        <f>Data[[#This Row],[DAA 
(n)]]*LN(Data[[#This Row],[DAA 
(n)]])</f>
        <v>2209218.6331911674</v>
      </c>
      <c r="K2376" s="40">
        <f t="shared" si="292"/>
        <v>2025272.2299288877</v>
      </c>
      <c r="L2376" s="29">
        <f>LN(Data[[#This Row],[MA'[n*ln(n)']
30d]])</f>
        <v>14.521214684020048</v>
      </c>
      <c r="M2376" s="43">
        <f t="shared" si="293"/>
        <v>14.479517589830653</v>
      </c>
      <c r="N2376" s="40">
        <f>Data[[#This Row],[DAA 
(n)]]^1.5</f>
        <v>77882026.123765171</v>
      </c>
      <c r="O2376" s="40">
        <f t="shared" si="294"/>
        <v>69251762.444397658</v>
      </c>
      <c r="P2376" s="43">
        <f>LN(Data[[#This Row],[MA'[n^1.5']]])</f>
        <v>18.053259153168479</v>
      </c>
      <c r="Q2376" s="43">
        <f t="shared" si="295"/>
        <v>17.995820299817975</v>
      </c>
      <c r="R2376" s="30">
        <f>$O$1+$O$2*Data[[#This Row],[MA'[ln(n^2)']]]</f>
        <v>24.056443979808481</v>
      </c>
      <c r="S2376" s="30">
        <f>$Q$1+$Q$2*Data[[#This Row],[MA'[ln(n*ln(n))']]]</f>
        <v>20.411204023220577</v>
      </c>
      <c r="T2376" s="31">
        <f>$O$3*Data[[#This Row],[Metcalfe
(n^2)]]</f>
        <v>17294964119.68</v>
      </c>
      <c r="U2376" s="31">
        <f t="shared" si="296"/>
        <v>14855738330.368002</v>
      </c>
      <c r="V2376" s="30">
        <f>LN(Data[[#This Row],[MA'[NVA']
30d]]/Data[[#This Row],[MA'[NVMetcalfe calc']]])</f>
        <v>-0.72714022180186311</v>
      </c>
      <c r="W2376" s="30">
        <f>$Q$3+Data[[#This Row],[NVM
(scaled)]]/((Data[[#This Row],[Upper Bound]]-Data[[#This Row],[Lower Bound]])/2)</f>
        <v>0.19104671820699748</v>
      </c>
      <c r="X2376" s="30">
        <f>(Data[[#This Row],[Upper Bound]]+Data[[#This Row],[Lower Bound]])/2</f>
        <v>22.233824001514527</v>
      </c>
      <c r="Y2376" s="29">
        <f>LN(Data[[#This Row],[NVActual]]/Data[[#This Row],[MA'[n^2']
30d]])</f>
        <v>-1.2260137624030816</v>
      </c>
      <c r="Z2376" s="29">
        <f>LN(Data[[#This Row],[NVActual]]/Data[[#This Row],[MA'[n*ln(n)']
30d]])</f>
        <v>8.3283500680912468</v>
      </c>
      <c r="AA2376" s="29">
        <f>LN(Data[[#This Row],[NVActual]]/Data[[#This Row],[MA'[n^1.5']]])</f>
        <v>4.7963055989428147</v>
      </c>
      <c r="AB2376" s="29">
        <f>LN(Data[[#This Row],[NVActual]]/Data[[#This Row],[Metcalfe
(n^2)]])</f>
        <v>-1.3780429200222264</v>
      </c>
      <c r="AC2376" s="26">
        <f>1+Data[[#This Row],[MA'[NVMetcalfe calc']]]/((Data[[#This Row],[NVM_norm
(scaled)]]-Data[[#This Row],[NV_fund.]])/2)</f>
        <v>-1347900777.5119617</v>
      </c>
    </row>
    <row r="2377" spans="1:29" x14ac:dyDescent="0.2">
      <c r="A2377" s="23">
        <v>41799</v>
      </c>
      <c r="B2377" s="24">
        <v>8347582865.6307697</v>
      </c>
      <c r="C2377" s="24">
        <f t="shared" si="289"/>
        <v>7086886185.3978233</v>
      </c>
      <c r="D2377" s="25">
        <f>LN(Data[[#This Row],[NVActual]])</f>
        <v>22.845237856732606</v>
      </c>
      <c r="E2377" s="26">
        <v>162353</v>
      </c>
      <c r="F2377" s="40">
        <f>Data[[#This Row],[DAA 
(n)]]^2</f>
        <v>26358496609</v>
      </c>
      <c r="G2377" s="41">
        <f t="shared" si="290"/>
        <v>28381134278.400002</v>
      </c>
      <c r="H2377" s="28">
        <f>LN(Data[[#This Row],[Metcalfe
(n^2)]])</f>
        <v>23.995056511911784</v>
      </c>
      <c r="I2377" s="42">
        <f t="shared" si="291"/>
        <v>24.050264765333001</v>
      </c>
      <c r="J2377" s="40">
        <f>Data[[#This Row],[DAA 
(n)]]*LN(Data[[#This Row],[DAA 
(n)]])</f>
        <v>1947834.7049392068</v>
      </c>
      <c r="K2377" s="40">
        <f t="shared" si="292"/>
        <v>2018239.8090593233</v>
      </c>
      <c r="L2377" s="29">
        <f>LN(Data[[#This Row],[MA'[n*ln(n)']
30d]])</f>
        <v>14.517736307849901</v>
      </c>
      <c r="M2377" s="43">
        <f t="shared" si="293"/>
        <v>14.477649331127513</v>
      </c>
      <c r="N2377" s="40">
        <f>Data[[#This Row],[DAA 
(n)]]^1.5</f>
        <v>65416977.918281905</v>
      </c>
      <c r="O2377" s="40">
        <f t="shared" si="294"/>
        <v>68914792.613714769</v>
      </c>
      <c r="P2377" s="43">
        <f>LN(Data[[#This Row],[MA'[n^1.5']]])</f>
        <v>18.048381409800697</v>
      </c>
      <c r="Q2377" s="43">
        <f t="shared" si="295"/>
        <v>17.99326560841433</v>
      </c>
      <c r="R2377" s="30">
        <f>$O$1+$O$2*Data[[#This Row],[MA'[ln(n^2)']]]</f>
        <v>24.050264765333001</v>
      </c>
      <c r="S2377" s="30">
        <f>$Q$1+$Q$2*Data[[#This Row],[MA'[ln(n*ln(n))']]]</f>
        <v>20.408121396360393</v>
      </c>
      <c r="T2377" s="31">
        <f>$O$3*Data[[#This Row],[Metcalfe
(n^2)]]</f>
        <v>13706418236.68</v>
      </c>
      <c r="U2377" s="31">
        <f t="shared" si="296"/>
        <v>14758189824.768</v>
      </c>
      <c r="V2377" s="30">
        <f>LN(Data[[#This Row],[MA'[NVA']
30d]]/Data[[#This Row],[MA'[NVMetcalfe calc']]])</f>
        <v>-0.73355211098443374</v>
      </c>
      <c r="W2377" s="30">
        <f>$Q$3+Data[[#This Row],[NVM
(scaled)]]/((Data[[#This Row],[Upper Bound]]-Data[[#This Row],[Lower Bound]])/2)</f>
        <v>0.1871865812677454</v>
      </c>
      <c r="X2377" s="30">
        <f>(Data[[#This Row],[Upper Bound]]+Data[[#This Row],[Lower Bound]])/2</f>
        <v>22.229193080846699</v>
      </c>
      <c r="Y2377" s="32">
        <f>LN(Data[[#This Row],[NVActual]]/Data[[#This Row],[MA'[n^2']
30d]])</f>
        <v>-1.2237526186734504</v>
      </c>
      <c r="Z2377" s="32">
        <f>LN(Data[[#This Row],[NVActual]]/Data[[#This Row],[MA'[n*ln(n)']
30d]])</f>
        <v>8.3275015488827027</v>
      </c>
      <c r="AA2377" s="32">
        <f>LN(Data[[#This Row],[NVActual]]/Data[[#This Row],[MA'[n^1.5']]])</f>
        <v>4.7968564469319075</v>
      </c>
      <c r="AB2377" s="32">
        <f>LN(Data[[#This Row],[NVActual]]/Data[[#This Row],[Metcalfe
(n^2)]])</f>
        <v>-1.1498186551791791</v>
      </c>
      <c r="AC2377" s="34">
        <f>1+Data[[#This Row],[MA'[NVMetcalfe calc']]]/((Data[[#This Row],[NVM_norm
(scaled)]]-Data[[#This Row],[NV_fund.]])/2)</f>
        <v>-1339096766.3519115</v>
      </c>
    </row>
    <row r="2378" spans="1:29" x14ac:dyDescent="0.2">
      <c r="A2378" s="23">
        <v>41798</v>
      </c>
      <c r="B2378" s="24">
        <v>8467123090.8545198</v>
      </c>
      <c r="C2378" s="24">
        <f t="shared" si="289"/>
        <v>7002806268.1334524</v>
      </c>
      <c r="D2378" s="25">
        <f>LN(Data[[#This Row],[NVActual]])</f>
        <v>22.859456629218432</v>
      </c>
      <c r="E2378" s="26">
        <v>172332</v>
      </c>
      <c r="F2378" s="40">
        <f>Data[[#This Row],[DAA 
(n)]]^2</f>
        <v>29698318224</v>
      </c>
      <c r="G2378" s="41">
        <f t="shared" si="290"/>
        <v>28109073092.266666</v>
      </c>
      <c r="H2378" s="28">
        <f>LN(Data[[#This Row],[Metcalfe
(n^2)]])</f>
        <v>24.114356255697238</v>
      </c>
      <c r="I2378" s="42">
        <f t="shared" si="291"/>
        <v>24.037913013403724</v>
      </c>
      <c r="J2378" s="40">
        <f>Data[[#This Row],[DAA 
(n)]]*LN(Data[[#This Row],[DAA 
(n)]])</f>
        <v>2077837.6211284082</v>
      </c>
      <c r="K2378" s="40">
        <f t="shared" si="292"/>
        <v>2006425.7765760054</v>
      </c>
      <c r="L2378" s="29">
        <f>LN(Data[[#This Row],[MA'[n*ln(n)']
30d]])</f>
        <v>14.511865476515251</v>
      </c>
      <c r="M2378" s="43">
        <f t="shared" si="293"/>
        <v>14.47590227735777</v>
      </c>
      <c r="N2378" s="40">
        <f>Data[[#This Row],[DAA 
(n)]]^1.5</f>
        <v>71539992.844411075</v>
      </c>
      <c r="O2378" s="40">
        <f t="shared" si="294"/>
        <v>68385703.661438316</v>
      </c>
      <c r="P2378" s="43">
        <f>LN(Data[[#This Row],[MA'[n^1.5']]])</f>
        <v>18.040674349949292</v>
      </c>
      <c r="Q2378" s="43">
        <f t="shared" si="295"/>
        <v>17.990880888685769</v>
      </c>
      <c r="R2378" s="30">
        <f>$O$1+$O$2*Data[[#This Row],[MA'[ln(n^2)']]]</f>
        <v>24.037913013403724</v>
      </c>
      <c r="S2378" s="30">
        <f>$Q$1+$Q$2*Data[[#This Row],[MA'[ln(n*ln(n))']]]</f>
        <v>20.405238757640319</v>
      </c>
      <c r="T2378" s="31">
        <f>$O$3*Data[[#This Row],[Metcalfe
(n^2)]]</f>
        <v>15443125476.480001</v>
      </c>
      <c r="U2378" s="31">
        <f t="shared" si="296"/>
        <v>14616718007.978668</v>
      </c>
      <c r="V2378" s="30">
        <f>LN(Data[[#This Row],[MA'[NVA']
30d]]/Data[[#This Row],[MA'[NVMetcalfe calc']]])</f>
        <v>-0.73585497849656856</v>
      </c>
      <c r="W2378" s="30">
        <f>$Q$3+Data[[#This Row],[NVM
(scaled)]]/((Data[[#This Row],[Upper Bound]]-Data[[#This Row],[Lower Bound]])/2)</f>
        <v>0.18486872387244696</v>
      </c>
      <c r="X2378" s="30">
        <f>(Data[[#This Row],[Upper Bound]]+Data[[#This Row],[Lower Bound]])/2</f>
        <v>22.221575885522022</v>
      </c>
      <c r="Y2378" s="29">
        <f>LN(Data[[#This Row],[NVActual]]/Data[[#This Row],[MA'[n^2']
30d]])</f>
        <v>-1.199901617797051</v>
      </c>
      <c r="Z2378" s="29">
        <f>LN(Data[[#This Row],[NVActual]]/Data[[#This Row],[MA'[n*ln(n)']
30d]])</f>
        <v>8.3475911527031812</v>
      </c>
      <c r="AA2378" s="29">
        <f>LN(Data[[#This Row],[NVActual]]/Data[[#This Row],[MA'[n^1.5']]])</f>
        <v>4.8187822792691399</v>
      </c>
      <c r="AB2378" s="29">
        <f>LN(Data[[#This Row],[NVActual]]/Data[[#This Row],[Metcalfe
(n^2)]])</f>
        <v>-1.2548996264788055</v>
      </c>
      <c r="AC2378" s="26">
        <f>1+Data[[#This Row],[MA'[NVMetcalfe calc']]]/((Data[[#This Row],[NVM_norm
(scaled)]]-Data[[#This Row],[NV_fund.]])/2)</f>
        <v>-1326579138.1389096</v>
      </c>
    </row>
    <row r="2379" spans="1:29" x14ac:dyDescent="0.2">
      <c r="A2379" s="23">
        <v>41797</v>
      </c>
      <c r="B2379" s="24">
        <v>8451764871.9198103</v>
      </c>
      <c r="C2379" s="24">
        <f t="shared" si="289"/>
        <v>6912949105.9460545</v>
      </c>
      <c r="D2379" s="25">
        <f>LN(Data[[#This Row],[NVActual]])</f>
        <v>22.857641117089386</v>
      </c>
      <c r="E2379" s="26">
        <v>143378</v>
      </c>
      <c r="F2379" s="40">
        <f>Data[[#This Row],[DAA 
(n)]]^2</f>
        <v>20557250884</v>
      </c>
      <c r="G2379" s="41">
        <f t="shared" si="290"/>
        <v>27989474437.099998</v>
      </c>
      <c r="H2379" s="28">
        <f>LN(Data[[#This Row],[Metcalfe
(n^2)]])</f>
        <v>23.746479556725443</v>
      </c>
      <c r="I2379" s="42">
        <f t="shared" si="291"/>
        <v>24.033621069966394</v>
      </c>
      <c r="J2379" s="40">
        <f>Data[[#This Row],[DAA 
(n)]]*LN(Data[[#This Row],[DAA 
(n)]])</f>
        <v>1702361.3729420903</v>
      </c>
      <c r="K2379" s="40">
        <f t="shared" si="292"/>
        <v>2001760.5361444436</v>
      </c>
      <c r="L2379" s="29">
        <f>LN(Data[[#This Row],[MA'[n*ln(n)']
30d]])</f>
        <v>14.509537619387716</v>
      </c>
      <c r="M2379" s="43">
        <f t="shared" si="293"/>
        <v>14.474729638424078</v>
      </c>
      <c r="N2379" s="40">
        <f>Data[[#This Row],[DAA 
(n)]]^1.5</f>
        <v>54290491.95988328</v>
      </c>
      <c r="O2379" s="40">
        <f t="shared" si="294"/>
        <v>68166189.142277762</v>
      </c>
      <c r="P2379" s="43">
        <f>LN(Data[[#This Row],[MA'[n^1.5']]])</f>
        <v>18.037459239506724</v>
      </c>
      <c r="Q2379" s="43">
        <f t="shared" si="295"/>
        <v>17.989274305903791</v>
      </c>
      <c r="R2379" s="30">
        <f>$O$1+$O$2*Data[[#This Row],[MA'[ln(n^2)']]]</f>
        <v>24.033621069966394</v>
      </c>
      <c r="S2379" s="30">
        <f>$Q$1+$Q$2*Data[[#This Row],[MA'[ln(n*ln(n))']]]</f>
        <v>20.403303903399728</v>
      </c>
      <c r="T2379" s="31">
        <f>$O$3*Data[[#This Row],[Metcalfe
(n^2)]]</f>
        <v>10689770459.68</v>
      </c>
      <c r="U2379" s="31">
        <f t="shared" si="296"/>
        <v>14554526707.292004</v>
      </c>
      <c r="V2379" s="30">
        <f>LN(Data[[#This Row],[MA'[NVA']
30d]]/Data[[#This Row],[MA'[NVMetcalfe calc']]])</f>
        <v>-0.74450572427807238</v>
      </c>
      <c r="W2379" s="30">
        <f>$Q$3+Data[[#This Row],[NVM
(scaled)]]/((Data[[#This Row],[Upper Bound]]-Data[[#This Row],[Lower Bound]])/2)</f>
        <v>0.17983984587650736</v>
      </c>
      <c r="X2379" s="30">
        <f>(Data[[#This Row],[Upper Bound]]+Data[[#This Row],[Lower Bound]])/2</f>
        <v>22.218462486683059</v>
      </c>
      <c r="Y2379" s="32">
        <f>LN(Data[[#This Row],[NVActual]]/Data[[#This Row],[MA'[n^2']
30d]])</f>
        <v>-1.197453246398527</v>
      </c>
      <c r="Z2379" s="32">
        <f>LN(Data[[#This Row],[NVActual]]/Data[[#This Row],[MA'[n*ln(n)']
30d]])</f>
        <v>8.3481034977016684</v>
      </c>
      <c r="AA2379" s="32">
        <f>LN(Data[[#This Row],[NVActual]]/Data[[#This Row],[MA'[n^1.5']]])</f>
        <v>4.8201818775826597</v>
      </c>
      <c r="AB2379" s="32">
        <f>LN(Data[[#This Row],[NVActual]]/Data[[#This Row],[Metcalfe
(n^2)]])</f>
        <v>-0.88883843963605769</v>
      </c>
      <c r="AC2379" s="34">
        <f>1+Data[[#This Row],[MA'[NVMetcalfe calc']]]/((Data[[#This Row],[NVM_norm
(scaled)]]-Data[[#This Row],[NV_fund.]])/2)</f>
        <v>-1320819992.5637493</v>
      </c>
    </row>
    <row r="2380" spans="1:29" x14ac:dyDescent="0.2">
      <c r="A2380" s="23">
        <v>41796</v>
      </c>
      <c r="B2380" s="24">
        <v>8363454618.5043602</v>
      </c>
      <c r="C2380" s="24">
        <f t="shared" ref="C2380:C2443" si="297">AVERAGE(B2380:B2409)</f>
        <v>6818316463.0312233</v>
      </c>
      <c r="D2380" s="25">
        <f>LN(Data[[#This Row],[NVActual]])</f>
        <v>22.847137410564756</v>
      </c>
      <c r="E2380" s="26">
        <v>173007</v>
      </c>
      <c r="F2380" s="40">
        <f>Data[[#This Row],[DAA 
(n)]]^2</f>
        <v>29931422049</v>
      </c>
      <c r="G2380" s="41">
        <f t="shared" ref="G2380:G2443" si="298">AVERAGE(F2380:F2409)</f>
        <v>28220918870.599998</v>
      </c>
      <c r="H2380" s="28">
        <f>LN(Data[[#This Row],[Metcalfe
(n^2)]])</f>
        <v>24.122174670178161</v>
      </c>
      <c r="I2380" s="42">
        <f t="shared" ref="I2380:I2443" si="299">AVERAGE(H2380:H2409)</f>
        <v>24.043320853866241</v>
      </c>
      <c r="J2380" s="40">
        <f>Data[[#This Row],[DAA 
(n)]]*LN(Data[[#This Row],[DAA 
(n)]])</f>
        <v>2086652.5365817565</v>
      </c>
      <c r="K2380" s="40">
        <f t="shared" ref="K2380:K2443" si="300">AVERAGE(J2380:J2409)</f>
        <v>2011451.9282502795</v>
      </c>
      <c r="L2380" s="29">
        <f>LN(Data[[#This Row],[MA'[n*ln(n)']
30d]])</f>
        <v>14.514367371627685</v>
      </c>
      <c r="M2380" s="43">
        <f t="shared" ref="M2380:M2443" si="301">AVERAGE(L2380:L2409)</f>
        <v>14.473744318933097</v>
      </c>
      <c r="N2380" s="40">
        <f>Data[[#This Row],[DAA 
(n)]]^1.5</f>
        <v>71960722.1644651</v>
      </c>
      <c r="O2380" s="40">
        <f t="shared" ref="O2380:O2443" si="302">AVERAGE(N2380:N2409)</f>
        <v>68607556.283225998</v>
      </c>
      <c r="P2380" s="43">
        <f>LN(Data[[#This Row],[MA'[n^1.5']]])</f>
        <v>18.043913236531314</v>
      </c>
      <c r="Q2380" s="43">
        <f t="shared" ref="Q2380:Q2443" si="303">AVERAGE(P2380:P2409)</f>
        <v>17.987929015892856</v>
      </c>
      <c r="R2380" s="30">
        <f>$O$1+$O$2*Data[[#This Row],[MA'[ln(n^2)']]]</f>
        <v>24.043320853866241</v>
      </c>
      <c r="S2380" s="30">
        <f>$Q$1+$Q$2*Data[[#This Row],[MA'[ln(n*ln(n))']]]</f>
        <v>20.401678126239609</v>
      </c>
      <c r="T2380" s="31">
        <f>$O$3*Data[[#This Row],[Metcalfe
(n^2)]]</f>
        <v>15564339465.480001</v>
      </c>
      <c r="U2380" s="31">
        <f t="shared" si="296"/>
        <v>14674877812.712006</v>
      </c>
      <c r="V2380" s="30">
        <f>LN(Data[[#This Row],[MA'[NVA']
30d]]/Data[[#This Row],[MA'[NVMetcalfe calc']]])</f>
        <v>-0.76652445100465139</v>
      </c>
      <c r="W2380" s="30">
        <f>$Q$3+Data[[#This Row],[NVM
(scaled)]]/((Data[[#This Row],[Upper Bound]]-Data[[#This Row],[Lower Bound]])/2)</f>
        <v>0.16902270577530348</v>
      </c>
      <c r="X2380" s="30">
        <f>(Data[[#This Row],[Upper Bound]]+Data[[#This Row],[Lower Bound]])/2</f>
        <v>22.222499490052925</v>
      </c>
      <c r="Y2380" s="29">
        <f>LN(Data[[#This Row],[NVActual]]/Data[[#This Row],[MA'[n^2']
30d]])</f>
        <v>-1.21619193324717</v>
      </c>
      <c r="Z2380" s="29">
        <f>LN(Data[[#This Row],[NVActual]]/Data[[#This Row],[MA'[n*ln(n)']
30d]])</f>
        <v>8.3327700389370705</v>
      </c>
      <c r="AA2380" s="29">
        <f>LN(Data[[#This Row],[NVActual]]/Data[[#This Row],[MA'[n^1.5']]])</f>
        <v>4.803224174033442</v>
      </c>
      <c r="AB2380" s="29">
        <f>LN(Data[[#This Row],[NVActual]]/Data[[#This Row],[Metcalfe
(n^2)]])</f>
        <v>-1.2750372596134047</v>
      </c>
      <c r="AC2380" s="26">
        <f>1+Data[[#This Row],[MA'[NVMetcalfe calc']]]/((Data[[#This Row],[NVM_norm
(scaled)]]-Data[[#This Row],[NV_fund.]])/2)</f>
        <v>-1330844831.8813195</v>
      </c>
    </row>
    <row r="2381" spans="1:29" x14ac:dyDescent="0.2">
      <c r="A2381" s="23">
        <v>41795</v>
      </c>
      <c r="B2381" s="24">
        <v>8507425132.2468796</v>
      </c>
      <c r="C2381" s="24">
        <f t="shared" si="297"/>
        <v>6727322189.7257061</v>
      </c>
      <c r="D2381" s="25">
        <f>LN(Data[[#This Row],[NVActual]])</f>
        <v>22.864205164094546</v>
      </c>
      <c r="E2381" s="26">
        <v>182268</v>
      </c>
      <c r="F2381" s="40">
        <f>Data[[#This Row],[DAA 
(n)]]^2</f>
        <v>33221623824</v>
      </c>
      <c r="G2381" s="41">
        <f t="shared" si="298"/>
        <v>28104962983.933334</v>
      </c>
      <c r="H2381" s="28">
        <f>LN(Data[[#This Row],[Metcalfe
(n^2)]])</f>
        <v>24.226466820852039</v>
      </c>
      <c r="I2381" s="42">
        <f t="shared" si="299"/>
        <v>24.039202557778896</v>
      </c>
      <c r="J2381" s="40">
        <f>Data[[#This Row],[DAA 
(n)]]*LN(Data[[#This Row],[DAA 
(n)]])</f>
        <v>2207854.8272515298</v>
      </c>
      <c r="K2381" s="40">
        <f t="shared" si="300"/>
        <v>2006950.3185969838</v>
      </c>
      <c r="L2381" s="29">
        <f>LN(Data[[#This Row],[MA'[n*ln(n)']
30d]])</f>
        <v>14.512126873409798</v>
      </c>
      <c r="M2381" s="43">
        <f t="shared" si="301"/>
        <v>14.472599392141603</v>
      </c>
      <c r="N2381" s="40">
        <f>Data[[#This Row],[DAA 
(n)]]^1.5</f>
        <v>77815415.76803942</v>
      </c>
      <c r="O2381" s="40">
        <f t="shared" si="302"/>
        <v>68395276.57572332</v>
      </c>
      <c r="P2381" s="43">
        <f>LN(Data[[#This Row],[MA'[n^1.5']]])</f>
        <v>18.04081432429783</v>
      </c>
      <c r="Q2381" s="43">
        <f t="shared" si="303"/>
        <v>17.986370521348704</v>
      </c>
      <c r="R2381" s="30">
        <f>$O$1+$O$2*Data[[#This Row],[MA'[ln(n^2)']]]</f>
        <v>24.039202557778896</v>
      </c>
      <c r="S2381" s="30">
        <f>$Q$1+$Q$2*Data[[#This Row],[MA'[ln(n*ln(n))']]]</f>
        <v>20.399788997033642</v>
      </c>
      <c r="T2381" s="31">
        <f>$O$3*Data[[#This Row],[Metcalfe
(n^2)]]</f>
        <v>17275244388.48</v>
      </c>
      <c r="U2381" s="31">
        <f t="shared" si="296"/>
        <v>14614580751.645336</v>
      </c>
      <c r="V2381" s="30">
        <f>LN(Data[[#This Row],[MA'[NVA']
30d]]/Data[[#This Row],[MA'[NVMetcalfe calc']]])</f>
        <v>-0.7758425390775503</v>
      </c>
      <c r="W2381" s="30">
        <f>$Q$3+Data[[#This Row],[NVM
(scaled)]]/((Data[[#This Row],[Upper Bound]]-Data[[#This Row],[Lower Bound]])/2)</f>
        <v>0.16364420056802853</v>
      </c>
      <c r="X2381" s="30">
        <f>(Data[[#This Row],[Upper Bound]]+Data[[#This Row],[Lower Bound]])/2</f>
        <v>22.219495777406269</v>
      </c>
      <c r="Y2381" s="32">
        <f>LN(Data[[#This Row],[NVActual]]/Data[[#This Row],[MA'[n^2']
30d]])</f>
        <v>-1.1950068522416437</v>
      </c>
      <c r="Z2381" s="32">
        <f>LN(Data[[#This Row],[NVActual]]/Data[[#This Row],[MA'[n*ln(n)']
30d]])</f>
        <v>8.3520782906847462</v>
      </c>
      <c r="AA2381" s="32">
        <f>LN(Data[[#This Row],[NVActual]]/Data[[#This Row],[MA'[n^1.5']]])</f>
        <v>4.8233908397967129</v>
      </c>
      <c r="AB2381" s="32">
        <f>LN(Data[[#This Row],[NVActual]]/Data[[#This Row],[Metcalfe
(n^2)]])</f>
        <v>-1.3622616567574932</v>
      </c>
      <c r="AC2381" s="34">
        <f>1+Data[[#This Row],[MA'[NVMetcalfe calc']]]/((Data[[#This Row],[NVM_norm
(scaled)]]-Data[[#This Row],[NV_fund.]])/2)</f>
        <v>-1325233867.2758195</v>
      </c>
    </row>
    <row r="2382" spans="1:29" x14ac:dyDescent="0.2">
      <c r="A2382" s="23">
        <v>41794</v>
      </c>
      <c r="B2382" s="24">
        <v>8278421132.7391396</v>
      </c>
      <c r="C2382" s="24">
        <f t="shared" si="297"/>
        <v>6626352493.6741219</v>
      </c>
      <c r="D2382" s="25">
        <f>LN(Data[[#This Row],[NVActual]])</f>
        <v>22.836918102709195</v>
      </c>
      <c r="E2382" s="26">
        <v>172746</v>
      </c>
      <c r="F2382" s="40">
        <f>Data[[#This Row],[DAA 
(n)]]^2</f>
        <v>29841180516</v>
      </c>
      <c r="G2382" s="41">
        <f t="shared" si="298"/>
        <v>27919409683.266666</v>
      </c>
      <c r="H2382" s="28">
        <f>LN(Data[[#This Row],[Metcalfe
(n^2)]])</f>
        <v>24.119155173027586</v>
      </c>
      <c r="I2382" s="42">
        <f t="shared" si="299"/>
        <v>24.033089439660525</v>
      </c>
      <c r="J2382" s="40">
        <f>Data[[#This Row],[DAA 
(n)]]*LN(Data[[#This Row],[DAA 
(n)]])</f>
        <v>2083243.7897599116</v>
      </c>
      <c r="K2382" s="40">
        <f t="shared" si="300"/>
        <v>1999993.7410197428</v>
      </c>
      <c r="L2382" s="29">
        <f>LN(Data[[#This Row],[MA'[n*ln(n)']
30d]])</f>
        <v>14.508654609029193</v>
      </c>
      <c r="M2382" s="43">
        <f t="shared" si="301"/>
        <v>14.471505666582726</v>
      </c>
      <c r="N2382" s="40">
        <f>Data[[#This Row],[DAA 
(n)]]^1.5</f>
        <v>71797942.654486477</v>
      </c>
      <c r="O2382" s="40">
        <f t="shared" si="302"/>
        <v>68061954.227835879</v>
      </c>
      <c r="P2382" s="43">
        <f>LN(Data[[#This Row],[MA'[n^1.5']]])</f>
        <v>18.035928939934188</v>
      </c>
      <c r="Q2382" s="43">
        <f t="shared" si="303"/>
        <v>17.984883015691864</v>
      </c>
      <c r="R2382" s="30">
        <f>$O$1+$O$2*Data[[#This Row],[MA'[ln(n^2)']]]</f>
        <v>24.033089439660525</v>
      </c>
      <c r="S2382" s="30">
        <f>$Q$1+$Q$2*Data[[#This Row],[MA'[ln(n*ln(n))']]]</f>
        <v>20.397984349861495</v>
      </c>
      <c r="T2382" s="31">
        <f>$O$3*Data[[#This Row],[Metcalfe
(n^2)]]</f>
        <v>15517413868.32</v>
      </c>
      <c r="U2382" s="31">
        <f t="shared" si="296"/>
        <v>14518093035.298672</v>
      </c>
      <c r="V2382" s="30">
        <f>LN(Data[[#This Row],[MA'[NVA']
30d]]/Data[[#This Row],[MA'[NVMetcalfe calc']]])</f>
        <v>-0.78434116608945448</v>
      </c>
      <c r="W2382" s="30">
        <f>$Q$3+Data[[#This Row],[NVM
(scaled)]]/((Data[[#This Row],[Upper Bound]]-Data[[#This Row],[Lower Bound]])/2)</f>
        <v>0.1584630035645998</v>
      </c>
      <c r="X2382" s="30">
        <f>(Data[[#This Row],[Upper Bound]]+Data[[#This Row],[Lower Bound]])/2</f>
        <v>22.215536894761009</v>
      </c>
      <c r="Y2382" s="29">
        <f>LN(Data[[#This Row],[NVActual]]/Data[[#This Row],[MA'[n^2']
30d]])</f>
        <v>-1.2156698687583956</v>
      </c>
      <c r="Z2382" s="29">
        <f>LN(Data[[#This Row],[NVActual]]/Data[[#This Row],[MA'[n*ln(n)']
30d]])</f>
        <v>8.3282634936799997</v>
      </c>
      <c r="AA2382" s="29">
        <f>LN(Data[[#This Row],[NVActual]]/Data[[#This Row],[MA'[n^1.5']]])</f>
        <v>4.8009891627750063</v>
      </c>
      <c r="AB2382" s="29">
        <f>LN(Data[[#This Row],[NVActual]]/Data[[#This Row],[Metcalfe
(n^2)]])</f>
        <v>-1.2822370703183916</v>
      </c>
      <c r="AC2382" s="26">
        <f>1+Data[[#This Row],[MA'[NVMetcalfe calc']]]/((Data[[#This Row],[NVM_norm
(scaled)]]-Data[[#This Row],[NV_fund.]])/2)</f>
        <v>-1316411514.5903111</v>
      </c>
    </row>
    <row r="2383" spans="1:29" x14ac:dyDescent="0.2">
      <c r="A2383" s="23">
        <v>41793</v>
      </c>
      <c r="B2383" s="24">
        <v>8641808154.4615898</v>
      </c>
      <c r="C2383" s="24">
        <f t="shared" si="297"/>
        <v>6533884614.9994621</v>
      </c>
      <c r="D2383" s="25">
        <f>LN(Data[[#This Row],[NVActual]])</f>
        <v>22.87987767500373</v>
      </c>
      <c r="E2383" s="26">
        <v>185339</v>
      </c>
      <c r="F2383" s="40">
        <f>Data[[#This Row],[DAA 
(n)]]^2</f>
        <v>34350544921</v>
      </c>
      <c r="G2383" s="41">
        <f t="shared" si="298"/>
        <v>27617382856.599998</v>
      </c>
      <c r="H2383" s="28">
        <f>LN(Data[[#This Row],[Metcalfe
(n^2)]])</f>
        <v>24.25988371927351</v>
      </c>
      <c r="I2383" s="42">
        <f t="shared" si="299"/>
        <v>24.021026763996563</v>
      </c>
      <c r="J2383" s="40">
        <f>Data[[#This Row],[DAA 
(n)]]*LN(Data[[#This Row],[DAA 
(n)]])</f>
        <v>2248151.2943232167</v>
      </c>
      <c r="K2383" s="40">
        <f t="shared" si="300"/>
        <v>1987630.7181341241</v>
      </c>
      <c r="L2383" s="29">
        <f>LN(Data[[#This Row],[MA'[n*ln(n)']
30d]])</f>
        <v>14.50245389347824</v>
      </c>
      <c r="M2383" s="43">
        <f t="shared" si="301"/>
        <v>14.470672274566482</v>
      </c>
      <c r="N2383" s="40">
        <f>Data[[#This Row],[DAA 
(n)]]^1.5</f>
        <v>79790323.004191339</v>
      </c>
      <c r="O2383" s="40">
        <f t="shared" si="302"/>
        <v>67493084.130576491</v>
      </c>
      <c r="P2383" s="43">
        <f>LN(Data[[#This Row],[MA'[n^1.5']]])</f>
        <v>18.027535693268856</v>
      </c>
      <c r="Q2383" s="43">
        <f t="shared" si="303"/>
        <v>17.98376471459234</v>
      </c>
      <c r="R2383" s="30">
        <f>$O$1+$O$2*Data[[#This Row],[MA'[ln(n^2)']]]</f>
        <v>24.021026763996563</v>
      </c>
      <c r="S2383" s="30">
        <f>$Q$1+$Q$2*Data[[#This Row],[MA'[ln(n*ln(n))']]]</f>
        <v>20.396609253034693</v>
      </c>
      <c r="T2383" s="31">
        <f>$O$3*Data[[#This Row],[Metcalfe
(n^2)]]</f>
        <v>17862283358.920002</v>
      </c>
      <c r="U2383" s="31">
        <f t="shared" si="296"/>
        <v>14361039085.432003</v>
      </c>
      <c r="V2383" s="30">
        <f>LN(Data[[#This Row],[MA'[NVA']
30d]]/Data[[#This Row],[MA'[NVMetcalfe calc']]])</f>
        <v>-0.78751726685655077</v>
      </c>
      <c r="W2383" s="30">
        <f>$Q$3+Data[[#This Row],[NVM
(scaled)]]/((Data[[#This Row],[Upper Bound]]-Data[[#This Row],[Lower Bound]])/2)</f>
        <v>0.15543788651569845</v>
      </c>
      <c r="X2383" s="30">
        <f>(Data[[#This Row],[Upper Bound]]+Data[[#This Row],[Lower Bound]])/2</f>
        <v>22.208818008515628</v>
      </c>
      <c r="Y2383" s="32">
        <f>LN(Data[[#This Row],[NVActual]]/Data[[#This Row],[MA'[n^2']
30d]])</f>
        <v>-1.1618335500613368</v>
      </c>
      <c r="Z2383" s="32">
        <f>LN(Data[[#This Row],[NVActual]]/Data[[#This Row],[MA'[n*ln(n)']
30d]])</f>
        <v>8.3774237815254882</v>
      </c>
      <c r="AA2383" s="32">
        <f>LN(Data[[#This Row],[NVActual]]/Data[[#This Row],[MA'[n^1.5']]])</f>
        <v>4.852341981734873</v>
      </c>
      <c r="AB2383" s="32">
        <f>LN(Data[[#This Row],[NVActual]]/Data[[#This Row],[Metcalfe
(n^2)]])</f>
        <v>-1.3800060442697835</v>
      </c>
      <c r="AC2383" s="34">
        <f>1+Data[[#This Row],[MA'[NVMetcalfe calc']]]/((Data[[#This Row],[NVM_norm
(scaled)]]-Data[[#This Row],[NV_fund.]])/2)</f>
        <v>-1302388930.4006584</v>
      </c>
    </row>
    <row r="2384" spans="1:29" x14ac:dyDescent="0.2">
      <c r="A2384" s="23">
        <v>41792</v>
      </c>
      <c r="B2384" s="24">
        <v>8524698178.61551</v>
      </c>
      <c r="C2384" s="24">
        <f t="shared" si="297"/>
        <v>6431099016.1199408</v>
      </c>
      <c r="D2384" s="25">
        <f>LN(Data[[#This Row],[NVActual]])</f>
        <v>22.86623345522127</v>
      </c>
      <c r="E2384" s="26">
        <v>175430</v>
      </c>
      <c r="F2384" s="40">
        <f>Data[[#This Row],[DAA 
(n)]]^2</f>
        <v>30775684900</v>
      </c>
      <c r="G2384" s="41">
        <f t="shared" si="298"/>
        <v>27320266695.900002</v>
      </c>
      <c r="H2384" s="28">
        <f>LN(Data[[#This Row],[Metcalfe
(n^2)]])</f>
        <v>24.149990763846461</v>
      </c>
      <c r="I2384" s="42">
        <f t="shared" si="299"/>
        <v>24.011013073575231</v>
      </c>
      <c r="J2384" s="40">
        <f>Data[[#This Row],[DAA 
(n)]]*LN(Data[[#This Row],[DAA 
(n)]])</f>
        <v>2118316.4398507923</v>
      </c>
      <c r="K2384" s="40">
        <f t="shared" si="300"/>
        <v>1976380.6141538168</v>
      </c>
      <c r="L2384" s="29">
        <f>LN(Data[[#This Row],[MA'[n*ln(n)']
30d]])</f>
        <v>14.496777757240285</v>
      </c>
      <c r="M2384" s="43">
        <f t="shared" si="301"/>
        <v>14.470102230004635</v>
      </c>
      <c r="N2384" s="40">
        <f>Data[[#This Row],[DAA 
(n)]]^1.5</f>
        <v>73477740.860800818</v>
      </c>
      <c r="O2384" s="40">
        <f t="shared" si="302"/>
        <v>66956548.162885018</v>
      </c>
      <c r="P2384" s="43">
        <f>LN(Data[[#This Row],[MA'[n^1.5']]])</f>
        <v>18.019554432083211</v>
      </c>
      <c r="Q2384" s="43">
        <f t="shared" si="303"/>
        <v>17.983001253770226</v>
      </c>
      <c r="R2384" s="30">
        <f>$O$1+$O$2*Data[[#This Row],[MA'[ln(n^2)']]]</f>
        <v>24.011013073575231</v>
      </c>
      <c r="S2384" s="30">
        <f>$Q$1+$Q$2*Data[[#This Row],[MA'[ln(n*ln(n))']]]</f>
        <v>20.395668679507647</v>
      </c>
      <c r="T2384" s="31">
        <f>$O$3*Data[[#This Row],[Metcalfe
(n^2)]]</f>
        <v>16003356148</v>
      </c>
      <c r="U2384" s="31">
        <f t="shared" si="296"/>
        <v>14206538681.868006</v>
      </c>
      <c r="V2384" s="30">
        <f>LN(Data[[#This Row],[MA'[NVA']
30d]]/Data[[#This Row],[MA'[NVMetcalfe calc']]])</f>
        <v>-0.79255688545205116</v>
      </c>
      <c r="W2384" s="30">
        <f>$Q$3+Data[[#This Row],[NVM
(scaled)]]/((Data[[#This Row],[Upper Bound]]-Data[[#This Row],[Lower Bound]])/2)</f>
        <v>0.15155939846142613</v>
      </c>
      <c r="X2384" s="30">
        <f>(Data[[#This Row],[Upper Bound]]+Data[[#This Row],[Lower Bound]])/2</f>
        <v>22.203340876541439</v>
      </c>
      <c r="Y2384" s="29">
        <f>LN(Data[[#This Row],[NVActual]]/Data[[#This Row],[MA'[n^2']
30d]])</f>
        <v>-1.1646611783090726</v>
      </c>
      <c r="Z2384" s="29">
        <f>LN(Data[[#This Row],[NVActual]]/Data[[#This Row],[MA'[n*ln(n)']
30d]])</f>
        <v>8.3694556979809871</v>
      </c>
      <c r="AA2384" s="29">
        <f>LN(Data[[#This Row],[NVActual]]/Data[[#This Row],[MA'[n^1.5']]])</f>
        <v>4.8466790231380585</v>
      </c>
      <c r="AB2384" s="29">
        <f>LN(Data[[#This Row],[NVActual]]/Data[[#This Row],[Metcalfe
(n^2)]])</f>
        <v>-1.2837573086251906</v>
      </c>
      <c r="AC2384" s="26">
        <f>1+Data[[#This Row],[MA'[NVMetcalfe calc']]]/((Data[[#This Row],[NVM_norm
(scaled)]]-Data[[#This Row],[NV_fund.]])/2)</f>
        <v>-1288470837.1488032</v>
      </c>
    </row>
    <row r="2385" spans="1:29" x14ac:dyDescent="0.2">
      <c r="A2385" s="23">
        <v>41791</v>
      </c>
      <c r="B2385" s="24">
        <v>8092140707.0879402</v>
      </c>
      <c r="C2385" s="24">
        <f t="shared" si="297"/>
        <v>6333139052.8774004</v>
      </c>
      <c r="D2385" s="25">
        <f>LN(Data[[#This Row],[NVActual]])</f>
        <v>22.814159144519905</v>
      </c>
      <c r="E2385" s="26">
        <v>192380</v>
      </c>
      <c r="F2385" s="40">
        <f>Data[[#This Row],[DAA 
(n)]]^2</f>
        <v>37010064400</v>
      </c>
      <c r="G2385" s="41">
        <f t="shared" si="298"/>
        <v>26746298648.866665</v>
      </c>
      <c r="H2385" s="28">
        <f>LN(Data[[#This Row],[Metcalfe
(n^2)]])</f>
        <v>24.334455723413214</v>
      </c>
      <c r="I2385" s="42">
        <f t="shared" si="299"/>
        <v>23.983684800063955</v>
      </c>
      <c r="J2385" s="40">
        <f>Data[[#This Row],[DAA 
(n)]]*LN(Data[[#This Row],[DAA 
(n)]])</f>
        <v>2340731.296035117</v>
      </c>
      <c r="K2385" s="40">
        <f t="shared" si="300"/>
        <v>1951043.3743007039</v>
      </c>
      <c r="L2385" s="29">
        <f>LN(Data[[#This Row],[MA'[n*ln(n)']
30d]])</f>
        <v>14.483874851188316</v>
      </c>
      <c r="M2385" s="43">
        <f t="shared" si="301"/>
        <v>14.469852863462881</v>
      </c>
      <c r="N2385" s="40">
        <f>Data[[#This Row],[DAA 
(n)]]^1.5</f>
        <v>84380069.85818398</v>
      </c>
      <c r="O2385" s="40">
        <f t="shared" si="302"/>
        <v>65831609.947594725</v>
      </c>
      <c r="P2385" s="43">
        <f>LN(Data[[#This Row],[MA'[n^1.5']]])</f>
        <v>18.002610675283471</v>
      </c>
      <c r="Q2385" s="43">
        <f t="shared" si="303"/>
        <v>17.982687579788891</v>
      </c>
      <c r="R2385" s="30">
        <f>$O$1+$O$2*Data[[#This Row],[MA'[ln(n^2)']]]</f>
        <v>23.983684800063955</v>
      </c>
      <c r="S2385" s="30">
        <f>$Q$1+$Q$2*Data[[#This Row],[MA'[ln(n*ln(n))']]]</f>
        <v>20.395257224713752</v>
      </c>
      <c r="T2385" s="31">
        <f>$O$3*Data[[#This Row],[Metcalfe
(n^2)]]</f>
        <v>19245233488</v>
      </c>
      <c r="U2385" s="31">
        <f t="shared" si="296"/>
        <v>13908075297.410671</v>
      </c>
      <c r="V2385" s="30">
        <f>LN(Data[[#This Row],[MA'[NVA']
30d]]/Data[[#This Row],[MA'[NVMetcalfe calc']]])</f>
        <v>-0.78667361392855961</v>
      </c>
      <c r="W2385" s="30">
        <f>$Q$3+Data[[#This Row],[NVM
(scaled)]]/((Data[[#This Row],[Upper Bound]]-Data[[#This Row],[Lower Bound]])/2)</f>
        <v>0.15154967745069425</v>
      </c>
      <c r="X2385" s="30">
        <f>(Data[[#This Row],[Upper Bound]]+Data[[#This Row],[Lower Bound]])/2</f>
        <v>22.189471012388854</v>
      </c>
      <c r="Y2385" s="32">
        <f>LN(Data[[#This Row],[NVActual]]/Data[[#This Row],[MA'[n^2']
30d]])</f>
        <v>-1.1955027879280828</v>
      </c>
      <c r="Z2385" s="32">
        <f>LN(Data[[#This Row],[NVActual]]/Data[[#This Row],[MA'[n*ln(n)']
30d]])</f>
        <v>8.330284293331589</v>
      </c>
      <c r="AA2385" s="32">
        <f>LN(Data[[#This Row],[NVActual]]/Data[[#This Row],[MA'[n^1.5']]])</f>
        <v>4.8115484692364339</v>
      </c>
      <c r="AB2385" s="32">
        <f>LN(Data[[#This Row],[NVActual]]/Data[[#This Row],[Metcalfe
(n^2)]])</f>
        <v>-1.5202965788933078</v>
      </c>
      <c r="AC2385" s="34">
        <f>1+Data[[#This Row],[MA'[NVMetcalfe calc']]]/((Data[[#This Row],[NVM_norm
(scaled)]]-Data[[#This Row],[NV_fund.]])/2)</f>
        <v>-1262194839.0697203</v>
      </c>
    </row>
    <row r="2386" spans="1:29" x14ac:dyDescent="0.2">
      <c r="A2386" s="23">
        <v>41790</v>
      </c>
      <c r="B2386" s="24">
        <v>8061363103.3040199</v>
      </c>
      <c r="C2386" s="24">
        <f t="shared" si="297"/>
        <v>6255169008.5105791</v>
      </c>
      <c r="D2386" s="25">
        <f>LN(Data[[#This Row],[NVActual]])</f>
        <v>22.810348498682483</v>
      </c>
      <c r="E2386" s="26">
        <v>144272</v>
      </c>
      <c r="F2386" s="40">
        <f>Data[[#This Row],[DAA 
(n)]]^2</f>
        <v>20814409984</v>
      </c>
      <c r="G2386" s="41">
        <f t="shared" si="298"/>
        <v>26195073743.033333</v>
      </c>
      <c r="H2386" s="28">
        <f>LN(Data[[#This Row],[Metcalfe
(n^2)]])</f>
        <v>23.758911371479375</v>
      </c>
      <c r="I2386" s="42">
        <f t="shared" si="299"/>
        <v>23.963949218500012</v>
      </c>
      <c r="J2386" s="40">
        <f>Data[[#This Row],[DAA 
(n)]]*LN(Data[[#This Row],[DAA 
(n)]])</f>
        <v>1713872.8306930361</v>
      </c>
      <c r="K2386" s="40">
        <f t="shared" si="300"/>
        <v>1929638.6582085711</v>
      </c>
      <c r="L2386" s="29">
        <f>LN(Data[[#This Row],[MA'[n*ln(n)']
30d]])</f>
        <v>14.47284331962639</v>
      </c>
      <c r="M2386" s="43">
        <f t="shared" si="301"/>
        <v>14.470445773565045</v>
      </c>
      <c r="N2386" s="40">
        <f>Data[[#This Row],[DAA 
(n)]]^1.5</f>
        <v>54799056.170810536</v>
      </c>
      <c r="O2386" s="40">
        <f t="shared" si="302"/>
        <v>64823079.588020764</v>
      </c>
      <c r="P2386" s="43">
        <f>LN(Data[[#This Row],[MA'[n^1.5']]])</f>
        <v>17.987172264392079</v>
      </c>
      <c r="Q2386" s="43">
        <f t="shared" si="303"/>
        <v>17.983477251504453</v>
      </c>
      <c r="R2386" s="30">
        <f>$O$1+$O$2*Data[[#This Row],[MA'[ln(n^2)']]]</f>
        <v>23.963949218500012</v>
      </c>
      <c r="S2386" s="30">
        <f>$Q$1+$Q$2*Data[[#This Row],[MA'[ln(n*ln(n))']]]</f>
        <v>20.396235526382323</v>
      </c>
      <c r="T2386" s="31">
        <f>$O$3*Data[[#This Row],[Metcalfe
(n^2)]]</f>
        <v>10823493191.68</v>
      </c>
      <c r="U2386" s="31">
        <f t="shared" si="296"/>
        <v>13621438346.377337</v>
      </c>
      <c r="V2386" s="30">
        <f>LN(Data[[#This Row],[MA'[NVA']
30d]]/Data[[#This Row],[MA'[NVMetcalfe calc']]])</f>
        <v>-0.77823673730664966</v>
      </c>
      <c r="W2386" s="30">
        <f>$Q$3+Data[[#This Row],[NVM
(scaled)]]/((Data[[#This Row],[Upper Bound]]-Data[[#This Row],[Lower Bound]])/2)</f>
        <v>0.15373363758081637</v>
      </c>
      <c r="X2386" s="30">
        <f>(Data[[#This Row],[Upper Bound]]+Data[[#This Row],[Lower Bound]])/2</f>
        <v>22.180092372441166</v>
      </c>
      <c r="Y2386" s="29">
        <f>LN(Data[[#This Row],[NVActual]]/Data[[#This Row],[MA'[n^2']
30d]])</f>
        <v>-1.1784887062769858</v>
      </c>
      <c r="Z2386" s="29">
        <f>LN(Data[[#This Row],[NVActual]]/Data[[#This Row],[MA'[n*ln(n)']
30d]])</f>
        <v>8.3375051790560928</v>
      </c>
      <c r="AA2386" s="29">
        <f>LN(Data[[#This Row],[NVActual]]/Data[[#This Row],[MA'[n^1.5']]])</f>
        <v>4.8231762342904023</v>
      </c>
      <c r="AB2386" s="29">
        <f>LN(Data[[#This Row],[NVActual]]/Data[[#This Row],[Metcalfe
(n^2)]])</f>
        <v>-0.94856287279689333</v>
      </c>
      <c r="AC2386" s="26">
        <f>1+Data[[#This Row],[MA'[NVMetcalfe calc']]]/((Data[[#This Row],[NVM_norm
(scaled)]]-Data[[#This Row],[NV_fund.]])/2)</f>
        <v>-1236830699.0120871</v>
      </c>
    </row>
    <row r="2387" spans="1:29" x14ac:dyDescent="0.2">
      <c r="A2387" s="23">
        <v>41789</v>
      </c>
      <c r="B2387" s="24">
        <v>7968618784.8347998</v>
      </c>
      <c r="C2387" s="24">
        <f t="shared" si="297"/>
        <v>6181536349.0419779</v>
      </c>
      <c r="D2387" s="25">
        <f>LN(Data[[#This Row],[NVActual]])</f>
        <v>22.798777012952733</v>
      </c>
      <c r="E2387" s="26">
        <v>153948</v>
      </c>
      <c r="F2387" s="40">
        <f>Data[[#This Row],[DAA 
(n)]]^2</f>
        <v>23699986704</v>
      </c>
      <c r="G2387" s="41">
        <f t="shared" si="298"/>
        <v>26293580819.433334</v>
      </c>
      <c r="H2387" s="28">
        <f>LN(Data[[#This Row],[Metcalfe
(n^2)]])</f>
        <v>23.888740324074682</v>
      </c>
      <c r="I2387" s="42">
        <f t="shared" si="299"/>
        <v>23.968374647030885</v>
      </c>
      <c r="J2387" s="40">
        <f>Data[[#This Row],[DAA 
(n)]]*LN(Data[[#This Row],[DAA 
(n)]])</f>
        <v>1838811.8977053247</v>
      </c>
      <c r="K2387" s="40">
        <f t="shared" si="300"/>
        <v>1933900.813557737</v>
      </c>
      <c r="L2387" s="29">
        <f>LN(Data[[#This Row],[MA'[n*ln(n)']
30d]])</f>
        <v>14.475049668032725</v>
      </c>
      <c r="M2387" s="43">
        <f t="shared" si="301"/>
        <v>14.471645103789113</v>
      </c>
      <c r="N2387" s="40">
        <f>Data[[#This Row],[DAA 
(n)]]^1.5</f>
        <v>60403357.134412527</v>
      </c>
      <c r="O2387" s="40">
        <f t="shared" si="302"/>
        <v>65014324.938416675</v>
      </c>
      <c r="P2387" s="43">
        <f>LN(Data[[#This Row],[MA'[n^1.5']]])</f>
        <v>17.990118187246946</v>
      </c>
      <c r="Q2387" s="43">
        <f t="shared" si="303"/>
        <v>17.985105676266105</v>
      </c>
      <c r="R2387" s="30">
        <f>$O$1+$O$2*Data[[#This Row],[MA'[ln(n^2)']]]</f>
        <v>23.968374647030885</v>
      </c>
      <c r="S2387" s="30">
        <f>$Q$1+$Q$2*Data[[#This Row],[MA'[ln(n*ln(n))']]]</f>
        <v>20.398214421252035</v>
      </c>
      <c r="T2387" s="31">
        <f>$O$3*Data[[#This Row],[Metcalfe
(n^2)]]</f>
        <v>12323993086.08</v>
      </c>
      <c r="U2387" s="31">
        <f t="shared" si="296"/>
        <v>13672662026.105337</v>
      </c>
      <c r="V2387" s="30">
        <f>LN(Data[[#This Row],[MA'[NVA']
30d]]/Data[[#This Row],[MA'[NVMetcalfe calc']]])</f>
        <v>-0.79383152593680972</v>
      </c>
      <c r="W2387" s="30">
        <f>$Q$3+Data[[#This Row],[NVM
(scaled)]]/((Data[[#This Row],[Upper Bound]]-Data[[#This Row],[Lower Bound]])/2)</f>
        <v>0.14529641487525607</v>
      </c>
      <c r="X2387" s="30">
        <f>(Data[[#This Row],[Upper Bound]]+Data[[#This Row],[Lower Bound]])/2</f>
        <v>22.18329453414146</v>
      </c>
      <c r="Y2387" s="32">
        <f>LN(Data[[#This Row],[NVActual]]/Data[[#This Row],[MA'[n^2']
30d]])</f>
        <v>-1.1938136580794556</v>
      </c>
      <c r="Z2387" s="32">
        <f>LN(Data[[#This Row],[NVActual]]/Data[[#This Row],[MA'[n*ln(n)']
30d]])</f>
        <v>8.3237273449200071</v>
      </c>
      <c r="AA2387" s="32">
        <f>LN(Data[[#This Row],[NVActual]]/Data[[#This Row],[MA'[n^1.5']]])</f>
        <v>4.808658825705785</v>
      </c>
      <c r="AB2387" s="32">
        <f>LN(Data[[#This Row],[NVActual]]/Data[[#This Row],[Metcalfe
(n^2)]])</f>
        <v>-1.0899633111219493</v>
      </c>
      <c r="AC2387" s="34">
        <f>1+Data[[#This Row],[MA'[NVMetcalfe calc']]]/((Data[[#This Row],[NVM_norm
(scaled)]]-Data[[#This Row],[NV_fund.]])/2)</f>
        <v>-1240826135.0320504</v>
      </c>
    </row>
    <row r="2388" spans="1:29" x14ac:dyDescent="0.2">
      <c r="A2388" s="23">
        <v>41788</v>
      </c>
      <c r="B2388" s="24">
        <v>7318103409.6554403</v>
      </c>
      <c r="C2388" s="24">
        <f t="shared" si="297"/>
        <v>6106131143.3577929</v>
      </c>
      <c r="D2388" s="25">
        <f>LN(Data[[#This Row],[NVActual]])</f>
        <v>22.713617034306587</v>
      </c>
      <c r="E2388" s="26">
        <v>169110</v>
      </c>
      <c r="F2388" s="40">
        <f>Data[[#This Row],[DAA 
(n)]]^2</f>
        <v>28598192100</v>
      </c>
      <c r="G2388" s="41">
        <f t="shared" si="298"/>
        <v>26425581728.266666</v>
      </c>
      <c r="H2388" s="28">
        <f>LN(Data[[#This Row],[Metcalfe
(n^2)]])</f>
        <v>24.076609339487462</v>
      </c>
      <c r="I2388" s="42">
        <f t="shared" si="299"/>
        <v>23.973525091835334</v>
      </c>
      <c r="J2388" s="40">
        <f>Data[[#This Row],[DAA 
(n)]]*LN(Data[[#This Row],[DAA 
(n)]])</f>
        <v>2035797.7027003623</v>
      </c>
      <c r="K2388" s="40">
        <f t="shared" si="300"/>
        <v>1939252.1777562387</v>
      </c>
      <c r="L2388" s="29">
        <f>LN(Data[[#This Row],[MA'[n*ln(n)']
30d]])</f>
        <v>14.477812981341394</v>
      </c>
      <c r="M2388" s="43">
        <f t="shared" si="301"/>
        <v>14.472963378820143</v>
      </c>
      <c r="N2388" s="40">
        <f>Data[[#This Row],[DAA 
(n)]]^1.5</f>
        <v>69543082.086078167</v>
      </c>
      <c r="O2388" s="40">
        <f t="shared" si="302"/>
        <v>65261710.399268612</v>
      </c>
      <c r="P2388" s="43">
        <f>LN(Data[[#This Row],[MA'[n^1.5']]])</f>
        <v>17.993916057784904</v>
      </c>
      <c r="Q2388" s="43">
        <f t="shared" si="303"/>
        <v>17.986902106641597</v>
      </c>
      <c r="R2388" s="30">
        <f>$O$1+$O$2*Data[[#This Row],[MA'[ln(n^2)']]]</f>
        <v>23.973525091835334</v>
      </c>
      <c r="S2388" s="30">
        <f>$Q$1+$Q$2*Data[[#This Row],[MA'[ln(n*ln(n))']]]</f>
        <v>20.400389575053236</v>
      </c>
      <c r="T2388" s="31">
        <f>$O$3*Data[[#This Row],[Metcalfe
(n^2)]]</f>
        <v>14871059892</v>
      </c>
      <c r="U2388" s="31">
        <f t="shared" si="296"/>
        <v>13741302498.698671</v>
      </c>
      <c r="V2388" s="30">
        <f>LN(Data[[#This Row],[MA'[NVA']
30d]]/Data[[#This Row],[MA'[NVMetcalfe calc']]])</f>
        <v>-0.81111270655458867</v>
      </c>
      <c r="W2388" s="30">
        <f>$Q$3+Data[[#This Row],[NVM
(scaled)]]/((Data[[#This Row],[Upper Bound]]-Data[[#This Row],[Lower Bound]])/2)</f>
        <v>0.13599387415058795</v>
      </c>
      <c r="X2388" s="30">
        <f>(Data[[#This Row],[Upper Bound]]+Data[[#This Row],[Lower Bound]])/2</f>
        <v>22.186957333444283</v>
      </c>
      <c r="Y2388" s="29">
        <f>LN(Data[[#This Row],[NVActual]]/Data[[#This Row],[MA'[n^2']
30d]])</f>
        <v>-1.283981348468541</v>
      </c>
      <c r="Z2388" s="29">
        <f>LN(Data[[#This Row],[NVActual]]/Data[[#This Row],[MA'[n*ln(n)']
30d]])</f>
        <v>8.235804052965193</v>
      </c>
      <c r="AA2388" s="29">
        <f>LN(Data[[#This Row],[NVActual]]/Data[[#This Row],[MA'[n^1.5']]])</f>
        <v>4.7197009765216826</v>
      </c>
      <c r="AB2388" s="29">
        <f>LN(Data[[#This Row],[NVActual]]/Data[[#This Row],[Metcalfe
(n^2)]])</f>
        <v>-1.3629923051808734</v>
      </c>
      <c r="AC2388" s="26">
        <f>1+Data[[#This Row],[MA'[NVMetcalfe calc']]]/((Data[[#This Row],[NVM_norm
(scaled)]]-Data[[#This Row],[NV_fund.]])/2)</f>
        <v>-1246322185.6985774</v>
      </c>
    </row>
    <row r="2389" spans="1:29" x14ac:dyDescent="0.2">
      <c r="A2389" s="23">
        <v>41787</v>
      </c>
      <c r="B2389" s="24">
        <v>7429487155.2967901</v>
      </c>
      <c r="C2389" s="24">
        <f t="shared" si="297"/>
        <v>6051864657.416894</v>
      </c>
      <c r="D2389" s="25">
        <f>LN(Data[[#This Row],[NVActual]])</f>
        <v>22.72872266978063</v>
      </c>
      <c r="E2389" s="26">
        <v>183061</v>
      </c>
      <c r="F2389" s="40">
        <f>Data[[#This Row],[DAA 
(n)]]^2</f>
        <v>33511329721</v>
      </c>
      <c r="G2389" s="41">
        <f t="shared" si="298"/>
        <v>26421549908.400002</v>
      </c>
      <c r="H2389" s="28">
        <f>LN(Data[[#This Row],[Metcalfe
(n^2)]])</f>
        <v>24.235149419227358</v>
      </c>
      <c r="I2389" s="42">
        <f t="shared" si="299"/>
        <v>23.973383811220177</v>
      </c>
      <c r="J2389" s="40">
        <f>Data[[#This Row],[DAA 
(n)]]*LN(Data[[#This Row],[DAA 
(n)]])</f>
        <v>2218255.3439165899</v>
      </c>
      <c r="K2389" s="40">
        <f t="shared" si="300"/>
        <v>1939096.5999606622</v>
      </c>
      <c r="L2389" s="29">
        <f>LN(Data[[#This Row],[MA'[n*ln(n)']
30d]])</f>
        <v>14.477732752458138</v>
      </c>
      <c r="M2389" s="43">
        <f t="shared" si="301"/>
        <v>14.474234047972624</v>
      </c>
      <c r="N2389" s="40">
        <f>Data[[#This Row],[DAA 
(n)]]^1.5</f>
        <v>78323799.257033035</v>
      </c>
      <c r="O2389" s="40">
        <f t="shared" si="302"/>
        <v>65254353.281854466</v>
      </c>
      <c r="P2389" s="43">
        <f>LN(Data[[#This Row],[MA'[n^1.5']]])</f>
        <v>17.993803318904884</v>
      </c>
      <c r="Q2389" s="43">
        <f t="shared" si="303"/>
        <v>17.988633708604745</v>
      </c>
      <c r="R2389" s="30">
        <f>$O$1+$O$2*Data[[#This Row],[MA'[ln(n^2)']]]</f>
        <v>23.973383811220177</v>
      </c>
      <c r="S2389" s="30">
        <f>$Q$1+$Q$2*Data[[#This Row],[MA'[ln(n*ln(n))']]]</f>
        <v>20.402486179154828</v>
      </c>
      <c r="T2389" s="31">
        <f>$O$3*Data[[#This Row],[Metcalfe
(n^2)]]</f>
        <v>17425891454.920002</v>
      </c>
      <c r="U2389" s="31">
        <f t="shared" si="296"/>
        <v>13739205952.368004</v>
      </c>
      <c r="V2389" s="30">
        <f>LN(Data[[#This Row],[MA'[NVA']
30d]]/Data[[#This Row],[MA'[NVMetcalfe calc']]])</f>
        <v>-0.81988706178179616</v>
      </c>
      <c r="W2389" s="30">
        <f>$Q$3+Data[[#This Row],[NVM
(scaled)]]/((Data[[#This Row],[Upper Bound]]-Data[[#This Row],[Lower Bound]])/2)</f>
        <v>0.13079497859613148</v>
      </c>
      <c r="X2389" s="30">
        <f>(Data[[#This Row],[Upper Bound]]+Data[[#This Row],[Lower Bound]])/2</f>
        <v>22.187934995187504</v>
      </c>
      <c r="Y2389" s="32">
        <f>LN(Data[[#This Row],[NVActual]]/Data[[#This Row],[MA'[n^2']
30d]])</f>
        <v>-1.2687231287482172</v>
      </c>
      <c r="Z2389" s="32">
        <f>LN(Data[[#This Row],[NVActual]]/Data[[#This Row],[MA'[n*ln(n)']
30d]])</f>
        <v>8.2509899173224905</v>
      </c>
      <c r="AA2389" s="32">
        <f>LN(Data[[#This Row],[NVActual]]/Data[[#This Row],[MA'[n^1.5']]])</f>
        <v>4.7349193508757423</v>
      </c>
      <c r="AB2389" s="32">
        <f>LN(Data[[#This Row],[NVActual]]/Data[[#This Row],[Metcalfe
(n^2)]])</f>
        <v>-1.5064267494467281</v>
      </c>
      <c r="AC2389" s="34">
        <f>1+Data[[#This Row],[MA'[NVMetcalfe calc']]]/((Data[[#This Row],[NVM_norm
(scaled)]]-Data[[#This Row],[NV_fund.]])/2)</f>
        <v>-1245783082.5759649</v>
      </c>
    </row>
    <row r="2390" spans="1:29" x14ac:dyDescent="0.2">
      <c r="A2390" s="23">
        <v>41786</v>
      </c>
      <c r="B2390" s="24">
        <v>7359576774.7644701</v>
      </c>
      <c r="C2390" s="24">
        <f t="shared" si="297"/>
        <v>5991211902.7794924</v>
      </c>
      <c r="D2390" s="25">
        <f>LN(Data[[#This Row],[NVActual]])</f>
        <v>22.71926826460507</v>
      </c>
      <c r="E2390" s="26">
        <v>182860</v>
      </c>
      <c r="F2390" s="40">
        <f>Data[[#This Row],[DAA 
(n)]]^2</f>
        <v>33437779600</v>
      </c>
      <c r="G2390" s="41">
        <f t="shared" si="298"/>
        <v>26255998194.5</v>
      </c>
      <c r="H2390" s="28">
        <f>LN(Data[[#This Row],[Metcalfe
(n^2)]])</f>
        <v>24.232952223436836</v>
      </c>
      <c r="I2390" s="42">
        <f t="shared" si="299"/>
        <v>23.968036825905546</v>
      </c>
      <c r="J2390" s="40">
        <f>Data[[#This Row],[DAA 
(n)]]*LN(Data[[#This Row],[DAA 
(n)]])</f>
        <v>2215618.8217888298</v>
      </c>
      <c r="K2390" s="40">
        <f t="shared" si="300"/>
        <v>1932946.0126432918</v>
      </c>
      <c r="L2390" s="29">
        <f>LN(Data[[#This Row],[MA'[n*ln(n)']
30d]])</f>
        <v>14.474555828490191</v>
      </c>
      <c r="M2390" s="43">
        <f t="shared" si="301"/>
        <v>14.475478401866942</v>
      </c>
      <c r="N2390" s="40">
        <f>Data[[#This Row],[DAA 
(n)]]^1.5</f>
        <v>78194836.003766894</v>
      </c>
      <c r="O2390" s="40">
        <f t="shared" si="302"/>
        <v>64958414.752513297</v>
      </c>
      <c r="P2390" s="43">
        <f>LN(Data[[#This Row],[MA'[n^1.5']]])</f>
        <v>17.989257850079554</v>
      </c>
      <c r="Q2390" s="43">
        <f t="shared" si="303"/>
        <v>17.990329107519123</v>
      </c>
      <c r="R2390" s="30">
        <f>$O$1+$O$2*Data[[#This Row],[MA'[ln(n^2)']]]</f>
        <v>23.968036825905546</v>
      </c>
      <c r="S2390" s="30">
        <f>$Q$1+$Q$2*Data[[#This Row],[MA'[ln(n*ln(n))']]]</f>
        <v>20.404539363080453</v>
      </c>
      <c r="T2390" s="31">
        <f>$O$3*Data[[#This Row],[Metcalfe
(n^2)]]</f>
        <v>17387645392</v>
      </c>
      <c r="U2390" s="31">
        <f t="shared" si="296"/>
        <v>13653119061.140005</v>
      </c>
      <c r="V2390" s="30">
        <f>LN(Data[[#This Row],[MA'[NVA']
30d]]/Data[[#This Row],[MA'[NVMetcalfe calc']]])</f>
        <v>-0.82367428551436361</v>
      </c>
      <c r="W2390" s="30">
        <f>$Q$3+Data[[#This Row],[NVM
(scaled)]]/((Data[[#This Row],[Upper Bound]]-Data[[#This Row],[Lower Bound]])/2)</f>
        <v>0.12771580077884181</v>
      </c>
      <c r="X2390" s="30">
        <f>(Data[[#This Row],[Upper Bound]]+Data[[#This Row],[Lower Bound]])/2</f>
        <v>22.186288094493001</v>
      </c>
      <c r="Y2390" s="29">
        <f>LN(Data[[#This Row],[NVActual]]/Data[[#This Row],[MA'[n^2']
30d]])</f>
        <v>-1.2718920379238392</v>
      </c>
      <c r="Z2390" s="29">
        <f>LN(Data[[#This Row],[NVActual]]/Data[[#This Row],[MA'[n*ln(n)']
30d]])</f>
        <v>8.2447124361148791</v>
      </c>
      <c r="AA2390" s="29">
        <f>LN(Data[[#This Row],[NVActual]]/Data[[#This Row],[MA'[n^1.5']]])</f>
        <v>4.7300104145255162</v>
      </c>
      <c r="AB2390" s="29">
        <f>LN(Data[[#This Row],[NVActual]]/Data[[#This Row],[Metcalfe
(n^2)]])</f>
        <v>-1.5136839588317652</v>
      </c>
      <c r="AC2390" s="26">
        <f>1+Data[[#This Row],[MA'[NVMetcalfe calc']]]/((Data[[#This Row],[NVM_norm
(scaled)]]-Data[[#This Row],[NV_fund.]])/2)</f>
        <v>-1237896892.7196915</v>
      </c>
    </row>
    <row r="2391" spans="1:29" x14ac:dyDescent="0.2">
      <c r="A2391" s="23">
        <v>41785</v>
      </c>
      <c r="B2391" s="24">
        <v>7497613476.3235102</v>
      </c>
      <c r="C2391" s="24">
        <f t="shared" si="297"/>
        <v>5931631835.7299337</v>
      </c>
      <c r="D2391" s="25">
        <f>LN(Data[[#This Row],[NVActual]])</f>
        <v>22.737850603694444</v>
      </c>
      <c r="E2391" s="26">
        <v>167687</v>
      </c>
      <c r="F2391" s="40">
        <f>Data[[#This Row],[DAA 
(n)]]^2</f>
        <v>28118929969</v>
      </c>
      <c r="G2391" s="41">
        <f t="shared" si="298"/>
        <v>26115866155.866665</v>
      </c>
      <c r="H2391" s="28">
        <f>LN(Data[[#This Row],[Metcalfe
(n^2)]])</f>
        <v>24.059708850853347</v>
      </c>
      <c r="I2391" s="42">
        <f t="shared" si="299"/>
        <v>23.963558153186046</v>
      </c>
      <c r="J2391" s="40">
        <f>Data[[#This Row],[DAA 
(n)]]*LN(Data[[#This Row],[DAA 
(n)]])</f>
        <v>2017250.1990365225</v>
      </c>
      <c r="K2391" s="40">
        <f t="shared" si="300"/>
        <v>1927764.6047290605</v>
      </c>
      <c r="L2391" s="29">
        <f>LN(Data[[#This Row],[MA'[n*ln(n)']
30d]])</f>
        <v>14.471871653715821</v>
      </c>
      <c r="M2391" s="43">
        <f t="shared" si="301"/>
        <v>14.476668618924151</v>
      </c>
      <c r="N2391" s="40">
        <f>Data[[#This Row],[DAA 
(n)]]^1.5</f>
        <v>68667161.072172612</v>
      </c>
      <c r="O2391" s="40">
        <f t="shared" si="302"/>
        <v>64708558.371457033</v>
      </c>
      <c r="P2391" s="43">
        <f>LN(Data[[#This Row],[MA'[n^1.5']]])</f>
        <v>17.985404028489146</v>
      </c>
      <c r="Q2391" s="43">
        <f t="shared" si="303"/>
        <v>17.991960315744386</v>
      </c>
      <c r="R2391" s="30">
        <f>$O$1+$O$2*Data[[#This Row],[MA'[ln(n^2)']]]</f>
        <v>23.963558153186046</v>
      </c>
      <c r="S2391" s="30">
        <f>$Q$1+$Q$2*Data[[#This Row],[MA'[ln(n*ln(n))']]]</f>
        <v>20.406503221224849</v>
      </c>
      <c r="T2391" s="31">
        <f>$O$3*Data[[#This Row],[Metcalfe
(n^2)]]</f>
        <v>14621843583.880001</v>
      </c>
      <c r="U2391" s="31">
        <f t="shared" si="296"/>
        <v>13580250401.050671</v>
      </c>
      <c r="V2391" s="30">
        <f>LN(Data[[#This Row],[MA'[NVA']
30d]]/Data[[#This Row],[MA'[NVMetcalfe calc']]])</f>
        <v>-0.82831720267386733</v>
      </c>
      <c r="W2391" s="30">
        <f>$Q$3+Data[[#This Row],[NVM
(scaled)]]/((Data[[#This Row],[Upper Bound]]-Data[[#This Row],[Lower Bound]])/2)</f>
        <v>0.124267972512209</v>
      </c>
      <c r="X2391" s="30">
        <f>(Data[[#This Row],[Upper Bound]]+Data[[#This Row],[Lower Bound]])/2</f>
        <v>22.185030687205447</v>
      </c>
      <c r="Y2391" s="32">
        <f>LN(Data[[#This Row],[NVActual]]/Data[[#This Row],[MA'[n^2']
30d]])</f>
        <v>-1.2479582615772615</v>
      </c>
      <c r="Z2391" s="32">
        <f>LN(Data[[#This Row],[NVActual]]/Data[[#This Row],[MA'[n*ln(n)']
30d]])</f>
        <v>8.2659789499786225</v>
      </c>
      <c r="AA2391" s="32">
        <f>LN(Data[[#This Row],[NVActual]]/Data[[#This Row],[MA'[n^1.5']]])</f>
        <v>4.7524465752052958</v>
      </c>
      <c r="AB2391" s="32">
        <f>LN(Data[[#This Row],[NVActual]]/Data[[#This Row],[Metcalfe
(n^2)]])</f>
        <v>-1.321858247158902</v>
      </c>
      <c r="AC2391" s="34">
        <f>1+Data[[#This Row],[MA'[NVMetcalfe calc']]]/((Data[[#This Row],[NVM_norm
(scaled)]]-Data[[#This Row],[NV_fund.]])/2)</f>
        <v>-1231167803.7292306</v>
      </c>
    </row>
    <row r="2392" spans="1:29" x14ac:dyDescent="0.2">
      <c r="A2392" s="23">
        <v>41784</v>
      </c>
      <c r="B2392" s="24">
        <v>7347466289.3190498</v>
      </c>
      <c r="C2392" s="24">
        <f t="shared" si="297"/>
        <v>5876069367.976531</v>
      </c>
      <c r="D2392" s="25">
        <f>LN(Data[[#This Row],[NVActual]])</f>
        <v>22.717621368199058</v>
      </c>
      <c r="E2392" s="26">
        <v>187419</v>
      </c>
      <c r="F2392" s="40">
        <f>Data[[#This Row],[DAA 
(n)]]^2</f>
        <v>35125881561</v>
      </c>
      <c r="G2392" s="41">
        <f t="shared" si="298"/>
        <v>25766350146.266666</v>
      </c>
      <c r="H2392" s="28">
        <f>LN(Data[[#This Row],[Metcalfe
(n^2)]])</f>
        <v>24.282204062107439</v>
      </c>
      <c r="I2392" s="42">
        <f t="shared" si="299"/>
        <v>23.948003307667172</v>
      </c>
      <c r="J2392" s="40">
        <f>Data[[#This Row],[DAA 
(n)]]*LN(Data[[#This Row],[DAA 
(n)]])</f>
        <v>2275473.2015580572</v>
      </c>
      <c r="K2392" s="40">
        <f t="shared" si="300"/>
        <v>1912738.7063157558</v>
      </c>
      <c r="L2392" s="29">
        <f>LN(Data[[#This Row],[MA'[n*ln(n)']
30d]])</f>
        <v>14.464046650654112</v>
      </c>
      <c r="M2392" s="43">
        <f t="shared" si="301"/>
        <v>14.478001812510547</v>
      </c>
      <c r="N2392" s="40">
        <f>Data[[#This Row],[DAA 
(n)]]^1.5</f>
        <v>81137276.243913025</v>
      </c>
      <c r="O2392" s="40">
        <f t="shared" si="302"/>
        <v>64032643.123105779</v>
      </c>
      <c r="P2392" s="43">
        <f>LN(Data[[#This Row],[MA'[n^1.5']]])</f>
        <v>17.974903560091796</v>
      </c>
      <c r="Q2392" s="43">
        <f t="shared" si="303"/>
        <v>17.993795317229193</v>
      </c>
      <c r="R2392" s="30">
        <f>$O$1+$O$2*Data[[#This Row],[MA'[ln(n^2)']]]</f>
        <v>23.948003307667172</v>
      </c>
      <c r="S2392" s="30">
        <f>$Q$1+$Q$2*Data[[#This Row],[MA'[ln(n*ln(n))']]]</f>
        <v>20.4087029906424</v>
      </c>
      <c r="T2392" s="31">
        <f>$O$3*Data[[#This Row],[Metcalfe
(n^2)]]</f>
        <v>18265458411.720001</v>
      </c>
      <c r="U2392" s="31">
        <f t="shared" si="296"/>
        <v>13398502076.058672</v>
      </c>
      <c r="V2392" s="30">
        <f>LN(Data[[#This Row],[MA'[NVA']
30d]]/Data[[#This Row],[MA'[NVMetcalfe calc']]])</f>
        <v>-0.82425485179197056</v>
      </c>
      <c r="W2392" s="30">
        <f>$Q$3+Data[[#This Row],[NVM
(scaled)]]/((Data[[#This Row],[Upper Bound]]-Data[[#This Row],[Lower Bound]])/2)</f>
        <v>0.12422723252551748</v>
      </c>
      <c r="X2392" s="30">
        <f>(Data[[#This Row],[Upper Bound]]+Data[[#This Row],[Lower Bound]])/2</f>
        <v>22.178353149154788</v>
      </c>
      <c r="Y2392" s="29">
        <f>LN(Data[[#This Row],[NVActual]]/Data[[#This Row],[MA'[n^2']
30d]])</f>
        <v>-1.254713851493678</v>
      </c>
      <c r="Z2392" s="29">
        <f>LN(Data[[#This Row],[NVActual]]/Data[[#This Row],[MA'[n*ln(n)']
30d]])</f>
        <v>8.2535747175449465</v>
      </c>
      <c r="AA2392" s="29">
        <f>LN(Data[[#This Row],[NVActual]]/Data[[#This Row],[MA'[n^1.5']]])</f>
        <v>4.7427178081072583</v>
      </c>
      <c r="AB2392" s="29">
        <f>LN(Data[[#This Row],[NVActual]]/Data[[#This Row],[Metcalfe
(n^2)]])</f>
        <v>-1.5645826939083831</v>
      </c>
      <c r="AC2392" s="26">
        <f>1+Data[[#This Row],[MA'[NVMetcalfe calc']]]/((Data[[#This Row],[NVM_norm
(scaled)]]-Data[[#This Row],[NV_fund.]])/2)</f>
        <v>-1215056277.0596008</v>
      </c>
    </row>
    <row r="2393" spans="1:29" x14ac:dyDescent="0.2">
      <c r="A2393" s="23">
        <v>41783</v>
      </c>
      <c r="B2393" s="24">
        <v>6760669281.5823097</v>
      </c>
      <c r="C2393" s="24">
        <f t="shared" si="297"/>
        <v>5828495469.8872643</v>
      </c>
      <c r="D2393" s="25">
        <f>LN(Data[[#This Row],[NVActual]])</f>
        <v>22.634387728251728</v>
      </c>
      <c r="E2393" s="26">
        <v>123811</v>
      </c>
      <c r="F2393" s="40">
        <f>Data[[#This Row],[DAA 
(n)]]^2</f>
        <v>15329163721</v>
      </c>
      <c r="G2393" s="41">
        <f t="shared" si="298"/>
        <v>25682302143.866665</v>
      </c>
      <c r="H2393" s="28">
        <f>LN(Data[[#This Row],[Metcalfe
(n^2)]])</f>
        <v>23.453022976548262</v>
      </c>
      <c r="I2393" s="42">
        <f t="shared" si="299"/>
        <v>23.945520317531351</v>
      </c>
      <c r="J2393" s="40">
        <f>Data[[#This Row],[DAA 
(n)]]*LN(Data[[#This Row],[DAA 
(n)]])</f>
        <v>1451871.1138747083</v>
      </c>
      <c r="K2393" s="40">
        <f t="shared" si="300"/>
        <v>1909741.5055719358</v>
      </c>
      <c r="L2393" s="29">
        <f>LN(Data[[#This Row],[MA'[n*ln(n)']
30d]])</f>
        <v>14.462478453466989</v>
      </c>
      <c r="M2393" s="43">
        <f t="shared" si="301"/>
        <v>14.47998202916156</v>
      </c>
      <c r="N2393" s="40">
        <f>Data[[#This Row],[DAA 
(n)]]^1.5</f>
        <v>43565113.215286553</v>
      </c>
      <c r="O2393" s="40">
        <f t="shared" si="302"/>
        <v>63885689.013921835</v>
      </c>
      <c r="P2393" s="43">
        <f>LN(Data[[#This Row],[MA'[n^1.5']]])</f>
        <v>17.972605935171625</v>
      </c>
      <c r="Q2393" s="43">
        <f t="shared" si="303"/>
        <v>17.996502341828727</v>
      </c>
      <c r="R2393" s="30">
        <f>$O$1+$O$2*Data[[#This Row],[MA'[ln(n^2)']]]</f>
        <v>23.945520317531351</v>
      </c>
      <c r="S2393" s="30">
        <f>$Q$1+$Q$2*Data[[#This Row],[MA'[ln(n*ln(n))']]]</f>
        <v>20.411970348116572</v>
      </c>
      <c r="T2393" s="31">
        <f>$O$3*Data[[#This Row],[Metcalfe
(n^2)]]</f>
        <v>7971165134.9200001</v>
      </c>
      <c r="U2393" s="31">
        <f t="shared" si="296"/>
        <v>13354797114.810671</v>
      </c>
      <c r="V2393" s="30">
        <f>LN(Data[[#This Row],[MA'[NVA']
30d]]/Data[[#This Row],[MA'[NVMetcalfe calc']]])</f>
        <v>-0.82911675460114753</v>
      </c>
      <c r="W2393" s="30">
        <f>$Q$3+Data[[#This Row],[NVM
(scaled)]]/((Data[[#This Row],[Upper Bound]]-Data[[#This Row],[Lower Bound]])/2)</f>
        <v>0.12071740217192134</v>
      </c>
      <c r="X2393" s="30">
        <f>(Data[[#This Row],[Upper Bound]]+Data[[#This Row],[Lower Bound]])/2</f>
        <v>22.178745332823961</v>
      </c>
      <c r="Y2393" s="32">
        <f>LN(Data[[#This Row],[NVActual]]/Data[[#This Row],[MA'[n^2']
30d]])</f>
        <v>-1.3346802308451935</v>
      </c>
      <c r="Z2393" s="32">
        <f>LN(Data[[#This Row],[NVActual]]/Data[[#This Row],[MA'[n*ln(n)']
30d]])</f>
        <v>8.1719092747847384</v>
      </c>
      <c r="AA2393" s="32">
        <f>LN(Data[[#This Row],[NVActual]]/Data[[#This Row],[MA'[n^1.5']]])</f>
        <v>4.6617817930801024</v>
      </c>
      <c r="AB2393" s="32">
        <f>LN(Data[[#This Row],[NVActual]]/Data[[#This Row],[Metcalfe
(n^2)]])</f>
        <v>-0.81863524829653478</v>
      </c>
      <c r="AC2393" s="34">
        <f>1+Data[[#This Row],[MA'[NVMetcalfe calc']]]/((Data[[#This Row],[NVM_norm
(scaled)]]-Data[[#This Row],[NV_fund.]])/2)</f>
        <v>-1210878610.3424692</v>
      </c>
    </row>
    <row r="2394" spans="1:29" x14ac:dyDescent="0.2">
      <c r="A2394" s="23">
        <v>41782</v>
      </c>
      <c r="B2394" s="24">
        <v>6707509362.7557001</v>
      </c>
      <c r="C2394" s="24">
        <f t="shared" si="297"/>
        <v>5816002729.0712643</v>
      </c>
      <c r="D2394" s="25">
        <f>LN(Data[[#This Row],[NVActual]])</f>
        <v>22.62649353612677</v>
      </c>
      <c r="E2394" s="26">
        <v>177498</v>
      </c>
      <c r="F2394" s="40">
        <f>Data[[#This Row],[DAA 
(n)]]^2</f>
        <v>31505540004</v>
      </c>
      <c r="G2394" s="41">
        <f t="shared" si="298"/>
        <v>26047069872.133335</v>
      </c>
      <c r="H2394" s="28">
        <f>LN(Data[[#This Row],[Metcalfe
(n^2)]])</f>
        <v>24.173429240456986</v>
      </c>
      <c r="I2394" s="42">
        <f t="shared" si="299"/>
        <v>23.963478785452992</v>
      </c>
      <c r="J2394" s="40">
        <f>Data[[#This Row],[DAA 
(n)]]*LN(Data[[#This Row],[DAA 
(n)]])</f>
        <v>2145367.6716613169</v>
      </c>
      <c r="K2394" s="40">
        <f t="shared" si="300"/>
        <v>1926158.387791116</v>
      </c>
      <c r="L2394" s="29">
        <f>LN(Data[[#This Row],[MA'[n*ln(n)']
30d]])</f>
        <v>14.47103810461063</v>
      </c>
      <c r="M2394" s="43">
        <f t="shared" si="301"/>
        <v>14.481911305648165</v>
      </c>
      <c r="N2394" s="40">
        <f>Data[[#This Row],[DAA 
(n)]]^1.5</f>
        <v>74780815.318034559</v>
      </c>
      <c r="O2394" s="40">
        <f t="shared" si="302"/>
        <v>64608727.723814063</v>
      </c>
      <c r="P2394" s="43">
        <f>LN(Data[[#This Row],[MA'[n^1.5']]])</f>
        <v>17.983860063710903</v>
      </c>
      <c r="Q2394" s="43">
        <f t="shared" si="303"/>
        <v>17.99914164727095</v>
      </c>
      <c r="R2394" s="30">
        <f>$O$1+$O$2*Data[[#This Row],[MA'[ln(n^2)']]]</f>
        <v>23.963478785452992</v>
      </c>
      <c r="S2394" s="30">
        <f>$Q$1+$Q$2*Data[[#This Row],[MA'[ln(n*ln(n))']]]</f>
        <v>20.415153654319472</v>
      </c>
      <c r="T2394" s="31">
        <f>$O$3*Data[[#This Row],[Metcalfe
(n^2)]]</f>
        <v>16382880802.08</v>
      </c>
      <c r="U2394" s="31">
        <f t="shared" si="296"/>
        <v>13544476333.509336</v>
      </c>
      <c r="V2394" s="30">
        <f>LN(Data[[#This Row],[MA'[NVA']
30d]]/Data[[#This Row],[MA'[NVMetcalfe calc']]])</f>
        <v>-0.84536560408387784</v>
      </c>
      <c r="W2394" s="30">
        <f>$Q$3+Data[[#This Row],[NVM
(scaled)]]/((Data[[#This Row],[Upper Bound]]-Data[[#This Row],[Lower Bound]])/2)</f>
        <v>0.1135128840553436</v>
      </c>
      <c r="X2394" s="30">
        <f>(Data[[#This Row],[Upper Bound]]+Data[[#This Row],[Lower Bound]])/2</f>
        <v>22.18931621988623</v>
      </c>
      <c r="Y2394" s="29">
        <f>LN(Data[[#This Row],[NVActual]]/Data[[#This Row],[MA'[n^2']
30d]])</f>
        <v>-1.3566775817763788</v>
      </c>
      <c r="Z2394" s="29">
        <f>LN(Data[[#This Row],[NVActual]]/Data[[#This Row],[MA'[n*ln(n)']
30d]])</f>
        <v>8.1554554315161401</v>
      </c>
      <c r="AA2394" s="29">
        <f>LN(Data[[#This Row],[NVActual]]/Data[[#This Row],[MA'[n^1.5']]])</f>
        <v>4.6426334724158647</v>
      </c>
      <c r="AB2394" s="29">
        <f>LN(Data[[#This Row],[NVActual]]/Data[[#This Row],[Metcalfe
(n^2)]])</f>
        <v>-1.5469357043302185</v>
      </c>
      <c r="AC2394" s="26">
        <f>1+Data[[#This Row],[MA'[NVMetcalfe calc']]]/((Data[[#This Row],[NVM_norm
(scaled)]]-Data[[#This Row],[NV_fund.]])/2)</f>
        <v>-1227087967.4387758</v>
      </c>
    </row>
    <row r="2395" spans="1:29" x14ac:dyDescent="0.2">
      <c r="A2395" s="23">
        <v>41781</v>
      </c>
      <c r="B2395" s="24">
        <v>6745232578.2973604</v>
      </c>
      <c r="C2395" s="24">
        <f t="shared" si="297"/>
        <v>5799866303.7425241</v>
      </c>
      <c r="D2395" s="25">
        <f>LN(Data[[#This Row],[NVActual]])</f>
        <v>22.632101807597625</v>
      </c>
      <c r="E2395" s="26">
        <v>162838</v>
      </c>
      <c r="F2395" s="40">
        <f>Data[[#This Row],[DAA 
(n)]]^2</f>
        <v>26516214244</v>
      </c>
      <c r="G2395" s="41">
        <f t="shared" si="298"/>
        <v>25844096226.166668</v>
      </c>
      <c r="H2395" s="28">
        <f>LN(Data[[#This Row],[Metcalfe
(n^2)]])</f>
        <v>24.001022241093789</v>
      </c>
      <c r="I2395" s="42">
        <f t="shared" si="299"/>
        <v>23.956319735516661</v>
      </c>
      <c r="J2395" s="40">
        <f>Data[[#This Row],[DAA 
(n)]]*LN(Data[[#This Row],[DAA 
(n)]])</f>
        <v>1954139.2298476151</v>
      </c>
      <c r="K2395" s="40">
        <f t="shared" si="300"/>
        <v>1918306.2822453529</v>
      </c>
      <c r="L2395" s="29">
        <f>LN(Data[[#This Row],[MA'[n*ln(n)']
30d]])</f>
        <v>14.466953210021508</v>
      </c>
      <c r="M2395" s="43">
        <f t="shared" si="301"/>
        <v>14.483622575005166</v>
      </c>
      <c r="N2395" s="40">
        <f>Data[[#This Row],[DAA 
(n)]]^1.5</f>
        <v>65710328.678712763</v>
      </c>
      <c r="O2395" s="40">
        <f t="shared" si="302"/>
        <v>64237877.551440977</v>
      </c>
      <c r="P2395" s="43">
        <f>LN(Data[[#This Row],[MA'[n^1.5']]])</f>
        <v>17.978103587695838</v>
      </c>
      <c r="Q2395" s="43">
        <f t="shared" si="303"/>
        <v>18.001498429535403</v>
      </c>
      <c r="R2395" s="30">
        <f>$O$1+$O$2*Data[[#This Row],[MA'[ln(n^2)']]]</f>
        <v>23.956319735516661</v>
      </c>
      <c r="S2395" s="30">
        <f>$Q$1+$Q$2*Data[[#This Row],[MA'[ln(n*ln(n))']]]</f>
        <v>20.417977248758522</v>
      </c>
      <c r="T2395" s="31">
        <f>$O$3*Data[[#This Row],[Metcalfe
(n^2)]]</f>
        <v>13788431406.880001</v>
      </c>
      <c r="U2395" s="31">
        <f t="shared" si="296"/>
        <v>13438930037.60667</v>
      </c>
      <c r="V2395" s="30">
        <f>LN(Data[[#This Row],[MA'[NVA']
30d]]/Data[[#This Row],[MA'[NVMetcalfe calc']]])</f>
        <v>-0.84032085542099455</v>
      </c>
      <c r="W2395" s="30">
        <f>$Q$3+Data[[#This Row],[NVM
(scaled)]]/((Data[[#This Row],[Upper Bound]]-Data[[#This Row],[Lower Bound]])/2)</f>
        <v>0.11502005751800248</v>
      </c>
      <c r="X2395" s="30">
        <f>(Data[[#This Row],[Upper Bound]]+Data[[#This Row],[Lower Bound]])/2</f>
        <v>22.187148492137592</v>
      </c>
      <c r="Y2395" s="32">
        <f>LN(Data[[#This Row],[NVActual]]/Data[[#This Row],[MA'[n^2']
30d]])</f>
        <v>-1.3432462183842648</v>
      </c>
      <c r="Z2395" s="32">
        <f>LN(Data[[#This Row],[NVActual]]/Data[[#This Row],[MA'[n*ln(n)']
30d]])</f>
        <v>8.1651485975761151</v>
      </c>
      <c r="AA2395" s="32">
        <f>LN(Data[[#This Row],[NVActual]]/Data[[#This Row],[MA'[n^1.5']]])</f>
        <v>4.6539982199017853</v>
      </c>
      <c r="AB2395" s="32">
        <f>LN(Data[[#This Row],[NVActual]]/Data[[#This Row],[Metcalfe
(n^2)]])</f>
        <v>-1.3689204334961667</v>
      </c>
      <c r="AC2395" s="34">
        <f>1+Data[[#This Row],[MA'[NVMetcalfe calc']]]/((Data[[#This Row],[NVM_norm
(scaled)]]-Data[[#This Row],[NV_fund.]])/2)</f>
        <v>-1217728509.1810155</v>
      </c>
    </row>
    <row r="2396" spans="1:29" x14ac:dyDescent="0.2">
      <c r="A2396" s="23">
        <v>41780</v>
      </c>
      <c r="B2396" s="24">
        <v>6322109034.3044596</v>
      </c>
      <c r="C2396" s="24">
        <f t="shared" si="297"/>
        <v>5781927579.0273552</v>
      </c>
      <c r="D2396" s="25">
        <f>LN(Data[[#This Row],[NVActual]])</f>
        <v>22.567318697396626</v>
      </c>
      <c r="E2396" s="26">
        <v>157311</v>
      </c>
      <c r="F2396" s="40">
        <f>Data[[#This Row],[DAA 
(n)]]^2</f>
        <v>24746750721</v>
      </c>
      <c r="G2396" s="41">
        <f t="shared" si="298"/>
        <v>26030070388.166668</v>
      </c>
      <c r="H2396" s="28">
        <f>LN(Data[[#This Row],[Metcalfe
(n^2)]])</f>
        <v>23.931960033342612</v>
      </c>
      <c r="I2396" s="42">
        <f t="shared" si="299"/>
        <v>23.9626849865802</v>
      </c>
      <c r="J2396" s="40">
        <f>Data[[#This Row],[DAA 
(n)]]*LN(Data[[#This Row],[DAA 
(n)]])</f>
        <v>1882380.2824025799</v>
      </c>
      <c r="K2396" s="40">
        <f t="shared" si="300"/>
        <v>1925402.3339219736</v>
      </c>
      <c r="L2396" s="29">
        <f>LN(Data[[#This Row],[MA'[n*ln(n)']
30d]])</f>
        <v>14.470645508500388</v>
      </c>
      <c r="M2396" s="43">
        <f t="shared" si="301"/>
        <v>14.485686736090489</v>
      </c>
      <c r="N2396" s="40">
        <f>Data[[#This Row],[DAA 
(n)]]^1.5</f>
        <v>62393397.909323871</v>
      </c>
      <c r="O2396" s="40">
        <f t="shared" si="302"/>
        <v>64575150.081378542</v>
      </c>
      <c r="P2396" s="43">
        <f>LN(Data[[#This Row],[MA'[n^1.5']]])</f>
        <v>17.983340221084067</v>
      </c>
      <c r="Q2396" s="43">
        <f t="shared" si="303"/>
        <v>18.00435054017904</v>
      </c>
      <c r="R2396" s="30">
        <f>$O$1+$O$2*Data[[#This Row],[MA'[ln(n^2)']]]</f>
        <v>23.9626849865802</v>
      </c>
      <c r="S2396" s="30">
        <f>$Q$1+$Q$2*Data[[#This Row],[MA'[ln(n*ln(n))']]]</f>
        <v>20.421383114549304</v>
      </c>
      <c r="T2396" s="31">
        <f>$O$3*Data[[#This Row],[Metcalfe
(n^2)]]</f>
        <v>12868310374.92</v>
      </c>
      <c r="U2396" s="31">
        <f t="shared" si="296"/>
        <v>13535636601.84667</v>
      </c>
      <c r="V2396" s="30">
        <f>LN(Data[[#This Row],[MA'[NVA']
30d]]/Data[[#This Row],[MA'[NVMetcalfe calc']]])</f>
        <v>-0.85058883744353297</v>
      </c>
      <c r="W2396" s="30">
        <f>$Q$3+Data[[#This Row],[NVM
(scaled)]]/((Data[[#This Row],[Upper Bound]]-Data[[#This Row],[Lower Bound]])/2)</f>
        <v>0.10961800028319524</v>
      </c>
      <c r="X2396" s="30">
        <f>(Data[[#This Row],[Upper Bound]]+Data[[#This Row],[Lower Bound]])/2</f>
        <v>22.19203405056475</v>
      </c>
      <c r="Y2396" s="29">
        <f>LN(Data[[#This Row],[NVActual]]/Data[[#This Row],[MA'[n^2']
30d]])</f>
        <v>-1.4151995626696467</v>
      </c>
      <c r="Z2396" s="29">
        <f>LN(Data[[#This Row],[NVActual]]/Data[[#This Row],[MA'[n*ln(n)']
30d]])</f>
        <v>8.09667318889624</v>
      </c>
      <c r="AA2396" s="29">
        <f>LN(Data[[#This Row],[NVActual]]/Data[[#This Row],[MA'[n^1.5']]])</f>
        <v>4.5839784763125602</v>
      </c>
      <c r="AB2396" s="29">
        <f>LN(Data[[#This Row],[NVActual]]/Data[[#This Row],[Metcalfe
(n^2)]])</f>
        <v>-1.364641335945985</v>
      </c>
      <c r="AC2396" s="26">
        <f>1+Data[[#This Row],[MA'[NVMetcalfe calc']]]/((Data[[#This Row],[NVM_norm
(scaled)]]-Data[[#This Row],[NV_fund.]])/2)</f>
        <v>-1225919895.720186</v>
      </c>
    </row>
    <row r="2397" spans="1:29" x14ac:dyDescent="0.2">
      <c r="A2397" s="23">
        <v>41779</v>
      </c>
      <c r="B2397" s="24">
        <v>6273913162.7186804</v>
      </c>
      <c r="C2397" s="24">
        <f t="shared" si="297"/>
        <v>5781656060.0243378</v>
      </c>
      <c r="D2397" s="25">
        <f>LN(Data[[#This Row],[NVActual]])</f>
        <v>22.559666105802837</v>
      </c>
      <c r="E2397" s="26">
        <v>192586</v>
      </c>
      <c r="F2397" s="40">
        <f>Data[[#This Row],[DAA 
(n)]]^2</f>
        <v>37089367396</v>
      </c>
      <c r="G2397" s="41">
        <f t="shared" si="298"/>
        <v>25919161808</v>
      </c>
      <c r="H2397" s="28">
        <f>LN(Data[[#This Row],[Metcalfe
(n^2)]])</f>
        <v>24.336596172384418</v>
      </c>
      <c r="I2397" s="42">
        <f t="shared" si="299"/>
        <v>23.957871893701146</v>
      </c>
      <c r="J2397" s="40">
        <f>Data[[#This Row],[DAA 
(n)]]*LN(Data[[#This Row],[DAA 
(n)]])</f>
        <v>2343443.8552274127</v>
      </c>
      <c r="K2397" s="40">
        <f t="shared" si="300"/>
        <v>1920679.7514562744</v>
      </c>
      <c r="L2397" s="29">
        <f>LN(Data[[#This Row],[MA'[n*ln(n)']
30d]])</f>
        <v>14.468189718564387</v>
      </c>
      <c r="M2397" s="43">
        <f t="shared" si="301"/>
        <v>14.487417099944301</v>
      </c>
      <c r="N2397" s="40">
        <f>Data[[#This Row],[DAA 
(n)]]^1.5</f>
        <v>84515637.069870323</v>
      </c>
      <c r="O2397" s="40">
        <f t="shared" si="302"/>
        <v>64361688.131825544</v>
      </c>
      <c r="P2397" s="43">
        <f>LN(Data[[#This Row],[MA'[n^1.5']]])</f>
        <v>17.980029109263199</v>
      </c>
      <c r="Q2397" s="43">
        <f t="shared" si="303"/>
        <v>18.006740594413714</v>
      </c>
      <c r="R2397" s="30">
        <f>$O$1+$O$2*Data[[#This Row],[MA'[ln(n^2)']]]</f>
        <v>23.957871893701146</v>
      </c>
      <c r="S2397" s="30">
        <f>$Q$1+$Q$2*Data[[#This Row],[MA'[ln(n*ln(n))']]]</f>
        <v>20.424238214908094</v>
      </c>
      <c r="T2397" s="31">
        <f>$O$3*Data[[#This Row],[Metcalfe
(n^2)]]</f>
        <v>19286471045.920002</v>
      </c>
      <c r="U2397" s="31">
        <f t="shared" si="296"/>
        <v>13477964140.160004</v>
      </c>
      <c r="V2397" s="30">
        <f>LN(Data[[#This Row],[MA'[NVA']
30d]]/Data[[#This Row],[MA'[NVMetcalfe calc']]])</f>
        <v>-0.84636590867853401</v>
      </c>
      <c r="W2397" s="30">
        <f>$Q$3+Data[[#This Row],[NVM
(scaled)]]/((Data[[#This Row],[Upper Bound]]-Data[[#This Row],[Lower Bound]])/2)</f>
        <v>0.11096567691327935</v>
      </c>
      <c r="X2397" s="30">
        <f>(Data[[#This Row],[Upper Bound]]+Data[[#This Row],[Lower Bound]])/2</f>
        <v>22.19105505430462</v>
      </c>
      <c r="Y2397" s="32">
        <f>LN(Data[[#This Row],[NVActual]]/Data[[#This Row],[MA'[n^2']
30d]])</f>
        <v>-1.4185822644504549</v>
      </c>
      <c r="Z2397" s="32">
        <f>LN(Data[[#This Row],[NVActual]]/Data[[#This Row],[MA'[n*ln(n)']
30d]])</f>
        <v>8.0914763872384494</v>
      </c>
      <c r="AA2397" s="32">
        <f>LN(Data[[#This Row],[NVActual]]/Data[[#This Row],[MA'[n^1.5']]])</f>
        <v>4.5796369965396355</v>
      </c>
      <c r="AB2397" s="32">
        <f>LN(Data[[#This Row],[NVActual]]/Data[[#This Row],[Metcalfe
(n^2)]])</f>
        <v>-1.7769300665815837</v>
      </c>
      <c r="AC2397" s="34">
        <f>1+Data[[#This Row],[MA'[NVMetcalfe calc']]]/((Data[[#This Row],[NVM_norm
(scaled)]]-Data[[#This Row],[NV_fund.]])/2)</f>
        <v>-1220825142.3946288</v>
      </c>
    </row>
    <row r="2398" spans="1:29" x14ac:dyDescent="0.2">
      <c r="A2398" s="23">
        <v>41778</v>
      </c>
      <c r="B2398" s="24">
        <v>5722627919.5634499</v>
      </c>
      <c r="C2398" s="24">
        <f t="shared" si="297"/>
        <v>5784386967.0041456</v>
      </c>
      <c r="D2398" s="25">
        <f>LN(Data[[#This Row],[NVActual]])</f>
        <v>22.467693963331183</v>
      </c>
      <c r="E2398" s="26">
        <v>181571</v>
      </c>
      <c r="F2398" s="40">
        <f>Data[[#This Row],[DAA 
(n)]]^2</f>
        <v>32968028041</v>
      </c>
      <c r="G2398" s="41">
        <f t="shared" si="298"/>
        <v>25567450862.299999</v>
      </c>
      <c r="H2398" s="28">
        <f>LN(Data[[#This Row],[Metcalfe
(n^2)]])</f>
        <v>24.218804081534618</v>
      </c>
      <c r="I2398" s="42">
        <f t="shared" si="299"/>
        <v>23.946713520474741</v>
      </c>
      <c r="J2398" s="40">
        <f>Data[[#This Row],[DAA 
(n)]]*LN(Data[[#This Row],[DAA 
(n)]])</f>
        <v>2198716.2379441611</v>
      </c>
      <c r="K2398" s="40">
        <f t="shared" si="300"/>
        <v>1907731.9655445081</v>
      </c>
      <c r="L2398" s="29">
        <f>LN(Data[[#This Row],[MA'[n*ln(n)']
30d]])</f>
        <v>14.461425641847864</v>
      </c>
      <c r="M2398" s="43">
        <f t="shared" si="301"/>
        <v>14.489409968494714</v>
      </c>
      <c r="N2398" s="40">
        <f>Data[[#This Row],[DAA 
(n)]]^1.5</f>
        <v>77369488.943849415</v>
      </c>
      <c r="O2398" s="40">
        <f t="shared" si="302"/>
        <v>63736196.489719443</v>
      </c>
      <c r="P2398" s="43">
        <f>LN(Data[[#This Row],[MA'[n^1.5']]])</f>
        <v>17.970263192906287</v>
      </c>
      <c r="Q2398" s="43">
        <f t="shared" si="303"/>
        <v>18.00948420205652</v>
      </c>
      <c r="R2398" s="30">
        <f>$O$1+$O$2*Data[[#This Row],[MA'[ln(n^2)']]]</f>
        <v>23.946713520474741</v>
      </c>
      <c r="S2398" s="30">
        <f>$Q$1+$Q$2*Data[[#This Row],[MA'[ln(n*ln(n))']]]</f>
        <v>20.427526448016277</v>
      </c>
      <c r="T2398" s="31">
        <f>$O$3*Data[[#This Row],[Metcalfe
(n^2)]]</f>
        <v>17143374581.32</v>
      </c>
      <c r="U2398" s="31">
        <f t="shared" si="296"/>
        <v>13295074448.396002</v>
      </c>
      <c r="V2398" s="30">
        <f>LN(Data[[#This Row],[MA'[NVA']
30d]]/Data[[#This Row],[MA'[NVMetcalfe calc']]])</f>
        <v>-0.83223123878065286</v>
      </c>
      <c r="W2398" s="30">
        <f>$Q$3+Data[[#This Row],[NVM
(scaled)]]/((Data[[#This Row],[Upper Bound]]-Data[[#This Row],[Lower Bound]])/2)</f>
        <v>0.11703211187959639</v>
      </c>
      <c r="X2398" s="30">
        <f>(Data[[#This Row],[Upper Bound]]+Data[[#This Row],[Lower Bound]])/2</f>
        <v>22.187119984245509</v>
      </c>
      <c r="Y2398" s="29">
        <f>LN(Data[[#This Row],[NVActual]]/Data[[#This Row],[MA'[n^2']
30d]])</f>
        <v>-1.4968919654301163</v>
      </c>
      <c r="Z2398" s="29">
        <f>LN(Data[[#This Row],[NVActual]]/Data[[#This Row],[MA'[n*ln(n)']
30d]])</f>
        <v>8.0062683214833203</v>
      </c>
      <c r="AA2398" s="29">
        <f>LN(Data[[#This Row],[NVActual]]/Data[[#This Row],[MA'[n^1.5']]])</f>
        <v>4.4974307704248977</v>
      </c>
      <c r="AB2398" s="29">
        <f>LN(Data[[#This Row],[NVActual]]/Data[[#This Row],[Metcalfe
(n^2)]])</f>
        <v>-1.7511101182034319</v>
      </c>
      <c r="AC2398" s="26">
        <f>1+Data[[#This Row],[MA'[NVMetcalfe calc']]]/((Data[[#This Row],[NVM_norm
(scaled)]]-Data[[#This Row],[NV_fund.]])/2)</f>
        <v>-1204804848.4671235</v>
      </c>
    </row>
    <row r="2399" spans="1:29" x14ac:dyDescent="0.2">
      <c r="A2399" s="23">
        <v>41777</v>
      </c>
      <c r="B2399" s="24">
        <v>5715094426.1715698</v>
      </c>
      <c r="C2399" s="24">
        <f t="shared" si="297"/>
        <v>5806605527.3254375</v>
      </c>
      <c r="D2399" s="25">
        <f>LN(Data[[#This Row],[NVActual]])</f>
        <v>22.466376656571402</v>
      </c>
      <c r="E2399" s="26">
        <v>177463</v>
      </c>
      <c r="F2399" s="40">
        <f>Data[[#This Row],[DAA 
(n)]]^2</f>
        <v>31493116369</v>
      </c>
      <c r="G2399" s="41">
        <f t="shared" si="298"/>
        <v>25126843432.799999</v>
      </c>
      <c r="H2399" s="28">
        <f>LN(Data[[#This Row],[Metcalfe
(n^2)]])</f>
        <v>24.17303483092903</v>
      </c>
      <c r="I2399" s="42">
        <f t="shared" si="299"/>
        <v>23.929633699847784</v>
      </c>
      <c r="J2399" s="40">
        <f>Data[[#This Row],[DAA 
(n)]]*LN(Data[[#This Row],[DAA 
(n)]])</f>
        <v>2144909.6401005792</v>
      </c>
      <c r="K2399" s="40">
        <f t="shared" si="300"/>
        <v>1889967.366736948</v>
      </c>
      <c r="L2399" s="29">
        <f>LN(Data[[#This Row],[MA'[n*ln(n)']
30d]])</f>
        <v>14.452070120610014</v>
      </c>
      <c r="M2399" s="43">
        <f t="shared" si="301"/>
        <v>14.491788049507408</v>
      </c>
      <c r="N2399" s="40">
        <f>Data[[#This Row],[DAA 
(n)]]^1.5</f>
        <v>74758697.889890149</v>
      </c>
      <c r="O2399" s="40">
        <f t="shared" si="302"/>
        <v>62913320.050987594</v>
      </c>
      <c r="P2399" s="43">
        <f>LN(Data[[#This Row],[MA'[n^1.5']]])</f>
        <v>17.957268464768013</v>
      </c>
      <c r="Q2399" s="43">
        <f t="shared" si="303"/>
        <v>18.012776367241532</v>
      </c>
      <c r="R2399" s="30">
        <f>$O$1+$O$2*Data[[#This Row],[MA'[ln(n^2)']]]</f>
        <v>23.929633699847784</v>
      </c>
      <c r="S2399" s="30">
        <f>$Q$1+$Q$2*Data[[#This Row],[MA'[ln(n*ln(n))']]]</f>
        <v>20.431450281687219</v>
      </c>
      <c r="T2399" s="31">
        <f>$O$3*Data[[#This Row],[Metcalfe
(n^2)]]</f>
        <v>16376420511.880001</v>
      </c>
      <c r="U2399" s="31">
        <f t="shared" si="296"/>
        <v>13065958585.056002</v>
      </c>
      <c r="V2399" s="30">
        <f>LN(Data[[#This Row],[MA'[NVA']
30d]]/Data[[#This Row],[MA'[NVMetcalfe calc']]])</f>
        <v>-0.81101411320322458</v>
      </c>
      <c r="W2399" s="30">
        <f>$Q$3+Data[[#This Row],[NVM
(scaled)]]/((Data[[#This Row],[Upper Bound]]-Data[[#This Row],[Lower Bound]])/2)</f>
        <v>0.12632270452549527</v>
      </c>
      <c r="X2399" s="30">
        <f>(Data[[#This Row],[Upper Bound]]+Data[[#This Row],[Lower Bound]])/2</f>
        <v>22.180541990767502</v>
      </c>
      <c r="Y2399" s="32">
        <f>LN(Data[[#This Row],[NVActual]]/Data[[#This Row],[MA'[n^2']
30d]])</f>
        <v>-1.4808259145224716</v>
      </c>
      <c r="Z2399" s="32">
        <f>LN(Data[[#This Row],[NVActual]]/Data[[#This Row],[MA'[n*ln(n)']
30d]])</f>
        <v>8.0143065359613868</v>
      </c>
      <c r="AA2399" s="32">
        <f>LN(Data[[#This Row],[NVActual]]/Data[[#This Row],[MA'[n^1.5']]])</f>
        <v>4.5091081918033877</v>
      </c>
      <c r="AB2399" s="32">
        <f>LN(Data[[#This Row],[NVActual]]/Data[[#This Row],[Metcalfe
(n^2)]])</f>
        <v>-1.7066581743576286</v>
      </c>
      <c r="AC2399" s="34">
        <f>1+Data[[#This Row],[MA'[NVMetcalfe calc']]]/((Data[[#This Row],[NVM_norm
(scaled)]]-Data[[#This Row],[NV_fund.]])/2)</f>
        <v>-1184894228.5778191</v>
      </c>
    </row>
    <row r="2400" spans="1:29" x14ac:dyDescent="0.2">
      <c r="A2400" s="23">
        <v>41776</v>
      </c>
      <c r="B2400" s="24">
        <v>5742055791.2001801</v>
      </c>
      <c r="C2400" s="24">
        <f t="shared" si="297"/>
        <v>5819997843.6867104</v>
      </c>
      <c r="D2400" s="25">
        <f>LN(Data[[#This Row],[NVActual]])</f>
        <v>22.471083134933885</v>
      </c>
      <c r="E2400" s="26">
        <v>150165</v>
      </c>
      <c r="F2400" s="40">
        <f>Data[[#This Row],[DAA 
(n)]]^2</f>
        <v>22549527225</v>
      </c>
      <c r="G2400" s="41">
        <f t="shared" si="298"/>
        <v>24802232054.666668</v>
      </c>
      <c r="H2400" s="28">
        <f>LN(Data[[#This Row],[Metcalfe
(n^2)]])</f>
        <v>23.838979937043387</v>
      </c>
      <c r="I2400" s="42">
        <f t="shared" si="299"/>
        <v>23.917302509208969</v>
      </c>
      <c r="J2400" s="40">
        <f>Data[[#This Row],[DAA 
(n)]]*LN(Data[[#This Row],[DAA 
(n)]])</f>
        <v>1789890.2111230602</v>
      </c>
      <c r="K2400" s="40">
        <f t="shared" si="300"/>
        <v>1876984.3471250909</v>
      </c>
      <c r="L2400" s="29">
        <f>LN(Data[[#This Row],[MA'[n*ln(n)']
30d]])</f>
        <v>14.445176976229181</v>
      </c>
      <c r="M2400" s="43">
        <f t="shared" si="301"/>
        <v>14.494689704771863</v>
      </c>
      <c r="N2400" s="40">
        <f>Data[[#This Row],[DAA 
(n)]]^1.5</f>
        <v>58190632.886591949</v>
      </c>
      <c r="O2400" s="40">
        <f t="shared" si="302"/>
        <v>62309549.104167454</v>
      </c>
      <c r="P2400" s="43">
        <f>LN(Data[[#This Row],[MA'[n^1.5']]])</f>
        <v>17.947625248162453</v>
      </c>
      <c r="Q2400" s="43">
        <f t="shared" si="303"/>
        <v>18.016782968455491</v>
      </c>
      <c r="R2400" s="30">
        <f>$O$1+$O$2*Data[[#This Row],[MA'[ln(n^2)']]]</f>
        <v>23.917302509208969</v>
      </c>
      <c r="S2400" s="30">
        <f>$Q$1+$Q$2*Data[[#This Row],[MA'[ln(n*ln(n))']]]</f>
        <v>20.436238012873574</v>
      </c>
      <c r="T2400" s="31">
        <f>$O$3*Data[[#This Row],[Metcalfe
(n^2)]]</f>
        <v>11725754157</v>
      </c>
      <c r="U2400" s="31">
        <f t="shared" si="296"/>
        <v>12897160668.426668</v>
      </c>
      <c r="V2400" s="30">
        <f>LN(Data[[#This Row],[MA'[NVA']
30d]]/Data[[#This Row],[MA'[NVMetcalfe calc']]])</f>
        <v>-0.79570729267590568</v>
      </c>
      <c r="W2400" s="30">
        <f>$Q$3+Data[[#This Row],[NVM
(scaled)]]/((Data[[#This Row],[Upper Bound]]-Data[[#This Row],[Lower Bound]])/2)</f>
        <v>0.13283679976997448</v>
      </c>
      <c r="X2400" s="30">
        <f>(Data[[#This Row],[Upper Bound]]+Data[[#This Row],[Lower Bound]])/2</f>
        <v>22.17677026104127</v>
      </c>
      <c r="Y2400" s="29">
        <f>LN(Data[[#This Row],[NVActual]]/Data[[#This Row],[MA'[n^2']
30d]])</f>
        <v>-1.4631163533378104</v>
      </c>
      <c r="Z2400" s="29">
        <f>LN(Data[[#This Row],[NVActual]]/Data[[#This Row],[MA'[n*ln(n)']
30d]])</f>
        <v>8.0259061587047018</v>
      </c>
      <c r="AA2400" s="29">
        <f>LN(Data[[#This Row],[NVActual]]/Data[[#This Row],[MA'[n^1.5']]])</f>
        <v>4.5234578867714301</v>
      </c>
      <c r="AB2400" s="29">
        <f>LN(Data[[#This Row],[NVActual]]/Data[[#This Row],[Metcalfe
(n^2)]])</f>
        <v>-1.3678968021095046</v>
      </c>
      <c r="AC2400" s="26">
        <f>1+Data[[#This Row],[MA'[NVMetcalfe calc']]]/((Data[[#This Row],[NVM_norm
(scaled)]]-Data[[#This Row],[NV_fund.]])/2)</f>
        <v>-1170132424.8744953</v>
      </c>
    </row>
    <row r="2401" spans="1:29" x14ac:dyDescent="0.2">
      <c r="A2401" s="23">
        <v>41775</v>
      </c>
      <c r="B2401" s="24">
        <v>5733977785.1035995</v>
      </c>
      <c r="C2401" s="24">
        <f t="shared" si="297"/>
        <v>5839523928.4135542</v>
      </c>
      <c r="D2401" s="25">
        <f>LN(Data[[#This Row],[NVActual]])</f>
        <v>22.469675330159344</v>
      </c>
      <c r="E2401" s="26">
        <v>156212</v>
      </c>
      <c r="F2401" s="40">
        <f>Data[[#This Row],[DAA 
(n)]]^2</f>
        <v>24402188944</v>
      </c>
      <c r="G2401" s="41">
        <f t="shared" si="298"/>
        <v>24897515853.866665</v>
      </c>
      <c r="H2401" s="28">
        <f>LN(Data[[#This Row],[Metcalfe
(n^2)]])</f>
        <v>23.917938676041466</v>
      </c>
      <c r="I2401" s="42">
        <f t="shared" si="299"/>
        <v>23.921280896093712</v>
      </c>
      <c r="J2401" s="40">
        <f>Data[[#This Row],[DAA 
(n)]]*LN(Data[[#This Row],[DAA 
(n)]])</f>
        <v>1868134.5182308948</v>
      </c>
      <c r="K2401" s="40">
        <f t="shared" si="300"/>
        <v>1880970.2415829224</v>
      </c>
      <c r="L2401" s="29">
        <f>LN(Data[[#This Row],[MA'[n*ln(n)']
30d]])</f>
        <v>14.447298287627943</v>
      </c>
      <c r="M2401" s="43">
        <f t="shared" si="301"/>
        <v>14.497922950284899</v>
      </c>
      <c r="N2401" s="40">
        <f>Data[[#This Row],[DAA 
(n)]]^1.5</f>
        <v>61740705.69178912</v>
      </c>
      <c r="O2401" s="40">
        <f t="shared" si="302"/>
        <v>62491185.969222076</v>
      </c>
      <c r="P2401" s="43">
        <f>LN(Data[[#This Row],[MA'[n^1.5']]])</f>
        <v>17.950536080269295</v>
      </c>
      <c r="Q2401" s="43">
        <f t="shared" si="303"/>
        <v>18.021245786405942</v>
      </c>
      <c r="R2401" s="30">
        <f>$O$1+$O$2*Data[[#This Row],[MA'[ln(n^2)']]]</f>
        <v>23.921280896093712</v>
      </c>
      <c r="S2401" s="30">
        <f>$Q$1+$Q$2*Data[[#This Row],[MA'[ln(n*ln(n))']]]</f>
        <v>20.441572867970081</v>
      </c>
      <c r="T2401" s="31">
        <f>$O$3*Data[[#This Row],[Metcalfe
(n^2)]]</f>
        <v>12689138250.880001</v>
      </c>
      <c r="U2401" s="31">
        <f t="shared" si="296"/>
        <v>12946708244.01067</v>
      </c>
      <c r="V2401" s="30">
        <f>LN(Data[[#This Row],[MA'[NVA']
30d]]/Data[[#This Row],[MA'[NVMetcalfe calc']]])</f>
        <v>-0.79619229177219131</v>
      </c>
      <c r="W2401" s="30">
        <f>$Q$3+Data[[#This Row],[NVM
(scaled)]]/((Data[[#This Row],[Upper Bound]]-Data[[#This Row],[Lower Bound]])/2)</f>
        <v>0.13237982880332444</v>
      </c>
      <c r="X2401" s="30">
        <f>(Data[[#This Row],[Upper Bound]]+Data[[#This Row],[Lower Bound]])/2</f>
        <v>22.181426882031896</v>
      </c>
      <c r="Y2401" s="32">
        <f>LN(Data[[#This Row],[NVActual]]/Data[[#This Row],[MA'[n^2']
30d]])</f>
        <v>-1.4683585403759258</v>
      </c>
      <c r="Z2401" s="32">
        <f>LN(Data[[#This Row],[NVActual]]/Data[[#This Row],[MA'[n*ln(n)']
30d]])</f>
        <v>8.0223770425314012</v>
      </c>
      <c r="AA2401" s="32">
        <f>LN(Data[[#This Row],[NVActual]]/Data[[#This Row],[MA'[n^1.5']]])</f>
        <v>4.51913924989005</v>
      </c>
      <c r="AB2401" s="32">
        <f>LN(Data[[#This Row],[NVActual]]/Data[[#This Row],[Metcalfe
(n^2)]])</f>
        <v>-1.4482633458821197</v>
      </c>
      <c r="AC2401" s="34">
        <f>1+Data[[#This Row],[MA'[NVMetcalfe calc']]]/((Data[[#This Row],[NVM_norm
(scaled)]]-Data[[#This Row],[NV_fund.]])/2)</f>
        <v>-1174355354.3816671</v>
      </c>
    </row>
    <row r="2402" spans="1:29" x14ac:dyDescent="0.2">
      <c r="A2402" s="23">
        <v>41774</v>
      </c>
      <c r="B2402" s="24">
        <v>5709203037.7123604</v>
      </c>
      <c r="C2402" s="24">
        <f t="shared" si="297"/>
        <v>5872598100.4904013</v>
      </c>
      <c r="D2402" s="25">
        <f>LN(Data[[#This Row],[NVActual]])</f>
        <v>22.465345277792956</v>
      </c>
      <c r="E2402" s="26">
        <v>176226</v>
      </c>
      <c r="F2402" s="40">
        <f>Data[[#This Row],[DAA 
(n)]]^2</f>
        <v>31055603076</v>
      </c>
      <c r="G2402" s="41">
        <f t="shared" si="298"/>
        <v>25197544396.566666</v>
      </c>
      <c r="H2402" s="28">
        <f>LN(Data[[#This Row],[Metcalfe
(n^2)]])</f>
        <v>24.159045082379489</v>
      </c>
      <c r="I2402" s="42">
        <f t="shared" si="299"/>
        <v>23.931746703798133</v>
      </c>
      <c r="J2402" s="40">
        <f>Data[[#This Row],[DAA 
(n)]]*LN(Data[[#This Row],[DAA 
(n)]])</f>
        <v>2128725.9393437039</v>
      </c>
      <c r="K2402" s="40">
        <f t="shared" si="300"/>
        <v>1892511.5170165538</v>
      </c>
      <c r="L2402" s="29">
        <f>LN(Data[[#This Row],[MA'[n*ln(n)']
30d]])</f>
        <v>14.453415349885027</v>
      </c>
      <c r="M2402" s="43">
        <f t="shared" si="301"/>
        <v>14.500991263293459</v>
      </c>
      <c r="N2402" s="40">
        <f>Data[[#This Row],[DAA 
(n)]]^1.5</f>
        <v>73978407.03658855</v>
      </c>
      <c r="O2402" s="40">
        <f t="shared" si="302"/>
        <v>63037626.042151086</v>
      </c>
      <c r="P2402" s="43">
        <f>LN(Data[[#This Row],[MA'[n^1.5']]])</f>
        <v>17.959242344844018</v>
      </c>
      <c r="Q2402" s="43">
        <f t="shared" si="303"/>
        <v>18.025487603821599</v>
      </c>
      <c r="R2402" s="30">
        <f>$O$1+$O$2*Data[[#This Row],[MA'[ln(n^2)']]]</f>
        <v>23.931746703798133</v>
      </c>
      <c r="S2402" s="30">
        <f>$Q$1+$Q$2*Data[[#This Row],[MA'[ln(n*ln(n))']]]</f>
        <v>20.446635584434205</v>
      </c>
      <c r="T2402" s="31">
        <f>$O$3*Data[[#This Row],[Metcalfe
(n^2)]]</f>
        <v>16148913599.52</v>
      </c>
      <c r="U2402" s="31">
        <f t="shared" si="296"/>
        <v>13102723086.214666</v>
      </c>
      <c r="V2402" s="30">
        <f>LN(Data[[#This Row],[MA'[NVA']
30d]]/Data[[#This Row],[MA'[NVMetcalfe calc']]])</f>
        <v>-0.8025229353062403</v>
      </c>
      <c r="W2402" s="30">
        <f>$Q$3+Data[[#This Row],[NVM
(scaled)]]/((Data[[#This Row],[Upper Bound]]-Data[[#This Row],[Lower Bound]])/2)</f>
        <v>0.12945632846696165</v>
      </c>
      <c r="X2402" s="30">
        <f>(Data[[#This Row],[Upper Bound]]+Data[[#This Row],[Lower Bound]])/2</f>
        <v>22.189191144116169</v>
      </c>
      <c r="Y2402" s="29">
        <f>LN(Data[[#This Row],[NVActual]]/Data[[#This Row],[MA'[n^2']
30d]])</f>
        <v>-1.4846671043421151</v>
      </c>
      <c r="Z2402" s="29">
        <f>LN(Data[[#This Row],[NVActual]]/Data[[#This Row],[MA'[n*ln(n)']
30d]])</f>
        <v>8.0119299279079268</v>
      </c>
      <c r="AA2402" s="29">
        <f>LN(Data[[#This Row],[NVActual]]/Data[[#This Row],[MA'[n^1.5']]])</f>
        <v>4.5061029329489362</v>
      </c>
      <c r="AB2402" s="29">
        <f>LN(Data[[#This Row],[NVActual]]/Data[[#This Row],[Metcalfe
(n^2)]])</f>
        <v>-1.6936998045865337</v>
      </c>
      <c r="AC2402" s="26">
        <f>1+Data[[#This Row],[MA'[NVMetcalfe calc']]]/((Data[[#This Row],[NVM_norm
(scaled)]]-Data[[#This Row],[NV_fund.]])/2)</f>
        <v>-1187931150.0961206</v>
      </c>
    </row>
    <row r="2403" spans="1:29" x14ac:dyDescent="0.2">
      <c r="A2403" s="23">
        <v>41773</v>
      </c>
      <c r="B2403" s="24">
        <v>5680306682.9457903</v>
      </c>
      <c r="C2403" s="24">
        <f t="shared" si="297"/>
        <v>5902266759.2387142</v>
      </c>
      <c r="D2403" s="25">
        <f>LN(Data[[#This Row],[NVActual]])</f>
        <v>22.460271061698247</v>
      </c>
      <c r="E2403" s="26">
        <v>159121</v>
      </c>
      <c r="F2403" s="40">
        <f>Data[[#This Row],[DAA 
(n)]]^2</f>
        <v>25319492641</v>
      </c>
      <c r="G2403" s="41">
        <f t="shared" si="298"/>
        <v>25514382681</v>
      </c>
      <c r="H2403" s="28">
        <f>LN(Data[[#This Row],[Metcalfe
(n^2)]])</f>
        <v>23.954840396146427</v>
      </c>
      <c r="I2403" s="42">
        <f t="shared" si="299"/>
        <v>23.940647425280535</v>
      </c>
      <c r="J2403" s="40">
        <f>Data[[#This Row],[DAA 
(n)]]*LN(Data[[#This Row],[DAA 
(n)]])</f>
        <v>1905859.0793376078</v>
      </c>
      <c r="K2403" s="40">
        <f t="shared" si="300"/>
        <v>1903542.9283815592</v>
      </c>
      <c r="L2403" s="29">
        <f>LN(Data[[#This Row],[MA'[n*ln(n)']
30d]])</f>
        <v>14.459227406891634</v>
      </c>
      <c r="M2403" s="43">
        <f t="shared" si="301"/>
        <v>14.503885705209445</v>
      </c>
      <c r="N2403" s="40">
        <f>Data[[#This Row],[DAA 
(n)]]^1.5</f>
        <v>63473325.015541442</v>
      </c>
      <c r="O2403" s="40">
        <f t="shared" si="302"/>
        <v>63584395.466368206</v>
      </c>
      <c r="P2403" s="43">
        <f>LN(Data[[#This Row],[MA'[n^1.5']]])</f>
        <v>17.967878643903674</v>
      </c>
      <c r="Q2403" s="43">
        <f t="shared" si="303"/>
        <v>18.029482079351816</v>
      </c>
      <c r="R2403" s="30">
        <f>$O$1+$O$2*Data[[#This Row],[MA'[ln(n^2)']]]</f>
        <v>23.940647425280535</v>
      </c>
      <c r="S2403" s="30">
        <f>$Q$1+$Q$2*Data[[#This Row],[MA'[ln(n*ln(n))']]]</f>
        <v>20.451411413595583</v>
      </c>
      <c r="T2403" s="31">
        <f>$O$3*Data[[#This Row],[Metcalfe
(n^2)]]</f>
        <v>13166136173.32</v>
      </c>
      <c r="U2403" s="31">
        <f t="shared" si="296"/>
        <v>13267478994.120001</v>
      </c>
      <c r="V2403" s="30">
        <f>LN(Data[[#This Row],[MA'[NVA']
30d]]/Data[[#This Row],[MA'[NVMetcalfe calc']]])</f>
        <v>-0.80997937885208005</v>
      </c>
      <c r="W2403" s="30">
        <f>$Q$3+Data[[#This Row],[NVM
(scaled)]]/((Data[[#This Row],[Upper Bound]]-Data[[#This Row],[Lower Bound]])/2)</f>
        <v>0.12572680315142043</v>
      </c>
      <c r="X2403" s="30">
        <f>(Data[[#This Row],[Upper Bound]]+Data[[#This Row],[Lower Bound]])/2</f>
        <v>22.196029419438059</v>
      </c>
      <c r="Y2403" s="32">
        <f>LN(Data[[#This Row],[NVActual]]/Data[[#This Row],[MA'[n^2']
30d]])</f>
        <v>-1.5022370951151494</v>
      </c>
      <c r="Z2403" s="32">
        <f>LN(Data[[#This Row],[NVActual]]/Data[[#This Row],[MA'[n*ln(n)']
30d]])</f>
        <v>8.0010436548066135</v>
      </c>
      <c r="AA2403" s="32">
        <f>LN(Data[[#This Row],[NVActual]]/Data[[#This Row],[MA'[n^1.5']]])</f>
        <v>4.4923924177945747</v>
      </c>
      <c r="AB2403" s="32">
        <f>LN(Data[[#This Row],[NVActual]]/Data[[#This Row],[Metcalfe
(n^2)]])</f>
        <v>-1.4945693344481807</v>
      </c>
      <c r="AC2403" s="34">
        <f>1+Data[[#This Row],[MA'[NVMetcalfe calc']]]/((Data[[#This Row],[NVM_norm
(scaled)]]-Data[[#This Row],[NV_fund.]])/2)</f>
        <v>-1202292439.1887765</v>
      </c>
    </row>
    <row r="2404" spans="1:29" x14ac:dyDescent="0.2">
      <c r="A2404" s="23">
        <v>41772</v>
      </c>
      <c r="B2404" s="24">
        <v>5604057888.5355701</v>
      </c>
      <c r="C2404" s="24">
        <f t="shared" si="297"/>
        <v>5907311681.2498121</v>
      </c>
      <c r="D2404" s="25">
        <f>LN(Data[[#This Row],[NVActual]])</f>
        <v>22.446756795227842</v>
      </c>
      <c r="E2404" s="26">
        <v>147074</v>
      </c>
      <c r="F2404" s="40">
        <f>Data[[#This Row],[DAA 
(n)]]^2</f>
        <v>21630761476</v>
      </c>
      <c r="G2404" s="41">
        <f t="shared" si="298"/>
        <v>25787626985.5</v>
      </c>
      <c r="H2404" s="28">
        <f>LN(Data[[#This Row],[Metcalfe
(n^2)]])</f>
        <v>23.79738228091492</v>
      </c>
      <c r="I2404" s="42">
        <f t="shared" si="299"/>
        <v>23.949996521819426</v>
      </c>
      <c r="J2404" s="40">
        <f>Data[[#This Row],[DAA 
(n)]]*LN(Data[[#This Row],[DAA 
(n)]])</f>
        <v>1749988.1007916406</v>
      </c>
      <c r="K2404" s="40">
        <f t="shared" si="300"/>
        <v>1913962.6960086976</v>
      </c>
      <c r="L2404" s="29">
        <f>LN(Data[[#This Row],[MA'[n*ln(n)']
30d]])</f>
        <v>14.464686360736502</v>
      </c>
      <c r="M2404" s="43">
        <f t="shared" si="301"/>
        <v>14.506164747313143</v>
      </c>
      <c r="N2404" s="40">
        <f>Data[[#This Row],[DAA 
(n)]]^1.5</f>
        <v>56403214.565494731</v>
      </c>
      <c r="O2404" s="40">
        <f t="shared" si="302"/>
        <v>64079732.173204504</v>
      </c>
      <c r="P2404" s="43">
        <f>LN(Data[[#This Row],[MA'[n^1.5']]])</f>
        <v>17.975638681146425</v>
      </c>
      <c r="Q2404" s="43">
        <f t="shared" si="303"/>
        <v>18.032604758048649</v>
      </c>
      <c r="R2404" s="30">
        <f>$O$1+$O$2*Data[[#This Row],[MA'[ln(n^2)']]]</f>
        <v>23.949996521819426</v>
      </c>
      <c r="S2404" s="30">
        <f>$Q$1+$Q$2*Data[[#This Row],[MA'[ln(n*ln(n))']]]</f>
        <v>20.455171833066686</v>
      </c>
      <c r="T2404" s="31">
        <f>$O$3*Data[[#This Row],[Metcalfe
(n^2)]]</f>
        <v>11247995967.52</v>
      </c>
      <c r="U2404" s="31">
        <f t="shared" si="296"/>
        <v>13409566032.459999</v>
      </c>
      <c r="V2404" s="30">
        <f>LN(Data[[#This Row],[MA'[NVA']
30d]]/Data[[#This Row],[MA'[NVMetcalfe calc']]])</f>
        <v>-0.81977748362164726</v>
      </c>
      <c r="W2404" s="30">
        <f>$Q$3+Data[[#This Row],[NVM
(scaled)]]/((Data[[#This Row],[Upper Bound]]-Data[[#This Row],[Lower Bound]])/2)</f>
        <v>0.12086202792380074</v>
      </c>
      <c r="X2404" s="30">
        <f>(Data[[#This Row],[Upper Bound]]+Data[[#This Row],[Lower Bound]])/2</f>
        <v>22.202584177443057</v>
      </c>
      <c r="Y2404" s="29">
        <f>LN(Data[[#This Row],[NVActual]]/Data[[#This Row],[MA'[n^2']
30d]])</f>
        <v>-1.5264038444082257</v>
      </c>
      <c r="Z2404" s="29">
        <f>LN(Data[[#This Row],[NVActual]]/Data[[#This Row],[MA'[n*ln(n)']
30d]])</f>
        <v>7.9820704344913409</v>
      </c>
      <c r="AA2404" s="29">
        <f>LN(Data[[#This Row],[NVActual]]/Data[[#This Row],[MA'[n^1.5']]])</f>
        <v>4.4711181140814169</v>
      </c>
      <c r="AB2404" s="29">
        <f>LN(Data[[#This Row],[NVActual]]/Data[[#This Row],[Metcalfe
(n^2)]])</f>
        <v>-1.3506254856870765</v>
      </c>
      <c r="AC2404" s="26">
        <f>1+Data[[#This Row],[MA'[NVMetcalfe calc']]]/((Data[[#This Row],[NVM_norm
(scaled)]]-Data[[#This Row],[NV_fund.]])/2)</f>
        <v>-1214539874.2562366</v>
      </c>
    </row>
    <row r="2405" spans="1:29" x14ac:dyDescent="0.2">
      <c r="A2405" s="23">
        <v>41771</v>
      </c>
      <c r="B2405" s="24">
        <v>5631314154.0643997</v>
      </c>
      <c r="C2405" s="24">
        <f t="shared" si="297"/>
        <v>5895967815.0285177</v>
      </c>
      <c r="D2405" s="25">
        <f>LN(Data[[#This Row],[NVActual]])</f>
        <v>22.451608671764689</v>
      </c>
      <c r="E2405" s="26">
        <v>155388</v>
      </c>
      <c r="F2405" s="40">
        <f>Data[[#This Row],[DAA 
(n)]]^2</f>
        <v>24145430544</v>
      </c>
      <c r="G2405" s="41">
        <f t="shared" si="298"/>
        <v>26057579805.766666</v>
      </c>
      <c r="H2405" s="28">
        <f>LN(Data[[#This Row],[Metcalfe
(n^2)]])</f>
        <v>23.90736098771368</v>
      </c>
      <c r="I2405" s="42">
        <f t="shared" si="299"/>
        <v>23.960597128407532</v>
      </c>
      <c r="J2405" s="40">
        <f>Data[[#This Row],[DAA 
(n)]]*LN(Data[[#This Row],[DAA 
(n)]])</f>
        <v>1857458.5045794267</v>
      </c>
      <c r="K2405" s="40">
        <f t="shared" si="300"/>
        <v>1924930.1856708752</v>
      </c>
      <c r="L2405" s="29">
        <f>LN(Data[[#This Row],[MA'[n*ln(n)']
30d]])</f>
        <v>14.470400257862391</v>
      </c>
      <c r="M2405" s="43">
        <f t="shared" si="301"/>
        <v>14.507998119628462</v>
      </c>
      <c r="N2405" s="40">
        <f>Data[[#This Row],[DAA 
(n)]]^1.5</f>
        <v>61252837.986260548</v>
      </c>
      <c r="O2405" s="40">
        <f t="shared" si="302"/>
        <v>64586159.773077711</v>
      </c>
      <c r="P2405" s="43">
        <f>LN(Data[[#This Row],[MA'[n^1.5']]])</f>
        <v>17.983510700800295</v>
      </c>
      <c r="Q2405" s="43">
        <f t="shared" si="303"/>
        <v>18.03510840120013</v>
      </c>
      <c r="R2405" s="30">
        <f>$O$1+$O$2*Data[[#This Row],[MA'[ln(n^2)']]]</f>
        <v>23.960597128407532</v>
      </c>
      <c r="S2405" s="30">
        <f>$Q$1+$Q$2*Data[[#This Row],[MA'[ln(n*ln(n))']]]</f>
        <v>20.458196897386962</v>
      </c>
      <c r="T2405" s="31">
        <f>$O$3*Data[[#This Row],[Metcalfe
(n^2)]]</f>
        <v>12555623882.880001</v>
      </c>
      <c r="U2405" s="31">
        <f t="shared" si="296"/>
        <v>13549941498.998667</v>
      </c>
      <c r="V2405" s="30">
        <f>LN(Data[[#This Row],[MA'[NVA']
30d]]/Data[[#This Row],[MA'[NVMetcalfe calc']]])</f>
        <v>-0.8321135338079616</v>
      </c>
      <c r="W2405" s="30">
        <f>$Q$3+Data[[#This Row],[NVM
(scaled)]]/((Data[[#This Row],[Upper Bound]]-Data[[#This Row],[Lower Bound]])/2)</f>
        <v>0.11483241267632577</v>
      </c>
      <c r="X2405" s="30">
        <f>(Data[[#This Row],[Upper Bound]]+Data[[#This Row],[Lower Bound]])/2</f>
        <v>22.209397012897249</v>
      </c>
      <c r="Y2405" s="32">
        <f>LN(Data[[#This Row],[NVActual]]/Data[[#This Row],[MA'[n^2']
30d]])</f>
        <v>-1.5319658624877031</v>
      </c>
      <c r="Z2405" s="32">
        <f>LN(Data[[#This Row],[NVActual]]/Data[[#This Row],[MA'[n*ln(n)']
30d]])</f>
        <v>7.9812084139022987</v>
      </c>
      <c r="AA2405" s="32">
        <f>LN(Data[[#This Row],[NVActual]]/Data[[#This Row],[MA'[n^1.5']]])</f>
        <v>4.4680979709643944</v>
      </c>
      <c r="AB2405" s="32">
        <f>LN(Data[[#This Row],[NVActual]]/Data[[#This Row],[Metcalfe
(n^2)]])</f>
        <v>-1.4557523159489913</v>
      </c>
      <c r="AC2405" s="34">
        <f>1+Data[[#This Row],[MA'[NVMetcalfe calc']]]/((Data[[#This Row],[NVM_norm
(scaled)]]-Data[[#This Row],[NV_fund.]])/2)</f>
        <v>-1226540711.0865538</v>
      </c>
    </row>
    <row r="2406" spans="1:29" x14ac:dyDescent="0.2">
      <c r="A2406" s="23">
        <v>41770</v>
      </c>
      <c r="B2406" s="24">
        <v>5601866711.4206495</v>
      </c>
      <c r="C2406" s="24">
        <f t="shared" si="297"/>
        <v>5886983418.0700035</v>
      </c>
      <c r="D2406" s="25">
        <f>LN(Data[[#This Row],[NVActual]])</f>
        <v>22.446365720466755</v>
      </c>
      <c r="E2406" s="26">
        <v>166228</v>
      </c>
      <c r="F2406" s="40">
        <f>Data[[#This Row],[DAA 
(n)]]^2</f>
        <v>27631747984</v>
      </c>
      <c r="G2406" s="41">
        <f t="shared" si="298"/>
        <v>25833312141.799999</v>
      </c>
      <c r="H2406" s="28">
        <f>LN(Data[[#This Row],[Metcalfe
(n^2)]])</f>
        <v>24.042231237869071</v>
      </c>
      <c r="I2406" s="42">
        <f t="shared" si="299"/>
        <v>23.949709614796532</v>
      </c>
      <c r="J2406" s="40">
        <f>Data[[#This Row],[DAA 
(n)]]*LN(Data[[#This Row],[DAA 
(n)]])</f>
        <v>1998246.0071042499</v>
      </c>
      <c r="K2406" s="40">
        <f t="shared" si="300"/>
        <v>1914882.6951530471</v>
      </c>
      <c r="L2406" s="29">
        <f>LN(Data[[#This Row],[MA'[n*ln(n)']
30d]])</f>
        <v>14.465166922925917</v>
      </c>
      <c r="M2406" s="43">
        <f t="shared" si="301"/>
        <v>14.509737885134596</v>
      </c>
      <c r="N2406" s="40">
        <f>Data[[#This Row],[DAA 
(n)]]^1.5</f>
        <v>67772931.203278586</v>
      </c>
      <c r="O2406" s="40">
        <f t="shared" si="302"/>
        <v>64142543.767783262</v>
      </c>
      <c r="P2406" s="43">
        <f>LN(Data[[#This Row],[MA'[n^1.5']]])</f>
        <v>17.976618411059064</v>
      </c>
      <c r="Q2406" s="43">
        <f t="shared" si="303"/>
        <v>18.03748701642521</v>
      </c>
      <c r="R2406" s="30">
        <f>$O$1+$O$2*Data[[#This Row],[MA'[ln(n^2)']]]</f>
        <v>23.949709614796532</v>
      </c>
      <c r="S2406" s="30">
        <f>$Q$1+$Q$2*Data[[#This Row],[MA'[ln(n*ln(n))']]]</f>
        <v>20.46106751047208</v>
      </c>
      <c r="T2406" s="31">
        <f>$O$3*Data[[#This Row],[Metcalfe
(n^2)]]</f>
        <v>14368508951.68</v>
      </c>
      <c r="U2406" s="31">
        <f t="shared" si="296"/>
        <v>13433322313.735998</v>
      </c>
      <c r="V2406" s="30">
        <f>LN(Data[[#This Row],[MA'[NVA']
30d]]/Data[[#This Row],[MA'[NVMetcalfe calc']]])</f>
        <v>-0.82499464662751842</v>
      </c>
      <c r="W2406" s="30">
        <f>$Q$3+Data[[#This Row],[NVM
(scaled)]]/((Data[[#This Row],[Upper Bound]]-Data[[#This Row],[Lower Bound]])/2)</f>
        <v>0.11703967792805609</v>
      </c>
      <c r="X2406" s="30">
        <f>(Data[[#This Row],[Upper Bound]]+Data[[#This Row],[Lower Bound]])/2</f>
        <v>22.205388562634305</v>
      </c>
      <c r="Y2406" s="29">
        <f>LN(Data[[#This Row],[NVActual]]/Data[[#This Row],[MA'[n^2']
30d]])</f>
        <v>-1.5285649438530922</v>
      </c>
      <c r="Z2406" s="29">
        <f>LN(Data[[#This Row],[NVActual]]/Data[[#This Row],[MA'[n*ln(n)']
30d]])</f>
        <v>7.9811987975408378</v>
      </c>
      <c r="AA2406" s="29">
        <f>LN(Data[[#This Row],[NVActual]]/Data[[#This Row],[MA'[n^1.5']]])</f>
        <v>4.4697473094076905</v>
      </c>
      <c r="AB2406" s="29">
        <f>LN(Data[[#This Row],[NVActual]]/Data[[#This Row],[Metcalfe
(n^2)]])</f>
        <v>-1.5958655174023184</v>
      </c>
      <c r="AC2406" s="26">
        <f>1+Data[[#This Row],[MA'[NVMetcalfe calc']]]/((Data[[#This Row],[NVM_norm
(scaled)]]-Data[[#This Row],[NV_fund.]])/2)</f>
        <v>-1216326523.3457916</v>
      </c>
    </row>
    <row r="2407" spans="1:29" x14ac:dyDescent="0.2">
      <c r="A2407" s="23">
        <v>41769</v>
      </c>
      <c r="B2407" s="24">
        <v>5825185347.6996298</v>
      </c>
      <c r="C2407" s="24">
        <f t="shared" si="297"/>
        <v>5877942187.8070431</v>
      </c>
      <c r="D2407" s="25">
        <f>LN(Data[[#This Row],[NVActual]])</f>
        <v>22.485456655239528</v>
      </c>
      <c r="E2407" s="26">
        <v>134895</v>
      </c>
      <c r="F2407" s="40">
        <f>Data[[#This Row],[DAA 
(n)]]^2</f>
        <v>18196661025</v>
      </c>
      <c r="G2407" s="41">
        <f t="shared" si="298"/>
        <v>25841041268.200001</v>
      </c>
      <c r="H2407" s="28">
        <f>LN(Data[[#This Row],[Metcalfe
(n^2)]])</f>
        <v>23.62450395403345</v>
      </c>
      <c r="I2407" s="42">
        <f t="shared" si="299"/>
        <v>23.949988166733814</v>
      </c>
      <c r="J2407" s="40">
        <f>Data[[#This Row],[DAA 
(n)]]*LN(Data[[#This Row],[DAA 
(n)]])</f>
        <v>1593413.7304396711</v>
      </c>
      <c r="K2407" s="40">
        <f t="shared" si="300"/>
        <v>1915184.8335371956</v>
      </c>
      <c r="L2407" s="29">
        <f>LN(Data[[#This Row],[MA'[n*ln(n)']
30d]])</f>
        <v>14.465324694757621</v>
      </c>
      <c r="M2407" s="43">
        <f t="shared" si="301"/>
        <v>14.51212052850307</v>
      </c>
      <c r="N2407" s="40">
        <f>Data[[#This Row],[DAA 
(n)]]^1.5</f>
        <v>49544309.349988557</v>
      </c>
      <c r="O2407" s="40">
        <f t="shared" si="302"/>
        <v>64156746.940867797</v>
      </c>
      <c r="P2407" s="43">
        <f>LN(Data[[#This Row],[MA'[n^1.5']]])</f>
        <v>17.976839817943922</v>
      </c>
      <c r="Q2407" s="43">
        <f t="shared" si="303"/>
        <v>18.040734362661013</v>
      </c>
      <c r="R2407" s="30">
        <f>$O$1+$O$2*Data[[#This Row],[MA'[ln(n^2)']]]</f>
        <v>23.949988166733814</v>
      </c>
      <c r="S2407" s="30">
        <f>$Q$1+$Q$2*Data[[#This Row],[MA'[ln(n*ln(n))']]]</f>
        <v>20.464998872030066</v>
      </c>
      <c r="T2407" s="31">
        <f>$O$3*Data[[#This Row],[Metcalfe
(n^2)]]</f>
        <v>9462263733</v>
      </c>
      <c r="U2407" s="31">
        <f t="shared" si="296"/>
        <v>13437341459.464001</v>
      </c>
      <c r="V2407" s="30">
        <f>LN(Data[[#This Row],[MA'[NVA']
30d]]/Data[[#This Row],[MA'[NVMetcalfe calc']]])</f>
        <v>-0.82683077485541479</v>
      </c>
      <c r="W2407" s="30">
        <f>$Q$3+Data[[#This Row],[NVM
(scaled)]]/((Data[[#This Row],[Upper Bound]]-Data[[#This Row],[Lower Bound]])/2)</f>
        <v>0.11549020674928528</v>
      </c>
      <c r="X2407" s="30">
        <f>(Data[[#This Row],[Upper Bound]]+Data[[#This Row],[Lower Bound]])/2</f>
        <v>22.207493519381941</v>
      </c>
      <c r="Y2407" s="32">
        <f>LN(Data[[#This Row],[NVActual]]/Data[[#This Row],[MA'[n^2']
30d]])</f>
        <v>-1.4897731565663592</v>
      </c>
      <c r="Z2407" s="32">
        <f>LN(Data[[#This Row],[NVActual]]/Data[[#This Row],[MA'[n*ln(n)']
30d]])</f>
        <v>8.0201319604819066</v>
      </c>
      <c r="AA2407" s="32">
        <f>LN(Data[[#This Row],[NVActual]]/Data[[#This Row],[MA'[n^1.5']]])</f>
        <v>4.5086168372956061</v>
      </c>
      <c r="AB2407" s="32">
        <f>LN(Data[[#This Row],[NVActual]]/Data[[#This Row],[Metcalfe
(n^2)]])</f>
        <v>-1.1390472987939244</v>
      </c>
      <c r="AC2407" s="34">
        <f>1+Data[[#This Row],[MA'[NVMetcalfe calc']]]/((Data[[#This Row],[NVM_norm
(scaled)]]-Data[[#This Row],[NV_fund.]])/2)</f>
        <v>-1216489175.5863764</v>
      </c>
    </row>
    <row r="2408" spans="1:29" x14ac:dyDescent="0.2">
      <c r="A2408" s="23">
        <v>41768</v>
      </c>
      <c r="B2408" s="24">
        <v>5771408225.2326097</v>
      </c>
      <c r="C2408" s="24">
        <f t="shared" si="297"/>
        <v>5838230552.3790407</v>
      </c>
      <c r="D2408" s="25">
        <f>LN(Data[[#This Row],[NVActual]])</f>
        <v>22.476181947521006</v>
      </c>
      <c r="E2408" s="26">
        <v>161587</v>
      </c>
      <c r="F2408" s="40">
        <f>Data[[#This Row],[DAA 
(n)]]^2</f>
        <v>26110358569</v>
      </c>
      <c r="G2408" s="41">
        <f t="shared" si="298"/>
        <v>26381172723.233334</v>
      </c>
      <c r="H2408" s="28">
        <f>LN(Data[[#This Row],[Metcalfe
(n^2)]])</f>
        <v>23.985597952577322</v>
      </c>
      <c r="I2408" s="42">
        <f t="shared" si="299"/>
        <v>23.971216034231428</v>
      </c>
      <c r="J2408" s="40">
        <f>Data[[#This Row],[DAA 
(n)]]*LN(Data[[#This Row],[DAA 
(n)]])</f>
        <v>1937880.4081815558</v>
      </c>
      <c r="K2408" s="40">
        <f t="shared" si="300"/>
        <v>1937068.5053768402</v>
      </c>
      <c r="L2408" s="29">
        <f>LN(Data[[#This Row],[MA'[n*ln(n)']
30d]])</f>
        <v>14.476686308504499</v>
      </c>
      <c r="M2408" s="43">
        <f t="shared" si="301"/>
        <v>14.514745654093872</v>
      </c>
      <c r="N2408" s="40">
        <f>Data[[#This Row],[DAA 
(n)]]^1.5</f>
        <v>64954557.269594267</v>
      </c>
      <c r="O2408" s="40">
        <f t="shared" si="302"/>
        <v>65167853.868709125</v>
      </c>
      <c r="P2408" s="43">
        <f>LN(Data[[#This Row],[MA'[n^1.5']]])</f>
        <v>17.992476866489795</v>
      </c>
      <c r="Q2408" s="43">
        <f t="shared" si="303"/>
        <v>18.044327402104031</v>
      </c>
      <c r="R2408" s="30">
        <f>$O$1+$O$2*Data[[#This Row],[MA'[ln(n^2)']]]</f>
        <v>23.971216034231428</v>
      </c>
      <c r="S2408" s="30">
        <f>$Q$1+$Q$2*Data[[#This Row],[MA'[ln(n*ln(n))']]]</f>
        <v>20.469330329254888</v>
      </c>
      <c r="T2408" s="31">
        <f>$O$3*Data[[#This Row],[Metcalfe
(n^2)]]</f>
        <v>13577386455.880001</v>
      </c>
      <c r="U2408" s="31">
        <f t="shared" si="296"/>
        <v>13718209816.081335</v>
      </c>
      <c r="V2408" s="30">
        <f>LN(Data[[#This Row],[MA'[NVA']
30d]]/Data[[#This Row],[MA'[NVMetcalfe calc']]])</f>
        <v>-0.85429637058325714</v>
      </c>
      <c r="W2408" s="30">
        <f>$Q$3+Data[[#This Row],[NVM
(scaled)]]/((Data[[#This Row],[Upper Bound]]-Data[[#This Row],[Lower Bound]])/2)</f>
        <v>0.10209351614804907</v>
      </c>
      <c r="X2408" s="30">
        <f>(Data[[#This Row],[Upper Bound]]+Data[[#This Row],[Lower Bound]])/2</f>
        <v>22.22027318174316</v>
      </c>
      <c r="Y2408" s="29">
        <f>LN(Data[[#This Row],[NVActual]]/Data[[#This Row],[MA'[n^2']
30d]])</f>
        <v>-1.5197344907391159</v>
      </c>
      <c r="Z2408" s="29">
        <f>LN(Data[[#This Row],[NVActual]]/Data[[#This Row],[MA'[n*ln(n)']
30d]])</f>
        <v>7.9994956390165068</v>
      </c>
      <c r="AA2408" s="29">
        <f>LN(Data[[#This Row],[NVActual]]/Data[[#This Row],[MA'[n^1.5']]])</f>
        <v>4.4837050810312089</v>
      </c>
      <c r="AB2408" s="29">
        <f>LN(Data[[#This Row],[NVActual]]/Data[[#This Row],[Metcalfe
(n^2)]])</f>
        <v>-1.5094160050563177</v>
      </c>
      <c r="AC2408" s="26">
        <f>1+Data[[#This Row],[MA'[NVMetcalfe calc']]]/((Data[[#This Row],[NVM_norm
(scaled)]]-Data[[#This Row],[NV_fund.]])/2)</f>
        <v>-1240446547.8107095</v>
      </c>
    </row>
    <row r="2409" spans="1:29" x14ac:dyDescent="0.2">
      <c r="A2409" s="23">
        <v>41767</v>
      </c>
      <c r="B2409" s="24">
        <v>5612785584.4748802</v>
      </c>
      <c r="C2409" s="24">
        <f t="shared" si="297"/>
        <v>5832217386.394269</v>
      </c>
      <c r="D2409" s="25">
        <f>LN(Data[[#This Row],[NVActual]])</f>
        <v>22.448312972368342</v>
      </c>
      <c r="E2409" s="26">
        <v>165833</v>
      </c>
      <c r="F2409" s="40">
        <f>Data[[#This Row],[DAA 
(n)]]^2</f>
        <v>27500583889</v>
      </c>
      <c r="G2409" s="41">
        <f t="shared" si="298"/>
        <v>26546695726.133335</v>
      </c>
      <c r="H2409" s="28">
        <f>LN(Data[[#This Row],[Metcalfe
(n^2)]])</f>
        <v>24.037473073720808</v>
      </c>
      <c r="I2409" s="42">
        <f t="shared" si="299"/>
        <v>23.977019543136965</v>
      </c>
      <c r="J2409" s="40">
        <f>Data[[#This Row],[DAA 
(n)]]*LN(Data[[#This Row],[DAA 
(n)]])</f>
        <v>1993103.1361171713</v>
      </c>
      <c r="K2409" s="40">
        <f t="shared" si="300"/>
        <v>1943455.3104772749</v>
      </c>
      <c r="L2409" s="29">
        <f>LN(Data[[#This Row],[MA'[n*ln(n)']
30d]])</f>
        <v>14.47997803465824</v>
      </c>
      <c r="M2409" s="43">
        <f t="shared" si="301"/>
        <v>14.51704302211215</v>
      </c>
      <c r="N2409" s="40">
        <f>Data[[#This Row],[DAA 
(n)]]^1.5</f>
        <v>67531506.188330725</v>
      </c>
      <c r="O2409" s="40">
        <f t="shared" si="302"/>
        <v>65469866.360242747</v>
      </c>
      <c r="P2409" s="43">
        <f>LN(Data[[#This Row],[MA'[n^1.5']]])</f>
        <v>17.997100539178636</v>
      </c>
      <c r="Q2409" s="43">
        <f t="shared" si="303"/>
        <v>18.04747248273155</v>
      </c>
      <c r="R2409" s="30">
        <f>$O$1+$O$2*Data[[#This Row],[MA'[ln(n^2)']]]</f>
        <v>23.977019543136965</v>
      </c>
      <c r="S2409" s="30">
        <f>$Q$1+$Q$2*Data[[#This Row],[MA'[ln(n*ln(n))']]]</f>
        <v>20.473120986485046</v>
      </c>
      <c r="T2409" s="31">
        <f>$O$3*Data[[#This Row],[Metcalfe
(n^2)]]</f>
        <v>14300303622.280001</v>
      </c>
      <c r="U2409" s="31">
        <f t="shared" si="296"/>
        <v>13804281777.589334</v>
      </c>
      <c r="V2409" s="30">
        <f>LN(Data[[#This Row],[MA'[NVA']
30d]]/Data[[#This Row],[MA'[NVMetcalfe calc']]])</f>
        <v>-0.86158154900594164</v>
      </c>
      <c r="W2409" s="30">
        <f>$Q$3+Data[[#This Row],[NVM
(scaled)]]/((Data[[#This Row],[Upper Bound]]-Data[[#This Row],[Lower Bound]])/2)</f>
        <v>9.8215471951785649E-2</v>
      </c>
      <c r="X2409" s="30">
        <f>(Data[[#This Row],[Upper Bound]]+Data[[#This Row],[Lower Bound]])/2</f>
        <v>22.225070264811006</v>
      </c>
      <c r="Y2409" s="32">
        <f>LN(Data[[#This Row],[NVActual]]/Data[[#This Row],[MA'[n^2']
30d]])</f>
        <v>-1.5538581497613093</v>
      </c>
      <c r="Z2409" s="32">
        <f>LN(Data[[#This Row],[NVActual]]/Data[[#This Row],[MA'[n*ln(n)']
30d]])</f>
        <v>7.9683349377101012</v>
      </c>
      <c r="AA2409" s="32">
        <f>LN(Data[[#This Row],[NVActual]]/Data[[#This Row],[MA'[n^1.5']]])</f>
        <v>4.4512124331897045</v>
      </c>
      <c r="AB2409" s="32">
        <f>LN(Data[[#This Row],[NVActual]]/Data[[#This Row],[Metcalfe
(n^2)]])</f>
        <v>-1.5891601013524663</v>
      </c>
      <c r="AC2409" s="34">
        <f>1+Data[[#This Row],[MA'[NVMetcalfe calc']]]/((Data[[#This Row],[NVM_norm
(scaled)]]-Data[[#This Row],[NV_fund.]])/2)</f>
        <v>-1247740078.3577092</v>
      </c>
    </row>
    <row r="2410" spans="1:29" x14ac:dyDescent="0.2">
      <c r="A2410" s="23">
        <v>41766</v>
      </c>
      <c r="B2410" s="24">
        <v>5633626419.33881</v>
      </c>
      <c r="C2410" s="24">
        <f t="shared" si="297"/>
        <v>5835624680.551878</v>
      </c>
      <c r="D2410" s="25">
        <f>LN(Data[[#This Row],[NVActual]])</f>
        <v>22.452019195955529</v>
      </c>
      <c r="E2410" s="26">
        <v>162643</v>
      </c>
      <c r="F2410" s="40">
        <f>Data[[#This Row],[DAA 
(n)]]^2</f>
        <v>26452745449</v>
      </c>
      <c r="G2410" s="41">
        <f t="shared" si="298"/>
        <v>26548753208.533333</v>
      </c>
      <c r="H2410" s="28">
        <f>LN(Data[[#This Row],[Metcalfe
(n^2)]])</f>
        <v>23.998625787557874</v>
      </c>
      <c r="I2410" s="42">
        <f t="shared" si="299"/>
        <v>23.977094275254284</v>
      </c>
      <c r="J2410" s="40">
        <f>Data[[#This Row],[DAA 
(n)]]*LN(Data[[#This Row],[DAA 
(n)]])</f>
        <v>1951604.2469828876</v>
      </c>
      <c r="K2410" s="40">
        <f t="shared" si="300"/>
        <v>1943536.0301194966</v>
      </c>
      <c r="L2410" s="29">
        <f>LN(Data[[#This Row],[MA'[n*ln(n)']
30d]])</f>
        <v>14.480019567882865</v>
      </c>
      <c r="M2410" s="43">
        <f t="shared" si="301"/>
        <v>14.519465467767121</v>
      </c>
      <c r="N2410" s="40">
        <f>Data[[#This Row],[DAA 
(n)]]^1.5</f>
        <v>65592330.939384341</v>
      </c>
      <c r="O2410" s="40">
        <f t="shared" si="302"/>
        <v>65473654.623613253</v>
      </c>
      <c r="P2410" s="43">
        <f>LN(Data[[#This Row],[MA'[n^1.5']]])</f>
        <v>17.997158400206704</v>
      </c>
      <c r="Q2410" s="43">
        <f t="shared" si="303"/>
        <v>18.050803263256796</v>
      </c>
      <c r="R2410" s="30">
        <f>$O$1+$O$2*Data[[#This Row],[MA'[ln(n^2)']]]</f>
        <v>23.977094275254284</v>
      </c>
      <c r="S2410" s="30">
        <f>$Q$1+$Q$2*Data[[#This Row],[MA'[ln(n*ln(n))']]]</f>
        <v>20.477118021815748</v>
      </c>
      <c r="T2410" s="31">
        <f>$O$3*Data[[#This Row],[Metcalfe
(n^2)]]</f>
        <v>13755427633.48</v>
      </c>
      <c r="U2410" s="31">
        <f t="shared" si="296"/>
        <v>13805351668.437334</v>
      </c>
      <c r="V2410" s="30">
        <f>LN(Data[[#This Row],[MA'[NVA']
30d]]/Data[[#This Row],[MA'[NVMetcalfe calc']]])</f>
        <v>-0.86107500153302918</v>
      </c>
      <c r="W2410" s="30">
        <f>$Q$3+Data[[#This Row],[NVM
(scaled)]]/((Data[[#This Row],[Upper Bound]]-Data[[#This Row],[Lower Bound]])/2)</f>
        <v>9.7953803579627186E-2</v>
      </c>
      <c r="X2410" s="30">
        <f>(Data[[#This Row],[Upper Bound]]+Data[[#This Row],[Lower Bound]])/2</f>
        <v>22.227106148535015</v>
      </c>
      <c r="Y2410" s="29">
        <f>LN(Data[[#This Row],[NVActual]]/Data[[#This Row],[MA'[n^2']
30d]])</f>
        <v>-1.5502294274455959</v>
      </c>
      <c r="Z2410" s="29">
        <f>LN(Data[[#This Row],[NVActual]]/Data[[#This Row],[MA'[n*ln(n)']
30d]])</f>
        <v>7.9719996280726653</v>
      </c>
      <c r="AA2410" s="29">
        <f>LN(Data[[#This Row],[NVActual]]/Data[[#This Row],[MA'[n^1.5']]])</f>
        <v>4.4548607957488251</v>
      </c>
      <c r="AB2410" s="29">
        <f>LN(Data[[#This Row],[NVActual]]/Data[[#This Row],[Metcalfe
(n^2)]])</f>
        <v>-1.546606591602343</v>
      </c>
      <c r="AC2410" s="26">
        <f>1+Data[[#This Row],[MA'[NVMetcalfe calc']]]/((Data[[#This Row],[NVM_norm
(scaled)]]-Data[[#This Row],[NV_fund.]])/2)</f>
        <v>-1247707227.2964723</v>
      </c>
    </row>
    <row r="2411" spans="1:29" x14ac:dyDescent="0.2">
      <c r="A2411" s="23">
        <v>41765</v>
      </c>
      <c r="B2411" s="24">
        <v>5478334250.6993599</v>
      </c>
      <c r="C2411" s="24">
        <f t="shared" si="297"/>
        <v>5836542137.0388823</v>
      </c>
      <c r="D2411" s="25">
        <f>LN(Data[[#This Row],[NVActual]])</f>
        <v>22.42406692284796</v>
      </c>
      <c r="E2411" s="26">
        <v>166298</v>
      </c>
      <c r="F2411" s="40">
        <f>Data[[#This Row],[DAA 
(n)]]^2</f>
        <v>27655024804</v>
      </c>
      <c r="G2411" s="41">
        <f t="shared" si="298"/>
        <v>26514811971.033333</v>
      </c>
      <c r="H2411" s="28">
        <f>LN(Data[[#This Row],[Metcalfe
(n^2)]])</f>
        <v>24.043073277300984</v>
      </c>
      <c r="I2411" s="42">
        <f t="shared" si="299"/>
        <v>23.975785838480633</v>
      </c>
      <c r="J2411" s="40">
        <f>Data[[#This Row],[DAA 
(n)]]*LN(Data[[#This Row],[DAA 
(n)]])</f>
        <v>1999157.4999342994</v>
      </c>
      <c r="K2411" s="40">
        <f t="shared" si="300"/>
        <v>1942167.3664608209</v>
      </c>
      <c r="L2411" s="29">
        <f>LN(Data[[#This Row],[MA'[n*ln(n)']
30d]])</f>
        <v>14.479315106643501</v>
      </c>
      <c r="M2411" s="43">
        <f t="shared" si="301"/>
        <v>14.521931287529179</v>
      </c>
      <c r="N2411" s="40">
        <f>Data[[#This Row],[DAA 
(n)]]^1.5</f>
        <v>67815745.331416935</v>
      </c>
      <c r="O2411" s="40">
        <f t="shared" si="302"/>
        <v>65410225.315288752</v>
      </c>
      <c r="P2411" s="43">
        <f>LN(Data[[#This Row],[MA'[n^1.5']]])</f>
        <v>17.996189154592656</v>
      </c>
      <c r="Q2411" s="43">
        <f t="shared" si="303"/>
        <v>18.054193289432867</v>
      </c>
      <c r="R2411" s="30">
        <f>$O$1+$O$2*Data[[#This Row],[MA'[ln(n^2)']]]</f>
        <v>23.975785838480633</v>
      </c>
      <c r="S2411" s="30">
        <f>$Q$1+$Q$2*Data[[#This Row],[MA'[ln(n*ln(n))']]]</f>
        <v>20.481186624423145</v>
      </c>
      <c r="T2411" s="31">
        <f>$O$3*Data[[#This Row],[Metcalfe
(n^2)]]</f>
        <v>14380612898.08</v>
      </c>
      <c r="U2411" s="31">
        <f t="shared" si="296"/>
        <v>13787702224.937334</v>
      </c>
      <c r="V2411" s="30">
        <f>LN(Data[[#This Row],[MA'[NVA']
30d]]/Data[[#This Row],[MA'[NVMetcalfe calc']]])</f>
        <v>-0.85963853008088853</v>
      </c>
      <c r="W2411" s="30">
        <f>$Q$3+Data[[#This Row],[NVM
(scaled)]]/((Data[[#This Row],[Upper Bound]]-Data[[#This Row],[Lower Bound]])/2)</f>
        <v>9.801881564965792E-2</v>
      </c>
      <c r="X2411" s="30">
        <f>(Data[[#This Row],[Upper Bound]]+Data[[#This Row],[Lower Bound]])/2</f>
        <v>22.228486231451889</v>
      </c>
      <c r="Y2411" s="32">
        <f>LN(Data[[#This Row],[NVActual]]/Data[[#This Row],[MA'[n^2']
30d]])</f>
        <v>-1.576902433243708</v>
      </c>
      <c r="Z2411" s="32">
        <f>LN(Data[[#This Row],[NVActual]]/Data[[#This Row],[MA'[n*ln(n)']
30d]])</f>
        <v>7.944751816204457</v>
      </c>
      <c r="AA2411" s="32">
        <f>LN(Data[[#This Row],[NVActual]]/Data[[#This Row],[MA'[n^1.5']]])</f>
        <v>4.4278777682553008</v>
      </c>
      <c r="AB2411" s="32">
        <f>LN(Data[[#This Row],[NVActual]]/Data[[#This Row],[Metcalfe
(n^2)]])</f>
        <v>-1.6190063544530267</v>
      </c>
      <c r="AC2411" s="34">
        <f>1+Data[[#This Row],[MA'[NVMetcalfe calc']]]/((Data[[#This Row],[NVM_norm
(scaled)]]-Data[[#This Row],[NV_fund.]])/2)</f>
        <v>-1246038048.3447909</v>
      </c>
    </row>
    <row r="2412" spans="1:29" x14ac:dyDescent="0.2">
      <c r="A2412" s="23">
        <v>41764</v>
      </c>
      <c r="B2412" s="24">
        <v>5504384772.4993496</v>
      </c>
      <c r="C2412" s="24">
        <f t="shared" si="297"/>
        <v>5846775134.226963</v>
      </c>
      <c r="D2412" s="25">
        <f>LN(Data[[#This Row],[NVActual]])</f>
        <v>22.428810842928232</v>
      </c>
      <c r="E2412" s="26">
        <v>144154</v>
      </c>
      <c r="F2412" s="40">
        <f>Data[[#This Row],[DAA 
(n)]]^2</f>
        <v>20780375716</v>
      </c>
      <c r="G2412" s="41">
        <f t="shared" si="298"/>
        <v>26742039929.433334</v>
      </c>
      <c r="H2412" s="28">
        <f>LN(Data[[#This Row],[Metcalfe
(n^2)]])</f>
        <v>23.757274903108517</v>
      </c>
      <c r="I2412" s="42">
        <f t="shared" si="299"/>
        <v>23.983130371875301</v>
      </c>
      <c r="J2412" s="40">
        <f>Data[[#This Row],[DAA 
(n)]]*LN(Data[[#This Row],[DAA 
(n)]])</f>
        <v>1712353.1031913524</v>
      </c>
      <c r="K2412" s="40">
        <f t="shared" si="300"/>
        <v>1950610.2855833613</v>
      </c>
      <c r="L2412" s="29">
        <f>LN(Data[[#This Row],[MA'[n*ln(n)']
30d]])</f>
        <v>14.48365284854181</v>
      </c>
      <c r="M2412" s="43">
        <f t="shared" si="301"/>
        <v>14.524505386236253</v>
      </c>
      <c r="N2412" s="40">
        <f>Data[[#This Row],[DAA 
(n)]]^1.5</f>
        <v>54731839.73670429</v>
      </c>
      <c r="O2412" s="40">
        <f t="shared" si="302"/>
        <v>65816419.849343091</v>
      </c>
      <c r="P2412" s="43">
        <f>LN(Data[[#This Row],[MA'[n^1.5']]])</f>
        <v>18.002379906948502</v>
      </c>
      <c r="Q2412" s="43">
        <f t="shared" si="303"/>
        <v>18.057730380705138</v>
      </c>
      <c r="R2412" s="30">
        <f>$O$1+$O$2*Data[[#This Row],[MA'[ln(n^2)']]]</f>
        <v>23.983130371875301</v>
      </c>
      <c r="S2412" s="30">
        <f>$Q$1+$Q$2*Data[[#This Row],[MA'[ln(n*ln(n))']]]</f>
        <v>20.485433887289815</v>
      </c>
      <c r="T2412" s="31">
        <f>$O$3*Data[[#This Row],[Metcalfe
(n^2)]]</f>
        <v>10805795372.32</v>
      </c>
      <c r="U2412" s="31">
        <f t="shared" si="296"/>
        <v>13905860763.305334</v>
      </c>
      <c r="V2412" s="30">
        <f>LN(Data[[#This Row],[MA'[NVA']
30d]]/Data[[#This Row],[MA'[NVMetcalfe calc']]])</f>
        <v>-0.86642013878223822</v>
      </c>
      <c r="W2412" s="30">
        <f>$Q$3+Data[[#This Row],[NVM
(scaled)]]/((Data[[#This Row],[Upper Bound]]-Data[[#This Row],[Lower Bound]])/2)</f>
        <v>9.457671636141507E-2</v>
      </c>
      <c r="X2412" s="30">
        <f>(Data[[#This Row],[Upper Bound]]+Data[[#This Row],[Lower Bound]])/2</f>
        <v>22.23428212958256</v>
      </c>
      <c r="Y2412" s="29">
        <f>LN(Data[[#This Row],[NVActual]]/Data[[#This Row],[MA'[n^2']
30d]])</f>
        <v>-1.580691850345181</v>
      </c>
      <c r="Z2412" s="29">
        <f>LN(Data[[#This Row],[NVActual]]/Data[[#This Row],[MA'[n*ln(n)']
30d]])</f>
        <v>7.9451579943864203</v>
      </c>
      <c r="AA2412" s="29">
        <f>LN(Data[[#This Row],[NVActual]]/Data[[#This Row],[MA'[n^1.5']]])</f>
        <v>4.4264309359797274</v>
      </c>
      <c r="AB2412" s="29">
        <f>LN(Data[[#This Row],[NVActual]]/Data[[#This Row],[Metcalfe
(n^2)]])</f>
        <v>-1.328464060180284</v>
      </c>
      <c r="AC2412" s="26">
        <f>1+Data[[#This Row],[MA'[NVMetcalfe calc']]]/((Data[[#This Row],[NVM_norm
(scaled)]]-Data[[#This Row],[NV_fund.]])/2)</f>
        <v>-1256192030.805553</v>
      </c>
    </row>
    <row r="2413" spans="1:29" x14ac:dyDescent="0.2">
      <c r="A2413" s="23">
        <v>41763</v>
      </c>
      <c r="B2413" s="24">
        <v>5558240188.0760002</v>
      </c>
      <c r="C2413" s="24">
        <f t="shared" si="297"/>
        <v>5857360710.315402</v>
      </c>
      <c r="D2413" s="25">
        <f>LN(Data[[#This Row],[NVActual]])</f>
        <v>22.438547382172139</v>
      </c>
      <c r="E2413" s="26">
        <v>159490</v>
      </c>
      <c r="F2413" s="40">
        <f>Data[[#This Row],[DAA 
(n)]]^2</f>
        <v>25437060100</v>
      </c>
      <c r="G2413" s="41">
        <f t="shared" si="298"/>
        <v>26818157053.033333</v>
      </c>
      <c r="H2413" s="28">
        <f>LN(Data[[#This Row],[Metcalfe
(n^2)]])</f>
        <v>23.959473006633601</v>
      </c>
      <c r="I2413" s="42">
        <f t="shared" si="299"/>
        <v>23.98660567520367</v>
      </c>
      <c r="J2413" s="40">
        <f>Data[[#This Row],[DAA 
(n)]]*LN(Data[[#This Row],[DAA 
(n)]])</f>
        <v>1910648.1749139966</v>
      </c>
      <c r="K2413" s="40">
        <f t="shared" si="300"/>
        <v>1953928.5729096741</v>
      </c>
      <c r="L2413" s="29">
        <f>LN(Data[[#This Row],[MA'[n*ln(n)']
30d]])</f>
        <v>14.485352556622818</v>
      </c>
      <c r="M2413" s="43">
        <f t="shared" si="301"/>
        <v>14.526904996216908</v>
      </c>
      <c r="N2413" s="40">
        <f>Data[[#This Row],[DAA 
(n)]]^1.5</f>
        <v>63694243.973447166</v>
      </c>
      <c r="O2413" s="40">
        <f t="shared" si="302"/>
        <v>65964802.917019963</v>
      </c>
      <c r="P2413" s="43">
        <f>LN(Data[[#This Row],[MA'[n^1.5']]])</f>
        <v>18.004631868605411</v>
      </c>
      <c r="Q2413" s="43">
        <f t="shared" si="303"/>
        <v>18.061018866412539</v>
      </c>
      <c r="R2413" s="30">
        <f>$O$1+$O$2*Data[[#This Row],[MA'[ln(n^2)']]]</f>
        <v>23.98660567520367</v>
      </c>
      <c r="S2413" s="30">
        <f>$Q$1+$Q$2*Data[[#This Row],[MA'[ln(n*ln(n))']]]</f>
        <v>20.489393243757895</v>
      </c>
      <c r="T2413" s="31">
        <f>$O$3*Data[[#This Row],[Metcalfe
(n^2)]]</f>
        <v>13227271252</v>
      </c>
      <c r="U2413" s="31">
        <f t="shared" ref="U2413:U2476" si="304">AVERAGE(T2413:T2442)</f>
        <v>13945441667.577332</v>
      </c>
      <c r="V2413" s="30">
        <f>LN(Data[[#This Row],[MA'[NVA']
30d]]/Data[[#This Row],[MA'[NVMetcalfe calc']]])</f>
        <v>-0.86745358128675265</v>
      </c>
      <c r="W2413" s="30">
        <f>$Q$3+Data[[#This Row],[NVM
(scaled)]]/((Data[[#This Row],[Upper Bound]]-Data[[#This Row],[Lower Bound]])/2)</f>
        <v>9.3917134980478878E-2</v>
      </c>
      <c r="X2413" s="30">
        <f>(Data[[#This Row],[Upper Bound]]+Data[[#This Row],[Lower Bound]])/2</f>
        <v>22.237999459480783</v>
      </c>
      <c r="Y2413" s="32">
        <f>LN(Data[[#This Row],[NVActual]]/Data[[#This Row],[MA'[n^2']
30d]])</f>
        <v>-1.5737976148690798</v>
      </c>
      <c r="Z2413" s="32">
        <f>LN(Data[[#This Row],[NVActual]]/Data[[#This Row],[MA'[n*ln(n)']
30d]])</f>
        <v>7.9531948255493221</v>
      </c>
      <c r="AA2413" s="32">
        <f>LN(Data[[#This Row],[NVActual]]/Data[[#This Row],[MA'[n^1.5']]])</f>
        <v>4.4339155135667276</v>
      </c>
      <c r="AB2413" s="32">
        <f>LN(Data[[#This Row],[NVActual]]/Data[[#This Row],[Metcalfe
(n^2)]])</f>
        <v>-1.5209256244614597</v>
      </c>
      <c r="AC2413" s="34">
        <f>1+Data[[#This Row],[MA'[NVMetcalfe calc']]]/((Data[[#This Row],[NVM_norm
(scaled)]]-Data[[#This Row],[NV_fund.]])/2)</f>
        <v>-1259518588.5012717</v>
      </c>
    </row>
    <row r="2414" spans="1:29" x14ac:dyDescent="0.2">
      <c r="A2414" s="23">
        <v>41762</v>
      </c>
      <c r="B2414" s="24">
        <v>5585899281.3393097</v>
      </c>
      <c r="C2414" s="24">
        <f t="shared" si="297"/>
        <v>5861061546.5263987</v>
      </c>
      <c r="D2414" s="25">
        <f>LN(Data[[#This Row],[NVActual]])</f>
        <v>22.443511273755341</v>
      </c>
      <c r="E2414" s="26">
        <v>116433</v>
      </c>
      <c r="F2414" s="40">
        <f>Data[[#This Row],[DAA 
(n)]]^2</f>
        <v>13556643489</v>
      </c>
      <c r="G2414" s="41">
        <f t="shared" si="298"/>
        <v>27017672572.900002</v>
      </c>
      <c r="H2414" s="28">
        <f>LN(Data[[#This Row],[Metcalfe
(n^2)]])</f>
        <v>23.330142558508243</v>
      </c>
      <c r="I2414" s="42">
        <f t="shared" si="299"/>
        <v>23.993649603366581</v>
      </c>
      <c r="J2414" s="40">
        <f>Data[[#This Row],[DAA 
(n)]]*LN(Data[[#This Row],[DAA 
(n)]])</f>
        <v>1358199.2442573952</v>
      </c>
      <c r="K2414" s="40">
        <f t="shared" si="300"/>
        <v>1961650.4849042741</v>
      </c>
      <c r="L2414" s="29">
        <f>LN(Data[[#This Row],[MA'[n*ln(n)']
30d]])</f>
        <v>14.489296760987605</v>
      </c>
      <c r="M2414" s="43">
        <f t="shared" si="301"/>
        <v>14.529518941891521</v>
      </c>
      <c r="N2414" s="40">
        <f>Data[[#This Row],[DAA 
(n)]]^1.5</f>
        <v>39729594.402091965</v>
      </c>
      <c r="O2414" s="40">
        <f t="shared" si="302"/>
        <v>66329427.650278054</v>
      </c>
      <c r="P2414" s="43">
        <f>LN(Data[[#This Row],[MA'[n^1.5']]])</f>
        <v>18.010144212643134</v>
      </c>
      <c r="Q2414" s="43">
        <f t="shared" si="303"/>
        <v>18.064603791674084</v>
      </c>
      <c r="R2414" s="30">
        <f>$O$1+$O$2*Data[[#This Row],[MA'[ln(n^2)']]]</f>
        <v>23.993649603366581</v>
      </c>
      <c r="S2414" s="30">
        <f>$Q$1+$Q$2*Data[[#This Row],[MA'[ln(n*ln(n))']]]</f>
        <v>20.493706254121008</v>
      </c>
      <c r="T2414" s="31">
        <f>$O$3*Data[[#This Row],[Metcalfe
(n^2)]]</f>
        <v>7049454614.2800007</v>
      </c>
      <c r="U2414" s="31">
        <f t="shared" si="304"/>
        <v>14049189737.907997</v>
      </c>
      <c r="V2414" s="30">
        <f>LN(Data[[#This Row],[MA'[NVA']
30d]]/Data[[#This Row],[MA'[NVMetcalfe calc']]])</f>
        <v>-0.87423398574961853</v>
      </c>
      <c r="W2414" s="30">
        <f>$Q$3+Data[[#This Row],[NVM
(scaled)]]/((Data[[#This Row],[Upper Bound]]-Data[[#This Row],[Lower Bound]])/2)</f>
        <v>9.0429636417936166E-2</v>
      </c>
      <c r="X2414" s="30">
        <f>(Data[[#This Row],[Upper Bound]]+Data[[#This Row],[Lower Bound]])/2</f>
        <v>22.243677928743793</v>
      </c>
      <c r="Y2414" s="29">
        <f>LN(Data[[#This Row],[NVActual]]/Data[[#This Row],[MA'[n^2']
30d]])</f>
        <v>-1.5762457548147291</v>
      </c>
      <c r="Z2414" s="29">
        <f>LN(Data[[#This Row],[NVActual]]/Data[[#This Row],[MA'[n*ln(n)']
30d]])</f>
        <v>7.9542145127677371</v>
      </c>
      <c r="AA2414" s="29">
        <f>LN(Data[[#This Row],[NVActual]]/Data[[#This Row],[MA'[n^1.5']]])</f>
        <v>4.4333670611122082</v>
      </c>
      <c r="AB2414" s="29">
        <f>LN(Data[[#This Row],[NVActual]]/Data[[#This Row],[Metcalfe
(n^2)]])</f>
        <v>-0.88663128475290087</v>
      </c>
      <c r="AC2414" s="26">
        <f>1+Data[[#This Row],[MA'[NVMetcalfe calc']]]/((Data[[#This Row],[NVM_norm
(scaled)]]-Data[[#This Row],[NV_fund.]])/2)</f>
        <v>-1268363857.2044694</v>
      </c>
    </row>
    <row r="2415" spans="1:29" x14ac:dyDescent="0.2">
      <c r="A2415" s="23">
        <v>41761</v>
      </c>
      <c r="B2415" s="24">
        <v>5753039376.0833197</v>
      </c>
      <c r="C2415" s="24">
        <f t="shared" si="297"/>
        <v>5863650259.3843203</v>
      </c>
      <c r="D2415" s="25">
        <f>LN(Data[[#This Row],[NVActual]])</f>
        <v>22.472994139247621</v>
      </c>
      <c r="E2415" s="26">
        <v>143085</v>
      </c>
      <c r="F2415" s="40">
        <f>Data[[#This Row],[DAA 
(n)]]^2</f>
        <v>20473317225</v>
      </c>
      <c r="G2415" s="41">
        <f t="shared" si="298"/>
        <v>27566823024.099998</v>
      </c>
      <c r="H2415" s="28">
        <f>LN(Data[[#This Row],[Metcalfe
(n^2)]])</f>
        <v>23.742388276494836</v>
      </c>
      <c r="I2415" s="42">
        <f t="shared" si="299"/>
        <v>24.020161559655321</v>
      </c>
      <c r="J2415" s="40">
        <f>Data[[#This Row],[DAA 
(n)]]*LN(Data[[#This Row],[DAA 
(n)]])</f>
        <v>1698589.8132711318</v>
      </c>
      <c r="K2415" s="40">
        <f t="shared" si="300"/>
        <v>1986057.6557395011</v>
      </c>
      <c r="L2415" s="29">
        <f>LN(Data[[#This Row],[MA'[n*ln(n)']
30d]])</f>
        <v>14.501662154253223</v>
      </c>
      <c r="M2415" s="43">
        <f t="shared" si="301"/>
        <v>14.532192630594286</v>
      </c>
      <c r="N2415" s="40">
        <f>Data[[#This Row],[DAA 
(n)]]^1.5</f>
        <v>54124159.070965007</v>
      </c>
      <c r="O2415" s="40">
        <f t="shared" si="302"/>
        <v>67409790.619522989</v>
      </c>
      <c r="P2415" s="43">
        <f>LN(Data[[#This Row],[MA'[n^1.5']]])</f>
        <v>18.026300826750372</v>
      </c>
      <c r="Q2415" s="43">
        <f t="shared" si="303"/>
        <v>18.068278710247416</v>
      </c>
      <c r="R2415" s="30">
        <f>$O$1+$O$2*Data[[#This Row],[MA'[ln(n^2)']]]</f>
        <v>24.020161559655321</v>
      </c>
      <c r="S2415" s="30">
        <f>$Q$1+$Q$2*Data[[#This Row],[MA'[ln(n*ln(n))']]]</f>
        <v>20.498117840480571</v>
      </c>
      <c r="T2415" s="31">
        <f>$O$3*Data[[#This Row],[Metcalfe
(n^2)]]</f>
        <v>10646124957</v>
      </c>
      <c r="U2415" s="31">
        <f t="shared" si="304"/>
        <v>14334747972.531996</v>
      </c>
      <c r="V2415" s="30">
        <f>LN(Data[[#This Row],[MA'[NVA']
30d]]/Data[[#This Row],[MA'[NVMetcalfe calc']]])</f>
        <v>-0.8939141970953639</v>
      </c>
      <c r="W2415" s="30">
        <f>$Q$3+Data[[#This Row],[NVM
(scaled)]]/((Data[[#This Row],[Upper Bound]]-Data[[#This Row],[Lower Bound]])/2)</f>
        <v>8.2388926219906788E-2</v>
      </c>
      <c r="X2415" s="30">
        <f>(Data[[#This Row],[Upper Bound]]+Data[[#This Row],[Lower Bound]])/2</f>
        <v>22.259139700067948</v>
      </c>
      <c r="Y2415" s="32">
        <f>LN(Data[[#This Row],[NVActual]]/Data[[#This Row],[MA'[n^2']
30d]])</f>
        <v>-1.5668846830188476</v>
      </c>
      <c r="Z2415" s="32">
        <f>LN(Data[[#This Row],[NVActual]]/Data[[#This Row],[MA'[n*ln(n)']
30d]])</f>
        <v>7.9713319849943973</v>
      </c>
      <c r="AA2415" s="32">
        <f>LN(Data[[#This Row],[NVActual]]/Data[[#This Row],[MA'[n^1.5']]])</f>
        <v>4.4466933124972483</v>
      </c>
      <c r="AB2415" s="32">
        <f>LN(Data[[#This Row],[NVActual]]/Data[[#This Row],[Metcalfe
(n^2)]])</f>
        <v>-1.2693941372472155</v>
      </c>
      <c r="AC2415" s="34">
        <f>1+Data[[#This Row],[MA'[NVMetcalfe calc']]]/((Data[[#This Row],[NVM_norm
(scaled)]]-Data[[#This Row],[NV_fund.]])/2)</f>
        <v>-1292772607.4595101</v>
      </c>
    </row>
    <row r="2416" spans="1:29" x14ac:dyDescent="0.2">
      <c r="A2416" s="23">
        <v>41760</v>
      </c>
      <c r="B2416" s="24">
        <v>5852383319.2459097</v>
      </c>
      <c r="C2416" s="24">
        <f t="shared" si="297"/>
        <v>5856212081.2478886</v>
      </c>
      <c r="D2416" s="25">
        <f>LN(Data[[#This Row],[NVActual]])</f>
        <v>22.490114820222594</v>
      </c>
      <c r="E2416" s="26">
        <v>154174</v>
      </c>
      <c r="F2416" s="40">
        <f>Data[[#This Row],[DAA 
(n)]]^2</f>
        <v>23769622276</v>
      </c>
      <c r="G2416" s="41">
        <f t="shared" si="298"/>
        <v>27917827852.733334</v>
      </c>
      <c r="H2416" s="28">
        <f>LN(Data[[#This Row],[Metcalfe
(n^2)]])</f>
        <v>23.891674227405549</v>
      </c>
      <c r="I2416" s="42">
        <f t="shared" si="299"/>
        <v>24.033994107616316</v>
      </c>
      <c r="J2416" s="40">
        <f>Data[[#This Row],[DAA 
(n)]]*LN(Data[[#This Row],[DAA 
(n)]])</f>
        <v>1841737.4911680114</v>
      </c>
      <c r="K2416" s="40">
        <f t="shared" si="300"/>
        <v>2000331.0030362126</v>
      </c>
      <c r="L2416" s="29">
        <f>LN(Data[[#This Row],[MA'[n*ln(n)']
30d]])</f>
        <v>14.50882322634846</v>
      </c>
      <c r="M2416" s="43">
        <f t="shared" si="301"/>
        <v>14.534844731441598</v>
      </c>
      <c r="N2416" s="40">
        <f>Data[[#This Row],[DAA 
(n)]]^1.5</f>
        <v>60536416.682688072</v>
      </c>
      <c r="O2416" s="40">
        <f t="shared" si="302"/>
        <v>68068493.070596933</v>
      </c>
      <c r="P2416" s="43">
        <f>LN(Data[[#This Row],[MA'[n^1.5']]])</f>
        <v>18.036025007241623</v>
      </c>
      <c r="Q2416" s="43">
        <f t="shared" si="303"/>
        <v>18.071984715442476</v>
      </c>
      <c r="R2416" s="30">
        <f>$O$1+$O$2*Data[[#This Row],[MA'[ln(n^2)']]]</f>
        <v>24.033994107616316</v>
      </c>
      <c r="S2416" s="30">
        <f>$Q$1+$Q$2*Data[[#This Row],[MA'[ln(n*ln(n))']]]</f>
        <v>20.502493806878636</v>
      </c>
      <c r="T2416" s="31">
        <f>$O$3*Data[[#This Row],[Metcalfe
(n^2)]]</f>
        <v>12360203583.52</v>
      </c>
      <c r="U2416" s="31">
        <f t="shared" si="304"/>
        <v>14517270483.421329</v>
      </c>
      <c r="V2416" s="30">
        <f>LN(Data[[#This Row],[MA'[NVA']
30d]]/Data[[#This Row],[MA'[NVMetcalfe calc']]])</f>
        <v>-0.90783601642682632</v>
      </c>
      <c r="W2416" s="30">
        <f>$Q$3+Data[[#This Row],[NVM
(scaled)]]/((Data[[#This Row],[Upper Bound]]-Data[[#This Row],[Lower Bound]])/2)</f>
        <v>7.5863831733389619E-2</v>
      </c>
      <c r="X2416" s="30">
        <f>(Data[[#This Row],[Upper Bound]]+Data[[#This Row],[Lower Bound]])/2</f>
        <v>22.268243957247478</v>
      </c>
      <c r="Y2416" s="29">
        <f>LN(Data[[#This Row],[NVActual]]/Data[[#This Row],[MA'[n^2']
30d]])</f>
        <v>-1.5624164926206232</v>
      </c>
      <c r="Z2416" s="29">
        <f>LN(Data[[#This Row],[NVActual]]/Data[[#This Row],[MA'[n*ln(n)']
30d]])</f>
        <v>7.9812915938741336</v>
      </c>
      <c r="AA2416" s="29">
        <f>LN(Data[[#This Row],[NVActual]]/Data[[#This Row],[MA'[n^1.5']]])</f>
        <v>4.4540898129809694</v>
      </c>
      <c r="AB2416" s="29">
        <f>LN(Data[[#This Row],[NVActual]]/Data[[#This Row],[Metcalfe
(n^2)]])</f>
        <v>-1.4015594071829542</v>
      </c>
      <c r="AC2416" s="26">
        <f>1+Data[[#This Row],[MA'[NVMetcalfe calc']]]/((Data[[#This Row],[NVM_norm
(scaled)]]-Data[[#This Row],[NV_fund.]])/2)</f>
        <v>-1308311266.3192854</v>
      </c>
    </row>
    <row r="2417" spans="1:29" x14ac:dyDescent="0.2">
      <c r="A2417" s="23">
        <v>41759</v>
      </c>
      <c r="B2417" s="24">
        <v>5706462614.3092899</v>
      </c>
      <c r="C2417" s="24">
        <f t="shared" si="297"/>
        <v>5862177516.6911469</v>
      </c>
      <c r="D2417" s="25">
        <f>LN(Data[[#This Row],[NVActual]])</f>
        <v>22.464865161514282</v>
      </c>
      <c r="E2417" s="26">
        <v>166313</v>
      </c>
      <c r="F2417" s="40">
        <f>Data[[#This Row],[DAA 
(n)]]^2</f>
        <v>27660013969</v>
      </c>
      <c r="G2417" s="41">
        <f t="shared" si="298"/>
        <v>28215743250.233334</v>
      </c>
      <c r="H2417" s="28">
        <f>LN(Data[[#This Row],[Metcalfe
(n^2)]])</f>
        <v>24.043253668208202</v>
      </c>
      <c r="I2417" s="42">
        <f t="shared" si="299"/>
        <v>24.044633551156753</v>
      </c>
      <c r="J2417" s="40">
        <f>Data[[#This Row],[DAA 
(n)]]*LN(Data[[#This Row],[DAA 
(n)]])</f>
        <v>1999352.8236603553</v>
      </c>
      <c r="K2417" s="40">
        <f t="shared" si="300"/>
        <v>2011915.7165941531</v>
      </c>
      <c r="L2417" s="29">
        <f>LN(Data[[#This Row],[MA'[n*ln(n)']
30d]])</f>
        <v>14.514597918963583</v>
      </c>
      <c r="M2417" s="43">
        <f t="shared" si="301"/>
        <v>14.537686502929724</v>
      </c>
      <c r="N2417" s="40">
        <f>Data[[#This Row],[DAA 
(n)]]^1.5</f>
        <v>67824920.959970921</v>
      </c>
      <c r="O2417" s="40">
        <f t="shared" si="302"/>
        <v>68614270.683096185</v>
      </c>
      <c r="P2417" s="43">
        <f>LN(Data[[#This Row],[MA'[n^1.5']]])</f>
        <v>18.044011098511785</v>
      </c>
      <c r="Q2417" s="43">
        <f t="shared" si="303"/>
        <v>18.075995302975084</v>
      </c>
      <c r="R2417" s="30">
        <f>$O$1+$O$2*Data[[#This Row],[MA'[ln(n^2)']]]</f>
        <v>24.044633551156753</v>
      </c>
      <c r="S2417" s="30">
        <f>$Q$1+$Q$2*Data[[#This Row],[MA'[ln(n*ln(n))']]]</f>
        <v>20.507182729834042</v>
      </c>
      <c r="T2417" s="31">
        <f>$O$3*Data[[#This Row],[Metcalfe
(n^2)]]</f>
        <v>14383207263.880001</v>
      </c>
      <c r="U2417" s="31">
        <f t="shared" si="304"/>
        <v>14672186490.12133</v>
      </c>
      <c r="V2417" s="30">
        <f>LN(Data[[#This Row],[MA'[NVA']
30d]]/Data[[#This Row],[MA'[NVMetcalfe calc']]])</f>
        <v>-0.9174325016012983</v>
      </c>
      <c r="W2417" s="30">
        <f>$Q$3+Data[[#This Row],[NVM
(scaled)]]/((Data[[#This Row],[Upper Bound]]-Data[[#This Row],[Lower Bound]])/2)</f>
        <v>7.1303035467639164E-2</v>
      </c>
      <c r="X2417" s="30">
        <f>(Data[[#This Row],[Upper Bound]]+Data[[#This Row],[Lower Bound]])/2</f>
        <v>22.275908140495396</v>
      </c>
      <c r="Y2417" s="32">
        <f>LN(Data[[#This Row],[NVActual]]/Data[[#This Row],[MA'[n^2']
30d]])</f>
        <v>-1.598280768885628</v>
      </c>
      <c r="Z2417" s="32">
        <f>LN(Data[[#This Row],[NVActual]]/Data[[#This Row],[MA'[n*ln(n)']
30d]])</f>
        <v>7.9502672425506988</v>
      </c>
      <c r="AA2417" s="32">
        <f>LN(Data[[#This Row],[NVActual]]/Data[[#This Row],[MA'[n^1.5']]])</f>
        <v>4.4208540630024959</v>
      </c>
      <c r="AB2417" s="32">
        <f>LN(Data[[#This Row],[NVActual]]/Data[[#This Row],[Metcalfe
(n^2)]])</f>
        <v>-1.5783885066939221</v>
      </c>
      <c r="AC2417" s="34">
        <f>1+Data[[#This Row],[MA'[NVMetcalfe calc']]]/((Data[[#This Row],[NVM_norm
(scaled)]]-Data[[#This Row],[NV_fund.]])/2)</f>
        <v>-1321544464.2784326</v>
      </c>
    </row>
    <row r="2418" spans="1:29" x14ac:dyDescent="0.2">
      <c r="A2418" s="23">
        <v>41758</v>
      </c>
      <c r="B2418" s="24">
        <v>5690108831.4284697</v>
      </c>
      <c r="C2418" s="24">
        <f t="shared" si="297"/>
        <v>5863014628.2719831</v>
      </c>
      <c r="D2418" s="25">
        <f>LN(Data[[#This Row],[NVActual]])</f>
        <v>22.461995211690571</v>
      </c>
      <c r="E2418" s="26">
        <v>168752</v>
      </c>
      <c r="F2418" s="40">
        <f>Data[[#This Row],[DAA 
(n)]]^2</f>
        <v>28477237504</v>
      </c>
      <c r="G2418" s="41">
        <f t="shared" si="298"/>
        <v>28285583284.900002</v>
      </c>
      <c r="H2418" s="28">
        <f>LN(Data[[#This Row],[Metcalfe
(n^2)]])</f>
        <v>24.072370921032793</v>
      </c>
      <c r="I2418" s="42">
        <f t="shared" si="299"/>
        <v>24.047067437149675</v>
      </c>
      <c r="J2418" s="40">
        <f>Data[[#This Row],[DAA 
(n)]]*LN(Data[[#This Row],[DAA 
(n)]])</f>
        <v>2031130.3688330629</v>
      </c>
      <c r="K2418" s="40">
        <f t="shared" si="300"/>
        <v>2014603.693621617</v>
      </c>
      <c r="L2418" s="29">
        <f>LN(Data[[#This Row],[MA'[n*ln(n)']
30d]])</f>
        <v>14.515933055915831</v>
      </c>
      <c r="M2418" s="43">
        <f t="shared" si="301"/>
        <v>14.540205370396626</v>
      </c>
      <c r="N2418" s="40">
        <f>Data[[#This Row],[DAA 
(n)]]^1.5</f>
        <v>69322368.563653648</v>
      </c>
      <c r="O2418" s="40">
        <f t="shared" si="302"/>
        <v>68741532.045611322</v>
      </c>
      <c r="P2418" s="43">
        <f>LN(Data[[#This Row],[MA'[n^1.5']]])</f>
        <v>18.045864116679223</v>
      </c>
      <c r="Q2418" s="43">
        <f t="shared" si="303"/>
        <v>18.079563657907613</v>
      </c>
      <c r="R2418" s="30">
        <f>$O$1+$O$2*Data[[#This Row],[MA'[ln(n^2)']]]</f>
        <v>24.047067437149675</v>
      </c>
      <c r="S2418" s="30">
        <f>$Q$1+$Q$2*Data[[#This Row],[MA'[ln(n*ln(n))']]]</f>
        <v>20.511338861154432</v>
      </c>
      <c r="T2418" s="31">
        <f>$O$3*Data[[#This Row],[Metcalfe
(n^2)]]</f>
        <v>14808163502.08</v>
      </c>
      <c r="U2418" s="31">
        <f t="shared" si="304"/>
        <v>14708503308.147997</v>
      </c>
      <c r="V2418" s="30">
        <f>LN(Data[[#This Row],[MA'[NVA']
30d]]/Data[[#This Row],[MA'[NVMetcalfe calc']]])</f>
        <v>-0.91976186988611242</v>
      </c>
      <c r="W2418" s="30">
        <f>$Q$3+Data[[#This Row],[NVM
(scaled)]]/((Data[[#This Row],[Upper Bound]]-Data[[#This Row],[Lower Bound]])/2)</f>
        <v>6.9732762220179101E-2</v>
      </c>
      <c r="X2418" s="30">
        <f>(Data[[#This Row],[Upper Bound]]+Data[[#This Row],[Lower Bound]])/2</f>
        <v>22.279203149152053</v>
      </c>
      <c r="Y2418" s="29">
        <f>LN(Data[[#This Row],[NVActual]]/Data[[#This Row],[MA'[n^2']
30d]])</f>
        <v>-1.6036228755424184</v>
      </c>
      <c r="Z2418" s="29">
        <f>LN(Data[[#This Row],[NVActual]]/Data[[#This Row],[MA'[n*ln(n)']
30d]])</f>
        <v>7.9460621557747411</v>
      </c>
      <c r="AA2418" s="29">
        <f>LN(Data[[#This Row],[NVActual]]/Data[[#This Row],[MA'[n^1.5']]])</f>
        <v>4.4161310950113473</v>
      </c>
      <c r="AB2418" s="29">
        <f>LN(Data[[#This Row],[NVActual]]/Data[[#This Row],[Metcalfe
(n^2)]])</f>
        <v>-1.6103757093422202</v>
      </c>
      <c r="AC2418" s="26">
        <f>1+Data[[#This Row],[MA'[NVMetcalfe calc']]]/((Data[[#This Row],[NVM_norm
(scaled)]]-Data[[#This Row],[NV_fund.]])/2)</f>
        <v>-1324525352.544903</v>
      </c>
    </row>
    <row r="2419" spans="1:29" x14ac:dyDescent="0.2">
      <c r="A2419" s="23">
        <v>41757</v>
      </c>
      <c r="B2419" s="24">
        <v>5609904516.1746998</v>
      </c>
      <c r="C2419" s="24">
        <f t="shared" si="297"/>
        <v>5865843070.2061949</v>
      </c>
      <c r="D2419" s="25">
        <f>LN(Data[[#This Row],[NVActual]])</f>
        <v>22.447799536046453</v>
      </c>
      <c r="E2419" s="26">
        <v>168952</v>
      </c>
      <c r="F2419" s="40">
        <f>Data[[#This Row],[DAA 
(n)]]^2</f>
        <v>28544778304</v>
      </c>
      <c r="G2419" s="41">
        <f t="shared" si="298"/>
        <v>28240742685.566666</v>
      </c>
      <c r="H2419" s="28">
        <f>LN(Data[[#This Row],[Metcalfe
(n^2)]])</f>
        <v>24.074739859788419</v>
      </c>
      <c r="I2419" s="42">
        <f t="shared" si="299"/>
        <v>24.045454419769353</v>
      </c>
      <c r="J2419" s="40">
        <f>Data[[#This Row],[DAA 
(n)]]*LN(Data[[#This Row],[DAA 
(n)]])</f>
        <v>2033737.7243954865</v>
      </c>
      <c r="K2419" s="40">
        <f t="shared" si="300"/>
        <v>2012852.3813849338</v>
      </c>
      <c r="L2419" s="29">
        <f>LN(Data[[#This Row],[MA'[n*ln(n)']
30d]])</f>
        <v>14.515063369287621</v>
      </c>
      <c r="M2419" s="43">
        <f t="shared" si="301"/>
        <v>14.542695464846032</v>
      </c>
      <c r="N2419" s="40">
        <f>Data[[#This Row],[DAA 
(n)]]^1.5</f>
        <v>69445643.37679787</v>
      </c>
      <c r="O2419" s="40">
        <f t="shared" si="302"/>
        <v>68659171.988901928</v>
      </c>
      <c r="P2419" s="43">
        <f>LN(Data[[#This Row],[MA'[n^1.5']]])</f>
        <v>18.044665286336219</v>
      </c>
      <c r="Q2419" s="43">
        <f t="shared" si="303"/>
        <v>18.083091630413342</v>
      </c>
      <c r="R2419" s="30">
        <f>$O$1+$O$2*Data[[#This Row],[MA'[ln(n^2)']]]</f>
        <v>24.045454419769353</v>
      </c>
      <c r="S2419" s="30">
        <f>$Q$1+$Q$2*Data[[#This Row],[MA'[ln(n*ln(n))']]]</f>
        <v>20.515447516995952</v>
      </c>
      <c r="T2419" s="31">
        <f>$O$3*Data[[#This Row],[Metcalfe
(n^2)]]</f>
        <v>14843284718.08</v>
      </c>
      <c r="U2419" s="31">
        <f t="shared" si="304"/>
        <v>14685186196.494663</v>
      </c>
      <c r="V2419" s="30">
        <f>LN(Data[[#This Row],[MA'[NVA']
30d]]/Data[[#This Row],[MA'[NVMetcalfe calc']]])</f>
        <v>-0.91769302617585258</v>
      </c>
      <c r="W2419" s="30">
        <f>$Q$3+Data[[#This Row],[NVM
(scaled)]]/((Data[[#This Row],[Upper Bound]]-Data[[#This Row],[Lower Bound]])/2)</f>
        <v>7.0061625117586179E-2</v>
      </c>
      <c r="X2419" s="30">
        <f>(Data[[#This Row],[Upper Bound]]+Data[[#This Row],[Lower Bound]])/2</f>
        <v>22.280450968382652</v>
      </c>
      <c r="Y2419" s="32">
        <f>LN(Data[[#This Row],[NVActual]]/Data[[#This Row],[MA'[n^2']
30d]])</f>
        <v>-1.616232012243159</v>
      </c>
      <c r="Z2419" s="32">
        <f>LN(Data[[#This Row],[NVActual]]/Data[[#This Row],[MA'[n*ln(n)']
30d]])</f>
        <v>7.9327361667588345</v>
      </c>
      <c r="AA2419" s="32">
        <f>LN(Data[[#This Row],[NVActual]]/Data[[#This Row],[MA'[n^1.5']]])</f>
        <v>4.4031342497102353</v>
      </c>
      <c r="AB2419" s="32">
        <f>LN(Data[[#This Row],[NVActual]]/Data[[#This Row],[Metcalfe
(n^2)]])</f>
        <v>-1.6269403237419662</v>
      </c>
      <c r="AC2419" s="34">
        <f>1+Data[[#This Row],[MA'[NVMetcalfe calc']]]/((Data[[#This Row],[NVM_norm
(scaled)]]-Data[[#This Row],[NV_fund.]])/2)</f>
        <v>-1322370892.1466978</v>
      </c>
    </row>
    <row r="2420" spans="1:29" x14ac:dyDescent="0.2">
      <c r="A2420" s="23">
        <v>41756</v>
      </c>
      <c r="B2420" s="24">
        <v>5572174763.2777205</v>
      </c>
      <c r="C2420" s="24">
        <f t="shared" si="297"/>
        <v>5884101390.2954283</v>
      </c>
      <c r="D2420" s="25">
        <f>LN(Data[[#This Row],[NVActual]])</f>
        <v>22.441051256923032</v>
      </c>
      <c r="E2420" s="26">
        <v>170979</v>
      </c>
      <c r="F2420" s="40">
        <f>Data[[#This Row],[DAA 
(n)]]^2</f>
        <v>29233818441</v>
      </c>
      <c r="G2420" s="41">
        <f t="shared" si="298"/>
        <v>28006124158.766666</v>
      </c>
      <c r="H2420" s="28">
        <f>LN(Data[[#This Row],[Metcalfe
(n^2)]])</f>
        <v>24.098592041851706</v>
      </c>
      <c r="I2420" s="42">
        <f t="shared" si="299"/>
        <v>24.036016696070114</v>
      </c>
      <c r="J2420" s="40">
        <f>Data[[#This Row],[DAA 
(n)]]*LN(Data[[#This Row],[DAA 
(n)]])</f>
        <v>2060176.5843618815</v>
      </c>
      <c r="K2420" s="40">
        <f t="shared" si="300"/>
        <v>2003211.7794888036</v>
      </c>
      <c r="L2420" s="29">
        <f>LN(Data[[#This Row],[MA'[n*ln(n)']
30d]])</f>
        <v>14.510262340206491</v>
      </c>
      <c r="M2420" s="43">
        <f t="shared" si="301"/>
        <v>14.545467486687702</v>
      </c>
      <c r="N2420" s="40">
        <f>Data[[#This Row],[DAA 
(n)]]^1.5</f>
        <v>70699144.572079062</v>
      </c>
      <c r="O2420" s="40">
        <f t="shared" si="302"/>
        <v>68216299.975985199</v>
      </c>
      <c r="P2420" s="43">
        <f>LN(Data[[#This Row],[MA'[n^1.5']]])</f>
        <v>18.03819409683755</v>
      </c>
      <c r="Q2420" s="43">
        <f t="shared" si="303"/>
        <v>18.08701095219805</v>
      </c>
      <c r="R2420" s="30">
        <f>$O$1+$O$2*Data[[#This Row],[MA'[ln(n^2)']]]</f>
        <v>24.036016696070114</v>
      </c>
      <c r="S2420" s="30">
        <f>$Q$1+$Q$2*Data[[#This Row],[MA'[ln(n*ln(n))']]]</f>
        <v>20.520021353034707</v>
      </c>
      <c r="T2420" s="31">
        <f>$O$3*Data[[#This Row],[Metcalfe
(n^2)]]</f>
        <v>15201585589.32</v>
      </c>
      <c r="U2420" s="31">
        <f t="shared" si="304"/>
        <v>14563184562.558661</v>
      </c>
      <c r="V2420" s="30">
        <f>LN(Data[[#This Row],[MA'[NVA']
30d]]/Data[[#This Row],[MA'[NVMetcalfe calc']]])</f>
        <v>-0.90624270469264379</v>
      </c>
      <c r="W2420" s="30">
        <f>$Q$3+Data[[#This Row],[NVM
(scaled)]]/((Data[[#This Row],[Upper Bound]]-Data[[#This Row],[Lower Bound]])/2)</f>
        <v>7.4502898169215293E-2</v>
      </c>
      <c r="X2420" s="30">
        <f>(Data[[#This Row],[Upper Bound]]+Data[[#This Row],[Lower Bound]])/2</f>
        <v>22.27801902455241</v>
      </c>
      <c r="Y2420" s="29">
        <f>LN(Data[[#This Row],[NVActual]]/Data[[#This Row],[MA'[n^2']
30d]])</f>
        <v>-1.6146377862388128</v>
      </c>
      <c r="Z2420" s="29">
        <f>LN(Data[[#This Row],[NVActual]]/Data[[#This Row],[MA'[n*ln(n)']
30d]])</f>
        <v>7.9307889167165406</v>
      </c>
      <c r="AA2420" s="29">
        <f>LN(Data[[#This Row],[NVActual]]/Data[[#This Row],[MA'[n^1.5']]])</f>
        <v>4.40285716008548</v>
      </c>
      <c r="AB2420" s="29">
        <f>LN(Data[[#This Row],[NVActual]]/Data[[#This Row],[Metcalfe
(n^2)]])</f>
        <v>-1.6575407849286756</v>
      </c>
      <c r="AC2420" s="26">
        <f>1+Data[[#This Row],[MA'[NVMetcalfe calc']]]/((Data[[#This Row],[NVM_norm
(scaled)]]-Data[[#This Row],[NV_fund.]])/2)</f>
        <v>-1311790841.4651754</v>
      </c>
    </row>
    <row r="2421" spans="1:29" x14ac:dyDescent="0.2">
      <c r="A2421" s="23">
        <v>41755</v>
      </c>
      <c r="B2421" s="24">
        <v>5830739443.7214298</v>
      </c>
      <c r="C2421" s="24">
        <f t="shared" si="297"/>
        <v>5907378866.7551069</v>
      </c>
      <c r="D2421" s="25">
        <f>LN(Data[[#This Row],[NVActual]])</f>
        <v>22.486409663523563</v>
      </c>
      <c r="E2421" s="26">
        <v>132791</v>
      </c>
      <c r="F2421" s="40">
        <f>Data[[#This Row],[DAA 
(n)]]^2</f>
        <v>17633449681</v>
      </c>
      <c r="G2421" s="41">
        <f t="shared" si="298"/>
        <v>28092132651.566666</v>
      </c>
      <c r="H2421" s="28">
        <f>LN(Data[[#This Row],[Metcalfe
(n^2)]])</f>
        <v>23.593063485287139</v>
      </c>
      <c r="I2421" s="42">
        <f t="shared" si="299"/>
        <v>24.038836114111042</v>
      </c>
      <c r="J2421" s="40">
        <f>Data[[#This Row],[DAA 
(n)]]*LN(Data[[#This Row],[DAA 
(n)]])</f>
        <v>1566473.2466373823</v>
      </c>
      <c r="K2421" s="40">
        <f t="shared" si="300"/>
        <v>2006429.7589185906</v>
      </c>
      <c r="L2421" s="29">
        <f>LN(Data[[#This Row],[MA'[n*ln(n)']
30d]])</f>
        <v>14.51186746130765</v>
      </c>
      <c r="M2421" s="43">
        <f t="shared" si="301"/>
        <v>14.548664505741378</v>
      </c>
      <c r="N2421" s="40">
        <f>Data[[#This Row],[DAA 
(n)]]^1.5</f>
        <v>48389703.62163505</v>
      </c>
      <c r="O2421" s="40">
        <f t="shared" si="302"/>
        <v>68370641.528526664</v>
      </c>
      <c r="P2421" s="43">
        <f>LN(Data[[#This Row],[MA'[n^1.5']]])</f>
        <v>18.040454073033416</v>
      </c>
      <c r="Q2421" s="43">
        <f t="shared" si="303"/>
        <v>18.091498333591037</v>
      </c>
      <c r="R2421" s="30">
        <f>$O$1+$O$2*Data[[#This Row],[MA'[ln(n^2)']]]</f>
        <v>24.038836114111042</v>
      </c>
      <c r="S2421" s="30">
        <f>$Q$1+$Q$2*Data[[#This Row],[MA'[ln(n*ln(n))']]]</f>
        <v>20.525296434473272</v>
      </c>
      <c r="T2421" s="31">
        <f>$O$3*Data[[#This Row],[Metcalfe
(n^2)]]</f>
        <v>9169393834.1200008</v>
      </c>
      <c r="U2421" s="31">
        <f t="shared" si="304"/>
        <v>14607908978.814663</v>
      </c>
      <c r="V2421" s="30">
        <f>LN(Data[[#This Row],[MA'[NVA']
30d]]/Data[[#This Row],[MA'[NVMetcalfe calc']]])</f>
        <v>-0.90536086804372895</v>
      </c>
      <c r="W2421" s="30">
        <f>$Q$3+Data[[#This Row],[NVM
(scaled)]]/((Data[[#This Row],[Upper Bound]]-Data[[#This Row],[Lower Bound]])/2)</f>
        <v>7.4644574648966122E-2</v>
      </c>
      <c r="X2421" s="30">
        <f>(Data[[#This Row],[Upper Bound]]+Data[[#This Row],[Lower Bound]])/2</f>
        <v>22.282066274292156</v>
      </c>
      <c r="Y2421" s="32">
        <f>LN(Data[[#This Row],[NVActual]]/Data[[#This Row],[MA'[n^2']
30d]])</f>
        <v>-1.5723457337491493</v>
      </c>
      <c r="Z2421" s="32">
        <f>LN(Data[[#This Row],[NVActual]]/Data[[#This Row],[MA'[n*ln(n)']
30d]])</f>
        <v>7.974542202215912</v>
      </c>
      <c r="AA2421" s="32">
        <f>LN(Data[[#This Row],[NVActual]]/Data[[#This Row],[MA'[n^1.5']]])</f>
        <v>4.445955590490148</v>
      </c>
      <c r="AB2421" s="32">
        <f>LN(Data[[#This Row],[NVActual]]/Data[[#This Row],[Metcalfe
(n^2)]])</f>
        <v>-1.1066538217635762</v>
      </c>
      <c r="AC2421" s="34">
        <f>1+Data[[#This Row],[MA'[NVMetcalfe calc']]]/((Data[[#This Row],[NVM_norm
(scaled)]]-Data[[#This Row],[NV_fund.]])/2)</f>
        <v>-1315588019.6525166</v>
      </c>
    </row>
    <row r="2422" spans="1:29" x14ac:dyDescent="0.2">
      <c r="A2422" s="23">
        <v>41754</v>
      </c>
      <c r="B2422" s="24">
        <v>5920249346.6410398</v>
      </c>
      <c r="C2422" s="24">
        <f t="shared" si="297"/>
        <v>5915471676.4803782</v>
      </c>
      <c r="D2422" s="25">
        <f>LN(Data[[#This Row],[NVActual]])</f>
        <v>22.50164440432037</v>
      </c>
      <c r="E2422" s="26">
        <v>180567</v>
      </c>
      <c r="F2422" s="40">
        <f>Data[[#This Row],[DAA 
(n)]]^2</f>
        <v>32604441489</v>
      </c>
      <c r="G2422" s="41">
        <f t="shared" si="298"/>
        <v>28668027883.833332</v>
      </c>
      <c r="H2422" s="28">
        <f>LN(Data[[#This Row],[Metcalfe
(n^2)]])</f>
        <v>24.207714358032842</v>
      </c>
      <c r="I2422" s="42">
        <f t="shared" si="299"/>
        <v>24.061602262668544</v>
      </c>
      <c r="J2422" s="40">
        <f>Data[[#This Row],[DAA 
(n)]]*LN(Data[[#This Row],[DAA 
(n)]])</f>
        <v>2185557.179243458</v>
      </c>
      <c r="K2422" s="40">
        <f t="shared" si="300"/>
        <v>2029810.8111245008</v>
      </c>
      <c r="L2422" s="29">
        <f>LN(Data[[#This Row],[MA'[n*ln(n)']
30d]])</f>
        <v>14.523453150184514</v>
      </c>
      <c r="M2422" s="43">
        <f t="shared" si="301"/>
        <v>14.551943297620678</v>
      </c>
      <c r="N2422" s="40">
        <f>Data[[#This Row],[DAA 
(n)]]^1.5</f>
        <v>76728652.96839416</v>
      </c>
      <c r="O2422" s="40">
        <f t="shared" si="302"/>
        <v>69449768.795294613</v>
      </c>
      <c r="P2422" s="43">
        <f>LN(Data[[#This Row],[MA'[n^1.5']]])</f>
        <v>18.056114298077656</v>
      </c>
      <c r="Q2422" s="43">
        <f t="shared" si="303"/>
        <v>18.096099564390109</v>
      </c>
      <c r="R2422" s="30">
        <f>$O$1+$O$2*Data[[#This Row],[MA'[ln(n^2)']]]</f>
        <v>24.061602262668544</v>
      </c>
      <c r="S2422" s="30">
        <f>$Q$1+$Q$2*Data[[#This Row],[MA'[ln(n*ln(n))']]]</f>
        <v>20.530706441074116</v>
      </c>
      <c r="T2422" s="31">
        <f>$O$3*Data[[#This Row],[Metcalfe
(n^2)]]</f>
        <v>16954309574.280001</v>
      </c>
      <c r="U2422" s="31">
        <f t="shared" si="304"/>
        <v>14907374499.593328</v>
      </c>
      <c r="V2422" s="30">
        <f>LN(Data[[#This Row],[MA'[NVA']
30d]]/Data[[#This Row],[MA'[NVMetcalfe calc']]])</f>
        <v>-0.92428478668889369</v>
      </c>
      <c r="W2422" s="30">
        <f>$Q$3+Data[[#This Row],[NVM
(scaled)]]/((Data[[#This Row],[Upper Bound]]-Data[[#This Row],[Lower Bound]])/2)</f>
        <v>6.6458760954595686E-2</v>
      </c>
      <c r="X2422" s="30">
        <f>(Data[[#This Row],[Upper Bound]]+Data[[#This Row],[Lower Bound]])/2</f>
        <v>22.29615435187133</v>
      </c>
      <c r="Y2422" s="29">
        <f>LN(Data[[#This Row],[NVActual]]/Data[[#This Row],[MA'[n^2']
30d]])</f>
        <v>-1.5774039234038615</v>
      </c>
      <c r="Z2422" s="29">
        <f>LN(Data[[#This Row],[NVActual]]/Data[[#This Row],[MA'[n*ln(n)']
30d]])</f>
        <v>7.9781912541358571</v>
      </c>
      <c r="AA2422" s="29">
        <f>LN(Data[[#This Row],[NVActual]]/Data[[#This Row],[MA'[n^1.5']]])</f>
        <v>4.4455301062427157</v>
      </c>
      <c r="AB2422" s="29">
        <f>LN(Data[[#This Row],[NVActual]]/Data[[#This Row],[Metcalfe
(n^2)]])</f>
        <v>-1.7060699537124702</v>
      </c>
      <c r="AC2422" s="26">
        <f>1+Data[[#This Row],[MA'[NVMetcalfe calc']]]/((Data[[#This Row],[NVM_norm
(scaled)]]-Data[[#This Row],[NV_fund.]])/2)</f>
        <v>-1341212652.0139823</v>
      </c>
    </row>
    <row r="2423" spans="1:29" x14ac:dyDescent="0.2">
      <c r="A2423" s="23">
        <v>41753</v>
      </c>
      <c r="B2423" s="24">
        <v>6385887057.1023302</v>
      </c>
      <c r="C2423" s="24">
        <f t="shared" si="297"/>
        <v>5960755775.3305473</v>
      </c>
      <c r="D2423" s="25">
        <f>LN(Data[[#This Row],[NVActual]])</f>
        <v>22.577356245066682</v>
      </c>
      <c r="E2423" s="26">
        <v>162087</v>
      </c>
      <c r="F2423" s="40">
        <f>Data[[#This Row],[DAA 
(n)]]^2</f>
        <v>26272195569</v>
      </c>
      <c r="G2423" s="41">
        <f t="shared" si="298"/>
        <v>28501462635.033333</v>
      </c>
      <c r="H2423" s="28">
        <f>LN(Data[[#This Row],[Metcalfe
(n^2)]])</f>
        <v>23.991777014197552</v>
      </c>
      <c r="I2423" s="42">
        <f t="shared" si="299"/>
        <v>24.056056875175393</v>
      </c>
      <c r="J2423" s="40">
        <f>Data[[#This Row],[DAA 
(n)]]*LN(Data[[#This Row],[DAA 
(n)]])</f>
        <v>1944377.5804501195</v>
      </c>
      <c r="K2423" s="40">
        <f t="shared" si="300"/>
        <v>2023535.4212062389</v>
      </c>
      <c r="L2423" s="29">
        <f>LN(Data[[#This Row],[MA'[n*ln(n)']
30d]])</f>
        <v>14.520356748065154</v>
      </c>
      <c r="M2423" s="43">
        <f t="shared" si="301"/>
        <v>14.554982592520998</v>
      </c>
      <c r="N2423" s="40">
        <f>Data[[#This Row],[DAA 
(n)]]^1.5</f>
        <v>65256274.512053616</v>
      </c>
      <c r="O2423" s="40">
        <f t="shared" si="302"/>
        <v>69149756.755862862</v>
      </c>
      <c r="P2423" s="43">
        <f>LN(Data[[#This Row],[MA'[n^1.5']]])</f>
        <v>18.051785098438526</v>
      </c>
      <c r="Q2423" s="43">
        <f t="shared" si="303"/>
        <v>18.100387820269205</v>
      </c>
      <c r="R2423" s="30">
        <f>$O$1+$O$2*Data[[#This Row],[MA'[ln(n^2)']]]</f>
        <v>24.056056875175393</v>
      </c>
      <c r="S2423" s="30">
        <f>$Q$1+$Q$2*Data[[#This Row],[MA'[ln(n*ln(n))']]]</f>
        <v>20.535721277659647</v>
      </c>
      <c r="T2423" s="31">
        <f>$O$3*Data[[#This Row],[Metcalfe
(n^2)]]</f>
        <v>13661541695.880001</v>
      </c>
      <c r="U2423" s="31">
        <f t="shared" si="304"/>
        <v>14820760570.217329</v>
      </c>
      <c r="V2423" s="30">
        <f>LN(Data[[#This Row],[MA'[NVA']
30d]]/Data[[#This Row],[MA'[NVMetcalfe calc']]])</f>
        <v>-0.91083165809939459</v>
      </c>
      <c r="W2423" s="30">
        <f>$Q$3+Data[[#This Row],[NVM
(scaled)]]/((Data[[#This Row],[Upper Bound]]-Data[[#This Row],[Lower Bound]])/2)</f>
        <v>7.253134801002703E-2</v>
      </c>
      <c r="X2423" s="30">
        <f>(Data[[#This Row],[Upper Bound]]+Data[[#This Row],[Lower Bound]])/2</f>
        <v>22.29588907641752</v>
      </c>
      <c r="Y2423" s="32">
        <f>LN(Data[[#This Row],[NVActual]]/Data[[#This Row],[MA'[n^2']
30d]])</f>
        <v>-1.495864998364967</v>
      </c>
      <c r="Z2423" s="32">
        <f>LN(Data[[#This Row],[NVActual]]/Data[[#This Row],[MA'[n*ln(n)']
30d]])</f>
        <v>8.0569994970015273</v>
      </c>
      <c r="AA2423" s="32">
        <f>LN(Data[[#This Row],[NVActual]]/Data[[#This Row],[MA'[n^1.5']]])</f>
        <v>4.5255711466281543</v>
      </c>
      <c r="AB2423" s="32">
        <f>LN(Data[[#This Row],[NVActual]]/Data[[#This Row],[Metcalfe
(n^2)]])</f>
        <v>-1.4144207691308719</v>
      </c>
      <c r="AC2423" s="34">
        <f>1+Data[[#This Row],[MA'[NVMetcalfe calc']]]/((Data[[#This Row],[NVM_norm
(scaled)]]-Data[[#This Row],[NV_fund.]])/2)</f>
        <v>-1333800296.0876329</v>
      </c>
    </row>
    <row r="2424" spans="1:29" x14ac:dyDescent="0.2">
      <c r="A2424" s="23">
        <v>41752</v>
      </c>
      <c r="B2424" s="24">
        <v>6223416602.8935003</v>
      </c>
      <c r="C2424" s="24">
        <f t="shared" si="297"/>
        <v>5992337617.209774</v>
      </c>
      <c r="D2424" s="25">
        <f>LN(Data[[#This Row],[NVActual]])</f>
        <v>22.551584885960978</v>
      </c>
      <c r="E2424" s="26">
        <v>159425</v>
      </c>
      <c r="F2424" s="40">
        <f>Data[[#This Row],[DAA 
(n)]]^2</f>
        <v>25416330625</v>
      </c>
      <c r="G2424" s="41">
        <f t="shared" si="298"/>
        <v>28606234018.766666</v>
      </c>
      <c r="H2424" s="28">
        <f>LN(Data[[#This Row],[Metcalfe
(n^2)]])</f>
        <v>23.958657742366945</v>
      </c>
      <c r="I2424" s="42">
        <f t="shared" si="299"/>
        <v>24.059823709525162</v>
      </c>
      <c r="J2424" s="40">
        <f>Data[[#This Row],[DAA 
(n)]]*LN(Data[[#This Row],[DAA 
(n)]])</f>
        <v>1909804.5052884251</v>
      </c>
      <c r="K2424" s="40">
        <f t="shared" si="300"/>
        <v>2027625.9529196159</v>
      </c>
      <c r="L2424" s="29">
        <f>LN(Data[[#This Row],[MA'[n*ln(n)']
30d]])</f>
        <v>14.522376185320676</v>
      </c>
      <c r="M2424" s="43">
        <f t="shared" si="301"/>
        <v>14.558462545451629</v>
      </c>
      <c r="N2424" s="40">
        <f>Data[[#This Row],[DAA 
(n)]]^1.5</f>
        <v>63655310.146841973</v>
      </c>
      <c r="O2424" s="40">
        <f t="shared" si="302"/>
        <v>69342151.890956163</v>
      </c>
      <c r="P2424" s="43">
        <f>LN(Data[[#This Row],[MA'[n^1.5']]])</f>
        <v>18.054563531644373</v>
      </c>
      <c r="Q2424" s="43">
        <f t="shared" si="303"/>
        <v>18.105293377377951</v>
      </c>
      <c r="R2424" s="30">
        <f>$O$1+$O$2*Data[[#This Row],[MA'[ln(n^2)']]]</f>
        <v>24.059823709525162</v>
      </c>
      <c r="S2424" s="30">
        <f>$Q$1+$Q$2*Data[[#This Row],[MA'[ln(n*ln(n))']]]</f>
        <v>20.541463199995185</v>
      </c>
      <c r="T2424" s="31">
        <f>$O$3*Data[[#This Row],[Metcalfe
(n^2)]]</f>
        <v>13216491925</v>
      </c>
      <c r="U2424" s="31">
        <f t="shared" si="304"/>
        <v>14875241689.758663</v>
      </c>
      <c r="V2424" s="30">
        <f>LN(Data[[#This Row],[MA'[NVA']
30d]]/Data[[#This Row],[MA'[NVMetcalfe calc']]])</f>
        <v>-0.90921661006190302</v>
      </c>
      <c r="W2424" s="30">
        <f>$Q$3+Data[[#This Row],[NVM
(scaled)]]/((Data[[#This Row],[Upper Bound]]-Data[[#This Row],[Lower Bound]])/2)</f>
        <v>7.3158927233771931E-2</v>
      </c>
      <c r="X2424" s="30">
        <f>(Data[[#This Row],[Upper Bound]]+Data[[#This Row],[Lower Bound]])/2</f>
        <v>22.300643454760174</v>
      </c>
      <c r="Y2424" s="29">
        <f>LN(Data[[#This Row],[NVActual]]/Data[[#This Row],[MA'[n^2']
30d]])</f>
        <v>-1.5253056177427957</v>
      </c>
      <c r="Z2424" s="29">
        <f>LN(Data[[#This Row],[NVActual]]/Data[[#This Row],[MA'[n*ln(n)']
30d]])</f>
        <v>8.0292087006403019</v>
      </c>
      <c r="AA2424" s="29">
        <f>LN(Data[[#This Row],[NVActual]]/Data[[#This Row],[MA'[n^1.5']]])</f>
        <v>4.4970213543166064</v>
      </c>
      <c r="AB2424" s="29">
        <f>LN(Data[[#This Row],[NVActual]]/Data[[#This Row],[Metcalfe
(n^2)]])</f>
        <v>-1.4070728564059671</v>
      </c>
      <c r="AC2424" s="26">
        <f>1+Data[[#This Row],[MA'[NVMetcalfe calc']]]/((Data[[#This Row],[NVM_norm
(scaled)]]-Data[[#This Row],[NV_fund.]])/2)</f>
        <v>-1338454799.9773433</v>
      </c>
    </row>
    <row r="2425" spans="1:29" x14ac:dyDescent="0.2">
      <c r="A2425" s="23">
        <v>41751</v>
      </c>
      <c r="B2425" s="24">
        <v>6207070836.84233</v>
      </c>
      <c r="C2425" s="24">
        <f t="shared" si="297"/>
        <v>6029782880.8254223</v>
      </c>
      <c r="D2425" s="25">
        <f>LN(Data[[#This Row],[NVActual]])</f>
        <v>22.548954936724975</v>
      </c>
      <c r="E2425" s="26">
        <v>179152</v>
      </c>
      <c r="F2425" s="40">
        <f>Data[[#This Row],[DAA 
(n)]]^2</f>
        <v>32095439104</v>
      </c>
      <c r="G2425" s="41">
        <f t="shared" si="298"/>
        <v>28959647191.133335</v>
      </c>
      <c r="H2425" s="28">
        <f>LN(Data[[#This Row],[Metcalfe
(n^2)]])</f>
        <v>24.191979772999957</v>
      </c>
      <c r="I2425" s="42">
        <f t="shared" si="299"/>
        <v>24.071445278151781</v>
      </c>
      <c r="J2425" s="40">
        <f>Data[[#This Row],[DAA 
(n)]]*LN(Data[[#This Row],[DAA 
(n)]])</f>
        <v>2167020.780146244</v>
      </c>
      <c r="K2425" s="40">
        <f t="shared" si="300"/>
        <v>2040852.2385599022</v>
      </c>
      <c r="L2425" s="29">
        <f>LN(Data[[#This Row],[MA'[n*ln(n)']
30d]])</f>
        <v>14.528878042581267</v>
      </c>
      <c r="M2425" s="43">
        <f t="shared" si="301"/>
        <v>14.561818393327028</v>
      </c>
      <c r="N2425" s="40">
        <f>Data[[#This Row],[DAA 
(n)]]^1.5</f>
        <v>75828504.576839805</v>
      </c>
      <c r="O2425" s="40">
        <f t="shared" si="302"/>
        <v>69976281.508637935</v>
      </c>
      <c r="P2425" s="43">
        <f>LN(Data[[#This Row],[MA'[n^1.5']]])</f>
        <v>18.063666907004997</v>
      </c>
      <c r="Q2425" s="43">
        <f t="shared" si="303"/>
        <v>18.110031348780897</v>
      </c>
      <c r="R2425" s="30">
        <f>$O$1+$O$2*Data[[#This Row],[MA'[ln(n^2)']]]</f>
        <v>24.071445278151781</v>
      </c>
      <c r="S2425" s="30">
        <f>$Q$1+$Q$2*Data[[#This Row],[MA'[ln(n*ln(n))']]]</f>
        <v>20.547000348989595</v>
      </c>
      <c r="T2425" s="31">
        <f>$O$3*Data[[#This Row],[Metcalfe
(n^2)]]</f>
        <v>16689628334.08</v>
      </c>
      <c r="U2425" s="31">
        <f t="shared" si="304"/>
        <v>15059016539.389332</v>
      </c>
      <c r="V2425" s="30">
        <f>LN(Data[[#This Row],[MA'[NVA']
30d]]/Data[[#This Row],[MA'[NVMetcalfe calc']]])</f>
        <v>-0.91526591381579991</v>
      </c>
      <c r="W2425" s="30">
        <f>$Q$3+Data[[#This Row],[NVM
(scaled)]]/((Data[[#This Row],[Upper Bound]]-Data[[#This Row],[Lower Bound]])/2)</f>
        <v>7.0618405330922562E-2</v>
      </c>
      <c r="X2425" s="30">
        <f>(Data[[#This Row],[Upper Bound]]+Data[[#This Row],[Lower Bound]])/2</f>
        <v>22.309222813570688</v>
      </c>
      <c r="Y2425" s="32">
        <f>LN(Data[[#This Row],[NVActual]]/Data[[#This Row],[MA'[n^2']
30d]])</f>
        <v>-1.5402142850381324</v>
      </c>
      <c r="Z2425" s="32">
        <f>LN(Data[[#This Row],[NVActual]]/Data[[#This Row],[MA'[n*ln(n)']
30d]])</f>
        <v>8.0200768941437062</v>
      </c>
      <c r="AA2425" s="32">
        <f>LN(Data[[#This Row],[NVActual]]/Data[[#This Row],[MA'[n^1.5']]])</f>
        <v>4.4852880297199773</v>
      </c>
      <c r="AB2425" s="32">
        <f>LN(Data[[#This Row],[NVActual]]/Data[[#This Row],[Metcalfe
(n^2)]])</f>
        <v>-1.6430248362749822</v>
      </c>
      <c r="AC2425" s="34">
        <f>1+Data[[#This Row],[MA'[NVMetcalfe calc']]]/((Data[[#This Row],[NVM_norm
(scaled)]]-Data[[#This Row],[NV_fund.]])/2)</f>
        <v>-1354313090.140712</v>
      </c>
    </row>
    <row r="2426" spans="1:29" x14ac:dyDescent="0.2">
      <c r="A2426" s="23">
        <v>41750</v>
      </c>
      <c r="B2426" s="24">
        <v>6313963464.2139397</v>
      </c>
      <c r="C2426" s="24">
        <f t="shared" si="297"/>
        <v>6056774801.9107037</v>
      </c>
      <c r="D2426" s="25">
        <f>LN(Data[[#This Row],[NVActual]])</f>
        <v>22.566029440593177</v>
      </c>
      <c r="E2426" s="26">
        <v>146354</v>
      </c>
      <c r="F2426" s="40">
        <f>Data[[#This Row],[DAA 
(n)]]^2</f>
        <v>21419493316</v>
      </c>
      <c r="G2426" s="41">
        <f t="shared" si="298"/>
        <v>28634727823.133335</v>
      </c>
      <c r="H2426" s="28">
        <f>LN(Data[[#This Row],[Metcalfe
(n^2)]])</f>
        <v>23.787567246971019</v>
      </c>
      <c r="I2426" s="42">
        <f t="shared" si="299"/>
        <v>24.059379162963477</v>
      </c>
      <c r="J2426" s="40">
        <f>Data[[#This Row],[DAA 
(n)]]*LN(Data[[#This Row],[DAA 
(n)]])</f>
        <v>1740702.8084315984</v>
      </c>
      <c r="K2426" s="40">
        <f t="shared" si="300"/>
        <v>2027991.4427129175</v>
      </c>
      <c r="L2426" s="29">
        <f>LN(Data[[#This Row],[MA'[n*ln(n)']
30d]])</f>
        <v>14.522556424114741</v>
      </c>
      <c r="M2426" s="43">
        <f t="shared" si="301"/>
        <v>14.564715416837862</v>
      </c>
      <c r="N2426" s="40">
        <f>Data[[#This Row],[DAA 
(n)]]^1.5</f>
        <v>55989539.422733836</v>
      </c>
      <c r="O2426" s="40">
        <f t="shared" si="302"/>
        <v>69375327.318501294</v>
      </c>
      <c r="P2426" s="43">
        <f>LN(Data[[#This Row],[MA'[n^1.5']]])</f>
        <v>18.055041848124265</v>
      </c>
      <c r="Q2426" s="43">
        <f t="shared" si="303"/>
        <v>18.114142661903795</v>
      </c>
      <c r="R2426" s="30">
        <f>$O$1+$O$2*Data[[#This Row],[MA'[ln(n^2)']]]</f>
        <v>24.059379162963477</v>
      </c>
      <c r="S2426" s="30">
        <f>$Q$1+$Q$2*Data[[#This Row],[MA'[ln(n*ln(n))']]]</f>
        <v>20.551780437782469</v>
      </c>
      <c r="T2426" s="31">
        <f>$O$3*Data[[#This Row],[Metcalfe
(n^2)]]</f>
        <v>11138136524.32</v>
      </c>
      <c r="U2426" s="31">
        <f t="shared" si="304"/>
        <v>14890058468.029333</v>
      </c>
      <c r="V2426" s="30">
        <f>LN(Data[[#This Row],[MA'[NVA']
30d]]/Data[[#This Row],[MA'[NVMetcalfe calc']]])</f>
        <v>-0.89951632585146257</v>
      </c>
      <c r="W2426" s="30">
        <f>$Q$3+Data[[#This Row],[NVM
(scaled)]]/((Data[[#This Row],[Upper Bound]]-Data[[#This Row],[Lower Bound]])/2)</f>
        <v>7.7104200720654936E-2</v>
      </c>
      <c r="X2426" s="30">
        <f>(Data[[#This Row],[Upper Bound]]+Data[[#This Row],[Lower Bound]])/2</f>
        <v>22.305579800372975</v>
      </c>
      <c r="Y2426" s="29">
        <f>LN(Data[[#This Row],[NVActual]]/Data[[#This Row],[MA'[n^2']
30d]])</f>
        <v>-1.5118566371122668</v>
      </c>
      <c r="Z2426" s="29">
        <f>LN(Data[[#This Row],[NVActual]]/Data[[#This Row],[MA'[n*ln(n)']
30d]])</f>
        <v>8.0434730164784352</v>
      </c>
      <c r="AA2426" s="29">
        <f>LN(Data[[#This Row],[NVActual]]/Data[[#This Row],[MA'[n^1.5']]])</f>
        <v>4.5109875924689105</v>
      </c>
      <c r="AB2426" s="29">
        <f>LN(Data[[#This Row],[NVActual]]/Data[[#This Row],[Metcalfe
(n^2)]])</f>
        <v>-1.2215378063778413</v>
      </c>
      <c r="AC2426" s="26">
        <f>1+Data[[#This Row],[MA'[NVMetcalfe calc']]]/((Data[[#This Row],[NVM_norm
(scaled)]]-Data[[#This Row],[NV_fund.]])/2)</f>
        <v>-1339728258.9317994</v>
      </c>
    </row>
    <row r="2427" spans="1:29" x14ac:dyDescent="0.2">
      <c r="A2427" s="23">
        <v>41749</v>
      </c>
      <c r="B2427" s="24">
        <v>6355840372.1128902</v>
      </c>
      <c r="C2427" s="24">
        <f t="shared" si="297"/>
        <v>6082505299.993434</v>
      </c>
      <c r="D2427" s="25">
        <f>LN(Data[[#This Row],[NVActual]])</f>
        <v>22.572639970785822</v>
      </c>
      <c r="E2427" s="26">
        <v>162905</v>
      </c>
      <c r="F2427" s="40">
        <f>Data[[#This Row],[DAA 
(n)]]^2</f>
        <v>26538039025</v>
      </c>
      <c r="G2427" s="41">
        <f t="shared" si="298"/>
        <v>28904952586.733334</v>
      </c>
      <c r="H2427" s="28">
        <f>LN(Data[[#This Row],[Metcalfe
(n^2)]])</f>
        <v>24.001844975592395</v>
      </c>
      <c r="I2427" s="42">
        <f t="shared" si="299"/>
        <v>24.07007842368338</v>
      </c>
      <c r="J2427" s="40">
        <f>Data[[#This Row],[DAA 
(n)]]*LN(Data[[#This Row],[DAA 
(n)]])</f>
        <v>1955010.2778744395</v>
      </c>
      <c r="K2427" s="40">
        <f t="shared" si="300"/>
        <v>2039011.6743689005</v>
      </c>
      <c r="L2427" s="29">
        <f>LN(Data[[#This Row],[MA'[n*ln(n)']
30d]])</f>
        <v>14.52797577507669</v>
      </c>
      <c r="M2427" s="43">
        <f t="shared" si="301"/>
        <v>14.568020968621173</v>
      </c>
      <c r="N2427" s="40">
        <f>Data[[#This Row],[DAA 
(n)]]^1.5</f>
        <v>65750887.806687653</v>
      </c>
      <c r="O2427" s="40">
        <f t="shared" si="302"/>
        <v>69883305.074925929</v>
      </c>
      <c r="P2427" s="43">
        <f>LN(Data[[#This Row],[MA'[n^1.5']]])</f>
        <v>18.062337338547376</v>
      </c>
      <c r="Q2427" s="43">
        <f t="shared" si="303"/>
        <v>18.118801458782489</v>
      </c>
      <c r="R2427" s="30">
        <f>$O$1+$O$2*Data[[#This Row],[MA'[ln(n^2)']]]</f>
        <v>24.07007842368338</v>
      </c>
      <c r="S2427" s="30">
        <f>$Q$1+$Q$2*Data[[#This Row],[MA'[ln(n*ln(n))']]]</f>
        <v>20.557234598224934</v>
      </c>
      <c r="T2427" s="31">
        <f>$O$3*Data[[#This Row],[Metcalfe
(n^2)]]</f>
        <v>13799780293</v>
      </c>
      <c r="U2427" s="31">
        <f t="shared" si="304"/>
        <v>15030575345.101332</v>
      </c>
      <c r="V2427" s="30">
        <f>LN(Data[[#This Row],[MA'[NVA']
30d]]/Data[[#This Row],[MA'[NVMetcalfe calc']]])</f>
        <v>-0.90466981578643724</v>
      </c>
      <c r="W2427" s="30">
        <f>$Q$3+Data[[#This Row],[NVM
(scaled)]]/((Data[[#This Row],[Upper Bound]]-Data[[#This Row],[Lower Bound]])/2)</f>
        <v>7.4935931833876701E-2</v>
      </c>
      <c r="X2427" s="30">
        <f>(Data[[#This Row],[Upper Bound]]+Data[[#This Row],[Lower Bound]])/2</f>
        <v>22.313656510954157</v>
      </c>
      <c r="Y2427" s="32">
        <f>LN(Data[[#This Row],[NVActual]]/Data[[#This Row],[MA'[n^2']
30d]])</f>
        <v>-1.514638816380012</v>
      </c>
      <c r="Z2427" s="32">
        <f>LN(Data[[#This Row],[NVActual]]/Data[[#This Row],[MA'[n*ln(n)']
30d]])</f>
        <v>8.0446641957091316</v>
      </c>
      <c r="AA2427" s="32">
        <f>LN(Data[[#This Row],[NVActual]]/Data[[#This Row],[MA'[n^1.5']]])</f>
        <v>4.510302632238445</v>
      </c>
      <c r="AB2427" s="32">
        <f>LN(Data[[#This Row],[NVActual]]/Data[[#This Row],[Metcalfe
(n^2)]])</f>
        <v>-1.4292050048065734</v>
      </c>
      <c r="AC2427" s="34">
        <f>1+Data[[#This Row],[MA'[NVMetcalfe calc']]]/((Data[[#This Row],[NVM_norm
(scaled)]]-Data[[#This Row],[NV_fund.]])/2)</f>
        <v>-1351748206.9624126</v>
      </c>
    </row>
    <row r="2428" spans="1:29" x14ac:dyDescent="0.2">
      <c r="A2428" s="23">
        <v>41748</v>
      </c>
      <c r="B2428" s="24">
        <v>6389184729.20224</v>
      </c>
      <c r="C2428" s="24">
        <f t="shared" si="297"/>
        <v>6108848230.2720757</v>
      </c>
      <c r="D2428" s="25">
        <f>LN(Data[[#This Row],[NVActual]])</f>
        <v>22.577872511781784</v>
      </c>
      <c r="E2428" s="26">
        <v>140534</v>
      </c>
      <c r="F2428" s="40">
        <f>Data[[#This Row],[DAA 
(n)]]^2</f>
        <v>19749805156</v>
      </c>
      <c r="G2428" s="41">
        <f t="shared" si="298"/>
        <v>29166036767.533333</v>
      </c>
      <c r="H2428" s="28">
        <f>LN(Data[[#This Row],[Metcalfe
(n^2)]])</f>
        <v>23.70640946272589</v>
      </c>
      <c r="I2428" s="42">
        <f t="shared" si="299"/>
        <v>24.078699136176866</v>
      </c>
      <c r="J2428" s="40">
        <f>Data[[#This Row],[DAA 
(n)]]*LN(Data[[#This Row],[DAA 
(n)]])</f>
        <v>1665778.2737173601</v>
      </c>
      <c r="K2428" s="40">
        <f t="shared" si="300"/>
        <v>2048806.6757414038</v>
      </c>
      <c r="L2428" s="29">
        <f>LN(Data[[#This Row],[MA'[n*ln(n)']
30d]])</f>
        <v>14.532768072228702</v>
      </c>
      <c r="M2428" s="43">
        <f t="shared" si="301"/>
        <v>14.57119390727383</v>
      </c>
      <c r="N2428" s="40">
        <f>Data[[#This Row],[DAA 
(n)]]^1.5</f>
        <v>52683195.781893395</v>
      </c>
      <c r="O2428" s="40">
        <f t="shared" si="302"/>
        <v>70352448.710277632</v>
      </c>
      <c r="P2428" s="43">
        <f>LN(Data[[#This Row],[MA'[n^1.5']]])</f>
        <v>18.06902814845661</v>
      </c>
      <c r="Q2428" s="43">
        <f t="shared" si="303"/>
        <v>18.123281855217257</v>
      </c>
      <c r="R2428" s="30">
        <f>$O$1+$O$2*Data[[#This Row],[MA'[ln(n^2)']]]</f>
        <v>24.078699136176866</v>
      </c>
      <c r="S2428" s="30">
        <f>$Q$1+$Q$2*Data[[#This Row],[MA'[ln(n*ln(n))']]]</f>
        <v>20.562469947001819</v>
      </c>
      <c r="T2428" s="31">
        <f>$O$3*Data[[#This Row],[Metcalfe
(n^2)]]</f>
        <v>10269898681.120001</v>
      </c>
      <c r="U2428" s="31">
        <f t="shared" si="304"/>
        <v>15166339119.117332</v>
      </c>
      <c r="V2428" s="30">
        <f>LN(Data[[#This Row],[MA'[NVA']
30d]]/Data[[#This Row],[MA'[NVMetcalfe calc']]])</f>
        <v>-0.9093401907835823</v>
      </c>
      <c r="W2428" s="30">
        <f>$Q$3+Data[[#This Row],[NVM
(scaled)]]/((Data[[#This Row],[Upper Bound]]-Data[[#This Row],[Lower Bound]])/2)</f>
        <v>7.2775358567041759E-2</v>
      </c>
      <c r="X2428" s="30">
        <f>(Data[[#This Row],[Upper Bound]]+Data[[#This Row],[Lower Bound]])/2</f>
        <v>22.320584541589341</v>
      </c>
      <c r="Y2428" s="29">
        <f>LN(Data[[#This Row],[NVActual]]/Data[[#This Row],[MA'[n^2']
30d]])</f>
        <v>-1.518398233085164</v>
      </c>
      <c r="Z2428" s="29">
        <f>LN(Data[[#This Row],[NVActual]]/Data[[#This Row],[MA'[n*ln(n)']
30d]])</f>
        <v>8.0451044395530822</v>
      </c>
      <c r="AA2428" s="29">
        <f>LN(Data[[#This Row],[NVActual]]/Data[[#This Row],[MA'[n^1.5']]])</f>
        <v>4.5088443633251734</v>
      </c>
      <c r="AB2428" s="29">
        <f>LN(Data[[#This Row],[NVActual]]/Data[[#This Row],[Metcalfe
(n^2)]])</f>
        <v>-1.1285369509441068</v>
      </c>
      <c r="AC2428" s="26">
        <f>1+Data[[#This Row],[MA'[NVMetcalfe calc']]]/((Data[[#This Row],[NVM_norm
(scaled)]]-Data[[#This Row],[NV_fund.]])/2)</f>
        <v>-1363400682.1280303</v>
      </c>
    </row>
    <row r="2429" spans="1:29" x14ac:dyDescent="0.2">
      <c r="A2429" s="23">
        <v>41747</v>
      </c>
      <c r="B2429" s="24">
        <v>6116863917.0097704</v>
      </c>
      <c r="C2429" s="24">
        <f t="shared" si="297"/>
        <v>6141060560.8578119</v>
      </c>
      <c r="D2429" s="25">
        <f>LN(Data[[#This Row],[NVActual]])</f>
        <v>22.534315370271422</v>
      </c>
      <c r="E2429" s="26">
        <v>147495</v>
      </c>
      <c r="F2429" s="40">
        <f>Data[[#This Row],[DAA 
(n)]]^2</f>
        <v>21754775025</v>
      </c>
      <c r="G2429" s="41">
        <f t="shared" si="298"/>
        <v>29479766923.133335</v>
      </c>
      <c r="H2429" s="28">
        <f>LN(Data[[#This Row],[Metcalfe
(n^2)]])</f>
        <v>23.803099111764734</v>
      </c>
      <c r="I2429" s="42">
        <f t="shared" si="299"/>
        <v>24.09168956669625</v>
      </c>
      <c r="J2429" s="40">
        <f>Data[[#This Row],[DAA 
(n)]]*LN(Data[[#This Row],[DAA 
(n)]])</f>
        <v>1755419.0517448697</v>
      </c>
      <c r="K2429" s="40">
        <f t="shared" si="300"/>
        <v>2061861.5103891387</v>
      </c>
      <c r="L2429" s="29">
        <f>LN(Data[[#This Row],[MA'[n*ln(n)']
30d]])</f>
        <v>14.539119778543649</v>
      </c>
      <c r="M2429" s="43">
        <f t="shared" si="301"/>
        <v>14.574180839202581</v>
      </c>
      <c r="N2429" s="40">
        <f>Data[[#This Row],[DAA 
(n)]]^1.5</f>
        <v>56645569.485286102</v>
      </c>
      <c r="O2429" s="40">
        <f t="shared" si="302"/>
        <v>70948619.299225718</v>
      </c>
      <c r="P2429" s="43">
        <f>LN(Data[[#This Row],[MA'[n^1.5']]])</f>
        <v>18.077466501186834</v>
      </c>
      <c r="Q2429" s="43">
        <f t="shared" si="303"/>
        <v>18.127503143873248</v>
      </c>
      <c r="R2429" s="30">
        <f>$O$1+$O$2*Data[[#This Row],[MA'[ln(n^2)']]]</f>
        <v>24.09168956669625</v>
      </c>
      <c r="S2429" s="30">
        <f>$Q$1+$Q$2*Data[[#This Row],[MA'[ln(n*ln(n))']]]</f>
        <v>20.567398384684257</v>
      </c>
      <c r="T2429" s="31">
        <f>$O$3*Data[[#This Row],[Metcalfe
(n^2)]]</f>
        <v>11312483013</v>
      </c>
      <c r="U2429" s="31">
        <f t="shared" si="304"/>
        <v>15329478800.029331</v>
      </c>
      <c r="V2429" s="30">
        <f>LN(Data[[#This Row],[MA'[NVA']
30d]]/Data[[#This Row],[MA'[NVMetcalfe calc']]])</f>
        <v>-0.91478023658791618</v>
      </c>
      <c r="W2429" s="30">
        <f>$Q$3+Data[[#This Row],[NVM
(scaled)]]/((Data[[#This Row],[Upper Bound]]-Data[[#This Row],[Lower Bound]])/2)</f>
        <v>7.0871364286264948E-2</v>
      </c>
      <c r="X2429" s="30">
        <f>(Data[[#This Row],[Upper Bound]]+Data[[#This Row],[Lower Bound]])/2</f>
        <v>22.329543975690253</v>
      </c>
      <c r="Y2429" s="32">
        <f>LN(Data[[#This Row],[NVActual]]/Data[[#This Row],[MA'[n^2']
30d]])</f>
        <v>-1.5726546276939528</v>
      </c>
      <c r="Z2429" s="32">
        <f>LN(Data[[#This Row],[NVActual]]/Data[[#This Row],[MA'[n*ln(n)']
30d]])</f>
        <v>7.9951955917277724</v>
      </c>
      <c r="AA2429" s="32">
        <f>LN(Data[[#This Row],[NVActual]]/Data[[#This Row],[MA'[n^1.5']]])</f>
        <v>4.4568488690845882</v>
      </c>
      <c r="AB2429" s="32">
        <f>LN(Data[[#This Row],[NVActual]]/Data[[#This Row],[Metcalfe
(n^2)]])</f>
        <v>-1.2687837414933112</v>
      </c>
      <c r="AC2429" s="34">
        <f>1+Data[[#This Row],[MA'[NVMetcalfe calc']]]/((Data[[#This Row],[NVM_norm
(scaled)]]-Data[[#This Row],[NV_fund.]])/2)</f>
        <v>-1377393796.7034121</v>
      </c>
    </row>
    <row r="2430" spans="1:29" x14ac:dyDescent="0.2">
      <c r="A2430" s="23">
        <v>41746</v>
      </c>
      <c r="B2430" s="24">
        <v>6327838333.0054598</v>
      </c>
      <c r="C2430" s="24">
        <f t="shared" si="297"/>
        <v>6192251224.0920267</v>
      </c>
      <c r="D2430" s="25">
        <f>LN(Data[[#This Row],[NVActual]])</f>
        <v>22.568224519203845</v>
      </c>
      <c r="E2430" s="26">
        <v>159399</v>
      </c>
      <c r="F2430" s="40">
        <f>Data[[#This Row],[DAA 
(n)]]^2</f>
        <v>25408041201</v>
      </c>
      <c r="G2430" s="41">
        <f t="shared" si="298"/>
        <v>29630574544.433334</v>
      </c>
      <c r="H2430" s="28">
        <f>LN(Data[[#This Row],[Metcalfe
(n^2)]])</f>
        <v>23.958331543585704</v>
      </c>
      <c r="I2430" s="42">
        <f t="shared" si="299"/>
        <v>24.097987466887943</v>
      </c>
      <c r="J2430" s="40">
        <f>Data[[#This Row],[DAA 
(n)]]*LN(Data[[#This Row],[DAA 
(n)]])</f>
        <v>1909467.0448580089</v>
      </c>
      <c r="K2430" s="40">
        <f t="shared" si="300"/>
        <v>2068169.2251799465</v>
      </c>
      <c r="L2430" s="29">
        <f>LN(Data[[#This Row],[MA'[n*ln(n)']
30d]])</f>
        <v>14.542174341620344</v>
      </c>
      <c r="M2430" s="43">
        <f t="shared" si="301"/>
        <v>14.576849600060012</v>
      </c>
      <c r="N2430" s="40">
        <f>Data[[#This Row],[DAA 
(n)]]^1.5</f>
        <v>63639738.838230707</v>
      </c>
      <c r="O2430" s="40">
        <f t="shared" si="302"/>
        <v>71236065.544122875</v>
      </c>
      <c r="P2430" s="43">
        <f>LN(Data[[#This Row],[MA'[n^1.5']]])</f>
        <v>18.081509786675916</v>
      </c>
      <c r="Q2430" s="43">
        <f t="shared" si="303"/>
        <v>18.131304124298659</v>
      </c>
      <c r="R2430" s="30">
        <f>$O$1+$O$2*Data[[#This Row],[MA'[ln(n^2)']]]</f>
        <v>24.097987466887943</v>
      </c>
      <c r="S2430" s="30">
        <f>$Q$1+$Q$2*Data[[#This Row],[MA'[ln(n*ln(n))']]]</f>
        <v>20.571801840099017</v>
      </c>
      <c r="T2430" s="31">
        <f>$O$3*Data[[#This Row],[Metcalfe
(n^2)]]</f>
        <v>13212181424.52</v>
      </c>
      <c r="U2430" s="31">
        <f t="shared" si="304"/>
        <v>15407898763.105333</v>
      </c>
      <c r="V2430" s="30">
        <f>LN(Data[[#This Row],[MA'[NVA']
30d]]/Data[[#This Row],[MA'[NVMetcalfe calc']]])</f>
        <v>-0.91158157679238283</v>
      </c>
      <c r="W2430" s="30">
        <f>$Q$3+Data[[#This Row],[NVM
(scaled)]]/((Data[[#This Row],[Upper Bound]]-Data[[#This Row],[Lower Bound]])/2)</f>
        <v>7.2964498597595129E-2</v>
      </c>
      <c r="X2430" s="30">
        <f>(Data[[#This Row],[Upper Bound]]+Data[[#This Row],[Lower Bound]])/2</f>
        <v>22.334894653493478</v>
      </c>
      <c r="Y2430" s="29">
        <f>LN(Data[[#This Row],[NVActual]]/Data[[#This Row],[MA'[n^2']
30d]])</f>
        <v>-1.5438480697722845</v>
      </c>
      <c r="Z2430" s="29">
        <f>LN(Data[[#This Row],[NVActual]]/Data[[#This Row],[MA'[n*ln(n)']
30d]])</f>
        <v>8.0260501775835031</v>
      </c>
      <c r="AA2430" s="29">
        <f>LN(Data[[#This Row],[NVActual]]/Data[[#This Row],[MA'[n^1.5']]])</f>
        <v>4.4867147325279317</v>
      </c>
      <c r="AB2430" s="29">
        <f>LN(Data[[#This Row],[NVActual]]/Data[[#This Row],[Metcalfe
(n^2)]])</f>
        <v>-1.3901070243818565</v>
      </c>
      <c r="AC2430" s="26">
        <f>1+Data[[#This Row],[MA'[NVMetcalfe calc']]]/((Data[[#This Row],[NVM_norm
(scaled)]]-Data[[#This Row],[NV_fund.]])/2)</f>
        <v>-1384237453.3356297</v>
      </c>
    </row>
    <row r="2431" spans="1:29" x14ac:dyDescent="0.2">
      <c r="A2431" s="23">
        <v>41745</v>
      </c>
      <c r="B2431" s="24">
        <v>6726202947.4090405</v>
      </c>
      <c r="C2431" s="24">
        <f t="shared" si="297"/>
        <v>6237914523.3775282</v>
      </c>
      <c r="D2431" s="25">
        <f>LN(Data[[#This Row],[NVActual]])</f>
        <v>22.62927662337589</v>
      </c>
      <c r="E2431" s="26">
        <v>182765</v>
      </c>
      <c r="F2431" s="40">
        <f>Data[[#This Row],[DAA 
(n)]]^2</f>
        <v>33403045225</v>
      </c>
      <c r="G2431" s="41">
        <f t="shared" si="298"/>
        <v>29492811157.733334</v>
      </c>
      <c r="H2431" s="28">
        <f>LN(Data[[#This Row],[Metcalfe
(n^2)]])</f>
        <v>24.231912907174131</v>
      </c>
      <c r="I2431" s="42">
        <f t="shared" si="299"/>
        <v>24.092069917870962</v>
      </c>
      <c r="J2431" s="40">
        <f>Data[[#This Row],[DAA 
(n)]]*LN(Data[[#This Row],[DAA 
(n)]])</f>
        <v>2214372.7812398402</v>
      </c>
      <c r="K2431" s="40">
        <f t="shared" si="300"/>
        <v>2062331.4608173284</v>
      </c>
      <c r="L2431" s="29">
        <f>LN(Data[[#This Row],[MA'[n*ln(n)']
30d]])</f>
        <v>14.539347677884686</v>
      </c>
      <c r="M2431" s="43">
        <f t="shared" si="301"/>
        <v>14.579491835844028</v>
      </c>
      <c r="N2431" s="40">
        <f>Data[[#This Row],[DAA 
(n)]]^1.5</f>
        <v>78133907.879659504</v>
      </c>
      <c r="O2431" s="40">
        <f t="shared" si="302"/>
        <v>70971617.583556384</v>
      </c>
      <c r="P2431" s="43">
        <f>LN(Data[[#This Row],[MA'[n^1.5']]])</f>
        <v>18.077790602739046</v>
      </c>
      <c r="Q2431" s="43">
        <f t="shared" si="303"/>
        <v>18.135070054392699</v>
      </c>
      <c r="R2431" s="30">
        <f>$O$1+$O$2*Data[[#This Row],[MA'[ln(n^2)']]]</f>
        <v>24.092069917870962</v>
      </c>
      <c r="S2431" s="30">
        <f>$Q$1+$Q$2*Data[[#This Row],[MA'[ln(n*ln(n))']]]</f>
        <v>20.576161529142645</v>
      </c>
      <c r="T2431" s="31">
        <f>$O$3*Data[[#This Row],[Metcalfe
(n^2)]]</f>
        <v>17369583517</v>
      </c>
      <c r="U2431" s="31">
        <f t="shared" si="304"/>
        <v>15336261802.021332</v>
      </c>
      <c r="V2431" s="30">
        <f>LN(Data[[#This Row],[MA'[NVA']
30d]]/Data[[#This Row],[MA'[NVMetcalfe calc']]])</f>
        <v>-0.89957416115041744</v>
      </c>
      <c r="W2431" s="30">
        <f>$Q$3+Data[[#This Row],[NVM
(scaled)]]/((Data[[#This Row],[Upper Bound]]-Data[[#This Row],[Lower Bound]])/2)</f>
        <v>7.8283503612113114E-2</v>
      </c>
      <c r="X2431" s="30">
        <f>(Data[[#This Row],[Upper Bound]]+Data[[#This Row],[Lower Bound]])/2</f>
        <v>22.334115723506805</v>
      </c>
      <c r="Y2431" s="32">
        <f>LN(Data[[#This Row],[NVActual]]/Data[[#This Row],[MA'[n^2']
30d]])</f>
        <v>-1.478135757650807</v>
      </c>
      <c r="Z2431" s="32">
        <f>LN(Data[[#This Row],[NVActual]]/Data[[#This Row],[MA'[n*ln(n)']
30d]])</f>
        <v>8.089928945491204</v>
      </c>
      <c r="AA2431" s="32">
        <f>LN(Data[[#This Row],[NVActual]]/Data[[#This Row],[MA'[n^1.5']]])</f>
        <v>4.5514860206368448</v>
      </c>
      <c r="AB2431" s="32">
        <f>LN(Data[[#This Row],[NVActual]]/Data[[#This Row],[Metcalfe
(n^2)]])</f>
        <v>-1.6026362837982411</v>
      </c>
      <c r="AC2431" s="34">
        <f>1+Data[[#This Row],[MA'[NVMetcalfe calc']]]/((Data[[#This Row],[NVM_norm
(scaled)]]-Data[[#This Row],[NV_fund.]])/2)</f>
        <v>-1378179134.2930946</v>
      </c>
    </row>
    <row r="2432" spans="1:29" x14ac:dyDescent="0.2">
      <c r="A2432" s="23">
        <v>41744</v>
      </c>
      <c r="B2432" s="24">
        <v>6599262800.1617403</v>
      </c>
      <c r="C2432" s="24">
        <f t="shared" si="297"/>
        <v>6273753007.9579582</v>
      </c>
      <c r="D2432" s="25">
        <f>LN(Data[[#This Row],[NVActual]])</f>
        <v>22.610223782795032</v>
      </c>
      <c r="E2432" s="26">
        <v>201397</v>
      </c>
      <c r="F2432" s="40">
        <f>Data[[#This Row],[DAA 
(n)]]^2</f>
        <v>40560751609</v>
      </c>
      <c r="G2432" s="41">
        <f t="shared" si="298"/>
        <v>29545171722.533333</v>
      </c>
      <c r="H2432" s="28">
        <f>LN(Data[[#This Row],[Metcalfe
(n^2)]])</f>
        <v>24.426066726851531</v>
      </c>
      <c r="I2432" s="42">
        <f t="shared" si="299"/>
        <v>24.093601715107621</v>
      </c>
      <c r="J2432" s="40">
        <f>Data[[#This Row],[DAA 
(n)]]*LN(Data[[#This Row],[DAA 
(n)]])</f>
        <v>2459668.2802938591</v>
      </c>
      <c r="K2432" s="40">
        <f t="shared" si="300"/>
        <v>2064190.3132494662</v>
      </c>
      <c r="L2432" s="29">
        <f>LN(Data[[#This Row],[MA'[n*ln(n)']
30d]])</f>
        <v>14.540248607364594</v>
      </c>
      <c r="M2432" s="43">
        <f t="shared" si="301"/>
        <v>14.582163354172453</v>
      </c>
      <c r="N2432" s="40">
        <f>Data[[#This Row],[DAA 
(n)]]^1.5</f>
        <v>90381489.763102278</v>
      </c>
      <c r="O2432" s="40">
        <f t="shared" si="302"/>
        <v>71062946.364548996</v>
      </c>
      <c r="P2432" s="43">
        <f>LN(Data[[#This Row],[MA'[n^1.5']]])</f>
        <v>18.079076610750626</v>
      </c>
      <c r="Q2432" s="43">
        <f t="shared" si="303"/>
        <v>18.138880135541438</v>
      </c>
      <c r="R2432" s="30">
        <f>$O$1+$O$2*Data[[#This Row],[MA'[ln(n^2)']]]</f>
        <v>24.093601715107621</v>
      </c>
      <c r="S2432" s="30">
        <f>$Q$1+$Q$2*Data[[#This Row],[MA'[ln(n*ln(n))']]]</f>
        <v>20.580569534384544</v>
      </c>
      <c r="T2432" s="31">
        <f>$O$3*Data[[#This Row],[Metcalfe
(n^2)]]</f>
        <v>21091590836.68</v>
      </c>
      <c r="U2432" s="31">
        <f t="shared" si="304"/>
        <v>15363489295.717333</v>
      </c>
      <c r="V2432" s="30">
        <f>LN(Data[[#This Row],[MA'[NVA']
30d]]/Data[[#This Row],[MA'[NVMetcalfe calc']]])</f>
        <v>-0.89561912817253431</v>
      </c>
      <c r="W2432" s="30">
        <f>$Q$3+Data[[#This Row],[NVM
(scaled)]]/((Data[[#This Row],[Upper Bound]]-Data[[#This Row],[Lower Bound]])/2)</f>
        <v>8.0116183343249769E-2</v>
      </c>
      <c r="X2432" s="30">
        <f>(Data[[#This Row],[Upper Bound]]+Data[[#This Row],[Lower Bound]])/2</f>
        <v>22.337085624746081</v>
      </c>
      <c r="Y2432" s="29">
        <f>LN(Data[[#This Row],[NVActual]]/Data[[#This Row],[MA'[n^2']
30d]])</f>
        <v>-1.4989623911688272</v>
      </c>
      <c r="Z2432" s="29">
        <f>LN(Data[[#This Row],[NVActual]]/Data[[#This Row],[MA'[n*ln(n)']
30d]])</f>
        <v>8.0699751754304376</v>
      </c>
      <c r="AA2432" s="29">
        <f>LN(Data[[#This Row],[NVActual]]/Data[[#This Row],[MA'[n^1.5']]])</f>
        <v>4.5311471720444061</v>
      </c>
      <c r="AB2432" s="29">
        <f>LN(Data[[#This Row],[NVActual]]/Data[[#This Row],[Metcalfe
(n^2)]])</f>
        <v>-1.8158429440564996</v>
      </c>
      <c r="AC2432" s="26">
        <f>1+Data[[#This Row],[MA'[NVMetcalfe calc']]]/((Data[[#This Row],[NVM_norm
(scaled)]]-Data[[#This Row],[NV_fund.]])/2)</f>
        <v>-1380555364.9194844</v>
      </c>
    </row>
    <row r="2433" spans="1:29" x14ac:dyDescent="0.2">
      <c r="A2433" s="23">
        <v>41743</v>
      </c>
      <c r="B2433" s="24">
        <v>5831654343.2786798</v>
      </c>
      <c r="C2433" s="24">
        <f t="shared" si="297"/>
        <v>6318501660.7163715</v>
      </c>
      <c r="D2433" s="25">
        <f>LN(Data[[#This Row],[NVActual]])</f>
        <v>22.486566560911154</v>
      </c>
      <c r="E2433" s="26">
        <v>183076</v>
      </c>
      <c r="F2433" s="40">
        <f>Data[[#This Row],[DAA 
(n)]]^2</f>
        <v>33516821776</v>
      </c>
      <c r="G2433" s="41">
        <f t="shared" si="298"/>
        <v>28862792574.533333</v>
      </c>
      <c r="H2433" s="28">
        <f>LN(Data[[#This Row],[Metcalfe
(n^2)]])</f>
        <v>24.235313292313204</v>
      </c>
      <c r="I2433" s="42">
        <f t="shared" si="299"/>
        <v>24.070181391320965</v>
      </c>
      <c r="J2433" s="40">
        <f>Data[[#This Row],[DAA 
(n)]]*LN(Data[[#This Row],[DAA 
(n)]])</f>
        <v>2218452.108151766</v>
      </c>
      <c r="K2433" s="40">
        <f t="shared" si="300"/>
        <v>2038242.8976844586</v>
      </c>
      <c r="L2433" s="29">
        <f>LN(Data[[#This Row],[MA'[n*ln(n)']
30d]])</f>
        <v>14.527598670002691</v>
      </c>
      <c r="M2433" s="43">
        <f t="shared" si="301"/>
        <v>14.584575932799039</v>
      </c>
      <c r="N2433" s="40">
        <f>Data[[#This Row],[DAA 
(n)]]^1.5</f>
        <v>78333426.220630437</v>
      </c>
      <c r="O2433" s="40">
        <f t="shared" si="302"/>
        <v>69828933.70308359</v>
      </c>
      <c r="P2433" s="43">
        <f>LN(Data[[#This Row],[MA'[n^1.5']]])</f>
        <v>18.061559004808505</v>
      </c>
      <c r="Q2433" s="43">
        <f t="shared" si="303"/>
        <v>18.142342734968306</v>
      </c>
      <c r="R2433" s="30">
        <f>$O$1+$O$2*Data[[#This Row],[MA'[ln(n^2)']]]</f>
        <v>24.070181391320965</v>
      </c>
      <c r="S2433" s="30">
        <f>$Q$1+$Q$2*Data[[#This Row],[MA'[ln(n*ln(n))']]]</f>
        <v>20.584550289118411</v>
      </c>
      <c r="T2433" s="31">
        <f>$O$3*Data[[#This Row],[Metcalfe
(n^2)]]</f>
        <v>17428747323.52</v>
      </c>
      <c r="U2433" s="31">
        <f t="shared" si="304"/>
        <v>15008652138.757332</v>
      </c>
      <c r="V2433" s="30">
        <f>LN(Data[[#This Row],[MA'[NVA']
30d]]/Data[[#This Row],[MA'[NVMetcalfe calc']]])</f>
        <v>-0.86514474301166233</v>
      </c>
      <c r="W2433" s="30">
        <f>$Q$3+Data[[#This Row],[NVM
(scaled)]]/((Data[[#This Row],[Upper Bound]]-Data[[#This Row],[Lower Bound]])/2)</f>
        <v>9.3593629018870306E-2</v>
      </c>
      <c r="X2433" s="30">
        <f>(Data[[#This Row],[Upper Bound]]+Data[[#This Row],[Lower Bound]])/2</f>
        <v>22.327365840219688</v>
      </c>
      <c r="Y2433" s="32">
        <f>LN(Data[[#This Row],[NVActual]]/Data[[#This Row],[MA'[n^2']
30d]])</f>
        <v>-1.5992525875041053</v>
      </c>
      <c r="Z2433" s="32">
        <f>LN(Data[[#This Row],[NVActual]]/Data[[#This Row],[MA'[n*ln(n)']
30d]])</f>
        <v>7.9589678909084638</v>
      </c>
      <c r="AA2433" s="32">
        <f>LN(Data[[#This Row],[NVActual]]/Data[[#This Row],[MA'[n^1.5']]])</f>
        <v>4.425007556102651</v>
      </c>
      <c r="AB2433" s="32">
        <f>LN(Data[[#This Row],[NVActual]]/Data[[#This Row],[Metcalfe
(n^2)]])</f>
        <v>-1.7487467314020506</v>
      </c>
      <c r="AC2433" s="34">
        <f>1+Data[[#This Row],[MA'[NVMetcalfe calc']]]/((Data[[#This Row],[NVM_norm
(scaled)]]-Data[[#This Row],[NV_fund.]])/2)</f>
        <v>-1350076989.6418622</v>
      </c>
    </row>
    <row r="2434" spans="1:29" x14ac:dyDescent="0.2">
      <c r="A2434" s="23">
        <v>41742</v>
      </c>
      <c r="B2434" s="24">
        <v>5263741901.8967199</v>
      </c>
      <c r="C2434" s="24">
        <f t="shared" si="297"/>
        <v>6389602237.194171</v>
      </c>
      <c r="D2434" s="25">
        <f>LN(Data[[#This Row],[NVActual]])</f>
        <v>22.384107998972681</v>
      </c>
      <c r="E2434" s="26">
        <v>172422</v>
      </c>
      <c r="F2434" s="40">
        <f>Data[[#This Row],[DAA 
(n)]]^2</f>
        <v>29729346084</v>
      </c>
      <c r="G2434" s="41">
        <f t="shared" si="298"/>
        <v>28456458694.299999</v>
      </c>
      <c r="H2434" s="28">
        <f>LN(Data[[#This Row],[Metcalfe
(n^2)]])</f>
        <v>24.115400478558112</v>
      </c>
      <c r="I2434" s="42">
        <f t="shared" si="299"/>
        <v>24.055111967793284</v>
      </c>
      <c r="J2434" s="40">
        <f>Data[[#This Row],[DAA 
(n)]]*LN(Data[[#This Row],[DAA 
(n)]])</f>
        <v>2079012.7906569734</v>
      </c>
      <c r="K2434" s="40">
        <f t="shared" si="300"/>
        <v>2022181.6881653697</v>
      </c>
      <c r="L2434" s="29">
        <f>LN(Data[[#This Row],[MA'[n*ln(n)']
30d]])</f>
        <v>14.519687530196085</v>
      </c>
      <c r="M2434" s="43">
        <f t="shared" si="301"/>
        <v>14.58762764367296</v>
      </c>
      <c r="N2434" s="40">
        <f>Data[[#This Row],[DAA 
(n)]]^1.5</f>
        <v>71596042.561690718</v>
      </c>
      <c r="O2434" s="40">
        <f t="shared" si="302"/>
        <v>69078077.146842435</v>
      </c>
      <c r="P2434" s="43">
        <f>LN(Data[[#This Row],[MA'[n^1.5']]])</f>
        <v>18.050747975690935</v>
      </c>
      <c r="Q2434" s="43">
        <f t="shared" si="303"/>
        <v>18.146670671028936</v>
      </c>
      <c r="R2434" s="30">
        <f>$O$1+$O$2*Data[[#This Row],[MA'[ln(n^2)']]]</f>
        <v>24.055111967793284</v>
      </c>
      <c r="S2434" s="30">
        <f>$Q$1+$Q$2*Data[[#This Row],[MA'[ln(n*ln(n))']]]</f>
        <v>20.589585612060382</v>
      </c>
      <c r="T2434" s="31">
        <f>$O$3*Data[[#This Row],[Metcalfe
(n^2)]]</f>
        <v>15459259963.68</v>
      </c>
      <c r="U2434" s="31">
        <f t="shared" si="304"/>
        <v>14797358521.036001</v>
      </c>
      <c r="V2434" s="30">
        <f>LN(Data[[#This Row],[MA'[NVA']
30d]]/Data[[#This Row],[MA'[NVMetcalfe calc']]])</f>
        <v>-0.83977666778101023</v>
      </c>
      <c r="W2434" s="30">
        <f>$Q$3+Data[[#This Row],[NVM
(scaled)]]/((Data[[#This Row],[Upper Bound]]-Data[[#This Row],[Lower Bound]])/2)</f>
        <v>0.1053540434677136</v>
      </c>
      <c r="X2434" s="30">
        <f>(Data[[#This Row],[Upper Bound]]+Data[[#This Row],[Lower Bound]])/2</f>
        <v>22.322348789926835</v>
      </c>
      <c r="Y2434" s="29">
        <f>LN(Data[[#This Row],[NVActual]]/Data[[#This Row],[MA'[n^2']
30d]])</f>
        <v>-1.6875329919129349</v>
      </c>
      <c r="Z2434" s="29">
        <f>LN(Data[[#This Row],[NVActual]]/Data[[#This Row],[MA'[n*ln(n)']
30d]])</f>
        <v>7.8644204687765962</v>
      </c>
      <c r="AA2434" s="29">
        <f>LN(Data[[#This Row],[NVActual]]/Data[[#This Row],[MA'[n^1.5']]])</f>
        <v>4.333360023281748</v>
      </c>
      <c r="AB2434" s="29">
        <f>LN(Data[[#This Row],[NVActual]]/Data[[#This Row],[Metcalfe
(n^2)]])</f>
        <v>-1.7312924795854303</v>
      </c>
      <c r="AC2434" s="26">
        <f>1+Data[[#This Row],[MA'[NVMetcalfe calc']]]/((Data[[#This Row],[NVM_norm
(scaled)]]-Data[[#This Row],[NV_fund.]])/2)</f>
        <v>-1332075618.5789585</v>
      </c>
    </row>
    <row r="2435" spans="1:29" x14ac:dyDescent="0.2">
      <c r="A2435" s="23">
        <v>41741</v>
      </c>
      <c r="B2435" s="24">
        <v>5361782245.30898</v>
      </c>
      <c r="C2435" s="24">
        <f t="shared" si="297"/>
        <v>6476246029.908885</v>
      </c>
      <c r="D2435" s="25">
        <f>LN(Data[[#This Row],[NVActual]])</f>
        <v>22.402562265213604</v>
      </c>
      <c r="E2435" s="26">
        <v>131975</v>
      </c>
      <c r="F2435" s="40">
        <f>Data[[#This Row],[DAA 
(n)]]^2</f>
        <v>17417400625</v>
      </c>
      <c r="G2435" s="41">
        <f t="shared" si="298"/>
        <v>28617465611.633335</v>
      </c>
      <c r="H2435" s="28">
        <f>LN(Data[[#This Row],[Metcalfe
(n^2)]])</f>
        <v>23.580735579383635</v>
      </c>
      <c r="I2435" s="42">
        <f t="shared" si="299"/>
        <v>24.060130280649606</v>
      </c>
      <c r="J2435" s="40">
        <f>Data[[#This Row],[DAA 
(n)]]*LN(Data[[#This Row],[DAA 
(n)]])</f>
        <v>1556033.7890445776</v>
      </c>
      <c r="K2435" s="40">
        <f t="shared" si="300"/>
        <v>2028066.0720045276</v>
      </c>
      <c r="L2435" s="29">
        <f>LN(Data[[#This Row],[MA'[n*ln(n)']
30d]])</f>
        <v>14.522593223046387</v>
      </c>
      <c r="M2435" s="43">
        <f t="shared" si="301"/>
        <v>14.591081914849495</v>
      </c>
      <c r="N2435" s="40">
        <f>Data[[#This Row],[DAA 
(n)]]^1.5</f>
        <v>47944357.827427275</v>
      </c>
      <c r="O2435" s="40">
        <f t="shared" si="302"/>
        <v>69363347.887974963</v>
      </c>
      <c r="P2435" s="43">
        <f>LN(Data[[#This Row],[MA'[n^1.5']]])</f>
        <v>18.054869157552755</v>
      </c>
      <c r="Q2435" s="43">
        <f t="shared" si="303"/>
        <v>18.151537597713336</v>
      </c>
      <c r="R2435" s="30">
        <f>$O$1+$O$2*Data[[#This Row],[MA'[ln(n^2)']]]</f>
        <v>24.060130280649606</v>
      </c>
      <c r="S2435" s="30">
        <f>$Q$1+$Q$2*Data[[#This Row],[MA'[ln(n*ln(n))']]]</f>
        <v>20.595285159501664</v>
      </c>
      <c r="T2435" s="31">
        <f>$O$3*Data[[#This Row],[Metcalfe
(n^2)]]</f>
        <v>9057048325</v>
      </c>
      <c r="U2435" s="31">
        <f t="shared" si="304"/>
        <v>14881082118.049335</v>
      </c>
      <c r="V2435" s="30">
        <f>LN(Data[[#This Row],[MA'[NVA']
30d]]/Data[[#This Row],[MA'[NVMetcalfe calc']]])</f>
        <v>-0.83194972362441166</v>
      </c>
      <c r="W2435" s="30">
        <f>$Q$3+Data[[#This Row],[NVM
(scaled)]]/((Data[[#This Row],[Upper Bound]]-Data[[#This Row],[Lower Bound]])/2)</f>
        <v>0.10977667426082383</v>
      </c>
      <c r="X2435" s="30">
        <f>(Data[[#This Row],[Upper Bound]]+Data[[#This Row],[Lower Bound]])/2</f>
        <v>22.327707720075637</v>
      </c>
      <c r="Y2435" s="32">
        <f>LN(Data[[#This Row],[NVActual]]/Data[[#This Row],[MA'[n^2']
30d]])</f>
        <v>-1.674720788887414</v>
      </c>
      <c r="Z2435" s="32">
        <f>LN(Data[[#This Row],[NVActual]]/Data[[#This Row],[MA'[n*ln(n)']
30d]])</f>
        <v>7.8799690421672182</v>
      </c>
      <c r="AA2435" s="32">
        <f>LN(Data[[#This Row],[NVActual]]/Data[[#This Row],[MA'[n^1.5']]])</f>
        <v>4.3476931076608514</v>
      </c>
      <c r="AB2435" s="32">
        <f>LN(Data[[#This Row],[NVActual]]/Data[[#This Row],[Metcalfe
(n^2)]])</f>
        <v>-1.1781733141700288</v>
      </c>
      <c r="AC2435" s="34">
        <f>1+Data[[#This Row],[MA'[NVMetcalfe calc']]]/((Data[[#This Row],[NVM_norm
(scaled)]]-Data[[#This Row],[NV_fund.]])/2)</f>
        <v>-1339556061.8362362</v>
      </c>
    </row>
    <row r="2436" spans="1:29" x14ac:dyDescent="0.2">
      <c r="A2436" s="23">
        <v>41740</v>
      </c>
      <c r="B2436" s="24">
        <v>5330629803.5318499</v>
      </c>
      <c r="C2436" s="24">
        <f t="shared" si="297"/>
        <v>6565859340.4769545</v>
      </c>
      <c r="D2436" s="25">
        <f>LN(Data[[#This Row],[NVActual]])</f>
        <v>22.396735230157063</v>
      </c>
      <c r="E2436" s="26">
        <v>166924</v>
      </c>
      <c r="F2436" s="40">
        <f>Data[[#This Row],[DAA 
(n)]]^2</f>
        <v>27863621776</v>
      </c>
      <c r="G2436" s="41">
        <f t="shared" si="298"/>
        <v>29345956976.933334</v>
      </c>
      <c r="H2436" s="28">
        <f>LN(Data[[#This Row],[Metcalfe
(n^2)]])</f>
        <v>24.050587795987465</v>
      </c>
      <c r="I2436" s="42">
        <f t="shared" si="299"/>
        <v>24.087231802633841</v>
      </c>
      <c r="J2436" s="40">
        <f>Data[[#This Row],[DAA 
(n)]]*LN(Data[[#This Row],[DAA 
(n)]])</f>
        <v>2007310.1586287057</v>
      </c>
      <c r="K2436" s="40">
        <f t="shared" si="300"/>
        <v>2056767.6859643315</v>
      </c>
      <c r="L2436" s="29">
        <f>LN(Data[[#This Row],[MA'[n*ln(n)']
30d]])</f>
        <v>14.536646223980146</v>
      </c>
      <c r="M2436" s="43">
        <f t="shared" si="301"/>
        <v>14.594614994206648</v>
      </c>
      <c r="N2436" s="40">
        <f>Data[[#This Row],[DAA 
(n)]]^1.5</f>
        <v>68199026.395814568</v>
      </c>
      <c r="O2436" s="40">
        <f t="shared" si="302"/>
        <v>70705844.817313358</v>
      </c>
      <c r="P2436" s="43">
        <f>LN(Data[[#This Row],[MA'[n^1.5']]])</f>
        <v>18.074038798133127</v>
      </c>
      <c r="Q2436" s="43">
        <f t="shared" si="303"/>
        <v>18.15651687971177</v>
      </c>
      <c r="R2436" s="30">
        <f>$O$1+$O$2*Data[[#This Row],[MA'[ln(n^2)']]]</f>
        <v>24.087231802633841</v>
      </c>
      <c r="S2436" s="30">
        <f>$Q$1+$Q$2*Data[[#This Row],[MA'[ln(n*ln(n))']]]</f>
        <v>20.601114740440966</v>
      </c>
      <c r="T2436" s="31">
        <f>$O$3*Data[[#This Row],[Metcalfe
(n^2)]]</f>
        <v>14489083323.52</v>
      </c>
      <c r="U2436" s="31">
        <f t="shared" si="304"/>
        <v>15259897628.005335</v>
      </c>
      <c r="V2436" s="30">
        <f>LN(Data[[#This Row],[MA'[NVA']
30d]]/Data[[#This Row],[MA'[NVMetcalfe calc']]])</f>
        <v>-0.84334492087201596</v>
      </c>
      <c r="W2436" s="30">
        <f>$Q$3+Data[[#This Row],[NVM
(scaled)]]/((Data[[#This Row],[Upper Bound]]-Data[[#This Row],[Lower Bound]])/2)</f>
        <v>0.10616947691278844</v>
      </c>
      <c r="X2436" s="30">
        <f>(Data[[#This Row],[Upper Bound]]+Data[[#This Row],[Lower Bound]])/2</f>
        <v>22.344173271537404</v>
      </c>
      <c r="Y2436" s="29">
        <f>LN(Data[[#This Row],[NVActual]]/Data[[#This Row],[MA'[n^2']
30d]])</f>
        <v>-1.7056853915111658</v>
      </c>
      <c r="Z2436" s="29">
        <f>LN(Data[[#This Row],[NVActual]]/Data[[#This Row],[MA'[n*ln(n)']
30d]])</f>
        <v>7.8600890061769189</v>
      </c>
      <c r="AA2436" s="29">
        <f>LN(Data[[#This Row],[NVActual]]/Data[[#This Row],[MA'[n^1.5']]])</f>
        <v>4.3226964320239381</v>
      </c>
      <c r="AB2436" s="29">
        <f>LN(Data[[#This Row],[NVActual]]/Data[[#This Row],[Metcalfe
(n^2)]])</f>
        <v>-1.6538525658304013</v>
      </c>
      <c r="AC2436" s="26">
        <f>1+Data[[#This Row],[MA'[NVMetcalfe calc']]]/((Data[[#This Row],[NVM_norm
(scaled)]]-Data[[#This Row],[NV_fund.]])/2)</f>
        <v>-1372416135.7122321</v>
      </c>
    </row>
    <row r="2437" spans="1:29" x14ac:dyDescent="0.2">
      <c r="A2437" s="23">
        <v>41739</v>
      </c>
      <c r="B2437" s="24">
        <v>4633836284.8595304</v>
      </c>
      <c r="C2437" s="24">
        <f t="shared" si="297"/>
        <v>6652752562.6242876</v>
      </c>
      <c r="D2437" s="25">
        <f>LN(Data[[#This Row],[NVActual]])</f>
        <v>22.256650933212857</v>
      </c>
      <c r="E2437" s="26">
        <v>185474</v>
      </c>
      <c r="F2437" s="40">
        <f>Data[[#This Row],[DAA 
(n)]]^2</f>
        <v>34400604676</v>
      </c>
      <c r="G2437" s="41">
        <f t="shared" si="298"/>
        <v>29777275984.533333</v>
      </c>
      <c r="H2437" s="28">
        <f>LN(Data[[#This Row],[Metcalfe
(n^2)]])</f>
        <v>24.261339978961974</v>
      </c>
      <c r="I2437" s="42">
        <f t="shared" si="299"/>
        <v>24.099946414457204</v>
      </c>
      <c r="J2437" s="40">
        <f>Data[[#This Row],[DAA 
(n)]]*LN(Data[[#This Row],[DAA 
(n)]])</f>
        <v>2249923.8856289964</v>
      </c>
      <c r="K2437" s="40">
        <f t="shared" si="300"/>
        <v>2072111.0209831544</v>
      </c>
      <c r="L2437" s="29">
        <f>LN(Data[[#This Row],[MA'[n*ln(n)']
30d]])</f>
        <v>14.544078462481647</v>
      </c>
      <c r="M2437" s="43">
        <f t="shared" si="301"/>
        <v>14.597402142185063</v>
      </c>
      <c r="N2437" s="40">
        <f>Data[[#This Row],[DAA 
(n)]]^1.5</f>
        <v>79877517.185228273</v>
      </c>
      <c r="O2437" s="40">
        <f t="shared" si="302"/>
        <v>71458755.940458894</v>
      </c>
      <c r="P2437" s="43">
        <f>LN(Data[[#This Row],[MA'[n^1.5']]])</f>
        <v>18.084631001234456</v>
      </c>
      <c r="Q2437" s="43">
        <f t="shared" si="303"/>
        <v>18.160482302576504</v>
      </c>
      <c r="R2437" s="30">
        <f>$O$1+$O$2*Data[[#This Row],[MA'[ln(n^2)']]]</f>
        <v>24.099946414457204</v>
      </c>
      <c r="S2437" s="30">
        <f>$Q$1+$Q$2*Data[[#This Row],[MA'[ln(n*ln(n))']]]</f>
        <v>20.60571353460535</v>
      </c>
      <c r="T2437" s="31">
        <f>$O$3*Data[[#This Row],[Metcalfe
(n^2)]]</f>
        <v>17888314431.52</v>
      </c>
      <c r="U2437" s="31">
        <f t="shared" si="304"/>
        <v>15484183511.957335</v>
      </c>
      <c r="V2437" s="30">
        <f>LN(Data[[#This Row],[MA'[NVA']
30d]]/Data[[#This Row],[MA'[NVMetcalfe calc']]])</f>
        <v>-0.84478839614184975</v>
      </c>
      <c r="W2437" s="30">
        <f>$Q$3+Data[[#This Row],[NVM
(scaled)]]/((Data[[#This Row],[Upper Bound]]-Data[[#This Row],[Lower Bound]])/2)</f>
        <v>0.10646703285691334</v>
      </c>
      <c r="X2437" s="30">
        <f>(Data[[#This Row],[Upper Bound]]+Data[[#This Row],[Lower Bound]])/2</f>
        <v>22.352829974531275</v>
      </c>
      <c r="Y2437" s="32">
        <f>LN(Data[[#This Row],[NVActual]]/Data[[#This Row],[MA'[n^2']
30d]])</f>
        <v>-1.8603604555005375</v>
      </c>
      <c r="Z2437" s="32">
        <f>LN(Data[[#This Row],[NVActual]]/Data[[#This Row],[MA'[n*ln(n)']
30d]])</f>
        <v>7.7125724707312084</v>
      </c>
      <c r="AA2437" s="32">
        <f>LN(Data[[#This Row],[NVActual]]/Data[[#This Row],[MA'[n^1.5']]])</f>
        <v>4.1720199319783982</v>
      </c>
      <c r="AB2437" s="32">
        <f>LN(Data[[#This Row],[NVActual]]/Data[[#This Row],[Metcalfe
(n^2)]])</f>
        <v>-2.0046890457491187</v>
      </c>
      <c r="AC2437" s="34">
        <f>1+Data[[#This Row],[MA'[NVMetcalfe calc']]]/((Data[[#This Row],[NVM_norm
(scaled)]]-Data[[#This Row],[NV_fund.]])/2)</f>
        <v>-1392064270.5893698</v>
      </c>
    </row>
    <row r="2438" spans="1:29" x14ac:dyDescent="0.2">
      <c r="A2438" s="23">
        <v>41738</v>
      </c>
      <c r="B2438" s="24">
        <v>5591013245.6894798</v>
      </c>
      <c r="C2438" s="24">
        <f t="shared" si="297"/>
        <v>6762404467.6200218</v>
      </c>
      <c r="D2438" s="25">
        <f>LN(Data[[#This Row],[NVActual]])</f>
        <v>22.444426368097304</v>
      </c>
      <c r="E2438" s="26">
        <v>176284</v>
      </c>
      <c r="F2438" s="40">
        <f>Data[[#This Row],[DAA 
(n)]]^2</f>
        <v>31076048656</v>
      </c>
      <c r="G2438" s="41">
        <f t="shared" si="298"/>
        <v>29868455423.633335</v>
      </c>
      <c r="H2438" s="28">
        <f>LN(Data[[#This Row],[Metcalfe
(n^2)]])</f>
        <v>24.159703219743232</v>
      </c>
      <c r="I2438" s="42">
        <f t="shared" si="299"/>
        <v>24.102496827134335</v>
      </c>
      <c r="J2438" s="40">
        <f>Data[[#This Row],[DAA 
(n)]]*LN(Data[[#This Row],[DAA 
(n)]])</f>
        <v>2129484.561194608</v>
      </c>
      <c r="K2438" s="40">
        <f t="shared" si="300"/>
        <v>2075281.4667055036</v>
      </c>
      <c r="L2438" s="29">
        <f>LN(Data[[#This Row],[MA'[n*ln(n)']
30d]])</f>
        <v>14.54560734905283</v>
      </c>
      <c r="M2438" s="43">
        <f t="shared" si="301"/>
        <v>14.59973429465154</v>
      </c>
      <c r="N2438" s="40">
        <f>Data[[#This Row],[DAA 
(n)]]^1.5</f>
        <v>74014932.015602708</v>
      </c>
      <c r="O2438" s="40">
        <f t="shared" si="302"/>
        <v>71616015.373198882</v>
      </c>
      <c r="P2438" s="43">
        <f>LN(Data[[#This Row],[MA'[n^1.5']]])</f>
        <v>18.086829285315222</v>
      </c>
      <c r="Q2438" s="43">
        <f t="shared" si="303"/>
        <v>18.163807611838461</v>
      </c>
      <c r="R2438" s="30">
        <f>$O$1+$O$2*Data[[#This Row],[MA'[ln(n^2)']]]</f>
        <v>24.102496827134335</v>
      </c>
      <c r="S2438" s="30">
        <f>$Q$1+$Q$2*Data[[#This Row],[MA'[ln(n*ln(n))']]]</f>
        <v>20.60956158617504</v>
      </c>
      <c r="T2438" s="31">
        <f>$O$3*Data[[#This Row],[Metcalfe
(n^2)]]</f>
        <v>16159545301.120001</v>
      </c>
      <c r="U2438" s="31">
        <f t="shared" si="304"/>
        <v>15531596820.289333</v>
      </c>
      <c r="V2438" s="30">
        <f>LN(Data[[#This Row],[MA'[NVA']
30d]]/Data[[#This Row],[MA'[NVMetcalfe calc']]])</f>
        <v>-0.8314979362406405</v>
      </c>
      <c r="W2438" s="30">
        <f>$Q$3+Data[[#This Row],[NVM
(scaled)]]/((Data[[#This Row],[Upper Bound]]-Data[[#This Row],[Lower Bound]])/2)</f>
        <v>0.11389730763386313</v>
      </c>
      <c r="X2438" s="30">
        <f>(Data[[#This Row],[Upper Bound]]+Data[[#This Row],[Lower Bound]])/2</f>
        <v>22.356029206654689</v>
      </c>
      <c r="Y2438" s="29">
        <f>LN(Data[[#This Row],[NVActual]]/Data[[#This Row],[MA'[n^2']
30d]])</f>
        <v>-1.6756423897847588</v>
      </c>
      <c r="Z2438" s="29">
        <f>LN(Data[[#This Row],[NVActual]]/Data[[#This Row],[MA'[n*ln(n)']
30d]])</f>
        <v>7.898819019044474</v>
      </c>
      <c r="AA2438" s="29">
        <f>LN(Data[[#This Row],[NVActual]]/Data[[#This Row],[MA'[n^1.5']]])</f>
        <v>4.3575970827820791</v>
      </c>
      <c r="AB2438" s="29">
        <f>LN(Data[[#This Row],[NVActual]]/Data[[#This Row],[Metcalfe
(n^2)]])</f>
        <v>-1.7152768516459296</v>
      </c>
      <c r="AC2438" s="26">
        <f>1+Data[[#This Row],[MA'[NVMetcalfe calc']]]/((Data[[#This Row],[NVM_norm
(scaled)]]-Data[[#This Row],[NV_fund.]])/2)</f>
        <v>-1396592456.1262062</v>
      </c>
    </row>
    <row r="2439" spans="1:29" x14ac:dyDescent="0.2">
      <c r="A2439" s="23">
        <v>41737</v>
      </c>
      <c r="B2439" s="24">
        <v>5715004409.2031097</v>
      </c>
      <c r="C2439" s="24">
        <f t="shared" si="297"/>
        <v>6837735945.4489002</v>
      </c>
      <c r="D2439" s="25">
        <f>LN(Data[[#This Row],[NVActual]])</f>
        <v>22.466360905706992</v>
      </c>
      <c r="E2439" s="26">
        <v>166019</v>
      </c>
      <c r="F2439" s="40">
        <f>Data[[#This Row],[DAA 
(n)]]^2</f>
        <v>27562308361</v>
      </c>
      <c r="G2439" s="41">
        <f t="shared" si="298"/>
        <v>30298432075.400002</v>
      </c>
      <c r="H2439" s="28">
        <f>LN(Data[[#This Row],[Metcalfe
(n^2)]])</f>
        <v>24.039715037240416</v>
      </c>
      <c r="I2439" s="42">
        <f t="shared" si="299"/>
        <v>24.114069888005513</v>
      </c>
      <c r="J2439" s="40">
        <f>Data[[#This Row],[DAA 
(n)]]*LN(Data[[#This Row],[DAA 
(n)]])</f>
        <v>1995524.7253838084</v>
      </c>
      <c r="K2439" s="40">
        <f t="shared" si="300"/>
        <v>2089951.4715291148</v>
      </c>
      <c r="L2439" s="29">
        <f>LN(Data[[#This Row],[MA'[n*ln(n)']
30d]])</f>
        <v>14.55265140430736</v>
      </c>
      <c r="M2439" s="43">
        <f t="shared" si="301"/>
        <v>14.601611308654929</v>
      </c>
      <c r="N2439" s="40">
        <f>Data[[#This Row],[DAA 
(n)]]^1.5</f>
        <v>67645154.089445844</v>
      </c>
      <c r="O2439" s="40">
        <f t="shared" si="302"/>
        <v>72349851.24090606</v>
      </c>
      <c r="P2439" s="43">
        <f>LN(Data[[#This Row],[MA'[n^1.5']]])</f>
        <v>18.097023954936073</v>
      </c>
      <c r="Q2439" s="43">
        <f t="shared" si="303"/>
        <v>18.166531028321124</v>
      </c>
      <c r="R2439" s="30">
        <f>$O$1+$O$2*Data[[#This Row],[MA'[ln(n^2)']]]</f>
        <v>24.114069888005513</v>
      </c>
      <c r="S2439" s="30">
        <f>$Q$1+$Q$2*Data[[#This Row],[MA'[ln(n*ln(n))']]]</f>
        <v>20.612658659280633</v>
      </c>
      <c r="T2439" s="31">
        <f>$O$3*Data[[#This Row],[Metcalfe
(n^2)]]</f>
        <v>14332400347.720001</v>
      </c>
      <c r="U2439" s="31">
        <f t="shared" si="304"/>
        <v>15755184679.208002</v>
      </c>
      <c r="V2439" s="30">
        <f>LN(Data[[#This Row],[MA'[NVA']
30d]]/Data[[#This Row],[MA'[NVMetcalfe calc']]])</f>
        <v>-0.8347128223694753</v>
      </c>
      <c r="W2439" s="30">
        <f>$Q$3+Data[[#This Row],[NVM
(scaled)]]/((Data[[#This Row],[Upper Bound]]-Data[[#This Row],[Lower Bound]])/2)</f>
        <v>0.11321348859473707</v>
      </c>
      <c r="X2439" s="30">
        <f>(Data[[#This Row],[Upper Bound]]+Data[[#This Row],[Lower Bound]])/2</f>
        <v>22.363364273643072</v>
      </c>
      <c r="Y2439" s="32">
        <f>LN(Data[[#This Row],[NVActual]]/Data[[#This Row],[MA'[n^2']
30d]])</f>
        <v>-1.6680008957293675</v>
      </c>
      <c r="Z2439" s="32">
        <f>LN(Data[[#This Row],[NVActual]]/Data[[#This Row],[MA'[n*ln(n)']
30d]])</f>
        <v>7.9137095013996319</v>
      </c>
      <c r="AA2439" s="32">
        <f>LN(Data[[#This Row],[NVActual]]/Data[[#This Row],[MA'[n^1.5']]])</f>
        <v>4.3693369507709185</v>
      </c>
      <c r="AB2439" s="32">
        <f>LN(Data[[#This Row],[NVActual]]/Data[[#This Row],[Metcalfe
(n^2)]])</f>
        <v>-1.5733541315334232</v>
      </c>
      <c r="AC2439" s="34">
        <f>1+Data[[#This Row],[MA'[NVMetcalfe calc']]]/((Data[[#This Row],[NVM_norm
(scaled)]]-Data[[#This Row],[NV_fund.]])/2)</f>
        <v>-1416186777.3651316</v>
      </c>
    </row>
    <row r="2440" spans="1:29" x14ac:dyDescent="0.2">
      <c r="A2440" s="23">
        <v>41736</v>
      </c>
      <c r="B2440" s="24">
        <v>5661150113.9489403</v>
      </c>
      <c r="C2440" s="24">
        <f t="shared" si="297"/>
        <v>6914032417.4263153</v>
      </c>
      <c r="D2440" s="25">
        <f>LN(Data[[#This Row],[NVActual]])</f>
        <v>22.456892908863445</v>
      </c>
      <c r="E2440" s="26">
        <v>159482</v>
      </c>
      <c r="F2440" s="40">
        <f>Data[[#This Row],[DAA 
(n)]]^2</f>
        <v>25434508324</v>
      </c>
      <c r="G2440" s="41">
        <f t="shared" si="298"/>
        <v>30371333476.700001</v>
      </c>
      <c r="H2440" s="28">
        <f>LN(Data[[#This Row],[Metcalfe
(n^2)]])</f>
        <v>23.959372684348239</v>
      </c>
      <c r="I2440" s="42">
        <f t="shared" si="299"/>
        <v>24.116615157877682</v>
      </c>
      <c r="J2440" s="40">
        <f>Data[[#This Row],[DAA 
(n)]]*LN(Data[[#This Row],[DAA 
(n)]])</f>
        <v>1910544.3372226129</v>
      </c>
      <c r="K2440" s="40">
        <f t="shared" si="300"/>
        <v>2092759.6522504839</v>
      </c>
      <c r="L2440" s="29">
        <f>LN(Data[[#This Row],[MA'[n*ln(n)']
30d]])</f>
        <v>14.553994160744606</v>
      </c>
      <c r="M2440" s="43">
        <f t="shared" si="301"/>
        <v>14.602818866565046</v>
      </c>
      <c r="N2440" s="40">
        <f>Data[[#This Row],[DAA 
(n)]]^1.5</f>
        <v>63689451.689649351</v>
      </c>
      <c r="O2440" s="40">
        <f t="shared" si="302"/>
        <v>72482751.812692463</v>
      </c>
      <c r="P2440" s="43">
        <f>LN(Data[[#This Row],[MA'[n^1.5']]])</f>
        <v>18.098859185488944</v>
      </c>
      <c r="Q2440" s="43">
        <f t="shared" si="303"/>
        <v>18.168321409889195</v>
      </c>
      <c r="R2440" s="30">
        <f>$O$1+$O$2*Data[[#This Row],[MA'[ln(n^2)']]]</f>
        <v>24.116615157877682</v>
      </c>
      <c r="S2440" s="30">
        <f>$Q$1+$Q$2*Data[[#This Row],[MA'[ln(n*ln(n))']]]</f>
        <v>20.614651129832325</v>
      </c>
      <c r="T2440" s="31">
        <f>$O$3*Data[[#This Row],[Metcalfe
(n^2)]]</f>
        <v>13225944328.48</v>
      </c>
      <c r="U2440" s="31">
        <f t="shared" si="304"/>
        <v>15793093407.884003</v>
      </c>
      <c r="V2440" s="30">
        <f>LN(Data[[#This Row],[MA'[NVA']
30d]]/Data[[#This Row],[MA'[NVMetcalfe calc']]])</f>
        <v>-0.82601968822923721</v>
      </c>
      <c r="W2440" s="30">
        <f>$Q$3+Data[[#This Row],[NVM
(scaled)]]/((Data[[#This Row],[Upper Bound]]-Data[[#This Row],[Lower Bound]])/2)</f>
        <v>0.11825347055875657</v>
      </c>
      <c r="X2440" s="30">
        <f>(Data[[#This Row],[Upper Bound]]+Data[[#This Row],[Lower Bound]])/2</f>
        <v>22.365633143855003</v>
      </c>
      <c r="Y2440" s="29">
        <f>LN(Data[[#This Row],[NVActual]]/Data[[#This Row],[MA'[n^2']
30d]])</f>
        <v>-1.6798721138718029</v>
      </c>
      <c r="Z2440" s="29">
        <f>LN(Data[[#This Row],[NVActual]]/Data[[#This Row],[MA'[n*ln(n)']
30d]])</f>
        <v>7.9028987481188393</v>
      </c>
      <c r="AA2440" s="29">
        <f>LN(Data[[#This Row],[NVActual]]/Data[[#This Row],[MA'[n^1.5']]])</f>
        <v>4.3580337233744988</v>
      </c>
      <c r="AB2440" s="29">
        <f>LN(Data[[#This Row],[NVActual]]/Data[[#This Row],[Metcalfe
(n^2)]])</f>
        <v>-1.5024797754847921</v>
      </c>
      <c r="AC2440" s="26">
        <f>1+Data[[#This Row],[MA'[NVMetcalfe calc']]]/((Data[[#This Row],[NVM_norm
(scaled)]]-Data[[#This Row],[NV_fund.]])/2)</f>
        <v>-1419771103.7149172</v>
      </c>
    </row>
    <row r="2441" spans="1:29" x14ac:dyDescent="0.2">
      <c r="A2441" s="23">
        <v>41735</v>
      </c>
      <c r="B2441" s="24">
        <v>5785324166.3418398</v>
      </c>
      <c r="C2441" s="24">
        <f t="shared" si="297"/>
        <v>6984095141.697793</v>
      </c>
      <c r="D2441" s="25">
        <f>LN(Data[[#This Row],[NVActual]])</f>
        <v>22.478590231690536</v>
      </c>
      <c r="E2441" s="26">
        <v>185666</v>
      </c>
      <c r="F2441" s="40">
        <f>Data[[#This Row],[DAA 
(n)]]^2</f>
        <v>34471863556</v>
      </c>
      <c r="G2441" s="41">
        <f t="shared" si="298"/>
        <v>30506979942.200001</v>
      </c>
      <c r="H2441" s="28">
        <f>LN(Data[[#This Row],[Metcalfe
(n^2)]])</f>
        <v>24.263409279141182</v>
      </c>
      <c r="I2441" s="42">
        <f t="shared" si="299"/>
        <v>24.121562347483639</v>
      </c>
      <c r="J2441" s="40">
        <f>Data[[#This Row],[DAA 
(n)]]*LN(Data[[#This Row],[DAA 
(n)]])</f>
        <v>2252445.0736105135</v>
      </c>
      <c r="K2441" s="40">
        <f t="shared" si="300"/>
        <v>2098090.2157661272</v>
      </c>
      <c r="L2441" s="29">
        <f>LN(Data[[#This Row],[MA'[n*ln(n)']
30d]])</f>
        <v>14.556538067855685</v>
      </c>
      <c r="M2441" s="43">
        <f t="shared" si="301"/>
        <v>14.603961052402846</v>
      </c>
      <c r="N2441" s="40">
        <f>Data[[#This Row],[DAA 
(n)]]^1.5</f>
        <v>80001581.353047445</v>
      </c>
      <c r="O2441" s="40">
        <f t="shared" si="302"/>
        <v>72732718.744033396</v>
      </c>
      <c r="P2441" s="43">
        <f>LN(Data[[#This Row],[MA'[n^1.5']]])</f>
        <v>18.102301892760718</v>
      </c>
      <c r="Q2441" s="43">
        <f t="shared" si="303"/>
        <v>18.170022804813019</v>
      </c>
      <c r="R2441" s="30">
        <f>$O$1+$O$2*Data[[#This Row],[MA'[ln(n^2)']]]</f>
        <v>24.121562347483639</v>
      </c>
      <c r="S2441" s="30">
        <f>$Q$1+$Q$2*Data[[#This Row],[MA'[ln(n*ln(n))']]]</f>
        <v>20.616535736464694</v>
      </c>
      <c r="T2441" s="31">
        <f>$O$3*Data[[#This Row],[Metcalfe
(n^2)]]</f>
        <v>17925369049.119999</v>
      </c>
      <c r="U2441" s="31">
        <f t="shared" si="304"/>
        <v>15863629569.944004</v>
      </c>
      <c r="V2441" s="30">
        <f>LN(Data[[#This Row],[MA'[NVA']
30d]]/Data[[#This Row],[MA'[NVMetcalfe calc']]])</f>
        <v>-0.820393599334867</v>
      </c>
      <c r="W2441" s="30">
        <f>$Q$3+Data[[#This Row],[NVM
(scaled)]]/((Data[[#This Row],[Upper Bound]]-Data[[#This Row],[Lower Bound]])/2)</f>
        <v>0.12187596536029105</v>
      </c>
      <c r="X2441" s="30">
        <f>(Data[[#This Row],[Upper Bound]]+Data[[#This Row],[Lower Bound]])/2</f>
        <v>22.369049041974165</v>
      </c>
      <c r="Y2441" s="32">
        <f>LN(Data[[#This Row],[NVActual]]/Data[[#This Row],[MA'[n^2']
30d]])</f>
        <v>-1.6626311132508789</v>
      </c>
      <c r="Z2441" s="32">
        <f>LN(Data[[#This Row],[NVActual]]/Data[[#This Row],[MA'[n*ln(n)']
30d]])</f>
        <v>7.9220521638348522</v>
      </c>
      <c r="AA2441" s="32">
        <f>LN(Data[[#This Row],[NVActual]]/Data[[#This Row],[MA'[n^1.5']]])</f>
        <v>4.3762883389298182</v>
      </c>
      <c r="AB2441" s="32">
        <f>LN(Data[[#This Row],[NVActual]]/Data[[#This Row],[Metcalfe
(n^2)]])</f>
        <v>-1.7848190474506473</v>
      </c>
      <c r="AC2441" s="34">
        <f>1+Data[[#This Row],[MA'[NVMetcalfe calc']]]/((Data[[#This Row],[NVM_norm
(scaled)]]-Data[[#This Row],[NV_fund.]])/2)</f>
        <v>-1426125423.1438684</v>
      </c>
    </row>
    <row r="2442" spans="1:29" x14ac:dyDescent="0.2">
      <c r="A2442" s="23">
        <v>41734</v>
      </c>
      <c r="B2442" s="24">
        <v>5821952055.1525002</v>
      </c>
      <c r="C2442" s="24">
        <f t="shared" si="297"/>
        <v>7054196217.1345968</v>
      </c>
      <c r="D2442" s="25">
        <f>LN(Data[[#This Row],[NVActual]])</f>
        <v>22.484901447119565</v>
      </c>
      <c r="E2442" s="26">
        <v>151868</v>
      </c>
      <c r="F2442" s="40">
        <f>Data[[#This Row],[DAA 
(n)]]^2</f>
        <v>23063889424</v>
      </c>
      <c r="G2442" s="41">
        <f t="shared" si="298"/>
        <v>30454359931.166668</v>
      </c>
      <c r="H2442" s="28">
        <f>LN(Data[[#This Row],[Metcalfe
(n^2)]])</f>
        <v>23.861534002959537</v>
      </c>
      <c r="I2442" s="42">
        <f t="shared" si="299"/>
        <v>24.119999828464032</v>
      </c>
      <c r="J2442" s="40">
        <f>Data[[#This Row],[DAA 
(n)]]*LN(Data[[#This Row],[DAA 
(n)]])</f>
        <v>1811901.7229807295</v>
      </c>
      <c r="K2442" s="40">
        <f t="shared" si="300"/>
        <v>2096209.2405799718</v>
      </c>
      <c r="L2442" s="29">
        <f>LN(Data[[#This Row],[MA'[n*ln(n)']
30d]])</f>
        <v>14.555641147961513</v>
      </c>
      <c r="M2442" s="43">
        <f t="shared" si="301"/>
        <v>14.604953551410469</v>
      </c>
      <c r="N2442" s="40">
        <f>Data[[#This Row],[DAA 
(n)]]^1.5</f>
        <v>59183331.76701054</v>
      </c>
      <c r="O2442" s="40">
        <f t="shared" si="302"/>
        <v>72640594.627167031</v>
      </c>
      <c r="P2442" s="43">
        <f>LN(Data[[#This Row],[MA'[n^1.5']]])</f>
        <v>18.10103447817049</v>
      </c>
      <c r="Q2442" s="43">
        <f t="shared" si="303"/>
        <v>18.171522734167993</v>
      </c>
      <c r="R2442" s="30">
        <f>$O$1+$O$2*Data[[#This Row],[MA'[ln(n^2)']]]</f>
        <v>24.119999828464032</v>
      </c>
      <c r="S2442" s="30">
        <f>$Q$1+$Q$2*Data[[#This Row],[MA'[ln(n*ln(n))']]]</f>
        <v>20.618173359827274</v>
      </c>
      <c r="T2442" s="31">
        <f>$O$3*Data[[#This Row],[Metcalfe
(n^2)]]</f>
        <v>11993222500.48</v>
      </c>
      <c r="U2442" s="31">
        <f t="shared" si="304"/>
        <v>15836267164.206669</v>
      </c>
      <c r="V2442" s="30">
        <f>LN(Data[[#This Row],[MA'[NVA']
30d]]/Data[[#This Row],[MA'[NVMetcalfe calc']]])</f>
        <v>-0.80868005192674997</v>
      </c>
      <c r="W2442" s="30">
        <f>$Q$3+Data[[#This Row],[NVM
(scaled)]]/((Data[[#This Row],[Upper Bound]]-Data[[#This Row],[Lower Bound]])/2)</f>
        <v>0.12813813495928889</v>
      </c>
      <c r="X2442" s="30">
        <f>(Data[[#This Row],[Upper Bound]]+Data[[#This Row],[Lower Bound]])/2</f>
        <v>22.369086594145653</v>
      </c>
      <c r="Y2442" s="29">
        <f>LN(Data[[#This Row],[NVActual]]/Data[[#This Row],[MA'[n^2']
30d]])</f>
        <v>-1.6545935570225492</v>
      </c>
      <c r="Z2442" s="29">
        <f>LN(Data[[#This Row],[NVActual]]/Data[[#This Row],[MA'[n*ln(n)']
30d]])</f>
        <v>7.9292602991580514</v>
      </c>
      <c r="AA2442" s="29">
        <f>LN(Data[[#This Row],[NVActual]]/Data[[#This Row],[MA'[n^1.5']]])</f>
        <v>4.383866968949075</v>
      </c>
      <c r="AB2442" s="29">
        <f>LN(Data[[#This Row],[NVActual]]/Data[[#This Row],[Metcalfe
(n^2)]])</f>
        <v>-1.3766325558399732</v>
      </c>
      <c r="AC2442" s="26">
        <f>1+Data[[#This Row],[MA'[NVMetcalfe calc']]]/((Data[[#This Row],[NVM_norm
(scaled)]]-Data[[#This Row],[NV_fund.]])/2)</f>
        <v>-1424064012.5709395</v>
      </c>
    </row>
    <row r="2443" spans="1:29" x14ac:dyDescent="0.2">
      <c r="A2443" s="23">
        <v>41733</v>
      </c>
      <c r="B2443" s="24">
        <v>5669265274.4059496</v>
      </c>
      <c r="C2443" s="24">
        <f t="shared" si="297"/>
        <v>7137943418.1796904</v>
      </c>
      <c r="D2443" s="25">
        <f>LN(Data[[#This Row],[NVActual]])</f>
        <v>22.458325365056179</v>
      </c>
      <c r="E2443" s="26">
        <v>177264</v>
      </c>
      <c r="F2443" s="40">
        <f>Data[[#This Row],[DAA 
(n)]]^2</f>
        <v>31422525696</v>
      </c>
      <c r="G2443" s="41">
        <f t="shared" si="298"/>
        <v>30904183190.666668</v>
      </c>
      <c r="H2443" s="28">
        <f>LN(Data[[#This Row],[Metcalfe
(n^2)]])</f>
        <v>24.170790851520909</v>
      </c>
      <c r="I2443" s="42">
        <f t="shared" si="299"/>
        <v>24.135354759688912</v>
      </c>
      <c r="J2443" s="40">
        <f>Data[[#This Row],[DAA 
(n)]]*LN(Data[[#This Row],[DAA 
(n)]])</f>
        <v>2142305.5347520011</v>
      </c>
      <c r="K2443" s="40">
        <f t="shared" si="300"/>
        <v>2113320.4190375735</v>
      </c>
      <c r="L2443" s="29">
        <f>LN(Data[[#This Row],[MA'[n*ln(n)']
30d]])</f>
        <v>14.563770926861126</v>
      </c>
      <c r="M2443" s="43">
        <f t="shared" si="301"/>
        <v>14.605809136728999</v>
      </c>
      <c r="N2443" s="40">
        <f>Data[[#This Row],[DAA 
(n)]]^1.5</f>
        <v>74632985.971189454</v>
      </c>
      <c r="O2443" s="40">
        <f t="shared" si="302"/>
        <v>73454713.134194106</v>
      </c>
      <c r="P2443" s="43">
        <f>LN(Data[[#This Row],[MA'[n^1.5']]])</f>
        <v>18.112179626451887</v>
      </c>
      <c r="Q2443" s="43">
        <f t="shared" si="303"/>
        <v>18.172840628459049</v>
      </c>
      <c r="R2443" s="30">
        <f>$O$1+$O$2*Data[[#This Row],[MA'[ln(n^2)']]]</f>
        <v>24.135354759688912</v>
      </c>
      <c r="S2443" s="30">
        <f>$Q$1+$Q$2*Data[[#This Row],[MA'[ln(n*ln(n))']]]</f>
        <v>20.619585075602846</v>
      </c>
      <c r="T2443" s="31">
        <f>$O$3*Data[[#This Row],[Metcalfe
(n^2)]]</f>
        <v>16339713361.92</v>
      </c>
      <c r="U2443" s="31">
        <f t="shared" si="304"/>
        <v>16070175259.146667</v>
      </c>
      <c r="V2443" s="30">
        <f>LN(Data[[#This Row],[MA'[NVA']
30d]]/Data[[#This Row],[MA'[NVMetcalfe calc']]])</f>
        <v>-0.81154038748148949</v>
      </c>
      <c r="W2443" s="30">
        <f>$Q$3+Data[[#This Row],[NVM
(scaled)]]/((Data[[#This Row],[Upper Bound]]-Data[[#This Row],[Lower Bound]])/2)</f>
        <v>0.12834268999196313</v>
      </c>
      <c r="X2443" s="30">
        <f>(Data[[#This Row],[Upper Bound]]+Data[[#This Row],[Lower Bound]])/2</f>
        <v>22.377469917645879</v>
      </c>
      <c r="Y2443" s="32">
        <f>LN(Data[[#This Row],[NVActual]]/Data[[#This Row],[MA'[n^2']
30d]])</f>
        <v>-1.6958320249698378</v>
      </c>
      <c r="Z2443" s="32">
        <f>LN(Data[[#This Row],[NVActual]]/Data[[#This Row],[MA'[n*ln(n)']
30d]])</f>
        <v>7.8945544381950539</v>
      </c>
      <c r="AA2443" s="32">
        <f>LN(Data[[#This Row],[NVActual]]/Data[[#This Row],[MA'[n^1.5']]])</f>
        <v>4.3461457386042923</v>
      </c>
      <c r="AB2443" s="32">
        <f>LN(Data[[#This Row],[NVActual]]/Data[[#This Row],[Metcalfe
(n^2)]])</f>
        <v>-1.7124654864647284</v>
      </c>
      <c r="AC2443" s="34">
        <f>1+Data[[#This Row],[MA'[NVMetcalfe calc']]]/((Data[[#This Row],[NVM_norm
(scaled)]]-Data[[#This Row],[NV_fund.]])/2)</f>
        <v>-1444566798.8313842</v>
      </c>
    </row>
    <row r="2444" spans="1:29" x14ac:dyDescent="0.2">
      <c r="A2444" s="23">
        <v>41732</v>
      </c>
      <c r="B2444" s="24">
        <v>5663560667.0769196</v>
      </c>
      <c r="C2444" s="24">
        <f t="shared" ref="C2444:C2507" si="305">AVERAGE(B2444:B2473)</f>
        <v>7227776133.1633272</v>
      </c>
      <c r="D2444" s="25">
        <f>LN(Data[[#This Row],[NVActual]])</f>
        <v>22.457318624488504</v>
      </c>
      <c r="E2444" s="26">
        <v>173295</v>
      </c>
      <c r="F2444" s="40">
        <f>Data[[#This Row],[DAA 
(n)]]^2</f>
        <v>30031157025</v>
      </c>
      <c r="G2444" s="41">
        <f t="shared" ref="G2444:G2507" si="306">AVERAGE(F2444:F2473)</f>
        <v>31257325680.799999</v>
      </c>
      <c r="H2444" s="28">
        <f>LN(Data[[#This Row],[Metcalfe
(n^2)]])</f>
        <v>24.125501247170458</v>
      </c>
      <c r="I2444" s="42">
        <f t="shared" ref="I2444:I2507" si="307">AVERAGE(H2444:H2473)</f>
        <v>24.145039577463919</v>
      </c>
      <c r="J2444" s="40">
        <f>Data[[#This Row],[DAA 
(n)]]*LN(Data[[#This Row],[DAA 
(n)]])</f>
        <v>2090414.3693142023</v>
      </c>
      <c r="K2444" s="40">
        <f t="shared" ref="K2444:K2507" si="308">AVERAGE(J2444:J2473)</f>
        <v>2125478.3099986799</v>
      </c>
      <c r="L2444" s="29">
        <f>LN(Data[[#This Row],[MA'[n*ln(n)']
30d]])</f>
        <v>14.569507422070565</v>
      </c>
      <c r="M2444" s="43">
        <f t="shared" ref="M2444:M2507" si="309">AVERAGE(L2444:L2473)</f>
        <v>14.606226531778445</v>
      </c>
      <c r="N2444" s="40">
        <f>Data[[#This Row],[DAA 
(n)]]^1.5</f>
        <v>72140483.479440123</v>
      </c>
      <c r="O2444" s="40">
        <f t="shared" ref="O2444:O2507" si="310">AVERAGE(N2444:N2473)</f>
        <v>74060417.432471186</v>
      </c>
      <c r="P2444" s="43">
        <f>LN(Data[[#This Row],[MA'[n^1.5']]])</f>
        <v>18.120391769843135</v>
      </c>
      <c r="Q2444" s="43">
        <f t="shared" ref="Q2444:Q2507" si="311">AVERAGE(P2444:P2473)</f>
        <v>18.173556292457338</v>
      </c>
      <c r="R2444" s="30">
        <f>$O$1+$O$2*Data[[#This Row],[MA'[ln(n^2)']]]</f>
        <v>24.145039577463919</v>
      </c>
      <c r="S2444" s="30">
        <f>$Q$1+$Q$2*Data[[#This Row],[MA'[ln(n*ln(n))']]]</f>
        <v>20.620273777434431</v>
      </c>
      <c r="T2444" s="31">
        <f>$O$3*Data[[#This Row],[Metcalfe
(n^2)]]</f>
        <v>15616201653</v>
      </c>
      <c r="U2444" s="31">
        <f t="shared" si="304"/>
        <v>16253809354.016001</v>
      </c>
      <c r="V2444" s="30">
        <f>LN(Data[[#This Row],[MA'[NVA']
30d]]/Data[[#This Row],[MA'[NVMetcalfe calc']]])</f>
        <v>-0.81039590300739972</v>
      </c>
      <c r="W2444" s="30">
        <f>$Q$3+Data[[#This Row],[NVM
(scaled)]]/((Data[[#This Row],[Upper Bound]]-Data[[#This Row],[Lower Bound]])/2)</f>
        <v>0.13017035514778319</v>
      </c>
      <c r="X2444" s="30">
        <f>(Data[[#This Row],[Upper Bound]]+Data[[#This Row],[Lower Bound]])/2</f>
        <v>22.382656677449177</v>
      </c>
      <c r="Y2444" s="29">
        <f>LN(Data[[#This Row],[NVActual]]/Data[[#This Row],[MA'[n^2']
30d]])</f>
        <v>-1.708200982953423</v>
      </c>
      <c r="Z2444" s="29">
        <f>LN(Data[[#This Row],[NVActual]]/Data[[#This Row],[MA'[n*ln(n)']
30d]])</f>
        <v>7.8878112024179394</v>
      </c>
      <c r="AA2444" s="29">
        <f>LN(Data[[#This Row],[NVActual]]/Data[[#This Row],[MA'[n^1.5']]])</f>
        <v>4.3369268546453696</v>
      </c>
      <c r="AB2444" s="29">
        <f>LN(Data[[#This Row],[NVActual]]/Data[[#This Row],[Metcalfe
(n^2)]])</f>
        <v>-1.6681826226819523</v>
      </c>
      <c r="AC2444" s="26">
        <f>1+Data[[#This Row],[MA'[NVMetcalfe calc']]]/((Data[[#This Row],[NVM_norm
(scaled)]]-Data[[#This Row],[NV_fund.]])/2)</f>
        <v>-1460853327.3515801</v>
      </c>
    </row>
    <row r="2445" spans="1:29" x14ac:dyDescent="0.2">
      <c r="A2445" s="23">
        <v>41731</v>
      </c>
      <c r="B2445" s="24">
        <v>5529894031.9903603</v>
      </c>
      <c r="C2445" s="24">
        <f t="shared" si="305"/>
        <v>7319446767.0803089</v>
      </c>
      <c r="D2445" s="25">
        <f>LN(Data[[#This Row],[NVActual]])</f>
        <v>22.433434489908329</v>
      </c>
      <c r="E2445" s="26">
        <v>176078</v>
      </c>
      <c r="F2445" s="40">
        <f>Data[[#This Row],[DAA 
(n)]]^2</f>
        <v>31003462084</v>
      </c>
      <c r="G2445" s="41">
        <f t="shared" si="306"/>
        <v>32022427562.933334</v>
      </c>
      <c r="H2445" s="28">
        <f>LN(Data[[#This Row],[Metcalfe
(n^2)]])</f>
        <v>24.157364715324828</v>
      </c>
      <c r="I2445" s="42">
        <f t="shared" si="307"/>
        <v>24.163964864139295</v>
      </c>
      <c r="J2445" s="40">
        <f>Data[[#This Row],[DAA 
(n)]]*LN(Data[[#This Row],[DAA 
(n)]])</f>
        <v>2126790.2321724826</v>
      </c>
      <c r="K2445" s="40">
        <f t="shared" si="308"/>
        <v>2150530.641545896</v>
      </c>
      <c r="L2445" s="29">
        <f>LN(Data[[#This Row],[MA'[n*ln(n)']
30d]])</f>
        <v>14.581225179672609</v>
      </c>
      <c r="M2445" s="43">
        <f t="shared" si="309"/>
        <v>14.606252317329718</v>
      </c>
      <c r="N2445" s="40">
        <f>Data[[#This Row],[DAA 
(n)]]^1.5</f>
        <v>73885232.603183568</v>
      </c>
      <c r="O2445" s="40">
        <f t="shared" si="310"/>
        <v>75336927.876291782</v>
      </c>
      <c r="P2445" s="43">
        <f>LN(Data[[#This Row],[MA'[n^1.5']]])</f>
        <v>18.137480982602131</v>
      </c>
      <c r="Q2445" s="43">
        <f t="shared" si="311"/>
        <v>18.173713677961686</v>
      </c>
      <c r="R2445" s="30">
        <f>$O$1+$O$2*Data[[#This Row],[MA'[ln(n^2)']]]</f>
        <v>24.163964864139295</v>
      </c>
      <c r="S2445" s="30">
        <f>$Q$1+$Q$2*Data[[#This Row],[MA'[ln(n*ln(n))']]]</f>
        <v>20.620316323594032</v>
      </c>
      <c r="T2445" s="31">
        <f>$O$3*Data[[#This Row],[Metcalfe
(n^2)]]</f>
        <v>16121800283.68</v>
      </c>
      <c r="U2445" s="31">
        <f t="shared" si="304"/>
        <v>16651662332.725336</v>
      </c>
      <c r="V2445" s="30">
        <f>LN(Data[[#This Row],[MA'[NVA']
30d]]/Data[[#This Row],[MA'[NVMetcalfe calc']]])</f>
        <v>-0.82197530439679323</v>
      </c>
      <c r="W2445" s="30">
        <f>$Q$3+Data[[#This Row],[NVM
(scaled)]]/((Data[[#This Row],[Upper Bound]]-Data[[#This Row],[Lower Bound]])/2)</f>
        <v>0.1260853115132487</v>
      </c>
      <c r="X2445" s="30">
        <f>(Data[[#This Row],[Upper Bound]]+Data[[#This Row],[Lower Bound]])/2</f>
        <v>22.392140593866664</v>
      </c>
      <c r="Y2445" s="32">
        <f>LN(Data[[#This Row],[NVActual]]/Data[[#This Row],[MA'[n^2']
30d]])</f>
        <v>-1.7562678656908595</v>
      </c>
      <c r="Z2445" s="32">
        <f>LN(Data[[#This Row],[NVActual]]/Data[[#This Row],[MA'[n*ln(n)']
30d]])</f>
        <v>7.8522093102357209</v>
      </c>
      <c r="AA2445" s="32">
        <f>LN(Data[[#This Row],[NVActual]]/Data[[#This Row],[MA'[n^1.5']]])</f>
        <v>4.2959535073061978</v>
      </c>
      <c r="AB2445" s="32">
        <f>LN(Data[[#This Row],[NVActual]]/Data[[#This Row],[Metcalfe
(n^2)]])</f>
        <v>-1.7239302254164979</v>
      </c>
      <c r="AC2445" s="34">
        <f>1+Data[[#This Row],[MA'[NVMetcalfe calc']]]/((Data[[#This Row],[NVM_norm
(scaled)]]-Data[[#This Row],[NV_fund.]])/2)</f>
        <v>-1495699360.3433025</v>
      </c>
    </row>
    <row r="2446" spans="1:29" x14ac:dyDescent="0.2">
      <c r="A2446" s="23">
        <v>41730</v>
      </c>
      <c r="B2446" s="24">
        <v>6031346382.5436602</v>
      </c>
      <c r="C2446" s="24">
        <f t="shared" si="305"/>
        <v>7416318182.546916</v>
      </c>
      <c r="D2446" s="25">
        <f>LN(Data[[#This Row],[NVActual]])</f>
        <v>22.520236103449257</v>
      </c>
      <c r="E2446" s="26">
        <v>180851</v>
      </c>
      <c r="F2446" s="40">
        <f>Data[[#This Row],[DAA 
(n)]]^2</f>
        <v>32707084201</v>
      </c>
      <c r="G2446" s="41">
        <f t="shared" si="306"/>
        <v>32894701468</v>
      </c>
      <c r="H2446" s="28">
        <f>LN(Data[[#This Row],[Metcalfe
(n^2)]])</f>
        <v>24.210857533618494</v>
      </c>
      <c r="I2446" s="42">
        <f t="shared" si="307"/>
        <v>24.184363523444098</v>
      </c>
      <c r="J2446" s="40">
        <f>Data[[#This Row],[DAA 
(n)]]*LN(Data[[#This Row],[DAA 
(n)]])</f>
        <v>2189278.8979062191</v>
      </c>
      <c r="K2446" s="40">
        <f t="shared" si="308"/>
        <v>2178345.8688497208</v>
      </c>
      <c r="L2446" s="29">
        <f>LN(Data[[#This Row],[MA'[n*ln(n)']
30d]])</f>
        <v>14.594076370992235</v>
      </c>
      <c r="M2446" s="43">
        <f t="shared" si="309"/>
        <v>14.605210749832597</v>
      </c>
      <c r="N2446" s="40">
        <f>Data[[#This Row],[DAA 
(n)]]^1.5</f>
        <v>76909745.05766511</v>
      </c>
      <c r="O2446" s="40">
        <f t="shared" si="310"/>
        <v>76771392.345270589</v>
      </c>
      <c r="P2446" s="43">
        <f>LN(Data[[#This Row],[MA'[n^1.5']]])</f>
        <v>18.156342633219928</v>
      </c>
      <c r="Q2446" s="43">
        <f t="shared" si="311"/>
        <v>18.172357221112051</v>
      </c>
      <c r="R2446" s="30">
        <f>$O$1+$O$2*Data[[#This Row],[MA'[ln(n^2)']]]</f>
        <v>24.184363523444098</v>
      </c>
      <c r="S2446" s="30">
        <f>$Q$1+$Q$2*Data[[#This Row],[MA'[ln(n*ln(n))']]]</f>
        <v>20.618597737223784</v>
      </c>
      <c r="T2446" s="31">
        <f>$O$3*Data[[#This Row],[Metcalfe
(n^2)]]</f>
        <v>17007683784.52</v>
      </c>
      <c r="U2446" s="31">
        <f t="shared" si="304"/>
        <v>17105244763.360003</v>
      </c>
      <c r="V2446" s="30">
        <f>LN(Data[[#This Row],[MA'[NVA']
30d]]/Data[[#This Row],[MA'[NVMetcalfe calc']]])</f>
        <v>-0.83570239557257309</v>
      </c>
      <c r="W2446" s="30">
        <f>$Q$3+Data[[#This Row],[NVM
(scaled)]]/((Data[[#This Row],[Upper Bound]]-Data[[#This Row],[Lower Bound]])/2)</f>
        <v>0.12126343922974731</v>
      </c>
      <c r="X2446" s="30">
        <f>(Data[[#This Row],[Upper Bound]]+Data[[#This Row],[Lower Bound]])/2</f>
        <v>22.401480630333943</v>
      </c>
      <c r="Y2446" s="29">
        <f>LN(Data[[#This Row],[NVActual]]/Data[[#This Row],[MA'[n^2']
30d]])</f>
        <v>-1.6963413286937374</v>
      </c>
      <c r="Z2446" s="29">
        <f>LN(Data[[#This Row],[NVActual]]/Data[[#This Row],[MA'[n*ln(n)']
30d]])</f>
        <v>7.9261597324570205</v>
      </c>
      <c r="AA2446" s="29">
        <f>LN(Data[[#This Row],[NVActual]]/Data[[#This Row],[MA'[n^1.5']]])</f>
        <v>4.3638934702293284</v>
      </c>
      <c r="AB2446" s="29">
        <f>LN(Data[[#This Row],[NVActual]]/Data[[#This Row],[Metcalfe
(n^2)]])</f>
        <v>-1.6906214301692384</v>
      </c>
      <c r="AC2446" s="26">
        <f>1+Data[[#This Row],[MA'[NVMetcalfe calc']]]/((Data[[#This Row],[NVM_norm
(scaled)]]-Data[[#This Row],[NV_fund.]])/2)</f>
        <v>-1535464812.1697388</v>
      </c>
    </row>
    <row r="2447" spans="1:29" x14ac:dyDescent="0.2">
      <c r="A2447" s="23">
        <v>41729</v>
      </c>
      <c r="B2447" s="24">
        <v>5731575961.7343502</v>
      </c>
      <c r="C2447" s="24">
        <f t="shared" si="305"/>
        <v>7447366043.7475233</v>
      </c>
      <c r="D2447" s="25">
        <f>LN(Data[[#This Row],[NVActual]])</f>
        <v>22.469256366809223</v>
      </c>
      <c r="E2447" s="26">
        <v>172497</v>
      </c>
      <c r="F2447" s="40">
        <f>Data[[#This Row],[DAA 
(n)]]^2</f>
        <v>29755215009</v>
      </c>
      <c r="G2447" s="41">
        <f t="shared" si="306"/>
        <v>32671678648.5</v>
      </c>
      <c r="H2447" s="28">
        <f>LN(Data[[#This Row],[Metcalfe
(n^2)]])</f>
        <v>24.116270247995946</v>
      </c>
      <c r="I2447" s="42">
        <f t="shared" si="307"/>
        <v>24.176734703343058</v>
      </c>
      <c r="J2447" s="40">
        <f>Data[[#This Row],[DAA 
(n)]]*LN(Data[[#This Row],[DAA 
(n)]])</f>
        <v>2079992.1344842783</v>
      </c>
      <c r="K2447" s="40">
        <f t="shared" si="308"/>
        <v>2169839.8977817148</v>
      </c>
      <c r="L2447" s="29">
        <f>LN(Data[[#This Row],[MA'[n*ln(n)']
30d]])</f>
        <v>14.590163942970683</v>
      </c>
      <c r="M2447" s="43">
        <f t="shared" si="309"/>
        <v>14.603029666091913</v>
      </c>
      <c r="N2447" s="40">
        <f>Data[[#This Row],[DAA 
(n)]]^1.5</f>
        <v>71642761.835425332</v>
      </c>
      <c r="O2447" s="40">
        <f t="shared" si="310"/>
        <v>76367039.927370653</v>
      </c>
      <c r="P2447" s="43">
        <f>LN(Data[[#This Row],[MA'[n^1.5']]])</f>
        <v>18.1510617464875</v>
      </c>
      <c r="Q2447" s="43">
        <f t="shared" si="311"/>
        <v>18.169353512314569</v>
      </c>
      <c r="R2447" s="30">
        <f>$O$1+$O$2*Data[[#This Row],[MA'[ln(n^2)']]]</f>
        <v>24.176734703343058</v>
      </c>
      <c r="S2447" s="30">
        <f>$Q$1+$Q$2*Data[[#This Row],[MA'[ln(n*ln(n))']]]</f>
        <v>20.614998949051657</v>
      </c>
      <c r="T2447" s="31">
        <f>$O$3*Data[[#This Row],[Metcalfe
(n^2)]]</f>
        <v>15472711804.68</v>
      </c>
      <c r="U2447" s="31">
        <f t="shared" si="304"/>
        <v>16989272897.220001</v>
      </c>
      <c r="V2447" s="30">
        <f>LN(Data[[#This Row],[MA'[NVA']
30d]]/Data[[#This Row],[MA'[NVMetcalfe calc']]])</f>
        <v>-0.82472172013954281</v>
      </c>
      <c r="W2447" s="30">
        <f>$Q$3+Data[[#This Row],[NVM
(scaled)]]/((Data[[#This Row],[Upper Bound]]-Data[[#This Row],[Lower Bound]])/2)</f>
        <v>0.12689898575666841</v>
      </c>
      <c r="X2447" s="30">
        <f>(Data[[#This Row],[Upper Bound]]+Data[[#This Row],[Lower Bound]])/2</f>
        <v>22.395866826197356</v>
      </c>
      <c r="Y2447" s="32">
        <f>LN(Data[[#This Row],[NVActual]]/Data[[#This Row],[MA'[n^2']
30d]])</f>
        <v>-1.7405180763860812</v>
      </c>
      <c r="Z2447" s="32">
        <f>LN(Data[[#This Row],[NVActual]]/Data[[#This Row],[MA'[n*ln(n)']
30d]])</f>
        <v>7.8790924238385411</v>
      </c>
      <c r="AA2447" s="32">
        <f>LN(Data[[#This Row],[NVActual]]/Data[[#This Row],[MA'[n^1.5']]])</f>
        <v>4.318194620321723</v>
      </c>
      <c r="AB2447" s="32">
        <f>LN(Data[[#This Row],[NVActual]]/Data[[#This Row],[Metcalfe
(n^2)]])</f>
        <v>-1.6470138811867221</v>
      </c>
      <c r="AC2447" s="34">
        <f>1+Data[[#This Row],[MA'[NVMetcalfe calc']]]/((Data[[#This Row],[NVM_norm
(scaled)]]-Data[[#This Row],[NV_fund.]])/2)</f>
        <v>-1525824906.4631376</v>
      </c>
    </row>
    <row r="2448" spans="1:29" x14ac:dyDescent="0.2">
      <c r="A2448" s="23">
        <v>41728</v>
      </c>
      <c r="B2448" s="24">
        <v>5774962089.4548197</v>
      </c>
      <c r="C2448" s="24">
        <f t="shared" si="305"/>
        <v>7492082647.2075348</v>
      </c>
      <c r="D2448" s="25">
        <f>LN(Data[[#This Row],[NVActual]])</f>
        <v>22.476797528736153</v>
      </c>
      <c r="E2448" s="26">
        <v>164718</v>
      </c>
      <c r="F2448" s="40">
        <f>Data[[#This Row],[DAA 
(n)]]^2</f>
        <v>27132019524</v>
      </c>
      <c r="G2448" s="41">
        <f t="shared" si="306"/>
        <v>32698910574.900002</v>
      </c>
      <c r="H2448" s="28">
        <f>LN(Data[[#This Row],[Metcalfe
(n^2)]])</f>
        <v>24.023980399623085</v>
      </c>
      <c r="I2448" s="42">
        <f t="shared" si="307"/>
        <v>24.177637563295679</v>
      </c>
      <c r="J2448" s="40">
        <f>Data[[#This Row],[DAA 
(n)]]*LN(Data[[#This Row],[DAA 
(n)]])</f>
        <v>1978591.0017325575</v>
      </c>
      <c r="K2448" s="40">
        <f t="shared" si="308"/>
        <v>2170864.1876553637</v>
      </c>
      <c r="L2448" s="29">
        <f>LN(Data[[#This Row],[MA'[n*ln(n)']
30d]])</f>
        <v>14.590635889398037</v>
      </c>
      <c r="M2448" s="43">
        <f t="shared" si="309"/>
        <v>14.600874464109593</v>
      </c>
      <c r="N2448" s="40">
        <f>Data[[#This Row],[DAA 
(n)]]^1.5</f>
        <v>66851566.862372234</v>
      </c>
      <c r="O2448" s="40">
        <f t="shared" si="310"/>
        <v>76416048.566722229</v>
      </c>
      <c r="P2448" s="43">
        <f>LN(Data[[#This Row],[MA'[n^1.5']]])</f>
        <v>18.151703291851135</v>
      </c>
      <c r="Q2448" s="43">
        <f t="shared" si="311"/>
        <v>18.166387566094684</v>
      </c>
      <c r="R2448" s="30">
        <f>$O$1+$O$2*Data[[#This Row],[MA'[ln(n^2)']]]</f>
        <v>24.177637563295679</v>
      </c>
      <c r="S2448" s="30">
        <f>$Q$1+$Q$2*Data[[#This Row],[MA'[ln(n*ln(n))']]]</f>
        <v>20.611442865780827</v>
      </c>
      <c r="T2448" s="31">
        <f>$O$3*Data[[#This Row],[Metcalfe
(n^2)]]</f>
        <v>14108650152.48</v>
      </c>
      <c r="U2448" s="31">
        <f t="shared" si="304"/>
        <v>17003433498.948004</v>
      </c>
      <c r="V2448" s="30">
        <f>LN(Data[[#This Row],[MA'[NVA']
30d]]/Data[[#This Row],[MA'[NVMetcalfe calc']]])</f>
        <v>-0.81956847827377954</v>
      </c>
      <c r="W2448" s="30">
        <f>$Q$3+Data[[#This Row],[NVM
(scaled)]]/((Data[[#This Row],[Upper Bound]]-Data[[#This Row],[Lower Bound]])/2)</f>
        <v>0.13036806860550482</v>
      </c>
      <c r="X2448" s="30">
        <f>(Data[[#This Row],[Upper Bound]]+Data[[#This Row],[Lower Bound]])/2</f>
        <v>22.394540214538253</v>
      </c>
      <c r="Y2448" s="29">
        <f>LN(Data[[#This Row],[NVActual]]/Data[[#This Row],[MA'[n^2']
30d]])</f>
        <v>-1.73381006980619</v>
      </c>
      <c r="Z2448" s="29">
        <f>LN(Data[[#This Row],[NVActual]]/Data[[#This Row],[MA'[n*ln(n)']
30d]])</f>
        <v>7.8861616393381171</v>
      </c>
      <c r="AA2448" s="29">
        <f>LN(Data[[#This Row],[NVActual]]/Data[[#This Row],[MA'[n^1.5']]])</f>
        <v>4.3250942368850183</v>
      </c>
      <c r="AB2448" s="29">
        <f>LN(Data[[#This Row],[NVActual]]/Data[[#This Row],[Metcalfe
(n^2)]])</f>
        <v>-1.5471828708869324</v>
      </c>
      <c r="AC2448" s="26">
        <f>1+Data[[#This Row],[MA'[NVMetcalfe calc']]]/((Data[[#This Row],[NVM_norm
(scaled)]]-Data[[#This Row],[NV_fund.]])/2)</f>
        <v>-1527425621.43027</v>
      </c>
    </row>
    <row r="2449" spans="1:29" x14ac:dyDescent="0.2">
      <c r="A2449" s="23">
        <v>41727</v>
      </c>
      <c r="B2449" s="24">
        <v>6157654118.8516998</v>
      </c>
      <c r="C2449" s="24">
        <f t="shared" si="305"/>
        <v>7528540576.1615314</v>
      </c>
      <c r="D2449" s="25">
        <f>LN(Data[[#This Row],[NVActual]])</f>
        <v>22.5409617170979</v>
      </c>
      <c r="E2449" s="26">
        <v>146650</v>
      </c>
      <c r="F2449" s="40">
        <f>Data[[#This Row],[DAA 
(n)]]^2</f>
        <v>21506222500</v>
      </c>
      <c r="G2449" s="41">
        <f t="shared" si="306"/>
        <v>33161803456.133335</v>
      </c>
      <c r="H2449" s="28">
        <f>LN(Data[[#This Row],[Metcalfe
(n^2)]])</f>
        <v>23.791608148811193</v>
      </c>
      <c r="I2449" s="42">
        <f t="shared" si="307"/>
        <v>24.191414765990377</v>
      </c>
      <c r="J2449" s="40">
        <f>Data[[#This Row],[DAA 
(n)]]*LN(Data[[#This Row],[DAA 
(n)]])</f>
        <v>1744519.6675115807</v>
      </c>
      <c r="K2449" s="40">
        <f t="shared" si="308"/>
        <v>2187399.6558223595</v>
      </c>
      <c r="L2449" s="29">
        <f>LN(Data[[#This Row],[MA'[n*ln(n)']
30d]])</f>
        <v>14.598224024537707</v>
      </c>
      <c r="M2449" s="43">
        <f t="shared" si="309"/>
        <v>14.598537096187469</v>
      </c>
      <c r="N2449" s="40">
        <f>Data[[#This Row],[DAA 
(n)]]^1.5</f>
        <v>56159482.989295706</v>
      </c>
      <c r="O2449" s="40">
        <f t="shared" si="310"/>
        <v>77225860.531336933</v>
      </c>
      <c r="P2449" s="43">
        <f>LN(Data[[#This Row],[MA'[n^1.5']]])</f>
        <v>18.162244939877272</v>
      </c>
      <c r="Q2449" s="43">
        <f t="shared" si="311"/>
        <v>18.163174278824791</v>
      </c>
      <c r="R2449" s="30">
        <f>$O$1+$O$2*Data[[#This Row],[MA'[ln(n^2)']]]</f>
        <v>24.191414765990377</v>
      </c>
      <c r="S2449" s="30">
        <f>$Q$1+$Q$2*Data[[#This Row],[MA'[ln(n*ln(n))']]]</f>
        <v>20.607586208709321</v>
      </c>
      <c r="T2449" s="31">
        <f>$O$3*Data[[#This Row],[Metcalfe
(n^2)]]</f>
        <v>11183235700</v>
      </c>
      <c r="U2449" s="31">
        <f t="shared" si="304"/>
        <v>17244137797.189335</v>
      </c>
      <c r="V2449" s="30">
        <f>LN(Data[[#This Row],[MA'[NVA']
30d]]/Data[[#This Row],[MA'[NVMetcalfe calc']]])</f>
        <v>-0.82877103943476016</v>
      </c>
      <c r="W2449" s="30">
        <f>$Q$3+Data[[#This Row],[NVM
(scaled)]]/((Data[[#This Row],[Upper Bound]]-Data[[#This Row],[Lower Bound]])/2)</f>
        <v>0.12749403678867705</v>
      </c>
      <c r="X2449" s="30">
        <f>(Data[[#This Row],[Upper Bound]]+Data[[#This Row],[Lower Bound]])/2</f>
        <v>22.399500487349847</v>
      </c>
      <c r="Y2449" s="32">
        <f>LN(Data[[#This Row],[NVActual]]/Data[[#This Row],[MA'[n^2']
30d]])</f>
        <v>-1.6837028351304817</v>
      </c>
      <c r="Z2449" s="32">
        <f>LN(Data[[#This Row],[NVActual]]/Data[[#This Row],[MA'[n*ln(n)']
30d]])</f>
        <v>7.9427376925601925</v>
      </c>
      <c r="AA2449" s="32">
        <f>LN(Data[[#This Row],[NVActual]]/Data[[#This Row],[MA'[n^1.5']]])</f>
        <v>4.3787167772206281</v>
      </c>
      <c r="AB2449" s="32">
        <f>LN(Data[[#This Row],[NVActual]]/Data[[#This Row],[Metcalfe
(n^2)]])</f>
        <v>-1.2506464317132946</v>
      </c>
      <c r="AC2449" s="34">
        <f>1+Data[[#This Row],[MA'[NVMetcalfe calc']]]/((Data[[#This Row],[NVM_norm
(scaled)]]-Data[[#This Row],[NV_fund.]])/2)</f>
        <v>-1548503303.8519835</v>
      </c>
    </row>
    <row r="2450" spans="1:29" x14ac:dyDescent="0.2">
      <c r="A2450" s="23">
        <v>41726</v>
      </c>
      <c r="B2450" s="24">
        <v>6270499057.06812</v>
      </c>
      <c r="C2450" s="24">
        <f t="shared" si="305"/>
        <v>7566315430.5744238</v>
      </c>
      <c r="D2450" s="25">
        <f>LN(Data[[#This Row],[NVActual]])</f>
        <v>22.5591217828525</v>
      </c>
      <c r="E2450" s="26">
        <v>178365</v>
      </c>
      <c r="F2450" s="40">
        <f>Data[[#This Row],[DAA 
(n)]]^2</f>
        <v>31814073225</v>
      </c>
      <c r="G2450" s="41">
        <f t="shared" si="306"/>
        <v>33608905229.099998</v>
      </c>
      <c r="H2450" s="28">
        <f>LN(Data[[#This Row],[Metcalfe
(n^2)]])</f>
        <v>24.183174583079577</v>
      </c>
      <c r="I2450" s="42">
        <f t="shared" si="307"/>
        <v>24.207571321886416</v>
      </c>
      <c r="J2450" s="40">
        <f>Data[[#This Row],[DAA 
(n)]]*LN(Data[[#This Row],[DAA 
(n)]])</f>
        <v>2156715.9672554946</v>
      </c>
      <c r="K2450" s="40">
        <f t="shared" si="308"/>
        <v>2204856.3378030173</v>
      </c>
      <c r="L2450" s="29">
        <f>LN(Data[[#This Row],[MA'[n*ln(n)']
30d]])</f>
        <v>14.606172911816738</v>
      </c>
      <c r="M2450" s="43">
        <f t="shared" si="309"/>
        <v>14.595511065245148</v>
      </c>
      <c r="N2450" s="40">
        <f>Data[[#This Row],[DAA 
(n)]]^1.5</f>
        <v>75329391.148323491</v>
      </c>
      <c r="O2450" s="40">
        <f t="shared" si="310"/>
        <v>78046513.873250201</v>
      </c>
      <c r="P2450" s="43">
        <f>LN(Data[[#This Row],[MA'[n^1.5']]])</f>
        <v>18.172815538627106</v>
      </c>
      <c r="Q2450" s="43">
        <f t="shared" si="311"/>
        <v>18.159002565355703</v>
      </c>
      <c r="R2450" s="30">
        <f>$O$1+$O$2*Data[[#This Row],[MA'[ln(n^2)']]]</f>
        <v>24.207571321886416</v>
      </c>
      <c r="S2450" s="30">
        <f>$Q$1+$Q$2*Data[[#This Row],[MA'[ln(n*ln(n))']]]</f>
        <v>20.602593257654494</v>
      </c>
      <c r="T2450" s="31">
        <f>$O$3*Data[[#This Row],[Metcalfe
(n^2)]]</f>
        <v>16543318077</v>
      </c>
      <c r="U2450" s="31">
        <f t="shared" si="304"/>
        <v>17476630719.132004</v>
      </c>
      <c r="V2450" s="30">
        <f>LN(Data[[#This Row],[MA'[NVA']
30d]]/Data[[#This Row],[MA'[NVMetcalfe calc']]])</f>
        <v>-0.83715838515181984</v>
      </c>
      <c r="W2450" s="30">
        <f>$Q$3+Data[[#This Row],[NVM
(scaled)]]/((Data[[#This Row],[Upper Bound]]-Data[[#This Row],[Lower Bound]])/2)</f>
        <v>0.12555424180913277</v>
      </c>
      <c r="X2450" s="30">
        <f>(Data[[#This Row],[Upper Bound]]+Data[[#This Row],[Lower Bound]])/2</f>
        <v>22.405082289770455</v>
      </c>
      <c r="Y2450" s="29">
        <f>LN(Data[[#This Row],[NVActual]]/Data[[#This Row],[MA'[n^2']
30d]])</f>
        <v>-1.6789351225274376</v>
      </c>
      <c r="Z2450" s="29">
        <f>LN(Data[[#This Row],[NVActual]]/Data[[#This Row],[MA'[n*ln(n)']
30d]])</f>
        <v>7.952948871035761</v>
      </c>
      <c r="AA2450" s="29">
        <f>LN(Data[[#This Row],[NVActual]]/Data[[#This Row],[MA'[n^1.5']]])</f>
        <v>4.3863062442253948</v>
      </c>
      <c r="AB2450" s="29">
        <f>LN(Data[[#This Row],[NVActual]]/Data[[#This Row],[Metcalfe
(n^2)]])</f>
        <v>-1.6240528002270784</v>
      </c>
      <c r="AC2450" s="26">
        <f>1+Data[[#This Row],[MA'[NVMetcalfe calc']]]/((Data[[#This Row],[NVM_norm
(scaled)]]-Data[[#This Row],[NV_fund.]])/2)</f>
        <v>-1568851069.9481745</v>
      </c>
    </row>
    <row r="2451" spans="1:29" x14ac:dyDescent="0.2">
      <c r="A2451" s="23">
        <v>41725</v>
      </c>
      <c r="B2451" s="24">
        <v>6073523735.4795103</v>
      </c>
      <c r="C2451" s="24">
        <f t="shared" si="305"/>
        <v>7601143709.5879364</v>
      </c>
      <c r="D2451" s="25">
        <f>LN(Data[[#This Row],[NVActual]])</f>
        <v>22.527204790136729</v>
      </c>
      <c r="E2451" s="26">
        <v>186843</v>
      </c>
      <c r="F2451" s="40">
        <f>Data[[#This Row],[DAA 
(n)]]^2</f>
        <v>34910306649</v>
      </c>
      <c r="G2451" s="41">
        <f t="shared" si="306"/>
        <v>33866148809.099998</v>
      </c>
      <c r="H2451" s="28">
        <f>LN(Data[[#This Row],[Metcalfe
(n^2)]])</f>
        <v>24.276047942012173</v>
      </c>
      <c r="I2451" s="42">
        <f t="shared" si="307"/>
        <v>24.214810857105451</v>
      </c>
      <c r="J2451" s="40">
        <f>Data[[#This Row],[DAA 
(n)]]*LN(Data[[#This Row],[DAA 
(n)]])</f>
        <v>2267904.8128146902</v>
      </c>
      <c r="K2451" s="40">
        <f t="shared" si="308"/>
        <v>2213822.5006308095</v>
      </c>
      <c r="L2451" s="29">
        <f>LN(Data[[#This Row],[MA'[n*ln(n)']
30d]])</f>
        <v>14.610231217686694</v>
      </c>
      <c r="M2451" s="43">
        <f t="shared" si="309"/>
        <v>14.592014134287592</v>
      </c>
      <c r="N2451" s="40">
        <f>Data[[#This Row],[DAA 
(n)]]^1.5</f>
        <v>80763521.624673605</v>
      </c>
      <c r="O2451" s="40">
        <f t="shared" si="310"/>
        <v>78490722.967081249</v>
      </c>
      <c r="P2451" s="43">
        <f>LN(Data[[#This Row],[MA'[n^1.5']]])</f>
        <v>18.178490997005682</v>
      </c>
      <c r="Q2451" s="43">
        <f t="shared" si="311"/>
        <v>18.154190006582624</v>
      </c>
      <c r="R2451" s="30">
        <f>$O$1+$O$2*Data[[#This Row],[MA'[ln(n^2)']]]</f>
        <v>24.214810857105451</v>
      </c>
      <c r="S2451" s="30">
        <f>$Q$1+$Q$2*Data[[#This Row],[MA'[ln(n*ln(n))']]]</f>
        <v>20.596823321574526</v>
      </c>
      <c r="T2451" s="31">
        <f>$O$3*Data[[#This Row],[Metcalfe
(n^2)]]</f>
        <v>18153359457.48</v>
      </c>
      <c r="U2451" s="31">
        <f t="shared" si="304"/>
        <v>17610397380.732006</v>
      </c>
      <c r="V2451" s="30">
        <f>LN(Data[[#This Row],[MA'[NVA']
30d]]/Data[[#This Row],[MA'[NVMetcalfe calc']]])</f>
        <v>-0.84019076380905422</v>
      </c>
      <c r="W2451" s="30">
        <f>$Q$3+Data[[#This Row],[NVM
(scaled)]]/((Data[[#This Row],[Upper Bound]]-Data[[#This Row],[Lower Bound]])/2)</f>
        <v>0.12554800531629828</v>
      </c>
      <c r="X2451" s="30">
        <f>(Data[[#This Row],[Upper Bound]]+Data[[#This Row],[Lower Bound]])/2</f>
        <v>22.40581708933999</v>
      </c>
      <c r="Y2451" s="32">
        <f>LN(Data[[#This Row],[NVActual]]/Data[[#This Row],[MA'[n^2']
30d]])</f>
        <v>-1.7184770020991635</v>
      </c>
      <c r="Z2451" s="32">
        <f>LN(Data[[#This Row],[NVActual]]/Data[[#This Row],[MA'[n*ln(n)']
30d]])</f>
        <v>7.9169735724500345</v>
      </c>
      <c r="AA2451" s="32">
        <f>LN(Data[[#This Row],[NVActual]]/Data[[#This Row],[MA'[n^1.5']]])</f>
        <v>4.3487137931310471</v>
      </c>
      <c r="AB2451" s="32">
        <f>LN(Data[[#This Row],[NVActual]]/Data[[#This Row],[Metcalfe
(n^2)]])</f>
        <v>-1.748843151875445</v>
      </c>
      <c r="AC2451" s="34">
        <f>1+Data[[#This Row],[MA'[NVMetcalfe calc']]]/((Data[[#This Row],[NVM_norm
(scaled)]]-Data[[#This Row],[NV_fund.]])/2)</f>
        <v>-1580806524.6590397</v>
      </c>
    </row>
    <row r="2452" spans="1:29" x14ac:dyDescent="0.2">
      <c r="A2452" s="23">
        <v>41724</v>
      </c>
      <c r="B2452" s="24">
        <v>7278772312.1461096</v>
      </c>
      <c r="C2452" s="24">
        <f t="shared" si="305"/>
        <v>7620099574.1059818</v>
      </c>
      <c r="D2452" s="25">
        <f>LN(Data[[#This Row],[NVActual]])</f>
        <v>22.708228046492476</v>
      </c>
      <c r="E2452" s="26">
        <v>166155</v>
      </c>
      <c r="F2452" s="40">
        <f>Data[[#This Row],[DAA 
(n)]]^2</f>
        <v>27607484025</v>
      </c>
      <c r="G2452" s="41">
        <f t="shared" si="306"/>
        <v>34159090512.933334</v>
      </c>
      <c r="H2452" s="28">
        <f>LN(Data[[#This Row],[Metcalfe
(n^2)]])</f>
        <v>24.041352733238284</v>
      </c>
      <c r="I2452" s="42">
        <f t="shared" si="307"/>
        <v>24.222295290218089</v>
      </c>
      <c r="J2452" s="40">
        <f>Data[[#This Row],[DAA 
(n)]]*LN(Data[[#This Row],[DAA 
(n)]])</f>
        <v>1997295.4816956036</v>
      </c>
      <c r="K2452" s="40">
        <f t="shared" si="308"/>
        <v>2223586.5142019209</v>
      </c>
      <c r="L2452" s="29">
        <f>LN(Data[[#This Row],[MA'[n*ln(n)']
30d]])</f>
        <v>14.614631997194131</v>
      </c>
      <c r="M2452" s="43">
        <f t="shared" si="309"/>
        <v>14.588177109750918</v>
      </c>
      <c r="N2452" s="40">
        <f>Data[[#This Row],[DAA 
(n)]]^1.5</f>
        <v>67728291.785441205</v>
      </c>
      <c r="O2452" s="40">
        <f t="shared" si="310"/>
        <v>78984483.08161433</v>
      </c>
      <c r="P2452" s="43">
        <f>LN(Data[[#This Row],[MA'[n^1.5']]])</f>
        <v>18.184761974450584</v>
      </c>
      <c r="Q2452" s="43">
        <f t="shared" si="311"/>
        <v>18.148892151205196</v>
      </c>
      <c r="R2452" s="30">
        <f>$O$1+$O$2*Data[[#This Row],[MA'[ln(n^2)']]]</f>
        <v>24.222295290218089</v>
      </c>
      <c r="S2452" s="30">
        <f>$Q$1+$Q$2*Data[[#This Row],[MA'[ln(n*ln(n))']]]</f>
        <v>20.590492231089012</v>
      </c>
      <c r="T2452" s="31">
        <f>$O$3*Data[[#This Row],[Metcalfe
(n^2)]]</f>
        <v>14355891693</v>
      </c>
      <c r="U2452" s="31">
        <f t="shared" si="304"/>
        <v>17762727066.725342</v>
      </c>
      <c r="V2452" s="30">
        <f>LN(Data[[#This Row],[MA'[NVA']
30d]]/Data[[#This Row],[MA'[NVMetcalfe calc']]])</f>
        <v>-0.84631283974946947</v>
      </c>
      <c r="W2452" s="30">
        <f>$Q$3+Data[[#This Row],[NVM
(scaled)]]/((Data[[#This Row],[Upper Bound]]-Data[[#This Row],[Lower Bound]])/2)</f>
        <v>0.1239434292164403</v>
      </c>
      <c r="X2452" s="30">
        <f>(Data[[#This Row],[Upper Bound]]+Data[[#This Row],[Lower Bound]])/2</f>
        <v>22.40639376065355</v>
      </c>
      <c r="Y2452" s="29">
        <f>LN(Data[[#This Row],[NVActual]]/Data[[#This Row],[MA'[n^2']
30d]])</f>
        <v>-1.5460665346912206</v>
      </c>
      <c r="Z2452" s="29">
        <f>LN(Data[[#This Row],[NVActual]]/Data[[#This Row],[MA'[n*ln(n)']
30d]])</f>
        <v>8.0935960492983448</v>
      </c>
      <c r="AA2452" s="29">
        <f>LN(Data[[#This Row],[NVActual]]/Data[[#This Row],[MA'[n^1.5']]])</f>
        <v>4.5234660720418907</v>
      </c>
      <c r="AB2452" s="29">
        <f>LN(Data[[#This Row],[NVActual]]/Data[[#This Row],[Metcalfe
(n^2)]])</f>
        <v>-1.3331246867458093</v>
      </c>
      <c r="AC2452" s="26">
        <f>1+Data[[#This Row],[MA'[NVMetcalfe calc']]]/((Data[[#This Row],[NVM_norm
(scaled)]]-Data[[#This Row],[NV_fund.]])/2)</f>
        <v>-1594324393.5361669</v>
      </c>
    </row>
    <row r="2453" spans="1:29" x14ac:dyDescent="0.2">
      <c r="A2453" s="23">
        <v>41723</v>
      </c>
      <c r="B2453" s="24">
        <v>7333342313.4791698</v>
      </c>
      <c r="C2453" s="24">
        <f t="shared" si="305"/>
        <v>7602358404.2886896</v>
      </c>
      <c r="D2453" s="25">
        <f>LN(Data[[#This Row],[NVActual]])</f>
        <v>22.715697226201208</v>
      </c>
      <c r="E2453" s="26">
        <v>171509</v>
      </c>
      <c r="F2453" s="40">
        <f>Data[[#This Row],[DAA 
(n)]]^2</f>
        <v>29415337081</v>
      </c>
      <c r="G2453" s="41">
        <f t="shared" si="306"/>
        <v>34818951203.066666</v>
      </c>
      <c r="H2453" s="28">
        <f>LN(Data[[#This Row],[Metcalfe
(n^2)]])</f>
        <v>24.104782044690626</v>
      </c>
      <c r="I2453" s="42">
        <f t="shared" si="307"/>
        <v>24.240315458551422</v>
      </c>
      <c r="J2453" s="40">
        <f>Data[[#This Row],[DAA 
(n)]]*LN(Data[[#This Row],[DAA 
(n)]])</f>
        <v>2067093.5318514223</v>
      </c>
      <c r="K2453" s="40">
        <f t="shared" si="308"/>
        <v>2246210.9580527334</v>
      </c>
      <c r="L2453" s="29">
        <f>LN(Data[[#This Row],[MA'[n*ln(n)']
30d]])</f>
        <v>14.624755335984052</v>
      </c>
      <c r="M2453" s="43">
        <f t="shared" si="309"/>
        <v>14.583574419984403</v>
      </c>
      <c r="N2453" s="40">
        <f>Data[[#This Row],[DAA 
(n)]]^1.5</f>
        <v>71028128.56485264</v>
      </c>
      <c r="O2453" s="40">
        <f t="shared" si="310"/>
        <v>80113249.608649194</v>
      </c>
      <c r="P2453" s="43">
        <f>LN(Data[[#This Row],[MA'[n^1.5']]])</f>
        <v>18.198951811700748</v>
      </c>
      <c r="Q2453" s="43">
        <f t="shared" si="311"/>
        <v>18.14252490557395</v>
      </c>
      <c r="R2453" s="30">
        <f>$O$1+$O$2*Data[[#This Row],[MA'[ln(n^2)']]]</f>
        <v>24.240315458551422</v>
      </c>
      <c r="S2453" s="30">
        <f>$Q$1+$Q$2*Data[[#This Row],[MA'[ln(n*ln(n))']]]</f>
        <v>20.582897792974265</v>
      </c>
      <c r="T2453" s="31">
        <f>$O$3*Data[[#This Row],[Metcalfe
(n^2)]]</f>
        <v>15295975282.120001</v>
      </c>
      <c r="U2453" s="31">
        <f t="shared" si="304"/>
        <v>18105854625.594677</v>
      </c>
      <c r="V2453" s="30">
        <f>LN(Data[[#This Row],[MA'[NVA']
30d]]/Data[[#This Row],[MA'[NVMetcalfe calc']]])</f>
        <v>-0.86777683043958698</v>
      </c>
      <c r="W2453" s="30">
        <f>$Q$3+Data[[#This Row],[NVM
(scaled)]]/((Data[[#This Row],[Upper Bound]]-Data[[#This Row],[Lower Bound]])/2)</f>
        <v>0.11547020341323361</v>
      </c>
      <c r="X2453" s="30">
        <f>(Data[[#This Row],[Upper Bound]]+Data[[#This Row],[Lower Bound]])/2</f>
        <v>22.411606625762843</v>
      </c>
      <c r="Y2453" s="32">
        <f>LN(Data[[#This Row],[NVActual]]/Data[[#This Row],[MA'[n^2']
30d]])</f>
        <v>-1.5577304240993517</v>
      </c>
      <c r="Z2453" s="32">
        <f>LN(Data[[#This Row],[NVActual]]/Data[[#This Row],[MA'[n*ln(n)']
30d]])</f>
        <v>8.0909418902171577</v>
      </c>
      <c r="AA2453" s="32">
        <f>LN(Data[[#This Row],[NVActual]]/Data[[#This Row],[MA'[n^1.5']]])</f>
        <v>4.5167454145004617</v>
      </c>
      <c r="AB2453" s="32">
        <f>LN(Data[[#This Row],[NVActual]]/Data[[#This Row],[Metcalfe
(n^2)]])</f>
        <v>-1.3890848184894178</v>
      </c>
      <c r="AC2453" s="34">
        <f>1+Data[[#This Row],[MA'[NVMetcalfe calc']]]/((Data[[#This Row],[NVM_norm
(scaled)]]-Data[[#This Row],[NV_fund.]])/2)</f>
        <v>-1624124850.285481</v>
      </c>
    </row>
    <row r="2454" spans="1:29" x14ac:dyDescent="0.2">
      <c r="A2454" s="23">
        <v>41722</v>
      </c>
      <c r="B2454" s="24">
        <v>7346774511.3629599</v>
      </c>
      <c r="C2454" s="24">
        <f t="shared" si="305"/>
        <v>7610825113.871973</v>
      </c>
      <c r="D2454" s="25">
        <f>LN(Data[[#This Row],[NVActual]])</f>
        <v>22.717527211860396</v>
      </c>
      <c r="E2454" s="26">
        <v>189786</v>
      </c>
      <c r="F2454" s="40">
        <f>Data[[#This Row],[DAA 
(n)]]^2</f>
        <v>36018725796</v>
      </c>
      <c r="G2454" s="41">
        <f t="shared" si="306"/>
        <v>34720848840.666664</v>
      </c>
      <c r="H2454" s="28">
        <f>LN(Data[[#This Row],[Metcalfe
(n^2)]])</f>
        <v>24.307304801165682</v>
      </c>
      <c r="I2454" s="42">
        <f t="shared" si="307"/>
        <v>24.23680150585384</v>
      </c>
      <c r="J2454" s="40">
        <f>Data[[#This Row],[DAA 
(n)]]*LN(Data[[#This Row],[DAA 
(n)]])</f>
        <v>2306593.0744970152</v>
      </c>
      <c r="K2454" s="40">
        <f t="shared" si="308"/>
        <v>2242387.3142184312</v>
      </c>
      <c r="L2454" s="29">
        <f>LN(Data[[#This Row],[MA'[n*ln(n)']
30d]])</f>
        <v>14.623051621582693</v>
      </c>
      <c r="M2454" s="43">
        <f t="shared" si="309"/>
        <v>14.577936441873833</v>
      </c>
      <c r="N2454" s="40">
        <f>Data[[#This Row],[DAA 
(n)]]^1.5</f>
        <v>82679198.677295074</v>
      </c>
      <c r="O2454" s="40">
        <f t="shared" si="310"/>
        <v>79933266.336696476</v>
      </c>
      <c r="P2454" s="43">
        <f>LN(Data[[#This Row],[MA'[n^1.5']]])</f>
        <v>18.196702673732801</v>
      </c>
      <c r="Q2454" s="43">
        <f t="shared" si="311"/>
        <v>18.134696496282153</v>
      </c>
      <c r="R2454" s="30">
        <f>$O$1+$O$2*Data[[#This Row],[MA'[ln(n^2)']]]</f>
        <v>24.23680150585384</v>
      </c>
      <c r="S2454" s="30">
        <f>$Q$1+$Q$2*Data[[#This Row],[MA'[ln(n*ln(n))']]]</f>
        <v>20.573595129091821</v>
      </c>
      <c r="T2454" s="31">
        <f>$O$3*Data[[#This Row],[Metcalfe
(n^2)]]</f>
        <v>18729737413.920002</v>
      </c>
      <c r="U2454" s="31">
        <f t="shared" si="304"/>
        <v>18054841397.146671</v>
      </c>
      <c r="V2454" s="30">
        <f>LN(Data[[#This Row],[MA'[NVA']
30d]]/Data[[#This Row],[MA'[NVMetcalfe calc']]])</f>
        <v>-0.86384227931615776</v>
      </c>
      <c r="W2454" s="30">
        <f>$Q$3+Data[[#This Row],[NVM
(scaled)]]/((Data[[#This Row],[Upper Bound]]-Data[[#This Row],[Lower Bound]])/2)</f>
        <v>0.118368216000036</v>
      </c>
      <c r="X2454" s="30">
        <f>(Data[[#This Row],[Upper Bound]]+Data[[#This Row],[Lower Bound]])/2</f>
        <v>22.405198317472831</v>
      </c>
      <c r="Y2454" s="29">
        <f>LN(Data[[#This Row],[NVActual]]/Data[[#This Row],[MA'[n^2']
30d]])</f>
        <v>-1.5530789627551966</v>
      </c>
      <c r="Z2454" s="29">
        <f>LN(Data[[#This Row],[NVActual]]/Data[[#This Row],[MA'[n*ln(n)']
30d]])</f>
        <v>8.0944755902777032</v>
      </c>
      <c r="AA2454" s="29">
        <f>LN(Data[[#This Row],[NVActual]]/Data[[#This Row],[MA'[n^1.5']]])</f>
        <v>4.5208245381275924</v>
      </c>
      <c r="AB2454" s="29">
        <f>LN(Data[[#This Row],[NVActual]]/Data[[#This Row],[Metcalfe
(n^2)]])</f>
        <v>-1.5897775893052875</v>
      </c>
      <c r="AC2454" s="26">
        <f>1+Data[[#This Row],[MA'[NVMetcalfe calc']]]/((Data[[#This Row],[NVM_norm
(scaled)]]-Data[[#This Row],[NV_fund.]])/2)</f>
        <v>-1620225155.7353709</v>
      </c>
    </row>
    <row r="2455" spans="1:29" x14ac:dyDescent="0.2">
      <c r="A2455" s="23">
        <v>41721</v>
      </c>
      <c r="B2455" s="24">
        <v>7016828469.4007902</v>
      </c>
      <c r="C2455" s="24">
        <f t="shared" si="305"/>
        <v>7617532966.6652737</v>
      </c>
      <c r="D2455" s="25">
        <f>LN(Data[[#This Row],[NVActual]])</f>
        <v>22.671577167912904</v>
      </c>
      <c r="E2455" s="26">
        <v>149492</v>
      </c>
      <c r="F2455" s="40">
        <f>Data[[#This Row],[DAA 
(n)]]^2</f>
        <v>22347858064</v>
      </c>
      <c r="G2455" s="41">
        <f t="shared" si="306"/>
        <v>34295199165.099998</v>
      </c>
      <c r="H2455" s="28">
        <f>LN(Data[[#This Row],[Metcalfe
(n^2)]])</f>
        <v>23.82999631735078</v>
      </c>
      <c r="I2455" s="42">
        <f t="shared" si="307"/>
        <v>24.22220928208052</v>
      </c>
      <c r="J2455" s="40">
        <f>Data[[#This Row],[DAA 
(n)]]*LN(Data[[#This Row],[DAA 
(n)]])</f>
        <v>1781196.9047367014</v>
      </c>
      <c r="K2455" s="40">
        <f t="shared" si="308"/>
        <v>2226160.1377191776</v>
      </c>
      <c r="L2455" s="29">
        <f>LN(Data[[#This Row],[MA'[n*ln(n)']
30d]])</f>
        <v>14.615788747906274</v>
      </c>
      <c r="M2455" s="43">
        <f t="shared" si="309"/>
        <v>14.572215736220922</v>
      </c>
      <c r="N2455" s="40">
        <f>Data[[#This Row],[DAA 
(n)]]^1.5</f>
        <v>57799878.872740656</v>
      </c>
      <c r="O2455" s="40">
        <f t="shared" si="310"/>
        <v>79161949.100989863</v>
      </c>
      <c r="P2455" s="43">
        <f>LN(Data[[#This Row],[MA'[n^1.5']]])</f>
        <v>18.187006300692001</v>
      </c>
      <c r="Q2455" s="43">
        <f t="shared" si="311"/>
        <v>18.126753219497004</v>
      </c>
      <c r="R2455" s="30">
        <f>$O$1+$O$2*Data[[#This Row],[MA'[ln(n^2)']]]</f>
        <v>24.22220928208052</v>
      </c>
      <c r="S2455" s="30">
        <f>$Q$1+$Q$2*Data[[#This Row],[MA'[ln(n*ln(n))']]]</f>
        <v>20.56415596476452</v>
      </c>
      <c r="T2455" s="31">
        <f>$O$3*Data[[#This Row],[Metcalfe
(n^2)]]</f>
        <v>11620886193.280001</v>
      </c>
      <c r="U2455" s="31">
        <f t="shared" si="304"/>
        <v>17833503565.852009</v>
      </c>
      <c r="V2455" s="30">
        <f>LN(Data[[#This Row],[MA'[NVA']
30d]]/Data[[#This Row],[MA'[NVMetcalfe calc']]])</f>
        <v>-0.85062635131474706</v>
      </c>
      <c r="W2455" s="30">
        <f>$Q$3+Data[[#This Row],[NVM
(scaled)]]/((Data[[#This Row],[Upper Bound]]-Data[[#This Row],[Lower Bound]])/2)</f>
        <v>0.12492949526560115</v>
      </c>
      <c r="X2455" s="30">
        <f>(Data[[#This Row],[Upper Bound]]+Data[[#This Row],[Lower Bound]])/2</f>
        <v>22.393182623422518</v>
      </c>
      <c r="Y2455" s="32">
        <f>LN(Data[[#This Row],[NVActual]]/Data[[#This Row],[MA'[n^2']
30d]])</f>
        <v>-1.5866940473771727</v>
      </c>
      <c r="Z2455" s="32">
        <f>LN(Data[[#This Row],[NVActual]]/Data[[#This Row],[MA'[n*ln(n)']
30d]])</f>
        <v>8.0557884200066301</v>
      </c>
      <c r="AA2455" s="32">
        <f>LN(Data[[#This Row],[NVActual]]/Data[[#This Row],[MA'[n^1.5']]])</f>
        <v>4.4845708672209019</v>
      </c>
      <c r="AB2455" s="32">
        <f>LN(Data[[#This Row],[NVActual]]/Data[[#This Row],[Metcalfe
(n^2)]])</f>
        <v>-1.1584191494378768</v>
      </c>
      <c r="AC2455" s="34">
        <f>1+Data[[#This Row],[MA'[NVMetcalfe calc']]]/((Data[[#This Row],[NVM_norm
(scaled)]]-Data[[#This Row],[NV_fund.]])/2)</f>
        <v>-1601697578.3491924</v>
      </c>
    </row>
    <row r="2456" spans="1:29" x14ac:dyDescent="0.2">
      <c r="A2456" s="23">
        <v>41720</v>
      </c>
      <c r="B2456" s="24">
        <v>7085878406.6958199</v>
      </c>
      <c r="C2456" s="24">
        <f t="shared" si="305"/>
        <v>7624045572.4741678</v>
      </c>
      <c r="D2456" s="25">
        <f>LN(Data[[#This Row],[NVActual]])</f>
        <v>22.681369683589036</v>
      </c>
      <c r="E2456" s="26">
        <v>171832</v>
      </c>
      <c r="F2456" s="40">
        <f>Data[[#This Row],[DAA 
(n)]]^2</f>
        <v>29526236224</v>
      </c>
      <c r="G2456" s="41">
        <f t="shared" si="306"/>
        <v>34630786624.599998</v>
      </c>
      <c r="H2456" s="28">
        <f>LN(Data[[#This Row],[Metcalfe
(n^2)]])</f>
        <v>24.108545068568198</v>
      </c>
      <c r="I2456" s="42">
        <f t="shared" si="307"/>
        <v>24.234606137517616</v>
      </c>
      <c r="J2456" s="40">
        <f>Data[[#This Row],[DAA 
(n)]]*LN(Data[[#This Row],[DAA 
(n)]])</f>
        <v>2071309.7581111053</v>
      </c>
      <c r="K2456" s="40">
        <f t="shared" si="308"/>
        <v>2239409.9581990973</v>
      </c>
      <c r="L2456" s="29">
        <f>LN(Data[[#This Row],[MA'[n*ln(n)']
30d]])</f>
        <v>14.621722977614056</v>
      </c>
      <c r="M2456" s="43">
        <f t="shared" si="309"/>
        <v>14.5667174865216</v>
      </c>
      <c r="N2456" s="40">
        <f>Data[[#This Row],[DAA 
(n)]]^1.5</f>
        <v>71228872.115472808</v>
      </c>
      <c r="O2456" s="40">
        <f t="shared" si="310"/>
        <v>79781783.106392354</v>
      </c>
      <c r="P2456" s="43">
        <f>LN(Data[[#This Row],[MA'[n^1.5']]])</f>
        <v>18.194805754484982</v>
      </c>
      <c r="Q2456" s="43">
        <f t="shared" si="311"/>
        <v>18.119106578715861</v>
      </c>
      <c r="R2456" s="30">
        <f>$O$1+$O$2*Data[[#This Row],[MA'[ln(n^2)']]]</f>
        <v>24.234606137517616</v>
      </c>
      <c r="S2456" s="30">
        <f>$Q$1+$Q$2*Data[[#This Row],[MA'[ln(n*ln(n))']]]</f>
        <v>20.555083852760639</v>
      </c>
      <c r="T2456" s="31">
        <f>$O$3*Data[[#This Row],[Metcalfe
(n^2)]]</f>
        <v>15353642836.480001</v>
      </c>
      <c r="U2456" s="31">
        <f t="shared" si="304"/>
        <v>18008009044.792007</v>
      </c>
      <c r="V2456" s="30">
        <f>LN(Data[[#This Row],[MA'[NVA']
30d]]/Data[[#This Row],[MA'[NVMetcalfe calc']]])</f>
        <v>-0.85950946203362677</v>
      </c>
      <c r="W2456" s="30">
        <f>$Q$3+Data[[#This Row],[NVM
(scaled)]]/((Data[[#This Row],[Upper Bound]]-Data[[#This Row],[Lower Bound]])/2)</f>
        <v>0.12281464520854501</v>
      </c>
      <c r="X2456" s="30">
        <f>(Data[[#This Row],[Upper Bound]]+Data[[#This Row],[Lower Bound]])/2</f>
        <v>22.394844995139128</v>
      </c>
      <c r="Y2456" s="29">
        <f>LN(Data[[#This Row],[NVActual]]/Data[[#This Row],[MA'[n^2']
30d]])</f>
        <v>-1.5866392266335592</v>
      </c>
      <c r="Z2456" s="29">
        <f>LN(Data[[#This Row],[NVActual]]/Data[[#This Row],[MA'[n*ln(n)']
30d]])</f>
        <v>8.0596467059749806</v>
      </c>
      <c r="AA2456" s="29">
        <f>LN(Data[[#This Row],[NVActual]]/Data[[#This Row],[MA'[n^1.5']]])</f>
        <v>4.4865639291040553</v>
      </c>
      <c r="AB2456" s="29">
        <f>LN(Data[[#This Row],[NVActual]]/Data[[#This Row],[Metcalfe
(n^2)]])</f>
        <v>-1.427175384979162</v>
      </c>
      <c r="AC2456" s="26">
        <f>1+Data[[#This Row],[MA'[NVMetcalfe calc']]]/((Data[[#This Row],[NVM_norm
(scaled)]]-Data[[#This Row],[NV_fund.]])/2)</f>
        <v>-1617096308.7532001</v>
      </c>
    </row>
    <row r="2457" spans="1:29" x14ac:dyDescent="0.2">
      <c r="A2457" s="23">
        <v>41719</v>
      </c>
      <c r="B2457" s="24">
        <v>7146128280.4721603</v>
      </c>
      <c r="C2457" s="24">
        <f t="shared" si="305"/>
        <v>7621326666.4543524</v>
      </c>
      <c r="D2457" s="25">
        <f>LN(Data[[#This Row],[NVActual]])</f>
        <v>22.689836547754005</v>
      </c>
      <c r="E2457" s="26">
        <v>185393</v>
      </c>
      <c r="F2457" s="40">
        <f>Data[[#This Row],[DAA 
(n)]]^2</f>
        <v>34370564449</v>
      </c>
      <c r="G2457" s="41">
        <f t="shared" si="306"/>
        <v>34717489953.166664</v>
      </c>
      <c r="H2457" s="28">
        <f>LN(Data[[#This Row],[Metcalfe
(n^2)]])</f>
        <v>24.260466350396609</v>
      </c>
      <c r="I2457" s="42">
        <f t="shared" si="307"/>
        <v>24.23742040509843</v>
      </c>
      <c r="J2457" s="40">
        <f>Data[[#This Row],[DAA 
(n)]]*LN(Data[[#This Row],[DAA 
(n)]])</f>
        <v>2248860.319049539</v>
      </c>
      <c r="K2457" s="40">
        <f t="shared" si="308"/>
        <v>2242639.177773708</v>
      </c>
      <c r="L2457" s="29">
        <f>LN(Data[[#This Row],[MA'[n*ln(n)']
30d]])</f>
        <v>14.623163934656423</v>
      </c>
      <c r="M2457" s="43">
        <f t="shared" si="309"/>
        <v>14.560793069163809</v>
      </c>
      <c r="N2457" s="40">
        <f>Data[[#This Row],[DAA 
(n)]]^1.5</f>
        <v>79825196.867238969</v>
      </c>
      <c r="O2457" s="40">
        <f t="shared" si="310"/>
        <v>79936987.94497022</v>
      </c>
      <c r="P2457" s="43">
        <f>LN(Data[[#This Row],[MA'[n^1.5']]])</f>
        <v>18.196749231590498</v>
      </c>
      <c r="Q2457" s="43">
        <f t="shared" si="311"/>
        <v>18.110878741564601</v>
      </c>
      <c r="R2457" s="30">
        <f>$O$1+$O$2*Data[[#This Row],[MA'[ln(n^2)']]]</f>
        <v>24.23742040509843</v>
      </c>
      <c r="S2457" s="30">
        <f>$Q$1+$Q$2*Data[[#This Row],[MA'[ln(n*ln(n))']]]</f>
        <v>20.545308564120283</v>
      </c>
      <c r="T2457" s="31">
        <f>$O$3*Data[[#This Row],[Metcalfe
(n^2)]]</f>
        <v>17872693513.48</v>
      </c>
      <c r="U2457" s="31">
        <f t="shared" si="304"/>
        <v>18053094775.646675</v>
      </c>
      <c r="V2457" s="30">
        <f>LN(Data[[#This Row],[MA'[NVA']
30d]]/Data[[#This Row],[MA'[NVMetcalfe calc']]])</f>
        <v>-0.86236666804295337</v>
      </c>
      <c r="W2457" s="30">
        <f>$Q$3+Data[[#This Row],[NVM
(scaled)]]/((Data[[#This Row],[Upper Bound]]-Data[[#This Row],[Lower Bound]])/2)</f>
        <v>0.12285994293472552</v>
      </c>
      <c r="X2457" s="30">
        <f>(Data[[#This Row],[Upper Bound]]+Data[[#This Row],[Lower Bound]])/2</f>
        <v>22.391364484609355</v>
      </c>
      <c r="Y2457" s="32">
        <f>LN(Data[[#This Row],[NVActual]]/Data[[#This Row],[MA'[n^2']
30d]])</f>
        <v>-1.5806728823956044</v>
      </c>
      <c r="Z2457" s="32">
        <f>LN(Data[[#This Row],[NVActual]]/Data[[#This Row],[MA'[n*ln(n)']
30d]])</f>
        <v>8.0666726130975821</v>
      </c>
      <c r="AA2457" s="32">
        <f>LN(Data[[#This Row],[NVActual]]/Data[[#This Row],[MA'[n^1.5']]])</f>
        <v>4.4930873161635061</v>
      </c>
      <c r="AB2457" s="32">
        <f>LN(Data[[#This Row],[NVActual]]/Data[[#This Row],[Metcalfe
(n^2)]])</f>
        <v>-1.5706298026426013</v>
      </c>
      <c r="AC2457" s="34">
        <f>1+Data[[#This Row],[MA'[NVMetcalfe calc']]]/((Data[[#This Row],[NVM_norm
(scaled)]]-Data[[#This Row],[NV_fund.]])/2)</f>
        <v>-1621401628.5401442</v>
      </c>
    </row>
    <row r="2458" spans="1:29" x14ac:dyDescent="0.2">
      <c r="A2458" s="23">
        <v>41718</v>
      </c>
      <c r="B2458" s="24">
        <v>7355554646.7743397</v>
      </c>
      <c r="C2458" s="24">
        <f t="shared" si="305"/>
        <v>7641261039.9869642</v>
      </c>
      <c r="D2458" s="25">
        <f>LN(Data[[#This Row],[NVActual]])</f>
        <v>22.71872159900283</v>
      </c>
      <c r="E2458" s="26">
        <v>170768</v>
      </c>
      <c r="F2458" s="40">
        <f>Data[[#This Row],[DAA 
(n)]]^2</f>
        <v>29161709824</v>
      </c>
      <c r="G2458" s="41">
        <f t="shared" si="306"/>
        <v>34668113582.066666</v>
      </c>
      <c r="H2458" s="28">
        <f>LN(Data[[#This Row],[Metcalfe
(n^2)]])</f>
        <v>24.096122378307491</v>
      </c>
      <c r="I2458" s="42">
        <f t="shared" si="307"/>
        <v>24.235951940169482</v>
      </c>
      <c r="J2458" s="40">
        <f>Data[[#This Row],[DAA 
(n)]]*LN(Data[[#This Row],[DAA 
(n)]])</f>
        <v>2057423.3131494068</v>
      </c>
      <c r="K2458" s="40">
        <f t="shared" si="308"/>
        <v>2240872.8880528579</v>
      </c>
      <c r="L2458" s="29">
        <f>LN(Data[[#This Row],[MA'[n*ln(n)']
30d]])</f>
        <v>14.622376030091301</v>
      </c>
      <c r="M2458" s="43">
        <f t="shared" si="309"/>
        <v>14.554673802127491</v>
      </c>
      <c r="N2458" s="40">
        <f>Data[[#This Row],[DAA 
(n)]]^1.5</f>
        <v>70568313.450335786</v>
      </c>
      <c r="O2458" s="40">
        <f t="shared" si="310"/>
        <v>79850509.086181611</v>
      </c>
      <c r="P2458" s="43">
        <f>LN(Data[[#This Row],[MA'[n^1.5']]])</f>
        <v>18.195666808136362</v>
      </c>
      <c r="Q2458" s="43">
        <f t="shared" si="311"/>
        <v>18.102376685155001</v>
      </c>
      <c r="R2458" s="30">
        <f>$O$1+$O$2*Data[[#This Row],[MA'[ln(n^2)']]]</f>
        <v>24.235951940169482</v>
      </c>
      <c r="S2458" s="30">
        <f>$Q$1+$Q$2*Data[[#This Row],[MA'[ln(n*ln(n))']]]</f>
        <v>20.535211773510358</v>
      </c>
      <c r="T2458" s="31">
        <f>$O$3*Data[[#This Row],[Metcalfe
(n^2)]]</f>
        <v>15164089108.480001</v>
      </c>
      <c r="U2458" s="31">
        <f t="shared" si="304"/>
        <v>18027419062.674671</v>
      </c>
      <c r="V2458" s="30">
        <f>LN(Data[[#This Row],[MA'[NVA']
30d]]/Data[[#This Row],[MA'[NVMetcalfe calc']]])</f>
        <v>-0.85833123299198555</v>
      </c>
      <c r="W2458" s="30">
        <f>$Q$3+Data[[#This Row],[NVM
(scaled)]]/((Data[[#This Row],[Upper Bound]]-Data[[#This Row],[Lower Bound]])/2)</f>
        <v>0.12612996625653305</v>
      </c>
      <c r="X2458" s="30">
        <f>(Data[[#This Row],[Upper Bound]]+Data[[#This Row],[Lower Bound]])/2</f>
        <v>22.38558185683992</v>
      </c>
      <c r="Y2458" s="29">
        <f>LN(Data[[#This Row],[NVActual]]/Data[[#This Row],[MA'[n^2']
30d]])</f>
        <v>-1.5503645854900709</v>
      </c>
      <c r="Z2458" s="29">
        <f>LN(Data[[#This Row],[NVActual]]/Data[[#This Row],[MA'[n*ln(n)']
30d]])</f>
        <v>8.0963455689115289</v>
      </c>
      <c r="AA2458" s="29">
        <f>LN(Data[[#This Row],[NVActual]]/Data[[#This Row],[MA'[n^1.5']]])</f>
        <v>4.5230547908664667</v>
      </c>
      <c r="AB2458" s="29">
        <f>LN(Data[[#This Row],[NVActual]]/Data[[#This Row],[Metcalfe
(n^2)]])</f>
        <v>-1.3774007793046621</v>
      </c>
      <c r="AC2458" s="26">
        <f>1+Data[[#This Row],[MA'[NVMetcalfe calc']]]/((Data[[#This Row],[NVM_norm
(scaled)]]-Data[[#This Row],[NV_fund.]])/2)</f>
        <v>-1619754083.807539</v>
      </c>
    </row>
    <row r="2459" spans="1:29" x14ac:dyDescent="0.2">
      <c r="A2459" s="23">
        <v>41717</v>
      </c>
      <c r="B2459" s="24">
        <v>7652583814.0362101</v>
      </c>
      <c r="C2459" s="24">
        <f t="shared" si="305"/>
        <v>7655654840.1841021</v>
      </c>
      <c r="D2459" s="25">
        <f>LN(Data[[#This Row],[NVActual]])</f>
        <v>22.75830918122778</v>
      </c>
      <c r="E2459" s="26">
        <v>162108</v>
      </c>
      <c r="F2459" s="40">
        <f>Data[[#This Row],[DAA 
(n)]]^2</f>
        <v>26279003664</v>
      </c>
      <c r="G2459" s="41">
        <f t="shared" si="306"/>
        <v>34489446630.73333</v>
      </c>
      <c r="H2459" s="28">
        <f>LN(Data[[#This Row],[Metcalfe
(n^2)]])</f>
        <v>23.992036117515362</v>
      </c>
      <c r="I2459" s="42">
        <f t="shared" si="307"/>
        <v>24.229181957478897</v>
      </c>
      <c r="J2459" s="40">
        <f>Data[[#This Row],[DAA 
(n)]]*LN(Data[[#This Row],[DAA 
(n)]])</f>
        <v>1944650.4954690901</v>
      </c>
      <c r="K2459" s="40">
        <f t="shared" si="308"/>
        <v>2233728.2407244509</v>
      </c>
      <c r="L2459" s="29">
        <f>LN(Data[[#This Row],[MA'[n*ln(n)']
30d]])</f>
        <v>14.619182604266506</v>
      </c>
      <c r="M2459" s="43">
        <f t="shared" si="309"/>
        <v>14.548574345896377</v>
      </c>
      <c r="N2459" s="40">
        <f>Data[[#This Row],[DAA 
(n)]]^1.5</f>
        <v>65268956.832200758</v>
      </c>
      <c r="O2459" s="40">
        <f t="shared" si="310"/>
        <v>79518154.651399359</v>
      </c>
      <c r="P2459" s="43">
        <f>LN(Data[[#This Row],[MA'[n^1.5']]])</f>
        <v>18.191495913949254</v>
      </c>
      <c r="Q2459" s="43">
        <f t="shared" si="311"/>
        <v>18.093901242626256</v>
      </c>
      <c r="R2459" s="30">
        <f>$O$1+$O$2*Data[[#This Row],[MA'[ln(n^2)']]]</f>
        <v>24.229181957478897</v>
      </c>
      <c r="S2459" s="30">
        <f>$Q$1+$Q$2*Data[[#This Row],[MA'[ln(n*ln(n))']]]</f>
        <v>20.525147670729019</v>
      </c>
      <c r="T2459" s="31">
        <f>$O$3*Data[[#This Row],[Metcalfe
(n^2)]]</f>
        <v>13665081905.280001</v>
      </c>
      <c r="U2459" s="31">
        <f t="shared" si="304"/>
        <v>17934512247.981339</v>
      </c>
      <c r="V2459" s="30">
        <f>LN(Data[[#This Row],[MA'[NVA']
30d]]/Data[[#This Row],[MA'[NVMetcalfe calc']]])</f>
        <v>-0.85128234551011317</v>
      </c>
      <c r="W2459" s="30">
        <f>$Q$3+Data[[#This Row],[NVM
(scaled)]]/((Data[[#This Row],[Upper Bound]]-Data[[#This Row],[Lower Bound]])/2)</f>
        <v>0.13034856072724155</v>
      </c>
      <c r="X2459" s="30">
        <f>(Data[[#This Row],[Upper Bound]]+Data[[#This Row],[Lower Bound]])/2</f>
        <v>22.377164814103956</v>
      </c>
      <c r="Y2459" s="32">
        <f>LN(Data[[#This Row],[NVActual]]/Data[[#This Row],[MA'[n^2']
30d]])</f>
        <v>-1.5056100381992483</v>
      </c>
      <c r="Z2459" s="32">
        <f>LN(Data[[#This Row],[NVActual]]/Data[[#This Row],[MA'[n*ln(n)']
30d]])</f>
        <v>8.1391265769612726</v>
      </c>
      <c r="AA2459" s="32">
        <f>LN(Data[[#This Row],[NVActual]]/Data[[#This Row],[MA'[n^1.5']]])</f>
        <v>4.5668132672785235</v>
      </c>
      <c r="AB2459" s="32">
        <f>LN(Data[[#This Row],[NVActual]]/Data[[#This Row],[Metcalfe
(n^2)]])</f>
        <v>-1.2337269362875847</v>
      </c>
      <c r="AC2459" s="34">
        <f>1+Data[[#This Row],[MA'[NVMetcalfe calc']]]/((Data[[#This Row],[NVM_norm
(scaled)]]-Data[[#This Row],[NV_fund.]])/2)</f>
        <v>-1612321694.2681186</v>
      </c>
    </row>
    <row r="2460" spans="1:29" x14ac:dyDescent="0.2">
      <c r="A2460" s="23">
        <v>41716</v>
      </c>
      <c r="B2460" s="24">
        <v>7697737311.5704603</v>
      </c>
      <c r="C2460" s="24">
        <f t="shared" si="305"/>
        <v>7661743202.9659176</v>
      </c>
      <c r="D2460" s="25">
        <f>LN(Data[[#This Row],[NVActual]])</f>
        <v>22.764192266981819</v>
      </c>
      <c r="E2460" s="26">
        <v>145860</v>
      </c>
      <c r="F2460" s="40">
        <f>Data[[#This Row],[DAA 
(n)]]^2</f>
        <v>21275139600</v>
      </c>
      <c r="G2460" s="41">
        <f t="shared" si="306"/>
        <v>34619631347.566666</v>
      </c>
      <c r="H2460" s="28">
        <f>LN(Data[[#This Row],[Metcalfe
(n^2)]])</f>
        <v>23.780805073076447</v>
      </c>
      <c r="I2460" s="42">
        <f t="shared" si="307"/>
        <v>24.233800616260655</v>
      </c>
      <c r="J2460" s="40">
        <f>Data[[#This Row],[DAA 
(n)]]*LN(Data[[#This Row],[DAA 
(n)]])</f>
        <v>1734334.1139794653</v>
      </c>
      <c r="K2460" s="40">
        <f t="shared" si="308"/>
        <v>2238779.5131516769</v>
      </c>
      <c r="L2460" s="29">
        <f>LN(Data[[#This Row],[MA'[n*ln(n)']
30d]])</f>
        <v>14.621441415140819</v>
      </c>
      <c r="M2460" s="43">
        <f t="shared" si="309"/>
        <v>14.542232079383561</v>
      </c>
      <c r="N2460" s="40">
        <f>Data[[#This Row],[DAA 
(n)]]^1.5</f>
        <v>55706300.021236286</v>
      </c>
      <c r="O2460" s="40">
        <f t="shared" si="310"/>
        <v>79756411.349659532</v>
      </c>
      <c r="P2460" s="43">
        <f>LN(Data[[#This Row],[MA'[n^1.5']]])</f>
        <v>18.194487689497056</v>
      </c>
      <c r="Q2460" s="43">
        <f t="shared" si="311"/>
        <v>18.085116878026209</v>
      </c>
      <c r="R2460" s="30">
        <f>$O$1+$O$2*Data[[#This Row],[MA'[ln(n^2)']]]</f>
        <v>24.233800616260655</v>
      </c>
      <c r="S2460" s="30">
        <f>$Q$1+$Q$2*Data[[#This Row],[MA'[ln(n*ln(n))']]]</f>
        <v>20.514682930982875</v>
      </c>
      <c r="T2460" s="31">
        <f>$O$3*Data[[#This Row],[Metcalfe
(n^2)]]</f>
        <v>11063072592</v>
      </c>
      <c r="U2460" s="31">
        <f t="shared" si="304"/>
        <v>18002208300.734669</v>
      </c>
      <c r="V2460" s="30">
        <f>LN(Data[[#This Row],[MA'[NVA']
30d]]/Data[[#This Row],[MA'[NVMetcalfe calc']]])</f>
        <v>-0.85425490369468393</v>
      </c>
      <c r="W2460" s="30">
        <f>$Q$3+Data[[#This Row],[NVM
(scaled)]]/((Data[[#This Row],[Upper Bound]]-Data[[#This Row],[Lower Bound]])/2)</f>
        <v>0.13061421230294845</v>
      </c>
      <c r="X2460" s="30">
        <f>(Data[[#This Row],[Upper Bound]]+Data[[#This Row],[Lower Bound]])/2</f>
        <v>22.374241773621765</v>
      </c>
      <c r="Y2460" s="29">
        <f>LN(Data[[#This Row],[NVActual]]/Data[[#This Row],[MA'[n^2']
30d]])</f>
        <v>-1.5034944711165776</v>
      </c>
      <c r="Z2460" s="29">
        <f>LN(Data[[#This Row],[NVActual]]/Data[[#This Row],[MA'[n*ln(n)']
30d]])</f>
        <v>8.1427508518410008</v>
      </c>
      <c r="AA2460" s="29">
        <f>LN(Data[[#This Row],[NVActual]]/Data[[#This Row],[MA'[n^1.5']]])</f>
        <v>4.5697045774847656</v>
      </c>
      <c r="AB2460" s="29">
        <f>LN(Data[[#This Row],[NVActual]]/Data[[#This Row],[Metcalfe
(n^2)]])</f>
        <v>-1.0166128060946276</v>
      </c>
      <c r="AC2460" s="26">
        <f>1+Data[[#This Row],[MA'[NVMetcalfe calc']]]/((Data[[#This Row],[NVM_norm
(scaled)]]-Data[[#This Row],[NV_fund.]])/2)</f>
        <v>-1618639607.2300997</v>
      </c>
    </row>
    <row r="2461" spans="1:29" x14ac:dyDescent="0.2">
      <c r="A2461" s="23">
        <v>41715</v>
      </c>
      <c r="B2461" s="24">
        <v>7801357484.8219204</v>
      </c>
      <c r="C2461" s="24">
        <f t="shared" si="305"/>
        <v>7662901592.2355032</v>
      </c>
      <c r="D2461" s="25">
        <f>LN(Data[[#This Row],[NVActual]])</f>
        <v>22.777563592014989</v>
      </c>
      <c r="E2461" s="26">
        <v>187013</v>
      </c>
      <c r="F2461" s="40">
        <f>Data[[#This Row],[DAA 
(n)]]^2</f>
        <v>34973862169</v>
      </c>
      <c r="G2461" s="41">
        <f t="shared" si="306"/>
        <v>34524194943.599998</v>
      </c>
      <c r="H2461" s="28">
        <f>LN(Data[[#This Row],[Metcalfe
(n^2)]])</f>
        <v>24.277866824273975</v>
      </c>
      <c r="I2461" s="42">
        <f t="shared" si="307"/>
        <v>24.228982815214955</v>
      </c>
      <c r="J2461" s="40">
        <f>Data[[#This Row],[DAA 
(n)]]*LN(Data[[#This Row],[DAA 
(n)]])</f>
        <v>2270138.3542039744</v>
      </c>
      <c r="K2461" s="40">
        <f t="shared" si="308"/>
        <v>2234422.1969176959</v>
      </c>
      <c r="L2461" s="29">
        <f>LN(Data[[#This Row],[MA'[n*ln(n)']
30d]])</f>
        <v>14.619493227737452</v>
      </c>
      <c r="M2461" s="43">
        <f t="shared" si="309"/>
        <v>14.535287199249208</v>
      </c>
      <c r="N2461" s="40">
        <f>Data[[#This Row],[DAA 
(n)]]^1.5</f>
        <v>80873771.309437603</v>
      </c>
      <c r="O2461" s="40">
        <f t="shared" si="310"/>
        <v>79565650.969657898</v>
      </c>
      <c r="P2461" s="43">
        <f>LN(Data[[#This Row],[MA'[n^1.5']]])</f>
        <v>18.192093037201172</v>
      </c>
      <c r="Q2461" s="43">
        <f t="shared" si="311"/>
        <v>18.075536284278812</v>
      </c>
      <c r="R2461" s="30">
        <f>$O$1+$O$2*Data[[#This Row],[MA'[ln(n^2)']]]</f>
        <v>24.228982815214955</v>
      </c>
      <c r="S2461" s="30">
        <f>$Q$1+$Q$2*Data[[#This Row],[MA'[ln(n*ln(n))']]]</f>
        <v>20.50322387876119</v>
      </c>
      <c r="T2461" s="31">
        <f>$O$3*Data[[#This Row],[Metcalfe
(n^2)]]</f>
        <v>18186408327.880001</v>
      </c>
      <c r="U2461" s="31">
        <f t="shared" si="304"/>
        <v>17952581370.672005</v>
      </c>
      <c r="V2461" s="30">
        <f>LN(Data[[#This Row],[MA'[NVA']
30d]]/Data[[#This Row],[MA'[NVMetcalfe calc']]])</f>
        <v>-0.85134320357721494</v>
      </c>
      <c r="W2461" s="30">
        <f>$Q$3+Data[[#This Row],[NVM
(scaled)]]/((Data[[#This Row],[Upper Bound]]-Data[[#This Row],[Lower Bound]])/2)</f>
        <v>0.13299608852979811</v>
      </c>
      <c r="X2461" s="30">
        <f>(Data[[#This Row],[Upper Bound]]+Data[[#This Row],[Lower Bound]])/2</f>
        <v>22.366103346988073</v>
      </c>
      <c r="Y2461" s="32">
        <f>LN(Data[[#This Row],[NVActual]]/Data[[#This Row],[MA'[n^2']
30d]])</f>
        <v>-1.487362625883943</v>
      </c>
      <c r="Z2461" s="32">
        <f>LN(Data[[#This Row],[NVActual]]/Data[[#This Row],[MA'[n*ln(n)']
30d]])</f>
        <v>8.1580703642775383</v>
      </c>
      <c r="AA2461" s="32">
        <f>LN(Data[[#This Row],[NVActual]]/Data[[#This Row],[MA'[n^1.5']]])</f>
        <v>4.5854705548138197</v>
      </c>
      <c r="AB2461" s="32">
        <f>LN(Data[[#This Row],[NVActual]]/Data[[#This Row],[Metcalfe
(n^2)]])</f>
        <v>-1.500303232258984</v>
      </c>
      <c r="AC2461" s="34">
        <f>1+Data[[#This Row],[MA'[NVMetcalfe calc']]]/((Data[[#This Row],[NVM_norm
(scaled)]]-Data[[#This Row],[NV_fund.]])/2)</f>
        <v>-1614941281.1136098</v>
      </c>
    </row>
    <row r="2462" spans="1:29" x14ac:dyDescent="0.2">
      <c r="A2462" s="23">
        <v>41714</v>
      </c>
      <c r="B2462" s="24">
        <v>7941722382.9141598</v>
      </c>
      <c r="C2462" s="24">
        <f t="shared" si="305"/>
        <v>7673372324.9222841</v>
      </c>
      <c r="D2462" s="25">
        <f>LN(Data[[#This Row],[NVActual]])</f>
        <v>22.795396013480946</v>
      </c>
      <c r="E2462" s="26">
        <v>141737</v>
      </c>
      <c r="F2462" s="40">
        <f>Data[[#This Row],[DAA 
(n)]]^2</f>
        <v>20089377169</v>
      </c>
      <c r="G2462" s="41">
        <f t="shared" si="306"/>
        <v>34126790924.099998</v>
      </c>
      <c r="H2462" s="28">
        <f>LN(Data[[#This Row],[Metcalfe
(n^2)]])</f>
        <v>23.723457013251863</v>
      </c>
      <c r="I2462" s="42">
        <f t="shared" si="307"/>
        <v>24.215087493083296</v>
      </c>
      <c r="J2462" s="40">
        <f>Data[[#This Row],[DAA 
(n)]]*LN(Data[[#This Row],[DAA 
(n)]])</f>
        <v>1681245.8133436397</v>
      </c>
      <c r="K2462" s="40">
        <f t="shared" si="308"/>
        <v>2219130.401696526</v>
      </c>
      <c r="L2462" s="29">
        <f>LN(Data[[#This Row],[MA'[n*ln(n)']
30d]])</f>
        <v>14.612625966162177</v>
      </c>
      <c r="M2462" s="43">
        <f t="shared" si="309"/>
        <v>14.528354229838589</v>
      </c>
      <c r="N2462" s="40">
        <f>Data[[#This Row],[DAA 
(n)]]^1.5</f>
        <v>53361109.919140108</v>
      </c>
      <c r="O2462" s="40">
        <f t="shared" si="310"/>
        <v>78841856.96466592</v>
      </c>
      <c r="P2462" s="43">
        <f>LN(Data[[#This Row],[MA'[n^1.5']]])</f>
        <v>18.182954593556723</v>
      </c>
      <c r="Q2462" s="43">
        <f t="shared" si="311"/>
        <v>18.065966789433983</v>
      </c>
      <c r="R2462" s="30">
        <f>$O$1+$O$2*Data[[#This Row],[MA'[ln(n^2)']]]</f>
        <v>24.215087493083296</v>
      </c>
      <c r="S2462" s="30">
        <f>$Q$1+$Q$2*Data[[#This Row],[MA'[ln(n*ln(n))']]]</f>
        <v>20.491784479233672</v>
      </c>
      <c r="T2462" s="31">
        <f>$O$3*Data[[#This Row],[Metcalfe
(n^2)]]</f>
        <v>10446476127.880001</v>
      </c>
      <c r="U2462" s="31">
        <f t="shared" si="304"/>
        <v>17745931280.532001</v>
      </c>
      <c r="V2462" s="30">
        <f>LN(Data[[#This Row],[MA'[NVA']
30d]]/Data[[#This Row],[MA'[NVMetcalfe calc']]])</f>
        <v>-0.83840006996017213</v>
      </c>
      <c r="W2462" s="30">
        <f>$Q$3+Data[[#This Row],[NVM
(scaled)]]/((Data[[#This Row],[Upper Bound]]-Data[[#This Row],[Lower Bound]])/2)</f>
        <v>0.13964714564376657</v>
      </c>
      <c r="X2462" s="30">
        <f>(Data[[#This Row],[Upper Bound]]+Data[[#This Row],[Lower Bound]])/2</f>
        <v>22.353435986158484</v>
      </c>
      <c r="Y2462" s="29">
        <f>LN(Data[[#This Row],[NVActual]]/Data[[#This Row],[MA'[n^2']
30d]])</f>
        <v>-1.4579525568858027</v>
      </c>
      <c r="Z2462" s="29">
        <f>LN(Data[[#This Row],[NVActual]]/Data[[#This Row],[MA'[n*ln(n)']
30d]])</f>
        <v>8.1827700473187672</v>
      </c>
      <c r="AA2462" s="29">
        <f>LN(Data[[#This Row],[NVActual]]/Data[[#This Row],[MA'[n^1.5']]])</f>
        <v>4.6124414199242221</v>
      </c>
      <c r="AB2462" s="29">
        <f>LN(Data[[#This Row],[NVActual]]/Data[[#This Row],[Metcalfe
(n^2)]])</f>
        <v>-0.9280609997709196</v>
      </c>
      <c r="AC2462" s="26">
        <f>1+Data[[#This Row],[MA'[NVMetcalfe calc']]]/((Data[[#This Row],[NVM_norm
(scaled)]]-Data[[#This Row],[NV_fund.]])/2)</f>
        <v>-1597740160.1170452</v>
      </c>
    </row>
    <row r="2463" spans="1:29" x14ac:dyDescent="0.2">
      <c r="A2463" s="23">
        <v>41713</v>
      </c>
      <c r="B2463" s="24">
        <v>7964671637.6126699</v>
      </c>
      <c r="C2463" s="24">
        <f t="shared" si="305"/>
        <v>7685017662.8080597</v>
      </c>
      <c r="D2463" s="25">
        <f>LN(Data[[#This Row],[NVActual]])</f>
        <v>22.798281553797942</v>
      </c>
      <c r="E2463" s="26">
        <v>146037</v>
      </c>
      <c r="F2463" s="40">
        <f>Data[[#This Row],[DAA 
(n)]]^2</f>
        <v>21326805369</v>
      </c>
      <c r="G2463" s="41">
        <f t="shared" si="306"/>
        <v>34481820293.166664</v>
      </c>
      <c r="H2463" s="28">
        <f>LN(Data[[#This Row],[Metcalfe
(n^2)]])</f>
        <v>23.783230586482809</v>
      </c>
      <c r="I2463" s="42">
        <f t="shared" si="307"/>
        <v>24.229266891836062</v>
      </c>
      <c r="J2463" s="40">
        <f>Data[[#This Row],[DAA 
(n)]]*LN(Data[[#This Row],[DAA 
(n)]])</f>
        <v>1736615.8225790949</v>
      </c>
      <c r="K2463" s="40">
        <f t="shared" si="308"/>
        <v>2233655.4043983067</v>
      </c>
      <c r="L2463" s="29">
        <f>LN(Data[[#This Row],[MA'[n*ln(n)']
30d]])</f>
        <v>14.619149996220305</v>
      </c>
      <c r="M2463" s="43">
        <f t="shared" si="309"/>
        <v>14.521483350327903</v>
      </c>
      <c r="N2463" s="40">
        <f>Data[[#This Row],[DAA 
(n)]]^1.5</f>
        <v>55807729.533395924</v>
      </c>
      <c r="O2463" s="40">
        <f t="shared" si="310"/>
        <v>79510296.473443016</v>
      </c>
      <c r="P2463" s="43">
        <f>LN(Data[[#This Row],[MA'[n^1.5']]])</f>
        <v>18.191397086627386</v>
      </c>
      <c r="Q2463" s="43">
        <f t="shared" si="311"/>
        <v>18.056479454898454</v>
      </c>
      <c r="R2463" s="30">
        <f>$O$1+$O$2*Data[[#This Row],[MA'[ln(n^2)']]]</f>
        <v>24.229266891836062</v>
      </c>
      <c r="S2463" s="30">
        <f>$Q$1+$Q$2*Data[[#This Row],[MA'[ln(n*ln(n))']]]</f>
        <v>20.48044752804104</v>
      </c>
      <c r="T2463" s="31">
        <f>$O$3*Data[[#This Row],[Metcalfe
(n^2)]]</f>
        <v>11089938791.880001</v>
      </c>
      <c r="U2463" s="31">
        <f t="shared" si="304"/>
        <v>17930546552.446671</v>
      </c>
      <c r="V2463" s="30">
        <f>LN(Data[[#This Row],[MA'[NVA']
30d]]/Data[[#This Row],[MA'[NVMetcalfe calc']]])</f>
        <v>-0.84723309438419614</v>
      </c>
      <c r="W2463" s="30">
        <f>$Q$3+Data[[#This Row],[NVM
(scaled)]]/((Data[[#This Row],[Upper Bound]]-Data[[#This Row],[Lower Bound]])/2)</f>
        <v>0.13800004365826718</v>
      </c>
      <c r="X2463" s="30">
        <f>(Data[[#This Row],[Upper Bound]]+Data[[#This Row],[Lower Bound]])/2</f>
        <v>22.354857209938551</v>
      </c>
      <c r="Y2463" s="32">
        <f>LN(Data[[#This Row],[NVActual]]/Data[[#This Row],[MA'[n^2']
30d]])</f>
        <v>-1.4654165202757277</v>
      </c>
      <c r="Z2463" s="32">
        <f>LN(Data[[#This Row],[NVActual]]/Data[[#This Row],[MA'[n*ln(n)']
30d]])</f>
        <v>8.1791315575776355</v>
      </c>
      <c r="AA2463" s="32">
        <f>LN(Data[[#This Row],[NVActual]]/Data[[#This Row],[MA'[n^1.5']]])</f>
        <v>4.6068844671705538</v>
      </c>
      <c r="AB2463" s="32">
        <f>LN(Data[[#This Row],[NVActual]]/Data[[#This Row],[Metcalfe
(n^2)]])</f>
        <v>-0.98494903268486655</v>
      </c>
      <c r="AC2463" s="34">
        <f>1+Data[[#This Row],[MA'[NVMetcalfe calc']]]/((Data[[#This Row],[NVM_norm
(scaled)]]-Data[[#This Row],[NV_fund.]])/2)</f>
        <v>-1614138886.2644708</v>
      </c>
    </row>
    <row r="2464" spans="1:29" x14ac:dyDescent="0.2">
      <c r="A2464" s="23">
        <v>41712</v>
      </c>
      <c r="B2464" s="24">
        <v>7863055683.33815</v>
      </c>
      <c r="C2464" s="24">
        <f t="shared" si="305"/>
        <v>7672712738.557765</v>
      </c>
      <c r="D2464" s="25">
        <f>LN(Data[[#This Row],[NVActual]])</f>
        <v>22.785441131621948</v>
      </c>
      <c r="E2464" s="26">
        <v>185902</v>
      </c>
      <c r="F2464" s="40">
        <f>Data[[#This Row],[DAA 
(n)]]^2</f>
        <v>34559553604</v>
      </c>
      <c r="G2464" s="41">
        <f t="shared" si="306"/>
        <v>34707442070.5</v>
      </c>
      <c r="H2464" s="28">
        <f>LN(Data[[#This Row],[Metcalfe
(n^2)]])</f>
        <v>24.265949864247922</v>
      </c>
      <c r="I2464" s="42">
        <f t="shared" si="307"/>
        <v>24.238454998544444</v>
      </c>
      <c r="J2464" s="40">
        <f>Data[[#This Row],[DAA 
(n)]]*LN(Data[[#This Row],[DAA 
(n)]])</f>
        <v>2255544.3058317085</v>
      </c>
      <c r="K2464" s="40">
        <f t="shared" si="308"/>
        <v>2242979.4811069812</v>
      </c>
      <c r="L2464" s="29">
        <f>LN(Data[[#This Row],[MA'[n*ln(n)']
30d]])</f>
        <v>14.623315665492148</v>
      </c>
      <c r="M2464" s="43">
        <f t="shared" si="309"/>
        <v>14.514077257680647</v>
      </c>
      <c r="N2464" s="40">
        <f>Data[[#This Row],[DAA 
(n)]]^1.5</f>
        <v>80154164.795666382</v>
      </c>
      <c r="O2464" s="40">
        <f t="shared" si="310"/>
        <v>79937511.104875699</v>
      </c>
      <c r="P2464" s="43">
        <f>LN(Data[[#This Row],[MA'[n^1.5']]])</f>
        <v>18.196755776222805</v>
      </c>
      <c r="Q2464" s="43">
        <f t="shared" si="311"/>
        <v>18.046268395363349</v>
      </c>
      <c r="R2464" s="30">
        <f>$O$1+$O$2*Data[[#This Row],[MA'[ln(n^2)']]]</f>
        <v>24.238454998544444</v>
      </c>
      <c r="S2464" s="30">
        <f>$Q$1+$Q$2*Data[[#This Row],[MA'[ln(n*ln(n))']]]</f>
        <v>20.468227475173066</v>
      </c>
      <c r="T2464" s="31">
        <f>$O$3*Data[[#This Row],[Metcalfe
(n^2)]]</f>
        <v>17970967874.080002</v>
      </c>
      <c r="U2464" s="31">
        <f t="shared" si="304"/>
        <v>18047869876.660004</v>
      </c>
      <c r="V2464" s="30">
        <f>LN(Data[[#This Row],[MA'[NVA']
30d]]/Data[[#This Row],[MA'[NVMetcalfe calc']]])</f>
        <v>-0.85535743090352656</v>
      </c>
      <c r="W2464" s="30">
        <f>$Q$3+Data[[#This Row],[NVM
(scaled)]]/((Data[[#This Row],[Upper Bound]]-Data[[#This Row],[Lower Bound]])/2)</f>
        <v>0.13625686349100929</v>
      </c>
      <c r="X2464" s="30">
        <f>(Data[[#This Row],[Upper Bound]]+Data[[#This Row],[Lower Bound]])/2</f>
        <v>22.353341236858753</v>
      </c>
      <c r="Y2464" s="29">
        <f>LN(Data[[#This Row],[NVActual]]/Data[[#This Row],[MA'[n^2']
30d]])</f>
        <v>-1.4847788381726037</v>
      </c>
      <c r="Z2464" s="29">
        <f>LN(Data[[#This Row],[NVActual]]/Data[[#This Row],[MA'[n*ln(n)']
30d]])</f>
        <v>8.1621254661297975</v>
      </c>
      <c r="AA2464" s="29">
        <f>LN(Data[[#This Row],[NVActual]]/Data[[#This Row],[MA'[n^1.5']]])</f>
        <v>4.5886853553991429</v>
      </c>
      <c r="AB2464" s="29">
        <f>LN(Data[[#This Row],[NVActual]]/Data[[#This Row],[Metcalfe
(n^2)]])</f>
        <v>-1.4805087326259747</v>
      </c>
      <c r="AC2464" s="26">
        <f>1+Data[[#This Row],[MA'[NVMetcalfe calc']]]/((Data[[#This Row],[NVM_norm
(scaled)]]-Data[[#This Row],[NV_fund.]])/2)</f>
        <v>-1624683920.0184126</v>
      </c>
    </row>
    <row r="2465" spans="1:29" x14ac:dyDescent="0.2">
      <c r="A2465" s="23">
        <v>41711</v>
      </c>
      <c r="B2465" s="24">
        <v>8050181562.3510504</v>
      </c>
      <c r="C2465" s="24">
        <f t="shared" si="305"/>
        <v>7680571253.5559702</v>
      </c>
      <c r="D2465" s="25">
        <f>LN(Data[[#This Row],[NVActual]])</f>
        <v>22.808960482451862</v>
      </c>
      <c r="E2465" s="26">
        <v>198172</v>
      </c>
      <c r="F2465" s="40">
        <f>Data[[#This Row],[DAA 
(n)]]^2</f>
        <v>39272141584</v>
      </c>
      <c r="G2465" s="41">
        <f t="shared" si="306"/>
        <v>35065386480</v>
      </c>
      <c r="H2465" s="28">
        <f>LN(Data[[#This Row],[Metcalfe
(n^2)]])</f>
        <v>24.393781238910574</v>
      </c>
      <c r="I2465" s="42">
        <f t="shared" si="307"/>
        <v>24.247474209710493</v>
      </c>
      <c r="J2465" s="40">
        <f>Data[[#This Row],[DAA 
(n)]]*LN(Data[[#This Row],[DAA 
(n)]])</f>
        <v>2417082.2078386932</v>
      </c>
      <c r="K2465" s="40">
        <f t="shared" si="308"/>
        <v>2254831.0455886004</v>
      </c>
      <c r="L2465" s="29">
        <f>LN(Data[[#This Row],[MA'[n*ln(n)']
30d]])</f>
        <v>14.628585603760992</v>
      </c>
      <c r="M2465" s="43">
        <f t="shared" si="309"/>
        <v>14.506223112935011</v>
      </c>
      <c r="N2465" s="40">
        <f>Data[[#This Row],[DAA 
(n)]]^1.5</f>
        <v>88219265.707578957</v>
      </c>
      <c r="O2465" s="40">
        <f t="shared" si="310"/>
        <v>80538639.217187405</v>
      </c>
      <c r="P2465" s="43">
        <f>LN(Data[[#This Row],[MA'[n^1.5']]])</f>
        <v>18.204247617505928</v>
      </c>
      <c r="Q2465" s="43">
        <f t="shared" si="311"/>
        <v>18.035455173392517</v>
      </c>
      <c r="R2465" s="30">
        <f>$O$1+$O$2*Data[[#This Row],[MA'[ln(n^2)']]]</f>
        <v>24.247474209710493</v>
      </c>
      <c r="S2465" s="30">
        <f>$Q$1+$Q$2*Data[[#This Row],[MA'[ln(n*ln(n))']]]</f>
        <v>20.455268136342767</v>
      </c>
      <c r="T2465" s="31">
        <f>$O$3*Data[[#This Row],[Metcalfe
(n^2)]]</f>
        <v>20421513623.68</v>
      </c>
      <c r="U2465" s="31">
        <f t="shared" si="304"/>
        <v>18234000969.600002</v>
      </c>
      <c r="V2465" s="30">
        <f>LN(Data[[#This Row],[MA'[NVA']
30d]]/Data[[#This Row],[MA'[NVMetcalfe calc']]])</f>
        <v>-0.86459410997128372</v>
      </c>
      <c r="W2465" s="30">
        <f>$Q$3+Data[[#This Row],[NVM
(scaled)]]/((Data[[#This Row],[Upper Bound]]-Data[[#This Row],[Lower Bound]])/2)</f>
        <v>0.13401522847440206</v>
      </c>
      <c r="X2465" s="30">
        <f>(Data[[#This Row],[Upper Bound]]+Data[[#This Row],[Lower Bound]])/2</f>
        <v>22.351371173026628</v>
      </c>
      <c r="Y2465" s="32">
        <f>LN(Data[[#This Row],[NVActual]]/Data[[#This Row],[MA'[n^2']
30d]])</f>
        <v>-1.4715198582393103</v>
      </c>
      <c r="Z2465" s="32">
        <f>LN(Data[[#This Row],[NVActual]]/Data[[#This Row],[MA'[n*ln(n)']
30d]])</f>
        <v>8.1803748786908681</v>
      </c>
      <c r="AA2465" s="32">
        <f>LN(Data[[#This Row],[NVActual]]/Data[[#This Row],[MA'[n^1.5']]])</f>
        <v>4.6047128649459328</v>
      </c>
      <c r="AB2465" s="32">
        <f>LN(Data[[#This Row],[NVActual]]/Data[[#This Row],[Metcalfe
(n^2)]])</f>
        <v>-1.584820756458714</v>
      </c>
      <c r="AC2465" s="34">
        <f>1+Data[[#This Row],[MA'[NVMetcalfe calc']]]/((Data[[#This Row],[NVM_norm
(scaled)]]-Data[[#This Row],[NV_fund.]])/2)</f>
        <v>-1641419528.4081378</v>
      </c>
    </row>
    <row r="2466" spans="1:29" x14ac:dyDescent="0.2">
      <c r="A2466" s="23">
        <v>41710</v>
      </c>
      <c r="B2466" s="24">
        <v>7937426467.9518604</v>
      </c>
      <c r="C2466" s="24">
        <f t="shared" si="305"/>
        <v>7689580633.9645777</v>
      </c>
      <c r="D2466" s="25">
        <f>LN(Data[[#This Row],[NVActual]])</f>
        <v>22.794854937242231</v>
      </c>
      <c r="E2466" s="26">
        <v>201998</v>
      </c>
      <c r="F2466" s="40">
        <f>Data[[#This Row],[DAA 
(n)]]^2</f>
        <v>40803192004</v>
      </c>
      <c r="G2466" s="41">
        <f t="shared" si="306"/>
        <v>34560220367.5</v>
      </c>
      <c r="H2466" s="28">
        <f>LN(Data[[#This Row],[Metcalfe
(n^2)]])</f>
        <v>24.432026150688454</v>
      </c>
      <c r="I2466" s="42">
        <f t="shared" si="307"/>
        <v>24.231221147846814</v>
      </c>
      <c r="J2466" s="40">
        <f>Data[[#This Row],[DAA 
(n)]]*LN(Data[[#This Row],[DAA 
(n)]])</f>
        <v>2467610.2091933833</v>
      </c>
      <c r="K2466" s="40">
        <f t="shared" si="308"/>
        <v>2236137.6302041737</v>
      </c>
      <c r="L2466" s="29">
        <f>LN(Data[[#This Row],[MA'[n*ln(n)']
30d]])</f>
        <v>14.620260663332548</v>
      </c>
      <c r="M2466" s="43">
        <f t="shared" si="309"/>
        <v>14.497704756251938</v>
      </c>
      <c r="N2466" s="40">
        <f>Data[[#This Row],[DAA 
(n)]]^1.5</f>
        <v>90786360.09018074</v>
      </c>
      <c r="O2466" s="40">
        <f t="shared" si="310"/>
        <v>79637964.978312388</v>
      </c>
      <c r="P2466" s="43">
        <f>LN(Data[[#This Row],[MA'[n^1.5']]])</f>
        <v>18.193001484075285</v>
      </c>
      <c r="Q2466" s="43">
        <f t="shared" si="311"/>
        <v>18.023656641351312</v>
      </c>
      <c r="R2466" s="30">
        <f>$O$1+$O$2*Data[[#This Row],[MA'[ln(n^2)']]]</f>
        <v>24.231221147846814</v>
      </c>
      <c r="S2466" s="30">
        <f>$Q$1+$Q$2*Data[[#This Row],[MA'[ln(n*ln(n))']]]</f>
        <v>20.441212847815695</v>
      </c>
      <c r="T2466" s="31">
        <f>$O$3*Data[[#This Row],[Metcalfe
(n^2)]]</f>
        <v>21217659842.080002</v>
      </c>
      <c r="U2466" s="31">
        <f t="shared" si="304"/>
        <v>17971314591.100002</v>
      </c>
      <c r="V2466" s="30">
        <f>LN(Data[[#This Row],[MA'[NVA']
30d]]/Data[[#This Row],[MA'[NVMetcalfe calc']]])</f>
        <v>-0.84891060479754865</v>
      </c>
      <c r="W2466" s="30">
        <f>$Q$3+Data[[#This Row],[NVM
(scaled)]]/((Data[[#This Row],[Upper Bound]]-Data[[#This Row],[Lower Bound]])/2)</f>
        <v>0.14202704712252023</v>
      </c>
      <c r="X2466" s="30">
        <f>(Data[[#This Row],[Upper Bound]]+Data[[#This Row],[Lower Bound]])/2</f>
        <v>22.336216997831254</v>
      </c>
      <c r="Y2466" s="29">
        <f>LN(Data[[#This Row],[NVActual]]/Data[[#This Row],[MA'[n^2']
30d]])</f>
        <v>-1.4711142199941278</v>
      </c>
      <c r="Z2466" s="29">
        <f>LN(Data[[#This Row],[NVActual]]/Data[[#This Row],[MA'[n*ln(n)']
30d]])</f>
        <v>8.1745942739096815</v>
      </c>
      <c r="AA2466" s="29">
        <f>LN(Data[[#This Row],[NVActual]]/Data[[#This Row],[MA'[n^1.5']]])</f>
        <v>4.6018534531669468</v>
      </c>
      <c r="AB2466" s="29">
        <f>LN(Data[[#This Row],[NVActual]]/Data[[#This Row],[Metcalfe
(n^2)]])</f>
        <v>-1.6371712134462248</v>
      </c>
      <c r="AC2466" s="26">
        <f>1+Data[[#This Row],[MA'[NVMetcalfe calc']]]/((Data[[#This Row],[NVM_norm
(scaled)]]-Data[[#This Row],[NV_fund.]])/2)</f>
        <v>-1619461185.1043499</v>
      </c>
    </row>
    <row r="2467" spans="1:29" x14ac:dyDescent="0.2">
      <c r="A2467" s="23">
        <v>41709</v>
      </c>
      <c r="B2467" s="24">
        <v>7923393434.7315598</v>
      </c>
      <c r="C2467" s="24">
        <f t="shared" si="305"/>
        <v>7707851270.542635</v>
      </c>
      <c r="D2467" s="25">
        <f>LN(Data[[#This Row],[NVActual]])</f>
        <v>22.793085414989523</v>
      </c>
      <c r="E2467" s="26">
        <v>192707</v>
      </c>
      <c r="F2467" s="40">
        <f>Data[[#This Row],[DAA 
(n)]]^2</f>
        <v>37135987849</v>
      </c>
      <c r="G2467" s="41">
        <f t="shared" si="306"/>
        <v>34167270419.666668</v>
      </c>
      <c r="H2467" s="28">
        <f>LN(Data[[#This Row],[Metcalfe
(n^2)]])</f>
        <v>24.337852359275725</v>
      </c>
      <c r="I2467" s="42">
        <f t="shared" si="307"/>
        <v>24.219855883270853</v>
      </c>
      <c r="J2467" s="40">
        <f>Data[[#This Row],[DAA 
(n)]]*LN(Data[[#This Row],[DAA 
(n)]])</f>
        <v>2345037.2572994735</v>
      </c>
      <c r="K2467" s="40">
        <f t="shared" si="308"/>
        <v>2222277.2946688542</v>
      </c>
      <c r="L2467" s="29">
        <f>LN(Data[[#This Row],[MA'[n*ln(n)']
30d]])</f>
        <v>14.614043036475946</v>
      </c>
      <c r="M2467" s="43">
        <f t="shared" si="309"/>
        <v>14.489134790892191</v>
      </c>
      <c r="N2467" s="40">
        <f>Data[[#This Row],[DAA 
(n)]]^1.5</f>
        <v>84595300.167427972</v>
      </c>
      <c r="O2467" s="40">
        <f t="shared" si="310"/>
        <v>78955130.371398211</v>
      </c>
      <c r="P2467" s="43">
        <f>LN(Data[[#This Row],[MA'[n^1.5']]])</f>
        <v>18.184390279092945</v>
      </c>
      <c r="Q2467" s="43">
        <f t="shared" si="311"/>
        <v>18.011794950121875</v>
      </c>
      <c r="R2467" s="30">
        <f>$O$1+$O$2*Data[[#This Row],[MA'[ln(n^2)']]]</f>
        <v>24.219855883270853</v>
      </c>
      <c r="S2467" s="30">
        <f>$Q$1+$Q$2*Data[[#This Row],[MA'[ln(n*ln(n))']]]</f>
        <v>20.427072404972112</v>
      </c>
      <c r="T2467" s="31">
        <f>$O$3*Data[[#This Row],[Metcalfe
(n^2)]]</f>
        <v>19310713681.48</v>
      </c>
      <c r="U2467" s="31">
        <f t="shared" si="304"/>
        <v>17766980618.226669</v>
      </c>
      <c r="V2467" s="30">
        <f>LN(Data[[#This Row],[MA'[NVA']
30d]]/Data[[#This Row],[MA'[NVMetcalfe calc']]])</f>
        <v>-0.83510225826781981</v>
      </c>
      <c r="W2467" s="30">
        <f>$Q$3+Data[[#This Row],[NVM
(scaled)]]/((Data[[#This Row],[Upper Bound]]-Data[[#This Row],[Lower Bound]])/2)</f>
        <v>0.14963620752619061</v>
      </c>
      <c r="X2467" s="30">
        <f>(Data[[#This Row],[Upper Bound]]+Data[[#This Row],[Lower Bound]])/2</f>
        <v>22.323464144121481</v>
      </c>
      <c r="Y2467" s="32">
        <f>LN(Data[[#This Row],[NVActual]]/Data[[#This Row],[MA'[n^2']
30d]])</f>
        <v>-1.461448602530627</v>
      </c>
      <c r="Z2467" s="32">
        <f>LN(Data[[#This Row],[NVActual]]/Data[[#This Row],[MA'[n*ln(n)']
30d]])</f>
        <v>8.1790423785135751</v>
      </c>
      <c r="AA2467" s="32">
        <f>LN(Data[[#This Row],[NVActual]]/Data[[#This Row],[MA'[n^1.5']]])</f>
        <v>4.6086951358965784</v>
      </c>
      <c r="AB2467" s="32">
        <f>LN(Data[[#This Row],[NVActual]]/Data[[#This Row],[Metcalfe
(n^2)]])</f>
        <v>-1.544766944286202</v>
      </c>
      <c r="AC2467" s="34">
        <f>1+Data[[#This Row],[MA'[NVMetcalfe calc']]]/((Data[[#This Row],[NVM_norm
(scaled)]]-Data[[#This Row],[NV_fund.]])/2)</f>
        <v>-1602518127.0408838</v>
      </c>
    </row>
    <row r="2468" spans="1:29" x14ac:dyDescent="0.2">
      <c r="A2468" s="23">
        <v>41708</v>
      </c>
      <c r="B2468" s="24">
        <v>7850957580.55581</v>
      </c>
      <c r="C2468" s="24">
        <f t="shared" si="305"/>
        <v>7727304376.475358</v>
      </c>
      <c r="D2468" s="25">
        <f>LN(Data[[#This Row],[NVActual]])</f>
        <v>22.783901346085369</v>
      </c>
      <c r="E2468" s="26">
        <v>209703</v>
      </c>
      <c r="F2468" s="40">
        <f>Data[[#This Row],[DAA 
(n)]]^2</f>
        <v>43975348209</v>
      </c>
      <c r="G2468" s="41">
        <f t="shared" si="306"/>
        <v>33500058456.833332</v>
      </c>
      <c r="H2468" s="28">
        <f>LN(Data[[#This Row],[Metcalfe
(n^2)]])</f>
        <v>24.50689504587865</v>
      </c>
      <c r="I2468" s="42">
        <f t="shared" si="307"/>
        <v>24.194043855787051</v>
      </c>
      <c r="J2468" s="40">
        <f>Data[[#This Row],[DAA 
(n)]]*LN(Data[[#This Row],[DAA 
(n)]])</f>
        <v>2569584.7059029453</v>
      </c>
      <c r="K2468" s="40">
        <f t="shared" si="308"/>
        <v>2195494.2920820592</v>
      </c>
      <c r="L2468" s="29">
        <f>LN(Data[[#This Row],[MA'[n*ln(n)']
30d]])</f>
        <v>14.601917769154548</v>
      </c>
      <c r="M2468" s="43">
        <f t="shared" si="309"/>
        <v>14.480439708954416</v>
      </c>
      <c r="N2468" s="40">
        <f>Data[[#This Row],[DAA 
(n)]]^1.5</f>
        <v>96030008.046818078</v>
      </c>
      <c r="O2468" s="40">
        <f t="shared" si="310"/>
        <v>77712896.508490711</v>
      </c>
      <c r="P2468" s="43">
        <f>LN(Data[[#This Row],[MA'[n^1.5']]])</f>
        <v>18.168531779795266</v>
      </c>
      <c r="Q2468" s="43">
        <f t="shared" si="311"/>
        <v>17.999755821780447</v>
      </c>
      <c r="R2468" s="30">
        <f>$O$1+$O$2*Data[[#This Row],[MA'[ln(n^2)']]]</f>
        <v>24.194043855787051</v>
      </c>
      <c r="S2468" s="30">
        <f>$Q$1+$Q$2*Data[[#This Row],[MA'[ln(n*ln(n))']]]</f>
        <v>20.412725519774785</v>
      </c>
      <c r="T2468" s="31">
        <f>$O$3*Data[[#This Row],[Metcalfe
(n^2)]]</f>
        <v>22867181068.68</v>
      </c>
      <c r="U2468" s="31">
        <f t="shared" si="304"/>
        <v>17420030397.553337</v>
      </c>
      <c r="V2468" s="30">
        <f>LN(Data[[#This Row],[MA'[NVA']
30d]]/Data[[#This Row],[MA'[NVMetcalfe calc']]])</f>
        <v>-0.81286063694021182</v>
      </c>
      <c r="W2468" s="30">
        <f>$Q$3+Data[[#This Row],[NVM
(scaled)]]/((Data[[#This Row],[Upper Bound]]-Data[[#This Row],[Lower Bound]])/2)</f>
        <v>0.16006495369683937</v>
      </c>
      <c r="X2468" s="30">
        <f>(Data[[#This Row],[Upper Bound]]+Data[[#This Row],[Lower Bound]])/2</f>
        <v>22.30338468778092</v>
      </c>
      <c r="Y2468" s="29">
        <f>LN(Data[[#This Row],[NVActual]]/Data[[#This Row],[MA'[n^2']
30d]])</f>
        <v>-1.4509116746706399</v>
      </c>
      <c r="Z2468" s="29">
        <f>LN(Data[[#This Row],[NVActual]]/Data[[#This Row],[MA'[n*ln(n)']
30d]])</f>
        <v>8.1819835769308202</v>
      </c>
      <c r="AA2468" s="29">
        <f>LN(Data[[#This Row],[NVActual]]/Data[[#This Row],[MA'[n^1.5']]])</f>
        <v>4.6153695662901022</v>
      </c>
      <c r="AB2468" s="29">
        <f>LN(Data[[#This Row],[NVActual]]/Data[[#This Row],[Metcalfe
(n^2)]])</f>
        <v>-1.72299369979328</v>
      </c>
      <c r="AC2468" s="26">
        <f>1+Data[[#This Row],[MA'[NVMetcalfe calc']]]/((Data[[#This Row],[NVM_norm
(scaled)]]-Data[[#This Row],[NV_fund.]])/2)</f>
        <v>-1573389229.4088058</v>
      </c>
    </row>
    <row r="2469" spans="1:29" x14ac:dyDescent="0.2">
      <c r="A2469" s="23">
        <v>41707</v>
      </c>
      <c r="B2469" s="24">
        <v>8003898568.5255604</v>
      </c>
      <c r="C2469" s="24">
        <f t="shared" si="305"/>
        <v>7745082871.3717098</v>
      </c>
      <c r="D2469" s="25">
        <f>LN(Data[[#This Row],[NVActual]])</f>
        <v>22.803194580989594</v>
      </c>
      <c r="E2469" s="26">
        <v>172480</v>
      </c>
      <c r="F2469" s="40">
        <f>Data[[#This Row],[DAA 
(n)]]^2</f>
        <v>29749350400</v>
      </c>
      <c r="G2469" s="41">
        <f t="shared" si="306"/>
        <v>32729846200.566666</v>
      </c>
      <c r="H2469" s="28">
        <f>LN(Data[[#This Row],[Metcalfe
(n^2)]])</f>
        <v>24.116073133405539</v>
      </c>
      <c r="I2469" s="42">
        <f t="shared" si="307"/>
        <v>24.169198344518581</v>
      </c>
      <c r="J2469" s="40">
        <f>Data[[#This Row],[DAA 
(n)]]*LN(Data[[#This Row],[DAA 
(n)]])</f>
        <v>2079770.1470248937</v>
      </c>
      <c r="K2469" s="40">
        <f t="shared" si="308"/>
        <v>2167051.7076039952</v>
      </c>
      <c r="L2469" s="29">
        <f>LN(Data[[#This Row],[MA'[n*ln(n)']
30d]])</f>
        <v>14.588878141610834</v>
      </c>
      <c r="M2469" s="43">
        <f t="shared" si="309"/>
        <v>14.472128313657747</v>
      </c>
      <c r="N2469" s="40">
        <f>Data[[#This Row],[DAA 
(n)]]^1.5</f>
        <v>71632171.243038639</v>
      </c>
      <c r="O2469" s="40">
        <f t="shared" si="310"/>
        <v>76342122.029322803</v>
      </c>
      <c r="P2469" s="43">
        <f>LN(Data[[#This Row],[MA'[n^1.5']]])</f>
        <v>18.150735401978114</v>
      </c>
      <c r="Q2469" s="43">
        <f t="shared" si="311"/>
        <v>17.988218352291415</v>
      </c>
      <c r="R2469" s="30">
        <f>$O$1+$O$2*Data[[#This Row],[MA'[ln(n^2)']]]</f>
        <v>24.169198344518581</v>
      </c>
      <c r="S2469" s="30">
        <f>$Q$1+$Q$2*Data[[#This Row],[MA'[ln(n*ln(n))']]]</f>
        <v>20.399011717535281</v>
      </c>
      <c r="T2469" s="31">
        <f>$O$3*Data[[#This Row],[Metcalfe
(n^2)]]</f>
        <v>15469662208</v>
      </c>
      <c r="U2469" s="31">
        <f t="shared" si="304"/>
        <v>17019520024.294668</v>
      </c>
      <c r="V2469" s="30">
        <f>LN(Data[[#This Row],[MA'[NVA']
30d]]/Data[[#This Row],[MA'[NVMetcalfe calc']]])</f>
        <v>-0.78730274826481816</v>
      </c>
      <c r="W2469" s="30">
        <f>$Q$3+Data[[#This Row],[NVM
(scaled)]]/((Data[[#This Row],[Upper Bound]]-Data[[#This Row],[Lower Bound]])/2)</f>
        <v>0.1723534343737379</v>
      </c>
      <c r="X2469" s="30">
        <f>(Data[[#This Row],[Upper Bound]]+Data[[#This Row],[Lower Bound]])/2</f>
        <v>22.284105031026932</v>
      </c>
      <c r="Y2469" s="32">
        <f>LN(Data[[#This Row],[NVActual]]/Data[[#This Row],[MA'[n^2']
30d]])</f>
        <v>-1.4083586454233223</v>
      </c>
      <c r="Z2469" s="32">
        <f>LN(Data[[#This Row],[NVActual]]/Data[[#This Row],[MA'[n*ln(n)']
30d]])</f>
        <v>8.2143164393787593</v>
      </c>
      <c r="AA2469" s="32">
        <f>LN(Data[[#This Row],[NVActual]]/Data[[#This Row],[MA'[n^1.5']]])</f>
        <v>4.6524591790114815</v>
      </c>
      <c r="AB2469" s="32">
        <f>LN(Data[[#This Row],[NVActual]]/Data[[#This Row],[Metcalfe
(n^2)]])</f>
        <v>-1.3128785524159448</v>
      </c>
      <c r="AC2469" s="34">
        <f>1+Data[[#This Row],[MA'[NVMetcalfe calc']]]/((Data[[#This Row],[NVM_norm
(scaled)]]-Data[[#This Row],[NV_fund.]])/2)</f>
        <v>-1539409479.96312</v>
      </c>
    </row>
    <row r="2470" spans="1:29" x14ac:dyDescent="0.2">
      <c r="A2470" s="23">
        <v>41706</v>
      </c>
      <c r="B2470" s="24">
        <v>7763031842.0932198</v>
      </c>
      <c r="C2470" s="24">
        <f t="shared" si="305"/>
        <v>7771631267.8103065</v>
      </c>
      <c r="D2470" s="25">
        <f>LN(Data[[#This Row],[NVActual]])</f>
        <v>22.772638796138331</v>
      </c>
      <c r="E2470" s="26">
        <v>171767</v>
      </c>
      <c r="F2470" s="40">
        <f>Data[[#This Row],[DAA 
(n)]]^2</f>
        <v>29503902289</v>
      </c>
      <c r="G2470" s="41">
        <f t="shared" si="306"/>
        <v>32694746520.566666</v>
      </c>
      <c r="H2470" s="28">
        <f>LN(Data[[#This Row],[Metcalfe
(n^2)]])</f>
        <v>24.10778837252688</v>
      </c>
      <c r="I2470" s="42">
        <f t="shared" si="307"/>
        <v>24.167997110818405</v>
      </c>
      <c r="J2470" s="40">
        <f>Data[[#This Row],[DAA 
(n)]]*LN(Data[[#This Row],[DAA 
(n)]])</f>
        <v>2070461.2426919122</v>
      </c>
      <c r="K2470" s="40">
        <f t="shared" si="308"/>
        <v>2165712.0046887421</v>
      </c>
      <c r="L2470" s="29">
        <f>LN(Data[[#This Row],[MA'[n*ln(n)']
30d]])</f>
        <v>14.588259735878648</v>
      </c>
      <c r="M2470" s="43">
        <f t="shared" si="309"/>
        <v>14.464171778218713</v>
      </c>
      <c r="N2470" s="40">
        <f>Data[[#This Row],[DAA 
(n)]]^1.5</f>
        <v>71188459.629877254</v>
      </c>
      <c r="O2470" s="40">
        <f t="shared" si="310"/>
        <v>76278451.112726375</v>
      </c>
      <c r="P2470" s="43">
        <f>LN(Data[[#This Row],[MA'[n^1.5']]])</f>
        <v>18.149901033203584</v>
      </c>
      <c r="Q2470" s="43">
        <f t="shared" si="311"/>
        <v>17.977165684184175</v>
      </c>
      <c r="R2470" s="30">
        <f>$O$1+$O$2*Data[[#This Row],[MA'[ln(n^2)']]]</f>
        <v>24.167997110818405</v>
      </c>
      <c r="S2470" s="30">
        <f>$Q$1+$Q$2*Data[[#This Row],[MA'[ln(n*ln(n))']]]</f>
        <v>20.385883434060876</v>
      </c>
      <c r="T2470" s="31">
        <f>$O$3*Data[[#This Row],[Metcalfe
(n^2)]]</f>
        <v>15342029190.280001</v>
      </c>
      <c r="U2470" s="31">
        <f t="shared" si="304"/>
        <v>17001268190.694668</v>
      </c>
      <c r="V2470" s="30">
        <f>LN(Data[[#This Row],[MA'[NVA']
30d]]/Data[[#This Row],[MA'[NVMetcalfe calc']]])</f>
        <v>-0.78280785400499264</v>
      </c>
      <c r="W2470" s="30">
        <f>$Q$3+Data[[#This Row],[NVM
(scaled)]]/((Data[[#This Row],[Upper Bound]]-Data[[#This Row],[Lower Bound]])/2)</f>
        <v>0.17604742167553922</v>
      </c>
      <c r="X2470" s="30">
        <f>(Data[[#This Row],[Upper Bound]]+Data[[#This Row],[Lower Bound]])/2</f>
        <v>22.276940272439639</v>
      </c>
      <c r="Y2470" s="29">
        <f>LN(Data[[#This Row],[NVActual]]/Data[[#This Row],[MA'[n^2']
30d]])</f>
        <v>-1.4378414489411859</v>
      </c>
      <c r="Z2470" s="29">
        <f>LN(Data[[#This Row],[NVActual]]/Data[[#This Row],[MA'[n*ln(n)']
30d]])</f>
        <v>8.1843790602596851</v>
      </c>
      <c r="AA2470" s="29">
        <f>LN(Data[[#This Row],[NVActual]]/Data[[#This Row],[MA'[n^1.5']]])</f>
        <v>4.622737762934749</v>
      </c>
      <c r="AB2470" s="29">
        <f>LN(Data[[#This Row],[NVActual]]/Data[[#This Row],[Metcalfe
(n^2)]])</f>
        <v>-1.3351495763885464</v>
      </c>
      <c r="AC2470" s="26">
        <f>1+Data[[#This Row],[MA'[NVMetcalfe calc']]]/((Data[[#This Row],[NVM_norm
(scaled)]]-Data[[#This Row],[NV_fund.]])/2)</f>
        <v>-1538514149.1291771</v>
      </c>
    </row>
    <row r="2471" spans="1:29" x14ac:dyDescent="0.2">
      <c r="A2471" s="23">
        <v>41705</v>
      </c>
      <c r="B2471" s="24">
        <v>7888356429.4459896</v>
      </c>
      <c r="C2471" s="24">
        <f t="shared" si="305"/>
        <v>7827546130.0866699</v>
      </c>
      <c r="D2471" s="25">
        <f>LN(Data[[#This Row],[NVActual]])</f>
        <v>22.788653639514667</v>
      </c>
      <c r="E2471" s="26">
        <v>181365</v>
      </c>
      <c r="F2471" s="40">
        <f>Data[[#This Row],[DAA 
(n)]]^2</f>
        <v>32893263225</v>
      </c>
      <c r="G2471" s="41">
        <f t="shared" si="306"/>
        <v>32586796056.133335</v>
      </c>
      <c r="H2471" s="28">
        <f>LN(Data[[#This Row],[Metcalfe
(n^2)]])</f>
        <v>24.216533708552912</v>
      </c>
      <c r="I2471" s="42">
        <f t="shared" si="307"/>
        <v>24.164121427644446</v>
      </c>
      <c r="J2471" s="40">
        <f>Data[[#This Row],[DAA 
(n)]]*LN(Data[[#This Row],[DAA 
(n)]])</f>
        <v>2196015.8180258493</v>
      </c>
      <c r="K2471" s="40">
        <f t="shared" si="308"/>
        <v>2161500.1188707417</v>
      </c>
      <c r="L2471" s="29">
        <f>LN(Data[[#This Row],[MA'[n*ln(n)']
30d]])</f>
        <v>14.586313038084382</v>
      </c>
      <c r="M2471" s="43">
        <f t="shared" si="309"/>
        <v>14.456040679929357</v>
      </c>
      <c r="N2471" s="40">
        <f>Data[[#This Row],[DAA 
(n)]]^1.5</f>
        <v>77237857.847056478</v>
      </c>
      <c r="O2471" s="40">
        <f t="shared" si="310"/>
        <v>76080288.892178506</v>
      </c>
      <c r="P2471" s="43">
        <f>LN(Data[[#This Row],[MA'[n^1.5']]])</f>
        <v>18.147299773410005</v>
      </c>
      <c r="Q2471" s="43">
        <f t="shared" si="311"/>
        <v>17.965861138972191</v>
      </c>
      <c r="R2471" s="30">
        <f>$O$1+$O$2*Data[[#This Row],[MA'[ln(n^2)']]]</f>
        <v>24.164121427644446</v>
      </c>
      <c r="S2471" s="30">
        <f>$Q$1+$Q$2*Data[[#This Row],[MA'[ln(n*ln(n))']]]</f>
        <v>20.372467121883439</v>
      </c>
      <c r="T2471" s="31">
        <f>$O$3*Data[[#This Row],[Metcalfe
(n^2)]]</f>
        <v>17104496877</v>
      </c>
      <c r="U2471" s="31">
        <f t="shared" si="304"/>
        <v>16945133949.189335</v>
      </c>
      <c r="V2471" s="30">
        <f>LN(Data[[#This Row],[MA'[NVA']
30d]]/Data[[#This Row],[MA'[NVMetcalfe calc']]])</f>
        <v>-0.77233164242970465</v>
      </c>
      <c r="W2471" s="30">
        <f>$Q$3+Data[[#This Row],[NVM
(scaled)]]/((Data[[#This Row],[Upper Bound]]-Data[[#This Row],[Lower Bound]])/2)</f>
        <v>0.18261494843755632</v>
      </c>
      <c r="X2471" s="30">
        <f>(Data[[#This Row],[Upper Bound]]+Data[[#This Row],[Lower Bound]])/2</f>
        <v>22.268294274763942</v>
      </c>
      <c r="Y2471" s="32">
        <f>LN(Data[[#This Row],[NVActual]]/Data[[#This Row],[MA'[n^2']
30d]])</f>
        <v>-1.4185193748050591</v>
      </c>
      <c r="Z2471" s="32">
        <f>LN(Data[[#This Row],[NVActual]]/Data[[#This Row],[MA'[n*ln(n)']
30d]])</f>
        <v>8.2023406014302864</v>
      </c>
      <c r="AA2471" s="32">
        <f>LN(Data[[#This Row],[NVActual]]/Data[[#This Row],[MA'[n^1.5']]])</f>
        <v>4.6413538661046623</v>
      </c>
      <c r="AB2471" s="32">
        <f>LN(Data[[#This Row],[NVActual]]/Data[[#This Row],[Metcalfe
(n^2)]])</f>
        <v>-1.427880069038246</v>
      </c>
      <c r="AC2471" s="34">
        <f>1+Data[[#This Row],[MA'[NVMetcalfe calc']]]/((Data[[#This Row],[NVM_norm
(scaled)]]-Data[[#This Row],[NV_fund.]])/2)</f>
        <v>-1534490625.1489127</v>
      </c>
    </row>
    <row r="2472" spans="1:29" x14ac:dyDescent="0.2">
      <c r="A2472" s="23">
        <v>41704</v>
      </c>
      <c r="B2472" s="24">
        <v>8334368086.5053396</v>
      </c>
      <c r="C2472" s="24">
        <f t="shared" si="305"/>
        <v>7887779622.3783302</v>
      </c>
      <c r="D2472" s="25">
        <f>LN(Data[[#This Row],[NVActual]])</f>
        <v>22.843653535818639</v>
      </c>
      <c r="E2472" s="26">
        <v>191203</v>
      </c>
      <c r="F2472" s="40">
        <f>Data[[#This Row],[DAA 
(n)]]^2</f>
        <v>36558587209</v>
      </c>
      <c r="G2472" s="41">
        <f t="shared" si="306"/>
        <v>32307127489.466667</v>
      </c>
      <c r="H2472" s="28">
        <f>LN(Data[[#This Row],[Metcalfe
(n^2)]])</f>
        <v>24.322181939705828</v>
      </c>
      <c r="I2472" s="42">
        <f t="shared" si="307"/>
        <v>24.15430596443473</v>
      </c>
      <c r="J2472" s="40">
        <f>Data[[#This Row],[DAA 
(n)]]*LN(Data[[#This Row],[DAA 
(n)]])</f>
        <v>2325237.0767087867</v>
      </c>
      <c r="K2472" s="40">
        <f t="shared" si="308"/>
        <v>2150710.2782375854</v>
      </c>
      <c r="L2472" s="29">
        <f>LN(Data[[#This Row],[MA'[n*ln(n)']
30d]])</f>
        <v>14.581308707517316</v>
      </c>
      <c r="M2472" s="43">
        <f t="shared" si="309"/>
        <v>14.447801301415934</v>
      </c>
      <c r="N2472" s="40">
        <f>Data[[#This Row],[DAA 
(n)]]^1.5</f>
        <v>83606886.977822721</v>
      </c>
      <c r="O2472" s="40">
        <f t="shared" si="310"/>
        <v>75570103.523810625</v>
      </c>
      <c r="P2472" s="43">
        <f>LN(Data[[#This Row],[MA'[n^1.5']]])</f>
        <v>18.140571306902153</v>
      </c>
      <c r="Q2472" s="43">
        <f t="shared" si="311"/>
        <v>17.954398607867265</v>
      </c>
      <c r="R2472" s="30">
        <f>$O$1+$O$2*Data[[#This Row],[MA'[ln(n^2)']]]</f>
        <v>24.15430596443473</v>
      </c>
      <c r="S2472" s="30">
        <f>$Q$1+$Q$2*Data[[#This Row],[MA'[ln(n*ln(n))']]]</f>
        <v>20.358872147336289</v>
      </c>
      <c r="T2472" s="31">
        <f>$O$3*Data[[#This Row],[Metcalfe
(n^2)]]</f>
        <v>19010465348.68</v>
      </c>
      <c r="U2472" s="31">
        <f t="shared" si="304"/>
        <v>16799706294.522669</v>
      </c>
      <c r="V2472" s="30">
        <f>LN(Data[[#This Row],[MA'[NVA']
30d]]/Data[[#This Row],[MA'[NVMetcalfe calc']]])</f>
        <v>-0.75604672521691396</v>
      </c>
      <c r="W2472" s="30">
        <f>$Q$3+Data[[#This Row],[NVM
(scaled)]]/((Data[[#This Row],[Upper Bound]]-Data[[#This Row],[Lower Bound]])/2)</f>
        <v>0.19160194504727174</v>
      </c>
      <c r="X2472" s="30">
        <f>(Data[[#This Row],[Upper Bound]]+Data[[#This Row],[Lower Bound]])/2</f>
        <v>22.25658905588551</v>
      </c>
      <c r="Y2472" s="29">
        <f>LN(Data[[#This Row],[NVActual]]/Data[[#This Row],[MA'[n^2']
30d]])</f>
        <v>-1.35490017232194</v>
      </c>
      <c r="Z2472" s="29">
        <f>LN(Data[[#This Row],[NVActual]]/Data[[#This Row],[MA'[n*ln(n)']
30d]])</f>
        <v>8.262344828301325</v>
      </c>
      <c r="AA2472" s="29">
        <f>LN(Data[[#This Row],[NVActual]]/Data[[#This Row],[MA'[n^1.5']]])</f>
        <v>4.7030822289164869</v>
      </c>
      <c r="AB2472" s="29">
        <f>LN(Data[[#This Row],[NVActual]]/Data[[#This Row],[Metcalfe
(n^2)]])</f>
        <v>-1.4785284038871893</v>
      </c>
      <c r="AC2472" s="26">
        <f>1+Data[[#This Row],[MA'[NVMetcalfe calc']]]/((Data[[#This Row],[NVM_norm
(scaled)]]-Data[[#This Row],[NV_fund.]])/2)</f>
        <v>-1522747890.0486846</v>
      </c>
    </row>
    <row r="2473" spans="1:29" x14ac:dyDescent="0.2">
      <c r="A2473" s="23">
        <v>41703</v>
      </c>
      <c r="B2473" s="24">
        <v>8364246723.9150295</v>
      </c>
      <c r="C2473" s="24">
        <f t="shared" si="305"/>
        <v>7939462632.1492968</v>
      </c>
      <c r="D2473" s="25">
        <f>LN(Data[[#This Row],[NVActual]])</f>
        <v>22.847232116393734</v>
      </c>
      <c r="E2473" s="26">
        <v>204980</v>
      </c>
      <c r="F2473" s="40">
        <f>Data[[#This Row],[DAA 
(n)]]^2</f>
        <v>42016800400</v>
      </c>
      <c r="G2473" s="41">
        <f t="shared" si="306"/>
        <v>32013115792.633335</v>
      </c>
      <c r="H2473" s="28">
        <f>LN(Data[[#This Row],[Metcalfe
(n^2)]])</f>
        <v>24.461335384771107</v>
      </c>
      <c r="I2473" s="42">
        <f t="shared" si="307"/>
        <v>24.145102488787458</v>
      </c>
      <c r="J2473" s="40">
        <f>Data[[#This Row],[DAA 
(n)]]*LN(Data[[#This Row],[DAA 
(n)]])</f>
        <v>2507042.2635851908</v>
      </c>
      <c r="K2473" s="40">
        <f t="shared" si="308"/>
        <v>2139949.4780778107</v>
      </c>
      <c r="L2473" s="29">
        <f>LN(Data[[#This Row],[MA'[n*ln(n)']
30d]])</f>
        <v>14.576292778344497</v>
      </c>
      <c r="M2473" s="43">
        <f t="shared" si="309"/>
        <v>14.439929399783525</v>
      </c>
      <c r="N2473" s="40">
        <f>Data[[#This Row],[DAA 
(n)]]^1.5</f>
        <v>92804114.919501334</v>
      </c>
      <c r="O2473" s="40">
        <f t="shared" si="310"/>
        <v>75048831.507374823</v>
      </c>
      <c r="P2473" s="43">
        <f>LN(Data[[#This Row],[MA'[n^1.5']]])</f>
        <v>18.133649546400552</v>
      </c>
      <c r="Q2473" s="43">
        <f t="shared" si="311"/>
        <v>17.943456367176964</v>
      </c>
      <c r="R2473" s="30">
        <f>$O$1+$O$2*Data[[#This Row],[MA'[ln(n^2)']]]</f>
        <v>24.145102488787458</v>
      </c>
      <c r="S2473" s="30">
        <f>$Q$1+$Q$2*Data[[#This Row],[MA'[ln(n*ln(n))']]]</f>
        <v>20.345883509642814</v>
      </c>
      <c r="T2473" s="31">
        <f>$O$3*Data[[#This Row],[Metcalfe
(n^2)]]</f>
        <v>21848736208</v>
      </c>
      <c r="U2473" s="31">
        <f t="shared" si="304"/>
        <v>16646820212.169336</v>
      </c>
      <c r="V2473" s="30">
        <f>LN(Data[[#This Row],[MA'[NVA']
30d]]/Data[[#This Row],[MA'[NVMetcalfe calc']]])</f>
        <v>-0.74037362554156816</v>
      </c>
      <c r="W2473" s="30">
        <f>$Q$3+Data[[#This Row],[NVM
(scaled)]]/((Data[[#This Row],[Upper Bound]]-Data[[#This Row],[Lower Bound]])/2)</f>
        <v>0.20024956465749399</v>
      </c>
      <c r="X2473" s="30">
        <f>(Data[[#This Row],[Upper Bound]]+Data[[#This Row],[Lower Bound]])/2</f>
        <v>22.245492999215138</v>
      </c>
      <c r="Y2473" s="32">
        <f>LN(Data[[#This Row],[NVActual]]/Data[[#This Row],[MA'[n^2']
30d]])</f>
        <v>-1.3421794078990399</v>
      </c>
      <c r="Z2473" s="32">
        <f>LN(Data[[#This Row],[NVActual]]/Data[[#This Row],[MA'[n*ln(n)']
30d]])</f>
        <v>8.2709393380492351</v>
      </c>
      <c r="AA2473" s="32">
        <f>LN(Data[[#This Row],[NVActual]]/Data[[#This Row],[MA'[n^1.5']]])</f>
        <v>4.7135825699931813</v>
      </c>
      <c r="AB2473" s="32">
        <f>LN(Data[[#This Row],[NVActual]]/Data[[#This Row],[Metcalfe
(n^2)]])</f>
        <v>-1.6141032683773757</v>
      </c>
      <c r="AC2473" s="34">
        <f>1+Data[[#This Row],[MA'[NVMetcalfe calc']]]/((Data[[#This Row],[NVM_norm
(scaled)]]-Data[[#This Row],[NV_fund.]])/2)</f>
        <v>-1510241449.6409254</v>
      </c>
    </row>
    <row r="2474" spans="1:29" x14ac:dyDescent="0.2">
      <c r="A2474" s="23">
        <v>41702</v>
      </c>
      <c r="B2474" s="24">
        <v>8413679684.5863504</v>
      </c>
      <c r="C2474" s="24">
        <f t="shared" si="305"/>
        <v>7992883542.2745304</v>
      </c>
      <c r="D2474" s="25">
        <f>LN(Data[[#This Row],[NVActual]])</f>
        <v>22.853124752051642</v>
      </c>
      <c r="E2474" s="26">
        <v>230183</v>
      </c>
      <c r="F2474" s="40">
        <f>Data[[#This Row],[DAA 
(n)]]^2</f>
        <v>52984213489</v>
      </c>
      <c r="G2474" s="41">
        <f t="shared" si="306"/>
        <v>31641935258</v>
      </c>
      <c r="H2474" s="28">
        <f>LN(Data[[#This Row],[Metcalfe
(n^2)]])</f>
        <v>24.693259847431708</v>
      </c>
      <c r="I2474" s="42">
        <f t="shared" si="307"/>
        <v>24.134838622343132</v>
      </c>
      <c r="J2474" s="40">
        <f>Data[[#This Row],[DAA 
(n)]]*LN(Data[[#This Row],[DAA 
(n)]])</f>
        <v>2841984.3157306863</v>
      </c>
      <c r="K2474" s="40">
        <f t="shared" si="308"/>
        <v>2127123.145009594</v>
      </c>
      <c r="L2474" s="29">
        <f>LN(Data[[#This Row],[MA'[n*ln(n)']
30d]])</f>
        <v>14.57028098860876</v>
      </c>
      <c r="M2474" s="43">
        <f t="shared" si="309"/>
        <v>14.431955246294914</v>
      </c>
      <c r="N2474" s="40">
        <f>Data[[#This Row],[DAA 
(n)]]^1.5</f>
        <v>110435796.79405826</v>
      </c>
      <c r="O2474" s="40">
        <f t="shared" si="310"/>
        <v>74410925.33875753</v>
      </c>
      <c r="P2474" s="43">
        <f>LN(Data[[#This Row],[MA'[n^1.5']]])</f>
        <v>18.125113334973552</v>
      </c>
      <c r="Q2474" s="43">
        <f t="shared" si="311"/>
        <v>17.932365501386915</v>
      </c>
      <c r="R2474" s="30">
        <f>$O$1+$O$2*Data[[#This Row],[MA'[ln(n^2)']]]</f>
        <v>24.134838622343132</v>
      </c>
      <c r="S2474" s="30">
        <f>$Q$1+$Q$2*Data[[#This Row],[MA'[ln(n*ln(n))']]]</f>
        <v>20.332726156386606</v>
      </c>
      <c r="T2474" s="31">
        <f>$O$3*Data[[#This Row],[Metcalfe
(n^2)]]</f>
        <v>27551791014.280003</v>
      </c>
      <c r="U2474" s="31">
        <f t="shared" si="304"/>
        <v>16453806334.160002</v>
      </c>
      <c r="V2474" s="30">
        <f>LN(Data[[#This Row],[MA'[NVA']
30d]]/Data[[#This Row],[MA'[NVMetcalfe calc']]])</f>
        <v>-0.72200524996678106</v>
      </c>
      <c r="W2474" s="30">
        <f>$Q$3+Data[[#This Row],[NVM
(scaled)]]/((Data[[#This Row],[Upper Bound]]-Data[[#This Row],[Lower Bound]])/2)</f>
        <v>0.21020836762116091</v>
      </c>
      <c r="X2474" s="30">
        <f>(Data[[#This Row],[Upper Bound]]+Data[[#This Row],[Lower Bound]])/2</f>
        <v>22.233782389364869</v>
      </c>
      <c r="Y2474" s="29">
        <f>LN(Data[[#This Row],[NVActual]]/Data[[#This Row],[MA'[n^2']
30d]])</f>
        <v>-1.3246243908415496</v>
      </c>
      <c r="Z2474" s="29">
        <f>LN(Data[[#This Row],[NVActual]]/Data[[#This Row],[MA'[n*ln(n)']
30d]])</f>
        <v>8.282843763442882</v>
      </c>
      <c r="AA2474" s="29">
        <f>LN(Data[[#This Row],[NVActual]]/Data[[#This Row],[MA'[n^1.5']]])</f>
        <v>4.7280114170780916</v>
      </c>
      <c r="AB2474" s="29">
        <f>LN(Data[[#This Row],[NVActual]]/Data[[#This Row],[Metcalfe
(n^2)]])</f>
        <v>-1.8401350953800644</v>
      </c>
      <c r="AC2474" s="26">
        <f>1+Data[[#This Row],[MA'[NVMetcalfe calc']]]/((Data[[#This Row],[NVM_norm
(scaled)]]-Data[[#This Row],[NV_fund.]])/2)</f>
        <v>-1494199470.7038462</v>
      </c>
    </row>
    <row r="2475" spans="1:29" x14ac:dyDescent="0.2">
      <c r="A2475" s="23">
        <v>41701</v>
      </c>
      <c r="B2475" s="24">
        <v>8436036495.9885702</v>
      </c>
      <c r="C2475" s="24">
        <f t="shared" si="305"/>
        <v>8047618776.0583973</v>
      </c>
      <c r="D2475" s="25">
        <f>LN(Data[[#This Row],[NVActual]])</f>
        <v>22.855778425773185</v>
      </c>
      <c r="E2475" s="26">
        <v>239106</v>
      </c>
      <c r="F2475" s="40">
        <f>Data[[#This Row],[DAA 
(n)]]^2</f>
        <v>57171679236</v>
      </c>
      <c r="G2475" s="41">
        <f t="shared" si="306"/>
        <v>30458726360.5</v>
      </c>
      <c r="H2475" s="28">
        <f>LN(Data[[#This Row],[Metcalfe
(n^2)]])</f>
        <v>24.769324494468901</v>
      </c>
      <c r="I2475" s="42">
        <f t="shared" si="307"/>
        <v>24.09788921785524</v>
      </c>
      <c r="J2475" s="40">
        <f>Data[[#This Row],[DAA 
(n)]]*LN(Data[[#This Row],[DAA 
(n)]])</f>
        <v>2961247.0512872403</v>
      </c>
      <c r="K2475" s="40">
        <f t="shared" si="308"/>
        <v>2084371.9707234954</v>
      </c>
      <c r="L2475" s="29">
        <f>LN(Data[[#This Row],[MA'[n*ln(n)']
30d]])</f>
        <v>14.54997815475901</v>
      </c>
      <c r="M2475" s="43">
        <f t="shared" si="309"/>
        <v>14.423671976244153</v>
      </c>
      <c r="N2475" s="40">
        <f>Data[[#This Row],[DAA 
(n)]]^1.5</f>
        <v>116919166.67254773</v>
      </c>
      <c r="O2475" s="40">
        <f t="shared" si="310"/>
        <v>72332729.661852598</v>
      </c>
      <c r="P2475" s="43">
        <f>LN(Data[[#This Row],[MA'[n^1.5']]])</f>
        <v>18.096787277113126</v>
      </c>
      <c r="Q2475" s="43">
        <f t="shared" si="311"/>
        <v>17.920848705592697</v>
      </c>
      <c r="R2475" s="30">
        <f>$O$1+$O$2*Data[[#This Row],[MA'[ln(n^2)']]]</f>
        <v>24.09788921785524</v>
      </c>
      <c r="S2475" s="30">
        <f>$Q$1+$Q$2*Data[[#This Row],[MA'[ln(n*ln(n))']]]</f>
        <v>20.31905876080285</v>
      </c>
      <c r="T2475" s="31">
        <f>$O$3*Data[[#This Row],[Metcalfe
(n^2)]]</f>
        <v>29729273202.720001</v>
      </c>
      <c r="U2475" s="31">
        <f t="shared" si="304"/>
        <v>15838537707.460001</v>
      </c>
      <c r="V2475" s="30">
        <f>LN(Data[[#This Row],[MA'[NVA']
30d]]/Data[[#This Row],[MA'[NVMetcalfe calc']]])</f>
        <v>-0.67706982222119494</v>
      </c>
      <c r="W2475" s="30">
        <f>$Q$3+Data[[#This Row],[NVM
(scaled)]]/((Data[[#This Row],[Upper Bound]]-Data[[#This Row],[Lower Bound]])/2)</f>
        <v>0.23165112464488213</v>
      </c>
      <c r="X2475" s="30">
        <f>(Data[[#This Row],[Upper Bound]]+Data[[#This Row],[Lower Bound]])/2</f>
        <v>22.208473989329043</v>
      </c>
      <c r="Y2475" s="32">
        <f>LN(Data[[#This Row],[NVActual]]/Data[[#This Row],[MA'[n^2']
30d]])</f>
        <v>-1.2838599442565131</v>
      </c>
      <c r="Z2475" s="32">
        <f>LN(Data[[#This Row],[NVActual]]/Data[[#This Row],[MA'[n*ln(n)']
30d]])</f>
        <v>8.3058002710141743</v>
      </c>
      <c r="AA2475" s="32">
        <f>LN(Data[[#This Row],[NVActual]]/Data[[#This Row],[MA'[n^1.5']]])</f>
        <v>4.7589911486600593</v>
      </c>
      <c r="AB2475" s="32">
        <f>LN(Data[[#This Row],[NVActual]]/Data[[#This Row],[Metcalfe
(n^2)]])</f>
        <v>-1.9135460686957162</v>
      </c>
      <c r="AC2475" s="34">
        <f>1+Data[[#This Row],[MA'[NVMetcalfe calc']]]/((Data[[#This Row],[NVM_norm
(scaled)]]-Data[[#This Row],[NV_fund.]])/2)</f>
        <v>-1441385571.8811347</v>
      </c>
    </row>
    <row r="2476" spans="1:29" x14ac:dyDescent="0.2">
      <c r="A2476" s="23">
        <v>41700</v>
      </c>
      <c r="B2476" s="24">
        <v>6962782218.5618801</v>
      </c>
      <c r="C2476" s="24">
        <f t="shared" si="305"/>
        <v>8100959541.0238209</v>
      </c>
      <c r="D2476" s="25">
        <f>LN(Data[[#This Row],[NVActual]])</f>
        <v>22.66384497546262</v>
      </c>
      <c r="E2476" s="26">
        <v>161296</v>
      </c>
      <c r="F2476" s="40">
        <f>Data[[#This Row],[DAA 
(n)]]^2</f>
        <v>26016399616</v>
      </c>
      <c r="G2476" s="41">
        <f t="shared" si="306"/>
        <v>29193612949.299999</v>
      </c>
      <c r="H2476" s="28">
        <f>LN(Data[[#This Row],[Metcalfe
(n^2)]])</f>
        <v>23.981992930587445</v>
      </c>
      <c r="I2476" s="42">
        <f t="shared" si="307"/>
        <v>24.061549320875098</v>
      </c>
      <c r="J2476" s="40">
        <f>Data[[#This Row],[DAA 
(n)]]*LN(Data[[#This Row],[DAA 
(n)]])</f>
        <v>1934099.7658660163</v>
      </c>
      <c r="K2476" s="40">
        <f t="shared" si="308"/>
        <v>2040374.3599658795</v>
      </c>
      <c r="L2476" s="29">
        <f>LN(Data[[#This Row],[MA'[n*ln(n)']
30d]])</f>
        <v>14.528643858771733</v>
      </c>
      <c r="M2476" s="43">
        <f t="shared" si="309"/>
        <v>14.416164942966629</v>
      </c>
      <c r="N2476" s="40">
        <f>Data[[#This Row],[DAA 
(n)]]^1.5</f>
        <v>64779172.520667084</v>
      </c>
      <c r="O2476" s="40">
        <f t="shared" si="310"/>
        <v>70155963.338966683</v>
      </c>
      <c r="P2476" s="43">
        <f>LN(Data[[#This Row],[MA'[n^1.5']]])</f>
        <v>18.066231369295554</v>
      </c>
      <c r="Q2476" s="43">
        <f t="shared" si="311"/>
        <v>17.910412076288875</v>
      </c>
      <c r="R2476" s="30">
        <f>$O$1+$O$2*Data[[#This Row],[MA'[ln(n^2)']]]</f>
        <v>24.061549320875098</v>
      </c>
      <c r="S2476" s="30">
        <f>$Q$1+$Q$2*Data[[#This Row],[MA'[ln(n*ln(n))']]]</f>
        <v>20.306672155894937</v>
      </c>
      <c r="T2476" s="31">
        <f>$O$3*Data[[#This Row],[Metcalfe
(n^2)]]</f>
        <v>13528527800.32</v>
      </c>
      <c r="U2476" s="31">
        <f t="shared" si="304"/>
        <v>15180678733.636003</v>
      </c>
      <c r="V2476" s="30">
        <f>LN(Data[[#This Row],[MA'[NVA']
30d]]/Data[[#This Row],[MA'[NVMetcalfe calc']]])</f>
        <v>-0.62804096681151977</v>
      </c>
      <c r="W2476" s="30">
        <f>$Q$3+Data[[#This Row],[NVM
(scaled)]]/((Data[[#This Row],[Upper Bound]]-Data[[#This Row],[Lower Bound]])/2)</f>
        <v>0.25547988697529711</v>
      </c>
      <c r="X2476" s="30">
        <f>(Data[[#This Row],[Upper Bound]]+Data[[#This Row],[Lower Bound]])/2</f>
        <v>22.184110738385016</v>
      </c>
      <c r="Y2476" s="29">
        <f>LN(Data[[#This Row],[NVActual]]/Data[[#This Row],[MA'[n^2']
30d]])</f>
        <v>-1.4333708122191076</v>
      </c>
      <c r="Z2476" s="29">
        <f>LN(Data[[#This Row],[NVActual]]/Data[[#This Row],[MA'[n*ln(n)']
30d]])</f>
        <v>8.1352011166908884</v>
      </c>
      <c r="AA2476" s="29">
        <f>LN(Data[[#This Row],[NVActual]]/Data[[#This Row],[MA'[n^1.5']]])</f>
        <v>4.5976136061670676</v>
      </c>
      <c r="AB2476" s="29">
        <f>LN(Data[[#This Row],[NVActual]]/Data[[#This Row],[Metcalfe
(n^2)]])</f>
        <v>-1.3181479551248243</v>
      </c>
      <c r="AC2476" s="26">
        <f>1+Data[[#This Row],[MA'[NVMetcalfe calc']]]/((Data[[#This Row],[NVM_norm
(scaled)]]-Data[[#This Row],[NV_fund.]])/2)</f>
        <v>-1384553265.1388285</v>
      </c>
    </row>
    <row r="2477" spans="1:29" x14ac:dyDescent="0.2">
      <c r="A2477" s="23">
        <v>41699</v>
      </c>
      <c r="B2477" s="24">
        <v>7073074065.5347004</v>
      </c>
      <c r="C2477" s="24">
        <f t="shared" si="305"/>
        <v>8199175900.6088562</v>
      </c>
      <c r="D2477" s="25">
        <f>LN(Data[[#This Row],[NVActual]])</f>
        <v>22.679561026532415</v>
      </c>
      <c r="E2477" s="26">
        <v>174849</v>
      </c>
      <c r="F2477" s="40">
        <f>Data[[#This Row],[DAA 
(n)]]^2</f>
        <v>30572172801</v>
      </c>
      <c r="G2477" s="41">
        <f t="shared" si="306"/>
        <v>29041700532.799999</v>
      </c>
      <c r="H2477" s="28">
        <f>LN(Data[[#This Row],[Metcalfe
(n^2)]])</f>
        <v>24.143356046574585</v>
      </c>
      <c r="I2477" s="42">
        <f t="shared" si="307"/>
        <v>24.055129931141924</v>
      </c>
      <c r="J2477" s="40">
        <f>Data[[#This Row],[DAA 
(n)]]*LN(Data[[#This Row],[DAA 
(n)]])</f>
        <v>2110720.83069376</v>
      </c>
      <c r="K2477" s="40">
        <f t="shared" si="308"/>
        <v>2033985.8188191804</v>
      </c>
      <c r="L2477" s="29">
        <f>LN(Data[[#This Row],[MA'[n*ln(n)']
30d]])</f>
        <v>14.525507883501037</v>
      </c>
      <c r="M2477" s="43">
        <f t="shared" si="309"/>
        <v>14.409371607803219</v>
      </c>
      <c r="N2477" s="40">
        <f>Data[[#This Row],[DAA 
(n)]]^1.5</f>
        <v>73113021.015972704</v>
      </c>
      <c r="O2477" s="40">
        <f t="shared" si="310"/>
        <v>69865558.460724294</v>
      </c>
      <c r="P2477" s="43">
        <f>LN(Data[[#This Row],[MA'[n^1.5']]])</f>
        <v>18.062083359890977</v>
      </c>
      <c r="Q2477" s="43">
        <f t="shared" si="311"/>
        <v>17.900997475459381</v>
      </c>
      <c r="R2477" s="30">
        <f>$O$1+$O$2*Data[[#This Row],[MA'[ln(n^2)']]]</f>
        <v>24.055129931141924</v>
      </c>
      <c r="S2477" s="30">
        <f>$Q$1+$Q$2*Data[[#This Row],[MA'[ln(n*ln(n))']]]</f>
        <v>20.29546315287531</v>
      </c>
      <c r="T2477" s="31">
        <f>$O$3*Data[[#This Row],[Metcalfe
(n^2)]]</f>
        <v>15897529856.52</v>
      </c>
      <c r="U2477" s="31">
        <f t="shared" ref="U2477:U2540" si="312">AVERAGE(T2477:T2506)</f>
        <v>15101684277.056004</v>
      </c>
      <c r="V2477" s="30">
        <f>LN(Data[[#This Row],[MA'[NVA']
30d]]/Data[[#This Row],[MA'[NVMetcalfe calc']]])</f>
        <v>-0.61077262983347036</v>
      </c>
      <c r="W2477" s="30">
        <f>$Q$3+Data[[#This Row],[NVM
(scaled)]]/((Data[[#This Row],[Upper Bound]]-Data[[#This Row],[Lower Bound]])/2)</f>
        <v>0.26509214733383052</v>
      </c>
      <c r="X2477" s="30">
        <f>(Data[[#This Row],[Upper Bound]]+Data[[#This Row],[Lower Bound]])/2</f>
        <v>22.175296542008617</v>
      </c>
      <c r="Y2477" s="32">
        <f>LN(Data[[#This Row],[NVActual]]/Data[[#This Row],[MA'[n^2']
30d]])</f>
        <v>-1.4124375569481316</v>
      </c>
      <c r="Z2477" s="32">
        <f>LN(Data[[#This Row],[NVActual]]/Data[[#This Row],[MA'[n*ln(n)']
30d]])</f>
        <v>8.1540531430313781</v>
      </c>
      <c r="AA2477" s="32">
        <f>LN(Data[[#This Row],[NVActual]]/Data[[#This Row],[MA'[n^1.5']]])</f>
        <v>4.6174776666414372</v>
      </c>
      <c r="AB2477" s="32">
        <f>LN(Data[[#This Row],[NVActual]]/Data[[#This Row],[Metcalfe
(n^2)]])</f>
        <v>-1.4637950200421679</v>
      </c>
      <c r="AC2477" s="34">
        <f>1+Data[[#This Row],[MA'[NVMetcalfe calc']]]/((Data[[#This Row],[NVM_norm
(scaled)]]-Data[[#This Row],[NV_fund.]])/2)</f>
        <v>-1378506927.0984368</v>
      </c>
    </row>
    <row r="2478" spans="1:29" x14ac:dyDescent="0.2">
      <c r="A2478" s="23">
        <v>41698</v>
      </c>
      <c r="B2478" s="24">
        <v>6868699958.0747499</v>
      </c>
      <c r="C2478" s="24">
        <f t="shared" si="305"/>
        <v>8292045801.3062773</v>
      </c>
      <c r="D2478" s="25">
        <f>LN(Data[[#This Row],[NVActual]])</f>
        <v>22.650240690641041</v>
      </c>
      <c r="E2478" s="26">
        <v>202531</v>
      </c>
      <c r="F2478" s="40">
        <f>Data[[#This Row],[DAA 
(n)]]^2</f>
        <v>41018805961</v>
      </c>
      <c r="G2478" s="41">
        <f t="shared" si="306"/>
        <v>28787440528.633335</v>
      </c>
      <c r="H2478" s="28">
        <f>LN(Data[[#This Row],[Metcalfe
(n^2)]])</f>
        <v>24.437296480463907</v>
      </c>
      <c r="I2478" s="42">
        <f t="shared" si="307"/>
        <v>24.045562681058893</v>
      </c>
      <c r="J2478" s="40">
        <f>Data[[#This Row],[DAA 
(n)]]*LN(Data[[#This Row],[DAA 
(n)]])</f>
        <v>2474655.0467424178</v>
      </c>
      <c r="K2478" s="40">
        <f t="shared" si="308"/>
        <v>2023855.3748731641</v>
      </c>
      <c r="L2478" s="29">
        <f>LN(Data[[#This Row],[MA'[n*ln(n)']
30d]])</f>
        <v>14.520514851734264</v>
      </c>
      <c r="M2478" s="43">
        <f t="shared" si="309"/>
        <v>14.402256333573153</v>
      </c>
      <c r="N2478" s="40">
        <f>Data[[#This Row],[DAA 
(n)]]^1.5</f>
        <v>91145925.800812691</v>
      </c>
      <c r="O2478" s="40">
        <f t="shared" si="310"/>
        <v>69393563.328949049</v>
      </c>
      <c r="P2478" s="43">
        <f>LN(Data[[#This Row],[MA'[n^1.5']]])</f>
        <v>18.055304673754243</v>
      </c>
      <c r="Q2478" s="43">
        <f t="shared" si="311"/>
        <v>17.891168688681887</v>
      </c>
      <c r="R2478" s="30">
        <f>$O$1+$O$2*Data[[#This Row],[MA'[ln(n^2)']]]</f>
        <v>24.045562681058893</v>
      </c>
      <c r="S2478" s="30">
        <f>$Q$1+$Q$2*Data[[#This Row],[MA'[ln(n*ln(n))']]]</f>
        <v>20.283722950395699</v>
      </c>
      <c r="T2478" s="31">
        <f>$O$3*Data[[#This Row],[Metcalfe
(n^2)]]</f>
        <v>21329779099.720001</v>
      </c>
      <c r="U2478" s="31">
        <f t="shared" si="312"/>
        <v>14969469074.889338</v>
      </c>
      <c r="V2478" s="30">
        <f>LN(Data[[#This Row],[MA'[NVA']
30d]]/Data[[#This Row],[MA'[NVMetcalfe calc']]])</f>
        <v>-0.5907160137514923</v>
      </c>
      <c r="W2478" s="30">
        <f>$Q$3+Data[[#This Row],[NVM
(scaled)]]/((Data[[#This Row],[Upper Bound]]-Data[[#This Row],[Lower Bound]])/2)</f>
        <v>0.27594301934955001</v>
      </c>
      <c r="X2478" s="30">
        <f>(Data[[#This Row],[Upper Bound]]+Data[[#This Row],[Lower Bound]])/2</f>
        <v>22.164642815727298</v>
      </c>
      <c r="Y2478" s="29">
        <f>LN(Data[[#This Row],[NVActual]]/Data[[#This Row],[MA'[n^2']
30d]])</f>
        <v>-1.4329643455753842</v>
      </c>
      <c r="Z2478" s="29">
        <f>LN(Data[[#This Row],[NVActual]]/Data[[#This Row],[MA'[n*ln(n)']
30d]])</f>
        <v>8.1297258389067757</v>
      </c>
      <c r="AA2478" s="29">
        <f>LN(Data[[#This Row],[NVActual]]/Data[[#This Row],[MA'[n^1.5']]])</f>
        <v>4.5949360168867992</v>
      </c>
      <c r="AB2478" s="29">
        <f>LN(Data[[#This Row],[NVActual]]/Data[[#This Row],[Metcalfe
(n^2)]])</f>
        <v>-1.7870557898228669</v>
      </c>
      <c r="AC2478" s="26">
        <f>1+Data[[#This Row],[MA'[NVMetcalfe calc']]]/((Data[[#This Row],[NVM_norm
(scaled)]]-Data[[#This Row],[NV_fund.]])/2)</f>
        <v>-1367780562.8657954</v>
      </c>
    </row>
    <row r="2479" spans="1:29" x14ac:dyDescent="0.2">
      <c r="A2479" s="23">
        <v>41697</v>
      </c>
      <c r="B2479" s="24">
        <v>7290899751.2384796</v>
      </c>
      <c r="C2479" s="24">
        <f t="shared" si="305"/>
        <v>8389108377.4714499</v>
      </c>
      <c r="D2479" s="25">
        <f>LN(Data[[#This Row],[NVActual]])</f>
        <v>22.709892798017485</v>
      </c>
      <c r="E2479" s="26">
        <v>186867</v>
      </c>
      <c r="F2479" s="40">
        <f>Data[[#This Row],[DAA 
(n)]]^2</f>
        <v>34919275689</v>
      </c>
      <c r="G2479" s="41">
        <f t="shared" si="306"/>
        <v>28093407335.299999</v>
      </c>
      <c r="H2479" s="28">
        <f>LN(Data[[#This Row],[Metcalfe
(n^2)]])</f>
        <v>24.276304825692385</v>
      </c>
      <c r="I2479" s="42">
        <f t="shared" si="307"/>
        <v>24.021947465963628</v>
      </c>
      <c r="J2479" s="40">
        <f>Data[[#This Row],[DAA 
(n)]]*LN(Data[[#This Row],[DAA 
(n)]])</f>
        <v>2268220.1269313293</v>
      </c>
      <c r="K2479" s="40">
        <f t="shared" si="308"/>
        <v>1997572.1902464717</v>
      </c>
      <c r="L2479" s="29">
        <f>LN(Data[[#This Row],[MA'[n*ln(n)']
30d]])</f>
        <v>14.507443096268132</v>
      </c>
      <c r="M2479" s="43">
        <f t="shared" si="309"/>
        <v>14.395019910994126</v>
      </c>
      <c r="N2479" s="40">
        <f>Data[[#This Row],[DAA 
(n)]]^1.5</f>
        <v>80779083.246694148</v>
      </c>
      <c r="O2479" s="40">
        <f t="shared" si="310"/>
        <v>68141265.072237641</v>
      </c>
      <c r="P2479" s="43">
        <f>LN(Data[[#This Row],[MA'[n^1.5']]])</f>
        <v>18.037093535804583</v>
      </c>
      <c r="Q2479" s="43">
        <f t="shared" si="311"/>
        <v>17.881174817796364</v>
      </c>
      <c r="R2479" s="30">
        <f>$O$1+$O$2*Data[[#This Row],[MA'[ln(n^2)']]]</f>
        <v>24.021947465963628</v>
      </c>
      <c r="S2479" s="30">
        <f>$Q$1+$Q$2*Data[[#This Row],[MA'[ln(n*ln(n))']]]</f>
        <v>20.271782853140305</v>
      </c>
      <c r="T2479" s="31">
        <f>$O$3*Data[[#This Row],[Metcalfe
(n^2)]]</f>
        <v>18158023358.279999</v>
      </c>
      <c r="U2479" s="31">
        <f t="shared" si="312"/>
        <v>14608571814.356001</v>
      </c>
      <c r="V2479" s="30">
        <f>LN(Data[[#This Row],[MA'[NVA']
30d]]/Data[[#This Row],[MA'[NVMetcalfe calc']]])</f>
        <v>-0.55467422422625901</v>
      </c>
      <c r="W2479" s="30">
        <f>$Q$3+Data[[#This Row],[NVM
(scaled)]]/((Data[[#This Row],[Upper Bound]]-Data[[#This Row],[Lower Bound]])/2)</f>
        <v>0.29418673232124021</v>
      </c>
      <c r="X2479" s="30">
        <f>(Data[[#This Row],[Upper Bound]]+Data[[#This Row],[Lower Bound]])/2</f>
        <v>22.146865159551965</v>
      </c>
      <c r="Y2479" s="32">
        <f>LN(Data[[#This Row],[NVActual]]/Data[[#This Row],[MA'[n^2']
30d]])</f>
        <v>-1.3489079733402263</v>
      </c>
      <c r="Z2479" s="32">
        <f>LN(Data[[#This Row],[NVActual]]/Data[[#This Row],[MA'[n*ln(n)']
30d]])</f>
        <v>8.2024497017493552</v>
      </c>
      <c r="AA2479" s="32">
        <f>LN(Data[[#This Row],[NVActual]]/Data[[#This Row],[MA'[n^1.5']]])</f>
        <v>4.6727992622129024</v>
      </c>
      <c r="AB2479" s="32">
        <f>LN(Data[[#This Row],[NVActual]]/Data[[#This Row],[Metcalfe
(n^2)]])</f>
        <v>-1.5664120276748994</v>
      </c>
      <c r="AC2479" s="34">
        <f>1+Data[[#This Row],[MA'[NVMetcalfe calc']]]/((Data[[#This Row],[NVM_norm
(scaled)]]-Data[[#This Row],[NV_fund.]])/2)</f>
        <v>-1337005150.3824677</v>
      </c>
    </row>
    <row r="2480" spans="1:29" x14ac:dyDescent="0.2">
      <c r="A2480" s="23">
        <v>41696</v>
      </c>
      <c r="B2480" s="24">
        <v>7315347427.4734802</v>
      </c>
      <c r="C2480" s="24">
        <f t="shared" si="305"/>
        <v>8470679290.4333954</v>
      </c>
      <c r="D2480" s="25">
        <f>LN(Data[[#This Row],[NVActual]])</f>
        <v>22.713240365502323</v>
      </c>
      <c r="E2480" s="26">
        <v>198825</v>
      </c>
      <c r="F2480" s="40">
        <f>Data[[#This Row],[DAA 
(n)]]^2</f>
        <v>39531380625</v>
      </c>
      <c r="G2480" s="41">
        <f t="shared" si="306"/>
        <v>27767917959.133335</v>
      </c>
      <c r="H2480" s="28">
        <f>LN(Data[[#This Row],[Metcalfe
(n^2)]])</f>
        <v>24.400360639650671</v>
      </c>
      <c r="I2480" s="42">
        <f t="shared" si="307"/>
        <v>24.011014185003472</v>
      </c>
      <c r="J2480" s="40">
        <f>Data[[#This Row],[DAA 
(n)]]*LN(Data[[#This Row],[DAA 
(n)]])</f>
        <v>2425700.8520892723</v>
      </c>
      <c r="K2480" s="40">
        <f t="shared" si="308"/>
        <v>1985269.007534747</v>
      </c>
      <c r="L2480" s="29">
        <f>LN(Data[[#This Row],[MA'[n*ln(n)']
30d]])</f>
        <v>14.501264983090037</v>
      </c>
      <c r="M2480" s="43">
        <f t="shared" si="309"/>
        <v>14.388306827733143</v>
      </c>
      <c r="N2480" s="40">
        <f>Data[[#This Row],[DAA 
(n)]]^1.5</f>
        <v>88655663.963255137</v>
      </c>
      <c r="O2480" s="40">
        <f t="shared" si="310"/>
        <v>67554063.461706191</v>
      </c>
      <c r="P2480" s="43">
        <f>LN(Data[[#This Row],[MA'[n^1.5']]])</f>
        <v>18.028438775434768</v>
      </c>
      <c r="Q2480" s="43">
        <f t="shared" si="311"/>
        <v>17.871911711334807</v>
      </c>
      <c r="R2480" s="30">
        <f>$O$1+$O$2*Data[[#This Row],[MA'[ln(n^2)']]]</f>
        <v>24.011014185003472</v>
      </c>
      <c r="S2480" s="30">
        <f>$Q$1+$Q$2*Data[[#This Row],[MA'[ln(n*ln(n))']]]</f>
        <v>20.260706265759683</v>
      </c>
      <c r="T2480" s="31">
        <f>$O$3*Data[[#This Row],[Metcalfe
(n^2)]]</f>
        <v>20556317925</v>
      </c>
      <c r="U2480" s="31">
        <f t="shared" si="312"/>
        <v>14439317338.749334</v>
      </c>
      <c r="V2480" s="30">
        <f>LN(Data[[#This Row],[MA'[NVA']
30d]]/Data[[#This Row],[MA'[NVMetcalfe calc']]])</f>
        <v>-0.53334415161020676</v>
      </c>
      <c r="W2480" s="30">
        <f>$Q$3+Data[[#This Row],[NVM
(scaled)]]/((Data[[#This Row],[Upper Bound]]-Data[[#This Row],[Lower Bound]])/2)</f>
        <v>0.30557314060881147</v>
      </c>
      <c r="X2480" s="30">
        <f>(Data[[#This Row],[Upper Bound]]+Data[[#This Row],[Lower Bound]])/2</f>
        <v>22.135860225381577</v>
      </c>
      <c r="Y2480" s="29">
        <f>LN(Data[[#This Row],[NVActual]]/Data[[#This Row],[MA'[n^2']
30d]])</f>
        <v>-1.3339067954880213</v>
      </c>
      <c r="Z2480" s="29">
        <f>LN(Data[[#This Row],[NVActual]]/Data[[#This Row],[MA'[n*ln(n)']
30d]])</f>
        <v>8.2119753824122856</v>
      </c>
      <c r="AA2480" s="29">
        <f>LN(Data[[#This Row],[NVActual]]/Data[[#This Row],[MA'[n^1.5']]])</f>
        <v>4.6848015900675541</v>
      </c>
      <c r="AB2480" s="29">
        <f>LN(Data[[#This Row],[NVActual]]/Data[[#This Row],[Metcalfe
(n^2)]])</f>
        <v>-1.6871202741483495</v>
      </c>
      <c r="AC2480" s="26">
        <f>1+Data[[#This Row],[MA'[NVMetcalfe calc']]]/((Data[[#This Row],[NVM_norm
(scaled)]]-Data[[#This Row],[NV_fund.]])/2)</f>
        <v>-1322870127.3384552</v>
      </c>
    </row>
    <row r="2481" spans="1:29" x14ac:dyDescent="0.2">
      <c r="A2481" s="23">
        <v>41695</v>
      </c>
      <c r="B2481" s="24">
        <v>6642199671.0208998</v>
      </c>
      <c r="C2481" s="24">
        <f t="shared" si="305"/>
        <v>8531837440.4220295</v>
      </c>
      <c r="D2481" s="25">
        <f>LN(Data[[#This Row],[NVActual]])</f>
        <v>22.616709021331214</v>
      </c>
      <c r="E2481" s="26">
        <v>209042</v>
      </c>
      <c r="F2481" s="40">
        <f>Data[[#This Row],[DAA 
(n)]]^2</f>
        <v>43698557764</v>
      </c>
      <c r="G2481" s="41">
        <f t="shared" si="306"/>
        <v>27425270105.766666</v>
      </c>
      <c r="H2481" s="28">
        <f>LN(Data[[#This Row],[Metcalfe
(n^2)]])</f>
        <v>24.500580935391213</v>
      </c>
      <c r="I2481" s="42">
        <f t="shared" si="307"/>
        <v>24.00097589384713</v>
      </c>
      <c r="J2481" s="40">
        <f>Data[[#This Row],[DAA 
(n)]]*LN(Data[[#This Row],[DAA 
(n)]])</f>
        <v>2560825.219948025</v>
      </c>
      <c r="K2481" s="40">
        <f t="shared" si="308"/>
        <v>1973107.919307258</v>
      </c>
      <c r="L2481" s="29">
        <f>LN(Data[[#This Row],[MA'[n*ln(n)']
30d]])</f>
        <v>14.495120481586545</v>
      </c>
      <c r="M2481" s="43">
        <f t="shared" si="309"/>
        <v>14.381541209968937</v>
      </c>
      <c r="N2481" s="40">
        <f>Data[[#This Row],[DAA 
(n)]]^1.5</f>
        <v>95576325.06066598</v>
      </c>
      <c r="O2481" s="40">
        <f t="shared" si="310"/>
        <v>66956608.664831243</v>
      </c>
      <c r="P2481" s="43">
        <f>LN(Data[[#This Row],[MA'[n^1.5']]])</f>
        <v>18.019555335682941</v>
      </c>
      <c r="Q2481" s="43">
        <f t="shared" si="311"/>
        <v>17.862575196581322</v>
      </c>
      <c r="R2481" s="30">
        <f>$O$1+$O$2*Data[[#This Row],[MA'[ln(n^2)']]]</f>
        <v>24.00097589384713</v>
      </c>
      <c r="S2481" s="30">
        <f>$Q$1+$Q$2*Data[[#This Row],[MA'[ln(n*ln(n))']]]</f>
        <v>20.249542996448746</v>
      </c>
      <c r="T2481" s="31">
        <f>$O$3*Data[[#This Row],[Metcalfe
(n^2)]]</f>
        <v>22723250037.280003</v>
      </c>
      <c r="U2481" s="31">
        <f t="shared" si="312"/>
        <v>14261140454.998667</v>
      </c>
      <c r="V2481" s="30">
        <f>LN(Data[[#This Row],[MA'[NVA']
30d]]/Data[[#This Row],[MA'[NVMetcalfe calc']]])</f>
        <v>-0.51373364009458233</v>
      </c>
      <c r="W2481" s="30">
        <f>$Q$3+Data[[#This Row],[NVM
(scaled)]]/((Data[[#This Row],[Upper Bound]]-Data[[#This Row],[Lower Bound]])/2)</f>
        <v>0.31611337899667286</v>
      </c>
      <c r="X2481" s="30">
        <f>(Data[[#This Row],[Upper Bound]]+Data[[#This Row],[Lower Bound]])/2</f>
        <v>22.12525944514794</v>
      </c>
      <c r="Y2481" s="32">
        <f>LN(Data[[#This Row],[NVActual]]/Data[[#This Row],[MA'[n^2']
30d]])</f>
        <v>-1.4180216706164734</v>
      </c>
      <c r="Z2481" s="32">
        <f>LN(Data[[#This Row],[NVActual]]/Data[[#This Row],[MA'[n*ln(n)']
30d]])</f>
        <v>8.1215885397446712</v>
      </c>
      <c r="AA2481" s="32">
        <f>LN(Data[[#This Row],[NVActual]]/Data[[#This Row],[MA'[n^1.5']]])</f>
        <v>4.5971536856482729</v>
      </c>
      <c r="AB2481" s="32">
        <f>LN(Data[[#This Row],[NVActual]]/Data[[#This Row],[Metcalfe
(n^2)]])</f>
        <v>-1.8838719140599975</v>
      </c>
      <c r="AC2481" s="34">
        <f>1+Data[[#This Row],[MA'[NVMetcalfe calc']]]/((Data[[#This Row],[NVM_norm
(scaled)]]-Data[[#This Row],[NV_fund.]])/2)</f>
        <v>-1307812823.1923759</v>
      </c>
    </row>
    <row r="2482" spans="1:29" x14ac:dyDescent="0.2">
      <c r="A2482" s="23">
        <v>41694</v>
      </c>
      <c r="B2482" s="24">
        <v>6746537217.6273603</v>
      </c>
      <c r="C2482" s="24">
        <f t="shared" si="305"/>
        <v>8644800829.9173775</v>
      </c>
      <c r="D2482" s="25">
        <f>LN(Data[[#This Row],[NVActual]])</f>
        <v>22.632295205402922</v>
      </c>
      <c r="E2482" s="26">
        <v>217723</v>
      </c>
      <c r="F2482" s="40">
        <f>Data[[#This Row],[DAA 
(n)]]^2</f>
        <v>47403304729</v>
      </c>
      <c r="G2482" s="41">
        <f t="shared" si="306"/>
        <v>26492622892.833332</v>
      </c>
      <c r="H2482" s="28">
        <f>LN(Data[[#This Row],[Metcalfe
(n^2)]])</f>
        <v>24.581957783238213</v>
      </c>
      <c r="I2482" s="42">
        <f t="shared" si="307"/>
        <v>23.966894696087707</v>
      </c>
      <c r="J2482" s="40">
        <f>Data[[#This Row],[DAA 
(n)]]*LN(Data[[#This Row],[DAA 
(n)]])</f>
        <v>2676028.7972199866</v>
      </c>
      <c r="K2482" s="40">
        <f t="shared" si="308"/>
        <v>1936807.0104397747</v>
      </c>
      <c r="L2482" s="29">
        <f>LN(Data[[#This Row],[MA'[n*ln(n)']
30d]])</f>
        <v>14.476551304198658</v>
      </c>
      <c r="M2482" s="43">
        <f t="shared" si="309"/>
        <v>14.374460986139239</v>
      </c>
      <c r="N2482" s="40">
        <f>Data[[#This Row],[DAA 
(n)]]^1.5</f>
        <v>101591287.5964869</v>
      </c>
      <c r="O2482" s="40">
        <f t="shared" si="310"/>
        <v>65250522.089917541</v>
      </c>
      <c r="P2482" s="43">
        <f>LN(Data[[#This Row],[MA'[n^1.5']]])</f>
        <v>17.993744605513111</v>
      </c>
      <c r="Q2482" s="43">
        <f t="shared" si="311"/>
        <v>17.852809366935684</v>
      </c>
      <c r="R2482" s="30">
        <f>$O$1+$O$2*Data[[#This Row],[MA'[ln(n^2)']]]</f>
        <v>23.966894696087707</v>
      </c>
      <c r="S2482" s="30">
        <f>$Q$1+$Q$2*Data[[#This Row],[MA'[ln(n*ln(n))']]]</f>
        <v>20.237860627129741</v>
      </c>
      <c r="T2482" s="31">
        <f>$O$3*Data[[#This Row],[Metcalfe
(n^2)]]</f>
        <v>24649718459.080002</v>
      </c>
      <c r="U2482" s="31">
        <f t="shared" si="312"/>
        <v>13776163904.273338</v>
      </c>
      <c r="V2482" s="30">
        <f>LN(Data[[#This Row],[MA'[NVA']
30d]]/Data[[#This Row],[MA'[NVMetcalfe calc']]])</f>
        <v>-0.46598176531812457</v>
      </c>
      <c r="W2482" s="30">
        <f>$Q$3+Data[[#This Row],[NVM
(scaled)]]/((Data[[#This Row],[Upper Bound]]-Data[[#This Row],[Lower Bound]])/2)</f>
        <v>0.3400791053655684</v>
      </c>
      <c r="X2482" s="30">
        <f>(Data[[#This Row],[Upper Bound]]+Data[[#This Row],[Lower Bound]])/2</f>
        <v>22.102377661608724</v>
      </c>
      <c r="Y2482" s="29">
        <f>LN(Data[[#This Row],[NVActual]]/Data[[#This Row],[MA'[n^2']
30d]])</f>
        <v>-1.3678369443778544</v>
      </c>
      <c r="Z2482" s="29">
        <f>LN(Data[[#This Row],[NVActual]]/Data[[#This Row],[MA'[n*ln(n)']
30d]])</f>
        <v>8.1557439012042643</v>
      </c>
      <c r="AA2482" s="29">
        <f>LN(Data[[#This Row],[NVActual]]/Data[[#This Row],[MA'[n^1.5']]])</f>
        <v>4.6385505998898093</v>
      </c>
      <c r="AB2482" s="29">
        <f>LN(Data[[#This Row],[NVActual]]/Data[[#This Row],[Metcalfe
(n^2)]])</f>
        <v>-1.9496625778352892</v>
      </c>
      <c r="AC2482" s="26">
        <f>1+Data[[#This Row],[MA'[NVMetcalfe calc']]]/((Data[[#This Row],[NVM_norm
(scaled)]]-Data[[#This Row],[NV_fund.]])/2)</f>
        <v>-1266057797.8735697</v>
      </c>
    </row>
    <row r="2483" spans="1:29" x14ac:dyDescent="0.2">
      <c r="A2483" s="23">
        <v>41693</v>
      </c>
      <c r="B2483" s="24">
        <v>7587343600.9776802</v>
      </c>
      <c r="C2483" s="24">
        <f t="shared" si="305"/>
        <v>8750039720.6817799</v>
      </c>
      <c r="D2483" s="25">
        <f>LN(Data[[#This Row],[NVActual]])</f>
        <v>22.749747380398354</v>
      </c>
      <c r="E2483" s="26">
        <v>162703</v>
      </c>
      <c r="F2483" s="40">
        <f>Data[[#This Row],[DAA 
(n)]]^2</f>
        <v>26472266209</v>
      </c>
      <c r="G2483" s="41">
        <f t="shared" si="306"/>
        <v>25436776699.233334</v>
      </c>
      <c r="H2483" s="28">
        <f>LN(Data[[#This Row],[Metcalfe
(n^2)]])</f>
        <v>23.99936346376327</v>
      </c>
      <c r="I2483" s="42">
        <f t="shared" si="307"/>
        <v>23.93011954482191</v>
      </c>
      <c r="J2483" s="40">
        <f>Data[[#This Row],[DAA 
(n)]]*LN(Data[[#This Row],[DAA 
(n)]])</f>
        <v>1952384.2168223376</v>
      </c>
      <c r="K2483" s="40">
        <f t="shared" si="308"/>
        <v>1896680.8447439722</v>
      </c>
      <c r="L2483" s="29">
        <f>LN(Data[[#This Row],[MA'[n*ln(n)']
30d]])</f>
        <v>14.455615992666907</v>
      </c>
      <c r="M2483" s="43">
        <f t="shared" si="309"/>
        <v>14.368030803968413</v>
      </c>
      <c r="N2483" s="40">
        <f>Data[[#This Row],[DAA 
(n)]]^1.5</f>
        <v>65628630.406271033</v>
      </c>
      <c r="O2483" s="40">
        <f t="shared" si="310"/>
        <v>63344556.45534043</v>
      </c>
      <c r="P2483" s="43">
        <f>LN(Data[[#This Row],[MA'[n^1.5']]])</f>
        <v>17.964099532946896</v>
      </c>
      <c r="Q2483" s="43">
        <f t="shared" si="311"/>
        <v>17.843945505505875</v>
      </c>
      <c r="R2483" s="30">
        <f>$O$1+$O$2*Data[[#This Row],[MA'[ln(n^2)']]]</f>
        <v>23.93011954482191</v>
      </c>
      <c r="S2483" s="30">
        <f>$Q$1+$Q$2*Data[[#This Row],[MA'[ln(n*ln(n))']]]</f>
        <v>20.227250826547881</v>
      </c>
      <c r="T2483" s="31">
        <f>$O$3*Data[[#This Row],[Metcalfe
(n^2)]]</f>
        <v>13765578428.68</v>
      </c>
      <c r="U2483" s="31">
        <f t="shared" si="312"/>
        <v>13227123883.601336</v>
      </c>
      <c r="V2483" s="30">
        <f>LN(Data[[#This Row],[MA'[NVA']
30d]]/Data[[#This Row],[MA'[NVMetcalfe calc']]])</f>
        <v>-0.41321132109800163</v>
      </c>
      <c r="W2483" s="30">
        <f>$Q$3+Data[[#This Row],[NVM
(scaled)]]/((Data[[#This Row],[Upper Bound]]-Data[[#This Row],[Lower Bound]])/2)</f>
        <v>0.36681557055546565</v>
      </c>
      <c r="X2483" s="30">
        <f>(Data[[#This Row],[Upper Bound]]+Data[[#This Row],[Lower Bound]])/2</f>
        <v>22.078685185684897</v>
      </c>
      <c r="Y2483" s="32">
        <f>LN(Data[[#This Row],[NVActual]]/Data[[#This Row],[MA'[n^2']
30d]])</f>
        <v>-1.2097144849184309</v>
      </c>
      <c r="Z2483" s="32">
        <f>LN(Data[[#This Row],[NVActual]]/Data[[#This Row],[MA'[n*ln(n)']
30d]])</f>
        <v>8.2941313877314471</v>
      </c>
      <c r="AA2483" s="32">
        <f>LN(Data[[#This Row],[NVActual]]/Data[[#This Row],[MA'[n^1.5']]])</f>
        <v>4.7856478474514574</v>
      </c>
      <c r="AB2483" s="32">
        <f>LN(Data[[#This Row],[NVActual]]/Data[[#This Row],[Metcalfe
(n^2)]])</f>
        <v>-1.2496160833649153</v>
      </c>
      <c r="AC2483" s="34">
        <f>1+Data[[#This Row],[MA'[NVMetcalfe calc']]]/((Data[[#This Row],[NVM_norm
(scaled)]]-Data[[#This Row],[NV_fund.]])/2)</f>
        <v>-1218423296.3087044</v>
      </c>
    </row>
    <row r="2484" spans="1:29" x14ac:dyDescent="0.2">
      <c r="A2484" s="23">
        <v>41692</v>
      </c>
      <c r="B2484" s="24">
        <v>7548010095.1619501</v>
      </c>
      <c r="C2484" s="24">
        <f t="shared" si="305"/>
        <v>8817557201.6400623</v>
      </c>
      <c r="D2484" s="25">
        <f>LN(Data[[#This Row],[NVActual]])</f>
        <v>22.744549801913656</v>
      </c>
      <c r="E2484" s="26">
        <v>152477</v>
      </c>
      <c r="F2484" s="40">
        <f>Data[[#This Row],[DAA 
(n)]]^2</f>
        <v>23249235529</v>
      </c>
      <c r="G2484" s="41">
        <f t="shared" si="306"/>
        <v>25248816433.733334</v>
      </c>
      <c r="H2484" s="28">
        <f>LN(Data[[#This Row],[Metcalfe
(n^2)]])</f>
        <v>23.869538087966085</v>
      </c>
      <c r="I2484" s="42">
        <f t="shared" si="307"/>
        <v>23.922134966053626</v>
      </c>
      <c r="J2484" s="40">
        <f>Data[[#This Row],[DAA 
(n)]]*LN(Data[[#This Row],[DAA 
(n)]])</f>
        <v>1819777.7795194024</v>
      </c>
      <c r="K2484" s="40">
        <f t="shared" si="308"/>
        <v>1888758.8005119772</v>
      </c>
      <c r="L2484" s="29">
        <f>LN(Data[[#This Row],[MA'[n*ln(n)']
30d]])</f>
        <v>14.451430451995414</v>
      </c>
      <c r="M2484" s="43">
        <f t="shared" si="309"/>
        <v>14.362286396658313</v>
      </c>
      <c r="N2484" s="40">
        <f>Data[[#This Row],[DAA 
(n)]]^1.5</f>
        <v>59539681.606096543</v>
      </c>
      <c r="O2484" s="40">
        <f t="shared" si="310"/>
        <v>62984824.234921142</v>
      </c>
      <c r="P2484" s="43">
        <f>LN(Data[[#This Row],[MA'[n^1.5']]])</f>
        <v>17.958404370178336</v>
      </c>
      <c r="Q2484" s="43">
        <f t="shared" si="311"/>
        <v>17.83605378007962</v>
      </c>
      <c r="R2484" s="30">
        <f>$O$1+$O$2*Data[[#This Row],[MA'[ln(n^2)']]]</f>
        <v>23.922134966053626</v>
      </c>
      <c r="S2484" s="30">
        <f>$Q$1+$Q$2*Data[[#This Row],[MA'[ln(n*ln(n))']]]</f>
        <v>20.217772554486213</v>
      </c>
      <c r="T2484" s="31">
        <f>$O$3*Data[[#This Row],[Metcalfe
(n^2)]]</f>
        <v>12089602475.08</v>
      </c>
      <c r="U2484" s="31">
        <f t="shared" si="312"/>
        <v>13129384545.541332</v>
      </c>
      <c r="V2484" s="30">
        <f>LN(Data[[#This Row],[MA'[NVA']
30d]]/Data[[#This Row],[MA'[NVMetcalfe calc']]])</f>
        <v>-0.39810794291199103</v>
      </c>
      <c r="W2484" s="30">
        <f>$Q$3+Data[[#This Row],[NVM
(scaled)]]/((Data[[#This Row],[Upper Bound]]-Data[[#This Row],[Lower Bound]])/2)</f>
        <v>0.37505993815894423</v>
      </c>
      <c r="X2484" s="30">
        <f>(Data[[#This Row],[Upper Bound]]+Data[[#This Row],[Lower Bound]])/2</f>
        <v>22.069953760269918</v>
      </c>
      <c r="Y2484" s="29">
        <f>LN(Data[[#This Row],[NVActual]]/Data[[#This Row],[MA'[n^2']
30d]])</f>
        <v>-1.2074953157439545</v>
      </c>
      <c r="Z2484" s="29">
        <f>LN(Data[[#This Row],[NVActual]]/Data[[#This Row],[MA'[n*ln(n)']
30d]])</f>
        <v>8.2931193499182445</v>
      </c>
      <c r="AA2484" s="29">
        <f>LN(Data[[#This Row],[NVActual]]/Data[[#This Row],[MA'[n^1.5']]])</f>
        <v>4.7861454317353234</v>
      </c>
      <c r="AB2484" s="29">
        <f>LN(Data[[#This Row],[NVActual]]/Data[[#This Row],[Metcalfe
(n^2)]])</f>
        <v>-1.1249882860524254</v>
      </c>
      <c r="AC2484" s="26">
        <f>1+Data[[#This Row],[MA'[NVMetcalfe calc']]]/((Data[[#This Row],[NVM_norm
(scaled)]]-Data[[#This Row],[NV_fund.]])/2)</f>
        <v>-1210366332.4973452</v>
      </c>
    </row>
    <row r="2485" spans="1:29" x14ac:dyDescent="0.2">
      <c r="A2485" s="23">
        <v>41691</v>
      </c>
      <c r="B2485" s="24">
        <v>7212206643.6676302</v>
      </c>
      <c r="C2485" s="24">
        <f t="shared" si="305"/>
        <v>8898516551.5991859</v>
      </c>
      <c r="D2485" s="25">
        <f>LN(Data[[#This Row],[NVActual]])</f>
        <v>22.699040794631802</v>
      </c>
      <c r="E2485" s="26">
        <v>180043</v>
      </c>
      <c r="F2485" s="40">
        <f>Data[[#This Row],[DAA 
(n)]]^2</f>
        <v>32415481849</v>
      </c>
      <c r="G2485" s="41">
        <f t="shared" si="306"/>
        <v>25222792283.599998</v>
      </c>
      <c r="H2485" s="28">
        <f>LN(Data[[#This Row],[Metcalfe
(n^2)]])</f>
        <v>24.20190198046366</v>
      </c>
      <c r="I2485" s="42">
        <f t="shared" si="307"/>
        <v>23.920996384985688</v>
      </c>
      <c r="J2485" s="40">
        <f>Data[[#This Row],[DAA 
(n)]]*LN(Data[[#This Row],[DAA 
(n)]])</f>
        <v>2178691.5191343091</v>
      </c>
      <c r="K2485" s="40">
        <f t="shared" si="308"/>
        <v>1887646.2809183362</v>
      </c>
      <c r="L2485" s="29">
        <f>LN(Data[[#This Row],[MA'[n*ln(n)']
30d]])</f>
        <v>14.450841256926644</v>
      </c>
      <c r="M2485" s="43">
        <f t="shared" si="309"/>
        <v>14.356531829633422</v>
      </c>
      <c r="N2485" s="40">
        <f>Data[[#This Row],[DAA 
(n)]]^1.5</f>
        <v>76394899.034814626</v>
      </c>
      <c r="O2485" s="40">
        <f t="shared" si="310"/>
        <v>62934626.894103423</v>
      </c>
      <c r="P2485" s="43">
        <f>LN(Data[[#This Row],[MA'[n^1.5']]])</f>
        <v>17.957607077257713</v>
      </c>
      <c r="Q2485" s="43">
        <f t="shared" si="311"/>
        <v>17.828145517948478</v>
      </c>
      <c r="R2485" s="30">
        <f>$O$1+$O$2*Data[[#This Row],[MA'[ln(n^2)']]]</f>
        <v>23.920996384985688</v>
      </c>
      <c r="S2485" s="30">
        <f>$Q$1+$Q$2*Data[[#This Row],[MA'[ln(n*ln(n))']]]</f>
        <v>20.208277518895144</v>
      </c>
      <c r="T2485" s="31">
        <f>$O$3*Data[[#This Row],[Metcalfe
(n^2)]]</f>
        <v>16856050561.480001</v>
      </c>
      <c r="U2485" s="31">
        <f t="shared" si="312"/>
        <v>13115851987.472002</v>
      </c>
      <c r="V2485" s="30">
        <f>LN(Data[[#This Row],[MA'[NVA']
30d]]/Data[[#This Row],[MA'[NVMetcalfe calc']]])</f>
        <v>-0.3879369907856216</v>
      </c>
      <c r="W2485" s="30">
        <f>$Q$3+Data[[#This Row],[NVM
(scaled)]]/((Data[[#This Row],[Upper Bound]]-Data[[#This Row],[Lower Bound]])/2)</f>
        <v>0.38102269534665012</v>
      </c>
      <c r="X2485" s="30">
        <f>(Data[[#This Row],[Upper Bound]]+Data[[#This Row],[Lower Bound]])/2</f>
        <v>22.064636951940415</v>
      </c>
      <c r="Y2485" s="32">
        <f>LN(Data[[#This Row],[NVActual]]/Data[[#This Row],[MA'[n^2']
30d]])</f>
        <v>-1.2519730837568046</v>
      </c>
      <c r="Z2485" s="32">
        <f>LN(Data[[#This Row],[NVActual]]/Data[[#This Row],[MA'[n*ln(n)']
30d]])</f>
        <v>8.2481995377051565</v>
      </c>
      <c r="AA2485" s="32">
        <f>LN(Data[[#This Row],[NVActual]]/Data[[#This Row],[MA'[n^1.5']]])</f>
        <v>4.7414337173740879</v>
      </c>
      <c r="AB2485" s="32">
        <f>LN(Data[[#This Row],[NVActual]]/Data[[#This Row],[Metcalfe
(n^2)]])</f>
        <v>-1.502861185831857</v>
      </c>
      <c r="AC2485" s="34">
        <f>1+Data[[#This Row],[MA'[NVMetcalfe calc']]]/((Data[[#This Row],[NVM_norm
(scaled)]]-Data[[#This Row],[NV_fund.]])/2)</f>
        <v>-1209747768.1924543</v>
      </c>
    </row>
    <row r="2486" spans="1:29" x14ac:dyDescent="0.2">
      <c r="A2486" s="23">
        <v>41690</v>
      </c>
      <c r="B2486" s="24">
        <v>7004311226.1013498</v>
      </c>
      <c r="C2486" s="24">
        <f t="shared" si="305"/>
        <v>8993851484.3547287</v>
      </c>
      <c r="D2486" s="25">
        <f>LN(Data[[#This Row],[NVActual]])</f>
        <v>22.669791685862709</v>
      </c>
      <c r="E2486" s="26">
        <v>179241</v>
      </c>
      <c r="F2486" s="40">
        <f>Data[[#This Row],[DAA 
(n)]]^2</f>
        <v>32127336081</v>
      </c>
      <c r="G2486" s="41">
        <f t="shared" si="306"/>
        <v>24895609918.266666</v>
      </c>
      <c r="H2486" s="28">
        <f>LN(Data[[#This Row],[Metcalfe
(n^2)]])</f>
        <v>24.192973095992642</v>
      </c>
      <c r="I2486" s="42">
        <f t="shared" si="307"/>
        <v>23.908973526471524</v>
      </c>
      <c r="J2486" s="40">
        <f>Data[[#This Row],[DAA 
(n)]]*LN(Data[[#This Row],[DAA 
(n)]])</f>
        <v>2168186.3453494087</v>
      </c>
      <c r="K2486" s="40">
        <f t="shared" si="308"/>
        <v>1874758.5895931714</v>
      </c>
      <c r="L2486" s="29">
        <f>LN(Data[[#This Row],[MA'[n*ln(n)']
30d]])</f>
        <v>14.443990456880394</v>
      </c>
      <c r="M2486" s="43">
        <f t="shared" si="309"/>
        <v>14.350638977789142</v>
      </c>
      <c r="N2486" s="40">
        <f>Data[[#This Row],[DAA 
(n)]]^1.5</f>
        <v>75885017.272808924</v>
      </c>
      <c r="O2486" s="40">
        <f t="shared" si="310"/>
        <v>62331074.027588733</v>
      </c>
      <c r="P2486" s="43">
        <f>LN(Data[[#This Row],[MA'[n^1.5']]])</f>
        <v>17.947970639947162</v>
      </c>
      <c r="Q2486" s="43">
        <f t="shared" si="311"/>
        <v>17.820042234785994</v>
      </c>
      <c r="R2486" s="30">
        <f>$O$1+$O$2*Data[[#This Row],[MA'[ln(n^2)']]]</f>
        <v>23.908973526471524</v>
      </c>
      <c r="S2486" s="30">
        <f>$Q$1+$Q$2*Data[[#This Row],[MA'[ln(n*ln(n))']]]</f>
        <v>20.198554313352084</v>
      </c>
      <c r="T2486" s="31">
        <f>$O$3*Data[[#This Row],[Metcalfe
(n^2)]]</f>
        <v>16706214762.120001</v>
      </c>
      <c r="U2486" s="31">
        <f t="shared" si="312"/>
        <v>12945717157.498669</v>
      </c>
      <c r="V2486" s="30">
        <f>LN(Data[[#This Row],[MA'[NVA']
30d]]/Data[[#This Row],[MA'[NVMetcalfe calc']]])</f>
        <v>-0.36422383655116269</v>
      </c>
      <c r="W2486" s="30">
        <f>$Q$3+Data[[#This Row],[NVM
(scaled)]]/((Data[[#This Row],[Upper Bound]]-Data[[#This Row],[Lower Bound]])/2)</f>
        <v>0.3936751021214388</v>
      </c>
      <c r="X2486" s="30">
        <f>(Data[[#This Row],[Upper Bound]]+Data[[#This Row],[Lower Bound]])/2</f>
        <v>22.053763919911802</v>
      </c>
      <c r="Y2486" s="29">
        <f>LN(Data[[#This Row],[NVActual]]/Data[[#This Row],[MA'[n^2']
30d]])</f>
        <v>-1.2681656305068467</v>
      </c>
      <c r="Z2486" s="29">
        <f>LN(Data[[#This Row],[NVActual]]/Data[[#This Row],[MA'[n*ln(n)']
30d]])</f>
        <v>8.2258012289823146</v>
      </c>
      <c r="AA2486" s="29">
        <f>LN(Data[[#This Row],[NVActual]]/Data[[#This Row],[MA'[n^1.5']]])</f>
        <v>4.7218210459155481</v>
      </c>
      <c r="AB2486" s="29">
        <f>LN(Data[[#This Row],[NVActual]]/Data[[#This Row],[Metcalfe
(n^2)]])</f>
        <v>-1.5231814101299346</v>
      </c>
      <c r="AC2486" s="26">
        <f>1+Data[[#This Row],[MA'[NVMetcalfe calc']]]/((Data[[#This Row],[NVM_norm
(scaled)]]-Data[[#This Row],[NV_fund.]])/2)</f>
        <v>-1195352175.6601248</v>
      </c>
    </row>
    <row r="2487" spans="1:29" x14ac:dyDescent="0.2">
      <c r="A2487" s="23">
        <v>41689</v>
      </c>
      <c r="B2487" s="24">
        <v>7744159486.45051</v>
      </c>
      <c r="C2487" s="24">
        <f t="shared" si="305"/>
        <v>9097969272.6513233</v>
      </c>
      <c r="D2487" s="25">
        <f>LN(Data[[#This Row],[NVActual]])</f>
        <v>22.77020478154985</v>
      </c>
      <c r="E2487" s="26">
        <v>181354</v>
      </c>
      <c r="F2487" s="40">
        <f>Data[[#This Row],[DAA 
(n)]]^2</f>
        <v>32889273316</v>
      </c>
      <c r="G2487" s="41">
        <f t="shared" si="306"/>
        <v>24681106813.700001</v>
      </c>
      <c r="H2487" s="28">
        <f>LN(Data[[#This Row],[Metcalfe
(n^2)]])</f>
        <v>24.216412402528103</v>
      </c>
      <c r="I2487" s="42">
        <f t="shared" si="307"/>
        <v>23.901522921682261</v>
      </c>
      <c r="J2487" s="40">
        <f>Data[[#This Row],[DAA 
(n)]]*LN(Data[[#This Row],[DAA 
(n)]])</f>
        <v>2195871.6274240408</v>
      </c>
      <c r="K2487" s="40">
        <f t="shared" si="308"/>
        <v>1866519.3113381346</v>
      </c>
      <c r="L2487" s="29">
        <f>LN(Data[[#This Row],[MA'[n*ln(n)']
30d]])</f>
        <v>14.439585923566744</v>
      </c>
      <c r="M2487" s="43">
        <f t="shared" si="309"/>
        <v>14.344981102968719</v>
      </c>
      <c r="N2487" s="40">
        <f>Data[[#This Row],[DAA 
(n)]]^1.5</f>
        <v>77230831.103581041</v>
      </c>
      <c r="O2487" s="40">
        <f t="shared" si="310"/>
        <v>61940669.376384698</v>
      </c>
      <c r="P2487" s="43">
        <f>LN(Data[[#This Row],[MA'[n^1.5']]])</f>
        <v>17.941687539302482</v>
      </c>
      <c r="Q2487" s="43">
        <f t="shared" si="311"/>
        <v>17.812269721704972</v>
      </c>
      <c r="R2487" s="30">
        <f>$O$1+$O$2*Data[[#This Row],[MA'[ln(n^2)']]]</f>
        <v>23.901522921682261</v>
      </c>
      <c r="S2487" s="30">
        <f>$Q$1+$Q$2*Data[[#This Row],[MA'[ln(n*ln(n))']]]</f>
        <v>20.189218819898382</v>
      </c>
      <c r="T2487" s="31">
        <f>$O$3*Data[[#This Row],[Metcalfe
(n^2)]]</f>
        <v>17102422124.32</v>
      </c>
      <c r="U2487" s="31">
        <f t="shared" si="312"/>
        <v>12834175543.124002</v>
      </c>
      <c r="V2487" s="30">
        <f>LN(Data[[#This Row],[MA'[NVA']
30d]]/Data[[#This Row],[MA'[NVMetcalfe calc']]])</f>
        <v>-0.3440603454411178</v>
      </c>
      <c r="W2487" s="30">
        <f>$Q$3+Data[[#This Row],[NVM
(scaled)]]/((Data[[#This Row],[Upper Bound]]-Data[[#This Row],[Lower Bound]])/2)</f>
        <v>0.40463784431033756</v>
      </c>
      <c r="X2487" s="30">
        <f>(Data[[#This Row],[Upper Bound]]+Data[[#This Row],[Lower Bound]])/2</f>
        <v>22.045370870790322</v>
      </c>
      <c r="Y2487" s="32">
        <f>LN(Data[[#This Row],[NVActual]]/Data[[#This Row],[MA'[n^2']
30d]])</f>
        <v>-1.1590991000124495</v>
      </c>
      <c r="Z2487" s="32">
        <f>LN(Data[[#This Row],[NVActual]]/Data[[#This Row],[MA'[n*ln(n)']
30d]])</f>
        <v>8.3306188579831062</v>
      </c>
      <c r="AA2487" s="32">
        <f>LN(Data[[#This Row],[NVActual]]/Data[[#This Row],[MA'[n^1.5']]])</f>
        <v>4.8285172422473668</v>
      </c>
      <c r="AB2487" s="32">
        <f>LN(Data[[#This Row],[NVActual]]/Data[[#This Row],[Metcalfe
(n^2)]])</f>
        <v>-1.4462076209782531</v>
      </c>
      <c r="AC2487" s="34">
        <f>1+Data[[#This Row],[MA'[NVMetcalfe calc']]]/((Data[[#This Row],[NVM_norm
(scaled)]]-Data[[#This Row],[NV_fund.]])/2)</f>
        <v>-1186112828.6735492</v>
      </c>
    </row>
    <row r="2488" spans="1:29" x14ac:dyDescent="0.2">
      <c r="A2488" s="23">
        <v>41688</v>
      </c>
      <c r="B2488" s="24">
        <v>7787368652.6885004</v>
      </c>
      <c r="C2488" s="24">
        <f t="shared" si="305"/>
        <v>9179387314.5183029</v>
      </c>
      <c r="D2488" s="25">
        <f>LN(Data[[#This Row],[NVActual]])</f>
        <v>22.7757688544893</v>
      </c>
      <c r="E2488" s="26">
        <v>154278</v>
      </c>
      <c r="F2488" s="40">
        <f>Data[[#This Row],[DAA 
(n)]]^2</f>
        <v>23801701284</v>
      </c>
      <c r="G2488" s="41">
        <f t="shared" si="306"/>
        <v>24671130960.799999</v>
      </c>
      <c r="H2488" s="28">
        <f>LN(Data[[#This Row],[Metcalfe
(n^2)]])</f>
        <v>23.893022897590097</v>
      </c>
      <c r="I2488" s="42">
        <f t="shared" si="307"/>
        <v>23.90121821693505</v>
      </c>
      <c r="J2488" s="40">
        <f>Data[[#This Row],[DAA 
(n)]]*LN(Data[[#This Row],[DAA 
(n)]])</f>
        <v>1843083.8932972024</v>
      </c>
      <c r="K2488" s="40">
        <f t="shared" si="308"/>
        <v>1866158.0247369036</v>
      </c>
      <c r="L2488" s="29">
        <f>LN(Data[[#This Row],[MA'[n*ln(n)']
30d]])</f>
        <v>14.439392343157921</v>
      </c>
      <c r="M2488" s="43">
        <f t="shared" si="309"/>
        <v>14.339141952440164</v>
      </c>
      <c r="N2488" s="40">
        <f>Data[[#This Row],[DAA 
(n)]]^1.5</f>
        <v>60597680.406868339</v>
      </c>
      <c r="O2488" s="40">
        <f t="shared" si="310"/>
        <v>61923080.288761467</v>
      </c>
      <c r="P2488" s="43">
        <f>LN(Data[[#This Row],[MA'[n^1.5']]])</f>
        <v>17.94140353227397</v>
      </c>
      <c r="Q2488" s="43">
        <f t="shared" si="311"/>
        <v>17.80424360516157</v>
      </c>
      <c r="R2488" s="30">
        <f>$O$1+$O$2*Data[[#This Row],[MA'[ln(n^2)']]]</f>
        <v>23.90121821693505</v>
      </c>
      <c r="S2488" s="30">
        <f>$Q$1+$Q$2*Data[[#This Row],[MA'[ln(n*ln(n))']]]</f>
        <v>20.17958422152627</v>
      </c>
      <c r="T2488" s="31">
        <f>$O$3*Data[[#This Row],[Metcalfe
(n^2)]]</f>
        <v>12376884667.68</v>
      </c>
      <c r="U2488" s="31">
        <f t="shared" si="312"/>
        <v>12828988099.616001</v>
      </c>
      <c r="V2488" s="30">
        <f>LN(Data[[#This Row],[MA'[NVA']
30d]]/Data[[#This Row],[MA'[NVMetcalfe calc']]])</f>
        <v>-0.33474684458368137</v>
      </c>
      <c r="W2488" s="30">
        <f>$Q$3+Data[[#This Row],[NVM
(scaled)]]/((Data[[#This Row],[Upper Bound]]-Data[[#This Row],[Lower Bound]])/2)</f>
        <v>0.41010759521401396</v>
      </c>
      <c r="X2488" s="30">
        <f>(Data[[#This Row],[Upper Bound]]+Data[[#This Row],[Lower Bound]])/2</f>
        <v>22.04040121923066</v>
      </c>
      <c r="Y2488" s="29">
        <f>LN(Data[[#This Row],[NVActual]]/Data[[#This Row],[MA'[n^2']
30d]])</f>
        <v>-1.1531307555146779</v>
      </c>
      <c r="Z2488" s="29">
        <f>LN(Data[[#This Row],[NVActual]]/Data[[#This Row],[MA'[n*ln(n)']
30d]])</f>
        <v>8.3363765113313786</v>
      </c>
      <c r="AA2488" s="29">
        <f>LN(Data[[#This Row],[NVActual]]/Data[[#This Row],[MA'[n^1.5']]])</f>
        <v>4.8343653222153309</v>
      </c>
      <c r="AB2488" s="29">
        <f>LN(Data[[#This Row],[NVActual]]/Data[[#This Row],[Metcalfe
(n^2)]])</f>
        <v>-1.1172540431007949</v>
      </c>
      <c r="AC2488" s="26">
        <f>1+Data[[#This Row],[MA'[NVMetcalfe calc']]]/((Data[[#This Row],[NVM_norm
(scaled)]]-Data[[#This Row],[NV_fund.]])/2)</f>
        <v>-1186205634.726707</v>
      </c>
    </row>
    <row r="2489" spans="1:29" x14ac:dyDescent="0.2">
      <c r="A2489" s="23">
        <v>41687</v>
      </c>
      <c r="B2489" s="24">
        <v>7835234697.4906597</v>
      </c>
      <c r="C2489" s="24">
        <f t="shared" si="305"/>
        <v>9263138246.3841743</v>
      </c>
      <c r="D2489" s="25">
        <f>LN(Data[[#This Row],[NVActual]])</f>
        <v>22.781896667314133</v>
      </c>
      <c r="E2489" s="26">
        <v>173737</v>
      </c>
      <c r="F2489" s="40">
        <f>Data[[#This Row],[DAA 
(n)]]^2</f>
        <v>30184545169</v>
      </c>
      <c r="G2489" s="41">
        <f t="shared" si="306"/>
        <v>24271039455.633335</v>
      </c>
      <c r="H2489" s="28">
        <f>LN(Data[[#This Row],[Metcalfe
(n^2)]])</f>
        <v>24.130595880967974</v>
      </c>
      <c r="I2489" s="42">
        <f t="shared" si="307"/>
        <v>23.877826683710737</v>
      </c>
      <c r="J2489" s="40">
        <f>Data[[#This Row],[DAA 
(n)]]*LN(Data[[#This Row],[DAA 
(n)]])</f>
        <v>2096188.6682858665</v>
      </c>
      <c r="K2489" s="40">
        <f t="shared" si="308"/>
        <v>1846706.9961403669</v>
      </c>
      <c r="L2489" s="29">
        <f>LN(Data[[#This Row],[MA'[n*ln(n)']
30d]])</f>
        <v>14.428914608882069</v>
      </c>
      <c r="M2489" s="43">
        <f t="shared" si="309"/>
        <v>14.332789705687501</v>
      </c>
      <c r="N2489" s="40">
        <f>Data[[#This Row],[DAA 
(n)]]^1.5</f>
        <v>72416657.780006319</v>
      </c>
      <c r="O2489" s="40">
        <f t="shared" si="310"/>
        <v>61096490.01616735</v>
      </c>
      <c r="P2489" s="43">
        <f>LN(Data[[#This Row],[MA'[n^1.5']]])</f>
        <v>17.927964975947802</v>
      </c>
      <c r="Q2489" s="43">
        <f t="shared" si="311"/>
        <v>17.795468088596053</v>
      </c>
      <c r="R2489" s="30">
        <f>$O$1+$O$2*Data[[#This Row],[MA'[ln(n^2)']]]</f>
        <v>23.877826683710737</v>
      </c>
      <c r="S2489" s="30">
        <f>$Q$1+$Q$2*Data[[#This Row],[MA'[ln(n*ln(n))']]]</f>
        <v>20.169103014384376</v>
      </c>
      <c r="T2489" s="31">
        <f>$O$3*Data[[#This Row],[Metcalfe
(n^2)]]</f>
        <v>15695963487.880001</v>
      </c>
      <c r="U2489" s="31">
        <f t="shared" si="312"/>
        <v>12620940516.929335</v>
      </c>
      <c r="V2489" s="30">
        <f>LN(Data[[#This Row],[MA'[NVA']
30d]]/Data[[#This Row],[MA'[NVMetcalfe calc']]])</f>
        <v>-0.30931448550132173</v>
      </c>
      <c r="W2489" s="30">
        <f>$Q$3+Data[[#This Row],[NVM
(scaled)]]/((Data[[#This Row],[Upper Bound]]-Data[[#This Row],[Lower Bound]])/2)</f>
        <v>0.42319626206742733</v>
      </c>
      <c r="X2489" s="30">
        <f>(Data[[#This Row],[Upper Bound]]+Data[[#This Row],[Lower Bound]])/2</f>
        <v>22.023464849047556</v>
      </c>
      <c r="Y2489" s="32">
        <f>LN(Data[[#This Row],[NVActual]]/Data[[#This Row],[MA'[n^2']
30d]])</f>
        <v>-1.1306530172807441</v>
      </c>
      <c r="Z2489" s="32">
        <f>LN(Data[[#This Row],[NVActual]]/Data[[#This Row],[MA'[n*ln(n)']
30d]])</f>
        <v>8.3529820584320653</v>
      </c>
      <c r="AA2489" s="32">
        <f>LN(Data[[#This Row],[NVActual]]/Data[[#This Row],[MA'[n^1.5']]])</f>
        <v>4.8539316913663315</v>
      </c>
      <c r="AB2489" s="32">
        <f>LN(Data[[#This Row],[NVActual]]/Data[[#This Row],[Metcalfe
(n^2)]])</f>
        <v>-1.3486992136538409</v>
      </c>
      <c r="AC2489" s="34">
        <f>1+Data[[#This Row],[MA'[NVMetcalfe calc']]]/((Data[[#This Row],[NVM_norm
(scaled)]]-Data[[#This Row],[NV_fund.]])/2)</f>
        <v>-1168591071.4773846</v>
      </c>
    </row>
    <row r="2490" spans="1:29" x14ac:dyDescent="0.2">
      <c r="A2490" s="23">
        <v>41686</v>
      </c>
      <c r="B2490" s="24">
        <v>7732488989.6580601</v>
      </c>
      <c r="C2490" s="24">
        <f t="shared" si="305"/>
        <v>9333449717.9502163</v>
      </c>
      <c r="D2490" s="25">
        <f>LN(Data[[#This Row],[NVActual]])</f>
        <v>22.768696638617936</v>
      </c>
      <c r="E2490" s="26">
        <v>135691</v>
      </c>
      <c r="F2490" s="40">
        <f>Data[[#This Row],[DAA 
(n)]]^2</f>
        <v>18412047481</v>
      </c>
      <c r="G2490" s="41">
        <f t="shared" si="306"/>
        <v>23639484886.033333</v>
      </c>
      <c r="H2490" s="28">
        <f>LN(Data[[#This Row],[Metcalfe
(n^2)]])</f>
        <v>23.636271041705381</v>
      </c>
      <c r="I2490" s="42">
        <f t="shared" si="307"/>
        <v>23.844892106021824</v>
      </c>
      <c r="J2490" s="40">
        <f>Data[[#This Row],[DAA 
(n)]]*LN(Data[[#This Row],[DAA 
(n)]])</f>
        <v>1603614.6269600224</v>
      </c>
      <c r="K2490" s="40">
        <f t="shared" si="308"/>
        <v>1817722.6986868184</v>
      </c>
      <c r="L2490" s="29">
        <f>LN(Data[[#This Row],[MA'[n*ln(n)']
30d]])</f>
        <v>14.413095011110181</v>
      </c>
      <c r="M2490" s="43">
        <f t="shared" si="309"/>
        <v>14.327244002259071</v>
      </c>
      <c r="N2490" s="40">
        <f>Data[[#This Row],[DAA 
(n)]]^1.5</f>
        <v>49983488.621187381</v>
      </c>
      <c r="O2490" s="40">
        <f t="shared" si="310"/>
        <v>59833117.924786694</v>
      </c>
      <c r="P2490" s="43">
        <f>LN(Data[[#This Row],[MA'[n^1.5']]])</f>
        <v>17.907069877075177</v>
      </c>
      <c r="Q2490" s="43">
        <f t="shared" si="311"/>
        <v>17.787772885436372</v>
      </c>
      <c r="R2490" s="30">
        <f>$O$1+$O$2*Data[[#This Row],[MA'[ln(n^2)']]]</f>
        <v>23.844892106021824</v>
      </c>
      <c r="S2490" s="30">
        <f>$Q$1+$Q$2*Data[[#This Row],[MA'[ln(n*ln(n))']]]</f>
        <v>20.159952603727465</v>
      </c>
      <c r="T2490" s="31">
        <f>$O$3*Data[[#This Row],[Metcalfe
(n^2)]]</f>
        <v>9574264690.1200008</v>
      </c>
      <c r="U2490" s="31">
        <f t="shared" si="312"/>
        <v>12292532140.737335</v>
      </c>
      <c r="V2490" s="30">
        <f>LN(Data[[#This Row],[MA'[NVA']
30d]]/Data[[#This Row],[MA'[NVMetcalfe calc']]])</f>
        <v>-0.27538724375319407</v>
      </c>
      <c r="W2490" s="30">
        <f>$Q$3+Data[[#This Row],[NVM
(scaled)]]/((Data[[#This Row],[Upper Bound]]-Data[[#This Row],[Lower Bound]])/2)</f>
        <v>0.44053364182411714</v>
      </c>
      <c r="X2490" s="30">
        <f>(Data[[#This Row],[Upper Bound]]+Data[[#This Row],[Lower Bound]])/2</f>
        <v>22.002422354874646</v>
      </c>
      <c r="Y2490" s="29">
        <f>LN(Data[[#This Row],[NVActual]]/Data[[#This Row],[MA'[n^2']
30d]])</f>
        <v>-1.1174876006980625</v>
      </c>
      <c r="Z2490" s="29">
        <f>LN(Data[[#This Row],[NVActual]]/Data[[#This Row],[MA'[n*ln(n)']
30d]])</f>
        <v>8.3556016275077525</v>
      </c>
      <c r="AA2490" s="29">
        <f>LN(Data[[#This Row],[NVActual]]/Data[[#This Row],[MA'[n^1.5']]])</f>
        <v>4.8616267615427571</v>
      </c>
      <c r="AB2490" s="29">
        <f>LN(Data[[#This Row],[NVActual]]/Data[[#This Row],[Metcalfe
(n^2)]])</f>
        <v>-0.86757440308744649</v>
      </c>
      <c r="AC2490" s="26">
        <f>1+Data[[#This Row],[MA'[NVMetcalfe calc']]]/((Data[[#This Row],[NVM_norm
(scaled)]]-Data[[#This Row],[NV_fund.]])/2)</f>
        <v>-1140209217.6198113</v>
      </c>
    </row>
    <row r="2491" spans="1:29" x14ac:dyDescent="0.2">
      <c r="A2491" s="23">
        <v>41685</v>
      </c>
      <c r="B2491" s="24">
        <v>8115479465.4253197</v>
      </c>
      <c r="C2491" s="24">
        <f t="shared" si="305"/>
        <v>9400130934.8198109</v>
      </c>
      <c r="D2491" s="25">
        <f>LN(Data[[#This Row],[NVActual]])</f>
        <v>22.817039120015437</v>
      </c>
      <c r="E2491" s="26">
        <v>151828</v>
      </c>
      <c r="F2491" s="40">
        <f>Data[[#This Row],[DAA 
(n)]]^2</f>
        <v>23051741584</v>
      </c>
      <c r="G2491" s="41">
        <f t="shared" si="306"/>
        <v>23579719210.833332</v>
      </c>
      <c r="H2491" s="28">
        <f>LN(Data[[#This Row],[Metcalfe
(n^2)]])</f>
        <v>23.861007160324387</v>
      </c>
      <c r="I2491" s="42">
        <f t="shared" si="307"/>
        <v>23.841476974727339</v>
      </c>
      <c r="J2491" s="40">
        <f>Data[[#This Row],[DAA 
(n)]]*LN(Data[[#This Row],[DAA 
(n)]])</f>
        <v>1811384.4975688655</v>
      </c>
      <c r="K2491" s="40">
        <f t="shared" si="308"/>
        <v>1814833.2449850938</v>
      </c>
      <c r="L2491" s="29">
        <f>LN(Data[[#This Row],[MA'[n*ln(n)']
30d]])</f>
        <v>14.411504145418956</v>
      </c>
      <c r="M2491" s="43">
        <f t="shared" si="309"/>
        <v>14.322692941803323</v>
      </c>
      <c r="N2491" s="40">
        <f>Data[[#This Row],[DAA 
(n)]]^1.5</f>
        <v>59159951.159678563</v>
      </c>
      <c r="O2491" s="40">
        <f t="shared" si="310"/>
        <v>59709887.944329381</v>
      </c>
      <c r="P2491" s="43">
        <f>LN(Data[[#This Row],[MA'[n^1.5']]])</f>
        <v>17.905008191856357</v>
      </c>
      <c r="Q2491" s="43">
        <f t="shared" si="311"/>
        <v>17.781413576425958</v>
      </c>
      <c r="R2491" s="30">
        <f>$O$1+$O$2*Data[[#This Row],[MA'[ln(n^2)']]]</f>
        <v>23.841476974727339</v>
      </c>
      <c r="S2491" s="30">
        <f>$Q$1+$Q$2*Data[[#This Row],[MA'[ln(n*ln(n))']]]</f>
        <v>20.152443353975482</v>
      </c>
      <c r="T2491" s="31">
        <f>$O$3*Data[[#This Row],[Metcalfe
(n^2)]]</f>
        <v>11986905623.68</v>
      </c>
      <c r="U2491" s="31">
        <f t="shared" si="312"/>
        <v>12261453989.633335</v>
      </c>
      <c r="V2491" s="30">
        <f>LN(Data[[#This Row],[MA'[NVA']
30d]]/Data[[#This Row],[MA'[NVMetcalfe calc']]])</f>
        <v>-0.26573690127904592</v>
      </c>
      <c r="W2491" s="30">
        <f>$Q$3+Data[[#This Row],[NVM
(scaled)]]/((Data[[#This Row],[Upper Bound]]-Data[[#This Row],[Lower Bound]])/2)</f>
        <v>0.44593142887925946</v>
      </c>
      <c r="X2491" s="30">
        <f>(Data[[#This Row],[Upper Bound]]+Data[[#This Row],[Lower Bound]])/2</f>
        <v>21.99696016435141</v>
      </c>
      <c r="Y2491" s="32">
        <f>LN(Data[[#This Row],[NVActual]]/Data[[#This Row],[MA'[n^2']
30d]])</f>
        <v>-1.0666137040317822</v>
      </c>
      <c r="Z2491" s="32">
        <f>LN(Data[[#This Row],[NVActual]]/Data[[#This Row],[MA'[n*ln(n)']
30d]])</f>
        <v>8.4055349745964811</v>
      </c>
      <c r="AA2491" s="32">
        <f>LN(Data[[#This Row],[NVActual]]/Data[[#This Row],[MA'[n^1.5']]])</f>
        <v>4.9120309281590799</v>
      </c>
      <c r="AB2491" s="32">
        <f>LN(Data[[#This Row],[NVActual]]/Data[[#This Row],[Metcalfe
(n^2)]])</f>
        <v>-1.0439680403089502</v>
      </c>
      <c r="AC2491" s="34">
        <f>1+Data[[#This Row],[MA'[NVMetcalfe calc']]]/((Data[[#This Row],[NVM_norm
(scaled)]]-Data[[#This Row],[NV_fund.]])/2)</f>
        <v>-1137899645.4750159</v>
      </c>
    </row>
    <row r="2492" spans="1:29" x14ac:dyDescent="0.2">
      <c r="A2492" s="23">
        <v>41684</v>
      </c>
      <c r="B2492" s="24">
        <v>8291082519.4874401</v>
      </c>
      <c r="C2492" s="24">
        <f t="shared" si="305"/>
        <v>9463364556.7899399</v>
      </c>
      <c r="D2492" s="25">
        <f>LN(Data[[#This Row],[NVActual]])</f>
        <v>22.838446378930183</v>
      </c>
      <c r="E2492" s="26">
        <v>175329</v>
      </c>
      <c r="F2492" s="40">
        <f>Data[[#This Row],[DAA 
(n)]]^2</f>
        <v>30740258241</v>
      </c>
      <c r="G2492" s="41">
        <f t="shared" si="306"/>
        <v>23380648315.400002</v>
      </c>
      <c r="H2492" s="28">
        <f>LN(Data[[#This Row],[Metcalfe
(n^2)]])</f>
        <v>24.148838975834845</v>
      </c>
      <c r="I2492" s="42">
        <f t="shared" si="307"/>
        <v>23.831481784974319</v>
      </c>
      <c r="J2492" s="40">
        <f>Data[[#This Row],[DAA 
(n)]]*LN(Data[[#This Row],[DAA 
(n)]])</f>
        <v>2116995.8943970739</v>
      </c>
      <c r="K2492" s="40">
        <f t="shared" si="308"/>
        <v>1805773.4838022431</v>
      </c>
      <c r="L2492" s="29">
        <f>LN(Data[[#This Row],[MA'[n*ln(n)']
30d]])</f>
        <v>14.406499580841539</v>
      </c>
      <c r="M2492" s="43">
        <f t="shared" si="309"/>
        <v>14.318667780299357</v>
      </c>
      <c r="N2492" s="40">
        <f>Data[[#This Row],[DAA 
(n)]]^1.5</f>
        <v>73414295.182452485</v>
      </c>
      <c r="O2492" s="40">
        <f t="shared" si="310"/>
        <v>59312732.692665547</v>
      </c>
      <c r="P2492" s="43">
        <f>LN(Data[[#This Row],[MA'[n^1.5']]])</f>
        <v>17.898334557490738</v>
      </c>
      <c r="Q2492" s="43">
        <f t="shared" si="311"/>
        <v>17.775812047570859</v>
      </c>
      <c r="R2492" s="30">
        <f>$O$1+$O$2*Data[[#This Row],[MA'[ln(n^2)']]]</f>
        <v>23.831481784974319</v>
      </c>
      <c r="S2492" s="30">
        <f>$Q$1+$Q$2*Data[[#This Row],[MA'[ln(n*ln(n))']]]</f>
        <v>20.145801837493938</v>
      </c>
      <c r="T2492" s="31">
        <f>$O$3*Data[[#This Row],[Metcalfe
(n^2)]]</f>
        <v>15984934285.32</v>
      </c>
      <c r="U2492" s="31">
        <f t="shared" si="312"/>
        <v>12157937124.008001</v>
      </c>
      <c r="V2492" s="30">
        <f>LN(Data[[#This Row],[MA'[NVA']
30d]]/Data[[#This Row],[MA'[NVMetcalfe calc']]])</f>
        <v>-0.25055423651399306</v>
      </c>
      <c r="W2492" s="30">
        <f>$Q$3+Data[[#This Row],[NVM
(scaled)]]/((Data[[#This Row],[Upper Bound]]-Data[[#This Row],[Lower Bound]])/2)</f>
        <v>0.45403907008513966</v>
      </c>
      <c r="X2492" s="30">
        <f>(Data[[#This Row],[Upper Bound]]+Data[[#This Row],[Lower Bound]])/2</f>
        <v>21.988641811234128</v>
      </c>
      <c r="Y2492" s="29">
        <f>LN(Data[[#This Row],[NVActual]]/Data[[#This Row],[MA'[n^2']
30d]])</f>
        <v>-1.0367281431624353</v>
      </c>
      <c r="Z2492" s="29">
        <f>LN(Data[[#This Row],[NVActual]]/Data[[#This Row],[MA'[n*ln(n)']
30d]])</f>
        <v>8.4319467980886458</v>
      </c>
      <c r="AA2492" s="29">
        <f>LN(Data[[#This Row],[NVActual]]/Data[[#This Row],[MA'[n^1.5']]])</f>
        <v>4.9401118214394453</v>
      </c>
      <c r="AB2492" s="29">
        <f>LN(Data[[#This Row],[NVActual]]/Data[[#This Row],[Metcalfe
(n^2)]])</f>
        <v>-1.310392596904663</v>
      </c>
      <c r="AC2492" s="26">
        <f>1+Data[[#This Row],[MA'[NVMetcalfe calc']]]/((Data[[#This Row],[NVM_norm
(scaled)]]-Data[[#This Row],[NV_fund.]])/2)</f>
        <v>-1129153600.7774999</v>
      </c>
    </row>
    <row r="2493" spans="1:29" x14ac:dyDescent="0.2">
      <c r="A2493" s="23">
        <v>41683</v>
      </c>
      <c r="B2493" s="24">
        <v>7595523910.1038198</v>
      </c>
      <c r="C2493" s="24">
        <f t="shared" si="305"/>
        <v>9530938224.1645622</v>
      </c>
      <c r="D2493" s="25">
        <f>LN(Data[[#This Row],[NVActual]])</f>
        <v>22.750824951537236</v>
      </c>
      <c r="E2493" s="26">
        <v>167617</v>
      </c>
      <c r="F2493" s="40">
        <f>Data[[#This Row],[DAA 
(n)]]^2</f>
        <v>28095458689</v>
      </c>
      <c r="G2493" s="41">
        <f t="shared" si="306"/>
        <v>22969309994.333332</v>
      </c>
      <c r="H2493" s="28">
        <f>LN(Data[[#This Row],[Metcalfe
(n^2)]])</f>
        <v>24.058873787734303</v>
      </c>
      <c r="I2493" s="42">
        <f t="shared" si="307"/>
        <v>23.814374565920055</v>
      </c>
      <c r="J2493" s="40">
        <f>Data[[#This Row],[DAA 
(n)]]*LN(Data[[#This Row],[DAA 
(n)]])</f>
        <v>2016338.1238393304</v>
      </c>
      <c r="K2493" s="40">
        <f t="shared" si="308"/>
        <v>1788641.9751933983</v>
      </c>
      <c r="L2493" s="29">
        <f>LN(Data[[#This Row],[MA'[n*ln(n)']
30d]])</f>
        <v>14.396967216802562</v>
      </c>
      <c r="M2493" s="43">
        <f t="shared" si="309"/>
        <v>14.315034769393833</v>
      </c>
      <c r="N2493" s="40">
        <f>Data[[#This Row],[DAA 
(n)]]^1.5</f>
        <v>68624168.476376638</v>
      </c>
      <c r="O2493" s="40">
        <f t="shared" si="310"/>
        <v>58530895.475284904</v>
      </c>
      <c r="P2493" s="43">
        <f>LN(Data[[#This Row],[MA'[n^1.5']]])</f>
        <v>17.885065300574336</v>
      </c>
      <c r="Q2493" s="43">
        <f t="shared" si="311"/>
        <v>17.770749299108164</v>
      </c>
      <c r="R2493" s="30">
        <f>$O$1+$O$2*Data[[#This Row],[MA'[ln(n^2)']]]</f>
        <v>23.814374565920055</v>
      </c>
      <c r="S2493" s="30">
        <f>$Q$1+$Q$2*Data[[#This Row],[MA'[ln(n*ln(n))']]]</f>
        <v>20.139807369499824</v>
      </c>
      <c r="T2493" s="31">
        <f>$O$3*Data[[#This Row],[Metcalfe
(n^2)]]</f>
        <v>14609638518.280001</v>
      </c>
      <c r="U2493" s="31">
        <f t="shared" si="312"/>
        <v>11944041197.053335</v>
      </c>
      <c r="V2493" s="30">
        <f>LN(Data[[#This Row],[MA'[NVA']
30d]]/Data[[#This Row],[MA'[NVMetcalfe calc']]])</f>
        <v>-0.2256893470495635</v>
      </c>
      <c r="W2493" s="30">
        <f>$Q$3+Data[[#This Row],[NVM
(scaled)]]/((Data[[#This Row],[Upper Bound]]-Data[[#This Row],[Lower Bound]])/2)</f>
        <v>0.46716139888832053</v>
      </c>
      <c r="X2493" s="30">
        <f>(Data[[#This Row],[Upper Bound]]+Data[[#This Row],[Lower Bound]])/2</f>
        <v>21.977090967709941</v>
      </c>
      <c r="Y2493" s="32">
        <f>LN(Data[[#This Row],[NVActual]]/Data[[#This Row],[MA'[n^2']
30d]])</f>
        <v>-1.1065998622307507</v>
      </c>
      <c r="Z2493" s="32">
        <f>LN(Data[[#This Row],[NVActual]]/Data[[#This Row],[MA'[n*ln(n)']
30d]])</f>
        <v>8.3538577347346727</v>
      </c>
      <c r="AA2493" s="32">
        <f>LN(Data[[#This Row],[NVActual]]/Data[[#This Row],[MA'[n^1.5']]])</f>
        <v>4.8657596509628975</v>
      </c>
      <c r="AB2493" s="32">
        <f>LN(Data[[#This Row],[NVActual]]/Data[[#This Row],[Metcalfe
(n^2)]])</f>
        <v>-1.3080488361970675</v>
      </c>
      <c r="AC2493" s="34">
        <f>1+Data[[#This Row],[MA'[NVMetcalfe calc']]]/((Data[[#This Row],[NVM_norm
(scaled)]]-Data[[#This Row],[NV_fund.]])/2)</f>
        <v>-1110560696.9174936</v>
      </c>
    </row>
    <row r="2494" spans="1:29" x14ac:dyDescent="0.2">
      <c r="A2494" s="23">
        <v>41682</v>
      </c>
      <c r="B2494" s="24">
        <v>8098811133.2843103</v>
      </c>
      <c r="C2494" s="24">
        <f t="shared" si="305"/>
        <v>9611023420.6782665</v>
      </c>
      <c r="D2494" s="25">
        <f>LN(Data[[#This Row],[NVActual]])</f>
        <v>22.814983114183892</v>
      </c>
      <c r="E2494" s="26">
        <v>212833</v>
      </c>
      <c r="F2494" s="40">
        <f>Data[[#This Row],[DAA 
(n)]]^2</f>
        <v>45297885889</v>
      </c>
      <c r="G2494" s="41">
        <f t="shared" si="306"/>
        <v>22589440007.233334</v>
      </c>
      <c r="H2494" s="28">
        <f>LN(Data[[#This Row],[Metcalfe
(n^2)]])</f>
        <v>24.536526199229364</v>
      </c>
      <c r="I2494" s="42">
        <f t="shared" si="307"/>
        <v>23.797033312227249</v>
      </c>
      <c r="J2494" s="40">
        <f>Data[[#This Row],[DAA 
(n)]]*LN(Data[[#This Row],[DAA 
(n)]])</f>
        <v>2611091.2402802915</v>
      </c>
      <c r="K2494" s="40">
        <f t="shared" si="308"/>
        <v>1772127.4343754633</v>
      </c>
      <c r="L2494" s="29">
        <f>LN(Data[[#This Row],[MA'[n*ln(n)']
30d]])</f>
        <v>14.387691323123137</v>
      </c>
      <c r="M2494" s="43">
        <f t="shared" si="309"/>
        <v>14.312113854324313</v>
      </c>
      <c r="N2494" s="40">
        <f>Data[[#This Row],[DAA 
(n)]]^1.5</f>
        <v>98188008.165017247</v>
      </c>
      <c r="O2494" s="40">
        <f t="shared" si="310"/>
        <v>57791896.051883064</v>
      </c>
      <c r="P2494" s="43">
        <f>LN(Data[[#This Row],[MA'[n^1.5']]])</f>
        <v>17.872359117097901</v>
      </c>
      <c r="Q2494" s="43">
        <f t="shared" si="311"/>
        <v>17.766702975251071</v>
      </c>
      <c r="R2494" s="30">
        <f>$O$1+$O$2*Data[[#This Row],[MA'[ln(n^2)']]]</f>
        <v>23.797033312227249</v>
      </c>
      <c r="S2494" s="30">
        <f>$Q$1+$Q$2*Data[[#This Row],[MA'[ln(n*ln(n))']]]</f>
        <v>20.134987859635114</v>
      </c>
      <c r="T2494" s="31">
        <f>$O$3*Data[[#This Row],[Metcalfe
(n^2)]]</f>
        <v>23554900662.280003</v>
      </c>
      <c r="U2494" s="31">
        <f t="shared" si="312"/>
        <v>11746508803.761333</v>
      </c>
      <c r="V2494" s="30">
        <f>LN(Data[[#This Row],[MA'[NVA']
30d]]/Data[[#This Row],[MA'[NVMetcalfe calc']]])</f>
        <v>-0.20064536065629021</v>
      </c>
      <c r="W2494" s="30">
        <f>$Q$3+Data[[#This Row],[NVM
(scaled)]]/((Data[[#This Row],[Upper Bound]]-Data[[#This Row],[Lower Bound]])/2)</f>
        <v>0.48041896762135172</v>
      </c>
      <c r="X2494" s="30">
        <f>(Data[[#This Row],[Upper Bound]]+Data[[#This Row],[Lower Bound]])/2</f>
        <v>21.96601058593118</v>
      </c>
      <c r="Y2494" s="29">
        <f>LN(Data[[#This Row],[NVActual]]/Data[[#This Row],[MA'[n^2']
30d]])</f>
        <v>-1.0257652635254007</v>
      </c>
      <c r="Z2494" s="29">
        <f>LN(Data[[#This Row],[NVActual]]/Data[[#This Row],[MA'[n*ln(n)']
30d]])</f>
        <v>8.427291791060755</v>
      </c>
      <c r="AA2494" s="29">
        <f>LN(Data[[#This Row],[NVActual]]/Data[[#This Row],[MA'[n^1.5']]])</f>
        <v>4.9426239970859918</v>
      </c>
      <c r="AB2494" s="29">
        <f>LN(Data[[#This Row],[NVActual]]/Data[[#This Row],[Metcalfe
(n^2)]])</f>
        <v>-1.7215430850454729</v>
      </c>
      <c r="AC2494" s="26">
        <f>1+Data[[#This Row],[MA'[NVMetcalfe calc']]]/((Data[[#This Row],[NVM_norm
(scaled)]]-Data[[#This Row],[NV_fund.]])/2)</f>
        <v>-1093431263.3037546</v>
      </c>
    </row>
    <row r="2495" spans="1:29" x14ac:dyDescent="0.2">
      <c r="A2495" s="23">
        <v>41681</v>
      </c>
      <c r="B2495" s="24">
        <v>8320462974.6092596</v>
      </c>
      <c r="C2495" s="24">
        <f t="shared" si="305"/>
        <v>9677321174.6967354</v>
      </c>
      <c r="D2495" s="25">
        <f>LN(Data[[#This Row],[NVActual]])</f>
        <v>22.841983736218037</v>
      </c>
      <c r="E2495" s="26">
        <v>155297</v>
      </c>
      <c r="F2495" s="40">
        <f>Data[[#This Row],[DAA 
(n)]]^2</f>
        <v>24117158209</v>
      </c>
      <c r="G2495" s="41">
        <f t="shared" si="306"/>
        <v>21868535331.233334</v>
      </c>
      <c r="H2495" s="28">
        <f>LN(Data[[#This Row],[Metcalfe
(n^2)]])</f>
        <v>23.906189383000196</v>
      </c>
      <c r="I2495" s="42">
        <f t="shared" si="307"/>
        <v>23.775399297591107</v>
      </c>
      <c r="J2495" s="40">
        <f>Data[[#This Row],[DAA 
(n)]]*LN(Data[[#This Row],[DAA 
(n)]])</f>
        <v>1856279.7463058908</v>
      </c>
      <c r="K2495" s="40">
        <f t="shared" si="308"/>
        <v>1746343.8000947139</v>
      </c>
      <c r="L2495" s="29">
        <f>LN(Data[[#This Row],[MA'[n*ln(n)']
30d]])</f>
        <v>14.373034903268733</v>
      </c>
      <c r="M2495" s="43">
        <f t="shared" si="309"/>
        <v>14.309606688520383</v>
      </c>
      <c r="N2495" s="40">
        <f>Data[[#This Row],[DAA 
(n)]]^1.5</f>
        <v>61199038.541329063</v>
      </c>
      <c r="O2495" s="40">
        <f t="shared" si="310"/>
        <v>56530544.251878269</v>
      </c>
      <c r="P2495" s="43">
        <f>LN(Data[[#This Row],[MA'[n^1.5']]])</f>
        <v>17.8502916562697</v>
      </c>
      <c r="Q2495" s="43">
        <f t="shared" si="311"/>
        <v>17.763222362874824</v>
      </c>
      <c r="R2495" s="30">
        <f>$O$1+$O$2*Data[[#This Row],[MA'[ln(n^2)']]]</f>
        <v>23.775399297591107</v>
      </c>
      <c r="S2495" s="30">
        <f>$Q$1+$Q$2*Data[[#This Row],[MA'[ln(n*ln(n))']]]</f>
        <v>20.13085103605863</v>
      </c>
      <c r="T2495" s="31">
        <f>$O$3*Data[[#This Row],[Metcalfe
(n^2)]]</f>
        <v>12540922268.68</v>
      </c>
      <c r="U2495" s="31">
        <f t="shared" si="312"/>
        <v>11371638372.241335</v>
      </c>
      <c r="V2495" s="30">
        <f>LN(Data[[#This Row],[MA'[NVA']
30d]]/Data[[#This Row],[MA'[NVMetcalfe calc']]])</f>
        <v>-0.16133726860679229</v>
      </c>
      <c r="W2495" s="30">
        <f>$Q$3+Data[[#This Row],[NVM
(scaled)]]/((Data[[#This Row],[Upper Bound]]-Data[[#This Row],[Lower Bound]])/2)</f>
        <v>0.50146377711077283</v>
      </c>
      <c r="X2495" s="30">
        <f>(Data[[#This Row],[Upper Bound]]+Data[[#This Row],[Lower Bound]])/2</f>
        <v>21.953125166824869</v>
      </c>
      <c r="Y2495" s="32">
        <f>LN(Data[[#This Row],[NVActual]]/Data[[#This Row],[MA'[n^2']
30d]])</f>
        <v>-0.96633096158008336</v>
      </c>
      <c r="Z2495" s="32">
        <f>LN(Data[[#This Row],[NVActual]]/Data[[#This Row],[MA'[n*ln(n)']
30d]])</f>
        <v>8.4689488329493035</v>
      </c>
      <c r="AA2495" s="32">
        <f>LN(Data[[#This Row],[NVActual]]/Data[[#This Row],[MA'[n^1.5']]])</f>
        <v>4.9916920799483373</v>
      </c>
      <c r="AB2495" s="32">
        <f>LN(Data[[#This Row],[NVActual]]/Data[[#This Row],[Metcalfe
(n^2)]])</f>
        <v>-1.0642056467821572</v>
      </c>
      <c r="AC2495" s="34">
        <f>1+Data[[#This Row],[MA'[NVMetcalfe calc']]]/((Data[[#This Row],[NVM_norm
(scaled)]]-Data[[#This Row],[NV_fund.]])/2)</f>
        <v>-1060210503.5060935</v>
      </c>
    </row>
    <row r="2496" spans="1:29" x14ac:dyDescent="0.2">
      <c r="A2496" s="23">
        <v>41680</v>
      </c>
      <c r="B2496" s="24">
        <v>8485545565.2936096</v>
      </c>
      <c r="C2496" s="24">
        <f t="shared" si="305"/>
        <v>9745229963.2489414</v>
      </c>
      <c r="D2496" s="25">
        <f>LN(Data[[#This Row],[NVActual]])</f>
        <v>22.861630031184173</v>
      </c>
      <c r="E2496" s="26">
        <v>170337</v>
      </c>
      <c r="F2496" s="40">
        <f>Data[[#This Row],[DAA 
(n)]]^2</f>
        <v>29014693569</v>
      </c>
      <c r="G2496" s="41">
        <f t="shared" si="306"/>
        <v>21506376196.299999</v>
      </c>
      <c r="H2496" s="28">
        <f>LN(Data[[#This Row],[Metcalfe
(n^2)]])</f>
        <v>24.091068213409656</v>
      </c>
      <c r="I2496" s="42">
        <f t="shared" si="307"/>
        <v>23.755441095153472</v>
      </c>
      <c r="J2496" s="40">
        <f>Data[[#This Row],[DAA 
(n)]]*LN(Data[[#This Row],[DAA 
(n)]])</f>
        <v>2051800.1431337802</v>
      </c>
      <c r="K2496" s="40">
        <f t="shared" si="308"/>
        <v>1729186.6346576686</v>
      </c>
      <c r="L2496" s="29">
        <f>LN(Data[[#This Row],[MA'[n*ln(n)']
30d]])</f>
        <v>14.363161702540138</v>
      </c>
      <c r="M2496" s="43">
        <f t="shared" si="309"/>
        <v>14.307535585111705</v>
      </c>
      <c r="N2496" s="40">
        <f>Data[[#This Row],[DAA 
(n)]]^1.5</f>
        <v>70301321.882755145</v>
      </c>
      <c r="O2496" s="40">
        <f t="shared" si="310"/>
        <v>55792541.145661026</v>
      </c>
      <c r="P2496" s="43">
        <f>LN(Data[[#This Row],[MA'[n^1.5']]])</f>
        <v>17.837150747192034</v>
      </c>
      <c r="Q2496" s="43">
        <f t="shared" si="311"/>
        <v>17.760402609782766</v>
      </c>
      <c r="R2496" s="30">
        <f>$O$1+$O$2*Data[[#This Row],[MA'[ln(n^2)']]]</f>
        <v>23.755441095153472</v>
      </c>
      <c r="S2496" s="30">
        <f>$Q$1+$Q$2*Data[[#This Row],[MA'[ln(n*ln(n))']]]</f>
        <v>20.127433715434311</v>
      </c>
      <c r="T2496" s="31">
        <f>$O$3*Data[[#This Row],[Metcalfe
(n^2)]]</f>
        <v>15087640655.880001</v>
      </c>
      <c r="U2496" s="31">
        <f t="shared" si="312"/>
        <v>11183315622.075998</v>
      </c>
      <c r="V2496" s="30">
        <f>LN(Data[[#This Row],[MA'[NVA']
30d]]/Data[[#This Row],[MA'[NVMetcalfe calc']]])</f>
        <v>-0.1376450602724186</v>
      </c>
      <c r="W2496" s="30">
        <f>$Q$3+Data[[#This Row],[NVM
(scaled)]]/((Data[[#This Row],[Upper Bound]]-Data[[#This Row],[Lower Bound]])/2)</f>
        <v>0.51412084879327147</v>
      </c>
      <c r="X2496" s="30">
        <f>(Data[[#This Row],[Upper Bound]]+Data[[#This Row],[Lower Bound]])/2</f>
        <v>21.94143740529389</v>
      </c>
      <c r="Y2496" s="29">
        <f>LN(Data[[#This Row],[NVActual]]/Data[[#This Row],[MA'[n^2']
30d]])</f>
        <v>-0.92998526419824301</v>
      </c>
      <c r="Z2496" s="29">
        <f>LN(Data[[#This Row],[NVActual]]/Data[[#This Row],[MA'[n*ln(n)']
30d]])</f>
        <v>8.4984683286440337</v>
      </c>
      <c r="AA2496" s="29">
        <f>LN(Data[[#This Row],[NVActual]]/Data[[#This Row],[MA'[n^1.5']]])</f>
        <v>5.0244792839921404</v>
      </c>
      <c r="AB2496" s="29">
        <f>LN(Data[[#This Row],[NVActual]]/Data[[#This Row],[Metcalfe
(n^2)]])</f>
        <v>-1.2294381822254843</v>
      </c>
      <c r="AC2496" s="26">
        <f>1+Data[[#This Row],[MA'[NVMetcalfe calc']]]/((Data[[#This Row],[NVM_norm
(scaled)]]-Data[[#This Row],[NV_fund.]])/2)</f>
        <v>-1043837251.5637798</v>
      </c>
    </row>
    <row r="2497" spans="1:29" x14ac:dyDescent="0.2">
      <c r="A2497" s="23">
        <v>41679</v>
      </c>
      <c r="B2497" s="24">
        <v>8506986612.7132196</v>
      </c>
      <c r="C2497" s="24">
        <f t="shared" si="305"/>
        <v>9825605287.6728897</v>
      </c>
      <c r="D2497" s="25">
        <f>LN(Data[[#This Row],[NVActual]])</f>
        <v>22.864153617259976</v>
      </c>
      <c r="E2497" s="26">
        <v>130842</v>
      </c>
      <c r="F2497" s="40">
        <f>Data[[#This Row],[DAA 
(n)]]^2</f>
        <v>17119628964</v>
      </c>
      <c r="G2497" s="41">
        <f t="shared" si="306"/>
        <v>21106851244.833332</v>
      </c>
      <c r="H2497" s="28">
        <f>LN(Data[[#This Row],[Metcalfe
(n^2)]])</f>
        <v>23.563491534761599</v>
      </c>
      <c r="I2497" s="42">
        <f t="shared" si="307"/>
        <v>23.737678167428793</v>
      </c>
      <c r="J2497" s="40">
        <f>Data[[#This Row],[DAA 
(n)]]*LN(Data[[#This Row],[DAA 
(n)]])</f>
        <v>1541547.1796956386</v>
      </c>
      <c r="K2497" s="40">
        <f t="shared" si="308"/>
        <v>1712030.375701641</v>
      </c>
      <c r="L2497" s="29">
        <f>LN(Data[[#This Row],[MA'[n*ln(n)']
30d]])</f>
        <v>14.353190578342801</v>
      </c>
      <c r="M2497" s="43">
        <f t="shared" si="309"/>
        <v>14.306067839173865</v>
      </c>
      <c r="N2497" s="40">
        <f>Data[[#This Row],[DAA 
(n)]]^1.5</f>
        <v>47328284.280202776</v>
      </c>
      <c r="O2497" s="40">
        <f t="shared" si="310"/>
        <v>55020501.531007305</v>
      </c>
      <c r="P2497" s="43">
        <f>LN(Data[[#This Row],[MA'[n^1.5']]])</f>
        <v>17.823216428850042</v>
      </c>
      <c r="Q2497" s="43">
        <f t="shared" si="311"/>
        <v>17.758388251244533</v>
      </c>
      <c r="R2497" s="30">
        <f>$O$1+$O$2*Data[[#This Row],[MA'[ln(n^2)']]]</f>
        <v>23.737678167428793</v>
      </c>
      <c r="S2497" s="30">
        <f>$Q$1+$Q$2*Data[[#This Row],[MA'[ln(n*ln(n))']]]</f>
        <v>20.125011934636877</v>
      </c>
      <c r="T2497" s="31">
        <f>$O$3*Data[[#This Row],[Metcalfe
(n^2)]]</f>
        <v>8902207061.2800007</v>
      </c>
      <c r="U2497" s="31">
        <f t="shared" si="312"/>
        <v>10975562647.313332</v>
      </c>
      <c r="V2497" s="30">
        <f>LN(Data[[#This Row],[MA'[NVA']
30d]]/Data[[#This Row],[MA'[NVMetcalfe calc']]])</f>
        <v>-0.11067946117164768</v>
      </c>
      <c r="W2497" s="30">
        <f>$Q$3+Data[[#This Row],[NVM
(scaled)]]/((Data[[#This Row],[Upper Bound]]-Data[[#This Row],[Lower Bound]])/2)</f>
        <v>0.52872699328434047</v>
      </c>
      <c r="X2497" s="30">
        <f>(Data[[#This Row],[Upper Bound]]+Data[[#This Row],[Lower Bound]])/2</f>
        <v>21.931345051032835</v>
      </c>
      <c r="Y2497" s="32">
        <f>LN(Data[[#This Row],[NVActual]]/Data[[#This Row],[MA'[n^2']
30d]])</f>
        <v>-0.90870991101027165</v>
      </c>
      <c r="Z2497" s="32">
        <f>LN(Data[[#This Row],[NVActual]]/Data[[#This Row],[MA'[n*ln(n)']
30d]])</f>
        <v>8.5109630389171738</v>
      </c>
      <c r="AA2497" s="32">
        <f>LN(Data[[#This Row],[NVActual]]/Data[[#This Row],[MA'[n^1.5']]])</f>
        <v>5.0409371884099334</v>
      </c>
      <c r="AB2497" s="32">
        <f>LN(Data[[#This Row],[NVActual]]/Data[[#This Row],[Metcalfe
(n^2)]])</f>
        <v>-0.69933791750162444</v>
      </c>
      <c r="AC2497" s="34">
        <f>1+Data[[#This Row],[MA'[NVMetcalfe calc']]]/((Data[[#This Row],[NVM_norm
(scaled)]]-Data[[#This Row],[NV_fund.]])/2)</f>
        <v>-1025628042.9803293</v>
      </c>
    </row>
    <row r="2498" spans="1:29" x14ac:dyDescent="0.2">
      <c r="A2498" s="23">
        <v>41678</v>
      </c>
      <c r="B2498" s="24">
        <v>8384312427.4463797</v>
      </c>
      <c r="C2498" s="24">
        <f t="shared" si="305"/>
        <v>9890311993.4780807</v>
      </c>
      <c r="D2498" s="25">
        <f>LN(Data[[#This Row],[NVActual]])</f>
        <v>22.849628228554828</v>
      </c>
      <c r="E2498" s="26">
        <v>144461</v>
      </c>
      <c r="F2498" s="40">
        <f>Data[[#This Row],[DAA 
(n)]]^2</f>
        <v>20868980521</v>
      </c>
      <c r="G2498" s="41">
        <f t="shared" si="306"/>
        <v>21085500734.066666</v>
      </c>
      <c r="H2498" s="28">
        <f>LN(Data[[#This Row],[Metcalfe
(n^2)]])</f>
        <v>23.761529707824639</v>
      </c>
      <c r="I2498" s="42">
        <f t="shared" si="307"/>
        <v>23.736407102138791</v>
      </c>
      <c r="J2498" s="40">
        <f>Data[[#This Row],[DAA 
(n)]]*LN(Data[[#This Row],[DAA 
(n)]])</f>
        <v>1716307.1715610276</v>
      </c>
      <c r="K2498" s="40">
        <f t="shared" si="308"/>
        <v>1710978.3686140962</v>
      </c>
      <c r="L2498" s="29">
        <f>LN(Data[[#This Row],[MA'[n*ln(n)']
30d]])</f>
        <v>14.352575910254433</v>
      </c>
      <c r="M2498" s="43">
        <f t="shared" si="309"/>
        <v>14.304920633636113</v>
      </c>
      <c r="N2498" s="40">
        <f>Data[[#This Row],[DAA 
(n)]]^1.5</f>
        <v>54906773.671781011</v>
      </c>
      <c r="O2498" s="40">
        <f t="shared" si="310"/>
        <v>54976022.584055685</v>
      </c>
      <c r="P2498" s="43">
        <f>LN(Data[[#This Row],[MA'[n^1.5']]])</f>
        <v>17.822407695124433</v>
      </c>
      <c r="Q2498" s="43">
        <f t="shared" si="311"/>
        <v>17.756822600031985</v>
      </c>
      <c r="R2498" s="30">
        <f>$O$1+$O$2*Data[[#This Row],[MA'[ln(n^2)']]]</f>
        <v>23.736407102138791</v>
      </c>
      <c r="S2498" s="30">
        <f>$Q$1+$Q$2*Data[[#This Row],[MA'[ln(n*ln(n))']]]</f>
        <v>20.123119045499585</v>
      </c>
      <c r="T2498" s="31">
        <f>$O$3*Data[[#This Row],[Metcalfe
(n^2)]]</f>
        <v>10851869870.92</v>
      </c>
      <c r="U2498" s="31">
        <f t="shared" si="312"/>
        <v>10964460381.714666</v>
      </c>
      <c r="V2498" s="30">
        <f>LN(Data[[#This Row],[MA'[NVA']
30d]]/Data[[#This Row],[MA'[NVMetcalfe calc']]])</f>
        <v>-0.10310347637015403</v>
      </c>
      <c r="W2498" s="30">
        <f>$Q$3+Data[[#This Row],[NVM
(scaled)]]/((Data[[#This Row],[Upper Bound]]-Data[[#This Row],[Lower Bound]])/2)</f>
        <v>0.53293094004464581</v>
      </c>
      <c r="X2498" s="30">
        <f>(Data[[#This Row],[Upper Bound]]+Data[[#This Row],[Lower Bound]])/2</f>
        <v>21.929763073819188</v>
      </c>
      <c r="Y2498" s="29">
        <f>LN(Data[[#This Row],[NVActual]]/Data[[#This Row],[MA'[n^2']
30d]])</f>
        <v>-0.92222324366318909</v>
      </c>
      <c r="Z2498" s="29">
        <f>LN(Data[[#This Row],[NVActual]]/Data[[#This Row],[MA'[n*ln(n)']
30d]])</f>
        <v>8.4970523183003941</v>
      </c>
      <c r="AA2498" s="29">
        <f>LN(Data[[#This Row],[NVActual]]/Data[[#This Row],[MA'[n^1.5']]])</f>
        <v>5.0272205334303965</v>
      </c>
      <c r="AB2498" s="29">
        <f>LN(Data[[#This Row],[NVActual]]/Data[[#This Row],[Metcalfe
(n^2)]])</f>
        <v>-0.91190147926981124</v>
      </c>
      <c r="AC2498" s="26">
        <f>1+Data[[#This Row],[MA'[NVMetcalfe calc']]]/((Data[[#This Row],[NVM_norm
(scaled)]]-Data[[#This Row],[NV_fund.]])/2)</f>
        <v>-1024867634.8410504</v>
      </c>
    </row>
    <row r="2499" spans="1:29" x14ac:dyDescent="0.2">
      <c r="A2499" s="23">
        <v>41677</v>
      </c>
      <c r="B2499" s="24">
        <v>8800350461.6834602</v>
      </c>
      <c r="C2499" s="24">
        <f t="shared" si="305"/>
        <v>9950013665.7091408</v>
      </c>
      <c r="D2499" s="25">
        <f>LN(Data[[#This Row],[NVActual]])</f>
        <v>22.898057382828874</v>
      </c>
      <c r="E2499" s="26">
        <v>169400</v>
      </c>
      <c r="F2499" s="40">
        <f>Data[[#This Row],[DAA 
(n)]]^2</f>
        <v>28696360000</v>
      </c>
      <c r="G2499" s="41">
        <f t="shared" si="306"/>
        <v>20996540332.166668</v>
      </c>
      <c r="H2499" s="28">
        <f>LN(Data[[#This Row],[Metcalfe
(n^2)]])</f>
        <v>24.08003612240018</v>
      </c>
      <c r="I2499" s="42">
        <f t="shared" si="307"/>
        <v>23.731846001452972</v>
      </c>
      <c r="J2499" s="40">
        <f>Data[[#This Row],[DAA 
(n)]]*LN(Data[[#This Row],[DAA 
(n)]])</f>
        <v>2039579.0595672952</v>
      </c>
      <c r="K2499" s="40">
        <f t="shared" si="308"/>
        <v>1706887.4725734543</v>
      </c>
      <c r="L2499" s="29">
        <f>LN(Data[[#This Row],[MA'[n*ln(n)']
30d]])</f>
        <v>14.350182078439918</v>
      </c>
      <c r="M2499" s="43">
        <f t="shared" si="309"/>
        <v>14.303989735989516</v>
      </c>
      <c r="N2499" s="40">
        <f>Data[[#This Row],[DAA 
(n)]]^1.5</f>
        <v>69722043.745145664</v>
      </c>
      <c r="O2499" s="40">
        <f t="shared" si="310"/>
        <v>54797512.511436291</v>
      </c>
      <c r="P2499" s="43">
        <f>LN(Data[[#This Row],[MA'[n^1.5']]])</f>
        <v>17.819155358760916</v>
      </c>
      <c r="Q2499" s="43">
        <f t="shared" si="311"/>
        <v>17.755552861390392</v>
      </c>
      <c r="R2499" s="30">
        <f>$O$1+$O$2*Data[[#This Row],[MA'[ln(n^2)']]]</f>
        <v>23.731846001452972</v>
      </c>
      <c r="S2499" s="30">
        <f>$Q$1+$Q$2*Data[[#This Row],[MA'[ln(n*ln(n))']]]</f>
        <v>20.121583064382701</v>
      </c>
      <c r="T2499" s="31">
        <f>$O$3*Data[[#This Row],[Metcalfe
(n^2)]]</f>
        <v>14922107200</v>
      </c>
      <c r="U2499" s="31">
        <f t="shared" si="312"/>
        <v>10918200972.726665</v>
      </c>
      <c r="V2499" s="30">
        <f>LN(Data[[#This Row],[MA'[NVA']
30d]]/Data[[#This Row],[MA'[NVMetcalfe calc']]])</f>
        <v>-9.2857286049667115E-2</v>
      </c>
      <c r="W2499" s="30">
        <f>$Q$3+Data[[#This Row],[NVM
(scaled)]]/((Data[[#This Row],[Upper Bound]]-Data[[#This Row],[Lower Bound]])/2)</f>
        <v>0.53855926691864675</v>
      </c>
      <c r="X2499" s="30">
        <f>(Data[[#This Row],[Upper Bound]]+Data[[#This Row],[Lower Bound]])/2</f>
        <v>21.926714532917835</v>
      </c>
      <c r="Y2499" s="32">
        <f>LN(Data[[#This Row],[NVActual]]/Data[[#This Row],[MA'[n^2']
30d]])</f>
        <v>-0.869566132181533</v>
      </c>
      <c r="Z2499" s="32">
        <f>LN(Data[[#This Row],[NVActual]]/Data[[#This Row],[MA'[n*ln(n)']
30d]])</f>
        <v>8.5478753043889544</v>
      </c>
      <c r="AA2499" s="32">
        <f>LN(Data[[#This Row],[NVActual]]/Data[[#This Row],[MA'[n^1.5']]])</f>
        <v>5.0789020240679577</v>
      </c>
      <c r="AB2499" s="32">
        <f>LN(Data[[#This Row],[NVActual]]/Data[[#This Row],[Metcalfe
(n^2)]])</f>
        <v>-1.1819787395713097</v>
      </c>
      <c r="AC2499" s="34">
        <f>1+Data[[#This Row],[MA'[NVMetcalfe calc']]]/((Data[[#This Row],[NVM_norm
(scaled)]]-Data[[#This Row],[NV_fund.]])/2)</f>
        <v>-1020957705.4444975</v>
      </c>
    </row>
    <row r="2500" spans="1:29" x14ac:dyDescent="0.2">
      <c r="A2500" s="23">
        <v>41676</v>
      </c>
      <c r="B2500" s="24">
        <v>9440477710.3840904</v>
      </c>
      <c r="C2500" s="24">
        <f t="shared" si="305"/>
        <v>9991362854.7037296</v>
      </c>
      <c r="D2500" s="25">
        <f>LN(Data[[#This Row],[NVActual]])</f>
        <v>22.968272420737005</v>
      </c>
      <c r="E2500" s="26">
        <v>162066</v>
      </c>
      <c r="F2500" s="40">
        <f>Data[[#This Row],[DAA 
(n)]]^2</f>
        <v>26265388356</v>
      </c>
      <c r="G2500" s="41">
        <f t="shared" si="306"/>
        <v>20753919568.966667</v>
      </c>
      <c r="H2500" s="28">
        <f>LN(Data[[#This Row],[Metcalfe
(n^2)]])</f>
        <v>23.99151787730813</v>
      </c>
      <c r="I2500" s="42">
        <f t="shared" si="307"/>
        <v>23.722094305783447</v>
      </c>
      <c r="J2500" s="40">
        <f>Data[[#This Row],[DAA 
(n)]]*LN(Data[[#This Row],[DAA 
(n)]])</f>
        <v>1944104.6681519097</v>
      </c>
      <c r="K2500" s="40">
        <f t="shared" si="308"/>
        <v>1696922.3521163058</v>
      </c>
      <c r="L2500" s="29">
        <f>LN(Data[[#This Row],[MA'[n*ln(n)']
30d]])</f>
        <v>14.344326787197993</v>
      </c>
      <c r="M2500" s="43">
        <f t="shared" si="309"/>
        <v>14.303333621443183</v>
      </c>
      <c r="N2500" s="40">
        <f>Data[[#This Row],[DAA 
(n)]]^1.5</f>
        <v>65243593.013440877</v>
      </c>
      <c r="O2500" s="40">
        <f t="shared" si="310"/>
        <v>54339647.599808209</v>
      </c>
      <c r="P2500" s="43">
        <f>LN(Data[[#This Row],[MA'[n^1.5']]])</f>
        <v>17.810764676844066</v>
      </c>
      <c r="Q2500" s="43">
        <f t="shared" si="311"/>
        <v>17.754663940367152</v>
      </c>
      <c r="R2500" s="30">
        <f>$O$1+$O$2*Data[[#This Row],[MA'[ln(n^2)']]]</f>
        <v>23.722094305783447</v>
      </c>
      <c r="S2500" s="30">
        <f>$Q$1+$Q$2*Data[[#This Row],[MA'[ln(n*ln(n))']]]</f>
        <v>20.120500475381252</v>
      </c>
      <c r="T2500" s="31">
        <f>$O$3*Data[[#This Row],[Metcalfe
(n^2)]]</f>
        <v>13658001945.120001</v>
      </c>
      <c r="U2500" s="31">
        <f t="shared" si="312"/>
        <v>10792038175.862667</v>
      </c>
      <c r="V2500" s="30">
        <f>LN(Data[[#This Row],[MA'[NVA']
30d]]/Data[[#This Row],[MA'[NVMetcalfe calc']]])</f>
        <v>-7.7087651073502558E-2</v>
      </c>
      <c r="W2500" s="30">
        <f>$Q$3+Data[[#This Row],[NVM
(scaled)]]/((Data[[#This Row],[Upper Bound]]-Data[[#This Row],[Lower Bound]])/2)</f>
        <v>0.54719247938355442</v>
      </c>
      <c r="X2500" s="30">
        <f>(Data[[#This Row],[Upper Bound]]+Data[[#This Row],[Lower Bound]])/2</f>
        <v>21.92129739058235</v>
      </c>
      <c r="Y2500" s="29">
        <f>LN(Data[[#This Row],[NVActual]]/Data[[#This Row],[MA'[n^2']
30d]])</f>
        <v>-0.78772853993768099</v>
      </c>
      <c r="Z2500" s="29">
        <f>LN(Data[[#This Row],[NVActual]]/Data[[#This Row],[MA'[n*ln(n)']
30d]])</f>
        <v>8.6239456335390123</v>
      </c>
      <c r="AA2500" s="29">
        <f>LN(Data[[#This Row],[NVActual]]/Data[[#This Row],[MA'[n^1.5']]])</f>
        <v>5.1575077438929391</v>
      </c>
      <c r="AB2500" s="29">
        <f>LN(Data[[#This Row],[NVActual]]/Data[[#This Row],[Metcalfe
(n^2)]])</f>
        <v>-1.0232454565711249</v>
      </c>
      <c r="AC2500" s="26">
        <f>1+Data[[#This Row],[MA'[NVMetcalfe calc']]]/((Data[[#This Row],[NVM_norm
(scaled)]]-Data[[#This Row],[NV_fund.]])/2)</f>
        <v>-1009823635.657483</v>
      </c>
    </row>
    <row r="2501" spans="1:29" x14ac:dyDescent="0.2">
      <c r="A2501" s="23">
        <v>41675</v>
      </c>
      <c r="B2501" s="24">
        <v>9695361198.1958103</v>
      </c>
      <c r="C2501" s="24">
        <f t="shared" si="305"/>
        <v>10004174384.294542</v>
      </c>
      <c r="D2501" s="25">
        <f>LN(Data[[#This Row],[NVActual]])</f>
        <v>22.994913381078629</v>
      </c>
      <c r="E2501" s="26">
        <v>156535</v>
      </c>
      <c r="F2501" s="40">
        <f>Data[[#This Row],[DAA 
(n)]]^2</f>
        <v>24503206225</v>
      </c>
      <c r="G2501" s="41">
        <f t="shared" si="306"/>
        <v>20547372364.599998</v>
      </c>
      <c r="H2501" s="28">
        <f>LN(Data[[#This Row],[Metcalfe
(n^2)]])</f>
        <v>23.922069812261373</v>
      </c>
      <c r="I2501" s="42">
        <f t="shared" si="307"/>
        <v>23.71312506950407</v>
      </c>
      <c r="J2501" s="40">
        <f>Data[[#This Row],[DAA 
(n)]]*LN(Data[[#This Row],[DAA 
(n)]])</f>
        <v>1872320.5990311671</v>
      </c>
      <c r="K2501" s="40">
        <f t="shared" si="308"/>
        <v>1688129.5227506307</v>
      </c>
      <c r="L2501" s="29">
        <f>LN(Data[[#This Row],[MA'[n*ln(n)']
30d]])</f>
        <v>14.339131682681669</v>
      </c>
      <c r="M2501" s="43">
        <f t="shared" si="309"/>
        <v>14.302959820656342</v>
      </c>
      <c r="N2501" s="40">
        <f>Data[[#This Row],[DAA 
(n)]]^1.5</f>
        <v>61932296.796020627</v>
      </c>
      <c r="O2501" s="40">
        <f t="shared" si="310"/>
        <v>53942209.675043903</v>
      </c>
      <c r="P2501" s="43">
        <f>LN(Data[[#This Row],[MA'[n^1.5']]])</f>
        <v>17.803423840262159</v>
      </c>
      <c r="Q2501" s="43">
        <f t="shared" si="311"/>
        <v>17.754178048439865</v>
      </c>
      <c r="R2501" s="30">
        <f>$O$1+$O$2*Data[[#This Row],[MA'[ln(n^2)']]]</f>
        <v>23.71312506950407</v>
      </c>
      <c r="S2501" s="30">
        <f>$Q$1+$Q$2*Data[[#This Row],[MA'[ln(n*ln(n))']]]</f>
        <v>20.119883704082962</v>
      </c>
      <c r="T2501" s="31">
        <f>$O$3*Data[[#This Row],[Metcalfe
(n^2)]]</f>
        <v>12741667237</v>
      </c>
      <c r="U2501" s="31">
        <f t="shared" si="312"/>
        <v>10684633629.592001</v>
      </c>
      <c r="V2501" s="30">
        <f>LN(Data[[#This Row],[MA'[NVA']
30d]]/Data[[#This Row],[MA'[NVMetcalfe calc']]])</f>
        <v>-6.5804155570189177E-2</v>
      </c>
      <c r="W2501" s="30">
        <f>$Q$3+Data[[#This Row],[NVM
(scaled)]]/((Data[[#This Row],[Upper Bound]]-Data[[#This Row],[Lower Bound]])/2)</f>
        <v>0.55337337302000178</v>
      </c>
      <c r="X2501" s="30">
        <f>(Data[[#This Row],[Upper Bound]]+Data[[#This Row],[Lower Bound]])/2</f>
        <v>21.916504386793516</v>
      </c>
      <c r="Y2501" s="32">
        <f>LN(Data[[#This Row],[NVActual]]/Data[[#This Row],[MA'[n^2']
30d]])</f>
        <v>-0.75108552316495381</v>
      </c>
      <c r="Z2501" s="32">
        <f>LN(Data[[#This Row],[NVActual]]/Data[[#This Row],[MA'[n*ln(n)']
30d]])</f>
        <v>8.6557816983969591</v>
      </c>
      <c r="AA2501" s="32">
        <f>LN(Data[[#This Row],[NVActual]]/Data[[#This Row],[MA'[n^1.5']]])</f>
        <v>5.1914895408164705</v>
      </c>
      <c r="AB2501" s="32">
        <f>LN(Data[[#This Row],[NVActual]]/Data[[#This Row],[Metcalfe
(n^2)]])</f>
        <v>-0.92715643118274382</v>
      </c>
      <c r="AC2501" s="34">
        <f>1+Data[[#This Row],[MA'[NVMetcalfe calc']]]/((Data[[#This Row],[NVM_norm
(scaled)]]-Data[[#This Row],[NV_fund.]])/2)</f>
        <v>-1000287234.3030336</v>
      </c>
    </row>
    <row r="2502" spans="1:29" x14ac:dyDescent="0.2">
      <c r="A2502" s="23">
        <v>41674</v>
      </c>
      <c r="B2502" s="24">
        <v>9884858379.6343403</v>
      </c>
      <c r="C2502" s="24">
        <f t="shared" si="305"/>
        <v>10053649231.379908</v>
      </c>
      <c r="D2502" s="25">
        <f>LN(Data[[#This Row],[NVActual]])</f>
        <v>23.014269966671655</v>
      </c>
      <c r="E2502" s="26">
        <v>166548</v>
      </c>
      <c r="F2502" s="40">
        <f>Data[[#This Row],[DAA 
(n)]]^2</f>
        <v>27738236304</v>
      </c>
      <c r="G2502" s="41">
        <f t="shared" si="306"/>
        <v>20810586823.799999</v>
      </c>
      <c r="H2502" s="28">
        <f>LN(Data[[#This Row],[Metcalfe
(n^2)]])</f>
        <v>24.04607767028768</v>
      </c>
      <c r="I2502" s="42">
        <f t="shared" si="307"/>
        <v>23.722436514048773</v>
      </c>
      <c r="J2502" s="40">
        <f>Data[[#This Row],[DAA 
(n)]]*LN(Data[[#This Row],[DAA 
(n)]])</f>
        <v>2002413.0719155362</v>
      </c>
      <c r="K2502" s="40">
        <f t="shared" si="308"/>
        <v>1698322.6722051809</v>
      </c>
      <c r="L2502" s="29">
        <f>LN(Data[[#This Row],[MA'[n*ln(n)']
30d]])</f>
        <v>14.345151658544975</v>
      </c>
      <c r="M2502" s="43">
        <f t="shared" si="309"/>
        <v>14.302538769013628</v>
      </c>
      <c r="N2502" s="40">
        <f>Data[[#This Row],[DAA 
(n)]]^1.5</f>
        <v>67968726.4847489</v>
      </c>
      <c r="O2502" s="40">
        <f t="shared" si="310"/>
        <v>54423362.980940819</v>
      </c>
      <c r="P2502" s="43">
        <f>LN(Data[[#This Row],[MA'[n^1.5']]])</f>
        <v>17.812304086193215</v>
      </c>
      <c r="Q2502" s="43">
        <f t="shared" si="311"/>
        <v>17.753645512307621</v>
      </c>
      <c r="R2502" s="30">
        <f>$O$1+$O$2*Data[[#This Row],[MA'[ln(n^2)']]]</f>
        <v>23.722436514048773</v>
      </c>
      <c r="S2502" s="30">
        <f>$Q$1+$Q$2*Data[[#This Row],[MA'[ln(n*ln(n))']]]</f>
        <v>20.119188968872486</v>
      </c>
      <c r="T2502" s="31">
        <f>$O$3*Data[[#This Row],[Metcalfe
(n^2)]]</f>
        <v>14423882878.08</v>
      </c>
      <c r="U2502" s="31">
        <f t="shared" si="312"/>
        <v>10821505148.376001</v>
      </c>
      <c r="V2502" s="30">
        <f>LN(Data[[#This Row],[MA'[NVA']
30d]]/Data[[#This Row],[MA'[NVMetcalfe calc']]])</f>
        <v>-7.3599695529246972E-2</v>
      </c>
      <c r="W2502" s="30">
        <f>$Q$3+Data[[#This Row],[NVM
(scaled)]]/((Data[[#This Row],[Upper Bound]]-Data[[#This Row],[Lower Bound]])/2)</f>
        <v>0.54914813256292871</v>
      </c>
      <c r="X2502" s="30">
        <f>(Data[[#This Row],[Upper Bound]]+Data[[#This Row],[Lower Bound]])/2</f>
        <v>21.92081274146063</v>
      </c>
      <c r="Y2502" s="29">
        <f>LN(Data[[#This Row],[NVActual]]/Data[[#This Row],[MA'[n^2']
30d]])</f>
        <v>-0.74445770940812994</v>
      </c>
      <c r="Z2502" s="29">
        <f>LN(Data[[#This Row],[NVActual]]/Data[[#This Row],[MA'[n*ln(n)']
30d]])</f>
        <v>8.6691183081266807</v>
      </c>
      <c r="AA2502" s="29">
        <f>LN(Data[[#This Row],[NVActual]]/Data[[#This Row],[MA'[n^1.5']]])</f>
        <v>5.2019658804784417</v>
      </c>
      <c r="AB2502" s="29">
        <f>LN(Data[[#This Row],[NVActual]]/Data[[#This Row],[Metcalfe
(n^2)]])</f>
        <v>-1.0318077036160234</v>
      </c>
      <c r="AC2502" s="26">
        <f>1+Data[[#This Row],[MA'[NVMetcalfe calc']]]/((Data[[#This Row],[NVM_norm
(scaled)]]-Data[[#This Row],[NV_fund.]])/2)</f>
        <v>-1012696515.2901412</v>
      </c>
    </row>
    <row r="2503" spans="1:29" x14ac:dyDescent="0.2">
      <c r="A2503" s="23">
        <v>41673</v>
      </c>
      <c r="B2503" s="24">
        <v>9966874027.6720009</v>
      </c>
      <c r="C2503" s="24">
        <f t="shared" si="305"/>
        <v>10091788648.036764</v>
      </c>
      <c r="D2503" s="25">
        <f>LN(Data[[#This Row],[NVActual]])</f>
        <v>23.022532833910553</v>
      </c>
      <c r="E2503" s="26">
        <v>175731</v>
      </c>
      <c r="F2503" s="40">
        <f>Data[[#This Row],[DAA 
(n)]]^2</f>
        <v>30881384361</v>
      </c>
      <c r="G2503" s="41">
        <f t="shared" si="306"/>
        <v>20491698253.799999</v>
      </c>
      <c r="H2503" s="28">
        <f>LN(Data[[#This Row],[Metcalfe
(n^2)]])</f>
        <v>24.1534193914414</v>
      </c>
      <c r="I2503" s="42">
        <f t="shared" si="307"/>
        <v>23.708338079315556</v>
      </c>
      <c r="J2503" s="40">
        <f>Data[[#This Row],[DAA 
(n)]]*LN(Data[[#This Row],[DAA 
(n)]])</f>
        <v>2122252.2715386944</v>
      </c>
      <c r="K2503" s="40">
        <f t="shared" si="308"/>
        <v>1684649.6439103782</v>
      </c>
      <c r="L2503" s="29">
        <f>LN(Data[[#This Row],[MA'[n*ln(n)']
30d]])</f>
        <v>14.337068173686212</v>
      </c>
      <c r="M2503" s="43">
        <f t="shared" si="309"/>
        <v>14.30163858705596</v>
      </c>
      <c r="N2503" s="40">
        <f>Data[[#This Row],[DAA 
(n)]]^1.5</f>
        <v>73666929.860982195</v>
      </c>
      <c r="O2503" s="40">
        <f t="shared" si="310"/>
        <v>53807508.182966493</v>
      </c>
      <c r="P2503" s="43">
        <f>LN(Data[[#This Row],[MA'[n^1.5']]])</f>
        <v>17.800923572699009</v>
      </c>
      <c r="Q2503" s="43">
        <f t="shared" si="311"/>
        <v>17.752407942396985</v>
      </c>
      <c r="R2503" s="30">
        <f>$O$1+$O$2*Data[[#This Row],[MA'[ln(n^2)']]]</f>
        <v>23.708338079315556</v>
      </c>
      <c r="S2503" s="30">
        <f>$Q$1+$Q$2*Data[[#This Row],[MA'[ln(n*ln(n))']]]</f>
        <v>20.117703668642331</v>
      </c>
      <c r="T2503" s="31">
        <f>$O$3*Data[[#This Row],[Metcalfe
(n^2)]]</f>
        <v>16058319867.720001</v>
      </c>
      <c r="U2503" s="31">
        <f t="shared" si="312"/>
        <v>10655683091.976002</v>
      </c>
      <c r="V2503" s="30">
        <f>LN(Data[[#This Row],[MA'[NVA']
30d]]/Data[[#This Row],[MA'[NVMetcalfe calc']]])</f>
        <v>-5.4371285454256957E-2</v>
      </c>
      <c r="W2503" s="30">
        <f>$Q$3+Data[[#This Row],[NVM
(scaled)]]/((Data[[#This Row],[Upper Bound]]-Data[[#This Row],[Lower Bound]])/2)</f>
        <v>0.55971494213243356</v>
      </c>
      <c r="X2503" s="30">
        <f>(Data[[#This Row],[Upper Bound]]+Data[[#This Row],[Lower Bound]])/2</f>
        <v>21.913020873978944</v>
      </c>
      <c r="Y2503" s="32">
        <f>LN(Data[[#This Row],[NVActual]]/Data[[#This Row],[MA'[n^2']
30d]])</f>
        <v>-0.72075284393120065</v>
      </c>
      <c r="Z2503" s="32">
        <f>LN(Data[[#This Row],[NVActual]]/Data[[#This Row],[MA'[n*ln(n)']
30d]])</f>
        <v>8.6854646602243406</v>
      </c>
      <c r="AA2503" s="32">
        <f>LN(Data[[#This Row],[NVActual]]/Data[[#This Row],[MA'[n^1.5']]])</f>
        <v>5.2216092612115439</v>
      </c>
      <c r="AB2503" s="32">
        <f>LN(Data[[#This Row],[NVActual]]/Data[[#This Row],[Metcalfe
(n^2)]])</f>
        <v>-1.1308865575308489</v>
      </c>
      <c r="AC2503" s="34">
        <f>1+Data[[#This Row],[MA'[NVMetcalfe calc']]]/((Data[[#This Row],[NVM_norm
(scaled)]]-Data[[#This Row],[NV_fund.]])/2)</f>
        <v>-998035912.12612832</v>
      </c>
    </row>
    <row r="2504" spans="1:29" x14ac:dyDescent="0.2">
      <c r="A2504" s="23">
        <v>41672</v>
      </c>
      <c r="B2504" s="24">
        <v>10055736698.1024</v>
      </c>
      <c r="C2504" s="24">
        <f t="shared" si="305"/>
        <v>10096963229.78075</v>
      </c>
      <c r="D2504" s="25">
        <f>LN(Data[[#This Row],[NVActual]])</f>
        <v>23.031409124329748</v>
      </c>
      <c r="E2504" s="26">
        <v>132242</v>
      </c>
      <c r="F2504" s="40">
        <f>Data[[#This Row],[DAA 
(n)]]^2</f>
        <v>17487946564</v>
      </c>
      <c r="G2504" s="41">
        <f t="shared" si="306"/>
        <v>19912624789.799999</v>
      </c>
      <c r="H2504" s="28">
        <f>LN(Data[[#This Row],[Metcalfe
(n^2)]])</f>
        <v>23.584777712794956</v>
      </c>
      <c r="I2504" s="42">
        <f t="shared" si="307"/>
        <v>23.680778610398839</v>
      </c>
      <c r="J2504" s="40">
        <f>Data[[#This Row],[DAA 
(n)]]*LN(Data[[#This Row],[DAA 
(n)]])</f>
        <v>1559449.0871477153</v>
      </c>
      <c r="K2504" s="40">
        <f t="shared" si="308"/>
        <v>1659095.0931435255</v>
      </c>
      <c r="L2504" s="29">
        <f>LN(Data[[#This Row],[MA'[n*ln(n)']
30d]])</f>
        <v>14.321782887085952</v>
      </c>
      <c r="M2504" s="43">
        <f t="shared" si="309"/>
        <v>14.301277447047058</v>
      </c>
      <c r="N2504" s="40">
        <f>Data[[#This Row],[DAA 
(n)]]^1.5</f>
        <v>48089926.486910805</v>
      </c>
      <c r="O2504" s="40">
        <f t="shared" si="310"/>
        <v>52672784.720061384</v>
      </c>
      <c r="P2504" s="43">
        <f>LN(Data[[#This Row],[MA'[n^1.5']]])</f>
        <v>17.779609461147221</v>
      </c>
      <c r="Q2504" s="43">
        <f t="shared" si="311"/>
        <v>17.751931556524944</v>
      </c>
      <c r="R2504" s="30">
        <f>$O$1+$O$2*Data[[#This Row],[MA'[ln(n^2)']]]</f>
        <v>23.680778610398839</v>
      </c>
      <c r="S2504" s="30">
        <f>$Q$1+$Q$2*Data[[#This Row],[MA'[ln(n*ln(n))']]]</f>
        <v>20.117107787627642</v>
      </c>
      <c r="T2504" s="31">
        <f>$O$3*Data[[#This Row],[Metcalfe
(n^2)]]</f>
        <v>9093732213.2800007</v>
      </c>
      <c r="U2504" s="31">
        <f t="shared" si="312"/>
        <v>10354564890.696001</v>
      </c>
      <c r="V2504" s="30">
        <f>LN(Data[[#This Row],[MA'[NVA']
30d]]/Data[[#This Row],[MA'[NVMetcalfe calc']]])</f>
        <v>-2.5192766399493915E-2</v>
      </c>
      <c r="W2504" s="30">
        <f>$Q$3+Data[[#This Row],[NVM
(scaled)]]/((Data[[#This Row],[Upper Bound]]-Data[[#This Row],[Lower Bound]])/2)</f>
        <v>0.57586133924687044</v>
      </c>
      <c r="X2504" s="30">
        <f>(Data[[#This Row],[Upper Bound]]+Data[[#This Row],[Lower Bound]])/2</f>
        <v>21.898943199013239</v>
      </c>
      <c r="Y2504" s="29">
        <f>LN(Data[[#This Row],[NVActual]]/Data[[#This Row],[MA'[n^2']
30d]])</f>
        <v>-0.68321065474091425</v>
      </c>
      <c r="Z2504" s="29">
        <f>LN(Data[[#This Row],[NVActual]]/Data[[#This Row],[MA'[n*ln(n)']
30d]])</f>
        <v>8.7096262372437963</v>
      </c>
      <c r="AA2504" s="29">
        <f>LN(Data[[#This Row],[NVActual]]/Data[[#This Row],[MA'[n^1.5']]])</f>
        <v>5.2517996631825286</v>
      </c>
      <c r="AB2504" s="29">
        <f>LN(Data[[#This Row],[NVActual]]/Data[[#This Row],[Metcalfe
(n^2)]])</f>
        <v>-0.55336858846520753</v>
      </c>
      <c r="AC2504" s="26">
        <f>1+Data[[#This Row],[MA'[NVMetcalfe calc']]]/((Data[[#This Row],[NVM_norm
(scaled)]]-Data[[#This Row],[NV_fund.]])/2)</f>
        <v>-971207159.27767038</v>
      </c>
    </row>
    <row r="2505" spans="1:29" x14ac:dyDescent="0.2">
      <c r="A2505" s="23">
        <v>41671</v>
      </c>
      <c r="B2505" s="24">
        <v>10036259444.9513</v>
      </c>
      <c r="C2505" s="24">
        <f t="shared" si="305"/>
        <v>10090375373.226751</v>
      </c>
      <c r="D2505" s="25">
        <f>LN(Data[[#This Row],[NVActual]])</f>
        <v>23.029470316546426</v>
      </c>
      <c r="E2505" s="26">
        <v>138630</v>
      </c>
      <c r="F2505" s="40">
        <f>Data[[#This Row],[DAA 
(n)]]^2</f>
        <v>19218276900</v>
      </c>
      <c r="G2505" s="41">
        <f t="shared" si="306"/>
        <v>20019281378.466667</v>
      </c>
      <c r="H2505" s="28">
        <f>LN(Data[[#This Row],[Metcalfe
(n^2)]])</f>
        <v>23.679127585064844</v>
      </c>
      <c r="I2505" s="42">
        <f t="shared" si="307"/>
        <v>23.686379435359424</v>
      </c>
      <c r="J2505" s="40">
        <f>Data[[#This Row],[DAA 
(n)]]*LN(Data[[#This Row],[DAA 
(n)]])</f>
        <v>1641318.7285587697</v>
      </c>
      <c r="K2505" s="40">
        <f t="shared" si="308"/>
        <v>1664053.6749662454</v>
      </c>
      <c r="L2505" s="29">
        <f>LN(Data[[#This Row],[MA'[n*ln(n)']
30d]])</f>
        <v>14.324767156433349</v>
      </c>
      <c r="M2505" s="43">
        <f t="shared" si="309"/>
        <v>14.302020321954341</v>
      </c>
      <c r="N2505" s="40">
        <f>Data[[#This Row],[DAA 
(n)]]^1.5</f>
        <v>51616176.985970177</v>
      </c>
      <c r="O2505" s="40">
        <f t="shared" si="310"/>
        <v>52888072.456763715</v>
      </c>
      <c r="P2505" s="43">
        <f>LN(Data[[#This Row],[MA'[n^1.5']]])</f>
        <v>17.783688397998464</v>
      </c>
      <c r="Q2505" s="43">
        <f t="shared" si="311"/>
        <v>17.7530037047493</v>
      </c>
      <c r="R2505" s="30">
        <f>$O$1+$O$2*Data[[#This Row],[MA'[ln(n^2)']]]</f>
        <v>23.686379435359424</v>
      </c>
      <c r="S2505" s="30">
        <f>$Q$1+$Q$2*Data[[#This Row],[MA'[ln(n*ln(n))']]]</f>
        <v>20.118333531224661</v>
      </c>
      <c r="T2505" s="31">
        <f>$O$3*Data[[#This Row],[Metcalfe
(n^2)]]</f>
        <v>9993503988</v>
      </c>
      <c r="U2505" s="31">
        <f t="shared" si="312"/>
        <v>10410026316.802666</v>
      </c>
      <c r="V2505" s="30">
        <f>LN(Data[[#This Row],[MA'[NVA']
30d]]/Data[[#This Row],[MA'[NVMetcalfe calc']]])</f>
        <v>-3.1187374480982494E-2</v>
      </c>
      <c r="W2505" s="30">
        <f>$Q$3+Data[[#This Row],[NVM
(scaled)]]/((Data[[#This Row],[Upper Bound]]-Data[[#This Row],[Lower Bound]])/2)</f>
        <v>0.57251851275520771</v>
      </c>
      <c r="X2505" s="30">
        <f>(Data[[#This Row],[Upper Bound]]+Data[[#This Row],[Lower Bound]])/2</f>
        <v>21.902356483292042</v>
      </c>
      <c r="Y2505" s="32">
        <f>LN(Data[[#This Row],[NVActual]]/Data[[#This Row],[MA'[n^2']
30d]])</f>
        <v>-0.69049139846132646</v>
      </c>
      <c r="Z2505" s="32">
        <f>LN(Data[[#This Row],[NVActual]]/Data[[#This Row],[MA'[n*ln(n)']
30d]])</f>
        <v>8.7047031601130769</v>
      </c>
      <c r="AA2505" s="32">
        <f>LN(Data[[#This Row],[NVActual]]/Data[[#This Row],[MA'[n^1.5']]])</f>
        <v>5.2457819185479622</v>
      </c>
      <c r="AB2505" s="32">
        <f>LN(Data[[#This Row],[NVActual]]/Data[[#This Row],[Metcalfe
(n^2)]])</f>
        <v>-0.64965726851841687</v>
      </c>
      <c r="AC2505" s="34">
        <f>1+Data[[#This Row],[MA'[NVMetcalfe calc']]]/((Data[[#This Row],[NVM_norm
(scaled)]]-Data[[#This Row],[NV_fund.]])/2)</f>
        <v>-976099895.41573095</v>
      </c>
    </row>
    <row r="2506" spans="1:29" x14ac:dyDescent="0.2">
      <c r="A2506" s="23">
        <v>41670</v>
      </c>
      <c r="B2506" s="24">
        <v>9909273006.1128693</v>
      </c>
      <c r="C2506" s="24">
        <f t="shared" si="305"/>
        <v>10075266605.1399</v>
      </c>
      <c r="D2506" s="25">
        <f>LN(Data[[#This Row],[NVActual]])</f>
        <v>23.016736822972018</v>
      </c>
      <c r="E2506" s="26">
        <v>146489</v>
      </c>
      <c r="F2506" s="40">
        <f>Data[[#This Row],[DAA 
(n)]]^2</f>
        <v>21459027121</v>
      </c>
      <c r="G2506" s="41">
        <f t="shared" si="306"/>
        <v>20022038454.599998</v>
      </c>
      <c r="H2506" s="28">
        <f>LN(Data[[#This Row],[Metcalfe
(n^2)]])</f>
        <v>23.789411238591967</v>
      </c>
      <c r="I2506" s="42">
        <f t="shared" si="307"/>
        <v>23.686522588677292</v>
      </c>
      <c r="J2506" s="40">
        <f>Data[[#This Row],[DAA 
(n)]]*LN(Data[[#This Row],[DAA 
(n)]])</f>
        <v>1742443.5314650494</v>
      </c>
      <c r="K2506" s="40">
        <f t="shared" si="308"/>
        <v>1664181.2253019901</v>
      </c>
      <c r="L2506" s="29">
        <f>LN(Data[[#This Row],[MA'[n*ln(n)']
30d]])</f>
        <v>14.324843803869381</v>
      </c>
      <c r="M2506" s="43">
        <f t="shared" si="309"/>
        <v>14.303024770496913</v>
      </c>
      <c r="N2506" s="40">
        <f>Data[[#This Row],[DAA 
(n)]]^1.5</f>
        <v>56067026.173395127</v>
      </c>
      <c r="O2506" s="40">
        <f t="shared" si="310"/>
        <v>52893623.161478475</v>
      </c>
      <c r="P2506" s="43">
        <f>LN(Data[[#This Row],[MA'[n^1.5']]])</f>
        <v>17.783793344410743</v>
      </c>
      <c r="Q2506" s="43">
        <f t="shared" si="311"/>
        <v>17.754465729063213</v>
      </c>
      <c r="R2506" s="30">
        <f>$O$1+$O$2*Data[[#This Row],[MA'[ln(n^2)']]]</f>
        <v>23.686522588677292</v>
      </c>
      <c r="S2506" s="30">
        <f>$Q$1+$Q$2*Data[[#This Row],[MA'[ln(n*ln(n))']]]</f>
        <v>20.119990871319906</v>
      </c>
      <c r="T2506" s="31">
        <f>$O$3*Data[[#This Row],[Metcalfe
(n^2)]]</f>
        <v>11158694102.92</v>
      </c>
      <c r="U2506" s="31">
        <f t="shared" si="312"/>
        <v>10411459996.391998</v>
      </c>
      <c r="V2506" s="30">
        <f>LN(Data[[#This Row],[MA'[NVA']
30d]]/Data[[#This Row],[MA'[NVMetcalfe calc']]])</f>
        <v>-3.2823552674846157E-2</v>
      </c>
      <c r="W2506" s="30">
        <f>$Q$3+Data[[#This Row],[NVM
(scaled)]]/((Data[[#This Row],[Upper Bound]]-Data[[#This Row],[Lower Bound]])/2)</f>
        <v>0.57159357309786285</v>
      </c>
      <c r="X2506" s="30">
        <f>(Data[[#This Row],[Upper Bound]]+Data[[#This Row],[Lower Bound]])/2</f>
        <v>21.903256729998599</v>
      </c>
      <c r="Y2506" s="29">
        <f>LN(Data[[#This Row],[NVActual]]/Data[[#This Row],[MA'[n^2']
30d]])</f>
        <v>-0.70336260358716185</v>
      </c>
      <c r="Z2506" s="29">
        <f>LN(Data[[#This Row],[NVActual]]/Data[[#This Row],[MA'[n*ln(n)']
30d]])</f>
        <v>8.6918930191026362</v>
      </c>
      <c r="AA2506" s="29">
        <f>LN(Data[[#This Row],[NVActual]]/Data[[#This Row],[MA'[n^1.5']]])</f>
        <v>5.2329434785612765</v>
      </c>
      <c r="AB2506" s="29">
        <f>LN(Data[[#This Row],[NVActual]]/Data[[#This Row],[Metcalfe
(n^2)]])</f>
        <v>-0.7726744156199481</v>
      </c>
      <c r="AC2506" s="26">
        <f>1+Data[[#This Row],[MA'[NVMetcalfe calc']]]/((Data[[#This Row],[NVM_norm
(scaled)]]-Data[[#This Row],[NV_fund.]])/2)</f>
        <v>-976150796.03936911</v>
      </c>
    </row>
    <row r="2507" spans="1:29" x14ac:dyDescent="0.2">
      <c r="A2507" s="23">
        <v>41669</v>
      </c>
      <c r="B2507" s="24">
        <v>9859171086.4573593</v>
      </c>
      <c r="C2507" s="24">
        <f t="shared" si="305"/>
        <v>10051060500.036169</v>
      </c>
      <c r="D2507" s="25">
        <f>LN(Data[[#This Row],[NVActual]])</f>
        <v>23.011667933716403</v>
      </c>
      <c r="E2507" s="26">
        <v>151474</v>
      </c>
      <c r="F2507" s="40">
        <f>Data[[#This Row],[DAA 
(n)]]^2</f>
        <v>22944372676</v>
      </c>
      <c r="G2507" s="41">
        <f t="shared" si="306"/>
        <v>19617248825.766666</v>
      </c>
      <c r="H2507" s="28">
        <f>LN(Data[[#This Row],[Metcalfe
(n^2)]])</f>
        <v>23.856338544083869</v>
      </c>
      <c r="I2507" s="42">
        <f t="shared" si="307"/>
        <v>23.658706485837026</v>
      </c>
      <c r="J2507" s="40">
        <f>Data[[#This Row],[DAA 
(n)]]*LN(Data[[#This Row],[DAA 
(n)]])</f>
        <v>1806807.51231328</v>
      </c>
      <c r="K2507" s="40">
        <f t="shared" si="308"/>
        <v>1643025.0716806888</v>
      </c>
      <c r="L2507" s="29">
        <f>LN(Data[[#This Row],[MA'[n*ln(n)']
30d]])</f>
        <v>14.312049656599076</v>
      </c>
      <c r="M2507" s="43">
        <f t="shared" si="309"/>
        <v>14.304315386495533</v>
      </c>
      <c r="N2507" s="40">
        <f>Data[[#This Row],[DAA 
(n)]]^1.5</f>
        <v>58953167.062715314</v>
      </c>
      <c r="O2507" s="40">
        <f t="shared" si="310"/>
        <v>52024210.595403485</v>
      </c>
      <c r="P2507" s="43">
        <f>LN(Data[[#This Row],[MA'[n^1.5']]])</f>
        <v>17.76721975656621</v>
      </c>
      <c r="Q2507" s="43">
        <f t="shared" si="311"/>
        <v>17.756333283403194</v>
      </c>
      <c r="R2507" s="30">
        <f>$O$1+$O$2*Data[[#This Row],[MA'[ln(n^2)']]]</f>
        <v>23.658706485837026</v>
      </c>
      <c r="S2507" s="30">
        <f>$Q$1+$Q$2*Data[[#This Row],[MA'[ln(n*ln(n))']]]</f>
        <v>20.122120387717629</v>
      </c>
      <c r="T2507" s="31">
        <f>$O$3*Data[[#This Row],[Metcalfe
(n^2)]]</f>
        <v>11931073791.52</v>
      </c>
      <c r="U2507" s="31">
        <f t="shared" si="312"/>
        <v>10200969389.398663</v>
      </c>
      <c r="V2507" s="30">
        <f>LN(Data[[#This Row],[MA'[NVA']
30d]]/Data[[#This Row],[MA'[NVMetcalfe calc']]])</f>
        <v>-1.4804602621076121E-2</v>
      </c>
      <c r="W2507" s="30">
        <f>$Q$3+Data[[#This Row],[NVM
(scaled)]]/((Data[[#This Row],[Upper Bound]]-Data[[#This Row],[Lower Bound]])/2)</f>
        <v>0.58162774369952497</v>
      </c>
      <c r="X2507" s="30">
        <f>(Data[[#This Row],[Upper Bound]]+Data[[#This Row],[Lower Bound]])/2</f>
        <v>21.89041343677733</v>
      </c>
      <c r="Y2507" s="32">
        <f>LN(Data[[#This Row],[NVActual]]/Data[[#This Row],[MA'[n^2']
30d]])</f>
        <v>-0.6880071245873951</v>
      </c>
      <c r="Z2507" s="32">
        <f>LN(Data[[#This Row],[NVActual]]/Data[[#This Row],[MA'[n*ln(n)']
30d]])</f>
        <v>8.6996182771173292</v>
      </c>
      <c r="AA2507" s="32">
        <f>LN(Data[[#This Row],[NVActual]]/Data[[#This Row],[MA'[n^1.5']]])</f>
        <v>5.2444481771501943</v>
      </c>
      <c r="AB2507" s="32">
        <f>LN(Data[[#This Row],[NVActual]]/Data[[#This Row],[Metcalfe
(n^2)]])</f>
        <v>-0.84467061036746505</v>
      </c>
      <c r="AC2507" s="34">
        <f>1+Data[[#This Row],[MA'[NVMetcalfe calc']]]/((Data[[#This Row],[NVM_norm
(scaled)]]-Data[[#This Row],[NV_fund.]])/2)</f>
        <v>-957442580.32104301</v>
      </c>
    </row>
    <row r="2508" spans="1:29" x14ac:dyDescent="0.2">
      <c r="A2508" s="23">
        <v>41668</v>
      </c>
      <c r="B2508" s="24">
        <v>9780577243.0299397</v>
      </c>
      <c r="C2508" s="24">
        <f t="shared" ref="C2508:C2571" si="313">AVERAGE(B2508:B2537)</f>
        <v>10019104926.184774</v>
      </c>
      <c r="D2508" s="25">
        <f>LN(Data[[#This Row],[NVActual]])</f>
        <v>23.003664342056059</v>
      </c>
      <c r="E2508" s="26">
        <v>142119</v>
      </c>
      <c r="F2508" s="40">
        <f>Data[[#This Row],[DAA 
(n)]]^2</f>
        <v>20197810161</v>
      </c>
      <c r="G2508" s="41">
        <f t="shared" ref="G2508:G2571" si="314">AVERAGE(F2508:F2537)</f>
        <v>19319879616.566666</v>
      </c>
      <c r="H2508" s="28">
        <f>LN(Data[[#This Row],[Metcalfe
(n^2)]])</f>
        <v>23.728840027605724</v>
      </c>
      <c r="I2508" s="42">
        <f t="shared" ref="I2508:I2571" si="315">AVERAGE(H2508:H2537)</f>
        <v>23.642294728106613</v>
      </c>
      <c r="J2508" s="40">
        <f>Data[[#This Row],[DAA 
(n)]]*LN(Data[[#This Row],[DAA 
(n)]])</f>
        <v>1686159.5079416488</v>
      </c>
      <c r="K2508" s="40">
        <f t="shared" ref="K2508:K2571" si="316">AVERAGE(J2508:J2537)</f>
        <v>1628910.8746015355</v>
      </c>
      <c r="L2508" s="29">
        <f>LN(Data[[#This Row],[MA'[n*ln(n)']
30d]])</f>
        <v>14.3034221743634</v>
      </c>
      <c r="M2508" s="43">
        <f t="shared" ref="M2508:M2571" si="317">AVERAGE(L2508:L2537)</f>
        <v>14.306711483727923</v>
      </c>
      <c r="N2508" s="40">
        <f>Data[[#This Row],[DAA 
(n)]]^1.5</f>
        <v>53576978.099470563</v>
      </c>
      <c r="O2508" s="40">
        <f t="shared" ref="O2508:O2571" si="318">AVERAGE(N2508:N2537)</f>
        <v>51417469.549677998</v>
      </c>
      <c r="P2508" s="43">
        <f>LN(Data[[#This Row],[MA'[n^1.5']]])</f>
        <v>17.755488547188492</v>
      </c>
      <c r="Q2508" s="43">
        <f t="shared" ref="Q2508:Q2571" si="319">AVERAGE(P2508:P2537)</f>
        <v>17.759659806685086</v>
      </c>
      <c r="R2508" s="30">
        <f>$O$1+$O$2*Data[[#This Row],[MA'[ln(n^2)']]]</f>
        <v>23.642294728106613</v>
      </c>
      <c r="S2508" s="30">
        <f>$Q$1+$Q$2*Data[[#This Row],[MA'[ln(n*ln(n))']]]</f>
        <v>20.12607394815107</v>
      </c>
      <c r="T2508" s="31">
        <f>$O$3*Data[[#This Row],[Metcalfe
(n^2)]]</f>
        <v>10502861283.720001</v>
      </c>
      <c r="U2508" s="31">
        <f t="shared" si="312"/>
        <v>10046337400.614664</v>
      </c>
      <c r="V2508" s="30">
        <f>LN(Data[[#This Row],[MA'[NVA']
30d]]/Data[[#This Row],[MA'[NVMetcalfe calc']]])</f>
        <v>-2.7143673891284405E-3</v>
      </c>
      <c r="W2508" s="30">
        <f>$Q$3+Data[[#This Row],[NVM
(scaled)]]/((Data[[#This Row],[Upper Bound]]-Data[[#This Row],[Lower Bound]])/2)</f>
        <v>0.58845608819298156</v>
      </c>
      <c r="X2508" s="30">
        <f>(Data[[#This Row],[Upper Bound]]+Data[[#This Row],[Lower Bound]])/2</f>
        <v>21.88418433812884</v>
      </c>
      <c r="Y2508" s="29">
        <f>LN(Data[[#This Row],[NVActual]]/Data[[#This Row],[MA'[n^2']
30d]])</f>
        <v>-0.68073609262874291</v>
      </c>
      <c r="Z2508" s="29">
        <f>LN(Data[[#This Row],[NVActual]]/Data[[#This Row],[MA'[n*ln(n)']
30d]])</f>
        <v>8.7002421676926573</v>
      </c>
      <c r="AA2508" s="29">
        <f>LN(Data[[#This Row],[NVActual]]/Data[[#This Row],[MA'[n^1.5']]])</f>
        <v>5.2481757948675662</v>
      </c>
      <c r="AB2508" s="29">
        <f>LN(Data[[#This Row],[NVActual]]/Data[[#This Row],[Metcalfe
(n^2)]])</f>
        <v>-0.72517568554966783</v>
      </c>
      <c r="AC2508" s="26">
        <f>1+Data[[#This Row],[MA'[NVMetcalfe calc']]]/((Data[[#This Row],[NVM_norm
(scaled)]]-Data[[#This Row],[NV_fund.]])/2)</f>
        <v>-943507286.725173</v>
      </c>
    </row>
    <row r="2509" spans="1:29" x14ac:dyDescent="0.2">
      <c r="A2509" s="23">
        <v>41667</v>
      </c>
      <c r="B2509" s="24">
        <v>9738027140.0968208</v>
      </c>
      <c r="C2509" s="24">
        <f t="shared" si="313"/>
        <v>9992171300.5637112</v>
      </c>
      <c r="D2509" s="25">
        <f>LN(Data[[#This Row],[NVActual]])</f>
        <v>22.999304381732902</v>
      </c>
      <c r="E2509" s="26">
        <v>158602</v>
      </c>
      <c r="F2509" s="40">
        <f>Data[[#This Row],[DAA 
(n)]]^2</f>
        <v>25154594404</v>
      </c>
      <c r="G2509" s="41">
        <f t="shared" si="314"/>
        <v>19417664881.200001</v>
      </c>
      <c r="H2509" s="28">
        <f>LN(Data[[#This Row],[Metcalfe
(n^2)]])</f>
        <v>23.948306396887709</v>
      </c>
      <c r="I2509" s="42">
        <f t="shared" si="315"/>
        <v>23.646815242510854</v>
      </c>
      <c r="J2509" s="40">
        <f>Data[[#This Row],[DAA 
(n)]]*LN(Data[[#This Row],[DAA 
(n)]])</f>
        <v>1899124.6455795923</v>
      </c>
      <c r="K2509" s="40">
        <f t="shared" si="316"/>
        <v>1633197.9748513266</v>
      </c>
      <c r="L2509" s="29">
        <f>LN(Data[[#This Row],[MA'[n*ln(n)']
30d]])</f>
        <v>14.306050598438622</v>
      </c>
      <c r="M2509" s="43">
        <f t="shared" si="317"/>
        <v>14.30976946159846</v>
      </c>
      <c r="N2509" s="40">
        <f>Data[[#This Row],[DAA 
(n)]]^1.5</f>
        <v>63163034.930750422</v>
      </c>
      <c r="O2509" s="40">
        <f t="shared" si="318"/>
        <v>51608675.28290081</v>
      </c>
      <c r="P2509" s="43">
        <f>LN(Data[[#This Row],[MA'[n^1.5']]])</f>
        <v>17.759200341957872</v>
      </c>
      <c r="Q2509" s="43">
        <f t="shared" si="319"/>
        <v>17.76388065437374</v>
      </c>
      <c r="R2509" s="30">
        <f>$O$1+$O$2*Data[[#This Row],[MA'[ln(n^2)']]]</f>
        <v>23.646815242510854</v>
      </c>
      <c r="S2509" s="30">
        <f>$Q$1+$Q$2*Data[[#This Row],[MA'[ln(n*ln(n))']]]</f>
        <v>20.131119611637459</v>
      </c>
      <c r="T2509" s="31">
        <f>$O$3*Data[[#This Row],[Metcalfe
(n^2)]]</f>
        <v>13080389090.08</v>
      </c>
      <c r="U2509" s="31">
        <f t="shared" si="312"/>
        <v>10097185738.223999</v>
      </c>
      <c r="V2509" s="30">
        <f>LN(Data[[#This Row],[MA'[NVA']
30d]]/Data[[#This Row],[MA'[NVMetcalfe calc']]])</f>
        <v>-1.0454828792423508E-2</v>
      </c>
      <c r="W2509" s="30">
        <f>$Q$3+Data[[#This Row],[NVM
(scaled)]]/((Data[[#This Row],[Upper Bound]]-Data[[#This Row],[Lower Bound]])/2)</f>
        <v>0.58405248355368788</v>
      </c>
      <c r="X2509" s="30">
        <f>(Data[[#This Row],[Upper Bound]]+Data[[#This Row],[Lower Bound]])/2</f>
        <v>21.888967427074157</v>
      </c>
      <c r="Y2509" s="32">
        <f>LN(Data[[#This Row],[NVActual]]/Data[[#This Row],[MA'[n^2']
30d]])</f>
        <v>-0.69014466786030981</v>
      </c>
      <c r="Z2509" s="32">
        <f>LN(Data[[#This Row],[NVActual]]/Data[[#This Row],[MA'[n*ln(n)']
30d]])</f>
        <v>8.6932537832942778</v>
      </c>
      <c r="AA2509" s="32">
        <f>LN(Data[[#This Row],[NVActual]]/Data[[#This Row],[MA'[n^1.5']]])</f>
        <v>5.2401040397750283</v>
      </c>
      <c r="AB2509" s="32">
        <f>LN(Data[[#This Row],[NVActual]]/Data[[#This Row],[Metcalfe
(n^2)]])</f>
        <v>-0.94900201515480731</v>
      </c>
      <c r="AC2509" s="34">
        <f>1+Data[[#This Row],[MA'[NVMetcalfe calc']]]/((Data[[#This Row],[NVM_norm
(scaled)]]-Data[[#This Row],[NV_fund.]])/2)</f>
        <v>-947873836.09268343</v>
      </c>
    </row>
    <row r="2510" spans="1:29" x14ac:dyDescent="0.2">
      <c r="A2510" s="23">
        <v>41666</v>
      </c>
      <c r="B2510" s="24">
        <v>9150091927.1325397</v>
      </c>
      <c r="C2510" s="24">
        <f t="shared" si="313"/>
        <v>9963107716.0281582</v>
      </c>
      <c r="D2510" s="25">
        <f>LN(Data[[#This Row],[NVActual]])</f>
        <v>22.937029762864526</v>
      </c>
      <c r="E2510" s="26">
        <v>171032</v>
      </c>
      <c r="F2510" s="40">
        <f>Data[[#This Row],[DAA 
(n)]]^2</f>
        <v>29251945024</v>
      </c>
      <c r="G2510" s="41">
        <f t="shared" si="314"/>
        <v>19135668643.200001</v>
      </c>
      <c r="H2510" s="28">
        <f>LN(Data[[#This Row],[Metcalfe
(n^2)]])</f>
        <v>24.099211904960487</v>
      </c>
      <c r="I2510" s="42">
        <f t="shared" si="315"/>
        <v>23.633150281809154</v>
      </c>
      <c r="J2510" s="40">
        <f>Data[[#This Row],[DAA 
(n)]]*LN(Data[[#This Row],[DAA 
(n)]])</f>
        <v>2060868.2052646009</v>
      </c>
      <c r="K2510" s="40">
        <f t="shared" si="316"/>
        <v>1620582.8884263188</v>
      </c>
      <c r="L2510" s="29">
        <f>LN(Data[[#This Row],[MA'[n*ln(n)']
30d]])</f>
        <v>14.298296450163877</v>
      </c>
      <c r="M2510" s="43">
        <f t="shared" si="317"/>
        <v>14.312830858619517</v>
      </c>
      <c r="N2510" s="40">
        <f>Data[[#This Row],[DAA 
(n)]]^1.5</f>
        <v>70732020.057006523</v>
      </c>
      <c r="O2510" s="40">
        <f t="shared" si="318"/>
        <v>51051390.123457476</v>
      </c>
      <c r="P2510" s="43">
        <f>LN(Data[[#This Row],[MA'[n^1.5']]])</f>
        <v>17.748343332830206</v>
      </c>
      <c r="Q2510" s="43">
        <f t="shared" si="319"/>
        <v>17.768105637901506</v>
      </c>
      <c r="R2510" s="30">
        <f>$O$1+$O$2*Data[[#This Row],[MA'[ln(n^2)']]]</f>
        <v>23.633150281809154</v>
      </c>
      <c r="S2510" s="30">
        <f>$Q$1+$Q$2*Data[[#This Row],[MA'[ln(n*ln(n))']]]</f>
        <v>20.1361709167222</v>
      </c>
      <c r="T2510" s="31">
        <f>$O$3*Data[[#This Row],[Metcalfe
(n^2)]]</f>
        <v>15211011412.480001</v>
      </c>
      <c r="U2510" s="31">
        <f t="shared" si="312"/>
        <v>9950547694.4639988</v>
      </c>
      <c r="V2510" s="30">
        <f>LN(Data[[#This Row],[MA'[NVA']
30d]]/Data[[#This Row],[MA'[NVMetcalfe calc']]])</f>
        <v>1.2614482846835104E-3</v>
      </c>
      <c r="W2510" s="30">
        <f>$Q$3+Data[[#This Row],[NVM
(scaled)]]/((Data[[#This Row],[Upper Bound]]-Data[[#This Row],[Lower Bound]])/2)</f>
        <v>0.59072145023060618</v>
      </c>
      <c r="X2510" s="30">
        <f>(Data[[#This Row],[Upper Bound]]+Data[[#This Row],[Lower Bound]])/2</f>
        <v>21.884660599265679</v>
      </c>
      <c r="Y2510" s="29">
        <f>LN(Data[[#This Row],[NVActual]]/Data[[#This Row],[MA'[n^2']
30d]])</f>
        <v>-0.73779013581389763</v>
      </c>
      <c r="Z2510" s="29">
        <f>LN(Data[[#This Row],[NVActual]]/Data[[#This Row],[MA'[n*ln(n)']
30d]])</f>
        <v>8.6387333127006478</v>
      </c>
      <c r="AA2510" s="29">
        <f>LN(Data[[#This Row],[NVActual]]/Data[[#This Row],[MA'[n^1.5']]])</f>
        <v>5.1886864300343198</v>
      </c>
      <c r="AB2510" s="29">
        <f>LN(Data[[#This Row],[NVActual]]/Data[[#This Row],[Metcalfe
(n^2)]])</f>
        <v>-1.1621821420959624</v>
      </c>
      <c r="AC2510" s="26">
        <f>1+Data[[#This Row],[MA'[NVMetcalfe calc']]]/((Data[[#This Row],[NVM_norm
(scaled)]]-Data[[#This Row],[NV_fund.]])/2)</f>
        <v>-934589660.85830438</v>
      </c>
    </row>
    <row r="2511" spans="1:29" x14ac:dyDescent="0.2">
      <c r="A2511" s="23">
        <v>41665</v>
      </c>
      <c r="B2511" s="24">
        <v>10031101355.8813</v>
      </c>
      <c r="C2511" s="24">
        <f t="shared" si="313"/>
        <v>9948901534.4481449</v>
      </c>
      <c r="D2511" s="25">
        <f>LN(Data[[#This Row],[NVActual]])</f>
        <v>23.028956239061621</v>
      </c>
      <c r="E2511" s="26">
        <v>125376</v>
      </c>
      <c r="F2511" s="40">
        <f>Data[[#This Row],[DAA 
(n)]]^2</f>
        <v>15719141376</v>
      </c>
      <c r="G2511" s="41">
        <f t="shared" si="314"/>
        <v>18582891409.900002</v>
      </c>
      <c r="H2511" s="28">
        <f>LN(Data[[#This Row],[Metcalfe
(n^2)]])</f>
        <v>23.478145002608425</v>
      </c>
      <c r="I2511" s="42">
        <f t="shared" si="315"/>
        <v>23.605256369647023</v>
      </c>
      <c r="J2511" s="40">
        <f>Data[[#This Row],[DAA 
(n)]]*LN(Data[[#This Row],[DAA 
(n)]])</f>
        <v>1471797.9539235169</v>
      </c>
      <c r="K2511" s="40">
        <f t="shared" si="316"/>
        <v>1595525.5952085082</v>
      </c>
      <c r="L2511" s="29">
        <f>LN(Data[[#This Row],[MA'[n*ln(n)']
30d]])</f>
        <v>14.282713766695553</v>
      </c>
      <c r="M2511" s="43">
        <f t="shared" si="317"/>
        <v>14.316628586636769</v>
      </c>
      <c r="N2511" s="40">
        <f>Data[[#This Row],[DAA 
(n)]]^1.5</f>
        <v>44393727.813255019</v>
      </c>
      <c r="O2511" s="40">
        <f t="shared" si="318"/>
        <v>49952366.849667512</v>
      </c>
      <c r="P2511" s="43">
        <f>LN(Data[[#This Row],[MA'[n^1.5']]])</f>
        <v>17.72658044631396</v>
      </c>
      <c r="Q2511" s="43">
        <f t="shared" si="319"/>
        <v>17.77336317122591</v>
      </c>
      <c r="R2511" s="30">
        <f>$O$1+$O$2*Data[[#This Row],[MA'[ln(n^2)']]]</f>
        <v>23.605256369647023</v>
      </c>
      <c r="S2511" s="30">
        <f>$Q$1+$Q$2*Data[[#This Row],[MA'[ln(n*ln(n))']]]</f>
        <v>20.142437167950668</v>
      </c>
      <c r="T2511" s="31">
        <f>$O$3*Data[[#This Row],[Metcalfe
(n^2)]]</f>
        <v>8173953515.5200005</v>
      </c>
      <c r="U2511" s="31">
        <f t="shared" si="312"/>
        <v>9663103533.1480007</v>
      </c>
      <c r="V2511" s="30">
        <f>LN(Data[[#This Row],[MA'[NVA']
30d]]/Data[[#This Row],[MA'[NVMetcalfe calc']]])</f>
        <v>2.9147273178701024E-2</v>
      </c>
      <c r="W2511" s="30">
        <f>$Q$3+Data[[#This Row],[NVM
(scaled)]]/((Data[[#This Row],[Upper Bound]]-Data[[#This Row],[Lower Bound]])/2)</f>
        <v>0.60683441813215222</v>
      </c>
      <c r="X2511" s="30">
        <f>(Data[[#This Row],[Upper Bound]]+Data[[#This Row],[Lower Bound]])/2</f>
        <v>21.873846768798845</v>
      </c>
      <c r="Y2511" s="32">
        <f>LN(Data[[#This Row],[NVActual]]/Data[[#This Row],[MA'[n^2']
30d]])</f>
        <v>-0.61655093864096167</v>
      </c>
      <c r="Z2511" s="32">
        <f>LN(Data[[#This Row],[NVActual]]/Data[[#This Row],[MA'[n*ln(n)']
30d]])</f>
        <v>8.7462424723660686</v>
      </c>
      <c r="AA2511" s="32">
        <f>LN(Data[[#This Row],[NVActual]]/Data[[#This Row],[MA'[n^1.5']]])</f>
        <v>5.30237579274766</v>
      </c>
      <c r="AB2511" s="32">
        <f>LN(Data[[#This Row],[NVActual]]/Data[[#This Row],[Metcalfe
(n^2)]])</f>
        <v>-0.44918876354680487</v>
      </c>
      <c r="AC2511" s="34">
        <f>1+Data[[#This Row],[MA'[NVMetcalfe calc']]]/((Data[[#This Row],[NVM_norm
(scaled)]]-Data[[#This Row],[NV_fund.]])/2)</f>
        <v>-908741045.82081258</v>
      </c>
    </row>
    <row r="2512" spans="1:29" x14ac:dyDescent="0.2">
      <c r="A2512" s="23">
        <v>41664</v>
      </c>
      <c r="B2512" s="24">
        <v>9903703940.5594501</v>
      </c>
      <c r="C2512" s="24">
        <f t="shared" si="313"/>
        <v>9907967150.8913536</v>
      </c>
      <c r="D2512" s="25">
        <f>LN(Data[[#This Row],[NVActual]])</f>
        <v>23.016174659525799</v>
      </c>
      <c r="E2512" s="26">
        <v>125411</v>
      </c>
      <c r="F2512" s="40">
        <f>Data[[#This Row],[DAA 
(n)]]^2</f>
        <v>15727918921</v>
      </c>
      <c r="G2512" s="41">
        <f t="shared" si="314"/>
        <v>18612554143.233334</v>
      </c>
      <c r="H2512" s="28">
        <f>LN(Data[[#This Row],[Metcalfe
(n^2)]])</f>
        <v>23.478703245264182</v>
      </c>
      <c r="I2512" s="42">
        <f t="shared" si="315"/>
        <v>23.607091934943142</v>
      </c>
      <c r="J2512" s="40">
        <f>Data[[#This Row],[DAA 
(n)]]*LN(Data[[#This Row],[DAA 
(n)]])</f>
        <v>1472243.8263459131</v>
      </c>
      <c r="K2512" s="40">
        <f t="shared" si="316"/>
        <v>1597013.433823545</v>
      </c>
      <c r="L2512" s="29">
        <f>LN(Data[[#This Row],[MA'[n*ln(n)']
30d]])</f>
        <v>14.28364583907382</v>
      </c>
      <c r="M2512" s="43">
        <f t="shared" si="317"/>
        <v>14.321645734716403</v>
      </c>
      <c r="N2512" s="40">
        <f>Data[[#This Row],[DAA 
(n)]]^1.5</f>
        <v>44412318.55917377</v>
      </c>
      <c r="O2512" s="40">
        <f t="shared" si="318"/>
        <v>50014762.140096173</v>
      </c>
      <c r="P2512" s="43">
        <f>LN(Data[[#This Row],[MA'[n^1.5']]])</f>
        <v>17.727828762618763</v>
      </c>
      <c r="Q2512" s="43">
        <f t="shared" si="319"/>
        <v>17.78031549144238</v>
      </c>
      <c r="R2512" s="30">
        <f>$O$1+$O$2*Data[[#This Row],[MA'[ln(n^2)']]]</f>
        <v>23.607091934943142</v>
      </c>
      <c r="S2512" s="30">
        <f>$Q$1+$Q$2*Data[[#This Row],[MA'[ln(n*ln(n))']]]</f>
        <v>20.150715462282065</v>
      </c>
      <c r="T2512" s="31">
        <f>$O$3*Data[[#This Row],[Metcalfe
(n^2)]]</f>
        <v>8178517838.9200001</v>
      </c>
      <c r="U2512" s="31">
        <f t="shared" si="312"/>
        <v>9678528154.4813328</v>
      </c>
      <c r="V2512" s="30">
        <f>LN(Data[[#This Row],[MA'[NVA']
30d]]/Data[[#This Row],[MA'[NVMetcalfe calc']]])</f>
        <v>2.3429356638154372E-2</v>
      </c>
      <c r="W2512" s="30">
        <f>$Q$3+Data[[#This Row],[NVM
(scaled)]]/((Data[[#This Row],[Upper Bound]]-Data[[#This Row],[Lower Bound]])/2)</f>
        <v>0.6035571786369186</v>
      </c>
      <c r="X2512" s="30">
        <f>(Data[[#This Row],[Upper Bound]]+Data[[#This Row],[Lower Bound]])/2</f>
        <v>21.878903698612604</v>
      </c>
      <c r="Y2512" s="29">
        <f>LN(Data[[#This Row],[NVActual]]/Data[[#This Row],[MA'[n^2']
30d]])</f>
        <v>-0.63092748439807644</v>
      </c>
      <c r="Z2512" s="29">
        <f>LN(Data[[#This Row],[NVActual]]/Data[[#This Row],[MA'[n*ln(n)']
30d]])</f>
        <v>8.7325288204519804</v>
      </c>
      <c r="AA2512" s="29">
        <f>LN(Data[[#This Row],[NVActual]]/Data[[#This Row],[MA'[n^1.5']]])</f>
        <v>5.2883458969070363</v>
      </c>
      <c r="AB2512" s="29">
        <f>LN(Data[[#This Row],[NVActual]]/Data[[#This Row],[Metcalfe
(n^2)]])</f>
        <v>-0.4625285857383804</v>
      </c>
      <c r="AC2512" s="26">
        <f>1+Data[[#This Row],[MA'[NVMetcalfe calc']]]/((Data[[#This Row],[NVM_norm
(scaled)]]-Data[[#This Row],[NV_fund.]])/2)</f>
        <v>-909835065.17803323</v>
      </c>
    </row>
    <row r="2513" spans="1:29" x14ac:dyDescent="0.2">
      <c r="A2513" s="23">
        <v>41663</v>
      </c>
      <c r="B2513" s="24">
        <v>9612868029.72616</v>
      </c>
      <c r="C2513" s="24">
        <f t="shared" si="313"/>
        <v>9882302048.7899418</v>
      </c>
      <c r="D2513" s="25">
        <f>LN(Data[[#This Row],[NVActual]])</f>
        <v>22.986368457622756</v>
      </c>
      <c r="E2513" s="26">
        <v>144338</v>
      </c>
      <c r="F2513" s="40">
        <f>Data[[#This Row],[DAA 
(n)]]^2</f>
        <v>20833458244</v>
      </c>
      <c r="G2513" s="41">
        <f t="shared" si="314"/>
        <v>18601228659.233334</v>
      </c>
      <c r="H2513" s="28">
        <f>LN(Data[[#This Row],[Metcalfe
(n^2)]])</f>
        <v>23.759826100714683</v>
      </c>
      <c r="I2513" s="42">
        <f t="shared" si="315"/>
        <v>23.606363955289126</v>
      </c>
      <c r="J2513" s="40">
        <f>Data[[#This Row],[DAA 
(n)]]*LN(Data[[#This Row],[DAA 
(n)]])</f>
        <v>1714722.889862478</v>
      </c>
      <c r="K2513" s="40">
        <f t="shared" si="316"/>
        <v>1596435.3146858267</v>
      </c>
      <c r="L2513" s="29">
        <f>LN(Data[[#This Row],[MA'[n*ln(n)']
30d]])</f>
        <v>14.283283773363948</v>
      </c>
      <c r="M2513" s="43">
        <f t="shared" si="317"/>
        <v>14.327123062959293</v>
      </c>
      <c r="N2513" s="40">
        <f>Data[[#This Row],[DAA 
(n)]]^1.5</f>
        <v>54836663.793692462</v>
      </c>
      <c r="O2513" s="40">
        <f t="shared" si="318"/>
        <v>49990711.201271228</v>
      </c>
      <c r="P2513" s="43">
        <f>LN(Data[[#This Row],[MA'[n^1.5']]])</f>
        <v>17.727347770159351</v>
      </c>
      <c r="Q2513" s="43">
        <f t="shared" si="319"/>
        <v>17.787908958665753</v>
      </c>
      <c r="R2513" s="30">
        <f>$O$1+$O$2*Data[[#This Row],[MA'[ln(n^2)']]]</f>
        <v>23.606363955289126</v>
      </c>
      <c r="S2513" s="30">
        <f>$Q$1+$Q$2*Data[[#This Row],[MA'[ln(n*ln(n))']]]</f>
        <v>20.159753053882831</v>
      </c>
      <c r="T2513" s="31">
        <f>$O$3*Data[[#This Row],[Metcalfe
(n^2)]]</f>
        <v>10833398286.880001</v>
      </c>
      <c r="U2513" s="31">
        <f t="shared" si="312"/>
        <v>9672638902.8013344</v>
      </c>
      <c r="V2513" s="30">
        <f>LN(Data[[#This Row],[MA'[NVA']
30d]]/Data[[#This Row],[MA'[NVMetcalfe calc']]])</f>
        <v>2.1444317430098857E-2</v>
      </c>
      <c r="W2513" s="30">
        <f>$Q$3+Data[[#This Row],[NVM
(scaled)]]/((Data[[#This Row],[Upper Bound]]-Data[[#This Row],[Lower Bound]])/2)</f>
        <v>0.60244371241404071</v>
      </c>
      <c r="X2513" s="30">
        <f>(Data[[#This Row],[Upper Bound]]+Data[[#This Row],[Lower Bound]])/2</f>
        <v>21.883058504585978</v>
      </c>
      <c r="Y2513" s="32">
        <f>LN(Data[[#This Row],[NVActual]]/Data[[#This Row],[MA'[n^2']
30d]])</f>
        <v>-0.66012501480917618</v>
      </c>
      <c r="Z2513" s="32">
        <f>LN(Data[[#This Row],[NVActual]]/Data[[#This Row],[MA'[n*ln(n)']
30d]])</f>
        <v>8.7030846842588065</v>
      </c>
      <c r="AA2513" s="32">
        <f>LN(Data[[#This Row],[NVActual]]/Data[[#This Row],[MA'[n^1.5']]])</f>
        <v>5.259020687463404</v>
      </c>
      <c r="AB2513" s="32">
        <f>LN(Data[[#This Row],[NVActual]]/Data[[#This Row],[Metcalfe
(n^2)]])</f>
        <v>-0.77345764309192788</v>
      </c>
      <c r="AC2513" s="34">
        <f>1+Data[[#This Row],[MA'[NVMetcalfe calc']]]/((Data[[#This Row],[NVM_norm
(scaled)]]-Data[[#This Row],[NV_fund.]])/2)</f>
        <v>-909056339.45492041</v>
      </c>
    </row>
    <row r="2514" spans="1:29" x14ac:dyDescent="0.2">
      <c r="A2514" s="23">
        <v>41662</v>
      </c>
      <c r="B2514" s="24">
        <v>9976790593.9357109</v>
      </c>
      <c r="C2514" s="24">
        <f t="shared" si="313"/>
        <v>9837120768.8980923</v>
      </c>
      <c r="D2514" s="25">
        <f>LN(Data[[#This Row],[NVActual]])</f>
        <v>23.023527291776656</v>
      </c>
      <c r="E2514" s="26">
        <v>149895</v>
      </c>
      <c r="F2514" s="40">
        <f>Data[[#This Row],[DAA 
(n)]]^2</f>
        <v>22468511025</v>
      </c>
      <c r="G2514" s="41">
        <f t="shared" si="314"/>
        <v>18449505384.433334</v>
      </c>
      <c r="H2514" s="28">
        <f>LN(Data[[#This Row],[Metcalfe
(n^2)]])</f>
        <v>23.835380655927999</v>
      </c>
      <c r="I2514" s="42">
        <f t="shared" si="315"/>
        <v>23.598146795258156</v>
      </c>
      <c r="J2514" s="40">
        <f>Data[[#This Row],[DAA 
(n)]]*LN(Data[[#This Row],[DAA 
(n)]])</f>
        <v>1786402.1917101636</v>
      </c>
      <c r="K2514" s="40">
        <f t="shared" si="316"/>
        <v>1589282.8603879549</v>
      </c>
      <c r="L2514" s="29">
        <f>LN(Data[[#This Row],[MA'[n*ln(n)']
30d]])</f>
        <v>14.278793441248702</v>
      </c>
      <c r="M2514" s="43">
        <f t="shared" si="317"/>
        <v>14.333095567344262</v>
      </c>
      <c r="N2514" s="40">
        <f>Data[[#This Row],[DAA 
(n)]]^1.5</f>
        <v>58033761.381564669</v>
      </c>
      <c r="O2514" s="40">
        <f t="shared" si="318"/>
        <v>49682161.656344913</v>
      </c>
      <c r="P2514" s="43">
        <f>LN(Data[[#This Row],[MA'[n^1.5']]])</f>
        <v>17.721156506244039</v>
      </c>
      <c r="Q2514" s="43">
        <f t="shared" si="319"/>
        <v>17.796177620940874</v>
      </c>
      <c r="R2514" s="30">
        <f>$O$1+$O$2*Data[[#This Row],[MA'[ln(n^2)']]]</f>
        <v>23.598146795258156</v>
      </c>
      <c r="S2514" s="30">
        <f>$Q$1+$Q$2*Data[[#This Row],[MA'[ln(n*ln(n))']]]</f>
        <v>20.169607686118031</v>
      </c>
      <c r="T2514" s="31">
        <f>$O$3*Data[[#This Row],[Metcalfe
(n^2)]]</f>
        <v>11683625733</v>
      </c>
      <c r="U2514" s="31">
        <f t="shared" si="312"/>
        <v>9593742799.9053326</v>
      </c>
      <c r="V2514" s="30">
        <f>LN(Data[[#This Row],[MA'[NVA']
30d]]/Data[[#This Row],[MA'[NVMetcalfe calc']]])</f>
        <v>2.5051969171527695E-2</v>
      </c>
      <c r="W2514" s="30">
        <f>$Q$3+Data[[#This Row],[NVM
(scaled)]]/((Data[[#This Row],[Upper Bound]]-Data[[#This Row],[Lower Bound]])/2)</f>
        <v>0.60461378644026065</v>
      </c>
      <c r="X2514" s="30">
        <f>(Data[[#This Row],[Upper Bound]]+Data[[#This Row],[Lower Bound]])/2</f>
        <v>21.883877240688093</v>
      </c>
      <c r="Y2514" s="29">
        <f>LN(Data[[#This Row],[NVActual]]/Data[[#This Row],[MA'[n^2']
30d]])</f>
        <v>-0.6147761068651405</v>
      </c>
      <c r="Z2514" s="29">
        <f>LN(Data[[#This Row],[NVActual]]/Data[[#This Row],[MA'[n*ln(n)']
30d]])</f>
        <v>8.7447338505279539</v>
      </c>
      <c r="AA2514" s="29">
        <f>LN(Data[[#This Row],[NVActual]]/Data[[#This Row],[MA'[n^1.5']]])</f>
        <v>5.3023707855326156</v>
      </c>
      <c r="AB2514" s="29">
        <f>LN(Data[[#This Row],[NVActual]]/Data[[#This Row],[Metcalfe
(n^2)]])</f>
        <v>-0.81185336415134213</v>
      </c>
      <c r="AC2514" s="26">
        <f>1+Data[[#This Row],[MA'[NVMetcalfe calc']]]/((Data[[#This Row],[NVM_norm
(scaled)]]-Data[[#This Row],[NV_fund.]])/2)</f>
        <v>-901698765.08113515</v>
      </c>
    </row>
    <row r="2515" spans="1:29" x14ac:dyDescent="0.2">
      <c r="A2515" s="23">
        <v>41661</v>
      </c>
      <c r="B2515" s="24">
        <v>10072254626.3339</v>
      </c>
      <c r="C2515" s="24">
        <f t="shared" si="313"/>
        <v>9768510606.0467529</v>
      </c>
      <c r="D2515" s="25">
        <f>LN(Data[[#This Row],[NVActual]])</f>
        <v>23.033050413981883</v>
      </c>
      <c r="E2515" s="26">
        <v>150333</v>
      </c>
      <c r="F2515" s="40">
        <f>Data[[#This Row],[DAA 
(n)]]^2</f>
        <v>22600010889</v>
      </c>
      <c r="G2515" s="41">
        <f t="shared" si="314"/>
        <v>18284589106.566666</v>
      </c>
      <c r="H2515" s="28">
        <f>LN(Data[[#This Row],[Metcalfe
(n^2)]])</f>
        <v>23.841216225038696</v>
      </c>
      <c r="I2515" s="42">
        <f t="shared" si="315"/>
        <v>23.589856349840918</v>
      </c>
      <c r="J2515" s="40">
        <f>Data[[#This Row],[DAA 
(n)]]*LN(Data[[#This Row],[DAA 
(n)]])</f>
        <v>1792060.7793793711</v>
      </c>
      <c r="K2515" s="40">
        <f t="shared" si="316"/>
        <v>1581771.060491398</v>
      </c>
      <c r="L2515" s="29">
        <f>LN(Data[[#This Row],[MA'[n*ln(n)']
30d]])</f>
        <v>14.274055701598156</v>
      </c>
      <c r="M2515" s="43">
        <f t="shared" si="317"/>
        <v>14.339334985139576</v>
      </c>
      <c r="N2515" s="40">
        <f>Data[[#This Row],[DAA 
(n)]]^1.5</f>
        <v>58288313.039373957</v>
      </c>
      <c r="O2515" s="40">
        <f t="shared" si="318"/>
        <v>49352973.848515086</v>
      </c>
      <c r="P2515" s="43">
        <f>LN(Data[[#This Row],[MA'[n^1.5']]])</f>
        <v>17.714508582383097</v>
      </c>
      <c r="Q2515" s="43">
        <f t="shared" si="319"/>
        <v>17.804803110303713</v>
      </c>
      <c r="R2515" s="30">
        <f>$O$1+$O$2*Data[[#This Row],[MA'[ln(n^2)']]]</f>
        <v>23.589856349840918</v>
      </c>
      <c r="S2515" s="30">
        <f>$Q$1+$Q$2*Data[[#This Row],[MA'[ln(n*ln(n))']]]</f>
        <v>20.1799027254803</v>
      </c>
      <c r="T2515" s="31">
        <f>$O$3*Data[[#This Row],[Metcalfe
(n^2)]]</f>
        <v>11752005662.280001</v>
      </c>
      <c r="U2515" s="31">
        <f t="shared" si="312"/>
        <v>9507986335.4146671</v>
      </c>
      <c r="V2515" s="30">
        <f>LN(Data[[#This Row],[MA'[NVA']
30d]]/Data[[#This Row],[MA'[NVMetcalfe calc']]])</f>
        <v>2.7031896458752078E-2</v>
      </c>
      <c r="W2515" s="30">
        <f>$Q$3+Data[[#This Row],[NVM
(scaled)]]/((Data[[#This Row],[Upper Bound]]-Data[[#This Row],[Lower Bound]])/2)</f>
        <v>0.60585470034878885</v>
      </c>
      <c r="X2515" s="30">
        <f>(Data[[#This Row],[Upper Bound]]+Data[[#This Row],[Lower Bound]])/2</f>
        <v>21.884879537660609</v>
      </c>
      <c r="Y2515" s="32">
        <f>LN(Data[[#This Row],[NVActual]]/Data[[#This Row],[MA'[n^2']
30d]])</f>
        <v>-0.59627400270094788</v>
      </c>
      <c r="Z2515" s="32">
        <f>LN(Data[[#This Row],[NVActual]]/Data[[#This Row],[MA'[n*ln(n)']
30d]])</f>
        <v>8.7589947123837266</v>
      </c>
      <c r="AA2515" s="32">
        <f>LN(Data[[#This Row],[NVActual]]/Data[[#This Row],[MA'[n^1.5']]])</f>
        <v>5.318541831598786</v>
      </c>
      <c r="AB2515" s="32">
        <f>LN(Data[[#This Row],[NVActual]]/Data[[#This Row],[Metcalfe
(n^2)]])</f>
        <v>-0.80816581105681007</v>
      </c>
      <c r="AC2515" s="34">
        <f>1+Data[[#This Row],[MA'[NVMetcalfe calc']]]/((Data[[#This Row],[NVM_norm
(scaled)]]-Data[[#This Row],[NV_fund.]])/2)</f>
        <v>-893648689.02294111</v>
      </c>
    </row>
    <row r="2516" spans="1:29" x14ac:dyDescent="0.2">
      <c r="A2516" s="23">
        <v>41660</v>
      </c>
      <c r="B2516" s="24">
        <v>10127844874.999201</v>
      </c>
      <c r="C2516" s="24">
        <f t="shared" si="313"/>
        <v>9699571518.2963009</v>
      </c>
      <c r="D2516" s="25">
        <f>LN(Data[[#This Row],[NVActual]])</f>
        <v>23.038554385781406</v>
      </c>
      <c r="E2516" s="26">
        <v>160288</v>
      </c>
      <c r="F2516" s="40">
        <f>Data[[#This Row],[DAA 
(n)]]^2</f>
        <v>25692242944</v>
      </c>
      <c r="G2516" s="41">
        <f t="shared" si="314"/>
        <v>18291913005.066666</v>
      </c>
      <c r="H2516" s="28">
        <f>LN(Data[[#This Row],[Metcalfe
(n^2)]])</f>
        <v>23.969454952314688</v>
      </c>
      <c r="I2516" s="42">
        <f t="shared" si="315"/>
        <v>23.590178850843092</v>
      </c>
      <c r="J2516" s="40">
        <f>Data[[#This Row],[DAA 
(n)]]*LN(Data[[#This Row],[DAA 
(n)]])</f>
        <v>1921007.9976983084</v>
      </c>
      <c r="K2516" s="40">
        <f t="shared" si="316"/>
        <v>1582085.0900917279</v>
      </c>
      <c r="L2516" s="29">
        <f>LN(Data[[#This Row],[MA'[n*ln(n)']
30d]])</f>
        <v>14.274254212267678</v>
      </c>
      <c r="M2516" s="43">
        <f t="shared" si="317"/>
        <v>14.345670099727521</v>
      </c>
      <c r="N2516" s="40">
        <f>Data[[#This Row],[DAA 
(n)]]^1.5</f>
        <v>64172877.73668775</v>
      </c>
      <c r="O2516" s="40">
        <f t="shared" si="318"/>
        <v>49367123.653377056</v>
      </c>
      <c r="P2516" s="43">
        <f>LN(Data[[#This Row],[MA'[n^1.5']]])</f>
        <v>17.714795247516477</v>
      </c>
      <c r="Q2516" s="43">
        <f t="shared" si="319"/>
        <v>17.813572200347767</v>
      </c>
      <c r="R2516" s="30">
        <f>$O$1+$O$2*Data[[#This Row],[MA'[ln(n^2)']]]</f>
        <v>23.590178850843092</v>
      </c>
      <c r="S2516" s="30">
        <f>$Q$1+$Q$2*Data[[#This Row],[MA'[ln(n*ln(n))']]]</f>
        <v>20.190355664550406</v>
      </c>
      <c r="T2516" s="31">
        <f>$O$3*Data[[#This Row],[Metcalfe
(n^2)]]</f>
        <v>13359966330.880001</v>
      </c>
      <c r="U2516" s="31">
        <f t="shared" si="312"/>
        <v>9511794762.6346664</v>
      </c>
      <c r="V2516" s="30">
        <f>LN(Data[[#This Row],[MA'[NVA']
30d]]/Data[[#This Row],[MA'[NVMetcalfe calc']]])</f>
        <v>1.9549128684890119E-2</v>
      </c>
      <c r="W2516" s="30">
        <f>$Q$3+Data[[#This Row],[NVM
(scaled)]]/((Data[[#This Row],[Upper Bound]]-Data[[#This Row],[Lower Bound]])/2)</f>
        <v>0.60150008551251</v>
      </c>
      <c r="X2516" s="30">
        <f>(Data[[#This Row],[Upper Bound]]+Data[[#This Row],[Lower Bound]])/2</f>
        <v>21.890267257696749</v>
      </c>
      <c r="Y2516" s="29">
        <f>LN(Data[[#This Row],[NVActual]]/Data[[#This Row],[MA'[n^2']
30d]])</f>
        <v>-0.5911705010489271</v>
      </c>
      <c r="Z2516" s="29">
        <f>LN(Data[[#This Row],[NVActual]]/Data[[#This Row],[MA'[n*ln(n)']
30d]])</f>
        <v>8.7643001735137283</v>
      </c>
      <c r="AA2516" s="29">
        <f>LN(Data[[#This Row],[NVActual]]/Data[[#This Row],[MA'[n^1.5']]])</f>
        <v>5.3237591382649292</v>
      </c>
      <c r="AB2516" s="29">
        <f>LN(Data[[#This Row],[NVActual]]/Data[[#This Row],[Metcalfe
(n^2)]])</f>
        <v>-0.93090056653327913</v>
      </c>
      <c r="AC2516" s="26">
        <f>1+Data[[#This Row],[MA'[NVMetcalfe calc']]]/((Data[[#This Row],[NVM_norm
(scaled)]]-Data[[#This Row],[NV_fund.]])/2)</f>
        <v>-893597517.88899541</v>
      </c>
    </row>
    <row r="2517" spans="1:29" x14ac:dyDescent="0.2">
      <c r="A2517" s="23">
        <v>41659</v>
      </c>
      <c r="B2517" s="24">
        <v>10186700742.4599</v>
      </c>
      <c r="C2517" s="24">
        <f t="shared" si="313"/>
        <v>9611289439.118103</v>
      </c>
      <c r="D2517" s="25">
        <f>LN(Data[[#This Row],[NVActual]])</f>
        <v>23.044348857707796</v>
      </c>
      <c r="E2517" s="26">
        <v>180527</v>
      </c>
      <c r="F2517" s="40">
        <f>Data[[#This Row],[DAA 
(n)]]^2</f>
        <v>32589997729</v>
      </c>
      <c r="G2517" s="41">
        <f t="shared" si="314"/>
        <v>17949245884.133335</v>
      </c>
      <c r="H2517" s="28">
        <f>LN(Data[[#This Row],[Metcalfe
(n^2)]])</f>
        <v>24.207271260111927</v>
      </c>
      <c r="I2517" s="42">
        <f t="shared" si="315"/>
        <v>23.573144590521107</v>
      </c>
      <c r="J2517" s="40">
        <f>Data[[#This Row],[DAA 
(n)]]*LN(Data[[#This Row],[DAA 
(n)]])</f>
        <v>2185033.0293871127</v>
      </c>
      <c r="K2517" s="40">
        <f t="shared" si="316"/>
        <v>1566589.3217693181</v>
      </c>
      <c r="L2517" s="29">
        <f>LN(Data[[#This Row],[MA'[n*ln(n)']
30d]])</f>
        <v>14.264411407710069</v>
      </c>
      <c r="M2517" s="43">
        <f t="shared" si="317"/>
        <v>14.351961872324358</v>
      </c>
      <c r="N2517" s="40">
        <f>Data[[#This Row],[DAA 
(n)]]^1.5</f>
        <v>76703158.474884182</v>
      </c>
      <c r="O2517" s="40">
        <f t="shared" si="318"/>
        <v>48686095.941165157</v>
      </c>
      <c r="P2517" s="43">
        <f>LN(Data[[#This Row],[MA'[n^1.5']]])</f>
        <v>17.70090404300052</v>
      </c>
      <c r="Q2517" s="43">
        <f t="shared" si="319"/>
        <v>17.822282713896609</v>
      </c>
      <c r="R2517" s="30">
        <f>$O$1+$O$2*Data[[#This Row],[MA'[ln(n^2)']]]</f>
        <v>23.573144590521107</v>
      </c>
      <c r="S2517" s="30">
        <f>$Q$1+$Q$2*Data[[#This Row],[MA'[ln(n*ln(n))']]]</f>
        <v>20.200737089335188</v>
      </c>
      <c r="T2517" s="31">
        <f>$O$3*Data[[#This Row],[Metcalfe
(n^2)]]</f>
        <v>16946798819.08</v>
      </c>
      <c r="U2517" s="31">
        <f t="shared" si="312"/>
        <v>9333607859.7493324</v>
      </c>
      <c r="V2517" s="30">
        <f>LN(Data[[#This Row],[MA'[NVA']
30d]]/Data[[#This Row],[MA'[NVMetcalfe calc']]])</f>
        <v>2.9316756169497422E-2</v>
      </c>
      <c r="W2517" s="30">
        <f>$Q$3+Data[[#This Row],[NVM
(scaled)]]/((Data[[#This Row],[Upper Bound]]-Data[[#This Row],[Lower Bound]])/2)</f>
        <v>0.6073862477527926</v>
      </c>
      <c r="X2517" s="30">
        <f>(Data[[#This Row],[Upper Bound]]+Data[[#This Row],[Lower Bound]])/2</f>
        <v>21.886940839928148</v>
      </c>
      <c r="Y2517" s="32">
        <f>LN(Data[[#This Row],[NVActual]]/Data[[#This Row],[MA'[n^2']
30d]])</f>
        <v>-0.56646508126437456</v>
      </c>
      <c r="Z2517" s="32">
        <f>LN(Data[[#This Row],[NVActual]]/Data[[#This Row],[MA'[n*ln(n)']
30d]])</f>
        <v>8.7799374499977265</v>
      </c>
      <c r="AA2517" s="32">
        <f>LN(Data[[#This Row],[NVActual]]/Data[[#This Row],[MA'[n^1.5']]])</f>
        <v>5.3434448147072766</v>
      </c>
      <c r="AB2517" s="32">
        <f>LN(Data[[#This Row],[NVActual]]/Data[[#This Row],[Metcalfe
(n^2)]])</f>
        <v>-1.1629224024041303</v>
      </c>
      <c r="AC2517" s="34">
        <f>1+Data[[#This Row],[MA'[NVMetcalfe calc']]]/((Data[[#This Row],[NVM_norm
(scaled)]]-Data[[#This Row],[NV_fund.]])/2)</f>
        <v>-877237144.10278022</v>
      </c>
    </row>
    <row r="2518" spans="1:29" x14ac:dyDescent="0.2">
      <c r="A2518" s="23">
        <v>41658</v>
      </c>
      <c r="B2518" s="24">
        <v>10299896608.6646</v>
      </c>
      <c r="C2518" s="24">
        <f t="shared" si="313"/>
        <v>9513672908.5800114</v>
      </c>
      <c r="D2518" s="25">
        <f>LN(Data[[#This Row],[NVActual]])</f>
        <v>23.055399694137893</v>
      </c>
      <c r="E2518" s="26">
        <v>108623</v>
      </c>
      <c r="F2518" s="40">
        <f>Data[[#This Row],[DAA 
(n)]]^2</f>
        <v>11798956129</v>
      </c>
      <c r="G2518" s="41">
        <f t="shared" si="314"/>
        <v>17377986968.133335</v>
      </c>
      <c r="H2518" s="28">
        <f>LN(Data[[#This Row],[Metcalfe
(n^2)]])</f>
        <v>23.191276900860824</v>
      </c>
      <c r="I2518" s="42">
        <f t="shared" si="315"/>
        <v>23.548269521269322</v>
      </c>
      <c r="J2518" s="40">
        <f>Data[[#This Row],[DAA 
(n)]]*LN(Data[[#This Row],[DAA 
(n)]])</f>
        <v>1259553.0354011026</v>
      </c>
      <c r="K2518" s="40">
        <f t="shared" si="316"/>
        <v>1542361.0359818526</v>
      </c>
      <c r="L2518" s="29">
        <f>LN(Data[[#This Row],[MA'[n*ln(n)']
30d]])</f>
        <v>14.248824940578103</v>
      </c>
      <c r="M2518" s="43">
        <f t="shared" si="317"/>
        <v>14.358913586981808</v>
      </c>
      <c r="N2518" s="40">
        <f>Data[[#This Row],[DAA 
(n)]]^1.5</f>
        <v>35799972.229044624</v>
      </c>
      <c r="O2518" s="40">
        <f t="shared" si="318"/>
        <v>47590229.489578128</v>
      </c>
      <c r="P2518" s="43">
        <f>LN(Data[[#This Row],[MA'[n^1.5']]])</f>
        <v>17.678138035308361</v>
      </c>
      <c r="Q2518" s="43">
        <f t="shared" si="319"/>
        <v>17.831895495395532</v>
      </c>
      <c r="R2518" s="30">
        <f>$O$1+$O$2*Data[[#This Row],[MA'[ln(n^2)']]]</f>
        <v>23.548269521269322</v>
      </c>
      <c r="S2518" s="30">
        <f>$Q$1+$Q$2*Data[[#This Row],[MA'[ln(n*ln(n))']]]</f>
        <v>20.212207418519981</v>
      </c>
      <c r="T2518" s="31">
        <f>$O$3*Data[[#This Row],[Metcalfe
(n^2)]]</f>
        <v>6135457187.0799999</v>
      </c>
      <c r="U2518" s="31">
        <f t="shared" si="312"/>
        <v>9036553223.4293327</v>
      </c>
      <c r="V2518" s="30">
        <f>LN(Data[[#This Row],[MA'[NVA']
30d]]/Data[[#This Row],[MA'[NVMetcalfe calc']]])</f>
        <v>5.1452196304516522E-2</v>
      </c>
      <c r="W2518" s="30">
        <f>$Q$3+Data[[#This Row],[NVM
(scaled)]]/((Data[[#This Row],[Upper Bound]]-Data[[#This Row],[Lower Bound]])/2)</f>
        <v>0.62084606624206018</v>
      </c>
      <c r="X2518" s="30">
        <f>(Data[[#This Row],[Upper Bound]]+Data[[#This Row],[Lower Bound]])/2</f>
        <v>21.88023846989465</v>
      </c>
      <c r="Y2518" s="29">
        <f>LN(Data[[#This Row],[NVActual]]/Data[[#This Row],[MA'[n^2']
30d]])</f>
        <v>-0.52307043131924069</v>
      </c>
      <c r="Z2518" s="29">
        <f>LN(Data[[#This Row],[NVActual]]/Data[[#This Row],[MA'[n*ln(n)']
30d]])</f>
        <v>8.8065747535597882</v>
      </c>
      <c r="AA2518" s="29">
        <f>LN(Data[[#This Row],[NVActual]]/Data[[#This Row],[MA'[n^1.5']]])</f>
        <v>5.3772616588295294</v>
      </c>
      <c r="AB2518" s="29">
        <f>LN(Data[[#This Row],[NVActual]]/Data[[#This Row],[Metcalfe
(n^2)]])</f>
        <v>-0.13587720672293138</v>
      </c>
      <c r="AC2518" s="26">
        <f>1+Data[[#This Row],[MA'[NVMetcalfe calc']]]/((Data[[#This Row],[NVM_norm
(scaled)]]-Data[[#This Row],[NV_fund.]])/2)</f>
        <v>-850123375.23315668</v>
      </c>
    </row>
    <row r="2519" spans="1:29" x14ac:dyDescent="0.2">
      <c r="A2519" s="23">
        <v>41657</v>
      </c>
      <c r="B2519" s="24">
        <v>9944578844.4719009</v>
      </c>
      <c r="C2519" s="24">
        <f t="shared" si="313"/>
        <v>9413492706.3240414</v>
      </c>
      <c r="D2519" s="25">
        <f>LN(Data[[#This Row],[NVActual]])</f>
        <v>23.020293399886235</v>
      </c>
      <c r="E2519" s="26">
        <v>106009</v>
      </c>
      <c r="F2519" s="40">
        <f>Data[[#This Row],[DAA 
(n)]]^2</f>
        <v>11237908081</v>
      </c>
      <c r="G2519" s="41">
        <f t="shared" si="314"/>
        <v>17822826022.533333</v>
      </c>
      <c r="H2519" s="28">
        <f>LN(Data[[#This Row],[Metcalfe
(n^2)]])</f>
        <v>23.142558550300599</v>
      </c>
      <c r="I2519" s="42">
        <f t="shared" si="315"/>
        <v>23.573489965160661</v>
      </c>
      <c r="J2519" s="40">
        <f>Data[[#This Row],[DAA 
(n)]]*LN(Data[[#This Row],[DAA 
(n)]])</f>
        <v>1226659.7446794081</v>
      </c>
      <c r="K2519" s="40">
        <f t="shared" si="316"/>
        <v>1563665.8182003957</v>
      </c>
      <c r="L2519" s="29">
        <f>LN(Data[[#This Row],[MA'[n*ln(n)']
30d]])</f>
        <v>14.262543506029076</v>
      </c>
      <c r="M2519" s="43">
        <f t="shared" si="317"/>
        <v>14.366891079389887</v>
      </c>
      <c r="N2519" s="40">
        <f>Data[[#This Row],[DAA 
(n)]]^1.5</f>
        <v>34515495.038586989</v>
      </c>
      <c r="O2519" s="40">
        <f t="shared" si="318"/>
        <v>48501674.503518127</v>
      </c>
      <c r="P2519" s="43">
        <f>LN(Data[[#This Row],[MA'[n^1.5']]])</f>
        <v>17.697108881157444</v>
      </c>
      <c r="Q2519" s="43">
        <f t="shared" si="319"/>
        <v>17.84295652778809</v>
      </c>
      <c r="R2519" s="30">
        <f>$O$1+$O$2*Data[[#This Row],[MA'[ln(n^2)']]]</f>
        <v>23.573489965160661</v>
      </c>
      <c r="S2519" s="30">
        <f>$Q$1+$Q$2*Data[[#This Row],[MA'[ln(n*ln(n))']]]</f>
        <v>20.225370280993314</v>
      </c>
      <c r="T2519" s="31">
        <f>$O$3*Data[[#This Row],[Metcalfe
(n^2)]]</f>
        <v>5843712202.1199999</v>
      </c>
      <c r="U2519" s="31">
        <f t="shared" si="312"/>
        <v>9267869531.7173347</v>
      </c>
      <c r="V2519" s="30">
        <f>LN(Data[[#This Row],[MA'[NVA']
30d]]/Data[[#This Row],[MA'[NVMetcalfe calc']]])</f>
        <v>1.5590525186640773E-2</v>
      </c>
      <c r="W2519" s="30">
        <f>$Q$3+Data[[#This Row],[NVM
(scaled)]]/((Data[[#This Row],[Upper Bound]]-Data[[#This Row],[Lower Bound]])/2)</f>
        <v>0.59931300351081562</v>
      </c>
      <c r="X2519" s="30">
        <f>(Data[[#This Row],[Upper Bound]]+Data[[#This Row],[Lower Bound]])/2</f>
        <v>21.899430123076989</v>
      </c>
      <c r="Y2519" s="32">
        <f>LN(Data[[#This Row],[NVActual]]/Data[[#This Row],[MA'[n^2']
30d]])</f>
        <v>-0.58345243365231525</v>
      </c>
      <c r="Z2519" s="32">
        <f>LN(Data[[#This Row],[NVActual]]/Data[[#This Row],[MA'[n*ln(n)']
30d]])</f>
        <v>8.7577498938571576</v>
      </c>
      <c r="AA2519" s="32">
        <f>LN(Data[[#This Row],[NVActual]]/Data[[#This Row],[MA'[n^1.5']]])</f>
        <v>5.3231845187287901</v>
      </c>
      <c r="AB2519" s="32">
        <f>LN(Data[[#This Row],[NVActual]]/Data[[#This Row],[Metcalfe
(n^2)]])</f>
        <v>-0.12226515041436654</v>
      </c>
      <c r="AC2519" s="34">
        <f>1+Data[[#This Row],[MA'[NVMetcalfe calc']]]/((Data[[#This Row],[NVM_norm
(scaled)]]-Data[[#This Row],[NV_fund.]])/2)</f>
        <v>-870217705.28706253</v>
      </c>
    </row>
    <row r="2520" spans="1:29" x14ac:dyDescent="0.2">
      <c r="A2520" s="23">
        <v>41656</v>
      </c>
      <c r="B2520" s="24">
        <v>9732925495.7458897</v>
      </c>
      <c r="C2520" s="24">
        <f t="shared" si="313"/>
        <v>9359613340.2228909</v>
      </c>
      <c r="D2520" s="25">
        <f>LN(Data[[#This Row],[NVActual]])</f>
        <v>22.998780355552665</v>
      </c>
      <c r="E2520" s="26">
        <v>128915</v>
      </c>
      <c r="F2520" s="40">
        <f>Data[[#This Row],[DAA 
(n)]]^2</f>
        <v>16619077225</v>
      </c>
      <c r="G2520" s="41">
        <f t="shared" si="314"/>
        <v>18278446457.299999</v>
      </c>
      <c r="H2520" s="28">
        <f>LN(Data[[#This Row],[Metcalfe
(n^2)]])</f>
        <v>23.53381710287082</v>
      </c>
      <c r="I2520" s="42">
        <f t="shared" si="315"/>
        <v>23.600017863439291</v>
      </c>
      <c r="J2520" s="40">
        <f>Data[[#This Row],[DAA 
(n)]]*LN(Data[[#This Row],[DAA 
(n)]])</f>
        <v>1516931.015908296</v>
      </c>
      <c r="K2520" s="40">
        <f t="shared" si="316"/>
        <v>1585742.3217245392</v>
      </c>
      <c r="L2520" s="29">
        <f>LN(Data[[#This Row],[MA'[n*ln(n)']
30d]])</f>
        <v>14.276563197437779</v>
      </c>
      <c r="M2520" s="43">
        <f t="shared" si="317"/>
        <v>14.374430075229826</v>
      </c>
      <c r="N2520" s="40">
        <f>Data[[#This Row],[DAA 
(n)]]^1.5</f>
        <v>46286589.207467899</v>
      </c>
      <c r="O2520" s="40">
        <f t="shared" si="318"/>
        <v>49441000.46060776</v>
      </c>
      <c r="P2520" s="43">
        <f>LN(Data[[#This Row],[MA'[n^1.5']]])</f>
        <v>17.716290606762684</v>
      </c>
      <c r="Q2520" s="43">
        <f t="shared" si="319"/>
        <v>17.853410840623386</v>
      </c>
      <c r="R2520" s="30">
        <f>$O$1+$O$2*Data[[#This Row],[MA'[ln(n^2)']]]</f>
        <v>23.600017863439291</v>
      </c>
      <c r="S2520" s="30">
        <f>$Q$1+$Q$2*Data[[#This Row],[MA'[ln(n*ln(n))']]]</f>
        <v>20.237809624129213</v>
      </c>
      <c r="T2520" s="31">
        <f>$O$3*Data[[#This Row],[Metcalfe
(n^2)]]</f>
        <v>8641920157</v>
      </c>
      <c r="U2520" s="31">
        <f t="shared" si="312"/>
        <v>9504792157.7959995</v>
      </c>
      <c r="V2520" s="30">
        <f>LN(Data[[#This Row],[MA'[NVA']
30d]]/Data[[#This Row],[MA'[NVMetcalfe calc']]])</f>
        <v>-1.5392129252343501E-2</v>
      </c>
      <c r="W2520" s="30">
        <f>$Q$3+Data[[#This Row],[NVM
(scaled)]]/((Data[[#This Row],[Upper Bound]]-Data[[#This Row],[Lower Bound]])/2)</f>
        <v>0.58084403573081367</v>
      </c>
      <c r="X2520" s="30">
        <f>(Data[[#This Row],[Upper Bound]]+Data[[#This Row],[Lower Bound]])/2</f>
        <v>21.918913743784252</v>
      </c>
      <c r="Y2520" s="29">
        <f>LN(Data[[#This Row],[NVActual]]/Data[[#This Row],[MA'[n^2']
30d]])</f>
        <v>-0.63020805788373568</v>
      </c>
      <c r="Z2520" s="29">
        <f>LN(Data[[#This Row],[NVActual]]/Data[[#This Row],[MA'[n*ln(n)']
30d]])</f>
        <v>8.7222171581148835</v>
      </c>
      <c r="AA2520" s="29">
        <f>LN(Data[[#This Row],[NVActual]]/Data[[#This Row],[MA'[n^1.5']]])</f>
        <v>5.2824897487899793</v>
      </c>
      <c r="AB2520" s="29">
        <f>LN(Data[[#This Row],[NVActual]]/Data[[#This Row],[Metcalfe
(n^2)]])</f>
        <v>-0.53503674731815665</v>
      </c>
      <c r="AC2520" s="26">
        <f>1+Data[[#This Row],[MA'[NVMetcalfe calc']]]/((Data[[#This Row],[NVM_norm
(scaled)]]-Data[[#This Row],[NV_fund.]])/2)</f>
        <v>-890876473.5677712</v>
      </c>
    </row>
    <row r="2521" spans="1:29" x14ac:dyDescent="0.2">
      <c r="A2521" s="23">
        <v>41655</v>
      </c>
      <c r="B2521" s="24">
        <v>10012488124.5292</v>
      </c>
      <c r="C2521" s="24">
        <f t="shared" si="313"/>
        <v>9248138545.2287655</v>
      </c>
      <c r="D2521" s="25">
        <f>LN(Data[[#This Row],[NVActual]])</f>
        <v>23.027098963275687</v>
      </c>
      <c r="E2521" s="26">
        <v>130689</v>
      </c>
      <c r="F2521" s="40">
        <f>Data[[#This Row],[DAA 
(n)]]^2</f>
        <v>17079614721</v>
      </c>
      <c r="G2521" s="41">
        <f t="shared" si="314"/>
        <v>18821463486.466667</v>
      </c>
      <c r="H2521" s="28">
        <f>LN(Data[[#This Row],[Metcalfe
(n^2)]])</f>
        <v>23.561151467733914</v>
      </c>
      <c r="I2521" s="42">
        <f t="shared" si="315"/>
        <v>23.622791622805952</v>
      </c>
      <c r="J2521" s="40">
        <f>Data[[#This Row],[DAA 
(n)]]*LN(Data[[#This Row],[DAA 
(n)]])</f>
        <v>1539591.6620833387</v>
      </c>
      <c r="K2521" s="40">
        <f t="shared" si="316"/>
        <v>1608398.1443814791</v>
      </c>
      <c r="L2521" s="29">
        <f>LN(Data[[#This Row],[MA'[n*ln(n)']
30d]])</f>
        <v>14.290749300299964</v>
      </c>
      <c r="M2521" s="43">
        <f t="shared" si="317"/>
        <v>14.381852148709433</v>
      </c>
      <c r="N2521" s="40">
        <f>Data[[#This Row],[DAA 
(n)]]^1.5</f>
        <v>47245293.609763712</v>
      </c>
      <c r="O2521" s="40">
        <f t="shared" si="318"/>
        <v>50473667.681516819</v>
      </c>
      <c r="P2521" s="43">
        <f>LN(Data[[#This Row],[MA'[n^1.5']]])</f>
        <v>17.73696232620345</v>
      </c>
      <c r="Q2521" s="43">
        <f t="shared" si="319"/>
        <v>17.86372896804745</v>
      </c>
      <c r="R2521" s="30">
        <f>$O$1+$O$2*Data[[#This Row],[MA'[ln(n^2)']]]</f>
        <v>23.622791622805952</v>
      </c>
      <c r="S2521" s="30">
        <f>$Q$1+$Q$2*Data[[#This Row],[MA'[ln(n*ln(n))']]]</f>
        <v>20.250056045370563</v>
      </c>
      <c r="T2521" s="31">
        <f>$O$3*Data[[#This Row],[Metcalfe
(n^2)]]</f>
        <v>8881399654.9200001</v>
      </c>
      <c r="U2521" s="31">
        <f t="shared" si="312"/>
        <v>9787161012.9626675</v>
      </c>
      <c r="V2521" s="30">
        <f>LN(Data[[#This Row],[MA'[NVA']
30d]]/Data[[#This Row],[MA'[NVMetcalfe calc']]])</f>
        <v>-5.6649133106679038E-2</v>
      </c>
      <c r="W2521" s="30">
        <f>$Q$3+Data[[#This Row],[NVM
(scaled)]]/((Data[[#This Row],[Upper Bound]]-Data[[#This Row],[Lower Bound]])/2)</f>
        <v>0.55640760486195318</v>
      </c>
      <c r="X2521" s="30">
        <f>(Data[[#This Row],[Upper Bound]]+Data[[#This Row],[Lower Bound]])/2</f>
        <v>21.936423834088259</v>
      </c>
      <c r="Y2521" s="32">
        <f>LN(Data[[#This Row],[NVActual]]/Data[[#This Row],[MA'[n^2']
30d]])</f>
        <v>-0.63116476710360081</v>
      </c>
      <c r="Z2521" s="32">
        <f>LN(Data[[#This Row],[NVActual]]/Data[[#This Row],[MA'[n*ln(n)']
30d]])</f>
        <v>8.7363496629757211</v>
      </c>
      <c r="AA2521" s="32">
        <f>LN(Data[[#This Row],[NVActual]]/Data[[#This Row],[MA'[n^1.5']]])</f>
        <v>5.2901366370722362</v>
      </c>
      <c r="AB2521" s="32">
        <f>LN(Data[[#This Row],[NVActual]]/Data[[#This Row],[Metcalfe
(n^2)]])</f>
        <v>-0.53405250445822772</v>
      </c>
      <c r="AC2521" s="34">
        <f>1+Data[[#This Row],[MA'[NVMetcalfe calc']]]/((Data[[#This Row],[NVM_norm
(scaled)]]-Data[[#This Row],[NV_fund.]])/2)</f>
        <v>-915542897.38037622</v>
      </c>
    </row>
    <row r="2522" spans="1:29" x14ac:dyDescent="0.2">
      <c r="A2522" s="23">
        <v>41654</v>
      </c>
      <c r="B2522" s="24">
        <v>10318292540.7262</v>
      </c>
      <c r="C2522" s="24">
        <f t="shared" si="313"/>
        <v>9190580069.9396954</v>
      </c>
      <c r="D2522" s="25">
        <f>LN(Data[[#This Row],[NVActual]])</f>
        <v>23.057184131831203</v>
      </c>
      <c r="E2522" s="26">
        <v>135647</v>
      </c>
      <c r="F2522" s="40">
        <f>Data[[#This Row],[DAA 
(n)]]^2</f>
        <v>18400108609</v>
      </c>
      <c r="G2522" s="41">
        <f t="shared" si="314"/>
        <v>19064539436.599998</v>
      </c>
      <c r="H2522" s="28">
        <f>LN(Data[[#This Row],[Metcalfe
(n^2)]])</f>
        <v>23.635622404206973</v>
      </c>
      <c r="I2522" s="42">
        <f t="shared" si="315"/>
        <v>23.63464312015719</v>
      </c>
      <c r="J2522" s="40">
        <f>Data[[#This Row],[DAA 
(n)]]*LN(Data[[#This Row],[DAA 
(n)]])</f>
        <v>1603050.6361317316</v>
      </c>
      <c r="K2522" s="40">
        <f t="shared" si="316"/>
        <v>1619307.6732562834</v>
      </c>
      <c r="L2522" s="29">
        <f>LN(Data[[#This Row],[MA'[n*ln(n)']
30d]])</f>
        <v>14.297509253675841</v>
      </c>
      <c r="M2522" s="43">
        <f t="shared" si="317"/>
        <v>14.388727693429617</v>
      </c>
      <c r="N2522" s="40">
        <f>Data[[#This Row],[DAA 
(n)]]^1.5</f>
        <v>49959178.661033101</v>
      </c>
      <c r="O2522" s="40">
        <f t="shared" si="318"/>
        <v>50954931.484162495</v>
      </c>
      <c r="P2522" s="43">
        <f>LN(Data[[#This Row],[MA'[n^1.5']]])</f>
        <v>17.746452103609791</v>
      </c>
      <c r="Q2522" s="43">
        <f t="shared" si="319"/>
        <v>17.87325367734784</v>
      </c>
      <c r="R2522" s="30">
        <f>$O$1+$O$2*Data[[#This Row],[MA'[ln(n^2)']]]</f>
        <v>23.63464312015719</v>
      </c>
      <c r="S2522" s="30">
        <f>$Q$1+$Q$2*Data[[#This Row],[MA'[ln(n*ln(n))']]]</f>
        <v>20.261400694158866</v>
      </c>
      <c r="T2522" s="31">
        <f>$O$3*Data[[#This Row],[Metcalfe
(n^2)]]</f>
        <v>9568056476.6800003</v>
      </c>
      <c r="U2522" s="31">
        <f t="shared" si="312"/>
        <v>9913560507.0320015</v>
      </c>
      <c r="V2522" s="30">
        <f>LN(Data[[#This Row],[MA'[NVA']
30d]]/Data[[#This Row],[MA'[NVMetcalfe calc']]])</f>
        <v>-7.572451401192476E-2</v>
      </c>
      <c r="W2522" s="30">
        <f>$Q$3+Data[[#This Row],[NVM
(scaled)]]/((Data[[#This Row],[Upper Bound]]-Data[[#This Row],[Lower Bound]])/2)</f>
        <v>0.54510283315050279</v>
      </c>
      <c r="X2522" s="30">
        <f>(Data[[#This Row],[Upper Bound]]+Data[[#This Row],[Lower Bound]])/2</f>
        <v>21.948021907158029</v>
      </c>
      <c r="Y2522" s="29">
        <f>LN(Data[[#This Row],[NVActual]]/Data[[#This Row],[MA'[n^2']
30d]])</f>
        <v>-0.61391174059818809</v>
      </c>
      <c r="Z2522" s="29">
        <f>LN(Data[[#This Row],[NVActual]]/Data[[#This Row],[MA'[n*ln(n)']
30d]])</f>
        <v>8.7596748781553604</v>
      </c>
      <c r="AA2522" s="29">
        <f>LN(Data[[#This Row],[NVActual]]/Data[[#This Row],[MA'[n^1.5']]])</f>
        <v>5.3107320282214117</v>
      </c>
      <c r="AB2522" s="29">
        <f>LN(Data[[#This Row],[NVActual]]/Data[[#This Row],[Metcalfe
(n^2)]])</f>
        <v>-0.57843827237577139</v>
      </c>
      <c r="AC2522" s="26">
        <f>1+Data[[#This Row],[MA'[NVMetcalfe calc']]]/((Data[[#This Row],[NVM_norm
(scaled)]]-Data[[#This Row],[NV_fund.]])/2)</f>
        <v>-926374618.53228474</v>
      </c>
    </row>
    <row r="2523" spans="1:29" x14ac:dyDescent="0.2">
      <c r="A2523" s="23">
        <v>41653</v>
      </c>
      <c r="B2523" s="24">
        <v>9998079805.5148907</v>
      </c>
      <c r="C2523" s="24">
        <f t="shared" si="313"/>
        <v>9120798598.0654411</v>
      </c>
      <c r="D2523" s="25">
        <f>LN(Data[[#This Row],[NVActual]])</f>
        <v>23.025658892053851</v>
      </c>
      <c r="E2523" s="26">
        <v>129226</v>
      </c>
      <c r="F2523" s="40">
        <f>Data[[#This Row],[DAA 
(n)]]^2</f>
        <v>16699359076</v>
      </c>
      <c r="G2523" s="41">
        <f t="shared" si="314"/>
        <v>19534000292.599998</v>
      </c>
      <c r="H2523" s="28">
        <f>LN(Data[[#This Row],[Metcalfe
(n^2)]])</f>
        <v>23.538636176950007</v>
      </c>
      <c r="I2523" s="42">
        <f t="shared" si="315"/>
        <v>23.653589422500016</v>
      </c>
      <c r="J2523" s="40">
        <f>Data[[#This Row],[DAA 
(n)]]*LN(Data[[#This Row],[DAA 
(n)]])</f>
        <v>1520901.8993012707</v>
      </c>
      <c r="K2523" s="40">
        <f t="shared" si="316"/>
        <v>1638578.6787199271</v>
      </c>
      <c r="L2523" s="29">
        <f>LN(Data[[#This Row],[MA'[n*ln(n)']
30d]])</f>
        <v>14.309339764716954</v>
      </c>
      <c r="M2523" s="43">
        <f t="shared" si="317"/>
        <v>14.395038076497967</v>
      </c>
      <c r="N2523" s="40">
        <f>Data[[#This Row],[DAA 
(n)]]^1.5</f>
        <v>46454185.774321578</v>
      </c>
      <c r="O2523" s="40">
        <f t="shared" si="318"/>
        <v>51840154.21662689</v>
      </c>
      <c r="P2523" s="43">
        <f>LN(Data[[#This Row],[MA'[n^1.5']]])</f>
        <v>17.763675584861641</v>
      </c>
      <c r="Q2523" s="43">
        <f t="shared" si="319"/>
        <v>17.882034924276915</v>
      </c>
      <c r="R2523" s="30">
        <f>$O$1+$O$2*Data[[#This Row],[MA'[ln(n^2)']]]</f>
        <v>23.653589422500016</v>
      </c>
      <c r="S2523" s="30">
        <f>$Q$1+$Q$2*Data[[#This Row],[MA'[ln(n*ln(n))']]]</f>
        <v>20.271812826221645</v>
      </c>
      <c r="T2523" s="31">
        <f>$O$3*Data[[#This Row],[Metcalfe
(n^2)]]</f>
        <v>8683666719.5200005</v>
      </c>
      <c r="U2523" s="31">
        <f t="shared" si="312"/>
        <v>10157680152.152002</v>
      </c>
      <c r="V2523" s="30">
        <f>LN(Data[[#This Row],[MA'[NVA']
30d]]/Data[[#This Row],[MA'[NVMetcalfe calc']]])</f>
        <v>-0.10767271876768277</v>
      </c>
      <c r="W2523" s="30">
        <f>$Q$3+Data[[#This Row],[NVM
(scaled)]]/((Data[[#This Row],[Upper Bound]]-Data[[#This Row],[Lower Bound]])/2)</f>
        <v>0.52632180263700679</v>
      </c>
      <c r="X2523" s="30">
        <f>(Data[[#This Row],[Upper Bound]]+Data[[#This Row],[Lower Bound]])/2</f>
        <v>21.96270112436083</v>
      </c>
      <c r="Y2523" s="32">
        <f>LN(Data[[#This Row],[NVActual]]/Data[[#This Row],[MA'[n^2']
30d]])</f>
        <v>-0.66976349689685588</v>
      </c>
      <c r="Z2523" s="32">
        <f>LN(Data[[#This Row],[NVActual]]/Data[[#This Row],[MA'[n*ln(n)']
30d]])</f>
        <v>8.716319127336897</v>
      </c>
      <c r="AA2523" s="32">
        <f>LN(Data[[#This Row],[NVActual]]/Data[[#This Row],[MA'[n^1.5']]])</f>
        <v>5.2619833071922111</v>
      </c>
      <c r="AB2523" s="32">
        <f>LN(Data[[#This Row],[NVActual]]/Data[[#This Row],[Metcalfe
(n^2)]])</f>
        <v>-0.51297728489615413</v>
      </c>
      <c r="AC2523" s="34">
        <f>1+Data[[#This Row],[MA'[NVMetcalfe calc']]]/((Data[[#This Row],[NVM_norm
(scaled)]]-Data[[#This Row],[NV_fund.]])/2)</f>
        <v>-947704832.89031243</v>
      </c>
    </row>
    <row r="2524" spans="1:29" x14ac:dyDescent="0.2">
      <c r="A2524" s="23">
        <v>41652</v>
      </c>
      <c r="B2524" s="24">
        <v>10087743753.8384</v>
      </c>
      <c r="C2524" s="24">
        <f t="shared" si="313"/>
        <v>9136838143.323698</v>
      </c>
      <c r="D2524" s="25">
        <f>LN(Data[[#This Row],[NVActual]])</f>
        <v>23.03458703419982</v>
      </c>
      <c r="E2524" s="26">
        <v>153853</v>
      </c>
      <c r="F2524" s="40">
        <f>Data[[#This Row],[DAA 
(n)]]^2</f>
        <v>23670745609</v>
      </c>
      <c r="G2524" s="41">
        <f t="shared" si="314"/>
        <v>19642661347.700001</v>
      </c>
      <c r="H2524" s="28">
        <f>LN(Data[[#This Row],[Metcalfe
(n^2)]])</f>
        <v>23.887505760145174</v>
      </c>
      <c r="I2524" s="42">
        <f t="shared" si="315"/>
        <v>23.659533402013967</v>
      </c>
      <c r="J2524" s="40">
        <f>Data[[#This Row],[DAA 
(n)]]*LN(Data[[#This Row],[DAA 
(n)]])</f>
        <v>1837582.2118578078</v>
      </c>
      <c r="K2524" s="40">
        <f t="shared" si="316"/>
        <v>1643726.2875929633</v>
      </c>
      <c r="L2524" s="29">
        <f>LN(Data[[#This Row],[MA'[n*ln(n)']
30d]])</f>
        <v>14.312476349005202</v>
      </c>
      <c r="M2524" s="43">
        <f t="shared" si="317"/>
        <v>14.40038674703588</v>
      </c>
      <c r="N2524" s="40">
        <f>Data[[#This Row],[DAA 
(n)]]^1.5</f>
        <v>60347454.164873257</v>
      </c>
      <c r="O2524" s="40">
        <f t="shared" si="318"/>
        <v>52061733.016685322</v>
      </c>
      <c r="P2524" s="43">
        <f>LN(Data[[#This Row],[MA'[n^1.5']]])</f>
        <v>17.767940745810389</v>
      </c>
      <c r="Q2524" s="43">
        <f t="shared" si="319"/>
        <v>17.889506822414905</v>
      </c>
      <c r="R2524" s="30">
        <f>$O$1+$O$2*Data[[#This Row],[MA'[ln(n^2)']]]</f>
        <v>23.659533402013967</v>
      </c>
      <c r="S2524" s="30">
        <f>$Q$1+$Q$2*Data[[#This Row],[MA'[ln(n*ln(n))']]]</f>
        <v>20.280638132609198</v>
      </c>
      <c r="T2524" s="31">
        <f>$O$3*Data[[#This Row],[Metcalfe
(n^2)]]</f>
        <v>12308787716.68</v>
      </c>
      <c r="U2524" s="31">
        <f t="shared" si="312"/>
        <v>10214183900.804003</v>
      </c>
      <c r="V2524" s="30">
        <f>LN(Data[[#This Row],[MA'[NVA']
30d]]/Data[[#This Row],[MA'[NVMetcalfe calc']]])</f>
        <v>-0.11146294340420698</v>
      </c>
      <c r="W2524" s="30">
        <f>$Q$3+Data[[#This Row],[NVM
(scaled)]]/((Data[[#This Row],[Upper Bound]]-Data[[#This Row],[Lower Bound]])/2)</f>
        <v>0.52402403181094004</v>
      </c>
      <c r="X2524" s="30">
        <f>(Data[[#This Row],[Upper Bound]]+Data[[#This Row],[Lower Bound]])/2</f>
        <v>21.970085767311581</v>
      </c>
      <c r="Y2524" s="29">
        <f>LN(Data[[#This Row],[NVActual]]/Data[[#This Row],[MA'[n^2']
30d]])</f>
        <v>-0.66638260299477237</v>
      </c>
      <c r="Z2524" s="29">
        <f>LN(Data[[#This Row],[NVActual]]/Data[[#This Row],[MA'[n*ln(n)']
30d]])</f>
        <v>8.7221106851946182</v>
      </c>
      <c r="AA2524" s="29">
        <f>LN(Data[[#This Row],[NVActual]]/Data[[#This Row],[MA'[n^1.5']]])</f>
        <v>5.2666462883894303</v>
      </c>
      <c r="AB2524" s="29">
        <f>LN(Data[[#This Row],[NVActual]]/Data[[#This Row],[Metcalfe
(n^2)]])</f>
        <v>-0.85291872594535545</v>
      </c>
      <c r="AC2524" s="26">
        <f>1+Data[[#This Row],[MA'[NVMetcalfe calc']]]/((Data[[#This Row],[NVM_norm
(scaled)]]-Data[[#This Row],[NV_fund.]])/2)</f>
        <v>-952546347.76817489</v>
      </c>
    </row>
    <row r="2525" spans="1:29" x14ac:dyDescent="0.2">
      <c r="A2525" s="23">
        <v>41651</v>
      </c>
      <c r="B2525" s="24">
        <v>10357726631.175501</v>
      </c>
      <c r="C2525" s="24">
        <f t="shared" si="313"/>
        <v>9145233100.6261253</v>
      </c>
      <c r="D2525" s="25">
        <f>LN(Data[[#This Row],[NVActual]])</f>
        <v>23.060998612552673</v>
      </c>
      <c r="E2525" s="26">
        <v>115119</v>
      </c>
      <c r="F2525" s="40">
        <f>Data[[#This Row],[DAA 
(n)]]^2</f>
        <v>13252384161</v>
      </c>
      <c r="G2525" s="41">
        <f t="shared" si="314"/>
        <v>19582290577.400002</v>
      </c>
      <c r="H2525" s="28">
        <f>LN(Data[[#This Row],[Metcalfe
(n^2)]])</f>
        <v>23.307443309871225</v>
      </c>
      <c r="I2525" s="42">
        <f t="shared" si="315"/>
        <v>23.656880111694498</v>
      </c>
      <c r="J2525" s="40">
        <f>Data[[#This Row],[DAA 
(n)]]*LN(Data[[#This Row],[DAA 
(n)]])</f>
        <v>1341564.7831945329</v>
      </c>
      <c r="K2525" s="40">
        <f t="shared" si="316"/>
        <v>1641140.1981547948</v>
      </c>
      <c r="L2525" s="29">
        <f>LN(Data[[#This Row],[MA'[n*ln(n)']
30d]])</f>
        <v>14.310901801008395</v>
      </c>
      <c r="M2525" s="43">
        <f t="shared" si="317"/>
        <v>14.405469025549953</v>
      </c>
      <c r="N2525" s="40">
        <f>Data[[#This Row],[DAA 
(n)]]^1.5</f>
        <v>39058945.354811668</v>
      </c>
      <c r="O2525" s="40">
        <f t="shared" si="318"/>
        <v>51945157.862196647</v>
      </c>
      <c r="P2525" s="43">
        <f>LN(Data[[#This Row],[MA'[n^1.5']]])</f>
        <v>17.765699063507981</v>
      </c>
      <c r="Q2525" s="43">
        <f t="shared" si="319"/>
        <v>17.896633044559099</v>
      </c>
      <c r="R2525" s="30">
        <f>$O$1+$O$2*Data[[#This Row],[MA'[ln(n^2)']]]</f>
        <v>23.656880111694498</v>
      </c>
      <c r="S2525" s="30">
        <f>$Q$1+$Q$2*Data[[#This Row],[MA'[ln(n*ln(n))']]]</f>
        <v>20.28902389215742</v>
      </c>
      <c r="T2525" s="31">
        <f>$O$3*Data[[#This Row],[Metcalfe
(n^2)]]</f>
        <v>6891239763.7200003</v>
      </c>
      <c r="U2525" s="31">
        <f t="shared" si="312"/>
        <v>10182791100.248003</v>
      </c>
      <c r="V2525" s="30">
        <f>LN(Data[[#This Row],[MA'[NVA']
30d]]/Data[[#This Row],[MA'[NVMetcalfe calc']]])</f>
        <v>-0.10746637749544542</v>
      </c>
      <c r="W2525" s="30">
        <f>$Q$3+Data[[#This Row],[NVM
(scaled)]]/((Data[[#This Row],[Upper Bound]]-Data[[#This Row],[Lower Bound]])/2)</f>
        <v>0.52618113690719426</v>
      </c>
      <c r="X2525" s="30">
        <f>(Data[[#This Row],[Upper Bound]]+Data[[#This Row],[Lower Bound]])/2</f>
        <v>21.972952001925961</v>
      </c>
      <c r="Y2525" s="32">
        <f>LN(Data[[#This Row],[NVActual]]/Data[[#This Row],[MA'[n^2']
30d]])</f>
        <v>-0.63689284022072967</v>
      </c>
      <c r="Z2525" s="32">
        <f>LN(Data[[#This Row],[NVActual]]/Data[[#This Row],[MA'[n*ln(n)']
30d]])</f>
        <v>8.7500968115442781</v>
      </c>
      <c r="AA2525" s="32">
        <f>LN(Data[[#This Row],[NVActual]]/Data[[#This Row],[MA'[n^1.5']]])</f>
        <v>5.2952995490446932</v>
      </c>
      <c r="AB2525" s="32">
        <f>LN(Data[[#This Row],[NVActual]]/Data[[#This Row],[Metcalfe
(n^2)]])</f>
        <v>-0.24644469731855187</v>
      </c>
      <c r="AC2525" s="34">
        <f>1+Data[[#This Row],[MA'[NVMetcalfe calc']]]/((Data[[#This Row],[NVM_norm
(scaled)]]-Data[[#This Row],[NV_fund.]])/2)</f>
        <v>-949587343.81160247</v>
      </c>
    </row>
    <row r="2526" spans="1:29" x14ac:dyDescent="0.2">
      <c r="A2526" s="23">
        <v>41650</v>
      </c>
      <c r="B2526" s="24">
        <v>10896805298.011999</v>
      </c>
      <c r="C2526" s="24">
        <f t="shared" si="313"/>
        <v>9155111833.2785034</v>
      </c>
      <c r="D2526" s="25">
        <f>LN(Data[[#This Row],[NVActual]])</f>
        <v>23.111735491296173</v>
      </c>
      <c r="E2526" s="26">
        <v>130495</v>
      </c>
      <c r="F2526" s="40">
        <f>Data[[#This Row],[DAA 
(n)]]^2</f>
        <v>17028945025</v>
      </c>
      <c r="G2526" s="41">
        <f t="shared" si="314"/>
        <v>19860295743.233334</v>
      </c>
      <c r="H2526" s="28">
        <f>LN(Data[[#This Row],[Metcalfe
(n^2)]])</f>
        <v>23.558180381669267</v>
      </c>
      <c r="I2526" s="42">
        <f t="shared" si="315"/>
        <v>23.673152457418738</v>
      </c>
      <c r="J2526" s="40">
        <f>Data[[#This Row],[DAA 
(n)]]*LN(Data[[#This Row],[DAA 
(n)]])</f>
        <v>1537112.3744529656</v>
      </c>
      <c r="K2526" s="40">
        <f t="shared" si="316"/>
        <v>1654698.4163287899</v>
      </c>
      <c r="L2526" s="29">
        <f>LN(Data[[#This Row],[MA'[n*ln(n)']
30d]])</f>
        <v>14.319129324404956</v>
      </c>
      <c r="M2526" s="43">
        <f t="shared" si="317"/>
        <v>14.410488397013319</v>
      </c>
      <c r="N2526" s="40">
        <f>Data[[#This Row],[DAA 
(n)]]^1.5</f>
        <v>47140133.443143427</v>
      </c>
      <c r="O2526" s="40">
        <f t="shared" si="318"/>
        <v>52520807.955314301</v>
      </c>
      <c r="P2526" s="43">
        <f>LN(Data[[#This Row],[MA'[n^1.5']]])</f>
        <v>17.776719991045095</v>
      </c>
      <c r="Q2526" s="43">
        <f t="shared" si="319"/>
        <v>17.903684200031062</v>
      </c>
      <c r="R2526" s="30">
        <f>$O$1+$O$2*Data[[#This Row],[MA'[ln(n^2)']]]</f>
        <v>23.673152457418738</v>
      </c>
      <c r="S2526" s="30">
        <f>$Q$1+$Q$2*Data[[#This Row],[MA'[ln(n*ln(n))']]]</f>
        <v>20.297305855071976</v>
      </c>
      <c r="T2526" s="31">
        <f>$O$3*Data[[#This Row],[Metcalfe
(n^2)]]</f>
        <v>8855051413</v>
      </c>
      <c r="U2526" s="31">
        <f t="shared" si="312"/>
        <v>10327353786.481335</v>
      </c>
      <c r="V2526" s="30">
        <f>LN(Data[[#This Row],[MA'[NVA']
30d]]/Data[[#This Row],[MA'[NVMetcalfe calc']]])</f>
        <v>-0.12048368890802812</v>
      </c>
      <c r="W2526" s="30">
        <f>$Q$3+Data[[#This Row],[NVM
(scaled)]]/((Data[[#This Row],[Upper Bound]]-Data[[#This Row],[Lower Bound]])/2)</f>
        <v>0.51862016370988395</v>
      </c>
      <c r="X2526" s="30">
        <f>(Data[[#This Row],[Upper Bound]]+Data[[#This Row],[Lower Bound]])/2</f>
        <v>21.985229156245357</v>
      </c>
      <c r="Y2526" s="29">
        <f>LN(Data[[#This Row],[NVActual]]/Data[[#This Row],[MA'[n^2']
30d]])</f>
        <v>-0.60025289555786709</v>
      </c>
      <c r="Z2526" s="29">
        <f>LN(Data[[#This Row],[NVActual]]/Data[[#This Row],[MA'[n*ln(n)']
30d]])</f>
        <v>8.7926061668912148</v>
      </c>
      <c r="AA2526" s="29">
        <f>LN(Data[[#This Row],[NVActual]]/Data[[#This Row],[MA'[n^1.5']]])</f>
        <v>5.3350155002510782</v>
      </c>
      <c r="AB2526" s="29">
        <f>LN(Data[[#This Row],[NVActual]]/Data[[#This Row],[Metcalfe
(n^2)]])</f>
        <v>-0.44644489037309448</v>
      </c>
      <c r="AC2526" s="26">
        <f>1+Data[[#This Row],[MA'[NVMetcalfe calc']]]/((Data[[#This Row],[NVM_norm
(scaled)]]-Data[[#This Row],[NV_fund.]])/2)</f>
        <v>-962178402.68475878</v>
      </c>
    </row>
    <row r="2527" spans="1:29" x14ac:dyDescent="0.2">
      <c r="A2527" s="23">
        <v>41649</v>
      </c>
      <c r="B2527" s="24">
        <v>10448187786.8689</v>
      </c>
      <c r="C2527" s="24">
        <f t="shared" si="313"/>
        <v>9144539071.7283154</v>
      </c>
      <c r="D2527" s="25">
        <f>LN(Data[[#This Row],[NVActual]])</f>
        <v>23.069694382794168</v>
      </c>
      <c r="E2527" s="26">
        <v>128371</v>
      </c>
      <c r="F2527" s="40">
        <f>Data[[#This Row],[DAA 
(n)]]^2</f>
        <v>16479113641</v>
      </c>
      <c r="G2527" s="41">
        <f t="shared" si="314"/>
        <v>19848362290.933334</v>
      </c>
      <c r="H2527" s="28">
        <f>LN(Data[[#This Row],[Metcalfe
(n^2)]])</f>
        <v>23.525359576061426</v>
      </c>
      <c r="I2527" s="42">
        <f t="shared" si="315"/>
        <v>23.672444211635732</v>
      </c>
      <c r="J2527" s="40">
        <f>Data[[#This Row],[DAA 
(n)]]*LN(Data[[#This Row],[DAA 
(n)]])</f>
        <v>1509986.9670692906</v>
      </c>
      <c r="K2527" s="40">
        <f t="shared" si="316"/>
        <v>1654111.2478850922</v>
      </c>
      <c r="L2527" s="29">
        <f>LN(Data[[#This Row],[MA'[n*ln(n)']
30d]])</f>
        <v>14.318774412210271</v>
      </c>
      <c r="M2527" s="43">
        <f t="shared" si="317"/>
        <v>14.415070768800762</v>
      </c>
      <c r="N2527" s="40">
        <f>Data[[#This Row],[DAA 
(n)]]^1.5</f>
        <v>45993915.871654324</v>
      </c>
      <c r="O2527" s="40">
        <f t="shared" si="318"/>
        <v>52495966.312834933</v>
      </c>
      <c r="P2527" s="43">
        <f>LN(Data[[#This Row],[MA'[n^1.5']]])</f>
        <v>17.776246892473633</v>
      </c>
      <c r="Q2527" s="43">
        <f t="shared" si="319"/>
        <v>17.910159098795255</v>
      </c>
      <c r="R2527" s="30">
        <f>$O$1+$O$2*Data[[#This Row],[MA'[ln(n^2)']]]</f>
        <v>23.672444211635732</v>
      </c>
      <c r="S2527" s="30">
        <f>$Q$1+$Q$2*Data[[#This Row],[MA'[ln(n*ln(n))']]]</f>
        <v>20.304866768521254</v>
      </c>
      <c r="T2527" s="31">
        <f>$O$3*Data[[#This Row],[Metcalfe
(n^2)]]</f>
        <v>8569139093.3200006</v>
      </c>
      <c r="U2527" s="31">
        <f t="shared" si="312"/>
        <v>10321148391.285336</v>
      </c>
      <c r="V2527" s="30">
        <f>LN(Data[[#This Row],[MA'[NVA']
30d]]/Data[[#This Row],[MA'[NVMetcalfe calc']]])</f>
        <v>-0.12103815373187876</v>
      </c>
      <c r="W2527" s="30">
        <f>$Q$3+Data[[#This Row],[NVM
(scaled)]]/((Data[[#This Row],[Upper Bound]]-Data[[#This Row],[Lower Bound]])/2)</f>
        <v>0.51811559301814447</v>
      </c>
      <c r="X2527" s="30">
        <f>(Data[[#This Row],[Upper Bound]]+Data[[#This Row],[Lower Bound]])/2</f>
        <v>21.988655490078493</v>
      </c>
      <c r="Y2527" s="32">
        <f>LN(Data[[#This Row],[NVActual]]/Data[[#This Row],[MA'[n^2']
30d]])</f>
        <v>-0.64169295364668599</v>
      </c>
      <c r="Z2527" s="32">
        <f>LN(Data[[#This Row],[NVActual]]/Data[[#This Row],[MA'[n*ln(n)']
30d]])</f>
        <v>8.7509199705838956</v>
      </c>
      <c r="AA2527" s="32">
        <f>LN(Data[[#This Row],[NVActual]]/Data[[#This Row],[MA'[n^1.5']]])</f>
        <v>5.2934474903205313</v>
      </c>
      <c r="AB2527" s="32">
        <f>LN(Data[[#This Row],[NVActual]]/Data[[#This Row],[Metcalfe
(n^2)]])</f>
        <v>-0.45566519326726057</v>
      </c>
      <c r="AC2527" s="34">
        <f>1+Data[[#This Row],[MA'[NVMetcalfe calc']]]/((Data[[#This Row],[NVM_norm
(scaled)]]-Data[[#This Row],[NV_fund.]])/2)</f>
        <v>-961424205.44936478</v>
      </c>
    </row>
    <row r="2528" spans="1:29" x14ac:dyDescent="0.2">
      <c r="A2528" s="23">
        <v>41648</v>
      </c>
      <c r="B2528" s="24">
        <v>10175362594.378201</v>
      </c>
      <c r="C2528" s="24">
        <f t="shared" si="313"/>
        <v>9149665143.9333305</v>
      </c>
      <c r="D2528" s="25">
        <f>LN(Data[[#This Row],[NVActual]])</f>
        <v>23.043235203451253</v>
      </c>
      <c r="E2528" s="26">
        <v>134908</v>
      </c>
      <c r="F2528" s="40">
        <f>Data[[#This Row],[DAA 
(n)]]^2</f>
        <v>18200168464</v>
      </c>
      <c r="G2528" s="41">
        <f t="shared" si="314"/>
        <v>20060401066.233334</v>
      </c>
      <c r="H2528" s="28">
        <f>LN(Data[[#This Row],[Metcalfe
(n^2)]])</f>
        <v>23.624696687250058</v>
      </c>
      <c r="I2528" s="42">
        <f t="shared" si="315"/>
        <v>23.683325270604634</v>
      </c>
      <c r="J2528" s="40">
        <f>Data[[#This Row],[DAA 
(n)]]*LN(Data[[#This Row],[DAA 
(n)]])</f>
        <v>1593580.2903417654</v>
      </c>
      <c r="K2528" s="40">
        <f t="shared" si="316"/>
        <v>1663857.036082603</v>
      </c>
      <c r="L2528" s="29">
        <f>LN(Data[[#This Row],[MA'[n*ln(n)']
30d]])</f>
        <v>14.324648980856573</v>
      </c>
      <c r="M2528" s="43">
        <f t="shared" si="317"/>
        <v>14.41957092178955</v>
      </c>
      <c r="N2528" s="40">
        <f>Data[[#This Row],[DAA 
(n)]]^1.5</f>
        <v>49551471.493198894</v>
      </c>
      <c r="O2528" s="40">
        <f t="shared" si="318"/>
        <v>52921250.972961821</v>
      </c>
      <c r="P2528" s="43">
        <f>LN(Data[[#This Row],[MA'[n^1.5']]])</f>
        <v>17.784315535876491</v>
      </c>
      <c r="Q2528" s="43">
        <f t="shared" si="319"/>
        <v>17.916534032437422</v>
      </c>
      <c r="R2528" s="30">
        <f>$O$1+$O$2*Data[[#This Row],[MA'[ln(n^2)']]]</f>
        <v>23.683325270604634</v>
      </c>
      <c r="S2528" s="30">
        <f>$Q$1+$Q$2*Data[[#This Row],[MA'[ln(n*ln(n))']]]</f>
        <v>20.312292020952757</v>
      </c>
      <c r="T2528" s="31">
        <f>$O$3*Data[[#This Row],[Metcalfe
(n^2)]]</f>
        <v>9464087601.2800007</v>
      </c>
      <c r="U2528" s="31">
        <f t="shared" si="312"/>
        <v>10431408554.441334</v>
      </c>
      <c r="V2528" s="30">
        <f>LN(Data[[#This Row],[MA'[NVA']
30d]]/Data[[#This Row],[MA'[NVMetcalfe calc']]])</f>
        <v>-0.13110402593260309</v>
      </c>
      <c r="W2528" s="30">
        <f>$Q$3+Data[[#This Row],[NVM
(scaled)]]/((Data[[#This Row],[Upper Bound]]-Data[[#This Row],[Lower Bound]])/2)</f>
        <v>0.51221730477078975</v>
      </c>
      <c r="X2528" s="30">
        <f>(Data[[#This Row],[Upper Bound]]+Data[[#This Row],[Lower Bound]])/2</f>
        <v>21.997808645778697</v>
      </c>
      <c r="Y2528" s="29">
        <f>LN(Data[[#This Row],[NVActual]]/Data[[#This Row],[MA'[n^2']
30d]])</f>
        <v>-0.67877840916075349</v>
      </c>
      <c r="Z2528" s="29">
        <f>LN(Data[[#This Row],[NVActual]]/Data[[#This Row],[MA'[n*ln(n)']
30d]])</f>
        <v>8.7185862225946824</v>
      </c>
      <c r="AA2528" s="29">
        <f>LN(Data[[#This Row],[NVActual]]/Data[[#This Row],[MA'[n^1.5']]])</f>
        <v>5.258919667574764</v>
      </c>
      <c r="AB2528" s="29">
        <f>LN(Data[[#This Row],[NVActual]]/Data[[#This Row],[Metcalfe
(n^2)]])</f>
        <v>-0.58146148379880336</v>
      </c>
      <c r="AC2528" s="26">
        <f>1+Data[[#This Row],[MA'[NVMetcalfe calc']]]/((Data[[#This Row],[NVM_norm
(scaled)]]-Data[[#This Row],[NV_fund.]])/2)</f>
        <v>-971014330.31437266</v>
      </c>
    </row>
    <row r="2529" spans="1:29" x14ac:dyDescent="0.2">
      <c r="A2529" s="23">
        <v>41647</v>
      </c>
      <c r="B2529" s="24">
        <v>10040826131.521099</v>
      </c>
      <c r="C2529" s="24">
        <f t="shared" si="313"/>
        <v>9204804856.2505264</v>
      </c>
      <c r="D2529" s="25">
        <f>LN(Data[[#This Row],[NVActual]])</f>
        <v>23.029925231840895</v>
      </c>
      <c r="E2529" s="26">
        <v>146348</v>
      </c>
      <c r="F2529" s="40">
        <f>Data[[#This Row],[DAA 
(n)]]^2</f>
        <v>21417737104</v>
      </c>
      <c r="G2529" s="41">
        <f t="shared" si="314"/>
        <v>20281895788.400002</v>
      </c>
      <c r="H2529" s="28">
        <f>LN(Data[[#This Row],[Metcalfe
(n^2)]])</f>
        <v>23.787485252314323</v>
      </c>
      <c r="I2529" s="42">
        <f t="shared" si="315"/>
        <v>23.693699473352577</v>
      </c>
      <c r="J2529" s="40">
        <f>Data[[#This Row],[DAA 
(n)]]*LN(Data[[#This Row],[DAA 
(n)]])</f>
        <v>1740625.4458528482</v>
      </c>
      <c r="K2529" s="40">
        <f t="shared" si="316"/>
        <v>1673618.5589833206</v>
      </c>
      <c r="L2529" s="29">
        <f>LN(Data[[#This Row],[MA'[n*ln(n)']
30d]])</f>
        <v>14.330498642049932</v>
      </c>
      <c r="M2529" s="43">
        <f t="shared" si="317"/>
        <v>14.423606836086389</v>
      </c>
      <c r="N2529" s="40">
        <f>Data[[#This Row],[DAA 
(n)]]^1.5</f>
        <v>55986096.396303415</v>
      </c>
      <c r="O2529" s="40">
        <f t="shared" si="318"/>
        <v>53355505.596026398</v>
      </c>
      <c r="P2529" s="43">
        <f>LN(Data[[#This Row],[MA'[n^1.5']]])</f>
        <v>17.792487728063744</v>
      </c>
      <c r="Q2529" s="43">
        <f t="shared" si="319"/>
        <v>17.922297704995369</v>
      </c>
      <c r="R2529" s="30">
        <f>$O$1+$O$2*Data[[#This Row],[MA'[ln(n^2)']]]</f>
        <v>23.693699473352577</v>
      </c>
      <c r="S2529" s="30">
        <f>$Q$1+$Q$2*Data[[#This Row],[MA'[ln(n*ln(n))']]]</f>
        <v>20.318951279542539</v>
      </c>
      <c r="T2529" s="31">
        <f>$O$3*Data[[#This Row],[Metcalfe
(n^2)]]</f>
        <v>11137223294.08</v>
      </c>
      <c r="U2529" s="31">
        <f t="shared" si="312"/>
        <v>10546585809.968</v>
      </c>
      <c r="V2529" s="30">
        <f>LN(Data[[#This Row],[MA'[NVA']
30d]]/Data[[#This Row],[MA'[NVMetcalfe calc']]])</f>
        <v>-0.13607657293279349</v>
      </c>
      <c r="W2529" s="30">
        <f>$Q$3+Data[[#This Row],[NVM
(scaled)]]/((Data[[#This Row],[Upper Bound]]-Data[[#This Row],[Lower Bound]])/2)</f>
        <v>0.50935601406802133</v>
      </c>
      <c r="X2529" s="30">
        <f>(Data[[#This Row],[Upper Bound]]+Data[[#This Row],[Lower Bound]])/2</f>
        <v>22.006325376447556</v>
      </c>
      <c r="Y2529" s="32">
        <f>LN(Data[[#This Row],[NVActual]]/Data[[#This Row],[MA'[n^2']
30d]])</f>
        <v>-0.70306926014978544</v>
      </c>
      <c r="Z2529" s="32">
        <f>LN(Data[[#This Row],[NVActual]]/Data[[#This Row],[MA'[n*ln(n)']
30d]])</f>
        <v>8.6994265897909635</v>
      </c>
      <c r="AA2529" s="32">
        <f>LN(Data[[#This Row],[NVActual]]/Data[[#This Row],[MA'[n^1.5']]])</f>
        <v>5.2374375037771523</v>
      </c>
      <c r="AB2529" s="32">
        <f>LN(Data[[#This Row],[NVActual]]/Data[[#This Row],[Metcalfe
(n^2)]])</f>
        <v>-0.75756002047342819</v>
      </c>
      <c r="AC2529" s="34">
        <f>1+Data[[#This Row],[MA'[NVMetcalfe calc']]]/((Data[[#This Row],[NVM_norm
(scaled)]]-Data[[#This Row],[NV_fund.]])/2)</f>
        <v>-981216060.87194955</v>
      </c>
    </row>
    <row r="2530" spans="1:29" x14ac:dyDescent="0.2">
      <c r="A2530" s="23">
        <v>41646</v>
      </c>
      <c r="B2530" s="24">
        <v>9824823598.1084404</v>
      </c>
      <c r="C2530" s="24">
        <f t="shared" si="313"/>
        <v>9231564837.1125183</v>
      </c>
      <c r="D2530" s="25">
        <f>LN(Data[[#This Row],[NVActual]])</f>
        <v>23.008178040149556</v>
      </c>
      <c r="E2530" s="26">
        <v>141665</v>
      </c>
      <c r="F2530" s="40">
        <f>Data[[#This Row],[DAA 
(n)]]^2</f>
        <v>20068972225</v>
      </c>
      <c r="G2530" s="41">
        <f t="shared" si="314"/>
        <v>20384525624.799999</v>
      </c>
      <c r="H2530" s="28">
        <f>LN(Data[[#This Row],[Metcalfe
(n^2)]])</f>
        <v>23.722440788926715</v>
      </c>
      <c r="I2530" s="42">
        <f t="shared" si="315"/>
        <v>23.698176681064119</v>
      </c>
      <c r="J2530" s="40">
        <f>Data[[#This Row],[DAA 
(n)]]*LN(Data[[#This Row],[DAA 
(n)]])</f>
        <v>1680319.7871816515</v>
      </c>
      <c r="K2530" s="40">
        <f t="shared" si="316"/>
        <v>1677999.32474512</v>
      </c>
      <c r="L2530" s="29">
        <f>LN(Data[[#This Row],[MA'[n*ln(n)']
30d]])</f>
        <v>14.333112763592712</v>
      </c>
      <c r="M2530" s="43">
        <f t="shared" si="317"/>
        <v>14.427118698457148</v>
      </c>
      <c r="N2530" s="40">
        <f>Data[[#This Row],[DAA 
(n)]]^1.5</f>
        <v>53320455.270511545</v>
      </c>
      <c r="O2530" s="40">
        <f t="shared" si="318"/>
        <v>53553296.86265514</v>
      </c>
      <c r="P2530" s="43">
        <f>LN(Data[[#This Row],[MA'[n^1.5']]])</f>
        <v>17.796187919025574</v>
      </c>
      <c r="Q2530" s="43">
        <f t="shared" si="319"/>
        <v>17.927364782174607</v>
      </c>
      <c r="R2530" s="30">
        <f>$O$1+$O$2*Data[[#This Row],[MA'[ln(n^2)']]]</f>
        <v>23.698176681064119</v>
      </c>
      <c r="S2530" s="30">
        <f>$Q$1+$Q$2*Data[[#This Row],[MA'[ln(n*ln(n))']]]</f>
        <v>20.324745852454292</v>
      </c>
      <c r="T2530" s="31">
        <f>$O$3*Data[[#This Row],[Metcalfe
(n^2)]]</f>
        <v>10435865557</v>
      </c>
      <c r="U2530" s="31">
        <f t="shared" si="312"/>
        <v>10599953324.896002</v>
      </c>
      <c r="V2530" s="30">
        <f>LN(Data[[#This Row],[MA'[NVA']
30d]]/Data[[#This Row],[MA'[NVMetcalfe calc']]])</f>
        <v>-0.138221025503134</v>
      </c>
      <c r="W2530" s="30">
        <f>$Q$3+Data[[#This Row],[NVM
(scaled)]]/((Data[[#This Row],[Upper Bound]]-Data[[#This Row],[Lower Bound]])/2)</f>
        <v>0.50805314380191735</v>
      </c>
      <c r="X2530" s="30">
        <f>(Data[[#This Row],[Upper Bound]]+Data[[#This Row],[Lower Bound]])/2</f>
        <v>22.011461266759206</v>
      </c>
      <c r="Y2530" s="29">
        <f>LN(Data[[#This Row],[NVActual]]/Data[[#This Row],[MA'[n^2']
30d]])</f>
        <v>-0.72986386200014819</v>
      </c>
      <c r="Z2530" s="29">
        <f>LN(Data[[#This Row],[NVActual]]/Data[[#This Row],[MA'[n*ln(n)']
30d]])</f>
        <v>8.6750652765568432</v>
      </c>
      <c r="AA2530" s="29">
        <f>LN(Data[[#This Row],[NVActual]]/Data[[#This Row],[MA'[n^1.5']]])</f>
        <v>5.2119901211239812</v>
      </c>
      <c r="AB2530" s="29">
        <f>LN(Data[[#This Row],[NVActual]]/Data[[#This Row],[Metcalfe
(n^2)]])</f>
        <v>-0.71426274877715867</v>
      </c>
      <c r="AC2530" s="26">
        <f>1+Data[[#This Row],[MA'[NVMetcalfe calc']]]/((Data[[#This Row],[NVM_norm
(scaled)]]-Data[[#This Row],[NV_fund.]])/2)</f>
        <v>-985885888.74222815</v>
      </c>
    </row>
    <row r="2531" spans="1:29" x14ac:dyDescent="0.2">
      <c r="A2531" s="23">
        <v>41645</v>
      </c>
      <c r="B2531" s="24">
        <v>11179606610.7568</v>
      </c>
      <c r="C2531" s="24">
        <f t="shared" si="313"/>
        <v>9220028119.9404869</v>
      </c>
      <c r="D2531" s="25">
        <f>LN(Data[[#This Row],[NVActual]])</f>
        <v>23.137357117181018</v>
      </c>
      <c r="E2531" s="26">
        <v>179999</v>
      </c>
      <c r="F2531" s="40">
        <f>Data[[#This Row],[DAA 
(n)]]^2</f>
        <v>32399640001</v>
      </c>
      <c r="G2531" s="41">
        <f t="shared" si="314"/>
        <v>20161544847.299999</v>
      </c>
      <c r="H2531" s="28">
        <f>LN(Data[[#This Row],[Metcalfe
(n^2)]])</f>
        <v>24.201413148602718</v>
      </c>
      <c r="I2531" s="42">
        <f t="shared" si="315"/>
        <v>23.684661760652521</v>
      </c>
      <c r="J2531" s="40">
        <f>Data[[#This Row],[DAA 
(n)]]*LN(Data[[#This Row],[DAA 
(n)]])</f>
        <v>2178115.0826676702</v>
      </c>
      <c r="K2531" s="40">
        <f t="shared" si="316"/>
        <v>1666939.9418513128</v>
      </c>
      <c r="L2531" s="29">
        <f>LN(Data[[#This Row],[MA'[n*ln(n)']
30d]])</f>
        <v>14.326500133400243</v>
      </c>
      <c r="M2531" s="43">
        <f t="shared" si="317"/>
        <v>14.430336187030912</v>
      </c>
      <c r="N2531" s="40">
        <f>Data[[#This Row],[DAA 
(n)]]^1.5</f>
        <v>76366895.972928017</v>
      </c>
      <c r="O2531" s="40">
        <f t="shared" si="318"/>
        <v>53087271.867100306</v>
      </c>
      <c r="P2531" s="43">
        <f>LN(Data[[#This Row],[MA'[n^1.5']]])</f>
        <v>17.787447756294696</v>
      </c>
      <c r="Q2531" s="43">
        <f t="shared" si="319"/>
        <v>17.932034824350037</v>
      </c>
      <c r="R2531" s="30">
        <f>$O$1+$O$2*Data[[#This Row],[MA'[ln(n^2)']]]</f>
        <v>23.684661760652521</v>
      </c>
      <c r="S2531" s="30">
        <f>$Q$1+$Q$2*Data[[#This Row],[MA'[ln(n*ln(n))']]]</f>
        <v>20.330054708601004</v>
      </c>
      <c r="T2531" s="31">
        <f>$O$3*Data[[#This Row],[Metcalfe
(n^2)]]</f>
        <v>16847812800.52</v>
      </c>
      <c r="U2531" s="31">
        <f t="shared" si="312"/>
        <v>10484003320.596001</v>
      </c>
      <c r="V2531" s="30">
        <f>LN(Data[[#This Row],[MA'[NVA']
30d]]/Data[[#This Row],[MA'[NVMetcalfe calc']]])</f>
        <v>-0.12847251474204702</v>
      </c>
      <c r="W2531" s="30">
        <f>$Q$3+Data[[#This Row],[NVM
(scaled)]]/((Data[[#This Row],[Upper Bound]]-Data[[#This Row],[Lower Bound]])/2)</f>
        <v>0.51340532721203247</v>
      </c>
      <c r="X2531" s="30">
        <f>(Data[[#This Row],[Upper Bound]]+Data[[#This Row],[Lower Bound]])/2</f>
        <v>22.007358234626764</v>
      </c>
      <c r="Y2531" s="32">
        <f>LN(Data[[#This Row],[NVActual]]/Data[[#This Row],[MA'[n^2']
30d]])</f>
        <v>-0.58968578936304095</v>
      </c>
      <c r="Z2531" s="32">
        <f>LN(Data[[#This Row],[NVActual]]/Data[[#This Row],[MA'[n*ln(n)']
30d]])</f>
        <v>8.8108569837807753</v>
      </c>
      <c r="AA2531" s="32">
        <f>LN(Data[[#This Row],[NVActual]]/Data[[#This Row],[MA'[n^1.5']]])</f>
        <v>5.3499093608863229</v>
      </c>
      <c r="AB2531" s="32">
        <f>LN(Data[[#This Row],[NVActual]]/Data[[#This Row],[Metcalfe
(n^2)]])</f>
        <v>-1.0640560314217014</v>
      </c>
      <c r="AC2531" s="34">
        <f>1+Data[[#This Row],[MA'[NVMetcalfe calc']]]/((Data[[#This Row],[NVM_norm
(scaled)]]-Data[[#This Row],[NV_fund.]])/2)</f>
        <v>-975530499.67206144</v>
      </c>
    </row>
    <row r="2532" spans="1:29" x14ac:dyDescent="0.2">
      <c r="A2532" s="23">
        <v>41644</v>
      </c>
      <c r="B2532" s="24">
        <v>11029040879.34</v>
      </c>
      <c r="C2532" s="24">
        <f t="shared" si="313"/>
        <v>9131030079.5582237</v>
      </c>
      <c r="D2532" s="25">
        <f>LN(Data[[#This Row],[NVActual]])</f>
        <v>23.123797710795422</v>
      </c>
      <c r="E2532" s="26">
        <v>134802</v>
      </c>
      <c r="F2532" s="40">
        <f>Data[[#This Row],[DAA 
(n)]]^2</f>
        <v>18171579204</v>
      </c>
      <c r="G2532" s="41">
        <f t="shared" si="314"/>
        <v>19811808585.400002</v>
      </c>
      <c r="H2532" s="28">
        <f>LN(Data[[#This Row],[Metcalfe
(n^2)]])</f>
        <v>23.623124628291063</v>
      </c>
      <c r="I2532" s="42">
        <f t="shared" si="315"/>
        <v>23.671617897735128</v>
      </c>
      <c r="J2532" s="40">
        <f>Data[[#This Row],[DAA 
(n)]]*LN(Data[[#This Row],[DAA 
(n)]])</f>
        <v>1592222.2230714459</v>
      </c>
      <c r="K2532" s="40">
        <f t="shared" si="316"/>
        <v>1653072.4410258417</v>
      </c>
      <c r="L2532" s="29">
        <f>LN(Data[[#This Row],[MA'[n*ln(n)']
30d]])</f>
        <v>14.318146199814995</v>
      </c>
      <c r="M2532" s="43">
        <f t="shared" si="317"/>
        <v>14.433897062470352</v>
      </c>
      <c r="N2532" s="40">
        <f>Data[[#This Row],[DAA 
(n)]]^1.5</f>
        <v>49493082.545519426</v>
      </c>
      <c r="O2532" s="40">
        <f t="shared" si="318"/>
        <v>52439830.72470849</v>
      </c>
      <c r="P2532" s="43">
        <f>LN(Data[[#This Row],[MA'[n^1.5']]])</f>
        <v>17.775176988874176</v>
      </c>
      <c r="Q2532" s="43">
        <f t="shared" si="319"/>
        <v>17.937149048476915</v>
      </c>
      <c r="R2532" s="30">
        <f>$O$1+$O$2*Data[[#This Row],[MA'[ln(n^2)']]]</f>
        <v>23.671617897735128</v>
      </c>
      <c r="S2532" s="30">
        <f>$Q$1+$Q$2*Data[[#This Row],[MA'[ln(n*ln(n))']]]</f>
        <v>20.335930153076081</v>
      </c>
      <c r="T2532" s="31">
        <f>$O$3*Data[[#This Row],[Metcalfe
(n^2)]]</f>
        <v>9449221186.0799999</v>
      </c>
      <c r="U2532" s="31">
        <f t="shared" si="312"/>
        <v>10302140464.407999</v>
      </c>
      <c r="V2532" s="30">
        <f>LN(Data[[#This Row],[MA'[NVA']
30d]]/Data[[#This Row],[MA'[NVMetcalfe calc']]])</f>
        <v>-0.12067317387144331</v>
      </c>
      <c r="W2532" s="30">
        <f>$Q$3+Data[[#This Row],[NVM
(scaled)]]/((Data[[#This Row],[Upper Bound]]-Data[[#This Row],[Lower Bound]])/2)</f>
        <v>0.51764720015255639</v>
      </c>
      <c r="X2532" s="30">
        <f>(Data[[#This Row],[Upper Bound]]+Data[[#This Row],[Lower Bound]])/2</f>
        <v>22.003774025405605</v>
      </c>
      <c r="Y2532" s="29">
        <f>LN(Data[[#This Row],[NVActual]]/Data[[#This Row],[MA'[n^2']
30d]])</f>
        <v>-0.58574627928175049</v>
      </c>
      <c r="Z2532" s="29">
        <f>LN(Data[[#This Row],[NVActual]]/Data[[#This Row],[MA'[n*ln(n)']
30d]])</f>
        <v>8.805651510980427</v>
      </c>
      <c r="AA2532" s="29">
        <f>LN(Data[[#This Row],[NVActual]]/Data[[#This Row],[MA'[n^1.5']]])</f>
        <v>5.3486207219212467</v>
      </c>
      <c r="AB2532" s="29">
        <f>LN(Data[[#This Row],[NVActual]]/Data[[#This Row],[Metcalfe
(n^2)]])</f>
        <v>-0.49932691749564123</v>
      </c>
      <c r="AC2532" s="26">
        <f>1+Data[[#This Row],[MA'[NVMetcalfe calc']]]/((Data[[#This Row],[NVM_norm
(scaled)]]-Data[[#This Row],[NV_fund.]])/2)</f>
        <v>-958957427.50216258</v>
      </c>
    </row>
    <row r="2533" spans="1:29" x14ac:dyDescent="0.2">
      <c r="A2533" s="23">
        <v>41643</v>
      </c>
      <c r="B2533" s="24">
        <v>10122111479.9916</v>
      </c>
      <c r="C2533" s="24">
        <f t="shared" si="313"/>
        <v>9095620448.4722996</v>
      </c>
      <c r="D2533" s="25">
        <f>LN(Data[[#This Row],[NVActual]])</f>
        <v>23.037988123310488</v>
      </c>
      <c r="E2533" s="26">
        <v>116229</v>
      </c>
      <c r="F2533" s="40">
        <f>Data[[#This Row],[DAA 
(n)]]^2</f>
        <v>13509180441</v>
      </c>
      <c r="G2533" s="41">
        <f t="shared" si="314"/>
        <v>20124334901.133335</v>
      </c>
      <c r="H2533" s="28">
        <f>LN(Data[[#This Row],[Metcalfe
(n^2)]])</f>
        <v>23.326635323940021</v>
      </c>
      <c r="I2533" s="42">
        <f t="shared" si="315"/>
        <v>23.685486172029787</v>
      </c>
      <c r="J2533" s="40">
        <f>Data[[#This Row],[DAA 
(n)]]*LN(Data[[#This Row],[DAA 
(n)]])</f>
        <v>1355615.7485331125</v>
      </c>
      <c r="K2533" s="40">
        <f t="shared" si="316"/>
        <v>1666496.3281866184</v>
      </c>
      <c r="L2533" s="29">
        <f>LN(Data[[#This Row],[MA'[n*ln(n)']
30d]])</f>
        <v>14.326233973419145</v>
      </c>
      <c r="M2533" s="43">
        <f t="shared" si="317"/>
        <v>14.437590389633918</v>
      </c>
      <c r="N2533" s="40">
        <f>Data[[#This Row],[DAA 
(n)]]^1.5</f>
        <v>39625225.973828696</v>
      </c>
      <c r="O2533" s="40">
        <f t="shared" si="318"/>
        <v>53043983.066142231</v>
      </c>
      <c r="P2533" s="43">
        <f>LN(Data[[#This Row],[MA'[n^1.5']]])</f>
        <v>17.786631996537857</v>
      </c>
      <c r="Q2533" s="43">
        <f t="shared" si="319"/>
        <v>17.942481900158139</v>
      </c>
      <c r="R2533" s="30">
        <f>$O$1+$O$2*Data[[#This Row],[MA'[ln(n^2)']]]</f>
        <v>23.685486172029787</v>
      </c>
      <c r="S2533" s="30">
        <f>$Q$1+$Q$2*Data[[#This Row],[MA'[ln(n*ln(n))']]]</f>
        <v>20.342024142895962</v>
      </c>
      <c r="T2533" s="31">
        <f>$O$3*Data[[#This Row],[Metcalfe
(n^2)]]</f>
        <v>7024773829.3200006</v>
      </c>
      <c r="U2533" s="31">
        <f t="shared" si="312"/>
        <v>10464654148.589333</v>
      </c>
      <c r="V2533" s="30">
        <f>LN(Data[[#This Row],[MA'[NVA']
30d]]/Data[[#This Row],[MA'[NVMetcalfe calc']]])</f>
        <v>-0.1402102786840943</v>
      </c>
      <c r="W2533" s="30">
        <f>$Q$3+Data[[#This Row],[NVM
(scaled)]]/((Data[[#This Row],[Upper Bound]]-Data[[#This Row],[Lower Bound]])/2)</f>
        <v>0.50612868490065188</v>
      </c>
      <c r="X2533" s="30">
        <f>(Data[[#This Row],[Upper Bound]]+Data[[#This Row],[Lower Bound]])/2</f>
        <v>22.013755157462874</v>
      </c>
      <c r="Y2533" s="32">
        <f>LN(Data[[#This Row],[NVActual]]/Data[[#This Row],[MA'[n^2']
30d]])</f>
        <v>-0.68720748800355091</v>
      </c>
      <c r="Z2533" s="32">
        <f>LN(Data[[#This Row],[NVActual]]/Data[[#This Row],[MA'[n*ln(n)']
30d]])</f>
        <v>8.7117541498913429</v>
      </c>
      <c r="AA2533" s="32">
        <f>LN(Data[[#This Row],[NVActual]]/Data[[#This Row],[MA'[n^1.5']]])</f>
        <v>5.251356126772631</v>
      </c>
      <c r="AB2533" s="32">
        <f>LN(Data[[#This Row],[NVActual]]/Data[[#This Row],[Metcalfe
(n^2)]])</f>
        <v>-0.28864720062953286</v>
      </c>
      <c r="AC2533" s="34">
        <f>1+Data[[#This Row],[MA'[NVMetcalfe calc']]]/((Data[[#This Row],[NVM_norm
(scaled)]]-Data[[#This Row],[NV_fund.]])/2)</f>
        <v>-973111017.26501727</v>
      </c>
    </row>
    <row r="2534" spans="1:29" x14ac:dyDescent="0.2">
      <c r="A2534" s="23">
        <v>41642</v>
      </c>
      <c r="B2534" s="24">
        <v>9858101001.4825001</v>
      </c>
      <c r="C2534" s="24">
        <f t="shared" si="313"/>
        <v>9171984213.8857059</v>
      </c>
      <c r="D2534" s="25">
        <f>LN(Data[[#This Row],[NVActual]])</f>
        <v>23.011559390813396</v>
      </c>
      <c r="E2534" s="26">
        <v>143832</v>
      </c>
      <c r="F2534" s="40">
        <f>Data[[#This Row],[DAA 
(n)]]^2</f>
        <v>20687644224</v>
      </c>
      <c r="G2534" s="41">
        <f t="shared" si="314"/>
        <v>20825766150.566666</v>
      </c>
      <c r="H2534" s="28">
        <f>LN(Data[[#This Row],[Metcalfe
(n^2)]])</f>
        <v>23.752802461612262</v>
      </c>
      <c r="I2534" s="42">
        <f t="shared" si="315"/>
        <v>23.716789484083176</v>
      </c>
      <c r="J2534" s="40">
        <f>Data[[#This Row],[DAA 
(n)]]*LN(Data[[#This Row],[DAA 
(n)]])</f>
        <v>1708206.5418293073</v>
      </c>
      <c r="K2534" s="40">
        <f t="shared" si="316"/>
        <v>1696485.1914824792</v>
      </c>
      <c r="L2534" s="29">
        <f>LN(Data[[#This Row],[MA'[n*ln(n)']
30d]])</f>
        <v>14.344069134304476</v>
      </c>
      <c r="M2534" s="43">
        <f t="shared" si="317"/>
        <v>14.440757158345413</v>
      </c>
      <c r="N2534" s="40">
        <f>Data[[#This Row],[DAA 
(n)]]^1.5</f>
        <v>54548558.587980762</v>
      </c>
      <c r="O2534" s="40">
        <f t="shared" si="318"/>
        <v>54394516.541591488</v>
      </c>
      <c r="P2534" s="43">
        <f>LN(Data[[#This Row],[MA'[n^1.5']]])</f>
        <v>17.811773907877821</v>
      </c>
      <c r="Q2534" s="43">
        <f t="shared" si="319"/>
        <v>17.947086267405361</v>
      </c>
      <c r="R2534" s="30">
        <f>$O$1+$O$2*Data[[#This Row],[MA'[ln(n^2)']]]</f>
        <v>23.716789484083176</v>
      </c>
      <c r="S2534" s="30">
        <f>$Q$1+$Q$2*Data[[#This Row],[MA'[ln(n*ln(n))']]]</f>
        <v>20.34724931126993</v>
      </c>
      <c r="T2534" s="31">
        <f>$O$3*Data[[#This Row],[Metcalfe
(n^2)]]</f>
        <v>10757574996.48</v>
      </c>
      <c r="U2534" s="31">
        <f t="shared" si="312"/>
        <v>10829398398.294666</v>
      </c>
      <c r="V2534" s="30">
        <f>LN(Data[[#This Row],[MA'[NVA']
30d]]/Data[[#This Row],[MA'[NVMetcalfe calc']]])</f>
        <v>-0.16611086603868977</v>
      </c>
      <c r="W2534" s="30">
        <f>$Q$3+Data[[#This Row],[NVM
(scaled)]]/((Data[[#This Row],[Upper Bound]]-Data[[#This Row],[Lower Bound]])/2)</f>
        <v>0.49140443056359051</v>
      </c>
      <c r="X2534" s="30">
        <f>(Data[[#This Row],[Upper Bound]]+Data[[#This Row],[Lower Bound]])/2</f>
        <v>22.032019397676553</v>
      </c>
      <c r="Y2534" s="29">
        <f>LN(Data[[#This Row],[NVActual]]/Data[[#This Row],[MA'[n^2']
30d]])</f>
        <v>-0.7478974234523651</v>
      </c>
      <c r="Z2534" s="29">
        <f>LN(Data[[#This Row],[NVActual]]/Data[[#This Row],[MA'[n*ln(n)']
30d]])</f>
        <v>8.6674902565089198</v>
      </c>
      <c r="AA2534" s="29">
        <f>LN(Data[[#This Row],[NVActual]]/Data[[#This Row],[MA'[n^1.5']]])</f>
        <v>5.1997854829355763</v>
      </c>
      <c r="AB2534" s="29">
        <f>LN(Data[[#This Row],[NVActual]]/Data[[#This Row],[Metcalfe
(n^2)]])</f>
        <v>-0.74124307079886542</v>
      </c>
      <c r="AC2534" s="26">
        <f>1+Data[[#This Row],[MA'[NVMetcalfe calc']]]/((Data[[#This Row],[NVM_norm
(scaled)]]-Data[[#This Row],[NV_fund.]])/2)</f>
        <v>-1005486463.9712557</v>
      </c>
    </row>
    <row r="2535" spans="1:29" x14ac:dyDescent="0.2">
      <c r="A2535" s="23">
        <v>41641</v>
      </c>
      <c r="B2535" s="24">
        <v>9582996402.3457909</v>
      </c>
      <c r="C2535" s="24">
        <f t="shared" si="313"/>
        <v>9300289044.8147316</v>
      </c>
      <c r="D2535" s="25">
        <f>LN(Data[[#This Row],[NVActual]])</f>
        <v>22.983256156887514</v>
      </c>
      <c r="E2535" s="26">
        <v>138928</v>
      </c>
      <c r="F2535" s="40">
        <f>Data[[#This Row],[DAA 
(n)]]^2</f>
        <v>19300989184</v>
      </c>
      <c r="G2535" s="41">
        <f t="shared" si="314"/>
        <v>21294703744.466667</v>
      </c>
      <c r="H2535" s="28">
        <f>LN(Data[[#This Row],[Metcalfe
(n^2)]])</f>
        <v>23.683422184600854</v>
      </c>
      <c r="I2535" s="42">
        <f t="shared" si="315"/>
        <v>23.734083118598207</v>
      </c>
      <c r="J2535" s="40">
        <f>Data[[#This Row],[DAA 
(n)]]*LN(Data[[#This Row],[DAA 
(n)]])</f>
        <v>1645145.2386311137</v>
      </c>
      <c r="K2535" s="40">
        <f t="shared" si="316"/>
        <v>1714960.5110846015</v>
      </c>
      <c r="L2535" s="29">
        <f>LN(Data[[#This Row],[MA'[n*ln(n)']
30d]])</f>
        <v>14.354900612710438</v>
      </c>
      <c r="M2535" s="43">
        <f t="shared" si="317"/>
        <v>14.442799138451667</v>
      </c>
      <c r="N2535" s="40">
        <f>Data[[#This Row],[DAA 
(n)]]^1.5</f>
        <v>51782698.127412707</v>
      </c>
      <c r="O2535" s="40">
        <f t="shared" si="318"/>
        <v>55259405.955777548</v>
      </c>
      <c r="P2535" s="43">
        <f>LN(Data[[#This Row],[MA'[n^1.5']]])</f>
        <v>17.827549127415836</v>
      </c>
      <c r="Q2535" s="43">
        <f t="shared" si="319"/>
        <v>17.950129252358764</v>
      </c>
      <c r="R2535" s="30">
        <f>$O$1+$O$2*Data[[#This Row],[MA'[ln(n^2)']]]</f>
        <v>23.734083118598207</v>
      </c>
      <c r="S2535" s="30">
        <f>$Q$1+$Q$2*Data[[#This Row],[MA'[ln(n*ln(n))']]]</f>
        <v>20.35061857844525</v>
      </c>
      <c r="T2535" s="31">
        <f>$O$3*Data[[#This Row],[Metcalfe
(n^2)]]</f>
        <v>10036514375.68</v>
      </c>
      <c r="U2535" s="31">
        <f t="shared" si="312"/>
        <v>11073245947.122667</v>
      </c>
      <c r="V2535" s="30">
        <f>LN(Data[[#This Row],[MA'[NVA']
30d]]/Data[[#This Row],[MA'[NVMetcalfe calc']]])</f>
        <v>-0.17448644413169329</v>
      </c>
      <c r="W2535" s="30">
        <f>$Q$3+Data[[#This Row],[NVM
(scaled)]]/((Data[[#This Row],[Upper Bound]]-Data[[#This Row],[Lower Bound]])/2)</f>
        <v>0.48685930379290732</v>
      </c>
      <c r="X2535" s="30">
        <f>(Data[[#This Row],[Upper Bound]]+Data[[#This Row],[Lower Bound]])/2</f>
        <v>22.042350848521728</v>
      </c>
      <c r="Y2535" s="32">
        <f>LN(Data[[#This Row],[NVActual]]/Data[[#This Row],[MA'[n^2']
30d]])</f>
        <v>-0.79846807136109621</v>
      </c>
      <c r="Z2535" s="32">
        <f>LN(Data[[#This Row],[NVActual]]/Data[[#This Row],[MA'[n*ln(n)']
30d]])</f>
        <v>8.6283555441770741</v>
      </c>
      <c r="AA2535" s="32">
        <f>LN(Data[[#This Row],[NVActual]]/Data[[#This Row],[MA'[n^1.5']]])</f>
        <v>5.155707029471678</v>
      </c>
      <c r="AB2535" s="32">
        <f>LN(Data[[#This Row],[NVActual]]/Data[[#This Row],[Metcalfe
(n^2)]])</f>
        <v>-0.7001660277133408</v>
      </c>
      <c r="AC2535" s="34">
        <f>1+Data[[#This Row],[MA'[NVMetcalfe calc']]]/((Data[[#This Row],[NVM_norm
(scaled)]]-Data[[#This Row],[NV_fund.]])/2)</f>
        <v>-1027417622.4065531</v>
      </c>
    </row>
    <row r="2536" spans="1:29" x14ac:dyDescent="0.2">
      <c r="A2536" s="23">
        <v>41640</v>
      </c>
      <c r="B2536" s="24">
        <v>9183089853.0009403</v>
      </c>
      <c r="C2536" s="24">
        <f t="shared" si="313"/>
        <v>9404879109.3567142</v>
      </c>
      <c r="D2536" s="25">
        <f>LN(Data[[#This Row],[NVActual]])</f>
        <v>22.940629570240908</v>
      </c>
      <c r="E2536" s="26">
        <v>96516</v>
      </c>
      <c r="F2536" s="40">
        <f>Data[[#This Row],[DAA 
(n)]]^2</f>
        <v>9315338256</v>
      </c>
      <c r="G2536" s="41">
        <f t="shared" si="314"/>
        <v>21654410366.366665</v>
      </c>
      <c r="H2536" s="28">
        <f>LN(Data[[#This Row],[Metcalfe
(n^2)]])</f>
        <v>22.954928153384138</v>
      </c>
      <c r="I2536" s="42">
        <f t="shared" si="315"/>
        <v>23.748886760273134</v>
      </c>
      <c r="J2536" s="40">
        <f>Data[[#This Row],[DAA 
(n)]]*LN(Data[[#This Row],[DAA 
(n)]])</f>
        <v>1107758.9228260117</v>
      </c>
      <c r="K2536" s="40">
        <f t="shared" si="316"/>
        <v>1729879.4532224752</v>
      </c>
      <c r="L2536" s="29">
        <f>LN(Data[[#This Row],[MA'[n*ln(n)']
30d]])</f>
        <v>14.36356228382796</v>
      </c>
      <c r="M2536" s="43">
        <f t="shared" si="317"/>
        <v>14.44380997394016</v>
      </c>
      <c r="N2536" s="40">
        <f>Data[[#This Row],[DAA 
(n)]]^1.5</f>
        <v>29984649.191145994</v>
      </c>
      <c r="O2536" s="40">
        <f t="shared" si="318"/>
        <v>55941663.057827353</v>
      </c>
      <c r="P2536" s="43">
        <f>LN(Data[[#This Row],[MA'[n^1.5']]])</f>
        <v>17.839819974610219</v>
      </c>
      <c r="Q2536" s="43">
        <f t="shared" si="319"/>
        <v>17.951747534086856</v>
      </c>
      <c r="R2536" s="30">
        <f>$O$1+$O$2*Data[[#This Row],[MA'[ln(n^2)']]]</f>
        <v>23.748886760273134</v>
      </c>
      <c r="S2536" s="30">
        <f>$Q$1+$Q$2*Data[[#This Row],[MA'[ln(n*ln(n))']]]</f>
        <v>20.352286457001263</v>
      </c>
      <c r="T2536" s="31">
        <f>$O$3*Data[[#This Row],[Metcalfe
(n^2)]]</f>
        <v>4843975893.1199999</v>
      </c>
      <c r="U2536" s="31">
        <f t="shared" si="312"/>
        <v>11260293390.510668</v>
      </c>
      <c r="V2536" s="30">
        <f>LN(Data[[#This Row],[MA'[NVA']
30d]]/Data[[#This Row],[MA'[NVMetcalfe calc']]])</f>
        <v>-0.18005406956689746</v>
      </c>
      <c r="W2536" s="30">
        <f>$Q$3+Data[[#This Row],[NVM
(scaled)]]/((Data[[#This Row],[Upper Bound]]-Data[[#This Row],[Lower Bound]])/2)</f>
        <v>0.4839798307187011</v>
      </c>
      <c r="X2536" s="30">
        <f>(Data[[#This Row],[Upper Bound]]+Data[[#This Row],[Lower Bound]])/2</f>
        <v>22.050586608637197</v>
      </c>
      <c r="Y2536" s="29">
        <f>LN(Data[[#This Row],[NVActual]]/Data[[#This Row],[MA'[n^2']
30d]])</f>
        <v>-0.857845412479879</v>
      </c>
      <c r="Z2536" s="29">
        <f>LN(Data[[#This Row],[NVActual]]/Data[[#This Row],[MA'[n*ln(n)']
30d]])</f>
        <v>8.577067286412948</v>
      </c>
      <c r="AA2536" s="29">
        <f>LN(Data[[#This Row],[NVActual]]/Data[[#This Row],[MA'[n^1.5']]])</f>
        <v>5.1008095956306878</v>
      </c>
      <c r="AB2536" s="29">
        <f>LN(Data[[#This Row],[NVActual]]/Data[[#This Row],[Metcalfe
(n^2)]])</f>
        <v>-1.4298583143231113E-2</v>
      </c>
      <c r="AC2536" s="26">
        <f>1+Data[[#This Row],[MA'[NVMetcalfe calc']]]/((Data[[#This Row],[NVM_norm
(scaled)]]-Data[[#This Row],[NV_fund.]])/2)</f>
        <v>-1044234125.0693637</v>
      </c>
    </row>
    <row r="2537" spans="1:29" x14ac:dyDescent="0.2">
      <c r="A2537" s="23">
        <v>41639</v>
      </c>
      <c r="B2537" s="24">
        <v>8900503870.9154892</v>
      </c>
      <c r="C2537" s="24">
        <f t="shared" si="313"/>
        <v>9517469487.99436</v>
      </c>
      <c r="D2537" s="25">
        <f>LN(Data[[#This Row],[NVActual]])</f>
        <v>22.909373726791557</v>
      </c>
      <c r="E2537" s="26">
        <v>118420</v>
      </c>
      <c r="F2537" s="40">
        <f>Data[[#This Row],[DAA 
(n)]]^2</f>
        <v>14023296400</v>
      </c>
      <c r="G2537" s="41">
        <f t="shared" si="314"/>
        <v>22421716195.299999</v>
      </c>
      <c r="H2537" s="28">
        <f>LN(Data[[#This Row],[Metcalfe
(n^2)]])</f>
        <v>23.363985812171535</v>
      </c>
      <c r="I2537" s="42">
        <f t="shared" si="315"/>
        <v>23.790369188976566</v>
      </c>
      <c r="J2537" s="40">
        <f>Data[[#This Row],[DAA 
(n)]]*LN(Data[[#This Row],[DAA 
(n)]])</f>
        <v>1383381.5999386767</v>
      </c>
      <c r="K2537" s="40">
        <f t="shared" si="316"/>
        <v>1765478.9539886592</v>
      </c>
      <c r="L2537" s="29">
        <f>LN(Data[[#This Row],[MA'[n*ln(n)']
30d]])</f>
        <v>14.383932573570752</v>
      </c>
      <c r="M2537" s="43">
        <f t="shared" si="317"/>
        <v>14.443791650562343</v>
      </c>
      <c r="N2537" s="40">
        <f>Data[[#This Row],[DAA 
(n)]]^1.5</f>
        <v>40750935.690950729</v>
      </c>
      <c r="O2537" s="40">
        <f t="shared" si="318"/>
        <v>57483899.336791843</v>
      </c>
      <c r="P2537" s="43">
        <f>LN(Data[[#This Row],[MA'[n^1.5']]])</f>
        <v>17.867015455022976</v>
      </c>
      <c r="Q2537" s="43">
        <f t="shared" si="319"/>
        <v>17.952009231268509</v>
      </c>
      <c r="R2537" s="30">
        <f>$O$1+$O$2*Data[[#This Row],[MA'[ln(n^2)']]]</f>
        <v>23.790369188976566</v>
      </c>
      <c r="S2537" s="30">
        <f>$Q$1+$Q$2*Data[[#This Row],[MA'[ln(n*ln(n))']]]</f>
        <v>20.352256223427865</v>
      </c>
      <c r="T2537" s="31">
        <f>$O$3*Data[[#This Row],[Metcalfe
(n^2)]]</f>
        <v>7292114128</v>
      </c>
      <c r="U2537" s="31">
        <f t="shared" si="312"/>
        <v>11659292421.556</v>
      </c>
      <c r="V2537" s="30">
        <f>LN(Data[[#This Row],[MA'[NVA']
30d]]/Data[[#This Row],[MA'[NVMetcalfe calc']]])</f>
        <v>-0.20297449143846349</v>
      </c>
      <c r="W2537" s="30">
        <f>$Q$3+Data[[#This Row],[NVM
(scaled)]]/((Data[[#This Row],[Upper Bound]]-Data[[#This Row],[Lower Bound]])/2)</f>
        <v>0.47192680492331052</v>
      </c>
      <c r="X2537" s="30">
        <f>(Data[[#This Row],[Upper Bound]]+Data[[#This Row],[Lower Bound]])/2</f>
        <v>22.071312706202214</v>
      </c>
      <c r="Y2537" s="32">
        <f>LN(Data[[#This Row],[NVActual]]/Data[[#This Row],[MA'[n^2']
30d]])</f>
        <v>-0.92392207238486579</v>
      </c>
      <c r="Z2537" s="32">
        <f>LN(Data[[#This Row],[NVActual]]/Data[[#This Row],[MA'[n*ln(n)']
30d]])</f>
        <v>8.5254411532208074</v>
      </c>
      <c r="AA2537" s="32">
        <f>LN(Data[[#This Row],[NVActual]]/Data[[#This Row],[MA'[n^1.5']]])</f>
        <v>5.0423582717685838</v>
      </c>
      <c r="AB2537" s="32">
        <f>LN(Data[[#This Row],[NVActual]]/Data[[#This Row],[Metcalfe
(n^2)]])</f>
        <v>-0.45461208537997561</v>
      </c>
      <c r="AC2537" s="34">
        <f>1+Data[[#This Row],[MA'[NVMetcalfe calc']]]/((Data[[#This Row],[NVM_norm
(scaled)]]-Data[[#This Row],[NV_fund.]])/2)</f>
        <v>-1079594805.5232401</v>
      </c>
    </row>
    <row r="2538" spans="1:29" x14ac:dyDescent="0.2">
      <c r="A2538" s="23">
        <v>41638</v>
      </c>
      <c r="B2538" s="24">
        <v>8972568474.3980293</v>
      </c>
      <c r="C2538" s="24">
        <f t="shared" si="313"/>
        <v>9608648837.0347309</v>
      </c>
      <c r="D2538" s="25">
        <f>LN(Data[[#This Row],[NVActual]])</f>
        <v>22.917437812542097</v>
      </c>
      <c r="E2538" s="26">
        <v>152090</v>
      </c>
      <c r="F2538" s="40">
        <f>Data[[#This Row],[DAA 
(n)]]^2</f>
        <v>23131368100</v>
      </c>
      <c r="G2538" s="41">
        <f t="shared" si="314"/>
        <v>22861102106</v>
      </c>
      <c r="H2538" s="28">
        <f>LN(Data[[#This Row],[Metcalfe
(n^2)]])</f>
        <v>23.864455459732827</v>
      </c>
      <c r="I2538" s="42">
        <f t="shared" si="315"/>
        <v>23.812458394408061</v>
      </c>
      <c r="J2538" s="40">
        <f>Data[[#This Row],[DAA 
(n)]]*LN(Data[[#This Row],[DAA 
(n)]])</f>
        <v>1814772.515435383</v>
      </c>
      <c r="K2538" s="40">
        <f t="shared" si="316"/>
        <v>1785415.1273159322</v>
      </c>
      <c r="L2538" s="29">
        <f>LN(Data[[#This Row],[MA'[n*ln(n)']
30d]])</f>
        <v>14.395161510479637</v>
      </c>
      <c r="M2538" s="43">
        <f t="shared" si="317"/>
        <v>14.442256866733832</v>
      </c>
      <c r="N2538" s="40">
        <f>Data[[#This Row],[DAA 
(n)]]^1.5</f>
        <v>59313150.096154884</v>
      </c>
      <c r="O2538" s="40">
        <f t="shared" si="318"/>
        <v>58358406.573691249</v>
      </c>
      <c r="P2538" s="43">
        <f>LN(Data[[#This Row],[MA'[n^1.5']]])</f>
        <v>17.882113977848089</v>
      </c>
      <c r="Q2538" s="43">
        <f t="shared" si="319"/>
        <v>17.95028051974684</v>
      </c>
      <c r="R2538" s="30">
        <f>$O$1+$O$2*Data[[#This Row],[MA'[ln(n^2)']]]</f>
        <v>23.812458394408061</v>
      </c>
      <c r="S2538" s="30">
        <f>$Q$1+$Q$2*Data[[#This Row],[MA'[ln(n*ln(n))']]]</f>
        <v>20.349723830110822</v>
      </c>
      <c r="T2538" s="31">
        <f>$O$3*Data[[#This Row],[Metcalfe
(n^2)]]</f>
        <v>12028311412</v>
      </c>
      <c r="U2538" s="31">
        <f t="shared" si="312"/>
        <v>11887773095.119999</v>
      </c>
      <c r="V2538" s="30">
        <f>LN(Data[[#This Row],[MA'[NVA']
30d]]/Data[[#This Row],[MA'[NVMetcalfe calc']]])</f>
        <v>-0.21284678749606556</v>
      </c>
      <c r="W2538" s="30">
        <f>$Q$3+Data[[#This Row],[NVM
(scaled)]]/((Data[[#This Row],[Upper Bound]]-Data[[#This Row],[Lower Bound]])/2)</f>
        <v>0.46706433540090719</v>
      </c>
      <c r="X2538" s="30">
        <f>(Data[[#This Row],[Upper Bound]]+Data[[#This Row],[Lower Bound]])/2</f>
        <v>22.081091112259443</v>
      </c>
      <c r="Y2538" s="29">
        <f>LN(Data[[#This Row],[NVActual]]/Data[[#This Row],[MA'[n^2']
30d]])</f>
        <v>-0.93526489271997237</v>
      </c>
      <c r="Z2538" s="29">
        <f>LN(Data[[#This Row],[NVActual]]/Data[[#This Row],[MA'[n*ln(n)']
30d]])</f>
        <v>8.5222763020624583</v>
      </c>
      <c r="AA2538" s="29">
        <f>LN(Data[[#This Row],[NVActual]]/Data[[#This Row],[MA'[n^1.5']]])</f>
        <v>5.0353238346940072</v>
      </c>
      <c r="AB2538" s="29">
        <f>LN(Data[[#This Row],[NVActual]]/Data[[#This Row],[Metcalfe
(n^2)]])</f>
        <v>-0.94701764719073256</v>
      </c>
      <c r="AC2538" s="26">
        <f>1+Data[[#This Row],[MA'[NVMetcalfe calc']]]/((Data[[#This Row],[NVM_norm
(scaled)]]-Data[[#This Row],[NV_fund.]])/2)</f>
        <v>-1100005399.9230585</v>
      </c>
    </row>
    <row r="2539" spans="1:29" x14ac:dyDescent="0.2">
      <c r="A2539" s="23">
        <v>41637</v>
      </c>
      <c r="B2539" s="24">
        <v>8866119604.0302296</v>
      </c>
      <c r="C2539" s="24">
        <f t="shared" si="313"/>
        <v>9759500532.1112766</v>
      </c>
      <c r="D2539" s="25">
        <f>LN(Data[[#This Row],[NVActual]])</f>
        <v>22.905503063368922</v>
      </c>
      <c r="E2539" s="26">
        <v>129208</v>
      </c>
      <c r="F2539" s="40">
        <f>Data[[#This Row],[DAA 
(n)]]^2</f>
        <v>16694707264</v>
      </c>
      <c r="G2539" s="41">
        <f t="shared" si="314"/>
        <v>22979878443.5</v>
      </c>
      <c r="H2539" s="28">
        <f>LN(Data[[#This Row],[Metcalfe
(n^2)]])</f>
        <v>23.538357575836699</v>
      </c>
      <c r="I2539" s="42">
        <f t="shared" si="315"/>
        <v>23.817234189612215</v>
      </c>
      <c r="J2539" s="40">
        <f>Data[[#This Row],[DAA 
(n)]]*LN(Data[[#This Row],[DAA 
(n)]])</f>
        <v>1520672.0528293541</v>
      </c>
      <c r="K2539" s="40">
        <f t="shared" si="316"/>
        <v>1790297.7577059416</v>
      </c>
      <c r="L2539" s="29">
        <f>LN(Data[[#This Row],[MA'[n*ln(n)']
30d]])</f>
        <v>14.397892509070246</v>
      </c>
      <c r="M2539" s="43">
        <f t="shared" si="317"/>
        <v>14.439686125067693</v>
      </c>
      <c r="N2539" s="40">
        <f>Data[[#This Row],[DAA 
(n)]]^1.5</f>
        <v>46444480.147450395</v>
      </c>
      <c r="O2539" s="40">
        <f t="shared" si="318"/>
        <v>58582691.720694609</v>
      </c>
      <c r="P2539" s="43">
        <f>LN(Data[[#This Row],[MA'[n^1.5']]])</f>
        <v>17.885949847790883</v>
      </c>
      <c r="Q2539" s="43">
        <f t="shared" si="319"/>
        <v>17.947194819600504</v>
      </c>
      <c r="R2539" s="30">
        <f>$O$1+$O$2*Data[[#This Row],[MA'[ln(n^2)']]]</f>
        <v>23.817234189612215</v>
      </c>
      <c r="S2539" s="30">
        <f>$Q$1+$Q$2*Data[[#This Row],[MA'[ln(n*ln(n))']]]</f>
        <v>20.345482106361693</v>
      </c>
      <c r="T2539" s="31">
        <f>$O$3*Data[[#This Row],[Metcalfe
(n^2)]]</f>
        <v>8681247777.2800007</v>
      </c>
      <c r="U2539" s="31">
        <f t="shared" si="312"/>
        <v>11949536790.619999</v>
      </c>
      <c r="V2539" s="30">
        <f>LN(Data[[#This Row],[MA'[NVA']
30d]]/Data[[#This Row],[MA'[NVMetcalfe calc']]])</f>
        <v>-0.2024512912081112</v>
      </c>
      <c r="W2539" s="30">
        <f>$Q$3+Data[[#This Row],[NVM
(scaled)]]/((Data[[#This Row],[Upper Bound]]-Data[[#This Row],[Lower Bound]])/2)</f>
        <v>0.47337226486600925</v>
      </c>
      <c r="X2539" s="30">
        <f>(Data[[#This Row],[Upper Bound]]+Data[[#This Row],[Lower Bound]])/2</f>
        <v>22.081358147986954</v>
      </c>
      <c r="Y2539" s="32">
        <f>LN(Data[[#This Row],[NVActual]]/Data[[#This Row],[MA'[n^2']
30d]])</f>
        <v>-0.95238175631918165</v>
      </c>
      <c r="Z2539" s="32">
        <f>LN(Data[[#This Row],[NVActual]]/Data[[#This Row],[MA'[n*ln(n)']
30d]])</f>
        <v>8.5076105542986777</v>
      </c>
      <c r="AA2539" s="32">
        <f>LN(Data[[#This Row],[NVActual]]/Data[[#This Row],[MA'[n^1.5']]])</f>
        <v>5.01955321557804</v>
      </c>
      <c r="AB2539" s="32">
        <f>LN(Data[[#This Row],[NVActual]]/Data[[#This Row],[Metcalfe
(n^2)]])</f>
        <v>-0.63285451246777535</v>
      </c>
      <c r="AC2539" s="34">
        <f>1+Data[[#This Row],[MA'[NVMetcalfe calc']]]/((Data[[#This Row],[NVM_norm
(scaled)]]-Data[[#This Row],[NV_fund.]])/2)</f>
        <v>-1106029672.9599748</v>
      </c>
    </row>
    <row r="2540" spans="1:29" x14ac:dyDescent="0.2">
      <c r="A2540" s="23">
        <v>41636</v>
      </c>
      <c r="B2540" s="24">
        <v>8723906479.7321396</v>
      </c>
      <c r="C2540" s="24">
        <f t="shared" si="313"/>
        <v>9917525175.0901089</v>
      </c>
      <c r="D2540" s="25">
        <f>LN(Data[[#This Row],[NVActual]])</f>
        <v>22.889332965344352</v>
      </c>
      <c r="E2540" s="26">
        <v>112555</v>
      </c>
      <c r="F2540" s="40">
        <f>Data[[#This Row],[DAA 
(n)]]^2</f>
        <v>12668628025</v>
      </c>
      <c r="G2540" s="41">
        <f t="shared" si="314"/>
        <v>23614012602.566666</v>
      </c>
      <c r="H2540" s="28">
        <f>LN(Data[[#This Row],[Metcalfe
(n^2)]])</f>
        <v>23.262394540096526</v>
      </c>
      <c r="I2540" s="42">
        <f t="shared" si="315"/>
        <v>23.84258697358473</v>
      </c>
      <c r="J2540" s="40">
        <f>Data[[#This Row],[DAA 
(n)]]*LN(Data[[#This Row],[DAA 
(n)]])</f>
        <v>1309149.4087302822</v>
      </c>
      <c r="K2540" s="40">
        <f t="shared" si="316"/>
        <v>1816147.9238334757</v>
      </c>
      <c r="L2540" s="29">
        <f>LN(Data[[#This Row],[MA'[n*ln(n)']
30d]])</f>
        <v>14.412228290681465</v>
      </c>
      <c r="M2540" s="43">
        <f t="shared" si="317"/>
        <v>14.436439433354527</v>
      </c>
      <c r="N2540" s="40">
        <f>Data[[#This Row],[DAA 
(n)]]^1.5</f>
        <v>37761321.843307793</v>
      </c>
      <c r="O2540" s="40">
        <f t="shared" si="318"/>
        <v>59773282.166120447</v>
      </c>
      <c r="P2540" s="43">
        <f>LN(Data[[#This Row],[MA'[n^1.5']]])</f>
        <v>17.9060693325623</v>
      </c>
      <c r="Q2540" s="43">
        <f t="shared" si="319"/>
        <v>17.943212321932641</v>
      </c>
      <c r="R2540" s="30">
        <f>$O$1+$O$2*Data[[#This Row],[MA'[ln(n^2)']]]</f>
        <v>23.84258697358473</v>
      </c>
      <c r="S2540" s="30">
        <f>$Q$1+$Q$2*Data[[#This Row],[MA'[ln(n*ln(n))']]]</f>
        <v>20.340125065034968</v>
      </c>
      <c r="T2540" s="31">
        <f>$O$3*Data[[#This Row],[Metcalfe
(n^2)]]</f>
        <v>6587686573</v>
      </c>
      <c r="U2540" s="31">
        <f t="shared" si="312"/>
        <v>12279286553.334663</v>
      </c>
      <c r="V2540" s="30">
        <f>LN(Data[[#This Row],[MA'[NVA']
30d]]/Data[[#This Row],[MA'[NVMetcalfe calc']]])</f>
        <v>-0.21361041091421759</v>
      </c>
      <c r="W2540" s="30">
        <f>$Q$3+Data[[#This Row],[NVM
(scaled)]]/((Data[[#This Row],[Upper Bound]]-Data[[#This Row],[Lower Bound]])/2)</f>
        <v>0.46802270717475658</v>
      </c>
      <c r="X2540" s="30">
        <f>(Data[[#This Row],[Upper Bound]]+Data[[#This Row],[Lower Bound]])/2</f>
        <v>22.091356019309849</v>
      </c>
      <c r="Y2540" s="29">
        <f>LN(Data[[#This Row],[NVActual]]/Data[[#This Row],[MA'[n^2']
30d]])</f>
        <v>-0.99577316177729958</v>
      </c>
      <c r="Z2540" s="29">
        <f>LN(Data[[#This Row],[NVActual]]/Data[[#This Row],[MA'[n*ln(n)']
30d]])</f>
        <v>8.477104674662888</v>
      </c>
      <c r="AA2540" s="29">
        <f>LN(Data[[#This Row],[NVActual]]/Data[[#This Row],[MA'[n^1.5']]])</f>
        <v>4.9832636327820543</v>
      </c>
      <c r="AB2540" s="29">
        <f>LN(Data[[#This Row],[NVActual]]/Data[[#This Row],[Metcalfe
(n^2)]])</f>
        <v>-0.37306157475217433</v>
      </c>
      <c r="AC2540" s="26">
        <f>1+Data[[#This Row],[MA'[NVMetcalfe calc']]]/((Data[[#This Row],[NVM_norm
(scaled)]]-Data[[#This Row],[NV_fund.]])/2)</f>
        <v>-1135744093.2228351</v>
      </c>
    </row>
    <row r="2541" spans="1:29" x14ac:dyDescent="0.2">
      <c r="A2541" s="23">
        <v>41635</v>
      </c>
      <c r="B2541" s="24">
        <v>8803069849.1775608</v>
      </c>
      <c r="C2541" s="24">
        <f t="shared" si="313"/>
        <v>10031386978.483765</v>
      </c>
      <c r="D2541" s="25">
        <f>LN(Data[[#This Row],[NVActual]])</f>
        <v>22.89836634409523</v>
      </c>
      <c r="E2541" s="26">
        <v>128876</v>
      </c>
      <c r="F2541" s="40">
        <f>Data[[#This Row],[DAA 
(n)]]^2</f>
        <v>16609023376</v>
      </c>
      <c r="G2541" s="41">
        <f t="shared" si="314"/>
        <v>24549596875.866665</v>
      </c>
      <c r="H2541" s="28">
        <f>LN(Data[[#This Row],[Metcalfe
(n^2)]])</f>
        <v>23.53321196149199</v>
      </c>
      <c r="I2541" s="42">
        <f t="shared" si="315"/>
        <v>23.881519885393153</v>
      </c>
      <c r="J2541" s="40">
        <f>Data[[#This Row],[DAA 
(n)]]*LN(Data[[#This Row],[DAA 
(n)]])</f>
        <v>1516433.1123746207</v>
      </c>
      <c r="K2541" s="40">
        <f t="shared" si="316"/>
        <v>1854690.1575174718</v>
      </c>
      <c r="L2541" s="29">
        <f>LN(Data[[#This Row],[MA'[n*ln(n)']
30d]])</f>
        <v>14.433228209084557</v>
      </c>
      <c r="M2541" s="43">
        <f t="shared" si="317"/>
        <v>14.431887757098442</v>
      </c>
      <c r="N2541" s="40">
        <f>Data[[#This Row],[DAA 
(n)]]^1.5</f>
        <v>46265586.526114427</v>
      </c>
      <c r="O2541" s="40">
        <f t="shared" si="318"/>
        <v>61537053.839944504</v>
      </c>
      <c r="P2541" s="43">
        <f>LN(Data[[#This Row],[MA'[n^1.5']]])</f>
        <v>17.935150052808122</v>
      </c>
      <c r="Q2541" s="43">
        <f t="shared" si="319"/>
        <v>17.937420141086509</v>
      </c>
      <c r="R2541" s="30">
        <f>$O$1+$O$2*Data[[#This Row],[MA'[ln(n^2)']]]</f>
        <v>23.881519885393153</v>
      </c>
      <c r="S2541" s="30">
        <f>$Q$1+$Q$2*Data[[#This Row],[MA'[ln(n*ln(n))']]]</f>
        <v>20.332614799212429</v>
      </c>
      <c r="T2541" s="31">
        <f>$O$3*Data[[#This Row],[Metcalfe
(n^2)]]</f>
        <v>8636692155.5200005</v>
      </c>
      <c r="U2541" s="31">
        <f t="shared" ref="U2541:U2604" si="320">AVERAGE(T2541:T2570)</f>
        <v>12765790375.450663</v>
      </c>
      <c r="V2541" s="30">
        <f>LN(Data[[#This Row],[MA'[NVA']
30d]]/Data[[#This Row],[MA'[NVMetcalfe calc']]])</f>
        <v>-0.24105009075107428</v>
      </c>
      <c r="W2541" s="30">
        <f>$Q$3+Data[[#This Row],[NVM
(scaled)]]/((Data[[#This Row],[Upper Bound]]-Data[[#This Row],[Lower Bound]])/2)</f>
        <v>0.45415523385524592</v>
      </c>
      <c r="X2541" s="30">
        <f>(Data[[#This Row],[Upper Bound]]+Data[[#This Row],[Lower Bound]])/2</f>
        <v>22.107067342302791</v>
      </c>
      <c r="Y2541" s="32">
        <f>LN(Data[[#This Row],[NVActual]]/Data[[#This Row],[MA'[n^2']
30d]])</f>
        <v>-1.0255949264219297</v>
      </c>
      <c r="Z2541" s="32">
        <f>LN(Data[[#This Row],[NVActual]]/Data[[#This Row],[MA'[n*ln(n)']
30d]])</f>
        <v>8.4651381350106725</v>
      </c>
      <c r="AA2541" s="32">
        <f>LN(Data[[#This Row],[NVActual]]/Data[[#This Row],[MA'[n^1.5']]])</f>
        <v>4.9632162912871056</v>
      </c>
      <c r="AB2541" s="32">
        <f>LN(Data[[#This Row],[NVActual]]/Data[[#This Row],[Metcalfe
(n^2)]])</f>
        <v>-0.6348456173967596</v>
      </c>
      <c r="AC2541" s="34">
        <f>1+Data[[#This Row],[MA'[NVMetcalfe calc']]]/((Data[[#This Row],[NVM_norm
(scaled)]]-Data[[#This Row],[NV_fund.]])/2)</f>
        <v>-1179129190.631484</v>
      </c>
    </row>
    <row r="2542" spans="1:29" x14ac:dyDescent="0.2">
      <c r="A2542" s="23">
        <v>41634</v>
      </c>
      <c r="B2542" s="24">
        <v>9133750877.5170403</v>
      </c>
      <c r="C2542" s="24">
        <f t="shared" si="313"/>
        <v>10124598898.335945</v>
      </c>
      <c r="D2542" s="25">
        <f>LN(Data[[#This Row],[NVActual]])</f>
        <v>22.935242277143821</v>
      </c>
      <c r="E2542" s="26">
        <v>124049</v>
      </c>
      <c r="F2542" s="40">
        <f>Data[[#This Row],[DAA 
(n)]]^2</f>
        <v>15388154401</v>
      </c>
      <c r="G2542" s="41">
        <f t="shared" si="314"/>
        <v>25231363604.166668</v>
      </c>
      <c r="H2542" s="28">
        <f>LN(Data[[#This Row],[Metcalfe
(n^2)]])</f>
        <v>23.456863855643672</v>
      </c>
      <c r="I2542" s="42">
        <f t="shared" si="315"/>
        <v>23.908274776793569</v>
      </c>
      <c r="J2542" s="40">
        <f>Data[[#This Row],[DAA 
(n)]]*LN(Data[[#This Row],[DAA 
(n)]])</f>
        <v>1454900.252214371</v>
      </c>
      <c r="K2542" s="40">
        <f t="shared" si="316"/>
        <v>1882226.0177434033</v>
      </c>
      <c r="L2542" s="29">
        <f>LN(Data[[#This Row],[MA'[n*ln(n)']
30d]])</f>
        <v>14.447965686360593</v>
      </c>
      <c r="M2542" s="43">
        <f t="shared" si="317"/>
        <v>14.425582796407548</v>
      </c>
      <c r="N2542" s="40">
        <f>Data[[#This Row],[DAA 
(n)]]^1.5</f>
        <v>43690790.394425727</v>
      </c>
      <c r="O2542" s="40">
        <f t="shared" si="318"/>
        <v>62810497.764270395</v>
      </c>
      <c r="P2542" s="43">
        <f>LN(Data[[#This Row],[MA'[n^1.5']]])</f>
        <v>17.955632779319881</v>
      </c>
      <c r="Q2542" s="43">
        <f t="shared" si="319"/>
        <v>17.929186743575261</v>
      </c>
      <c r="R2542" s="30">
        <f>$O$1+$O$2*Data[[#This Row],[MA'[ln(n^2)']]]</f>
        <v>23.908274776793569</v>
      </c>
      <c r="S2542" s="30">
        <f>$Q$1+$Q$2*Data[[#This Row],[MA'[ln(n*ln(n))']]]</f>
        <v>20.322211614072454</v>
      </c>
      <c r="T2542" s="31">
        <f>$O$3*Data[[#This Row],[Metcalfe
(n^2)]]</f>
        <v>8001840288.5200005</v>
      </c>
      <c r="U2542" s="31">
        <f t="shared" si="320"/>
        <v>13120309074.166666</v>
      </c>
      <c r="V2542" s="30">
        <f>LN(Data[[#This Row],[MA'[NVA']
30d]]/Data[[#This Row],[MA'[NVMetcalfe calc']]])</f>
        <v>-0.25919334349194234</v>
      </c>
      <c r="W2542" s="30">
        <f>$Q$3+Data[[#This Row],[NVM
(scaled)]]/((Data[[#This Row],[Upper Bound]]-Data[[#This Row],[Lower Bound]])/2)</f>
        <v>0.44544407238200134</v>
      </c>
      <c r="X2542" s="30">
        <f>(Data[[#This Row],[Upper Bound]]+Data[[#This Row],[Lower Bound]])/2</f>
        <v>22.11524319543301</v>
      </c>
      <c r="Y2542" s="29">
        <f>LN(Data[[#This Row],[NVActual]]/Data[[#This Row],[MA'[n^2']
30d]])</f>
        <v>-1.0161113679299383</v>
      </c>
      <c r="Z2542" s="29">
        <f>LN(Data[[#This Row],[NVActual]]/Data[[#This Row],[MA'[n*ln(n)']
30d]])</f>
        <v>8.4872765907832299</v>
      </c>
      <c r="AA2542" s="29">
        <f>LN(Data[[#This Row],[NVActual]]/Data[[#This Row],[MA'[n^1.5']]])</f>
        <v>4.9796094978239411</v>
      </c>
      <c r="AB2542" s="29">
        <f>LN(Data[[#This Row],[NVActual]]/Data[[#This Row],[Metcalfe
(n^2)]])</f>
        <v>-0.52162157849985014</v>
      </c>
      <c r="AC2542" s="26">
        <f>1+Data[[#This Row],[MA'[NVMetcalfe calc']]]/((Data[[#This Row],[NVM_norm
(scaled)]]-Data[[#This Row],[NV_fund.]])/2)</f>
        <v>-1210930381.8488271</v>
      </c>
    </row>
    <row r="2543" spans="1:29" x14ac:dyDescent="0.2">
      <c r="A2543" s="23">
        <v>41633</v>
      </c>
      <c r="B2543" s="24">
        <v>8257429632.9706402</v>
      </c>
      <c r="C2543" s="24">
        <f t="shared" si="313"/>
        <v>10187858570.537575</v>
      </c>
      <c r="D2543" s="25">
        <f>LN(Data[[#This Row],[NVActual]])</f>
        <v>22.834379193602917</v>
      </c>
      <c r="E2543" s="26">
        <v>127600</v>
      </c>
      <c r="F2543" s="40">
        <f>Data[[#This Row],[DAA 
(n)]]^2</f>
        <v>16281760000</v>
      </c>
      <c r="G2543" s="41">
        <f t="shared" si="314"/>
        <v>25892876538.666668</v>
      </c>
      <c r="H2543" s="28">
        <f>LN(Data[[#This Row],[Metcalfe
(n^2)]])</f>
        <v>23.513311299785652</v>
      </c>
      <c r="I2543" s="42">
        <f t="shared" si="315"/>
        <v>23.935888127469898</v>
      </c>
      <c r="J2543" s="40">
        <f>Data[[#This Row],[DAA 
(n)]]*LN(Data[[#This Row],[DAA 
(n)]])</f>
        <v>1500149.2609263246</v>
      </c>
      <c r="K2543" s="40">
        <f t="shared" si="316"/>
        <v>1909704.1732520736</v>
      </c>
      <c r="L2543" s="29">
        <f>LN(Data[[#This Row],[MA'[n*ln(n)']
30d]])</f>
        <v>14.462458904913086</v>
      </c>
      <c r="M2543" s="43">
        <f t="shared" si="317"/>
        <v>14.417788750333029</v>
      </c>
      <c r="N2543" s="40">
        <f>Data[[#This Row],[DAA 
(n)]]^1.5</f>
        <v>45580177.445902877</v>
      </c>
      <c r="O2543" s="40">
        <f t="shared" si="318"/>
        <v>64064928.72690963</v>
      </c>
      <c r="P2543" s="43">
        <f>LN(Data[[#This Row],[MA'[n^1.5']]])</f>
        <v>17.975407638413053</v>
      </c>
      <c r="Q2543" s="43">
        <f t="shared" si="319"/>
        <v>17.918878342116258</v>
      </c>
      <c r="R2543" s="30">
        <f>$O$1+$O$2*Data[[#This Row],[MA'[ln(n^2)']]]</f>
        <v>23.935888127469898</v>
      </c>
      <c r="S2543" s="30">
        <f>$Q$1+$Q$2*Data[[#This Row],[MA'[ln(n*ln(n))']]]</f>
        <v>20.309351438049497</v>
      </c>
      <c r="T2543" s="31">
        <f>$O$3*Data[[#This Row],[Metcalfe
(n^2)]]</f>
        <v>8466515200</v>
      </c>
      <c r="U2543" s="31">
        <f t="shared" si="320"/>
        <v>13464295800.106665</v>
      </c>
      <c r="V2543" s="30">
        <f>LN(Data[[#This Row],[MA'[NVA']
30d]]/Data[[#This Row],[MA'[NVMetcalfe calc']]])</f>
        <v>-0.27884475129650621</v>
      </c>
      <c r="W2543" s="30">
        <f>$Q$3+Data[[#This Row],[NVM
(scaled)]]/((Data[[#This Row],[Upper Bound]]-Data[[#This Row],[Lower Bound]])/2)</f>
        <v>0.4362198095996257</v>
      </c>
      <c r="X2543" s="30">
        <f>(Data[[#This Row],[Upper Bound]]+Data[[#This Row],[Lower Bound]])/2</f>
        <v>22.122619782759699</v>
      </c>
      <c r="Y2543" s="32">
        <f>LN(Data[[#This Row],[NVActual]]/Data[[#This Row],[MA'[n^2']
30d]])</f>
        <v>-1.1428545371022238</v>
      </c>
      <c r="Z2543" s="32">
        <f>LN(Data[[#This Row],[NVActual]]/Data[[#This Row],[MA'[n*ln(n)']
30d]])</f>
        <v>8.3719202886898305</v>
      </c>
      <c r="AA2543" s="32">
        <f>LN(Data[[#This Row],[NVActual]]/Data[[#This Row],[MA'[n^1.5']]])</f>
        <v>4.8589715551898651</v>
      </c>
      <c r="AB2543" s="32">
        <f>LN(Data[[#This Row],[NVActual]]/Data[[#This Row],[Metcalfe
(n^2)]])</f>
        <v>-0.67893210618273547</v>
      </c>
      <c r="AC2543" s="34">
        <f>1+Data[[#This Row],[MA'[NVMetcalfe calc']]]/((Data[[#This Row],[NVM_norm
(scaled)]]-Data[[#This Row],[NV_fund.]])/2)</f>
        <v>-1241727147.5143313</v>
      </c>
    </row>
    <row r="2544" spans="1:29" x14ac:dyDescent="0.2">
      <c r="A2544" s="23">
        <v>41632</v>
      </c>
      <c r="B2544" s="24">
        <v>7918485708.3955698</v>
      </c>
      <c r="C2544" s="24">
        <f t="shared" si="313"/>
        <v>10240139860.763519</v>
      </c>
      <c r="D2544" s="25">
        <f>LN(Data[[#This Row],[NVActual]])</f>
        <v>22.792465826057093</v>
      </c>
      <c r="E2544" s="26">
        <v>132367</v>
      </c>
      <c r="F2544" s="40">
        <f>Data[[#This Row],[DAA 
(n)]]^2</f>
        <v>17521022689</v>
      </c>
      <c r="G2544" s="41">
        <f t="shared" si="314"/>
        <v>26035125288.666668</v>
      </c>
      <c r="H2544" s="28">
        <f>LN(Data[[#This Row],[Metcalfe
(n^2)]])</f>
        <v>23.586667293410855</v>
      </c>
      <c r="I2544" s="42">
        <f t="shared" si="315"/>
        <v>23.943647382231138</v>
      </c>
      <c r="J2544" s="40">
        <f>Data[[#This Row],[DAA 
(n)]]*LN(Data[[#This Row],[DAA 
(n)]])</f>
        <v>1561048.1948134573</v>
      </c>
      <c r="K2544" s="40">
        <f t="shared" si="316"/>
        <v>1916432.5620532793</v>
      </c>
      <c r="L2544" s="29">
        <f>LN(Data[[#This Row],[MA'[n*ln(n)']
30d]])</f>
        <v>14.465975975108119</v>
      </c>
      <c r="M2544" s="43">
        <f t="shared" si="317"/>
        <v>14.408338526449681</v>
      </c>
      <c r="N2544" s="40">
        <f>Data[[#This Row],[DAA 
(n)]]^1.5</f>
        <v>48158127.146670245</v>
      </c>
      <c r="O2544" s="40">
        <f t="shared" si="318"/>
        <v>64354742.455898911</v>
      </c>
      <c r="P2544" s="43">
        <f>LN(Data[[#This Row],[MA'[n^1.5']]])</f>
        <v>17.979921187129225</v>
      </c>
      <c r="Q2544" s="43">
        <f t="shared" si="319"/>
        <v>17.90632325000238</v>
      </c>
      <c r="R2544" s="30">
        <f>$O$1+$O$2*Data[[#This Row],[MA'[ln(n^2)']]]</f>
        <v>23.943647382231138</v>
      </c>
      <c r="S2544" s="30">
        <f>$Q$1+$Q$2*Data[[#This Row],[MA'[ln(n*ln(n))']]]</f>
        <v>20.293758568641973</v>
      </c>
      <c r="T2544" s="31">
        <f>$O$3*Data[[#This Row],[Metcalfe
(n^2)]]</f>
        <v>9110931798.2800007</v>
      </c>
      <c r="U2544" s="31">
        <f t="shared" si="320"/>
        <v>13538265150.106665</v>
      </c>
      <c r="V2544" s="30">
        <f>LN(Data[[#This Row],[MA'[NVA']
30d]]/Data[[#This Row],[MA'[NVMetcalfe calc']]])</f>
        <v>-0.27920485371759646</v>
      </c>
      <c r="W2544" s="30">
        <f>$Q$3+Data[[#This Row],[NVM
(scaled)]]/((Data[[#This Row],[Upper Bound]]-Data[[#This Row],[Lower Bound]])/2)</f>
        <v>0.43700637856250923</v>
      </c>
      <c r="X2544" s="30">
        <f>(Data[[#This Row],[Upper Bound]]+Data[[#This Row],[Lower Bound]])/2</f>
        <v>22.118702975436555</v>
      </c>
      <c r="Y2544" s="29">
        <f>LN(Data[[#This Row],[NVActual]]/Data[[#This Row],[MA'[n^2']
30d]])</f>
        <v>-1.1902466098093558</v>
      </c>
      <c r="Z2544" s="29">
        <f>LN(Data[[#This Row],[NVActual]]/Data[[#This Row],[MA'[n*ln(n)']
30d]])</f>
        <v>8.3264898509489722</v>
      </c>
      <c r="AA2544" s="29">
        <f>LN(Data[[#This Row],[NVActual]]/Data[[#This Row],[MA'[n^1.5']]])</f>
        <v>4.8125446389278679</v>
      </c>
      <c r="AB2544" s="29">
        <f>LN(Data[[#This Row],[NVActual]]/Data[[#This Row],[Metcalfe
(n^2)]])</f>
        <v>-0.79420146735376462</v>
      </c>
      <c r="AC2544" s="26">
        <f>1+Data[[#This Row],[MA'[NVMetcalfe calc']]]/((Data[[#This Row],[NVM_norm
(scaled)]]-Data[[#This Row],[NV_fund.]])/2)</f>
        <v>-1248819720.2443736</v>
      </c>
    </row>
    <row r="2545" spans="1:29" x14ac:dyDescent="0.2">
      <c r="A2545" s="23">
        <v>41631</v>
      </c>
      <c r="B2545" s="24">
        <v>8004081993.8203802</v>
      </c>
      <c r="C2545" s="24">
        <f t="shared" si="313"/>
        <v>10299960767.467527</v>
      </c>
      <c r="D2545" s="25">
        <f>LN(Data[[#This Row],[NVActual]])</f>
        <v>22.803217497720922</v>
      </c>
      <c r="E2545" s="26">
        <v>151062</v>
      </c>
      <c r="F2545" s="40">
        <f>Data[[#This Row],[DAA 
(n)]]^2</f>
        <v>22819727844</v>
      </c>
      <c r="G2545" s="41">
        <f t="shared" si="314"/>
        <v>25963326975.566666</v>
      </c>
      <c r="H2545" s="28">
        <f>LN(Data[[#This Row],[Metcalfe
(n^2)]])</f>
        <v>23.850891255104141</v>
      </c>
      <c r="I2545" s="42">
        <f t="shared" si="315"/>
        <v>23.939274904441099</v>
      </c>
      <c r="J2545" s="40">
        <f>Data[[#This Row],[DAA 
(n)]]*LN(Data[[#This Row],[DAA 
(n)]])</f>
        <v>1801481.6673892708</v>
      </c>
      <c r="K2545" s="40">
        <f t="shared" si="316"/>
        <v>1912858.234380455</v>
      </c>
      <c r="L2545" s="29">
        <f>LN(Data[[#This Row],[MA'[n*ln(n)']
30d]])</f>
        <v>14.464109139236463</v>
      </c>
      <c r="M2545" s="43">
        <f t="shared" si="317"/>
        <v>14.398079607023393</v>
      </c>
      <c r="N2545" s="40">
        <f>Data[[#This Row],[DAA 
(n)]]^1.5</f>
        <v>58712807.185232848</v>
      </c>
      <c r="O2545" s="40">
        <f t="shared" si="318"/>
        <v>64204334.612173826</v>
      </c>
      <c r="P2545" s="43">
        <f>LN(Data[[#This Row],[MA'[n^1.5']]])</f>
        <v>17.977581283704577</v>
      </c>
      <c r="Q2545" s="43">
        <f t="shared" si="319"/>
        <v>17.892731609638435</v>
      </c>
      <c r="R2545" s="30">
        <f>$O$1+$O$2*Data[[#This Row],[MA'[ln(n^2)']]]</f>
        <v>23.939274904441099</v>
      </c>
      <c r="S2545" s="30">
        <f>$Q$1+$Q$2*Data[[#This Row],[MA'[ln(n*ln(n))']]]</f>
        <v>20.276831351588594</v>
      </c>
      <c r="T2545" s="31">
        <f>$O$3*Data[[#This Row],[Metcalfe
(n^2)]]</f>
        <v>11866258478.880001</v>
      </c>
      <c r="U2545" s="31">
        <f t="shared" si="320"/>
        <v>13500930027.294664</v>
      </c>
      <c r="V2545" s="30">
        <f>LN(Data[[#This Row],[MA'[NVA']
30d]]/Data[[#This Row],[MA'[NVMetcalfe calc']]])</f>
        <v>-0.2706184877376292</v>
      </c>
      <c r="W2545" s="30">
        <f>$Q$3+Data[[#This Row],[NVM
(scaled)]]/((Data[[#This Row],[Upper Bound]]-Data[[#This Row],[Lower Bound]])/2)</f>
        <v>0.44221970860036475</v>
      </c>
      <c r="X2545" s="30">
        <f>(Data[[#This Row],[Upper Bound]]+Data[[#This Row],[Lower Bound]])/2</f>
        <v>22.108053128014845</v>
      </c>
      <c r="Y2545" s="32">
        <f>LN(Data[[#This Row],[NVActual]]/Data[[#This Row],[MA'[n^2']
30d]])</f>
        <v>-1.1767333806143827</v>
      </c>
      <c r="Z2545" s="32">
        <f>LN(Data[[#This Row],[NVActual]]/Data[[#This Row],[MA'[n*ln(n)']
30d]])</f>
        <v>8.3391083584844594</v>
      </c>
      <c r="AA2545" s="32">
        <f>LN(Data[[#This Row],[NVActual]]/Data[[#This Row],[MA'[n^1.5']]])</f>
        <v>4.8256362140163453</v>
      </c>
      <c r="AB2545" s="32">
        <f>LN(Data[[#This Row],[NVActual]]/Data[[#This Row],[Metcalfe
(n^2)]])</f>
        <v>-1.0476737573832173</v>
      </c>
      <c r="AC2545" s="34">
        <f>1+Data[[#This Row],[MA'[NVMetcalfe calc']]]/((Data[[#This Row],[NVM_norm
(scaled)]]-Data[[#This Row],[NV_fund.]])/2)</f>
        <v>-1246287623.0151143</v>
      </c>
    </row>
    <row r="2546" spans="1:29" x14ac:dyDescent="0.2">
      <c r="A2546" s="23">
        <v>41630</v>
      </c>
      <c r="B2546" s="24">
        <v>7479382499.6531696</v>
      </c>
      <c r="C2546" s="24">
        <f t="shared" si="313"/>
        <v>10367693495.958759</v>
      </c>
      <c r="D2546" s="25">
        <f>LN(Data[[#This Row],[NVActual]])</f>
        <v>22.735416072002764</v>
      </c>
      <c r="E2546" s="26">
        <v>124146</v>
      </c>
      <c r="F2546" s="40">
        <f>Data[[#This Row],[DAA 
(n)]]^2</f>
        <v>15412229316</v>
      </c>
      <c r="G2546" s="41">
        <f t="shared" si="314"/>
        <v>25914829110.400002</v>
      </c>
      <c r="H2546" s="28">
        <f>LN(Data[[#This Row],[Metcalfe
(n^2)]])</f>
        <v>23.458427142654912</v>
      </c>
      <c r="I2546" s="42">
        <f t="shared" si="315"/>
        <v>23.937078868112657</v>
      </c>
      <c r="J2546" s="40">
        <f>Data[[#This Row],[DAA 
(n)]]*LN(Data[[#This Row],[DAA 
(n)]])</f>
        <v>1456134.9480260185</v>
      </c>
      <c r="K2546" s="40">
        <f t="shared" si="316"/>
        <v>1910751.9051478829</v>
      </c>
      <c r="L2546" s="29">
        <f>LN(Data[[#This Row],[MA'[n*ln(n)']
30d]])</f>
        <v>14.46300739017274</v>
      </c>
      <c r="M2546" s="43">
        <f t="shared" si="317"/>
        <v>14.387652336320851</v>
      </c>
      <c r="N2546" s="40">
        <f>Data[[#This Row],[DAA 
(n)]]^1.5</f>
        <v>43742046.370330423</v>
      </c>
      <c r="O2546" s="40">
        <f t="shared" si="318"/>
        <v>64109983.204361804</v>
      </c>
      <c r="P2546" s="43">
        <f>LN(Data[[#This Row],[MA'[n^1.5']]])</f>
        <v>17.976110653981841</v>
      </c>
      <c r="Q2546" s="43">
        <f t="shared" si="319"/>
        <v>17.878915542288471</v>
      </c>
      <c r="R2546" s="30">
        <f>$O$1+$O$2*Data[[#This Row],[MA'[ln(n^2)']]]</f>
        <v>23.937078868112657</v>
      </c>
      <c r="S2546" s="30">
        <f>$Q$1+$Q$2*Data[[#This Row],[MA'[ln(n*ln(n))']]]</f>
        <v>20.259626354929402</v>
      </c>
      <c r="T2546" s="31">
        <f>$O$3*Data[[#This Row],[Metcalfe
(n^2)]]</f>
        <v>8014359244.3200006</v>
      </c>
      <c r="U2546" s="31">
        <f t="shared" si="320"/>
        <v>13475711137.408001</v>
      </c>
      <c r="V2546" s="30">
        <f>LN(Data[[#This Row],[MA'[NVA']
30d]]/Data[[#This Row],[MA'[NVMetcalfe calc']]])</f>
        <v>-0.2621943133093031</v>
      </c>
      <c r="W2546" s="30">
        <f>$Q$3+Data[[#This Row],[NVM
(scaled)]]/((Data[[#This Row],[Upper Bound]]-Data[[#This Row],[Lower Bound]])/2)</f>
        <v>0.44740437850965253</v>
      </c>
      <c r="X2546" s="30">
        <f>(Data[[#This Row],[Upper Bound]]+Data[[#This Row],[Lower Bound]])/2</f>
        <v>22.09835261152103</v>
      </c>
      <c r="Y2546" s="29">
        <f>LN(Data[[#This Row],[NVActual]]/Data[[#This Row],[MA'[n^2']
30d]])</f>
        <v>-1.2426651223285761</v>
      </c>
      <c r="Z2546" s="29">
        <f>LN(Data[[#This Row],[NVActual]]/Data[[#This Row],[MA'[n*ln(n)']
30d]])</f>
        <v>8.272408681830024</v>
      </c>
      <c r="AA2546" s="29">
        <f>LN(Data[[#This Row],[NVActual]]/Data[[#This Row],[MA'[n^1.5']]])</f>
        <v>4.759305418020924</v>
      </c>
      <c r="AB2546" s="29">
        <f>LN(Data[[#This Row],[NVActual]]/Data[[#This Row],[Metcalfe
(n^2)]])</f>
        <v>-0.72301107065214787</v>
      </c>
      <c r="AC2546" s="26">
        <f>1+Data[[#This Row],[MA'[NVMetcalfe calc']]]/((Data[[#This Row],[NVM_norm
(scaled)]]-Data[[#This Row],[NV_fund.]])/2)</f>
        <v>-1244814867.3725061</v>
      </c>
    </row>
    <row r="2547" spans="1:29" x14ac:dyDescent="0.2">
      <c r="A2547" s="23">
        <v>41629</v>
      </c>
      <c r="B2547" s="24">
        <v>7258204826.3171797</v>
      </c>
      <c r="C2547" s="24">
        <f t="shared" si="313"/>
        <v>10440220358.351105</v>
      </c>
      <c r="D2547" s="25">
        <f>LN(Data[[#This Row],[NVActual]])</f>
        <v>22.705398366104752</v>
      </c>
      <c r="E2547" s="26">
        <v>124307</v>
      </c>
      <c r="F2547" s="40">
        <f>Data[[#This Row],[DAA 
(n)]]^2</f>
        <v>15452230249</v>
      </c>
      <c r="G2547" s="41">
        <f t="shared" si="314"/>
        <v>26349058543.900002</v>
      </c>
      <c r="H2547" s="28">
        <f>LN(Data[[#This Row],[Metcalfe
(n^2)]])</f>
        <v>23.461019182558402</v>
      </c>
      <c r="I2547" s="42">
        <f t="shared" si="315"/>
        <v>23.957499004325907</v>
      </c>
      <c r="J2547" s="40">
        <f>Data[[#This Row],[DAA 
(n)]]*LN(Data[[#This Row],[DAA 
(n)]])</f>
        <v>1458184.4557631437</v>
      </c>
      <c r="K2547" s="40">
        <f t="shared" si="316"/>
        <v>1929869.3174709522</v>
      </c>
      <c r="L2547" s="29">
        <f>LN(Data[[#This Row],[MA'[n*ln(n)']
30d]])</f>
        <v>14.472962847433617</v>
      </c>
      <c r="M2547" s="43">
        <f t="shared" si="317"/>
        <v>14.376913100444508</v>
      </c>
      <c r="N2547" s="40">
        <f>Data[[#This Row],[DAA 
(n)]]^1.5</f>
        <v>43827164.927273594</v>
      </c>
      <c r="O2547" s="40">
        <f t="shared" si="318"/>
        <v>64960340.011303969</v>
      </c>
      <c r="P2547" s="43">
        <f>LN(Data[[#This Row],[MA'[n^1.5']]])</f>
        <v>17.989287487968159</v>
      </c>
      <c r="Q2547" s="43">
        <f t="shared" si="319"/>
        <v>17.864662371969889</v>
      </c>
      <c r="R2547" s="30">
        <f>$O$1+$O$2*Data[[#This Row],[MA'[ln(n^2)']]]</f>
        <v>23.957499004325907</v>
      </c>
      <c r="S2547" s="30">
        <f>$Q$1+$Q$2*Data[[#This Row],[MA'[ln(n*ln(n))']]]</f>
        <v>20.241906615733438</v>
      </c>
      <c r="T2547" s="31">
        <f>$O$3*Data[[#This Row],[Metcalfe
(n^2)]]</f>
        <v>8035159729.4800005</v>
      </c>
      <c r="U2547" s="31">
        <f t="shared" si="320"/>
        <v>13701510442.827999</v>
      </c>
      <c r="V2547" s="30">
        <f>LN(Data[[#This Row],[MA'[NVA']
30d]]/Data[[#This Row],[MA'[NVMetcalfe calc']]])</f>
        <v>-0.2718403887046712</v>
      </c>
      <c r="W2547" s="30">
        <f>$Q$3+Data[[#This Row],[NVM
(scaled)]]/((Data[[#This Row],[Upper Bound]]-Data[[#This Row],[Lower Bound]])/2)</f>
        <v>0.44367588245725248</v>
      </c>
      <c r="X2547" s="30">
        <f>(Data[[#This Row],[Upper Bound]]+Data[[#This Row],[Lower Bound]])/2</f>
        <v>22.099702810029672</v>
      </c>
      <c r="Y2547" s="32">
        <f>LN(Data[[#This Row],[NVActual]]/Data[[#This Row],[MA'[n^2']
30d]])</f>
        <v>-1.2893000163064861</v>
      </c>
      <c r="Z2547" s="32">
        <f>LN(Data[[#This Row],[NVActual]]/Data[[#This Row],[MA'[n*ln(n)']
30d]])</f>
        <v>8.2324355186711369</v>
      </c>
      <c r="AA2547" s="32">
        <f>LN(Data[[#This Row],[NVActual]]/Data[[#This Row],[MA'[n^1.5']]])</f>
        <v>4.7161108781365932</v>
      </c>
      <c r="AB2547" s="32">
        <f>LN(Data[[#This Row],[NVActual]]/Data[[#This Row],[Metcalfe
(n^2)]])</f>
        <v>-0.7556208164536492</v>
      </c>
      <c r="AC2547" s="34">
        <f>1+Data[[#This Row],[MA'[NVMetcalfe calc']]]/((Data[[#This Row],[NVM_norm
(scaled)]]-Data[[#This Row],[NV_fund.]])/2)</f>
        <v>-1265376190.9166491</v>
      </c>
    </row>
    <row r="2548" spans="1:29" x14ac:dyDescent="0.2">
      <c r="A2548" s="23">
        <v>41628</v>
      </c>
      <c r="B2548" s="24">
        <v>7294490540.9855404</v>
      </c>
      <c r="C2548" s="24">
        <f t="shared" si="313"/>
        <v>10487086653.664095</v>
      </c>
      <c r="D2548" s="25">
        <f>LN(Data[[#This Row],[NVActual]])</f>
        <v>22.710385179742989</v>
      </c>
      <c r="E2548" s="26">
        <v>158569</v>
      </c>
      <c r="F2548" s="40">
        <f>Data[[#This Row],[DAA 
(n)]]^2</f>
        <v>25144127761</v>
      </c>
      <c r="G2548" s="41">
        <f t="shared" si="314"/>
        <v>27070989855.599998</v>
      </c>
      <c r="H2548" s="28">
        <f>LN(Data[[#This Row],[Metcalfe
(n^2)]])</f>
        <v>23.947890217601216</v>
      </c>
      <c r="I2548" s="42">
        <f t="shared" si="315"/>
        <v>23.986703594314136</v>
      </c>
      <c r="J2548" s="40">
        <f>Data[[#This Row],[DAA 
(n)]]*LN(Data[[#This Row],[DAA 
(n)]])</f>
        <v>1898696.5019574037</v>
      </c>
      <c r="K2548" s="40">
        <f t="shared" si="316"/>
        <v>1959401.6673086474</v>
      </c>
      <c r="L2548" s="29">
        <f>LN(Data[[#This Row],[MA'[n*ln(n)']
30d]])</f>
        <v>14.488149712820482</v>
      </c>
      <c r="M2548" s="43">
        <f t="shared" si="317"/>
        <v>14.365215004279539</v>
      </c>
      <c r="N2548" s="40">
        <f>Data[[#This Row],[DAA 
(n)]]^1.5</f>
        <v>63143322.64724452</v>
      </c>
      <c r="O2548" s="40">
        <f t="shared" si="318"/>
        <v>66317807.383891225</v>
      </c>
      <c r="P2548" s="43">
        <f>LN(Data[[#This Row],[MA'[n^1.5']]])</f>
        <v>18.009969007085118</v>
      </c>
      <c r="Q2548" s="43">
        <f t="shared" si="319"/>
        <v>17.849064626612016</v>
      </c>
      <c r="R2548" s="30">
        <f>$O$1+$O$2*Data[[#This Row],[MA'[ln(n^2)']]]</f>
        <v>23.986703594314136</v>
      </c>
      <c r="S2548" s="30">
        <f>$Q$1+$Q$2*Data[[#This Row],[MA'[ln(n*ln(n))']]]</f>
        <v>20.222604757061237</v>
      </c>
      <c r="T2548" s="31">
        <f>$O$3*Data[[#This Row],[Metcalfe
(n^2)]]</f>
        <v>13074946435.720001</v>
      </c>
      <c r="U2548" s="31">
        <f t="shared" si="320"/>
        <v>14076914724.911999</v>
      </c>
      <c r="V2548" s="30">
        <f>LN(Data[[#This Row],[MA'[NVA']
30d]]/Data[[#This Row],[MA'[NVMetcalfe calc']]])</f>
        <v>-0.29439154428907027</v>
      </c>
      <c r="W2548" s="30">
        <f>$Q$3+Data[[#This Row],[NVM
(scaled)]]/((Data[[#This Row],[Upper Bound]]-Data[[#This Row],[Lower Bound]])/2)</f>
        <v>0.43357926982389117</v>
      </c>
      <c r="X2548" s="30">
        <f>(Data[[#This Row],[Upper Bound]]+Data[[#This Row],[Lower Bound]])/2</f>
        <v>22.104654175687685</v>
      </c>
      <c r="Y2548" s="29">
        <f>LN(Data[[#This Row],[NVActual]]/Data[[#This Row],[MA'[n^2']
30d]])</f>
        <v>-1.3113433266775332</v>
      </c>
      <c r="Z2548" s="29">
        <f>LN(Data[[#This Row],[NVActual]]/Data[[#This Row],[MA'[n*ln(n)']
30d]])</f>
        <v>8.2222354669225055</v>
      </c>
      <c r="AA2548" s="29">
        <f>LN(Data[[#This Row],[NVActual]]/Data[[#This Row],[MA'[n^1.5']]])</f>
        <v>4.7004161726578682</v>
      </c>
      <c r="AB2548" s="29">
        <f>LN(Data[[#This Row],[NVActual]]/Data[[#This Row],[Metcalfe
(n^2)]])</f>
        <v>-1.2375050378582273</v>
      </c>
      <c r="AC2548" s="26">
        <f>1+Data[[#This Row],[MA'[NVMetcalfe calc']]]/((Data[[#This Row],[NVM_norm
(scaled)]]-Data[[#This Row],[NV_fund.]])/2)</f>
        <v>-1299143192.0405118</v>
      </c>
    </row>
    <row r="2549" spans="1:29" x14ac:dyDescent="0.2">
      <c r="A2549" s="23">
        <v>41627</v>
      </c>
      <c r="B2549" s="24">
        <v>8328197861.4373198</v>
      </c>
      <c r="C2549" s="24">
        <f t="shared" si="313"/>
        <v>10482411749.588888</v>
      </c>
      <c r="D2549" s="25">
        <f>LN(Data[[#This Row],[NVActual]])</f>
        <v>22.842912926554817</v>
      </c>
      <c r="E2549" s="26">
        <v>157818</v>
      </c>
      <c r="F2549" s="40">
        <f>Data[[#This Row],[DAA 
(n)]]^2</f>
        <v>24906521124</v>
      </c>
      <c r="G2549" s="41">
        <f t="shared" si="314"/>
        <v>27098195559.700001</v>
      </c>
      <c r="H2549" s="28">
        <f>LN(Data[[#This Row],[Metcalfe
(n^2)]])</f>
        <v>23.938395498659332</v>
      </c>
      <c r="I2549" s="42">
        <f t="shared" si="315"/>
        <v>23.987768395126338</v>
      </c>
      <c r="J2549" s="40">
        <f>Data[[#This Row],[DAA 
(n)]]*LN(Data[[#This Row],[DAA 
(n)]])</f>
        <v>1888954.8504037093</v>
      </c>
      <c r="K2549" s="40">
        <f t="shared" si="316"/>
        <v>1960506.431455638</v>
      </c>
      <c r="L2549" s="29">
        <f>LN(Data[[#This Row],[MA'[n*ln(n)']
30d]])</f>
        <v>14.488713381227193</v>
      </c>
      <c r="M2549" s="43">
        <f t="shared" si="317"/>
        <v>14.35213343232337</v>
      </c>
      <c r="N2549" s="40">
        <f>Data[[#This Row],[DAA 
(n)]]^1.5</f>
        <v>62695273.751276009</v>
      </c>
      <c r="O2549" s="40">
        <f t="shared" si="318"/>
        <v>66368842.589916453</v>
      </c>
      <c r="P2549" s="43">
        <f>LN(Data[[#This Row],[MA'[n^1.5']]])</f>
        <v>18.010738266216343</v>
      </c>
      <c r="Q2549" s="43">
        <f t="shared" si="319"/>
        <v>17.831447766468674</v>
      </c>
      <c r="R2549" s="30">
        <f>$O$1+$O$2*Data[[#This Row],[MA'[ln(n^2)']]]</f>
        <v>23.987768395126338</v>
      </c>
      <c r="S2549" s="30">
        <f>$Q$1+$Q$2*Data[[#This Row],[MA'[ln(n*ln(n))']]]</f>
        <v>20.20102016333356</v>
      </c>
      <c r="T2549" s="31">
        <f>$O$3*Data[[#This Row],[Metcalfe
(n^2)]]</f>
        <v>12951390984.48</v>
      </c>
      <c r="U2549" s="31">
        <f t="shared" si="320"/>
        <v>14091061691.044001</v>
      </c>
      <c r="V2549" s="30">
        <f>LN(Data[[#This Row],[MA'[NVA']
30d]]/Data[[#This Row],[MA'[NVMetcalfe calc']]])</f>
        <v>-0.29584189255433269</v>
      </c>
      <c r="W2549" s="30">
        <f>$Q$3+Data[[#This Row],[NVM
(scaled)]]/((Data[[#This Row],[Upper Bound]]-Data[[#This Row],[Lower Bound]])/2)</f>
        <v>0.43374884494801974</v>
      </c>
      <c r="X2549" s="30">
        <f>(Data[[#This Row],[Upper Bound]]+Data[[#This Row],[Lower Bound]])/2</f>
        <v>22.094394279229949</v>
      </c>
      <c r="Y2549" s="32">
        <f>LN(Data[[#This Row],[NVActual]]/Data[[#This Row],[MA'[n^2']
30d]])</f>
        <v>-1.1798200515474875</v>
      </c>
      <c r="Z2549" s="32">
        <f>LN(Data[[#This Row],[NVActual]]/Data[[#This Row],[MA'[n*ln(n)']
30d]])</f>
        <v>8.3541995453276243</v>
      </c>
      <c r="AA2549" s="32">
        <f>LN(Data[[#This Row],[NVActual]]/Data[[#This Row],[MA'[n^1.5']]])</f>
        <v>4.832174660338473</v>
      </c>
      <c r="AB2549" s="32">
        <f>LN(Data[[#This Row],[NVActual]]/Data[[#This Row],[Metcalfe
(n^2)]])</f>
        <v>-1.0954825721045145</v>
      </c>
      <c r="AC2549" s="34">
        <f>1+Data[[#This Row],[MA'[NVMetcalfe calc']]]/((Data[[#This Row],[NVM_norm
(scaled)]]-Data[[#This Row],[NV_fund.]])/2)</f>
        <v>-1301074958.5432019</v>
      </c>
    </row>
    <row r="2550" spans="1:29" x14ac:dyDescent="0.2">
      <c r="A2550" s="23">
        <v>41626</v>
      </c>
      <c r="B2550" s="24">
        <v>6388681645.9221802</v>
      </c>
      <c r="C2550" s="24">
        <f t="shared" si="313"/>
        <v>10423793307.734205</v>
      </c>
      <c r="D2550" s="25">
        <f>LN(Data[[#This Row],[NVActual]])</f>
        <v>22.577793768857802</v>
      </c>
      <c r="E2550" s="26">
        <v>181410</v>
      </c>
      <c r="F2550" s="40">
        <f>Data[[#This Row],[DAA 
(n)]]^2</f>
        <v>32909588100</v>
      </c>
      <c r="G2550" s="41">
        <f t="shared" si="314"/>
        <v>27672093442.233334</v>
      </c>
      <c r="H2550" s="28">
        <f>LN(Data[[#This Row],[Metcalfe
(n^2)]])</f>
        <v>24.217029883870737</v>
      </c>
      <c r="I2550" s="42">
        <f t="shared" si="315"/>
        <v>24.005284232174752</v>
      </c>
      <c r="J2550" s="40">
        <f>Data[[#This Row],[DAA 
(n)]]*LN(Data[[#This Row],[DAA 
(n)]])</f>
        <v>2196605.6956164953</v>
      </c>
      <c r="K2550" s="40">
        <f t="shared" si="316"/>
        <v>1981224.0165091702</v>
      </c>
      <c r="L2550" s="29">
        <f>LN(Data[[#This Row],[MA'[n*ln(n)']
30d]])</f>
        <v>14.499225401826042</v>
      </c>
      <c r="M2550" s="43">
        <f t="shared" si="317"/>
        <v>14.338339756295539</v>
      </c>
      <c r="N2550" s="40">
        <f>Data[[#This Row],[DAA 
(n)]]^1.5</f>
        <v>77266605.834739506</v>
      </c>
      <c r="O2550" s="40">
        <f t="shared" si="318"/>
        <v>67378358.208057582</v>
      </c>
      <c r="P2550" s="43">
        <f>LN(Data[[#This Row],[MA'[n^1.5']]])</f>
        <v>18.025834429484611</v>
      </c>
      <c r="Q2550" s="43">
        <f t="shared" si="319"/>
        <v>17.812811926780295</v>
      </c>
      <c r="R2550" s="30">
        <f>$O$1+$O$2*Data[[#This Row],[MA'[ln(n^2)']]]</f>
        <v>24.005284232174752</v>
      </c>
      <c r="S2550" s="30">
        <f>$Q$1+$Q$2*Data[[#This Row],[MA'[ln(n*ln(n))']]]</f>
        <v>20.17826059788764</v>
      </c>
      <c r="T2550" s="31">
        <f>$O$3*Data[[#This Row],[Metcalfe
(n^2)]]</f>
        <v>17112985812</v>
      </c>
      <c r="U2550" s="31">
        <f t="shared" si="320"/>
        <v>14389488589.961334</v>
      </c>
      <c r="V2550" s="30">
        <f>LN(Data[[#This Row],[MA'[NVA']
30d]]/Data[[#This Row],[MA'[NVMetcalfe calc']]])</f>
        <v>-0.32240696987397421</v>
      </c>
      <c r="W2550" s="30">
        <f>$Q$3+Data[[#This Row],[NVM
(scaled)]]/((Data[[#This Row],[Upper Bound]]-Data[[#This Row],[Lower Bound]])/2)</f>
        <v>0.42151033247588954</v>
      </c>
      <c r="X2550" s="30">
        <f>(Data[[#This Row],[Upper Bound]]+Data[[#This Row],[Lower Bound]])/2</f>
        <v>22.091772415031194</v>
      </c>
      <c r="Y2550" s="29">
        <f>LN(Data[[#This Row],[NVActual]]/Data[[#This Row],[MA'[n^2']
30d]])</f>
        <v>-1.465896516496952</v>
      </c>
      <c r="Z2550" s="29">
        <f>LN(Data[[#This Row],[NVActual]]/Data[[#This Row],[MA'[n*ln(n)']
30d]])</f>
        <v>8.0785683670317585</v>
      </c>
      <c r="AA2550" s="29">
        <f>LN(Data[[#This Row],[NVActual]]/Data[[#This Row],[MA'[n^1.5']]])</f>
        <v>4.5519593393731901</v>
      </c>
      <c r="AB2550" s="29">
        <f>LN(Data[[#This Row],[NVActual]]/Data[[#This Row],[Metcalfe
(n^2)]])</f>
        <v>-1.639236115012936</v>
      </c>
      <c r="AC2550" s="26">
        <f>1+Data[[#This Row],[MA'[NVMetcalfe calc']]]/((Data[[#This Row],[NVM_norm
(scaled)]]-Data[[#This Row],[NV_fund.]])/2)</f>
        <v>-1328040106.2347863</v>
      </c>
    </row>
    <row r="2551" spans="1:29" x14ac:dyDescent="0.2">
      <c r="A2551" s="23">
        <v>41625</v>
      </c>
      <c r="B2551" s="24">
        <v>8285733865.8571196</v>
      </c>
      <c r="C2551" s="24">
        <f t="shared" si="313"/>
        <v>10474145216.059681</v>
      </c>
      <c r="D2551" s="25">
        <f>LN(Data[[#This Row],[NVActual]])</f>
        <v>22.83780106155541</v>
      </c>
      <c r="E2551" s="26">
        <v>156115</v>
      </c>
      <c r="F2551" s="40">
        <f>Data[[#This Row],[DAA 
(n)]]^2</f>
        <v>24371893225</v>
      </c>
      <c r="G2551" s="41">
        <f t="shared" si="314"/>
        <v>27554143985.566666</v>
      </c>
      <c r="H2551" s="28">
        <f>LN(Data[[#This Row],[Metcalfe
(n^2)]])</f>
        <v>23.916696388271035</v>
      </c>
      <c r="I2551" s="42">
        <f t="shared" si="315"/>
        <v>24.001492475527265</v>
      </c>
      <c r="J2551" s="40">
        <f>Data[[#This Row],[DAA 
(n)]]*LN(Data[[#This Row],[DAA 
(n)]])</f>
        <v>1866877.5283274662</v>
      </c>
      <c r="K2551" s="40">
        <f t="shared" si="316"/>
        <v>1976850.8207197934</v>
      </c>
      <c r="L2551" s="29">
        <f>LN(Data[[#This Row],[MA'[n*ln(n)']
30d]])</f>
        <v>14.497015641905495</v>
      </c>
      <c r="M2551" s="43">
        <f t="shared" si="317"/>
        <v>14.32266858617229</v>
      </c>
      <c r="N2551" s="40">
        <f>Data[[#This Row],[DAA 
(n)]]^1.5</f>
        <v>61683207.689134263</v>
      </c>
      <c r="O2551" s="40">
        <f t="shared" si="318"/>
        <v>67167738.287962511</v>
      </c>
      <c r="P2551" s="43">
        <f>LN(Data[[#This Row],[MA'[n^1.5']]])</f>
        <v>18.022703605215121</v>
      </c>
      <c r="Q2551" s="43">
        <f t="shared" si="319"/>
        <v>17.791406074993457</v>
      </c>
      <c r="R2551" s="30">
        <f>$O$1+$O$2*Data[[#This Row],[MA'[ln(n^2)']]]</f>
        <v>24.001492475527265</v>
      </c>
      <c r="S2551" s="30">
        <f>$Q$1+$Q$2*Data[[#This Row],[MA'[ln(n*ln(n))']]]</f>
        <v>20.152403167184275</v>
      </c>
      <c r="T2551" s="31">
        <f>$O$3*Data[[#This Row],[Metcalfe
(n^2)]]</f>
        <v>12673384477</v>
      </c>
      <c r="U2551" s="31">
        <f t="shared" si="320"/>
        <v>14328154872.494667</v>
      </c>
      <c r="V2551" s="30">
        <f>LN(Data[[#This Row],[MA'[NVA']
30d]]/Data[[#This Row],[MA'[NVMetcalfe calc']]])</f>
        <v>-0.31331661358666185</v>
      </c>
      <c r="W2551" s="30">
        <f>$Q$3+Data[[#This Row],[NVM
(scaled)]]/((Data[[#This Row],[Upper Bound]]-Data[[#This Row],[Lower Bound]])/2)</f>
        <v>0.42719961347348268</v>
      </c>
      <c r="X2551" s="30">
        <f>(Data[[#This Row],[Upper Bound]]+Data[[#This Row],[Lower Bound]])/2</f>
        <v>22.07694782135577</v>
      </c>
      <c r="Y2551" s="32">
        <f>LN(Data[[#This Row],[NVActual]]/Data[[#This Row],[MA'[n^2']
30d]])</f>
        <v>-1.2016177165774069</v>
      </c>
      <c r="Z2551" s="32">
        <f>LN(Data[[#This Row],[NVActual]]/Data[[#This Row],[MA'[n*ln(n)']
30d]])</f>
        <v>8.3407854196499169</v>
      </c>
      <c r="AA2551" s="32">
        <f>LN(Data[[#This Row],[NVActual]]/Data[[#This Row],[MA'[n^1.5']]])</f>
        <v>4.8150974563402924</v>
      </c>
      <c r="AB2551" s="32">
        <f>LN(Data[[#This Row],[NVActual]]/Data[[#This Row],[Metcalfe
(n^2)]])</f>
        <v>-1.0788953267156236</v>
      </c>
      <c r="AC2551" s="34">
        <f>1+Data[[#This Row],[MA'[NVMetcalfe calc']]]/((Data[[#This Row],[NVM_norm
(scaled)]]-Data[[#This Row],[NV_fund.]])/2)</f>
        <v>-1323632471.2961943</v>
      </c>
    </row>
    <row r="2552" spans="1:29" x14ac:dyDescent="0.2">
      <c r="A2552" s="23">
        <v>41624</v>
      </c>
      <c r="B2552" s="24">
        <v>8224848384.4985905</v>
      </c>
      <c r="C2552" s="24">
        <f t="shared" si="313"/>
        <v>10392170655.609344</v>
      </c>
      <c r="D2552" s="25">
        <f>LN(Data[[#This Row],[NVActual]])</f>
        <v>22.830425699932334</v>
      </c>
      <c r="E2552" s="26">
        <v>180233</v>
      </c>
      <c r="F2552" s="40">
        <f>Data[[#This Row],[DAA 
(n)]]^2</f>
        <v>32483934289</v>
      </c>
      <c r="G2552" s="41">
        <f t="shared" si="314"/>
        <v>27138376968.866665</v>
      </c>
      <c r="H2552" s="28">
        <f>LN(Data[[#This Row],[Metcalfe
(n^2)]])</f>
        <v>24.204011474491729</v>
      </c>
      <c r="I2552" s="42">
        <f t="shared" si="315"/>
        <v>23.977592940715454</v>
      </c>
      <c r="J2552" s="40">
        <f>Data[[#This Row],[DAA 
(n)]]*LN(Data[[#This Row],[DAA 
(n)]])</f>
        <v>2181180.8000410339</v>
      </c>
      <c r="K2552" s="40">
        <f t="shared" si="316"/>
        <v>1956799.4165044629</v>
      </c>
      <c r="L2552" s="29">
        <f>LN(Data[[#This Row],[MA'[n*ln(n)']
30d]])</f>
        <v>14.486820745726357</v>
      </c>
      <c r="M2552" s="43">
        <f t="shared" si="317"/>
        <v>14.306205180871633</v>
      </c>
      <c r="N2552" s="40">
        <f>Data[[#This Row],[DAA 
(n)]]^1.5</f>
        <v>76515860.634964719</v>
      </c>
      <c r="O2552" s="40">
        <f t="shared" si="318"/>
        <v>66312535.619339071</v>
      </c>
      <c r="P2552" s="43">
        <f>LN(Data[[#This Row],[MA'[n^1.5']]])</f>
        <v>18.009889511481994</v>
      </c>
      <c r="Q2552" s="43">
        <f t="shared" si="319"/>
        <v>17.768801676397199</v>
      </c>
      <c r="R2552" s="30">
        <f>$O$1+$O$2*Data[[#This Row],[MA'[ln(n^2)']]]</f>
        <v>23.977592940715454</v>
      </c>
      <c r="S2552" s="30">
        <f>$Q$1+$Q$2*Data[[#This Row],[MA'[ln(n*ln(n))']]]</f>
        <v>20.12523854843819</v>
      </c>
      <c r="T2552" s="31">
        <f>$O$3*Data[[#This Row],[Metcalfe
(n^2)]]</f>
        <v>16891645830.280001</v>
      </c>
      <c r="U2552" s="31">
        <f t="shared" si="320"/>
        <v>14111956023.810667</v>
      </c>
      <c r="V2552" s="30">
        <f>LN(Data[[#This Row],[MA'[NVA']
30d]]/Data[[#This Row],[MA'[NVMetcalfe calc']]])</f>
        <v>-0.3059696819741704</v>
      </c>
      <c r="W2552" s="30">
        <f>$Q$3+Data[[#This Row],[NVM
(scaled)]]/((Data[[#This Row],[Upper Bound]]-Data[[#This Row],[Lower Bound]])/2)</f>
        <v>0.43115185114456672</v>
      </c>
      <c r="X2552" s="30">
        <f>(Data[[#This Row],[Upper Bound]]+Data[[#This Row],[Lower Bound]])/2</f>
        <v>22.051415744576822</v>
      </c>
      <c r="Y2552" s="29">
        <f>LN(Data[[#This Row],[NVActual]]/Data[[#This Row],[MA'[n^2']
30d]])</f>
        <v>-1.1937889874537511</v>
      </c>
      <c r="Z2552" s="29">
        <f>LN(Data[[#This Row],[NVActual]]/Data[[#This Row],[MA'[n*ln(n)']
30d]])</f>
        <v>8.3436049542059791</v>
      </c>
      <c r="AA2552" s="29">
        <f>LN(Data[[#This Row],[NVActual]]/Data[[#This Row],[MA'[n^1.5']]])</f>
        <v>4.8205361884503422</v>
      </c>
      <c r="AB2552" s="29">
        <f>LN(Data[[#This Row],[NVActual]]/Data[[#This Row],[Metcalfe
(n^2)]])</f>
        <v>-1.3735857745593949</v>
      </c>
      <c r="AC2552" s="26">
        <f>1+Data[[#This Row],[MA'[NVMetcalfe calc']]]/((Data[[#This Row],[NVM_norm
(scaled)]]-Data[[#This Row],[NV_fund.]])/2)</f>
        <v>-1305437906.0828602</v>
      </c>
    </row>
    <row r="2553" spans="1:29" x14ac:dyDescent="0.2">
      <c r="A2553" s="23">
        <v>41623</v>
      </c>
      <c r="B2553" s="24">
        <v>10479266163.2626</v>
      </c>
      <c r="C2553" s="24">
        <f t="shared" si="313"/>
        <v>10292334445.461208</v>
      </c>
      <c r="D2553" s="25">
        <f>LN(Data[[#This Row],[NVActual]])</f>
        <v>23.072664490798164</v>
      </c>
      <c r="E2553" s="26">
        <v>141277</v>
      </c>
      <c r="F2553" s="40">
        <f>Data[[#This Row],[DAA 
(n)]]^2</f>
        <v>19959190729</v>
      </c>
      <c r="G2553" s="41">
        <f t="shared" si="314"/>
        <v>26410071346.733334</v>
      </c>
      <c r="H2553" s="28">
        <f>LN(Data[[#This Row],[Metcalfe
(n^2)]])</f>
        <v>23.716955562368494</v>
      </c>
      <c r="I2553" s="42">
        <f t="shared" si="315"/>
        <v>23.940372366474858</v>
      </c>
      <c r="J2553" s="40">
        <f>Data[[#This Row],[DAA 
(n)]]*LN(Data[[#This Row],[DAA 
(n)]])</f>
        <v>1675330.1654923668</v>
      </c>
      <c r="K2553" s="40">
        <f t="shared" si="316"/>
        <v>1923774.8486989306</v>
      </c>
      <c r="L2553" s="29">
        <f>LN(Data[[#This Row],[MA'[n*ln(n)']
30d]])</f>
        <v>14.469799880854367</v>
      </c>
      <c r="M2553" s="43">
        <f t="shared" si="317"/>
        <v>14.289803581747048</v>
      </c>
      <c r="N2553" s="40">
        <f>Data[[#This Row],[DAA 
(n)]]^1.5</f>
        <v>53101549.776074566</v>
      </c>
      <c r="O2553" s="40">
        <f t="shared" si="318"/>
        <v>64865894.106235951</v>
      </c>
      <c r="P2553" s="43">
        <f>LN(Data[[#This Row],[MA'[n^1.5']]])</f>
        <v>17.987832529001338</v>
      </c>
      <c r="Q2553" s="43">
        <f t="shared" si="319"/>
        <v>17.746255815203281</v>
      </c>
      <c r="R2553" s="30">
        <f>$O$1+$O$2*Data[[#This Row],[MA'[ln(n^2)']]]</f>
        <v>23.940372366474858</v>
      </c>
      <c r="S2553" s="30">
        <f>$Q$1+$Q$2*Data[[#This Row],[MA'[ln(n*ln(n))']]]</f>
        <v>20.098175909882627</v>
      </c>
      <c r="T2553" s="31">
        <f>$O$3*Data[[#This Row],[Metcalfe
(n^2)]]</f>
        <v>10378779179.08</v>
      </c>
      <c r="U2553" s="31">
        <f t="shared" si="320"/>
        <v>13733237100.301334</v>
      </c>
      <c r="V2553" s="30">
        <f>LN(Data[[#This Row],[MA'[NVA']
30d]]/Data[[#This Row],[MA'[NVMetcalfe calc']]])</f>
        <v>-0.28841957083919945</v>
      </c>
      <c r="W2553" s="30">
        <f>$Q$3+Data[[#This Row],[NVM
(scaled)]]/((Data[[#This Row],[Upper Bound]]-Data[[#This Row],[Lower Bound]])/2)</f>
        <v>0.4398673484827435</v>
      </c>
      <c r="X2553" s="30">
        <f>(Data[[#This Row],[Upper Bound]]+Data[[#This Row],[Lower Bound]])/2</f>
        <v>22.019274138178744</v>
      </c>
      <c r="Y2553" s="32">
        <f>LN(Data[[#This Row],[NVActual]]/Data[[#This Row],[MA'[n^2']
30d]])</f>
        <v>-0.92434677395811882</v>
      </c>
      <c r="Z2553" s="32">
        <f>LN(Data[[#This Row],[NVActual]]/Data[[#This Row],[MA'[n*ln(n)']
30d]])</f>
        <v>8.6028646099437971</v>
      </c>
      <c r="AA2553" s="32">
        <f>LN(Data[[#This Row],[NVActual]]/Data[[#This Row],[MA'[n^1.5']]])</f>
        <v>5.0848319617968274</v>
      </c>
      <c r="AB2553" s="32">
        <f>LN(Data[[#This Row],[NVActual]]/Data[[#This Row],[Metcalfe
(n^2)]])</f>
        <v>-0.64429107157032961</v>
      </c>
      <c r="AC2553" s="34">
        <f>1+Data[[#This Row],[MA'[NVMetcalfe calc']]]/((Data[[#This Row],[NVM_norm
(scaled)]]-Data[[#This Row],[NV_fund.]])/2)</f>
        <v>-1272809509.8581805</v>
      </c>
    </row>
    <row r="2554" spans="1:29" x14ac:dyDescent="0.2">
      <c r="A2554" s="23">
        <v>41622</v>
      </c>
      <c r="B2554" s="24">
        <v>10339592472.9112</v>
      </c>
      <c r="C2554" s="24">
        <f t="shared" si="313"/>
        <v>10106324714.534861</v>
      </c>
      <c r="D2554" s="25">
        <f>LN(Data[[#This Row],[NVActual]])</f>
        <v>23.059246292572162</v>
      </c>
      <c r="E2554" s="26">
        <v>147850</v>
      </c>
      <c r="F2554" s="40">
        <f>Data[[#This Row],[DAA 
(n)]]^2</f>
        <v>21859622500</v>
      </c>
      <c r="G2554" s="41">
        <f t="shared" si="314"/>
        <v>26219969029.133335</v>
      </c>
      <c r="H2554" s="28">
        <f>LN(Data[[#This Row],[Metcalfe
(n^2)]])</f>
        <v>23.807907050561248</v>
      </c>
      <c r="I2554" s="42">
        <f t="shared" si="315"/>
        <v>23.929155588042324</v>
      </c>
      <c r="J2554" s="40">
        <f>Data[[#This Row],[DAA 
(n)]]*LN(Data[[#This Row],[DAA 
(n)]])</f>
        <v>1759999.5287127402</v>
      </c>
      <c r="K2554" s="40">
        <f t="shared" si="316"/>
        <v>1914457.2200716725</v>
      </c>
      <c r="L2554" s="29">
        <f>LN(Data[[#This Row],[MA'[n*ln(n)']
30d]])</f>
        <v>14.464944704427406</v>
      </c>
      <c r="M2554" s="43">
        <f t="shared" si="317"/>
        <v>14.273733813617635</v>
      </c>
      <c r="N2554" s="40">
        <f>Data[[#This Row],[DAA 
(n)]]^1.5</f>
        <v>56850199.530212685</v>
      </c>
      <c r="O2554" s="40">
        <f t="shared" si="318"/>
        <v>64471086.512353517</v>
      </c>
      <c r="P2554" s="43">
        <f>LN(Data[[#This Row],[MA'[n^1.5']]])</f>
        <v>17.981727410136163</v>
      </c>
      <c r="Q2554" s="43">
        <f t="shared" si="319"/>
        <v>17.72413771368084</v>
      </c>
      <c r="R2554" s="30">
        <f>$O$1+$O$2*Data[[#This Row],[MA'[ln(n^2)']]]</f>
        <v>23.929155588042324</v>
      </c>
      <c r="S2554" s="30">
        <f>$Q$1+$Q$2*Data[[#This Row],[MA'[ln(n*ln(n))']]]</f>
        <v>20.071660792469096</v>
      </c>
      <c r="T2554" s="31">
        <f>$O$3*Data[[#This Row],[Metcalfe
(n^2)]]</f>
        <v>11367003700</v>
      </c>
      <c r="U2554" s="31">
        <f t="shared" si="320"/>
        <v>13634383895.149334</v>
      </c>
      <c r="V2554" s="30">
        <f>LN(Data[[#This Row],[MA'[NVA']
30d]]/Data[[#This Row],[MA'[NVMetcalfe calc']]])</f>
        <v>-0.29943339251588347</v>
      </c>
      <c r="W2554" s="30">
        <f>$Q$3+Data[[#This Row],[NVM
(scaled)]]/((Data[[#This Row],[Upper Bound]]-Data[[#This Row],[Lower Bound]])/2)</f>
        <v>0.43475240621996103</v>
      </c>
      <c r="X2554" s="30">
        <f>(Data[[#This Row],[Upper Bound]]+Data[[#This Row],[Lower Bound]])/2</f>
        <v>22.000408190255712</v>
      </c>
      <c r="Y2554" s="29">
        <f>LN(Data[[#This Row],[NVActual]]/Data[[#This Row],[MA'[n^2']
30d]])</f>
        <v>-0.93054084151663286</v>
      </c>
      <c r="Z2554" s="29">
        <f>LN(Data[[#This Row],[NVActual]]/Data[[#This Row],[MA'[n*ln(n)']
30d]])</f>
        <v>8.594301588144754</v>
      </c>
      <c r="AA2554" s="29">
        <f>LN(Data[[#This Row],[NVActual]]/Data[[#This Row],[MA'[n^1.5']]])</f>
        <v>5.0775188824359994</v>
      </c>
      <c r="AB2554" s="29">
        <f>LN(Data[[#This Row],[NVActual]]/Data[[#This Row],[Metcalfe
(n^2)]])</f>
        <v>-0.74866075798908605</v>
      </c>
      <c r="AC2554" s="26">
        <f>1+Data[[#This Row],[MA'[NVMetcalfe calc']]]/((Data[[#This Row],[NVM_norm
(scaled)]]-Data[[#This Row],[NV_fund.]])/2)</f>
        <v>-1264453445.8775449</v>
      </c>
    </row>
    <row r="2555" spans="1:29" x14ac:dyDescent="0.2">
      <c r="A2555" s="23">
        <v>41621</v>
      </c>
      <c r="B2555" s="24">
        <v>10654088610.746901</v>
      </c>
      <c r="C2555" s="24">
        <f t="shared" si="313"/>
        <v>9928234903.118906</v>
      </c>
      <c r="D2555" s="25">
        <f>LN(Data[[#This Row],[NVActual]])</f>
        <v>23.089209562540749</v>
      </c>
      <c r="E2555" s="26">
        <v>146944</v>
      </c>
      <c r="F2555" s="40">
        <f>Data[[#This Row],[DAA 
(n)]]^2</f>
        <v>21592539136</v>
      </c>
      <c r="G2555" s="41">
        <f t="shared" si="314"/>
        <v>26075675586.333332</v>
      </c>
      <c r="H2555" s="28">
        <f>LN(Data[[#This Row],[Metcalfe
(n^2)]])</f>
        <v>23.795613681598258</v>
      </c>
      <c r="I2555" s="42">
        <f t="shared" si="315"/>
        <v>23.921799561924221</v>
      </c>
      <c r="J2555" s="40">
        <f>Data[[#This Row],[DAA 
(n)]]*LN(Data[[#This Row],[DAA 
(n)]])</f>
        <v>1748311.3284143873</v>
      </c>
      <c r="K2555" s="40">
        <f t="shared" si="316"/>
        <v>1907841.2875588858</v>
      </c>
      <c r="L2555" s="29">
        <f>LN(Data[[#This Row],[MA'[n*ln(n)']
30d]])</f>
        <v>14.461482944909374</v>
      </c>
      <c r="M2555" s="43">
        <f t="shared" si="317"/>
        <v>14.2575091275103</v>
      </c>
      <c r="N2555" s="40">
        <f>Data[[#This Row],[DAA 
(n)]]^1.5</f>
        <v>56328448.148341455</v>
      </c>
      <c r="O2555" s="40">
        <f t="shared" si="318"/>
        <v>64182023.88537275</v>
      </c>
      <c r="P2555" s="43">
        <f>LN(Data[[#This Row],[MA'[n^1.5']]])</f>
        <v>17.977233727666899</v>
      </c>
      <c r="Q2555" s="43">
        <f t="shared" si="319"/>
        <v>17.701784979460687</v>
      </c>
      <c r="R2555" s="30">
        <f>$O$1+$O$2*Data[[#This Row],[MA'[ln(n^2)']]]</f>
        <v>23.921799561924221</v>
      </c>
      <c r="S2555" s="30">
        <f>$Q$1+$Q$2*Data[[#This Row],[MA'[ln(n*ln(n))']]]</f>
        <v>20.044890060391992</v>
      </c>
      <c r="T2555" s="31">
        <f>$O$3*Data[[#This Row],[Metcalfe
(n^2)]]</f>
        <v>11228120350.720001</v>
      </c>
      <c r="U2555" s="31">
        <f t="shared" si="320"/>
        <v>13559351304.893335</v>
      </c>
      <c r="V2555" s="30">
        <f>LN(Data[[#This Row],[MA'[NVA']
30d]]/Data[[#This Row],[MA'[NVMetcalfe calc']]])</f>
        <v>-0.31169373420465907</v>
      </c>
      <c r="W2555" s="30">
        <f>$Q$3+Data[[#This Row],[NVM
(scaled)]]/((Data[[#This Row],[Upper Bound]]-Data[[#This Row],[Lower Bound]])/2)</f>
        <v>0.42920505026930766</v>
      </c>
      <c r="X2555" s="30">
        <f>(Data[[#This Row],[Upper Bound]]+Data[[#This Row],[Lower Bound]])/2</f>
        <v>21.983344811158105</v>
      </c>
      <c r="Y2555" s="32">
        <f>LN(Data[[#This Row],[NVActual]]/Data[[#This Row],[MA'[n^2']
30d]])</f>
        <v>-0.89505918430808618</v>
      </c>
      <c r="Z2555" s="32">
        <f>LN(Data[[#This Row],[NVActual]]/Data[[#This Row],[MA'[n*ln(n)']
30d]])</f>
        <v>8.6277266176313763</v>
      </c>
      <c r="AA2555" s="32">
        <f>LN(Data[[#This Row],[NVActual]]/Data[[#This Row],[MA'[n^1.5']]])</f>
        <v>5.1119758348738502</v>
      </c>
      <c r="AB2555" s="32">
        <f>LN(Data[[#This Row],[NVActual]]/Data[[#This Row],[Metcalfe
(n^2)]])</f>
        <v>-0.70640411905750766</v>
      </c>
      <c r="AC2555" s="34">
        <f>1+Data[[#This Row],[MA'[NVMetcalfe calc']]]/((Data[[#This Row],[NVM_norm
(scaled)]]-Data[[#This Row],[NV_fund.]])/2)</f>
        <v>-1258166778.5898347</v>
      </c>
    </row>
    <row r="2556" spans="1:29" x14ac:dyDescent="0.2">
      <c r="A2556" s="23">
        <v>41620</v>
      </c>
      <c r="B2556" s="24">
        <v>10579622451.506399</v>
      </c>
      <c r="C2556" s="24">
        <f t="shared" si="313"/>
        <v>9730727355.5109901</v>
      </c>
      <c r="D2556" s="25">
        <f>LN(Data[[#This Row],[NVActual]])</f>
        <v>23.082195577627019</v>
      </c>
      <c r="E2556" s="26">
        <v>129116</v>
      </c>
      <c r="F2556" s="40">
        <f>Data[[#This Row],[DAA 
(n)]]^2</f>
        <v>16670941456</v>
      </c>
      <c r="G2556" s="41">
        <f t="shared" si="314"/>
        <v>25878417268.5</v>
      </c>
      <c r="H2556" s="28">
        <f>LN(Data[[#This Row],[Metcalfe
(n^2)]])</f>
        <v>23.536933008179187</v>
      </c>
      <c r="I2556" s="42">
        <f t="shared" si="315"/>
        <v>23.911123089230664</v>
      </c>
      <c r="J2556" s="40">
        <f>Data[[#This Row],[DAA 
(n)]]*LN(Data[[#This Row],[DAA 
(n)]])</f>
        <v>1519497.3211420318</v>
      </c>
      <c r="K2556" s="40">
        <f t="shared" si="316"/>
        <v>1898549.0187147327</v>
      </c>
      <c r="L2556" s="29">
        <f>LN(Data[[#This Row],[MA'[n*ln(n)']
30d]])</f>
        <v>14.456600478028195</v>
      </c>
      <c r="M2556" s="43">
        <f t="shared" si="317"/>
        <v>14.240846185612524</v>
      </c>
      <c r="N2556" s="40">
        <f>Data[[#This Row],[DAA 
(n)]]^1.5</f>
        <v>46394884.168762483</v>
      </c>
      <c r="O2556" s="40">
        <f t="shared" si="318"/>
        <v>63781067.330538593</v>
      </c>
      <c r="P2556" s="43">
        <f>LN(Data[[#This Row],[MA'[n^1.5']]])</f>
        <v>17.970966953970898</v>
      </c>
      <c r="Q2556" s="43">
        <f t="shared" si="319"/>
        <v>17.678802805975131</v>
      </c>
      <c r="R2556" s="30">
        <f>$O$1+$O$2*Data[[#This Row],[MA'[ln(n^2)']]]</f>
        <v>23.911123089230664</v>
      </c>
      <c r="S2556" s="30">
        <f>$Q$1+$Q$2*Data[[#This Row],[MA'[ln(n*ln(n))']]]</f>
        <v>20.017396206260663</v>
      </c>
      <c r="T2556" s="31">
        <f>$O$3*Data[[#This Row],[Metcalfe
(n^2)]]</f>
        <v>8668889557.1200008</v>
      </c>
      <c r="U2556" s="31">
        <f t="shared" si="320"/>
        <v>13456776979.620003</v>
      </c>
      <c r="V2556" s="30">
        <f>LN(Data[[#This Row],[MA'[NVA']
30d]]/Data[[#This Row],[MA'[NVMetcalfe calc']]])</f>
        <v>-0.32419419649588266</v>
      </c>
      <c r="W2556" s="30">
        <f>$Q$3+Data[[#This Row],[NVM
(scaled)]]/((Data[[#This Row],[Upper Bound]]-Data[[#This Row],[Lower Bound]])/2)</f>
        <v>0.42347871782491397</v>
      </c>
      <c r="X2556" s="30">
        <f>(Data[[#This Row],[Upper Bound]]+Data[[#This Row],[Lower Bound]])/2</f>
        <v>21.964259647745664</v>
      </c>
      <c r="Y2556" s="29">
        <f>LN(Data[[#This Row],[NVActual]]/Data[[#This Row],[MA'[n^2']
30d]])</f>
        <v>-0.89447957053249494</v>
      </c>
      <c r="Z2556" s="29">
        <f>LN(Data[[#This Row],[NVActual]]/Data[[#This Row],[MA'[n*ln(n)']
30d]])</f>
        <v>8.625595099598824</v>
      </c>
      <c r="AA2556" s="29">
        <f>LN(Data[[#This Row],[NVActual]]/Data[[#This Row],[MA'[n^1.5']]])</f>
        <v>5.1112286236561228</v>
      </c>
      <c r="AB2556" s="29">
        <f>LN(Data[[#This Row],[NVActual]]/Data[[#This Row],[Metcalfe
(n^2)]])</f>
        <v>-0.45473743055216892</v>
      </c>
      <c r="AC2556" s="26">
        <f>1+Data[[#This Row],[MA'[NVMetcalfe calc']]]/((Data[[#This Row],[NVM_norm
(scaled)]]-Data[[#This Row],[NV_fund.]])/2)</f>
        <v>-1249423315.9539514</v>
      </c>
    </row>
    <row r="2557" spans="1:29" x14ac:dyDescent="0.2">
      <c r="A2557" s="23">
        <v>41619</v>
      </c>
      <c r="B2557" s="24">
        <v>10601969953.0193</v>
      </c>
      <c r="C2557" s="24">
        <f t="shared" si="313"/>
        <v>9519726245.1679134</v>
      </c>
      <c r="D2557" s="25">
        <f>LN(Data[[#This Row],[NVActual]])</f>
        <v>23.084305665421923</v>
      </c>
      <c r="E2557" s="26">
        <v>151130</v>
      </c>
      <c r="F2557" s="40">
        <f>Data[[#This Row],[DAA 
(n)]]^2</f>
        <v>22840276900</v>
      </c>
      <c r="G2557" s="41">
        <f t="shared" si="314"/>
        <v>25775112020.099998</v>
      </c>
      <c r="H2557" s="28">
        <f>LN(Data[[#This Row],[Metcalfe
(n^2)]])</f>
        <v>23.851791345128333</v>
      </c>
      <c r="I2557" s="42">
        <f t="shared" si="315"/>
        <v>23.904267281255262</v>
      </c>
      <c r="J2557" s="40">
        <f>Data[[#This Row],[DAA 
(n)]]*LN(Data[[#This Row],[DAA 
(n)]])</f>
        <v>1802360.6129946224</v>
      </c>
      <c r="K2557" s="40">
        <f t="shared" si="316"/>
        <v>1893199.8577443536</v>
      </c>
      <c r="L2557" s="29">
        <f>LN(Data[[#This Row],[MA'[n*ln(n)']
30d]])</f>
        <v>14.453779001873912</v>
      </c>
      <c r="M2557" s="43">
        <f t="shared" si="317"/>
        <v>14.223838768827106</v>
      </c>
      <c r="N2557" s="40">
        <f>Data[[#This Row],[DAA 
(n)]]^1.5</f>
        <v>58752455.67546095</v>
      </c>
      <c r="O2557" s="40">
        <f t="shared" si="318"/>
        <v>63560000.133846372</v>
      </c>
      <c r="P2557" s="43">
        <f>LN(Data[[#This Row],[MA'[n^1.5']]])</f>
        <v>17.967494901738615</v>
      </c>
      <c r="Q2557" s="43">
        <f t="shared" si="319"/>
        <v>17.655325038190419</v>
      </c>
      <c r="R2557" s="30">
        <f>$O$1+$O$2*Data[[#This Row],[MA'[ln(n^2)']]]</f>
        <v>23.904267281255262</v>
      </c>
      <c r="S2557" s="30">
        <f>$Q$1+$Q$2*Data[[#This Row],[MA'[ln(n*ln(n))']]]</f>
        <v>19.989333968564722</v>
      </c>
      <c r="T2557" s="31">
        <f>$O$3*Data[[#This Row],[Metcalfe
(n^2)]]</f>
        <v>11876943988</v>
      </c>
      <c r="U2557" s="31">
        <f t="shared" si="320"/>
        <v>13403058250.452003</v>
      </c>
      <c r="V2557" s="30">
        <f>LN(Data[[#This Row],[MA'[NVA']
30d]]/Data[[#This Row],[MA'[NVMetcalfe calc']]])</f>
        <v>-0.34211681593242416</v>
      </c>
      <c r="W2557" s="30">
        <f>$Q$3+Data[[#This Row],[NVM
(scaled)]]/((Data[[#This Row],[Upper Bound]]-Data[[#This Row],[Lower Bound]])/2)</f>
        <v>0.41522470315219528</v>
      </c>
      <c r="X2557" s="30">
        <f>(Data[[#This Row],[Upper Bound]]+Data[[#This Row],[Lower Bound]])/2</f>
        <v>21.94680062490999</v>
      </c>
      <c r="Y2557" s="32">
        <f>LN(Data[[#This Row],[NVActual]]/Data[[#This Row],[MA'[n^2']
30d]])</f>
        <v>-0.88836954749372332</v>
      </c>
      <c r="Z2557" s="32">
        <f>LN(Data[[#This Row],[NVActual]]/Data[[#This Row],[MA'[n*ln(n)']
30d]])</f>
        <v>8.6305266635480109</v>
      </c>
      <c r="AA2557" s="32">
        <f>LN(Data[[#This Row],[NVActual]]/Data[[#This Row],[MA'[n^1.5']]])</f>
        <v>5.1168107636833051</v>
      </c>
      <c r="AB2557" s="32">
        <f>LN(Data[[#This Row],[NVActual]]/Data[[#This Row],[Metcalfe
(n^2)]])</f>
        <v>-0.76748567970641068</v>
      </c>
      <c r="AC2557" s="34">
        <f>1+Data[[#This Row],[MA'[NVMetcalfe calc']]]/((Data[[#This Row],[NVM_norm
(scaled)]]-Data[[#This Row],[NV_fund.]])/2)</f>
        <v>-1244967696.5950587</v>
      </c>
    </row>
    <row r="2558" spans="1:29" x14ac:dyDescent="0.2">
      <c r="A2558" s="23">
        <v>41618</v>
      </c>
      <c r="B2558" s="24">
        <v>11829553963.8941</v>
      </c>
      <c r="C2558" s="24">
        <f t="shared" si="313"/>
        <v>9303150611.9404392</v>
      </c>
      <c r="D2558" s="25">
        <f>LN(Data[[#This Row],[NVActual]])</f>
        <v>23.193866810413059</v>
      </c>
      <c r="E2558" s="26">
        <v>157623</v>
      </c>
      <c r="F2558" s="40">
        <f>Data[[#This Row],[DAA 
(n)]]^2</f>
        <v>24845010129</v>
      </c>
      <c r="G2558" s="41">
        <f t="shared" si="314"/>
        <v>25458721699.966667</v>
      </c>
      <c r="H2558" s="28">
        <f>LN(Data[[#This Row],[Metcalfe
(n^2)]])</f>
        <v>23.935922769688275</v>
      </c>
      <c r="I2558" s="42">
        <f t="shared" si="315"/>
        <v>23.886363399663715</v>
      </c>
      <c r="J2558" s="40">
        <f>Data[[#This Row],[DAA 
(n)]]*LN(Data[[#This Row],[DAA 
(n)]])</f>
        <v>1886425.9773632875</v>
      </c>
      <c r="K2558" s="40">
        <f t="shared" si="316"/>
        <v>1878015.9086269313</v>
      </c>
      <c r="L2558" s="29">
        <f>LN(Data[[#This Row],[MA'[n*ln(n)']
30d]])</f>
        <v>14.44572640976182</v>
      </c>
      <c r="M2558" s="43">
        <f t="shared" si="317"/>
        <v>14.206453214808672</v>
      </c>
      <c r="N2558" s="40">
        <f>Data[[#This Row],[DAA 
(n)]]^1.5</f>
        <v>62579110.185135797</v>
      </c>
      <c r="O2558" s="40">
        <f t="shared" si="318"/>
        <v>62910630.428599805</v>
      </c>
      <c r="P2558" s="43">
        <f>LN(Data[[#This Row],[MA'[n^1.5']]])</f>
        <v>17.957225712615056</v>
      </c>
      <c r="Q2558" s="43">
        <f t="shared" si="319"/>
        <v>17.631322754420321</v>
      </c>
      <c r="R2558" s="30">
        <f>$O$1+$O$2*Data[[#This Row],[MA'[ln(n^2)']]]</f>
        <v>23.886363399663715</v>
      </c>
      <c r="S2558" s="30">
        <f>$Q$1+$Q$2*Data[[#This Row],[MA'[ln(n*ln(n))']]]</f>
        <v>19.960647804434306</v>
      </c>
      <c r="T2558" s="31">
        <f>$O$3*Data[[#This Row],[Metcalfe
(n^2)]]</f>
        <v>12919405267.08</v>
      </c>
      <c r="U2558" s="31">
        <f t="shared" si="320"/>
        <v>13238535283.982668</v>
      </c>
      <c r="V2558" s="30">
        <f>LN(Data[[#This Row],[MA'[NVA']
30d]]/Data[[#This Row],[MA'[NVMetcalfe calc']]])</f>
        <v>-0.35277879802591522</v>
      </c>
      <c r="W2558" s="30">
        <f>$Q$3+Data[[#This Row],[NVM
(scaled)]]/((Data[[#This Row],[Upper Bound]]-Data[[#This Row],[Lower Bound]])/2)</f>
        <v>0.41027287027383363</v>
      </c>
      <c r="X2558" s="30">
        <f>(Data[[#This Row],[Upper Bound]]+Data[[#This Row],[Lower Bound]])/2</f>
        <v>21.923505602049012</v>
      </c>
      <c r="Y2558" s="29">
        <f>LN(Data[[#This Row],[NVActual]]/Data[[#This Row],[MA'[n^2']
30d]])</f>
        <v>-0.76645741023115244</v>
      </c>
      <c r="Z2558" s="29">
        <f>LN(Data[[#This Row],[NVActual]]/Data[[#This Row],[MA'[n*ln(n)']
30d]])</f>
        <v>8.7481404006512395</v>
      </c>
      <c r="AA2558" s="29">
        <f>LN(Data[[#This Row],[NVActual]]/Data[[#This Row],[MA'[n^1.5']]])</f>
        <v>5.2366410977980022</v>
      </c>
      <c r="AB2558" s="29">
        <f>LN(Data[[#This Row],[NVActual]]/Data[[#This Row],[Metcalfe
(n^2)]])</f>
        <v>-0.74205595927521573</v>
      </c>
      <c r="AC2558" s="26">
        <f>1+Data[[#This Row],[MA'[NVMetcalfe calc']]]/((Data[[#This Row],[NVM_norm
(scaled)]]-Data[[#This Row],[NV_fund.]])/2)</f>
        <v>-1230734166.1090899</v>
      </c>
    </row>
    <row r="2559" spans="1:29" x14ac:dyDescent="0.2">
      <c r="A2559" s="23">
        <v>41617</v>
      </c>
      <c r="B2559" s="24">
        <v>10843625557.3808</v>
      </c>
      <c r="C2559" s="24">
        <f t="shared" si="313"/>
        <v>9039560147.7291698</v>
      </c>
      <c r="D2559" s="25">
        <f>LN(Data[[#This Row],[NVActual]])</f>
        <v>23.106843238051283</v>
      </c>
      <c r="E2559" s="26">
        <v>156514</v>
      </c>
      <c r="F2559" s="40">
        <f>Data[[#This Row],[DAA 
(n)]]^2</f>
        <v>24496632196</v>
      </c>
      <c r="G2559" s="41">
        <f t="shared" si="314"/>
        <v>25067105149</v>
      </c>
      <c r="H2559" s="28">
        <f>LN(Data[[#This Row],[Metcalfe
(n^2)]])</f>
        <v>23.921801483660655</v>
      </c>
      <c r="I2559" s="42">
        <f t="shared" si="315"/>
        <v>23.865019703818373</v>
      </c>
      <c r="J2559" s="40">
        <f>Data[[#This Row],[DAA 
(n)]]*LN(Data[[#This Row],[DAA 
(n)]])</f>
        <v>1872048.418706832</v>
      </c>
      <c r="K2559" s="40">
        <f t="shared" si="316"/>
        <v>1859567.53980127</v>
      </c>
      <c r="L2559" s="29">
        <f>LN(Data[[#This Row],[MA'[n*ln(n)']
30d]])</f>
        <v>14.435854513172606</v>
      </c>
      <c r="M2559" s="43">
        <f t="shared" si="317"/>
        <v>14.188846061871779</v>
      </c>
      <c r="N2559" s="40">
        <f>Data[[#This Row],[DAA 
(n)]]^1.5</f>
        <v>61919834.395165637</v>
      </c>
      <c r="O2559" s="40">
        <f t="shared" si="318"/>
        <v>62115122.976066023</v>
      </c>
      <c r="P2559" s="43">
        <f>LN(Data[[#This Row],[MA'[n^1.5']]])</f>
        <v>17.944500043440659</v>
      </c>
      <c r="Q2559" s="43">
        <f t="shared" si="319"/>
        <v>17.606999127056966</v>
      </c>
      <c r="R2559" s="30">
        <f>$O$1+$O$2*Data[[#This Row],[MA'[ln(n^2)']]]</f>
        <v>23.865019703818373</v>
      </c>
      <c r="S2559" s="30">
        <f>$Q$1+$Q$2*Data[[#This Row],[MA'[ln(n*ln(n))']]]</f>
        <v>19.931596002088433</v>
      </c>
      <c r="T2559" s="31">
        <f>$O$3*Data[[#This Row],[Metcalfe
(n^2)]]</f>
        <v>12738248741.92</v>
      </c>
      <c r="U2559" s="31">
        <f t="shared" si="320"/>
        <v>13034894677.480001</v>
      </c>
      <c r="V2559" s="30">
        <f>LN(Data[[#This Row],[MA'[NVA']
30d]]/Data[[#This Row],[MA'[NVMetcalfe calc']]])</f>
        <v>-0.36601945037861927</v>
      </c>
      <c r="W2559" s="30">
        <f>$Q$3+Data[[#This Row],[NVM
(scaled)]]/((Data[[#This Row],[Upper Bound]]-Data[[#This Row],[Lower Bound]])/2)</f>
        <v>0.40389269088013979</v>
      </c>
      <c r="X2559" s="30">
        <f>(Data[[#This Row],[Upper Bound]]+Data[[#This Row],[Lower Bound]])/2</f>
        <v>21.898307852953401</v>
      </c>
      <c r="Y2559" s="32">
        <f>LN(Data[[#This Row],[NVActual]]/Data[[#This Row],[MA'[n^2']
30d]])</f>
        <v>-0.83797903367609372</v>
      </c>
      <c r="Z2559" s="32">
        <f>LN(Data[[#This Row],[NVActual]]/Data[[#This Row],[MA'[n*ln(n)']
30d]])</f>
        <v>8.6709887248786792</v>
      </c>
      <c r="AA2559" s="32">
        <f>LN(Data[[#This Row],[NVActual]]/Data[[#This Row],[MA'[n^1.5']]])</f>
        <v>5.1623431946106271</v>
      </c>
      <c r="AB2559" s="32">
        <f>LN(Data[[#This Row],[NVActual]]/Data[[#This Row],[Metcalfe
(n^2)]])</f>
        <v>-0.81495824560937091</v>
      </c>
      <c r="AC2559" s="34">
        <f>1+Data[[#This Row],[MA'[NVMetcalfe calc']]]/((Data[[#This Row],[NVM_norm
(scaled)]]-Data[[#This Row],[NV_fund.]])/2)</f>
        <v>-1212863394.369787</v>
      </c>
    </row>
    <row r="2560" spans="1:29" x14ac:dyDescent="0.2">
      <c r="A2560" s="23">
        <v>41616</v>
      </c>
      <c r="B2560" s="24">
        <v>9478722082.9475403</v>
      </c>
      <c r="C2560" s="24">
        <f t="shared" si="313"/>
        <v>8810180636.6725998</v>
      </c>
      <c r="D2560" s="25">
        <f>LN(Data[[#This Row],[NVActual]])</f>
        <v>22.972315342749976</v>
      </c>
      <c r="E2560" s="26">
        <v>115670</v>
      </c>
      <c r="F2560" s="40">
        <f>Data[[#This Row],[DAA 
(n)]]^2</f>
        <v>13379548900</v>
      </c>
      <c r="G2560" s="41">
        <f t="shared" si="314"/>
        <v>24810837539.266666</v>
      </c>
      <c r="H2560" s="28">
        <f>LN(Data[[#This Row],[Metcalfe
(n^2)]])</f>
        <v>23.316993176578894</v>
      </c>
      <c r="I2560" s="42">
        <f t="shared" si="315"/>
        <v>23.852464878676383</v>
      </c>
      <c r="J2560" s="40">
        <f>Data[[#This Row],[DAA 
(n)]]*LN(Data[[#This Row],[DAA 
(n)]])</f>
        <v>1348538.3003674403</v>
      </c>
      <c r="K2560" s="40">
        <f t="shared" si="316"/>
        <v>1848042.3005052654</v>
      </c>
      <c r="L2560" s="29">
        <f>LN(Data[[#This Row],[MA'[n*ln(n)']
30d]])</f>
        <v>14.429637420805598</v>
      </c>
      <c r="M2560" s="43">
        <f t="shared" si="317"/>
        <v>14.171111346171646</v>
      </c>
      <c r="N2560" s="40">
        <f>Data[[#This Row],[DAA 
(n)]]^1.5</f>
        <v>39339705.403866477</v>
      </c>
      <c r="O2560" s="40">
        <f t="shared" si="318"/>
        <v>61607192.576222248</v>
      </c>
      <c r="P2560" s="43">
        <f>LN(Data[[#This Row],[MA'[n^1.5']]])</f>
        <v>17.936289184288537</v>
      </c>
      <c r="Q2560" s="43">
        <f t="shared" si="319"/>
        <v>17.582476565466074</v>
      </c>
      <c r="R2560" s="30">
        <f>$O$1+$O$2*Data[[#This Row],[MA'[ln(n^2)']]]</f>
        <v>23.852464878676383</v>
      </c>
      <c r="S2560" s="30">
        <f>$Q$1+$Q$2*Data[[#This Row],[MA'[ln(n*ln(n))']]]</f>
        <v>19.902333721183215</v>
      </c>
      <c r="T2560" s="31">
        <f>$O$3*Data[[#This Row],[Metcalfe
(n^2)]]</f>
        <v>6957365428</v>
      </c>
      <c r="U2560" s="31">
        <f t="shared" si="320"/>
        <v>12901635520.418671</v>
      </c>
      <c r="V2560" s="30">
        <f>LN(Data[[#This Row],[MA'[NVA']
30d]]/Data[[#This Row],[MA'[NVMetcalfe calc']]])</f>
        <v>-0.38144614452676034</v>
      </c>
      <c r="W2560" s="30">
        <f>$Q$3+Data[[#This Row],[NVM
(scaled)]]/((Data[[#This Row],[Upper Bound]]-Data[[#This Row],[Lower Bound]])/2)</f>
        <v>0.39686912443239797</v>
      </c>
      <c r="X2560" s="30">
        <f>(Data[[#This Row],[Upper Bound]]+Data[[#This Row],[Lower Bound]])/2</f>
        <v>21.877399299929799</v>
      </c>
      <c r="Y2560" s="29">
        <f>LN(Data[[#This Row],[NVActual]]/Data[[#This Row],[MA'[n^2']
30d]])</f>
        <v>-0.96223104946282367</v>
      </c>
      <c r="Z2560" s="29">
        <f>LN(Data[[#This Row],[NVActual]]/Data[[#This Row],[MA'[n*ln(n)']
30d]])</f>
        <v>8.5426779219443798</v>
      </c>
      <c r="AA2560" s="29">
        <f>LN(Data[[#This Row],[NVActual]]/Data[[#This Row],[MA'[n^1.5']]])</f>
        <v>5.036026158461441</v>
      </c>
      <c r="AB2560" s="29">
        <f>LN(Data[[#This Row],[NVActual]]/Data[[#This Row],[Metcalfe
(n^2)]])</f>
        <v>-0.3446778338289167</v>
      </c>
      <c r="AC2560" s="26">
        <f>1+Data[[#This Row],[MA'[NVMetcalfe calc']]]/((Data[[#This Row],[NVM_norm
(scaled)]]-Data[[#This Row],[NV_fund.]])/2)</f>
        <v>-1201239951.1810148</v>
      </c>
    </row>
    <row r="2561" spans="1:29" x14ac:dyDescent="0.2">
      <c r="A2561" s="23">
        <v>41615</v>
      </c>
      <c r="B2561" s="24">
        <v>8509665399.2889099</v>
      </c>
      <c r="C2561" s="24">
        <f t="shared" si="313"/>
        <v>8627333729.0858269</v>
      </c>
      <c r="D2561" s="25">
        <f>LN(Data[[#This Row],[NVActual]])</f>
        <v>22.864468460226256</v>
      </c>
      <c r="E2561" s="26">
        <v>148012</v>
      </c>
      <c r="F2561" s="40">
        <f>Data[[#This Row],[DAA 
(n)]]^2</f>
        <v>21907552144</v>
      </c>
      <c r="G2561" s="41">
        <f t="shared" si="314"/>
        <v>24943647908.733334</v>
      </c>
      <c r="H2561" s="28">
        <f>LN(Data[[#This Row],[Metcalfe
(n^2)]])</f>
        <v>23.81009726108088</v>
      </c>
      <c r="I2561" s="42">
        <f t="shared" si="315"/>
        <v>23.861153668482803</v>
      </c>
      <c r="J2561" s="40">
        <f>Data[[#This Row],[DAA 
(n)]]*LN(Data[[#This Row],[DAA 
(n)]])</f>
        <v>1762090.0579035517</v>
      </c>
      <c r="K2561" s="40">
        <f t="shared" si="316"/>
        <v>1854872.2738459387</v>
      </c>
      <c r="L2561" s="29">
        <f>LN(Data[[#This Row],[MA'[n*ln(n)']
30d]])</f>
        <v>14.433326396583478</v>
      </c>
      <c r="M2561" s="43">
        <f t="shared" si="317"/>
        <v>14.152966936770209</v>
      </c>
      <c r="N2561" s="40">
        <f>Data[[#This Row],[DAA 
(n)]]^1.5</f>
        <v>56943661.70117376</v>
      </c>
      <c r="O2561" s="40">
        <f t="shared" si="318"/>
        <v>61890328.413069949</v>
      </c>
      <c r="P2561" s="43">
        <f>LN(Data[[#This Row],[MA'[n^1.5']]])</f>
        <v>17.940874480101044</v>
      </c>
      <c r="Q2561" s="43">
        <f t="shared" si="319"/>
        <v>17.557346936898398</v>
      </c>
      <c r="R2561" s="30">
        <f>$O$1+$O$2*Data[[#This Row],[MA'[ln(n^2)']]]</f>
        <v>23.861153668482803</v>
      </c>
      <c r="S2561" s="30">
        <f>$Q$1+$Q$2*Data[[#This Row],[MA'[ln(n*ln(n))']]]</f>
        <v>19.872395445670843</v>
      </c>
      <c r="T2561" s="31">
        <f>$O$3*Data[[#This Row],[Metcalfe
(n^2)]]</f>
        <v>11391927114.880001</v>
      </c>
      <c r="U2561" s="31">
        <f t="shared" si="320"/>
        <v>12970696912.541338</v>
      </c>
      <c r="V2561" s="30">
        <f>LN(Data[[#This Row],[MA'[NVA']
30d]]/Data[[#This Row],[MA'[NVMetcalfe calc']]])</f>
        <v>-0.40775722593696195</v>
      </c>
      <c r="W2561" s="30">
        <f>$Q$3+Data[[#This Row],[NVM
(scaled)]]/((Data[[#This Row],[Upper Bound]]-Data[[#This Row],[Lower Bound]])/2)</f>
        <v>0.38554678265282027</v>
      </c>
      <c r="X2561" s="30">
        <f>(Data[[#This Row],[Upper Bound]]+Data[[#This Row],[Lower Bound]])/2</f>
        <v>21.866774557076823</v>
      </c>
      <c r="Y2561" s="32">
        <f>LN(Data[[#This Row],[NVActual]]/Data[[#This Row],[MA'[n^2']
30d]])</f>
        <v>-1.0754165736670844</v>
      </c>
      <c r="Z2561" s="32">
        <f>LN(Data[[#This Row],[NVActual]]/Data[[#This Row],[MA'[n*ln(n)']
30d]])</f>
        <v>8.4311420636427794</v>
      </c>
      <c r="AA2561" s="32">
        <f>LN(Data[[#This Row],[NVActual]]/Data[[#This Row],[MA'[n^1.5']]])</f>
        <v>4.9235939801252124</v>
      </c>
      <c r="AB2561" s="32">
        <f>LN(Data[[#This Row],[NVActual]]/Data[[#This Row],[Metcalfe
(n^2)]])</f>
        <v>-0.94562880085462286</v>
      </c>
      <c r="AC2561" s="34">
        <f>1+Data[[#This Row],[MA'[NVMetcalfe calc']]]/((Data[[#This Row],[NVM_norm
(scaled)]]-Data[[#This Row],[NV_fund.]])/2)</f>
        <v>-1207630870.8242371</v>
      </c>
    </row>
    <row r="2562" spans="1:29" x14ac:dyDescent="0.2">
      <c r="A2562" s="23">
        <v>41614</v>
      </c>
      <c r="B2562" s="24">
        <v>9966751946.7621994</v>
      </c>
      <c r="C2562" s="24">
        <f t="shared" si="313"/>
        <v>8459356690.3159342</v>
      </c>
      <c r="D2562" s="25">
        <f>LN(Data[[#This Row],[NVActual]])</f>
        <v>23.022520585169659</v>
      </c>
      <c r="E2562" s="26">
        <v>165974</v>
      </c>
      <c r="F2562" s="40">
        <f>Data[[#This Row],[DAA 
(n)]]^2</f>
        <v>27547368676</v>
      </c>
      <c r="G2562" s="41">
        <f t="shared" si="314"/>
        <v>24768672520.233334</v>
      </c>
      <c r="H2562" s="28">
        <f>LN(Data[[#This Row],[Metcalfe
(n^2)]])</f>
        <v>24.03917285713089</v>
      </c>
      <c r="I2562" s="42">
        <f t="shared" si="315"/>
        <v>23.852022888337284</v>
      </c>
      <c r="J2562" s="40">
        <f>Data[[#This Row],[DAA 
(n)]]*LN(Data[[#This Row],[DAA 
(n)]])</f>
        <v>1994938.8378947212</v>
      </c>
      <c r="K2562" s="40">
        <f t="shared" si="316"/>
        <v>1846764.9944352321</v>
      </c>
      <c r="L2562" s="29">
        <f>LN(Data[[#This Row],[MA'[n*ln(n)']
30d]])</f>
        <v>14.428946014721895</v>
      </c>
      <c r="M2562" s="43">
        <f t="shared" si="317"/>
        <v>14.134016325856088</v>
      </c>
      <c r="N2562" s="40">
        <f>Data[[#This Row],[DAA 
(n)]]^1.5</f>
        <v>67617652.788531676</v>
      </c>
      <c r="O2562" s="40">
        <f t="shared" si="318"/>
        <v>61537822.227337338</v>
      </c>
      <c r="P2562" s="43">
        <f>LN(Data[[#This Row],[MA'[n^1.5']]])</f>
        <v>17.935162539310934</v>
      </c>
      <c r="Q2562" s="43">
        <f t="shared" si="319"/>
        <v>17.531080769583038</v>
      </c>
      <c r="R2562" s="30">
        <f>$O$1+$O$2*Data[[#This Row],[MA'[ln(n^2)']]]</f>
        <v>23.852022888337284</v>
      </c>
      <c r="S2562" s="30">
        <f>$Q$1+$Q$2*Data[[#This Row],[MA'[ln(n*ln(n))']]]</f>
        <v>19.841126937662544</v>
      </c>
      <c r="T2562" s="31">
        <f>$O$3*Data[[#This Row],[Metcalfe
(n^2)]]</f>
        <v>14324631711.52</v>
      </c>
      <c r="U2562" s="31">
        <f t="shared" si="320"/>
        <v>12879709710.521336</v>
      </c>
      <c r="V2562" s="30">
        <f>LN(Data[[#This Row],[MA'[NVA']
30d]]/Data[[#This Row],[MA'[NVMetcalfe calc']]])</f>
        <v>-0.42038005302619186</v>
      </c>
      <c r="W2562" s="30">
        <f>$Q$3+Data[[#This Row],[NVM
(scaled)]]/((Data[[#This Row],[Upper Bound]]-Data[[#This Row],[Lower Bound]])/2)</f>
        <v>0.38038097313121638</v>
      </c>
      <c r="X2562" s="30">
        <f>(Data[[#This Row],[Upper Bound]]+Data[[#This Row],[Lower Bound]])/2</f>
        <v>21.846574912999912</v>
      </c>
      <c r="Y2562" s="29">
        <f>LN(Data[[#This Row],[NVActual]]/Data[[#This Row],[MA'[n^2']
30d]])</f>
        <v>-0.91032490160263635</v>
      </c>
      <c r="Z2562" s="29">
        <f>LN(Data[[#This Row],[NVActual]]/Data[[#This Row],[MA'[n*ln(n)']
30d]])</f>
        <v>8.593574570447764</v>
      </c>
      <c r="AA2562" s="29">
        <f>LN(Data[[#This Row],[NVActual]]/Data[[#This Row],[MA'[n^1.5']]])</f>
        <v>5.0873580458587275</v>
      </c>
      <c r="AB2562" s="29">
        <f>LN(Data[[#This Row],[NVActual]]/Data[[#This Row],[Metcalfe
(n^2)]])</f>
        <v>-1.0166522719612285</v>
      </c>
      <c r="AC2562" s="26">
        <f>1+Data[[#This Row],[MA'[NVMetcalfe calc']]]/((Data[[#This Row],[NVM_norm
(scaled)]]-Data[[#This Row],[NV_fund.]])/2)</f>
        <v>-1199999379.1043725</v>
      </c>
    </row>
    <row r="2563" spans="1:29" x14ac:dyDescent="0.2">
      <c r="A2563" s="23">
        <v>41613</v>
      </c>
      <c r="B2563" s="24">
        <v>12413024442.393801</v>
      </c>
      <c r="C2563" s="24">
        <f t="shared" si="313"/>
        <v>8232047095.4039221</v>
      </c>
      <c r="D2563" s="25">
        <f>LN(Data[[#This Row],[NVActual]])</f>
        <v>23.242012116574699</v>
      </c>
      <c r="E2563" s="26">
        <v>185882</v>
      </c>
      <c r="F2563" s="40">
        <f>Data[[#This Row],[DAA 
(n)]]^2</f>
        <v>34552117924</v>
      </c>
      <c r="G2563" s="41">
        <f t="shared" si="314"/>
        <v>24440290786.900002</v>
      </c>
      <c r="H2563" s="28">
        <f>LN(Data[[#This Row],[Metcalfe
(n^2)]])</f>
        <v>24.265734685541798</v>
      </c>
      <c r="I2563" s="42">
        <f t="shared" si="315"/>
        <v>23.837270451554275</v>
      </c>
      <c r="J2563" s="40">
        <f>Data[[#This Row],[DAA 
(n)]]*LN(Data[[#This Row],[DAA 
(n)]])</f>
        <v>2255281.6474089404</v>
      </c>
      <c r="K2563" s="40">
        <f t="shared" si="316"/>
        <v>1832583.0544858712</v>
      </c>
      <c r="L2563" s="29">
        <f>LN(Data[[#This Row],[MA'[n*ln(n)']
30d]])</f>
        <v>14.421237034764109</v>
      </c>
      <c r="M2563" s="43">
        <f t="shared" si="317"/>
        <v>14.114488041777653</v>
      </c>
      <c r="N2563" s="40">
        <f>Data[[#This Row],[DAA 
(n)]]^1.5</f>
        <v>80141230.237306401</v>
      </c>
      <c r="O2563" s="40">
        <f t="shared" si="318"/>
        <v>60901174.240922719</v>
      </c>
      <c r="P2563" s="43">
        <f>LN(Data[[#This Row],[MA'[n^1.5']]])</f>
        <v>17.924763013954383</v>
      </c>
      <c r="Q2563" s="43">
        <f t="shared" si="319"/>
        <v>17.503969580545348</v>
      </c>
      <c r="R2563" s="30">
        <f>$O$1+$O$2*Data[[#This Row],[MA'[ln(n^2)']]]</f>
        <v>23.837270451554275</v>
      </c>
      <c r="S2563" s="30">
        <f>$Q$1+$Q$2*Data[[#This Row],[MA'[ln(n*ln(n))']]]</f>
        <v>19.808905268933128</v>
      </c>
      <c r="T2563" s="31">
        <f>$O$3*Data[[#This Row],[Metcalfe
(n^2)]]</f>
        <v>17967101320.48</v>
      </c>
      <c r="U2563" s="31">
        <f t="shared" si="320"/>
        <v>12708951209.188002</v>
      </c>
      <c r="V2563" s="30">
        <f>LN(Data[[#This Row],[MA'[NVA']
30d]]/Data[[#This Row],[MA'[NVMetcalfe calc']]])</f>
        <v>-0.43427184528553942</v>
      </c>
      <c r="W2563" s="30">
        <f>$Q$3+Data[[#This Row],[NVM
(scaled)]]/((Data[[#This Row],[Upper Bound]]-Data[[#This Row],[Lower Bound]])/2)</f>
        <v>0.37439301026677496</v>
      </c>
      <c r="X2563" s="30">
        <f>(Data[[#This Row],[Upper Bound]]+Data[[#This Row],[Lower Bound]])/2</f>
        <v>21.823087860243703</v>
      </c>
      <c r="Y2563" s="32">
        <f>LN(Data[[#This Row],[NVActual]]/Data[[#This Row],[MA'[n^2']
30d]])</f>
        <v>-0.67748675259532531</v>
      </c>
      <c r="Z2563" s="32">
        <f>LN(Data[[#This Row],[NVActual]]/Data[[#This Row],[MA'[n*ln(n)']
30d]])</f>
        <v>8.8207750818105879</v>
      </c>
      <c r="AA2563" s="32">
        <f>LN(Data[[#This Row],[NVActual]]/Data[[#This Row],[MA'[n^1.5']]])</f>
        <v>5.3172491026203144</v>
      </c>
      <c r="AB2563" s="32">
        <f>LN(Data[[#This Row],[NVActual]]/Data[[#This Row],[Metcalfe
(n^2)]])</f>
        <v>-1.0237225689670995</v>
      </c>
      <c r="AC2563" s="34">
        <f>1+Data[[#This Row],[MA'[NVMetcalfe calc']]]/((Data[[#This Row],[NVM_norm
(scaled)]]-Data[[#This Row],[NV_fund.]])/2)</f>
        <v>-1185055900.8234782</v>
      </c>
    </row>
    <row r="2564" spans="1:29" x14ac:dyDescent="0.2">
      <c r="A2564" s="23">
        <v>41612</v>
      </c>
      <c r="B2564" s="24">
        <v>13707245929.3533</v>
      </c>
      <c r="C2564" s="24">
        <f t="shared" si="313"/>
        <v>7915362208.7099257</v>
      </c>
      <c r="D2564" s="25">
        <f>LN(Data[[#This Row],[NVActual]])</f>
        <v>23.341190429915002</v>
      </c>
      <c r="E2564" s="26">
        <v>186429</v>
      </c>
      <c r="F2564" s="40">
        <f>Data[[#This Row],[DAA 
(n)]]^2</f>
        <v>34755772041</v>
      </c>
      <c r="G2564" s="41">
        <f t="shared" si="314"/>
        <v>23758621439.566666</v>
      </c>
      <c r="H2564" s="28">
        <f>LN(Data[[#This Row],[Metcalfe
(n^2)]])</f>
        <v>24.271611497063098</v>
      </c>
      <c r="I2564" s="42">
        <f t="shared" si="315"/>
        <v>23.807398799626903</v>
      </c>
      <c r="J2564" s="40">
        <f>Data[[#This Row],[DAA 
(n)]]*LN(Data[[#This Row],[DAA 
(n)]])</f>
        <v>2262466.1298929881</v>
      </c>
      <c r="K2564" s="40">
        <f t="shared" si="316"/>
        <v>1803660.0824570246</v>
      </c>
      <c r="L2564" s="29">
        <f>LN(Data[[#This Row],[MA'[n*ln(n)']
30d]])</f>
        <v>14.405328537491972</v>
      </c>
      <c r="M2564" s="43">
        <f t="shared" si="317"/>
        <v>14.094466387710458</v>
      </c>
      <c r="N2564" s="40">
        <f>Data[[#This Row],[DAA 
(n)]]^1.5</f>
        <v>80495241.013562724</v>
      </c>
      <c r="O2564" s="40">
        <f t="shared" si="318"/>
        <v>59593880.851038411</v>
      </c>
      <c r="P2564" s="43">
        <f>LN(Data[[#This Row],[MA'[n^1.5']]])</f>
        <v>17.903063456480034</v>
      </c>
      <c r="Q2564" s="43">
        <f t="shared" si="319"/>
        <v>17.47610452669181</v>
      </c>
      <c r="R2564" s="30">
        <f>$O$1+$O$2*Data[[#This Row],[MA'[ln(n^2)']]]</f>
        <v>23.807398799626903</v>
      </c>
      <c r="S2564" s="30">
        <f>$Q$1+$Q$2*Data[[#This Row],[MA'[ln(n*ln(n))']]]</f>
        <v>19.775869539722255</v>
      </c>
      <c r="T2564" s="31">
        <f>$O$3*Data[[#This Row],[Metcalfe
(n^2)]]</f>
        <v>18073001461.32</v>
      </c>
      <c r="U2564" s="31">
        <f t="shared" si="320"/>
        <v>12354483148.574671</v>
      </c>
      <c r="V2564" s="30">
        <f>LN(Data[[#This Row],[MA'[NVA']
30d]]/Data[[#This Row],[MA'[NVMetcalfe calc']]])</f>
        <v>-0.4452135505850518</v>
      </c>
      <c r="W2564" s="30">
        <f>$Q$3+Data[[#This Row],[NVM
(scaled)]]/((Data[[#This Row],[Upper Bound]]-Data[[#This Row],[Lower Bound]])/2)</f>
        <v>0.36913415883501144</v>
      </c>
      <c r="X2564" s="30">
        <f>(Data[[#This Row],[Upper Bound]]+Data[[#This Row],[Lower Bound]])/2</f>
        <v>21.79163416967458</v>
      </c>
      <c r="Y2564" s="29">
        <f>LN(Data[[#This Row],[NVActual]]/Data[[#This Row],[MA'[n^2']
30d]])</f>
        <v>-0.55002087962235535</v>
      </c>
      <c r="Z2564" s="29">
        <f>LN(Data[[#This Row],[NVActual]]/Data[[#This Row],[MA'[n*ln(n)']
30d]])</f>
        <v>8.9358618924230306</v>
      </c>
      <c r="AA2564" s="29">
        <f>LN(Data[[#This Row],[NVActual]]/Data[[#This Row],[MA'[n^1.5']]])</f>
        <v>5.4381269734349704</v>
      </c>
      <c r="AB2564" s="29">
        <f>LN(Data[[#This Row],[NVActual]]/Data[[#This Row],[Metcalfe
(n^2)]])</f>
        <v>-0.93042106714809603</v>
      </c>
      <c r="AC2564" s="26">
        <f>1+Data[[#This Row],[MA'[NVMetcalfe calc']]]/((Data[[#This Row],[NVM_norm
(scaled)]]-Data[[#This Row],[NV_fund.]])/2)</f>
        <v>-1153411892.3199604</v>
      </c>
    </row>
    <row r="2565" spans="1:29" x14ac:dyDescent="0.2">
      <c r="A2565" s="23">
        <v>41611</v>
      </c>
      <c r="B2565" s="24">
        <v>12720698338.605301</v>
      </c>
      <c r="C2565" s="24">
        <f t="shared" si="313"/>
        <v>7549585979.8359394</v>
      </c>
      <c r="D2565" s="25">
        <f>LN(Data[[#This Row],[NVActual]])</f>
        <v>23.266496294185142</v>
      </c>
      <c r="E2565" s="26">
        <v>173471</v>
      </c>
      <c r="F2565" s="40">
        <f>Data[[#This Row],[DAA 
(n)]]^2</f>
        <v>30092187841</v>
      </c>
      <c r="G2565" s="41">
        <f t="shared" si="314"/>
        <v>22951918561.400002</v>
      </c>
      <c r="H2565" s="28">
        <f>LN(Data[[#This Row],[Metcalfe
(n^2)]])</f>
        <v>24.127531434848752</v>
      </c>
      <c r="I2565" s="42">
        <f t="shared" si="315"/>
        <v>23.767672941060386</v>
      </c>
      <c r="J2565" s="40">
        <f>Data[[#This Row],[DAA 
(n)]]*LN(Data[[#This Row],[DAA 
(n)]])</f>
        <v>2092713.502767324</v>
      </c>
      <c r="K2565" s="40">
        <f t="shared" si="316"/>
        <v>1767763.3782037846</v>
      </c>
      <c r="L2565" s="29">
        <f>LN(Data[[#This Row],[MA'[n*ln(n)']
30d]])</f>
        <v>14.38522567736532</v>
      </c>
      <c r="M2565" s="43">
        <f t="shared" si="317"/>
        <v>14.074186851189213</v>
      </c>
      <c r="N2565" s="40">
        <f>Data[[#This Row],[DAA 
(n)]]^1.5</f>
        <v>72250411.188906953</v>
      </c>
      <c r="O2565" s="40">
        <f t="shared" si="318"/>
        <v>58008353.224844217</v>
      </c>
      <c r="P2565" s="43">
        <f>LN(Data[[#This Row],[MA'[n^1.5']]])</f>
        <v>17.876097579258651</v>
      </c>
      <c r="Q2565" s="43">
        <f t="shared" si="319"/>
        <v>17.44787092835654</v>
      </c>
      <c r="R2565" s="30">
        <f>$O$1+$O$2*Data[[#This Row],[MA'[ln(n^2)']]]</f>
        <v>23.767672941060386</v>
      </c>
      <c r="S2565" s="30">
        <f>$Q$1+$Q$2*Data[[#This Row],[MA'[ln(n*ln(n))']]]</f>
        <v>19.742408304462199</v>
      </c>
      <c r="T2565" s="31">
        <f>$O$3*Data[[#This Row],[Metcalfe
(n^2)]]</f>
        <v>15647937677.32</v>
      </c>
      <c r="U2565" s="31">
        <f t="shared" si="320"/>
        <v>11934997651.928003</v>
      </c>
      <c r="V2565" s="30">
        <f>LN(Data[[#This Row],[MA'[NVA']
30d]]/Data[[#This Row],[MA'[NVMetcalfe calc']]])</f>
        <v>-0.45798233840294011</v>
      </c>
      <c r="W2565" s="30">
        <f>$Q$3+Data[[#This Row],[NVM
(scaled)]]/((Data[[#This Row],[Upper Bound]]-Data[[#This Row],[Lower Bound]])/2)</f>
        <v>0.36244609746206002</v>
      </c>
      <c r="X2565" s="30">
        <f>(Data[[#This Row],[Upper Bound]]+Data[[#This Row],[Lower Bound]])/2</f>
        <v>21.755040622761292</v>
      </c>
      <c r="Y2565" s="32">
        <f>LN(Data[[#This Row],[NVActual]]/Data[[#This Row],[MA'[n^2']
30d]])</f>
        <v>-0.59017107322037499</v>
      </c>
      <c r="Z2565" s="32">
        <f>LN(Data[[#This Row],[NVActual]]/Data[[#This Row],[MA'[n*ln(n)']
30d]])</f>
        <v>8.8812706168198208</v>
      </c>
      <c r="AA2565" s="32">
        <f>LN(Data[[#This Row],[NVActual]]/Data[[#This Row],[MA'[n^1.5']]])</f>
        <v>5.3903987149264898</v>
      </c>
      <c r="AB2565" s="32">
        <f>LN(Data[[#This Row],[NVActual]]/Data[[#This Row],[Metcalfe
(n^2)]])</f>
        <v>-0.86103514066360887</v>
      </c>
      <c r="AC2565" s="34">
        <f>1+Data[[#This Row],[MA'[NVMetcalfe calc']]]/((Data[[#This Row],[NVM_norm
(scaled)]]-Data[[#This Row],[NV_fund.]])/2)</f>
        <v>-1115806465.3744719</v>
      </c>
    </row>
    <row r="2566" spans="1:29" x14ac:dyDescent="0.2">
      <c r="A2566" s="23">
        <v>41610</v>
      </c>
      <c r="B2566" s="24">
        <v>12560801212.130301</v>
      </c>
      <c r="C2566" s="24">
        <f t="shared" si="313"/>
        <v>7209285351.0032682</v>
      </c>
      <c r="D2566" s="25">
        <f>LN(Data[[#This Row],[NVActual]])</f>
        <v>23.253846786726623</v>
      </c>
      <c r="E2566" s="26">
        <v>179818</v>
      </c>
      <c r="F2566" s="40">
        <f>Data[[#This Row],[DAA 
(n)]]^2</f>
        <v>32334513124</v>
      </c>
      <c r="G2566" s="41">
        <f t="shared" si="314"/>
        <v>22172929769.400002</v>
      </c>
      <c r="H2566" s="28">
        <f>LN(Data[[#This Row],[Metcalfe
(n^2)]])</f>
        <v>24.199401014487133</v>
      </c>
      <c r="I2566" s="42">
        <f t="shared" si="315"/>
        <v>23.717712877507108</v>
      </c>
      <c r="J2566" s="40">
        <f>Data[[#This Row],[DAA 
(n)]]*LN(Data[[#This Row],[DAA 
(n)]])</f>
        <v>2175743.9458115236</v>
      </c>
      <c r="K2566" s="40">
        <f t="shared" si="316"/>
        <v>1728928.7974907202</v>
      </c>
      <c r="L2566" s="29">
        <f>LN(Data[[#This Row],[MA'[n*ln(n)']
30d]])</f>
        <v>14.363012582493406</v>
      </c>
      <c r="M2566" s="43">
        <f t="shared" si="317"/>
        <v>14.054054398006217</v>
      </c>
      <c r="N2566" s="40">
        <f>Data[[#This Row],[DAA 
(n)]]^1.5</f>
        <v>76251737.560080662</v>
      </c>
      <c r="O2566" s="40">
        <f t="shared" si="318"/>
        <v>56382584.879819393</v>
      </c>
      <c r="P2566" s="43">
        <f>LN(Data[[#This Row],[MA'[n^1.5']]])</f>
        <v>17.847670890059714</v>
      </c>
      <c r="Q2566" s="43">
        <f t="shared" si="319"/>
        <v>17.419826624164092</v>
      </c>
      <c r="R2566" s="30">
        <f>$O$1+$O$2*Data[[#This Row],[MA'[ln(n^2)']]]</f>
        <v>23.717712877507108</v>
      </c>
      <c r="S2566" s="30">
        <f>$Q$1+$Q$2*Data[[#This Row],[MA'[ln(n*ln(n))']]]</f>
        <v>19.709189756710256</v>
      </c>
      <c r="T2566" s="31">
        <f>$O$3*Data[[#This Row],[Metcalfe
(n^2)]]</f>
        <v>16813946824.480001</v>
      </c>
      <c r="U2566" s="31">
        <f t="shared" si="320"/>
        <v>11529923480.088003</v>
      </c>
      <c r="V2566" s="30">
        <f>LN(Data[[#This Row],[MA'[NVA']
30d]]/Data[[#This Row],[MA'[NVMetcalfe calc']]])</f>
        <v>-0.46957587042180321</v>
      </c>
      <c r="W2566" s="30">
        <f>$Q$3+Data[[#This Row],[NVM
(scaled)]]/((Data[[#This Row],[Upper Bound]]-Data[[#This Row],[Lower Bound]])/2)</f>
        <v>0.35571128254914164</v>
      </c>
      <c r="X2566" s="30">
        <f>(Data[[#This Row],[Upper Bound]]+Data[[#This Row],[Lower Bound]])/2</f>
        <v>21.713451317108682</v>
      </c>
      <c r="Y2566" s="29">
        <f>LN(Data[[#This Row],[NVActual]]/Data[[#This Row],[MA'[n^2']
30d]])</f>
        <v>-0.56829121529285509</v>
      </c>
      <c r="Z2566" s="29">
        <f>LN(Data[[#This Row],[NVActual]]/Data[[#This Row],[MA'[n*ln(n)']
30d]])</f>
        <v>8.8908342042332187</v>
      </c>
      <c r="AA2566" s="29">
        <f>LN(Data[[#This Row],[NVActual]]/Data[[#This Row],[MA'[n^1.5']]])</f>
        <v>5.4061758966669098</v>
      </c>
      <c r="AB2566" s="29">
        <f>LN(Data[[#This Row],[NVActual]]/Data[[#This Row],[Metcalfe
(n^2)]])</f>
        <v>-0.94555422776050957</v>
      </c>
      <c r="AC2566" s="26">
        <f>1+Data[[#This Row],[MA'[NVMetcalfe calc']]]/((Data[[#This Row],[NVM_norm
(scaled)]]-Data[[#This Row],[NV_fund.]])/2)</f>
        <v>-1079695084.8500123</v>
      </c>
    </row>
    <row r="2567" spans="1:29" x14ac:dyDescent="0.2">
      <c r="A2567" s="23">
        <v>41609</v>
      </c>
      <c r="B2567" s="24">
        <v>11635884342.1266</v>
      </c>
      <c r="C2567" s="24">
        <f t="shared" si="313"/>
        <v>6872098962.3966885</v>
      </c>
      <c r="D2567" s="25">
        <f>LN(Data[[#This Row],[NVActual]])</f>
        <v>23.177359637870858</v>
      </c>
      <c r="E2567" s="26">
        <v>164939</v>
      </c>
      <c r="F2567" s="40">
        <f>Data[[#This Row],[DAA 
(n)]]^2</f>
        <v>27204873721</v>
      </c>
      <c r="G2567" s="41">
        <f t="shared" si="314"/>
        <v>21302277906.099998</v>
      </c>
      <c r="H2567" s="28">
        <f>LN(Data[[#This Row],[Metcalfe
(n^2)]])</f>
        <v>24.026661975116497</v>
      </c>
      <c r="I2567" s="42">
        <f t="shared" si="315"/>
        <v>23.662740333002308</v>
      </c>
      <c r="J2567" s="40">
        <f>Data[[#This Row],[DAA 
(n)]]*LN(Data[[#This Row],[DAA 
(n)]])</f>
        <v>1981466.7997568699</v>
      </c>
      <c r="K2567" s="40">
        <f t="shared" si="316"/>
        <v>1686033.1153402694</v>
      </c>
      <c r="L2567" s="29">
        <f>LN(Data[[#This Row],[MA'[n*ln(n)']
30d]])</f>
        <v>14.337889058715383</v>
      </c>
      <c r="M2567" s="43">
        <f t="shared" si="317"/>
        <v>14.034590135086107</v>
      </c>
      <c r="N2567" s="40">
        <f>Data[[#This Row],[DAA 
(n)]]^1.5</f>
        <v>66986152.79793293</v>
      </c>
      <c r="O2567" s="40">
        <f t="shared" si="318"/>
        <v>54578692.067565732</v>
      </c>
      <c r="P2567" s="43">
        <f>LN(Data[[#This Row],[MA'[n^1.5']]])</f>
        <v>17.815154109372976</v>
      </c>
      <c r="Q2567" s="43">
        <f t="shared" si="319"/>
        <v>17.39263376383116</v>
      </c>
      <c r="R2567" s="30">
        <f>$O$1+$O$2*Data[[#This Row],[MA'[ln(n^2)']]]</f>
        <v>23.662740333002308</v>
      </c>
      <c r="S2567" s="30">
        <f>$Q$1+$Q$2*Data[[#This Row],[MA'[ln(n*ln(n))']]]</f>
        <v>19.677073722892075</v>
      </c>
      <c r="T2567" s="31">
        <f>$O$3*Data[[#This Row],[Metcalfe
(n^2)]]</f>
        <v>14146534334.92</v>
      </c>
      <c r="U2567" s="31">
        <f t="shared" si="320"/>
        <v>11077184511.172001</v>
      </c>
      <c r="V2567" s="30">
        <f>LN(Data[[#This Row],[MA'[NVA']
30d]]/Data[[#This Row],[MA'[NVMetcalfe calc']]])</f>
        <v>-0.47741795814629318</v>
      </c>
      <c r="W2567" s="30">
        <f>$Q$3+Data[[#This Row],[NVM
(scaled)]]/((Data[[#This Row],[Upper Bound]]-Data[[#This Row],[Lower Bound]])/2)</f>
        <v>0.35043256757338814</v>
      </c>
      <c r="X2567" s="30">
        <f>(Data[[#This Row],[Upper Bound]]+Data[[#This Row],[Lower Bound]])/2</f>
        <v>21.66990702794719</v>
      </c>
      <c r="Y2567" s="32">
        <f>LN(Data[[#This Row],[NVActual]]/Data[[#This Row],[MA'[n^2']
30d]])</f>
        <v>-0.60472021002119303</v>
      </c>
      <c r="Z2567" s="32">
        <f>LN(Data[[#This Row],[NVActual]]/Data[[#This Row],[MA'[n*ln(n)']
30d]])</f>
        <v>8.8394705791554742</v>
      </c>
      <c r="AA2567" s="32">
        <f>LN(Data[[#This Row],[NVActual]]/Data[[#This Row],[MA'[n^1.5']]])</f>
        <v>5.3622055284978805</v>
      </c>
      <c r="AB2567" s="32">
        <f>LN(Data[[#This Row],[NVActual]]/Data[[#This Row],[Metcalfe
(n^2)]])</f>
        <v>-0.84930233724563886</v>
      </c>
      <c r="AC2567" s="34">
        <f>1+Data[[#This Row],[MA'[NVMetcalfe calc']]]/((Data[[#This Row],[NVM_norm
(scaled)]]-Data[[#This Row],[NV_fund.]])/2)</f>
        <v>-1039161122.0155793</v>
      </c>
    </row>
    <row r="2568" spans="1:29" x14ac:dyDescent="0.2">
      <c r="A2568" s="23">
        <v>41608</v>
      </c>
      <c r="B2568" s="24">
        <v>13498119326.694401</v>
      </c>
      <c r="C2568" s="24">
        <f t="shared" si="313"/>
        <v>6565010166.1371737</v>
      </c>
      <c r="D2568" s="25">
        <f>LN(Data[[#This Row],[NVActual]])</f>
        <v>23.325816203552627</v>
      </c>
      <c r="E2568" s="26">
        <v>163385</v>
      </c>
      <c r="F2568" s="40">
        <f>Data[[#This Row],[DAA 
(n)]]^2</f>
        <v>26694658225</v>
      </c>
      <c r="G2568" s="41">
        <f t="shared" si="314"/>
        <v>20646734802.900002</v>
      </c>
      <c r="H2568" s="28">
        <f>LN(Data[[#This Row],[Metcalfe
(n^2)]])</f>
        <v>24.007729315857247</v>
      </c>
      <c r="I2568" s="42">
        <f t="shared" si="315"/>
        <v>23.619961592339241</v>
      </c>
      <c r="J2568" s="40">
        <f>Data[[#This Row],[DAA 
(n)]]*LN(Data[[#This Row],[DAA 
(n)]])</f>
        <v>1961251.4271356682</v>
      </c>
      <c r="K2568" s="40">
        <f t="shared" si="316"/>
        <v>1652895.6720358299</v>
      </c>
      <c r="L2568" s="29">
        <f>LN(Data[[#This Row],[MA'[n*ln(n)']
30d]])</f>
        <v>14.318039260495476</v>
      </c>
      <c r="M2568" s="43">
        <f t="shared" si="317"/>
        <v>14.016135693925291</v>
      </c>
      <c r="N2568" s="40">
        <f>Data[[#This Row],[DAA 
(n)]]^1.5</f>
        <v>66041704.506255977</v>
      </c>
      <c r="O2568" s="40">
        <f t="shared" si="318"/>
        <v>53198617.83653298</v>
      </c>
      <c r="P2568" s="43">
        <f>LN(Data[[#This Row],[MA'[n^1.5']]])</f>
        <v>17.789542973458076</v>
      </c>
      <c r="Q2568" s="43">
        <f t="shared" si="319"/>
        <v>17.366760429676106</v>
      </c>
      <c r="R2568" s="30">
        <f>$O$1+$O$2*Data[[#This Row],[MA'[ln(n^2)']]]</f>
        <v>23.619961592339241</v>
      </c>
      <c r="S2568" s="30">
        <f>$Q$1+$Q$2*Data[[#This Row],[MA'[ln(n*ln(n))']]]</f>
        <v>19.646623894976727</v>
      </c>
      <c r="T2568" s="31">
        <f>$O$3*Data[[#This Row],[Metcalfe
(n^2)]]</f>
        <v>13881222277</v>
      </c>
      <c r="U2568" s="31">
        <f t="shared" si="320"/>
        <v>10736302097.507999</v>
      </c>
      <c r="V2568" s="30">
        <f>LN(Data[[#This Row],[MA'[NVA']
30d]]/Data[[#This Row],[MA'[NVMetcalfe calc']]])</f>
        <v>-0.49187666228370003</v>
      </c>
      <c r="W2568" s="30">
        <f>$Q$3+Data[[#This Row],[NVM
(scaled)]]/((Data[[#This Row],[Upper Bound]]-Data[[#This Row],[Lower Bound]])/2)</f>
        <v>0.3424113479656129</v>
      </c>
      <c r="X2568" s="30">
        <f>(Data[[#This Row],[Upper Bound]]+Data[[#This Row],[Lower Bound]])/2</f>
        <v>21.633292743657982</v>
      </c>
      <c r="Y2568" s="29">
        <f>LN(Data[[#This Row],[NVActual]]/Data[[#This Row],[MA'[n^2']
30d]])</f>
        <v>-0.42500681937345386</v>
      </c>
      <c r="Z2568" s="29">
        <f>LN(Data[[#This Row],[NVActual]]/Data[[#This Row],[MA'[n*ln(n)']
30d]])</f>
        <v>9.0077769430571522</v>
      </c>
      <c r="AA2568" s="29">
        <f>LN(Data[[#This Row],[NVActual]]/Data[[#This Row],[MA'[n^1.5']]])</f>
        <v>5.5362732300945519</v>
      </c>
      <c r="AB2568" s="29">
        <f>LN(Data[[#This Row],[NVActual]]/Data[[#This Row],[Metcalfe
(n^2)]])</f>
        <v>-0.68191311230461826</v>
      </c>
      <c r="AC2568" s="26">
        <f>1+Data[[#This Row],[MA'[NVMetcalfe calc']]]/((Data[[#This Row],[NVM_norm
(scaled)]]-Data[[#This Row],[NV_fund.]])/2)</f>
        <v>-1008535239.7890636</v>
      </c>
    </row>
    <row r="2569" spans="1:29" x14ac:dyDescent="0.2">
      <c r="A2569" s="23">
        <v>41607</v>
      </c>
      <c r="B2569" s="24">
        <v>13606858893.395201</v>
      </c>
      <c r="C2569" s="24">
        <f t="shared" si="313"/>
        <v>6195909715.3033381</v>
      </c>
      <c r="D2569" s="25">
        <f>LN(Data[[#This Row],[NVActual]])</f>
        <v>23.333839832953291</v>
      </c>
      <c r="E2569" s="26">
        <v>188994</v>
      </c>
      <c r="F2569" s="40">
        <f>Data[[#This Row],[DAA 
(n)]]^2</f>
        <v>35718732036</v>
      </c>
      <c r="G2569" s="41">
        <f t="shared" si="314"/>
        <v>20062776718.099998</v>
      </c>
      <c r="H2569" s="28">
        <f>LN(Data[[#This Row],[Metcalfe
(n^2)]])</f>
        <v>24.298941095012236</v>
      </c>
      <c r="I2569" s="42">
        <f t="shared" si="315"/>
        <v>23.584365549399035</v>
      </c>
      <c r="J2569" s="40">
        <f>Data[[#This Row],[DAA 
(n)]]*LN(Data[[#This Row],[DAA 
(n)]])</f>
        <v>2296177.0366553711</v>
      </c>
      <c r="K2569" s="40">
        <f t="shared" si="316"/>
        <v>1624144.4741715866</v>
      </c>
      <c r="L2569" s="29">
        <f>LN(Data[[#This Row],[MA'[n*ln(n)']
30d]])</f>
        <v>14.3004917576752</v>
      </c>
      <c r="M2569" s="43">
        <f t="shared" si="317"/>
        <v>13.998597475000359</v>
      </c>
      <c r="N2569" s="40">
        <f>Data[[#This Row],[DAA 
(n)]]^1.5</f>
        <v>82162193.510225728</v>
      </c>
      <c r="O2569" s="40">
        <f t="shared" si="318"/>
        <v>51985475.37176384</v>
      </c>
      <c r="P2569" s="43">
        <f>LN(Data[[#This Row],[MA'[n^1.5']]])</f>
        <v>17.766474917754895</v>
      </c>
      <c r="Q2569" s="43">
        <f t="shared" si="319"/>
        <v>17.342105812031704</v>
      </c>
      <c r="R2569" s="30">
        <f>$O$1+$O$2*Data[[#This Row],[MA'[ln(n^2)']]]</f>
        <v>23.584365549399035</v>
      </c>
      <c r="S2569" s="30">
        <f>$Q$1+$Q$2*Data[[#This Row],[MA'[ln(n*ln(n))']]]</f>
        <v>19.617685833750592</v>
      </c>
      <c r="T2569" s="31">
        <f>$O$3*Data[[#This Row],[Metcalfe
(n^2)]]</f>
        <v>18573740658.720001</v>
      </c>
      <c r="U2569" s="31">
        <f t="shared" si="320"/>
        <v>10432643893.411999</v>
      </c>
      <c r="V2569" s="30">
        <f>LN(Data[[#This Row],[MA'[NVA']
30d]]/Data[[#This Row],[MA'[NVMetcalfe calc']]])</f>
        <v>-0.52105037519126862</v>
      </c>
      <c r="W2569" s="30">
        <f>$Q$3+Data[[#This Row],[NVM
(scaled)]]/((Data[[#This Row],[Upper Bound]]-Data[[#This Row],[Lower Bound]])/2)</f>
        <v>0.32728638935191101</v>
      </c>
      <c r="X2569" s="30">
        <f>(Data[[#This Row],[Upper Bound]]+Data[[#This Row],[Lower Bound]])/2</f>
        <v>21.601025691574812</v>
      </c>
      <c r="Y2569" s="32">
        <f>LN(Data[[#This Row],[NVActual]]/Data[[#This Row],[MA'[n^2']
30d]])</f>
        <v>-0.38829219759072675</v>
      </c>
      <c r="Z2569" s="32">
        <f>LN(Data[[#This Row],[NVActual]]/Data[[#This Row],[MA'[n*ln(n)']
30d]])</f>
        <v>9.0333480752780915</v>
      </c>
      <c r="AA2569" s="32">
        <f>LN(Data[[#This Row],[NVActual]]/Data[[#This Row],[MA'[n^1.5']]])</f>
        <v>5.5673649151983957</v>
      </c>
      <c r="AB2569" s="32">
        <f>LN(Data[[#This Row],[NVActual]]/Data[[#This Row],[Metcalfe
(n^2)]])</f>
        <v>-0.96510126205894353</v>
      </c>
      <c r="AC2569" s="34">
        <f>1+Data[[#This Row],[MA'[NVMetcalfe calc']]]/((Data[[#This Row],[NVM_norm
(scaled)]]-Data[[#This Row],[NV_fund.]])/2)</f>
        <v>-980800200.14958239</v>
      </c>
    </row>
    <row r="2570" spans="1:29" x14ac:dyDescent="0.2">
      <c r="A2570" s="23">
        <v>41606</v>
      </c>
      <c r="B2570" s="24">
        <v>12139760581.5418</v>
      </c>
      <c r="C2570" s="24">
        <f t="shared" si="313"/>
        <v>5821009215.1262684</v>
      </c>
      <c r="D2570" s="25">
        <f>LN(Data[[#This Row],[NVActual]])</f>
        <v>23.219751900928745</v>
      </c>
      <c r="E2570" s="26">
        <v>201832</v>
      </c>
      <c r="F2570" s="40">
        <f>Data[[#This Row],[DAA 
(n)]]^2</f>
        <v>40736156224</v>
      </c>
      <c r="G2570" s="41">
        <f t="shared" si="314"/>
        <v>19179710821.433334</v>
      </c>
      <c r="H2570" s="28">
        <f>LN(Data[[#This Row],[Metcalfe
(n^2)]])</f>
        <v>24.430381894349402</v>
      </c>
      <c r="I2570" s="42">
        <f t="shared" si="315"/>
        <v>23.539246621812666</v>
      </c>
      <c r="J2570" s="40">
        <f>Data[[#This Row],[DAA 
(n)]]*LN(Data[[#This Row],[DAA 
(n)]])</f>
        <v>2465416.4192501642</v>
      </c>
      <c r="K2570" s="40">
        <f t="shared" si="316"/>
        <v>1584339.2525259976</v>
      </c>
      <c r="L2570" s="29">
        <f>LN(Data[[#This Row],[MA'[n*ln(n)']
30d]])</f>
        <v>14.275678002998902</v>
      </c>
      <c r="M2570" s="43">
        <f t="shared" si="317"/>
        <v>13.98157771840436</v>
      </c>
      <c r="N2570" s="40">
        <f>Data[[#This Row],[DAA 
(n)]]^1.5</f>
        <v>90674472.058029264</v>
      </c>
      <c r="O2570" s="40">
        <f t="shared" si="318"/>
        <v>50239086.999493457</v>
      </c>
      <c r="P2570" s="43">
        <f>LN(Data[[#This Row],[MA'[n^1.5']]])</f>
        <v>17.732303907178306</v>
      </c>
      <c r="Q2570" s="43">
        <f t="shared" si="319"/>
        <v>17.318125911698473</v>
      </c>
      <c r="R2570" s="30">
        <f>$O$1+$O$2*Data[[#This Row],[MA'[ln(n^2)']]]</f>
        <v>23.539246621812666</v>
      </c>
      <c r="S2570" s="30">
        <f>$Q$1+$Q$2*Data[[#This Row],[MA'[ln(n*ln(n))']]]</f>
        <v>19.589603235367193</v>
      </c>
      <c r="T2570" s="31">
        <f>$O$3*Data[[#This Row],[Metcalfe
(n^2)]]</f>
        <v>21182801236.48</v>
      </c>
      <c r="U2570" s="31">
        <f t="shared" si="320"/>
        <v>9973449627.1453304</v>
      </c>
      <c r="V2570" s="30">
        <f>LN(Data[[#This Row],[MA'[NVA']
30d]]/Data[[#This Row],[MA'[NVMetcalfe calc']]])</f>
        <v>-0.5384528734746189</v>
      </c>
      <c r="W2570" s="30">
        <f>$Q$3+Data[[#This Row],[NVM
(scaled)]]/((Data[[#This Row],[Upper Bound]]-Data[[#This Row],[Lower Bound]])/2)</f>
        <v>0.31734101750932719</v>
      </c>
      <c r="X2570" s="30">
        <f>(Data[[#This Row],[Upper Bound]]+Data[[#This Row],[Lower Bound]])/2</f>
        <v>21.564424928589929</v>
      </c>
      <c r="Y2570" s="29">
        <f>LN(Data[[#This Row],[NVActual]]/Data[[#This Row],[MA'[n^2']
30d]])</f>
        <v>-0.45736692827031539</v>
      </c>
      <c r="Z2570" s="29">
        <f>LN(Data[[#This Row],[NVActual]]/Data[[#This Row],[MA'[n*ln(n)']
30d]])</f>
        <v>8.9440738979298438</v>
      </c>
      <c r="AA2570" s="29">
        <f>LN(Data[[#This Row],[NVActual]]/Data[[#This Row],[MA'[n^1.5']]])</f>
        <v>5.4874479937504388</v>
      </c>
      <c r="AB2570" s="29">
        <f>LN(Data[[#This Row],[NVActual]]/Data[[#This Row],[Metcalfe
(n^2)]])</f>
        <v>-1.210629993420657</v>
      </c>
      <c r="AC2570" s="26">
        <f>1+Data[[#This Row],[MA'[NVMetcalfe calc']]]/((Data[[#This Row],[NVM_norm
(scaled)]]-Data[[#This Row],[NV_fund.]])/2)</f>
        <v>-938806441.22843778</v>
      </c>
    </row>
    <row r="2571" spans="1:29" x14ac:dyDescent="0.2">
      <c r="A2571" s="23">
        <v>41605</v>
      </c>
      <c r="B2571" s="24">
        <v>11599427444.743</v>
      </c>
      <c r="C2571" s="24">
        <f t="shared" si="313"/>
        <v>5497573350.6222382</v>
      </c>
      <c r="D2571" s="25">
        <f>LN(Data[[#This Row],[NVActual]])</f>
        <v>23.174221575628764</v>
      </c>
      <c r="E2571" s="26">
        <v>192515</v>
      </c>
      <c r="F2571" s="40">
        <f>Data[[#This Row],[DAA 
(n)]]^2</f>
        <v>37062025225</v>
      </c>
      <c r="G2571" s="41">
        <f t="shared" si="314"/>
        <v>18072968707.433334</v>
      </c>
      <c r="H2571" s="28">
        <f>LN(Data[[#This Row],[Metcalfe
(n^2)]])</f>
        <v>24.335858703504261</v>
      </c>
      <c r="I2571" s="42">
        <f t="shared" si="315"/>
        <v>23.482989815928242</v>
      </c>
      <c r="J2571" s="40">
        <f>Data[[#This Row],[DAA 
(n)]]*LN(Data[[#This Row],[DAA 
(n)]])</f>
        <v>2342508.9191525616</v>
      </c>
      <c r="K2571" s="40">
        <f t="shared" si="316"/>
        <v>1535059.0208935095</v>
      </c>
      <c r="L2571" s="29">
        <f>LN(Data[[#This Row],[MA'[n*ln(n)']
30d]])</f>
        <v>14.24407938835774</v>
      </c>
      <c r="M2571" s="43">
        <f t="shared" si="317"/>
        <v>13.965164153946938</v>
      </c>
      <c r="N2571" s="40">
        <f>Data[[#This Row],[DAA 
(n)]]^1.5</f>
        <v>84468904.255891025</v>
      </c>
      <c r="O2571" s="40">
        <f t="shared" si="318"/>
        <v>48069004.365274839</v>
      </c>
      <c r="P2571" s="43">
        <f>LN(Data[[#This Row],[MA'[n^1.5']]])</f>
        <v>17.688148127470804</v>
      </c>
      <c r="Q2571" s="43">
        <f t="shared" si="319"/>
        <v>17.294978769212193</v>
      </c>
      <c r="R2571" s="30">
        <f>$O$1+$O$2*Data[[#This Row],[MA'[ln(n^2)']]]</f>
        <v>23.482989815928242</v>
      </c>
      <c r="S2571" s="30">
        <f>$Q$1+$Q$2*Data[[#This Row],[MA'[ln(n*ln(n))']]]</f>
        <v>19.562520854012448</v>
      </c>
      <c r="T2571" s="31">
        <f>$O$3*Data[[#This Row],[Metcalfe
(n^2)]]</f>
        <v>19272253117</v>
      </c>
      <c r="U2571" s="31">
        <f t="shared" si="320"/>
        <v>9397943727.8653316</v>
      </c>
      <c r="V2571" s="30">
        <f>LN(Data[[#This Row],[MA'[NVA']
30d]]/Data[[#This Row],[MA'[NVMetcalfe calc']]])</f>
        <v>-0.53618412709208962</v>
      </c>
      <c r="W2571" s="30">
        <f>$Q$3+Data[[#This Row],[NVM
(scaled)]]/((Data[[#This Row],[Upper Bound]]-Data[[#This Row],[Lower Bound]])/2)</f>
        <v>0.31646939317684308</v>
      </c>
      <c r="X2571" s="30">
        <f>(Data[[#This Row],[Upper Bound]]+Data[[#This Row],[Lower Bound]])/2</f>
        <v>21.522755334970345</v>
      </c>
      <c r="Y2571" s="32">
        <f>LN(Data[[#This Row],[NVActual]]/Data[[#This Row],[MA'[n^2']
30d]])</f>
        <v>-0.44346164171573227</v>
      </c>
      <c r="Z2571" s="32">
        <f>LN(Data[[#This Row],[NVActual]]/Data[[#This Row],[MA'[n*ln(n)']
30d]])</f>
        <v>8.9301421872710236</v>
      </c>
      <c r="AA2571" s="32">
        <f>LN(Data[[#This Row],[NVActual]]/Data[[#This Row],[MA'[n^1.5']]])</f>
        <v>5.4860734481579581</v>
      </c>
      <c r="AB2571" s="32">
        <f>LN(Data[[#This Row],[NVActual]]/Data[[#This Row],[Metcalfe
(n^2)]])</f>
        <v>-1.161637127875498</v>
      </c>
      <c r="AC2571" s="34">
        <f>1+Data[[#This Row],[MA'[NVMetcalfe calc']]]/((Data[[#This Row],[NVM_norm
(scaled)]]-Data[[#This Row],[NV_fund.]])/2)</f>
        <v>-886335659.4414916</v>
      </c>
    </row>
    <row r="2572" spans="1:29" x14ac:dyDescent="0.2">
      <c r="A2572" s="23">
        <v>41604</v>
      </c>
      <c r="B2572" s="24">
        <v>11031541043.565901</v>
      </c>
      <c r="C2572" s="24">
        <f t="shared" ref="C2572:C2635" si="321">AVERAGE(B2572:B2601)</f>
        <v>5188882900.4886065</v>
      </c>
      <c r="D2572" s="25">
        <f>LN(Data[[#This Row],[NVActual]])</f>
        <v>23.124024374284659</v>
      </c>
      <c r="E2572" s="26">
        <v>187706</v>
      </c>
      <c r="F2572" s="40">
        <f>Data[[#This Row],[DAA 
(n)]]^2</f>
        <v>35233542436</v>
      </c>
      <c r="G2572" s="41">
        <f t="shared" ref="G2572:G2635" si="322">AVERAGE(F2572:F2601)</f>
        <v>17087466607.433332</v>
      </c>
      <c r="H2572" s="28">
        <f>LN(Data[[#This Row],[Metcalfe
(n^2)]])</f>
        <v>24.285264375933476</v>
      </c>
      <c r="I2572" s="42">
        <f t="shared" ref="I2572:I2635" si="323">AVERAGE(H2572:H2601)</f>
        <v>23.429719983770518</v>
      </c>
      <c r="J2572" s="40">
        <f>Data[[#This Row],[DAA 
(n)]]*LN(Data[[#This Row],[DAA 
(n)]])</f>
        <v>2279244.9174744845</v>
      </c>
      <c r="K2572" s="40">
        <f t="shared" ref="K2572:K2635" si="324">AVERAGE(J2572:J2601)</f>
        <v>1489787.8781437841</v>
      </c>
      <c r="L2572" s="29">
        <f>LN(Data[[#This Row],[MA'[n*ln(n)']
30d]])</f>
        <v>14.214144304125083</v>
      </c>
      <c r="M2572" s="43">
        <f t="shared" ref="M2572:M2635" si="325">AVERAGE(L2572:L2601)</f>
        <v>13.949573448299857</v>
      </c>
      <c r="N2572" s="40">
        <f>Data[[#This Row],[DAA 
(n)]]^1.5</f>
        <v>81323719.273603067</v>
      </c>
      <c r="O2572" s="40">
        <f t="shared" ref="O2572:O2635" si="326">AVERAGE(N2572:N2601)</f>
        <v>46102638.267060861</v>
      </c>
      <c r="P2572" s="43">
        <f>LN(Data[[#This Row],[MA'[n^1.5']]])</f>
        <v>17.646380735549755</v>
      </c>
      <c r="Q2572" s="43">
        <f t="shared" ref="Q2572:Q2635" si="327">AVERAGE(P2572:P2601)</f>
        <v>17.272998407462392</v>
      </c>
      <c r="R2572" s="30">
        <f>$O$1+$O$2*Data[[#This Row],[MA'[ln(n^2)']]]</f>
        <v>23.429719983770518</v>
      </c>
      <c r="S2572" s="30">
        <f>$Q$1+$Q$2*Data[[#This Row],[MA'[ln(n*ln(n))']]]</f>
        <v>19.536796189694762</v>
      </c>
      <c r="T2572" s="31">
        <f>$O$3*Data[[#This Row],[Metcalfe
(n^2)]]</f>
        <v>18321442066.720001</v>
      </c>
      <c r="U2572" s="31">
        <f t="shared" si="320"/>
        <v>8885482635.8653316</v>
      </c>
      <c r="V2572" s="30">
        <f>LN(Data[[#This Row],[MA'[NVA']
30d]]/Data[[#This Row],[MA'[NVMetcalfe calc']]])</f>
        <v>-0.53790034717476021</v>
      </c>
      <c r="W2572" s="30">
        <f>$Q$3+Data[[#This Row],[NVM
(scaled)]]/((Data[[#This Row],[Upper Bound]]-Data[[#This Row],[Lower Bound]])/2)</f>
        <v>0.31365225952106435</v>
      </c>
      <c r="X2572" s="30">
        <f>(Data[[#This Row],[Upper Bound]]+Data[[#This Row],[Lower Bound]])/2</f>
        <v>21.48325808673264</v>
      </c>
      <c r="Y2572" s="29">
        <f>LN(Data[[#This Row],[NVActual]]/Data[[#This Row],[MA'[n^2']
30d]])</f>
        <v>-0.4375867104997192</v>
      </c>
      <c r="Z2572" s="29">
        <f>LN(Data[[#This Row],[NVActual]]/Data[[#This Row],[MA'[n*ln(n)']
30d]])</f>
        <v>8.9098800701595735</v>
      </c>
      <c r="AA2572" s="29">
        <f>LN(Data[[#This Row],[NVActual]]/Data[[#This Row],[MA'[n^1.5']]])</f>
        <v>5.477643638734901</v>
      </c>
      <c r="AB2572" s="29">
        <f>LN(Data[[#This Row],[NVActual]]/Data[[#This Row],[Metcalfe
(n^2)]])</f>
        <v>-1.1612400016488189</v>
      </c>
      <c r="AC2572" s="26">
        <f>1+Data[[#This Row],[MA'[NVMetcalfe calc']]]/((Data[[#This Row],[NVM_norm
(scaled)]]-Data[[#This Row],[NV_fund.]])/2)</f>
        <v>-839456596.19784319</v>
      </c>
    </row>
    <row r="2573" spans="1:29" x14ac:dyDescent="0.2">
      <c r="A2573" s="23">
        <v>41603</v>
      </c>
      <c r="B2573" s="24">
        <v>9825868339.7489395</v>
      </c>
      <c r="C2573" s="24">
        <f t="shared" si="321"/>
        <v>4898407072.0331059</v>
      </c>
      <c r="D2573" s="25">
        <f>LN(Data[[#This Row],[NVActual]])</f>
        <v>23.008284371432421</v>
      </c>
      <c r="E2573" s="26">
        <v>143350</v>
      </c>
      <c r="F2573" s="40">
        <f>Data[[#This Row],[DAA 
(n)]]^2</f>
        <v>20549222500</v>
      </c>
      <c r="G2573" s="41">
        <f t="shared" si="322"/>
        <v>16058690781.700001</v>
      </c>
      <c r="H2573" s="28">
        <f>LN(Data[[#This Row],[Metcalfe
(n^2)]])</f>
        <v>23.746088942623032</v>
      </c>
      <c r="I2573" s="42">
        <f t="shared" si="323"/>
        <v>23.360147507723454</v>
      </c>
      <c r="J2573" s="40">
        <f>Data[[#This Row],[DAA 
(n)]]*LN(Data[[#This Row],[DAA 
(n)]])</f>
        <v>1702000.9249625059</v>
      </c>
      <c r="K2573" s="40">
        <f t="shared" si="324"/>
        <v>1438270.9032274452</v>
      </c>
      <c r="L2573" s="29">
        <f>LN(Data[[#This Row],[MA'[n*ln(n)']
30d]])</f>
        <v>14.178952188412691</v>
      </c>
      <c r="M2573" s="43">
        <f t="shared" si="325"/>
        <v>13.934729987297608</v>
      </c>
      <c r="N2573" s="40">
        <f>Data[[#This Row],[DAA 
(n)]]^1.5</f>
        <v>54274589.315581217</v>
      </c>
      <c r="O2573" s="40">
        <f t="shared" si="326"/>
        <v>43958425.710558221</v>
      </c>
      <c r="P2573" s="43">
        <f>LN(Data[[#This Row],[MA'[n^1.5']]])</f>
        <v>17.5987548749967</v>
      </c>
      <c r="Q2573" s="43">
        <f t="shared" si="327"/>
        <v>17.252079311573105</v>
      </c>
      <c r="R2573" s="30">
        <f>$O$1+$O$2*Data[[#This Row],[MA'[ln(n^2)']]]</f>
        <v>23.360147507723454</v>
      </c>
      <c r="S2573" s="30">
        <f>$Q$1+$Q$2*Data[[#This Row],[MA'[ln(n*ln(n))']]]</f>
        <v>19.512304479041052</v>
      </c>
      <c r="T2573" s="31">
        <f>$O$3*Data[[#This Row],[Metcalfe
(n^2)]]</f>
        <v>10685595700</v>
      </c>
      <c r="U2573" s="31">
        <f t="shared" si="320"/>
        <v>8350519206.4839973</v>
      </c>
      <c r="V2573" s="30">
        <f>LN(Data[[#This Row],[MA'[NVA']
30d]]/Data[[#This Row],[MA'[NVMetcalfe calc']]])</f>
        <v>-0.53341365242283301</v>
      </c>
      <c r="W2573" s="30">
        <f>$Q$3+Data[[#This Row],[NVM
(scaled)]]/((Data[[#This Row],[Upper Bound]]-Data[[#This Row],[Lower Bound]])/2)</f>
        <v>0.31274666692654179</v>
      </c>
      <c r="X2573" s="30">
        <f>(Data[[#This Row],[Upper Bound]]+Data[[#This Row],[Lower Bound]])/2</f>
        <v>21.436225993382251</v>
      </c>
      <c r="Y2573" s="32">
        <f>LN(Data[[#This Row],[NVActual]]/Data[[#This Row],[MA'[n^2']
30d]])</f>
        <v>-0.49123165026754068</v>
      </c>
      <c r="Z2573" s="32">
        <f>LN(Data[[#This Row],[NVActual]]/Data[[#This Row],[MA'[n*ln(n)']
30d]])</f>
        <v>8.8293321830197318</v>
      </c>
      <c r="AA2573" s="32">
        <f>LN(Data[[#This Row],[NVActual]]/Data[[#This Row],[MA'[n^1.5']]])</f>
        <v>5.4095294964357201</v>
      </c>
      <c r="AB2573" s="32">
        <f>LN(Data[[#This Row],[NVActual]]/Data[[#This Row],[Metcalfe
(n^2)]])</f>
        <v>-0.7378045711906096</v>
      </c>
      <c r="AC2573" s="34">
        <f>1+Data[[#This Row],[MA'[NVMetcalfe calc']]]/((Data[[#This Row],[NVM_norm
(scaled)]]-Data[[#This Row],[NV_fund.]])/2)</f>
        <v>-790638612.7841928</v>
      </c>
    </row>
    <row r="2574" spans="1:29" x14ac:dyDescent="0.2">
      <c r="A2574" s="23">
        <v>41602</v>
      </c>
      <c r="B2574" s="24">
        <v>9713112909.5158005</v>
      </c>
      <c r="C2574" s="24">
        <f t="shared" si="321"/>
        <v>4642242000.0160151</v>
      </c>
      <c r="D2574" s="25">
        <f>LN(Data[[#This Row],[NVActual]])</f>
        <v>22.996742655875977</v>
      </c>
      <c r="E2574" s="26">
        <v>123964</v>
      </c>
      <c r="F2574" s="40">
        <f>Data[[#This Row],[DAA 
(n)]]^2</f>
        <v>15367073296</v>
      </c>
      <c r="G2574" s="41">
        <f t="shared" si="322"/>
        <v>15550829680</v>
      </c>
      <c r="H2574" s="28">
        <f>LN(Data[[#This Row],[Metcalfe
(n^2)]])</f>
        <v>23.455492959709538</v>
      </c>
      <c r="I2574" s="42">
        <f t="shared" si="323"/>
        <v>23.315061069065244</v>
      </c>
      <c r="J2574" s="40">
        <f>Data[[#This Row],[DAA 
(n)]]*LN(Data[[#This Row],[DAA 
(n)]])</f>
        <v>1453818.3646287166</v>
      </c>
      <c r="K2574" s="40">
        <f t="shared" si="324"/>
        <v>1408743.0238637158</v>
      </c>
      <c r="L2574" s="29">
        <f>LN(Data[[#This Row],[MA'[n*ln(n)']
30d]])</f>
        <v>14.1582083923194</v>
      </c>
      <c r="M2574" s="43">
        <f t="shared" si="325"/>
        <v>13.921224090354153</v>
      </c>
      <c r="N2574" s="40">
        <f>Data[[#This Row],[DAA 
(n)]]^1.5</f>
        <v>43645891.834917672</v>
      </c>
      <c r="O2574" s="40">
        <f t="shared" si="326"/>
        <v>42805278.235640734</v>
      </c>
      <c r="P2574" s="43">
        <f>LN(Data[[#This Row],[MA'[n^1.5']]])</f>
        <v>17.572171976210971</v>
      </c>
      <c r="Q2574" s="43">
        <f t="shared" si="327"/>
        <v>17.23295816173929</v>
      </c>
      <c r="R2574" s="30">
        <f>$O$1+$O$2*Data[[#This Row],[MA'[ln(n^2)']]]</f>
        <v>23.315061069065244</v>
      </c>
      <c r="S2574" s="30">
        <f>$Q$1+$Q$2*Data[[#This Row],[MA'[ln(n*ln(n))']]]</f>
        <v>19.49001974908435</v>
      </c>
      <c r="T2574" s="31">
        <f>$O$3*Data[[#This Row],[Metcalfe
(n^2)]]</f>
        <v>7990878113.9200001</v>
      </c>
      <c r="U2574" s="31">
        <f t="shared" si="320"/>
        <v>8086431433.5999975</v>
      </c>
      <c r="V2574" s="30">
        <f>LN(Data[[#This Row],[MA'[NVA']
30d]]/Data[[#This Row],[MA'[NVMetcalfe calc']]])</f>
        <v>-0.55499008622397272</v>
      </c>
      <c r="W2574" s="30">
        <f>$Q$3+Data[[#This Row],[NVM
(scaled)]]/((Data[[#This Row],[Upper Bound]]-Data[[#This Row],[Lower Bound]])/2)</f>
        <v>0.29981224002738616</v>
      </c>
      <c r="X2574" s="30">
        <f>(Data[[#This Row],[Upper Bound]]+Data[[#This Row],[Lower Bound]])/2</f>
        <v>21.402540409074795</v>
      </c>
      <c r="Y2574" s="29">
        <f>LN(Data[[#This Row],[NVActual]]/Data[[#This Row],[MA'[n^2']
30d]])</f>
        <v>-0.47063717389932513</v>
      </c>
      <c r="Z2574" s="29">
        <f>LN(Data[[#This Row],[NVActual]]/Data[[#This Row],[MA'[n*ln(n)']
30d]])</f>
        <v>8.8385342635565767</v>
      </c>
      <c r="AA2574" s="29">
        <f>LN(Data[[#This Row],[NVActual]]/Data[[#This Row],[MA'[n^1.5']]])</f>
        <v>5.4245706796650071</v>
      </c>
      <c r="AB2574" s="29">
        <f>LN(Data[[#This Row],[NVActual]]/Data[[#This Row],[Metcalfe
(n^2)]])</f>
        <v>-0.45875030383356147</v>
      </c>
      <c r="AC2574" s="26">
        <f>1+Data[[#This Row],[MA'[NVMetcalfe calc']]]/((Data[[#This Row],[NVM_norm
(scaled)]]-Data[[#This Row],[NV_fund.]])/2)</f>
        <v>-766387299.14641738</v>
      </c>
    </row>
    <row r="2575" spans="1:29" x14ac:dyDescent="0.2">
      <c r="A2575" s="23">
        <v>41601</v>
      </c>
      <c r="B2575" s="24">
        <v>10036063848.5574</v>
      </c>
      <c r="C2575" s="24">
        <f t="shared" si="321"/>
        <v>4392123358.7460289</v>
      </c>
      <c r="D2575" s="25">
        <f>LN(Data[[#This Row],[NVActual]])</f>
        <v>23.029450827383059</v>
      </c>
      <c r="E2575" s="26">
        <v>146167</v>
      </c>
      <c r="F2575" s="40">
        <f>Data[[#This Row],[DAA 
(n)]]^2</f>
        <v>21364791889</v>
      </c>
      <c r="G2575" s="41">
        <f t="shared" si="322"/>
        <v>15377913878</v>
      </c>
      <c r="H2575" s="28">
        <f>LN(Data[[#This Row],[Metcalfe
(n^2)]])</f>
        <v>23.78501016525075</v>
      </c>
      <c r="I2575" s="42">
        <f t="shared" si="323"/>
        <v>23.301333019725398</v>
      </c>
      <c r="J2575" s="40">
        <f>Data[[#This Row],[DAA 
(n)]]*LN(Data[[#This Row],[DAA 
(n)]])</f>
        <v>1738291.7904121031</v>
      </c>
      <c r="K2575" s="40">
        <f t="shared" si="324"/>
        <v>1399031.8479156599</v>
      </c>
      <c r="L2575" s="29">
        <f>LN(Data[[#This Row],[MA'[n*ln(n)']
30d]])</f>
        <v>14.151291018160242</v>
      </c>
      <c r="M2575" s="43">
        <f t="shared" si="325"/>
        <v>13.908478988143413</v>
      </c>
      <c r="N2575" s="40">
        <f>Data[[#This Row],[DAA 
(n)]]^1.5</f>
        <v>55882264.950871982</v>
      </c>
      <c r="O2575" s="40">
        <f t="shared" si="326"/>
        <v>42418674.654668242</v>
      </c>
      <c r="P2575" s="43">
        <f>LN(Data[[#This Row],[MA'[n^1.5']]])</f>
        <v>17.563099263205565</v>
      </c>
      <c r="Q2575" s="43">
        <f t="shared" si="327"/>
        <v>17.214813463594634</v>
      </c>
      <c r="R2575" s="30">
        <f>$O$1+$O$2*Data[[#This Row],[MA'[ln(n^2)']]]</f>
        <v>23.301333019725398</v>
      </c>
      <c r="S2575" s="30">
        <f>$Q$1+$Q$2*Data[[#This Row],[MA'[ln(n*ln(n))']]]</f>
        <v>19.468990330436629</v>
      </c>
      <c r="T2575" s="31">
        <f>$O$3*Data[[#This Row],[Metcalfe
(n^2)]]</f>
        <v>11109691782.280001</v>
      </c>
      <c r="U2575" s="31">
        <f t="shared" si="320"/>
        <v>7996515216.5599995</v>
      </c>
      <c r="V2575" s="30">
        <f>LN(Data[[#This Row],[MA'[NVA']
30d]]/Data[[#This Row],[MA'[NVMetcalfe calc']]])</f>
        <v>-0.59919305789052313</v>
      </c>
      <c r="W2575" s="30">
        <f>$Q$3+Data[[#This Row],[NVM
(scaled)]]/((Data[[#This Row],[Upper Bound]]-Data[[#This Row],[Lower Bound]])/2)</f>
        <v>0.27729672345573808</v>
      </c>
      <c r="X2575" s="30">
        <f>(Data[[#This Row],[Upper Bound]]+Data[[#This Row],[Lower Bound]])/2</f>
        <v>21.385161675081015</v>
      </c>
      <c r="Y2575" s="32">
        <f>LN(Data[[#This Row],[NVActual]]/Data[[#This Row],[MA'[n^2']
30d]])</f>
        <v>-0.42674732581951275</v>
      </c>
      <c r="Z2575" s="32">
        <f>LN(Data[[#This Row],[NVActual]]/Data[[#This Row],[MA'[n*ln(n)']
30d]])</f>
        <v>8.8781598092228187</v>
      </c>
      <c r="AA2575" s="32">
        <f>LN(Data[[#This Row],[NVActual]]/Data[[#This Row],[MA'[n^1.5']]])</f>
        <v>5.4663515641774953</v>
      </c>
      <c r="AB2575" s="32">
        <f>LN(Data[[#This Row],[NVActual]]/Data[[#This Row],[Metcalfe
(n^2)]])</f>
        <v>-0.75555933786769014</v>
      </c>
      <c r="AC2575" s="34">
        <f>1+Data[[#This Row],[MA'[NVMetcalfe calc']]]/((Data[[#This Row],[NVM_norm
(scaled)]]-Data[[#This Row],[NV_fund.]])/2)</f>
        <v>-757681103.63908184</v>
      </c>
    </row>
    <row r="2576" spans="1:29" x14ac:dyDescent="0.2">
      <c r="A2576" s="23">
        <v>41600</v>
      </c>
      <c r="B2576" s="24">
        <v>9655188371.4235306</v>
      </c>
      <c r="C2576" s="24">
        <f t="shared" si="321"/>
        <v>4134679513.7709289</v>
      </c>
      <c r="D2576" s="25">
        <f>LN(Data[[#This Row],[NVActual]])</f>
        <v>22.990761262882401</v>
      </c>
      <c r="E2576" s="26">
        <v>168639</v>
      </c>
      <c r="F2576" s="40">
        <f>Data[[#This Row],[DAA 
(n)]]^2</f>
        <v>28439112321</v>
      </c>
      <c r="G2576" s="41">
        <f t="shared" si="322"/>
        <v>15083529158.5</v>
      </c>
      <c r="H2576" s="28">
        <f>LN(Data[[#This Row],[Metcalfe
(n^2)]])</f>
        <v>24.071031229052565</v>
      </c>
      <c r="I2576" s="42">
        <f t="shared" si="323"/>
        <v>23.283554380016078</v>
      </c>
      <c r="J2576" s="40">
        <f>Data[[#This Row],[DAA 
(n)]]*LN(Data[[#This Row],[DAA 
(n)]])</f>
        <v>2029657.3177180977</v>
      </c>
      <c r="K2576" s="40">
        <f t="shared" si="324"/>
        <v>1384473.2687325573</v>
      </c>
      <c r="L2576" s="29">
        <f>LN(Data[[#This Row],[MA'[n*ln(n)']
30d]])</f>
        <v>14.140830313882425</v>
      </c>
      <c r="M2576" s="43">
        <f t="shared" si="325"/>
        <v>13.895660489817599</v>
      </c>
      <c r="N2576" s="40">
        <f>Data[[#This Row],[DAA 
(n)]]^1.5</f>
        <v>69252750.578595266</v>
      </c>
      <c r="O2576" s="40">
        <f t="shared" si="326"/>
        <v>41804541.688367195</v>
      </c>
      <c r="P2576" s="43">
        <f>LN(Data[[#This Row],[MA'[n^1.5']]])</f>
        <v>17.548515544424443</v>
      </c>
      <c r="Q2576" s="43">
        <f t="shared" si="327"/>
        <v>17.196543242524999</v>
      </c>
      <c r="R2576" s="30">
        <f>$O$1+$O$2*Data[[#This Row],[MA'[ln(n^2)']]]</f>
        <v>23.283554380016078</v>
      </c>
      <c r="S2576" s="30">
        <f>$Q$1+$Q$2*Data[[#This Row],[MA'[ln(n*ln(n))']]]</f>
        <v>19.447839808199038</v>
      </c>
      <c r="T2576" s="31">
        <f>$O$3*Data[[#This Row],[Metcalfe
(n^2)]]</f>
        <v>14788338406.92</v>
      </c>
      <c r="U2576" s="31">
        <f t="shared" si="320"/>
        <v>7843435162.4199982</v>
      </c>
      <c r="V2576" s="30">
        <f>LN(Data[[#This Row],[MA'[NVA']
30d]]/Data[[#This Row],[MA'[NVMetcalfe calc']]])</f>
        <v>-0.64026707713752284</v>
      </c>
      <c r="W2576" s="30">
        <f>$Q$3+Data[[#This Row],[NVM
(scaled)]]/((Data[[#This Row],[Upper Bound]]-Data[[#This Row],[Lower Bound]])/2)</f>
        <v>0.2561549939915273</v>
      </c>
      <c r="X2576" s="30">
        <f>(Data[[#This Row],[Upper Bound]]+Data[[#This Row],[Lower Bound]])/2</f>
        <v>21.36569709410756</v>
      </c>
      <c r="Y2576" s="29">
        <f>LN(Data[[#This Row],[NVActual]]/Data[[#This Row],[MA'[n^2']
30d]])</f>
        <v>-0.44610793834153667</v>
      </c>
      <c r="Z2576" s="29">
        <f>LN(Data[[#This Row],[NVActual]]/Data[[#This Row],[MA'[n*ln(n)']
30d]])</f>
        <v>8.849930948999976</v>
      </c>
      <c r="AA2576" s="29">
        <f>LN(Data[[#This Row],[NVActual]]/Data[[#This Row],[MA'[n^1.5']]])</f>
        <v>5.4422457184579569</v>
      </c>
      <c r="AB2576" s="29">
        <f>LN(Data[[#This Row],[NVActual]]/Data[[#This Row],[Metcalfe
(n^2)]])</f>
        <v>-1.0802699661701629</v>
      </c>
      <c r="AC2576" s="26">
        <f>1+Data[[#This Row],[MA'[NVMetcalfe calc']]]/((Data[[#This Row],[NVM_norm
(scaled)]]-Data[[#This Row],[NV_fund.]])/2)</f>
        <v>-743117507.20752144</v>
      </c>
    </row>
    <row r="2577" spans="1:29" x14ac:dyDescent="0.2">
      <c r="A2577" s="23">
        <v>41599</v>
      </c>
      <c r="B2577" s="24">
        <v>8664193685.7068806</v>
      </c>
      <c r="C2577" s="24">
        <f t="shared" si="321"/>
        <v>3893935738.4052043</v>
      </c>
      <c r="D2577" s="25">
        <f>LN(Data[[#This Row],[NVActual]])</f>
        <v>22.882464701624553</v>
      </c>
      <c r="E2577" s="26">
        <v>192640</v>
      </c>
      <c r="F2577" s="40">
        <f>Data[[#This Row],[DAA 
(n)]]^2</f>
        <v>37110169600</v>
      </c>
      <c r="G2577" s="41">
        <f t="shared" si="322"/>
        <v>14526637276.333334</v>
      </c>
      <c r="H2577" s="28">
        <f>LN(Data[[#This Row],[Metcalfe
(n^2)]])</f>
        <v>24.337156882205186</v>
      </c>
      <c r="I2577" s="42">
        <f t="shared" si="323"/>
        <v>23.254040549703817</v>
      </c>
      <c r="J2577" s="40">
        <f>Data[[#This Row],[DAA 
(n)]]*LN(Data[[#This Row],[DAA 
(n)]])</f>
        <v>2344154.9508940033</v>
      </c>
      <c r="K2577" s="40">
        <f t="shared" si="324"/>
        <v>1358674.24509667</v>
      </c>
      <c r="L2577" s="29">
        <f>LN(Data[[#This Row],[MA'[n*ln(n)']
30d]])</f>
        <v>14.122019962484563</v>
      </c>
      <c r="M2577" s="43">
        <f t="shared" si="325"/>
        <v>13.882699566237092</v>
      </c>
      <c r="N2577" s="40">
        <f>Data[[#This Row],[DAA 
(n)]]^1.5</f>
        <v>84551186.1048913</v>
      </c>
      <c r="O2577" s="40">
        <f t="shared" si="326"/>
        <v>40684393.599438474</v>
      </c>
      <c r="P2577" s="43">
        <f>LN(Data[[#This Row],[MA'[n^1.5']]])</f>
        <v>17.521355127231963</v>
      </c>
      <c r="Q2577" s="43">
        <f t="shared" si="327"/>
        <v>17.178049164225246</v>
      </c>
      <c r="R2577" s="30">
        <f>$O$1+$O$2*Data[[#This Row],[MA'[ln(n^2)']]]</f>
        <v>23.254040549703817</v>
      </c>
      <c r="S2577" s="30">
        <f>$Q$1+$Q$2*Data[[#This Row],[MA'[ln(n*ln(n))']]]</f>
        <v>19.4264542842912</v>
      </c>
      <c r="T2577" s="31">
        <f>$O$3*Data[[#This Row],[Metcalfe
(n^2)]]</f>
        <v>19297288192</v>
      </c>
      <c r="U2577" s="31">
        <f t="shared" si="320"/>
        <v>7553851383.6933317</v>
      </c>
      <c r="V2577" s="30">
        <f>LN(Data[[#This Row],[MA'[NVA']
30d]]/Data[[#This Row],[MA'[NVMetcalfe calc']]])</f>
        <v>-0.66263714614790181</v>
      </c>
      <c r="W2577" s="30">
        <f>$Q$3+Data[[#This Row],[NVM
(scaled)]]/((Data[[#This Row],[Upper Bound]]-Data[[#This Row],[Lower Bound]])/2)</f>
        <v>0.2437571721710266</v>
      </c>
      <c r="X2577" s="30">
        <f>(Data[[#This Row],[Upper Bound]]+Data[[#This Row],[Lower Bound]])/2</f>
        <v>21.340247416997506</v>
      </c>
      <c r="Y2577" s="32">
        <f>LN(Data[[#This Row],[NVActual]]/Data[[#This Row],[MA'[n^2']
30d]])</f>
        <v>-0.51678515296946137</v>
      </c>
      <c r="Z2577" s="32">
        <f>LN(Data[[#This Row],[NVActual]]/Data[[#This Row],[MA'[n*ln(n)']
30d]])</f>
        <v>8.7604447391399898</v>
      </c>
      <c r="AA2577" s="32">
        <f>LN(Data[[#This Row],[NVActual]]/Data[[#This Row],[MA'[n^1.5']]])</f>
        <v>5.3611095743925894</v>
      </c>
      <c r="AB2577" s="32">
        <f>LN(Data[[#This Row],[NVActual]]/Data[[#This Row],[Metcalfe
(n^2)]])</f>
        <v>-1.4546921805806343</v>
      </c>
      <c r="AC2577" s="34">
        <f>1+Data[[#This Row],[MA'[NVMetcalfe calc']]]/((Data[[#This Row],[NVM_norm
(scaled)]]-Data[[#This Row],[NV_fund.]])/2)</f>
        <v>-716123988.91778004</v>
      </c>
    </row>
    <row r="2578" spans="1:29" x14ac:dyDescent="0.2">
      <c r="A2578" s="23">
        <v>41598</v>
      </c>
      <c r="B2578" s="24">
        <v>7154243418.72931</v>
      </c>
      <c r="C2578" s="24">
        <f t="shared" si="321"/>
        <v>3680562674.0529566</v>
      </c>
      <c r="D2578" s="25">
        <f>LN(Data[[#This Row],[NVActual]])</f>
        <v>22.690971502746638</v>
      </c>
      <c r="E2578" s="26">
        <v>161122</v>
      </c>
      <c r="F2578" s="40">
        <f>Data[[#This Row],[DAA 
(n)]]^2</f>
        <v>25960298884</v>
      </c>
      <c r="G2578" s="41">
        <f t="shared" si="322"/>
        <v>13697944900.633333</v>
      </c>
      <c r="H2578" s="28">
        <f>LN(Data[[#This Row],[Metcalfe
(n^2)]])</f>
        <v>23.979834241967179</v>
      </c>
      <c r="I2578" s="42">
        <f t="shared" si="323"/>
        <v>23.217093408854677</v>
      </c>
      <c r="J2578" s="40">
        <f>Data[[#This Row],[DAA 
(n)]]*LN(Data[[#This Row],[DAA 
(n)]])</f>
        <v>1931839.426367118</v>
      </c>
      <c r="K2578" s="40">
        <f t="shared" si="324"/>
        <v>1323383.8725838535</v>
      </c>
      <c r="L2578" s="29">
        <f>LN(Data[[#This Row],[MA'[n*ln(n)']
30d]])</f>
        <v>14.095702554135421</v>
      </c>
      <c r="M2578" s="43">
        <f t="shared" si="325"/>
        <v>13.869948187194201</v>
      </c>
      <c r="N2578" s="40">
        <f>Data[[#This Row],[DAA 
(n)]]^1.5</f>
        <v>64674378.82800144</v>
      </c>
      <c r="O2578" s="40">
        <f t="shared" si="326"/>
        <v>39093360.516900487</v>
      </c>
      <c r="P2578" s="43">
        <f>LN(Data[[#This Row],[MA'[n^1.5']]])</f>
        <v>17.48146320278472</v>
      </c>
      <c r="Q2578" s="43">
        <f t="shared" si="327"/>
        <v>17.15985559755034</v>
      </c>
      <c r="R2578" s="30">
        <f>$O$1+$O$2*Data[[#This Row],[MA'[ln(n^2)']]]</f>
        <v>23.217093408854677</v>
      </c>
      <c r="S2578" s="30">
        <f>$Q$1+$Q$2*Data[[#This Row],[MA'[ln(n*ln(n))']]]</f>
        <v>19.405414508870429</v>
      </c>
      <c r="T2578" s="31">
        <f>$O$3*Data[[#This Row],[Metcalfe
(n^2)]]</f>
        <v>13499355419.68</v>
      </c>
      <c r="U2578" s="31">
        <f t="shared" si="320"/>
        <v>7122931348.3293314</v>
      </c>
      <c r="V2578" s="30">
        <f>LN(Data[[#This Row],[MA'[NVA']
30d]]/Data[[#This Row],[MA'[NVMetcalfe calc']]])</f>
        <v>-0.66025370587155108</v>
      </c>
      <c r="W2578" s="30">
        <f>$Q$3+Data[[#This Row],[NVM
(scaled)]]/((Data[[#This Row],[Upper Bound]]-Data[[#This Row],[Lower Bound]])/2)</f>
        <v>0.24356278784433821</v>
      </c>
      <c r="X2578" s="30">
        <f>(Data[[#This Row],[Upper Bound]]+Data[[#This Row],[Lower Bound]])/2</f>
        <v>21.311253958862551</v>
      </c>
      <c r="Y2578" s="29">
        <f>LN(Data[[#This Row],[NVActual]]/Data[[#This Row],[MA'[n^2']
30d]])</f>
        <v>-0.64954014852859687</v>
      </c>
      <c r="Z2578" s="29">
        <f>LN(Data[[#This Row],[NVActual]]/Data[[#This Row],[MA'[n*ln(n)']
30d]])</f>
        <v>8.595268948611217</v>
      </c>
      <c r="AA2578" s="29">
        <f>LN(Data[[#This Row],[NVActual]]/Data[[#This Row],[MA'[n^1.5']]])</f>
        <v>5.2095082999619189</v>
      </c>
      <c r="AB2578" s="29">
        <f>LN(Data[[#This Row],[NVActual]]/Data[[#This Row],[Metcalfe
(n^2)]])</f>
        <v>-1.2888627392205401</v>
      </c>
      <c r="AC2578" s="26">
        <f>1+Data[[#This Row],[MA'[NVMetcalfe calc']]]/((Data[[#This Row],[NVM_norm
(scaled)]]-Data[[#This Row],[NV_fund.]])/2)</f>
        <v>-676194774.26118279</v>
      </c>
    </row>
    <row r="2579" spans="1:29" x14ac:dyDescent="0.2">
      <c r="A2579" s="23">
        <v>41597</v>
      </c>
      <c r="B2579" s="24">
        <v>6569644605.7968597</v>
      </c>
      <c r="C2579" s="24">
        <f t="shared" si="321"/>
        <v>3513327793.4590702</v>
      </c>
      <c r="D2579" s="25">
        <f>LN(Data[[#This Row],[NVActual]])</f>
        <v>22.605725574493807</v>
      </c>
      <c r="E2579" s="26">
        <v>205240</v>
      </c>
      <c r="F2579" s="40">
        <f>Data[[#This Row],[DAA 
(n)]]^2</f>
        <v>42123457600</v>
      </c>
      <c r="G2579" s="41">
        <f t="shared" si="322"/>
        <v>13146648941.033333</v>
      </c>
      <c r="H2579" s="28">
        <f>LN(Data[[#This Row],[Metcalfe
(n^2)]])</f>
        <v>24.463870610111801</v>
      </c>
      <c r="I2579" s="42">
        <f t="shared" si="323"/>
        <v>23.183307323037884</v>
      </c>
      <c r="J2579" s="40">
        <f>Data[[#This Row],[DAA 
(n)]]*LN(Data[[#This Row],[DAA 
(n)]])</f>
        <v>2510482.402009673</v>
      </c>
      <c r="K2579" s="40">
        <f t="shared" si="324"/>
        <v>1296142.4959024605</v>
      </c>
      <c r="L2579" s="29">
        <f>LN(Data[[#This Row],[MA'[n*ln(n)']
30d]])</f>
        <v>14.074903100392261</v>
      </c>
      <c r="M2579" s="43">
        <f t="shared" si="325"/>
        <v>13.857379927296483</v>
      </c>
      <c r="N2579" s="40">
        <f>Data[[#This Row],[DAA 
(n)]]^1.5</f>
        <v>92980742.295509771</v>
      </c>
      <c r="O2579" s="40">
        <f t="shared" si="326"/>
        <v>37945560.631833501</v>
      </c>
      <c r="P2579" s="43">
        <f>LN(Data[[#This Row],[MA'[n^1.5']]])</f>
        <v>17.451663075564962</v>
      </c>
      <c r="Q2579" s="43">
        <f t="shared" si="327"/>
        <v>17.142011272828274</v>
      </c>
      <c r="R2579" s="30">
        <f>$O$1+$O$2*Data[[#This Row],[MA'[ln(n^2)']]]</f>
        <v>23.183307323037884</v>
      </c>
      <c r="S2579" s="30">
        <f>$Q$1+$Q$2*Data[[#This Row],[MA'[ln(n*ln(n))']]]</f>
        <v>19.384676880039194</v>
      </c>
      <c r="T2579" s="31">
        <f>$O$3*Data[[#This Row],[Metcalfe
(n^2)]]</f>
        <v>21904197952</v>
      </c>
      <c r="U2579" s="31">
        <f t="shared" si="320"/>
        <v>6836257449.3373327</v>
      </c>
      <c r="V2579" s="30">
        <f>LN(Data[[#This Row],[MA'[NVA']
30d]]/Data[[#This Row],[MA'[NVMetcalfe calc']]])</f>
        <v>-0.66567674773051333</v>
      </c>
      <c r="W2579" s="30">
        <f>$Q$3+Data[[#This Row],[NVM
(scaled)]]/((Data[[#This Row],[Upper Bound]]-Data[[#This Row],[Lower Bound]])/2)</f>
        <v>0.23951749967811065</v>
      </c>
      <c r="X2579" s="30">
        <f>(Data[[#This Row],[Upper Bound]]+Data[[#This Row],[Lower Bound]])/2</f>
        <v>21.283992101538537</v>
      </c>
      <c r="Y2579" s="32">
        <f>LN(Data[[#This Row],[NVActual]]/Data[[#This Row],[MA'[n^2']
30d]])</f>
        <v>-0.6937071552193389</v>
      </c>
      <c r="Z2579" s="32">
        <f>LN(Data[[#This Row],[NVActual]]/Data[[#This Row],[MA'[n*ln(n)']
30d]])</f>
        <v>8.5308224741015461</v>
      </c>
      <c r="AA2579" s="32">
        <f>LN(Data[[#This Row],[NVActual]]/Data[[#This Row],[MA'[n^1.5']]])</f>
        <v>5.1540624989288437</v>
      </c>
      <c r="AB2579" s="32">
        <f>LN(Data[[#This Row],[NVActual]]/Data[[#This Row],[Metcalfe
(n^2)]])</f>
        <v>-1.8581450356179956</v>
      </c>
      <c r="AC2579" s="34">
        <f>1+Data[[#This Row],[MA'[NVMetcalfe calc']]]/((Data[[#This Row],[NVM_norm
(scaled)]]-Data[[#This Row],[NV_fund.]])/2)</f>
        <v>-649696185.64017177</v>
      </c>
    </row>
    <row r="2580" spans="1:29" x14ac:dyDescent="0.2">
      <c r="A2580" s="23">
        <v>41596</v>
      </c>
      <c r="B2580" s="24">
        <v>7899238895.68641</v>
      </c>
      <c r="C2580" s="24">
        <f t="shared" si="321"/>
        <v>3360240065.5958052</v>
      </c>
      <c r="D2580" s="25">
        <f>LN(Data[[#This Row],[NVActual]])</f>
        <v>22.790032249459991</v>
      </c>
      <c r="E2580" s="26">
        <v>171380</v>
      </c>
      <c r="F2580" s="40">
        <f>Data[[#This Row],[DAA 
(n)]]^2</f>
        <v>29371104400</v>
      </c>
      <c r="G2580" s="41">
        <f t="shared" si="322"/>
        <v>11901417741.033333</v>
      </c>
      <c r="H2580" s="28">
        <f>LN(Data[[#This Row],[Metcalfe
(n^2)]])</f>
        <v>24.10327718444622</v>
      </c>
      <c r="I2580" s="42">
        <f t="shared" si="323"/>
        <v>23.11067439108465</v>
      </c>
      <c r="J2580" s="40">
        <f>Data[[#This Row],[DAA 
(n)]]*LN(Data[[#This Row],[DAA 
(n)]])</f>
        <v>2065409.8219351966</v>
      </c>
      <c r="K2580" s="40">
        <f t="shared" si="324"/>
        <v>1238102.2208064811</v>
      </c>
      <c r="L2580" s="29">
        <f>LN(Data[[#This Row],[MA'[n*ln(n)']
30d]])</f>
        <v>14.029090298128587</v>
      </c>
      <c r="M2580" s="43">
        <f t="shared" si="325"/>
        <v>13.845034120992443</v>
      </c>
      <c r="N2580" s="40">
        <f>Data[[#This Row],[DAA 
(n)]]^1.5</f>
        <v>70948008.231887579</v>
      </c>
      <c r="O2580" s="40">
        <f t="shared" si="326"/>
        <v>35450888.563151248</v>
      </c>
      <c r="P2580" s="43">
        <f>LN(Data[[#This Row],[MA'[n^1.5']]])</f>
        <v>17.383658875879377</v>
      </c>
      <c r="Q2580" s="43">
        <f t="shared" si="327"/>
        <v>17.124509403223446</v>
      </c>
      <c r="R2580" s="30">
        <f>$O$1+$O$2*Data[[#This Row],[MA'[ln(n^2)']]]</f>
        <v>23.11067439108465</v>
      </c>
      <c r="S2580" s="30">
        <f>$Q$1+$Q$2*Data[[#This Row],[MA'[ln(n*ln(n))']]]</f>
        <v>19.36430629963753</v>
      </c>
      <c r="T2580" s="31">
        <f>$O$3*Data[[#This Row],[Metcalfe
(n^2)]]</f>
        <v>15272974288</v>
      </c>
      <c r="U2580" s="31">
        <f t="shared" si="320"/>
        <v>6188737225.3373318</v>
      </c>
      <c r="V2580" s="30">
        <f>LN(Data[[#This Row],[MA'[NVA']
30d]]/Data[[#This Row],[MA'[NVMetcalfe calc']]])</f>
        <v>-0.61071864399961495</v>
      </c>
      <c r="W2580" s="30">
        <f>$Q$3+Data[[#This Row],[NVM
(scaled)]]/((Data[[#This Row],[Upper Bound]]-Data[[#This Row],[Lower Bound]])/2)</f>
        <v>0.26396762459413808</v>
      </c>
      <c r="X2580" s="30">
        <f>(Data[[#This Row],[Upper Bound]]+Data[[#This Row],[Lower Bound]])/2</f>
        <v>21.237490345361088</v>
      </c>
      <c r="Y2580" s="29">
        <f>LN(Data[[#This Row],[NVActual]]/Data[[#This Row],[MA'[n^2']
30d]])</f>
        <v>-0.40989111840950759</v>
      </c>
      <c r="Z2580" s="29">
        <f>LN(Data[[#This Row],[NVActual]]/Data[[#This Row],[MA'[n*ln(n)']
30d]])</f>
        <v>8.7609419513314055</v>
      </c>
      <c r="AA2580" s="29">
        <f>LN(Data[[#This Row],[NVActual]]/Data[[#This Row],[MA'[n^1.5']]])</f>
        <v>5.4063733735806165</v>
      </c>
      <c r="AB2580" s="29">
        <f>LN(Data[[#This Row],[NVActual]]/Data[[#This Row],[Metcalfe
(n^2)]])</f>
        <v>-1.3132449349862279</v>
      </c>
      <c r="AC2580" s="26">
        <f>1+Data[[#This Row],[MA'[NVMetcalfe calc']]]/((Data[[#This Row],[NVM_norm
(scaled)]]-Data[[#This Row],[NV_fund.]])/2)</f>
        <v>-590147615.85308576</v>
      </c>
    </row>
    <row r="2581" spans="1:29" x14ac:dyDescent="0.2">
      <c r="A2581" s="23">
        <v>41595</v>
      </c>
      <c r="B2581" s="24">
        <v>5826497052.3470402</v>
      </c>
      <c r="C2581" s="24">
        <f t="shared" si="321"/>
        <v>3162517120.52704</v>
      </c>
      <c r="D2581" s="25">
        <f>LN(Data[[#This Row],[NVActual]])</f>
        <v>22.485681808072897</v>
      </c>
      <c r="E2581" s="26">
        <v>109082</v>
      </c>
      <c r="F2581" s="40">
        <f>Data[[#This Row],[DAA 
(n)]]^2</f>
        <v>11898882724</v>
      </c>
      <c r="G2581" s="41">
        <f t="shared" si="322"/>
        <v>11235587606.233334</v>
      </c>
      <c r="H2581" s="28">
        <f>LN(Data[[#This Row],[Metcalfe
(n^2)]])</f>
        <v>23.199710343916575</v>
      </c>
      <c r="I2581" s="42">
        <f t="shared" si="323"/>
        <v>23.072684192505029</v>
      </c>
      <c r="J2581" s="40">
        <f>Data[[#This Row],[DAA 
(n)]]*LN(Data[[#This Row],[DAA 
(n)]])</f>
        <v>1265335.4018675538</v>
      </c>
      <c r="K2581" s="40">
        <f t="shared" si="324"/>
        <v>1206354.4069640345</v>
      </c>
      <c r="L2581" s="29">
        <f>LN(Data[[#This Row],[MA'[n*ln(n)']
30d]])</f>
        <v>14.003113482885755</v>
      </c>
      <c r="M2581" s="43">
        <f t="shared" si="325"/>
        <v>13.834318572376025</v>
      </c>
      <c r="N2581" s="40">
        <f>Data[[#This Row],[DAA 
(n)]]^1.5</f>
        <v>36027127.630430996</v>
      </c>
      <c r="O2581" s="40">
        <f t="shared" si="326"/>
        <v>34091943.294932455</v>
      </c>
      <c r="P2581" s="43">
        <f>LN(Data[[#This Row],[MA'[n^1.5']]])</f>
        <v>17.34457164732752</v>
      </c>
      <c r="Q2581" s="43">
        <f t="shared" si="327"/>
        <v>17.10941050005373</v>
      </c>
      <c r="R2581" s="30">
        <f>$O$1+$O$2*Data[[#This Row],[MA'[ln(n^2)']]]</f>
        <v>23.072684192505029</v>
      </c>
      <c r="S2581" s="30">
        <f>$Q$1+$Q$2*Data[[#This Row],[MA'[ln(n*ln(n))']]]</f>
        <v>19.346625644420442</v>
      </c>
      <c r="T2581" s="31">
        <f>$O$3*Data[[#This Row],[Metcalfe
(n^2)]]</f>
        <v>6187419016.4800005</v>
      </c>
      <c r="U2581" s="31">
        <f t="shared" si="320"/>
        <v>5842505555.241333</v>
      </c>
      <c r="V2581" s="30">
        <f>LN(Data[[#This Row],[MA'[NVA']
30d]]/Data[[#This Row],[MA'[NVMetcalfe calc']]])</f>
        <v>-0.61379147061897021</v>
      </c>
      <c r="W2581" s="30">
        <f>$Q$3+Data[[#This Row],[NVM
(scaled)]]/((Data[[#This Row],[Upper Bound]]-Data[[#This Row],[Lower Bound]])/2)</f>
        <v>0.2605411561852698</v>
      </c>
      <c r="X2581" s="30">
        <f>(Data[[#This Row],[Upper Bound]]+Data[[#This Row],[Lower Bound]])/2</f>
        <v>21.209654918462736</v>
      </c>
      <c r="Y2581" s="32">
        <f>LN(Data[[#This Row],[NVActual]]/Data[[#This Row],[MA'[n^2']
30d]])</f>
        <v>-0.6566702345435218</v>
      </c>
      <c r="Z2581" s="32">
        <f>LN(Data[[#This Row],[NVActual]]/Data[[#This Row],[MA'[n*ln(n)']
30d]])</f>
        <v>8.4825683251871418</v>
      </c>
      <c r="AA2581" s="32">
        <f>LN(Data[[#This Row],[NVActual]]/Data[[#This Row],[MA'[n^1.5']]])</f>
        <v>5.1411101607453773</v>
      </c>
      <c r="AB2581" s="32">
        <f>LN(Data[[#This Row],[NVActual]]/Data[[#This Row],[Metcalfe
(n^2)]])</f>
        <v>-0.71402853584367831</v>
      </c>
      <c r="AC2581" s="34">
        <f>1+Data[[#This Row],[MA'[NVMetcalfe calc']]]/((Data[[#This Row],[NVM_norm
(scaled)]]-Data[[#This Row],[NV_fund.]])/2)</f>
        <v>-557780688.10597861</v>
      </c>
    </row>
    <row r="2582" spans="1:29" x14ac:dyDescent="0.2">
      <c r="A2582" s="23">
        <v>41594</v>
      </c>
      <c r="B2582" s="24">
        <v>5229762080.0545301</v>
      </c>
      <c r="C2582" s="24">
        <f t="shared" si="321"/>
        <v>3028715090.9161086</v>
      </c>
      <c r="D2582" s="25">
        <f>LN(Data[[#This Row],[NVActual]])</f>
        <v>22.377631622603111</v>
      </c>
      <c r="E2582" s="26">
        <v>103125</v>
      </c>
      <c r="F2582" s="40">
        <f>Data[[#This Row],[DAA 
(n)]]^2</f>
        <v>10634765625</v>
      </c>
      <c r="G2582" s="41">
        <f t="shared" si="322"/>
        <v>11079768849.299999</v>
      </c>
      <c r="H2582" s="28">
        <f>LN(Data[[#This Row],[Metcalfe
(n^2)]])</f>
        <v>23.087394247273963</v>
      </c>
      <c r="I2582" s="42">
        <f t="shared" si="323"/>
        <v>23.056051146077252</v>
      </c>
      <c r="J2582" s="40">
        <f>Data[[#This Row],[DAA 
(n)]]*LN(Data[[#This Row],[DAA 
(n)]])</f>
        <v>1190443.7658750636</v>
      </c>
      <c r="K2582" s="40">
        <f t="shared" si="324"/>
        <v>1196334.3987012208</v>
      </c>
      <c r="L2582" s="29">
        <f>LN(Data[[#This Row],[MA'[n*ln(n)']
30d]])</f>
        <v>13.994772771988867</v>
      </c>
      <c r="M2582" s="43">
        <f t="shared" si="325"/>
        <v>13.824208364976675</v>
      </c>
      <c r="N2582" s="40">
        <f>Data[[#This Row],[DAA 
(n)]]^1.5</f>
        <v>33116615.241871003</v>
      </c>
      <c r="O2582" s="40">
        <f t="shared" si="326"/>
        <v>33717032.250188217</v>
      </c>
      <c r="P2582" s="43">
        <f>LN(Data[[#This Row],[MA'[n^1.5']]])</f>
        <v>17.333513675664431</v>
      </c>
      <c r="Q2582" s="43">
        <f t="shared" si="327"/>
        <v>17.09524024967692</v>
      </c>
      <c r="R2582" s="30">
        <f>$O$1+$O$2*Data[[#This Row],[MA'[ln(n^2)']]]</f>
        <v>23.056051146077252</v>
      </c>
      <c r="S2582" s="30">
        <f>$Q$1+$Q$2*Data[[#This Row],[MA'[ln(n*ln(n))']]]</f>
        <v>19.329943802211513</v>
      </c>
      <c r="T2582" s="31">
        <f>$O$3*Data[[#This Row],[Metcalfe
(n^2)]]</f>
        <v>5530078125</v>
      </c>
      <c r="U2582" s="31">
        <f t="shared" si="320"/>
        <v>5761479801.6359987</v>
      </c>
      <c r="V2582" s="30">
        <f>LN(Data[[#This Row],[MA'[NVA']
30d]]/Data[[#This Row],[MA'[NVMetcalfe calc']]])</f>
        <v>-0.64305588454086071</v>
      </c>
      <c r="W2582" s="30">
        <f>$Q$3+Data[[#This Row],[NVM
(scaled)]]/((Data[[#This Row],[Upper Bound]]-Data[[#This Row],[Lower Bound]])/2)</f>
        <v>0.2448377031598305</v>
      </c>
      <c r="X2582" s="30">
        <f>(Data[[#This Row],[Upper Bound]]+Data[[#This Row],[Lower Bound]])/2</f>
        <v>21.192997474144384</v>
      </c>
      <c r="Y2582" s="29">
        <f>LN(Data[[#This Row],[NVActual]]/Data[[#This Row],[MA'[n^2']
30d]])</f>
        <v>-0.75075503346828931</v>
      </c>
      <c r="Z2582" s="29">
        <f>LN(Data[[#This Row],[NVActual]]/Data[[#This Row],[MA'[n*ln(n)']
30d]])</f>
        <v>8.3828588506142427</v>
      </c>
      <c r="AA2582" s="29">
        <f>LN(Data[[#This Row],[NVActual]]/Data[[#This Row],[MA'[n^1.5']]])</f>
        <v>5.0441179469386812</v>
      </c>
      <c r="AB2582" s="29">
        <f>LN(Data[[#This Row],[NVActual]]/Data[[#This Row],[Metcalfe
(n^2)]])</f>
        <v>-0.70976262467085305</v>
      </c>
      <c r="AC2582" s="26">
        <f>1+Data[[#This Row],[MA'[NVMetcalfe calc']]]/((Data[[#This Row],[NVM_norm
(scaled)]]-Data[[#This Row],[NV_fund.]])/2)</f>
        <v>-550070254.77647793</v>
      </c>
    </row>
    <row r="2583" spans="1:29" x14ac:dyDescent="0.2">
      <c r="A2583" s="23">
        <v>41593</v>
      </c>
      <c r="B2583" s="24">
        <v>4898974235.4722204</v>
      </c>
      <c r="C2583" s="24">
        <f t="shared" si="321"/>
        <v>2911210964.731019</v>
      </c>
      <c r="D2583" s="25">
        <f>LN(Data[[#This Row],[NVActual]])</f>
        <v>22.312291680448833</v>
      </c>
      <c r="E2583" s="26">
        <v>119399</v>
      </c>
      <c r="F2583" s="40">
        <f>Data[[#This Row],[DAA 
(n)]]^2</f>
        <v>14256121201</v>
      </c>
      <c r="G2583" s="41">
        <f t="shared" si="322"/>
        <v>10953848823.933332</v>
      </c>
      <c r="H2583" s="28">
        <f>LN(Data[[#This Row],[Metcalfe
(n^2)]])</f>
        <v>23.380452209392374</v>
      </c>
      <c r="I2583" s="42">
        <f t="shared" si="323"/>
        <v>23.041423334772354</v>
      </c>
      <c r="J2583" s="40">
        <f>Data[[#This Row],[DAA 
(n)]]*LN(Data[[#This Row],[DAA 
(n)]])</f>
        <v>1395801.3066746199</v>
      </c>
      <c r="K2583" s="40">
        <f t="shared" si="324"/>
        <v>1187910.9723199219</v>
      </c>
      <c r="L2583" s="29">
        <f>LN(Data[[#This Row],[MA'[n*ln(n)']
30d]])</f>
        <v>13.987706836972006</v>
      </c>
      <c r="M2583" s="43">
        <f t="shared" si="325"/>
        <v>13.814268382898799</v>
      </c>
      <c r="N2583" s="40">
        <f>Data[[#This Row],[DAA 
(n)]]^1.5</f>
        <v>41257321.959601328</v>
      </c>
      <c r="O2583" s="40">
        <f t="shared" si="326"/>
        <v>33407449.878456481</v>
      </c>
      <c r="P2583" s="43">
        <f>LN(Data[[#This Row],[MA'[n^1.5']]])</f>
        <v>17.324289483328108</v>
      </c>
      <c r="Q2583" s="43">
        <f t="shared" si="327"/>
        <v>17.081288617833525</v>
      </c>
      <c r="R2583" s="30">
        <f>$O$1+$O$2*Data[[#This Row],[MA'[ln(n^2)']]]</f>
        <v>23.041423334772354</v>
      </c>
      <c r="S2583" s="30">
        <f>$Q$1+$Q$2*Data[[#This Row],[MA'[ln(n*ln(n))']]]</f>
        <v>19.313542831783018</v>
      </c>
      <c r="T2583" s="31">
        <f>$O$3*Data[[#This Row],[Metcalfe
(n^2)]]</f>
        <v>7413183024.5200005</v>
      </c>
      <c r="U2583" s="31">
        <f t="shared" si="320"/>
        <v>5696001388.4453325</v>
      </c>
      <c r="V2583" s="30">
        <f>LN(Data[[#This Row],[MA'[NVA']
30d]]/Data[[#This Row],[MA'[NVMetcalfe calc']]])</f>
        <v>-0.67119528416323249</v>
      </c>
      <c r="W2583" s="30">
        <f>$Q$3+Data[[#This Row],[NVM
(scaled)]]/((Data[[#This Row],[Upper Bound]]-Data[[#This Row],[Lower Bound]])/2)</f>
        <v>0.22990515059427991</v>
      </c>
      <c r="X2583" s="30">
        <f>(Data[[#This Row],[Upper Bound]]+Data[[#This Row],[Lower Bound]])/2</f>
        <v>21.177483083277686</v>
      </c>
      <c r="Y2583" s="32">
        <f>LN(Data[[#This Row],[NVActual]]/Data[[#This Row],[MA'[n^2']
30d]])</f>
        <v>-0.80466504177184695</v>
      </c>
      <c r="Z2583" s="32">
        <f>LN(Data[[#This Row],[NVActual]]/Data[[#This Row],[MA'[n*ln(n)']
30d]])</f>
        <v>8.3245848434768259</v>
      </c>
      <c r="AA2583" s="32">
        <f>LN(Data[[#This Row],[NVActual]]/Data[[#This Row],[MA'[n^1.5']]])</f>
        <v>4.988002197120724</v>
      </c>
      <c r="AB2583" s="32">
        <f>LN(Data[[#This Row],[NVActual]]/Data[[#This Row],[Metcalfe
(n^2)]])</f>
        <v>-1.0681605289435407</v>
      </c>
      <c r="AC2583" s="34">
        <f>1+Data[[#This Row],[MA'[NVMetcalfe calc']]]/((Data[[#This Row],[NVM_norm
(scaled)]]-Data[[#This Row],[NV_fund.]])/2)</f>
        <v>-543833888.22097397</v>
      </c>
    </row>
    <row r="2584" spans="1:29" x14ac:dyDescent="0.2">
      <c r="A2584" s="23">
        <v>41592</v>
      </c>
      <c r="B2584" s="24">
        <v>4996898130.4325399</v>
      </c>
      <c r="C2584" s="24">
        <f t="shared" si="321"/>
        <v>2802571709.0225849</v>
      </c>
      <c r="D2584" s="25">
        <f>LN(Data[[#This Row],[NVActual]])</f>
        <v>22.3320831829555</v>
      </c>
      <c r="E2584" s="26">
        <v>132404</v>
      </c>
      <c r="F2584" s="40">
        <f>Data[[#This Row],[DAA 
(n)]]^2</f>
        <v>17530819216</v>
      </c>
      <c r="G2584" s="41">
        <f t="shared" si="322"/>
        <v>10764359008.033333</v>
      </c>
      <c r="H2584" s="28">
        <f>LN(Data[[#This Row],[Metcalfe
(n^2)]])</f>
        <v>23.587226267018099</v>
      </c>
      <c r="I2584" s="42">
        <f t="shared" si="323"/>
        <v>23.024464928945275</v>
      </c>
      <c r="J2584" s="40">
        <f>Data[[#This Row],[DAA 
(n)]]*LN(Data[[#This Row],[DAA 
(n)]])</f>
        <v>1561521.5533291323</v>
      </c>
      <c r="K2584" s="40">
        <f t="shared" si="324"/>
        <v>1176676.0576407923</v>
      </c>
      <c r="L2584" s="29">
        <f>LN(Data[[#This Row],[MA'[n*ln(n)']
30d]])</f>
        <v>13.978204121207362</v>
      </c>
      <c r="M2584" s="43">
        <f t="shared" si="325"/>
        <v>13.804422986676199</v>
      </c>
      <c r="N2584" s="40">
        <f>Data[[#This Row],[DAA 
(n)]]^1.5</f>
        <v>48178320.720789626</v>
      </c>
      <c r="O2584" s="40">
        <f t="shared" si="326"/>
        <v>32971212.279190008</v>
      </c>
      <c r="P2584" s="43">
        <f>LN(Data[[#This Row],[MA'[n^1.5']]])</f>
        <v>17.311145383531485</v>
      </c>
      <c r="Q2584" s="43">
        <f t="shared" si="327"/>
        <v>17.067451423943655</v>
      </c>
      <c r="R2584" s="30">
        <f>$O$1+$O$2*Data[[#This Row],[MA'[ln(n^2)']]]</f>
        <v>23.024464928945275</v>
      </c>
      <c r="S2584" s="30">
        <f>$Q$1+$Q$2*Data[[#This Row],[MA'[ln(n*ln(n))']]]</f>
        <v>19.297297928015727</v>
      </c>
      <c r="T2584" s="31">
        <f>$O$3*Data[[#This Row],[Metcalfe
(n^2)]]</f>
        <v>9116025992.3199997</v>
      </c>
      <c r="U2584" s="31">
        <f t="shared" si="320"/>
        <v>5597466684.1773338</v>
      </c>
      <c r="V2584" s="30">
        <f>LN(Data[[#This Row],[MA'[NVA']
30d]]/Data[[#This Row],[MA'[NVMetcalfe calc']]])</f>
        <v>-0.69177665440587677</v>
      </c>
      <c r="W2584" s="30">
        <f>$Q$3+Data[[#This Row],[NVM
(scaled)]]/((Data[[#This Row],[Upper Bound]]-Data[[#This Row],[Lower Bound]])/2)</f>
        <v>0.21879224127421759</v>
      </c>
      <c r="X2584" s="30">
        <f>(Data[[#This Row],[Upper Bound]]+Data[[#This Row],[Lower Bound]])/2</f>
        <v>21.160881428480501</v>
      </c>
      <c r="Y2584" s="29">
        <f>LN(Data[[#This Row],[NVActual]]/Data[[#This Row],[MA'[n^2']
30d]])</f>
        <v>-0.76742323895948483</v>
      </c>
      <c r="Z2584" s="29">
        <f>LN(Data[[#This Row],[NVActual]]/Data[[#This Row],[MA'[n*ln(n)']
30d]])</f>
        <v>8.3538790617481382</v>
      </c>
      <c r="AA2584" s="29">
        <f>LN(Data[[#This Row],[NVActual]]/Data[[#This Row],[MA'[n^1.5']]])</f>
        <v>5.0209377994240159</v>
      </c>
      <c r="AB2584" s="29">
        <f>LN(Data[[#This Row],[NVActual]]/Data[[#This Row],[Metcalfe
(n^2)]])</f>
        <v>-1.2551430840626001</v>
      </c>
      <c r="AC2584" s="26">
        <f>1+Data[[#This Row],[MA'[NVMetcalfe calc']]]/((Data[[#This Row],[NVM_norm
(scaled)]]-Data[[#This Row],[NV_fund.]])/2)</f>
        <v>-534566214.8288275</v>
      </c>
    </row>
    <row r="2585" spans="1:29" x14ac:dyDescent="0.2">
      <c r="A2585" s="23">
        <v>41591</v>
      </c>
      <c r="B2585" s="24">
        <v>4728862182.5094299</v>
      </c>
      <c r="C2585" s="24">
        <f t="shared" si="321"/>
        <v>2691894592.6676006</v>
      </c>
      <c r="D2585" s="25">
        <f>LN(Data[[#This Row],[NVActual]])</f>
        <v>22.276950457131978</v>
      </c>
      <c r="E2585" s="26">
        <v>125199</v>
      </c>
      <c r="F2585" s="40">
        <f>Data[[#This Row],[DAA 
(n)]]^2</f>
        <v>15674789601</v>
      </c>
      <c r="G2585" s="41">
        <f t="shared" si="322"/>
        <v>10427880875</v>
      </c>
      <c r="H2585" s="28">
        <f>LN(Data[[#This Row],[Metcalfe
(n^2)]])</f>
        <v>23.475319500791581</v>
      </c>
      <c r="I2585" s="42">
        <f t="shared" si="323"/>
        <v>22.995879480493038</v>
      </c>
      <c r="J2585" s="40">
        <f>Data[[#This Row],[DAA 
(n)]]*LN(Data[[#This Row],[DAA 
(n)]])</f>
        <v>1469543.2630898026</v>
      </c>
      <c r="K2585" s="40">
        <f t="shared" si="324"/>
        <v>1157293.5470751203</v>
      </c>
      <c r="L2585" s="29">
        <f>LN(Data[[#This Row],[MA'[n*ln(n)']
30d]])</f>
        <v>13.96159468797609</v>
      </c>
      <c r="M2585" s="43">
        <f t="shared" si="325"/>
        <v>13.794554650441633</v>
      </c>
      <c r="N2585" s="40">
        <f>Data[[#This Row],[DAA 
(n)]]^1.5</f>
        <v>44299751.503316589</v>
      </c>
      <c r="O2585" s="40">
        <f t="shared" si="326"/>
        <v>32209388.073559605</v>
      </c>
      <c r="P2585" s="43">
        <f>LN(Data[[#This Row],[MA'[n^1.5']]])</f>
        <v>17.287768523100205</v>
      </c>
      <c r="Q2585" s="43">
        <f t="shared" si="327"/>
        <v>17.053577557761511</v>
      </c>
      <c r="R2585" s="30">
        <f>$O$1+$O$2*Data[[#This Row],[MA'[ln(n^2)']]]</f>
        <v>22.995879480493038</v>
      </c>
      <c r="S2585" s="30">
        <f>$Q$1+$Q$2*Data[[#This Row],[MA'[ln(n*ln(n))']]]</f>
        <v>19.281015173228692</v>
      </c>
      <c r="T2585" s="31">
        <f>$O$3*Data[[#This Row],[Metcalfe
(n^2)]]</f>
        <v>8150890592.5200005</v>
      </c>
      <c r="U2585" s="31">
        <f t="shared" si="320"/>
        <v>5422498055</v>
      </c>
      <c r="V2585" s="30">
        <f>LN(Data[[#This Row],[MA'[NVA']
30d]]/Data[[#This Row],[MA'[NVMetcalfe calc']]])</f>
        <v>-0.70031134978214926</v>
      </c>
      <c r="W2585" s="30">
        <f>$Q$3+Data[[#This Row],[NVM
(scaled)]]/((Data[[#This Row],[Upper Bound]]-Data[[#This Row],[Lower Bound]])/2)</f>
        <v>0.21296800536552363</v>
      </c>
      <c r="X2585" s="30">
        <f>(Data[[#This Row],[Upper Bound]]+Data[[#This Row],[Lower Bound]])/2</f>
        <v>21.138447326860863</v>
      </c>
      <c r="Y2585" s="32">
        <f>LN(Data[[#This Row],[NVActual]]/Data[[#This Row],[MA'[n^2']
30d]])</f>
        <v>-0.79079845224928513</v>
      </c>
      <c r="Z2585" s="32">
        <f>LN(Data[[#This Row],[NVActual]]/Data[[#This Row],[MA'[n*ln(n)']
30d]])</f>
        <v>8.3153557691558877</v>
      </c>
      <c r="AA2585" s="32">
        <f>LN(Data[[#This Row],[NVActual]]/Data[[#This Row],[MA'[n^1.5']]])</f>
        <v>4.9891819340317722</v>
      </c>
      <c r="AB2585" s="32">
        <f>LN(Data[[#This Row],[NVActual]]/Data[[#This Row],[Metcalfe
(n^2)]])</f>
        <v>-1.1983690436596026</v>
      </c>
      <c r="AC2585" s="34">
        <f>1+Data[[#This Row],[MA'[NVMetcalfe calc']]]/((Data[[#This Row],[NVM_norm
(scaled)]]-Data[[#This Row],[NV_fund.]])/2)</f>
        <v>-518267511.22179484</v>
      </c>
    </row>
    <row r="2586" spans="1:29" x14ac:dyDescent="0.2">
      <c r="A2586" s="23">
        <v>41590</v>
      </c>
      <c r="B2586" s="24">
        <v>4249589141.2140598</v>
      </c>
      <c r="C2586" s="24">
        <f t="shared" si="321"/>
        <v>2587691743.8869305</v>
      </c>
      <c r="D2586" s="25">
        <f>LN(Data[[#This Row],[NVActual]])</f>
        <v>22.170088142554118</v>
      </c>
      <c r="E2586" s="26">
        <v>116498</v>
      </c>
      <c r="F2586" s="40">
        <f>Data[[#This Row],[DAA 
(n)]]^2</f>
        <v>13571784004</v>
      </c>
      <c r="G2586" s="41">
        <f t="shared" si="322"/>
        <v>10137328856.833334</v>
      </c>
      <c r="H2586" s="28">
        <f>LN(Data[[#This Row],[Metcalfe
(n^2)]])</f>
        <v>23.331258768917113</v>
      </c>
      <c r="I2586" s="42">
        <f t="shared" si="323"/>
        <v>22.968808524897948</v>
      </c>
      <c r="J2586" s="40">
        <f>Data[[#This Row],[DAA 
(n)]]*LN(Data[[#This Row],[DAA 
(n)]])</f>
        <v>1359022.4920306529</v>
      </c>
      <c r="K2586" s="40">
        <f t="shared" si="324"/>
        <v>1139816.6504141346</v>
      </c>
      <c r="L2586" s="29">
        <f>LN(Data[[#This Row],[MA'[n*ln(n)']
30d]])</f>
        <v>13.946377974465612</v>
      </c>
      <c r="M2586" s="43">
        <f t="shared" si="325"/>
        <v>13.784745262457619</v>
      </c>
      <c r="N2586" s="40">
        <f>Data[[#This Row],[DAA 
(n)]]^1.5</f>
        <v>39762868.267995879</v>
      </c>
      <c r="O2586" s="40">
        <f t="shared" si="326"/>
        <v>31535798.550408881</v>
      </c>
      <c r="P2586" s="43">
        <f>LN(Data[[#This Row],[MA'[n^1.5']]])</f>
        <v>17.266633920429605</v>
      </c>
      <c r="Q2586" s="43">
        <f t="shared" si="327"/>
        <v>17.039831117275316</v>
      </c>
      <c r="R2586" s="30">
        <f>$O$1+$O$2*Data[[#This Row],[MA'[ln(n^2)']]]</f>
        <v>22.968808524897948</v>
      </c>
      <c r="S2586" s="30">
        <f>$Q$1+$Q$2*Data[[#This Row],[MA'[ln(n*ln(n))']]]</f>
        <v>19.264829683055069</v>
      </c>
      <c r="T2586" s="31">
        <f>$O$3*Data[[#This Row],[Metcalfe
(n^2)]]</f>
        <v>7057327682.0799999</v>
      </c>
      <c r="U2586" s="31">
        <f t="shared" si="320"/>
        <v>5271411005.5533333</v>
      </c>
      <c r="V2586" s="30">
        <f>LN(Data[[#This Row],[MA'[NVA']
30d]]/Data[[#This Row],[MA'[NVMetcalfe calc']]])</f>
        <v>-0.71153180994217857</v>
      </c>
      <c r="W2586" s="30">
        <f>$Q$3+Data[[#This Row],[NVM
(scaled)]]/((Data[[#This Row],[Upper Bound]]-Data[[#This Row],[Lower Bound]])/2)</f>
        <v>0.20580136370964647</v>
      </c>
      <c r="X2586" s="30">
        <f>(Data[[#This Row],[Upper Bound]]+Data[[#This Row],[Lower Bound]])/2</f>
        <v>21.116819103976511</v>
      </c>
      <c r="Y2586" s="29">
        <f>LN(Data[[#This Row],[NVActual]]/Data[[#This Row],[MA'[n^2']
30d]])</f>
        <v>-0.86940223150471696</v>
      </c>
      <c r="Z2586" s="29">
        <f>LN(Data[[#This Row],[NVActual]]/Data[[#This Row],[MA'[n*ln(n)']
30d]])</f>
        <v>8.2237101680885072</v>
      </c>
      <c r="AA2586" s="29">
        <f>LN(Data[[#This Row],[NVActual]]/Data[[#This Row],[MA'[n^1.5']]])</f>
        <v>4.9034542221245125</v>
      </c>
      <c r="AB2586" s="29">
        <f>LN(Data[[#This Row],[NVActual]]/Data[[#This Row],[Metcalfe
(n^2)]])</f>
        <v>-1.1611706263629948</v>
      </c>
      <c r="AC2586" s="26">
        <f>1+Data[[#This Row],[MA'[NVMetcalfe calc']]]/((Data[[#This Row],[NVM_norm
(scaled)]]-Data[[#This Row],[NV_fund.]])/2)</f>
        <v>-504175460.09222132</v>
      </c>
    </row>
    <row r="2587" spans="1:29" x14ac:dyDescent="0.2">
      <c r="A2587" s="23">
        <v>41589</v>
      </c>
      <c r="B2587" s="24">
        <v>4104700956.1950498</v>
      </c>
      <c r="C2587" s="24">
        <f t="shared" si="321"/>
        <v>2498282994.5651412</v>
      </c>
      <c r="D2587" s="25">
        <f>LN(Data[[#This Row],[NVActual]])</f>
        <v>22.135398728523654</v>
      </c>
      <c r="E2587" s="26">
        <v>115536</v>
      </c>
      <c r="F2587" s="40">
        <f>Data[[#This Row],[DAA 
(n)]]^2</f>
        <v>13348567296</v>
      </c>
      <c r="G2587" s="41">
        <f t="shared" si="322"/>
        <v>9887491730.333334</v>
      </c>
      <c r="H2587" s="28">
        <f>LN(Data[[#This Row],[Metcalfe
(n^2)]])</f>
        <v>23.314674897381927</v>
      </c>
      <c r="I2587" s="42">
        <f t="shared" si="323"/>
        <v>22.942023989931005</v>
      </c>
      <c r="J2587" s="40">
        <f>Data[[#This Row],[DAA 
(n)]]*LN(Data[[#This Row],[DAA 
(n)]])</f>
        <v>1346842.1394719591</v>
      </c>
      <c r="K2587" s="40">
        <f t="shared" si="324"/>
        <v>1123784.2934995301</v>
      </c>
      <c r="L2587" s="29">
        <f>LN(Data[[#This Row],[MA'[n*ln(n)']
30d]])</f>
        <v>13.932212381320824</v>
      </c>
      <c r="M2587" s="43">
        <f t="shared" si="325"/>
        <v>13.774971204174824</v>
      </c>
      <c r="N2587" s="40">
        <f>Data[[#This Row],[DAA 
(n)]]^1.5</f>
        <v>39271364.51806397</v>
      </c>
      <c r="O2587" s="40">
        <f t="shared" si="326"/>
        <v>30935853.87001482</v>
      </c>
      <c r="P2587" s="43">
        <f>LN(Data[[#This Row],[MA'[n^1.5']]])</f>
        <v>17.247426388635628</v>
      </c>
      <c r="Q2587" s="43">
        <f t="shared" si="327"/>
        <v>17.02617162592643</v>
      </c>
      <c r="R2587" s="30">
        <f>$O$1+$O$2*Data[[#This Row],[MA'[ln(n^2)']]]</f>
        <v>22.942023989931005</v>
      </c>
      <c r="S2587" s="30">
        <f>$Q$1+$Q$2*Data[[#This Row],[MA'[ln(n*ln(n))']]]</f>
        <v>19.248702486888458</v>
      </c>
      <c r="T2587" s="31">
        <f>$O$3*Data[[#This Row],[Metcalfe
(n^2)]]</f>
        <v>6941254993.9200001</v>
      </c>
      <c r="U2587" s="31">
        <f t="shared" si="320"/>
        <v>5141495699.7733335</v>
      </c>
      <c r="V2587" s="30">
        <f>LN(Data[[#This Row],[MA'[NVA']
30d]]/Data[[#This Row],[MA'[NVMetcalfe calc']]])</f>
        <v>-0.72174033556730777</v>
      </c>
      <c r="W2587" s="30">
        <f>$Q$3+Data[[#This Row],[NVM
(scaled)]]/((Data[[#This Row],[Upper Bound]]-Data[[#This Row],[Lower Bound]])/2)</f>
        <v>0.19916463136353535</v>
      </c>
      <c r="X2587" s="30">
        <f>(Data[[#This Row],[Upper Bound]]+Data[[#This Row],[Lower Bound]])/2</f>
        <v>21.095363238409732</v>
      </c>
      <c r="Y2587" s="32">
        <f>LN(Data[[#This Row],[NVActual]]/Data[[#This Row],[MA'[n^2']
30d]])</f>
        <v>-0.87913760514028572</v>
      </c>
      <c r="Z2587" s="32">
        <f>LN(Data[[#This Row],[NVActual]]/Data[[#This Row],[MA'[n*ln(n)']
30d]])</f>
        <v>8.2031863472028288</v>
      </c>
      <c r="AA2587" s="32">
        <f>LN(Data[[#This Row],[NVActual]]/Data[[#This Row],[MA'[n^1.5']]])</f>
        <v>4.887972339888023</v>
      </c>
      <c r="AB2587" s="32">
        <f>LN(Data[[#This Row],[NVActual]]/Data[[#This Row],[Metcalfe
(n^2)]])</f>
        <v>-1.1792761688582731</v>
      </c>
      <c r="AC2587" s="34">
        <f>1+Data[[#This Row],[MA'[NVMetcalfe calc']]]/((Data[[#This Row],[NVM_norm
(scaled)]]-Data[[#This Row],[NV_fund.]])/2)</f>
        <v>-492098662.15489769</v>
      </c>
    </row>
    <row r="2588" spans="1:29" x14ac:dyDescent="0.2">
      <c r="A2588" s="23">
        <v>41588</v>
      </c>
      <c r="B2588" s="24">
        <v>3921840037.5560999</v>
      </c>
      <c r="C2588" s="24">
        <f t="shared" si="321"/>
        <v>2411879436.119679</v>
      </c>
      <c r="D2588" s="25">
        <f>LN(Data[[#This Row],[NVActual]])</f>
        <v>22.089826777952055</v>
      </c>
      <c r="E2588" s="26">
        <v>114440</v>
      </c>
      <c r="F2588" s="40">
        <f>Data[[#This Row],[DAA 
(n)]]^2</f>
        <v>13096513600</v>
      </c>
      <c r="G2588" s="41">
        <f t="shared" si="322"/>
        <v>9635376940.4666672</v>
      </c>
      <c r="H2588" s="28">
        <f>LN(Data[[#This Row],[Metcalfe
(n^2)]])</f>
        <v>23.295611894328093</v>
      </c>
      <c r="I2588" s="42">
        <f t="shared" si="323"/>
        <v>22.914153345450426</v>
      </c>
      <c r="J2588" s="40">
        <f>Data[[#This Row],[DAA 
(n)]]*LN(Data[[#This Row],[DAA 
(n)]])</f>
        <v>1332974.9125934534</v>
      </c>
      <c r="K2588" s="40">
        <f t="shared" si="324"/>
        <v>1107384.8711191162</v>
      </c>
      <c r="L2588" s="29">
        <f>LN(Data[[#This Row],[MA'[n*ln(n)']
30d]])</f>
        <v>13.917511821655069</v>
      </c>
      <c r="M2588" s="43">
        <f t="shared" si="325"/>
        <v>13.765475790398417</v>
      </c>
      <c r="N2588" s="40">
        <f>Data[[#This Row],[DAA 
(n)]]^1.5</f>
        <v>38713886.609122612</v>
      </c>
      <c r="O2588" s="40">
        <f t="shared" si="326"/>
        <v>30326027.395654403</v>
      </c>
      <c r="P2588" s="43">
        <f>LN(Data[[#This Row],[MA'[n^1.5']]])</f>
        <v>17.227516891714455</v>
      </c>
      <c r="Q2588" s="43">
        <f t="shared" si="327"/>
        <v>17.012892696218692</v>
      </c>
      <c r="R2588" s="30">
        <f>$O$1+$O$2*Data[[#This Row],[MA'[ln(n^2)']]]</f>
        <v>22.914153345450426</v>
      </c>
      <c r="S2588" s="30">
        <f>$Q$1+$Q$2*Data[[#This Row],[MA'[ln(n*ln(n))']]]</f>
        <v>19.233035054157387</v>
      </c>
      <c r="T2588" s="31">
        <f>$O$3*Data[[#This Row],[Metcalfe
(n^2)]]</f>
        <v>6810187072</v>
      </c>
      <c r="U2588" s="31">
        <f t="shared" si="320"/>
        <v>5010396009.0426655</v>
      </c>
      <c r="V2588" s="30">
        <f>LN(Data[[#This Row],[MA'[NVA']
30d]]/Data[[#This Row],[MA'[NVMetcalfe calc']]])</f>
        <v>-0.7311086631034367</v>
      </c>
      <c r="W2588" s="30">
        <f>$Q$3+Data[[#This Row],[NVM
(scaled)]]/((Data[[#This Row],[Upper Bound]]-Data[[#This Row],[Lower Bound]])/2)</f>
        <v>0.19277904416561109</v>
      </c>
      <c r="X2588" s="30">
        <f>(Data[[#This Row],[Upper Bound]]+Data[[#This Row],[Lower Bound]])/2</f>
        <v>21.073594199803907</v>
      </c>
      <c r="Y2588" s="29">
        <f>LN(Data[[#This Row],[NVActual]]/Data[[#This Row],[MA'[n^2']
30d]])</f>
        <v>-0.89888048209509419</v>
      </c>
      <c r="Z2588" s="29">
        <f>LN(Data[[#This Row],[NVActual]]/Data[[#This Row],[MA'[n*ln(n)']
30d]])</f>
        <v>8.1723149562969866</v>
      </c>
      <c r="AA2588" s="29">
        <f>LN(Data[[#This Row],[NVActual]]/Data[[#This Row],[MA'[n^1.5']]])</f>
        <v>4.8623098862376022</v>
      </c>
      <c r="AB2588" s="29">
        <f>LN(Data[[#This Row],[NVActual]]/Data[[#This Row],[Metcalfe
(n^2)]])</f>
        <v>-1.2057851163760378</v>
      </c>
      <c r="AC2588" s="26">
        <f>1+Data[[#This Row],[MA'[NVMetcalfe calc']]]/((Data[[#This Row],[NVM_norm
(scaled)]]-Data[[#This Row],[NV_fund.]])/2)</f>
        <v>-479904252.89975685</v>
      </c>
    </row>
    <row r="2589" spans="1:29" x14ac:dyDescent="0.2">
      <c r="A2589" s="23">
        <v>41587</v>
      </c>
      <c r="B2589" s="24">
        <v>3962240225.68365</v>
      </c>
      <c r="C2589" s="24">
        <f t="shared" si="321"/>
        <v>2332924426.4171743</v>
      </c>
      <c r="D2589" s="25">
        <f>LN(Data[[#This Row],[NVActual]])</f>
        <v>22.100075415813688</v>
      </c>
      <c r="E2589" s="26">
        <v>129648</v>
      </c>
      <c r="F2589" s="40">
        <f>Data[[#This Row],[DAA 
(n)]]^2</f>
        <v>16808603904</v>
      </c>
      <c r="G2589" s="41">
        <f t="shared" si="322"/>
        <v>9402626115.9333324</v>
      </c>
      <c r="H2589" s="28">
        <f>LN(Data[[#This Row],[Metcalfe
(n^2)]])</f>
        <v>23.545156729401015</v>
      </c>
      <c r="I2589" s="42">
        <f t="shared" si="323"/>
        <v>22.88876112360682</v>
      </c>
      <c r="J2589" s="40">
        <f>Data[[#This Row],[DAA 
(n)]]*LN(Data[[#This Row],[DAA 
(n)]])</f>
        <v>1526291.2398266913</v>
      </c>
      <c r="K2589" s="40">
        <f t="shared" si="324"/>
        <v>1092318.4811481584</v>
      </c>
      <c r="L2589" s="29">
        <f>LN(Data[[#This Row],[MA'[n*ln(n)']
30d]])</f>
        <v>13.903813042168643</v>
      </c>
      <c r="M2589" s="43">
        <f t="shared" si="325"/>
        <v>13.756512082380803</v>
      </c>
      <c r="N2589" s="40">
        <f>Data[[#This Row],[DAA 
(n)]]^1.5</f>
        <v>46681922.399851933</v>
      </c>
      <c r="O2589" s="40">
        <f t="shared" si="326"/>
        <v>29764387.774300441</v>
      </c>
      <c r="P2589" s="43">
        <f>LN(Data[[#This Row],[MA'[n^1.5']]])</f>
        <v>17.208823195713723</v>
      </c>
      <c r="Q2589" s="43">
        <f t="shared" si="327"/>
        <v>17.000335144775278</v>
      </c>
      <c r="R2589" s="30">
        <f>$O$1+$O$2*Data[[#This Row],[MA'[ln(n^2)']]]</f>
        <v>22.88876112360682</v>
      </c>
      <c r="S2589" s="30">
        <f>$Q$1+$Q$2*Data[[#This Row],[MA'[ln(n*ln(n))']]]</f>
        <v>19.218244935928325</v>
      </c>
      <c r="T2589" s="31">
        <f>$O$3*Data[[#This Row],[Metcalfe
(n^2)]]</f>
        <v>8740474030.0799999</v>
      </c>
      <c r="U2589" s="31">
        <f t="shared" si="320"/>
        <v>4889365580.2853336</v>
      </c>
      <c r="V2589" s="30">
        <f>LN(Data[[#This Row],[MA'[NVA']
30d]]/Data[[#This Row],[MA'[NVMetcalfe calc']]])</f>
        <v>-0.73993995767844678</v>
      </c>
      <c r="W2589" s="30">
        <f>$Q$3+Data[[#This Row],[NVM
(scaled)]]/((Data[[#This Row],[Upper Bound]]-Data[[#This Row],[Lower Bound]])/2)</f>
        <v>0.18681967339507111</v>
      </c>
      <c r="X2589" s="30">
        <f>(Data[[#This Row],[Upper Bound]]+Data[[#This Row],[Lower Bound]])/2</f>
        <v>21.053503029767572</v>
      </c>
      <c r="Y2589" s="32">
        <f>LN(Data[[#This Row],[NVActual]]/Data[[#This Row],[MA'[n^2']
30d]])</f>
        <v>-0.8641794454264845</v>
      </c>
      <c r="Z2589" s="32">
        <f>LN(Data[[#This Row],[NVActual]]/Data[[#This Row],[MA'[n*ln(n)']
30d]])</f>
        <v>8.1962623736450428</v>
      </c>
      <c r="AA2589" s="32">
        <f>LN(Data[[#This Row],[NVActual]]/Data[[#This Row],[MA'[n^1.5']]])</f>
        <v>4.8912522200999629</v>
      </c>
      <c r="AB2589" s="32">
        <f>LN(Data[[#This Row],[NVActual]]/Data[[#This Row],[Metcalfe
(n^2)]])</f>
        <v>-1.4450813135873262</v>
      </c>
      <c r="AC2589" s="34">
        <f>1+Data[[#This Row],[MA'[NVMetcalfe calc']]]/((Data[[#This Row],[NVM_norm
(scaled)]]-Data[[#This Row],[NV_fund.]])/2)</f>
        <v>-468628913.02357572</v>
      </c>
    </row>
    <row r="2590" spans="1:29" x14ac:dyDescent="0.2">
      <c r="A2590" s="23">
        <v>41586</v>
      </c>
      <c r="B2590" s="24">
        <v>3993314855.34443</v>
      </c>
      <c r="C2590" s="24">
        <f t="shared" si="321"/>
        <v>2254234180.9592328</v>
      </c>
      <c r="D2590" s="25">
        <f>LN(Data[[#This Row],[NVActual]])</f>
        <v>22.107887513745659</v>
      </c>
      <c r="E2590" s="26">
        <v>131772</v>
      </c>
      <c r="F2590" s="40">
        <f>Data[[#This Row],[DAA 
(n)]]^2</f>
        <v>17363859984</v>
      </c>
      <c r="G2590" s="41">
        <f t="shared" si="322"/>
        <v>9065402466.333334</v>
      </c>
      <c r="H2590" s="28">
        <f>LN(Data[[#This Row],[Metcalfe
(n^2)]])</f>
        <v>23.577656870771428</v>
      </c>
      <c r="I2590" s="42">
        <f t="shared" si="323"/>
        <v>22.858061327370173</v>
      </c>
      <c r="J2590" s="40">
        <f>Data[[#This Row],[DAA 
(n)]]*LN(Data[[#This Row],[DAA 
(n)]])</f>
        <v>1553437.5005876464</v>
      </c>
      <c r="K2590" s="40">
        <f t="shared" si="324"/>
        <v>1072287.8901064626</v>
      </c>
      <c r="L2590" s="29">
        <f>LN(Data[[#This Row],[MA'[n*ln(n)']
30d]])</f>
        <v>13.885305138762449</v>
      </c>
      <c r="M2590" s="43">
        <f t="shared" si="325"/>
        <v>13.747940426971773</v>
      </c>
      <c r="N2590" s="40">
        <f>Data[[#This Row],[DAA 
(n)]]^1.5</f>
        <v>47833780.509297587</v>
      </c>
      <c r="O2590" s="40">
        <f t="shared" si="326"/>
        <v>28988226.630435865</v>
      </c>
      <c r="P2590" s="43">
        <f>LN(Data[[#This Row],[MA'[n^1.5']]])</f>
        <v>17.182400327258431</v>
      </c>
      <c r="Q2590" s="43">
        <f t="shared" si="327"/>
        <v>16.988311853363712</v>
      </c>
      <c r="R2590" s="30">
        <f>$O$1+$O$2*Data[[#This Row],[MA'[ln(n^2)']]]</f>
        <v>22.858061327370173</v>
      </c>
      <c r="S2590" s="30">
        <f>$Q$1+$Q$2*Data[[#This Row],[MA'[ln(n*ln(n))']]]</f>
        <v>19.204101704503426</v>
      </c>
      <c r="T2590" s="31">
        <f>$O$3*Data[[#This Row],[Metcalfe
(n^2)]]</f>
        <v>9029207191.6800003</v>
      </c>
      <c r="U2590" s="31">
        <f t="shared" si="320"/>
        <v>4714009282.4933329</v>
      </c>
      <c r="V2590" s="30">
        <f>LN(Data[[#This Row],[MA'[NVA']
30d]]/Data[[#This Row],[MA'[NVMetcalfe calc']]])</f>
        <v>-0.73772846770146316</v>
      </c>
      <c r="W2590" s="30">
        <f>$Q$3+Data[[#This Row],[NVM
(scaled)]]/((Data[[#This Row],[Upper Bound]]-Data[[#This Row],[Lower Bound]])/2)</f>
        <v>0.18620327324653263</v>
      </c>
      <c r="X2590" s="30">
        <f>(Data[[#This Row],[Upper Bound]]+Data[[#This Row],[Lower Bound]])/2</f>
        <v>21.031081515936798</v>
      </c>
      <c r="Y2590" s="29">
        <f>LN(Data[[#This Row],[NVActual]]/Data[[#This Row],[MA'[n^2']
30d]])</f>
        <v>-0.81984356425249671</v>
      </c>
      <c r="Z2590" s="29">
        <f>LN(Data[[#This Row],[NVActual]]/Data[[#This Row],[MA'[n*ln(n)']
30d]])</f>
        <v>8.2225823749832099</v>
      </c>
      <c r="AA2590" s="29">
        <f>LN(Data[[#This Row],[NVActual]]/Data[[#This Row],[MA'[n^1.5']]])</f>
        <v>4.9254871864872269</v>
      </c>
      <c r="AB2590" s="29">
        <f>LN(Data[[#This Row],[NVActual]]/Data[[#This Row],[Metcalfe
(n^2)]])</f>
        <v>-1.4697693570257691</v>
      </c>
      <c r="AC2590" s="26">
        <f>1+Data[[#This Row],[MA'[NVMetcalfe calc']]]/((Data[[#This Row],[NVM_norm
(scaled)]]-Data[[#This Row],[NV_fund.]])/2)</f>
        <v>-452294248.70581526</v>
      </c>
    </row>
    <row r="2591" spans="1:29" x14ac:dyDescent="0.2">
      <c r="A2591" s="23">
        <v>41585</v>
      </c>
      <c r="B2591" s="24">
        <v>3470354236.19207</v>
      </c>
      <c r="C2591" s="24">
        <f t="shared" si="321"/>
        <v>2173028017.2203627</v>
      </c>
      <c r="D2591" s="25">
        <f>LN(Data[[#This Row],[NVActual]])</f>
        <v>21.967522511052767</v>
      </c>
      <c r="E2591" s="26">
        <v>129067</v>
      </c>
      <c r="F2591" s="40">
        <f>Data[[#This Row],[DAA 
(n)]]^2</f>
        <v>16658290489</v>
      </c>
      <c r="G2591" s="41">
        <f t="shared" si="322"/>
        <v>8698901734.3666668</v>
      </c>
      <c r="H2591" s="28">
        <f>LN(Data[[#This Row],[Metcalfe
(n^2)]])</f>
        <v>23.536173856715486</v>
      </c>
      <c r="I2591" s="42">
        <f t="shared" si="323"/>
        <v>22.824628860885571</v>
      </c>
      <c r="J2591" s="40">
        <f>Data[[#This Row],[DAA 
(n)]]*LN(Data[[#This Row],[DAA 
(n)]])</f>
        <v>1518871.6755823488</v>
      </c>
      <c r="K2591" s="40">
        <f t="shared" si="324"/>
        <v>1050532.8495358375</v>
      </c>
      <c r="L2591" s="29">
        <f>LN(Data[[#This Row],[MA'[n*ln(n)']
30d]])</f>
        <v>13.864808069159853</v>
      </c>
      <c r="M2591" s="43">
        <f t="shared" si="325"/>
        <v>13.73980071971053</v>
      </c>
      <c r="N2591" s="40">
        <f>Data[[#This Row],[DAA 
(n)]]^1.5</f>
        <v>46368476.129195347</v>
      </c>
      <c r="O2591" s="40">
        <f t="shared" si="326"/>
        <v>28145258.478111748</v>
      </c>
      <c r="P2591" s="43">
        <f>LN(Data[[#This Row],[MA'[n^1.5']]])</f>
        <v>17.152889460640253</v>
      </c>
      <c r="Q2591" s="43">
        <f t="shared" si="327"/>
        <v>16.976914590355243</v>
      </c>
      <c r="R2591" s="30">
        <f>$O$1+$O$2*Data[[#This Row],[MA'[ln(n^2)']]]</f>
        <v>22.824628860885571</v>
      </c>
      <c r="S2591" s="30">
        <f>$Q$1+$Q$2*Data[[#This Row],[MA'[ln(n*ln(n))']]]</f>
        <v>19.190671187522373</v>
      </c>
      <c r="T2591" s="31">
        <f>$O$3*Data[[#This Row],[Metcalfe
(n^2)]]</f>
        <v>8662311054.2800007</v>
      </c>
      <c r="U2591" s="31">
        <f t="shared" si="320"/>
        <v>4523428901.8706665</v>
      </c>
      <c r="V2591" s="30">
        <f>LN(Data[[#This Row],[MA'[NVA']
30d]]/Data[[#This Row],[MA'[NVMetcalfe calc']]])</f>
        <v>-0.7331487183283979</v>
      </c>
      <c r="W2591" s="30">
        <f>$Q$3+Data[[#This Row],[NVM
(scaled)]]/((Data[[#This Row],[Upper Bound]]-Data[[#This Row],[Lower Bound]])/2)</f>
        <v>0.18650123406645258</v>
      </c>
      <c r="X2591" s="30">
        <f>(Data[[#This Row],[Upper Bound]]+Data[[#This Row],[Lower Bound]])/2</f>
        <v>21.007650024203972</v>
      </c>
      <c r="Y2591" s="32">
        <f>LN(Data[[#This Row],[NVActual]]/Data[[#This Row],[MA'[n^2']
30d]])</f>
        <v>-0.91894010615644683</v>
      </c>
      <c r="Z2591" s="32">
        <f>LN(Data[[#This Row],[NVActual]]/Data[[#This Row],[MA'[n*ln(n)']
30d]])</f>
        <v>8.1027144418929158</v>
      </c>
      <c r="AA2591" s="32">
        <f>LN(Data[[#This Row],[NVActual]]/Data[[#This Row],[MA'[n^1.5']]])</f>
        <v>4.8146330504125174</v>
      </c>
      <c r="AB2591" s="32">
        <f>LN(Data[[#This Row],[NVActual]]/Data[[#This Row],[Metcalfe
(n^2)]])</f>
        <v>-1.568651345662716</v>
      </c>
      <c r="AC2591" s="34">
        <f>1+Data[[#This Row],[MA'[NVMetcalfe calc']]]/((Data[[#This Row],[NVM_norm
(scaled)]]-Data[[#This Row],[NV_fund.]])/2)</f>
        <v>-434503296.34095234</v>
      </c>
    </row>
    <row r="2592" spans="1:29" x14ac:dyDescent="0.2">
      <c r="A2592" s="23">
        <v>41584</v>
      </c>
      <c r="B2592" s="24">
        <v>3147464099.4018602</v>
      </c>
      <c r="C2592" s="24">
        <f t="shared" si="321"/>
        <v>2107526739.8229144</v>
      </c>
      <c r="D2592" s="25">
        <f>LN(Data[[#This Row],[NVActual]])</f>
        <v>21.869862917750009</v>
      </c>
      <c r="E2592" s="26">
        <v>133026</v>
      </c>
      <c r="F2592" s="40">
        <f>Data[[#This Row],[DAA 
(n)]]^2</f>
        <v>17695916676</v>
      </c>
      <c r="G2592" s="41">
        <f t="shared" si="322"/>
        <v>8331175388.0666666</v>
      </c>
      <c r="H2592" s="28">
        <f>LN(Data[[#This Row],[Metcalfe
(n^2)]])</f>
        <v>23.596599753640529</v>
      </c>
      <c r="I2592" s="42">
        <f t="shared" si="323"/>
        <v>22.788448180125968</v>
      </c>
      <c r="J2592" s="40">
        <f>Data[[#This Row],[DAA 
(n)]]*LN(Data[[#This Row],[DAA 
(n)]])</f>
        <v>1569480.6394138925</v>
      </c>
      <c r="K2592" s="40">
        <f t="shared" si="324"/>
        <v>1027970.9772677409</v>
      </c>
      <c r="L2592" s="29">
        <f>LN(Data[[#This Row],[MA'[n*ln(n)']
30d]])</f>
        <v>13.843097492368887</v>
      </c>
      <c r="M2592" s="43">
        <f t="shared" si="325"/>
        <v>13.732268700475403</v>
      </c>
      <c r="N2592" s="40">
        <f>Data[[#This Row],[DAA 
(n)]]^1.5</f>
        <v>48518213.196093358</v>
      </c>
      <c r="O2592" s="40">
        <f t="shared" si="326"/>
        <v>27284432.739223659</v>
      </c>
      <c r="P2592" s="43">
        <f>LN(Data[[#This Row],[MA'[n^1.5']]])</f>
        <v>17.121826868180143</v>
      </c>
      <c r="Q2592" s="43">
        <f t="shared" si="327"/>
        <v>16.966396019524311</v>
      </c>
      <c r="R2592" s="30">
        <f>$O$1+$O$2*Data[[#This Row],[MA'[ln(n^2)']]]</f>
        <v>22.788448180125968</v>
      </c>
      <c r="S2592" s="30">
        <f>$Q$1+$Q$2*Data[[#This Row],[MA'[ln(n*ln(n))']]]</f>
        <v>19.178243355784414</v>
      </c>
      <c r="T2592" s="31">
        <f>$O$3*Data[[#This Row],[Metcalfe
(n^2)]]</f>
        <v>9201876671.5200005</v>
      </c>
      <c r="U2592" s="31">
        <f t="shared" si="320"/>
        <v>4332211201.7946663</v>
      </c>
      <c r="V2592" s="30">
        <f>LN(Data[[#This Row],[MA'[NVA']
30d]]/Data[[#This Row],[MA'[NVMetcalfe calc']]])</f>
        <v>-0.72056298307886202</v>
      </c>
      <c r="W2592" s="30">
        <f>$Q$3+Data[[#This Row],[NVM
(scaled)]]/((Data[[#This Row],[Upper Bound]]-Data[[#This Row],[Lower Bound]])/2)</f>
        <v>0.1908187800201715</v>
      </c>
      <c r="X2592" s="30">
        <f>(Data[[#This Row],[Upper Bound]]+Data[[#This Row],[Lower Bound]])/2</f>
        <v>20.983345767955193</v>
      </c>
      <c r="Y2592" s="29">
        <f>LN(Data[[#This Row],[NVActual]]/Data[[#This Row],[MA'[n^2']
30d]])</f>
        <v>-0.97340746843026338</v>
      </c>
      <c r="Z2592" s="29">
        <f>LN(Data[[#This Row],[NVActual]]/Data[[#This Row],[MA'[n*ln(n)']
30d]])</f>
        <v>8.0267654253811234</v>
      </c>
      <c r="AA2592" s="29">
        <f>LN(Data[[#This Row],[NVActual]]/Data[[#This Row],[MA'[n^1.5']]])</f>
        <v>4.7480360495698655</v>
      </c>
      <c r="AB2592" s="29">
        <f>LN(Data[[#This Row],[NVActual]]/Data[[#This Row],[Metcalfe
(n^2)]])</f>
        <v>-1.7267368358905206</v>
      </c>
      <c r="AC2592" s="26">
        <f>1+Data[[#This Row],[MA'[NVMetcalfe calc']]]/((Data[[#This Row],[NVM_norm
(scaled)]]-Data[[#This Row],[NV_fund.]])/2)</f>
        <v>-416708483.1884256</v>
      </c>
    </row>
    <row r="2593" spans="1:29" x14ac:dyDescent="0.2">
      <c r="A2593" s="23">
        <v>41583</v>
      </c>
      <c r="B2593" s="24">
        <v>2912477841.5738802</v>
      </c>
      <c r="C2593" s="24">
        <f t="shared" si="321"/>
        <v>2052764825.0588546</v>
      </c>
      <c r="D2593" s="25">
        <f>LN(Data[[#This Row],[NVActual]])</f>
        <v>21.792270047765985</v>
      </c>
      <c r="E2593" s="26">
        <v>118752</v>
      </c>
      <c r="F2593" s="40">
        <f>Data[[#This Row],[DAA 
(n)]]^2</f>
        <v>14102037504</v>
      </c>
      <c r="G2593" s="41">
        <f t="shared" si="322"/>
        <v>7945987818.8666668</v>
      </c>
      <c r="H2593" s="28">
        <f>LN(Data[[#This Row],[Metcalfe
(n^2)]])</f>
        <v>23.369585127720647</v>
      </c>
      <c r="I2593" s="42">
        <f t="shared" si="323"/>
        <v>22.753166113141845</v>
      </c>
      <c r="J2593" s="40">
        <f>Data[[#This Row],[DAA 
(n)]]*LN(Data[[#This Row],[DAA 
(n)]])</f>
        <v>1387592.4865435411</v>
      </c>
      <c r="K2593" s="40">
        <f t="shared" si="324"/>
        <v>1005089.7638477612</v>
      </c>
      <c r="L2593" s="29">
        <f>LN(Data[[#This Row],[MA'[n*ln(n)']
30d]])</f>
        <v>13.820587412748218</v>
      </c>
      <c r="M2593" s="43">
        <f t="shared" si="325"/>
        <v>13.725147993026138</v>
      </c>
      <c r="N2593" s="40">
        <f>Data[[#This Row],[DAA 
(n)]]^1.5</f>
        <v>40922428.54077699</v>
      </c>
      <c r="O2593" s="40">
        <f t="shared" si="326"/>
        <v>26398332.37078853</v>
      </c>
      <c r="P2593" s="43">
        <f>LN(Data[[#This Row],[MA'[n^1.5']]])</f>
        <v>17.088811398348216</v>
      </c>
      <c r="Q2593" s="43">
        <f t="shared" si="327"/>
        <v>16.956508126566035</v>
      </c>
      <c r="R2593" s="30">
        <f>$O$1+$O$2*Data[[#This Row],[MA'[ln(n^2)']]]</f>
        <v>22.753166113141845</v>
      </c>
      <c r="S2593" s="30">
        <f>$Q$1+$Q$2*Data[[#This Row],[MA'[ln(n*ln(n))']]]</f>
        <v>19.166494188493125</v>
      </c>
      <c r="T2593" s="31">
        <f>$O$3*Data[[#This Row],[Metcalfe
(n^2)]]</f>
        <v>7333059502.0799999</v>
      </c>
      <c r="U2593" s="31">
        <f t="shared" si="320"/>
        <v>4131913665.810667</v>
      </c>
      <c r="V2593" s="30">
        <f>LN(Data[[#This Row],[MA'[NVA']
30d]]/Data[[#This Row],[MA'[NVMetcalfe calc']]])</f>
        <v>-0.69955307736662775</v>
      </c>
      <c r="W2593" s="30">
        <f>$Q$3+Data[[#This Row],[NVM
(scaled)]]/((Data[[#This Row],[Upper Bound]]-Data[[#This Row],[Lower Bound]])/2)</f>
        <v>0.19991521273017326</v>
      </c>
      <c r="X2593" s="30">
        <f>(Data[[#This Row],[Upper Bound]]+Data[[#This Row],[Lower Bound]])/2</f>
        <v>20.959830150817485</v>
      </c>
      <c r="Y2593" s="32">
        <f>LN(Data[[#This Row],[NVActual]]/Data[[#This Row],[MA'[n^2']
30d]])</f>
        <v>-1.0036629135823127</v>
      </c>
      <c r="Z2593" s="32">
        <f>LN(Data[[#This Row],[NVActual]]/Data[[#This Row],[MA'[n*ln(n)']
30d]])</f>
        <v>7.9716826350177676</v>
      </c>
      <c r="AA2593" s="32">
        <f>LN(Data[[#This Row],[NVActual]]/Data[[#This Row],[MA'[n^1.5']]])</f>
        <v>4.7034586494177706</v>
      </c>
      <c r="AB2593" s="32">
        <f>LN(Data[[#This Row],[NVActual]]/Data[[#This Row],[Metcalfe
(n^2)]])</f>
        <v>-1.5773150799546625</v>
      </c>
      <c r="AC2593" s="34">
        <f>1+Data[[#This Row],[MA'[NVMetcalfe calc']]]/((Data[[#This Row],[NVM_norm
(scaled)]]-Data[[#This Row],[NV_fund.]])/2)</f>
        <v>-398066530.40278769</v>
      </c>
    </row>
    <row r="2594" spans="1:29" x14ac:dyDescent="0.2">
      <c r="A2594" s="23">
        <v>41582</v>
      </c>
      <c r="B2594" s="24">
        <v>2733959063.1336899</v>
      </c>
      <c r="C2594" s="24">
        <f t="shared" si="321"/>
        <v>2006139822.0756366</v>
      </c>
      <c r="D2594" s="25">
        <f>LN(Data[[#This Row],[NVActual]])</f>
        <v>21.729016601885771</v>
      </c>
      <c r="E2594" s="26">
        <v>102736</v>
      </c>
      <c r="F2594" s="40">
        <f>Data[[#This Row],[DAA 
(n)]]^2</f>
        <v>10554685696</v>
      </c>
      <c r="G2594" s="41">
        <f t="shared" si="322"/>
        <v>7603652615.6999998</v>
      </c>
      <c r="H2594" s="28">
        <f>LN(Data[[#This Row],[Metcalfe
(n^2)]])</f>
        <v>23.079835740067658</v>
      </c>
      <c r="I2594" s="42">
        <f t="shared" si="323"/>
        <v>22.709734870402151</v>
      </c>
      <c r="J2594" s="40">
        <f>Data[[#This Row],[DAA 
(n)]]*LN(Data[[#This Row],[DAA 
(n)]])</f>
        <v>1185565.0022957954</v>
      </c>
      <c r="K2594" s="40">
        <f t="shared" si="324"/>
        <v>981603.2093226735</v>
      </c>
      <c r="L2594" s="29">
        <f>LN(Data[[#This Row],[MA'[n*ln(n)']
30d]])</f>
        <v>13.79694244185462</v>
      </c>
      <c r="M2594" s="43">
        <f t="shared" si="325"/>
        <v>13.718484530036882</v>
      </c>
      <c r="N2594" s="40">
        <f>Data[[#This Row],[DAA 
(n)]]^1.5</f>
        <v>32929412.227737229</v>
      </c>
      <c r="O2594" s="40">
        <f t="shared" si="326"/>
        <v>25547640.101684894</v>
      </c>
      <c r="P2594" s="43">
        <f>LN(Data[[#This Row],[MA'[n^1.5']]])</f>
        <v>17.056055506421949</v>
      </c>
      <c r="Q2594" s="43">
        <f t="shared" si="327"/>
        <v>16.947330099397373</v>
      </c>
      <c r="R2594" s="30">
        <f>$O$1+$O$2*Data[[#This Row],[MA'[ln(n^2)']]]</f>
        <v>22.709734870402151</v>
      </c>
      <c r="S2594" s="30">
        <f>$Q$1+$Q$2*Data[[#This Row],[MA'[ln(n*ln(n))']]]</f>
        <v>19.155499474560855</v>
      </c>
      <c r="T2594" s="31">
        <f>$O$3*Data[[#This Row],[Metcalfe
(n^2)]]</f>
        <v>5488436561.9200001</v>
      </c>
      <c r="U2594" s="31">
        <f t="shared" si="320"/>
        <v>3953899360.1640005</v>
      </c>
      <c r="V2594" s="30">
        <f>LN(Data[[#This Row],[MA'[NVA']
30d]]/Data[[#This Row],[MA'[NVMetcalfe calc']]])</f>
        <v>-0.67848988271715804</v>
      </c>
      <c r="W2594" s="30">
        <f>$Q$3+Data[[#This Row],[NVM
(scaled)]]/((Data[[#This Row],[Upper Bound]]-Data[[#This Row],[Lower Bound]])/2)</f>
        <v>0.20820768342409807</v>
      </c>
      <c r="X2594" s="30">
        <f>(Data[[#This Row],[Upper Bound]]+Data[[#This Row],[Lower Bound]])/2</f>
        <v>20.932617172481503</v>
      </c>
      <c r="Y2594" s="29">
        <f>LN(Data[[#This Row],[NVActual]]/Data[[#This Row],[MA'[n^2']
30d]])</f>
        <v>-1.0228779742271599</v>
      </c>
      <c r="Z2594" s="29">
        <f>LN(Data[[#This Row],[NVActual]]/Data[[#This Row],[MA'[n*ln(n)']
30d]])</f>
        <v>7.932074160031152</v>
      </c>
      <c r="AA2594" s="29">
        <f>LN(Data[[#This Row],[NVActual]]/Data[[#This Row],[MA'[n^1.5']]])</f>
        <v>4.6729610954638225</v>
      </c>
      <c r="AB2594" s="29">
        <f>LN(Data[[#This Row],[NVActual]]/Data[[#This Row],[Metcalfe
(n^2)]])</f>
        <v>-1.3508191381818868</v>
      </c>
      <c r="AC2594" s="26">
        <f>1+Data[[#This Row],[MA'[NVMetcalfe calc']]]/((Data[[#This Row],[NVM_norm
(scaled)]]-Data[[#This Row],[NV_fund.]])/2)</f>
        <v>-381569313.41175008</v>
      </c>
    </row>
    <row r="2595" spans="1:29" x14ac:dyDescent="0.2">
      <c r="A2595" s="23">
        <v>41581</v>
      </c>
      <c r="B2595" s="24">
        <v>2511679473.6251998</v>
      </c>
      <c r="C2595" s="24">
        <f t="shared" si="321"/>
        <v>1963735753.0301383</v>
      </c>
      <c r="D2595" s="25">
        <f>LN(Data[[#This Row],[NVActual]])</f>
        <v>21.644217479331896</v>
      </c>
      <c r="E2595" s="26">
        <v>81991</v>
      </c>
      <c r="F2595" s="40">
        <f>Data[[#This Row],[DAA 
(n)]]^2</f>
        <v>6722524081</v>
      </c>
      <c r="G2595" s="41">
        <f t="shared" si="322"/>
        <v>7395104583.1999998</v>
      </c>
      <c r="H2595" s="28">
        <f>LN(Data[[#This Row],[Metcalfe
(n^2)]])</f>
        <v>22.628729528250375</v>
      </c>
      <c r="I2595" s="42">
        <f t="shared" si="323"/>
        <v>22.679789431462872</v>
      </c>
      <c r="J2595" s="40">
        <f>Data[[#This Row],[DAA 
(n)]]*LN(Data[[#This Row],[DAA 
(n)]])</f>
        <v>927676.0813753882</v>
      </c>
      <c r="K2595" s="40">
        <f t="shared" si="324"/>
        <v>966321.70130090753</v>
      </c>
      <c r="L2595" s="29">
        <f>LN(Data[[#This Row],[MA'[n*ln(n)']
30d]])</f>
        <v>13.781252081875452</v>
      </c>
      <c r="M2595" s="43">
        <f t="shared" si="325"/>
        <v>13.712836493020227</v>
      </c>
      <c r="N2595" s="40">
        <f>Data[[#This Row],[DAA 
(n)]]^1.5</f>
        <v>23477360.838162158</v>
      </c>
      <c r="O2595" s="40">
        <f t="shared" si="326"/>
        <v>25009553.591275953</v>
      </c>
      <c r="P2595" s="43">
        <f>LN(Data[[#This Row],[MA'[n^1.5']]])</f>
        <v>17.034768453485224</v>
      </c>
      <c r="Q2595" s="43">
        <f t="shared" si="327"/>
        <v>16.939546045131692</v>
      </c>
      <c r="R2595" s="30">
        <f>$O$1+$O$2*Data[[#This Row],[MA'[ln(n^2)']]]</f>
        <v>22.679789431462872</v>
      </c>
      <c r="S2595" s="30">
        <f>$Q$1+$Q$2*Data[[#This Row],[MA'[ln(n*ln(n))']]]</f>
        <v>19.146180213483373</v>
      </c>
      <c r="T2595" s="31">
        <f>$O$3*Data[[#This Row],[Metcalfe
(n^2)]]</f>
        <v>3495712522.1199999</v>
      </c>
      <c r="U2595" s="31">
        <f t="shared" si="320"/>
        <v>3845454383.2639999</v>
      </c>
      <c r="V2595" s="30">
        <f>LN(Data[[#This Row],[MA'[NVA']
30d]]/Data[[#This Row],[MA'[NVMetcalfe calc']]])</f>
        <v>-0.67204311549674411</v>
      </c>
      <c r="W2595" s="30">
        <f>$Q$3+Data[[#This Row],[NVM
(scaled)]]/((Data[[#This Row],[Upper Bound]]-Data[[#This Row],[Lower Bound]])/2)</f>
        <v>0.20962793617511832</v>
      </c>
      <c r="X2595" s="30">
        <f>(Data[[#This Row],[Upper Bound]]+Data[[#This Row],[Lower Bound]])/2</f>
        <v>20.912984822473121</v>
      </c>
      <c r="Y2595" s="32">
        <f>LN(Data[[#This Row],[NVActual]]/Data[[#This Row],[MA'[n^2']
30d]])</f>
        <v>-1.0798665960978298</v>
      </c>
      <c r="Z2595" s="32">
        <f>LN(Data[[#This Row],[NVActual]]/Data[[#This Row],[MA'[n*ln(n)']
30d]])</f>
        <v>7.8629653974564429</v>
      </c>
      <c r="AA2595" s="32">
        <f>LN(Data[[#This Row],[NVActual]]/Data[[#This Row],[MA'[n^1.5']]])</f>
        <v>4.6094490258466712</v>
      </c>
      <c r="AB2595" s="32">
        <f>LN(Data[[#This Row],[NVActual]]/Data[[#This Row],[Metcalfe
(n^2)]])</f>
        <v>-0.98451204891848021</v>
      </c>
      <c r="AC2595" s="34">
        <f>1+Data[[#This Row],[MA'[NVMetcalfe calc']]]/((Data[[#This Row],[NVM_norm
(scaled)]]-Data[[#This Row],[NV_fund.]])/2)</f>
        <v>-371481242.77926534</v>
      </c>
    </row>
    <row r="2596" spans="1:29" x14ac:dyDescent="0.2">
      <c r="A2596" s="23">
        <v>41580</v>
      </c>
      <c r="B2596" s="24">
        <v>2445209553.9328699</v>
      </c>
      <c r="C2596" s="24">
        <f t="shared" si="321"/>
        <v>1929402045.0689905</v>
      </c>
      <c r="D2596" s="25">
        <f>LN(Data[[#This Row],[NVActual]])</f>
        <v>21.617396663330609</v>
      </c>
      <c r="E2596" s="26">
        <v>78835</v>
      </c>
      <c r="F2596" s="40">
        <f>Data[[#This Row],[DAA 
(n)]]^2</f>
        <v>6214957225</v>
      </c>
      <c r="G2596" s="41">
        <f t="shared" si="322"/>
        <v>7368043385.8666668</v>
      </c>
      <c r="H2596" s="28">
        <f>LN(Data[[#This Row],[Metcalfe
(n^2)]])</f>
        <v>22.550224679343163</v>
      </c>
      <c r="I2596" s="42">
        <f t="shared" si="323"/>
        <v>22.675499383910772</v>
      </c>
      <c r="J2596" s="40">
        <f>Data[[#This Row],[DAA 
(n)]]*LN(Data[[#This Row],[DAA 
(n)]])</f>
        <v>888873.48129800917</v>
      </c>
      <c r="K2596" s="40">
        <f t="shared" si="324"/>
        <v>964229.57626315847</v>
      </c>
      <c r="L2596" s="29">
        <f>LN(Data[[#This Row],[MA'[n*ln(n)']
30d]])</f>
        <v>13.779084694890136</v>
      </c>
      <c r="M2596" s="43">
        <f t="shared" si="325"/>
        <v>13.707792178636575</v>
      </c>
      <c r="N2596" s="40">
        <f>Data[[#This Row],[DAA 
(n)]]^1.5</f>
        <v>22134953.192470841</v>
      </c>
      <c r="O2596" s="40">
        <f t="shared" si="326"/>
        <v>24937545.572259188</v>
      </c>
      <c r="P2596" s="43">
        <f>LN(Data[[#This Row],[MA'[n^1.5']]])</f>
        <v>17.031885080071703</v>
      </c>
      <c r="Q2596" s="43">
        <f t="shared" si="327"/>
        <v>16.932578185732723</v>
      </c>
      <c r="R2596" s="30">
        <f>$O$1+$O$2*Data[[#This Row],[MA'[ln(n^2)']]]</f>
        <v>22.675499383910772</v>
      </c>
      <c r="S2596" s="30">
        <f>$Q$1+$Q$2*Data[[#This Row],[MA'[ln(n*ln(n))']]]</f>
        <v>19.137857094750348</v>
      </c>
      <c r="T2596" s="31">
        <f>$O$3*Data[[#This Row],[Metcalfe
(n^2)]]</f>
        <v>3231777757</v>
      </c>
      <c r="U2596" s="31">
        <f t="shared" si="320"/>
        <v>3831382560.6506667</v>
      </c>
      <c r="V2596" s="30">
        <f>LN(Data[[#This Row],[MA'[NVA']
30d]]/Data[[#This Row],[MA'[NVMetcalfe calc']]])</f>
        <v>-0.6860155862428795</v>
      </c>
      <c r="W2596" s="30">
        <f>$Q$3+Data[[#This Row],[NVM
(scaled)]]/((Data[[#This Row],[Upper Bound]]-Data[[#This Row],[Lower Bound]])/2)</f>
        <v>0.20216226505156953</v>
      </c>
      <c r="X2596" s="30">
        <f>(Data[[#This Row],[Upper Bound]]+Data[[#This Row],[Lower Bound]])/2</f>
        <v>20.90667823933056</v>
      </c>
      <c r="Y2596" s="29">
        <f>LN(Data[[#This Row],[NVActual]]/Data[[#This Row],[MA'[n^2']
30d]])</f>
        <v>-1.1030213609698576</v>
      </c>
      <c r="Z2596" s="29">
        <f>LN(Data[[#This Row],[NVActual]]/Data[[#This Row],[MA'[n*ln(n)']
30d]])</f>
        <v>7.8383119684404727</v>
      </c>
      <c r="AA2596" s="29">
        <f>LN(Data[[#This Row],[NVActual]]/Data[[#This Row],[MA'[n^1.5']]])</f>
        <v>4.5855115832589064</v>
      </c>
      <c r="AB2596" s="29">
        <f>LN(Data[[#This Row],[NVActual]]/Data[[#This Row],[Metcalfe
(n^2)]])</f>
        <v>-0.93282801601255572</v>
      </c>
      <c r="AC2596" s="26">
        <f>1+Data[[#This Row],[MA'[NVMetcalfe calc']]]/((Data[[#This Row],[NVM_norm
(scaled)]]-Data[[#This Row],[NV_fund.]])/2)</f>
        <v>-370101146.53808826</v>
      </c>
    </row>
    <row r="2597" spans="1:29" x14ac:dyDescent="0.2">
      <c r="A2597" s="23">
        <v>41579</v>
      </c>
      <c r="B2597" s="24">
        <v>2423220454.3411598</v>
      </c>
      <c r="C2597" s="24">
        <f t="shared" si="321"/>
        <v>1896704101.8777876</v>
      </c>
      <c r="D2597" s="25">
        <f>LN(Data[[#This Row],[NVActual]])</f>
        <v>21.608363258687053</v>
      </c>
      <c r="E2597" s="26">
        <v>86825</v>
      </c>
      <c r="F2597" s="40">
        <f>Data[[#This Row],[DAA 
(n)]]^2</f>
        <v>7538580625</v>
      </c>
      <c r="G2597" s="41">
        <f t="shared" si="322"/>
        <v>7436790158.3666668</v>
      </c>
      <c r="H2597" s="28">
        <f>LN(Data[[#This Row],[Metcalfe
(n^2)]])</f>
        <v>22.743299755224548</v>
      </c>
      <c r="I2597" s="42">
        <f t="shared" si="323"/>
        <v>22.685051560007594</v>
      </c>
      <c r="J2597" s="40">
        <f>Data[[#This Row],[DAA 
(n)]]*LN(Data[[#This Row],[DAA 
(n)]])</f>
        <v>987343.50062368566</v>
      </c>
      <c r="K2597" s="40">
        <f t="shared" si="324"/>
        <v>969228.64606598008</v>
      </c>
      <c r="L2597" s="29">
        <f>LN(Data[[#This Row],[MA'[n*ln(n)']
30d]])</f>
        <v>13.784255823890925</v>
      </c>
      <c r="M2597" s="43">
        <f t="shared" si="325"/>
        <v>13.70280209072455</v>
      </c>
      <c r="N2597" s="40">
        <f>Data[[#This Row],[DAA 
(n)]]^1.5</f>
        <v>25583925.866950639</v>
      </c>
      <c r="O2597" s="40">
        <f t="shared" si="326"/>
        <v>25114453.743515592</v>
      </c>
      <c r="P2597" s="43">
        <f>LN(Data[[#This Row],[MA'[n^1.5']]])</f>
        <v>17.038954084721325</v>
      </c>
      <c r="Q2597" s="43">
        <f t="shared" si="327"/>
        <v>16.925681468077396</v>
      </c>
      <c r="R2597" s="30">
        <f>$O$1+$O$2*Data[[#This Row],[MA'[ln(n^2)']]]</f>
        <v>22.685051560007594</v>
      </c>
      <c r="S2597" s="30">
        <f>$Q$1+$Q$2*Data[[#This Row],[MA'[ln(n*ln(n))']]]</f>
        <v>19.129623449695504</v>
      </c>
      <c r="T2597" s="31">
        <f>$O$3*Data[[#This Row],[Metcalfe
(n^2)]]</f>
        <v>3920061925</v>
      </c>
      <c r="U2597" s="31">
        <f t="shared" si="320"/>
        <v>3867130882.350667</v>
      </c>
      <c r="V2597" s="30">
        <f>LN(Data[[#This Row],[MA'[NVA']
30d]]/Data[[#This Row],[MA'[NVMetcalfe calc']]])</f>
        <v>-0.71239516137342562</v>
      </c>
      <c r="W2597" s="30">
        <f>$Q$3+Data[[#This Row],[NVM
(scaled)]]/((Data[[#This Row],[Upper Bound]]-Data[[#This Row],[Lower Bound]])/2)</f>
        <v>0.18926335773337133</v>
      </c>
      <c r="X2597" s="30">
        <f>(Data[[#This Row],[Upper Bound]]+Data[[#This Row],[Lower Bound]])/2</f>
        <v>20.907337504851547</v>
      </c>
      <c r="Y2597" s="32">
        <f>LN(Data[[#This Row],[NVActual]]/Data[[#This Row],[MA'[n^2']
30d]])</f>
        <v>-1.1213419036844565</v>
      </c>
      <c r="Z2597" s="32">
        <f>LN(Data[[#This Row],[NVActual]]/Data[[#This Row],[MA'[n*ln(n)']
30d]])</f>
        <v>7.8241074347961295</v>
      </c>
      <c r="AA2597" s="32">
        <f>LN(Data[[#This Row],[NVActual]]/Data[[#This Row],[MA'[n^1.5']]])</f>
        <v>4.5694091739657292</v>
      </c>
      <c r="AB2597" s="32">
        <f>LN(Data[[#This Row],[NVActual]]/Data[[#This Row],[Metcalfe
(n^2)]])</f>
        <v>-1.1349364965374953</v>
      </c>
      <c r="AC2597" s="34">
        <f>1+Data[[#This Row],[MA'[NVMetcalfe calc']]]/((Data[[#This Row],[NVM_norm
(scaled)]]-Data[[#This Row],[NV_fund.]])/2)</f>
        <v>-373309878.56605738</v>
      </c>
    </row>
    <row r="2598" spans="1:29" x14ac:dyDescent="0.2">
      <c r="A2598" s="23">
        <v>41578</v>
      </c>
      <c r="B2598" s="24">
        <v>2425105801.6793299</v>
      </c>
      <c r="C2598" s="24">
        <f t="shared" si="321"/>
        <v>1859091524.7080159</v>
      </c>
      <c r="D2598" s="25">
        <f>LN(Data[[#This Row],[NVActual]])</f>
        <v>21.609140989942603</v>
      </c>
      <c r="E2598" s="26">
        <v>95791</v>
      </c>
      <c r="F2598" s="40">
        <f>Data[[#This Row],[DAA 
(n)]]^2</f>
        <v>9175915681</v>
      </c>
      <c r="G2598" s="41">
        <f t="shared" si="322"/>
        <v>7550928077.833333</v>
      </c>
      <c r="H2598" s="28">
        <f>LN(Data[[#This Row],[Metcalfe
(n^2)]])</f>
        <v>22.939848027651053</v>
      </c>
      <c r="I2598" s="42">
        <f t="shared" si="323"/>
        <v>22.697533771482991</v>
      </c>
      <c r="J2598" s="40">
        <f>Data[[#This Row],[DAA 
(n)]]*LN(Data[[#This Row],[DAA 
(n)]])</f>
        <v>1098715.491208361</v>
      </c>
      <c r="K2598" s="40">
        <f t="shared" si="324"/>
        <v>976658.8537770994</v>
      </c>
      <c r="L2598" s="29">
        <f>LN(Data[[#This Row],[MA'[n*ln(n)']
30d]])</f>
        <v>13.791892692747512</v>
      </c>
      <c r="M2598" s="43">
        <f t="shared" si="325"/>
        <v>13.697332806805941</v>
      </c>
      <c r="N2598" s="40">
        <f>Data[[#This Row],[DAA 
(n)]]^1.5</f>
        <v>29647430.563181564</v>
      </c>
      <c r="O2598" s="40">
        <f t="shared" si="326"/>
        <v>25390977.291211948</v>
      </c>
      <c r="P2598" s="43">
        <f>LN(Data[[#This Row],[MA'[n^1.5']]])</f>
        <v>17.049904444126071</v>
      </c>
      <c r="Q2598" s="43">
        <f t="shared" si="327"/>
        <v>16.918110894502483</v>
      </c>
      <c r="R2598" s="30">
        <f>$O$1+$O$2*Data[[#This Row],[MA'[ln(n^2)']]]</f>
        <v>22.697533771482991</v>
      </c>
      <c r="S2598" s="30">
        <f>$Q$1+$Q$2*Data[[#This Row],[MA'[ln(n*ln(n))']]]</f>
        <v>19.120599131229799</v>
      </c>
      <c r="T2598" s="31">
        <f>$O$3*Data[[#This Row],[Metcalfe
(n^2)]]</f>
        <v>4771476154.1199999</v>
      </c>
      <c r="U2598" s="31">
        <f t="shared" si="320"/>
        <v>3926482600.4733338</v>
      </c>
      <c r="V2598" s="30">
        <f>LN(Data[[#This Row],[MA'[NVA']
30d]]/Data[[#This Row],[MA'[NVMetcalfe calc']]])</f>
        <v>-0.7476560716868712</v>
      </c>
      <c r="W2598" s="30">
        <f>$Q$3+Data[[#This Row],[NVM
(scaled)]]/((Data[[#This Row],[Upper Bound]]-Data[[#This Row],[Lower Bound]])/2)</f>
        <v>0.17195709629519612</v>
      </c>
      <c r="X2598" s="30">
        <f>(Data[[#This Row],[Upper Bound]]+Data[[#This Row],[Lower Bound]])/2</f>
        <v>20.909066451356395</v>
      </c>
      <c r="Y2598" s="29">
        <f>LN(Data[[#This Row],[NVActual]]/Data[[#This Row],[MA'[n^2']
30d]])</f>
        <v>-1.1357953269265149</v>
      </c>
      <c r="Z2598" s="29">
        <f>LN(Data[[#This Row],[NVActual]]/Data[[#This Row],[MA'[n*ln(n)']
30d]])</f>
        <v>7.817248297195091</v>
      </c>
      <c r="AA2598" s="29">
        <f>LN(Data[[#This Row],[NVActual]]/Data[[#This Row],[MA'[n^1.5']]])</f>
        <v>4.5592365458165318</v>
      </c>
      <c r="AB2598" s="29">
        <f>LN(Data[[#This Row],[NVActual]]/Data[[#This Row],[Metcalfe
(n^2)]])</f>
        <v>-1.3307070377084489</v>
      </c>
      <c r="AC2598" s="26">
        <f>1+Data[[#This Row],[MA'[NVMetcalfe calc']]]/((Data[[#This Row],[NVM_norm
(scaled)]]-Data[[#This Row],[NV_fund.]])/2)</f>
        <v>-378691409.96225327</v>
      </c>
    </row>
    <row r="2599" spans="1:29" x14ac:dyDescent="0.2">
      <c r="A2599" s="23">
        <v>41577</v>
      </c>
      <c r="B2599" s="24">
        <v>2359843888.0831099</v>
      </c>
      <c r="C2599" s="24">
        <f t="shared" si="321"/>
        <v>1830854073.1345301</v>
      </c>
      <c r="D2599" s="25">
        <f>LN(Data[[#This Row],[NVActual]])</f>
        <v>21.581861304678654</v>
      </c>
      <c r="E2599" s="26">
        <v>96056</v>
      </c>
      <c r="F2599" s="40">
        <f>Data[[#This Row],[DAA 
(n)]]^2</f>
        <v>9226755136</v>
      </c>
      <c r="G2599" s="41">
        <f t="shared" si="322"/>
        <v>7521716701.9333334</v>
      </c>
      <c r="H2599" s="28">
        <f>LN(Data[[#This Row],[Metcalfe
(n^2)]])</f>
        <v>22.945373267421107</v>
      </c>
      <c r="I2599" s="42">
        <f t="shared" si="323"/>
        <v>22.694187839688215</v>
      </c>
      <c r="J2599" s="40">
        <f>Data[[#This Row],[DAA 
(n)]]*LN(Data[[#This Row],[DAA 
(n)]])</f>
        <v>1102020.387287701</v>
      </c>
      <c r="K2599" s="40">
        <f t="shared" si="324"/>
        <v>974713.69411455491</v>
      </c>
      <c r="L2599" s="29">
        <f>LN(Data[[#This Row],[MA'[n*ln(n)']
30d]])</f>
        <v>13.789899059795248</v>
      </c>
      <c r="M2599" s="43">
        <f t="shared" si="325"/>
        <v>13.690919531064164</v>
      </c>
      <c r="N2599" s="40">
        <f>Data[[#This Row],[DAA 
(n)]]^1.5</f>
        <v>29770542.342114244</v>
      </c>
      <c r="O2599" s="40">
        <f t="shared" si="326"/>
        <v>25319310.103148665</v>
      </c>
      <c r="P2599" s="43">
        <f>LN(Data[[#This Row],[MA'[n^1.5']]])</f>
        <v>17.047077907758009</v>
      </c>
      <c r="Q2599" s="43">
        <f t="shared" si="327"/>
        <v>16.909172741460228</v>
      </c>
      <c r="R2599" s="30">
        <f>$O$1+$O$2*Data[[#This Row],[MA'[ln(n^2)']]]</f>
        <v>22.694187839688215</v>
      </c>
      <c r="S2599" s="30">
        <f>$Q$1+$Q$2*Data[[#This Row],[MA'[ln(n*ln(n))']]]</f>
        <v>19.11001722625587</v>
      </c>
      <c r="T2599" s="31">
        <f>$O$3*Data[[#This Row],[Metcalfe
(n^2)]]</f>
        <v>4797912670.7200003</v>
      </c>
      <c r="U2599" s="31">
        <f t="shared" si="320"/>
        <v>3911292685.0053339</v>
      </c>
      <c r="V2599" s="30">
        <f>LN(Data[[#This Row],[MA'[NVA']
30d]]/Data[[#This Row],[MA'[NVMetcalfe calc']]])</f>
        <v>-0.75908536472307353</v>
      </c>
      <c r="W2599" s="30">
        <f>$Q$3+Data[[#This Row],[NVM
(scaled)]]/((Data[[#This Row],[Upper Bound]]-Data[[#This Row],[Lower Bound]])/2)</f>
        <v>0.1664234203147249</v>
      </c>
      <c r="X2599" s="30">
        <f>(Data[[#This Row],[Upper Bound]]+Data[[#This Row],[Lower Bound]])/2</f>
        <v>20.902102532972044</v>
      </c>
      <c r="Y2599" s="32">
        <f>LN(Data[[#This Row],[NVActual]]/Data[[#This Row],[MA'[n^2']
30d]])</f>
        <v>-1.1591989290080484</v>
      </c>
      <c r="Z2599" s="32">
        <f>LN(Data[[#This Row],[NVActual]]/Data[[#This Row],[MA'[n*ln(n)']
30d]])</f>
        <v>7.7919622448834058</v>
      </c>
      <c r="AA2599" s="32">
        <f>LN(Data[[#This Row],[NVActual]]/Data[[#This Row],[MA'[n^1.5']]])</f>
        <v>4.5347833969206457</v>
      </c>
      <c r="AB2599" s="32">
        <f>LN(Data[[#This Row],[NVActual]]/Data[[#This Row],[Metcalfe
(n^2)]])</f>
        <v>-1.3635119627424537</v>
      </c>
      <c r="AC2599" s="34">
        <f>1+Data[[#This Row],[MA'[NVMetcalfe calc']]]/((Data[[#This Row],[NVM_norm
(scaled)]]-Data[[#This Row],[NV_fund.]])/2)</f>
        <v>-377252430.78727931</v>
      </c>
    </row>
    <row r="2600" spans="1:29" x14ac:dyDescent="0.2">
      <c r="A2600" s="23">
        <v>41576</v>
      </c>
      <c r="B2600" s="24">
        <v>2436684646.4208698</v>
      </c>
      <c r="C2600" s="24">
        <f t="shared" si="321"/>
        <v>1805083028.7053804</v>
      </c>
      <c r="D2600" s="25">
        <f>LN(Data[[#This Row],[NVActual]])</f>
        <v>21.613904200844861</v>
      </c>
      <c r="E2600" s="26">
        <v>86798</v>
      </c>
      <c r="F2600" s="40">
        <f>Data[[#This Row],[DAA 
(n)]]^2</f>
        <v>7533892804</v>
      </c>
      <c r="G2600" s="41">
        <f t="shared" si="322"/>
        <v>7429957281.4333334</v>
      </c>
      <c r="H2600" s="28">
        <f>LN(Data[[#This Row],[Metcalfe
(n^2)]])</f>
        <v>22.742677717816658</v>
      </c>
      <c r="I2600" s="42">
        <f t="shared" si="323"/>
        <v>22.68237725570501</v>
      </c>
      <c r="J2600" s="40">
        <f>Data[[#This Row],[DAA 
(n)]]*LN(Data[[#This Row],[DAA 
(n)]])</f>
        <v>987009.47027552512</v>
      </c>
      <c r="K2600" s="40">
        <f t="shared" si="324"/>
        <v>968274.66348052782</v>
      </c>
      <c r="L2600" s="29">
        <f>LN(Data[[#This Row],[MA'[n*ln(n)']
30d]])</f>
        <v>13.783271069276216</v>
      </c>
      <c r="M2600" s="43">
        <f t="shared" si="325"/>
        <v>13.683994531428798</v>
      </c>
      <c r="N2600" s="40">
        <f>Data[[#This Row],[DAA 
(n)]]^1.5</f>
        <v>25571993.031470824</v>
      </c>
      <c r="O2600" s="40">
        <f t="shared" si="326"/>
        <v>25087734.832722083</v>
      </c>
      <c r="P2600" s="43">
        <f>LN(Data[[#This Row],[MA'[n^1.5']]])</f>
        <v>17.037889632589891</v>
      </c>
      <c r="Q2600" s="43">
        <f t="shared" si="327"/>
        <v>16.899525392090872</v>
      </c>
      <c r="R2600" s="30">
        <f>$O$1+$O$2*Data[[#This Row],[MA'[ln(n^2)']]]</f>
        <v>22.68237725570501</v>
      </c>
      <c r="S2600" s="30">
        <f>$Q$1+$Q$2*Data[[#This Row],[MA'[ln(n*ln(n))']]]</f>
        <v>19.098590976857515</v>
      </c>
      <c r="T2600" s="31">
        <f>$O$3*Data[[#This Row],[Metcalfe
(n^2)]]</f>
        <v>3917624258.0799999</v>
      </c>
      <c r="U2600" s="31">
        <f t="shared" si="320"/>
        <v>3863577786.3453341</v>
      </c>
      <c r="V2600" s="30">
        <f>LN(Data[[#This Row],[MA'[NVA']
30d]]/Data[[#This Row],[MA'[NVMetcalfe calc']]])</f>
        <v>-0.76098705182619208</v>
      </c>
      <c r="W2600" s="30">
        <f>$Q$3+Data[[#This Row],[NVM
(scaled)]]/((Data[[#This Row],[Upper Bound]]-Data[[#This Row],[Lower Bound]])/2)</f>
        <v>0.1653167222511287</v>
      </c>
      <c r="X2600" s="30">
        <f>(Data[[#This Row],[Upper Bound]]+Data[[#This Row],[Lower Bound]])/2</f>
        <v>20.890484116281264</v>
      </c>
      <c r="Y2600" s="29">
        <f>LN(Data[[#This Row],[NVActual]]/Data[[#This Row],[MA'[n^2']
30d]])</f>
        <v>-1.1148817453440765</v>
      </c>
      <c r="Z2600" s="29">
        <f>LN(Data[[#This Row],[NVActual]]/Data[[#This Row],[MA'[n*ln(n)']
30d]])</f>
        <v>7.8306331315686446</v>
      </c>
      <c r="AA2600" s="29">
        <f>LN(Data[[#This Row],[NVActual]]/Data[[#This Row],[MA'[n^1.5']]])</f>
        <v>4.5760145682549691</v>
      </c>
      <c r="AB2600" s="29">
        <f>LN(Data[[#This Row],[NVActual]]/Data[[#This Row],[Metcalfe
(n^2)]])</f>
        <v>-1.1287735169717972</v>
      </c>
      <c r="AC2600" s="26">
        <f>1+Data[[#This Row],[MA'[NVMetcalfe calc']]]/((Data[[#This Row],[NVM_norm
(scaled)]]-Data[[#This Row],[NV_fund.]])/2)</f>
        <v>-372839234.78424108</v>
      </c>
    </row>
    <row r="2601" spans="1:29" x14ac:dyDescent="0.2">
      <c r="A2601" s="23">
        <v>41575</v>
      </c>
      <c r="B2601" s="24">
        <v>2338713940.7340598</v>
      </c>
      <c r="C2601" s="24">
        <f t="shared" si="321"/>
        <v>1774281123.1393847</v>
      </c>
      <c r="D2601" s="25">
        <f>LN(Data[[#This Row],[NVActual]])</f>
        <v>21.572867017254797</v>
      </c>
      <c r="E2601" s="26">
        <v>86585</v>
      </c>
      <c r="F2601" s="40">
        <f>Data[[#This Row],[DAA 
(n)]]^2</f>
        <v>7496962225</v>
      </c>
      <c r="G2601" s="41">
        <f t="shared" si="322"/>
        <v>7344455524.6333332</v>
      </c>
      <c r="H2601" s="28">
        <f>LN(Data[[#This Row],[Metcalfe
(n^2)]])</f>
        <v>22.737763738772504</v>
      </c>
      <c r="I2601" s="42">
        <f t="shared" si="323"/>
        <v>22.66850307409565</v>
      </c>
      <c r="J2601" s="40">
        <f>Data[[#This Row],[DAA 
(n)]]*LN(Data[[#This Row],[DAA 
(n)]])</f>
        <v>984374.63666080858</v>
      </c>
      <c r="K2601" s="40">
        <f t="shared" si="324"/>
        <v>961604.20814600354</v>
      </c>
      <c r="L2601" s="29">
        <f>LN(Data[[#This Row],[MA'[n*ln(n)']
30d]])</f>
        <v>13.776358218945273</v>
      </c>
      <c r="M2601" s="43">
        <f t="shared" si="325"/>
        <v>13.677414041388742</v>
      </c>
      <c r="N2601" s="40">
        <f>Data[[#This Row],[DAA 
(n)]]^1.5</f>
        <v>25477921.309471607</v>
      </c>
      <c r="O2601" s="40">
        <f t="shared" si="326"/>
        <v>24859170.45875933</v>
      </c>
      <c r="P2601" s="43">
        <f>LN(Data[[#This Row],[MA'[n^1.5']]])</f>
        <v>17.028737274976798</v>
      </c>
      <c r="Q2601" s="43">
        <f t="shared" si="327"/>
        <v>16.890366068407335</v>
      </c>
      <c r="R2601" s="30">
        <f>$O$1+$O$2*Data[[#This Row],[MA'[ln(n^2)']]]</f>
        <v>22.66850307409565</v>
      </c>
      <c r="S2601" s="30">
        <f>$Q$1+$Q$2*Data[[#This Row],[MA'[ln(n*ln(n))']]]</f>
        <v>19.087733168291422</v>
      </c>
      <c r="T2601" s="31">
        <f>$O$3*Data[[#This Row],[Metcalfe
(n^2)]]</f>
        <v>3898420357</v>
      </c>
      <c r="U2601" s="31">
        <f t="shared" si="320"/>
        <v>3819116872.8093333</v>
      </c>
      <c r="V2601" s="30">
        <f>LN(Data[[#This Row],[MA'[NVA']
30d]]/Data[[#This Row],[MA'[NVMetcalfe calc']]])</f>
        <v>-0.76662387091856554</v>
      </c>
      <c r="W2601" s="30">
        <f>$Q$3+Data[[#This Row],[NVM
(scaled)]]/((Data[[#This Row],[Upper Bound]]-Data[[#This Row],[Lower Bound]])/2)</f>
        <v>0.16181059320460045</v>
      </c>
      <c r="X2601" s="30">
        <f>(Data[[#This Row],[Upper Bound]]+Data[[#This Row],[Lower Bound]])/2</f>
        <v>20.878118121193538</v>
      </c>
      <c r="Y2601" s="32">
        <f>LN(Data[[#This Row],[NVActual]]/Data[[#This Row],[MA'[n^2']
30d]])</f>
        <v>-1.144344497860915</v>
      </c>
      <c r="Z2601" s="32">
        <f>LN(Data[[#This Row],[NVActual]]/Data[[#This Row],[MA'[n*ln(n)']
30d]])</f>
        <v>7.7965087983095236</v>
      </c>
      <c r="AA2601" s="32">
        <f>LN(Data[[#This Row],[NVActual]]/Data[[#This Row],[MA'[n^1.5']]])</f>
        <v>4.5441297422779989</v>
      </c>
      <c r="AB2601" s="32">
        <f>LN(Data[[#This Row],[NVActual]]/Data[[#This Row],[Metcalfe
(n^2)]])</f>
        <v>-1.1648967215177064</v>
      </c>
      <c r="AC2601" s="34">
        <f>1+Data[[#This Row],[MA'[NVMetcalfe calc']]]/((Data[[#This Row],[NVM_norm
(scaled)]]-Data[[#This Row],[NV_fund.]])/2)</f>
        <v>-368706330.24648142</v>
      </c>
    </row>
    <row r="2602" spans="1:29" x14ac:dyDescent="0.2">
      <c r="A2602" s="23">
        <v>41574</v>
      </c>
      <c r="B2602" s="24">
        <v>2317266189.9008598</v>
      </c>
      <c r="C2602" s="24">
        <f t="shared" si="321"/>
        <v>1750519842.4625702</v>
      </c>
      <c r="D2602" s="25">
        <f>LN(Data[[#This Row],[NVActual]])</f>
        <v>21.563653961382986</v>
      </c>
      <c r="E2602" s="26">
        <v>66108</v>
      </c>
      <c r="F2602" s="40">
        <f>Data[[#This Row],[DAA 
(n)]]^2</f>
        <v>4370267664</v>
      </c>
      <c r="G2602" s="41">
        <f t="shared" si="322"/>
        <v>7253077434.5</v>
      </c>
      <c r="H2602" s="28">
        <f>LN(Data[[#This Row],[Metcalfe
(n^2)]])</f>
        <v>22.198090094521433</v>
      </c>
      <c r="I2602" s="42">
        <f t="shared" si="323"/>
        <v>22.653330709896068</v>
      </c>
      <c r="J2602" s="40">
        <f>Data[[#This Row],[DAA 
(n)]]*LN(Data[[#This Row],[DAA 
(n)]])</f>
        <v>733735.66998431145</v>
      </c>
      <c r="K2602" s="40">
        <f t="shared" si="324"/>
        <v>954402.21830668428</v>
      </c>
      <c r="L2602" s="29">
        <f>LN(Data[[#This Row],[MA'[n*ln(n)']
30d]])</f>
        <v>13.768840474057656</v>
      </c>
      <c r="M2602" s="43">
        <f t="shared" si="325"/>
        <v>13.671375814651046</v>
      </c>
      <c r="N2602" s="40">
        <f>Data[[#This Row],[DAA 
(n)]]^1.5</f>
        <v>16997342.578524198</v>
      </c>
      <c r="O2602" s="40">
        <f t="shared" si="326"/>
        <v>24613554.839082453</v>
      </c>
      <c r="P2602" s="43">
        <f>LN(Data[[#This Row],[MA'[n^1.5']]])</f>
        <v>17.018807858871277</v>
      </c>
      <c r="Q2602" s="43">
        <f t="shared" si="327"/>
        <v>16.881958742838535</v>
      </c>
      <c r="R2602" s="30">
        <f>$O$1+$O$2*Data[[#This Row],[MA'[ln(n^2)']]]</f>
        <v>22.653330709896068</v>
      </c>
      <c r="S2602" s="30">
        <f>$Q$1+$Q$2*Data[[#This Row],[MA'[ln(n*ln(n))']]]</f>
        <v>19.077770094174227</v>
      </c>
      <c r="T2602" s="31">
        <f>$O$3*Data[[#This Row],[Metcalfe
(n^2)]]</f>
        <v>2272539185.2800002</v>
      </c>
      <c r="U2602" s="31">
        <f t="shared" si="320"/>
        <v>3771600265.9400001</v>
      </c>
      <c r="V2602" s="30">
        <f>LN(Data[[#This Row],[MA'[NVA']
30d]]/Data[[#This Row],[MA'[NVMetcalfe calc']]])</f>
        <v>-0.7675865884608527</v>
      </c>
      <c r="W2602" s="30">
        <f>$Q$3+Data[[#This Row],[NVM
(scaled)]]/((Data[[#This Row],[Upper Bound]]-Data[[#This Row],[Lower Bound]])/2)</f>
        <v>0.16064825857754844</v>
      </c>
      <c r="X2602" s="30">
        <f>(Data[[#This Row],[Upper Bound]]+Data[[#This Row],[Lower Bound]])/2</f>
        <v>20.865550402035147</v>
      </c>
      <c r="Y2602" s="29">
        <f>LN(Data[[#This Row],[NVActual]]/Data[[#This Row],[MA'[n^2']
30d]])</f>
        <v>-1.1410377280906607</v>
      </c>
      <c r="Z2602" s="29">
        <f>LN(Data[[#This Row],[NVActual]]/Data[[#This Row],[MA'[n*ln(n)']
30d]])</f>
        <v>7.7948134873253299</v>
      </c>
      <c r="AA2602" s="29">
        <f>LN(Data[[#This Row],[NVActual]]/Data[[#This Row],[MA'[n^1.5']]])</f>
        <v>4.54484610251171</v>
      </c>
      <c r="AB2602" s="29">
        <f>LN(Data[[#This Row],[NVActual]]/Data[[#This Row],[Metcalfe
(n^2)]])</f>
        <v>-0.63443613313844771</v>
      </c>
      <c r="AC2602" s="26">
        <f>1+Data[[#This Row],[MA'[NVMetcalfe calc']]]/((Data[[#This Row],[NVM_norm
(scaled)]]-Data[[#This Row],[NV_fund.]])/2)</f>
        <v>-364319544.17899156</v>
      </c>
    </row>
    <row r="2603" spans="1:29" x14ac:dyDescent="0.2">
      <c r="A2603" s="23">
        <v>41573</v>
      </c>
      <c r="B2603" s="24">
        <v>2140916179.2362101</v>
      </c>
      <c r="C2603" s="24">
        <f t="shared" si="321"/>
        <v>1725967910.7034488</v>
      </c>
      <c r="D2603" s="25">
        <f>LN(Data[[#This Row],[NVActual]])</f>
        <v>21.48449969550088</v>
      </c>
      <c r="E2603" s="26">
        <v>72893</v>
      </c>
      <c r="F2603" s="40">
        <f>Data[[#This Row],[DAA 
(n)]]^2</f>
        <v>5313389449</v>
      </c>
      <c r="G2603" s="41">
        <f t="shared" si="322"/>
        <v>7308826186.5333338</v>
      </c>
      <c r="H2603" s="28">
        <f>LN(Data[[#This Row],[Metcalfe
(n^2)]])</f>
        <v>22.393495782876947</v>
      </c>
      <c r="I2603" s="42">
        <f t="shared" si="323"/>
        <v>22.664131765770943</v>
      </c>
      <c r="J2603" s="40">
        <f>Data[[#This Row],[DAA 
(n)]]*LN(Data[[#This Row],[DAA 
(n)]])</f>
        <v>816164.54405062459</v>
      </c>
      <c r="K2603" s="40">
        <f t="shared" si="324"/>
        <v>959123.64823805098</v>
      </c>
      <c r="L2603" s="29">
        <f>LN(Data[[#This Row],[MA'[n*ln(n)']
30d]])</f>
        <v>13.773775280109028</v>
      </c>
      <c r="M2603" s="43">
        <f t="shared" si="325"/>
        <v>13.66568604374088</v>
      </c>
      <c r="N2603" s="40">
        <f>Data[[#This Row],[DAA 
(n)]]^1.5</f>
        <v>19680165.068056613</v>
      </c>
      <c r="O2603" s="40">
        <f t="shared" si="326"/>
        <v>24769419.856650971</v>
      </c>
      <c r="P2603" s="43">
        <f>LN(Data[[#This Row],[MA'[n^1.5']]])</f>
        <v>17.025120379982177</v>
      </c>
      <c r="Q2603" s="43">
        <f t="shared" si="327"/>
        <v>16.874016475975626</v>
      </c>
      <c r="R2603" s="30">
        <f>$O$1+$O$2*Data[[#This Row],[MA'[ln(n^2)']]]</f>
        <v>22.664131765770943</v>
      </c>
      <c r="S2603" s="30">
        <f>$Q$1+$Q$2*Data[[#This Row],[MA'[ln(n*ln(n))']]]</f>
        <v>19.06838197217245</v>
      </c>
      <c r="T2603" s="31">
        <f>$O$3*Data[[#This Row],[Metcalfe
(n^2)]]</f>
        <v>2762962513.48</v>
      </c>
      <c r="U2603" s="31">
        <f t="shared" si="320"/>
        <v>3800589616.997333</v>
      </c>
      <c r="V2603" s="30">
        <f>LN(Data[[#This Row],[MA'[NVA']
30d]]/Data[[#This Row],[MA'[NVMetcalfe calc']]])</f>
        <v>-0.78936821628816567</v>
      </c>
      <c r="W2603" s="30">
        <f>$Q$3+Data[[#This Row],[NVM
(scaled)]]/((Data[[#This Row],[Upper Bound]]-Data[[#This Row],[Lower Bound]])/2)</f>
        <v>0.15094374659022353</v>
      </c>
      <c r="X2603" s="30">
        <f>(Data[[#This Row],[Upper Bound]]+Data[[#This Row],[Lower Bound]])/2</f>
        <v>20.866256868971696</v>
      </c>
      <c r="Y2603" s="32">
        <f>LN(Data[[#This Row],[NVActual]]/Data[[#This Row],[MA'[n^2']
30d]])</f>
        <v>-1.2278488259158187</v>
      </c>
      <c r="Z2603" s="32">
        <f>LN(Data[[#This Row],[NVActual]]/Data[[#This Row],[MA'[n*ln(n)']
30d]])</f>
        <v>7.7107244153918533</v>
      </c>
      <c r="AA2603" s="32">
        <f>LN(Data[[#This Row],[NVActual]]/Data[[#This Row],[MA'[n^1.5']]])</f>
        <v>4.4593793155187038</v>
      </c>
      <c r="AB2603" s="32">
        <f>LN(Data[[#This Row],[NVActual]]/Data[[#This Row],[Metcalfe
(n^2)]])</f>
        <v>-0.90899608737606596</v>
      </c>
      <c r="AC2603" s="34">
        <f>1+Data[[#This Row],[MA'[NVMetcalfe calc']]]/((Data[[#This Row],[NVM_norm
(scaled)]]-Data[[#This Row],[NV_fund.]])/2)</f>
        <v>-366935279.6346004</v>
      </c>
    </row>
    <row r="2604" spans="1:29" x14ac:dyDescent="0.2">
      <c r="A2604" s="23">
        <v>41572</v>
      </c>
      <c r="B2604" s="24">
        <v>2209553671.4162302</v>
      </c>
      <c r="C2604" s="24">
        <f t="shared" si="321"/>
        <v>1706080234.2284038</v>
      </c>
      <c r="D2604" s="25">
        <f>LN(Data[[#This Row],[NVActual]])</f>
        <v>21.516056373444492</v>
      </c>
      <c r="E2604" s="26">
        <v>100894</v>
      </c>
      <c r="F2604" s="40">
        <f>Data[[#This Row],[DAA 
(n)]]^2</f>
        <v>10179599236</v>
      </c>
      <c r="G2604" s="41">
        <f t="shared" si="322"/>
        <v>7333433047.0333338</v>
      </c>
      <c r="H2604" s="28">
        <f>LN(Data[[#This Row],[Metcalfe
(n^2)]])</f>
        <v>23.043651479513894</v>
      </c>
      <c r="I2604" s="42">
        <f t="shared" si="323"/>
        <v>22.668468164816101</v>
      </c>
      <c r="J2604" s="40">
        <f>Data[[#This Row],[DAA 
(n)]]*LN(Data[[#This Row],[DAA 
(n)]])</f>
        <v>1162483.0861870374</v>
      </c>
      <c r="K2604" s="40">
        <f t="shared" si="324"/>
        <v>961120.74574598321</v>
      </c>
      <c r="L2604" s="29">
        <f>LN(Data[[#This Row],[MA'[n*ln(n)']
30d]])</f>
        <v>13.775855325997187</v>
      </c>
      <c r="M2604" s="43">
        <f t="shared" si="325"/>
        <v>13.659946991338677</v>
      </c>
      <c r="N2604" s="40">
        <f>Data[[#This Row],[DAA 
(n)]]^1.5</f>
        <v>32047784.405742928</v>
      </c>
      <c r="O2604" s="40">
        <f t="shared" si="326"/>
        <v>24836652.21196539</v>
      </c>
      <c r="P2604" s="43">
        <f>LN(Data[[#This Row],[MA'[n^1.5']]])</f>
        <v>17.027831031871244</v>
      </c>
      <c r="Q2604" s="43">
        <f t="shared" si="327"/>
        <v>16.866029634576915</v>
      </c>
      <c r="R2604" s="30">
        <f>$O$1+$O$2*Data[[#This Row],[MA'[ln(n^2)']]]</f>
        <v>22.668468164816101</v>
      </c>
      <c r="S2604" s="30">
        <f>$Q$1+$Q$2*Data[[#This Row],[MA'[ln(n*ln(n))']]]</f>
        <v>19.058912535708814</v>
      </c>
      <c r="T2604" s="31">
        <f>$O$3*Data[[#This Row],[Metcalfe
(n^2)]]</f>
        <v>5293391602.7200003</v>
      </c>
      <c r="U2604" s="31">
        <f t="shared" si="320"/>
        <v>3813385184.4573331</v>
      </c>
      <c r="V2604" s="30">
        <f>LN(Data[[#This Row],[MA'[NVA']
30d]]/Data[[#This Row],[MA'[NVMetcalfe calc']]])</f>
        <v>-0.80431881593570465</v>
      </c>
      <c r="W2604" s="30">
        <f>$Q$3+Data[[#This Row],[NVM
(scaled)]]/((Data[[#This Row],[Upper Bound]]-Data[[#This Row],[Lower Bound]])/2)</f>
        <v>0.1443391494234274</v>
      </c>
      <c r="X2604" s="30">
        <f>(Data[[#This Row],[Upper Bound]]+Data[[#This Row],[Lower Bound]])/2</f>
        <v>20.863690350262459</v>
      </c>
      <c r="Y2604" s="29">
        <f>LN(Data[[#This Row],[NVActual]]/Data[[#This Row],[MA'[n^2']
30d]])</f>
        <v>-1.1996532254224106</v>
      </c>
      <c r="Z2604" s="29">
        <f>LN(Data[[#This Row],[NVActual]]/Data[[#This Row],[MA'[n*ln(n)']
30d]])</f>
        <v>7.7402010474473038</v>
      </c>
      <c r="AA2604" s="29">
        <f>LN(Data[[#This Row],[NVActual]]/Data[[#This Row],[MA'[n^1.5']]])</f>
        <v>4.4882253415732487</v>
      </c>
      <c r="AB2604" s="29">
        <f>LN(Data[[#This Row],[NVActual]]/Data[[#This Row],[Metcalfe
(n^2)]])</f>
        <v>-1.5275951060694044</v>
      </c>
      <c r="AC2604" s="26">
        <f>1+Data[[#This Row],[MA'[NVMetcalfe calc']]]/((Data[[#This Row],[NVM_norm
(scaled)]]-Data[[#This Row],[NV_fund.]])/2)</f>
        <v>-368098898.18781912</v>
      </c>
    </row>
    <row r="2605" spans="1:29" x14ac:dyDescent="0.2">
      <c r="A2605" s="23">
        <v>41571</v>
      </c>
      <c r="B2605" s="24">
        <v>2312748499.30442</v>
      </c>
      <c r="C2605" s="24">
        <f t="shared" si="321"/>
        <v>1681754471.1072471</v>
      </c>
      <c r="D2605" s="25">
        <f>LN(Data[[#This Row],[NVActual]])</f>
        <v>21.561702480736201</v>
      </c>
      <c r="E2605" s="26">
        <v>111952</v>
      </c>
      <c r="F2605" s="40">
        <f>Data[[#This Row],[DAA 
(n)]]^2</f>
        <v>12533250304</v>
      </c>
      <c r="G2605" s="41">
        <f t="shared" si="322"/>
        <v>7206386392.5333338</v>
      </c>
      <c r="H2605" s="28">
        <f>LN(Data[[#This Row],[Metcalfe
(n^2)]])</f>
        <v>23.251650973971355</v>
      </c>
      <c r="I2605" s="42">
        <f t="shared" si="323"/>
        <v>22.652832536478151</v>
      </c>
      <c r="J2605" s="40">
        <f>Data[[#This Row],[DAA 
(n)]]*LN(Data[[#This Row],[DAA 
(n)]])</f>
        <v>1301534.4149190206</v>
      </c>
      <c r="K2605" s="40">
        <f t="shared" si="324"/>
        <v>952395.88067986188</v>
      </c>
      <c r="L2605" s="29">
        <f>LN(Data[[#This Row],[MA'[n*ln(n)']
30d]])</f>
        <v>13.76673606838585</v>
      </c>
      <c r="M2605" s="43">
        <f t="shared" si="325"/>
        <v>13.654431526803892</v>
      </c>
      <c r="N2605" s="40">
        <f>Data[[#This Row],[DAA 
(n)]]^1.5</f>
        <v>37458275.961840637</v>
      </c>
      <c r="O2605" s="40">
        <f t="shared" si="326"/>
        <v>24519827.430910222</v>
      </c>
      <c r="P2605" s="43">
        <f>LN(Data[[#This Row],[MA'[n^1.5']]])</f>
        <v>17.014992631116417</v>
      </c>
      <c r="Q2605" s="43">
        <f t="shared" si="327"/>
        <v>16.858384096872673</v>
      </c>
      <c r="R2605" s="30">
        <f>$O$1+$O$2*Data[[#This Row],[MA'[ln(n^2)']]]</f>
        <v>22.652832536478151</v>
      </c>
      <c r="S2605" s="30">
        <f>$Q$1+$Q$2*Data[[#This Row],[MA'[ln(n*ln(n))']]]</f>
        <v>19.049812019226419</v>
      </c>
      <c r="T2605" s="31">
        <f>$O$3*Data[[#This Row],[Metcalfe
(n^2)]]</f>
        <v>6517290158.0799999</v>
      </c>
      <c r="U2605" s="31">
        <f t="shared" ref="U2605:U2668" si="328">AVERAGE(T2605:T2634)</f>
        <v>3747320924.1173329</v>
      </c>
      <c r="V2605" s="30">
        <f>LN(Data[[#This Row],[MA'[NVA']
30d]]/Data[[#This Row],[MA'[NVMetcalfe calc']]])</f>
        <v>-0.80120358790316804</v>
      </c>
      <c r="W2605" s="30">
        <f>$Q$3+Data[[#This Row],[NVM
(scaled)]]/((Data[[#This Row],[Upper Bound]]-Data[[#This Row],[Lower Bound]])/2)</f>
        <v>0.14526004691513644</v>
      </c>
      <c r="X2605" s="30">
        <f>(Data[[#This Row],[Upper Bound]]+Data[[#This Row],[Lower Bound]])/2</f>
        <v>20.851322277852283</v>
      </c>
      <c r="Y2605" s="32">
        <f>LN(Data[[#This Row],[NVActual]]/Data[[#This Row],[MA'[n^2']
30d]])</f>
        <v>-1.1365309880440688</v>
      </c>
      <c r="Z2605" s="32">
        <f>LN(Data[[#This Row],[NVActual]]/Data[[#This Row],[MA'[n*ln(n)']
30d]])</f>
        <v>7.7949664123503508</v>
      </c>
      <c r="AA2605" s="32">
        <f>LN(Data[[#This Row],[NVActual]]/Data[[#This Row],[MA'[n^1.5']]])</f>
        <v>4.5467098496197824</v>
      </c>
      <c r="AB2605" s="32">
        <f>LN(Data[[#This Row],[NVActual]]/Data[[#This Row],[Metcalfe
(n^2)]])</f>
        <v>-1.6899484932351552</v>
      </c>
      <c r="AC2605" s="34">
        <f>1+Data[[#This Row],[MA'[NVMetcalfe calc']]]/((Data[[#This Row],[NVM_norm
(scaled)]]-Data[[#This Row],[NV_fund.]])/2)</f>
        <v>-361953989.31675094</v>
      </c>
    </row>
    <row r="2606" spans="1:29" x14ac:dyDescent="0.2">
      <c r="A2606" s="23">
        <v>41570</v>
      </c>
      <c r="B2606" s="24">
        <v>2432875110.4517798</v>
      </c>
      <c r="C2606" s="24">
        <f t="shared" si="321"/>
        <v>1656687264.0243134</v>
      </c>
      <c r="D2606" s="25">
        <f>LN(Data[[#This Row],[NVActual]])</f>
        <v>21.612339567926707</v>
      </c>
      <c r="E2606" s="26">
        <v>108316</v>
      </c>
      <c r="F2606" s="40">
        <f>Data[[#This Row],[DAA 
(n)]]^2</f>
        <v>11732355856</v>
      </c>
      <c r="G2606" s="41">
        <f t="shared" si="322"/>
        <v>6993548985.7333336</v>
      </c>
      <c r="H2606" s="28">
        <f>LN(Data[[#This Row],[Metcalfe
(n^2)]])</f>
        <v>23.185616319684797</v>
      </c>
      <c r="I2606" s="42">
        <f t="shared" si="323"/>
        <v>22.629091287294106</v>
      </c>
      <c r="J2606" s="40">
        <f>Data[[#This Row],[DAA 
(n)]]*LN(Data[[#This Row],[DAA 
(n)]])</f>
        <v>1255686.6086414892</v>
      </c>
      <c r="K2606" s="40">
        <f t="shared" si="324"/>
        <v>938466.65705611894</v>
      </c>
      <c r="L2606" s="29">
        <f>LN(Data[[#This Row],[MA'[n*ln(n)']
30d]])</f>
        <v>13.752002606467201</v>
      </c>
      <c r="M2606" s="43">
        <f t="shared" si="325"/>
        <v>13.649147079358578</v>
      </c>
      <c r="N2606" s="40">
        <f>Data[[#This Row],[DAA 
(n)]]^1.5</f>
        <v>35648307.910733901</v>
      </c>
      <c r="O2606" s="40">
        <f t="shared" si="326"/>
        <v>24003091.569979727</v>
      </c>
      <c r="P2606" s="43">
        <f>LN(Data[[#This Row],[MA'[n^1.5']]])</f>
        <v>16.993693195432048</v>
      </c>
      <c r="Q2606" s="43">
        <f t="shared" si="327"/>
        <v>16.851063869329884</v>
      </c>
      <c r="R2606" s="30">
        <f>$O$1+$O$2*Data[[#This Row],[MA'[ln(n^2)']]]</f>
        <v>22.629091287294106</v>
      </c>
      <c r="S2606" s="30">
        <f>$Q$1+$Q$2*Data[[#This Row],[MA'[ln(n*ln(n))']]]</f>
        <v>19.041092680941652</v>
      </c>
      <c r="T2606" s="31">
        <f>$O$3*Data[[#This Row],[Metcalfe
(n^2)]]</f>
        <v>6100825045.1199999</v>
      </c>
      <c r="U2606" s="31">
        <f t="shared" si="328"/>
        <v>3636645472.5813336</v>
      </c>
      <c r="V2606" s="30">
        <f>LN(Data[[#This Row],[MA'[NVA']
30d]]/Data[[#This Row],[MA'[NVMetcalfe calc']]])</f>
        <v>-0.78624169889627582</v>
      </c>
      <c r="W2606" s="30">
        <f>$Q$3+Data[[#This Row],[NVM
(scaled)]]/((Data[[#This Row],[Upper Bound]]-Data[[#This Row],[Lower Bound]])/2)</f>
        <v>0.15173801321758795</v>
      </c>
      <c r="X2606" s="30">
        <f>(Data[[#This Row],[Upper Bound]]+Data[[#This Row],[Lower Bound]])/2</f>
        <v>20.835091984117881</v>
      </c>
      <c r="Y2606" s="29">
        <f>LN(Data[[#This Row],[NVActual]]/Data[[#This Row],[MA'[n^2']
30d]])</f>
        <v>-1.0559144196984476</v>
      </c>
      <c r="Z2606" s="29">
        <f>LN(Data[[#This Row],[NVActual]]/Data[[#This Row],[MA'[n*ln(n)']
30d]])</f>
        <v>7.8603369614595051</v>
      </c>
      <c r="AA2606" s="29">
        <f>LN(Data[[#This Row],[NVActual]]/Data[[#This Row],[MA'[n^1.5']]])</f>
        <v>4.6186463724946574</v>
      </c>
      <c r="AB2606" s="29">
        <f>LN(Data[[#This Row],[NVActual]]/Data[[#This Row],[Metcalfe
(n^2)]])</f>
        <v>-1.5732767517580928</v>
      </c>
      <c r="AC2606" s="26">
        <f>1+Data[[#This Row],[MA'[NVMetcalfe calc']]]/((Data[[#This Row],[NVM_norm
(scaled)]]-Data[[#This Row],[NV_fund.]])/2)</f>
        <v>-351649492.37498963</v>
      </c>
    </row>
    <row r="2607" spans="1:29" x14ac:dyDescent="0.2">
      <c r="A2607" s="23">
        <v>41569</v>
      </c>
      <c r="B2607" s="24">
        <v>2263001755.1394801</v>
      </c>
      <c r="C2607" s="24">
        <f t="shared" si="321"/>
        <v>1625686908.4215715</v>
      </c>
      <c r="D2607" s="25">
        <f>LN(Data[[#This Row],[NVActual]])</f>
        <v>21.539957979178368</v>
      </c>
      <c r="E2607" s="26">
        <v>110677</v>
      </c>
      <c r="F2607" s="40">
        <f>Data[[#This Row],[DAA 
(n)]]^2</f>
        <v>12249398329</v>
      </c>
      <c r="G2607" s="41">
        <f t="shared" si="322"/>
        <v>6816716765.2333336</v>
      </c>
      <c r="H2607" s="28">
        <f>LN(Data[[#This Row],[Metcalfe
(n^2)]])</f>
        <v>23.228742656730915</v>
      </c>
      <c r="I2607" s="42">
        <f t="shared" si="323"/>
        <v>22.609031885468145</v>
      </c>
      <c r="J2607" s="40">
        <f>Data[[#This Row],[DAA 
(n)]]*LN(Data[[#This Row],[DAA 
(n)]])</f>
        <v>1285443.7755095037</v>
      </c>
      <c r="K2607" s="40">
        <f t="shared" si="324"/>
        <v>926786.57971559896</v>
      </c>
      <c r="L2607" s="29">
        <f>LN(Data[[#This Row],[MA'[n*ln(n)']
30d]])</f>
        <v>13.73947859119771</v>
      </c>
      <c r="M2607" s="43">
        <f t="shared" si="325"/>
        <v>13.644206751048817</v>
      </c>
      <c r="N2607" s="40">
        <f>Data[[#This Row],[DAA 
(n)]]^1.5</f>
        <v>36820193.628751196</v>
      </c>
      <c r="O2607" s="40">
        <f t="shared" si="326"/>
        <v>23571481.46990107</v>
      </c>
      <c r="P2607" s="43">
        <f>LN(Data[[#This Row],[MA'[n^1.5']]])</f>
        <v>16.975548126984645</v>
      </c>
      <c r="Q2607" s="43">
        <f t="shared" si="327"/>
        <v>16.844250658493987</v>
      </c>
      <c r="R2607" s="30">
        <f>$O$1+$O$2*Data[[#This Row],[MA'[ln(n^2)']]]</f>
        <v>22.609031885468145</v>
      </c>
      <c r="S2607" s="30">
        <f>$Q$1+$Q$2*Data[[#This Row],[MA'[ln(n*ln(n))']]]</f>
        <v>19.032941139230545</v>
      </c>
      <c r="T2607" s="31">
        <f>$O$3*Data[[#This Row],[Metcalfe
(n^2)]]</f>
        <v>6369687131.0799999</v>
      </c>
      <c r="U2607" s="31">
        <f t="shared" si="328"/>
        <v>3544692717.9213338</v>
      </c>
      <c r="V2607" s="30">
        <f>LN(Data[[#This Row],[MA'[NVA']
30d]]/Data[[#This Row],[MA'[NVMetcalfe calc']]])</f>
        <v>-0.77952103647141679</v>
      </c>
      <c r="W2607" s="30">
        <f>$Q$3+Data[[#This Row],[NVM
(scaled)]]/((Data[[#This Row],[Upper Bound]]-Data[[#This Row],[Lower Bound]])/2)</f>
        <v>0.1540373291468905</v>
      </c>
      <c r="X2607" s="30">
        <f>(Data[[#This Row],[Upper Bound]]+Data[[#This Row],[Lower Bound]])/2</f>
        <v>20.820986512349343</v>
      </c>
      <c r="Y2607" s="32">
        <f>LN(Data[[#This Row],[NVActual]]/Data[[#This Row],[MA'[n^2']
30d]])</f>
        <v>-1.1026858009847202</v>
      </c>
      <c r="Z2607" s="32">
        <f>LN(Data[[#This Row],[NVActual]]/Data[[#This Row],[MA'[n*ln(n)']
30d]])</f>
        <v>7.8004793879806584</v>
      </c>
      <c r="AA2607" s="32">
        <f>LN(Data[[#This Row],[NVActual]]/Data[[#This Row],[MA'[n^1.5']]])</f>
        <v>4.564409852193724</v>
      </c>
      <c r="AB2607" s="32">
        <f>LN(Data[[#This Row],[NVActual]]/Data[[#This Row],[Metcalfe
(n^2)]])</f>
        <v>-1.6887846775525488</v>
      </c>
      <c r="AC2607" s="34">
        <f>1+Data[[#This Row],[MA'[NVMetcalfe calc']]]/((Data[[#This Row],[NVM_norm
(scaled)]]-Data[[#This Row],[NV_fund.]])/2)</f>
        <v>-343030088.87919378</v>
      </c>
    </row>
    <row r="2608" spans="1:29" x14ac:dyDescent="0.2">
      <c r="A2608" s="23">
        <v>41568</v>
      </c>
      <c r="B2608" s="24">
        <v>2137197000.91272</v>
      </c>
      <c r="C2608" s="24">
        <f t="shared" si="321"/>
        <v>1599825554.6907485</v>
      </c>
      <c r="D2608" s="25">
        <f>LN(Data[[#This Row],[NVActual]])</f>
        <v>21.482760994768185</v>
      </c>
      <c r="E2608" s="26">
        <v>97064</v>
      </c>
      <c r="F2608" s="40">
        <f>Data[[#This Row],[DAA 
(n)]]^2</f>
        <v>9421420096</v>
      </c>
      <c r="G2608" s="41">
        <f t="shared" si="322"/>
        <v>6546421367.8999996</v>
      </c>
      <c r="H2608" s="28">
        <f>LN(Data[[#This Row],[Metcalfe
(n^2)]])</f>
        <v>22.966251667463418</v>
      </c>
      <c r="I2608" s="42">
        <f t="shared" si="323"/>
        <v>22.572876836369844</v>
      </c>
      <c r="J2608" s="40">
        <f>Data[[#This Row],[DAA 
(n)]]*LN(Data[[#This Row],[DAA 
(n)]])</f>
        <v>1114598.1259253346</v>
      </c>
      <c r="K2608" s="40">
        <f t="shared" si="324"/>
        <v>907686.88445532904</v>
      </c>
      <c r="L2608" s="29">
        <f>LN(Data[[#This Row],[MA'[n*ln(n)']
30d]])</f>
        <v>13.718654757203904</v>
      </c>
      <c r="M2608" s="43">
        <f t="shared" si="325"/>
        <v>13.63940988488177</v>
      </c>
      <c r="N2608" s="40">
        <f>Data[[#This Row],[DAA 
(n)]]^1.5</f>
        <v>30240382.275992259</v>
      </c>
      <c r="O2608" s="40">
        <f t="shared" si="326"/>
        <v>22888232.255117971</v>
      </c>
      <c r="P2608" s="43">
        <f>LN(Data[[#This Row],[MA'[n^1.5']]])</f>
        <v>16.946133461122937</v>
      </c>
      <c r="Q2608" s="43">
        <f t="shared" si="327"/>
        <v>16.837667482795787</v>
      </c>
      <c r="R2608" s="30">
        <f>$O$1+$O$2*Data[[#This Row],[MA'[ln(n^2)']]]</f>
        <v>22.572876836369844</v>
      </c>
      <c r="S2608" s="30">
        <f>$Q$1+$Q$2*Data[[#This Row],[MA'[ln(n*ln(n))']]]</f>
        <v>19.025026310054919</v>
      </c>
      <c r="T2608" s="31">
        <f>$O$3*Data[[#This Row],[Metcalfe
(n^2)]]</f>
        <v>4899138449.9200001</v>
      </c>
      <c r="U2608" s="31">
        <f t="shared" si="328"/>
        <v>3404139111.3079996</v>
      </c>
      <c r="V2608" s="30">
        <f>LN(Data[[#This Row],[MA'[NVA']
30d]]/Data[[#This Row],[MA'[NVMetcalfe calc']]])</f>
        <v>-0.75509748190441062</v>
      </c>
      <c r="W2608" s="30">
        <f>$Q$3+Data[[#This Row],[NVM
(scaled)]]/((Data[[#This Row],[Upper Bound]]-Data[[#This Row],[Lower Bound]])/2)</f>
        <v>0.16433523407835671</v>
      </c>
      <c r="X2608" s="30">
        <f>(Data[[#This Row],[Upper Bound]]+Data[[#This Row],[Lower Bound]])/2</f>
        <v>20.798951573212381</v>
      </c>
      <c r="Y2608" s="29">
        <f>LN(Data[[#This Row],[NVActual]]/Data[[#This Row],[MA'[n^2']
30d]])</f>
        <v>-1.1194233864727341</v>
      </c>
      <c r="Z2608" s="29">
        <f>LN(Data[[#This Row],[NVActual]]/Data[[#This Row],[MA'[n*ln(n)']
30d]])</f>
        <v>7.764106237564282</v>
      </c>
      <c r="AA2608" s="29">
        <f>LN(Data[[#This Row],[NVActual]]/Data[[#This Row],[MA'[n^1.5']]])</f>
        <v>4.5366275336452508</v>
      </c>
      <c r="AB2608" s="29">
        <f>LN(Data[[#This Row],[NVActual]]/Data[[#This Row],[Metcalfe
(n^2)]])</f>
        <v>-1.4834906726952319</v>
      </c>
      <c r="AC2608" s="26">
        <f>1+Data[[#This Row],[MA'[NVMetcalfe calc']]]/((Data[[#This Row],[NVM_norm
(scaled)]]-Data[[#This Row],[NV_fund.]])/2)</f>
        <v>-329944501.51560742</v>
      </c>
    </row>
    <row r="2609" spans="1:29" x14ac:dyDescent="0.2">
      <c r="A2609" s="23">
        <v>41567</v>
      </c>
      <c r="B2609" s="24">
        <v>1977012769.8989</v>
      </c>
      <c r="C2609" s="24">
        <f t="shared" si="321"/>
        <v>1578077905.5553257</v>
      </c>
      <c r="D2609" s="25">
        <f>LN(Data[[#This Row],[NVActual]])</f>
        <v>21.404852840344631</v>
      </c>
      <c r="E2609" s="26">
        <v>69040</v>
      </c>
      <c r="F2609" s="40">
        <f>Data[[#This Row],[DAA 
(n)]]^2</f>
        <v>4766521600</v>
      </c>
      <c r="G2609" s="41">
        <f t="shared" si="322"/>
        <v>6377653242.166667</v>
      </c>
      <c r="H2609" s="28">
        <f>LN(Data[[#This Row],[Metcalfe
(n^2)]])</f>
        <v>22.284882651514618</v>
      </c>
      <c r="I2609" s="42">
        <f t="shared" si="323"/>
        <v>22.547180628194258</v>
      </c>
      <c r="J2609" s="40">
        <f>Data[[#This Row],[DAA 
(n)]]*LN(Data[[#This Row],[DAA 
(n)]])</f>
        <v>769274.14913028455</v>
      </c>
      <c r="K2609" s="40">
        <f t="shared" si="324"/>
        <v>894955.17416519346</v>
      </c>
      <c r="L2609" s="29">
        <f>LN(Data[[#This Row],[MA'[n*ln(n)']
30d]])</f>
        <v>13.704528911271083</v>
      </c>
      <c r="M2609" s="43">
        <f t="shared" si="325"/>
        <v>13.635595778536622</v>
      </c>
      <c r="N2609" s="40">
        <f>Data[[#This Row],[DAA 
(n)]]^1.5</f>
        <v>18140580.235042065</v>
      </c>
      <c r="O2609" s="40">
        <f t="shared" si="326"/>
        <v>22445640.975996468</v>
      </c>
      <c r="P2609" s="43">
        <f>LN(Data[[#This Row],[MA'[n^1.5']]])</f>
        <v>16.926606987420012</v>
      </c>
      <c r="Q2609" s="43">
        <f t="shared" si="327"/>
        <v>16.83246164293837</v>
      </c>
      <c r="R2609" s="30">
        <f>$O$1+$O$2*Data[[#This Row],[MA'[ln(n^2)']]]</f>
        <v>22.547180628194258</v>
      </c>
      <c r="S2609" s="30">
        <f>$Q$1+$Q$2*Data[[#This Row],[MA'[ln(n*ln(n))']]]</f>
        <v>19.018733034585424</v>
      </c>
      <c r="T2609" s="31">
        <f>$O$3*Data[[#This Row],[Metcalfe
(n^2)]]</f>
        <v>2478591232</v>
      </c>
      <c r="U2609" s="31">
        <f t="shared" si="328"/>
        <v>3316379685.9266667</v>
      </c>
      <c r="V2609" s="30">
        <f>LN(Data[[#This Row],[MA'[NVA']
30d]]/Data[[#This Row],[MA'[NVMetcalfe calc']]])</f>
        <v>-0.74266614089048844</v>
      </c>
      <c r="W2609" s="30">
        <f>$Q$3+Data[[#This Row],[NVM
(scaled)]]/((Data[[#This Row],[Upper Bound]]-Data[[#This Row],[Lower Bound]])/2)</f>
        <v>0.16904085511390438</v>
      </c>
      <c r="X2609" s="30">
        <f>(Data[[#This Row],[Upper Bound]]+Data[[#This Row],[Lower Bound]])/2</f>
        <v>20.782956831389839</v>
      </c>
      <c r="Y2609" s="32">
        <f>LN(Data[[#This Row],[NVActual]]/Data[[#This Row],[MA'[n^2']
30d]])</f>
        <v>-1.1712131959108889</v>
      </c>
      <c r="Z2609" s="32">
        <f>LN(Data[[#This Row],[NVActual]]/Data[[#This Row],[MA'[n*ln(n)']
30d]])</f>
        <v>7.7003239290735497</v>
      </c>
      <c r="AA2609" s="32">
        <f>LN(Data[[#This Row],[NVActual]]/Data[[#This Row],[MA'[n^1.5']]])</f>
        <v>4.4782458529246201</v>
      </c>
      <c r="AB2609" s="32">
        <f>LN(Data[[#This Row],[NVActual]]/Data[[#This Row],[Metcalfe
(n^2)]])</f>
        <v>-0.88002981116998691</v>
      </c>
      <c r="AC2609" s="34">
        <f>1+Data[[#This Row],[MA'[NVMetcalfe calc']]]/((Data[[#This Row],[NVM_norm
(scaled)]]-Data[[#This Row],[NV_fund.]])/2)</f>
        <v>-321761248.99669248</v>
      </c>
    </row>
    <row r="2610" spans="1:29" x14ac:dyDescent="0.2">
      <c r="A2610" s="23">
        <v>41566</v>
      </c>
      <c r="B2610" s="24">
        <v>1967550543.6234701</v>
      </c>
      <c r="C2610" s="24">
        <f t="shared" si="321"/>
        <v>1561348939.5812898</v>
      </c>
      <c r="D2610" s="25">
        <f>LN(Data[[#This Row],[NVActual]])</f>
        <v>21.400055227188115</v>
      </c>
      <c r="E2610" s="26">
        <v>96934</v>
      </c>
      <c r="F2610" s="40">
        <f>Data[[#This Row],[DAA 
(n)]]^2</f>
        <v>9396200356</v>
      </c>
      <c r="G2610" s="41">
        <f t="shared" si="322"/>
        <v>6410629245.1333332</v>
      </c>
      <c r="H2610" s="28">
        <f>LN(Data[[#This Row],[Metcalfe
(n^2)]])</f>
        <v>22.963571227057667</v>
      </c>
      <c r="I2610" s="42">
        <f t="shared" si="323"/>
        <v>22.553467012225745</v>
      </c>
      <c r="J2610" s="40">
        <f>Data[[#This Row],[DAA 
(n)]]*LN(Data[[#This Row],[DAA 
(n)]])</f>
        <v>1112975.4066618038</v>
      </c>
      <c r="K2610" s="40">
        <f t="shared" si="324"/>
        <v>897729.28694488341</v>
      </c>
      <c r="L2610" s="29">
        <f>LN(Data[[#This Row],[MA'[n*ln(n)']
30d]])</f>
        <v>13.707623839636012</v>
      </c>
      <c r="M2610" s="43">
        <f t="shared" si="325"/>
        <v>13.632512203027177</v>
      </c>
      <c r="N2610" s="40">
        <f>Data[[#This Row],[DAA 
(n)]]^1.5</f>
        <v>30179650.185323596</v>
      </c>
      <c r="O2610" s="40">
        <f t="shared" si="326"/>
        <v>22537514.295410361</v>
      </c>
      <c r="P2610" s="43">
        <f>LN(Data[[#This Row],[MA'[n^1.5']]])</f>
        <v>16.930691780787924</v>
      </c>
      <c r="Q2610" s="43">
        <f t="shared" si="327"/>
        <v>16.828264395564826</v>
      </c>
      <c r="R2610" s="30">
        <f>$O$1+$O$2*Data[[#This Row],[MA'[ln(n^2)']]]</f>
        <v>22.553467012225745</v>
      </c>
      <c r="S2610" s="30">
        <f>$Q$1+$Q$2*Data[[#This Row],[MA'[ln(n*ln(n))']]]</f>
        <v>19.013645134994842</v>
      </c>
      <c r="T2610" s="31">
        <f>$O$3*Data[[#This Row],[Metcalfe
(n^2)]]</f>
        <v>4886024185.1199999</v>
      </c>
      <c r="U2610" s="31">
        <f t="shared" si="328"/>
        <v>3333527207.4693332</v>
      </c>
      <c r="V2610" s="30">
        <f>LN(Data[[#This Row],[MA'[NVA']
30d]]/Data[[#This Row],[MA'[NVMetcalfe calc']]])</f>
        <v>-0.75848081239600107</v>
      </c>
      <c r="W2610" s="30">
        <f>$Q$3+Data[[#This Row],[NVM
(scaled)]]/((Data[[#This Row],[Upper Bound]]-Data[[#This Row],[Lower Bound]])/2)</f>
        <v>0.16145820399904526</v>
      </c>
      <c r="X2610" s="30">
        <f>(Data[[#This Row],[Upper Bound]]+Data[[#This Row],[Lower Bound]])/2</f>
        <v>20.783556073610292</v>
      </c>
      <c r="Y2610" s="29">
        <f>LN(Data[[#This Row],[NVActual]]/Data[[#This Row],[MA'[n^2']
30d]])</f>
        <v>-1.1811680420403381</v>
      </c>
      <c r="Z2610" s="29">
        <f>LN(Data[[#This Row],[NVActual]]/Data[[#This Row],[MA'[n*ln(n)']
30d]])</f>
        <v>7.6924313875521042</v>
      </c>
      <c r="AA2610" s="29">
        <f>LN(Data[[#This Row],[NVActual]]/Data[[#This Row],[MA'[n^1.5']]])</f>
        <v>4.4693634464001928</v>
      </c>
      <c r="AB2610" s="29">
        <f>LN(Data[[#This Row],[NVActual]]/Data[[#This Row],[Metcalfe
(n^2)]])</f>
        <v>-1.5635159998695511</v>
      </c>
      <c r="AC2610" s="26">
        <f>1+Data[[#This Row],[MA'[NVMetcalfe calc']]]/((Data[[#This Row],[NVM_norm
(scaled)]]-Data[[#This Row],[NV_fund.]])/2)</f>
        <v>-323296613.00566077</v>
      </c>
    </row>
    <row r="2611" spans="1:29" x14ac:dyDescent="0.2">
      <c r="A2611" s="23">
        <v>41565</v>
      </c>
      <c r="B2611" s="24">
        <v>1812436164.01911</v>
      </c>
      <c r="C2611" s="24">
        <f t="shared" si="321"/>
        <v>1546922230.9701016</v>
      </c>
      <c r="D2611" s="25">
        <f>LN(Data[[#This Row],[NVActual]])</f>
        <v>21.317937724221345</v>
      </c>
      <c r="E2611" s="26">
        <v>84996</v>
      </c>
      <c r="F2611" s="40">
        <f>Data[[#This Row],[DAA 
(n)]]^2</f>
        <v>7224320016</v>
      </c>
      <c r="G2611" s="41">
        <f t="shared" si="322"/>
        <v>6310798568.7333336</v>
      </c>
      <c r="H2611" s="28">
        <f>LN(Data[[#This Row],[Metcalfe
(n^2)]])</f>
        <v>22.700718951083246</v>
      </c>
      <c r="I2611" s="42">
        <f t="shared" si="323"/>
        <v>22.540673431900913</v>
      </c>
      <c r="J2611" s="40">
        <f>Data[[#This Row],[DAA 
(n)]]*LN(Data[[#This Row],[DAA 
(n)]])</f>
        <v>964735.15398313582</v>
      </c>
      <c r="K2611" s="40">
        <f t="shared" si="324"/>
        <v>890739.46911441593</v>
      </c>
      <c r="L2611" s="29">
        <f>LN(Data[[#This Row],[MA'[n*ln(n)']
30d]])</f>
        <v>13.699807260905258</v>
      </c>
      <c r="M2611" s="43">
        <f t="shared" si="325"/>
        <v>13.629479271425929</v>
      </c>
      <c r="N2611" s="40">
        <f>Data[[#This Row],[DAA 
(n)]]^1.5</f>
        <v>24779796.288104068</v>
      </c>
      <c r="O2611" s="40">
        <f t="shared" si="326"/>
        <v>22285886.3290786</v>
      </c>
      <c r="P2611" s="43">
        <f>LN(Data[[#This Row],[MA'[n^1.5']]])</f>
        <v>16.919464136023251</v>
      </c>
      <c r="Q2611" s="43">
        <f t="shared" si="327"/>
        <v>16.824150193401788</v>
      </c>
      <c r="R2611" s="30">
        <f>$O$1+$O$2*Data[[#This Row],[MA'[ln(n^2)']]]</f>
        <v>22.540673431900913</v>
      </c>
      <c r="S2611" s="30">
        <f>$Q$1+$Q$2*Data[[#This Row],[MA'[ln(n*ln(n))']]]</f>
        <v>19.008640797852781</v>
      </c>
      <c r="T2611" s="31">
        <f>$O$3*Data[[#This Row],[Metcalfe
(n^2)]]</f>
        <v>3756646408.3200002</v>
      </c>
      <c r="U2611" s="31">
        <f t="shared" si="328"/>
        <v>3281615255.7413335</v>
      </c>
      <c r="V2611" s="30">
        <f>LN(Data[[#This Row],[MA'[NVA']
30d]]/Data[[#This Row],[MA'[NVMetcalfe calc']]])</f>
        <v>-0.7520684577369009</v>
      </c>
      <c r="W2611" s="30">
        <f>$Q$3+Data[[#This Row],[NVM
(scaled)]]/((Data[[#This Row],[Upper Bound]]-Data[[#This Row],[Lower Bound]])/2)</f>
        <v>0.164144105868614</v>
      </c>
      <c r="X2611" s="30">
        <f>(Data[[#This Row],[Upper Bound]]+Data[[#This Row],[Lower Bound]])/2</f>
        <v>20.774657114876845</v>
      </c>
      <c r="Y2611" s="32">
        <f>LN(Data[[#This Row],[NVActual]]/Data[[#This Row],[MA'[n^2']
30d]])</f>
        <v>-1.2475903373298109</v>
      </c>
      <c r="Z2611" s="32">
        <f>LN(Data[[#This Row],[NVActual]]/Data[[#This Row],[MA'[n*ln(n)']
30d]])</f>
        <v>7.6181304633160858</v>
      </c>
      <c r="AA2611" s="32">
        <f>LN(Data[[#This Row],[NVActual]]/Data[[#This Row],[MA'[n^1.5']]])</f>
        <v>4.398473588198093</v>
      </c>
      <c r="AB2611" s="32">
        <f>LN(Data[[#This Row],[NVActual]]/Data[[#This Row],[Metcalfe
(n^2)]])</f>
        <v>-1.3827812268619009</v>
      </c>
      <c r="AC2611" s="34">
        <f>1+Data[[#This Row],[MA'[NVMetcalfe calc']]]/((Data[[#This Row],[NVM_norm
(scaled)]]-Data[[#This Row],[NV_fund.]])/2)</f>
        <v>-318440908.67624521</v>
      </c>
    </row>
    <row r="2612" spans="1:29" x14ac:dyDescent="0.2">
      <c r="A2612" s="23">
        <v>41564</v>
      </c>
      <c r="B2612" s="24">
        <v>1704638294.5018101</v>
      </c>
      <c r="C2612" s="24">
        <f t="shared" si="321"/>
        <v>1537918430.3539808</v>
      </c>
      <c r="D2612" s="25">
        <f>LN(Data[[#This Row],[NVActual]])</f>
        <v>21.256618781188966</v>
      </c>
      <c r="E2612" s="26">
        <v>82808</v>
      </c>
      <c r="F2612" s="40">
        <f>Data[[#This Row],[DAA 
(n)]]^2</f>
        <v>6857164864</v>
      </c>
      <c r="G2612" s="41">
        <f t="shared" si="322"/>
        <v>6272715108.0666666</v>
      </c>
      <c r="H2612" s="28">
        <f>LN(Data[[#This Row],[Metcalfe
(n^2)]])</f>
        <v>22.648559908127172</v>
      </c>
      <c r="I2612" s="42">
        <f t="shared" si="323"/>
        <v>22.534935107023632</v>
      </c>
      <c r="J2612" s="40">
        <f>Data[[#This Row],[DAA 
(n)]]*LN(Data[[#This Row],[DAA 
(n)]])</f>
        <v>937740.97443609743</v>
      </c>
      <c r="K2612" s="40">
        <f t="shared" si="324"/>
        <v>887863.51394835813</v>
      </c>
      <c r="L2612" s="29">
        <f>LN(Data[[#This Row],[MA'[n*ln(n)']
30d]])</f>
        <v>13.696573309652567</v>
      </c>
      <c r="M2612" s="43">
        <f t="shared" si="325"/>
        <v>13.626698297033995</v>
      </c>
      <c r="N2612" s="40">
        <f>Data[[#This Row],[DAA 
(n)]]^1.5</f>
        <v>23829144.089918818</v>
      </c>
      <c r="O2612" s="40">
        <f t="shared" si="326"/>
        <v>22185838.111163173</v>
      </c>
      <c r="P2612" s="43">
        <f>LN(Data[[#This Row],[MA'[n^1.5']]])</f>
        <v>16.91496472036253</v>
      </c>
      <c r="Q2612" s="43">
        <f t="shared" si="327"/>
        <v>16.820398052230061</v>
      </c>
      <c r="R2612" s="30">
        <f>$O$1+$O$2*Data[[#This Row],[MA'[ln(n^2)']]]</f>
        <v>22.534935107023632</v>
      </c>
      <c r="S2612" s="30">
        <f>$Q$1+$Q$2*Data[[#This Row],[MA'[ln(n*ln(n))']]]</f>
        <v>19.004052190106091</v>
      </c>
      <c r="T2612" s="31">
        <f>$O$3*Data[[#This Row],[Metcalfe
(n^2)]]</f>
        <v>3565725729.2800002</v>
      </c>
      <c r="U2612" s="31">
        <f t="shared" si="328"/>
        <v>3261811856.1946664</v>
      </c>
      <c r="V2612" s="30">
        <f>LN(Data[[#This Row],[MA'[NVA']
30d]]/Data[[#This Row],[MA'[NVMetcalfe calc']]])</f>
        <v>-0.75185299160040697</v>
      </c>
      <c r="W2612" s="30">
        <f>$Q$3+Data[[#This Row],[NVM
(scaled)]]/((Data[[#This Row],[Upper Bound]]-Data[[#This Row],[Lower Bound]])/2)</f>
        <v>0.16412748635869562</v>
      </c>
      <c r="X2612" s="30">
        <f>(Data[[#This Row],[Upper Bound]]+Data[[#This Row],[Lower Bound]])/2</f>
        <v>20.769493648564861</v>
      </c>
      <c r="Y2612" s="29">
        <f>LN(Data[[#This Row],[NVActual]]/Data[[#This Row],[MA'[n^2']
30d]])</f>
        <v>-1.3028563482607354</v>
      </c>
      <c r="Z2612" s="29">
        <f>LN(Data[[#This Row],[NVActual]]/Data[[#This Row],[MA'[n*ln(n)']
30d]])</f>
        <v>7.5600454715363963</v>
      </c>
      <c r="AA2612" s="29">
        <f>LN(Data[[#This Row],[NVActual]]/Data[[#This Row],[MA'[n^1.5']]])</f>
        <v>4.3416540608264356</v>
      </c>
      <c r="AB2612" s="29">
        <f>LN(Data[[#This Row],[NVActual]]/Data[[#This Row],[Metcalfe
(n^2)]])</f>
        <v>-1.3919411269382078</v>
      </c>
      <c r="AC2612" s="26">
        <f>1+Data[[#This Row],[MA'[NVMetcalfe calc']]]/((Data[[#This Row],[NVM_norm
(scaled)]]-Data[[#This Row],[NV_fund.]])/2)</f>
        <v>-316598290.00027329</v>
      </c>
    </row>
    <row r="2613" spans="1:29" x14ac:dyDescent="0.2">
      <c r="A2613" s="23">
        <v>41563</v>
      </c>
      <c r="B2613" s="24">
        <v>1639796564.2192099</v>
      </c>
      <c r="C2613" s="24">
        <f t="shared" si="321"/>
        <v>1533493516.4354444</v>
      </c>
      <c r="D2613" s="25">
        <f>LN(Data[[#This Row],[NVActual]])</f>
        <v>21.217838024880351</v>
      </c>
      <c r="E2613" s="26">
        <v>92582</v>
      </c>
      <c r="F2613" s="40">
        <f>Data[[#This Row],[DAA 
(n)]]^2</f>
        <v>8571426724</v>
      </c>
      <c r="G2613" s="41">
        <f t="shared" si="322"/>
        <v>6224934056.4666662</v>
      </c>
      <c r="H2613" s="28">
        <f>LN(Data[[#This Row],[Metcalfe
(n^2)]])</f>
        <v>22.871700034579842</v>
      </c>
      <c r="I2613" s="42">
        <f t="shared" si="323"/>
        <v>22.527118117385118</v>
      </c>
      <c r="J2613" s="40">
        <f>Data[[#This Row],[DAA 
(n)]]*LN(Data[[#This Row],[DAA 
(n)]])</f>
        <v>1058753.8663007354</v>
      </c>
      <c r="K2613" s="40">
        <f t="shared" si="324"/>
        <v>884117.23384092795</v>
      </c>
      <c r="L2613" s="29">
        <f>LN(Data[[#This Row],[MA'[n*ln(n)']
30d]])</f>
        <v>13.692344950293975</v>
      </c>
      <c r="M2613" s="43">
        <f t="shared" si="325"/>
        <v>13.624024721909313</v>
      </c>
      <c r="N2613" s="40">
        <f>Data[[#This Row],[DAA 
(n)]]^1.5</f>
        <v>28170193.981606986</v>
      </c>
      <c r="O2613" s="40">
        <f t="shared" si="326"/>
        <v>22057730.029020857</v>
      </c>
      <c r="P2613" s="43">
        <f>LN(Data[[#This Row],[MA'[n^1.5']]])</f>
        <v>16.909173666632014</v>
      </c>
      <c r="Q2613" s="43">
        <f t="shared" si="327"/>
        <v>16.816795330668445</v>
      </c>
      <c r="R2613" s="30">
        <f>$O$1+$O$2*Data[[#This Row],[MA'[ln(n^2)']]]</f>
        <v>22.527118117385118</v>
      </c>
      <c r="S2613" s="30">
        <f>$Q$1+$Q$2*Data[[#This Row],[MA'[ln(n*ln(n))']]]</f>
        <v>18.999640791150366</v>
      </c>
      <c r="T2613" s="31">
        <f>$O$3*Data[[#This Row],[Metcalfe
(n^2)]]</f>
        <v>4457141896.4800005</v>
      </c>
      <c r="U2613" s="31">
        <f t="shared" si="328"/>
        <v>3236965709.3626666</v>
      </c>
      <c r="V2613" s="30">
        <f>LN(Data[[#This Row],[MA'[NVA']
30d]]/Data[[#This Row],[MA'[NVMetcalfe calc']]])</f>
        <v>-0.74708790493818478</v>
      </c>
      <c r="W2613" s="30">
        <f>$Q$3+Data[[#This Row],[NVM
(scaled)]]/((Data[[#This Row],[Upper Bound]]-Data[[#This Row],[Lower Bound]])/2)</f>
        <v>0.16641802577615411</v>
      </c>
      <c r="X2613" s="30">
        <f>(Data[[#This Row],[Upper Bound]]+Data[[#This Row],[Lower Bound]])/2</f>
        <v>20.763379454267742</v>
      </c>
      <c r="Y2613" s="32">
        <f>LN(Data[[#This Row],[NVActual]]/Data[[#This Row],[MA'[n^2']
30d]])</f>
        <v>-1.3339906610220322</v>
      </c>
      <c r="Z2613" s="32">
        <f>LN(Data[[#This Row],[NVActual]]/Data[[#This Row],[MA'[n*ln(n)']
30d]])</f>
        <v>7.525493074586378</v>
      </c>
      <c r="AA2613" s="32">
        <f>LN(Data[[#This Row],[NVActual]]/Data[[#This Row],[MA'[n^1.5']]])</f>
        <v>4.3086643582483379</v>
      </c>
      <c r="AB2613" s="32">
        <f>LN(Data[[#This Row],[NVActual]]/Data[[#This Row],[Metcalfe
(n^2)]])</f>
        <v>-1.6538620096994898</v>
      </c>
      <c r="AC2613" s="34">
        <f>1+Data[[#This Row],[MA'[NVMetcalfe calc']]]/((Data[[#This Row],[NVM_norm
(scaled)]]-Data[[#This Row],[NV_fund.]])/2)</f>
        <v>-314314877.0076853</v>
      </c>
    </row>
    <row r="2614" spans="1:29" x14ac:dyDescent="0.2">
      <c r="A2614" s="23">
        <v>41562</v>
      </c>
      <c r="B2614" s="24">
        <v>1676584639.783</v>
      </c>
      <c r="C2614" s="24">
        <f t="shared" si="321"/>
        <v>1532250647.251003</v>
      </c>
      <c r="D2614" s="25">
        <f>LN(Data[[#This Row],[NVActual]])</f>
        <v>21.240024608598567</v>
      </c>
      <c r="E2614" s="26">
        <v>86235</v>
      </c>
      <c r="F2614" s="40">
        <f>Data[[#This Row],[DAA 
(n)]]^2</f>
        <v>7436475225</v>
      </c>
      <c r="G2614" s="41">
        <f t="shared" si="322"/>
        <v>6105982311.0333338</v>
      </c>
      <c r="H2614" s="28">
        <f>LN(Data[[#This Row],[Metcalfe
(n^2)]])</f>
        <v>22.729662813451004</v>
      </c>
      <c r="I2614" s="42">
        <f t="shared" si="323"/>
        <v>22.509170731445952</v>
      </c>
      <c r="J2614" s="40">
        <f>Data[[#This Row],[DAA 
(n)]]*LN(Data[[#This Row],[DAA 
(n)]])</f>
        <v>980046.23635897366</v>
      </c>
      <c r="K2614" s="40">
        <f t="shared" si="324"/>
        <v>875153.02360590291</v>
      </c>
      <c r="L2614" s="29">
        <f>LN(Data[[#This Row],[MA'[n*ln(n)']
30d]])</f>
        <v>13.682154034170338</v>
      </c>
      <c r="M2614" s="43">
        <f t="shared" si="325"/>
        <v>13.621232415065361</v>
      </c>
      <c r="N2614" s="40">
        <f>Data[[#This Row],[DAA 
(n)]]^1.5</f>
        <v>25323594.551877461</v>
      </c>
      <c r="O2614" s="40">
        <f t="shared" si="326"/>
        <v>21745760.959005993</v>
      </c>
      <c r="P2614" s="43">
        <f>LN(Data[[#This Row],[MA'[n^1.5']]])</f>
        <v>16.894929398067294</v>
      </c>
      <c r="Q2614" s="43">
        <f t="shared" si="327"/>
        <v>16.81304550087436</v>
      </c>
      <c r="R2614" s="30">
        <f>$O$1+$O$2*Data[[#This Row],[MA'[ln(n^2)']]]</f>
        <v>22.509170731445952</v>
      </c>
      <c r="S2614" s="30">
        <f>$Q$1+$Q$2*Data[[#This Row],[MA'[ln(n*ln(n))']]]</f>
        <v>18.995033484857842</v>
      </c>
      <c r="T2614" s="31">
        <f>$O$3*Data[[#This Row],[Metcalfe
(n^2)]]</f>
        <v>3866967117</v>
      </c>
      <c r="U2614" s="31">
        <f t="shared" si="328"/>
        <v>3175110801.7373333</v>
      </c>
      <c r="V2614" s="30">
        <f>LN(Data[[#This Row],[MA'[NVA']
30d]]/Data[[#This Row],[MA'[NVMetcalfe calc']]])</f>
        <v>-0.72860486411843206</v>
      </c>
      <c r="W2614" s="30">
        <f>$Q$3+Data[[#This Row],[NVM
(scaled)]]/((Data[[#This Row],[Upper Bound]]-Data[[#This Row],[Lower Bound]])/2)</f>
        <v>0.17532930674472802</v>
      </c>
      <c r="X2614" s="30">
        <f>(Data[[#This Row],[Upper Bound]]+Data[[#This Row],[Lower Bound]])/2</f>
        <v>20.752102108151895</v>
      </c>
      <c r="Y2614" s="29">
        <f>LN(Data[[#This Row],[NVActual]]/Data[[#This Row],[MA'[n^2']
30d]])</f>
        <v>-1.2925102256752217</v>
      </c>
      <c r="Z2614" s="29">
        <f>LN(Data[[#This Row],[NVActual]]/Data[[#This Row],[MA'[n*ln(n)']
30d]])</f>
        <v>7.5578705744282297</v>
      </c>
      <c r="AA2614" s="29">
        <f>LN(Data[[#This Row],[NVActual]]/Data[[#This Row],[MA'[n^1.5']]])</f>
        <v>4.3450952105312757</v>
      </c>
      <c r="AB2614" s="29">
        <f>LN(Data[[#This Row],[NVActual]]/Data[[#This Row],[Metcalfe
(n^2)]])</f>
        <v>-1.4896382048524339</v>
      </c>
      <c r="AC2614" s="26">
        <f>1+Data[[#This Row],[MA'[NVMetcalfe calc']]]/((Data[[#This Row],[NVM_norm
(scaled)]]-Data[[#This Row],[NV_fund.]])/2)</f>
        <v>-308611153.17673266</v>
      </c>
    </row>
    <row r="2615" spans="1:29" x14ac:dyDescent="0.2">
      <c r="A2615" s="23">
        <v>41561</v>
      </c>
      <c r="B2615" s="24">
        <v>1602776719.0893199</v>
      </c>
      <c r="C2615" s="24">
        <f t="shared" si="321"/>
        <v>1527494569.610301</v>
      </c>
      <c r="D2615" s="25">
        <f>LN(Data[[#This Row],[NVActual]])</f>
        <v>21.195003411470612</v>
      </c>
      <c r="E2615" s="26">
        <v>83416</v>
      </c>
      <c r="F2615" s="40">
        <f>Data[[#This Row],[DAA 
(n)]]^2</f>
        <v>6958229056</v>
      </c>
      <c r="G2615" s="41">
        <f t="shared" si="322"/>
        <v>5956774152.333333</v>
      </c>
      <c r="H2615" s="28">
        <f>LN(Data[[#This Row],[Metcalfe
(n^2)]])</f>
        <v>22.663190832938859</v>
      </c>
      <c r="I2615" s="42">
        <f t="shared" si="323"/>
        <v>22.478466403054615</v>
      </c>
      <c r="J2615" s="40">
        <f>Data[[#This Row],[DAA 
(n)]]*LN(Data[[#This Row],[DAA 
(n)]])</f>
        <v>945236.36326021398</v>
      </c>
      <c r="K2615" s="40">
        <f t="shared" si="324"/>
        <v>862260.7934169498</v>
      </c>
      <c r="L2615" s="29">
        <f>LN(Data[[#This Row],[MA'[n*ln(n)']
30d]])</f>
        <v>13.667313048455679</v>
      </c>
      <c r="M2615" s="43">
        <f t="shared" si="325"/>
        <v>13.618636879227571</v>
      </c>
      <c r="N2615" s="40">
        <f>Data[[#This Row],[DAA 
(n)]]^1.5</f>
        <v>24092065.808794793</v>
      </c>
      <c r="O2615" s="40">
        <f t="shared" si="326"/>
        <v>21324672.816709723</v>
      </c>
      <c r="P2615" s="43">
        <f>LN(Data[[#This Row],[MA'[n^1.5']]])</f>
        <v>16.875375308514339</v>
      </c>
      <c r="Q2615" s="43">
        <f t="shared" si="327"/>
        <v>16.809582071525465</v>
      </c>
      <c r="R2615" s="30">
        <f>$O$1+$O$2*Data[[#This Row],[MA'[ln(n^2)']]]</f>
        <v>22.478466403054615</v>
      </c>
      <c r="S2615" s="30">
        <f>$Q$1+$Q$2*Data[[#This Row],[MA'[ln(n*ln(n))']]]</f>
        <v>18.99075085072549</v>
      </c>
      <c r="T2615" s="31">
        <f>$O$3*Data[[#This Row],[Metcalfe
(n^2)]]</f>
        <v>3618279109.1199999</v>
      </c>
      <c r="U2615" s="31">
        <f t="shared" si="328"/>
        <v>3097522559.2133331</v>
      </c>
      <c r="V2615" s="30">
        <f>LN(Data[[#This Row],[MA'[NVA']
30d]]/Data[[#This Row],[MA'[NVMetcalfe calc']]])</f>
        <v>-0.7069737605596278</v>
      </c>
      <c r="W2615" s="30">
        <f>$Q$3+Data[[#This Row],[NVM
(scaled)]]/((Data[[#This Row],[Upper Bound]]-Data[[#This Row],[Lower Bound]])/2)</f>
        <v>0.18459207612988671</v>
      </c>
      <c r="X2615" s="30">
        <f>(Data[[#This Row],[Upper Bound]]+Data[[#This Row],[Lower Bound]])/2</f>
        <v>20.734608626890051</v>
      </c>
      <c r="Y2615" s="32">
        <f>LN(Data[[#This Row],[NVActual]]/Data[[#This Row],[MA'[n^2']
30d]])</f>
        <v>-1.3127915104161141</v>
      </c>
      <c r="Z2615" s="32">
        <f>LN(Data[[#This Row],[NVActual]]/Data[[#This Row],[MA'[n*ln(n)']
30d]])</f>
        <v>7.5276903630149317</v>
      </c>
      <c r="AA2615" s="32">
        <f>LN(Data[[#This Row],[NVActual]]/Data[[#This Row],[MA'[n^1.5']]])</f>
        <v>4.3196281029562718</v>
      </c>
      <c r="AB2615" s="32">
        <f>LN(Data[[#This Row],[NVActual]]/Data[[#This Row],[Metcalfe
(n^2)]])</f>
        <v>-1.4681874214682478</v>
      </c>
      <c r="AC2615" s="34">
        <f>1+Data[[#This Row],[MA'[NVMetcalfe calc']]]/((Data[[#This Row],[NVM_norm
(scaled)]]-Data[[#This Row],[NV_fund.]])/2)</f>
        <v>-301461805.76421434</v>
      </c>
    </row>
    <row r="2616" spans="1:29" x14ac:dyDescent="0.2">
      <c r="A2616" s="23">
        <v>41560</v>
      </c>
      <c r="B2616" s="24">
        <v>1567326661.56039</v>
      </c>
      <c r="C2616" s="24">
        <f t="shared" si="321"/>
        <v>1525153606.8726158</v>
      </c>
      <c r="D2616" s="25">
        <f>LN(Data[[#This Row],[NVActual]])</f>
        <v>21.172637241620034</v>
      </c>
      <c r="E2616" s="26">
        <v>77953</v>
      </c>
      <c r="F2616" s="40">
        <f>Data[[#This Row],[DAA 
(n)]]^2</f>
        <v>6076670209</v>
      </c>
      <c r="G2616" s="41">
        <f t="shared" si="322"/>
        <v>5819981328.1000004</v>
      </c>
      <c r="H2616" s="28">
        <f>LN(Data[[#This Row],[Metcalfe
(n^2)]])</f>
        <v>22.527722719908912</v>
      </c>
      <c r="I2616" s="42">
        <f t="shared" si="323"/>
        <v>22.448764809632927</v>
      </c>
      <c r="J2616" s="40">
        <f>Data[[#This Row],[DAA 
(n)]]*LN(Data[[#This Row],[DAA 
(n)]])</f>
        <v>878051.78459252976</v>
      </c>
      <c r="K2616" s="40">
        <f t="shared" si="324"/>
        <v>850139.91940292949</v>
      </c>
      <c r="L2616" s="29">
        <f>LN(Data[[#This Row],[MA'[n*ln(n)']
30d]])</f>
        <v>13.653156225981855</v>
      </c>
      <c r="M2616" s="43">
        <f t="shared" si="325"/>
        <v>13.61699861764324</v>
      </c>
      <c r="N2616" s="40">
        <f>Data[[#This Row],[DAA 
(n)]]^1.5</f>
        <v>21764527.856174089</v>
      </c>
      <c r="O2616" s="40">
        <f t="shared" si="326"/>
        <v>20933246.192082286</v>
      </c>
      <c r="P2616" s="43">
        <f>LN(Data[[#This Row],[MA'[n^1.5']]])</f>
        <v>16.856849179963035</v>
      </c>
      <c r="Q2616" s="43">
        <f t="shared" si="327"/>
        <v>16.807386105212025</v>
      </c>
      <c r="R2616" s="30">
        <f>$O$1+$O$2*Data[[#This Row],[MA'[ln(n^2)']]]</f>
        <v>22.448764809632927</v>
      </c>
      <c r="S2616" s="30">
        <f>$Q$1+$Q$2*Data[[#This Row],[MA'[ln(n*ln(n))']]]</f>
        <v>18.988047719111346</v>
      </c>
      <c r="T2616" s="31">
        <f>$O$3*Data[[#This Row],[Metcalfe
(n^2)]]</f>
        <v>3159868508.6800003</v>
      </c>
      <c r="U2616" s="31">
        <f t="shared" si="328"/>
        <v>3026390290.612</v>
      </c>
      <c r="V2616" s="30">
        <f>LN(Data[[#This Row],[MA'[NVA']
30d]]/Data[[#This Row],[MA'[NVMetcalfe calc']]])</f>
        <v>-0.68527545529631639</v>
      </c>
      <c r="W2616" s="30">
        <f>$Q$3+Data[[#This Row],[NVM
(scaled)]]/((Data[[#This Row],[Upper Bound]]-Data[[#This Row],[Lower Bound]])/2)</f>
        <v>0.19396909809635121</v>
      </c>
      <c r="X2616" s="30">
        <f>(Data[[#This Row],[Upper Bound]]+Data[[#This Row],[Lower Bound]])/2</f>
        <v>20.718406264372135</v>
      </c>
      <c r="Y2616" s="29">
        <f>LN(Data[[#This Row],[NVActual]]/Data[[#This Row],[MA'[n^2']
30d]])</f>
        <v>-1.3119256488343358</v>
      </c>
      <c r="Z2616" s="29">
        <f>LN(Data[[#This Row],[NVActual]]/Data[[#This Row],[MA'[n*ln(n)']
30d]])</f>
        <v>7.5194810156381804</v>
      </c>
      <c r="AA2616" s="29">
        <f>LN(Data[[#This Row],[NVActual]]/Data[[#This Row],[MA'[n^1.5']]])</f>
        <v>4.315788061656999</v>
      </c>
      <c r="AB2616" s="29">
        <f>LN(Data[[#This Row],[NVActual]]/Data[[#This Row],[Metcalfe
(n^2)]])</f>
        <v>-1.3550854782888768</v>
      </c>
      <c r="AC2616" s="26">
        <f>1+Data[[#This Row],[MA'[NVMetcalfe calc']]]/((Data[[#This Row],[NVM_norm
(scaled)]]-Data[[#This Row],[NV_fund.]])/2)</f>
        <v>-294906043.54525429</v>
      </c>
    </row>
    <row r="2617" spans="1:29" x14ac:dyDescent="0.2">
      <c r="A2617" s="23">
        <v>41559</v>
      </c>
      <c r="B2617" s="24">
        <v>1512594202.8311801</v>
      </c>
      <c r="C2617" s="24">
        <f t="shared" si="321"/>
        <v>1523724225.4904094</v>
      </c>
      <c r="D2617" s="25">
        <f>LN(Data[[#This Row],[NVActual]])</f>
        <v>21.137092028793365</v>
      </c>
      <c r="E2617" s="26">
        <v>76060</v>
      </c>
      <c r="F2617" s="40">
        <f>Data[[#This Row],[DAA 
(n)]]^2</f>
        <v>5785123600</v>
      </c>
      <c r="G2617" s="41">
        <f t="shared" si="322"/>
        <v>5761887395.2666664</v>
      </c>
      <c r="H2617" s="28">
        <f>LN(Data[[#This Row],[Metcalfe
(n^2)]])</f>
        <v>22.478555562964502</v>
      </c>
      <c r="I2617" s="42">
        <f t="shared" si="323"/>
        <v>22.437498140388342</v>
      </c>
      <c r="J2617" s="40">
        <f>Data[[#This Row],[DAA 
(n)]]*LN(Data[[#This Row],[DAA 
(n)]])</f>
        <v>854859.46805954003</v>
      </c>
      <c r="K2617" s="40">
        <f t="shared" si="324"/>
        <v>845218.09026660759</v>
      </c>
      <c r="L2617" s="29">
        <f>LN(Data[[#This Row],[MA'[n*ln(n)']
30d]])</f>
        <v>13.647349968028596</v>
      </c>
      <c r="M2617" s="43">
        <f t="shared" si="325"/>
        <v>13.616176673918442</v>
      </c>
      <c r="N2617" s="40">
        <f>Data[[#This Row],[DAA 
(n)]]^1.5</f>
        <v>20976570.287251446</v>
      </c>
      <c r="O2617" s="40">
        <f t="shared" si="326"/>
        <v>20770795.538453162</v>
      </c>
      <c r="P2617" s="43">
        <f>LN(Data[[#This Row],[MA'[n^1.5']]])</f>
        <v>16.84905849740348</v>
      </c>
      <c r="Q2617" s="43">
        <f t="shared" si="327"/>
        <v>16.806252111363428</v>
      </c>
      <c r="R2617" s="30">
        <f>$O$1+$O$2*Data[[#This Row],[MA'[ln(n^2)']]]</f>
        <v>22.437498140388342</v>
      </c>
      <c r="S2617" s="30">
        <f>$Q$1+$Q$2*Data[[#This Row],[MA'[ln(n*ln(n))']]]</f>
        <v>18.986691511965429</v>
      </c>
      <c r="T2617" s="31">
        <f>$O$3*Data[[#This Row],[Metcalfe
(n^2)]]</f>
        <v>3008264272</v>
      </c>
      <c r="U2617" s="31">
        <f t="shared" si="328"/>
        <v>2996181445.5386662</v>
      </c>
      <c r="V2617" s="30">
        <f>LN(Data[[#This Row],[MA'[NVA']
30d]]/Data[[#This Row],[MA'[NVMetcalfe calc']]])</f>
        <v>-0.67618113992987094</v>
      </c>
      <c r="W2617" s="30">
        <f>$Q$3+Data[[#This Row],[NVM
(scaled)]]/((Data[[#This Row],[Upper Bound]]-Data[[#This Row],[Lower Bound]])/2)</f>
        <v>0.19810256108792801</v>
      </c>
      <c r="X2617" s="30">
        <f>(Data[[#This Row],[Upper Bound]]+Data[[#This Row],[Lower Bound]])/2</f>
        <v>20.712094826176887</v>
      </c>
      <c r="Y2617" s="32">
        <f>LN(Data[[#This Row],[NVActual]]/Data[[#This Row],[MA'[n^2']
30d]])</f>
        <v>-1.3374389019771951</v>
      </c>
      <c r="Z2617" s="32">
        <f>LN(Data[[#This Row],[NVActual]]/Data[[#This Row],[MA'[n*ln(n)']
30d]])</f>
        <v>7.4897420607647671</v>
      </c>
      <c r="AA2617" s="32">
        <f>LN(Data[[#This Row],[NVActual]]/Data[[#This Row],[MA'[n^1.5']]])</f>
        <v>4.2880335313898854</v>
      </c>
      <c r="AB2617" s="32">
        <f>LN(Data[[#This Row],[NVActual]]/Data[[#This Row],[Metcalfe
(n^2)]])</f>
        <v>-1.3414635341711376</v>
      </c>
      <c r="AC2617" s="34">
        <f>1+Data[[#This Row],[MA'[NVMetcalfe calc']]]/((Data[[#This Row],[NVM_norm
(scaled)]]-Data[[#This Row],[NV_fund.]])/2)</f>
        <v>-292111003.70556539</v>
      </c>
    </row>
    <row r="2618" spans="1:29" x14ac:dyDescent="0.2">
      <c r="A2618" s="23">
        <v>41558</v>
      </c>
      <c r="B2618" s="24">
        <v>1553189746.4809599</v>
      </c>
      <c r="C2618" s="24">
        <f t="shared" si="321"/>
        <v>1525148112.4442809</v>
      </c>
      <c r="D2618" s="25">
        <f>LN(Data[[#This Row],[NVActual]])</f>
        <v>21.163576554255418</v>
      </c>
      <c r="E2618" s="26">
        <v>78192</v>
      </c>
      <c r="F2618" s="40">
        <f>Data[[#This Row],[DAA 
(n)]]^2</f>
        <v>6113988864</v>
      </c>
      <c r="G2618" s="41">
        <f t="shared" si="322"/>
        <v>5775238781.9666662</v>
      </c>
      <c r="H2618" s="28">
        <f>LN(Data[[#This Row],[Metcalfe
(n^2)]])</f>
        <v>22.533845239019872</v>
      </c>
      <c r="I2618" s="42">
        <f t="shared" si="323"/>
        <v>22.439729634546016</v>
      </c>
      <c r="J2618" s="40">
        <f>Data[[#This Row],[DAA 
(n)]]*LN(Data[[#This Row],[DAA 
(n)]])</f>
        <v>880983.21346472087</v>
      </c>
      <c r="K2618" s="40">
        <f t="shared" si="324"/>
        <v>846275.79233115306</v>
      </c>
      <c r="L2618" s="29">
        <f>LN(Data[[#This Row],[MA'[n*ln(n)']
30d]])</f>
        <v>13.648600581126621</v>
      </c>
      <c r="M2618" s="43">
        <f t="shared" si="325"/>
        <v>13.615719253158675</v>
      </c>
      <c r="N2618" s="40">
        <f>Data[[#This Row],[DAA 
(n)]]^1.5</f>
        <v>21864697.968503673</v>
      </c>
      <c r="O2618" s="40">
        <f t="shared" si="326"/>
        <v>20806798.628649823</v>
      </c>
      <c r="P2618" s="43">
        <f>LN(Data[[#This Row],[MA'[n^1.5']]])</f>
        <v>16.850790348412012</v>
      </c>
      <c r="Q2618" s="43">
        <f t="shared" si="327"/>
        <v>16.805607875490061</v>
      </c>
      <c r="R2618" s="30">
        <f>$O$1+$O$2*Data[[#This Row],[MA'[ln(n^2)']]]</f>
        <v>22.439729634546016</v>
      </c>
      <c r="S2618" s="30">
        <f>$Q$1+$Q$2*Data[[#This Row],[MA'[ln(n*ln(n))']]]</f>
        <v>18.985936767711813</v>
      </c>
      <c r="T2618" s="31">
        <f>$O$3*Data[[#This Row],[Metcalfe
(n^2)]]</f>
        <v>3179274209.2800002</v>
      </c>
      <c r="U2618" s="31">
        <f t="shared" si="328"/>
        <v>3003124166.6226668</v>
      </c>
      <c r="V2618" s="30">
        <f>LN(Data[[#This Row],[MA'[NVA']
30d]]/Data[[#This Row],[MA'[NVMetcalfe calc']]])</f>
        <v>-0.6775616074155707</v>
      </c>
      <c r="W2618" s="30">
        <f>$Q$3+Data[[#This Row],[NVM
(scaled)]]/((Data[[#This Row],[Upper Bound]]-Data[[#This Row],[Lower Bound]])/2)</f>
        <v>0.19764201355442967</v>
      </c>
      <c r="X2618" s="30">
        <f>(Data[[#This Row],[Upper Bound]]+Data[[#This Row],[Lower Bound]])/2</f>
        <v>20.712833201128916</v>
      </c>
      <c r="Y2618" s="29">
        <f>LN(Data[[#This Row],[NVActual]]/Data[[#This Row],[MA'[n^2']
30d]])</f>
        <v>-1.3132688857707615</v>
      </c>
      <c r="Z2618" s="29">
        <f>LN(Data[[#This Row],[NVActual]]/Data[[#This Row],[MA'[n*ln(n)']
30d]])</f>
        <v>7.5149759731287959</v>
      </c>
      <c r="AA2618" s="29">
        <f>LN(Data[[#This Row],[NVActual]]/Data[[#This Row],[MA'[n^1.5']]])</f>
        <v>4.3127862058434046</v>
      </c>
      <c r="AB2618" s="29">
        <f>LN(Data[[#This Row],[NVActual]]/Data[[#This Row],[Metcalfe
(n^2)]])</f>
        <v>-1.3702686847644552</v>
      </c>
      <c r="AC2618" s="26">
        <f>1+Data[[#This Row],[MA'[NVMetcalfe calc']]]/((Data[[#This Row],[NVM_norm
(scaled)]]-Data[[#This Row],[NV_fund.]])/2)</f>
        <v>-292770769.61232364</v>
      </c>
    </row>
    <row r="2619" spans="1:29" x14ac:dyDescent="0.2">
      <c r="A2619" s="23">
        <v>41557</v>
      </c>
      <c r="B2619" s="24">
        <v>1601532861.94541</v>
      </c>
      <c r="C2619" s="24">
        <f t="shared" si="321"/>
        <v>1525801103.6743698</v>
      </c>
      <c r="D2619" s="25">
        <f>LN(Data[[#This Row],[NVActual]])</f>
        <v>21.194227046281835</v>
      </c>
      <c r="E2619" s="26">
        <v>81804</v>
      </c>
      <c r="F2619" s="40">
        <f>Data[[#This Row],[DAA 
(n)]]^2</f>
        <v>6691894416</v>
      </c>
      <c r="G2619" s="41">
        <f t="shared" si="322"/>
        <v>5754851675.9666662</v>
      </c>
      <c r="H2619" s="28">
        <f>LN(Data[[#This Row],[Metcalfe
(n^2)]])</f>
        <v>22.624162842301573</v>
      </c>
      <c r="I2619" s="42">
        <f t="shared" si="323"/>
        <v>22.436216319194354</v>
      </c>
      <c r="J2619" s="40">
        <f>Data[[#This Row],[DAA 
(n)]]*LN(Data[[#This Row],[DAA 
(n)]])</f>
        <v>925373.50857581897</v>
      </c>
      <c r="K2619" s="40">
        <f t="shared" si="324"/>
        <v>844637.9727315848</v>
      </c>
      <c r="L2619" s="29">
        <f>LN(Data[[#This Row],[MA'[n*ln(n)']
30d]])</f>
        <v>13.646663379897792</v>
      </c>
      <c r="M2619" s="43">
        <f t="shared" si="325"/>
        <v>13.615192728179556</v>
      </c>
      <c r="N2619" s="40">
        <f>Data[[#This Row],[DAA 
(n)]]^1.5</f>
        <v>23397088.083914742</v>
      </c>
      <c r="O2619" s="40">
        <f t="shared" si="326"/>
        <v>20751403.758540146</v>
      </c>
      <c r="P2619" s="43">
        <f>LN(Data[[#This Row],[MA'[n^1.5']]])</f>
        <v>16.848124453366736</v>
      </c>
      <c r="Q2619" s="43">
        <f t="shared" si="327"/>
        <v>16.80486762095223</v>
      </c>
      <c r="R2619" s="30">
        <f>$O$1+$O$2*Data[[#This Row],[MA'[ln(n^2)']]]</f>
        <v>22.436216319194354</v>
      </c>
      <c r="S2619" s="30">
        <f>$Q$1+$Q$2*Data[[#This Row],[MA'[ln(n*ln(n))']]]</f>
        <v>18.985068001496266</v>
      </c>
      <c r="T2619" s="31">
        <f>$O$3*Data[[#This Row],[Metcalfe
(n^2)]]</f>
        <v>3479785096.3200002</v>
      </c>
      <c r="U2619" s="31">
        <f t="shared" si="328"/>
        <v>2992522871.5026674</v>
      </c>
      <c r="V2619" s="30">
        <f>LN(Data[[#This Row],[MA'[NVA']
30d]]/Data[[#This Row],[MA'[NVMetcalfe calc']]])</f>
        <v>-0.67359721534718986</v>
      </c>
      <c r="W2619" s="30">
        <f>$Q$3+Data[[#This Row],[NVM
(scaled)]]/((Data[[#This Row],[Upper Bound]]-Data[[#This Row],[Lower Bound]])/2)</f>
        <v>0.19963879072199453</v>
      </c>
      <c r="X2619" s="30">
        <f>(Data[[#This Row],[Upper Bound]]+Data[[#This Row],[Lower Bound]])/2</f>
        <v>20.710642160345309</v>
      </c>
      <c r="Y2619" s="32">
        <f>LN(Data[[#This Row],[NVActual]]/Data[[#This Row],[MA'[n^2']
30d]])</f>
        <v>-1.2790820594336001</v>
      </c>
      <c r="Z2619" s="32">
        <f>LN(Data[[#This Row],[NVActual]]/Data[[#This Row],[MA'[n*ln(n)']
30d]])</f>
        <v>7.5475636663840433</v>
      </c>
      <c r="AA2619" s="32">
        <f>LN(Data[[#This Row],[NVActual]]/Data[[#This Row],[MA'[n^1.5']]])</f>
        <v>4.3461025929150976</v>
      </c>
      <c r="AB2619" s="32">
        <f>LN(Data[[#This Row],[NVActual]]/Data[[#This Row],[Metcalfe
(n^2)]])</f>
        <v>-1.4299357960197361</v>
      </c>
      <c r="AC2619" s="34">
        <f>1+Data[[#This Row],[MA'[NVMetcalfe calc']]]/((Data[[#This Row],[NVM_norm
(scaled)]]-Data[[#This Row],[NV_fund.]])/2)</f>
        <v>-291796828.00687128</v>
      </c>
    </row>
    <row r="2620" spans="1:29" x14ac:dyDescent="0.2">
      <c r="A2620" s="23">
        <v>41556</v>
      </c>
      <c r="B2620" s="24">
        <v>1557129943.17834</v>
      </c>
      <c r="C2620" s="24">
        <f t="shared" si="321"/>
        <v>1522038500.7583585</v>
      </c>
      <c r="D2620" s="25">
        <f>LN(Data[[#This Row],[NVActual]])</f>
        <v>21.166110183720097</v>
      </c>
      <c r="E2620" s="26">
        <v>79805</v>
      </c>
      <c r="F2620" s="40">
        <f>Data[[#This Row],[DAA 
(n)]]^2</f>
        <v>6368838025</v>
      </c>
      <c r="G2620" s="41">
        <f t="shared" si="322"/>
        <v>5696740519.3000002</v>
      </c>
      <c r="H2620" s="28">
        <f>LN(Data[[#This Row],[Metcalfe
(n^2)]])</f>
        <v>22.574682876233318</v>
      </c>
      <c r="I2620" s="42">
        <f t="shared" si="323"/>
        <v>22.426156304608412</v>
      </c>
      <c r="J2620" s="40">
        <f>Data[[#This Row],[DAA 
(n)]]*LN(Data[[#This Row],[DAA 
(n)]])</f>
        <v>900786.28346890002</v>
      </c>
      <c r="K2620" s="40">
        <f t="shared" si="324"/>
        <v>839963.67087443522</v>
      </c>
      <c r="L2620" s="29">
        <f>LN(Data[[#This Row],[MA'[n*ln(n)']
30d]])</f>
        <v>13.641113920925228</v>
      </c>
      <c r="M2620" s="43">
        <f t="shared" si="325"/>
        <v>13.615220633946471</v>
      </c>
      <c r="N2620" s="40">
        <f>Data[[#This Row],[DAA 
(n)]]^1.5</f>
        <v>22544735.939574171</v>
      </c>
      <c r="O2620" s="40">
        <f t="shared" si="326"/>
        <v>20593425.596157994</v>
      </c>
      <c r="P2620" s="43">
        <f>LN(Data[[#This Row],[MA'[n^1.5']]])</f>
        <v>16.840482437004372</v>
      </c>
      <c r="Q2620" s="43">
        <f t="shared" si="327"/>
        <v>16.80493735197382</v>
      </c>
      <c r="R2620" s="30">
        <f>$O$1+$O$2*Data[[#This Row],[MA'[ln(n^2)']]]</f>
        <v>22.426156304608412</v>
      </c>
      <c r="S2620" s="30">
        <f>$Q$1+$Q$2*Data[[#This Row],[MA'[ln(n*ln(n))']]]</f>
        <v>18.985114046011677</v>
      </c>
      <c r="T2620" s="31">
        <f>$O$3*Data[[#This Row],[Metcalfe
(n^2)]]</f>
        <v>3311795773</v>
      </c>
      <c r="U2620" s="31">
        <f t="shared" si="328"/>
        <v>2962305070.0360007</v>
      </c>
      <c r="V2620" s="30">
        <f>LN(Data[[#This Row],[MA'[NVA']
30d]]/Data[[#This Row],[MA'[NVMetcalfe calc']]])</f>
        <v>-0.66591714987100847</v>
      </c>
      <c r="W2620" s="30">
        <f>$Q$3+Data[[#This Row],[NVM
(scaled)]]/((Data[[#This Row],[Upper Bound]]-Data[[#This Row],[Lower Bound]])/2)</f>
        <v>0.2029561337368922</v>
      </c>
      <c r="X2620" s="30">
        <f>(Data[[#This Row],[Upper Bound]]+Data[[#This Row],[Lower Bound]])/2</f>
        <v>20.705635175310043</v>
      </c>
      <c r="Y2620" s="29">
        <f>LN(Data[[#This Row],[NVActual]]/Data[[#This Row],[MA'[n^2']
30d]])</f>
        <v>-1.2970498257854026</v>
      </c>
      <c r="Z2620" s="29">
        <f>LN(Data[[#This Row],[NVActual]]/Data[[#This Row],[MA'[n*ln(n)']
30d]])</f>
        <v>7.5249962627948701</v>
      </c>
      <c r="AA2620" s="29">
        <f>LN(Data[[#This Row],[NVActual]]/Data[[#This Row],[MA'[n^1.5']]])</f>
        <v>4.3256277467157256</v>
      </c>
      <c r="AB2620" s="29">
        <f>LN(Data[[#This Row],[NVActual]]/Data[[#This Row],[Metcalfe
(n^2)]])</f>
        <v>-1.4085726925132203</v>
      </c>
      <c r="AC2620" s="26">
        <f>1+Data[[#This Row],[MA'[NVMetcalfe calc']]]/((Data[[#This Row],[NVM_norm
(scaled)]]-Data[[#This Row],[NV_fund.]])/2)</f>
        <v>-288967607.96752602</v>
      </c>
    </row>
    <row r="2621" spans="1:29" x14ac:dyDescent="0.2">
      <c r="A2621" s="23">
        <v>41555</v>
      </c>
      <c r="B2621" s="24">
        <v>1505315914.26862</v>
      </c>
      <c r="C2621" s="24">
        <f t="shared" si="321"/>
        <v>1519439600.5284512</v>
      </c>
      <c r="D2621" s="25">
        <f>LN(Data[[#This Row],[NVActual]])</f>
        <v>21.132268622932305</v>
      </c>
      <c r="E2621" s="26">
        <v>75010</v>
      </c>
      <c r="F2621" s="40">
        <f>Data[[#This Row],[DAA 
(n)]]^2</f>
        <v>5626500100</v>
      </c>
      <c r="G2621" s="41">
        <f t="shared" si="322"/>
        <v>5672701678.5</v>
      </c>
      <c r="H2621" s="28">
        <f>LN(Data[[#This Row],[Metcalfe
(n^2)]])</f>
        <v>22.450753433927364</v>
      </c>
      <c r="I2621" s="42">
        <f t="shared" si="323"/>
        <v>22.422150522188133</v>
      </c>
      <c r="J2621" s="40">
        <f>Data[[#This Row],[DAA 
(n)]]*LN(Data[[#This Row],[DAA 
(n)]])</f>
        <v>842015.50753944577</v>
      </c>
      <c r="K2621" s="40">
        <f t="shared" si="324"/>
        <v>838062.10869533569</v>
      </c>
      <c r="L2621" s="29">
        <f>LN(Data[[#This Row],[MA'[n*ln(n)']
30d]])</f>
        <v>13.63884749210604</v>
      </c>
      <c r="M2621" s="43">
        <f t="shared" si="325"/>
        <v>13.615180898117494</v>
      </c>
      <c r="N2621" s="40">
        <f>Data[[#This Row],[DAA 
(n)]]^1.5</f>
        <v>20543703.962552633</v>
      </c>
      <c r="O2621" s="40">
        <f t="shared" si="326"/>
        <v>20528656.288077768</v>
      </c>
      <c r="P2621" s="43">
        <f>LN(Data[[#This Row],[MA'[n^1.5']]])</f>
        <v>16.837332335712219</v>
      </c>
      <c r="Q2621" s="43">
        <f t="shared" si="327"/>
        <v>16.804942087662262</v>
      </c>
      <c r="R2621" s="30">
        <f>$O$1+$O$2*Data[[#This Row],[MA'[ln(n^2)']]]</f>
        <v>22.422150522188133</v>
      </c>
      <c r="S2621" s="30">
        <f>$Q$1+$Q$2*Data[[#This Row],[MA'[ln(n*ln(n))']]]</f>
        <v>18.985048481893863</v>
      </c>
      <c r="T2621" s="31">
        <f>$O$3*Data[[#This Row],[Metcalfe
(n^2)]]</f>
        <v>2925780052</v>
      </c>
      <c r="U2621" s="31">
        <f t="shared" si="328"/>
        <v>2949804872.8200006</v>
      </c>
      <c r="V2621" s="30">
        <f>LN(Data[[#This Row],[MA'[NVA']
30d]]/Data[[#This Row],[MA'[NVMetcalfe calc']]])</f>
        <v>-0.66339744034256576</v>
      </c>
      <c r="W2621" s="30">
        <f>$Q$3+Data[[#This Row],[NVM
(scaled)]]/((Data[[#This Row],[Upper Bound]]-Data[[#This Row],[Lower Bound]])/2)</f>
        <v>0.20397861770448428</v>
      </c>
      <c r="X2621" s="30">
        <f>(Data[[#This Row],[Upper Bound]]+Data[[#This Row],[Lower Bound]])/2</f>
        <v>20.703599502040998</v>
      </c>
      <c r="Y2621" s="32">
        <f>LN(Data[[#This Row],[NVActual]]/Data[[#This Row],[MA'[n^2']
30d]])</f>
        <v>-1.3266627047780553</v>
      </c>
      <c r="Z2621" s="32">
        <f>LN(Data[[#This Row],[NVActual]]/Data[[#This Row],[MA'[n*ln(n)']
30d]])</f>
        <v>7.493421130826265</v>
      </c>
      <c r="AA2621" s="32">
        <f>LN(Data[[#This Row],[NVActual]]/Data[[#This Row],[MA'[n^1.5']]])</f>
        <v>4.2949362872200858</v>
      </c>
      <c r="AB2621" s="32">
        <f>LN(Data[[#This Row],[NVActual]]/Data[[#This Row],[Metcalfe
(n^2)]])</f>
        <v>-1.3184848109950595</v>
      </c>
      <c r="AC2621" s="34">
        <f>1+Data[[#This Row],[MA'[NVMetcalfe calc']]]/((Data[[#This Row],[NVM_norm
(scaled)]]-Data[[#This Row],[NV_fund.]])/2)</f>
        <v>-287791162.50136089</v>
      </c>
    </row>
    <row r="2622" spans="1:29" x14ac:dyDescent="0.2">
      <c r="A2622" s="23">
        <v>41554</v>
      </c>
      <c r="B2622" s="24">
        <v>1504606656.4800701</v>
      </c>
      <c r="C2622" s="24">
        <f t="shared" si="321"/>
        <v>1516811996.9841731</v>
      </c>
      <c r="D2622" s="25">
        <f>LN(Data[[#This Row],[NVActual]])</f>
        <v>21.131797343166792</v>
      </c>
      <c r="E2622" s="26">
        <v>78360</v>
      </c>
      <c r="F2622" s="40">
        <f>Data[[#This Row],[DAA 
(n)]]^2</f>
        <v>6140289600</v>
      </c>
      <c r="G2622" s="41">
        <f t="shared" si="322"/>
        <v>5588204421.9666662</v>
      </c>
      <c r="H2622" s="28">
        <f>LN(Data[[#This Row],[Metcalfe
(n^2)]])</f>
        <v>22.538137744116955</v>
      </c>
      <c r="I2622" s="42">
        <f t="shared" si="323"/>
        <v>22.402190371111541</v>
      </c>
      <c r="J2622" s="40">
        <f>Data[[#This Row],[DAA 
(n)]]*LN(Data[[#This Row],[DAA 
(n)]])</f>
        <v>883044.23681450228</v>
      </c>
      <c r="K2622" s="40">
        <f t="shared" si="324"/>
        <v>830245.12615782744</v>
      </c>
      <c r="L2622" s="29">
        <f>LN(Data[[#This Row],[MA'[n*ln(n)']
30d]])</f>
        <v>13.629476268890931</v>
      </c>
      <c r="M2622" s="43">
        <f t="shared" si="325"/>
        <v>13.614939354090081</v>
      </c>
      <c r="N2622" s="40">
        <f>Data[[#This Row],[DAA 
(n)]]^1.5</f>
        <v>21935202.143039435</v>
      </c>
      <c r="O2622" s="40">
        <f t="shared" si="326"/>
        <v>20280899.290799551</v>
      </c>
      <c r="P2622" s="43">
        <f>LN(Data[[#This Row],[MA'[n^1.5']]])</f>
        <v>16.825190079431891</v>
      </c>
      <c r="Q2622" s="43">
        <f t="shared" si="327"/>
        <v>16.804690444513721</v>
      </c>
      <c r="R2622" s="30">
        <f>$O$1+$O$2*Data[[#This Row],[MA'[ln(n^2)']]]</f>
        <v>22.402190371111541</v>
      </c>
      <c r="S2622" s="30">
        <f>$Q$1+$Q$2*Data[[#This Row],[MA'[ln(n*ln(n))']]]</f>
        <v>18.984649934248633</v>
      </c>
      <c r="T2622" s="31">
        <f>$O$3*Data[[#This Row],[Metcalfe
(n^2)]]</f>
        <v>3192950592</v>
      </c>
      <c r="U2622" s="31">
        <f t="shared" si="328"/>
        <v>2905866299.4226675</v>
      </c>
      <c r="V2622" s="30">
        <f>LN(Data[[#This Row],[MA'[NVA']
30d]]/Data[[#This Row],[MA'[NVMetcalfe calc']]])</f>
        <v>-0.65012079374076182</v>
      </c>
      <c r="W2622" s="30">
        <f>$Q$3+Data[[#This Row],[NVM
(scaled)]]/((Data[[#This Row],[Upper Bound]]-Data[[#This Row],[Lower Bound]])/2)</f>
        <v>0.20953878483583771</v>
      </c>
      <c r="X2622" s="30">
        <f>(Data[[#This Row],[Upper Bound]]+Data[[#This Row],[Lower Bound]])/2</f>
        <v>20.693420152680087</v>
      </c>
      <c r="Y2622" s="29">
        <f>LN(Data[[#This Row],[NVActual]]/Data[[#This Row],[MA'[n^2']
30d]])</f>
        <v>-1.3121265168185088</v>
      </c>
      <c r="Z2622" s="29">
        <f>LN(Data[[#This Row],[NVActual]]/Data[[#This Row],[MA'[n*ln(n)']
30d]])</f>
        <v>7.5023210742758604</v>
      </c>
      <c r="AA2622" s="29">
        <f>LN(Data[[#This Row],[NVActual]]/Data[[#This Row],[MA'[n^1.5']]])</f>
        <v>4.3066072637349002</v>
      </c>
      <c r="AB2622" s="29">
        <f>LN(Data[[#This Row],[NVActual]]/Data[[#This Row],[Metcalfe
(n^2)]])</f>
        <v>-1.4063404009501626</v>
      </c>
      <c r="AC2622" s="26">
        <f>1+Data[[#This Row],[MA'[NVMetcalfe calc']]]/((Data[[#This Row],[NVM_norm
(scaled)]]-Data[[#This Row],[NV_fund.]])/2)</f>
        <v>-283722233.78938115</v>
      </c>
    </row>
    <row r="2623" spans="1:29" x14ac:dyDescent="0.2">
      <c r="A2623" s="23">
        <v>41553</v>
      </c>
      <c r="B2623" s="24">
        <v>1513727752.0773301</v>
      </c>
      <c r="C2623" s="24">
        <f t="shared" si="321"/>
        <v>1514881888.570775</v>
      </c>
      <c r="D2623" s="25">
        <f>LN(Data[[#This Row],[NVActual]])</f>
        <v>21.137841155499675</v>
      </c>
      <c r="E2623" s="26">
        <v>61903</v>
      </c>
      <c r="F2623" s="40">
        <f>Data[[#This Row],[DAA 
(n)]]^2</f>
        <v>3831981409</v>
      </c>
      <c r="G2623" s="41">
        <f t="shared" si="322"/>
        <v>5505157596.5</v>
      </c>
      <c r="H2623" s="28">
        <f>LN(Data[[#This Row],[Metcalfe
(n^2)]])</f>
        <v>22.066647845529687</v>
      </c>
      <c r="I2623" s="42">
        <f t="shared" si="323"/>
        <v>22.384842027423481</v>
      </c>
      <c r="J2623" s="40">
        <f>Data[[#This Row],[DAA 
(n)]]*LN(Data[[#This Row],[DAA 
(n)]])</f>
        <v>682995.85079091205</v>
      </c>
      <c r="K2623" s="40">
        <f t="shared" si="324"/>
        <v>822976.99204911885</v>
      </c>
      <c r="L2623" s="29">
        <f>LN(Data[[#This Row],[MA'[n*ln(n)']
30d]])</f>
        <v>13.620683523070513</v>
      </c>
      <c r="M2623" s="43">
        <f t="shared" si="325"/>
        <v>13.615172803437348</v>
      </c>
      <c r="N2623" s="40">
        <f>Data[[#This Row],[DAA 
(n)]]^1.5</f>
        <v>15401660.467667993</v>
      </c>
      <c r="O2623" s="40">
        <f t="shared" si="326"/>
        <v>20044604.701055355</v>
      </c>
      <c r="P2623" s="43">
        <f>LN(Data[[#This Row],[MA'[n^1.5']]])</f>
        <v>16.813470583288353</v>
      </c>
      <c r="Q2623" s="43">
        <f t="shared" si="327"/>
        <v>16.805047633510245</v>
      </c>
      <c r="R2623" s="30">
        <f>$O$1+$O$2*Data[[#This Row],[MA'[ln(n^2)']]]</f>
        <v>22.384842027423481</v>
      </c>
      <c r="S2623" s="30">
        <f>$Q$1+$Q$2*Data[[#This Row],[MA'[ln(n*ln(n))']]]</f>
        <v>18.985035125671622</v>
      </c>
      <c r="T2623" s="31">
        <f>$O$3*Data[[#This Row],[Metcalfe
(n^2)]]</f>
        <v>1992630332.6800001</v>
      </c>
      <c r="U2623" s="31">
        <f t="shared" si="328"/>
        <v>2862681950.1800008</v>
      </c>
      <c r="V2623" s="30">
        <f>LN(Data[[#This Row],[MA'[NVA']
30d]]/Data[[#This Row],[MA'[NVMetcalfe calc']]])</f>
        <v>-0.63642145565918473</v>
      </c>
      <c r="W2623" s="30">
        <f>$Q$3+Data[[#This Row],[NVM
(scaled)]]/((Data[[#This Row],[Upper Bound]]-Data[[#This Row],[Lower Bound]])/2)</f>
        <v>0.21561317507106165</v>
      </c>
      <c r="X2623" s="30">
        <f>(Data[[#This Row],[Upper Bound]]+Data[[#This Row],[Lower Bound]])/2</f>
        <v>20.684938576547552</v>
      </c>
      <c r="Y2623" s="32">
        <f>LN(Data[[#This Row],[NVActual]]/Data[[#This Row],[MA'[n^2']
30d]])</f>
        <v>-1.2911100790953498</v>
      </c>
      <c r="Z2623" s="32">
        <f>LN(Data[[#This Row],[NVActual]]/Data[[#This Row],[MA'[n*ln(n)']
30d]])</f>
        <v>7.5171576324291633</v>
      </c>
      <c r="AA2623" s="32">
        <f>LN(Data[[#This Row],[NVActual]]/Data[[#This Row],[MA'[n^1.5']]])</f>
        <v>4.3243705722113219</v>
      </c>
      <c r="AB2623" s="32">
        <f>LN(Data[[#This Row],[NVActual]]/Data[[#This Row],[Metcalfe
(n^2)]])</f>
        <v>-0.92880669003001015</v>
      </c>
      <c r="AC2623" s="34">
        <f>1+Data[[#This Row],[MA'[NVMetcalfe calc']]]/((Data[[#This Row],[NVM_norm
(scaled)]]-Data[[#This Row],[NV_fund.]])/2)</f>
        <v>-279704570.99078095</v>
      </c>
    </row>
    <row r="2624" spans="1:29" x14ac:dyDescent="0.2">
      <c r="A2624" s="23">
        <v>41552</v>
      </c>
      <c r="B2624" s="24">
        <v>1461836991.7687399</v>
      </c>
      <c r="C2624" s="24">
        <f t="shared" si="321"/>
        <v>1511611075.1108954</v>
      </c>
      <c r="D2624" s="25">
        <f>LN(Data[[#This Row],[NVActual]])</f>
        <v>21.102959695319566</v>
      </c>
      <c r="E2624" s="26">
        <v>65561</v>
      </c>
      <c r="F2624" s="40">
        <f>Data[[#This Row],[DAA 
(n)]]^2</f>
        <v>4298244721</v>
      </c>
      <c r="G2624" s="41">
        <f t="shared" si="322"/>
        <v>5569037187</v>
      </c>
      <c r="H2624" s="28">
        <f>LN(Data[[#This Row],[Metcalfe
(n^2)]])</f>
        <v>22.18147257188922</v>
      </c>
      <c r="I2624" s="42">
        <f t="shared" si="323"/>
        <v>22.398359833269698</v>
      </c>
      <c r="J2624" s="40">
        <f>Data[[#This Row],[DAA 
(n)]]*LN(Data[[#This Row],[DAA 
(n)]])</f>
        <v>727119.76164281461</v>
      </c>
      <c r="K2624" s="40">
        <f t="shared" si="324"/>
        <v>828607.06196378556</v>
      </c>
      <c r="L2624" s="29">
        <f>LN(Data[[#This Row],[MA'[n*ln(n)']
30d]])</f>
        <v>13.627501331354972</v>
      </c>
      <c r="M2624" s="43">
        <f t="shared" si="325"/>
        <v>13.615872997071703</v>
      </c>
      <c r="N2624" s="40">
        <f>Data[[#This Row],[DAA 
(n)]]^1.5</f>
        <v>16786816.915469162</v>
      </c>
      <c r="O2624" s="40">
        <f t="shared" si="326"/>
        <v>20227100.627883311</v>
      </c>
      <c r="P2624" s="43">
        <f>LN(Data[[#This Row],[MA'[n^1.5']]])</f>
        <v>16.822533878451583</v>
      </c>
      <c r="Q2624" s="43">
        <f t="shared" si="327"/>
        <v>16.806020612823911</v>
      </c>
      <c r="R2624" s="30">
        <f>$O$1+$O$2*Data[[#This Row],[MA'[ln(n^2)']]]</f>
        <v>22.398359833269698</v>
      </c>
      <c r="S2624" s="30">
        <f>$Q$1+$Q$2*Data[[#This Row],[MA'[ln(n*ln(n))']]]</f>
        <v>18.986190445168308</v>
      </c>
      <c r="T2624" s="31">
        <f>$O$3*Data[[#This Row],[Metcalfe
(n^2)]]</f>
        <v>2235087254.9200001</v>
      </c>
      <c r="U2624" s="31">
        <f t="shared" si="328"/>
        <v>2895899337.2399998</v>
      </c>
      <c r="V2624" s="30">
        <f>LN(Data[[#This Row],[MA'[NVA']
30d]]/Data[[#This Row],[MA'[NVMetcalfe calc']]])</f>
        <v>-0.65011969546557946</v>
      </c>
      <c r="W2624" s="30">
        <f>$Q$3+Data[[#This Row],[NVM
(scaled)]]/((Data[[#This Row],[Upper Bound]]-Data[[#This Row],[Lower Bound]])/2)</f>
        <v>0.20894054982579796</v>
      </c>
      <c r="X2624" s="30">
        <f>(Data[[#This Row],[Upper Bound]]+Data[[#This Row],[Lower Bound]])/2</f>
        <v>20.692275139219003</v>
      </c>
      <c r="Y2624" s="29">
        <f>LN(Data[[#This Row],[NVActual]]/Data[[#This Row],[MA'[n^2']
30d]])</f>
        <v>-1.3375283237125308</v>
      </c>
      <c r="Z2624" s="29">
        <f>LN(Data[[#This Row],[NVActual]]/Data[[#This Row],[MA'[n*ln(n)']
30d]])</f>
        <v>7.4754583639645942</v>
      </c>
      <c r="AA2624" s="29">
        <f>LN(Data[[#This Row],[NVActual]]/Data[[#This Row],[MA'[n^1.5']]])</f>
        <v>4.2804258168679841</v>
      </c>
      <c r="AB2624" s="29">
        <f>LN(Data[[#This Row],[NVActual]]/Data[[#This Row],[Metcalfe
(n^2)]])</f>
        <v>-1.078512876569653</v>
      </c>
      <c r="AC2624" s="26">
        <f>1+Data[[#This Row],[MA'[NVMetcalfe calc']]]/((Data[[#This Row],[NVM_norm
(scaled)]]-Data[[#This Row],[NV_fund.]])/2)</f>
        <v>-282756629.72355127</v>
      </c>
    </row>
    <row r="2625" spans="1:29" x14ac:dyDescent="0.2">
      <c r="A2625" s="23">
        <v>41551</v>
      </c>
      <c r="B2625" s="24">
        <v>1481668234.7907801</v>
      </c>
      <c r="C2625" s="24">
        <f t="shared" si="321"/>
        <v>1511346941.2160199</v>
      </c>
      <c r="D2625" s="25">
        <f>LN(Data[[#This Row],[NVActual]])</f>
        <v>21.116434475595092</v>
      </c>
      <c r="E2625" s="26">
        <v>76881</v>
      </c>
      <c r="F2625" s="40">
        <f>Data[[#This Row],[DAA 
(n)]]^2</f>
        <v>5910688161</v>
      </c>
      <c r="G2625" s="41">
        <f t="shared" si="322"/>
        <v>5591578392.9666662</v>
      </c>
      <c r="H2625" s="28">
        <f>LN(Data[[#This Row],[Metcalfe
(n^2)]])</f>
        <v>22.500028101687317</v>
      </c>
      <c r="I2625" s="42">
        <f t="shared" si="323"/>
        <v>22.403230309553539</v>
      </c>
      <c r="J2625" s="40">
        <f>Data[[#This Row],[DAA 
(n)]]*LN(Data[[#This Row],[DAA 
(n)]])</f>
        <v>864912.33024291135</v>
      </c>
      <c r="K2625" s="40">
        <f t="shared" si="324"/>
        <v>830615.81493009732</v>
      </c>
      <c r="L2625" s="29">
        <f>LN(Data[[#This Row],[MA'[n*ln(n)']
30d]])</f>
        <v>13.62992265036605</v>
      </c>
      <c r="M2625" s="43">
        <f t="shared" si="325"/>
        <v>13.61635945747266</v>
      </c>
      <c r="N2625" s="40">
        <f>Data[[#This Row],[DAA 
(n)]]^1.5</f>
        <v>21317120.267659023</v>
      </c>
      <c r="O2625" s="40">
        <f t="shared" si="326"/>
        <v>20291906.532168243</v>
      </c>
      <c r="P2625" s="43">
        <f>LN(Data[[#This Row],[MA'[n^1.5']]])</f>
        <v>16.825732671516192</v>
      </c>
      <c r="Q2625" s="43">
        <f t="shared" si="327"/>
        <v>16.806710117704288</v>
      </c>
      <c r="R2625" s="30">
        <f>$O$1+$O$2*Data[[#This Row],[MA'[ln(n^2)']]]</f>
        <v>22.403230309553539</v>
      </c>
      <c r="S2625" s="30">
        <f>$Q$1+$Q$2*Data[[#This Row],[MA'[ln(n*ln(n))']]]</f>
        <v>18.986993104829889</v>
      </c>
      <c r="T2625" s="31">
        <f>$O$3*Data[[#This Row],[Metcalfe
(n^2)]]</f>
        <v>3073557843.7200003</v>
      </c>
      <c r="U2625" s="31">
        <f t="shared" si="328"/>
        <v>2907620764.3426671</v>
      </c>
      <c r="V2625" s="30">
        <f>LN(Data[[#This Row],[MA'[NVA']
30d]]/Data[[#This Row],[MA'[NVMetcalfe calc']]])</f>
        <v>-0.65433387273652954</v>
      </c>
      <c r="W2625" s="30">
        <f>$Q$3+Data[[#This Row],[NVM
(scaled)]]/((Data[[#This Row],[Upper Bound]]-Data[[#This Row],[Lower Bound]])/2)</f>
        <v>0.20692714321372152</v>
      </c>
      <c r="X2625" s="30">
        <f>(Data[[#This Row],[Upper Bound]]+Data[[#This Row],[Lower Bound]])/2</f>
        <v>20.695111707191714</v>
      </c>
      <c r="Y2625" s="32">
        <f>LN(Data[[#This Row],[NVActual]]/Data[[#This Row],[MA'[n^2']
30d]])</f>
        <v>-1.3280929687635872</v>
      </c>
      <c r="Z2625" s="32">
        <f>LN(Data[[#This Row],[NVActual]]/Data[[#This Row],[MA'[n*ln(n)']
30d]])</f>
        <v>7.4865118252290417</v>
      </c>
      <c r="AA2625" s="32">
        <f>LN(Data[[#This Row],[NVActual]]/Data[[#This Row],[MA'[n^1.5']]])</f>
        <v>4.2907018040788989</v>
      </c>
      <c r="AB2625" s="32">
        <f>LN(Data[[#This Row],[NVActual]]/Data[[#This Row],[Metcalfe
(n^2)]])</f>
        <v>-1.3835936260922266</v>
      </c>
      <c r="AC2625" s="34">
        <f>1+Data[[#This Row],[MA'[NVMetcalfe calc']]]/((Data[[#This Row],[NVM_norm
(scaled)]]-Data[[#This Row],[NV_fund.]])/2)</f>
        <v>-283833908.76034069</v>
      </c>
    </row>
    <row r="2626" spans="1:29" x14ac:dyDescent="0.2">
      <c r="A2626" s="23">
        <v>41550</v>
      </c>
      <c r="B2626" s="24">
        <v>1464271258.19677</v>
      </c>
      <c r="C2626" s="24">
        <f t="shared" si="321"/>
        <v>1512670769.4390473</v>
      </c>
      <c r="D2626" s="25">
        <f>LN(Data[[#This Row],[NVActual]])</f>
        <v>21.104623520975796</v>
      </c>
      <c r="E2626" s="26">
        <v>90980</v>
      </c>
      <c r="F2626" s="40">
        <f>Data[[#This Row],[DAA 
(n)]]^2</f>
        <v>8277360400</v>
      </c>
      <c r="G2626" s="41">
        <f t="shared" si="322"/>
        <v>5585980786.3000002</v>
      </c>
      <c r="H2626" s="28">
        <f>LN(Data[[#This Row],[Metcalfe
(n^2)]])</f>
        <v>22.836789962247991</v>
      </c>
      <c r="I2626" s="42">
        <f t="shared" si="323"/>
        <v>22.402269564869265</v>
      </c>
      <c r="J2626" s="40">
        <f>Data[[#This Row],[DAA 
(n)]]*LN(Data[[#This Row],[DAA 
(n)]])</f>
        <v>1038845.5753826611</v>
      </c>
      <c r="K2626" s="40">
        <f t="shared" si="324"/>
        <v>830166.91131844011</v>
      </c>
      <c r="L2626" s="29">
        <f>LN(Data[[#This Row],[MA'[n*ln(n)']
30d]])</f>
        <v>13.629382057529318</v>
      </c>
      <c r="M2626" s="43">
        <f t="shared" si="325"/>
        <v>13.616782558057084</v>
      </c>
      <c r="N2626" s="40">
        <f>Data[[#This Row],[DAA 
(n)]]^1.5</f>
        <v>27442198.330163002</v>
      </c>
      <c r="O2626" s="40">
        <f t="shared" si="326"/>
        <v>20276711.129048076</v>
      </c>
      <c r="P2626" s="43">
        <f>LN(Data[[#This Row],[MA'[n^1.5']]])</f>
        <v>16.824983550411911</v>
      </c>
      <c r="Q2626" s="43">
        <f t="shared" si="327"/>
        <v>16.807316204405076</v>
      </c>
      <c r="R2626" s="30">
        <f>$O$1+$O$2*Data[[#This Row],[MA'[ln(n^2)']]]</f>
        <v>22.402269564869265</v>
      </c>
      <c r="S2626" s="30">
        <f>$Q$1+$Q$2*Data[[#This Row],[MA'[ln(n*ln(n))']]]</f>
        <v>18.987691220794186</v>
      </c>
      <c r="T2626" s="31">
        <f>$O$3*Data[[#This Row],[Metcalfe
(n^2)]]</f>
        <v>4304227408</v>
      </c>
      <c r="U2626" s="31">
        <f t="shared" si="328"/>
        <v>2904710008.8760004</v>
      </c>
      <c r="V2626" s="30">
        <f>LN(Data[[#This Row],[MA'[NVA']
30d]]/Data[[#This Row],[MA'[NVMetcalfe calc']]])</f>
        <v>-0.65245675052973717</v>
      </c>
      <c r="W2626" s="30">
        <f>$Q$3+Data[[#This Row],[NVM
(scaled)]]/((Data[[#This Row],[Upper Bound]]-Data[[#This Row],[Lower Bound]])/2)</f>
        <v>0.20784051511843638</v>
      </c>
      <c r="X2626" s="30">
        <f>(Data[[#This Row],[Upper Bound]]+Data[[#This Row],[Lower Bound]])/2</f>
        <v>20.694980392831724</v>
      </c>
      <c r="Y2626" s="29">
        <f>LN(Data[[#This Row],[NVActual]]/Data[[#This Row],[MA'[n^2']
30d]])</f>
        <v>-1.3389023438707857</v>
      </c>
      <c r="Z2626" s="29">
        <f>LN(Data[[#This Row],[NVActual]]/Data[[#This Row],[MA'[n*ln(n)']
30d]])</f>
        <v>7.4752414634464781</v>
      </c>
      <c r="AA2626" s="29">
        <f>LN(Data[[#This Row],[NVActual]]/Data[[#This Row],[MA'[n^1.5']]])</f>
        <v>4.2796399705638839</v>
      </c>
      <c r="AB2626" s="29">
        <f>LN(Data[[#This Row],[NVActual]]/Data[[#This Row],[Metcalfe
(n^2)]])</f>
        <v>-1.7321664412721944</v>
      </c>
      <c r="AC2626" s="26">
        <f>1+Data[[#This Row],[MA'[NVMetcalfe calc']]]/((Data[[#This Row],[NVM_norm
(scaled)]]-Data[[#This Row],[NV_fund.]])/2)</f>
        <v>-283564227.70289063</v>
      </c>
    </row>
    <row r="2627" spans="1:29" x14ac:dyDescent="0.2">
      <c r="A2627" s="23">
        <v>41549</v>
      </c>
      <c r="B2627" s="24">
        <v>1294843139.2480199</v>
      </c>
      <c r="C2627" s="24">
        <f t="shared" si="321"/>
        <v>1517985968.6092484</v>
      </c>
      <c r="D2627" s="25">
        <f>LN(Data[[#This Row],[NVActual]])</f>
        <v>20.981655396767518</v>
      </c>
      <c r="E2627" s="26">
        <v>104703</v>
      </c>
      <c r="F2627" s="40">
        <f>Data[[#This Row],[DAA 
(n)]]^2</f>
        <v>10962718209</v>
      </c>
      <c r="G2627" s="41">
        <f t="shared" si="322"/>
        <v>5484992055.666667</v>
      </c>
      <c r="H2627" s="28">
        <f>LN(Data[[#This Row],[Metcalfe
(n^2)]])</f>
        <v>23.11776609948652</v>
      </c>
      <c r="I2627" s="42">
        <f t="shared" si="323"/>
        <v>22.387078413889657</v>
      </c>
      <c r="J2627" s="40">
        <f>Data[[#This Row],[DAA 
(n)]]*LN(Data[[#This Row],[DAA 
(n)]])</f>
        <v>1210249.7319572684</v>
      </c>
      <c r="K2627" s="40">
        <f t="shared" si="324"/>
        <v>822560.49274921464</v>
      </c>
      <c r="L2627" s="29">
        <f>LN(Data[[#This Row],[MA'[n*ln(n)']
30d]])</f>
        <v>13.620177306332645</v>
      </c>
      <c r="M2627" s="43">
        <f t="shared" si="325"/>
        <v>13.617158629968154</v>
      </c>
      <c r="N2627" s="40">
        <f>Data[[#This Row],[DAA 
(n)]]^1.5</f>
        <v>33879632.297841296</v>
      </c>
      <c r="O2627" s="40">
        <f t="shared" si="326"/>
        <v>20011884.448718969</v>
      </c>
      <c r="P2627" s="43">
        <f>LN(Data[[#This Row],[MA'[n^1.5']]])</f>
        <v>16.811836877473972</v>
      </c>
      <c r="Q2627" s="43">
        <f t="shared" si="327"/>
        <v>16.807858867427612</v>
      </c>
      <c r="R2627" s="30">
        <f>$O$1+$O$2*Data[[#This Row],[MA'[ln(n^2)']]]</f>
        <v>22.387078413889657</v>
      </c>
      <c r="S2627" s="30">
        <f>$Q$1+$Q$2*Data[[#This Row],[MA'[ln(n*ln(n))']]]</f>
        <v>18.988311739447454</v>
      </c>
      <c r="T2627" s="31">
        <f>$O$3*Data[[#This Row],[Metcalfe
(n^2)]]</f>
        <v>5700613468.6800003</v>
      </c>
      <c r="U2627" s="31">
        <f t="shared" si="328"/>
        <v>2852195868.9466662</v>
      </c>
      <c r="V2627" s="30">
        <f>LN(Data[[#This Row],[MA'[NVA']
30d]]/Data[[#This Row],[MA'[NVMetcalfe calc']]])</f>
        <v>-0.6307047423548241</v>
      </c>
      <c r="W2627" s="30">
        <f>$Q$3+Data[[#This Row],[NVM
(scaled)]]/((Data[[#This Row],[Upper Bound]]-Data[[#This Row],[Lower Bound]])/2)</f>
        <v>0.21886258294954375</v>
      </c>
      <c r="X2627" s="30">
        <f>(Data[[#This Row],[Upper Bound]]+Data[[#This Row],[Lower Bound]])/2</f>
        <v>20.687695076668554</v>
      </c>
      <c r="Y2627" s="32">
        <f>LN(Data[[#This Row],[NVActual]]/Data[[#This Row],[MA'[n^2']
30d]])</f>
        <v>-1.4436260855306844</v>
      </c>
      <c r="Z2627" s="32">
        <f>LN(Data[[#This Row],[NVActual]]/Data[[#This Row],[MA'[n*ln(n)']
30d]])</f>
        <v>7.3614780904348738</v>
      </c>
      <c r="AA2627" s="32">
        <f>LN(Data[[#This Row],[NVActual]]/Data[[#This Row],[MA'[n^1.5']]])</f>
        <v>4.1698185192935462</v>
      </c>
      <c r="AB2627" s="32">
        <f>LN(Data[[#This Row],[NVActual]]/Data[[#This Row],[Metcalfe
(n^2)]])</f>
        <v>-2.1361107027190016</v>
      </c>
      <c r="AC2627" s="34">
        <f>1+Data[[#This Row],[MA'[NVMetcalfe calc']]]/((Data[[#This Row],[NVM_norm
(scaled)]]-Data[[#This Row],[NV_fund.]])/2)</f>
        <v>-278686716.45903248</v>
      </c>
    </row>
    <row r="2628" spans="1:29" x14ac:dyDescent="0.2">
      <c r="A2628" s="23">
        <v>41548</v>
      </c>
      <c r="B2628" s="24">
        <v>1577982254.47475</v>
      </c>
      <c r="C2628" s="24">
        <f t="shared" si="321"/>
        <v>1527729021.1152411</v>
      </c>
      <c r="D2628" s="25">
        <f>LN(Data[[#This Row],[NVActual]])</f>
        <v>21.179412813726856</v>
      </c>
      <c r="E2628" s="26">
        <v>91102</v>
      </c>
      <c r="F2628" s="40">
        <f>Data[[#This Row],[DAA 
(n)]]^2</f>
        <v>8299574404</v>
      </c>
      <c r="G2628" s="41">
        <f t="shared" si="322"/>
        <v>5254985870.166667</v>
      </c>
      <c r="H2628" s="28">
        <f>LN(Data[[#This Row],[Metcalfe
(n^2)]])</f>
        <v>22.839470073807767</v>
      </c>
      <c r="I2628" s="42">
        <f t="shared" si="323"/>
        <v>22.353988624573983</v>
      </c>
      <c r="J2628" s="40">
        <f>Data[[#This Row],[DAA 
(n)]]*LN(Data[[#This Row],[DAA 
(n)]])</f>
        <v>1040360.7013320177</v>
      </c>
      <c r="K2628" s="40">
        <f t="shared" si="324"/>
        <v>805722.2994490891</v>
      </c>
      <c r="L2628" s="29">
        <f>LN(Data[[#This Row],[MA'[n*ln(n)']
30d]])</f>
        <v>13.599494420494223</v>
      </c>
      <c r="M2628" s="43">
        <f t="shared" si="325"/>
        <v>13.617670602875258</v>
      </c>
      <c r="N2628" s="40">
        <f>Data[[#This Row],[DAA 
(n)]]^1.5</f>
        <v>27497414.921283174</v>
      </c>
      <c r="O2628" s="40">
        <f t="shared" si="326"/>
        <v>19418948.086529955</v>
      </c>
      <c r="P2628" s="43">
        <f>LN(Data[[#This Row],[MA'[n^1.5']]])</f>
        <v>16.781759852858332</v>
      </c>
      <c r="Q2628" s="43">
        <f t="shared" si="327"/>
        <v>16.808616242719868</v>
      </c>
      <c r="R2628" s="30">
        <f>$O$1+$O$2*Data[[#This Row],[MA'[ln(n^2)']]]</f>
        <v>22.353988624573983</v>
      </c>
      <c r="S2628" s="30">
        <f>$Q$1+$Q$2*Data[[#This Row],[MA'[ln(n*ln(n))']]]</f>
        <v>18.989156494744172</v>
      </c>
      <c r="T2628" s="31">
        <f>$O$3*Data[[#This Row],[Metcalfe
(n^2)]]</f>
        <v>4315778690.0799999</v>
      </c>
      <c r="U2628" s="31">
        <f t="shared" si="328"/>
        <v>2732592652.4866667</v>
      </c>
      <c r="V2628" s="30">
        <f>LN(Data[[#This Row],[MA'[NVA']
30d]]/Data[[#This Row],[MA'[NVMetcalfe calc']]])</f>
        <v>-0.58146851526733268</v>
      </c>
      <c r="W2628" s="30">
        <f>$Q$3+Data[[#This Row],[NVM
(scaled)]]/((Data[[#This Row],[Upper Bound]]-Data[[#This Row],[Lower Bound]])/2)</f>
        <v>0.24438482941688822</v>
      </c>
      <c r="X2628" s="30">
        <f>(Data[[#This Row],[Upper Bound]]+Data[[#This Row],[Lower Bound]])/2</f>
        <v>20.671572559659076</v>
      </c>
      <c r="Y2628" s="29">
        <f>LN(Data[[#This Row],[NVActual]]/Data[[#This Row],[MA'[n^2']
30d]])</f>
        <v>-1.2030303387088264</v>
      </c>
      <c r="Z2628" s="29">
        <f>LN(Data[[#This Row],[NVActual]]/Data[[#This Row],[MA'[n*ln(n)']
30d]])</f>
        <v>7.5799183932326333</v>
      </c>
      <c r="AA2628" s="29">
        <f>LN(Data[[#This Row],[NVActual]]/Data[[#This Row],[MA'[n^1.5']]])</f>
        <v>4.3976529608685224</v>
      </c>
      <c r="AB2628" s="29">
        <f>LN(Data[[#This Row],[NVActual]]/Data[[#This Row],[Metcalfe
(n^2)]])</f>
        <v>-1.6600572600809109</v>
      </c>
      <c r="AC2628" s="26">
        <f>1+Data[[#This Row],[MA'[NVMetcalfe calc']]]/((Data[[#This Row],[NVM_norm
(scaled)]]-Data[[#This Row],[NV_fund.]])/2)</f>
        <v>-267544674.12344819</v>
      </c>
    </row>
    <row r="2629" spans="1:29" x14ac:dyDescent="0.2">
      <c r="A2629" s="23">
        <v>41547</v>
      </c>
      <c r="B2629" s="24">
        <v>1586712555.2086101</v>
      </c>
      <c r="C2629" s="24">
        <f t="shared" si="321"/>
        <v>1527906794.0818496</v>
      </c>
      <c r="D2629" s="25">
        <f>LN(Data[[#This Row],[NVActual]])</f>
        <v>21.184930137453382</v>
      </c>
      <c r="E2629" s="26">
        <v>80461</v>
      </c>
      <c r="F2629" s="40">
        <f>Data[[#This Row],[DAA 
(n)]]^2</f>
        <v>6473972521</v>
      </c>
      <c r="G2629" s="41">
        <f t="shared" si="322"/>
        <v>5086796851.666667</v>
      </c>
      <c r="H2629" s="28">
        <f>LN(Data[[#This Row],[Metcalfe
(n^2)]])</f>
        <v>22.59105574792493</v>
      </c>
      <c r="I2629" s="42">
        <f t="shared" si="323"/>
        <v>22.322776998672097</v>
      </c>
      <c r="J2629" s="40">
        <f>Data[[#This Row],[DAA 
(n)]]*LN(Data[[#This Row],[DAA 
(n)]])</f>
        <v>908849.46826689388</v>
      </c>
      <c r="K2629" s="40">
        <f t="shared" si="324"/>
        <v>791867.27187353128</v>
      </c>
      <c r="L2629" s="29">
        <f>LN(Data[[#This Row],[MA'[n*ln(n)']
30d]])</f>
        <v>13.582149070734188</v>
      </c>
      <c r="M2629" s="43">
        <f t="shared" si="325"/>
        <v>13.618792635829477</v>
      </c>
      <c r="N2629" s="40">
        <f>Data[[#This Row],[DAA 
(n)]]^1.5</f>
        <v>22823284.229316849</v>
      </c>
      <c r="O2629" s="40">
        <f t="shared" si="326"/>
        <v>18956499.77409381</v>
      </c>
      <c r="P2629" s="43">
        <f>LN(Data[[#This Row],[MA'[n^1.5']]])</f>
        <v>16.757657426677426</v>
      </c>
      <c r="Q2629" s="43">
        <f t="shared" si="327"/>
        <v>16.810276157745459</v>
      </c>
      <c r="R2629" s="30">
        <f>$O$1+$O$2*Data[[#This Row],[MA'[ln(n^2)']]]</f>
        <v>22.322776998672097</v>
      </c>
      <c r="S2629" s="30">
        <f>$Q$1+$Q$2*Data[[#This Row],[MA'[ln(n*ln(n))']]]</f>
        <v>18.991007849118635</v>
      </c>
      <c r="T2629" s="31">
        <f>$O$3*Data[[#This Row],[Metcalfe
(n^2)]]</f>
        <v>3366465710.9200001</v>
      </c>
      <c r="U2629" s="31">
        <f t="shared" si="328"/>
        <v>2645134362.8666668</v>
      </c>
      <c r="V2629" s="30">
        <f>LN(Data[[#This Row],[MA'[NVA']
30d]]/Data[[#This Row],[MA'[NVMetcalfe calc']]])</f>
        <v>-0.54882317258911828</v>
      </c>
      <c r="W2629" s="30">
        <f>$Q$3+Data[[#This Row],[NVM
(scaled)]]/((Data[[#This Row],[Upper Bound]]-Data[[#This Row],[Lower Bound]])/2)</f>
        <v>0.26055150104701946</v>
      </c>
      <c r="X2629" s="30">
        <f>(Data[[#This Row],[Upper Bound]]+Data[[#This Row],[Lower Bound]])/2</f>
        <v>20.656892423895364</v>
      </c>
      <c r="Y2629" s="32">
        <f>LN(Data[[#This Row],[NVActual]]/Data[[#This Row],[MA'[n^2']
30d]])</f>
        <v>-1.1649840297351166</v>
      </c>
      <c r="Z2629" s="32">
        <f>LN(Data[[#This Row],[NVActual]]/Data[[#This Row],[MA'[n*ln(n)']
30d]])</f>
        <v>7.6027810667191913</v>
      </c>
      <c r="AA2629" s="32">
        <f>LN(Data[[#This Row],[NVActual]]/Data[[#This Row],[MA'[n^1.5']]])</f>
        <v>4.4272727107759531</v>
      </c>
      <c r="AB2629" s="32">
        <f>LN(Data[[#This Row],[NVActual]]/Data[[#This Row],[Metcalfe
(n^2)]])</f>
        <v>-1.406125610471548</v>
      </c>
      <c r="AC2629" s="34">
        <f>1+Data[[#This Row],[MA'[NVMetcalfe calc']]]/((Data[[#This Row],[NVM_norm
(scaled)]]-Data[[#This Row],[NV_fund.]])/2)</f>
        <v>-259373420.23003444</v>
      </c>
    </row>
    <row r="2630" spans="1:29" x14ac:dyDescent="0.2">
      <c r="A2630" s="23">
        <v>41546</v>
      </c>
      <c r="B2630" s="24">
        <v>1512627479.44099</v>
      </c>
      <c r="C2630" s="24">
        <f t="shared" si="321"/>
        <v>1528262947.7025158</v>
      </c>
      <c r="D2630" s="25">
        <f>LN(Data[[#This Row],[NVActual]])</f>
        <v>21.137114028245506</v>
      </c>
      <c r="E2630" s="26">
        <v>70490</v>
      </c>
      <c r="F2630" s="40">
        <f>Data[[#This Row],[DAA 
(n)]]^2</f>
        <v>4968840100</v>
      </c>
      <c r="G2630" s="41">
        <f t="shared" si="322"/>
        <v>5126859852.4333334</v>
      </c>
      <c r="H2630" s="28">
        <f>LN(Data[[#This Row],[Metcalfe
(n^2)]])</f>
        <v>22.326452269535842</v>
      </c>
      <c r="I2630" s="42">
        <f t="shared" si="323"/>
        <v>22.328453357330872</v>
      </c>
      <c r="J2630" s="40">
        <f>Data[[#This Row],[DAA 
(n)]]*LN(Data[[#This Row],[DAA 
(n)]])</f>
        <v>786895.81023979071</v>
      </c>
      <c r="K2630" s="40">
        <f t="shared" si="324"/>
        <v>794808.40776849422</v>
      </c>
      <c r="L2630" s="29">
        <f>LN(Data[[#This Row],[MA'[n*ln(n)']
30d]])</f>
        <v>13.585856368074525</v>
      </c>
      <c r="M2630" s="43">
        <f t="shared" si="325"/>
        <v>13.620793436436271</v>
      </c>
      <c r="N2630" s="40">
        <f>Data[[#This Row],[DAA 
(n)]]^1.5</f>
        <v>18715061.812588241</v>
      </c>
      <c r="O2630" s="40">
        <f t="shared" si="326"/>
        <v>19060142.30045893</v>
      </c>
      <c r="P2630" s="43">
        <f>LN(Data[[#This Row],[MA'[n^1.5']]])</f>
        <v>16.763109922083704</v>
      </c>
      <c r="Q2630" s="43">
        <f t="shared" si="327"/>
        <v>16.813130652182469</v>
      </c>
      <c r="R2630" s="30">
        <f>$O$1+$O$2*Data[[#This Row],[MA'[ln(n^2)']]]</f>
        <v>22.328453357330872</v>
      </c>
      <c r="S2630" s="30">
        <f>$Q$1+$Q$2*Data[[#This Row],[MA'[ln(n*ln(n))']]]</f>
        <v>18.994309170119845</v>
      </c>
      <c r="T2630" s="31">
        <f>$O$3*Data[[#This Row],[Metcalfe
(n^2)]]</f>
        <v>2583796852</v>
      </c>
      <c r="U2630" s="31">
        <f t="shared" si="328"/>
        <v>2665967123.2653337</v>
      </c>
      <c r="V2630" s="30">
        <f>LN(Data[[#This Row],[MA'[NVA']
30d]]/Data[[#This Row],[MA'[NVMetcalfe calc']]])</f>
        <v>-0.5564351276900702</v>
      </c>
      <c r="W2630" s="30">
        <f>$Q$3+Data[[#This Row],[NVM
(scaled)]]/((Data[[#This Row],[Upper Bound]]-Data[[#This Row],[Lower Bound]])/2)</f>
        <v>0.25622011739958866</v>
      </c>
      <c r="X2630" s="30">
        <f>(Data[[#This Row],[Upper Bound]]+Data[[#This Row],[Lower Bound]])/2</f>
        <v>20.66138126372536</v>
      </c>
      <c r="Y2630" s="29">
        <f>LN(Data[[#This Row],[NVActual]]/Data[[#This Row],[MA'[n^2']
30d]])</f>
        <v>-1.2206451659295823</v>
      </c>
      <c r="Z2630" s="29">
        <f>LN(Data[[#This Row],[NVActual]]/Data[[#This Row],[MA'[n*ln(n)']
30d]])</f>
        <v>7.5512576601709824</v>
      </c>
      <c r="AA2630" s="29">
        <f>LN(Data[[#This Row],[NVActual]]/Data[[#This Row],[MA'[n^1.5']]])</f>
        <v>4.3740041061618022</v>
      </c>
      <c r="AB2630" s="29">
        <f>LN(Data[[#This Row],[NVActual]]/Data[[#This Row],[Metcalfe
(n^2)]])</f>
        <v>-1.1893382412903355</v>
      </c>
      <c r="AC2630" s="26">
        <f>1+Data[[#This Row],[MA'[NVMetcalfe calc']]]/((Data[[#This Row],[NVM_norm
(scaled)]]-Data[[#This Row],[NV_fund.]])/2)</f>
        <v>-261303215.78399268</v>
      </c>
    </row>
    <row r="2631" spans="1:29" x14ac:dyDescent="0.2">
      <c r="A2631" s="23">
        <v>41545</v>
      </c>
      <c r="B2631" s="24">
        <v>1625875520.42963</v>
      </c>
      <c r="C2631" s="24">
        <f t="shared" si="321"/>
        <v>1528511472.2888718</v>
      </c>
      <c r="D2631" s="25">
        <f>LN(Data[[#This Row],[NVActual]])</f>
        <v>21.20931228944016</v>
      </c>
      <c r="E2631" s="26">
        <v>68961</v>
      </c>
      <c r="F2631" s="40">
        <f>Data[[#This Row],[DAA 
(n)]]^2</f>
        <v>4755619521</v>
      </c>
      <c r="G2631" s="41">
        <f t="shared" si="322"/>
        <v>5223701105.6333332</v>
      </c>
      <c r="H2631" s="28">
        <f>LN(Data[[#This Row],[Metcalfe
(n^2)]])</f>
        <v>22.282592812785055</v>
      </c>
      <c r="I2631" s="42">
        <f t="shared" si="323"/>
        <v>22.343799678240703</v>
      </c>
      <c r="J2631" s="40">
        <f>Data[[#This Row],[DAA 
(n)]]*LN(Data[[#This Row],[DAA 
(n)]])</f>
        <v>768314.94148123509</v>
      </c>
      <c r="K2631" s="40">
        <f t="shared" si="324"/>
        <v>802278.76746978809</v>
      </c>
      <c r="L2631" s="29">
        <f>LN(Data[[#This Row],[MA'[n*ln(n)']
30d]])</f>
        <v>13.595211416814449</v>
      </c>
      <c r="M2631" s="43">
        <f t="shared" si="325"/>
        <v>13.623097612354828</v>
      </c>
      <c r="N2631" s="40">
        <f>Data[[#This Row],[DAA 
(n)]]^1.5</f>
        <v>18109452.719165247</v>
      </c>
      <c r="O2631" s="40">
        <f t="shared" si="326"/>
        <v>19317413.634023819</v>
      </c>
      <c r="P2631" s="43">
        <f>LN(Data[[#This Row],[MA'[n^1.5']]])</f>
        <v>16.776517507912732</v>
      </c>
      <c r="Q2631" s="43">
        <f t="shared" si="327"/>
        <v>16.816461453642216</v>
      </c>
      <c r="R2631" s="30">
        <f>$O$1+$O$2*Data[[#This Row],[MA'[ln(n^2)']]]</f>
        <v>22.343799678240703</v>
      </c>
      <c r="S2631" s="30">
        <f>$Q$1+$Q$2*Data[[#This Row],[MA'[ln(n*ln(n))']]]</f>
        <v>18.998111060385465</v>
      </c>
      <c r="T2631" s="31">
        <f>$O$3*Data[[#This Row],[Metcalfe
(n^2)]]</f>
        <v>2472922150.9200001</v>
      </c>
      <c r="U2631" s="31">
        <f t="shared" si="328"/>
        <v>2716324574.9293337</v>
      </c>
      <c r="V2631" s="30">
        <f>LN(Data[[#This Row],[MA'[NVA']
30d]]/Data[[#This Row],[MA'[NVMetcalfe calc']]])</f>
        <v>-0.57498533940973262</v>
      </c>
      <c r="W2631" s="30">
        <f>$Q$3+Data[[#This Row],[NVM
(scaled)]]/((Data[[#This Row],[Upper Bound]]-Data[[#This Row],[Lower Bound]])/2)</f>
        <v>0.24628281344464836</v>
      </c>
      <c r="X2631" s="30">
        <f>(Data[[#This Row],[Upper Bound]]+Data[[#This Row],[Lower Bound]])/2</f>
        <v>20.670955369313084</v>
      </c>
      <c r="Y2631" s="32">
        <f>LN(Data[[#This Row],[NVActual]]/Data[[#This Row],[MA'[n^2']
30d]])</f>
        <v>-1.1671597222296737</v>
      </c>
      <c r="Z2631" s="32">
        <f>LN(Data[[#This Row],[NVActual]]/Data[[#This Row],[MA'[n*ln(n)']
30d]])</f>
        <v>7.61410087262571</v>
      </c>
      <c r="AA2631" s="32">
        <f>LN(Data[[#This Row],[NVActual]]/Data[[#This Row],[MA'[n^1.5']]])</f>
        <v>4.4327947815274271</v>
      </c>
      <c r="AB2631" s="32">
        <f>LN(Data[[#This Row],[NVActual]]/Data[[#This Row],[Metcalfe
(n^2)]])</f>
        <v>-1.0732805233448952</v>
      </c>
      <c r="AC2631" s="34">
        <f>1+Data[[#This Row],[MA'[NVMetcalfe calc']]]/((Data[[#This Row],[NVM_norm
(scaled)]]-Data[[#This Row],[NV_fund.]])/2)</f>
        <v>-265984637.67650858</v>
      </c>
    </row>
    <row r="2632" spans="1:29" x14ac:dyDescent="0.2">
      <c r="A2632" s="23">
        <v>41544</v>
      </c>
      <c r="B2632" s="24">
        <v>1580708237.1272099</v>
      </c>
      <c r="C2632" s="24">
        <f t="shared" si="321"/>
        <v>1522724201.3346589</v>
      </c>
      <c r="D2632" s="25">
        <f>LN(Data[[#This Row],[NVActual]])</f>
        <v>21.181138834896998</v>
      </c>
      <c r="E2632" s="26">
        <v>77735</v>
      </c>
      <c r="F2632" s="40">
        <f>Data[[#This Row],[DAA 
(n)]]^2</f>
        <v>6042730225</v>
      </c>
      <c r="G2632" s="41">
        <f t="shared" si="322"/>
        <v>5251532218.2666664</v>
      </c>
      <c r="H2632" s="28">
        <f>LN(Data[[#This Row],[Metcalfe
(n^2)]])</f>
        <v>22.522121770767683</v>
      </c>
      <c r="I2632" s="42">
        <f t="shared" si="323"/>
        <v>22.349191385414134</v>
      </c>
      <c r="J2632" s="40">
        <f>Data[[#This Row],[DAA 
(n)]]*LN(Data[[#This Row],[DAA 
(n)]])</f>
        <v>875378.56792531291</v>
      </c>
      <c r="K2632" s="40">
        <f t="shared" si="324"/>
        <v>804637.66280329099</v>
      </c>
      <c r="L2632" s="29">
        <f>LN(Data[[#This Row],[MA'[n*ln(n)']
30d]])</f>
        <v>13.598147346752651</v>
      </c>
      <c r="M2632" s="43">
        <f t="shared" si="325"/>
        <v>13.624955623784908</v>
      </c>
      <c r="N2632" s="40">
        <f>Data[[#This Row],[DAA 
(n)]]^1.5</f>
        <v>21673293.105579857</v>
      </c>
      <c r="O2632" s="40">
        <f t="shared" si="326"/>
        <v>19395271.418006577</v>
      </c>
      <c r="P2632" s="43">
        <f>LN(Data[[#This Row],[MA'[n^1.5']]])</f>
        <v>16.780539852983942</v>
      </c>
      <c r="Q2632" s="43">
        <f t="shared" si="327"/>
        <v>16.819153254974015</v>
      </c>
      <c r="R2632" s="30">
        <f>$O$1+$O$2*Data[[#This Row],[MA'[ln(n^2)']]]</f>
        <v>22.349191385414134</v>
      </c>
      <c r="S2632" s="30">
        <f>$Q$1+$Q$2*Data[[#This Row],[MA'[ln(n*ln(n))']]]</f>
        <v>19.001176779245096</v>
      </c>
      <c r="T2632" s="31">
        <f>$O$3*Data[[#This Row],[Metcalfe
(n^2)]]</f>
        <v>3142219717</v>
      </c>
      <c r="U2632" s="31">
        <f t="shared" si="328"/>
        <v>2730796753.4986668</v>
      </c>
      <c r="V2632" s="30">
        <f>LN(Data[[#This Row],[MA'[NVA']
30d]]/Data[[#This Row],[MA'[NVMetcalfe calc']]])</f>
        <v>-0.58409244927831838</v>
      </c>
      <c r="W2632" s="30">
        <f>$Q$3+Data[[#This Row],[NVM
(scaled)]]/((Data[[#This Row],[Upper Bound]]-Data[[#This Row],[Lower Bound]])/2)</f>
        <v>0.24108130161554725</v>
      </c>
      <c r="X2632" s="30">
        <f>(Data[[#This Row],[Upper Bound]]+Data[[#This Row],[Lower Bound]])/2</f>
        <v>20.675184082329615</v>
      </c>
      <c r="Y2632" s="29">
        <f>LN(Data[[#This Row],[NVActual]]/Data[[#This Row],[MA'[n^2']
30d]])</f>
        <v>-1.2006468871711093</v>
      </c>
      <c r="Z2632" s="29">
        <f>LN(Data[[#This Row],[NVActual]]/Data[[#This Row],[MA'[n*ln(n)']
30d]])</f>
        <v>7.5829914881443488</v>
      </c>
      <c r="AA2632" s="29">
        <f>LN(Data[[#This Row],[NVActual]]/Data[[#This Row],[MA'[n^1.5']]])</f>
        <v>4.400598981913058</v>
      </c>
      <c r="AB2632" s="29">
        <f>LN(Data[[#This Row],[NVActual]]/Data[[#This Row],[Metcalfe
(n^2)]])</f>
        <v>-1.3409829358706828</v>
      </c>
      <c r="AC2632" s="26">
        <f>1+Data[[#This Row],[MA'[NVMetcalfe calc']]]/((Data[[#This Row],[NVM_norm
(scaled)]]-Data[[#This Row],[NV_fund.]])/2)</f>
        <v>-267278360.35541248</v>
      </c>
    </row>
    <row r="2633" spans="1:29" x14ac:dyDescent="0.2">
      <c r="A2633" s="23">
        <v>41543</v>
      </c>
      <c r="B2633" s="24">
        <v>1544285884.9848599</v>
      </c>
      <c r="C2633" s="24">
        <f t="shared" si="321"/>
        <v>1518266106.196326</v>
      </c>
      <c r="D2633" s="25">
        <f>LN(Data[[#This Row],[NVActual]])</f>
        <v>21.157827430078196</v>
      </c>
      <c r="E2633" s="26">
        <v>77792</v>
      </c>
      <c r="F2633" s="40">
        <f>Data[[#This Row],[DAA 
(n)]]^2</f>
        <v>6051595264</v>
      </c>
      <c r="G2633" s="41">
        <f t="shared" si="322"/>
        <v>5288273970.2333336</v>
      </c>
      <c r="H2633" s="28">
        <f>LN(Data[[#This Row],[Metcalfe
(n^2)]])</f>
        <v>22.523587754231698</v>
      </c>
      <c r="I2633" s="42">
        <f t="shared" si="323"/>
        <v>22.354776534348808</v>
      </c>
      <c r="J2633" s="40">
        <f>Data[[#This Row],[DAA 
(n)]]*LN(Data[[#This Row],[DAA 
(n)]])</f>
        <v>876077.46928859618</v>
      </c>
      <c r="K2633" s="40">
        <f t="shared" si="324"/>
        <v>807423.59309101361</v>
      </c>
      <c r="L2633" s="29">
        <f>LN(Data[[#This Row],[MA'[n*ln(n)']
30d]])</f>
        <v>13.60160370804293</v>
      </c>
      <c r="M2633" s="43">
        <f t="shared" si="325"/>
        <v>13.62666927437915</v>
      </c>
      <c r="N2633" s="40">
        <f>Data[[#This Row],[DAA 
(n)]]^1.5</f>
        <v>21697135.72748917</v>
      </c>
      <c r="O2633" s="40">
        <f t="shared" si="326"/>
        <v>19492008.870331485</v>
      </c>
      <c r="P2633" s="43">
        <f>LN(Data[[#This Row],[MA'[n^1.5']]])</f>
        <v>16.785515138020923</v>
      </c>
      <c r="Q2633" s="43">
        <f t="shared" si="327"/>
        <v>16.8216482769277</v>
      </c>
      <c r="R2633" s="30">
        <f>$O$1+$O$2*Data[[#This Row],[MA'[ln(n^2)']]]</f>
        <v>22.354776534348808</v>
      </c>
      <c r="S2633" s="30">
        <f>$Q$1+$Q$2*Data[[#This Row],[MA'[ln(n*ln(n))']]]</f>
        <v>19.004004302725598</v>
      </c>
      <c r="T2633" s="31">
        <f>$O$3*Data[[#This Row],[Metcalfe
(n^2)]]</f>
        <v>3146829537.2800002</v>
      </c>
      <c r="U2633" s="31">
        <f t="shared" si="328"/>
        <v>2749902464.5213337</v>
      </c>
      <c r="V2633" s="30">
        <f>LN(Data[[#This Row],[MA'[NVA']
30d]]/Data[[#This Row],[MA'[NVMetcalfe calc']]])</f>
        <v>-0.5939964794680217</v>
      </c>
      <c r="W2633" s="30">
        <f>$Q$3+Data[[#This Row],[NVM
(scaled)]]/((Data[[#This Row],[Upper Bound]]-Data[[#This Row],[Lower Bound]])/2)</f>
        <v>0.23545696430086938</v>
      </c>
      <c r="X2633" s="30">
        <f>(Data[[#This Row],[Upper Bound]]+Data[[#This Row],[Lower Bound]])/2</f>
        <v>20.679390418537203</v>
      </c>
      <c r="Y2633" s="32">
        <f>LN(Data[[#This Row],[NVActual]]/Data[[#This Row],[MA'[n^2']
30d]])</f>
        <v>-1.2309303178775868</v>
      </c>
      <c r="Z2633" s="32">
        <f>LN(Data[[#This Row],[NVActual]]/Data[[#This Row],[MA'[n*ln(n)']
30d]])</f>
        <v>7.5562237220352655</v>
      </c>
      <c r="AA2633" s="32">
        <f>LN(Data[[#This Row],[NVActual]]/Data[[#This Row],[MA'[n^1.5']]])</f>
        <v>4.3723122920572735</v>
      </c>
      <c r="AB2633" s="32">
        <f>LN(Data[[#This Row],[NVActual]]/Data[[#This Row],[Metcalfe
(n^2)]])</f>
        <v>-1.3657603241535043</v>
      </c>
      <c r="AC2633" s="34">
        <f>1+Data[[#This Row],[MA'[NVMetcalfe calc']]]/((Data[[#This Row],[NVM_norm
(scaled)]]-Data[[#This Row],[NV_fund.]])/2)</f>
        <v>-269018920.49834865</v>
      </c>
    </row>
    <row r="2634" spans="1:29" x14ac:dyDescent="0.2">
      <c r="A2634" s="23">
        <v>41542</v>
      </c>
      <c r="B2634" s="24">
        <v>1479780777.7815399</v>
      </c>
      <c r="C2634" s="24">
        <f t="shared" si="321"/>
        <v>1515480739.0189309</v>
      </c>
      <c r="D2634" s="25">
        <f>LN(Data[[#This Row],[NVActual]])</f>
        <v>21.115159790630543</v>
      </c>
      <c r="E2634" s="26">
        <v>79801</v>
      </c>
      <c r="F2634" s="40">
        <f>Data[[#This Row],[DAA 
(n)]]^2</f>
        <v>6368199601</v>
      </c>
      <c r="G2634" s="41">
        <f t="shared" si="322"/>
        <v>5387907018.8999996</v>
      </c>
      <c r="H2634" s="28">
        <f>LN(Data[[#This Row],[Metcalfe
(n^2)]])</f>
        <v>22.57458262937541</v>
      </c>
      <c r="I2634" s="42">
        <f t="shared" si="323"/>
        <v>22.368156606285808</v>
      </c>
      <c r="J2634" s="40">
        <f>Data[[#This Row],[DAA 
(n)]]*LN(Data[[#This Row],[DAA 
(n)]])</f>
        <v>900737.13420339359</v>
      </c>
      <c r="K2634" s="40">
        <f t="shared" si="324"/>
        <v>814550.24229548173</v>
      </c>
      <c r="L2634" s="29">
        <f>LN(Data[[#This Row],[MA'[n*ln(n)']
30d]])</f>
        <v>13.610391389953582</v>
      </c>
      <c r="M2634" s="43">
        <f t="shared" si="325"/>
        <v>13.627971857500812</v>
      </c>
      <c r="N2634" s="40">
        <f>Data[[#This Row],[DAA 
(n)]]^1.5</f>
        <v>22543040.974087786</v>
      </c>
      <c r="O2634" s="40">
        <f t="shared" si="326"/>
        <v>19746067.207410865</v>
      </c>
      <c r="P2634" s="43">
        <f>LN(Data[[#This Row],[MA'[n^1.5']]])</f>
        <v>16.798464900743955</v>
      </c>
      <c r="Q2634" s="43">
        <f t="shared" si="327"/>
        <v>16.823573321771065</v>
      </c>
      <c r="R2634" s="30">
        <f>$O$1+$O$2*Data[[#This Row],[MA'[ln(n^2)']]]</f>
        <v>22.368156606285808</v>
      </c>
      <c r="S2634" s="30">
        <f>$Q$1+$Q$2*Data[[#This Row],[MA'[ln(n*ln(n))']]]</f>
        <v>19.006153564876339</v>
      </c>
      <c r="T2634" s="31">
        <f>$O$3*Data[[#This Row],[Metcalfe
(n^2)]]</f>
        <v>3311463792.52</v>
      </c>
      <c r="U2634" s="31">
        <f t="shared" si="328"/>
        <v>2801711649.8280005</v>
      </c>
      <c r="V2634" s="30">
        <f>LN(Data[[#This Row],[MA'[NVA']
30d]]/Data[[#This Row],[MA'[NVMetcalfe calc']]])</f>
        <v>-0.61449782581068368</v>
      </c>
      <c r="W2634" s="30">
        <f>$Q$3+Data[[#This Row],[NVM
(scaled)]]/((Data[[#This Row],[Upper Bound]]-Data[[#This Row],[Lower Bound]])/2)</f>
        <v>0.22444540754902781</v>
      </c>
      <c r="X2634" s="30">
        <f>(Data[[#This Row],[Upper Bound]]+Data[[#This Row],[Lower Bound]])/2</f>
        <v>20.687155085581075</v>
      </c>
      <c r="Y2634" s="29">
        <f>LN(Data[[#This Row],[NVActual]]/Data[[#This Row],[MA'[n^2']
30d]])</f>
        <v>-1.2922630476438133</v>
      </c>
      <c r="Z2634" s="29">
        <f>LN(Data[[#This Row],[NVActual]]/Data[[#This Row],[MA'[n*ln(n)']
30d]])</f>
        <v>7.5047684006769586</v>
      </c>
      <c r="AA2634" s="29">
        <f>LN(Data[[#This Row],[NVActual]]/Data[[#This Row],[MA'[n^1.5']]])</f>
        <v>4.3166948898865858</v>
      </c>
      <c r="AB2634" s="29">
        <f>LN(Data[[#This Row],[NVActual]]/Data[[#This Row],[Metcalfe
(n^2)]])</f>
        <v>-1.4594228387448682</v>
      </c>
      <c r="AC2634" s="26">
        <f>1+Data[[#This Row],[MA'[NVMetcalfe calc']]]/((Data[[#This Row],[NVM_norm
(scaled)]]-Data[[#This Row],[NV_fund.]])/2)</f>
        <v>-273835839.30767995</v>
      </c>
    </row>
    <row r="2635" spans="1:29" x14ac:dyDescent="0.2">
      <c r="A2635" s="23">
        <v>41541</v>
      </c>
      <c r="B2635" s="24">
        <v>1560732286.8164001</v>
      </c>
      <c r="C2635" s="24">
        <f t="shared" si="321"/>
        <v>1510441838.4455907</v>
      </c>
      <c r="D2635" s="25">
        <f>LN(Data[[#This Row],[NVActual]])</f>
        <v>21.168420962693176</v>
      </c>
      <c r="E2635" s="26">
        <v>78410</v>
      </c>
      <c r="F2635" s="40">
        <f>Data[[#This Row],[DAA 
(n)]]^2</f>
        <v>6148128100</v>
      </c>
      <c r="G2635" s="41">
        <f t="shared" si="322"/>
        <v>5365355240.5</v>
      </c>
      <c r="H2635" s="28">
        <f>LN(Data[[#This Row],[Metcalfe
(n^2)]])</f>
        <v>22.539413498449935</v>
      </c>
      <c r="I2635" s="42">
        <f t="shared" si="323"/>
        <v>22.36441269752121</v>
      </c>
      <c r="J2635" s="40">
        <f>Data[[#This Row],[DAA 
(n)]]*LN(Data[[#This Row],[DAA 
(n)]])</f>
        <v>883657.70620672975</v>
      </c>
      <c r="K2635" s="40">
        <f t="shared" si="324"/>
        <v>812769.34925603739</v>
      </c>
      <c r="L2635" s="29">
        <f>LN(Data[[#This Row],[MA'[n*ln(n)']
30d]])</f>
        <v>13.608202645026461</v>
      </c>
      <c r="M2635" s="43">
        <f t="shared" si="325"/>
        <v>13.628261929855602</v>
      </c>
      <c r="N2635" s="40">
        <f>Data[[#This Row],[DAA 
(n)]]^1.5</f>
        <v>21956200.133925743</v>
      </c>
      <c r="O2635" s="40">
        <f t="shared" si="326"/>
        <v>19685360.681182098</v>
      </c>
      <c r="P2635" s="43">
        <f>LN(Data[[#This Row],[MA'[n^1.5']]])</f>
        <v>16.795385804832812</v>
      </c>
      <c r="Q2635" s="43">
        <f t="shared" si="327"/>
        <v>16.824093506742596</v>
      </c>
      <c r="R2635" s="30">
        <f>$O$1+$O$2*Data[[#This Row],[MA'[ln(n^2)']]]</f>
        <v>22.36441269752121</v>
      </c>
      <c r="S2635" s="30">
        <f>$Q$1+$Q$2*Data[[#This Row],[MA'[ln(n*ln(n))']]]</f>
        <v>19.006632184261743</v>
      </c>
      <c r="T2635" s="31">
        <f>$O$3*Data[[#This Row],[Metcalfe
(n^2)]]</f>
        <v>3197026612</v>
      </c>
      <c r="U2635" s="31">
        <f t="shared" si="328"/>
        <v>2789984725.0599995</v>
      </c>
      <c r="V2635" s="30">
        <f>LN(Data[[#This Row],[MA'[NVA']
30d]]/Data[[#This Row],[MA'[NVMetcalfe calc']]])</f>
        <v>-0.61363390466189438</v>
      </c>
      <c r="W2635" s="30">
        <f>$Q$3+Data[[#This Row],[NVM
(scaled)]]/((Data[[#This Row],[Upper Bound]]-Data[[#This Row],[Lower Bound]])/2)</f>
        <v>0.22450028836683711</v>
      </c>
      <c r="X2635" s="30">
        <f>(Data[[#This Row],[Upper Bound]]+Data[[#This Row],[Lower Bound]])/2</f>
        <v>20.685522440891475</v>
      </c>
      <c r="Y2635" s="32">
        <f>LN(Data[[#This Row],[NVActual]]/Data[[#This Row],[MA'[n^2']
30d]])</f>
        <v>-1.2348074625892982</v>
      </c>
      <c r="Z2635" s="32">
        <f>LN(Data[[#This Row],[NVActual]]/Data[[#This Row],[MA'[n*ln(n)']
30d]])</f>
        <v>7.560218317666715</v>
      </c>
      <c r="AA2635" s="32">
        <f>LN(Data[[#This Row],[NVActual]]/Data[[#This Row],[MA'[n^1.5']]])</f>
        <v>4.3730351578603619</v>
      </c>
      <c r="AB2635" s="32">
        <f>LN(Data[[#This Row],[NVActual]]/Data[[#This Row],[Metcalfe
(n^2)]])</f>
        <v>-1.3709925357567603</v>
      </c>
      <c r="AC2635" s="34">
        <f>1+Data[[#This Row],[MA'[NVMetcalfe calc']]]/((Data[[#This Row],[NVM_norm
(scaled)]]-Data[[#This Row],[NV_fund.]])/2)</f>
        <v>-272712154.26402718</v>
      </c>
    </row>
    <row r="2636" spans="1:29" x14ac:dyDescent="0.2">
      <c r="A2636" s="23">
        <v>41540</v>
      </c>
      <c r="B2636" s="24">
        <v>1502864442.36953</v>
      </c>
      <c r="C2636" s="24">
        <f t="shared" ref="C2636:C2699" si="329">AVERAGE(B2636:B2665)</f>
        <v>1503706834.2382927</v>
      </c>
      <c r="D2636" s="25">
        <f>LN(Data[[#This Row],[NVActual]])</f>
        <v>21.130638752278859</v>
      </c>
      <c r="E2636" s="26">
        <v>80171</v>
      </c>
      <c r="F2636" s="40">
        <f>Data[[#This Row],[DAA 
(n)]]^2</f>
        <v>6427389241</v>
      </c>
      <c r="G2636" s="41">
        <f t="shared" ref="G2636:G2699" si="330">AVERAGE(F2636:F2665)</f>
        <v>5322001016.3666668</v>
      </c>
      <c r="H2636" s="28">
        <f>LN(Data[[#This Row],[Metcalfe
(n^2)]])</f>
        <v>22.583834264906059</v>
      </c>
      <c r="I2636" s="42">
        <f t="shared" ref="I2636:I2699" si="331">AVERAGE(H2636:H2665)</f>
        <v>22.356489888537499</v>
      </c>
      <c r="J2636" s="40">
        <f>Data[[#This Row],[DAA 
(n)]]*LN(Data[[#This Row],[DAA 
(n)]])</f>
        <v>905284.28842589189</v>
      </c>
      <c r="K2636" s="40">
        <f t="shared" ref="K2636:K2699" si="332">AVERAGE(J2636:J2665)</f>
        <v>809193.01897974045</v>
      </c>
      <c r="L2636" s="29">
        <f>LN(Data[[#This Row],[MA'[n*ln(n)']
30d]])</f>
        <v>13.603792757174427</v>
      </c>
      <c r="M2636" s="43">
        <f t="shared" ref="M2636:M2699" si="333">AVERAGE(L2636:L2665)</f>
        <v>13.628230621478217</v>
      </c>
      <c r="N2636" s="40">
        <f>Data[[#This Row],[DAA 
(n)]]^1.5</f>
        <v>22700004.908374164</v>
      </c>
      <c r="O2636" s="40">
        <f t="shared" ref="O2636:O2699" si="334">AVERAGE(N2636:N2665)</f>
        <v>19565861.988881398</v>
      </c>
      <c r="P2636" s="43">
        <f>LN(Data[[#This Row],[MA'[n^1.5']]])</f>
        <v>16.789296870355162</v>
      </c>
      <c r="Q2636" s="43">
        <f t="shared" ref="Q2636:Q2699" si="335">AVERAGE(P2636:P2665)</f>
        <v>16.824209882466509</v>
      </c>
      <c r="R2636" s="30">
        <f>$O$1+$O$2*Data[[#This Row],[MA'[ln(n^2)']]]</f>
        <v>22.356489888537499</v>
      </c>
      <c r="S2636" s="30">
        <f>$Q$1+$Q$2*Data[[#This Row],[MA'[ln(n*ln(n))']]]</f>
        <v>19.006580525439055</v>
      </c>
      <c r="T2636" s="31">
        <f>$O$3*Data[[#This Row],[Metcalfe
(n^2)]]</f>
        <v>3342242405.3200002</v>
      </c>
      <c r="U2636" s="31">
        <f t="shared" si="328"/>
        <v>2767440528.5106664</v>
      </c>
      <c r="V2636" s="30">
        <f>LN(Data[[#This Row],[MA'[NVA']
30d]]/Data[[#This Row],[MA'[NVMetcalfe calc']]])</f>
        <v>-0.60998961363958681</v>
      </c>
      <c r="W2636" s="30">
        <f>$Q$3+Data[[#This Row],[NVM
(scaled)]]/((Data[[#This Row],[Upper Bound]]-Data[[#This Row],[Lower Bound]])/2)</f>
        <v>0.22581724308183254</v>
      </c>
      <c r="X2636" s="30">
        <f>(Data[[#This Row],[Upper Bound]]+Data[[#This Row],[Lower Bound]])/2</f>
        <v>20.681535206988279</v>
      </c>
      <c r="Y2636" s="29">
        <f>LN(Data[[#This Row],[NVActual]]/Data[[#This Row],[MA'[n^2']
30d]])</f>
        <v>-1.2644764481976039</v>
      </c>
      <c r="Z2636" s="29">
        <f>LN(Data[[#This Row],[NVActual]]/Data[[#This Row],[MA'[n*ln(n)']
30d]])</f>
        <v>7.5268459951044306</v>
      </c>
      <c r="AA2636" s="29">
        <f>LN(Data[[#This Row],[NVActual]]/Data[[#This Row],[MA'[n^1.5']]])</f>
        <v>4.3413418819236957</v>
      </c>
      <c r="AB2636" s="29">
        <f>LN(Data[[#This Row],[NVActual]]/Data[[#This Row],[Metcalfe
(n^2)]])</f>
        <v>-1.4531955126272016</v>
      </c>
      <c r="AC2636" s="26">
        <f>1+Data[[#This Row],[MA'[NVMetcalfe calc']]]/((Data[[#This Row],[NVM_norm
(scaled)]]-Data[[#This Row],[NV_fund.]])/2)</f>
        <v>-270578673.71518129</v>
      </c>
    </row>
    <row r="2637" spans="1:29" x14ac:dyDescent="0.2">
      <c r="A2637" s="23">
        <v>41539</v>
      </c>
      <c r="B2637" s="24">
        <v>1487161143.2147801</v>
      </c>
      <c r="C2637" s="24">
        <f t="shared" si="329"/>
        <v>1498894155.3812642</v>
      </c>
      <c r="D2637" s="25">
        <f>LN(Data[[#This Row],[NVActual]])</f>
        <v>21.12013486655222</v>
      </c>
      <c r="E2637" s="26">
        <v>64347</v>
      </c>
      <c r="F2637" s="40">
        <f>Data[[#This Row],[DAA 
(n)]]^2</f>
        <v>4140536409</v>
      </c>
      <c r="G2637" s="41">
        <f t="shared" si="330"/>
        <v>5243682847.1333332</v>
      </c>
      <c r="H2637" s="28">
        <f>LN(Data[[#This Row],[Metcalfe
(n^2)]])</f>
        <v>22.144091183781811</v>
      </c>
      <c r="I2637" s="42">
        <f t="shared" si="331"/>
        <v>22.341323222858573</v>
      </c>
      <c r="J2637" s="40">
        <f>Data[[#This Row],[DAA 
(n)]]*LN(Data[[#This Row],[DAA 
(n)]])</f>
        <v>712452.91770140408</v>
      </c>
      <c r="K2637" s="40">
        <f t="shared" si="332"/>
        <v>802568.59437188762</v>
      </c>
      <c r="L2637" s="29">
        <f>LN(Data[[#This Row],[MA'[n*ln(n)']
30d]])</f>
        <v>13.595572606186275</v>
      </c>
      <c r="M2637" s="43">
        <f t="shared" si="333"/>
        <v>13.628240426536987</v>
      </c>
      <c r="N2637" s="40">
        <f>Data[[#This Row],[DAA 
(n)]]^1.5</f>
        <v>16322717.185258208</v>
      </c>
      <c r="O2637" s="40">
        <f t="shared" si="334"/>
        <v>19347095.368910532</v>
      </c>
      <c r="P2637" s="43">
        <f>LN(Data[[#This Row],[MA'[n^1.5']]])</f>
        <v>16.778052856038588</v>
      </c>
      <c r="Q2637" s="43">
        <f t="shared" si="335"/>
        <v>16.824390141543489</v>
      </c>
      <c r="R2637" s="30">
        <f>$O$1+$O$2*Data[[#This Row],[MA'[ln(n^2)']]]</f>
        <v>22.341323222858573</v>
      </c>
      <c r="S2637" s="30">
        <f>$Q$1+$Q$2*Data[[#This Row],[MA'[ln(n*ln(n))']]]</f>
        <v>19.006596703786027</v>
      </c>
      <c r="T2637" s="31">
        <f>$O$3*Data[[#This Row],[Metcalfe
(n^2)]]</f>
        <v>2153078932.6800003</v>
      </c>
      <c r="U2637" s="31">
        <f t="shared" si="328"/>
        <v>2726715080.5093331</v>
      </c>
      <c r="V2637" s="30">
        <f>LN(Data[[#This Row],[MA'[NVA']
30d]]/Data[[#This Row],[MA'[NVMetcalfe calc']]])</f>
        <v>-0.59837001100208098</v>
      </c>
      <c r="W2637" s="30">
        <f>$Q$3+Data[[#This Row],[NVM
(scaled)]]/((Data[[#This Row],[Upper Bound]]-Data[[#This Row],[Lower Bound]])/2)</f>
        <v>0.23112798601037932</v>
      </c>
      <c r="X2637" s="30">
        <f>(Data[[#This Row],[Upper Bound]]+Data[[#This Row],[Lower Bound]])/2</f>
        <v>20.6739599633223</v>
      </c>
      <c r="Y2637" s="32">
        <f>LN(Data[[#This Row],[NVActual]]/Data[[#This Row],[MA'[n^2']
30d]])</f>
        <v>-1.2601550552777889</v>
      </c>
      <c r="Z2637" s="32">
        <f>LN(Data[[#This Row],[NVActual]]/Data[[#This Row],[MA'[n*ln(n)']
30d]])</f>
        <v>7.5245622603659461</v>
      </c>
      <c r="AA2637" s="32">
        <f>LN(Data[[#This Row],[NVActual]]/Data[[#This Row],[MA'[n^1.5']]])</f>
        <v>4.3420820105136331</v>
      </c>
      <c r="AB2637" s="32">
        <f>LN(Data[[#This Row],[NVActual]]/Data[[#This Row],[Metcalfe
(n^2)]])</f>
        <v>-1.0239563172295878</v>
      </c>
      <c r="AC2637" s="34">
        <f>1+Data[[#This Row],[MA'[NVMetcalfe calc']]]/((Data[[#This Row],[NVM_norm
(scaled)]]-Data[[#This Row],[NV_fund.]])/2)</f>
        <v>-266764905.49979657</v>
      </c>
    </row>
    <row r="2638" spans="1:29" x14ac:dyDescent="0.2">
      <c r="A2638" s="23">
        <v>41538</v>
      </c>
      <c r="B2638" s="24">
        <v>1484767526.85004</v>
      </c>
      <c r="C2638" s="24">
        <f t="shared" si="329"/>
        <v>1493267322.8498979</v>
      </c>
      <c r="D2638" s="25">
        <f>LN(Data[[#This Row],[NVActual]])</f>
        <v>21.118524049370492</v>
      </c>
      <c r="E2638" s="26">
        <v>66018</v>
      </c>
      <c r="F2638" s="40">
        <f>Data[[#This Row],[DAA 
(n)]]^2</f>
        <v>4358376324</v>
      </c>
      <c r="G2638" s="41">
        <f t="shared" si="330"/>
        <v>5327165676.4666662</v>
      </c>
      <c r="H2638" s="28">
        <f>LN(Data[[#This Row],[Metcalfe
(n^2)]])</f>
        <v>22.195365422195934</v>
      </c>
      <c r="I2638" s="42">
        <f t="shared" si="331"/>
        <v>22.357091307828139</v>
      </c>
      <c r="J2638" s="40">
        <f>Data[[#This Row],[DAA 
(n)]]*LN(Data[[#This Row],[DAA 
(n)]])</f>
        <v>732646.81722126564</v>
      </c>
      <c r="K2638" s="40">
        <f t="shared" si="332"/>
        <v>809548.17862354522</v>
      </c>
      <c r="L2638" s="29">
        <f>LN(Data[[#This Row],[MA'[n*ln(n)']
30d]])</f>
        <v>13.604231566849537</v>
      </c>
      <c r="M2638" s="43">
        <f t="shared" si="333"/>
        <v>13.628560735269643</v>
      </c>
      <c r="N2638" s="40">
        <f>Data[[#This Row],[DAA 
(n)]]^1.5</f>
        <v>16962643.902347047</v>
      </c>
      <c r="O2638" s="40">
        <f t="shared" si="334"/>
        <v>19578807.033480085</v>
      </c>
      <c r="P2638" s="43">
        <f>LN(Data[[#This Row],[MA'[n^1.5']]])</f>
        <v>16.789958265400458</v>
      </c>
      <c r="Q2638" s="43">
        <f t="shared" si="335"/>
        <v>16.824992715297014</v>
      </c>
      <c r="R2638" s="30">
        <f>$O$1+$O$2*Data[[#This Row],[MA'[ln(n^2)']]]</f>
        <v>22.357091307828139</v>
      </c>
      <c r="S2638" s="30">
        <f>$Q$1+$Q$2*Data[[#This Row],[MA'[ln(n*ln(n))']]]</f>
        <v>19.007125213194907</v>
      </c>
      <c r="T2638" s="31">
        <f>$O$3*Data[[#This Row],[Metcalfe
(n^2)]]</f>
        <v>2266355688.48</v>
      </c>
      <c r="U2638" s="31">
        <f t="shared" si="328"/>
        <v>2770126151.7626667</v>
      </c>
      <c r="V2638" s="30">
        <f>LN(Data[[#This Row],[MA'[NVA']
30d]]/Data[[#This Row],[MA'[NVMetcalfe calc']]])</f>
        <v>-0.61792630798176829</v>
      </c>
      <c r="W2638" s="30">
        <f>$Q$3+Data[[#This Row],[NVM
(scaled)]]/((Data[[#This Row],[Upper Bound]]-Data[[#This Row],[Lower Bound]])/2)</f>
        <v>0.22108503756398667</v>
      </c>
      <c r="X2638" s="30">
        <f>(Data[[#This Row],[Upper Bound]]+Data[[#This Row],[Lower Bound]])/2</f>
        <v>20.682108260511523</v>
      </c>
      <c r="Y2638" s="29">
        <f>LN(Data[[#This Row],[NVActual]]/Data[[#This Row],[MA'[n^2']
30d]])</f>
        <v>-1.2775611162974043</v>
      </c>
      <c r="Z2638" s="29">
        <f>LN(Data[[#This Row],[NVActual]]/Data[[#This Row],[MA'[n*ln(n)']
30d]])</f>
        <v>7.5142924825209558</v>
      </c>
      <c r="AA2638" s="29">
        <f>LN(Data[[#This Row],[NVActual]]/Data[[#This Row],[MA'[n^1.5']]])</f>
        <v>4.3285657839700349</v>
      </c>
      <c r="AB2638" s="29">
        <f>LN(Data[[#This Row],[NVActual]]/Data[[#This Row],[Metcalfe
(n^2)]])</f>
        <v>-1.0768413728254427</v>
      </c>
      <c r="AC2638" s="26">
        <f>1+Data[[#This Row],[MA'[NVMetcalfe calc']]]/((Data[[#This Row],[NVM_norm
(scaled)]]-Data[[#This Row],[NV_fund.]])/2)</f>
        <v>-270771027.56282407</v>
      </c>
    </row>
    <row r="2639" spans="1:29" x14ac:dyDescent="0.2">
      <c r="A2639" s="23">
        <v>41537</v>
      </c>
      <c r="B2639" s="24">
        <v>1475143790.67782</v>
      </c>
      <c r="C2639" s="24">
        <f t="shared" si="329"/>
        <v>1488119039.686435</v>
      </c>
      <c r="D2639" s="25">
        <f>LN(Data[[#This Row],[NVActual]])</f>
        <v>21.112021307192123</v>
      </c>
      <c r="E2639" s="26">
        <v>75867</v>
      </c>
      <c r="F2639" s="40">
        <f>Data[[#This Row],[DAA 
(n)]]^2</f>
        <v>5755801689</v>
      </c>
      <c r="G2639" s="41">
        <f t="shared" si="330"/>
        <v>5403713363.3000002</v>
      </c>
      <c r="H2639" s="28">
        <f>LN(Data[[#This Row],[Metcalfe
(n^2)]])</f>
        <v>22.473474172459323</v>
      </c>
      <c r="I2639" s="42">
        <f t="shared" si="331"/>
        <v>22.371199302986692</v>
      </c>
      <c r="J2639" s="40">
        <f>Data[[#This Row],[DAA 
(n)]]*LN(Data[[#This Row],[DAA 
(n)]])</f>
        <v>852497.5325209857</v>
      </c>
      <c r="K2639" s="40">
        <f t="shared" si="332"/>
        <v>815879.25076080242</v>
      </c>
      <c r="L2639" s="29">
        <f>LN(Data[[#This Row],[MA'[n*ln(n)']
30d]])</f>
        <v>13.612021645987745</v>
      </c>
      <c r="M2639" s="43">
        <f t="shared" si="333"/>
        <v>13.628324569080117</v>
      </c>
      <c r="N2639" s="40">
        <f>Data[[#This Row],[DAA 
(n)]]^1.5</f>
        <v>20896779.817459036</v>
      </c>
      <c r="O2639" s="40">
        <f t="shared" si="334"/>
        <v>19790044.500535734</v>
      </c>
      <c r="P2639" s="43">
        <f>LN(Data[[#This Row],[MA'[n^1.5']]])</f>
        <v>16.800689566213702</v>
      </c>
      <c r="Q2639" s="43">
        <f t="shared" si="335"/>
        <v>16.824830834929795</v>
      </c>
      <c r="R2639" s="30">
        <f>$O$1+$O$2*Data[[#This Row],[MA'[ln(n^2)']]]</f>
        <v>22.371199302986692</v>
      </c>
      <c r="S2639" s="30">
        <f>$Q$1+$Q$2*Data[[#This Row],[MA'[ln(n*ln(n))']]]</f>
        <v>19.006735538982191</v>
      </c>
      <c r="T2639" s="31">
        <f>$O$3*Data[[#This Row],[Metcalfe
(n^2)]]</f>
        <v>2993016878.2800002</v>
      </c>
      <c r="U2639" s="31">
        <f t="shared" si="328"/>
        <v>2809930948.9160004</v>
      </c>
      <c r="V2639" s="30">
        <f>LN(Data[[#This Row],[MA'[NVA']
30d]]/Data[[#This Row],[MA'[NVMetcalfe calc']]])</f>
        <v>-0.63564697670386472</v>
      </c>
      <c r="W2639" s="30">
        <f>$Q$3+Data[[#This Row],[NVM
(scaled)]]/((Data[[#This Row],[Upper Bound]]-Data[[#This Row],[Lower Bound]])/2)</f>
        <v>0.21214069088543502</v>
      </c>
      <c r="X2639" s="30">
        <f>(Data[[#This Row],[Upper Bound]]+Data[[#This Row],[Lower Bound]])/2</f>
        <v>20.68896742098444</v>
      </c>
      <c r="Y2639" s="32">
        <f>LN(Data[[#This Row],[NVActual]]/Data[[#This Row],[MA'[n^2']
30d]])</f>
        <v>-1.2983309068651763</v>
      </c>
      <c r="Z2639" s="32">
        <f>LN(Data[[#This Row],[NVActual]]/Data[[#This Row],[MA'[n*ln(n)']
30d]])</f>
        <v>7.4999996612043764</v>
      </c>
      <c r="AA2639" s="32">
        <f>LN(Data[[#This Row],[NVActual]]/Data[[#This Row],[MA'[n^1.5']]])</f>
        <v>4.3113317409784218</v>
      </c>
      <c r="AB2639" s="32">
        <f>LN(Data[[#This Row],[NVActual]]/Data[[#This Row],[Metcalfe
(n^2)]])</f>
        <v>-1.3614528652672016</v>
      </c>
      <c r="AC2639" s="34">
        <f>1+Data[[#This Row],[MA'[NVMetcalfe calc']]]/((Data[[#This Row],[NVM_norm
(scaled)]]-Data[[#This Row],[NV_fund.]])/2)</f>
        <v>-274449842.81155765</v>
      </c>
    </row>
    <row r="2640" spans="1:29" x14ac:dyDescent="0.2">
      <c r="A2640" s="23">
        <v>41536</v>
      </c>
      <c r="B2640" s="24">
        <v>1534749285.2878301</v>
      </c>
      <c r="C2640" s="24">
        <f t="shared" si="329"/>
        <v>1482795290.8179283</v>
      </c>
      <c r="D2640" s="25">
        <f>LN(Data[[#This Row],[NVActual]])</f>
        <v>21.151632872585392</v>
      </c>
      <c r="E2640" s="26">
        <v>80008</v>
      </c>
      <c r="F2640" s="40">
        <f>Data[[#This Row],[DAA 
(n)]]^2</f>
        <v>6401280064</v>
      </c>
      <c r="G2640" s="41">
        <f t="shared" si="330"/>
        <v>5453106156.1999998</v>
      </c>
      <c r="H2640" s="28">
        <f>LN(Data[[#This Row],[Metcalfe
(n^2)]])</f>
        <v>22.579763817312703</v>
      </c>
      <c r="I2640" s="42">
        <f t="shared" si="331"/>
        <v>22.378835280235762</v>
      </c>
      <c r="J2640" s="40">
        <f>Data[[#This Row],[DAA 
(n)]]*LN(Data[[#This Row],[DAA 
(n)]])</f>
        <v>903280.87174777733</v>
      </c>
      <c r="K2640" s="40">
        <f t="shared" si="332"/>
        <v>819652.61693680973</v>
      </c>
      <c r="L2640" s="29">
        <f>LN(Data[[#This Row],[MA'[n*ln(n)']
30d]])</f>
        <v>13.616635891598618</v>
      </c>
      <c r="M2640" s="43">
        <f t="shared" si="333"/>
        <v>13.627548679294565</v>
      </c>
      <c r="N2640" s="40">
        <f>Data[[#This Row],[DAA 
(n)]]^1.5</f>
        <v>22630811.195370555</v>
      </c>
      <c r="O2640" s="40">
        <f t="shared" si="334"/>
        <v>19920615.652571566</v>
      </c>
      <c r="P2640" s="43">
        <f>LN(Data[[#This Row],[MA'[n^1.5']]])</f>
        <v>16.80726571589673</v>
      </c>
      <c r="Q2640" s="43">
        <f t="shared" si="335"/>
        <v>16.823926227044304</v>
      </c>
      <c r="R2640" s="30">
        <f>$O$1+$O$2*Data[[#This Row],[MA'[ln(n^2)']]]</f>
        <v>22.378835280235762</v>
      </c>
      <c r="S2640" s="30">
        <f>$Q$1+$Q$2*Data[[#This Row],[MA'[ln(n*ln(n))']]]</f>
        <v>19.005455320836031</v>
      </c>
      <c r="T2640" s="31">
        <f>$O$3*Data[[#This Row],[Metcalfe
(n^2)]]</f>
        <v>3328665633.2800002</v>
      </c>
      <c r="U2640" s="31">
        <f t="shared" si="328"/>
        <v>2835615201.2240005</v>
      </c>
      <c r="V2640" s="30">
        <f>LN(Data[[#This Row],[MA'[NVA']
30d]]/Data[[#This Row],[MA'[NVMetcalfe calc']]])</f>
        <v>-0.64832989941553509</v>
      </c>
      <c r="W2640" s="30">
        <f>$Q$3+Data[[#This Row],[NVM
(scaled)]]/((Data[[#This Row],[Upper Bound]]-Data[[#This Row],[Lower Bound]])/2)</f>
        <v>0.2056199970246454</v>
      </c>
      <c r="X2640" s="30">
        <f>(Data[[#This Row],[Upper Bound]]+Data[[#This Row],[Lower Bound]])/2</f>
        <v>20.692145300535898</v>
      </c>
      <c r="Y2640" s="29">
        <f>LN(Data[[#This Row],[NVActual]]/Data[[#This Row],[MA'[n^2']
30d]])</f>
        <v>-1.2678183476012417</v>
      </c>
      <c r="Z2640" s="29">
        <f>LN(Data[[#This Row],[NVActual]]/Data[[#This Row],[MA'[n*ln(n)']
30d]])</f>
        <v>7.534996980986775</v>
      </c>
      <c r="AA2640" s="29">
        <f>LN(Data[[#This Row],[NVActual]]/Data[[#This Row],[MA'[n^1.5']]])</f>
        <v>4.3443671566886621</v>
      </c>
      <c r="AB2640" s="29">
        <f>LN(Data[[#This Row],[NVActual]]/Data[[#This Row],[Metcalfe
(n^2)]])</f>
        <v>-1.4281309447273114</v>
      </c>
      <c r="AC2640" s="26">
        <f>1+Data[[#This Row],[MA'[NVMetcalfe calc']]]/((Data[[#This Row],[NVM_norm
(scaled)]]-Data[[#This Row],[NV_fund.]])/2)</f>
        <v>-276827343.7267307</v>
      </c>
    </row>
    <row r="2641" spans="1:29" x14ac:dyDescent="0.2">
      <c r="A2641" s="23">
        <v>41535</v>
      </c>
      <c r="B2641" s="24">
        <v>1542322145.53549</v>
      </c>
      <c r="C2641" s="24">
        <f t="shared" si="329"/>
        <v>1476004067.8782125</v>
      </c>
      <c r="D2641" s="25">
        <f>LN(Data[[#This Row],[NVActual]])</f>
        <v>21.156555004363685</v>
      </c>
      <c r="E2641" s="26">
        <v>77986</v>
      </c>
      <c r="F2641" s="40">
        <f>Data[[#This Row],[DAA 
(n)]]^2</f>
        <v>6081816196</v>
      </c>
      <c r="G2641" s="41">
        <f t="shared" si="330"/>
        <v>5450362756.1999998</v>
      </c>
      <c r="H2641" s="28">
        <f>LN(Data[[#This Row],[Metcalfe
(n^2)]])</f>
        <v>22.528569204764981</v>
      </c>
      <c r="I2641" s="42">
        <f t="shared" si="331"/>
        <v>22.378403930768552</v>
      </c>
      <c r="J2641" s="40">
        <f>Data[[#This Row],[DAA 
(n)]]*LN(Data[[#This Row],[DAA 
(n)]])</f>
        <v>878456.49900140089</v>
      </c>
      <c r="K2641" s="40">
        <f t="shared" si="332"/>
        <v>819441.2865520569</v>
      </c>
      <c r="L2641" s="29">
        <f>LN(Data[[#This Row],[MA'[n*ln(n)']
30d]])</f>
        <v>13.616378029147327</v>
      </c>
      <c r="M2641" s="43">
        <f t="shared" si="333"/>
        <v>13.626196561429458</v>
      </c>
      <c r="N2641" s="40">
        <f>Data[[#This Row],[DAA 
(n)]]^1.5</f>
        <v>21778349.750641286</v>
      </c>
      <c r="O2641" s="40">
        <f t="shared" si="334"/>
        <v>19913329.724785663</v>
      </c>
      <c r="P2641" s="43">
        <f>LN(Data[[#This Row],[MA'[n^1.5']]])</f>
        <v>16.806899900871475</v>
      </c>
      <c r="Q2641" s="43">
        <f t="shared" si="335"/>
        <v>16.822221594747951</v>
      </c>
      <c r="R2641" s="30">
        <f>$O$1+$O$2*Data[[#This Row],[MA'[ln(n^2)']]]</f>
        <v>22.378403930768552</v>
      </c>
      <c r="S2641" s="30">
        <f>$Q$1+$Q$2*Data[[#This Row],[MA'[ln(n*ln(n))']]]</f>
        <v>19.003224326358605</v>
      </c>
      <c r="T2641" s="31">
        <f>$O$3*Data[[#This Row],[Metcalfe
(n^2)]]</f>
        <v>3162544421.9200001</v>
      </c>
      <c r="U2641" s="31">
        <f t="shared" si="328"/>
        <v>2834188633.2240005</v>
      </c>
      <c r="V2641" s="30">
        <f>LN(Data[[#This Row],[MA'[NVA']
30d]]/Data[[#This Row],[MA'[NVMetcalfe calc']]])</f>
        <v>-0.6524172176345292</v>
      </c>
      <c r="W2641" s="30">
        <f>$Q$3+Data[[#This Row],[NVM
(scaled)]]/((Data[[#This Row],[Upper Bound]]-Data[[#This Row],[Lower Bound]])/2)</f>
        <v>0.20340296274480146</v>
      </c>
      <c r="X2641" s="30">
        <f>(Data[[#This Row],[Upper Bound]]+Data[[#This Row],[Lower Bound]])/2</f>
        <v>20.690814128563581</v>
      </c>
      <c r="Y2641" s="32">
        <f>LN(Data[[#This Row],[NVActual]]/Data[[#This Row],[MA'[n^2']
30d]])</f>
        <v>-1.2623929998134498</v>
      </c>
      <c r="Z2641" s="32">
        <f>LN(Data[[#This Row],[NVActual]]/Data[[#This Row],[MA'[n*ln(n)']
30d]])</f>
        <v>7.540176975216359</v>
      </c>
      <c r="AA2641" s="32">
        <f>LN(Data[[#This Row],[NVActual]]/Data[[#This Row],[MA'[n^1.5']]])</f>
        <v>4.3496551034922133</v>
      </c>
      <c r="AB2641" s="32">
        <f>LN(Data[[#This Row],[NVActual]]/Data[[#This Row],[Metcalfe
(n^2)]])</f>
        <v>-1.3720142004012936</v>
      </c>
      <c r="AC2641" s="34">
        <f>1+Data[[#This Row],[MA'[NVMetcalfe calc']]]/((Data[[#This Row],[NVM_norm
(scaled)]]-Data[[#This Row],[NV_fund.]])/2)</f>
        <v>-276676111.0070225</v>
      </c>
    </row>
    <row r="2642" spans="1:29" x14ac:dyDescent="0.2">
      <c r="A2642" s="23">
        <v>41534</v>
      </c>
      <c r="B2642" s="24">
        <v>1571890876.94572</v>
      </c>
      <c r="C2642" s="24">
        <f t="shared" si="329"/>
        <v>1467135472.558743</v>
      </c>
      <c r="D2642" s="25">
        <f>LN(Data[[#This Row],[NVActual]])</f>
        <v>21.17554511184278</v>
      </c>
      <c r="E2642" s="26">
        <v>73646</v>
      </c>
      <c r="F2642" s="40">
        <f>Data[[#This Row],[DAA 
(n)]]^2</f>
        <v>5423733316</v>
      </c>
      <c r="G2642" s="41">
        <f t="shared" si="330"/>
        <v>5450237997.8000002</v>
      </c>
      <c r="H2642" s="28">
        <f>LN(Data[[#This Row],[Metcalfe
(n^2)]])</f>
        <v>22.414050218971621</v>
      </c>
      <c r="I2642" s="42">
        <f t="shared" si="331"/>
        <v>22.378383411107993</v>
      </c>
      <c r="J2642" s="40">
        <f>Data[[#This Row],[DAA 
(n)]]*LN(Data[[#This Row],[DAA 
(n)]])</f>
        <v>825352.57121319196</v>
      </c>
      <c r="K2642" s="40">
        <f t="shared" si="332"/>
        <v>819431.47524748673</v>
      </c>
      <c r="L2642" s="29">
        <f>LN(Data[[#This Row],[MA'[n*ln(n)']
30d]])</f>
        <v>13.616366055912067</v>
      </c>
      <c r="M2642" s="43">
        <f t="shared" si="333"/>
        <v>13.624338025038778</v>
      </c>
      <c r="N2642" s="40">
        <f>Data[[#This Row],[DAA 
(n)]]^1.5</f>
        <v>19985901.625649422</v>
      </c>
      <c r="O2642" s="40">
        <f t="shared" si="334"/>
        <v>19912994.638886563</v>
      </c>
      <c r="P2642" s="43">
        <f>LN(Data[[#This Row],[MA'[n^1.5']]])</f>
        <v>16.806883073513969</v>
      </c>
      <c r="Q2642" s="43">
        <f t="shared" si="335"/>
        <v>16.819852916413318</v>
      </c>
      <c r="R2642" s="30">
        <f>$O$1+$O$2*Data[[#This Row],[MA'[ln(n^2)']]]</f>
        <v>22.378383411107993</v>
      </c>
      <c r="S2642" s="30">
        <f>$Q$1+$Q$2*Data[[#This Row],[MA'[ln(n*ln(n))']]]</f>
        <v>19.000157741313981</v>
      </c>
      <c r="T2642" s="31">
        <f>$O$3*Data[[#This Row],[Metcalfe
(n^2)]]</f>
        <v>2820341324.3200002</v>
      </c>
      <c r="U2642" s="31">
        <f t="shared" si="328"/>
        <v>2834123758.8560009</v>
      </c>
      <c r="V2642" s="30">
        <f>LN(Data[[#This Row],[MA'[NVA']
30d]]/Data[[#This Row],[MA'[NVMetcalfe calc']]])</f>
        <v>-0.6584209680731492</v>
      </c>
      <c r="W2642" s="30">
        <f>$Q$3+Data[[#This Row],[NVM
(scaled)]]/((Data[[#This Row],[Upper Bound]]-Data[[#This Row],[Lower Bound]])/2)</f>
        <v>0.2001971671340142</v>
      </c>
      <c r="X2642" s="30">
        <f>(Data[[#This Row],[Upper Bound]]+Data[[#This Row],[Lower Bound]])/2</f>
        <v>20.689270576210987</v>
      </c>
      <c r="Y2642" s="29">
        <f>LN(Data[[#This Row],[NVActual]]/Data[[#This Row],[MA'[n^2']
30d]])</f>
        <v>-1.2433800021464085</v>
      </c>
      <c r="Z2642" s="29">
        <f>LN(Data[[#This Row],[NVActual]]/Data[[#This Row],[MA'[n*ln(n)']
30d]])</f>
        <v>7.5591790559307128</v>
      </c>
      <c r="AA2642" s="29">
        <f>LN(Data[[#This Row],[NVActual]]/Data[[#This Row],[MA'[n^1.5']]])</f>
        <v>4.3686620383288117</v>
      </c>
      <c r="AB2642" s="29">
        <f>LN(Data[[#This Row],[NVActual]]/Data[[#This Row],[Metcalfe
(n^2)]])</f>
        <v>-1.23850510712884</v>
      </c>
      <c r="AC2642" s="26">
        <f>1+Data[[#This Row],[MA'[NVMetcalfe calc']]]/((Data[[#This Row],[NVM_norm
(scaled)]]-Data[[#This Row],[NV_fund.]])/2)</f>
        <v>-276647332.16836482</v>
      </c>
    </row>
    <row r="2643" spans="1:29" x14ac:dyDescent="0.2">
      <c r="A2643" s="23">
        <v>41533</v>
      </c>
      <c r="B2643" s="24">
        <v>1602510488.6859701</v>
      </c>
      <c r="C2643" s="24">
        <f t="shared" si="329"/>
        <v>1456795743.024121</v>
      </c>
      <c r="D2643" s="25">
        <f>LN(Data[[#This Row],[NVActual]])</f>
        <v>21.194837291939532</v>
      </c>
      <c r="E2643" s="26">
        <v>70731</v>
      </c>
      <c r="F2643" s="40">
        <f>Data[[#This Row],[DAA 
(n)]]^2</f>
        <v>5002874361</v>
      </c>
      <c r="G2643" s="41">
        <f t="shared" si="330"/>
        <v>5381074259.3000002</v>
      </c>
      <c r="H2643" s="28">
        <f>LN(Data[[#This Row],[Metcalfe
(n^2)]])</f>
        <v>22.333278456404788</v>
      </c>
      <c r="I2643" s="42">
        <f t="shared" si="331"/>
        <v>22.362310878096135</v>
      </c>
      <c r="J2643" s="40">
        <f>Data[[#This Row],[DAA 
(n)]]*LN(Data[[#This Row],[DAA 
(n)]])</f>
        <v>789827.55924998352</v>
      </c>
      <c r="K2643" s="40">
        <f t="shared" si="332"/>
        <v>813072.65003597655</v>
      </c>
      <c r="L2643" s="29">
        <f>LN(Data[[#This Row],[MA'[n*ln(n)']
30d]])</f>
        <v>13.608575744975397</v>
      </c>
      <c r="M2643" s="43">
        <f t="shared" si="333"/>
        <v>13.622059656091333</v>
      </c>
      <c r="N2643" s="40">
        <f>Data[[#This Row],[DAA 
(n)]]^1.5</f>
        <v>18811121.881160919</v>
      </c>
      <c r="O2643" s="40">
        <f t="shared" si="334"/>
        <v>19710829.683905318</v>
      </c>
      <c r="P2643" s="43">
        <f>LN(Data[[#This Row],[MA'[n^1.5']]])</f>
        <v>16.796678772809432</v>
      </c>
      <c r="Q2643" s="43">
        <f t="shared" si="335"/>
        <v>16.816925105413429</v>
      </c>
      <c r="R2643" s="30">
        <f>$O$1+$O$2*Data[[#This Row],[MA'[ln(n^2)']]]</f>
        <v>22.362310878096135</v>
      </c>
      <c r="S2643" s="30">
        <f>$Q$1+$Q$2*Data[[#This Row],[MA'[ln(n*ln(n))']]]</f>
        <v>18.996398432550698</v>
      </c>
      <c r="T2643" s="31">
        <f>$O$3*Data[[#This Row],[Metcalfe
(n^2)]]</f>
        <v>2601494667.7200003</v>
      </c>
      <c r="U2643" s="31">
        <f t="shared" si="328"/>
        <v>2798158614.836</v>
      </c>
      <c r="V2643" s="30">
        <f>LN(Data[[#This Row],[MA'[NVA']
30d]]/Data[[#This Row],[MA'[NVMetcalfe calc']]])</f>
        <v>-0.65272223599875989</v>
      </c>
      <c r="W2643" s="30">
        <f>$Q$3+Data[[#This Row],[NVM
(scaled)]]/((Data[[#This Row],[Upper Bound]]-Data[[#This Row],[Lower Bound]])/2)</f>
        <v>0.20215732936690328</v>
      </c>
      <c r="X2643" s="30">
        <f>(Data[[#This Row],[Upper Bound]]+Data[[#This Row],[Lower Bound]])/2</f>
        <v>20.679354655323415</v>
      </c>
      <c r="Y2643" s="32">
        <f>LN(Data[[#This Row],[NVActual]]/Data[[#This Row],[MA'[n^2']
30d]])</f>
        <v>-1.2113165756976965</v>
      </c>
      <c r="Z2643" s="32">
        <f>LN(Data[[#This Row],[NVActual]]/Data[[#This Row],[MA'[n*ln(n)']
30d]])</f>
        <v>7.5862615469641357</v>
      </c>
      <c r="AA2643" s="32">
        <f>LN(Data[[#This Row],[NVActual]]/Data[[#This Row],[MA'[n^1.5']]])</f>
        <v>4.3981585191301011</v>
      </c>
      <c r="AB2643" s="32">
        <f>LN(Data[[#This Row],[NVActual]]/Data[[#This Row],[Metcalfe
(n^2)]])</f>
        <v>-1.1384411644652557</v>
      </c>
      <c r="AC2643" s="34">
        <f>1+Data[[#This Row],[MA'[NVMetcalfe calc']]]/((Data[[#This Row],[NVM_norm
(scaled)]]-Data[[#This Row],[NV_fund.]])/2)</f>
        <v>-273295076.47518814</v>
      </c>
    </row>
    <row r="2644" spans="1:29" x14ac:dyDescent="0.2">
      <c r="A2644" s="23">
        <v>41532</v>
      </c>
      <c r="B2644" s="24">
        <v>1533902310.56194</v>
      </c>
      <c r="C2644" s="24">
        <f t="shared" si="329"/>
        <v>1445137183.3578403</v>
      </c>
      <c r="D2644" s="25">
        <f>LN(Data[[#This Row],[NVActual]])</f>
        <v>21.151080855048736</v>
      </c>
      <c r="E2644" s="26">
        <v>54408</v>
      </c>
      <c r="F2644" s="40">
        <f>Data[[#This Row],[DAA 
(n)]]^2</f>
        <v>2960230464</v>
      </c>
      <c r="G2644" s="41">
        <f t="shared" si="330"/>
        <v>5342891902.7333336</v>
      </c>
      <c r="H2644" s="28">
        <f>LN(Data[[#This Row],[Metcalfe
(n^2)]])</f>
        <v>21.808532961710949</v>
      </c>
      <c r="I2644" s="42">
        <f t="shared" si="331"/>
        <v>22.353643601822714</v>
      </c>
      <c r="J2644" s="40">
        <f>Data[[#This Row],[DAA 
(n)]]*LN(Data[[#This Row],[DAA 
(n)]])</f>
        <v>593279.33069038461</v>
      </c>
      <c r="K2644" s="40">
        <f t="shared" si="332"/>
        <v>809593.83210308873</v>
      </c>
      <c r="L2644" s="29">
        <f>LN(Data[[#This Row],[MA'[n*ln(n)']
30d]])</f>
        <v>13.604287959036576</v>
      </c>
      <c r="M2644" s="43">
        <f t="shared" si="333"/>
        <v>13.620059527643317</v>
      </c>
      <c r="N2644" s="40">
        <f>Data[[#This Row],[DAA 
(n)]]^1.5</f>
        <v>12690950.282989513</v>
      </c>
      <c r="O2644" s="40">
        <f t="shared" si="334"/>
        <v>19599733.312450409</v>
      </c>
      <c r="P2644" s="43">
        <f>LN(Data[[#This Row],[MA'[n^1.5']]])</f>
        <v>16.791026517600542</v>
      </c>
      <c r="Q2644" s="43">
        <f t="shared" si="335"/>
        <v>16.814361014950126</v>
      </c>
      <c r="R2644" s="30">
        <f>$O$1+$O$2*Data[[#This Row],[MA'[ln(n^2)']]]</f>
        <v>22.353643601822714</v>
      </c>
      <c r="S2644" s="30">
        <f>$Q$1+$Q$2*Data[[#This Row],[MA'[ln(n*ln(n))']]]</f>
        <v>18.993098220611472</v>
      </c>
      <c r="T2644" s="31">
        <f>$O$3*Data[[#This Row],[Metcalfe
(n^2)]]</f>
        <v>1539319841.28</v>
      </c>
      <c r="U2644" s="31">
        <f t="shared" si="328"/>
        <v>2778303789.4213338</v>
      </c>
      <c r="V2644" s="30">
        <f>LN(Data[[#This Row],[MA'[NVA']
30d]]/Data[[#This Row],[MA'[NVMetcalfe calc']]])</f>
        <v>-0.65363634015850225</v>
      </c>
      <c r="W2644" s="30">
        <f>$Q$3+Data[[#This Row],[NVM
(scaled)]]/((Data[[#This Row],[Upper Bound]]-Data[[#This Row],[Lower Bound]])/2)</f>
        <v>0.20099389175758609</v>
      </c>
      <c r="X2644" s="30">
        <f>(Data[[#This Row],[Upper Bound]]+Data[[#This Row],[Lower Bound]])/2</f>
        <v>20.673370911217091</v>
      </c>
      <c r="Y2644" s="29">
        <f>LN(Data[[#This Row],[NVActual]]/Data[[#This Row],[MA'[n^2']
30d]])</f>
        <v>-1.2479520431008644</v>
      </c>
      <c r="Z2644" s="29">
        <f>LN(Data[[#This Row],[NVActual]]/Data[[#This Row],[MA'[n*ln(n)']
30d]])</f>
        <v>7.5467928960121613</v>
      </c>
      <c r="AA2644" s="29">
        <f>LN(Data[[#This Row],[NVActual]]/Data[[#This Row],[MA'[n^1.5']]])</f>
        <v>4.3600543374481928</v>
      </c>
      <c r="AB2644" s="29">
        <f>LN(Data[[#This Row],[NVActual]]/Data[[#This Row],[Metcalfe
(n^2)]])</f>
        <v>-0.65745210666221243</v>
      </c>
      <c r="AC2644" s="26">
        <f>1+Data[[#This Row],[MA'[NVMetcalfe calc']]]/((Data[[#This Row],[NVM_norm
(scaled)]]-Data[[#This Row],[NV_fund.]])/2)</f>
        <v>-271419755.17003214</v>
      </c>
    </row>
    <row r="2645" spans="1:29" x14ac:dyDescent="0.2">
      <c r="A2645" s="23">
        <v>41531</v>
      </c>
      <c r="B2645" s="24">
        <v>1532547836.95876</v>
      </c>
      <c r="C2645" s="24">
        <f t="shared" si="329"/>
        <v>1434586410.0302742</v>
      </c>
      <c r="D2645" s="25">
        <f>LN(Data[[#This Row],[NVActual]])</f>
        <v>21.150197440268709</v>
      </c>
      <c r="E2645" s="26">
        <v>53427</v>
      </c>
      <c r="F2645" s="40">
        <f>Data[[#This Row],[DAA 
(n)]]^2</f>
        <v>2854444329</v>
      </c>
      <c r="G2645" s="41">
        <f t="shared" si="330"/>
        <v>5470526407.5666666</v>
      </c>
      <c r="H2645" s="28">
        <f>LN(Data[[#This Row],[Metcalfe
(n^2)]])</f>
        <v>21.77214303028823</v>
      </c>
      <c r="I2645" s="42">
        <f t="shared" si="331"/>
        <v>22.381312790263529</v>
      </c>
      <c r="J2645" s="40">
        <f>Data[[#This Row],[DAA 
(n)]]*LN(Data[[#This Row],[DAA 
(n)]])</f>
        <v>581610.14283960464</v>
      </c>
      <c r="K2645" s="40">
        <f t="shared" si="332"/>
        <v>820907.07831415674</v>
      </c>
      <c r="L2645" s="29">
        <f>LN(Data[[#This Row],[MA'[n*ln(n)']
30d]])</f>
        <v>13.618165200925759</v>
      </c>
      <c r="M2645" s="43">
        <f t="shared" si="333"/>
        <v>13.618204054592605</v>
      </c>
      <c r="N2645" s="40">
        <f>Data[[#This Row],[DAA 
(n)]]^1.5</f>
        <v>12349267.069971507</v>
      </c>
      <c r="O2645" s="40">
        <f t="shared" si="334"/>
        <v>19965100.23716183</v>
      </c>
      <c r="P2645" s="43">
        <f>LN(Data[[#This Row],[MA'[n^1.5']]])</f>
        <v>16.809496319111073</v>
      </c>
      <c r="Q2645" s="43">
        <f t="shared" si="335"/>
        <v>16.811987586808577</v>
      </c>
      <c r="R2645" s="30">
        <f>$O$1+$O$2*Data[[#This Row],[MA'[ln(n^2)']]]</f>
        <v>22.381312790263529</v>
      </c>
      <c r="S2645" s="30">
        <f>$Q$1+$Q$2*Data[[#This Row],[MA'[ln(n*ln(n))']]]</f>
        <v>18.990036690077797</v>
      </c>
      <c r="T2645" s="31">
        <f>$O$3*Data[[#This Row],[Metcalfe
(n^2)]]</f>
        <v>1484311051.0800002</v>
      </c>
      <c r="U2645" s="31">
        <f t="shared" si="328"/>
        <v>2844673731.9346671</v>
      </c>
      <c r="V2645" s="30">
        <f>LN(Data[[#This Row],[MA'[NVA']
30d]]/Data[[#This Row],[MA'[NVMetcalfe calc']]])</f>
        <v>-0.68457178812126618</v>
      </c>
      <c r="W2645" s="30">
        <f>$Q$3+Data[[#This Row],[NVM
(scaled)]]/((Data[[#This Row],[Upper Bound]]-Data[[#This Row],[Lower Bound]])/2)</f>
        <v>0.18627481343452157</v>
      </c>
      <c r="X2645" s="30">
        <f>(Data[[#This Row],[Upper Bound]]+Data[[#This Row],[Lower Bound]])/2</f>
        <v>20.685674740170661</v>
      </c>
      <c r="Y2645" s="32">
        <f>LN(Data[[#This Row],[NVActual]]/Data[[#This Row],[MA'[n^2']
30d]])</f>
        <v>-1.2724432438682227</v>
      </c>
      <c r="Z2645" s="32">
        <f>LN(Data[[#This Row],[NVActual]]/Data[[#This Row],[MA'[n*ln(n)']
30d]])</f>
        <v>7.53203223934295</v>
      </c>
      <c r="AA2645" s="32">
        <f>LN(Data[[#This Row],[NVActual]]/Data[[#This Row],[MA'[n^1.5']]])</f>
        <v>4.3407011211576352</v>
      </c>
      <c r="AB2645" s="32">
        <f>LN(Data[[#This Row],[NVActual]]/Data[[#This Row],[Metcalfe
(n^2)]])</f>
        <v>-0.62194559001952121</v>
      </c>
      <c r="AC2645" s="34">
        <f>1+Data[[#This Row],[MA'[NVMetcalfe calc']]]/((Data[[#This Row],[NVM_norm
(scaled)]]-Data[[#This Row],[NV_fund.]])/2)</f>
        <v>-277537267.61287582</v>
      </c>
    </row>
    <row r="2646" spans="1:29" x14ac:dyDescent="0.2">
      <c r="A2646" s="23">
        <v>41530</v>
      </c>
      <c r="B2646" s="24">
        <v>1524445220.0941899</v>
      </c>
      <c r="C2646" s="24">
        <f t="shared" si="329"/>
        <v>1424659992.849237</v>
      </c>
      <c r="D2646" s="25">
        <f>LN(Data[[#This Row],[NVActual]])</f>
        <v>21.144896390715942</v>
      </c>
      <c r="E2646" s="26">
        <v>65832</v>
      </c>
      <c r="F2646" s="40">
        <f>Data[[#This Row],[DAA 
(n)]]^2</f>
        <v>4333852224</v>
      </c>
      <c r="G2646" s="41">
        <f t="shared" si="330"/>
        <v>5561042777.3999996</v>
      </c>
      <c r="H2646" s="28">
        <f>LN(Data[[#This Row],[Metcalfe
(n^2)]])</f>
        <v>22.189722642571098</v>
      </c>
      <c r="I2646" s="42">
        <f t="shared" si="331"/>
        <v>22.403596332496644</v>
      </c>
      <c r="J2646" s="40">
        <f>Data[[#This Row],[DAA 
(n)]]*LN(Data[[#This Row],[DAA 
(n)]])</f>
        <v>730396.91050287022</v>
      </c>
      <c r="K2646" s="40">
        <f t="shared" si="332"/>
        <v>829433.24919208186</v>
      </c>
      <c r="L2646" s="29">
        <f>LN(Data[[#This Row],[MA'[n*ln(n)']
30d]])</f>
        <v>13.628497914237929</v>
      </c>
      <c r="M2646" s="43">
        <f t="shared" si="333"/>
        <v>13.615528500596879</v>
      </c>
      <c r="N2646" s="40">
        <f>Data[[#This Row],[DAA 
(n)]]^1.5</f>
        <v>16891008.247300345</v>
      </c>
      <c r="O2646" s="40">
        <f t="shared" si="334"/>
        <v>20233078.337144356</v>
      </c>
      <c r="P2646" s="43">
        <f>LN(Data[[#This Row],[MA'[n^1.5']]])</f>
        <v>16.82282936450515</v>
      </c>
      <c r="Q2646" s="43">
        <f t="shared" si="335"/>
        <v>16.808501296554471</v>
      </c>
      <c r="R2646" s="30">
        <f>$O$1+$O$2*Data[[#This Row],[MA'[ln(n^2)']]]</f>
        <v>22.403596332496644</v>
      </c>
      <c r="S2646" s="30">
        <f>$Q$1+$Q$2*Data[[#This Row],[MA'[ln(n*ln(n))']]]</f>
        <v>18.985622025984849</v>
      </c>
      <c r="T2646" s="31">
        <f>$O$3*Data[[#This Row],[Metcalfe
(n^2)]]</f>
        <v>2253603156.48</v>
      </c>
      <c r="U2646" s="31">
        <f t="shared" si="328"/>
        <v>2891742244.2479997</v>
      </c>
      <c r="V2646" s="30">
        <f>LN(Data[[#This Row],[MA'[NVA']
30d]]/Data[[#This Row],[MA'[NVMetcalfe calc']]])</f>
        <v>-0.70792598942119334</v>
      </c>
      <c r="W2646" s="30">
        <f>$Q$3+Data[[#This Row],[NVM
(scaled)]]/((Data[[#This Row],[Upper Bound]]-Data[[#This Row],[Lower Bound]])/2)</f>
        <v>0.17576283732005843</v>
      </c>
      <c r="X2646" s="30">
        <f>(Data[[#This Row],[Upper Bound]]+Data[[#This Row],[Lower Bound]])/2</f>
        <v>20.694609179240746</v>
      </c>
      <c r="Y2646" s="29">
        <f>LN(Data[[#This Row],[NVActual]]/Data[[#This Row],[MA'[n^2']
30d]])</f>
        <v>-1.2941550867997627</v>
      </c>
      <c r="Z2646" s="29">
        <f>LN(Data[[#This Row],[NVActual]]/Data[[#This Row],[MA'[n*ln(n)']
30d]])</f>
        <v>7.5163984764780141</v>
      </c>
      <c r="AA2646" s="29">
        <f>LN(Data[[#This Row],[NVActual]]/Data[[#This Row],[MA'[n^1.5']]])</f>
        <v>4.3220670262107923</v>
      </c>
      <c r="AB2646" s="29">
        <f>LN(Data[[#This Row],[NVActual]]/Data[[#This Row],[Metcalfe
(n^2)]])</f>
        <v>-1.0448262518551541</v>
      </c>
      <c r="AC2646" s="26">
        <f>1+Data[[#This Row],[MA'[NVMetcalfe calc']]]/((Data[[#This Row],[NVM_norm
(scaled)]]-Data[[#This Row],[NV_fund.]])/2)</f>
        <v>-281862068.24704862</v>
      </c>
    </row>
    <row r="2647" spans="1:29" x14ac:dyDescent="0.2">
      <c r="A2647" s="23">
        <v>41529</v>
      </c>
      <c r="B2647" s="24">
        <v>1555310811.44733</v>
      </c>
      <c r="C2647" s="24">
        <f t="shared" si="329"/>
        <v>1415560172.6670935</v>
      </c>
      <c r="D2647" s="25">
        <f>LN(Data[[#This Row],[NVActual]])</f>
        <v>21.164941241348778</v>
      </c>
      <c r="E2647" s="26">
        <v>78649</v>
      </c>
      <c r="F2647" s="40">
        <f>Data[[#This Row],[DAA 
(n)]]^2</f>
        <v>6185665201</v>
      </c>
      <c r="G2647" s="41">
        <f t="shared" si="330"/>
        <v>5610871427.1333332</v>
      </c>
      <c r="H2647" s="28">
        <f>LN(Data[[#This Row],[Metcalfe
(n^2)]])</f>
        <v>22.545500387694847</v>
      </c>
      <c r="I2647" s="42">
        <f t="shared" si="331"/>
        <v>22.413474305675379</v>
      </c>
      <c r="J2647" s="40">
        <f>Data[[#This Row],[DAA 
(n)]]*LN(Data[[#This Row],[DAA 
(n)]])</f>
        <v>886590.52999590605</v>
      </c>
      <c r="K2647" s="40">
        <f t="shared" si="332"/>
        <v>833698.70012663363</v>
      </c>
      <c r="L2647" s="29">
        <f>LN(Data[[#This Row],[MA'[n*ln(n)']
30d]])</f>
        <v>13.633627345235482</v>
      </c>
      <c r="M2647" s="43">
        <f t="shared" si="333"/>
        <v>13.612378490137106</v>
      </c>
      <c r="N2647" s="40">
        <f>Data[[#This Row],[DAA 
(n)]]^1.5</f>
        <v>22056662.993151281</v>
      </c>
      <c r="O2647" s="40">
        <f t="shared" si="334"/>
        <v>20373211.237291396</v>
      </c>
      <c r="P2647" s="43">
        <f>LN(Data[[#This Row],[MA'[n^1.5']]])</f>
        <v>16.829731421202474</v>
      </c>
      <c r="Q2647" s="43">
        <f t="shared" si="335"/>
        <v>16.804390544748454</v>
      </c>
      <c r="R2647" s="30">
        <f>$O$1+$O$2*Data[[#This Row],[MA'[ln(n^2)']]]</f>
        <v>22.413474305675379</v>
      </c>
      <c r="S2647" s="30">
        <f>$Q$1+$Q$2*Data[[#This Row],[MA'[ln(n*ln(n))']]]</f>
        <v>18.980424508726223</v>
      </c>
      <c r="T2647" s="31">
        <f>$O$3*Data[[#This Row],[Metcalfe
(n^2)]]</f>
        <v>3216545904.52</v>
      </c>
      <c r="U2647" s="31">
        <f t="shared" si="328"/>
        <v>2917653142.109334</v>
      </c>
      <c r="V2647" s="30">
        <f>LN(Data[[#This Row],[MA'[NVA']
30d]]/Data[[#This Row],[MA'[NVMetcalfe calc']]])</f>
        <v>-0.72325424017141526</v>
      </c>
      <c r="W2647" s="30">
        <f>$Q$3+Data[[#This Row],[NVM
(scaled)]]/((Data[[#This Row],[Upper Bound]]-Data[[#This Row],[Lower Bound]])/2)</f>
        <v>0.16865205403420086</v>
      </c>
      <c r="X2647" s="30">
        <f>(Data[[#This Row],[Upper Bound]]+Data[[#This Row],[Lower Bound]])/2</f>
        <v>20.696949407200801</v>
      </c>
      <c r="Y2647" s="32">
        <f>LN(Data[[#This Row],[NVActual]]/Data[[#This Row],[MA'[n^2']
30d]])</f>
        <v>-1.2830306376739402</v>
      </c>
      <c r="Z2647" s="32">
        <f>LN(Data[[#This Row],[NVActual]]/Data[[#This Row],[MA'[n*ln(n)']
30d]])</f>
        <v>7.5313138961132964</v>
      </c>
      <c r="AA2647" s="32">
        <f>LN(Data[[#This Row],[NVActual]]/Data[[#This Row],[MA'[n^1.5']]])</f>
        <v>4.335209820146301</v>
      </c>
      <c r="AB2647" s="32">
        <f>LN(Data[[#This Row],[NVActual]]/Data[[#This Row],[Metcalfe
(n^2)]])</f>
        <v>-1.3805591463460707</v>
      </c>
      <c r="AC2647" s="34">
        <f>1+Data[[#This Row],[MA'[NVMetcalfe calc']]]/((Data[[#This Row],[NVM_norm
(scaled)]]-Data[[#This Row],[NV_fund.]])/2)</f>
        <v>-284256709.81379485</v>
      </c>
    </row>
    <row r="2648" spans="1:29" x14ac:dyDescent="0.2">
      <c r="A2648" s="23">
        <v>41528</v>
      </c>
      <c r="B2648" s="24">
        <v>1572779483.38363</v>
      </c>
      <c r="C2648" s="24">
        <f t="shared" si="329"/>
        <v>1403925721.9285667</v>
      </c>
      <c r="D2648" s="25">
        <f>LN(Data[[#This Row],[NVActual]])</f>
        <v>21.176110262627912</v>
      </c>
      <c r="E2648" s="26">
        <v>74178</v>
      </c>
      <c r="F2648" s="40">
        <f>Data[[#This Row],[DAA 
(n)]]^2</f>
        <v>5502375684</v>
      </c>
      <c r="G2648" s="41">
        <f t="shared" si="330"/>
        <v>5602172213.2333336</v>
      </c>
      <c r="H2648" s="28">
        <f>LN(Data[[#This Row],[Metcalfe
(n^2)]])</f>
        <v>22.428445778469964</v>
      </c>
      <c r="I2648" s="42">
        <f t="shared" si="331"/>
        <v>22.412037425974908</v>
      </c>
      <c r="J2648" s="40">
        <f>Data[[#This Row],[DAA 
(n)]]*LN(Data[[#This Row],[DAA 
(n)]])</f>
        <v>831848.62547767244</v>
      </c>
      <c r="K2648" s="40">
        <f t="shared" si="332"/>
        <v>833013.25363864552</v>
      </c>
      <c r="L2648" s="29">
        <f>LN(Data[[#This Row],[MA'[n*ln(n)']
30d]])</f>
        <v>13.632804831753072</v>
      </c>
      <c r="M2648" s="43">
        <f t="shared" si="333"/>
        <v>13.608827809001388</v>
      </c>
      <c r="N2648" s="40">
        <f>Data[[#This Row],[DAA 
(n)]]^1.5</f>
        <v>20202851.865213286</v>
      </c>
      <c r="O2648" s="40">
        <f t="shared" si="334"/>
        <v>20349821.78411426</v>
      </c>
      <c r="P2648" s="43">
        <f>LN(Data[[#This Row],[MA'[n^1.5']]])</f>
        <v>16.828582712277147</v>
      </c>
      <c r="Q2648" s="43">
        <f t="shared" si="335"/>
        <v>16.799733092599784</v>
      </c>
      <c r="R2648" s="30">
        <f>$O$1+$O$2*Data[[#This Row],[MA'[ln(n^2)']]]</f>
        <v>22.412037425974908</v>
      </c>
      <c r="S2648" s="30">
        <f>$Q$1+$Q$2*Data[[#This Row],[MA'[ln(n*ln(n))']]]</f>
        <v>18.974565884852289</v>
      </c>
      <c r="T2648" s="31">
        <f>$O$3*Data[[#This Row],[Metcalfe
(n^2)]]</f>
        <v>2861235355.6800003</v>
      </c>
      <c r="U2648" s="31">
        <f t="shared" si="328"/>
        <v>2913129550.8813334</v>
      </c>
      <c r="V2648" s="30">
        <f>LN(Data[[#This Row],[MA'[NVA']
30d]]/Data[[#This Row],[MA'[NVMetcalfe calc']]])</f>
        <v>-0.72995555074793739</v>
      </c>
      <c r="W2648" s="30">
        <f>$Q$3+Data[[#This Row],[NVM
(scaled)]]/((Data[[#This Row],[Upper Bound]]-Data[[#This Row],[Lower Bound]])/2)</f>
        <v>0.16529507254652265</v>
      </c>
      <c r="X2648" s="30">
        <f>(Data[[#This Row],[Upper Bound]]+Data[[#This Row],[Lower Bound]])/2</f>
        <v>20.693301655413599</v>
      </c>
      <c r="Y2648" s="29">
        <f>LN(Data[[#This Row],[NVActual]]/Data[[#This Row],[MA'[n^2']
30d]])</f>
        <v>-1.270309992067939</v>
      </c>
      <c r="Z2648" s="29">
        <f>LN(Data[[#This Row],[NVActual]]/Data[[#This Row],[MA'[n*ln(n)']
30d]])</f>
        <v>7.5433054308748391</v>
      </c>
      <c r="AA2648" s="29">
        <f>LN(Data[[#This Row],[NVActual]]/Data[[#This Row],[MA'[n^1.5']]])</f>
        <v>4.3475275503507635</v>
      </c>
      <c r="AB2648" s="29">
        <f>LN(Data[[#This Row],[NVActual]]/Data[[#This Row],[Metcalfe
(n^2)]])</f>
        <v>-1.2523355158420524</v>
      </c>
      <c r="AC2648" s="26">
        <f>1+Data[[#This Row],[MA'[NVMetcalfe calc']]]/((Data[[#This Row],[NVM_norm
(scaled)]]-Data[[#This Row],[NV_fund.]])/2)</f>
        <v>-283820012.31903964</v>
      </c>
    </row>
    <row r="2649" spans="1:29" x14ac:dyDescent="0.2">
      <c r="A2649" s="23">
        <v>41527</v>
      </c>
      <c r="B2649" s="24">
        <v>1488654774.46507</v>
      </c>
      <c r="C2649" s="24">
        <f t="shared" si="329"/>
        <v>1389582071.3671296</v>
      </c>
      <c r="D2649" s="25">
        <f>LN(Data[[#This Row],[NVActual]])</f>
        <v>21.121138713172467</v>
      </c>
      <c r="E2649" s="26">
        <v>70346</v>
      </c>
      <c r="F2649" s="40">
        <f>Data[[#This Row],[DAA 
(n)]]^2</f>
        <v>4948559716</v>
      </c>
      <c r="G2649" s="41">
        <f t="shared" si="330"/>
        <v>5779507989.1333332</v>
      </c>
      <c r="H2649" s="28">
        <f>LN(Data[[#This Row],[Metcalfe
(n^2)]])</f>
        <v>22.32236240472341</v>
      </c>
      <c r="I2649" s="42">
        <f t="shared" si="331"/>
        <v>22.43458551406794</v>
      </c>
      <c r="J2649" s="40">
        <f>Data[[#This Row],[DAA 
(n)]]*LN(Data[[#This Row],[DAA 
(n)]])</f>
        <v>785144.45286133653</v>
      </c>
      <c r="K2649" s="40">
        <f t="shared" si="332"/>
        <v>845345.37691192655</v>
      </c>
      <c r="L2649" s="29">
        <f>LN(Data[[#This Row],[MA'[n*ln(n)']
30d]])</f>
        <v>13.647500552905214</v>
      </c>
      <c r="M2649" s="43">
        <f t="shared" si="333"/>
        <v>13.604762442290063</v>
      </c>
      <c r="N2649" s="40">
        <f>Data[[#This Row],[DAA 
(n)]]^1.5</f>
        <v>18657743.212450359</v>
      </c>
      <c r="O2649" s="40">
        <f t="shared" si="334"/>
        <v>20794859.693598948</v>
      </c>
      <c r="P2649" s="43">
        <f>LN(Data[[#This Row],[MA'[n^1.5']]])</f>
        <v>16.850216384014431</v>
      </c>
      <c r="Q2649" s="43">
        <f t="shared" si="335"/>
        <v>16.794402147677989</v>
      </c>
      <c r="R2649" s="30">
        <f>$O$1+$O$2*Data[[#This Row],[MA'[ln(n^2)']]]</f>
        <v>22.43458551406794</v>
      </c>
      <c r="S2649" s="30">
        <f>$Q$1+$Q$2*Data[[#This Row],[MA'[ln(n*ln(n))']]]</f>
        <v>18.967858029778604</v>
      </c>
      <c r="T2649" s="31">
        <f>$O$3*Data[[#This Row],[Metcalfe
(n^2)]]</f>
        <v>2573251052.3200002</v>
      </c>
      <c r="U2649" s="31">
        <f t="shared" si="328"/>
        <v>3005344154.3493338</v>
      </c>
      <c r="V2649" s="30">
        <f>LN(Data[[#This Row],[MA'[NVA']
30d]]/Data[[#This Row],[MA'[NVMetcalfe calc']]])</f>
        <v>-0.77138905481545383</v>
      </c>
      <c r="W2649" s="30">
        <f>$Q$3+Data[[#This Row],[NVM
(scaled)]]/((Data[[#This Row],[Upper Bound]]-Data[[#This Row],[Lower Bound]])/2)</f>
        <v>0.14497566029561437</v>
      </c>
      <c r="X2649" s="30">
        <f>(Data[[#This Row],[Upper Bound]]+Data[[#This Row],[Lower Bound]])/2</f>
        <v>20.701221771923272</v>
      </c>
      <c r="Y2649" s="32">
        <f>LN(Data[[#This Row],[NVActual]]/Data[[#This Row],[MA'[n^2']
30d]])</f>
        <v>-1.3564456798477502</v>
      </c>
      <c r="Z2649" s="32">
        <f>LN(Data[[#This Row],[NVActual]]/Data[[#This Row],[MA'[n*ln(n)']
30d]])</f>
        <v>7.473638160267253</v>
      </c>
      <c r="AA2649" s="32">
        <f>LN(Data[[#This Row],[NVActual]]/Data[[#This Row],[MA'[n^1.5']]])</f>
        <v>4.2709223291580347</v>
      </c>
      <c r="AB2649" s="32">
        <f>LN(Data[[#This Row],[NVActual]]/Data[[#This Row],[Metcalfe
(n^2)]])</f>
        <v>-1.2012236915509413</v>
      </c>
      <c r="AC2649" s="34">
        <f>1+Data[[#This Row],[MA'[NVMetcalfe calc']]]/((Data[[#This Row],[NVM_norm
(scaled)]]-Data[[#This Row],[NV_fund.]])/2)</f>
        <v>-292402039.53106356</v>
      </c>
    </row>
    <row r="2650" spans="1:29" x14ac:dyDescent="0.2">
      <c r="A2650" s="23">
        <v>41526</v>
      </c>
      <c r="B2650" s="24">
        <v>1479162936.28111</v>
      </c>
      <c r="C2650" s="24">
        <f t="shared" si="329"/>
        <v>1378998272.982259</v>
      </c>
      <c r="D2650" s="25">
        <f>LN(Data[[#This Row],[NVActual]])</f>
        <v>21.114742181125855</v>
      </c>
      <c r="E2650" s="26">
        <v>75151</v>
      </c>
      <c r="F2650" s="40">
        <f>Data[[#This Row],[DAA 
(n)]]^2</f>
        <v>5647672801</v>
      </c>
      <c r="G2650" s="41">
        <f t="shared" si="330"/>
        <v>5713350081.3000002</v>
      </c>
      <c r="H2650" s="28">
        <f>LN(Data[[#This Row],[Metcalfe
(n^2)]])</f>
        <v>22.454509403624961</v>
      </c>
      <c r="I2650" s="42">
        <f t="shared" si="331"/>
        <v>22.417498288940035</v>
      </c>
      <c r="J2650" s="40">
        <f>Data[[#This Row],[DAA 
(n)]]*LN(Data[[#This Row],[DAA 
(n)]])</f>
        <v>843739.41809590976</v>
      </c>
      <c r="K2650" s="40">
        <f t="shared" si="332"/>
        <v>838962.96786621364</v>
      </c>
      <c r="L2650" s="29">
        <f>LN(Data[[#This Row],[MA'[n*ln(n)']
30d]])</f>
        <v>13.639921846055922</v>
      </c>
      <c r="M2650" s="43">
        <f t="shared" si="333"/>
        <v>13.599415768542794</v>
      </c>
      <c r="N2650" s="40">
        <f>Data[[#This Row],[DAA 
(n)]]^1.5</f>
        <v>20601656.697167572</v>
      </c>
      <c r="O2650" s="40">
        <f t="shared" si="334"/>
        <v>20596351.525424466</v>
      </c>
      <c r="P2650" s="43">
        <f>LN(Data[[#This Row],[MA'[n^1.5']]])</f>
        <v>16.840624507657619</v>
      </c>
      <c r="Q2650" s="43">
        <f t="shared" si="335"/>
        <v>16.787165821220064</v>
      </c>
      <c r="R2650" s="30">
        <f>$O$1+$O$2*Data[[#This Row],[MA'[ln(n^2)']]]</f>
        <v>22.417498288940035</v>
      </c>
      <c r="S2650" s="30">
        <f>$Q$1+$Q$2*Data[[#This Row],[MA'[ln(n*ln(n))']]]</f>
        <v>18.95903601809561</v>
      </c>
      <c r="T2650" s="31">
        <f>$O$3*Data[[#This Row],[Metcalfe
(n^2)]]</f>
        <v>2936789856.52</v>
      </c>
      <c r="U2650" s="31">
        <f t="shared" si="328"/>
        <v>2970942042.276</v>
      </c>
      <c r="V2650" s="30">
        <f>LN(Data[[#This Row],[MA'[NVA']
30d]]/Data[[#This Row],[MA'[NVMetcalfe calc']]])</f>
        <v>-0.76752174203255885</v>
      </c>
      <c r="W2650" s="30">
        <f>$Q$3+Data[[#This Row],[NVM
(scaled)]]/((Data[[#This Row],[Upper Bound]]-Data[[#This Row],[Lower Bound]])/2)</f>
        <v>0.14614855278143063</v>
      </c>
      <c r="X2650" s="30">
        <f>(Data[[#This Row],[Upper Bound]]+Data[[#This Row],[Lower Bound]])/2</f>
        <v>20.68826715351782</v>
      </c>
      <c r="Y2650" s="29">
        <f>LN(Data[[#This Row],[NVActual]]/Data[[#This Row],[MA'[n^2']
30d]])</f>
        <v>-1.3513292117005127</v>
      </c>
      <c r="Z2650" s="29">
        <f>LN(Data[[#This Row],[NVActual]]/Data[[#This Row],[MA'[n*ln(n)']
30d]])</f>
        <v>7.4748203350699347</v>
      </c>
      <c r="AA2650" s="29">
        <f>LN(Data[[#This Row],[NVActual]]/Data[[#This Row],[MA'[n^1.5']]])</f>
        <v>4.2741176734682371</v>
      </c>
      <c r="AB2650" s="29">
        <f>LN(Data[[#This Row],[NVActual]]/Data[[#This Row],[Metcalfe
(n^2)]])</f>
        <v>-1.3397672224991044</v>
      </c>
      <c r="AC2650" s="26">
        <f>1+Data[[#This Row],[MA'[NVMetcalfe calc']]]/((Data[[#This Row],[NVM_norm
(scaled)]]-Data[[#This Row],[NV_fund.]])/2)</f>
        <v>-289253712.31168324</v>
      </c>
    </row>
    <row r="2651" spans="1:29" x14ac:dyDescent="0.2">
      <c r="A2651" s="23">
        <v>41525</v>
      </c>
      <c r="B2651" s="24">
        <v>1426487807.9402699</v>
      </c>
      <c r="C2651" s="24">
        <f t="shared" si="329"/>
        <v>1368029013.7914517</v>
      </c>
      <c r="D2651" s="25">
        <f>LN(Data[[#This Row],[NVActual]])</f>
        <v>21.078481181746582</v>
      </c>
      <c r="E2651" s="26">
        <v>55602</v>
      </c>
      <c r="F2651" s="40">
        <f>Data[[#This Row],[DAA 
(n)]]^2</f>
        <v>3091582404</v>
      </c>
      <c r="G2651" s="41">
        <f t="shared" si="330"/>
        <v>5636914673.3000002</v>
      </c>
      <c r="H2651" s="28">
        <f>LN(Data[[#This Row],[Metcalfe
(n^2)]])</f>
        <v>21.851948901629491</v>
      </c>
      <c r="I2651" s="42">
        <f t="shared" si="331"/>
        <v>22.40013469293369</v>
      </c>
      <c r="J2651" s="40">
        <f>Data[[#This Row],[DAA 
(n)]]*LN(Data[[#This Row],[DAA 
(n)]])</f>
        <v>607506.03141420148</v>
      </c>
      <c r="K2651" s="40">
        <f t="shared" si="332"/>
        <v>832011.19170694659</v>
      </c>
      <c r="L2651" s="29">
        <f>LN(Data[[#This Row],[MA'[n*ln(n)']
30d]])</f>
        <v>13.631601171283723</v>
      </c>
      <c r="M2651" s="43">
        <f t="shared" si="333"/>
        <v>13.594792895230505</v>
      </c>
      <c r="N2651" s="40">
        <f>Data[[#This Row],[DAA 
(n)]]^1.5</f>
        <v>13110994.044206068</v>
      </c>
      <c r="O2651" s="40">
        <f t="shared" si="334"/>
        <v>20374262.930688977</v>
      </c>
      <c r="P2651" s="43">
        <f>LN(Data[[#This Row],[MA'[n^1.5']]])</f>
        <v>16.829783041255954</v>
      </c>
      <c r="Q2651" s="43">
        <f t="shared" si="335"/>
        <v>16.78089720878905</v>
      </c>
      <c r="R2651" s="30">
        <f>$O$1+$O$2*Data[[#This Row],[MA'[ln(n^2)']]]</f>
        <v>22.40013469293369</v>
      </c>
      <c r="S2651" s="30">
        <f>$Q$1+$Q$2*Data[[#This Row],[MA'[ln(n*ln(n))']]]</f>
        <v>18.95140827713033</v>
      </c>
      <c r="T2651" s="31">
        <f>$O$3*Data[[#This Row],[Metcalfe
(n^2)]]</f>
        <v>1607622850.0800002</v>
      </c>
      <c r="U2651" s="31">
        <f t="shared" si="328"/>
        <v>2931195630.1160002</v>
      </c>
      <c r="V2651" s="30">
        <f>LN(Data[[#This Row],[MA'[NVA']
30d]]/Data[[#This Row],[MA'[NVMetcalfe calc']]])</f>
        <v>-0.76203937679181744</v>
      </c>
      <c r="W2651" s="30">
        <f>$Q$3+Data[[#This Row],[NVM
(scaled)]]/((Data[[#This Row],[Upper Bound]]-Data[[#This Row],[Lower Bound]])/2)</f>
        <v>0.14807490365146581</v>
      </c>
      <c r="X2651" s="30">
        <f>(Data[[#This Row],[Upper Bound]]+Data[[#This Row],[Lower Bound]])/2</f>
        <v>20.675771485032008</v>
      </c>
      <c r="Y2651" s="32">
        <f>LN(Data[[#This Row],[NVActual]]/Data[[#This Row],[MA'[n^2']
30d]])</f>
        <v>-1.3741215272856424</v>
      </c>
      <c r="Z2651" s="32">
        <f>LN(Data[[#This Row],[NVActual]]/Data[[#This Row],[MA'[n*ln(n)']
30d]])</f>
        <v>7.4468800104628592</v>
      </c>
      <c r="AA2651" s="32">
        <f>LN(Data[[#This Row],[NVActual]]/Data[[#This Row],[MA'[n^1.5']]])</f>
        <v>4.248698140490629</v>
      </c>
      <c r="AB2651" s="32">
        <f>LN(Data[[#This Row],[NVActual]]/Data[[#This Row],[Metcalfe
(n^2)]])</f>
        <v>-0.77346771988290985</v>
      </c>
      <c r="AC2651" s="34">
        <f>1+Data[[#This Row],[MA'[NVMetcalfe calc']]]/((Data[[#This Row],[NVM_norm
(scaled)]]-Data[[#This Row],[NV_fund.]])/2)</f>
        <v>-285584464.69935316</v>
      </c>
    </row>
    <row r="2652" spans="1:29" x14ac:dyDescent="0.2">
      <c r="A2652" s="23">
        <v>41524</v>
      </c>
      <c r="B2652" s="24">
        <v>1446703404.07814</v>
      </c>
      <c r="C2652" s="24">
        <f t="shared" si="329"/>
        <v>1357433586.8797691</v>
      </c>
      <c r="D2652" s="25">
        <f>LN(Data[[#This Row],[NVActual]])</f>
        <v>21.092553290592239</v>
      </c>
      <c r="E2652" s="26">
        <v>60406</v>
      </c>
      <c r="F2652" s="40">
        <f>Data[[#This Row],[DAA 
(n)]]^2</f>
        <v>3648884836</v>
      </c>
      <c r="G2652" s="41">
        <f t="shared" si="330"/>
        <v>5678025383.0333338</v>
      </c>
      <c r="H2652" s="28">
        <f>LN(Data[[#This Row],[Metcalfe
(n^2)]])</f>
        <v>22.017687433475167</v>
      </c>
      <c r="I2652" s="42">
        <f t="shared" si="331"/>
        <v>22.411324919888095</v>
      </c>
      <c r="J2652" s="40">
        <f>Data[[#This Row],[DAA 
(n)]]*LN(Data[[#This Row],[DAA 
(n)]])</f>
        <v>665000.21355325053</v>
      </c>
      <c r="K2652" s="40">
        <f t="shared" si="332"/>
        <v>836080.14049530064</v>
      </c>
      <c r="L2652" s="29">
        <f>LN(Data[[#This Row],[MA'[n*ln(n)']
30d]])</f>
        <v>13.636479749308871</v>
      </c>
      <c r="M2652" s="43">
        <f t="shared" si="333"/>
        <v>13.590730718323661</v>
      </c>
      <c r="N2652" s="40">
        <f>Data[[#This Row],[DAA 
(n)]]^1.5</f>
        <v>14846364.450713698</v>
      </c>
      <c r="O2652" s="40">
        <f t="shared" si="334"/>
        <v>20499391.266026821</v>
      </c>
      <c r="P2652" s="43">
        <f>LN(Data[[#This Row],[MA'[n^1.5']]])</f>
        <v>16.835905749327598</v>
      </c>
      <c r="Q2652" s="43">
        <f t="shared" si="335"/>
        <v>16.775374651694619</v>
      </c>
      <c r="R2652" s="30">
        <f>$O$1+$O$2*Data[[#This Row],[MA'[ln(n^2)']]]</f>
        <v>22.411324919888095</v>
      </c>
      <c r="S2652" s="30">
        <f>$Q$1+$Q$2*Data[[#This Row],[MA'[ln(n*ln(n))']]]</f>
        <v>18.944705685234037</v>
      </c>
      <c r="T2652" s="31">
        <f>$O$3*Data[[#This Row],[Metcalfe
(n^2)]]</f>
        <v>1897420114.72</v>
      </c>
      <c r="U2652" s="31">
        <f t="shared" si="328"/>
        <v>2952573199.1773329</v>
      </c>
      <c r="V2652" s="30">
        <f>LN(Data[[#This Row],[MA'[NVA']
30d]]/Data[[#This Row],[MA'[NVMetcalfe calc']]])</f>
        <v>-0.77708121253175721</v>
      </c>
      <c r="W2652" s="30">
        <f>$Q$3+Data[[#This Row],[NVM
(scaled)]]/((Data[[#This Row],[Upper Bound]]-Data[[#This Row],[Lower Bound]])/2)</f>
        <v>0.14167778176289725</v>
      </c>
      <c r="X2652" s="30">
        <f>(Data[[#This Row],[Upper Bound]]+Data[[#This Row],[Lower Bound]])/2</f>
        <v>20.678015302561064</v>
      </c>
      <c r="Y2652" s="29">
        <f>LN(Data[[#This Row],[NVActual]]/Data[[#This Row],[MA'[n^2']
30d]])</f>
        <v>-1.3673160748129467</v>
      </c>
      <c r="Z2652" s="29">
        <f>LN(Data[[#This Row],[NVActual]]/Data[[#This Row],[MA'[n*ln(n)']
30d]])</f>
        <v>7.4560735412833692</v>
      </c>
      <c r="AA2652" s="29">
        <f>LN(Data[[#This Row],[NVActual]]/Data[[#This Row],[MA'[n^1.5']]])</f>
        <v>4.2566475412646438</v>
      </c>
      <c r="AB2652" s="29">
        <f>LN(Data[[#This Row],[NVActual]]/Data[[#This Row],[Metcalfe
(n^2)]])</f>
        <v>-0.92513414288292717</v>
      </c>
      <c r="AC2652" s="26">
        <f>1+Data[[#This Row],[MA'[NVMetcalfe calc']]]/((Data[[#This Row],[NVM_norm
(scaled)]]-Data[[#This Row],[NV_fund.]])/2)</f>
        <v>-287546227.35616291</v>
      </c>
    </row>
    <row r="2653" spans="1:29" x14ac:dyDescent="0.2">
      <c r="A2653" s="23">
        <v>41523</v>
      </c>
      <c r="B2653" s="24">
        <v>1415603348.2809401</v>
      </c>
      <c r="C2653" s="24">
        <f t="shared" si="329"/>
        <v>1346683107.5770307</v>
      </c>
      <c r="D2653" s="25">
        <f>LN(Data[[#This Row],[NVActual]])</f>
        <v>21.070821671706124</v>
      </c>
      <c r="E2653" s="26">
        <v>75818</v>
      </c>
      <c r="F2653" s="40">
        <f>Data[[#This Row],[DAA 
(n)]]^2</f>
        <v>5748369124</v>
      </c>
      <c r="G2653" s="41">
        <f t="shared" si="330"/>
        <v>5725562392.5333338</v>
      </c>
      <c r="H2653" s="28">
        <f>LN(Data[[#This Row],[Metcalfe
(n^2)]])</f>
        <v>22.472182020916208</v>
      </c>
      <c r="I2653" s="42">
        <f t="shared" si="331"/>
        <v>22.422321718788737</v>
      </c>
      <c r="J2653" s="40">
        <f>Data[[#This Row],[DAA 
(n)]]*LN(Data[[#This Row],[DAA 
(n)]])</f>
        <v>851897.94823091256</v>
      </c>
      <c r="K2653" s="40">
        <f t="shared" si="332"/>
        <v>840447.13443985605</v>
      </c>
      <c r="L2653" s="29">
        <f>LN(Data[[#This Row],[MA'[n*ln(n)']
30d]])</f>
        <v>13.641689332101151</v>
      </c>
      <c r="M2653" s="43">
        <f t="shared" si="333"/>
        <v>13.586505484299591</v>
      </c>
      <c r="N2653" s="40">
        <f>Data[[#This Row],[DAA 
(n)]]^1.5</f>
        <v>20876538.272506602</v>
      </c>
      <c r="O2653" s="40">
        <f t="shared" si="334"/>
        <v>20638317.168057915</v>
      </c>
      <c r="P2653" s="43">
        <f>LN(Data[[#This Row],[MA'[n^1.5']]])</f>
        <v>16.842659962698342</v>
      </c>
      <c r="Q2653" s="43">
        <f t="shared" si="335"/>
        <v>16.769647410190952</v>
      </c>
      <c r="R2653" s="30">
        <f>$O$1+$O$2*Data[[#This Row],[MA'[ln(n^2)']]]</f>
        <v>22.422321718788737</v>
      </c>
      <c r="S2653" s="30">
        <f>$Q$1+$Q$2*Data[[#This Row],[MA'[ln(n*ln(n))']]]</f>
        <v>18.937734049094324</v>
      </c>
      <c r="T2653" s="31">
        <f>$O$3*Data[[#This Row],[Metcalfe
(n^2)]]</f>
        <v>2989151944.48</v>
      </c>
      <c r="U2653" s="31">
        <f t="shared" si="328"/>
        <v>2977292444.1173329</v>
      </c>
      <c r="V2653" s="30">
        <f>LN(Data[[#This Row],[MA'[NVA']
30d]]/Data[[#This Row],[MA'[NVMetcalfe calc']]])</f>
        <v>-0.79336969988535566</v>
      </c>
      <c r="W2653" s="30">
        <f>$Q$3+Data[[#This Row],[NVM
(scaled)]]/((Data[[#This Row],[Upper Bound]]-Data[[#This Row],[Lower Bound]])/2)</f>
        <v>0.13464070065717038</v>
      </c>
      <c r="X2653" s="30">
        <f>(Data[[#This Row],[Upper Bound]]+Data[[#This Row],[Lower Bound]])/2</f>
        <v>20.680027883941531</v>
      </c>
      <c r="Y2653" s="32">
        <f>LN(Data[[#This Row],[NVActual]]/Data[[#This Row],[MA'[n^2']
30d]])</f>
        <v>-1.3973849443595354</v>
      </c>
      <c r="Z2653" s="32">
        <f>LN(Data[[#This Row],[NVActual]]/Data[[#This Row],[MA'[n*ln(n)']
30d]])</f>
        <v>7.4291323396049744</v>
      </c>
      <c r="AA2653" s="32">
        <f>LN(Data[[#This Row],[NVActual]]/Data[[#This Row],[MA'[n^1.5']]])</f>
        <v>4.2281617090077823</v>
      </c>
      <c r="AB2653" s="32">
        <f>LN(Data[[#This Row],[NVActual]]/Data[[#This Row],[Metcalfe
(n^2)]])</f>
        <v>-1.401360349210081</v>
      </c>
      <c r="AC2653" s="34">
        <f>1+Data[[#This Row],[MA'[NVMetcalfe calc']]]/((Data[[#This Row],[NVM_norm
(scaled)]]-Data[[#This Row],[NV_fund.]])/2)</f>
        <v>-289825877.43753517</v>
      </c>
    </row>
    <row r="2654" spans="1:29" x14ac:dyDescent="0.2">
      <c r="A2654" s="23">
        <v>41522</v>
      </c>
      <c r="B2654" s="24">
        <v>1453912974.9224801</v>
      </c>
      <c r="C2654" s="24">
        <f t="shared" si="329"/>
        <v>1337707649.3254964</v>
      </c>
      <c r="D2654" s="25">
        <f>LN(Data[[#This Row],[NVActual]])</f>
        <v>21.09752436208116</v>
      </c>
      <c r="E2654" s="26">
        <v>70530</v>
      </c>
      <c r="F2654" s="40">
        <f>Data[[#This Row],[DAA 
(n)]]^2</f>
        <v>4974480900</v>
      </c>
      <c r="G2654" s="41">
        <f t="shared" si="330"/>
        <v>5729811278.9333334</v>
      </c>
      <c r="H2654" s="28">
        <f>LN(Data[[#This Row],[Metcalfe
(n^2)]])</f>
        <v>22.327586860404448</v>
      </c>
      <c r="I2654" s="42">
        <f t="shared" si="331"/>
        <v>22.423052789304595</v>
      </c>
      <c r="J2654" s="40">
        <f>Data[[#This Row],[DAA 
(n)]]*LN(Data[[#This Row],[DAA 
(n)]])</f>
        <v>787382.35063216288</v>
      </c>
      <c r="K2654" s="40">
        <f t="shared" si="332"/>
        <v>840788.2665823421</v>
      </c>
      <c r="L2654" s="29">
        <f>LN(Data[[#This Row],[MA'[n*ln(n)']
30d]])</f>
        <v>13.642095143383688</v>
      </c>
      <c r="M2654" s="43">
        <f t="shared" si="333"/>
        <v>13.582028981018137</v>
      </c>
      <c r="N2654" s="40">
        <f>Data[[#This Row],[DAA 
(n)]]^1.5</f>
        <v>18730994.044016954</v>
      </c>
      <c r="O2654" s="40">
        <f t="shared" si="334"/>
        <v>20649858.4961848</v>
      </c>
      <c r="P2654" s="43">
        <f>LN(Data[[#This Row],[MA'[n^1.5']]])</f>
        <v>16.84321902486284</v>
      </c>
      <c r="Q2654" s="43">
        <f t="shared" si="335"/>
        <v>16.763587439272829</v>
      </c>
      <c r="R2654" s="30">
        <f>$O$1+$O$2*Data[[#This Row],[MA'[ln(n^2)']]]</f>
        <v>22.423052789304595</v>
      </c>
      <c r="S2654" s="30">
        <f>$Q$1+$Q$2*Data[[#This Row],[MA'[ln(n*ln(n))']]]</f>
        <v>18.930347818679923</v>
      </c>
      <c r="T2654" s="31">
        <f>$O$3*Data[[#This Row],[Metcalfe
(n^2)]]</f>
        <v>2586730068</v>
      </c>
      <c r="U2654" s="31">
        <f t="shared" si="328"/>
        <v>2979501865.0453329</v>
      </c>
      <c r="V2654" s="30">
        <f>LN(Data[[#This Row],[MA'[NVA']
30d]]/Data[[#This Row],[MA'[NVMetcalfe calc']]])</f>
        <v>-0.80079868759401296</v>
      </c>
      <c r="W2654" s="30">
        <f>$Q$3+Data[[#This Row],[NVM
(scaled)]]/((Data[[#This Row],[Upper Bound]]-Data[[#This Row],[Lower Bound]])/2)</f>
        <v>0.13144498643365815</v>
      </c>
      <c r="X2654" s="30">
        <f>(Data[[#This Row],[Upper Bound]]+Data[[#This Row],[Lower Bound]])/2</f>
        <v>20.676700303992259</v>
      </c>
      <c r="Y2654" s="29">
        <f>LN(Data[[#This Row],[NVActual]]/Data[[#This Row],[MA'[n^2']
30d]])</f>
        <v>-1.3714240694357802</v>
      </c>
      <c r="Z2654" s="29">
        <f>LN(Data[[#This Row],[NVActual]]/Data[[#This Row],[MA'[n*ln(n)']
30d]])</f>
        <v>7.4554292186974731</v>
      </c>
      <c r="AA2654" s="29">
        <f>LN(Data[[#This Row],[NVActual]]/Data[[#This Row],[MA'[n^1.5']]])</f>
        <v>4.2543053372183213</v>
      </c>
      <c r="AB2654" s="29">
        <f>LN(Data[[#This Row],[NVActual]]/Data[[#This Row],[Metcalfe
(n^2)]])</f>
        <v>-1.2300624983232888</v>
      </c>
      <c r="AC2654" s="26">
        <f>1+Data[[#This Row],[MA'[NVMetcalfe calc']]]/((Data[[#This Row],[NVM_norm
(scaled)]]-Data[[#This Row],[NV_fund.]])/2)</f>
        <v>-290042816.08769614</v>
      </c>
    </row>
    <row r="2655" spans="1:29" x14ac:dyDescent="0.2">
      <c r="A2655" s="23">
        <v>41521</v>
      </c>
      <c r="B2655" s="24">
        <v>1521383081.4816</v>
      </c>
      <c r="C2655" s="24">
        <f t="shared" si="329"/>
        <v>1328478821.1273484</v>
      </c>
      <c r="D2655" s="25">
        <f>LN(Data[[#This Row],[NVActual]])</f>
        <v>21.14288568010387</v>
      </c>
      <c r="E2655" s="26">
        <v>75781</v>
      </c>
      <c r="F2655" s="40">
        <f>Data[[#This Row],[DAA 
(n)]]^2</f>
        <v>5742759961</v>
      </c>
      <c r="G2655" s="41">
        <f t="shared" si="330"/>
        <v>5734923544.9666662</v>
      </c>
      <c r="H2655" s="28">
        <f>LN(Data[[#This Row],[Metcalfe
(n^2)]])</f>
        <v>22.471205761158959</v>
      </c>
      <c r="I2655" s="42">
        <f t="shared" si="331"/>
        <v>22.424064963516006</v>
      </c>
      <c r="J2655" s="40">
        <f>Data[[#This Row],[DAA 
(n)]]*LN(Data[[#This Row],[DAA 
(n)]])</f>
        <v>851445.22189319355</v>
      </c>
      <c r="K2655" s="40">
        <f t="shared" si="332"/>
        <v>841226.03141093429</v>
      </c>
      <c r="L2655" s="29">
        <f>LN(Data[[#This Row],[MA'[n*ln(n)']
30d]])</f>
        <v>13.642615667898847</v>
      </c>
      <c r="M2655" s="43">
        <f t="shared" si="333"/>
        <v>13.57730009489643</v>
      </c>
      <c r="N2655" s="40">
        <f>Data[[#This Row],[DAA 
(n)]]^1.5</f>
        <v>20861258.174054146</v>
      </c>
      <c r="O2655" s="40">
        <f t="shared" si="334"/>
        <v>20664240.918477882</v>
      </c>
      <c r="P2655" s="43">
        <f>LN(Data[[#This Row],[MA'[n^1.5']]])</f>
        <v>16.84391527253992</v>
      </c>
      <c r="Q2655" s="43">
        <f t="shared" si="335"/>
        <v>16.757175080583583</v>
      </c>
      <c r="R2655" s="30">
        <f>$O$1+$O$2*Data[[#This Row],[MA'[ln(n^2)']]]</f>
        <v>22.424064963516006</v>
      </c>
      <c r="S2655" s="30">
        <f>$Q$1+$Q$2*Data[[#This Row],[MA'[ln(n*ln(n))']]]</f>
        <v>18.922545156579108</v>
      </c>
      <c r="T2655" s="31">
        <f>$O$3*Data[[#This Row],[Metcalfe
(n^2)]]</f>
        <v>2986235179.7200003</v>
      </c>
      <c r="U2655" s="31">
        <f t="shared" si="328"/>
        <v>2982160243.3826661</v>
      </c>
      <c r="V2655" s="30">
        <f>LN(Data[[#This Row],[MA'[NVA']
30d]]/Data[[#This Row],[MA'[NVMetcalfe calc']]])</f>
        <v>-0.80861340763433276</v>
      </c>
      <c r="W2655" s="30">
        <f>$Q$3+Data[[#This Row],[NVM
(scaled)]]/((Data[[#This Row],[Upper Bound]]-Data[[#This Row],[Lower Bound]])/2)</f>
        <v>0.12813575120587334</v>
      </c>
      <c r="X2655" s="30">
        <f>(Data[[#This Row],[Upper Bound]]+Data[[#This Row],[Lower Bound]])/2</f>
        <v>20.673305060047557</v>
      </c>
      <c r="Y2655" s="32">
        <f>LN(Data[[#This Row],[NVActual]]/Data[[#This Row],[MA'[n^2']
30d]])</f>
        <v>-1.3269545760301582</v>
      </c>
      <c r="Z2655" s="32">
        <f>LN(Data[[#This Row],[NVActual]]/Data[[#This Row],[MA'[n*ln(n)']
30d]])</f>
        <v>7.500270012205025</v>
      </c>
      <c r="AA2655" s="32">
        <f>LN(Data[[#This Row],[NVActual]]/Data[[#This Row],[MA'[n^1.5']]])</f>
        <v>4.2989704075639503</v>
      </c>
      <c r="AB2655" s="32">
        <f>LN(Data[[#This Row],[NVActual]]/Data[[#This Row],[Metcalfe
(n^2)]])</f>
        <v>-1.3283200810550895</v>
      </c>
      <c r="AC2655" s="34">
        <f>1+Data[[#This Row],[MA'[NVMetcalfe calc']]]/((Data[[#This Row],[NVM_norm
(scaled)]]-Data[[#This Row],[NV_fund.]])/2)</f>
        <v>-290302814.0855183</v>
      </c>
    </row>
    <row r="2656" spans="1:29" x14ac:dyDescent="0.2">
      <c r="A2656" s="23">
        <v>41520</v>
      </c>
      <c r="B2656" s="24">
        <v>1623727233.3027999</v>
      </c>
      <c r="C2656" s="24">
        <f t="shared" si="329"/>
        <v>1316604334.5321708</v>
      </c>
      <c r="D2656" s="25">
        <f>LN(Data[[#This Row],[NVActual]])</f>
        <v>21.207990104790156</v>
      </c>
      <c r="E2656" s="26">
        <v>72441</v>
      </c>
      <c r="F2656" s="40">
        <f>Data[[#This Row],[DAA 
(n)]]^2</f>
        <v>5247698481</v>
      </c>
      <c r="G2656" s="41">
        <f t="shared" si="330"/>
        <v>5715105079.6333332</v>
      </c>
      <c r="H2656" s="28">
        <f>LN(Data[[#This Row],[Metcalfe
(n^2)]])</f>
        <v>22.381055432859906</v>
      </c>
      <c r="I2656" s="42">
        <f t="shared" si="331"/>
        <v>22.420421909531175</v>
      </c>
      <c r="J2656" s="40">
        <f>Data[[#This Row],[DAA 
(n)]]*LN(Data[[#This Row],[DAA 
(n)]])</f>
        <v>810653.01830590225</v>
      </c>
      <c r="K2656" s="40">
        <f t="shared" si="332"/>
        <v>839586.01904074359</v>
      </c>
      <c r="L2656" s="29">
        <f>LN(Data[[#This Row],[MA'[n*ln(n)']
30d]])</f>
        <v>13.640664214861365</v>
      </c>
      <c r="M2656" s="43">
        <f t="shared" si="333"/>
        <v>13.572152136504299</v>
      </c>
      <c r="N2656" s="40">
        <f>Data[[#This Row],[DAA 
(n)]]^1.5</f>
        <v>19497397.920289777</v>
      </c>
      <c r="O2656" s="40">
        <f t="shared" si="334"/>
        <v>20609515.427938972</v>
      </c>
      <c r="P2656" s="43">
        <f>LN(Data[[#This Row],[MA'[n^1.5']]])</f>
        <v>16.84126344108801</v>
      </c>
      <c r="Q2656" s="43">
        <f t="shared" si="335"/>
        <v>16.75020978786965</v>
      </c>
      <c r="R2656" s="30">
        <f>$O$1+$O$2*Data[[#This Row],[MA'[ln(n^2)']]]</f>
        <v>22.420421909531175</v>
      </c>
      <c r="S2656" s="30">
        <f>$Q$1+$Q$2*Data[[#This Row],[MA'[ln(n*ln(n))']]]</f>
        <v>18.914051025232091</v>
      </c>
      <c r="T2656" s="31">
        <f>$O$3*Data[[#This Row],[Metcalfe
(n^2)]]</f>
        <v>2728803210.1199999</v>
      </c>
      <c r="U2656" s="31">
        <f t="shared" si="328"/>
        <v>2971854641.4093332</v>
      </c>
      <c r="V2656" s="30">
        <f>LN(Data[[#This Row],[MA'[NVA']
30d]]/Data[[#This Row],[MA'[NVMetcalfe calc']]])</f>
        <v>-0.81413026804591704</v>
      </c>
      <c r="W2656" s="30">
        <f>$Q$3+Data[[#This Row],[NVM
(scaled)]]/((Data[[#This Row],[Upper Bound]]-Data[[#This Row],[Lower Bound]])/2)</f>
        <v>0.12562797837989692</v>
      </c>
      <c r="X2656" s="30">
        <f>(Data[[#This Row],[Upper Bound]]+Data[[#This Row],[Lower Bound]])/2</f>
        <v>20.667236467381635</v>
      </c>
      <c r="Y2656" s="29">
        <f>LN(Data[[#This Row],[NVActual]]/Data[[#This Row],[MA'[n^2']
30d]])</f>
        <v>-1.2583884158715004</v>
      </c>
      <c r="Z2656" s="29">
        <f>LN(Data[[#This Row],[NVActual]]/Data[[#This Row],[MA'[n*ln(n)']
30d]])</f>
        <v>7.5673258899287905</v>
      </c>
      <c r="AA2656" s="29">
        <f>LN(Data[[#This Row],[NVActual]]/Data[[#This Row],[MA'[n^1.5']]])</f>
        <v>4.3667266637021473</v>
      </c>
      <c r="AB2656" s="29">
        <f>LN(Data[[#This Row],[NVActual]]/Data[[#This Row],[Metcalfe
(n^2)]])</f>
        <v>-1.1730653280697503</v>
      </c>
      <c r="AC2656" s="26">
        <f>1+Data[[#This Row],[MA'[NVMetcalfe calc']]]/((Data[[#This Row],[NVM_norm
(scaled)]]-Data[[#This Row],[NV_fund.]])/2)</f>
        <v>-289349749.09386486</v>
      </c>
    </row>
    <row r="2657" spans="1:29" x14ac:dyDescent="0.2">
      <c r="A2657" s="23">
        <v>41519</v>
      </c>
      <c r="B2657" s="24">
        <v>1587134714.42781</v>
      </c>
      <c r="C2657" s="24">
        <f t="shared" si="329"/>
        <v>1302143615.099169</v>
      </c>
      <c r="D2657" s="25">
        <f>LN(Data[[#This Row],[NVActual]])</f>
        <v>21.185196161105953</v>
      </c>
      <c r="E2657" s="26">
        <v>63738</v>
      </c>
      <c r="F2657" s="40">
        <f>Data[[#This Row],[DAA 
(n)]]^2</f>
        <v>4062532644</v>
      </c>
      <c r="G2657" s="41">
        <f t="shared" si="330"/>
        <v>5667514518.1333332</v>
      </c>
      <c r="H2657" s="28">
        <f>LN(Data[[#This Row],[Metcalfe
(n^2)]])</f>
        <v>22.125072420016139</v>
      </c>
      <c r="I2657" s="42">
        <f t="shared" si="331"/>
        <v>22.409837110176621</v>
      </c>
      <c r="J2657" s="40">
        <f>Data[[#This Row],[DAA 
(n)]]*LN(Data[[#This Row],[DAA 
(n)]])</f>
        <v>705103.93295349437</v>
      </c>
      <c r="K2657" s="40">
        <f t="shared" si="332"/>
        <v>835291.8749108155</v>
      </c>
      <c r="L2657" s="29">
        <f>LN(Data[[#This Row],[MA'[n*ln(n)']
30d]])</f>
        <v>13.635536493545743</v>
      </c>
      <c r="M2657" s="43">
        <f t="shared" si="333"/>
        <v>13.566773428226821</v>
      </c>
      <c r="N2657" s="40">
        <f>Data[[#This Row],[DAA 
(n)]]^1.5</f>
        <v>16091541.4321709</v>
      </c>
      <c r="O2657" s="40">
        <f t="shared" si="334"/>
        <v>20471784.623816643</v>
      </c>
      <c r="P2657" s="43">
        <f>LN(Data[[#This Row],[MA'[n^1.5']]])</f>
        <v>16.834558136241636</v>
      </c>
      <c r="Q2657" s="43">
        <f t="shared" si="335"/>
        <v>16.74293296956321</v>
      </c>
      <c r="R2657" s="30">
        <f>$O$1+$O$2*Data[[#This Row],[MA'[ln(n^2)']]]</f>
        <v>22.409837110176621</v>
      </c>
      <c r="S2657" s="30">
        <f>$Q$1+$Q$2*Data[[#This Row],[MA'[ln(n*ln(n))']]]</f>
        <v>18.905176156574253</v>
      </c>
      <c r="T2657" s="31">
        <f>$O$3*Data[[#This Row],[Metcalfe
(n^2)]]</f>
        <v>2112516974.8800001</v>
      </c>
      <c r="U2657" s="31">
        <f t="shared" si="328"/>
        <v>2947107549.4293332</v>
      </c>
      <c r="V2657" s="30">
        <f>LN(Data[[#This Row],[MA'[NVA']
30d]]/Data[[#This Row],[MA'[NVMetcalfe calc']]])</f>
        <v>-0.81681235647743688</v>
      </c>
      <c r="W2657" s="30">
        <f>$Q$3+Data[[#This Row],[NVM
(scaled)]]/((Data[[#This Row],[Upper Bound]]-Data[[#This Row],[Lower Bound]])/2)</f>
        <v>0.12387082671272237</v>
      </c>
      <c r="X2657" s="30">
        <f>(Data[[#This Row],[Upper Bound]]+Data[[#This Row],[Lower Bound]])/2</f>
        <v>20.657506633375437</v>
      </c>
      <c r="Y2657" s="32">
        <f>LN(Data[[#This Row],[NVActual]]/Data[[#This Row],[MA'[n^2']
30d]])</f>
        <v>-1.2728203408835399</v>
      </c>
      <c r="Z2657" s="32">
        <f>LN(Data[[#This Row],[NVActual]]/Data[[#This Row],[MA'[n*ln(n)']
30d]])</f>
        <v>7.5496596675602099</v>
      </c>
      <c r="AA2657" s="32">
        <f>LN(Data[[#This Row],[NVActual]]/Data[[#This Row],[MA'[n^1.5']]])</f>
        <v>4.3506380248643159</v>
      </c>
      <c r="AB2657" s="32">
        <f>LN(Data[[#This Row],[NVActual]]/Data[[#This Row],[Metcalfe
(n^2)]])</f>
        <v>-0.93987625891018312</v>
      </c>
      <c r="AC2657" s="34">
        <f>1+Data[[#This Row],[MA'[NVMetcalfe calc']]]/((Data[[#This Row],[NVM_norm
(scaled)]]-Data[[#This Row],[NV_fund.]])/2)</f>
        <v>-287051700.6253947</v>
      </c>
    </row>
    <row r="2658" spans="1:29" x14ac:dyDescent="0.2">
      <c r="A2658" s="23">
        <v>41518</v>
      </c>
      <c r="B2658" s="24">
        <v>1583315443.4730101</v>
      </c>
      <c r="C2658" s="24">
        <f t="shared" si="329"/>
        <v>1287510790.9799356</v>
      </c>
      <c r="D2658" s="25">
        <f>LN(Data[[#This Row],[NVActual]])</f>
        <v>21.182786867401866</v>
      </c>
      <c r="E2658" s="26">
        <v>57043</v>
      </c>
      <c r="F2658" s="40">
        <f>Data[[#This Row],[DAA 
(n)]]^2</f>
        <v>3253903849</v>
      </c>
      <c r="G2658" s="41">
        <f t="shared" si="330"/>
        <v>5647270295.3666668</v>
      </c>
      <c r="H2658" s="28">
        <f>LN(Data[[#This Row],[Metcalfe
(n^2)]])</f>
        <v>21.903121296751067</v>
      </c>
      <c r="I2658" s="42">
        <f t="shared" si="331"/>
        <v>22.404439626337251</v>
      </c>
      <c r="J2658" s="40">
        <f>Data[[#This Row],[DAA 
(n)]]*LN(Data[[#This Row],[DAA 
(n)]])</f>
        <v>624709.87406528555</v>
      </c>
      <c r="K2658" s="40">
        <f t="shared" si="332"/>
        <v>833305.34042893408</v>
      </c>
      <c r="L2658" s="29">
        <f>LN(Data[[#This Row],[MA'[n*ln(n)']
30d]])</f>
        <v>13.633155409120834</v>
      </c>
      <c r="M2658" s="43">
        <f t="shared" si="333"/>
        <v>13.561540790043686</v>
      </c>
      <c r="N2658" s="40">
        <f>Data[[#This Row],[DAA 
(n)]]^1.5</f>
        <v>13623965.548198776</v>
      </c>
      <c r="O2658" s="40">
        <f t="shared" si="334"/>
        <v>20410444.306860678</v>
      </c>
      <c r="P2658" s="43">
        <f>LN(Data[[#This Row],[MA'[n^1.5']]])</f>
        <v>16.831557303626042</v>
      </c>
      <c r="Q2658" s="43">
        <f t="shared" si="335"/>
        <v>16.735846586729828</v>
      </c>
      <c r="R2658" s="30">
        <f>$O$1+$O$2*Data[[#This Row],[MA'[ln(n^2)']]]</f>
        <v>22.404439626337251</v>
      </c>
      <c r="S2658" s="30">
        <f>$Q$1+$Q$2*Data[[#This Row],[MA'[ln(n*ln(n))']]]</f>
        <v>18.89654230357208</v>
      </c>
      <c r="T2658" s="31">
        <f>$O$3*Data[[#This Row],[Metcalfe
(n^2)]]</f>
        <v>1692030001.48</v>
      </c>
      <c r="U2658" s="31">
        <f t="shared" si="328"/>
        <v>2936580553.5906668</v>
      </c>
      <c r="V2658" s="30">
        <f>LN(Data[[#This Row],[MA'[NVA']
30d]]/Data[[#This Row],[MA'[NVMetcalfe calc']]])</f>
        <v>-0.82453509257736912</v>
      </c>
      <c r="W2658" s="30">
        <f>$Q$3+Data[[#This Row],[NVM
(scaled)]]/((Data[[#This Row],[Upper Bound]]-Data[[#This Row],[Lower Bound]])/2)</f>
        <v>0.11989781814513728</v>
      </c>
      <c r="X2658" s="30">
        <f>(Data[[#This Row],[Upper Bound]]+Data[[#This Row],[Lower Bound]])/2</f>
        <v>20.650490964954663</v>
      </c>
      <c r="Y2658" s="29">
        <f>LN(Data[[#This Row],[NVActual]]/Data[[#This Row],[MA'[n^2']
30d]])</f>
        <v>-1.2716512643928475</v>
      </c>
      <c r="Z2658" s="29">
        <f>LN(Data[[#This Row],[NVActual]]/Data[[#This Row],[MA'[n*ln(n)']
30d]])</f>
        <v>7.5496314582810333</v>
      </c>
      <c r="AA2658" s="29">
        <f>LN(Data[[#This Row],[NVActual]]/Data[[#This Row],[MA'[n^1.5']]])</f>
        <v>4.351229563775826</v>
      </c>
      <c r="AB2658" s="29">
        <f>LN(Data[[#This Row],[NVActual]]/Data[[#This Row],[Metcalfe
(n^2)]])</f>
        <v>-0.720334429349199</v>
      </c>
      <c r="AC2658" s="26">
        <f>1+Data[[#This Row],[MA'[NVMetcalfe calc']]]/((Data[[#This Row],[NVM_norm
(scaled)]]-Data[[#This Row],[NV_fund.]])/2)</f>
        <v>-286068748.4600724</v>
      </c>
    </row>
    <row r="2659" spans="1:29" x14ac:dyDescent="0.2">
      <c r="A2659" s="23">
        <v>41517</v>
      </c>
      <c r="B2659" s="24">
        <v>1597397163.8285999</v>
      </c>
      <c r="C2659" s="24">
        <f t="shared" si="329"/>
        <v>1272745326.8214774</v>
      </c>
      <c r="D2659" s="25">
        <f>LN(Data[[#This Row],[NVActual]])</f>
        <v>21.191641368953686</v>
      </c>
      <c r="E2659" s="26">
        <v>87612</v>
      </c>
      <c r="F2659" s="40">
        <f>Data[[#This Row],[DAA 
(n)]]^2</f>
        <v>7675862544</v>
      </c>
      <c r="G2659" s="41">
        <f t="shared" si="330"/>
        <v>5730115985.8666668</v>
      </c>
      <c r="H2659" s="28">
        <f>LN(Data[[#This Row],[Metcalfe
(n^2)]])</f>
        <v>22.761346507688174</v>
      </c>
      <c r="I2659" s="42">
        <f t="shared" si="331"/>
        <v>22.423355538335969</v>
      </c>
      <c r="J2659" s="40">
        <f>Data[[#This Row],[DAA 
(n)]]*LN(Data[[#This Row],[DAA 
(n)]])</f>
        <v>997083.54511578812</v>
      </c>
      <c r="K2659" s="40">
        <f t="shared" si="332"/>
        <v>840853.80484401179</v>
      </c>
      <c r="L2659" s="29">
        <f>LN(Data[[#This Row],[MA'[n*ln(n)']
30d]])</f>
        <v>13.642173088937996</v>
      </c>
      <c r="M2659" s="43">
        <f t="shared" si="333"/>
        <v>13.556423763433532</v>
      </c>
      <c r="N2659" s="40">
        <f>Data[[#This Row],[DAA 
(n)]]^1.5</f>
        <v>25932560.020270456</v>
      </c>
      <c r="O2659" s="40">
        <f t="shared" si="334"/>
        <v>20651370.842397317</v>
      </c>
      <c r="P2659" s="43">
        <f>LN(Data[[#This Row],[MA'[n^1.5']]])</f>
        <v>16.843292259787681</v>
      </c>
      <c r="Q2659" s="43">
        <f t="shared" si="335"/>
        <v>16.728907998853277</v>
      </c>
      <c r="R2659" s="30">
        <f>$O$1+$O$2*Data[[#This Row],[MA'[ln(n^2)']]]</f>
        <v>22.423355538335969</v>
      </c>
      <c r="S2659" s="30">
        <f>$Q$1+$Q$2*Data[[#This Row],[MA'[ln(n*ln(n))']]]</f>
        <v>18.888099209665327</v>
      </c>
      <c r="T2659" s="31">
        <f>$O$3*Data[[#This Row],[Metcalfe
(n^2)]]</f>
        <v>3991448522.8800001</v>
      </c>
      <c r="U2659" s="31">
        <f t="shared" si="328"/>
        <v>2979660312.6506667</v>
      </c>
      <c r="V2659" s="30">
        <f>LN(Data[[#This Row],[MA'[NVA']
30d]]/Data[[#This Row],[MA'[NVMetcalfe calc']]])</f>
        <v>-0.85063306290065877</v>
      </c>
      <c r="W2659" s="30">
        <f>$Q$3+Data[[#This Row],[NVM
(scaled)]]/((Data[[#This Row],[Upper Bound]]-Data[[#This Row],[Lower Bound]])/2)</f>
        <v>0.10877149274744585</v>
      </c>
      <c r="X2659" s="30">
        <f>(Data[[#This Row],[Upper Bound]]+Data[[#This Row],[Lower Bound]])/2</f>
        <v>20.655727374000648</v>
      </c>
      <c r="Y2659" s="32">
        <f>LN(Data[[#This Row],[NVActual]]/Data[[#This Row],[MA'[n^2']
30d]])</f>
        <v>-1.2773602403760567</v>
      </c>
      <c r="Z2659" s="32">
        <f>LN(Data[[#This Row],[NVActual]]/Data[[#This Row],[MA'[n*ln(n)']
30d]])</f>
        <v>7.5494682800156898</v>
      </c>
      <c r="AA2659" s="32">
        <f>LN(Data[[#This Row],[NVActual]]/Data[[#This Row],[MA'[n^1.5']]])</f>
        <v>4.3483491091660067</v>
      </c>
      <c r="AB2659" s="32">
        <f>LN(Data[[#This Row],[NVActual]]/Data[[#This Row],[Metcalfe
(n^2)]])</f>
        <v>-1.5697051387344856</v>
      </c>
      <c r="AC2659" s="34">
        <f>1+Data[[#This Row],[MA'[NVMetcalfe calc']]]/((Data[[#This Row],[NVM_norm
(scaled)]]-Data[[#This Row],[NV_fund.]])/2)</f>
        <v>-290034233.74221539</v>
      </c>
    </row>
    <row r="2660" spans="1:29" x14ac:dyDescent="0.2">
      <c r="A2660" s="23">
        <v>41516</v>
      </c>
      <c r="B2660" s="24">
        <v>1520083217.0316601</v>
      </c>
      <c r="C2660" s="24">
        <f t="shared" si="329"/>
        <v>1257713891.0443757</v>
      </c>
      <c r="D2660" s="25">
        <f>LN(Data[[#This Row],[NVActual]])</f>
        <v>21.142030918353122</v>
      </c>
      <c r="E2660" s="26">
        <v>88736</v>
      </c>
      <c r="F2660" s="40">
        <f>Data[[#This Row],[DAA 
(n)]]^2</f>
        <v>7874077696</v>
      </c>
      <c r="G2660" s="41">
        <f t="shared" si="330"/>
        <v>5904366222.6999998</v>
      </c>
      <c r="H2660" s="28">
        <f>LN(Data[[#This Row],[Metcalfe
(n^2)]])</f>
        <v>22.78684189683101</v>
      </c>
      <c r="I2660" s="42">
        <f t="shared" si="331"/>
        <v>22.44066913232319</v>
      </c>
      <c r="J2660" s="40">
        <f>Data[[#This Row],[DAA 
(n)]]*LN(Data[[#This Row],[DAA 
(n)]])</f>
        <v>1011006.6012785983</v>
      </c>
      <c r="K2660" s="40">
        <f t="shared" si="332"/>
        <v>851693.19877851068</v>
      </c>
      <c r="L2660" s="29">
        <f>LN(Data[[#This Row],[MA'[n*ln(n)']
30d]])</f>
        <v>13.654981645631175</v>
      </c>
      <c r="M2660" s="43">
        <f t="shared" si="333"/>
        <v>13.550819402720524</v>
      </c>
      <c r="N2660" s="40">
        <f>Data[[#This Row],[DAA 
(n)]]^1.5</f>
        <v>26433201.819534808</v>
      </c>
      <c r="O2660" s="40">
        <f t="shared" si="334"/>
        <v>21063115.029752534</v>
      </c>
      <c r="P2660" s="43">
        <f>LN(Data[[#This Row],[MA'[n^1.5']]])</f>
        <v>16.863033965876177</v>
      </c>
      <c r="Q2660" s="43">
        <f t="shared" si="335"/>
        <v>16.721313777577777</v>
      </c>
      <c r="R2660" s="30">
        <f>$O$1+$O$2*Data[[#This Row],[MA'[ln(n^2)']]]</f>
        <v>22.44066913232319</v>
      </c>
      <c r="S2660" s="30">
        <f>$Q$1+$Q$2*Data[[#This Row],[MA'[ln(n*ln(n))']]]</f>
        <v>18.878852014488864</v>
      </c>
      <c r="T2660" s="31">
        <f>$O$3*Data[[#This Row],[Metcalfe
(n^2)]]</f>
        <v>4094520401.9200001</v>
      </c>
      <c r="U2660" s="31">
        <f t="shared" si="328"/>
        <v>3070270435.8040004</v>
      </c>
      <c r="V2660" s="30">
        <f>LN(Data[[#This Row],[MA'[NVA']
30d]]/Data[[#This Row],[MA'[NVMetcalfe calc']]])</f>
        <v>-0.89246994674834557</v>
      </c>
      <c r="W2660" s="30">
        <f>$Q$3+Data[[#This Row],[NVM
(scaled)]]/((Data[[#This Row],[Upper Bound]]-Data[[#This Row],[Lower Bound]])/2)</f>
        <v>8.8868180356778348E-2</v>
      </c>
      <c r="X2660" s="30">
        <f>(Data[[#This Row],[Upper Bound]]+Data[[#This Row],[Lower Bound]])/2</f>
        <v>20.659760573406025</v>
      </c>
      <c r="Y2660" s="29">
        <f>LN(Data[[#This Row],[NVActual]]/Data[[#This Row],[MA'[n^2']
30d]])</f>
        <v>-1.3569270335578141</v>
      </c>
      <c r="Z2660" s="29">
        <f>LN(Data[[#This Row],[NVActual]]/Data[[#This Row],[MA'[n*ln(n)']
30d]])</f>
        <v>7.4870492727219471</v>
      </c>
      <c r="AA2660" s="29">
        <f>LN(Data[[#This Row],[NVActual]]/Data[[#This Row],[MA'[n^1.5']]])</f>
        <v>4.2789969524769456</v>
      </c>
      <c r="AB2660" s="29">
        <f>LN(Data[[#This Row],[NVActual]]/Data[[#This Row],[Metcalfe
(n^2)]])</f>
        <v>-1.6448109784778879</v>
      </c>
      <c r="AC2660" s="26">
        <f>1+Data[[#This Row],[MA'[NVMetcalfe calc']]]/((Data[[#This Row],[NVM_norm
(scaled)]]-Data[[#This Row],[NV_fund.]])/2)</f>
        <v>-298506293.92781967</v>
      </c>
    </row>
    <row r="2661" spans="1:29" x14ac:dyDescent="0.2">
      <c r="A2661" s="23">
        <v>41515</v>
      </c>
      <c r="B2661" s="24">
        <v>1452257391.8032401</v>
      </c>
      <c r="C2661" s="24">
        <f t="shared" si="329"/>
        <v>1247163539.6032689</v>
      </c>
      <c r="D2661" s="25">
        <f>LN(Data[[#This Row],[NVActual]])</f>
        <v>21.096385004721185</v>
      </c>
      <c r="E2661" s="26">
        <v>74770</v>
      </c>
      <c r="F2661" s="40">
        <f>Data[[#This Row],[DAA 
(n)]]^2</f>
        <v>5590552900</v>
      </c>
      <c r="G2661" s="41">
        <f t="shared" si="330"/>
        <v>5857433290.9666662</v>
      </c>
      <c r="H2661" s="28">
        <f>LN(Data[[#This Row],[Metcalfe
(n^2)]])</f>
        <v>22.444344027987924</v>
      </c>
      <c r="I2661" s="42">
        <f t="shared" si="331"/>
        <v>22.434102315612897</v>
      </c>
      <c r="J2661" s="40">
        <f>Data[[#This Row],[DAA 
(n)]]*LN(Data[[#This Row],[DAA 
(n)]])</f>
        <v>839081.80148632859</v>
      </c>
      <c r="K2661" s="40">
        <f t="shared" si="332"/>
        <v>848267.87881336978</v>
      </c>
      <c r="L2661" s="29">
        <f>LN(Data[[#This Row],[MA'[n*ln(n)']
30d]])</f>
        <v>13.650951759716861</v>
      </c>
      <c r="M2661" s="43">
        <f t="shared" si="333"/>
        <v>13.543818414688637</v>
      </c>
      <c r="N2661" s="40">
        <f>Data[[#This Row],[DAA 
(n)]]^1.5</f>
        <v>20445186.238647986</v>
      </c>
      <c r="O2661" s="40">
        <f t="shared" si="334"/>
        <v>20942089.590846621</v>
      </c>
      <c r="P2661" s="43">
        <f>LN(Data[[#This Row],[MA'[n^1.5']]])</f>
        <v>16.857271547866741</v>
      </c>
      <c r="Q2661" s="43">
        <f t="shared" si="335"/>
        <v>16.711540111393941</v>
      </c>
      <c r="R2661" s="30">
        <f>$O$1+$O$2*Data[[#This Row],[MA'[ln(n^2)']]]</f>
        <v>22.434102315612897</v>
      </c>
      <c r="S2661" s="30">
        <f>$Q$1+$Q$2*Data[[#This Row],[MA'[ln(n*ln(n))']]]</f>
        <v>18.867300384236248</v>
      </c>
      <c r="T2661" s="31">
        <f>$O$3*Data[[#This Row],[Metcalfe
(n^2)]]</f>
        <v>2907087508</v>
      </c>
      <c r="U2661" s="31">
        <f t="shared" si="328"/>
        <v>3045865311.3026667</v>
      </c>
      <c r="V2661" s="30">
        <f>LN(Data[[#This Row],[MA'[NVA']
30d]]/Data[[#This Row],[MA'[NVMetcalfe calc']]])</f>
        <v>-0.89291323074255957</v>
      </c>
      <c r="W2661" s="30">
        <f>$Q$3+Data[[#This Row],[NVM
(scaled)]]/((Data[[#This Row],[Upper Bound]]-Data[[#This Row],[Lower Bound]])/2)</f>
        <v>8.9319980239031982E-2</v>
      </c>
      <c r="X2661" s="30">
        <f>(Data[[#This Row],[Upper Bound]]+Data[[#This Row],[Lower Bound]])/2</f>
        <v>20.650701349924574</v>
      </c>
      <c r="Y2661" s="32">
        <f>LN(Data[[#This Row],[NVActual]]/Data[[#This Row],[MA'[n^2']
30d]])</f>
        <v>-1.3945923349074651</v>
      </c>
      <c r="Z2661" s="32">
        <f>LN(Data[[#This Row],[NVActual]]/Data[[#This Row],[MA'[n*ln(n)']
30d]])</f>
        <v>7.445433245004323</v>
      </c>
      <c r="AA2661" s="32">
        <f>LN(Data[[#This Row],[NVActual]]/Data[[#This Row],[MA'[n^1.5']]])</f>
        <v>4.239113456854442</v>
      </c>
      <c r="AB2661" s="32">
        <f>LN(Data[[#This Row],[NVActual]]/Data[[#This Row],[Metcalfe
(n^2)]])</f>
        <v>-1.3479590232667384</v>
      </c>
      <c r="AC2661" s="34">
        <f>1+Data[[#This Row],[MA'[NVMetcalfe calc']]]/((Data[[#This Row],[NVM_norm
(scaled)]]-Data[[#This Row],[NV_fund.]])/2)</f>
        <v>-296270493.33490944</v>
      </c>
    </row>
    <row r="2662" spans="1:29" x14ac:dyDescent="0.2">
      <c r="A2662" s="23">
        <v>41514</v>
      </c>
      <c r="B2662" s="24">
        <v>1446965382.9772201</v>
      </c>
      <c r="C2662" s="24">
        <f t="shared" si="329"/>
        <v>1239076676.6338689</v>
      </c>
      <c r="D2662" s="25">
        <f>LN(Data[[#This Row],[NVActual]])</f>
        <v>21.092734361004283</v>
      </c>
      <c r="E2662" s="26">
        <v>84528</v>
      </c>
      <c r="F2662" s="40">
        <f>Data[[#This Row],[DAA 
(n)]]^2</f>
        <v>7144982784</v>
      </c>
      <c r="G2662" s="41">
        <f t="shared" si="330"/>
        <v>5843224553.2666664</v>
      </c>
      <c r="H2662" s="28">
        <f>LN(Data[[#This Row],[Metcalfe
(n^2)]])</f>
        <v>22.689676238808193</v>
      </c>
      <c r="I2662" s="42">
        <f t="shared" si="331"/>
        <v>22.431458635189241</v>
      </c>
      <c r="J2662" s="40">
        <f>Data[[#This Row],[DAA 
(n)]]*LN(Data[[#This Row],[DAA 
(n)]])</f>
        <v>958956.47655698948</v>
      </c>
      <c r="K2662" s="40">
        <f t="shared" si="332"/>
        <v>847085.45894207107</v>
      </c>
      <c r="L2662" s="29">
        <f>LN(Data[[#This Row],[MA'[n*ln(n)']
30d]])</f>
        <v>13.649556864580031</v>
      </c>
      <c r="M2662" s="43">
        <f t="shared" si="333"/>
        <v>13.53671312417111</v>
      </c>
      <c r="N2662" s="40">
        <f>Data[[#This Row],[DAA 
(n)]]^1.5</f>
        <v>24575416.675327241</v>
      </c>
      <c r="O2662" s="40">
        <f t="shared" si="334"/>
        <v>20902733.787160769</v>
      </c>
      <c r="P2662" s="43">
        <f>LN(Data[[#This Row],[MA'[n^1.5']]])</f>
        <v>16.855390511594479</v>
      </c>
      <c r="Q2662" s="43">
        <f t="shared" si="335"/>
        <v>16.701606893532716</v>
      </c>
      <c r="R2662" s="30">
        <f>$O$1+$O$2*Data[[#This Row],[MA'[ln(n^2)']]]</f>
        <v>22.431458635189241</v>
      </c>
      <c r="S2662" s="30">
        <f>$Q$1+$Q$2*Data[[#This Row],[MA'[ln(n*ln(n))']]]</f>
        <v>18.855576654882331</v>
      </c>
      <c r="T2662" s="31">
        <f>$O$3*Data[[#This Row],[Metcalfe
(n^2)]]</f>
        <v>3715391047.6800003</v>
      </c>
      <c r="U2662" s="31">
        <f t="shared" si="328"/>
        <v>3038476767.6986675</v>
      </c>
      <c r="V2662" s="30">
        <f>LN(Data[[#This Row],[MA'[NVA']
30d]]/Data[[#This Row],[MA'[NVMetcalfe calc']]])</f>
        <v>-0.89698983995177661</v>
      </c>
      <c r="W2662" s="30">
        <f>$Q$3+Data[[#This Row],[NVM
(scaled)]]/((Data[[#This Row],[Upper Bound]]-Data[[#This Row],[Lower Bound]])/2)</f>
        <v>8.8311272636134364E-2</v>
      </c>
      <c r="X2662" s="30">
        <f>(Data[[#This Row],[Upper Bound]]+Data[[#This Row],[Lower Bound]])/2</f>
        <v>20.643517645035786</v>
      </c>
      <c r="Y2662" s="29">
        <f>LN(Data[[#This Row],[NVActual]]/Data[[#This Row],[MA'[n^2']
30d]])</f>
        <v>-1.3958142699357616</v>
      </c>
      <c r="Z2662" s="29">
        <f>LN(Data[[#This Row],[NVActual]]/Data[[#This Row],[MA'[n*ln(n)']
30d]])</f>
        <v>7.4431774964242514</v>
      </c>
      <c r="AA2662" s="29">
        <f>LN(Data[[#This Row],[NVActual]]/Data[[#This Row],[MA'[n^1.5']]])</f>
        <v>4.2373438494098048</v>
      </c>
      <c r="AB2662" s="29">
        <f>LN(Data[[#This Row],[NVActual]]/Data[[#This Row],[Metcalfe
(n^2)]])</f>
        <v>-1.5969418778039104</v>
      </c>
      <c r="AC2662" s="26">
        <f>1+Data[[#This Row],[MA'[NVMetcalfe calc']]]/((Data[[#This Row],[NVM_norm
(scaled)]]-Data[[#This Row],[NV_fund.]])/2)</f>
        <v>-295640598.52991366</v>
      </c>
    </row>
    <row r="2663" spans="1:29" x14ac:dyDescent="0.2">
      <c r="A2663" s="23">
        <v>41513</v>
      </c>
      <c r="B2663" s="24">
        <v>1460724869.6630099</v>
      </c>
      <c r="C2663" s="24">
        <f t="shared" si="329"/>
        <v>1228300991.3555281</v>
      </c>
      <c r="D2663" s="25">
        <f>LN(Data[[#This Row],[NVActual]])</f>
        <v>21.102198635528779</v>
      </c>
      <c r="E2663" s="26">
        <v>95082</v>
      </c>
      <c r="F2663" s="40">
        <f>Data[[#This Row],[DAA 
(n)]]^2</f>
        <v>9040586724</v>
      </c>
      <c r="G2663" s="41">
        <f t="shared" si="330"/>
        <v>5750976546.1000004</v>
      </c>
      <c r="H2663" s="28">
        <f>LN(Data[[#This Row],[Metcalfe
(n^2)]])</f>
        <v>22.924989912341726</v>
      </c>
      <c r="I2663" s="42">
        <f t="shared" si="331"/>
        <v>22.415127872114873</v>
      </c>
      <c r="J2663" s="40">
        <f>Data[[#This Row],[DAA 
(n)]]*LN(Data[[#This Row],[DAA 
(n)]])</f>
        <v>1089876.945422638</v>
      </c>
      <c r="K2663" s="40">
        <f t="shared" si="332"/>
        <v>839600.28106799803</v>
      </c>
      <c r="L2663" s="29">
        <f>LN(Data[[#This Row],[MA'[n*ln(n)']
30d]])</f>
        <v>13.640681201692731</v>
      </c>
      <c r="M2663" s="43">
        <f t="shared" si="333"/>
        <v>13.529220723424752</v>
      </c>
      <c r="N2663" s="40">
        <f>Data[[#This Row],[DAA 
(n)]]^1.5</f>
        <v>29318885.839870613</v>
      </c>
      <c r="O2663" s="40">
        <f t="shared" si="334"/>
        <v>20650838.529902648</v>
      </c>
      <c r="P2663" s="43">
        <f>LN(Data[[#This Row],[MA'[n^1.5']]])</f>
        <v>16.84326648332183</v>
      </c>
      <c r="Q2663" s="43">
        <f t="shared" si="335"/>
        <v>16.691147034734023</v>
      </c>
      <c r="R2663" s="30">
        <f>$O$1+$O$2*Data[[#This Row],[MA'[ln(n^2)']]]</f>
        <v>22.415127872114873</v>
      </c>
      <c r="S2663" s="30">
        <f>$Q$1+$Q$2*Data[[#This Row],[MA'[ln(n*ln(n))']]]</f>
        <v>18.843214193650837</v>
      </c>
      <c r="T2663" s="31">
        <f>$O$3*Data[[#This Row],[Metcalfe
(n^2)]]</f>
        <v>4701105096.4800005</v>
      </c>
      <c r="U2663" s="31">
        <f t="shared" si="328"/>
        <v>2990507803.9720006</v>
      </c>
      <c r="V2663" s="30">
        <f>LN(Data[[#This Row],[MA'[NVA']
30d]]/Data[[#This Row],[MA'[NVMetcalfe calc']]])</f>
        <v>-0.88981130042857615</v>
      </c>
      <c r="W2663" s="30">
        <f>$Q$3+Data[[#This Row],[NVM
(scaled)]]/((Data[[#This Row],[Upper Bound]]-Data[[#This Row],[Lower Bound]])/2)</f>
        <v>9.1773345871445922E-2</v>
      </c>
      <c r="X2663" s="30">
        <f>(Data[[#This Row],[Upper Bound]]+Data[[#This Row],[Lower Bound]])/2</f>
        <v>20.629171032882855</v>
      </c>
      <c r="Y2663" s="32">
        <f>LN(Data[[#This Row],[NVActual]]/Data[[#This Row],[MA'[n^2']
30d]])</f>
        <v>-1.3704368759110583</v>
      </c>
      <c r="Z2663" s="32">
        <f>LN(Data[[#This Row],[NVActual]]/Data[[#This Row],[MA'[n*ln(n)']
30d]])</f>
        <v>7.4615174338360513</v>
      </c>
      <c r="AA2663" s="32">
        <f>LN(Data[[#This Row],[NVActual]]/Data[[#This Row],[MA'[n^1.5']]])</f>
        <v>4.2589321522069516</v>
      </c>
      <c r="AB2663" s="32">
        <f>LN(Data[[#This Row],[NVActual]]/Data[[#This Row],[Metcalfe
(n^2)]])</f>
        <v>-1.8227912768129455</v>
      </c>
      <c r="AC2663" s="34">
        <f>1+Data[[#This Row],[MA'[NVMetcalfe calc']]]/((Data[[#This Row],[NVM_norm
(scaled)]]-Data[[#This Row],[NV_fund.]])/2)</f>
        <v>-291225581.67090535</v>
      </c>
    </row>
    <row r="2664" spans="1:29" x14ac:dyDescent="0.2">
      <c r="A2664" s="23">
        <v>41512</v>
      </c>
      <c r="B2664" s="24">
        <v>1328613760.5813401</v>
      </c>
      <c r="C2664" s="24">
        <f t="shared" si="329"/>
        <v>1217076065.4912601</v>
      </c>
      <c r="D2664" s="25">
        <f>LN(Data[[#This Row],[NVActual]])</f>
        <v>21.007401950345859</v>
      </c>
      <c r="E2664" s="26">
        <v>75443</v>
      </c>
      <c r="F2664" s="40">
        <f>Data[[#This Row],[DAA 
(n)]]^2</f>
        <v>5691646249</v>
      </c>
      <c r="G2664" s="41">
        <f t="shared" si="330"/>
        <v>5536075632.9333334</v>
      </c>
      <c r="H2664" s="28">
        <f>LN(Data[[#This Row],[Metcalfe
(n^2)]])</f>
        <v>22.462265366437361</v>
      </c>
      <c r="I2664" s="42">
        <f t="shared" si="331"/>
        <v>22.373504775954494</v>
      </c>
      <c r="J2664" s="40">
        <f>Data[[#This Row],[DAA 
(n)]]*LN(Data[[#This Row],[DAA 
(n)]])</f>
        <v>847310.34302006685</v>
      </c>
      <c r="K2664" s="40">
        <f t="shared" si="332"/>
        <v>821669.52919926075</v>
      </c>
      <c r="L2664" s="29">
        <f>LN(Data[[#This Row],[MA'[n*ln(n)']
30d]])</f>
        <v>13.619093560597237</v>
      </c>
      <c r="M2664" s="43">
        <f t="shared" si="333"/>
        <v>13.521905396424449</v>
      </c>
      <c r="N2664" s="40">
        <f>Data[[#This Row],[DAA 
(n)]]^1.5</f>
        <v>20721845.187224694</v>
      </c>
      <c r="O2664" s="40">
        <f t="shared" si="334"/>
        <v>20056632.397102725</v>
      </c>
      <c r="P2664" s="43">
        <f>LN(Data[[#This Row],[MA'[n^1.5']]])</f>
        <v>16.814070449889908</v>
      </c>
      <c r="Q2664" s="43">
        <f t="shared" si="335"/>
        <v>16.68092663340013</v>
      </c>
      <c r="R2664" s="30">
        <f>$O$1+$O$2*Data[[#This Row],[MA'[ln(n^2)']]]</f>
        <v>22.373504775954494</v>
      </c>
      <c r="S2664" s="30">
        <f>$Q$1+$Q$2*Data[[#This Row],[MA'[ln(n*ln(n))']]]</f>
        <v>18.83114390410034</v>
      </c>
      <c r="T2664" s="31">
        <f>$O$3*Data[[#This Row],[Metcalfe
(n^2)]]</f>
        <v>2959656049.48</v>
      </c>
      <c r="U2664" s="31">
        <f t="shared" si="328"/>
        <v>2878759329.1253343</v>
      </c>
      <c r="V2664" s="30">
        <f>LN(Data[[#This Row],[MA'[NVA']
30d]]/Data[[#This Row],[MA'[NVMetcalfe calc']]])</f>
        <v>-0.86090809832359527</v>
      </c>
      <c r="W2664" s="30">
        <f>$Q$3+Data[[#This Row],[NVM
(scaled)]]/((Data[[#This Row],[Upper Bound]]-Data[[#This Row],[Lower Bound]])/2)</f>
        <v>0.10393540665834189</v>
      </c>
      <c r="X2664" s="30">
        <f>(Data[[#This Row],[Upper Bound]]+Data[[#This Row],[Lower Bound]])/2</f>
        <v>20.602324340027415</v>
      </c>
      <c r="Y2664" s="29">
        <f>LN(Data[[#This Row],[NVActual]]/Data[[#This Row],[MA'[n^2']
30d]])</f>
        <v>-1.4271497668409006</v>
      </c>
      <c r="Z2664" s="29">
        <f>LN(Data[[#This Row],[NVActual]]/Data[[#This Row],[MA'[n*ln(n)']
30d]])</f>
        <v>7.3883083897486221</v>
      </c>
      <c r="AA2664" s="29">
        <f>LN(Data[[#This Row],[NVActual]]/Data[[#This Row],[MA'[n^1.5']]])</f>
        <v>4.1933315004559528</v>
      </c>
      <c r="AB2664" s="29">
        <f>LN(Data[[#This Row],[NVActual]]/Data[[#This Row],[Metcalfe
(n^2)]])</f>
        <v>-1.4548634160915002</v>
      </c>
      <c r="AC2664" s="26">
        <f>1+Data[[#This Row],[MA'[NVMetcalfe calc']]]/((Data[[#This Row],[NVM_norm
(scaled)]]-Data[[#This Row],[NV_fund.]])/2)</f>
        <v>-280876641.4017877</v>
      </c>
    </row>
    <row r="2665" spans="1:29" x14ac:dyDescent="0.2">
      <c r="A2665" s="23">
        <v>41511</v>
      </c>
      <c r="B2665" s="24">
        <v>1358682160.59746</v>
      </c>
      <c r="C2665" s="24">
        <f t="shared" si="329"/>
        <v>1207463969.7666125</v>
      </c>
      <c r="D2665" s="25">
        <f>LN(Data[[#This Row],[NVActual]])</f>
        <v>21.0297810673501</v>
      </c>
      <c r="E2665" s="26">
        <v>69624</v>
      </c>
      <c r="F2665" s="40">
        <f>Data[[#This Row],[DAA 
(n)]]^2</f>
        <v>4847501376</v>
      </c>
      <c r="G2665" s="41">
        <f t="shared" si="330"/>
        <v>5434378309.4333334</v>
      </c>
      <c r="H2665" s="28">
        <f>LN(Data[[#This Row],[Metcalfe
(n^2)]])</f>
        <v>22.301729228938701</v>
      </c>
      <c r="I2665" s="42">
        <f t="shared" si="331"/>
        <v>22.347906594483348</v>
      </c>
      <c r="J2665" s="40">
        <f>Data[[#This Row],[DAA 
(n)]]*LN(Data[[#This Row],[DAA 
(n)]])</f>
        <v>776367.79791781411</v>
      </c>
      <c r="K2665" s="40">
        <f t="shared" si="332"/>
        <v>812006.31296804687</v>
      </c>
      <c r="L2665" s="29">
        <f>LN(Data[[#This Row],[MA'[n*ln(n)']
30d]])</f>
        <v>13.607263393704784</v>
      </c>
      <c r="M2665" s="43">
        <f t="shared" si="333"/>
        <v>13.515682636181714</v>
      </c>
      <c r="N2665" s="40">
        <f>Data[[#This Row],[DAA 
(n)]]^1.5</f>
        <v>18371239.364904735</v>
      </c>
      <c r="O2665" s="40">
        <f t="shared" si="334"/>
        <v>19754207.736130413</v>
      </c>
      <c r="P2665" s="43">
        <f>LN(Data[[#This Row],[MA'[n^1.5']]])</f>
        <v>16.798877076550145</v>
      </c>
      <c r="Q2665" s="43">
        <f t="shared" si="335"/>
        <v>16.672185988494977</v>
      </c>
      <c r="R2665" s="30">
        <f>$O$1+$O$2*Data[[#This Row],[MA'[ln(n^2)']]]</f>
        <v>22.347906594483348</v>
      </c>
      <c r="S2665" s="30">
        <f>$Q$1+$Q$2*Data[[#This Row],[MA'[ln(n*ln(n))']]]</f>
        <v>18.820876349699827</v>
      </c>
      <c r="T2665" s="31">
        <f>$O$3*Data[[#This Row],[Metcalfe
(n^2)]]</f>
        <v>2520700715.52</v>
      </c>
      <c r="U2665" s="31">
        <f t="shared" si="328"/>
        <v>2825876720.905334</v>
      </c>
      <c r="V2665" s="30">
        <f>LN(Data[[#This Row],[MA'[NVA']
30d]]/Data[[#This Row],[MA'[NVMetcalfe calc']]])</f>
        <v>-0.85029639273825919</v>
      </c>
      <c r="W2665" s="30">
        <f>$Q$3+Data[[#This Row],[NVM
(scaled)]]/((Data[[#This Row],[Upper Bound]]-Data[[#This Row],[Lower Bound]])/2)</f>
        <v>0.10784003327113634</v>
      </c>
      <c r="X2665" s="30">
        <f>(Data[[#This Row],[Upper Bound]]+Data[[#This Row],[Lower Bound]])/2</f>
        <v>20.584391472091589</v>
      </c>
      <c r="Y2665" s="32">
        <f>LN(Data[[#This Row],[NVActual]]/Data[[#This Row],[MA'[n^2']
30d]])</f>
        <v>-1.3862298971380418</v>
      </c>
      <c r="Z2665" s="32">
        <f>LN(Data[[#This Row],[NVActual]]/Data[[#This Row],[MA'[n*ln(n)']
30d]])</f>
        <v>7.4225176736453182</v>
      </c>
      <c r="AA2665" s="32">
        <f>LN(Data[[#This Row],[NVActual]]/Data[[#This Row],[MA'[n^1.5']]])</f>
        <v>4.2309039907999564</v>
      </c>
      <c r="AB2665" s="32">
        <f>LN(Data[[#This Row],[NVActual]]/Data[[#This Row],[Metcalfe
(n^2)]])</f>
        <v>-1.2719481615885977</v>
      </c>
      <c r="AC2665" s="34">
        <f>1+Data[[#This Row],[MA'[NVMetcalfe calc']]]/((Data[[#This Row],[NVM_norm
(scaled)]]-Data[[#This Row],[NV_fund.]])/2)</f>
        <v>-276010999.12845892</v>
      </c>
    </row>
    <row r="2666" spans="1:29" x14ac:dyDescent="0.2">
      <c r="A2666" s="23">
        <v>41510</v>
      </c>
      <c r="B2666" s="24">
        <v>1358484076.6586699</v>
      </c>
      <c r="C2666" s="24">
        <f t="shared" si="329"/>
        <v>1198100686.2228274</v>
      </c>
      <c r="D2666" s="25">
        <f>LN(Data[[#This Row],[NVActual]])</f>
        <v>21.0296352654949</v>
      </c>
      <c r="E2666" s="26">
        <v>63858</v>
      </c>
      <c r="F2666" s="40">
        <f>Data[[#This Row],[DAA 
(n)]]^2</f>
        <v>4077844164</v>
      </c>
      <c r="G2666" s="41">
        <f t="shared" si="330"/>
        <v>5406109066.2666664</v>
      </c>
      <c r="H2666" s="28">
        <f>LN(Data[[#This Row],[Metcalfe
(n^2)]])</f>
        <v>22.128834294538198</v>
      </c>
      <c r="I2666" s="42">
        <f t="shared" si="331"/>
        <v>22.341496160450397</v>
      </c>
      <c r="J2666" s="40">
        <f>Data[[#This Row],[DAA 
(n)]]*LN(Data[[#This Row],[DAA 
(n)]])</f>
        <v>706551.55019031011</v>
      </c>
      <c r="K2666" s="40">
        <f t="shared" si="332"/>
        <v>809431.07954423607</v>
      </c>
      <c r="L2666" s="29">
        <f>LN(Data[[#This Row],[MA'[n*ln(n)']
30d]])</f>
        <v>13.604086908937555</v>
      </c>
      <c r="M2666" s="43">
        <f t="shared" si="333"/>
        <v>13.510016292371192</v>
      </c>
      <c r="N2666" s="40">
        <f>Data[[#This Row],[DAA 
(n)]]^1.5</f>
        <v>16137006.309248073</v>
      </c>
      <c r="O2666" s="40">
        <f t="shared" si="334"/>
        <v>19671956.324007493</v>
      </c>
      <c r="P2666" s="43">
        <f>LN(Data[[#This Row],[MA'[n^1.5']]])</f>
        <v>16.794704642664612</v>
      </c>
      <c r="Q2666" s="43">
        <f t="shared" si="335"/>
        <v>16.664163920617849</v>
      </c>
      <c r="R2666" s="30">
        <f>$O$1+$O$2*Data[[#This Row],[MA'[ln(n^2)']]]</f>
        <v>22.341496160450397</v>
      </c>
      <c r="S2666" s="30">
        <f>$Q$1+$Q$2*Data[[#This Row],[MA'[ln(n*ln(n))']]]</f>
        <v>18.811526882412466</v>
      </c>
      <c r="T2666" s="31">
        <f>$O$3*Data[[#This Row],[Metcalfe
(n^2)]]</f>
        <v>2120478965.28</v>
      </c>
      <c r="U2666" s="31">
        <f t="shared" si="328"/>
        <v>2811176714.4586668</v>
      </c>
      <c r="V2666" s="30">
        <f>LN(Data[[#This Row],[MA'[NVA']
30d]]/Data[[#This Row],[MA'[NVMetcalfe calc']]])</f>
        <v>-0.85286561386138016</v>
      </c>
      <c r="W2666" s="30">
        <f>$Q$3+Data[[#This Row],[NVM
(scaled)]]/((Data[[#This Row],[Upper Bound]]-Data[[#This Row],[Lower Bound]])/2)</f>
        <v>0.10678581501115508</v>
      </c>
      <c r="X2666" s="30">
        <f>(Data[[#This Row],[Upper Bound]]+Data[[#This Row],[Lower Bound]])/2</f>
        <v>20.576511521431431</v>
      </c>
      <c r="Y2666" s="29">
        <f>LN(Data[[#This Row],[NVActual]]/Data[[#This Row],[MA'[n^2']
30d]])</f>
        <v>-1.3811601941423319</v>
      </c>
      <c r="Z2666" s="29">
        <f>LN(Data[[#This Row],[NVActual]]/Data[[#This Row],[MA'[n*ln(n)']
30d]])</f>
        <v>7.4255483565573446</v>
      </c>
      <c r="AA2666" s="29">
        <f>LN(Data[[#This Row],[NVActual]]/Data[[#This Row],[MA'[n^1.5']]])</f>
        <v>4.2349306228302872</v>
      </c>
      <c r="AB2666" s="29">
        <f>LN(Data[[#This Row],[NVActual]]/Data[[#This Row],[Metcalfe
(n^2)]])</f>
        <v>-1.099199029043298</v>
      </c>
      <c r="AC2666" s="26">
        <f>1+Data[[#This Row],[MA'[NVMetcalfe calc']]]/((Data[[#This Row],[NVM_norm
(scaled)]]-Data[[#This Row],[NV_fund.]])/2)</f>
        <v>-274666768.33310819</v>
      </c>
    </row>
    <row r="2667" spans="1:29" x14ac:dyDescent="0.2">
      <c r="A2667" s="23">
        <v>41509</v>
      </c>
      <c r="B2667" s="24">
        <v>1318356167.2737899</v>
      </c>
      <c r="C2667" s="24">
        <f t="shared" si="329"/>
        <v>1189061745.9074998</v>
      </c>
      <c r="D2667" s="25">
        <f>LN(Data[[#This Row],[NVActual]])</f>
        <v>20.99965146965674</v>
      </c>
      <c r="E2667" s="26">
        <v>81517</v>
      </c>
      <c r="F2667" s="40">
        <f>Data[[#This Row],[DAA 
(n)]]^2</f>
        <v>6645021289</v>
      </c>
      <c r="G2667" s="41">
        <f t="shared" si="330"/>
        <v>5415645047.4666662</v>
      </c>
      <c r="H2667" s="28">
        <f>LN(Data[[#This Row],[Metcalfe
(n^2)]])</f>
        <v>22.617133732868716</v>
      </c>
      <c r="I2667" s="42">
        <f t="shared" si="331"/>
        <v>22.343756263895443</v>
      </c>
      <c r="J2667" s="40">
        <f>Data[[#This Row],[DAA 
(n)]]*LN(Data[[#This Row],[DAA 
(n)]])</f>
        <v>921840.44525112957</v>
      </c>
      <c r="K2667" s="40">
        <f t="shared" si="332"/>
        <v>810317.85897963552</v>
      </c>
      <c r="L2667" s="29">
        <f>LN(Data[[#This Row],[MA'[n*ln(n)']
30d]])</f>
        <v>13.605181868166</v>
      </c>
      <c r="M2667" s="43">
        <f t="shared" si="333"/>
        <v>13.504515664616111</v>
      </c>
      <c r="N2667" s="40">
        <f>Data[[#This Row],[DAA 
(n)]]^1.5</f>
        <v>23274067.122344814</v>
      </c>
      <c r="O2667" s="40">
        <f t="shared" si="334"/>
        <v>19700017.236250937</v>
      </c>
      <c r="P2667" s="43">
        <f>LN(Data[[#This Row],[MA'[n^1.5']]])</f>
        <v>16.79613006864443</v>
      </c>
      <c r="Q2667" s="43">
        <f t="shared" si="335"/>
        <v>16.656364327827596</v>
      </c>
      <c r="R2667" s="30">
        <f>$O$1+$O$2*Data[[#This Row],[MA'[ln(n^2)']]]</f>
        <v>22.343756263895443</v>
      </c>
      <c r="S2667" s="30">
        <f>$Q$1+$Q$2*Data[[#This Row],[MA'[ln(n*ln(n))']]]</f>
        <v>18.802450846616583</v>
      </c>
      <c r="T2667" s="31">
        <f>$O$3*Data[[#This Row],[Metcalfe
(n^2)]]</f>
        <v>3455411070.2800002</v>
      </c>
      <c r="U2667" s="31">
        <f t="shared" si="328"/>
        <v>2816135424.6826673</v>
      </c>
      <c r="V2667" s="30">
        <f>LN(Data[[#This Row],[MA'[NVA']
30d]]/Data[[#This Row],[MA'[NVMetcalfe calc']]])</f>
        <v>-0.86220098097400355</v>
      </c>
      <c r="W2667" s="30">
        <f>$Q$3+Data[[#This Row],[NVM
(scaled)]]/((Data[[#This Row],[Upper Bound]]-Data[[#This Row],[Lower Bound]])/2)</f>
        <v>0.10306036651505812</v>
      </c>
      <c r="X2667" s="30">
        <f>(Data[[#This Row],[Upper Bound]]+Data[[#This Row],[Lower Bound]])/2</f>
        <v>20.573103555256012</v>
      </c>
      <c r="Y2667" s="32">
        <f>LN(Data[[#This Row],[NVActual]]/Data[[#This Row],[MA'[n^2']
30d]])</f>
        <v>-1.4129063629873035</v>
      </c>
      <c r="Z2667" s="32">
        <f>LN(Data[[#This Row],[NVActual]]/Data[[#This Row],[MA'[n*ln(n)']
30d]])</f>
        <v>7.3944696014907416</v>
      </c>
      <c r="AA2667" s="32">
        <f>LN(Data[[#This Row],[NVActual]]/Data[[#This Row],[MA'[n^1.5']]])</f>
        <v>4.2035214010123108</v>
      </c>
      <c r="AB2667" s="32">
        <f>LN(Data[[#This Row],[NVActual]]/Data[[#This Row],[Metcalfe
(n^2)]])</f>
        <v>-1.6174822632119745</v>
      </c>
      <c r="AC2667" s="34">
        <f>1+Data[[#This Row],[MA'[NVMetcalfe calc']]]/((Data[[#This Row],[NVM_norm
(scaled)]]-Data[[#This Row],[NV_fund.]])/2)</f>
        <v>-275146992.94787931</v>
      </c>
    </row>
    <row r="2668" spans="1:29" x14ac:dyDescent="0.2">
      <c r="A2668" s="23">
        <v>41508</v>
      </c>
      <c r="B2668" s="24">
        <v>1330319031.9461501</v>
      </c>
      <c r="C2668" s="24">
        <f t="shared" si="329"/>
        <v>1179953853.1591835</v>
      </c>
      <c r="D2668" s="25">
        <f>LN(Data[[#This Row],[NVActual]])</f>
        <v>21.008684624058713</v>
      </c>
      <c r="E2668" s="26">
        <v>81577</v>
      </c>
      <c r="F2668" s="40">
        <f>Data[[#This Row],[DAA 
(n)]]^2</f>
        <v>6654806929</v>
      </c>
      <c r="G2668" s="41">
        <f t="shared" si="330"/>
        <v>5337480358.666667</v>
      </c>
      <c r="H2668" s="28">
        <f>LN(Data[[#This Row],[Metcalfe
(n^2)]])</f>
        <v>22.61860527695266</v>
      </c>
      <c r="I2668" s="42">
        <f t="shared" si="331"/>
        <v>22.329248459782157</v>
      </c>
      <c r="J2668" s="40">
        <f>Data[[#This Row],[DAA 
(n)]]*LN(Data[[#This Row],[DAA 
(n)]])</f>
        <v>922578.98133898363</v>
      </c>
      <c r="K2668" s="40">
        <f t="shared" si="332"/>
        <v>803832.81191944808</v>
      </c>
      <c r="L2668" s="29">
        <f>LN(Data[[#This Row],[MA'[n*ln(n)']
30d]])</f>
        <v>13.597146581163646</v>
      </c>
      <c r="M2668" s="43">
        <f t="shared" si="333"/>
        <v>13.498887488715935</v>
      </c>
      <c r="N2668" s="40">
        <f>Data[[#This Row],[DAA 
(n)]]^1.5</f>
        <v>23299767.914016459</v>
      </c>
      <c r="O2668" s="40">
        <f t="shared" si="334"/>
        <v>19483954.806432985</v>
      </c>
      <c r="P2668" s="43">
        <f>LN(Data[[#This Row],[MA'[n^1.5']]])</f>
        <v>16.785101854383861</v>
      </c>
      <c r="Q2668" s="43">
        <f t="shared" si="335"/>
        <v>16.648391151519693</v>
      </c>
      <c r="R2668" s="30">
        <f>$O$1+$O$2*Data[[#This Row],[MA'[ln(n^2)']]]</f>
        <v>22.329248459782157</v>
      </c>
      <c r="S2668" s="30">
        <f>$Q$1+$Q$2*Data[[#This Row],[MA'[ln(n*ln(n))']]]</f>
        <v>18.79316435638129</v>
      </c>
      <c r="T2668" s="31">
        <f>$O$3*Data[[#This Row],[Metcalfe
(n^2)]]</f>
        <v>3460499603.0799999</v>
      </c>
      <c r="U2668" s="31">
        <f t="shared" si="328"/>
        <v>2775489786.5066671</v>
      </c>
      <c r="V2668" s="30">
        <f>LN(Data[[#This Row],[MA'[NVA']
30d]]/Data[[#This Row],[MA'[NVMetcalfe calc']]])</f>
        <v>-0.85535190104557268</v>
      </c>
      <c r="W2668" s="30">
        <f>$Q$3+Data[[#This Row],[NVM
(scaled)]]/((Data[[#This Row],[Upper Bound]]-Data[[#This Row],[Lower Bound]])/2)</f>
        <v>0.10621518265194613</v>
      </c>
      <c r="X2668" s="30">
        <f>(Data[[#This Row],[Upper Bound]]+Data[[#This Row],[Lower Bound]])/2</f>
        <v>20.561206408081723</v>
      </c>
      <c r="Y2668" s="29">
        <f>LN(Data[[#This Row],[NVActual]]/Data[[#This Row],[MA'[n^2']
30d]])</f>
        <v>-1.3893349115605731</v>
      </c>
      <c r="Z2668" s="29">
        <f>LN(Data[[#This Row],[NVActual]]/Data[[#This Row],[MA'[n*ln(n)']
30d]])</f>
        <v>7.4115380428950672</v>
      </c>
      <c r="AA2668" s="29">
        <f>LN(Data[[#This Row],[NVActual]]/Data[[#This Row],[MA'[n^1.5']]])</f>
        <v>4.2235827696748514</v>
      </c>
      <c r="AB2668" s="29">
        <f>LN(Data[[#This Row],[NVActual]]/Data[[#This Row],[Metcalfe
(n^2)]])</f>
        <v>-1.6099206528939489</v>
      </c>
      <c r="AC2668" s="26">
        <f>1+Data[[#This Row],[MA'[NVMetcalfe calc']]]/((Data[[#This Row],[NVM_norm
(scaled)]]-Data[[#This Row],[NV_fund.]])/2)</f>
        <v>-271375308.42141503</v>
      </c>
    </row>
    <row r="2669" spans="1:29" x14ac:dyDescent="0.2">
      <c r="A2669" s="23">
        <v>41507</v>
      </c>
      <c r="B2669" s="24">
        <v>1315431324.6226101</v>
      </c>
      <c r="C2669" s="24">
        <f t="shared" si="329"/>
        <v>1169844516.0210207</v>
      </c>
      <c r="D2669" s="25">
        <f>LN(Data[[#This Row],[NVActual]])</f>
        <v>20.997430452310038</v>
      </c>
      <c r="E2669" s="26">
        <v>85074</v>
      </c>
      <c r="F2669" s="40">
        <f>Data[[#This Row],[DAA 
(n)]]^2</f>
        <v>7237585476</v>
      </c>
      <c r="G2669" s="41">
        <f t="shared" si="330"/>
        <v>5256660181.0333338</v>
      </c>
      <c r="H2669" s="28">
        <f>LN(Data[[#This Row],[Metcalfe
(n^2)]])</f>
        <v>22.702553489931226</v>
      </c>
      <c r="I2669" s="42">
        <f t="shared" si="331"/>
        <v>22.31414546683185</v>
      </c>
      <c r="J2669" s="40">
        <f>Data[[#This Row],[DAA 
(n)]]*LN(Data[[#This Row],[DAA 
(n)]])</f>
        <v>965698.51780120458</v>
      </c>
      <c r="K2669" s="40">
        <f t="shared" si="332"/>
        <v>797107.59799762117</v>
      </c>
      <c r="L2669" s="29">
        <f>LN(Data[[#This Row],[MA'[n*ln(n)']
30d]])</f>
        <v>13.588744952421296</v>
      </c>
      <c r="M2669" s="43">
        <f t="shared" si="333"/>
        <v>13.493521915330316</v>
      </c>
      <c r="N2669" s="40">
        <f>Data[[#This Row],[DAA 
(n)]]^1.5</f>
        <v>24813914.378534116</v>
      </c>
      <c r="O2669" s="40">
        <f t="shared" si="334"/>
        <v>19260199.636994757</v>
      </c>
      <c r="P2669" s="43">
        <f>LN(Data[[#This Row],[MA'[n^1.5']]])</f>
        <v>16.7735513296489</v>
      </c>
      <c r="Q2669" s="43">
        <f t="shared" si="335"/>
        <v>16.640778241459561</v>
      </c>
      <c r="R2669" s="30">
        <f>$O$1+$O$2*Data[[#This Row],[MA'[ln(n^2)']]]</f>
        <v>22.31414546683185</v>
      </c>
      <c r="S2669" s="30">
        <f>$Q$1+$Q$2*Data[[#This Row],[MA'[ln(n*ln(n))']]]</f>
        <v>18.784311160295019</v>
      </c>
      <c r="T2669" s="31">
        <f>$O$3*Data[[#This Row],[Metcalfe
(n^2)]]</f>
        <v>3763544447.52</v>
      </c>
      <c r="U2669" s="31">
        <f t="shared" ref="U2669:U2732" si="336">AVERAGE(T2669:T2698)</f>
        <v>2733463294.1373334</v>
      </c>
      <c r="V2669" s="30">
        <f>LN(Data[[#This Row],[MA'[NVA']
30d]]/Data[[#This Row],[MA'[NVMetcalfe calc']]])</f>
        <v>-0.84869856341842598</v>
      </c>
      <c r="W2669" s="30">
        <f>$Q$3+Data[[#This Row],[NVM
(scaled)]]/((Data[[#This Row],[Upper Bound]]-Data[[#This Row],[Lower Bound]])/2)</f>
        <v>0.10912838410191783</v>
      </c>
      <c r="X2669" s="30">
        <f>(Data[[#This Row],[Upper Bound]]+Data[[#This Row],[Lower Bound]])/2</f>
        <v>20.549228313563432</v>
      </c>
      <c r="Y2669" s="32">
        <f>LN(Data[[#This Row],[NVActual]]/Data[[#This Row],[MA'[n^2']
30d]])</f>
        <v>-1.3853312631504386</v>
      </c>
      <c r="Z2669" s="32">
        <f>LN(Data[[#This Row],[NVActual]]/Data[[#This Row],[MA'[n*ln(n)']
30d]])</f>
        <v>7.4086854998887439</v>
      </c>
      <c r="AA2669" s="32">
        <f>LN(Data[[#This Row],[NVActual]]/Data[[#This Row],[MA'[n^1.5']]])</f>
        <v>4.2238791226611383</v>
      </c>
      <c r="AB2669" s="32">
        <f>LN(Data[[#This Row],[NVActual]]/Data[[#This Row],[Metcalfe
(n^2)]])</f>
        <v>-1.705123037621187</v>
      </c>
      <c r="AC2669" s="34">
        <f>1+Data[[#This Row],[MA'[NVMetcalfe calc']]]/((Data[[#This Row],[NVM_norm
(scaled)]]-Data[[#This Row],[NV_fund.]])/2)</f>
        <v>-267460853.25907654</v>
      </c>
    </row>
    <row r="2670" spans="1:29" x14ac:dyDescent="0.2">
      <c r="A2670" s="23">
        <v>41506</v>
      </c>
      <c r="B2670" s="24">
        <v>1331012597.09636</v>
      </c>
      <c r="C2670" s="24">
        <f t="shared" si="329"/>
        <v>1160268553.8495138</v>
      </c>
      <c r="D2670" s="25">
        <f>LN(Data[[#This Row],[NVActual]])</f>
        <v>21.009205840699543</v>
      </c>
      <c r="E2670" s="26">
        <v>79492</v>
      </c>
      <c r="F2670" s="40">
        <f>Data[[#This Row],[DAA 
(n)]]^2</f>
        <v>6318978064</v>
      </c>
      <c r="G2670" s="41">
        <f t="shared" si="330"/>
        <v>5136891895.166667</v>
      </c>
      <c r="H2670" s="28">
        <f>LN(Data[[#This Row],[Metcalfe
(n^2)]])</f>
        <v>22.566823333296352</v>
      </c>
      <c r="I2670" s="42">
        <f t="shared" si="331"/>
        <v>22.291276855286842</v>
      </c>
      <c r="J2670" s="40">
        <f>Data[[#This Row],[DAA 
(n)]]*LN(Data[[#This Row],[DAA 
(n)]])</f>
        <v>896940.96020519675</v>
      </c>
      <c r="K2670" s="40">
        <f t="shared" si="332"/>
        <v>787069.91093454731</v>
      </c>
      <c r="L2670" s="29">
        <f>LN(Data[[#This Row],[MA'[n*ln(n)']
30d]])</f>
        <v>13.576072355645488</v>
      </c>
      <c r="M2670" s="43">
        <f t="shared" si="333"/>
        <v>13.488168538531463</v>
      </c>
      <c r="N2670" s="40">
        <f>Data[[#This Row],[DAA 
(n)]]^1.5</f>
        <v>22412233.36179347</v>
      </c>
      <c r="O2670" s="40">
        <f t="shared" si="334"/>
        <v>18927505.641276289</v>
      </c>
      <c r="P2670" s="43">
        <f>LN(Data[[#This Row],[MA'[n^1.5']]])</f>
        <v>16.756126747006114</v>
      </c>
      <c r="Q2670" s="43">
        <f t="shared" si="335"/>
        <v>16.633192736057495</v>
      </c>
      <c r="R2670" s="30">
        <f>$O$1+$O$2*Data[[#This Row],[MA'[ln(n^2)']]]</f>
        <v>22.291276855286842</v>
      </c>
      <c r="S2670" s="30">
        <f>$Q$1+$Q$2*Data[[#This Row],[MA'[ln(n*ln(n))']]]</f>
        <v>18.775478088576911</v>
      </c>
      <c r="T2670" s="31">
        <f>$O$3*Data[[#This Row],[Metcalfe
(n^2)]]</f>
        <v>3285868593.2800002</v>
      </c>
      <c r="U2670" s="31">
        <f t="shared" si="336"/>
        <v>2671183785.4866662</v>
      </c>
      <c r="V2670" s="30">
        <f>LN(Data[[#This Row],[MA'[NVA']
30d]]/Data[[#This Row],[MA'[NVMetcalfe calc']]])</f>
        <v>-0.83387024924283804</v>
      </c>
      <c r="W2670" s="30">
        <f>$Q$3+Data[[#This Row],[NVM
(scaled)]]/((Data[[#This Row],[Upper Bound]]-Data[[#This Row],[Lower Bound]])/2)</f>
        <v>0.11564392641665888</v>
      </c>
      <c r="X2670" s="30">
        <f>(Data[[#This Row],[Upper Bound]]+Data[[#This Row],[Lower Bound]])/2</f>
        <v>20.533377471931878</v>
      </c>
      <c r="Y2670" s="29">
        <f>LN(Data[[#This Row],[NVActual]]/Data[[#This Row],[MA'[n^2']
30d]])</f>
        <v>-1.3505082031591269</v>
      </c>
      <c r="Z2670" s="29">
        <f>LN(Data[[#This Row],[NVActual]]/Data[[#This Row],[MA'[n*ln(n)']
30d]])</f>
        <v>7.4331334850540545</v>
      </c>
      <c r="AA2670" s="29">
        <f>LN(Data[[#This Row],[NVActual]]/Data[[#This Row],[MA'[n^1.5']]])</f>
        <v>4.2530790936934268</v>
      </c>
      <c r="AB2670" s="29">
        <f>LN(Data[[#This Row],[NVActual]]/Data[[#This Row],[Metcalfe
(n^2)]])</f>
        <v>-1.5576174925968078</v>
      </c>
      <c r="AC2670" s="26">
        <f>1+Data[[#This Row],[MA'[NVMetcalfe calc']]]/((Data[[#This Row],[NVM_norm
(scaled)]]-Data[[#This Row],[NV_fund.]])/2)</f>
        <v>-261653309.29833084</v>
      </c>
    </row>
    <row r="2671" spans="1:29" x14ac:dyDescent="0.2">
      <c r="A2671" s="23">
        <v>41505</v>
      </c>
      <c r="B2671" s="24">
        <v>1276264285.9514</v>
      </c>
      <c r="C2671" s="24">
        <f t="shared" si="329"/>
        <v>1149979833.0815327</v>
      </c>
      <c r="D2671" s="25">
        <f>LN(Data[[#This Row],[NVActual]])</f>
        <v>20.967203121074057</v>
      </c>
      <c r="E2671" s="26">
        <v>77962</v>
      </c>
      <c r="F2671" s="40">
        <f>Data[[#This Row],[DAA 
(n)]]^2</f>
        <v>6078073444</v>
      </c>
      <c r="G2671" s="41">
        <f t="shared" si="330"/>
        <v>5007891398.666667</v>
      </c>
      <c r="H2671" s="28">
        <f>LN(Data[[#This Row],[Metcalfe
(n^2)]])</f>
        <v>22.527953614948132</v>
      </c>
      <c r="I2671" s="42">
        <f t="shared" si="331"/>
        <v>22.259680430030421</v>
      </c>
      <c r="J2671" s="40">
        <f>Data[[#This Row],[DAA 
(n)]]*LN(Data[[#This Row],[DAA 
(n)]])</f>
        <v>878162.15986429306</v>
      </c>
      <c r="K2671" s="40">
        <f t="shared" si="332"/>
        <v>775002.8125509558</v>
      </c>
      <c r="L2671" s="29">
        <f>LN(Data[[#This Row],[MA'[n*ln(n)']
30d]])</f>
        <v>13.560621937426907</v>
      </c>
      <c r="M2671" s="43">
        <f t="shared" si="333"/>
        <v>13.48319934377348</v>
      </c>
      <c r="N2671" s="40">
        <f>Data[[#This Row],[DAA 
(n)]]^1.5</f>
        <v>21768297.173668131</v>
      </c>
      <c r="O2671" s="40">
        <f t="shared" si="334"/>
        <v>18547388.414619308</v>
      </c>
      <c r="P2671" s="43">
        <f>LN(Data[[#This Row],[MA'[n^1.5']]])</f>
        <v>16.735839550832509</v>
      </c>
      <c r="Q2671" s="43">
        <f t="shared" si="335"/>
        <v>16.626136456476434</v>
      </c>
      <c r="R2671" s="30">
        <f>$O$1+$O$2*Data[[#This Row],[MA'[ln(n^2)']]]</f>
        <v>22.259680430030421</v>
      </c>
      <c r="S2671" s="30">
        <f>$Q$1+$Q$2*Data[[#This Row],[MA'[ln(n*ln(n))']]]</f>
        <v>18.767278917226239</v>
      </c>
      <c r="T2671" s="31">
        <f>$O$3*Data[[#This Row],[Metcalfe
(n^2)]]</f>
        <v>3160598190.8800001</v>
      </c>
      <c r="U2671" s="31">
        <f t="shared" si="336"/>
        <v>2604103527.3066669</v>
      </c>
      <c r="V2671" s="30">
        <f>LN(Data[[#This Row],[MA'[NVA']
30d]]/Data[[#This Row],[MA'[NVMetcalfe calc']]])</f>
        <v>-0.81734407481569082</v>
      </c>
      <c r="W2671" s="30">
        <f>$Q$3+Data[[#This Row],[NVM
(scaled)]]/((Data[[#This Row],[Upper Bound]]-Data[[#This Row],[Lower Bound]])/2)</f>
        <v>0.12193006484560009</v>
      </c>
      <c r="X2671" s="30">
        <f>(Data[[#This Row],[Upper Bound]]+Data[[#This Row],[Lower Bound]])/2</f>
        <v>20.513479673628332</v>
      </c>
      <c r="Y2671" s="32">
        <f>LN(Data[[#This Row],[NVActual]]/Data[[#This Row],[MA'[n^2']
30d]])</f>
        <v>-1.3670776638652624</v>
      </c>
      <c r="Z2671" s="32">
        <f>LN(Data[[#This Row],[NVActual]]/Data[[#This Row],[MA'[n*ln(n)']
30d]])</f>
        <v>7.4065811836471491</v>
      </c>
      <c r="AA2671" s="32">
        <f>LN(Data[[#This Row],[NVActual]]/Data[[#This Row],[MA'[n^1.5']]])</f>
        <v>4.2313635702415473</v>
      </c>
      <c r="AB2671" s="32">
        <f>LN(Data[[#This Row],[NVActual]]/Data[[#This Row],[Metcalfe
(n^2)]])</f>
        <v>-1.5607504938740757</v>
      </c>
      <c r="AC2671" s="34">
        <f>1+Data[[#This Row],[MA'[NVMetcalfe calc']]]/((Data[[#This Row],[NVM_norm
(scaled)]]-Data[[#This Row],[NV_fund.]])/2)</f>
        <v>-255410066.1373271</v>
      </c>
    </row>
    <row r="2672" spans="1:29" x14ac:dyDescent="0.2">
      <c r="A2672" s="23">
        <v>41504</v>
      </c>
      <c r="B2672" s="24">
        <v>1261698990.9070699</v>
      </c>
      <c r="C2672" s="24">
        <f t="shared" si="329"/>
        <v>1140754152.3241308</v>
      </c>
      <c r="D2672" s="25">
        <f>LN(Data[[#This Row],[NVActual]])</f>
        <v>20.955725055109326</v>
      </c>
      <c r="E2672" s="26">
        <v>57869</v>
      </c>
      <c r="F2672" s="40">
        <f>Data[[#This Row],[DAA 
(n)]]^2</f>
        <v>3348821161</v>
      </c>
      <c r="G2672" s="41">
        <f t="shared" si="330"/>
        <v>4902025105.2333336</v>
      </c>
      <c r="H2672" s="28">
        <f>LN(Data[[#This Row],[Metcalfe
(n^2)]])</f>
        <v>21.931874228615978</v>
      </c>
      <c r="I2672" s="42">
        <f t="shared" si="331"/>
        <v>22.235038481446153</v>
      </c>
      <c r="J2672" s="40">
        <f>Data[[#This Row],[DAA 
(n)]]*LN(Data[[#This Row],[DAA 
(n)]])</f>
        <v>634587.81486788904</v>
      </c>
      <c r="K2672" s="40">
        <f t="shared" si="332"/>
        <v>765293.72050256887</v>
      </c>
      <c r="L2672" s="29">
        <f>LN(Data[[#This Row],[MA'[n*ln(n)']
30d]])</f>
        <v>13.548014987488731</v>
      </c>
      <c r="M2672" s="43">
        <f t="shared" si="333"/>
        <v>13.479106175003229</v>
      </c>
      <c r="N2672" s="40">
        <f>Data[[#This Row],[DAA 
(n)]]^1.5</f>
        <v>13920952.976212109</v>
      </c>
      <c r="O2672" s="40">
        <f t="shared" si="334"/>
        <v>18238562.761165783</v>
      </c>
      <c r="P2672" s="43">
        <f>LN(Data[[#This Row],[MA'[n^1.5']]])</f>
        <v>16.719048743517174</v>
      </c>
      <c r="Q2672" s="43">
        <f t="shared" si="335"/>
        <v>16.620240127385522</v>
      </c>
      <c r="R2672" s="30">
        <f>$O$1+$O$2*Data[[#This Row],[MA'[ln(n^2)']]]</f>
        <v>22.235038481446153</v>
      </c>
      <c r="S2672" s="30">
        <f>$Q$1+$Q$2*Data[[#This Row],[MA'[ln(n*ln(n))']]]</f>
        <v>18.760525188755327</v>
      </c>
      <c r="T2672" s="31">
        <f>$O$3*Data[[#This Row],[Metcalfe
(n^2)]]</f>
        <v>1741387003.72</v>
      </c>
      <c r="U2672" s="31">
        <f t="shared" si="336"/>
        <v>2549053054.721334</v>
      </c>
      <c r="V2672" s="30">
        <f>LN(Data[[#This Row],[MA'[NVA']
30d]]/Data[[#This Row],[MA'[NVMetcalfe calc']]])</f>
        <v>-0.80403235829916619</v>
      </c>
      <c r="W2672" s="30">
        <f>$Q$3+Data[[#This Row],[NVM
(scaled)]]/((Data[[#This Row],[Upper Bound]]-Data[[#This Row],[Lower Bound]])/2)</f>
        <v>0.12718274154220555</v>
      </c>
      <c r="X2672" s="30">
        <f>(Data[[#This Row],[Upper Bound]]+Data[[#This Row],[Lower Bound]])/2</f>
        <v>20.497781835100739</v>
      </c>
      <c r="Y2672" s="29">
        <f>LN(Data[[#This Row],[NVActual]]/Data[[#This Row],[MA'[n^2']
30d]])</f>
        <v>-1.3571891883565217</v>
      </c>
      <c r="Z2672" s="29">
        <f>LN(Data[[#This Row],[NVActual]]/Data[[#This Row],[MA'[n*ln(n)']
30d]])</f>
        <v>7.4077100676205943</v>
      </c>
      <c r="AA2672" s="29">
        <f>LN(Data[[#This Row],[NVActual]]/Data[[#This Row],[MA'[n^1.5']]])</f>
        <v>4.2366763115921504</v>
      </c>
      <c r="AB2672" s="29">
        <f>LN(Data[[#This Row],[NVActual]]/Data[[#This Row],[Metcalfe
(n^2)]])</f>
        <v>-0.97614917350665331</v>
      </c>
      <c r="AC2672" s="26">
        <f>1+Data[[#This Row],[MA'[NVMetcalfe calc']]]/((Data[[#This Row],[NVM_norm
(scaled)]]-Data[[#This Row],[NV_fund.]])/2)</f>
        <v>-250267852.48962861</v>
      </c>
    </row>
    <row r="2673" spans="1:29" x14ac:dyDescent="0.2">
      <c r="A2673" s="23">
        <v>41503</v>
      </c>
      <c r="B2673" s="24">
        <v>1252753698.69754</v>
      </c>
      <c r="C2673" s="24">
        <f t="shared" si="329"/>
        <v>1132555403.0458767</v>
      </c>
      <c r="D2673" s="25">
        <f>LN(Data[[#This Row],[NVActual]])</f>
        <v>20.948609924262364</v>
      </c>
      <c r="E2673" s="26">
        <v>62108</v>
      </c>
      <c r="F2673" s="40">
        <f>Data[[#This Row],[DAA 
(n)]]^2</f>
        <v>3857403664</v>
      </c>
      <c r="G2673" s="41">
        <f t="shared" si="330"/>
        <v>4906183398.833333</v>
      </c>
      <c r="H2673" s="28">
        <f>LN(Data[[#This Row],[Metcalfe
(n^2)]])</f>
        <v>22.073260168202122</v>
      </c>
      <c r="I2673" s="42">
        <f t="shared" si="331"/>
        <v>22.236257630877404</v>
      </c>
      <c r="J2673" s="40">
        <f>Data[[#This Row],[DAA 
(n)]]*LN(Data[[#This Row],[DAA 
(n)]])</f>
        <v>685463.02126334864</v>
      </c>
      <c r="K2673" s="40">
        <f t="shared" si="332"/>
        <v>765720.0343688532</v>
      </c>
      <c r="L2673" s="29">
        <f>LN(Data[[#This Row],[MA'[n*ln(n)']
30d]])</f>
        <v>13.548571891534753</v>
      </c>
      <c r="M2673" s="43">
        <f t="shared" si="333"/>
        <v>13.475734468186479</v>
      </c>
      <c r="N2673" s="40">
        <f>Data[[#This Row],[DAA 
(n)]]^1.5</f>
        <v>15478230.737513637</v>
      </c>
      <c r="O2673" s="40">
        <f t="shared" si="334"/>
        <v>18251467.740763661</v>
      </c>
      <c r="P2673" s="43">
        <f>LN(Data[[#This Row],[MA'[n^1.5']]])</f>
        <v>16.71975605891036</v>
      </c>
      <c r="Q2673" s="43">
        <f t="shared" si="335"/>
        <v>16.615313955346156</v>
      </c>
      <c r="R2673" s="30">
        <f>$O$1+$O$2*Data[[#This Row],[MA'[ln(n^2)']]]</f>
        <v>22.236257630877404</v>
      </c>
      <c r="S2673" s="30">
        <f>$Q$1+$Q$2*Data[[#This Row],[MA'[ln(n*ln(n))']]]</f>
        <v>18.754961872507689</v>
      </c>
      <c r="T2673" s="31">
        <f>$O$3*Data[[#This Row],[Metcalfe
(n^2)]]</f>
        <v>2005849905.28</v>
      </c>
      <c r="U2673" s="31">
        <f t="shared" si="336"/>
        <v>2551215367.3933339</v>
      </c>
      <c r="V2673" s="30">
        <f>LN(Data[[#This Row],[MA'[NVA']
30d]]/Data[[#This Row],[MA'[NVMetcalfe calc']]])</f>
        <v>-0.81209336209942484</v>
      </c>
      <c r="W2673" s="30">
        <f>$Q$3+Data[[#This Row],[NVM
(scaled)]]/((Data[[#This Row],[Upper Bound]]-Data[[#This Row],[Lower Bound]])/2)</f>
        <v>0.12345339295175145</v>
      </c>
      <c r="X2673" s="30">
        <f>(Data[[#This Row],[Upper Bound]]+Data[[#This Row],[Lower Bound]])/2</f>
        <v>20.495609751692548</v>
      </c>
      <c r="Y2673" s="32">
        <f>LN(Data[[#This Row],[NVActual]]/Data[[#This Row],[MA'[n^2']
30d]])</f>
        <v>-1.3651522403804059</v>
      </c>
      <c r="Z2673" s="32">
        <f>LN(Data[[#This Row],[NVActual]]/Data[[#This Row],[MA'[n*ln(n)']
30d]])</f>
        <v>7.4000380327276103</v>
      </c>
      <c r="AA2673" s="32">
        <f>LN(Data[[#This Row],[NVActual]]/Data[[#This Row],[MA'[n^1.5']]])</f>
        <v>4.2288538653520042</v>
      </c>
      <c r="AB2673" s="32">
        <f>LN(Data[[#This Row],[NVActual]]/Data[[#This Row],[Metcalfe
(n^2)]])</f>
        <v>-1.1246502439397568</v>
      </c>
      <c r="AC2673" s="34">
        <f>1+Data[[#This Row],[MA'[NVMetcalfe calc']]]/((Data[[#This Row],[NVM_norm
(scaled)]]-Data[[#This Row],[NV_fund.]])/2)</f>
        <v>-250461002.97700116</v>
      </c>
    </row>
    <row r="2674" spans="1:29" x14ac:dyDescent="0.2">
      <c r="A2674" s="23">
        <v>41502</v>
      </c>
      <c r="B2674" s="24">
        <v>1217379110.7349701</v>
      </c>
      <c r="C2674" s="24">
        <f t="shared" si="329"/>
        <v>1124293208.965744</v>
      </c>
      <c r="D2674" s="25">
        <f>LN(Data[[#This Row],[NVActual]])</f>
        <v>20.919966114960314</v>
      </c>
      <c r="E2674" s="26">
        <v>82397</v>
      </c>
      <c r="F2674" s="40">
        <f>Data[[#This Row],[DAA 
(n)]]^2</f>
        <v>6789265609</v>
      </c>
      <c r="G2674" s="41">
        <f t="shared" si="330"/>
        <v>4906593638.333333</v>
      </c>
      <c r="H2674" s="28">
        <f>LN(Data[[#This Row],[Metcalfe
(n^2)]])</f>
        <v>22.638608614935588</v>
      </c>
      <c r="I2674" s="42">
        <f t="shared" si="331"/>
        <v>22.236363812776535</v>
      </c>
      <c r="J2674" s="40">
        <f>Data[[#This Row],[DAA 
(n)]]*LN(Data[[#This Row],[DAA 
(n)]])</f>
        <v>932676.71702242387</v>
      </c>
      <c r="K2674" s="40">
        <f t="shared" si="332"/>
        <v>765759.75787683041</v>
      </c>
      <c r="L2674" s="29">
        <f>LN(Data[[#This Row],[MA'[n*ln(n)']
30d]])</f>
        <v>13.548623767515341</v>
      </c>
      <c r="M2674" s="43">
        <f t="shared" si="333"/>
        <v>13.472539946659802</v>
      </c>
      <c r="N2674" s="40">
        <f>Data[[#This Row],[DAA 
(n)]]^1.5</f>
        <v>23651958.024332199</v>
      </c>
      <c r="O2674" s="40">
        <f t="shared" si="334"/>
        <v>18252701.845322952</v>
      </c>
      <c r="P2674" s="43">
        <f>LN(Data[[#This Row],[MA'[n^1.5']]])</f>
        <v>16.719823673354064</v>
      </c>
      <c r="Q2674" s="43">
        <f t="shared" si="335"/>
        <v>16.610634494055258</v>
      </c>
      <c r="R2674" s="30">
        <f>$O$1+$O$2*Data[[#This Row],[MA'[ln(n^2)']]]</f>
        <v>22.236363812776535</v>
      </c>
      <c r="S2674" s="30">
        <f>$Q$1+$Q$2*Data[[#This Row],[MA'[ln(n*ln(n))']]]</f>
        <v>18.749690911988672</v>
      </c>
      <c r="T2674" s="31">
        <f>$O$3*Data[[#This Row],[Metcalfe
(n^2)]]</f>
        <v>3530418116.6800003</v>
      </c>
      <c r="U2674" s="31">
        <f t="shared" si="336"/>
        <v>2551428691.9333339</v>
      </c>
      <c r="V2674" s="30">
        <f>LN(Data[[#This Row],[MA'[NVA']
30d]]/Data[[#This Row],[MA'[NVMetcalfe calc']]])</f>
        <v>-0.81949889410127563</v>
      </c>
      <c r="W2674" s="30">
        <f>$Q$3+Data[[#This Row],[NVM
(scaled)]]/((Data[[#This Row],[Upper Bound]]-Data[[#This Row],[Lower Bound]])/2)</f>
        <v>0.11992499301204973</v>
      </c>
      <c r="X2674" s="30">
        <f>(Data[[#This Row],[Upper Bound]]+Data[[#This Row],[Lower Bound]])/2</f>
        <v>20.493027362382605</v>
      </c>
      <c r="Y2674" s="29">
        <f>LN(Data[[#This Row],[NVActual]]/Data[[#This Row],[MA'[n^2']
30d]])</f>
        <v>-1.3938796630161092</v>
      </c>
      <c r="Z2674" s="29">
        <f>LN(Data[[#This Row],[NVActual]]/Data[[#This Row],[MA'[n*ln(n)']
30d]])</f>
        <v>7.3713423474449735</v>
      </c>
      <c r="AA2674" s="29">
        <f>LN(Data[[#This Row],[NVActual]]/Data[[#This Row],[MA'[n^1.5']]])</f>
        <v>4.2001424416062489</v>
      </c>
      <c r="AB2674" s="29">
        <f>LN(Data[[#This Row],[NVActual]]/Data[[#This Row],[Metcalfe
(n^2)]])</f>
        <v>-1.7186424999752736</v>
      </c>
      <c r="AC2674" s="26">
        <f>1+Data[[#This Row],[MA'[NVMetcalfe calc']]]/((Data[[#This Row],[NVM_norm
(scaled)]]-Data[[#This Row],[NV_fund.]])/2)</f>
        <v>-250470314.7796151</v>
      </c>
    </row>
    <row r="2675" spans="1:29" x14ac:dyDescent="0.2">
      <c r="A2675" s="23">
        <v>41501</v>
      </c>
      <c r="B2675" s="24">
        <v>1234755321.5276401</v>
      </c>
      <c r="C2675" s="24">
        <f t="shared" si="329"/>
        <v>1119587038.769062</v>
      </c>
      <c r="D2675" s="25">
        <f>LN(Data[[#This Row],[NVActual]])</f>
        <v>20.934138667177415</v>
      </c>
      <c r="E2675" s="26">
        <v>74632</v>
      </c>
      <c r="F2675" s="40">
        <f>Data[[#This Row],[DAA 
(n)]]^2</f>
        <v>5569935424</v>
      </c>
      <c r="G2675" s="41">
        <f t="shared" si="330"/>
        <v>4809602977.8999996</v>
      </c>
      <c r="H2675" s="28">
        <f>LN(Data[[#This Row],[Metcalfe
(n^2)]])</f>
        <v>22.440649297281595</v>
      </c>
      <c r="I2675" s="42">
        <f t="shared" si="331"/>
        <v>22.217709656306763</v>
      </c>
      <c r="J2675" s="40">
        <f>Data[[#This Row],[DAA 
(n)]]*LN(Data[[#This Row],[DAA 
(n)]])</f>
        <v>837395.26917735999</v>
      </c>
      <c r="K2675" s="40">
        <f t="shared" si="332"/>
        <v>757590.72718430974</v>
      </c>
      <c r="L2675" s="29">
        <f>LN(Data[[#This Row],[MA'[n*ln(n)']
30d]])</f>
        <v>13.53789858105406</v>
      </c>
      <c r="M2675" s="43">
        <f t="shared" si="333"/>
        <v>13.469366564876205</v>
      </c>
      <c r="N2675" s="40">
        <f>Data[[#This Row],[DAA 
(n)]]^1.5</f>
        <v>20388610.069447327</v>
      </c>
      <c r="O2675" s="40">
        <f t="shared" si="334"/>
        <v>17982463.868953604</v>
      </c>
      <c r="P2675" s="43">
        <f>LN(Data[[#This Row],[MA'[n^1.5']]])</f>
        <v>16.704907611487855</v>
      </c>
      <c r="Q2675" s="43">
        <f t="shared" si="335"/>
        <v>16.60598407433001</v>
      </c>
      <c r="R2675" s="30">
        <f>$O$1+$O$2*Data[[#This Row],[MA'[ln(n^2)']]]</f>
        <v>22.217709656306763</v>
      </c>
      <c r="S2675" s="30">
        <f>$Q$1+$Q$2*Data[[#This Row],[MA'[ln(n*ln(n))']]]</f>
        <v>18.744454832045736</v>
      </c>
      <c r="T2675" s="31">
        <f>$O$3*Data[[#This Row],[Metcalfe
(n^2)]]</f>
        <v>2896366420.48</v>
      </c>
      <c r="U2675" s="31">
        <f t="shared" si="336"/>
        <v>2500993548.5079999</v>
      </c>
      <c r="V2675" s="30">
        <f>LN(Data[[#This Row],[MA'[NVA']
30d]]/Data[[#This Row],[MA'[NVMetcalfe calc']]])</f>
        <v>-0.80372817039717492</v>
      </c>
      <c r="W2675" s="30">
        <f>$Q$3+Data[[#This Row],[NVM
(scaled)]]/((Data[[#This Row],[Upper Bound]]-Data[[#This Row],[Lower Bound]])/2)</f>
        <v>0.127190208571479</v>
      </c>
      <c r="X2675" s="30">
        <f>(Data[[#This Row],[Upper Bound]]+Data[[#This Row],[Lower Bound]])/2</f>
        <v>20.48108224417625</v>
      </c>
      <c r="Y2675" s="32">
        <f>LN(Data[[#This Row],[NVActual]]/Data[[#This Row],[MA'[n^2']
30d]])</f>
        <v>-1.3597417095028421</v>
      </c>
      <c r="Z2675" s="32">
        <f>LN(Data[[#This Row],[NVActual]]/Data[[#This Row],[MA'[n*ln(n)']
30d]])</f>
        <v>7.3962400861233544</v>
      </c>
      <c r="AA2675" s="32">
        <f>LN(Data[[#This Row],[NVActual]]/Data[[#This Row],[MA'[n^1.5']]])</f>
        <v>4.2292310556895609</v>
      </c>
      <c r="AB2675" s="32">
        <f>LN(Data[[#This Row],[NVActual]]/Data[[#This Row],[Metcalfe
(n^2)]])</f>
        <v>-1.5065106301041802</v>
      </c>
      <c r="AC2675" s="34">
        <f>1+Data[[#This Row],[MA'[NVMetcalfe calc']]]/((Data[[#This Row],[NVM_norm
(scaled)]]-Data[[#This Row],[NV_fund.]])/2)</f>
        <v>-245750889.70267722</v>
      </c>
    </row>
    <row r="2676" spans="1:29" x14ac:dyDescent="0.2">
      <c r="A2676" s="23">
        <v>41500</v>
      </c>
      <c r="B2676" s="24">
        <v>1251450614.62988</v>
      </c>
      <c r="C2676" s="24">
        <f t="shared" si="329"/>
        <v>1114244726.8300507</v>
      </c>
      <c r="D2676" s="25">
        <f>LN(Data[[#This Row],[NVActual]])</f>
        <v>20.947569207114537</v>
      </c>
      <c r="E2676" s="26">
        <v>76346</v>
      </c>
      <c r="F2676" s="40">
        <f>Data[[#This Row],[DAA 
(n)]]^2</f>
        <v>5828711716</v>
      </c>
      <c r="G2676" s="41">
        <f t="shared" si="330"/>
        <v>4775188607.8000002</v>
      </c>
      <c r="H2676" s="28">
        <f>LN(Data[[#This Row],[Metcalfe
(n^2)]])</f>
        <v>22.486061837933132</v>
      </c>
      <c r="I2676" s="42">
        <f t="shared" si="331"/>
        <v>22.210876112691494</v>
      </c>
      <c r="J2676" s="40">
        <f>Data[[#This Row],[DAA 
(n)]]*LN(Data[[#This Row],[DAA 
(n)]])</f>
        <v>858360.43853942142</v>
      </c>
      <c r="K2676" s="40">
        <f t="shared" si="332"/>
        <v>754641.13733456656</v>
      </c>
      <c r="L2676" s="29">
        <f>LN(Data[[#This Row],[MA'[n*ln(n)']
30d]])</f>
        <v>13.533997600444627</v>
      </c>
      <c r="M2676" s="43">
        <f t="shared" si="333"/>
        <v>13.466450467276646</v>
      </c>
      <c r="N2676" s="40">
        <f>Data[[#This Row],[DAA 
(n)]]^1.5</f>
        <v>21094995.251711629</v>
      </c>
      <c r="O2676" s="40">
        <f t="shared" si="334"/>
        <v>17885605.947794296</v>
      </c>
      <c r="P2676" s="43">
        <f>LN(Data[[#This Row],[MA'[n^1.5']]])</f>
        <v>16.699506810324664</v>
      </c>
      <c r="Q2676" s="43">
        <f t="shared" si="335"/>
        <v>16.601696552139803</v>
      </c>
      <c r="R2676" s="30">
        <f>$O$1+$O$2*Data[[#This Row],[MA'[ln(n^2)']]]</f>
        <v>22.210876112691494</v>
      </c>
      <c r="S2676" s="30">
        <f>$Q$1+$Q$2*Data[[#This Row],[MA'[ln(n*ln(n))']]]</f>
        <v>18.739643271006464</v>
      </c>
      <c r="T2676" s="31">
        <f>$O$3*Data[[#This Row],[Metcalfe
(n^2)]]</f>
        <v>3030930092.3200002</v>
      </c>
      <c r="U2676" s="31">
        <f t="shared" si="336"/>
        <v>2483098076.0559998</v>
      </c>
      <c r="V2676" s="30">
        <f>LN(Data[[#This Row],[MA'[NVA']
30d]]/Data[[#This Row],[MA'[NVMetcalfe calc']]])</f>
        <v>-0.80133020441202862</v>
      </c>
      <c r="W2676" s="30">
        <f>$Q$3+Data[[#This Row],[NVM
(scaled)]]/((Data[[#This Row],[Upper Bound]]-Data[[#This Row],[Lower Bound]])/2)</f>
        <v>0.12830224536419088</v>
      </c>
      <c r="X2676" s="30">
        <f>(Data[[#This Row],[Upper Bound]]+Data[[#This Row],[Lower Bound]])/2</f>
        <v>20.475259691848979</v>
      </c>
      <c r="Y2676" s="29">
        <f>LN(Data[[#This Row],[NVActual]]/Data[[#This Row],[MA'[n^2']
30d]])</f>
        <v>-1.3391301020002109</v>
      </c>
      <c r="Z2676" s="29">
        <f>LN(Data[[#This Row],[NVActual]]/Data[[#This Row],[MA'[n*ln(n)']
30d]])</f>
        <v>7.4135716066699091</v>
      </c>
      <c r="AA2676" s="29">
        <f>LN(Data[[#This Row],[NVActual]]/Data[[#This Row],[MA'[n^1.5']]])</f>
        <v>4.2480623967898694</v>
      </c>
      <c r="AB2676" s="29">
        <f>LN(Data[[#This Row],[NVActual]]/Data[[#This Row],[Metcalfe
(n^2)]])</f>
        <v>-1.5384926308185956</v>
      </c>
      <c r="AC2676" s="26">
        <f>1+Data[[#This Row],[MA'[NVMetcalfe calc']]]/((Data[[#This Row],[NVM_norm
(scaled)]]-Data[[#This Row],[NV_fund.]])/2)</f>
        <v>-244075613.99913478</v>
      </c>
    </row>
    <row r="2677" spans="1:29" x14ac:dyDescent="0.2">
      <c r="A2677" s="23">
        <v>41499</v>
      </c>
      <c r="B2677" s="24">
        <v>1206277289.2915299</v>
      </c>
      <c r="C2677" s="24">
        <f t="shared" si="329"/>
        <v>1109338130.7329466</v>
      </c>
      <c r="D2677" s="25">
        <f>LN(Data[[#This Row],[NVActual]])</f>
        <v>20.910804833608431</v>
      </c>
      <c r="E2677" s="26">
        <v>76972</v>
      </c>
      <c r="F2677" s="40">
        <f>Data[[#This Row],[DAA 
(n)]]^2</f>
        <v>5924688784</v>
      </c>
      <c r="G2677" s="41">
        <f t="shared" si="330"/>
        <v>4715539484.7666664</v>
      </c>
      <c r="H2677" s="28">
        <f>LN(Data[[#This Row],[Metcalfe
(n^2)]])</f>
        <v>22.502393996680901</v>
      </c>
      <c r="I2677" s="42">
        <f t="shared" si="331"/>
        <v>22.198651448208974</v>
      </c>
      <c r="J2677" s="40">
        <f>Data[[#This Row],[DAA 
(n)]]*LN(Data[[#This Row],[DAA 
(n)]])</f>
        <v>866027.13535626116</v>
      </c>
      <c r="K2677" s="40">
        <f t="shared" si="332"/>
        <v>749459.01444282313</v>
      </c>
      <c r="L2677" s="29">
        <f>LN(Data[[#This Row],[MA'[n*ln(n)']
30d]])</f>
        <v>13.527106911164093</v>
      </c>
      <c r="M2677" s="43">
        <f t="shared" si="333"/>
        <v>13.463312966523416</v>
      </c>
      <c r="N2677" s="40">
        <f>Data[[#This Row],[DAA 
(n)]]^1.5</f>
        <v>21354979.397837188</v>
      </c>
      <c r="O2677" s="40">
        <f t="shared" si="334"/>
        <v>17716515.768404502</v>
      </c>
      <c r="P2677" s="43">
        <f>LN(Data[[#This Row],[MA'[n^1.5']]])</f>
        <v>16.690007856742366</v>
      </c>
      <c r="Q2677" s="43">
        <f t="shared" si="335"/>
        <v>16.597122109624884</v>
      </c>
      <c r="R2677" s="30">
        <f>$O$1+$O$2*Data[[#This Row],[MA'[ln(n^2)']]]</f>
        <v>22.198651448208974</v>
      </c>
      <c r="S2677" s="30">
        <f>$Q$1+$Q$2*Data[[#This Row],[MA'[ln(n*ln(n))']]]</f>
        <v>18.734466394763636</v>
      </c>
      <c r="T2677" s="31">
        <f>$O$3*Data[[#This Row],[Metcalfe
(n^2)]]</f>
        <v>3080838167.6800003</v>
      </c>
      <c r="U2677" s="31">
        <f t="shared" si="336"/>
        <v>2452080532.0786667</v>
      </c>
      <c r="V2677" s="30">
        <f>LN(Data[[#This Row],[MA'[NVA']
30d]]/Data[[#This Row],[MA'[NVMetcalfe calc']]])</f>
        <v>-0.79317330209938275</v>
      </c>
      <c r="W2677" s="30">
        <f>$Q$3+Data[[#This Row],[NVM
(scaled)]]/((Data[[#This Row],[Upper Bound]]-Data[[#This Row],[Lower Bound]])/2)</f>
        <v>0.13207221042621559</v>
      </c>
      <c r="X2677" s="30">
        <f>(Data[[#This Row],[Upper Bound]]+Data[[#This Row],[Lower Bound]])/2</f>
        <v>20.466558921486303</v>
      </c>
      <c r="Y2677" s="32">
        <f>LN(Data[[#This Row],[NVActual]]/Data[[#This Row],[MA'[n^2']
30d]])</f>
        <v>-1.3633243317045056</v>
      </c>
      <c r="Z2677" s="32">
        <f>LN(Data[[#This Row],[NVActual]]/Data[[#This Row],[MA'[n*ln(n)']
30d]])</f>
        <v>7.3836979224443393</v>
      </c>
      <c r="AA2677" s="32">
        <f>LN(Data[[#This Row],[NVActual]]/Data[[#This Row],[MA'[n^1.5']]])</f>
        <v>4.2207969768660671</v>
      </c>
      <c r="AB2677" s="32">
        <f>LN(Data[[#This Row],[NVActual]]/Data[[#This Row],[Metcalfe
(n^2)]])</f>
        <v>-1.591589163072467</v>
      </c>
      <c r="AC2677" s="34">
        <f>1+Data[[#This Row],[MA'[NVMetcalfe calc']]]/((Data[[#This Row],[NVM_norm
(scaled)]]-Data[[#This Row],[NV_fund.]])/2)</f>
        <v>-241174567.79252928</v>
      </c>
    </row>
    <row r="2678" spans="1:29" x14ac:dyDescent="0.2">
      <c r="A2678" s="23">
        <v>41498</v>
      </c>
      <c r="B2678" s="24">
        <v>1142469966.54052</v>
      </c>
      <c r="C2678" s="24">
        <f t="shared" si="329"/>
        <v>1104334084.4595842</v>
      </c>
      <c r="D2678" s="25">
        <f>LN(Data[[#This Row],[NVActual]])</f>
        <v>20.856458392895224</v>
      </c>
      <c r="E2678" s="26">
        <v>104031</v>
      </c>
      <c r="F2678" s="40">
        <f>Data[[#This Row],[DAA 
(n)]]^2</f>
        <v>10822448961</v>
      </c>
      <c r="G2678" s="41">
        <f t="shared" si="330"/>
        <v>4591073459.4666662</v>
      </c>
      <c r="H2678" s="28">
        <f>LN(Data[[#This Row],[Metcalfe
(n^2)]])</f>
        <v>23.104888421260974</v>
      </c>
      <c r="I2678" s="42">
        <f t="shared" si="331"/>
        <v>22.165488002573326</v>
      </c>
      <c r="J2678" s="40">
        <f>Data[[#This Row],[DAA 
(n)]]*LN(Data[[#This Row],[DAA 
(n)]])</f>
        <v>1201812.3236761002</v>
      </c>
      <c r="K2678" s="40">
        <f t="shared" si="332"/>
        <v>737369.07824470394</v>
      </c>
      <c r="L2678" s="29">
        <f>LN(Data[[#This Row],[MA'[n*ln(n)']
30d]])</f>
        <v>13.510843830413259</v>
      </c>
      <c r="M2678" s="43">
        <f t="shared" si="333"/>
        <v>13.460216729151783</v>
      </c>
      <c r="N2678" s="40">
        <f>Data[[#This Row],[DAA 
(n)]]^1.5</f>
        <v>33553989.149753794</v>
      </c>
      <c r="O2678" s="40">
        <f t="shared" si="334"/>
        <v>17342216.805906996</v>
      </c>
      <c r="P2678" s="43">
        <f>LN(Data[[#This Row],[MA'[n^1.5']]])</f>
        <v>16.668654364623301</v>
      </c>
      <c r="Q2678" s="43">
        <f t="shared" si="335"/>
        <v>16.592612299607879</v>
      </c>
      <c r="R2678" s="30">
        <f>$O$1+$O$2*Data[[#This Row],[MA'[ln(n^2)']]]</f>
        <v>22.165488002573326</v>
      </c>
      <c r="S2678" s="30">
        <f>$Q$1+$Q$2*Data[[#This Row],[MA'[ln(n*ln(n))']]]</f>
        <v>18.729357603100439</v>
      </c>
      <c r="T2678" s="31">
        <f>$O$3*Data[[#This Row],[Metcalfe
(n^2)]]</f>
        <v>5627673459.7200003</v>
      </c>
      <c r="U2678" s="31">
        <f t="shared" si="336"/>
        <v>2387358198.9226665</v>
      </c>
      <c r="V2678" s="30">
        <f>LN(Data[[#This Row],[MA'[NVA']
30d]]/Data[[#This Row],[MA'[NVMetcalfe calc']]])</f>
        <v>-0.7709448836754752</v>
      </c>
      <c r="W2678" s="30">
        <f>$Q$3+Data[[#This Row],[NVM
(scaled)]]/((Data[[#This Row],[Upper Bound]]-Data[[#This Row],[Lower Bound]])/2)</f>
        <v>0.14127146292600506</v>
      </c>
      <c r="X2678" s="30">
        <f>(Data[[#This Row],[Upper Bound]]+Data[[#This Row],[Lower Bound]])/2</f>
        <v>20.447422802836883</v>
      </c>
      <c r="Y2678" s="29">
        <f>LN(Data[[#This Row],[NVActual]]/Data[[#This Row],[MA'[n^2']
30d]])</f>
        <v>-1.3909213099453606</v>
      </c>
      <c r="Z2678" s="29">
        <f>LN(Data[[#This Row],[NVActual]]/Data[[#This Row],[MA'[n*ln(n)']
30d]])</f>
        <v>7.3456145624819662</v>
      </c>
      <c r="AA2678" s="29">
        <f>LN(Data[[#This Row],[NVActual]]/Data[[#This Row],[MA'[n^1.5']]])</f>
        <v>4.1878040282719242</v>
      </c>
      <c r="AB2678" s="29">
        <f>LN(Data[[#This Row],[NVActual]]/Data[[#This Row],[Metcalfe
(n^2)]])</f>
        <v>-2.2484300283657479</v>
      </c>
      <c r="AC2678" s="26">
        <f>1+Data[[#This Row],[MA'[NVMetcalfe calc']]]/((Data[[#This Row],[NVM_norm
(scaled)]]-Data[[#This Row],[NV_fund.]])/2)</f>
        <v>-235136451.88661033</v>
      </c>
    </row>
    <row r="2679" spans="1:29" x14ac:dyDescent="0.2">
      <c r="A2679" s="23">
        <v>41497</v>
      </c>
      <c r="B2679" s="24">
        <v>1171140822.9189501</v>
      </c>
      <c r="C2679" s="24">
        <f t="shared" si="329"/>
        <v>1102724913.5500495</v>
      </c>
      <c r="D2679" s="25">
        <f>LN(Data[[#This Row],[NVActual]])</f>
        <v>20.881244173015485</v>
      </c>
      <c r="E2679" s="26">
        <v>54441</v>
      </c>
      <c r="F2679" s="40">
        <f>Data[[#This Row],[DAA 
(n)]]^2</f>
        <v>2963822481</v>
      </c>
      <c r="G2679" s="41">
        <f t="shared" si="330"/>
        <v>4357979475.9666662</v>
      </c>
      <c r="H2679" s="28">
        <f>LN(Data[[#This Row],[Metcalfe
(n^2)]])</f>
        <v>21.809745650886267</v>
      </c>
      <c r="I2679" s="42">
        <f t="shared" si="331"/>
        <v>22.130859518120555</v>
      </c>
      <c r="J2679" s="40">
        <f>Data[[#This Row],[DAA 
(n)]]*LN(Data[[#This Row],[DAA 
(n)]])</f>
        <v>593672.18148994958</v>
      </c>
      <c r="K2679" s="40">
        <f t="shared" si="332"/>
        <v>720067.57480725145</v>
      </c>
      <c r="L2679" s="29">
        <f>LN(Data[[#This Row],[MA'[n*ln(n)']
30d]])</f>
        <v>13.487100340487197</v>
      </c>
      <c r="M2679" s="43">
        <f t="shared" si="333"/>
        <v>13.458192829744537</v>
      </c>
      <c r="N2679" s="40">
        <f>Data[[#This Row],[DAA 
(n)]]^1.5</f>
        <v>12702498.167215796</v>
      </c>
      <c r="O2679" s="40">
        <f t="shared" si="334"/>
        <v>16736902.838330282</v>
      </c>
      <c r="P2679" s="43">
        <f>LN(Data[[#This Row],[MA'[n^1.5']]])</f>
        <v>16.633126590276696</v>
      </c>
      <c r="Q2679" s="43">
        <f t="shared" si="335"/>
        <v>16.589530098283618</v>
      </c>
      <c r="R2679" s="30">
        <f>$O$1+$O$2*Data[[#This Row],[MA'[ln(n^2)']]]</f>
        <v>22.130859518120555</v>
      </c>
      <c r="S2679" s="30">
        <f>$Q$1+$Q$2*Data[[#This Row],[MA'[ln(n*ln(n))']]]</f>
        <v>18.726018169078483</v>
      </c>
      <c r="T2679" s="31">
        <f>$O$3*Data[[#This Row],[Metcalfe
(n^2)]]</f>
        <v>1541187690.1200001</v>
      </c>
      <c r="U2679" s="31">
        <f t="shared" si="336"/>
        <v>2266149327.5026665</v>
      </c>
      <c r="V2679" s="30">
        <f>LN(Data[[#This Row],[MA'[NVA']
30d]]/Data[[#This Row],[MA'[NVMetcalfe calc']]])</f>
        <v>-0.7202977488442186</v>
      </c>
      <c r="W2679" s="30">
        <f>$Q$3+Data[[#This Row],[NVM
(scaled)]]/((Data[[#This Row],[Upper Bound]]-Data[[#This Row],[Lower Bound]])/2)</f>
        <v>0.16689790800568777</v>
      </c>
      <c r="X2679" s="30">
        <f>(Data[[#This Row],[Upper Bound]]+Data[[#This Row],[Lower Bound]])/2</f>
        <v>20.428438843599519</v>
      </c>
      <c r="Y2679" s="32">
        <f>LN(Data[[#This Row],[NVActual]]/Data[[#This Row],[MA'[n^2']
30d]])</f>
        <v>-1.3140301909348464</v>
      </c>
      <c r="Z2679" s="32">
        <f>LN(Data[[#This Row],[NVActual]]/Data[[#This Row],[MA'[n*ln(n)']
30d]])</f>
        <v>7.3941438325282869</v>
      </c>
      <c r="AA2679" s="32">
        <f>LN(Data[[#This Row],[NVActual]]/Data[[#This Row],[MA'[n^1.5']]])</f>
        <v>4.2481175827387885</v>
      </c>
      <c r="AB2679" s="32">
        <f>LN(Data[[#This Row],[NVActual]]/Data[[#This Row],[Metcalfe
(n^2)]])</f>
        <v>-0.92850147787078352</v>
      </c>
      <c r="AC2679" s="34">
        <f>1+Data[[#This Row],[MA'[NVMetcalfe calc']]]/((Data[[#This Row],[NVM_norm
(scaled)]]-Data[[#This Row],[NV_fund.]])/2)</f>
        <v>-223689730.66514489</v>
      </c>
    </row>
    <row r="2680" spans="1:29" x14ac:dyDescent="0.2">
      <c r="A2680" s="23">
        <v>41496</v>
      </c>
      <c r="B2680" s="24">
        <v>1150085160.55689</v>
      </c>
      <c r="C2680" s="24">
        <f t="shared" si="329"/>
        <v>1098759308.4491653</v>
      </c>
      <c r="D2680" s="25">
        <f>LN(Data[[#This Row],[NVActual]])</f>
        <v>20.863101829237973</v>
      </c>
      <c r="E2680" s="26">
        <v>57919</v>
      </c>
      <c r="F2680" s="40">
        <f>Data[[#This Row],[DAA 
(n)]]^2</f>
        <v>3354610561</v>
      </c>
      <c r="G2680" s="41">
        <f t="shared" si="330"/>
        <v>4471655601.3999996</v>
      </c>
      <c r="H2680" s="28">
        <f>LN(Data[[#This Row],[Metcalfe
(n^2)]])</f>
        <v>21.933601523434366</v>
      </c>
      <c r="I2680" s="42">
        <f t="shared" si="331"/>
        <v>22.156384987129108</v>
      </c>
      <c r="J2680" s="40">
        <f>Data[[#This Row],[DAA 
(n)]]*LN(Data[[#This Row],[DAA 
(n)]])</f>
        <v>635186.13331789756</v>
      </c>
      <c r="K2680" s="40">
        <f t="shared" si="332"/>
        <v>730318.22784286318</v>
      </c>
      <c r="L2680" s="29">
        <f>LN(Data[[#This Row],[MA'[n*ln(n)']
30d]])</f>
        <v>13.501235646687194</v>
      </c>
      <c r="M2680" s="43">
        <f t="shared" si="333"/>
        <v>13.457068455496842</v>
      </c>
      <c r="N2680" s="40">
        <f>Data[[#This Row],[DAA 
(n)]]^1.5</f>
        <v>13938998.85510288</v>
      </c>
      <c r="O2680" s="40">
        <f t="shared" si="334"/>
        <v>17065443.600274671</v>
      </c>
      <c r="P2680" s="43">
        <f>LN(Data[[#This Row],[MA'[n^1.5']]])</f>
        <v>16.65256613472723</v>
      </c>
      <c r="Q2680" s="43">
        <f t="shared" si="335"/>
        <v>16.587781889925871</v>
      </c>
      <c r="R2680" s="30">
        <f>$O$1+$O$2*Data[[#This Row],[MA'[ln(n^2)']]]</f>
        <v>22.156384987129108</v>
      </c>
      <c r="S2680" s="30">
        <f>$Q$1+$Q$2*Data[[#This Row],[MA'[ln(n*ln(n))']]]</f>
        <v>18.724162951569788</v>
      </c>
      <c r="T2680" s="31">
        <f>$O$3*Data[[#This Row],[Metcalfe
(n^2)]]</f>
        <v>1744397491.72</v>
      </c>
      <c r="U2680" s="31">
        <f t="shared" si="336"/>
        <v>2325260912.7279997</v>
      </c>
      <c r="V2680" s="30">
        <f>LN(Data[[#This Row],[MA'[NVA']
30d]]/Data[[#This Row],[MA'[NVMetcalfe calc']]])</f>
        <v>-0.749650611436255</v>
      </c>
      <c r="W2680" s="30">
        <f>$Q$3+Data[[#This Row],[NVM
(scaled)]]/((Data[[#This Row],[Upper Bound]]-Data[[#This Row],[Lower Bound]])/2)</f>
        <v>0.15316893040744617</v>
      </c>
      <c r="X2680" s="30">
        <f>(Data[[#This Row],[Upper Bound]]+Data[[#This Row],[Lower Bound]])/2</f>
        <v>20.440273969349448</v>
      </c>
      <c r="Y2680" s="29">
        <f>LN(Data[[#This Row],[NVActual]]/Data[[#This Row],[MA'[n^2']
30d]])</f>
        <v>-1.357922728386342</v>
      </c>
      <c r="Z2680" s="29">
        <f>LN(Data[[#This Row],[NVActual]]/Data[[#This Row],[MA'[n*ln(n)']
30d]])</f>
        <v>7.3618661825507772</v>
      </c>
      <c r="AA2680" s="29">
        <f>LN(Data[[#This Row],[NVActual]]/Data[[#This Row],[MA'[n^1.5']]])</f>
        <v>4.2105356945107424</v>
      </c>
      <c r="AB2680" s="29">
        <f>LN(Data[[#This Row],[NVActual]]/Data[[#This Row],[Metcalfe
(n^2)]])</f>
        <v>-1.0704996941963929</v>
      </c>
      <c r="AC2680" s="26">
        <f>1+Data[[#This Row],[MA'[NVMetcalfe calc']]]/((Data[[#This Row],[NVM_norm
(scaled)]]-Data[[#This Row],[NV_fund.]])/2)</f>
        <v>-229235358.92587978</v>
      </c>
    </row>
    <row r="2681" spans="1:29" x14ac:dyDescent="0.2">
      <c r="A2681" s="23">
        <v>41495</v>
      </c>
      <c r="B2681" s="24">
        <v>1108625000.5897901</v>
      </c>
      <c r="C2681" s="24">
        <f t="shared" si="329"/>
        <v>1094032371.5136058</v>
      </c>
      <c r="D2681" s="25">
        <f>LN(Data[[#This Row],[NVActual]])</f>
        <v>20.826386346192891</v>
      </c>
      <c r="E2681" s="26">
        <v>65764</v>
      </c>
      <c r="F2681" s="40">
        <f>Data[[#This Row],[DAA 
(n)]]^2</f>
        <v>4324903696</v>
      </c>
      <c r="G2681" s="41">
        <f t="shared" si="330"/>
        <v>4539366760.0666666</v>
      </c>
      <c r="H2681" s="28">
        <f>LN(Data[[#This Row],[Metcalfe
(n^2)]])</f>
        <v>22.187655710261534</v>
      </c>
      <c r="I2681" s="42">
        <f t="shared" si="331"/>
        <v>22.172166892322078</v>
      </c>
      <c r="J2681" s="40">
        <f>Data[[#This Row],[DAA 
(n)]]*LN(Data[[#This Row],[DAA 
(n)]])</f>
        <v>729574.49506481981</v>
      </c>
      <c r="K2681" s="40">
        <f t="shared" si="332"/>
        <v>736552.55055575841</v>
      </c>
      <c r="L2681" s="29">
        <f>LN(Data[[#This Row],[MA'[n*ln(n)']
30d]])</f>
        <v>13.509735864078387</v>
      </c>
      <c r="M2681" s="43">
        <f t="shared" si="333"/>
        <v>13.455173418404971</v>
      </c>
      <c r="N2681" s="40">
        <f>Data[[#This Row],[DAA 
(n)]]^1.5</f>
        <v>16864844.104341526</v>
      </c>
      <c r="O2681" s="40">
        <f t="shared" si="334"/>
        <v>17263522.86317588</v>
      </c>
      <c r="P2681" s="43">
        <f>LN(Data[[#This Row],[MA'[n^1.5']]])</f>
        <v>16.664106328422957</v>
      </c>
      <c r="Q2681" s="43">
        <f t="shared" si="335"/>
        <v>16.584950854052856</v>
      </c>
      <c r="R2681" s="30">
        <f>$O$1+$O$2*Data[[#This Row],[MA'[ln(n^2)']]]</f>
        <v>22.172166892322078</v>
      </c>
      <c r="S2681" s="30">
        <f>$Q$1+$Q$2*Data[[#This Row],[MA'[ln(n*ln(n))']]]</f>
        <v>18.721036140368202</v>
      </c>
      <c r="T2681" s="31">
        <f>$O$3*Data[[#This Row],[Metcalfe
(n^2)]]</f>
        <v>2248949921.9200001</v>
      </c>
      <c r="U2681" s="31">
        <f t="shared" si="336"/>
        <v>2360470715.2346663</v>
      </c>
      <c r="V2681" s="30">
        <f>LN(Data[[#This Row],[MA'[NVA']
30d]]/Data[[#This Row],[MA'[NVMetcalfe calc']]])</f>
        <v>-0.76899076114579057</v>
      </c>
      <c r="W2681" s="30">
        <f>$Q$3+Data[[#This Row],[NVM
(scaled)]]/((Data[[#This Row],[Upper Bound]]-Data[[#This Row],[Lower Bound]])/2)</f>
        <v>0.14435431664800158</v>
      </c>
      <c r="X2681" s="30">
        <f>(Data[[#This Row],[Upper Bound]]+Data[[#This Row],[Lower Bound]])/2</f>
        <v>20.44660151634514</v>
      </c>
      <c r="Y2681" s="32">
        <f>LN(Data[[#This Row],[NVActual]]/Data[[#This Row],[MA'[n^2']
30d]])</f>
        <v>-1.4096670129169864</v>
      </c>
      <c r="Z2681" s="32">
        <f>LN(Data[[#This Row],[NVActual]]/Data[[#This Row],[MA'[n*ln(n)']
30d]])</f>
        <v>7.3166504821145049</v>
      </c>
      <c r="AA2681" s="32">
        <f>LN(Data[[#This Row],[NVActual]]/Data[[#This Row],[MA'[n^1.5']]])</f>
        <v>4.1622800177699357</v>
      </c>
      <c r="AB2681" s="32">
        <f>LN(Data[[#This Row],[NVActual]]/Data[[#This Row],[Metcalfe
(n^2)]])</f>
        <v>-1.3612693640686431</v>
      </c>
      <c r="AC2681" s="34">
        <f>1+Data[[#This Row],[MA'[NVMetcalfe calc']]]/((Data[[#This Row],[NVM_norm
(scaled)]]-Data[[#This Row],[NV_fund.]])/2)</f>
        <v>-232532948.87659091</v>
      </c>
    </row>
    <row r="2682" spans="1:29" x14ac:dyDescent="0.2">
      <c r="A2682" s="23">
        <v>41494</v>
      </c>
      <c r="B2682" s="24">
        <v>1124189024.99599</v>
      </c>
      <c r="C2682" s="24">
        <f t="shared" si="329"/>
        <v>1089709364.1328421</v>
      </c>
      <c r="D2682" s="25">
        <f>LN(Data[[#This Row],[NVActual]])</f>
        <v>20.840327745983252</v>
      </c>
      <c r="E2682" s="26">
        <v>71239</v>
      </c>
      <c r="F2682" s="40">
        <f>Data[[#This Row],[DAA 
(n)]]^2</f>
        <v>5074995121</v>
      </c>
      <c r="G2682" s="41">
        <f t="shared" si="330"/>
        <v>4539261556.8666668</v>
      </c>
      <c r="H2682" s="28">
        <f>LN(Data[[#This Row],[Metcalfe
(n^2)]])</f>
        <v>22.34759140049449</v>
      </c>
      <c r="I2682" s="42">
        <f t="shared" si="331"/>
        <v>22.172142558461239</v>
      </c>
      <c r="J2682" s="40">
        <f>Data[[#This Row],[DAA 
(n)]]*LN(Data[[#This Row],[DAA 
(n)]])</f>
        <v>796010.03188991349</v>
      </c>
      <c r="K2682" s="40">
        <f t="shared" si="332"/>
        <v>736542.87563946855</v>
      </c>
      <c r="L2682" s="29">
        <f>LN(Data[[#This Row],[MA'[n*ln(n)']
30d]])</f>
        <v>13.509722728586798</v>
      </c>
      <c r="M2682" s="43">
        <f t="shared" si="333"/>
        <v>13.452850896166089</v>
      </c>
      <c r="N2682" s="40">
        <f>Data[[#This Row],[DAA 
(n)]]^1.5</f>
        <v>19014141.511646502</v>
      </c>
      <c r="O2682" s="40">
        <f t="shared" si="334"/>
        <v>17263215.157342758</v>
      </c>
      <c r="P2682" s="43">
        <f>LN(Data[[#This Row],[MA'[n^1.5']]])</f>
        <v>16.664088504217673</v>
      </c>
      <c r="Q2682" s="43">
        <f t="shared" si="335"/>
        <v>16.581528197293292</v>
      </c>
      <c r="R2682" s="30">
        <f>$O$1+$O$2*Data[[#This Row],[MA'[ln(n^2)']]]</f>
        <v>22.172142558461239</v>
      </c>
      <c r="S2682" s="30">
        <f>$Q$1+$Q$2*Data[[#This Row],[MA'[ln(n*ln(n))']]]</f>
        <v>18.717203978674046</v>
      </c>
      <c r="T2682" s="31">
        <f>$O$3*Data[[#This Row],[Metcalfe
(n^2)]]</f>
        <v>2638997462.9200001</v>
      </c>
      <c r="U2682" s="31">
        <f t="shared" si="336"/>
        <v>2360416009.5706663</v>
      </c>
      <c r="V2682" s="30">
        <f>LN(Data[[#This Row],[MA'[NVA']
30d]]/Data[[#This Row],[MA'[NVMetcalfe calc']]])</f>
        <v>-0.77292685646819703</v>
      </c>
      <c r="W2682" s="30">
        <f>$Q$3+Data[[#This Row],[NVM
(scaled)]]/((Data[[#This Row],[Upper Bound]]-Data[[#This Row],[Lower Bound]])/2)</f>
        <v>0.14256694808403481</v>
      </c>
      <c r="X2682" s="30">
        <f>(Data[[#This Row],[Upper Bound]]+Data[[#This Row],[Lower Bound]])/2</f>
        <v>20.444673268567641</v>
      </c>
      <c r="Y2682" s="29">
        <f>LN(Data[[#This Row],[NVActual]]/Data[[#This Row],[MA'[n^2']
30d]])</f>
        <v>-1.3957024371144948</v>
      </c>
      <c r="Z2682" s="29">
        <f>LN(Data[[#This Row],[NVActual]]/Data[[#This Row],[MA'[n*ln(n)']
30d]])</f>
        <v>7.3306050173964534</v>
      </c>
      <c r="AA2682" s="29">
        <f>LN(Data[[#This Row],[NVActual]]/Data[[#This Row],[MA'[n^1.5']]])</f>
        <v>4.1762392417655798</v>
      </c>
      <c r="AB2682" s="29">
        <f>LN(Data[[#This Row],[NVActual]]/Data[[#This Row],[Metcalfe
(n^2)]])</f>
        <v>-1.5072636545112377</v>
      </c>
      <c r="AC2682" s="26">
        <f>1+Data[[#This Row],[MA'[NVMetcalfe calc']]]/((Data[[#This Row],[NVM_norm
(scaled)]]-Data[[#This Row],[NV_fund.]])/2)</f>
        <v>-232529173.2945064</v>
      </c>
    </row>
    <row r="2683" spans="1:29" x14ac:dyDescent="0.2">
      <c r="A2683" s="23">
        <v>41493</v>
      </c>
      <c r="B2683" s="24">
        <v>1146339600.7349</v>
      </c>
      <c r="C2683" s="24">
        <f t="shared" si="329"/>
        <v>1081058469.8850591</v>
      </c>
      <c r="D2683" s="25">
        <f>LN(Data[[#This Row],[NVActual]])</f>
        <v>20.859839747060011</v>
      </c>
      <c r="E2683" s="26">
        <v>76654</v>
      </c>
      <c r="F2683" s="40">
        <f>Data[[#This Row],[DAA 
(n)]]^2</f>
        <v>5875835716</v>
      </c>
      <c r="G2683" s="41">
        <f t="shared" si="330"/>
        <v>4519759654.4666662</v>
      </c>
      <c r="H2683" s="28">
        <f>LN(Data[[#This Row],[Metcalfe
(n^2)]])</f>
        <v>22.494114136392042</v>
      </c>
      <c r="I2683" s="42">
        <f t="shared" si="331"/>
        <v>22.168059669813267</v>
      </c>
      <c r="J2683" s="40">
        <f>Data[[#This Row],[DAA 
(n)]]*LN(Data[[#This Row],[DAA 
(n)]])</f>
        <v>862131.91250549781</v>
      </c>
      <c r="K2683" s="40">
        <f t="shared" si="332"/>
        <v>734829.834466203</v>
      </c>
      <c r="L2683" s="29">
        <f>LN(Data[[#This Row],[MA'[n*ln(n)']
30d]])</f>
        <v>13.50739423365755</v>
      </c>
      <c r="M2683" s="43">
        <f t="shared" si="333"/>
        <v>13.450436779572266</v>
      </c>
      <c r="N2683" s="40">
        <f>Data[[#This Row],[DAA 
(n)]]^1.5</f>
        <v>21222778.116313219</v>
      </c>
      <c r="O2683" s="40">
        <f t="shared" si="334"/>
        <v>17207585.037955534</v>
      </c>
      <c r="P2683" s="43">
        <f>LN(Data[[#This Row],[MA'[n^1.5']]])</f>
        <v>16.660860835154725</v>
      </c>
      <c r="Q2683" s="43">
        <f t="shared" si="335"/>
        <v>16.577978959807808</v>
      </c>
      <c r="R2683" s="30">
        <f>$O$1+$O$2*Data[[#This Row],[MA'[ln(n^2)']]]</f>
        <v>22.168059669813267</v>
      </c>
      <c r="S2683" s="30">
        <f>$Q$1+$Q$2*Data[[#This Row],[MA'[ln(n*ln(n))']]]</f>
        <v>18.713220686294239</v>
      </c>
      <c r="T2683" s="31">
        <f>$O$3*Data[[#This Row],[Metcalfe
(n^2)]]</f>
        <v>3055434572.3200002</v>
      </c>
      <c r="U2683" s="31">
        <f t="shared" si="336"/>
        <v>2350275020.3226666</v>
      </c>
      <c r="V2683" s="30">
        <f>LN(Data[[#This Row],[MA'[NVA']
30d]]/Data[[#This Row],[MA'[NVMetcalfe calc']]])</f>
        <v>-0.77659172533847676</v>
      </c>
      <c r="W2683" s="30">
        <f>$Q$3+Data[[#This Row],[NVM
(scaled)]]/((Data[[#This Row],[Upper Bound]]-Data[[#This Row],[Lower Bound]])/2)</f>
        <v>0.14043246354279798</v>
      </c>
      <c r="X2683" s="30">
        <f>(Data[[#This Row],[Upper Bound]]+Data[[#This Row],[Lower Bound]])/2</f>
        <v>20.440640178053755</v>
      </c>
      <c r="Y2683" s="32">
        <f>LN(Data[[#This Row],[NVActual]]/Data[[#This Row],[MA'[n^2']
30d]])</f>
        <v>-1.3718849085262044</v>
      </c>
      <c r="Z2683" s="32">
        <f>LN(Data[[#This Row],[NVActual]]/Data[[#This Row],[MA'[n*ln(n)']
30d]])</f>
        <v>7.3524455134024613</v>
      </c>
      <c r="AA2683" s="32">
        <f>LN(Data[[#This Row],[NVActual]]/Data[[#This Row],[MA'[n^1.5']]])</f>
        <v>4.1989789119052858</v>
      </c>
      <c r="AB2683" s="32">
        <f>LN(Data[[#This Row],[NVActual]]/Data[[#This Row],[Metcalfe
(n^2)]])</f>
        <v>-1.6342743893320335</v>
      </c>
      <c r="AC2683" s="34">
        <f>1+Data[[#This Row],[MA'[NVMetcalfe calc']]]/((Data[[#This Row],[NVM_norm
(scaled)]]-Data[[#This Row],[NV_fund.]])/2)</f>
        <v>-231551818.90011337</v>
      </c>
    </row>
    <row r="2684" spans="1:29" x14ac:dyDescent="0.2">
      <c r="A2684" s="23">
        <v>41492</v>
      </c>
      <c r="B2684" s="24">
        <v>1177048128.97805</v>
      </c>
      <c r="C2684" s="24">
        <f t="shared" si="329"/>
        <v>1071588118.6416652</v>
      </c>
      <c r="D2684" s="25">
        <f>LN(Data[[#This Row],[NVActual]])</f>
        <v>20.886275555618816</v>
      </c>
      <c r="E2684" s="26">
        <v>71609</v>
      </c>
      <c r="F2684" s="40">
        <f>Data[[#This Row],[DAA 
(n)]]^2</f>
        <v>5127848881</v>
      </c>
      <c r="G2684" s="41">
        <f t="shared" si="330"/>
        <v>4459184525.5666666</v>
      </c>
      <c r="H2684" s="28">
        <f>LN(Data[[#This Row],[Metcalfe
(n^2)]])</f>
        <v>22.357952086746774</v>
      </c>
      <c r="I2684" s="42">
        <f t="shared" si="331"/>
        <v>22.155725846975713</v>
      </c>
      <c r="J2684" s="40">
        <f>Data[[#This Row],[DAA 
(n)]]*LN(Data[[#This Row],[DAA 
(n)]])</f>
        <v>800515.29548992484</v>
      </c>
      <c r="K2684" s="40">
        <f t="shared" si="332"/>
        <v>729583.1041117158</v>
      </c>
      <c r="L2684" s="29">
        <f>LN(Data[[#This Row],[MA'[n*ln(n)']
30d]])</f>
        <v>13.500228559732497</v>
      </c>
      <c r="M2684" s="43">
        <f t="shared" si="333"/>
        <v>13.447901472123075</v>
      </c>
      <c r="N2684" s="40">
        <f>Data[[#This Row],[DAA 
(n)]]^1.5</f>
        <v>19162466.712809406</v>
      </c>
      <c r="O2684" s="40">
        <f t="shared" si="334"/>
        <v>17036152.543754574</v>
      </c>
      <c r="P2684" s="43">
        <f>LN(Data[[#This Row],[MA'[n^1.5']]])</f>
        <v>16.650848264185349</v>
      </c>
      <c r="Q2684" s="43">
        <f t="shared" si="335"/>
        <v>16.574264832820493</v>
      </c>
      <c r="R2684" s="30">
        <f>$O$1+$O$2*Data[[#This Row],[MA'[ln(n^2)']]]</f>
        <v>22.155725846975713</v>
      </c>
      <c r="S2684" s="30">
        <f>$Q$1+$Q$2*Data[[#This Row],[MA'[ln(n*ln(n))']]]</f>
        <v>18.709037429003072</v>
      </c>
      <c r="T2684" s="31">
        <f>$O$3*Data[[#This Row],[Metcalfe
(n^2)]]</f>
        <v>2666481418.1199999</v>
      </c>
      <c r="U2684" s="31">
        <f t="shared" si="336"/>
        <v>2318775953.2946668</v>
      </c>
      <c r="V2684" s="30">
        <f>LN(Data[[#This Row],[MA'[NVA']
30d]]/Data[[#This Row],[MA'[NVMetcalfe calc']]])</f>
        <v>-0.77189766897344325</v>
      </c>
      <c r="W2684" s="30">
        <f>$Q$3+Data[[#This Row],[NVM
(scaled)]]/((Data[[#This Row],[Upper Bound]]-Data[[#This Row],[Lower Bound]])/2)</f>
        <v>0.14209315414273671</v>
      </c>
      <c r="X2684" s="30">
        <f>(Data[[#This Row],[Upper Bound]]+Data[[#This Row],[Lower Bound]])/2</f>
        <v>20.432381637989394</v>
      </c>
      <c r="Y2684" s="29">
        <f>LN(Data[[#This Row],[NVActual]]/Data[[#This Row],[MA'[n^2']
30d]])</f>
        <v>-1.3319561888407718</v>
      </c>
      <c r="Z2684" s="29">
        <f>LN(Data[[#This Row],[NVActual]]/Data[[#This Row],[MA'[n*ln(n)']
30d]])</f>
        <v>7.3860469958863195</v>
      </c>
      <c r="AA2684" s="29">
        <f>LN(Data[[#This Row],[NVActual]]/Data[[#This Row],[MA'[n^1.5']]])</f>
        <v>4.2354272914334654</v>
      </c>
      <c r="AB2684" s="29">
        <f>LN(Data[[#This Row],[NVActual]]/Data[[#This Row],[Metcalfe
(n^2)]])</f>
        <v>-1.4716765311279578</v>
      </c>
      <c r="AC2684" s="26">
        <f>1+Data[[#This Row],[MA'[NVMetcalfe calc']]]/((Data[[#This Row],[NVM_norm
(scaled)]]-Data[[#This Row],[NV_fund.]])/2)</f>
        <v>-228560174.98179266</v>
      </c>
    </row>
    <row r="2685" spans="1:29" x14ac:dyDescent="0.2">
      <c r="A2685" s="23">
        <v>41491</v>
      </c>
      <c r="B2685" s="24">
        <v>1165148483.6262801</v>
      </c>
      <c r="C2685" s="24">
        <f t="shared" si="329"/>
        <v>1060233236.6275369</v>
      </c>
      <c r="D2685" s="25">
        <f>LN(Data[[#This Row],[NVActual]])</f>
        <v>20.876114369598998</v>
      </c>
      <c r="E2685" s="26">
        <v>71751</v>
      </c>
      <c r="F2685" s="40">
        <f>Data[[#This Row],[DAA 
(n)]]^2</f>
        <v>5148206001</v>
      </c>
      <c r="G2685" s="41">
        <f t="shared" si="330"/>
        <v>4370837932.0666666</v>
      </c>
      <c r="H2685" s="28">
        <f>LN(Data[[#This Row],[Metcalfe
(n^2)]])</f>
        <v>22.361914141613948</v>
      </c>
      <c r="I2685" s="42">
        <f t="shared" si="331"/>
        <v>22.131477313305741</v>
      </c>
      <c r="J2685" s="40">
        <f>Data[[#This Row],[DAA 
(n)]]*LN(Data[[#This Row],[DAA 
(n)]])</f>
        <v>802244.85078747116</v>
      </c>
      <c r="K2685" s="40">
        <f t="shared" si="332"/>
        <v>720843.19945736916</v>
      </c>
      <c r="L2685" s="29">
        <f>LN(Data[[#This Row],[MA'[n*ln(n)']
30d]])</f>
        <v>13.488176916134883</v>
      </c>
      <c r="M2685" s="43">
        <f t="shared" si="333"/>
        <v>13.445484349402824</v>
      </c>
      <c r="N2685" s="40">
        <f>Data[[#This Row],[DAA 
(n)]]^1.5</f>
        <v>19219493.4578867</v>
      </c>
      <c r="O2685" s="40">
        <f t="shared" si="334"/>
        <v>16767557.75015278</v>
      </c>
      <c r="P2685" s="43">
        <f>LN(Data[[#This Row],[MA'[n^1.5']]])</f>
        <v>16.634956491122026</v>
      </c>
      <c r="Q2685" s="43">
        <f t="shared" si="335"/>
        <v>16.570720212783602</v>
      </c>
      <c r="R2685" s="30">
        <f>$O$1+$O$2*Data[[#This Row],[MA'[ln(n^2)']]]</f>
        <v>22.131477313305741</v>
      </c>
      <c r="S2685" s="30">
        <f>$Q$1+$Q$2*Data[[#This Row],[MA'[ln(n*ln(n))']]]</f>
        <v>18.705049176514656</v>
      </c>
      <c r="T2685" s="31">
        <f>$O$3*Data[[#This Row],[Metcalfe
(n^2)]]</f>
        <v>2677067120.52</v>
      </c>
      <c r="U2685" s="31">
        <f t="shared" si="336"/>
        <v>2272835724.6746664</v>
      </c>
      <c r="V2685" s="30">
        <f>LN(Data[[#This Row],[MA'[NVA']
30d]]/Data[[#This Row],[MA'[NVMetcalfe calc']]])</f>
        <v>-0.76253935131397121</v>
      </c>
      <c r="W2685" s="30">
        <f>$Q$3+Data[[#This Row],[NVM
(scaled)]]/((Data[[#This Row],[Upper Bound]]-Data[[#This Row],[Lower Bound]])/2)</f>
        <v>0.1449071389379239</v>
      </c>
      <c r="X2685" s="30">
        <f>(Data[[#This Row],[Upper Bound]]+Data[[#This Row],[Lower Bound]])/2</f>
        <v>20.4182632449102</v>
      </c>
      <c r="Y2685" s="32">
        <f>LN(Data[[#This Row],[NVActual]]/Data[[#This Row],[MA'[n^2']
30d]])</f>
        <v>-1.3221062045422516</v>
      </c>
      <c r="Z2685" s="32">
        <f>LN(Data[[#This Row],[NVActual]]/Data[[#This Row],[MA'[n*ln(n)']
30d]])</f>
        <v>7.3879374534641151</v>
      </c>
      <c r="AA2685" s="32">
        <f>LN(Data[[#This Row],[NVActual]]/Data[[#This Row],[MA'[n^1.5']]])</f>
        <v>4.2411578784769741</v>
      </c>
      <c r="AB2685" s="32">
        <f>LN(Data[[#This Row],[NVActual]]/Data[[#This Row],[Metcalfe
(n^2)]])</f>
        <v>-1.4857997720149503</v>
      </c>
      <c r="AC2685" s="34">
        <f>1+Data[[#This Row],[MA'[NVMetcalfe calc']]]/((Data[[#This Row],[NVM_norm
(scaled)]]-Data[[#This Row],[NV_fund.]])/2)</f>
        <v>-224218989.95484418</v>
      </c>
    </row>
    <row r="2686" spans="1:29" x14ac:dyDescent="0.2">
      <c r="A2686" s="23">
        <v>41490</v>
      </c>
      <c r="B2686" s="24">
        <v>1189905650.3127301</v>
      </c>
      <c r="C2686" s="24">
        <f t="shared" si="329"/>
        <v>1047210915.2937115</v>
      </c>
      <c r="D2686" s="25">
        <f>LN(Data[[#This Row],[NVActual]])</f>
        <v>20.897139855475103</v>
      </c>
      <c r="E2686" s="26">
        <v>61806</v>
      </c>
      <c r="F2686" s="40">
        <f>Data[[#This Row],[DAA 
(n)]]^2</f>
        <v>3819981636</v>
      </c>
      <c r="G2686" s="41">
        <f t="shared" si="330"/>
        <v>4303432396.0666666</v>
      </c>
      <c r="H2686" s="28">
        <f>LN(Data[[#This Row],[Metcalfe
(n^2)]])</f>
        <v>22.063511452223498</v>
      </c>
      <c r="I2686" s="42">
        <f t="shared" si="331"/>
        <v>22.114847936568527</v>
      </c>
      <c r="J2686" s="40">
        <f>Data[[#This Row],[DAA 
(n)]]*LN(Data[[#This Row],[DAA 
(n)]])</f>
        <v>681828.69440806273</v>
      </c>
      <c r="K2686" s="40">
        <f t="shared" si="332"/>
        <v>714474.7715826059</v>
      </c>
      <c r="L2686" s="29">
        <f>LN(Data[[#This Row],[MA'[n*ln(n)']
30d]])</f>
        <v>13.47930296653708</v>
      </c>
      <c r="M2686" s="43">
        <f t="shared" si="333"/>
        <v>13.443945218549377</v>
      </c>
      <c r="N2686" s="40">
        <f>Data[[#This Row],[DAA 
(n)]]^1.5</f>
        <v>15365473.796620032</v>
      </c>
      <c r="O2686" s="40">
        <f t="shared" si="334"/>
        <v>16567589.281675009</v>
      </c>
      <c r="P2686" s="43">
        <f>LN(Data[[#This Row],[MA'[n^1.5']]])</f>
        <v>16.622958891894839</v>
      </c>
      <c r="Q2686" s="43">
        <f t="shared" si="335"/>
        <v>16.568357446794071</v>
      </c>
      <c r="R2686" s="30">
        <f>$O$1+$O$2*Data[[#This Row],[MA'[ln(n^2)']]]</f>
        <v>22.114847936568527</v>
      </c>
      <c r="S2686" s="30">
        <f>$Q$1+$Q$2*Data[[#This Row],[MA'[ln(n*ln(n))']]]</f>
        <v>18.702509610606469</v>
      </c>
      <c r="T2686" s="31">
        <f>$O$3*Data[[#This Row],[Metcalfe
(n^2)]]</f>
        <v>1986390450.72</v>
      </c>
      <c r="U2686" s="31">
        <f t="shared" si="336"/>
        <v>2237784845.9546666</v>
      </c>
      <c r="V2686" s="30">
        <f>LN(Data[[#This Row],[MA'[NVA']
30d]]/Data[[#This Row],[MA'[NVMetcalfe calc']]])</f>
        <v>-0.75935610964626776</v>
      </c>
      <c r="W2686" s="30">
        <f>$Q$3+Data[[#This Row],[NVM
(scaled)]]/((Data[[#This Row],[Upper Bound]]-Data[[#This Row],[Lower Bound]])/2)</f>
        <v>0.14493504036873084</v>
      </c>
      <c r="X2686" s="30">
        <f>(Data[[#This Row],[Upper Bound]]+Data[[#This Row],[Lower Bound]])/2</f>
        <v>20.408678773587496</v>
      </c>
      <c r="Y2686" s="29">
        <f>LN(Data[[#This Row],[NVActual]]/Data[[#This Row],[MA'[n^2']
30d]])</f>
        <v>-1.2855389173967922</v>
      </c>
      <c r="Z2686" s="29">
        <f>LN(Data[[#This Row],[NVActual]]/Data[[#This Row],[MA'[n*ln(n)']
30d]])</f>
        <v>7.417836888938024</v>
      </c>
      <c r="AA2686" s="29">
        <f>LN(Data[[#This Row],[NVActual]]/Data[[#This Row],[MA'[n^1.5']]])</f>
        <v>4.2741809635802648</v>
      </c>
      <c r="AB2686" s="29">
        <f>LN(Data[[#This Row],[NVActual]]/Data[[#This Row],[Metcalfe
(n^2)]])</f>
        <v>-1.1663715967483925</v>
      </c>
      <c r="AC2686" s="26">
        <f>1+Data[[#This Row],[MA'[NVMetcalfe calc']]]/((Data[[#This Row],[NVM_norm
(scaled)]]-Data[[#This Row],[NV_fund.]])/2)</f>
        <v>-220865883.943681</v>
      </c>
    </row>
    <row r="2687" spans="1:29" x14ac:dyDescent="0.2">
      <c r="A2687" s="23">
        <v>41489</v>
      </c>
      <c r="B2687" s="24">
        <v>1148149990.8508201</v>
      </c>
      <c r="C2687" s="24">
        <f t="shared" si="329"/>
        <v>1033505921.9908087</v>
      </c>
      <c r="D2687" s="25">
        <f>LN(Data[[#This Row],[NVActual]])</f>
        <v>20.861417780360526</v>
      </c>
      <c r="E2687" s="26">
        <v>58781</v>
      </c>
      <c r="F2687" s="40">
        <f>Data[[#This Row],[DAA 
(n)]]^2</f>
        <v>3455205961</v>
      </c>
      <c r="G2687" s="41">
        <f t="shared" si="330"/>
        <v>4298015259.166667</v>
      </c>
      <c r="H2687" s="28">
        <f>LN(Data[[#This Row],[Metcalfe
(n^2)]])</f>
        <v>21.963147904835022</v>
      </c>
      <c r="I2687" s="42">
        <f t="shared" si="331"/>
        <v>22.113398781924314</v>
      </c>
      <c r="J2687" s="40">
        <f>Data[[#This Row],[DAA 
(n)]]*LN(Data[[#This Row],[DAA 
(n)]])</f>
        <v>645507.89849705377</v>
      </c>
      <c r="K2687" s="40">
        <f t="shared" si="332"/>
        <v>713942.24454123003</v>
      </c>
      <c r="L2687" s="29">
        <f>LN(Data[[#This Row],[MA'[n*ln(n)']
30d]])</f>
        <v>13.478557348051671</v>
      </c>
      <c r="M2687" s="43">
        <f t="shared" si="333"/>
        <v>13.443035400405119</v>
      </c>
      <c r="N2687" s="40">
        <f>Data[[#This Row],[DAA 
(n)]]^1.5</f>
        <v>14251331.923491927</v>
      </c>
      <c r="O2687" s="40">
        <f t="shared" si="334"/>
        <v>16551158.399082564</v>
      </c>
      <c r="P2687" s="43">
        <f>LN(Data[[#This Row],[MA'[n^1.5']]])</f>
        <v>16.621966651240157</v>
      </c>
      <c r="Q2687" s="43">
        <f t="shared" si="335"/>
        <v>16.566857189975732</v>
      </c>
      <c r="R2687" s="30">
        <f>$O$1+$O$2*Data[[#This Row],[MA'[ln(n^2)']]]</f>
        <v>22.113398781924314</v>
      </c>
      <c r="S2687" s="30">
        <f>$Q$1+$Q$2*Data[[#This Row],[MA'[ln(n*ln(n))']]]</f>
        <v>18.701008410668443</v>
      </c>
      <c r="T2687" s="31">
        <f>$O$3*Data[[#This Row],[Metcalfe
(n^2)]]</f>
        <v>1796707099.72</v>
      </c>
      <c r="U2687" s="31">
        <f t="shared" si="336"/>
        <v>2234967934.7666669</v>
      </c>
      <c r="V2687" s="30">
        <f>LN(Data[[#This Row],[MA'[NVA']
30d]]/Data[[#This Row],[MA'[NVMetcalfe calc']]])</f>
        <v>-0.77127005094414591</v>
      </c>
      <c r="W2687" s="30">
        <f>$Q$3+Data[[#This Row],[NVM
(scaled)]]/((Data[[#This Row],[Upper Bound]]-Data[[#This Row],[Lower Bound]])/2)</f>
        <v>0.13795907441252481</v>
      </c>
      <c r="X2687" s="30">
        <f>(Data[[#This Row],[Upper Bound]]+Data[[#This Row],[Lower Bound]])/2</f>
        <v>20.407203596296377</v>
      </c>
      <c r="Y2687" s="32">
        <f>LN(Data[[#This Row],[NVActual]]/Data[[#This Row],[MA'[n^2']
30d]])</f>
        <v>-1.3200014050946127</v>
      </c>
      <c r="Z2687" s="32">
        <f>LN(Data[[#This Row],[NVActual]]/Data[[#This Row],[MA'[n*ln(n)']
30d]])</f>
        <v>7.3828604323088536</v>
      </c>
      <c r="AA2687" s="32">
        <f>LN(Data[[#This Row],[NVActual]]/Data[[#This Row],[MA'[n^1.5']]])</f>
        <v>4.2394511291203685</v>
      </c>
      <c r="AB2687" s="32">
        <f>LN(Data[[#This Row],[NVActual]]/Data[[#This Row],[Metcalfe
(n^2)]])</f>
        <v>-1.1017301244744984</v>
      </c>
      <c r="AC2687" s="34">
        <f>1+Data[[#This Row],[MA'[NVMetcalfe calc']]]/((Data[[#This Row],[NVM_norm
(scaled)]]-Data[[#This Row],[NV_fund.]])/2)</f>
        <v>-220527994.73794335</v>
      </c>
    </row>
    <row r="2688" spans="1:29" x14ac:dyDescent="0.2">
      <c r="A2688" s="23">
        <v>41488</v>
      </c>
      <c r="B2688" s="24">
        <v>1140351518.71926</v>
      </c>
      <c r="C2688" s="24">
        <f t="shared" si="329"/>
        <v>1025521080.0533947</v>
      </c>
      <c r="D2688" s="25">
        <f>LN(Data[[#This Row],[NVActual]])</f>
        <v>20.854602401576535</v>
      </c>
      <c r="E2688" s="26">
        <v>75758</v>
      </c>
      <c r="F2688" s="40">
        <f>Data[[#This Row],[DAA 
(n)]]^2</f>
        <v>5739274564</v>
      </c>
      <c r="G2688" s="41">
        <f t="shared" si="330"/>
        <v>4305751151.4333334</v>
      </c>
      <c r="H2688" s="28">
        <f>LN(Data[[#This Row],[Metcalfe
(n^2)]])</f>
        <v>22.470598656712539</v>
      </c>
      <c r="I2688" s="42">
        <f t="shared" si="331"/>
        <v>22.115565706294053</v>
      </c>
      <c r="J2688" s="40">
        <f>Data[[#This Row],[DAA 
(n)]]*LN(Data[[#This Row],[DAA 
(n)]])</f>
        <v>851163.80651761428</v>
      </c>
      <c r="K2688" s="40">
        <f t="shared" si="332"/>
        <v>714718.90950266854</v>
      </c>
      <c r="L2688" s="29">
        <f>LN(Data[[#This Row],[MA'[n*ln(n)']
30d]])</f>
        <v>13.479644610816186</v>
      </c>
      <c r="M2688" s="43">
        <f t="shared" si="333"/>
        <v>13.442499457991817</v>
      </c>
      <c r="N2688" s="40">
        <f>Data[[#This Row],[DAA 
(n)]]^1.5</f>
        <v>20851761.614298031</v>
      </c>
      <c r="O2688" s="40">
        <f t="shared" si="334"/>
        <v>16574893.477679743</v>
      </c>
      <c r="P2688" s="43">
        <f>LN(Data[[#This Row],[MA'[n^1.5']]])</f>
        <v>16.623399667329561</v>
      </c>
      <c r="Q2688" s="43">
        <f t="shared" si="335"/>
        <v>16.565887373120557</v>
      </c>
      <c r="R2688" s="30">
        <f>$O$1+$O$2*Data[[#This Row],[MA'[ln(n^2)']]]</f>
        <v>22.115565706294053</v>
      </c>
      <c r="S2688" s="30">
        <f>$Q$1+$Q$2*Data[[#This Row],[MA'[ln(n*ln(n))']]]</f>
        <v>18.700124105686495</v>
      </c>
      <c r="T2688" s="31">
        <f>$O$3*Data[[#This Row],[Metcalfe
(n^2)]]</f>
        <v>2984422773.2800002</v>
      </c>
      <c r="U2688" s="31">
        <f t="shared" si="336"/>
        <v>2238990598.7453337</v>
      </c>
      <c r="V2688" s="30">
        <f>LN(Data[[#This Row],[MA'[NVA']
30d]]/Data[[#This Row],[MA'[NVMetcalfe calc']]])</f>
        <v>-0.78082428454709762</v>
      </c>
      <c r="W2688" s="30">
        <f>$Q$3+Data[[#This Row],[NVM
(scaled)]]/((Data[[#This Row],[Upper Bound]]-Data[[#This Row],[Lower Bound]])/2)</f>
        <v>0.13276818294407361</v>
      </c>
      <c r="X2688" s="30">
        <f>(Data[[#This Row],[Upper Bound]]+Data[[#This Row],[Lower Bound]])/2</f>
        <v>20.407844905990274</v>
      </c>
      <c r="Y2688" s="29">
        <f>LN(Data[[#This Row],[NVActual]]/Data[[#This Row],[MA'[n^2']
30d]])</f>
        <v>-1.3286150415211577</v>
      </c>
      <c r="Z2688" s="29">
        <f>LN(Data[[#This Row],[NVActual]]/Data[[#This Row],[MA'[n*ln(n)']
30d]])</f>
        <v>7.3749577907603525</v>
      </c>
      <c r="AA2688" s="29">
        <f>LN(Data[[#This Row],[NVActual]]/Data[[#This Row],[MA'[n^1.5']]])</f>
        <v>4.2312027342469767</v>
      </c>
      <c r="AB2688" s="29">
        <f>LN(Data[[#This Row],[NVActual]]/Data[[#This Row],[Metcalfe
(n^2)]])</f>
        <v>-1.615996255136001</v>
      </c>
      <c r="AC2688" s="26">
        <f>1+Data[[#This Row],[MA'[NVMetcalfe calc']]]/((Data[[#This Row],[NVM_norm
(scaled)]]-Data[[#This Row],[NV_fund.]])/2)</f>
        <v>-220861367.7957418</v>
      </c>
    </row>
    <row r="2689" spans="1:29" x14ac:dyDescent="0.2">
      <c r="A2689" s="23">
        <v>41487</v>
      </c>
      <c r="B2689" s="24">
        <v>1146454090.5155499</v>
      </c>
      <c r="C2689" s="24">
        <f t="shared" si="329"/>
        <v>1017029091.1880243</v>
      </c>
      <c r="D2689" s="25">
        <f>LN(Data[[#This Row],[NVActual]])</f>
        <v>20.859939616299169</v>
      </c>
      <c r="E2689" s="26">
        <v>113593</v>
      </c>
      <c r="F2689" s="40">
        <f>Data[[#This Row],[DAA 
(n)]]^2</f>
        <v>12903369649</v>
      </c>
      <c r="G2689" s="41">
        <f t="shared" si="330"/>
        <v>4259259451.5999999</v>
      </c>
      <c r="H2689" s="28">
        <f>LN(Data[[#This Row],[Metcalfe
(n^2)]])</f>
        <v>23.28075432730461</v>
      </c>
      <c r="I2689" s="42">
        <f t="shared" si="331"/>
        <v>22.10628514904527</v>
      </c>
      <c r="J2689" s="40">
        <f>Data[[#This Row],[DAA 
(n)]]*LN(Data[[#This Row],[DAA 
(n)]])</f>
        <v>1322265.3631507563</v>
      </c>
      <c r="K2689" s="40">
        <f t="shared" si="332"/>
        <v>710726.00408811006</v>
      </c>
      <c r="L2689" s="29">
        <f>LN(Data[[#This Row],[MA'[n*ln(n)']
30d]])</f>
        <v>13.474042267547764</v>
      </c>
      <c r="M2689" s="43">
        <f t="shared" si="333"/>
        <v>13.4422751999667</v>
      </c>
      <c r="N2689" s="40">
        <f>Data[[#This Row],[DAA 
(n)]]^1.5</f>
        <v>38284885.640926994</v>
      </c>
      <c r="O2689" s="40">
        <f t="shared" si="334"/>
        <v>16443907.823789673</v>
      </c>
      <c r="P2689" s="43">
        <f>LN(Data[[#This Row],[MA'[n^1.5']]])</f>
        <v>16.61546562152261</v>
      </c>
      <c r="Q2689" s="43">
        <f t="shared" si="335"/>
        <v>16.565364318966367</v>
      </c>
      <c r="R2689" s="30">
        <f>$O$1+$O$2*Data[[#This Row],[MA'[ln(n^2)']]]</f>
        <v>22.10628514904527</v>
      </c>
      <c r="S2689" s="30">
        <f>$Q$1+$Q$2*Data[[#This Row],[MA'[ln(n*ln(n))']]]</f>
        <v>18.699754079945052</v>
      </c>
      <c r="T2689" s="31">
        <f>$O$3*Data[[#This Row],[Metcalfe
(n^2)]]</f>
        <v>6709752217.4800005</v>
      </c>
      <c r="U2689" s="31">
        <f t="shared" si="336"/>
        <v>2214814914.8319998</v>
      </c>
      <c r="V2689" s="30">
        <f>LN(Data[[#This Row],[MA'[NVA']
30d]]/Data[[#This Row],[MA'[NVMetcalfe calc']]])</f>
        <v>-0.77828311854856103</v>
      </c>
      <c r="W2689" s="30">
        <f>$Q$3+Data[[#This Row],[NVM
(scaled)]]/((Data[[#This Row],[Upper Bound]]-Data[[#This Row],[Lower Bound]])/2)</f>
        <v>0.13306413018911206</v>
      </c>
      <c r="X2689" s="30">
        <f>(Data[[#This Row],[Upper Bound]]+Data[[#This Row],[Lower Bound]])/2</f>
        <v>20.403019614495161</v>
      </c>
      <c r="Y2689" s="32">
        <f>LN(Data[[#This Row],[NVActual]]/Data[[#This Row],[MA'[n^2']
30d]])</f>
        <v>-1.3124215281644247</v>
      </c>
      <c r="Z2689" s="32">
        <f>LN(Data[[#This Row],[NVActual]]/Data[[#This Row],[MA'[n*ln(n)']
30d]])</f>
        <v>7.3858973487514037</v>
      </c>
      <c r="AA2689" s="32">
        <f>LN(Data[[#This Row],[NVActual]]/Data[[#This Row],[MA'[n^1.5']]])</f>
        <v>4.2444739947765582</v>
      </c>
      <c r="AB2689" s="32">
        <f>LN(Data[[#This Row],[NVActual]]/Data[[#This Row],[Metcalfe
(n^2)]])</f>
        <v>-2.4208147110054434</v>
      </c>
      <c r="AC2689" s="34">
        <f>1+Data[[#This Row],[MA'[NVMetcalfe calc']]]/((Data[[#This Row],[NVM_norm
(scaled)]]-Data[[#This Row],[NV_fund.]])/2)</f>
        <v>-218531797.60674223</v>
      </c>
    </row>
    <row r="2690" spans="1:29" x14ac:dyDescent="0.2">
      <c r="A2690" s="23">
        <v>41486</v>
      </c>
      <c r="B2690" s="24">
        <v>1203572673.79846</v>
      </c>
      <c r="C2690" s="24">
        <f t="shared" si="329"/>
        <v>1012700476.614248</v>
      </c>
      <c r="D2690" s="25">
        <f>LN(Data[[#This Row],[NVActual]])</f>
        <v>20.908560198738986</v>
      </c>
      <c r="E2690" s="26">
        <v>80412</v>
      </c>
      <c r="F2690" s="40">
        <f>Data[[#This Row],[DAA 
(n)]]^2</f>
        <v>6466089744</v>
      </c>
      <c r="G2690" s="41">
        <f t="shared" si="330"/>
        <v>3966629306.0999999</v>
      </c>
      <c r="H2690" s="28">
        <f>LN(Data[[#This Row],[Metcalfe
(n^2)]])</f>
        <v>22.589837395522341</v>
      </c>
      <c r="I2690" s="42">
        <f t="shared" si="331"/>
        <v>22.06826674547543</v>
      </c>
      <c r="J2690" s="40">
        <f>Data[[#This Row],[DAA 
(n)]]*LN(Data[[#This Row],[DAA 
(n)]])</f>
        <v>908247.00232437125</v>
      </c>
      <c r="K2690" s="40">
        <f t="shared" si="332"/>
        <v>690348.6264328562</v>
      </c>
      <c r="L2690" s="29">
        <f>LN(Data[[#This Row],[MA'[n*ln(n)']
30d]])</f>
        <v>13.444952004674551</v>
      </c>
      <c r="M2690" s="43">
        <f t="shared" si="333"/>
        <v>13.442504567629843</v>
      </c>
      <c r="N2690" s="40">
        <f>Data[[#This Row],[DAA 
(n)]]^1.5</f>
        <v>22802438.652357522</v>
      </c>
      <c r="O2690" s="40">
        <f t="shared" si="334"/>
        <v>15710250.892735187</v>
      </c>
      <c r="P2690" s="43">
        <f>LN(Data[[#This Row],[MA'[n^1.5']]])</f>
        <v>16.569823980361136</v>
      </c>
      <c r="Q2690" s="43">
        <f t="shared" si="335"/>
        <v>16.565490590215628</v>
      </c>
      <c r="R2690" s="30">
        <f>$O$1+$O$2*Data[[#This Row],[MA'[ln(n^2)']]]</f>
        <v>22.06826674547543</v>
      </c>
      <c r="S2690" s="30">
        <f>$Q$1+$Q$2*Data[[#This Row],[MA'[ln(n*ln(n))']]]</f>
        <v>18.700132536589241</v>
      </c>
      <c r="T2690" s="31">
        <f>$O$3*Data[[#This Row],[Metcalfe
(n^2)]]</f>
        <v>3362366666.8800001</v>
      </c>
      <c r="U2690" s="31">
        <f t="shared" si="336"/>
        <v>2062647239.1720002</v>
      </c>
      <c r="V2690" s="30">
        <f>LN(Data[[#This Row],[MA'[NVA']
30d]]/Data[[#This Row],[MA'[NVMetcalfe calc']]])</f>
        <v>-0.71136972337495474</v>
      </c>
      <c r="W2690" s="30">
        <f>$Q$3+Data[[#This Row],[NVM
(scaled)]]/((Data[[#This Row],[Upper Bound]]-Data[[#This Row],[Lower Bound]])/2)</f>
        <v>0.16758825554032891</v>
      </c>
      <c r="X2690" s="30">
        <f>(Data[[#This Row],[Upper Bound]]+Data[[#This Row],[Lower Bound]])/2</f>
        <v>20.384199641032335</v>
      </c>
      <c r="Y2690" s="29">
        <f>LN(Data[[#This Row],[NVActual]]/Data[[#This Row],[MA'[n^2']
30d]])</f>
        <v>-1.1926223309821928</v>
      </c>
      <c r="Z2690" s="29">
        <f>LN(Data[[#This Row],[NVActual]]/Data[[#This Row],[MA'[n*ln(n)']
30d]])</f>
        <v>7.4636081940644337</v>
      </c>
      <c r="AA2690" s="29">
        <f>LN(Data[[#This Row],[NVActual]]/Data[[#This Row],[MA'[n^1.5']]])</f>
        <v>4.3387362183778491</v>
      </c>
      <c r="AB2690" s="29">
        <f>LN(Data[[#This Row],[NVActual]]/Data[[#This Row],[Metcalfe
(n^2)]])</f>
        <v>-1.6812771967833575</v>
      </c>
      <c r="AC2690" s="26">
        <f>1+Data[[#This Row],[MA'[NVMetcalfe calc']]]/((Data[[#This Row],[NVM_norm
(scaled)]]-Data[[#This Row],[NV_fund.]])/2)</f>
        <v>-204054694.40283218</v>
      </c>
    </row>
    <row r="2691" spans="1:29" x14ac:dyDescent="0.2">
      <c r="A2691" s="23">
        <v>41485</v>
      </c>
      <c r="B2691" s="24">
        <v>1209651502.72124</v>
      </c>
      <c r="C2691" s="24">
        <f t="shared" si="329"/>
        <v>1004589128.5512929</v>
      </c>
      <c r="D2691" s="25">
        <f>LN(Data[[#This Row],[NVActual]])</f>
        <v>20.913598140791017</v>
      </c>
      <c r="E2691" s="26">
        <v>71863</v>
      </c>
      <c r="F2691" s="40">
        <f>Data[[#This Row],[DAA 
(n)]]^2</f>
        <v>5164290769</v>
      </c>
      <c r="G2691" s="41">
        <f t="shared" si="330"/>
        <v>3906671285.4333334</v>
      </c>
      <c r="H2691" s="28">
        <f>LN(Data[[#This Row],[Metcalfe
(n^2)]])</f>
        <v>22.365033615278243</v>
      </c>
      <c r="I2691" s="42">
        <f t="shared" si="331"/>
        <v>22.057400735893303</v>
      </c>
      <c r="J2691" s="40">
        <f>Data[[#This Row],[DAA 
(n)]]*LN(Data[[#This Row],[DAA 
(n)]])</f>
        <v>803609.20534737024</v>
      </c>
      <c r="K2691" s="40">
        <f t="shared" si="332"/>
        <v>685424.09618718282</v>
      </c>
      <c r="L2691" s="29">
        <f>LN(Data[[#This Row],[MA'[n*ln(n)']
30d]])</f>
        <v>13.437793044190993</v>
      </c>
      <c r="M2691" s="43">
        <f t="shared" si="333"/>
        <v>13.443751366778631</v>
      </c>
      <c r="N2691" s="40">
        <f>Data[[#This Row],[DAA 
(n)]]^1.5</f>
        <v>19264512.128072411</v>
      </c>
      <c r="O2691" s="40">
        <f t="shared" si="334"/>
        <v>15545395.012096973</v>
      </c>
      <c r="P2691" s="43">
        <f>LN(Data[[#This Row],[MA'[n^1.5']]])</f>
        <v>16.559275012030042</v>
      </c>
      <c r="Q2691" s="43">
        <f t="shared" si="335"/>
        <v>16.567203973802002</v>
      </c>
      <c r="R2691" s="30">
        <f>$O$1+$O$2*Data[[#This Row],[MA'[ln(n^2)']]]</f>
        <v>22.057400735893303</v>
      </c>
      <c r="S2691" s="30">
        <f>$Q$1+$Q$2*Data[[#This Row],[MA'[ln(n*ln(n))']]]</f>
        <v>18.70218975518474</v>
      </c>
      <c r="T2691" s="31">
        <f>$O$3*Data[[#This Row],[Metcalfe
(n^2)]]</f>
        <v>2685431199.8800001</v>
      </c>
      <c r="U2691" s="31">
        <f t="shared" si="336"/>
        <v>2031469068.4253335</v>
      </c>
      <c r="V2691" s="30">
        <f>LN(Data[[#This Row],[MA'[NVA']
30d]]/Data[[#This Row],[MA'[NVMetcalfe calc']]])</f>
        <v>-0.70418057974532799</v>
      </c>
      <c r="W2691" s="30">
        <f>$Q$3+Data[[#This Row],[NVM
(scaled)]]/((Data[[#This Row],[Upper Bound]]-Data[[#This Row],[Lower Bound]])/2)</f>
        <v>0.1702466171014872</v>
      </c>
      <c r="X2691" s="30">
        <f>(Data[[#This Row],[Upper Bound]]+Data[[#This Row],[Lower Bound]])/2</f>
        <v>20.379795245539022</v>
      </c>
      <c r="Y2691" s="32">
        <f>LN(Data[[#This Row],[NVActual]]/Data[[#This Row],[MA'[n^2']
30d]])</f>
        <v>-1.1723533739136105</v>
      </c>
      <c r="Z2691" s="32">
        <f>LN(Data[[#This Row],[NVActual]]/Data[[#This Row],[MA'[n*ln(n)']
30d]])</f>
        <v>7.4758050966000225</v>
      </c>
      <c r="AA2691" s="32">
        <f>LN(Data[[#This Row],[NVActual]]/Data[[#This Row],[MA'[n^1.5']]])</f>
        <v>4.3543231287609743</v>
      </c>
      <c r="AB2691" s="32">
        <f>LN(Data[[#This Row],[NVActual]]/Data[[#This Row],[Metcalfe
(n^2)]])</f>
        <v>-1.451435474487226</v>
      </c>
      <c r="AC2691" s="34">
        <f>1+Data[[#This Row],[MA'[NVMetcalfe calc']]]/((Data[[#This Row],[NVM_norm
(scaled)]]-Data[[#This Row],[NV_fund.]])/2)</f>
        <v>-201040517.59592599</v>
      </c>
    </row>
    <row r="2692" spans="1:29" x14ac:dyDescent="0.2">
      <c r="A2692" s="23">
        <v>41484</v>
      </c>
      <c r="B2692" s="24">
        <v>1123694824.6269901</v>
      </c>
      <c r="C2692" s="24">
        <f t="shared" si="329"/>
        <v>1000869811.5123487</v>
      </c>
      <c r="D2692" s="25">
        <f>LN(Data[[#This Row],[NVActual]])</f>
        <v>20.839888043213872</v>
      </c>
      <c r="E2692" s="26">
        <v>66163</v>
      </c>
      <c r="F2692" s="40">
        <f>Data[[#This Row],[DAA 
(n)]]^2</f>
        <v>4377542569</v>
      </c>
      <c r="G2692" s="41">
        <f t="shared" si="330"/>
        <v>3816980600.6333332</v>
      </c>
      <c r="H2692" s="28">
        <f>LN(Data[[#This Row],[Metcalfe
(n^2)]])</f>
        <v>22.199753346577285</v>
      </c>
      <c r="I2692" s="42">
        <f t="shared" si="331"/>
        <v>22.03286389468979</v>
      </c>
      <c r="J2692" s="40">
        <f>Data[[#This Row],[DAA 
(n)]]*LN(Data[[#This Row],[DAA 
(n)]])</f>
        <v>734401.14033479651</v>
      </c>
      <c r="K2692" s="40">
        <f t="shared" si="332"/>
        <v>676565.70189124008</v>
      </c>
      <c r="L2692" s="29">
        <f>LN(Data[[#This Row],[MA'[n*ln(n)']
30d]])</f>
        <v>13.424784842189363</v>
      </c>
      <c r="M2692" s="43">
        <f t="shared" si="333"/>
        <v>13.445203843984007</v>
      </c>
      <c r="N2692" s="40">
        <f>Data[[#This Row],[DAA 
(n)]]^1.5</f>
        <v>17018558.957583576</v>
      </c>
      <c r="O2692" s="40">
        <f t="shared" si="334"/>
        <v>15272963.743179122</v>
      </c>
      <c r="P2692" s="43">
        <f>LN(Data[[#This Row],[MA'[n^1.5']]])</f>
        <v>16.541594747633646</v>
      </c>
      <c r="Q2692" s="43">
        <f t="shared" si="335"/>
        <v>16.569223082156434</v>
      </c>
      <c r="R2692" s="30">
        <f>$O$1+$O$2*Data[[#This Row],[MA'[ln(n^2)']]]</f>
        <v>22.03286389468979</v>
      </c>
      <c r="S2692" s="30">
        <f>$Q$1+$Q$2*Data[[#This Row],[MA'[ln(n*ln(n))']]]</f>
        <v>18.704586342573609</v>
      </c>
      <c r="T2692" s="31">
        <f>$O$3*Data[[#This Row],[Metcalfe
(n^2)]]</f>
        <v>2276322135.8800001</v>
      </c>
      <c r="U2692" s="31">
        <f t="shared" si="336"/>
        <v>1984829912.3293335</v>
      </c>
      <c r="V2692" s="30">
        <f>LN(Data[[#This Row],[MA'[NVA']
30d]]/Data[[#This Row],[MA'[NVMetcalfe calc']]])</f>
        <v>-0.68466379053836379</v>
      </c>
      <c r="W2692" s="30">
        <f>$Q$3+Data[[#This Row],[NVM
(scaled)]]/((Data[[#This Row],[Upper Bound]]-Data[[#This Row],[Lower Bound]])/2)</f>
        <v>0.17857770734712797</v>
      </c>
      <c r="X2692" s="30">
        <f>(Data[[#This Row],[Upper Bound]]+Data[[#This Row],[Lower Bound]])/2</f>
        <v>20.368725118631701</v>
      </c>
      <c r="Y2692" s="29">
        <f>LN(Data[[#This Row],[NVActual]]/Data[[#This Row],[MA'[n^2']
30d]])</f>
        <v>-1.2228374851230976</v>
      </c>
      <c r="Z2692" s="29">
        <f>LN(Data[[#This Row],[NVActual]]/Data[[#This Row],[MA'[n*ln(n)']
30d]])</f>
        <v>7.4151032010245093</v>
      </c>
      <c r="AA2692" s="29">
        <f>LN(Data[[#This Row],[NVActual]]/Data[[#This Row],[MA'[n^1.5']]])</f>
        <v>4.2982932955802253</v>
      </c>
      <c r="AB2692" s="29">
        <f>LN(Data[[#This Row],[NVActual]]/Data[[#This Row],[Metcalfe
(n^2)]])</f>
        <v>-1.3598653033634123</v>
      </c>
      <c r="AC2692" s="26">
        <f>1+Data[[#This Row],[MA'[NVMetcalfe calc']]]/((Data[[#This Row],[NVM_norm
(scaled)]]-Data[[#This Row],[NV_fund.]])/2)</f>
        <v>-196613710.81668368</v>
      </c>
    </row>
    <row r="2693" spans="1:29" x14ac:dyDescent="0.2">
      <c r="A2693" s="23">
        <v>41483</v>
      </c>
      <c r="B2693" s="24">
        <v>1123977093.7349701</v>
      </c>
      <c r="C2693" s="24">
        <f t="shared" si="329"/>
        <v>998736325.33123767</v>
      </c>
      <c r="D2693" s="25">
        <f>LN(Data[[#This Row],[NVActual]])</f>
        <v>20.8401392089709</v>
      </c>
      <c r="E2693" s="26">
        <v>50927</v>
      </c>
      <c r="F2693" s="40">
        <f>Data[[#This Row],[DAA 
(n)]]^2</f>
        <v>2593559329</v>
      </c>
      <c r="G2693" s="41">
        <f t="shared" si="330"/>
        <v>3791755512.6333332</v>
      </c>
      <c r="H2693" s="28">
        <f>LN(Data[[#This Row],[Metcalfe
(n^2)]])</f>
        <v>21.676297027530321</v>
      </c>
      <c r="I2693" s="42">
        <f t="shared" si="331"/>
        <v>22.026537384850887</v>
      </c>
      <c r="J2693" s="40">
        <f>Data[[#This Row],[DAA 
(n)]]*LN(Data[[#This Row],[DAA 
(n)]])</f>
        <v>551954.38936051831</v>
      </c>
      <c r="K2693" s="40">
        <f t="shared" si="332"/>
        <v>674159.08397720533</v>
      </c>
      <c r="L2693" s="29">
        <f>LN(Data[[#This Row],[MA'[n*ln(n)']
30d]])</f>
        <v>13.421221391683602</v>
      </c>
      <c r="M2693" s="43">
        <f t="shared" si="333"/>
        <v>13.447576372059615</v>
      </c>
      <c r="N2693" s="40">
        <f>Data[[#This Row],[DAA 
(n)]]^1.5</f>
        <v>11492701.85587283</v>
      </c>
      <c r="O2693" s="40">
        <f t="shared" si="334"/>
        <v>15197696.728351867</v>
      </c>
      <c r="P2693" s="43">
        <f>LN(Data[[#This Row],[MA'[n^1.5']]])</f>
        <v>16.536654443305036</v>
      </c>
      <c r="Q2693" s="43">
        <f t="shared" si="335"/>
        <v>16.572487182533227</v>
      </c>
      <c r="R2693" s="30">
        <f>$O$1+$O$2*Data[[#This Row],[MA'[ln(n^2)']]]</f>
        <v>22.026537384850887</v>
      </c>
      <c r="S2693" s="30">
        <f>$Q$1+$Q$2*Data[[#This Row],[MA'[ln(n*ln(n))']]]</f>
        <v>18.708501013898363</v>
      </c>
      <c r="T2693" s="31">
        <f>$O$3*Data[[#This Row],[Metcalfe
(n^2)]]</f>
        <v>1348650851.0800002</v>
      </c>
      <c r="U2693" s="31">
        <f t="shared" si="336"/>
        <v>1971712866.5693333</v>
      </c>
      <c r="V2693" s="30">
        <f>LN(Data[[#This Row],[MA'[NVA']
30d]]/Data[[#This Row],[MA'[NVMetcalfe calc']]])</f>
        <v>-0.68016711416989195</v>
      </c>
      <c r="W2693" s="30">
        <f>$Q$3+Data[[#This Row],[NVM
(scaled)]]/((Data[[#This Row],[Upper Bound]]-Data[[#This Row],[Lower Bound]])/2)</f>
        <v>0.18001828905532252</v>
      </c>
      <c r="X2693" s="30">
        <f>(Data[[#This Row],[Upper Bound]]+Data[[#This Row],[Lower Bound]])/2</f>
        <v>20.367519199374627</v>
      </c>
      <c r="Y2693" s="32">
        <f>LN(Data[[#This Row],[NVActual]]/Data[[#This Row],[MA'[n^2']
30d]])</f>
        <v>-1.2159557357731889</v>
      </c>
      <c r="Z2693" s="32">
        <f>LN(Data[[#This Row],[NVActual]]/Data[[#This Row],[MA'[n*ln(n)']
30d]])</f>
        <v>7.4189178172872987</v>
      </c>
      <c r="AA2693" s="32">
        <f>LN(Data[[#This Row],[NVActual]]/Data[[#This Row],[MA'[n^1.5']]])</f>
        <v>4.3034847656658641</v>
      </c>
      <c r="AB2693" s="32">
        <f>LN(Data[[#This Row],[NVActual]]/Data[[#This Row],[Metcalfe
(n^2)]])</f>
        <v>-0.8361578185594204</v>
      </c>
      <c r="AC2693" s="34">
        <f>1+Data[[#This Row],[MA'[NVMetcalfe calc']]]/((Data[[#This Row],[NVM_norm
(scaled)]]-Data[[#This Row],[NV_fund.]])/2)</f>
        <v>-195339964.58845448</v>
      </c>
    </row>
    <row r="2694" spans="1:29" x14ac:dyDescent="0.2">
      <c r="A2694" s="23">
        <v>41482</v>
      </c>
      <c r="B2694" s="24">
        <v>1040250888.84191</v>
      </c>
      <c r="C2694" s="24">
        <f t="shared" si="329"/>
        <v>996311116.04393089</v>
      </c>
      <c r="D2694" s="25">
        <f>LN(Data[[#This Row],[NVActual]])</f>
        <v>20.762727760277247</v>
      </c>
      <c r="E2694" s="26">
        <v>51388</v>
      </c>
      <c r="F2694" s="40">
        <f>Data[[#This Row],[DAA 
(n)]]^2</f>
        <v>2640726544</v>
      </c>
      <c r="G2694" s="41">
        <f t="shared" si="330"/>
        <v>3868095983.5333333</v>
      </c>
      <c r="H2694" s="28">
        <f>LN(Data[[#This Row],[Metcalfe
(n^2)]])</f>
        <v>21.694319922303002</v>
      </c>
      <c r="I2694" s="42">
        <f t="shared" si="331"/>
        <v>22.047633617506168</v>
      </c>
      <c r="J2694" s="40">
        <f>Data[[#This Row],[DAA 
(n)]]*LN(Data[[#This Row],[DAA 
(n)]])</f>
        <v>557413.85608365329</v>
      </c>
      <c r="K2694" s="40">
        <f t="shared" si="332"/>
        <v>681744.85458449414</v>
      </c>
      <c r="L2694" s="29">
        <f>LN(Data[[#This Row],[MA'[n*ln(n)']
30d]])</f>
        <v>13.432410753315208</v>
      </c>
      <c r="M2694" s="43">
        <f t="shared" si="333"/>
        <v>13.450386105164672</v>
      </c>
      <c r="N2694" s="40">
        <f>Data[[#This Row],[DAA 
(n)]]^1.5</f>
        <v>11649105.358055262</v>
      </c>
      <c r="O2694" s="40">
        <f t="shared" si="334"/>
        <v>15430414.739222698</v>
      </c>
      <c r="P2694" s="43">
        <f>LN(Data[[#This Row],[MA'[n^1.5']]])</f>
        <v>16.55185110273526</v>
      </c>
      <c r="Q2694" s="43">
        <f t="shared" si="335"/>
        <v>16.576360024243382</v>
      </c>
      <c r="R2694" s="30">
        <f>$O$1+$O$2*Data[[#This Row],[MA'[ln(n^2)']]]</f>
        <v>22.047633617506168</v>
      </c>
      <c r="S2694" s="30">
        <f>$Q$1+$Q$2*Data[[#This Row],[MA'[ln(n*ln(n))']]]</f>
        <v>18.713137073521708</v>
      </c>
      <c r="T2694" s="31">
        <f>$O$3*Data[[#This Row],[Metcalfe
(n^2)]]</f>
        <v>1373177802.8800001</v>
      </c>
      <c r="U2694" s="31">
        <f t="shared" si="336"/>
        <v>2011409911.4373336</v>
      </c>
      <c r="V2694" s="30">
        <f>LN(Data[[#This Row],[MA'[NVA']
30d]]/Data[[#This Row],[MA'[NVMetcalfe calc']]])</f>
        <v>-0.70253162931480306</v>
      </c>
      <c r="W2694" s="30">
        <f>$Q$3+Data[[#This Row],[NVM
(scaled)]]/((Data[[#This Row],[Upper Bound]]-Data[[#This Row],[Lower Bound]])/2)</f>
        <v>0.16862806570773459</v>
      </c>
      <c r="X2694" s="30">
        <f>(Data[[#This Row],[Upper Bound]]+Data[[#This Row],[Lower Bound]])/2</f>
        <v>20.380385345513936</v>
      </c>
      <c r="Y2694" s="29">
        <f>LN(Data[[#This Row],[NVActual]]/Data[[#This Row],[MA'[n^2']
30d]])</f>
        <v>-1.3133004687231007</v>
      </c>
      <c r="Z2694" s="29">
        <f>LN(Data[[#This Row],[NVActual]]/Data[[#This Row],[MA'[n*ln(n)']
30d]])</f>
        <v>7.3303170069620371</v>
      </c>
      <c r="AA2694" s="29">
        <f>LN(Data[[#This Row],[NVActual]]/Data[[#This Row],[MA'[n^1.5']]])</f>
        <v>4.2108766575419878</v>
      </c>
      <c r="AB2694" s="29">
        <f>LN(Data[[#This Row],[NVActual]]/Data[[#This Row],[Metcalfe
(n^2)]])</f>
        <v>-0.9315921620257549</v>
      </c>
      <c r="AC2694" s="26">
        <f>1+Data[[#This Row],[MA'[NVMetcalfe calc']]]/((Data[[#This Row],[NVM_norm
(scaled)]]-Data[[#This Row],[NV_fund.]])/2)</f>
        <v>-199033648.92879233</v>
      </c>
    </row>
    <row r="2695" spans="1:29" x14ac:dyDescent="0.2">
      <c r="A2695" s="23">
        <v>41481</v>
      </c>
      <c r="B2695" s="24">
        <v>1077783654.28391</v>
      </c>
      <c r="C2695" s="24">
        <f t="shared" si="329"/>
        <v>999646155.22317457</v>
      </c>
      <c r="D2695" s="25">
        <f>LN(Data[[#This Row],[NVActual]])</f>
        <v>20.798172597533036</v>
      </c>
      <c r="E2695" s="26">
        <v>63241</v>
      </c>
      <c r="F2695" s="40">
        <f>Data[[#This Row],[DAA 
(n)]]^2</f>
        <v>3999424081</v>
      </c>
      <c r="G2695" s="41">
        <f t="shared" si="330"/>
        <v>3899065882.1999998</v>
      </c>
      <c r="H2695" s="28">
        <f>LN(Data[[#This Row],[Metcalfe
(n^2)]])</f>
        <v>22.109416207950222</v>
      </c>
      <c r="I2695" s="42">
        <f t="shared" si="331"/>
        <v>22.05768235319141</v>
      </c>
      <c r="J2695" s="40">
        <f>Data[[#This Row],[DAA 
(n)]]*LN(Data[[#This Row],[DAA 
(n)]])</f>
        <v>699110.79520348995</v>
      </c>
      <c r="K2695" s="40">
        <f t="shared" si="332"/>
        <v>685067.79242352943</v>
      </c>
      <c r="L2695" s="29">
        <f>LN(Data[[#This Row],[MA'[n*ln(n)']
30d]])</f>
        <v>13.437273079389097</v>
      </c>
      <c r="M2695" s="43">
        <f t="shared" si="333"/>
        <v>13.453003959844743</v>
      </c>
      <c r="N2695" s="40">
        <f>Data[[#This Row],[DAA 
(n)]]^1.5</f>
        <v>15903697.001217082</v>
      </c>
      <c r="O2695" s="40">
        <f t="shared" si="334"/>
        <v>15528926.061715234</v>
      </c>
      <c r="P2695" s="43">
        <f>LN(Data[[#This Row],[MA'[n^1.5']]])</f>
        <v>16.558215040236316</v>
      </c>
      <c r="Q2695" s="43">
        <f t="shared" si="335"/>
        <v>16.579987124546445</v>
      </c>
      <c r="R2695" s="30">
        <f>$O$1+$O$2*Data[[#This Row],[MA'[ln(n^2)']]]</f>
        <v>22.05768235319141</v>
      </c>
      <c r="S2695" s="30">
        <f>$Q$1+$Q$2*Data[[#This Row],[MA'[ln(n*ln(n))']]]</f>
        <v>18.717456533743825</v>
      </c>
      <c r="T2695" s="31">
        <f>$O$3*Data[[#This Row],[Metcalfe
(n^2)]]</f>
        <v>2079700522.1200001</v>
      </c>
      <c r="U2695" s="31">
        <f t="shared" si="336"/>
        <v>2027514258.7440002</v>
      </c>
      <c r="V2695" s="30">
        <f>LN(Data[[#This Row],[MA'[NVA']
30d]]/Data[[#This Row],[MA'[NVMetcalfe calc']]])</f>
        <v>-0.70716444705011183</v>
      </c>
      <c r="W2695" s="30">
        <f>$Q$3+Data[[#This Row],[NVM
(scaled)]]/((Data[[#This Row],[Upper Bound]]-Data[[#This Row],[Lower Bound]])/2)</f>
        <v>0.16657686319719284</v>
      </c>
      <c r="X2695" s="30">
        <f>(Data[[#This Row],[Upper Bound]]+Data[[#This Row],[Lower Bound]])/2</f>
        <v>20.387569443467619</v>
      </c>
      <c r="Y2695" s="32">
        <f>LN(Data[[#This Row],[NVActual]]/Data[[#This Row],[MA'[n^2']
30d]])</f>
        <v>-1.285830246475492</v>
      </c>
      <c r="Z2695" s="32">
        <f>LN(Data[[#This Row],[NVActual]]/Data[[#This Row],[MA'[n*ln(n)']
30d]])</f>
        <v>7.3608995181439383</v>
      </c>
      <c r="AA2695" s="32">
        <f>LN(Data[[#This Row],[NVActual]]/Data[[#This Row],[MA'[n^1.5']]])</f>
        <v>4.2399575572967185</v>
      </c>
      <c r="AB2695" s="32">
        <f>LN(Data[[#This Row],[NVActual]]/Data[[#This Row],[Metcalfe
(n^2)]])</f>
        <v>-1.3112436104171878</v>
      </c>
      <c r="AC2695" s="34">
        <f>1+Data[[#This Row],[MA'[NVMetcalfe calc']]]/((Data[[#This Row],[NVM_norm
(scaled)]]-Data[[#This Row],[NV_fund.]])/2)</f>
        <v>-200535581.08831361</v>
      </c>
    </row>
    <row r="2696" spans="1:29" x14ac:dyDescent="0.2">
      <c r="A2696" s="23">
        <v>41480</v>
      </c>
      <c r="B2696" s="24">
        <v>1087315867.1988399</v>
      </c>
      <c r="C2696" s="24">
        <f t="shared" si="329"/>
        <v>1002056522.8527519</v>
      </c>
      <c r="D2696" s="25">
        <f>LN(Data[[#This Row],[NVActual]])</f>
        <v>20.806977989072976</v>
      </c>
      <c r="E2696" s="26">
        <v>66060</v>
      </c>
      <c r="F2696" s="40">
        <f>Data[[#This Row],[DAA 
(n)]]^2</f>
        <v>4363923600</v>
      </c>
      <c r="G2696" s="41">
        <f t="shared" si="330"/>
        <v>3912265906.3000002</v>
      </c>
      <c r="H2696" s="28">
        <f>LN(Data[[#This Row],[Metcalfe
(n^2)]])</f>
        <v>22.19663739788956</v>
      </c>
      <c r="I2696" s="42">
        <f t="shared" si="331"/>
        <v>22.060829480246831</v>
      </c>
      <c r="J2696" s="40">
        <f>Data[[#This Row],[DAA 
(n)]]*LN(Data[[#This Row],[DAA 
(n)]])</f>
        <v>733154.93325229222</v>
      </c>
      <c r="K2696" s="40">
        <f t="shared" si="332"/>
        <v>686298.59129408479</v>
      </c>
      <c r="L2696" s="29">
        <f>LN(Data[[#This Row],[MA'[n*ln(n)']
30d]])</f>
        <v>13.439068076285096</v>
      </c>
      <c r="M2696" s="43">
        <f t="shared" si="333"/>
        <v>13.45578894256602</v>
      </c>
      <c r="N2696" s="40">
        <f>Data[[#This Row],[DAA 
(n)]]^1.5</f>
        <v>16978833.67655151</v>
      </c>
      <c r="O2696" s="40">
        <f t="shared" si="334"/>
        <v>15567825.258728739</v>
      </c>
      <c r="P2696" s="43">
        <f>LN(Data[[#This Row],[MA'[n^1.5']]])</f>
        <v>16.560716858957001</v>
      </c>
      <c r="Q2696" s="43">
        <f t="shared" si="335"/>
        <v>16.583858353181039</v>
      </c>
      <c r="R2696" s="30">
        <f>$O$1+$O$2*Data[[#This Row],[MA'[ln(n^2)']]]</f>
        <v>22.060829480246831</v>
      </c>
      <c r="S2696" s="30">
        <f>$Q$1+$Q$2*Data[[#This Row],[MA'[ln(n*ln(n))']]]</f>
        <v>18.722051755233931</v>
      </c>
      <c r="T2696" s="31">
        <f>$O$3*Data[[#This Row],[Metcalfe
(n^2)]]</f>
        <v>2269240272</v>
      </c>
      <c r="U2696" s="31">
        <f t="shared" si="336"/>
        <v>2034378271.2760005</v>
      </c>
      <c r="V2696" s="30">
        <f>LN(Data[[#This Row],[MA'[NVA']
30d]]/Data[[#This Row],[MA'[NVMetcalfe calc']]])</f>
        <v>-0.70813584330962254</v>
      </c>
      <c r="W2696" s="30">
        <f>$Q$3+Data[[#This Row],[NVM
(scaled)]]/((Data[[#This Row],[Upper Bound]]-Data[[#This Row],[Lower Bound]])/2)</f>
        <v>0.16581132879584753</v>
      </c>
      <c r="X2696" s="30">
        <f>(Data[[#This Row],[Upper Bound]]+Data[[#This Row],[Lower Bound]])/2</f>
        <v>20.391440617740379</v>
      </c>
      <c r="Y2696" s="29">
        <f>LN(Data[[#This Row],[NVActual]]/Data[[#This Row],[MA'[n^2']
30d]])</f>
        <v>-1.2804045696940951</v>
      </c>
      <c r="Z2696" s="29">
        <f>LN(Data[[#This Row],[NVActual]]/Data[[#This Row],[MA'[n*ln(n)']
30d]])</f>
        <v>7.3679099127878791</v>
      </c>
      <c r="AA2696" s="29">
        <f>LN(Data[[#This Row],[NVActual]]/Data[[#This Row],[MA'[n^1.5']]])</f>
        <v>4.2462611301159745</v>
      </c>
      <c r="AB2696" s="29">
        <f>LN(Data[[#This Row],[NVActual]]/Data[[#This Row],[Metcalfe
(n^2)]])</f>
        <v>-1.3896594088165855</v>
      </c>
      <c r="AC2696" s="26">
        <f>1+Data[[#This Row],[MA'[NVMetcalfe calc']]]/((Data[[#This Row],[NVM_norm
(scaled)]]-Data[[#This Row],[NV_fund.]])/2)</f>
        <v>-201168352.49968624</v>
      </c>
    </row>
    <row r="2697" spans="1:29" x14ac:dyDescent="0.2">
      <c r="A2697" s="23">
        <v>41479</v>
      </c>
      <c r="B2697" s="24">
        <v>1045119384.8243001</v>
      </c>
      <c r="C2697" s="24">
        <f t="shared" si="329"/>
        <v>1004123283.34102</v>
      </c>
      <c r="D2697" s="25">
        <f>LN(Data[[#This Row],[NVActual]])</f>
        <v>20.76739695968886</v>
      </c>
      <c r="E2697" s="26">
        <v>65575</v>
      </c>
      <c r="F2697" s="40">
        <f>Data[[#This Row],[DAA 
(n)]]^2</f>
        <v>4300080625</v>
      </c>
      <c r="G2697" s="41">
        <f t="shared" si="330"/>
        <v>3892483493.5</v>
      </c>
      <c r="H2697" s="28">
        <f>LN(Data[[#This Row],[Metcalfe
(n^2)]])</f>
        <v>22.18189960947015</v>
      </c>
      <c r="I2697" s="42">
        <f t="shared" si="331"/>
        <v>22.05595691755672</v>
      </c>
      <c r="J2697" s="40">
        <f>Data[[#This Row],[DAA 
(n)]]*LN(Data[[#This Row],[DAA 
(n)]])</f>
        <v>727289.03344550251</v>
      </c>
      <c r="K2697" s="40">
        <f t="shared" si="332"/>
        <v>684426.53481229686</v>
      </c>
      <c r="L2697" s="29">
        <f>LN(Data[[#This Row],[MA'[n*ln(n)']
30d]])</f>
        <v>13.436336591160785</v>
      </c>
      <c r="M2697" s="43">
        <f t="shared" si="333"/>
        <v>13.458667746460568</v>
      </c>
      <c r="N2697" s="40">
        <f>Data[[#This Row],[DAA 
(n)]]^1.5</f>
        <v>16792194.22780643</v>
      </c>
      <c r="O2697" s="40">
        <f t="shared" si="334"/>
        <v>15509057.707012614</v>
      </c>
      <c r="P2697" s="43">
        <f>LN(Data[[#This Row],[MA'[n^1.5']]])</f>
        <v>16.556934779407232</v>
      </c>
      <c r="Q2697" s="43">
        <f t="shared" si="335"/>
        <v>16.587860862878063</v>
      </c>
      <c r="R2697" s="30">
        <f>$O$1+$O$2*Data[[#This Row],[MA'[ln(n^2)']]]</f>
        <v>22.05595691755672</v>
      </c>
      <c r="S2697" s="30">
        <f>$Q$1+$Q$2*Data[[#This Row],[MA'[ln(n*ln(n))']]]</f>
        <v>18.726801781659937</v>
      </c>
      <c r="T2697" s="31">
        <f>$O$3*Data[[#This Row],[Metcalfe
(n^2)]]</f>
        <v>2236041925</v>
      </c>
      <c r="U2697" s="31">
        <f t="shared" si="336"/>
        <v>2024091416.6200001</v>
      </c>
      <c r="V2697" s="30">
        <f>LN(Data[[#This Row],[MA'[NVA']
30d]]/Data[[#This Row],[MA'[NVMetcalfe calc']]])</f>
        <v>-0.70100611081595476</v>
      </c>
      <c r="W2697" s="30">
        <f>$Q$3+Data[[#This Row],[NVM
(scaled)]]/((Data[[#This Row],[Upper Bound]]-Data[[#This Row],[Lower Bound]])/2)</f>
        <v>0.16886846229704289</v>
      </c>
      <c r="X2697" s="30">
        <f>(Data[[#This Row],[Upper Bound]]+Data[[#This Row],[Lower Bound]])/2</f>
        <v>20.391379349608329</v>
      </c>
      <c r="Y2697" s="32">
        <f>LN(Data[[#This Row],[NVActual]]/Data[[#This Row],[MA'[n^2']
30d]])</f>
        <v>-1.3149162613836978</v>
      </c>
      <c r="Z2697" s="32">
        <f>LN(Data[[#This Row],[NVActual]]/Data[[#This Row],[MA'[n*ln(n)']
30d]])</f>
        <v>7.3310603685280737</v>
      </c>
      <c r="AA2697" s="32">
        <f>LN(Data[[#This Row],[NVActual]]/Data[[#This Row],[MA'[n^1.5']]])</f>
        <v>4.2104621802816258</v>
      </c>
      <c r="AB2697" s="32">
        <f>LN(Data[[#This Row],[NVActual]]/Data[[#This Row],[Metcalfe
(n^2)]])</f>
        <v>-1.4145026497812903</v>
      </c>
      <c r="AC2697" s="34">
        <f>1+Data[[#This Row],[MA'[NVMetcalfe calc']]]/((Data[[#This Row],[NVM_norm
(scaled)]]-Data[[#This Row],[NV_fund.]])/2)</f>
        <v>-200182006.85244983</v>
      </c>
    </row>
    <row r="2698" spans="1:29" x14ac:dyDescent="0.2">
      <c r="A2698" s="23">
        <v>41478</v>
      </c>
      <c r="B2698" s="24">
        <v>1027038917.80127</v>
      </c>
      <c r="C2698" s="24">
        <f t="shared" si="329"/>
        <v>1007589910.2695389</v>
      </c>
      <c r="D2698" s="25">
        <f>LN(Data[[#This Row],[NVActual]])</f>
        <v>20.749945661820682</v>
      </c>
      <c r="E2698" s="26">
        <v>65040</v>
      </c>
      <c r="F2698" s="40">
        <f>Data[[#This Row],[DAA 
(n)]]^2</f>
        <v>4230201600</v>
      </c>
      <c r="G2698" s="41">
        <f t="shared" si="330"/>
        <v>3891318634.8000002</v>
      </c>
      <c r="H2698" s="28">
        <f>LN(Data[[#This Row],[Metcalfe
(n^2)]])</f>
        <v>22.165515488443383</v>
      </c>
      <c r="I2698" s="42">
        <f t="shared" si="331"/>
        <v>22.055684918524115</v>
      </c>
      <c r="J2698" s="40">
        <f>Data[[#This Row],[DAA 
(n)]]*LN(Data[[#This Row],[DAA 
(n)]])</f>
        <v>720822.56368417875</v>
      </c>
      <c r="K2698" s="40">
        <f t="shared" si="332"/>
        <v>684318.94350262394</v>
      </c>
      <c r="L2698" s="29">
        <f>LN(Data[[#This Row],[MA'[n*ln(n)']
30d]])</f>
        <v>13.436179379595012</v>
      </c>
      <c r="M2698" s="43">
        <f t="shared" si="333"/>
        <v>13.461784579450827</v>
      </c>
      <c r="N2698" s="40">
        <f>Data[[#This Row],[DAA 
(n)]]^1.5</f>
        <v>16587112.830869582</v>
      </c>
      <c r="O2698" s="40">
        <f t="shared" si="334"/>
        <v>15505642.572507353</v>
      </c>
      <c r="P2698" s="43">
        <f>LN(Data[[#This Row],[MA'[n^1.5']]])</f>
        <v>16.556714552580065</v>
      </c>
      <c r="Q2698" s="43">
        <f t="shared" si="335"/>
        <v>16.592188201016857</v>
      </c>
      <c r="R2698" s="30">
        <f>$O$1+$O$2*Data[[#This Row],[MA'[ln(n^2)']]]</f>
        <v>22.055684918524115</v>
      </c>
      <c r="S2698" s="30">
        <f>$Q$1+$Q$2*Data[[#This Row],[MA'[ln(n*ln(n))']]]</f>
        <v>18.731944556093861</v>
      </c>
      <c r="T2698" s="31">
        <f>$O$3*Data[[#This Row],[Metcalfe
(n^2)]]</f>
        <v>2199704832</v>
      </c>
      <c r="U2698" s="31">
        <f t="shared" si="336"/>
        <v>2023485690.0960002</v>
      </c>
      <c r="V2698" s="30">
        <f>LN(Data[[#This Row],[MA'[NVA']
30d]]/Data[[#This Row],[MA'[NVMetcalfe calc']]])</f>
        <v>-0.69726036163182059</v>
      </c>
      <c r="W2698" s="30">
        <f>$Q$3+Data[[#This Row],[NVM
(scaled)]]/((Data[[#This Row],[Upper Bound]]-Data[[#This Row],[Lower Bound]])/2)</f>
        <v>0.17043632438124767</v>
      </c>
      <c r="X2698" s="30">
        <f>(Data[[#This Row],[Upper Bound]]+Data[[#This Row],[Lower Bound]])/2</f>
        <v>20.393814737308986</v>
      </c>
      <c r="Y2698" s="29">
        <f>LN(Data[[#This Row],[NVActual]]/Data[[#This Row],[MA'[n^2']
30d]])</f>
        <v>-1.3320682559834995</v>
      </c>
      <c r="Z2698" s="29">
        <f>LN(Data[[#This Row],[NVActual]]/Data[[#This Row],[MA'[n*ln(n)']
30d]])</f>
        <v>7.3137662822256688</v>
      </c>
      <c r="AA2698" s="29">
        <f>LN(Data[[#This Row],[NVActual]]/Data[[#This Row],[MA'[n^1.5']]])</f>
        <v>4.1932311092406165</v>
      </c>
      <c r="AB2698" s="29">
        <f>LN(Data[[#This Row],[NVActual]]/Data[[#This Row],[Metcalfe
(n^2)]])</f>
        <v>-1.4155698266227035</v>
      </c>
      <c r="AC2698" s="26">
        <f>1+Data[[#This Row],[MA'[NVMetcalfe calc']]]/((Data[[#This Row],[NVM_norm
(scaled)]]-Data[[#This Row],[NV_fund.]])/2)</f>
        <v>-200113516.01775929</v>
      </c>
    </row>
    <row r="2699" spans="1:29" x14ac:dyDescent="0.2">
      <c r="A2699" s="23">
        <v>41477</v>
      </c>
      <c r="B2699" s="24">
        <v>1028152459.4773999</v>
      </c>
      <c r="C2699" s="24">
        <f t="shared" si="329"/>
        <v>1012745433.6625346</v>
      </c>
      <c r="D2699" s="25">
        <f>LN(Data[[#This Row],[NVActual]])</f>
        <v>20.751029299867636</v>
      </c>
      <c r="E2699" s="26">
        <v>60370</v>
      </c>
      <c r="F2699" s="40">
        <f>Data[[#This Row],[DAA 
(n)]]^2</f>
        <v>3644536900</v>
      </c>
      <c r="G2699" s="41">
        <f t="shared" si="330"/>
        <v>3838075959.5999999</v>
      </c>
      <c r="H2699" s="28">
        <f>LN(Data[[#This Row],[Metcalfe
(n^2)]])</f>
        <v>22.016495143580944</v>
      </c>
      <c r="I2699" s="42">
        <f t="shared" si="331"/>
        <v>22.039879730371528</v>
      </c>
      <c r="J2699" s="40">
        <f>Data[[#This Row],[DAA 
(n)]]*LN(Data[[#This Row],[DAA 
(n)]])</f>
        <v>664567.90590899077</v>
      </c>
      <c r="K2699" s="40">
        <f t="shared" si="332"/>
        <v>678841.97565162554</v>
      </c>
      <c r="L2699" s="29">
        <f>LN(Data[[#This Row],[MA'[n*ln(n)']
30d]])</f>
        <v>13.428143648455693</v>
      </c>
      <c r="M2699" s="43">
        <f t="shared" si="333"/>
        <v>13.464982608068821</v>
      </c>
      <c r="N2699" s="40">
        <f>Data[[#This Row],[DAA 
(n)]]^1.5</f>
        <v>14833094.506980002</v>
      </c>
      <c r="O2699" s="40">
        <f t="shared" si="334"/>
        <v>15340181.222974479</v>
      </c>
      <c r="P2699" s="43">
        <f>LN(Data[[#This Row],[MA'[n^1.5']]])</f>
        <v>16.545986167586829</v>
      </c>
      <c r="Q2699" s="43">
        <f t="shared" si="335"/>
        <v>16.596626726229271</v>
      </c>
      <c r="R2699" s="30">
        <f>$O$1+$O$2*Data[[#This Row],[MA'[ln(n^2)']]]</f>
        <v>22.039879730371528</v>
      </c>
      <c r="S2699" s="30">
        <f>$Q$1+$Q$2*Data[[#This Row],[MA'[ln(n*ln(n))']]]</f>
        <v>18.737221303313554</v>
      </c>
      <c r="T2699" s="31">
        <f>$O$3*Data[[#This Row],[Metcalfe
(n^2)]]</f>
        <v>1895159188</v>
      </c>
      <c r="U2699" s="31">
        <f t="shared" si="336"/>
        <v>1995799498.9920003</v>
      </c>
      <c r="V2699" s="30">
        <f>LN(Data[[#This Row],[MA'[NVA']
30d]]/Data[[#This Row],[MA'[NVMetcalfe calc']]])</f>
        <v>-0.67837982719601297</v>
      </c>
      <c r="W2699" s="30">
        <f>$Q$3+Data[[#This Row],[NVM
(scaled)]]/((Data[[#This Row],[Upper Bound]]-Data[[#This Row],[Lower Bound]])/2)</f>
        <v>0.17919165140530902</v>
      </c>
      <c r="X2699" s="30">
        <f>(Data[[#This Row],[Upper Bound]]+Data[[#This Row],[Lower Bound]])/2</f>
        <v>20.388550516842542</v>
      </c>
      <c r="Y2699" s="32">
        <f>LN(Data[[#This Row],[NVActual]]/Data[[#This Row],[MA'[n^2']
30d]])</f>
        <v>-1.3172077259223174</v>
      </c>
      <c r="Z2699" s="32">
        <f>LN(Data[[#This Row],[NVActual]]/Data[[#This Row],[MA'[n*ln(n)']
30d]])</f>
        <v>7.3228856514119434</v>
      </c>
      <c r="AA2699" s="32">
        <f>LN(Data[[#This Row],[NVActual]]/Data[[#This Row],[MA'[n^1.5']]])</f>
        <v>4.2050431322808084</v>
      </c>
      <c r="AB2699" s="32">
        <f>LN(Data[[#This Row],[NVActual]]/Data[[#This Row],[Metcalfe
(n^2)]])</f>
        <v>-1.2654658437133077</v>
      </c>
      <c r="AC2699" s="34">
        <f>1+Data[[#This Row],[MA'[NVMetcalfe calc']]]/((Data[[#This Row],[NVM_norm
(scaled)]]-Data[[#This Row],[NV_fund.]])/2)</f>
        <v>-197512400.28703812</v>
      </c>
    </row>
    <row r="2700" spans="1:29" x14ac:dyDescent="0.2">
      <c r="A2700" s="23">
        <v>41476</v>
      </c>
      <c r="B2700" s="24">
        <v>1022350974.0569299</v>
      </c>
      <c r="C2700" s="24">
        <f t="shared" ref="C2700:C2763" si="337">AVERAGE(B2700:B2729)</f>
        <v>1017995939.4581825</v>
      </c>
      <c r="D2700" s="25">
        <f>LN(Data[[#This Row],[NVActual]])</f>
        <v>20.745370688615566</v>
      </c>
      <c r="E2700" s="26">
        <v>49487</v>
      </c>
      <c r="F2700" s="40">
        <f>Data[[#This Row],[DAA 
(n)]]^2</f>
        <v>2448963169</v>
      </c>
      <c r="G2700" s="41">
        <f t="shared" ref="G2700:G2763" si="338">AVERAGE(F2700:F2729)</f>
        <v>3830366293.9000001</v>
      </c>
      <c r="H2700" s="28">
        <f>LN(Data[[#This Row],[Metcalfe
(n^2)]])</f>
        <v>21.618930575603677</v>
      </c>
      <c r="I2700" s="42">
        <f t="shared" ref="I2700:I2763" si="339">AVERAGE(H2700:H2729)</f>
        <v>22.037694220712158</v>
      </c>
      <c r="J2700" s="40">
        <f>Data[[#This Row],[DAA 
(n)]]*LN(Data[[#This Row],[DAA 
(n)]])</f>
        <v>534928.00869744958</v>
      </c>
      <c r="K2700" s="40">
        <f t="shared" ref="K2700:K2763" si="340">AVERAGE(J2700:J2729)</f>
        <v>678063.69836880162</v>
      </c>
      <c r="L2700" s="29">
        <f>LN(Data[[#This Row],[MA'[n*ln(n)']
30d]])</f>
        <v>13.426996512905934</v>
      </c>
      <c r="M2700" s="43">
        <f t="shared" ref="M2700:M2763" si="341">AVERAGE(L2700:L2729)</f>
        <v>13.469013782901687</v>
      </c>
      <c r="N2700" s="40">
        <f>Data[[#This Row],[DAA 
(n)]]^1.5</f>
        <v>11008716.562083989</v>
      </c>
      <c r="O2700" s="40">
        <f t="shared" ref="O2700:O2763" si="342">AVERAGE(N2700:N2729)</f>
        <v>15316455.933398744</v>
      </c>
      <c r="P2700" s="43">
        <f>LN(Data[[#This Row],[MA'[n^1.5']]])</f>
        <v>16.544438359574404</v>
      </c>
      <c r="Q2700" s="43">
        <f t="shared" ref="Q2700:Q2763" si="343">AVERAGE(P2700:P2729)</f>
        <v>16.602191101953014</v>
      </c>
      <c r="R2700" s="30">
        <f>$O$1+$O$2*Data[[#This Row],[MA'[ln(n^2)']]]</f>
        <v>22.037694220712158</v>
      </c>
      <c r="S2700" s="30">
        <f>$Q$1+$Q$2*Data[[#This Row],[MA'[ln(n*ln(n))']]]</f>
        <v>18.743872741787783</v>
      </c>
      <c r="T2700" s="31">
        <f>$O$3*Data[[#This Row],[Metcalfe
(n^2)]]</f>
        <v>1273460847.8800001</v>
      </c>
      <c r="U2700" s="31">
        <f t="shared" si="336"/>
        <v>1991790472.8280003</v>
      </c>
      <c r="V2700" s="30">
        <f>LN(Data[[#This Row],[MA'[NVA']
30d]]/Data[[#This Row],[MA'[NVMetcalfe calc']]])</f>
        <v>-0.67119803993089666</v>
      </c>
      <c r="W2700" s="30">
        <f>$Q$3+Data[[#This Row],[NVM
(scaled)]]/((Data[[#This Row],[Upper Bound]]-Data[[#This Row],[Lower Bound]])/2)</f>
        <v>0.1824502622709947</v>
      </c>
      <c r="X2700" s="30">
        <f>(Data[[#This Row],[Upper Bound]]+Data[[#This Row],[Lower Bound]])/2</f>
        <v>20.390783481249969</v>
      </c>
      <c r="Y2700" s="29">
        <f>LN(Data[[#This Row],[NVActual]]/Data[[#This Row],[MA'[n^2']
30d]])</f>
        <v>-1.3208555850443622</v>
      </c>
      <c r="Z2700" s="29">
        <f>LN(Data[[#This Row],[NVActual]]/Data[[#This Row],[MA'[n*ln(n)']
30d]])</f>
        <v>7.3183741757096348</v>
      </c>
      <c r="AA2700" s="29">
        <f>LN(Data[[#This Row],[NVActual]]/Data[[#This Row],[MA'[n^1.5']]])</f>
        <v>4.200932329041164</v>
      </c>
      <c r="AB2700" s="29">
        <f>LN(Data[[#This Row],[NVActual]]/Data[[#This Row],[Metcalfe
(n^2)]])</f>
        <v>-0.87355988698811116</v>
      </c>
      <c r="AC2700" s="26">
        <f>1+Data[[#This Row],[MA'[NVMetcalfe calc']]]/((Data[[#This Row],[NVM_norm
(scaled)]]-Data[[#This Row],[NV_fund.]])/2)</f>
        <v>-197125655.15826038</v>
      </c>
    </row>
    <row r="2701" spans="1:29" x14ac:dyDescent="0.2">
      <c r="A2701" s="23">
        <v>41475</v>
      </c>
      <c r="B2701" s="24">
        <v>999493863.22934306</v>
      </c>
      <c r="C2701" s="24">
        <f t="shared" si="337"/>
        <v>1023857641.7052571</v>
      </c>
      <c r="D2701" s="25">
        <f>LN(Data[[#This Row],[NVActual]])</f>
        <v>20.722759572045302</v>
      </c>
      <c r="E2701" s="26">
        <v>53871</v>
      </c>
      <c r="F2701" s="40">
        <f>Data[[#This Row],[DAA 
(n)]]^2</f>
        <v>2902084641</v>
      </c>
      <c r="G2701" s="41">
        <f t="shared" si="338"/>
        <v>3902785932.4000001</v>
      </c>
      <c r="H2701" s="28">
        <f>LN(Data[[#This Row],[Metcalfe
(n^2)]])</f>
        <v>21.788695157420015</v>
      </c>
      <c r="I2701" s="42">
        <f t="shared" si="339"/>
        <v>22.058863084407708</v>
      </c>
      <c r="J2701" s="40">
        <f>Data[[#This Row],[DAA 
(n)]]*LN(Data[[#This Row],[DAA 
(n)]])</f>
        <v>586889.39841268677</v>
      </c>
      <c r="K2701" s="40">
        <f t="shared" si="340"/>
        <v>685447.28456460685</v>
      </c>
      <c r="L2701" s="29">
        <f>LN(Data[[#This Row],[MA'[n*ln(n)']
30d]])</f>
        <v>13.437826874319409</v>
      </c>
      <c r="M2701" s="43">
        <f t="shared" si="341"/>
        <v>13.47350966995616</v>
      </c>
      <c r="N2701" s="40">
        <f>Data[[#This Row],[DAA 
(n)]]^1.5</f>
        <v>12503527.570062399</v>
      </c>
      <c r="O2701" s="40">
        <f t="shared" si="342"/>
        <v>15540338.390312789</v>
      </c>
      <c r="P2701" s="43">
        <f>LN(Data[[#This Row],[MA'[n^1.5']]])</f>
        <v>16.558949678105098</v>
      </c>
      <c r="Q2701" s="43">
        <f t="shared" si="343"/>
        <v>16.60839564732029</v>
      </c>
      <c r="R2701" s="30">
        <f>$O$1+$O$2*Data[[#This Row],[MA'[ln(n^2)']]]</f>
        <v>22.058863084407708</v>
      </c>
      <c r="S2701" s="30">
        <f>$Q$1+$Q$2*Data[[#This Row],[MA'[ln(n*ln(n))']]]</f>
        <v>18.751290955427663</v>
      </c>
      <c r="T2701" s="31">
        <f>$O$3*Data[[#This Row],[Metcalfe
(n^2)]]</f>
        <v>1509084013.3199999</v>
      </c>
      <c r="U2701" s="31">
        <f t="shared" si="336"/>
        <v>2029448684.8480005</v>
      </c>
      <c r="V2701" s="30">
        <f>LN(Data[[#This Row],[MA'[NVA']
30d]]/Data[[#This Row],[MA'[NVMetcalfe calc']]])</f>
        <v>-0.68418667716872927</v>
      </c>
      <c r="W2701" s="30">
        <f>$Q$3+Data[[#This Row],[NVM
(scaled)]]/((Data[[#This Row],[Upper Bound]]-Data[[#This Row],[Lower Bound]])/2)</f>
        <v>0.17629069874300107</v>
      </c>
      <c r="X2701" s="30">
        <f>(Data[[#This Row],[Upper Bound]]+Data[[#This Row],[Lower Bound]])/2</f>
        <v>20.405077019917684</v>
      </c>
      <c r="Y2701" s="32">
        <f>LN(Data[[#This Row],[NVActual]]/Data[[#This Row],[MA'[n^2']
30d]])</f>
        <v>-1.3621969046571853</v>
      </c>
      <c r="Z2701" s="32">
        <f>LN(Data[[#This Row],[NVActual]]/Data[[#This Row],[MA'[n*ln(n)']
30d]])</f>
        <v>7.2849326977258935</v>
      </c>
      <c r="AA2701" s="32">
        <f>LN(Data[[#This Row],[NVActual]]/Data[[#This Row],[MA'[n^1.5']]])</f>
        <v>4.1638098939402051</v>
      </c>
      <c r="AB2701" s="32">
        <f>LN(Data[[#This Row],[NVActual]]/Data[[#This Row],[Metcalfe
(n^2)]])</f>
        <v>-1.0659355853747123</v>
      </c>
      <c r="AC2701" s="34">
        <f>1+Data[[#This Row],[MA'[NVMetcalfe calc']]]/((Data[[#This Row],[NVM_norm
(scaled)]]-Data[[#This Row],[NV_fund.]])/2)</f>
        <v>-200649573.58408222</v>
      </c>
    </row>
    <row r="2702" spans="1:29" x14ac:dyDescent="0.2">
      <c r="A2702" s="23">
        <v>41474</v>
      </c>
      <c r="B2702" s="24">
        <v>1015736512.55944</v>
      </c>
      <c r="C2702" s="24">
        <f t="shared" si="337"/>
        <v>1030830095.9837145</v>
      </c>
      <c r="D2702" s="25">
        <f>LN(Data[[#This Row],[NVActual]])</f>
        <v>20.738879814436732</v>
      </c>
      <c r="E2702" s="26">
        <v>58937</v>
      </c>
      <c r="F2702" s="40">
        <f>Data[[#This Row],[DAA 
(n)]]^2</f>
        <v>3473569969</v>
      </c>
      <c r="G2702" s="41">
        <f t="shared" si="338"/>
        <v>3966562726</v>
      </c>
      <c r="H2702" s="28">
        <f>LN(Data[[#This Row],[Metcalfe
(n^2)]])</f>
        <v>21.968448711553464</v>
      </c>
      <c r="I2702" s="42">
        <f t="shared" si="339"/>
        <v>22.075742664284</v>
      </c>
      <c r="J2702" s="40">
        <f>Data[[#This Row],[DAA 
(n)]]*LN(Data[[#This Row],[DAA 
(n)]])</f>
        <v>647377.23085641325</v>
      </c>
      <c r="K2702" s="40">
        <f t="shared" si="340"/>
        <v>691669.68234500929</v>
      </c>
      <c r="L2702" s="29">
        <f>LN(Data[[#This Row],[MA'[n*ln(n)']
30d]])</f>
        <v>13.446863782986203</v>
      </c>
      <c r="M2702" s="43">
        <f t="shared" si="341"/>
        <v>13.477777712026663</v>
      </c>
      <c r="N2702" s="40">
        <f>Data[[#This Row],[DAA 
(n)]]^1.5</f>
        <v>14308102.364148553</v>
      </c>
      <c r="O2702" s="40">
        <f t="shared" si="342"/>
        <v>15732883.688149307</v>
      </c>
      <c r="P2702" s="43">
        <f>LN(Data[[#This Row],[MA'[n^1.5']]])</f>
        <v>16.571263582336229</v>
      </c>
      <c r="Q2702" s="43">
        <f t="shared" si="343"/>
        <v>16.614301129172169</v>
      </c>
      <c r="R2702" s="30">
        <f>$O$1+$O$2*Data[[#This Row],[MA'[ln(n^2)']]]</f>
        <v>22.075742664284</v>
      </c>
      <c r="S2702" s="30">
        <f>$Q$1+$Q$2*Data[[#This Row],[MA'[ln(n*ln(n))']]]</f>
        <v>18.758333224843991</v>
      </c>
      <c r="T2702" s="31">
        <f>$O$3*Data[[#This Row],[Metcalfe
(n^2)]]</f>
        <v>1806256383.8800001</v>
      </c>
      <c r="U2702" s="31">
        <f t="shared" si="336"/>
        <v>2062612617.5200007</v>
      </c>
      <c r="V2702" s="30">
        <f>LN(Data[[#This Row],[MA'[NVA']
30d]]/Data[[#This Row],[MA'[NVMetcalfe calc']]])</f>
        <v>-0.69360904407552637</v>
      </c>
      <c r="W2702" s="30">
        <f>$Q$3+Data[[#This Row],[NVM
(scaled)]]/((Data[[#This Row],[Upper Bound]]-Data[[#This Row],[Lower Bound]])/2)</f>
        <v>0.17183693828723767</v>
      </c>
      <c r="X2702" s="30">
        <f>(Data[[#This Row],[Upper Bound]]+Data[[#This Row],[Lower Bound]])/2</f>
        <v>20.417037944563994</v>
      </c>
      <c r="Y2702" s="29">
        <f>LN(Data[[#This Row],[NVActual]]/Data[[#This Row],[MA'[n^2']
30d]])</f>
        <v>-1.3622859300863235</v>
      </c>
      <c r="Z2702" s="29">
        <f>LN(Data[[#This Row],[NVActual]]/Data[[#This Row],[MA'[n*ln(n)']
30d]])</f>
        <v>7.2920160314505296</v>
      </c>
      <c r="AA2702" s="29">
        <f>LN(Data[[#This Row],[NVActual]]/Data[[#This Row],[MA'[n^1.5']]])</f>
        <v>4.1676162321005013</v>
      </c>
      <c r="AB2702" s="29">
        <f>LN(Data[[#This Row],[NVActual]]/Data[[#This Row],[Metcalfe
(n^2)]])</f>
        <v>-1.2295688971167309</v>
      </c>
      <c r="AC2702" s="26">
        <f>1+Data[[#This Row],[MA'[NVMetcalfe calc']]]/((Data[[#This Row],[NVM_norm
(scaled)]]-Data[[#This Row],[NV_fund.]])/2)</f>
        <v>-203763114.70139661</v>
      </c>
    </row>
    <row r="2703" spans="1:29" x14ac:dyDescent="0.2">
      <c r="A2703" s="23">
        <v>41473</v>
      </c>
      <c r="B2703" s="24">
        <v>1004887876.29356</v>
      </c>
      <c r="C2703" s="24">
        <f t="shared" si="337"/>
        <v>1036954253.1990391</v>
      </c>
      <c r="D2703" s="25">
        <f>LN(Data[[#This Row],[NVActual]])</f>
        <v>20.728141806356462</v>
      </c>
      <c r="E2703" s="26">
        <v>62207</v>
      </c>
      <c r="F2703" s="40">
        <f>Data[[#This Row],[DAA 
(n)]]^2</f>
        <v>3869710849</v>
      </c>
      <c r="G2703" s="41">
        <f t="shared" si="338"/>
        <v>4009780805.5666666</v>
      </c>
      <c r="H2703" s="28">
        <f>LN(Data[[#This Row],[Metcalfe
(n^2)]])</f>
        <v>22.076445625176049</v>
      </c>
      <c r="I2703" s="42">
        <f t="shared" si="339"/>
        <v>22.086315563775095</v>
      </c>
      <c r="J2703" s="40">
        <f>Data[[#This Row],[DAA 
(n)]]*LN(Data[[#This Row],[DAA 
(n)]])</f>
        <v>686654.72650266322</v>
      </c>
      <c r="K2703" s="40">
        <f t="shared" si="340"/>
        <v>695743.43656645715</v>
      </c>
      <c r="L2703" s="29">
        <f>LN(Data[[#This Row],[MA'[n*ln(n)']
30d]])</f>
        <v>13.452736245734524</v>
      </c>
      <c r="M2703" s="43">
        <f t="shared" si="341"/>
        <v>13.481968239769181</v>
      </c>
      <c r="N2703" s="40">
        <f>Data[[#This Row],[DAA 
(n)]]^1.5</f>
        <v>15515253.874292329</v>
      </c>
      <c r="O2703" s="40">
        <f t="shared" si="342"/>
        <v>15860974.563699605</v>
      </c>
      <c r="P2703" s="43">
        <f>LN(Data[[#This Row],[MA'[n^1.5']]])</f>
        <v>16.579372220183483</v>
      </c>
      <c r="Q2703" s="43">
        <f t="shared" si="343"/>
        <v>16.620112764645327</v>
      </c>
      <c r="R2703" s="30">
        <f>$O$1+$O$2*Data[[#This Row],[MA'[ln(n^2)']]]</f>
        <v>22.086315563775095</v>
      </c>
      <c r="S2703" s="30">
        <f>$Q$1+$Q$2*Data[[#This Row],[MA'[ln(n*ln(n))']]]</f>
        <v>18.765247595619147</v>
      </c>
      <c r="T2703" s="31">
        <f>$O$3*Data[[#This Row],[Metcalfe
(n^2)]]</f>
        <v>2012249641.48</v>
      </c>
      <c r="U2703" s="31">
        <f t="shared" si="336"/>
        <v>2085086018.8946674</v>
      </c>
      <c r="V2703" s="30">
        <f>LN(Data[[#This Row],[MA'[NVA']
30d]]/Data[[#This Row],[MA'[NVMetcalfe calc']]])</f>
        <v>-0.69852229675219202</v>
      </c>
      <c r="W2703" s="30">
        <f>$Q$3+Data[[#This Row],[NVM
(scaled)]]/((Data[[#This Row],[Upper Bound]]-Data[[#This Row],[Lower Bound]])/2)</f>
        <v>0.16933875280483779</v>
      </c>
      <c r="X2703" s="30">
        <f>(Data[[#This Row],[Upper Bound]]+Data[[#This Row],[Lower Bound]])/2</f>
        <v>20.425781579697123</v>
      </c>
      <c r="Y2703" s="32">
        <f>LN(Data[[#This Row],[NVActual]]/Data[[#This Row],[MA'[n^2']
30d]])</f>
        <v>-1.3838606084609599</v>
      </c>
      <c r="Z2703" s="32">
        <f>LN(Data[[#This Row],[NVActual]]/Data[[#This Row],[MA'[n*ln(n)']
30d]])</f>
        <v>7.2754055606219366</v>
      </c>
      <c r="AA2703" s="32">
        <f>LN(Data[[#This Row],[NVActual]]/Data[[#This Row],[MA'[n^1.5']]])</f>
        <v>4.1487695861729756</v>
      </c>
      <c r="AB2703" s="32">
        <f>LN(Data[[#This Row],[NVActual]]/Data[[#This Row],[Metcalfe
(n^2)]])</f>
        <v>-1.3483038188195886</v>
      </c>
      <c r="AC2703" s="34">
        <f>1+Data[[#This Row],[MA'[NVMetcalfe calc']]]/((Data[[#This Row],[NVM_norm
(scaled)]]-Data[[#This Row],[NV_fund.]])/2)</f>
        <v>-205868920.47978958</v>
      </c>
    </row>
    <row r="2704" spans="1:29" x14ac:dyDescent="0.2">
      <c r="A2704" s="23">
        <v>41472</v>
      </c>
      <c r="B2704" s="24">
        <v>1076194004.8345101</v>
      </c>
      <c r="C2704" s="24">
        <f t="shared" si="337"/>
        <v>1043701503.1371576</v>
      </c>
      <c r="D2704" s="25">
        <f>LN(Data[[#This Row],[NVActual]])</f>
        <v>20.79669658432438</v>
      </c>
      <c r="E2704" s="26">
        <v>62286</v>
      </c>
      <c r="F2704" s="40">
        <f>Data[[#This Row],[DAA 
(n)]]^2</f>
        <v>3879545796</v>
      </c>
      <c r="G2704" s="41">
        <f t="shared" si="338"/>
        <v>4014758871.1333332</v>
      </c>
      <c r="H2704" s="28">
        <f>LN(Data[[#This Row],[Metcalfe
(n^2)]])</f>
        <v>22.0789839208426</v>
      </c>
      <c r="I2704" s="42">
        <f t="shared" si="339"/>
        <v>22.087577779399385</v>
      </c>
      <c r="J2704" s="40">
        <f>Data[[#This Row],[DAA 
(n)]]*LN(Data[[#This Row],[DAA 
(n)]])</f>
        <v>687605.79624680104</v>
      </c>
      <c r="K2704" s="40">
        <f t="shared" si="340"/>
        <v>696220.92784145463</v>
      </c>
      <c r="L2704" s="29">
        <f>LN(Data[[#This Row],[MA'[n*ln(n)']
30d]])</f>
        <v>13.453422314007442</v>
      </c>
      <c r="M2704" s="43">
        <f t="shared" si="341"/>
        <v>13.486016692523588</v>
      </c>
      <c r="N2704" s="40">
        <f>Data[[#This Row],[DAA 
(n)]]^1.5</f>
        <v>15544818.733251769</v>
      </c>
      <c r="O2704" s="40">
        <f t="shared" si="342"/>
        <v>15875872.813292056</v>
      </c>
      <c r="P2704" s="43">
        <f>LN(Data[[#This Row],[MA'[n^1.5']]])</f>
        <v>16.58031108159652</v>
      </c>
      <c r="Q2704" s="43">
        <f t="shared" si="343"/>
        <v>16.625727740957075</v>
      </c>
      <c r="R2704" s="30">
        <f>$O$1+$O$2*Data[[#This Row],[MA'[ln(n^2)']]]</f>
        <v>22.087577779399385</v>
      </c>
      <c r="S2704" s="30">
        <f>$Q$1+$Q$2*Data[[#This Row],[MA'[ln(n*ln(n))']]]</f>
        <v>18.771927542663917</v>
      </c>
      <c r="T2704" s="31">
        <f>$O$3*Data[[#This Row],[Metcalfe
(n^2)]]</f>
        <v>2017363813.9200001</v>
      </c>
      <c r="U2704" s="31">
        <f t="shared" si="336"/>
        <v>2087674612.9893341</v>
      </c>
      <c r="V2704" s="30">
        <f>LN(Data[[#This Row],[MA'[NVA']
30d]]/Data[[#This Row],[MA'[NVMetcalfe calc']]])</f>
        <v>-0.69327728914242959</v>
      </c>
      <c r="W2704" s="30">
        <f>$Q$3+Data[[#This Row],[NVM
(scaled)]]/((Data[[#This Row],[Upper Bound]]-Data[[#This Row],[Lower Bound]])/2)</f>
        <v>0.17181518577483107</v>
      </c>
      <c r="X2704" s="30">
        <f>(Data[[#This Row],[Upper Bound]]+Data[[#This Row],[Lower Bound]])/2</f>
        <v>20.42975266103165</v>
      </c>
      <c r="Y2704" s="29">
        <f>LN(Data[[#This Row],[NVActual]]/Data[[#This Row],[MA'[n^2']
30d]])</f>
        <v>-1.3165465412143564</v>
      </c>
      <c r="Z2704" s="29">
        <f>LN(Data[[#This Row],[NVActual]]/Data[[#This Row],[MA'[n*ln(n)']
30d]])</f>
        <v>7.3432742703169378</v>
      </c>
      <c r="AA2704" s="29">
        <f>LN(Data[[#This Row],[NVActual]]/Data[[#This Row],[MA'[n^1.5']]])</f>
        <v>4.2163855027278618</v>
      </c>
      <c r="AB2704" s="29">
        <f>LN(Data[[#This Row],[NVActual]]/Data[[#This Row],[Metcalfe
(n^2)]])</f>
        <v>-1.2822873365182208</v>
      </c>
      <c r="AC2704" s="26">
        <f>1+Data[[#This Row],[MA'[NVMetcalfe calc']]]/((Data[[#This Row],[NVM_norm
(scaled)]]-Data[[#This Row],[NV_fund.]])/2)</f>
        <v>-206109294.7305485</v>
      </c>
    </row>
    <row r="2705" spans="1:29" x14ac:dyDescent="0.2">
      <c r="A2705" s="23">
        <v>41471</v>
      </c>
      <c r="B2705" s="24">
        <v>1074485963.3573</v>
      </c>
      <c r="C2705" s="24">
        <f t="shared" si="337"/>
        <v>1046091586.1173739</v>
      </c>
      <c r="D2705" s="25">
        <f>LN(Data[[#This Row],[NVActual]])</f>
        <v>20.795108210543457</v>
      </c>
      <c r="E2705" s="26">
        <v>67361</v>
      </c>
      <c r="F2705" s="40">
        <f>Data[[#This Row],[DAA 
(n)]]^2</f>
        <v>4537504321</v>
      </c>
      <c r="G2705" s="41">
        <f t="shared" si="338"/>
        <v>3993964993.9666667</v>
      </c>
      <c r="H2705" s="28">
        <f>LN(Data[[#This Row],[Metcalfe
(n^2)]])</f>
        <v>22.235642988823429</v>
      </c>
      <c r="I2705" s="42">
        <f t="shared" si="339"/>
        <v>22.081734388651437</v>
      </c>
      <c r="J2705" s="40">
        <f>Data[[#This Row],[DAA 
(n)]]*LN(Data[[#This Row],[DAA 
(n)]])</f>
        <v>748907.57368506747</v>
      </c>
      <c r="K2705" s="40">
        <f t="shared" si="340"/>
        <v>694130.77134254028</v>
      </c>
      <c r="L2705" s="29">
        <f>LN(Data[[#This Row],[MA'[n*ln(n)']
30d]])</f>
        <v>13.450415653067298</v>
      </c>
      <c r="M2705" s="43">
        <f t="shared" si="341"/>
        <v>13.490037979354138</v>
      </c>
      <c r="N2705" s="40">
        <f>Data[[#This Row],[DAA 
(n)]]^1.5</f>
        <v>17482872.434668202</v>
      </c>
      <c r="O2705" s="40">
        <f t="shared" si="342"/>
        <v>15812035.456599407</v>
      </c>
      <c r="P2705" s="43">
        <f>LN(Data[[#This Row],[MA'[n^1.5']]])</f>
        <v>16.576281945781691</v>
      </c>
      <c r="Q2705" s="43">
        <f t="shared" si="343"/>
        <v>16.631305793314951</v>
      </c>
      <c r="R2705" s="30">
        <f>$O$1+$O$2*Data[[#This Row],[MA'[ln(n^2)']]]</f>
        <v>22.081734388651437</v>
      </c>
      <c r="S2705" s="30">
        <f>$Q$1+$Q$2*Data[[#This Row],[MA'[ln(n*ln(n))']]]</f>
        <v>18.778562665934327</v>
      </c>
      <c r="T2705" s="31">
        <f>$O$3*Data[[#This Row],[Metcalfe
(n^2)]]</f>
        <v>2359502246.9200001</v>
      </c>
      <c r="U2705" s="31">
        <f t="shared" si="336"/>
        <v>2076861796.8626673</v>
      </c>
      <c r="V2705" s="30">
        <f>LN(Data[[#This Row],[MA'[NVA']
30d]]/Data[[#This Row],[MA'[NVMetcalfe calc']]])</f>
        <v>-0.68579708265390626</v>
      </c>
      <c r="W2705" s="30">
        <f>$Q$3+Data[[#This Row],[NVM
(scaled)]]/((Data[[#This Row],[Upper Bound]]-Data[[#This Row],[Lower Bound]])/2)</f>
        <v>0.17476449895872442</v>
      </c>
      <c r="X2705" s="30">
        <f>(Data[[#This Row],[Upper Bound]]+Data[[#This Row],[Lower Bound]])/2</f>
        <v>20.430148527292882</v>
      </c>
      <c r="Y2705" s="32">
        <f>LN(Data[[#This Row],[NVActual]]/Data[[#This Row],[MA'[n^2']
30d]])</f>
        <v>-1.3129420967028513</v>
      </c>
      <c r="Z2705" s="32">
        <f>LN(Data[[#This Row],[NVActual]]/Data[[#This Row],[MA'[n*ln(n)']
30d]])</f>
        <v>7.3446925574761597</v>
      </c>
      <c r="AA2705" s="32">
        <f>LN(Data[[#This Row],[NVActual]]/Data[[#This Row],[MA'[n^1.5']]])</f>
        <v>4.2188262647617654</v>
      </c>
      <c r="AB2705" s="32">
        <f>LN(Data[[#This Row],[NVActual]]/Data[[#This Row],[Metcalfe
(n^2)]])</f>
        <v>-1.4405347782799711</v>
      </c>
      <c r="AC2705" s="34">
        <f>1+Data[[#This Row],[MA'[NVMetcalfe calc']]]/((Data[[#This Row],[NVM_norm
(scaled)]]-Data[[#This Row],[NV_fund.]])/2)</f>
        <v>-205067628.81708547</v>
      </c>
    </row>
    <row r="2706" spans="1:29" x14ac:dyDescent="0.2">
      <c r="A2706" s="23">
        <v>41470</v>
      </c>
      <c r="B2706" s="24">
        <v>1104252731.7167599</v>
      </c>
      <c r="C2706" s="24">
        <f t="shared" si="337"/>
        <v>1047711906.4651926</v>
      </c>
      <c r="D2706" s="25">
        <f>LN(Data[[#This Row],[NVActual]])</f>
        <v>20.822434682258777</v>
      </c>
      <c r="E2706" s="26">
        <v>63555</v>
      </c>
      <c r="F2706" s="40">
        <f>Data[[#This Row],[DAA 
(n)]]^2</f>
        <v>4039238025</v>
      </c>
      <c r="G2706" s="41">
        <f t="shared" si="338"/>
        <v>3923117742.2333331</v>
      </c>
      <c r="H2706" s="28">
        <f>LN(Data[[#This Row],[Metcalfe
(n^2)]])</f>
        <v>22.119321903457539</v>
      </c>
      <c r="I2706" s="42">
        <f t="shared" si="339"/>
        <v>22.060671558658822</v>
      </c>
      <c r="J2706" s="40">
        <f>Data[[#This Row],[DAA 
(n)]]*LN(Data[[#This Row],[DAA 
(n)]])</f>
        <v>702896.75178712199</v>
      </c>
      <c r="K2706" s="40">
        <f t="shared" si="340"/>
        <v>686850.94173682586</v>
      </c>
      <c r="L2706" s="29">
        <f>LN(Data[[#This Row],[MA'[n*ln(n)']
30d]])</f>
        <v>13.439872577847739</v>
      </c>
      <c r="M2706" s="43">
        <f t="shared" si="341"/>
        <v>13.494358171682743</v>
      </c>
      <c r="N2706" s="40">
        <f>Data[[#This Row],[DAA 
(n)]]^1.5</f>
        <v>16022289.87001778</v>
      </c>
      <c r="O2706" s="40">
        <f t="shared" si="342"/>
        <v>15592078.189516522</v>
      </c>
      <c r="P2706" s="43">
        <f>LN(Data[[#This Row],[MA'[n^1.5']]])</f>
        <v>16.562273534877107</v>
      </c>
      <c r="Q2706" s="43">
        <f t="shared" si="343"/>
        <v>16.637277483795767</v>
      </c>
      <c r="R2706" s="30">
        <f>$O$1+$O$2*Data[[#This Row],[MA'[ln(n^2)']]]</f>
        <v>22.060671558658822</v>
      </c>
      <c r="S2706" s="30">
        <f>$Q$1+$Q$2*Data[[#This Row],[MA'[ln(n*ln(n))']]]</f>
        <v>18.785690983276524</v>
      </c>
      <c r="T2706" s="31">
        <f>$O$3*Data[[#This Row],[Metcalfe
(n^2)]]</f>
        <v>2100403773</v>
      </c>
      <c r="U2706" s="31">
        <f t="shared" si="336"/>
        <v>2040021225.961334</v>
      </c>
      <c r="V2706" s="30">
        <f>LN(Data[[#This Row],[MA'[NVA']
30d]]/Data[[#This Row],[MA'[NVMetcalfe calc']]])</f>
        <v>-0.666351562988721</v>
      </c>
      <c r="W2706" s="30">
        <f>$Q$3+Data[[#This Row],[NVM
(scaled)]]/((Data[[#This Row],[Upper Bound]]-Data[[#This Row],[Lower Bound]])/2)</f>
        <v>0.18306533418999837</v>
      </c>
      <c r="X2706" s="30">
        <f>(Data[[#This Row],[Upper Bound]]+Data[[#This Row],[Lower Bound]])/2</f>
        <v>20.423181270967675</v>
      </c>
      <c r="Y2706" s="29">
        <f>LN(Data[[#This Row],[NVActual]]/Data[[#This Row],[MA'[n^2']
30d]])</f>
        <v>-1.2677178347792981</v>
      </c>
      <c r="Z2706" s="29">
        <f>LN(Data[[#This Row],[NVActual]]/Data[[#This Row],[MA'[n*ln(n)']
30d]])</f>
        <v>7.382562104411039</v>
      </c>
      <c r="AA2706" s="29">
        <f>LN(Data[[#This Row],[NVActual]]/Data[[#This Row],[MA'[n^1.5']]])</f>
        <v>4.2601611473816714</v>
      </c>
      <c r="AB2706" s="29">
        <f>LN(Data[[#This Row],[NVActual]]/Data[[#This Row],[Metcalfe
(n^2)]])</f>
        <v>-1.2968872211987603</v>
      </c>
      <c r="AC2706" s="26">
        <f>1+Data[[#This Row],[MA'[NVMetcalfe calc']]]/((Data[[#This Row],[NVM_norm
(scaled)]]-Data[[#This Row],[NV_fund.]])/2)</f>
        <v>-201581969.41297334</v>
      </c>
    </row>
    <row r="2707" spans="1:29" x14ac:dyDescent="0.2">
      <c r="A2707" s="23">
        <v>41469</v>
      </c>
      <c r="B2707" s="24">
        <v>1056155901.09066</v>
      </c>
      <c r="C2707" s="24">
        <f t="shared" si="337"/>
        <v>1048552094.6682746</v>
      </c>
      <c r="D2707" s="25">
        <f>LN(Data[[#This Row],[NVActual]])</f>
        <v>20.777901644942293</v>
      </c>
      <c r="E2707" s="26">
        <v>46805</v>
      </c>
      <c r="F2707" s="40">
        <f>Data[[#This Row],[DAA 
(n)]]^2</f>
        <v>2190708025</v>
      </c>
      <c r="G2707" s="41">
        <f t="shared" si="338"/>
        <v>3885169537.4333334</v>
      </c>
      <c r="H2707" s="28">
        <f>LN(Data[[#This Row],[Metcalfe
(n^2)]])</f>
        <v>21.507490627611691</v>
      </c>
      <c r="I2707" s="42">
        <f t="shared" si="339"/>
        <v>22.049635815179496</v>
      </c>
      <c r="J2707" s="40">
        <f>Data[[#This Row],[DAA 
(n)]]*LN(Data[[#This Row],[DAA 
(n)]])</f>
        <v>503329.04941268259</v>
      </c>
      <c r="K2707" s="40">
        <f t="shared" si="340"/>
        <v>682979.27226320072</v>
      </c>
      <c r="L2707" s="29">
        <f>LN(Data[[#This Row],[MA'[n*ln(n)']
30d]])</f>
        <v>13.43421979001511</v>
      </c>
      <c r="M2707" s="43">
        <f t="shared" si="341"/>
        <v>13.499524477421373</v>
      </c>
      <c r="N2707" s="40">
        <f>Data[[#This Row],[DAA 
(n)]]^1.5</f>
        <v>10126010.52291204</v>
      </c>
      <c r="O2707" s="40">
        <f t="shared" si="342"/>
        <v>15474646.859844267</v>
      </c>
      <c r="P2707" s="43">
        <f>LN(Data[[#This Row],[MA'[n^1.5']]])</f>
        <v>16.55471355623218</v>
      </c>
      <c r="Q2707" s="43">
        <f t="shared" si="343"/>
        <v>16.644362794017393</v>
      </c>
      <c r="R2707" s="30">
        <f>$O$1+$O$2*Data[[#This Row],[MA'[ln(n^2)']]]</f>
        <v>22.049635815179496</v>
      </c>
      <c r="S2707" s="30">
        <f>$Q$1+$Q$2*Data[[#This Row],[MA'[ln(n*ln(n))']]]</f>
        <v>18.794215387745265</v>
      </c>
      <c r="T2707" s="31">
        <f>$O$3*Data[[#This Row],[Metcalfe
(n^2)]]</f>
        <v>1139168173</v>
      </c>
      <c r="U2707" s="31">
        <f t="shared" si="336"/>
        <v>2020288159.4653342</v>
      </c>
      <c r="V2707" s="30">
        <f>LN(Data[[#This Row],[MA'[NVA']
30d]]/Data[[#This Row],[MA'[NVMetcalfe calc']]])</f>
        <v>-0.65582989936590919</v>
      </c>
      <c r="W2707" s="30">
        <f>$Q$3+Data[[#This Row],[NVM
(scaled)]]/((Data[[#This Row],[Upper Bound]]-Data[[#This Row],[Lower Bound]])/2)</f>
        <v>0.18708436192200006</v>
      </c>
      <c r="X2707" s="30">
        <f>(Data[[#This Row],[Upper Bound]]+Data[[#This Row],[Lower Bound]])/2</f>
        <v>20.42192560146238</v>
      </c>
      <c r="Y2707" s="32">
        <f>LN(Data[[#This Row],[NVActual]]/Data[[#This Row],[MA'[n^2']
30d]])</f>
        <v>-1.3025308138505567</v>
      </c>
      <c r="Z2707" s="32">
        <f>LN(Data[[#This Row],[NVActual]]/Data[[#This Row],[MA'[n*ln(n)']
30d]])</f>
        <v>7.3436818549271816</v>
      </c>
      <c r="AA2707" s="32">
        <f>LN(Data[[#This Row],[NVActual]]/Data[[#This Row],[MA'[n^1.5']]])</f>
        <v>4.2231880887101125</v>
      </c>
      <c r="AB2707" s="32">
        <f>LN(Data[[#This Row],[NVActual]]/Data[[#This Row],[Metcalfe
(n^2)]])</f>
        <v>-0.72958898266939842</v>
      </c>
      <c r="AC2707" s="34">
        <f>1+Data[[#This Row],[MA'[NVMetcalfe calc']]]/((Data[[#This Row],[NVM_norm
(scaled)]]-Data[[#This Row],[NV_fund.]])/2)</f>
        <v>-199684111.71915901</v>
      </c>
    </row>
    <row r="2708" spans="1:29" x14ac:dyDescent="0.2">
      <c r="A2708" s="23">
        <v>41468</v>
      </c>
      <c r="B2708" s="24">
        <v>1094194839.2544799</v>
      </c>
      <c r="C2708" s="24">
        <f t="shared" si="337"/>
        <v>1051056536.0716964</v>
      </c>
      <c r="D2708" s="25">
        <f>LN(Data[[#This Row],[NVActual]])</f>
        <v>20.813284623127458</v>
      </c>
      <c r="E2708" s="26">
        <v>61884</v>
      </c>
      <c r="F2708" s="40">
        <f>Data[[#This Row],[DAA 
(n)]]^2</f>
        <v>3829629456</v>
      </c>
      <c r="G2708" s="41">
        <f t="shared" si="338"/>
        <v>3995563404.6333332</v>
      </c>
      <c r="H2708" s="28">
        <f>LN(Data[[#This Row],[Metcalfe
(n^2)]])</f>
        <v>22.066033887677918</v>
      </c>
      <c r="I2708" s="42">
        <f t="shared" si="339"/>
        <v>22.080335218941119</v>
      </c>
      <c r="J2708" s="40">
        <f>Data[[#This Row],[DAA 
(n)]]*LN(Data[[#This Row],[DAA 
(n)]])</f>
        <v>682767.22055253014</v>
      </c>
      <c r="K2708" s="40">
        <f t="shared" si="340"/>
        <v>693930.33193968795</v>
      </c>
      <c r="L2708" s="29">
        <f>LN(Data[[#This Row],[MA'[n*ln(n)']
30d]])</f>
        <v>13.450126848195852</v>
      </c>
      <c r="M2708" s="43">
        <f t="shared" si="341"/>
        <v>13.505388253516792</v>
      </c>
      <c r="N2708" s="40">
        <f>Data[[#This Row],[DAA 
(n)]]^1.5</f>
        <v>15394570.122452389</v>
      </c>
      <c r="O2708" s="40">
        <f t="shared" si="342"/>
        <v>15810555.189119412</v>
      </c>
      <c r="P2708" s="43">
        <f>LN(Data[[#This Row],[MA'[n^1.5']]])</f>
        <v>16.57618832489543</v>
      </c>
      <c r="Q2708" s="43">
        <f t="shared" si="343"/>
        <v>16.652384799696371</v>
      </c>
      <c r="R2708" s="30">
        <f>$O$1+$O$2*Data[[#This Row],[MA'[ln(n^2)']]]</f>
        <v>22.080335218941119</v>
      </c>
      <c r="S2708" s="30">
        <f>$Q$1+$Q$2*Data[[#This Row],[MA'[ln(n*ln(n))']]]</f>
        <v>18.803890618302706</v>
      </c>
      <c r="T2708" s="31">
        <f>$O$3*Data[[#This Row],[Metcalfe
(n^2)]]</f>
        <v>1991407317.1200001</v>
      </c>
      <c r="U2708" s="31">
        <f t="shared" si="336"/>
        <v>2077692970.4093337</v>
      </c>
      <c r="V2708" s="30">
        <f>LN(Data[[#This Row],[MA'[NVA']
30d]]/Data[[#This Row],[MA'[NVMetcalfe calc']]])</f>
        <v>-0.68146224621602047</v>
      </c>
      <c r="W2708" s="30">
        <f>$Q$3+Data[[#This Row],[NVM
(scaled)]]/((Data[[#This Row],[Upper Bound]]-Data[[#This Row],[Lower Bound]])/2)</f>
        <v>0.17402333670879833</v>
      </c>
      <c r="X2708" s="30">
        <f>(Data[[#This Row],[Upper Bound]]+Data[[#This Row],[Lower Bound]])/2</f>
        <v>20.442112918621913</v>
      </c>
      <c r="Y2708" s="29">
        <f>LN(Data[[#This Row],[NVActual]]/Data[[#This Row],[MA'[n^2']
30d]])</f>
        <v>-1.2951658105363932</v>
      </c>
      <c r="Z2708" s="29">
        <f>LN(Data[[#This Row],[NVActual]]/Data[[#This Row],[MA'[n*ln(n)']
30d]])</f>
        <v>7.3631577749316053</v>
      </c>
      <c r="AA2708" s="29">
        <f>LN(Data[[#This Row],[NVActual]]/Data[[#This Row],[MA'[n^1.5']]])</f>
        <v>4.2370962982320277</v>
      </c>
      <c r="AB2708" s="29">
        <f>LN(Data[[#This Row],[NVActual]]/Data[[#This Row],[Metcalfe
(n^2)]])</f>
        <v>-1.252749264550461</v>
      </c>
      <c r="AC2708" s="26">
        <f>1+Data[[#This Row],[MA'[NVMetcalfe calc']]]/((Data[[#This Row],[NVM_norm
(scaled)]]-Data[[#This Row],[NV_fund.]])/2)</f>
        <v>-205021095.04483202</v>
      </c>
    </row>
    <row r="2709" spans="1:29" x14ac:dyDescent="0.2">
      <c r="A2709" s="23">
        <v>41467</v>
      </c>
      <c r="B2709" s="24">
        <v>1052172669.8924299</v>
      </c>
      <c r="C2709" s="24">
        <f t="shared" si="337"/>
        <v>1053103916.7724738</v>
      </c>
      <c r="D2709" s="25">
        <f>LN(Data[[#This Row],[NVActual]])</f>
        <v>20.774123072672008</v>
      </c>
      <c r="E2709" s="26">
        <v>79838</v>
      </c>
      <c r="F2709" s="40">
        <f>Data[[#This Row],[DAA 
(n)]]^2</f>
        <v>6374106244</v>
      </c>
      <c r="G2709" s="41">
        <f t="shared" si="338"/>
        <v>4019703100.2333331</v>
      </c>
      <c r="H2709" s="28">
        <f>LN(Data[[#This Row],[Metcalfe
(n^2)]])</f>
        <v>22.575509721142772</v>
      </c>
      <c r="I2709" s="42">
        <f t="shared" si="339"/>
        <v>22.086108500993991</v>
      </c>
      <c r="J2709" s="40">
        <f>Data[[#This Row],[DAA 
(n)]]*LN(Data[[#This Row],[DAA 
(n)]])</f>
        <v>901191.77255829831</v>
      </c>
      <c r="K2709" s="40">
        <f t="shared" si="340"/>
        <v>696183.88921115431</v>
      </c>
      <c r="L2709" s="29">
        <f>LN(Data[[#This Row],[MA'[n*ln(n)']
30d]])</f>
        <v>13.453369113056317</v>
      </c>
      <c r="M2709" s="43">
        <f t="shared" si="341"/>
        <v>13.510884420822366</v>
      </c>
      <c r="N2709" s="40">
        <f>Data[[#This Row],[DAA 
(n)]]^1.5</f>
        <v>22558721.025547389</v>
      </c>
      <c r="O2709" s="40">
        <f t="shared" si="342"/>
        <v>15881736.187988957</v>
      </c>
      <c r="P2709" s="43">
        <f>LN(Data[[#This Row],[MA'[n^1.5']]])</f>
        <v>16.580680339544326</v>
      </c>
      <c r="Q2709" s="43">
        <f t="shared" si="343"/>
        <v>16.659921801516443</v>
      </c>
      <c r="R2709" s="30">
        <f>$O$1+$O$2*Data[[#This Row],[MA'[ln(n^2)']]]</f>
        <v>22.086108500993991</v>
      </c>
      <c r="S2709" s="30">
        <f>$Q$1+$Q$2*Data[[#This Row],[MA'[ln(n*ln(n))']]]</f>
        <v>18.812959294356901</v>
      </c>
      <c r="T2709" s="31">
        <f>$O$3*Data[[#This Row],[Metcalfe
(n^2)]]</f>
        <v>3314535246.8800001</v>
      </c>
      <c r="U2709" s="31">
        <f t="shared" si="336"/>
        <v>2090245612.1213341</v>
      </c>
      <c r="V2709" s="30">
        <f>LN(Data[[#This Row],[MA'[NVA']
30d]]/Data[[#This Row],[MA'[NVMetcalfe calc']]])</f>
        <v>-0.68553966215718332</v>
      </c>
      <c r="W2709" s="30">
        <f>$Q$3+Data[[#This Row],[NVM
(scaled)]]/((Data[[#This Row],[Upper Bound]]-Data[[#This Row],[Lower Bound]])/2)</f>
        <v>0.17111310002789459</v>
      </c>
      <c r="X2709" s="30">
        <f>(Data[[#This Row],[Upper Bound]]+Data[[#This Row],[Lower Bound]])/2</f>
        <v>20.449533897675444</v>
      </c>
      <c r="Y2709" s="32">
        <f>LN(Data[[#This Row],[NVActual]]/Data[[#This Row],[MA'[n^2']
30d]])</f>
        <v>-1.3403508085145175</v>
      </c>
      <c r="Z2709" s="32">
        <f>LN(Data[[#This Row],[NVActual]]/Data[[#This Row],[MA'[n*ln(n)']
30d]])</f>
        <v>7.3207539596156925</v>
      </c>
      <c r="AA2709" s="32">
        <f>LN(Data[[#This Row],[NVActual]]/Data[[#This Row],[MA'[n^1.5']]])</f>
        <v>4.1934427331276849</v>
      </c>
      <c r="AB2709" s="32">
        <f>LN(Data[[#This Row],[NVActual]]/Data[[#This Row],[Metcalfe
(n^2)]])</f>
        <v>-1.801386648470763</v>
      </c>
      <c r="AC2709" s="34">
        <f>1+Data[[#This Row],[MA'[NVMetcalfe calc']]]/((Data[[#This Row],[NVM_norm
(scaled)]]-Data[[#This Row],[NV_fund.]])/2)</f>
        <v>-206154672.77655151</v>
      </c>
    </row>
    <row r="2710" spans="1:29" x14ac:dyDescent="0.2">
      <c r="A2710" s="23">
        <v>41466</v>
      </c>
      <c r="B2710" s="24">
        <v>1008277052.4901</v>
      </c>
      <c r="C2710" s="24">
        <f t="shared" si="337"/>
        <v>1058585677.7388818</v>
      </c>
      <c r="D2710" s="25">
        <f>LN(Data[[#This Row],[NVActual]])</f>
        <v>20.731508822491055</v>
      </c>
      <c r="E2710" s="26">
        <v>73389</v>
      </c>
      <c r="F2710" s="40">
        <f>Data[[#This Row],[DAA 
(n)]]^2</f>
        <v>5385945321</v>
      </c>
      <c r="G2710" s="41">
        <f t="shared" si="338"/>
        <v>3945937993.7333331</v>
      </c>
      <c r="H2710" s="28">
        <f>LN(Data[[#This Row],[Metcalfe
(n^2)]])</f>
        <v>22.407058679223386</v>
      </c>
      <c r="I2710" s="42">
        <f t="shared" si="339"/>
        <v>22.071893445224369</v>
      </c>
      <c r="J2710" s="40">
        <f>Data[[#This Row],[DAA 
(n)]]*LN(Data[[#This Row],[DAA 
(n)]])</f>
        <v>822215.81470476254</v>
      </c>
      <c r="K2710" s="40">
        <f t="shared" si="340"/>
        <v>689956.98491764138</v>
      </c>
      <c r="L2710" s="29">
        <f>LN(Data[[#This Row],[MA'[n*ln(n)']
30d]])</f>
        <v>13.44438453393111</v>
      </c>
      <c r="M2710" s="43">
        <f t="shared" si="341"/>
        <v>13.516555375446798</v>
      </c>
      <c r="N2710" s="40">
        <f>Data[[#This Row],[DAA 
(n)]]^1.5</f>
        <v>19881376.74213909</v>
      </c>
      <c r="O2710" s="40">
        <f t="shared" si="342"/>
        <v>15675899.991123689</v>
      </c>
      <c r="P2710" s="43">
        <f>LN(Data[[#This Row],[MA'[n^1.5']]])</f>
        <v>16.567635058536712</v>
      </c>
      <c r="Q2710" s="43">
        <f t="shared" si="343"/>
        <v>16.667702909302353</v>
      </c>
      <c r="R2710" s="30">
        <f>$O$1+$O$2*Data[[#This Row],[MA'[ln(n^2)']]]</f>
        <v>22.071893445224369</v>
      </c>
      <c r="S2710" s="30">
        <f>$Q$1+$Q$2*Data[[#This Row],[MA'[ln(n*ln(n))']]]</f>
        <v>18.822316369487215</v>
      </c>
      <c r="T2710" s="31">
        <f>$O$3*Data[[#This Row],[Metcalfe
(n^2)]]</f>
        <v>2800691566.9200001</v>
      </c>
      <c r="U2710" s="31">
        <f t="shared" si="336"/>
        <v>2051887756.741334</v>
      </c>
      <c r="V2710" s="30">
        <f>LN(Data[[#This Row],[MA'[NVA']
30d]]/Data[[#This Row],[MA'[NVMetcalfe calc']]])</f>
        <v>-0.66182647545459239</v>
      </c>
      <c r="W2710" s="30">
        <f>$Q$3+Data[[#This Row],[NVM
(scaled)]]/((Data[[#This Row],[Upper Bound]]-Data[[#This Row],[Lower Bound]])/2)</f>
        <v>0.18266916276822903</v>
      </c>
      <c r="X2710" s="30">
        <f>(Data[[#This Row],[Upper Bound]]+Data[[#This Row],[Lower Bound]])/2</f>
        <v>20.447104907355794</v>
      </c>
      <c r="Y2710" s="29">
        <f>LN(Data[[#This Row],[NVActual]]/Data[[#This Row],[MA'[n^2']
30d]])</f>
        <v>-1.3644437082306804</v>
      </c>
      <c r="Z2710" s="29">
        <f>LN(Data[[#This Row],[NVActual]]/Data[[#This Row],[MA'[n*ln(n)']
30d]])</f>
        <v>7.2871242885599443</v>
      </c>
      <c r="AA2710" s="29">
        <f>LN(Data[[#This Row],[NVActual]]/Data[[#This Row],[MA'[n^1.5']]])</f>
        <v>4.1638737639543431</v>
      </c>
      <c r="AB2710" s="29">
        <f>LN(Data[[#This Row],[NVActual]]/Data[[#This Row],[Metcalfe
(n^2)]])</f>
        <v>-1.6755498567323333</v>
      </c>
      <c r="AC2710" s="26">
        <f>1+Data[[#This Row],[MA'[NVMetcalfe calc']]]/((Data[[#This Row],[NVM_norm
(scaled)]]-Data[[#This Row],[NV_fund.]])/2)</f>
        <v>-202511214.47160506</v>
      </c>
    </row>
    <row r="2711" spans="1:29" x14ac:dyDescent="0.2">
      <c r="A2711" s="23">
        <v>41465</v>
      </c>
      <c r="B2711" s="24">
        <v>978934779.16687906</v>
      </c>
      <c r="C2711" s="24">
        <f t="shared" si="337"/>
        <v>1065768221.3842149</v>
      </c>
      <c r="D2711" s="25">
        <f>LN(Data[[#This Row],[NVActual]])</f>
        <v>20.701975578425614</v>
      </c>
      <c r="E2711" s="26">
        <v>65740</v>
      </c>
      <c r="F2711" s="40">
        <f>Data[[#This Row],[DAA 
(n)]]^2</f>
        <v>4321747600</v>
      </c>
      <c r="G2711" s="41">
        <f t="shared" si="338"/>
        <v>3911778133.7333331</v>
      </c>
      <c r="H2711" s="28">
        <f>LN(Data[[#This Row],[Metcalfe
(n^2)]])</f>
        <v>22.186925694436422</v>
      </c>
      <c r="I2711" s="42">
        <f t="shared" si="339"/>
        <v>22.064858206289021</v>
      </c>
      <c r="J2711" s="40">
        <f>Data[[#This Row],[DAA 
(n)]]*LN(Data[[#This Row],[DAA 
(n)]])</f>
        <v>729284.2475761252</v>
      </c>
      <c r="K2711" s="40">
        <f t="shared" si="340"/>
        <v>686979.82015741081</v>
      </c>
      <c r="L2711" s="29">
        <f>LN(Data[[#This Row],[MA'[n*ln(n)']
30d]])</f>
        <v>13.440060196911947</v>
      </c>
      <c r="M2711" s="43">
        <f t="shared" si="341"/>
        <v>13.522828103534749</v>
      </c>
      <c r="N2711" s="40">
        <f>Data[[#This Row],[DAA 
(n)]]^1.5</f>
        <v>16855612.929347895</v>
      </c>
      <c r="O2711" s="40">
        <f t="shared" si="342"/>
        <v>15578878.704582991</v>
      </c>
      <c r="P2711" s="43">
        <f>LN(Data[[#This Row],[MA'[n^1.5']]])</f>
        <v>16.561426625636088</v>
      </c>
      <c r="Q2711" s="43">
        <f t="shared" si="343"/>
        <v>16.676332988744583</v>
      </c>
      <c r="R2711" s="30">
        <f>$O$1+$O$2*Data[[#This Row],[MA'[ln(n^2)']]]</f>
        <v>22.064858206289021</v>
      </c>
      <c r="S2711" s="30">
        <f>$Q$1+$Q$2*Data[[#This Row],[MA'[ln(n*ln(n))']]]</f>
        <v>18.832666370832335</v>
      </c>
      <c r="T2711" s="31">
        <f>$O$3*Data[[#This Row],[Metcalfe
(n^2)]]</f>
        <v>2247308752</v>
      </c>
      <c r="U2711" s="31">
        <f t="shared" si="336"/>
        <v>2034124629.5413337</v>
      </c>
      <c r="V2711" s="30">
        <f>LN(Data[[#This Row],[MA'[NVA']
30d]]/Data[[#This Row],[MA'[NVMetcalfe calc']]])</f>
        <v>-0.64636969511907716</v>
      </c>
      <c r="W2711" s="30">
        <f>$Q$3+Data[[#This Row],[NVM
(scaled)]]/((Data[[#This Row],[Upper Bound]]-Data[[#This Row],[Lower Bound]])/2)</f>
        <v>0.19004249251019484</v>
      </c>
      <c r="X2711" s="30">
        <f>(Data[[#This Row],[Upper Bound]]+Data[[#This Row],[Lower Bound]])/2</f>
        <v>20.44876228856068</v>
      </c>
      <c r="Y2711" s="32">
        <f>LN(Data[[#This Row],[NVActual]]/Data[[#This Row],[MA'[n^2']
30d]])</f>
        <v>-1.3852822948042078</v>
      </c>
      <c r="Z2711" s="32">
        <f>LN(Data[[#This Row],[NVActual]]/Data[[#This Row],[MA'[n*ln(n)']
30d]])</f>
        <v>7.261915381513667</v>
      </c>
      <c r="AA2711" s="32">
        <f>LN(Data[[#This Row],[NVActual]]/Data[[#This Row],[MA'[n^1.5']]])</f>
        <v>4.1405489527895245</v>
      </c>
      <c r="AB2711" s="32">
        <f>LN(Data[[#This Row],[NVActual]]/Data[[#This Row],[Metcalfe
(n^2)]])</f>
        <v>-1.4849501160108074</v>
      </c>
      <c r="AC2711" s="34">
        <f>1+Data[[#This Row],[MA'[NVMetcalfe calc']]]/((Data[[#This Row],[NVM_norm
(scaled)]]-Data[[#This Row],[NV_fund.]])/2)</f>
        <v>-200814724.71015015</v>
      </c>
    </row>
    <row r="2712" spans="1:29" x14ac:dyDescent="0.2">
      <c r="A2712" s="23">
        <v>41464</v>
      </c>
      <c r="B2712" s="24">
        <v>864662197.56250203</v>
      </c>
      <c r="C2712" s="24">
        <f t="shared" si="337"/>
        <v>1072760991.3126557</v>
      </c>
      <c r="D2712" s="25">
        <f>LN(Data[[#This Row],[NVActual]])</f>
        <v>20.577849465573038</v>
      </c>
      <c r="E2712" s="26">
        <v>67007</v>
      </c>
      <c r="F2712" s="40">
        <f>Data[[#This Row],[DAA 
(n)]]^2</f>
        <v>4489938049</v>
      </c>
      <c r="G2712" s="41">
        <f t="shared" si="338"/>
        <v>3891863038.0333333</v>
      </c>
      <c r="H2712" s="28">
        <f>LN(Data[[#This Row],[Metcalfe
(n^2)]])</f>
        <v>22.225104741055276</v>
      </c>
      <c r="I2712" s="42">
        <f t="shared" si="339"/>
        <v>22.059898794352982</v>
      </c>
      <c r="J2712" s="40">
        <f>Data[[#This Row],[DAA 
(n)]]*LN(Data[[#This Row],[DAA 
(n)]])</f>
        <v>744618.7966919454</v>
      </c>
      <c r="K2712" s="40">
        <f t="shared" si="340"/>
        <v>685085.70812800259</v>
      </c>
      <c r="L2712" s="29">
        <f>LN(Data[[#This Row],[MA'[n*ln(n)']
30d]])</f>
        <v>13.437299230772087</v>
      </c>
      <c r="M2712" s="43">
        <f t="shared" si="341"/>
        <v>13.529294504124664</v>
      </c>
      <c r="N2712" s="40">
        <f>Data[[#This Row],[DAA 
(n)]]^1.5</f>
        <v>17345237.930029761</v>
      </c>
      <c r="O2712" s="40">
        <f t="shared" si="342"/>
        <v>15519554.690000685</v>
      </c>
      <c r="P2712" s="43">
        <f>LN(Data[[#This Row],[MA'[n^1.5']]])</f>
        <v>16.55761137965311</v>
      </c>
      <c r="Q2712" s="43">
        <f t="shared" si="343"/>
        <v>16.685235337087892</v>
      </c>
      <c r="R2712" s="30">
        <f>$O$1+$O$2*Data[[#This Row],[MA'[ln(n^2)']]]</f>
        <v>22.059898794352982</v>
      </c>
      <c r="S2712" s="30">
        <f>$Q$1+$Q$2*Data[[#This Row],[MA'[ln(n*ln(n))']]]</f>
        <v>18.843335931805694</v>
      </c>
      <c r="T2712" s="31">
        <f>$O$3*Data[[#This Row],[Metcalfe
(n^2)]]</f>
        <v>2334767785.48</v>
      </c>
      <c r="U2712" s="31">
        <f t="shared" si="336"/>
        <v>2023768779.7773337</v>
      </c>
      <c r="V2712" s="30">
        <f>LN(Data[[#This Row],[MA'[NVA']
30d]]/Data[[#This Row],[MA'[NVMetcalfe calc']]])</f>
        <v>-0.63472581490012281</v>
      </c>
      <c r="W2712" s="30">
        <f>$Q$3+Data[[#This Row],[NVM
(scaled)]]/((Data[[#This Row],[Upper Bound]]-Data[[#This Row],[Lower Bound]])/2)</f>
        <v>0.19533908894448576</v>
      </c>
      <c r="X2712" s="30">
        <f>(Data[[#This Row],[Upper Bound]]+Data[[#This Row],[Lower Bound]])/2</f>
        <v>20.451617363079336</v>
      </c>
      <c r="Y2712" s="29">
        <f>LN(Data[[#This Row],[NVActual]]/Data[[#This Row],[MA'[n^2']
30d]])</f>
        <v>-1.504304344439009</v>
      </c>
      <c r="Z2712" s="29">
        <f>LN(Data[[#This Row],[NVActual]]/Data[[#This Row],[MA'[n*ln(n)']
30d]])</f>
        <v>7.1405502348009513</v>
      </c>
      <c r="AA2712" s="29">
        <f>LN(Data[[#This Row],[NVActual]]/Data[[#This Row],[MA'[n^1.5']]])</f>
        <v>4.0202380859199289</v>
      </c>
      <c r="AB2712" s="29">
        <f>LN(Data[[#This Row],[NVActual]]/Data[[#This Row],[Metcalfe
(n^2)]])</f>
        <v>-1.6472552754822374</v>
      </c>
      <c r="AC2712" s="26">
        <f>1+Data[[#This Row],[MA'[NVMetcalfe calc']]]/((Data[[#This Row],[NVM_norm
(scaled)]]-Data[[#This Row],[NV_fund.]])/2)</f>
        <v>-199816446.26528811</v>
      </c>
    </row>
    <row r="2713" spans="1:29" x14ac:dyDescent="0.2">
      <c r="A2713" s="23">
        <v>41463</v>
      </c>
      <c r="B2713" s="24">
        <v>862229063.43308794</v>
      </c>
      <c r="C2713" s="24">
        <f t="shared" si="337"/>
        <v>1081605879.3332403</v>
      </c>
      <c r="D2713" s="25">
        <f>LN(Data[[#This Row],[NVActual]])</f>
        <v>20.575031528167887</v>
      </c>
      <c r="E2713" s="26">
        <v>63707</v>
      </c>
      <c r="F2713" s="40">
        <f>Data[[#This Row],[DAA 
(n)]]^2</f>
        <v>4058581849</v>
      </c>
      <c r="G2713" s="41">
        <f t="shared" si="338"/>
        <v>3849929186.4000001</v>
      </c>
      <c r="H2713" s="28">
        <f>LN(Data[[#This Row],[Metcalfe
(n^2)]])</f>
        <v>22.124099451265337</v>
      </c>
      <c r="I2713" s="42">
        <f t="shared" si="339"/>
        <v>22.048940069596384</v>
      </c>
      <c r="J2713" s="40">
        <f>Data[[#This Row],[DAA 
(n)]]*LN(Data[[#This Row],[DAA 
(n)]])</f>
        <v>704730.00187088037</v>
      </c>
      <c r="K2713" s="40">
        <f t="shared" si="340"/>
        <v>681011.86656254774</v>
      </c>
      <c r="L2713" s="29">
        <f>LN(Data[[#This Row],[MA'[n*ln(n)']
30d]])</f>
        <v>13.431335010181812</v>
      </c>
      <c r="M2713" s="43">
        <f t="shared" si="341"/>
        <v>13.536176806939391</v>
      </c>
      <c r="N2713" s="40">
        <f>Data[[#This Row],[DAA 
(n)]]^1.5</f>
        <v>16079803.290284453</v>
      </c>
      <c r="O2713" s="40">
        <f t="shared" si="342"/>
        <v>15393209.453098793</v>
      </c>
      <c r="P2713" s="43">
        <f>LN(Data[[#This Row],[MA'[n^1.5']]])</f>
        <v>16.549437025535223</v>
      </c>
      <c r="Q2713" s="43">
        <f t="shared" si="343"/>
        <v>16.694700024386879</v>
      </c>
      <c r="R2713" s="30">
        <f>$O$1+$O$2*Data[[#This Row],[MA'[ln(n^2)']]]</f>
        <v>22.048940069596384</v>
      </c>
      <c r="S2713" s="30">
        <f>$Q$1+$Q$2*Data[[#This Row],[MA'[ln(n*ln(n))']]]</f>
        <v>18.854691731449993</v>
      </c>
      <c r="T2713" s="31">
        <f>$O$3*Data[[#This Row],[Metcalfe
(n^2)]]</f>
        <v>2110462561.48</v>
      </c>
      <c r="U2713" s="31">
        <f t="shared" si="336"/>
        <v>2001963176.9280007</v>
      </c>
      <c r="V2713" s="30">
        <f>LN(Data[[#This Row],[MA'[NVA']
30d]]/Data[[#This Row],[MA'[NVMetcalfe calc']]])</f>
        <v>-0.6156814255151517</v>
      </c>
      <c r="W2713" s="30">
        <f>$Q$3+Data[[#This Row],[NVM
(scaled)]]/((Data[[#This Row],[Upper Bound]]-Data[[#This Row],[Lower Bound]])/2)</f>
        <v>0.20450622472739288</v>
      </c>
      <c r="X2713" s="30">
        <f>(Data[[#This Row],[Upper Bound]]+Data[[#This Row],[Lower Bound]])/2</f>
        <v>20.451815900523187</v>
      </c>
      <c r="Y2713" s="32">
        <f>LN(Data[[#This Row],[NVActual]]/Data[[#This Row],[MA'[n^2']
30d]])</f>
        <v>-1.4962890637662036</v>
      </c>
      <c r="Z2713" s="32">
        <f>LN(Data[[#This Row],[NVActual]]/Data[[#This Row],[MA'[n*ln(n)']
30d]])</f>
        <v>7.1436965179860756</v>
      </c>
      <c r="AA2713" s="32">
        <f>LN(Data[[#This Row],[NVActual]]/Data[[#This Row],[MA'[n^1.5']]])</f>
        <v>4.0255945026326634</v>
      </c>
      <c r="AB2713" s="32">
        <f>LN(Data[[#This Row],[NVActual]]/Data[[#This Row],[Metcalfe
(n^2)]])</f>
        <v>-1.5490679230974507</v>
      </c>
      <c r="AC2713" s="34">
        <f>1+Data[[#This Row],[MA'[NVMetcalfe calc']]]/((Data[[#This Row],[NVM_norm
(scaled)]]-Data[[#This Row],[NV_fund.]])/2)</f>
        <v>-197751029.53036267</v>
      </c>
    </row>
    <row r="2714" spans="1:29" x14ac:dyDescent="0.2">
      <c r="A2714" s="23">
        <v>41462</v>
      </c>
      <c r="B2714" s="24">
        <v>836401668.55419803</v>
      </c>
      <c r="C2714" s="24">
        <f t="shared" si="337"/>
        <v>1093665490.1866956</v>
      </c>
      <c r="D2714" s="25">
        <f>LN(Data[[#This Row],[NVActual]])</f>
        <v>20.544619520440481</v>
      </c>
      <c r="E2714" s="26">
        <v>49774</v>
      </c>
      <c r="F2714" s="40">
        <f>Data[[#This Row],[DAA 
(n)]]^2</f>
        <v>2477451076</v>
      </c>
      <c r="G2714" s="41">
        <f t="shared" si="338"/>
        <v>3825085415.4666667</v>
      </c>
      <c r="H2714" s="28">
        <f>LN(Data[[#This Row],[Metcalfe
(n^2)]])</f>
        <v>21.630496076647503</v>
      </c>
      <c r="I2714" s="42">
        <f t="shared" si="339"/>
        <v>22.042176790155953</v>
      </c>
      <c r="J2714" s="40">
        <f>Data[[#This Row],[DAA 
(n)]]*LN(Data[[#This Row],[DAA 
(n)]])</f>
        <v>538318.15585952636</v>
      </c>
      <c r="K2714" s="40">
        <f t="shared" si="340"/>
        <v>678550.97074482113</v>
      </c>
      <c r="L2714" s="29">
        <f>LN(Data[[#This Row],[MA'[n*ln(n)']
30d]])</f>
        <v>13.427714878124986</v>
      </c>
      <c r="M2714" s="43">
        <f t="shared" si="341"/>
        <v>13.543690579874799</v>
      </c>
      <c r="N2714" s="40">
        <f>Data[[#This Row],[DAA 
(n)]]^1.5</f>
        <v>11104622.904755663</v>
      </c>
      <c r="O2714" s="40">
        <f t="shared" si="342"/>
        <v>15317548.089317001</v>
      </c>
      <c r="P2714" s="43">
        <f>LN(Data[[#This Row],[MA'[n^1.5']]])</f>
        <v>16.544509663078699</v>
      </c>
      <c r="Q2714" s="43">
        <f t="shared" si="343"/>
        <v>16.705013849384898</v>
      </c>
      <c r="R2714" s="30">
        <f>$O$1+$O$2*Data[[#This Row],[MA'[ln(n^2)']]]</f>
        <v>22.042176790155953</v>
      </c>
      <c r="S2714" s="30">
        <f>$Q$1+$Q$2*Data[[#This Row],[MA'[ln(n*ln(n))']]]</f>
        <v>18.867089456793416</v>
      </c>
      <c r="T2714" s="31">
        <f>$O$3*Data[[#This Row],[Metcalfe
(n^2)]]</f>
        <v>1288274559.52</v>
      </c>
      <c r="U2714" s="31">
        <f t="shared" si="336"/>
        <v>1989044416.0426672</v>
      </c>
      <c r="V2714" s="30">
        <f>LN(Data[[#This Row],[MA'[NVA']
30d]]/Data[[#This Row],[MA'[NVMetcalfe calc']]])</f>
        <v>-0.59811944087397861</v>
      </c>
      <c r="W2714" s="30">
        <f>$Q$3+Data[[#This Row],[NVM
(scaled)]]/((Data[[#This Row],[Upper Bound]]-Data[[#This Row],[Lower Bound]])/2)</f>
        <v>0.21324221158317075</v>
      </c>
      <c r="X2714" s="30">
        <f>(Data[[#This Row],[Upper Bound]]+Data[[#This Row],[Lower Bound]])/2</f>
        <v>20.454633123474686</v>
      </c>
      <c r="Y2714" s="29">
        <f>LN(Data[[#This Row],[NVActual]]/Data[[#This Row],[MA'[n^2']
30d]])</f>
        <v>-1.5202271143760582</v>
      </c>
      <c r="Z2714" s="29">
        <f>LN(Data[[#This Row],[NVActual]]/Data[[#This Row],[MA'[n*ln(n)']
30d]])</f>
        <v>7.1169046423154949</v>
      </c>
      <c r="AA2714" s="29">
        <f>LN(Data[[#This Row],[NVActual]]/Data[[#This Row],[MA'[n^1.5']]])</f>
        <v>4.0001098573617817</v>
      </c>
      <c r="AB2714" s="29">
        <f>LN(Data[[#This Row],[NVActual]]/Data[[#This Row],[Metcalfe
(n^2)]])</f>
        <v>-1.0858765562070218</v>
      </c>
      <c r="AC2714" s="26">
        <f>1+Data[[#This Row],[MA'[NVMetcalfe calc']]]/((Data[[#This Row],[NVM_norm
(scaled)]]-Data[[#This Row],[NV_fund.]])/2)</f>
        <v>-196532384.02242783</v>
      </c>
    </row>
    <row r="2715" spans="1:29" x14ac:dyDescent="0.2">
      <c r="A2715" s="23">
        <v>41461</v>
      </c>
      <c r="B2715" s="24">
        <v>774478843.61151695</v>
      </c>
      <c r="C2715" s="24">
        <f t="shared" si="337"/>
        <v>1107352815.3227346</v>
      </c>
      <c r="D2715" s="25">
        <f>LN(Data[[#This Row],[NVActual]])</f>
        <v>20.467700901258972</v>
      </c>
      <c r="E2715" s="26">
        <v>55911</v>
      </c>
      <c r="F2715" s="40">
        <f>Data[[#This Row],[DAA 
(n)]]^2</f>
        <v>3126039921</v>
      </c>
      <c r="G2715" s="41">
        <f t="shared" si="338"/>
        <v>3925678942.9333334</v>
      </c>
      <c r="H2715" s="28">
        <f>LN(Data[[#This Row],[Metcalfe
(n^2)]])</f>
        <v>21.863032839497549</v>
      </c>
      <c r="I2715" s="42">
        <f t="shared" si="339"/>
        <v>22.068731960111084</v>
      </c>
      <c r="J2715" s="40">
        <f>Data[[#This Row],[DAA 
(n)]]*LN(Data[[#This Row],[DAA 
(n)]])</f>
        <v>611192.01454457373</v>
      </c>
      <c r="K2715" s="40">
        <f t="shared" si="340"/>
        <v>688315.77749325533</v>
      </c>
      <c r="L2715" s="29">
        <f>LN(Data[[#This Row],[MA'[n*ln(n)']
30d]])</f>
        <v>13.442002990531492</v>
      </c>
      <c r="M2715" s="43">
        <f t="shared" si="341"/>
        <v>13.551723333395005</v>
      </c>
      <c r="N2715" s="40">
        <f>Data[[#This Row],[DAA 
(n)]]^1.5</f>
        <v>13220439.403553534</v>
      </c>
      <c r="O2715" s="40">
        <f t="shared" si="342"/>
        <v>15620168.838432116</v>
      </c>
      <c r="P2715" s="43">
        <f>LN(Data[[#This Row],[MA'[n^1.5']]])</f>
        <v>16.564073511435968</v>
      </c>
      <c r="Q2715" s="43">
        <f t="shared" si="343"/>
        <v>16.716020034074056</v>
      </c>
      <c r="R2715" s="30">
        <f>$O$1+$O$2*Data[[#This Row],[MA'[ln(n^2)']]]</f>
        <v>22.068731960111084</v>
      </c>
      <c r="S2715" s="30">
        <f>$Q$1+$Q$2*Data[[#This Row],[MA'[ln(n*ln(n))']]]</f>
        <v>18.880343500101755</v>
      </c>
      <c r="T2715" s="31">
        <f>$O$3*Data[[#This Row],[Metcalfe
(n^2)]]</f>
        <v>1625540758.9200001</v>
      </c>
      <c r="U2715" s="31">
        <f t="shared" si="336"/>
        <v>2041353050.3253336</v>
      </c>
      <c r="V2715" s="30">
        <f>LN(Data[[#This Row],[MA'[NVA']
30d]]/Data[[#This Row],[MA'[NVMetcalfe calc']]])</f>
        <v>-0.61164053198288659</v>
      </c>
      <c r="W2715" s="30">
        <f>$Q$3+Data[[#This Row],[NVM
(scaled)]]/((Data[[#This Row],[Upper Bound]]-Data[[#This Row],[Lower Bound]])/2)</f>
        <v>0.20633248918414593</v>
      </c>
      <c r="X2715" s="30">
        <f>(Data[[#This Row],[Upper Bound]]+Data[[#This Row],[Lower Bound]])/2</f>
        <v>20.47453773010642</v>
      </c>
      <c r="Y2715" s="32">
        <f>LN(Data[[#This Row],[NVActual]]/Data[[#This Row],[MA'[n^2']
30d]])</f>
        <v>-1.6231042510539488</v>
      </c>
      <c r="Z2715" s="32">
        <f>LN(Data[[#This Row],[NVActual]]/Data[[#This Row],[MA'[n*ln(n)']
30d]])</f>
        <v>7.0256979107274784</v>
      </c>
      <c r="AA2715" s="32">
        <f>LN(Data[[#This Row],[NVActual]]/Data[[#This Row],[MA'[n^1.5']]])</f>
        <v>3.9036273898230016</v>
      </c>
      <c r="AB2715" s="32">
        <f>LN(Data[[#This Row],[NVActual]]/Data[[#This Row],[Metcalfe
(n^2)]])</f>
        <v>-1.3953319382385785</v>
      </c>
      <c r="AC2715" s="34">
        <f>1+Data[[#This Row],[MA'[NVMetcalfe calc']]]/((Data[[#This Row],[NVM_norm
(scaled)]]-Data[[#This Row],[NV_fund.]])/2)</f>
        <v>-201434021.01234517</v>
      </c>
    </row>
    <row r="2716" spans="1:29" x14ac:dyDescent="0.2">
      <c r="A2716" s="23">
        <v>41460</v>
      </c>
      <c r="B2716" s="24">
        <v>778755851.22564304</v>
      </c>
      <c r="C2716" s="24">
        <f t="shared" si="337"/>
        <v>1126077042.3241763</v>
      </c>
      <c r="D2716" s="25">
        <f>LN(Data[[#This Row],[NVActual]])</f>
        <v>20.473208141650094</v>
      </c>
      <c r="E2716" s="26">
        <v>60477</v>
      </c>
      <c r="F2716" s="40">
        <f>Data[[#This Row],[DAA 
(n)]]^2</f>
        <v>3657467529</v>
      </c>
      <c r="G2716" s="41">
        <f t="shared" si="338"/>
        <v>3999656430.3666668</v>
      </c>
      <c r="H2716" s="28">
        <f>LN(Data[[#This Row],[Metcalfe
(n^2)]])</f>
        <v>22.020036812897068</v>
      </c>
      <c r="I2716" s="42">
        <f t="shared" si="339"/>
        <v>22.086614051524634</v>
      </c>
      <c r="J2716" s="40">
        <f>Data[[#This Row],[DAA 
(n)]]*LN(Data[[#This Row],[DAA 
(n)]])</f>
        <v>665852.88316678803</v>
      </c>
      <c r="K2716" s="40">
        <f t="shared" si="340"/>
        <v>695237.24235817243</v>
      </c>
      <c r="L2716" s="29">
        <f>LN(Data[[#This Row],[MA'[n*ln(n)']
30d]])</f>
        <v>13.452008422209294</v>
      </c>
      <c r="M2716" s="43">
        <f t="shared" si="341"/>
        <v>13.559707027028486</v>
      </c>
      <c r="N2716" s="40">
        <f>Data[[#This Row],[DAA 
(n)]]^1.5</f>
        <v>14872547.31884665</v>
      </c>
      <c r="O2716" s="40">
        <f t="shared" si="342"/>
        <v>15838451.604713675</v>
      </c>
      <c r="P2716" s="43">
        <f>LN(Data[[#This Row],[MA'[n^1.5']]])</f>
        <v>16.577951187344823</v>
      </c>
      <c r="Q2716" s="43">
        <f t="shared" si="343"/>
        <v>16.72699269773231</v>
      </c>
      <c r="R2716" s="30">
        <f>$O$1+$O$2*Data[[#This Row],[MA'[ln(n^2)']]]</f>
        <v>22.086614051524634</v>
      </c>
      <c r="S2716" s="30">
        <f>$Q$1+$Q$2*Data[[#This Row],[MA'[ln(n*ln(n))']]]</f>
        <v>18.893516594596999</v>
      </c>
      <c r="T2716" s="31">
        <f>$O$3*Data[[#This Row],[Metcalfe
(n^2)]]</f>
        <v>1901883115.0800002</v>
      </c>
      <c r="U2716" s="31">
        <f t="shared" si="336"/>
        <v>2079821343.7906671</v>
      </c>
      <c r="V2716" s="30">
        <f>LN(Data[[#This Row],[MA'[NVA']
30d]]/Data[[#This Row],[MA'[NVMetcalfe calc']]])</f>
        <v>-0.61354204899200915</v>
      </c>
      <c r="W2716" s="30">
        <f>$Q$3+Data[[#This Row],[NVM
(scaled)]]/((Data[[#This Row],[Upper Bound]]-Data[[#This Row],[Lower Bound]])/2)</f>
        <v>0.20570728280723827</v>
      </c>
      <c r="X2716" s="30">
        <f>(Data[[#This Row],[Upper Bound]]+Data[[#This Row],[Lower Bound]])/2</f>
        <v>20.490065323060819</v>
      </c>
      <c r="Y2716" s="29">
        <f>LN(Data[[#This Row],[NVActual]]/Data[[#This Row],[MA'[n^2']
30d]])</f>
        <v>-1.6362661603189117</v>
      </c>
      <c r="Z2716" s="29">
        <f>LN(Data[[#This Row],[NVActual]]/Data[[#This Row],[MA'[n*ln(n)']
30d]])</f>
        <v>7.0211997194407978</v>
      </c>
      <c r="AA2716" s="29">
        <f>LN(Data[[#This Row],[NVActual]]/Data[[#This Row],[MA'[n^1.5']]])</f>
        <v>3.8952569543052711</v>
      </c>
      <c r="AB2716" s="29">
        <f>LN(Data[[#This Row],[NVActual]]/Data[[#This Row],[Metcalfe
(n^2)]])</f>
        <v>-1.5468286712469739</v>
      </c>
      <c r="AC2716" s="26">
        <f>1+Data[[#This Row],[MA'[NVMetcalfe calc']]]/((Data[[#This Row],[NVM_norm
(scaled)]]-Data[[#This Row],[NV_fund.]])/2)</f>
        <v>-205066517.7099672</v>
      </c>
    </row>
    <row r="2717" spans="1:29" x14ac:dyDescent="0.2">
      <c r="A2717" s="23">
        <v>41459</v>
      </c>
      <c r="B2717" s="24">
        <v>908604732.72840297</v>
      </c>
      <c r="C2717" s="24">
        <f t="shared" si="337"/>
        <v>1145698278.7245989</v>
      </c>
      <c r="D2717" s="25">
        <f>LN(Data[[#This Row],[NVActual]])</f>
        <v>20.627420720090015</v>
      </c>
      <c r="E2717" s="26">
        <v>60723</v>
      </c>
      <c r="F2717" s="40">
        <f>Data[[#This Row],[DAA 
(n)]]^2</f>
        <v>3687282729</v>
      </c>
      <c r="G2717" s="41">
        <f t="shared" si="338"/>
        <v>4083416166.0999999</v>
      </c>
      <c r="H2717" s="28">
        <f>LN(Data[[#This Row],[Metcalfe
(n^2)]])</f>
        <v>22.028155635927291</v>
      </c>
      <c r="I2717" s="42">
        <f t="shared" si="339"/>
        <v>22.1040463827179</v>
      </c>
      <c r="J2717" s="40">
        <f>Data[[#This Row],[DAA 
(n)]]*LN(Data[[#This Row],[DAA 
(n)]])</f>
        <v>668807.8473402065</v>
      </c>
      <c r="K2717" s="40">
        <f t="shared" si="340"/>
        <v>702555.07497122523</v>
      </c>
      <c r="L2717" s="29">
        <f>LN(Data[[#This Row],[MA'[n*ln(n)']
30d]])</f>
        <v>13.462479075652585</v>
      </c>
      <c r="M2717" s="43">
        <f t="shared" si="341"/>
        <v>13.567952963067361</v>
      </c>
      <c r="N2717" s="40">
        <f>Data[[#This Row],[DAA 
(n)]]^1.5</f>
        <v>14963384.281407317</v>
      </c>
      <c r="O2717" s="40">
        <f t="shared" si="342"/>
        <v>16076548.37832739</v>
      </c>
      <c r="P2717" s="43">
        <f>LN(Data[[#This Row],[MA'[n^1.5']]])</f>
        <v>16.592872145584732</v>
      </c>
      <c r="Q2717" s="43">
        <f t="shared" si="343"/>
        <v>16.738377178630735</v>
      </c>
      <c r="R2717" s="30">
        <f>$O$1+$O$2*Data[[#This Row],[MA'[ln(n^2)']]]</f>
        <v>22.1040463827179</v>
      </c>
      <c r="S2717" s="30">
        <f>$Q$1+$Q$2*Data[[#This Row],[MA'[ln(n*ln(n))']]]</f>
        <v>18.907122389061144</v>
      </c>
      <c r="T2717" s="31">
        <f>$O$3*Data[[#This Row],[Metcalfe
(n^2)]]</f>
        <v>1917387019.0800002</v>
      </c>
      <c r="U2717" s="31">
        <f t="shared" si="336"/>
        <v>2123376406.3720002</v>
      </c>
      <c r="V2717" s="30">
        <f>LN(Data[[#This Row],[MA'[NVA']
30d]]/Data[[#This Row],[MA'[NVMetcalfe calc']]])</f>
        <v>-0.61699316474821719</v>
      </c>
      <c r="W2717" s="30">
        <f>$Q$3+Data[[#This Row],[NVM
(scaled)]]/((Data[[#This Row],[Upper Bound]]-Data[[#This Row],[Lower Bound]])/2)</f>
        <v>0.20400823668474005</v>
      </c>
      <c r="X2717" s="30">
        <f>(Data[[#This Row],[Upper Bound]]+Data[[#This Row],[Lower Bound]])/2</f>
        <v>20.50558438588952</v>
      </c>
      <c r="Y2717" s="32">
        <f>LN(Data[[#This Row],[NVActual]]/Data[[#This Row],[MA'[n^2']
30d]])</f>
        <v>-1.5027790505487841</v>
      </c>
      <c r="Z2717" s="32">
        <f>LN(Data[[#This Row],[NVActual]]/Data[[#This Row],[MA'[n*ln(n)']
30d]])</f>
        <v>7.1649416444374285</v>
      </c>
      <c r="AA2717" s="32">
        <f>LN(Data[[#This Row],[NVActual]]/Data[[#This Row],[MA'[n^1.5']]])</f>
        <v>4.0345485745052843</v>
      </c>
      <c r="AB2717" s="32">
        <f>LN(Data[[#This Row],[NVActual]]/Data[[#This Row],[Metcalfe
(n^2)]])</f>
        <v>-1.4007349158372755</v>
      </c>
      <c r="AC2717" s="34">
        <f>1+Data[[#This Row],[MA'[NVMetcalfe calc']]]/((Data[[#This Row],[NVM_norm
(scaled)]]-Data[[#This Row],[NV_fund.]])/2)</f>
        <v>-209183403.35899344</v>
      </c>
    </row>
    <row r="2718" spans="1:29" x14ac:dyDescent="0.2">
      <c r="A2718" s="23">
        <v>41458</v>
      </c>
      <c r="B2718" s="24">
        <v>885591852.758147</v>
      </c>
      <c r="C2718" s="24">
        <f t="shared" si="337"/>
        <v>1160651531.8108838</v>
      </c>
      <c r="D2718" s="25">
        <f>LN(Data[[#This Row],[NVActual]])</f>
        <v>20.60176673963046</v>
      </c>
      <c r="E2718" s="26">
        <v>65913</v>
      </c>
      <c r="F2718" s="40">
        <f>Data[[#This Row],[DAA 
(n)]]^2</f>
        <v>4344523569</v>
      </c>
      <c r="G2718" s="41">
        <f t="shared" si="338"/>
        <v>4168134739.4333334</v>
      </c>
      <c r="H2718" s="28">
        <f>LN(Data[[#This Row],[Metcalfe
(n^2)]])</f>
        <v>22.192181939248961</v>
      </c>
      <c r="I2718" s="42">
        <f t="shared" si="339"/>
        <v>22.121523059693121</v>
      </c>
      <c r="J2718" s="40">
        <f>Data[[#This Row],[DAA 
(n)]]*LN(Data[[#This Row],[DAA 
(n)]])</f>
        <v>731376.64408085833</v>
      </c>
      <c r="K2718" s="40">
        <f t="shared" si="340"/>
        <v>709926.60473591427</v>
      </c>
      <c r="L2718" s="29">
        <f>LN(Data[[#This Row],[MA'[n*ln(n)']
30d]])</f>
        <v>13.47291687006269</v>
      </c>
      <c r="M2718" s="43">
        <f t="shared" si="341"/>
        <v>13.575938271919069</v>
      </c>
      <c r="N2718" s="40">
        <f>Data[[#This Row],[DAA 
(n)]]^1.5</f>
        <v>16922191.997595835</v>
      </c>
      <c r="O2718" s="40">
        <f t="shared" si="342"/>
        <v>16316836.433187174</v>
      </c>
      <c r="P2718" s="43">
        <f>LN(Data[[#This Row],[MA'[n^1.5']]])</f>
        <v>16.607708042703983</v>
      </c>
      <c r="Q2718" s="43">
        <f t="shared" si="343"/>
        <v>16.74938704791079</v>
      </c>
      <c r="R2718" s="30">
        <f>$O$1+$O$2*Data[[#This Row],[MA'[ln(n^2)']]]</f>
        <v>22.121523059693121</v>
      </c>
      <c r="S2718" s="30">
        <f>$Q$1+$Q$2*Data[[#This Row],[MA'[ln(n*ln(n))']]]</f>
        <v>18.920298148666461</v>
      </c>
      <c r="T2718" s="31">
        <f>$O$3*Data[[#This Row],[Metcalfe
(n^2)]]</f>
        <v>2259152255.8800001</v>
      </c>
      <c r="U2718" s="31">
        <f t="shared" si="336"/>
        <v>2167430064.5053334</v>
      </c>
      <c r="V2718" s="30">
        <f>LN(Data[[#This Row],[MA'[NVA']
30d]]/Data[[#This Row],[MA'[NVMetcalfe calc']]])</f>
        <v>-0.62456065084367773</v>
      </c>
      <c r="W2718" s="30">
        <f>$Q$3+Data[[#This Row],[NVM
(scaled)]]/((Data[[#This Row],[Upper Bound]]-Data[[#This Row],[Lower Bound]])/2)</f>
        <v>0.19979895621056137</v>
      </c>
      <c r="X2718" s="30">
        <f>(Data[[#This Row],[Upper Bound]]+Data[[#This Row],[Lower Bound]])/2</f>
        <v>20.52091060417979</v>
      </c>
      <c r="Y2718" s="29">
        <f>LN(Data[[#This Row],[NVActual]]/Data[[#This Row],[MA'[n^2']
30d]])</f>
        <v>-1.5489677283638275</v>
      </c>
      <c r="Z2718" s="29">
        <f>LN(Data[[#This Row],[NVActual]]/Data[[#This Row],[MA'[n*ln(n)']
30d]])</f>
        <v>7.1288498695677713</v>
      </c>
      <c r="AA2718" s="29">
        <f>LN(Data[[#This Row],[NVActual]]/Data[[#This Row],[MA'[n^1.5']]])</f>
        <v>3.9940586969264795</v>
      </c>
      <c r="AB2718" s="29">
        <f>LN(Data[[#This Row],[NVActual]]/Data[[#This Row],[Metcalfe
(n^2)]])</f>
        <v>-1.5904151996184985</v>
      </c>
      <c r="AC2718" s="26">
        <f>1+Data[[#This Row],[MA'[NVMetcalfe calc']]]/((Data[[#This Row],[NVM_norm
(scaled)]]-Data[[#This Row],[NV_fund.]])/2)</f>
        <v>-213318059.74909621</v>
      </c>
    </row>
    <row r="2719" spans="1:29" x14ac:dyDescent="0.2">
      <c r="A2719" s="23">
        <v>41457</v>
      </c>
      <c r="B2719" s="24">
        <v>1016595653.30226</v>
      </c>
      <c r="C2719" s="24">
        <f t="shared" si="337"/>
        <v>1177039374.4861979</v>
      </c>
      <c r="D2719" s="25">
        <f>LN(Data[[#This Row],[NVActual]])</f>
        <v>20.739725287247161</v>
      </c>
      <c r="E2719" s="26">
        <v>64222</v>
      </c>
      <c r="F2719" s="40">
        <f>Data[[#This Row],[DAA 
(n)]]^2</f>
        <v>4124465284</v>
      </c>
      <c r="G2719" s="41">
        <f t="shared" si="338"/>
        <v>4236389367.1666665</v>
      </c>
      <c r="H2719" s="28">
        <f>LN(Data[[#This Row],[Metcalfe
(n^2)]])</f>
        <v>22.140202220209392</v>
      </c>
      <c r="I2719" s="42">
        <f t="shared" si="339"/>
        <v>22.134394943451575</v>
      </c>
      <c r="J2719" s="40">
        <f>Data[[#This Row],[DAA 
(n)]]*LN(Data[[#This Row],[DAA 
(n)]])</f>
        <v>710944.03349314386</v>
      </c>
      <c r="K2719" s="40">
        <f t="shared" si="340"/>
        <v>715633.39555948647</v>
      </c>
      <c r="L2719" s="29">
        <f>LN(Data[[#This Row],[MA'[n*ln(n)']
30d]])</f>
        <v>13.480923297442107</v>
      </c>
      <c r="M2719" s="43">
        <f t="shared" si="341"/>
        <v>13.583470798193872</v>
      </c>
      <c r="N2719" s="40">
        <f>Data[[#This Row],[DAA 
(n)]]^1.5</f>
        <v>16275177.70929241</v>
      </c>
      <c r="O2719" s="40">
        <f t="shared" si="342"/>
        <v>16506317.741341777</v>
      </c>
      <c r="P2719" s="43">
        <f>LN(Data[[#This Row],[MA'[n^1.5']]])</f>
        <v>16.619253759000486</v>
      </c>
      <c r="Q2719" s="43">
        <f t="shared" si="343"/>
        <v>16.759761322324866</v>
      </c>
      <c r="R2719" s="30">
        <f>$O$1+$O$2*Data[[#This Row],[MA'[ln(n^2)']]]</f>
        <v>22.134394943451575</v>
      </c>
      <c r="S2719" s="30">
        <f>$Q$1+$Q$2*Data[[#This Row],[MA'[ln(n*ln(n))']]]</f>
        <v>18.932726817019887</v>
      </c>
      <c r="T2719" s="31">
        <f>$O$3*Data[[#This Row],[Metcalfe
(n^2)]]</f>
        <v>2144721947.6800001</v>
      </c>
      <c r="U2719" s="31">
        <f t="shared" si="336"/>
        <v>2202922470.9266667</v>
      </c>
      <c r="V2719" s="30">
        <f>LN(Data[[#This Row],[MA'[NVA']
30d]]/Data[[#This Row],[MA'[NVMetcalfe calc']]])</f>
        <v>-0.62678259372493361</v>
      </c>
      <c r="W2719" s="30">
        <f>$Q$3+Data[[#This Row],[NVM
(scaled)]]/((Data[[#This Row],[Upper Bound]]-Data[[#This Row],[Lower Bound]])/2)</f>
        <v>0.19846498201954915</v>
      </c>
      <c r="X2719" s="30">
        <f>(Data[[#This Row],[Upper Bound]]+Data[[#This Row],[Lower Bound]])/2</f>
        <v>20.533560880235733</v>
      </c>
      <c r="Y2719" s="32">
        <f>LN(Data[[#This Row],[NVActual]]/Data[[#This Row],[MA'[n^2']
30d]])</f>
        <v>-1.4272518918087418</v>
      </c>
      <c r="Z2719" s="32">
        <f>LN(Data[[#This Row],[NVActual]]/Data[[#This Row],[MA'[n*ln(n)']
30d]])</f>
        <v>7.258801989805054</v>
      </c>
      <c r="AA2719" s="32">
        <f>LN(Data[[#This Row],[NVActual]]/Data[[#This Row],[MA'[n^1.5']]])</f>
        <v>4.1204715282466751</v>
      </c>
      <c r="AB2719" s="32">
        <f>LN(Data[[#This Row],[NVActual]]/Data[[#This Row],[Metcalfe
(n^2)]])</f>
        <v>-1.400476932962232</v>
      </c>
      <c r="AC2719" s="34">
        <f>1+Data[[#This Row],[MA'[NVMetcalfe calc']]]/((Data[[#This Row],[NVM_norm
(scaled)]]-Data[[#This Row],[NV_fund.]])/2)</f>
        <v>-216662116.74490911</v>
      </c>
    </row>
    <row r="2720" spans="1:29" x14ac:dyDescent="0.2">
      <c r="A2720" s="23">
        <v>41456</v>
      </c>
      <c r="B2720" s="24">
        <v>960232231.90980899</v>
      </c>
      <c r="C2720" s="24">
        <f t="shared" si="337"/>
        <v>1188886871.8246582</v>
      </c>
      <c r="D2720" s="25">
        <f>LN(Data[[#This Row],[NVActual]])</f>
        <v>20.682685721410461</v>
      </c>
      <c r="E2720" s="26">
        <v>68318</v>
      </c>
      <c r="F2720" s="40">
        <f>Data[[#This Row],[DAA 
(n)]]^2</f>
        <v>4667349124</v>
      </c>
      <c r="G2720" s="41">
        <f t="shared" si="338"/>
        <v>4247506051.8333335</v>
      </c>
      <c r="H2720" s="28">
        <f>LN(Data[[#This Row],[Metcalfe
(n^2)]])</f>
        <v>22.263857108058552</v>
      </c>
      <c r="I2720" s="42">
        <f t="shared" si="339"/>
        <v>22.136986816300016</v>
      </c>
      <c r="J2720" s="40">
        <f>Data[[#This Row],[DAA 
(n)]]*LN(Data[[#This Row],[DAA 
(n)]])</f>
        <v>760511.09495417203</v>
      </c>
      <c r="K2720" s="40">
        <f t="shared" si="340"/>
        <v>716659.40522353642</v>
      </c>
      <c r="L2720" s="29">
        <f>LN(Data[[#This Row],[MA'[n*ln(n)']
30d]])</f>
        <v>13.482355979138177</v>
      </c>
      <c r="M2720" s="43">
        <f t="shared" si="341"/>
        <v>13.590589419915801</v>
      </c>
      <c r="N2720" s="40">
        <f>Data[[#This Row],[DAA 
(n)]]^1.5</f>
        <v>17856762.233211081</v>
      </c>
      <c r="O2720" s="40">
        <f t="shared" si="342"/>
        <v>16538895.832949063</v>
      </c>
      <c r="P2720" s="43">
        <f>LN(Data[[#This Row],[MA'[n^1.5']]])</f>
        <v>16.621225487952309</v>
      </c>
      <c r="Q2720" s="43">
        <f t="shared" si="343"/>
        <v>16.769553071051597</v>
      </c>
      <c r="R2720" s="30">
        <f>$O$1+$O$2*Data[[#This Row],[MA'[ln(n^2)']]]</f>
        <v>22.136986816300016</v>
      </c>
      <c r="S2720" s="30">
        <f>$Q$1+$Q$2*Data[[#This Row],[MA'[ln(n*ln(n))']]]</f>
        <v>18.944472542861071</v>
      </c>
      <c r="T2720" s="31">
        <f>$O$3*Data[[#This Row],[Metcalfe
(n^2)]]</f>
        <v>2427021544.48</v>
      </c>
      <c r="U2720" s="31">
        <f t="shared" si="336"/>
        <v>2208703146.9533334</v>
      </c>
      <c r="V2720" s="30">
        <f>LN(Data[[#This Row],[MA'[NVA']
30d]]/Data[[#This Row],[MA'[NVMetcalfe calc']]])</f>
        <v>-0.61938806442105243</v>
      </c>
      <c r="W2720" s="30">
        <f>$Q$3+Data[[#This Row],[NVM
(scaled)]]/((Data[[#This Row],[Upper Bound]]-Data[[#This Row],[Lower Bound]])/2)</f>
        <v>0.20197475633908213</v>
      </c>
      <c r="X2720" s="30">
        <f>(Data[[#This Row],[Upper Bound]]+Data[[#This Row],[Lower Bound]])/2</f>
        <v>20.540729679580544</v>
      </c>
      <c r="Y2720" s="29">
        <f>LN(Data[[#This Row],[NVActual]]/Data[[#This Row],[MA'[n^2']
30d]])</f>
        <v>-1.4869121148977873</v>
      </c>
      <c r="Z2720" s="29">
        <f>LN(Data[[#This Row],[NVActual]]/Data[[#This Row],[MA'[n*ln(n)']
30d]])</f>
        <v>7.2003297422722845</v>
      </c>
      <c r="AA2720" s="29">
        <f>LN(Data[[#This Row],[NVActual]]/Data[[#This Row],[MA'[n^1.5']]])</f>
        <v>4.0614602334581518</v>
      </c>
      <c r="AB2720" s="29">
        <f>LN(Data[[#This Row],[NVActual]]/Data[[#This Row],[Metcalfe
(n^2)]])</f>
        <v>-1.581171386648091</v>
      </c>
      <c r="AC2720" s="26">
        <f>1+Data[[#This Row],[MA'[NVMetcalfe calc']]]/((Data[[#This Row],[NVM_norm
(scaled)]]-Data[[#This Row],[NV_fund.]])/2)</f>
        <v>-217191577.86399513</v>
      </c>
    </row>
    <row r="2721" spans="1:29" x14ac:dyDescent="0.2">
      <c r="A2721" s="23">
        <v>41455</v>
      </c>
      <c r="B2721" s="24">
        <v>1098071991.5529101</v>
      </c>
      <c r="C2721" s="24">
        <f t="shared" si="337"/>
        <v>1205133239.3061407</v>
      </c>
      <c r="D2721" s="25">
        <f>LN(Data[[#This Row],[NVActual]])</f>
        <v>20.816821743961722</v>
      </c>
      <c r="E2721" s="26">
        <v>49735</v>
      </c>
      <c r="F2721" s="40">
        <f>Data[[#This Row],[DAA 
(n)]]^2</f>
        <v>2473570225</v>
      </c>
      <c r="G2721" s="41">
        <f t="shared" si="338"/>
        <v>4239624388.5333333</v>
      </c>
      <c r="H2721" s="28">
        <f>LN(Data[[#This Row],[Metcalfe
(n^2)]])</f>
        <v>21.628928379173029</v>
      </c>
      <c r="I2721" s="42">
        <f t="shared" si="339"/>
        <v>22.135253858889133</v>
      </c>
      <c r="J2721" s="40">
        <f>Data[[#This Row],[DAA 
(n)]]*LN(Data[[#This Row],[DAA 
(n)]])</f>
        <v>537857.37646908534</v>
      </c>
      <c r="K2721" s="40">
        <f t="shared" si="340"/>
        <v>715951.25237666827</v>
      </c>
      <c r="L2721" s="29">
        <f>LN(Data[[#This Row],[MA'[n*ln(n)']
30d]])</f>
        <v>13.481367360352202</v>
      </c>
      <c r="M2721" s="43">
        <f t="shared" si="341"/>
        <v>13.597896027702976</v>
      </c>
      <c r="N2721" s="40">
        <f>Data[[#This Row],[DAA 
(n)]]^1.5</f>
        <v>11091574.060536893</v>
      </c>
      <c r="O2721" s="40">
        <f t="shared" si="342"/>
        <v>16516133.725223811</v>
      </c>
      <c r="P2721" s="43">
        <f>LN(Data[[#This Row],[MA'[n^1.5']]])</f>
        <v>16.619848262663005</v>
      </c>
      <c r="Q2721" s="43">
        <f t="shared" si="343"/>
        <v>16.779594683672251</v>
      </c>
      <c r="R2721" s="30">
        <f>$O$1+$O$2*Data[[#This Row],[MA'[ln(n^2)']]]</f>
        <v>22.135253858889133</v>
      </c>
      <c r="S2721" s="30">
        <f>$Q$1+$Q$2*Data[[#This Row],[MA'[ln(n*ln(n))']]]</f>
        <v>18.95652844570991</v>
      </c>
      <c r="T2721" s="31">
        <f>$O$3*Data[[#This Row],[Metcalfe
(n^2)]]</f>
        <v>1286256517</v>
      </c>
      <c r="U2721" s="31">
        <f t="shared" si="336"/>
        <v>2204604682.037333</v>
      </c>
      <c r="V2721" s="30">
        <f>LN(Data[[#This Row],[MA'[NVA']
30d]]/Data[[#This Row],[MA'[NVMetcalfe calc']]])</f>
        <v>-0.60395807743475327</v>
      </c>
      <c r="W2721" s="30">
        <f>$Q$3+Data[[#This Row],[NVM
(scaled)]]/((Data[[#This Row],[Upper Bound]]-Data[[#This Row],[Lower Bound]])/2)</f>
        <v>0.20999984337703403</v>
      </c>
      <c r="X2721" s="30">
        <f>(Data[[#This Row],[Upper Bound]]+Data[[#This Row],[Lower Bound]])/2</f>
        <v>20.545891152299522</v>
      </c>
      <c r="Y2721" s="32">
        <f>LN(Data[[#This Row],[NVActual]]/Data[[#This Row],[MA'[n^2']
30d]])</f>
        <v>-1.3509187706943804</v>
      </c>
      <c r="Z2721" s="32">
        <f>LN(Data[[#This Row],[NVActual]]/Data[[#This Row],[MA'[n*ln(n)']
30d]])</f>
        <v>7.3354543836095187</v>
      </c>
      <c r="AA2721" s="32">
        <f>LN(Data[[#This Row],[NVActual]]/Data[[#This Row],[MA'[n^1.5']]])</f>
        <v>4.1969734812987145</v>
      </c>
      <c r="AB2721" s="32">
        <f>LN(Data[[#This Row],[NVActual]]/Data[[#This Row],[Metcalfe
(n^2)]])</f>
        <v>-0.81210663521130833</v>
      </c>
      <c r="AC2721" s="34">
        <f>1+Data[[#This Row],[MA'[NVMetcalfe calc']]]/((Data[[#This Row],[NVM_norm
(scaled)]]-Data[[#This Row],[NV_fund.]])/2)</f>
        <v>-216819084.87601963</v>
      </c>
    </row>
    <row r="2722" spans="1:29" x14ac:dyDescent="0.2">
      <c r="A2722" s="23">
        <v>41454</v>
      </c>
      <c r="B2722" s="24">
        <v>1059690239.19366</v>
      </c>
      <c r="C2722" s="24">
        <f t="shared" si="337"/>
        <v>1216762881.7883704</v>
      </c>
      <c r="D2722" s="25">
        <f>LN(Data[[#This Row],[NVActual]])</f>
        <v>20.781242475187913</v>
      </c>
      <c r="E2722" s="26">
        <v>60173</v>
      </c>
      <c r="F2722" s="40">
        <f>Data[[#This Row],[DAA 
(n)]]^2</f>
        <v>3620789929</v>
      </c>
      <c r="G2722" s="41">
        <f t="shared" si="338"/>
        <v>4349487576</v>
      </c>
      <c r="H2722" s="28">
        <f>LN(Data[[#This Row],[Metcalfe
(n^2)]])</f>
        <v>22.009958051410159</v>
      </c>
      <c r="I2722" s="42">
        <f t="shared" si="339"/>
        <v>22.163484424228397</v>
      </c>
      <c r="J2722" s="40">
        <f>Data[[#This Row],[DAA 
(n)]]*LN(Data[[#This Row],[DAA 
(n)]])</f>
        <v>662202.60291375173</v>
      </c>
      <c r="K2722" s="40">
        <f t="shared" si="340"/>
        <v>726475.96956838341</v>
      </c>
      <c r="L2722" s="29">
        <f>LN(Data[[#This Row],[MA'[n*ln(n)']
30d]])</f>
        <v>13.495960684457646</v>
      </c>
      <c r="M2722" s="43">
        <f t="shared" si="341"/>
        <v>13.605474359773366</v>
      </c>
      <c r="N2722" s="40">
        <f>Data[[#This Row],[DAA 
(n)]]^1.5</f>
        <v>14760548.512765903</v>
      </c>
      <c r="O2722" s="40">
        <f t="shared" si="342"/>
        <v>16844213.763061237</v>
      </c>
      <c r="P2722" s="43">
        <f>LN(Data[[#This Row],[MA'[n^1.5']]])</f>
        <v>16.63951775893748</v>
      </c>
      <c r="Q2722" s="43">
        <f t="shared" si="343"/>
        <v>16.790000991189874</v>
      </c>
      <c r="R2722" s="30">
        <f>$O$1+$O$2*Data[[#This Row],[MA'[ln(n^2)']]]</f>
        <v>22.163484424228397</v>
      </c>
      <c r="S2722" s="30">
        <f>$Q$1+$Q$2*Data[[#This Row],[MA'[ln(n*ln(n))']]]</f>
        <v>18.969032693626051</v>
      </c>
      <c r="T2722" s="31">
        <f>$O$3*Data[[#This Row],[Metcalfe
(n^2)]]</f>
        <v>1882810763.0800002</v>
      </c>
      <c r="U2722" s="31">
        <f t="shared" si="336"/>
        <v>2261733539.52</v>
      </c>
      <c r="V2722" s="30">
        <f>LN(Data[[#This Row],[MA'[NVA']
30d]]/Data[[#This Row],[MA'[NVMetcalfe calc']]])</f>
        <v>-0.61993761541292913</v>
      </c>
      <c r="W2722" s="30">
        <f>$Q$3+Data[[#This Row],[NVM
(scaled)]]/((Data[[#This Row],[Upper Bound]]-Data[[#This Row],[Lower Bound]])/2)</f>
        <v>0.20186603042141832</v>
      </c>
      <c r="X2722" s="30">
        <f>(Data[[#This Row],[Upper Bound]]+Data[[#This Row],[Lower Bound]])/2</f>
        <v>20.566258558927224</v>
      </c>
      <c r="Y2722" s="29">
        <f>LN(Data[[#This Row],[NVActual]]/Data[[#This Row],[MA'[n^2']
30d]])</f>
        <v>-1.4120814012995986</v>
      </c>
      <c r="Z2722" s="29">
        <f>LN(Data[[#This Row],[NVActual]]/Data[[#This Row],[MA'[n*ln(n)']
30d]])</f>
        <v>7.2852817907302665</v>
      </c>
      <c r="AA2722" s="29">
        <f>LN(Data[[#This Row],[NVActual]]/Data[[#This Row],[MA'[n^1.5']]])</f>
        <v>4.1417247162504331</v>
      </c>
      <c r="AB2722" s="29">
        <f>LN(Data[[#This Row],[NVActual]]/Data[[#This Row],[Metcalfe
(n^2)]])</f>
        <v>-1.2287155762222473</v>
      </c>
      <c r="AC2722" s="26">
        <f>1+Data[[#This Row],[MA'[NVMetcalfe calc']]]/((Data[[#This Row],[NVM_norm
(scaled)]]-Data[[#This Row],[NV_fund.]])/2)</f>
        <v>-222126294.82287371</v>
      </c>
    </row>
    <row r="2723" spans="1:29" x14ac:dyDescent="0.2">
      <c r="A2723" s="23">
        <v>41453</v>
      </c>
      <c r="B2723" s="24">
        <v>1051220815.11577</v>
      </c>
      <c r="C2723" s="24">
        <f t="shared" si="337"/>
        <v>1229295617.3919609</v>
      </c>
      <c r="D2723" s="25">
        <f>LN(Data[[#This Row],[NVActual]])</f>
        <v>20.773218006788312</v>
      </c>
      <c r="E2723" s="26">
        <v>69884</v>
      </c>
      <c r="F2723" s="40">
        <f>Data[[#This Row],[DAA 
(n)]]^2</f>
        <v>4883773456</v>
      </c>
      <c r="G2723" s="41">
        <f t="shared" si="338"/>
        <v>4428538181.6999998</v>
      </c>
      <c r="H2723" s="28">
        <f>LN(Data[[#This Row],[Metcalfe
(n^2)]])</f>
        <v>22.309184007188669</v>
      </c>
      <c r="I2723" s="42">
        <f t="shared" si="339"/>
        <v>22.180277239194645</v>
      </c>
      <c r="J2723" s="40">
        <f>Data[[#This Row],[DAA 
(n)]]*LN(Data[[#This Row],[DAA 
(n)]])</f>
        <v>779527.50757918647</v>
      </c>
      <c r="K2723" s="40">
        <f t="shared" si="340"/>
        <v>733449.02958718792</v>
      </c>
      <c r="L2723" s="29">
        <f>LN(Data[[#This Row],[MA'[n*ln(n)']
30d]])</f>
        <v>13.505513384835325</v>
      </c>
      <c r="M2723" s="43">
        <f t="shared" si="341"/>
        <v>13.612683118936056</v>
      </c>
      <c r="N2723" s="40">
        <f>Data[[#This Row],[DAA 
(n)]]^1.5</f>
        <v>18474242.181997743</v>
      </c>
      <c r="O2723" s="40">
        <f t="shared" si="342"/>
        <v>17070112.659624111</v>
      </c>
      <c r="P2723" s="43">
        <f>LN(Data[[#This Row],[MA'[n^1.5']]])</f>
        <v>16.652839694609661</v>
      </c>
      <c r="Q2723" s="43">
        <f t="shared" si="343"/>
        <v>16.799912042116631</v>
      </c>
      <c r="R2723" s="30">
        <f>$O$1+$O$2*Data[[#This Row],[MA'[ln(n^2)']]]</f>
        <v>22.180277239194645</v>
      </c>
      <c r="S2723" s="30">
        <f>$Q$1+$Q$2*Data[[#This Row],[MA'[ln(n*ln(n))']]]</f>
        <v>18.98092714624449</v>
      </c>
      <c r="T2723" s="31">
        <f>$O$3*Data[[#This Row],[Metcalfe
(n^2)]]</f>
        <v>2539562197.1199999</v>
      </c>
      <c r="U2723" s="31">
        <f t="shared" si="336"/>
        <v>2302839854.4839997</v>
      </c>
      <c r="V2723" s="30">
        <f>LN(Data[[#This Row],[MA'[NVA']
30d]]/Data[[#This Row],[MA'[NVMetcalfe calc']]])</f>
        <v>-0.62770174407702028</v>
      </c>
      <c r="W2723" s="30">
        <f>$Q$3+Data[[#This Row],[NVM
(scaled)]]/((Data[[#This Row],[Upper Bound]]-Data[[#This Row],[Lower Bound]])/2)</f>
        <v>0.19760671646396172</v>
      </c>
      <c r="X2723" s="30">
        <f>(Data[[#This Row],[Upper Bound]]+Data[[#This Row],[Lower Bound]])/2</f>
        <v>20.580602192719567</v>
      </c>
      <c r="Y2723" s="32">
        <f>LN(Data[[#This Row],[NVActual]]/Data[[#This Row],[MA'[n^2']
30d]])</f>
        <v>-1.4381173782016865</v>
      </c>
      <c r="Z2723" s="32">
        <f>LN(Data[[#This Row],[NVActual]]/Data[[#This Row],[MA'[n*ln(n)']
30d]])</f>
        <v>7.2677046219529879</v>
      </c>
      <c r="AA2723" s="32">
        <f>LN(Data[[#This Row],[NVActual]]/Data[[#This Row],[MA'[n^1.5']]])</f>
        <v>4.1203783121786532</v>
      </c>
      <c r="AB2723" s="32">
        <f>LN(Data[[#This Row],[NVActual]]/Data[[#This Row],[Metcalfe
(n^2)]])</f>
        <v>-1.5359660004003577</v>
      </c>
      <c r="AC2723" s="34">
        <f>1+Data[[#This Row],[MA'[NVMetcalfe calc']]]/((Data[[#This Row],[NVM_norm
(scaled)]]-Data[[#This Row],[NV_fund.]])/2)</f>
        <v>-225956959.75845236</v>
      </c>
    </row>
    <row r="2724" spans="1:29" x14ac:dyDescent="0.2">
      <c r="A2724" s="23">
        <v>41452</v>
      </c>
      <c r="B2724" s="24">
        <v>1140302064.2192099</v>
      </c>
      <c r="C2724" s="24">
        <f t="shared" si="337"/>
        <v>1243076778.9595993</v>
      </c>
      <c r="D2724" s="25">
        <f>LN(Data[[#This Row],[NVActual]])</f>
        <v>20.854559032868174</v>
      </c>
      <c r="E2724" s="26">
        <v>59748</v>
      </c>
      <c r="F2724" s="40">
        <f>Data[[#This Row],[DAA 
(n)]]^2</f>
        <v>3569823504</v>
      </c>
      <c r="G2724" s="41">
        <f t="shared" si="338"/>
        <v>4477439561.9666662</v>
      </c>
      <c r="H2724" s="28">
        <f>LN(Data[[#This Row],[Metcalfe
(n^2)]])</f>
        <v>21.995781992860366</v>
      </c>
      <c r="I2724" s="42">
        <f t="shared" si="339"/>
        <v>22.189032737843601</v>
      </c>
      <c r="J2724" s="40">
        <f>Data[[#This Row],[DAA 
(n)]]*LN(Data[[#This Row],[DAA 
(n)]])</f>
        <v>657101.99125471059</v>
      </c>
      <c r="K2724" s="40">
        <f t="shared" si="340"/>
        <v>737444.70913206274</v>
      </c>
      <c r="L2724" s="29">
        <f>LN(Data[[#This Row],[MA'[n*ln(n)']
30d]])</f>
        <v>13.510946393717282</v>
      </c>
      <c r="M2724" s="43">
        <f t="shared" si="341"/>
        <v>13.619562780911428</v>
      </c>
      <c r="N2724" s="40">
        <f>Data[[#This Row],[DAA 
(n)]]^1.5</f>
        <v>14604445.032831308</v>
      </c>
      <c r="O2724" s="40">
        <f t="shared" si="342"/>
        <v>17204200.237514537</v>
      </c>
      <c r="P2724" s="43">
        <f>LN(Data[[#This Row],[MA'[n^1.5']]])</f>
        <v>16.660664111827245</v>
      </c>
      <c r="Q2724" s="43">
        <f t="shared" si="343"/>
        <v>16.809364601182587</v>
      </c>
      <c r="R2724" s="30">
        <f>$O$1+$O$2*Data[[#This Row],[MA'[ln(n^2)']]]</f>
        <v>22.189032737843601</v>
      </c>
      <c r="S2724" s="30">
        <f>$Q$1+$Q$2*Data[[#This Row],[MA'[ln(n*ln(n))']]]</f>
        <v>18.992278588503854</v>
      </c>
      <c r="T2724" s="31">
        <f>$O$3*Data[[#This Row],[Metcalfe
(n^2)]]</f>
        <v>1856308222.0800002</v>
      </c>
      <c r="U2724" s="31">
        <f t="shared" si="336"/>
        <v>2328268572.2226663</v>
      </c>
      <c r="V2724" s="30">
        <f>LN(Data[[#This Row],[MA'[NVA']
30d]]/Data[[#This Row],[MA'[NVMetcalfe calc']]])</f>
        <v>-0.62753530959462611</v>
      </c>
      <c r="W2724" s="30">
        <f>$Q$3+Data[[#This Row],[NVM
(scaled)]]/((Data[[#This Row],[Upper Bound]]-Data[[#This Row],[Lower Bound]])/2)</f>
        <v>0.19739219828698024</v>
      </c>
      <c r="X2724" s="30">
        <f>(Data[[#This Row],[Upper Bound]]+Data[[#This Row],[Lower Bound]])/2</f>
        <v>20.590655663173727</v>
      </c>
      <c r="Y2724" s="29">
        <f>LN(Data[[#This Row],[NVActual]]/Data[[#This Row],[MA'[n^2']
30d]])</f>
        <v>-1.3677581607749671</v>
      </c>
      <c r="Z2724" s="29">
        <f>LN(Data[[#This Row],[NVActual]]/Data[[#This Row],[MA'[n*ln(n)']
30d]])</f>
        <v>7.3436126391508925</v>
      </c>
      <c r="AA2724" s="29">
        <f>LN(Data[[#This Row],[NVActual]]/Data[[#This Row],[MA'[n^1.5']]])</f>
        <v>4.1938949210409273</v>
      </c>
      <c r="AB2724" s="29">
        <f>LN(Data[[#This Row],[NVActual]]/Data[[#This Row],[Metcalfe
(n^2)]])</f>
        <v>-1.1412229599921921</v>
      </c>
      <c r="AC2724" s="26">
        <f>1+Data[[#This Row],[MA'[NVMetcalfe calc']]]/((Data[[#This Row],[NVM_norm
(scaled)]]-Data[[#This Row],[NV_fund.]])/2)</f>
        <v>-228337025.70801014</v>
      </c>
    </row>
    <row r="2725" spans="1:29" x14ac:dyDescent="0.2">
      <c r="A2725" s="23">
        <v>41451</v>
      </c>
      <c r="B2725" s="24">
        <v>1150094683.1712301</v>
      </c>
      <c r="C2725" s="24">
        <f t="shared" si="337"/>
        <v>1252794773.786813</v>
      </c>
      <c r="D2725" s="25">
        <f>LN(Data[[#This Row],[NVActual]])</f>
        <v>20.863110109124751</v>
      </c>
      <c r="E2725" s="26">
        <v>66298</v>
      </c>
      <c r="F2725" s="40">
        <f>Data[[#This Row],[DAA 
(n)]]^2</f>
        <v>4395424804</v>
      </c>
      <c r="G2725" s="41">
        <f t="shared" si="338"/>
        <v>4560419487.8666668</v>
      </c>
      <c r="H2725" s="28">
        <f>LN(Data[[#This Row],[Metcalfe
(n^2)]])</f>
        <v>22.20383001961287</v>
      </c>
      <c r="I2725" s="42">
        <f t="shared" si="339"/>
        <v>22.20666824232444</v>
      </c>
      <c r="J2725" s="40">
        <f>Data[[#This Row],[DAA 
(n)]]*LN(Data[[#This Row],[DAA 
(n)]])</f>
        <v>736034.76132014696</v>
      </c>
      <c r="K2725" s="40">
        <f t="shared" si="340"/>
        <v>744763.91984415625</v>
      </c>
      <c r="L2725" s="29">
        <f>LN(Data[[#This Row],[MA'[n*ln(n)']
30d]])</f>
        <v>13.520822561027456</v>
      </c>
      <c r="M2725" s="43">
        <f t="shared" si="341"/>
        <v>13.626392857502866</v>
      </c>
      <c r="N2725" s="40">
        <f>Data[[#This Row],[DAA 
(n)]]^1.5</f>
        <v>17070672.911622215</v>
      </c>
      <c r="O2725" s="40">
        <f t="shared" si="342"/>
        <v>17441306.703086827</v>
      </c>
      <c r="P2725" s="43">
        <f>LN(Data[[#This Row],[MA'[n^1.5']]])</f>
        <v>16.674351899274036</v>
      </c>
      <c r="Q2725" s="43">
        <f t="shared" si="343"/>
        <v>16.818740521471945</v>
      </c>
      <c r="R2725" s="30">
        <f>$O$1+$O$2*Data[[#This Row],[MA'[ln(n^2)']]]</f>
        <v>22.20666824232444</v>
      </c>
      <c r="S2725" s="30">
        <f>$Q$1+$Q$2*Data[[#This Row],[MA'[ln(n*ln(n))']]]</f>
        <v>19.003548214879729</v>
      </c>
      <c r="T2725" s="31">
        <f>$O$3*Data[[#This Row],[Metcalfe
(n^2)]]</f>
        <v>2285620898.0799999</v>
      </c>
      <c r="U2725" s="31">
        <f t="shared" si="336"/>
        <v>2371418133.6906667</v>
      </c>
      <c r="V2725" s="30">
        <f>LN(Data[[#This Row],[MA'[NVA']
30d]]/Data[[#This Row],[MA'[NVMetcalfe calc']]])</f>
        <v>-0.63811127022216152</v>
      </c>
      <c r="W2725" s="30">
        <f>$Q$3+Data[[#This Row],[NVM
(scaled)]]/((Data[[#This Row],[Upper Bound]]-Data[[#This Row],[Lower Bound]])/2)</f>
        <v>0.19156892982170592</v>
      </c>
      <c r="X2725" s="30">
        <f>(Data[[#This Row],[Upper Bound]]+Data[[#This Row],[Lower Bound]])/2</f>
        <v>20.605108228602084</v>
      </c>
      <c r="Y2725" s="32">
        <f>LN(Data[[#This Row],[NVActual]]/Data[[#This Row],[MA'[n^2']
30d]])</f>
        <v>-1.3775703400700774</v>
      </c>
      <c r="Z2725" s="32">
        <f>LN(Data[[#This Row],[NVActual]]/Data[[#This Row],[MA'[n*ln(n)']
30d]])</f>
        <v>7.3422875480972971</v>
      </c>
      <c r="AA2725" s="32">
        <f>LN(Data[[#This Row],[NVActual]]/Data[[#This Row],[MA'[n^1.5']]])</f>
        <v>4.1887582098507172</v>
      </c>
      <c r="AB2725" s="32">
        <f>LN(Data[[#This Row],[NVActual]]/Data[[#This Row],[Metcalfe
(n^2)]])</f>
        <v>-1.3407199104881169</v>
      </c>
      <c r="AC2725" s="34">
        <f>1+Data[[#This Row],[MA'[NVMetcalfe calc']]]/((Data[[#This Row],[NVM_norm
(scaled)]]-Data[[#This Row],[NV_fund.]])/2)</f>
        <v>-232337772.37498245</v>
      </c>
    </row>
    <row r="2726" spans="1:29" x14ac:dyDescent="0.2">
      <c r="A2726" s="23">
        <v>41450</v>
      </c>
      <c r="B2726" s="24">
        <v>1149318681.84688</v>
      </c>
      <c r="C2726" s="24">
        <f t="shared" si="337"/>
        <v>1262476447.1550519</v>
      </c>
      <c r="D2726" s="25">
        <f>LN(Data[[#This Row],[NVActual]])</f>
        <v>20.862435153185455</v>
      </c>
      <c r="E2726" s="26">
        <v>61404</v>
      </c>
      <c r="F2726" s="40">
        <f>Data[[#This Row],[DAA 
(n)]]^2</f>
        <v>3770451216</v>
      </c>
      <c r="G2726" s="41">
        <f t="shared" si="338"/>
        <v>4600331868.5666666</v>
      </c>
      <c r="H2726" s="28">
        <f>LN(Data[[#This Row],[Metcalfe
(n^2)]])</f>
        <v>22.050460517186185</v>
      </c>
      <c r="I2726" s="42">
        <f t="shared" si="339"/>
        <v>22.214698748943572</v>
      </c>
      <c r="J2726" s="40">
        <f>Data[[#This Row],[DAA 
(n)]]*LN(Data[[#This Row],[DAA 
(n)]])</f>
        <v>676993.23879865021</v>
      </c>
      <c r="K2726" s="40">
        <f t="shared" si="340"/>
        <v>748204.9323191864</v>
      </c>
      <c r="L2726" s="29">
        <f>LN(Data[[#This Row],[MA'[n*ln(n)']
30d]])</f>
        <v>13.525432193121429</v>
      </c>
      <c r="M2726" s="43">
        <f t="shared" si="341"/>
        <v>13.63352546890671</v>
      </c>
      <c r="N2726" s="40">
        <f>Data[[#This Row],[DAA 
(n)]]^1.5</f>
        <v>15215807.125067819</v>
      </c>
      <c r="O2726" s="40">
        <f t="shared" si="342"/>
        <v>17553995.571716353</v>
      </c>
      <c r="P2726" s="43">
        <f>LN(Data[[#This Row],[MA'[n^1.5']]])</f>
        <v>16.680792149867809</v>
      </c>
      <c r="Q2726" s="43">
        <f t="shared" si="343"/>
        <v>16.828600176695971</v>
      </c>
      <c r="R2726" s="30">
        <f>$O$1+$O$2*Data[[#This Row],[MA'[ln(n^2)']]]</f>
        <v>22.214698748943572</v>
      </c>
      <c r="S2726" s="30">
        <f>$Q$1+$Q$2*Data[[#This Row],[MA'[ln(n*ln(n))']]]</f>
        <v>19.01531702369607</v>
      </c>
      <c r="T2726" s="31">
        <f>$O$3*Data[[#This Row],[Metcalfe
(n^2)]]</f>
        <v>1960634632.3200002</v>
      </c>
      <c r="U2726" s="31">
        <f t="shared" si="336"/>
        <v>2392172571.6546664</v>
      </c>
      <c r="V2726" s="30">
        <f>LN(Data[[#This Row],[MA'[NVA']
30d]]/Data[[#This Row],[MA'[NVMetcalfe calc']]])</f>
        <v>-0.63912675255202789</v>
      </c>
      <c r="W2726" s="30">
        <f>$Q$3+Data[[#This Row],[NVM
(scaled)]]/((Data[[#This Row],[Upper Bound]]-Data[[#This Row],[Lower Bound]])/2)</f>
        <v>0.19046858584679477</v>
      </c>
      <c r="X2726" s="30">
        <f>(Data[[#This Row],[Upper Bound]]+Data[[#This Row],[Lower Bound]])/2</f>
        <v>20.615007886319823</v>
      </c>
      <c r="Y2726" s="29">
        <f>LN(Data[[#This Row],[NVActual]]/Data[[#This Row],[MA'[n^2']
30d]])</f>
        <v>-1.3869591299942357</v>
      </c>
      <c r="Z2726" s="29">
        <f>LN(Data[[#This Row],[NVActual]]/Data[[#This Row],[MA'[n*ln(n)']
30d]])</f>
        <v>7.3370029600640256</v>
      </c>
      <c r="AA2726" s="29">
        <f>LN(Data[[#This Row],[NVActual]]/Data[[#This Row],[MA'[n^1.5']]])</f>
        <v>4.1816430033176442</v>
      </c>
      <c r="AB2726" s="29">
        <f>LN(Data[[#This Row],[NVActual]]/Data[[#This Row],[Metcalfe
(n^2)]])</f>
        <v>-1.1880253640007297</v>
      </c>
      <c r="AC2726" s="26">
        <f>1+Data[[#This Row],[MA'[NVMetcalfe calc']]]/((Data[[#This Row],[NVM_norm
(scaled)]]-Data[[#This Row],[NV_fund.]])/2)</f>
        <v>-234244946.85047749</v>
      </c>
    </row>
    <row r="2727" spans="1:29" x14ac:dyDescent="0.2">
      <c r="A2727" s="23">
        <v>41449</v>
      </c>
      <c r="B2727" s="24">
        <v>1149118192.6798699</v>
      </c>
      <c r="C2727" s="24">
        <f t="shared" si="337"/>
        <v>1273891168.0904098</v>
      </c>
      <c r="D2727" s="25">
        <f>LN(Data[[#This Row],[NVActual]])</f>
        <v>20.862260696214509</v>
      </c>
      <c r="E2727" s="26">
        <v>65308</v>
      </c>
      <c r="F2727" s="40">
        <f>Data[[#This Row],[DAA 
(n)]]^2</f>
        <v>4265134864</v>
      </c>
      <c r="G2727" s="41">
        <f t="shared" si="338"/>
        <v>4636163924.0666666</v>
      </c>
      <c r="H2727" s="28">
        <f>LN(Data[[#This Row],[Metcalfe
(n^2)]])</f>
        <v>22.173739638492108</v>
      </c>
      <c r="I2727" s="42">
        <f t="shared" si="339"/>
        <v>22.223060008257864</v>
      </c>
      <c r="J2727" s="40">
        <f>Data[[#This Row],[DAA 
(n)]]*LN(Data[[#This Row],[DAA 
(n)]])</f>
        <v>724061.29415532132</v>
      </c>
      <c r="K2727" s="40">
        <f t="shared" si="340"/>
        <v>751511.34224471578</v>
      </c>
      <c r="L2727" s="29">
        <f>LN(Data[[#This Row],[MA'[n*ln(n)']
30d]])</f>
        <v>13.529841580868611</v>
      </c>
      <c r="M2727" s="43">
        <f t="shared" si="341"/>
        <v>13.640524206029177</v>
      </c>
      <c r="N2727" s="40">
        <f>Data[[#This Row],[DAA 
(n)]]^1.5</f>
        <v>16689740.192648634</v>
      </c>
      <c r="O2727" s="40">
        <f t="shared" si="342"/>
        <v>17658978.759336036</v>
      </c>
      <c r="P2727" s="43">
        <f>LN(Data[[#This Row],[MA'[n^1.5']]])</f>
        <v>16.686754923570824</v>
      </c>
      <c r="Q2727" s="43">
        <f t="shared" si="343"/>
        <v>16.838271372634782</v>
      </c>
      <c r="R2727" s="30">
        <f>$O$1+$O$2*Data[[#This Row],[MA'[ln(n^2)']]]</f>
        <v>22.223060008257864</v>
      </c>
      <c r="S2727" s="30">
        <f>$Q$1+$Q$2*Data[[#This Row],[MA'[ln(n*ln(n))']]]</f>
        <v>19.02686493994814</v>
      </c>
      <c r="T2727" s="31">
        <f>$O$3*Data[[#This Row],[Metcalfe
(n^2)]]</f>
        <v>2217870129.2800002</v>
      </c>
      <c r="U2727" s="31">
        <f t="shared" si="336"/>
        <v>2410805240.5146666</v>
      </c>
      <c r="V2727" s="30">
        <f>LN(Data[[#This Row],[MA'[NVA']
30d]]/Data[[#This Row],[MA'[NVMetcalfe calc']]])</f>
        <v>-0.63788468824994915</v>
      </c>
      <c r="W2727" s="30">
        <f>$Q$3+Data[[#This Row],[NVM
(scaled)]]/((Data[[#This Row],[Upper Bound]]-Data[[#This Row],[Lower Bound]])/2)</f>
        <v>0.19084746104855965</v>
      </c>
      <c r="X2727" s="30">
        <f>(Data[[#This Row],[Upper Bound]]+Data[[#This Row],[Lower Bound]])/2</f>
        <v>20.624962474103</v>
      </c>
      <c r="Y2727" s="32">
        <f>LN(Data[[#This Row],[NVActual]]/Data[[#This Row],[MA'[n^2']
30d]])</f>
        <v>-1.3948924245287859</v>
      </c>
      <c r="Z2727" s="32">
        <f>LN(Data[[#This Row],[NVActual]]/Data[[#This Row],[MA'[n*ln(n)']
30d]])</f>
        <v>7.3324191153458997</v>
      </c>
      <c r="AA2727" s="32">
        <f>LN(Data[[#This Row],[NVActual]]/Data[[#This Row],[MA'[n^1.5']]])</f>
        <v>4.1755057726436862</v>
      </c>
      <c r="AB2727" s="32">
        <f>LN(Data[[#This Row],[NVActual]]/Data[[#This Row],[Metcalfe
(n^2)]])</f>
        <v>-1.3114789422776001</v>
      </c>
      <c r="AC2727" s="34">
        <f>1+Data[[#This Row],[MA'[NVMetcalfe calc']]]/((Data[[#This Row],[NVM_norm
(scaled)]]-Data[[#This Row],[NV_fund.]])/2)</f>
        <v>-235958858.87472528</v>
      </c>
    </row>
    <row r="2728" spans="1:29" x14ac:dyDescent="0.2">
      <c r="A2728" s="23">
        <v>41448</v>
      </c>
      <c r="B2728" s="24">
        <v>1181704619.59115</v>
      </c>
      <c r="C2728" s="24">
        <f t="shared" si="337"/>
        <v>1284077178.7312627</v>
      </c>
      <c r="D2728" s="25">
        <f>LN(Data[[#This Row],[NVActual]])</f>
        <v>20.890223825877349</v>
      </c>
      <c r="E2728" s="26">
        <v>51312</v>
      </c>
      <c r="F2728" s="40">
        <f>Data[[#This Row],[DAA 
(n)]]^2</f>
        <v>2632921344</v>
      </c>
      <c r="G2728" s="41">
        <f t="shared" si="338"/>
        <v>4655242118.7333336</v>
      </c>
      <c r="H2728" s="28">
        <f>LN(Data[[#This Row],[Metcalfe
(n^2)]])</f>
        <v>21.691359843865872</v>
      </c>
      <c r="I2728" s="42">
        <f t="shared" si="339"/>
        <v>22.227257350523367</v>
      </c>
      <c r="J2728" s="40">
        <f>Data[[#This Row],[DAA 
(n)]]*LN(Data[[#This Row],[DAA 
(n)]])</f>
        <v>556513.52815422276</v>
      </c>
      <c r="K2728" s="40">
        <f t="shared" si="340"/>
        <v>753225.73153643694</v>
      </c>
      <c r="L2728" s="29">
        <f>LN(Data[[#This Row],[MA'[n*ln(n)']
30d]])</f>
        <v>13.53212023813491</v>
      </c>
      <c r="M2728" s="43">
        <f t="shared" si="341"/>
        <v>13.647625435650768</v>
      </c>
      <c r="N2728" s="40">
        <f>Data[[#This Row],[DAA 
(n)]]^1.5</f>
        <v>11623272.344883265</v>
      </c>
      <c r="O2728" s="40">
        <f t="shared" si="342"/>
        <v>17714079.068404283</v>
      </c>
      <c r="P2728" s="43">
        <f>LN(Data[[#This Row],[MA'[n^1.5']]])</f>
        <v>16.689870308952649</v>
      </c>
      <c r="Q2728" s="43">
        <f t="shared" si="343"/>
        <v>16.848078656132589</v>
      </c>
      <c r="R2728" s="30">
        <f>$O$1+$O$2*Data[[#This Row],[MA'[ln(n^2)']]]</f>
        <v>22.227257350523367</v>
      </c>
      <c r="S2728" s="30">
        <f>$Q$1+$Q$2*Data[[#This Row],[MA'[ln(n*ln(n))']]]</f>
        <v>19.038581968823767</v>
      </c>
      <c r="T2728" s="31">
        <f>$O$3*Data[[#This Row],[Metcalfe
(n^2)]]</f>
        <v>1369119098.8800001</v>
      </c>
      <c r="U2728" s="31">
        <f t="shared" si="336"/>
        <v>2420725901.7413335</v>
      </c>
      <c r="V2728" s="30">
        <f>LN(Data[[#This Row],[MA'[NVA']
30d]]/Data[[#This Row],[MA'[NVMetcalfe calc']]])</f>
        <v>-0.63402714307950658</v>
      </c>
      <c r="W2728" s="30">
        <f>$Q$3+Data[[#This Row],[NVM
(scaled)]]/((Data[[#This Row],[Upper Bound]]-Data[[#This Row],[Lower Bound]])/2)</f>
        <v>0.19232568876825396</v>
      </c>
      <c r="X2728" s="30">
        <f>(Data[[#This Row],[Upper Bound]]+Data[[#This Row],[Lower Bound]])/2</f>
        <v>20.632919659673568</v>
      </c>
      <c r="Y2728" s="29">
        <f>LN(Data[[#This Row],[NVActual]]/Data[[#This Row],[MA'[n^2']
30d]])</f>
        <v>-1.37103593306274</v>
      </c>
      <c r="Z2728" s="29">
        <f>LN(Data[[#This Row],[NVActual]]/Data[[#This Row],[MA'[n*ln(n)']
30d]])</f>
        <v>7.3581035877424403</v>
      </c>
      <c r="AA2728" s="29">
        <f>LN(Data[[#This Row],[NVActual]]/Data[[#This Row],[MA'[n^1.5']]])</f>
        <v>4.200353516924701</v>
      </c>
      <c r="AB2728" s="29">
        <f>LN(Data[[#This Row],[NVActual]]/Data[[#This Row],[Metcalfe
(n^2)]])</f>
        <v>-0.80113601798852274</v>
      </c>
      <c r="AC2728" s="26">
        <f>1+Data[[#This Row],[MA'[NVMetcalfe calc']]]/((Data[[#This Row],[NVM_norm
(scaled)]]-Data[[#This Row],[NV_fund.]])/2)</f>
        <v>-236854750.40173918</v>
      </c>
    </row>
    <row r="2729" spans="1:29" x14ac:dyDescent="0.2">
      <c r="A2729" s="23">
        <v>41447</v>
      </c>
      <c r="B2729" s="24">
        <v>1185667633.3468299</v>
      </c>
      <c r="C2729" s="24">
        <f t="shared" si="337"/>
        <v>1293649683.1820688</v>
      </c>
      <c r="D2729" s="25">
        <f>LN(Data[[#This Row],[NVActual]])</f>
        <v>20.893571856549457</v>
      </c>
      <c r="E2729" s="26">
        <v>58423</v>
      </c>
      <c r="F2729" s="40">
        <f>Data[[#This Row],[DAA 
(n)]]^2</f>
        <v>3413246929</v>
      </c>
      <c r="G2729" s="41">
        <f t="shared" si="338"/>
        <v>4798408032.4666662</v>
      </c>
      <c r="H2729" s="28">
        <f>LN(Data[[#This Row],[Metcalfe
(n^2)]])</f>
        <v>21.950929853799732</v>
      </c>
      <c r="I2729" s="42">
        <f t="shared" si="339"/>
        <v>22.259506102206448</v>
      </c>
      <c r="J2729" s="40">
        <f>Data[[#This Row],[DAA 
(n)]]*LN(Data[[#This Row],[DAA 
(n)]])</f>
        <v>641219.58742427081</v>
      </c>
      <c r="K2729" s="40">
        <f t="shared" si="340"/>
        <v>766108.35431749665</v>
      </c>
      <c r="L2729" s="29">
        <f>LN(Data[[#This Row],[MA'[n*ln(n)']
30d]])</f>
        <v>13.549078893441534</v>
      </c>
      <c r="M2729" s="43">
        <f t="shared" si="341"/>
        <v>13.654942233120691</v>
      </c>
      <c r="N2729" s="40">
        <f>Data[[#This Row],[DAA 
(n)]]^1.5</f>
        <v>14121335.81970793</v>
      </c>
      <c r="O2729" s="40">
        <f t="shared" si="342"/>
        <v>18127078.704957534</v>
      </c>
      <c r="P2729" s="43">
        <f>LN(Data[[#This Row],[MA'[n^1.5']]])</f>
        <v>16.712917439299012</v>
      </c>
      <c r="Q2729" s="43">
        <f t="shared" si="343"/>
        <v>16.858175235129341</v>
      </c>
      <c r="R2729" s="30">
        <f>$O$1+$O$2*Data[[#This Row],[MA'[ln(n^2)']]]</f>
        <v>22.259506102206448</v>
      </c>
      <c r="S2729" s="30">
        <f>$Q$1+$Q$2*Data[[#This Row],[MA'[ln(n*ln(n))']]]</f>
        <v>19.050654684649139</v>
      </c>
      <c r="T2729" s="31">
        <f>$O$3*Data[[#This Row],[Metcalfe
(n^2)]]</f>
        <v>1774888403.0800002</v>
      </c>
      <c r="U2729" s="31">
        <f t="shared" si="336"/>
        <v>2495172176.8826666</v>
      </c>
      <c r="V2729" s="30">
        <f>LN(Data[[#This Row],[MA'[NVA']
30d]]/Data[[#This Row],[MA'[NVMetcalfe calc']]])</f>
        <v>-0.65689030013731531</v>
      </c>
      <c r="W2729" s="30">
        <f>$Q$3+Data[[#This Row],[NVM
(scaled)]]/((Data[[#This Row],[Upper Bound]]-Data[[#This Row],[Lower Bound]])/2)</f>
        <v>0.1805760568762243</v>
      </c>
      <c r="X2729" s="30">
        <f>(Data[[#This Row],[Upper Bound]]+Data[[#This Row],[Lower Bound]])/2</f>
        <v>20.655080393427795</v>
      </c>
      <c r="Y2729" s="32">
        <f>LN(Data[[#This Row],[NVActual]]/Data[[#This Row],[MA'[n^2']
30d]])</f>
        <v>-1.397978183396712</v>
      </c>
      <c r="Z2729" s="32">
        <f>LN(Data[[#This Row],[NVActual]]/Data[[#This Row],[MA'[n*ln(n)']
30d]])</f>
        <v>7.3444929631079248</v>
      </c>
      <c r="AA2729" s="32">
        <f>LN(Data[[#This Row],[NVActual]]/Data[[#This Row],[MA'[n^1.5']]])</f>
        <v>4.1806544172504445</v>
      </c>
      <c r="AB2729" s="32">
        <f>LN(Data[[#This Row],[NVActual]]/Data[[#This Row],[Metcalfe
(n^2)]])</f>
        <v>-1.0573579972502758</v>
      </c>
      <c r="AC2729" s="34">
        <f>1+Data[[#This Row],[MA'[NVMetcalfe calc']]]/((Data[[#This Row],[NVM_norm
(scaled)]]-Data[[#This Row],[NV_fund.]])/2)</f>
        <v>-243734561.3481811</v>
      </c>
    </row>
    <row r="2730" spans="1:29" x14ac:dyDescent="0.2">
      <c r="A2730" s="23">
        <v>41446</v>
      </c>
      <c r="B2730" s="24">
        <v>1198202041.4691701</v>
      </c>
      <c r="C2730" s="24">
        <f t="shared" si="337"/>
        <v>1300687792.3658576</v>
      </c>
      <c r="D2730" s="25">
        <f>LN(Data[[#This Row],[NVActual]])</f>
        <v>20.904087971392627</v>
      </c>
      <c r="E2730" s="26">
        <v>67982</v>
      </c>
      <c r="F2730" s="40">
        <f>Data[[#This Row],[DAA 
(n)]]^2</f>
        <v>4621552324</v>
      </c>
      <c r="G2730" s="41">
        <f t="shared" si="338"/>
        <v>4912945905.5333338</v>
      </c>
      <c r="H2730" s="28">
        <f>LN(Data[[#This Row],[Metcalfe
(n^2)]])</f>
        <v>22.253996486470211</v>
      </c>
      <c r="I2730" s="42">
        <f t="shared" si="339"/>
        <v>22.282722588074357</v>
      </c>
      <c r="J2730" s="40">
        <f>Data[[#This Row],[DAA 
(n)]]*LN(Data[[#This Row],[DAA 
(n)]])</f>
        <v>756435.59457160893</v>
      </c>
      <c r="K2730" s="40">
        <f t="shared" si="340"/>
        <v>775973.09295731632</v>
      </c>
      <c r="L2730" s="29">
        <f>LN(Data[[#This Row],[MA'[n*ln(n)']
30d]])</f>
        <v>13.561873124540121</v>
      </c>
      <c r="M2730" s="43">
        <f t="shared" si="341"/>
        <v>13.661991555021984</v>
      </c>
      <c r="N2730" s="40">
        <f>Data[[#This Row],[DAA 
(n)]]^1.5</f>
        <v>17725190.26950537</v>
      </c>
      <c r="O2730" s="40">
        <f t="shared" si="342"/>
        <v>18449996.165017821</v>
      </c>
      <c r="P2730" s="43">
        <f>LN(Data[[#This Row],[MA'[n^1.5']]])</f>
        <v>16.730574720592674</v>
      </c>
      <c r="Q2730" s="43">
        <f t="shared" si="343"/>
        <v>16.867931717498639</v>
      </c>
      <c r="R2730" s="30">
        <f>$O$1+$O$2*Data[[#This Row],[MA'[ln(n^2)']]]</f>
        <v>22.282722588074357</v>
      </c>
      <c r="S2730" s="30">
        <f>$Q$1+$Q$2*Data[[#This Row],[MA'[ln(n*ln(n))']]]</f>
        <v>19.062286065786271</v>
      </c>
      <c r="T2730" s="31">
        <f>$O$3*Data[[#This Row],[Metcalfe
(n^2)]]</f>
        <v>2403207208.48</v>
      </c>
      <c r="U2730" s="31">
        <f t="shared" si="336"/>
        <v>2554731870.8773332</v>
      </c>
      <c r="V2730" s="30">
        <f>LN(Data[[#This Row],[MA'[NVA']
30d]]/Data[[#This Row],[MA'[NVMetcalfe calc']]])</f>
        <v>-0.67505407963421449</v>
      </c>
      <c r="W2730" s="30">
        <f>$Q$3+Data[[#This Row],[NVM
(scaled)]]/((Data[[#This Row],[Upper Bound]]-Data[[#This Row],[Lower Bound]])/2)</f>
        <v>0.17076858527576516</v>
      </c>
      <c r="X2730" s="30">
        <f>(Data[[#This Row],[Upper Bound]]+Data[[#This Row],[Lower Bound]])/2</f>
        <v>20.672504326930316</v>
      </c>
      <c r="Y2730" s="29">
        <f>LN(Data[[#This Row],[NVActual]]/Data[[#This Row],[MA'[n^2']
30d]])</f>
        <v>-1.4110516082040723</v>
      </c>
      <c r="Z2730" s="29">
        <f>LN(Data[[#This Row],[NVActual]]/Data[[#This Row],[MA'[n*ln(n)']
30d]])</f>
        <v>7.3422148468525048</v>
      </c>
      <c r="AA2730" s="29">
        <f>LN(Data[[#This Row],[NVActual]]/Data[[#This Row],[MA'[n^1.5']]])</f>
        <v>4.1735132507999495</v>
      </c>
      <c r="AB2730" s="29">
        <f>LN(Data[[#This Row],[NVActual]]/Data[[#This Row],[Metcalfe
(n^2)]])</f>
        <v>-1.3499085150775842</v>
      </c>
      <c r="AC2730" s="26">
        <f>1+Data[[#This Row],[MA'[NVMetcalfe calc']]]/((Data[[#This Row],[NVM_norm
(scaled)]]-Data[[#This Row],[NV_fund.]])/2)</f>
        <v>-249221031.11844042</v>
      </c>
    </row>
    <row r="2731" spans="1:29" x14ac:dyDescent="0.2">
      <c r="A2731" s="23">
        <v>41445</v>
      </c>
      <c r="B2731" s="24">
        <v>1208667491.58307</v>
      </c>
      <c r="C2731" s="24">
        <f t="shared" si="337"/>
        <v>1306000382.6171837</v>
      </c>
      <c r="D2731" s="25">
        <f>LN(Data[[#This Row],[NVActual]])</f>
        <v>20.912784343111888</v>
      </c>
      <c r="E2731" s="26">
        <v>69393</v>
      </c>
      <c r="F2731" s="40">
        <f>Data[[#This Row],[DAA 
(n)]]^2</f>
        <v>4815388449</v>
      </c>
      <c r="G2731" s="41">
        <f t="shared" si="338"/>
        <v>4949567475.5333338</v>
      </c>
      <c r="H2731" s="28">
        <f>LN(Data[[#This Row],[Metcalfe
(n^2)]])</f>
        <v>22.29508255370882</v>
      </c>
      <c r="I2731" s="42">
        <f t="shared" si="339"/>
        <v>22.289831688727549</v>
      </c>
      <c r="J2731" s="40">
        <f>Data[[#This Row],[DAA 
(n)]]*LN(Data[[#This Row],[DAA 
(n)]])</f>
        <v>773561.33182475809</v>
      </c>
      <c r="K2731" s="40">
        <f t="shared" si="340"/>
        <v>779079.31525964255</v>
      </c>
      <c r="L2731" s="29">
        <f>LN(Data[[#This Row],[MA'[n*ln(n)']
30d]])</f>
        <v>13.565868136434535</v>
      </c>
      <c r="M2731" s="43">
        <f t="shared" si="341"/>
        <v>13.668746498658111</v>
      </c>
      <c r="N2731" s="40">
        <f>Data[[#This Row],[DAA 
(n)]]^1.5</f>
        <v>18279886.505157951</v>
      </c>
      <c r="O2731" s="40">
        <f t="shared" si="342"/>
        <v>18552481.908261545</v>
      </c>
      <c r="P2731" s="43">
        <f>LN(Data[[#This Row],[MA'[n^1.5']]])</f>
        <v>16.736114133661502</v>
      </c>
      <c r="Q2731" s="43">
        <f t="shared" si="343"/>
        <v>16.877283794736133</v>
      </c>
      <c r="R2731" s="30">
        <f>$O$1+$O$2*Data[[#This Row],[MA'[ln(n^2)']]]</f>
        <v>22.289831688727549</v>
      </c>
      <c r="S2731" s="30">
        <f>$Q$1+$Q$2*Data[[#This Row],[MA'[ln(n*ln(n))']]]</f>
        <v>19.07343172278588</v>
      </c>
      <c r="T2731" s="31">
        <f>$O$3*Data[[#This Row],[Metcalfe
(n^2)]]</f>
        <v>2504001993.48</v>
      </c>
      <c r="U2731" s="31">
        <f t="shared" si="336"/>
        <v>2573775087.2773337</v>
      </c>
      <c r="V2731" s="30">
        <f>LN(Data[[#This Row],[MA'[NVA']
30d]]/Data[[#This Row],[MA'[NVMetcalfe calc']]])</f>
        <v>-0.67840440285311765</v>
      </c>
      <c r="W2731" s="30">
        <f>$Q$3+Data[[#This Row],[NVM
(scaled)]]/((Data[[#This Row],[Upper Bound]]-Data[[#This Row],[Lower Bound]])/2)</f>
        <v>0.16815917794011015</v>
      </c>
      <c r="X2731" s="30">
        <f>(Data[[#This Row],[Upper Bound]]+Data[[#This Row],[Lower Bound]])/2</f>
        <v>20.681631705756715</v>
      </c>
      <c r="Y2731" s="32">
        <f>LN(Data[[#This Row],[NVActual]]/Data[[#This Row],[MA'[n^2']
30d]])</f>
        <v>-1.4097816879172473</v>
      </c>
      <c r="Z2731" s="32">
        <f>LN(Data[[#This Row],[NVActual]]/Data[[#This Row],[MA'[n*ln(n)']
30d]])</f>
        <v>7.3469162066773537</v>
      </c>
      <c r="AA2731" s="32">
        <f>LN(Data[[#This Row],[NVActual]]/Data[[#This Row],[MA'[n^1.5']]])</f>
        <v>4.1766702094503882</v>
      </c>
      <c r="AB2731" s="32">
        <f>LN(Data[[#This Row],[NVActual]]/Data[[#This Row],[Metcalfe
(n^2)]])</f>
        <v>-1.3822982105969321</v>
      </c>
      <c r="AC2731" s="34">
        <f>1+Data[[#This Row],[MA'[NVMetcalfe calc']]]/((Data[[#This Row],[NVM_norm
(scaled)]]-Data[[#This Row],[NV_fund.]])/2)</f>
        <v>-250935093.85410163</v>
      </c>
    </row>
    <row r="2732" spans="1:29" x14ac:dyDescent="0.2">
      <c r="A2732" s="23">
        <v>41444</v>
      </c>
      <c r="B2732" s="24">
        <v>1199461229.0191801</v>
      </c>
      <c r="C2732" s="24">
        <f t="shared" si="337"/>
        <v>1310985500.7528965</v>
      </c>
      <c r="D2732" s="25">
        <f>LN(Data[[#This Row],[NVActual]])</f>
        <v>20.905138317103194</v>
      </c>
      <c r="E2732" s="26">
        <v>69066</v>
      </c>
      <c r="F2732" s="40">
        <f>Data[[#This Row],[DAA 
(n)]]^2</f>
        <v>4770112356</v>
      </c>
      <c r="G2732" s="41">
        <f t="shared" si="338"/>
        <v>5014594995.5333338</v>
      </c>
      <c r="H2732" s="28">
        <f>LN(Data[[#This Row],[Metcalfe
(n^2)]])</f>
        <v>22.285635696286235</v>
      </c>
      <c r="I2732" s="42">
        <f t="shared" si="339"/>
        <v>22.301169188363204</v>
      </c>
      <c r="J2732" s="40">
        <f>Data[[#This Row],[DAA 
(n)]]*LN(Data[[#This Row],[DAA 
(n)]])</f>
        <v>769589.85749985254</v>
      </c>
      <c r="K2732" s="40">
        <f t="shared" si="340"/>
        <v>784325.67531292292</v>
      </c>
      <c r="L2732" s="29">
        <f>LN(Data[[#This Row],[MA'[n*ln(n)']
30d]])</f>
        <v>13.572579615261795</v>
      </c>
      <c r="M2732" s="43">
        <f t="shared" si="341"/>
        <v>13.675585083897369</v>
      </c>
      <c r="N2732" s="40">
        <f>Data[[#This Row],[DAA 
(n)]]^1.5</f>
        <v>18150828.630657509</v>
      </c>
      <c r="O2732" s="40">
        <f t="shared" si="342"/>
        <v>18729542.471221618</v>
      </c>
      <c r="P2732" s="43">
        <f>LN(Data[[#This Row],[MA'[n^1.5']]])</f>
        <v>16.745612646530969</v>
      </c>
      <c r="Q2732" s="43">
        <f t="shared" si="343"/>
        <v>16.886746788327759</v>
      </c>
      <c r="R2732" s="30">
        <f>$O$1+$O$2*Data[[#This Row],[MA'[ln(n^2)']]]</f>
        <v>22.301169188363204</v>
      </c>
      <c r="S2732" s="30">
        <f>$Q$1+$Q$2*Data[[#This Row],[MA'[ln(n*ln(n))']]]</f>
        <v>19.084715388430656</v>
      </c>
      <c r="T2732" s="31">
        <f>$O$3*Data[[#This Row],[Metcalfe
(n^2)]]</f>
        <v>2480458425.1199999</v>
      </c>
      <c r="U2732" s="31">
        <f t="shared" si="336"/>
        <v>2607589397.6773334</v>
      </c>
      <c r="V2732" s="30">
        <f>LN(Data[[#This Row],[MA'[NVA']
30d]]/Data[[#This Row],[MA'[NVMetcalfe calc']]])</f>
        <v>-0.68764704709324942</v>
      </c>
      <c r="W2732" s="30">
        <f>$Q$3+Data[[#This Row],[NVM
(scaled)]]/((Data[[#This Row],[Upper Bound]]-Data[[#This Row],[Lower Bound]])/2)</f>
        <v>0.16241913618801551</v>
      </c>
      <c r="X2732" s="30">
        <f>(Data[[#This Row],[Upper Bound]]+Data[[#This Row],[Lower Bound]])/2</f>
        <v>20.692942288396928</v>
      </c>
      <c r="Y2732" s="29">
        <f>LN(Data[[#This Row],[NVActual]]/Data[[#This Row],[MA'[n^2']
30d]])</f>
        <v>-1.4304801793784812</v>
      </c>
      <c r="Z2732" s="29">
        <f>LN(Data[[#This Row],[NVActual]]/Data[[#This Row],[MA'[n*ln(n)']
30d]])</f>
        <v>7.3325587018414007</v>
      </c>
      <c r="AA2732" s="29">
        <f>LN(Data[[#This Row],[NVActual]]/Data[[#This Row],[MA'[n^1.5']]])</f>
        <v>4.1595256705722266</v>
      </c>
      <c r="AB2732" s="29">
        <f>LN(Data[[#This Row],[NVActual]]/Data[[#This Row],[Metcalfe
(n^2)]])</f>
        <v>-1.3804973791830388</v>
      </c>
      <c r="AC2732" s="26">
        <f>1+Data[[#This Row],[MA'[NVMetcalfe calc']]]/((Data[[#This Row],[NVM_norm
(scaled)]]-Data[[#This Row],[NV_fund.]])/2)</f>
        <v>-254020744.43792409</v>
      </c>
    </row>
    <row r="2733" spans="1:29" x14ac:dyDescent="0.2">
      <c r="A2733" s="23">
        <v>41443</v>
      </c>
      <c r="B2733" s="24">
        <v>1207305374.4371099</v>
      </c>
      <c r="C2733" s="24">
        <f t="shared" si="337"/>
        <v>1315975066.0182338</v>
      </c>
      <c r="D2733" s="25">
        <f>LN(Data[[#This Row],[NVActual]])</f>
        <v>20.911656749909628</v>
      </c>
      <c r="E2733" s="26">
        <v>63396</v>
      </c>
      <c r="F2733" s="40">
        <f>Data[[#This Row],[DAA 
(n)]]^2</f>
        <v>4019052816</v>
      </c>
      <c r="G2733" s="41">
        <f t="shared" si="338"/>
        <v>5029270766.6333332</v>
      </c>
      <c r="H2733" s="28">
        <f>LN(Data[[#This Row],[Metcalfe
(n^2)]])</f>
        <v>22.114312093904633</v>
      </c>
      <c r="I2733" s="42">
        <f t="shared" si="339"/>
        <v>22.30411198782652</v>
      </c>
      <c r="J2733" s="40">
        <f>Data[[#This Row],[DAA 
(n)]]*LN(Data[[#This Row],[DAA 
(n)]])</f>
        <v>700979.46475258912</v>
      </c>
      <c r="K2733" s="40">
        <f t="shared" si="340"/>
        <v>785589.62413417525</v>
      </c>
      <c r="L2733" s="29">
        <f>LN(Data[[#This Row],[MA'[n*ln(n)']
30d]])</f>
        <v>13.574189828366658</v>
      </c>
      <c r="M2733" s="43">
        <f t="shared" si="341"/>
        <v>13.682063895615096</v>
      </c>
      <c r="N2733" s="40">
        <f>Data[[#This Row],[DAA 
(n)]]^1.5</f>
        <v>15962201.36206585</v>
      </c>
      <c r="O2733" s="40">
        <f t="shared" si="342"/>
        <v>18770959.189775381</v>
      </c>
      <c r="P2733" s="43">
        <f>LN(Data[[#This Row],[MA'[n^1.5']]])</f>
        <v>16.747821509535939</v>
      </c>
      <c r="Q2733" s="43">
        <f t="shared" si="343"/>
        <v>16.89571317636717</v>
      </c>
      <c r="R2733" s="30">
        <f>$O$1+$O$2*Data[[#This Row],[MA'[ln(n^2)']]]</f>
        <v>22.30411198782652</v>
      </c>
      <c r="S2733" s="30">
        <f>$Q$1+$Q$2*Data[[#This Row],[MA'[ln(n*ln(n))']]]</f>
        <v>19.095405427764906</v>
      </c>
      <c r="T2733" s="31">
        <f>$O$3*Data[[#This Row],[Metcalfe
(n^2)]]</f>
        <v>2089907464.3200002</v>
      </c>
      <c r="U2733" s="31">
        <f t="shared" ref="U2733:U2796" si="344">AVERAGE(T2733:T2762)</f>
        <v>2615220798.6493335</v>
      </c>
      <c r="V2733" s="30">
        <f>LN(Data[[#This Row],[MA'[NVA']
30d]]/Data[[#This Row],[MA'[NVMetcalfe calc']]])</f>
        <v>-0.68677064345339389</v>
      </c>
      <c r="W2733" s="30">
        <f>$Q$3+Data[[#This Row],[NVM
(scaled)]]/((Data[[#This Row],[Upper Bound]]-Data[[#This Row],[Lower Bound]])/2)</f>
        <v>0.16193303245516694</v>
      </c>
      <c r="X2733" s="30">
        <f>(Data[[#This Row],[Upper Bound]]+Data[[#This Row],[Lower Bound]])/2</f>
        <v>20.699758707795713</v>
      </c>
      <c r="Y2733" s="32">
        <f>LN(Data[[#This Row],[NVActual]]/Data[[#This Row],[MA'[n^2']
30d]])</f>
        <v>-1.426884083825817</v>
      </c>
      <c r="Z2733" s="32">
        <f>LN(Data[[#This Row],[NVActual]]/Data[[#This Row],[MA'[n*ln(n)']
30d]])</f>
        <v>7.3374669215429709</v>
      </c>
      <c r="AA2733" s="32">
        <f>LN(Data[[#This Row],[NVActual]]/Data[[#This Row],[MA'[n^1.5']]])</f>
        <v>4.1638352403736922</v>
      </c>
      <c r="AB2733" s="32">
        <f>LN(Data[[#This Row],[NVActual]]/Data[[#This Row],[Metcalfe
(n^2)]])</f>
        <v>-1.2026553439950027</v>
      </c>
      <c r="AC2733" s="34">
        <f>1+Data[[#This Row],[MA'[NVMetcalfe calc']]]/((Data[[#This Row],[NVM_norm
(scaled)]]-Data[[#This Row],[NV_fund.]])/2)</f>
        <v>-254673579.34783489</v>
      </c>
    </row>
    <row r="2734" spans="1:29" x14ac:dyDescent="0.2">
      <c r="A2734" s="23">
        <v>41442</v>
      </c>
      <c r="B2734" s="24">
        <v>1147896494.24101</v>
      </c>
      <c r="C2734" s="24">
        <f t="shared" si="337"/>
        <v>1320680377.5934296</v>
      </c>
      <c r="D2734" s="25">
        <f>LN(Data[[#This Row],[NVActual]])</f>
        <v>20.861196968967999</v>
      </c>
      <c r="E2734" s="26">
        <v>57059</v>
      </c>
      <c r="F2734" s="40">
        <f>Data[[#This Row],[DAA 
(n)]]^2</f>
        <v>3255729481</v>
      </c>
      <c r="G2734" s="41">
        <f t="shared" si="338"/>
        <v>5028207830.6333332</v>
      </c>
      <c r="H2734" s="28">
        <f>LN(Data[[#This Row],[Metcalfe
(n^2)]])</f>
        <v>21.903682198404145</v>
      </c>
      <c r="I2734" s="42">
        <f t="shared" si="339"/>
        <v>22.303846458788907</v>
      </c>
      <c r="J2734" s="40">
        <f>Data[[#This Row],[DAA 
(n)]]*LN(Data[[#This Row],[DAA 
(n)]])</f>
        <v>624901.10127937107</v>
      </c>
      <c r="K2734" s="40">
        <f t="shared" si="340"/>
        <v>785488.36074060563</v>
      </c>
      <c r="L2734" s="29">
        <f>LN(Data[[#This Row],[MA'[n*ln(n)']
30d]])</f>
        <v>13.574060918923989</v>
      </c>
      <c r="M2734" s="43">
        <f t="shared" si="341"/>
        <v>13.688507720622717</v>
      </c>
      <c r="N2734" s="40">
        <f>Data[[#This Row],[DAA 
(n)]]^1.5</f>
        <v>13629698.032472307</v>
      </c>
      <c r="O2734" s="40">
        <f t="shared" si="342"/>
        <v>18767789.845698081</v>
      </c>
      <c r="P2734" s="43">
        <f>LN(Data[[#This Row],[MA'[n^1.5']]])</f>
        <v>16.747652652332846</v>
      </c>
      <c r="Q2734" s="43">
        <f t="shared" si="343"/>
        <v>16.904630041454372</v>
      </c>
      <c r="R2734" s="30">
        <f>$O$1+$O$2*Data[[#This Row],[MA'[ln(n^2)']]]</f>
        <v>22.303846458788907</v>
      </c>
      <c r="S2734" s="30">
        <f>$Q$1+$Q$2*Data[[#This Row],[MA'[ln(n*ln(n))']]]</f>
        <v>19.106037739027482</v>
      </c>
      <c r="T2734" s="31">
        <f>$O$3*Data[[#This Row],[Metcalfe
(n^2)]]</f>
        <v>1692979330.1200001</v>
      </c>
      <c r="U2734" s="31">
        <f t="shared" si="344"/>
        <v>2614668071.9293337</v>
      </c>
      <c r="V2734" s="30">
        <f>LN(Data[[#This Row],[MA'[NVA']
30d]]/Data[[#This Row],[MA'[NVMetcalfe calc']]])</f>
        <v>-0.68299011574295243</v>
      </c>
      <c r="W2734" s="30">
        <f>$Q$3+Data[[#This Row],[NVM
(scaled)]]/((Data[[#This Row],[Upper Bound]]-Data[[#This Row],[Lower Bound]])/2)</f>
        <v>0.16283866822784365</v>
      </c>
      <c r="X2734" s="30">
        <f>(Data[[#This Row],[Upper Bound]]+Data[[#This Row],[Lower Bound]])/2</f>
        <v>20.704942098908194</v>
      </c>
      <c r="Y2734" s="29">
        <f>LN(Data[[#This Row],[NVActual]]/Data[[#This Row],[MA'[n^2']
30d]])</f>
        <v>-1.4771324925047724</v>
      </c>
      <c r="Z2734" s="29">
        <f>LN(Data[[#This Row],[NVActual]]/Data[[#This Row],[MA'[n*ln(n)']
30d]])</f>
        <v>7.2871360500440092</v>
      </c>
      <c r="AA2734" s="29">
        <f>LN(Data[[#This Row],[NVActual]]/Data[[#This Row],[MA'[n^1.5']]])</f>
        <v>4.113544316635152</v>
      </c>
      <c r="AB2734" s="29">
        <f>LN(Data[[#This Row],[NVActual]]/Data[[#This Row],[Metcalfe
(n^2)]])</f>
        <v>-1.0424852294361455</v>
      </c>
      <c r="AC2734" s="26">
        <f>1+Data[[#This Row],[MA'[NVMetcalfe calc']]]/((Data[[#This Row],[NVM_norm
(scaled)]]-Data[[#This Row],[NV_fund.]])/2)</f>
        <v>-254566731.24848393</v>
      </c>
    </row>
    <row r="2735" spans="1:29" x14ac:dyDescent="0.2">
      <c r="A2735" s="23">
        <v>41441</v>
      </c>
      <c r="B2735" s="24">
        <v>1123095573.7918501</v>
      </c>
      <c r="C2735" s="24">
        <f t="shared" si="337"/>
        <v>1327435289.8708084</v>
      </c>
      <c r="D2735" s="25">
        <f>LN(Data[[#This Row],[NVActual]])</f>
        <v>20.839354614862238</v>
      </c>
      <c r="E2735" s="26">
        <v>49113</v>
      </c>
      <c r="F2735" s="40">
        <f>Data[[#This Row],[DAA 
(n)]]^2</f>
        <v>2412086769</v>
      </c>
      <c r="G2735" s="41">
        <f t="shared" si="338"/>
        <v>5077244764.7333336</v>
      </c>
      <c r="H2735" s="28">
        <f>LN(Data[[#This Row],[Metcalfe
(n^2)]])</f>
        <v>21.603758089044902</v>
      </c>
      <c r="I2735" s="42">
        <f t="shared" si="339"/>
        <v>22.316274459243093</v>
      </c>
      <c r="J2735" s="40">
        <f>Data[[#This Row],[DAA 
(n)]]*LN(Data[[#This Row],[DAA 
(n)]])</f>
        <v>530512.68551363109</v>
      </c>
      <c r="K2735" s="40">
        <f t="shared" si="340"/>
        <v>790184.24828331743</v>
      </c>
      <c r="L2735" s="29">
        <f>LN(Data[[#This Row],[MA'[n*ln(n)']
30d]])</f>
        <v>13.580021422925411</v>
      </c>
      <c r="M2735" s="43">
        <f t="shared" si="341"/>
        <v>13.695515948034226</v>
      </c>
      <c r="N2735" s="40">
        <f>Data[[#This Row],[DAA 
(n)]]^1.5</f>
        <v>10884154.422181675</v>
      </c>
      <c r="O2735" s="40">
        <f t="shared" si="342"/>
        <v>18914372.867625054</v>
      </c>
      <c r="P2735" s="43">
        <f>LN(Data[[#This Row],[MA'[n^1.5']]])</f>
        <v>16.755432660206203</v>
      </c>
      <c r="Q2735" s="43">
        <f t="shared" si="343"/>
        <v>16.914311370923222</v>
      </c>
      <c r="R2735" s="30">
        <f>$O$1+$O$2*Data[[#This Row],[MA'[ln(n^2)']]]</f>
        <v>22.316274459243093</v>
      </c>
      <c r="S2735" s="30">
        <f>$Q$1+$Q$2*Data[[#This Row],[MA'[ln(n*ln(n))']]]</f>
        <v>19.117601314256472</v>
      </c>
      <c r="T2735" s="31">
        <f>$O$3*Data[[#This Row],[Metcalfe
(n^2)]]</f>
        <v>1254285119.8800001</v>
      </c>
      <c r="U2735" s="31">
        <f t="shared" si="344"/>
        <v>2640167277.6613336</v>
      </c>
      <c r="V2735" s="30">
        <f>LN(Data[[#This Row],[MA'[NVA']
30d]]/Data[[#This Row],[MA'[NVMetcalfe calc']]])</f>
        <v>-0.68759355081558826</v>
      </c>
      <c r="W2735" s="30">
        <f>$Q$3+Data[[#This Row],[NVM
(scaled)]]/((Data[[#This Row],[Upper Bound]]-Data[[#This Row],[Lower Bound]])/2)</f>
        <v>0.1600757660136205</v>
      </c>
      <c r="X2735" s="30">
        <f>(Data[[#This Row],[Upper Bound]]+Data[[#This Row],[Lower Bound]])/2</f>
        <v>20.716937886749783</v>
      </c>
      <c r="Y2735" s="32">
        <f>LN(Data[[#This Row],[NVActual]]/Data[[#This Row],[MA'[n^2']
30d]])</f>
        <v>-1.5086799673922346</v>
      </c>
      <c r="Z2735" s="32">
        <f>LN(Data[[#This Row],[NVActual]]/Data[[#This Row],[MA'[n*ln(n)']
30d]])</f>
        <v>7.2593331919368262</v>
      </c>
      <c r="AA2735" s="32">
        <f>LN(Data[[#This Row],[NVActual]]/Data[[#This Row],[MA'[n^1.5']]])</f>
        <v>4.0839219546560335</v>
      </c>
      <c r="AB2735" s="32">
        <f>LN(Data[[#This Row],[NVActual]]/Data[[#This Row],[Metcalfe
(n^2)]])</f>
        <v>-0.76440347418266652</v>
      </c>
      <c r="AC2735" s="34">
        <f>1+Data[[#This Row],[MA'[NVMetcalfe calc']]]/((Data[[#This Row],[NVM_norm
(scaled)]]-Data[[#This Row],[NV_fund.]])/2)</f>
        <v>-256864812.52600387</v>
      </c>
    </row>
    <row r="2736" spans="1:29" x14ac:dyDescent="0.2">
      <c r="A2736" s="23">
        <v>41440</v>
      </c>
      <c r="B2736" s="24">
        <v>1129458377.8092301</v>
      </c>
      <c r="C2736" s="24">
        <f t="shared" si="337"/>
        <v>1335141508.7159631</v>
      </c>
      <c r="D2736" s="25">
        <f>LN(Data[[#This Row],[NVActual]])</f>
        <v>20.845004043090853</v>
      </c>
      <c r="E2736" s="26">
        <v>53859</v>
      </c>
      <c r="F2736" s="40">
        <f>Data[[#This Row],[DAA 
(n)]]^2</f>
        <v>2900791881</v>
      </c>
      <c r="G2736" s="41">
        <f t="shared" si="338"/>
        <v>5202323478.9666662</v>
      </c>
      <c r="H2736" s="28">
        <f>LN(Data[[#This Row],[Metcalfe
(n^2)]])</f>
        <v>21.788249599077876</v>
      </c>
      <c r="I2736" s="42">
        <f t="shared" si="339"/>
        <v>22.347551338396137</v>
      </c>
      <c r="J2736" s="40">
        <f>Data[[#This Row],[DAA 
(n)]]*LN(Data[[#This Row],[DAA 
(n)]])</f>
        <v>586746.66757836763</v>
      </c>
      <c r="K2736" s="40">
        <f t="shared" si="340"/>
        <v>801998.28625449538</v>
      </c>
      <c r="L2736" s="29">
        <f>LN(Data[[#This Row],[MA'[n*ln(n)']
30d]])</f>
        <v>13.594861750006586</v>
      </c>
      <c r="M2736" s="43">
        <f t="shared" si="341"/>
        <v>13.702560773686718</v>
      </c>
      <c r="N2736" s="40">
        <f>Data[[#This Row],[DAA 
(n)]]^1.5</f>
        <v>12499349.97985011</v>
      </c>
      <c r="O2736" s="40">
        <f t="shared" si="342"/>
        <v>19284897.633590374</v>
      </c>
      <c r="P2736" s="43">
        <f>LN(Data[[#This Row],[MA'[n^1.5']]])</f>
        <v>16.774832841525875</v>
      </c>
      <c r="Q2736" s="43">
        <f t="shared" si="343"/>
        <v>16.924041956829026</v>
      </c>
      <c r="R2736" s="30">
        <f>$O$1+$O$2*Data[[#This Row],[MA'[ln(n^2)']]]</f>
        <v>22.347551338396137</v>
      </c>
      <c r="S2736" s="30">
        <f>$Q$1+$Q$2*Data[[#This Row],[MA'[ln(n*ln(n))']]]</f>
        <v>19.129225276583085</v>
      </c>
      <c r="T2736" s="31">
        <f>$O$3*Data[[#This Row],[Metcalfe
(n^2)]]</f>
        <v>1508411778.1200001</v>
      </c>
      <c r="U2736" s="31">
        <f t="shared" si="344"/>
        <v>2705208209.0626674</v>
      </c>
      <c r="V2736" s="30">
        <f>LN(Data[[#This Row],[MA'[NVA']
30d]]/Data[[#This Row],[MA'[NVMetcalfe calc']]])</f>
        <v>-0.70614159599042059</v>
      </c>
      <c r="W2736" s="30">
        <f>$Q$3+Data[[#This Row],[NVM
(scaled)]]/((Data[[#This Row],[Upper Bound]]-Data[[#This Row],[Lower Bound]])/2)</f>
        <v>0.1511746091428573</v>
      </c>
      <c r="X2736" s="30">
        <f>(Data[[#This Row],[Upper Bound]]+Data[[#This Row],[Lower Bound]])/2</f>
        <v>20.738388307489611</v>
      </c>
      <c r="Y2736" s="29">
        <f>LN(Data[[#This Row],[NVActual]]/Data[[#This Row],[MA'[n^2']
30d]])</f>
        <v>-1.527367142525528</v>
      </c>
      <c r="Z2736" s="29">
        <f>LN(Data[[#This Row],[NVActual]]/Data[[#This Row],[MA'[n*ln(n)']
30d]])</f>
        <v>7.2501422930842665</v>
      </c>
      <c r="AA2736" s="29">
        <f>LN(Data[[#This Row],[NVActual]]/Data[[#This Row],[MA'[n^1.5']]])</f>
        <v>4.0701712015649791</v>
      </c>
      <c r="AB2736" s="29">
        <f>LN(Data[[#This Row],[NVActual]]/Data[[#This Row],[Metcalfe
(n^2)]])</f>
        <v>-0.94324555598702331</v>
      </c>
      <c r="AC2736" s="26">
        <f>1+Data[[#This Row],[MA'[NVMetcalfe calc']]]/((Data[[#This Row],[NVM_norm
(scaled)]]-Data[[#This Row],[NV_fund.]])/2)</f>
        <v>-262804694.05981839</v>
      </c>
    </row>
    <row r="2737" spans="1:29" x14ac:dyDescent="0.2">
      <c r="A2737" s="23">
        <v>41439</v>
      </c>
      <c r="B2737" s="24">
        <v>1131289143.19331</v>
      </c>
      <c r="C2737" s="24">
        <f t="shared" si="337"/>
        <v>1340784542.059788</v>
      </c>
      <c r="D2737" s="25">
        <f>LN(Data[[#This Row],[NVActual]])</f>
        <v>20.846623654097627</v>
      </c>
      <c r="E2737" s="26">
        <v>74179</v>
      </c>
      <c r="F2737" s="40">
        <f>Data[[#This Row],[DAA 
(n)]]^2</f>
        <v>5502524041</v>
      </c>
      <c r="G2737" s="41">
        <f t="shared" si="338"/>
        <v>5342901354.9666662</v>
      </c>
      <c r="H2737" s="28">
        <f>LN(Data[[#This Row],[Metcalfe
(n^2)]])</f>
        <v>22.4284727404603</v>
      </c>
      <c r="I2737" s="42">
        <f t="shared" si="339"/>
        <v>22.377473372729227</v>
      </c>
      <c r="J2737" s="40">
        <f>Data[[#This Row],[DAA 
(n)]]*LN(Data[[#This Row],[DAA 
(n)]])</f>
        <v>831860.83970730228</v>
      </c>
      <c r="K2737" s="40">
        <f t="shared" si="340"/>
        <v>814339.85723295051</v>
      </c>
      <c r="L2737" s="29">
        <f>LN(Data[[#This Row],[MA'[n*ln(n)']
30d]])</f>
        <v>13.610133072877725</v>
      </c>
      <c r="M2737" s="43">
        <f t="shared" si="341"/>
        <v>13.709488748391502</v>
      </c>
      <c r="N2737" s="40">
        <f>Data[[#This Row],[DAA 
(n)]]^1.5</f>
        <v>20203260.401166406</v>
      </c>
      <c r="O2737" s="40">
        <f t="shared" si="342"/>
        <v>19685122.918276586</v>
      </c>
      <c r="P2737" s="43">
        <f>LN(Data[[#This Row],[MA'[n^1.5']]])</f>
        <v>16.795373726601419</v>
      </c>
      <c r="Q2737" s="43">
        <f t="shared" si="343"/>
        <v>16.933657239110715</v>
      </c>
      <c r="R2737" s="30">
        <f>$O$1+$O$2*Data[[#This Row],[MA'[ln(n^2)']]]</f>
        <v>22.377473372729227</v>
      </c>
      <c r="S2737" s="30">
        <f>$Q$1+$Q$2*Data[[#This Row],[MA'[ln(n*ln(n))']]]</f>
        <v>19.140656434845976</v>
      </c>
      <c r="T2737" s="31">
        <f>$O$3*Data[[#This Row],[Metcalfe
(n^2)]]</f>
        <v>2861312501.3200002</v>
      </c>
      <c r="U2737" s="31">
        <f t="shared" si="344"/>
        <v>2778308704.5826669</v>
      </c>
      <c r="V2737" s="30">
        <f>LN(Data[[#This Row],[MA'[NVA']
30d]]/Data[[#This Row],[MA'[NVMetcalfe calc']]])</f>
        <v>-0.72858744113216545</v>
      </c>
      <c r="W2737" s="30">
        <f>$Q$3+Data[[#This Row],[NVM
(scaled)]]/((Data[[#This Row],[Upper Bound]]-Data[[#This Row],[Lower Bound]])/2)</f>
        <v>0.13981238969378817</v>
      </c>
      <c r="X2737" s="30">
        <f>(Data[[#This Row],[Upper Bound]]+Data[[#This Row],[Lower Bound]])/2</f>
        <v>20.759064903787603</v>
      </c>
      <c r="Y2737" s="32">
        <f>LN(Data[[#This Row],[NVActual]]/Data[[#This Row],[MA'[n^2']
30d]])</f>
        <v>-1.5524110131734801</v>
      </c>
      <c r="Z2737" s="32">
        <f>LN(Data[[#This Row],[NVActual]]/Data[[#This Row],[MA'[n*ln(n)']
30d]])</f>
        <v>7.2364905812199023</v>
      </c>
      <c r="AA2737" s="32">
        <f>LN(Data[[#This Row],[NVActual]]/Data[[#This Row],[MA'[n^1.5']]])</f>
        <v>4.051249927496209</v>
      </c>
      <c r="AB2737" s="32">
        <f>LN(Data[[#This Row],[NVActual]]/Data[[#This Row],[Metcalfe
(n^2)]])</f>
        <v>-1.5818490863626711</v>
      </c>
      <c r="AC2737" s="34">
        <f>1+Data[[#This Row],[MA'[NVMetcalfe calc']]]/((Data[[#This Row],[NVM_norm
(scaled)]]-Data[[#This Row],[NV_fund.]])/2)</f>
        <v>-269486848.98969948</v>
      </c>
    </row>
    <row r="2738" spans="1:29" x14ac:dyDescent="0.2">
      <c r="A2738" s="23">
        <v>41438</v>
      </c>
      <c r="B2738" s="24">
        <v>1155616260.2778001</v>
      </c>
      <c r="C2738" s="24">
        <f t="shared" si="337"/>
        <v>1345268063.5694993</v>
      </c>
      <c r="D2738" s="25">
        <f>LN(Data[[#This Row],[NVActual]])</f>
        <v>20.867899597310423</v>
      </c>
      <c r="E2738" s="26">
        <v>67482</v>
      </c>
      <c r="F2738" s="40">
        <f>Data[[#This Row],[DAA 
(n)]]^2</f>
        <v>4553820324</v>
      </c>
      <c r="G2738" s="41">
        <f t="shared" si="338"/>
        <v>5394185750.9666662</v>
      </c>
      <c r="H2738" s="28">
        <f>LN(Data[[#This Row],[Metcalfe
(n^2)]])</f>
        <v>22.239232349264153</v>
      </c>
      <c r="I2738" s="42">
        <f t="shared" si="339"/>
        <v>22.385691747535468</v>
      </c>
      <c r="J2738" s="40">
        <f>Data[[#This Row],[DAA 
(n)]]*LN(Data[[#This Row],[DAA 
(n)]])</f>
        <v>750373.9386965218</v>
      </c>
      <c r="K2738" s="40">
        <f t="shared" si="340"/>
        <v>818322.56153563643</v>
      </c>
      <c r="L2738" s="29">
        <f>LN(Data[[#This Row],[MA'[n*ln(n)']
30d]])</f>
        <v>13.615011867363105</v>
      </c>
      <c r="M2738" s="43">
        <f t="shared" si="341"/>
        <v>13.716103173431941</v>
      </c>
      <c r="N2738" s="40">
        <f>Data[[#This Row],[DAA 
(n)]]^1.5</f>
        <v>17530000.088538714</v>
      </c>
      <c r="O2738" s="40">
        <f t="shared" si="342"/>
        <v>19821908.611846499</v>
      </c>
      <c r="P2738" s="43">
        <f>LN(Data[[#This Row],[MA'[n^1.5']]])</f>
        <v>16.802298379497568</v>
      </c>
      <c r="Q2738" s="43">
        <f t="shared" si="343"/>
        <v>16.942861225248027</v>
      </c>
      <c r="R2738" s="30">
        <f>$O$1+$O$2*Data[[#This Row],[MA'[ln(n^2)']]]</f>
        <v>22.385691747535468</v>
      </c>
      <c r="S2738" s="30">
        <f>$Q$1+$Q$2*Data[[#This Row],[MA'[ln(n*ln(n))']]]</f>
        <v>19.151570236162701</v>
      </c>
      <c r="T2738" s="31">
        <f>$O$3*Data[[#This Row],[Metcalfe
(n^2)]]</f>
        <v>2367986568.48</v>
      </c>
      <c r="U2738" s="31">
        <f t="shared" si="344"/>
        <v>2804976590.5026674</v>
      </c>
      <c r="V2738" s="30">
        <f>LN(Data[[#This Row],[MA'[NVA']
30d]]/Data[[#This Row],[MA'[NVMetcalfe calc']]])</f>
        <v>-0.73480189634339788</v>
      </c>
      <c r="W2738" s="30">
        <f>$Q$3+Data[[#This Row],[NVM
(scaled)]]/((Data[[#This Row],[Upper Bound]]-Data[[#This Row],[Lower Bound]])/2)</f>
        <v>0.13559413197094045</v>
      </c>
      <c r="X2738" s="30">
        <f>(Data[[#This Row],[Upper Bound]]+Data[[#This Row],[Lower Bound]])/2</f>
        <v>20.768630991849086</v>
      </c>
      <c r="Y2738" s="29">
        <f>LN(Data[[#This Row],[NVActual]]/Data[[#This Row],[MA'[n^2']
30d]])</f>
        <v>-1.5406879003506377</v>
      </c>
      <c r="Z2738" s="29">
        <f>LN(Data[[#This Row],[NVActual]]/Data[[#This Row],[MA'[n*ln(n)']
30d]])</f>
        <v>7.2528877299473189</v>
      </c>
      <c r="AA2738" s="29">
        <f>LN(Data[[#This Row],[NVActual]]/Data[[#This Row],[MA'[n^1.5']]])</f>
        <v>4.0656012178128575</v>
      </c>
      <c r="AB2738" s="29">
        <f>LN(Data[[#This Row],[NVActual]]/Data[[#This Row],[Metcalfe
(n^2)]])</f>
        <v>-1.3713327519537293</v>
      </c>
      <c r="AC2738" s="26">
        <f>1+Data[[#This Row],[MA'[NVMetcalfe calc']]]/((Data[[#This Row],[NVM_norm
(scaled)]]-Data[[#This Row],[NV_fund.]])/2)</f>
        <v>-271891782.02269876</v>
      </c>
    </row>
    <row r="2739" spans="1:29" x14ac:dyDescent="0.2">
      <c r="A2739" s="23">
        <v>41437</v>
      </c>
      <c r="B2739" s="24">
        <v>1216625498.88467</v>
      </c>
      <c r="C2739" s="24">
        <f t="shared" si="337"/>
        <v>1347894424.7956476</v>
      </c>
      <c r="D2739" s="25">
        <f>LN(Data[[#This Row],[NVActual]])</f>
        <v>20.919346878767087</v>
      </c>
      <c r="E2739" s="26">
        <v>64507</v>
      </c>
      <c r="F2739" s="40">
        <f>Data[[#This Row],[DAA 
(n)]]^2</f>
        <v>4161153049</v>
      </c>
      <c r="G2739" s="41">
        <f t="shared" si="338"/>
        <v>5480845314.8666668</v>
      </c>
      <c r="H2739" s="28">
        <f>LN(Data[[#This Row],[Metcalfe
(n^2)]])</f>
        <v>22.149058048054009</v>
      </c>
      <c r="I2739" s="42">
        <f t="shared" si="339"/>
        <v>22.400746755082036</v>
      </c>
      <c r="J2739" s="40">
        <f>Data[[#This Row],[DAA 
(n)]]*LN(Data[[#This Row],[DAA 
(n)]])</f>
        <v>714384.64375290996</v>
      </c>
      <c r="K2739" s="40">
        <f t="shared" si="340"/>
        <v>825296.29953519988</v>
      </c>
      <c r="L2739" s="29">
        <f>LN(Data[[#This Row],[MA'[n*ln(n)']
30d]])</f>
        <v>13.62349775178931</v>
      </c>
      <c r="M2739" s="43">
        <f t="shared" si="341"/>
        <v>13.72278087462727</v>
      </c>
      <c r="N2739" s="40">
        <f>Data[[#This Row],[DAA 
(n)]]^1.5</f>
        <v>16383635.119589442</v>
      </c>
      <c r="O2739" s="40">
        <f t="shared" si="342"/>
        <v>20057497.322558846</v>
      </c>
      <c r="P2739" s="43">
        <f>LN(Data[[#This Row],[MA'[n^1.5']]])</f>
        <v>16.814113573121659</v>
      </c>
      <c r="Q2739" s="43">
        <f t="shared" si="343"/>
        <v>16.952150483445092</v>
      </c>
      <c r="R2739" s="30">
        <f>$O$1+$O$2*Data[[#This Row],[MA'[ln(n^2)']]]</f>
        <v>22.400746755082036</v>
      </c>
      <c r="S2739" s="30">
        <f>$Q$1+$Q$2*Data[[#This Row],[MA'[ln(n*ln(n))']]]</f>
        <v>19.162588443134993</v>
      </c>
      <c r="T2739" s="31">
        <f>$O$3*Data[[#This Row],[Metcalfe
(n^2)]]</f>
        <v>2163799585.48</v>
      </c>
      <c r="U2739" s="31">
        <f t="shared" si="344"/>
        <v>2850039563.7306671</v>
      </c>
      <c r="V2739" s="30">
        <f>LN(Data[[#This Row],[MA'[NVA']
30d]]/Data[[#This Row],[MA'[NVMetcalfe calc']]])</f>
        <v>-0.7487891866565467</v>
      </c>
      <c r="W2739" s="30">
        <f>$Q$3+Data[[#This Row],[NVM
(scaled)]]/((Data[[#This Row],[Upper Bound]]-Data[[#This Row],[Lower Bound]])/2)</f>
        <v>0.12752156965647915</v>
      </c>
      <c r="X2739" s="30">
        <f>(Data[[#This Row],[Upper Bound]]+Data[[#This Row],[Lower Bound]])/2</f>
        <v>20.781667599108516</v>
      </c>
      <c r="Y2739" s="32">
        <f>LN(Data[[#This Row],[NVActual]]/Data[[#This Row],[MA'[n^2']
30d]])</f>
        <v>-1.505178301780955</v>
      </c>
      <c r="Z2739" s="32">
        <f>LN(Data[[#This Row],[NVActual]]/Data[[#This Row],[MA'[n*ln(n)']
30d]])</f>
        <v>7.2958491269777745</v>
      </c>
      <c r="AA2739" s="32">
        <f>LN(Data[[#This Row],[NVActual]]/Data[[#This Row],[MA'[n^1.5']]])</f>
        <v>4.1052333056454247</v>
      </c>
      <c r="AB2739" s="32">
        <f>LN(Data[[#This Row],[NVActual]]/Data[[#This Row],[Metcalfe
(n^2)]])</f>
        <v>-1.2297111692869223</v>
      </c>
      <c r="AC2739" s="34">
        <f>1+Data[[#This Row],[MA'[NVMetcalfe calc']]]/((Data[[#This Row],[NVM_norm
(scaled)]]-Data[[#This Row],[NV_fund.]])/2)</f>
        <v>-275977476.80679172</v>
      </c>
    </row>
    <row r="2740" spans="1:29" x14ac:dyDescent="0.2">
      <c r="A2740" s="23">
        <v>41436</v>
      </c>
      <c r="B2740" s="24">
        <v>1223753361.85009</v>
      </c>
      <c r="C2740" s="24">
        <f t="shared" si="337"/>
        <v>1350983253.7770956</v>
      </c>
      <c r="D2740" s="25">
        <f>LN(Data[[#This Row],[NVActual]])</f>
        <v>20.925188498975878</v>
      </c>
      <c r="E2740" s="26">
        <v>66039</v>
      </c>
      <c r="F2740" s="40">
        <f>Data[[#This Row],[DAA 
(n)]]^2</f>
        <v>4361149521</v>
      </c>
      <c r="G2740" s="41">
        <f t="shared" si="338"/>
        <v>5571696086.4333334</v>
      </c>
      <c r="H2740" s="28">
        <f>LN(Data[[#This Row],[Metcalfe
(n^2)]])</f>
        <v>22.196001511162883</v>
      </c>
      <c r="I2740" s="42">
        <f t="shared" si="339"/>
        <v>22.417539966670418</v>
      </c>
      <c r="J2740" s="40">
        <f>Data[[#This Row],[DAA 
(n)]]*LN(Data[[#This Row],[DAA 
(n)]])</f>
        <v>732900.87189784285</v>
      </c>
      <c r="K2740" s="40">
        <f t="shared" si="340"/>
        <v>832814.64099146985</v>
      </c>
      <c r="L2740" s="29">
        <f>LN(Data[[#This Row],[MA'[n*ln(n)']
30d]])</f>
        <v>13.632566376569608</v>
      </c>
      <c r="M2740" s="43">
        <f t="shared" si="341"/>
        <v>13.729030879361897</v>
      </c>
      <c r="N2740" s="40">
        <f>Data[[#This Row],[DAA 
(n)]]^1.5</f>
        <v>16970738.145918127</v>
      </c>
      <c r="O2740" s="40">
        <f t="shared" si="342"/>
        <v>20308243.428461906</v>
      </c>
      <c r="P2740" s="43">
        <f>LN(Data[[#This Row],[MA'[n^1.5']]])</f>
        <v>16.826537441803556</v>
      </c>
      <c r="Q2740" s="43">
        <f t="shared" si="343"/>
        <v>16.960855653112894</v>
      </c>
      <c r="R2740" s="30">
        <f>$O$1+$O$2*Data[[#This Row],[MA'[ln(n^2)']]]</f>
        <v>22.417539966670418</v>
      </c>
      <c r="S2740" s="30">
        <f>$Q$1+$Q$2*Data[[#This Row],[MA'[ln(n*ln(n))']]]</f>
        <v>19.172900950947128</v>
      </c>
      <c r="T2740" s="31">
        <f>$O$3*Data[[#This Row],[Metcalfe
(n^2)]]</f>
        <v>2267797750.9200001</v>
      </c>
      <c r="U2740" s="31">
        <f t="shared" si="344"/>
        <v>2897281964.945334</v>
      </c>
      <c r="V2740" s="30">
        <f>LN(Data[[#This Row],[MA'[NVA']
30d]]/Data[[#This Row],[MA'[NVMetcalfe calc']]])</f>
        <v>-0.76294038055515934</v>
      </c>
      <c r="W2740" s="30">
        <f>$Q$3+Data[[#This Row],[NVM
(scaled)]]/((Data[[#This Row],[Upper Bound]]-Data[[#This Row],[Lower Bound]])/2)</f>
        <v>0.11972248878349523</v>
      </c>
      <c r="X2740" s="30">
        <f>(Data[[#This Row],[Upper Bound]]+Data[[#This Row],[Lower Bound]])/2</f>
        <v>20.795220458808771</v>
      </c>
      <c r="Y2740" s="29">
        <f>LN(Data[[#This Row],[NVActual]]/Data[[#This Row],[MA'[n^2']
30d]])</f>
        <v>-1.515776849405835</v>
      </c>
      <c r="Z2740" s="29">
        <f>LN(Data[[#This Row],[NVActual]]/Data[[#This Row],[MA'[n*ln(n)']
30d]])</f>
        <v>7.2926221224062679</v>
      </c>
      <c r="AA2740" s="29">
        <f>LN(Data[[#This Row],[NVActual]]/Data[[#This Row],[MA'[n^1.5']]])</f>
        <v>4.0986510571723205</v>
      </c>
      <c r="AB2740" s="29">
        <f>LN(Data[[#This Row],[NVActual]]/Data[[#This Row],[Metcalfe
(n^2)]])</f>
        <v>-1.2708130121870054</v>
      </c>
      <c r="AC2740" s="26">
        <f>1+Data[[#This Row],[MA'[NVMetcalfe calc']]]/((Data[[#This Row],[NVM_norm
(scaled)]]-Data[[#This Row],[NV_fund.]])/2)</f>
        <v>-280262362.60988522</v>
      </c>
    </row>
    <row r="2741" spans="1:29" x14ac:dyDescent="0.2">
      <c r="A2741" s="23">
        <v>41435</v>
      </c>
      <c r="B2741" s="24">
        <v>1188717877.0201001</v>
      </c>
      <c r="C2741" s="24">
        <f t="shared" si="337"/>
        <v>1352881516.9692347</v>
      </c>
      <c r="D2741" s="25">
        <f>LN(Data[[#This Row],[NVActual]])</f>
        <v>20.89614114897304</v>
      </c>
      <c r="E2741" s="26">
        <v>61027</v>
      </c>
      <c r="F2741" s="40">
        <f>Data[[#This Row],[DAA 
(n)]]^2</f>
        <v>3724294729</v>
      </c>
      <c r="G2741" s="41">
        <f t="shared" si="338"/>
        <v>5585503196.2666664</v>
      </c>
      <c r="H2741" s="28">
        <f>LN(Data[[#This Row],[Metcalfe
(n^2)]])</f>
        <v>22.038143336355251</v>
      </c>
      <c r="I2741" s="42">
        <f t="shared" si="339"/>
        <v>22.42056444264502</v>
      </c>
      <c r="J2741" s="40">
        <f>Data[[#This Row],[DAA 
(n)]]*LN(Data[[#This Row],[DAA 
(n)]])</f>
        <v>672460.886693876</v>
      </c>
      <c r="K2741" s="40">
        <f t="shared" si="340"/>
        <v>834052.98842920619</v>
      </c>
      <c r="L2741" s="29">
        <f>LN(Data[[#This Row],[MA'[n*ln(n)']
30d]])</f>
        <v>13.634052214609421</v>
      </c>
      <c r="M2741" s="43">
        <f t="shared" si="341"/>
        <v>13.734951165140762</v>
      </c>
      <c r="N2741" s="40">
        <f>Data[[#This Row],[DAA 
(n)]]^1.5</f>
        <v>15075892.49187866</v>
      </c>
      <c r="O2741" s="40">
        <f t="shared" si="342"/>
        <v>20348079.174437411</v>
      </c>
      <c r="P2741" s="43">
        <f>LN(Data[[#This Row],[MA'[n^1.5']]])</f>
        <v>16.828497075935378</v>
      </c>
      <c r="Q2741" s="43">
        <f t="shared" si="343"/>
        <v>16.969110116769201</v>
      </c>
      <c r="R2741" s="30">
        <f>$O$1+$O$2*Data[[#This Row],[MA'[ln(n^2)']]]</f>
        <v>22.42056444264502</v>
      </c>
      <c r="S2741" s="30">
        <f>$Q$1+$Q$2*Data[[#This Row],[MA'[ln(n*ln(n))']]]</f>
        <v>19.182669422482256</v>
      </c>
      <c r="T2741" s="31">
        <f>$O$3*Data[[#This Row],[Metcalfe
(n^2)]]</f>
        <v>1936633259.0800002</v>
      </c>
      <c r="U2741" s="31">
        <f t="shared" si="344"/>
        <v>2904461662.0586681</v>
      </c>
      <c r="V2741" s="30">
        <f>LN(Data[[#This Row],[MA'[NVA']
30d]]/Data[[#This Row],[MA'[NVMetcalfe calc']]])</f>
        <v>-0.76401128411805042</v>
      </c>
      <c r="W2741" s="30">
        <f>$Q$3+Data[[#This Row],[NVM
(scaled)]]/((Data[[#This Row],[Upper Bound]]-Data[[#This Row],[Lower Bound]])/2)</f>
        <v>0.11808149778763066</v>
      </c>
      <c r="X2741" s="30">
        <f>(Data[[#This Row],[Upper Bound]]+Data[[#This Row],[Lower Bound]])/2</f>
        <v>20.80161693256364</v>
      </c>
      <c r="Y2741" s="32">
        <f>LN(Data[[#This Row],[NVActual]]/Data[[#This Row],[MA'[n^2']
30d]])</f>
        <v>-1.5472992142455804</v>
      </c>
      <c r="Z2741" s="32">
        <f>LN(Data[[#This Row],[NVActual]]/Data[[#This Row],[MA'[n*ln(n)']
30d]])</f>
        <v>7.2620889343636188</v>
      </c>
      <c r="AA2741" s="32">
        <f>LN(Data[[#This Row],[NVActual]]/Data[[#This Row],[MA'[n^1.5']]])</f>
        <v>4.0676440730376626</v>
      </c>
      <c r="AB2741" s="32">
        <f>LN(Data[[#This Row],[NVActual]]/Data[[#This Row],[Metcalfe
(n^2)]])</f>
        <v>-1.1420021873822113</v>
      </c>
      <c r="AC2741" s="34">
        <f>1+Data[[#This Row],[MA'[NVMetcalfe calc']]]/((Data[[#This Row],[NVM_norm
(scaled)]]-Data[[#This Row],[NV_fund.]])/2)</f>
        <v>-280847697.52017534</v>
      </c>
    </row>
    <row r="2742" spans="1:29" x14ac:dyDescent="0.2">
      <c r="A2742" s="23">
        <v>41434</v>
      </c>
      <c r="B2742" s="24">
        <v>1130008838.1800399</v>
      </c>
      <c r="C2742" s="24">
        <f t="shared" si="337"/>
        <v>1356159652.1433742</v>
      </c>
      <c r="D2742" s="25">
        <f>LN(Data[[#This Row],[NVActual]])</f>
        <v>20.845491291038339</v>
      </c>
      <c r="E2742" s="26">
        <v>56850</v>
      </c>
      <c r="F2742" s="40">
        <f>Data[[#This Row],[DAA 
(n)]]^2</f>
        <v>3231922500</v>
      </c>
      <c r="G2742" s="41">
        <f t="shared" si="338"/>
        <v>5680621999.166667</v>
      </c>
      <c r="H2742" s="28">
        <f>LN(Data[[#This Row],[Metcalfe
(n^2)]])</f>
        <v>21.896342998357365</v>
      </c>
      <c r="I2742" s="42">
        <f t="shared" si="339"/>
        <v>22.439525502147323</v>
      </c>
      <c r="J2742" s="40">
        <f>Data[[#This Row],[DAA 
(n)]]*LN(Data[[#This Row],[DAA 
(n)]])</f>
        <v>622403.54972830811</v>
      </c>
      <c r="K2742" s="40">
        <f t="shared" si="340"/>
        <v>842196.22737687686</v>
      </c>
      <c r="L2742" s="29">
        <f>LN(Data[[#This Row],[MA'[n*ln(n)']
30d]])</f>
        <v>13.643768315213915</v>
      </c>
      <c r="M2742" s="43">
        <f t="shared" si="341"/>
        <v>13.741276877538372</v>
      </c>
      <c r="N2742" s="40">
        <f>Data[[#This Row],[DAA 
(n)]]^1.5</f>
        <v>13554880.822972957</v>
      </c>
      <c r="O2742" s="40">
        <f t="shared" si="342"/>
        <v>20615463.317016777</v>
      </c>
      <c r="P2742" s="43">
        <f>LN(Data[[#This Row],[MA'[n^1.5']]])</f>
        <v>16.841551998622794</v>
      </c>
      <c r="Q2742" s="43">
        <f t="shared" si="343"/>
        <v>16.977915197907503</v>
      </c>
      <c r="R2742" s="30">
        <f>$O$1+$O$2*Data[[#This Row],[MA'[ln(n^2)']]]</f>
        <v>22.439525502147323</v>
      </c>
      <c r="S2742" s="30">
        <f>$Q$1+$Q$2*Data[[#This Row],[MA'[ln(n*ln(n))']]]</f>
        <v>19.193106847938314</v>
      </c>
      <c r="T2742" s="31">
        <f>$O$3*Data[[#This Row],[Metcalfe
(n^2)]]</f>
        <v>1680599700</v>
      </c>
      <c r="U2742" s="31">
        <f t="shared" si="344"/>
        <v>2953923439.5666676</v>
      </c>
      <c r="V2742" s="30">
        <f>LN(Data[[#This Row],[MA'[NVA']
30d]]/Data[[#This Row],[MA'[NVMetcalfe calc']]])</f>
        <v>-0.77847734606995345</v>
      </c>
      <c r="W2742" s="30">
        <f>$Q$3+Data[[#This Row],[NVM
(scaled)]]/((Data[[#This Row],[Upper Bound]]-Data[[#This Row],[Lower Bound]])/2)</f>
        <v>0.11040853076010321</v>
      </c>
      <c r="X2742" s="30">
        <f>(Data[[#This Row],[Upper Bound]]+Data[[#This Row],[Lower Bound]])/2</f>
        <v>20.816316175042818</v>
      </c>
      <c r="Y2742" s="29">
        <f>LN(Data[[#This Row],[NVActual]]/Data[[#This Row],[MA'[n^2']
30d]])</f>
        <v>-1.61483527954123</v>
      </c>
      <c r="Z2742" s="29">
        <f>LN(Data[[#This Row],[NVActual]]/Data[[#This Row],[MA'[n*ln(n)']
30d]])</f>
        <v>7.2017229758244241</v>
      </c>
      <c r="AA2742" s="29">
        <f>LN(Data[[#This Row],[NVActual]]/Data[[#This Row],[MA'[n^1.5']]])</f>
        <v>4.0039392924155468</v>
      </c>
      <c r="AB2742" s="29">
        <f>LN(Data[[#This Row],[NVActual]]/Data[[#This Row],[Metcalfe
(n^2)]])</f>
        <v>-1.0508517073190253</v>
      </c>
      <c r="AC2742" s="26">
        <f>1+Data[[#This Row],[MA'[NVMetcalfe calc']]]/((Data[[#This Row],[NVM_norm
(scaled)]]-Data[[#This Row],[NV_fund.]])/2)</f>
        <v>-285321800.90442419</v>
      </c>
    </row>
    <row r="2743" spans="1:29" x14ac:dyDescent="0.2">
      <c r="A2743" s="23">
        <v>41433</v>
      </c>
      <c r="B2743" s="24">
        <v>1224017389.0367501</v>
      </c>
      <c r="C2743" s="24">
        <f t="shared" si="337"/>
        <v>1362190842.4863024</v>
      </c>
      <c r="D2743" s="25">
        <f>LN(Data[[#This Row],[NVActual]])</f>
        <v>20.925404227665002</v>
      </c>
      <c r="E2743" s="26">
        <v>57561</v>
      </c>
      <c r="F2743" s="40">
        <f>Data[[#This Row],[DAA 
(n)]]^2</f>
        <v>3313268721</v>
      </c>
      <c r="G2743" s="41">
        <f t="shared" si="338"/>
        <v>5808113649.6999998</v>
      </c>
      <c r="H2743" s="28">
        <f>LN(Data[[#This Row],[Metcalfe
(n^2)]])</f>
        <v>21.921201068052419</v>
      </c>
      <c r="I2743" s="42">
        <f t="shared" si="339"/>
        <v>22.465555381918033</v>
      </c>
      <c r="J2743" s="40">
        <f>Data[[#This Row],[DAA 
(n)]]*LN(Data[[#This Row],[DAA 
(n)]])</f>
        <v>630903.12733908265</v>
      </c>
      <c r="K2743" s="40">
        <f t="shared" si="340"/>
        <v>853199.08934996265</v>
      </c>
      <c r="L2743" s="29">
        <f>LN(Data[[#This Row],[MA'[n*ln(n)']
30d]])</f>
        <v>13.65674819824398</v>
      </c>
      <c r="M2743" s="43">
        <f t="shared" si="341"/>
        <v>13.747873149206717</v>
      </c>
      <c r="N2743" s="40">
        <f>Data[[#This Row],[DAA 
(n)]]^1.5</f>
        <v>13809962.376830744</v>
      </c>
      <c r="O2743" s="40">
        <f t="shared" si="342"/>
        <v>20975209.020234659</v>
      </c>
      <c r="P2743" s="43">
        <f>LN(Data[[#This Row],[MA'[n^1.5']]])</f>
        <v>16.858851775475742</v>
      </c>
      <c r="Q2743" s="43">
        <f t="shared" si="343"/>
        <v>16.987148017311558</v>
      </c>
      <c r="R2743" s="30">
        <f>$O$1+$O$2*Data[[#This Row],[MA'[ln(n^2)']]]</f>
        <v>22.465555381918033</v>
      </c>
      <c r="S2743" s="30">
        <f>$Q$1+$Q$2*Data[[#This Row],[MA'[ln(n*ln(n))']]]</f>
        <v>19.203990696191081</v>
      </c>
      <c r="T2743" s="31">
        <f>$O$3*Data[[#This Row],[Metcalfe
(n^2)]]</f>
        <v>1722899734.9200001</v>
      </c>
      <c r="U2743" s="31">
        <f t="shared" si="344"/>
        <v>3020219097.8440013</v>
      </c>
      <c r="V2743" s="30">
        <f>LN(Data[[#This Row],[MA'[NVA']
30d]]/Data[[#This Row],[MA'[NVMetcalfe calc']]])</f>
        <v>-0.79623506049888748</v>
      </c>
      <c r="W2743" s="30">
        <f>$Q$3+Data[[#This Row],[NVM
(scaled)]]/((Data[[#This Row],[Upper Bound]]-Data[[#This Row],[Lower Bound]])/2)</f>
        <v>0.10174657735085268</v>
      </c>
      <c r="X2743" s="30">
        <f>(Data[[#This Row],[Upper Bound]]+Data[[#This Row],[Lower Bound]])/2</f>
        <v>20.834773039054557</v>
      </c>
      <c r="Y2743" s="32">
        <f>LN(Data[[#This Row],[NVActual]]/Data[[#This Row],[MA'[n^2']
30d]])</f>
        <v>-1.5571174543982704</v>
      </c>
      <c r="Z2743" s="32">
        <f>LN(Data[[#This Row],[NVActual]]/Data[[#This Row],[MA'[n*ln(n)']
30d]])</f>
        <v>7.2686560294210221</v>
      </c>
      <c r="AA2743" s="32">
        <f>LN(Data[[#This Row],[NVActual]]/Data[[#This Row],[MA'[n^1.5']]])</f>
        <v>4.06655245218926</v>
      </c>
      <c r="AB2743" s="32">
        <f>LN(Data[[#This Row],[NVActual]]/Data[[#This Row],[Metcalfe
(n^2)]])</f>
        <v>-0.99579684038741567</v>
      </c>
      <c r="AC2743" s="34">
        <f>1+Data[[#This Row],[MA'[NVMetcalfe calc']]]/((Data[[#This Row],[NVM_norm
(scaled)]]-Data[[#This Row],[NV_fund.]])/2)</f>
        <v>-291343773.95950192</v>
      </c>
    </row>
    <row r="2744" spans="1:29" x14ac:dyDescent="0.2">
      <c r="A2744" s="23">
        <v>41432</v>
      </c>
      <c r="B2744" s="24">
        <v>1247021422.63537</v>
      </c>
      <c r="C2744" s="24">
        <f t="shared" si="337"/>
        <v>1362949852.5465369</v>
      </c>
      <c r="D2744" s="25">
        <f>LN(Data[[#This Row],[NVActual]])</f>
        <v>20.944023682835457</v>
      </c>
      <c r="E2744" s="26">
        <v>74130</v>
      </c>
      <c r="F2744" s="40">
        <f>Data[[#This Row],[DAA 
(n)]]^2</f>
        <v>5495256900</v>
      </c>
      <c r="G2744" s="41">
        <f t="shared" si="338"/>
        <v>5926624596.6333332</v>
      </c>
      <c r="H2744" s="28">
        <f>LN(Data[[#This Row],[Metcalfe
(n^2)]])</f>
        <v>22.427151175301532</v>
      </c>
      <c r="I2744" s="42">
        <f t="shared" si="339"/>
        <v>22.489856203644752</v>
      </c>
      <c r="J2744" s="40">
        <f>Data[[#This Row],[DAA 
(n)]]*LN(Data[[#This Row],[DAA 
(n)]])</f>
        <v>831262.35831255128</v>
      </c>
      <c r="K2744" s="40">
        <f t="shared" si="340"/>
        <v>863455.36438839883</v>
      </c>
      <c r="L2744" s="29">
        <f>LN(Data[[#This Row],[MA'[n*ln(n)']
30d]])</f>
        <v>13.668697483731254</v>
      </c>
      <c r="M2744" s="43">
        <f t="shared" si="341"/>
        <v>13.754696257646502</v>
      </c>
      <c r="N2744" s="40">
        <f>Data[[#This Row],[DAA 
(n)]]^1.5</f>
        <v>20183245.37820914</v>
      </c>
      <c r="O2744" s="40">
        <f t="shared" si="342"/>
        <v>21310174.735868275</v>
      </c>
      <c r="P2744" s="43">
        <f>LN(Data[[#This Row],[MA'[n^1.5']]])</f>
        <v>16.874695203753443</v>
      </c>
      <c r="Q2744" s="43">
        <f t="shared" si="343"/>
        <v>16.99677459536386</v>
      </c>
      <c r="R2744" s="30">
        <f>$O$1+$O$2*Data[[#This Row],[MA'[ln(n^2)']]]</f>
        <v>22.489856203644752</v>
      </c>
      <c r="S2744" s="30">
        <f>$Q$1+$Q$2*Data[[#This Row],[MA'[ln(n*ln(n))']]]</f>
        <v>19.215248825116728</v>
      </c>
      <c r="T2744" s="31">
        <f>$O$3*Data[[#This Row],[Metcalfe
(n^2)]]</f>
        <v>2857533588</v>
      </c>
      <c r="U2744" s="31">
        <f t="shared" si="344"/>
        <v>3081844790.2493348</v>
      </c>
      <c r="V2744" s="30">
        <f>LN(Data[[#This Row],[MA'[NVA']
30d]]/Data[[#This Row],[MA'[NVMetcalfe calc']]])</f>
        <v>-0.81587701548620739</v>
      </c>
      <c r="W2744" s="30">
        <f>$Q$3+Data[[#This Row],[NVM
(scaled)]]/((Data[[#This Row],[Upper Bound]]-Data[[#This Row],[Lower Bound]])/2)</f>
        <v>9.1694755324863431E-2</v>
      </c>
      <c r="X2744" s="30">
        <f>(Data[[#This Row],[Upper Bound]]+Data[[#This Row],[Lower Bound]])/2</f>
        <v>20.85255251438074</v>
      </c>
      <c r="Y2744" s="29">
        <f>LN(Data[[#This Row],[NVActual]]/Data[[#This Row],[MA'[n^2']
30d]])</f>
        <v>-1.5586969970725886</v>
      </c>
      <c r="Z2744" s="29">
        <f>LN(Data[[#This Row],[NVActual]]/Data[[#This Row],[MA'[n*ln(n)']
30d]])</f>
        <v>7.2753261991042022</v>
      </c>
      <c r="AA2744" s="29">
        <f>LN(Data[[#This Row],[NVActual]]/Data[[#This Row],[MA'[n^1.5']]])</f>
        <v>4.0693284790820128</v>
      </c>
      <c r="AB2744" s="29">
        <f>LN(Data[[#This Row],[NVActual]]/Data[[#This Row],[Metcalfe
(n^2)]])</f>
        <v>-1.4831274924660747</v>
      </c>
      <c r="AC2744" s="26">
        <f>1+Data[[#This Row],[MA'[NVMetcalfe calc']]]/((Data[[#This Row],[NVM_norm
(scaled)]]-Data[[#This Row],[NV_fund.]])/2)</f>
        <v>-296889927.73187387</v>
      </c>
    </row>
    <row r="2745" spans="1:29" x14ac:dyDescent="0.2">
      <c r="A2745" s="23">
        <v>41431</v>
      </c>
      <c r="B2745" s="24">
        <v>1336205653.6547699</v>
      </c>
      <c r="C2745" s="24">
        <f t="shared" si="337"/>
        <v>1363357703.6092348</v>
      </c>
      <c r="D2745" s="25">
        <f>LN(Data[[#This Row],[NVActual]])</f>
        <v>21.013099832590818</v>
      </c>
      <c r="E2745" s="26">
        <v>73112</v>
      </c>
      <c r="F2745" s="40">
        <f>Data[[#This Row],[DAA 
(n)]]^2</f>
        <v>5345364544</v>
      </c>
      <c r="G2745" s="41">
        <f t="shared" si="338"/>
        <v>6084331629.166667</v>
      </c>
      <c r="H2745" s="28">
        <f>LN(Data[[#This Row],[Metcalfe
(n^2)]])</f>
        <v>22.399495581904077</v>
      </c>
      <c r="I2745" s="42">
        <f t="shared" si="339"/>
        <v>22.510559334005599</v>
      </c>
      <c r="J2745" s="40">
        <f>Data[[#This Row],[DAA 
(n)]]*LN(Data[[#This Row],[DAA 
(n)]])</f>
        <v>818835.96049208543</v>
      </c>
      <c r="K2745" s="40">
        <f t="shared" si="340"/>
        <v>874592.8996543081</v>
      </c>
      <c r="L2745" s="29">
        <f>LN(Data[[#This Row],[MA'[n*ln(n)']
30d]])</f>
        <v>13.681513799535947</v>
      </c>
      <c r="M2745" s="43">
        <f t="shared" si="341"/>
        <v>13.761530103645798</v>
      </c>
      <c r="N2745" s="40">
        <f>Data[[#This Row],[DAA 
(n)]]^1.5</f>
        <v>19768922.392000254</v>
      </c>
      <c r="O2745" s="40">
        <f t="shared" si="342"/>
        <v>21709346.090085208</v>
      </c>
      <c r="P2745" s="43">
        <f>LN(Data[[#This Row],[MA'[n^1.5']]])</f>
        <v>16.89325342118368</v>
      </c>
      <c r="Q2745" s="43">
        <f t="shared" si="343"/>
        <v>17.006447168176923</v>
      </c>
      <c r="R2745" s="30">
        <f>$O$1+$O$2*Data[[#This Row],[MA'[ln(n^2)']]]</f>
        <v>22.510559334005599</v>
      </c>
      <c r="S2745" s="30">
        <f>$Q$1+$Q$2*Data[[#This Row],[MA'[ln(n*ln(n))']]]</f>
        <v>19.226524671015564</v>
      </c>
      <c r="T2745" s="31">
        <f>$O$3*Data[[#This Row],[Metcalfe
(n^2)]]</f>
        <v>2779589562.8800001</v>
      </c>
      <c r="U2745" s="31">
        <f t="shared" si="344"/>
        <v>3163852447.1666684</v>
      </c>
      <c r="V2745" s="30">
        <f>LN(Data[[#This Row],[MA'[NVA']
30d]]/Data[[#This Row],[MA'[NVMetcalfe calc']]])</f>
        <v>-0.84183985718005883</v>
      </c>
      <c r="W2745" s="30">
        <f>$Q$3+Data[[#This Row],[NVM
(scaled)]]/((Data[[#This Row],[Upper Bound]]-Data[[#This Row],[Lower Bound]])/2)</f>
        <v>7.7313659220890285E-2</v>
      </c>
      <c r="X2745" s="30">
        <f>(Data[[#This Row],[Upper Bound]]+Data[[#This Row],[Lower Bound]])/2</f>
        <v>20.86854200251058</v>
      </c>
      <c r="Y2745" s="32">
        <f>LN(Data[[#This Row],[NVActual]]/Data[[#This Row],[MA'[n^2']
30d]])</f>
        <v>-1.5158828856771482</v>
      </c>
      <c r="Z2745" s="32">
        <f>LN(Data[[#This Row],[NVActual]]/Data[[#This Row],[MA'[n*ln(n)']
30d]])</f>
        <v>7.3315860330548697</v>
      </c>
      <c r="AA2745" s="32">
        <f>LN(Data[[#This Row],[NVActual]]/Data[[#This Row],[MA'[n^1.5']]])</f>
        <v>4.1198464114071367</v>
      </c>
      <c r="AB2745" s="32">
        <f>LN(Data[[#This Row],[NVActual]]/Data[[#This Row],[Metcalfe
(n^2)]])</f>
        <v>-1.3863957493132577</v>
      </c>
      <c r="AC2745" s="34">
        <f>1+Data[[#This Row],[MA'[NVMetcalfe calc']]]/((Data[[#This Row],[NVM_norm
(scaled)]]-Data[[#This Row],[NV_fund.]])/2)</f>
        <v>-304344927.0559504</v>
      </c>
    </row>
    <row r="2746" spans="1:29" x14ac:dyDescent="0.2">
      <c r="A2746" s="23">
        <v>41430</v>
      </c>
      <c r="B2746" s="24">
        <v>1367392943.2383201</v>
      </c>
      <c r="C2746" s="24">
        <f t="shared" si="337"/>
        <v>1360210916.0762811</v>
      </c>
      <c r="D2746" s="25">
        <f>LN(Data[[#This Row],[NVActual]])</f>
        <v>21.036171802715661</v>
      </c>
      <c r="E2746" s="26">
        <v>78551</v>
      </c>
      <c r="F2746" s="40">
        <f>Data[[#This Row],[DAA 
(n)]]^2</f>
        <v>6170259601</v>
      </c>
      <c r="G2746" s="41">
        <f t="shared" si="338"/>
        <v>6318304491.5666666</v>
      </c>
      <c r="H2746" s="28">
        <f>LN(Data[[#This Row],[Metcalfe
(n^2)]])</f>
        <v>22.54300674869496</v>
      </c>
      <c r="I2746" s="42">
        <f t="shared" si="339"/>
        <v>22.538512793870702</v>
      </c>
      <c r="J2746" s="40">
        <f>Data[[#This Row],[DAA 
(n)]]*LN(Data[[#This Row],[DAA 
(n)]])</f>
        <v>885387.8615583689</v>
      </c>
      <c r="K2746" s="40">
        <f t="shared" si="340"/>
        <v>890364.76261157542</v>
      </c>
      <c r="L2746" s="29">
        <f>LN(Data[[#This Row],[MA'[n*ln(n)']
30d]])</f>
        <v>13.699386503375527</v>
      </c>
      <c r="M2746" s="43">
        <f t="shared" si="341"/>
        <v>13.768091096563401</v>
      </c>
      <c r="N2746" s="40">
        <f>Data[[#This Row],[DAA 
(n)]]^1.5</f>
        <v>22015450.527258113</v>
      </c>
      <c r="O2746" s="40">
        <f t="shared" si="342"/>
        <v>22286364.996596474</v>
      </c>
      <c r="P2746" s="43">
        <f>LN(Data[[#This Row],[MA'[n^1.5']]])</f>
        <v>16.919485614297454</v>
      </c>
      <c r="Q2746" s="43">
        <f t="shared" si="343"/>
        <v>17.015724889497129</v>
      </c>
      <c r="R2746" s="30">
        <f>$O$1+$O$2*Data[[#This Row],[MA'[ln(n^2)']]]</f>
        <v>22.538512793870702</v>
      </c>
      <c r="S2746" s="30">
        <f>$Q$1+$Q$2*Data[[#This Row],[MA'[ln(n*ln(n))']]]</f>
        <v>19.23735030932961</v>
      </c>
      <c r="T2746" s="31">
        <f>$O$3*Data[[#This Row],[Metcalfe
(n^2)]]</f>
        <v>3208534992.52</v>
      </c>
      <c r="U2746" s="31">
        <f t="shared" si="344"/>
        <v>3285518335.6146684</v>
      </c>
      <c r="V2746" s="30">
        <f>LN(Data[[#This Row],[MA'[NVA']
30d]]/Data[[#This Row],[MA'[NVMetcalfe calc']]])</f>
        <v>-0.88188465503496294</v>
      </c>
      <c r="W2746" s="30">
        <f>$Q$3+Data[[#This Row],[NVM
(scaled)]]/((Data[[#This Row],[Upper Bound]]-Data[[#This Row],[Lower Bound]])/2)</f>
        <v>5.5712663848136779E-2</v>
      </c>
      <c r="X2746" s="30">
        <f>(Data[[#This Row],[Upper Bound]]+Data[[#This Row],[Lower Bound]])/2</f>
        <v>20.887931551600154</v>
      </c>
      <c r="Y2746" s="29">
        <f>LN(Data[[#This Row],[NVActual]]/Data[[#This Row],[MA'[n^2']
30d]])</f>
        <v>-1.530544929746056</v>
      </c>
      <c r="Z2746" s="29">
        <f>LN(Data[[#This Row],[NVActual]]/Data[[#This Row],[MA'[n*ln(n)']
30d]])</f>
        <v>7.336785299340133</v>
      </c>
      <c r="AA2746" s="29">
        <f>LN(Data[[#This Row],[NVActual]]/Data[[#This Row],[MA'[n^1.5']]])</f>
        <v>4.1166861884182051</v>
      </c>
      <c r="AB2746" s="29">
        <f>LN(Data[[#This Row],[NVActual]]/Data[[#This Row],[Metcalfe
(n^2)]])</f>
        <v>-1.5068349459793018</v>
      </c>
      <c r="AC2746" s="26">
        <f>1+Data[[#This Row],[MA'[NVMetcalfe calc']]]/((Data[[#This Row],[NVM_norm
(scaled)]]-Data[[#This Row],[NV_fund.]])/2)</f>
        <v>-315426632.45826674</v>
      </c>
    </row>
    <row r="2747" spans="1:29" x14ac:dyDescent="0.2">
      <c r="A2747" s="23">
        <v>41429</v>
      </c>
      <c r="B2747" s="24">
        <v>1357202325.3169501</v>
      </c>
      <c r="C2747" s="24">
        <f t="shared" si="337"/>
        <v>1356197774.6846774</v>
      </c>
      <c r="D2747" s="25">
        <f>LN(Data[[#This Row],[NVActual]])</f>
        <v>21.028691304192179</v>
      </c>
      <c r="E2747" s="26">
        <v>78923</v>
      </c>
      <c r="F2747" s="40">
        <f>Data[[#This Row],[DAA 
(n)]]^2</f>
        <v>6228839929</v>
      </c>
      <c r="G2747" s="41">
        <f t="shared" si="338"/>
        <v>6349590858.0666666</v>
      </c>
      <c r="H2747" s="28">
        <f>LN(Data[[#This Row],[Metcalfe
(n^2)]])</f>
        <v>22.55245594518394</v>
      </c>
      <c r="I2747" s="42">
        <f t="shared" si="339"/>
        <v>22.543232782497409</v>
      </c>
      <c r="J2747" s="40">
        <f>Data[[#This Row],[DAA 
(n)]]*LN(Data[[#This Row],[DAA 
(n)]])</f>
        <v>889953.74028087605</v>
      </c>
      <c r="K2747" s="40">
        <f t="shared" si="340"/>
        <v>892728.99897032394</v>
      </c>
      <c r="L2747" s="29">
        <f>LN(Data[[#This Row],[MA'[n*ln(n)']
30d]])</f>
        <v>13.702038341203888</v>
      </c>
      <c r="M2747" s="43">
        <f t="shared" si="341"/>
        <v>13.773626241182122</v>
      </c>
      <c r="N2747" s="40">
        <f>Data[[#This Row],[DAA 
(n)]]^1.5</f>
        <v>22172025.927200854</v>
      </c>
      <c r="O2747" s="40">
        <f t="shared" si="342"/>
        <v>22368588.285483703</v>
      </c>
      <c r="P2747" s="43">
        <f>LN(Data[[#This Row],[MA'[n^1.5']]])</f>
        <v>16.923168223986515</v>
      </c>
      <c r="Q2747" s="43">
        <f t="shared" si="343"/>
        <v>17.023535394690022</v>
      </c>
      <c r="R2747" s="30">
        <f>$O$1+$O$2*Data[[#This Row],[MA'[ln(n^2)']]]</f>
        <v>22.543232782497409</v>
      </c>
      <c r="S2747" s="30">
        <f>$Q$1+$Q$2*Data[[#This Row],[MA'[ln(n*ln(n))']]]</f>
        <v>19.246483297950498</v>
      </c>
      <c r="T2747" s="31">
        <f>$O$3*Data[[#This Row],[Metcalfe
(n^2)]]</f>
        <v>3238996763.0799999</v>
      </c>
      <c r="U2747" s="31">
        <f t="shared" si="344"/>
        <v>3301787246.1946683</v>
      </c>
      <c r="V2747" s="30">
        <f>LN(Data[[#This Row],[MA'[NVA']
30d]]/Data[[#This Row],[MA'[NVMetcalfe calc']]])</f>
        <v>-0.88977888120131909</v>
      </c>
      <c r="W2747" s="30">
        <f>$Q$3+Data[[#This Row],[NVM
(scaled)]]/((Data[[#This Row],[Upper Bound]]-Data[[#This Row],[Lower Bound]])/2)</f>
        <v>5.0208374720588811E-2</v>
      </c>
      <c r="X2747" s="30">
        <f>(Data[[#This Row],[Upper Bound]]+Data[[#This Row],[Lower Bound]])/2</f>
        <v>20.894858040223951</v>
      </c>
      <c r="Y2747" s="32">
        <f>LN(Data[[#This Row],[NVActual]]/Data[[#This Row],[MA'[n^2']
30d]])</f>
        <v>-1.5429649117824902</v>
      </c>
      <c r="Z2747" s="32">
        <f>LN(Data[[#This Row],[NVActual]]/Data[[#This Row],[MA'[n*ln(n)']
30d]])</f>
        <v>7.3266529629882911</v>
      </c>
      <c r="AA2747" s="32">
        <f>LN(Data[[#This Row],[NVActual]]/Data[[#This Row],[MA'[n^1.5']]])</f>
        <v>4.1055230802056633</v>
      </c>
      <c r="AB2747" s="32">
        <f>LN(Data[[#This Row],[NVActual]]/Data[[#This Row],[Metcalfe
(n^2)]])</f>
        <v>-1.5237646409917629</v>
      </c>
      <c r="AC2747" s="34">
        <f>1+Data[[#This Row],[MA'[NVMetcalfe calc']]]/((Data[[#This Row],[NVM_norm
(scaled)]]-Data[[#This Row],[NV_fund.]])/2)</f>
        <v>-316799494.23535788</v>
      </c>
    </row>
    <row r="2748" spans="1:29" x14ac:dyDescent="0.2">
      <c r="A2748" s="23">
        <v>41428</v>
      </c>
      <c r="B2748" s="24">
        <v>1377227133.01757</v>
      </c>
      <c r="C2748" s="24">
        <f t="shared" si="337"/>
        <v>1354128375.668237</v>
      </c>
      <c r="D2748" s="25">
        <f>LN(Data[[#This Row],[NVActual]])</f>
        <v>21.043337990815726</v>
      </c>
      <c r="E2748" s="26">
        <v>79951</v>
      </c>
      <c r="F2748" s="40">
        <f>Data[[#This Row],[DAA 
(n)]]^2</f>
        <v>6392162401</v>
      </c>
      <c r="G2748" s="41">
        <f t="shared" si="338"/>
        <v>6314983730.9666662</v>
      </c>
      <c r="H2748" s="28">
        <f>LN(Data[[#This Row],[Metcalfe
(n^2)]])</f>
        <v>22.578338452002527</v>
      </c>
      <c r="I2748" s="42">
        <f t="shared" si="339"/>
        <v>22.537154923183575</v>
      </c>
      <c r="J2748" s="40">
        <f>Data[[#This Row],[DAA 
(n)]]*LN(Data[[#This Row],[DAA 
(n)]])</f>
        <v>902580.36878802697</v>
      </c>
      <c r="K2748" s="40">
        <f t="shared" si="340"/>
        <v>889925.16891867784</v>
      </c>
      <c r="L2748" s="29">
        <f>LN(Data[[#This Row],[MA'[n*ln(n)']
30d]])</f>
        <v>13.698892658306759</v>
      </c>
      <c r="M2748" s="43">
        <f t="shared" si="341"/>
        <v>13.778998093176421</v>
      </c>
      <c r="N2748" s="40">
        <f>Data[[#This Row],[DAA 
(n)]]^1.5</f>
        <v>22606631.242233988</v>
      </c>
      <c r="O2748" s="40">
        <f t="shared" si="342"/>
        <v>22274125.58542157</v>
      </c>
      <c r="P2748" s="43">
        <f>LN(Data[[#This Row],[MA'[n^1.5']]])</f>
        <v>16.918936275126235</v>
      </c>
      <c r="Q2748" s="43">
        <f t="shared" si="343"/>
        <v>17.031125912555556</v>
      </c>
      <c r="R2748" s="30">
        <f>$O$1+$O$2*Data[[#This Row],[MA'[ln(n^2)']]]</f>
        <v>22.537154923183575</v>
      </c>
      <c r="S2748" s="30">
        <f>$Q$1+$Q$2*Data[[#This Row],[MA'[ln(n*ln(n))']]]</f>
        <v>19.255346853741091</v>
      </c>
      <c r="T2748" s="31">
        <f>$O$3*Data[[#This Row],[Metcalfe
(n^2)]]</f>
        <v>3323924448.52</v>
      </c>
      <c r="U2748" s="31">
        <f t="shared" si="344"/>
        <v>3283791540.1026678</v>
      </c>
      <c r="V2748" s="30">
        <f>LN(Data[[#This Row],[MA'[NVA']
30d]]/Data[[#This Row],[MA'[NVMetcalfe calc']]])</f>
        <v>-0.88584072998181207</v>
      </c>
      <c r="W2748" s="30">
        <f>$Q$3+Data[[#This Row],[NVM
(scaled)]]/((Data[[#This Row],[Upper Bound]]-Data[[#This Row],[Lower Bound]])/2)</f>
        <v>5.0150800267671047E-2</v>
      </c>
      <c r="X2748" s="30">
        <f>(Data[[#This Row],[Upper Bound]]+Data[[#This Row],[Lower Bound]])/2</f>
        <v>20.896250888462333</v>
      </c>
      <c r="Y2748" s="29">
        <f>LN(Data[[#This Row],[NVActual]]/Data[[#This Row],[MA'[n^2']
30d]])</f>
        <v>-1.522853025677511</v>
      </c>
      <c r="Z2748" s="29">
        <f>LN(Data[[#This Row],[NVActual]]/Data[[#This Row],[MA'[n*ln(n)']
30d]])</f>
        <v>7.3444453325089682</v>
      </c>
      <c r="AA2748" s="29">
        <f>LN(Data[[#This Row],[NVActual]]/Data[[#This Row],[MA'[n^1.5']]])</f>
        <v>4.1244017156894905</v>
      </c>
      <c r="AB2748" s="29">
        <f>LN(Data[[#This Row],[NVActual]]/Data[[#This Row],[Metcalfe
(n^2)]])</f>
        <v>-1.5350004611868016</v>
      </c>
      <c r="AC2748" s="26">
        <f>1+Data[[#This Row],[MA'[NVMetcalfe calc']]]/((Data[[#This Row],[NVM_norm
(scaled)]]-Data[[#This Row],[NV_fund.]])/2)</f>
        <v>-315050922.31033266</v>
      </c>
    </row>
    <row r="2749" spans="1:29" x14ac:dyDescent="0.2">
      <c r="A2749" s="23">
        <v>41427</v>
      </c>
      <c r="B2749" s="24">
        <v>1372020573.4560699</v>
      </c>
      <c r="C2749" s="24">
        <f t="shared" si="337"/>
        <v>1349896921.9461303</v>
      </c>
      <c r="D2749" s="25">
        <f>LN(Data[[#This Row],[NVActual]])</f>
        <v>21.03955036136805</v>
      </c>
      <c r="E2749" s="26">
        <v>66768</v>
      </c>
      <c r="F2749" s="40">
        <f>Data[[#This Row],[DAA 
(n)]]^2</f>
        <v>4457965824</v>
      </c>
      <c r="G2749" s="41">
        <f t="shared" si="338"/>
        <v>6266840193.6333332</v>
      </c>
      <c r="H2749" s="28">
        <f>LN(Data[[#This Row],[Metcalfe
(n^2)]])</f>
        <v>22.217958405662667</v>
      </c>
      <c r="I2749" s="42">
        <f t="shared" si="339"/>
        <v>22.528617649622745</v>
      </c>
      <c r="J2749" s="40">
        <f>Data[[#This Row],[DAA 
(n)]]*LN(Data[[#This Row],[DAA 
(n)]])</f>
        <v>741724.32341464248</v>
      </c>
      <c r="K2749" s="40">
        <f t="shared" si="340"/>
        <v>886008.61153017764</v>
      </c>
      <c r="L2749" s="29">
        <f>LN(Data[[#This Row],[MA'[n*ln(n)']
30d]])</f>
        <v>13.694481949100004</v>
      </c>
      <c r="M2749" s="43">
        <f t="shared" si="341"/>
        <v>13.784830983689265</v>
      </c>
      <c r="N2749" s="40">
        <f>Data[[#This Row],[DAA 
(n)]]^1.5</f>
        <v>17252520.457510877</v>
      </c>
      <c r="O2749" s="40">
        <f t="shared" si="342"/>
        <v>22142429.678556118</v>
      </c>
      <c r="P2749" s="43">
        <f>LN(Data[[#This Row],[MA'[n^1.5']]])</f>
        <v>16.913006220802465</v>
      </c>
      <c r="Q2749" s="43">
        <f t="shared" si="343"/>
        <v>17.039328959598127</v>
      </c>
      <c r="R2749" s="30">
        <f>$O$1+$O$2*Data[[#This Row],[MA'[ln(n^2)']]]</f>
        <v>22.528617649622745</v>
      </c>
      <c r="S2749" s="30">
        <f>$Q$1+$Q$2*Data[[#This Row],[MA'[ln(n*ln(n))']]]</f>
        <v>19.264971123087285</v>
      </c>
      <c r="T2749" s="31">
        <f>$O$3*Data[[#This Row],[Metcalfe
(n^2)]]</f>
        <v>2318142228.48</v>
      </c>
      <c r="U2749" s="31">
        <f t="shared" si="344"/>
        <v>3258756900.6893339</v>
      </c>
      <c r="V2749" s="30">
        <f>LN(Data[[#This Row],[MA'[NVA']
30d]]/Data[[#This Row],[MA'[NVMetcalfe calc']]])</f>
        <v>-0.88131756842992337</v>
      </c>
      <c r="W2749" s="30">
        <f>$Q$3+Data[[#This Row],[NVM
(scaled)]]/((Data[[#This Row],[Upper Bound]]-Data[[#This Row],[Lower Bound]])/2)</f>
        <v>4.9918492236050827E-2</v>
      </c>
      <c r="X2749" s="30">
        <f>(Data[[#This Row],[Upper Bound]]+Data[[#This Row],[Lower Bound]])/2</f>
        <v>20.896794386355015</v>
      </c>
      <c r="Y2749" s="32">
        <f>LN(Data[[#This Row],[NVActual]]/Data[[#This Row],[MA'[n^2']
30d]])</f>
        <v>-1.5189877468361863</v>
      </c>
      <c r="Z2749" s="32">
        <f>LN(Data[[#This Row],[NVActual]]/Data[[#This Row],[MA'[n*ln(n)']
30d]])</f>
        <v>7.3450684122680459</v>
      </c>
      <c r="AA2749" s="32">
        <f>LN(Data[[#This Row],[NVActual]]/Data[[#This Row],[MA'[n^1.5']]])</f>
        <v>4.1265441405655832</v>
      </c>
      <c r="AB2749" s="32">
        <f>LN(Data[[#This Row],[NVActual]]/Data[[#This Row],[Metcalfe
(n^2)]])</f>
        <v>-1.1784080442946188</v>
      </c>
      <c r="AC2749" s="34">
        <f>1+Data[[#This Row],[MA'[NVMetcalfe calc']]]/((Data[[#This Row],[NVM_norm
(scaled)]]-Data[[#This Row],[NV_fund.]])/2)</f>
        <v>-312637433.71592784</v>
      </c>
    </row>
    <row r="2750" spans="1:29" x14ac:dyDescent="0.2">
      <c r="A2750" s="23">
        <v>41426</v>
      </c>
      <c r="B2750" s="24">
        <v>1447623256.35428</v>
      </c>
      <c r="C2750" s="24">
        <f t="shared" si="337"/>
        <v>1339831885.5541508</v>
      </c>
      <c r="D2750" s="25">
        <f>LN(Data[[#This Row],[NVActual]])</f>
        <v>21.093188914980935</v>
      </c>
      <c r="E2750" s="26">
        <v>66565</v>
      </c>
      <c r="F2750" s="40">
        <f>Data[[#This Row],[DAA 
(n)]]^2</f>
        <v>4430899225</v>
      </c>
      <c r="G2750" s="41">
        <f t="shared" si="338"/>
        <v>6343524136.166667</v>
      </c>
      <c r="H2750" s="28">
        <f>LN(Data[[#This Row],[Metcalfe
(n^2)]])</f>
        <v>22.211868385732036</v>
      </c>
      <c r="I2750" s="42">
        <f t="shared" si="339"/>
        <v>22.542487851310401</v>
      </c>
      <c r="J2750" s="40">
        <f>Data[[#This Row],[DAA 
(n)]]*LN(Data[[#This Row],[DAA 
(n)]])</f>
        <v>739266.50954812649</v>
      </c>
      <c r="K2750" s="40">
        <f t="shared" si="340"/>
        <v>892296.90806555294</v>
      </c>
      <c r="L2750" s="29">
        <f>LN(Data[[#This Row],[MA'[n*ln(n)']
30d]])</f>
        <v>13.701554212753418</v>
      </c>
      <c r="M2750" s="43">
        <f t="shared" si="341"/>
        <v>13.791294676961456</v>
      </c>
      <c r="N2750" s="40">
        <f>Data[[#This Row],[DAA 
(n)]]^1.5</f>
        <v>17173899.001453508</v>
      </c>
      <c r="O2750" s="40">
        <f t="shared" si="342"/>
        <v>22353061.881415777</v>
      </c>
      <c r="P2750" s="43">
        <f>LN(Data[[#This Row],[MA'[n^1.5']]])</f>
        <v>16.922473866571984</v>
      </c>
      <c r="Q2750" s="43">
        <f t="shared" si="343"/>
        <v>17.048377419456521</v>
      </c>
      <c r="R2750" s="30">
        <f>$O$1+$O$2*Data[[#This Row],[MA'[ln(n^2)']]]</f>
        <v>22.542487851310401</v>
      </c>
      <c r="S2750" s="30">
        <f>$Q$1+$Q$2*Data[[#This Row],[MA'[ln(n*ln(n))']]]</f>
        <v>19.275636216986403</v>
      </c>
      <c r="T2750" s="31">
        <f>$O$3*Data[[#This Row],[Metcalfe
(n^2)]]</f>
        <v>2304067597</v>
      </c>
      <c r="U2750" s="31">
        <f t="shared" si="344"/>
        <v>3298632550.8066669</v>
      </c>
      <c r="V2750" s="30">
        <f>LN(Data[[#This Row],[MA'[NVA']
30d]]/Data[[#This Row],[MA'[NVMetcalfe calc']]])</f>
        <v>-0.90096385649992627</v>
      </c>
      <c r="W2750" s="30">
        <f>$Q$3+Data[[#This Row],[NVM
(scaled)]]/((Data[[#This Row],[Upper Bound]]-Data[[#This Row],[Lower Bound]])/2)</f>
        <v>3.8420707549909561E-2</v>
      </c>
      <c r="X2750" s="30">
        <f>(Data[[#This Row],[Upper Bound]]+Data[[#This Row],[Lower Bound]])/2</f>
        <v>20.909062034148402</v>
      </c>
      <c r="Y2750" s="29">
        <f>LN(Data[[#This Row],[NVActual]]/Data[[#This Row],[MA'[n^2']
30d]])</f>
        <v>-1.4775113934226278</v>
      </c>
      <c r="Z2750" s="29">
        <f>LN(Data[[#This Row],[NVActual]]/Data[[#This Row],[MA'[n*ln(n)']
30d]])</f>
        <v>7.391634702227516</v>
      </c>
      <c r="AA2750" s="29">
        <f>LN(Data[[#This Row],[NVActual]]/Data[[#This Row],[MA'[n^1.5']]])</f>
        <v>4.1707150484089501</v>
      </c>
      <c r="AB2750" s="29">
        <f>LN(Data[[#This Row],[NVActual]]/Data[[#This Row],[Metcalfe
(n^2)]])</f>
        <v>-1.1186794707511012</v>
      </c>
      <c r="AC2750" s="26">
        <f>1+Data[[#This Row],[MA'[NVMetcalfe calc']]]/((Data[[#This Row],[NVM_norm
(scaled)]]-Data[[#This Row],[NV_fund.]])/2)</f>
        <v>-316102652.40555108</v>
      </c>
    </row>
    <row r="2751" spans="1:29" x14ac:dyDescent="0.2">
      <c r="A2751" s="23">
        <v>41425</v>
      </c>
      <c r="B2751" s="24">
        <v>1446961266.0197999</v>
      </c>
      <c r="C2751" s="24">
        <f t="shared" si="337"/>
        <v>1330946857.1337657</v>
      </c>
      <c r="D2751" s="25">
        <f>LN(Data[[#This Row],[NVActual]])</f>
        <v>21.092731515764637</v>
      </c>
      <c r="E2751" s="26">
        <v>75957</v>
      </c>
      <c r="F2751" s="40">
        <f>Data[[#This Row],[DAA 
(n)]]^2</f>
        <v>5769465849</v>
      </c>
      <c r="G2751" s="41">
        <f t="shared" si="338"/>
        <v>6421702599.4666662</v>
      </c>
      <c r="H2751" s="28">
        <f>LN(Data[[#This Row],[Metcalfe
(n^2)]])</f>
        <v>22.475845339351043</v>
      </c>
      <c r="I2751" s="42">
        <f t="shared" si="339"/>
        <v>22.556648576771355</v>
      </c>
      <c r="J2751" s="40">
        <f>Data[[#This Row],[DAA 
(n)]]*LN(Data[[#This Row],[DAA 
(n)]])</f>
        <v>853598.89222054358</v>
      </c>
      <c r="K2751" s="40">
        <f t="shared" si="340"/>
        <v>898711.47540947434</v>
      </c>
      <c r="L2751" s="29">
        <f>LN(Data[[#This Row],[MA'[n*ln(n)']
30d]])</f>
        <v>13.70871732246388</v>
      </c>
      <c r="M2751" s="43">
        <f t="shared" si="341"/>
        <v>13.797868899709027</v>
      </c>
      <c r="N2751" s="40">
        <f>Data[[#This Row],[DAA 
(n)]]^1.5</f>
        <v>20933975.195659675</v>
      </c>
      <c r="O2751" s="40">
        <f t="shared" si="342"/>
        <v>22567863.611329664</v>
      </c>
      <c r="P2751" s="43">
        <f>LN(Data[[#This Row],[MA'[n^1.5']]])</f>
        <v>16.932037488191686</v>
      </c>
      <c r="Q2751" s="43">
        <f t="shared" si="343"/>
        <v>17.057586310277784</v>
      </c>
      <c r="R2751" s="30">
        <f>$O$1+$O$2*Data[[#This Row],[MA'[ln(n^2)']]]</f>
        <v>22.556648576771355</v>
      </c>
      <c r="S2751" s="30">
        <f>$Q$1+$Q$2*Data[[#This Row],[MA'[ln(n*ln(n))']]]</f>
        <v>19.286483684519894</v>
      </c>
      <c r="T2751" s="31">
        <f>$O$3*Data[[#This Row],[Metcalfe
(n^2)]]</f>
        <v>3000122241.48</v>
      </c>
      <c r="U2751" s="31">
        <f t="shared" si="344"/>
        <v>3339285351.7226667</v>
      </c>
      <c r="V2751" s="30">
        <f>LN(Data[[#This Row],[MA'[NVA']
30d]]/Data[[#This Row],[MA'[NVMetcalfe calc']]])</f>
        <v>-0.91986620595049551</v>
      </c>
      <c r="W2751" s="30">
        <f>$Q$3+Data[[#This Row],[NVM
(scaled)]]/((Data[[#This Row],[Upper Bound]]-Data[[#This Row],[Lower Bound]])/2)</f>
        <v>2.7419068298307758E-2</v>
      </c>
      <c r="X2751" s="30">
        <f>(Data[[#This Row],[Upper Bound]]+Data[[#This Row],[Lower Bound]])/2</f>
        <v>20.921566130645623</v>
      </c>
      <c r="Y2751" s="32">
        <f>LN(Data[[#This Row],[NVActual]]/Data[[#This Row],[MA'[n^2']
30d]])</f>
        <v>-1.4902176061328407</v>
      </c>
      <c r="Z2751" s="32">
        <f>LN(Data[[#This Row],[NVActual]]/Data[[#This Row],[MA'[n*ln(n)']
30d]])</f>
        <v>7.3840141933007555</v>
      </c>
      <c r="AA2751" s="32">
        <f>LN(Data[[#This Row],[NVActual]]/Data[[#This Row],[MA'[n^1.5']]])</f>
        <v>4.1606940275729487</v>
      </c>
      <c r="AB2751" s="32">
        <f>LN(Data[[#This Row],[NVActual]]/Data[[#This Row],[Metcalfe
(n^2)]])</f>
        <v>-1.3831138235864062</v>
      </c>
      <c r="AC2751" s="34">
        <f>1+Data[[#This Row],[MA'[NVMetcalfe calc']]]/((Data[[#This Row],[NVM_norm
(scaled)]]-Data[[#This Row],[NV_fund.]])/2)</f>
        <v>-319638349.56376028</v>
      </c>
    </row>
    <row r="2752" spans="1:29" x14ac:dyDescent="0.2">
      <c r="A2752" s="23">
        <v>41424</v>
      </c>
      <c r="B2752" s="24">
        <v>1435672307.3013799</v>
      </c>
      <c r="C2752" s="24">
        <f t="shared" si="337"/>
        <v>1325688977.0416961</v>
      </c>
      <c r="D2752" s="25">
        <f>LN(Data[[#This Row],[NVActual]])</f>
        <v>21.084899083273168</v>
      </c>
      <c r="E2752" s="26">
        <v>77410</v>
      </c>
      <c r="F2752" s="40">
        <f>Data[[#This Row],[DAA 
(n)]]^2</f>
        <v>5992308100</v>
      </c>
      <c r="G2752" s="41">
        <f t="shared" si="338"/>
        <v>6462709234.3666668</v>
      </c>
      <c r="H2752" s="28">
        <f>LN(Data[[#This Row],[Metcalfe
(n^2)]])</f>
        <v>22.51374250039752</v>
      </c>
      <c r="I2752" s="42">
        <f t="shared" si="339"/>
        <v>22.563091335888181</v>
      </c>
      <c r="J2752" s="40">
        <f>Data[[#This Row],[DAA 
(n)]]*LN(Data[[#This Row],[DAA 
(n)]])</f>
        <v>871394.40347788599</v>
      </c>
      <c r="K2752" s="40">
        <f t="shared" si="340"/>
        <v>901868.01124268898</v>
      </c>
      <c r="L2752" s="29">
        <f>LN(Data[[#This Row],[MA'[n*ln(n)']
30d]])</f>
        <v>13.712223459338391</v>
      </c>
      <c r="M2752" s="43">
        <f t="shared" si="341"/>
        <v>13.804305066411738</v>
      </c>
      <c r="N2752" s="40">
        <f>Data[[#This Row],[DAA 
(n)]]^1.5</f>
        <v>21537515.409652121</v>
      </c>
      <c r="O2752" s="40">
        <f t="shared" si="342"/>
        <v>22676717.305694435</v>
      </c>
      <c r="P2752" s="43">
        <f>LN(Data[[#This Row],[MA'[n^1.5']]])</f>
        <v>16.936849286740209</v>
      </c>
      <c r="Q2752" s="43">
        <f t="shared" si="343"/>
        <v>17.066608726688369</v>
      </c>
      <c r="R2752" s="30">
        <f>$O$1+$O$2*Data[[#This Row],[MA'[ln(n^2)']]]</f>
        <v>22.563091335888181</v>
      </c>
      <c r="S2752" s="30">
        <f>$Q$1+$Q$2*Data[[#This Row],[MA'[ln(n*ln(n))']]]</f>
        <v>19.297103359579367</v>
      </c>
      <c r="T2752" s="31">
        <f>$O$3*Data[[#This Row],[Metcalfe
(n^2)]]</f>
        <v>3116000212</v>
      </c>
      <c r="U2752" s="31">
        <f t="shared" si="344"/>
        <v>3360608801.8706665</v>
      </c>
      <c r="V2752" s="30">
        <f>LN(Data[[#This Row],[MA'[NVA']
30d]]/Data[[#This Row],[MA'[NVMetcalfe calc']]])</f>
        <v>-0.93018984162791674</v>
      </c>
      <c r="W2752" s="30">
        <f>$Q$3+Data[[#This Row],[NVM
(scaled)]]/((Data[[#This Row],[Upper Bound]]-Data[[#This Row],[Lower Bound]])/2)</f>
        <v>2.0377669253266673E-2</v>
      </c>
      <c r="X2752" s="30">
        <f>(Data[[#This Row],[Upper Bound]]+Data[[#This Row],[Lower Bound]])/2</f>
        <v>20.930097347733774</v>
      </c>
      <c r="Y2752" s="29">
        <f>LN(Data[[#This Row],[NVActual]]/Data[[#This Row],[MA'[n^2']
30d]])</f>
        <v>-1.5044153696748446</v>
      </c>
      <c r="Z2752" s="29">
        <f>LN(Data[[#This Row],[NVActual]]/Data[[#This Row],[MA'[n*ln(n)']
30d]])</f>
        <v>7.372675623934775</v>
      </c>
      <c r="AA2752" s="29">
        <f>LN(Data[[#This Row],[NVActual]]/Data[[#This Row],[MA'[n^1.5']]])</f>
        <v>4.148049796532959</v>
      </c>
      <c r="AB2752" s="29">
        <f>LN(Data[[#This Row],[NVActual]]/Data[[#This Row],[Metcalfe
(n^2)]])</f>
        <v>-1.4288434171243509</v>
      </c>
      <c r="AC2752" s="26">
        <f>1+Data[[#This Row],[MA'[NVMetcalfe calc']]]/((Data[[#This Row],[NVM_norm
(scaled)]]-Data[[#This Row],[NV_fund.]])/2)</f>
        <v>-321439870.36559063</v>
      </c>
    </row>
    <row r="2753" spans="1:29" x14ac:dyDescent="0.2">
      <c r="A2753" s="23">
        <v>41423</v>
      </c>
      <c r="B2753" s="24">
        <v>1464655662.1449201</v>
      </c>
      <c r="C2753" s="24">
        <f t="shared" si="337"/>
        <v>1329308141.2946436</v>
      </c>
      <c r="D2753" s="25">
        <f>LN(Data[[#This Row],[NVActual]])</f>
        <v>21.104886008884037</v>
      </c>
      <c r="E2753" s="26">
        <v>79692</v>
      </c>
      <c r="F2753" s="40">
        <f>Data[[#This Row],[DAA 
(n)]]^2</f>
        <v>6350814864</v>
      </c>
      <c r="G2753" s="41">
        <f t="shared" si="338"/>
        <v>6459077304.666667</v>
      </c>
      <c r="H2753" s="28">
        <f>LN(Data[[#This Row],[Metcalfe
(n^2)]])</f>
        <v>22.571848966657427</v>
      </c>
      <c r="I2753" s="42">
        <f t="shared" si="339"/>
        <v>22.562479659209551</v>
      </c>
      <c r="J2753" s="40">
        <f>Data[[#This Row],[DAA 
(n)]]*LN(Data[[#This Row],[DAA 
(n)]])</f>
        <v>899397.89392543188</v>
      </c>
      <c r="K2753" s="40">
        <f t="shared" si="340"/>
        <v>901579.26559208566</v>
      </c>
      <c r="L2753" s="29">
        <f>LN(Data[[#This Row],[MA'[n*ln(n)']
30d]])</f>
        <v>13.711903244096417</v>
      </c>
      <c r="M2753" s="43">
        <f t="shared" si="341"/>
        <v>13.810539115247966</v>
      </c>
      <c r="N2753" s="40">
        <f>Data[[#This Row],[DAA 
(n)]]^1.5</f>
        <v>22496869.518710539</v>
      </c>
      <c r="O2753" s="40">
        <f t="shared" si="342"/>
        <v>22666904.489213165</v>
      </c>
      <c r="P2753" s="43">
        <f>LN(Data[[#This Row],[MA'[n^1.5']]])</f>
        <v>16.936416466588398</v>
      </c>
      <c r="Q2753" s="43">
        <f t="shared" si="343"/>
        <v>17.075362122667109</v>
      </c>
      <c r="R2753" s="30">
        <f>$O$1+$O$2*Data[[#This Row],[MA'[ln(n^2)']]]</f>
        <v>22.562479659209551</v>
      </c>
      <c r="S2753" s="30">
        <f>$Q$1+$Q$2*Data[[#This Row],[MA'[ln(n*ln(n))']]]</f>
        <v>19.307389540159143</v>
      </c>
      <c r="T2753" s="31">
        <f>$O$3*Data[[#This Row],[Metcalfe
(n^2)]]</f>
        <v>3302423729.2800002</v>
      </c>
      <c r="U2753" s="31">
        <f t="shared" si="344"/>
        <v>3358720198.4266663</v>
      </c>
      <c r="V2753" s="30">
        <f>LN(Data[[#This Row],[MA'[NVA']
30d]]/Data[[#This Row],[MA'[NVMetcalfe calc']]])</f>
        <v>-0.92690139572117836</v>
      </c>
      <c r="W2753" s="30">
        <f>$Q$3+Data[[#This Row],[NVM
(scaled)]]/((Data[[#This Row],[Upper Bound]]-Data[[#This Row],[Lower Bound]])/2)</f>
        <v>2.0491100509635651E-2</v>
      </c>
      <c r="X2753" s="30">
        <f>(Data[[#This Row],[Upper Bound]]+Data[[#This Row],[Lower Bound]])/2</f>
        <v>20.934934599684347</v>
      </c>
      <c r="Y2753" s="32">
        <f>LN(Data[[#This Row],[NVActual]]/Data[[#This Row],[MA'[n^2']
30d]])</f>
        <v>-1.4838663035604656</v>
      </c>
      <c r="Z2753" s="32">
        <f>LN(Data[[#This Row],[NVActual]]/Data[[#This Row],[MA'[n*ln(n)']
30d]])</f>
        <v>7.3929827647876207</v>
      </c>
      <c r="AA2753" s="32">
        <f>LN(Data[[#This Row],[NVActual]]/Data[[#This Row],[MA'[n^1.5']]])</f>
        <v>4.1684695422956404</v>
      </c>
      <c r="AB2753" s="32">
        <f>LN(Data[[#This Row],[NVActual]]/Data[[#This Row],[Metcalfe
(n^2)]])</f>
        <v>-1.46696295777339</v>
      </c>
      <c r="AC2753" s="34">
        <f>1+Data[[#This Row],[MA'[NVMetcalfe calc']]]/((Data[[#This Row],[NVM_norm
(scaled)]]-Data[[#This Row],[NV_fund.]])/2)</f>
        <v>-321186665.86581469</v>
      </c>
    </row>
    <row r="2754" spans="1:29" x14ac:dyDescent="0.2">
      <c r="A2754" s="23">
        <v>41422</v>
      </c>
      <c r="B2754" s="24">
        <v>1431841909.03563</v>
      </c>
      <c r="C2754" s="24">
        <f t="shared" si="337"/>
        <v>1333675104.5969903</v>
      </c>
      <c r="D2754" s="25">
        <f>LN(Data[[#This Row],[NVActual]])</f>
        <v>21.082227500672342</v>
      </c>
      <c r="E2754" s="26">
        <v>77841</v>
      </c>
      <c r="F2754" s="40">
        <f>Data[[#This Row],[DAA 
(n)]]^2</f>
        <v>6059221281</v>
      </c>
      <c r="G2754" s="41">
        <f t="shared" si="338"/>
        <v>6507621348</v>
      </c>
      <c r="H2754" s="28">
        <f>LN(Data[[#This Row],[Metcalfe
(n^2)]])</f>
        <v>22.524847127285462</v>
      </c>
      <c r="I2754" s="42">
        <f t="shared" si="339"/>
        <v>22.569361495161068</v>
      </c>
      <c r="J2754" s="40">
        <f>Data[[#This Row],[DAA 
(n)]]*LN(Data[[#This Row],[DAA 
(n)]])</f>
        <v>876678.31261751382</v>
      </c>
      <c r="K2754" s="40">
        <f t="shared" si="340"/>
        <v>905143.4256083389</v>
      </c>
      <c r="L2754" s="29">
        <f>LN(Data[[#This Row],[MA'[n*ln(n)']
30d]])</f>
        <v>13.715848691460405</v>
      </c>
      <c r="M2754" s="43">
        <f t="shared" si="341"/>
        <v>13.81662435529916</v>
      </c>
      <c r="N2754" s="40">
        <f>Data[[#This Row],[DAA 
(n)]]^1.5</f>
        <v>21717639.000000022</v>
      </c>
      <c r="O2754" s="40">
        <f t="shared" si="342"/>
        <v>22792491.522712108</v>
      </c>
      <c r="P2754" s="43">
        <f>LN(Data[[#This Row],[MA'[n^1.5']]])</f>
        <v>16.941941720507906</v>
      </c>
      <c r="Q2754" s="43">
        <f t="shared" si="343"/>
        <v>17.083937555688347</v>
      </c>
      <c r="R2754" s="30">
        <f>$O$1+$O$2*Data[[#This Row],[MA'[ln(n^2)']]]</f>
        <v>22.569361495161068</v>
      </c>
      <c r="S2754" s="30">
        <f>$Q$1+$Q$2*Data[[#This Row],[MA'[ln(n*ln(n))']]]</f>
        <v>19.317430186243612</v>
      </c>
      <c r="T2754" s="31">
        <f>$O$3*Data[[#This Row],[Metcalfe
(n^2)]]</f>
        <v>3150795066.1199999</v>
      </c>
      <c r="U2754" s="31">
        <f t="shared" si="344"/>
        <v>3383963100.9599996</v>
      </c>
      <c r="V2754" s="30">
        <f>LN(Data[[#This Row],[MA'[NVA']
30d]]/Data[[#This Row],[MA'[NVMetcalfe calc']]])</f>
        <v>-0.93110916965989676</v>
      </c>
      <c r="W2754" s="30">
        <f>$Q$3+Data[[#This Row],[NVM
(scaled)]]/((Data[[#This Row],[Upper Bound]]-Data[[#This Row],[Lower Bound]])/2)</f>
        <v>1.73500383562184E-2</v>
      </c>
      <c r="X2754" s="30">
        <f>(Data[[#This Row],[Upper Bound]]+Data[[#This Row],[Lower Bound]])/2</f>
        <v>20.94339584070234</v>
      </c>
      <c r="Y2754" s="29">
        <f>LN(Data[[#This Row],[NVActual]]/Data[[#This Row],[MA'[n^2']
30d]])</f>
        <v>-1.5140123413936295</v>
      </c>
      <c r="Z2754" s="29">
        <f>LN(Data[[#This Row],[NVActual]]/Data[[#This Row],[MA'[n*ln(n)']
30d]])</f>
        <v>7.3663788092119384</v>
      </c>
      <c r="AA2754" s="29">
        <f>LN(Data[[#This Row],[NVActual]]/Data[[#This Row],[MA'[n^1.5']]])</f>
        <v>4.1402857801644357</v>
      </c>
      <c r="AB2754" s="29">
        <f>LN(Data[[#This Row],[NVActual]]/Data[[#This Row],[Metcalfe
(n^2)]])</f>
        <v>-1.4426196266131199</v>
      </c>
      <c r="AC2754" s="26">
        <f>1+Data[[#This Row],[MA'[NVMetcalfe calc']]]/((Data[[#This Row],[NVM_norm
(scaled)]]-Data[[#This Row],[NV_fund.]])/2)</f>
        <v>-323421168.28565711</v>
      </c>
    </row>
    <row r="2755" spans="1:29" x14ac:dyDescent="0.2">
      <c r="A2755" s="23">
        <v>41421</v>
      </c>
      <c r="B2755" s="24">
        <v>1440544884.2184</v>
      </c>
      <c r="C2755" s="24">
        <f t="shared" si="337"/>
        <v>1335718562.9292796</v>
      </c>
      <c r="D2755" s="25">
        <f>LN(Data[[#This Row],[NVActual]])</f>
        <v>21.088287270780523</v>
      </c>
      <c r="E2755" s="26">
        <v>74785</v>
      </c>
      <c r="F2755" s="40">
        <f>Data[[#This Row],[DAA 
(n)]]^2</f>
        <v>5592796225</v>
      </c>
      <c r="G2755" s="41">
        <f t="shared" si="338"/>
        <v>6781114059.4333334</v>
      </c>
      <c r="H2755" s="28">
        <f>LN(Data[[#This Row],[Metcalfe
(n^2)]])</f>
        <v>22.444745218186853</v>
      </c>
      <c r="I2755" s="42">
        <f t="shared" si="339"/>
        <v>22.597900087633786</v>
      </c>
      <c r="J2755" s="40">
        <f>Data[[#This Row],[DAA 
(n)]]*LN(Data[[#This Row],[DAA 
(n)]])</f>
        <v>839265.13557105185</v>
      </c>
      <c r="K2755" s="40">
        <f t="shared" si="340"/>
        <v>922461.48481095512</v>
      </c>
      <c r="L2755" s="29">
        <f>LN(Data[[#This Row],[MA'[n*ln(n)']
30d]])</f>
        <v>13.734800903142794</v>
      </c>
      <c r="M2755" s="43">
        <f t="shared" si="341"/>
        <v>13.822471062035211</v>
      </c>
      <c r="N2755" s="40">
        <f>Data[[#This Row],[DAA 
(n)]]^1.5</f>
        <v>20451338.970508125</v>
      </c>
      <c r="O2755" s="40">
        <f t="shared" si="342"/>
        <v>23444384.471071385</v>
      </c>
      <c r="P2755" s="43">
        <f>LN(Data[[#This Row],[MA'[n^1.5']]])</f>
        <v>16.970141555994889</v>
      </c>
      <c r="Q2755" s="43">
        <f t="shared" si="343"/>
        <v>17.0921894729379</v>
      </c>
      <c r="R2755" s="30">
        <f>$O$1+$O$2*Data[[#This Row],[MA'[ln(n^2)']]]</f>
        <v>22.597900087633786</v>
      </c>
      <c r="S2755" s="30">
        <f>$Q$1+$Q$2*Data[[#This Row],[MA'[ln(n*ln(n))']]]</f>
        <v>19.327077252358098</v>
      </c>
      <c r="T2755" s="31">
        <f>$O$3*Data[[#This Row],[Metcalfe
(n^2)]]</f>
        <v>2908254037</v>
      </c>
      <c r="U2755" s="31">
        <f t="shared" si="344"/>
        <v>3526179310.905333</v>
      </c>
      <c r="V2755" s="30">
        <f>LN(Data[[#This Row],[MA'[NVA']
30d]]/Data[[#This Row],[MA'[NVMetcalfe calc']]])</f>
        <v>-0.970745540164759</v>
      </c>
      <c r="W2755" s="30">
        <f>$Q$3+Data[[#This Row],[NVM
(scaled)]]/((Data[[#This Row],[Upper Bound]]-Data[[#This Row],[Lower Bound]])/2)</f>
        <v>-3.5787959502476818E-3</v>
      </c>
      <c r="X2755" s="30">
        <f>(Data[[#This Row],[Upper Bound]]+Data[[#This Row],[Lower Bound]])/2</f>
        <v>20.962488669995942</v>
      </c>
      <c r="Y2755" s="32">
        <f>LN(Data[[#This Row],[NVActual]]/Data[[#This Row],[MA'[n^2']
30d]])</f>
        <v>-1.5491199701705092</v>
      </c>
      <c r="Z2755" s="32">
        <f>LN(Data[[#This Row],[NVActual]]/Data[[#This Row],[MA'[n*ln(n)']
30d]])</f>
        <v>7.3534863676377302</v>
      </c>
      <c r="AA2755" s="32">
        <f>LN(Data[[#This Row],[NVActual]]/Data[[#This Row],[MA'[n^1.5']]])</f>
        <v>4.1181457147856344</v>
      </c>
      <c r="AB2755" s="32">
        <f>LN(Data[[#This Row],[NVActual]]/Data[[#This Row],[Metcalfe
(n^2)]])</f>
        <v>-1.3564579474063301</v>
      </c>
      <c r="AC2755" s="34">
        <f>1+Data[[#This Row],[MA'[NVMetcalfe calc']]]/((Data[[#This Row],[NVM_norm
(scaled)]]-Data[[#This Row],[NV_fund.]])/2)</f>
        <v>-336370118.63570899</v>
      </c>
    </row>
    <row r="2756" spans="1:29" x14ac:dyDescent="0.2">
      <c r="A2756" s="23">
        <v>41420</v>
      </c>
      <c r="B2756" s="24">
        <v>1491760309.9076099</v>
      </c>
      <c r="C2756" s="24">
        <f t="shared" si="337"/>
        <v>1335088018.2767677</v>
      </c>
      <c r="D2756" s="25">
        <f>LN(Data[[#This Row],[NVActual]])</f>
        <v>21.123222675626383</v>
      </c>
      <c r="E2756" s="26">
        <v>69609</v>
      </c>
      <c r="F2756" s="40">
        <f>Data[[#This Row],[DAA 
(n)]]^2</f>
        <v>4845412881</v>
      </c>
      <c r="G2756" s="41">
        <f t="shared" si="338"/>
        <v>6787869931.3999996</v>
      </c>
      <c r="H2756" s="28">
        <f>LN(Data[[#This Row],[Metcalfe
(n^2)]])</f>
        <v>22.301298296614952</v>
      </c>
      <c r="I2756" s="42">
        <f t="shared" si="339"/>
        <v>22.599086674567737</v>
      </c>
      <c r="J2756" s="40">
        <f>Data[[#This Row],[DAA 
(n)]]*LN(Data[[#This Row],[DAA 
(n)]])</f>
        <v>776185.53656453511</v>
      </c>
      <c r="K2756" s="40">
        <f t="shared" si="340"/>
        <v>923009.03926980938</v>
      </c>
      <c r="L2756" s="29">
        <f>LN(Data[[#This Row],[MA'[n*ln(n)']
30d]])</f>
        <v>13.735394306795442</v>
      </c>
      <c r="M2756" s="43">
        <f t="shared" si="341"/>
        <v>13.827195905990141</v>
      </c>
      <c r="N2756" s="40">
        <f>Data[[#This Row],[DAA 
(n)]]^1.5</f>
        <v>18365302.75365825</v>
      </c>
      <c r="O2756" s="40">
        <f t="shared" si="342"/>
        <v>23462830.076413237</v>
      </c>
      <c r="P2756" s="43">
        <f>LN(Data[[#This Row],[MA'[n^1.5']]])</f>
        <v>16.970928028032105</v>
      </c>
      <c r="Q2756" s="43">
        <f t="shared" si="343"/>
        <v>17.098811953126468</v>
      </c>
      <c r="R2756" s="30">
        <f>$O$1+$O$2*Data[[#This Row],[MA'[ln(n^2)']]]</f>
        <v>22.599086674567737</v>
      </c>
      <c r="S2756" s="30">
        <f>$Q$1+$Q$2*Data[[#This Row],[MA'[ln(n*ln(n))']]]</f>
        <v>19.334873244883731</v>
      </c>
      <c r="T2756" s="31">
        <f>$O$3*Data[[#This Row],[Metcalfe
(n^2)]]</f>
        <v>2519614698.1199999</v>
      </c>
      <c r="U2756" s="31">
        <f t="shared" si="344"/>
        <v>3529692364.3280001</v>
      </c>
      <c r="V2756" s="30">
        <f>LN(Data[[#This Row],[MA'[NVA']
30d]]/Data[[#This Row],[MA'[NVMetcalfe calc']]])</f>
        <v>-0.97221349725963757</v>
      </c>
      <c r="W2756" s="30">
        <f>$Q$3+Data[[#This Row],[NVM
(scaled)]]/((Data[[#This Row],[Upper Bound]]-Data[[#This Row],[Lower Bound]])/2)</f>
        <v>-5.6801037692890688E-3</v>
      </c>
      <c r="X2756" s="30">
        <f>(Data[[#This Row],[Upper Bound]]+Data[[#This Row],[Lower Bound]])/2</f>
        <v>20.966979959725734</v>
      </c>
      <c r="Y2756" s="29">
        <f>LN(Data[[#This Row],[NVActual]]/Data[[#This Row],[MA'[n^2']
30d]])</f>
        <v>-1.5151803469586289</v>
      </c>
      <c r="Z2756" s="29">
        <f>LN(Data[[#This Row],[NVActual]]/Data[[#This Row],[MA'[n*ln(n)']
30d]])</f>
        <v>7.3878283688309425</v>
      </c>
      <c r="AA2756" s="29">
        <f>LN(Data[[#This Row],[NVActual]]/Data[[#This Row],[MA'[n^1.5']]])</f>
        <v>4.152294647594279</v>
      </c>
      <c r="AB2756" s="29">
        <f>LN(Data[[#This Row],[NVActual]]/Data[[#This Row],[Metcalfe
(n^2)]])</f>
        <v>-1.1780756209885699</v>
      </c>
      <c r="AC2756" s="26">
        <f>1+Data[[#This Row],[MA'[NVMetcalfe calc']]]/((Data[[#This Row],[NVM_norm
(scaled)]]-Data[[#This Row],[NV_fund.]])/2)</f>
        <v>-336599395.89498681</v>
      </c>
    </row>
    <row r="2757" spans="1:29" x14ac:dyDescent="0.2">
      <c r="A2757" s="23">
        <v>41419</v>
      </c>
      <c r="B2757" s="24">
        <v>1454698511.9054599</v>
      </c>
      <c r="C2757" s="24">
        <f t="shared" si="337"/>
        <v>1336053228.4225361</v>
      </c>
      <c r="D2757" s="25">
        <f>LN(Data[[#This Row],[NVActual]])</f>
        <v>21.098064507786859</v>
      </c>
      <c r="E2757" s="26">
        <v>69552</v>
      </c>
      <c r="F2757" s="40">
        <f>Data[[#This Row],[DAA 
(n)]]^2</f>
        <v>4837480704</v>
      </c>
      <c r="G2757" s="41">
        <f t="shared" si="338"/>
        <v>6876174103.3999996</v>
      </c>
      <c r="H2757" s="28">
        <f>LN(Data[[#This Row],[Metcalfe
(n^2)]])</f>
        <v>22.299659906457148</v>
      </c>
      <c r="I2757" s="42">
        <f t="shared" si="339"/>
        <v>22.613624742379827</v>
      </c>
      <c r="J2757" s="40">
        <f>Data[[#This Row],[DAA 
(n)]]*LN(Data[[#This Row],[DAA 
(n)]])</f>
        <v>775492.97290695377</v>
      </c>
      <c r="K2757" s="40">
        <f t="shared" si="340"/>
        <v>929942.90383254259</v>
      </c>
      <c r="L2757" s="29">
        <f>LN(Data[[#This Row],[MA'[n*ln(n)']
30d]])</f>
        <v>13.742878469516318</v>
      </c>
      <c r="M2757" s="43">
        <f t="shared" si="341"/>
        <v>13.83214296026776</v>
      </c>
      <c r="N2757" s="40">
        <f>Data[[#This Row],[DAA 
(n)]]^1.5</f>
        <v>18342749.464696068</v>
      </c>
      <c r="O2757" s="40">
        <f t="shared" si="342"/>
        <v>23699711.392628826</v>
      </c>
      <c r="P2757" s="43">
        <f>LN(Data[[#This Row],[MA'[n^1.5']]])</f>
        <v>16.980973428505003</v>
      </c>
      <c r="Q2757" s="43">
        <f t="shared" si="343"/>
        <v>17.10572706792097</v>
      </c>
      <c r="R2757" s="30">
        <f>$O$1+$O$2*Data[[#This Row],[MA'[ln(n^2)']]]</f>
        <v>22.613624742379827</v>
      </c>
      <c r="S2757" s="30">
        <f>$Q$1+$Q$2*Data[[#This Row],[MA'[ln(n*ln(n))']]]</f>
        <v>19.3430358844418</v>
      </c>
      <c r="T2757" s="31">
        <f>$O$3*Data[[#This Row],[Metcalfe
(n^2)]]</f>
        <v>2515489966.0799999</v>
      </c>
      <c r="U2757" s="31">
        <f t="shared" si="344"/>
        <v>3575610533.7680001</v>
      </c>
      <c r="V2757" s="30">
        <f>LN(Data[[#This Row],[MA'[NVA']
30d]]/Data[[#This Row],[MA'[NVMetcalfe calc']]])</f>
        <v>-0.98441602428688457</v>
      </c>
      <c r="W2757" s="30">
        <f>$Q$3+Data[[#This Row],[NVM
(scaled)]]/((Data[[#This Row],[Upper Bound]]-Data[[#This Row],[Lower Bound]])/2)</f>
        <v>-1.1980907442777133E-2</v>
      </c>
      <c r="X2757" s="30">
        <f>(Data[[#This Row],[Upper Bound]]+Data[[#This Row],[Lower Bound]])/2</f>
        <v>20.978330313410815</v>
      </c>
      <c r="Y2757" s="32">
        <f>LN(Data[[#This Row],[NVActual]]/Data[[#This Row],[MA'[n^2']
30d]])</f>
        <v>-1.5532637368075317</v>
      </c>
      <c r="Z2757" s="32">
        <f>LN(Data[[#This Row],[NVActual]]/Data[[#This Row],[MA'[n*ln(n)']
30d]])</f>
        <v>7.3551860382705421</v>
      </c>
      <c r="AA2757" s="32">
        <f>LN(Data[[#This Row],[NVActual]]/Data[[#This Row],[MA'[n^1.5']]])</f>
        <v>4.1170910792818569</v>
      </c>
      <c r="AB2757" s="32">
        <f>LN(Data[[#This Row],[NVActual]]/Data[[#This Row],[Metcalfe
(n^2)]])</f>
        <v>-1.2015953986702868</v>
      </c>
      <c r="AC2757" s="34">
        <f>1+Data[[#This Row],[MA'[NVMetcalfe calc']]]/((Data[[#This Row],[NVM_norm
(scaled)]]-Data[[#This Row],[NV_fund.]])/2)</f>
        <v>-340691520.54501444</v>
      </c>
    </row>
    <row r="2758" spans="1:29" x14ac:dyDescent="0.2">
      <c r="A2758" s="23">
        <v>41418</v>
      </c>
      <c r="B2758" s="24">
        <v>1468879753.11533</v>
      </c>
      <c r="C2758" s="24">
        <f t="shared" si="337"/>
        <v>1339637257.9489832</v>
      </c>
      <c r="D2758" s="25">
        <f>LN(Data[[#This Row],[NVActual]])</f>
        <v>21.107765874501379</v>
      </c>
      <c r="E2758" s="26">
        <v>83234</v>
      </c>
      <c r="F2758" s="40">
        <f>Data[[#This Row],[DAA 
(n)]]^2</f>
        <v>6927898756</v>
      </c>
      <c r="G2758" s="41">
        <f t="shared" si="338"/>
        <v>6981968881.1333332</v>
      </c>
      <c r="H2758" s="28">
        <f>LN(Data[[#This Row],[Metcalfe
(n^2)]])</f>
        <v>22.658822394358424</v>
      </c>
      <c r="I2758" s="42">
        <f t="shared" si="339"/>
        <v>22.630440141572731</v>
      </c>
      <c r="J2758" s="40">
        <f>Data[[#This Row],[DAA 
(n)]]*LN(Data[[#This Row],[DAA 
(n)]])</f>
        <v>942992.21158601448</v>
      </c>
      <c r="K2758" s="40">
        <f t="shared" si="340"/>
        <v>938111.5669555132</v>
      </c>
      <c r="L2758" s="29">
        <f>LN(Data[[#This Row],[MA'[n*ln(n)']
30d]])</f>
        <v>13.751624162232583</v>
      </c>
      <c r="M2758" s="43">
        <f t="shared" si="341"/>
        <v>13.836660473904073</v>
      </c>
      <c r="N2758" s="40">
        <f>Data[[#This Row],[DAA 
(n)]]^1.5</f>
        <v>24013261.441480704</v>
      </c>
      <c r="O2758" s="40">
        <f t="shared" si="342"/>
        <v>23980886.587960139</v>
      </c>
      <c r="P2758" s="43">
        <f>LN(Data[[#This Row],[MA'[n^1.5']]])</f>
        <v>16.992767678855181</v>
      </c>
      <c r="Q2758" s="43">
        <f t="shared" si="343"/>
        <v>17.112077263763453</v>
      </c>
      <c r="R2758" s="30">
        <f>$O$1+$O$2*Data[[#This Row],[MA'[ln(n^2)']]]</f>
        <v>22.630440141572731</v>
      </c>
      <c r="S2758" s="30">
        <f>$Q$1+$Q$2*Data[[#This Row],[MA'[ln(n*ln(n))']]]</f>
        <v>19.350489781941718</v>
      </c>
      <c r="T2758" s="31">
        <f>$O$3*Data[[#This Row],[Metcalfe
(n^2)]]</f>
        <v>3602507353.1199999</v>
      </c>
      <c r="U2758" s="31">
        <f t="shared" si="344"/>
        <v>3630623818.189333</v>
      </c>
      <c r="V2758" s="30">
        <f>LN(Data[[#This Row],[MA'[NVA']
30d]]/Data[[#This Row],[MA'[NVMetcalfe calc']]])</f>
        <v>-0.99700560995997944</v>
      </c>
      <c r="W2758" s="30">
        <f>$Q$3+Data[[#This Row],[NVM
(scaled)]]/((Data[[#This Row],[Upper Bound]]-Data[[#This Row],[Lower Bound]])/2)</f>
        <v>-1.7939450688601588E-2</v>
      </c>
      <c r="X2758" s="30">
        <f>(Data[[#This Row],[Upper Bound]]+Data[[#This Row],[Lower Bound]])/2</f>
        <v>20.990464961757226</v>
      </c>
      <c r="Y2758" s="29">
        <f>LN(Data[[#This Row],[NVActual]]/Data[[#This Row],[MA'[n^2']
30d]])</f>
        <v>-1.5588309141046728</v>
      </c>
      <c r="Z2758" s="29">
        <f>LN(Data[[#This Row],[NVActual]]/Data[[#This Row],[MA'[n*ln(n)']
30d]])</f>
        <v>7.356141712268796</v>
      </c>
      <c r="AA2758" s="29">
        <f>LN(Data[[#This Row],[NVActual]]/Data[[#This Row],[MA'[n^1.5']]])</f>
        <v>4.114998195646197</v>
      </c>
      <c r="AB2758" s="29">
        <f>LN(Data[[#This Row],[NVActual]]/Data[[#This Row],[Metcalfe
(n^2)]])</f>
        <v>-1.5510565198570461</v>
      </c>
      <c r="AC2758" s="26">
        <f>1+Data[[#This Row],[MA'[NVMetcalfe calc']]]/((Data[[#This Row],[NVM_norm
(scaled)]]-Data[[#This Row],[NV_fund.]])/2)</f>
        <v>-345635369.19865</v>
      </c>
    </row>
    <row r="2759" spans="1:29" x14ac:dyDescent="0.2">
      <c r="A2759" s="23">
        <v>41417</v>
      </c>
      <c r="B2759" s="24">
        <v>1396810908.8605001</v>
      </c>
      <c r="C2759" s="24">
        <f t="shared" si="337"/>
        <v>1347573360.4113643</v>
      </c>
      <c r="D2759" s="25">
        <f>LN(Data[[#This Row],[NVActual]])</f>
        <v>21.057457552913515</v>
      </c>
      <c r="E2759" s="26">
        <v>82761</v>
      </c>
      <c r="F2759" s="40">
        <f>Data[[#This Row],[DAA 
(n)]]^2</f>
        <v>6849383121</v>
      </c>
      <c r="G2759" s="41">
        <f t="shared" si="338"/>
        <v>7108341658.8999996</v>
      </c>
      <c r="H2759" s="28">
        <f>LN(Data[[#This Row],[Metcalfe
(n^2)]])</f>
        <v>22.647424429836853</v>
      </c>
      <c r="I2759" s="42">
        <f t="shared" si="339"/>
        <v>22.644989107190675</v>
      </c>
      <c r="J2759" s="40">
        <f>Data[[#This Row],[DAA 
(n)]]*LN(Data[[#This Row],[DAA 
(n)]])</f>
        <v>937161.74661886389</v>
      </c>
      <c r="K2759" s="40">
        <f t="shared" si="340"/>
        <v>946530.57324722607</v>
      </c>
      <c r="L2759" s="29">
        <f>LN(Data[[#This Row],[MA'[n*ln(n)']
30d]])</f>
        <v>13.760558550480386</v>
      </c>
      <c r="M2759" s="43">
        <f t="shared" si="341"/>
        <v>13.840687182582325</v>
      </c>
      <c r="N2759" s="40">
        <f>Data[[#This Row],[DAA 
(n)]]^1.5</f>
        <v>23808859.6215165</v>
      </c>
      <c r="O2759" s="40">
        <f t="shared" si="342"/>
        <v>24290889.258591067</v>
      </c>
      <c r="P2759" s="43">
        <f>LN(Data[[#This Row],[MA'[n^1.5']]])</f>
        <v>17.005611910377844</v>
      </c>
      <c r="Q2759" s="43">
        <f t="shared" si="343"/>
        <v>17.117776299442191</v>
      </c>
      <c r="R2759" s="30">
        <f>$O$1+$O$2*Data[[#This Row],[MA'[ln(n^2)']]]</f>
        <v>22.644989107190675</v>
      </c>
      <c r="S2759" s="30">
        <f>$Q$1+$Q$2*Data[[#This Row],[MA'[ln(n*ln(n))']]]</f>
        <v>19.357133851260834</v>
      </c>
      <c r="T2759" s="31">
        <f>$O$3*Data[[#This Row],[Metcalfe
(n^2)]]</f>
        <v>3561679222.9200001</v>
      </c>
      <c r="U2759" s="31">
        <f t="shared" si="344"/>
        <v>3696337662.6279998</v>
      </c>
      <c r="V2759" s="30">
        <f>LN(Data[[#This Row],[MA'[NVA']
30d]]/Data[[#This Row],[MA'[NVMetcalfe calc']]])</f>
        <v>-1.0090370443597794</v>
      </c>
      <c r="W2759" s="30">
        <f>$Q$3+Data[[#This Row],[NVM
(scaled)]]/((Data[[#This Row],[Upper Bound]]-Data[[#This Row],[Lower Bound]])/2)</f>
        <v>-2.379651220346235E-2</v>
      </c>
      <c r="X2759" s="30">
        <f>(Data[[#This Row],[Upper Bound]]+Data[[#This Row],[Lower Bound]])/2</f>
        <v>21.001061479225754</v>
      </c>
      <c r="Y2759" s="32">
        <f>LN(Data[[#This Row],[NVActual]]/Data[[#This Row],[MA'[n^2']
30d]])</f>
        <v>-1.6270772599821701</v>
      </c>
      <c r="Z2759" s="32">
        <f>LN(Data[[#This Row],[NVActual]]/Data[[#This Row],[MA'[n*ln(n)']
30d]])</f>
        <v>7.2968990024331291</v>
      </c>
      <c r="AA2759" s="32">
        <f>LN(Data[[#This Row],[NVActual]]/Data[[#This Row],[MA'[n^1.5']]])</f>
        <v>4.0518456425356737</v>
      </c>
      <c r="AB2759" s="32">
        <f>LN(Data[[#This Row],[NVActual]]/Data[[#This Row],[Metcalfe
(n^2)]])</f>
        <v>-1.589966876923337</v>
      </c>
      <c r="AC2759" s="34">
        <f>1+Data[[#This Row],[MA'[NVMetcalfe calc']]]/((Data[[#This Row],[NVM_norm
(scaled)]]-Data[[#This Row],[NV_fund.]])/2)</f>
        <v>-351615944.67105395</v>
      </c>
    </row>
    <row r="2760" spans="1:29" x14ac:dyDescent="0.2">
      <c r="A2760" s="23">
        <v>41416</v>
      </c>
      <c r="B2760" s="24">
        <v>1357579749.00895</v>
      </c>
      <c r="C2760" s="24">
        <f t="shared" si="337"/>
        <v>1353460497.61046</v>
      </c>
      <c r="D2760" s="25">
        <f>LN(Data[[#This Row],[NVActual]])</f>
        <v>21.028969355014748</v>
      </c>
      <c r="E2760" s="26">
        <v>75632</v>
      </c>
      <c r="F2760" s="40">
        <f>Data[[#This Row],[DAA 
(n)]]^2</f>
        <v>5720199424</v>
      </c>
      <c r="G2760" s="41">
        <f t="shared" si="338"/>
        <v>7161371576.2333336</v>
      </c>
      <c r="H2760" s="28">
        <f>LN(Data[[#This Row],[Metcalfe
(n^2)]])</f>
        <v>22.467269506066035</v>
      </c>
      <c r="I2760" s="42">
        <f t="shared" si="339"/>
        <v>22.651951006072942</v>
      </c>
      <c r="J2760" s="40">
        <f>Data[[#This Row],[DAA 
(n)]]*LN(Data[[#This Row],[DAA 
(n)]])</f>
        <v>849622.26364139316</v>
      </c>
      <c r="K2760" s="40">
        <f t="shared" si="340"/>
        <v>950289.00549592928</v>
      </c>
      <c r="L2760" s="29">
        <f>LN(Data[[#This Row],[MA'[n*ln(n)']
30d]])</f>
        <v>13.764521433623829</v>
      </c>
      <c r="M2760" s="43">
        <f t="shared" si="341"/>
        <v>13.843909827262058</v>
      </c>
      <c r="N2760" s="40">
        <f>Data[[#This Row],[DAA 
(n)]]^1.5</f>
        <v>20799762.566817172</v>
      </c>
      <c r="O2760" s="40">
        <f t="shared" si="342"/>
        <v>24425470.963103533</v>
      </c>
      <c r="P2760" s="43">
        <f>LN(Data[[#This Row],[MA'[n^1.5']]])</f>
        <v>17.011137037717607</v>
      </c>
      <c r="Q2760" s="43">
        <f t="shared" si="343"/>
        <v>17.122382574544801</v>
      </c>
      <c r="R2760" s="30">
        <f>$O$1+$O$2*Data[[#This Row],[MA'[ln(n^2)']]]</f>
        <v>22.651951006072942</v>
      </c>
      <c r="S2760" s="30">
        <f>$Q$1+$Q$2*Data[[#This Row],[MA'[ln(n*ln(n))']]]</f>
        <v>19.362451214982393</v>
      </c>
      <c r="T2760" s="31">
        <f>$O$3*Data[[#This Row],[Metcalfe
(n^2)]]</f>
        <v>2974503700.48</v>
      </c>
      <c r="U2760" s="31">
        <f t="shared" si="344"/>
        <v>3723913219.6413331</v>
      </c>
      <c r="V2760" s="30">
        <f>LN(Data[[#This Row],[MA'[NVA']
30d]]/Data[[#This Row],[MA'[NVMetcalfe calc']]])</f>
        <v>-1.0121104118640956</v>
      </c>
      <c r="W2760" s="30">
        <f>$Q$3+Data[[#This Row],[NVM
(scaled)]]/((Data[[#This Row],[Upper Bound]]-Data[[#This Row],[Lower Bound]])/2)</f>
        <v>-2.5358246627859793E-2</v>
      </c>
      <c r="X2760" s="30">
        <f>(Data[[#This Row],[Upper Bound]]+Data[[#This Row],[Lower Bound]])/2</f>
        <v>21.007201110527667</v>
      </c>
      <c r="Y2760" s="29">
        <f>LN(Data[[#This Row],[NVActual]]/Data[[#This Row],[MA'[n^2']
30d]])</f>
        <v>-1.6629980054852092</v>
      </c>
      <c r="Z2760" s="29">
        <f>LN(Data[[#This Row],[NVActual]]/Data[[#This Row],[MA'[n*ln(n)']
30d]])</f>
        <v>7.2644479213909197</v>
      </c>
      <c r="AA2760" s="29">
        <f>LN(Data[[#This Row],[NVActual]]/Data[[#This Row],[MA'[n^1.5']]])</f>
        <v>4.0178323172971426</v>
      </c>
      <c r="AB2760" s="29">
        <f>LN(Data[[#This Row],[NVActual]]/Data[[#This Row],[Metcalfe
(n^2)]])</f>
        <v>-1.4383001510512872</v>
      </c>
      <c r="AC2760" s="26">
        <f>1+Data[[#This Row],[MA'[NVMetcalfe calc']]]/((Data[[#This Row],[NVM_norm
(scaled)]]-Data[[#This Row],[NV_fund.]])/2)</f>
        <v>-354109373.55639827</v>
      </c>
    </row>
    <row r="2761" spans="1:29" x14ac:dyDescent="0.2">
      <c r="A2761" s="23">
        <v>41415</v>
      </c>
      <c r="B2761" s="24">
        <v>1358221035.65446</v>
      </c>
      <c r="C2761" s="24">
        <f t="shared" si="337"/>
        <v>1354802394.4273765</v>
      </c>
      <c r="D2761" s="25">
        <f>LN(Data[[#This Row],[NVActual]])</f>
        <v>21.029441618415696</v>
      </c>
      <c r="E2761" s="26">
        <v>82257</v>
      </c>
      <c r="F2761" s="40">
        <f>Data[[#This Row],[DAA 
(n)]]^2</f>
        <v>6766214049</v>
      </c>
      <c r="G2761" s="41">
        <f t="shared" si="338"/>
        <v>7245053686.3999996</v>
      </c>
      <c r="H2761" s="28">
        <f>LN(Data[[#This Row],[Metcalfe
(n^2)]])</f>
        <v>22.63520754277851</v>
      </c>
      <c r="I2761" s="42">
        <f t="shared" si="339"/>
        <v>22.6640797683506</v>
      </c>
      <c r="J2761" s="40">
        <f>Data[[#This Row],[DAA 
(n)]]*LN(Data[[#This Row],[DAA 
(n)]])</f>
        <v>930952.13342316588</v>
      </c>
      <c r="K2761" s="40">
        <f t="shared" si="340"/>
        <v>956490.07708125445</v>
      </c>
      <c r="L2761" s="29">
        <f>LN(Data[[#This Row],[MA'[n*ln(n)']
30d]])</f>
        <v>13.771025693612348</v>
      </c>
      <c r="M2761" s="43">
        <f t="shared" si="341"/>
        <v>13.846707195433247</v>
      </c>
      <c r="N2761" s="40">
        <f>Data[[#This Row],[DAA 
(n)]]^1.5</f>
        <v>23591703.39396017</v>
      </c>
      <c r="O2761" s="40">
        <f t="shared" si="342"/>
        <v>24643012.295510627</v>
      </c>
      <c r="P2761" s="43">
        <f>LN(Data[[#This Row],[MA'[n^1.5']]])</f>
        <v>17.020003941410263</v>
      </c>
      <c r="Q2761" s="43">
        <f t="shared" si="343"/>
        <v>17.126424592987732</v>
      </c>
      <c r="R2761" s="30">
        <f>$O$1+$O$2*Data[[#This Row],[MA'[ln(n^2)']]]</f>
        <v>22.6640797683506</v>
      </c>
      <c r="S2761" s="30">
        <f>$Q$1+$Q$2*Data[[#This Row],[MA'[ln(n*ln(n))']]]</f>
        <v>19.367066872464857</v>
      </c>
      <c r="T2761" s="31">
        <f>$O$3*Data[[#This Row],[Metcalfe
(n^2)]]</f>
        <v>3518431305.48</v>
      </c>
      <c r="U2761" s="31">
        <f t="shared" si="344"/>
        <v>3767427916.9280005</v>
      </c>
      <c r="V2761" s="30">
        <f>LN(Data[[#This Row],[MA'[NVA']
30d]]/Data[[#This Row],[MA'[NVMetcalfe calc']]])</f>
        <v>-1.0227369091437932</v>
      </c>
      <c r="W2761" s="30">
        <f>$Q$3+Data[[#This Row],[NVM
(scaled)]]/((Data[[#This Row],[Upper Bound]]-Data[[#This Row],[Lower Bound]])/2)</f>
        <v>-3.0402128496397562E-2</v>
      </c>
      <c r="X2761" s="30">
        <f>(Data[[#This Row],[Upper Bound]]+Data[[#This Row],[Lower Bound]])/2</f>
        <v>21.015573320407729</v>
      </c>
      <c r="Y2761" s="32">
        <f>LN(Data[[#This Row],[NVActual]]/Data[[#This Row],[MA'[n^2']
30d]])</f>
        <v>-1.6741432044070323</v>
      </c>
      <c r="Z2761" s="32">
        <f>LN(Data[[#This Row],[NVActual]]/Data[[#This Row],[MA'[n*ln(n)']
30d]])</f>
        <v>7.2584159248033462</v>
      </c>
      <c r="AA2761" s="32">
        <f>LN(Data[[#This Row],[NVActual]]/Data[[#This Row],[MA'[n^1.5']]])</f>
        <v>4.0094376770054323</v>
      </c>
      <c r="AB2761" s="32">
        <f>LN(Data[[#This Row],[NVActual]]/Data[[#This Row],[Metcalfe
(n^2)]])</f>
        <v>-1.6057659243628142</v>
      </c>
      <c r="AC2761" s="34">
        <f>1+Data[[#This Row],[MA'[NVMetcalfe calc']]]/((Data[[#This Row],[NVM_norm
(scaled)]]-Data[[#This Row],[NV_fund.]])/2)</f>
        <v>-358018844.55787337</v>
      </c>
    </row>
    <row r="2762" spans="1:29" x14ac:dyDescent="0.2">
      <c r="A2762" s="23">
        <v>41414</v>
      </c>
      <c r="B2762" s="24">
        <v>1349148186.97929</v>
      </c>
      <c r="C2762" s="24">
        <f t="shared" si="337"/>
        <v>1353219114.512218</v>
      </c>
      <c r="D2762" s="25">
        <f>LN(Data[[#This Row],[NVActual]])</f>
        <v>21.022739257641824</v>
      </c>
      <c r="E2762" s="26">
        <v>72183</v>
      </c>
      <c r="F2762" s="40">
        <f>Data[[#This Row],[DAA 
(n)]]^2</f>
        <v>5210385489</v>
      </c>
      <c r="G2762" s="41">
        <f t="shared" si="338"/>
        <v>7195791346.1333332</v>
      </c>
      <c r="H2762" s="28">
        <f>LN(Data[[#This Row],[Metcalfe
(n^2)]])</f>
        <v>22.373919680185679</v>
      </c>
      <c r="I2762" s="42">
        <f t="shared" si="339"/>
        <v>22.655865215600112</v>
      </c>
      <c r="J2762" s="40">
        <f>Data[[#This Row],[DAA 
(n)]]*LN(Data[[#This Row],[DAA 
(n)]])</f>
        <v>807508.32213742146</v>
      </c>
      <c r="K2762" s="40">
        <f t="shared" si="340"/>
        <v>952593.90285050473</v>
      </c>
      <c r="L2762" s="29">
        <f>LN(Data[[#This Row],[MA'[n*ln(n)']
30d]])</f>
        <v>13.766943966793567</v>
      </c>
      <c r="M2762" s="43">
        <f t="shared" si="341"/>
        <v>13.848973314329603</v>
      </c>
      <c r="N2762" s="40">
        <f>Data[[#This Row],[DAA 
(n)]]^1.5</f>
        <v>19393330.187270246</v>
      </c>
      <c r="O2762" s="40">
        <f t="shared" si="342"/>
        <v>24510307.166365862</v>
      </c>
      <c r="P2762" s="43">
        <f>LN(Data[[#This Row],[MA'[n^1.5']]])</f>
        <v>17.014604287713237</v>
      </c>
      <c r="Q2762" s="43">
        <f t="shared" si="343"/>
        <v>17.129766347459636</v>
      </c>
      <c r="R2762" s="30">
        <f>$O$1+$O$2*Data[[#This Row],[MA'[ln(n^2)']]]</f>
        <v>22.655865215600112</v>
      </c>
      <c r="S2762" s="30">
        <f>$Q$1+$Q$2*Data[[#This Row],[MA'[ln(n*ln(n))']]]</f>
        <v>19.370805968643843</v>
      </c>
      <c r="T2762" s="31">
        <f>$O$3*Data[[#This Row],[Metcalfe
(n^2)]]</f>
        <v>2709400454.2800002</v>
      </c>
      <c r="U2762" s="31">
        <f t="shared" si="344"/>
        <v>3741811499.9893346</v>
      </c>
      <c r="V2762" s="30">
        <f>LN(Data[[#This Row],[MA'[NVA']
30d]]/Data[[#This Row],[MA'[NVMetcalfe calc']]])</f>
        <v>-1.0170835692086213</v>
      </c>
      <c r="W2762" s="30">
        <f>$Q$3+Data[[#This Row],[NVM
(scaled)]]/((Data[[#This Row],[Upper Bound]]-Data[[#This Row],[Lower Bound]])/2)</f>
        <v>-2.9217793500063927E-2</v>
      </c>
      <c r="X2762" s="30">
        <f>(Data[[#This Row],[Upper Bound]]+Data[[#This Row],[Lower Bound]])/2</f>
        <v>21.013335592121976</v>
      </c>
      <c r="Y2762" s="29">
        <f>LN(Data[[#This Row],[NVActual]]/Data[[#This Row],[MA'[n^2']
30d]])</f>
        <v>-1.6740228991599979</v>
      </c>
      <c r="Z2762" s="29">
        <f>LN(Data[[#This Row],[NVActual]]/Data[[#This Row],[MA'[n*ln(n)']
30d]])</f>
        <v>7.2557952908482584</v>
      </c>
      <c r="AA2762" s="29">
        <f>LN(Data[[#This Row],[NVActual]]/Data[[#This Row],[MA'[n^1.5']]])</f>
        <v>4.0081349699285891</v>
      </c>
      <c r="AB2762" s="29">
        <f>LN(Data[[#This Row],[NVActual]]/Data[[#This Row],[Metcalfe
(n^2)]])</f>
        <v>-1.3511804225438537</v>
      </c>
      <c r="AC2762" s="26">
        <f>1+Data[[#This Row],[MA'[NVMetcalfe calc']]]/((Data[[#This Row],[NVM_norm
(scaled)]]-Data[[#This Row],[NV_fund.]])/2)</f>
        <v>-355642342.53289467</v>
      </c>
    </row>
    <row r="2763" spans="1:29" x14ac:dyDescent="0.2">
      <c r="A2763" s="23">
        <v>41413</v>
      </c>
      <c r="B2763" s="24">
        <v>1348464721.6929801</v>
      </c>
      <c r="C2763" s="24">
        <f t="shared" si="337"/>
        <v>1355505574.197355</v>
      </c>
      <c r="D2763" s="25">
        <f>LN(Data[[#This Row],[NVActual]])</f>
        <v>21.022232539054635</v>
      </c>
      <c r="E2763" s="26">
        <v>63144</v>
      </c>
      <c r="F2763" s="40">
        <f>Data[[#This Row],[DAA 
(n)]]^2</f>
        <v>3987164736</v>
      </c>
      <c r="G2763" s="41">
        <f t="shared" si="338"/>
        <v>7202172130.1333332</v>
      </c>
      <c r="H2763" s="28">
        <f>LN(Data[[#This Row],[Metcalfe
(n^2)]])</f>
        <v>22.106346222776477</v>
      </c>
      <c r="I2763" s="42">
        <f t="shared" si="339"/>
        <v>22.657067884130015</v>
      </c>
      <c r="J2763" s="40">
        <f>Data[[#This Row],[DAA 
(n)]]*LN(Data[[#This Row],[DAA 
(n)]])</f>
        <v>697941.56294549897</v>
      </c>
      <c r="K2763" s="40">
        <f t="shared" si="340"/>
        <v>953128.08795597206</v>
      </c>
      <c r="L2763" s="29">
        <f>LN(Data[[#This Row],[MA'[n*ln(n)']
30d]])</f>
        <v>13.767504578595325</v>
      </c>
      <c r="M2763" s="43">
        <f t="shared" si="341"/>
        <v>13.851400203220841</v>
      </c>
      <c r="N2763" s="40">
        <f>Data[[#This Row],[DAA 
(n)]]^1.5</f>
        <v>15867121.03974705</v>
      </c>
      <c r="O2763" s="40">
        <f t="shared" si="342"/>
        <v>24528038.804754581</v>
      </c>
      <c r="P2763" s="43">
        <f>LN(Data[[#This Row],[MA'[n^1.5']]])</f>
        <v>17.015327462151948</v>
      </c>
      <c r="Q2763" s="43">
        <f t="shared" si="343"/>
        <v>17.133319058942774</v>
      </c>
      <c r="R2763" s="30">
        <f>$O$1+$O$2*Data[[#This Row],[MA'[ln(n^2)']]]</f>
        <v>22.657067884130015</v>
      </c>
      <c r="S2763" s="30">
        <f>$Q$1+$Q$2*Data[[#This Row],[MA'[ln(n*ln(n))']]]</f>
        <v>19.374810335314386</v>
      </c>
      <c r="T2763" s="31">
        <f>$O$3*Data[[#This Row],[Metcalfe
(n^2)]]</f>
        <v>2073325662.72</v>
      </c>
      <c r="U2763" s="31">
        <f t="shared" si="344"/>
        <v>3745129507.6693349</v>
      </c>
      <c r="V2763" s="30">
        <f>LN(Data[[#This Row],[MA'[NVA']
30d]]/Data[[#This Row],[MA'[NVMetcalfe calc']]])</f>
        <v>-1.0162816956289289</v>
      </c>
      <c r="W2763" s="30">
        <f>$Q$3+Data[[#This Row],[NVM
(scaled)]]/((Data[[#This Row],[Upper Bound]]-Data[[#This Row],[Lower Bound]])/2)</f>
        <v>-2.9257739841679675E-2</v>
      </c>
      <c r="X2763" s="30">
        <f>(Data[[#This Row],[Upper Bound]]+Data[[#This Row],[Lower Bound]])/2</f>
        <v>21.015939109722201</v>
      </c>
      <c r="Y2763" s="32">
        <f>LN(Data[[#This Row],[NVActual]]/Data[[#This Row],[MA'[n^2']
30d]])</f>
        <v>-1.6754159631568359</v>
      </c>
      <c r="Z2763" s="32">
        <f>LN(Data[[#This Row],[NVActual]]/Data[[#This Row],[MA'[n*ln(n)']
30d]])</f>
        <v>7.2547279604593102</v>
      </c>
      <c r="AA2763" s="32">
        <f>LN(Data[[#This Row],[NVActual]]/Data[[#This Row],[MA'[n^1.5']]])</f>
        <v>4.0069050769026875</v>
      </c>
      <c r="AB2763" s="32">
        <f>LN(Data[[#This Row],[NVActual]]/Data[[#This Row],[Metcalfe
(n^2)]])</f>
        <v>-1.0841136837218421</v>
      </c>
      <c r="AC2763" s="34">
        <f>1+Data[[#This Row],[MA'[NVMetcalfe calc']]]/((Data[[#This Row],[NVM_norm
(scaled)]]-Data[[#This Row],[NV_fund.]])/2)</f>
        <v>-355912992.77624452</v>
      </c>
    </row>
    <row r="2764" spans="1:29" x14ac:dyDescent="0.2">
      <c r="A2764" s="23">
        <v>41412</v>
      </c>
      <c r="B2764" s="24">
        <v>1350543862.5623801</v>
      </c>
      <c r="C2764" s="24">
        <f t="shared" ref="C2764:C2827" si="345">AVERAGE(B2764:B2793)</f>
        <v>1354409859.9400373</v>
      </c>
      <c r="D2764" s="25">
        <f>LN(Data[[#This Row],[NVActual]])</f>
        <v>21.023773209427301</v>
      </c>
      <c r="E2764" s="26">
        <v>68752</v>
      </c>
      <c r="F2764" s="40">
        <f>Data[[#This Row],[DAA 
(n)]]^2</f>
        <v>4726837504</v>
      </c>
      <c r="G2764" s="41">
        <f t="shared" ref="G2764:G2827" si="346">AVERAGE(F2764:F2793)</f>
        <v>7419399809.6333332</v>
      </c>
      <c r="H2764" s="28">
        <f>LN(Data[[#This Row],[Metcalfe
(n^2)]])</f>
        <v>22.276522212029551</v>
      </c>
      <c r="I2764" s="42">
        <f t="shared" ref="I2764:I2827" si="347">AVERAGE(H2764:H2793)</f>
        <v>22.689357060352702</v>
      </c>
      <c r="J2764" s="40">
        <f>Data[[#This Row],[DAA 
(n)]]*LN(Data[[#This Row],[DAA 
(n)]])</f>
        <v>765777.72756072786</v>
      </c>
      <c r="K2764" s="40">
        <f t="shared" ref="K2764:K2827" si="348">AVERAGE(J2764:J2793)</f>
        <v>969278.96718250134</v>
      </c>
      <c r="L2764" s="29">
        <f>LN(Data[[#This Row],[MA'[n*ln(n)']
30d]])</f>
        <v>13.78430774126921</v>
      </c>
      <c r="M2764" s="43">
        <f t="shared" ref="M2764:M2827" si="349">AVERAGE(L2764:L2793)</f>
        <v>13.853769611436549</v>
      </c>
      <c r="N2764" s="40">
        <f>Data[[#This Row],[DAA 
(n)]]^1.5</f>
        <v>18027188.69028135</v>
      </c>
      <c r="O2764" s="40">
        <f t="shared" ref="O2764:O2827" si="350">AVERAGE(N2764:N2793)</f>
        <v>25092825.74613227</v>
      </c>
      <c r="P2764" s="43">
        <f>LN(Data[[#This Row],[MA'[n^1.5']]])</f>
        <v>17.038092536398413</v>
      </c>
      <c r="Q2764" s="43">
        <f t="shared" ref="Q2764:Q2827" si="351">AVERAGE(P2764:P2793)</f>
        <v>17.136799499191685</v>
      </c>
      <c r="R2764" s="30">
        <f>$O$1+$O$2*Data[[#This Row],[MA'[ln(n^2)']]]</f>
        <v>22.689357060352702</v>
      </c>
      <c r="S2764" s="30">
        <f>$Q$1+$Q$2*Data[[#This Row],[MA'[ln(n*ln(n))']]]</f>
        <v>19.378719858870305</v>
      </c>
      <c r="T2764" s="31">
        <f>$O$3*Data[[#This Row],[Metcalfe
(n^2)]]</f>
        <v>2457955502.0799999</v>
      </c>
      <c r="U2764" s="31">
        <f t="shared" si="344"/>
        <v>3858087901.009335</v>
      </c>
      <c r="V2764" s="30">
        <f>LN(Data[[#This Row],[MA'[NVA']
30d]]/Data[[#This Row],[MA'[NVMetcalfe calc']]])</f>
        <v>-1.046805866569031</v>
      </c>
      <c r="W2764" s="30">
        <f>$Q$3+Data[[#This Row],[NVM
(scaled)]]/((Data[[#This Row],[Upper Bound]]-Data[[#This Row],[Lower Bound]])/2)</f>
        <v>-4.2389357613878742E-2</v>
      </c>
      <c r="X2764" s="30">
        <f>(Data[[#This Row],[Upper Bound]]+Data[[#This Row],[Lower Bound]])/2</f>
        <v>21.034038459611502</v>
      </c>
      <c r="Y2764" s="29">
        <f>LN(Data[[#This Row],[NVActual]]/Data[[#This Row],[MA'[n^2']
30d]])</f>
        <v>-1.703590793237197</v>
      </c>
      <c r="Z2764" s="29">
        <f>LN(Data[[#This Row],[NVActual]]/Data[[#This Row],[MA'[n*ln(n)']
30d]])</f>
        <v>7.2394654681580901</v>
      </c>
      <c r="AA2764" s="29">
        <f>LN(Data[[#This Row],[NVActual]]/Data[[#This Row],[MA'[n^1.5']]])</f>
        <v>3.9856806730288858</v>
      </c>
      <c r="AB2764" s="29">
        <f>LN(Data[[#This Row],[NVActual]]/Data[[#This Row],[Metcalfe
(n^2)]])</f>
        <v>-1.2527490026022532</v>
      </c>
      <c r="AC2764" s="26">
        <f>1+Data[[#This Row],[MA'[NVMetcalfe calc']]]/((Data[[#This Row],[NVM_norm
(scaled)]]-Data[[#This Row],[NV_fund.]])/2)</f>
        <v>-366104533.83547056</v>
      </c>
    </row>
    <row r="2765" spans="1:29" x14ac:dyDescent="0.2">
      <c r="A2765" s="23">
        <v>41411</v>
      </c>
      <c r="B2765" s="24">
        <v>1354282139.1465001</v>
      </c>
      <c r="C2765" s="24">
        <f t="shared" si="345"/>
        <v>1349406212.5179257</v>
      </c>
      <c r="D2765" s="25">
        <f>LN(Data[[#This Row],[NVActual]])</f>
        <v>21.026537364283815</v>
      </c>
      <c r="E2765" s="26">
        <v>78514</v>
      </c>
      <c r="F2765" s="40">
        <f>Data[[#This Row],[DAA 
(n)]]^2</f>
        <v>6164448196</v>
      </c>
      <c r="G2765" s="41">
        <f t="shared" si="346"/>
        <v>7505878496.0333338</v>
      </c>
      <c r="H2765" s="28">
        <f>LN(Data[[#This Row],[Metcalfe
(n^2)]])</f>
        <v>22.542064463636304</v>
      </c>
      <c r="I2765" s="42">
        <f t="shared" si="347"/>
        <v>22.703940980813169</v>
      </c>
      <c r="J2765" s="40">
        <f>Data[[#This Row],[DAA 
(n)]]*LN(Data[[#This Row],[DAA 
(n)]])</f>
        <v>884933.82464897039</v>
      </c>
      <c r="K2765" s="40">
        <f t="shared" si="348"/>
        <v>976144.77799145144</v>
      </c>
      <c r="L2765" s="29">
        <f>LN(Data[[#This Row],[MA'[n*ln(n)']
30d]])</f>
        <v>13.791366192500217</v>
      </c>
      <c r="M2765" s="43">
        <f t="shared" si="349"/>
        <v>13.8550443561882</v>
      </c>
      <c r="N2765" s="40">
        <f>Data[[#This Row],[DAA 
(n)]]^1.5</f>
        <v>21999897.401141264</v>
      </c>
      <c r="O2765" s="40">
        <f t="shared" si="350"/>
        <v>25326206.240272958</v>
      </c>
      <c r="P2765" s="43">
        <f>LN(Data[[#This Row],[MA'[n^1.5']]])</f>
        <v>17.047350237380247</v>
      </c>
      <c r="Q2765" s="43">
        <f t="shared" si="351"/>
        <v>17.138817339803449</v>
      </c>
      <c r="R2765" s="30">
        <f>$O$1+$O$2*Data[[#This Row],[MA'[ln(n^2)']]]</f>
        <v>22.703940980813169</v>
      </c>
      <c r="S2765" s="30">
        <f>$Q$1+$Q$2*Data[[#This Row],[MA'[ln(n*ln(n))']]]</f>
        <v>19.380823187710529</v>
      </c>
      <c r="T2765" s="31">
        <f>$O$3*Data[[#This Row],[Metcalfe
(n^2)]]</f>
        <v>3205513061.9200001</v>
      </c>
      <c r="U2765" s="31">
        <f t="shared" si="344"/>
        <v>3903056817.9373341</v>
      </c>
      <c r="V2765" s="30">
        <f>LN(Data[[#This Row],[MA'[NVA']
30d]]/Data[[#This Row],[MA'[NVMetcalfe calc']]])</f>
        <v>-1.0620953924844163</v>
      </c>
      <c r="W2765" s="30">
        <f>$Q$3+Data[[#This Row],[NVM
(scaled)]]/((Data[[#This Row],[Upper Bound]]-Data[[#This Row],[Lower Bound]])/2)</f>
        <v>-4.9216217185480859E-2</v>
      </c>
      <c r="X2765" s="30">
        <f>(Data[[#This Row],[Upper Bound]]+Data[[#This Row],[Lower Bound]])/2</f>
        <v>21.042382084261849</v>
      </c>
      <c r="Y2765" s="32">
        <f>LN(Data[[#This Row],[NVActual]]/Data[[#This Row],[MA'[n^2']
30d]])</f>
        <v>-1.7124149856655781</v>
      </c>
      <c r="Z2765" s="32">
        <f>LN(Data[[#This Row],[NVActual]]/Data[[#This Row],[MA'[n*ln(n)']
30d]])</f>
        <v>7.2351711717836</v>
      </c>
      <c r="AA2765" s="32">
        <f>LN(Data[[#This Row],[NVActual]]/Data[[#This Row],[MA'[n^1.5']]])</f>
        <v>3.9791871269035703</v>
      </c>
      <c r="AB2765" s="32">
        <f>LN(Data[[#This Row],[NVActual]]/Data[[#This Row],[Metcalfe
(n^2)]])</f>
        <v>-1.5155270993524896</v>
      </c>
      <c r="AC2765" s="34">
        <f>1+Data[[#This Row],[MA'[NVMetcalfe calc']]]/((Data[[#This Row],[NVM_norm
(scaled)]]-Data[[#This Row],[NV_fund.]])/2)</f>
        <v>-370105361.53855181</v>
      </c>
    </row>
    <row r="2766" spans="1:29" x14ac:dyDescent="0.2">
      <c r="A2766" s="23">
        <v>41410</v>
      </c>
      <c r="B2766" s="24">
        <v>1298749378.12396</v>
      </c>
      <c r="C2766" s="24">
        <f t="shared" si="345"/>
        <v>1338459618.5544474</v>
      </c>
      <c r="D2766" s="25">
        <f>LN(Data[[#This Row],[NVActual]])</f>
        <v>20.984667621551001</v>
      </c>
      <c r="E2766" s="26">
        <v>84369</v>
      </c>
      <c r="F2766" s="40">
        <f>Data[[#This Row],[DAA 
(n)]]^2</f>
        <v>7118128161</v>
      </c>
      <c r="G2766" s="41">
        <f t="shared" si="346"/>
        <v>7670561702.833333</v>
      </c>
      <c r="H2766" s="28">
        <f>LN(Data[[#This Row],[Metcalfe
(n^2)]])</f>
        <v>22.68591062907041</v>
      </c>
      <c r="I2766" s="42">
        <f t="shared" si="347"/>
        <v>22.723560708276175</v>
      </c>
      <c r="J2766" s="40">
        <f>Data[[#This Row],[DAA 
(n)]]*LN(Data[[#This Row],[DAA 
(n)]])</f>
        <v>956993.79693202069</v>
      </c>
      <c r="K2766" s="40">
        <f t="shared" si="348"/>
        <v>987272.12649614492</v>
      </c>
      <c r="L2766" s="29">
        <f>LN(Data[[#This Row],[MA'[n*ln(n)']
30d]])</f>
        <v>13.802700991150108</v>
      </c>
      <c r="M2766" s="43">
        <f t="shared" si="349"/>
        <v>13.855844921241026</v>
      </c>
      <c r="N2766" s="40">
        <f>Data[[#This Row],[DAA 
(n)]]^1.5</f>
        <v>24506108.520436492</v>
      </c>
      <c r="O2766" s="40">
        <f t="shared" si="350"/>
        <v>25733168.219782043</v>
      </c>
      <c r="P2766" s="43">
        <f>LN(Data[[#This Row],[MA'[n^1.5']]])</f>
        <v>17.063291309976599</v>
      </c>
      <c r="Q2766" s="43">
        <f t="shared" si="351"/>
        <v>17.140220200494475</v>
      </c>
      <c r="R2766" s="30">
        <f>$O$1+$O$2*Data[[#This Row],[MA'[ln(n^2)']]]</f>
        <v>22.723560708276175</v>
      </c>
      <c r="S2766" s="30">
        <f>$Q$1+$Q$2*Data[[#This Row],[MA'[ln(n*ln(n))']]]</f>
        <v>19.382144120047691</v>
      </c>
      <c r="T2766" s="31">
        <f>$O$3*Data[[#This Row],[Metcalfe
(n^2)]]</f>
        <v>3701426643.7200003</v>
      </c>
      <c r="U2766" s="31">
        <f t="shared" si="344"/>
        <v>3988692085.4733348</v>
      </c>
      <c r="V2766" s="30">
        <f>LN(Data[[#This Row],[MA'[NVA']
30d]]/Data[[#This Row],[MA'[NVMetcalfe calc']]])</f>
        <v>-1.0919439646926645</v>
      </c>
      <c r="W2766" s="30">
        <f>$Q$3+Data[[#This Row],[NVM
(scaled)]]/((Data[[#This Row],[Upper Bound]]-Data[[#This Row],[Lower Bound]])/2)</f>
        <v>-6.3581459156865971E-2</v>
      </c>
      <c r="X2766" s="30">
        <f>(Data[[#This Row],[Upper Bound]]+Data[[#This Row],[Lower Bound]])/2</f>
        <v>21.052852414161933</v>
      </c>
      <c r="Y2766" s="29">
        <f>LN(Data[[#This Row],[NVActual]]/Data[[#This Row],[MA'[n^2']
30d]])</f>
        <v>-1.7759880618393116</v>
      </c>
      <c r="Z2766" s="29">
        <f>LN(Data[[#This Row],[NVActual]]/Data[[#This Row],[MA'[n*ln(n)']
30d]])</f>
        <v>7.1819666304008942</v>
      </c>
      <c r="AA2766" s="29">
        <f>LN(Data[[#This Row],[NVActual]]/Data[[#This Row],[MA'[n^1.5']]])</f>
        <v>3.9213763115744049</v>
      </c>
      <c r="AB2766" s="29">
        <f>LN(Data[[#This Row],[NVActual]]/Data[[#This Row],[Metcalfe
(n^2)]])</f>
        <v>-1.701243007519408</v>
      </c>
      <c r="AC2766" s="26">
        <f>1+Data[[#This Row],[MA'[NVMetcalfe calc']]]/((Data[[#This Row],[NVM_norm
(scaled)]]-Data[[#This Row],[NV_fund.]])/2)</f>
        <v>-377780841.10640872</v>
      </c>
    </row>
    <row r="2767" spans="1:29" x14ac:dyDescent="0.2">
      <c r="A2767" s="23">
        <v>41409</v>
      </c>
      <c r="B2767" s="24">
        <v>1265794788.4846499</v>
      </c>
      <c r="C2767" s="24">
        <f t="shared" si="345"/>
        <v>1320302745.1670907</v>
      </c>
      <c r="D2767" s="25">
        <f>LN(Data[[#This Row],[NVActual]])</f>
        <v>20.958966053125767</v>
      </c>
      <c r="E2767" s="26">
        <v>83911</v>
      </c>
      <c r="F2767" s="40">
        <f>Data[[#This Row],[DAA 
(n)]]^2</f>
        <v>7041055921</v>
      </c>
      <c r="G2767" s="41">
        <f t="shared" si="346"/>
        <v>7756003405.333333</v>
      </c>
      <c r="H2767" s="28">
        <f>LN(Data[[#This Row],[Metcalfe
(n^2)]])</f>
        <v>22.675023984647581</v>
      </c>
      <c r="I2767" s="42">
        <f t="shared" si="347"/>
        <v>22.733812694345261</v>
      </c>
      <c r="J2767" s="40">
        <f>Data[[#This Row],[DAA 
(n)]]*LN(Data[[#This Row],[DAA 
(n)]])</f>
        <v>951341.96878788155</v>
      </c>
      <c r="K2767" s="40">
        <f t="shared" si="348"/>
        <v>993079.32506433106</v>
      </c>
      <c r="L2767" s="29">
        <f>LN(Data[[#This Row],[MA'[n*ln(n)']
30d]])</f>
        <v>13.808565824090842</v>
      </c>
      <c r="M2767" s="43">
        <f t="shared" si="349"/>
        <v>13.855635512605938</v>
      </c>
      <c r="N2767" s="40">
        <f>Data[[#This Row],[DAA 
(n)]]^1.5</f>
        <v>24306831.208263911</v>
      </c>
      <c r="O2767" s="40">
        <f t="shared" si="350"/>
        <v>25945099.627352297</v>
      </c>
      <c r="P2767" s="43">
        <f>LN(Data[[#This Row],[MA'[n^1.5']]])</f>
        <v>17.071493310720804</v>
      </c>
      <c r="Q2767" s="43">
        <f t="shared" si="351"/>
        <v>17.140254252344263</v>
      </c>
      <c r="R2767" s="30">
        <f>$O$1+$O$2*Data[[#This Row],[MA'[ln(n^2)']]]</f>
        <v>22.733812694345261</v>
      </c>
      <c r="S2767" s="30">
        <f>$Q$1+$Q$2*Data[[#This Row],[MA'[ln(n*ln(n))']]]</f>
        <v>19.381798595799797</v>
      </c>
      <c r="T2767" s="31">
        <f>$O$3*Data[[#This Row],[Metcalfe
(n^2)]]</f>
        <v>3661349078.9200001</v>
      </c>
      <c r="U2767" s="31">
        <f t="shared" si="344"/>
        <v>4033121770.773335</v>
      </c>
      <c r="V2767" s="30">
        <f>LN(Data[[#This Row],[MA'[NVA']
30d]]/Data[[#This Row],[MA'[NVMetcalfe calc']]])</f>
        <v>-1.1166796463312292</v>
      </c>
      <c r="W2767" s="30">
        <f>$Q$3+Data[[#This Row],[NVM
(scaled)]]/((Data[[#This Row],[Upper Bound]]-Data[[#This Row],[Lower Bound]])/2)</f>
        <v>-7.6273836268044848E-2</v>
      </c>
      <c r="X2767" s="30">
        <f>(Data[[#This Row],[Upper Bound]]+Data[[#This Row],[Lower Bound]])/2</f>
        <v>21.057805645072527</v>
      </c>
      <c r="Y2767" s="32">
        <f>LN(Data[[#This Row],[NVActual]]/Data[[#This Row],[MA'[n^2']
30d]])</f>
        <v>-1.8127669602588858</v>
      </c>
      <c r="Z2767" s="32">
        <f>LN(Data[[#This Row],[NVActual]]/Data[[#This Row],[MA'[n*ln(n)']
30d]])</f>
        <v>7.1504002290349256</v>
      </c>
      <c r="AA2767" s="32">
        <f>LN(Data[[#This Row],[NVActual]]/Data[[#This Row],[MA'[n^1.5']]])</f>
        <v>3.8874727424049622</v>
      </c>
      <c r="AB2767" s="32">
        <f>LN(Data[[#This Row],[NVActual]]/Data[[#This Row],[Metcalfe
(n^2)]])</f>
        <v>-1.7160579315218112</v>
      </c>
      <c r="AC2767" s="34">
        <f>1+Data[[#This Row],[MA'[NVMetcalfe calc']]]/((Data[[#This Row],[NVM_norm
(scaled)]]-Data[[#This Row],[NV_fund.]])/2)</f>
        <v>-381669971.83550549</v>
      </c>
    </row>
    <row r="2768" spans="1:29" x14ac:dyDescent="0.2">
      <c r="A2768" s="23">
        <v>41408</v>
      </c>
      <c r="B2768" s="24">
        <v>1234407097.0622499</v>
      </c>
      <c r="C2768" s="24">
        <f t="shared" si="345"/>
        <v>1307867334.0218971</v>
      </c>
      <c r="D2768" s="25">
        <f>LN(Data[[#This Row],[NVActual]])</f>
        <v>20.93385660839904</v>
      </c>
      <c r="E2768" s="26">
        <v>84579</v>
      </c>
      <c r="F2768" s="40">
        <f>Data[[#This Row],[DAA 
(n)]]^2</f>
        <v>7153607241</v>
      </c>
      <c r="G2768" s="41">
        <f t="shared" si="346"/>
        <v>7856043025.333333</v>
      </c>
      <c r="H2768" s="28">
        <f>LN(Data[[#This Row],[Metcalfe
(n^2)]])</f>
        <v>22.690882575661103</v>
      </c>
      <c r="I2768" s="42">
        <f t="shared" si="347"/>
        <v>22.745647444326778</v>
      </c>
      <c r="J2768" s="40">
        <f>Data[[#This Row],[DAA 
(n)]]*LN(Data[[#This Row],[DAA 
(n)]])</f>
        <v>959586.0786834202</v>
      </c>
      <c r="K2768" s="40">
        <f t="shared" si="348"/>
        <v>999832.35931202583</v>
      </c>
      <c r="L2768" s="29">
        <f>LN(Data[[#This Row],[MA'[n*ln(n)']
30d]])</f>
        <v>13.81534290322303</v>
      </c>
      <c r="M2768" s="43">
        <f t="shared" si="349"/>
        <v>13.854585249441927</v>
      </c>
      <c r="N2768" s="40">
        <f>Data[[#This Row],[DAA 
(n)]]^1.5</f>
        <v>24597661.409909241</v>
      </c>
      <c r="O2768" s="40">
        <f t="shared" si="350"/>
        <v>26192302.43595976</v>
      </c>
      <c r="P2768" s="43">
        <f>LN(Data[[#This Row],[MA'[n^1.5']]])</f>
        <v>17.080976125409396</v>
      </c>
      <c r="Q2768" s="43">
        <f t="shared" si="351"/>
        <v>17.139187623681892</v>
      </c>
      <c r="R2768" s="30">
        <f>$O$1+$O$2*Data[[#This Row],[MA'[ln(n^2)']]]</f>
        <v>22.745647444326778</v>
      </c>
      <c r="S2768" s="30">
        <f>$Q$1+$Q$2*Data[[#This Row],[MA'[ln(n*ln(n))']]]</f>
        <v>19.380065661579177</v>
      </c>
      <c r="T2768" s="31">
        <f>$O$3*Data[[#This Row],[Metcalfe
(n^2)]]</f>
        <v>3719875765.3200002</v>
      </c>
      <c r="U2768" s="31">
        <f t="shared" si="344"/>
        <v>4085142373.1733341</v>
      </c>
      <c r="V2768" s="30">
        <f>LN(Data[[#This Row],[MA'[NVA']
30d]]/Data[[#This Row],[MA'[NVMetcalfe calc']]])</f>
        <v>-1.1389587590764179</v>
      </c>
      <c r="W2768" s="30">
        <f>$Q$3+Data[[#This Row],[NVM
(scaled)]]/((Data[[#This Row],[Upper Bound]]-Data[[#This Row],[Lower Bound]])/2)</f>
        <v>-8.6827266486207533E-2</v>
      </c>
      <c r="X2768" s="30">
        <f>(Data[[#This Row],[Upper Bound]]+Data[[#This Row],[Lower Bound]])/2</f>
        <v>21.062856552952979</v>
      </c>
      <c r="Y2768" s="29">
        <f>LN(Data[[#This Row],[NVActual]]/Data[[#This Row],[MA'[n^2']
30d]])</f>
        <v>-1.850692276332673</v>
      </c>
      <c r="Z2768" s="29">
        <f>LN(Data[[#This Row],[NVActual]]/Data[[#This Row],[MA'[n*ln(n)']
30d]])</f>
        <v>7.1185137051760092</v>
      </c>
      <c r="AA2768" s="29">
        <f>LN(Data[[#This Row],[NVActual]]/Data[[#This Row],[MA'[n^1.5']]])</f>
        <v>3.8528804829896415</v>
      </c>
      <c r="AB2768" s="29">
        <f>LN(Data[[#This Row],[NVActual]]/Data[[#This Row],[Metcalfe
(n^2)]])</f>
        <v>-1.7570259672620641</v>
      </c>
      <c r="AC2768" s="26">
        <f>1+Data[[#This Row],[MA'[NVMetcalfe calc']]]/((Data[[#This Row],[NVM_norm
(scaled)]]-Data[[#This Row],[NV_fund.]])/2)</f>
        <v>-386307653.34125125</v>
      </c>
    </row>
    <row r="2769" spans="1:29" x14ac:dyDescent="0.2">
      <c r="A2769" s="23">
        <v>41407</v>
      </c>
      <c r="B2769" s="24">
        <v>1309290368.3281</v>
      </c>
      <c r="C2769" s="24">
        <f t="shared" si="345"/>
        <v>1299404767.8939033</v>
      </c>
      <c r="D2769" s="25">
        <f>LN(Data[[#This Row],[NVActual]])</f>
        <v>20.992751123818749</v>
      </c>
      <c r="E2769" s="26">
        <v>82986</v>
      </c>
      <c r="F2769" s="40">
        <f>Data[[#This Row],[DAA 
(n)]]^2</f>
        <v>6886676196</v>
      </c>
      <c r="G2769" s="41">
        <f t="shared" si="346"/>
        <v>7800068521.333333</v>
      </c>
      <c r="H2769" s="28">
        <f>LN(Data[[#This Row],[Metcalfe
(n^2)]])</f>
        <v>22.652854395705525</v>
      </c>
      <c r="I2769" s="42">
        <f t="shared" si="347"/>
        <v>22.7367294726373</v>
      </c>
      <c r="J2769" s="40">
        <f>Data[[#This Row],[DAA 
(n)]]*LN(Data[[#This Row],[DAA 
(n)]])</f>
        <v>939934.8874410094</v>
      </c>
      <c r="K2769" s="40">
        <f t="shared" si="348"/>
        <v>995497.50263375521</v>
      </c>
      <c r="L2769" s="29">
        <f>LN(Data[[#This Row],[MA'[n*ln(n)']
30d]])</f>
        <v>13.810997893828048</v>
      </c>
      <c r="M2769" s="43">
        <f t="shared" si="349"/>
        <v>13.852607192957874</v>
      </c>
      <c r="N2769" s="40">
        <f>Data[[#This Row],[DAA 
(n)]]^1.5</f>
        <v>23906018.296681132</v>
      </c>
      <c r="O2769" s="40">
        <f t="shared" si="350"/>
        <v>26043236.656778336</v>
      </c>
      <c r="P2769" s="43">
        <f>LN(Data[[#This Row],[MA'[n^1.5']]])</f>
        <v>17.075268663155793</v>
      </c>
      <c r="Q2769" s="43">
        <f t="shared" si="351"/>
        <v>17.136898739435157</v>
      </c>
      <c r="R2769" s="30">
        <f>$O$1+$O$2*Data[[#This Row],[MA'[ln(n^2)']]]</f>
        <v>22.7367294726373</v>
      </c>
      <c r="S2769" s="30">
        <f>$Q$1+$Q$2*Data[[#This Row],[MA'[ln(n*ln(n))']]]</f>
        <v>19.37680186838049</v>
      </c>
      <c r="T2769" s="31">
        <f>$O$3*Data[[#This Row],[Metcalfe
(n^2)]]</f>
        <v>3581071621.9200001</v>
      </c>
      <c r="U2769" s="31">
        <f t="shared" si="344"/>
        <v>4056035631.0933337</v>
      </c>
      <c r="V2769" s="30">
        <f>LN(Data[[#This Row],[MA'[NVA']
30d]]/Data[[#This Row],[MA'[NVMetcalfe calc']]])</f>
        <v>-1.1382997622748394</v>
      </c>
      <c r="W2769" s="30">
        <f>$Q$3+Data[[#This Row],[NVM
(scaled)]]/((Data[[#This Row],[Upper Bound]]-Data[[#This Row],[Lower Bound]])/2)</f>
        <v>-8.7573981554059266E-2</v>
      </c>
      <c r="X2769" s="30">
        <f>(Data[[#This Row],[Upper Bound]]+Data[[#This Row],[Lower Bound]])/2</f>
        <v>21.056765670508895</v>
      </c>
      <c r="Y2769" s="32">
        <f>LN(Data[[#This Row],[NVActual]]/Data[[#This Row],[MA'[n^2']
30d]])</f>
        <v>-1.7846472315709454</v>
      </c>
      <c r="Z2769" s="32">
        <f>LN(Data[[#This Row],[NVActual]]/Data[[#This Row],[MA'[n*ln(n)']
30d]])</f>
        <v>7.1817532299907025</v>
      </c>
      <c r="AA2769" s="32">
        <f>LN(Data[[#This Row],[NVActual]]/Data[[#This Row],[MA'[n^1.5']]])</f>
        <v>3.9174824606629581</v>
      </c>
      <c r="AB2769" s="32">
        <f>LN(Data[[#This Row],[NVActual]]/Data[[#This Row],[Metcalfe
(n^2)]])</f>
        <v>-1.6601032718867752</v>
      </c>
      <c r="AC2769" s="34">
        <f>1+Data[[#This Row],[MA'[NVMetcalfe calc']]]/((Data[[#This Row],[NVM_norm
(scaled)]]-Data[[#This Row],[NV_fund.]])/2)</f>
        <v>-383652144.00303447</v>
      </c>
    </row>
    <row r="2770" spans="1:29" x14ac:dyDescent="0.2">
      <c r="A2770" s="23">
        <v>41406</v>
      </c>
      <c r="B2770" s="24">
        <v>1280701257.61427</v>
      </c>
      <c r="C2770" s="24">
        <f t="shared" si="345"/>
        <v>1291651114.0361354</v>
      </c>
      <c r="D2770" s="25">
        <f>LN(Data[[#This Row],[NVActual]])</f>
        <v>20.970673622369951</v>
      </c>
      <c r="E2770" s="26">
        <v>69104</v>
      </c>
      <c r="F2770" s="40">
        <f>Data[[#This Row],[DAA 
(n)]]^2</f>
        <v>4775362816</v>
      </c>
      <c r="G2770" s="41">
        <f t="shared" si="346"/>
        <v>7789164050.833333</v>
      </c>
      <c r="H2770" s="28">
        <f>LN(Data[[#This Row],[Metcalfe
(n^2)]])</f>
        <v>22.286735790400964</v>
      </c>
      <c r="I2770" s="42">
        <f t="shared" si="347"/>
        <v>22.735107213871796</v>
      </c>
      <c r="J2770" s="40">
        <f>Data[[#This Row],[DAA 
(n)]]*LN(Data[[#This Row],[DAA 
(n)]])</f>
        <v>770051.29502993415</v>
      </c>
      <c r="K2770" s="40">
        <f t="shared" si="348"/>
        <v>994678.60104525939</v>
      </c>
      <c r="L2770" s="29">
        <f>LN(Data[[#This Row],[MA'[n*ln(n)']
30d]])</f>
        <v>13.810174949935599</v>
      </c>
      <c r="M2770" s="43">
        <f t="shared" si="349"/>
        <v>13.850619863562169</v>
      </c>
      <c r="N2770" s="40">
        <f>Data[[#This Row],[DAA 
(n)]]^1.5</f>
        <v>18165810.52518338</v>
      </c>
      <c r="O2770" s="40">
        <f t="shared" si="350"/>
        <v>26014674.782955606</v>
      </c>
      <c r="P2770" s="43">
        <f>LN(Data[[#This Row],[MA'[n^1.5']]])</f>
        <v>17.074171351492733</v>
      </c>
      <c r="Q2770" s="43">
        <f t="shared" si="351"/>
        <v>17.134607786073087</v>
      </c>
      <c r="R2770" s="30">
        <f>$O$1+$O$2*Data[[#This Row],[MA'[ln(n^2)']]]</f>
        <v>22.735107213871796</v>
      </c>
      <c r="S2770" s="30">
        <f>$Q$1+$Q$2*Data[[#This Row],[MA'[ln(n*ln(n))']]]</f>
        <v>19.373522774877578</v>
      </c>
      <c r="T2770" s="31">
        <f>$O$3*Data[[#This Row],[Metcalfe
(n^2)]]</f>
        <v>2483188664.3200002</v>
      </c>
      <c r="U2770" s="31">
        <f t="shared" si="344"/>
        <v>4050365306.4333334</v>
      </c>
      <c r="V2770" s="30">
        <f>LN(Data[[#This Row],[MA'[NVA']
30d]]/Data[[#This Row],[MA'[NVMetcalfe calc']]])</f>
        <v>-1.1428857428516008</v>
      </c>
      <c r="W2770" s="30">
        <f>$Q$3+Data[[#This Row],[NVM
(scaled)]]/((Data[[#This Row],[Upper Bound]]-Data[[#This Row],[Lower Bound]])/2)</f>
        <v>-8.9968487237257144E-2</v>
      </c>
      <c r="X2770" s="30">
        <f>(Data[[#This Row],[Upper Bound]]+Data[[#This Row],[Lower Bound]])/2</f>
        <v>21.054314994374685</v>
      </c>
      <c r="Y2770" s="29">
        <f>LN(Data[[#This Row],[NVActual]]/Data[[#This Row],[MA'[n^2']
30d]])</f>
        <v>-1.8053257581532192</v>
      </c>
      <c r="Z2770" s="29">
        <f>LN(Data[[#This Row],[NVActual]]/Data[[#This Row],[MA'[n*ln(n)']
30d]])</f>
        <v>7.1604986724343513</v>
      </c>
      <c r="AA2770" s="29">
        <f>LN(Data[[#This Row],[NVActual]]/Data[[#This Row],[MA'[n^1.5']]])</f>
        <v>3.8965022708772157</v>
      </c>
      <c r="AB2770" s="29">
        <f>LN(Data[[#This Row],[NVActual]]/Data[[#This Row],[Metcalfe
(n^2)]])</f>
        <v>-1.3160621680310154</v>
      </c>
      <c r="AC2770" s="26">
        <f>1+Data[[#This Row],[MA'[NVMetcalfe calc']]]/((Data[[#This Row],[NVM_norm
(scaled)]]-Data[[#This Row],[NV_fund.]])/2)</f>
        <v>-383116817.30748445</v>
      </c>
    </row>
    <row r="2771" spans="1:29" x14ac:dyDescent="0.2">
      <c r="A2771" s="23">
        <v>41405</v>
      </c>
      <c r="B2771" s="24">
        <v>1287061932.2442801</v>
      </c>
      <c r="C2771" s="24">
        <f t="shared" si="345"/>
        <v>1289933709.4143395</v>
      </c>
      <c r="D2771" s="25">
        <f>LN(Data[[#This Row],[NVActual]])</f>
        <v>20.975627885804531</v>
      </c>
      <c r="E2771" s="26">
        <v>81104</v>
      </c>
      <c r="F2771" s="40">
        <f>Data[[#This Row],[DAA 
(n)]]^2</f>
        <v>6577858816</v>
      </c>
      <c r="G2771" s="41">
        <f t="shared" si="346"/>
        <v>7978841930.4333334</v>
      </c>
      <c r="H2771" s="28">
        <f>LN(Data[[#This Row],[Metcalfe
(n^2)]])</f>
        <v>22.606975121424263</v>
      </c>
      <c r="I2771" s="42">
        <f t="shared" si="347"/>
        <v>22.761261654331147</v>
      </c>
      <c r="J2771" s="40">
        <f>Data[[#This Row],[DAA 
(n)]]*LN(Data[[#This Row],[DAA 
(n)]])</f>
        <v>916758.05512399669</v>
      </c>
      <c r="K2771" s="40">
        <f t="shared" si="348"/>
        <v>1008347.6777420245</v>
      </c>
      <c r="L2771" s="29">
        <f>LN(Data[[#This Row],[MA'[n*ln(n)']
30d]])</f>
        <v>13.823823586537642</v>
      </c>
      <c r="M2771" s="43">
        <f t="shared" si="349"/>
        <v>13.848383731737755</v>
      </c>
      <c r="N2771" s="40">
        <f>Data[[#This Row],[DAA 
(n)]]^1.5</f>
        <v>23097416.769259442</v>
      </c>
      <c r="O2771" s="40">
        <f t="shared" si="350"/>
        <v>26499846.80733227</v>
      </c>
      <c r="P2771" s="43">
        <f>LN(Data[[#This Row],[MA'[n^1.5']]])</f>
        <v>17.092649510084357</v>
      </c>
      <c r="Q2771" s="43">
        <f t="shared" si="351"/>
        <v>17.13200231943436</v>
      </c>
      <c r="R2771" s="30">
        <f>$O$1+$O$2*Data[[#This Row],[MA'[ln(n^2)']]]</f>
        <v>22.761261654331147</v>
      </c>
      <c r="S2771" s="30">
        <f>$Q$1+$Q$2*Data[[#This Row],[MA'[ln(n*ln(n))']]]</f>
        <v>19.369833157367292</v>
      </c>
      <c r="T2771" s="31">
        <f>$O$3*Data[[#This Row],[Metcalfe
(n^2)]]</f>
        <v>3420486584.3200002</v>
      </c>
      <c r="U2771" s="31">
        <f t="shared" si="344"/>
        <v>4148997803.8253341</v>
      </c>
      <c r="V2771" s="30">
        <f>LN(Data[[#This Row],[MA'[NVA']
30d]]/Data[[#This Row],[MA'[NVMetcalfe calc']]])</f>
        <v>-1.1682759830220575</v>
      </c>
      <c r="W2771" s="30">
        <f>$Q$3+Data[[#This Row],[NVM
(scaled)]]/((Data[[#This Row],[Upper Bound]]-Data[[#This Row],[Lower Bound]])/2)</f>
        <v>-9.8958050607846237E-2</v>
      </c>
      <c r="X2771" s="30">
        <f>(Data[[#This Row],[Upper Bound]]+Data[[#This Row],[Lower Bound]])/2</f>
        <v>21.06554740584922</v>
      </c>
      <c r="Y2771" s="32">
        <f>LN(Data[[#This Row],[NVActual]]/Data[[#This Row],[MA'[n^2']
30d]])</f>
        <v>-1.8244312305728723</v>
      </c>
      <c r="Z2771" s="32">
        <f>LN(Data[[#This Row],[NVActual]]/Data[[#This Row],[MA'[n*ln(n)']
30d]])</f>
        <v>7.1518042992668889</v>
      </c>
      <c r="AA2771" s="32">
        <f>LN(Data[[#This Row],[NVActual]]/Data[[#This Row],[MA'[n^1.5']]])</f>
        <v>3.882978375720175</v>
      </c>
      <c r="AB2771" s="32">
        <f>LN(Data[[#This Row],[NVActual]]/Data[[#This Row],[Metcalfe
(n^2)]])</f>
        <v>-1.6313472356197309</v>
      </c>
      <c r="AC2771" s="34">
        <f>1+Data[[#This Row],[MA'[NVMetcalfe calc']]]/((Data[[#This Row],[NVM_norm
(scaled)]]-Data[[#This Row],[NV_fund.]])/2)</f>
        <v>-392071319.76497626</v>
      </c>
    </row>
    <row r="2772" spans="1:29" x14ac:dyDescent="0.2">
      <c r="A2772" s="23">
        <v>41404</v>
      </c>
      <c r="B2772" s="24">
        <v>1310944548.46789</v>
      </c>
      <c r="C2772" s="24">
        <f t="shared" si="345"/>
        <v>1277489797.345773</v>
      </c>
      <c r="D2772" s="25">
        <f>LN(Data[[#This Row],[NVActual]])</f>
        <v>20.994013743707484</v>
      </c>
      <c r="E2772" s="26">
        <v>84004</v>
      </c>
      <c r="F2772" s="40">
        <f>Data[[#This Row],[DAA 
(n)]]^2</f>
        <v>7056672016</v>
      </c>
      <c r="G2772" s="41">
        <f t="shared" si="346"/>
        <v>8276520604.0333338</v>
      </c>
      <c r="H2772" s="28">
        <f>LN(Data[[#This Row],[Metcalfe
(n^2)]])</f>
        <v>22.677239391478636</v>
      </c>
      <c r="I2772" s="42">
        <f t="shared" si="347"/>
        <v>22.789850349615225</v>
      </c>
      <c r="J2772" s="40">
        <f>Data[[#This Row],[DAA 
(n)]]*LN(Data[[#This Row],[DAA 
(n)]])</f>
        <v>952489.40892088565</v>
      </c>
      <c r="K2772" s="40">
        <f t="shared" si="348"/>
        <v>1026490.7100354696</v>
      </c>
      <c r="L2772" s="29">
        <f>LN(Data[[#This Row],[MA'[n*ln(n)']
30d]])</f>
        <v>13.841656465264244</v>
      </c>
      <c r="M2772" s="43">
        <f t="shared" si="349"/>
        <v>13.845095856609776</v>
      </c>
      <c r="N2772" s="40">
        <f>Data[[#This Row],[DAA 
(n)]]^1.5</f>
        <v>24347251.919509575</v>
      </c>
      <c r="O2772" s="40">
        <f t="shared" si="350"/>
        <v>27194806.641662333</v>
      </c>
      <c r="P2772" s="43">
        <f>LN(Data[[#This Row],[MA'[n^1.5']]])</f>
        <v>17.118536580744511</v>
      </c>
      <c r="Q2772" s="43">
        <f t="shared" si="351"/>
        <v>17.127974213241956</v>
      </c>
      <c r="R2772" s="30">
        <f>$O$1+$O$2*Data[[#This Row],[MA'[ln(n^2)']]]</f>
        <v>22.789850349615225</v>
      </c>
      <c r="S2772" s="30">
        <f>$Q$1+$Q$2*Data[[#This Row],[MA'[ln(n*ln(n))']]]</f>
        <v>19.364408163406129</v>
      </c>
      <c r="T2772" s="31">
        <f>$O$3*Data[[#This Row],[Metcalfe
(n^2)]]</f>
        <v>3669469448.3200002</v>
      </c>
      <c r="U2772" s="31">
        <f t="shared" si="344"/>
        <v>4303790714.0973339</v>
      </c>
      <c r="V2772" s="30">
        <f>LN(Data[[#This Row],[MA'[NVA']
30d]]/Data[[#This Row],[MA'[NVMetcalfe calc']]])</f>
        <v>-1.214599139128717</v>
      </c>
      <c r="W2772" s="30">
        <f>$Q$3+Data[[#This Row],[NVM
(scaled)]]/((Data[[#This Row],[Upper Bound]]-Data[[#This Row],[Lower Bound]])/2)</f>
        <v>-0.11916341488332172</v>
      </c>
      <c r="X2772" s="30">
        <f>(Data[[#This Row],[Upper Bound]]+Data[[#This Row],[Lower Bound]])/2</f>
        <v>21.077129256510677</v>
      </c>
      <c r="Y2772" s="29">
        <f>LN(Data[[#This Row],[NVActual]]/Data[[#This Row],[MA'[n^2']
30d]])</f>
        <v>-1.8426747564160442</v>
      </c>
      <c r="Z2772" s="29">
        <f>LN(Data[[#This Row],[NVActual]]/Data[[#This Row],[MA'[n*ln(n)']
30d]])</f>
        <v>7.1523572784432385</v>
      </c>
      <c r="AA2772" s="29">
        <f>LN(Data[[#This Row],[NVActual]]/Data[[#This Row],[MA'[n^1.5']]])</f>
        <v>3.8754771629629738</v>
      </c>
      <c r="AB2772" s="29">
        <f>LN(Data[[#This Row],[NVActual]]/Data[[#This Row],[Metcalfe
(n^2)]])</f>
        <v>-1.6832256477711545</v>
      </c>
      <c r="AC2772" s="26">
        <f>1+Data[[#This Row],[MA'[NVMetcalfe calc']]]/((Data[[#This Row],[NVM_norm
(scaled)]]-Data[[#This Row],[NV_fund.]])/2)</f>
        <v>-406089005.30114675</v>
      </c>
    </row>
    <row r="2773" spans="1:29" x14ac:dyDescent="0.2">
      <c r="A2773" s="23">
        <v>41403</v>
      </c>
      <c r="B2773" s="24">
        <v>1246787690.8437901</v>
      </c>
      <c r="C2773" s="24">
        <f t="shared" si="345"/>
        <v>1292992634.8825088</v>
      </c>
      <c r="D2773" s="25">
        <f>LN(Data[[#This Row],[NVActual]])</f>
        <v>20.9438362332099</v>
      </c>
      <c r="E2773" s="26">
        <v>82877</v>
      </c>
      <c r="F2773" s="40">
        <f>Data[[#This Row],[DAA 
(n)]]^2</f>
        <v>6868597129</v>
      </c>
      <c r="G2773" s="41">
        <f t="shared" si="346"/>
        <v>8630018623.7999992</v>
      </c>
      <c r="H2773" s="28">
        <f>LN(Data[[#This Row],[Metcalfe
(n^2)]])</f>
        <v>22.650225719853978</v>
      </c>
      <c r="I2773" s="42">
        <f t="shared" si="347"/>
        <v>22.820431014638142</v>
      </c>
      <c r="J2773" s="40">
        <f>Data[[#This Row],[DAA 
(n)]]*LN(Data[[#This Row],[DAA 
(n)]])</f>
        <v>938591.37849216908</v>
      </c>
      <c r="K2773" s="40">
        <f t="shared" si="348"/>
        <v>1047002.0537813713</v>
      </c>
      <c r="L2773" s="29">
        <f>LN(Data[[#This Row],[MA'[n*ln(n)']
30d]])</f>
        <v>13.861441451437543</v>
      </c>
      <c r="M2773" s="43">
        <f t="shared" si="349"/>
        <v>13.840243776521406</v>
      </c>
      <c r="N2773" s="40">
        <f>Data[[#This Row],[DAA 
(n)]]^1.5</f>
        <v>23858933.845839232</v>
      </c>
      <c r="O2773" s="40">
        <f t="shared" si="350"/>
        <v>27998153.430242136</v>
      </c>
      <c r="P2773" s="43">
        <f>LN(Data[[#This Row],[MA'[n^1.5']]])</f>
        <v>17.147649117044828</v>
      </c>
      <c r="Q2773" s="43">
        <f t="shared" si="351"/>
        <v>17.121692481419689</v>
      </c>
      <c r="R2773" s="30">
        <f>$O$1+$O$2*Data[[#This Row],[MA'[ln(n^2)']]]</f>
        <v>22.820431014638142</v>
      </c>
      <c r="S2773" s="30">
        <f>$Q$1+$Q$2*Data[[#This Row],[MA'[ln(n*ln(n))']]]</f>
        <v>19.356402231260319</v>
      </c>
      <c r="T2773" s="31">
        <f>$O$3*Data[[#This Row],[Metcalfe
(n^2)]]</f>
        <v>3571670507.0799999</v>
      </c>
      <c r="U2773" s="31">
        <f t="shared" si="344"/>
        <v>4487609684.3760004</v>
      </c>
      <c r="V2773" s="30">
        <f>LN(Data[[#This Row],[MA'[NVA']
30d]]/Data[[#This Row],[MA'[NVMetcalfe calc']]])</f>
        <v>-1.2443607920895259</v>
      </c>
      <c r="W2773" s="30">
        <f>$Q$3+Data[[#This Row],[NVM
(scaled)]]/((Data[[#This Row],[Upper Bound]]-Data[[#This Row],[Lower Bound]])/2)</f>
        <v>-0.12844714343056474</v>
      </c>
      <c r="X2773" s="30">
        <f>(Data[[#This Row],[Upper Bound]]+Data[[#This Row],[Lower Bound]])/2</f>
        <v>21.088416622949232</v>
      </c>
      <c r="Y2773" s="32">
        <f>LN(Data[[#This Row],[NVActual]]/Data[[#This Row],[MA'[n^2']
30d]])</f>
        <v>-1.9346762668596458</v>
      </c>
      <c r="Z2773" s="32">
        <f>LN(Data[[#This Row],[NVActual]]/Data[[#This Row],[MA'[n*ln(n)']
30d]])</f>
        <v>7.0823947817723587</v>
      </c>
      <c r="AA2773" s="32">
        <f>LN(Data[[#This Row],[NVActual]]/Data[[#This Row],[MA'[n^1.5']]])</f>
        <v>3.796187116165072</v>
      </c>
      <c r="AB2773" s="32">
        <f>LN(Data[[#This Row],[NVActual]]/Data[[#This Row],[Metcalfe
(n^2)]])</f>
        <v>-1.7063894866440774</v>
      </c>
      <c r="AC2773" s="34">
        <f>1+Data[[#This Row],[MA'[NVMetcalfe calc']]]/((Data[[#This Row],[NVM_norm
(scaled)]]-Data[[#This Row],[NV_fund.]])/2)</f>
        <v>-423022905.09859681</v>
      </c>
    </row>
    <row r="2774" spans="1:29" x14ac:dyDescent="0.2">
      <c r="A2774" s="23">
        <v>41402</v>
      </c>
      <c r="B2774" s="24">
        <v>1259256954.51631</v>
      </c>
      <c r="C2774" s="24">
        <f t="shared" si="345"/>
        <v>1336118809.474982</v>
      </c>
      <c r="D2774" s="25">
        <f>LN(Data[[#This Row],[NVActual]])</f>
        <v>20.953787665319521</v>
      </c>
      <c r="E2774" s="26">
        <v>101126</v>
      </c>
      <c r="F2774" s="40">
        <f>Data[[#This Row],[DAA 
(n)]]^2</f>
        <v>10226467876</v>
      </c>
      <c r="G2774" s="41">
        <f t="shared" si="346"/>
        <v>8833665194.2000008</v>
      </c>
      <c r="H2774" s="28">
        <f>LN(Data[[#This Row],[Metcalfe
(n^2)]])</f>
        <v>23.04824508612689</v>
      </c>
      <c r="I2774" s="42">
        <f t="shared" si="347"/>
        <v>22.841640857622824</v>
      </c>
      <c r="J2774" s="40">
        <f>Data[[#This Row],[DAA 
(n)]]*LN(Data[[#This Row],[DAA 
(n)]])</f>
        <v>1165388.4162898338</v>
      </c>
      <c r="K2774" s="40">
        <f t="shared" si="348"/>
        <v>1059929.4038301525</v>
      </c>
      <c r="L2774" s="29">
        <f>LN(Data[[#This Row],[MA'[n*ln(n)']
30d]])</f>
        <v>13.873712863710127</v>
      </c>
      <c r="M2774" s="43">
        <f t="shared" si="349"/>
        <v>13.833472641961812</v>
      </c>
      <c r="N2774" s="40">
        <f>Data[[#This Row],[DAA 
(n)]]^1.5</f>
        <v>32158386.004717048</v>
      </c>
      <c r="O2774" s="40">
        <f t="shared" si="350"/>
        <v>28484549.862188522</v>
      </c>
      <c r="P2774" s="43">
        <f>LN(Data[[#This Row],[MA'[n^1.5']]])</f>
        <v>17.164872388145422</v>
      </c>
      <c r="Q2774" s="43">
        <f t="shared" si="351"/>
        <v>17.112608715317101</v>
      </c>
      <c r="R2774" s="30">
        <f>$O$1+$O$2*Data[[#This Row],[MA'[ln(n^2)']]]</f>
        <v>22.841640857622824</v>
      </c>
      <c r="S2774" s="30">
        <f>$Q$1+$Q$2*Data[[#This Row],[MA'[ln(n*ln(n))']]]</f>
        <v>19.345229859236987</v>
      </c>
      <c r="T2774" s="31">
        <f>$O$3*Data[[#This Row],[Metcalfe
(n^2)]]</f>
        <v>5317763295.5200005</v>
      </c>
      <c r="U2774" s="31">
        <f t="shared" si="344"/>
        <v>4593505900.9839993</v>
      </c>
      <c r="V2774" s="30">
        <f>LN(Data[[#This Row],[MA'[NVA']
30d]]/Data[[#This Row],[MA'[NVMetcalfe calc']]])</f>
        <v>-1.2348745449581928</v>
      </c>
      <c r="W2774" s="30">
        <f>$Q$3+Data[[#This Row],[NVM
(scaled)]]/((Data[[#This Row],[Upper Bound]]-Data[[#This Row],[Lower Bound]])/2)</f>
        <v>-0.11636692627284861</v>
      </c>
      <c r="X2774" s="30">
        <f>(Data[[#This Row],[Upper Bound]]+Data[[#This Row],[Lower Bound]])/2</f>
        <v>21.093435358429907</v>
      </c>
      <c r="Y2774" s="29">
        <f>LN(Data[[#This Row],[NVActual]]/Data[[#This Row],[MA'[n^2']
30d]])</f>
        <v>-1.9480481843999713</v>
      </c>
      <c r="Z2774" s="29">
        <f>LN(Data[[#This Row],[NVActual]]/Data[[#This Row],[MA'[n*ln(n)']
30d]])</f>
        <v>7.0800748016093937</v>
      </c>
      <c r="AA2774" s="29">
        <f>LN(Data[[#This Row],[NVActual]]/Data[[#This Row],[MA'[n^1.5']]])</f>
        <v>3.7889152771740968</v>
      </c>
      <c r="AB2774" s="29">
        <f>LN(Data[[#This Row],[NVActual]]/Data[[#This Row],[Metcalfe
(n^2)]])</f>
        <v>-2.0944574208073683</v>
      </c>
      <c r="AC2774" s="26">
        <f>1+Data[[#This Row],[MA'[NVMetcalfe calc']]]/((Data[[#This Row],[NVM_norm
(scaled)]]-Data[[#This Row],[NV_fund.]])/2)</f>
        <v>-433149336.2097103</v>
      </c>
    </row>
    <row r="2775" spans="1:29" x14ac:dyDescent="0.2">
      <c r="A2775" s="23">
        <v>41401</v>
      </c>
      <c r="B2775" s="24">
        <v>1241802027.6661501</v>
      </c>
      <c r="C2775" s="24">
        <f t="shared" si="345"/>
        <v>1362527402.5591705</v>
      </c>
      <c r="D2775" s="25">
        <f>LN(Data[[#This Row],[NVActual]])</f>
        <v>20.939829409738113</v>
      </c>
      <c r="E2775" s="26">
        <v>111196</v>
      </c>
      <c r="F2775" s="40">
        <f>Data[[#This Row],[DAA 
(n)]]^2</f>
        <v>12364550416</v>
      </c>
      <c r="G2775" s="41">
        <f t="shared" si="346"/>
        <v>8917347203.7999992</v>
      </c>
      <c r="H2775" s="28">
        <f>LN(Data[[#This Row],[Metcalfe
(n^2)]])</f>
        <v>23.238099377857235</v>
      </c>
      <c r="I2775" s="42">
        <f t="shared" si="347"/>
        <v>22.84895839943831</v>
      </c>
      <c r="J2775" s="40">
        <f>Data[[#This Row],[DAA 
(n)]]*LN(Data[[#This Row],[DAA 
(n)]])</f>
        <v>1291991.8492101065</v>
      </c>
      <c r="K2775" s="40">
        <f t="shared" si="348"/>
        <v>1064849.0255864328</v>
      </c>
      <c r="L2775" s="29">
        <f>LN(Data[[#This Row],[MA'[n*ln(n)']
30d]])</f>
        <v>13.878343587064023</v>
      </c>
      <c r="M2775" s="43">
        <f t="shared" si="349"/>
        <v>13.825360205869407</v>
      </c>
      <c r="N2775" s="40">
        <f>Data[[#This Row],[DAA 
(n)]]^1.5</f>
        <v>37079489.587338366</v>
      </c>
      <c r="O2775" s="40">
        <f t="shared" si="350"/>
        <v>28676400.515754536</v>
      </c>
      <c r="P2775" s="43">
        <f>LN(Data[[#This Row],[MA'[n^1.5']]])</f>
        <v>17.171585060789798</v>
      </c>
      <c r="Q2775" s="43">
        <f t="shared" si="351"/>
        <v>17.101622490691856</v>
      </c>
      <c r="R2775" s="30">
        <f>$O$1+$O$2*Data[[#This Row],[MA'[ln(n^2)']]]</f>
        <v>22.84895839943831</v>
      </c>
      <c r="S2775" s="30">
        <f>$Q$1+$Q$2*Data[[#This Row],[MA'[ln(n*ln(n))']]]</f>
        <v>19.331844339684519</v>
      </c>
      <c r="T2775" s="31">
        <f>$O$3*Data[[#This Row],[Metcalfe
(n^2)]]</f>
        <v>6429566216.3200006</v>
      </c>
      <c r="U2775" s="31">
        <f t="shared" si="344"/>
        <v>4637020545.9759998</v>
      </c>
      <c r="V2775" s="30">
        <f>LN(Data[[#This Row],[MA'[NVA']
30d]]/Data[[#This Row],[MA'[NVMetcalfe calc']]])</f>
        <v>-1.2247306769533148</v>
      </c>
      <c r="W2775" s="30">
        <f>$Q$3+Data[[#This Row],[NVM
(scaled)]]/((Data[[#This Row],[Upper Bound]]-Data[[#This Row],[Lower Bound]])/2)</f>
        <v>-0.10644069321940042</v>
      </c>
      <c r="X2775" s="30">
        <f>(Data[[#This Row],[Upper Bound]]+Data[[#This Row],[Lower Bound]])/2</f>
        <v>21.090401369561413</v>
      </c>
      <c r="Y2775" s="32">
        <f>LN(Data[[#This Row],[NVActual]]/Data[[#This Row],[MA'[n^2']
30d]])</f>
        <v>-1.9714349308913299</v>
      </c>
      <c r="Z2775" s="32">
        <f>LN(Data[[#This Row],[NVActual]]/Data[[#This Row],[MA'[n*ln(n)']
30d]])</f>
        <v>7.0614858226740891</v>
      </c>
      <c r="AA2775" s="32">
        <f>LN(Data[[#This Row],[NVActual]]/Data[[#This Row],[MA'[n^1.5']]])</f>
        <v>3.7682443489483135</v>
      </c>
      <c r="AB2775" s="32">
        <f>LN(Data[[#This Row],[NVActual]]/Data[[#This Row],[Metcalfe
(n^2)]])</f>
        <v>-2.2982699681191225</v>
      </c>
      <c r="AC2775" s="34">
        <f>1+Data[[#This Row],[MA'[NVMetcalfe calc']]]/((Data[[#This Row],[NVM_norm
(scaled)]]-Data[[#This Row],[NV_fund.]])/2)</f>
        <v>-437519940.15369362</v>
      </c>
    </row>
    <row r="2776" spans="1:29" x14ac:dyDescent="0.2">
      <c r="A2776" s="23">
        <v>41400</v>
      </c>
      <c r="B2776" s="24">
        <v>1246998701.4902101</v>
      </c>
      <c r="C2776" s="24">
        <f t="shared" si="345"/>
        <v>1380873567.0083618</v>
      </c>
      <c r="D2776" s="25">
        <f>LN(Data[[#This Row],[NVActual]])</f>
        <v>20.944005462336801</v>
      </c>
      <c r="E2776" s="26">
        <v>84314</v>
      </c>
      <c r="F2776" s="40">
        <f>Data[[#This Row],[DAA 
(n)]]^2</f>
        <v>7108850596</v>
      </c>
      <c r="G2776" s="41">
        <f t="shared" si="346"/>
        <v>8709621168.0666676</v>
      </c>
      <c r="H2776" s="28">
        <f>LN(Data[[#This Row],[Metcalfe
(n^2)]])</f>
        <v>22.684606407496236</v>
      </c>
      <c r="I2776" s="42">
        <f t="shared" si="347"/>
        <v>22.82558549530582</v>
      </c>
      <c r="J2776" s="40">
        <f>Data[[#This Row],[DAA 
(n)]]*LN(Data[[#This Row],[DAA 
(n)]])</f>
        <v>956314.95232081879</v>
      </c>
      <c r="K2776" s="40">
        <f t="shared" si="348"/>
        <v>1051197.8084865299</v>
      </c>
      <c r="L2776" s="29">
        <f>LN(Data[[#This Row],[MA'[n*ln(n)']
30d]])</f>
        <v>13.865440841937222</v>
      </c>
      <c r="M2776" s="43">
        <f t="shared" si="349"/>
        <v>13.816095586646147</v>
      </c>
      <c r="N2776" s="40">
        <f>Data[[#This Row],[DAA 
(n)]]^1.5</f>
        <v>24482149.193874802</v>
      </c>
      <c r="O2776" s="40">
        <f t="shared" si="350"/>
        <v>28170919.208622254</v>
      </c>
      <c r="P2776" s="43">
        <f>LN(Data[[#This Row],[MA'[n^1.5']]])</f>
        <v>17.153800770084196</v>
      </c>
      <c r="Q2776" s="43">
        <f t="shared" si="351"/>
        <v>17.08899004117216</v>
      </c>
      <c r="R2776" s="30">
        <f>$O$1+$O$2*Data[[#This Row],[MA'[ln(n^2)']]]</f>
        <v>22.82558549530582</v>
      </c>
      <c r="S2776" s="30">
        <f>$Q$1+$Q$2*Data[[#This Row],[MA'[ln(n*ln(n))']]]</f>
        <v>19.316557717966141</v>
      </c>
      <c r="T2776" s="31">
        <f>$O$3*Data[[#This Row],[Metcalfe
(n^2)]]</f>
        <v>3696602309.9200001</v>
      </c>
      <c r="U2776" s="31">
        <f t="shared" si="344"/>
        <v>4529003007.3946667</v>
      </c>
      <c r="V2776" s="30">
        <f>LN(Data[[#This Row],[MA'[NVA']
30d]]/Data[[#This Row],[MA'[NVMetcalfe calc']]])</f>
        <v>-1.1877855101364596</v>
      </c>
      <c r="W2776" s="30">
        <f>$Q$3+Data[[#This Row],[NVM
(scaled)]]/((Data[[#This Row],[Upper Bound]]-Data[[#This Row],[Lower Bound]])/2)</f>
        <v>-8.6988377126477445E-2</v>
      </c>
      <c r="X2776" s="30">
        <f>(Data[[#This Row],[Upper Bound]]+Data[[#This Row],[Lower Bound]])/2</f>
        <v>21.071071606635982</v>
      </c>
      <c r="Y2776" s="29">
        <f>LN(Data[[#This Row],[NVActual]]/Data[[#This Row],[MA'[n^2']
30d]])</f>
        <v>-1.9436886706207495</v>
      </c>
      <c r="Z2776" s="29">
        <f>LN(Data[[#This Row],[NVActual]]/Data[[#This Row],[MA'[n*ln(n)']
30d]])</f>
        <v>7.078564620399578</v>
      </c>
      <c r="AA2776" s="29">
        <f>LN(Data[[#This Row],[NVActual]]/Data[[#This Row],[MA'[n^1.5']]])</f>
        <v>3.7902046922526029</v>
      </c>
      <c r="AB2776" s="29">
        <f>LN(Data[[#This Row],[NVActual]]/Data[[#This Row],[Metcalfe
(n^2)]])</f>
        <v>-1.7406009451594371</v>
      </c>
      <c r="AC2776" s="26">
        <f>1+Data[[#This Row],[MA'[NVMetcalfe calc']]]/((Data[[#This Row],[NVM_norm
(scaled)]]-Data[[#This Row],[NV_fund.]])/2)</f>
        <v>-428111367.51586622</v>
      </c>
    </row>
    <row r="2777" spans="1:29" x14ac:dyDescent="0.2">
      <c r="A2777" s="23">
        <v>41399</v>
      </c>
      <c r="B2777" s="24">
        <v>1295120354.82374</v>
      </c>
      <c r="C2777" s="24">
        <f t="shared" si="345"/>
        <v>1391774522.5432692</v>
      </c>
      <c r="D2777" s="25">
        <f>LN(Data[[#This Row],[NVActual]])</f>
        <v>20.981869465867266</v>
      </c>
      <c r="E2777" s="26">
        <v>72046</v>
      </c>
      <c r="F2777" s="40">
        <f>Data[[#This Row],[DAA 
(n)]]^2</f>
        <v>5190626116</v>
      </c>
      <c r="G2777" s="41">
        <f t="shared" si="346"/>
        <v>8678397647.166666</v>
      </c>
      <c r="H2777" s="28">
        <f>LN(Data[[#This Row],[Metcalfe
(n^2)]])</f>
        <v>22.37012016576892</v>
      </c>
      <c r="I2777" s="42">
        <f t="shared" si="347"/>
        <v>22.820875690367412</v>
      </c>
      <c r="J2777" s="40">
        <f>Data[[#This Row],[DAA 
(n)]]*LN(Data[[#This Row],[DAA 
(n)]])</f>
        <v>805838.8387314938</v>
      </c>
      <c r="K2777" s="40">
        <f t="shared" si="348"/>
        <v>1048838.4807596833</v>
      </c>
      <c r="L2777" s="29">
        <f>LN(Data[[#This Row],[MA'[n*ln(n)']
30d]])</f>
        <v>13.863193901032853</v>
      </c>
      <c r="M2777" s="43">
        <f t="shared" si="349"/>
        <v>13.806892842281485</v>
      </c>
      <c r="N2777" s="40">
        <f>Data[[#This Row],[DAA 
(n)]]^1.5</f>
        <v>19338144.925336946</v>
      </c>
      <c r="O2777" s="40">
        <f t="shared" si="350"/>
        <v>28088864.087865148</v>
      </c>
      <c r="P2777" s="43">
        <f>LN(Data[[#This Row],[MA'[n^1.5']]])</f>
        <v>17.150883759952528</v>
      </c>
      <c r="Q2777" s="43">
        <f t="shared" si="351"/>
        <v>17.076463985080164</v>
      </c>
      <c r="R2777" s="30">
        <f>$O$1+$O$2*Data[[#This Row],[MA'[ln(n^2)']]]</f>
        <v>22.820875690367412</v>
      </c>
      <c r="S2777" s="30">
        <f>$Q$1+$Q$2*Data[[#This Row],[MA'[ln(n*ln(n))']]]</f>
        <v>19.301373189764448</v>
      </c>
      <c r="T2777" s="31">
        <f>$O$3*Data[[#This Row],[Metcalfe
(n^2)]]</f>
        <v>2699125580.3200002</v>
      </c>
      <c r="U2777" s="31">
        <f t="shared" si="344"/>
        <v>4512766776.5266676</v>
      </c>
      <c r="V2777" s="30">
        <f>LN(Data[[#This Row],[MA'[NVA']
30d]]/Data[[#This Row],[MA'[NVMetcalfe calc']]])</f>
        <v>-1.176330873503066</v>
      </c>
      <c r="W2777" s="30">
        <f>$Q$3+Data[[#This Row],[NVM
(scaled)]]/((Data[[#This Row],[Upper Bound]]-Data[[#This Row],[Lower Bound]])/2)</f>
        <v>-7.8464291928496133E-2</v>
      </c>
      <c r="X2777" s="30">
        <f>(Data[[#This Row],[Upper Bound]]+Data[[#This Row],[Lower Bound]])/2</f>
        <v>21.061124440065932</v>
      </c>
      <c r="Y2777" s="32">
        <f>LN(Data[[#This Row],[NVActual]]/Data[[#This Row],[MA'[n^2']
30d]])</f>
        <v>-1.9022332798492154</v>
      </c>
      <c r="Z2777" s="32">
        <f>LN(Data[[#This Row],[NVActual]]/Data[[#This Row],[MA'[n*ln(n)']
30d]])</f>
        <v>7.1186755648344127</v>
      </c>
      <c r="AA2777" s="32">
        <f>LN(Data[[#This Row],[NVActual]]/Data[[#This Row],[MA'[n^1.5']]])</f>
        <v>3.8309857059147374</v>
      </c>
      <c r="AB2777" s="32">
        <f>LN(Data[[#This Row],[NVActual]]/Data[[#This Row],[Metcalfe
(n^2)]])</f>
        <v>-1.3882506999016551</v>
      </c>
      <c r="AC2777" s="34">
        <f>1+Data[[#This Row],[MA'[NVMetcalfe calc']]]/((Data[[#This Row],[NVM_norm
(scaled)]]-Data[[#This Row],[NV_fund.]])/2)</f>
        <v>-426949343.54393309</v>
      </c>
    </row>
    <row r="2778" spans="1:29" x14ac:dyDescent="0.2">
      <c r="A2778" s="23">
        <v>41398</v>
      </c>
      <c r="B2778" s="24">
        <v>1250283521.3543601</v>
      </c>
      <c r="C2778" s="24">
        <f t="shared" si="345"/>
        <v>1400884925.0004523</v>
      </c>
      <c r="D2778" s="25">
        <f>LN(Data[[#This Row],[NVActual]])</f>
        <v>20.946636179625003</v>
      </c>
      <c r="E2778" s="26">
        <v>70341</v>
      </c>
      <c r="F2778" s="40">
        <f>Data[[#This Row],[DAA 
(n)]]^2</f>
        <v>4947856281</v>
      </c>
      <c r="G2778" s="41">
        <f t="shared" si="346"/>
        <v>8834761871.166666</v>
      </c>
      <c r="H2778" s="28">
        <f>LN(Data[[#This Row],[Metcalfe
(n^2)]])</f>
        <v>22.322220245177689</v>
      </c>
      <c r="I2778" s="42">
        <f t="shared" si="347"/>
        <v>22.842336201708179</v>
      </c>
      <c r="J2778" s="40">
        <f>Data[[#This Row],[DAA 
(n)]]*LN(Data[[#This Row],[DAA 
(n)]])</f>
        <v>785083.64713302196</v>
      </c>
      <c r="K2778" s="40">
        <f t="shared" si="348"/>
        <v>1060105.907350444</v>
      </c>
      <c r="L2778" s="29">
        <f>LN(Data[[#This Row],[MA'[n*ln(n)']
30d]])</f>
        <v>13.873879373692077</v>
      </c>
      <c r="M2778" s="43">
        <f t="shared" si="349"/>
        <v>13.797573914504579</v>
      </c>
      <c r="N2778" s="40">
        <f>Data[[#This Row],[DAA 
(n)]]^1.5</f>
        <v>18655754.036270425</v>
      </c>
      <c r="O2778" s="40">
        <f t="shared" si="350"/>
        <v>28488973.806665294</v>
      </c>
      <c r="P2778" s="43">
        <f>LN(Data[[#This Row],[MA'[n^1.5']]])</f>
        <v>17.16502768640331</v>
      </c>
      <c r="Q2778" s="43">
        <f t="shared" si="351"/>
        <v>17.063773261934845</v>
      </c>
      <c r="R2778" s="30">
        <f>$O$1+$O$2*Data[[#This Row],[MA'[ln(n^2)']]]</f>
        <v>22.842336201708179</v>
      </c>
      <c r="S2778" s="30">
        <f>$Q$1+$Q$2*Data[[#This Row],[MA'[ln(n*ln(n))']]]</f>
        <v>19.285996958932554</v>
      </c>
      <c r="T2778" s="31">
        <f>$O$3*Data[[#This Row],[Metcalfe
(n^2)]]</f>
        <v>2572885266.1199999</v>
      </c>
      <c r="U2778" s="31">
        <f t="shared" si="344"/>
        <v>4594076173.0066671</v>
      </c>
      <c r="V2778" s="30">
        <f>LN(Data[[#This Row],[MA'[NVA']
30d]]/Data[[#This Row],[MA'[NVMetcalfe calc']]])</f>
        <v>-1.1876635588831213</v>
      </c>
      <c r="W2778" s="30">
        <f>$Q$3+Data[[#This Row],[NVM
(scaled)]]/((Data[[#This Row],[Upper Bound]]-Data[[#This Row],[Lower Bound]])/2)</f>
        <v>-7.79135356930587E-2</v>
      </c>
      <c r="X2778" s="30">
        <f>(Data[[#This Row],[Upper Bound]]+Data[[#This Row],[Lower Bound]])/2</f>
        <v>21.064166580320368</v>
      </c>
      <c r="Y2778" s="29">
        <f>LN(Data[[#This Row],[NVActual]]/Data[[#This Row],[MA'[n^2']
30d]])</f>
        <v>-1.9553238098341517</v>
      </c>
      <c r="Z2778" s="29">
        <f>LN(Data[[#This Row],[NVActual]]/Data[[#This Row],[MA'[n*ln(n)']
30d]])</f>
        <v>7.0727568059329258</v>
      </c>
      <c r="AA2778" s="29">
        <f>LN(Data[[#This Row],[NVActual]]/Data[[#This Row],[MA'[n^1.5']]])</f>
        <v>3.7816084932216949</v>
      </c>
      <c r="AB2778" s="29">
        <f>LN(Data[[#This Row],[NVActual]]/Data[[#This Row],[Metcalfe
(n^2)]])</f>
        <v>-1.3755840655526876</v>
      </c>
      <c r="AC2778" s="26">
        <f>1+Data[[#This Row],[MA'[NVMetcalfe calc']]]/((Data[[#This Row],[NVM_norm
(scaled)]]-Data[[#This Row],[NV_fund.]])/2)</f>
        <v>-434590743.8838985</v>
      </c>
    </row>
    <row r="2779" spans="1:29" x14ac:dyDescent="0.2">
      <c r="A2779" s="23">
        <v>41397</v>
      </c>
      <c r="B2779" s="24">
        <v>1070069481.69669</v>
      </c>
      <c r="C2779" s="24">
        <f t="shared" si="345"/>
        <v>1407946450.7384329</v>
      </c>
      <c r="D2779" s="25">
        <f>LN(Data[[#This Row],[NVActual]])</f>
        <v>20.790989419477096</v>
      </c>
      <c r="E2779" s="26">
        <v>82210</v>
      </c>
      <c r="F2779" s="40">
        <f>Data[[#This Row],[DAA 
(n)]]^2</f>
        <v>6758484100</v>
      </c>
      <c r="G2779" s="41">
        <f t="shared" si="346"/>
        <v>9057669127</v>
      </c>
      <c r="H2779" s="28">
        <f>LN(Data[[#This Row],[Metcalfe
(n^2)]])</f>
        <v>22.634064456292357</v>
      </c>
      <c r="I2779" s="42">
        <f t="shared" si="347"/>
        <v>22.870838526536218</v>
      </c>
      <c r="J2779" s="40">
        <f>Data[[#This Row],[DAA 
(n)]]*LN(Data[[#This Row],[DAA 
(n)]])</f>
        <v>930373.21947589738</v>
      </c>
      <c r="K2779" s="40">
        <f t="shared" si="348"/>
        <v>1075603.8118137331</v>
      </c>
      <c r="L2779" s="29">
        <f>LN(Data[[#This Row],[MA'[n*ln(n)']
30d]])</f>
        <v>13.888392747265819</v>
      </c>
      <c r="M2779" s="43">
        <f t="shared" si="349"/>
        <v>13.787395464019918</v>
      </c>
      <c r="N2779" s="40">
        <f>Data[[#This Row],[DAA 
(n)]]^1.5</f>
        <v>23571486.543300599</v>
      </c>
      <c r="O2779" s="40">
        <f t="shared" si="350"/>
        <v>29047994.901440501</v>
      </c>
      <c r="P2779" s="43">
        <f>LN(Data[[#This Row],[MA'[n^1.5']]])</f>
        <v>17.184460016554414</v>
      </c>
      <c r="Q2779" s="43">
        <f t="shared" si="351"/>
        <v>17.049872862023275</v>
      </c>
      <c r="R2779" s="30">
        <f>$O$1+$O$2*Data[[#This Row],[MA'[ln(n^2)']]]</f>
        <v>22.870838526536218</v>
      </c>
      <c r="S2779" s="30">
        <f>$Q$1+$Q$2*Data[[#This Row],[MA'[ln(n*ln(n))']]]</f>
        <v>19.269202515632863</v>
      </c>
      <c r="T2779" s="31">
        <f>$O$3*Data[[#This Row],[Metcalfe
(n^2)]]</f>
        <v>3514411732</v>
      </c>
      <c r="U2779" s="31">
        <f t="shared" si="344"/>
        <v>4709987946.039999</v>
      </c>
      <c r="V2779" s="30">
        <f>LN(Data[[#This Row],[MA'[NVA']
30d]]/Data[[#This Row],[MA'[NVMetcalfe calc']]])</f>
        <v>-1.2075531239312642</v>
      </c>
      <c r="W2779" s="30">
        <f>$Q$3+Data[[#This Row],[NVM
(scaled)]]/((Data[[#This Row],[Upper Bound]]-Data[[#This Row],[Lower Bound]])/2)</f>
        <v>-8.0558113188338609E-2</v>
      </c>
      <c r="X2779" s="30">
        <f>(Data[[#This Row],[Upper Bound]]+Data[[#This Row],[Lower Bound]])/2</f>
        <v>21.07002052108454</v>
      </c>
      <c r="Y2779" s="32">
        <f>LN(Data[[#This Row],[NVActual]]/Data[[#This Row],[MA'[n^2']
30d]])</f>
        <v>-2.1358882336738554</v>
      </c>
      <c r="Z2779" s="32">
        <f>LN(Data[[#This Row],[NVActual]]/Data[[#This Row],[MA'[n*ln(n)']
30d]])</f>
        <v>6.9025966722112759</v>
      </c>
      <c r="AA2779" s="32">
        <f>LN(Data[[#This Row],[NVActual]]/Data[[#This Row],[MA'[n^1.5']]])</f>
        <v>3.6065294029226793</v>
      </c>
      <c r="AB2779" s="32">
        <f>LN(Data[[#This Row],[NVActual]]/Data[[#This Row],[Metcalfe
(n^2)]])</f>
        <v>-1.8430750368152629</v>
      </c>
      <c r="AC2779" s="34">
        <f>1+Data[[#This Row],[MA'[NVMetcalfe calc']]]/((Data[[#This Row],[NVM_norm
(scaled)]]-Data[[#This Row],[NV_fund.]])/2)</f>
        <v>-445376745.18583035</v>
      </c>
    </row>
    <row r="2780" spans="1:29" x14ac:dyDescent="0.2">
      <c r="A2780" s="23">
        <v>41396</v>
      </c>
      <c r="B2780" s="24">
        <v>1181072403.7427299</v>
      </c>
      <c r="C2780" s="24">
        <f t="shared" si="345"/>
        <v>1420403788.5288827</v>
      </c>
      <c r="D2780" s="25">
        <f>LN(Data[[#This Row],[NVActual]])</f>
        <v>20.889688679431227</v>
      </c>
      <c r="E2780" s="26">
        <v>82318</v>
      </c>
      <c r="F2780" s="40">
        <f>Data[[#This Row],[DAA 
(n)]]^2</f>
        <v>6776253124</v>
      </c>
      <c r="G2780" s="41">
        <f t="shared" si="346"/>
        <v>9230165577</v>
      </c>
      <c r="H2780" s="28">
        <f>LN(Data[[#This Row],[Metcalfe
(n^2)]])</f>
        <v>22.636690149560668</v>
      </c>
      <c r="I2780" s="42">
        <f t="shared" si="347"/>
        <v>22.889789883032318</v>
      </c>
      <c r="J2780" s="40">
        <f>Data[[#This Row],[DAA 
(n)]]*LN(Data[[#This Row],[DAA 
(n)]])</f>
        <v>931703.52986576757</v>
      </c>
      <c r="K2780" s="40">
        <f t="shared" si="348"/>
        <v>1086835.5809431097</v>
      </c>
      <c r="L2780" s="29">
        <f>LN(Data[[#This Row],[MA'[n*ln(n)']
30d]])</f>
        <v>13.898780895180517</v>
      </c>
      <c r="M2780" s="43">
        <f t="shared" si="349"/>
        <v>13.775821251371427</v>
      </c>
      <c r="N2780" s="40">
        <f>Data[[#This Row],[DAA 
(n)]]^1.5</f>
        <v>23617950.898869976</v>
      </c>
      <c r="O2780" s="40">
        <f t="shared" si="350"/>
        <v>29465793.059842505</v>
      </c>
      <c r="P2780" s="43">
        <f>LN(Data[[#This Row],[MA'[n^1.5']]])</f>
        <v>17.198740591209859</v>
      </c>
      <c r="Q2780" s="43">
        <f t="shared" si="351"/>
        <v>17.033995599327156</v>
      </c>
      <c r="R2780" s="30">
        <f>$O$1+$O$2*Data[[#This Row],[MA'[ln(n^2)']]]</f>
        <v>22.889789883032318</v>
      </c>
      <c r="S2780" s="30">
        <f>$Q$1+$Q$2*Data[[#This Row],[MA'[ln(n*ln(n))']]]</f>
        <v>19.250105064762852</v>
      </c>
      <c r="T2780" s="31">
        <f>$O$3*Data[[#This Row],[Metcalfe
(n^2)]]</f>
        <v>3523651624.48</v>
      </c>
      <c r="U2780" s="31">
        <f t="shared" si="344"/>
        <v>4799686100.04</v>
      </c>
      <c r="V2780" s="30">
        <f>LN(Data[[#This Row],[MA'[NVA']
30d]]/Data[[#This Row],[MA'[NVMetcalfe calc']]])</f>
        <v>-1.2176093306404512</v>
      </c>
      <c r="W2780" s="30">
        <f>$Q$3+Data[[#This Row],[NVM
(scaled)]]/((Data[[#This Row],[Upper Bound]]-Data[[#This Row],[Lower Bound]])/2)</f>
        <v>-7.9074049779606526E-2</v>
      </c>
      <c r="X2780" s="30">
        <f>(Data[[#This Row],[Upper Bound]]+Data[[#This Row],[Lower Bound]])/2</f>
        <v>21.069947473897585</v>
      </c>
      <c r="Y2780" s="29">
        <f>LN(Data[[#This Row],[NVActual]]/Data[[#This Row],[MA'[n^2']
30d]])</f>
        <v>-2.0560541448722924</v>
      </c>
      <c r="Z2780" s="29">
        <f>LN(Data[[#This Row],[NVActual]]/Data[[#This Row],[MA'[n*ln(n)']
30d]])</f>
        <v>6.9909077842507097</v>
      </c>
      <c r="AA2780" s="29">
        <f>LN(Data[[#This Row],[NVActual]]/Data[[#This Row],[MA'[n^1.5']]])</f>
        <v>3.6909480882213677</v>
      </c>
      <c r="AB2780" s="29">
        <f>LN(Data[[#This Row],[NVActual]]/Data[[#This Row],[Metcalfe
(n^2)]])</f>
        <v>-1.7470014701294398</v>
      </c>
      <c r="AC2780" s="26">
        <f>1+Data[[#This Row],[MA'[NVMetcalfe calc']]]/((Data[[#This Row],[NVM_norm
(scaled)]]-Data[[#This Row],[NV_fund.]])/2)</f>
        <v>-453892023.71296895</v>
      </c>
    </row>
    <row r="2781" spans="1:29" x14ac:dyDescent="0.2">
      <c r="A2781" s="23">
        <v>41395</v>
      </c>
      <c r="B2781" s="24">
        <v>1289224863.25771</v>
      </c>
      <c r="C2781" s="24">
        <f t="shared" si="345"/>
        <v>1423757613.7380075</v>
      </c>
      <c r="D2781" s="25">
        <f>LN(Data[[#This Row],[NVActual]])</f>
        <v>20.977306993522962</v>
      </c>
      <c r="E2781" s="26">
        <v>83664</v>
      </c>
      <c r="F2781" s="40">
        <f>Data[[#This Row],[DAA 
(n)]]^2</f>
        <v>6999664896</v>
      </c>
      <c r="G2781" s="41">
        <f t="shared" si="346"/>
        <v>9276075413.166666</v>
      </c>
      <c r="H2781" s="28">
        <f>LN(Data[[#This Row],[Metcalfe
(n^2)]])</f>
        <v>22.669128112855823</v>
      </c>
      <c r="I2781" s="42">
        <f t="shared" si="347"/>
        <v>22.89595751246442</v>
      </c>
      <c r="J2781" s="40">
        <f>Data[[#This Row],[DAA 
(n)]]*LN(Data[[#This Row],[DAA 
(n)]])</f>
        <v>948294.96721698483</v>
      </c>
      <c r="K2781" s="40">
        <f t="shared" si="348"/>
        <v>1090124.3426722474</v>
      </c>
      <c r="L2781" s="29">
        <f>LN(Data[[#This Row],[MA'[n*ln(n)']
30d]])</f>
        <v>13.901802323545271</v>
      </c>
      <c r="M2781" s="43">
        <f t="shared" si="349"/>
        <v>13.762896966067014</v>
      </c>
      <c r="N2781" s="40">
        <f>Data[[#This Row],[DAA 
(n)]]^1.5</f>
        <v>24199586.026602719</v>
      </c>
      <c r="O2781" s="40">
        <f t="shared" si="350"/>
        <v>29582986.703236211</v>
      </c>
      <c r="P2781" s="43">
        <f>LN(Data[[#This Row],[MA'[n^1.5']]])</f>
        <v>17.20270998050934</v>
      </c>
      <c r="Q2781" s="43">
        <f t="shared" si="351"/>
        <v>17.016163617169031</v>
      </c>
      <c r="R2781" s="30">
        <f>$O$1+$O$2*Data[[#This Row],[MA'[ln(n^2)']]]</f>
        <v>22.89595751246442</v>
      </c>
      <c r="S2781" s="30">
        <f>$Q$1+$Q$2*Data[[#This Row],[MA'[ln(n*ln(n))']]]</f>
        <v>19.228779994010573</v>
      </c>
      <c r="T2781" s="31">
        <f>$O$3*Data[[#This Row],[Metcalfe
(n^2)]]</f>
        <v>3639825745.9200001</v>
      </c>
      <c r="U2781" s="31">
        <f t="shared" si="344"/>
        <v>4823559214.8466663</v>
      </c>
      <c r="V2781" s="30">
        <f>LN(Data[[#This Row],[MA'[NVA']
30d]]/Data[[#This Row],[MA'[NVMetcalfe calc']]])</f>
        <v>-1.2202124984467417</v>
      </c>
      <c r="W2781" s="30">
        <f>$Q$3+Data[[#This Row],[NVM
(scaled)]]/((Data[[#This Row],[Upper Bound]]-Data[[#This Row],[Lower Bound]])/2)</f>
        <v>-7.5477737200574269E-2</v>
      </c>
      <c r="X2781" s="30">
        <f>(Data[[#This Row],[Upper Bound]]+Data[[#This Row],[Lower Bound]])/2</f>
        <v>21.062368753237497</v>
      </c>
      <c r="Y2781" s="32">
        <f>LN(Data[[#This Row],[NVActual]]/Data[[#This Row],[MA'[n^2']
30d]])</f>
        <v>-1.9733973927067854</v>
      </c>
      <c r="Z2781" s="32">
        <f>LN(Data[[#This Row],[NVActual]]/Data[[#This Row],[MA'[n*ln(n)']
30d]])</f>
        <v>7.0755046699776916</v>
      </c>
      <c r="AA2781" s="32">
        <f>LN(Data[[#This Row],[NVActual]]/Data[[#This Row],[MA'[n^1.5']]])</f>
        <v>3.7745970130136239</v>
      </c>
      <c r="AB2781" s="32">
        <f>LN(Data[[#This Row],[NVActual]]/Data[[#This Row],[Metcalfe
(n^2)]])</f>
        <v>-1.6918211193328614</v>
      </c>
      <c r="AC2781" s="34">
        <f>1+Data[[#This Row],[MA'[NVMetcalfe calc']]]/((Data[[#This Row],[NVM_norm
(scaled)]]-Data[[#This Row],[NV_fund.]])/2)</f>
        <v>-456390787.62916845</v>
      </c>
    </row>
    <row r="2782" spans="1:29" x14ac:dyDescent="0.2">
      <c r="A2782" s="23">
        <v>41394</v>
      </c>
      <c r="B2782" s="24">
        <v>1544247234.8898001</v>
      </c>
      <c r="C2782" s="24">
        <f t="shared" si="345"/>
        <v>1418694254.988847</v>
      </c>
      <c r="D2782" s="25">
        <f>LN(Data[[#This Row],[NVActual]])</f>
        <v>21.157802401954125</v>
      </c>
      <c r="E2782" s="26">
        <v>76703</v>
      </c>
      <c r="F2782" s="40">
        <f>Data[[#This Row],[DAA 
(n)]]^2</f>
        <v>5883350209</v>
      </c>
      <c r="G2782" s="41">
        <f t="shared" si="346"/>
        <v>9239714688.666666</v>
      </c>
      <c r="H2782" s="28">
        <f>LN(Data[[#This Row],[Metcalfe
(n^2)]])</f>
        <v>22.495392200038761</v>
      </c>
      <c r="I2782" s="42">
        <f t="shared" si="347"/>
        <v>22.890310438921382</v>
      </c>
      <c r="J2782" s="40">
        <f>Data[[#This Row],[DAA 
(n)]]*LN(Data[[#This Row],[DAA 
(n)]])</f>
        <v>862732.03395978652</v>
      </c>
      <c r="K2782" s="40">
        <f t="shared" si="348"/>
        <v>1087340.0214653767</v>
      </c>
      <c r="L2782" s="29">
        <f>LN(Data[[#This Row],[MA'[n*ln(n)']
30d]])</f>
        <v>13.89924492442522</v>
      </c>
      <c r="M2782" s="43">
        <f t="shared" si="349"/>
        <v>13.749029261369486</v>
      </c>
      <c r="N2782" s="40">
        <f>Data[[#This Row],[DAA 
(n)]]^1.5</f>
        <v>21243130.91521411</v>
      </c>
      <c r="O2782" s="40">
        <f t="shared" si="350"/>
        <v>29486738.153223868</v>
      </c>
      <c r="P2782" s="43">
        <f>LN(Data[[#This Row],[MA'[n^1.5']]])</f>
        <v>17.199451166102293</v>
      </c>
      <c r="Q2782" s="43">
        <f t="shared" si="351"/>
        <v>16.997039818038939</v>
      </c>
      <c r="R2782" s="30">
        <f>$O$1+$O$2*Data[[#This Row],[MA'[ln(n^2)']]]</f>
        <v>22.890310438921382</v>
      </c>
      <c r="S2782" s="30">
        <f>$Q$1+$Q$2*Data[[#This Row],[MA'[ln(n*ln(n))']]]</f>
        <v>19.20589828125965</v>
      </c>
      <c r="T2782" s="31">
        <f>$O$3*Data[[#This Row],[Metcalfe
(n^2)]]</f>
        <v>3059342108.6800003</v>
      </c>
      <c r="U2782" s="31">
        <f t="shared" si="344"/>
        <v>4804651638.1066675</v>
      </c>
      <c r="V2782" s="30">
        <f>LN(Data[[#This Row],[MA'[NVA']
30d]]/Data[[#This Row],[MA'[NVMetcalfe calc']]])</f>
        <v>-1.2198476300824483</v>
      </c>
      <c r="W2782" s="30">
        <f>$Q$3+Data[[#This Row],[NVM
(scaled)]]/((Data[[#This Row],[Upper Bound]]-Data[[#This Row],[Lower Bound]])/2)</f>
        <v>-7.2166759788682255E-2</v>
      </c>
      <c r="X2782" s="30">
        <f>(Data[[#This Row],[Upper Bound]]+Data[[#This Row],[Lower Bound]])/2</f>
        <v>21.048104360090516</v>
      </c>
      <c r="Y2782" s="29">
        <f>LN(Data[[#This Row],[NVActual]]/Data[[#This Row],[MA'[n^2']
30d]])</f>
        <v>-1.7889744423192215</v>
      </c>
      <c r="Z2782" s="29">
        <f>LN(Data[[#This Row],[NVActual]]/Data[[#This Row],[MA'[n*ln(n)']
30d]])</f>
        <v>7.2585574775289032</v>
      </c>
      <c r="AA2782" s="29">
        <f>LN(Data[[#This Row],[NVActual]]/Data[[#This Row],[MA'[n^1.5']]])</f>
        <v>3.9583512358518322</v>
      </c>
      <c r="AB2782" s="29">
        <f>LN(Data[[#This Row],[NVActual]]/Data[[#This Row],[Metcalfe
(n^2)]])</f>
        <v>-1.3375897980846385</v>
      </c>
      <c r="AC2782" s="26">
        <f>1+Data[[#This Row],[MA'[NVMetcalfe calc']]]/((Data[[#This Row],[NVM_norm
(scaled)]]-Data[[#This Row],[NV_fund.]])/2)</f>
        <v>-454980108.94606483</v>
      </c>
    </row>
    <row r="2783" spans="1:29" x14ac:dyDescent="0.2">
      <c r="A2783" s="23">
        <v>41393</v>
      </c>
      <c r="B2783" s="24">
        <v>1595664561.2153299</v>
      </c>
      <c r="C2783" s="24">
        <f t="shared" si="345"/>
        <v>1401571334.3891854</v>
      </c>
      <c r="D2783" s="25">
        <f>LN(Data[[#This Row],[NVActual]])</f>
        <v>21.190556139207125</v>
      </c>
      <c r="E2783" s="26">
        <v>88358</v>
      </c>
      <c r="F2783" s="40">
        <f>Data[[#This Row],[DAA 
(n)]]^2</f>
        <v>7807136164</v>
      </c>
      <c r="G2783" s="41">
        <f t="shared" si="346"/>
        <v>9179701495.166666</v>
      </c>
      <c r="H2783" s="28">
        <f>LN(Data[[#This Row],[Metcalfe
(n^2)]])</f>
        <v>22.778304045203122</v>
      </c>
      <c r="I2783" s="42">
        <f t="shared" si="347"/>
        <v>22.878133588318178</v>
      </c>
      <c r="J2783" s="40">
        <f>Data[[#This Row],[DAA 
(n)]]*LN(Data[[#This Row],[DAA 
(n)]])</f>
        <v>1006322.6944130287</v>
      </c>
      <c r="K2783" s="40">
        <f t="shared" si="348"/>
        <v>1082150.0916467633</v>
      </c>
      <c r="L2783" s="29">
        <f>LN(Data[[#This Row],[MA'[n*ln(n)']
30d]])</f>
        <v>13.894460445632191</v>
      </c>
      <c r="M2783" s="43">
        <f t="shared" si="349"/>
        <v>13.734740532401478</v>
      </c>
      <c r="N2783" s="40">
        <f>Data[[#This Row],[DAA 
(n)]]^1.5</f>
        <v>26264480.52367891</v>
      </c>
      <c r="O2783" s="40">
        <f t="shared" si="350"/>
        <v>29317039.481637847</v>
      </c>
      <c r="P2783" s="43">
        <f>LN(Data[[#This Row],[MA'[n^1.5']]])</f>
        <v>17.193679457225635</v>
      </c>
      <c r="Q2783" s="43">
        <f t="shared" si="351"/>
        <v>16.977339593268276</v>
      </c>
      <c r="R2783" s="30">
        <f>$O$1+$O$2*Data[[#This Row],[MA'[ln(n^2)']]]</f>
        <v>22.878133588318178</v>
      </c>
      <c r="S2783" s="30">
        <f>$Q$1+$Q$2*Data[[#This Row],[MA'[ln(n*ln(n))']]]</f>
        <v>19.182321878462439</v>
      </c>
      <c r="T2783" s="31">
        <f>$O$3*Data[[#This Row],[Metcalfe
(n^2)]]</f>
        <v>4059710805.2800002</v>
      </c>
      <c r="U2783" s="31">
        <f t="shared" si="344"/>
        <v>4773444777.4866657</v>
      </c>
      <c r="V2783" s="30">
        <f>LN(Data[[#This Row],[MA'[NVA']
30d]]/Data[[#This Row],[MA'[NVMetcalfe calc']]])</f>
        <v>-1.2254742309023408</v>
      </c>
      <c r="W2783" s="30">
        <f>$Q$3+Data[[#This Row],[NVM
(scaled)]]/((Data[[#This Row],[Upper Bound]]-Data[[#This Row],[Lower Bound]])/2)</f>
        <v>-7.3169191024710201E-2</v>
      </c>
      <c r="X2783" s="30">
        <f>(Data[[#This Row],[Upper Bound]]+Data[[#This Row],[Lower Bound]])/2</f>
        <v>21.030227733390308</v>
      </c>
      <c r="Y2783" s="32">
        <f>LN(Data[[#This Row],[NVActual]]/Data[[#This Row],[MA'[n^2']
30d]])</f>
        <v>-1.7497043849766254</v>
      </c>
      <c r="Z2783" s="32">
        <f>LN(Data[[#This Row],[NVActual]]/Data[[#This Row],[MA'[n*ln(n)']
30d]])</f>
        <v>7.2960956935749328</v>
      </c>
      <c r="AA2783" s="32">
        <f>LN(Data[[#This Row],[NVActual]]/Data[[#This Row],[MA'[n^1.5']]])</f>
        <v>3.9968766819814907</v>
      </c>
      <c r="AB2783" s="32">
        <f>LN(Data[[#This Row],[NVActual]]/Data[[#This Row],[Metcalfe
(n^2)]])</f>
        <v>-1.5877479059959985</v>
      </c>
      <c r="AC2783" s="34">
        <f>1+Data[[#This Row],[MA'[NVMetcalfe calc']]]/((Data[[#This Row],[NVM_norm
(scaled)]]-Data[[#This Row],[NV_fund.]])/2)</f>
        <v>-452386389.17059422</v>
      </c>
    </row>
    <row r="2784" spans="1:29" x14ac:dyDescent="0.2">
      <c r="A2784" s="23">
        <v>41392</v>
      </c>
      <c r="B2784" s="24">
        <v>1493145659.0043001</v>
      </c>
      <c r="C2784" s="24">
        <f t="shared" si="345"/>
        <v>1382096199.0752242</v>
      </c>
      <c r="D2784" s="25">
        <f>LN(Data[[#This Row],[NVActual]])</f>
        <v>21.124150912033553</v>
      </c>
      <c r="E2784" s="26">
        <v>119432</v>
      </c>
      <c r="F2784" s="40">
        <f>Data[[#This Row],[DAA 
(n)]]^2</f>
        <v>14264002624</v>
      </c>
      <c r="G2784" s="41">
        <f t="shared" si="346"/>
        <v>9132397143.8666668</v>
      </c>
      <c r="H2784" s="28">
        <f>LN(Data[[#This Row],[Metcalfe
(n^2)]])</f>
        <v>23.381004901466852</v>
      </c>
      <c r="I2784" s="42">
        <f t="shared" si="347"/>
        <v>22.871446385073277</v>
      </c>
      <c r="J2784" s="40">
        <f>Data[[#This Row],[DAA 
(n)]]*LN(Data[[#This Row],[DAA 
(n)]])</f>
        <v>1396220.0886959946</v>
      </c>
      <c r="K2784" s="40">
        <f t="shared" si="348"/>
        <v>1078681.3636535357</v>
      </c>
      <c r="L2784" s="29">
        <f>LN(Data[[#This Row],[MA'[n*ln(n)']
30d]])</f>
        <v>13.891249893541927</v>
      </c>
      <c r="M2784" s="43">
        <f t="shared" si="349"/>
        <v>13.720589491185653</v>
      </c>
      <c r="N2784" s="40">
        <f>Data[[#This Row],[DAA 
(n)]]^1.5</f>
        <v>41274427.45077838</v>
      </c>
      <c r="O2784" s="40">
        <f t="shared" si="350"/>
        <v>29194743.619240176</v>
      </c>
      <c r="P2784" s="43">
        <f>LN(Data[[#This Row],[MA'[n^1.5']]])</f>
        <v>17.189499237994497</v>
      </c>
      <c r="Q2784" s="43">
        <f t="shared" si="351"/>
        <v>16.95780215726754</v>
      </c>
      <c r="R2784" s="30">
        <f>$O$1+$O$2*Data[[#This Row],[MA'[ln(n^2)']]]</f>
        <v>22.871446385073277</v>
      </c>
      <c r="S2784" s="30">
        <f>$Q$1+$Q$2*Data[[#This Row],[MA'[ln(n*ln(n))']]]</f>
        <v>19.158972660456325</v>
      </c>
      <c r="T2784" s="31">
        <f>$O$3*Data[[#This Row],[Metcalfe
(n^2)]]</f>
        <v>7417281364.4800005</v>
      </c>
      <c r="U2784" s="31">
        <f t="shared" si="344"/>
        <v>4748846514.8106661</v>
      </c>
      <c r="V2784" s="30">
        <f>LN(Data[[#This Row],[MA'[NVA']
30d]]/Data[[#This Row],[MA'[NVMetcalfe calc']]])</f>
        <v>-1.2343004180534665</v>
      </c>
      <c r="W2784" s="30">
        <f>$Q$3+Data[[#This Row],[NVM
(scaled)]]/((Data[[#This Row],[Upper Bound]]-Data[[#This Row],[Lower Bound]])/2)</f>
        <v>-7.4947692353469653E-2</v>
      </c>
      <c r="X2784" s="30">
        <f>(Data[[#This Row],[Upper Bound]]+Data[[#This Row],[Lower Bound]])/2</f>
        <v>21.015209522764799</v>
      </c>
      <c r="Y2784" s="29">
        <f>LN(Data[[#This Row],[NVActual]]/Data[[#This Row],[MA'[n^2']
30d]])</f>
        <v>-1.8109431418886828</v>
      </c>
      <c r="Z2784" s="29">
        <f>LN(Data[[#This Row],[NVActual]]/Data[[#This Row],[MA'[n*ln(n)']
30d]])</f>
        <v>7.232901018491626</v>
      </c>
      <c r="AA2784" s="29">
        <f>LN(Data[[#This Row],[NVActual]]/Data[[#This Row],[MA'[n^1.5']]])</f>
        <v>3.9346516740390549</v>
      </c>
      <c r="AB2784" s="29">
        <f>LN(Data[[#This Row],[NVActual]]/Data[[#This Row],[Metcalfe
(n^2)]])</f>
        <v>-2.2568539894332993</v>
      </c>
      <c r="AC2784" s="26">
        <f>1+Data[[#This Row],[MA'[NVMetcalfe calc']]]/((Data[[#This Row],[NVM_norm
(scaled)]]-Data[[#This Row],[NV_fund.]])/2)</f>
        <v>-450337705.48295623</v>
      </c>
    </row>
    <row r="2785" spans="1:29" x14ac:dyDescent="0.2">
      <c r="A2785" s="23">
        <v>41391</v>
      </c>
      <c r="B2785" s="24">
        <v>1421628544.64305</v>
      </c>
      <c r="C2785" s="24">
        <f t="shared" si="345"/>
        <v>1365332615.559972</v>
      </c>
      <c r="D2785" s="25">
        <f>LN(Data[[#This Row],[NVActual]])</f>
        <v>21.075068913839942</v>
      </c>
      <c r="E2785" s="26">
        <v>76128</v>
      </c>
      <c r="F2785" s="40">
        <f>Data[[#This Row],[DAA 
(n)]]^2</f>
        <v>5795472384</v>
      </c>
      <c r="G2785" s="41">
        <f t="shared" si="346"/>
        <v>8879334139.3666668</v>
      </c>
      <c r="H2785" s="28">
        <f>LN(Data[[#This Row],[Metcalfe
(n^2)]])</f>
        <v>22.480342826205369</v>
      </c>
      <c r="I2785" s="42">
        <f t="shared" si="347"/>
        <v>22.846119633748472</v>
      </c>
      <c r="J2785" s="40">
        <f>Data[[#This Row],[DAA 
(n)]]*LN(Data[[#This Row],[DAA 
(n)]])</f>
        <v>855691.76933668123</v>
      </c>
      <c r="K2785" s="40">
        <f t="shared" si="348"/>
        <v>1062936.8219055461</v>
      </c>
      <c r="L2785" s="29">
        <f>LN(Data[[#This Row],[MA'[n*ln(n)']
30d]])</f>
        <v>13.876546221790704</v>
      </c>
      <c r="M2785" s="43">
        <f t="shared" si="349"/>
        <v>13.706153008920923</v>
      </c>
      <c r="N2785" s="40">
        <f>Data[[#This Row],[DAA 
(n)]]^1.5</f>
        <v>21004707.130763613</v>
      </c>
      <c r="O2785" s="40">
        <f t="shared" si="350"/>
        <v>28597102.562428456</v>
      </c>
      <c r="P2785" s="43">
        <f>LN(Data[[#This Row],[MA'[n^1.5']]])</f>
        <v>17.16881596165198</v>
      </c>
      <c r="Q2785" s="43">
        <f t="shared" si="351"/>
        <v>16.937848170304289</v>
      </c>
      <c r="R2785" s="30">
        <f>$O$1+$O$2*Data[[#This Row],[MA'[ln(n^2)']]]</f>
        <v>22.846119633748472</v>
      </c>
      <c r="S2785" s="30">
        <f>$Q$1+$Q$2*Data[[#This Row],[MA'[ln(n*ln(n))']]]</f>
        <v>19.135152464719521</v>
      </c>
      <c r="T2785" s="31">
        <f>$O$3*Data[[#This Row],[Metcalfe
(n^2)]]</f>
        <v>3013645639.6800003</v>
      </c>
      <c r="U2785" s="31">
        <f t="shared" si="344"/>
        <v>4617253752.4706678</v>
      </c>
      <c r="V2785" s="30">
        <f>LN(Data[[#This Row],[MA'[NVA']
30d]]/Data[[#This Row],[MA'[NVMetcalfe calc']]])</f>
        <v>-1.218402029124348</v>
      </c>
      <c r="W2785" s="30">
        <f>$Q$3+Data[[#This Row],[NVM
(scaled)]]/((Data[[#This Row],[Upper Bound]]-Data[[#This Row],[Lower Bound]])/2)</f>
        <v>-6.6649317349346093E-2</v>
      </c>
      <c r="X2785" s="30">
        <f>(Data[[#This Row],[Upper Bound]]+Data[[#This Row],[Lower Bound]])/2</f>
        <v>20.990636049233999</v>
      </c>
      <c r="Y2785" s="32">
        <f>LN(Data[[#This Row],[NVActual]]/Data[[#This Row],[MA'[n^2']
30d]])</f>
        <v>-1.8319234929935295</v>
      </c>
      <c r="Z2785" s="32">
        <f>LN(Data[[#This Row],[NVActual]]/Data[[#This Row],[MA'[n*ln(n)']
30d]])</f>
        <v>7.1985226920492371</v>
      </c>
      <c r="AA2785" s="32">
        <f>LN(Data[[#This Row],[NVActual]]/Data[[#This Row],[MA'[n^1.5']]])</f>
        <v>3.9062529521879621</v>
      </c>
      <c r="AB2785" s="32">
        <f>LN(Data[[#This Row],[NVActual]]/Data[[#This Row],[Metcalfe
(n^2)]])</f>
        <v>-1.4052739123654274</v>
      </c>
      <c r="AC2785" s="34">
        <f>1+Data[[#This Row],[MA'[NVMetcalfe calc']]]/((Data[[#This Row],[NVM_norm
(scaled)]]-Data[[#This Row],[NV_fund.]])/2)</f>
        <v>-438542163.58480203</v>
      </c>
    </row>
    <row r="2786" spans="1:29" x14ac:dyDescent="0.2">
      <c r="A2786" s="23">
        <v>41390</v>
      </c>
      <c r="B2786" s="24">
        <v>1520716614.2806599</v>
      </c>
      <c r="C2786" s="24">
        <f t="shared" si="345"/>
        <v>1349981549.0543303</v>
      </c>
      <c r="D2786" s="25">
        <f>LN(Data[[#This Row],[NVActual]])</f>
        <v>21.142447517467367</v>
      </c>
      <c r="E2786" s="26">
        <v>86571</v>
      </c>
      <c r="F2786" s="40">
        <f>Data[[#This Row],[DAA 
(n)]]^2</f>
        <v>7494538041</v>
      </c>
      <c r="G2786" s="41">
        <f t="shared" si="346"/>
        <v>8986567205.1000004</v>
      </c>
      <c r="H2786" s="28">
        <f>LN(Data[[#This Row],[Metcalfe
(n^2)]])</f>
        <v>22.73744033097767</v>
      </c>
      <c r="I2786" s="42">
        <f t="shared" si="347"/>
        <v>22.860837352361568</v>
      </c>
      <c r="J2786" s="40">
        <f>Data[[#This Row],[DAA 
(n)]]*LN(Data[[#This Row],[DAA 
(n)]])</f>
        <v>984201.4734465339</v>
      </c>
      <c r="K2786" s="40">
        <f t="shared" si="348"/>
        <v>1070681.5166414476</v>
      </c>
      <c r="L2786" s="29">
        <f>LN(Data[[#This Row],[MA'[n*ln(n)']
30d]])</f>
        <v>13.883805935123954</v>
      </c>
      <c r="M2786" s="43">
        <f t="shared" si="349"/>
        <v>13.691698543699879</v>
      </c>
      <c r="N2786" s="40">
        <f>Data[[#This Row],[DAA 
(n)]]^1.5</f>
        <v>25471742.24012579</v>
      </c>
      <c r="O2786" s="40">
        <f t="shared" si="350"/>
        <v>28871960.923575524</v>
      </c>
      <c r="P2786" s="43">
        <f>LN(Data[[#This Row],[MA'[n^1.5']]])</f>
        <v>17.178381471867144</v>
      </c>
      <c r="Q2786" s="43">
        <f t="shared" si="351"/>
        <v>16.917864971034003</v>
      </c>
      <c r="R2786" s="30">
        <f>$O$1+$O$2*Data[[#This Row],[MA'[ln(n^2)']]]</f>
        <v>22.860837352361568</v>
      </c>
      <c r="S2786" s="30">
        <f>$Q$1+$Q$2*Data[[#This Row],[MA'[ln(n*ln(n))']]]</f>
        <v>19.1113025971048</v>
      </c>
      <c r="T2786" s="31">
        <f>$O$3*Data[[#This Row],[Metcalfe
(n^2)]]</f>
        <v>3897159781.3200002</v>
      </c>
      <c r="U2786" s="31">
        <f t="shared" si="344"/>
        <v>4673014946.6520014</v>
      </c>
      <c r="V2786" s="30">
        <f>LN(Data[[#This Row],[MA'[NVA']
30d]]/Data[[#This Row],[MA'[NVMetcalfe calc']]])</f>
        <v>-1.2417135372365589</v>
      </c>
      <c r="W2786" s="30">
        <f>$Q$3+Data[[#This Row],[NVM
(scaled)]]/((Data[[#This Row],[Upper Bound]]-Data[[#This Row],[Lower Bound]])/2)</f>
        <v>-7.2329391930933795E-2</v>
      </c>
      <c r="X2786" s="30">
        <f>(Data[[#This Row],[Upper Bound]]+Data[[#This Row],[Lower Bound]])/2</f>
        <v>20.986069974733184</v>
      </c>
      <c r="Y2786" s="29">
        <f>LN(Data[[#This Row],[NVActual]]/Data[[#This Row],[MA'[n^2']
30d]])</f>
        <v>-1.7765492491120434</v>
      </c>
      <c r="Z2786" s="29">
        <f>LN(Data[[#This Row],[NVActual]]/Data[[#This Row],[MA'[n*ln(n)']
30d]])</f>
        <v>7.2586415823434125</v>
      </c>
      <c r="AA2786" s="29">
        <f>LN(Data[[#This Row],[NVActual]]/Data[[#This Row],[MA'[n^1.5']]])</f>
        <v>3.9640660456002235</v>
      </c>
      <c r="AB2786" s="29">
        <f>LN(Data[[#This Row],[NVActual]]/Data[[#This Row],[Metcalfe
(n^2)]])</f>
        <v>-1.5949928135103035</v>
      </c>
      <c r="AC2786" s="26">
        <f>1+Data[[#This Row],[MA'[NVMetcalfe calc']]]/((Data[[#This Row],[NVM_norm
(scaled)]]-Data[[#This Row],[NV_fund.]])/2)</f>
        <v>-443814827.0205456</v>
      </c>
    </row>
    <row r="2787" spans="1:29" x14ac:dyDescent="0.2">
      <c r="A2787" s="23">
        <v>41389</v>
      </c>
      <c r="B2787" s="24">
        <v>1562219397.6988699</v>
      </c>
      <c r="C2787" s="24">
        <f t="shared" si="345"/>
        <v>1331744779.5932388</v>
      </c>
      <c r="D2787" s="25">
        <f>LN(Data[[#This Row],[NVActual]])</f>
        <v>21.169373337974704</v>
      </c>
      <c r="E2787" s="26">
        <v>89506</v>
      </c>
      <c r="F2787" s="40">
        <f>Data[[#This Row],[DAA 
(n)]]^2</f>
        <v>8011324036</v>
      </c>
      <c r="G2787" s="41">
        <f t="shared" si="346"/>
        <v>8911870614.5333328</v>
      </c>
      <c r="H2787" s="28">
        <f>LN(Data[[#This Row],[Metcalfe
(n^2)]])</f>
        <v>22.804121882244143</v>
      </c>
      <c r="I2787" s="42">
        <f t="shared" si="347"/>
        <v>22.848995576939327</v>
      </c>
      <c r="J2787" s="40">
        <f>Data[[#This Row],[DAA 
(n)]]*LN(Data[[#This Row],[DAA 
(n)]])</f>
        <v>1020552.8665960721</v>
      </c>
      <c r="K2787" s="40">
        <f t="shared" si="348"/>
        <v>1064913.2289113174</v>
      </c>
      <c r="L2787" s="29">
        <f>LN(Data[[#This Row],[MA'[n*ln(n)']
30d]])</f>
        <v>13.878403878605738</v>
      </c>
      <c r="M2787" s="43">
        <f t="shared" si="349"/>
        <v>13.676271185558512</v>
      </c>
      <c r="N2787" s="40">
        <f>Data[[#This Row],[DAA 
(n)]]^1.5</f>
        <v>26778005.32463564</v>
      </c>
      <c r="O2787" s="40">
        <f t="shared" si="350"/>
        <v>28673367.945725713</v>
      </c>
      <c r="P2787" s="43">
        <f>LN(Data[[#This Row],[MA'[n^1.5']]])</f>
        <v>17.171479303779336</v>
      </c>
      <c r="Q2787" s="43">
        <f t="shared" si="351"/>
        <v>16.896471597230349</v>
      </c>
      <c r="R2787" s="30">
        <f>$O$1+$O$2*Data[[#This Row],[MA'[ln(n^2)']]]</f>
        <v>22.848995576939327</v>
      </c>
      <c r="S2787" s="30">
        <f>$Q$1+$Q$2*Data[[#This Row],[MA'[ln(n*ln(n))']]]</f>
        <v>19.085847456171543</v>
      </c>
      <c r="T2787" s="31">
        <f>$O$3*Data[[#This Row],[Metcalfe
(n^2)]]</f>
        <v>4165888498.7200003</v>
      </c>
      <c r="U2787" s="31">
        <f t="shared" si="344"/>
        <v>4634172719.557333</v>
      </c>
      <c r="V2787" s="30">
        <f>LN(Data[[#This Row],[MA'[NVA']
30d]]/Data[[#This Row],[MA'[NVMetcalfe calc']]])</f>
        <v>-1.2469677507077166</v>
      </c>
      <c r="W2787" s="30">
        <f>$Q$3+Data[[#This Row],[NVM
(scaled)]]/((Data[[#This Row],[Upper Bound]]-Data[[#This Row],[Lower Bound]])/2)</f>
        <v>-7.2725840540818987E-2</v>
      </c>
      <c r="X2787" s="30">
        <f>(Data[[#This Row],[Upper Bound]]+Data[[#This Row],[Lower Bound]])/2</f>
        <v>20.967421516555433</v>
      </c>
      <c r="Y2787" s="32">
        <f>LN(Data[[#This Row],[NVActual]]/Data[[#This Row],[MA'[n^2']
30d]])</f>
        <v>-1.7412766639333515</v>
      </c>
      <c r="Z2787" s="32">
        <f>LN(Data[[#This Row],[NVActual]]/Data[[#This Row],[MA'[n*ln(n)']
30d]])</f>
        <v>7.2909694593689682</v>
      </c>
      <c r="AA2787" s="32">
        <f>LN(Data[[#This Row],[NVActual]]/Data[[#This Row],[MA'[n^1.5']]])</f>
        <v>3.9978940341953706</v>
      </c>
      <c r="AB2787" s="32">
        <f>LN(Data[[#This Row],[NVActual]]/Data[[#This Row],[Metcalfe
(n^2)]])</f>
        <v>-1.6347485442694374</v>
      </c>
      <c r="AC2787" s="34">
        <f>1+Data[[#This Row],[MA'[NVMetcalfe calc']]]/((Data[[#This Row],[NVM_norm
(scaled)]]-Data[[#This Row],[NV_fund.]])/2)</f>
        <v>-440507628.61927223</v>
      </c>
    </row>
    <row r="2788" spans="1:29" x14ac:dyDescent="0.2">
      <c r="A2788" s="23">
        <v>41388</v>
      </c>
      <c r="B2788" s="24">
        <v>1706962826.9867699</v>
      </c>
      <c r="C2788" s="24">
        <f t="shared" si="345"/>
        <v>1308376550.617605</v>
      </c>
      <c r="D2788" s="25">
        <f>LN(Data[[#This Row],[NVActual]])</f>
        <v>21.25798150371244</v>
      </c>
      <c r="E2788" s="26">
        <v>103533</v>
      </c>
      <c r="F2788" s="40">
        <f>Data[[#This Row],[DAA 
(n)]]^2</f>
        <v>10719082089</v>
      </c>
      <c r="G2788" s="41">
        <f t="shared" si="346"/>
        <v>8827542392.2999992</v>
      </c>
      <c r="H2788" s="28">
        <f>LN(Data[[#This Row],[Metcalfe
(n^2)]])</f>
        <v>23.09529136289683</v>
      </c>
      <c r="I2788" s="42">
        <f t="shared" si="347"/>
        <v>22.836346197346383</v>
      </c>
      <c r="J2788" s="40">
        <f>Data[[#This Row],[DAA 
(n)]]*LN(Data[[#This Row],[DAA 
(n)]])</f>
        <v>1195562.4003373988</v>
      </c>
      <c r="K2788" s="40">
        <f t="shared" si="348"/>
        <v>1058565.6851629156</v>
      </c>
      <c r="L2788" s="29">
        <f>LN(Data[[#This Row],[MA'[n*ln(n)']
30d]])</f>
        <v>13.872425422580161</v>
      </c>
      <c r="M2788" s="43">
        <f t="shared" si="349"/>
        <v>13.66070489370099</v>
      </c>
      <c r="N2788" s="40">
        <f>Data[[#This Row],[DAA 
(n)]]^1.5</f>
        <v>33313341.560408454</v>
      </c>
      <c r="O2788" s="40">
        <f t="shared" si="350"/>
        <v>28452276.963979185</v>
      </c>
      <c r="P2788" s="43">
        <f>LN(Data[[#This Row],[MA'[n^1.5']]])</f>
        <v>17.163738749217348</v>
      </c>
      <c r="Q2788" s="43">
        <f t="shared" si="351"/>
        <v>16.874861225731465</v>
      </c>
      <c r="R2788" s="30">
        <f>$O$1+$O$2*Data[[#This Row],[MA'[ln(n^2)']]]</f>
        <v>22.836346197346383</v>
      </c>
      <c r="S2788" s="30">
        <f>$Q$1+$Q$2*Data[[#This Row],[MA'[ln(n*ln(n))']]]</f>
        <v>19.060163074606631</v>
      </c>
      <c r="T2788" s="31">
        <f>$O$3*Data[[#This Row],[Metcalfe
(n^2)]]</f>
        <v>5573922686.2799997</v>
      </c>
      <c r="U2788" s="31">
        <f t="shared" si="344"/>
        <v>4590322043.9960003</v>
      </c>
      <c r="V2788" s="30">
        <f>LN(Data[[#This Row],[MA'[NVA']
30d]]/Data[[#This Row],[MA'[NVMetcalfe calc']]])</f>
        <v>-1.2551630893619459</v>
      </c>
      <c r="W2788" s="30">
        <f>$Q$3+Data[[#This Row],[NVM
(scaled)]]/((Data[[#This Row],[Upper Bound]]-Data[[#This Row],[Lower Bound]])/2)</f>
        <v>-7.4778718915136433E-2</v>
      </c>
      <c r="X2788" s="30">
        <f>(Data[[#This Row],[Upper Bound]]+Data[[#This Row],[Lower Bound]])/2</f>
        <v>20.948254635976507</v>
      </c>
      <c r="Y2788" s="29">
        <f>LN(Data[[#This Row],[NVActual]]/Data[[#This Row],[MA'[n^2']
30d]])</f>
        <v>-1.6431609843424761</v>
      </c>
      <c r="Z2788" s="29">
        <f>LN(Data[[#This Row],[NVActual]]/Data[[#This Row],[MA'[n*ln(n)']
30d]])</f>
        <v>7.3855560811322798</v>
      </c>
      <c r="AA2788" s="29">
        <f>LN(Data[[#This Row],[NVActual]]/Data[[#This Row],[MA'[n^1.5']]])</f>
        <v>4.0942427544950908</v>
      </c>
      <c r="AB2788" s="29">
        <f>LN(Data[[#This Row],[NVActual]]/Data[[#This Row],[Metcalfe
(n^2)]])</f>
        <v>-1.8373098591843902</v>
      </c>
      <c r="AC2788" s="26">
        <f>1+Data[[#This Row],[MA'[NVMetcalfe calc']]]/((Data[[#This Row],[NVM_norm
(scaled)]]-Data[[#This Row],[NV_fund.]])/2)</f>
        <v>-436694548.87835264</v>
      </c>
    </row>
    <row r="2789" spans="1:29" x14ac:dyDescent="0.2">
      <c r="A2789" s="23">
        <v>41387</v>
      </c>
      <c r="B2789" s="24">
        <v>1573425024.83338</v>
      </c>
      <c r="C2789" s="24">
        <f t="shared" si="345"/>
        <v>1278604017.1845539</v>
      </c>
      <c r="D2789" s="25">
        <f>LN(Data[[#This Row],[NVActual]])</f>
        <v>21.176520624673433</v>
      </c>
      <c r="E2789" s="26">
        <v>91871</v>
      </c>
      <c r="F2789" s="40">
        <f>Data[[#This Row],[DAA 
(n)]]^2</f>
        <v>8440280641</v>
      </c>
      <c r="G2789" s="41">
        <f t="shared" si="346"/>
        <v>8609840696.833334</v>
      </c>
      <c r="H2789" s="28">
        <f>LN(Data[[#This Row],[Metcalfe
(n^2)]])</f>
        <v>22.856281396304784</v>
      </c>
      <c r="I2789" s="42">
        <f t="shared" si="347"/>
        <v>22.805019704774928</v>
      </c>
      <c r="J2789" s="40">
        <f>Data[[#This Row],[DAA 
(n)]]*LN(Data[[#This Row],[DAA 
(n)]])</f>
        <v>1049914.7140799584</v>
      </c>
      <c r="K2789" s="40">
        <f t="shared" si="348"/>
        <v>1042610.1545107857</v>
      </c>
      <c r="L2789" s="29">
        <f>LN(Data[[#This Row],[MA'[n*ln(n)']
30d]])</f>
        <v>13.857237890872382</v>
      </c>
      <c r="M2789" s="43">
        <f t="shared" si="349"/>
        <v>13.644898605608912</v>
      </c>
      <c r="N2789" s="40">
        <f>Data[[#This Row],[DAA 
(n)]]^1.5</f>
        <v>27846310.756890476</v>
      </c>
      <c r="O2789" s="40">
        <f t="shared" si="350"/>
        <v>27890596.959832959</v>
      </c>
      <c r="P2789" s="43">
        <f>LN(Data[[#This Row],[MA'[n^1.5']]])</f>
        <v>17.143800163456106</v>
      </c>
      <c r="Q2789" s="43">
        <f t="shared" si="351"/>
        <v>16.85289612856873</v>
      </c>
      <c r="R2789" s="30">
        <f>$O$1+$O$2*Data[[#This Row],[MA'[ln(n^2)']]]</f>
        <v>22.805019704774928</v>
      </c>
      <c r="S2789" s="30">
        <f>$Q$1+$Q$2*Data[[#This Row],[MA'[ln(n*ln(n))']]]</f>
        <v>19.034082699254704</v>
      </c>
      <c r="T2789" s="31">
        <f>$O$3*Data[[#This Row],[Metcalfe
(n^2)]]</f>
        <v>4388945933.3199997</v>
      </c>
      <c r="U2789" s="31">
        <f t="shared" si="344"/>
        <v>4477117162.3533335</v>
      </c>
      <c r="V2789" s="30">
        <f>LN(Data[[#This Row],[MA'[NVA']
30d]]/Data[[#This Row],[MA'[NVMetcalfe calc']]])</f>
        <v>-1.2532104775444619</v>
      </c>
      <c r="W2789" s="30">
        <f>$Q$3+Data[[#This Row],[NVM
(scaled)]]/((Data[[#This Row],[Upper Bound]]-Data[[#This Row],[Lower Bound]])/2)</f>
        <v>-7.4667946300828625E-2</v>
      </c>
      <c r="X2789" s="30">
        <f>(Data[[#This Row],[Upper Bound]]+Data[[#This Row],[Lower Bound]])/2</f>
        <v>20.919551202014816</v>
      </c>
      <c r="Y2789" s="32">
        <f>LN(Data[[#This Row],[NVActual]]/Data[[#This Row],[MA'[n^2']
30d]])</f>
        <v>-1.6996510284315025</v>
      </c>
      <c r="Z2789" s="32">
        <f>LN(Data[[#This Row],[NVActual]]/Data[[#This Row],[MA'[n*ln(n)']
30d]])</f>
        <v>7.3192827338010495</v>
      </c>
      <c r="AA2789" s="32">
        <f>LN(Data[[#This Row],[NVActual]]/Data[[#This Row],[MA'[n^1.5']]])</f>
        <v>4.0327204612173277</v>
      </c>
      <c r="AB2789" s="32">
        <f>LN(Data[[#This Row],[NVActual]]/Data[[#This Row],[Metcalfe
(n^2)]])</f>
        <v>-1.6797607716313498</v>
      </c>
      <c r="AC2789" s="34">
        <f>1+Data[[#This Row],[MA'[NVMetcalfe calc']]]/((Data[[#This Row],[NVM_norm
(scaled)]]-Data[[#This Row],[NV_fund.]])/2)</f>
        <v>-426509518.66580099</v>
      </c>
    </row>
    <row r="2790" spans="1:29" x14ac:dyDescent="0.2">
      <c r="A2790" s="23">
        <v>41386</v>
      </c>
      <c r="B2790" s="24">
        <v>1397836653.5164399</v>
      </c>
      <c r="C2790" s="24">
        <f t="shared" si="345"/>
        <v>1252316447.2769647</v>
      </c>
      <c r="D2790" s="25">
        <f>LN(Data[[#This Row],[NVActual]])</f>
        <v>21.058191630953132</v>
      </c>
      <c r="E2790" s="26">
        <v>90723</v>
      </c>
      <c r="F2790" s="40">
        <f>Data[[#This Row],[DAA 
(n)]]^2</f>
        <v>8230662729</v>
      </c>
      <c r="G2790" s="41">
        <f t="shared" si="346"/>
        <v>8489946809.6333332</v>
      </c>
      <c r="H2790" s="28">
        <f>LN(Data[[#This Row],[Metcalfe
(n^2)]])</f>
        <v>22.831132374395775</v>
      </c>
      <c r="I2790" s="42">
        <f t="shared" si="347"/>
        <v>22.786506858542204</v>
      </c>
      <c r="J2790" s="40">
        <f>Data[[#This Row],[DAA 
(n)]]*LN(Data[[#This Row],[DAA 
(n)]])</f>
        <v>1035654.411201154</v>
      </c>
      <c r="K2790" s="40">
        <f t="shared" si="348"/>
        <v>1033480.1783376009</v>
      </c>
      <c r="L2790" s="29">
        <f>LN(Data[[#This Row],[MA'[n*ln(n)']
30d]])</f>
        <v>13.848442478759516</v>
      </c>
      <c r="M2790" s="43">
        <f t="shared" si="349"/>
        <v>13.629323903772274</v>
      </c>
      <c r="N2790" s="40">
        <f>Data[[#This Row],[DAA 
(n)]]^1.5</f>
        <v>27326002.539029844</v>
      </c>
      <c r="O2790" s="40">
        <f t="shared" si="350"/>
        <v>27574378.684388556</v>
      </c>
      <c r="P2790" s="43">
        <f>LN(Data[[#This Row],[MA'[n^1.5']]])</f>
        <v>17.132397591005518</v>
      </c>
      <c r="Q2790" s="43">
        <f t="shared" si="351"/>
        <v>16.831224381766216</v>
      </c>
      <c r="R2790" s="30">
        <f>$O$1+$O$2*Data[[#This Row],[MA'[ln(n^2)']]]</f>
        <v>22.786506858542204</v>
      </c>
      <c r="S2790" s="30">
        <f>$Q$1+$Q$2*Data[[#This Row],[MA'[ln(n*ln(n))']]]</f>
        <v>19.008384441224251</v>
      </c>
      <c r="T2790" s="31">
        <f>$O$3*Data[[#This Row],[Metcalfe
(n^2)]]</f>
        <v>4279944619.0799999</v>
      </c>
      <c r="U2790" s="31">
        <f t="shared" si="344"/>
        <v>4414772341.0093336</v>
      </c>
      <c r="V2790" s="30">
        <f>LN(Data[[#This Row],[MA'[NVA']
30d]]/Data[[#This Row],[MA'[NVMetcalfe calc']]])</f>
        <v>-1.2599612736788612</v>
      </c>
      <c r="W2790" s="30">
        <f>$Q$3+Data[[#This Row],[NVM
(scaled)]]/((Data[[#This Row],[Upper Bound]]-Data[[#This Row],[Lower Bound]])/2)</f>
        <v>-7.6977474262622692E-2</v>
      </c>
      <c r="X2790" s="30">
        <f>(Data[[#This Row],[Upper Bound]]+Data[[#This Row],[Lower Bound]])/2</f>
        <v>20.897445649883228</v>
      </c>
      <c r="Y2790" s="29">
        <f>LN(Data[[#This Row],[NVActual]]/Data[[#This Row],[MA'[n^2']
30d]])</f>
        <v>-1.8039569412360545</v>
      </c>
      <c r="Z2790" s="29">
        <f>LN(Data[[#This Row],[NVActual]]/Data[[#This Row],[MA'[n*ln(n)']
30d]])</f>
        <v>7.2097491521936155</v>
      </c>
      <c r="AA2790" s="29">
        <f>LN(Data[[#This Row],[NVActual]]/Data[[#This Row],[MA'[n^1.5']]])</f>
        <v>3.9257940399476134</v>
      </c>
      <c r="AB2790" s="29">
        <f>LN(Data[[#This Row],[NVActual]]/Data[[#This Row],[Metcalfe
(n^2)]])</f>
        <v>-1.7729407434426443</v>
      </c>
      <c r="AC2790" s="26">
        <f>1+Data[[#This Row],[MA'[NVMetcalfe calc']]]/((Data[[#This Row],[NVM_norm
(scaled)]]-Data[[#This Row],[NV_fund.]])/2)</f>
        <v>-420967223.21195251</v>
      </c>
    </row>
    <row r="2791" spans="1:29" x14ac:dyDescent="0.2">
      <c r="A2791" s="23">
        <v>41385</v>
      </c>
      <c r="B2791" s="24">
        <v>1310722638.1997001</v>
      </c>
      <c r="C2791" s="24">
        <f t="shared" si="345"/>
        <v>1229205236.4135885</v>
      </c>
      <c r="D2791" s="25">
        <f>LN(Data[[#This Row],[NVActual]])</f>
        <v>20.993844454279863</v>
      </c>
      <c r="E2791" s="26">
        <v>72721</v>
      </c>
      <c r="F2791" s="40">
        <f>Data[[#This Row],[DAA 
(n)]]^2</f>
        <v>5288343841</v>
      </c>
      <c r="G2791" s="41">
        <f t="shared" si="346"/>
        <v>8365233652.1333332</v>
      </c>
      <c r="H2791" s="28">
        <f>LN(Data[[#This Row],[Metcalfe
(n^2)]])</f>
        <v>22.388770960263898</v>
      </c>
      <c r="I2791" s="42">
        <f t="shared" si="347"/>
        <v>22.766300962640596</v>
      </c>
      <c r="J2791" s="40">
        <f>Data[[#This Row],[DAA 
(n)]]*LN(Data[[#This Row],[DAA 
(n)]])</f>
        <v>814066.90650067548</v>
      </c>
      <c r="K2791" s="40">
        <f t="shared" si="348"/>
        <v>1023776.9724347838</v>
      </c>
      <c r="L2791" s="29">
        <f>LN(Data[[#This Row],[MA'[n*ln(n)']
30d]])</f>
        <v>13.839009260502992</v>
      </c>
      <c r="M2791" s="43">
        <f t="shared" si="349"/>
        <v>13.613729236890759</v>
      </c>
      <c r="N2791" s="40">
        <f>Data[[#This Row],[DAA 
(n)]]^1.5</f>
        <v>19610549.519617274</v>
      </c>
      <c r="O2791" s="40">
        <f t="shared" si="350"/>
        <v>27241621.817686595</v>
      </c>
      <c r="P2791" s="43">
        <f>LN(Data[[#This Row],[MA'[n^1.5']]])</f>
        <v>17.120256575567485</v>
      </c>
      <c r="Q2791" s="43">
        <f t="shared" si="351"/>
        <v>16.809495954271089</v>
      </c>
      <c r="R2791" s="30">
        <f>$O$1+$O$2*Data[[#This Row],[MA'[ln(n^2)']]]</f>
        <v>22.766300962640596</v>
      </c>
      <c r="S2791" s="30">
        <f>$Q$1+$Q$2*Data[[#This Row],[MA'[ln(n*ln(n))']]]</f>
        <v>18.982653240869752</v>
      </c>
      <c r="T2791" s="31">
        <f>$O$3*Data[[#This Row],[Metcalfe
(n^2)]]</f>
        <v>2749938797.3200002</v>
      </c>
      <c r="U2791" s="31">
        <f t="shared" si="344"/>
        <v>4349921499.109334</v>
      </c>
      <c r="V2791" s="30">
        <f>LN(Data[[#This Row],[MA'[NVA']
30d]]/Data[[#This Row],[MA'[NVMetcalfe calc']]])</f>
        <v>-1.2637899874733143</v>
      </c>
      <c r="W2791" s="30">
        <f>$Q$3+Data[[#This Row],[NVM
(scaled)]]/((Data[[#This Row],[Upper Bound]]-Data[[#This Row],[Lower Bound]])/2)</f>
        <v>-7.8027300851268633E-2</v>
      </c>
      <c r="X2791" s="30">
        <f>(Data[[#This Row],[Upper Bound]]+Data[[#This Row],[Lower Bound]])/2</f>
        <v>20.874477101755176</v>
      </c>
      <c r="Y2791" s="32">
        <f>LN(Data[[#This Row],[NVActual]]/Data[[#This Row],[MA'[n^2']
30d]])</f>
        <v>-1.8535056488292074</v>
      </c>
      <c r="Z2791" s="32">
        <f>LN(Data[[#This Row],[NVActual]]/Data[[#This Row],[MA'[n*ln(n)']
30d]])</f>
        <v>7.1548351937768722</v>
      </c>
      <c r="AA2791" s="32">
        <f>LN(Data[[#This Row],[NVActual]]/Data[[#This Row],[MA'[n^1.5']]])</f>
        <v>3.8735878787123785</v>
      </c>
      <c r="AB2791" s="32">
        <f>LN(Data[[#This Row],[NVActual]]/Data[[#This Row],[Metcalfe
(n^2)]])</f>
        <v>-1.3949265059840337</v>
      </c>
      <c r="AC2791" s="34">
        <f>1+Data[[#This Row],[MA'[NVMetcalfe calc']]]/((Data[[#This Row],[NVM_norm
(scaled)]]-Data[[#This Row],[NV_fund.]])/2)</f>
        <v>-415217332.02375191</v>
      </c>
    </row>
    <row r="2792" spans="1:29" x14ac:dyDescent="0.2">
      <c r="A2792" s="23">
        <v>41384</v>
      </c>
      <c r="B2792" s="24">
        <v>1417741977.5334101</v>
      </c>
      <c r="C2792" s="24">
        <f t="shared" si="345"/>
        <v>1210977779.4775884</v>
      </c>
      <c r="D2792" s="25">
        <f>LN(Data[[#This Row],[NVActual]])</f>
        <v>21.072331286251966</v>
      </c>
      <c r="E2792" s="26">
        <v>73497</v>
      </c>
      <c r="F2792" s="40">
        <f>Data[[#This Row],[DAA 
(n)]]^2</f>
        <v>5401809009</v>
      </c>
      <c r="G2792" s="41">
        <f t="shared" si="346"/>
        <v>8374396209.7333336</v>
      </c>
      <c r="H2792" s="28">
        <f>LN(Data[[#This Row],[Metcalfe
(n^2)]])</f>
        <v>22.409999736082778</v>
      </c>
      <c r="I2792" s="42">
        <f t="shared" si="347"/>
        <v>22.767990031183249</v>
      </c>
      <c r="J2792" s="40">
        <f>Data[[#This Row],[DAA 
(n)]]*LN(Data[[#This Row],[DAA 
(n)]])</f>
        <v>823533.87530143792</v>
      </c>
      <c r="K2792" s="40">
        <f t="shared" si="348"/>
        <v>1024536.2544893435</v>
      </c>
      <c r="L2792" s="29">
        <f>LN(Data[[#This Row],[MA'[n*ln(n)']
30d]])</f>
        <v>13.839750633530668</v>
      </c>
      <c r="M2792" s="43">
        <f t="shared" si="349"/>
        <v>13.598131133510948</v>
      </c>
      <c r="N2792" s="40">
        <f>Data[[#This Row],[DAA 
(n)]]^1.5</f>
        <v>19925279.33893206</v>
      </c>
      <c r="O2792" s="40">
        <f t="shared" si="350"/>
        <v>27266942.587708686</v>
      </c>
      <c r="P2792" s="43">
        <f>LN(Data[[#This Row],[MA'[n^1.5']]])</f>
        <v>17.121185632207286</v>
      </c>
      <c r="Q2792" s="43">
        <f t="shared" si="351"/>
        <v>16.787735336787211</v>
      </c>
      <c r="R2792" s="30">
        <f>$O$1+$O$2*Data[[#This Row],[MA'[ln(n^2)']]]</f>
        <v>22.767990031183249</v>
      </c>
      <c r="S2792" s="30">
        <f>$Q$1+$Q$2*Data[[#This Row],[MA'[ln(n*ln(n))']]]</f>
        <v>18.956916370293062</v>
      </c>
      <c r="T2792" s="31">
        <f>$O$3*Data[[#This Row],[Metcalfe
(n^2)]]</f>
        <v>2808940684.6800003</v>
      </c>
      <c r="U2792" s="31">
        <f t="shared" si="344"/>
        <v>4354686029.0613337</v>
      </c>
      <c r="V2792" s="30">
        <f>LN(Data[[#This Row],[MA'[NVA']
30d]]/Data[[#This Row],[MA'[NVMetcalfe calc']]])</f>
        <v>-1.2798243978464574</v>
      </c>
      <c r="W2792" s="30">
        <f>$Q$3+Data[[#This Row],[NVM
(scaled)]]/((Data[[#This Row],[Upper Bound]]-Data[[#This Row],[Lower Bound]])/2)</f>
        <v>-8.1634563760972889E-2</v>
      </c>
      <c r="X2792" s="30">
        <f>(Data[[#This Row],[Upper Bound]]+Data[[#This Row],[Lower Bound]])/2</f>
        <v>20.862453200738155</v>
      </c>
      <c r="Y2792" s="29">
        <f>LN(Data[[#This Row],[NVActual]]/Data[[#This Row],[MA'[n^2']
30d]])</f>
        <v>-1.7761135314464529</v>
      </c>
      <c r="Z2792" s="29">
        <f>LN(Data[[#This Row],[NVActual]]/Data[[#This Row],[MA'[n*ln(n)']
30d]])</f>
        <v>7.2325806527212988</v>
      </c>
      <c r="AA2792" s="29">
        <f>LN(Data[[#This Row],[NVActual]]/Data[[#This Row],[MA'[n^1.5']]])</f>
        <v>3.9511456540446814</v>
      </c>
      <c r="AB2792" s="29">
        <f>LN(Data[[#This Row],[NVActual]]/Data[[#This Row],[Metcalfe
(n^2)]])</f>
        <v>-1.3376684498308109</v>
      </c>
      <c r="AC2792" s="26">
        <f>1+Data[[#This Row],[MA'[NVMetcalfe calc']]]/((Data[[#This Row],[NVM_norm
(scaled)]]-Data[[#This Row],[NV_fund.]])/2)</f>
        <v>-415839168.31848043</v>
      </c>
    </row>
    <row r="2793" spans="1:29" x14ac:dyDescent="0.2">
      <c r="A2793" s="23">
        <v>41383</v>
      </c>
      <c r="B2793" s="24">
        <v>1315593293.9734399</v>
      </c>
      <c r="C2793" s="24">
        <f t="shared" si="345"/>
        <v>1189560085.3479724</v>
      </c>
      <c r="D2793" s="25">
        <f>LN(Data[[#This Row],[NVActual]])</f>
        <v>20.997553574951986</v>
      </c>
      <c r="E2793" s="26">
        <v>102489</v>
      </c>
      <c r="F2793" s="40">
        <f>Data[[#This Row],[DAA 
(n)]]^2</f>
        <v>10503995121</v>
      </c>
      <c r="G2793" s="41">
        <f t="shared" si="346"/>
        <v>8360307141.7333336</v>
      </c>
      <c r="H2793" s="28">
        <f>LN(Data[[#This Row],[Metcalfe
(n^2)]])</f>
        <v>23.075021509457081</v>
      </c>
      <c r="I2793" s="42">
        <f t="shared" si="347"/>
        <v>22.765274120432728</v>
      </c>
      <c r="J2793" s="40">
        <f>Data[[#This Row],[DAA 
(n)]]*LN(Data[[#This Row],[DAA 
(n)]])</f>
        <v>1182467.9397413733</v>
      </c>
      <c r="K2793" s="40">
        <f t="shared" si="348"/>
        <v>1023344.5840971047</v>
      </c>
      <c r="L2793" s="29">
        <f>LN(Data[[#This Row],[MA'[n*ln(n)']
30d]])</f>
        <v>13.838586825066532</v>
      </c>
      <c r="M2793" s="43">
        <f t="shared" si="349"/>
        <v>13.582010329535816</v>
      </c>
      <c r="N2793" s="40">
        <f>Data[[#This Row],[DAA 
(n)]]^1.5</f>
        <v>32810729.281077642</v>
      </c>
      <c r="O2793" s="40">
        <f t="shared" si="350"/>
        <v>27227571.32763046</v>
      </c>
      <c r="P2793" s="43">
        <f>LN(Data[[#This Row],[MA'[n^1.5']]])</f>
        <v>17.119740669619318</v>
      </c>
      <c r="Q2793" s="43">
        <f t="shared" si="351"/>
        <v>16.765240054431981</v>
      </c>
      <c r="R2793" s="30">
        <f>$O$1+$O$2*Data[[#This Row],[MA'[ln(n^2)']]]</f>
        <v>22.765274120432728</v>
      </c>
      <c r="S2793" s="30">
        <f>$Q$1+$Q$2*Data[[#This Row],[MA'[ln(n*ln(n))']]]</f>
        <v>18.930317043734096</v>
      </c>
      <c r="T2793" s="31">
        <f>$O$3*Data[[#This Row],[Metcalfe
(n^2)]]</f>
        <v>5462077462.9200001</v>
      </c>
      <c r="U2793" s="31">
        <f t="shared" si="344"/>
        <v>4347359713.701334</v>
      </c>
      <c r="V2793" s="30">
        <f>LN(Data[[#This Row],[MA'[NVA']
30d]]/Data[[#This Row],[MA'[NVMetcalfe calc']]])</f>
        <v>-1.2959851358586756</v>
      </c>
      <c r="W2793" s="30">
        <f>$Q$3+Data[[#This Row],[NVM
(scaled)]]/((Data[[#This Row],[Upper Bound]]-Data[[#This Row],[Lower Bound]])/2)</f>
        <v>-8.5879865114078191E-2</v>
      </c>
      <c r="X2793" s="30">
        <f>(Data[[#This Row],[Upper Bound]]+Data[[#This Row],[Lower Bound]])/2</f>
        <v>20.847795582083414</v>
      </c>
      <c r="Y2793" s="32">
        <f>LN(Data[[#This Row],[NVActual]]/Data[[#This Row],[MA'[n^2']
30d]])</f>
        <v>-1.8492074278579453</v>
      </c>
      <c r="Z2793" s="32">
        <f>LN(Data[[#This Row],[NVActual]]/Data[[#This Row],[MA'[n*ln(n)']
30d]])</f>
        <v>7.1589667498854537</v>
      </c>
      <c r="AA2793" s="32">
        <f>LN(Data[[#This Row],[NVActual]]/Data[[#This Row],[MA'[n^1.5']]])</f>
        <v>3.877812905332668</v>
      </c>
      <c r="AB2793" s="32">
        <f>LN(Data[[#This Row],[NVActual]]/Data[[#This Row],[Metcalfe
(n^2)]])</f>
        <v>-2.0774679345050941</v>
      </c>
      <c r="AC2793" s="34">
        <f>1+Data[[#This Row],[MA'[NVMetcalfe calc']]]/((Data[[#This Row],[NVM_norm
(scaled)]]-Data[[#This Row],[NV_fund.]])/2)</f>
        <v>-415346049.88026619</v>
      </c>
    </row>
    <row r="2794" spans="1:29" x14ac:dyDescent="0.2">
      <c r="A2794" s="23">
        <v>41382</v>
      </c>
      <c r="B2794" s="24">
        <v>1200434439.89903</v>
      </c>
      <c r="C2794" s="24">
        <f t="shared" si="345"/>
        <v>1168901352.3296728</v>
      </c>
      <c r="D2794" s="25">
        <f>LN(Data[[#This Row],[NVActual]])</f>
        <v>20.905949361471333</v>
      </c>
      <c r="E2794" s="26">
        <v>85564</v>
      </c>
      <c r="F2794" s="40">
        <f>Data[[#This Row],[DAA 
(n)]]^2</f>
        <v>7321198096</v>
      </c>
      <c r="G2794" s="41">
        <f t="shared" si="346"/>
        <v>8141727427.166667</v>
      </c>
      <c r="H2794" s="28">
        <f>LN(Data[[#This Row],[Metcalfe
(n^2)]])</f>
        <v>22.714039825843393</v>
      </c>
      <c r="I2794" s="42">
        <f t="shared" si="347"/>
        <v>22.732644110756194</v>
      </c>
      <c r="J2794" s="40">
        <f>Data[[#This Row],[DAA 
(n)]]*LN(Data[[#This Row],[DAA 
(n)]])</f>
        <v>971752.05182923202</v>
      </c>
      <c r="K2794" s="40">
        <f t="shared" si="348"/>
        <v>1007064.3615595608</v>
      </c>
      <c r="L2794" s="29">
        <f>LN(Data[[#This Row],[MA'[n*ln(n)']
30d]])</f>
        <v>13.822550083818713</v>
      </c>
      <c r="M2794" s="43">
        <f t="shared" si="349"/>
        <v>13.56547219575862</v>
      </c>
      <c r="N2794" s="40">
        <f>Data[[#This Row],[DAA 
(n)]]^1.5</f>
        <v>25028603.51450203</v>
      </c>
      <c r="O2794" s="40">
        <f t="shared" si="350"/>
        <v>26658743.864684951</v>
      </c>
      <c r="P2794" s="43">
        <f>LN(Data[[#This Row],[MA'[n^1.5']]])</f>
        <v>17.098627754751273</v>
      </c>
      <c r="Q2794" s="43">
        <f t="shared" si="351"/>
        <v>16.742157333822934</v>
      </c>
      <c r="R2794" s="30">
        <f>$O$1+$O$2*Data[[#This Row],[MA'[ln(n^2)']]]</f>
        <v>22.732644110756194</v>
      </c>
      <c r="S2794" s="30">
        <f>$Q$1+$Q$2*Data[[#This Row],[MA'[ln(n*ln(n))']]]</f>
        <v>18.903029123001723</v>
      </c>
      <c r="T2794" s="31">
        <f>$O$3*Data[[#This Row],[Metcalfe
(n^2)]]</f>
        <v>3807023009.9200001</v>
      </c>
      <c r="U2794" s="31">
        <f t="shared" si="344"/>
        <v>4233698262.1266656</v>
      </c>
      <c r="V2794" s="30">
        <f>LN(Data[[#This Row],[MA'[NVA']
30d]]/Data[[#This Row],[MA'[NVMetcalfe calc']]])</f>
        <v>-1.28701161217713</v>
      </c>
      <c r="W2794" s="30">
        <f>$Q$3+Data[[#This Row],[NVM
(scaled)]]/((Data[[#This Row],[Upper Bound]]-Data[[#This Row],[Lower Bound]])/2)</f>
        <v>-8.2136293748829692E-2</v>
      </c>
      <c r="X2794" s="30">
        <f>(Data[[#This Row],[Upper Bound]]+Data[[#This Row],[Lower Bound]])/2</f>
        <v>20.817836616878957</v>
      </c>
      <c r="Y2794" s="29">
        <f>LN(Data[[#This Row],[NVActual]]/Data[[#This Row],[MA'[n^2']
30d]])</f>
        <v>-1.914318847614825</v>
      </c>
      <c r="Z2794" s="29">
        <f>LN(Data[[#This Row],[NVActual]]/Data[[#This Row],[MA'[n*ln(n)']
30d]])</f>
        <v>7.0833992776526191</v>
      </c>
      <c r="AA2794" s="29">
        <f>LN(Data[[#This Row],[NVActual]]/Data[[#This Row],[MA'[n^1.5']]])</f>
        <v>3.8073216067200581</v>
      </c>
      <c r="AB2794" s="29">
        <f>LN(Data[[#This Row],[NVActual]]/Data[[#This Row],[Metcalfe
(n^2)]])</f>
        <v>-1.8080904643720583</v>
      </c>
      <c r="AC2794" s="26">
        <f>1+Data[[#This Row],[MA'[NVMetcalfe calc']]]/((Data[[#This Row],[NVM_norm
(scaled)]]-Data[[#This Row],[NV_fund.]])/2)</f>
        <v>-405139113.79510099</v>
      </c>
    </row>
    <row r="2795" spans="1:29" x14ac:dyDescent="0.2">
      <c r="A2795" s="23">
        <v>41381</v>
      </c>
      <c r="B2795" s="24">
        <v>1025884320.2421401</v>
      </c>
      <c r="C2795" s="24">
        <f t="shared" si="345"/>
        <v>1150545234.0706372</v>
      </c>
      <c r="D2795" s="25">
        <f>LN(Data[[#This Row],[NVActual]])</f>
        <v>20.748820829036415</v>
      </c>
      <c r="E2795" s="26">
        <v>105380</v>
      </c>
      <c r="F2795" s="40">
        <f>Data[[#This Row],[DAA 
(n)]]^2</f>
        <v>11104944400</v>
      </c>
      <c r="G2795" s="41">
        <f t="shared" si="346"/>
        <v>8051576121.166667</v>
      </c>
      <c r="H2795" s="28">
        <f>LN(Data[[#This Row],[Metcalfe
(n^2)]])</f>
        <v>23.130656287526552</v>
      </c>
      <c r="I2795" s="42">
        <f t="shared" si="347"/>
        <v>22.717274019963597</v>
      </c>
      <c r="J2795" s="40">
        <f>Data[[#This Row],[DAA 
(n)]]*LN(Data[[#This Row],[DAA 
(n)]])</f>
        <v>1218754.279789774</v>
      </c>
      <c r="K2795" s="40">
        <f t="shared" si="348"/>
        <v>999872.59423753561</v>
      </c>
      <c r="L2795" s="29">
        <f>LN(Data[[#This Row],[MA'[n*ln(n)']
30d]])</f>
        <v>13.815383144085006</v>
      </c>
      <c r="M2795" s="43">
        <f t="shared" si="349"/>
        <v>13.549127811657145</v>
      </c>
      <c r="N2795" s="40">
        <f>Data[[#This Row],[DAA 
(n)]]^1.5</f>
        <v>34208756.78641361</v>
      </c>
      <c r="O2795" s="40">
        <f t="shared" si="350"/>
        <v>26414827.498211373</v>
      </c>
      <c r="P2795" s="43">
        <f>LN(Data[[#This Row],[MA'[n^1.5']]])</f>
        <v>17.089436058111051</v>
      </c>
      <c r="Q2795" s="43">
        <f t="shared" si="351"/>
        <v>16.719318166859974</v>
      </c>
      <c r="R2795" s="30">
        <f>$O$1+$O$2*Data[[#This Row],[MA'[ln(n^2)']]]</f>
        <v>22.717274019963597</v>
      </c>
      <c r="S2795" s="30">
        <f>$Q$1+$Q$2*Data[[#This Row],[MA'[ln(n*ln(n))']]]</f>
        <v>18.876060889234289</v>
      </c>
      <c r="T2795" s="31">
        <f>$O$3*Data[[#This Row],[Metcalfe
(n^2)]]</f>
        <v>5774571088</v>
      </c>
      <c r="U2795" s="31">
        <f t="shared" si="344"/>
        <v>4186819583.0066667</v>
      </c>
      <c r="V2795" s="30">
        <f>LN(Data[[#This Row],[MA'[NVA']
30d]]/Data[[#This Row],[MA'[NVMetcalfe calc']]])</f>
        <v>-1.2917054497078724</v>
      </c>
      <c r="W2795" s="30">
        <f>$Q$3+Data[[#This Row],[NVM
(scaled)]]/((Data[[#This Row],[Upper Bound]]-Data[[#This Row],[Lower Bound]])/2)</f>
        <v>-8.2550783175430853E-2</v>
      </c>
      <c r="X2795" s="30">
        <f>(Data[[#This Row],[Upper Bound]]+Data[[#This Row],[Lower Bound]])/2</f>
        <v>20.796667454598943</v>
      </c>
      <c r="Y2795" s="32">
        <f>LN(Data[[#This Row],[NVActual]]/Data[[#This Row],[MA'[n^2']
30d]])</f>
        <v>-2.0603128716251007</v>
      </c>
      <c r="Z2795" s="32">
        <f>LN(Data[[#This Row],[NVActual]]/Data[[#This Row],[MA'[n*ln(n)']
30d]])</f>
        <v>6.9334376849514072</v>
      </c>
      <c r="AA2795" s="32">
        <f>LN(Data[[#This Row],[NVActual]]/Data[[#This Row],[MA'[n^1.5']]])</f>
        <v>3.659384770925362</v>
      </c>
      <c r="AB2795" s="32">
        <f>LN(Data[[#This Row],[NVActual]]/Data[[#This Row],[Metcalfe
(n^2)]])</f>
        <v>-2.3818354584901398</v>
      </c>
      <c r="AC2795" s="34">
        <f>1+Data[[#This Row],[MA'[NVMetcalfe calc']]]/((Data[[#This Row],[NVM_norm
(scaled)]]-Data[[#This Row],[NV_fund.]])/2)</f>
        <v>-401051373.17759579</v>
      </c>
    </row>
    <row r="2796" spans="1:29" x14ac:dyDescent="0.2">
      <c r="A2796" s="23">
        <v>41380</v>
      </c>
      <c r="B2796" s="24">
        <v>754043176.50326097</v>
      </c>
      <c r="C2796" s="24">
        <f t="shared" si="345"/>
        <v>1135039585.1706998</v>
      </c>
      <c r="D2796" s="25">
        <f>LN(Data[[#This Row],[NVActual]])</f>
        <v>20.440960187599675</v>
      </c>
      <c r="E2796" s="26">
        <v>98394</v>
      </c>
      <c r="F2796" s="40">
        <f>Data[[#This Row],[DAA 
(n)]]^2</f>
        <v>9681379236</v>
      </c>
      <c r="G2796" s="41">
        <f t="shared" si="346"/>
        <v>7799792802.3666668</v>
      </c>
      <c r="H2796" s="28">
        <f>LN(Data[[#This Row],[Metcalfe
(n^2)]])</f>
        <v>22.993470211143002</v>
      </c>
      <c r="I2796" s="42">
        <f t="shared" si="347"/>
        <v>22.679272822169029</v>
      </c>
      <c r="J2796" s="40">
        <f>Data[[#This Row],[DAA 
(n)]]*LN(Data[[#This Row],[DAA 
(n)]])</f>
        <v>1131209.7539776023</v>
      </c>
      <c r="K2796" s="40">
        <f t="shared" si="348"/>
        <v>981089.26873383939</v>
      </c>
      <c r="L2796" s="29">
        <f>LN(Data[[#This Row],[MA'[n*ln(n)']
30d]])</f>
        <v>13.796418732097409</v>
      </c>
      <c r="M2796" s="43">
        <f t="shared" si="349"/>
        <v>13.532554480976508</v>
      </c>
      <c r="N2796" s="40">
        <f>Data[[#This Row],[DAA 
(n)]]^1.5</f>
        <v>30864050.747544196</v>
      </c>
      <c r="O2796" s="40">
        <f t="shared" si="350"/>
        <v>25759469.51097234</v>
      </c>
      <c r="P2796" s="43">
        <f>LN(Data[[#This Row],[MA'[n^1.5']]])</f>
        <v>17.064312865470225</v>
      </c>
      <c r="Q2796" s="43">
        <f t="shared" si="351"/>
        <v>16.696140063821112</v>
      </c>
      <c r="R2796" s="30">
        <f>$O$1+$O$2*Data[[#This Row],[MA'[ln(n^2)']]]</f>
        <v>22.679272822169029</v>
      </c>
      <c r="S2796" s="30">
        <f>$Q$1+$Q$2*Data[[#This Row],[MA'[ln(n*ln(n))']]]</f>
        <v>18.848714893611238</v>
      </c>
      <c r="T2796" s="31">
        <f>$O$3*Data[[#This Row],[Metcalfe
(n^2)]]</f>
        <v>5034317202.7200003</v>
      </c>
      <c r="U2796" s="31">
        <f t="shared" si="344"/>
        <v>4055892257.2306666</v>
      </c>
      <c r="V2796" s="30">
        <f>LN(Data[[#This Row],[MA'[NVA']
30d]]/Data[[#This Row],[MA'[NVMetcalfe calc']]])</f>
        <v>-1.2735031750093495</v>
      </c>
      <c r="W2796" s="30">
        <f>$Q$3+Data[[#This Row],[NVM
(scaled)]]/((Data[[#This Row],[Upper Bound]]-Data[[#This Row],[Lower Bound]])/2)</f>
        <v>-7.4917852052337808E-2</v>
      </c>
      <c r="X2796" s="30">
        <f>(Data[[#This Row],[Upper Bound]]+Data[[#This Row],[Lower Bound]])/2</f>
        <v>20.763993857890135</v>
      </c>
      <c r="Y2796" s="29">
        <f>LN(Data[[#This Row],[NVActual]]/Data[[#This Row],[MA'[n^2']
30d]])</f>
        <v>-2.3364028188903117</v>
      </c>
      <c r="Z2796" s="29">
        <f>LN(Data[[#This Row],[NVActual]]/Data[[#This Row],[MA'[n*ln(n)']
30d]])</f>
        <v>6.6445414555022664</v>
      </c>
      <c r="AA2796" s="29">
        <f>LN(Data[[#This Row],[NVActual]]/Data[[#This Row],[MA'[n^1.5']]])</f>
        <v>3.3766473221294531</v>
      </c>
      <c r="AB2796" s="29">
        <f>LN(Data[[#This Row],[NVActual]]/Data[[#This Row],[Metcalfe
(n^2)]])</f>
        <v>-2.5525100235433249</v>
      </c>
      <c r="AC2796" s="26">
        <f>1+Data[[#This Row],[MA'[NVMetcalfe calc']]]/((Data[[#This Row],[NVM_norm
(scaled)]]-Data[[#This Row],[NV_fund.]])/2)</f>
        <v>-389261426.24579579</v>
      </c>
    </row>
    <row r="2797" spans="1:29" x14ac:dyDescent="0.2">
      <c r="A2797" s="23">
        <v>41379</v>
      </c>
      <c r="B2797" s="24">
        <v>892732454.12885296</v>
      </c>
      <c r="C2797" s="24">
        <f t="shared" si="345"/>
        <v>1127120700.4144783</v>
      </c>
      <c r="D2797" s="25">
        <f>LN(Data[[#This Row],[NVActual]])</f>
        <v>20.609797490511561</v>
      </c>
      <c r="E2797" s="26">
        <v>100211</v>
      </c>
      <c r="F2797" s="40">
        <f>Data[[#This Row],[DAA 
(n)]]^2</f>
        <v>10042244521</v>
      </c>
      <c r="G2797" s="41">
        <f t="shared" si="346"/>
        <v>7567852489.6999998</v>
      </c>
      <c r="H2797" s="28">
        <f>LN(Data[[#This Row],[Metcalfe
(n^2)]])</f>
        <v>23.030066484093183</v>
      </c>
      <c r="I2797" s="42">
        <f t="shared" si="347"/>
        <v>22.636992562695998</v>
      </c>
      <c r="J2797" s="40">
        <f>Data[[#This Row],[DAA 
(n)]]*LN(Data[[#This Row],[DAA 
(n)]])</f>
        <v>1153932.9962187309</v>
      </c>
      <c r="K2797" s="40">
        <f t="shared" si="348"/>
        <v>962277.28789605363</v>
      </c>
      <c r="L2797" s="29">
        <f>LN(Data[[#This Row],[MA'[n*ln(n)']
30d]])</f>
        <v>13.77705792917056</v>
      </c>
      <c r="M2797" s="43">
        <f t="shared" si="349"/>
        <v>13.516349121517759</v>
      </c>
      <c r="N2797" s="40">
        <f>Data[[#This Row],[DAA 
(n)]]^1.5</f>
        <v>31722915.466487788</v>
      </c>
      <c r="O2797" s="40">
        <f t="shared" si="350"/>
        <v>25128028.410965823</v>
      </c>
      <c r="P2797" s="43">
        <f>LN(Data[[#This Row],[MA'[n^1.5']]])</f>
        <v>17.039494450849688</v>
      </c>
      <c r="Q2797" s="43">
        <f t="shared" si="351"/>
        <v>16.673443124040411</v>
      </c>
      <c r="R2797" s="30">
        <f>$O$1+$O$2*Data[[#This Row],[MA'[ln(n^2)']]]</f>
        <v>22.636992562695998</v>
      </c>
      <c r="S2797" s="30">
        <f>$Q$1+$Q$2*Data[[#This Row],[MA'[ln(n*ln(n))']]]</f>
        <v>18.821976050504301</v>
      </c>
      <c r="T2797" s="31">
        <f>$O$3*Data[[#This Row],[Metcalfe
(n^2)]]</f>
        <v>5221967150.9200001</v>
      </c>
      <c r="U2797" s="31">
        <f t="shared" ref="U2797:U2860" si="352">AVERAGE(T2797:T2826)</f>
        <v>3935283294.6439996</v>
      </c>
      <c r="V2797" s="30">
        <f>LN(Data[[#This Row],[MA'[NVA']
30d]]/Data[[#This Row],[MA'[NVMetcalfe calc']]])</f>
        <v>-1.2503165446519366</v>
      </c>
      <c r="W2797" s="30">
        <f>$Q$3+Data[[#This Row],[NVM
(scaled)]]/((Data[[#This Row],[Upper Bound]]-Data[[#This Row],[Lower Bound]])/2)</f>
        <v>-6.5471105121712614E-2</v>
      </c>
      <c r="X2797" s="30">
        <f>(Data[[#This Row],[Upper Bound]]+Data[[#This Row],[Lower Bound]])/2</f>
        <v>20.729484306600149</v>
      </c>
      <c r="Y2797" s="32">
        <f>LN(Data[[#This Row],[NVActual]]/Data[[#This Row],[MA'[n^2']
30d]])</f>
        <v>-2.1373776866757574</v>
      </c>
      <c r="Z2797" s="32">
        <f>LN(Data[[#This Row],[NVActual]]/Data[[#This Row],[MA'[n*ln(n)']
30d]])</f>
        <v>6.8327395613410022</v>
      </c>
      <c r="AA2797" s="32">
        <f>LN(Data[[#This Row],[NVActual]]/Data[[#This Row],[MA'[n^1.5']]])</f>
        <v>3.5703030396618751</v>
      </c>
      <c r="AB2797" s="32">
        <f>LN(Data[[#This Row],[NVActual]]/Data[[#This Row],[Metcalfe
(n^2)]])</f>
        <v>-2.4202689935816215</v>
      </c>
      <c r="AC2797" s="34">
        <f>1+Data[[#This Row],[MA'[NVMetcalfe calc']]]/((Data[[#This Row],[NVM_norm
(scaled)]]-Data[[#This Row],[NV_fund.]])/2)</f>
        <v>-378484416.66080713</v>
      </c>
    </row>
    <row r="2798" spans="1:29" x14ac:dyDescent="0.2">
      <c r="A2798" s="23">
        <v>41378</v>
      </c>
      <c r="B2798" s="24">
        <v>980530113.22244203</v>
      </c>
      <c r="C2798" s="24">
        <f t="shared" si="345"/>
        <v>1114506436.7084534</v>
      </c>
      <c r="D2798" s="25">
        <f>LN(Data[[#This Row],[NVActual]])</f>
        <v>20.703603915237625</v>
      </c>
      <c r="E2798" s="26">
        <v>73989</v>
      </c>
      <c r="F2798" s="40">
        <f>Data[[#This Row],[DAA 
(n)]]^2</f>
        <v>5474372121</v>
      </c>
      <c r="G2798" s="41">
        <f t="shared" si="346"/>
        <v>7319695444.1999998</v>
      </c>
      <c r="H2798" s="28">
        <f>LN(Data[[#This Row],[Metcalfe
(n^2)]])</f>
        <v>22.423343424976707</v>
      </c>
      <c r="I2798" s="42">
        <f t="shared" si="347"/>
        <v>22.591917948074137</v>
      </c>
      <c r="J2798" s="40">
        <f>Data[[#This Row],[DAA 
(n)]]*LN(Data[[#This Row],[DAA 
(n)]])</f>
        <v>829540.37833530083</v>
      </c>
      <c r="K2798" s="40">
        <f t="shared" si="348"/>
        <v>942226.7244248254</v>
      </c>
      <c r="L2798" s="29">
        <f>LN(Data[[#This Row],[MA'[n*ln(n)']
30d]])</f>
        <v>13.756001208701516</v>
      </c>
      <c r="M2798" s="43">
        <f t="shared" si="349"/>
        <v>13.500730130880829</v>
      </c>
      <c r="N2798" s="40">
        <f>Data[[#This Row],[DAA 
(n)]]^1.5</f>
        <v>20125688.034466546</v>
      </c>
      <c r="O2798" s="40">
        <f t="shared" si="350"/>
        <v>24454128.098237768</v>
      </c>
      <c r="P2798" s="43">
        <f>LN(Data[[#This Row],[MA'[n^1.5']]])</f>
        <v>17.012309598007295</v>
      </c>
      <c r="Q2798" s="43">
        <f t="shared" si="351"/>
        <v>16.651495446330095</v>
      </c>
      <c r="R2798" s="30">
        <f>$O$1+$O$2*Data[[#This Row],[MA'[ln(n^2)']]]</f>
        <v>22.591917948074137</v>
      </c>
      <c r="S2798" s="30">
        <f>$Q$1+$Q$2*Data[[#This Row],[MA'[ln(n*ln(n))']]]</f>
        <v>18.796204715953365</v>
      </c>
      <c r="T2798" s="31">
        <f>$O$3*Data[[#This Row],[Metcalfe
(n^2)]]</f>
        <v>2846673502.9200001</v>
      </c>
      <c r="U2798" s="31">
        <f t="shared" si="352"/>
        <v>3806241630.9840002</v>
      </c>
      <c r="V2798" s="30">
        <f>LN(Data[[#This Row],[MA'[NVA']
30d]]/Data[[#This Row],[MA'[NVMetcalfe calc']]])</f>
        <v>-1.2282306044677187</v>
      </c>
      <c r="W2798" s="30">
        <f>$Q$3+Data[[#This Row],[NVM
(scaled)]]/((Data[[#This Row],[Upper Bound]]-Data[[#This Row],[Lower Bound]])/2)</f>
        <v>-5.7167227531291553E-2</v>
      </c>
      <c r="X2798" s="30">
        <f>(Data[[#This Row],[Upper Bound]]+Data[[#This Row],[Lower Bound]])/2</f>
        <v>20.694061332013753</v>
      </c>
      <c r="Y2798" s="29">
        <f>LN(Data[[#This Row],[NVActual]]/Data[[#This Row],[MA'[n^2']
30d]])</f>
        <v>-2.0102306428328451</v>
      </c>
      <c r="Z2798" s="29">
        <f>LN(Data[[#This Row],[NVActual]]/Data[[#This Row],[MA'[n*ln(n)']
30d]])</f>
        <v>6.9476027065361121</v>
      </c>
      <c r="AA2798" s="29">
        <f>LN(Data[[#This Row],[NVActual]]/Data[[#This Row],[MA'[n^1.5']]])</f>
        <v>3.6912943172303327</v>
      </c>
      <c r="AB2798" s="29">
        <f>LN(Data[[#This Row],[NVActual]]/Data[[#This Row],[Metcalfe
(n^2)]])</f>
        <v>-1.7197395097390786</v>
      </c>
      <c r="AC2798" s="26">
        <f>1+Data[[#This Row],[MA'[NVMetcalfe calc']]]/((Data[[#This Row],[NVM_norm
(scaled)]]-Data[[#This Row],[NV_fund.]])/2)</f>
        <v>-366844942.18609631</v>
      </c>
    </row>
    <row r="2799" spans="1:29" x14ac:dyDescent="0.2">
      <c r="A2799" s="23">
        <v>41377</v>
      </c>
      <c r="B2799" s="24">
        <v>1076680752.5950601</v>
      </c>
      <c r="C2799" s="24">
        <f t="shared" si="345"/>
        <v>1098866223.9227626</v>
      </c>
      <c r="D2799" s="25">
        <f>LN(Data[[#This Row],[NVActual]])</f>
        <v>20.797148768332914</v>
      </c>
      <c r="E2799" s="26">
        <v>80991</v>
      </c>
      <c r="F2799" s="40">
        <f>Data[[#This Row],[DAA 
(n)]]^2</f>
        <v>6559542081</v>
      </c>
      <c r="G2799" s="41">
        <f t="shared" si="346"/>
        <v>7270547374.333333</v>
      </c>
      <c r="H2799" s="28">
        <f>LN(Data[[#This Row],[Metcalfe
(n^2)]])</f>
        <v>22.604186632740337</v>
      </c>
      <c r="I2799" s="42">
        <f t="shared" si="347"/>
        <v>22.581457924047026</v>
      </c>
      <c r="J2799" s="40">
        <f>Data[[#This Row],[DAA 
(n)]]*LN(Data[[#This Row],[DAA 
(n)]])</f>
        <v>915367.83978613629</v>
      </c>
      <c r="K2799" s="40">
        <f t="shared" si="348"/>
        <v>937880.67895239557</v>
      </c>
      <c r="L2799" s="29">
        <f>LN(Data[[#This Row],[MA'[n*ln(n)']
30d]])</f>
        <v>13.751378011956868</v>
      </c>
      <c r="M2799" s="43">
        <f t="shared" si="349"/>
        <v>13.48584671295894</v>
      </c>
      <c r="N2799" s="40">
        <f>Data[[#This Row],[DAA 
(n)]]^1.5</f>
        <v>23049162.081999246</v>
      </c>
      <c r="O2799" s="40">
        <f t="shared" si="350"/>
        <v>24313445.36011805</v>
      </c>
      <c r="P2799" s="43">
        <f>LN(Data[[#This Row],[MA'[n^1.5']]])</f>
        <v>17.006540062293642</v>
      </c>
      <c r="Q2799" s="43">
        <f t="shared" si="351"/>
        <v>16.630498809853922</v>
      </c>
      <c r="R2799" s="30">
        <f>$O$1+$O$2*Data[[#This Row],[MA'[ln(n^2)']]]</f>
        <v>22.581457924047026</v>
      </c>
      <c r="S2799" s="30">
        <f>$Q$1+$Q$2*Data[[#This Row],[MA'[ln(n*ln(n))']]]</f>
        <v>18.771647076382251</v>
      </c>
      <c r="T2799" s="31">
        <f>$O$3*Data[[#This Row],[Metcalfe
(n^2)]]</f>
        <v>3410961882.1199999</v>
      </c>
      <c r="U2799" s="31">
        <f t="shared" si="352"/>
        <v>3780684634.6533332</v>
      </c>
      <c r="V2799" s="30">
        <f>LN(Data[[#This Row],[MA'[NVA']
30d]]/Data[[#This Row],[MA'[NVMetcalfe calc']]])</f>
        <v>-1.2356261707725078</v>
      </c>
      <c r="W2799" s="30">
        <f>$Q$3+Data[[#This Row],[NVM
(scaled)]]/((Data[[#This Row],[Upper Bound]]-Data[[#This Row],[Lower Bound]])/2)</f>
        <v>-5.865486512533058E-2</v>
      </c>
      <c r="X2799" s="30">
        <f>(Data[[#This Row],[Upper Bound]]+Data[[#This Row],[Lower Bound]])/2</f>
        <v>20.67655250021464</v>
      </c>
      <c r="Y2799" s="32">
        <f>LN(Data[[#This Row],[NVActual]]/Data[[#This Row],[MA'[n^2']
30d]])</f>
        <v>-1.9099486495300189</v>
      </c>
      <c r="Z2799" s="32">
        <f>LN(Data[[#This Row],[NVActual]]/Data[[#This Row],[MA'[n*ln(n)']
30d]])</f>
        <v>7.0457707563760463</v>
      </c>
      <c r="AA2799" s="32">
        <f>LN(Data[[#This Row],[NVActual]]/Data[[#This Row],[MA'[n^1.5']]])</f>
        <v>3.7906087060392721</v>
      </c>
      <c r="AB2799" s="32">
        <f>LN(Data[[#This Row],[NVActual]]/Data[[#This Row],[Metcalfe
(n^2)]])</f>
        <v>-1.807037864407421</v>
      </c>
      <c r="AC2799" s="34">
        <f>1+Data[[#This Row],[MA'[NVMetcalfe calc']]]/((Data[[#This Row],[NVM_norm
(scaled)]]-Data[[#This Row],[NV_fund.]])/2)</f>
        <v>-364663305.04177642</v>
      </c>
    </row>
    <row r="2800" spans="1:29" x14ac:dyDescent="0.2">
      <c r="A2800" s="23">
        <v>41376</v>
      </c>
      <c r="B2800" s="24">
        <v>1229179118.9603801</v>
      </c>
      <c r="C2800" s="24">
        <f t="shared" si="345"/>
        <v>1080022638.3699608</v>
      </c>
      <c r="D2800" s="25">
        <f>LN(Data[[#This Row],[NVActual]])</f>
        <v>20.929612400572555</v>
      </c>
      <c r="E2800" s="26">
        <v>102302</v>
      </c>
      <c r="F2800" s="40">
        <f>Data[[#This Row],[DAA 
(n)]]^2</f>
        <v>10465699204</v>
      </c>
      <c r="G2800" s="41">
        <f t="shared" si="346"/>
        <v>7179686467.9333334</v>
      </c>
      <c r="H2800" s="28">
        <f>LN(Data[[#This Row],[Metcalfe
(n^2)]])</f>
        <v>23.071369004181488</v>
      </c>
      <c r="I2800" s="42">
        <f t="shared" si="347"/>
        <v>22.56355504012085</v>
      </c>
      <c r="J2800" s="40">
        <f>Data[[#This Row],[DAA 
(n)]]*LN(Data[[#This Row],[DAA 
(n)]])</f>
        <v>1180123.5959328872</v>
      </c>
      <c r="K2800" s="40">
        <f t="shared" si="348"/>
        <v>930140.56158981868</v>
      </c>
      <c r="L2800" s="29">
        <f>LN(Data[[#This Row],[MA'[n*ln(n)']
30d]])</f>
        <v>13.743090995203142</v>
      </c>
      <c r="M2800" s="43">
        <f t="shared" si="349"/>
        <v>13.470859961982621</v>
      </c>
      <c r="N2800" s="40">
        <f>Data[[#This Row],[DAA 
(n)]]^1.5</f>
        <v>32720971.256483324</v>
      </c>
      <c r="O2800" s="40">
        <f t="shared" si="350"/>
        <v>24058702.811681636</v>
      </c>
      <c r="P2800" s="43">
        <f>LN(Data[[#This Row],[MA'[n^1.5']]])</f>
        <v>16.996007352330906</v>
      </c>
      <c r="Q2800" s="43">
        <f t="shared" si="351"/>
        <v>16.609335867663845</v>
      </c>
      <c r="R2800" s="30">
        <f>$O$1+$O$2*Data[[#This Row],[MA'[ln(n^2)']]]</f>
        <v>22.56355504012085</v>
      </c>
      <c r="S2800" s="30">
        <f>$Q$1+$Q$2*Data[[#This Row],[MA'[ln(n*ln(n))']]]</f>
        <v>18.746918937271321</v>
      </c>
      <c r="T2800" s="31">
        <f>$O$3*Data[[#This Row],[Metcalfe
(n^2)]]</f>
        <v>5442163586.0799999</v>
      </c>
      <c r="U2800" s="31">
        <f t="shared" si="352"/>
        <v>3733436963.3253331</v>
      </c>
      <c r="V2800" s="30">
        <f>LN(Data[[#This Row],[MA'[NVA']
30d]]/Data[[#This Row],[MA'[NVMetcalfe calc']]])</f>
        <v>-1.2403472449111559</v>
      </c>
      <c r="W2800" s="30">
        <f>$Q$3+Data[[#This Row],[NVM
(scaled)]]/((Data[[#This Row],[Upper Bound]]-Data[[#This Row],[Lower Bound]])/2)</f>
        <v>-5.9968826729435154E-2</v>
      </c>
      <c r="X2800" s="30">
        <f>(Data[[#This Row],[Upper Bound]]+Data[[#This Row],[Lower Bound]])/2</f>
        <v>20.655236988696085</v>
      </c>
      <c r="Y2800" s="29">
        <f>LN(Data[[#This Row],[NVActual]]/Data[[#This Row],[MA'[n^2']
30d]])</f>
        <v>-1.7649091510617827</v>
      </c>
      <c r="Z2800" s="29">
        <f>LN(Data[[#This Row],[NVActual]]/Data[[#This Row],[MA'[n*ln(n)']
30d]])</f>
        <v>7.1865214053694135</v>
      </c>
      <c r="AA2800" s="29">
        <f>LN(Data[[#This Row],[NVActual]]/Data[[#This Row],[MA'[n^1.5']]])</f>
        <v>3.9336050482416494</v>
      </c>
      <c r="AB2800" s="29">
        <f>LN(Data[[#This Row],[NVActual]]/Data[[#This Row],[Metcalfe
(n^2)]])</f>
        <v>-2.1417566036089308</v>
      </c>
      <c r="AC2800" s="26">
        <f>1+Data[[#This Row],[MA'[NVMetcalfe calc']]]/((Data[[#This Row],[NVM_norm
(scaled)]]-Data[[#This Row],[NV_fund.]])/2)</f>
        <v>-360453763.8904497</v>
      </c>
    </row>
    <row r="2801" spans="1:29" x14ac:dyDescent="0.2">
      <c r="A2801" s="23">
        <v>41375</v>
      </c>
      <c r="B2801" s="24">
        <v>913744570.18729305</v>
      </c>
      <c r="C2801" s="24">
        <f t="shared" si="345"/>
        <v>1056121681.5393697</v>
      </c>
      <c r="D2801" s="25">
        <f>LN(Data[[#This Row],[NVActual]])</f>
        <v>20.633061626671118</v>
      </c>
      <c r="E2801" s="26">
        <v>124532</v>
      </c>
      <c r="F2801" s="40">
        <f>Data[[#This Row],[DAA 
(n)]]^2</f>
        <v>15508219024</v>
      </c>
      <c r="G2801" s="41">
        <f t="shared" si="346"/>
        <v>6959244381.9333334</v>
      </c>
      <c r="H2801" s="28">
        <f>LN(Data[[#This Row],[Metcalfe
(n^2)]])</f>
        <v>23.464635979946564</v>
      </c>
      <c r="I2801" s="42">
        <f t="shared" si="347"/>
        <v>22.530241795795028</v>
      </c>
      <c r="J2801" s="40">
        <f>Data[[#This Row],[DAA 
(n)]]*LN(Data[[#This Row],[DAA 
(n)]])</f>
        <v>1461049.0239273529</v>
      </c>
      <c r="K2801" s="40">
        <f t="shared" si="348"/>
        <v>913635.82735684025</v>
      </c>
      <c r="L2801" s="29">
        <f>LN(Data[[#This Row],[MA'[n*ln(n)']
30d]])</f>
        <v>13.725187332698203</v>
      </c>
      <c r="M2801" s="43">
        <f t="shared" si="349"/>
        <v>13.455933738078091</v>
      </c>
      <c r="N2801" s="40">
        <f>Data[[#This Row],[DAA 
(n)]]^1.5</f>
        <v>43946211.799161531</v>
      </c>
      <c r="O2801" s="40">
        <f t="shared" si="350"/>
        <v>23483446.445109691</v>
      </c>
      <c r="P2801" s="43">
        <f>LN(Data[[#This Row],[MA'[n^1.5']]])</f>
        <v>16.971806324312421</v>
      </c>
      <c r="Q2801" s="43">
        <f t="shared" si="351"/>
        <v>16.588223433511541</v>
      </c>
      <c r="R2801" s="30">
        <f>$O$1+$O$2*Data[[#This Row],[MA'[ln(n^2)']]]</f>
        <v>22.530241795795028</v>
      </c>
      <c r="S2801" s="30">
        <f>$Q$1+$Q$2*Data[[#This Row],[MA'[ln(n*ln(n))']]]</f>
        <v>18.722290667828847</v>
      </c>
      <c r="T2801" s="31">
        <f>$O$3*Data[[#This Row],[Metcalfe
(n^2)]]</f>
        <v>8064273892.4800005</v>
      </c>
      <c r="U2801" s="31">
        <f t="shared" si="352"/>
        <v>3618807078.6053333</v>
      </c>
      <c r="V2801" s="30">
        <f>LN(Data[[#This Row],[MA'[NVA']
30d]]/Data[[#This Row],[MA'[NVMetcalfe calc']]])</f>
        <v>-1.2315410278555801</v>
      </c>
      <c r="W2801" s="30">
        <f>$Q$3+Data[[#This Row],[NVM
(scaled)]]/((Data[[#This Row],[Upper Bound]]-Data[[#This Row],[Lower Bound]])/2)</f>
        <v>-5.6826068124116835E-2</v>
      </c>
      <c r="X2801" s="30">
        <f>(Data[[#This Row],[Upper Bound]]+Data[[#This Row],[Lower Bound]])/2</f>
        <v>20.62626623181194</v>
      </c>
      <c r="Y2801" s="32">
        <f>LN(Data[[#This Row],[NVActual]]/Data[[#This Row],[MA'[n^2']
30d]])</f>
        <v>-2.0302751129137495</v>
      </c>
      <c r="Z2801" s="32">
        <f>LN(Data[[#This Row],[NVActual]]/Data[[#This Row],[MA'[n*ln(n)']
30d]])</f>
        <v>6.907874293972915</v>
      </c>
      <c r="AA2801" s="32">
        <f>LN(Data[[#This Row],[NVActual]]/Data[[#This Row],[MA'[n^1.5']]])</f>
        <v>3.6612553023586991</v>
      </c>
      <c r="AB2801" s="32">
        <f>LN(Data[[#This Row],[NVActual]]/Data[[#This Row],[Metcalfe
(n^2)]])</f>
        <v>-2.8315743532754469</v>
      </c>
      <c r="AC2801" s="34">
        <f>1+Data[[#This Row],[MA'[NVMetcalfe calc']]]/((Data[[#This Row],[NVM_norm
(scaled)]]-Data[[#This Row],[NV_fund.]])/2)</f>
        <v>-349929016.00840169</v>
      </c>
    </row>
    <row r="2802" spans="1:29" x14ac:dyDescent="0.2">
      <c r="A2802" s="23">
        <v>41374</v>
      </c>
      <c r="B2802" s="24">
        <v>1776029674.5699601</v>
      </c>
      <c r="C2802" s="24">
        <f t="shared" si="345"/>
        <v>1041784372.6589584</v>
      </c>
      <c r="D2802" s="25">
        <f>LN(Data[[#This Row],[NVActual]])</f>
        <v>21.29764619003106</v>
      </c>
      <c r="E2802" s="26">
        <v>132897</v>
      </c>
      <c r="F2802" s="40">
        <f>Data[[#This Row],[DAA 
(n)]]^2</f>
        <v>17661612609</v>
      </c>
      <c r="G2802" s="41">
        <f t="shared" si="346"/>
        <v>6567347664.6000004</v>
      </c>
      <c r="H2802" s="28">
        <f>LN(Data[[#This Row],[Metcalfe
(n^2)]])</f>
        <v>23.594659342166246</v>
      </c>
      <c r="I2802" s="42">
        <f t="shared" si="347"/>
        <v>22.48293302811765</v>
      </c>
      <c r="J2802" s="40">
        <f>Data[[#This Row],[DAA 
(n)]]*LN(Data[[#This Row],[DAA 
(n)]])</f>
        <v>1567829.7212979337</v>
      </c>
      <c r="K2802" s="40">
        <f t="shared" si="348"/>
        <v>887438.10993290588</v>
      </c>
      <c r="L2802" s="29">
        <f>LN(Data[[#This Row],[MA'[n*ln(n)']
30d]])</f>
        <v>13.696094062613223</v>
      </c>
      <c r="M2802" s="43">
        <f t="shared" si="349"/>
        <v>13.441405748207888</v>
      </c>
      <c r="N2802" s="40">
        <f>Data[[#This Row],[DAA 
(n)]]^1.5</f>
        <v>48447655.576903589</v>
      </c>
      <c r="O2802" s="40">
        <f t="shared" si="350"/>
        <v>22523834.690658558</v>
      </c>
      <c r="P2802" s="43">
        <f>LN(Data[[#This Row],[MA'[n^1.5']]])</f>
        <v>16.930084626076408</v>
      </c>
      <c r="Q2802" s="43">
        <f t="shared" si="351"/>
        <v>16.567639178943136</v>
      </c>
      <c r="R2802" s="30">
        <f>$O$1+$O$2*Data[[#This Row],[MA'[ln(n^2)']]]</f>
        <v>22.48293302811765</v>
      </c>
      <c r="S2802" s="30">
        <f>$Q$1+$Q$2*Data[[#This Row],[MA'[ln(n*ln(n))']]]</f>
        <v>18.698319484543013</v>
      </c>
      <c r="T2802" s="31">
        <f>$O$3*Data[[#This Row],[Metcalfe
(n^2)]]</f>
        <v>9184038556.6800003</v>
      </c>
      <c r="U2802" s="31">
        <f t="shared" si="352"/>
        <v>3415020785.5920005</v>
      </c>
      <c r="V2802" s="30">
        <f>LN(Data[[#This Row],[MA'[NVA']
30d]]/Data[[#This Row],[MA'[NVMetcalfe calc']]])</f>
        <v>-1.1872485936720951</v>
      </c>
      <c r="W2802" s="30">
        <f>$Q$3+Data[[#This Row],[NVM
(scaled)]]/((Data[[#This Row],[Upper Bound]]-Data[[#This Row],[Lower Bound]])/2)</f>
        <v>-3.7408098609041818E-2</v>
      </c>
      <c r="X2802" s="30">
        <f>(Data[[#This Row],[Upper Bound]]+Data[[#This Row],[Lower Bound]])/2</f>
        <v>20.590626256330332</v>
      </c>
      <c r="Y2802" s="29">
        <f>LN(Data[[#This Row],[NVActual]]/Data[[#This Row],[MA'[n^2']
30d]])</f>
        <v>-1.3077296938832019</v>
      </c>
      <c r="Z2802" s="29">
        <f>LN(Data[[#This Row],[NVActual]]/Data[[#This Row],[MA'[n*ln(n)']
30d]])</f>
        <v>7.6015521274178353</v>
      </c>
      <c r="AA2802" s="29">
        <f>LN(Data[[#This Row],[NVActual]]/Data[[#This Row],[MA'[n^1.5']]])</f>
        <v>4.3675615639546495</v>
      </c>
      <c r="AB2802" s="29">
        <f>LN(Data[[#This Row],[NVActual]]/Data[[#This Row],[Metcalfe
(n^2)]])</f>
        <v>-2.2970131521351882</v>
      </c>
      <c r="AC2802" s="26">
        <f>1+Data[[#This Row],[MA'[NVMetcalfe calc']]]/((Data[[#This Row],[NVM_norm
(scaled)]]-Data[[#This Row],[NV_fund.]])/2)</f>
        <v>-331104817.5038799</v>
      </c>
    </row>
    <row r="2803" spans="1:29" x14ac:dyDescent="0.2">
      <c r="A2803" s="23">
        <v>41373</v>
      </c>
      <c r="B2803" s="24">
        <v>2540572928.61798</v>
      </c>
      <c r="C2803" s="24">
        <f t="shared" si="345"/>
        <v>1000100420.4426814</v>
      </c>
      <c r="D2803" s="25">
        <f>LN(Data[[#This Row],[NVActual]])</f>
        <v>21.655655454989496</v>
      </c>
      <c r="E2803" s="26">
        <v>113921</v>
      </c>
      <c r="F2803" s="40">
        <f>Data[[#This Row],[DAA 
(n)]]^2</f>
        <v>12977994241</v>
      </c>
      <c r="G2803" s="41">
        <f t="shared" si="346"/>
        <v>6073472876.4333334</v>
      </c>
      <c r="H2803" s="28">
        <f>LN(Data[[#This Row],[Metcalfe
(n^2)]])</f>
        <v>23.286521009394328</v>
      </c>
      <c r="I2803" s="42">
        <f t="shared" si="347"/>
        <v>22.422076336201847</v>
      </c>
      <c r="J2803" s="40">
        <f>Data[[#This Row],[DAA 
(n)]]*LN(Data[[#This Row],[DAA 
(n)]])</f>
        <v>1326411.8799556056</v>
      </c>
      <c r="K2803" s="40">
        <f t="shared" si="348"/>
        <v>854530.44903671916</v>
      </c>
      <c r="L2803" s="29">
        <f>LN(Data[[#This Row],[MA'[n*ln(n)']
30d]])</f>
        <v>13.658307414649808</v>
      </c>
      <c r="M2803" s="43">
        <f t="shared" si="349"/>
        <v>13.427738435502384</v>
      </c>
      <c r="N2803" s="40">
        <f>Data[[#This Row],[DAA 
(n)]]^1.5</f>
        <v>38450826.804230861</v>
      </c>
      <c r="O2803" s="40">
        <f t="shared" si="350"/>
        <v>21319573.107630901</v>
      </c>
      <c r="P2803" s="43">
        <f>LN(Data[[#This Row],[MA'[n^1.5']]])</f>
        <v>16.875136133967217</v>
      </c>
      <c r="Q2803" s="43">
        <f t="shared" si="351"/>
        <v>16.548290993327431</v>
      </c>
      <c r="R2803" s="30">
        <f>$O$1+$O$2*Data[[#This Row],[MA'[ln(n^2)']]]</f>
        <v>22.422076336201847</v>
      </c>
      <c r="S2803" s="30">
        <f>$Q$1+$Q$2*Data[[#This Row],[MA'[ln(n*ln(n))']]]</f>
        <v>18.675768418578933</v>
      </c>
      <c r="T2803" s="31">
        <f>$O$3*Data[[#This Row],[Metcalfe
(n^2)]]</f>
        <v>6748557005.3200006</v>
      </c>
      <c r="U2803" s="31">
        <f t="shared" si="352"/>
        <v>3158205895.7453332</v>
      </c>
      <c r="V2803" s="30">
        <f>LN(Data[[#This Row],[MA'[NVA']
30d]]/Data[[#This Row],[MA'[NVMetcalfe calc']]])</f>
        <v>-1.1499036964533413</v>
      </c>
      <c r="W2803" s="30">
        <f>$Q$3+Data[[#This Row],[NVM
(scaled)]]/((Data[[#This Row],[Upper Bound]]-Data[[#This Row],[Lower Bound]])/2)</f>
        <v>-2.3886376527731623E-2</v>
      </c>
      <c r="X2803" s="30">
        <f>(Data[[#This Row],[Upper Bound]]+Data[[#This Row],[Lower Bound]])/2</f>
        <v>20.54892237739039</v>
      </c>
      <c r="Y2803" s="32">
        <f>LN(Data[[#This Row],[NVActual]]/Data[[#This Row],[MA'[n^2']
30d]])</f>
        <v>-0.871540961217807</v>
      </c>
      <c r="Z2803" s="32">
        <f>LN(Data[[#This Row],[NVActual]]/Data[[#This Row],[MA'[n*ln(n)']
30d]])</f>
        <v>7.9973480403396877</v>
      </c>
      <c r="AA2803" s="32">
        <f>LN(Data[[#This Row],[NVActual]]/Data[[#This Row],[MA'[n^1.5']]])</f>
        <v>4.7805193210222781</v>
      </c>
      <c r="AB2803" s="32">
        <f>LN(Data[[#This Row],[NVActual]]/Data[[#This Row],[Metcalfe
(n^2)]])</f>
        <v>-1.6308655544048305</v>
      </c>
      <c r="AC2803" s="34">
        <f>1+Data[[#This Row],[MA'[NVMetcalfe calc']]]/((Data[[#This Row],[NVM_norm
(scaled)]]-Data[[#This Row],[NV_fund.]])/2)</f>
        <v>-307027195.28828984</v>
      </c>
    </row>
    <row r="2804" spans="1:29" x14ac:dyDescent="0.2">
      <c r="A2804" s="23">
        <v>41372</v>
      </c>
      <c r="B2804" s="24">
        <v>2051514747.04197</v>
      </c>
      <c r="C2804" s="24">
        <f t="shared" si="345"/>
        <v>932123829.14482248</v>
      </c>
      <c r="D2804" s="25">
        <f>LN(Data[[#This Row],[NVActual]])</f>
        <v>21.441844258239868</v>
      </c>
      <c r="E2804" s="26">
        <v>112858</v>
      </c>
      <c r="F2804" s="40">
        <f>Data[[#This Row],[DAA 
(n)]]^2</f>
        <v>12736928164</v>
      </c>
      <c r="G2804" s="41">
        <f t="shared" si="346"/>
        <v>5747643308.9333334</v>
      </c>
      <c r="H2804" s="28">
        <f>LN(Data[[#This Row],[Metcalfe
(n^2)]])</f>
        <v>23.267771340591516</v>
      </c>
      <c r="I2804" s="42">
        <f t="shared" si="347"/>
        <v>22.375438541909762</v>
      </c>
      <c r="J2804" s="40">
        <f>Data[[#This Row],[DAA 
(n)]]*LN(Data[[#This Row],[DAA 
(n)]])</f>
        <v>1312977.0689782386</v>
      </c>
      <c r="K2804" s="40">
        <f t="shared" si="348"/>
        <v>830962.36245278281</v>
      </c>
      <c r="L2804" s="29">
        <f>LN(Data[[#This Row],[MA'[n*ln(n)']
30d]])</f>
        <v>13.63033978093797</v>
      </c>
      <c r="M2804" s="43">
        <f t="shared" si="349"/>
        <v>13.415387332873825</v>
      </c>
      <c r="N2804" s="40">
        <f>Data[[#This Row],[DAA 
(n)]]^1.5</f>
        <v>37913905.611697599</v>
      </c>
      <c r="O2804" s="40">
        <f t="shared" si="350"/>
        <v>20486683.535182044</v>
      </c>
      <c r="P2804" s="43">
        <f>LN(Data[[#This Row],[MA'[n^1.5']]])</f>
        <v>16.835285649388112</v>
      </c>
      <c r="Q2804" s="43">
        <f t="shared" si="351"/>
        <v>16.530852312938034</v>
      </c>
      <c r="R2804" s="30">
        <f>$O$1+$O$2*Data[[#This Row],[MA'[ln(n^2)']]]</f>
        <v>22.375438541909762</v>
      </c>
      <c r="S2804" s="30">
        <f>$Q$1+$Q$2*Data[[#This Row],[MA'[ln(n*ln(n))']]]</f>
        <v>18.655389099241809</v>
      </c>
      <c r="T2804" s="31">
        <f>$O$3*Data[[#This Row],[Metcalfe
(n^2)]]</f>
        <v>6623202645.2800007</v>
      </c>
      <c r="U2804" s="31">
        <f t="shared" si="352"/>
        <v>2988774520.6453333</v>
      </c>
      <c r="V2804" s="30">
        <f>LN(Data[[#This Row],[MA'[NVA']
30d]]/Data[[#This Row],[MA'[NVMetcalfe calc']]])</f>
        <v>-1.1651530533042427</v>
      </c>
      <c r="W2804" s="30">
        <f>$Q$3+Data[[#This Row],[NVM
(scaled)]]/((Data[[#This Row],[Upper Bound]]-Data[[#This Row],[Lower Bound]])/2)</f>
        <v>-3.6418046997039766E-2</v>
      </c>
      <c r="X2804" s="30">
        <f>(Data[[#This Row],[Upper Bound]]+Data[[#This Row],[Lower Bound]])/2</f>
        <v>20.515413820575787</v>
      </c>
      <c r="Y2804" s="29">
        <f>LN(Data[[#This Row],[NVActual]]/Data[[#This Row],[MA'[n^2']
30d]])</f>
        <v>-1.0302114901845725</v>
      </c>
      <c r="Z2804" s="29">
        <f>LN(Data[[#This Row],[NVActual]]/Data[[#This Row],[MA'[n*ln(n)']
30d]])</f>
        <v>7.8115044773018996</v>
      </c>
      <c r="AA2804" s="29">
        <f>LN(Data[[#This Row],[NVActual]]/Data[[#This Row],[MA'[n^1.5']]])</f>
        <v>4.6065586088517581</v>
      </c>
      <c r="AB2804" s="29">
        <f>LN(Data[[#This Row],[NVActual]]/Data[[#This Row],[Metcalfe
(n^2)]])</f>
        <v>-1.8259270823516476</v>
      </c>
      <c r="AC2804" s="26">
        <f>1+Data[[#This Row],[MA'[NVMetcalfe calc']]]/((Data[[#This Row],[NVM_norm
(scaled)]]-Data[[#This Row],[NV_fund.]])/2)</f>
        <v>-290852370.69160509</v>
      </c>
    </row>
    <row r="2805" spans="1:29" x14ac:dyDescent="0.2">
      <c r="A2805" s="23">
        <v>41371</v>
      </c>
      <c r="B2805" s="24">
        <v>1792186961.14189</v>
      </c>
      <c r="C2805" s="24">
        <f t="shared" si="345"/>
        <v>880740383.16653967</v>
      </c>
      <c r="D2805" s="25">
        <f>LN(Data[[#This Row],[NVActual]])</f>
        <v>21.30670247705141</v>
      </c>
      <c r="E2805" s="26">
        <v>78312</v>
      </c>
      <c r="F2805" s="40">
        <f>Data[[#This Row],[DAA 
(n)]]^2</f>
        <v>6132769344</v>
      </c>
      <c r="G2805" s="41">
        <f t="shared" si="346"/>
        <v>5417087278</v>
      </c>
      <c r="H2805" s="28">
        <f>LN(Data[[#This Row],[Metcalfe
(n^2)]])</f>
        <v>22.536912253882534</v>
      </c>
      <c r="I2805" s="42">
        <f t="shared" si="347"/>
        <v>22.325182510236505</v>
      </c>
      <c r="J2805" s="40">
        <f>Data[[#This Row],[DAA 
(n)]]*LN(Data[[#This Row],[DAA 
(n)]])</f>
        <v>882455.33621302445</v>
      </c>
      <c r="K2805" s="40">
        <f t="shared" si="348"/>
        <v>806456.3161580459</v>
      </c>
      <c r="L2805" s="29">
        <f>LN(Data[[#This Row],[MA'[n*ln(n)']
30d]])</f>
        <v>13.6004050103663</v>
      </c>
      <c r="M2805" s="43">
        <f t="shared" si="349"/>
        <v>13.40407431099333</v>
      </c>
      <c r="N2805" s="40">
        <f>Data[[#This Row],[DAA 
(n)]]^1.5</f>
        <v>21915050.373369642</v>
      </c>
      <c r="O2805" s="40">
        <f t="shared" si="350"/>
        <v>19630824.652935144</v>
      </c>
      <c r="P2805" s="43">
        <f>LN(Data[[#This Row],[MA'[n^1.5']]])</f>
        <v>16.792611575198841</v>
      </c>
      <c r="Q2805" s="43">
        <f t="shared" si="351"/>
        <v>16.514892025566834</v>
      </c>
      <c r="R2805" s="30">
        <f>$O$1+$O$2*Data[[#This Row],[MA'[ln(n^2)']]]</f>
        <v>22.325182510236505</v>
      </c>
      <c r="S2805" s="30">
        <f>$Q$1+$Q$2*Data[[#This Row],[MA'[ln(n*ln(n))']]]</f>
        <v>18.636722613138993</v>
      </c>
      <c r="T2805" s="31">
        <f>$O$3*Data[[#This Row],[Metcalfe
(n^2)]]</f>
        <v>3189040058.8800001</v>
      </c>
      <c r="U2805" s="31">
        <f t="shared" si="352"/>
        <v>2816885384.5599995</v>
      </c>
      <c r="V2805" s="30">
        <f>LN(Data[[#This Row],[MA'[NVA']
30d]]/Data[[#This Row],[MA'[NVMetcalfe calc']]])</f>
        <v>-1.162624181743692</v>
      </c>
      <c r="W2805" s="30">
        <f>$Q$3+Data[[#This Row],[NVM
(scaled)]]/((Data[[#This Row],[Upper Bound]]-Data[[#This Row],[Lower Bound]])/2)</f>
        <v>-4.041172423133732E-2</v>
      </c>
      <c r="X2805" s="30">
        <f>(Data[[#This Row],[Upper Bound]]+Data[[#This Row],[Lower Bound]])/2</f>
        <v>20.480952561687751</v>
      </c>
      <c r="Y2805" s="32">
        <f>LN(Data[[#This Row],[NVActual]]/Data[[#This Row],[MA'[n^2']
30d]])</f>
        <v>-1.1061216283110085</v>
      </c>
      <c r="Z2805" s="32">
        <f>LN(Data[[#This Row],[NVActual]]/Data[[#This Row],[MA'[n*ln(n)']
30d]])</f>
        <v>7.7062974666851094</v>
      </c>
      <c r="AA2805" s="32">
        <f>LN(Data[[#This Row],[NVActual]]/Data[[#This Row],[MA'[n^1.5']]])</f>
        <v>4.5140909018525672</v>
      </c>
      <c r="AB2805" s="32">
        <f>LN(Data[[#This Row],[NVActual]]/Data[[#This Row],[Metcalfe
(n^2)]])</f>
        <v>-1.230209776831124</v>
      </c>
      <c r="AC2805" s="34">
        <f>1+Data[[#This Row],[MA'[NVMetcalfe calc']]]/((Data[[#This Row],[NVM_norm
(scaled)]]-Data[[#This Row],[NV_fund.]])/2)</f>
        <v>-274531978.97102267</v>
      </c>
    </row>
    <row r="2806" spans="1:29" x14ac:dyDescent="0.2">
      <c r="A2806" s="23">
        <v>41370</v>
      </c>
      <c r="B2806" s="24">
        <v>1574027367.53743</v>
      </c>
      <c r="C2806" s="24">
        <f t="shared" si="345"/>
        <v>836912504.82513809</v>
      </c>
      <c r="D2806" s="25">
        <f>LN(Data[[#This Row],[NVActual]])</f>
        <v>21.176903374044233</v>
      </c>
      <c r="E2806" s="26">
        <v>78563</v>
      </c>
      <c r="F2806" s="40">
        <f>Data[[#This Row],[DAA 
(n)]]^2</f>
        <v>6172144969</v>
      </c>
      <c r="G2806" s="41">
        <f t="shared" si="346"/>
        <v>5318580863.1999998</v>
      </c>
      <c r="H2806" s="28">
        <f>LN(Data[[#This Row],[Metcalfe
(n^2)]])</f>
        <v>22.543312259343875</v>
      </c>
      <c r="I2806" s="42">
        <f t="shared" si="347"/>
        <v>22.303264927178802</v>
      </c>
      <c r="J2806" s="40">
        <f>Data[[#This Row],[DAA 
(n)]]*LN(Data[[#This Row],[DAA 
(n)]])</f>
        <v>885535.12051541638</v>
      </c>
      <c r="K2806" s="40">
        <f t="shared" si="348"/>
        <v>797596.82026831969</v>
      </c>
      <c r="L2806" s="29">
        <f>LN(Data[[#This Row],[MA'[n*ln(n)']
30d]])</f>
        <v>13.589358510997345</v>
      </c>
      <c r="M2806" s="43">
        <f t="shared" si="349"/>
        <v>13.393914787662389</v>
      </c>
      <c r="N2806" s="40">
        <f>Data[[#This Row],[DAA 
(n)]]^1.5</f>
        <v>22020495.571161572</v>
      </c>
      <c r="O2806" s="40">
        <f t="shared" si="350"/>
        <v>19346442.053408079</v>
      </c>
      <c r="P2806" s="43">
        <f>LN(Data[[#This Row],[MA'[n^1.5']]])</f>
        <v>16.778019087324431</v>
      </c>
      <c r="Q2806" s="43">
        <f t="shared" si="351"/>
        <v>16.500570847970437</v>
      </c>
      <c r="R2806" s="30">
        <f>$O$1+$O$2*Data[[#This Row],[MA'[ln(n^2)']]]</f>
        <v>22.303264927178802</v>
      </c>
      <c r="S2806" s="30">
        <f>$Q$1+$Q$2*Data[[#This Row],[MA'[ln(n*ln(n))']]]</f>
        <v>18.619959399642941</v>
      </c>
      <c r="T2806" s="31">
        <f>$O$3*Data[[#This Row],[Metcalfe
(n^2)]]</f>
        <v>3209515383.8800001</v>
      </c>
      <c r="U2806" s="31">
        <f t="shared" si="352"/>
        <v>2765662048.8640003</v>
      </c>
      <c r="V2806" s="30">
        <f>LN(Data[[#This Row],[MA'[NVA']
30d]]/Data[[#This Row],[MA'[NVMetcalfe calc']]])</f>
        <v>-1.1953157935396841</v>
      </c>
      <c r="W2806" s="30">
        <f>$Q$3+Data[[#This Row],[NVM
(scaled)]]/((Data[[#This Row],[Upper Bound]]-Data[[#This Row],[Lower Bound]])/2)</f>
        <v>-5.9045149582990453E-2</v>
      </c>
      <c r="X2806" s="30">
        <f>(Data[[#This Row],[Upper Bound]]+Data[[#This Row],[Lower Bound]])/2</f>
        <v>20.461612163410869</v>
      </c>
      <c r="Y2806" s="29">
        <f>LN(Data[[#This Row],[NVActual]]/Data[[#This Row],[MA'[n^2']
30d]])</f>
        <v>-1.2175689756326828</v>
      </c>
      <c r="Z2806" s="29">
        <f>LN(Data[[#This Row],[NVActual]]/Data[[#This Row],[MA'[n*ln(n)']
30d]])</f>
        <v>7.5875448630468885</v>
      </c>
      <c r="AA2806" s="29">
        <f>LN(Data[[#This Row],[NVActual]]/Data[[#This Row],[MA'[n^1.5']]])</f>
        <v>4.3988842867198041</v>
      </c>
      <c r="AB2806" s="29">
        <f>LN(Data[[#This Row],[NVActual]]/Data[[#This Row],[Metcalfe
(n^2)]])</f>
        <v>-1.3664088852996406</v>
      </c>
      <c r="AC2806" s="26">
        <f>1+Data[[#This Row],[MA'[NVMetcalfe calc']]]/((Data[[#This Row],[NVM_norm
(scaled)]]-Data[[#This Row],[NV_fund.]])/2)</f>
        <v>-269549069.1570031</v>
      </c>
    </row>
    <row r="2807" spans="1:29" x14ac:dyDescent="0.2">
      <c r="A2807" s="23">
        <v>41369</v>
      </c>
      <c r="B2807" s="24">
        <v>1568432428.5392301</v>
      </c>
      <c r="C2807" s="24">
        <f t="shared" si="345"/>
        <v>799642294.65083671</v>
      </c>
      <c r="D2807" s="25">
        <f>LN(Data[[#This Row],[NVActual]])</f>
        <v>21.173342504360509</v>
      </c>
      <c r="E2807" s="26">
        <v>99406</v>
      </c>
      <c r="F2807" s="40">
        <f>Data[[#This Row],[DAA 
(n)]]^2</f>
        <v>9881552836</v>
      </c>
      <c r="G2807" s="41">
        <f t="shared" si="346"/>
        <v>5264038957.6000004</v>
      </c>
      <c r="H2807" s="28">
        <f>LN(Data[[#This Row],[Metcalfe
(n^2)]])</f>
        <v>23.013935505991963</v>
      </c>
      <c r="I2807" s="42">
        <f t="shared" si="347"/>
        <v>22.292997407461893</v>
      </c>
      <c r="J2807" s="40">
        <f>Data[[#This Row],[DAA 
(n)]]*LN(Data[[#This Row],[DAA 
(n)]])</f>
        <v>1143861.6364543187</v>
      </c>
      <c r="K2807" s="40">
        <f t="shared" si="348"/>
        <v>793037.72161434137</v>
      </c>
      <c r="L2807" s="29">
        <f>LN(Data[[#This Row],[MA'[n*ln(n)']
30d]])</f>
        <v>13.58362606772568</v>
      </c>
      <c r="M2807" s="43">
        <f t="shared" si="349"/>
        <v>13.384050933755738</v>
      </c>
      <c r="N2807" s="40">
        <f>Data[[#This Row],[DAA 
(n)]]^1.5</f>
        <v>31341436.489341326</v>
      </c>
      <c r="O2807" s="40">
        <f t="shared" si="350"/>
        <v>19195032.231807258</v>
      </c>
      <c r="P2807" s="43">
        <f>LN(Data[[#This Row],[MA'[n^1.5']]])</f>
        <v>16.770162065592871</v>
      </c>
      <c r="Q2807" s="43">
        <f t="shared" si="351"/>
        <v>16.486636551726669</v>
      </c>
      <c r="R2807" s="30">
        <f>$O$1+$O$2*Data[[#This Row],[MA'[ln(n^2)']]]</f>
        <v>22.292997407461893</v>
      </c>
      <c r="S2807" s="30">
        <f>$Q$1+$Q$2*Data[[#This Row],[MA'[ln(n*ln(n))']]]</f>
        <v>18.603684040696965</v>
      </c>
      <c r="T2807" s="31">
        <f>$O$3*Data[[#This Row],[Metcalfe
(n^2)]]</f>
        <v>5138407474.7200003</v>
      </c>
      <c r="U2807" s="31">
        <f t="shared" si="352"/>
        <v>2737300257.9520006</v>
      </c>
      <c r="V2807" s="30">
        <f>LN(Data[[#This Row],[MA'[NVA']
30d]]/Data[[#This Row],[MA'[NVMetcalfe calc']]])</f>
        <v>-1.2305629103426894</v>
      </c>
      <c r="W2807" s="30">
        <f>$Q$3+Data[[#This Row],[NVM
(scaled)]]/((Data[[#This Row],[Upper Bound]]-Data[[#This Row],[Lower Bound]])/2)</f>
        <v>-7.709589997324684E-2</v>
      </c>
      <c r="X2807" s="30">
        <f>(Data[[#This Row],[Upper Bound]]+Data[[#This Row],[Lower Bound]])/2</f>
        <v>20.448340724079429</v>
      </c>
      <c r="Y2807" s="32">
        <f>LN(Data[[#This Row],[NVActual]]/Data[[#This Row],[MA'[n^2']
30d]])</f>
        <v>-1.210821927341412</v>
      </c>
      <c r="Z2807" s="32">
        <f>LN(Data[[#This Row],[NVActual]]/Data[[#This Row],[MA'[n*ln(n)']
30d]])</f>
        <v>7.5897164366348289</v>
      </c>
      <c r="AA2807" s="32">
        <f>LN(Data[[#This Row],[NVActual]]/Data[[#This Row],[MA'[n^1.5']]])</f>
        <v>4.4031804387676354</v>
      </c>
      <c r="AB2807" s="32">
        <f>LN(Data[[#This Row],[NVActual]]/Data[[#This Row],[Metcalfe
(n^2)]])</f>
        <v>-1.8405930016314538</v>
      </c>
      <c r="AC2807" s="34">
        <f>1+Data[[#This Row],[MA'[NVMetcalfe calc']]]/((Data[[#This Row],[NVM_norm
(scaled)]]-Data[[#This Row],[NV_fund.]])/2)</f>
        <v>-266722730.22261408</v>
      </c>
    </row>
    <row r="2808" spans="1:29" x14ac:dyDescent="0.2">
      <c r="A2808" s="23">
        <v>41368</v>
      </c>
      <c r="B2808" s="24">
        <v>1462129293.4937799</v>
      </c>
      <c r="C2808" s="24">
        <f t="shared" si="345"/>
        <v>763037401.43088853</v>
      </c>
      <c r="D2808" s="25">
        <f>LN(Data[[#This Row],[NVActual]])</f>
        <v>21.103159630406019</v>
      </c>
      <c r="E2808" s="26">
        <v>107866</v>
      </c>
      <c r="F2808" s="40">
        <f>Data[[#This Row],[DAA 
(n)]]^2</f>
        <v>11635073956</v>
      </c>
      <c r="G2808" s="41">
        <f t="shared" si="346"/>
        <v>5100441682.2666664</v>
      </c>
      <c r="H2808" s="28">
        <f>LN(Data[[#This Row],[Metcalfe
(n^2)]])</f>
        <v>23.177289990019098</v>
      </c>
      <c r="I2808" s="42">
        <f t="shared" si="347"/>
        <v>22.270113447688868</v>
      </c>
      <c r="J2808" s="40">
        <f>Data[[#This Row],[DAA 
(n)]]*LN(Data[[#This Row],[DAA 
(n)]])</f>
        <v>1250020.7810317001</v>
      </c>
      <c r="K2808" s="40">
        <f t="shared" si="348"/>
        <v>781152.64600342384</v>
      </c>
      <c r="L2808" s="29">
        <f>LN(Data[[#This Row],[MA'[n*ln(n)']
30d]])</f>
        <v>13.568525859152272</v>
      </c>
      <c r="M2808" s="43">
        <f t="shared" si="349"/>
        <v>13.374216064802168</v>
      </c>
      <c r="N2808" s="40">
        <f>Data[[#This Row],[DAA 
(n)]]^1.5</f>
        <v>35426386.879526675</v>
      </c>
      <c r="O2808" s="40">
        <f t="shared" si="350"/>
        <v>18774604.479536451</v>
      </c>
      <c r="P2808" s="43">
        <f>LN(Data[[#This Row],[MA'[n^1.5']]])</f>
        <v>16.748015689056299</v>
      </c>
      <c r="Q2808" s="43">
        <f t="shared" si="351"/>
        <v>16.47272680939292</v>
      </c>
      <c r="R2808" s="30">
        <f>$O$1+$O$2*Data[[#This Row],[MA'[ln(n^2)']]]</f>
        <v>22.270113447688868</v>
      </c>
      <c r="S2808" s="30">
        <f>$Q$1+$Q$2*Data[[#This Row],[MA'[ln(n*ln(n))']]]</f>
        <v>18.587456506923576</v>
      </c>
      <c r="T2808" s="31">
        <f>$O$3*Data[[#This Row],[Metcalfe
(n^2)]]</f>
        <v>6050238457.1199999</v>
      </c>
      <c r="U2808" s="31">
        <f t="shared" si="352"/>
        <v>2652229674.7786679</v>
      </c>
      <c r="V2808" s="30">
        <f>LN(Data[[#This Row],[MA'[NVA']
30d]]/Data[[#This Row],[MA'[NVMetcalfe calc']]])</f>
        <v>-1.2458489029254025</v>
      </c>
      <c r="W2808" s="30">
        <f>$Q$3+Data[[#This Row],[NVM
(scaled)]]/((Data[[#This Row],[Upper Bound]]-Data[[#This Row],[Lower Bound]])/2)</f>
        <v>-8.6603291028516716E-2</v>
      </c>
      <c r="X2808" s="30">
        <f>(Data[[#This Row],[Upper Bound]]+Data[[#This Row],[Lower Bound]])/2</f>
        <v>20.428784977306222</v>
      </c>
      <c r="Y2808" s="29">
        <f>LN(Data[[#This Row],[NVActual]]/Data[[#This Row],[MA'[n^2']
30d]])</f>
        <v>-1.2494333468867438</v>
      </c>
      <c r="Z2808" s="29">
        <f>LN(Data[[#This Row],[NVActual]]/Data[[#This Row],[MA'[n*ln(n)']
30d]])</f>
        <v>7.5346337712537474</v>
      </c>
      <c r="AA2808" s="29">
        <f>LN(Data[[#This Row],[NVActual]]/Data[[#This Row],[MA'[n^1.5']]])</f>
        <v>4.3551439413497191</v>
      </c>
      <c r="AB2808" s="29">
        <f>LN(Data[[#This Row],[NVActual]]/Data[[#This Row],[Metcalfe
(n^2)]])</f>
        <v>-2.0741303596130796</v>
      </c>
      <c r="AC2808" s="26">
        <f>1+Data[[#This Row],[MA'[NVMetcalfe calc']]]/((Data[[#This Row],[NVM_norm
(scaled)]]-Data[[#This Row],[NV_fund.]])/2)</f>
        <v>-258560026.2428042</v>
      </c>
    </row>
    <row r="2809" spans="1:29" x14ac:dyDescent="0.2">
      <c r="A2809" s="23">
        <v>41367</v>
      </c>
      <c r="B2809" s="24">
        <v>1443789615.4101901</v>
      </c>
      <c r="C2809" s="24">
        <f t="shared" si="345"/>
        <v>729024709.61152256</v>
      </c>
      <c r="D2809" s="25">
        <f>LN(Data[[#This Row],[NVActual]])</f>
        <v>21.090537171103083</v>
      </c>
      <c r="E2809" s="26">
        <v>109240</v>
      </c>
      <c r="F2809" s="40">
        <f>Data[[#This Row],[DAA 
(n)]]^2</f>
        <v>11933377600</v>
      </c>
      <c r="G2809" s="41">
        <f t="shared" si="346"/>
        <v>4818803388.2666664</v>
      </c>
      <c r="H2809" s="28">
        <f>LN(Data[[#This Row],[Metcalfe
(n^2)]])</f>
        <v>23.202605151175284</v>
      </c>
      <c r="I2809" s="42">
        <f t="shared" si="347"/>
        <v>22.226937399700077</v>
      </c>
      <c r="J2809" s="40">
        <f>Data[[#This Row],[DAA 
(n)]]*LN(Data[[#This Row],[DAA 
(n)]])</f>
        <v>1267326.2933571939</v>
      </c>
      <c r="K2809" s="40">
        <f t="shared" si="348"/>
        <v>760070.42147930479</v>
      </c>
      <c r="L2809" s="29">
        <f>LN(Data[[#This Row],[MA'[n*ln(n)']
30d]])</f>
        <v>13.541166367811046</v>
      </c>
      <c r="M2809" s="43">
        <f t="shared" si="349"/>
        <v>13.36462981268161</v>
      </c>
      <c r="N2809" s="40">
        <f>Data[[#This Row],[DAA 
(n)]]^1.5</f>
        <v>36105431.29536064</v>
      </c>
      <c r="O2809" s="40">
        <f t="shared" si="350"/>
        <v>18040722.752297152</v>
      </c>
      <c r="P2809" s="43">
        <f>LN(Data[[#This Row],[MA'[n^1.5']]])</f>
        <v>16.70814213567078</v>
      </c>
      <c r="Q2809" s="43">
        <f t="shared" si="351"/>
        <v>16.459178389373392</v>
      </c>
      <c r="R2809" s="30">
        <f>$O$1+$O$2*Data[[#This Row],[MA'[ln(n^2)']]]</f>
        <v>22.226937399700077</v>
      </c>
      <c r="S2809" s="30">
        <f>$Q$1+$Q$2*Data[[#This Row],[MA'[ln(n*ln(n))']]]</f>
        <v>18.571639190924653</v>
      </c>
      <c r="T2809" s="31">
        <f>$O$3*Data[[#This Row],[Metcalfe
(n^2)]]</f>
        <v>6205356352</v>
      </c>
      <c r="U2809" s="31">
        <f t="shared" si="352"/>
        <v>2505777761.8986673</v>
      </c>
      <c r="V2809" s="30">
        <f>LN(Data[[#This Row],[MA'[NVA']
30d]]/Data[[#This Row],[MA'[NVMetcalfe calc']]])</f>
        <v>-1.2346468224717935</v>
      </c>
      <c r="W2809" s="30">
        <f>$Q$3+Data[[#This Row],[NVM
(scaled)]]/((Data[[#This Row],[Upper Bound]]-Data[[#This Row],[Lower Bound]])/2)</f>
        <v>-8.5538219840847196E-2</v>
      </c>
      <c r="X2809" s="30">
        <f>(Data[[#This Row],[Upper Bound]]+Data[[#This Row],[Lower Bound]])/2</f>
        <v>20.399288295312367</v>
      </c>
      <c r="Y2809" s="32">
        <f>LN(Data[[#This Row],[NVActual]]/Data[[#This Row],[MA'[n^2']
30d]])</f>
        <v>-1.2052543033885863</v>
      </c>
      <c r="Z2809" s="32">
        <f>LN(Data[[#This Row],[NVActual]]/Data[[#This Row],[MA'[n*ln(n)']
30d]])</f>
        <v>7.5493708032920352</v>
      </c>
      <c r="AA2809" s="32">
        <f>LN(Data[[#This Row],[NVActual]]/Data[[#This Row],[MA'[n^1.5']]])</f>
        <v>4.3823950354323005</v>
      </c>
      <c r="AB2809" s="32">
        <f>LN(Data[[#This Row],[NVActual]]/Data[[#This Row],[Metcalfe
(n^2)]])</f>
        <v>-2.1120679800722009</v>
      </c>
      <c r="AC2809" s="34">
        <f>1+Data[[#This Row],[MA'[NVMetcalfe calc']]]/((Data[[#This Row],[NVM_norm
(scaled)]]-Data[[#This Row],[NV_fund.]])/2)</f>
        <v>-244647202.63094819</v>
      </c>
    </row>
    <row r="2810" spans="1:29" x14ac:dyDescent="0.2">
      <c r="A2810" s="23">
        <v>41366</v>
      </c>
      <c r="B2810" s="24">
        <v>1281687160.01648</v>
      </c>
      <c r="C2810" s="24">
        <f t="shared" si="345"/>
        <v>694063583.72336519</v>
      </c>
      <c r="D2810" s="25">
        <f>LN(Data[[#This Row],[NVActual]])</f>
        <v>20.971443140717813</v>
      </c>
      <c r="E2810" s="26">
        <v>90297</v>
      </c>
      <c r="F2810" s="40">
        <f>Data[[#This Row],[DAA 
(n)]]^2</f>
        <v>8153548209</v>
      </c>
      <c r="G2810" s="41">
        <f t="shared" si="346"/>
        <v>4518974377.0666666</v>
      </c>
      <c r="H2810" s="28">
        <f>LN(Data[[#This Row],[Metcalfe
(n^2)]])</f>
        <v>22.821719032523664</v>
      </c>
      <c r="I2810" s="42">
        <f t="shared" si="347"/>
        <v>22.180222813195016</v>
      </c>
      <c r="J2810" s="40">
        <f>Data[[#This Row],[DAA 
(n)]]*LN(Data[[#This Row],[DAA 
(n)]])</f>
        <v>1030366.3817398946</v>
      </c>
      <c r="K2810" s="40">
        <f t="shared" si="348"/>
        <v>737522.83988201374</v>
      </c>
      <c r="L2810" s="29">
        <f>LN(Data[[#This Row],[MA'[n*ln(n)']
30d]])</f>
        <v>13.511052336048117</v>
      </c>
      <c r="M2810" s="43">
        <f t="shared" si="349"/>
        <v>13.355946283591656</v>
      </c>
      <c r="N2810" s="40">
        <f>Data[[#This Row],[DAA 
(n)]]^1.5</f>
        <v>27133760.200681247</v>
      </c>
      <c r="O2810" s="40">
        <f t="shared" si="350"/>
        <v>17257909.644524351</v>
      </c>
      <c r="P2810" s="43">
        <f>LN(Data[[#This Row],[MA'[n^1.5']]])</f>
        <v>16.663781126466187</v>
      </c>
      <c r="Q2810" s="43">
        <f t="shared" si="351"/>
        <v>16.44694615697896</v>
      </c>
      <c r="R2810" s="30">
        <f>$O$1+$O$2*Data[[#This Row],[MA'[ln(n^2)']]]</f>
        <v>22.180222813195016</v>
      </c>
      <c r="S2810" s="30">
        <f>$Q$1+$Q$2*Data[[#This Row],[MA'[ln(n*ln(n))']]]</f>
        <v>18.557311367926232</v>
      </c>
      <c r="T2810" s="31">
        <f>$O$3*Data[[#This Row],[Metcalfe
(n^2)]]</f>
        <v>4239845068.6800003</v>
      </c>
      <c r="U2810" s="31">
        <f t="shared" si="352"/>
        <v>2349866676.0746665</v>
      </c>
      <c r="V2810" s="30">
        <f>LN(Data[[#This Row],[MA'[NVA']
30d]]/Data[[#This Row],[MA'[NVMetcalfe calc']]])</f>
        <v>-1.2195502964355909</v>
      </c>
      <c r="W2810" s="30">
        <f>$Q$3+Data[[#This Row],[NVM
(scaled)]]/((Data[[#This Row],[Upper Bound]]-Data[[#This Row],[Lower Bound]])/2)</f>
        <v>-8.3243227089207839E-2</v>
      </c>
      <c r="X2810" s="30">
        <f>(Data[[#This Row],[Upper Bound]]+Data[[#This Row],[Lower Bound]])/2</f>
        <v>20.368767090560624</v>
      </c>
      <c r="Y2810" s="29">
        <f>LN(Data[[#This Row],[NVActual]]/Data[[#This Row],[MA'[n^2']
30d]])</f>
        <v>-1.2601077565966701</v>
      </c>
      <c r="Z2810" s="29">
        <f>LN(Data[[#This Row],[NVActual]]/Data[[#This Row],[MA'[n*ln(n)']
30d]])</f>
        <v>7.4603908046696974</v>
      </c>
      <c r="AA2810" s="29">
        <f>LN(Data[[#This Row],[NVActual]]/Data[[#This Row],[MA'[n^1.5']]])</f>
        <v>4.3076620142516271</v>
      </c>
      <c r="AB2810" s="29">
        <f>LN(Data[[#This Row],[NVActual]]/Data[[#This Row],[Metcalfe
(n^2)]])</f>
        <v>-1.8502758918058506</v>
      </c>
      <c r="AC2810" s="26">
        <f>1+Data[[#This Row],[MA'[NVMetcalfe calc']]]/((Data[[#This Row],[NVM_norm
(scaled)]]-Data[[#This Row],[NV_fund.]])/2)</f>
        <v>-229793221.2385748</v>
      </c>
    </row>
    <row r="2811" spans="1:29" x14ac:dyDescent="0.2">
      <c r="A2811" s="23">
        <v>41365</v>
      </c>
      <c r="B2811" s="24">
        <v>1137324100.7828901</v>
      </c>
      <c r="C2811" s="24">
        <f t="shared" si="345"/>
        <v>663804215.42807066</v>
      </c>
      <c r="D2811" s="25">
        <f>LN(Data[[#This Row],[NVActual]])</f>
        <v>20.851944060157514</v>
      </c>
      <c r="E2811" s="26">
        <v>76869</v>
      </c>
      <c r="F2811" s="40">
        <f>Data[[#This Row],[DAA 
(n)]]^2</f>
        <v>5908843161</v>
      </c>
      <c r="G2811" s="41">
        <f t="shared" si="346"/>
        <v>4313634590.3999996</v>
      </c>
      <c r="H2811" s="28">
        <f>LN(Data[[#This Row],[Metcalfe
(n^2)]])</f>
        <v>22.499715906564735</v>
      </c>
      <c r="I2811" s="42">
        <f t="shared" si="347"/>
        <v>22.133268338430732</v>
      </c>
      <c r="J2811" s="40">
        <f>Data[[#This Row],[DAA 
(n)]]*LN(Data[[#This Row],[DAA 
(n)]])</f>
        <v>864765.33101086225</v>
      </c>
      <c r="K2811" s="40">
        <f t="shared" si="348"/>
        <v>719111.12710070168</v>
      </c>
      <c r="L2811" s="29">
        <f>LN(Data[[#This Row],[MA'[n*ln(n)']
30d]])</f>
        <v>13.485771182619461</v>
      </c>
      <c r="M2811" s="43">
        <f t="shared" si="349"/>
        <v>13.348351091559087</v>
      </c>
      <c r="N2811" s="40">
        <f>Data[[#This Row],[DAA 
(n)]]^1.5</f>
        <v>21312129.526232488</v>
      </c>
      <c r="O2811" s="40">
        <f t="shared" si="350"/>
        <v>16667912.244579809</v>
      </c>
      <c r="P2811" s="43">
        <f>LN(Data[[#This Row],[MA'[n^1.5']]])</f>
        <v>16.628996006606602</v>
      </c>
      <c r="Q2811" s="43">
        <f t="shared" si="351"/>
        <v>16.436310474534309</v>
      </c>
      <c r="R2811" s="30">
        <f>$O$1+$O$2*Data[[#This Row],[MA'[ln(n^2)']]]</f>
        <v>22.133268338430732</v>
      </c>
      <c r="S2811" s="30">
        <f>$Q$1+$Q$2*Data[[#This Row],[MA'[ln(n*ln(n))']]]</f>
        <v>18.544779301072492</v>
      </c>
      <c r="T2811" s="31">
        <f>$O$3*Data[[#This Row],[Metcalfe
(n^2)]]</f>
        <v>3072598443.7200003</v>
      </c>
      <c r="U2811" s="31">
        <f t="shared" si="352"/>
        <v>2243089987.0080004</v>
      </c>
      <c r="V2811" s="30">
        <f>LN(Data[[#This Row],[MA'[NVA']
30d]]/Data[[#This Row],[MA'[NVMetcalfe calc']]])</f>
        <v>-1.2176224030412848</v>
      </c>
      <c r="W2811" s="30">
        <f>$Q$3+Data[[#This Row],[NVM
(scaled)]]/((Data[[#This Row],[Upper Bound]]-Data[[#This Row],[Lower Bound]])/2)</f>
        <v>-8.8626792705862267E-2</v>
      </c>
      <c r="X2811" s="30">
        <f>(Data[[#This Row],[Upper Bound]]+Data[[#This Row],[Lower Bound]])/2</f>
        <v>20.33902381975161</v>
      </c>
      <c r="Y2811" s="32">
        <f>LN(Data[[#This Row],[NVActual]]/Data[[#This Row],[MA'[n^2']
30d]])</f>
        <v>-1.3331026179694558</v>
      </c>
      <c r="Z2811" s="32">
        <f>LN(Data[[#This Row],[NVActual]]/Data[[#This Row],[MA'[n*ln(n)']
30d]])</f>
        <v>7.3661728775380535</v>
      </c>
      <c r="AA2811" s="32">
        <f>LN(Data[[#This Row],[NVActual]]/Data[[#This Row],[MA'[n^1.5']]])</f>
        <v>4.2229480535509119</v>
      </c>
      <c r="AB2811" s="32">
        <f>LN(Data[[#This Row],[NVActual]]/Data[[#This Row],[Metcalfe
(n^2)]])</f>
        <v>-1.6477718464072193</v>
      </c>
      <c r="AC2811" s="34">
        <f>1+Data[[#This Row],[MA'[NVMetcalfe calc']]]/((Data[[#This Row],[NVM_norm
(scaled)]]-Data[[#This Row],[NV_fund.]])/2)</f>
        <v>-219613113.55367151</v>
      </c>
    </row>
    <row r="2812" spans="1:29" x14ac:dyDescent="0.2">
      <c r="A2812" s="23">
        <v>41364</v>
      </c>
      <c r="B2812" s="24">
        <v>1030559616.89995</v>
      </c>
      <c r="C2812" s="24">
        <f t="shared" si="345"/>
        <v>638240862.40461516</v>
      </c>
      <c r="D2812" s="25">
        <f>LN(Data[[#This Row],[NVActual]])</f>
        <v>20.7533678090231</v>
      </c>
      <c r="E2812" s="26">
        <v>63898</v>
      </c>
      <c r="F2812" s="40">
        <f>Data[[#This Row],[DAA 
(n)]]^2</f>
        <v>4082954404</v>
      </c>
      <c r="G2812" s="41">
        <f t="shared" si="346"/>
        <v>4199610290.4000001</v>
      </c>
      <c r="H2812" s="28">
        <f>LN(Data[[#This Row],[Metcalfe
(n^2)]])</f>
        <v>22.130086681942533</v>
      </c>
      <c r="I2812" s="42">
        <f t="shared" si="347"/>
        <v>22.104437504725805</v>
      </c>
      <c r="J2812" s="40">
        <f>Data[[#This Row],[DAA 
(n)]]*LN(Data[[#This Row],[DAA 
(n)]])</f>
        <v>707034.13940138195</v>
      </c>
      <c r="K2812" s="40">
        <f t="shared" si="348"/>
        <v>708271.69947791123</v>
      </c>
      <c r="L2812" s="29">
        <f>LN(Data[[#This Row],[MA'[n*ln(n)']
30d]])</f>
        <v>13.470583055384965</v>
      </c>
      <c r="M2812" s="43">
        <f t="shared" si="349"/>
        <v>13.341983349777374</v>
      </c>
      <c r="N2812" s="40">
        <f>Data[[#This Row],[DAA 
(n)]]^1.5</f>
        <v>16152170.767633438</v>
      </c>
      <c r="O2812" s="40">
        <f t="shared" si="350"/>
        <v>16328856.254780333</v>
      </c>
      <c r="P2812" s="43">
        <f>LN(Data[[#This Row],[MA'[n^1.5']]])</f>
        <v>16.608444422982458</v>
      </c>
      <c r="Q2812" s="43">
        <f t="shared" si="351"/>
        <v>16.427357546378605</v>
      </c>
      <c r="R2812" s="30">
        <f>$O$1+$O$2*Data[[#This Row],[MA'[ln(n^2)']]]</f>
        <v>22.104437504725805</v>
      </c>
      <c r="S2812" s="30">
        <f>$Q$1+$Q$2*Data[[#This Row],[MA'[ln(n*ln(n))']]]</f>
        <v>18.534272527132664</v>
      </c>
      <c r="T2812" s="31">
        <f>$O$3*Data[[#This Row],[Metcalfe
(n^2)]]</f>
        <v>2123136290.0800002</v>
      </c>
      <c r="U2812" s="31">
        <f t="shared" si="352"/>
        <v>2183797351.0080004</v>
      </c>
      <c r="V2812" s="30">
        <f>LN(Data[[#This Row],[MA'[NVA']
30d]]/Data[[#This Row],[MA'[NVMetcalfe calc']]])</f>
        <v>-1.2301048051804648</v>
      </c>
      <c r="W2812" s="30">
        <f>$Q$3+Data[[#This Row],[NVM
(scaled)]]/((Data[[#This Row],[Upper Bound]]-Data[[#This Row],[Lower Bound]])/2)</f>
        <v>-9.9102499688824564E-2</v>
      </c>
      <c r="X2812" s="30">
        <f>(Data[[#This Row],[Upper Bound]]+Data[[#This Row],[Lower Bound]])/2</f>
        <v>20.319355015929233</v>
      </c>
      <c r="Y2812" s="29">
        <f>LN(Data[[#This Row],[NVActual]]/Data[[#This Row],[MA'[n^2']
30d]])</f>
        <v>-1.4048897609075606</v>
      </c>
      <c r="Z2812" s="29">
        <f>LN(Data[[#This Row],[NVActual]]/Data[[#This Row],[MA'[n*ln(n)']
30d]])</f>
        <v>7.2827847536381354</v>
      </c>
      <c r="AA2812" s="29">
        <f>LN(Data[[#This Row],[NVActual]]/Data[[#This Row],[MA'[n^1.5']]])</f>
        <v>4.1449233860406425</v>
      </c>
      <c r="AB2812" s="29">
        <f>LN(Data[[#This Row],[NVActual]]/Data[[#This Row],[Metcalfe
(n^2)]])</f>
        <v>-1.3767188729194335</v>
      </c>
      <c r="AC2812" s="26">
        <f>1+Data[[#This Row],[MA'[NVMetcalfe calc']]]/((Data[[#This Row],[NVM_norm
(scaled)]]-Data[[#This Row],[NV_fund.]])/2)</f>
        <v>-213904242.19149631</v>
      </c>
    </row>
    <row r="2813" spans="1:29" x14ac:dyDescent="0.2">
      <c r="A2813" s="23">
        <v>41363</v>
      </c>
      <c r="B2813" s="24">
        <v>1011410501.79649</v>
      </c>
      <c r="C2813" s="24">
        <f t="shared" si="345"/>
        <v>616399486.76040113</v>
      </c>
      <c r="D2813" s="25">
        <f>LN(Data[[#This Row],[NVActual]])</f>
        <v>20.73461172998169</v>
      </c>
      <c r="E2813" s="26">
        <v>79925</v>
      </c>
      <c r="F2813" s="40">
        <f>Data[[#This Row],[DAA 
(n)]]^2</f>
        <v>6388005625</v>
      </c>
      <c r="G2813" s="41">
        <f t="shared" si="346"/>
        <v>4194747160.8000002</v>
      </c>
      <c r="H2813" s="28">
        <f>LN(Data[[#This Row],[Metcalfe
(n^2)]])</f>
        <v>22.577687947856084</v>
      </c>
      <c r="I2813" s="42">
        <f t="shared" si="347"/>
        <v>22.103224622657205</v>
      </c>
      <c r="J2813" s="40">
        <f>Data[[#This Row],[DAA 
(n)]]*LN(Data[[#This Row],[DAA 
(n)]])</f>
        <v>902260.85461619881</v>
      </c>
      <c r="K2813" s="40">
        <f t="shared" si="348"/>
        <v>707808.75006447965</v>
      </c>
      <c r="L2813" s="29">
        <f>LN(Data[[#This Row],[MA'[n*ln(n)']
30d]])</f>
        <v>13.469929209157408</v>
      </c>
      <c r="M2813" s="43">
        <f t="shared" si="349"/>
        <v>13.336084006862793</v>
      </c>
      <c r="N2813" s="40">
        <f>Data[[#This Row],[DAA 
(n)]]^1.5</f>
        <v>22595604.651748683</v>
      </c>
      <c r="O2813" s="40">
        <f t="shared" si="350"/>
        <v>16314361.919677218</v>
      </c>
      <c r="P2813" s="43">
        <f>LN(Data[[#This Row],[MA'[n^1.5']]])</f>
        <v>16.607556377203505</v>
      </c>
      <c r="Q2813" s="43">
        <f t="shared" si="351"/>
        <v>16.419039966217838</v>
      </c>
      <c r="R2813" s="30">
        <f>$O$1+$O$2*Data[[#This Row],[MA'[ln(n^2)']]]</f>
        <v>22.103224622657205</v>
      </c>
      <c r="S2813" s="30">
        <f>$Q$1+$Q$2*Data[[#This Row],[MA'[ln(n*ln(n))']]]</f>
        <v>18.524538611323607</v>
      </c>
      <c r="T2813" s="31">
        <f>$O$3*Data[[#This Row],[Metcalfe
(n^2)]]</f>
        <v>3321762925</v>
      </c>
      <c r="U2813" s="31">
        <f t="shared" si="352"/>
        <v>2181268523.6160002</v>
      </c>
      <c r="V2813" s="30">
        <f>LN(Data[[#This Row],[MA'[NVA']
30d]]/Data[[#This Row],[MA'[NVMetcalfe calc']]])</f>
        <v>-1.263766607311734</v>
      </c>
      <c r="W2813" s="30">
        <f>$Q$3+Data[[#This Row],[NVM
(scaled)]]/((Data[[#This Row],[Upper Bound]]-Data[[#This Row],[Lower Bound]])/2)</f>
        <v>-0.11627409239560027</v>
      </c>
      <c r="X2813" s="30">
        <f>(Data[[#This Row],[Upper Bound]]+Data[[#This Row],[Lower Bound]])/2</f>
        <v>20.313881616990408</v>
      </c>
      <c r="Y2813" s="32">
        <f>LN(Data[[#This Row],[NVActual]]/Data[[#This Row],[MA'[n^2']
30d]])</f>
        <v>-1.4224871735061053</v>
      </c>
      <c r="Z2813" s="32">
        <f>LN(Data[[#This Row],[NVActual]]/Data[[#This Row],[MA'[n*ln(n)']
30d]])</f>
        <v>7.2646825208242811</v>
      </c>
      <c r="AA2813" s="32">
        <f>LN(Data[[#This Row],[NVActual]]/Data[[#This Row],[MA'[n^1.5']]])</f>
        <v>4.1270553527781857</v>
      </c>
      <c r="AB2813" s="32">
        <f>LN(Data[[#This Row],[NVActual]]/Data[[#This Row],[Metcalfe
(n^2)]])</f>
        <v>-1.8430762178743951</v>
      </c>
      <c r="AC2813" s="34">
        <f>1+Data[[#This Row],[MA'[NVMetcalfe calc']]]/((Data[[#This Row],[NVM_norm
(scaled)]]-Data[[#This Row],[NV_fund.]])/2)</f>
        <v>-213534203.50083828</v>
      </c>
    </row>
    <row r="2814" spans="1:29" x14ac:dyDescent="0.2">
      <c r="A2814" s="23">
        <v>41362</v>
      </c>
      <c r="B2814" s="24">
        <v>990238153.54674399</v>
      </c>
      <c r="C2814" s="24">
        <f t="shared" si="345"/>
        <v>594747178.26438653</v>
      </c>
      <c r="D2814" s="25">
        <f>LN(Data[[#This Row],[NVActual]])</f>
        <v>20.713456031301323</v>
      </c>
      <c r="E2814" s="26">
        <v>81683</v>
      </c>
      <c r="F2814" s="40">
        <f>Data[[#This Row],[DAA 
(n)]]^2</f>
        <v>6672112489</v>
      </c>
      <c r="G2814" s="41">
        <f t="shared" si="346"/>
        <v>4099687145.1666665</v>
      </c>
      <c r="H2814" s="28">
        <f>LN(Data[[#This Row],[Metcalfe
(n^2)]])</f>
        <v>22.62120236172284</v>
      </c>
      <c r="I2814" s="42">
        <f t="shared" si="347"/>
        <v>22.083512357704318</v>
      </c>
      <c r="J2814" s="40">
        <f>Data[[#This Row],[DAA 
(n)]]*LN(Data[[#This Row],[DAA 
(n)]])</f>
        <v>923883.83625630336</v>
      </c>
      <c r="K2814" s="40">
        <f t="shared" si="348"/>
        <v>699524.02999521582</v>
      </c>
      <c r="L2814" s="29">
        <f>LN(Data[[#This Row],[MA'[n*ln(n)']
30d]])</f>
        <v>13.458155425600143</v>
      </c>
      <c r="M2814" s="43">
        <f t="shared" si="349"/>
        <v>13.329822355559806</v>
      </c>
      <c r="N2814" s="40">
        <f>Data[[#This Row],[DAA 
(n)]]^1.5</f>
        <v>23345195.746426873</v>
      </c>
      <c r="O2814" s="40">
        <f t="shared" si="350"/>
        <v>16044547.482359398</v>
      </c>
      <c r="P2814" s="43">
        <f>LN(Data[[#This Row],[MA'[n^1.5']]])</f>
        <v>16.590879629096868</v>
      </c>
      <c r="Q2814" s="43">
        <f t="shared" si="351"/>
        <v>16.410225654058973</v>
      </c>
      <c r="R2814" s="30">
        <f>$O$1+$O$2*Data[[#This Row],[MA'[ln(n^2)']]]</f>
        <v>22.083512357704318</v>
      </c>
      <c r="S2814" s="30">
        <f>$Q$1+$Q$2*Data[[#This Row],[MA'[ln(n*ln(n))']]]</f>
        <v>18.514206886673676</v>
      </c>
      <c r="T2814" s="31">
        <f>$O$3*Data[[#This Row],[Metcalfe
(n^2)]]</f>
        <v>3469498494.2800002</v>
      </c>
      <c r="U2814" s="31">
        <f t="shared" si="352"/>
        <v>2131837315.4866667</v>
      </c>
      <c r="V2814" s="30">
        <f>LN(Data[[#This Row],[MA'[NVA']
30d]]/Data[[#This Row],[MA'[NVMetcalfe calc']]])</f>
        <v>-1.2766030715518009</v>
      </c>
      <c r="W2814" s="30">
        <f>$Q$3+Data[[#This Row],[NVM
(scaled)]]/((Data[[#This Row],[Upper Bound]]-Data[[#This Row],[Lower Bound]])/2)</f>
        <v>-0.12532295675616689</v>
      </c>
      <c r="X2814" s="30">
        <f>(Data[[#This Row],[Upper Bound]]+Data[[#This Row],[Lower Bound]])/2</f>
        <v>20.298859622188999</v>
      </c>
      <c r="Y2814" s="29">
        <f>LN(Data[[#This Row],[NVActual]]/Data[[#This Row],[MA'[n^2']
30d]])</f>
        <v>-1.4207204703869825</v>
      </c>
      <c r="Z2814" s="29">
        <f>LN(Data[[#This Row],[NVActual]]/Data[[#This Row],[MA'[n*ln(n)']
30d]])</f>
        <v>7.2553006057011817</v>
      </c>
      <c r="AA2814" s="29">
        <f>LN(Data[[#This Row],[NVActual]]/Data[[#This Row],[MA'[n^1.5']]])</f>
        <v>4.1225764022044551</v>
      </c>
      <c r="AB2814" s="29">
        <f>LN(Data[[#This Row],[NVActual]]/Data[[#This Row],[Metcalfe
(n^2)]])</f>
        <v>-1.9077463304215163</v>
      </c>
      <c r="AC2814" s="26">
        <f>1+Data[[#This Row],[MA'[NVMetcalfe calc']]]/((Data[[#This Row],[NVM_norm
(scaled)]]-Data[[#This Row],[NV_fund.]])/2)</f>
        <v>-208756193.50095692</v>
      </c>
    </row>
    <row r="2815" spans="1:29" x14ac:dyDescent="0.2">
      <c r="A2815" s="23">
        <v>41361</v>
      </c>
      <c r="B2815" s="24">
        <v>961096549.47379601</v>
      </c>
      <c r="C2815" s="24">
        <f t="shared" si="345"/>
        <v>573024669.39244413</v>
      </c>
      <c r="D2815" s="25">
        <f>LN(Data[[#This Row],[NVActual]])</f>
        <v>20.68358542960269</v>
      </c>
      <c r="E2815" s="26">
        <v>94934</v>
      </c>
      <c r="F2815" s="40">
        <f>Data[[#This Row],[DAA 
(n)]]^2</f>
        <v>9012464356</v>
      </c>
      <c r="G2815" s="41">
        <f t="shared" si="346"/>
        <v>3979999099.5666666</v>
      </c>
      <c r="H2815" s="28">
        <f>LN(Data[[#This Row],[Metcalfe
(n^2)]])</f>
        <v>22.921874384598201</v>
      </c>
      <c r="I2815" s="42">
        <f t="shared" si="347"/>
        <v>22.057761377533161</v>
      </c>
      <c r="J2815" s="40">
        <f>Data[[#This Row],[DAA 
(n)]]*LN(Data[[#This Row],[DAA 
(n)]])</f>
        <v>1088032.6114137229</v>
      </c>
      <c r="K2815" s="40">
        <f t="shared" si="348"/>
        <v>688941.93019489187</v>
      </c>
      <c r="L2815" s="29">
        <f>LN(Data[[#This Row],[MA'[n*ln(n)']
30d]])</f>
        <v>13.442912265159302</v>
      </c>
      <c r="M2815" s="43">
        <f t="shared" si="349"/>
        <v>13.32383965856212</v>
      </c>
      <c r="N2815" s="40">
        <f>Data[[#This Row],[DAA 
(n)]]^1.5</f>
        <v>29250457.965175606</v>
      </c>
      <c r="O2815" s="40">
        <f t="shared" si="350"/>
        <v>15702334.971248129</v>
      </c>
      <c r="P2815" s="43">
        <f>LN(Data[[#This Row],[MA'[n^1.5']]])</f>
        <v>16.569319983543497</v>
      </c>
      <c r="Q2815" s="43">
        <f t="shared" si="351"/>
        <v>16.401807862618401</v>
      </c>
      <c r="R2815" s="30">
        <f>$O$1+$O$2*Data[[#This Row],[MA'[ln(n^2)']]]</f>
        <v>22.057761377533161</v>
      </c>
      <c r="S2815" s="30">
        <f>$Q$1+$Q$2*Data[[#This Row],[MA'[ln(n*ln(n))']]]</f>
        <v>18.504335436627496</v>
      </c>
      <c r="T2815" s="31">
        <f>$O$3*Data[[#This Row],[Metcalfe
(n^2)]]</f>
        <v>4686481465.1199999</v>
      </c>
      <c r="U2815" s="31">
        <f t="shared" si="352"/>
        <v>2069599531.7746665</v>
      </c>
      <c r="V2815" s="30">
        <f>LN(Data[[#This Row],[MA'[NVA']
30d]]/Data[[#This Row],[MA'[NVMetcalfe calc']]])</f>
        <v>-1.284181635803364</v>
      </c>
      <c r="W2815" s="30">
        <f>$Q$3+Data[[#This Row],[NVM
(scaled)]]/((Data[[#This Row],[Upper Bound]]-Data[[#This Row],[Lower Bound]])/2)</f>
        <v>-0.13278508524427746</v>
      </c>
      <c r="X2815" s="30">
        <f>(Data[[#This Row],[Upper Bound]]+Data[[#This Row],[Lower Bound]])/2</f>
        <v>20.281048407080327</v>
      </c>
      <c r="Y2815" s="32">
        <f>LN(Data[[#This Row],[NVActual]]/Data[[#This Row],[MA'[n^2']
30d]])</f>
        <v>-1.420962000400509</v>
      </c>
      <c r="Z2815" s="32">
        <f>LN(Data[[#This Row],[NVActual]]/Data[[#This Row],[MA'[n*ln(n)']
30d]])</f>
        <v>7.2406731644433906</v>
      </c>
      <c r="AA2815" s="32">
        <f>LN(Data[[#This Row],[NVActual]]/Data[[#This Row],[MA'[n^1.5']]])</f>
        <v>4.1142654460591945</v>
      </c>
      <c r="AB2815" s="32">
        <f>LN(Data[[#This Row],[NVActual]]/Data[[#This Row],[Metcalfe
(n^2)]])</f>
        <v>-2.2382889549955096</v>
      </c>
      <c r="AC2815" s="34">
        <f>1+Data[[#This Row],[MA'[NVMetcalfe calc']]]/((Data[[#This Row],[NVM_norm
(scaled)]]-Data[[#This Row],[NV_fund.]])/2)</f>
        <v>-202764416.82018211</v>
      </c>
    </row>
    <row r="2816" spans="1:29" x14ac:dyDescent="0.2">
      <c r="A2816" s="23">
        <v>41360</v>
      </c>
      <c r="B2816" s="24">
        <v>973613530.44791698</v>
      </c>
      <c r="C2816" s="24">
        <f t="shared" si="345"/>
        <v>552237930.33791351</v>
      </c>
      <c r="D2816" s="25">
        <f>LN(Data[[#This Row],[NVActual]])</f>
        <v>20.696524996878654</v>
      </c>
      <c r="E2816" s="26">
        <v>72482</v>
      </c>
      <c r="F2816" s="40">
        <f>Data[[#This Row],[DAA 
(n)]]^2</f>
        <v>5253640324</v>
      </c>
      <c r="G2816" s="41">
        <f t="shared" si="346"/>
        <v>3792887727.8333335</v>
      </c>
      <c r="H2816" s="28">
        <f>LN(Data[[#This Row],[Metcalfe
(n^2)]])</f>
        <v>22.382187068310287</v>
      </c>
      <c r="I2816" s="42">
        <f t="shared" si="347"/>
        <v>22.025258343184383</v>
      </c>
      <c r="J2816" s="40">
        <f>Data[[#This Row],[DAA 
(n)]]*LN(Data[[#This Row],[DAA 
(n)]])</f>
        <v>811152.84154263313</v>
      </c>
      <c r="K2816" s="40">
        <f t="shared" si="348"/>
        <v>673999.86586631415</v>
      </c>
      <c r="L2816" s="29">
        <f>LN(Data[[#This Row],[MA'[n*ln(n)']
30d]])</f>
        <v>13.420985190883021</v>
      </c>
      <c r="M2816" s="43">
        <f t="shared" si="349"/>
        <v>13.31834010276299</v>
      </c>
      <c r="N2816" s="40">
        <f>Data[[#This Row],[DAA 
(n)]]^1.5</f>
        <v>19513952.904631309</v>
      </c>
      <c r="O2816" s="40">
        <f t="shared" si="350"/>
        <v>15196569.32071827</v>
      </c>
      <c r="P2816" s="43">
        <f>LN(Data[[#This Row],[MA'[n^1.5']]])</f>
        <v>16.536580257757517</v>
      </c>
      <c r="Q2816" s="43">
        <f t="shared" si="351"/>
        <v>16.394074162063525</v>
      </c>
      <c r="R2816" s="30">
        <f>$O$1+$O$2*Data[[#This Row],[MA'[ln(n^2)']]]</f>
        <v>22.025258343184383</v>
      </c>
      <c r="S2816" s="30">
        <f>$Q$1+$Q$2*Data[[#This Row],[MA'[ln(n*ln(n))']]]</f>
        <v>18.495261169558933</v>
      </c>
      <c r="T2816" s="31">
        <f>$O$3*Data[[#This Row],[Metcalfe
(n^2)]]</f>
        <v>2731892968.48</v>
      </c>
      <c r="U2816" s="31">
        <f t="shared" si="352"/>
        <v>1972301618.4733331</v>
      </c>
      <c r="V2816" s="30">
        <f>LN(Data[[#This Row],[MA'[NVA']
30d]]/Data[[#This Row],[MA'[NVMetcalfe calc']]])</f>
        <v>-1.2729774873813058</v>
      </c>
      <c r="W2816" s="30">
        <f>$Q$3+Data[[#This Row],[NVM
(scaled)]]/((Data[[#This Row],[Upper Bound]]-Data[[#This Row],[Lower Bound]])/2)</f>
        <v>-0.13123428137133974</v>
      </c>
      <c r="X2816" s="30">
        <f>(Data[[#This Row],[Upper Bound]]+Data[[#This Row],[Lower Bound]])/2</f>
        <v>20.26025975637166</v>
      </c>
      <c r="Y2816" s="29">
        <f>LN(Data[[#This Row],[NVActual]]/Data[[#This Row],[MA'[n^2']
30d]])</f>
        <v>-1.359868502503409</v>
      </c>
      <c r="Z2816" s="29">
        <f>LN(Data[[#This Row],[NVActual]]/Data[[#This Row],[MA'[n*ln(n)']
30d]])</f>
        <v>7.275539805995634</v>
      </c>
      <c r="AA2816" s="29">
        <f>LN(Data[[#This Row],[NVActual]]/Data[[#This Row],[MA'[n^1.5']]])</f>
        <v>4.1599447391211362</v>
      </c>
      <c r="AB2816" s="29">
        <f>LN(Data[[#This Row],[NVActual]]/Data[[#This Row],[Metcalfe
(n^2)]])</f>
        <v>-1.6856620714316313</v>
      </c>
      <c r="AC2816" s="26">
        <f>1+Data[[#This Row],[MA'[NVMetcalfe calc']]]/((Data[[#This Row],[NVM_norm
(scaled)]]-Data[[#This Row],[NV_fund.]])/2)</f>
        <v>-193443560.7932421</v>
      </c>
    </row>
    <row r="2817" spans="1:29" x14ac:dyDescent="0.2">
      <c r="A2817" s="23">
        <v>41359</v>
      </c>
      <c r="B2817" s="24">
        <v>861172528.42985499</v>
      </c>
      <c r="C2817" s="24">
        <f t="shared" si="345"/>
        <v>530739626.15625882</v>
      </c>
      <c r="D2817" s="25">
        <f>LN(Data[[#This Row],[NVActual]])</f>
        <v>20.573805423769954</v>
      </c>
      <c r="E2817" s="26">
        <v>74037</v>
      </c>
      <c r="F2817" s="40">
        <f>Data[[#This Row],[DAA 
(n)]]^2</f>
        <v>5481477369</v>
      </c>
      <c r="G2817" s="41">
        <f t="shared" si="346"/>
        <v>3724283978.4000001</v>
      </c>
      <c r="H2817" s="28">
        <f>LN(Data[[#This Row],[Metcalfe
(n^2)]])</f>
        <v>22.424640494455915</v>
      </c>
      <c r="I2817" s="42">
        <f t="shared" si="347"/>
        <v>22.008686044893416</v>
      </c>
      <c r="J2817" s="40">
        <f>Data[[#This Row],[DAA 
(n)]]*LN(Data[[#This Row],[DAA 
(n)]])</f>
        <v>830126.55414401623</v>
      </c>
      <c r="K2817" s="40">
        <f t="shared" si="348"/>
        <v>667580.40763625642</v>
      </c>
      <c r="L2817" s="29">
        <f>LN(Data[[#This Row],[MA'[n*ln(n)']
30d]])</f>
        <v>13.411415122879999</v>
      </c>
      <c r="M2817" s="43">
        <f t="shared" si="349"/>
        <v>13.313350313376301</v>
      </c>
      <c r="N2817" s="40">
        <f>Data[[#This Row],[DAA 
(n)]]^1.5</f>
        <v>20145275.872239932</v>
      </c>
      <c r="O2817" s="40">
        <f t="shared" si="350"/>
        <v>14994112.152056102</v>
      </c>
      <c r="P2817" s="43">
        <f>LN(Data[[#This Row],[MA'[n^1.5']]])</f>
        <v>16.52316815881283</v>
      </c>
      <c r="Q2817" s="43">
        <f t="shared" si="351"/>
        <v>16.387128849159637</v>
      </c>
      <c r="R2817" s="30">
        <f>$O$1+$O$2*Data[[#This Row],[MA'[ln(n^2)']]]</f>
        <v>22.008686044893416</v>
      </c>
      <c r="S2817" s="30">
        <f>$Q$1+$Q$2*Data[[#This Row],[MA'[ln(n*ln(n))']]]</f>
        <v>18.487028017070894</v>
      </c>
      <c r="T2817" s="31">
        <f>$O$3*Data[[#This Row],[Metcalfe
(n^2)]]</f>
        <v>2850368231.8800001</v>
      </c>
      <c r="U2817" s="31">
        <f t="shared" si="352"/>
        <v>1936627668.7680001</v>
      </c>
      <c r="V2817" s="30">
        <f>LN(Data[[#This Row],[MA'[NVA']
30d]]/Data[[#This Row],[MA'[NVMetcalfe calc']]])</f>
        <v>-1.2944318696053156</v>
      </c>
      <c r="W2817" s="30">
        <f>$Q$3+Data[[#This Row],[NVM
(scaled)]]/((Data[[#This Row],[Upper Bound]]-Data[[#This Row],[Lower Bound]])/2)</f>
        <v>-0.14512638613901796</v>
      </c>
      <c r="X2817" s="30">
        <f>(Data[[#This Row],[Upper Bound]]+Data[[#This Row],[Lower Bound]])/2</f>
        <v>20.247857030982154</v>
      </c>
      <c r="Y2817" s="32">
        <f>LN(Data[[#This Row],[NVActual]]/Data[[#This Row],[MA'[n^2']
30d]])</f>
        <v>-1.4643350259674801</v>
      </c>
      <c r="Z2817" s="32">
        <f>LN(Data[[#This Row],[NVActual]]/Data[[#This Row],[MA'[n*ln(n)']
30d]])</f>
        <v>7.1623903008899559</v>
      </c>
      <c r="AA2817" s="32">
        <f>LN(Data[[#This Row],[NVActual]]/Data[[#This Row],[MA'[n^1.5']]])</f>
        <v>4.0506372649571256</v>
      </c>
      <c r="AB2817" s="32">
        <f>LN(Data[[#This Row],[NVActual]]/Data[[#This Row],[Metcalfe
(n^2)]])</f>
        <v>-1.8508350706859604</v>
      </c>
      <c r="AC2817" s="34">
        <f>1+Data[[#This Row],[MA'[NVMetcalfe calc']]]/((Data[[#This Row],[NVM_norm
(scaled)]]-Data[[#This Row],[NV_fund.]])/2)</f>
        <v>-189930783.44246477</v>
      </c>
    </row>
    <row r="2818" spans="1:29" x14ac:dyDescent="0.2">
      <c r="A2818" s="23">
        <v>41358</v>
      </c>
      <c r="B2818" s="24">
        <v>813786823.99523699</v>
      </c>
      <c r="C2818" s="24">
        <f t="shared" si="345"/>
        <v>512814924.44232202</v>
      </c>
      <c r="D2818" s="25">
        <f>LN(Data[[#This Row],[NVActual]])</f>
        <v>20.517209002684691</v>
      </c>
      <c r="E2818" s="26">
        <v>64715</v>
      </c>
      <c r="F2818" s="40">
        <f>Data[[#This Row],[DAA 
(n)]]^2</f>
        <v>4188031225</v>
      </c>
      <c r="G2818" s="41">
        <f t="shared" si="346"/>
        <v>3632657253.5999999</v>
      </c>
      <c r="H2818" s="28">
        <f>LN(Data[[#This Row],[Metcalfe
(n^2)]])</f>
        <v>22.155496585753077</v>
      </c>
      <c r="I2818" s="42">
        <f t="shared" si="347"/>
        <v>21.985482930031345</v>
      </c>
      <c r="J2818" s="40">
        <f>Data[[#This Row],[DAA 
(n)]]*LN(Data[[#This Row],[DAA 
(n)]])</f>
        <v>716896.48077350517</v>
      </c>
      <c r="K2818" s="40">
        <f t="shared" si="348"/>
        <v>658840.51911420969</v>
      </c>
      <c r="L2818" s="29">
        <f>LN(Data[[#This Row],[MA'[n*ln(n)']
30d]])</f>
        <v>13.398236779817815</v>
      </c>
      <c r="M2818" s="43">
        <f t="shared" si="349"/>
        <v>13.30864778217903</v>
      </c>
      <c r="N2818" s="40">
        <f>Data[[#This Row],[DAA 
(n)]]^1.5</f>
        <v>16462941.436021576</v>
      </c>
      <c r="O2818" s="40">
        <f t="shared" si="350"/>
        <v>14721003.394591076</v>
      </c>
      <c r="P2818" s="43">
        <f>LN(Data[[#This Row],[MA'[n^1.5']]])</f>
        <v>16.504785834335266</v>
      </c>
      <c r="Q2818" s="43">
        <f t="shared" si="351"/>
        <v>16.380586242060623</v>
      </c>
      <c r="R2818" s="30">
        <f>$O$1+$O$2*Data[[#This Row],[MA'[ln(n^2)']]]</f>
        <v>21.985482930031345</v>
      </c>
      <c r="S2818" s="30">
        <f>$Q$1+$Q$2*Data[[#This Row],[MA'[ln(n*ln(n))']]]</f>
        <v>18.479268840595399</v>
      </c>
      <c r="T2818" s="31">
        <f>$O$3*Data[[#This Row],[Metcalfe
(n^2)]]</f>
        <v>2177776237</v>
      </c>
      <c r="U2818" s="31">
        <f t="shared" si="352"/>
        <v>1888981771.872</v>
      </c>
      <c r="V2818" s="30">
        <f>LN(Data[[#This Row],[MA'[NVA']
30d]]/Data[[#This Row],[MA'[NVMetcalfe calc']]])</f>
        <v>-1.3038782088275314</v>
      </c>
      <c r="W2818" s="30">
        <f>$Q$3+Data[[#This Row],[NVM
(scaled)]]/((Data[[#This Row],[Upper Bound]]-Data[[#This Row],[Lower Bound]])/2)</f>
        <v>-0.15375276327595244</v>
      </c>
      <c r="X2818" s="30">
        <f>(Data[[#This Row],[Upper Bound]]+Data[[#This Row],[Lower Bound]])/2</f>
        <v>20.232375885313374</v>
      </c>
      <c r="Y2818" s="29">
        <f>LN(Data[[#This Row],[NVActual]]/Data[[#This Row],[MA'[n^2']
30d]])</f>
        <v>-1.496021240523411</v>
      </c>
      <c r="Z2818" s="29">
        <f>LN(Data[[#This Row],[NVActual]]/Data[[#This Row],[MA'[n*ln(n)']
30d]])</f>
        <v>7.1189722228668764</v>
      </c>
      <c r="AA2818" s="29">
        <f>LN(Data[[#This Row],[NVActual]]/Data[[#This Row],[MA'[n^1.5']]])</f>
        <v>4.0124231683494269</v>
      </c>
      <c r="AB2818" s="29">
        <f>LN(Data[[#This Row],[NVActual]]/Data[[#This Row],[Metcalfe
(n^2)]])</f>
        <v>-1.6382875830683854</v>
      </c>
      <c r="AC2818" s="26">
        <f>1+Data[[#This Row],[MA'[NVMetcalfe calc']]]/((Data[[#This Row],[NVM_norm
(scaled)]]-Data[[#This Row],[NV_fund.]])/2)</f>
        <v>-185320302.27422789</v>
      </c>
    </row>
    <row r="2819" spans="1:29" x14ac:dyDescent="0.2">
      <c r="A2819" s="23">
        <v>41357</v>
      </c>
      <c r="B2819" s="24">
        <v>784797927.60570002</v>
      </c>
      <c r="C2819" s="24">
        <f t="shared" si="345"/>
        <v>496438310.17932439</v>
      </c>
      <c r="D2819" s="25">
        <f>LN(Data[[#This Row],[NVActual]])</f>
        <v>20.480936825546422</v>
      </c>
      <c r="E2819" s="26">
        <v>69595</v>
      </c>
      <c r="F2819" s="40">
        <f>Data[[#This Row],[DAA 
(n)]]^2</f>
        <v>4843464025</v>
      </c>
      <c r="G2819" s="41">
        <f t="shared" si="346"/>
        <v>3580297655.4666667</v>
      </c>
      <c r="H2819" s="28">
        <f>LN(Data[[#This Row],[Metcalfe
(n^2)]])</f>
        <v>22.300896009323001</v>
      </c>
      <c r="I2819" s="42">
        <f t="shared" si="347"/>
        <v>21.969812624438308</v>
      </c>
      <c r="J2819" s="40">
        <f>Data[[#This Row],[DAA 
(n)]]*LN(Data[[#This Row],[DAA 
(n)]])</f>
        <v>776015.42888441717</v>
      </c>
      <c r="K2819" s="40">
        <f t="shared" si="348"/>
        <v>653434.01533701818</v>
      </c>
      <c r="L2819" s="29">
        <f>LN(Data[[#This Row],[MA'[n*ln(n)']
30d]])</f>
        <v>13.389996835773299</v>
      </c>
      <c r="M2819" s="43">
        <f t="shared" si="349"/>
        <v>13.304356940248283</v>
      </c>
      <c r="N2819" s="40">
        <f>Data[[#This Row],[DAA 
(n)]]^1.5</f>
        <v>18359762.493558437</v>
      </c>
      <c r="O2819" s="40">
        <f t="shared" si="350"/>
        <v>14557949.494315986</v>
      </c>
      <c r="P2819" s="43">
        <f>LN(Data[[#This Row],[MA'[n^1.5']]])</f>
        <v>16.493647759380796</v>
      </c>
      <c r="Q2819" s="43">
        <f t="shared" si="351"/>
        <v>16.374619033392559</v>
      </c>
      <c r="R2819" s="30">
        <f>$O$1+$O$2*Data[[#This Row],[MA'[ln(n^2)']]]</f>
        <v>21.969812624438308</v>
      </c>
      <c r="S2819" s="30">
        <f>$Q$1+$Q$2*Data[[#This Row],[MA'[ln(n*ln(n))']]]</f>
        <v>18.472188951409667</v>
      </c>
      <c r="T2819" s="31">
        <f>$O$3*Data[[#This Row],[Metcalfe
(n^2)]]</f>
        <v>2518601293</v>
      </c>
      <c r="U2819" s="31">
        <f t="shared" si="352"/>
        <v>1861754780.8426666</v>
      </c>
      <c r="V2819" s="30">
        <f>LN(Data[[#This Row],[MA'[NVA']
30d]]/Data[[#This Row],[MA'[NVMetcalfe calc']]])</f>
        <v>-1.3218155261383426</v>
      </c>
      <c r="W2819" s="30">
        <f>$Q$3+Data[[#This Row],[NVM
(scaled)]]/((Data[[#This Row],[Upper Bound]]-Data[[#This Row],[Lower Bound]])/2)</f>
        <v>-0.16583633329755232</v>
      </c>
      <c r="X2819" s="30">
        <f>(Data[[#This Row],[Upper Bound]]+Data[[#This Row],[Lower Bound]])/2</f>
        <v>20.221000787923987</v>
      </c>
      <c r="Y2819" s="32">
        <f>LN(Data[[#This Row],[NVActual]]/Data[[#This Row],[MA'[n^2']
30d]])</f>
        <v>-1.5177749523414319</v>
      </c>
      <c r="Z2819" s="32">
        <f>LN(Data[[#This Row],[NVActual]]/Data[[#This Row],[MA'[n*ln(n)']
30d]])</f>
        <v>7.0909399897731218</v>
      </c>
      <c r="AA2819" s="32">
        <f>LN(Data[[#This Row],[NVActual]]/Data[[#This Row],[MA'[n^1.5']]])</f>
        <v>3.9872890661656264</v>
      </c>
      <c r="AB2819" s="32">
        <f>LN(Data[[#This Row],[NVActual]]/Data[[#This Row],[Metcalfe
(n^2)]])</f>
        <v>-1.8199591837765807</v>
      </c>
      <c r="AC2819" s="34">
        <f>1+Data[[#This Row],[MA'[NVMetcalfe calc']]]/((Data[[#This Row],[NVM_norm
(scaled)]]-Data[[#This Row],[NV_fund.]])/2)</f>
        <v>-182642825.81737676</v>
      </c>
    </row>
    <row r="2820" spans="1:29" x14ac:dyDescent="0.2">
      <c r="A2820" s="23">
        <v>41356</v>
      </c>
      <c r="B2820" s="24">
        <v>704500327.61515498</v>
      </c>
      <c r="C2820" s="24">
        <f t="shared" si="345"/>
        <v>481264091.72168708</v>
      </c>
      <c r="D2820" s="25">
        <f>LN(Data[[#This Row],[NVActual]])</f>
        <v>20.372999354335057</v>
      </c>
      <c r="E2820" s="26">
        <v>67002</v>
      </c>
      <c r="F2820" s="40">
        <f>Data[[#This Row],[DAA 
(n)]]^2</f>
        <v>4489268004</v>
      </c>
      <c r="G2820" s="41">
        <f t="shared" si="346"/>
        <v>3517352798.6666665</v>
      </c>
      <c r="H2820" s="28">
        <f>LN(Data[[#This Row],[Metcalfe
(n^2)]])</f>
        <v>22.224955497347693</v>
      </c>
      <c r="I2820" s="42">
        <f t="shared" si="347"/>
        <v>21.953342908392553</v>
      </c>
      <c r="J2820" s="40">
        <f>Data[[#This Row],[DAA 
(n)]]*LN(Data[[#This Row],[DAA 
(n)]])</f>
        <v>744558.23411664506</v>
      </c>
      <c r="K2820" s="40">
        <f t="shared" si="348"/>
        <v>647324.16272326943</v>
      </c>
      <c r="L2820" s="29">
        <f>LN(Data[[#This Row],[MA'[n*ln(n)']
30d]])</f>
        <v>13.380602472314077</v>
      </c>
      <c r="M2820" s="43">
        <f t="shared" si="349"/>
        <v>13.300534226792273</v>
      </c>
      <c r="N2820" s="40">
        <f>Data[[#This Row],[DAA 
(n)]]^1.5</f>
        <v>17343296.537971307</v>
      </c>
      <c r="O2820" s="40">
        <f t="shared" si="350"/>
        <v>14368441.055914184</v>
      </c>
      <c r="P2820" s="43">
        <f>LN(Data[[#This Row],[MA'[n^1.5']]])</f>
        <v>16.480544766151677</v>
      </c>
      <c r="Q2820" s="43">
        <f t="shared" si="351"/>
        <v>16.369292376355528</v>
      </c>
      <c r="R2820" s="30">
        <f>$O$1+$O$2*Data[[#This Row],[MA'[ln(n^2)']]]</f>
        <v>21.953342908392553</v>
      </c>
      <c r="S2820" s="30">
        <f>$Q$1+$Q$2*Data[[#This Row],[MA'[ln(n*ln(n))']]]</f>
        <v>18.465881474207247</v>
      </c>
      <c r="T2820" s="31">
        <f>$O$3*Data[[#This Row],[Metcalfe
(n^2)]]</f>
        <v>2334419362.0799999</v>
      </c>
      <c r="U2820" s="31">
        <f t="shared" si="352"/>
        <v>1829023455.3066669</v>
      </c>
      <c r="V2820" s="30">
        <f>LN(Data[[#This Row],[MA'[NVA']
30d]]/Data[[#This Row],[MA'[NVMetcalfe calc']]])</f>
        <v>-1.3351213057509101</v>
      </c>
      <c r="W2820" s="30">
        <f>$Q$3+Data[[#This Row],[NVM
(scaled)]]/((Data[[#This Row],[Upper Bound]]-Data[[#This Row],[Lower Bound]])/2)</f>
        <v>-0.17566943087231779</v>
      </c>
      <c r="X2820" s="30">
        <f>(Data[[#This Row],[Upper Bound]]+Data[[#This Row],[Lower Bound]])/2</f>
        <v>20.2096121912999</v>
      </c>
      <c r="Y2820" s="29">
        <f>LN(Data[[#This Row],[NVActual]]/Data[[#This Row],[MA'[n^2']
30d]])</f>
        <v>-1.6079751434596985</v>
      </c>
      <c r="Z2820" s="29">
        <f>LN(Data[[#This Row],[NVActual]]/Data[[#This Row],[MA'[n*ln(n)']
30d]])</f>
        <v>6.992396882020981</v>
      </c>
      <c r="AA2820" s="29">
        <f>LN(Data[[#This Row],[NVActual]]/Data[[#This Row],[MA'[n^1.5']]])</f>
        <v>3.8924545881833823</v>
      </c>
      <c r="AB2820" s="29">
        <f>LN(Data[[#This Row],[NVActual]]/Data[[#This Row],[Metcalfe
(n^2)]])</f>
        <v>-1.8519561430126359</v>
      </c>
      <c r="AC2820" s="26">
        <f>1+Data[[#This Row],[MA'[NVMetcalfe calc']]]/((Data[[#This Row],[NVM_norm
(scaled)]]-Data[[#This Row],[NV_fund.]])/2)</f>
        <v>-179445491.99896005</v>
      </c>
    </row>
    <row r="2821" spans="1:29" x14ac:dyDescent="0.2">
      <c r="A2821" s="23">
        <v>41355</v>
      </c>
      <c r="B2821" s="24">
        <v>763898930.11969495</v>
      </c>
      <c r="C2821" s="24">
        <f t="shared" si="345"/>
        <v>468526249.99889052</v>
      </c>
      <c r="D2821" s="25">
        <f>LN(Data[[#This Row],[NVActual]])</f>
        <v>20.453946047960397</v>
      </c>
      <c r="E2821" s="26">
        <v>74587</v>
      </c>
      <c r="F2821" s="40">
        <f>Data[[#This Row],[DAA 
(n)]]^2</f>
        <v>5563220569</v>
      </c>
      <c r="G2821" s="41">
        <f t="shared" si="346"/>
        <v>3456555436.1666665</v>
      </c>
      <c r="H2821" s="28">
        <f>LN(Data[[#This Row],[Metcalfe
(n^2)]])</f>
        <v>22.439443016543507</v>
      </c>
      <c r="I2821" s="42">
        <f t="shared" si="347"/>
        <v>21.935964396509835</v>
      </c>
      <c r="J2821" s="40">
        <f>Data[[#This Row],[DAA 
(n)]]*LN(Data[[#This Row],[DAA 
(n)]])</f>
        <v>836845.36813746532</v>
      </c>
      <c r="K2821" s="40">
        <f t="shared" si="348"/>
        <v>641180.41766058945</v>
      </c>
      <c r="L2821" s="29">
        <f>LN(Data[[#This Row],[MA'[n*ln(n)']
30d]])</f>
        <v>13.371066159108613</v>
      </c>
      <c r="M2821" s="43">
        <f t="shared" si="349"/>
        <v>13.296893869978634</v>
      </c>
      <c r="N2821" s="40">
        <f>Data[[#This Row],[DAA 
(n)]]^1.5</f>
        <v>20370172.620279957</v>
      </c>
      <c r="O2821" s="40">
        <f t="shared" si="350"/>
        <v>14181346.766668919</v>
      </c>
      <c r="P2821" s="43">
        <f>LN(Data[[#This Row],[MA'[n^1.5']]])</f>
        <v>16.467438051051147</v>
      </c>
      <c r="Q2821" s="43">
        <f t="shared" si="351"/>
        <v>16.364225991371679</v>
      </c>
      <c r="R2821" s="30">
        <f>$O$1+$O$2*Data[[#This Row],[MA'[ln(n^2)']]]</f>
        <v>21.935964396509835</v>
      </c>
      <c r="S2821" s="30">
        <f>$Q$1+$Q$2*Data[[#This Row],[MA'[ln(n*ln(n))']]]</f>
        <v>18.459874885464743</v>
      </c>
      <c r="T2821" s="31">
        <f>$O$3*Data[[#This Row],[Metcalfe
(n^2)]]</f>
        <v>2892874695.8800001</v>
      </c>
      <c r="U2821" s="31">
        <f t="shared" si="352"/>
        <v>1797408826.8066669</v>
      </c>
      <c r="V2821" s="30">
        <f>LN(Data[[#This Row],[MA'[NVA']
30d]]/Data[[#This Row],[MA'[NVMetcalfe calc']]])</f>
        <v>-1.3445092360980846</v>
      </c>
      <c r="W2821" s="30">
        <f>$Q$3+Data[[#This Row],[NVM
(scaled)]]/((Data[[#This Row],[Upper Bound]]-Data[[#This Row],[Lower Bound]])/2)</f>
        <v>-0.18357572745234374</v>
      </c>
      <c r="X2821" s="30">
        <f>(Data[[#This Row],[Upper Bound]]+Data[[#This Row],[Lower Bound]])/2</f>
        <v>20.197919640987287</v>
      </c>
      <c r="Y2821" s="32">
        <f>LN(Data[[#This Row],[NVActual]]/Data[[#This Row],[MA'[n^2']
30d]])</f>
        <v>-1.5095923434977225</v>
      </c>
      <c r="Z2821" s="32">
        <f>LN(Data[[#This Row],[NVActual]]/Data[[#This Row],[MA'[n*ln(n)']
30d]])</f>
        <v>7.0828798888517843</v>
      </c>
      <c r="AA2821" s="32">
        <f>LN(Data[[#This Row],[NVActual]]/Data[[#This Row],[MA'[n^1.5']]])</f>
        <v>3.9865079969092521</v>
      </c>
      <c r="AB2821" s="32">
        <f>LN(Data[[#This Row],[NVActual]]/Data[[#This Row],[Metcalfe
(n^2)]])</f>
        <v>-1.9854969685831088</v>
      </c>
      <c r="AC2821" s="34">
        <f>1+Data[[#This Row],[MA'[NVMetcalfe calc']]]/((Data[[#This Row],[NVM_norm
(scaled)]]-Data[[#This Row],[NV_fund.]])/2)</f>
        <v>-176376540.00590885</v>
      </c>
    </row>
    <row r="2822" spans="1:29" x14ac:dyDescent="0.2">
      <c r="A2822" s="23">
        <v>41354</v>
      </c>
      <c r="B2822" s="24">
        <v>775211153.64492798</v>
      </c>
      <c r="C2822" s="24">
        <f t="shared" si="345"/>
        <v>453804707.72242737</v>
      </c>
      <c r="D2822" s="25">
        <f>LN(Data[[#This Row],[NVActual]])</f>
        <v>20.468646006524175</v>
      </c>
      <c r="E2822" s="26">
        <v>70563</v>
      </c>
      <c r="F2822" s="40">
        <f>Data[[#This Row],[DAA 
(n)]]^2</f>
        <v>4979136969</v>
      </c>
      <c r="G2822" s="41">
        <f t="shared" si="346"/>
        <v>3357468297.3333335</v>
      </c>
      <c r="H2822" s="28">
        <f>LN(Data[[#This Row],[Metcalfe
(n^2)]])</f>
        <v>22.328522413567306</v>
      </c>
      <c r="I2822" s="42">
        <f t="shared" si="347"/>
        <v>21.910488223227439</v>
      </c>
      <c r="J2822" s="40">
        <f>Data[[#This Row],[DAA 
(n)]]*LN(Data[[#This Row],[DAA 
(n)]])</f>
        <v>787783.76353427488</v>
      </c>
      <c r="K2822" s="40">
        <f t="shared" si="348"/>
        <v>631672.60843307734</v>
      </c>
      <c r="L2822" s="29">
        <f>LN(Data[[#This Row],[MA'[n*ln(n)']
30d]])</f>
        <v>13.356126514276673</v>
      </c>
      <c r="M2822" s="43">
        <f t="shared" si="349"/>
        <v>13.29356825914935</v>
      </c>
      <c r="N2822" s="40">
        <f>Data[[#This Row],[DAA 
(n)]]^1.5</f>
        <v>18744141.53658545</v>
      </c>
      <c r="O2822" s="40">
        <f t="shared" si="350"/>
        <v>13885103.899445752</v>
      </c>
      <c r="P2822" s="43">
        <f>LN(Data[[#This Row],[MA'[n^1.5']]])</f>
        <v>16.446327161550336</v>
      </c>
      <c r="Q2822" s="43">
        <f t="shared" si="351"/>
        <v>16.359592265308404</v>
      </c>
      <c r="R2822" s="30">
        <f>$O$1+$O$2*Data[[#This Row],[MA'[ln(n^2)']]]</f>
        <v>21.910488223227439</v>
      </c>
      <c r="S2822" s="30">
        <f>$Q$1+$Q$2*Data[[#This Row],[MA'[ln(n*ln(n))']]]</f>
        <v>18.454387627596425</v>
      </c>
      <c r="T2822" s="31">
        <f>$O$3*Data[[#This Row],[Metcalfe
(n^2)]]</f>
        <v>2589151223.8800001</v>
      </c>
      <c r="U2822" s="31">
        <f t="shared" si="352"/>
        <v>1745883514.6133337</v>
      </c>
      <c r="V2822" s="30">
        <f>LN(Data[[#This Row],[MA'[NVA']
30d]]/Data[[#This Row],[MA'[NVMetcalfe calc']]])</f>
        <v>-1.3473490723085</v>
      </c>
      <c r="W2822" s="30">
        <f>$Q$3+Data[[#This Row],[NVM
(scaled)]]/((Data[[#This Row],[Upper Bound]]-Data[[#This Row],[Lower Bound]])/2)</f>
        <v>-0.18969320338171547</v>
      </c>
      <c r="X2822" s="30">
        <f>(Data[[#This Row],[Upper Bound]]+Data[[#This Row],[Lower Bound]])/2</f>
        <v>20.182437925411932</v>
      </c>
      <c r="Y2822" s="29">
        <f>LN(Data[[#This Row],[NVActual]]/Data[[#This Row],[MA'[n^2']
30d]])</f>
        <v>-1.465807037449899</v>
      </c>
      <c r="Z2822" s="29">
        <f>LN(Data[[#This Row],[NVActual]]/Data[[#This Row],[MA'[n*ln(n)']
30d]])</f>
        <v>7.1125194922475021</v>
      </c>
      <c r="AA2822" s="29">
        <f>LN(Data[[#This Row],[NVActual]]/Data[[#This Row],[MA'[n^1.5']]])</f>
        <v>4.0223188449738414</v>
      </c>
      <c r="AB2822" s="29">
        <f>LN(Data[[#This Row],[NVActual]]/Data[[#This Row],[Metcalfe
(n^2)]])</f>
        <v>-1.8598764070431311</v>
      </c>
      <c r="AC2822" s="26">
        <f>1+Data[[#This Row],[MA'[NVMetcalfe calc']]]/((Data[[#This Row],[NVM_norm
(scaled)]]-Data[[#This Row],[NV_fund.]])/2)</f>
        <v>-171399201.52582014</v>
      </c>
    </row>
    <row r="2823" spans="1:29" x14ac:dyDescent="0.2">
      <c r="A2823" s="23">
        <v>41353</v>
      </c>
      <c r="B2823" s="24">
        <v>695831303.42445505</v>
      </c>
      <c r="C2823" s="24">
        <f t="shared" si="345"/>
        <v>438555044.57589179</v>
      </c>
      <c r="D2823" s="25">
        <f>LN(Data[[#This Row],[NVActual]])</f>
        <v>20.360617808782603</v>
      </c>
      <c r="E2823" s="26">
        <v>62822</v>
      </c>
      <c r="F2823" s="40">
        <f>Data[[#This Row],[DAA 
(n)]]^2</f>
        <v>3946603684</v>
      </c>
      <c r="G2823" s="41">
        <f t="shared" si="346"/>
        <v>3271824668.3666668</v>
      </c>
      <c r="H2823" s="28">
        <f>LN(Data[[#This Row],[Metcalfe
(n^2)]])</f>
        <v>22.096121219160878</v>
      </c>
      <c r="I2823" s="42">
        <f t="shared" si="347"/>
        <v>21.886298184578671</v>
      </c>
      <c r="J2823" s="40">
        <f>Data[[#This Row],[DAA 
(n)]]*LN(Data[[#This Row],[DAA 
(n)]])</f>
        <v>694061.26361506234</v>
      </c>
      <c r="K2823" s="40">
        <f t="shared" si="348"/>
        <v>623087.85790466785</v>
      </c>
      <c r="L2823" s="29">
        <f>LN(Data[[#This Row],[MA'[n*ln(n)']
30d]])</f>
        <v>13.342442811750677</v>
      </c>
      <c r="M2823" s="43">
        <f t="shared" si="349"/>
        <v>13.290654810193498</v>
      </c>
      <c r="N2823" s="40">
        <f>Data[[#This Row],[DAA 
(n)]]^1.5</f>
        <v>15745905.392712357</v>
      </c>
      <c r="O2823" s="40">
        <f t="shared" si="350"/>
        <v>13622849.502096059</v>
      </c>
      <c r="P2823" s="43">
        <f>LN(Data[[#This Row],[MA'[n^1.5']]])</f>
        <v>16.427259051347828</v>
      </c>
      <c r="Q2823" s="43">
        <f t="shared" si="351"/>
        <v>16.355548625738759</v>
      </c>
      <c r="R2823" s="30">
        <f>$O$1+$O$2*Data[[#This Row],[MA'[ln(n^2)']]]</f>
        <v>21.886298184578671</v>
      </c>
      <c r="S2823" s="30">
        <f>$Q$1+$Q$2*Data[[#This Row],[MA'[ln(n*ln(n))']]]</f>
        <v>18.449580436819272</v>
      </c>
      <c r="T2823" s="31">
        <f>$O$3*Data[[#This Row],[Metcalfe
(n^2)]]</f>
        <v>2052233915.6800001</v>
      </c>
      <c r="U2823" s="31">
        <f t="shared" si="352"/>
        <v>1701348827.550667</v>
      </c>
      <c r="V2823" s="30">
        <f>LN(Data[[#This Row],[MA'[NVA']
30d]]/Data[[#This Row],[MA'[NVMetcalfe calc']]])</f>
        <v>-1.3556913102341426</v>
      </c>
      <c r="W2823" s="30">
        <f>$Q$3+Data[[#This Row],[NVM
(scaled)]]/((Data[[#This Row],[Upper Bound]]-Data[[#This Row],[Lower Bound]])/2)</f>
        <v>-0.1989453890229993</v>
      </c>
      <c r="X2823" s="30">
        <f>(Data[[#This Row],[Upper Bound]]+Data[[#This Row],[Lower Bound]])/2</f>
        <v>20.167939310698969</v>
      </c>
      <c r="Y2823" s="32">
        <f>LN(Data[[#This Row],[NVActual]]/Data[[#This Row],[MA'[n^2']
30d]])</f>
        <v>-1.5479958600060457</v>
      </c>
      <c r="Z2823" s="32">
        <f>LN(Data[[#This Row],[NVActual]]/Data[[#This Row],[MA'[n*ln(n)']
30d]])</f>
        <v>7.0181749970319265</v>
      </c>
      <c r="AA2823" s="32">
        <f>LN(Data[[#This Row],[NVActual]]/Data[[#This Row],[MA'[n^1.5']]])</f>
        <v>3.9333587574347764</v>
      </c>
      <c r="AB2823" s="32">
        <f>LN(Data[[#This Row],[NVActual]]/Data[[#This Row],[Metcalfe
(n^2)]])</f>
        <v>-1.735503410378274</v>
      </c>
      <c r="AC2823" s="34">
        <f>1+Data[[#This Row],[MA'[NVMetcalfe calc']]]/((Data[[#This Row],[NVM_norm
(scaled)]]-Data[[#This Row],[NV_fund.]])/2)</f>
        <v>-167070108.40891638</v>
      </c>
    </row>
    <row r="2824" spans="1:29" x14ac:dyDescent="0.2">
      <c r="A2824" s="23">
        <v>41352</v>
      </c>
      <c r="B2824" s="24">
        <v>649750892.12796998</v>
      </c>
      <c r="C2824" s="24">
        <f t="shared" si="345"/>
        <v>425053143.55273664</v>
      </c>
      <c r="D2824" s="25">
        <f>LN(Data[[#This Row],[NVActual]])</f>
        <v>20.292099604517588</v>
      </c>
      <c r="E2824" s="26">
        <v>67946</v>
      </c>
      <c r="F2824" s="40">
        <f>Data[[#This Row],[DAA 
(n)]]^2</f>
        <v>4616658916</v>
      </c>
      <c r="G2824" s="41">
        <f t="shared" si="346"/>
        <v>3213450913.0666666</v>
      </c>
      <c r="H2824" s="28">
        <f>LN(Data[[#This Row],[Metcalfe
(n^2)]])</f>
        <v>22.252937102065474</v>
      </c>
      <c r="I2824" s="42">
        <f t="shared" si="347"/>
        <v>21.866748344310505</v>
      </c>
      <c r="J2824" s="40">
        <f>Data[[#This Row],[DAA 
(n)]]*LN(Data[[#This Row],[DAA 
(n)]])</f>
        <v>755999.03216847032</v>
      </c>
      <c r="K2824" s="40">
        <f t="shared" si="348"/>
        <v>616749.70789667964</v>
      </c>
      <c r="L2824" s="29">
        <f>LN(Data[[#This Row],[MA'[n*ln(n)']
30d]])</f>
        <v>13.332218560774434</v>
      </c>
      <c r="M2824" s="43">
        <f t="shared" si="349"/>
        <v>13.288105644291445</v>
      </c>
      <c r="N2824" s="40">
        <f>Data[[#This Row],[DAA 
(n)]]^1.5</f>
        <v>17711112.520294584</v>
      </c>
      <c r="O2824" s="40">
        <f t="shared" si="350"/>
        <v>13436060.679103652</v>
      </c>
      <c r="P2824" s="43">
        <f>LN(Data[[#This Row],[MA'[n^1.5']]])</f>
        <v>16.413452745862479</v>
      </c>
      <c r="Q2824" s="43">
        <f t="shared" si="351"/>
        <v>16.35202094476459</v>
      </c>
      <c r="R2824" s="30">
        <f>$O$1+$O$2*Data[[#This Row],[MA'[ln(n^2)']]]</f>
        <v>21.866748344310505</v>
      </c>
      <c r="S2824" s="30">
        <f>$Q$1+$Q$2*Data[[#This Row],[MA'[ln(n*ln(n))']]]</f>
        <v>18.445374313080883</v>
      </c>
      <c r="T2824" s="31">
        <f>$O$3*Data[[#This Row],[Metcalfe
(n^2)]]</f>
        <v>2400662636.3200002</v>
      </c>
      <c r="U2824" s="31">
        <f t="shared" si="352"/>
        <v>1670994474.794667</v>
      </c>
      <c r="V2824" s="30">
        <f>LN(Data[[#This Row],[MA'[NVA']
30d]]/Data[[#This Row],[MA'[NVMetcalfe calc']]])</f>
        <v>-1.3689600173030867</v>
      </c>
      <c r="W2824" s="30">
        <f>$Q$3+Data[[#This Row],[NVM
(scaled)]]/((Data[[#This Row],[Upper Bound]]-Data[[#This Row],[Lower Bound]])/2)</f>
        <v>-0.21023990642793922</v>
      </c>
      <c r="X2824" s="30">
        <f>(Data[[#This Row],[Upper Bound]]+Data[[#This Row],[Lower Bound]])/2</f>
        <v>20.156061328695692</v>
      </c>
      <c r="Y2824" s="29">
        <f>LN(Data[[#This Row],[NVActual]]/Data[[#This Row],[MA'[n^2']
30d]])</f>
        <v>-1.5985116429170436</v>
      </c>
      <c r="Z2824" s="29">
        <f>LN(Data[[#This Row],[NVActual]]/Data[[#This Row],[MA'[n*ln(n)']
30d]])</f>
        <v>6.9598810437431569</v>
      </c>
      <c r="AA2824" s="29">
        <f>LN(Data[[#This Row],[NVActual]]/Data[[#This Row],[MA'[n^1.5']]])</f>
        <v>3.8786468586551126</v>
      </c>
      <c r="AB2824" s="29">
        <f>LN(Data[[#This Row],[NVActual]]/Data[[#This Row],[Metcalfe
(n^2)]])</f>
        <v>-1.9608374975478846</v>
      </c>
      <c r="AC2824" s="26">
        <f>1+Data[[#This Row],[MA'[NVMetcalfe calc']]]/((Data[[#This Row],[NVM_norm
(scaled)]]-Data[[#This Row],[NV_fund.]])/2)</f>
        <v>-164094053.7332058</v>
      </c>
    </row>
    <row r="2825" spans="1:29" x14ac:dyDescent="0.2">
      <c r="A2825" s="23">
        <v>41351</v>
      </c>
      <c r="B2825" s="24">
        <v>560714853.24401104</v>
      </c>
      <c r="C2825" s="24">
        <f t="shared" si="345"/>
        <v>413083061.76154673</v>
      </c>
      <c r="D2825" s="25">
        <f>LN(Data[[#This Row],[NVActual]])</f>
        <v>20.144723051279882</v>
      </c>
      <c r="E2825" s="26">
        <v>59594</v>
      </c>
      <c r="F2825" s="40">
        <f>Data[[#This Row],[DAA 
(n)]]^2</f>
        <v>3551444836</v>
      </c>
      <c r="G2825" s="41">
        <f t="shared" si="346"/>
        <v>3131210117.3333335</v>
      </c>
      <c r="H2825" s="28">
        <f>LN(Data[[#This Row],[Metcalfe
(n^2)]])</f>
        <v>21.990620353689643</v>
      </c>
      <c r="I2825" s="42">
        <f t="shared" si="347"/>
        <v>21.841266136719103</v>
      </c>
      <c r="J2825" s="40">
        <f>Data[[#This Row],[DAA 
(n)]]*LN(Data[[#This Row],[DAA 
(n)]])</f>
        <v>655254.51467889023</v>
      </c>
      <c r="K2825" s="40">
        <f t="shared" si="348"/>
        <v>608153.88160232024</v>
      </c>
      <c r="L2825" s="29">
        <f>LN(Data[[#This Row],[MA'[n*ln(n)']
30d]])</f>
        <v>13.318183223665892</v>
      </c>
      <c r="M2825" s="43">
        <f t="shared" si="349"/>
        <v>13.285955975610387</v>
      </c>
      <c r="N2825" s="40">
        <f>Data[[#This Row],[DAA 
(n)]]^1.5</f>
        <v>14548017.169242783</v>
      </c>
      <c r="O2825" s="40">
        <f t="shared" si="350"/>
        <v>13178443.269109676</v>
      </c>
      <c r="P2825" s="43">
        <f>LN(Data[[#This Row],[MA'[n^1.5']]])</f>
        <v>16.394092966945106</v>
      </c>
      <c r="Q2825" s="43">
        <f t="shared" si="351"/>
        <v>16.349030675193116</v>
      </c>
      <c r="R2825" s="30">
        <f>$O$1+$O$2*Data[[#This Row],[MA'[ln(n^2)']]]</f>
        <v>21.841266136719103</v>
      </c>
      <c r="S2825" s="30">
        <f>$Q$1+$Q$2*Data[[#This Row],[MA'[ln(n*ln(n))']]]</f>
        <v>18.441827359757138</v>
      </c>
      <c r="T2825" s="31">
        <f>$O$3*Data[[#This Row],[Metcalfe
(n^2)]]</f>
        <v>1846751314.72</v>
      </c>
      <c r="U2825" s="31">
        <f t="shared" si="352"/>
        <v>1628229261.0133333</v>
      </c>
      <c r="V2825" s="30">
        <f>LN(Data[[#This Row],[MA'[NVA']
30d]]/Data[[#This Row],[MA'[NVMetcalfe calc']]])</f>
        <v>-1.3715996695598156</v>
      </c>
      <c r="W2825" s="30">
        <f>$Q$3+Data[[#This Row],[NVM
(scaled)]]/((Data[[#This Row],[Upper Bound]]-Data[[#This Row],[Lower Bound]])/2)</f>
        <v>-0.21695653579947494</v>
      </c>
      <c r="X2825" s="30">
        <f>(Data[[#This Row],[Upper Bound]]+Data[[#This Row],[Lower Bound]])/2</f>
        <v>20.14154674823812</v>
      </c>
      <c r="Y2825" s="32">
        <f>LN(Data[[#This Row],[NVActual]]/Data[[#This Row],[MA'[n^2']
30d]])</f>
        <v>-1.7199623344570769</v>
      </c>
      <c r="Z2825" s="32">
        <f>LN(Data[[#This Row],[NVActual]]/Data[[#This Row],[MA'[n*ln(n)']
30d]])</f>
        <v>6.8265398276139901</v>
      </c>
      <c r="AA2825" s="32">
        <f>LN(Data[[#This Row],[NVActual]]/Data[[#This Row],[MA'[n^1.5']]])</f>
        <v>3.7506300843347771</v>
      </c>
      <c r="AB2825" s="32">
        <f>LN(Data[[#This Row],[NVActual]]/Data[[#This Row],[Metcalfe
(n^2)]])</f>
        <v>-1.8458973024097627</v>
      </c>
      <c r="AC2825" s="34">
        <f>1+Data[[#This Row],[MA'[NVMetcalfe calc']]]/((Data[[#This Row],[NVM_norm
(scaled)]]-Data[[#This Row],[NV_fund.]])/2)</f>
        <v>-159955693.02098158</v>
      </c>
    </row>
    <row r="2826" spans="1:29" x14ac:dyDescent="0.2">
      <c r="A2826" s="23">
        <v>41350</v>
      </c>
      <c r="B2826" s="24">
        <v>516476633.81661898</v>
      </c>
      <c r="C2826" s="24">
        <f t="shared" si="345"/>
        <v>404227286.07274586</v>
      </c>
      <c r="D2826" s="25">
        <f>LN(Data[[#This Row],[NVActual]])</f>
        <v>20.062540606036197</v>
      </c>
      <c r="E2826" s="26">
        <v>52184</v>
      </c>
      <c r="F2826" s="40">
        <f>Data[[#This Row],[DAA 
(n)]]^2</f>
        <v>2723169856</v>
      </c>
      <c r="G2826" s="41">
        <f t="shared" si="346"/>
        <v>3087964140.4333334</v>
      </c>
      <c r="H2826" s="28">
        <f>LN(Data[[#This Row],[Metcalfe
(n^2)]])</f>
        <v>21.725062426951865</v>
      </c>
      <c r="I2826" s="42">
        <f t="shared" si="347"/>
        <v>21.826112169078023</v>
      </c>
      <c r="J2826" s="40">
        <f>Data[[#This Row],[DAA 
(n)]]*LN(Data[[#This Row],[DAA 
(n)]])</f>
        <v>566850.32884402806</v>
      </c>
      <c r="K2826" s="40">
        <f t="shared" si="348"/>
        <v>603353.14336104493</v>
      </c>
      <c r="L2826" s="29">
        <f>LN(Data[[#This Row],[MA'[n*ln(n)']
30d]])</f>
        <v>13.310257948334939</v>
      </c>
      <c r="M2826" s="43">
        <f t="shared" si="349"/>
        <v>13.284531106674178</v>
      </c>
      <c r="N2826" s="40">
        <f>Data[[#This Row],[DAA 
(n)]]^1.5</f>
        <v>11920817.747348724</v>
      </c>
      <c r="O2826" s="40">
        <f t="shared" si="350"/>
        <v>13038338.256818647</v>
      </c>
      <c r="P2826" s="43">
        <f>LN(Data[[#This Row],[MA'[n^1.5']]])</f>
        <v>16.383404672049291</v>
      </c>
      <c r="Q2826" s="43">
        <f t="shared" si="351"/>
        <v>16.347034093603487</v>
      </c>
      <c r="R2826" s="30">
        <f>$O$1+$O$2*Data[[#This Row],[MA'[ln(n^2)']]]</f>
        <v>21.826112169078023</v>
      </c>
      <c r="S2826" s="30">
        <f>$Q$1+$Q$2*Data[[#This Row],[MA'[ln(n*ln(n))']]]</f>
        <v>18.439476326012393</v>
      </c>
      <c r="T2826" s="31">
        <f>$O$3*Data[[#This Row],[Metcalfe
(n^2)]]</f>
        <v>1416048325.1200001</v>
      </c>
      <c r="U2826" s="31">
        <f t="shared" si="352"/>
        <v>1605741353.0253334</v>
      </c>
      <c r="V2826" s="30">
        <f>LN(Data[[#This Row],[MA'[NVA']
30d]]/Data[[#This Row],[MA'[NVMetcalfe calc']]])</f>
        <v>-1.3793635220605041</v>
      </c>
      <c r="W2826" s="30">
        <f>$Q$3+Data[[#This Row],[NVM
(scaled)]]/((Data[[#This Row],[Upper Bound]]-Data[[#This Row],[Lower Bound]])/2)</f>
        <v>-0.22459217109796192</v>
      </c>
      <c r="X2826" s="30">
        <f>(Data[[#This Row],[Upper Bound]]+Data[[#This Row],[Lower Bound]])/2</f>
        <v>20.132794247545206</v>
      </c>
      <c r="Y2826" s="29">
        <f>LN(Data[[#This Row],[NVActual]]/Data[[#This Row],[MA'[n^2']
30d]])</f>
        <v>-1.7882372504513462</v>
      </c>
      <c r="Z2826" s="29">
        <f>LN(Data[[#This Row],[NVActual]]/Data[[#This Row],[MA'[n*ln(n)']
30d]])</f>
        <v>6.7522826577012571</v>
      </c>
      <c r="AA2826" s="29">
        <f>LN(Data[[#This Row],[NVActual]]/Data[[#This Row],[MA'[n^1.5']]])</f>
        <v>3.6791359339869034</v>
      </c>
      <c r="AB2826" s="29">
        <f>LN(Data[[#This Row],[NVActual]]/Data[[#This Row],[Metcalfe
(n^2)]])</f>
        <v>-1.6625218209156676</v>
      </c>
      <c r="AC2826" s="26">
        <f>1+Data[[#This Row],[MA'[NVMetcalfe calc']]]/((Data[[#This Row],[NVM_norm
(scaled)]]-Data[[#This Row],[NV_fund.]])/2)</f>
        <v>-157755156.75981987</v>
      </c>
    </row>
    <row r="2827" spans="1:29" x14ac:dyDescent="0.2">
      <c r="A2827" s="23">
        <v>41349</v>
      </c>
      <c r="B2827" s="24">
        <v>514304542.94810301</v>
      </c>
      <c r="C2827" s="24">
        <f t="shared" si="345"/>
        <v>396778939.57618231</v>
      </c>
      <c r="D2827" s="25">
        <f>LN(Data[[#This Row],[NVActual]])</f>
        <v>20.058326143970962</v>
      </c>
      <c r="E2827" s="26">
        <v>50966</v>
      </c>
      <c r="F2827" s="40">
        <f>Data[[#This Row],[DAA 
(n)]]^2</f>
        <v>2597533156</v>
      </c>
      <c r="G2827" s="41">
        <f t="shared" si="346"/>
        <v>3078800825.2333331</v>
      </c>
      <c r="H2827" s="28">
        <f>LN(Data[[#This Row],[Metcalfe
(n^2)]])</f>
        <v>21.677828045437519</v>
      </c>
      <c r="I2827" s="42">
        <f t="shared" si="347"/>
        <v>21.822565009946725</v>
      </c>
      <c r="J2827" s="40">
        <f>Data[[#This Row],[DAA 
(n)]]*LN(Data[[#This Row],[DAA 
(n)]])</f>
        <v>552416.09208188427</v>
      </c>
      <c r="K2827" s="40">
        <f t="shared" si="348"/>
        <v>602286.31049742852</v>
      </c>
      <c r="L2827" s="29">
        <f>LN(Data[[#This Row],[MA'[n*ln(n)']
30d]])</f>
        <v>13.308488210062617</v>
      </c>
      <c r="M2827" s="43">
        <f t="shared" si="349"/>
        <v>13.283631097039965</v>
      </c>
      <c r="N2827" s="40">
        <f>Data[[#This Row],[DAA 
(n)]]^1.5</f>
        <v>11505906.084646085</v>
      </c>
      <c r="O2827" s="40">
        <f t="shared" si="350"/>
        <v>13007857.026871823</v>
      </c>
      <c r="P2827" s="43">
        <f>LN(Data[[#This Row],[MA'[n^1.5']]])</f>
        <v>16.381064119540184</v>
      </c>
      <c r="Q2827" s="43">
        <f t="shared" si="351"/>
        <v>16.345749660023223</v>
      </c>
      <c r="R2827" s="30">
        <f>$O$1+$O$2*Data[[#This Row],[MA'[ln(n^2)']]]</f>
        <v>21.822565009946725</v>
      </c>
      <c r="S2827" s="30">
        <f>$Q$1+$Q$2*Data[[#This Row],[MA'[ln(n*ln(n))']]]</f>
        <v>18.43799131011594</v>
      </c>
      <c r="T2827" s="31">
        <f>$O$3*Data[[#This Row],[Metcalfe
(n^2)]]</f>
        <v>1350717241.1200001</v>
      </c>
      <c r="U2827" s="31">
        <f t="shared" si="352"/>
        <v>1600976429.1213336</v>
      </c>
      <c r="V2827" s="30">
        <f>LN(Data[[#This Row],[MA'[NVA']
30d]]/Data[[#This Row],[MA'[NVMetcalfe calc']]])</f>
        <v>-1.3949896919535014</v>
      </c>
      <c r="W2827" s="30">
        <f>$Q$3+Data[[#This Row],[NVM
(scaled)]]/((Data[[#This Row],[Upper Bound]]-Data[[#This Row],[Lower Bound]])/2)</f>
        <v>-0.23432224301881521</v>
      </c>
      <c r="X2827" s="30">
        <f>(Data[[#This Row],[Upper Bound]]+Data[[#This Row],[Lower Bound]])/2</f>
        <v>20.130278160031331</v>
      </c>
      <c r="Y2827" s="32">
        <f>LN(Data[[#This Row],[NVActual]]/Data[[#This Row],[MA'[n^2']
30d]])</f>
        <v>-1.7894798716907676</v>
      </c>
      <c r="Z2827" s="32">
        <f>LN(Data[[#This Row],[NVActual]]/Data[[#This Row],[MA'[n*ln(n)']
30d]])</f>
        <v>6.7498379339083465</v>
      </c>
      <c r="AA2827" s="32">
        <f>LN(Data[[#This Row],[NVActual]]/Data[[#This Row],[MA'[n^1.5']]])</f>
        <v>3.6772620244307781</v>
      </c>
      <c r="AB2827" s="32">
        <f>LN(Data[[#This Row],[NVActual]]/Data[[#This Row],[Metcalfe
(n^2)]])</f>
        <v>-1.6195019014665548</v>
      </c>
      <c r="AC2827" s="34">
        <f>1+Data[[#This Row],[MA'[NVMetcalfe calc']]]/((Data[[#This Row],[NVM_norm
(scaled)]]-Data[[#This Row],[NV_fund.]])/2)</f>
        <v>-157231311.90919358</v>
      </c>
    </row>
    <row r="2828" spans="1:29" x14ac:dyDescent="0.2">
      <c r="A2828" s="23">
        <v>41348</v>
      </c>
      <c r="B2828" s="24">
        <v>511323729.651721</v>
      </c>
      <c r="C2828" s="24">
        <f t="shared" ref="C2828:C2891" si="353">AVERAGE(B2828:B2857)</f>
        <v>389438872.1727621</v>
      </c>
      <c r="D2828" s="25">
        <f>LN(Data[[#This Row],[NVActual]])</f>
        <v>20.05251346940107</v>
      </c>
      <c r="E2828" s="26">
        <v>63245</v>
      </c>
      <c r="F2828" s="40">
        <f>Data[[#This Row],[DAA 
(n)]]^2</f>
        <v>3999930025</v>
      </c>
      <c r="G2828" s="41">
        <f t="shared" ref="G2828:G2891" si="354">AVERAGE(F2828:F2857)</f>
        <v>3084115888.3333335</v>
      </c>
      <c r="H2828" s="28">
        <f>LN(Data[[#This Row],[Metcalfe
(n^2)]])</f>
        <v>22.109542704163285</v>
      </c>
      <c r="I2828" s="42">
        <f t="shared" ref="I2828:I2891" si="355">AVERAGE(H2828:H2857)</f>
        <v>21.824550859967136</v>
      </c>
      <c r="J2828" s="40">
        <f>Data[[#This Row],[DAA 
(n)]]*LN(Data[[#This Row],[DAA 
(n)]])</f>
        <v>699159.01416240353</v>
      </c>
      <c r="K2828" s="40">
        <f t="shared" ref="K2828:K2891" si="356">AVERAGE(J2828:J2857)</f>
        <v>602895.20489457296</v>
      </c>
      <c r="L2828" s="29">
        <f>LN(Data[[#This Row],[MA'[n*ln(n)']
30d]])</f>
        <v>13.309498671044928</v>
      </c>
      <c r="M2828" s="43">
        <f t="shared" ref="M2828:M2891" si="357">AVERAGE(L2828:L2857)</f>
        <v>13.282925806549635</v>
      </c>
      <c r="N2828" s="40">
        <f>Data[[#This Row],[DAA 
(n)]]^1.5</f>
        <v>15905205.890875002</v>
      </c>
      <c r="O2828" s="40">
        <f t="shared" ref="O2828:O2891" si="358">AVERAGE(N2828:N2857)</f>
        <v>13025382.395106692</v>
      </c>
      <c r="P2828" s="43">
        <f>LN(Data[[#This Row],[MA'[n^1.5']]])</f>
        <v>16.382410503722209</v>
      </c>
      <c r="Q2828" s="43">
        <f t="shared" ref="Q2828:Q2891" si="359">AVERAGE(P2828:P2857)</f>
        <v>16.34472709969787</v>
      </c>
      <c r="R2828" s="30">
        <f>$O$1+$O$2*Data[[#This Row],[MA'[ln(n^2)']]]</f>
        <v>21.824550859967136</v>
      </c>
      <c r="S2828" s="30">
        <f>$Q$1+$Q$2*Data[[#This Row],[MA'[ln(n*ln(n))']]]</f>
        <v>18.436827580806895</v>
      </c>
      <c r="T2828" s="31">
        <f>$O$3*Data[[#This Row],[Metcalfe
(n^2)]]</f>
        <v>2079963613</v>
      </c>
      <c r="U2828" s="31">
        <f t="shared" si="352"/>
        <v>1603740261.9333336</v>
      </c>
      <c r="V2828" s="30">
        <f>LN(Data[[#This Row],[MA'[NVA']
30d]]/Data[[#This Row],[MA'[NVMetcalfe calc']]])</f>
        <v>-1.4153869300792719</v>
      </c>
      <c r="W2828" s="30">
        <f>$Q$3+Data[[#This Row],[NVM
(scaled)]]/((Data[[#This Row],[Upper Bound]]-Data[[#This Row],[Lower Bound]])/2)</f>
        <v>-0.24559772357211085</v>
      </c>
      <c r="X2828" s="30">
        <f>(Data[[#This Row],[Upper Bound]]+Data[[#This Row],[Lower Bound]])/2</f>
        <v>20.130689220387016</v>
      </c>
      <c r="Y2828" s="29">
        <f>LN(Data[[#This Row],[NVActual]]/Data[[#This Row],[MA'[n^2']
30d]])</f>
        <v>-1.7970173998210024</v>
      </c>
      <c r="Z2828" s="29">
        <f>LN(Data[[#This Row],[NVActual]]/Data[[#This Row],[MA'[n*ln(n)']
30d]])</f>
        <v>6.7430147983561435</v>
      </c>
      <c r="AA2828" s="29">
        <f>LN(Data[[#This Row],[NVActual]]/Data[[#This Row],[MA'[n^1.5']]])</f>
        <v>3.6701029656788622</v>
      </c>
      <c r="AB2828" s="29">
        <f>LN(Data[[#This Row],[NVActual]]/Data[[#This Row],[Metcalfe
(n^2)]])</f>
        <v>-2.0570292347622128</v>
      </c>
      <c r="AC2828" s="26">
        <f>1+Data[[#This Row],[MA'[NVMetcalfe calc']]]/((Data[[#This Row],[NVM_norm
(scaled)]]-Data[[#This Row],[NV_fund.]])/2)</f>
        <v>-157412413.37599483</v>
      </c>
    </row>
    <row r="2829" spans="1:29" x14ac:dyDescent="0.2">
      <c r="A2829" s="23">
        <v>41347</v>
      </c>
      <c r="B2829" s="24">
        <v>511373186.010997</v>
      </c>
      <c r="C2829" s="24">
        <f t="shared" si="353"/>
        <v>381246164.26119554</v>
      </c>
      <c r="D2829" s="25">
        <f>LN(Data[[#This Row],[NVActual]])</f>
        <v>20.052610186930099</v>
      </c>
      <c r="E2829" s="26">
        <v>61917</v>
      </c>
      <c r="F2829" s="40">
        <f>Data[[#This Row],[DAA 
(n)]]^2</f>
        <v>3833714889</v>
      </c>
      <c r="G2829" s="41">
        <f t="shared" si="354"/>
        <v>3039560969.1333332</v>
      </c>
      <c r="H2829" s="28">
        <f>LN(Data[[#This Row],[Metcalfe
(n^2)]])</f>
        <v>22.067100114954972</v>
      </c>
      <c r="I2829" s="42">
        <f t="shared" si="355"/>
        <v>21.810993609907261</v>
      </c>
      <c r="J2829" s="40">
        <f>Data[[#This Row],[DAA 
(n)]]*LN(Data[[#This Row],[DAA 
(n)]])</f>
        <v>683164.31890883355</v>
      </c>
      <c r="K2829" s="40">
        <f t="shared" si="356"/>
        <v>598256.86609280226</v>
      </c>
      <c r="L2829" s="29">
        <f>LN(Data[[#This Row],[MA'[n*ln(n)']
30d]])</f>
        <v>13.301775482667237</v>
      </c>
      <c r="M2829" s="43">
        <f t="shared" si="357"/>
        <v>13.282346912477291</v>
      </c>
      <c r="N2829" s="40">
        <f>Data[[#This Row],[DAA 
(n)]]^1.5</f>
        <v>15406885.628906766</v>
      </c>
      <c r="O2829" s="40">
        <f t="shared" si="358"/>
        <v>12885997.267015079</v>
      </c>
      <c r="P2829" s="43">
        <f>LN(Data[[#This Row],[MA'[n^1.5']]])</f>
        <v>16.37165179659123</v>
      </c>
      <c r="Q2829" s="43">
        <f t="shared" si="359"/>
        <v>16.343882135208773</v>
      </c>
      <c r="R2829" s="30">
        <f>$O$1+$O$2*Data[[#This Row],[MA'[ln(n^2)']]]</f>
        <v>21.810993609907261</v>
      </c>
      <c r="S2829" s="30">
        <f>$Q$1+$Q$2*Data[[#This Row],[MA'[ln(n*ln(n))']]]</f>
        <v>18.435872405587528</v>
      </c>
      <c r="T2829" s="31">
        <f>$O$3*Data[[#This Row],[Metcalfe
(n^2)]]</f>
        <v>1993531742.28</v>
      </c>
      <c r="U2829" s="31">
        <f t="shared" si="352"/>
        <v>1580571703.9493337</v>
      </c>
      <c r="V2829" s="30">
        <f>LN(Data[[#This Row],[MA'[NVA']
30d]]/Data[[#This Row],[MA'[NVMetcalfe calc']]])</f>
        <v>-1.4220966315992991</v>
      </c>
      <c r="W2829" s="30">
        <f>$Q$3+Data[[#This Row],[NVM
(scaled)]]/((Data[[#This Row],[Upper Bound]]-Data[[#This Row],[Lower Bound]])/2)</f>
        <v>-0.25269366669214333</v>
      </c>
      <c r="X2829" s="30">
        <f>(Data[[#This Row],[Upper Bound]]+Data[[#This Row],[Lower Bound]])/2</f>
        <v>20.123433007747394</v>
      </c>
      <c r="Y2829" s="32">
        <f>LN(Data[[#This Row],[NVActual]]/Data[[#This Row],[MA'[n^2']
30d]])</f>
        <v>-1.7823687369569043</v>
      </c>
      <c r="Z2829" s="32">
        <f>LN(Data[[#This Row],[NVActual]]/Data[[#This Row],[MA'[n*ln(n)']
30d]])</f>
        <v>6.7508347042628634</v>
      </c>
      <c r="AA2829" s="32">
        <f>LN(Data[[#This Row],[NVActual]]/Data[[#This Row],[MA'[n^1.5']]])</f>
        <v>3.6809583903388696</v>
      </c>
      <c r="AB2829" s="32">
        <f>LN(Data[[#This Row],[NVActual]]/Data[[#This Row],[Metcalfe
(n^2)]])</f>
        <v>-2.0144899280248696</v>
      </c>
      <c r="AC2829" s="34">
        <f>1+Data[[#This Row],[MA'[NVMetcalfe calc']]]/((Data[[#This Row],[NVM_norm
(scaled)]]-Data[[#This Row],[NV_fund.]])/2)</f>
        <v>-155139562.98122054</v>
      </c>
    </row>
    <row r="2830" spans="1:29" x14ac:dyDescent="0.2">
      <c r="A2830" s="23">
        <v>41346</v>
      </c>
      <c r="B2830" s="24">
        <v>512150414.042647</v>
      </c>
      <c r="C2830" s="24">
        <f t="shared" si="353"/>
        <v>373169690.354168</v>
      </c>
      <c r="D2830" s="25">
        <f>LN(Data[[#This Row],[NVActual]])</f>
        <v>20.05412891728669</v>
      </c>
      <c r="E2830" s="26">
        <v>62068</v>
      </c>
      <c r="F2830" s="40">
        <f>Data[[#This Row],[DAA 
(n)]]^2</f>
        <v>3852436624</v>
      </c>
      <c r="G2830" s="41">
        <f t="shared" si="354"/>
        <v>3002702902.8333335</v>
      </c>
      <c r="H2830" s="28">
        <f>LN(Data[[#This Row],[Metcalfe
(n^2)]])</f>
        <v>22.07197167440675</v>
      </c>
      <c r="I2830" s="42">
        <f t="shared" si="355"/>
        <v>21.79965109417078</v>
      </c>
      <c r="J2830" s="40">
        <f>Data[[#This Row],[DAA 
(n)]]*LN(Data[[#This Row],[DAA 
(n)]])</f>
        <v>684981.56894353905</v>
      </c>
      <c r="K2830" s="40">
        <f t="shared" si="356"/>
        <v>594397.92298078455</v>
      </c>
      <c r="L2830" s="29">
        <f>LN(Data[[#This Row],[MA'[n*ln(n)']
30d]])</f>
        <v>13.295304278067308</v>
      </c>
      <c r="M2830" s="43">
        <f t="shared" si="357"/>
        <v>13.281870660079461</v>
      </c>
      <c r="N2830" s="40">
        <f>Data[[#This Row],[DAA 
(n)]]^1.5</f>
        <v>15463280.259325057</v>
      </c>
      <c r="O2830" s="40">
        <f t="shared" si="358"/>
        <v>12770320.527869241</v>
      </c>
      <c r="P2830" s="43">
        <f>LN(Data[[#This Row],[MA'[n^1.5']]])</f>
        <v>16.362634327761789</v>
      </c>
      <c r="Q2830" s="43">
        <f t="shared" si="359"/>
        <v>16.343193981203033</v>
      </c>
      <c r="R2830" s="30">
        <f>$O$1+$O$2*Data[[#This Row],[MA'[ln(n^2)']]]</f>
        <v>21.79965109417078</v>
      </c>
      <c r="S2830" s="30">
        <f>$Q$1+$Q$2*Data[[#This Row],[MA'[ln(n*ln(n))']]]</f>
        <v>18.43508658913111</v>
      </c>
      <c r="T2830" s="31">
        <f>$O$3*Data[[#This Row],[Metcalfe
(n^2)]]</f>
        <v>2003267044.48</v>
      </c>
      <c r="U2830" s="31">
        <f t="shared" si="352"/>
        <v>1561405509.4733338</v>
      </c>
      <c r="V2830" s="30">
        <f>LN(Data[[#This Row],[MA'[NVA']
30d]]/Data[[#This Row],[MA'[NVMetcalfe calc']]])</f>
        <v>-1.4313084121088611</v>
      </c>
      <c r="W2830" s="30">
        <f>$Q$3+Data[[#This Row],[NVM
(scaled)]]/((Data[[#This Row],[Upper Bound]]-Data[[#This Row],[Lower Bound]])/2)</f>
        <v>-0.26081347673076349</v>
      </c>
      <c r="X2830" s="30">
        <f>(Data[[#This Row],[Upper Bound]]+Data[[#This Row],[Lower Bound]])/2</f>
        <v>20.117368841650944</v>
      </c>
      <c r="Y2830" s="29">
        <f>LN(Data[[#This Row],[NVActual]]/Data[[#This Row],[MA'[n^2']
30d]])</f>
        <v>-1.7686497703112458</v>
      </c>
      <c r="Z2830" s="29">
        <f>LN(Data[[#This Row],[NVActual]]/Data[[#This Row],[MA'[n*ln(n)']
30d]])</f>
        <v>6.7588246392193803</v>
      </c>
      <c r="AA2830" s="29">
        <f>LN(Data[[#This Row],[NVActual]]/Data[[#This Row],[MA'[n^1.5']]])</f>
        <v>3.6914945895248987</v>
      </c>
      <c r="AB2830" s="29">
        <f>LN(Data[[#This Row],[NVActual]]/Data[[#This Row],[Metcalfe
(n^2)]])</f>
        <v>-2.0178427571200612</v>
      </c>
      <c r="AC2830" s="26">
        <f>1+Data[[#This Row],[MA'[NVMetcalfe calc']]]/((Data[[#This Row],[NVM_norm
(scaled)]]-Data[[#This Row],[NV_fund.]])/2)</f>
        <v>-153242862.87063101</v>
      </c>
    </row>
    <row r="2831" spans="1:29" x14ac:dyDescent="0.2">
      <c r="A2831" s="23">
        <v>41345</v>
      </c>
      <c r="B2831" s="24">
        <v>483625303.77495402</v>
      </c>
      <c r="C2831" s="24">
        <f t="shared" si="353"/>
        <v>364891236.38156265</v>
      </c>
      <c r="D2831" s="25">
        <f>LN(Data[[#This Row],[NVActual]])</f>
        <v>19.996820999105619</v>
      </c>
      <c r="E2831" s="26">
        <v>61248</v>
      </c>
      <c r="F2831" s="40">
        <f>Data[[#This Row],[DAA 
(n)]]^2</f>
        <v>3751317504</v>
      </c>
      <c r="G2831" s="41">
        <f t="shared" si="354"/>
        <v>2968679341.9000001</v>
      </c>
      <c r="H2831" s="28">
        <f>LN(Data[[#This Row],[Metcalfe
(n^2)]])</f>
        <v>22.045372949625254</v>
      </c>
      <c r="I2831" s="42">
        <f t="shared" si="355"/>
        <v>21.789390491597526</v>
      </c>
      <c r="J2831" s="40">
        <f>Data[[#This Row],[DAA 
(n)]]*LN(Data[[#This Row],[DAA 
(n)]])</f>
        <v>675117.50120932376</v>
      </c>
      <c r="K2831" s="40">
        <f t="shared" si="356"/>
        <v>590867.83184136474</v>
      </c>
      <c r="L2831" s="29">
        <f>LN(Data[[#This Row],[MA'[n*ln(n)']
30d]])</f>
        <v>13.289347636592062</v>
      </c>
      <c r="M2831" s="43">
        <f t="shared" si="357"/>
        <v>13.281688352651051</v>
      </c>
      <c r="N2831" s="40">
        <f>Data[[#This Row],[DAA 
(n)]]^1.5</f>
        <v>15157859.165627303</v>
      </c>
      <c r="O2831" s="40">
        <f t="shared" si="358"/>
        <v>12664060.872414019</v>
      </c>
      <c r="P2831" s="43">
        <f>LN(Data[[#This Row],[MA'[n^1.5']]])</f>
        <v>16.354278687260273</v>
      </c>
      <c r="Q2831" s="43">
        <f t="shared" si="359"/>
        <v>16.342913446430938</v>
      </c>
      <c r="R2831" s="30">
        <f>$O$1+$O$2*Data[[#This Row],[MA'[ln(n^2)']]]</f>
        <v>21.789390491597526</v>
      </c>
      <c r="S2831" s="30">
        <f>$Q$1+$Q$2*Data[[#This Row],[MA'[ln(n*ln(n))']]]</f>
        <v>18.434785781874233</v>
      </c>
      <c r="T2831" s="31">
        <f>$O$3*Data[[#This Row],[Metcalfe
(n^2)]]</f>
        <v>1950685102.0800002</v>
      </c>
      <c r="U2831" s="31">
        <f t="shared" si="352"/>
        <v>1543713257.7880003</v>
      </c>
      <c r="V2831" s="30">
        <f>LN(Data[[#This Row],[MA'[NVA']
30d]]/Data[[#This Row],[MA'[NVMetcalfe calc']]])</f>
        <v>-1.4423466728092771</v>
      </c>
      <c r="W2831" s="30">
        <f>$Q$3+Data[[#This Row],[NVM
(scaled)]]/((Data[[#This Row],[Upper Bound]]-Data[[#This Row],[Lower Bound]])/2)</f>
        <v>-0.26992049592528589</v>
      </c>
      <c r="X2831" s="30">
        <f>(Data[[#This Row],[Upper Bound]]+Data[[#This Row],[Lower Bound]])/2</f>
        <v>20.112088136735878</v>
      </c>
      <c r="Y2831" s="32">
        <f>LN(Data[[#This Row],[NVActual]]/Data[[#This Row],[MA'[n^2']
30d]])</f>
        <v>-1.814562025735208</v>
      </c>
      <c r="Z2831" s="32">
        <f>LN(Data[[#This Row],[NVActual]]/Data[[#This Row],[MA'[n*ln(n)']
30d]])</f>
        <v>6.7074733625135572</v>
      </c>
      <c r="AA2831" s="32">
        <f>LN(Data[[#This Row],[NVActual]]/Data[[#This Row],[MA'[n^1.5']]])</f>
        <v>3.6425423118453484</v>
      </c>
      <c r="AB2831" s="32">
        <f>LN(Data[[#This Row],[NVActual]]/Data[[#This Row],[Metcalfe
(n^2)]])</f>
        <v>-2.0485519505196317</v>
      </c>
      <c r="AC2831" s="34">
        <f>1+Data[[#This Row],[MA'[NVMetcalfe calc']]]/((Data[[#This Row],[NVM_norm
(scaled)]]-Data[[#This Row],[NV_fund.]])/2)</f>
        <v>-151478029.02244595</v>
      </c>
    </row>
    <row r="2832" spans="1:29" x14ac:dyDescent="0.2">
      <c r="A2832" s="23">
        <v>41344</v>
      </c>
      <c r="B2832" s="24">
        <v>525511108.08165097</v>
      </c>
      <c r="C2832" s="24">
        <f t="shared" si="353"/>
        <v>357346167.15543729</v>
      </c>
      <c r="D2832" s="25">
        <f>LN(Data[[#This Row],[NVActual]])</f>
        <v>20.079881886177095</v>
      </c>
      <c r="E2832" s="26">
        <v>53342</v>
      </c>
      <c r="F2832" s="40">
        <f>Data[[#This Row],[DAA 
(n)]]^2</f>
        <v>2845368964</v>
      </c>
      <c r="G2832" s="41">
        <f t="shared" si="354"/>
        <v>2949720071.6333332</v>
      </c>
      <c r="H2832" s="28">
        <f>LN(Data[[#This Row],[Metcalfe
(n^2)]])</f>
        <v>21.768958584692317</v>
      </c>
      <c r="I2832" s="42">
        <f t="shared" si="355"/>
        <v>21.783909568852234</v>
      </c>
      <c r="J2832" s="40">
        <f>Data[[#This Row],[DAA 
(n)]]*LN(Data[[#This Row],[DAA 
(n)]])</f>
        <v>580599.89441232884</v>
      </c>
      <c r="K2832" s="40">
        <f t="shared" si="356"/>
        <v>588937.10923951364</v>
      </c>
      <c r="L2832" s="29">
        <f>LN(Data[[#This Row],[MA'[n*ln(n)']
30d]])</f>
        <v>13.286074681448119</v>
      </c>
      <c r="M2832" s="43">
        <f t="shared" si="357"/>
        <v>13.281631038439132</v>
      </c>
      <c r="N2832" s="40">
        <f>Data[[#This Row],[DAA 
(n)]]^1.5</f>
        <v>12319808.086073739</v>
      </c>
      <c r="O2832" s="40">
        <f t="shared" si="358"/>
        <v>12605440.413804224</v>
      </c>
      <c r="P2832" s="43">
        <f>LN(Data[[#This Row],[MA'[n^1.5']]])</f>
        <v>16.349639057605383</v>
      </c>
      <c r="Q2832" s="43">
        <f t="shared" si="359"/>
        <v>16.34281269502522</v>
      </c>
      <c r="R2832" s="30">
        <f>$O$1+$O$2*Data[[#This Row],[MA'[ln(n^2)']]]</f>
        <v>21.783909568852234</v>
      </c>
      <c r="S2832" s="30">
        <f>$Q$1+$Q$2*Data[[#This Row],[MA'[ln(n*ln(n))']]]</f>
        <v>18.434691213424564</v>
      </c>
      <c r="T2832" s="31">
        <f>$O$3*Data[[#This Row],[Metcalfe
(n^2)]]</f>
        <v>1479591861.28</v>
      </c>
      <c r="U2832" s="31">
        <f t="shared" si="352"/>
        <v>1533854437.2493336</v>
      </c>
      <c r="V2832" s="30">
        <f>LN(Data[[#This Row],[MA'[NVA']
30d]]/Data[[#This Row],[MA'[NVMetcalfe calc']]])</f>
        <v>-1.4568341185883946</v>
      </c>
      <c r="W2832" s="30">
        <f>$Q$3+Data[[#This Row],[NVM
(scaled)]]/((Data[[#This Row],[Upper Bound]]-Data[[#This Row],[Lower Bound]])/2)</f>
        <v>-0.27995469628158531</v>
      </c>
      <c r="X2832" s="30">
        <f>(Data[[#This Row],[Upper Bound]]+Data[[#This Row],[Lower Bound]])/2</f>
        <v>20.109300391138397</v>
      </c>
      <c r="Y2832" s="29">
        <f>LN(Data[[#This Row],[NVActual]]/Data[[#This Row],[MA'[n^2']
30d]])</f>
        <v>-1.7250942256468604</v>
      </c>
      <c r="Z2832" s="29">
        <f>LN(Data[[#This Row],[NVActual]]/Data[[#This Row],[MA'[n*ln(n)']
30d]])</f>
        <v>6.7938072047289753</v>
      </c>
      <c r="AA2832" s="29">
        <f>LN(Data[[#This Row],[NVActual]]/Data[[#This Row],[MA'[n^1.5']]])</f>
        <v>3.7302428285717109</v>
      </c>
      <c r="AB2832" s="29">
        <f>LN(Data[[#This Row],[NVActual]]/Data[[#This Row],[Metcalfe
(n^2)]])</f>
        <v>-1.6890766985152241</v>
      </c>
      <c r="AC2832" s="26">
        <f>1+Data[[#This Row],[MA'[NVMetcalfe calc']]]/((Data[[#This Row],[NVM_norm
(scaled)]]-Data[[#This Row],[NV_fund.]])/2)</f>
        <v>-150457132.49240604</v>
      </c>
    </row>
    <row r="2833" spans="1:29" x14ac:dyDescent="0.2">
      <c r="A2833" s="23">
        <v>41343</v>
      </c>
      <c r="B2833" s="24">
        <v>501275189.68221402</v>
      </c>
      <c r="C2833" s="24">
        <f t="shared" si="353"/>
        <v>348342002.92244321</v>
      </c>
      <c r="D2833" s="25">
        <f>LN(Data[[#This Row],[NVActual]])</f>
        <v>20.03266578905248</v>
      </c>
      <c r="E2833" s="26">
        <v>56596</v>
      </c>
      <c r="F2833" s="40">
        <f>Data[[#This Row],[DAA 
(n)]]^2</f>
        <v>3203107216</v>
      </c>
      <c r="G2833" s="41">
        <f t="shared" si="354"/>
        <v>2958908104.6999998</v>
      </c>
      <c r="H2833" s="28">
        <f>LN(Data[[#This Row],[Metcalfe
(n^2)]])</f>
        <v>21.887387180631684</v>
      </c>
      <c r="I2833" s="42">
        <f t="shared" si="355"/>
        <v>21.786991699036932</v>
      </c>
      <c r="J2833" s="40">
        <f>Data[[#This Row],[DAA 
(n)]]*LN(Data[[#This Row],[DAA 
(n)]])</f>
        <v>619369.28243751545</v>
      </c>
      <c r="K2833" s="40">
        <f t="shared" si="356"/>
        <v>589938.94990642532</v>
      </c>
      <c r="L2833" s="29">
        <f>LN(Data[[#This Row],[MA'[n*ln(n)']
30d]])</f>
        <v>13.28777433579315</v>
      </c>
      <c r="M2833" s="43">
        <f t="shared" si="357"/>
        <v>13.281808483198528</v>
      </c>
      <c r="N2833" s="40">
        <f>Data[[#This Row],[DAA 
(n)]]^1.5</f>
        <v>13464139.630764935</v>
      </c>
      <c r="O2833" s="40">
        <f t="shared" si="358"/>
        <v>12634929.540877629</v>
      </c>
      <c r="P2833" s="43">
        <f>LN(Data[[#This Row],[MA'[n^1.5']]])</f>
        <v>16.351975722285331</v>
      </c>
      <c r="Q2833" s="43">
        <f t="shared" si="359"/>
        <v>16.343045162703497</v>
      </c>
      <c r="R2833" s="30">
        <f>$O$1+$O$2*Data[[#This Row],[MA'[ln(n^2)']]]</f>
        <v>21.786991699036932</v>
      </c>
      <c r="S2833" s="30">
        <f>$Q$1+$Q$2*Data[[#This Row],[MA'[ln(n*ln(n))']]]</f>
        <v>18.43498399727757</v>
      </c>
      <c r="T2833" s="31">
        <f>$O$3*Data[[#This Row],[Metcalfe
(n^2)]]</f>
        <v>1665615752.3200002</v>
      </c>
      <c r="U2833" s="31">
        <f t="shared" si="352"/>
        <v>1538632214.4440002</v>
      </c>
      <c r="V2833" s="30">
        <f>LN(Data[[#This Row],[MA'[NVA']
30d]]/Data[[#This Row],[MA'[NVMetcalfe calc']]])</f>
        <v>-1.4854643641162271</v>
      </c>
      <c r="W2833" s="30">
        <f>$Q$3+Data[[#This Row],[NVM
(scaled)]]/((Data[[#This Row],[Upper Bound]]-Data[[#This Row],[Lower Bound]])/2)</f>
        <v>-0.29631321660541188</v>
      </c>
      <c r="X2833" s="30">
        <f>(Data[[#This Row],[Upper Bound]]+Data[[#This Row],[Lower Bound]])/2</f>
        <v>20.110987848157251</v>
      </c>
      <c r="Y2833" s="32">
        <f>LN(Data[[#This Row],[NVActual]]/Data[[#This Row],[MA'[n^2']
30d]])</f>
        <v>-1.7754203646283311</v>
      </c>
      <c r="Z2833" s="32">
        <f>LN(Data[[#This Row],[NVActual]]/Data[[#This Row],[MA'[n*ln(n)']
30d]])</f>
        <v>6.7448914532593296</v>
      </c>
      <c r="AA2833" s="32">
        <f>LN(Data[[#This Row],[NVActual]]/Data[[#This Row],[MA'[n^1.5']]])</f>
        <v>3.680690066767148</v>
      </c>
      <c r="AB2833" s="32">
        <f>LN(Data[[#This Row],[NVActual]]/Data[[#This Row],[Metcalfe
(n^2)]])</f>
        <v>-1.8547213915792065</v>
      </c>
      <c r="AC2833" s="34">
        <f>1+Data[[#This Row],[MA'[NVMetcalfe calc']]]/((Data[[#This Row],[NVM_norm
(scaled)]]-Data[[#This Row],[NV_fund.]])/2)</f>
        <v>-150792326.66362822</v>
      </c>
    </row>
    <row r="2834" spans="1:29" x14ac:dyDescent="0.2">
      <c r="A2834" s="23">
        <v>41342</v>
      </c>
      <c r="B2834" s="24">
        <v>510011367.69348699</v>
      </c>
      <c r="C2834" s="24">
        <f t="shared" si="353"/>
        <v>339803497.81000704</v>
      </c>
      <c r="D2834" s="25">
        <f>LN(Data[[#This Row],[NVActual]])</f>
        <v>20.04994357302931</v>
      </c>
      <c r="E2834" s="26">
        <v>53106</v>
      </c>
      <c r="F2834" s="40">
        <f>Data[[#This Row],[DAA 
(n)]]^2</f>
        <v>2820247236</v>
      </c>
      <c r="G2834" s="41">
        <f t="shared" si="354"/>
        <v>2977361506.3000002</v>
      </c>
      <c r="H2834" s="28">
        <f>LN(Data[[#This Row],[Metcalfe
(n^2)]])</f>
        <v>21.760090390393863</v>
      </c>
      <c r="I2834" s="42">
        <f t="shared" si="355"/>
        <v>21.792305766862409</v>
      </c>
      <c r="J2834" s="40">
        <f>Data[[#This Row],[DAA 
(n)]]*LN(Data[[#This Row],[DAA 
(n)]])</f>
        <v>577795.68013612821</v>
      </c>
      <c r="K2834" s="40">
        <f t="shared" si="356"/>
        <v>591814.85766567593</v>
      </c>
      <c r="L2834" s="29">
        <f>LN(Data[[#This Row],[MA'[n*ln(n)']
30d]])</f>
        <v>13.290949124523054</v>
      </c>
      <c r="M2834" s="43">
        <f t="shared" si="357"/>
        <v>13.282033371572991</v>
      </c>
      <c r="N2834" s="40">
        <f>Data[[#This Row],[DAA 
(n)]]^1.5</f>
        <v>12238139.144290537</v>
      </c>
      <c r="O2834" s="40">
        <f t="shared" si="358"/>
        <v>12691931.41981113</v>
      </c>
      <c r="P2834" s="43">
        <f>LN(Data[[#This Row],[MA'[n^1.5']]])</f>
        <v>16.356477028252026</v>
      </c>
      <c r="Q2834" s="43">
        <f t="shared" si="359"/>
        <v>16.34334639765169</v>
      </c>
      <c r="R2834" s="30">
        <f>$O$1+$O$2*Data[[#This Row],[MA'[ln(n^2)']]]</f>
        <v>21.792305766862409</v>
      </c>
      <c r="S2834" s="30">
        <f>$Q$1+$Q$2*Data[[#This Row],[MA'[ln(n*ln(n))']]]</f>
        <v>18.435355063095432</v>
      </c>
      <c r="T2834" s="31">
        <f>$O$3*Data[[#This Row],[Metcalfe
(n^2)]]</f>
        <v>1466528562.72</v>
      </c>
      <c r="U2834" s="31">
        <f t="shared" si="352"/>
        <v>1548227983.2760003</v>
      </c>
      <c r="V2834" s="30">
        <f>LN(Data[[#This Row],[MA'[NVA']
30d]]/Data[[#This Row],[MA'[NVMetcalfe calc']]])</f>
        <v>-1.5164988164072333</v>
      </c>
      <c r="W2834" s="30">
        <f>$Q$3+Data[[#This Row],[NVM
(scaled)]]/((Data[[#This Row],[Upper Bound]]-Data[[#This Row],[Lower Bound]])/2)</f>
        <v>-0.31349781705492774</v>
      </c>
      <c r="X2834" s="30">
        <f>(Data[[#This Row],[Upper Bound]]+Data[[#This Row],[Lower Bound]])/2</f>
        <v>20.113830414978921</v>
      </c>
      <c r="Y2834" s="29">
        <f>LN(Data[[#This Row],[NVActual]]/Data[[#This Row],[MA'[n^2']
30d]])</f>
        <v>-1.7643597716653416</v>
      </c>
      <c r="Z2834" s="29">
        <f>LN(Data[[#This Row],[NVActual]]/Data[[#This Row],[MA'[n*ln(n)']
30d]])</f>
        <v>6.7589944485062539</v>
      </c>
      <c r="AA2834" s="29">
        <f>LN(Data[[#This Row],[NVActual]]/Data[[#This Row],[MA'[n^1.5']]])</f>
        <v>3.6934665447772841</v>
      </c>
      <c r="AB2834" s="29">
        <f>LN(Data[[#This Row],[NVActual]]/Data[[#This Row],[Metcalfe
(n^2)]])</f>
        <v>-1.7101468173645551</v>
      </c>
      <c r="AC2834" s="26">
        <f>1+Data[[#This Row],[MA'[NVMetcalfe calc']]]/((Data[[#This Row],[NVM_norm
(scaled)]]-Data[[#This Row],[NV_fund.]])/2)</f>
        <v>-151583991.35472125</v>
      </c>
    </row>
    <row r="2835" spans="1:29" x14ac:dyDescent="0.2">
      <c r="A2835" s="23">
        <v>41341</v>
      </c>
      <c r="B2835" s="24">
        <v>477350610.89984399</v>
      </c>
      <c r="C2835" s="24">
        <f t="shared" si="353"/>
        <v>330730910.99267757</v>
      </c>
      <c r="D2835" s="25">
        <f>LN(Data[[#This Row],[NVActual]])</f>
        <v>19.983761812180923</v>
      </c>
      <c r="E2835" s="26">
        <v>56370</v>
      </c>
      <c r="F2835" s="40">
        <f>Data[[#This Row],[DAA 
(n)]]^2</f>
        <v>3177576900</v>
      </c>
      <c r="G2835" s="41">
        <f t="shared" si="354"/>
        <v>3003613405.9333334</v>
      </c>
      <c r="H2835" s="28">
        <f>LN(Data[[#This Row],[Metcalfe
(n^2)]])</f>
        <v>21.87938476215124</v>
      </c>
      <c r="I2835" s="42">
        <f t="shared" si="355"/>
        <v>21.800514926392978</v>
      </c>
      <c r="J2835" s="40">
        <f>Data[[#This Row],[DAA 
(n)]]*LN(Data[[#This Row],[DAA 
(n)]])</f>
        <v>616670.45952123264</v>
      </c>
      <c r="K2835" s="40">
        <f t="shared" si="356"/>
        <v>594585.2070663902</v>
      </c>
      <c r="L2835" s="29">
        <f>LN(Data[[#This Row],[MA'[n*ln(n)']
30d]])</f>
        <v>13.295619310438115</v>
      </c>
      <c r="M2835" s="43">
        <f t="shared" si="357"/>
        <v>13.282009220323163</v>
      </c>
      <c r="N2835" s="40">
        <f>Data[[#This Row],[DAA 
(n)]]^1.5</f>
        <v>13383572.387557823</v>
      </c>
      <c r="O2835" s="40">
        <f t="shared" si="358"/>
        <v>12774687.696625032</v>
      </c>
      <c r="P2835" s="43">
        <f>LN(Data[[#This Row],[MA'[n^1.5']]])</f>
        <v>16.362976247307085</v>
      </c>
      <c r="Q2835" s="43">
        <f t="shared" si="359"/>
        <v>16.343295911162134</v>
      </c>
      <c r="R2835" s="30">
        <f>$O$1+$O$2*Data[[#This Row],[MA'[ln(n^2)']]]</f>
        <v>21.800514926392978</v>
      </c>
      <c r="S2835" s="30">
        <f>$Q$1+$Q$2*Data[[#This Row],[MA'[ln(n*ln(n))']]]</f>
        <v>18.435315213533215</v>
      </c>
      <c r="T2835" s="31">
        <f>$O$3*Data[[#This Row],[Metcalfe
(n^2)]]</f>
        <v>1652339988</v>
      </c>
      <c r="U2835" s="31">
        <f t="shared" si="352"/>
        <v>1561878971.0853338</v>
      </c>
      <c r="V2835" s="30">
        <f>LN(Data[[#This Row],[MA'[NVA']
30d]]/Data[[#This Row],[MA'[NVMetcalfe calc']]])</f>
        <v>-1.5523397570759259</v>
      </c>
      <c r="W2835" s="30">
        <f>$Q$3+Data[[#This Row],[NVM
(scaled)]]/((Data[[#This Row],[Upper Bound]]-Data[[#This Row],[Lower Bound]])/2)</f>
        <v>-0.33258403038834217</v>
      </c>
      <c r="X2835" s="30">
        <f>(Data[[#This Row],[Upper Bound]]+Data[[#This Row],[Lower Bound]])/2</f>
        <v>20.117915069963097</v>
      </c>
      <c r="Y2835" s="32">
        <f>LN(Data[[#This Row],[NVActual]]/Data[[#This Row],[MA'[n^2']
30d]])</f>
        <v>-1.8393200572876194</v>
      </c>
      <c r="Z2835" s="32">
        <f>LN(Data[[#This Row],[NVActual]]/Data[[#This Row],[MA'[n*ln(n)']
30d]])</f>
        <v>6.6881425017428064</v>
      </c>
      <c r="AA2835" s="32">
        <f>LN(Data[[#This Row],[NVActual]]/Data[[#This Row],[MA'[n^1.5']]])</f>
        <v>3.6207855648738367</v>
      </c>
      <c r="AB2835" s="32">
        <f>LN(Data[[#This Row],[NVActual]]/Data[[#This Row],[Metcalfe
(n^2)]])</f>
        <v>-1.8956229499703199</v>
      </c>
      <c r="AC2835" s="34">
        <f>1+Data[[#This Row],[MA'[NVMetcalfe calc']]]/((Data[[#This Row],[NVM_norm
(scaled)]]-Data[[#This Row],[NV_fund.]])/2)</f>
        <v>-152747270.68477693</v>
      </c>
    </row>
    <row r="2836" spans="1:29" x14ac:dyDescent="0.2">
      <c r="A2836" s="23">
        <v>41340</v>
      </c>
      <c r="B2836" s="24">
        <v>455921062.308384</v>
      </c>
      <c r="C2836" s="24">
        <f t="shared" si="353"/>
        <v>322418404.87824941</v>
      </c>
      <c r="D2836" s="25">
        <f>LN(Data[[#This Row],[NVActual]])</f>
        <v>19.937830243520729</v>
      </c>
      <c r="E2836" s="26">
        <v>67349</v>
      </c>
      <c r="F2836" s="40">
        <f>Data[[#This Row],[DAA 
(n)]]^2</f>
        <v>4535887801</v>
      </c>
      <c r="G2836" s="41">
        <f t="shared" si="354"/>
        <v>2991730742.4666667</v>
      </c>
      <c r="H2836" s="28">
        <f>LN(Data[[#This Row],[Metcalfe
(n^2)]])</f>
        <v>22.235286667836665</v>
      </c>
      <c r="I2836" s="42">
        <f t="shared" si="355"/>
        <v>21.796548489385504</v>
      </c>
      <c r="J2836" s="40">
        <f>Data[[#This Row],[DAA 
(n)]]*LN(Data[[#This Row],[DAA 
(n)]])</f>
        <v>748762.16089606576</v>
      </c>
      <c r="K2836" s="40">
        <f t="shared" si="356"/>
        <v>593292.54911902349</v>
      </c>
      <c r="L2836" s="29">
        <f>LN(Data[[#This Row],[MA'[n*ln(n)']
30d]])</f>
        <v>13.293442893797785</v>
      </c>
      <c r="M2836" s="43">
        <f t="shared" si="357"/>
        <v>13.281754795778449</v>
      </c>
      <c r="N2836" s="40">
        <f>Data[[#This Row],[DAA 
(n)]]^1.5</f>
        <v>17478200.923137072</v>
      </c>
      <c r="O2836" s="40">
        <f t="shared" si="358"/>
        <v>12736598.770943929</v>
      </c>
      <c r="P2836" s="43">
        <f>LN(Data[[#This Row],[MA'[n^1.5']]])</f>
        <v>16.359990200011421</v>
      </c>
      <c r="Q2836" s="43">
        <f t="shared" si="359"/>
        <v>16.342923349926728</v>
      </c>
      <c r="R2836" s="30">
        <f>$O$1+$O$2*Data[[#This Row],[MA'[ln(n^2)']]]</f>
        <v>21.796548489385504</v>
      </c>
      <c r="S2836" s="30">
        <f>$Q$1+$Q$2*Data[[#This Row],[MA'[ln(n*ln(n))']]]</f>
        <v>18.43489541303444</v>
      </c>
      <c r="T2836" s="31">
        <f>$O$3*Data[[#This Row],[Metcalfe
(n^2)]]</f>
        <v>2358661656.52</v>
      </c>
      <c r="U2836" s="31">
        <f t="shared" si="352"/>
        <v>1555699986.0826666</v>
      </c>
      <c r="V2836" s="30">
        <f>LN(Data[[#This Row],[MA'[NVA']
30d]]/Data[[#This Row],[MA'[NVMetcalfe calc']]])</f>
        <v>-1.5738307790526378</v>
      </c>
      <c r="W2836" s="30">
        <f>$Q$3+Data[[#This Row],[NVM
(scaled)]]/((Data[[#This Row],[Upper Bound]]-Data[[#This Row],[Lower Bound]])/2)</f>
        <v>-0.34634336637792862</v>
      </c>
      <c r="X2836" s="30">
        <f>(Data[[#This Row],[Upper Bound]]+Data[[#This Row],[Lower Bound]])/2</f>
        <v>20.11572195120997</v>
      </c>
      <c r="Y2836" s="29">
        <f>LN(Data[[#This Row],[NVActual]]/Data[[#This Row],[MA'[n^2']
30d]])</f>
        <v>-1.881287656997257</v>
      </c>
      <c r="Z2836" s="29">
        <f>LN(Data[[#This Row],[NVActual]]/Data[[#This Row],[MA'[n*ln(n)']
30d]])</f>
        <v>6.6443873497229466</v>
      </c>
      <c r="AA2836" s="29">
        <f>LN(Data[[#This Row],[NVActual]]/Data[[#This Row],[MA'[n^1.5']]])</f>
        <v>3.5778400435093092</v>
      </c>
      <c r="AB2836" s="29">
        <f>LN(Data[[#This Row],[NVActual]]/Data[[#This Row],[Metcalfe
(n^2)]])</f>
        <v>-2.2974564243159339</v>
      </c>
      <c r="AC2836" s="26">
        <f>1+Data[[#This Row],[MA'[NVMetcalfe calc']]]/((Data[[#This Row],[NVM_norm
(scaled)]]-Data[[#This Row],[NV_fund.]])/2)</f>
        <v>-152056984.64020175</v>
      </c>
    </row>
    <row r="2837" spans="1:29" x14ac:dyDescent="0.2">
      <c r="A2837" s="23">
        <v>41339</v>
      </c>
      <c r="B2837" s="24">
        <v>470285631.94079</v>
      </c>
      <c r="C2837" s="24">
        <f t="shared" si="353"/>
        <v>314620913.75022584</v>
      </c>
      <c r="D2837" s="25">
        <f>LN(Data[[#This Row],[NVActual]])</f>
        <v>19.968850795610379</v>
      </c>
      <c r="E2837" s="26">
        <v>70524</v>
      </c>
      <c r="F2837" s="40">
        <f>Data[[#This Row],[DAA 
(n)]]^2</f>
        <v>4973634576</v>
      </c>
      <c r="G2837" s="41">
        <f t="shared" si="354"/>
        <v>2961299698.4666667</v>
      </c>
      <c r="H2837" s="28">
        <f>LN(Data[[#This Row],[Metcalfe
(n^2)]])</f>
        <v>22.327416712801302</v>
      </c>
      <c r="I2837" s="42">
        <f t="shared" si="355"/>
        <v>21.789057475021572</v>
      </c>
      <c r="J2837" s="40">
        <f>Data[[#This Row],[DAA 
(n)]]*LN(Data[[#This Row],[DAA 
(n)]])</f>
        <v>787309.36812679947</v>
      </c>
      <c r="K2837" s="40">
        <f t="shared" si="356"/>
        <v>590414.4335967605</v>
      </c>
      <c r="L2837" s="29">
        <f>LN(Data[[#This Row],[MA'[n*ln(n)']
30d]])</f>
        <v>13.288579999118557</v>
      </c>
      <c r="M2837" s="43">
        <f t="shared" si="357"/>
        <v>13.281594067903255</v>
      </c>
      <c r="N2837" s="40">
        <f>Data[[#This Row],[DAA 
(n)]]^1.5</f>
        <v>18728603.921217017</v>
      </c>
      <c r="O2837" s="40">
        <f t="shared" si="358"/>
        <v>12646231.145443717</v>
      </c>
      <c r="P2837" s="43">
        <f>LN(Data[[#This Row],[MA'[n^1.5']]])</f>
        <v>16.352869795580396</v>
      </c>
      <c r="Q2837" s="43">
        <f t="shared" si="359"/>
        <v>16.342679172062191</v>
      </c>
      <c r="R2837" s="30">
        <f>$O$1+$O$2*Data[[#This Row],[MA'[ln(n^2)']]]</f>
        <v>21.789057475021572</v>
      </c>
      <c r="S2837" s="30">
        <f>$Q$1+$Q$2*Data[[#This Row],[MA'[ln(n*ln(n))']]]</f>
        <v>18.434630212040368</v>
      </c>
      <c r="T2837" s="31">
        <f>$O$3*Data[[#This Row],[Metcalfe
(n^2)]]</f>
        <v>2586289979.52</v>
      </c>
      <c r="U2837" s="31">
        <f t="shared" si="352"/>
        <v>1539875843.2026668</v>
      </c>
      <c r="V2837" s="30">
        <f>LN(Data[[#This Row],[MA'[NVA']
30d]]/Data[[#This Row],[MA'[NVMetcalfe calc']]])</f>
        <v>-1.5880886051725271</v>
      </c>
      <c r="W2837" s="30">
        <f>$Q$3+Data[[#This Row],[NVM
(scaled)]]/((Data[[#This Row],[Upper Bound]]-Data[[#This Row],[Lower Bound]])/2)</f>
        <v>-0.35686125568937443</v>
      </c>
      <c r="X2837" s="30">
        <f>(Data[[#This Row],[Upper Bound]]+Data[[#This Row],[Lower Bound]])/2</f>
        <v>20.11184384353097</v>
      </c>
      <c r="Y2837" s="32">
        <f>LN(Data[[#This Row],[NVActual]]/Data[[#This Row],[MA'[n^2']
30d]])</f>
        <v>-1.8400433006211914</v>
      </c>
      <c r="Z2837" s="32">
        <f>LN(Data[[#This Row],[NVActual]]/Data[[#This Row],[MA'[n*ln(n)']
30d]])</f>
        <v>6.6802707964918229</v>
      </c>
      <c r="AA2837" s="32">
        <f>LN(Data[[#This Row],[NVActual]]/Data[[#This Row],[MA'[n^1.5']]])</f>
        <v>3.6159810000299846</v>
      </c>
      <c r="AB2837" s="32">
        <f>LN(Data[[#This Row],[NVActual]]/Data[[#This Row],[Metcalfe
(n^2)]])</f>
        <v>-2.358565917190921</v>
      </c>
      <c r="AC2837" s="34">
        <f>1+Data[[#This Row],[MA'[NVMetcalfe calc']]]/((Data[[#This Row],[NVM_norm
(scaled)]]-Data[[#This Row],[NV_fund.]])/2)</f>
        <v>-150461480.14775673</v>
      </c>
    </row>
    <row r="2838" spans="1:29" x14ac:dyDescent="0.2">
      <c r="A2838" s="23">
        <v>41338</v>
      </c>
      <c r="B2838" s="24">
        <v>441748538.912799</v>
      </c>
      <c r="C2838" s="24">
        <f t="shared" si="353"/>
        <v>306263367.68144184</v>
      </c>
      <c r="D2838" s="25">
        <f>LN(Data[[#This Row],[NVActual]])</f>
        <v>19.906251361660701</v>
      </c>
      <c r="E2838" s="26">
        <v>56444</v>
      </c>
      <c r="F2838" s="40">
        <f>Data[[#This Row],[DAA 
(n)]]^2</f>
        <v>3185925136</v>
      </c>
      <c r="G2838" s="41">
        <f t="shared" si="354"/>
        <v>2912973447.4000001</v>
      </c>
      <c r="H2838" s="28">
        <f>LN(Data[[#This Row],[Metcalfe
(n^2)]])</f>
        <v>21.882008550355302</v>
      </c>
      <c r="I2838" s="42">
        <f t="shared" si="355"/>
        <v>21.777570889261263</v>
      </c>
      <c r="J2838" s="40">
        <f>Data[[#This Row],[DAA 
(n)]]*LN(Data[[#This Row],[DAA 
(n)]])</f>
        <v>617554.0453081273</v>
      </c>
      <c r="K2838" s="40">
        <f t="shared" si="356"/>
        <v>585919.8564890041</v>
      </c>
      <c r="L2838" s="29">
        <f>LN(Data[[#This Row],[MA'[n*ln(n)']
30d]])</f>
        <v>13.280938295535504</v>
      </c>
      <c r="M2838" s="43">
        <f t="shared" si="357"/>
        <v>13.281196249937556</v>
      </c>
      <c r="N2838" s="40">
        <f>Data[[#This Row],[DAA 
(n)]]^1.5</f>
        <v>13409935.062347781</v>
      </c>
      <c r="O2838" s="40">
        <f t="shared" si="358"/>
        <v>12504049.233184073</v>
      </c>
      <c r="P2838" s="43">
        <f>LN(Data[[#This Row],[MA'[n^1.5']]])</f>
        <v>16.341563088470458</v>
      </c>
      <c r="Q2838" s="43">
        <f t="shared" si="359"/>
        <v>16.34213709816165</v>
      </c>
      <c r="R2838" s="30">
        <f>$O$1+$O$2*Data[[#This Row],[MA'[ln(n^2)']]]</f>
        <v>21.777570889261263</v>
      </c>
      <c r="S2838" s="30">
        <f>$Q$1+$Q$2*Data[[#This Row],[MA'[ln(n*ln(n))']]]</f>
        <v>18.433973812396967</v>
      </c>
      <c r="T2838" s="31">
        <f>$O$3*Data[[#This Row],[Metcalfe
(n^2)]]</f>
        <v>1656681070.72</v>
      </c>
      <c r="U2838" s="31">
        <f t="shared" si="352"/>
        <v>1514746192.648</v>
      </c>
      <c r="V2838" s="30">
        <f>LN(Data[[#This Row],[MA'[NVA']
30d]]/Data[[#This Row],[MA'[NVMetcalfe calc']]])</f>
        <v>-1.5985577638251602</v>
      </c>
      <c r="W2838" s="30">
        <f>$Q$3+Data[[#This Row],[NVM
(scaled)]]/((Data[[#This Row],[Upper Bound]]-Data[[#This Row],[Lower Bound]])/2)</f>
        <v>-0.36619043029211262</v>
      </c>
      <c r="X2838" s="30">
        <f>(Data[[#This Row],[Upper Bound]]+Data[[#This Row],[Lower Bound]])/2</f>
        <v>20.105772350829113</v>
      </c>
      <c r="Y2838" s="29">
        <f>LN(Data[[#This Row],[NVActual]]/Data[[#This Row],[MA'[n^2']
30d]])</f>
        <v>-1.8861888380137735</v>
      </c>
      <c r="Z2838" s="29">
        <f>LN(Data[[#This Row],[NVActual]]/Data[[#This Row],[MA'[n*ln(n)']
30d]])</f>
        <v>6.6253130661251971</v>
      </c>
      <c r="AA2838" s="29">
        <f>LN(Data[[#This Row],[NVActual]]/Data[[#This Row],[MA'[n^1.5']]])</f>
        <v>3.5646882731902441</v>
      </c>
      <c r="AB2838" s="29">
        <f>LN(Data[[#This Row],[NVActual]]/Data[[#This Row],[Metcalfe
(n^2)]])</f>
        <v>-1.9757571886946008</v>
      </c>
      <c r="AC2838" s="26">
        <f>1+Data[[#This Row],[MA'[NVMetcalfe calc']]]/((Data[[#This Row],[NVM_norm
(scaled)]]-Data[[#This Row],[NV_fund.]])/2)</f>
        <v>-147982506.47552785</v>
      </c>
    </row>
    <row r="2839" spans="1:29" x14ac:dyDescent="0.2">
      <c r="A2839" s="23">
        <v>41337</v>
      </c>
      <c r="B2839" s="24">
        <v>394955838.76547801</v>
      </c>
      <c r="C2839" s="24">
        <f t="shared" si="353"/>
        <v>298903817.72315288</v>
      </c>
      <c r="D2839" s="25">
        <f>LN(Data[[#This Row],[NVActual]])</f>
        <v>19.794284516021516</v>
      </c>
      <c r="E2839" s="26">
        <v>54208</v>
      </c>
      <c r="F2839" s="40">
        <f>Data[[#This Row],[DAA 
(n)]]^2</f>
        <v>2938507264</v>
      </c>
      <c r="G2839" s="41">
        <f t="shared" si="354"/>
        <v>2911439983.6999998</v>
      </c>
      <c r="H2839" s="28">
        <f>LN(Data[[#This Row],[Metcalfe
(n^2)]])</f>
        <v>21.801167556023451</v>
      </c>
      <c r="I2839" s="42">
        <f t="shared" si="355"/>
        <v>21.777086055881831</v>
      </c>
      <c r="J2839" s="40">
        <f>Data[[#This Row],[DAA 
(n)]]*LN(Data[[#This Row],[DAA 
(n)]])</f>
        <v>590898.84543845966</v>
      </c>
      <c r="K2839" s="40">
        <f t="shared" si="356"/>
        <v>585757.11031151086</v>
      </c>
      <c r="L2839" s="29">
        <f>LN(Data[[#This Row],[MA'[n*ln(n)']
30d]])</f>
        <v>13.280660495112434</v>
      </c>
      <c r="M2839" s="43">
        <f t="shared" si="357"/>
        <v>13.280930018927551</v>
      </c>
      <c r="N2839" s="40">
        <f>Data[[#This Row],[DAA 
(n)]]^1.5</f>
        <v>12621038.062176667</v>
      </c>
      <c r="O2839" s="40">
        <f t="shared" si="358"/>
        <v>12499199.545195786</v>
      </c>
      <c r="P2839" s="43">
        <f>LN(Data[[#This Row],[MA'[n^1.5']]])</f>
        <v>16.341175163837775</v>
      </c>
      <c r="Q2839" s="43">
        <f t="shared" si="359"/>
        <v>16.341799207937516</v>
      </c>
      <c r="R2839" s="30">
        <f>$O$1+$O$2*Data[[#This Row],[MA'[ln(n^2)']]]</f>
        <v>21.777086055881831</v>
      </c>
      <c r="S2839" s="30">
        <f>$Q$1+$Q$2*Data[[#This Row],[MA'[ln(n*ln(n))']]]</f>
        <v>18.433534531230457</v>
      </c>
      <c r="T2839" s="31">
        <f>$O$3*Data[[#This Row],[Metcalfe
(n^2)]]</f>
        <v>1528023777.28</v>
      </c>
      <c r="U2839" s="31">
        <f t="shared" si="352"/>
        <v>1513948791.5239999</v>
      </c>
      <c r="V2839" s="30">
        <f>LN(Data[[#This Row],[MA'[NVA']
30d]]/Data[[#This Row],[MA'[NVMetcalfe calc']]])</f>
        <v>-1.6223547683405581</v>
      </c>
      <c r="W2839" s="30">
        <f>$Q$3+Data[[#This Row],[NVM
(scaled)]]/((Data[[#This Row],[Upper Bound]]-Data[[#This Row],[Lower Bound]])/2)</f>
        <v>-0.38043802458508125</v>
      </c>
      <c r="X2839" s="30">
        <f>(Data[[#This Row],[Upper Bound]]+Data[[#This Row],[Lower Bound]])/2</f>
        <v>20.105310293556144</v>
      </c>
      <c r="Y2839" s="32">
        <f>LN(Data[[#This Row],[NVActual]]/Data[[#This Row],[MA'[n^2']
30d]])</f>
        <v>-1.9976291194749263</v>
      </c>
      <c r="Z2839" s="32">
        <f>LN(Data[[#This Row],[NVActual]]/Data[[#This Row],[MA'[n*ln(n)']
30d]])</f>
        <v>6.5136240209090834</v>
      </c>
      <c r="AA2839" s="32">
        <f>LN(Data[[#This Row],[NVActual]]/Data[[#This Row],[MA'[n^1.5']]])</f>
        <v>3.4531093521837417</v>
      </c>
      <c r="AB2839" s="32">
        <f>LN(Data[[#This Row],[NVActual]]/Data[[#This Row],[Metcalfe
(n^2)]])</f>
        <v>-2.0068830400019353</v>
      </c>
      <c r="AC2839" s="34">
        <f>1+Data[[#This Row],[MA'[NVMetcalfe calc']]]/((Data[[#This Row],[NVM_norm
(scaled)]]-Data[[#This Row],[NV_fund.]])/2)</f>
        <v>-147805074.80319312</v>
      </c>
    </row>
    <row r="2840" spans="1:29" x14ac:dyDescent="0.2">
      <c r="A2840" s="23">
        <v>41336</v>
      </c>
      <c r="B2840" s="24">
        <v>373906111.157637</v>
      </c>
      <c r="C2840" s="24">
        <f t="shared" si="353"/>
        <v>292763458.46879268</v>
      </c>
      <c r="D2840" s="25">
        <f>LN(Data[[#This Row],[NVActual]])</f>
        <v>19.739515284177607</v>
      </c>
      <c r="E2840" s="26">
        <v>44647</v>
      </c>
      <c r="F2840" s="40">
        <f>Data[[#This Row],[DAA 
(n)]]^2</f>
        <v>1993354609</v>
      </c>
      <c r="G2840" s="41">
        <f t="shared" si="354"/>
        <v>2925418235.1999998</v>
      </c>
      <c r="H2840" s="28">
        <f>LN(Data[[#This Row],[Metcalfe
(n^2)]])</f>
        <v>21.413084789595253</v>
      </c>
      <c r="I2840" s="42">
        <f t="shared" si="355"/>
        <v>21.781532742591825</v>
      </c>
      <c r="J2840" s="40">
        <f>Data[[#This Row],[DAA 
(n)]]*LN(Data[[#This Row],[DAA 
(n)]])</f>
        <v>478014.99830052961</v>
      </c>
      <c r="K2840" s="40">
        <f t="shared" si="356"/>
        <v>587244.52248043579</v>
      </c>
      <c r="L2840" s="29">
        <f>LN(Data[[#This Row],[MA'[n*ln(n)']
30d]])</f>
        <v>13.283196575070994</v>
      </c>
      <c r="M2840" s="43">
        <f t="shared" si="357"/>
        <v>13.280462832273304</v>
      </c>
      <c r="N2840" s="40">
        <f>Data[[#This Row],[DAA 
(n)]]^1.5</f>
        <v>9433838.2023449671</v>
      </c>
      <c r="O2840" s="40">
        <f t="shared" si="358"/>
        <v>12543468.541476123</v>
      </c>
      <c r="P2840" s="43">
        <f>LN(Data[[#This Row],[MA'[n^1.5']]])</f>
        <v>16.344710653126654</v>
      </c>
      <c r="Q2840" s="43">
        <f t="shared" si="359"/>
        <v>16.341190623382325</v>
      </c>
      <c r="R2840" s="30">
        <f>$O$1+$O$2*Data[[#This Row],[MA'[ln(n^2)']]]</f>
        <v>21.781532742591825</v>
      </c>
      <c r="S2840" s="30">
        <f>$Q$1+$Q$2*Data[[#This Row],[MA'[ln(n*ln(n))']]]</f>
        <v>18.43276367325095</v>
      </c>
      <c r="T2840" s="31">
        <f>$O$3*Data[[#This Row],[Metcalfe
(n^2)]]</f>
        <v>1036544396.6800001</v>
      </c>
      <c r="U2840" s="31">
        <f t="shared" si="352"/>
        <v>1521217482.3039999</v>
      </c>
      <c r="V2840" s="30">
        <f>LN(Data[[#This Row],[MA'[NVA']
30d]]/Data[[#This Row],[MA'[NVMetcalfe calc']]])</f>
        <v>-1.6479012944434261</v>
      </c>
      <c r="W2840" s="30">
        <f>$Q$3+Data[[#This Row],[NVM
(scaled)]]/((Data[[#This Row],[Upper Bound]]-Data[[#This Row],[Lower Bound]])/2)</f>
        <v>-0.39418329859202628</v>
      </c>
      <c r="X2840" s="30">
        <f>(Data[[#This Row],[Upper Bound]]+Data[[#This Row],[Lower Bound]])/2</f>
        <v>20.107148207921387</v>
      </c>
      <c r="Y2840" s="29">
        <f>LN(Data[[#This Row],[NVActual]]/Data[[#This Row],[MA'[n^2']
30d]])</f>
        <v>-2.0571880096242063</v>
      </c>
      <c r="Z2840" s="29">
        <f>LN(Data[[#This Row],[NVActual]]/Data[[#This Row],[MA'[n*ln(n)']
30d]])</f>
        <v>6.4563187091066139</v>
      </c>
      <c r="AA2840" s="29">
        <f>LN(Data[[#This Row],[NVActual]]/Data[[#This Row],[MA'[n^1.5']]])</f>
        <v>3.3948046310509516</v>
      </c>
      <c r="AB2840" s="29">
        <f>LN(Data[[#This Row],[NVActual]]/Data[[#This Row],[Metcalfe
(n^2)]])</f>
        <v>-1.6735695054176456</v>
      </c>
      <c r="AC2840" s="26">
        <f>1+Data[[#This Row],[MA'[NVMetcalfe calc']]]/((Data[[#This Row],[NVM_norm
(scaled)]]-Data[[#This Row],[NV_fund.]])/2)</f>
        <v>-148401821.76167756</v>
      </c>
    </row>
    <row r="2841" spans="1:29" x14ac:dyDescent="0.2">
      <c r="A2841" s="23">
        <v>41335</v>
      </c>
      <c r="B2841" s="24">
        <v>370423510.07922399</v>
      </c>
      <c r="C2841" s="24">
        <f t="shared" si="353"/>
        <v>287610926.38389075</v>
      </c>
      <c r="D2841" s="25">
        <f>LN(Data[[#This Row],[NVActual]])</f>
        <v>19.730157530858161</v>
      </c>
      <c r="E2841" s="26">
        <v>49881</v>
      </c>
      <c r="F2841" s="40">
        <f>Data[[#This Row],[DAA 
(n)]]^2</f>
        <v>2488114161</v>
      </c>
      <c r="G2841" s="41">
        <f t="shared" si="354"/>
        <v>2986549022.4000001</v>
      </c>
      <c r="H2841" s="28">
        <f>LN(Data[[#This Row],[Metcalfe
(n^2)]])</f>
        <v>21.634790895416977</v>
      </c>
      <c r="I2841" s="42">
        <f t="shared" si="355"/>
        <v>21.803277240981856</v>
      </c>
      <c r="J2841" s="40">
        <f>Data[[#This Row],[DAA 
(n)]]*LN(Data[[#This Row],[DAA 
(n)]])</f>
        <v>539582.50232714706</v>
      </c>
      <c r="K2841" s="40">
        <f t="shared" si="356"/>
        <v>594061.97574200621</v>
      </c>
      <c r="L2841" s="29">
        <f>LN(Data[[#This Row],[MA'[n*ln(n)']
30d]])</f>
        <v>13.294738929168137</v>
      </c>
      <c r="M2841" s="43">
        <f t="shared" si="357"/>
        <v>13.27978688265323</v>
      </c>
      <c r="N2841" s="40">
        <f>Data[[#This Row],[DAA 
(n)]]^1.5</f>
        <v>11140449.832248259</v>
      </c>
      <c r="O2841" s="40">
        <f t="shared" si="358"/>
        <v>12741923.296918413</v>
      </c>
      <c r="P2841" s="43">
        <f>LN(Data[[#This Row],[MA'[n^1.5']]])</f>
        <v>16.360408161935414</v>
      </c>
      <c r="Q2841" s="43">
        <f t="shared" si="359"/>
        <v>16.340291146031952</v>
      </c>
      <c r="R2841" s="30">
        <f>$O$1+$O$2*Data[[#This Row],[MA'[ln(n^2)']]]</f>
        <v>21.803277240981856</v>
      </c>
      <c r="S2841" s="30">
        <f>$Q$1+$Q$2*Data[[#This Row],[MA'[ln(n*ln(n))']]]</f>
        <v>18.431648356377828</v>
      </c>
      <c r="T2841" s="31">
        <f>$O$3*Data[[#This Row],[Metcalfe
(n^2)]]</f>
        <v>1293819363.72</v>
      </c>
      <c r="U2841" s="31">
        <f t="shared" si="352"/>
        <v>1553005491.6479998</v>
      </c>
      <c r="V2841" s="30">
        <f>LN(Data[[#This Row],[MA'[NVA']
30d]]/Data[[#This Row],[MA'[NVMetcalfe calc']]])</f>
        <v>-1.6863387425726815</v>
      </c>
      <c r="W2841" s="30">
        <f>$Q$3+Data[[#This Row],[NVM
(scaled)]]/((Data[[#This Row],[Upper Bound]]-Data[[#This Row],[Lower Bound]])/2)</f>
        <v>-0.41031100710583035</v>
      </c>
      <c r="X2841" s="30">
        <f>(Data[[#This Row],[Upper Bound]]+Data[[#This Row],[Lower Bound]])/2</f>
        <v>20.117462798679842</v>
      </c>
      <c r="Y2841" s="32">
        <f>LN(Data[[#This Row],[NVActual]]/Data[[#This Row],[MA'[n^2']
30d]])</f>
        <v>-2.0872268538097511</v>
      </c>
      <c r="Z2841" s="32">
        <f>LN(Data[[#This Row],[NVActual]]/Data[[#This Row],[MA'[n*ln(n)']
30d]])</f>
        <v>6.4354186016900252</v>
      </c>
      <c r="AA2841" s="32">
        <f>LN(Data[[#This Row],[NVActual]]/Data[[#This Row],[MA'[n^1.5']]])</f>
        <v>3.3697493689227471</v>
      </c>
      <c r="AB2841" s="32">
        <f>LN(Data[[#This Row],[NVActual]]/Data[[#This Row],[Metcalfe
(n^2)]])</f>
        <v>-1.9046333645588167</v>
      </c>
      <c r="AC2841" s="34">
        <f>1+Data[[#This Row],[MA'[NVMetcalfe calc']]]/((Data[[#This Row],[NVM_norm
(scaled)]]-Data[[#This Row],[NV_fund.]])/2)</f>
        <v>-151307735.17646658</v>
      </c>
    </row>
    <row r="2842" spans="1:29" x14ac:dyDescent="0.2">
      <c r="A2842" s="23">
        <v>41334</v>
      </c>
      <c r="B2842" s="24">
        <v>375318347.57353002</v>
      </c>
      <c r="C2842" s="24">
        <f t="shared" si="353"/>
        <v>282596484.05222964</v>
      </c>
      <c r="D2842" s="25">
        <f>LN(Data[[#This Row],[NVActual]])</f>
        <v>19.743285150662828</v>
      </c>
      <c r="E2842" s="26">
        <v>62746</v>
      </c>
      <c r="F2842" s="40">
        <f>Data[[#This Row],[DAA 
(n)]]^2</f>
        <v>3937060516</v>
      </c>
      <c r="G2842" s="41">
        <f t="shared" si="354"/>
        <v>2980944002.2333331</v>
      </c>
      <c r="H2842" s="28">
        <f>LN(Data[[#This Row],[Metcalfe
(n^2)]])</f>
        <v>22.093700219884621</v>
      </c>
      <c r="I2842" s="42">
        <f t="shared" si="355"/>
        <v>21.800944788263976</v>
      </c>
      <c r="J2842" s="40">
        <f>Data[[#This Row],[DAA 
(n)]]*LN(Data[[#This Row],[DAA 
(n)]])</f>
        <v>693145.65699844016</v>
      </c>
      <c r="K2842" s="40">
        <f t="shared" si="356"/>
        <v>593387.40884344082</v>
      </c>
      <c r="L2842" s="29">
        <f>LN(Data[[#This Row],[MA'[n*ln(n)']
30d]])</f>
        <v>13.293602767947478</v>
      </c>
      <c r="M2842" s="43">
        <f t="shared" si="357"/>
        <v>13.278243675171309</v>
      </c>
      <c r="N2842" s="40">
        <f>Data[[#This Row],[DAA 
(n)]]^1.5</f>
        <v>15717340.714539975</v>
      </c>
      <c r="O2842" s="40">
        <f t="shared" si="358"/>
        <v>12722937.416157963</v>
      </c>
      <c r="P2842" s="43">
        <f>LN(Data[[#This Row],[MA'[n^1.5']]])</f>
        <v>16.358917018159502</v>
      </c>
      <c r="Q2842" s="43">
        <f t="shared" si="359"/>
        <v>16.33821477573348</v>
      </c>
      <c r="R2842" s="30">
        <f>$O$1+$O$2*Data[[#This Row],[MA'[ln(n^2)']]]</f>
        <v>21.800944788263976</v>
      </c>
      <c r="S2842" s="30">
        <f>$Q$1+$Q$2*Data[[#This Row],[MA'[ln(n*ln(n))']]]</f>
        <v>18.429102064032659</v>
      </c>
      <c r="T2842" s="31">
        <f>$O$3*Data[[#This Row],[Metcalfe
(n^2)]]</f>
        <v>2047271468.3200002</v>
      </c>
      <c r="U2842" s="31">
        <f t="shared" si="352"/>
        <v>1550090881.1613333</v>
      </c>
      <c r="V2842" s="30">
        <f>LN(Data[[#This Row],[MA'[NVA']
30d]]/Data[[#This Row],[MA'[NVMetcalfe calc']]])</f>
        <v>-1.7020488124574944</v>
      </c>
      <c r="W2842" s="30">
        <f>$Q$3+Data[[#This Row],[NVM
(scaled)]]/((Data[[#This Row],[Upper Bound]]-Data[[#This Row],[Lower Bound]])/2)</f>
        <v>-0.41956595645813366</v>
      </c>
      <c r="X2842" s="30">
        <f>(Data[[#This Row],[Upper Bound]]+Data[[#This Row],[Lower Bound]])/2</f>
        <v>20.115023426148319</v>
      </c>
      <c r="Y2842" s="29">
        <f>LN(Data[[#This Row],[NVActual]]/Data[[#This Row],[MA'[n^2']
30d]])</f>
        <v>-2.072220715909868</v>
      </c>
      <c r="Z2842" s="29">
        <f>LN(Data[[#This Row],[NVActual]]/Data[[#This Row],[MA'[n*ln(n)']
30d]])</f>
        <v>6.4496823827153484</v>
      </c>
      <c r="AA2842" s="29">
        <f>LN(Data[[#This Row],[NVActual]]/Data[[#This Row],[MA'[n^1.5']]])</f>
        <v>3.3843681325033246</v>
      </c>
      <c r="AB2842" s="29">
        <f>LN(Data[[#This Row],[NVActual]]/Data[[#This Row],[Metcalfe
(n^2)]])</f>
        <v>-2.3504150692217931</v>
      </c>
      <c r="AC2842" s="26">
        <f>1+Data[[#This Row],[MA'[NVMetcalfe calc']]]/((Data[[#This Row],[NVM_norm
(scaled)]]-Data[[#This Row],[NV_fund.]])/2)</f>
        <v>-150973641.7916418</v>
      </c>
    </row>
    <row r="2843" spans="1:29" x14ac:dyDescent="0.2">
      <c r="A2843" s="23">
        <v>41333</v>
      </c>
      <c r="B2843" s="24">
        <v>361841246.91605097</v>
      </c>
      <c r="C2843" s="24">
        <f t="shared" si="353"/>
        <v>277138927.23118728</v>
      </c>
      <c r="D2843" s="25">
        <f>LN(Data[[#This Row],[NVActual]])</f>
        <v>19.706716129170516</v>
      </c>
      <c r="E2843" s="26">
        <v>59466</v>
      </c>
      <c r="F2843" s="40">
        <f>Data[[#This Row],[DAA 
(n)]]^2</f>
        <v>3536205156</v>
      </c>
      <c r="G2843" s="41">
        <f t="shared" si="354"/>
        <v>2919023691.7333331</v>
      </c>
      <c r="H2843" s="28">
        <f>LN(Data[[#This Row],[Metcalfe
(n^2)]])</f>
        <v>21.986319999269526</v>
      </c>
      <c r="I2843" s="42">
        <f t="shared" si="355"/>
        <v>21.779667109273593</v>
      </c>
      <c r="J2843" s="40">
        <f>Data[[#This Row],[DAA 
(n)]]*LN(Data[[#This Row],[DAA 
(n)]])</f>
        <v>653719.25253828079</v>
      </c>
      <c r="K2843" s="40">
        <f t="shared" si="356"/>
        <v>586588.99228578852</v>
      </c>
      <c r="L2843" s="29">
        <f>LN(Data[[#This Row],[MA'[n*ln(n)']
30d]])</f>
        <v>13.282079670067775</v>
      </c>
      <c r="M2843" s="43">
        <f t="shared" si="357"/>
        <v>13.276521850220547</v>
      </c>
      <c r="N2843" s="40">
        <f>Data[[#This Row],[DAA 
(n)]]^1.5</f>
        <v>14501171.532214066</v>
      </c>
      <c r="O2843" s="40">
        <f t="shared" si="358"/>
        <v>12523619.91500517</v>
      </c>
      <c r="P2843" s="43">
        <f>LN(Data[[#This Row],[MA'[n^1.5']]])</f>
        <v>16.343127012437499</v>
      </c>
      <c r="Q2843" s="43">
        <f t="shared" si="359"/>
        <v>16.3359133946391</v>
      </c>
      <c r="R2843" s="30">
        <f>$O$1+$O$2*Data[[#This Row],[MA'[ln(n^2)']]]</f>
        <v>21.779667109273593</v>
      </c>
      <c r="S2843" s="30">
        <f>$Q$1+$Q$2*Data[[#This Row],[MA'[ln(n*ln(n))']]]</f>
        <v>18.4262610528639</v>
      </c>
      <c r="T2843" s="31">
        <f>$O$3*Data[[#This Row],[Metcalfe
(n^2)]]</f>
        <v>1838826681.1200001</v>
      </c>
      <c r="U2843" s="31">
        <f t="shared" si="352"/>
        <v>1517892319.701333</v>
      </c>
      <c r="V2843" s="30">
        <f>LN(Data[[#This Row],[MA'[NVA']
30d]]/Data[[#This Row],[MA'[NVMetcalfe calc']]])</f>
        <v>-1.7005590969935356</v>
      </c>
      <c r="W2843" s="30">
        <f>$Q$3+Data[[#This Row],[NVM
(scaled)]]/((Data[[#This Row],[Upper Bound]]-Data[[#This Row],[Lower Bound]])/2)</f>
        <v>-0.42422796308433386</v>
      </c>
      <c r="X2843" s="30">
        <f>(Data[[#This Row],[Upper Bound]]+Data[[#This Row],[Lower Bound]])/2</f>
        <v>20.102964081068748</v>
      </c>
      <c r="Y2843" s="32">
        <f>LN(Data[[#This Row],[NVActual]]/Data[[#This Row],[MA'[n^2']
30d]])</f>
        <v>-2.0877989160018267</v>
      </c>
      <c r="Z2843" s="32">
        <f>LN(Data[[#This Row],[NVActual]]/Data[[#This Row],[MA'[n*ln(n)']
30d]])</f>
        <v>6.4246364591027394</v>
      </c>
      <c r="AA2843" s="32">
        <f>LN(Data[[#This Row],[NVActual]]/Data[[#This Row],[MA'[n^1.5']]])</f>
        <v>3.3635891167330154</v>
      </c>
      <c r="AB2843" s="32">
        <f>LN(Data[[#This Row],[NVActual]]/Data[[#This Row],[Metcalfe
(n^2)]])</f>
        <v>-2.2796038700990122</v>
      </c>
      <c r="AC2843" s="34">
        <f>1+Data[[#This Row],[MA'[NVMetcalfe calc']]]/((Data[[#This Row],[NVM_norm
(scaled)]]-Data[[#This Row],[NV_fund.]])/2)</f>
        <v>-147890886.01819652</v>
      </c>
    </row>
    <row r="2844" spans="1:29" x14ac:dyDescent="0.2">
      <c r="A2844" s="23">
        <v>41332</v>
      </c>
      <c r="B2844" s="24">
        <v>338562887.38847297</v>
      </c>
      <c r="C2844" s="24">
        <f t="shared" si="353"/>
        <v>272048526.89119905</v>
      </c>
      <c r="D2844" s="25">
        <f>LN(Data[[#This Row],[NVActual]])</f>
        <v>19.640220415597273</v>
      </c>
      <c r="E2844" s="26">
        <v>55511</v>
      </c>
      <c r="F2844" s="40">
        <f>Data[[#This Row],[DAA 
(n)]]^2</f>
        <v>3081471121</v>
      </c>
      <c r="G2844" s="41">
        <f t="shared" si="354"/>
        <v>2900013239.8666668</v>
      </c>
      <c r="H2844" s="28">
        <f>LN(Data[[#This Row],[Metcalfe
(n^2)]])</f>
        <v>21.848672956588111</v>
      </c>
      <c r="I2844" s="42">
        <f t="shared" si="355"/>
        <v>21.773804560379794</v>
      </c>
      <c r="J2844" s="40">
        <f>Data[[#This Row],[DAA 
(n)]]*LN(Data[[#This Row],[DAA 
(n)]])</f>
        <v>606420.84224658133</v>
      </c>
      <c r="K2844" s="40">
        <f t="shared" si="356"/>
        <v>584594.96311413811</v>
      </c>
      <c r="L2844" s="29">
        <f>LN(Data[[#This Row],[MA'[n*ln(n)']
30d]])</f>
        <v>13.278674515669612</v>
      </c>
      <c r="M2844" s="43">
        <f t="shared" si="357"/>
        <v>13.274975560852083</v>
      </c>
      <c r="N2844" s="40">
        <f>Data[[#This Row],[DAA 
(n)]]^1.5</f>
        <v>13078820.413088912</v>
      </c>
      <c r="O2844" s="40">
        <f t="shared" si="358"/>
        <v>12463885.815165317</v>
      </c>
      <c r="P2844" s="43">
        <f>LN(Data[[#This Row],[MA'[n^1.5']]])</f>
        <v>16.338345885879757</v>
      </c>
      <c r="Q2844" s="43">
        <f t="shared" si="359"/>
        <v>16.333879382994084</v>
      </c>
      <c r="R2844" s="30">
        <f>$O$1+$O$2*Data[[#This Row],[MA'[ln(n^2)']]]</f>
        <v>21.773804560379794</v>
      </c>
      <c r="S2844" s="30">
        <f>$Q$1+$Q$2*Data[[#This Row],[MA'[ln(n*ln(n))']]]</f>
        <v>18.423709675405934</v>
      </c>
      <c r="T2844" s="31">
        <f>$O$3*Data[[#This Row],[Metcalfe
(n^2)]]</f>
        <v>1602364982.9200001</v>
      </c>
      <c r="U2844" s="31">
        <f t="shared" si="352"/>
        <v>1508006884.7306666</v>
      </c>
      <c r="V2844" s="30">
        <f>LN(Data[[#This Row],[MA'[NVA']
30d]]/Data[[#This Row],[MA'[NVMetcalfe calc']]])</f>
        <v>-1.7125636559572739</v>
      </c>
      <c r="W2844" s="30">
        <f>$Q$3+Data[[#This Row],[NVM
(scaled)]]/((Data[[#This Row],[Upper Bound]]-Data[[#This Row],[Lower Bound]])/2)</f>
        <v>-0.43239710501252671</v>
      </c>
      <c r="X2844" s="30">
        <f>(Data[[#This Row],[Upper Bound]]+Data[[#This Row],[Lower Bound]])/2</f>
        <v>20.098757117892866</v>
      </c>
      <c r="Y2844" s="29">
        <f>LN(Data[[#This Row],[NVActual]]/Data[[#This Row],[MA'[n^2']
30d]])</f>
        <v>-2.1477607238024072</v>
      </c>
      <c r="Z2844" s="29">
        <f>LN(Data[[#This Row],[NVActual]]/Data[[#This Row],[MA'[n*ln(n)']
30d]])</f>
        <v>6.3615458999276617</v>
      </c>
      <c r="AA2844" s="29">
        <f>LN(Data[[#This Row],[NVActual]]/Data[[#This Row],[MA'[n^1.5']]])</f>
        <v>3.3018745297175189</v>
      </c>
      <c r="AB2844" s="29">
        <f>LN(Data[[#This Row],[NVActual]]/Data[[#This Row],[Metcalfe
(n^2)]])</f>
        <v>-2.2084525409908373</v>
      </c>
      <c r="AC2844" s="26">
        <f>1+Data[[#This Row],[MA'[NVMetcalfe calc']]]/((Data[[#This Row],[NVM_norm
(scaled)]]-Data[[#This Row],[NV_fund.]])/2)</f>
        <v>-146899376.2447798</v>
      </c>
    </row>
    <row r="2845" spans="1:29" x14ac:dyDescent="0.2">
      <c r="A2845" s="23">
        <v>41331</v>
      </c>
      <c r="B2845" s="24">
        <v>337494377.83787698</v>
      </c>
      <c r="C2845" s="24">
        <f t="shared" si="353"/>
        <v>267474241.03334996</v>
      </c>
      <c r="D2845" s="25">
        <f>LN(Data[[#This Row],[NVActual]])</f>
        <v>19.637059409879967</v>
      </c>
      <c r="E2845" s="26">
        <v>58302</v>
      </c>
      <c r="F2845" s="40">
        <f>Data[[#This Row],[DAA 
(n)]]^2</f>
        <v>3399123204</v>
      </c>
      <c r="G2845" s="41">
        <f t="shared" si="354"/>
        <v>2895975511.8666668</v>
      </c>
      <c r="H2845" s="28">
        <f>LN(Data[[#This Row],[Metcalfe
(n^2)]])</f>
        <v>21.94678335413499</v>
      </c>
      <c r="I2845" s="42">
        <f t="shared" si="355"/>
        <v>21.772467785849297</v>
      </c>
      <c r="J2845" s="40">
        <f>Data[[#This Row],[DAA 
(n)]]*LN(Data[[#This Row],[DAA 
(n)]])</f>
        <v>639770.68155638909</v>
      </c>
      <c r="K2845" s="40">
        <f t="shared" si="356"/>
        <v>584157.30953812052</v>
      </c>
      <c r="L2845" s="29">
        <f>LN(Data[[#This Row],[MA'[n*ln(n)']
30d]])</f>
        <v>13.277925591185419</v>
      </c>
      <c r="M2845" s="43">
        <f t="shared" si="357"/>
        <v>13.273275811389176</v>
      </c>
      <c r="N2845" s="40">
        <f>Data[[#This Row],[DAA 
(n)]]^1.5</f>
        <v>14077488.449279871</v>
      </c>
      <c r="O2845" s="40">
        <f t="shared" si="358"/>
        <v>12450968.47364351</v>
      </c>
      <c r="P2845" s="43">
        <f>LN(Data[[#This Row],[MA'[n^1.5']]])</f>
        <v>16.33730896689725</v>
      </c>
      <c r="Q2845" s="43">
        <f t="shared" si="359"/>
        <v>16.331648013198194</v>
      </c>
      <c r="R2845" s="30">
        <f>$O$1+$O$2*Data[[#This Row],[MA'[ln(n^2)']]]</f>
        <v>21.772467785849297</v>
      </c>
      <c r="S2845" s="30">
        <f>$Q$1+$Q$2*Data[[#This Row],[MA'[ln(n*ln(n))']]]</f>
        <v>18.420905088792139</v>
      </c>
      <c r="T2845" s="31">
        <f>$O$3*Data[[#This Row],[Metcalfe
(n^2)]]</f>
        <v>1767544066.0800002</v>
      </c>
      <c r="U2845" s="31">
        <f t="shared" si="352"/>
        <v>1505907266.1706667</v>
      </c>
      <c r="V2845" s="30">
        <f>LN(Data[[#This Row],[MA'[NVA']
30d]]/Data[[#This Row],[MA'[NVMetcalfe calc']]])</f>
        <v>-1.728127563719096</v>
      </c>
      <c r="W2845" s="30">
        <f>$Q$3+Data[[#This Row],[NVM
(scaled)]]/((Data[[#This Row],[Upper Bound]]-Data[[#This Row],[Lower Bound]])/2)</f>
        <v>-0.44123690046823805</v>
      </c>
      <c r="X2845" s="30">
        <f>(Data[[#This Row],[Upper Bound]]+Data[[#This Row],[Lower Bound]])/2</f>
        <v>20.09668643732072</v>
      </c>
      <c r="Y2845" s="32">
        <f>LN(Data[[#This Row],[NVActual]]/Data[[#This Row],[MA'[n^2']
30d]])</f>
        <v>-2.149528445707019</v>
      </c>
      <c r="Z2845" s="32">
        <f>LN(Data[[#This Row],[NVActual]]/Data[[#This Row],[MA'[n*ln(n)']
30d]])</f>
        <v>6.3591338186945476</v>
      </c>
      <c r="AA2845" s="32">
        <f>LN(Data[[#This Row],[NVActual]]/Data[[#This Row],[MA'[n^1.5']]])</f>
        <v>3.2997504429827149</v>
      </c>
      <c r="AB2845" s="32">
        <f>LN(Data[[#This Row],[NVActual]]/Data[[#This Row],[Metcalfe
(n^2)]])</f>
        <v>-2.3097239442550217</v>
      </c>
      <c r="AC2845" s="34">
        <f>1+Data[[#This Row],[MA'[NVMetcalfe calc']]]/((Data[[#This Row],[NVM_norm
(scaled)]]-Data[[#This Row],[NV_fund.]])/2)</f>
        <v>-146646496.93485767</v>
      </c>
    </row>
    <row r="2846" spans="1:29" x14ac:dyDescent="0.2">
      <c r="A2846" s="23">
        <v>41330</v>
      </c>
      <c r="B2846" s="24">
        <v>328664404.99827802</v>
      </c>
      <c r="C2846" s="24">
        <f t="shared" si="353"/>
        <v>262601424.68093729</v>
      </c>
      <c r="D2846" s="25">
        <f>LN(Data[[#This Row],[NVActual]])</f>
        <v>19.610547742531143</v>
      </c>
      <c r="E2846" s="26">
        <v>56529</v>
      </c>
      <c r="F2846" s="40">
        <f>Data[[#This Row],[DAA 
(n)]]^2</f>
        <v>3195527841</v>
      </c>
      <c r="G2846" s="41">
        <f t="shared" si="354"/>
        <v>2861247961.8666668</v>
      </c>
      <c r="H2846" s="28">
        <f>LN(Data[[#This Row],[Metcalfe
(n^2)]])</f>
        <v>21.885018119581201</v>
      </c>
      <c r="I2846" s="42">
        <f t="shared" si="355"/>
        <v>21.760267718545844</v>
      </c>
      <c r="J2846" s="40">
        <f>Data[[#This Row],[DAA 
(n)]]*LN(Data[[#This Row],[DAA 
(n)]])</f>
        <v>618569.09464090283</v>
      </c>
      <c r="K2846" s="40">
        <f t="shared" si="356"/>
        <v>580294.78840921482</v>
      </c>
      <c r="L2846" s="29">
        <f>LN(Data[[#This Row],[MA'[n*ln(n)']
30d]])</f>
        <v>13.271291509282289</v>
      </c>
      <c r="M2846" s="43">
        <f t="shared" si="357"/>
        <v>13.271294743407674</v>
      </c>
      <c r="N2846" s="40">
        <f>Data[[#This Row],[DAA 
(n)]]^1.5</f>
        <v>13440237.844766319</v>
      </c>
      <c r="O2846" s="40">
        <f t="shared" si="358"/>
        <v>12338325.504041823</v>
      </c>
      <c r="P2846" s="43">
        <f>LN(Data[[#This Row],[MA'[n^1.5']]])</f>
        <v>16.328220870640855</v>
      </c>
      <c r="Q2846" s="43">
        <f t="shared" si="359"/>
        <v>16.329043776260189</v>
      </c>
      <c r="R2846" s="30">
        <f>$O$1+$O$2*Data[[#This Row],[MA'[ln(n^2)']]]</f>
        <v>21.760267718545844</v>
      </c>
      <c r="S2846" s="30">
        <f>$Q$1+$Q$2*Data[[#This Row],[MA'[ln(n*ln(n))']]]</f>
        <v>18.417636326622659</v>
      </c>
      <c r="T2846" s="31">
        <f>$O$3*Data[[#This Row],[Metcalfe
(n^2)]]</f>
        <v>1661674477.3200002</v>
      </c>
      <c r="U2846" s="31">
        <f t="shared" si="352"/>
        <v>1487848940.1706667</v>
      </c>
      <c r="V2846" s="30">
        <f>LN(Data[[#This Row],[MA'[NVA']
30d]]/Data[[#This Row],[MA'[NVMetcalfe calc']]])</f>
        <v>-1.7344493043940024</v>
      </c>
      <c r="W2846" s="30">
        <f>$Q$3+Data[[#This Row],[NVM
(scaled)]]/((Data[[#This Row],[Upper Bound]]-Data[[#This Row],[Lower Bound]])/2)</f>
        <v>-0.44777479538124376</v>
      </c>
      <c r="X2846" s="30">
        <f>(Data[[#This Row],[Upper Bound]]+Data[[#This Row],[Lower Bound]])/2</f>
        <v>20.088952022584252</v>
      </c>
      <c r="Y2846" s="29">
        <f>LN(Data[[#This Row],[NVActual]]/Data[[#This Row],[MA'[n^2']
30d]])</f>
        <v>-2.1639759743769527</v>
      </c>
      <c r="Z2846" s="29">
        <f>LN(Data[[#This Row],[NVActual]]/Data[[#This Row],[MA'[n*ln(n)']
30d]])</f>
        <v>6.3392562332488538</v>
      </c>
      <c r="AA2846" s="29">
        <f>LN(Data[[#This Row],[NVActual]]/Data[[#This Row],[MA'[n^1.5']]])</f>
        <v>3.2823268718902865</v>
      </c>
      <c r="AB2846" s="29">
        <f>LN(Data[[#This Row],[NVActual]]/Data[[#This Row],[Metcalfe
(n^2)]])</f>
        <v>-2.2744703770500587</v>
      </c>
      <c r="AC2846" s="26">
        <f>1+Data[[#This Row],[MA'[NVMetcalfe calc']]]/((Data[[#This Row],[NVM_norm
(scaled)]]-Data[[#This Row],[NV_fund.]])/2)</f>
        <v>-144896403.70545664</v>
      </c>
    </row>
    <row r="2847" spans="1:29" x14ac:dyDescent="0.2">
      <c r="A2847" s="23">
        <v>41329</v>
      </c>
      <c r="B2847" s="24">
        <v>323431477.01174903</v>
      </c>
      <c r="C2847" s="24">
        <f t="shared" si="353"/>
        <v>257909717.10839239</v>
      </c>
      <c r="D2847" s="25">
        <f>LN(Data[[#This Row],[NVActual]])</f>
        <v>19.594497831885253</v>
      </c>
      <c r="E2847" s="26">
        <v>52275</v>
      </c>
      <c r="F2847" s="40">
        <f>Data[[#This Row],[DAA 
(n)]]^2</f>
        <v>2732675625</v>
      </c>
      <c r="G2847" s="41">
        <f t="shared" si="354"/>
        <v>2856077687.1666665</v>
      </c>
      <c r="H2847" s="28">
        <f>LN(Data[[#This Row],[Metcalfe
(n^2)]])</f>
        <v>21.728547048593668</v>
      </c>
      <c r="I2847" s="42">
        <f t="shared" si="355"/>
        <v>21.758609160198322</v>
      </c>
      <c r="J2847" s="40">
        <f>Data[[#This Row],[DAA 
(n)]]*LN(Data[[#This Row],[DAA 
(n)]])</f>
        <v>567929.89848261699</v>
      </c>
      <c r="K2847" s="40">
        <f t="shared" si="356"/>
        <v>579742.42378610536</v>
      </c>
      <c r="L2847" s="29">
        <f>LN(Data[[#This Row],[MA'[n*ln(n)']
30d]])</f>
        <v>13.270339186961852</v>
      </c>
      <c r="M2847" s="43">
        <f t="shared" si="357"/>
        <v>13.26938599450645</v>
      </c>
      <c r="N2847" s="40">
        <f>Data[[#This Row],[DAA 
(n)]]^1.5</f>
        <v>11952013.148289077</v>
      </c>
      <c r="O2847" s="40">
        <f t="shared" si="358"/>
        <v>12321915.043623431</v>
      </c>
      <c r="P2847" s="43">
        <f>LN(Data[[#This Row],[MA'[n^1.5']]])</f>
        <v>16.326889945842368</v>
      </c>
      <c r="Q2847" s="43">
        <f t="shared" si="359"/>
        <v>16.32654840336922</v>
      </c>
      <c r="R2847" s="30">
        <f>$O$1+$O$2*Data[[#This Row],[MA'[ln(n^2)']]]</f>
        <v>21.758609160198322</v>
      </c>
      <c r="S2847" s="30">
        <f>$Q$1+$Q$2*Data[[#This Row],[MA'[ln(n*ln(n))']]]</f>
        <v>18.414486890935642</v>
      </c>
      <c r="T2847" s="31">
        <f>$O$3*Data[[#This Row],[Metcalfe
(n^2)]]</f>
        <v>1420991325</v>
      </c>
      <c r="U2847" s="31">
        <f t="shared" si="352"/>
        <v>1485160397.3266668</v>
      </c>
      <c r="V2847" s="30">
        <f>LN(Data[[#This Row],[MA'[NVA']
30d]]/Data[[#This Row],[MA'[NVMetcalfe calc']]])</f>
        <v>-1.7506684670796135</v>
      </c>
      <c r="W2847" s="30">
        <f>$Q$3+Data[[#This Row],[NVM
(scaled)]]/((Data[[#This Row],[Upper Bound]]-Data[[#This Row],[Lower Bound]])/2)</f>
        <v>-0.45701223586875905</v>
      </c>
      <c r="X2847" s="30">
        <f>(Data[[#This Row],[Upper Bound]]+Data[[#This Row],[Lower Bound]])/2</f>
        <v>20.086548025566984</v>
      </c>
      <c r="Y2847" s="32">
        <f>LN(Data[[#This Row],[NVActual]]/Data[[#This Row],[MA'[n^2']
30d]])</f>
        <v>-2.1782172505574353</v>
      </c>
      <c r="Z2847" s="32">
        <f>LN(Data[[#This Row],[NVActual]]/Data[[#This Row],[MA'[n*ln(n)']
30d]])</f>
        <v>6.3241586449233997</v>
      </c>
      <c r="AA2847" s="32">
        <f>LN(Data[[#This Row],[NVActual]]/Data[[#This Row],[MA'[n^1.5']]])</f>
        <v>3.2676078860428857</v>
      </c>
      <c r="AB2847" s="32">
        <f>LN(Data[[#This Row],[NVActual]]/Data[[#This Row],[Metcalfe
(n^2)]])</f>
        <v>-2.1340492167084171</v>
      </c>
      <c r="AC2847" s="34">
        <f>1+Data[[#This Row],[MA'[NVMetcalfe calc']]]/((Data[[#This Row],[NVM_norm
(scaled)]]-Data[[#This Row],[NV_fund.]])/2)</f>
        <v>-144586465.84670344</v>
      </c>
    </row>
    <row r="2848" spans="1:29" x14ac:dyDescent="0.2">
      <c r="A2848" s="23">
        <v>41328</v>
      </c>
      <c r="B2848" s="24">
        <v>322488396.10531098</v>
      </c>
      <c r="C2848" s="24">
        <f t="shared" si="353"/>
        <v>253337927.00867966</v>
      </c>
      <c r="D2848" s="25">
        <f>LN(Data[[#This Row],[NVActual]])</f>
        <v>19.591577712483964</v>
      </c>
      <c r="E2848" s="26">
        <v>51159</v>
      </c>
      <c r="F2848" s="40">
        <f>Data[[#This Row],[DAA 
(n)]]^2</f>
        <v>2617243281</v>
      </c>
      <c r="G2848" s="41">
        <f t="shared" si="354"/>
        <v>2851896023.6999998</v>
      </c>
      <c r="H2848" s="28">
        <f>LN(Data[[#This Row],[Metcalfe
(n^2)]])</f>
        <v>21.685387417962048</v>
      </c>
      <c r="I2848" s="42">
        <f t="shared" si="355"/>
        <v>21.757042676938926</v>
      </c>
      <c r="J2848" s="40">
        <f>Data[[#This Row],[DAA 
(n)]]*LN(Data[[#This Row],[DAA 
(n)]])</f>
        <v>554701.36745776015</v>
      </c>
      <c r="K2848" s="40">
        <f t="shared" si="356"/>
        <v>579262.78974996821</v>
      </c>
      <c r="L2848" s="29">
        <f>LN(Data[[#This Row],[MA'[n*ln(n)']
30d]])</f>
        <v>13.269511521895438</v>
      </c>
      <c r="M2848" s="43">
        <f t="shared" si="357"/>
        <v>13.267054780439215</v>
      </c>
      <c r="N2848" s="40">
        <f>Data[[#This Row],[DAA 
(n)]]^1.5</f>
        <v>11571324.4277688</v>
      </c>
      <c r="O2848" s="40">
        <f t="shared" si="358"/>
        <v>12308117.651125763</v>
      </c>
      <c r="P2848" s="43">
        <f>LN(Data[[#This Row],[MA'[n^1.5']]])</f>
        <v>16.325769574293378</v>
      </c>
      <c r="Q2848" s="43">
        <f t="shared" si="359"/>
        <v>16.323502773437152</v>
      </c>
      <c r="R2848" s="30">
        <f>$O$1+$O$2*Data[[#This Row],[MA'[ln(n^2)']]]</f>
        <v>21.757042676938926</v>
      </c>
      <c r="S2848" s="30">
        <f>$Q$1+$Q$2*Data[[#This Row],[MA'[ln(n*ln(n))']]]</f>
        <v>18.410640387724705</v>
      </c>
      <c r="T2848" s="31">
        <f>$O$3*Data[[#This Row],[Metcalfe
(n^2)]]</f>
        <v>1360966506.1200001</v>
      </c>
      <c r="U2848" s="31">
        <f t="shared" si="352"/>
        <v>1482985932.3240001</v>
      </c>
      <c r="V2848" s="30">
        <f>LN(Data[[#This Row],[MA'[NVA']
30d]]/Data[[#This Row],[MA'[NVMetcalfe calc']]])</f>
        <v>-1.7670885787578812</v>
      </c>
      <c r="W2848" s="30">
        <f>$Q$3+Data[[#This Row],[NVM
(scaled)]]/((Data[[#This Row],[Upper Bound]]-Data[[#This Row],[Lower Bound]])/2)</f>
        <v>-0.46611246110688997</v>
      </c>
      <c r="X2848" s="30">
        <f>(Data[[#This Row],[Upper Bound]]+Data[[#This Row],[Lower Bound]])/2</f>
        <v>20.083841532331817</v>
      </c>
      <c r="Y2848" s="29">
        <f>LN(Data[[#This Row],[NVActual]]/Data[[#This Row],[MA'[n^2']
30d]])</f>
        <v>-2.1796721690217216</v>
      </c>
      <c r="Z2848" s="29">
        <f>LN(Data[[#This Row],[NVActual]]/Data[[#This Row],[MA'[n*ln(n)']
30d]])</f>
        <v>6.3220661905885258</v>
      </c>
      <c r="AA2848" s="29">
        <f>LN(Data[[#This Row],[NVActual]]/Data[[#This Row],[MA'[n^1.5']]])</f>
        <v>3.265808138190585</v>
      </c>
      <c r="AB2848" s="29">
        <f>LN(Data[[#This Row],[NVActual]]/Data[[#This Row],[Metcalfe
(n^2)]])</f>
        <v>-2.0938097054780842</v>
      </c>
      <c r="AC2848" s="26">
        <f>1+Data[[#This Row],[MA'[NVMetcalfe calc']]]/((Data[[#This Row],[NVM_norm
(scaled)]]-Data[[#This Row],[NV_fund.]])/2)</f>
        <v>-144329853.24663192</v>
      </c>
    </row>
    <row r="2849" spans="1:29" x14ac:dyDescent="0.2">
      <c r="A2849" s="23">
        <v>41327</v>
      </c>
      <c r="B2849" s="24">
        <v>329571373.87657899</v>
      </c>
      <c r="C2849" s="24">
        <f t="shared" si="353"/>
        <v>248615108.63456309</v>
      </c>
      <c r="D2849" s="25">
        <f>LN(Data[[#This Row],[NVActual]])</f>
        <v>19.613303501125202</v>
      </c>
      <c r="E2849" s="26">
        <v>54361</v>
      </c>
      <c r="F2849" s="40">
        <f>Data[[#This Row],[DAA 
(n)]]^2</f>
        <v>2955118321</v>
      </c>
      <c r="G2849" s="41">
        <f t="shared" si="354"/>
        <v>2883234805.5333333</v>
      </c>
      <c r="H2849" s="28">
        <f>LN(Data[[#This Row],[Metcalfe
(n^2)]])</f>
        <v>21.806804527950401</v>
      </c>
      <c r="I2849" s="42">
        <f t="shared" si="355"/>
        <v>21.767273018720914</v>
      </c>
      <c r="J2849" s="40">
        <f>Data[[#This Row],[DAA 
(n)]]*LN(Data[[#This Row],[DAA 
(n)]])</f>
        <v>592719.85047195584</v>
      </c>
      <c r="K2849" s="40">
        <f t="shared" si="356"/>
        <v>582634.55420661403</v>
      </c>
      <c r="L2849" s="29">
        <f>LN(Data[[#This Row],[MA'[n*ln(n)']
30d]])</f>
        <v>13.275315432093025</v>
      </c>
      <c r="M2849" s="43">
        <f t="shared" si="357"/>
        <v>13.264459035300673</v>
      </c>
      <c r="N2849" s="40">
        <f>Data[[#This Row],[DAA 
(n)]]^1.5</f>
        <v>12674509.341504332</v>
      </c>
      <c r="O2849" s="40">
        <f t="shared" si="358"/>
        <v>12407951.167560581</v>
      </c>
      <c r="P2849" s="43">
        <f>LN(Data[[#This Row],[MA'[n^1.5']]])</f>
        <v>16.333848048269886</v>
      </c>
      <c r="Q2849" s="43">
        <f t="shared" si="359"/>
        <v>16.320112675979253</v>
      </c>
      <c r="R2849" s="30">
        <f>$O$1+$O$2*Data[[#This Row],[MA'[ln(n^2)']]]</f>
        <v>21.767273018720914</v>
      </c>
      <c r="S2849" s="30">
        <f>$Q$1+$Q$2*Data[[#This Row],[MA'[ln(n*ln(n))']]]</f>
        <v>18.406357408246109</v>
      </c>
      <c r="T2849" s="31">
        <f>$O$3*Data[[#This Row],[Metcalfe
(n^2)]]</f>
        <v>1536661526.9200001</v>
      </c>
      <c r="U2849" s="31">
        <f t="shared" si="352"/>
        <v>1499282098.8773334</v>
      </c>
      <c r="V2849" s="30">
        <f>LN(Data[[#This Row],[MA'[NVA']
30d]]/Data[[#This Row],[MA'[NVMetcalfe calc']]])</f>
        <v>-1.7968357196685039</v>
      </c>
      <c r="W2849" s="30">
        <f>$Q$3+Data[[#This Row],[NVM
(scaled)]]/((Data[[#This Row],[Upper Bound]]-Data[[#This Row],[Lower Bound]])/2)</f>
        <v>-0.47925369626561987</v>
      </c>
      <c r="X2849" s="30">
        <f>(Data[[#This Row],[Upper Bound]]+Data[[#This Row],[Lower Bound]])/2</f>
        <v>20.086815213483511</v>
      </c>
      <c r="Y2849" s="32">
        <f>LN(Data[[#This Row],[NVActual]]/Data[[#This Row],[MA'[n^2']
30d]])</f>
        <v>-2.1688751960216983</v>
      </c>
      <c r="Z2849" s="32">
        <f>LN(Data[[#This Row],[NVActual]]/Data[[#This Row],[MA'[n*ln(n)']
30d]])</f>
        <v>6.3379880690321784</v>
      </c>
      <c r="AA2849" s="32">
        <f>LN(Data[[#This Row],[NVActual]]/Data[[#This Row],[MA'[n^1.5']]])</f>
        <v>3.2794554528553173</v>
      </c>
      <c r="AB2849" s="32">
        <f>LN(Data[[#This Row],[NVActual]]/Data[[#This Row],[Metcalfe
(n^2)]])</f>
        <v>-2.1935010268251989</v>
      </c>
      <c r="AC2849" s="34">
        <f>1+Data[[#This Row],[MA'[NVMetcalfe calc']]]/((Data[[#This Row],[NVM_norm
(scaled)]]-Data[[#This Row],[NV_fund.]])/2)</f>
        <v>-145801523.39016816</v>
      </c>
    </row>
    <row r="2850" spans="1:29" x14ac:dyDescent="0.2">
      <c r="A2850" s="23">
        <v>41326</v>
      </c>
      <c r="B2850" s="24">
        <v>322365075.93125701</v>
      </c>
      <c r="C2850" s="24">
        <f t="shared" si="353"/>
        <v>243880457.60631779</v>
      </c>
      <c r="D2850" s="25">
        <f>LN(Data[[#This Row],[NVActual]])</f>
        <v>19.591195237453885</v>
      </c>
      <c r="E2850" s="26">
        <v>51627</v>
      </c>
      <c r="F2850" s="40">
        <f>Data[[#This Row],[DAA 
(n)]]^2</f>
        <v>2665347129</v>
      </c>
      <c r="G2850" s="41">
        <f t="shared" si="354"/>
        <v>2863411030.0333333</v>
      </c>
      <c r="H2850" s="28">
        <f>LN(Data[[#This Row],[Metcalfe
(n^2)]])</f>
        <v>21.70360014086604</v>
      </c>
      <c r="I2850" s="42">
        <f t="shared" si="355"/>
        <v>21.759782836961058</v>
      </c>
      <c r="J2850" s="40">
        <f>Data[[#This Row],[DAA 
(n)]]*LN(Data[[#This Row],[DAA 
(n)]])</f>
        <v>560245.88223624555</v>
      </c>
      <c r="K2850" s="40">
        <f t="shared" si="356"/>
        <v>580352.97088200424</v>
      </c>
      <c r="L2850" s="29">
        <f>LN(Data[[#This Row],[MA'[n*ln(n)']
30d]])</f>
        <v>13.271391767904893</v>
      </c>
      <c r="M2850" s="43">
        <f t="shared" si="357"/>
        <v>13.260956922561224</v>
      </c>
      <c r="N2850" s="40">
        <f>Data[[#This Row],[DAA 
(n)]]^1.5</f>
        <v>11730467.860613342</v>
      </c>
      <c r="O2850" s="40">
        <f t="shared" si="358"/>
        <v>12342426.77859637</v>
      </c>
      <c r="P2850" s="43">
        <f>LN(Data[[#This Row],[MA'[n^1.5']]])</f>
        <v>16.328553216636255</v>
      </c>
      <c r="Q2850" s="43">
        <f t="shared" si="359"/>
        <v>16.315518660058014</v>
      </c>
      <c r="R2850" s="30">
        <f>$O$1+$O$2*Data[[#This Row],[MA'[ln(n^2)']]]</f>
        <v>21.759782836961058</v>
      </c>
      <c r="S2850" s="30">
        <f>$Q$1+$Q$2*Data[[#This Row],[MA'[ln(n*ln(n))']]]</f>
        <v>18.400578922226018</v>
      </c>
      <c r="T2850" s="31">
        <f>$O$3*Data[[#This Row],[Metcalfe
(n^2)]]</f>
        <v>1385980507.0800002</v>
      </c>
      <c r="U2850" s="31">
        <f t="shared" si="352"/>
        <v>1488973735.6173334</v>
      </c>
      <c r="V2850" s="30">
        <f>LN(Data[[#This Row],[MA'[NVA']
30d]]/Data[[#This Row],[MA'[NVMetcalfe calc']]])</f>
        <v>-1.8091642161913821</v>
      </c>
      <c r="W2850" s="30">
        <f>$Q$3+Data[[#This Row],[NVM
(scaled)]]/((Data[[#This Row],[Upper Bound]]-Data[[#This Row],[Lower Bound]])/2)</f>
        <v>-0.48713866863249422</v>
      </c>
      <c r="X2850" s="30">
        <f>(Data[[#This Row],[Upper Bound]]+Data[[#This Row],[Lower Bound]])/2</f>
        <v>20.080180879593538</v>
      </c>
      <c r="Y2850" s="29">
        <f>LN(Data[[#This Row],[NVActual]]/Data[[#This Row],[MA'[n^2']
30d]])</f>
        <v>-2.1840841815048195</v>
      </c>
      <c r="Z2850" s="29">
        <f>LN(Data[[#This Row],[NVActual]]/Data[[#This Row],[MA'[n*ln(n)']
30d]])</f>
        <v>6.3198034695489902</v>
      </c>
      <c r="AA2850" s="29">
        <f>LN(Data[[#This Row],[NVActual]]/Data[[#This Row],[MA'[n^1.5']]])</f>
        <v>3.2626420208176286</v>
      </c>
      <c r="AB2850" s="29">
        <f>LN(Data[[#This Row],[NVActual]]/Data[[#This Row],[Metcalfe
(n^2)]])</f>
        <v>-2.1124049034121577</v>
      </c>
      <c r="AC2850" s="26">
        <f>1+Data[[#This Row],[MA'[NVMetcalfe calc']]]/((Data[[#This Row],[NVM_norm
(scaled)]]-Data[[#This Row],[NV_fund.]])/2)</f>
        <v>-144790255.41878161</v>
      </c>
    </row>
    <row r="2851" spans="1:29" x14ac:dyDescent="0.2">
      <c r="A2851" s="23">
        <v>41325</v>
      </c>
      <c r="B2851" s="24">
        <v>322252661.82580101</v>
      </c>
      <c r="C2851" s="24">
        <f t="shared" si="353"/>
        <v>239299997.71784604</v>
      </c>
      <c r="D2851" s="25">
        <f>LN(Data[[#This Row],[NVActual]])</f>
        <v>19.590846459876069</v>
      </c>
      <c r="E2851" s="26">
        <v>50898</v>
      </c>
      <c r="F2851" s="40">
        <f>Data[[#This Row],[DAA 
(n)]]^2</f>
        <v>2590606404</v>
      </c>
      <c r="G2851" s="41">
        <f t="shared" si="354"/>
        <v>2862936696.4333334</v>
      </c>
      <c r="H2851" s="28">
        <f>LN(Data[[#This Row],[Metcalfe
(n^2)]])</f>
        <v>21.675157818071579</v>
      </c>
      <c r="I2851" s="42">
        <f t="shared" si="355"/>
        <v>21.759604397039176</v>
      </c>
      <c r="J2851" s="40">
        <f>Data[[#This Row],[DAA 
(n)]]*LN(Data[[#This Row],[DAA 
(n)]])</f>
        <v>551611.09131210356</v>
      </c>
      <c r="K2851" s="40">
        <f t="shared" si="356"/>
        <v>580298.45875511132</v>
      </c>
      <c r="L2851" s="29">
        <f>LN(Data[[#This Row],[MA'[n*ln(n)']
30d]])</f>
        <v>13.271297834230163</v>
      </c>
      <c r="M2851" s="43">
        <f t="shared" si="357"/>
        <v>13.257349518476376</v>
      </c>
      <c r="N2851" s="40">
        <f>Data[[#This Row],[DAA 
(n)]]^1.5</f>
        <v>11482886.603584992</v>
      </c>
      <c r="O2851" s="40">
        <f t="shared" si="358"/>
        <v>12340860.038026391</v>
      </c>
      <c r="P2851" s="43">
        <f>LN(Data[[#This Row],[MA'[n^1.5']]])</f>
        <v>16.328426269152825</v>
      </c>
      <c r="Q2851" s="43">
        <f t="shared" si="359"/>
        <v>16.310793136234263</v>
      </c>
      <c r="R2851" s="30">
        <f>$O$1+$O$2*Data[[#This Row],[MA'[ln(n^2)']]]</f>
        <v>21.759604397039176</v>
      </c>
      <c r="S2851" s="30">
        <f>$Q$1+$Q$2*Data[[#This Row],[MA'[ln(n*ln(n))']]]</f>
        <v>18.394626705486019</v>
      </c>
      <c r="T2851" s="31">
        <f>$O$3*Data[[#This Row],[Metcalfe
(n^2)]]</f>
        <v>1347115330.0800002</v>
      </c>
      <c r="U2851" s="31">
        <f t="shared" si="352"/>
        <v>1488727082.1453335</v>
      </c>
      <c r="V2851" s="30">
        <f>LN(Data[[#This Row],[MA'[NVA']
30d]]/Data[[#This Row],[MA'[NVMetcalfe calc']]])</f>
        <v>-1.8279587411485188</v>
      </c>
      <c r="W2851" s="30">
        <f>$Q$3+Data[[#This Row],[NVM
(scaled)]]/((Data[[#This Row],[Upper Bound]]-Data[[#This Row],[Lower Bound]])/2)</f>
        <v>-0.49646113508395728</v>
      </c>
      <c r="X2851" s="30">
        <f>(Data[[#This Row],[Upper Bound]]+Data[[#This Row],[Lower Bound]])/2</f>
        <v>20.077115551262597</v>
      </c>
      <c r="Y2851" s="32">
        <f>LN(Data[[#This Row],[NVActual]]/Data[[#This Row],[MA'[n^2']
30d]])</f>
        <v>-2.1842672920209245</v>
      </c>
      <c r="Z2851" s="32">
        <f>LN(Data[[#This Row],[NVActual]]/Data[[#This Row],[MA'[n*ln(n)']
30d]])</f>
        <v>6.3195486256459059</v>
      </c>
      <c r="AA2851" s="32">
        <f>LN(Data[[#This Row],[NVActual]]/Data[[#This Row],[MA'[n^1.5']]])</f>
        <v>3.2624201907232449</v>
      </c>
      <c r="AB2851" s="32">
        <f>LN(Data[[#This Row],[NVActual]]/Data[[#This Row],[Metcalfe
(n^2)]])</f>
        <v>-2.0843113581955106</v>
      </c>
      <c r="AC2851" s="34">
        <f>1+Data[[#This Row],[MA'[NVMetcalfe calc']]]/((Data[[#This Row],[NVM_norm
(scaled)]]-Data[[#This Row],[NV_fund.]])/2)</f>
        <v>-144722241.98590842</v>
      </c>
    </row>
    <row r="2852" spans="1:29" x14ac:dyDescent="0.2">
      <c r="A2852" s="23">
        <v>41324</v>
      </c>
      <c r="B2852" s="24">
        <v>317721259.24886298</v>
      </c>
      <c r="C2852" s="24">
        <f t="shared" si="353"/>
        <v>234536265.10382518</v>
      </c>
      <c r="D2852" s="25">
        <f>LN(Data[[#This Row],[NVActual]])</f>
        <v>19.576685013113217</v>
      </c>
      <c r="E2852" s="26">
        <v>49090</v>
      </c>
      <c r="F2852" s="40">
        <f>Data[[#This Row],[DAA 
(n)]]^2</f>
        <v>2409828100</v>
      </c>
      <c r="G2852" s="41">
        <f t="shared" si="354"/>
        <v>2850542710.1666665</v>
      </c>
      <c r="H2852" s="28">
        <f>LN(Data[[#This Row],[Metcalfe
(n^2)]])</f>
        <v>21.602821254104196</v>
      </c>
      <c r="I2852" s="42">
        <f t="shared" si="355"/>
        <v>21.754440016576027</v>
      </c>
      <c r="J2852" s="40">
        <f>Data[[#This Row],[DAA 
(n)]]*LN(Data[[#This Row],[DAA 
(n)]])</f>
        <v>530241.24768198747</v>
      </c>
      <c r="K2852" s="40">
        <f t="shared" si="356"/>
        <v>578806.23478708055</v>
      </c>
      <c r="L2852" s="29">
        <f>LN(Data[[#This Row],[MA'[n*ln(n)']
30d]])</f>
        <v>13.268723045601076</v>
      </c>
      <c r="M2852" s="43">
        <f t="shared" si="357"/>
        <v>13.253499686628848</v>
      </c>
      <c r="N2852" s="40">
        <f>Data[[#This Row],[DAA 
(n)]]^1.5</f>
        <v>10876509.616094666</v>
      </c>
      <c r="O2852" s="40">
        <f t="shared" si="358"/>
        <v>12298870.347533699</v>
      </c>
      <c r="P2852" s="43">
        <f>LN(Data[[#This Row],[MA'[n^1.5']]])</f>
        <v>16.325017974461016</v>
      </c>
      <c r="Q2852" s="43">
        <f t="shared" si="359"/>
        <v>16.305742438758248</v>
      </c>
      <c r="R2852" s="30">
        <f>$O$1+$O$2*Data[[#This Row],[MA'[ln(n^2)']]]</f>
        <v>21.754440016576027</v>
      </c>
      <c r="S2852" s="30">
        <f>$Q$1+$Q$2*Data[[#This Row],[MA'[ln(n*ln(n))']]]</f>
        <v>18.388274482937597</v>
      </c>
      <c r="T2852" s="31">
        <f>$O$3*Data[[#This Row],[Metcalfe
(n^2)]]</f>
        <v>1253110612</v>
      </c>
      <c r="U2852" s="31">
        <f t="shared" si="352"/>
        <v>1482282209.2866669</v>
      </c>
      <c r="V2852" s="30">
        <f>LN(Data[[#This Row],[MA'[NVA']
30d]]/Data[[#This Row],[MA'[NVMetcalfe calc']]])</f>
        <v>-1.8437279877875969</v>
      </c>
      <c r="W2852" s="30">
        <f>$Q$3+Data[[#This Row],[NVM
(scaled)]]/((Data[[#This Row],[Upper Bound]]-Data[[#This Row],[Lower Bound]])/2)</f>
        <v>-0.50544701195650543</v>
      </c>
      <c r="X2852" s="30">
        <f>(Data[[#This Row],[Upper Bound]]+Data[[#This Row],[Lower Bound]])/2</f>
        <v>20.071357249756812</v>
      </c>
      <c r="Y2852" s="29">
        <f>LN(Data[[#This Row],[NVActual]]/Data[[#This Row],[MA'[n^2']
30d]])</f>
        <v>-2.1940902246051719</v>
      </c>
      <c r="Z2852" s="29">
        <f>LN(Data[[#This Row],[NVActual]]/Data[[#This Row],[MA'[n*ln(n)']
30d]])</f>
        <v>6.3079619675121377</v>
      </c>
      <c r="AA2852" s="29">
        <f>LN(Data[[#This Row],[NVActual]]/Data[[#This Row],[MA'[n^1.5']]])</f>
        <v>3.2516670386522</v>
      </c>
      <c r="AB2852" s="29">
        <f>LN(Data[[#This Row],[NVActual]]/Data[[#This Row],[Metcalfe
(n^2)]])</f>
        <v>-2.0261362409909811</v>
      </c>
      <c r="AC2852" s="26">
        <f>1+Data[[#This Row],[MA'[NVMetcalfe calc']]]/((Data[[#This Row],[NVM_norm
(scaled)]]-Data[[#This Row],[NV_fund.]])/2)</f>
        <v>-144073120.40736139</v>
      </c>
    </row>
    <row r="2853" spans="1:29" x14ac:dyDescent="0.2">
      <c r="A2853" s="23">
        <v>41323</v>
      </c>
      <c r="B2853" s="24">
        <v>290774272.72979999</v>
      </c>
      <c r="C2853" s="24">
        <f t="shared" si="353"/>
        <v>229543730.20887709</v>
      </c>
      <c r="D2853" s="25">
        <f>LN(Data[[#This Row],[NVActual]])</f>
        <v>19.488057829042067</v>
      </c>
      <c r="E2853" s="26">
        <v>46855</v>
      </c>
      <c r="F2853" s="40">
        <f>Data[[#This Row],[DAA 
(n)]]^2</f>
        <v>2195391025</v>
      </c>
      <c r="G2853" s="41">
        <f t="shared" si="354"/>
        <v>2837796131.1333332</v>
      </c>
      <c r="H2853" s="28">
        <f>LN(Data[[#This Row],[Metcalfe
(n^2)]])</f>
        <v>21.509626011115849</v>
      </c>
      <c r="I2853" s="42">
        <f t="shared" si="355"/>
        <v>21.748680480694176</v>
      </c>
      <c r="J2853" s="40">
        <f>Data[[#This Row],[DAA 
(n)]]*LN(Data[[#This Row],[DAA 
(n)]])</f>
        <v>503916.76337541651</v>
      </c>
      <c r="K2853" s="40">
        <f t="shared" si="356"/>
        <v>577213.69643008069</v>
      </c>
      <c r="L2853" s="29">
        <f>LN(Data[[#This Row],[MA'[n*ln(n)']
30d]])</f>
        <v>13.265967834689166</v>
      </c>
      <c r="M2853" s="43">
        <f t="shared" si="357"/>
        <v>13.249910725582772</v>
      </c>
      <c r="N2853" s="40">
        <f>Data[[#This Row],[DAA 
(n)]]^1.5</f>
        <v>10142240.702940129</v>
      </c>
      <c r="O2853" s="40">
        <f t="shared" si="358"/>
        <v>12254804.499729984</v>
      </c>
      <c r="P2853" s="43">
        <f>LN(Data[[#This Row],[MA'[n^1.5']]])</f>
        <v>16.321428622122692</v>
      </c>
      <c r="Q2853" s="43">
        <f t="shared" si="359"/>
        <v>16.301048326263615</v>
      </c>
      <c r="R2853" s="30">
        <f>$O$1+$O$2*Data[[#This Row],[MA'[ln(n^2)']]]</f>
        <v>21.748680480694176</v>
      </c>
      <c r="S2853" s="30">
        <f>$Q$1+$Q$2*Data[[#This Row],[MA'[ln(n*ln(n))']]]</f>
        <v>18.382352697211573</v>
      </c>
      <c r="T2853" s="31">
        <f>$O$3*Data[[#This Row],[Metcalfe
(n^2)]]</f>
        <v>1141603333</v>
      </c>
      <c r="U2853" s="31">
        <f t="shared" si="352"/>
        <v>1475653988.1893334</v>
      </c>
      <c r="V2853" s="30">
        <f>LN(Data[[#This Row],[MA'[NVA']
30d]]/Data[[#This Row],[MA'[NVMetcalfe calc']]])</f>
        <v>-1.8607629954109741</v>
      </c>
      <c r="W2853" s="30">
        <f>$Q$3+Data[[#This Row],[NVM
(scaled)]]/((Data[[#This Row],[Upper Bound]]-Data[[#This Row],[Lower Bound]])/2)</f>
        <v>-0.51551503899358198</v>
      </c>
      <c r="X2853" s="30">
        <f>(Data[[#This Row],[Upper Bound]]+Data[[#This Row],[Lower Bound]])/2</f>
        <v>20.065516588952875</v>
      </c>
      <c r="Y2853" s="32">
        <f>LN(Data[[#This Row],[NVActual]]/Data[[#This Row],[MA'[n^2']
30d]])</f>
        <v>-2.2782357486613942</v>
      </c>
      <c r="Z2853" s="32">
        <f>LN(Data[[#This Row],[NVActual]]/Data[[#This Row],[MA'[n*ln(n)']
30d]])</f>
        <v>6.2220899943528982</v>
      </c>
      <c r="AA2853" s="32">
        <f>LN(Data[[#This Row],[NVActual]]/Data[[#This Row],[MA'[n^1.5']]])</f>
        <v>3.1666292069193722</v>
      </c>
      <c r="AB2853" s="32">
        <f>LN(Data[[#This Row],[NVActual]]/Data[[#This Row],[Metcalfe
(n^2)]])</f>
        <v>-2.021568182073783</v>
      </c>
      <c r="AC2853" s="34">
        <f>1+Data[[#This Row],[MA'[NVMetcalfe calc']]]/((Data[[#This Row],[NVM_norm
(scaled)]]-Data[[#This Row],[NV_fund.]])/2)</f>
        <v>-143399417.92762855</v>
      </c>
    </row>
    <row r="2854" spans="1:29" x14ac:dyDescent="0.2">
      <c r="A2854" s="23">
        <v>41322</v>
      </c>
      <c r="B2854" s="24">
        <v>290648438.39227098</v>
      </c>
      <c r="C2854" s="24">
        <f t="shared" si="353"/>
        <v>225400920.96486706</v>
      </c>
      <c r="D2854" s="25">
        <f>LN(Data[[#This Row],[NVActual]])</f>
        <v>19.487624979285471</v>
      </c>
      <c r="E2854" s="26">
        <v>46362</v>
      </c>
      <c r="F2854" s="40">
        <f>Data[[#This Row],[DAA 
(n)]]^2</f>
        <v>2149435044</v>
      </c>
      <c r="G2854" s="41">
        <f t="shared" si="354"/>
        <v>2846110031.1333332</v>
      </c>
      <c r="H2854" s="28">
        <f>LN(Data[[#This Row],[Metcalfe
(n^2)]])</f>
        <v>21.488470874323276</v>
      </c>
      <c r="I2854" s="42">
        <f t="shared" si="355"/>
        <v>21.752267361637255</v>
      </c>
      <c r="J2854" s="40">
        <f>Data[[#This Row],[DAA 
(n)]]*LN(Data[[#This Row],[DAA 
(n)]])</f>
        <v>498124.24333768786</v>
      </c>
      <c r="K2854" s="40">
        <f t="shared" si="356"/>
        <v>578230.87195034255</v>
      </c>
      <c r="L2854" s="29">
        <f>LN(Data[[#This Row],[MA'[n*ln(n)']
30d]])</f>
        <v>13.267728500342653</v>
      </c>
      <c r="M2854" s="43">
        <f t="shared" si="357"/>
        <v>13.246434903692498</v>
      </c>
      <c r="N2854" s="40">
        <f>Data[[#This Row],[DAA 
(n)]]^1.5</f>
        <v>9982590.2204752527</v>
      </c>
      <c r="O2854" s="40">
        <f t="shared" si="358"/>
        <v>12283219.968354065</v>
      </c>
      <c r="P2854" s="43">
        <f>LN(Data[[#This Row],[MA'[n^1.5']]])</f>
        <v>16.32374465871829</v>
      </c>
      <c r="Q2854" s="43">
        <f t="shared" si="359"/>
        <v>16.296502117540591</v>
      </c>
      <c r="R2854" s="30">
        <f>$O$1+$O$2*Data[[#This Row],[MA'[ln(n^2)']]]</f>
        <v>21.752267361637255</v>
      </c>
      <c r="S2854" s="30">
        <f>$Q$1+$Q$2*Data[[#This Row],[MA'[ln(n*ln(n))']]]</f>
        <v>18.376617591092618</v>
      </c>
      <c r="T2854" s="31">
        <f>$O$3*Data[[#This Row],[Metcalfe
(n^2)]]</f>
        <v>1117706222.8800001</v>
      </c>
      <c r="U2854" s="31">
        <f t="shared" si="352"/>
        <v>1479977216.1893334</v>
      </c>
      <c r="V2854" s="30">
        <f>LN(Data[[#This Row],[MA'[NVA']
30d]]/Data[[#This Row],[MA'[NVMetcalfe calc']]])</f>
        <v>-1.8819012846623286</v>
      </c>
      <c r="W2854" s="30">
        <f>$Q$3+Data[[#This Row],[NVM
(scaled)]]/((Data[[#This Row],[Upper Bound]]-Data[[#This Row],[Lower Bound]])/2)</f>
        <v>-0.52498609902217275</v>
      </c>
      <c r="X2854" s="30">
        <f>(Data[[#This Row],[Upper Bound]]+Data[[#This Row],[Lower Bound]])/2</f>
        <v>20.064442476364938</v>
      </c>
      <c r="Y2854" s="29">
        <f>LN(Data[[#This Row],[NVActual]]/Data[[#This Row],[MA'[n^2']
30d]])</f>
        <v>-2.2815940182584651</v>
      </c>
      <c r="Z2854" s="29">
        <f>LN(Data[[#This Row],[NVActual]]/Data[[#This Row],[MA'[n*ln(n)']
30d]])</f>
        <v>6.2198964789428182</v>
      </c>
      <c r="AA2854" s="29">
        <f>LN(Data[[#This Row],[NVActual]]/Data[[#This Row],[MA'[n^1.5']]])</f>
        <v>3.1638803205671828</v>
      </c>
      <c r="AB2854" s="29">
        <f>LN(Data[[#This Row],[NVActual]]/Data[[#This Row],[Metcalfe
(n^2)]])</f>
        <v>-2.0008458950378065</v>
      </c>
      <c r="AC2854" s="26">
        <f>1+Data[[#This Row],[MA'[NVMetcalfe calc']]]/((Data[[#This Row],[NVM_norm
(scaled)]]-Data[[#This Row],[NV_fund.]])/2)</f>
        <v>-143760881.99590003</v>
      </c>
    </row>
    <row r="2855" spans="1:29" x14ac:dyDescent="0.2">
      <c r="A2855" s="23">
        <v>41321</v>
      </c>
      <c r="B2855" s="24">
        <v>295041582.57998699</v>
      </c>
      <c r="C2855" s="24">
        <f t="shared" si="353"/>
        <v>221305740.38508305</v>
      </c>
      <c r="D2855" s="25">
        <f>LN(Data[[#This Row],[NVActual]])</f>
        <v>19.502626862268723</v>
      </c>
      <c r="E2855" s="26">
        <v>47477</v>
      </c>
      <c r="F2855" s="40">
        <f>Data[[#This Row],[DAA 
(n)]]^2</f>
        <v>2254065529</v>
      </c>
      <c r="G2855" s="41">
        <f t="shared" si="354"/>
        <v>2885373145.9666667</v>
      </c>
      <c r="H2855" s="28">
        <f>LN(Data[[#This Row],[Metcalfe
(n^2)]])</f>
        <v>21.536001324457288</v>
      </c>
      <c r="I2855" s="42">
        <f t="shared" si="355"/>
        <v>21.766832851273282</v>
      </c>
      <c r="J2855" s="40">
        <f>Data[[#This Row],[DAA 
(n)]]*LN(Data[[#This Row],[DAA 
(n)]])</f>
        <v>511232.36744062934</v>
      </c>
      <c r="K2855" s="40">
        <f t="shared" si="356"/>
        <v>582705.47883248364</v>
      </c>
      <c r="L2855" s="29">
        <f>LN(Data[[#This Row],[MA'[n*ln(n)']
30d]])</f>
        <v>13.27543715557964</v>
      </c>
      <c r="M2855" s="43">
        <f t="shared" si="357"/>
        <v>13.242637840539981</v>
      </c>
      <c r="N2855" s="40">
        <f>Data[[#This Row],[DAA 
(n)]]^1.5</f>
        <v>10344866.800511895</v>
      </c>
      <c r="O2855" s="40">
        <f t="shared" si="358"/>
        <v>12412263.319720846</v>
      </c>
      <c r="P2855" s="43">
        <f>LN(Data[[#This Row],[MA'[n^1.5']]])</f>
        <v>16.334195519256156</v>
      </c>
      <c r="Q2855" s="43">
        <f t="shared" si="359"/>
        <v>16.291534077794232</v>
      </c>
      <c r="R2855" s="30">
        <f>$O$1+$O$2*Data[[#This Row],[MA'[ln(n^2)']]]</f>
        <v>21.766832851273282</v>
      </c>
      <c r="S2855" s="30">
        <f>$Q$1+$Q$2*Data[[#This Row],[MA'[ln(n*ln(n))']]]</f>
        <v>18.370352436890968</v>
      </c>
      <c r="T2855" s="31">
        <f>$O$3*Data[[#This Row],[Metcalfe
(n^2)]]</f>
        <v>1172114075.0799999</v>
      </c>
      <c r="U2855" s="31">
        <f t="shared" si="352"/>
        <v>1500394035.9026668</v>
      </c>
      <c r="V2855" s="30">
        <f>LN(Data[[#This Row],[MA'[NVA']
30d]]/Data[[#This Row],[MA'[NVMetcalfe calc']]])</f>
        <v>-1.9139378570930543</v>
      </c>
      <c r="W2855" s="30">
        <f>$Q$3+Data[[#This Row],[NVM
(scaled)]]/((Data[[#This Row],[Upper Bound]]-Data[[#This Row],[Lower Bound]])/2)</f>
        <v>-0.53701245029326883</v>
      </c>
      <c r="X2855" s="30">
        <f>(Data[[#This Row],[Upper Bound]]+Data[[#This Row],[Lower Bound]])/2</f>
        <v>20.068592644082123</v>
      </c>
      <c r="Y2855" s="32">
        <f>LN(Data[[#This Row],[NVActual]]/Data[[#This Row],[MA'[n^2']
30d]])</f>
        <v>-2.2802932062971588</v>
      </c>
      <c r="Z2855" s="32">
        <f>LN(Data[[#This Row],[NVActual]]/Data[[#This Row],[MA'[n*ln(n)']
30d]])</f>
        <v>6.2271897066890833</v>
      </c>
      <c r="AA2855" s="32">
        <f>LN(Data[[#This Row],[NVActual]]/Data[[#This Row],[MA'[n^1.5']]])</f>
        <v>3.168431343012569</v>
      </c>
      <c r="AB2855" s="32">
        <f>LN(Data[[#This Row],[NVActual]]/Data[[#This Row],[Metcalfe
(n^2)]])</f>
        <v>-2.0333744621885632</v>
      </c>
      <c r="AC2855" s="34">
        <f>1+Data[[#This Row],[MA'[NVMetcalfe calc']]]/((Data[[#This Row],[NVM_norm
(scaled)]]-Data[[#This Row],[NV_fund.]])/2)</f>
        <v>-145629698.20375907</v>
      </c>
    </row>
    <row r="2856" spans="1:29" x14ac:dyDescent="0.2">
      <c r="A2856" s="23">
        <v>41320</v>
      </c>
      <c r="B2856" s="24">
        <v>293026238.91971201</v>
      </c>
      <c r="C2856" s="24">
        <f t="shared" si="353"/>
        <v>217020841.50778997</v>
      </c>
      <c r="D2856" s="25">
        <f>LN(Data[[#This Row],[NVActual]])</f>
        <v>19.495772715598747</v>
      </c>
      <c r="E2856" s="26">
        <v>49480</v>
      </c>
      <c r="F2856" s="40">
        <f>Data[[#This Row],[DAA 
(n)]]^2</f>
        <v>2448270400</v>
      </c>
      <c r="G2856" s="41">
        <f t="shared" si="354"/>
        <v>2926385056.3666668</v>
      </c>
      <c r="H2856" s="28">
        <f>LN(Data[[#This Row],[Metcalfe
(n^2)]])</f>
        <v>21.618647653012847</v>
      </c>
      <c r="I2856" s="42">
        <f t="shared" si="355"/>
        <v>21.781351748961534</v>
      </c>
      <c r="J2856" s="40">
        <f>Data[[#This Row],[DAA 
(n)]]*LN(Data[[#This Row],[DAA 
(n)]])</f>
        <v>534845.3429355378</v>
      </c>
      <c r="K2856" s="40">
        <f t="shared" si="356"/>
        <v>587280.39495997259</v>
      </c>
      <c r="L2856" s="29">
        <f>LN(Data[[#This Row],[MA'[n*ln(n)']
30d]])</f>
        <v>13.283257659308569</v>
      </c>
      <c r="M2856" s="43">
        <f t="shared" si="357"/>
        <v>13.238274849578044</v>
      </c>
      <c r="N2856" s="40">
        <f>Data[[#This Row],[DAA 
(n)]]^1.5</f>
        <v>11006380.848943939</v>
      </c>
      <c r="O2856" s="40">
        <f t="shared" si="358"/>
        <v>12545488.346947743</v>
      </c>
      <c r="P2856" s="43">
        <f>LN(Data[[#This Row],[MA'[n^1.5']]])</f>
        <v>16.344871664641399</v>
      </c>
      <c r="Q2856" s="43">
        <f t="shared" si="359"/>
        <v>16.285783700661373</v>
      </c>
      <c r="R2856" s="30">
        <f>$O$1+$O$2*Data[[#This Row],[MA'[ln(n^2)']]]</f>
        <v>21.781351748961534</v>
      </c>
      <c r="S2856" s="30">
        <f>$Q$1+$Q$2*Data[[#This Row],[MA'[ln(n*ln(n))']]]</f>
        <v>18.363153501803772</v>
      </c>
      <c r="T2856" s="31">
        <f>$O$3*Data[[#This Row],[Metcalfe
(n^2)]]</f>
        <v>1273100608</v>
      </c>
      <c r="U2856" s="31">
        <f t="shared" si="352"/>
        <v>1521720229.3106666</v>
      </c>
      <c r="V2856" s="30">
        <f>LN(Data[[#This Row],[MA'[NVA']
30d]]/Data[[#This Row],[MA'[NVMetcalfe calc']]])</f>
        <v>-1.9476033109833102</v>
      </c>
      <c r="W2856" s="30">
        <f>$Q$3+Data[[#This Row],[NVM
(scaled)]]/((Data[[#This Row],[Upper Bound]]-Data[[#This Row],[Lower Bound]])/2)</f>
        <v>-0.54954965169310832</v>
      </c>
      <c r="X2856" s="30">
        <f>(Data[[#This Row],[Upper Bound]]+Data[[#This Row],[Lower Bound]])/2</f>
        <v>20.072252625382653</v>
      </c>
      <c r="Y2856" s="29">
        <f>LN(Data[[#This Row],[NVActual]]/Data[[#This Row],[MA'[n^2']
30d]])</f>
        <v>-2.3012610134987486</v>
      </c>
      <c r="Z2856" s="29">
        <f>LN(Data[[#This Row],[NVActual]]/Data[[#This Row],[MA'[n*ln(n)']
30d]])</f>
        <v>6.2125150562901785</v>
      </c>
      <c r="AA2856" s="29">
        <f>LN(Data[[#This Row],[NVActual]]/Data[[#This Row],[MA'[n^1.5']]])</f>
        <v>3.1509010509573478</v>
      </c>
      <c r="AB2856" s="29">
        <f>LN(Data[[#This Row],[NVActual]]/Data[[#This Row],[Metcalfe
(n^2)]])</f>
        <v>-2.1228749374141005</v>
      </c>
      <c r="AC2856" s="26">
        <f>1+Data[[#This Row],[MA'[NVMetcalfe calc']]]/((Data[[#This Row],[NVM_norm
(scaled)]]-Data[[#This Row],[NV_fund.]])/2)</f>
        <v>-147583630.03910542</v>
      </c>
    </row>
    <row r="2857" spans="1:29" x14ac:dyDescent="0.2">
      <c r="A2857" s="23">
        <v>41319</v>
      </c>
      <c r="B2857" s="24">
        <v>294102520.84549701</v>
      </c>
      <c r="C2857" s="24">
        <f t="shared" si="353"/>
        <v>212484827.93953463</v>
      </c>
      <c r="D2857" s="25">
        <f>LN(Data[[#This Row],[NVActual]])</f>
        <v>19.499438974876462</v>
      </c>
      <c r="E2857" s="26">
        <v>52507</v>
      </c>
      <c r="F2857" s="40">
        <f>Data[[#This Row],[DAA 
(n)]]^2</f>
        <v>2756985049</v>
      </c>
      <c r="G2857" s="41">
        <f t="shared" si="354"/>
        <v>2947587988.6666665</v>
      </c>
      <c r="H2857" s="28">
        <f>LN(Data[[#This Row],[Metcalfe
(n^2)]])</f>
        <v>21.737403546049901</v>
      </c>
      <c r="I2857" s="42">
        <f t="shared" si="355"/>
        <v>21.78905047681296</v>
      </c>
      <c r="J2857" s="40">
        <f>Data[[#This Row],[DAA 
(n)]]*LN(Data[[#This Row],[DAA 
(n)]])</f>
        <v>570682.92399622104</v>
      </c>
      <c r="K2857" s="40">
        <f t="shared" si="356"/>
        <v>589676.57956488617</v>
      </c>
      <c r="L2857" s="29">
        <f>LN(Data[[#This Row],[MA'[n*ln(n)']
30d]])</f>
        <v>13.287329495352667</v>
      </c>
      <c r="M2857" s="43">
        <f t="shared" si="357"/>
        <v>13.233355142899393</v>
      </c>
      <c r="N2857" s="40">
        <f>Data[[#This Row],[DAA 
(n)]]^1.5</f>
        <v>12031667.131692229</v>
      </c>
      <c r="O2857" s="40">
        <f t="shared" si="358"/>
        <v>12614875.991656754</v>
      </c>
      <c r="P2857" s="43">
        <f>LN(Data[[#This Row],[MA'[n^1.5']]])</f>
        <v>16.350387309779627</v>
      </c>
      <c r="Q2857" s="43">
        <f t="shared" si="359"/>
        <v>16.279254508722516</v>
      </c>
      <c r="R2857" s="30">
        <f>$O$1+$O$2*Data[[#This Row],[MA'[ln(n^2)']]]</f>
        <v>21.78905047681296</v>
      </c>
      <c r="S2857" s="30">
        <f>$Q$1+$Q$2*Data[[#This Row],[MA'[ln(n*ln(n))']]]</f>
        <v>18.355035985783996</v>
      </c>
      <c r="T2857" s="31">
        <f>$O$3*Data[[#This Row],[Metcalfe
(n^2)]]</f>
        <v>1433632225.48</v>
      </c>
      <c r="U2857" s="31">
        <f t="shared" si="352"/>
        <v>1532745754.1066666</v>
      </c>
      <c r="V2857" s="30">
        <f>LN(Data[[#This Row],[MA'[NVA']
30d]]/Data[[#This Row],[MA'[NVMetcalfe calc']]])</f>
        <v>-1.9759454286403269</v>
      </c>
      <c r="W2857" s="30">
        <f>$Q$3+Data[[#This Row],[NVM
(scaled)]]/((Data[[#This Row],[Upper Bound]]-Data[[#This Row],[Lower Bound]])/2)</f>
        <v>-0.56080785698621594</v>
      </c>
      <c r="X2857" s="30">
        <f>(Data[[#This Row],[Upper Bound]]+Data[[#This Row],[Lower Bound]])/2</f>
        <v>20.07204323129848</v>
      </c>
      <c r="Y2857" s="32">
        <f>LN(Data[[#This Row],[NVActual]]/Data[[#This Row],[MA'[n^2']
30d]])</f>
        <v>-2.3048140670187185</v>
      </c>
      <c r="Z2857" s="32">
        <f>LN(Data[[#This Row],[NVActual]]/Data[[#This Row],[MA'[n*ln(n)']
30d]])</f>
        <v>6.2121094795237957</v>
      </c>
      <c r="AA2857" s="32">
        <f>LN(Data[[#This Row],[NVActual]]/Data[[#This Row],[MA'[n^1.5']]])</f>
        <v>3.1490516650968341</v>
      </c>
      <c r="AB2857" s="32">
        <f>LN(Data[[#This Row],[NVActual]]/Data[[#This Row],[Metcalfe
(n^2)]])</f>
        <v>-2.2379645711734368</v>
      </c>
      <c r="AC2857" s="34">
        <f>1+Data[[#This Row],[MA'[NVMetcalfe calc']]]/((Data[[#This Row],[NVM_norm
(scaled)]]-Data[[#This Row],[NV_fund.]])/2)</f>
        <v>-148573334.55583674</v>
      </c>
    </row>
    <row r="2858" spans="1:29" x14ac:dyDescent="0.2">
      <c r="A2858" s="23">
        <v>41318</v>
      </c>
      <c r="B2858" s="24">
        <v>265542492.304726</v>
      </c>
      <c r="C2858" s="24">
        <f t="shared" si="353"/>
        <v>207771168.34588173</v>
      </c>
      <c r="D2858" s="25">
        <f>LN(Data[[#This Row],[NVActual]])</f>
        <v>19.397285432185701</v>
      </c>
      <c r="E2858" s="26">
        <v>51607</v>
      </c>
      <c r="F2858" s="40">
        <f>Data[[#This Row],[DAA 
(n)]]^2</f>
        <v>2663282449</v>
      </c>
      <c r="G2858" s="41">
        <f t="shared" si="354"/>
        <v>2974264735.3333335</v>
      </c>
      <c r="H2858" s="28">
        <f>LN(Data[[#This Row],[Metcalfe
(n^2)]])</f>
        <v>21.702825202367087</v>
      </c>
      <c r="I2858" s="42">
        <f t="shared" si="355"/>
        <v>21.797545829906255</v>
      </c>
      <c r="J2858" s="40">
        <f>Data[[#This Row],[DAA 
(n)]]*LN(Data[[#This Row],[DAA 
(n)]])</f>
        <v>560008.85010927916</v>
      </c>
      <c r="K2858" s="40">
        <f t="shared" si="356"/>
        <v>592515.22559890151</v>
      </c>
      <c r="L2858" s="29">
        <f>LN(Data[[#This Row],[MA'[n*ln(n)']
30d]])</f>
        <v>13.292131848874591</v>
      </c>
      <c r="M2858" s="43">
        <f t="shared" si="357"/>
        <v>13.22793791955989</v>
      </c>
      <c r="N2858" s="40">
        <f>Data[[#This Row],[DAA 
(n)]]^1.5</f>
        <v>11723652.048126608</v>
      </c>
      <c r="O2858" s="40">
        <f t="shared" si="358"/>
        <v>12699352.540284751</v>
      </c>
      <c r="P2858" s="43">
        <f>LN(Data[[#This Row],[MA'[n^1.5']]])</f>
        <v>16.3570615690493</v>
      </c>
      <c r="Q2858" s="43">
        <f t="shared" si="359"/>
        <v>16.272042363030188</v>
      </c>
      <c r="R2858" s="30">
        <f>$O$1+$O$2*Data[[#This Row],[MA'[ln(n^2)']]]</f>
        <v>21.797545829906255</v>
      </c>
      <c r="S2858" s="30">
        <f>$Q$1+$Q$2*Data[[#This Row],[MA'[ln(n*ln(n))']]]</f>
        <v>18.346097567273816</v>
      </c>
      <c r="T2858" s="31">
        <f>$O$3*Data[[#This Row],[Metcalfe
(n^2)]]</f>
        <v>1384906873.48</v>
      </c>
      <c r="U2858" s="31">
        <f t="shared" si="352"/>
        <v>1546617662.3733332</v>
      </c>
      <c r="V2858" s="30">
        <f>LN(Data[[#This Row],[MA'[NVA']
30d]]/Data[[#This Row],[MA'[NVMetcalfe calc']]])</f>
        <v>-2.0073883503334775</v>
      </c>
      <c r="W2858" s="30">
        <f>$Q$3+Data[[#This Row],[NVM
(scaled)]]/((Data[[#This Row],[Upper Bound]]-Data[[#This Row],[Lower Bound]])/2)</f>
        <v>-0.57321508977360758</v>
      </c>
      <c r="X2858" s="30">
        <f>(Data[[#This Row],[Upper Bound]]+Data[[#This Row],[Lower Bound]])/2</f>
        <v>20.071821698590036</v>
      </c>
      <c r="Y2858" s="29">
        <f>LN(Data[[#This Row],[NVActual]]/Data[[#This Row],[MA'[n^2']
30d]])</f>
        <v>-2.4159772654251404</v>
      </c>
      <c r="Z2858" s="29">
        <f>LN(Data[[#This Row],[NVActual]]/Data[[#This Row],[MA'[n*ln(n)']
30d]])</f>
        <v>6.1051535833111101</v>
      </c>
      <c r="AA2858" s="29">
        <f>LN(Data[[#This Row],[NVActual]]/Data[[#This Row],[MA'[n^1.5']]])</f>
        <v>3.040223863136402</v>
      </c>
      <c r="AB2858" s="29">
        <f>LN(Data[[#This Row],[NVActual]]/Data[[#This Row],[Metcalfe
(n^2)]])</f>
        <v>-2.3055397701813871</v>
      </c>
      <c r="AC2858" s="26">
        <f>1+Data[[#This Row],[MA'[NVMetcalfe calc']]]/((Data[[#This Row],[NVM_norm
(scaled)]]-Data[[#This Row],[NV_fund.]])/2)</f>
        <v>-149829488.59868822</v>
      </c>
    </row>
    <row r="2859" spans="1:29" x14ac:dyDescent="0.2">
      <c r="A2859" s="23">
        <v>41317</v>
      </c>
      <c r="B2859" s="24">
        <v>269078968.80016899</v>
      </c>
      <c r="C2859" s="24">
        <f t="shared" si="353"/>
        <v>204009606.58480453</v>
      </c>
      <c r="D2859" s="25">
        <f>LN(Data[[#This Row],[NVActual]])</f>
        <v>19.410515458797438</v>
      </c>
      <c r="E2859" s="26">
        <v>52230</v>
      </c>
      <c r="F2859" s="40">
        <f>Data[[#This Row],[DAA 
(n)]]^2</f>
        <v>2727972900</v>
      </c>
      <c r="G2859" s="41">
        <f t="shared" si="354"/>
        <v>2951841568.9000001</v>
      </c>
      <c r="H2859" s="28">
        <f>LN(Data[[#This Row],[Metcalfe
(n^2)]])</f>
        <v>21.726824642860688</v>
      </c>
      <c r="I2859" s="42">
        <f t="shared" si="355"/>
        <v>21.787841511031981</v>
      </c>
      <c r="J2859" s="40">
        <f>Data[[#This Row],[DAA 
(n)]]*LN(Data[[#This Row],[DAA 
(n)]])</f>
        <v>567396.02554830688</v>
      </c>
      <c r="K2859" s="40">
        <f t="shared" si="356"/>
        <v>589770.00080362498</v>
      </c>
      <c r="L2859" s="29">
        <f>LN(Data[[#This Row],[MA'[n*ln(n)']
30d]])</f>
        <v>13.28748791073237</v>
      </c>
      <c r="M2859" s="43">
        <f t="shared" si="357"/>
        <v>13.221717817741533</v>
      </c>
      <c r="N2859" s="40">
        <f>Data[[#This Row],[DAA 
(n)]]^1.5</f>
        <v>11936583.454531685</v>
      </c>
      <c r="O2859" s="40">
        <f t="shared" si="358"/>
        <v>12622697.95648027</v>
      </c>
      <c r="P2859" s="43">
        <f>LN(Data[[#This Row],[MA'[n^1.5']]])</f>
        <v>16.351007176418953</v>
      </c>
      <c r="Q2859" s="43">
        <f t="shared" si="359"/>
        <v>16.263725907409203</v>
      </c>
      <c r="R2859" s="30">
        <f>$O$1+$O$2*Data[[#This Row],[MA'[ln(n^2)']]]</f>
        <v>21.787841511031981</v>
      </c>
      <c r="S2859" s="30">
        <f>$Q$1+$Q$2*Data[[#This Row],[MA'[ln(n*ln(n))']]]</f>
        <v>18.335834399273526</v>
      </c>
      <c r="T2859" s="31">
        <f>$O$3*Data[[#This Row],[Metcalfe
(n^2)]]</f>
        <v>1418545908</v>
      </c>
      <c r="U2859" s="31">
        <f t="shared" si="352"/>
        <v>1534957615.8280001</v>
      </c>
      <c r="V2859" s="30">
        <f>LN(Data[[#This Row],[MA'[NVA']
30d]]/Data[[#This Row],[MA'[NVMetcalfe calc']]])</f>
        <v>-2.0180909639641991</v>
      </c>
      <c r="W2859" s="30">
        <f>$Q$3+Data[[#This Row],[NVM
(scaled)]]/((Data[[#This Row],[Upper Bound]]-Data[[#This Row],[Lower Bound]])/2)</f>
        <v>-0.57922758188419954</v>
      </c>
      <c r="X2859" s="30">
        <f>(Data[[#This Row],[Upper Bound]]+Data[[#This Row],[Lower Bound]])/2</f>
        <v>20.061837955152754</v>
      </c>
      <c r="Y2859" s="32">
        <f>LN(Data[[#This Row],[NVActual]]/Data[[#This Row],[MA'[n^2']
30d]])</f>
        <v>-2.3951796143751478</v>
      </c>
      <c r="Z2859" s="32">
        <f>LN(Data[[#This Row],[NVActual]]/Data[[#This Row],[MA'[n*ln(n)']
30d]])</f>
        <v>6.1230275480650684</v>
      </c>
      <c r="AA2859" s="32">
        <f>LN(Data[[#This Row],[NVActual]]/Data[[#This Row],[MA'[n^1.5']]])</f>
        <v>3.0595082823784843</v>
      </c>
      <c r="AB2859" s="32">
        <f>LN(Data[[#This Row],[NVActual]]/Data[[#This Row],[Metcalfe
(n^2)]])</f>
        <v>-2.3163091840632513</v>
      </c>
      <c r="AC2859" s="34">
        <f>1+Data[[#This Row],[MA'[NVMetcalfe calc']]]/((Data[[#This Row],[NVM_norm
(scaled)]]-Data[[#This Row],[NV_fund.]])/2)</f>
        <v>-148728523.99535689</v>
      </c>
    </row>
    <row r="2860" spans="1:29" x14ac:dyDescent="0.2">
      <c r="A2860" s="23">
        <v>41316</v>
      </c>
      <c r="B2860" s="24">
        <v>263796794.86448801</v>
      </c>
      <c r="C2860" s="24">
        <f t="shared" si="353"/>
        <v>200072433.36953029</v>
      </c>
      <c r="D2860" s="25">
        <f>LN(Data[[#This Row],[NVActual]])</f>
        <v>19.390689648304413</v>
      </c>
      <c r="E2860" s="26">
        <v>53214</v>
      </c>
      <c r="F2860" s="40">
        <f>Data[[#This Row],[DAA 
(n)]]^2</f>
        <v>2831729796</v>
      </c>
      <c r="G2860" s="41">
        <f t="shared" si="354"/>
        <v>2964418326.4000001</v>
      </c>
      <c r="H2860" s="28">
        <f>LN(Data[[#This Row],[Metcalfe
(n^2)]])</f>
        <v>21.764153597209013</v>
      </c>
      <c r="I2860" s="42">
        <f t="shared" si="355"/>
        <v>21.792159633486893</v>
      </c>
      <c r="J2860" s="40">
        <f>Data[[#This Row],[DAA 
(n)]]*LN(Data[[#This Row],[DAA 
(n)]])</f>
        <v>579078.83476094017</v>
      </c>
      <c r="K2860" s="40">
        <f t="shared" si="356"/>
        <v>591155.90202597168</v>
      </c>
      <c r="L2860" s="29">
        <f>LN(Data[[#This Row],[MA'[n*ln(n)']
30d]])</f>
        <v>13.289835055214983</v>
      </c>
      <c r="M2860" s="43">
        <f t="shared" si="357"/>
        <v>13.215422636592953</v>
      </c>
      <c r="N2860" s="40">
        <f>Data[[#This Row],[DAA 
(n)]]^1.5</f>
        <v>12275490.595668403</v>
      </c>
      <c r="O2860" s="40">
        <f t="shared" si="358"/>
        <v>12663295.952536507</v>
      </c>
      <c r="P2860" s="43">
        <f>LN(Data[[#This Row],[MA'[n^1.5']]])</f>
        <v>16.354218284598989</v>
      </c>
      <c r="Q2860" s="43">
        <f t="shared" si="359"/>
        <v>16.255314839395428</v>
      </c>
      <c r="R2860" s="30">
        <f>$O$1+$O$2*Data[[#This Row],[MA'[ln(n^2)']]]</f>
        <v>21.792159633486893</v>
      </c>
      <c r="S2860" s="30">
        <f>$Q$1+$Q$2*Data[[#This Row],[MA'[ln(n*ln(n))']]]</f>
        <v>18.325447350378372</v>
      </c>
      <c r="T2860" s="31">
        <f>$O$3*Data[[#This Row],[Metcalfe
(n^2)]]</f>
        <v>1472499493.9200001</v>
      </c>
      <c r="U2860" s="31">
        <f t="shared" si="352"/>
        <v>1541497529.7280002</v>
      </c>
      <c r="V2860" s="30">
        <f>LN(Data[[#This Row],[MA'[NVA']
30d]]/Data[[#This Row],[MA'[NVMetcalfe calc']]])</f>
        <v>-2.0418301769839764</v>
      </c>
      <c r="W2860" s="30">
        <f>$Q$3+Data[[#This Row],[NVM
(scaled)]]/((Data[[#This Row],[Upper Bound]]-Data[[#This Row],[Lower Bound]])/2)</f>
        <v>-0.5879634479231225</v>
      </c>
      <c r="X2860" s="30">
        <f>(Data[[#This Row],[Upper Bound]]+Data[[#This Row],[Lower Bound]])/2</f>
        <v>20.058803491932633</v>
      </c>
      <c r="Y2860" s="29">
        <f>LN(Data[[#This Row],[NVActual]]/Data[[#This Row],[MA'[n^2']
30d]])</f>
        <v>-2.4192570218796066</v>
      </c>
      <c r="Z2860" s="29">
        <f>LN(Data[[#This Row],[NVActual]]/Data[[#This Row],[MA'[n*ln(n)']
30d]])</f>
        <v>6.1008545930894309</v>
      </c>
      <c r="AA2860" s="29">
        <f>LN(Data[[#This Row],[NVActual]]/Data[[#This Row],[MA'[n^1.5']]])</f>
        <v>3.0364713637054246</v>
      </c>
      <c r="AB2860" s="29">
        <f>LN(Data[[#This Row],[NVActual]]/Data[[#This Row],[Metcalfe
(n^2)]])</f>
        <v>-2.3734639489046012</v>
      </c>
      <c r="AC2860" s="26">
        <f>1+Data[[#This Row],[MA'[NVMetcalfe calc']]]/((Data[[#This Row],[NVM_norm
(scaled)]]-Data[[#This Row],[NV_fund.]])/2)</f>
        <v>-149320958.95643273</v>
      </c>
    </row>
    <row r="2861" spans="1:29" x14ac:dyDescent="0.2">
      <c r="A2861" s="23">
        <v>41315</v>
      </c>
      <c r="B2861" s="24">
        <v>257273226.99118999</v>
      </c>
      <c r="C2861" s="24">
        <f t="shared" si="353"/>
        <v>196328767.83838132</v>
      </c>
      <c r="D2861" s="25">
        <f>LN(Data[[#This Row],[NVActual]])</f>
        <v>19.365649218169885</v>
      </c>
      <c r="E2861" s="26">
        <v>56414</v>
      </c>
      <c r="F2861" s="40">
        <f>Data[[#This Row],[DAA 
(n)]]^2</f>
        <v>3182539396</v>
      </c>
      <c r="G2861" s="41">
        <f t="shared" si="354"/>
        <v>2953077574.0333333</v>
      </c>
      <c r="H2861" s="28">
        <f>LN(Data[[#This Row],[Metcalfe
(n^2)]])</f>
        <v>21.880945267266586</v>
      </c>
      <c r="I2861" s="42">
        <f t="shared" si="355"/>
        <v>21.787892969431297</v>
      </c>
      <c r="J2861" s="40">
        <f>Data[[#This Row],[DAA 
(n)]]*LN(Data[[#This Row],[DAA 
(n)]])</f>
        <v>617195.82315378857</v>
      </c>
      <c r="K2861" s="40">
        <f t="shared" si="356"/>
        <v>589852.75104585092</v>
      </c>
      <c r="L2861" s="29">
        <f>LN(Data[[#This Row],[MA'[n*ln(n)']
30d]])</f>
        <v>13.287628210234447</v>
      </c>
      <c r="M2861" s="43">
        <f t="shared" si="357"/>
        <v>13.208670550029092</v>
      </c>
      <c r="N2861" s="40">
        <f>Data[[#This Row],[DAA 
(n)]]^1.5</f>
        <v>13399245.407333374</v>
      </c>
      <c r="O2861" s="40">
        <f t="shared" si="358"/>
        <v>12625841.00404471</v>
      </c>
      <c r="P2861" s="43">
        <f>LN(Data[[#This Row],[MA'[n^1.5']]])</f>
        <v>16.351256145088829</v>
      </c>
      <c r="Q2861" s="43">
        <f t="shared" si="359"/>
        <v>16.246266661126189</v>
      </c>
      <c r="R2861" s="30">
        <f>$O$1+$O$2*Data[[#This Row],[MA'[ln(n^2)']]]</f>
        <v>21.787892969431297</v>
      </c>
      <c r="S2861" s="30">
        <f>$Q$1+$Q$2*Data[[#This Row],[MA'[ln(n*ln(n))']]]</f>
        <v>18.314306407547999</v>
      </c>
      <c r="T2861" s="31">
        <f>$O$3*Data[[#This Row],[Metcalfe
(n^2)]]</f>
        <v>1654920485.9200001</v>
      </c>
      <c r="U2861" s="31">
        <f t="shared" ref="U2861:U2924" si="360">AVERAGE(T2861:T2890)</f>
        <v>1535600338.4973335</v>
      </c>
      <c r="V2861" s="30">
        <f>LN(Data[[#This Row],[MA'[NVA']
30d]]/Data[[#This Row],[MA'[NVMetcalfe calc']]])</f>
        <v>-2.0568860426411102</v>
      </c>
      <c r="W2861" s="30">
        <f>$Q$3+Data[[#This Row],[NVM
(scaled)]]/((Data[[#This Row],[Upper Bound]]-Data[[#This Row],[Lower Bound]])/2)</f>
        <v>-0.59430101337443808</v>
      </c>
      <c r="X2861" s="30">
        <f>(Data[[#This Row],[Upper Bound]]+Data[[#This Row],[Lower Bound]])/2</f>
        <v>20.05109968848965</v>
      </c>
      <c r="Y2861" s="32">
        <f>LN(Data[[#This Row],[NVActual]]/Data[[#This Row],[MA'[n^2']
30d]])</f>
        <v>-2.4404644907609456</v>
      </c>
      <c r="Z2861" s="32">
        <f>LN(Data[[#This Row],[NVActual]]/Data[[#This Row],[MA'[n*ln(n)']
30d]])</f>
        <v>6.0780210079354369</v>
      </c>
      <c r="AA2861" s="32">
        <f>LN(Data[[#This Row],[NVActual]]/Data[[#This Row],[MA'[n^1.5']]])</f>
        <v>3.0143930730810529</v>
      </c>
      <c r="AB2861" s="32">
        <f>LN(Data[[#This Row],[NVActual]]/Data[[#This Row],[Metcalfe
(n^2)]])</f>
        <v>-2.515296049096702</v>
      </c>
      <c r="AC2861" s="34">
        <f>1+Data[[#This Row],[MA'[NVMetcalfe calc']]]/((Data[[#This Row],[NVM_norm
(scaled)]]-Data[[#This Row],[NV_fund.]])/2)</f>
        <v>-148759556.70223275</v>
      </c>
    </row>
    <row r="2862" spans="1:29" x14ac:dyDescent="0.2">
      <c r="A2862" s="23">
        <v>41314</v>
      </c>
      <c r="B2862" s="24">
        <v>255386181.091829</v>
      </c>
      <c r="C2862" s="24">
        <f t="shared" si="353"/>
        <v>192805845.45934451</v>
      </c>
      <c r="D2862" s="25">
        <f>LN(Data[[#This Row],[NVActual]])</f>
        <v>19.358287393175736</v>
      </c>
      <c r="E2862" s="26">
        <v>55866</v>
      </c>
      <c r="F2862" s="40">
        <f>Data[[#This Row],[DAA 
(n)]]^2</f>
        <v>3121009956</v>
      </c>
      <c r="G2862" s="41">
        <f t="shared" si="354"/>
        <v>2975080798.1999998</v>
      </c>
      <c r="H2862" s="28">
        <f>LN(Data[[#This Row],[Metcalfe
(n^2)]])</f>
        <v>21.861422490233171</v>
      </c>
      <c r="I2862" s="42">
        <f t="shared" si="355"/>
        <v>21.794175609117854</v>
      </c>
      <c r="J2862" s="40">
        <f>Data[[#This Row],[DAA 
(n)]]*LN(Data[[#This Row],[DAA 
(n)]])</f>
        <v>610655.11441968312</v>
      </c>
      <c r="K2862" s="40">
        <f t="shared" si="356"/>
        <v>592080.58281936636</v>
      </c>
      <c r="L2862" s="29">
        <f>LN(Data[[#This Row],[MA'[n*ln(n)']
30d]])</f>
        <v>13.291398024230014</v>
      </c>
      <c r="M2862" s="43">
        <f t="shared" si="357"/>
        <v>13.201877059275461</v>
      </c>
      <c r="N2862" s="40">
        <f>Data[[#This Row],[DAA 
(n)]]^1.5</f>
        <v>13204481.898275925</v>
      </c>
      <c r="O2862" s="40">
        <f t="shared" si="358"/>
        <v>12693658.397696078</v>
      </c>
      <c r="P2862" s="43">
        <f>LN(Data[[#This Row],[MA'[n^1.5']]])</f>
        <v>16.356613087953612</v>
      </c>
      <c r="Q2862" s="43">
        <f t="shared" si="359"/>
        <v>16.237156987423308</v>
      </c>
      <c r="R2862" s="30">
        <f>$O$1+$O$2*Data[[#This Row],[MA'[ln(n^2)']]]</f>
        <v>21.794175609117854</v>
      </c>
      <c r="S2862" s="30">
        <f>$Q$1+$Q$2*Data[[#This Row],[MA'[ln(n*ln(n))']]]</f>
        <v>18.303097147804507</v>
      </c>
      <c r="T2862" s="31">
        <f>$O$3*Data[[#This Row],[Metcalfe
(n^2)]]</f>
        <v>1622925177.1200001</v>
      </c>
      <c r="U2862" s="31">
        <f t="shared" si="360"/>
        <v>1547042015.0639999</v>
      </c>
      <c r="V2862" s="30">
        <f>LN(Data[[#This Row],[MA'[NVA']
30d]]/Data[[#This Row],[MA'[NVMetcalfe calc']]])</f>
        <v>-2.0824163087737149</v>
      </c>
      <c r="W2862" s="30">
        <f>$Q$3+Data[[#This Row],[NVM
(scaled)]]/((Data[[#This Row],[Upper Bound]]-Data[[#This Row],[Lower Bound]])/2)</f>
        <v>-0.60299312911478264</v>
      </c>
      <c r="X2862" s="30">
        <f>(Data[[#This Row],[Upper Bound]]+Data[[#This Row],[Lower Bound]])/2</f>
        <v>20.048636378461183</v>
      </c>
      <c r="Y2862" s="29">
        <f>LN(Data[[#This Row],[NVActual]]/Data[[#This Row],[MA'[n^2']
30d]])</f>
        <v>-2.4552496414582907</v>
      </c>
      <c r="Z2862" s="29">
        <f>LN(Data[[#This Row],[NVActual]]/Data[[#This Row],[MA'[n*ln(n)']
30d]])</f>
        <v>6.0668893689457217</v>
      </c>
      <c r="AA2862" s="29">
        <f>LN(Data[[#This Row],[NVActual]]/Data[[#This Row],[MA'[n^1.5']]])</f>
        <v>3.0016743052221231</v>
      </c>
      <c r="AB2862" s="29">
        <f>LN(Data[[#This Row],[NVActual]]/Data[[#This Row],[Metcalfe
(n^2)]])</f>
        <v>-2.5031350970574331</v>
      </c>
      <c r="AC2862" s="26">
        <f>1+Data[[#This Row],[MA'[NVMetcalfe calc']]]/((Data[[#This Row],[NVM_norm
(scaled)]]-Data[[#This Row],[NV_fund.]])/2)</f>
        <v>-149822754.09992796</v>
      </c>
    </row>
    <row r="2863" spans="1:29" x14ac:dyDescent="0.2">
      <c r="A2863" s="23">
        <v>41313</v>
      </c>
      <c r="B2863" s="24">
        <v>245120036.30912799</v>
      </c>
      <c r="C2863" s="24">
        <f t="shared" si="353"/>
        <v>189307353.44405046</v>
      </c>
      <c r="D2863" s="25">
        <f>LN(Data[[#This Row],[NVActual]])</f>
        <v>19.31725859264446</v>
      </c>
      <c r="E2863" s="26">
        <v>61292</v>
      </c>
      <c r="F2863" s="40">
        <f>Data[[#This Row],[DAA 
(n)]]^2</f>
        <v>3756709264</v>
      </c>
      <c r="G2863" s="41">
        <f t="shared" si="354"/>
        <v>2993083701.3000002</v>
      </c>
      <c r="H2863" s="28">
        <f>LN(Data[[#This Row],[Metcalfe
(n^2)]])</f>
        <v>22.046809215396134</v>
      </c>
      <c r="I2863" s="42">
        <f t="shared" si="355"/>
        <v>21.799495815430433</v>
      </c>
      <c r="J2863" s="40">
        <f>Data[[#This Row],[DAA 
(n)]]*LN(Data[[#This Row],[DAA 
(n)]])</f>
        <v>675646.51521502994</v>
      </c>
      <c r="K2863" s="40">
        <f t="shared" si="356"/>
        <v>593932.51871066343</v>
      </c>
      <c r="L2863" s="29">
        <f>LN(Data[[#This Row],[MA'[n*ln(n)']
30d]])</f>
        <v>13.294520987027058</v>
      </c>
      <c r="M2863" s="43">
        <f t="shared" si="357"/>
        <v>13.19443921329724</v>
      </c>
      <c r="N2863" s="40">
        <f>Data[[#This Row],[DAA 
(n)]]^1.5</f>
        <v>15174195.998770012</v>
      </c>
      <c r="O2863" s="40">
        <f t="shared" si="358"/>
        <v>12749629.505202835</v>
      </c>
      <c r="P2863" s="43">
        <f>LN(Data[[#This Row],[MA'[n^1.5']]])</f>
        <v>16.36101277073104</v>
      </c>
      <c r="Q2863" s="43">
        <f t="shared" si="359"/>
        <v>16.227113951583913</v>
      </c>
      <c r="R2863" s="30">
        <f>$O$1+$O$2*Data[[#This Row],[MA'[ln(n^2)']]]</f>
        <v>21.799495815430433</v>
      </c>
      <c r="S2863" s="30">
        <f>$Q$1+$Q$2*Data[[#This Row],[MA'[ln(n*ln(n))']]]</f>
        <v>18.290824701940444</v>
      </c>
      <c r="T2863" s="31">
        <f>$O$3*Data[[#This Row],[Metcalfe
(n^2)]]</f>
        <v>1953488817.28</v>
      </c>
      <c r="U2863" s="31">
        <f t="shared" si="360"/>
        <v>1556403524.6760001</v>
      </c>
      <c r="V2863" s="30">
        <f>LN(Data[[#This Row],[MA'[NVA']
30d]]/Data[[#This Row],[MA'[NVMetcalfe calc']]])</f>
        <v>-2.106761102828862</v>
      </c>
      <c r="W2863" s="30">
        <f>$Q$3+Data[[#This Row],[NVM
(scaled)]]/((Data[[#This Row],[Upper Bound]]-Data[[#This Row],[Lower Bound]])/2)</f>
        <v>-0.61088833332305048</v>
      </c>
      <c r="X2863" s="30">
        <f>(Data[[#This Row],[Upper Bound]]+Data[[#This Row],[Lower Bound]])/2</f>
        <v>20.045160258685438</v>
      </c>
      <c r="Y2863" s="32">
        <f>LN(Data[[#This Row],[NVActual]]/Data[[#This Row],[MA'[n^2']
30d]])</f>
        <v>-2.5023114384680829</v>
      </c>
      <c r="Z2863" s="32">
        <f>LN(Data[[#This Row],[NVActual]]/Data[[#This Row],[MA'[n*ln(n)']
30d]])</f>
        <v>6.0227376056174018</v>
      </c>
      <c r="AA2863" s="32">
        <f>LN(Data[[#This Row],[NVActual]]/Data[[#This Row],[MA'[n^1.5']]])</f>
        <v>2.9562458219134182</v>
      </c>
      <c r="AB2863" s="32">
        <f>LN(Data[[#This Row],[NVActual]]/Data[[#This Row],[Metcalfe
(n^2)]])</f>
        <v>-2.7295506227516744</v>
      </c>
      <c r="AC2863" s="34">
        <f>1+Data[[#This Row],[MA'[NVMetcalfe calc']]]/((Data[[#This Row],[NVM_norm
(scaled)]]-Data[[#This Row],[NV_fund.]])/2)</f>
        <v>-150697119.77247426</v>
      </c>
    </row>
    <row r="2864" spans="1:29" x14ac:dyDescent="0.2">
      <c r="A2864" s="23">
        <v>41312</v>
      </c>
      <c r="B2864" s="24">
        <v>237833763.173603</v>
      </c>
      <c r="C2864" s="24">
        <f t="shared" si="353"/>
        <v>186042071.93962514</v>
      </c>
      <c r="D2864" s="25">
        <f>LN(Data[[#This Row],[NVActual]])</f>
        <v>19.287082513528603</v>
      </c>
      <c r="E2864" s="26">
        <v>60065</v>
      </c>
      <c r="F2864" s="40">
        <f>Data[[#This Row],[DAA 
(n)]]^2</f>
        <v>3607804225</v>
      </c>
      <c r="G2864" s="41">
        <f t="shared" si="354"/>
        <v>2968363662.5</v>
      </c>
      <c r="H2864" s="28">
        <f>LN(Data[[#This Row],[Metcalfe
(n^2)]])</f>
        <v>22.00636517631095</v>
      </c>
      <c r="I2864" s="42">
        <f t="shared" si="355"/>
        <v>21.792165558935423</v>
      </c>
      <c r="J2864" s="40">
        <f>Data[[#This Row],[DAA 
(n)]]*LN(Data[[#This Row],[DAA 
(n)]])</f>
        <v>660906.1621575586</v>
      </c>
      <c r="K2864" s="40">
        <f t="shared" si="356"/>
        <v>591386.2209117153</v>
      </c>
      <c r="L2864" s="29">
        <f>LN(Data[[#This Row],[MA'[n*ln(n)']
30d]])</f>
        <v>13.290224587028165</v>
      </c>
      <c r="M2864" s="43">
        <f t="shared" si="357"/>
        <v>13.186254697257434</v>
      </c>
      <c r="N2864" s="40">
        <f>Data[[#This Row],[DAA 
(n)]]^1.5</f>
        <v>14720827.448707659</v>
      </c>
      <c r="O2864" s="40">
        <f t="shared" si="358"/>
        <v>12672722.838197624</v>
      </c>
      <c r="P2864" s="43">
        <f>LN(Data[[#This Row],[MA'[n^1.5']]])</f>
        <v>16.354962433565248</v>
      </c>
      <c r="Q2864" s="43">
        <f t="shared" si="359"/>
        <v>16.216009968941176</v>
      </c>
      <c r="R2864" s="30">
        <f>$O$1+$O$2*Data[[#This Row],[MA'[ln(n^2)']]]</f>
        <v>21.792165558935423</v>
      </c>
      <c r="S2864" s="30">
        <f>$Q$1+$Q$2*Data[[#This Row],[MA'[ln(n*ln(n))']]]</f>
        <v>18.277320250474766</v>
      </c>
      <c r="T2864" s="31">
        <f>$O$3*Data[[#This Row],[Metcalfe
(n^2)]]</f>
        <v>1876058197</v>
      </c>
      <c r="U2864" s="31">
        <f t="shared" si="360"/>
        <v>1543549104.5000002</v>
      </c>
      <c r="V2864" s="30">
        <f>LN(Data[[#This Row],[MA'[NVA']
30d]]/Data[[#This Row],[MA'[NVMetcalfe calc']]])</f>
        <v>-2.1158668158120237</v>
      </c>
      <c r="W2864" s="30">
        <f>$Q$3+Data[[#This Row],[NVM
(scaled)]]/((Data[[#This Row],[Upper Bound]]-Data[[#This Row],[Lower Bound]])/2)</f>
        <v>-0.61396013487073053</v>
      </c>
      <c r="X2864" s="30">
        <f>(Data[[#This Row],[Upper Bound]]+Data[[#This Row],[Lower Bound]])/2</f>
        <v>20.034742904705094</v>
      </c>
      <c r="Y2864" s="29">
        <f>LN(Data[[#This Row],[NVActual]]/Data[[#This Row],[MA'[n^2']
30d]])</f>
        <v>-2.5241941690135197</v>
      </c>
      <c r="Z2864" s="29">
        <f>LN(Data[[#This Row],[NVActual]]/Data[[#This Row],[MA'[n*ln(n)']
30d]])</f>
        <v>5.9968579265004394</v>
      </c>
      <c r="AA2864" s="29">
        <f>LN(Data[[#This Row],[NVActual]]/Data[[#This Row],[MA'[n^1.5']]])</f>
        <v>2.9321200799633549</v>
      </c>
      <c r="AB2864" s="29">
        <f>LN(Data[[#This Row],[NVActual]]/Data[[#This Row],[Metcalfe
(n^2)]])</f>
        <v>-2.719282662782347</v>
      </c>
      <c r="AC2864" s="26">
        <f>1+Data[[#This Row],[MA'[NVMetcalfe calc']]]/((Data[[#This Row],[NVM_norm
(scaled)]]-Data[[#This Row],[NV_fund.]])/2)</f>
        <v>-149505670.28033128</v>
      </c>
    </row>
    <row r="2865" spans="1:29" x14ac:dyDescent="0.2">
      <c r="A2865" s="23">
        <v>41311</v>
      </c>
      <c r="B2865" s="24">
        <v>227975427.46700099</v>
      </c>
      <c r="C2865" s="24">
        <f t="shared" si="353"/>
        <v>183003761.78637859</v>
      </c>
      <c r="D2865" s="25">
        <f>LN(Data[[#This Row],[NVActual]])</f>
        <v>19.244748406843112</v>
      </c>
      <c r="E2865" s="26">
        <v>53114</v>
      </c>
      <c r="F2865" s="40">
        <f>Data[[#This Row],[DAA 
(n)]]^2</f>
        <v>2821096996</v>
      </c>
      <c r="G2865" s="41">
        <f t="shared" si="354"/>
        <v>2955466955.3000002</v>
      </c>
      <c r="H2865" s="28">
        <f>LN(Data[[#This Row],[Metcalfe
(n^2)]])</f>
        <v>21.760391651927101</v>
      </c>
      <c r="I2865" s="42">
        <f t="shared" si="355"/>
        <v>21.788384306217225</v>
      </c>
      <c r="J2865" s="40">
        <f>Data[[#This Row],[DAA 
(n)]]*LN(Data[[#This Row],[DAA 
(n)]])</f>
        <v>577890.72110022802</v>
      </c>
      <c r="K2865" s="40">
        <f t="shared" si="356"/>
        <v>590064.17083622515</v>
      </c>
      <c r="L2865" s="29">
        <f>LN(Data[[#This Row],[MA'[n*ln(n)']
30d]])</f>
        <v>13.287986574096708</v>
      </c>
      <c r="M2865" s="43">
        <f t="shared" si="357"/>
        <v>13.177696868845226</v>
      </c>
      <c r="N2865" s="40">
        <f>Data[[#This Row],[DAA 
(n)]]^1.5</f>
        <v>12240904.617124641</v>
      </c>
      <c r="O2865" s="40">
        <f t="shared" si="358"/>
        <v>12632702.047042822</v>
      </c>
      <c r="P2865" s="43">
        <f>LN(Data[[#This Row],[MA'[n^1.5']]])</f>
        <v>16.35179941024494</v>
      </c>
      <c r="Q2865" s="43">
        <f t="shared" si="359"/>
        <v>16.204387812460844</v>
      </c>
      <c r="R2865" s="30">
        <f>$O$1+$O$2*Data[[#This Row],[MA'[ln(n^2)']]]</f>
        <v>21.788384306217225</v>
      </c>
      <c r="S2865" s="30">
        <f>$Q$1+$Q$2*Data[[#This Row],[MA'[ln(n*ln(n))']]]</f>
        <v>18.263199833594623</v>
      </c>
      <c r="T2865" s="31">
        <f>$O$3*Data[[#This Row],[Metcalfe
(n^2)]]</f>
        <v>1466970437.9200001</v>
      </c>
      <c r="U2865" s="31">
        <f t="shared" si="360"/>
        <v>1536842816.7560003</v>
      </c>
      <c r="V2865" s="30">
        <f>LN(Data[[#This Row],[MA'[NVA']
30d]]/Data[[#This Row],[MA'[NVMetcalfe calc']]])</f>
        <v>-2.1279787632076328</v>
      </c>
      <c r="W2865" s="30">
        <f>$Q$3+Data[[#This Row],[NVM
(scaled)]]/((Data[[#This Row],[Upper Bound]]-Data[[#This Row],[Lower Bound]])/2)</f>
        <v>-0.61730065602751194</v>
      </c>
      <c r="X2865" s="30">
        <f>(Data[[#This Row],[Upper Bound]]+Data[[#This Row],[Lower Bound]])/2</f>
        <v>20.025792069905926</v>
      </c>
      <c r="Y2865" s="32">
        <f>LN(Data[[#This Row],[NVActual]]/Data[[#This Row],[MA'[n^2']
30d]])</f>
        <v>-2.5621740905753234</v>
      </c>
      <c r="Z2865" s="32">
        <f>LN(Data[[#This Row],[NVActual]]/Data[[#This Row],[MA'[n*ln(n)']
30d]])</f>
        <v>5.9567618327464036</v>
      </c>
      <c r="AA2865" s="32">
        <f>LN(Data[[#This Row],[NVActual]]/Data[[#This Row],[MA'[n^1.5']]])</f>
        <v>2.8929489965981725</v>
      </c>
      <c r="AB2865" s="32">
        <f>LN(Data[[#This Row],[NVActual]]/Data[[#This Row],[Metcalfe
(n^2)]])</f>
        <v>-2.5156432450839898</v>
      </c>
      <c r="AC2865" s="34">
        <f>1+Data[[#This Row],[MA'[NVMetcalfe calc']]]/((Data[[#This Row],[NVM_norm
(scaled)]]-Data[[#This Row],[NV_fund.]])/2)</f>
        <v>-148896565.72668046</v>
      </c>
    </row>
    <row r="2866" spans="1:29" x14ac:dyDescent="0.2">
      <c r="A2866" s="23">
        <v>41310</v>
      </c>
      <c r="B2866" s="24">
        <v>221996328.467677</v>
      </c>
      <c r="C2866" s="24">
        <f t="shared" si="353"/>
        <v>180212979.15682212</v>
      </c>
      <c r="D2866" s="25">
        <f>LN(Data[[#This Row],[NVActual]])</f>
        <v>19.218171401265906</v>
      </c>
      <c r="E2866" s="26">
        <v>60191</v>
      </c>
      <c r="F2866" s="40">
        <f>Data[[#This Row],[DAA 
(n)]]^2</f>
        <v>3622956481</v>
      </c>
      <c r="G2866" s="41">
        <f t="shared" si="354"/>
        <v>2958842904.8000002</v>
      </c>
      <c r="H2866" s="28">
        <f>LN(Data[[#This Row],[Metcalfe
(n^2)]])</f>
        <v>22.010556236918593</v>
      </c>
      <c r="I2866" s="42">
        <f t="shared" si="355"/>
        <v>21.789560005932596</v>
      </c>
      <c r="J2866" s="40">
        <f>Data[[#This Row],[DAA 
(n)]]*LN(Data[[#This Row],[DAA 
(n)]])</f>
        <v>662418.69522818353</v>
      </c>
      <c r="K2866" s="40">
        <f t="shared" si="356"/>
        <v>590438.67558019969</v>
      </c>
      <c r="L2866" s="29">
        <f>LN(Data[[#This Row],[MA'[n*ln(n)']
30d]])</f>
        <v>13.288621057541921</v>
      </c>
      <c r="M2866" s="43">
        <f t="shared" si="357"/>
        <v>13.168661389105441</v>
      </c>
      <c r="N2866" s="40">
        <f>Data[[#This Row],[DAA 
(n)]]^1.5</f>
        <v>14767172.158130746</v>
      </c>
      <c r="O2866" s="40">
        <f t="shared" si="358"/>
        <v>12643639.799795249</v>
      </c>
      <c r="P2866" s="43">
        <f>LN(Data[[#This Row],[MA'[n^1.5']]])</f>
        <v>16.352664864075354</v>
      </c>
      <c r="Q2866" s="43">
        <f t="shared" si="359"/>
        <v>16.192086763070485</v>
      </c>
      <c r="R2866" s="30">
        <f>$O$1+$O$2*Data[[#This Row],[MA'[ln(n^2)']]]</f>
        <v>21.789560005932596</v>
      </c>
      <c r="S2866" s="30">
        <f>$Q$1+$Q$2*Data[[#This Row],[MA'[ln(n*ln(n))']]]</f>
        <v>18.248291292023978</v>
      </c>
      <c r="T2866" s="31">
        <f>$O$3*Data[[#This Row],[Metcalfe
(n^2)]]</f>
        <v>1883937370.1200001</v>
      </c>
      <c r="U2866" s="31">
        <f t="shared" si="360"/>
        <v>1538598310.4960005</v>
      </c>
      <c r="V2866" s="30">
        <f>LN(Data[[#This Row],[MA'[NVA']
30d]]/Data[[#This Row],[MA'[NVMetcalfe calc']]])</f>
        <v>-2.1444877239675386</v>
      </c>
      <c r="W2866" s="30">
        <f>$Q$3+Data[[#This Row],[NVM
(scaled)]]/((Data[[#This Row],[Upper Bound]]-Data[[#This Row],[Lower Bound]])/2)</f>
        <v>-0.62114091994481557</v>
      </c>
      <c r="X2866" s="30">
        <f>(Data[[#This Row],[Upper Bound]]+Data[[#This Row],[Lower Bound]])/2</f>
        <v>20.018925648978289</v>
      </c>
      <c r="Y2866" s="29">
        <f>LN(Data[[#This Row],[NVActual]]/Data[[#This Row],[MA'[n^2']
30d]])</f>
        <v>-2.5898927170504917</v>
      </c>
      <c r="Z2866" s="29">
        <f>LN(Data[[#This Row],[NVActual]]/Data[[#This Row],[MA'[n*ln(n)']
30d]])</f>
        <v>5.9295503437239852</v>
      </c>
      <c r="AA2866" s="29">
        <f>LN(Data[[#This Row],[NVActual]]/Data[[#This Row],[MA'[n^1.5']]])</f>
        <v>2.8655065371905493</v>
      </c>
      <c r="AB2866" s="29">
        <f>LN(Data[[#This Row],[NVActual]]/Data[[#This Row],[Metcalfe
(n^2)]])</f>
        <v>-2.7923848356526864</v>
      </c>
      <c r="AC2866" s="26">
        <f>1+Data[[#This Row],[MA'[NVMetcalfe calc']]]/((Data[[#This Row],[NVM_norm
(scaled)]]-Data[[#This Row],[NV_fund.]])/2)</f>
        <v>-149088501.7292116</v>
      </c>
    </row>
    <row r="2867" spans="1:29" x14ac:dyDescent="0.2">
      <c r="A2867" s="23">
        <v>41309</v>
      </c>
      <c r="B2867" s="24">
        <v>219559249.87727001</v>
      </c>
      <c r="C2867" s="24">
        <f t="shared" si="353"/>
        <v>177601318.79904443</v>
      </c>
      <c r="D2867" s="25">
        <f>LN(Data[[#This Row],[NVActual]])</f>
        <v>19.207132685158392</v>
      </c>
      <c r="E2867" s="26">
        <v>59362</v>
      </c>
      <c r="F2867" s="40">
        <f>Data[[#This Row],[DAA 
(n)]]^2</f>
        <v>3523847044</v>
      </c>
      <c r="G2867" s="41">
        <f t="shared" si="354"/>
        <v>2897952152.9000001</v>
      </c>
      <c r="H2867" s="28">
        <f>LN(Data[[#This Row],[Metcalfe
(n^2)]])</f>
        <v>21.982819139992095</v>
      </c>
      <c r="I2867" s="42">
        <f t="shared" si="355"/>
        <v>21.766173399554013</v>
      </c>
      <c r="J2867" s="40">
        <f>Data[[#This Row],[DAA 
(n)]]*LN(Data[[#This Row],[DAA 
(n)]])</f>
        <v>652472.05489410541</v>
      </c>
      <c r="K2867" s="40">
        <f t="shared" si="356"/>
        <v>583409.99007070961</v>
      </c>
      <c r="L2867" s="29">
        <f>LN(Data[[#This Row],[MA'[n*ln(n)']
30d]])</f>
        <v>13.276645460147634</v>
      </c>
      <c r="M2867" s="43">
        <f t="shared" si="357"/>
        <v>13.159128303472789</v>
      </c>
      <c r="N2867" s="40">
        <f>Data[[#This Row],[DAA 
(n)]]^1.5</f>
        <v>14463146.553427704</v>
      </c>
      <c r="O2867" s="40">
        <f t="shared" si="358"/>
        <v>12442238.571503518</v>
      </c>
      <c r="P2867" s="43">
        <f>LN(Data[[#This Row],[MA'[n^1.5']]])</f>
        <v>16.336607578564116</v>
      </c>
      <c r="Q2867" s="43">
        <f t="shared" si="359"/>
        <v>16.179083290912867</v>
      </c>
      <c r="R2867" s="30">
        <f>$O$1+$O$2*Data[[#This Row],[MA'[ln(n^2)']]]</f>
        <v>21.766173399554013</v>
      </c>
      <c r="S2867" s="30">
        <f>$Q$1+$Q$2*Data[[#This Row],[MA'[ln(n*ln(n))']]]</f>
        <v>18.232561700730102</v>
      </c>
      <c r="T2867" s="31">
        <f>$O$3*Data[[#This Row],[Metcalfe
(n^2)]]</f>
        <v>1832400462.8800001</v>
      </c>
      <c r="U2867" s="31">
        <f t="shared" si="360"/>
        <v>1506935119.5080001</v>
      </c>
      <c r="V2867" s="30">
        <f>LN(Data[[#This Row],[MA'[NVA']
30d]]/Data[[#This Row],[MA'[NVMetcalfe calc']]])</f>
        <v>-2.1382918887503979</v>
      </c>
      <c r="W2867" s="30">
        <f>$Q$3+Data[[#This Row],[NVM
(scaled)]]/((Data[[#This Row],[Upper Bound]]-Data[[#This Row],[Lower Bound]])/2)</f>
        <v>-0.62025855187319168</v>
      </c>
      <c r="X2867" s="30">
        <f>(Data[[#This Row],[Upper Bound]]+Data[[#This Row],[Lower Bound]])/2</f>
        <v>19.999367550142058</v>
      </c>
      <c r="Y2867" s="32">
        <f>LN(Data[[#This Row],[NVActual]]/Data[[#This Row],[MA'[n^2']
30d]])</f>
        <v>-2.5801374851637404</v>
      </c>
      <c r="Z2867" s="32">
        <f>LN(Data[[#This Row],[NVActual]]/Data[[#This Row],[MA'[n*ln(n)']
30d]])</f>
        <v>5.930487225010757</v>
      </c>
      <c r="AA2867" s="32">
        <f>LN(Data[[#This Row],[NVActual]]/Data[[#This Row],[MA'[n^1.5']]])</f>
        <v>2.8705251065942732</v>
      </c>
      <c r="AB2867" s="32">
        <f>LN(Data[[#This Row],[NVActual]]/Data[[#This Row],[Metcalfe
(n^2)]])</f>
        <v>-2.7756864548337039</v>
      </c>
      <c r="AC2867" s="34">
        <f>1+Data[[#This Row],[MA'[NVMetcalfe calc']]]/((Data[[#This Row],[NVM_norm
(scaled)]]-Data[[#This Row],[NV_fund.]])/2)</f>
        <v>-146165124.59951031</v>
      </c>
    </row>
    <row r="2868" spans="1:29" x14ac:dyDescent="0.2">
      <c r="A2868" s="23">
        <v>41308</v>
      </c>
      <c r="B2868" s="24">
        <v>220962040.16413099</v>
      </c>
      <c r="C2868" s="24">
        <f t="shared" si="353"/>
        <v>175053280.82087624</v>
      </c>
      <c r="D2868" s="25">
        <f>LN(Data[[#This Row],[NVActual]])</f>
        <v>19.2135014807657</v>
      </c>
      <c r="E2868" s="26">
        <v>56035</v>
      </c>
      <c r="F2868" s="40">
        <f>Data[[#This Row],[DAA 
(n)]]^2</f>
        <v>3139921225</v>
      </c>
      <c r="G2868" s="41">
        <f t="shared" si="354"/>
        <v>2877543040.8000002</v>
      </c>
      <c r="H2868" s="28">
        <f>LN(Data[[#This Row],[Metcalfe
(n^2)]])</f>
        <v>21.867463548972257</v>
      </c>
      <c r="I2868" s="42">
        <f t="shared" si="355"/>
        <v>21.759811413414532</v>
      </c>
      <c r="J2868" s="40">
        <f>Data[[#This Row],[DAA 
(n)]]*LN(Data[[#This Row],[DAA 
(n)]])</f>
        <v>612671.65998333017</v>
      </c>
      <c r="K2868" s="40">
        <f t="shared" si="356"/>
        <v>581258.79400210315</v>
      </c>
      <c r="L2868" s="29">
        <f>LN(Data[[#This Row],[MA'[n*ln(n)']
30d]])</f>
        <v>13.272951365235238</v>
      </c>
      <c r="M2868" s="43">
        <f t="shared" si="357"/>
        <v>13.149987194745417</v>
      </c>
      <c r="N2868" s="40">
        <f>Data[[#This Row],[DAA 
(n)]]^1.5</f>
        <v>13264444.42269918</v>
      </c>
      <c r="O2868" s="40">
        <f t="shared" si="358"/>
        <v>12377939.601262927</v>
      </c>
      <c r="P2868" s="43">
        <f>LN(Data[[#This Row],[MA'[n^1.5']]])</f>
        <v>16.331426381746429</v>
      </c>
      <c r="Q2868" s="43">
        <f t="shared" si="359"/>
        <v>16.166605173457306</v>
      </c>
      <c r="R2868" s="30">
        <f>$O$1+$O$2*Data[[#This Row],[MA'[ln(n^2)']]]</f>
        <v>21.759811413414532</v>
      </c>
      <c r="S2868" s="30">
        <f>$Q$1+$Q$2*Data[[#This Row],[MA'[ln(n*ln(n))']]]</f>
        <v>18.217478871329938</v>
      </c>
      <c r="T2868" s="31">
        <f>$O$3*Data[[#This Row],[Metcalfe
(n^2)]]</f>
        <v>1632759037</v>
      </c>
      <c r="U2868" s="31">
        <f t="shared" si="360"/>
        <v>1496322381.2160003</v>
      </c>
      <c r="V2868" s="30">
        <f>LN(Data[[#This Row],[MA'[NVA']
30d]]/Data[[#This Row],[MA'[NVMetcalfe calc']]])</f>
        <v>-2.1456752413658569</v>
      </c>
      <c r="W2868" s="30">
        <f>$Q$3+Data[[#This Row],[NVM
(scaled)]]/((Data[[#This Row],[Upper Bound]]-Data[[#This Row],[Lower Bound]])/2)</f>
        <v>-0.62144766386228023</v>
      </c>
      <c r="X2868" s="30">
        <f>(Data[[#This Row],[Upper Bound]]+Data[[#This Row],[Lower Bound]])/2</f>
        <v>19.988645142372235</v>
      </c>
      <c r="Y2868" s="29">
        <f>LN(Data[[#This Row],[NVActual]]/Data[[#This Row],[MA'[n^2']
30d]])</f>
        <v>-2.5667011753890892</v>
      </c>
      <c r="Z2868" s="29">
        <f>LN(Data[[#This Row],[NVActual]]/Data[[#This Row],[MA'[n*ln(n)']
30d]])</f>
        <v>5.9405501155304616</v>
      </c>
      <c r="AA2868" s="29">
        <f>LN(Data[[#This Row],[NVActual]]/Data[[#This Row],[MA'[n^1.5']]])</f>
        <v>2.8820750990192723</v>
      </c>
      <c r="AB2868" s="29">
        <f>LN(Data[[#This Row],[NVActual]]/Data[[#This Row],[Metcalfe
(n^2)]])</f>
        <v>-2.6539620682065568</v>
      </c>
      <c r="AC2868" s="26">
        <f>1+Data[[#This Row],[MA'[NVMetcalfe calc']]]/((Data[[#This Row],[NVM_norm
(scaled)]]-Data[[#This Row],[NV_fund.]])/2)</f>
        <v>-145202875.59872794</v>
      </c>
    </row>
    <row r="2869" spans="1:29" x14ac:dyDescent="0.2">
      <c r="A2869" s="23">
        <v>41307</v>
      </c>
      <c r="B2869" s="24">
        <v>210745061.134671</v>
      </c>
      <c r="C2869" s="24">
        <f t="shared" si="353"/>
        <v>172454178.4707748</v>
      </c>
      <c r="D2869" s="25">
        <f>LN(Data[[#This Row],[NVActual]])</f>
        <v>19.166159719860708</v>
      </c>
      <c r="E2869" s="26">
        <v>57947</v>
      </c>
      <c r="F2869" s="40">
        <f>Data[[#This Row],[DAA 
(n)]]^2</f>
        <v>3357854809</v>
      </c>
      <c r="G2869" s="41">
        <f t="shared" si="354"/>
        <v>2845827732</v>
      </c>
      <c r="H2869" s="28">
        <f>LN(Data[[#This Row],[Metcalfe
(n^2)]])</f>
        <v>21.934568157323341</v>
      </c>
      <c r="I2869" s="42">
        <f t="shared" si="355"/>
        <v>21.747778122886551</v>
      </c>
      <c r="J2869" s="40">
        <f>Data[[#This Row],[DAA 
(n)]]*LN(Data[[#This Row],[DAA 
(n)]])</f>
        <v>635521.21050620778</v>
      </c>
      <c r="K2869" s="40">
        <f t="shared" si="356"/>
        <v>577604.63752530527</v>
      </c>
      <c r="L2869" s="29">
        <f>LN(Data[[#This Row],[MA'[n*ln(n)']
30d]])</f>
        <v>13.266644895485076</v>
      </c>
      <c r="M2869" s="43">
        <f t="shared" si="357"/>
        <v>13.140525731262601</v>
      </c>
      <c r="N2869" s="40">
        <f>Data[[#This Row],[DAA 
(n)]]^1.5</f>
        <v>13949107.950586749</v>
      </c>
      <c r="O2869" s="40">
        <f t="shared" si="358"/>
        <v>12273065.557660798</v>
      </c>
      <c r="P2869" s="43">
        <f>LN(Data[[#This Row],[MA'[n^1.5']]])</f>
        <v>16.322917627182001</v>
      </c>
      <c r="Q2869" s="43">
        <f t="shared" si="359"/>
        <v>16.153665692196004</v>
      </c>
      <c r="R2869" s="30">
        <f>$O$1+$O$2*Data[[#This Row],[MA'[ln(n^2)']]]</f>
        <v>21.747778122886551</v>
      </c>
      <c r="S2869" s="30">
        <f>$Q$1+$Q$2*Data[[#This Row],[MA'[ln(n*ln(n))']]]</f>
        <v>18.20186745658329</v>
      </c>
      <c r="T2869" s="31">
        <f>$O$3*Data[[#This Row],[Metcalfe
(n^2)]]</f>
        <v>1746084500.6800001</v>
      </c>
      <c r="U2869" s="31">
        <f t="shared" si="360"/>
        <v>1479830420.6400003</v>
      </c>
      <c r="V2869" s="30">
        <f>LN(Data[[#This Row],[MA'[NVA']
30d]]/Data[[#This Row],[MA'[NVMetcalfe calc']]])</f>
        <v>-2.149551210413156</v>
      </c>
      <c r="W2869" s="30">
        <f>$Q$3+Data[[#This Row],[NVM
(scaled)]]/((Data[[#This Row],[Upper Bound]]-Data[[#This Row],[Lower Bound]])/2)</f>
        <v>-0.62241137338304153</v>
      </c>
      <c r="X2869" s="30">
        <f>(Data[[#This Row],[Upper Bound]]+Data[[#This Row],[Lower Bound]])/2</f>
        <v>19.974822789734922</v>
      </c>
      <c r="Y2869" s="32">
        <f>LN(Data[[#This Row],[NVActual]]/Data[[#This Row],[MA'[n^2']
30d]])</f>
        <v>-2.6029600850548769</v>
      </c>
      <c r="Z2869" s="32">
        <f>LN(Data[[#This Row],[NVActual]]/Data[[#This Row],[MA'[n*ln(n)']
30d]])</f>
        <v>5.8995148243756343</v>
      </c>
      <c r="AA2869" s="32">
        <f>LN(Data[[#This Row],[NVActual]]/Data[[#This Row],[MA'[n^1.5']]])</f>
        <v>2.8432420926787088</v>
      </c>
      <c r="AB2869" s="32">
        <f>LN(Data[[#This Row],[NVActual]]/Data[[#This Row],[Metcalfe
(n^2)]])</f>
        <v>-2.7684084374626332</v>
      </c>
      <c r="AC2869" s="34">
        <f>1+Data[[#This Row],[MA'[NVMetcalfe calc']]]/((Data[[#This Row],[NVM_norm
(scaled)]]-Data[[#This Row],[NV_fund.]])/2)</f>
        <v>-143692148.04492661</v>
      </c>
    </row>
    <row r="2870" spans="1:29" x14ac:dyDescent="0.2">
      <c r="A2870" s="23">
        <v>41306</v>
      </c>
      <c r="B2870" s="24">
        <v>219330148.610578</v>
      </c>
      <c r="C2870" s="24">
        <f t="shared" si="353"/>
        <v>170169968.98615381</v>
      </c>
      <c r="D2870" s="25">
        <f>LN(Data[[#This Row],[NVActual]])</f>
        <v>19.206088680503502</v>
      </c>
      <c r="E2870" s="26">
        <v>61865</v>
      </c>
      <c r="F2870" s="40">
        <f>Data[[#This Row],[DAA 
(n)]]^2</f>
        <v>3827278225</v>
      </c>
      <c r="G2870" s="41">
        <f t="shared" si="354"/>
        <v>2825910789.0666666</v>
      </c>
      <c r="H2870" s="28">
        <f>LN(Data[[#This Row],[Metcalfe
(n^2)]])</f>
        <v>22.065419741296154</v>
      </c>
      <c r="I2870" s="42">
        <f t="shared" si="355"/>
        <v>21.741246586305159</v>
      </c>
      <c r="J2870" s="40">
        <f>Data[[#This Row],[DAA 
(n)]]*LN(Data[[#This Row],[DAA 
(n)]])</f>
        <v>682538.59614764329</v>
      </c>
      <c r="K2870" s="40">
        <f t="shared" si="356"/>
        <v>575456.02158183372</v>
      </c>
      <c r="L2870" s="29">
        <f>LN(Data[[#This Row],[MA'[n*ln(n)']
30d]])</f>
        <v>13.262918086468805</v>
      </c>
      <c r="M2870" s="43">
        <f t="shared" si="357"/>
        <v>13.131211075488205</v>
      </c>
      <c r="N2870" s="40">
        <f>Data[[#This Row],[DAA 
(n)]]^1.5</f>
        <v>15387480.865613628</v>
      </c>
      <c r="O2870" s="40">
        <f t="shared" si="358"/>
        <v>12209517.550047217</v>
      </c>
      <c r="P2870" s="43">
        <f>LN(Data[[#This Row],[MA'[n^1.5']]])</f>
        <v>16.317726332615596</v>
      </c>
      <c r="Q2870" s="43">
        <f t="shared" si="359"/>
        <v>16.140919434831471</v>
      </c>
      <c r="R2870" s="30">
        <f>$O$1+$O$2*Data[[#This Row],[MA'[ln(n^2)']]]</f>
        <v>21.741246586305159</v>
      </c>
      <c r="S2870" s="30">
        <f>$Q$1+$Q$2*Data[[#This Row],[MA'[ln(n*ln(n))']]]</f>
        <v>18.186498274555536</v>
      </c>
      <c r="T2870" s="31">
        <f>$O$3*Data[[#This Row],[Metcalfe
(n^2)]]</f>
        <v>1990184677</v>
      </c>
      <c r="U2870" s="31">
        <f t="shared" si="360"/>
        <v>1469473610.3146667</v>
      </c>
      <c r="V2870" s="30">
        <f>LN(Data[[#This Row],[MA'[NVA']
30d]]/Data[[#This Row],[MA'[NVMetcalfe calc']]])</f>
        <v>-2.1558617722913787</v>
      </c>
      <c r="W2870" s="30">
        <f>$Q$3+Data[[#This Row],[NVM
(scaled)]]/((Data[[#This Row],[Upper Bound]]-Data[[#This Row],[Lower Bound]])/2)</f>
        <v>-0.62294763129391739</v>
      </c>
      <c r="X2870" s="30">
        <f>(Data[[#This Row],[Upper Bound]]+Data[[#This Row],[Lower Bound]])/2</f>
        <v>19.963872430430349</v>
      </c>
      <c r="Y2870" s="29">
        <f>LN(Data[[#This Row],[NVActual]]/Data[[#This Row],[MA'[n^2']
30d]])</f>
        <v>-2.5560078722900053</v>
      </c>
      <c r="Z2870" s="29">
        <f>LN(Data[[#This Row],[NVActual]]/Data[[#This Row],[MA'[n*ln(n)']
30d]])</f>
        <v>5.9431705940346982</v>
      </c>
      <c r="AA2870" s="29">
        <f>LN(Data[[#This Row],[NVActual]]/Data[[#This Row],[MA'[n^1.5']]])</f>
        <v>2.8883623478879081</v>
      </c>
      <c r="AB2870" s="29">
        <f>LN(Data[[#This Row],[NVActual]]/Data[[#This Row],[Metcalfe
(n^2)]])</f>
        <v>-2.8593310607926492</v>
      </c>
      <c r="AC2870" s="26">
        <f>1+Data[[#This Row],[MA'[NVMetcalfe calc']]]/((Data[[#This Row],[NVM_norm
(scaled)]]-Data[[#This Row],[NV_fund.]])/2)</f>
        <v>-142758677.21342289</v>
      </c>
    </row>
    <row r="2871" spans="1:29" x14ac:dyDescent="0.2">
      <c r="A2871" s="23">
        <v>41305</v>
      </c>
      <c r="B2871" s="24">
        <v>219990240.12939399</v>
      </c>
      <c r="C2871" s="24">
        <f t="shared" si="353"/>
        <v>167561146.54960462</v>
      </c>
      <c r="D2871" s="25">
        <f>LN(Data[[#This Row],[NVActual]])</f>
        <v>19.209093740284356</v>
      </c>
      <c r="E2871" s="26">
        <v>48166</v>
      </c>
      <c r="F2871" s="40">
        <f>Data[[#This Row],[DAA 
(n)]]^2</f>
        <v>2319963556</v>
      </c>
      <c r="G2871" s="41">
        <f t="shared" si="354"/>
        <v>2754125178.9333334</v>
      </c>
      <c r="H2871" s="28">
        <f>LN(Data[[#This Row],[Metcalfe
(n^2)]])</f>
        <v>21.564817313880557</v>
      </c>
      <c r="I2871" s="42">
        <f t="shared" si="355"/>
        <v>21.713676211897017</v>
      </c>
      <c r="J2871" s="40">
        <f>Data[[#This Row],[DAA 
(n)]]*LN(Data[[#This Row],[DAA 
(n)]])</f>
        <v>519345.49537018547</v>
      </c>
      <c r="K2871" s="40">
        <f t="shared" si="356"/>
        <v>567186.07570047607</v>
      </c>
      <c r="L2871" s="29">
        <f>LN(Data[[#This Row],[MA'[n*ln(n)']
30d]])</f>
        <v>13.248442704710559</v>
      </c>
      <c r="M2871" s="43">
        <f t="shared" si="357"/>
        <v>13.121761069841794</v>
      </c>
      <c r="N2871" s="40">
        <f>Data[[#This Row],[DAA 
(n)]]^1.5</f>
        <v>10570873.40943481</v>
      </c>
      <c r="O2871" s="40">
        <f t="shared" si="358"/>
        <v>11972429.86269515</v>
      </c>
      <c r="P2871" s="43">
        <f>LN(Data[[#This Row],[MA'[n^1.5']]])</f>
        <v>16.298117052981294</v>
      </c>
      <c r="Q2871" s="43">
        <f t="shared" si="359"/>
        <v>16.127967093211542</v>
      </c>
      <c r="R2871" s="30">
        <f>$O$1+$O$2*Data[[#This Row],[MA'[ln(n^2)']]]</f>
        <v>21.713676211897017</v>
      </c>
      <c r="S2871" s="30">
        <f>$Q$1+$Q$2*Data[[#This Row],[MA'[ln(n*ln(n))']]]</f>
        <v>18.17090576523896</v>
      </c>
      <c r="T2871" s="31">
        <f>$O$3*Data[[#This Row],[Metcalfe
(n^2)]]</f>
        <v>1206381049.1200001</v>
      </c>
      <c r="U2871" s="31">
        <f t="shared" si="360"/>
        <v>1432145093.0453334</v>
      </c>
      <c r="V2871" s="30">
        <f>LN(Data[[#This Row],[MA'[NVA']
30d]]/Data[[#This Row],[MA'[NVMetcalfe calc']]])</f>
        <v>-2.1455803256702977</v>
      </c>
      <c r="W2871" s="30">
        <f>$Q$3+Data[[#This Row],[NVM
(scaled)]]/((Data[[#This Row],[Upper Bound]]-Data[[#This Row],[Lower Bound]])/2)</f>
        <v>-0.62124433997367923</v>
      </c>
      <c r="X2871" s="30">
        <f>(Data[[#This Row],[Upper Bound]]+Data[[#This Row],[Lower Bound]])/2</f>
        <v>19.94229098856799</v>
      </c>
      <c r="Y2871" s="32">
        <f>LN(Data[[#This Row],[NVActual]]/Data[[#This Row],[MA'[n^2']
30d]])</f>
        <v>-2.5272719494334805</v>
      </c>
      <c r="Z2871" s="32">
        <f>LN(Data[[#This Row],[NVActual]]/Data[[#This Row],[MA'[n*ln(n)']
30d]])</f>
        <v>5.9606510355737985</v>
      </c>
      <c r="AA2871" s="32">
        <f>LN(Data[[#This Row],[NVActual]]/Data[[#This Row],[MA'[n^1.5']]])</f>
        <v>2.9109766873030618</v>
      </c>
      <c r="AB2871" s="32">
        <f>LN(Data[[#This Row],[NVActual]]/Data[[#This Row],[Metcalfe
(n^2)]])</f>
        <v>-2.355723573596201</v>
      </c>
      <c r="AC2871" s="34">
        <f>1+Data[[#This Row],[MA'[NVMetcalfe calc']]]/((Data[[#This Row],[NVM_norm
(scaled)]]-Data[[#This Row],[NV_fund.]])/2)</f>
        <v>-139289772.88022888</v>
      </c>
    </row>
    <row r="2872" spans="1:29" x14ac:dyDescent="0.2">
      <c r="A2872" s="23">
        <v>41304</v>
      </c>
      <c r="B2872" s="24">
        <v>211591642.94226</v>
      </c>
      <c r="C2872" s="24">
        <f t="shared" si="353"/>
        <v>164946595.22492358</v>
      </c>
      <c r="D2872" s="25">
        <f>LN(Data[[#This Row],[NVActual]])</f>
        <v>19.170168762566689</v>
      </c>
      <c r="E2872" s="26">
        <v>45601</v>
      </c>
      <c r="F2872" s="40">
        <f>Data[[#This Row],[DAA 
(n)]]^2</f>
        <v>2079451201</v>
      </c>
      <c r="G2872" s="41">
        <f t="shared" si="354"/>
        <v>2726801236.6999998</v>
      </c>
      <c r="H2872" s="28">
        <f>LN(Data[[#This Row],[Metcalfe
(n^2)]])</f>
        <v>21.455369850173167</v>
      </c>
      <c r="I2872" s="42">
        <f t="shared" si="355"/>
        <v>21.699145450023856</v>
      </c>
      <c r="J2872" s="40">
        <f>Data[[#This Row],[DAA 
(n)]]*LN(Data[[#This Row],[DAA 
(n)]])</f>
        <v>489193.16026887327</v>
      </c>
      <c r="K2872" s="40">
        <f t="shared" si="356"/>
        <v>563514.31700529542</v>
      </c>
      <c r="L2872" s="29">
        <f>LN(Data[[#This Row],[MA'[n*ln(n)']
30d]])</f>
        <v>13.24194801942456</v>
      </c>
      <c r="M2872" s="43">
        <f t="shared" si="357"/>
        <v>13.112486701801336</v>
      </c>
      <c r="N2872" s="40">
        <f>Data[[#This Row],[DAA 
(n)]]^1.5</f>
        <v>9737815.679956194</v>
      </c>
      <c r="O2872" s="40">
        <f t="shared" si="358"/>
        <v>11874164.948997824</v>
      </c>
      <c r="P2872" s="43">
        <f>LN(Data[[#This Row],[MA'[n^1.5']]])</f>
        <v>16.289875585328012</v>
      </c>
      <c r="Q2872" s="43">
        <f t="shared" si="359"/>
        <v>16.115271454878776</v>
      </c>
      <c r="R2872" s="30">
        <f>$O$1+$O$2*Data[[#This Row],[MA'[ln(n^2)']]]</f>
        <v>21.699145450023856</v>
      </c>
      <c r="S2872" s="30">
        <f>$Q$1+$Q$2*Data[[#This Row],[MA'[ln(n*ln(n))']]]</f>
        <v>18.155603057972204</v>
      </c>
      <c r="T2872" s="31">
        <f>$O$3*Data[[#This Row],[Metcalfe
(n^2)]]</f>
        <v>1081314624.52</v>
      </c>
      <c r="U2872" s="31">
        <f t="shared" si="360"/>
        <v>1417936643.0840001</v>
      </c>
      <c r="V2872" s="30">
        <f>LN(Data[[#This Row],[MA'[NVA']
30d]]/Data[[#This Row],[MA'[NVMetcalfe calc']]])</f>
        <v>-2.151336269410975</v>
      </c>
      <c r="W2872" s="30">
        <f>$Q$3+Data[[#This Row],[NVM
(scaled)]]/((Data[[#This Row],[Upper Bound]]-Data[[#This Row],[Lower Bound]])/2)</f>
        <v>-0.6242291703559314</v>
      </c>
      <c r="X2872" s="30">
        <f>(Data[[#This Row],[Upper Bound]]+Data[[#This Row],[Lower Bound]])/2</f>
        <v>19.927374253998032</v>
      </c>
      <c r="Y2872" s="29">
        <f>LN(Data[[#This Row],[NVActual]]/Data[[#This Row],[MA'[n^2']
30d]])</f>
        <v>-2.5562262884213904</v>
      </c>
      <c r="Z2872" s="29">
        <f>LN(Data[[#This Row],[NVActual]]/Data[[#This Row],[MA'[n*ln(n)']
30d]])</f>
        <v>5.9282207431421305</v>
      </c>
      <c r="AA2872" s="29">
        <f>LN(Data[[#This Row],[NVActual]]/Data[[#This Row],[MA'[n^1.5']]])</f>
        <v>2.8802931772386779</v>
      </c>
      <c r="AB2872" s="29">
        <f>LN(Data[[#This Row],[NVActual]]/Data[[#This Row],[Metcalfe
(n^2)]])</f>
        <v>-2.2852010876064774</v>
      </c>
      <c r="AC2872" s="26">
        <f>1+Data[[#This Row],[MA'[NVMetcalfe calc']]]/((Data[[#This Row],[NVM_norm
(scaled)]]-Data[[#This Row],[NV_fund.]])/2)</f>
        <v>-137987932.47712457</v>
      </c>
    </row>
    <row r="2873" spans="1:29" x14ac:dyDescent="0.2">
      <c r="A2873" s="23">
        <v>41303</v>
      </c>
      <c r="B2873" s="24">
        <v>209129236.71640301</v>
      </c>
      <c r="C2873" s="24">
        <f t="shared" si="353"/>
        <v>162685974.93686441</v>
      </c>
      <c r="D2873" s="25">
        <f>LN(Data[[#This Row],[NVActual]])</f>
        <v>19.158462976319615</v>
      </c>
      <c r="E2873" s="26">
        <v>54460</v>
      </c>
      <c r="F2873" s="40">
        <f>Data[[#This Row],[DAA 
(n)]]^2</f>
        <v>2965891600</v>
      </c>
      <c r="G2873" s="41">
        <f t="shared" si="354"/>
        <v>2701960254.3000002</v>
      </c>
      <c r="H2873" s="28">
        <f>LN(Data[[#This Row],[Metcalfe
(n^2)]])</f>
        <v>21.810443532455501</v>
      </c>
      <c r="I2873" s="42">
        <f t="shared" si="355"/>
        <v>21.684353587827122</v>
      </c>
      <c r="J2873" s="40">
        <f>Data[[#This Row],[DAA 
(n)]]*LN(Data[[#This Row],[DAA 
(n)]])</f>
        <v>593898.37738876324</v>
      </c>
      <c r="K2873" s="40">
        <f t="shared" si="356"/>
        <v>559999.39872972423</v>
      </c>
      <c r="L2873" s="29">
        <f>LN(Data[[#This Row],[MA'[n*ln(n)']
30d]])</f>
        <v>13.235690989013834</v>
      </c>
      <c r="M2873" s="43">
        <f t="shared" si="357"/>
        <v>13.103116584035506</v>
      </c>
      <c r="N2873" s="40">
        <f>Data[[#This Row],[DAA 
(n)]]^1.5</f>
        <v>12709148.537018498</v>
      </c>
      <c r="O2873" s="40">
        <f t="shared" si="358"/>
        <v>11782272.898118537</v>
      </c>
      <c r="P2873" s="43">
        <f>LN(Data[[#This Row],[MA'[n^1.5']]])</f>
        <v>16.282106663087035</v>
      </c>
      <c r="Q2873" s="43">
        <f t="shared" si="359"/>
        <v>16.102456375642376</v>
      </c>
      <c r="R2873" s="30">
        <f>$O$1+$O$2*Data[[#This Row],[MA'[ln(n^2)']]]</f>
        <v>21.684353587827122</v>
      </c>
      <c r="S2873" s="30">
        <f>$Q$1+$Q$2*Data[[#This Row],[MA'[ln(n*ln(n))']]]</f>
        <v>18.140142363658583</v>
      </c>
      <c r="T2873" s="31">
        <f>$O$3*Data[[#This Row],[Metcalfe
(n^2)]]</f>
        <v>1542263632</v>
      </c>
      <c r="U2873" s="31">
        <f t="shared" si="360"/>
        <v>1405019332.2360001</v>
      </c>
      <c r="V2873" s="30">
        <f>LN(Data[[#This Row],[MA'[NVA']
30d]]/Data[[#This Row],[MA'[NVMetcalfe calc']]])</f>
        <v>-2.1559845327484553</v>
      </c>
      <c r="W2873" s="30">
        <f>$Q$3+Data[[#This Row],[NVM
(scaled)]]/((Data[[#This Row],[Upper Bound]]-Data[[#This Row],[Lower Bound]])/2)</f>
        <v>-0.62662304890095422</v>
      </c>
      <c r="X2873" s="30">
        <f>(Data[[#This Row],[Upper Bound]]+Data[[#This Row],[Lower Bound]])/2</f>
        <v>19.912247975742851</v>
      </c>
      <c r="Y2873" s="32">
        <f>LN(Data[[#This Row],[NVActual]]/Data[[#This Row],[MA'[n^2']
30d]])</f>
        <v>-2.5587803903230815</v>
      </c>
      <c r="Z2873" s="32">
        <f>LN(Data[[#This Row],[NVActual]]/Data[[#This Row],[MA'[n*ln(n)']
30d]])</f>
        <v>5.9227719873057829</v>
      </c>
      <c r="AA2873" s="32">
        <f>LN(Data[[#This Row],[NVActual]]/Data[[#This Row],[MA'[n^1.5']]])</f>
        <v>2.876356313232582</v>
      </c>
      <c r="AB2873" s="32">
        <f>LN(Data[[#This Row],[NVActual]]/Data[[#This Row],[Metcalfe
(n^2)]])</f>
        <v>-2.651980556135884</v>
      </c>
      <c r="AC2873" s="34">
        <f>1+Data[[#This Row],[MA'[NVMetcalfe calc']]]/((Data[[#This Row],[NVM_norm
(scaled)]]-Data[[#This Row],[NV_fund.]])/2)</f>
        <v>-136815633.17484546</v>
      </c>
    </row>
    <row r="2874" spans="1:29" x14ac:dyDescent="0.2">
      <c r="A2874" s="23">
        <v>41302</v>
      </c>
      <c r="B2874" s="24">
        <v>201334311.65299901</v>
      </c>
      <c r="C2874" s="24">
        <f t="shared" si="353"/>
        <v>160470093.89061296</v>
      </c>
      <c r="D2874" s="25">
        <f>LN(Data[[#This Row],[NVActual]])</f>
        <v>19.120477326422812</v>
      </c>
      <c r="E2874" s="26">
        <v>54409</v>
      </c>
      <c r="F2874" s="40">
        <f>Data[[#This Row],[DAA 
(n)]]^2</f>
        <v>2960339281</v>
      </c>
      <c r="G2874" s="41">
        <f t="shared" si="354"/>
        <v>2665006041.5</v>
      </c>
      <c r="H2874" s="28">
        <f>LN(Data[[#This Row],[Metcalfe
(n^2)]])</f>
        <v>21.808569720673244</v>
      </c>
      <c r="I2874" s="42">
        <f t="shared" si="355"/>
        <v>21.668751167702631</v>
      </c>
      <c r="J2874" s="40">
        <f>Data[[#This Row],[DAA 
(n)]]*LN(Data[[#This Row],[DAA 
(n)]])</f>
        <v>593291.23496605526</v>
      </c>
      <c r="K2874" s="40">
        <f t="shared" si="356"/>
        <v>555532.29977583443</v>
      </c>
      <c r="L2874" s="29">
        <f>LN(Data[[#This Row],[MA'[n*ln(n)']
30d]])</f>
        <v>13.227682031782486</v>
      </c>
      <c r="M2874" s="43">
        <f t="shared" si="357"/>
        <v>13.093874994331067</v>
      </c>
      <c r="N2874" s="40">
        <f>Data[[#This Row],[DAA 
(n)]]^1.5</f>
        <v>12691300.16743472</v>
      </c>
      <c r="O2874" s="40">
        <f t="shared" si="358"/>
        <v>11656852.844137769</v>
      </c>
      <c r="P2874" s="43">
        <f>LN(Data[[#This Row],[MA'[n^1.5']]])</f>
        <v>16.271404792002933</v>
      </c>
      <c r="Q2874" s="43">
        <f t="shared" si="359"/>
        <v>16.089796881533982</v>
      </c>
      <c r="R2874" s="30">
        <f>$O$1+$O$2*Data[[#This Row],[MA'[ln(n^2)']]]</f>
        <v>21.668751167702631</v>
      </c>
      <c r="S2874" s="30">
        <f>$Q$1+$Q$2*Data[[#This Row],[MA'[ln(n*ln(n))']]]</f>
        <v>18.124893740646257</v>
      </c>
      <c r="T2874" s="31">
        <f>$O$3*Data[[#This Row],[Metcalfe
(n^2)]]</f>
        <v>1539376426.1200001</v>
      </c>
      <c r="U2874" s="31">
        <f t="shared" si="360"/>
        <v>1385803141.5799997</v>
      </c>
      <c r="V2874" s="30">
        <f>LN(Data[[#This Row],[MA'[NVA']
30d]]/Data[[#This Row],[MA'[NVMetcalfe calc']]])</f>
        <v>-2.1559275418613693</v>
      </c>
      <c r="W2874" s="30">
        <f>$Q$3+Data[[#This Row],[NVM
(scaled)]]/((Data[[#This Row],[Upper Bound]]-Data[[#This Row],[Lower Bound]])/2)</f>
        <v>-0.62671234593212322</v>
      </c>
      <c r="X2874" s="30">
        <f>(Data[[#This Row],[Upper Bound]]+Data[[#This Row],[Lower Bound]])/2</f>
        <v>19.896822454174444</v>
      </c>
      <c r="Y2874" s="29">
        <f>LN(Data[[#This Row],[NVActual]]/Data[[#This Row],[MA'[n^2']
30d]])</f>
        <v>-2.5829948351182006</v>
      </c>
      <c r="Z2874" s="29">
        <f>LN(Data[[#This Row],[NVActual]]/Data[[#This Row],[MA'[n*ln(n)']
30d]])</f>
        <v>5.892795294640325</v>
      </c>
      <c r="AA2874" s="29">
        <f>LN(Data[[#This Row],[NVActual]]/Data[[#This Row],[MA'[n^1.5']]])</f>
        <v>2.8490725344198782</v>
      </c>
      <c r="AB2874" s="29">
        <f>LN(Data[[#This Row],[NVActual]]/Data[[#This Row],[Metcalfe
(n^2)]])</f>
        <v>-2.6880923942504338</v>
      </c>
      <c r="AC2874" s="26">
        <f>1+Data[[#This Row],[MA'[NVMetcalfe calc']]]/((Data[[#This Row],[NVM_norm
(scaled)]]-Data[[#This Row],[NV_fund.]])/2)</f>
        <v>-135045268.25574282</v>
      </c>
    </row>
    <row r="2875" spans="1:29" x14ac:dyDescent="0.2">
      <c r="A2875" s="23">
        <v>41301</v>
      </c>
      <c r="B2875" s="24">
        <v>191309887.265497</v>
      </c>
      <c r="C2875" s="24">
        <f t="shared" si="353"/>
        <v>158487079.55037585</v>
      </c>
      <c r="D2875" s="25">
        <f>LN(Data[[#This Row],[NVActual]])</f>
        <v>19.069405117682809</v>
      </c>
      <c r="E2875" s="26">
        <v>48552</v>
      </c>
      <c r="F2875" s="40">
        <f>Data[[#This Row],[DAA 
(n)]]^2</f>
        <v>2357296704</v>
      </c>
      <c r="G2875" s="41">
        <f t="shared" si="354"/>
        <v>2623634077.7666669</v>
      </c>
      <c r="H2875" s="28">
        <f>LN(Data[[#This Row],[Metcalfe
(n^2)]])</f>
        <v>21.580781335031382</v>
      </c>
      <c r="I2875" s="42">
        <f t="shared" si="355"/>
        <v>21.650635959831664</v>
      </c>
      <c r="J2875" s="40">
        <f>Data[[#This Row],[DAA 
(n)]]*LN(Data[[#This Row],[DAA 
(n)]])</f>
        <v>523895.04768922186</v>
      </c>
      <c r="K2875" s="40">
        <f t="shared" si="356"/>
        <v>550451.18195046019</v>
      </c>
      <c r="L2875" s="29">
        <f>LN(Data[[#This Row],[MA'[n*ln(n)']
30d]])</f>
        <v>13.218493551740245</v>
      </c>
      <c r="M2875" s="43">
        <f t="shared" si="357"/>
        <v>13.084742993372307</v>
      </c>
      <c r="N2875" s="40">
        <f>Data[[#This Row],[DAA 
(n)]]^1.5</f>
        <v>10698199.361229328</v>
      </c>
      <c r="O2875" s="40">
        <f t="shared" si="358"/>
        <v>11515239.140478401</v>
      </c>
      <c r="P2875" s="43">
        <f>LN(Data[[#This Row],[MA'[n^1.5']]])</f>
        <v>16.259181858757135</v>
      </c>
      <c r="Q2875" s="43">
        <f t="shared" si="359"/>
        <v>16.077278421262566</v>
      </c>
      <c r="R2875" s="30">
        <f>$O$1+$O$2*Data[[#This Row],[MA'[ln(n^2)']]]</f>
        <v>21.650635959831664</v>
      </c>
      <c r="S2875" s="30">
        <f>$Q$1+$Q$2*Data[[#This Row],[MA'[ln(n*ln(n))']]]</f>
        <v>18.109825939064304</v>
      </c>
      <c r="T2875" s="31">
        <f>$O$3*Data[[#This Row],[Metcalfe
(n^2)]]</f>
        <v>1225794286.0799999</v>
      </c>
      <c r="U2875" s="31">
        <f t="shared" si="360"/>
        <v>1364289720.4386663</v>
      </c>
      <c r="V2875" s="30">
        <f>LN(Data[[#This Row],[MA'[NVA']
30d]]/Data[[#This Row],[MA'[NVMetcalfe calc']]])</f>
        <v>-2.152716147900029</v>
      </c>
      <c r="W2875" s="30">
        <f>$Q$3+Data[[#This Row],[NVM
(scaled)]]/((Data[[#This Row],[Upper Bound]]-Data[[#This Row],[Lower Bound]])/2)</f>
        <v>-0.62594558040337633</v>
      </c>
      <c r="X2875" s="30">
        <f>(Data[[#This Row],[Upper Bound]]+Data[[#This Row],[Lower Bound]])/2</f>
        <v>19.880230949447984</v>
      </c>
      <c r="Y2875" s="32">
        <f>LN(Data[[#This Row],[NVActual]]/Data[[#This Row],[MA'[n^2']
30d]])</f>
        <v>-2.6184211285504717</v>
      </c>
      <c r="Z2875" s="32">
        <f>LN(Data[[#This Row],[NVActual]]/Data[[#This Row],[MA'[n*ln(n)']
30d]])</f>
        <v>5.850911565942563</v>
      </c>
      <c r="AA2875" s="32">
        <f>LN(Data[[#This Row],[NVActual]]/Data[[#This Row],[MA'[n^1.5']]])</f>
        <v>2.8102232589256739</v>
      </c>
      <c r="AB2875" s="32">
        <f>LN(Data[[#This Row],[NVActual]]/Data[[#This Row],[Metcalfe
(n^2)]])</f>
        <v>-2.5113762173485745</v>
      </c>
      <c r="AC2875" s="34">
        <f>1+Data[[#This Row],[MA'[NVMetcalfe calc']]]/((Data[[#This Row],[NVM_norm
(scaled)]]-Data[[#This Row],[NV_fund.]])/2)</f>
        <v>-133061344.53680792</v>
      </c>
    </row>
    <row r="2876" spans="1:29" x14ac:dyDescent="0.2">
      <c r="A2876" s="23">
        <v>41300</v>
      </c>
      <c r="B2876" s="24">
        <v>187913177.821931</v>
      </c>
      <c r="C2876" s="24">
        <f t="shared" si="353"/>
        <v>156865412.0214915</v>
      </c>
      <c r="D2876" s="25">
        <f>LN(Data[[#This Row],[NVActual]])</f>
        <v>19.051490594026369</v>
      </c>
      <c r="E2876" s="26">
        <v>55140</v>
      </c>
      <c r="F2876" s="40">
        <f>Data[[#This Row],[DAA 
(n)]]^2</f>
        <v>3040419600</v>
      </c>
      <c r="G2876" s="41">
        <f t="shared" si="354"/>
        <v>2604635678.5999999</v>
      </c>
      <c r="H2876" s="28">
        <f>LN(Data[[#This Row],[Metcalfe
(n^2)]])</f>
        <v>21.835261369155575</v>
      </c>
      <c r="I2876" s="42">
        <f t="shared" si="355"/>
        <v>21.641409814126099</v>
      </c>
      <c r="J2876" s="40">
        <f>Data[[#This Row],[DAA 
(n)]]*LN(Data[[#This Row],[DAA 
(n)]])</f>
        <v>601998.15594761923</v>
      </c>
      <c r="K2876" s="40">
        <f t="shared" si="356"/>
        <v>547999.16502150765</v>
      </c>
      <c r="L2876" s="29">
        <f>LN(Data[[#This Row],[MA'[n*ln(n)']
30d]])</f>
        <v>13.214029042245611</v>
      </c>
      <c r="M2876" s="43">
        <f t="shared" si="357"/>
        <v>13.07590938180366</v>
      </c>
      <c r="N2876" s="40">
        <f>Data[[#This Row],[DAA 
(n)]]^1.5</f>
        <v>12947924.032214576</v>
      </c>
      <c r="O2876" s="40">
        <f t="shared" si="358"/>
        <v>11448390.196771329</v>
      </c>
      <c r="P2876" s="43">
        <f>LN(Data[[#This Row],[MA'[n^1.5']]])</f>
        <v>16.253359683911793</v>
      </c>
      <c r="Q2876" s="43">
        <f t="shared" si="359"/>
        <v>16.065156472347649</v>
      </c>
      <c r="R2876" s="30">
        <f>$O$1+$O$2*Data[[#This Row],[MA'[ln(n^2)']]]</f>
        <v>21.641409814126099</v>
      </c>
      <c r="S2876" s="30">
        <f>$Q$1+$Q$2*Data[[#This Row],[MA'[ln(n*ln(n))']]]</f>
        <v>18.095250479976038</v>
      </c>
      <c r="T2876" s="31">
        <f>$O$3*Data[[#This Row],[Metcalfe
(n^2)]]</f>
        <v>1581018192</v>
      </c>
      <c r="U2876" s="31">
        <f t="shared" si="360"/>
        <v>1354410552.872</v>
      </c>
      <c r="V2876" s="30">
        <f>LN(Data[[#This Row],[MA'[NVA']
30d]]/Data[[#This Row],[MA'[NVMetcalfe calc']]])</f>
        <v>-2.1557334329059912</v>
      </c>
      <c r="W2876" s="30">
        <f>$Q$3+Data[[#This Row],[NVM
(scaled)]]/((Data[[#This Row],[Upper Bound]]-Data[[#This Row],[Lower Bound]])/2)</f>
        <v>-0.62581306973205952</v>
      </c>
      <c r="X2876" s="30">
        <f>(Data[[#This Row],[Upper Bound]]+Data[[#This Row],[Lower Bound]])/2</f>
        <v>19.868330147051068</v>
      </c>
      <c r="Y2876" s="29">
        <f>LN(Data[[#This Row],[NVActual]]/Data[[#This Row],[MA'[n^2']
30d]])</f>
        <v>-2.6290680536806907</v>
      </c>
      <c r="Z2876" s="29">
        <f>LN(Data[[#This Row],[NVActual]]/Data[[#This Row],[MA'[n*ln(n)']
30d]])</f>
        <v>5.8374615517807564</v>
      </c>
      <c r="AA2876" s="29">
        <f>LN(Data[[#This Row],[NVActual]]/Data[[#This Row],[MA'[n^1.5']]])</f>
        <v>2.7981309101145744</v>
      </c>
      <c r="AB2876" s="29">
        <f>LN(Data[[#This Row],[NVActual]]/Data[[#This Row],[Metcalfe
(n^2)]])</f>
        <v>-2.783770775129208</v>
      </c>
      <c r="AC2876" s="26">
        <f>1+Data[[#This Row],[MA'[NVMetcalfe calc']]]/((Data[[#This Row],[NVM_norm
(scaled)]]-Data[[#This Row],[NV_fund.]])/2)</f>
        <v>-132175375.98895767</v>
      </c>
    </row>
    <row r="2877" spans="1:29" x14ac:dyDescent="0.2">
      <c r="A2877" s="23">
        <v>41299</v>
      </c>
      <c r="B2877" s="24">
        <v>186277774.020367</v>
      </c>
      <c r="C2877" s="24">
        <f t="shared" si="353"/>
        <v>155335217.92817804</v>
      </c>
      <c r="D2877" s="25">
        <f>LN(Data[[#This Row],[NVActual]])</f>
        <v>19.042749526363327</v>
      </c>
      <c r="E2877" s="26">
        <v>51061</v>
      </c>
      <c r="F2877" s="40">
        <f>Data[[#This Row],[DAA 
(n)]]^2</f>
        <v>2607225721</v>
      </c>
      <c r="G2877" s="41">
        <f t="shared" si="354"/>
        <v>2546868390.7333331</v>
      </c>
      <c r="H2877" s="28">
        <f>LN(Data[[#This Row],[Metcalfe
(n^2)]])</f>
        <v>21.681552550811777</v>
      </c>
      <c r="I2877" s="42">
        <f t="shared" si="355"/>
        <v>21.613278002037042</v>
      </c>
      <c r="J2877" s="40">
        <f>Data[[#This Row],[DAA 
(n)]]*LN(Data[[#This Row],[DAA 
(n)]])</f>
        <v>553540.8773985001</v>
      </c>
      <c r="K2877" s="40">
        <f t="shared" si="356"/>
        <v>540582.62113559444</v>
      </c>
      <c r="L2877" s="29">
        <f>LN(Data[[#This Row],[MA'[n*ln(n)']
30d]])</f>
        <v>13.200402764944807</v>
      </c>
      <c r="M2877" s="43">
        <f t="shared" si="357"/>
        <v>13.067295584895527</v>
      </c>
      <c r="N2877" s="40">
        <f>Data[[#This Row],[DAA 
(n)]]^1.5</f>
        <v>11538091.373358989</v>
      </c>
      <c r="O2877" s="40">
        <f t="shared" si="358"/>
        <v>11245977.283620739</v>
      </c>
      <c r="P2877" s="43">
        <f>LN(Data[[#This Row],[MA'[n^1.5']]])</f>
        <v>16.235521047880326</v>
      </c>
      <c r="Q2877" s="43">
        <f t="shared" si="359"/>
        <v>16.053328810958011</v>
      </c>
      <c r="R2877" s="30">
        <f>$O$1+$O$2*Data[[#This Row],[MA'[ln(n^2)']]]</f>
        <v>21.613278002037042</v>
      </c>
      <c r="S2877" s="30">
        <f>$Q$1+$Q$2*Data[[#This Row],[MA'[ln(n*ln(n))']]]</f>
        <v>18.081037715077617</v>
      </c>
      <c r="T2877" s="31">
        <f>$O$3*Data[[#This Row],[Metcalfe
(n^2)]]</f>
        <v>1355757374.9200001</v>
      </c>
      <c r="U2877" s="31">
        <f t="shared" si="360"/>
        <v>1324371563.1813331</v>
      </c>
      <c r="V2877" s="30">
        <f>LN(Data[[#This Row],[MA'[NVA']
30d]]/Data[[#This Row],[MA'[NVMetcalfe calc']]])</f>
        <v>-2.1431078560009333</v>
      </c>
      <c r="W2877" s="30">
        <f>$Q$3+Data[[#This Row],[NVM
(scaled)]]/((Data[[#This Row],[Upper Bound]]-Data[[#This Row],[Lower Bound]])/2)</f>
        <v>-0.62345530422322104</v>
      </c>
      <c r="X2877" s="30">
        <f>(Data[[#This Row],[Upper Bound]]+Data[[#This Row],[Lower Bound]])/2</f>
        <v>19.847157858557331</v>
      </c>
      <c r="Y2877" s="32">
        <f>LN(Data[[#This Row],[NVActual]]/Data[[#This Row],[MA'[n^2']
30d]])</f>
        <v>-2.6153808329773169</v>
      </c>
      <c r="Z2877" s="32">
        <f>LN(Data[[#This Row],[NVActual]]/Data[[#This Row],[MA'[n*ln(n)']
30d]])</f>
        <v>5.842346761418522</v>
      </c>
      <c r="AA2877" s="32">
        <f>LN(Data[[#This Row],[NVActual]]/Data[[#This Row],[MA'[n^1.5']]])</f>
        <v>2.8072284784830019</v>
      </c>
      <c r="AB2877" s="32">
        <f>LN(Data[[#This Row],[NVActual]]/Data[[#This Row],[Metcalfe
(n^2)]])</f>
        <v>-2.6388030244484488</v>
      </c>
      <c r="AC2877" s="34">
        <f>1+Data[[#This Row],[MA'[NVMetcalfe calc']]]/((Data[[#This Row],[NVM_norm
(scaled)]]-Data[[#This Row],[NV_fund.]])/2)</f>
        <v>-129392465.42492284</v>
      </c>
    </row>
    <row r="2878" spans="1:29" x14ac:dyDescent="0.2">
      <c r="A2878" s="23">
        <v>41298</v>
      </c>
      <c r="B2878" s="24">
        <v>180803844.88181499</v>
      </c>
      <c r="C2878" s="24">
        <f t="shared" si="353"/>
        <v>153877357.8987115</v>
      </c>
      <c r="D2878" s="25">
        <f>LN(Data[[#This Row],[NVActual]])</f>
        <v>19.012923271635476</v>
      </c>
      <c r="E2878" s="26">
        <v>59644</v>
      </c>
      <c r="F2878" s="40">
        <f>Data[[#This Row],[DAA 
(n)]]^2</f>
        <v>3557406736</v>
      </c>
      <c r="G2878" s="41">
        <f t="shared" si="354"/>
        <v>2510606281.4000001</v>
      </c>
      <c r="H2878" s="28">
        <f>LN(Data[[#This Row],[Metcalfe
(n^2)]])</f>
        <v>21.992297671421596</v>
      </c>
      <c r="I2878" s="42">
        <f t="shared" si="355"/>
        <v>21.595278138246705</v>
      </c>
      <c r="J2878" s="40">
        <f>Data[[#This Row],[DAA 
(n)]]*LN(Data[[#This Row],[DAA 
(n)]])</f>
        <v>655854.30115713482</v>
      </c>
      <c r="K2878" s="40">
        <f t="shared" si="356"/>
        <v>535865.87082493759</v>
      </c>
      <c r="L2878" s="29">
        <f>LN(Data[[#This Row],[MA'[n*ln(n)']
30d]])</f>
        <v>13.191639167739185</v>
      </c>
      <c r="M2878" s="43">
        <f t="shared" si="357"/>
        <v>13.059177598992067</v>
      </c>
      <c r="N2878" s="40">
        <f>Data[[#This Row],[DAA 
(n)]]^1.5</f>
        <v>14566329.920813411</v>
      </c>
      <c r="O2878" s="40">
        <f t="shared" si="358"/>
        <v>11117896.336928541</v>
      </c>
      <c r="P2878" s="43">
        <f>LN(Data[[#This Row],[MA'[n^1.5']]])</f>
        <v>16.22406665055647</v>
      </c>
      <c r="Q2878" s="43">
        <f t="shared" si="359"/>
        <v>16.042150595122191</v>
      </c>
      <c r="R2878" s="30">
        <f>$O$1+$O$2*Data[[#This Row],[MA'[ln(n^2)']]]</f>
        <v>21.595278138246705</v>
      </c>
      <c r="S2878" s="30">
        <f>$Q$1+$Q$2*Data[[#This Row],[MA'[ln(n*ln(n))']]]</f>
        <v>18.067643038336907</v>
      </c>
      <c r="T2878" s="31">
        <f>$O$3*Data[[#This Row],[Metcalfe
(n^2)]]</f>
        <v>1849851502.72</v>
      </c>
      <c r="U2878" s="31">
        <f t="shared" si="360"/>
        <v>1305515266.3279996</v>
      </c>
      <c r="V2878" s="30">
        <f>LN(Data[[#This Row],[MA'[NVA']
30d]]/Data[[#This Row],[MA'[NVMetcalfe calc']]])</f>
        <v>-2.1381971740703496</v>
      </c>
      <c r="W2878" s="30">
        <f>$Q$3+Data[[#This Row],[NVM
(scaled)]]/((Data[[#This Row],[Upper Bound]]-Data[[#This Row],[Lower Bound]])/2)</f>
        <v>-0.62225530051281297</v>
      </c>
      <c r="X2878" s="30">
        <f>(Data[[#This Row],[Upper Bound]]+Data[[#This Row],[Lower Bound]])/2</f>
        <v>19.831460588291804</v>
      </c>
      <c r="Y2878" s="29">
        <f>LN(Data[[#This Row],[NVActual]]/Data[[#This Row],[MA'[n^2']
30d]])</f>
        <v>-2.6308668356615015</v>
      </c>
      <c r="Z2878" s="29">
        <f>LN(Data[[#This Row],[NVActual]]/Data[[#This Row],[MA'[n*ln(n)']
30d]])</f>
        <v>5.8212841038962901</v>
      </c>
      <c r="AA2878" s="29">
        <f>LN(Data[[#This Row],[NVActual]]/Data[[#This Row],[MA'[n^1.5']]])</f>
        <v>2.7888566210790073</v>
      </c>
      <c r="AB2878" s="29">
        <f>LN(Data[[#This Row],[NVActual]]/Data[[#This Row],[Metcalfe
(n^2)]])</f>
        <v>-2.9793743997861206</v>
      </c>
      <c r="AC2878" s="26">
        <f>1+Data[[#This Row],[MA'[NVMetcalfe calc']]]/((Data[[#This Row],[NVM_norm
(scaled)]]-Data[[#This Row],[NV_fund.]])/2)</f>
        <v>-127655557.86523056</v>
      </c>
    </row>
    <row r="2879" spans="1:29" x14ac:dyDescent="0.2">
      <c r="A2879" s="23">
        <v>41297</v>
      </c>
      <c r="B2879" s="24">
        <v>187531843.029219</v>
      </c>
      <c r="C2879" s="24">
        <f t="shared" si="353"/>
        <v>152568770.80295798</v>
      </c>
      <c r="D2879" s="25">
        <f>LN(Data[[#This Row],[NVActual]])</f>
        <v>19.049459218444511</v>
      </c>
      <c r="E2879" s="26">
        <v>48584</v>
      </c>
      <c r="F2879" s="40">
        <f>Data[[#This Row],[DAA 
(n)]]^2</f>
        <v>2360405056</v>
      </c>
      <c r="G2879" s="41">
        <f t="shared" si="354"/>
        <v>2423170773.1666665</v>
      </c>
      <c r="H2879" s="28">
        <f>LN(Data[[#This Row],[Metcalfe
(n^2)]])</f>
        <v>21.582099075154822</v>
      </c>
      <c r="I2879" s="42">
        <f t="shared" si="355"/>
        <v>21.550713300842141</v>
      </c>
      <c r="J2879" s="40">
        <f>Data[[#This Row],[DAA 
(n)]]*LN(Data[[#This Row],[DAA 
(n)]])</f>
        <v>524272.35073366092</v>
      </c>
      <c r="K2879" s="40">
        <f t="shared" si="356"/>
        <v>524526.93014259951</v>
      </c>
      <c r="L2879" s="29">
        <f>LN(Data[[#This Row],[MA'[n*ln(n)']
30d]])</f>
        <v>13.170252049909561</v>
      </c>
      <c r="M2879" s="43">
        <f t="shared" si="357"/>
        <v>13.051463031110709</v>
      </c>
      <c r="N2879" s="40">
        <f>Data[[#This Row],[DAA 
(n)]]^1.5</f>
        <v>10708777.672577966</v>
      </c>
      <c r="O2879" s="40">
        <f t="shared" si="358"/>
        <v>10810490.579929706</v>
      </c>
      <c r="P2879" s="43">
        <f>LN(Data[[#This Row],[MA'[n^1.5']]])</f>
        <v>16.196027570632808</v>
      </c>
      <c r="Q2879" s="43">
        <f t="shared" si="359"/>
        <v>16.031507060712862</v>
      </c>
      <c r="R2879" s="30">
        <f>$O$1+$O$2*Data[[#This Row],[MA'[ln(n^2)']]]</f>
        <v>21.550713300842141</v>
      </c>
      <c r="S2879" s="30">
        <f>$Q$1+$Q$2*Data[[#This Row],[MA'[ln(n*ln(n))']]]</f>
        <v>18.054914001332669</v>
      </c>
      <c r="T2879" s="31">
        <f>$O$3*Data[[#This Row],[Metcalfe
(n^2)]]</f>
        <v>1227410629.1200001</v>
      </c>
      <c r="U2879" s="31">
        <f t="shared" si="360"/>
        <v>1260048802.0466664</v>
      </c>
      <c r="V2879" s="30">
        <f>LN(Data[[#This Row],[MA'[NVA']
30d]]/Data[[#This Row],[MA'[NVMetcalfe calc']]])</f>
        <v>-2.1112902804962359</v>
      </c>
      <c r="W2879" s="30">
        <f>$Q$3+Data[[#This Row],[NVM
(scaled)]]/((Data[[#This Row],[Upper Bound]]-Data[[#This Row],[Lower Bound]])/2)</f>
        <v>-0.617901312179158</v>
      </c>
      <c r="X2879" s="30">
        <f>(Data[[#This Row],[Upper Bound]]+Data[[#This Row],[Lower Bound]])/2</f>
        <v>19.802813651087405</v>
      </c>
      <c r="Y2879" s="32">
        <f>LN(Data[[#This Row],[NVActual]]/Data[[#This Row],[MA'[n^2']
30d]])</f>
        <v>-2.5588835379049617</v>
      </c>
      <c r="Z2879" s="32">
        <f>LN(Data[[#This Row],[NVActual]]/Data[[#This Row],[MA'[n*ln(n)']
30d]])</f>
        <v>5.8792071685349523</v>
      </c>
      <c r="AA2879" s="32">
        <f>LN(Data[[#This Row],[NVActual]]/Data[[#This Row],[MA'[n^1.5']]])</f>
        <v>2.8534316478117043</v>
      </c>
      <c r="AB2879" s="32">
        <f>LN(Data[[#This Row],[NVActual]]/Data[[#This Row],[Metcalfe
(n^2)]])</f>
        <v>-2.5326398567103103</v>
      </c>
      <c r="AC2879" s="34">
        <f>1+Data[[#This Row],[MA'[NVMetcalfe calc']]]/((Data[[#This Row],[NVM_norm
(scaled)]]-Data[[#This Row],[NV_fund.]])/2)</f>
        <v>-123408881.04093565</v>
      </c>
    </row>
    <row r="2880" spans="1:29" x14ac:dyDescent="0.2">
      <c r="A2880" s="23">
        <v>41296</v>
      </c>
      <c r="B2880" s="24">
        <v>184951279.27710599</v>
      </c>
      <c r="C2880" s="24">
        <f t="shared" si="353"/>
        <v>151056097.19406173</v>
      </c>
      <c r="D2880" s="25">
        <f>LN(Data[[#This Row],[NVActual]])</f>
        <v>19.035602993099626</v>
      </c>
      <c r="E2880" s="26">
        <v>51489</v>
      </c>
      <c r="F2880" s="40">
        <f>Data[[#This Row],[DAA 
(n)]]^2</f>
        <v>2651117121</v>
      </c>
      <c r="G2880" s="41">
        <f t="shared" si="354"/>
        <v>2395401423.3333335</v>
      </c>
      <c r="H2880" s="28">
        <f>LN(Data[[#This Row],[Metcalfe
(n^2)]])</f>
        <v>21.698246943209497</v>
      </c>
      <c r="I2880" s="42">
        <f t="shared" si="355"/>
        <v>21.536202777961361</v>
      </c>
      <c r="J2880" s="40">
        <f>Data[[#This Row],[DAA 
(n)]]*LN(Data[[#This Row],[DAA 
(n)]])</f>
        <v>558610.51842945686</v>
      </c>
      <c r="K2880" s="40">
        <f t="shared" si="356"/>
        <v>520825.14247839438</v>
      </c>
      <c r="L2880" s="29">
        <f>LN(Data[[#This Row],[MA'[n*ln(n)']
30d]])</f>
        <v>13.163169645359439</v>
      </c>
      <c r="M2880" s="43">
        <f t="shared" si="357"/>
        <v>13.044621214489005</v>
      </c>
      <c r="N2880" s="40">
        <f>Data[[#This Row],[DAA 
(n)]]^1.5</f>
        <v>11683465.643513881</v>
      </c>
      <c r="O2880" s="40">
        <f t="shared" si="358"/>
        <v>10711060.979790764</v>
      </c>
      <c r="P2880" s="43">
        <f>LN(Data[[#This Row],[MA'[n^1.5']]])</f>
        <v>16.186787501923611</v>
      </c>
      <c r="Q2880" s="43">
        <f t="shared" si="359"/>
        <v>16.0219996289362</v>
      </c>
      <c r="R2880" s="30">
        <f>$O$1+$O$2*Data[[#This Row],[MA'[ln(n^2)']]]</f>
        <v>21.536202777961361</v>
      </c>
      <c r="S2880" s="30">
        <f>$Q$1+$Q$2*Data[[#This Row],[MA'[ln(n*ln(n))']]]</f>
        <v>18.043625003906858</v>
      </c>
      <c r="T2880" s="31">
        <f>$O$3*Data[[#This Row],[Metcalfe
(n^2)]]</f>
        <v>1378580902.9200001</v>
      </c>
      <c r="U2880" s="31">
        <f t="shared" si="360"/>
        <v>1245608740.133333</v>
      </c>
      <c r="V2880" s="30">
        <f>LN(Data[[#This Row],[MA'[NVA']
30d]]/Data[[#This Row],[MA'[NVMetcalfe calc']]])</f>
        <v>-2.1097283648803806</v>
      </c>
      <c r="W2880" s="30">
        <f>$Q$3+Data[[#This Row],[NVM
(scaled)]]/((Data[[#This Row],[Upper Bound]]-Data[[#This Row],[Lower Bound]])/2)</f>
        <v>-0.61812105061942002</v>
      </c>
      <c r="X2880" s="30">
        <f>(Data[[#This Row],[Upper Bound]]+Data[[#This Row],[Lower Bound]])/2</f>
        <v>19.789913890934109</v>
      </c>
      <c r="Y2880" s="29">
        <f>LN(Data[[#This Row],[NVActual]]/Data[[#This Row],[MA'[n^2']
30d]])</f>
        <v>-2.5612136695723056</v>
      </c>
      <c r="Z2880" s="29">
        <f>LN(Data[[#This Row],[NVActual]]/Data[[#This Row],[MA'[n*ln(n)']
30d]])</f>
        <v>5.8724333477401869</v>
      </c>
      <c r="AA2880" s="29">
        <f>LN(Data[[#This Row],[NVActual]]/Data[[#This Row],[MA'[n^1.5']]])</f>
        <v>2.8488154911760155</v>
      </c>
      <c r="AB2880" s="29">
        <f>LN(Data[[#This Row],[NVActual]]/Data[[#This Row],[Metcalfe
(n^2)]])</f>
        <v>-2.66264395010987</v>
      </c>
      <c r="AC2880" s="26">
        <f>1+Data[[#This Row],[MA'[NVMetcalfe calc']]]/((Data[[#This Row],[NVM_norm
(scaled)]]-Data[[#This Row],[NV_fund.]])/2)</f>
        <v>-122070423.09527677</v>
      </c>
    </row>
    <row r="2881" spans="1:29" x14ac:dyDescent="0.2">
      <c r="A2881" s="23">
        <v>41295</v>
      </c>
      <c r="B2881" s="24">
        <v>179340683.40517399</v>
      </c>
      <c r="C2881" s="24">
        <f t="shared" si="353"/>
        <v>149589666.69165617</v>
      </c>
      <c r="D2881" s="25">
        <f>LN(Data[[#This Row],[NVActual]])</f>
        <v>19.004797814148773</v>
      </c>
      <c r="E2881" s="26">
        <v>47104</v>
      </c>
      <c r="F2881" s="40">
        <f>Data[[#This Row],[DAA 
(n)]]^2</f>
        <v>2218786816</v>
      </c>
      <c r="G2881" s="41">
        <f t="shared" si="354"/>
        <v>2365068936.9333334</v>
      </c>
      <c r="H2881" s="28">
        <f>LN(Data[[#This Row],[Metcalfe
(n^2)]])</f>
        <v>21.520226404177095</v>
      </c>
      <c r="I2881" s="42">
        <f t="shared" si="355"/>
        <v>21.522188125206064</v>
      </c>
      <c r="J2881" s="40">
        <f>Data[[#This Row],[DAA 
(n)]]*LN(Data[[#This Row],[DAA 
(n)]])</f>
        <v>506844.37227117893</v>
      </c>
      <c r="K2881" s="40">
        <f t="shared" si="356"/>
        <v>517002.44299297396</v>
      </c>
      <c r="L2881" s="29">
        <f>LN(Data[[#This Row],[MA'[n*ln(n)']
30d]])</f>
        <v>13.155802878804304</v>
      </c>
      <c r="M2881" s="43">
        <f t="shared" si="357"/>
        <v>13.037925598418324</v>
      </c>
      <c r="N2881" s="40">
        <f>Data[[#This Row],[DAA 
(n)]]^1.5</f>
        <v>10223195.888804231</v>
      </c>
      <c r="O2881" s="40">
        <f t="shared" si="358"/>
        <v>10605733.879634924</v>
      </c>
      <c r="P2881" s="43">
        <f>LN(Data[[#This Row],[MA'[n^1.5']]])</f>
        <v>16.176905344872328</v>
      </c>
      <c r="Q2881" s="43">
        <f t="shared" si="359"/>
        <v>16.01268105049288</v>
      </c>
      <c r="R2881" s="30">
        <f>$O$1+$O$2*Data[[#This Row],[MA'[ln(n^2)']]]</f>
        <v>21.522188125206064</v>
      </c>
      <c r="S2881" s="30">
        <f>$Q$1+$Q$2*Data[[#This Row],[MA'[ln(n*ln(n))']]]</f>
        <v>18.032577237390232</v>
      </c>
      <c r="T2881" s="31">
        <f>$O$3*Data[[#This Row],[Metcalfe
(n^2)]]</f>
        <v>1153769144.3199999</v>
      </c>
      <c r="U2881" s="31">
        <f t="shared" si="360"/>
        <v>1229835847.2053335</v>
      </c>
      <c r="V2881" s="30">
        <f>LN(Data[[#This Row],[MA'[NVA']
30d]]/Data[[#This Row],[MA'[NVMetcalfe calc']]])</f>
        <v>-2.1067399916655751</v>
      </c>
      <c r="W2881" s="30">
        <f>$Q$3+Data[[#This Row],[NVM
(scaled)]]/((Data[[#This Row],[Upper Bound]]-Data[[#This Row],[Lower Bound]])/2)</f>
        <v>-0.61743547598465687</v>
      </c>
      <c r="X2881" s="30">
        <f>(Data[[#This Row],[Upper Bound]]+Data[[#This Row],[Lower Bound]])/2</f>
        <v>19.77738268129815</v>
      </c>
      <c r="Y2881" s="32">
        <f>LN(Data[[#This Row],[NVActual]]/Data[[#This Row],[MA'[n^2']
30d]])</f>
        <v>-2.5792751931257349</v>
      </c>
      <c r="Z2881" s="32">
        <f>LN(Data[[#This Row],[NVActual]]/Data[[#This Row],[MA'[n*ln(n)']
30d]])</f>
        <v>5.8489949353444715</v>
      </c>
      <c r="AA2881" s="32">
        <f>LN(Data[[#This Row],[NVActual]]/Data[[#This Row],[MA'[n^1.5']]])</f>
        <v>2.8278924692764464</v>
      </c>
      <c r="AB2881" s="32">
        <f>LN(Data[[#This Row],[NVActual]]/Data[[#This Row],[Metcalfe
(n^2)]])</f>
        <v>-2.5154285900283213</v>
      </c>
      <c r="AC2881" s="34">
        <f>1+Data[[#This Row],[MA'[NVMetcalfe calc']]]/((Data[[#This Row],[NVM_norm
(scaled)]]-Data[[#This Row],[NV_fund.]])/2)</f>
        <v>-120602775.42300725</v>
      </c>
    </row>
    <row r="2882" spans="1:29" x14ac:dyDescent="0.2">
      <c r="A2882" s="23">
        <v>41294</v>
      </c>
      <c r="B2882" s="24">
        <v>167945212.40042001</v>
      </c>
      <c r="C2882" s="24">
        <f t="shared" si="353"/>
        <v>148347384.18168142</v>
      </c>
      <c r="D2882" s="25">
        <f>LN(Data[[#This Row],[NVActual]])</f>
        <v>18.939148367515763</v>
      </c>
      <c r="E2882" s="26">
        <v>45027</v>
      </c>
      <c r="F2882" s="40">
        <f>Data[[#This Row],[DAA 
(n)]]^2</f>
        <v>2027430729</v>
      </c>
      <c r="G2882" s="41">
        <f t="shared" si="354"/>
        <v>2388334578.0333333</v>
      </c>
      <c r="H2882" s="28">
        <f>LN(Data[[#This Row],[Metcalfe
(n^2)]])</f>
        <v>21.43003517764885</v>
      </c>
      <c r="I2882" s="42">
        <f t="shared" si="355"/>
        <v>21.531305174851813</v>
      </c>
      <c r="J2882" s="40">
        <f>Data[[#This Row],[DAA 
(n)]]*LN(Data[[#This Row],[DAA 
(n)]])</f>
        <v>482465.09697199741</v>
      </c>
      <c r="K2882" s="40">
        <f t="shared" si="356"/>
        <v>519724.5372908836</v>
      </c>
      <c r="L2882" s="29">
        <f>LN(Data[[#This Row],[MA'[n*ln(n)']
30d]])</f>
        <v>13.161054214218865</v>
      </c>
      <c r="M2882" s="43">
        <f t="shared" si="357"/>
        <v>13.03131797183303</v>
      </c>
      <c r="N2882" s="40">
        <f>Data[[#This Row],[DAA 
(n)]]^1.5</f>
        <v>9554534.1819830965</v>
      </c>
      <c r="O2882" s="40">
        <f t="shared" si="358"/>
        <v>10683324.220017847</v>
      </c>
      <c r="P2882" s="43">
        <f>LN(Data[[#This Row],[MA'[n^1.5']]])</f>
        <v>16.184194599622028</v>
      </c>
      <c r="Q2882" s="43">
        <f t="shared" si="359"/>
        <v>16.003479250639764</v>
      </c>
      <c r="R2882" s="30">
        <f>$O$1+$O$2*Data[[#This Row],[MA'[ln(n^2)']]]</f>
        <v>21.531305174851813</v>
      </c>
      <c r="S2882" s="30">
        <f>$Q$1+$Q$2*Data[[#This Row],[MA'[ln(n*ln(n))']]]</f>
        <v>18.021674653524496</v>
      </c>
      <c r="T2882" s="31">
        <f>$O$3*Data[[#This Row],[Metcalfe
(n^2)]]</f>
        <v>1054263979.08</v>
      </c>
      <c r="U2882" s="31">
        <f t="shared" si="360"/>
        <v>1241933980.5773332</v>
      </c>
      <c r="V2882" s="30">
        <f>LN(Data[[#This Row],[MA'[NVA']
30d]]/Data[[#This Row],[MA'[NVMetcalfe calc']]])</f>
        <v>-2.1248683915134294</v>
      </c>
      <c r="W2882" s="30">
        <f>$Q$3+Data[[#This Row],[NVM
(scaled)]]/((Data[[#This Row],[Upper Bound]]-Data[[#This Row],[Lower Bound]])/2)</f>
        <v>-0.62087868287048031</v>
      </c>
      <c r="X2882" s="30">
        <f>(Data[[#This Row],[Upper Bound]]+Data[[#This Row],[Lower Bound]])/2</f>
        <v>19.776489914188154</v>
      </c>
      <c r="Y2882" s="29">
        <f>LN(Data[[#This Row],[NVActual]]/Data[[#This Row],[MA'[n^2']
30d]])</f>
        <v>-2.6547137632009465</v>
      </c>
      <c r="Z2882" s="29">
        <f>LN(Data[[#This Row],[NVActual]]/Data[[#This Row],[MA'[n*ln(n)']
30d]])</f>
        <v>5.7780941532968981</v>
      </c>
      <c r="AA2882" s="29">
        <f>LN(Data[[#This Row],[NVActual]]/Data[[#This Row],[MA'[n^1.5']]])</f>
        <v>2.7549537678937348</v>
      </c>
      <c r="AB2882" s="29">
        <f>LN(Data[[#This Row],[NVActual]]/Data[[#This Row],[Metcalfe
(n^2)]])</f>
        <v>-2.4908868101330857</v>
      </c>
      <c r="AC2882" s="26">
        <f>1+Data[[#This Row],[MA'[NVMetcalfe calc']]]/((Data[[#This Row],[NVM_norm
(scaled)]]-Data[[#This Row],[NV_fund.]])/2)</f>
        <v>-121773940.05202611</v>
      </c>
    </row>
    <row r="2883" spans="1:29" x14ac:dyDescent="0.2">
      <c r="A2883" s="23">
        <v>41293</v>
      </c>
      <c r="B2883" s="24">
        <v>166489995.40949801</v>
      </c>
      <c r="C2883" s="24">
        <f t="shared" si="353"/>
        <v>147483857.17459041</v>
      </c>
      <c r="D2883" s="25">
        <f>LN(Data[[#This Row],[NVActual]])</f>
        <v>18.930445777948798</v>
      </c>
      <c r="E2883" s="26">
        <v>49445</v>
      </c>
      <c r="F2883" s="40">
        <f>Data[[#This Row],[DAA 
(n)]]^2</f>
        <v>2444808025</v>
      </c>
      <c r="G2883" s="41">
        <f t="shared" si="354"/>
        <v>2390910191.3666668</v>
      </c>
      <c r="H2883" s="28">
        <f>LN(Data[[#This Row],[Metcalfe
(n^2)]])</f>
        <v>21.617232439408184</v>
      </c>
      <c r="I2883" s="42">
        <f t="shared" si="355"/>
        <v>21.532551947672637</v>
      </c>
      <c r="J2883" s="40">
        <f>Data[[#This Row],[DAA 
(n)]]*LN(Data[[#This Row],[DAA 
(n)]])</f>
        <v>534432.02898326889</v>
      </c>
      <c r="K2883" s="40">
        <f t="shared" si="356"/>
        <v>520056.72855425079</v>
      </c>
      <c r="L2883" s="29">
        <f>LN(Data[[#This Row],[MA'[n*ln(n)']
30d]])</f>
        <v>13.16169317798092</v>
      </c>
      <c r="M2883" s="43">
        <f t="shared" si="357"/>
        <v>13.02414988058336</v>
      </c>
      <c r="N2883" s="40">
        <f>Data[[#This Row],[DAA 
(n)]]^1.5</f>
        <v>10994704.761662558</v>
      </c>
      <c r="O2883" s="40">
        <f t="shared" si="358"/>
        <v>10692384.963741492</v>
      </c>
      <c r="P2883" s="43">
        <f>LN(Data[[#This Row],[MA'[n^1.5']]])</f>
        <v>16.18504236043206</v>
      </c>
      <c r="Q2883" s="43">
        <f t="shared" si="359"/>
        <v>15.993467586998056</v>
      </c>
      <c r="R2883" s="30">
        <f>$O$1+$O$2*Data[[#This Row],[MA'[ln(n^2)']]]</f>
        <v>21.532551947672637</v>
      </c>
      <c r="S2883" s="30">
        <f>$Q$1+$Q$2*Data[[#This Row],[MA'[ln(n*ln(n))']]]</f>
        <v>18.009847302962545</v>
      </c>
      <c r="T2883" s="31">
        <f>$O$3*Data[[#This Row],[Metcalfe
(n^2)]]</f>
        <v>1271300173</v>
      </c>
      <c r="U2883" s="31">
        <f t="shared" si="360"/>
        <v>1243273299.5106668</v>
      </c>
      <c r="V2883" s="30">
        <f>LN(Data[[#This Row],[MA'[NVA']
30d]]/Data[[#This Row],[MA'[NVMetcalfe calc']]])</f>
        <v>-2.1317842113217105</v>
      </c>
      <c r="W2883" s="30">
        <f>$Q$3+Data[[#This Row],[NVM
(scaled)]]/((Data[[#This Row],[Upper Bound]]-Data[[#This Row],[Lower Bound]])/2)</f>
        <v>-0.62031106852680795</v>
      </c>
      <c r="X2883" s="30">
        <f>(Data[[#This Row],[Upper Bound]]+Data[[#This Row],[Lower Bound]])/2</f>
        <v>19.771199625317593</v>
      </c>
      <c r="Y2883" s="32">
        <f>LN(Data[[#This Row],[NVActual]]/Data[[#This Row],[MA'[n^2']
30d]])</f>
        <v>-2.6644941856502848</v>
      </c>
      <c r="Z2883" s="32">
        <f>LN(Data[[#This Row],[NVActual]]/Data[[#This Row],[MA'[n*ln(n)']
30d]])</f>
        <v>5.7687525999678764</v>
      </c>
      <c r="AA2883" s="32">
        <f>LN(Data[[#This Row],[NVActual]]/Data[[#This Row],[MA'[n^1.5']]])</f>
        <v>2.7454034175167363</v>
      </c>
      <c r="AB2883" s="32">
        <f>LN(Data[[#This Row],[NVActual]]/Data[[#This Row],[Metcalfe
(n^2)]])</f>
        <v>-2.6867866614593865</v>
      </c>
      <c r="AC2883" s="34">
        <f>1+Data[[#This Row],[MA'[NVMetcalfe calc']]]/((Data[[#This Row],[NVM_norm
(scaled)]]-Data[[#This Row],[NV_fund.]])/2)</f>
        <v>-121940282.69717352</v>
      </c>
    </row>
    <row r="2884" spans="1:29" x14ac:dyDescent="0.2">
      <c r="A2884" s="23">
        <v>41292</v>
      </c>
      <c r="B2884" s="24">
        <v>167793020.99875101</v>
      </c>
      <c r="C2884" s="24">
        <f t="shared" si="353"/>
        <v>146717145.68108654</v>
      </c>
      <c r="D2884" s="25">
        <f>LN(Data[[#This Row],[NVActual]])</f>
        <v>18.938241759945022</v>
      </c>
      <c r="E2884" s="26">
        <v>57683</v>
      </c>
      <c r="F2884" s="40">
        <f>Data[[#This Row],[DAA 
(n)]]^2</f>
        <v>3327328489</v>
      </c>
      <c r="G2884" s="41">
        <f t="shared" si="354"/>
        <v>2360059406.6666665</v>
      </c>
      <c r="H2884" s="28">
        <f>LN(Data[[#This Row],[Metcalfe
(n^2)]])</f>
        <v>21.925435563404001</v>
      </c>
      <c r="I2884" s="42">
        <f t="shared" si="355"/>
        <v>21.516694377251163</v>
      </c>
      <c r="J2884" s="40">
        <f>Data[[#This Row],[DAA 
(n)]]*LN(Data[[#This Row],[DAA 
(n)]])</f>
        <v>632362.44980191649</v>
      </c>
      <c r="K2884" s="40">
        <f t="shared" si="356"/>
        <v>515976.5541652519</v>
      </c>
      <c r="L2884" s="29">
        <f>LN(Data[[#This Row],[MA'[n*ln(n)']
30d]])</f>
        <v>13.153816605767137</v>
      </c>
      <c r="M2884" s="43">
        <f t="shared" si="357"/>
        <v>13.016896045429995</v>
      </c>
      <c r="N2884" s="40">
        <f>Data[[#This Row],[DAA 
(n)]]^1.5</f>
        <v>13853890.761478791</v>
      </c>
      <c r="O2884" s="40">
        <f t="shared" si="358"/>
        <v>10582407.032619124</v>
      </c>
      <c r="P2884" s="43">
        <f>LN(Data[[#This Row],[MA'[n^1.5']]])</f>
        <v>16.17470346632744</v>
      </c>
      <c r="Q2884" s="43">
        <f t="shared" si="359"/>
        <v>15.983335020532847</v>
      </c>
      <c r="R2884" s="30">
        <f>$O$1+$O$2*Data[[#This Row],[MA'[ln(n^2)']]]</f>
        <v>21.516694377251163</v>
      </c>
      <c r="S2884" s="30">
        <f>$Q$1+$Q$2*Data[[#This Row],[MA'[ln(n*ln(n))']]]</f>
        <v>17.997878474959489</v>
      </c>
      <c r="T2884" s="31">
        <f>$O$3*Data[[#This Row],[Metcalfe
(n^2)]]</f>
        <v>1730210814.28</v>
      </c>
      <c r="U2884" s="31">
        <f t="shared" si="360"/>
        <v>1227230891.4666667</v>
      </c>
      <c r="V2884" s="30">
        <f>LN(Data[[#This Row],[MA'[NVA']
30d]]/Data[[#This Row],[MA'[NVMetcalfe calc']]])</f>
        <v>-2.1240090484847065</v>
      </c>
      <c r="W2884" s="30">
        <f>$Q$3+Data[[#This Row],[NVM
(scaled)]]/((Data[[#This Row],[Upper Bound]]-Data[[#This Row],[Lower Bound]])/2)</f>
        <v>-0.61722942459218644</v>
      </c>
      <c r="X2884" s="30">
        <f>(Data[[#This Row],[Upper Bound]]+Data[[#This Row],[Lower Bound]])/2</f>
        <v>19.757286426105324</v>
      </c>
      <c r="Y2884" s="29">
        <f>LN(Data[[#This Row],[NVActual]]/Data[[#This Row],[MA'[n^2']
30d]])</f>
        <v>-2.6437108680384735</v>
      </c>
      <c r="Z2884" s="29">
        <f>LN(Data[[#This Row],[NVActual]]/Data[[#This Row],[MA'[n*ln(n)']
30d]])</f>
        <v>5.7844251541778853</v>
      </c>
      <c r="AA2884" s="29">
        <f>LN(Data[[#This Row],[NVActual]]/Data[[#This Row],[MA'[n^1.5']]])</f>
        <v>2.7635382936175814</v>
      </c>
      <c r="AB2884" s="29">
        <f>LN(Data[[#This Row],[NVActual]]/Data[[#This Row],[Metcalfe
(n^2)]])</f>
        <v>-2.9871938034589789</v>
      </c>
      <c r="AC2884" s="26">
        <f>1+Data[[#This Row],[MA'[NVMetcalfe calc']]]/((Data[[#This Row],[NVM_norm
(scaled)]]-Data[[#This Row],[NV_fund.]])/2)</f>
        <v>-120467243.51856393</v>
      </c>
    </row>
    <row r="2885" spans="1:29" x14ac:dyDescent="0.2">
      <c r="A2885" s="23">
        <v>41291</v>
      </c>
      <c r="B2885" s="24">
        <v>166494616.26119399</v>
      </c>
      <c r="C2885" s="24">
        <f t="shared" si="353"/>
        <v>145894707.15376547</v>
      </c>
      <c r="D2885" s="25">
        <f>LN(Data[[#This Row],[NVActual]])</f>
        <v>18.930473532094389</v>
      </c>
      <c r="E2885" s="26">
        <v>59029</v>
      </c>
      <c r="F2885" s="40">
        <f>Data[[#This Row],[DAA 
(n)]]^2</f>
        <v>3484422841</v>
      </c>
      <c r="G2885" s="41">
        <f t="shared" si="354"/>
        <v>2318554729.0666666</v>
      </c>
      <c r="H2885" s="28">
        <f>LN(Data[[#This Row],[Metcalfe
(n^2)]])</f>
        <v>21.971568255105066</v>
      </c>
      <c r="I2885" s="42">
        <f t="shared" si="355"/>
        <v>21.501069364410224</v>
      </c>
      <c r="J2885" s="40">
        <f>Data[[#This Row],[DAA 
(n)]]*LN(Data[[#This Row],[DAA 
(n)]])</f>
        <v>648479.85126529844</v>
      </c>
      <c r="K2885" s="40">
        <f t="shared" si="356"/>
        <v>511215.97252794361</v>
      </c>
      <c r="L2885" s="29">
        <f>LN(Data[[#This Row],[MA'[n*ln(n)']
30d]])</f>
        <v>13.144547426721552</v>
      </c>
      <c r="M2885" s="43">
        <f t="shared" si="357"/>
        <v>13.010082563521895</v>
      </c>
      <c r="N2885" s="40">
        <f>Data[[#This Row],[DAA 
(n)]]^1.5</f>
        <v>14341617.617318776</v>
      </c>
      <c r="O2885" s="40">
        <f t="shared" si="358"/>
        <v>10445524.898438042</v>
      </c>
      <c r="P2885" s="43">
        <f>LN(Data[[#This Row],[MA'[n^1.5']]])</f>
        <v>16.161684205270504</v>
      </c>
      <c r="Q2885" s="43">
        <f t="shared" si="359"/>
        <v>15.973795320061846</v>
      </c>
      <c r="R2885" s="30">
        <f>$O$1+$O$2*Data[[#This Row],[MA'[ln(n^2)']]]</f>
        <v>21.501069364410224</v>
      </c>
      <c r="S2885" s="30">
        <f>$Q$1+$Q$2*Data[[#This Row],[MA'[ln(n*ln(n))']]]</f>
        <v>17.986636229811126</v>
      </c>
      <c r="T2885" s="31">
        <f>$O$3*Data[[#This Row],[Metcalfe
(n^2)]]</f>
        <v>1811899877.3200002</v>
      </c>
      <c r="U2885" s="31">
        <f t="shared" si="360"/>
        <v>1205648459.1146667</v>
      </c>
      <c r="V2885" s="30">
        <f>LN(Data[[#This Row],[MA'[NVA']
30d]]/Data[[#This Row],[MA'[NVMetcalfe calc']]])</f>
        <v>-2.1118876638714625</v>
      </c>
      <c r="W2885" s="30">
        <f>$Q$3+Data[[#This Row],[NVM
(scaled)]]/((Data[[#This Row],[Upper Bound]]-Data[[#This Row],[Lower Bound]])/2)</f>
        <v>-0.61183687268380582</v>
      </c>
      <c r="X2885" s="30">
        <f>(Data[[#This Row],[Upper Bound]]+Data[[#This Row],[Lower Bound]])/2</f>
        <v>19.743852797110677</v>
      </c>
      <c r="Y2885" s="32">
        <f>LN(Data[[#This Row],[NVActual]]/Data[[#This Row],[MA'[n^2']
30d]])</f>
        <v>-2.6337363347998379</v>
      </c>
      <c r="Z2885" s="32">
        <f>LN(Data[[#This Row],[NVActual]]/Data[[#This Row],[MA'[n*ln(n)']
30d]])</f>
        <v>5.7859261053728384</v>
      </c>
      <c r="AA2885" s="32">
        <f>LN(Data[[#This Row],[NVActual]]/Data[[#This Row],[MA'[n^1.5']]])</f>
        <v>2.7687893268238861</v>
      </c>
      <c r="AB2885" s="32">
        <f>LN(Data[[#This Row],[NVActual]]/Data[[#This Row],[Metcalfe
(n^2)]])</f>
        <v>-3.0410947230106777</v>
      </c>
      <c r="AC2885" s="34">
        <f>1+Data[[#This Row],[MA'[NVMetcalfe calc']]]/((Data[[#This Row],[NVM_norm
(scaled)]]-Data[[#This Row],[NV_fund.]])/2)</f>
        <v>-118458128.26728897</v>
      </c>
    </row>
    <row r="2886" spans="1:29" x14ac:dyDescent="0.2">
      <c r="A2886" s="23">
        <v>41290</v>
      </c>
      <c r="B2886" s="24">
        <v>156945831.87205201</v>
      </c>
      <c r="C2886" s="24">
        <f t="shared" si="353"/>
        <v>145020066.68719682</v>
      </c>
      <c r="D2886" s="25">
        <f>LN(Data[[#This Row],[NVActual]])</f>
        <v>18.871411283856279</v>
      </c>
      <c r="E2886" s="26">
        <v>55537</v>
      </c>
      <c r="F2886" s="40">
        <f>Data[[#This Row],[DAA 
(n)]]^2</f>
        <v>3084358369</v>
      </c>
      <c r="G2886" s="41">
        <f t="shared" si="354"/>
        <v>2277986590.6666665</v>
      </c>
      <c r="H2886" s="28">
        <f>LN(Data[[#This Row],[Metcalfe
(n^2)]])</f>
        <v>21.849609488555373</v>
      </c>
      <c r="I2886" s="42">
        <f t="shared" si="355"/>
        <v>21.486746763861142</v>
      </c>
      <c r="J2886" s="40">
        <f>Data[[#This Row],[DAA 
(n)]]*LN(Data[[#This Row],[DAA 
(n)]])</f>
        <v>606730.88108294993</v>
      </c>
      <c r="K2886" s="40">
        <f t="shared" si="356"/>
        <v>506695.98061064986</v>
      </c>
      <c r="L2886" s="29">
        <f>LN(Data[[#This Row],[MA'[n*ln(n)']
30d]])</f>
        <v>13.135666458949116</v>
      </c>
      <c r="M2886" s="43">
        <f t="shared" si="357"/>
        <v>13.003438511620036</v>
      </c>
      <c r="N2886" s="40">
        <f>Data[[#This Row],[DAA 
(n)]]^1.5</f>
        <v>13088010.190214289</v>
      </c>
      <c r="O2886" s="40">
        <f t="shared" si="358"/>
        <v>10313826.240294687</v>
      </c>
      <c r="P2886" s="43">
        <f>LN(Data[[#This Row],[MA'[n^1.5']]])</f>
        <v>16.14899590647563</v>
      </c>
      <c r="Q2886" s="43">
        <f t="shared" si="359"/>
        <v>15.964491911702554</v>
      </c>
      <c r="R2886" s="30">
        <f>$O$1+$O$2*Data[[#This Row],[MA'[ln(n^2)']]]</f>
        <v>21.486746763861142</v>
      </c>
      <c r="S2886" s="30">
        <f>$Q$1+$Q$2*Data[[#This Row],[MA'[ln(n*ln(n))']]]</f>
        <v>17.975673544173059</v>
      </c>
      <c r="T2886" s="31">
        <f>$O$3*Data[[#This Row],[Metcalfe
(n^2)]]</f>
        <v>1603866351.8800001</v>
      </c>
      <c r="U2886" s="31">
        <f t="shared" si="360"/>
        <v>1184553027.146667</v>
      </c>
      <c r="V2886" s="30">
        <f>LN(Data[[#This Row],[MA'[NVA']
30d]]/Data[[#This Row],[MA'[NVMetcalfe calc']]])</f>
        <v>-2.1002486663414204</v>
      </c>
      <c r="W2886" s="30">
        <f>$Q$3+Data[[#This Row],[NVM
(scaled)]]/((Data[[#This Row],[Upper Bound]]-Data[[#This Row],[Lower Bound]])/2)</f>
        <v>-0.60635708794930954</v>
      </c>
      <c r="X2886" s="30">
        <f>(Data[[#This Row],[Upper Bound]]+Data[[#This Row],[Lower Bound]])/2</f>
        <v>19.731210154017099</v>
      </c>
      <c r="Y2886" s="29">
        <f>LN(Data[[#This Row],[NVActual]]/Data[[#This Row],[MA'[n^2']
30d]])</f>
        <v>-2.6751465316476946</v>
      </c>
      <c r="Z2886" s="29">
        <f>LN(Data[[#This Row],[NVActual]]/Data[[#This Row],[MA'[n*ln(n)']
30d]])</f>
        <v>5.7357448249071625</v>
      </c>
      <c r="AA2886" s="29">
        <f>LN(Data[[#This Row],[NVActual]]/Data[[#This Row],[MA'[n^1.5']]])</f>
        <v>2.7224153773806501</v>
      </c>
      <c r="AB2886" s="29">
        <f>LN(Data[[#This Row],[NVActual]]/Data[[#This Row],[Metcalfe
(n^2)]])</f>
        <v>-2.9781982046990936</v>
      </c>
      <c r="AC2886" s="26">
        <f>1+Data[[#This Row],[MA'[NVMetcalfe calc']]]/((Data[[#This Row],[NVM_norm
(scaled)]]-Data[[#This Row],[NV_fund.]])/2)</f>
        <v>-116489155.54988973</v>
      </c>
    </row>
    <row r="2887" spans="1:29" x14ac:dyDescent="0.2">
      <c r="A2887" s="23">
        <v>41289</v>
      </c>
      <c r="B2887" s="24">
        <v>152692733.03591001</v>
      </c>
      <c r="C2887" s="24">
        <f t="shared" si="353"/>
        <v>144479253.32482466</v>
      </c>
      <c r="D2887" s="25">
        <f>LN(Data[[#This Row],[NVActual]])</f>
        <v>18.843938179245754</v>
      </c>
      <c r="E2887" s="26">
        <v>59643</v>
      </c>
      <c r="F2887" s="40">
        <f>Data[[#This Row],[DAA 
(n)]]^2</f>
        <v>3557287449</v>
      </c>
      <c r="G2887" s="41">
        <f t="shared" si="354"/>
        <v>2232904360.2333331</v>
      </c>
      <c r="H2887" s="28">
        <f>LN(Data[[#This Row],[Metcalfe
(n^2)]])</f>
        <v>21.992264138848892</v>
      </c>
      <c r="I2887" s="42">
        <f t="shared" si="355"/>
        <v>21.467509113421858</v>
      </c>
      <c r="J2887" s="40">
        <f>Data[[#This Row],[DAA 
(n)]]*LN(Data[[#This Row],[DAA 
(n)]])</f>
        <v>655842.30501668225</v>
      </c>
      <c r="K2887" s="40">
        <f t="shared" si="356"/>
        <v>501226.21001880622</v>
      </c>
      <c r="L2887" s="29">
        <f>LN(Data[[#This Row],[MA'[n*ln(n)']
30d]])</f>
        <v>13.124812795167477</v>
      </c>
      <c r="M2887" s="43">
        <f t="shared" si="357"/>
        <v>12.996979097261409</v>
      </c>
      <c r="N2887" s="40">
        <f>Data[[#This Row],[DAA 
(n)]]^1.5</f>
        <v>14565963.590532089</v>
      </c>
      <c r="O2887" s="40">
        <f t="shared" si="358"/>
        <v>10160548.033954209</v>
      </c>
      <c r="P2887" s="43">
        <f>LN(Data[[#This Row],[MA'[n^1.5']]])</f>
        <v>16.134022939009704</v>
      </c>
      <c r="Q2887" s="43">
        <f t="shared" si="359"/>
        <v>15.955449725438006</v>
      </c>
      <c r="R2887" s="30">
        <f>$O$1+$O$2*Data[[#This Row],[MA'[ln(n^2)']]]</f>
        <v>21.467509113421858</v>
      </c>
      <c r="S2887" s="30">
        <f>$Q$1+$Q$2*Data[[#This Row],[MA'[ln(n*ln(n))']]]</f>
        <v>17.965015510481322</v>
      </c>
      <c r="T2887" s="31">
        <f>$O$3*Data[[#This Row],[Metcalfe
(n^2)]]</f>
        <v>1849789473.48</v>
      </c>
      <c r="U2887" s="31">
        <f t="shared" si="360"/>
        <v>1161110267.3213336</v>
      </c>
      <c r="V2887" s="30">
        <f>LN(Data[[#This Row],[MA'[NVA']
30d]]/Data[[#This Row],[MA'[NVMetcalfe calc']]])</f>
        <v>-2.0839960317098014</v>
      </c>
      <c r="W2887" s="30">
        <f>$Q$3+Data[[#This Row],[NVM
(scaled)]]/((Data[[#This Row],[Upper Bound]]-Data[[#This Row],[Lower Bound]])/2)</f>
        <v>-0.60000704524352144</v>
      </c>
      <c r="X2887" s="30">
        <f>(Data[[#This Row],[Upper Bound]]+Data[[#This Row],[Lower Bound]])/2</f>
        <v>19.716262311951589</v>
      </c>
      <c r="Y2887" s="32">
        <f>LN(Data[[#This Row],[NVActual]]/Data[[#This Row],[MA'[n^2']
30d]])</f>
        <v>-2.6826307994727565</v>
      </c>
      <c r="Z2887" s="32">
        <f>LN(Data[[#This Row],[NVActual]]/Data[[#This Row],[MA'[n*ln(n)']
30d]])</f>
        <v>5.7191253840782776</v>
      </c>
      <c r="AA2887" s="32">
        <f>LN(Data[[#This Row],[NVActual]]/Data[[#This Row],[MA'[n^1.5']]])</f>
        <v>2.7099152402360502</v>
      </c>
      <c r="AB2887" s="32">
        <f>LN(Data[[#This Row],[NVActual]]/Data[[#This Row],[Metcalfe
(n^2)]])</f>
        <v>-3.1483259596031372</v>
      </c>
      <c r="AC2887" s="34">
        <f>1+Data[[#This Row],[MA'[NVMetcalfe calc']]]/((Data[[#This Row],[NVM_norm
(scaled)]]-Data[[#This Row],[NV_fund.]])/2)</f>
        <v>-114303491.13302988</v>
      </c>
    </row>
    <row r="2888" spans="1:29" x14ac:dyDescent="0.2">
      <c r="A2888" s="23">
        <v>41288</v>
      </c>
      <c r="B2888" s="24">
        <v>152695639.47240999</v>
      </c>
      <c r="C2888" s="24">
        <f t="shared" si="353"/>
        <v>144083224.82711524</v>
      </c>
      <c r="D2888" s="25">
        <f>LN(Data[[#This Row],[NVActual]])</f>
        <v>18.843957213608302</v>
      </c>
      <c r="E2888" s="26">
        <v>44616</v>
      </c>
      <c r="F2888" s="40">
        <f>Data[[#This Row],[DAA 
(n)]]^2</f>
        <v>1990587456</v>
      </c>
      <c r="G2888" s="41">
        <f t="shared" si="354"/>
        <v>2155659957.5666666</v>
      </c>
      <c r="H2888" s="28">
        <f>LN(Data[[#This Row],[Metcalfe
(n^2)]])</f>
        <v>21.411695636138781</v>
      </c>
      <c r="I2888" s="42">
        <f t="shared" si="355"/>
        <v>21.432378349566015</v>
      </c>
      <c r="J2888" s="40">
        <f>Data[[#This Row],[DAA 
(n)]]*LN(Data[[#This Row],[DAA 
(n)]])</f>
        <v>477652.1062509839</v>
      </c>
      <c r="K2888" s="40">
        <f t="shared" si="356"/>
        <v>491653.16334311047</v>
      </c>
      <c r="L2888" s="29">
        <f>LN(Data[[#This Row],[MA'[n*ln(n)']
30d]])</f>
        <v>13.1055287943239</v>
      </c>
      <c r="M2888" s="43">
        <f t="shared" si="357"/>
        <v>12.99121478142759</v>
      </c>
      <c r="N2888" s="40">
        <f>Data[[#This Row],[DAA 
(n)]]^1.5</f>
        <v>9424014.5339922141</v>
      </c>
      <c r="O2888" s="40">
        <f t="shared" si="358"/>
        <v>9895274.722666245</v>
      </c>
      <c r="P2888" s="43">
        <f>LN(Data[[#This Row],[MA'[n^1.5']]])</f>
        <v>16.107567900419777</v>
      </c>
      <c r="Q2888" s="43">
        <f t="shared" si="359"/>
        <v>15.947394562873955</v>
      </c>
      <c r="R2888" s="30">
        <f>$O$1+$O$2*Data[[#This Row],[MA'[ln(n^2)']]]</f>
        <v>21.432378349566015</v>
      </c>
      <c r="S2888" s="30">
        <f>$Q$1+$Q$2*Data[[#This Row],[MA'[ln(n*ln(n))']]]</f>
        <v>17.955504389355522</v>
      </c>
      <c r="T2888" s="31">
        <f>$O$3*Data[[#This Row],[Metcalfe
(n^2)]]</f>
        <v>1035105477.12</v>
      </c>
      <c r="U2888" s="31">
        <f t="shared" si="360"/>
        <v>1120943177.9346669</v>
      </c>
      <c r="V2888" s="30">
        <f>LN(Data[[#This Row],[MA'[NVA']
30d]]/Data[[#This Row],[MA'[NVMetcalfe calc']]])</f>
        <v>-2.0515346502429193</v>
      </c>
      <c r="W2888" s="30">
        <f>$Q$3+Data[[#This Row],[NVM
(scaled)]]/((Data[[#This Row],[Upper Bound]]-Data[[#This Row],[Lower Bound]])/2)</f>
        <v>-0.59010297394773381</v>
      </c>
      <c r="X2888" s="30">
        <f>(Data[[#This Row],[Upper Bound]]+Data[[#This Row],[Lower Bound]])/2</f>
        <v>19.693941369460767</v>
      </c>
      <c r="Y2888" s="29">
        <f>LN(Data[[#This Row],[NVActual]]/Data[[#This Row],[MA'[n^2']
30d]])</f>
        <v>-2.647405544820967</v>
      </c>
      <c r="Z2888" s="29">
        <f>LN(Data[[#This Row],[NVActual]]/Data[[#This Row],[MA'[n*ln(n)']
30d]])</f>
        <v>5.7384284192844026</v>
      </c>
      <c r="AA2888" s="29">
        <f>LN(Data[[#This Row],[NVActual]]/Data[[#This Row],[MA'[n^1.5']]])</f>
        <v>2.7363893131885253</v>
      </c>
      <c r="AB2888" s="29">
        <f>LN(Data[[#This Row],[NVActual]]/Data[[#This Row],[Metcalfe
(n^2)]])</f>
        <v>-2.5677384225304762</v>
      </c>
      <c r="AC2888" s="26">
        <f>1+Data[[#This Row],[MA'[NVMetcalfe calc']]]/((Data[[#This Row],[NVM_norm
(scaled)]]-Data[[#This Row],[NV_fund.]])/2)</f>
        <v>-110524622.09361184</v>
      </c>
    </row>
    <row r="2889" spans="1:29" x14ac:dyDescent="0.2">
      <c r="A2889" s="23">
        <v>41287</v>
      </c>
      <c r="B2889" s="24">
        <v>150963772.34194201</v>
      </c>
      <c r="C2889" s="24">
        <f t="shared" si="353"/>
        <v>143755582.88681796</v>
      </c>
      <c r="D2889" s="25">
        <f>LN(Data[[#This Row],[NVActual]])</f>
        <v>18.832550447728924</v>
      </c>
      <c r="E2889" s="26">
        <v>55725</v>
      </c>
      <c r="F2889" s="40">
        <f>Data[[#This Row],[DAA 
(n)]]^2</f>
        <v>3105275625</v>
      </c>
      <c r="G2889" s="41">
        <f t="shared" si="354"/>
        <v>2132214738.5</v>
      </c>
      <c r="H2889" s="28">
        <f>LN(Data[[#This Row],[Metcalfe
(n^2)]])</f>
        <v>21.856368316508139</v>
      </c>
      <c r="I2889" s="42">
        <f t="shared" si="355"/>
        <v>21.417847133245324</v>
      </c>
      <c r="J2889" s="40">
        <f>Data[[#This Row],[DAA 
(n)]]*LN(Data[[#This Row],[DAA 
(n)]])</f>
        <v>608973.06221870799</v>
      </c>
      <c r="K2889" s="40">
        <f t="shared" si="356"/>
        <v>488274.23124572396</v>
      </c>
      <c r="L2889" s="29">
        <f>LN(Data[[#This Row],[MA'[n*ln(n)']
30d]])</f>
        <v>13.098632476274943</v>
      </c>
      <c r="M2889" s="43">
        <f t="shared" si="357"/>
        <v>12.986508297654897</v>
      </c>
      <c r="N2889" s="40">
        <f>Data[[#This Row],[DAA 
(n)]]^1.5</f>
        <v>13154523.336218795</v>
      </c>
      <c r="O2889" s="40">
        <f t="shared" si="358"/>
        <v>9807668.4838991519</v>
      </c>
      <c r="P2889" s="43">
        <f>LN(Data[[#This Row],[MA'[n^1.5']]])</f>
        <v>16.098675136005632</v>
      </c>
      <c r="Q2889" s="43">
        <f t="shared" si="359"/>
        <v>15.940798423044855</v>
      </c>
      <c r="R2889" s="30">
        <f>$O$1+$O$2*Data[[#This Row],[MA'[ln(n^2)']]]</f>
        <v>21.417847133245324</v>
      </c>
      <c r="S2889" s="30">
        <f>$Q$1+$Q$2*Data[[#This Row],[MA'[ln(n*ln(n))']]]</f>
        <v>17.947738691130578</v>
      </c>
      <c r="T2889" s="31">
        <f>$O$3*Data[[#This Row],[Metcalfe
(n^2)]]</f>
        <v>1614743325</v>
      </c>
      <c r="U2889" s="31">
        <f t="shared" si="360"/>
        <v>1108751664.0200002</v>
      </c>
      <c r="V2889" s="30">
        <f>LN(Data[[#This Row],[MA'[NVA']
30d]]/Data[[#This Row],[MA'[NVMetcalfe calc']]])</f>
        <v>-2.0428755180330578</v>
      </c>
      <c r="W2889" s="30">
        <f>$Q$3+Data[[#This Row],[NVM
(scaled)]]/((Data[[#This Row],[Upper Bound]]-Data[[#This Row],[Lower Bound]])/2)</f>
        <v>-0.58741307057717929</v>
      </c>
      <c r="X2889" s="30">
        <f>(Data[[#This Row],[Upper Bound]]+Data[[#This Row],[Lower Bound]])/2</f>
        <v>19.682792912187949</v>
      </c>
      <c r="Y2889" s="32">
        <f>LN(Data[[#This Row],[NVActual]]/Data[[#This Row],[MA'[n^2']
30d]])</f>
        <v>-2.6478766120718937</v>
      </c>
      <c r="Z2889" s="32">
        <f>LN(Data[[#This Row],[NVActual]]/Data[[#This Row],[MA'[n*ln(n)']
30d]])</f>
        <v>5.7339179714539803</v>
      </c>
      <c r="AA2889" s="32">
        <f>LN(Data[[#This Row],[NVActual]]/Data[[#This Row],[MA'[n^1.5']]])</f>
        <v>2.7338753117232901</v>
      </c>
      <c r="AB2889" s="32">
        <f>LN(Data[[#This Row],[NVActual]]/Data[[#This Row],[Metcalfe
(n^2)]])</f>
        <v>-3.0238178687792168</v>
      </c>
      <c r="AC2889" s="34">
        <f>1+Data[[#This Row],[MA'[NVMetcalfe calc']]]/((Data[[#This Row],[NVM_norm
(scaled)]]-Data[[#This Row],[NV_fund.]])/2)</f>
        <v>-109397176.80497381</v>
      </c>
    </row>
    <row r="2890" spans="1:29" x14ac:dyDescent="0.2">
      <c r="A2890" s="23">
        <v>41286</v>
      </c>
      <c r="B2890" s="24">
        <v>151486828.93001899</v>
      </c>
      <c r="C2890" s="24">
        <f t="shared" si="353"/>
        <v>143508982.4086692</v>
      </c>
      <c r="D2890" s="25">
        <f>LN(Data[[#This Row],[NVActual]])</f>
        <v>18.836009241378743</v>
      </c>
      <c r="E2890" s="26">
        <v>49915</v>
      </c>
      <c r="F2890" s="40">
        <f>Data[[#This Row],[DAA 
(n)]]^2</f>
        <v>2491507225</v>
      </c>
      <c r="G2890" s="41">
        <f t="shared" si="354"/>
        <v>2086643533.7</v>
      </c>
      <c r="H2890" s="28">
        <f>LN(Data[[#This Row],[Metcalfe
(n^2)]])</f>
        <v>21.636153675541053</v>
      </c>
      <c r="I2890" s="42">
        <f t="shared" si="355"/>
        <v>21.398504226505363</v>
      </c>
      <c r="J2890" s="40">
        <f>Data[[#This Row],[DAA 
(n)]]*LN(Data[[#This Row],[DAA 
(n)]])</f>
        <v>539984.30535731581</v>
      </c>
      <c r="K2890" s="40">
        <f t="shared" si="356"/>
        <v>482758.81413404486</v>
      </c>
      <c r="L2890" s="29">
        <f>LN(Data[[#This Row],[MA'[n*ln(n)']
30d]])</f>
        <v>13.087272458299214</v>
      </c>
      <c r="M2890" s="43">
        <f t="shared" si="357"/>
        <v>12.982332498816948</v>
      </c>
      <c r="N2890" s="40">
        <f>Data[[#This Row],[DAA 
(n)]]^1.5</f>
        <v>11151842.140914446</v>
      </c>
      <c r="O2890" s="40">
        <f t="shared" si="358"/>
        <v>9652938.5172575209</v>
      </c>
      <c r="P2890" s="43">
        <f>LN(Data[[#This Row],[MA'[n^1.5']]])</f>
        <v>16.082772936521906</v>
      </c>
      <c r="Q2890" s="43">
        <f t="shared" si="359"/>
        <v>15.93491072754059</v>
      </c>
      <c r="R2890" s="30">
        <f>$O$1+$O$2*Data[[#This Row],[MA'[ln(n^2)']]]</f>
        <v>21.398504226505363</v>
      </c>
      <c r="S2890" s="30">
        <f>$Q$1+$Q$2*Data[[#This Row],[MA'[ln(n*ln(n))']]]</f>
        <v>17.940848623047962</v>
      </c>
      <c r="T2890" s="31">
        <f>$O$3*Data[[#This Row],[Metcalfe
(n^2)]]</f>
        <v>1295583757</v>
      </c>
      <c r="U2890" s="31">
        <f t="shared" si="360"/>
        <v>1085054637.5240002</v>
      </c>
      <c r="V2890" s="30">
        <f>LN(Data[[#This Row],[MA'[NVA']
30d]]/Data[[#This Row],[MA'[NVMetcalfe calc']]])</f>
        <v>-2.0229879934486146</v>
      </c>
      <c r="W2890" s="30">
        <f>$Q$3+Data[[#This Row],[NVM
(scaled)]]/((Data[[#This Row],[Upper Bound]]-Data[[#This Row],[Lower Bound]])/2)</f>
        <v>-0.58015008170609927</v>
      </c>
      <c r="X2890" s="30">
        <f>(Data[[#This Row],[Upper Bound]]+Data[[#This Row],[Lower Bound]])/2</f>
        <v>19.669676424776661</v>
      </c>
      <c r="Y2890" s="29">
        <f>LN(Data[[#This Row],[NVActual]]/Data[[#This Row],[MA'[n^2']
30d]])</f>
        <v>-2.6228134058638535</v>
      </c>
      <c r="Z2890" s="29">
        <f>LN(Data[[#This Row],[NVActual]]/Data[[#This Row],[MA'[n*ln(n)']
30d]])</f>
        <v>5.7487367830795275</v>
      </c>
      <c r="AA2890" s="29">
        <f>LN(Data[[#This Row],[NVActual]]/Data[[#This Row],[MA'[n^1.5']]])</f>
        <v>2.7532363048568347</v>
      </c>
      <c r="AB2890" s="29">
        <f>LN(Data[[#This Row],[NVActual]]/Data[[#This Row],[Metcalfe
(n^2)]])</f>
        <v>-2.8001444341623092</v>
      </c>
      <c r="AC2890" s="26">
        <f>1+Data[[#This Row],[MA'[NVMetcalfe calc']]]/((Data[[#This Row],[NVM_norm
(scaled)]]-Data[[#This Row],[NV_fund.]])/2)</f>
        <v>-107166807.28614822</v>
      </c>
    </row>
    <row r="2891" spans="1:29" x14ac:dyDescent="0.2">
      <c r="A2891" s="23">
        <v>41285</v>
      </c>
      <c r="B2891" s="24">
        <v>151585555.620087</v>
      </c>
      <c r="C2891" s="24">
        <f t="shared" si="353"/>
        <v>143298032.87973273</v>
      </c>
      <c r="D2891" s="25">
        <f>LN(Data[[#This Row],[NVActual]])</f>
        <v>18.836660747082284</v>
      </c>
      <c r="E2891" s="26">
        <v>61989</v>
      </c>
      <c r="F2891" s="40">
        <f>Data[[#This Row],[DAA 
(n)]]^2</f>
        <v>3842636121</v>
      </c>
      <c r="G2891" s="41">
        <f t="shared" si="354"/>
        <v>2073148706.2</v>
      </c>
      <c r="H2891" s="28">
        <f>LN(Data[[#This Row],[Metcalfe
(n^2)]])</f>
        <v>22.06942445786343</v>
      </c>
      <c r="I2891" s="42">
        <f t="shared" si="355"/>
        <v>21.392593493609319</v>
      </c>
      <c r="J2891" s="40">
        <f>Data[[#This Row],[DAA 
(n)]]*LN(Data[[#This Row],[DAA 
(n)]])</f>
        <v>684030.77635924809</v>
      </c>
      <c r="K2891" s="40">
        <f t="shared" si="356"/>
        <v>481096.66114776733</v>
      </c>
      <c r="L2891" s="29">
        <f>LN(Data[[#This Row],[MA'[n*ln(n)']
30d]])</f>
        <v>13.083823487625565</v>
      </c>
      <c r="M2891" s="43">
        <f t="shared" si="357"/>
        <v>12.978470582811225</v>
      </c>
      <c r="N2891" s="40">
        <f>Data[[#This Row],[DAA 
(n)]]^1.5</f>
        <v>15433767.216874473</v>
      </c>
      <c r="O2891" s="40">
        <f t="shared" si="358"/>
        <v>9606648.1655404754</v>
      </c>
      <c r="P2891" s="43">
        <f>LN(Data[[#This Row],[MA'[n^1.5']]])</f>
        <v>16.077965934002446</v>
      </c>
      <c r="Q2891" s="43">
        <f t="shared" si="359"/>
        <v>15.929464689577971</v>
      </c>
      <c r="R2891" s="30">
        <f>$O$1+$O$2*Data[[#This Row],[MA'[ln(n^2)']]]</f>
        <v>21.392593493609319</v>
      </c>
      <c r="S2891" s="30">
        <f>$Q$1+$Q$2*Data[[#This Row],[MA'[ln(n*ln(n))']]]</f>
        <v>17.934476461638518</v>
      </c>
      <c r="T2891" s="31">
        <f>$O$3*Data[[#This Row],[Metcalfe
(n^2)]]</f>
        <v>1998170782.9200001</v>
      </c>
      <c r="U2891" s="31">
        <f t="shared" si="360"/>
        <v>1078037327.2240002</v>
      </c>
      <c r="V2891" s="30">
        <f>LN(Data[[#This Row],[MA'[NVA']
30d]]/Data[[#This Row],[MA'[NVMetcalfe calc']]])</f>
        <v>-2.0179707697841849</v>
      </c>
      <c r="W2891" s="30">
        <f>$Q$3+Data[[#This Row],[NVM
(scaled)]]/((Data[[#This Row],[Upper Bound]]-Data[[#This Row],[Lower Bound]])/2)</f>
        <v>-0.5770922361086962</v>
      </c>
      <c r="X2891" s="30">
        <f>(Data[[#This Row],[Upper Bound]]+Data[[#This Row],[Lower Bound]])/2</f>
        <v>19.663534977623918</v>
      </c>
      <c r="Y2891" s="32">
        <f>LN(Data[[#This Row],[NVActual]]/Data[[#This Row],[MA'[n^2']
30d]])</f>
        <v>-2.6156736555254652</v>
      </c>
      <c r="Z2891" s="32">
        <f>LN(Data[[#This Row],[NVActual]]/Data[[#This Row],[MA'[n*ln(n)']
30d]])</f>
        <v>5.7528372594567179</v>
      </c>
      <c r="AA2891" s="32">
        <f>LN(Data[[#This Row],[NVActual]]/Data[[#This Row],[MA'[n^1.5']]])</f>
        <v>2.7586948130798374</v>
      </c>
      <c r="AB2891" s="32">
        <f>LN(Data[[#This Row],[NVActual]]/Data[[#This Row],[Metcalfe
(n^2)]])</f>
        <v>-3.2327637107811453</v>
      </c>
      <c r="AC2891" s="34">
        <f>1+Data[[#This Row],[MA'[NVMetcalfe calc']]]/((Data[[#This Row],[NVM_norm
(scaled)]]-Data[[#This Row],[NV_fund.]])/2)</f>
        <v>-106522125.59621403</v>
      </c>
    </row>
    <row r="2892" spans="1:29" x14ac:dyDescent="0.2">
      <c r="A2892" s="23">
        <v>41284</v>
      </c>
      <c r="B2892" s="24">
        <v>150431420.63300699</v>
      </c>
      <c r="C2892" s="24">
        <f t="shared" ref="C2892:C2955" si="361">AVERAGE(B2892:B2921)</f>
        <v>143051683.4978072</v>
      </c>
      <c r="D2892" s="25">
        <f>LN(Data[[#This Row],[NVActual]])</f>
        <v>18.829017861443859</v>
      </c>
      <c r="E2892" s="26">
        <v>60507</v>
      </c>
      <c r="F2892" s="40">
        <f>Data[[#This Row],[DAA 
(n)]]^2</f>
        <v>3661097049</v>
      </c>
      <c r="G2892" s="41">
        <f t="shared" ref="G2892:G2955" si="362">AVERAGE(F2892:F2921)</f>
        <v>2007288997.1333334</v>
      </c>
      <c r="H2892" s="28">
        <f>LN(Data[[#This Row],[Metcalfe
(n^2)]])</f>
        <v>22.021028679610513</v>
      </c>
      <c r="I2892" s="42">
        <f t="shared" ref="I2892:I2955" si="363">AVERAGE(H2892:H2921)</f>
        <v>21.36852986489005</v>
      </c>
      <c r="J2892" s="40">
        <f>Data[[#This Row],[DAA 
(n)]]*LN(Data[[#This Row],[DAA 
(n)]])</f>
        <v>666213.19115859666</v>
      </c>
      <c r="K2892" s="40">
        <f t="shared" ref="K2892:K2955" si="364">AVERAGE(J2892:J2921)</f>
        <v>473668.33704193734</v>
      </c>
      <c r="L2892" s="29">
        <f>LN(Data[[#This Row],[MA'[n*ln(n)']
30d]])</f>
        <v>13.068262644883314</v>
      </c>
      <c r="M2892" s="43">
        <f t="shared" ref="M2892:M2955" si="365">AVERAGE(L2892:L2921)</f>
        <v>12.974314553683314</v>
      </c>
      <c r="N2892" s="40">
        <f>Data[[#This Row],[DAA 
(n)]]^1.5</f>
        <v>14883615.123478694</v>
      </c>
      <c r="O2892" s="40">
        <f t="shared" ref="O2892:O2955" si="366">AVERAGE(N2892:N2921)</f>
        <v>9391560.386939954</v>
      </c>
      <c r="P2892" s="43">
        <f>LN(Data[[#This Row],[MA'[n^1.5']]])</f>
        <v>16.055322012771811</v>
      </c>
      <c r="Q2892" s="43">
        <f t="shared" ref="Q2892:Q2955" si="367">AVERAGE(P2892:P2921)</f>
        <v>15.923629677157917</v>
      </c>
      <c r="R2892" s="30">
        <f>$O$1+$O$2*Data[[#This Row],[MA'[ln(n^2)']]]</f>
        <v>21.36852986489005</v>
      </c>
      <c r="S2892" s="30">
        <f>$Q$1+$Q$2*Data[[#This Row],[MA'[ln(n*ln(n))']]]</f>
        <v>17.927619013577466</v>
      </c>
      <c r="T2892" s="31">
        <f>$O$3*Data[[#This Row],[Metcalfe
(n^2)]]</f>
        <v>1903770465.48</v>
      </c>
      <c r="U2892" s="31">
        <f t="shared" si="360"/>
        <v>1043790278.5093333</v>
      </c>
      <c r="V2892" s="30">
        <f>LN(Data[[#This Row],[MA'[NVA']
30d]]/Data[[#This Row],[MA'[NVMetcalfe calc']]])</f>
        <v>-1.9874078775851514</v>
      </c>
      <c r="W2892" s="30">
        <f>$Q$3+Data[[#This Row],[NVM
(scaled)]]/((Data[[#This Row],[Upper Bound]]-Data[[#This Row],[Lower Bound]])/2)</f>
        <v>-0.56516382926748998</v>
      </c>
      <c r="X2892" s="30">
        <f>(Data[[#This Row],[Upper Bound]]+Data[[#This Row],[Lower Bound]])/2</f>
        <v>19.64807443923376</v>
      </c>
      <c r="Y2892" s="29">
        <f>LN(Data[[#This Row],[NVActual]]/Data[[#This Row],[MA'[n^2']
30d]])</f>
        <v>-2.591033029536145</v>
      </c>
      <c r="Z2892" s="29">
        <f>LN(Data[[#This Row],[NVActual]]/Data[[#This Row],[MA'[n*ln(n)']
30d]])</f>
        <v>5.7607552165605451</v>
      </c>
      <c r="AA2892" s="29">
        <f>LN(Data[[#This Row],[NVActual]]/Data[[#This Row],[MA'[n^1.5']]])</f>
        <v>2.7736958486720482</v>
      </c>
      <c r="AB2892" s="29">
        <f>LN(Data[[#This Row],[NVActual]]/Data[[#This Row],[Metcalfe
(n^2)]])</f>
        <v>-3.1920108181666529</v>
      </c>
      <c r="AC2892" s="26">
        <f>1+Data[[#This Row],[MA'[NVMetcalfe calc']]]/((Data[[#This Row],[NVM_norm
(scaled)]]-Data[[#This Row],[NV_fund.]])/2)</f>
        <v>-103277886.95087776</v>
      </c>
    </row>
    <row r="2893" spans="1:29" x14ac:dyDescent="0.2">
      <c r="A2893" s="23">
        <v>41283</v>
      </c>
      <c r="B2893" s="24">
        <v>147161591.176368</v>
      </c>
      <c r="C2893" s="24">
        <f t="shared" si="361"/>
        <v>142823763.5801065</v>
      </c>
      <c r="D2893" s="25">
        <f>LN(Data[[#This Row],[NVActual]])</f>
        <v>18.807041800702653</v>
      </c>
      <c r="E2893" s="26">
        <v>54910</v>
      </c>
      <c r="F2893" s="40">
        <f>Data[[#This Row],[DAA 
(n)]]^2</f>
        <v>3015108100</v>
      </c>
      <c r="G2893" s="41">
        <f t="shared" si="362"/>
        <v>1932117429.3666666</v>
      </c>
      <c r="H2893" s="28">
        <f>LN(Data[[#This Row],[Metcalfe
(n^2)]])</f>
        <v>21.826901520545835</v>
      </c>
      <c r="I2893" s="42">
        <f t="shared" si="363"/>
        <v>21.336628211543204</v>
      </c>
      <c r="J2893" s="40">
        <f>Data[[#This Row],[DAA 
(n)]]*LN(Data[[#This Row],[DAA 
(n)]])</f>
        <v>599257.58124658593</v>
      </c>
      <c r="K2893" s="40">
        <f t="shared" si="364"/>
        <v>464624.81332921534</v>
      </c>
      <c r="L2893" s="29">
        <f>LN(Data[[#This Row],[MA'[n*ln(n)']
30d]])</f>
        <v>13.048985505832919</v>
      </c>
      <c r="M2893" s="43">
        <f t="shared" si="365"/>
        <v>12.970323219094434</v>
      </c>
      <c r="N2893" s="40">
        <f>Data[[#This Row],[DAA 
(n)]]^1.5</f>
        <v>12866995.988613658</v>
      </c>
      <c r="O2893" s="40">
        <f t="shared" si="366"/>
        <v>9137462.6131613143</v>
      </c>
      <c r="P2893" s="43">
        <f>LN(Data[[#This Row],[MA'[n^1.5']]])</f>
        <v>16.027893291448908</v>
      </c>
      <c r="Q2893" s="43">
        <f t="shared" si="367"/>
        <v>15.918080040377934</v>
      </c>
      <c r="R2893" s="30">
        <f>$O$1+$O$2*Data[[#This Row],[MA'[ln(n^2)']]]</f>
        <v>21.336628211543204</v>
      </c>
      <c r="S2893" s="30">
        <f>$Q$1+$Q$2*Data[[#This Row],[MA'[ln(n*ln(n))']]]</f>
        <v>17.921033311505813</v>
      </c>
      <c r="T2893" s="31">
        <f>$O$3*Data[[#This Row],[Metcalfe
(n^2)]]</f>
        <v>1567856212</v>
      </c>
      <c r="U2893" s="31">
        <f t="shared" si="360"/>
        <v>1004701063.2706667</v>
      </c>
      <c r="V2893" s="30">
        <f>LN(Data[[#This Row],[MA'[NVA']
30d]]/Data[[#This Row],[MA'[NVMetcalfe calc']]])</f>
        <v>-1.9508338790783799</v>
      </c>
      <c r="W2893" s="30">
        <f>$Q$3+Data[[#This Row],[NVM
(scaled)]]/((Data[[#This Row],[Upper Bound]]-Data[[#This Row],[Lower Bound]])/2)</f>
        <v>-0.55230986763507806</v>
      </c>
      <c r="X2893" s="30">
        <f>(Data[[#This Row],[Upper Bound]]+Data[[#This Row],[Lower Bound]])/2</f>
        <v>19.628830761524508</v>
      </c>
      <c r="Y2893" s="32">
        <f>LN(Data[[#This Row],[NVActual]]/Data[[#This Row],[MA'[n^2']
30d]])</f>
        <v>-2.5748405514326658</v>
      </c>
      <c r="Z2893" s="32">
        <f>LN(Data[[#This Row],[NVActual]]/Data[[#This Row],[MA'[n*ln(n)']
30d]])</f>
        <v>5.7580562948697338</v>
      </c>
      <c r="AA2893" s="32">
        <f>LN(Data[[#This Row],[NVActual]]/Data[[#This Row],[MA'[n^1.5']]])</f>
        <v>2.779148509253746</v>
      </c>
      <c r="AB2893" s="32">
        <f>LN(Data[[#This Row],[NVActual]]/Data[[#This Row],[Metcalfe
(n^2)]])</f>
        <v>-3.0198597198431831</v>
      </c>
      <c r="AC2893" s="34">
        <f>1+Data[[#This Row],[MA'[NVMetcalfe calc']]]/((Data[[#This Row],[NVM_norm
(scaled)]]-Data[[#This Row],[NV_fund.]])/2)</f>
        <v>-99568311.984151289</v>
      </c>
    </row>
    <row r="2894" spans="1:29" x14ac:dyDescent="0.2">
      <c r="A2894" s="23">
        <v>41282</v>
      </c>
      <c r="B2894" s="24">
        <v>146684458.57620701</v>
      </c>
      <c r="C2894" s="24">
        <f t="shared" si="361"/>
        <v>142659922.68028992</v>
      </c>
      <c r="D2894" s="25">
        <f>LN(Data[[#This Row],[NVActual]])</f>
        <v>18.803794297325332</v>
      </c>
      <c r="E2894" s="26">
        <v>56753</v>
      </c>
      <c r="F2894" s="40">
        <f>Data[[#This Row],[DAA 
(n)]]^2</f>
        <v>3220903009</v>
      </c>
      <c r="G2894" s="41">
        <f t="shared" si="362"/>
        <v>1876339056.0333333</v>
      </c>
      <c r="H2894" s="28">
        <f>LN(Data[[#This Row],[Metcalfe
(n^2)]])</f>
        <v>21.892927594765101</v>
      </c>
      <c r="I2894" s="42">
        <f t="shared" si="363"/>
        <v>21.309639684576535</v>
      </c>
      <c r="J2894" s="40">
        <f>Data[[#This Row],[DAA 
(n)]]*LN(Data[[#This Row],[DAA 
(n)]])</f>
        <v>621244.65989285195</v>
      </c>
      <c r="K2894" s="40">
        <f t="shared" si="364"/>
        <v>457480.58912789443</v>
      </c>
      <c r="L2894" s="29">
        <f>LN(Data[[#This Row],[MA'[n*ln(n)']
30d]])</f>
        <v>13.033489734661865</v>
      </c>
      <c r="M2894" s="43">
        <f t="shared" si="365"/>
        <v>12.966759108264483</v>
      </c>
      <c r="N2894" s="40">
        <f>Data[[#This Row],[DAA 
(n)]]^1.5</f>
        <v>13520203.714063542</v>
      </c>
      <c r="O2894" s="40">
        <f t="shared" si="366"/>
        <v>8942249.5154983457</v>
      </c>
      <c r="P2894" s="43">
        <f>LN(Data[[#This Row],[MA'[n^1.5']]])</f>
        <v>16.006297739155308</v>
      </c>
      <c r="Q2894" s="43">
        <f t="shared" si="367"/>
        <v>15.913169411900844</v>
      </c>
      <c r="R2894" s="30">
        <f>$O$1+$O$2*Data[[#This Row],[MA'[ln(n^2)']]]</f>
        <v>21.309639684576535</v>
      </c>
      <c r="S2894" s="30">
        <f>$Q$1+$Q$2*Data[[#This Row],[MA'[ln(n*ln(n))']]]</f>
        <v>17.915152528636394</v>
      </c>
      <c r="T2894" s="31">
        <f>$O$3*Data[[#This Row],[Metcalfe
(n^2)]]</f>
        <v>1674869564.6800001</v>
      </c>
      <c r="U2894" s="31">
        <f t="shared" si="360"/>
        <v>975696309.13733339</v>
      </c>
      <c r="V2894" s="30">
        <f>LN(Data[[#This Row],[MA'[NVA']
30d]]/Data[[#This Row],[MA'[NVMetcalfe calc']]])</f>
        <v>-1.9226877444585897</v>
      </c>
      <c r="W2894" s="30">
        <f>$Q$3+Data[[#This Row],[NVM
(scaled)]]/((Data[[#This Row],[Upper Bound]]-Data[[#This Row],[Lower Bound]])/2)</f>
        <v>-0.54282958876070941</v>
      </c>
      <c r="X2894" s="30">
        <f>(Data[[#This Row],[Upper Bound]]+Data[[#This Row],[Lower Bound]])/2</f>
        <v>19.612396106606464</v>
      </c>
      <c r="Y2894" s="29">
        <f>LN(Data[[#This Row],[NVActual]]/Data[[#This Row],[MA'[n^2']
30d]])</f>
        <v>-2.54879410736803</v>
      </c>
      <c r="Z2894" s="29">
        <f>LN(Data[[#This Row],[NVActual]]/Data[[#This Row],[MA'[n*ln(n)']
30d]])</f>
        <v>5.7703045626634673</v>
      </c>
      <c r="AA2894" s="29">
        <f>LN(Data[[#This Row],[NVActual]]/Data[[#This Row],[MA'[n^1.5']]])</f>
        <v>2.7974965581700251</v>
      </c>
      <c r="AB2894" s="29">
        <f>LN(Data[[#This Row],[NVActual]]/Data[[#This Row],[Metcalfe
(n^2)]])</f>
        <v>-3.0891332974397687</v>
      </c>
      <c r="AC2894" s="26">
        <f>1+Data[[#This Row],[MA'[NVMetcalfe calc']]]/((Data[[#This Row],[NVM_norm
(scaled)]]-Data[[#This Row],[NV_fund.]])/2)</f>
        <v>-96818196.31362316</v>
      </c>
    </row>
    <row r="2895" spans="1:29" x14ac:dyDescent="0.2">
      <c r="A2895" s="23">
        <v>41281</v>
      </c>
      <c r="B2895" s="24">
        <v>144251948.58030599</v>
      </c>
      <c r="C2895" s="24">
        <f t="shared" si="361"/>
        <v>142459176.74705249</v>
      </c>
      <c r="D2895" s="25">
        <f>LN(Data[[#This Row],[NVActual]])</f>
        <v>18.787071971616921</v>
      </c>
      <c r="E2895" s="26">
        <v>54059</v>
      </c>
      <c r="F2895" s="40">
        <f>Data[[#This Row],[DAA 
(n)]]^2</f>
        <v>2922375481</v>
      </c>
      <c r="G2895" s="41">
        <f t="shared" si="362"/>
        <v>1816020776.5333333</v>
      </c>
      <c r="H2895" s="28">
        <f>LN(Data[[#This Row],[Metcalfe
(n^2)]])</f>
        <v>21.795662643388251</v>
      </c>
      <c r="I2895" s="42">
        <f t="shared" si="363"/>
        <v>21.28213595829688</v>
      </c>
      <c r="J2895" s="40">
        <f>Data[[#This Row],[DAA 
(n)]]*LN(Data[[#This Row],[DAA 
(n)]])</f>
        <v>589125.86341946269</v>
      </c>
      <c r="K2895" s="40">
        <f t="shared" si="364"/>
        <v>449963.69553503132</v>
      </c>
      <c r="L2895" s="29">
        <f>LN(Data[[#This Row],[MA'[n*ln(n)']
30d]])</f>
        <v>13.016922181903151</v>
      </c>
      <c r="M2895" s="43">
        <f t="shared" si="365"/>
        <v>12.963651550520574</v>
      </c>
      <c r="N2895" s="40">
        <f>Data[[#This Row],[DAA 
(n)]]^1.5</f>
        <v>12569037.199697472</v>
      </c>
      <c r="O2895" s="40">
        <f t="shared" si="366"/>
        <v>8734296.2230574861</v>
      </c>
      <c r="P2895" s="43">
        <f>LN(Data[[#This Row],[MA'[n^1.5']]])</f>
        <v>15.982767928534196</v>
      </c>
      <c r="Q2895" s="43">
        <f t="shared" si="367"/>
        <v>15.908900291518963</v>
      </c>
      <c r="R2895" s="30">
        <f>$O$1+$O$2*Data[[#This Row],[MA'[ln(n^2)']]]</f>
        <v>21.28213595829688</v>
      </c>
      <c r="S2895" s="30">
        <f>$Q$1+$Q$2*Data[[#This Row],[MA'[ln(n*ln(n))']]]</f>
        <v>17.910025058358944</v>
      </c>
      <c r="T2895" s="31">
        <f>$O$3*Data[[#This Row],[Metcalfe
(n^2)]]</f>
        <v>1519635250.1200001</v>
      </c>
      <c r="U2895" s="31">
        <f t="shared" si="360"/>
        <v>944330803.79733324</v>
      </c>
      <c r="V2895" s="30">
        <f>LN(Data[[#This Row],[MA'[NVA']
30d]]/Data[[#This Row],[MA'[NVMetcalfe calc']]])</f>
        <v>-1.8914210528137347</v>
      </c>
      <c r="W2895" s="30">
        <f>$Q$3+Data[[#This Row],[NVM
(scaled)]]/((Data[[#This Row],[Upper Bound]]-Data[[#This Row],[Lower Bound]])/2)</f>
        <v>-0.53180240148599267</v>
      </c>
      <c r="X2895" s="30">
        <f>(Data[[#This Row],[Upper Bound]]+Data[[#This Row],[Lower Bound]])/2</f>
        <v>19.596080508327912</v>
      </c>
      <c r="Y2895" s="32">
        <f>LN(Data[[#This Row],[NVActual]]/Data[[#This Row],[MA'[n^2']
30d]])</f>
        <v>-2.5328415862654672</v>
      </c>
      <c r="Z2895" s="32">
        <f>LN(Data[[#This Row],[NVActual]]/Data[[#This Row],[MA'[n*ln(n)']
30d]])</f>
        <v>5.7701497897137681</v>
      </c>
      <c r="AA2895" s="32">
        <f>LN(Data[[#This Row],[NVActual]]/Data[[#This Row],[MA'[n^1.5']]])</f>
        <v>2.8043040430827233</v>
      </c>
      <c r="AB2895" s="32">
        <f>LN(Data[[#This Row],[NVActual]]/Data[[#This Row],[Metcalfe
(n^2)]])</f>
        <v>-3.0085906717713304</v>
      </c>
      <c r="AC2895" s="34">
        <f>1+Data[[#This Row],[MA'[NVMetcalfe calc']]]/((Data[[#This Row],[NVM_norm
(scaled)]]-Data[[#This Row],[NV_fund.]])/2)</f>
        <v>-93833096.899918586</v>
      </c>
    </row>
    <row r="2896" spans="1:29" x14ac:dyDescent="0.2">
      <c r="A2896" s="23">
        <v>41280</v>
      </c>
      <c r="B2896" s="24">
        <v>143646517.734346</v>
      </c>
      <c r="C2896" s="24">
        <f t="shared" si="361"/>
        <v>142392013.45645794</v>
      </c>
      <c r="D2896" s="25">
        <f>LN(Data[[#This Row],[NVActual]])</f>
        <v>18.782866101775497</v>
      </c>
      <c r="E2896" s="26">
        <v>42382</v>
      </c>
      <c r="F2896" s="40">
        <f>Data[[#This Row],[DAA 
(n)]]^2</f>
        <v>1796233924</v>
      </c>
      <c r="G2896" s="41">
        <f t="shared" si="362"/>
        <v>1766047448</v>
      </c>
      <c r="H2896" s="28">
        <f>LN(Data[[#This Row],[Metcalfe
(n^2)]])</f>
        <v>21.308958045561024</v>
      </c>
      <c r="I2896" s="42">
        <f t="shared" si="363"/>
        <v>21.258152422426345</v>
      </c>
      <c r="J2896" s="40">
        <f>Data[[#This Row],[DAA 
(n)]]*LN(Data[[#This Row],[DAA 
(n)]])</f>
        <v>451558.12994348368</v>
      </c>
      <c r="K2896" s="40">
        <f t="shared" si="364"/>
        <v>443577.80019605497</v>
      </c>
      <c r="L2896" s="29">
        <f>LN(Data[[#This Row],[MA'[n*ln(n)']
30d]])</f>
        <v>13.002628488562374</v>
      </c>
      <c r="M2896" s="43">
        <f t="shared" si="365"/>
        <v>12.96107264103407</v>
      </c>
      <c r="N2896" s="40">
        <f>Data[[#This Row],[DAA 
(n)]]^1.5</f>
        <v>8725135.3093787618</v>
      </c>
      <c r="O2896" s="40">
        <f t="shared" si="366"/>
        <v>8559571.5932403095</v>
      </c>
      <c r="P2896" s="43">
        <f>LN(Data[[#This Row],[MA'[n^1.5']]])</f>
        <v>15.962560699346851</v>
      </c>
      <c r="Q2896" s="43">
        <f t="shared" si="367"/>
        <v>15.905384110028617</v>
      </c>
      <c r="R2896" s="30">
        <f>$O$1+$O$2*Data[[#This Row],[MA'[ln(n^2)']]]</f>
        <v>21.258152422426345</v>
      </c>
      <c r="S2896" s="30">
        <f>$Q$1+$Q$2*Data[[#This Row],[MA'[ln(n*ln(n))']]]</f>
        <v>17.905769857706215</v>
      </c>
      <c r="T2896" s="31">
        <f>$O$3*Data[[#This Row],[Metcalfe
(n^2)]]</f>
        <v>934041640.48000002</v>
      </c>
      <c r="U2896" s="31">
        <f t="shared" si="360"/>
        <v>918344672.9599998</v>
      </c>
      <c r="V2896" s="30">
        <f>LN(Data[[#This Row],[MA'[NVA']
30d]]/Data[[#This Row],[MA'[NVMetcalfe calc']]])</f>
        <v>-1.8639888687661308</v>
      </c>
      <c r="W2896" s="30">
        <f>$Q$3+Data[[#This Row],[NVM
(scaled)]]/((Data[[#This Row],[Upper Bound]]-Data[[#This Row],[Lower Bound]])/2)</f>
        <v>-0.52203827891387655</v>
      </c>
      <c r="X2896" s="30">
        <f>(Data[[#This Row],[Upper Bound]]+Data[[#This Row],[Lower Bound]])/2</f>
        <v>19.58196114006628</v>
      </c>
      <c r="Y2896" s="29">
        <f>LN(Data[[#This Row],[NVActual]]/Data[[#This Row],[MA'[n^2']
30d]])</f>
        <v>-2.5091437044889267</v>
      </c>
      <c r="Z2896" s="29">
        <f>LN(Data[[#This Row],[NVActual]]/Data[[#This Row],[MA'[n*ln(n)']
30d]])</f>
        <v>5.7802376132131217</v>
      </c>
      <c r="AA2896" s="29">
        <f>LN(Data[[#This Row],[NVActual]]/Data[[#This Row],[MA'[n^1.5']]])</f>
        <v>2.8203054024286458</v>
      </c>
      <c r="AB2896" s="29">
        <f>LN(Data[[#This Row],[NVActual]]/Data[[#This Row],[Metcalfe
(n^2)]])</f>
        <v>-2.5260919437855258</v>
      </c>
      <c r="AC2896" s="26">
        <f>1+Data[[#This Row],[MA'[NVMetcalfe calc']]]/((Data[[#This Row],[NVM_norm
(scaled)]]-Data[[#This Row],[NV_fund.]])/2)</f>
        <v>-91359400.064545587</v>
      </c>
    </row>
    <row r="2897" spans="1:29" x14ac:dyDescent="0.2">
      <c r="A2897" s="23">
        <v>41279</v>
      </c>
      <c r="B2897" s="24">
        <v>143118110.53222501</v>
      </c>
      <c r="C2897" s="24">
        <f t="shared" si="361"/>
        <v>142335508.31073549</v>
      </c>
      <c r="D2897" s="25">
        <f>LN(Data[[#This Row],[NVActual]])</f>
        <v>18.779180795094813</v>
      </c>
      <c r="E2897" s="26">
        <v>53959</v>
      </c>
      <c r="F2897" s="40">
        <f>Data[[#This Row],[DAA 
(n)]]^2</f>
        <v>2911573681</v>
      </c>
      <c r="G2897" s="41">
        <f t="shared" si="362"/>
        <v>1765351591.3666666</v>
      </c>
      <c r="H2897" s="28">
        <f>LN(Data[[#This Row],[Metcalfe
(n^2)]])</f>
        <v>21.791959555807718</v>
      </c>
      <c r="I2897" s="42">
        <f t="shared" si="363"/>
        <v>21.257762756121405</v>
      </c>
      <c r="J2897" s="40">
        <f>Data[[#This Row],[DAA 
(n)]]*LN(Data[[#This Row],[DAA 
(n)]])</f>
        <v>587936.1728359143</v>
      </c>
      <c r="K2897" s="40">
        <f t="shared" si="364"/>
        <v>443481.86902388814</v>
      </c>
      <c r="L2897" s="29">
        <f>LN(Data[[#This Row],[MA'[n*ln(n)']
30d]])</f>
        <v>13.00241219832651</v>
      </c>
      <c r="M2897" s="43">
        <f t="shared" si="365"/>
        <v>12.95896618653514</v>
      </c>
      <c r="N2897" s="40">
        <f>Data[[#This Row],[DAA 
(n)]]^1.5</f>
        <v>12534177.446209962</v>
      </c>
      <c r="O2897" s="40">
        <f t="shared" si="366"/>
        <v>8557032.8204110097</v>
      </c>
      <c r="P2897" s="43">
        <f>LN(Data[[#This Row],[MA'[n^1.5']]])</f>
        <v>15.96226405489722</v>
      </c>
      <c r="Q2897" s="43">
        <f t="shared" si="367"/>
        <v>15.902536152880176</v>
      </c>
      <c r="R2897" s="30">
        <f>$O$1+$O$2*Data[[#This Row],[MA'[ln(n^2)']]]</f>
        <v>21.257762756121405</v>
      </c>
      <c r="S2897" s="30">
        <f>$Q$1+$Q$2*Data[[#This Row],[MA'[ln(n*ln(n))']]]</f>
        <v>17.90229420778298</v>
      </c>
      <c r="T2897" s="31">
        <f>$O$3*Data[[#This Row],[Metcalfe
(n^2)]]</f>
        <v>1514018314.1200001</v>
      </c>
      <c r="U2897" s="31">
        <f t="shared" si="360"/>
        <v>917982827.51066649</v>
      </c>
      <c r="V2897" s="30">
        <f>LN(Data[[#This Row],[MA'[NVA']
30d]]/Data[[#This Row],[MA'[NVMetcalfe calc']]])</f>
        <v>-1.8639916787146857</v>
      </c>
      <c r="W2897" s="30">
        <f>$Q$3+Data[[#This Row],[NVM
(scaled)]]/((Data[[#This Row],[Upper Bound]]-Data[[#This Row],[Lower Bound]])/2)</f>
        <v>-0.52101722567937936</v>
      </c>
      <c r="X2897" s="30">
        <f>(Data[[#This Row],[Upper Bound]]+Data[[#This Row],[Lower Bound]])/2</f>
        <v>19.580028481952191</v>
      </c>
      <c r="Y2897" s="32">
        <f>LN(Data[[#This Row],[NVActual]]/Data[[#This Row],[MA'[n^2']
30d]])</f>
        <v>-2.5124349143062514</v>
      </c>
      <c r="Z2897" s="32">
        <f>LN(Data[[#This Row],[NVActual]]/Data[[#This Row],[MA'[n*ln(n)']
30d]])</f>
        <v>5.7767685967683047</v>
      </c>
      <c r="AA2897" s="32">
        <f>LN(Data[[#This Row],[NVActual]]/Data[[#This Row],[MA'[n^1.5']]])</f>
        <v>2.8169167401975943</v>
      </c>
      <c r="AB2897" s="32">
        <f>LN(Data[[#This Row],[NVActual]]/Data[[#This Row],[Metcalfe
(n^2)]])</f>
        <v>-3.0127787607129055</v>
      </c>
      <c r="AC2897" s="34">
        <f>1+Data[[#This Row],[MA'[NVMetcalfe calc']]]/((Data[[#This Row],[NVM_norm
(scaled)]]-Data[[#This Row],[NV_fund.]])/2)</f>
        <v>-91336822.055145308</v>
      </c>
    </row>
    <row r="2898" spans="1:29" x14ac:dyDescent="0.2">
      <c r="A2898" s="23">
        <v>41278</v>
      </c>
      <c r="B2898" s="24">
        <v>142988969.66108799</v>
      </c>
      <c r="C2898" s="24">
        <f t="shared" si="361"/>
        <v>142295393.2923806</v>
      </c>
      <c r="D2898" s="25">
        <f>LN(Data[[#This Row],[NVActual]])</f>
        <v>18.778278050011959</v>
      </c>
      <c r="E2898" s="26">
        <v>46781</v>
      </c>
      <c r="F2898" s="40">
        <f>Data[[#This Row],[DAA 
(n)]]^2</f>
        <v>2188461961</v>
      </c>
      <c r="G2898" s="41">
        <f t="shared" si="362"/>
        <v>1718957543.8666666</v>
      </c>
      <c r="H2898" s="28">
        <f>LN(Data[[#This Row],[Metcalfe
(n^2)]])</f>
        <v>21.506464833132767</v>
      </c>
      <c r="I2898" s="42">
        <f t="shared" si="363"/>
        <v>21.236091209896038</v>
      </c>
      <c r="J2898" s="40">
        <f>Data[[#This Row],[DAA 
(n)]]*LN(Data[[#This Row],[DAA 
(n)]])</f>
        <v>503046.96567939199</v>
      </c>
      <c r="K2898" s="40">
        <f t="shared" si="364"/>
        <v>437620.53733905964</v>
      </c>
      <c r="L2898" s="29">
        <f>LN(Data[[#This Row],[MA'[n*ln(n)']
30d]])</f>
        <v>12.989107460750667</v>
      </c>
      <c r="M2898" s="43">
        <f t="shared" si="365"/>
        <v>12.956855164158151</v>
      </c>
      <c r="N2898" s="40">
        <f>Data[[#This Row],[DAA 
(n)]]^1.5</f>
        <v>10118223.11463535</v>
      </c>
      <c r="O2898" s="40">
        <f t="shared" si="366"/>
        <v>8395798.3639567271</v>
      </c>
      <c r="P2898" s="43">
        <f>LN(Data[[#This Row],[MA'[n^1.5']]])</f>
        <v>15.943241943907353</v>
      </c>
      <c r="Q2898" s="43">
        <f t="shared" si="367"/>
        <v>15.899681617767715</v>
      </c>
      <c r="R2898" s="30">
        <f>$O$1+$O$2*Data[[#This Row],[MA'[ln(n^2)']]]</f>
        <v>21.236091209896038</v>
      </c>
      <c r="S2898" s="30">
        <f>$Q$1+$Q$2*Data[[#This Row],[MA'[ln(n*ln(n))']]]</f>
        <v>17.898811020860947</v>
      </c>
      <c r="T2898" s="31">
        <f>$O$3*Data[[#This Row],[Metcalfe
(n^2)]]</f>
        <v>1138000219.72</v>
      </c>
      <c r="U2898" s="31">
        <f t="shared" si="360"/>
        <v>893857922.81066656</v>
      </c>
      <c r="V2898" s="30">
        <f>LN(Data[[#This Row],[MA'[NVA']
30d]]/Data[[#This Row],[MA'[NVMetcalfe calc']]])</f>
        <v>-1.8376417081504042</v>
      </c>
      <c r="W2898" s="30">
        <f>$Q$3+Data[[#This Row],[NVM
(scaled)]]/((Data[[#This Row],[Upper Bound]]-Data[[#This Row],[Lower Bound]])/2)</f>
        <v>-0.51128104567793098</v>
      </c>
      <c r="X2898" s="30">
        <f>(Data[[#This Row],[Upper Bound]]+Data[[#This Row],[Lower Bound]])/2</f>
        <v>19.567451115378493</v>
      </c>
      <c r="Y2898" s="29">
        <f>LN(Data[[#This Row],[NVActual]]/Data[[#This Row],[MA'[n^2']
30d]])</f>
        <v>-2.486705814872316</v>
      </c>
      <c r="Z2898" s="29">
        <f>LN(Data[[#This Row],[NVActual]]/Data[[#This Row],[MA'[n*ln(n)']
30d]])</f>
        <v>5.7891705892612917</v>
      </c>
      <c r="AA2898" s="29">
        <f>LN(Data[[#This Row],[NVActual]]/Data[[#This Row],[MA'[n^1.5']]])</f>
        <v>2.8350361061046065</v>
      </c>
      <c r="AB2898" s="29">
        <f>LN(Data[[#This Row],[NVActual]]/Data[[#This Row],[Metcalfe
(n^2)]])</f>
        <v>-2.7281867831208078</v>
      </c>
      <c r="AC2898" s="26">
        <f>1+Data[[#This Row],[MA'[NVMetcalfe calc']]]/((Data[[#This Row],[NVM_norm
(scaled)]]-Data[[#This Row],[NV_fund.]])/2)</f>
        <v>-89035294.220914707</v>
      </c>
    </row>
    <row r="2899" spans="1:29" x14ac:dyDescent="0.2">
      <c r="A2899" s="23">
        <v>41277</v>
      </c>
      <c r="B2899" s="24">
        <v>142218776.59604099</v>
      </c>
      <c r="C2899" s="24">
        <f t="shared" si="361"/>
        <v>142200090.13317794</v>
      </c>
      <c r="D2899" s="25">
        <f>LN(Data[[#This Row],[NVActual]])</f>
        <v>18.77287711018915</v>
      </c>
      <c r="E2899" s="26">
        <v>52539</v>
      </c>
      <c r="F2899" s="40">
        <f>Data[[#This Row],[DAA 
(n)]]^2</f>
        <v>2760346521</v>
      </c>
      <c r="G2899" s="41">
        <f t="shared" si="362"/>
        <v>1712474802.3666666</v>
      </c>
      <c r="H2899" s="28">
        <f>LN(Data[[#This Row],[Metcalfe
(n^2)]])</f>
        <v>21.73862205988155</v>
      </c>
      <c r="I2899" s="42">
        <f t="shared" si="363"/>
        <v>21.232988993322174</v>
      </c>
      <c r="J2899" s="40">
        <f>Data[[#This Row],[DAA 
(n)]]*LN(Data[[#This Row],[DAA 
(n)]])</f>
        <v>571062.73220205843</v>
      </c>
      <c r="K2899" s="40">
        <f t="shared" si="364"/>
        <v>436788.86997128028</v>
      </c>
      <c r="L2899" s="29">
        <f>LN(Data[[#This Row],[MA'[n*ln(n)']
30d]])</f>
        <v>12.987205222253209</v>
      </c>
      <c r="M2899" s="43">
        <f t="shared" si="365"/>
        <v>12.955310543308199</v>
      </c>
      <c r="N2899" s="40">
        <f>Data[[#This Row],[DAA 
(n)]]^1.5</f>
        <v>12042667.722179307</v>
      </c>
      <c r="O2899" s="40">
        <f t="shared" si="366"/>
        <v>8373059.4908742504</v>
      </c>
      <c r="P2899" s="43">
        <f>LN(Data[[#This Row],[MA'[n^1.5']]])</f>
        <v>15.940529906246034</v>
      </c>
      <c r="Q2899" s="43">
        <f t="shared" si="367"/>
        <v>15.897631205998163</v>
      </c>
      <c r="R2899" s="30">
        <f>$O$1+$O$2*Data[[#This Row],[MA'[ln(n^2)']]]</f>
        <v>21.232988993322174</v>
      </c>
      <c r="S2899" s="30">
        <f>$Q$1+$Q$2*Data[[#This Row],[MA'[ln(n*ln(n))']]]</f>
        <v>17.896262396458528</v>
      </c>
      <c r="T2899" s="31">
        <f>$O$3*Data[[#This Row],[Metcalfe
(n^2)]]</f>
        <v>1435380190.9200001</v>
      </c>
      <c r="U2899" s="31">
        <f t="shared" si="360"/>
        <v>890486897.23066652</v>
      </c>
      <c r="V2899" s="30">
        <f>LN(Data[[#This Row],[MA'[NVA']
30d]]/Data[[#This Row],[MA'[NVMetcalfe calc']]])</f>
        <v>-1.8345332374581074</v>
      </c>
      <c r="W2899" s="30">
        <f>$Q$3+Data[[#This Row],[NVM
(scaled)]]/((Data[[#This Row],[Upper Bound]]-Data[[#This Row],[Lower Bound]])/2)</f>
        <v>-0.50960057211907983</v>
      </c>
      <c r="X2899" s="30">
        <f>(Data[[#This Row],[Upper Bound]]+Data[[#This Row],[Lower Bound]])/2</f>
        <v>19.564625694890353</v>
      </c>
      <c r="Y2899" s="32">
        <f>LN(Data[[#This Row],[NVActual]]/Data[[#This Row],[MA'[n^2']
30d]])</f>
        <v>-2.4883283038567803</v>
      </c>
      <c r="Z2899" s="32">
        <f>LN(Data[[#This Row],[NVActual]]/Data[[#This Row],[MA'[n*ln(n)']
30d]])</f>
        <v>5.7856718879359414</v>
      </c>
      <c r="AA2899" s="32">
        <f>LN(Data[[#This Row],[NVActual]]/Data[[#This Row],[MA'[n^1.5']]])</f>
        <v>2.8323472039431161</v>
      </c>
      <c r="AB2899" s="32">
        <f>LN(Data[[#This Row],[NVActual]]/Data[[#This Row],[Metcalfe
(n^2)]])</f>
        <v>-2.9657449496923975</v>
      </c>
      <c r="AC2899" s="34">
        <f>1+Data[[#This Row],[MA'[NVMetcalfe calc']]]/((Data[[#This Row],[NVM_norm
(scaled)]]-Data[[#This Row],[NV_fund.]])/2)</f>
        <v>-88719423.139810413</v>
      </c>
    </row>
    <row r="2900" spans="1:29" x14ac:dyDescent="0.2">
      <c r="A2900" s="23">
        <v>41276</v>
      </c>
      <c r="B2900" s="24">
        <v>141065475.51410201</v>
      </c>
      <c r="C2900" s="24">
        <f t="shared" si="361"/>
        <v>142149043.85294527</v>
      </c>
      <c r="D2900" s="25">
        <f>LN(Data[[#This Row],[NVActual]])</f>
        <v>18.764734705906463</v>
      </c>
      <c r="E2900" s="26">
        <v>40911</v>
      </c>
      <c r="F2900" s="40">
        <f>Data[[#This Row],[DAA 
(n)]]^2</f>
        <v>1673709921</v>
      </c>
      <c r="G2900" s="41">
        <f t="shared" si="362"/>
        <v>1684738709.8</v>
      </c>
      <c r="H2900" s="28">
        <f>LN(Data[[#This Row],[Metcalfe
(n^2)]])</f>
        <v>21.238308509051887</v>
      </c>
      <c r="I2900" s="42">
        <f t="shared" si="363"/>
        <v>21.22103111867477</v>
      </c>
      <c r="J2900" s="40">
        <f>Data[[#This Row],[DAA 
(n)]]*LN(Data[[#This Row],[DAA 
(n)]])</f>
        <v>434440.2197069109</v>
      </c>
      <c r="K2900" s="40">
        <f t="shared" si="364"/>
        <v>433400.67133367865</v>
      </c>
      <c r="L2900" s="29">
        <f>LN(Data[[#This Row],[MA'[n*ln(n)']
30d]])</f>
        <v>12.979417917076455</v>
      </c>
      <c r="M2900" s="43">
        <f t="shared" si="365"/>
        <v>12.953606247128238</v>
      </c>
      <c r="N2900" s="40">
        <f>Data[[#This Row],[DAA 
(n)]]^1.5</f>
        <v>8274850.2450516187</v>
      </c>
      <c r="O2900" s="40">
        <f t="shared" si="366"/>
        <v>8278365.3387749633</v>
      </c>
      <c r="P2900" s="43">
        <f>LN(Data[[#This Row],[MA'[n^1.5']]])</f>
        <v>15.92915608401772</v>
      </c>
      <c r="Q2900" s="43">
        <f t="shared" si="367"/>
        <v>15.895362138958967</v>
      </c>
      <c r="R2900" s="30">
        <f>$O$1+$O$2*Data[[#This Row],[MA'[ln(n^2)']]]</f>
        <v>21.22103111867477</v>
      </c>
      <c r="S2900" s="30">
        <f>$Q$1+$Q$2*Data[[#This Row],[MA'[ln(n*ln(n))']]]</f>
        <v>17.893450307761594</v>
      </c>
      <c r="T2900" s="31">
        <f>$O$3*Data[[#This Row],[Metcalfe
(n^2)]]</f>
        <v>870329158.92000008</v>
      </c>
      <c r="U2900" s="31">
        <f t="shared" si="360"/>
        <v>876064129.09599996</v>
      </c>
      <c r="V2900" s="30">
        <f>LN(Data[[#This Row],[MA'[NVA']
30d]]/Data[[#This Row],[MA'[NVMetcalfe calc']]])</f>
        <v>-1.8185631832378064</v>
      </c>
      <c r="W2900" s="30">
        <f>$Q$3+Data[[#This Row],[NVM
(scaled)]]/((Data[[#This Row],[Upper Bound]]-Data[[#This Row],[Lower Bound]])/2)</f>
        <v>-0.50302420381414847</v>
      </c>
      <c r="X2900" s="30">
        <f>(Data[[#This Row],[Upper Bound]]+Data[[#This Row],[Lower Bound]])/2</f>
        <v>19.557240713218182</v>
      </c>
      <c r="Y2900" s="29">
        <f>LN(Data[[#This Row],[NVActual]]/Data[[#This Row],[MA'[n^2']
30d]])</f>
        <v>-2.4801416144519797</v>
      </c>
      <c r="Z2900" s="29">
        <f>LN(Data[[#This Row],[NVActual]]/Data[[#This Row],[MA'[n*ln(n)']
30d]])</f>
        <v>5.7853167888300057</v>
      </c>
      <c r="AA2900" s="29">
        <f>LN(Data[[#This Row],[NVActual]]/Data[[#This Row],[MA'[n^1.5']]])</f>
        <v>2.8355786218887409</v>
      </c>
      <c r="AB2900" s="29">
        <f>LN(Data[[#This Row],[NVActual]]/Data[[#This Row],[Metcalfe
(n^2)]])</f>
        <v>-2.4735738031454257</v>
      </c>
      <c r="AC2900" s="26">
        <f>1+Data[[#This Row],[MA'[NVMetcalfe calc']]]/((Data[[#This Row],[NVM_norm
(scaled)]]-Data[[#This Row],[NV_fund.]])/2)</f>
        <v>-87343225.295298874</v>
      </c>
    </row>
    <row r="2901" spans="1:29" x14ac:dyDescent="0.2">
      <c r="A2901" s="23">
        <v>41275</v>
      </c>
      <c r="B2901" s="24">
        <v>141553700.38896301</v>
      </c>
      <c r="C2901" s="24">
        <f t="shared" si="361"/>
        <v>141885293.59154412</v>
      </c>
      <c r="D2901" s="25">
        <f>LN(Data[[#This Row],[NVActual]])</f>
        <v>18.768189711101808</v>
      </c>
      <c r="E2901" s="26">
        <v>38733</v>
      </c>
      <c r="F2901" s="40">
        <f>Data[[#This Row],[DAA 
(n)]]^2</f>
        <v>1500245289</v>
      </c>
      <c r="G2901" s="41">
        <f t="shared" si="362"/>
        <v>1660021813.2333333</v>
      </c>
      <c r="H2901" s="28">
        <f>LN(Data[[#This Row],[Metcalfe
(n^2)]])</f>
        <v>21.128894457685657</v>
      </c>
      <c r="I2901" s="42">
        <f t="shared" si="363"/>
        <v>21.201522874567601</v>
      </c>
      <c r="J2901" s="40">
        <f>Data[[#This Row],[DAA 
(n)]]*LN(Data[[#This Row],[DAA 
(n)]])</f>
        <v>409192.73451476928</v>
      </c>
      <c r="K2901" s="40">
        <f t="shared" si="364"/>
        <v>429428.98507888109</v>
      </c>
      <c r="L2901" s="29">
        <f>LN(Data[[#This Row],[MA'[n*ln(n)']
30d]])</f>
        <v>12.970211663496821</v>
      </c>
      <c r="M2901" s="43">
        <f t="shared" si="365"/>
        <v>12.951759952245732</v>
      </c>
      <c r="N2901" s="40">
        <f>Data[[#This Row],[DAA 
(n)]]^1.5</f>
        <v>7622925.9985150686</v>
      </c>
      <c r="O2901" s="40">
        <f t="shared" si="366"/>
        <v>8180369.6987053249</v>
      </c>
      <c r="P2901" s="43">
        <f>LN(Data[[#This Row],[MA'[n^1.5']]])</f>
        <v>15.917247902998396</v>
      </c>
      <c r="Q2901" s="43">
        <f t="shared" si="367"/>
        <v>15.892935205662125</v>
      </c>
      <c r="R2901" s="30">
        <f>$O$1+$O$2*Data[[#This Row],[MA'[ln(n^2)']]]</f>
        <v>21.201522874567601</v>
      </c>
      <c r="S2901" s="30">
        <f>$Q$1+$Q$2*Data[[#This Row],[MA'[ln(n*ln(n))']]]</f>
        <v>17.890403921205458</v>
      </c>
      <c r="T2901" s="31">
        <f>$O$3*Data[[#This Row],[Metcalfe
(n^2)]]</f>
        <v>780127550.27999997</v>
      </c>
      <c r="U2901" s="31">
        <f t="shared" si="360"/>
        <v>863211342.88133323</v>
      </c>
      <c r="V2901" s="30">
        <f>LN(Data[[#This Row],[MA'[NVA']
30d]]/Data[[#This Row],[MA'[NVMetcalfe calc']]])</f>
        <v>-1.8056406148066309</v>
      </c>
      <c r="W2901" s="30">
        <f>$Q$3+Data[[#This Row],[NVM
(scaled)]]/((Data[[#This Row],[Upper Bound]]-Data[[#This Row],[Lower Bound]])/2)</f>
        <v>-0.50065282174363757</v>
      </c>
      <c r="X2901" s="30">
        <f>(Data[[#This Row],[Upper Bound]]+Data[[#This Row],[Lower Bound]])/2</f>
        <v>19.545963397886531</v>
      </c>
      <c r="Y2901" s="32">
        <f>LN(Data[[#This Row],[NVActual]]/Data[[#This Row],[MA'[n^2']
30d]])</f>
        <v>-2.4619068686287253</v>
      </c>
      <c r="Z2901" s="32">
        <f>LN(Data[[#This Row],[NVActual]]/Data[[#This Row],[MA'[n*ln(n)']
30d]])</f>
        <v>5.7979780476049898</v>
      </c>
      <c r="AA2901" s="32">
        <f>LN(Data[[#This Row],[NVActual]]/Data[[#This Row],[MA'[n^1.5']]])</f>
        <v>2.8509418081034146</v>
      </c>
      <c r="AB2901" s="32">
        <f>LN(Data[[#This Row],[NVActual]]/Data[[#This Row],[Metcalfe
(n^2)]])</f>
        <v>-2.3607047465838469</v>
      </c>
      <c r="AC2901" s="34">
        <f>1+Data[[#This Row],[MA'[NVMetcalfe calc']]]/((Data[[#This Row],[NVM_norm
(scaled)]]-Data[[#This Row],[NV_fund.]])/2)</f>
        <v>-86120402.904979646</v>
      </c>
    </row>
    <row r="2902" spans="1:29" x14ac:dyDescent="0.2">
      <c r="A2902" s="23">
        <v>41274</v>
      </c>
      <c r="B2902" s="24">
        <v>143773034.30048499</v>
      </c>
      <c r="C2902" s="24">
        <f t="shared" si="361"/>
        <v>141547976.84123611</v>
      </c>
      <c r="D2902" s="25">
        <f>LN(Data[[#This Row],[NVActual]])</f>
        <v>18.783746463416968</v>
      </c>
      <c r="E2902" s="26">
        <v>36527</v>
      </c>
      <c r="F2902" s="40">
        <f>Data[[#This Row],[DAA 
(n)]]^2</f>
        <v>1334221729</v>
      </c>
      <c r="G2902" s="41">
        <f t="shared" si="362"/>
        <v>1636540440.2666667</v>
      </c>
      <c r="H2902" s="28">
        <f>LN(Data[[#This Row],[Metcalfe
(n^2)]])</f>
        <v>21.011613984271065</v>
      </c>
      <c r="I2902" s="42">
        <f t="shared" si="363"/>
        <v>21.180388512911144</v>
      </c>
      <c r="J2902" s="40">
        <f>Data[[#This Row],[DAA 
(n)]]*LN(Data[[#This Row],[DAA 
(n)]])</f>
        <v>383745.61200173461</v>
      </c>
      <c r="K2902" s="40">
        <f t="shared" si="364"/>
        <v>425425.22896807961</v>
      </c>
      <c r="L2902" s="29">
        <f>LN(Data[[#This Row],[MA'[n*ln(n)']
30d]])</f>
        <v>12.960844486449705</v>
      </c>
      <c r="M2902" s="43">
        <f t="shared" si="365"/>
        <v>12.950281385781865</v>
      </c>
      <c r="N2902" s="40">
        <f>Data[[#This Row],[DAA 
(n)]]^1.5</f>
        <v>6981054.1535775997</v>
      </c>
      <c r="O2902" s="40">
        <f t="shared" si="366"/>
        <v>8084208.980006028</v>
      </c>
      <c r="P2902" s="43">
        <f>LN(Data[[#This Row],[MA'[n^1.5']]])</f>
        <v>15.90542320823609</v>
      </c>
      <c r="Q2902" s="43">
        <f t="shared" si="367"/>
        <v>15.890981202449323</v>
      </c>
      <c r="R2902" s="30">
        <f>$O$1+$O$2*Data[[#This Row],[MA'[ln(n^2)']]]</f>
        <v>21.180388512911144</v>
      </c>
      <c r="S2902" s="30">
        <f>$Q$1+$Q$2*Data[[#This Row],[MA'[ln(n*ln(n))']]]</f>
        <v>17.887964286540075</v>
      </c>
      <c r="T2902" s="31">
        <f>$O$3*Data[[#This Row],[Metcalfe
(n^2)]]</f>
        <v>693795299.08000004</v>
      </c>
      <c r="U2902" s="31">
        <f t="shared" si="360"/>
        <v>851001028.9386667</v>
      </c>
      <c r="V2902" s="30">
        <f>LN(Data[[#This Row],[MA'[NVA']
30d]]/Data[[#This Row],[MA'[NVMetcalfe calc']]])</f>
        <v>-1.7937746191017969</v>
      </c>
      <c r="W2902" s="30">
        <f>$Q$3+Data[[#This Row],[NVM
(scaled)]]/((Data[[#This Row],[Upper Bound]]-Data[[#This Row],[Lower Bound]])/2)</f>
        <v>-0.49963760182199068</v>
      </c>
      <c r="X2902" s="30">
        <f>(Data[[#This Row],[Upper Bound]]+Data[[#This Row],[Lower Bound]])/2</f>
        <v>19.534176399725609</v>
      </c>
      <c r="Y2902" s="29">
        <f>LN(Data[[#This Row],[NVActual]]/Data[[#This Row],[MA'[n^2']
30d]])</f>
        <v>-2.4321038996202282</v>
      </c>
      <c r="Z2902" s="29">
        <f>LN(Data[[#This Row],[NVActual]]/Data[[#This Row],[MA'[n*ln(n)']
30d]])</f>
        <v>5.8229019769672634</v>
      </c>
      <c r="AA2902" s="29">
        <f>LN(Data[[#This Row],[NVActual]]/Data[[#This Row],[MA'[n^1.5']]])</f>
        <v>2.8783232551808773</v>
      </c>
      <c r="AB2902" s="29">
        <f>LN(Data[[#This Row],[NVActual]]/Data[[#This Row],[Metcalfe
(n^2)]])</f>
        <v>-2.2278675208540961</v>
      </c>
      <c r="AC2902" s="26">
        <f>1+Data[[#This Row],[MA'[NVMetcalfe calc']]]/((Data[[#This Row],[NVM_norm
(scaled)]]-Data[[#This Row],[NV_fund.]])/2)</f>
        <v>-84956465.988555178</v>
      </c>
    </row>
    <row r="2903" spans="1:29" x14ac:dyDescent="0.2">
      <c r="A2903" s="23">
        <v>41273</v>
      </c>
      <c r="B2903" s="24">
        <v>142652805.32885799</v>
      </c>
      <c r="C2903" s="24">
        <f t="shared" si="361"/>
        <v>141168288.27369282</v>
      </c>
      <c r="D2903" s="25">
        <f>LN(Data[[#This Row],[NVActual]])</f>
        <v>18.775924301247855</v>
      </c>
      <c r="E2903" s="26">
        <v>43096</v>
      </c>
      <c r="F2903" s="40">
        <f>Data[[#This Row],[DAA 
(n)]]^2</f>
        <v>1857265216</v>
      </c>
      <c r="G2903" s="41">
        <f t="shared" si="362"/>
        <v>1630278521.4333334</v>
      </c>
      <c r="H2903" s="28">
        <f>LN(Data[[#This Row],[Metcalfe
(n^2)]])</f>
        <v>21.34237092872074</v>
      </c>
      <c r="I2903" s="42">
        <f t="shared" si="363"/>
        <v>21.17533008591526</v>
      </c>
      <c r="J2903" s="40">
        <f>Data[[#This Row],[DAA 
(n)]]*LN(Data[[#This Row],[DAA 
(n)]])</f>
        <v>459885.4087720745</v>
      </c>
      <c r="K2903" s="40">
        <f t="shared" si="364"/>
        <v>424404.92822873255</v>
      </c>
      <c r="L2903" s="29">
        <f>LN(Data[[#This Row],[MA'[n*ln(n)']
30d]])</f>
        <v>12.958443297880587</v>
      </c>
      <c r="M2903" s="43">
        <f t="shared" si="365"/>
        <v>12.949273572230624</v>
      </c>
      <c r="N2903" s="40">
        <f>Data[[#This Row],[DAA 
(n)]]^1.5</f>
        <v>8946546.9175954182</v>
      </c>
      <c r="O2903" s="40">
        <f t="shared" si="366"/>
        <v>8059175.7084918441</v>
      </c>
      <c r="P2903" s="43">
        <f>LN(Data[[#This Row],[MA'[n^1.5']]])</f>
        <v>15.902321839835052</v>
      </c>
      <c r="Q2903" s="43">
        <f t="shared" si="367"/>
        <v>15.889617238560099</v>
      </c>
      <c r="R2903" s="30">
        <f>$O$1+$O$2*Data[[#This Row],[MA'[ln(n^2)']]]</f>
        <v>21.17533008591526</v>
      </c>
      <c r="S2903" s="30">
        <f>$Q$1+$Q$2*Data[[#This Row],[MA'[ln(n*ln(n))']]]</f>
        <v>17.886301394180528</v>
      </c>
      <c r="T2903" s="31">
        <f>$O$3*Data[[#This Row],[Metcalfe
(n^2)]]</f>
        <v>965777912.32000005</v>
      </c>
      <c r="U2903" s="31">
        <f t="shared" si="360"/>
        <v>847744831.14533341</v>
      </c>
      <c r="V2903" s="30">
        <f>LN(Data[[#This Row],[MA'[NVA']
30d]]/Data[[#This Row],[MA'[NVMetcalfe calc']]])</f>
        <v>-1.7926269713033238</v>
      </c>
      <c r="W2903" s="30">
        <f>$Q$3+Data[[#This Row],[NVM
(scaled)]]/((Data[[#This Row],[Upper Bound]]-Data[[#This Row],[Lower Bound]])/2)</f>
        <v>-0.50006466000625804</v>
      </c>
      <c r="X2903" s="30">
        <f>(Data[[#This Row],[Upper Bound]]+Data[[#This Row],[Lower Bound]])/2</f>
        <v>19.530815740047892</v>
      </c>
      <c r="Y2903" s="32">
        <f>LN(Data[[#This Row],[NVActual]]/Data[[#This Row],[MA'[n^2']
30d]])</f>
        <v>-2.4360924079652522</v>
      </c>
      <c r="Z2903" s="32">
        <f>LN(Data[[#This Row],[NVActual]]/Data[[#This Row],[MA'[n*ln(n)']
30d]])</f>
        <v>5.8174810033672681</v>
      </c>
      <c r="AA2903" s="32">
        <f>LN(Data[[#This Row],[NVActual]]/Data[[#This Row],[MA'[n^1.5']]])</f>
        <v>2.8736024614128026</v>
      </c>
      <c r="AB2903" s="32">
        <f>LN(Data[[#This Row],[NVActual]]/Data[[#This Row],[Metcalfe
(n^2)]])</f>
        <v>-2.5664466274728848</v>
      </c>
      <c r="AC2903" s="34">
        <f>1+Data[[#This Row],[MA'[NVMetcalfe calc']]]/((Data[[#This Row],[NVM_norm
(scaled)]]-Data[[#This Row],[NV_fund.]])/2)</f>
        <v>-84643790.407495156</v>
      </c>
    </row>
    <row r="2904" spans="1:29" x14ac:dyDescent="0.2">
      <c r="A2904" s="23">
        <v>41272</v>
      </c>
      <c r="B2904" s="24">
        <v>141843881.445887</v>
      </c>
      <c r="C2904" s="24">
        <f t="shared" si="361"/>
        <v>140821999.63660556</v>
      </c>
      <c r="D2904" s="25">
        <f>LN(Data[[#This Row],[NVActual]])</f>
        <v>18.770237584315534</v>
      </c>
      <c r="E2904" s="26">
        <v>41463</v>
      </c>
      <c r="F2904" s="40">
        <f>Data[[#This Row],[DAA 
(n)]]^2</f>
        <v>1719180369</v>
      </c>
      <c r="G2904" s="41">
        <f t="shared" si="362"/>
        <v>1616325844.2333333</v>
      </c>
      <c r="H2904" s="28">
        <f>LN(Data[[#This Row],[Metcalfe
(n^2)]])</f>
        <v>21.265113484544273</v>
      </c>
      <c r="I2904" s="42">
        <f t="shared" si="363"/>
        <v>21.16681756393676</v>
      </c>
      <c r="J2904" s="40">
        <f>Data[[#This Row],[DAA 
(n)]]*LN(Data[[#This Row],[DAA 
(n)]])</f>
        <v>440857.70020482957</v>
      </c>
      <c r="K2904" s="40">
        <f t="shared" si="364"/>
        <v>422405.91011244751</v>
      </c>
      <c r="L2904" s="29">
        <f>LN(Data[[#This Row],[MA'[n*ln(n)']
30d]])</f>
        <v>12.95372200301979</v>
      </c>
      <c r="M2904" s="43">
        <f t="shared" si="365"/>
        <v>12.948292861969714</v>
      </c>
      <c r="N2904" s="40">
        <f>Data[[#This Row],[DAA 
(n)]]^1.5</f>
        <v>8442889.0576536059</v>
      </c>
      <c r="O2904" s="40">
        <f t="shared" si="366"/>
        <v>8007194.3066720925</v>
      </c>
      <c r="P2904" s="43">
        <f>LN(Data[[#This Row],[MA'[n^1.5']]])</f>
        <v>15.895850983860628</v>
      </c>
      <c r="Q2904" s="43">
        <f t="shared" si="367"/>
        <v>15.888289367229829</v>
      </c>
      <c r="R2904" s="30">
        <f>$O$1+$O$2*Data[[#This Row],[MA'[ln(n^2)']]]</f>
        <v>21.16681756393676</v>
      </c>
      <c r="S2904" s="30">
        <f>$Q$1+$Q$2*Data[[#This Row],[MA'[ln(n*ln(n))']]]</f>
        <v>17.884683222250025</v>
      </c>
      <c r="T2904" s="31">
        <f>$O$3*Data[[#This Row],[Metcalfe
(n^2)]]</f>
        <v>893973791.88</v>
      </c>
      <c r="U2904" s="31">
        <f t="shared" si="360"/>
        <v>840489439.00133336</v>
      </c>
      <c r="V2904" s="30">
        <f>LN(Data[[#This Row],[MA'[NVA']
30d]]/Data[[#This Row],[MA'[NVMetcalfe calc']]])</f>
        <v>-1.786487708693858</v>
      </c>
      <c r="W2904" s="30">
        <f>$Q$3+Data[[#This Row],[NVM
(scaled)]]/((Data[[#This Row],[Upper Bound]]-Data[[#This Row],[Lower Bound]])/2)</f>
        <v>-0.49861339769276902</v>
      </c>
      <c r="X2904" s="30">
        <f>(Data[[#This Row],[Upper Bound]]+Data[[#This Row],[Lower Bound]])/2</f>
        <v>19.525750393093393</v>
      </c>
      <c r="Y2904" s="29">
        <f>LN(Data[[#This Row],[NVActual]]/Data[[#This Row],[MA'[n^2']
30d]])</f>
        <v>-2.4331838286869201</v>
      </c>
      <c r="Z2904" s="29">
        <f>LN(Data[[#This Row],[NVActual]]/Data[[#This Row],[MA'[n*ln(n)']
30d]])</f>
        <v>5.8165155812957465</v>
      </c>
      <c r="AA2904" s="29">
        <f>LN(Data[[#This Row],[NVActual]]/Data[[#This Row],[MA'[n^1.5']]])</f>
        <v>2.8743866004549066</v>
      </c>
      <c r="AB2904" s="29">
        <f>LN(Data[[#This Row],[NVActual]]/Data[[#This Row],[Metcalfe
(n^2)]])</f>
        <v>-2.4948759002287377</v>
      </c>
      <c r="AC2904" s="26">
        <f>1+Data[[#This Row],[MA'[NVMetcalfe calc']]]/((Data[[#This Row],[NVM_norm
(scaled)]]-Data[[#This Row],[NV_fund.]])/2)</f>
        <v>-83946679.931562871</v>
      </c>
    </row>
    <row r="2905" spans="1:29" x14ac:dyDescent="0.2">
      <c r="A2905" s="23">
        <v>41271</v>
      </c>
      <c r="B2905" s="24">
        <v>142659861.398967</v>
      </c>
      <c r="C2905" s="24">
        <f t="shared" si="361"/>
        <v>140470380.54098681</v>
      </c>
      <c r="D2905" s="25">
        <f>LN(Data[[#This Row],[NVActual]])</f>
        <v>18.775973763265728</v>
      </c>
      <c r="E2905" s="26">
        <v>42277</v>
      </c>
      <c r="F2905" s="40">
        <f>Data[[#This Row],[DAA 
(n)]]^2</f>
        <v>1787344729</v>
      </c>
      <c r="G2905" s="41">
        <f t="shared" si="362"/>
        <v>1615614899.4333334</v>
      </c>
      <c r="H2905" s="28">
        <f>LN(Data[[#This Row],[Metcalfe
(n^2)]])</f>
        <v>21.303996963864357</v>
      </c>
      <c r="I2905" s="42">
        <f t="shared" si="363"/>
        <v>21.166401440265119</v>
      </c>
      <c r="J2905" s="40">
        <f>Data[[#This Row],[DAA 
(n)]]*LN(Data[[#This Row],[DAA 
(n)]])</f>
        <v>450334.53982064669</v>
      </c>
      <c r="K2905" s="40">
        <f t="shared" si="364"/>
        <v>422305.89693651901</v>
      </c>
      <c r="L2905" s="29">
        <f>LN(Data[[#This Row],[MA'[n*ln(n)']
30d]])</f>
        <v>12.953485204680849</v>
      </c>
      <c r="M2905" s="43">
        <f t="shared" si="365"/>
        <v>12.947266980675318</v>
      </c>
      <c r="N2905" s="40">
        <f>Data[[#This Row],[DAA 
(n)]]^1.5</f>
        <v>8692731.0500171818</v>
      </c>
      <c r="O2905" s="40">
        <f t="shared" si="366"/>
        <v>8004571.6390688764</v>
      </c>
      <c r="P2905" s="43">
        <f>LN(Data[[#This Row],[MA'[n^1.5']]])</f>
        <v>15.895523391309556</v>
      </c>
      <c r="Q2905" s="43">
        <f t="shared" si="367"/>
        <v>15.886914224038781</v>
      </c>
      <c r="R2905" s="30">
        <f>$O$1+$O$2*Data[[#This Row],[MA'[ln(n^2)']]]</f>
        <v>21.166401440265119</v>
      </c>
      <c r="S2905" s="30">
        <f>$Q$1+$Q$2*Data[[#This Row],[MA'[ln(n*ln(n))']]]</f>
        <v>17.882990518114273</v>
      </c>
      <c r="T2905" s="31">
        <f>$O$3*Data[[#This Row],[Metcalfe
(n^2)]]</f>
        <v>929419259.08000004</v>
      </c>
      <c r="U2905" s="31">
        <f t="shared" si="360"/>
        <v>840119747.70533335</v>
      </c>
      <c r="V2905" s="30">
        <f>LN(Data[[#This Row],[MA'[NVA']
30d]]/Data[[#This Row],[MA'[NVMetcalfe calc']]])</f>
        <v>-1.7885477865747996</v>
      </c>
      <c r="W2905" s="30">
        <f>$Q$3+Data[[#This Row],[NVM
(scaled)]]/((Data[[#This Row],[Upper Bound]]-Data[[#This Row],[Lower Bound]])/2)</f>
        <v>-0.49944498814250482</v>
      </c>
      <c r="X2905" s="30">
        <f>(Data[[#This Row],[Upper Bound]]+Data[[#This Row],[Lower Bound]])/2</f>
        <v>19.524695979189694</v>
      </c>
      <c r="Y2905" s="32">
        <f>LN(Data[[#This Row],[NVActual]]/Data[[#This Row],[MA'[n^2']
30d]])</f>
        <v>-2.42700770057438</v>
      </c>
      <c r="Z2905" s="32">
        <f>LN(Data[[#This Row],[NVActual]]/Data[[#This Row],[MA'[n*ln(n)']
30d]])</f>
        <v>5.8224885585848778</v>
      </c>
      <c r="AA2905" s="32">
        <f>LN(Data[[#This Row],[NVActual]]/Data[[#This Row],[MA'[n^1.5']]])</f>
        <v>2.8804503719561709</v>
      </c>
      <c r="AB2905" s="32">
        <f>LN(Data[[#This Row],[NVActual]]/Data[[#This Row],[Metcalfe
(n^2)]])</f>
        <v>-2.5280232005986312</v>
      </c>
      <c r="AC2905" s="34">
        <f>1+Data[[#This Row],[MA'[NVMetcalfe calc']]]/((Data[[#This Row],[NVM_norm
(scaled)]]-Data[[#This Row],[NV_fund.]])/2)</f>
        <v>-83910689.50861381</v>
      </c>
    </row>
    <row r="2906" spans="1:29" x14ac:dyDescent="0.2">
      <c r="A2906" s="23">
        <v>41270</v>
      </c>
      <c r="B2906" s="24">
        <v>142007355.02252799</v>
      </c>
      <c r="C2906" s="24">
        <f t="shared" si="361"/>
        <v>140031724.66359043</v>
      </c>
      <c r="D2906" s="25">
        <f>LN(Data[[#This Row],[NVActual]])</f>
        <v>18.771389410157468</v>
      </c>
      <c r="E2906" s="26">
        <v>36158</v>
      </c>
      <c r="F2906" s="40">
        <f>Data[[#This Row],[DAA 
(n)]]^2</f>
        <v>1307400964</v>
      </c>
      <c r="G2906" s="41">
        <f t="shared" si="362"/>
        <v>1622312345.1333334</v>
      </c>
      <c r="H2906" s="28">
        <f>LN(Data[[#This Row],[Metcalfe
(n^2)]])</f>
        <v>20.991307006483918</v>
      </c>
      <c r="I2906" s="42">
        <f t="shared" si="363"/>
        <v>21.169952534644406</v>
      </c>
      <c r="J2906" s="40">
        <f>Data[[#This Row],[DAA 
(n)]]*LN(Data[[#This Row],[DAA 
(n)]])</f>
        <v>379501.83937022276</v>
      </c>
      <c r="K2906" s="40">
        <f t="shared" si="364"/>
        <v>423206.33766866219</v>
      </c>
      <c r="L2906" s="29">
        <f>LN(Data[[#This Row],[MA'[n*ln(n)']
30d]])</f>
        <v>12.95561513500167</v>
      </c>
      <c r="M2906" s="43">
        <f t="shared" si="365"/>
        <v>12.946051814236533</v>
      </c>
      <c r="N2906" s="40">
        <f>Data[[#This Row],[DAA 
(n)]]^1.5</f>
        <v>6875536.6376968585</v>
      </c>
      <c r="O2906" s="40">
        <f t="shared" si="366"/>
        <v>8028673.2027119221</v>
      </c>
      <c r="P2906" s="43">
        <f>LN(Data[[#This Row],[MA'[n^1.5']]])</f>
        <v>15.898529842222628</v>
      </c>
      <c r="Q2906" s="43">
        <f t="shared" si="367"/>
        <v>15.885283363150654</v>
      </c>
      <c r="R2906" s="30">
        <f>$O$1+$O$2*Data[[#This Row],[MA'[ln(n^2)']]]</f>
        <v>21.169952534644406</v>
      </c>
      <c r="S2906" s="30">
        <f>$Q$1+$Q$2*Data[[#This Row],[MA'[ln(n*ln(n))']]]</f>
        <v>17.880985493490279</v>
      </c>
      <c r="T2906" s="31">
        <f>$O$3*Data[[#This Row],[Metcalfe
(n^2)]]</f>
        <v>679848501.27999997</v>
      </c>
      <c r="U2906" s="31">
        <f t="shared" si="360"/>
        <v>843602419.46933329</v>
      </c>
      <c r="V2906" s="30">
        <f>LN(Data[[#This Row],[MA'[NVA']
30d]]/Data[[#This Row],[MA'[NVMetcalfe calc']]])</f>
        <v>-1.7958123149513285</v>
      </c>
      <c r="W2906" s="30">
        <f>$Q$3+Data[[#This Row],[NVM
(scaled)]]/((Data[[#This Row],[Upper Bound]]-Data[[#This Row],[Lower Bound]])/2)</f>
        <v>-0.50202208017333161</v>
      </c>
      <c r="X2906" s="30">
        <f>(Data[[#This Row],[Upper Bound]]+Data[[#This Row],[Lower Bound]])/2</f>
        <v>19.52546901406734</v>
      </c>
      <c r="Y2906" s="29">
        <f>LN(Data[[#This Row],[NVActual]]/Data[[#This Row],[MA'[n^2']
30d]])</f>
        <v>-2.4357289318430593</v>
      </c>
      <c r="Z2906" s="29">
        <f>LN(Data[[#This Row],[NVActual]]/Data[[#This Row],[MA'[n*ln(n)']
30d]])</f>
        <v>5.8157742751557979</v>
      </c>
      <c r="AA2906" s="29">
        <f>LN(Data[[#This Row],[NVActual]]/Data[[#This Row],[MA'[n^1.5']]])</f>
        <v>2.8728595679348401</v>
      </c>
      <c r="AB2906" s="29">
        <f>LN(Data[[#This Row],[NVActual]]/Data[[#This Row],[Metcalfe
(n^2)]])</f>
        <v>-2.2199175963264519</v>
      </c>
      <c r="AC2906" s="26">
        <f>1+Data[[#This Row],[MA'[NVMetcalfe calc']]]/((Data[[#This Row],[NVM_norm
(scaled)]]-Data[[#This Row],[NV_fund.]])/2)</f>
        <v>-84244442.350363433</v>
      </c>
    </row>
    <row r="2907" spans="1:29" x14ac:dyDescent="0.2">
      <c r="A2907" s="23">
        <v>41269</v>
      </c>
      <c r="B2907" s="24">
        <v>142541973.13636899</v>
      </c>
      <c r="C2907" s="24">
        <f t="shared" si="361"/>
        <v>139551639.00550598</v>
      </c>
      <c r="D2907" s="25">
        <f>LN(Data[[#This Row],[NVActual]])</f>
        <v>18.775147062627536</v>
      </c>
      <c r="E2907" s="26">
        <v>38979</v>
      </c>
      <c r="F2907" s="40">
        <f>Data[[#This Row],[DAA 
(n)]]^2</f>
        <v>1519362441</v>
      </c>
      <c r="G2907" s="41">
        <f t="shared" si="362"/>
        <v>1625694853.8333333</v>
      </c>
      <c r="H2907" s="28">
        <f>LN(Data[[#This Row],[Metcalfe
(n^2)]])</f>
        <v>21.141556637101694</v>
      </c>
      <c r="I2907" s="42">
        <f t="shared" si="363"/>
        <v>21.172444241762086</v>
      </c>
      <c r="J2907" s="40">
        <f>Data[[#This Row],[DAA 
(n)]]*LN(Data[[#This Row],[DAA 
(n)]])</f>
        <v>412038.36807879346</v>
      </c>
      <c r="K2907" s="40">
        <f t="shared" si="364"/>
        <v>423734.85127779195</v>
      </c>
      <c r="L2907" s="29">
        <f>LN(Data[[#This Row],[MA'[n*ln(n)']
30d]])</f>
        <v>12.956863187840828</v>
      </c>
      <c r="M2907" s="43">
        <f t="shared" si="365"/>
        <v>12.944491982384116</v>
      </c>
      <c r="N2907" s="40">
        <f>Data[[#This Row],[DAA 
(n)]]^1.5</f>
        <v>7695662.9725930132</v>
      </c>
      <c r="O2907" s="40">
        <f t="shared" si="366"/>
        <v>8041889.0723638991</v>
      </c>
      <c r="P2907" s="43">
        <f>LN(Data[[#This Row],[MA'[n^1.5']]])</f>
        <v>15.900174572805788</v>
      </c>
      <c r="Q2907" s="43">
        <f t="shared" si="367"/>
        <v>15.88317249098392</v>
      </c>
      <c r="R2907" s="30">
        <f>$O$1+$O$2*Data[[#This Row],[MA'[ln(n^2)']]]</f>
        <v>21.172444241762086</v>
      </c>
      <c r="S2907" s="30">
        <f>$Q$1+$Q$2*Data[[#This Row],[MA'[ln(n*ln(n))']]]</f>
        <v>17.878411770933791</v>
      </c>
      <c r="T2907" s="31">
        <f>$O$3*Data[[#This Row],[Metcalfe
(n^2)]]</f>
        <v>790068469.32000005</v>
      </c>
      <c r="U2907" s="31">
        <f t="shared" si="360"/>
        <v>845361323.99333334</v>
      </c>
      <c r="V2907" s="30">
        <f>LN(Data[[#This Row],[MA'[NVA']
30d]]/Data[[#This Row],[MA'[NVMetcalfe calc']]])</f>
        <v>-1.8013294334731942</v>
      </c>
      <c r="W2907" s="30">
        <f>$Q$3+Data[[#This Row],[NVM
(scaled)]]/((Data[[#This Row],[Upper Bound]]-Data[[#This Row],[Lower Bound]])/2)</f>
        <v>-0.50369257857998229</v>
      </c>
      <c r="X2907" s="30">
        <f>(Data[[#This Row],[Upper Bound]]+Data[[#This Row],[Lower Bound]])/2</f>
        <v>19.525428006347937</v>
      </c>
      <c r="Y2907" s="32">
        <f>LN(Data[[#This Row],[NVActual]]/Data[[#This Row],[MA'[n^2']
30d]])</f>
        <v>-2.4340541010637167</v>
      </c>
      <c r="Z2907" s="32">
        <f>LN(Data[[#This Row],[NVActual]]/Data[[#This Row],[MA'[n*ln(n)']
30d]])</f>
        <v>5.8182838747867063</v>
      </c>
      <c r="AA2907" s="32">
        <f>LN(Data[[#This Row],[NVActual]]/Data[[#This Row],[MA'[n^1.5']]])</f>
        <v>2.874972489821745</v>
      </c>
      <c r="AB2907" s="32">
        <f>LN(Data[[#This Row],[NVActual]]/Data[[#This Row],[Metcalfe
(n^2)]])</f>
        <v>-2.366409574474158</v>
      </c>
      <c r="AC2907" s="34">
        <f>1+Data[[#This Row],[MA'[NVMetcalfe calc']]]/((Data[[#This Row],[NVM_norm
(scaled)]]-Data[[#This Row],[NV_fund.]])/2)</f>
        <v>-84413223.276004881</v>
      </c>
    </row>
    <row r="2908" spans="1:29" x14ac:dyDescent="0.2">
      <c r="A2908" s="23">
        <v>41268</v>
      </c>
      <c r="B2908" s="24">
        <v>141546232.009211</v>
      </c>
      <c r="C2908" s="24">
        <f t="shared" si="361"/>
        <v>139059595.30345315</v>
      </c>
      <c r="D2908" s="25">
        <f>LN(Data[[#This Row],[NVActual]])</f>
        <v>18.768136949663894</v>
      </c>
      <c r="E2908" s="26">
        <v>30567</v>
      </c>
      <c r="F2908" s="40">
        <f>Data[[#This Row],[DAA 
(n)]]^2</f>
        <v>934341489</v>
      </c>
      <c r="G2908" s="41">
        <f t="shared" si="362"/>
        <v>1635652249.8333333</v>
      </c>
      <c r="H2908" s="28">
        <f>LN(Data[[#This Row],[Metcalfe
(n^2)]])</f>
        <v>20.655352549284789</v>
      </c>
      <c r="I2908" s="42">
        <f t="shared" si="363"/>
        <v>21.178427327619172</v>
      </c>
      <c r="J2908" s="40">
        <f>Data[[#This Row],[DAA 
(n)]]*LN(Data[[#This Row],[DAA 
(n)]])</f>
        <v>315686.08068699407</v>
      </c>
      <c r="K2908" s="40">
        <f t="shared" si="364"/>
        <v>425152.04263158533</v>
      </c>
      <c r="L2908" s="29">
        <f>LN(Data[[#This Row],[MA'[n*ln(n)']
30d]])</f>
        <v>12.960202131298658</v>
      </c>
      <c r="M2908" s="43">
        <f t="shared" si="365"/>
        <v>12.94258457041143</v>
      </c>
      <c r="N2908" s="40">
        <f>Data[[#This Row],[DAA 
(n)]]^1.5</f>
        <v>5344157.210848405</v>
      </c>
      <c r="O2908" s="40">
        <f t="shared" si="366"/>
        <v>8078854.2385001825</v>
      </c>
      <c r="P2908" s="43">
        <f>LN(Data[[#This Row],[MA'[n^1.5']]])</f>
        <v>15.904760618276581</v>
      </c>
      <c r="Q2908" s="43">
        <f t="shared" si="367"/>
        <v>15.88061633232058</v>
      </c>
      <c r="R2908" s="30">
        <f>$O$1+$O$2*Data[[#This Row],[MA'[ln(n^2)']]]</f>
        <v>21.178427327619172</v>
      </c>
      <c r="S2908" s="30">
        <f>$Q$1+$Q$2*Data[[#This Row],[MA'[ln(n*ln(n))']]]</f>
        <v>17.875264541178858</v>
      </c>
      <c r="T2908" s="31">
        <f>$O$3*Data[[#This Row],[Metcalfe
(n^2)]]</f>
        <v>485857574.28000003</v>
      </c>
      <c r="U2908" s="31">
        <f t="shared" si="360"/>
        <v>850539169.91333342</v>
      </c>
      <c r="V2908" s="30">
        <f>LN(Data[[#This Row],[MA'[NVA']
30d]]/Data[[#This Row],[MA'[NVMetcalfe calc']]])</f>
        <v>-1.8109678814982175</v>
      </c>
      <c r="W2908" s="30">
        <f>$Q$3+Data[[#This Row],[NVM
(scaled)]]/((Data[[#This Row],[Upper Bound]]-Data[[#This Row],[Lower Bound]])/2)</f>
        <v>-0.5065053789854691</v>
      </c>
      <c r="X2908" s="30">
        <f>(Data[[#This Row],[Upper Bound]]+Data[[#This Row],[Lower Bound]])/2</f>
        <v>19.526845934399013</v>
      </c>
      <c r="Y2908" s="29">
        <f>LN(Data[[#This Row],[NVActual]]/Data[[#This Row],[MA'[n^2']
30d]])</f>
        <v>-2.4471705416421652</v>
      </c>
      <c r="Z2908" s="29">
        <f>LN(Data[[#This Row],[NVActual]]/Data[[#This Row],[MA'[n*ln(n)']
30d]])</f>
        <v>5.8079348183652355</v>
      </c>
      <c r="AA2908" s="29">
        <f>LN(Data[[#This Row],[NVActual]]/Data[[#This Row],[MA'[n^1.5']]])</f>
        <v>2.8633763313873115</v>
      </c>
      <c r="AB2908" s="29">
        <f>LN(Data[[#This Row],[NVActual]]/Data[[#This Row],[Metcalfe
(n^2)]])</f>
        <v>-1.887215599620897</v>
      </c>
      <c r="AC2908" s="26">
        <f>1+Data[[#This Row],[MA'[NVMetcalfe calc']]]/((Data[[#This Row],[NVM_norm
(scaled)]]-Data[[#This Row],[NV_fund.]])/2)</f>
        <v>-84912319.121404722</v>
      </c>
    </row>
    <row r="2909" spans="1:29" x14ac:dyDescent="0.2">
      <c r="A2909" s="23">
        <v>41267</v>
      </c>
      <c r="B2909" s="24">
        <v>142151634.76233</v>
      </c>
      <c r="C2909" s="24">
        <f t="shared" si="361"/>
        <v>138718087.43969762</v>
      </c>
      <c r="D2909" s="25">
        <f>LN(Data[[#This Row],[NVActual]])</f>
        <v>18.772404896257765</v>
      </c>
      <c r="E2909" s="26">
        <v>39081</v>
      </c>
      <c r="F2909" s="40">
        <f>Data[[#This Row],[DAA 
(n)]]^2</f>
        <v>1527324561</v>
      </c>
      <c r="G2909" s="41">
        <f t="shared" si="362"/>
        <v>1647563653.5333333</v>
      </c>
      <c r="H2909" s="28">
        <f>LN(Data[[#This Row],[Metcalfe
(n^2)]])</f>
        <v>21.146783388731347</v>
      </c>
      <c r="I2909" s="42">
        <f t="shared" si="363"/>
        <v>21.189222653332184</v>
      </c>
      <c r="J2909" s="40">
        <f>Data[[#This Row],[DAA 
(n)]]*LN(Data[[#This Row],[DAA 
(n)]])</f>
        <v>413218.7208075049</v>
      </c>
      <c r="K2909" s="40">
        <f t="shared" si="364"/>
        <v>427195.72145543655</v>
      </c>
      <c r="L2909" s="29">
        <f>LN(Data[[#This Row],[MA'[n*ln(n)']
30d]])</f>
        <v>12.964997551258298</v>
      </c>
      <c r="M2909" s="43">
        <f t="shared" si="365"/>
        <v>12.940157138007153</v>
      </c>
      <c r="N2909" s="40">
        <f>Data[[#This Row],[DAA 
(n)]]^1.5</f>
        <v>7725889.6684097704</v>
      </c>
      <c r="O2909" s="40">
        <f t="shared" si="366"/>
        <v>8127830.6835952746</v>
      </c>
      <c r="P2909" s="43">
        <f>LN(Data[[#This Row],[MA'[n^1.5']]])</f>
        <v>15.910804617332845</v>
      </c>
      <c r="Q2909" s="43">
        <f t="shared" si="367"/>
        <v>15.877361066934329</v>
      </c>
      <c r="R2909" s="30">
        <f>$O$1+$O$2*Data[[#This Row],[MA'[ln(n^2)']]]</f>
        <v>21.189222653332184</v>
      </c>
      <c r="S2909" s="30">
        <f>$Q$1+$Q$2*Data[[#This Row],[MA'[ln(n*ln(n))']]]</f>
        <v>17.8712592777118</v>
      </c>
      <c r="T2909" s="31">
        <f>$O$3*Data[[#This Row],[Metcalfe
(n^2)]]</f>
        <v>794208771.72000003</v>
      </c>
      <c r="U2909" s="31">
        <f t="shared" si="360"/>
        <v>856733099.83733344</v>
      </c>
      <c r="V2909" s="30">
        <f>LN(Data[[#This Row],[MA'[NVA']
30d]]/Data[[#This Row],[MA'[NVMetcalfe calc']]])</f>
        <v>-1.8206827089249036</v>
      </c>
      <c r="W2909" s="30">
        <f>$Q$3+Data[[#This Row],[NVM
(scaled)]]/((Data[[#This Row],[Upper Bound]]-Data[[#This Row],[Lower Bound]])/2)</f>
        <v>-0.50747004581355715</v>
      </c>
      <c r="X2909" s="30">
        <f>(Data[[#This Row],[Upper Bound]]+Data[[#This Row],[Lower Bound]])/2</f>
        <v>19.53024096552199</v>
      </c>
      <c r="Y2909" s="32">
        <f>LN(Data[[#This Row],[NVActual]]/Data[[#This Row],[MA'[n^2']
30d]])</f>
        <v>-2.4501585637758523</v>
      </c>
      <c r="Z2909" s="32">
        <f>LN(Data[[#This Row],[NVActual]]/Data[[#This Row],[MA'[n*ln(n)']
30d]])</f>
        <v>5.8074073449994676</v>
      </c>
      <c r="AA2909" s="32">
        <f>LN(Data[[#This Row],[NVActual]]/Data[[#This Row],[MA'[n^1.5']]])</f>
        <v>2.8616002789249197</v>
      </c>
      <c r="AB2909" s="32">
        <f>LN(Data[[#This Row],[NVActual]]/Data[[#This Row],[Metcalfe
(n^2)]])</f>
        <v>-2.3743784924735825</v>
      </c>
      <c r="AC2909" s="34">
        <f>1+Data[[#This Row],[MA'[NVMetcalfe calc']]]/((Data[[#This Row],[NVM_norm
(scaled)]]-Data[[#This Row],[NV_fund.]])/2)</f>
        <v>-85512071.646688059</v>
      </c>
    </row>
    <row r="2910" spans="1:29" x14ac:dyDescent="0.2">
      <c r="A2910" s="23">
        <v>41266</v>
      </c>
      <c r="B2910" s="24">
        <v>140958364.20493999</v>
      </c>
      <c r="C2910" s="24">
        <f t="shared" si="361"/>
        <v>138312689.95830891</v>
      </c>
      <c r="D2910" s="25">
        <f>LN(Data[[#This Row],[NVActual]])</f>
        <v>18.763975115409298</v>
      </c>
      <c r="E2910" s="26">
        <v>41727</v>
      </c>
      <c r="F2910" s="40">
        <f>Data[[#This Row],[DAA 
(n)]]^2</f>
        <v>1741142529</v>
      </c>
      <c r="G2910" s="41">
        <f t="shared" si="362"/>
        <v>1640066698.8666666</v>
      </c>
      <c r="H2910" s="28">
        <f>LN(Data[[#This Row],[Metcalfe
(n^2)]])</f>
        <v>21.277807360550479</v>
      </c>
      <c r="I2910" s="42">
        <f t="shared" si="363"/>
        <v>21.183912766290902</v>
      </c>
      <c r="J2910" s="40">
        <f>Data[[#This Row],[DAA 
(n)]]*LN(Data[[#This Row],[DAA 
(n)]])</f>
        <v>443929.53386684495</v>
      </c>
      <c r="K2910" s="40">
        <f t="shared" si="364"/>
        <v>426045.38760040211</v>
      </c>
      <c r="L2910" s="29">
        <f>LN(Data[[#This Row],[MA'[n*ln(n)']
30d]])</f>
        <v>12.962301163239051</v>
      </c>
      <c r="M2910" s="43">
        <f t="shared" si="365"/>
        <v>12.937619356635423</v>
      </c>
      <c r="N2910" s="40">
        <f>Data[[#This Row],[DAA 
(n)]]^1.5</f>
        <v>8523652.6388387531</v>
      </c>
      <c r="O2910" s="40">
        <f t="shared" si="366"/>
        <v>8098829.86927588</v>
      </c>
      <c r="P2910" s="43">
        <f>LN(Data[[#This Row],[MA'[n^1.5']]])</f>
        <v>15.907230148624008</v>
      </c>
      <c r="Q2910" s="43">
        <f t="shared" si="367"/>
        <v>15.87397098641086</v>
      </c>
      <c r="R2910" s="30">
        <f>$O$1+$O$2*Data[[#This Row],[MA'[ln(n^2)']]]</f>
        <v>21.183912766290902</v>
      </c>
      <c r="S2910" s="30">
        <f>$Q$1+$Q$2*Data[[#This Row],[MA'[ln(n*ln(n))']]]</f>
        <v>17.867071938448447</v>
      </c>
      <c r="T2910" s="31">
        <f>$O$3*Data[[#This Row],[Metcalfe
(n^2)]]</f>
        <v>905394115.08000004</v>
      </c>
      <c r="U2910" s="31">
        <f t="shared" si="360"/>
        <v>852834683.4106667</v>
      </c>
      <c r="V2910" s="30">
        <f>LN(Data[[#This Row],[MA'[NVA']
30d]]/Data[[#This Row],[MA'[NVMetcalfe calc']]])</f>
        <v>-1.8190487314154697</v>
      </c>
      <c r="W2910" s="30">
        <f>$Q$3+Data[[#This Row],[NVM
(scaled)]]/((Data[[#This Row],[Upper Bound]]-Data[[#This Row],[Lower Bound]])/2)</f>
        <v>-0.50685621097393929</v>
      </c>
      <c r="X2910" s="30">
        <f>(Data[[#This Row],[Upper Bound]]+Data[[#This Row],[Lower Bound]])/2</f>
        <v>19.525492352369675</v>
      </c>
      <c r="Y2910" s="29">
        <f>LN(Data[[#This Row],[NVActual]]/Data[[#This Row],[MA'[n^2']
30d]])</f>
        <v>-2.4540276325868668</v>
      </c>
      <c r="Z2910" s="29">
        <f>LN(Data[[#This Row],[NVActual]]/Data[[#This Row],[MA'[n*ln(n)']
30d]])</f>
        <v>5.8016739521702476</v>
      </c>
      <c r="AA2910" s="29">
        <f>LN(Data[[#This Row],[NVActual]]/Data[[#This Row],[MA'[n^1.5']]])</f>
        <v>2.8567449667852904</v>
      </c>
      <c r="AB2910" s="29">
        <f>LN(Data[[#This Row],[NVActual]]/Data[[#This Row],[Metcalfe
(n^2)]])</f>
        <v>-2.5138322451411819</v>
      </c>
      <c r="AC2910" s="26">
        <f>1+Data[[#This Row],[MA'[NVMetcalfe calc']]]/((Data[[#This Row],[NVM_norm
(scaled)]]-Data[[#This Row],[NV_fund.]])/2)</f>
        <v>-85145750.204752341</v>
      </c>
    </row>
    <row r="2911" spans="1:29" x14ac:dyDescent="0.2">
      <c r="A2911" s="23">
        <v>41265</v>
      </c>
      <c r="B2911" s="24">
        <v>142072208.10593</v>
      </c>
      <c r="C2911" s="24">
        <f t="shared" si="361"/>
        <v>137897581.2935077</v>
      </c>
      <c r="D2911" s="25">
        <f>LN(Data[[#This Row],[NVActual]])</f>
        <v>18.771845994107501</v>
      </c>
      <c r="E2911" s="26">
        <v>54007</v>
      </c>
      <c r="F2911" s="40">
        <f>Data[[#This Row],[DAA 
(n)]]^2</f>
        <v>2916756049</v>
      </c>
      <c r="G2911" s="41">
        <f t="shared" si="362"/>
        <v>1626483193.2666667</v>
      </c>
      <c r="H2911" s="28">
        <f>LN(Data[[#This Row],[Metcalfe
(n^2)]])</f>
        <v>21.793737893549693</v>
      </c>
      <c r="I2911" s="42">
        <f t="shared" si="363"/>
        <v>21.175025051077728</v>
      </c>
      <c r="J2911" s="40">
        <f>Data[[#This Row],[DAA 
(n)]]*LN(Data[[#This Row],[DAA 
(n)]])</f>
        <v>588507.20120846911</v>
      </c>
      <c r="K2911" s="40">
        <f t="shared" si="364"/>
        <v>424036.18868557148</v>
      </c>
      <c r="L2911" s="29">
        <f>LN(Data[[#This Row],[MA'[n*ln(n)']
30d]])</f>
        <v>12.957574081245451</v>
      </c>
      <c r="M2911" s="43">
        <f t="shared" si="365"/>
        <v>12.935253990998909</v>
      </c>
      <c r="N2911" s="40">
        <f>Data[[#This Row],[DAA 
(n)]]^1.5</f>
        <v>12550906.100291852</v>
      </c>
      <c r="O2911" s="40">
        <f t="shared" si="366"/>
        <v>8047333.4758008067</v>
      </c>
      <c r="P2911" s="43">
        <f>LN(Data[[#This Row],[MA'[n^1.5']]])</f>
        <v>15.900851349278787</v>
      </c>
      <c r="Q2911" s="43">
        <f t="shared" si="367"/>
        <v>15.870811934706145</v>
      </c>
      <c r="R2911" s="30">
        <f>$O$1+$O$2*Data[[#This Row],[MA'[ln(n^2)']]]</f>
        <v>21.175025051077728</v>
      </c>
      <c r="S2911" s="30">
        <f>$Q$1+$Q$2*Data[[#This Row],[MA'[ln(n*ln(n))']]]</f>
        <v>17.863169085148197</v>
      </c>
      <c r="T2911" s="31">
        <f>$O$3*Data[[#This Row],[Metcalfe
(n^2)]]</f>
        <v>1516713145.48</v>
      </c>
      <c r="U2911" s="31">
        <f t="shared" si="360"/>
        <v>845771260.49866664</v>
      </c>
      <c r="V2911" s="30">
        <f>LN(Data[[#This Row],[MA'[NVA']
30d]]/Data[[#This Row],[MA'[NVMetcalfe calc']]])</f>
        <v>-1.813737700309479</v>
      </c>
      <c r="W2911" s="30">
        <f>$Q$3+Data[[#This Row],[NVM
(scaled)]]/((Data[[#This Row],[Upper Bound]]-Data[[#This Row],[Lower Bound]])/2)</f>
        <v>-0.50529986748709421</v>
      </c>
      <c r="X2911" s="30">
        <f>(Data[[#This Row],[Upper Bound]]+Data[[#This Row],[Lower Bound]])/2</f>
        <v>19.519097068112963</v>
      </c>
      <c r="Y2911" s="32">
        <f>LN(Data[[#This Row],[NVActual]]/Data[[#This Row],[MA'[n^2']
30d]])</f>
        <v>-2.4378399766498791</v>
      </c>
      <c r="Z2911" s="32">
        <f>LN(Data[[#This Row],[NVActual]]/Data[[#This Row],[MA'[n*ln(n)']
30d]])</f>
        <v>5.8142719128620515</v>
      </c>
      <c r="AA2911" s="32">
        <f>LN(Data[[#This Row],[NVActual]]/Data[[#This Row],[MA'[n^1.5']]])</f>
        <v>2.8709946448287154</v>
      </c>
      <c r="AB2911" s="32">
        <f>LN(Data[[#This Row],[NVActual]]/Data[[#This Row],[Metcalfe
(n^2)]])</f>
        <v>-3.0218918994421911</v>
      </c>
      <c r="AC2911" s="34">
        <f>1+Data[[#This Row],[MA'[NVMetcalfe calc']]]/((Data[[#This Row],[NVM_norm
(scaled)]]-Data[[#This Row],[NV_fund.]])/2)</f>
        <v>-84474079.614635199</v>
      </c>
    </row>
    <row r="2912" spans="1:29" x14ac:dyDescent="0.2">
      <c r="A2912" s="23">
        <v>41264</v>
      </c>
      <c r="B2912" s="24">
        <v>142039402.187691</v>
      </c>
      <c r="C2912" s="24">
        <f t="shared" si="361"/>
        <v>137446089.86731809</v>
      </c>
      <c r="D2912" s="25">
        <f>LN(Data[[#This Row],[NVActual]])</f>
        <v>18.771615057270033</v>
      </c>
      <c r="E2912" s="26">
        <v>45877</v>
      </c>
      <c r="F2912" s="40">
        <f>Data[[#This Row],[DAA 
(n)]]^2</f>
        <v>2104699129</v>
      </c>
      <c r="G2912" s="41">
        <f t="shared" si="362"/>
        <v>1586898960.1666667</v>
      </c>
      <c r="H2912" s="28">
        <f>LN(Data[[#This Row],[Metcalfe
(n^2)]])</f>
        <v>21.467438362273615</v>
      </c>
      <c r="I2912" s="42">
        <f t="shared" si="363"/>
        <v>21.157598505084824</v>
      </c>
      <c r="J2912" s="40">
        <f>Data[[#This Row],[DAA 
(n)]]*LN(Data[[#This Row],[DAA 
(n)]])</f>
        <v>492430.83487301331</v>
      </c>
      <c r="K2912" s="40">
        <f t="shared" si="364"/>
        <v>419161.46251042746</v>
      </c>
      <c r="L2912" s="29">
        <f>LN(Data[[#This Row],[MA'[n*ln(n)']
30d]])</f>
        <v>12.946011476728767</v>
      </c>
      <c r="M2912" s="43">
        <f t="shared" si="365"/>
        <v>12.933231520648484</v>
      </c>
      <c r="N2912" s="40">
        <f>Data[[#This Row],[DAA 
(n)]]^1.5</f>
        <v>9826356.4936925322</v>
      </c>
      <c r="O2912" s="40">
        <f t="shared" si="366"/>
        <v>7911632.4018775523</v>
      </c>
      <c r="P2912" s="43">
        <f>LN(Data[[#This Row],[MA'[n^1.5']]])</f>
        <v>15.883844690370863</v>
      </c>
      <c r="Q2912" s="43">
        <f t="shared" si="367"/>
        <v>15.868121834099691</v>
      </c>
      <c r="R2912" s="30">
        <f>$O$1+$O$2*Data[[#This Row],[MA'[ln(n^2)']]]</f>
        <v>21.157598505084824</v>
      </c>
      <c r="S2912" s="30">
        <f>$Q$1+$Q$2*Data[[#This Row],[MA'[ln(n*ln(n))']]]</f>
        <v>17.859832009069997</v>
      </c>
      <c r="T2912" s="31">
        <f>$O$3*Data[[#This Row],[Metcalfe
(n^2)]]</f>
        <v>1094443547.0799999</v>
      </c>
      <c r="U2912" s="31">
        <f t="shared" si="360"/>
        <v>825187459.28666651</v>
      </c>
      <c r="V2912" s="30">
        <f>LN(Data[[#This Row],[MA'[NVA']
30d]]/Data[[#This Row],[MA'[NVMetcalfe calc']]])</f>
        <v>-1.7923788173677289</v>
      </c>
      <c r="W2912" s="30">
        <f>$Q$3+Data[[#This Row],[NVM
(scaled)]]/((Data[[#This Row],[Upper Bound]]-Data[[#This Row],[Lower Bound]])/2)</f>
        <v>-0.49702591255852846</v>
      </c>
      <c r="X2912" s="30">
        <f>(Data[[#This Row],[Upper Bound]]+Data[[#This Row],[Lower Bound]])/2</f>
        <v>19.508715257077412</v>
      </c>
      <c r="Y2912" s="29">
        <f>LN(Data[[#This Row],[NVActual]]/Data[[#This Row],[MA'[n^2']
30d]])</f>
        <v>-2.4134325520020425</v>
      </c>
      <c r="Z2912" s="29">
        <f>LN(Data[[#This Row],[NVActual]]/Data[[#This Row],[MA'[n*ln(n)']
30d]])</f>
        <v>5.8256035805412658</v>
      </c>
      <c r="AA2912" s="29">
        <f>LN(Data[[#This Row],[NVActual]]/Data[[#This Row],[MA'[n^1.5']]])</f>
        <v>2.8877703668991708</v>
      </c>
      <c r="AB2912" s="29">
        <f>LN(Data[[#This Row],[NVActual]]/Data[[#This Row],[Metcalfe
(n^2)]])</f>
        <v>-2.6958233050035809</v>
      </c>
      <c r="AC2912" s="26">
        <f>1+Data[[#This Row],[MA'[NVMetcalfe calc']]]/((Data[[#This Row],[NVM_norm
(scaled)]]-Data[[#This Row],[NV_fund.]])/2)</f>
        <v>-82495064.020546108</v>
      </c>
    </row>
    <row r="2913" spans="1:29" x14ac:dyDescent="0.2">
      <c r="A2913" s="23">
        <v>41263</v>
      </c>
      <c r="B2913" s="24">
        <v>143488650.60438201</v>
      </c>
      <c r="C2913" s="24">
        <f t="shared" si="361"/>
        <v>136796696.9780955</v>
      </c>
      <c r="D2913" s="25">
        <f>LN(Data[[#This Row],[NVActual]])</f>
        <v>18.781766500171248</v>
      </c>
      <c r="E2913" s="26">
        <v>38978</v>
      </c>
      <c r="F2913" s="40">
        <f>Data[[#This Row],[DAA 
(n)]]^2</f>
        <v>1519284484</v>
      </c>
      <c r="G2913" s="41">
        <f t="shared" si="362"/>
        <v>1580699082.8333333</v>
      </c>
      <c r="H2913" s="28">
        <f>LN(Data[[#This Row],[Metcalfe
(n^2)]])</f>
        <v>21.141505326763937</v>
      </c>
      <c r="I2913" s="42">
        <f t="shared" si="363"/>
        <v>21.15451439882035</v>
      </c>
      <c r="J2913" s="40">
        <f>Data[[#This Row],[DAA 
(n)]]*LN(Data[[#This Row],[DAA 
(n)]])</f>
        <v>412026.79731330235</v>
      </c>
      <c r="K2913" s="40">
        <f t="shared" si="364"/>
        <v>418351.85817102023</v>
      </c>
      <c r="L2913" s="29">
        <f>LN(Data[[#This Row],[MA'[n*ln(n)']
30d]])</f>
        <v>12.944078123379997</v>
      </c>
      <c r="M2913" s="43">
        <f t="shared" si="365"/>
        <v>12.931587700499858</v>
      </c>
      <c r="N2913" s="40">
        <f>Data[[#This Row],[DAA 
(n)]]^1.5</f>
        <v>7695366.8279914996</v>
      </c>
      <c r="O2913" s="40">
        <f t="shared" si="366"/>
        <v>7889673.9418652402</v>
      </c>
      <c r="P2913" s="43">
        <f>LN(Data[[#This Row],[MA'[n^1.5']]])</f>
        <v>15.88106536647577</v>
      </c>
      <c r="Q2913" s="43">
        <f t="shared" si="367"/>
        <v>15.865989064040052</v>
      </c>
      <c r="R2913" s="30">
        <f>$O$1+$O$2*Data[[#This Row],[MA'[ln(n^2)']]]</f>
        <v>21.15451439882035</v>
      </c>
      <c r="S2913" s="30">
        <f>$Q$1+$Q$2*Data[[#This Row],[MA'[ln(n*ln(n))']]]</f>
        <v>17.857119705824765</v>
      </c>
      <c r="T2913" s="31">
        <f>$O$3*Data[[#This Row],[Metcalfe
(n^2)]]</f>
        <v>790027931.68000007</v>
      </c>
      <c r="U2913" s="31">
        <f t="shared" si="360"/>
        <v>821963523.07333338</v>
      </c>
      <c r="V2913" s="30">
        <f>LN(Data[[#This Row],[MA'[NVA']
30d]]/Data[[#This Row],[MA'[NVMetcalfe calc']]])</f>
        <v>-1.7932001582483539</v>
      </c>
      <c r="W2913" s="30">
        <f>$Q$3+Data[[#This Row],[NVM
(scaled)]]/((Data[[#This Row],[Upper Bound]]-Data[[#This Row],[Lower Bound]])/2)</f>
        <v>-0.4976466575612063</v>
      </c>
      <c r="X2913" s="30">
        <f>(Data[[#This Row],[Upper Bound]]+Data[[#This Row],[Lower Bound]])/2</f>
        <v>19.505817052322556</v>
      </c>
      <c r="Y2913" s="32">
        <f>LN(Data[[#This Row],[NVActual]]/Data[[#This Row],[MA'[n^2']
30d]])</f>
        <v>-2.3993665434480387</v>
      </c>
      <c r="Z2913" s="32">
        <f>LN(Data[[#This Row],[NVActual]]/Data[[#This Row],[MA'[n*ln(n)']
30d]])</f>
        <v>5.8376883767912497</v>
      </c>
      <c r="AA2913" s="32">
        <f>LN(Data[[#This Row],[NVActual]]/Data[[#This Row],[MA'[n^1.5']]])</f>
        <v>2.9007011336954776</v>
      </c>
      <c r="AB2913" s="32">
        <f>LN(Data[[#This Row],[NVActual]]/Data[[#This Row],[Metcalfe
(n^2)]])</f>
        <v>-2.3597388265926909</v>
      </c>
      <c r="AC2913" s="34">
        <f>1+Data[[#This Row],[MA'[NVMetcalfe calc']]]/((Data[[#This Row],[NVM_norm
(scaled)]]-Data[[#This Row],[NV_fund.]])/2)</f>
        <v>-82182118.556344554</v>
      </c>
    </row>
    <row r="2914" spans="1:29" x14ac:dyDescent="0.2">
      <c r="A2914" s="23">
        <v>41262</v>
      </c>
      <c r="B2914" s="24">
        <v>143119865.17911801</v>
      </c>
      <c r="C2914" s="24">
        <f t="shared" si="361"/>
        <v>136085595.26810589</v>
      </c>
      <c r="D2914" s="25">
        <f>LN(Data[[#This Row],[NVActual]])</f>
        <v>18.779193055151424</v>
      </c>
      <c r="E2914" s="26">
        <v>45631</v>
      </c>
      <c r="F2914" s="40">
        <f>Data[[#This Row],[DAA 
(n)]]^2</f>
        <v>2082188161</v>
      </c>
      <c r="G2914" s="41">
        <f t="shared" si="362"/>
        <v>1596790451.2333333</v>
      </c>
      <c r="H2914" s="28">
        <f>LN(Data[[#This Row],[Metcalfe
(n^2)]])</f>
        <v>21.456685178175679</v>
      </c>
      <c r="I2914" s="42">
        <f t="shared" si="363"/>
        <v>21.163711730361644</v>
      </c>
      <c r="J2914" s="40">
        <f>Data[[#This Row],[DAA 
(n)]]*LN(Data[[#This Row],[DAA 
(n)]])</f>
        <v>489545.00068266719</v>
      </c>
      <c r="K2914" s="40">
        <f t="shared" si="364"/>
        <v>420589.31953416404</v>
      </c>
      <c r="L2914" s="29">
        <f>LN(Data[[#This Row],[MA'[n*ln(n)']
30d]])</f>
        <v>12.949412148524049</v>
      </c>
      <c r="M2914" s="43">
        <f t="shared" si="365"/>
        <v>12.929950378404602</v>
      </c>
      <c r="N2914" s="40">
        <f>Data[[#This Row],[DAA 
(n)]]^1.5</f>
        <v>9747426.7360463403</v>
      </c>
      <c r="O2914" s="40">
        <f t="shared" si="366"/>
        <v>7948648.3411748884</v>
      </c>
      <c r="P2914" s="43">
        <f>LN(Data[[#This Row],[MA'[n^1.5']]])</f>
        <v>15.888512452197478</v>
      </c>
      <c r="Q2914" s="43">
        <f t="shared" si="367"/>
        <v>15.863865933914735</v>
      </c>
      <c r="R2914" s="30">
        <f>$O$1+$O$2*Data[[#This Row],[MA'[ln(n^2)']]]</f>
        <v>21.163711730361644</v>
      </c>
      <c r="S2914" s="30">
        <f>$Q$1+$Q$2*Data[[#This Row],[MA'[ln(n*ln(n))']]]</f>
        <v>17.854418124367591</v>
      </c>
      <c r="T2914" s="31">
        <f>$O$3*Data[[#This Row],[Metcalfe
(n^2)]]</f>
        <v>1082737843.72</v>
      </c>
      <c r="U2914" s="31">
        <f t="shared" si="360"/>
        <v>830331034.64133334</v>
      </c>
      <c r="V2914" s="30">
        <f>LN(Data[[#This Row],[MA'[NVA']
30d]]/Data[[#This Row],[MA'[NVMetcalfe calc']]])</f>
        <v>-1.8085403934608153</v>
      </c>
      <c r="W2914" s="30">
        <f>$Q$3+Data[[#This Row],[NVM
(scaled)]]/((Data[[#This Row],[Upper Bound]]-Data[[#This Row],[Lower Bound]])/2)</f>
        <v>-0.50300691252359375</v>
      </c>
      <c r="X2914" s="30">
        <f>(Data[[#This Row],[Upper Bound]]+Data[[#This Row],[Lower Bound]])/2</f>
        <v>19.509064927364619</v>
      </c>
      <c r="Y2914" s="29">
        <f>LN(Data[[#This Row],[NVActual]]/Data[[#This Row],[MA'[n^2']
30d]])</f>
        <v>-2.4120684284131251</v>
      </c>
      <c r="Z2914" s="29">
        <f>LN(Data[[#This Row],[NVActual]]/Data[[#This Row],[MA'[n*ln(n)']
30d]])</f>
        <v>5.8297809066273754</v>
      </c>
      <c r="AA2914" s="29">
        <f>LN(Data[[#This Row],[NVActual]]/Data[[#This Row],[MA'[n^1.5']]])</f>
        <v>2.8906806029539456</v>
      </c>
      <c r="AB2914" s="29">
        <f>LN(Data[[#This Row],[NVActual]]/Data[[#This Row],[Metcalfe
(n^2)]])</f>
        <v>-2.6774921230242561</v>
      </c>
      <c r="AC2914" s="26">
        <f>1+Data[[#This Row],[MA'[NVMetcalfe calc']]]/((Data[[#This Row],[NVM_norm
(scaled)]]-Data[[#This Row],[NV_fund.]])/2)</f>
        <v>-82983014.580257028</v>
      </c>
    </row>
    <row r="2915" spans="1:29" x14ac:dyDescent="0.2">
      <c r="A2915" s="23">
        <v>41261</v>
      </c>
      <c r="B2915" s="24">
        <v>140255402.264135</v>
      </c>
      <c r="C2915" s="24">
        <f t="shared" si="361"/>
        <v>135401782.84985849</v>
      </c>
      <c r="D2915" s="25">
        <f>LN(Data[[#This Row],[NVActual]])</f>
        <v>18.758975620442612</v>
      </c>
      <c r="E2915" s="26">
        <v>47617</v>
      </c>
      <c r="F2915" s="40">
        <f>Data[[#This Row],[DAA 
(n)]]^2</f>
        <v>2267378689</v>
      </c>
      <c r="G2915" s="41">
        <f t="shared" si="362"/>
        <v>1583737768.8333333</v>
      </c>
      <c r="H2915" s="28">
        <f>LN(Data[[#This Row],[Metcalfe
(n^2)]])</f>
        <v>21.54189023863265</v>
      </c>
      <c r="I2915" s="42">
        <f t="shared" si="363"/>
        <v>21.156767353773727</v>
      </c>
      <c r="J2915" s="40">
        <f>Data[[#This Row],[DAA 
(n)]]*LN(Data[[#This Row],[DAA 
(n)]])</f>
        <v>512880.09374648542</v>
      </c>
      <c r="K2915" s="40">
        <f t="shared" si="364"/>
        <v>418832.29561984335</v>
      </c>
      <c r="L2915" s="29">
        <f>LN(Data[[#This Row],[MA'[n*ln(n)']
30d]])</f>
        <v>12.945225869665899</v>
      </c>
      <c r="M2915" s="43">
        <f t="shared" si="365"/>
        <v>12.927957800680977</v>
      </c>
      <c r="N2915" s="40">
        <f>Data[[#This Row],[DAA 
(n)]]^1.5</f>
        <v>10390657.873018114</v>
      </c>
      <c r="O2915" s="40">
        <f t="shared" si="366"/>
        <v>7901648.4046830302</v>
      </c>
      <c r="P2915" s="43">
        <f>LN(Data[[#This Row],[MA'[n^1.5']]])</f>
        <v>15.882581954491663</v>
      </c>
      <c r="Q2915" s="43">
        <f t="shared" si="367"/>
        <v>15.86124222915716</v>
      </c>
      <c r="R2915" s="30">
        <f>$O$1+$O$2*Data[[#This Row],[MA'[ln(n^2)']]]</f>
        <v>21.156767353773727</v>
      </c>
      <c r="S2915" s="30">
        <f>$Q$1+$Q$2*Data[[#This Row],[MA'[ln(n*ln(n))']]]</f>
        <v>17.85113037112361</v>
      </c>
      <c r="T2915" s="31">
        <f>$O$3*Data[[#This Row],[Metcalfe
(n^2)]]</f>
        <v>1179036918.28</v>
      </c>
      <c r="U2915" s="31">
        <f t="shared" si="360"/>
        <v>823543639.79333329</v>
      </c>
      <c r="V2915" s="30">
        <f>LN(Data[[#This Row],[MA'[NVA']
30d]]/Data[[#This Row],[MA'[NVMetcalfe calc']]])</f>
        <v>-1.8053700136112718</v>
      </c>
      <c r="W2915" s="30">
        <f>$Q$3+Data[[#This Row],[NVM
(scaled)]]/((Data[[#This Row],[Upper Bound]]-Data[[#This Row],[Lower Bound]])/2)</f>
        <v>-0.5022978071015608</v>
      </c>
      <c r="X2915" s="30">
        <f>(Data[[#This Row],[Upper Bound]]+Data[[#This Row],[Lower Bound]])/2</f>
        <v>19.503948862448667</v>
      </c>
      <c r="Y2915" s="32">
        <f>LN(Data[[#This Row],[NVActual]]/Data[[#This Row],[MA'[n^2']
30d]])</f>
        <v>-2.4240779462121678</v>
      </c>
      <c r="Z2915" s="32">
        <f>LN(Data[[#This Row],[NVActual]]/Data[[#This Row],[MA'[n*ln(n)']
30d]])</f>
        <v>5.8137497507767133</v>
      </c>
      <c r="AA2915" s="32">
        <f>LN(Data[[#This Row],[NVActual]]/Data[[#This Row],[MA'[n^1.5']]])</f>
        <v>2.8763936659509484</v>
      </c>
      <c r="AB2915" s="32">
        <f>LN(Data[[#This Row],[NVActual]]/Data[[#This Row],[Metcalfe
(n^2)]])</f>
        <v>-2.7829146181900382</v>
      </c>
      <c r="AC2915" s="34">
        <f>1+Data[[#This Row],[MA'[NVMetcalfe calc']]]/((Data[[#This Row],[NVM_norm
(scaled)]]-Data[[#This Row],[NV_fund.]])/2)</f>
        <v>-82328648.985784456</v>
      </c>
    </row>
    <row r="2916" spans="1:29" x14ac:dyDescent="0.2">
      <c r="A2916" s="23">
        <v>41260</v>
      </c>
      <c r="B2916" s="24">
        <v>140721431.00088701</v>
      </c>
      <c r="C2916" s="24">
        <f t="shared" si="361"/>
        <v>134781086.14405286</v>
      </c>
      <c r="D2916" s="25">
        <f>LN(Data[[#This Row],[NVActual]])</f>
        <v>18.762292827478362</v>
      </c>
      <c r="E2916" s="26">
        <v>41616</v>
      </c>
      <c r="F2916" s="40">
        <f>Data[[#This Row],[DAA 
(n)]]^2</f>
        <v>1731891456</v>
      </c>
      <c r="G2916" s="41">
        <f t="shared" si="362"/>
        <v>1572820943.7333333</v>
      </c>
      <c r="H2916" s="28">
        <f>LN(Data[[#This Row],[Metcalfe
(n^2)]])</f>
        <v>21.272479975376864</v>
      </c>
      <c r="I2916" s="42">
        <f t="shared" si="363"/>
        <v>21.151567306701541</v>
      </c>
      <c r="J2916" s="40">
        <f>Data[[#This Row],[DAA 
(n)]]*LN(Data[[#This Row],[DAA 
(n)]])</f>
        <v>442637.76332764182</v>
      </c>
      <c r="K2916" s="40">
        <f t="shared" si="364"/>
        <v>417434.96061950905</v>
      </c>
      <c r="L2916" s="29">
        <f>LN(Data[[#This Row],[MA'[n*ln(n)']
30d]])</f>
        <v>12.941884028190341</v>
      </c>
      <c r="M2916" s="43">
        <f t="shared" si="365"/>
        <v>12.926160857788444</v>
      </c>
      <c r="N2916" s="40">
        <f>Data[[#This Row],[DAA 
(n)]]^1.5</f>
        <v>8489663.9999999851</v>
      </c>
      <c r="O2916" s="40">
        <f t="shared" si="366"/>
        <v>7863405.3289552834</v>
      </c>
      <c r="P2916" s="43">
        <f>LN(Data[[#This Row],[MA'[n^1.5']]])</f>
        <v>15.877730318539278</v>
      </c>
      <c r="Q2916" s="43">
        <f t="shared" si="367"/>
        <v>15.858896005424215</v>
      </c>
      <c r="R2916" s="30">
        <f>$O$1+$O$2*Data[[#This Row],[MA'[ln(n^2)']]]</f>
        <v>21.151567306701541</v>
      </c>
      <c r="S2916" s="30">
        <f>$Q$1+$Q$2*Data[[#This Row],[MA'[ln(n*ln(n))']]]</f>
        <v>17.84816541535093</v>
      </c>
      <c r="T2916" s="31">
        <f>$O$3*Data[[#This Row],[Metcalfe
(n^2)]]</f>
        <v>900583557.12</v>
      </c>
      <c r="U2916" s="31">
        <f t="shared" si="360"/>
        <v>817866890.74133337</v>
      </c>
      <c r="V2916" s="30">
        <f>LN(Data[[#This Row],[MA'[NVA']
30d]]/Data[[#This Row],[MA'[NVMetcalfe calc']]])</f>
        <v>-1.8030477199767543</v>
      </c>
      <c r="W2916" s="30">
        <f>$Q$3+Data[[#This Row],[NVM
(scaled)]]/((Data[[#This Row],[Upper Bound]]-Data[[#This Row],[Lower Bound]])/2)</f>
        <v>-0.50163085769111204</v>
      </c>
      <c r="X2916" s="30">
        <f>(Data[[#This Row],[Upper Bound]]+Data[[#This Row],[Lower Bound]])/2</f>
        <v>19.499866361026235</v>
      </c>
      <c r="Y2916" s="29">
        <f>LN(Data[[#This Row],[NVActual]]/Data[[#This Row],[MA'[n^2']
30d]])</f>
        <v>-2.4138437959990382</v>
      </c>
      <c r="Z2916" s="29">
        <f>LN(Data[[#This Row],[NVActual]]/Data[[#This Row],[MA'[n*ln(n)']
30d]])</f>
        <v>5.8204087992880229</v>
      </c>
      <c r="AA2916" s="29">
        <f>LN(Data[[#This Row],[NVActual]]/Data[[#This Row],[MA'[n^1.5']]])</f>
        <v>2.8845625089390841</v>
      </c>
      <c r="AB2916" s="29">
        <f>LN(Data[[#This Row],[NVActual]]/Data[[#This Row],[Metcalfe
(n^2)]])</f>
        <v>-2.5101871478985029</v>
      </c>
      <c r="AC2916" s="26">
        <f>1+Data[[#This Row],[MA'[NVMetcalfe calc']]]/((Data[[#This Row],[NVM_norm
(scaled)]]-Data[[#This Row],[NV_fund.]])/2)</f>
        <v>-81780565.904359117</v>
      </c>
    </row>
    <row r="2917" spans="1:29" x14ac:dyDescent="0.2">
      <c r="A2917" s="23">
        <v>41259</v>
      </c>
      <c r="B2917" s="24">
        <v>140811878.104628</v>
      </c>
      <c r="C2917" s="24">
        <f t="shared" si="361"/>
        <v>134171333.81579389</v>
      </c>
      <c r="D2917" s="25">
        <f>LN(Data[[#This Row],[NVActual]])</f>
        <v>18.762935359668532</v>
      </c>
      <c r="E2917" s="26">
        <v>35213</v>
      </c>
      <c r="F2917" s="40">
        <f>Data[[#This Row],[DAA 
(n)]]^2</f>
        <v>1239955369</v>
      </c>
      <c r="G2917" s="41">
        <f t="shared" si="362"/>
        <v>1606344284.6666667</v>
      </c>
      <c r="H2917" s="28">
        <f>LN(Data[[#This Row],[Metcalfe
(n^2)]])</f>
        <v>20.938341223173666</v>
      </c>
      <c r="I2917" s="42">
        <f t="shared" si="363"/>
        <v>21.16682945496899</v>
      </c>
      <c r="J2917" s="40">
        <f>Data[[#This Row],[DAA 
(n)]]*LN(Data[[#This Row],[DAA 
(n)]])</f>
        <v>368650.90474580717</v>
      </c>
      <c r="K2917" s="40">
        <f t="shared" si="364"/>
        <v>421629.95319060684</v>
      </c>
      <c r="L2917" s="29">
        <f>LN(Data[[#This Row],[MA'[n*ln(n)']
30d]])</f>
        <v>12.951883320152893</v>
      </c>
      <c r="M2917" s="43">
        <f t="shared" si="365"/>
        <v>12.924476422724831</v>
      </c>
      <c r="N2917" s="40">
        <f>Data[[#This Row],[DAA 
(n)]]^1.5</f>
        <v>6607764.2518931404</v>
      </c>
      <c r="O2917" s="40">
        <f t="shared" si="366"/>
        <v>7979354.3855615593</v>
      </c>
      <c r="P2917" s="43">
        <f>LN(Data[[#This Row],[MA'[n^1.5']]])</f>
        <v>15.892368062088114</v>
      </c>
      <c r="Q2917" s="43">
        <f t="shared" si="367"/>
        <v>15.856713117973914</v>
      </c>
      <c r="R2917" s="30">
        <f>$O$1+$O$2*Data[[#This Row],[MA'[ln(n^2)']]]</f>
        <v>21.16682945496899</v>
      </c>
      <c r="S2917" s="30">
        <f>$Q$1+$Q$2*Data[[#This Row],[MA'[ln(n*ln(n))']]]</f>
        <v>17.845386097495972</v>
      </c>
      <c r="T2917" s="31">
        <f>$O$3*Data[[#This Row],[Metcalfe
(n^2)]]</f>
        <v>644776791.88</v>
      </c>
      <c r="U2917" s="31">
        <f t="shared" si="360"/>
        <v>835299028.02666664</v>
      </c>
      <c r="V2917" s="30">
        <f>LN(Data[[#This Row],[MA'[NVA']
30d]]/Data[[#This Row],[MA'[NVMetcalfe calc']]])</f>
        <v>-1.8286721843491738</v>
      </c>
      <c r="W2917" s="30">
        <f>$Q$3+Data[[#This Row],[NVM
(scaled)]]/((Data[[#This Row],[Upper Bound]]-Data[[#This Row],[Lower Bound]])/2)</f>
        <v>-0.51113103704435459</v>
      </c>
      <c r="X2917" s="30">
        <f>(Data[[#This Row],[Upper Bound]]+Data[[#This Row],[Lower Bound]])/2</f>
        <v>19.506107776232483</v>
      </c>
      <c r="Y2917" s="32">
        <f>LN(Data[[#This Row],[NVActual]]/Data[[#This Row],[MA'[n^2']
30d]])</f>
        <v>-2.4342914438417367</v>
      </c>
      <c r="Z2917" s="32">
        <f>LN(Data[[#This Row],[NVActual]]/Data[[#This Row],[MA'[n*ln(n)']
30d]])</f>
        <v>5.8110520395156398</v>
      </c>
      <c r="AA2917" s="32">
        <f>LN(Data[[#This Row],[NVActual]]/Data[[#This Row],[MA'[n^1.5']]])</f>
        <v>2.8705672975804193</v>
      </c>
      <c r="AB2917" s="32">
        <f>LN(Data[[#This Row],[NVActual]]/Data[[#This Row],[Metcalfe
(n^2)]])</f>
        <v>-2.1754058635051341</v>
      </c>
      <c r="AC2917" s="34">
        <f>1+Data[[#This Row],[MA'[NVMetcalfe calc']]]/((Data[[#This Row],[NVM_norm
(scaled)]]-Data[[#This Row],[NV_fund.]])/2)</f>
        <v>-83457965.98719883</v>
      </c>
    </row>
    <row r="2918" spans="1:29" x14ac:dyDescent="0.2">
      <c r="A2918" s="23">
        <v>41258</v>
      </c>
      <c r="B2918" s="24">
        <v>142866381.26349199</v>
      </c>
      <c r="C2918" s="24">
        <f t="shared" si="361"/>
        <v>133540207.09165193</v>
      </c>
      <c r="D2918" s="25">
        <f>LN(Data[[#This Row],[NVActual]])</f>
        <v>18.777420354644601</v>
      </c>
      <c r="E2918" s="26">
        <v>35878</v>
      </c>
      <c r="F2918" s="40">
        <f>Data[[#This Row],[DAA 
(n)]]^2</f>
        <v>1287230884</v>
      </c>
      <c r="G2918" s="41">
        <f t="shared" si="362"/>
        <v>1644478381.5666666</v>
      </c>
      <c r="H2918" s="28">
        <f>LN(Data[[#This Row],[Metcalfe
(n^2)]])</f>
        <v>20.975759146518072</v>
      </c>
      <c r="I2918" s="42">
        <f t="shared" si="363"/>
        <v>21.188619296652927</v>
      </c>
      <c r="J2918" s="40">
        <f>Data[[#This Row],[DAA 
(n)]]*LN(Data[[#This Row],[DAA 
(n)]])</f>
        <v>376284.14332938771</v>
      </c>
      <c r="K2918" s="40">
        <f t="shared" si="364"/>
        <v>426912.46924682125</v>
      </c>
      <c r="L2918" s="29">
        <f>LN(Data[[#This Row],[MA'[n*ln(n)']
30d]])</f>
        <v>12.964334281143145</v>
      </c>
      <c r="M2918" s="43">
        <f t="shared" si="365"/>
        <v>12.922422049834942</v>
      </c>
      <c r="N2918" s="40">
        <f>Data[[#This Row],[DAA 
(n)]]^1.5</f>
        <v>6795827.3709793454</v>
      </c>
      <c r="O2918" s="40">
        <f t="shared" si="366"/>
        <v>8118725.2065586839</v>
      </c>
      <c r="P2918" s="43">
        <f>LN(Data[[#This Row],[MA'[n^1.5']]])</f>
        <v>15.909683705546799</v>
      </c>
      <c r="Q2918" s="43">
        <f t="shared" si="367"/>
        <v>15.853985464512233</v>
      </c>
      <c r="R2918" s="30">
        <f>$O$1+$O$2*Data[[#This Row],[MA'[ln(n^2)']]]</f>
        <v>21.188619296652927</v>
      </c>
      <c r="S2918" s="30">
        <f>$Q$1+$Q$2*Data[[#This Row],[MA'[ln(n*ln(n))']]]</f>
        <v>17.841996382227652</v>
      </c>
      <c r="T2918" s="31">
        <f>$O$3*Data[[#This Row],[Metcalfe
(n^2)]]</f>
        <v>669360059.68000007</v>
      </c>
      <c r="U2918" s="31">
        <f t="shared" si="360"/>
        <v>855128758.41466677</v>
      </c>
      <c r="V2918" s="30">
        <f>LN(Data[[#This Row],[MA'[NVA']
30d]]/Data[[#This Row],[MA'[NVMetcalfe calc']]])</f>
        <v>-1.8568494430233682</v>
      </c>
      <c r="W2918" s="30">
        <f>$Q$3+Data[[#This Row],[NVM
(scaled)]]/((Data[[#This Row],[Upper Bound]]-Data[[#This Row],[Lower Bound]])/2)</f>
        <v>-0.51968548922533764</v>
      </c>
      <c r="X2918" s="30">
        <f>(Data[[#This Row],[Upper Bound]]+Data[[#This Row],[Lower Bound]])/2</f>
        <v>19.51530783944029</v>
      </c>
      <c r="Y2918" s="29">
        <f>LN(Data[[#This Row],[NVActual]]/Data[[#This Row],[MA'[n^2']
30d]])</f>
        <v>-2.443268722961899</v>
      </c>
      <c r="Z2918" s="29">
        <f>LN(Data[[#This Row],[NVActual]]/Data[[#This Row],[MA'[n*ln(n)']
30d]])</f>
        <v>5.8130860735014567</v>
      </c>
      <c r="AA2918" s="29">
        <f>LN(Data[[#This Row],[NVActual]]/Data[[#This Row],[MA'[n^1.5']]])</f>
        <v>2.8677366490978033</v>
      </c>
      <c r="AB2918" s="29">
        <f>LN(Data[[#This Row],[NVActual]]/Data[[#This Row],[Metcalfe
(n^2)]])</f>
        <v>-2.1983387918734696</v>
      </c>
      <c r="AC2918" s="26">
        <f>1+Data[[#This Row],[MA'[NVMetcalfe calc']]]/((Data[[#This Row],[NVM_norm
(scaled)]]-Data[[#This Row],[NV_fund.]])/2)</f>
        <v>-85363517.159116864</v>
      </c>
    </row>
    <row r="2919" spans="1:29" x14ac:dyDescent="0.2">
      <c r="A2919" s="23">
        <v>41257</v>
      </c>
      <c r="B2919" s="24">
        <v>143565757.99748001</v>
      </c>
      <c r="C2919" s="24">
        <f t="shared" si="361"/>
        <v>132653965.74181014</v>
      </c>
      <c r="D2919" s="25">
        <f>LN(Data[[#This Row],[NVActual]])</f>
        <v>18.782303732087165</v>
      </c>
      <c r="E2919" s="26">
        <v>41691</v>
      </c>
      <c r="F2919" s="40">
        <f>Data[[#This Row],[DAA 
(n)]]^2</f>
        <v>1738139481</v>
      </c>
      <c r="G2919" s="41">
        <f t="shared" si="362"/>
        <v>1671715089.7333333</v>
      </c>
      <c r="H2919" s="28">
        <f>LN(Data[[#This Row],[Metcalfe
(n^2)]])</f>
        <v>21.276081114309385</v>
      </c>
      <c r="I2919" s="42">
        <f t="shared" si="363"/>
        <v>21.205002790947407</v>
      </c>
      <c r="J2919" s="40">
        <f>Data[[#This Row],[DAA 
(n)]]*LN(Data[[#This Row],[DAA 
(n)]])</f>
        <v>443510.54886833625</v>
      </c>
      <c r="K2919" s="40">
        <f t="shared" si="364"/>
        <v>430782.46114153072</v>
      </c>
      <c r="L2919" s="29">
        <f>LN(Data[[#This Row],[MA'[n*ln(n)']
30d]])</f>
        <v>12.973358511136462</v>
      </c>
      <c r="M2919" s="43">
        <f t="shared" si="365"/>
        <v>12.919861063630428</v>
      </c>
      <c r="N2919" s="40">
        <f>Data[[#This Row],[DAA 
(n)]]^1.5</f>
        <v>8512624.3369698357</v>
      </c>
      <c r="O2919" s="40">
        <f t="shared" si="366"/>
        <v>8219700.0070824772</v>
      </c>
      <c r="P2919" s="43">
        <f>LN(Data[[#This Row],[MA'[n^1.5']]])</f>
        <v>15.922044270877636</v>
      </c>
      <c r="Q2919" s="43">
        <f t="shared" si="367"/>
        <v>15.850543434659576</v>
      </c>
      <c r="R2919" s="30">
        <f>$O$1+$O$2*Data[[#This Row],[MA'[ln(n^2)']]]</f>
        <v>21.205002790947407</v>
      </c>
      <c r="S2919" s="30">
        <f>$Q$1+$Q$2*Data[[#This Row],[MA'[ln(n*ln(n))']]]</f>
        <v>17.837770754990206</v>
      </c>
      <c r="T2919" s="31">
        <f>$O$3*Data[[#This Row],[Metcalfe
(n^2)]]</f>
        <v>903832530.12</v>
      </c>
      <c r="U2919" s="31">
        <f t="shared" si="360"/>
        <v>869291846.66133344</v>
      </c>
      <c r="V2919" s="30">
        <f>LN(Data[[#This Row],[MA'[NVA']
30d]]/Data[[#This Row],[MA'[NVMetcalfe calc']]])</f>
        <v>-1.879934934422026</v>
      </c>
      <c r="W2919" s="30">
        <f>$Q$3+Data[[#This Row],[NVM
(scaled)]]/((Data[[#This Row],[Upper Bound]]-Data[[#This Row],[Lower Bound]])/2)</f>
        <v>-0.52660551714109471</v>
      </c>
      <c r="X2919" s="30">
        <f>(Data[[#This Row],[Upper Bound]]+Data[[#This Row],[Lower Bound]])/2</f>
        <v>19.521386772968807</v>
      </c>
      <c r="Y2919" s="32">
        <f>LN(Data[[#This Row],[NVActual]]/Data[[#This Row],[MA'[n^2']
30d]])</f>
        <v>-2.454812204124686</v>
      </c>
      <c r="Z2919" s="32">
        <f>LN(Data[[#This Row],[NVActual]]/Data[[#This Row],[MA'[n*ln(n)']
30d]])</f>
        <v>5.8089452209507</v>
      </c>
      <c r="AA2919" s="32">
        <f>LN(Data[[#This Row],[NVActual]]/Data[[#This Row],[MA'[n^1.5']]])</f>
        <v>2.8602594612095267</v>
      </c>
      <c r="AB2919" s="32">
        <f>LN(Data[[#This Row],[NVActual]]/Data[[#This Row],[Metcalfe
(n^2)]])</f>
        <v>-2.4937773822222202</v>
      </c>
      <c r="AC2919" s="34">
        <f>1+Data[[#This Row],[MA'[NVMetcalfe calc']]]/((Data[[#This Row],[NVM_norm
(scaled)]]-Data[[#This Row],[NV_fund.]])/2)</f>
        <v>-86721086.48666802</v>
      </c>
    </row>
    <row r="2920" spans="1:29" x14ac:dyDescent="0.2">
      <c r="A2920" s="23">
        <v>41256</v>
      </c>
      <c r="B2920" s="24">
        <v>145158343.06192401</v>
      </c>
      <c r="C2920" s="24">
        <f t="shared" si="361"/>
        <v>131666955.83104162</v>
      </c>
      <c r="D2920" s="25">
        <f>LN(Data[[#This Row],[NVActual]])</f>
        <v>18.793335725680233</v>
      </c>
      <c r="E2920" s="26">
        <v>45680</v>
      </c>
      <c r="F2920" s="40">
        <f>Data[[#This Row],[DAA 
(n)]]^2</f>
        <v>2086662400</v>
      </c>
      <c r="G2920" s="41">
        <f t="shared" si="362"/>
        <v>1665864470.3666666</v>
      </c>
      <c r="H2920" s="28">
        <f>LN(Data[[#This Row],[Metcalfe
(n^2)]])</f>
        <v>21.458831688659785</v>
      </c>
      <c r="I2920" s="42">
        <f t="shared" si="363"/>
        <v>21.201454430889815</v>
      </c>
      <c r="J2920" s="40">
        <f>Data[[#This Row],[DAA 
(n)]]*LN(Data[[#This Row],[DAA 
(n)]])</f>
        <v>490119.71576898947</v>
      </c>
      <c r="K2920" s="40">
        <f t="shared" si="364"/>
        <v>429946.03428352525</v>
      </c>
      <c r="L2920" s="29">
        <f>LN(Data[[#This Row],[MA'[n*ln(n)']
30d]])</f>
        <v>12.971414978127532</v>
      </c>
      <c r="M2920" s="43">
        <f t="shared" si="365"/>
        <v>12.916866323945916</v>
      </c>
      <c r="N2920" s="40">
        <f>Data[[#This Row],[DAA 
(n)]]^1.5</f>
        <v>9763131.5894030761</v>
      </c>
      <c r="O2920" s="40">
        <f t="shared" si="366"/>
        <v>8197926.3625905607</v>
      </c>
      <c r="P2920" s="43">
        <f>LN(Data[[#This Row],[MA'[n^1.5']]])</f>
        <v>15.919391797643375</v>
      </c>
      <c r="Q2920" s="43">
        <f t="shared" si="367"/>
        <v>15.846496321994509</v>
      </c>
      <c r="R2920" s="30">
        <f>$O$1+$O$2*Data[[#This Row],[MA'[ln(n^2)']]]</f>
        <v>21.201454430889815</v>
      </c>
      <c r="S2920" s="30">
        <f>$Q$1+$Q$2*Data[[#This Row],[MA'[ln(n*ln(n))']]]</f>
        <v>17.83282943451076</v>
      </c>
      <c r="T2920" s="31">
        <f>$O$3*Data[[#This Row],[Metcalfe
(n^2)]]</f>
        <v>1085064448</v>
      </c>
      <c r="U2920" s="31">
        <f t="shared" si="360"/>
        <v>866249524.59066665</v>
      </c>
      <c r="V2920" s="30">
        <f>LN(Data[[#This Row],[MA'[NVA']
30d]]/Data[[#This Row],[MA'[NVMetcalfe calc']]])</f>
        <v>-1.8838973292751524</v>
      </c>
      <c r="W2920" s="30">
        <f>$Q$3+Data[[#This Row],[NVM
(scaled)]]/((Data[[#This Row],[Upper Bound]]-Data[[#This Row],[Lower Bound]])/2)</f>
        <v>-0.52849631900265515</v>
      </c>
      <c r="X2920" s="30">
        <f>(Data[[#This Row],[Upper Bound]]+Data[[#This Row],[Lower Bound]])/2</f>
        <v>19.517141932700287</v>
      </c>
      <c r="Y2920" s="29">
        <f>LN(Data[[#This Row],[NVActual]]/Data[[#This Row],[MA'[n^2']
30d]])</f>
        <v>-2.4402743013815842</v>
      </c>
      <c r="Z2920" s="29">
        <f>LN(Data[[#This Row],[NVActual]]/Data[[#This Row],[MA'[n*ln(n)']
30d]])</f>
        <v>5.8219207475527011</v>
      </c>
      <c r="AA2920" s="29">
        <f>LN(Data[[#This Row],[NVActual]]/Data[[#This Row],[MA'[n^1.5']]])</f>
        <v>2.8739439280368577</v>
      </c>
      <c r="AB2920" s="29">
        <f>LN(Data[[#This Row],[NVActual]]/Data[[#This Row],[Metcalfe
(n^2)]])</f>
        <v>-2.6654959629795507</v>
      </c>
      <c r="AC2920" s="26">
        <f>1+Data[[#This Row],[MA'[NVMetcalfe calc']]]/((Data[[#This Row],[NVM_norm
(scaled)]]-Data[[#This Row],[NV_fund.]])/2)</f>
        <v>-86427730.929870173</v>
      </c>
    </row>
    <row r="2921" spans="1:29" x14ac:dyDescent="0.2">
      <c r="A2921" s="23">
        <v>41255</v>
      </c>
      <c r="B2921" s="24">
        <v>144195074.162321</v>
      </c>
      <c r="C2921" s="24">
        <f t="shared" si="361"/>
        <v>130637773.92373689</v>
      </c>
      <c r="D2921" s="25">
        <f>LN(Data[[#This Row],[NVActual]])</f>
        <v>18.786677622469675</v>
      </c>
      <c r="E2921" s="26">
        <v>43207</v>
      </c>
      <c r="F2921" s="40">
        <f>Data[[#This Row],[DAA 
(n)]]^2</f>
        <v>1866844849</v>
      </c>
      <c r="G2921" s="41">
        <f t="shared" si="362"/>
        <v>1630600439.5666666</v>
      </c>
      <c r="H2921" s="28">
        <f>LN(Data[[#This Row],[Metcalfe
(n^2)]])</f>
        <v>21.347515596285312</v>
      </c>
      <c r="I2921" s="42">
        <f t="shared" si="363"/>
        <v>21.177880108739071</v>
      </c>
      <c r="J2921" s="40">
        <f>Data[[#This Row],[DAA 
(n)]]*LN(Data[[#This Row],[DAA 
(n)]])</f>
        <v>461181.05318434973</v>
      </c>
      <c r="K2921" s="40">
        <f t="shared" si="364"/>
        <v>424701.82514659537</v>
      </c>
      <c r="L2921" s="29">
        <f>LN(Data[[#This Row],[MA'[n*ln(n)']
30d]])</f>
        <v>12.959142613788233</v>
      </c>
      <c r="M2921" s="43">
        <f t="shared" si="365"/>
        <v>12.9141820253347</v>
      </c>
      <c r="N2921" s="40">
        <f>Data[[#This Row],[DAA 
(n)]]^1.5</f>
        <v>8981133.8588589542</v>
      </c>
      <c r="O2921" s="40">
        <f t="shared" si="366"/>
        <v>8063962.0356448926</v>
      </c>
      <c r="P2921" s="43">
        <f>LN(Data[[#This Row],[MA'[n^1.5']]])</f>
        <v>15.902915561400867</v>
      </c>
      <c r="Q2921" s="43">
        <f t="shared" si="367"/>
        <v>15.842892089808917</v>
      </c>
      <c r="R2921" s="30">
        <f>$O$1+$O$2*Data[[#This Row],[MA'[ln(n^2)']]]</f>
        <v>21.177880108739071</v>
      </c>
      <c r="S2921" s="30">
        <f>$Q$1+$Q$2*Data[[#This Row],[MA'[ln(n*ln(n))']]]</f>
        <v>17.828400341802254</v>
      </c>
      <c r="T2921" s="31">
        <f>$O$3*Data[[#This Row],[Metcalfe
(n^2)]]</f>
        <v>970759321.48000002</v>
      </c>
      <c r="U2921" s="31">
        <f t="shared" si="360"/>
        <v>847912228.57466674</v>
      </c>
      <c r="V2921" s="30">
        <f>LN(Data[[#This Row],[MA'[NVA']
30d]]/Data[[#This Row],[MA'[NVMetcalfe calc']]])</f>
        <v>-1.8703487176540885</v>
      </c>
      <c r="W2921" s="30">
        <f>$Q$3+Data[[#This Row],[NVM
(scaled)]]/((Data[[#This Row],[Upper Bound]]-Data[[#This Row],[Lower Bound]])/2)</f>
        <v>-0.52679953174613103</v>
      </c>
      <c r="X2921" s="30">
        <f>(Data[[#This Row],[Upper Bound]]+Data[[#This Row],[Lower Bound]])/2</f>
        <v>19.503140225270663</v>
      </c>
      <c r="Y2921" s="32">
        <f>LN(Data[[#This Row],[NVActual]]/Data[[#This Row],[MA'[n^2']
30d]])</f>
        <v>-2.425536529296946</v>
      </c>
      <c r="Z2921" s="32">
        <f>LN(Data[[#This Row],[NVActual]]/Data[[#This Row],[MA'[n*ln(n)']
30d]])</f>
        <v>5.8275350086814424</v>
      </c>
      <c r="AA2921" s="32">
        <f>LN(Data[[#This Row],[NVActual]]/Data[[#This Row],[MA'[n^1.5']]])</f>
        <v>2.8837620610688073</v>
      </c>
      <c r="AB2921" s="32">
        <f>LN(Data[[#This Row],[NVActual]]/Data[[#This Row],[Metcalfe
(n^2)]])</f>
        <v>-2.5608379738156377</v>
      </c>
      <c r="AC2921" s="34">
        <f>1+Data[[#This Row],[MA'[NVMetcalfe calc']]]/((Data[[#This Row],[NVM_norm
(scaled)]]-Data[[#This Row],[NV_fund.]])/2)</f>
        <v>-84664480.157775834</v>
      </c>
    </row>
    <row r="2922" spans="1:29" x14ac:dyDescent="0.2">
      <c r="A2922" s="23">
        <v>41254</v>
      </c>
      <c r="B2922" s="24">
        <v>143593823.10198599</v>
      </c>
      <c r="C2922" s="24">
        <f t="shared" si="361"/>
        <v>129649675.0197603</v>
      </c>
      <c r="D2922" s="25">
        <f>LN(Data[[#This Row],[NVActual]])</f>
        <v>18.782499199043119</v>
      </c>
      <c r="E2922" s="26">
        <v>37496</v>
      </c>
      <c r="F2922" s="40">
        <f>Data[[#This Row],[DAA 
(n)]]^2</f>
        <v>1405950016</v>
      </c>
      <c r="G2922" s="41">
        <f t="shared" si="362"/>
        <v>1601506104.0666666</v>
      </c>
      <c r="H2922" s="28">
        <f>LN(Data[[#This Row],[Metcalfe
(n^2)]])</f>
        <v>21.063979079205083</v>
      </c>
      <c r="I2922" s="42">
        <f t="shared" si="363"/>
        <v>21.15687167678788</v>
      </c>
      <c r="J2922" s="40">
        <f>Data[[#This Row],[DAA 
(n)]]*LN(Data[[#This Row],[DAA 
(n)]])</f>
        <v>394907.47977693687</v>
      </c>
      <c r="K2922" s="40">
        <f t="shared" si="364"/>
        <v>420215.35431449988</v>
      </c>
      <c r="L2922" s="29">
        <f>LN(Data[[#This Row],[MA'[n*ln(n)']
30d]])</f>
        <v>12.948522607216882</v>
      </c>
      <c r="M2922" s="43">
        <f t="shared" si="365"/>
        <v>12.912127875720218</v>
      </c>
      <c r="N2922" s="40">
        <f>Data[[#This Row],[DAA 
(n)]]^1.5</f>
        <v>7260681.9101194572</v>
      </c>
      <c r="O2922" s="40">
        <f t="shared" si="366"/>
        <v>7951195.9507433567</v>
      </c>
      <c r="P2922" s="43">
        <f>LN(Data[[#This Row],[MA'[n^1.5']]])</f>
        <v>15.888832909372216</v>
      </c>
      <c r="Q2922" s="43">
        <f t="shared" si="367"/>
        <v>15.840130243518528</v>
      </c>
      <c r="R2922" s="30">
        <f>$O$1+$O$2*Data[[#This Row],[MA'[ln(n^2)']]]</f>
        <v>21.15687167678788</v>
      </c>
      <c r="S2922" s="30">
        <f>$Q$1+$Q$2*Data[[#This Row],[MA'[ln(n*ln(n))']]]</f>
        <v>17.82501099493836</v>
      </c>
      <c r="T2922" s="31">
        <f>$O$3*Data[[#This Row],[Metcalfe
(n^2)]]</f>
        <v>731094008.32000005</v>
      </c>
      <c r="U2922" s="31">
        <f t="shared" si="360"/>
        <v>832783174.11466682</v>
      </c>
      <c r="V2922" s="30">
        <f>LN(Data[[#This Row],[MA'[NVA']
30d]]/Data[[#This Row],[MA'[NVMetcalfe calc']]])</f>
        <v>-1.8599373077186954</v>
      </c>
      <c r="W2922" s="30">
        <f>$Q$3+Data[[#This Row],[NVM
(scaled)]]/((Data[[#This Row],[Upper Bound]]-Data[[#This Row],[Lower Bound]])/2)</f>
        <v>-0.526455629643099</v>
      </c>
      <c r="X2922" s="30">
        <f>(Data[[#This Row],[Upper Bound]]+Data[[#This Row],[Lower Bound]])/2</f>
        <v>19.49094133586312</v>
      </c>
      <c r="Y2922" s="29">
        <f>LN(Data[[#This Row],[NVActual]]/Data[[#This Row],[MA'[n^2']
30d]])</f>
        <v>-2.4117111394315205</v>
      </c>
      <c r="Z2922" s="29">
        <f>LN(Data[[#This Row],[NVActual]]/Data[[#This Row],[MA'[n*ln(n)']
30d]])</f>
        <v>5.8339765918262358</v>
      </c>
      <c r="AA2922" s="29">
        <f>LN(Data[[#This Row],[NVActual]]/Data[[#This Row],[MA'[n^1.5']]])</f>
        <v>2.8936662896709029</v>
      </c>
      <c r="AB2922" s="29">
        <f>LN(Data[[#This Row],[NVActual]]/Data[[#This Row],[Metcalfe
(n^2)]])</f>
        <v>-2.2814798801619665</v>
      </c>
      <c r="AC2922" s="26">
        <f>1+Data[[#This Row],[MA'[NVMetcalfe calc']]]/((Data[[#This Row],[NVM_norm
(scaled)]]-Data[[#This Row],[NV_fund.]])/2)</f>
        <v>-83205939.867307633</v>
      </c>
    </row>
    <row r="2923" spans="1:29" x14ac:dyDescent="0.2">
      <c r="A2923" s="23">
        <v>41253</v>
      </c>
      <c r="B2923" s="24">
        <v>142246364.181871</v>
      </c>
      <c r="C2923" s="24">
        <f t="shared" si="361"/>
        <v>128613638.20173459</v>
      </c>
      <c r="D2923" s="25">
        <f>LN(Data[[#This Row],[NVActual]])</f>
        <v>18.773071071289909</v>
      </c>
      <c r="E2923" s="26">
        <v>36630</v>
      </c>
      <c r="F2923" s="40">
        <f>Data[[#This Row],[DAA 
(n)]]^2</f>
        <v>1341756900</v>
      </c>
      <c r="G2923" s="41">
        <f t="shared" si="362"/>
        <v>1585434278.0666666</v>
      </c>
      <c r="H2923" s="28">
        <f>LN(Data[[#This Row],[Metcalfe
(n^2)]])</f>
        <v>21.017245711545719</v>
      </c>
      <c r="I2923" s="42">
        <f t="shared" si="363"/>
        <v>21.142872407447275</v>
      </c>
      <c r="J2923" s="40">
        <f>Data[[#This Row],[DAA 
(n)]]*LN(Data[[#This Row],[DAA 
(n)]])</f>
        <v>384930.85520695982</v>
      </c>
      <c r="K2923" s="40">
        <f t="shared" si="364"/>
        <v>417509.33442798897</v>
      </c>
      <c r="L2923" s="29">
        <f>LN(Data[[#This Row],[MA'[n*ln(n)']
30d]])</f>
        <v>12.942062180934464</v>
      </c>
      <c r="M2923" s="43">
        <f t="shared" si="365"/>
        <v>12.910669447316648</v>
      </c>
      <c r="N2923" s="40">
        <f>Data[[#This Row],[DAA 
(n)]]^1.5</f>
        <v>7010603.0587246865</v>
      </c>
      <c r="O2923" s="40">
        <f t="shared" si="366"/>
        <v>7885801.6200445788</v>
      </c>
      <c r="P2923" s="43">
        <f>LN(Data[[#This Row],[MA'[n^1.5']]])</f>
        <v>15.880574437136335</v>
      </c>
      <c r="Q2923" s="43">
        <f t="shared" si="367"/>
        <v>15.838156919043968</v>
      </c>
      <c r="R2923" s="30">
        <f>$O$1+$O$2*Data[[#This Row],[MA'[ln(n^2)']]]</f>
        <v>21.142872407447275</v>
      </c>
      <c r="S2923" s="30">
        <f>$Q$1+$Q$2*Data[[#This Row],[MA'[ln(n*ln(n))']]]</f>
        <v>17.822604588072469</v>
      </c>
      <c r="T2923" s="31">
        <f>$O$3*Data[[#This Row],[Metcalfe
(n^2)]]</f>
        <v>697713588</v>
      </c>
      <c r="U2923" s="31">
        <f t="shared" si="360"/>
        <v>824425824.59466696</v>
      </c>
      <c r="V2923" s="30">
        <f>LN(Data[[#This Row],[MA'[NVA']
30d]]/Data[[#This Row],[MA'[NVMetcalfe calc']]])</f>
        <v>-1.8578743163308278</v>
      </c>
      <c r="W2923" s="30">
        <f>$Q$3+Data[[#This Row],[NVM
(scaled)]]/((Data[[#This Row],[Upper Bound]]-Data[[#This Row],[Lower Bound]])/2)</f>
        <v>-0.52911111837999802</v>
      </c>
      <c r="X2923" s="30">
        <f>(Data[[#This Row],[Upper Bound]]+Data[[#This Row],[Lower Bound]])/2</f>
        <v>19.482738497759872</v>
      </c>
      <c r="Y2923" s="32">
        <f>LN(Data[[#This Row],[NVActual]]/Data[[#This Row],[MA'[n^2']
30d]])</f>
        <v>-2.4110531279277456</v>
      </c>
      <c r="Z2923" s="32">
        <f>LN(Data[[#This Row],[NVActual]]/Data[[#This Row],[MA'[n*ln(n)']
30d]])</f>
        <v>5.8310088903554469</v>
      </c>
      <c r="AA2923" s="32">
        <f>LN(Data[[#This Row],[NVActual]]/Data[[#This Row],[MA'[n^1.5']]])</f>
        <v>2.8924966341535745</v>
      </c>
      <c r="AB2923" s="32">
        <f>LN(Data[[#This Row],[NVActual]]/Data[[#This Row],[Metcalfe
(n^2)]])</f>
        <v>-2.2441746402558098</v>
      </c>
      <c r="AC2923" s="34">
        <f>1+Data[[#This Row],[MA'[NVMetcalfe calc']]]/((Data[[#This Row],[NVM_norm
(scaled)]]-Data[[#This Row],[NV_fund.]])/2)</f>
        <v>-82393764.734652996</v>
      </c>
    </row>
    <row r="2924" spans="1:29" x14ac:dyDescent="0.2">
      <c r="A2924" s="23">
        <v>41252</v>
      </c>
      <c r="B2924" s="24">
        <v>140662080.57908401</v>
      </c>
      <c r="C2924" s="24">
        <f t="shared" si="361"/>
        <v>127627264.74961536</v>
      </c>
      <c r="D2924" s="25">
        <f>LN(Data[[#This Row],[NVActual]])</f>
        <v>18.761870980282342</v>
      </c>
      <c r="E2924" s="26">
        <v>37568</v>
      </c>
      <c r="F2924" s="40">
        <f>Data[[#This Row],[DAA 
(n)]]^2</f>
        <v>1411354624</v>
      </c>
      <c r="G2924" s="41">
        <f t="shared" si="362"/>
        <v>1580773700.0999999</v>
      </c>
      <c r="H2924" s="28">
        <f>LN(Data[[#This Row],[Metcalfe
(n^2)]])</f>
        <v>21.067815806375538</v>
      </c>
      <c r="I2924" s="42">
        <f t="shared" si="363"/>
        <v>21.139204296721264</v>
      </c>
      <c r="J2924" s="40">
        <f>Data[[#This Row],[DAA 
(n)]]*LN(Data[[#This Row],[DAA 
(n)]])</f>
        <v>395737.8521069581</v>
      </c>
      <c r="K2924" s="40">
        <f t="shared" si="364"/>
        <v>416758.83591526997</v>
      </c>
      <c r="L2924" s="29">
        <f>LN(Data[[#This Row],[MA'[n*ln(n)']
30d]])</f>
        <v>12.940263002344539</v>
      </c>
      <c r="M2924" s="43">
        <f t="shared" si="365"/>
        <v>12.909878857786298</v>
      </c>
      <c r="N2924" s="40">
        <f>Data[[#This Row],[DAA 
(n)]]^1.5</f>
        <v>7281604.9408377158</v>
      </c>
      <c r="O2924" s="40">
        <f t="shared" si="366"/>
        <v>7867289.3094262956</v>
      </c>
      <c r="P2924" s="43">
        <f>LN(Data[[#This Row],[MA'[n^1.5']]])</f>
        <v>15.878224127698914</v>
      </c>
      <c r="Q2924" s="43">
        <f t="shared" si="367"/>
        <v>15.837068868560729</v>
      </c>
      <c r="R2924" s="30">
        <f>$O$1+$O$2*Data[[#This Row],[MA'[ln(n^2)']]]</f>
        <v>21.139204296721264</v>
      </c>
      <c r="S2924" s="30">
        <f>$Q$1+$Q$2*Data[[#This Row],[MA'[ln(n*ln(n))']]]</f>
        <v>17.821300115347391</v>
      </c>
      <c r="T2924" s="31">
        <f>$O$3*Data[[#This Row],[Metcalfe
(n^2)]]</f>
        <v>733904404.48000002</v>
      </c>
      <c r="U2924" s="31">
        <f t="shared" si="360"/>
        <v>822002324.05200028</v>
      </c>
      <c r="V2924" s="30">
        <f>LN(Data[[#This Row],[MA'[NVA']
30d]]/Data[[#This Row],[MA'[NVMetcalfe calc']]])</f>
        <v>-1.8626292006939846</v>
      </c>
      <c r="W2924" s="30">
        <f>$Q$3+Data[[#This Row],[NVM
(scaled)]]/((Data[[#This Row],[Upper Bound]]-Data[[#This Row],[Lower Bound]])/2)</f>
        <v>-0.53277455819879049</v>
      </c>
      <c r="X2924" s="30">
        <f>(Data[[#This Row],[Upper Bound]]+Data[[#This Row],[Lower Bound]])/2</f>
        <v>19.480252206034329</v>
      </c>
      <c r="Y2924" s="29">
        <f>LN(Data[[#This Row],[NVActual]]/Data[[#This Row],[MA'[n^2']
30d]])</f>
        <v>-2.4193092674546475</v>
      </c>
      <c r="Z2924" s="29">
        <f>LN(Data[[#This Row],[NVActual]]/Data[[#This Row],[MA'[n*ln(n)']
30d]])</f>
        <v>5.8216079779378038</v>
      </c>
      <c r="AA2924" s="29">
        <f>LN(Data[[#This Row],[NVActual]]/Data[[#This Row],[MA'[n^1.5']]])</f>
        <v>2.8836468525834276</v>
      </c>
      <c r="AB2924" s="29">
        <f>LN(Data[[#This Row],[NVActual]]/Data[[#This Row],[Metcalfe
(n^2)]])</f>
        <v>-2.3059448260931941</v>
      </c>
      <c r="AC2924" s="26">
        <f>1+Data[[#This Row],[MA'[NVMetcalfe calc']]]/((Data[[#This Row],[NVM_norm
(scaled)]]-Data[[#This Row],[NV_fund.]])/2)</f>
        <v>-82146726.102875441</v>
      </c>
    </row>
    <row r="2925" spans="1:29" x14ac:dyDescent="0.2">
      <c r="A2925" s="23">
        <v>41251</v>
      </c>
      <c r="B2925" s="24">
        <v>142237049.86246899</v>
      </c>
      <c r="C2925" s="24">
        <f t="shared" si="361"/>
        <v>126674722.22697848</v>
      </c>
      <c r="D2925" s="25">
        <f>LN(Data[[#This Row],[NVActual]])</f>
        <v>18.773005588952834</v>
      </c>
      <c r="E2925" s="26">
        <v>37725</v>
      </c>
      <c r="F2925" s="40">
        <f>Data[[#This Row],[DAA 
(n)]]^2</f>
        <v>1423175625</v>
      </c>
      <c r="G2925" s="41">
        <f t="shared" si="362"/>
        <v>1578869879.3</v>
      </c>
      <c r="H2925" s="28">
        <f>LN(Data[[#This Row],[Metcalfe
(n^2)]])</f>
        <v>21.076156567272101</v>
      </c>
      <c r="I2925" s="42">
        <f t="shared" si="363"/>
        <v>21.137827311452547</v>
      </c>
      <c r="J2925" s="40">
        <f>Data[[#This Row],[DAA 
(n)]]*LN(Data[[#This Row],[DAA 
(n)]])</f>
        <v>397549.00325016998</v>
      </c>
      <c r="K2925" s="40">
        <f t="shared" si="364"/>
        <v>416463.83134400396</v>
      </c>
      <c r="L2925" s="29">
        <f>LN(Data[[#This Row],[MA'[n*ln(n)']
30d]])</f>
        <v>12.939554897308071</v>
      </c>
      <c r="M2925" s="43">
        <f t="shared" si="365"/>
        <v>12.909346587282831</v>
      </c>
      <c r="N2925" s="40">
        <f>Data[[#This Row],[DAA 
(n)]]^1.5</f>
        <v>7327298.3051821422</v>
      </c>
      <c r="O2925" s="40">
        <f t="shared" si="366"/>
        <v>7859884.6114755832</v>
      </c>
      <c r="P2925" s="43">
        <f>LN(Data[[#This Row],[MA'[n^1.5']]])</f>
        <v>15.877282483823786</v>
      </c>
      <c r="Q2925" s="43">
        <f t="shared" si="367"/>
        <v>15.836326688436145</v>
      </c>
      <c r="R2925" s="30">
        <f>$O$1+$O$2*Data[[#This Row],[MA'[ln(n^2)']]]</f>
        <v>21.137827311452547</v>
      </c>
      <c r="S2925" s="30">
        <f>$Q$1+$Q$2*Data[[#This Row],[MA'[ln(n*ln(n))']]]</f>
        <v>17.82042186901667</v>
      </c>
      <c r="T2925" s="31">
        <f>$O$3*Data[[#This Row],[Metcalfe
(n^2)]]</f>
        <v>740051325</v>
      </c>
      <c r="U2925" s="31">
        <f t="shared" ref="U2925:U2988" si="368">AVERAGE(T2925:T2954)</f>
        <v>821012337.23600018</v>
      </c>
      <c r="V2925" s="30">
        <f>LN(Data[[#This Row],[MA'[NVA']
30d]]/Data[[#This Row],[MA'[NVMetcalfe calc']]])</f>
        <v>-1.8689155778646411</v>
      </c>
      <c r="W2925" s="30">
        <f>$Q$3+Data[[#This Row],[NVM
(scaled)]]/((Data[[#This Row],[Upper Bound]]-Data[[#This Row],[Lower Bound]])/2)</f>
        <v>-0.53673329220340904</v>
      </c>
      <c r="X2925" s="30">
        <f>(Data[[#This Row],[Upper Bound]]+Data[[#This Row],[Lower Bound]])/2</f>
        <v>19.479124590234608</v>
      </c>
      <c r="Y2925" s="32">
        <f>LN(Data[[#This Row],[NVActual]]/Data[[#This Row],[MA'[n^2']
30d]])</f>
        <v>-2.4069695728416693</v>
      </c>
      <c r="Z2925" s="32">
        <f>LN(Data[[#This Row],[NVActual]]/Data[[#This Row],[MA'[n*ln(n)']
30d]])</f>
        <v>5.8334506916447637</v>
      </c>
      <c r="AA2925" s="32">
        <f>LN(Data[[#This Row],[NVActual]]/Data[[#This Row],[MA'[n^1.5']]])</f>
        <v>2.8957231051290497</v>
      </c>
      <c r="AB2925" s="32">
        <f>LN(Data[[#This Row],[NVActual]]/Data[[#This Row],[Metcalfe
(n^2)]])</f>
        <v>-2.3031509783192639</v>
      </c>
      <c r="AC2925" s="34">
        <f>1+Data[[#This Row],[MA'[NVMetcalfe calc']]]/((Data[[#This Row],[NVM_norm
(scaled)]]-Data[[#This Row],[NV_fund.]])/2)</f>
        <v>-82036186.712579563</v>
      </c>
    </row>
    <row r="2926" spans="1:29" x14ac:dyDescent="0.2">
      <c r="A2926" s="23">
        <v>41250</v>
      </c>
      <c r="B2926" s="24">
        <v>141951363.362672</v>
      </c>
      <c r="C2926" s="24">
        <f t="shared" si="361"/>
        <v>125693461.86170751</v>
      </c>
      <c r="D2926" s="25">
        <f>LN(Data[[#This Row],[NVActual]])</f>
        <v>18.770995045364586</v>
      </c>
      <c r="E2926" s="26">
        <v>42135</v>
      </c>
      <c r="F2926" s="40">
        <f>Data[[#This Row],[DAA 
(n)]]^2</f>
        <v>1775358225</v>
      </c>
      <c r="G2926" s="41">
        <f t="shared" si="362"/>
        <v>1578543492.6333334</v>
      </c>
      <c r="H2926" s="28">
        <f>LN(Data[[#This Row],[Metcalfe
(n^2)]])</f>
        <v>21.297268056412907</v>
      </c>
      <c r="I2926" s="42">
        <f t="shared" si="363"/>
        <v>21.137597181997613</v>
      </c>
      <c r="J2926" s="40">
        <f>Data[[#This Row],[DAA 
(n)]]*LN(Data[[#This Row],[DAA 
(n)]])</f>
        <v>448680.19477847894</v>
      </c>
      <c r="K2926" s="40">
        <f t="shared" si="364"/>
        <v>416413.84047967917</v>
      </c>
      <c r="L2926" s="29">
        <f>LN(Data[[#This Row],[MA'[n*ln(n)']
30d]])</f>
        <v>12.939434853594388</v>
      </c>
      <c r="M2926" s="43">
        <f t="shared" si="365"/>
        <v>12.909163579691633</v>
      </c>
      <c r="N2926" s="40">
        <f>Data[[#This Row],[DAA 
(n)]]^1.5</f>
        <v>8648972.1244998295</v>
      </c>
      <c r="O2926" s="40">
        <f t="shared" si="366"/>
        <v>7858623.2096343739</v>
      </c>
      <c r="P2926" s="43">
        <f>LN(Data[[#This Row],[MA'[n^1.5']]])</f>
        <v>15.8771219848937</v>
      </c>
      <c r="Q2926" s="43">
        <f t="shared" si="367"/>
        <v>15.836073013602114</v>
      </c>
      <c r="R2926" s="30">
        <f>$O$1+$O$2*Data[[#This Row],[MA'[ln(n^2)']]]</f>
        <v>21.137597181997613</v>
      </c>
      <c r="S2926" s="30">
        <f>$Q$1+$Q$2*Data[[#This Row],[MA'[ln(n*ln(n))']]]</f>
        <v>17.820119906491193</v>
      </c>
      <c r="T2926" s="31">
        <f>$O$3*Data[[#This Row],[Metcalfe
(n^2)]]</f>
        <v>923186277</v>
      </c>
      <c r="U2926" s="31">
        <f t="shared" si="368"/>
        <v>820842616.16933358</v>
      </c>
      <c r="V2926" s="30">
        <f>LN(Data[[#This Row],[MA'[NVA']
30d]]/Data[[#This Row],[MA'[NVMetcalfe calc']]])</f>
        <v>-1.8764852929384321</v>
      </c>
      <c r="W2926" s="30">
        <f>$Q$3+Data[[#This Row],[NVM
(scaled)]]/((Data[[#This Row],[Upper Bound]]-Data[[#This Row],[Lower Bound]])/2)</f>
        <v>-0.54127243209343934</v>
      </c>
      <c r="X2926" s="30">
        <f>(Data[[#This Row],[Upper Bound]]+Data[[#This Row],[Lower Bound]])/2</f>
        <v>19.478858544244403</v>
      </c>
      <c r="Y2926" s="29">
        <f>LN(Data[[#This Row],[NVActual]]/Data[[#This Row],[MA'[n^2']
30d]])</f>
        <v>-2.4087733733593231</v>
      </c>
      <c r="Z2926" s="29">
        <f>LN(Data[[#This Row],[NVActual]]/Data[[#This Row],[MA'[n*ln(n)']
30d]])</f>
        <v>5.8315601917701967</v>
      </c>
      <c r="AA2926" s="29">
        <f>LN(Data[[#This Row],[NVActual]]/Data[[#This Row],[MA'[n^1.5']]])</f>
        <v>2.8938730604708849</v>
      </c>
      <c r="AB2926" s="29">
        <f>LN(Data[[#This Row],[NVActual]]/Data[[#This Row],[Metcalfe
(n^2)]])</f>
        <v>-2.5262730110483229</v>
      </c>
      <c r="AC2926" s="26">
        <f>1+Data[[#This Row],[MA'[NVMetcalfe calc']]]/((Data[[#This Row],[NVM_norm
(scaled)]]-Data[[#This Row],[NV_fund.]])/2)</f>
        <v>-82001721.879785597</v>
      </c>
    </row>
    <row r="2927" spans="1:29" x14ac:dyDescent="0.2">
      <c r="A2927" s="23">
        <v>41249</v>
      </c>
      <c r="B2927" s="24">
        <v>141914659.98157901</v>
      </c>
      <c r="C2927" s="24">
        <f t="shared" si="361"/>
        <v>124740106.91653284</v>
      </c>
      <c r="D2927" s="25">
        <f>LN(Data[[#This Row],[NVActual]])</f>
        <v>18.770736448855814</v>
      </c>
      <c r="E2927" s="26">
        <v>38984</v>
      </c>
      <c r="F2927" s="40">
        <f>Data[[#This Row],[DAA 
(n)]]^2</f>
        <v>1519752256</v>
      </c>
      <c r="G2927" s="41">
        <f t="shared" si="362"/>
        <v>1577483669.6666667</v>
      </c>
      <c r="H2927" s="28">
        <f>LN(Data[[#This Row],[Metcalfe
(n^2)]])</f>
        <v>21.141813169046685</v>
      </c>
      <c r="I2927" s="42">
        <f t="shared" si="363"/>
        <v>21.136994808952405</v>
      </c>
      <c r="J2927" s="40">
        <f>Data[[#This Row],[DAA 
(n)]]*LN(Data[[#This Row],[DAA 
(n)]])</f>
        <v>412096.22229105799</v>
      </c>
      <c r="K2927" s="40">
        <f t="shared" si="364"/>
        <v>416266.73639201809</v>
      </c>
      <c r="L2927" s="29">
        <f>LN(Data[[#This Row],[MA'[n*ln(n)']
30d]])</f>
        <v>12.939081527016882</v>
      </c>
      <c r="M2927" s="43">
        <f t="shared" si="365"/>
        <v>12.9094535300631</v>
      </c>
      <c r="N2927" s="40">
        <f>Data[[#This Row],[DAA 
(n)]]^1.5</f>
        <v>7697143.7525814781</v>
      </c>
      <c r="O2927" s="40">
        <f t="shared" si="366"/>
        <v>7854742.1391255846</v>
      </c>
      <c r="P2927" s="43">
        <f>LN(Data[[#This Row],[MA'[n^1.5']]])</f>
        <v>15.876628001523292</v>
      </c>
      <c r="Q2927" s="43">
        <f t="shared" si="367"/>
        <v>15.836499151561894</v>
      </c>
      <c r="R2927" s="30">
        <f>$O$1+$O$2*Data[[#This Row],[MA'[ln(n^2)']]]</f>
        <v>21.136994808952405</v>
      </c>
      <c r="S2927" s="30">
        <f>$Q$1+$Q$2*Data[[#This Row],[MA'[ln(n*ln(n))']]]</f>
        <v>17.820598324604113</v>
      </c>
      <c r="T2927" s="31">
        <f>$O$3*Data[[#This Row],[Metcalfe
(n^2)]]</f>
        <v>790271173.12</v>
      </c>
      <c r="U2927" s="31">
        <f t="shared" si="368"/>
        <v>820291508.22666693</v>
      </c>
      <c r="V2927" s="30">
        <f>LN(Data[[#This Row],[MA'[NVA']
30d]]/Data[[#This Row],[MA'[NVMetcalfe calc']]])</f>
        <v>-1.8834273467086418</v>
      </c>
      <c r="W2927" s="30">
        <f>$Q$3+Data[[#This Row],[NVM
(scaled)]]/((Data[[#This Row],[Upper Bound]]-Data[[#This Row],[Lower Bound]])/2)</f>
        <v>-0.54582761023747473</v>
      </c>
      <c r="X2927" s="30">
        <f>(Data[[#This Row],[Upper Bound]]+Data[[#This Row],[Lower Bound]])/2</f>
        <v>19.478796566778257</v>
      </c>
      <c r="Y2927" s="32">
        <f>LN(Data[[#This Row],[NVActual]]/Data[[#This Row],[MA'[n^2']
30d]])</f>
        <v>-2.408360351436436</v>
      </c>
      <c r="Z2927" s="32">
        <f>LN(Data[[#This Row],[NVActual]]/Data[[#This Row],[MA'[n*ln(n)']
30d]])</f>
        <v>5.8316549218389344</v>
      </c>
      <c r="AA2927" s="32">
        <f>LN(Data[[#This Row],[NVActual]]/Data[[#This Row],[MA'[n^1.5']]])</f>
        <v>2.8941084473325227</v>
      </c>
      <c r="AB2927" s="32">
        <f>LN(Data[[#This Row],[NVActual]]/Data[[#This Row],[Metcalfe
(n^2)]])</f>
        <v>-2.3710767201908691</v>
      </c>
      <c r="AC2927" s="34">
        <f>1+Data[[#This Row],[MA'[NVMetcalfe calc']]]/((Data[[#This Row],[NVM_norm
(scaled)]]-Data[[#This Row],[NV_fund.]])/2)</f>
        <v>-81928278.999201953</v>
      </c>
    </row>
    <row r="2928" spans="1:29" x14ac:dyDescent="0.2">
      <c r="A2928" s="23">
        <v>41248</v>
      </c>
      <c r="B2928" s="24">
        <v>140129874.88500801</v>
      </c>
      <c r="C2928" s="24">
        <f t="shared" si="361"/>
        <v>123755501.90194161</v>
      </c>
      <c r="D2928" s="25">
        <f>LN(Data[[#This Row],[NVActual]])</f>
        <v>18.758080228296564</v>
      </c>
      <c r="E2928" s="26">
        <v>44654</v>
      </c>
      <c r="F2928" s="40">
        <f>Data[[#This Row],[DAA 
(n)]]^2</f>
        <v>1993979716</v>
      </c>
      <c r="G2928" s="41">
        <f t="shared" si="362"/>
        <v>1588326798.3333333</v>
      </c>
      <c r="H2928" s="28">
        <f>LN(Data[[#This Row],[Metcalfe
(n^2)]])</f>
        <v>21.413398335916764</v>
      </c>
      <c r="I2928" s="42">
        <f t="shared" si="363"/>
        <v>21.143460040292464</v>
      </c>
      <c r="J2928" s="40">
        <f>Data[[#This Row],[DAA 
(n)]]*LN(Data[[#This Row],[DAA 
(n)]])</f>
        <v>478096.94464601361</v>
      </c>
      <c r="K2928" s="40">
        <f t="shared" si="364"/>
        <v>417804.47347019386</v>
      </c>
      <c r="L2928" s="29">
        <f>LN(Data[[#This Row],[MA'[n*ln(n)']
30d]])</f>
        <v>12.942768835252149</v>
      </c>
      <c r="M2928" s="43">
        <f t="shared" si="365"/>
        <v>12.909942639100047</v>
      </c>
      <c r="N2928" s="40">
        <f>Data[[#This Row],[DAA 
(n)]]^1.5</f>
        <v>9436056.9221610632</v>
      </c>
      <c r="O2928" s="40">
        <f t="shared" si="366"/>
        <v>7894916.196195418</v>
      </c>
      <c r="P2928" s="43">
        <f>LN(Data[[#This Row],[MA'[n^1.5']]])</f>
        <v>15.881729590820788</v>
      </c>
      <c r="Q2928" s="43">
        <f t="shared" si="367"/>
        <v>15.837209477596021</v>
      </c>
      <c r="R2928" s="30">
        <f>$O$1+$O$2*Data[[#This Row],[MA'[ln(n^2)']]]</f>
        <v>21.143460040292464</v>
      </c>
      <c r="S2928" s="30">
        <f>$Q$1+$Q$2*Data[[#This Row],[MA'[ln(n*ln(n))']]]</f>
        <v>17.821405354515075</v>
      </c>
      <c r="T2928" s="31">
        <f>$O$3*Data[[#This Row],[Metcalfe
(n^2)]]</f>
        <v>1036869452.3200001</v>
      </c>
      <c r="U2928" s="31">
        <f t="shared" si="368"/>
        <v>825929935.13333344</v>
      </c>
      <c r="V2928" s="30">
        <f>LN(Data[[#This Row],[MA'[NVA']
30d]]/Data[[#This Row],[MA'[NVMetcalfe calc']]])</f>
        <v>-1.8982020853552479</v>
      </c>
      <c r="W2928" s="30">
        <f>$Q$3+Data[[#This Row],[NVM
(scaled)]]/((Data[[#This Row],[Upper Bound]]-Data[[#This Row],[Lower Bound]])/2)</f>
        <v>-0.55278798207745516</v>
      </c>
      <c r="X2928" s="30">
        <f>(Data[[#This Row],[Upper Bound]]+Data[[#This Row],[Lower Bound]])/2</f>
        <v>19.48243269740377</v>
      </c>
      <c r="Y2928" s="29">
        <f>LN(Data[[#This Row],[NVActual]]/Data[[#This Row],[MA'[n^2']
30d]])</f>
        <v>-2.427866742703785</v>
      </c>
      <c r="Z2928" s="29">
        <f>LN(Data[[#This Row],[NVActual]]/Data[[#This Row],[MA'[n*ln(n)']
30d]])</f>
        <v>5.8153113930444134</v>
      </c>
      <c r="AA2928" s="29">
        <f>LN(Data[[#This Row],[NVActual]]/Data[[#This Row],[MA'[n^1.5']]])</f>
        <v>2.8763506374757739</v>
      </c>
      <c r="AB2928" s="29">
        <f>LN(Data[[#This Row],[NVActual]]/Data[[#This Row],[Metcalfe
(n^2)]])</f>
        <v>-2.6553181076202024</v>
      </c>
      <c r="AC2928" s="26">
        <f>1+Data[[#This Row],[MA'[NVMetcalfe calc']]]/((Data[[#This Row],[NVM_norm
(scaled)]]-Data[[#This Row],[NV_fund.]])/2)</f>
        <v>-82447799.13620688</v>
      </c>
    </row>
    <row r="2929" spans="1:29" x14ac:dyDescent="0.2">
      <c r="A2929" s="23">
        <v>41247</v>
      </c>
      <c r="B2929" s="24">
        <v>140687388.18906099</v>
      </c>
      <c r="C2929" s="24">
        <f t="shared" si="361"/>
        <v>122784070.76992866</v>
      </c>
      <c r="D2929" s="25">
        <f>LN(Data[[#This Row],[NVActual]])</f>
        <v>18.762050881884118</v>
      </c>
      <c r="E2929" s="26">
        <v>43912</v>
      </c>
      <c r="F2929" s="40">
        <f>Data[[#This Row],[DAA 
(n)]]^2</f>
        <v>1928263744</v>
      </c>
      <c r="G2929" s="41">
        <f t="shared" si="362"/>
        <v>1568635861.1333334</v>
      </c>
      <c r="H2929" s="28">
        <f>LN(Data[[#This Row],[Metcalfe
(n^2)]])</f>
        <v>21.37988582045945</v>
      </c>
      <c r="I2929" s="42">
        <f t="shared" si="363"/>
        <v>21.131748694161779</v>
      </c>
      <c r="J2929" s="40">
        <f>Data[[#This Row],[DAA 
(n)]]*LN(Data[[#This Row],[DAA 
(n)]])</f>
        <v>469416.77307400765</v>
      </c>
      <c r="K2929" s="40">
        <f t="shared" si="364"/>
        <v>415017.65349668975</v>
      </c>
      <c r="L2929" s="29">
        <f>LN(Data[[#This Row],[MA'[n*ln(n)']
30d]])</f>
        <v>12.936076336854338</v>
      </c>
      <c r="M2929" s="43">
        <f t="shared" si="365"/>
        <v>12.910313165564441</v>
      </c>
      <c r="N2929" s="40">
        <f>Data[[#This Row],[DAA 
(n)]]^1.5</f>
        <v>9201843.1592006553</v>
      </c>
      <c r="O2929" s="40">
        <f t="shared" si="366"/>
        <v>7822055.2295579817</v>
      </c>
      <c r="P2929" s="43">
        <f>LN(Data[[#This Row],[MA'[n^1.5']]])</f>
        <v>15.872457895070161</v>
      </c>
      <c r="Q2929" s="43">
        <f t="shared" si="367"/>
        <v>15.837755824999277</v>
      </c>
      <c r="R2929" s="30">
        <f>$O$1+$O$2*Data[[#This Row],[MA'[ln(n^2)']]]</f>
        <v>21.131748694161779</v>
      </c>
      <c r="S2929" s="30">
        <f>$Q$1+$Q$2*Data[[#This Row],[MA'[ln(n*ln(n))']]]</f>
        <v>17.822016723181324</v>
      </c>
      <c r="T2929" s="31">
        <f>$O$3*Data[[#This Row],[Metcalfe
(n^2)]]</f>
        <v>1002697146.88</v>
      </c>
      <c r="U2929" s="31">
        <f t="shared" si="368"/>
        <v>815690647.78933346</v>
      </c>
      <c r="V2929" s="30">
        <f>LN(Data[[#This Row],[MA'[NVA']
30d]]/Data[[#This Row],[MA'[NVMetcalfe calc']]])</f>
        <v>-1.893607884541332</v>
      </c>
      <c r="W2929" s="30">
        <f>$Q$3+Data[[#This Row],[NVM
(scaled)]]/((Data[[#This Row],[Upper Bound]]-Data[[#This Row],[Lower Bound]])/2)</f>
        <v>-0.55426660596349231</v>
      </c>
      <c r="X2929" s="30">
        <f>(Data[[#This Row],[Upper Bound]]+Data[[#This Row],[Lower Bound]])/2</f>
        <v>19.476882708671553</v>
      </c>
      <c r="Y2929" s="32">
        <f>LN(Data[[#This Row],[NVActual]]/Data[[#This Row],[MA'[n^2']
30d]])</f>
        <v>-2.4114213184699751</v>
      </c>
      <c r="Z2929" s="32">
        <f>LN(Data[[#This Row],[NVActual]]/Data[[#This Row],[MA'[n*ln(n)']
30d]])</f>
        <v>5.8259745450297817</v>
      </c>
      <c r="AA2929" s="32">
        <f>LN(Data[[#This Row],[NVActual]]/Data[[#This Row],[MA'[n^1.5']]])</f>
        <v>2.8895929868139585</v>
      </c>
      <c r="AB2929" s="32">
        <f>LN(Data[[#This Row],[NVActual]]/Data[[#This Row],[Metcalfe
(n^2)]])</f>
        <v>-2.617834938575331</v>
      </c>
      <c r="AC2929" s="34">
        <f>1+Data[[#This Row],[MA'[NVMetcalfe calc']]]/((Data[[#This Row],[NVM_norm
(scaled)]]-Data[[#This Row],[NV_fund.]])/2)</f>
        <v>-81442220.310125053</v>
      </c>
    </row>
    <row r="2930" spans="1:29" x14ac:dyDescent="0.2">
      <c r="A2930" s="23">
        <v>41246</v>
      </c>
      <c r="B2930" s="24">
        <v>133152967.672068</v>
      </c>
      <c r="C2930" s="24">
        <f t="shared" si="361"/>
        <v>121810486.72336231</v>
      </c>
      <c r="D2930" s="25">
        <f>LN(Data[[#This Row],[NVActual]])</f>
        <v>18.707009158162606</v>
      </c>
      <c r="E2930" s="26">
        <v>30532</v>
      </c>
      <c r="F2930" s="40">
        <f>Data[[#This Row],[DAA 
(n)]]^2</f>
        <v>932203024</v>
      </c>
      <c r="G2930" s="41">
        <f t="shared" si="362"/>
        <v>1536344155.5333333</v>
      </c>
      <c r="H2930" s="28">
        <f>LN(Data[[#This Row],[Metcalfe
(n^2)]])</f>
        <v>20.653061185836723</v>
      </c>
      <c r="I2930" s="42">
        <f t="shared" si="363"/>
        <v>21.108483699484889</v>
      </c>
      <c r="J2930" s="40">
        <f>Data[[#This Row],[DAA 
(n)]]*LN(Data[[#This Row],[DAA 
(n)]])</f>
        <v>315289.63206298341</v>
      </c>
      <c r="K2930" s="40">
        <f t="shared" si="364"/>
        <v>410047.82187624287</v>
      </c>
      <c r="L2930" s="29">
        <f>LN(Data[[#This Row],[MA'[n*ln(n)']
30d]])</f>
        <v>12.924029070601268</v>
      </c>
      <c r="M2930" s="43">
        <f t="shared" si="365"/>
        <v>12.910972742047322</v>
      </c>
      <c r="N2930" s="40">
        <f>Data[[#This Row],[DAA 
(n)]]^1.5</f>
        <v>5334981.0429623919</v>
      </c>
      <c r="O2930" s="40">
        <f t="shared" si="366"/>
        <v>7697052.9909179602</v>
      </c>
      <c r="P2930" s="43">
        <f>LN(Data[[#This Row],[MA'[n^1.5']]])</f>
        <v>15.856348085112472</v>
      </c>
      <c r="Q2930" s="43">
        <f t="shared" si="367"/>
        <v>15.838699667518643</v>
      </c>
      <c r="R2930" s="30">
        <f>$O$1+$O$2*Data[[#This Row],[MA'[ln(n^2)']]]</f>
        <v>21.108483699484889</v>
      </c>
      <c r="S2930" s="30">
        <f>$Q$1+$Q$2*Data[[#This Row],[MA'[ln(n*ln(n))']]]</f>
        <v>17.82310502437808</v>
      </c>
      <c r="T2930" s="31">
        <f>$O$3*Data[[#This Row],[Metcalfe
(n^2)]]</f>
        <v>484745572.48000002</v>
      </c>
      <c r="U2930" s="31">
        <f t="shared" si="368"/>
        <v>798898960.87733352</v>
      </c>
      <c r="V2930" s="30">
        <f>LN(Data[[#This Row],[MA'[NVA']
30d]]/Data[[#This Row],[MA'[NVMetcalfe calc']]])</f>
        <v>-1.8807680313328219</v>
      </c>
      <c r="W2930" s="30">
        <f>$Q$3+Data[[#This Row],[NVM
(scaled)]]/((Data[[#This Row],[Upper Bound]]-Data[[#This Row],[Lower Bound]])/2)</f>
        <v>-0.55493226950264851</v>
      </c>
      <c r="X2930" s="30">
        <f>(Data[[#This Row],[Upper Bound]]+Data[[#This Row],[Lower Bound]])/2</f>
        <v>19.465794361931486</v>
      </c>
      <c r="Y2930" s="29">
        <f>LN(Data[[#This Row],[NVActual]]/Data[[#This Row],[MA'[n^2']
30d]])</f>
        <v>-2.4456623480036996</v>
      </c>
      <c r="Z2930" s="29">
        <f>LN(Data[[#This Row],[NVActual]]/Data[[#This Row],[MA'[n*ln(n)']
30d]])</f>
        <v>5.7829800875613371</v>
      </c>
      <c r="AA2930" s="29">
        <f>LN(Data[[#This Row],[NVActual]]/Data[[#This Row],[MA'[n^1.5']]])</f>
        <v>2.8506610730501318</v>
      </c>
      <c r="AB2930" s="29">
        <f>LN(Data[[#This Row],[NVActual]]/Data[[#This Row],[Metcalfe
(n^2)]])</f>
        <v>-1.9460520276741178</v>
      </c>
      <c r="AC2930" s="26">
        <f>1+Data[[#This Row],[MA'[NVMetcalfe calc']]]/((Data[[#This Row],[NVM_norm
(scaled)]]-Data[[#This Row],[NV_fund.]])/2)</f>
        <v>-79807188.377732038</v>
      </c>
    </row>
    <row r="2931" spans="1:29" x14ac:dyDescent="0.2">
      <c r="A2931" s="23">
        <v>41245</v>
      </c>
      <c r="B2931" s="24">
        <v>131434197.879722</v>
      </c>
      <c r="C2931" s="24">
        <f t="shared" si="361"/>
        <v>121034967.0604088</v>
      </c>
      <c r="D2931" s="25">
        <f>LN(Data[[#This Row],[NVActual]])</f>
        <v>18.694016887990134</v>
      </c>
      <c r="E2931" s="26">
        <v>28210</v>
      </c>
      <c r="F2931" s="40">
        <f>Data[[#This Row],[DAA 
(n)]]^2</f>
        <v>795804100</v>
      </c>
      <c r="G2931" s="41">
        <f t="shared" si="362"/>
        <v>1540502892.0999999</v>
      </c>
      <c r="H2931" s="28">
        <f>LN(Data[[#This Row],[Metcalfe
(n^2)]])</f>
        <v>20.494863607992084</v>
      </c>
      <c r="I2931" s="42">
        <f t="shared" si="363"/>
        <v>21.112670578129737</v>
      </c>
      <c r="J2931" s="40">
        <f>Data[[#This Row],[DAA 
(n)]]*LN(Data[[#This Row],[DAA 
(n)]])</f>
        <v>289080.05119072832</v>
      </c>
      <c r="K2931" s="40">
        <f t="shared" si="364"/>
        <v>410797.08848350041</v>
      </c>
      <c r="L2931" s="29">
        <f>LN(Data[[#This Row],[MA'[n*ln(n)']
30d]])</f>
        <v>12.925854669580803</v>
      </c>
      <c r="M2931" s="43">
        <f t="shared" si="365"/>
        <v>12.912416258450124</v>
      </c>
      <c r="N2931" s="40">
        <f>Data[[#This Row],[DAA 
(n)]]^1.5</f>
        <v>4738104.4375361707</v>
      </c>
      <c r="O2931" s="40">
        <f t="shared" si="366"/>
        <v>7714620.1446229545</v>
      </c>
      <c r="P2931" s="43">
        <f>LN(Data[[#This Row],[MA'[n^1.5']]])</f>
        <v>15.858627806614313</v>
      </c>
      <c r="Q2931" s="43">
        <f t="shared" si="367"/>
        <v>15.840684907596533</v>
      </c>
      <c r="R2931" s="30">
        <f>$O$1+$O$2*Data[[#This Row],[MA'[ln(n^2)']]]</f>
        <v>21.112670578129737</v>
      </c>
      <c r="S2931" s="30">
        <f>$Q$1+$Q$2*Data[[#This Row],[MA'[ln(n*ln(n))']]]</f>
        <v>17.825486826442702</v>
      </c>
      <c r="T2931" s="31">
        <f>$O$3*Data[[#This Row],[Metcalfe
(n^2)]]</f>
        <v>413818132</v>
      </c>
      <c r="U2931" s="31">
        <f t="shared" si="368"/>
        <v>801061503.89200008</v>
      </c>
      <c r="V2931" s="30">
        <f>LN(Data[[#This Row],[MA'[NVA']
30d]]/Data[[#This Row],[MA'[NVMetcalfe calc']]])</f>
        <v>-1.8898582401865343</v>
      </c>
      <c r="W2931" s="30">
        <f>$Q$3+Data[[#This Row],[NVM
(scaled)]]/((Data[[#This Row],[Upper Bound]]-Data[[#This Row],[Lower Bound]])/2)</f>
        <v>-0.55983425506202933</v>
      </c>
      <c r="X2931" s="30">
        <f>(Data[[#This Row],[Upper Bound]]+Data[[#This Row],[Lower Bound]])/2</f>
        <v>19.469078702286218</v>
      </c>
      <c r="Y2931" s="32">
        <f>LN(Data[[#This Row],[NVActual]]/Data[[#This Row],[MA'[n^2']
30d]])</f>
        <v>-2.4613578653865757</v>
      </c>
      <c r="Z2931" s="32">
        <f>LN(Data[[#This Row],[NVActual]]/Data[[#This Row],[MA'[n*ln(n)']
30d]])</f>
        <v>5.7681622184093317</v>
      </c>
      <c r="AA2931" s="32">
        <f>LN(Data[[#This Row],[NVActual]]/Data[[#This Row],[MA'[n^1.5']]])</f>
        <v>2.8353890813758191</v>
      </c>
      <c r="AB2931" s="32">
        <f>LN(Data[[#This Row],[NVActual]]/Data[[#This Row],[Metcalfe
(n^2)]])</f>
        <v>-1.8008467200019507</v>
      </c>
      <c r="AC2931" s="34">
        <f>1+Data[[#This Row],[MA'[NVMetcalfe calc']]]/((Data[[#This Row],[NVM_norm
(scaled)]]-Data[[#This Row],[NV_fund.]])/2)</f>
        <v>-79990511.275715396</v>
      </c>
    </row>
    <row r="2932" spans="1:29" x14ac:dyDescent="0.2">
      <c r="A2932" s="23">
        <v>41244</v>
      </c>
      <c r="B2932" s="24">
        <v>132382377.274186</v>
      </c>
      <c r="C2932" s="24">
        <f t="shared" si="361"/>
        <v>120272824.24036141</v>
      </c>
      <c r="D2932" s="25">
        <f>LN(Data[[#This Row],[NVActual]])</f>
        <v>18.701205090449587</v>
      </c>
      <c r="E2932" s="26">
        <v>33858</v>
      </c>
      <c r="F2932" s="40">
        <f>Data[[#This Row],[DAA 
(n)]]^2</f>
        <v>1146364164</v>
      </c>
      <c r="G2932" s="41">
        <f t="shared" si="362"/>
        <v>1551145837.0666666</v>
      </c>
      <c r="H2932" s="28">
        <f>LN(Data[[#This Row],[Metcalfe
(n^2)]])</f>
        <v>20.859861174394389</v>
      </c>
      <c r="I2932" s="42">
        <f t="shared" si="363"/>
        <v>21.123915229607423</v>
      </c>
      <c r="J2932" s="40">
        <f>Data[[#This Row],[DAA 
(n)]]*LN(Data[[#This Row],[DAA 
(n)]])</f>
        <v>353136.58982132259</v>
      </c>
      <c r="K2932" s="40">
        <f t="shared" si="364"/>
        <v>412755.24944156792</v>
      </c>
      <c r="L2932" s="29">
        <f>LN(Data[[#This Row],[MA'[n*ln(n)']
30d]])</f>
        <v>12.930610079912444</v>
      </c>
      <c r="M2932" s="43">
        <f t="shared" si="365"/>
        <v>12.914343690576194</v>
      </c>
      <c r="N2932" s="40">
        <f>Data[[#This Row],[DAA 
(n)]]^1.5</f>
        <v>6230056.0081520891</v>
      </c>
      <c r="O2932" s="40">
        <f t="shared" si="366"/>
        <v>7760088.4598476952</v>
      </c>
      <c r="P2932" s="43">
        <f>LN(Data[[#This Row],[MA'[n^1.5']]])</f>
        <v>15.864504291559337</v>
      </c>
      <c r="Q2932" s="43">
        <f t="shared" si="367"/>
        <v>15.843341741217548</v>
      </c>
      <c r="R2932" s="30">
        <f>$O$1+$O$2*Data[[#This Row],[MA'[ln(n^2)']]]</f>
        <v>21.123915229607423</v>
      </c>
      <c r="S2932" s="30">
        <f>$Q$1+$Q$2*Data[[#This Row],[MA'[ln(n*ln(n))']]]</f>
        <v>17.828667089450718</v>
      </c>
      <c r="T2932" s="31">
        <f>$O$3*Data[[#This Row],[Metcalfe
(n^2)]]</f>
        <v>596109365.27999997</v>
      </c>
      <c r="U2932" s="31">
        <f t="shared" si="368"/>
        <v>806595835.27466667</v>
      </c>
      <c r="V2932" s="30">
        <f>LN(Data[[#This Row],[MA'[NVA']
30d]]/Data[[#This Row],[MA'[NVMetcalfe calc']]])</f>
        <v>-1.9030600215690394</v>
      </c>
      <c r="W2932" s="30">
        <f>$Q$3+Data[[#This Row],[NVM
(scaled)]]/((Data[[#This Row],[Upper Bound]]-Data[[#This Row],[Lower Bound]])/2)</f>
        <v>-0.56503290837365572</v>
      </c>
      <c r="X2932" s="30">
        <f>(Data[[#This Row],[Upper Bound]]+Data[[#This Row],[Lower Bound]])/2</f>
        <v>19.476291159529069</v>
      </c>
      <c r="Y2932" s="29">
        <f>LN(Data[[#This Row],[NVActual]]/Data[[#This Row],[MA'[n^2']
30d]])</f>
        <v>-2.4610546540379241</v>
      </c>
      <c r="Z2932" s="29">
        <f>LN(Data[[#This Row],[NVActual]]/Data[[#This Row],[MA'[n*ln(n)']
30d]])</f>
        <v>5.7705950105371429</v>
      </c>
      <c r="AA2932" s="29">
        <f>LN(Data[[#This Row],[NVActual]]/Data[[#This Row],[MA'[n^1.5']]])</f>
        <v>2.8367007988902504</v>
      </c>
      <c r="AB2932" s="29">
        <f>LN(Data[[#This Row],[NVActual]]/Data[[#This Row],[Metcalfe
(n^2)]])</f>
        <v>-2.1586560839448028</v>
      </c>
      <c r="AC2932" s="26">
        <f>1+Data[[#This Row],[MA'[NVMetcalfe calc']]]/((Data[[#This Row],[NVM_norm
(scaled)]]-Data[[#This Row],[NV_fund.]])/2)</f>
        <v>-80493267.063707829</v>
      </c>
    </row>
    <row r="2933" spans="1:29" x14ac:dyDescent="0.2">
      <c r="A2933" s="23">
        <v>41243</v>
      </c>
      <c r="B2933" s="24">
        <v>132264146.216241</v>
      </c>
      <c r="C2933" s="24">
        <f t="shared" si="361"/>
        <v>119505081.36149557</v>
      </c>
      <c r="D2933" s="25">
        <f>LN(Data[[#This Row],[NVActual]])</f>
        <v>18.700311588700526</v>
      </c>
      <c r="E2933" s="26">
        <v>37930</v>
      </c>
      <c r="F2933" s="40">
        <f>Data[[#This Row],[DAA 
(n)]]^2</f>
        <v>1438684900</v>
      </c>
      <c r="G2933" s="41">
        <f t="shared" si="362"/>
        <v>1547355639.0999999</v>
      </c>
      <c r="H2933" s="28">
        <f>LN(Data[[#This Row],[Metcalfe
(n^2)]])</f>
        <v>21.08699526936589</v>
      </c>
      <c r="I2933" s="42">
        <f t="shared" si="363"/>
        <v>21.120433260981304</v>
      </c>
      <c r="J2933" s="40">
        <f>Data[[#This Row],[DAA 
(n)]]*LN(Data[[#This Row],[DAA 
(n)]])</f>
        <v>399914.86528352409</v>
      </c>
      <c r="K2933" s="40">
        <f t="shared" si="364"/>
        <v>412100.27723060973</v>
      </c>
      <c r="L2933" s="29">
        <f>LN(Data[[#This Row],[MA'[n*ln(n)']
30d]])</f>
        <v>12.929021990053229</v>
      </c>
      <c r="M2933" s="43">
        <f t="shared" si="365"/>
        <v>12.916642567129678</v>
      </c>
      <c r="N2933" s="40">
        <f>Data[[#This Row],[DAA 
(n)]]^1.5</f>
        <v>7387104.8630028339</v>
      </c>
      <c r="O2933" s="40">
        <f t="shared" si="366"/>
        <v>7744439.8096470246</v>
      </c>
      <c r="P2933" s="43">
        <f>LN(Data[[#This Row],[MA'[n^1.5']]])</f>
        <v>15.862485699926967</v>
      </c>
      <c r="Q2933" s="43">
        <f t="shared" si="367"/>
        <v>15.84653111226425</v>
      </c>
      <c r="R2933" s="30">
        <f>$O$1+$O$2*Data[[#This Row],[MA'[ln(n^2)']]]</f>
        <v>21.120433260981304</v>
      </c>
      <c r="S2933" s="30">
        <f>$Q$1+$Q$2*Data[[#This Row],[MA'[ln(n*ln(n))']]]</f>
        <v>17.832460235763968</v>
      </c>
      <c r="T2933" s="31">
        <f>$O$3*Data[[#This Row],[Metcalfe
(n^2)]]</f>
        <v>748116148</v>
      </c>
      <c r="U2933" s="31">
        <f t="shared" si="368"/>
        <v>804624932.33200014</v>
      </c>
      <c r="V2933" s="30">
        <f>LN(Data[[#This Row],[MA'[NVA']
30d]]/Data[[#This Row],[MA'[NVMetcalfe calc']]])</f>
        <v>-1.9070173539529163</v>
      </c>
      <c r="W2933" s="30">
        <f>$Q$3+Data[[#This Row],[NVM
(scaled)]]/((Data[[#This Row],[Upper Bound]]-Data[[#This Row],[Lower Bound]])/2)</f>
        <v>-0.56999574164806999</v>
      </c>
      <c r="X2933" s="30">
        <f>(Data[[#This Row],[Upper Bound]]+Data[[#This Row],[Lower Bound]])/2</f>
        <v>19.476446748372638</v>
      </c>
      <c r="Y2933" s="32">
        <f>LN(Data[[#This Row],[NVActual]]/Data[[#This Row],[MA'[n^2']
30d]])</f>
        <v>-2.4595016829443841</v>
      </c>
      <c r="Z2933" s="32">
        <f>LN(Data[[#This Row],[NVActual]]/Data[[#This Row],[MA'[n*ln(n)']
30d]])</f>
        <v>5.7712895986472983</v>
      </c>
      <c r="AA2933" s="32">
        <f>LN(Data[[#This Row],[NVActual]]/Data[[#This Row],[MA'[n^1.5']]])</f>
        <v>2.8378258887735588</v>
      </c>
      <c r="AB2933" s="32">
        <f>LN(Data[[#This Row],[NVActual]]/Data[[#This Row],[Metcalfe
(n^2)]])</f>
        <v>-2.3866836806653624</v>
      </c>
      <c r="AC2933" s="34">
        <f>1+Data[[#This Row],[MA'[NVMetcalfe calc']]]/((Data[[#This Row],[NVM_norm
(scaled)]]-Data[[#This Row],[NV_fund.]])/2)</f>
        <v>-80276081.175932139</v>
      </c>
    </row>
    <row r="2934" spans="1:29" x14ac:dyDescent="0.2">
      <c r="A2934" s="23">
        <v>41242</v>
      </c>
      <c r="B2934" s="24">
        <v>131295308.577324</v>
      </c>
      <c r="C2934" s="24">
        <f t="shared" si="361"/>
        <v>118921623.18884529</v>
      </c>
      <c r="D2934" s="25">
        <f>LN(Data[[#This Row],[NVActual]])</f>
        <v>18.692959608073547</v>
      </c>
      <c r="E2934" s="26">
        <v>41205</v>
      </c>
      <c r="F2934" s="40">
        <f>Data[[#This Row],[DAA 
(n)]]^2</f>
        <v>1697852025</v>
      </c>
      <c r="G2934" s="41">
        <f t="shared" si="362"/>
        <v>1532243879.0999999</v>
      </c>
      <c r="H2934" s="28">
        <f>LN(Data[[#This Row],[Metcalfe
(n^2)]])</f>
        <v>21.252629774394968</v>
      </c>
      <c r="I2934" s="42">
        <f t="shared" si="363"/>
        <v>21.107816395324839</v>
      </c>
      <c r="J2934" s="40">
        <f>Data[[#This Row],[DAA 
(n)]]*LN(Data[[#This Row],[DAA 
(n)]])</f>
        <v>437857.30492697231</v>
      </c>
      <c r="K2934" s="40">
        <f t="shared" si="364"/>
        <v>409603.77303977055</v>
      </c>
      <c r="L2934" s="29">
        <f>LN(Data[[#This Row],[MA'[n*ln(n)']
30d]])</f>
        <v>12.922945564187886</v>
      </c>
      <c r="M2934" s="43">
        <f t="shared" si="365"/>
        <v>12.919620953495018</v>
      </c>
      <c r="N2934" s="40">
        <f>Data[[#This Row],[DAA 
(n)]]^1.5</f>
        <v>8364209.0295571312</v>
      </c>
      <c r="O2934" s="40">
        <f t="shared" si="366"/>
        <v>7683584.1935775364</v>
      </c>
      <c r="P2934" s="43">
        <f>LN(Data[[#This Row],[MA'[n^1.5']]])</f>
        <v>15.854596688129149</v>
      </c>
      <c r="Q2934" s="43">
        <f t="shared" si="367"/>
        <v>15.850647621555927</v>
      </c>
      <c r="R2934" s="30">
        <f>$O$1+$O$2*Data[[#This Row],[MA'[ln(n^2)']]]</f>
        <v>21.107816395324839</v>
      </c>
      <c r="S2934" s="30">
        <f>$Q$1+$Q$2*Data[[#This Row],[MA'[ln(n*ln(n))']]]</f>
        <v>17.837374573266779</v>
      </c>
      <c r="T2934" s="31">
        <f>$O$3*Data[[#This Row],[Metcalfe
(n^2)]]</f>
        <v>882883053</v>
      </c>
      <c r="U2934" s="31">
        <f t="shared" si="368"/>
        <v>796766817.13200009</v>
      </c>
      <c r="V2934" s="30">
        <f>LN(Data[[#This Row],[MA'[NVA']
30d]]/Data[[#This Row],[MA'[NVMetcalfe calc']]])</f>
        <v>-1.9020974127823205</v>
      </c>
      <c r="W2934" s="30">
        <f>$Q$3+Data[[#This Row],[NVM
(scaled)]]/((Data[[#This Row],[Upper Bound]]-Data[[#This Row],[Lower Bound]])/2)</f>
        <v>-0.57320516693083812</v>
      </c>
      <c r="X2934" s="30">
        <f>(Data[[#This Row],[Upper Bound]]+Data[[#This Row],[Lower Bound]])/2</f>
        <v>19.472595484295809</v>
      </c>
      <c r="Y2934" s="29">
        <f>LN(Data[[#This Row],[NVActual]]/Data[[#This Row],[MA'[n^2']
30d]])</f>
        <v>-2.4570394775349342</v>
      </c>
      <c r="Z2934" s="29">
        <f>LN(Data[[#This Row],[NVActual]]/Data[[#This Row],[MA'[n*ln(n)']
30d]])</f>
        <v>5.7700140438856593</v>
      </c>
      <c r="AA2934" s="29">
        <f>LN(Data[[#This Row],[NVActual]]/Data[[#This Row],[MA'[n^1.5']]])</f>
        <v>2.8383629199443972</v>
      </c>
      <c r="AB2934" s="29">
        <f>LN(Data[[#This Row],[NVActual]]/Data[[#This Row],[Metcalfe
(n^2)]])</f>
        <v>-2.5596701663214221</v>
      </c>
      <c r="AC2934" s="26">
        <f>1+Data[[#This Row],[MA'[NVMetcalfe calc']]]/((Data[[#This Row],[NVM_norm
(scaled)]]-Data[[#This Row],[NV_fund.]])/2)</f>
        <v>-79494635.407375842</v>
      </c>
    </row>
    <row r="2935" spans="1:29" x14ac:dyDescent="0.2">
      <c r="A2935" s="23">
        <v>41241</v>
      </c>
      <c r="B2935" s="24">
        <v>129500185.077076</v>
      </c>
      <c r="C2935" s="24">
        <f t="shared" si="361"/>
        <v>118269440.80404349</v>
      </c>
      <c r="D2935" s="25">
        <f>LN(Data[[#This Row],[NVActual]])</f>
        <v>18.679192868269457</v>
      </c>
      <c r="E2935" s="26">
        <v>44590</v>
      </c>
      <c r="F2935" s="40">
        <f>Data[[#This Row],[DAA 
(n)]]^2</f>
        <v>1988268100</v>
      </c>
      <c r="G2935" s="41">
        <f t="shared" si="362"/>
        <v>1516314317.7333333</v>
      </c>
      <c r="H2935" s="28">
        <f>LN(Data[[#This Row],[Metcalfe
(n^2)]])</f>
        <v>21.410529795243043</v>
      </c>
      <c r="I2935" s="42">
        <f t="shared" si="363"/>
        <v>21.096798341430986</v>
      </c>
      <c r="J2935" s="40">
        <f>Data[[#This Row],[DAA 
(n)]]*LN(Data[[#This Row],[DAA 
(n)]])</f>
        <v>477347.76178494364</v>
      </c>
      <c r="K2935" s="40">
        <f t="shared" si="364"/>
        <v>407187.97446167056</v>
      </c>
      <c r="L2935" s="29">
        <f>LN(Data[[#This Row],[MA'[n*ln(n)']
30d]])</f>
        <v>12.917030211517311</v>
      </c>
      <c r="M2935" s="43">
        <f t="shared" si="365"/>
        <v>12.922990919971436</v>
      </c>
      <c r="N2935" s="40">
        <f>Data[[#This Row],[DAA 
(n)]]^1.5</f>
        <v>9415777.9593085218</v>
      </c>
      <c r="O2935" s="40">
        <f t="shared" si="366"/>
        <v>7622367.4216472413</v>
      </c>
      <c r="P2935" s="43">
        <f>LN(Data[[#This Row],[MA'[n^1.5']]])</f>
        <v>15.846597564665702</v>
      </c>
      <c r="Q2935" s="43">
        <f t="shared" si="367"/>
        <v>15.855264134592353</v>
      </c>
      <c r="R2935" s="30">
        <f>$O$1+$O$2*Data[[#This Row],[MA'[ln(n^2)']]]</f>
        <v>21.096798341430986</v>
      </c>
      <c r="S2935" s="30">
        <f>$Q$1+$Q$2*Data[[#This Row],[MA'[ln(n*ln(n))']]]</f>
        <v>17.842935017952868</v>
      </c>
      <c r="T2935" s="31">
        <f>$O$3*Data[[#This Row],[Metcalfe
(n^2)]]</f>
        <v>1033899412</v>
      </c>
      <c r="U2935" s="31">
        <f t="shared" si="368"/>
        <v>788483445.22133338</v>
      </c>
      <c r="V2935" s="30">
        <f>LN(Data[[#This Row],[MA'[NVA']
30d]]/Data[[#This Row],[MA'[NVMetcalfe calc']]])</f>
        <v>-1.8971459927805319</v>
      </c>
      <c r="W2935" s="30">
        <f>$Q$3+Data[[#This Row],[NVM
(scaled)]]/((Data[[#This Row],[Upper Bound]]-Data[[#This Row],[Lower Bound]])/2)</f>
        <v>-0.57608831052721376</v>
      </c>
      <c r="X2935" s="30">
        <f>(Data[[#This Row],[Upper Bound]]+Data[[#This Row],[Lower Bound]])/2</f>
        <v>19.469866679691926</v>
      </c>
      <c r="Y2935" s="32">
        <f>LN(Data[[#This Row],[NVActual]]/Data[[#This Row],[MA'[n^2']
30d]])</f>
        <v>-2.4603555680036813</v>
      </c>
      <c r="Z2935" s="32">
        <f>LN(Data[[#This Row],[NVActual]]/Data[[#This Row],[MA'[n*ln(n)']
30d]])</f>
        <v>5.7621626567521442</v>
      </c>
      <c r="AA2935" s="32">
        <f>LN(Data[[#This Row],[NVActual]]/Data[[#This Row],[MA'[n^1.5']]])</f>
        <v>2.8325953036037528</v>
      </c>
      <c r="AB2935" s="32">
        <f>LN(Data[[#This Row],[NVActual]]/Data[[#This Row],[Metcalfe
(n^2)]])</f>
        <v>-2.7313369269735892</v>
      </c>
      <c r="AC2935" s="34">
        <f>1+Data[[#This Row],[MA'[NVMetcalfe calc']]]/((Data[[#This Row],[NVM_norm
(scaled)]]-Data[[#This Row],[NV_fund.]])/2)</f>
        <v>-78667585.114610329</v>
      </c>
    </row>
    <row r="2936" spans="1:29" x14ac:dyDescent="0.2">
      <c r="A2936" s="23">
        <v>41240</v>
      </c>
      <c r="B2936" s="24">
        <v>127604785.27999499</v>
      </c>
      <c r="C2936" s="24">
        <f t="shared" si="361"/>
        <v>117596166.70858683</v>
      </c>
      <c r="D2936" s="25">
        <f>LN(Data[[#This Row],[NVActual]])</f>
        <v>18.664448430366093</v>
      </c>
      <c r="E2936" s="26">
        <v>37535</v>
      </c>
      <c r="F2936" s="40">
        <f>Data[[#This Row],[DAA 
(n)]]^2</f>
        <v>1408876225</v>
      </c>
      <c r="G2936" s="41">
        <f t="shared" si="362"/>
        <v>1493193126.4333334</v>
      </c>
      <c r="H2936" s="28">
        <f>LN(Data[[#This Row],[Metcalfe
(n^2)]])</f>
        <v>21.066058220014206</v>
      </c>
      <c r="I2936" s="42">
        <f t="shared" si="363"/>
        <v>21.082497101612002</v>
      </c>
      <c r="J2936" s="40">
        <f>Data[[#This Row],[DAA 
(n)]]*LN(Data[[#This Row],[DAA 
(n)]])</f>
        <v>395357.24764411664</v>
      </c>
      <c r="K2936" s="40">
        <f t="shared" si="364"/>
        <v>403858.63382325292</v>
      </c>
      <c r="L2936" s="29">
        <f>LN(Data[[#This Row],[MA'[n*ln(n)']
30d]])</f>
        <v>12.908820179429224</v>
      </c>
      <c r="M2936" s="43">
        <f t="shared" si="365"/>
        <v>12.926561774514438</v>
      </c>
      <c r="N2936" s="40">
        <f>Data[[#This Row],[DAA 
(n)]]^1.5</f>
        <v>7272012.727256123</v>
      </c>
      <c r="O2936" s="40">
        <f t="shared" si="366"/>
        <v>7536011.9218275091</v>
      </c>
      <c r="P2936" s="43">
        <f>LN(Data[[#This Row],[MA'[n^1.5']]])</f>
        <v>15.835203677220566</v>
      </c>
      <c r="Q2936" s="43">
        <f t="shared" si="367"/>
        <v>15.860151948206173</v>
      </c>
      <c r="R2936" s="30">
        <f>$O$1+$O$2*Data[[#This Row],[MA'[ln(n^2)']]]</f>
        <v>21.082497101612002</v>
      </c>
      <c r="S2936" s="30">
        <f>$Q$1+$Q$2*Data[[#This Row],[MA'[ln(n*ln(n))']]]</f>
        <v>17.848826927948821</v>
      </c>
      <c r="T2936" s="31">
        <f>$O$3*Data[[#This Row],[Metcalfe
(n^2)]]</f>
        <v>732615637</v>
      </c>
      <c r="U2936" s="31">
        <f t="shared" si="368"/>
        <v>776460425.74533343</v>
      </c>
      <c r="V2936" s="30">
        <f>LN(Data[[#This Row],[MA'[NVA']
30d]]/Data[[#This Row],[MA'[NVMetcalfe calc']]])</f>
        <v>-1.8874892374594976</v>
      </c>
      <c r="W2936" s="30">
        <f>$Q$3+Data[[#This Row],[NVM
(scaled)]]/((Data[[#This Row],[Upper Bound]]-Data[[#This Row],[Lower Bound]])/2)</f>
        <v>-0.57739749949284602</v>
      </c>
      <c r="X2936" s="30">
        <f>(Data[[#This Row],[Upper Bound]]+Data[[#This Row],[Lower Bound]])/2</f>
        <v>19.465662014780413</v>
      </c>
      <c r="Y2936" s="29">
        <f>LN(Data[[#This Row],[NVActual]]/Data[[#This Row],[MA'[n^2']
30d]])</f>
        <v>-2.4597342713821901</v>
      </c>
      <c r="Z2936" s="29">
        <f>LN(Data[[#This Row],[NVActual]]/Data[[#This Row],[MA'[n*ln(n)']
30d]])</f>
        <v>5.7556282509368684</v>
      </c>
      <c r="AA2936" s="29">
        <f>LN(Data[[#This Row],[NVActual]]/Data[[#This Row],[MA'[n^1.5']]])</f>
        <v>2.8292447531455269</v>
      </c>
      <c r="AB2936" s="29">
        <f>LN(Data[[#This Row],[NVActual]]/Data[[#This Row],[Metcalfe
(n^2)]])</f>
        <v>-2.4016097896481132</v>
      </c>
      <c r="AC2936" s="26">
        <f>1+Data[[#This Row],[MA'[NVMetcalfe calc']]]/((Data[[#This Row],[NVM_norm
(scaled)]]-Data[[#This Row],[NV_fund.]])/2)</f>
        <v>-77479230.670433626</v>
      </c>
    </row>
    <row r="2937" spans="1:29" x14ac:dyDescent="0.2">
      <c r="A2937" s="23">
        <v>41239</v>
      </c>
      <c r="B2937" s="24">
        <v>127780662.074784</v>
      </c>
      <c r="C2937" s="24">
        <f t="shared" si="361"/>
        <v>117010403.89761302</v>
      </c>
      <c r="D2937" s="25">
        <f>LN(Data[[#This Row],[NVActual]])</f>
        <v>18.665825774489768</v>
      </c>
      <c r="E2937" s="26">
        <v>42639</v>
      </c>
      <c r="F2937" s="40">
        <f>Data[[#This Row],[DAA 
(n)]]^2</f>
        <v>1818084321</v>
      </c>
      <c r="G2937" s="41">
        <f t="shared" si="362"/>
        <v>1472021580.8</v>
      </c>
      <c r="H2937" s="28">
        <f>LN(Data[[#This Row],[Metcalfe
(n^2)]])</f>
        <v>21.321049212814241</v>
      </c>
      <c r="I2937" s="42">
        <f t="shared" si="363"/>
        <v>21.062519605857368</v>
      </c>
      <c r="J2937" s="40">
        <f>Data[[#This Row],[DAA 
(n)]]*LN(Data[[#This Row],[DAA 
(n)]])</f>
        <v>454554.10869259323</v>
      </c>
      <c r="K2937" s="40">
        <f t="shared" si="364"/>
        <v>400168.4364816256</v>
      </c>
      <c r="L2937" s="29">
        <f>LN(Data[[#This Row],[MA'[n*ln(n)']
30d]])</f>
        <v>12.899640828660162</v>
      </c>
      <c r="M2937" s="43">
        <f t="shared" si="365"/>
        <v>12.930434770750995</v>
      </c>
      <c r="N2937" s="40">
        <f>Data[[#This Row],[DAA 
(n)]]^1.5</f>
        <v>8804617.9566815197</v>
      </c>
      <c r="O2937" s="40">
        <f t="shared" si="366"/>
        <v>7448251.1133037331</v>
      </c>
      <c r="P2937" s="43">
        <f>LN(Data[[#This Row],[MA'[n^1.5']]])</f>
        <v>15.823489812905557</v>
      </c>
      <c r="Q2937" s="43">
        <f t="shared" si="367"/>
        <v>15.865455968026218</v>
      </c>
      <c r="R2937" s="30">
        <f>$O$1+$O$2*Data[[#This Row],[MA'[ln(n^2)']]]</f>
        <v>21.062519605857368</v>
      </c>
      <c r="S2937" s="30">
        <f>$Q$1+$Q$2*Data[[#This Row],[MA'[ln(n*ln(n))']]]</f>
        <v>17.85521737173914</v>
      </c>
      <c r="T2937" s="31">
        <f>$O$3*Data[[#This Row],[Metcalfe
(n^2)]]</f>
        <v>945403846.92000008</v>
      </c>
      <c r="U2937" s="31">
        <f t="shared" si="368"/>
        <v>765451222.01600015</v>
      </c>
      <c r="V2937" s="30">
        <f>LN(Data[[#This Row],[MA'[NVA']
30d]]/Data[[#This Row],[MA'[NVMetcalfe calc']]])</f>
        <v>-1.8782026395980211</v>
      </c>
      <c r="W2937" s="30">
        <f>$Q$3+Data[[#This Row],[NVM
(scaled)]]/((Data[[#This Row],[Upper Bound]]-Data[[#This Row],[Lower Bound]])/2)</f>
        <v>-0.58120402288148509</v>
      </c>
      <c r="X2937" s="30">
        <f>(Data[[#This Row],[Upper Bound]]+Data[[#This Row],[Lower Bound]])/2</f>
        <v>19.458868488798252</v>
      </c>
      <c r="Y2937" s="32">
        <f>LN(Data[[#This Row],[NVActual]]/Data[[#This Row],[MA'[n^2']
30d]])</f>
        <v>-2.4440767435254229</v>
      </c>
      <c r="Z2937" s="32">
        <f>LN(Data[[#This Row],[NVActual]]/Data[[#This Row],[MA'[n*ln(n)']
30d]])</f>
        <v>5.7661849458296057</v>
      </c>
      <c r="AA2937" s="32">
        <f>LN(Data[[#This Row],[NVActual]]/Data[[#This Row],[MA'[n^1.5']]])</f>
        <v>2.8423359615842116</v>
      </c>
      <c r="AB2937" s="32">
        <f>LN(Data[[#This Row],[NVActual]]/Data[[#This Row],[Metcalfe
(n^2)]])</f>
        <v>-2.6552234383244744</v>
      </c>
      <c r="AC2937" s="34">
        <f>1+Data[[#This Row],[MA'[NVMetcalfe calc']]]/((Data[[#This Row],[NVM_norm
(scaled)]]-Data[[#This Row],[NV_fund.]])/2)</f>
        <v>-76392060.113539428</v>
      </c>
    </row>
    <row r="2938" spans="1:29" x14ac:dyDescent="0.2">
      <c r="A2938" s="23">
        <v>41238</v>
      </c>
      <c r="B2938" s="24">
        <v>131300996.096545</v>
      </c>
      <c r="C2938" s="24">
        <f t="shared" si="361"/>
        <v>116329662.0432846</v>
      </c>
      <c r="D2938" s="25">
        <f>LN(Data[[#This Row],[NVActual]])</f>
        <v>18.693002925661194</v>
      </c>
      <c r="E2938" s="26">
        <v>35940</v>
      </c>
      <c r="F2938" s="40">
        <f>Data[[#This Row],[DAA 
(n)]]^2</f>
        <v>1291683600</v>
      </c>
      <c r="G2938" s="41">
        <f t="shared" si="362"/>
        <v>1441239040.0999999</v>
      </c>
      <c r="H2938" s="28">
        <f>LN(Data[[#This Row],[Metcalfe
(n^2)]])</f>
        <v>20.979212320675099</v>
      </c>
      <c r="I2938" s="42">
        <f t="shared" si="363"/>
        <v>21.038881175538503</v>
      </c>
      <c r="J2938" s="40">
        <f>Data[[#This Row],[DAA 
(n)]]*LN(Data[[#This Row],[DAA 
(n)]])</f>
        <v>376996.44540253154</v>
      </c>
      <c r="K2938" s="40">
        <f t="shared" si="364"/>
        <v>395291.66316570831</v>
      </c>
      <c r="L2938" s="29">
        <f>LN(Data[[#This Row],[MA'[n*ln(n)']
30d]])</f>
        <v>12.887379159170422</v>
      </c>
      <c r="M2938" s="43">
        <f t="shared" si="365"/>
        <v>12.935283761474563</v>
      </c>
      <c r="N2938" s="40">
        <f>Data[[#This Row],[DAA 
(n)]]^1.5</f>
        <v>6813450.5637011752</v>
      </c>
      <c r="O2938" s="40">
        <f t="shared" si="366"/>
        <v>7327190.0908342581</v>
      </c>
      <c r="P2938" s="43">
        <f>LN(Data[[#This Row],[MA'[n^1.5']]])</f>
        <v>15.807102656689045</v>
      </c>
      <c r="Q2938" s="43">
        <f t="shared" si="367"/>
        <v>15.872032969836811</v>
      </c>
      <c r="R2938" s="30">
        <f>$O$1+$O$2*Data[[#This Row],[MA'[ln(n^2)']]]</f>
        <v>21.038881175538503</v>
      </c>
      <c r="S2938" s="30">
        <f>$Q$1+$Q$2*Data[[#This Row],[MA'[ln(n*ln(n))']]]</f>
        <v>17.863218206433029</v>
      </c>
      <c r="T2938" s="31">
        <f>$O$3*Data[[#This Row],[Metcalfe
(n^2)]]</f>
        <v>671675472</v>
      </c>
      <c r="U2938" s="31">
        <f t="shared" si="368"/>
        <v>749444300.85199988</v>
      </c>
      <c r="V2938" s="30">
        <f>LN(Data[[#This Row],[MA'[NVA']
30d]]/Data[[#This Row],[MA'[NVMetcalfe calc']]])</f>
        <v>-1.8629039250379404</v>
      </c>
      <c r="W2938" s="30">
        <f>$Q$3+Data[[#This Row],[NVM
(scaled)]]/((Data[[#This Row],[Upper Bound]]-Data[[#This Row],[Lower Bound]])/2)</f>
        <v>-0.58323780461670738</v>
      </c>
      <c r="X2938" s="30">
        <f>(Data[[#This Row],[Upper Bound]]+Data[[#This Row],[Lower Bound]])/2</f>
        <v>19.451049690985766</v>
      </c>
      <c r="Y2938" s="29">
        <f>LN(Data[[#This Row],[NVActual]]/Data[[#This Row],[MA'[n^2']
30d]])</f>
        <v>-2.3957660994168455</v>
      </c>
      <c r="Z2938" s="29">
        <f>LN(Data[[#This Row],[NVActual]]/Data[[#This Row],[MA'[n*ln(n)']
30d]])</f>
        <v>5.8056237664907719</v>
      </c>
      <c r="AA2938" s="29">
        <f>LN(Data[[#This Row],[NVActual]]/Data[[#This Row],[MA'[n^1.5']]])</f>
        <v>2.8859002689721494</v>
      </c>
      <c r="AB2938" s="29">
        <f>LN(Data[[#This Row],[NVActual]]/Data[[#This Row],[Metcalfe
(n^2)]])</f>
        <v>-2.2862093950139064</v>
      </c>
      <c r="AC2938" s="26">
        <f>1+Data[[#This Row],[MA'[NVMetcalfe calc']]]/((Data[[#This Row],[NVM_norm
(scaled)]]-Data[[#This Row],[NV_fund.]])/2)</f>
        <v>-74816166.135118023</v>
      </c>
    </row>
    <row r="2939" spans="1:29" x14ac:dyDescent="0.2">
      <c r="A2939" s="23">
        <v>41237</v>
      </c>
      <c r="B2939" s="24">
        <v>129989710.320668</v>
      </c>
      <c r="C2939" s="24">
        <f t="shared" si="361"/>
        <v>115416533.16739663</v>
      </c>
      <c r="D2939" s="25">
        <f>LN(Data[[#This Row],[NVActual]])</f>
        <v>18.682965853907742</v>
      </c>
      <c r="E2939" s="26">
        <v>36089</v>
      </c>
      <c r="F2939" s="40">
        <f>Data[[#This Row],[DAA 
(n)]]^2</f>
        <v>1302415921</v>
      </c>
      <c r="G2939" s="41">
        <f t="shared" si="362"/>
        <v>1444985448.1333334</v>
      </c>
      <c r="H2939" s="28">
        <f>LN(Data[[#This Row],[Metcalfe
(n^2)]])</f>
        <v>20.987486777492869</v>
      </c>
      <c r="I2939" s="42">
        <f t="shared" si="363"/>
        <v>21.041662270145903</v>
      </c>
      <c r="J2939" s="40">
        <f>Data[[#This Row],[DAA 
(n)]]*LN(Data[[#This Row],[DAA 
(n)]])</f>
        <v>378708.70515647007</v>
      </c>
      <c r="K2939" s="40">
        <f t="shared" si="364"/>
        <v>395879.08793144132</v>
      </c>
      <c r="L2939" s="29">
        <f>LN(Data[[#This Row],[MA'[n*ln(n)']
30d]])</f>
        <v>12.88886411010639</v>
      </c>
      <c r="M2939" s="43">
        <f t="shared" si="365"/>
        <v>12.940854385436044</v>
      </c>
      <c r="N2939" s="40">
        <f>Data[[#This Row],[DAA 
(n)]]^1.5</f>
        <v>6855865.2388279131</v>
      </c>
      <c r="O2939" s="40">
        <f t="shared" si="366"/>
        <v>7341855.7941828985</v>
      </c>
      <c r="P2939" s="43">
        <f>LN(Data[[#This Row],[MA'[n^1.5']]])</f>
        <v>15.809102201628768</v>
      </c>
      <c r="Q2939" s="43">
        <f t="shared" si="367"/>
        <v>15.879549052673223</v>
      </c>
      <c r="R2939" s="30">
        <f>$O$1+$O$2*Data[[#This Row],[MA'[ln(n^2)']]]</f>
        <v>21.041662270145903</v>
      </c>
      <c r="S2939" s="30">
        <f>$Q$1+$Q$2*Data[[#This Row],[MA'[ln(n*ln(n))']]]</f>
        <v>17.87240973596947</v>
      </c>
      <c r="T2939" s="31">
        <f>$O$3*Data[[#This Row],[Metcalfe
(n^2)]]</f>
        <v>677256278.92000008</v>
      </c>
      <c r="U2939" s="31">
        <f t="shared" si="368"/>
        <v>751392433.02933323</v>
      </c>
      <c r="V2939" s="30">
        <f>LN(Data[[#This Row],[MA'[NVA']
30d]]/Data[[#This Row],[MA'[NVMetcalfe calc']]])</f>
        <v>-1.8733804504328035</v>
      </c>
      <c r="W2939" s="30">
        <f>$Q$3+Data[[#This Row],[NVM
(scaled)]]/((Data[[#This Row],[Upper Bound]]-Data[[#This Row],[Lower Bound]])/2)</f>
        <v>-0.59222226233519326</v>
      </c>
      <c r="X2939" s="30">
        <f>(Data[[#This Row],[Upper Bound]]+Data[[#This Row],[Lower Bound]])/2</f>
        <v>19.457036003057688</v>
      </c>
      <c r="Y2939" s="32">
        <f>LN(Data[[#This Row],[NVActual]]/Data[[#This Row],[MA'[n^2']
30d]])</f>
        <v>-2.4083992340563918</v>
      </c>
      <c r="Z2939" s="32">
        <f>LN(Data[[#This Row],[NVActual]]/Data[[#This Row],[MA'[n*ln(n)']
30d]])</f>
        <v>5.7941017438013533</v>
      </c>
      <c r="AA2939" s="32">
        <f>LN(Data[[#This Row],[NVActual]]/Data[[#This Row],[MA'[n^1.5']]])</f>
        <v>2.8738636522789753</v>
      </c>
      <c r="AB2939" s="32">
        <f>LN(Data[[#This Row],[NVActual]]/Data[[#This Row],[Metcalfe
(n^2)]])</f>
        <v>-2.3045209235851263</v>
      </c>
      <c r="AC2939" s="34">
        <f>1+Data[[#This Row],[MA'[NVMetcalfe calc']]]/((Data[[#This Row],[NVM_norm
(scaled)]]-Data[[#This Row],[NV_fund.]])/2)</f>
        <v>-74954635.533992395</v>
      </c>
    </row>
    <row r="2940" spans="1:29" x14ac:dyDescent="0.2">
      <c r="A2940" s="23">
        <v>41236</v>
      </c>
      <c r="B2940" s="24">
        <v>128505104.260904</v>
      </c>
      <c r="C2940" s="24">
        <f t="shared" si="361"/>
        <v>114757158.40006091</v>
      </c>
      <c r="D2940" s="25">
        <f>LN(Data[[#This Row],[NVActual]])</f>
        <v>18.671479183385394</v>
      </c>
      <c r="E2940" s="26">
        <v>36519</v>
      </c>
      <c r="F2940" s="40">
        <f>Data[[#This Row],[DAA 
(n)]]^2</f>
        <v>1333637361</v>
      </c>
      <c r="G2940" s="41">
        <f t="shared" si="362"/>
        <v>1451347632.4000001</v>
      </c>
      <c r="H2940" s="28">
        <f>LN(Data[[#This Row],[Metcalfe
(n^2)]])</f>
        <v>21.011175904155412</v>
      </c>
      <c r="I2940" s="42">
        <f t="shared" si="363"/>
        <v>21.046220772567089</v>
      </c>
      <c r="J2940" s="40">
        <f>Data[[#This Row],[DAA 
(n)]]*LN(Data[[#This Row],[DAA 
(n)]])</f>
        <v>383653.56642192573</v>
      </c>
      <c r="K2940" s="40">
        <f t="shared" si="364"/>
        <v>396860.53238980088</v>
      </c>
      <c r="L2940" s="29">
        <f>LN(Data[[#This Row],[MA'[n*ln(n)']
30d]])</f>
        <v>12.891340194143663</v>
      </c>
      <c r="M2940" s="43">
        <f t="shared" si="365"/>
        <v>12.946628034691921</v>
      </c>
      <c r="N2940" s="40">
        <f>Data[[#This Row],[DAA 
(n)]]^1.5</f>
        <v>6978760.8345865421</v>
      </c>
      <c r="O2940" s="40">
        <f t="shared" si="366"/>
        <v>7366539.3692809399</v>
      </c>
      <c r="P2940" s="43">
        <f>LN(Data[[#This Row],[MA'[n^1.5']]])</f>
        <v>15.812458597482459</v>
      </c>
      <c r="Q2940" s="43">
        <f t="shared" si="367"/>
        <v>15.887337324210799</v>
      </c>
      <c r="R2940" s="30">
        <f>$O$1+$O$2*Data[[#This Row],[MA'[ln(n^2)']]]</f>
        <v>21.046220772567089</v>
      </c>
      <c r="S2940" s="30">
        <f>$Q$1+$Q$2*Data[[#This Row],[MA'[ln(n*ln(n))']]]</f>
        <v>17.881936257241669</v>
      </c>
      <c r="T2940" s="31">
        <f>$O$3*Data[[#This Row],[Metcalfe
(n^2)]]</f>
        <v>693491427.72000003</v>
      </c>
      <c r="U2940" s="31">
        <f t="shared" si="368"/>
        <v>754700768.84799993</v>
      </c>
      <c r="V2940" s="30">
        <f>LN(Data[[#This Row],[MA'[NVA']
30d]]/Data[[#This Row],[MA'[NVMetcalfe calc']]])</f>
        <v>-1.8835031084705458</v>
      </c>
      <c r="W2940" s="30">
        <f>$Q$3+Data[[#This Row],[NVM
(scaled)]]/((Data[[#This Row],[Upper Bound]]-Data[[#This Row],[Lower Bound]])/2)</f>
        <v>-0.60047645643005232</v>
      </c>
      <c r="X2940" s="30">
        <f>(Data[[#This Row],[Upper Bound]]+Data[[#This Row],[Lower Bound]])/2</f>
        <v>19.464078514904379</v>
      </c>
      <c r="Y2940" s="29">
        <f>LN(Data[[#This Row],[NVActual]]/Data[[#This Row],[MA'[n^2']
30d]])</f>
        <v>-2.4242791800223684</v>
      </c>
      <c r="Z2940" s="29">
        <f>LN(Data[[#This Row],[NVActual]]/Data[[#This Row],[MA'[n*ln(n)']
30d]])</f>
        <v>5.780138989241733</v>
      </c>
      <c r="AA2940" s="29">
        <f>LN(Data[[#This Row],[NVActual]]/Data[[#This Row],[MA'[n^1.5']]])</f>
        <v>2.8590205859029356</v>
      </c>
      <c r="AB2940" s="29">
        <f>LN(Data[[#This Row],[NVActual]]/Data[[#This Row],[Metcalfe
(n^2)]])</f>
        <v>-2.339696720770017</v>
      </c>
      <c r="AC2940" s="26">
        <f>1+Data[[#This Row],[MA'[NVMetcalfe calc']]]/((Data[[#This Row],[NVM_norm
(scaled)]]-Data[[#This Row],[NV_fund.]])/2)</f>
        <v>-75227261.197065026</v>
      </c>
    </row>
    <row r="2941" spans="1:29" x14ac:dyDescent="0.2">
      <c r="A2941" s="23">
        <v>41235</v>
      </c>
      <c r="B2941" s="24">
        <v>128527465.320242</v>
      </c>
      <c r="C2941" s="24">
        <f t="shared" si="361"/>
        <v>114445366.86069314</v>
      </c>
      <c r="D2941" s="25">
        <f>LN(Data[[#This Row],[NVActual]])</f>
        <v>18.671653177361573</v>
      </c>
      <c r="E2941" s="26">
        <v>41584</v>
      </c>
      <c r="F2941" s="40">
        <f>Data[[#This Row],[DAA 
(n)]]^2</f>
        <v>1729229056</v>
      </c>
      <c r="G2941" s="41">
        <f t="shared" si="362"/>
        <v>1466397953.7333333</v>
      </c>
      <c r="H2941" s="28">
        <f>LN(Data[[#This Row],[Metcalfe
(n^2)]])</f>
        <v>21.270941513762544</v>
      </c>
      <c r="I2941" s="42">
        <f t="shared" si="363"/>
        <v>21.055940462504861</v>
      </c>
      <c r="J2941" s="40">
        <f>Data[[#This Row],[DAA 
(n)]]*LN(Data[[#This Row],[DAA 
(n)]])</f>
        <v>442265.41595415084</v>
      </c>
      <c r="K2941" s="40">
        <f t="shared" si="364"/>
        <v>399073.13337095815</v>
      </c>
      <c r="L2941" s="29">
        <f>LN(Data[[#This Row],[MA'[n*ln(n)']
30d]])</f>
        <v>12.896899970732674</v>
      </c>
      <c r="M2941" s="43">
        <f t="shared" si="365"/>
        <v>12.952512746662963</v>
      </c>
      <c r="N2941" s="40">
        <f>Data[[#This Row],[DAA 
(n)]]^1.5</f>
        <v>8479873.882594252</v>
      </c>
      <c r="O2941" s="40">
        <f t="shared" si="366"/>
        <v>7423404.4530658433</v>
      </c>
      <c r="P2941" s="43">
        <f>LN(Data[[#This Row],[MA'[n^1.5']]])</f>
        <v>15.820148331085219</v>
      </c>
      <c r="Q2941" s="43">
        <f t="shared" si="367"/>
        <v>15.895273254533818</v>
      </c>
      <c r="R2941" s="30">
        <f>$O$1+$O$2*Data[[#This Row],[MA'[ln(n^2)']]]</f>
        <v>21.055940462504861</v>
      </c>
      <c r="S2941" s="30">
        <f>$Q$1+$Q$2*Data[[#This Row],[MA'[ln(n*ln(n))']]]</f>
        <v>17.891646031993886</v>
      </c>
      <c r="T2941" s="31">
        <f>$O$3*Data[[#This Row],[Metcalfe
(n^2)]]</f>
        <v>899199109.12</v>
      </c>
      <c r="U2941" s="31">
        <f t="shared" si="368"/>
        <v>762526935.94133341</v>
      </c>
      <c r="V2941" s="30">
        <f>LN(Data[[#This Row],[MA'[NVA']
30d]]/Data[[#This Row],[MA'[NVMetcalfe calc']]])</f>
        <v>-1.8965402698795391</v>
      </c>
      <c r="W2941" s="30">
        <f>$Q$3+Data[[#This Row],[NVM
(scaled)]]/((Data[[#This Row],[Upper Bound]]-Data[[#This Row],[Lower Bound]])/2)</f>
        <v>-0.60871289573599097</v>
      </c>
      <c r="X2941" s="30">
        <f>(Data[[#This Row],[Upper Bound]]+Data[[#This Row],[Lower Bound]])/2</f>
        <v>19.473793247249375</v>
      </c>
      <c r="Y2941" s="32">
        <f>LN(Data[[#This Row],[NVActual]]/Data[[#This Row],[MA'[n^2']
30d]])</f>
        <v>-2.4344216816916884</v>
      </c>
      <c r="Z2941" s="32">
        <f>LN(Data[[#This Row],[NVActual]]/Data[[#This Row],[MA'[n*ln(n)']
30d]])</f>
        <v>5.7747532066289002</v>
      </c>
      <c r="AA2941" s="32">
        <f>LN(Data[[#This Row],[NVActual]]/Data[[#This Row],[MA'[n^1.5']]])</f>
        <v>2.8515048462763537</v>
      </c>
      <c r="AB2941" s="32">
        <f>LN(Data[[#This Row],[NVActual]]/Data[[#This Row],[Metcalfe
(n^2)]])</f>
        <v>-2.5992883364009693</v>
      </c>
      <c r="AC2941" s="34">
        <f>1+Data[[#This Row],[MA'[NVMetcalfe calc']]]/((Data[[#This Row],[NVM_norm
(scaled)]]-Data[[#This Row],[NV_fund.]])/2)</f>
        <v>-75939419.161230922</v>
      </c>
    </row>
    <row r="2942" spans="1:29" x14ac:dyDescent="0.2">
      <c r="A2942" s="23">
        <v>41234</v>
      </c>
      <c r="B2942" s="24">
        <v>122557615.511013</v>
      </c>
      <c r="C2942" s="24">
        <f t="shared" si="361"/>
        <v>114154736.01381074</v>
      </c>
      <c r="D2942" s="25">
        <f>LN(Data[[#This Row],[NVActual]])</f>
        <v>18.624091808080387</v>
      </c>
      <c r="E2942" s="26">
        <v>43803</v>
      </c>
      <c r="F2942" s="40">
        <f>Data[[#This Row],[DAA 
(n)]]^2</f>
        <v>1918702809</v>
      </c>
      <c r="G2942" s="41">
        <f t="shared" si="362"/>
        <v>1465820006.0333333</v>
      </c>
      <c r="H2942" s="28">
        <f>LN(Data[[#This Row],[Metcalfe
(n^2)]])</f>
        <v>21.374915174339346</v>
      </c>
      <c r="I2942" s="42">
        <f t="shared" si="363"/>
        <v>21.055604552891406</v>
      </c>
      <c r="J2942" s="40">
        <f>Data[[#This Row],[DAA 
(n)]]*LN(Data[[#This Row],[DAA 
(n)]])</f>
        <v>468142.70469079318</v>
      </c>
      <c r="K2942" s="40">
        <f t="shared" si="364"/>
        <v>398992.09046122344</v>
      </c>
      <c r="L2942" s="29">
        <f>LN(Data[[#This Row],[MA'[n*ln(n)']
30d]])</f>
        <v>12.896696872270059</v>
      </c>
      <c r="M2942" s="43">
        <f t="shared" si="365"/>
        <v>12.957972798380331</v>
      </c>
      <c r="N2942" s="40">
        <f>Data[[#This Row],[DAA 
(n)]]^1.5</f>
        <v>9167602.693323195</v>
      </c>
      <c r="O2942" s="40">
        <f t="shared" si="366"/>
        <v>7421276.1526399283</v>
      </c>
      <c r="P2942" s="43">
        <f>LN(Data[[#This Row],[MA'[n^1.5']]])</f>
        <v>15.81986158858169</v>
      </c>
      <c r="Q2942" s="43">
        <f t="shared" si="367"/>
        <v>15.902646108666598</v>
      </c>
      <c r="R2942" s="30">
        <f>$O$1+$O$2*Data[[#This Row],[MA'[ln(n^2)']]]</f>
        <v>21.055604552891406</v>
      </c>
      <c r="S2942" s="30">
        <f>$Q$1+$Q$2*Data[[#This Row],[MA'[ln(n*ln(n))']]]</f>
        <v>17.900655117327545</v>
      </c>
      <c r="T2942" s="31">
        <f>$O$3*Data[[#This Row],[Metcalfe
(n^2)]]</f>
        <v>997725460.68000007</v>
      </c>
      <c r="U2942" s="31">
        <f t="shared" si="368"/>
        <v>762226403.13733327</v>
      </c>
      <c r="V2942" s="30">
        <f>LN(Data[[#This Row],[MA'[NVA']
30d]]/Data[[#This Row],[MA'[NVMetcalfe calc']]])</f>
        <v>-1.898688767029628</v>
      </c>
      <c r="W2942" s="30">
        <f>$Q$3+Data[[#This Row],[NVM
(scaled)]]/((Data[[#This Row],[Upper Bound]]-Data[[#This Row],[Lower Bound]])/2)</f>
        <v>-0.61362548168084319</v>
      </c>
      <c r="X2942" s="30">
        <f>(Data[[#This Row],[Upper Bound]]+Data[[#This Row],[Lower Bound]])/2</f>
        <v>19.478129835109478</v>
      </c>
      <c r="Y2942" s="29">
        <f>LN(Data[[#This Row],[NVActual]]/Data[[#This Row],[MA'[n^2']
30d]])</f>
        <v>-2.4815888458248172</v>
      </c>
      <c r="Z2942" s="29">
        <f>LN(Data[[#This Row],[NVActual]]/Data[[#This Row],[MA'[n*ln(n)']
30d]])</f>
        <v>5.7273949358103273</v>
      </c>
      <c r="AA2942" s="29">
        <f>LN(Data[[#This Row],[NVActual]]/Data[[#This Row],[MA'[n^1.5']]])</f>
        <v>2.8042302194986974</v>
      </c>
      <c r="AB2942" s="29">
        <f>LN(Data[[#This Row],[NVActual]]/Data[[#This Row],[Metcalfe
(n^2)]])</f>
        <v>-2.750823366258961</v>
      </c>
      <c r="AC2942" s="26">
        <f>1+Data[[#This Row],[MA'[NVMetcalfe calc']]]/((Data[[#This Row],[NVM_norm
(scaled)]]-Data[[#This Row],[NV_fund.]])/2)</f>
        <v>-75874544.665042445</v>
      </c>
    </row>
    <row r="2943" spans="1:29" x14ac:dyDescent="0.2">
      <c r="A2943" s="23">
        <v>41233</v>
      </c>
      <c r="B2943" s="24">
        <v>122155599.304693</v>
      </c>
      <c r="C2943" s="24">
        <f t="shared" si="361"/>
        <v>114071913.85507683</v>
      </c>
      <c r="D2943" s="25">
        <f>LN(Data[[#This Row],[NVActual]])</f>
        <v>18.620806194197389</v>
      </c>
      <c r="E2943" s="26">
        <v>44744</v>
      </c>
      <c r="F2943" s="40">
        <f>Data[[#This Row],[DAA 
(n)]]^2</f>
        <v>2002025536</v>
      </c>
      <c r="G2943" s="41">
        <f t="shared" si="362"/>
        <v>1460722060.4333334</v>
      </c>
      <c r="H2943" s="28">
        <f>LN(Data[[#This Row],[Metcalfe
(n^2)]])</f>
        <v>21.417425273002848</v>
      </c>
      <c r="I2943" s="42">
        <f t="shared" si="363"/>
        <v>21.052835698567243</v>
      </c>
      <c r="J2943" s="40">
        <f>Data[[#This Row],[DAA 
(n)]]*LN(Data[[#This Row],[DAA 
(n)]])</f>
        <v>479150.63820761972</v>
      </c>
      <c r="K2943" s="40">
        <f t="shared" si="364"/>
        <v>398299.08046676766</v>
      </c>
      <c r="L2943" s="29">
        <f>LN(Data[[#This Row],[MA'[n*ln(n)']
30d]])</f>
        <v>12.894958460522249</v>
      </c>
      <c r="M2943" s="43">
        <f t="shared" si="365"/>
        <v>12.963094102513685</v>
      </c>
      <c r="N2943" s="40">
        <f>Data[[#This Row],[DAA 
(n)]]^1.5</f>
        <v>9464598.8072809558</v>
      </c>
      <c r="O2943" s="40">
        <f t="shared" si="366"/>
        <v>7402819.2305047801</v>
      </c>
      <c r="P2943" s="43">
        <f>LN(Data[[#This Row],[MA'[n^1.5']]])</f>
        <v>15.817371462716292</v>
      </c>
      <c r="Q2943" s="43">
        <f t="shared" si="367"/>
        <v>15.909598857995746</v>
      </c>
      <c r="R2943" s="30">
        <f>$O$1+$O$2*Data[[#This Row],[MA'[ln(n^2)']]]</f>
        <v>21.052835698567243</v>
      </c>
      <c r="S2943" s="30">
        <f>$Q$1+$Q$2*Data[[#This Row],[MA'[ln(n*ln(n))']]]</f>
        <v>17.909105269147577</v>
      </c>
      <c r="T2943" s="31">
        <f>$O$3*Data[[#This Row],[Metcalfe
(n^2)]]</f>
        <v>1041053278.72</v>
      </c>
      <c r="U2943" s="31">
        <f t="shared" si="368"/>
        <v>759575471.42533326</v>
      </c>
      <c r="V2943" s="30">
        <f>LN(Data[[#This Row],[MA'[NVA']
30d]]/Data[[#This Row],[MA'[NVMetcalfe calc']]])</f>
        <v>-1.8959306141816394</v>
      </c>
      <c r="W2943" s="30">
        <f>$Q$3+Data[[#This Row],[NVM
(scaled)]]/((Data[[#This Row],[Upper Bound]]-Data[[#This Row],[Lower Bound]])/2)</f>
        <v>-0.61616614989576524</v>
      </c>
      <c r="X2943" s="30">
        <f>(Data[[#This Row],[Upper Bound]]+Data[[#This Row],[Lower Bound]])/2</f>
        <v>19.480970483857412</v>
      </c>
      <c r="Y2943" s="32">
        <f>LN(Data[[#This Row],[NVActual]]/Data[[#This Row],[MA'[n^2']
30d]])</f>
        <v>-2.4813905181544564</v>
      </c>
      <c r="Z2943" s="32">
        <f>LN(Data[[#This Row],[NVActual]]/Data[[#This Row],[MA'[n*ln(n)']
30d]])</f>
        <v>5.7258477336751401</v>
      </c>
      <c r="AA2943" s="32">
        <f>LN(Data[[#This Row],[NVActual]]/Data[[#This Row],[MA'[n^1.5']]])</f>
        <v>2.8034347314810972</v>
      </c>
      <c r="AB2943" s="32">
        <f>LN(Data[[#This Row],[NVActual]]/Data[[#This Row],[Metcalfe
(n^2)]])</f>
        <v>-2.7966190788054583</v>
      </c>
      <c r="AC2943" s="34">
        <f>1+Data[[#This Row],[MA'[NVMetcalfe calc']]]/((Data[[#This Row],[NVM_norm
(scaled)]]-Data[[#This Row],[NV_fund.]])/2)</f>
        <v>-75590416.208949551</v>
      </c>
    </row>
    <row r="2944" spans="1:29" x14ac:dyDescent="0.2">
      <c r="A2944" s="23">
        <v>41232</v>
      </c>
      <c r="B2944" s="24">
        <v>122605492.631697</v>
      </c>
      <c r="C2944" s="24">
        <f t="shared" si="361"/>
        <v>113970920.69488969</v>
      </c>
      <c r="D2944" s="25">
        <f>LN(Data[[#This Row],[NVActual]])</f>
        <v>18.624482381700172</v>
      </c>
      <c r="E2944" s="26">
        <v>41117</v>
      </c>
      <c r="F2944" s="40">
        <f>Data[[#This Row],[DAA 
(n)]]^2</f>
        <v>1690607689</v>
      </c>
      <c r="G2944" s="41">
        <f t="shared" si="362"/>
        <v>1445460396.4333334</v>
      </c>
      <c r="H2944" s="28">
        <f>LN(Data[[#This Row],[Metcalfe
(n^2)]])</f>
        <v>21.248353880538193</v>
      </c>
      <c r="I2944" s="42">
        <f t="shared" si="363"/>
        <v>21.044180056900931</v>
      </c>
      <c r="J2944" s="40">
        <f>Data[[#This Row],[DAA 
(n)]]*LN(Data[[#This Row],[DAA 
(n)]])</f>
        <v>436834.28325304447</v>
      </c>
      <c r="K2944" s="40">
        <f t="shared" si="364"/>
        <v>396184.31220451934</v>
      </c>
      <c r="L2944" s="29">
        <f>LN(Data[[#This Row],[MA'[n*ln(n)']
30d]])</f>
        <v>12.889634816815308</v>
      </c>
      <c r="M2944" s="43">
        <f t="shared" si="365"/>
        <v>12.967868811143427</v>
      </c>
      <c r="N2944" s="40">
        <f>Data[[#This Row],[DAA 
(n)]]^1.5</f>
        <v>8337428.6412906097</v>
      </c>
      <c r="O2944" s="40">
        <f t="shared" si="366"/>
        <v>7346990.3377300436</v>
      </c>
      <c r="P2944" s="43">
        <f>LN(Data[[#This Row],[MA'[n^1.5']]])</f>
        <v>15.80980130947021</v>
      </c>
      <c r="Q2944" s="43">
        <f t="shared" si="367"/>
        <v>15.916132508385539</v>
      </c>
      <c r="R2944" s="30">
        <f>$O$1+$O$2*Data[[#This Row],[MA'[ln(n^2)']]]</f>
        <v>21.044180056900931</v>
      </c>
      <c r="S2944" s="30">
        <f>$Q$1+$Q$2*Data[[#This Row],[MA'[ln(n*ln(n))']]]</f>
        <v>17.916983538386653</v>
      </c>
      <c r="T2944" s="31">
        <f>$O$3*Data[[#This Row],[Metcalfe
(n^2)]]</f>
        <v>879115998.27999997</v>
      </c>
      <c r="U2944" s="31">
        <f t="shared" si="368"/>
        <v>751639406.14533341</v>
      </c>
      <c r="V2944" s="30">
        <f>LN(Data[[#This Row],[MA'[NVA']
30d]]/Data[[#This Row],[MA'[NVMetcalfe calc']]])</f>
        <v>-1.8863133616101861</v>
      </c>
      <c r="W2944" s="30">
        <f>$Q$3+Data[[#This Row],[NVM
(scaled)]]/((Data[[#This Row],[Upper Bound]]-Data[[#This Row],[Lower Bound]])/2)</f>
        <v>-0.61639259505595001</v>
      </c>
      <c r="X2944" s="30">
        <f>(Data[[#This Row],[Upper Bound]]+Data[[#This Row],[Lower Bound]])/2</f>
        <v>19.480581797643794</v>
      </c>
      <c r="Y2944" s="29">
        <f>LN(Data[[#This Row],[NVActual]]/Data[[#This Row],[MA'[n^2']
30d]])</f>
        <v>-2.4672113395128217</v>
      </c>
      <c r="Z2944" s="29">
        <f>LN(Data[[#This Row],[NVActual]]/Data[[#This Row],[MA'[n*ln(n)']
30d]])</f>
        <v>5.7348475648848645</v>
      </c>
      <c r="AA2944" s="29">
        <f>LN(Data[[#This Row],[NVActual]]/Data[[#This Row],[MA'[n^1.5']]])</f>
        <v>2.8146810722299631</v>
      </c>
      <c r="AB2944" s="29">
        <f>LN(Data[[#This Row],[NVActual]]/Data[[#This Row],[Metcalfe
(n^2)]])</f>
        <v>-2.6238714988380223</v>
      </c>
      <c r="AC2944" s="26">
        <f>1+Data[[#This Row],[MA'[NVMetcalfe calc']]]/((Data[[#This Row],[NVM_norm
(scaled)]]-Data[[#This Row],[NV_fund.]])/2)</f>
        <v>-74801249.323368832</v>
      </c>
    </row>
    <row r="2945" spans="1:29" x14ac:dyDescent="0.2">
      <c r="A2945" s="23">
        <v>41231</v>
      </c>
      <c r="B2945" s="24">
        <v>121634501.089966</v>
      </c>
      <c r="C2945" s="24">
        <f t="shared" si="361"/>
        <v>113864384.86700116</v>
      </c>
      <c r="D2945" s="25">
        <f>LN(Data[[#This Row],[NVActual]])</f>
        <v>18.61653121332251</v>
      </c>
      <c r="E2945" s="26">
        <v>44044</v>
      </c>
      <c r="F2945" s="40">
        <f>Data[[#This Row],[DAA 
(n)]]^2</f>
        <v>1939873936</v>
      </c>
      <c r="G2945" s="41">
        <f t="shared" si="362"/>
        <v>1450270903.3333333</v>
      </c>
      <c r="H2945" s="28">
        <f>LN(Data[[#This Row],[Metcalfe
(n^2)]])</f>
        <v>21.385888826466964</v>
      </c>
      <c r="I2945" s="42">
        <f t="shared" si="363"/>
        <v>21.046910537517711</v>
      </c>
      <c r="J2945" s="40">
        <f>Data[[#This Row],[DAA 
(n)]]*LN(Data[[#This Row],[DAA 
(n)]])</f>
        <v>470960.0437364555</v>
      </c>
      <c r="K2945" s="40">
        <f t="shared" si="364"/>
        <v>396851.55897704687</v>
      </c>
      <c r="L2945" s="29">
        <f>LN(Data[[#This Row],[MA'[n*ln(n)']
30d]])</f>
        <v>12.891317582889904</v>
      </c>
      <c r="M2945" s="43">
        <f t="shared" si="365"/>
        <v>12.972801978078651</v>
      </c>
      <c r="N2945" s="40">
        <f>Data[[#This Row],[DAA 
(n)]]^1.5</f>
        <v>9243365.6011857428</v>
      </c>
      <c r="O2945" s="40">
        <f t="shared" si="366"/>
        <v>7364599.6098928517</v>
      </c>
      <c r="P2945" s="43">
        <f>LN(Data[[#This Row],[MA'[n^1.5']]])</f>
        <v>15.812195242503318</v>
      </c>
      <c r="Q2945" s="43">
        <f t="shared" si="367"/>
        <v>15.922893686132747</v>
      </c>
      <c r="R2945" s="30">
        <f>$O$1+$O$2*Data[[#This Row],[MA'[ln(n^2)']]]</f>
        <v>21.046910537517711</v>
      </c>
      <c r="S2945" s="30">
        <f>$Q$1+$Q$2*Data[[#This Row],[MA'[ln(n*ln(n))']]]</f>
        <v>17.925123263829775</v>
      </c>
      <c r="T2945" s="31">
        <f>$O$3*Data[[#This Row],[Metcalfe
(n^2)]]</f>
        <v>1008734446.72</v>
      </c>
      <c r="U2945" s="31">
        <f t="shared" si="368"/>
        <v>754140869.73333335</v>
      </c>
      <c r="V2945" s="30">
        <f>LN(Data[[#This Row],[MA'[NVA']
30d]]/Data[[#This Row],[MA'[NVMetcalfe calc']]])</f>
        <v>-1.8905710466211956</v>
      </c>
      <c r="W2945" s="30">
        <f>$Q$3+Data[[#This Row],[NVM
(scaled)]]/((Data[[#This Row],[Upper Bound]]-Data[[#This Row],[Lower Bound]])/2)</f>
        <v>-0.62121068213450814</v>
      </c>
      <c r="X2945" s="30">
        <f>(Data[[#This Row],[Upper Bound]]+Data[[#This Row],[Lower Bound]])/2</f>
        <v>19.486016900673743</v>
      </c>
      <c r="Y2945" s="32">
        <f>LN(Data[[#This Row],[NVActual]]/Data[[#This Row],[MA'[n^2']
30d]])</f>
        <v>-2.4784849924909116</v>
      </c>
      <c r="Z2945" s="32">
        <f>LN(Data[[#This Row],[NVActual]]/Data[[#This Row],[MA'[n*ln(n)']
30d]])</f>
        <v>5.7252136304326067</v>
      </c>
      <c r="AA2945" s="32">
        <f>LN(Data[[#This Row],[NVActual]]/Data[[#This Row],[MA'[n^1.5']]])</f>
        <v>2.8043359708191931</v>
      </c>
      <c r="AB2945" s="32">
        <f>LN(Data[[#This Row],[NVActual]]/Data[[#This Row],[Metcalfe
(n^2)]])</f>
        <v>-2.7693576131444528</v>
      </c>
      <c r="AC2945" s="34">
        <f>1+Data[[#This Row],[MA'[NVMetcalfe calc']]]/((Data[[#This Row],[NVM_norm
(scaled)]]-Data[[#This Row],[NV_fund.]])/2)</f>
        <v>-75011918.632135302</v>
      </c>
    </row>
    <row r="2946" spans="1:29" x14ac:dyDescent="0.2">
      <c r="A2946" s="23">
        <v>41230</v>
      </c>
      <c r="B2946" s="24">
        <v>122428861.153117</v>
      </c>
      <c r="C2946" s="24">
        <f t="shared" si="361"/>
        <v>113808598.8924318</v>
      </c>
      <c r="D2946" s="25">
        <f>LN(Data[[#This Row],[NVActual]])</f>
        <v>18.623040693982141</v>
      </c>
      <c r="E2946" s="26">
        <v>52322</v>
      </c>
      <c r="F2946" s="40">
        <f>Data[[#This Row],[DAA 
(n)]]^2</f>
        <v>2737591684</v>
      </c>
      <c r="G2946" s="41">
        <f t="shared" si="362"/>
        <v>1450370774.9333334</v>
      </c>
      <c r="H2946" s="28">
        <f>LN(Data[[#This Row],[Metcalfe
(n^2)]])</f>
        <v>21.730344423400336</v>
      </c>
      <c r="I2946" s="42">
        <f t="shared" si="363"/>
        <v>21.046961981351917</v>
      </c>
      <c r="J2946" s="40">
        <f>Data[[#This Row],[DAA 
(n)]]*LN(Data[[#This Row],[DAA 
(n)]])</f>
        <v>568487.54046057619</v>
      </c>
      <c r="K2946" s="40">
        <f t="shared" si="364"/>
        <v>396864.81141804403</v>
      </c>
      <c r="L2946" s="29">
        <f>LN(Data[[#This Row],[MA'[n*ln(n)']
30d]])</f>
        <v>12.891350976282034</v>
      </c>
      <c r="M2946" s="43">
        <f t="shared" si="365"/>
        <v>12.977822774935106</v>
      </c>
      <c r="N2946" s="40">
        <f>Data[[#This Row],[DAA 
(n)]]^1.5</f>
        <v>11968135.698188238</v>
      </c>
      <c r="O2946" s="40">
        <f t="shared" si="366"/>
        <v>7364956.4519985802</v>
      </c>
      <c r="P2946" s="43">
        <f>LN(Data[[#This Row],[MA'[n^1.5']]])</f>
        <v>15.812243695030237</v>
      </c>
      <c r="Q2946" s="43">
        <f t="shared" si="367"/>
        <v>15.929774852985133</v>
      </c>
      <c r="R2946" s="30">
        <f>$O$1+$O$2*Data[[#This Row],[MA'[ln(n^2)']]]</f>
        <v>21.046961981351917</v>
      </c>
      <c r="S2946" s="30">
        <f>$Q$1+$Q$2*Data[[#This Row],[MA'[ln(n*ln(n))']]]</f>
        <v>17.933407578642925</v>
      </c>
      <c r="T2946" s="31">
        <f>$O$3*Data[[#This Row],[Metcalfe
(n^2)]]</f>
        <v>1423547675.6800001</v>
      </c>
      <c r="U2946" s="31">
        <f t="shared" si="368"/>
        <v>754192802.96533334</v>
      </c>
      <c r="V2946" s="30">
        <f>LN(Data[[#This Row],[MA'[NVA']
30d]]/Data[[#This Row],[MA'[NVMetcalfe calc']]])</f>
        <v>-1.8911299618885786</v>
      </c>
      <c r="W2946" s="30">
        <f>$Q$3+Data[[#This Row],[NVM
(scaled)]]/((Data[[#This Row],[Upper Bound]]-Data[[#This Row],[Lower Bound]])/2)</f>
        <v>-0.62477239019377617</v>
      </c>
      <c r="X2946" s="30">
        <f>(Data[[#This Row],[Upper Bound]]+Data[[#This Row],[Lower Bound]])/2</f>
        <v>19.490184779997421</v>
      </c>
      <c r="Y2946" s="29">
        <f>LN(Data[[#This Row],[NVActual]]/Data[[#This Row],[MA'[n^2']
30d]])</f>
        <v>-2.472044373559902</v>
      </c>
      <c r="Z2946" s="29">
        <f>LN(Data[[#This Row],[NVActual]]/Data[[#This Row],[MA'[n*ln(n)']
30d]])</f>
        <v>5.7316897177001076</v>
      </c>
      <c r="AA2946" s="29">
        <f>LN(Data[[#This Row],[NVActual]]/Data[[#This Row],[MA'[n^1.5']]])</f>
        <v>2.8107969989519055</v>
      </c>
      <c r="AB2946" s="29">
        <f>LN(Data[[#This Row],[NVActual]]/Data[[#This Row],[Metcalfe
(n^2)]])</f>
        <v>-3.1073037294181938</v>
      </c>
      <c r="AC2946" s="26">
        <f>1+Data[[#This Row],[MA'[NVMetcalfe calc']]]/((Data[[#This Row],[NVM_norm
(scaled)]]-Data[[#This Row],[NV_fund.]])/2)</f>
        <v>-74988257.397386849</v>
      </c>
    </row>
    <row r="2947" spans="1:29" x14ac:dyDescent="0.2">
      <c r="A2947" s="23">
        <v>41229</v>
      </c>
      <c r="B2947" s="24">
        <v>121878076.38036899</v>
      </c>
      <c r="C2947" s="24">
        <f t="shared" si="361"/>
        <v>113780939.41797026</v>
      </c>
      <c r="D2947" s="25">
        <f>LN(Data[[#This Row],[NVActual]])</f>
        <v>18.618531729059043</v>
      </c>
      <c r="E2947" s="26">
        <v>48826</v>
      </c>
      <c r="F2947" s="40">
        <f>Data[[#This Row],[DAA 
(n)]]^2</f>
        <v>2383978276</v>
      </c>
      <c r="G2947" s="41">
        <f t="shared" si="362"/>
        <v>1446563917.5</v>
      </c>
      <c r="H2947" s="28">
        <f>LN(Data[[#This Row],[Metcalfe
(n^2)]])</f>
        <v>21.592036473691888</v>
      </c>
      <c r="I2947" s="42">
        <f t="shared" si="363"/>
        <v>21.045541556301199</v>
      </c>
      <c r="J2947" s="40">
        <f>Data[[#This Row],[DAA 
(n)]]*LN(Data[[#This Row],[DAA 
(n)]])</f>
        <v>527126.38643224002</v>
      </c>
      <c r="K2947" s="40">
        <f t="shared" si="364"/>
        <v>396428.95887772407</v>
      </c>
      <c r="L2947" s="29">
        <f>LN(Data[[#This Row],[MA'[n*ln(n)']
30d]])</f>
        <v>12.890252133456094</v>
      </c>
      <c r="M2947" s="43">
        <f t="shared" si="365"/>
        <v>12.982810092870407</v>
      </c>
      <c r="N2947" s="40">
        <f>Data[[#This Row],[DAA 
(n)]]^1.5</f>
        <v>10788888.881806856</v>
      </c>
      <c r="O2947" s="40">
        <f t="shared" si="366"/>
        <v>7352408.1592271887</v>
      </c>
      <c r="P2947" s="43">
        <f>LN(Data[[#This Row],[MA'[n^1.5']]])</f>
        <v>15.810538458237705</v>
      </c>
      <c r="Q2947" s="43">
        <f t="shared" si="367"/>
        <v>15.936610218403688</v>
      </c>
      <c r="R2947" s="30">
        <f>$O$1+$O$2*Data[[#This Row],[MA'[ln(n^2)']]]</f>
        <v>21.045541556301199</v>
      </c>
      <c r="S2947" s="30">
        <f>$Q$1+$Q$2*Data[[#This Row],[MA'[ln(n*ln(n))']]]</f>
        <v>17.94163665323617</v>
      </c>
      <c r="T2947" s="31">
        <f>$O$3*Data[[#This Row],[Metcalfe
(n^2)]]</f>
        <v>1239668703.52</v>
      </c>
      <c r="U2947" s="31">
        <f t="shared" si="368"/>
        <v>752213237.10000002</v>
      </c>
      <c r="V2947" s="30">
        <f>LN(Data[[#This Row],[MA'[NVA']
30d]]/Data[[#This Row],[MA'[NVMetcalfe calc']]])</f>
        <v>-1.8887448279973007</v>
      </c>
      <c r="W2947" s="30">
        <f>$Q$3+Data[[#This Row],[NVM
(scaled)]]/((Data[[#This Row],[Upper Bound]]-Data[[#This Row],[Lower Bound]])/2)</f>
        <v>-0.62701204578285374</v>
      </c>
      <c r="X2947" s="30">
        <f>(Data[[#This Row],[Upper Bound]]+Data[[#This Row],[Lower Bound]])/2</f>
        <v>19.493589104768684</v>
      </c>
      <c r="Y2947" s="32">
        <f>LN(Data[[#This Row],[NVActual]]/Data[[#This Row],[MA'[n^2']
30d]])</f>
        <v>-2.473925140039607</v>
      </c>
      <c r="Z2947" s="32">
        <f>LN(Data[[#This Row],[NVActual]]/Data[[#This Row],[MA'[n*ln(n)']
30d]])</f>
        <v>5.7282795956029497</v>
      </c>
      <c r="AA2947" s="32">
        <f>LN(Data[[#This Row],[NVActual]]/Data[[#This Row],[MA'[n^1.5']]])</f>
        <v>2.8079932708213393</v>
      </c>
      <c r="AB2947" s="32">
        <f>LN(Data[[#This Row],[NVActual]]/Data[[#This Row],[Metcalfe
(n^2)]])</f>
        <v>-2.9735047446328444</v>
      </c>
      <c r="AC2947" s="34">
        <f>1+Data[[#This Row],[MA'[NVMetcalfe calc']]]/((Data[[#This Row],[NVM_norm
(scaled)]]-Data[[#This Row],[NV_fund.]])/2)</f>
        <v>-74770452.573588237</v>
      </c>
    </row>
    <row r="2948" spans="1:29" x14ac:dyDescent="0.2">
      <c r="A2948" s="23">
        <v>41228</v>
      </c>
      <c r="B2948" s="24">
        <v>116279140.76823901</v>
      </c>
      <c r="C2948" s="24">
        <f t="shared" si="361"/>
        <v>113766296.16804944</v>
      </c>
      <c r="D2948" s="25">
        <f>LN(Data[[#This Row],[NVActual]])</f>
        <v>18.571504244293617</v>
      </c>
      <c r="E2948" s="26">
        <v>45873</v>
      </c>
      <c r="F2948" s="40">
        <f>Data[[#This Row],[DAA 
(n)]]^2</f>
        <v>2104332129</v>
      </c>
      <c r="G2948" s="41">
        <f t="shared" si="362"/>
        <v>1437793935.2666667</v>
      </c>
      <c r="H2948" s="28">
        <f>LN(Data[[#This Row],[Metcalfe
(n^2)]])</f>
        <v>21.467263975352523</v>
      </c>
      <c r="I2948" s="42">
        <f t="shared" si="363"/>
        <v>21.041643552920892</v>
      </c>
      <c r="J2948" s="40">
        <f>Data[[#This Row],[DAA 
(n)]]*LN(Data[[#This Row],[DAA 
(n)]])</f>
        <v>492383.90017067315</v>
      </c>
      <c r="K2948" s="40">
        <f t="shared" si="364"/>
        <v>395341.28955052834</v>
      </c>
      <c r="L2948" s="29">
        <f>LN(Data[[#This Row],[MA'[n*ln(n)']
30d]])</f>
        <v>12.887504695007792</v>
      </c>
      <c r="M2948" s="43">
        <f t="shared" si="365"/>
        <v>12.987456164050716</v>
      </c>
      <c r="N2948" s="40">
        <f>Data[[#This Row],[DAA 
(n)]]^1.5</f>
        <v>9825071.3866931852</v>
      </c>
      <c r="O2948" s="40">
        <f t="shared" si="366"/>
        <v>7322210.4175684508</v>
      </c>
      <c r="P2948" s="43">
        <f>LN(Data[[#This Row],[MA'[n^1.5']]])</f>
        <v>15.806422809967023</v>
      </c>
      <c r="Q2948" s="43">
        <f t="shared" si="367"/>
        <v>15.942980493854572</v>
      </c>
      <c r="R2948" s="30">
        <f>$O$1+$O$2*Data[[#This Row],[MA'[ln(n^2)']]]</f>
        <v>21.041643552920892</v>
      </c>
      <c r="S2948" s="30">
        <f>$Q$1+$Q$2*Data[[#This Row],[MA'[ln(n*ln(n))']]]</f>
        <v>17.949302670683679</v>
      </c>
      <c r="T2948" s="31">
        <f>$O$3*Data[[#This Row],[Metcalfe
(n^2)]]</f>
        <v>1094252707.0799999</v>
      </c>
      <c r="U2948" s="31">
        <f t="shared" si="368"/>
        <v>747652846.3386668</v>
      </c>
      <c r="V2948" s="30">
        <f>LN(Data[[#This Row],[MA'[NVA']
30d]]/Data[[#This Row],[MA'[NVMetcalfe calc']]])</f>
        <v>-1.8827924504838622</v>
      </c>
      <c r="W2948" s="30">
        <f>$Q$3+Data[[#This Row],[NVM
(scaled)]]/((Data[[#This Row],[Upper Bound]]-Data[[#This Row],[Lower Bound]])/2)</f>
        <v>-0.62771339071889132</v>
      </c>
      <c r="X2948" s="30">
        <f>(Data[[#This Row],[Upper Bound]]+Data[[#This Row],[Lower Bound]])/2</f>
        <v>19.495473111802283</v>
      </c>
      <c r="Y2948" s="29">
        <f>LN(Data[[#This Row],[NVActual]]/Data[[#This Row],[MA'[n^2']
30d]])</f>
        <v>-2.5148715421468952</v>
      </c>
      <c r="Z2948" s="29">
        <f>LN(Data[[#This Row],[NVActual]]/Data[[#This Row],[MA'[n*ln(n)']
30d]])</f>
        <v>5.6839995492858275</v>
      </c>
      <c r="AA2948" s="29">
        <f>LN(Data[[#This Row],[NVActual]]/Data[[#This Row],[MA'[n^1.5']]])</f>
        <v>2.7650814343265946</v>
      </c>
      <c r="AB2948" s="29">
        <f>LN(Data[[#This Row],[NVActual]]/Data[[#This Row],[Metcalfe
(n^2)]])</f>
        <v>-2.8957597310589041</v>
      </c>
      <c r="AC2948" s="26">
        <f>1+Data[[#This Row],[MA'[NVMetcalfe calc']]]/((Data[[#This Row],[NVM_norm
(scaled)]]-Data[[#This Row],[NV_fund.]])/2)</f>
        <v>-74307598.966336891</v>
      </c>
    </row>
    <row r="2949" spans="1:29" x14ac:dyDescent="0.2">
      <c r="A2949" s="23">
        <v>41227</v>
      </c>
      <c r="B2949" s="24">
        <v>113955460.67442399</v>
      </c>
      <c r="C2949" s="24">
        <f t="shared" si="361"/>
        <v>113911241.98248968</v>
      </c>
      <c r="D2949" s="25">
        <f>LN(Data[[#This Row],[NVActual]])</f>
        <v>18.551318234178879</v>
      </c>
      <c r="E2949" s="26">
        <v>39530</v>
      </c>
      <c r="F2949" s="40">
        <f>Data[[#This Row],[DAA 
(n)]]^2</f>
        <v>1562620900</v>
      </c>
      <c r="G2949" s="41">
        <f t="shared" si="362"/>
        <v>1425985649.5</v>
      </c>
      <c r="H2949" s="28">
        <f>LN(Data[[#This Row],[Metcalfe
(n^2)]])</f>
        <v>21.169630312581461</v>
      </c>
      <c r="I2949" s="42">
        <f t="shared" si="363"/>
        <v>21.035499066076731</v>
      </c>
      <c r="J2949" s="40">
        <f>Data[[#This Row],[DAA 
(n)]]*LN(Data[[#This Row],[DAA 
(n)]])</f>
        <v>418417.74312817259</v>
      </c>
      <c r="K2949" s="40">
        <f t="shared" si="364"/>
        <v>393767.66066593491</v>
      </c>
      <c r="L2949" s="29">
        <f>LN(Data[[#This Row],[MA'[n*ln(n)']
30d]])</f>
        <v>12.883516320601052</v>
      </c>
      <c r="M2949" s="43">
        <f t="shared" si="365"/>
        <v>12.991851056323695</v>
      </c>
      <c r="N2949" s="40">
        <f>Data[[#This Row],[DAA 
(n)]]^1.5</f>
        <v>7859415.0022123056</v>
      </c>
      <c r="O2949" s="40">
        <f t="shared" si="366"/>
        <v>7279923.3474844331</v>
      </c>
      <c r="P2949" s="43">
        <f>LN(Data[[#This Row],[MA'[n^1.5']]])</f>
        <v>15.800630890925738</v>
      </c>
      <c r="Q2949" s="43">
        <f t="shared" si="367"/>
        <v>15.949033386252978</v>
      </c>
      <c r="R2949" s="30">
        <f>$O$1+$O$2*Data[[#This Row],[MA'[ln(n^2)']]]</f>
        <v>21.035499066076731</v>
      </c>
      <c r="S2949" s="30">
        <f>$Q$1+$Q$2*Data[[#This Row],[MA'[ln(n*ln(n))']]]</f>
        <v>17.956554242934093</v>
      </c>
      <c r="T2949" s="31">
        <f>$O$3*Data[[#This Row],[Metcalfe
(n^2)]]</f>
        <v>812562868</v>
      </c>
      <c r="U2949" s="31">
        <f t="shared" si="368"/>
        <v>741512537.74000001</v>
      </c>
      <c r="V2949" s="30">
        <f>LN(Data[[#This Row],[MA'[NVA']
30d]]/Data[[#This Row],[MA'[NVMetcalfe calc']]])</f>
        <v>-1.8732725040092983</v>
      </c>
      <c r="W2949" s="30">
        <f>$Q$3+Data[[#This Row],[NVM
(scaled)]]/((Data[[#This Row],[Upper Bound]]-Data[[#This Row],[Lower Bound]])/2)</f>
        <v>-0.62682758971774877</v>
      </c>
      <c r="X2949" s="30">
        <f>(Data[[#This Row],[Upper Bound]]+Data[[#This Row],[Lower Bound]])/2</f>
        <v>19.496026654505414</v>
      </c>
      <c r="Y2949" s="32">
        <f>LN(Data[[#This Row],[NVActual]]/Data[[#This Row],[MA'[n^2']
30d]])</f>
        <v>-2.5268108612447628</v>
      </c>
      <c r="Z2949" s="32">
        <f>LN(Data[[#This Row],[NVActual]]/Data[[#This Row],[MA'[n*ln(n)']
30d]])</f>
        <v>5.6678019135778284</v>
      </c>
      <c r="AA2949" s="32">
        <f>LN(Data[[#This Row],[NVActual]]/Data[[#This Row],[MA'[n^1.5']]])</f>
        <v>2.750687343253142</v>
      </c>
      <c r="AB2949" s="32">
        <f>LN(Data[[#This Row],[NVActual]]/Data[[#This Row],[Metcalfe
(n^2)]])</f>
        <v>-2.6183120784025826</v>
      </c>
      <c r="AC2949" s="34">
        <f>1+Data[[#This Row],[MA'[NVMetcalfe calc']]]/((Data[[#This Row],[NVM_norm
(scaled)]]-Data[[#This Row],[NV_fund.]])/2)</f>
        <v>-73698543.822772577</v>
      </c>
    </row>
    <row r="2950" spans="1:29" x14ac:dyDescent="0.2">
      <c r="A2950" s="23">
        <v>41226</v>
      </c>
      <c r="B2950" s="24">
        <v>114282885.84278201</v>
      </c>
      <c r="C2950" s="24">
        <f t="shared" si="361"/>
        <v>114151028.88034734</v>
      </c>
      <c r="D2950" s="25">
        <f>LN(Data[[#This Row],[NVActual]])</f>
        <v>18.554187387394972</v>
      </c>
      <c r="E2950" s="26">
        <v>32074</v>
      </c>
      <c r="F2950" s="40">
        <f>Data[[#This Row],[DAA 
(n)]]^2</f>
        <v>1028741476</v>
      </c>
      <c r="G2950" s="41">
        <f t="shared" si="362"/>
        <v>1447578627</v>
      </c>
      <c r="H2950" s="28">
        <f>LN(Data[[#This Row],[Metcalfe
(n^2)]])</f>
        <v>20.751602024137508</v>
      </c>
      <c r="I2950" s="42">
        <f t="shared" si="363"/>
        <v>21.047059520904757</v>
      </c>
      <c r="J2950" s="40">
        <f>Data[[#This Row],[DAA 
(n)]]*LN(Data[[#This Row],[DAA 
(n)]])</f>
        <v>332793.44166109321</v>
      </c>
      <c r="K2950" s="40">
        <f t="shared" si="364"/>
        <v>396680.3294392993</v>
      </c>
      <c r="L2950" s="29">
        <f>LN(Data[[#This Row],[MA'[n*ln(n)']
30d]])</f>
        <v>12.890886019791044</v>
      </c>
      <c r="M2950" s="43">
        <f t="shared" si="365"/>
        <v>12.99607577656953</v>
      </c>
      <c r="N2950" s="40">
        <f>Data[[#This Row],[DAA 
(n)]]^1.5</f>
        <v>5744201.781033108</v>
      </c>
      <c r="O2950" s="40">
        <f t="shared" si="366"/>
        <v>7357750.6962644774</v>
      </c>
      <c r="P2950" s="43">
        <f>LN(Data[[#This Row],[MA'[n^1.5']]])</f>
        <v>15.811264832075631</v>
      </c>
      <c r="Q2950" s="43">
        <f t="shared" si="367"/>
        <v>15.954891162198926</v>
      </c>
      <c r="R2950" s="30">
        <f>$O$1+$O$2*Data[[#This Row],[MA'[ln(n^2)']]]</f>
        <v>21.047059520904757</v>
      </c>
      <c r="S2950" s="30">
        <f>$Q$1+$Q$2*Data[[#This Row],[MA'[ln(n*ln(n))']]]</f>
        <v>17.963525031339724</v>
      </c>
      <c r="T2950" s="31">
        <f>$O$3*Data[[#This Row],[Metcalfe
(n^2)]]</f>
        <v>534945567.52000004</v>
      </c>
      <c r="U2950" s="31">
        <f t="shared" si="368"/>
        <v>752740886.04000008</v>
      </c>
      <c r="V2950" s="30">
        <f>LN(Data[[#This Row],[MA'[NVA']
30d]]/Data[[#This Row],[MA'[NVMetcalfe calc']]])</f>
        <v>-1.8861986733945946</v>
      </c>
      <c r="W2950" s="30">
        <f>$Q$3+Data[[#This Row],[NVM
(scaled)]]/((Data[[#This Row],[Upper Bound]]-Data[[#This Row],[Lower Bound]])/2)</f>
        <v>-0.63340040611036874</v>
      </c>
      <c r="X2950" s="30">
        <f>(Data[[#This Row],[Upper Bound]]+Data[[#This Row],[Lower Bound]])/2</f>
        <v>19.50529227612224</v>
      </c>
      <c r="Y2950" s="29">
        <f>LN(Data[[#This Row],[NVActual]]/Data[[#This Row],[MA'[n^2']
30d]])</f>
        <v>-2.538970697712204</v>
      </c>
      <c r="Z2950" s="29">
        <f>LN(Data[[#This Row],[NVActual]]/Data[[#This Row],[MA'[n*ln(n)']
30d]])</f>
        <v>5.6633013676039292</v>
      </c>
      <c r="AA2950" s="29">
        <f>LN(Data[[#This Row],[NVActual]]/Data[[#This Row],[MA'[n^1.5']]])</f>
        <v>2.7429225553193404</v>
      </c>
      <c r="AB2950" s="29">
        <f>LN(Data[[#This Row],[NVActual]]/Data[[#This Row],[Metcalfe
(n^2)]])</f>
        <v>-2.1974146367425362</v>
      </c>
      <c r="AC2950" s="26">
        <f>1+Data[[#This Row],[MA'[NVMetcalfe calc']]]/((Data[[#This Row],[NVM_norm
(scaled)]]-Data[[#This Row],[NV_fund.]])/2)</f>
        <v>-74755684.278827146</v>
      </c>
    </row>
    <row r="2951" spans="1:29" x14ac:dyDescent="0.2">
      <c r="A2951" s="23">
        <v>41225</v>
      </c>
      <c r="B2951" s="24">
        <v>114552107.04302301</v>
      </c>
      <c r="C2951" s="24">
        <f t="shared" si="361"/>
        <v>114289219.04359007</v>
      </c>
      <c r="D2951" s="25">
        <f>LN(Data[[#This Row],[NVActual]])</f>
        <v>18.556540360784727</v>
      </c>
      <c r="E2951" s="26">
        <v>31528</v>
      </c>
      <c r="F2951" s="40">
        <f>Data[[#This Row],[DAA 
(n)]]^2</f>
        <v>994014784</v>
      </c>
      <c r="G2951" s="41">
        <f t="shared" si="362"/>
        <v>1463919667</v>
      </c>
      <c r="H2951" s="28">
        <f>LN(Data[[#This Row],[Metcalfe
(n^2)]])</f>
        <v>20.71726263774968</v>
      </c>
      <c r="I2951" s="42">
        <f t="shared" si="363"/>
        <v>21.060049455841785</v>
      </c>
      <c r="J2951" s="40">
        <f>Data[[#This Row],[DAA 
(n)]]*LN(Data[[#This Row],[DAA 
(n)]])</f>
        <v>326586.92822148598</v>
      </c>
      <c r="K2951" s="40">
        <f t="shared" si="364"/>
        <v>399319.89853419282</v>
      </c>
      <c r="L2951" s="29">
        <f>LN(Data[[#This Row],[MA'[n*ln(n)']
30d]])</f>
        <v>12.897518125353848</v>
      </c>
      <c r="M2951" s="43">
        <f t="shared" si="365"/>
        <v>12.999566478352683</v>
      </c>
      <c r="N2951" s="40">
        <f>Data[[#This Row],[DAA 
(n)]]^1.5</f>
        <v>5598151.3118128562</v>
      </c>
      <c r="O2951" s="40">
        <f t="shared" si="366"/>
        <v>7422750.0464825211</v>
      </c>
      <c r="P2951" s="43">
        <f>LN(Data[[#This Row],[MA'[n^1.5']]])</f>
        <v>15.820060172689217</v>
      </c>
      <c r="Q2951" s="43">
        <f t="shared" si="367"/>
        <v>15.959752863797274</v>
      </c>
      <c r="R2951" s="30">
        <f>$O$1+$O$2*Data[[#This Row],[MA'[ln(n^2)']]]</f>
        <v>21.060049455841785</v>
      </c>
      <c r="S2951" s="30">
        <f>$Q$1+$Q$2*Data[[#This Row],[MA'[ln(n*ln(n))']]]</f>
        <v>17.969284689281928</v>
      </c>
      <c r="T2951" s="31">
        <f>$O$3*Data[[#This Row],[Metcalfe
(n^2)]]</f>
        <v>516887687.68000001</v>
      </c>
      <c r="U2951" s="31">
        <f t="shared" si="368"/>
        <v>761238226.84000003</v>
      </c>
      <c r="V2951" s="30">
        <f>LN(Data[[#This Row],[MA'[NVA']
30d]]/Data[[#This Row],[MA'[NVMetcalfe calc']]])</f>
        <v>-1.89621410856748</v>
      </c>
      <c r="W2951" s="30">
        <f>$Q$3+Data[[#This Row],[NVM
(scaled)]]/((Data[[#This Row],[Upper Bound]]-Data[[#This Row],[Lower Bound]])/2)</f>
        <v>-0.63701936367550915</v>
      </c>
      <c r="X2951" s="30">
        <f>(Data[[#This Row],[Upper Bound]]+Data[[#This Row],[Lower Bound]])/2</f>
        <v>19.514667072561856</v>
      </c>
      <c r="Y2951" s="32">
        <f>LN(Data[[#This Row],[NVActual]]/Data[[#This Row],[MA'[n^2']
30d]])</f>
        <v>-2.547843017927506</v>
      </c>
      <c r="Z2951" s="32">
        <f>LN(Data[[#This Row],[NVActual]]/Data[[#This Row],[MA'[n*ln(n)']
30d]])</f>
        <v>5.6590222354308803</v>
      </c>
      <c r="AA2951" s="32">
        <f>LN(Data[[#This Row],[NVActual]]/Data[[#This Row],[MA'[n^1.5']]])</f>
        <v>2.7364801880955105</v>
      </c>
      <c r="AB2951" s="32">
        <f>LN(Data[[#This Row],[NVActual]]/Data[[#This Row],[Metcalfe
(n^2)]])</f>
        <v>-2.1607222769649521</v>
      </c>
      <c r="AC2951" s="34">
        <f>1+Data[[#This Row],[MA'[NVMetcalfe calc']]]/((Data[[#This Row],[NVM_norm
(scaled)]]-Data[[#This Row],[NV_fund.]])/2)</f>
        <v>-75550819.944803774</v>
      </c>
    </row>
    <row r="2952" spans="1:29" x14ac:dyDescent="0.2">
      <c r="A2952" s="23">
        <v>41224</v>
      </c>
      <c r="B2952" s="24">
        <v>112512718.561215</v>
      </c>
      <c r="C2952" s="24">
        <f t="shared" si="361"/>
        <v>114509505.56008866</v>
      </c>
      <c r="D2952" s="25">
        <f>LN(Data[[#This Row],[NVActual]])</f>
        <v>18.538576827096108</v>
      </c>
      <c r="E2952" s="26">
        <v>30394</v>
      </c>
      <c r="F2952" s="40">
        <f>Data[[#This Row],[DAA 
(n)]]^2</f>
        <v>923795236</v>
      </c>
      <c r="G2952" s="41">
        <f t="shared" si="362"/>
        <v>1481821795.5666666</v>
      </c>
      <c r="H2952" s="28">
        <f>LN(Data[[#This Row],[Metcalfe
(n^2)]])</f>
        <v>20.644000998987099</v>
      </c>
      <c r="I2952" s="42">
        <f t="shared" si="363"/>
        <v>21.074448645186013</v>
      </c>
      <c r="J2952" s="40">
        <f>Data[[#This Row],[DAA 
(n)]]*LN(Data[[#This Row],[DAA 
(n)]])</f>
        <v>313726.88318160694</v>
      </c>
      <c r="K2952" s="40">
        <f t="shared" si="364"/>
        <v>402226.14336261043</v>
      </c>
      <c r="L2952" s="29">
        <f>LN(Data[[#This Row],[MA'[n*ln(n)']
30d]])</f>
        <v>12.90476975510979</v>
      </c>
      <c r="M2952" s="43">
        <f t="shared" si="365"/>
        <v>13.002823125479768</v>
      </c>
      <c r="N2952" s="40">
        <f>Data[[#This Row],[DAA 
(n)]]^1.5</f>
        <v>5298851.98915614</v>
      </c>
      <c r="O2952" s="40">
        <f t="shared" si="366"/>
        <v>7494149.2579823704</v>
      </c>
      <c r="P2952" s="43">
        <f>LN(Data[[#This Row],[MA'[n^1.5']]])</f>
        <v>15.829633175135344</v>
      </c>
      <c r="Q2952" s="43">
        <f t="shared" si="367"/>
        <v>15.96430423292527</v>
      </c>
      <c r="R2952" s="30">
        <f>$O$1+$O$2*Data[[#This Row],[MA'[ln(n^2)']]]</f>
        <v>21.074448645186013</v>
      </c>
      <c r="S2952" s="30">
        <f>$Q$1+$Q$2*Data[[#This Row],[MA'[ln(n*ln(n))']]]</f>
        <v>17.974658157041617</v>
      </c>
      <c r="T2952" s="31">
        <f>$O$3*Data[[#This Row],[Metcalfe
(n^2)]]</f>
        <v>480373522.72000003</v>
      </c>
      <c r="U2952" s="31">
        <f t="shared" si="368"/>
        <v>770547333.69466662</v>
      </c>
      <c r="V2952" s="30">
        <f>LN(Data[[#This Row],[MA'[NVA']
30d]]/Data[[#This Row],[MA'[NVMetcalfe calc']]])</f>
        <v>-1.9064432477722844</v>
      </c>
      <c r="W2952" s="30">
        <f>$Q$3+Data[[#This Row],[NVM
(scaled)]]/((Data[[#This Row],[Upper Bound]]-Data[[#This Row],[Lower Bound]])/2)</f>
        <v>-0.64004651770095833</v>
      </c>
      <c r="X2952" s="30">
        <f>(Data[[#This Row],[Upper Bound]]+Data[[#This Row],[Lower Bound]])/2</f>
        <v>19.524553401113813</v>
      </c>
      <c r="Y2952" s="29">
        <f>LN(Data[[#This Row],[NVActual]]/Data[[#This Row],[MA'[n^2']
30d]])</f>
        <v>-2.5779612835876473</v>
      </c>
      <c r="Z2952" s="29">
        <f>LN(Data[[#This Row],[NVActual]]/Data[[#This Row],[MA'[n*ln(n)']
30d]])</f>
        <v>5.6338070719863182</v>
      </c>
      <c r="AA2952" s="29">
        <f>LN(Data[[#This Row],[NVActual]]/Data[[#This Row],[MA'[n^1.5']]])</f>
        <v>2.7089436519607641</v>
      </c>
      <c r="AB2952" s="29">
        <f>LN(Data[[#This Row],[NVActual]]/Data[[#This Row],[Metcalfe
(n^2)]])</f>
        <v>-2.1054241718909932</v>
      </c>
      <c r="AC2952" s="26">
        <f>1+Data[[#This Row],[MA'[NVMetcalfe calc']]]/((Data[[#This Row],[NVM_norm
(scaled)]]-Data[[#This Row],[NV_fund.]])/2)</f>
        <v>-76425748.759180695</v>
      </c>
    </row>
    <row r="2953" spans="1:29" x14ac:dyDescent="0.2">
      <c r="A2953" s="23">
        <v>41223</v>
      </c>
      <c r="B2953" s="24">
        <v>112655160.618294</v>
      </c>
      <c r="C2953" s="24">
        <f t="shared" si="361"/>
        <v>114829095.20236713</v>
      </c>
      <c r="D2953" s="25">
        <f>LN(Data[[#This Row],[NVActual]])</f>
        <v>18.539842034874404</v>
      </c>
      <c r="E2953" s="26">
        <v>34669</v>
      </c>
      <c r="F2953" s="40">
        <f>Data[[#This Row],[DAA 
(n)]]^2</f>
        <v>1201939561</v>
      </c>
      <c r="G2953" s="41">
        <f t="shared" si="362"/>
        <v>1517634601.0666666</v>
      </c>
      <c r="H2953" s="28">
        <f>LN(Data[[#This Row],[Metcalfe
(n^2)]])</f>
        <v>20.907202389765292</v>
      </c>
      <c r="I2953" s="42">
        <f t="shared" si="363"/>
        <v>21.100165355334184</v>
      </c>
      <c r="J2953" s="40">
        <f>Data[[#This Row],[DAA 
(n)]]*LN(Data[[#This Row],[DAA 
(n)]])</f>
        <v>362415.89982538647</v>
      </c>
      <c r="K2953" s="40">
        <f t="shared" si="364"/>
        <v>407723.48673098558</v>
      </c>
      <c r="L2953" s="29">
        <f>LN(Data[[#This Row],[MA'[n*ln(n)']
30d]])</f>
        <v>12.918344495023929</v>
      </c>
      <c r="M2953" s="43">
        <f t="shared" si="365"/>
        <v>13.005718499017071</v>
      </c>
      <c r="N2953" s="40">
        <f>Data[[#This Row],[DAA 
(n)]]^1.5</f>
        <v>6455233.7401761822</v>
      </c>
      <c r="O2953" s="40">
        <f t="shared" si="366"/>
        <v>7632552.8098170143</v>
      </c>
      <c r="P2953" s="43">
        <f>LN(Data[[#This Row],[MA'[n^1.5']]])</f>
        <v>15.847932922639229</v>
      </c>
      <c r="Q2953" s="43">
        <f t="shared" si="367"/>
        <v>15.968381333904111</v>
      </c>
      <c r="R2953" s="30">
        <f>$O$1+$O$2*Data[[#This Row],[MA'[ln(n^2)']]]</f>
        <v>21.100165355334184</v>
      </c>
      <c r="S2953" s="30">
        <f>$Q$1+$Q$2*Data[[#This Row],[MA'[ln(n*ln(n))']]]</f>
        <v>17.979435523378164</v>
      </c>
      <c r="T2953" s="31">
        <f>$O$3*Data[[#This Row],[Metcalfe
(n^2)]]</f>
        <v>625008571.72000003</v>
      </c>
      <c r="U2953" s="31">
        <f t="shared" si="368"/>
        <v>789169992.55466664</v>
      </c>
      <c r="V2953" s="30">
        <f>LN(Data[[#This Row],[MA'[NVA']
30d]]/Data[[#This Row],[MA'[NVMetcalfe calc']]])</f>
        <v>-1.9275368565099906</v>
      </c>
      <c r="W2953" s="30">
        <f>$Q$3+Data[[#This Row],[NVM
(scaled)]]/((Data[[#This Row],[Upper Bound]]-Data[[#This Row],[Lower Bound]])/2)</f>
        <v>-0.64531158434297653</v>
      </c>
      <c r="X2953" s="30">
        <f>(Data[[#This Row],[Upper Bound]]+Data[[#This Row],[Lower Bound]])/2</f>
        <v>19.539800439356174</v>
      </c>
      <c r="Y2953" s="32">
        <f>LN(Data[[#This Row],[NVActual]]/Data[[#This Row],[MA'[n^2']
30d]])</f>
        <v>-2.600576741310189</v>
      </c>
      <c r="Z2953" s="32">
        <f>LN(Data[[#This Row],[NVActual]]/Data[[#This Row],[MA'[n*ln(n)']
30d]])</f>
        <v>5.6214975398504752</v>
      </c>
      <c r="AA2953" s="32">
        <f>LN(Data[[#This Row],[NVActual]]/Data[[#This Row],[MA'[n^1.5']]])</f>
        <v>2.6919091122351739</v>
      </c>
      <c r="AB2953" s="32">
        <f>LN(Data[[#This Row],[NVActual]]/Data[[#This Row],[Metcalfe
(n^2)]])</f>
        <v>-2.3673603548908897</v>
      </c>
      <c r="AC2953" s="34">
        <f>1+Data[[#This Row],[MA'[NVMetcalfe calc']]]/((Data[[#This Row],[NVM_norm
(scaled)]]-Data[[#This Row],[NV_fund.]])/2)</f>
        <v>-78193272.500598818</v>
      </c>
    </row>
    <row r="2954" spans="1:29" x14ac:dyDescent="0.2">
      <c r="A2954" s="23">
        <v>41222</v>
      </c>
      <c r="B2954" s="24">
        <v>112085804.899978</v>
      </c>
      <c r="C2954" s="24">
        <f t="shared" si="361"/>
        <v>115154300.33139272</v>
      </c>
      <c r="D2954" s="25">
        <f>LN(Data[[#This Row],[NVActual]])</f>
        <v>18.53477525112131</v>
      </c>
      <c r="E2954" s="26">
        <v>36800</v>
      </c>
      <c r="F2954" s="40">
        <f>Data[[#This Row],[DAA 
(n)]]^2</f>
        <v>1354240000</v>
      </c>
      <c r="G2954" s="41">
        <f t="shared" si="362"/>
        <v>1533589616.5333333</v>
      </c>
      <c r="H2954" s="28">
        <f>LN(Data[[#This Row],[Metcalfe
(n^2)]])</f>
        <v>21.026506248314046</v>
      </c>
      <c r="I2954" s="42">
        <f t="shared" si="363"/>
        <v>21.111338968144025</v>
      </c>
      <c r="J2954" s="40">
        <f>Data[[#This Row],[DAA 
(n)]]*LN(Data[[#This Row],[DAA 
(n)]])</f>
        <v>386887.71496897843</v>
      </c>
      <c r="K2954" s="40">
        <f t="shared" si="364"/>
        <v>410156.8338981829</v>
      </c>
      <c r="L2954" s="29">
        <f>LN(Data[[#This Row],[MA'[n*ln(n)']
30d]])</f>
        <v>12.924294887240601</v>
      </c>
      <c r="M2954" s="43">
        <f t="shared" si="365"/>
        <v>13.007833487186158</v>
      </c>
      <c r="N2954" s="40">
        <f>Data[[#This Row],[DAA 
(n)]]^1.5</f>
        <v>7059464.002316325</v>
      </c>
      <c r="O2954" s="40">
        <f t="shared" si="366"/>
        <v>7694056.6408739975</v>
      </c>
      <c r="P2954" s="43">
        <f>LN(Data[[#This Row],[MA'[n^1.5']]])</f>
        <v>15.855958723961328</v>
      </c>
      <c r="Q2954" s="43">
        <f t="shared" si="367"/>
        <v>15.971412526326874</v>
      </c>
      <c r="R2954" s="30">
        <f>$O$1+$O$2*Data[[#This Row],[MA'[ln(n^2)']]]</f>
        <v>21.111338968144025</v>
      </c>
      <c r="S2954" s="30">
        <f>$Q$1+$Q$2*Data[[#This Row],[MA'[ln(n*ln(n))']]]</f>
        <v>17.982925253857157</v>
      </c>
      <c r="T2954" s="31">
        <f>$O$3*Data[[#This Row],[Metcalfe
(n^2)]]</f>
        <v>704204800</v>
      </c>
      <c r="U2954" s="31">
        <f t="shared" si="368"/>
        <v>797466600.59733343</v>
      </c>
      <c r="V2954" s="30">
        <f>LN(Data[[#This Row],[MA'[NVA']
30d]]/Data[[#This Row],[MA'[NVMetcalfe calc']]])</f>
        <v>-1.9351669826093627</v>
      </c>
      <c r="W2954" s="30">
        <f>$Q$3+Data[[#This Row],[NVM
(scaled)]]/((Data[[#This Row],[Upper Bound]]-Data[[#This Row],[Lower Bound]])/2)</f>
        <v>-0.64715541443372715</v>
      </c>
      <c r="X2954" s="30">
        <f>(Data[[#This Row],[Upper Bound]]+Data[[#This Row],[Lower Bound]])/2</f>
        <v>19.547132111000593</v>
      </c>
      <c r="Y2954" s="29">
        <f>LN(Data[[#This Row],[NVActual]]/Data[[#This Row],[MA'[n^2']
30d]])</f>
        <v>-2.6161017279028949</v>
      </c>
      <c r="Z2954" s="29">
        <f>LN(Data[[#This Row],[NVActual]]/Data[[#This Row],[MA'[n*ln(n)']
30d]])</f>
        <v>5.6104803638807095</v>
      </c>
      <c r="AA2954" s="29">
        <f>LN(Data[[#This Row],[NVActual]]/Data[[#This Row],[MA'[n^1.5']]])</f>
        <v>2.6788165271599831</v>
      </c>
      <c r="AB2954" s="29">
        <f>LN(Data[[#This Row],[NVActual]]/Data[[#This Row],[Metcalfe
(n^2)]])</f>
        <v>-2.4917309971927346</v>
      </c>
      <c r="AC2954" s="26">
        <f>1+Data[[#This Row],[MA'[NVMetcalfe calc']]]/((Data[[#This Row],[NVM_norm
(scaled)]]-Data[[#This Row],[NV_fund.]])/2)</f>
        <v>-78979423.215183571</v>
      </c>
    </row>
    <row r="2955" spans="1:29" x14ac:dyDescent="0.2">
      <c r="A2955" s="23">
        <v>41221</v>
      </c>
      <c r="B2955" s="24">
        <v>112799238.90434</v>
      </c>
      <c r="C2955" s="24">
        <f t="shared" si="361"/>
        <v>115509777.39506643</v>
      </c>
      <c r="D2955" s="25">
        <f>LN(Data[[#This Row],[NVActual]])</f>
        <v>18.54112014970352</v>
      </c>
      <c r="E2955" s="26">
        <v>37595</v>
      </c>
      <c r="F2955" s="40">
        <f>Data[[#This Row],[DAA 
(n)]]^2</f>
        <v>1413384025</v>
      </c>
      <c r="G2955" s="41">
        <f t="shared" si="362"/>
        <v>1562634115.7333333</v>
      </c>
      <c r="H2955" s="28">
        <f>LN(Data[[#This Row],[Metcalfe
(n^2)]])</f>
        <v>21.069252683624253</v>
      </c>
      <c r="I2955" s="42">
        <f t="shared" si="363"/>
        <v>21.12789813104558</v>
      </c>
      <c r="J2955" s="40">
        <f>Data[[#This Row],[DAA 
(n)]]*LN(Data[[#This Row],[DAA 
(n)]])</f>
        <v>396049.27732042689</v>
      </c>
      <c r="K2955" s="40">
        <f t="shared" si="364"/>
        <v>414183.61524657998</v>
      </c>
      <c r="L2955" s="29">
        <f>LN(Data[[#This Row],[MA'[n*ln(n)']
30d]])</f>
        <v>12.934064669572063</v>
      </c>
      <c r="M2955" s="43">
        <f t="shared" si="365"/>
        <v>13.009881084392966</v>
      </c>
      <c r="N2955" s="40">
        <f>Data[[#This Row],[DAA 
(n)]]^1.5</f>
        <v>7289456.2499458604</v>
      </c>
      <c r="O2955" s="40">
        <f t="shared" si="366"/>
        <v>7800295.9933315935</v>
      </c>
      <c r="P2955" s="43">
        <f>LN(Data[[#This Row],[MA'[n^1.5']]])</f>
        <v>15.869672238802844</v>
      </c>
      <c r="Q2955" s="43">
        <f t="shared" si="367"/>
        <v>15.974357793212127</v>
      </c>
      <c r="R2955" s="30">
        <f>$O$1+$O$2*Data[[#This Row],[MA'[ln(n^2)']]]</f>
        <v>21.12789813104558</v>
      </c>
      <c r="S2955" s="30">
        <f>$Q$1+$Q$2*Data[[#This Row],[MA'[ln(n*ln(n))']]]</f>
        <v>17.986303789248392</v>
      </c>
      <c r="T2955" s="31">
        <f>$O$3*Data[[#This Row],[Metcalfe
(n^2)]]</f>
        <v>734959693</v>
      </c>
      <c r="U2955" s="31">
        <f t="shared" si="368"/>
        <v>812569740.1813333</v>
      </c>
      <c r="V2955" s="30">
        <f>LN(Data[[#This Row],[MA'[NVA']
30d]]/Data[[#This Row],[MA'[NVMetcalfe calc']]])</f>
        <v>-1.9508465654395504</v>
      </c>
      <c r="W2955" s="30">
        <f>$Q$3+Data[[#This Row],[NVM
(scaled)]]/((Data[[#This Row],[Upper Bound]]-Data[[#This Row],[Lower Bound]])/2)</f>
        <v>-0.65194682902538259</v>
      </c>
      <c r="X2955" s="30">
        <f>(Data[[#This Row],[Upper Bound]]+Data[[#This Row],[Lower Bound]])/2</f>
        <v>19.557100960146986</v>
      </c>
      <c r="Y2955" s="32">
        <f>LN(Data[[#This Row],[NVActual]]/Data[[#This Row],[MA'[n^2']
30d]])</f>
        <v>-2.628518620257112</v>
      </c>
      <c r="Z2955" s="32">
        <f>LN(Data[[#This Row],[NVActual]]/Data[[#This Row],[MA'[n*ln(n)']
30d]])</f>
        <v>5.6070554801314563</v>
      </c>
      <c r="AA2955" s="32">
        <f>LN(Data[[#This Row],[NVActual]]/Data[[#This Row],[MA'[n^1.5']]])</f>
        <v>2.6714479109006759</v>
      </c>
      <c r="AB2955" s="32">
        <f>LN(Data[[#This Row],[NVActual]]/Data[[#This Row],[Metcalfe
(n^2)]])</f>
        <v>-2.5281325339207354</v>
      </c>
      <c r="AC2955" s="34">
        <f>1+Data[[#This Row],[MA'[NVMetcalfe calc']]]/((Data[[#This Row],[NVM_norm
(scaled)]]-Data[[#This Row],[NV_fund.]])/2)</f>
        <v>-80416429.171113059</v>
      </c>
    </row>
    <row r="2956" spans="1:29" x14ac:dyDescent="0.2">
      <c r="A2956" s="23">
        <v>41220</v>
      </c>
      <c r="B2956" s="24">
        <v>113350715.007432</v>
      </c>
      <c r="C2956" s="24">
        <f t="shared" ref="C2956:C3019" si="369">AVERAGE(B2956:B2985)</f>
        <v>115743747.0231611</v>
      </c>
      <c r="D2956" s="25">
        <f>LN(Data[[#This Row],[NVActual]])</f>
        <v>18.545997242859382</v>
      </c>
      <c r="E2956" s="26">
        <v>41756</v>
      </c>
      <c r="F2956" s="40">
        <f>Data[[#This Row],[DAA 
(n)]]^2</f>
        <v>1743563536</v>
      </c>
      <c r="G2956" s="41">
        <f t="shared" ref="G2956:G3019" si="370">AVERAGE(F2956:F2985)</f>
        <v>1607837844.0999999</v>
      </c>
      <c r="H2956" s="28">
        <f>LN(Data[[#This Row],[Metcalfe
(n^2)]])</f>
        <v>21.279196865056377</v>
      </c>
      <c r="I2956" s="42">
        <f t="shared" ref="I2956:I3019" si="371">AVERAGE(H2956:H2985)</f>
        <v>21.150320746470065</v>
      </c>
      <c r="J2956" s="40">
        <f>Data[[#This Row],[DAA 
(n)]]*LN(Data[[#This Row],[DAA 
(n)]])</f>
        <v>444267.07214864704</v>
      </c>
      <c r="K2956" s="40">
        <f t="shared" ref="K2956:K3019" si="372">AVERAGE(J2956:J2985)</f>
        <v>420051.8204777037</v>
      </c>
      <c r="L2956" s="29">
        <f>LN(Data[[#This Row],[MA'[n*ln(n)']
30d]])</f>
        <v>12.948133364738379</v>
      </c>
      <c r="M2956" s="43">
        <f t="shared" ref="M2956:M3019" si="373">AVERAGE(L2956:L2985)</f>
        <v>13.011318688107622</v>
      </c>
      <c r="N2956" s="40">
        <f>Data[[#This Row],[DAA 
(n)]]^1.5</f>
        <v>8532540.0092361663</v>
      </c>
      <c r="O2956" s="40">
        <f t="shared" ref="O2956:O3019" si="374">AVERAGE(N2956:N2985)</f>
        <v>7959733.8687466206</v>
      </c>
      <c r="P2956" s="43">
        <f>LN(Data[[#This Row],[MA'[n^1.5']]])</f>
        <v>15.889906123687107</v>
      </c>
      <c r="Q2956" s="43">
        <f t="shared" ref="Q2956:Q3019" si="375">AVERAGE(P2956:P2985)</f>
        <v>15.976454406824196</v>
      </c>
      <c r="R2956" s="30">
        <f>$O$1+$O$2*Data[[#This Row],[MA'[ln(n^2)']]]</f>
        <v>21.150320746470065</v>
      </c>
      <c r="S2956" s="30">
        <f>$Q$1+$Q$2*Data[[#This Row],[MA'[ln(n*ln(n))']]]</f>
        <v>17.988675835377574</v>
      </c>
      <c r="T2956" s="31">
        <f>$O$3*Data[[#This Row],[Metcalfe
(n^2)]]</f>
        <v>906653038.72000003</v>
      </c>
      <c r="U2956" s="31">
        <f t="shared" si="368"/>
        <v>836075678.93200004</v>
      </c>
      <c r="V2956" s="30">
        <f>LN(Data[[#This Row],[MA'[NVA']
30d]]/Data[[#This Row],[MA'[NVMetcalfe calc']]])</f>
        <v>-1.9773404639168763</v>
      </c>
      <c r="W2956" s="30">
        <f>$Q$3+Data[[#This Row],[NVM
(scaled)]]/((Data[[#This Row],[Upper Bound]]-Data[[#This Row],[Lower Bound]])/2)</f>
        <v>-0.66083019726817838</v>
      </c>
      <c r="X2956" s="30">
        <f>(Data[[#This Row],[Upper Bound]]+Data[[#This Row],[Lower Bound]])/2</f>
        <v>19.569498290923818</v>
      </c>
      <c r="Y2956" s="29">
        <f>LN(Data[[#This Row],[NVActual]]/Data[[#This Row],[MA'[n^2']
30d]])</f>
        <v>-2.6521589165373918</v>
      </c>
      <c r="Z2956" s="29">
        <f>LN(Data[[#This Row],[NVActual]]/Data[[#This Row],[MA'[n*ln(n)']
30d]])</f>
        <v>5.5978638781210037</v>
      </c>
      <c r="AA2956" s="29">
        <f>LN(Data[[#This Row],[NVActual]]/Data[[#This Row],[MA'[n^1.5']]])</f>
        <v>2.6560911191722751</v>
      </c>
      <c r="AB2956" s="29">
        <f>LN(Data[[#This Row],[NVActual]]/Data[[#This Row],[Metcalfe
(n^2)]])</f>
        <v>-2.7331996221969965</v>
      </c>
      <c r="AC2956" s="26">
        <f>1+Data[[#This Row],[MA'[NVMetcalfe calc']]]/((Data[[#This Row],[NVM_norm
(scaled)]]-Data[[#This Row],[NV_fund.]])/2)</f>
        <v>-82655669.116281033</v>
      </c>
    </row>
    <row r="2957" spans="1:29" x14ac:dyDescent="0.2">
      <c r="A2957" s="23">
        <v>41219</v>
      </c>
      <c r="B2957" s="24">
        <v>112376509.543842</v>
      </c>
      <c r="C2957" s="24">
        <f t="shared" si="369"/>
        <v>115924367.8393507</v>
      </c>
      <c r="D2957" s="25">
        <f>LN(Data[[#This Row],[NVActual]])</f>
        <v>18.537365483758979</v>
      </c>
      <c r="E2957" s="26">
        <v>42954</v>
      </c>
      <c r="F2957" s="40">
        <f>Data[[#This Row],[DAA 
(n)]]^2</f>
        <v>1845046116</v>
      </c>
      <c r="G2957" s="41">
        <f t="shared" si="370"/>
        <v>1625953703.8666666</v>
      </c>
      <c r="H2957" s="28">
        <f>LN(Data[[#This Row],[Metcalfe
(n^2)]])</f>
        <v>21.335770109248479</v>
      </c>
      <c r="I2957" s="42">
        <f t="shared" si="371"/>
        <v>21.159364982588308</v>
      </c>
      <c r="J2957" s="40">
        <f>Data[[#This Row],[DAA 
(n)]]*LN(Data[[#This Row],[DAA 
(n)]])</f>
        <v>458228.33463632956</v>
      </c>
      <c r="K2957" s="40">
        <f t="shared" si="372"/>
        <v>422419.76318598323</v>
      </c>
      <c r="L2957" s="29">
        <f>LN(Data[[#This Row],[MA'[n*ln(n)']
30d]])</f>
        <v>12.953754798125276</v>
      </c>
      <c r="M2957" s="43">
        <f t="shared" si="373"/>
        <v>13.011895328021172</v>
      </c>
      <c r="N2957" s="40">
        <f>Data[[#This Row],[DAA 
(n)]]^1.5</f>
        <v>8902365.4646764603</v>
      </c>
      <c r="O2957" s="40">
        <f t="shared" si="374"/>
        <v>8023921.1559468834</v>
      </c>
      <c r="P2957" s="43">
        <f>LN(Data[[#This Row],[MA'[n^1.5']]])</f>
        <v>15.897937782547078</v>
      </c>
      <c r="Q2957" s="43">
        <f t="shared" si="375"/>
        <v>15.97731520670348</v>
      </c>
      <c r="R2957" s="30">
        <f>$O$1+$O$2*Data[[#This Row],[MA'[ln(n^2)']]]</f>
        <v>21.159364982588308</v>
      </c>
      <c r="S2957" s="30">
        <f>$Q$1+$Q$2*Data[[#This Row],[MA'[ln(n*ln(n))']]]</f>
        <v>17.989627291234932</v>
      </c>
      <c r="T2957" s="31">
        <f>$O$3*Data[[#This Row],[Metcalfe
(n^2)]]</f>
        <v>959423980.32000005</v>
      </c>
      <c r="U2957" s="31">
        <f t="shared" si="368"/>
        <v>845495926.01066661</v>
      </c>
      <c r="V2957" s="30">
        <f>LN(Data[[#This Row],[MA'[NVA']
30d]]/Data[[#This Row],[MA'[NVMetcalfe calc']]])</f>
        <v>-1.9869853728129023</v>
      </c>
      <c r="W2957" s="30">
        <f>$Q$3+Data[[#This Row],[NVM
(scaled)]]/((Data[[#This Row],[Upper Bound]]-Data[[#This Row],[Lower Bound]])/2)</f>
        <v>-0.66372227375983506</v>
      </c>
      <c r="X2957" s="30">
        <f>(Data[[#This Row],[Upper Bound]]+Data[[#This Row],[Lower Bound]])/2</f>
        <v>19.57449613691162</v>
      </c>
      <c r="Y2957" s="32">
        <f>LN(Data[[#This Row],[NVActual]]/Data[[#This Row],[MA'[n^2']
30d]])</f>
        <v>-2.6719948915009804</v>
      </c>
      <c r="Z2957" s="32">
        <f>LN(Data[[#This Row],[NVActual]]/Data[[#This Row],[MA'[n*ln(n)']
30d]])</f>
        <v>5.5836106856337029</v>
      </c>
      <c r="AA2957" s="32">
        <f>LN(Data[[#This Row],[NVActual]]/Data[[#This Row],[MA'[n^1.5']]])</f>
        <v>2.6394277012119001</v>
      </c>
      <c r="AB2957" s="32">
        <f>LN(Data[[#This Row],[NVActual]]/Data[[#This Row],[Metcalfe
(n^2)]])</f>
        <v>-2.7984046254895012</v>
      </c>
      <c r="AC2957" s="34">
        <f>1+Data[[#This Row],[MA'[NVMetcalfe calc']]]/((Data[[#This Row],[NVM_norm
(scaled)]]-Data[[#This Row],[NV_fund.]])/2)</f>
        <v>-83554381.98509945</v>
      </c>
    </row>
    <row r="2958" spans="1:29" x14ac:dyDescent="0.2">
      <c r="A2958" s="23">
        <v>41218</v>
      </c>
      <c r="B2958" s="24">
        <v>110986940.92462</v>
      </c>
      <c r="C2958" s="24">
        <f t="shared" si="369"/>
        <v>116181402.54042427</v>
      </c>
      <c r="D2958" s="25">
        <f>LN(Data[[#This Row],[NVActual]])</f>
        <v>18.524923103027636</v>
      </c>
      <c r="E2958" s="26">
        <v>37460</v>
      </c>
      <c r="F2958" s="40">
        <f>Data[[#This Row],[DAA 
(n)]]^2</f>
        <v>1403251600</v>
      </c>
      <c r="G2958" s="41">
        <f t="shared" si="370"/>
        <v>1626358134.1666667</v>
      </c>
      <c r="H2958" s="28">
        <f>LN(Data[[#This Row],[Metcalfe
(n^2)]])</f>
        <v>21.062057951996159</v>
      </c>
      <c r="I2958" s="42">
        <f t="shared" si="371"/>
        <v>21.159583462952121</v>
      </c>
      <c r="J2958" s="40">
        <f>Data[[#This Row],[DAA 
(n)]]*LN(Data[[#This Row],[DAA 
(n)]])</f>
        <v>394492.34544088808</v>
      </c>
      <c r="K2958" s="40">
        <f t="shared" si="372"/>
        <v>422474.6099513793</v>
      </c>
      <c r="L2958" s="29">
        <f>LN(Data[[#This Row],[MA'[n*ln(n)']
30d]])</f>
        <v>12.953884629183966</v>
      </c>
      <c r="M2958" s="43">
        <f t="shared" si="373"/>
        <v>13.011874530963922</v>
      </c>
      <c r="N2958" s="40">
        <f>Data[[#This Row],[DAA 
(n)]]^1.5</f>
        <v>7250227.9230380086</v>
      </c>
      <c r="O2958" s="40">
        <f t="shared" si="374"/>
        <v>8025383.4913163437</v>
      </c>
      <c r="P2958" s="43">
        <f>LN(Data[[#This Row],[MA'[n^1.5']]])</f>
        <v>15.898120012918506</v>
      </c>
      <c r="Q2958" s="43">
        <f t="shared" si="375"/>
        <v>15.977346233079805</v>
      </c>
      <c r="R2958" s="30">
        <f>$O$1+$O$2*Data[[#This Row],[MA'[ln(n^2)']]]</f>
        <v>21.159583462952121</v>
      </c>
      <c r="S2958" s="30">
        <f>$Q$1+$Q$2*Data[[#This Row],[MA'[ln(n*ln(n))']]]</f>
        <v>17.989592976090471</v>
      </c>
      <c r="T2958" s="31">
        <f>$O$3*Data[[#This Row],[Metcalfe
(n^2)]]</f>
        <v>729690832</v>
      </c>
      <c r="U2958" s="31">
        <f t="shared" si="368"/>
        <v>845706229.76666665</v>
      </c>
      <c r="V2958" s="30">
        <f>LN(Data[[#This Row],[MA'[NVA']
30d]]/Data[[#This Row],[MA'[NVMetcalfe calc']]])</f>
        <v>-1.9850192685390053</v>
      </c>
      <c r="W2958" s="30">
        <f>$Q$3+Data[[#This Row],[NVM
(scaled)]]/((Data[[#This Row],[Upper Bound]]-Data[[#This Row],[Lower Bound]])/2)</f>
        <v>-0.66238184579172776</v>
      </c>
      <c r="X2958" s="30">
        <f>(Data[[#This Row],[Upper Bound]]+Data[[#This Row],[Lower Bound]])/2</f>
        <v>19.574588219521296</v>
      </c>
      <c r="Y2958" s="29">
        <f>LN(Data[[#This Row],[NVActual]]/Data[[#This Row],[MA'[n^2']
30d]])</f>
        <v>-2.684685975506933</v>
      </c>
      <c r="Z2958" s="29">
        <f>LN(Data[[#This Row],[NVActual]]/Data[[#This Row],[MA'[n*ln(n)']
30d]])</f>
        <v>5.5710384738436689</v>
      </c>
      <c r="AA2958" s="29">
        <f>LN(Data[[#This Row],[NVActual]]/Data[[#This Row],[MA'[n^1.5']]])</f>
        <v>2.6268030901091297</v>
      </c>
      <c r="AB2958" s="29">
        <f>LN(Data[[#This Row],[NVActual]]/Data[[#This Row],[Metcalfe
(n^2)]])</f>
        <v>-2.5371348489685235</v>
      </c>
      <c r="AC2958" s="26">
        <f>1+Data[[#This Row],[MA'[NVMetcalfe calc']]]/((Data[[#This Row],[NVM_norm
(scaled)]]-Data[[#This Row],[NV_fund.]])/2)</f>
        <v>-83580320.267188206</v>
      </c>
    </row>
    <row r="2959" spans="1:29" x14ac:dyDescent="0.2">
      <c r="A2959" s="23">
        <v>41217</v>
      </c>
      <c r="B2959" s="24">
        <v>111479866.79207</v>
      </c>
      <c r="C2959" s="24">
        <f t="shared" si="369"/>
        <v>116694916.07724443</v>
      </c>
      <c r="D2959" s="25">
        <f>LN(Data[[#This Row],[NVActual]])</f>
        <v>18.529354565673021</v>
      </c>
      <c r="E2959" s="26">
        <v>30976</v>
      </c>
      <c r="F2959" s="40">
        <f>Data[[#This Row],[DAA 
(n)]]^2</f>
        <v>959512576</v>
      </c>
      <c r="G2959" s="41">
        <f t="shared" si="370"/>
        <v>1631939594.9666667</v>
      </c>
      <c r="H2959" s="28">
        <f>LN(Data[[#This Row],[Metcalfe
(n^2)]])</f>
        <v>20.681935980152605</v>
      </c>
      <c r="I2959" s="42">
        <f t="shared" si="371"/>
        <v>21.163341008000859</v>
      </c>
      <c r="J2959" s="40">
        <f>Data[[#This Row],[DAA 
(n)]]*LN(Data[[#This Row],[DAA 
(n)]])</f>
        <v>320321.82446060353</v>
      </c>
      <c r="K2959" s="40">
        <f t="shared" si="372"/>
        <v>423311.51596192736</v>
      </c>
      <c r="L2959" s="29">
        <f>LN(Data[[#This Row],[MA'[n*ln(n)']
30d]])</f>
        <v>12.955863631340772</v>
      </c>
      <c r="M2959" s="43">
        <f t="shared" si="373"/>
        <v>13.011869472222973</v>
      </c>
      <c r="N2959" s="40">
        <f>Data[[#This Row],[DAA 
(n)]]^1.5</f>
        <v>5451775.9999999981</v>
      </c>
      <c r="O2959" s="40">
        <f t="shared" si="374"/>
        <v>8046704.3709048582</v>
      </c>
      <c r="P2959" s="43">
        <f>LN(Data[[#This Row],[MA'[n^1.5']]])</f>
        <v>15.900773170651116</v>
      </c>
      <c r="Q2959" s="43">
        <f t="shared" si="375"/>
        <v>15.977399410408971</v>
      </c>
      <c r="R2959" s="30">
        <f>$O$1+$O$2*Data[[#This Row],[MA'[ln(n^2)']]]</f>
        <v>21.163341008000859</v>
      </c>
      <c r="S2959" s="30">
        <f>$Q$1+$Q$2*Data[[#This Row],[MA'[ln(n*ln(n))']]]</f>
        <v>17.989584629167904</v>
      </c>
      <c r="T2959" s="31">
        <f>$O$3*Data[[#This Row],[Metcalfe
(n^2)]]</f>
        <v>498946539.52000004</v>
      </c>
      <c r="U2959" s="31">
        <f t="shared" si="368"/>
        <v>848608589.38266671</v>
      </c>
      <c r="V2959" s="30">
        <f>LN(Data[[#This Row],[MA'[NVA']
30d]]/Data[[#This Row],[MA'[NVMetcalfe calc']]])</f>
        <v>-1.9840350802346476</v>
      </c>
      <c r="W2959" s="30">
        <f>$Q$3+Data[[#This Row],[NVM
(scaled)]]/((Data[[#This Row],[Upper Bound]]-Data[[#This Row],[Lower Bound]])/2)</f>
        <v>-0.66027559989605222</v>
      </c>
      <c r="X2959" s="30">
        <f>(Data[[#This Row],[Upper Bound]]+Data[[#This Row],[Lower Bound]])/2</f>
        <v>19.576462818584382</v>
      </c>
      <c r="Y2959" s="32">
        <f>LN(Data[[#This Row],[NVActual]]/Data[[#This Row],[MA'[n^2']
30d]])</f>
        <v>-2.6836805142422406</v>
      </c>
      <c r="Z2959" s="32">
        <f>LN(Data[[#This Row],[NVActual]]/Data[[#This Row],[MA'[n*ln(n)']
30d]])</f>
        <v>5.5734909343322467</v>
      </c>
      <c r="AA2959" s="32">
        <f>LN(Data[[#This Row],[NVActual]]/Data[[#This Row],[MA'[n^1.5']]])</f>
        <v>2.6285813950219037</v>
      </c>
      <c r="AB2959" s="32">
        <f>LN(Data[[#This Row],[NVActual]]/Data[[#This Row],[Metcalfe
(n^2)]])</f>
        <v>-2.1525814144795872</v>
      </c>
      <c r="AC2959" s="34">
        <f>1+Data[[#This Row],[MA'[NVMetcalfe calc']]]/((Data[[#This Row],[NVM_norm
(scaled)]]-Data[[#This Row],[NV_fund.]])/2)</f>
        <v>-83868117.649762958</v>
      </c>
    </row>
    <row r="2960" spans="1:29" x14ac:dyDescent="0.2">
      <c r="A2960" s="23">
        <v>41216</v>
      </c>
      <c r="B2960" s="24">
        <v>109887377.783463</v>
      </c>
      <c r="C2960" s="24">
        <f t="shared" si="369"/>
        <v>117271950.92680193</v>
      </c>
      <c r="D2960" s="25">
        <f>LN(Data[[#This Row],[NVActual]])</f>
        <v>18.51496656094405</v>
      </c>
      <c r="E2960" s="26">
        <v>32511</v>
      </c>
      <c r="F2960" s="40">
        <f>Data[[#This Row],[DAA 
(n)]]^2</f>
        <v>1056965121</v>
      </c>
      <c r="G2960" s="41">
        <f t="shared" si="370"/>
        <v>1663585958.4666667</v>
      </c>
      <c r="H2960" s="28">
        <f>LN(Data[[#This Row],[Metcalfe
(n^2)]])</f>
        <v>20.778667545182209</v>
      </c>
      <c r="I2960" s="42">
        <f t="shared" si="371"/>
        <v>21.186269636010195</v>
      </c>
      <c r="J2960" s="40">
        <f>Data[[#This Row],[DAA 
(n)]]*LN(Data[[#This Row],[DAA 
(n)]])</f>
        <v>337767.63028070942</v>
      </c>
      <c r="K2960" s="40">
        <f t="shared" si="372"/>
        <v>428195.25023823272</v>
      </c>
      <c r="L2960" s="29">
        <f>LN(Data[[#This Row],[MA'[n*ln(n)']
30d]])</f>
        <v>12.967334562685336</v>
      </c>
      <c r="M2960" s="43">
        <f t="shared" si="373"/>
        <v>13.012041254139399</v>
      </c>
      <c r="N2960" s="40">
        <f>Data[[#This Row],[DAA 
(n)]]^1.5</f>
        <v>5861995.6541122552</v>
      </c>
      <c r="O2960" s="40">
        <f t="shared" si="374"/>
        <v>8169393.976885492</v>
      </c>
      <c r="P2960" s="43">
        <f>LN(Data[[#This Row],[MA'[n^1.5']]])</f>
        <v>15.91590528744916</v>
      </c>
      <c r="Q2960" s="43">
        <f t="shared" si="375"/>
        <v>15.977705634761977</v>
      </c>
      <c r="R2960" s="30">
        <f>$O$1+$O$2*Data[[#This Row],[MA'[ln(n^2)']]]</f>
        <v>21.186269636010195</v>
      </c>
      <c r="S2960" s="30">
        <f>$Q$1+$Q$2*Data[[#This Row],[MA'[ln(n*ln(n))']]]</f>
        <v>17.989868069330008</v>
      </c>
      <c r="T2960" s="31">
        <f>$O$3*Data[[#This Row],[Metcalfe
(n^2)]]</f>
        <v>549621862.92000008</v>
      </c>
      <c r="U2960" s="31">
        <f t="shared" si="368"/>
        <v>865064698.40266669</v>
      </c>
      <c r="V2960" s="30">
        <f>LN(Data[[#This Row],[MA'[NVA']
30d]]/Data[[#This Row],[MA'[NVMetcalfe calc']]])</f>
        <v>-1.9983086954446225</v>
      </c>
      <c r="W2960" s="30">
        <f>$Q$3+Data[[#This Row],[NVM
(scaled)]]/((Data[[#This Row],[Upper Bound]]-Data[[#This Row],[Lower Bound]])/2)</f>
        <v>-0.66034896508331087</v>
      </c>
      <c r="X2960" s="30">
        <f>(Data[[#This Row],[Upper Bound]]+Data[[#This Row],[Lower Bound]])/2</f>
        <v>19.588068852670101</v>
      </c>
      <c r="Y2960" s="29">
        <f>LN(Data[[#This Row],[NVActual]]/Data[[#This Row],[MA'[n^2']
30d]])</f>
        <v>-2.71727476440293</v>
      </c>
      <c r="Z2960" s="29">
        <f>LN(Data[[#This Row],[NVActual]]/Data[[#This Row],[MA'[n*ln(n)']
30d]])</f>
        <v>5.5476319982587148</v>
      </c>
      <c r="AA2960" s="29">
        <f>LN(Data[[#This Row],[NVActual]]/Data[[#This Row],[MA'[n^1.5']]])</f>
        <v>2.599061273494891</v>
      </c>
      <c r="AB2960" s="29">
        <f>LN(Data[[#This Row],[NVActual]]/Data[[#This Row],[Metcalfe
(n^2)]])</f>
        <v>-2.2637009842381586</v>
      </c>
      <c r="AC2960" s="26">
        <f>1+Data[[#This Row],[MA'[NVMetcalfe calc']]]/((Data[[#This Row],[NVM_norm
(scaled)]]-Data[[#This Row],[NV_fund.]])/2)</f>
        <v>-85445163.771757632</v>
      </c>
    </row>
    <row r="2961" spans="1:29" x14ac:dyDescent="0.2">
      <c r="A2961" s="23">
        <v>41215</v>
      </c>
      <c r="B2961" s="24">
        <v>108569913.2783</v>
      </c>
      <c r="C2961" s="24">
        <f t="shared" si="369"/>
        <v>117936240.73712571</v>
      </c>
      <c r="D2961" s="25">
        <f>LN(Data[[#This Row],[NVActual]])</f>
        <v>18.502904885444707</v>
      </c>
      <c r="E2961" s="26">
        <v>33393</v>
      </c>
      <c r="F2961" s="40">
        <f>Data[[#This Row],[DAA 
(n)]]^2</f>
        <v>1115092449</v>
      </c>
      <c r="G2961" s="41">
        <f t="shared" si="370"/>
        <v>1714084114.3</v>
      </c>
      <c r="H2961" s="28">
        <f>LN(Data[[#This Row],[Metcalfe
(n^2)]])</f>
        <v>20.83220315232267</v>
      </c>
      <c r="I2961" s="42">
        <f t="shared" si="371"/>
        <v>21.215911203543026</v>
      </c>
      <c r="J2961" s="40">
        <f>Data[[#This Row],[DAA 
(n)]]*LN(Data[[#This Row],[DAA 
(n)]])</f>
        <v>347824.87993275543</v>
      </c>
      <c r="K2961" s="40">
        <f t="shared" si="372"/>
        <v>435250.77288824524</v>
      </c>
      <c r="L2961" s="29">
        <f>LN(Data[[#This Row],[MA'[n*ln(n)']
30d]])</f>
        <v>12.983677633362909</v>
      </c>
      <c r="M2961" s="43">
        <f t="shared" si="373"/>
        <v>13.011764109961071</v>
      </c>
      <c r="N2961" s="40">
        <f>Data[[#This Row],[DAA 
(n)]]^1.5</f>
        <v>6102153.8942783913</v>
      </c>
      <c r="O2961" s="40">
        <f t="shared" si="374"/>
        <v>8354683.3116751192</v>
      </c>
      <c r="P2961" s="43">
        <f>LN(Data[[#This Row],[MA'[n^1.5']]])</f>
        <v>15.938332815244795</v>
      </c>
      <c r="Q2961" s="43">
        <f t="shared" si="375"/>
        <v>15.977414818167283</v>
      </c>
      <c r="R2961" s="30">
        <f>$O$1+$O$2*Data[[#This Row],[MA'[ln(n^2)']]]</f>
        <v>21.215911203543026</v>
      </c>
      <c r="S2961" s="30">
        <f>$Q$1+$Q$2*Data[[#This Row],[MA'[ln(n*ln(n))']]]</f>
        <v>17.989410781435765</v>
      </c>
      <c r="T2961" s="31">
        <f>$O$3*Data[[#This Row],[Metcalfe
(n^2)]]</f>
        <v>579848073.48000002</v>
      </c>
      <c r="U2961" s="31">
        <f t="shared" si="368"/>
        <v>891323739.43599975</v>
      </c>
      <c r="V2961" s="30">
        <f>LN(Data[[#This Row],[MA'[NVA']
30d]]/Data[[#This Row],[MA'[NVMetcalfe calc']]])</f>
        <v>-2.0225635597039693</v>
      </c>
      <c r="W2961" s="30">
        <f>$Q$3+Data[[#This Row],[NVM
(scaled)]]/((Data[[#This Row],[Upper Bound]]-Data[[#This Row],[Lower Bound]])/2)</f>
        <v>-0.66371969322911928</v>
      </c>
      <c r="X2961" s="30">
        <f>(Data[[#This Row],[Upper Bound]]+Data[[#This Row],[Lower Bound]])/2</f>
        <v>19.602660992489398</v>
      </c>
      <c r="Y2961" s="32">
        <f>LN(Data[[#This Row],[NVActual]]/Data[[#This Row],[MA'[n^2']
30d]])</f>
        <v>-2.7592398453273046</v>
      </c>
      <c r="Z2961" s="32">
        <f>LN(Data[[#This Row],[NVActual]]/Data[[#This Row],[MA'[n*ln(n)']
30d]])</f>
        <v>5.5192272520817971</v>
      </c>
      <c r="AA2961" s="32">
        <f>LN(Data[[#This Row],[NVActual]]/Data[[#This Row],[MA'[n^1.5']]])</f>
        <v>2.5645720701999108</v>
      </c>
      <c r="AB2961" s="32">
        <f>LN(Data[[#This Row],[NVActual]]/Data[[#This Row],[Metcalfe
(n^2)]])</f>
        <v>-2.3292982668779652</v>
      </c>
      <c r="AC2961" s="34">
        <f>1+Data[[#This Row],[MA'[NVMetcalfe calc']]]/((Data[[#This Row],[NVM_norm
(scaled)]]-Data[[#This Row],[NV_fund.]])/2)</f>
        <v>-87960819.756130889</v>
      </c>
    </row>
    <row r="2962" spans="1:29" x14ac:dyDescent="0.2">
      <c r="A2962" s="23">
        <v>41214</v>
      </c>
      <c r="B2962" s="24">
        <v>109350090.90821201</v>
      </c>
      <c r="C2962" s="24">
        <f t="shared" si="369"/>
        <v>118672919.81124894</v>
      </c>
      <c r="D2962" s="25">
        <f>LN(Data[[#This Row],[NVActual]])</f>
        <v>18.510065136437525</v>
      </c>
      <c r="E2962" s="26">
        <v>32135</v>
      </c>
      <c r="F2962" s="40">
        <f>Data[[#This Row],[DAA 
(n)]]^2</f>
        <v>1032658225</v>
      </c>
      <c r="G2962" s="41">
        <f t="shared" si="370"/>
        <v>1764842686</v>
      </c>
      <c r="H2962" s="28">
        <f>LN(Data[[#This Row],[Metcalfe
(n^2)]])</f>
        <v>20.755402115610774</v>
      </c>
      <c r="I2962" s="42">
        <f t="shared" si="371"/>
        <v>21.244612094356526</v>
      </c>
      <c r="J2962" s="40">
        <f>Data[[#This Row],[DAA 
(n)]]*LN(Data[[#This Row],[DAA 
(n)]])</f>
        <v>333487.42349257611</v>
      </c>
      <c r="K2962" s="40">
        <f t="shared" si="372"/>
        <v>442226.0149982989</v>
      </c>
      <c r="L2962" s="29">
        <f>LN(Data[[#This Row],[MA'[n*ln(n)']
30d]])</f>
        <v>12.999576376516941</v>
      </c>
      <c r="M2962" s="43">
        <f t="shared" si="373"/>
        <v>13.010781859348301</v>
      </c>
      <c r="N2962" s="40">
        <f>Data[[#This Row],[DAA 
(n)]]^1.5</f>
        <v>5760596.5021319631</v>
      </c>
      <c r="O2962" s="40">
        <f t="shared" si="374"/>
        <v>8539264.3721355442</v>
      </c>
      <c r="P2962" s="43">
        <f>LN(Data[[#This Row],[MA'[n^1.5']]])</f>
        <v>15.96018542296037</v>
      </c>
      <c r="Q2962" s="43">
        <f t="shared" si="375"/>
        <v>15.976141362123577</v>
      </c>
      <c r="R2962" s="30">
        <f>$O$1+$O$2*Data[[#This Row],[MA'[ln(n^2)']]]</f>
        <v>21.244612094356526</v>
      </c>
      <c r="S2962" s="30">
        <f>$Q$1+$Q$2*Data[[#This Row],[MA'[ln(n*ln(n))']]]</f>
        <v>17.987790067924696</v>
      </c>
      <c r="T2962" s="31">
        <f>$O$3*Data[[#This Row],[Metcalfe
(n^2)]]</f>
        <v>536982277</v>
      </c>
      <c r="U2962" s="31">
        <f t="shared" si="368"/>
        <v>917718196.71999991</v>
      </c>
      <c r="V2962" s="30">
        <f>LN(Data[[#This Row],[MA'[NVA']
30d]]/Data[[#This Row],[MA'[NVMetcalfe calc']]])</f>
        <v>-2.0455192324091982</v>
      </c>
      <c r="W2962" s="30">
        <f>$Q$3+Data[[#This Row],[NVM
(scaled)]]/((Data[[#This Row],[Upper Bound]]-Data[[#This Row],[Lower Bound]])/2)</f>
        <v>-0.66614431234381344</v>
      </c>
      <c r="X2962" s="30">
        <f>(Data[[#This Row],[Upper Bound]]+Data[[#This Row],[Lower Bound]])/2</f>
        <v>19.616201081140609</v>
      </c>
      <c r="Y2962" s="29">
        <f>LN(Data[[#This Row],[NVActual]]/Data[[#This Row],[MA'[n^2']
30d]])</f>
        <v>-2.7812622571768131</v>
      </c>
      <c r="Z2962" s="29">
        <f>LN(Data[[#This Row],[NVActual]]/Data[[#This Row],[MA'[n*ln(n)']
30d]])</f>
        <v>5.510488759920583</v>
      </c>
      <c r="AA2962" s="29">
        <f>LN(Data[[#This Row],[NVActual]]/Data[[#This Row],[MA'[n^1.5']]])</f>
        <v>2.5498797134771545</v>
      </c>
      <c r="AB2962" s="29">
        <f>LN(Data[[#This Row],[NVActual]]/Data[[#This Row],[Metcalfe
(n^2)]])</f>
        <v>-2.2453369791732491</v>
      </c>
      <c r="AC2962" s="26">
        <f>1+Data[[#This Row],[MA'[NVMetcalfe calc']]]/((Data[[#This Row],[NVM_norm
(scaled)]]-Data[[#This Row],[NV_fund.]])/2)</f>
        <v>-90494286.412619561</v>
      </c>
    </row>
    <row r="2963" spans="1:29" x14ac:dyDescent="0.2">
      <c r="A2963" s="23">
        <v>41213</v>
      </c>
      <c r="B2963" s="24">
        <v>114760401.036732</v>
      </c>
      <c r="C2963" s="24">
        <f t="shared" si="369"/>
        <v>119330931.05071016</v>
      </c>
      <c r="D2963" s="25">
        <f>LN(Data[[#This Row],[NVActual]])</f>
        <v>18.558357043640274</v>
      </c>
      <c r="E2963" s="26">
        <v>31390</v>
      </c>
      <c r="F2963" s="40">
        <f>Data[[#This Row],[DAA 
(n)]]^2</f>
        <v>985332100</v>
      </c>
      <c r="G2963" s="41">
        <f t="shared" si="370"/>
        <v>1826654757.2</v>
      </c>
      <c r="H2963" s="28">
        <f>LN(Data[[#This Row],[Metcalfe
(n^2)]])</f>
        <v>20.708489299671999</v>
      </c>
      <c r="I2963" s="42">
        <f t="shared" si="371"/>
        <v>21.27888171684457</v>
      </c>
      <c r="J2963" s="40">
        <f>Data[[#This Row],[DAA 
(n)]]*LN(Data[[#This Row],[DAA 
(n)]])</f>
        <v>325019.73955835204</v>
      </c>
      <c r="K2963" s="40">
        <f t="shared" si="372"/>
        <v>450617.24660939706</v>
      </c>
      <c r="L2963" s="29">
        <f>LN(Data[[#This Row],[MA'[n*ln(n)']
30d]])</f>
        <v>13.01837358101346</v>
      </c>
      <c r="M2963" s="43">
        <f t="shared" si="373"/>
        <v>13.008721575592773</v>
      </c>
      <c r="N2963" s="40">
        <f>Data[[#This Row],[DAA 
(n)]]^1.5</f>
        <v>5561436.380918161</v>
      </c>
      <c r="O2963" s="40">
        <f t="shared" si="374"/>
        <v>8762405.0882009193</v>
      </c>
      <c r="P2963" s="43">
        <f>LN(Data[[#This Row],[MA'[n^1.5']]])</f>
        <v>15.985980978677267</v>
      </c>
      <c r="Q2963" s="43">
        <f t="shared" si="375"/>
        <v>15.973373953624826</v>
      </c>
      <c r="R2963" s="30">
        <f>$O$1+$O$2*Data[[#This Row],[MA'[ln(n^2)']]]</f>
        <v>21.27888171684457</v>
      </c>
      <c r="S2963" s="30">
        <f>$Q$1+$Q$2*Data[[#This Row],[MA'[ln(n*ln(n))']]]</f>
        <v>17.984390599728073</v>
      </c>
      <c r="T2963" s="31">
        <f>$O$3*Data[[#This Row],[Metcalfe
(n^2)]]</f>
        <v>512372692</v>
      </c>
      <c r="U2963" s="31">
        <f t="shared" si="368"/>
        <v>949860473.74399996</v>
      </c>
      <c r="V2963" s="30">
        <f>LN(Data[[#This Row],[MA'[NVA']
30d]]/Data[[#This Row],[MA'[NVMetcalfe calc']]])</f>
        <v>-2.0744145373950205</v>
      </c>
      <c r="W2963" s="30">
        <f>$Q$3+Data[[#This Row],[NVM
(scaled)]]/((Data[[#This Row],[Upper Bound]]-Data[[#This Row],[Lower Bound]])/2)</f>
        <v>-0.66932319356845127</v>
      </c>
      <c r="X2963" s="30">
        <f>(Data[[#This Row],[Upper Bound]]+Data[[#This Row],[Lower Bound]])/2</f>
        <v>19.631636158286319</v>
      </c>
      <c r="Y2963" s="32">
        <f>LN(Data[[#This Row],[NVActual]]/Data[[#This Row],[MA'[n^2']
30d]])</f>
        <v>-2.7673950857956737</v>
      </c>
      <c r="Z2963" s="32">
        <f>LN(Data[[#This Row],[NVActual]]/Data[[#This Row],[MA'[n*ln(n)']
30d]])</f>
        <v>5.5399834626268163</v>
      </c>
      <c r="AA2963" s="32">
        <f>LN(Data[[#This Row],[NVActual]]/Data[[#This Row],[MA'[n^1.5']]])</f>
        <v>2.572376064963009</v>
      </c>
      <c r="AB2963" s="32">
        <f>LN(Data[[#This Row],[NVActual]]/Data[[#This Row],[Metcalfe
(n^2)]])</f>
        <v>-2.1501322560317222</v>
      </c>
      <c r="AC2963" s="34">
        <f>1+Data[[#This Row],[MA'[NVMetcalfe calc']]]/((Data[[#This Row],[NVM_norm
(scaled)]]-Data[[#This Row],[NV_fund.]])/2)</f>
        <v>-93577889.313564628</v>
      </c>
    </row>
    <row r="2964" spans="1:29" x14ac:dyDescent="0.2">
      <c r="A2964" s="23">
        <v>41212</v>
      </c>
      <c r="B2964" s="24">
        <v>111729837.03327</v>
      </c>
      <c r="C2964" s="24">
        <f t="shared" si="369"/>
        <v>119665195.74357191</v>
      </c>
      <c r="D2964" s="25">
        <f>LN(Data[[#This Row],[NVActual]])</f>
        <v>18.531594345946157</v>
      </c>
      <c r="E2964" s="26">
        <v>34928</v>
      </c>
      <c r="F2964" s="40">
        <f>Data[[#This Row],[DAA 
(n)]]^2</f>
        <v>1219965184</v>
      </c>
      <c r="G2964" s="41">
        <f t="shared" si="370"/>
        <v>1842202434</v>
      </c>
      <c r="H2964" s="28">
        <f>LN(Data[[#This Row],[Metcalfe
(n^2)]])</f>
        <v>20.922088157579449</v>
      </c>
      <c r="I2964" s="42">
        <f t="shared" si="371"/>
        <v>21.291800210400528</v>
      </c>
      <c r="J2964" s="40">
        <f>Data[[#This Row],[DAA 
(n)]]*LN(Data[[#This Row],[DAA 
(n)]])</f>
        <v>365383.34758396749</v>
      </c>
      <c r="K2964" s="40">
        <f t="shared" si="372"/>
        <v>453179.94649978826</v>
      </c>
      <c r="L2964" s="29">
        <f>LN(Data[[#This Row],[MA'[n*ln(n)']
30d]])</f>
        <v>13.024044558480439</v>
      </c>
      <c r="M2964" s="43">
        <f t="shared" si="373"/>
        <v>13.005427562100721</v>
      </c>
      <c r="N2964" s="40">
        <f>Data[[#This Row],[DAA 
(n)]]^1.5</f>
        <v>6527705.8716483098</v>
      </c>
      <c r="O2964" s="40">
        <f t="shared" si="374"/>
        <v>8824937.5054395758</v>
      </c>
      <c r="P2964" s="43">
        <f>LN(Data[[#This Row],[MA'[n^1.5']]])</f>
        <v>15.993092079221968</v>
      </c>
      <c r="Q2964" s="43">
        <f t="shared" si="375"/>
        <v>15.968879349542568</v>
      </c>
      <c r="R2964" s="30">
        <f>$O$1+$O$2*Data[[#This Row],[MA'[ln(n^2)']]]</f>
        <v>21.291800210400528</v>
      </c>
      <c r="S2964" s="30">
        <f>$Q$1+$Q$2*Data[[#This Row],[MA'[ln(n*ln(n))']]]</f>
        <v>17.978955477466187</v>
      </c>
      <c r="T2964" s="31">
        <f>$O$3*Data[[#This Row],[Metcalfe
(n^2)]]</f>
        <v>634381895.68000007</v>
      </c>
      <c r="U2964" s="31">
        <f t="shared" si="368"/>
        <v>957945265.68000007</v>
      </c>
      <c r="V2964" s="30">
        <f>LN(Data[[#This Row],[MA'[NVA']
30d]]/Data[[#This Row],[MA'[NVMetcalfe calc']]])</f>
        <v>-2.0800928344847569</v>
      </c>
      <c r="W2964" s="30">
        <f>$Q$3+Data[[#This Row],[NVM
(scaled)]]/((Data[[#This Row],[Upper Bound]]-Data[[#This Row],[Lower Bound]])/2)</f>
        <v>-0.66577441876807908</v>
      </c>
      <c r="X2964" s="30">
        <f>(Data[[#This Row],[Upper Bound]]+Data[[#This Row],[Lower Bound]])/2</f>
        <v>19.635377843933355</v>
      </c>
      <c r="Y2964" s="29">
        <f>LN(Data[[#This Row],[NVActual]]/Data[[#This Row],[MA'[n^2']
30d]])</f>
        <v>-2.8026333218177153</v>
      </c>
      <c r="Z2964" s="29">
        <f>LN(Data[[#This Row],[NVActual]]/Data[[#This Row],[MA'[n*ln(n)']
30d]])</f>
        <v>5.5075497874657184</v>
      </c>
      <c r="AA2964" s="29">
        <f>LN(Data[[#This Row],[NVActual]]/Data[[#This Row],[MA'[n^1.5']]])</f>
        <v>2.5385022667241888</v>
      </c>
      <c r="AB2964" s="29">
        <f>LN(Data[[#This Row],[NVActual]]/Data[[#This Row],[Metcalfe
(n^2)]])</f>
        <v>-2.3904938116332932</v>
      </c>
      <c r="AC2964" s="26">
        <f>1+Data[[#This Row],[MA'[NVMetcalfe calc']]]/((Data[[#This Row],[NVM_norm
(scaled)]]-Data[[#This Row],[NV_fund.]])/2)</f>
        <v>-94373486.108906403</v>
      </c>
    </row>
    <row r="2965" spans="1:29" x14ac:dyDescent="0.2">
      <c r="A2965" s="23">
        <v>41211</v>
      </c>
      <c r="B2965" s="24">
        <v>109301962.213376</v>
      </c>
      <c r="C2965" s="24">
        <f t="shared" si="369"/>
        <v>120098521.52952547</v>
      </c>
      <c r="D2965" s="25">
        <f>LN(Data[[#This Row],[NVActual]])</f>
        <v>18.509624905532519</v>
      </c>
      <c r="E2965" s="26">
        <v>35981</v>
      </c>
      <c r="F2965" s="40">
        <f>Data[[#This Row],[DAA 
(n)]]^2</f>
        <v>1294632361</v>
      </c>
      <c r="G2965" s="41">
        <f t="shared" si="370"/>
        <v>1842510381.2</v>
      </c>
      <c r="H2965" s="28">
        <f>LN(Data[[#This Row],[Metcalfe
(n^2)]])</f>
        <v>20.981492600673509</v>
      </c>
      <c r="I2965" s="42">
        <f t="shared" si="371"/>
        <v>21.292051682379565</v>
      </c>
      <c r="J2965" s="40">
        <f>Data[[#This Row],[DAA 
(n)]]*LN(Data[[#This Row],[DAA 
(n)]])</f>
        <v>377467.54263241676</v>
      </c>
      <c r="K2965" s="40">
        <f t="shared" si="372"/>
        <v>453230.38339752733</v>
      </c>
      <c r="L2965" s="29">
        <f>LN(Data[[#This Row],[MA'[n*ln(n)']
30d]])</f>
        <v>13.024155847807419</v>
      </c>
      <c r="M2965" s="43">
        <f t="shared" si="373"/>
        <v>13.002117846304449</v>
      </c>
      <c r="N2965" s="40">
        <f>Data[[#This Row],[DAA 
(n)]]^1.5</f>
        <v>6825112.9647164857</v>
      </c>
      <c r="O2965" s="40">
        <f t="shared" si="374"/>
        <v>8826172.1463542338</v>
      </c>
      <c r="P2965" s="43">
        <f>LN(Data[[#This Row],[MA'[n^1.5']]])</f>
        <v>15.993231973080318</v>
      </c>
      <c r="Q2965" s="43">
        <f t="shared" si="375"/>
        <v>15.964388574840198</v>
      </c>
      <c r="R2965" s="30">
        <f>$O$1+$O$2*Data[[#This Row],[MA'[ln(n^2)']]]</f>
        <v>21.292051682379565</v>
      </c>
      <c r="S2965" s="30">
        <f>$Q$1+$Q$2*Data[[#This Row],[MA'[ln(n*ln(n))']]]</f>
        <v>17.973494446402338</v>
      </c>
      <c r="T2965" s="31">
        <f>$O$3*Data[[#This Row],[Metcalfe
(n^2)]]</f>
        <v>673208827.72000003</v>
      </c>
      <c r="U2965" s="31">
        <f t="shared" si="368"/>
        <v>958105398.2240001</v>
      </c>
      <c r="V2965" s="30">
        <f>LN(Data[[#This Row],[MA'[NVA']
30d]]/Data[[#This Row],[MA'[NVMetcalfe calc']]])</f>
        <v>-2.0766453722606917</v>
      </c>
      <c r="W2965" s="30">
        <f>$Q$3+Data[[#This Row],[NVM
(scaled)]]/((Data[[#This Row],[Upper Bound]]-Data[[#This Row],[Lower Bound]])/2)</f>
        <v>-0.66153506454389943</v>
      </c>
      <c r="X2965" s="30">
        <f>(Data[[#This Row],[Upper Bound]]+Data[[#This Row],[Lower Bound]])/2</f>
        <v>19.632773064390953</v>
      </c>
      <c r="Y2965" s="32">
        <f>LN(Data[[#This Row],[NVActual]]/Data[[#This Row],[MA'[n^2']
30d]])</f>
        <v>-2.8247699107805939</v>
      </c>
      <c r="Z2965" s="32">
        <f>LN(Data[[#This Row],[NVActual]]/Data[[#This Row],[MA'[n*ln(n)']
30d]])</f>
        <v>5.4854690577251013</v>
      </c>
      <c r="AA2965" s="32">
        <f>LN(Data[[#This Row],[NVActual]]/Data[[#This Row],[MA'[n^1.5']]])</f>
        <v>2.5163929324522023</v>
      </c>
      <c r="AB2965" s="32">
        <f>LN(Data[[#This Row],[NVActual]]/Data[[#This Row],[Metcalfe
(n^2)]])</f>
        <v>-2.4718676951409888</v>
      </c>
      <c r="AC2965" s="34">
        <f>1+Data[[#This Row],[MA'[NVMetcalfe calc']]]/((Data[[#This Row],[NVM_norm
(scaled)]]-Data[[#This Row],[NV_fund.]])/2)</f>
        <v>-94421094.031859696</v>
      </c>
    </row>
    <row r="2966" spans="1:29" x14ac:dyDescent="0.2">
      <c r="A2966" s="23">
        <v>41210</v>
      </c>
      <c r="B2966" s="24">
        <v>110031900.950781</v>
      </c>
      <c r="C2966" s="24">
        <f t="shared" si="369"/>
        <v>120613894.28755234</v>
      </c>
      <c r="D2966" s="25">
        <f>LN(Data[[#This Row],[NVActual]])</f>
        <v>18.516280890355777</v>
      </c>
      <c r="E2966" s="26">
        <v>27816</v>
      </c>
      <c r="F2966" s="40">
        <f>Data[[#This Row],[DAA 
(n)]]^2</f>
        <v>773729856</v>
      </c>
      <c r="G2966" s="41">
        <f t="shared" si="370"/>
        <v>1844967105.2</v>
      </c>
      <c r="H2966" s="28">
        <f>LN(Data[[#This Row],[Metcalfe
(n^2)]])</f>
        <v>20.466733347375396</v>
      </c>
      <c r="I2966" s="42">
        <f t="shared" si="371"/>
        <v>21.293897256943431</v>
      </c>
      <c r="J2966" s="40">
        <f>Data[[#This Row],[DAA 
(n)]]*LN(Data[[#This Row],[DAA 
(n)]])</f>
        <v>284651.327395297</v>
      </c>
      <c r="K2966" s="40">
        <f t="shared" si="372"/>
        <v>453617.70668065123</v>
      </c>
      <c r="L2966" s="29">
        <f>LN(Data[[#This Row],[MA'[n*ln(n)']
30d]])</f>
        <v>13.025010066525887</v>
      </c>
      <c r="M2966" s="43">
        <f t="shared" si="373"/>
        <v>12.999262356868945</v>
      </c>
      <c r="N2966" s="40">
        <f>Data[[#This Row],[DAA 
(n)]]^1.5</f>
        <v>4639188.4715428445</v>
      </c>
      <c r="O2966" s="40">
        <f t="shared" si="374"/>
        <v>8835818.2303266358</v>
      </c>
      <c r="P2966" s="43">
        <f>LN(Data[[#This Row],[MA'[n^1.5']]])</f>
        <v>15.994324271821938</v>
      </c>
      <c r="Q2966" s="43">
        <f t="shared" si="375"/>
        <v>15.960536298878624</v>
      </c>
      <c r="R2966" s="30">
        <f>$O$1+$O$2*Data[[#This Row],[MA'[ln(n^2)']]]</f>
        <v>21.293897256943431</v>
      </c>
      <c r="S2966" s="30">
        <f>$Q$1+$Q$2*Data[[#This Row],[MA'[ln(n*ln(n))']]]</f>
        <v>17.968782888833758</v>
      </c>
      <c r="T2966" s="31">
        <f>$O$3*Data[[#This Row],[Metcalfe
(n^2)]]</f>
        <v>402339525.12</v>
      </c>
      <c r="U2966" s="31">
        <f t="shared" si="368"/>
        <v>959382894.704</v>
      </c>
      <c r="V2966" s="30">
        <f>LN(Data[[#This Row],[MA'[NVA']
30d]]/Data[[#This Row],[MA'[NVMetcalfe calc']]])</f>
        <v>-2.0736957724109741</v>
      </c>
      <c r="W2966" s="30">
        <f>$Q$3+Data[[#This Row],[NVM
(scaled)]]/((Data[[#This Row],[Upper Bound]]-Data[[#This Row],[Lower Bound]])/2)</f>
        <v>-0.65729290053855782</v>
      </c>
      <c r="X2966" s="30">
        <f>(Data[[#This Row],[Upper Bound]]+Data[[#This Row],[Lower Bound]])/2</f>
        <v>19.631340072888595</v>
      </c>
      <c r="Y2966" s="29">
        <f>LN(Data[[#This Row],[NVActual]]/Data[[#This Row],[MA'[n^2']
30d]])</f>
        <v>-2.8194463947642929</v>
      </c>
      <c r="Z2966" s="29">
        <f>LN(Data[[#This Row],[NVActual]]/Data[[#This Row],[MA'[n*ln(n)']
30d]])</f>
        <v>5.4912708238298888</v>
      </c>
      <c r="AA2966" s="29">
        <f>LN(Data[[#This Row],[NVActual]]/Data[[#This Row],[MA'[n^1.5']]])</f>
        <v>2.5219566185338378</v>
      </c>
      <c r="AB2966" s="29">
        <f>LN(Data[[#This Row],[NVActual]]/Data[[#This Row],[Metcalfe
(n^2)]])</f>
        <v>-1.9504524570196187</v>
      </c>
      <c r="AC2966" s="26">
        <f>1+Data[[#This Row],[MA'[NVMetcalfe calc']]]/((Data[[#This Row],[NVM_norm
(scaled)]]-Data[[#This Row],[NV_fund.]])/2)</f>
        <v>-94573437.827597976</v>
      </c>
    </row>
    <row r="2967" spans="1:29" x14ac:dyDescent="0.2">
      <c r="A2967" s="23">
        <v>41209</v>
      </c>
      <c r="B2967" s="24">
        <v>107358406.444931</v>
      </c>
      <c r="C2967" s="24">
        <f t="shared" si="369"/>
        <v>121093659.44625585</v>
      </c>
      <c r="D2967" s="25">
        <f>LN(Data[[#This Row],[NVActual]])</f>
        <v>18.491683387978856</v>
      </c>
      <c r="E2967" s="26">
        <v>29910</v>
      </c>
      <c r="F2967" s="40">
        <f>Data[[#This Row],[DAA 
(n)]]^2</f>
        <v>894608100</v>
      </c>
      <c r="G2967" s="41">
        <f t="shared" si="370"/>
        <v>1908227642.3</v>
      </c>
      <c r="H2967" s="28">
        <f>LN(Data[[#This Row],[Metcalfe
(n^2)]])</f>
        <v>20.611896303247988</v>
      </c>
      <c r="I2967" s="42">
        <f t="shared" si="371"/>
        <v>21.335203583910957</v>
      </c>
      <c r="J2967" s="40">
        <f>Data[[#This Row],[DAA 
(n)]]*LN(Data[[#This Row],[DAA 
(n)]])</f>
        <v>308250.90921507368</v>
      </c>
      <c r="K2967" s="40">
        <f t="shared" si="372"/>
        <v>462827.89660388971</v>
      </c>
      <c r="L2967" s="29">
        <f>LN(Data[[#This Row],[MA'[n*ln(n)']
30d]])</f>
        <v>13.045110550367236</v>
      </c>
      <c r="M2967" s="43">
        <f t="shared" si="373"/>
        <v>12.99630987318756</v>
      </c>
      <c r="N2967" s="40">
        <f>Data[[#This Row],[DAA 
(n)]]^1.5</f>
        <v>5172787.2825972689</v>
      </c>
      <c r="O2967" s="40">
        <f t="shared" si="374"/>
        <v>9072876.0552431084</v>
      </c>
      <c r="P2967" s="43">
        <f>LN(Data[[#This Row],[MA'[n^1.5']]])</f>
        <v>16.020799867223353</v>
      </c>
      <c r="Q2967" s="43">
        <f t="shared" si="375"/>
        <v>15.956557925399641</v>
      </c>
      <c r="R2967" s="30">
        <f>$O$1+$O$2*Data[[#This Row],[MA'[ln(n^2)']]]</f>
        <v>21.335203583910957</v>
      </c>
      <c r="S2967" s="30">
        <f>$Q$1+$Q$2*Data[[#This Row],[MA'[ln(n*ln(n))']]]</f>
        <v>17.963911290759473</v>
      </c>
      <c r="T2967" s="31">
        <f>$O$3*Data[[#This Row],[Metcalfe
(n^2)]]</f>
        <v>465196212</v>
      </c>
      <c r="U2967" s="31">
        <f t="shared" si="368"/>
        <v>992278373.99600017</v>
      </c>
      <c r="V2967" s="30">
        <f>LN(Data[[#This Row],[MA'[NVA']
30d]]/Data[[#This Row],[MA'[NVMetcalfe calc']]])</f>
        <v>-2.1034393956775412</v>
      </c>
      <c r="W2967" s="30">
        <f>$Q$3+Data[[#This Row],[NVM
(scaled)]]/((Data[[#This Row],[Upper Bound]]-Data[[#This Row],[Lower Bound]])/2)</f>
        <v>-0.65785347147176376</v>
      </c>
      <c r="X2967" s="30">
        <f>(Data[[#This Row],[Upper Bound]]+Data[[#This Row],[Lower Bound]])/2</f>
        <v>19.649557437335215</v>
      </c>
      <c r="Y2967" s="32">
        <f>LN(Data[[#This Row],[NVActual]]/Data[[#This Row],[MA'[n^2']
30d]])</f>
        <v>-2.877757324258404</v>
      </c>
      <c r="Z2967" s="32">
        <f>LN(Data[[#This Row],[NVActual]]/Data[[#This Row],[MA'[n*ln(n)']
30d]])</f>
        <v>5.4465728376116189</v>
      </c>
      <c r="AA2967" s="32">
        <f>LN(Data[[#This Row],[NVActual]]/Data[[#This Row],[MA'[n^1.5']]])</f>
        <v>2.4708835207555024</v>
      </c>
      <c r="AB2967" s="32">
        <f>LN(Data[[#This Row],[NVActual]]/Data[[#This Row],[Metcalfe
(n^2)]])</f>
        <v>-2.1202129152691325</v>
      </c>
      <c r="AC2967" s="34">
        <f>1+Data[[#This Row],[MA'[NVMetcalfe calc']]]/((Data[[#This Row],[NVM_norm
(scaled)]]-Data[[#This Row],[NV_fund.]])/2)</f>
        <v>-97725738.48022747</v>
      </c>
    </row>
    <row r="2968" spans="1:29" x14ac:dyDescent="0.2">
      <c r="A2968" s="23">
        <v>41208</v>
      </c>
      <c r="B2968" s="24">
        <v>103907129.819906</v>
      </c>
      <c r="C2968" s="24">
        <f t="shared" si="369"/>
        <v>121638292.12890607</v>
      </c>
      <c r="D2968" s="25">
        <f>LN(Data[[#This Row],[NVActual]])</f>
        <v>18.45900807565835</v>
      </c>
      <c r="E2968" s="26">
        <v>37471</v>
      </c>
      <c r="F2968" s="40">
        <f>Data[[#This Row],[DAA 
(n)]]^2</f>
        <v>1404075841</v>
      </c>
      <c r="G2968" s="41">
        <f t="shared" si="370"/>
        <v>1935321540.3333333</v>
      </c>
      <c r="H2968" s="28">
        <f>LN(Data[[#This Row],[Metcalfe
(n^2)]])</f>
        <v>21.062645158897389</v>
      </c>
      <c r="I2968" s="42">
        <f t="shared" si="371"/>
        <v>21.356748782089085</v>
      </c>
      <c r="J2968" s="40">
        <f>Data[[#This Row],[DAA 
(n)]]*LN(Data[[#This Row],[DAA 
(n)]])</f>
        <v>394619.18837452203</v>
      </c>
      <c r="K2968" s="40">
        <f t="shared" si="372"/>
        <v>467193.07031612174</v>
      </c>
      <c r="L2968" s="29">
        <f>LN(Data[[#This Row],[MA'[n*ln(n)']
30d]])</f>
        <v>13.054497878014839</v>
      </c>
      <c r="M2968" s="43">
        <f t="shared" si="373"/>
        <v>12.992255193076458</v>
      </c>
      <c r="N2968" s="40">
        <f>Data[[#This Row],[DAA 
(n)]]^1.5</f>
        <v>7253421.6641603708</v>
      </c>
      <c r="O2968" s="40">
        <f t="shared" si="374"/>
        <v>9180434.9512207992</v>
      </c>
      <c r="P2968" s="43">
        <f>LN(Data[[#This Row],[MA'[n^1.5']]])</f>
        <v>16.032585141781539</v>
      </c>
      <c r="Q2968" s="43">
        <f t="shared" si="375"/>
        <v>15.951075102554316</v>
      </c>
      <c r="R2968" s="30">
        <f>$O$1+$O$2*Data[[#This Row],[MA'[ln(n^2)']]]</f>
        <v>21.356748782089085</v>
      </c>
      <c r="S2968" s="30">
        <f>$Q$1+$Q$2*Data[[#This Row],[MA'[ln(n*ln(n))']]]</f>
        <v>17.957221068576153</v>
      </c>
      <c r="T2968" s="31">
        <f>$O$3*Data[[#This Row],[Metcalfe
(n^2)]]</f>
        <v>730119437.32000005</v>
      </c>
      <c r="U2968" s="31">
        <f t="shared" si="368"/>
        <v>1006367200.9733335</v>
      </c>
      <c r="V2968" s="30">
        <f>LN(Data[[#This Row],[MA'[NVA']
30d]]/Data[[#This Row],[MA'[NVMetcalfe calc']]])</f>
        <v>-2.1130504726307029</v>
      </c>
      <c r="W2968" s="30">
        <f>$Q$3+Data[[#This Row],[NVM
(scaled)]]/((Data[[#This Row],[Upper Bound]]-Data[[#This Row],[Lower Bound]])/2)</f>
        <v>-0.65314354857673085</v>
      </c>
      <c r="X2968" s="30">
        <f>(Data[[#This Row],[Upper Bound]]+Data[[#This Row],[Lower Bound]])/2</f>
        <v>19.656984925332619</v>
      </c>
      <c r="Y2968" s="29">
        <f>LN(Data[[#This Row],[NVActual]]/Data[[#This Row],[MA'[n^2']
30d]])</f>
        <v>-2.924531244679883</v>
      </c>
      <c r="Z2968" s="29">
        <f>LN(Data[[#This Row],[NVActual]]/Data[[#This Row],[MA'[n*ln(n)']
30d]])</f>
        <v>5.4045101976435115</v>
      </c>
      <c r="AA2968" s="29">
        <f>LN(Data[[#This Row],[NVActual]]/Data[[#This Row],[MA'[n^1.5']]])</f>
        <v>2.426422933876812</v>
      </c>
      <c r="AB2968" s="29">
        <f>LN(Data[[#This Row],[NVActual]]/Data[[#This Row],[Metcalfe
(n^2)]])</f>
        <v>-2.6036370832390388</v>
      </c>
      <c r="AC2968" s="26">
        <f>1+Data[[#This Row],[MA'[NVMetcalfe calc']]]/((Data[[#This Row],[NVM_norm
(scaled)]]-Data[[#This Row],[NV_fund.]])/2)</f>
        <v>-99100031.997440219</v>
      </c>
    </row>
    <row r="2969" spans="1:29" x14ac:dyDescent="0.2">
      <c r="A2969" s="23">
        <v>41207</v>
      </c>
      <c r="B2969" s="24">
        <v>110208467.300596</v>
      </c>
      <c r="C2969" s="24">
        <f t="shared" si="369"/>
        <v>122295018.17081574</v>
      </c>
      <c r="D2969" s="25">
        <f>LN(Data[[#This Row],[NVActual]])</f>
        <v>18.517884287489956</v>
      </c>
      <c r="E2969" s="26">
        <v>38643</v>
      </c>
      <c r="F2969" s="40">
        <f>Data[[#This Row],[DAA 
(n)]]^2</f>
        <v>1493281449</v>
      </c>
      <c r="G2969" s="41">
        <f t="shared" si="370"/>
        <v>1960978924.8333333</v>
      </c>
      <c r="H2969" s="28">
        <f>LN(Data[[#This Row],[Metcalfe
(n^2)]])</f>
        <v>21.124241850128396</v>
      </c>
      <c r="I2969" s="42">
        <f t="shared" si="371"/>
        <v>21.37131865739217</v>
      </c>
      <c r="J2969" s="40">
        <f>Data[[#This Row],[DAA 
(n)]]*LN(Data[[#This Row],[DAA 
(n)]])</f>
        <v>408152.0389072558</v>
      </c>
      <c r="K2969" s="40">
        <f t="shared" si="372"/>
        <v>470745.82976817701</v>
      </c>
      <c r="L2969" s="29">
        <f>LN(Data[[#This Row],[MA'[n*ln(n)']
30d]])</f>
        <v>13.062073587782713</v>
      </c>
      <c r="M2969" s="43">
        <f t="shared" si="373"/>
        <v>12.987878964395431</v>
      </c>
      <c r="N2969" s="40">
        <f>Data[[#This Row],[DAA 
(n)]]^1.5</f>
        <v>7596372.4917691434</v>
      </c>
      <c r="O2969" s="40">
        <f t="shared" si="374"/>
        <v>9274231.8883481547</v>
      </c>
      <c r="P2969" s="43">
        <f>LN(Data[[#This Row],[MA'[n^1.5']]])</f>
        <v>16.042750347755963</v>
      </c>
      <c r="Q2969" s="43">
        <f t="shared" si="375"/>
        <v>15.945187394308245</v>
      </c>
      <c r="R2969" s="30">
        <f>$O$1+$O$2*Data[[#This Row],[MA'[ln(n^2)']]]</f>
        <v>21.37131865739217</v>
      </c>
      <c r="S2969" s="30">
        <f>$Q$1+$Q$2*Data[[#This Row],[MA'[ln(n*ln(n))']]]</f>
        <v>17.950000291252461</v>
      </c>
      <c r="T2969" s="31">
        <f>$O$3*Data[[#This Row],[Metcalfe
(n^2)]]</f>
        <v>776506353.48000002</v>
      </c>
      <c r="U2969" s="31">
        <f t="shared" si="368"/>
        <v>1019709040.9133335</v>
      </c>
      <c r="V2969" s="30">
        <f>LN(Data[[#This Row],[MA'[NVA']
30d]]/Data[[#This Row],[MA'[NVMetcalfe calc']]])</f>
        <v>-2.1208363042143086</v>
      </c>
      <c r="W2969" s="30">
        <f>$Q$3+Data[[#This Row],[NVM
(scaled)]]/((Data[[#This Row],[Upper Bound]]-Data[[#This Row],[Lower Bound]])/2)</f>
        <v>-0.64977723044070845</v>
      </c>
      <c r="X2969" s="30">
        <f>(Data[[#This Row],[Upper Bound]]+Data[[#This Row],[Lower Bound]])/2</f>
        <v>19.660659474322316</v>
      </c>
      <c r="Y2969" s="32">
        <f>LN(Data[[#This Row],[NVActual]]/Data[[#This Row],[MA'[n^2']
30d]])</f>
        <v>-2.878825349460099</v>
      </c>
      <c r="Z2969" s="32">
        <f>LN(Data[[#This Row],[NVActual]]/Data[[#This Row],[MA'[n*ln(n)']
30d]])</f>
        <v>5.4558106997072429</v>
      </c>
      <c r="AA2969" s="32">
        <f>LN(Data[[#This Row],[NVActual]]/Data[[#This Row],[MA'[n^1.5']]])</f>
        <v>2.4751339397339942</v>
      </c>
      <c r="AB2969" s="32">
        <f>LN(Data[[#This Row],[NVActual]]/Data[[#This Row],[Metcalfe
(n^2)]])</f>
        <v>-2.6063575626384381</v>
      </c>
      <c r="AC2969" s="34">
        <f>1+Data[[#This Row],[MA'[NVMetcalfe calc']]]/((Data[[#This Row],[NVM_norm
(scaled)]]-Data[[#This Row],[NV_fund.]])/2)</f>
        <v>-100412319.59517464</v>
      </c>
    </row>
    <row r="2970" spans="1:29" x14ac:dyDescent="0.2">
      <c r="A2970" s="23">
        <v>41206</v>
      </c>
      <c r="B2970" s="24">
        <v>119151358.079871</v>
      </c>
      <c r="C2970" s="24">
        <f t="shared" si="369"/>
        <v>122692900.53717327</v>
      </c>
      <c r="D2970" s="25">
        <f>LN(Data[[#This Row],[NVActual]])</f>
        <v>18.595905159512647</v>
      </c>
      <c r="E2970" s="26">
        <v>42251</v>
      </c>
      <c r="F2970" s="40">
        <f>Data[[#This Row],[DAA 
(n)]]^2</f>
        <v>1785147001</v>
      </c>
      <c r="G2970" s="41">
        <f t="shared" si="370"/>
        <v>1980834444.0333333</v>
      </c>
      <c r="H2970" s="28">
        <f>LN(Data[[#This Row],[Metcalfe
(n^2)]])</f>
        <v>21.30276660228855</v>
      </c>
      <c r="I2970" s="42">
        <f t="shared" si="371"/>
        <v>21.382508127727085</v>
      </c>
      <c r="J2970" s="40">
        <f>Data[[#This Row],[DAA 
(n)]]*LN(Data[[#This Row],[DAA 
(n)]])</f>
        <v>450031.59585664677</v>
      </c>
      <c r="K2970" s="40">
        <f t="shared" si="372"/>
        <v>473487.86040476576</v>
      </c>
      <c r="L2970" s="29">
        <f>LN(Data[[#This Row],[MA'[n*ln(n)']
30d]])</f>
        <v>13.067881553274892</v>
      </c>
      <c r="M2970" s="43">
        <f t="shared" si="373"/>
        <v>12.982997444378929</v>
      </c>
      <c r="N2970" s="40">
        <f>Data[[#This Row],[DAA 
(n)]]^1.5</f>
        <v>8684713.3481336553</v>
      </c>
      <c r="O2970" s="40">
        <f t="shared" si="374"/>
        <v>9346724.3891527653</v>
      </c>
      <c r="P2970" s="43">
        <f>LN(Data[[#This Row],[MA'[n^1.5']]])</f>
        <v>16.050536507173096</v>
      </c>
      <c r="Q2970" s="43">
        <f t="shared" si="375"/>
        <v>15.938602817298861</v>
      </c>
      <c r="R2970" s="30">
        <f>$O$1+$O$2*Data[[#This Row],[MA'[ln(n^2)']]]</f>
        <v>21.382508127727085</v>
      </c>
      <c r="S2970" s="30">
        <f>$Q$1+$Q$2*Data[[#This Row],[MA'[ln(n*ln(n))']]]</f>
        <v>17.941945783225233</v>
      </c>
      <c r="T2970" s="31">
        <f>$O$3*Data[[#This Row],[Metcalfe
(n^2)]]</f>
        <v>928276440.51999998</v>
      </c>
      <c r="U2970" s="31">
        <f t="shared" si="368"/>
        <v>1030033910.8973334</v>
      </c>
      <c r="V2970" s="30">
        <f>LN(Data[[#This Row],[MA'[NVA']
30d]]/Data[[#This Row],[MA'[NVMetcalfe calc']]])</f>
        <v>-2.1276625141728633</v>
      </c>
      <c r="W2970" s="30">
        <f>$Q$3+Data[[#This Row],[NVM
(scaled)]]/((Data[[#This Row],[Upper Bound]]-Data[[#This Row],[Lower Bound]])/2)</f>
        <v>-0.64681090538757291</v>
      </c>
      <c r="X2970" s="30">
        <f>(Data[[#This Row],[Upper Bound]]+Data[[#This Row],[Lower Bound]])/2</f>
        <v>19.662226955476157</v>
      </c>
      <c r="Y2970" s="29">
        <f>LN(Data[[#This Row],[NVActual]]/Data[[#This Row],[MA'[n^2']
30d]])</f>
        <v>-2.8108788697413121</v>
      </c>
      <c r="Z2970" s="29">
        <f>LN(Data[[#This Row],[NVActual]]/Data[[#This Row],[MA'[n*ln(n)']
30d]])</f>
        <v>5.5280236062377526</v>
      </c>
      <c r="AA2970" s="29">
        <f>LN(Data[[#This Row],[NVActual]]/Data[[#This Row],[MA'[n^1.5']]])</f>
        <v>2.5453686523395502</v>
      </c>
      <c r="AB2970" s="29">
        <f>LN(Data[[#This Row],[NVActual]]/Data[[#This Row],[Metcalfe
(n^2)]])</f>
        <v>-2.7068614427759057</v>
      </c>
      <c r="AC2970" s="26">
        <f>1+Data[[#This Row],[MA'[NVMetcalfe calc']]]/((Data[[#This Row],[NVM_norm
(scaled)]]-Data[[#This Row],[NV_fund.]])/2)</f>
        <v>-101436011.67121048</v>
      </c>
    </row>
    <row r="2971" spans="1:29" x14ac:dyDescent="0.2">
      <c r="A2971" s="23">
        <v>41205</v>
      </c>
      <c r="B2971" s="24">
        <v>119808539.91377001</v>
      </c>
      <c r="C2971" s="24">
        <f t="shared" si="369"/>
        <v>122766880.91584359</v>
      </c>
      <c r="D2971" s="25">
        <f>LN(Data[[#This Row],[NVActual]])</f>
        <v>18.601405525860997</v>
      </c>
      <c r="E2971" s="26">
        <v>41375</v>
      </c>
      <c r="F2971" s="40">
        <f>Data[[#This Row],[DAA 
(n)]]^2</f>
        <v>1711890625</v>
      </c>
      <c r="G2971" s="41">
        <f t="shared" si="370"/>
        <v>1958612915.2</v>
      </c>
      <c r="H2971" s="28">
        <f>LN(Data[[#This Row],[Metcalfe
(n^2)]])</f>
        <v>21.260864225358727</v>
      </c>
      <c r="I2971" s="42">
        <f t="shared" si="371"/>
        <v>21.366924419468791</v>
      </c>
      <c r="J2971" s="40">
        <f>Data[[#This Row],[DAA 
(n)]]*LN(Data[[#This Row],[DAA 
(n)]])</f>
        <v>439834.12866210868</v>
      </c>
      <c r="K2971" s="40">
        <f t="shared" si="372"/>
        <v>470100.37854416476</v>
      </c>
      <c r="L2971" s="29">
        <f>LN(Data[[#This Row],[MA'[n*ln(n)']
30d]])</f>
        <v>13.060701522253686</v>
      </c>
      <c r="M2971" s="43">
        <f t="shared" si="373"/>
        <v>12.977584669952096</v>
      </c>
      <c r="N2971" s="40">
        <f>Data[[#This Row],[DAA 
(n)]]^1.5</f>
        <v>8416024.8698167931</v>
      </c>
      <c r="O2971" s="40">
        <f t="shared" si="374"/>
        <v>9261105.2325656414</v>
      </c>
      <c r="P2971" s="43">
        <f>LN(Data[[#This Row],[MA'[n^1.5']]])</f>
        <v>16.041333955068698</v>
      </c>
      <c r="Q2971" s="43">
        <f t="shared" si="375"/>
        <v>15.931289420091247</v>
      </c>
      <c r="R2971" s="30">
        <f>$O$1+$O$2*Data[[#This Row],[MA'[ln(n^2)']]]</f>
        <v>21.366924419468791</v>
      </c>
      <c r="S2971" s="30">
        <f>$Q$1+$Q$2*Data[[#This Row],[MA'[ln(n*ln(n))']]]</f>
        <v>17.933014705420955</v>
      </c>
      <c r="T2971" s="31">
        <f>$O$3*Data[[#This Row],[Metcalfe
(n^2)]]</f>
        <v>890183125</v>
      </c>
      <c r="U2971" s="31">
        <f t="shared" si="368"/>
        <v>1018478715.9040002</v>
      </c>
      <c r="V2971" s="30">
        <f>LN(Data[[#This Row],[MA'[NVA']
30d]]/Data[[#This Row],[MA'[NVMetcalfe calc']]])</f>
        <v>-2.1157780580008723</v>
      </c>
      <c r="W2971" s="30">
        <f>$Q$3+Data[[#This Row],[NVM
(scaled)]]/((Data[[#This Row],[Upper Bound]]-Data[[#This Row],[Lower Bound]])/2)</f>
        <v>-0.64228519919752236</v>
      </c>
      <c r="X2971" s="30">
        <f>(Data[[#This Row],[Upper Bound]]+Data[[#This Row],[Lower Bound]])/2</f>
        <v>19.649969562444873</v>
      </c>
      <c r="Y2971" s="32">
        <f>LN(Data[[#This Row],[NVActual]]/Data[[#This Row],[MA'[n^2']
30d]])</f>
        <v>-2.7940968374660566</v>
      </c>
      <c r="Z2971" s="32">
        <f>LN(Data[[#This Row],[NVActual]]/Data[[#This Row],[MA'[n*ln(n)']
30d]])</f>
        <v>5.5407040036073099</v>
      </c>
      <c r="AA2971" s="32">
        <f>LN(Data[[#This Row],[NVActual]]/Data[[#This Row],[MA'[n^1.5']]])</f>
        <v>2.560071570792299</v>
      </c>
      <c r="AB2971" s="32">
        <f>LN(Data[[#This Row],[NVActual]]/Data[[#This Row],[Metcalfe
(n^2)]])</f>
        <v>-2.6594586994977325</v>
      </c>
      <c r="AC2971" s="34">
        <f>1+Data[[#This Row],[MA'[NVMetcalfe calc']]]/((Data[[#This Row],[NVM_norm
(scaled)]]-Data[[#This Row],[NV_fund.]])/2)</f>
        <v>-100381028.89217226</v>
      </c>
    </row>
    <row r="2972" spans="1:29" x14ac:dyDescent="0.2">
      <c r="A2972" s="23">
        <v>41204</v>
      </c>
      <c r="B2972" s="24">
        <v>120072950.748996</v>
      </c>
      <c r="C2972" s="24">
        <f t="shared" si="369"/>
        <v>122833178.00496452</v>
      </c>
      <c r="D2972" s="25">
        <f>LN(Data[[#This Row],[NVActual]])</f>
        <v>18.603610038944346</v>
      </c>
      <c r="E2972" s="26">
        <v>42021</v>
      </c>
      <c r="F2972" s="40">
        <f>Data[[#This Row],[DAA 
(n)]]^2</f>
        <v>1765764441</v>
      </c>
      <c r="G2972" s="41">
        <f t="shared" si="370"/>
        <v>1928973710.6666667</v>
      </c>
      <c r="H2972" s="28">
        <f>LN(Data[[#This Row],[Metcalfe
(n^2)]])</f>
        <v>21.291849544614312</v>
      </c>
      <c r="I2972" s="42">
        <f t="shared" si="371"/>
        <v>21.342499604740404</v>
      </c>
      <c r="J2972" s="40">
        <f>Data[[#This Row],[DAA 
(n)]]*LN(Data[[#This Row],[DAA 
(n)]])</f>
        <v>447352.40485711902</v>
      </c>
      <c r="K2972" s="40">
        <f t="shared" si="372"/>
        <v>465252.70858460001</v>
      </c>
      <c r="L2972" s="29">
        <f>LN(Data[[#This Row],[MA'[n*ln(n)']
30d]])</f>
        <v>13.050335996270679</v>
      </c>
      <c r="M2972" s="43">
        <f t="shared" si="373"/>
        <v>12.972503790824572</v>
      </c>
      <c r="N2972" s="40">
        <f>Data[[#This Row],[DAA 
(n)]]^1.5</f>
        <v>8613895.0292687584</v>
      </c>
      <c r="O2972" s="40">
        <f t="shared" si="374"/>
        <v>9142496.7036768217</v>
      </c>
      <c r="P2972" s="43">
        <f>LN(Data[[#This Row],[MA'[n^1.5']]])</f>
        <v>16.028444068456178</v>
      </c>
      <c r="Q2972" s="43">
        <f t="shared" si="375"/>
        <v>15.924404110188473</v>
      </c>
      <c r="R2972" s="30">
        <f>$O$1+$O$2*Data[[#This Row],[MA'[ln(n^2)']]]</f>
        <v>21.342499604740404</v>
      </c>
      <c r="S2972" s="30">
        <f>$Q$1+$Q$2*Data[[#This Row],[MA'[ln(n*ln(n))']]]</f>
        <v>17.924631254860543</v>
      </c>
      <c r="T2972" s="31">
        <f>$O$3*Data[[#This Row],[Metcalfe
(n^2)]]</f>
        <v>918197509.32000005</v>
      </c>
      <c r="U2972" s="31">
        <f t="shared" si="368"/>
        <v>1003066329.5466669</v>
      </c>
      <c r="V2972" s="30">
        <f>LN(Data[[#This Row],[MA'[NVA']
30d]]/Data[[#This Row],[MA'[NVMetcalfe calc']]])</f>
        <v>-2.0999897585138361</v>
      </c>
      <c r="W2972" s="30">
        <f>$Q$3+Data[[#This Row],[NVM
(scaled)]]/((Data[[#This Row],[Upper Bound]]-Data[[#This Row],[Lower Bound]])/2)</f>
        <v>-0.63883010317682454</v>
      </c>
      <c r="X2972" s="30">
        <f>(Data[[#This Row],[Upper Bound]]+Data[[#This Row],[Lower Bound]])/2</f>
        <v>19.633565429800473</v>
      </c>
      <c r="Y2972" s="29">
        <f>LN(Data[[#This Row],[NVActual]]/Data[[#This Row],[MA'[n^2']
30d]])</f>
        <v>-2.7766439033551675</v>
      </c>
      <c r="Z2972" s="29">
        <f>LN(Data[[#This Row],[NVActual]]/Data[[#This Row],[MA'[n*ln(n)']
30d]])</f>
        <v>5.5532740426736664</v>
      </c>
      <c r="AA2972" s="29">
        <f>LN(Data[[#This Row],[NVActual]]/Data[[#This Row],[MA'[n^1.5']]])</f>
        <v>2.5751659704881682</v>
      </c>
      <c r="AB2972" s="29">
        <f>LN(Data[[#This Row],[NVActual]]/Data[[#This Row],[Metcalfe
(n^2)]])</f>
        <v>-2.6882395056699679</v>
      </c>
      <c r="AC2972" s="26">
        <f>1+Data[[#This Row],[MA'[NVMetcalfe calc']]]/((Data[[#This Row],[NVM_norm
(scaled)]]-Data[[#This Row],[NV_fund.]])/2)</f>
        <v>-98958834.714799404</v>
      </c>
    </row>
    <row r="2973" spans="1:29" x14ac:dyDescent="0.2">
      <c r="A2973" s="23">
        <v>41203</v>
      </c>
      <c r="B2973" s="24">
        <v>119125804.49907801</v>
      </c>
      <c r="C2973" s="24">
        <f t="shared" si="369"/>
        <v>122903552.20507915</v>
      </c>
      <c r="D2973" s="25">
        <f>LN(Data[[#This Row],[NVActual]])</f>
        <v>18.59569067331838</v>
      </c>
      <c r="E2973" s="26">
        <v>39296</v>
      </c>
      <c r="F2973" s="40">
        <f>Data[[#This Row],[DAA 
(n)]]^2</f>
        <v>1544175616</v>
      </c>
      <c r="G2973" s="41">
        <f t="shared" si="370"/>
        <v>1894977920</v>
      </c>
      <c r="H2973" s="28">
        <f>LN(Data[[#This Row],[Metcalfe
(n^2)]])</f>
        <v>21.157756023013629</v>
      </c>
      <c r="I2973" s="42">
        <f t="shared" si="371"/>
        <v>21.31377427528135</v>
      </c>
      <c r="J2973" s="40">
        <f>Data[[#This Row],[DAA 
(n)]]*LN(Data[[#This Row],[DAA 
(n)]])</f>
        <v>415707.59034017177</v>
      </c>
      <c r="K2973" s="40">
        <f t="shared" si="372"/>
        <v>459640.39806815056</v>
      </c>
      <c r="L2973" s="29">
        <f>LN(Data[[#This Row],[MA'[n*ln(n)']
30d]])</f>
        <v>13.038199719414513</v>
      </c>
      <c r="M2973" s="43">
        <f t="shared" si="373"/>
        <v>12.968268068627554</v>
      </c>
      <c r="N2973" s="40">
        <f>Data[[#This Row],[DAA 
(n)]]^1.5</f>
        <v>7789732.0240388205</v>
      </c>
      <c r="O2973" s="40">
        <f t="shared" si="374"/>
        <v>9005814.4293762539</v>
      </c>
      <c r="P2973" s="43">
        <f>LN(Data[[#This Row],[MA'[n^1.5']]])</f>
        <v>16.013380974409984</v>
      </c>
      <c r="Q2973" s="43">
        <f t="shared" si="375"/>
        <v>15.918613820087501</v>
      </c>
      <c r="R2973" s="30">
        <f>$O$1+$O$2*Data[[#This Row],[MA'[ln(n^2)']]]</f>
        <v>21.31377427528135</v>
      </c>
      <c r="S2973" s="30">
        <f>$Q$1+$Q$2*Data[[#This Row],[MA'[ln(n*ln(n))']]]</f>
        <v>17.917642313235461</v>
      </c>
      <c r="T2973" s="31">
        <f>$O$3*Data[[#This Row],[Metcalfe
(n^2)]]</f>
        <v>802971320.32000005</v>
      </c>
      <c r="U2973" s="31">
        <f t="shared" si="368"/>
        <v>985388518.4000001</v>
      </c>
      <c r="V2973" s="30">
        <f>LN(Data[[#This Row],[MA'[NVA']
30d]]/Data[[#This Row],[MA'[NVMetcalfe calc']]])</f>
        <v>-2.0816360789580033</v>
      </c>
      <c r="W2973" s="30">
        <f>$Q$3+Data[[#This Row],[NVM
(scaled)]]/((Data[[#This Row],[Upper Bound]]-Data[[#This Row],[Lower Bound]])/2)</f>
        <v>-0.63588645095168184</v>
      </c>
      <c r="X2973" s="30">
        <f>(Data[[#This Row],[Upper Bound]]+Data[[#This Row],[Lower Bound]])/2</f>
        <v>19.615708294258404</v>
      </c>
      <c r="Y2973" s="32">
        <f>LN(Data[[#This Row],[NVActual]]/Data[[#This Row],[MA'[n^2']
30d]])</f>
        <v>-2.7667823503794997</v>
      </c>
      <c r="Z2973" s="32">
        <f>LN(Data[[#This Row],[NVActual]]/Data[[#This Row],[MA'[n*ln(n)']
30d]])</f>
        <v>5.5574909539038666</v>
      </c>
      <c r="AA2973" s="32">
        <f>LN(Data[[#This Row],[NVActual]]/Data[[#This Row],[MA'[n^1.5']]])</f>
        <v>2.582309698908396</v>
      </c>
      <c r="AB2973" s="32">
        <f>LN(Data[[#This Row],[NVActual]]/Data[[#This Row],[Metcalfe
(n^2)]])</f>
        <v>-2.5620653496952488</v>
      </c>
      <c r="AC2973" s="34">
        <f>1+Data[[#This Row],[MA'[NVMetcalfe calc']]]/((Data[[#This Row],[NVM_norm
(scaled)]]-Data[[#This Row],[NV_fund.]])/2)</f>
        <v>-97314657.998207003</v>
      </c>
    </row>
    <row r="2974" spans="1:29" x14ac:dyDescent="0.2">
      <c r="A2974" s="23">
        <v>41202</v>
      </c>
      <c r="B2974" s="24">
        <v>119409417.79504199</v>
      </c>
      <c r="C2974" s="24">
        <f t="shared" si="369"/>
        <v>123042262.72823673</v>
      </c>
      <c r="D2974" s="25">
        <f>LN(Data[[#This Row],[NVActual]])</f>
        <v>18.598068631817604</v>
      </c>
      <c r="E2974" s="26">
        <v>42836</v>
      </c>
      <c r="F2974" s="40">
        <f>Data[[#This Row],[DAA 
(n)]]^2</f>
        <v>1834922896</v>
      </c>
      <c r="G2974" s="41">
        <f t="shared" si="370"/>
        <v>1893214489.0999999</v>
      </c>
      <c r="H2974" s="28">
        <f>LN(Data[[#This Row],[Metcalfe
(n^2)]])</f>
        <v>21.330268299041531</v>
      </c>
      <c r="I2974" s="42">
        <f t="shared" si="371"/>
        <v>21.31261226604801</v>
      </c>
      <c r="J2974" s="40">
        <f>Data[[#This Row],[DAA 
(n)]]*LN(Data[[#This Row],[DAA 
(n)]])</f>
        <v>456851.68642887153</v>
      </c>
      <c r="K2974" s="40">
        <f t="shared" si="372"/>
        <v>459378.52614054154</v>
      </c>
      <c r="L2974" s="29">
        <f>LN(Data[[#This Row],[MA'[n*ln(n)']
30d]])</f>
        <v>13.037629824871978</v>
      </c>
      <c r="M2974" s="43">
        <f t="shared" si="373"/>
        <v>12.964937141187299</v>
      </c>
      <c r="N2974" s="40">
        <f>Data[[#This Row],[DAA 
(n)]]^1.5</f>
        <v>8865706.8061748948</v>
      </c>
      <c r="O2974" s="40">
        <f t="shared" si="374"/>
        <v>8999113.6029268727</v>
      </c>
      <c r="P2974" s="43">
        <f>LN(Data[[#This Row],[MA'[n^1.5']]])</f>
        <v>16.012636641886495</v>
      </c>
      <c r="Q2974" s="43">
        <f t="shared" si="375"/>
        <v>15.913979340943866</v>
      </c>
      <c r="R2974" s="30">
        <f>$O$1+$O$2*Data[[#This Row],[MA'[ln(n^2)']]]</f>
        <v>21.31261226604801</v>
      </c>
      <c r="S2974" s="30">
        <f>$Q$1+$Q$2*Data[[#This Row],[MA'[ln(n*ln(n))']]]</f>
        <v>17.912146282959043</v>
      </c>
      <c r="T2974" s="31">
        <f>$O$3*Data[[#This Row],[Metcalfe
(n^2)]]</f>
        <v>954159905.92000008</v>
      </c>
      <c r="U2974" s="31">
        <f t="shared" si="368"/>
        <v>984471534.33200014</v>
      </c>
      <c r="V2974" s="30">
        <f>LN(Data[[#This Row],[MA'[NVA']
30d]]/Data[[#This Row],[MA'[NVMetcalfe calc']]])</f>
        <v>-2.0795770880565501</v>
      </c>
      <c r="W2974" s="30">
        <f>$Q$3+Data[[#This Row],[NVM
(scaled)]]/((Data[[#This Row],[Upper Bound]]-Data[[#This Row],[Lower Bound]])/2)</f>
        <v>-0.63311300768694767</v>
      </c>
      <c r="X2974" s="30">
        <f>(Data[[#This Row],[Upper Bound]]+Data[[#This Row],[Lower Bound]])/2</f>
        <v>19.612379274503525</v>
      </c>
      <c r="Y2974" s="29">
        <f>LN(Data[[#This Row],[NVActual]]/Data[[#This Row],[MA'[n^2']
30d]])</f>
        <v>-2.7634733773820992</v>
      </c>
      <c r="Z2974" s="29">
        <f>LN(Data[[#This Row],[NVActual]]/Data[[#This Row],[MA'[n*ln(n)']
30d]])</f>
        <v>5.5604388069456263</v>
      </c>
      <c r="AA2974" s="29">
        <f>LN(Data[[#This Row],[NVActual]]/Data[[#This Row],[MA'[n^1.5']]])</f>
        <v>2.5854319899311085</v>
      </c>
      <c r="AB2974" s="29">
        <f>LN(Data[[#This Row],[NVActual]]/Data[[#This Row],[Metcalfe
(n^2)]])</f>
        <v>-2.7321996672239273</v>
      </c>
      <c r="AC2974" s="26">
        <f>1+Data[[#This Row],[MA'[NVMetcalfe calc']]]/((Data[[#This Row],[NVM_norm
(scaled)]]-Data[[#This Row],[NV_fund.]])/2)</f>
        <v>-97253404.410943627</v>
      </c>
    </row>
    <row r="2975" spans="1:29" x14ac:dyDescent="0.2">
      <c r="A2975" s="23">
        <v>41201</v>
      </c>
      <c r="B2975" s="24">
        <v>119960921.85288499</v>
      </c>
      <c r="C2975" s="24">
        <f t="shared" si="369"/>
        <v>123179204.51092653</v>
      </c>
      <c r="D2975" s="25">
        <f>LN(Data[[#This Row],[NVActual]])</f>
        <v>18.602676596484486</v>
      </c>
      <c r="E2975" s="26">
        <v>44078</v>
      </c>
      <c r="F2975" s="40">
        <f>Data[[#This Row],[DAA 
(n)]]^2</f>
        <v>1942870084</v>
      </c>
      <c r="G2975" s="41">
        <f t="shared" si="370"/>
        <v>1908581827.7666667</v>
      </c>
      <c r="H2975" s="28">
        <f>LN(Data[[#This Row],[Metcalfe
(n^2)]])</f>
        <v>21.387432141493274</v>
      </c>
      <c r="I2975" s="42">
        <f t="shared" si="371"/>
        <v>21.320083639870038</v>
      </c>
      <c r="J2975" s="40">
        <f>Data[[#This Row],[DAA 
(n)]]*LN(Data[[#This Row],[DAA 
(n)]])</f>
        <v>471357.61696637026</v>
      </c>
      <c r="K2975" s="40">
        <f t="shared" si="372"/>
        <v>461363.48803055531</v>
      </c>
      <c r="L2975" s="29">
        <f>LN(Data[[#This Row],[MA'[n*ln(n)']
30d]])</f>
        <v>13.041941488583577</v>
      </c>
      <c r="M2975" s="43">
        <f t="shared" si="373"/>
        <v>12.961894725123939</v>
      </c>
      <c r="N2975" s="40">
        <f>Data[[#This Row],[DAA 
(n)]]^1.5</f>
        <v>9254070.864357587</v>
      </c>
      <c r="O2975" s="40">
        <f t="shared" si="374"/>
        <v>9053212.7083213143</v>
      </c>
      <c r="P2975" s="43">
        <f>LN(Data[[#This Row],[MA'[n^1.5']]])</f>
        <v>16.018630248074771</v>
      </c>
      <c r="Q2975" s="43">
        <f t="shared" si="375"/>
        <v>15.909750069231954</v>
      </c>
      <c r="R2975" s="30">
        <f>$O$1+$O$2*Data[[#This Row],[MA'[ln(n^2)']]]</f>
        <v>21.320083639870038</v>
      </c>
      <c r="S2975" s="30">
        <f>$Q$1+$Q$2*Data[[#This Row],[MA'[ln(n*ln(n))']]]</f>
        <v>17.907126296454496</v>
      </c>
      <c r="T2975" s="31">
        <f>$O$3*Data[[#This Row],[Metcalfe
(n^2)]]</f>
        <v>1010292443.6800001</v>
      </c>
      <c r="U2975" s="31">
        <f t="shared" si="368"/>
        <v>992462550.4386667</v>
      </c>
      <c r="V2975" s="30">
        <f>LN(Data[[#This Row],[MA'[NVA']
30d]]/Data[[#This Row],[MA'[NVMetcalfe calc']]])</f>
        <v>-2.0865490369961077</v>
      </c>
      <c r="W2975" s="30">
        <f>$Q$3+Data[[#This Row],[NVM
(scaled)]]/((Data[[#This Row],[Upper Bound]]-Data[[#This Row],[Lower Bound]])/2)</f>
        <v>-0.63272201322503407</v>
      </c>
      <c r="X2975" s="30">
        <f>(Data[[#This Row],[Upper Bound]]+Data[[#This Row],[Lower Bound]])/2</f>
        <v>19.613604968162267</v>
      </c>
      <c r="Y2975" s="32">
        <f>LN(Data[[#This Row],[NVActual]]/Data[[#This Row],[MA'[n^2']
30d]])</f>
        <v>-2.7669497081804066</v>
      </c>
      <c r="Z2975" s="32">
        <f>LN(Data[[#This Row],[NVActual]]/Data[[#This Row],[MA'[n*ln(n)']
30d]])</f>
        <v>5.5607351079009106</v>
      </c>
      <c r="AA2975" s="32">
        <f>LN(Data[[#This Row],[NVActual]]/Data[[#This Row],[MA'[n^1.5']]])</f>
        <v>2.5840463484097143</v>
      </c>
      <c r="AB2975" s="32">
        <f>LN(Data[[#This Row],[NVActual]]/Data[[#This Row],[Metcalfe
(n^2)]])</f>
        <v>-2.7847555450087866</v>
      </c>
      <c r="AC2975" s="34">
        <f>1+Data[[#This Row],[MA'[NVMetcalfe calc']]]/((Data[[#This Row],[NVM_norm
(scaled)]]-Data[[#This Row],[NV_fund.]])/2)</f>
        <v>-98038774.265365392</v>
      </c>
    </row>
    <row r="2976" spans="1:29" x14ac:dyDescent="0.2">
      <c r="A2976" s="23">
        <v>41200</v>
      </c>
      <c r="B2976" s="24">
        <v>121599076.91927101</v>
      </c>
      <c r="C2976" s="24">
        <f t="shared" si="369"/>
        <v>123340430.22949679</v>
      </c>
      <c r="D2976" s="25">
        <f>LN(Data[[#This Row],[NVActual]])</f>
        <v>18.616239936343113</v>
      </c>
      <c r="E2976" s="26">
        <v>51219</v>
      </c>
      <c r="F2976" s="40">
        <f>Data[[#This Row],[DAA 
(n)]]^2</f>
        <v>2623385961</v>
      </c>
      <c r="G2976" s="41">
        <f t="shared" si="370"/>
        <v>1905246597.7666667</v>
      </c>
      <c r="H2976" s="28">
        <f>LN(Data[[#This Row],[Metcalfe
(n^2)]])</f>
        <v>21.687731671878687</v>
      </c>
      <c r="I2976" s="42">
        <f t="shared" si="371"/>
        <v>21.318321206664621</v>
      </c>
      <c r="J2976" s="40">
        <f>Data[[#This Row],[DAA 
(n)]]*LN(Data[[#This Row],[DAA 
(n)]])</f>
        <v>555411.96425097727</v>
      </c>
      <c r="K2976" s="40">
        <f t="shared" si="372"/>
        <v>460915.73338152218</v>
      </c>
      <c r="L2976" s="29">
        <f>LN(Data[[#This Row],[MA'[n*ln(n)']
30d]])</f>
        <v>13.040970514341035</v>
      </c>
      <c r="M2976" s="43">
        <f t="shared" si="373"/>
        <v>12.958947158753658</v>
      </c>
      <c r="N2976" s="40">
        <f>Data[[#This Row],[DAA 
(n)]]^1.5</f>
        <v>11591686.915046472</v>
      </c>
      <c r="O2976" s="40">
        <f t="shared" si="374"/>
        <v>9041219.8062656503</v>
      </c>
      <c r="P2976" s="43">
        <f>LN(Data[[#This Row],[MA'[n^1.5']]])</f>
        <v>16.017304657586966</v>
      </c>
      <c r="Q2976" s="43">
        <f t="shared" si="375"/>
        <v>15.905683484227724</v>
      </c>
      <c r="R2976" s="30">
        <f>$O$1+$O$2*Data[[#This Row],[MA'[ln(n^2)']]]</f>
        <v>21.318321206664621</v>
      </c>
      <c r="S2976" s="30">
        <f>$Q$1+$Q$2*Data[[#This Row],[MA'[ln(n*ln(n))']]]</f>
        <v>17.902262811943533</v>
      </c>
      <c r="T2976" s="31">
        <f>$O$3*Data[[#This Row],[Metcalfe
(n^2)]]</f>
        <v>1364160699.72</v>
      </c>
      <c r="U2976" s="31">
        <f t="shared" si="368"/>
        <v>990728230.8386668</v>
      </c>
      <c r="V2976" s="30">
        <f>LN(Data[[#This Row],[MA'[NVA']
30d]]/Data[[#This Row],[MA'[NVMetcalfe calc']]])</f>
        <v>-2.0834920017070728</v>
      </c>
      <c r="W2976" s="30">
        <f>$Q$3+Data[[#This Row],[NVM
(scaled)]]/((Data[[#This Row],[Upper Bound]]-Data[[#This Row],[Lower Bound]])/2)</f>
        <v>-0.62982224011553212</v>
      </c>
      <c r="X2976" s="30">
        <f>(Data[[#This Row],[Upper Bound]]+Data[[#This Row],[Lower Bound]])/2</f>
        <v>19.610292009304075</v>
      </c>
      <c r="Y2976" s="29">
        <f>LN(Data[[#This Row],[NVActual]]/Data[[#This Row],[MA'[n^2']
30d]])</f>
        <v>-2.7516373484508843</v>
      </c>
      <c r="Z2976" s="29">
        <f>LN(Data[[#This Row],[NVActual]]/Data[[#This Row],[MA'[n*ln(n)']
30d]])</f>
        <v>5.5752694220020773</v>
      </c>
      <c r="AA2976" s="29">
        <f>LN(Data[[#This Row],[NVActual]]/Data[[#This Row],[MA'[n^1.5']]])</f>
        <v>2.5989352787561479</v>
      </c>
      <c r="AB2976" s="29">
        <f>LN(Data[[#This Row],[NVActual]]/Data[[#This Row],[Metcalfe
(n^2)]])</f>
        <v>-3.0714917355355746</v>
      </c>
      <c r="AC2976" s="26">
        <f>1+Data[[#This Row],[MA'[NVMetcalfe calc']]]/((Data[[#This Row],[NVM_norm
(scaled)]]-Data[[#This Row],[NV_fund.]])/2)</f>
        <v>-97897492.920230836</v>
      </c>
    </row>
    <row r="2977" spans="1:29" x14ac:dyDescent="0.2">
      <c r="A2977" s="23">
        <v>41199</v>
      </c>
      <c r="B2977" s="24">
        <v>121438778.882745</v>
      </c>
      <c r="C2977" s="24">
        <f t="shared" si="369"/>
        <v>123362599.3009883</v>
      </c>
      <c r="D2977" s="25">
        <f>LN(Data[[#This Row],[NVActual]])</f>
        <v>18.614920816247675</v>
      </c>
      <c r="E2977" s="26">
        <v>46053</v>
      </c>
      <c r="F2977" s="40">
        <f>Data[[#This Row],[DAA 
(n)]]^2</f>
        <v>2120878809</v>
      </c>
      <c r="G2977" s="41">
        <f t="shared" si="370"/>
        <v>1865675679.2</v>
      </c>
      <c r="H2977" s="28">
        <f>LN(Data[[#This Row],[Metcalfe
(n^2)]])</f>
        <v>21.475096372282621</v>
      </c>
      <c r="I2977" s="42">
        <f t="shared" si="371"/>
        <v>21.298240392217302</v>
      </c>
      <c r="J2977" s="40">
        <f>Data[[#This Row],[DAA 
(n)]]*LN(Data[[#This Row],[DAA 
(n)]])</f>
        <v>494496.30661636579</v>
      </c>
      <c r="K2977" s="40">
        <f t="shared" si="372"/>
        <v>455720.18413520849</v>
      </c>
      <c r="L2977" s="29">
        <f>LN(Data[[#This Row],[MA'[n*ln(n)']
30d]])</f>
        <v>13.029634268865355</v>
      </c>
      <c r="M2977" s="43">
        <f t="shared" si="373"/>
        <v>12.956218407539001</v>
      </c>
      <c r="N2977" s="40">
        <f>Data[[#This Row],[DAA 
(n)]]^1.5</f>
        <v>9882956.632044727</v>
      </c>
      <c r="O2977" s="40">
        <f t="shared" si="374"/>
        <v>8900755.5269172732</v>
      </c>
      <c r="P2977" s="43">
        <f>LN(Data[[#This Row],[MA'[n^1.5']]])</f>
        <v>16.001646721764221</v>
      </c>
      <c r="Q2977" s="43">
        <f t="shared" si="375"/>
        <v>15.901929963082271</v>
      </c>
      <c r="R2977" s="30">
        <f>$O$1+$O$2*Data[[#This Row],[MA'[ln(n^2)']]]</f>
        <v>21.298240392217302</v>
      </c>
      <c r="S2977" s="30">
        <f>$Q$1+$Q$2*Data[[#This Row],[MA'[ln(n*ln(n))']]]</f>
        <v>17.89776037243935</v>
      </c>
      <c r="T2977" s="31">
        <f>$O$3*Data[[#This Row],[Metcalfe
(n^2)]]</f>
        <v>1102856980.6800001</v>
      </c>
      <c r="U2977" s="31">
        <f t="shared" si="368"/>
        <v>970151353.18400002</v>
      </c>
      <c r="V2977" s="30">
        <f>LN(Data[[#This Row],[MA'[NVA']
30d]]/Data[[#This Row],[MA'[NVMetcalfe calc']]])</f>
        <v>-2.0623241130850771</v>
      </c>
      <c r="W2977" s="30">
        <f>$Q$3+Data[[#This Row],[NVM
(scaled)]]/((Data[[#This Row],[Upper Bound]]-Data[[#This Row],[Lower Bound]])/2)</f>
        <v>-0.62296058267664522</v>
      </c>
      <c r="X2977" s="30">
        <f>(Data[[#This Row],[Upper Bound]]+Data[[#This Row],[Lower Bound]])/2</f>
        <v>19.598000382328326</v>
      </c>
      <c r="Y2977" s="32">
        <f>LN(Data[[#This Row],[NVActual]]/Data[[#This Row],[MA'[n^2']
30d]])</f>
        <v>-2.7319683026589305</v>
      </c>
      <c r="Z2977" s="32">
        <f>LN(Data[[#This Row],[NVActual]]/Data[[#This Row],[MA'[n*ln(n)']
30d]])</f>
        <v>5.585286547382319</v>
      </c>
      <c r="AA2977" s="32">
        <f>LN(Data[[#This Row],[NVActual]]/Data[[#This Row],[MA'[n^1.5']]])</f>
        <v>2.6132740944834523</v>
      </c>
      <c r="AB2977" s="32">
        <f>LN(Data[[#This Row],[NVActual]]/Data[[#This Row],[Metcalfe
(n^2)]])</f>
        <v>-2.8601755560349482</v>
      </c>
      <c r="AC2977" s="34">
        <f>1+Data[[#This Row],[MA'[NVMetcalfe calc']]]/((Data[[#This Row],[NVM_norm
(scaled)]]-Data[[#This Row],[NV_fund.]])/2)</f>
        <v>-95955018.631655931</v>
      </c>
    </row>
    <row r="2978" spans="1:29" x14ac:dyDescent="0.2">
      <c r="A2978" s="23">
        <v>41198</v>
      </c>
      <c r="B2978" s="24">
        <v>120627515.201446</v>
      </c>
      <c r="C2978" s="24">
        <f t="shared" si="369"/>
        <v>123270003.42091015</v>
      </c>
      <c r="D2978" s="25">
        <f>LN(Data[[#This Row],[NVActual]])</f>
        <v>18.608217968816987</v>
      </c>
      <c r="E2978" s="26">
        <v>41834</v>
      </c>
      <c r="F2978" s="40">
        <f>Data[[#This Row],[DAA 
(n)]]^2</f>
        <v>1750083556</v>
      </c>
      <c r="G2978" s="41">
        <f t="shared" si="370"/>
        <v>1833488122.9333334</v>
      </c>
      <c r="H2978" s="28">
        <f>LN(Data[[#This Row],[Metcalfe
(n^2)]])</f>
        <v>21.28292937002773</v>
      </c>
      <c r="I2978" s="42">
        <f t="shared" si="371"/>
        <v>21.277989994597188</v>
      </c>
      <c r="J2978" s="40">
        <f>Data[[#This Row],[DAA 
(n)]]*LN(Data[[#This Row],[DAA 
(n)]])</f>
        <v>445175.03363287007</v>
      </c>
      <c r="K2978" s="40">
        <f t="shared" si="372"/>
        <v>451058.11270893313</v>
      </c>
      <c r="L2978" s="29">
        <f>LN(Data[[#This Row],[MA'[n*ln(n)']
30d]])</f>
        <v>13.019351463197134</v>
      </c>
      <c r="M2978" s="43">
        <f t="shared" si="373"/>
        <v>12.954478653053336</v>
      </c>
      <c r="N2978" s="40">
        <f>Data[[#This Row],[DAA 
(n)]]^1.5</f>
        <v>8556459.2841726299</v>
      </c>
      <c r="O2978" s="40">
        <f t="shared" si="374"/>
        <v>8780198.5734285172</v>
      </c>
      <c r="P2978" s="43">
        <f>LN(Data[[#This Row],[MA'[n^1.5']]])</f>
        <v>15.988009581919162</v>
      </c>
      <c r="Q2978" s="43">
        <f t="shared" si="375"/>
        <v>15.899589204220772</v>
      </c>
      <c r="R2978" s="30">
        <f>$O$1+$O$2*Data[[#This Row],[MA'[ln(n^2)']]]</f>
        <v>21.277989994597188</v>
      </c>
      <c r="S2978" s="30">
        <f>$Q$1+$Q$2*Data[[#This Row],[MA'[ln(n*ln(n))']]]</f>
        <v>17.894889777538001</v>
      </c>
      <c r="T2978" s="31">
        <f>$O$3*Data[[#This Row],[Metcalfe
(n^2)]]</f>
        <v>910043449.12</v>
      </c>
      <c r="U2978" s="31">
        <f t="shared" si="368"/>
        <v>953413823.92533314</v>
      </c>
      <c r="V2978" s="30">
        <f>LN(Data[[#This Row],[MA'[NVA']
30d]]/Data[[#This Row],[MA'[NVMetcalfe calc']]])</f>
        <v>-2.0456719429578398</v>
      </c>
      <c r="W2978" s="30">
        <f>$Q$3+Data[[#This Row],[NVM
(scaled)]]/((Data[[#This Row],[Upper Bound]]-Data[[#This Row],[Lower Bound]])/2)</f>
        <v>-0.61934752842531637</v>
      </c>
      <c r="X2978" s="30">
        <f>(Data[[#This Row],[Upper Bound]]+Data[[#This Row],[Lower Bound]])/2</f>
        <v>19.586439886067595</v>
      </c>
      <c r="Y2978" s="29">
        <f>LN(Data[[#This Row],[NVActual]]/Data[[#This Row],[MA'[n^2']
30d]])</f>
        <v>-2.7212680988265778</v>
      </c>
      <c r="Z2978" s="29">
        <f>LN(Data[[#This Row],[NVActual]]/Data[[#This Row],[MA'[n*ln(n)']
30d]])</f>
        <v>5.588866505619853</v>
      </c>
      <c r="AA2978" s="29">
        <f>LN(Data[[#This Row],[NVActual]]/Data[[#This Row],[MA'[n^1.5']]])</f>
        <v>2.6202083868978265</v>
      </c>
      <c r="AB2978" s="29">
        <f>LN(Data[[#This Row],[NVActual]]/Data[[#This Row],[Metcalfe
(n^2)]])</f>
        <v>-2.6747114012107427</v>
      </c>
      <c r="AC2978" s="26">
        <f>1+Data[[#This Row],[MA'[NVMetcalfe calc']]]/((Data[[#This Row],[NVM_norm
(scaled)]]-Data[[#This Row],[NV_fund.]])/2)</f>
        <v>-94370369.663355842</v>
      </c>
    </row>
    <row r="2979" spans="1:29" x14ac:dyDescent="0.2">
      <c r="A2979" s="23">
        <v>41197</v>
      </c>
      <c r="B2979" s="24">
        <v>121149067.610154</v>
      </c>
      <c r="C2979" s="24">
        <f t="shared" si="369"/>
        <v>123194011.31949453</v>
      </c>
      <c r="D2979" s="25">
        <f>LN(Data[[#This Row],[NVActual]])</f>
        <v>18.612532309036681</v>
      </c>
      <c r="E2979" s="26">
        <v>47015</v>
      </c>
      <c r="F2979" s="40">
        <f>Data[[#This Row],[DAA 
(n)]]^2</f>
        <v>2210410225</v>
      </c>
      <c r="G2979" s="41">
        <f t="shared" si="370"/>
        <v>1807566732.9333334</v>
      </c>
      <c r="H2979" s="28">
        <f>LN(Data[[#This Row],[Metcalfe
(n^2)]])</f>
        <v>21.516443957422354</v>
      </c>
      <c r="I2979" s="42">
        <f t="shared" si="371"/>
        <v>21.258403043712754</v>
      </c>
      <c r="J2979" s="40">
        <f>Data[[#This Row],[DAA 
(n)]]*LN(Data[[#This Row],[DAA 
(n)]])</f>
        <v>505797.80632910598</v>
      </c>
      <c r="K2979" s="40">
        <f t="shared" si="372"/>
        <v>446974.99300756305</v>
      </c>
      <c r="L2979" s="29">
        <f>LN(Data[[#This Row],[MA'[n*ln(n)']
30d]])</f>
        <v>13.010257927976109</v>
      </c>
      <c r="M2979" s="43">
        <f t="shared" si="373"/>
        <v>12.953593342732939</v>
      </c>
      <c r="N2979" s="40">
        <f>Data[[#This Row],[DAA 
(n)]]^1.5</f>
        <v>10194235.465613635</v>
      </c>
      <c r="O2979" s="40">
        <f t="shared" si="374"/>
        <v>8678542.5999198351</v>
      </c>
      <c r="P2979" s="43">
        <f>LN(Data[[#This Row],[MA'[n^1.5']]])</f>
        <v>15.976364169304164</v>
      </c>
      <c r="Q2979" s="43">
        <f t="shared" si="375"/>
        <v>15.89840847101895</v>
      </c>
      <c r="R2979" s="30">
        <f>$O$1+$O$2*Data[[#This Row],[MA'[ln(n^2)']]]</f>
        <v>21.258403043712754</v>
      </c>
      <c r="S2979" s="30">
        <f>$Q$1+$Q$2*Data[[#This Row],[MA'[ln(n*ln(n))']]]</f>
        <v>17.893429015509348</v>
      </c>
      <c r="T2979" s="31">
        <f>$O$3*Data[[#This Row],[Metcalfe
(n^2)]]</f>
        <v>1149413317</v>
      </c>
      <c r="U2979" s="31">
        <f t="shared" si="368"/>
        <v>939934701.12533331</v>
      </c>
      <c r="V2979" s="30">
        <f>LN(Data[[#This Row],[MA'[NVA']
30d]]/Data[[#This Row],[MA'[NVMetcalfe calc']]])</f>
        <v>-2.032049965464914</v>
      </c>
      <c r="W2979" s="30">
        <f>$Q$3+Data[[#This Row],[NVM
(scaled)]]/((Data[[#This Row],[Upper Bound]]-Data[[#This Row],[Lower Bound]])/2)</f>
        <v>-0.61776561627719084</v>
      </c>
      <c r="X2979" s="30">
        <f>(Data[[#This Row],[Upper Bound]]+Data[[#This Row],[Lower Bound]])/2</f>
        <v>19.575916029611051</v>
      </c>
      <c r="Y2979" s="32">
        <f>LN(Data[[#This Row],[NVActual]]/Data[[#This Row],[MA'[n^2']
30d]])</f>
        <v>-2.7027151222974268</v>
      </c>
      <c r="Z2979" s="32">
        <f>LN(Data[[#This Row],[NVActual]]/Data[[#This Row],[MA'[n*ln(n)']
30d]])</f>
        <v>5.6022743810605711</v>
      </c>
      <c r="AA2979" s="32">
        <f>LN(Data[[#This Row],[NVActual]]/Data[[#This Row],[MA'[n^1.5']]])</f>
        <v>2.6361681397325167</v>
      </c>
      <c r="AB2979" s="32">
        <f>LN(Data[[#This Row],[NVActual]]/Data[[#This Row],[Metcalfe
(n^2)]])</f>
        <v>-2.9039116483856731</v>
      </c>
      <c r="AC2979" s="34">
        <f>1+Data[[#This Row],[MA'[NVMetcalfe calc']]]/((Data[[#This Row],[NVM_norm
(scaled)]]-Data[[#This Row],[NV_fund.]])/2)</f>
        <v>-93091958.911799356</v>
      </c>
    </row>
    <row r="2980" spans="1:29" x14ac:dyDescent="0.2">
      <c r="A2980" s="23">
        <v>41196</v>
      </c>
      <c r="B2980" s="24">
        <v>118428590.740063</v>
      </c>
      <c r="C2980" s="24">
        <f t="shared" si="369"/>
        <v>123041563.47373573</v>
      </c>
      <c r="D2980" s="25">
        <f>LN(Data[[#This Row],[NVActual]])</f>
        <v>18.589820727108705</v>
      </c>
      <c r="E2980" s="26">
        <v>38974</v>
      </c>
      <c r="F2980" s="40">
        <f>Data[[#This Row],[DAA 
(n)]]^2</f>
        <v>1518972676</v>
      </c>
      <c r="G2980" s="41">
        <f t="shared" si="370"/>
        <v>1764152981.7333333</v>
      </c>
      <c r="H2980" s="28">
        <f>LN(Data[[#This Row],[Metcalfe
(n^2)]])</f>
        <v>21.141300072248161</v>
      </c>
      <c r="I2980" s="42">
        <f t="shared" si="371"/>
        <v>21.228746658178942</v>
      </c>
      <c r="J2980" s="40">
        <f>Data[[#This Row],[DAA 
(n)]]*LN(Data[[#This Row],[DAA 
(n)]])</f>
        <v>411980.51450789988</v>
      </c>
      <c r="K2980" s="40">
        <f t="shared" si="372"/>
        <v>440474.16496009781</v>
      </c>
      <c r="L2980" s="29">
        <f>LN(Data[[#This Row],[MA'[n*ln(n)']
30d]])</f>
        <v>12.995607073285646</v>
      </c>
      <c r="M2980" s="43">
        <f t="shared" si="373"/>
        <v>12.953773526089496</v>
      </c>
      <c r="N2980" s="40">
        <f>Data[[#This Row],[DAA 
(n)]]^1.5</f>
        <v>7694182.2875744374</v>
      </c>
      <c r="O2980" s="40">
        <f t="shared" si="374"/>
        <v>8513092.9212618861</v>
      </c>
      <c r="P2980" s="43">
        <f>LN(Data[[#This Row],[MA'[n^1.5']]])</f>
        <v>15.957115880025922</v>
      </c>
      <c r="Q2980" s="43">
        <f t="shared" si="375"/>
        <v>15.898674280065672</v>
      </c>
      <c r="R2980" s="30">
        <f>$O$1+$O$2*Data[[#This Row],[MA'[ln(n^2)']]]</f>
        <v>21.228746658178942</v>
      </c>
      <c r="S2980" s="30">
        <f>$Q$1+$Q$2*Data[[#This Row],[MA'[ln(n*ln(n))']]]</f>
        <v>17.893726318047666</v>
      </c>
      <c r="T2980" s="31">
        <f>$O$3*Data[[#This Row],[Metcalfe
(n^2)]]</f>
        <v>789865791.51999998</v>
      </c>
      <c r="U2980" s="31">
        <f t="shared" si="368"/>
        <v>917359550.50133324</v>
      </c>
      <c r="V2980" s="30">
        <f>LN(Data[[#This Row],[MA'[NVA']
30d]]/Data[[#This Row],[MA'[NVMetcalfe calc']]])</f>
        <v>-2.008977277025545</v>
      </c>
      <c r="W2980" s="30">
        <f>$Q$3+Data[[#This Row],[NVM
(scaled)]]/((Data[[#This Row],[Upper Bound]]-Data[[#This Row],[Lower Bound]])/2)</f>
        <v>-0.61477662630775198</v>
      </c>
      <c r="X2980" s="30">
        <f>(Data[[#This Row],[Upper Bound]]+Data[[#This Row],[Lower Bound]])/2</f>
        <v>19.561236488113302</v>
      </c>
      <c r="Y2980" s="29">
        <f>LN(Data[[#This Row],[NVActual]]/Data[[#This Row],[MA'[n^2']
30d]])</f>
        <v>-2.7011157880005903</v>
      </c>
      <c r="Z2980" s="29">
        <f>LN(Data[[#This Row],[NVActual]]/Data[[#This Row],[MA'[n*ln(n)']
30d]])</f>
        <v>5.5942136538230622</v>
      </c>
      <c r="AA2980" s="29">
        <f>LN(Data[[#This Row],[NVActual]]/Data[[#This Row],[MA'[n^1.5']]])</f>
        <v>2.6327048470827852</v>
      </c>
      <c r="AB2980" s="29">
        <f>LN(Data[[#This Row],[NVActual]]/Data[[#This Row],[Metcalfe
(n^2)]])</f>
        <v>-2.5514793451394526</v>
      </c>
      <c r="AC2980" s="26">
        <f>1+Data[[#This Row],[MA'[NVMetcalfe calc']]]/((Data[[#This Row],[NVM_norm
(scaled)]]-Data[[#This Row],[NV_fund.]])/2)</f>
        <v>-90935660.599628836</v>
      </c>
    </row>
    <row r="2981" spans="1:29" x14ac:dyDescent="0.2">
      <c r="A2981" s="23">
        <v>41195</v>
      </c>
      <c r="B2981" s="24">
        <v>121160702.537981</v>
      </c>
      <c r="C2981" s="24">
        <f t="shared" si="369"/>
        <v>122980867.43062957</v>
      </c>
      <c r="D2981" s="25">
        <f>LN(Data[[#This Row],[NVActual]])</f>
        <v>18.612628342538169</v>
      </c>
      <c r="E2981" s="26">
        <v>39129</v>
      </c>
      <c r="F2981" s="40">
        <f>Data[[#This Row],[DAA 
(n)]]^2</f>
        <v>1531078641</v>
      </c>
      <c r="G2981" s="41">
        <f t="shared" si="370"/>
        <v>1763003353.9000001</v>
      </c>
      <c r="H2981" s="28">
        <f>LN(Data[[#This Row],[Metcalfe
(n^2)]])</f>
        <v>21.149238318076787</v>
      </c>
      <c r="I2981" s="42">
        <f t="shared" si="371"/>
        <v>21.227981088002757</v>
      </c>
      <c r="J2981" s="40">
        <f>Data[[#This Row],[DAA 
(n)]]*LN(Data[[#This Row],[DAA 
(n)]])</f>
        <v>413774.2730740133</v>
      </c>
      <c r="K2981" s="40">
        <f t="shared" si="372"/>
        <v>440302.61865790276</v>
      </c>
      <c r="L2981" s="29">
        <f>LN(Data[[#This Row],[MA'[n*ln(n)']
30d]])</f>
        <v>12.995217539166321</v>
      </c>
      <c r="M2981" s="43">
        <f t="shared" si="373"/>
        <v>12.955312617728396</v>
      </c>
      <c r="N2981" s="40">
        <f>Data[[#This Row],[DAA 
(n)]]^1.5</f>
        <v>7740127.6568083297</v>
      </c>
      <c r="O2981" s="40">
        <f t="shared" si="374"/>
        <v>8508712.9256267678</v>
      </c>
      <c r="P2981" s="43">
        <f>LN(Data[[#This Row],[MA'[n^1.5']]])</f>
        <v>15.956601246529196</v>
      </c>
      <c r="Q2981" s="43">
        <f t="shared" si="375"/>
        <v>15.90079061098246</v>
      </c>
      <c r="R2981" s="30">
        <f>$O$1+$O$2*Data[[#This Row],[MA'[ln(n^2)']]]</f>
        <v>21.227981088002757</v>
      </c>
      <c r="S2981" s="30">
        <f>$Q$1+$Q$2*Data[[#This Row],[MA'[ln(n*ln(n))']]]</f>
        <v>17.896265819251852</v>
      </c>
      <c r="T2981" s="31">
        <f>$O$3*Data[[#This Row],[Metcalfe
(n^2)]]</f>
        <v>796160893.32000005</v>
      </c>
      <c r="U2981" s="31">
        <f t="shared" si="368"/>
        <v>916761744.028</v>
      </c>
      <c r="V2981" s="30">
        <f>LN(Data[[#This Row],[MA'[NVA']
30d]]/Data[[#This Row],[MA'[NVMetcalfe calc']]])</f>
        <v>-2.008818823442811</v>
      </c>
      <c r="W2981" s="30">
        <f>$Q$3+Data[[#This Row],[NVM
(scaled)]]/((Data[[#This Row],[Upper Bound]]-Data[[#This Row],[Lower Bound]])/2)</f>
        <v>-0.61587664995510749</v>
      </c>
      <c r="X2981" s="30">
        <f>(Data[[#This Row],[Upper Bound]]+Data[[#This Row],[Lower Bound]])/2</f>
        <v>19.562123453627304</v>
      </c>
      <c r="Y2981" s="32">
        <f>LN(Data[[#This Row],[NVActual]]/Data[[#This Row],[MA'[n^2']
30d]])</f>
        <v>-2.6776563002044691</v>
      </c>
      <c r="Z2981" s="32">
        <f>LN(Data[[#This Row],[NVActual]]/Data[[#This Row],[MA'[n*ln(n)']
30d]])</f>
        <v>5.6174108033718486</v>
      </c>
      <c r="AA2981" s="32">
        <f>LN(Data[[#This Row],[NVActual]]/Data[[#This Row],[MA'[n^1.5']]])</f>
        <v>2.6560270960089731</v>
      </c>
      <c r="AB2981" s="32">
        <f>LN(Data[[#This Row],[NVActual]]/Data[[#This Row],[Metcalfe
(n^2)]])</f>
        <v>-2.5366099755386169</v>
      </c>
      <c r="AC2981" s="34">
        <f>1+Data[[#This Row],[MA'[NVMetcalfe calc']]]/((Data[[#This Row],[NVM_norm
(scaled)]]-Data[[#This Row],[NV_fund.]])/2)</f>
        <v>-90867452.595189303</v>
      </c>
    </row>
    <row r="2982" spans="1:29" x14ac:dyDescent="0.2">
      <c r="A2982" s="23">
        <v>41194</v>
      </c>
      <c r="B2982" s="24">
        <v>122100407.829569</v>
      </c>
      <c r="C2982" s="24">
        <f t="shared" si="369"/>
        <v>122710114.77467935</v>
      </c>
      <c r="D2982" s="25">
        <f>LN(Data[[#This Row],[NVActual]])</f>
        <v>18.620354279202864</v>
      </c>
      <c r="E2982" s="26">
        <v>44701</v>
      </c>
      <c r="F2982" s="40">
        <f>Data[[#This Row],[DAA 
(n)]]^2</f>
        <v>1998179401</v>
      </c>
      <c r="G2982" s="41">
        <f t="shared" si="370"/>
        <v>1752856751.7333333</v>
      </c>
      <c r="H2982" s="28">
        <f>LN(Data[[#This Row],[Metcalfe
(n^2)]])</f>
        <v>21.415502303432156</v>
      </c>
      <c r="I2982" s="42">
        <f t="shared" si="371"/>
        <v>21.220592398717709</v>
      </c>
      <c r="J2982" s="40">
        <f>Data[[#This Row],[DAA 
(n)]]*LN(Data[[#This Row],[DAA 
(n)]])</f>
        <v>478647.1842328604</v>
      </c>
      <c r="K2982" s="40">
        <f t="shared" si="372"/>
        <v>438726.26754288113</v>
      </c>
      <c r="L2982" s="29">
        <f>LN(Data[[#This Row],[MA'[n*ln(n)']
30d]])</f>
        <v>12.991630961228882</v>
      </c>
      <c r="M2982" s="43">
        <f t="shared" si="373"/>
        <v>12.95724079759421</v>
      </c>
      <c r="N2982" s="40">
        <f>Data[[#This Row],[DAA 
(n)]]^1.5</f>
        <v>9450958.5441954304</v>
      </c>
      <c r="O2982" s="40">
        <f t="shared" si="374"/>
        <v>8469196.5558860656</v>
      </c>
      <c r="P2982" s="43">
        <f>LN(Data[[#This Row],[MA'[n^1.5']]])</f>
        <v>15.951946204500404</v>
      </c>
      <c r="Q2982" s="43">
        <f t="shared" si="375"/>
        <v>15.903443278947233</v>
      </c>
      <c r="R2982" s="30">
        <f>$O$1+$O$2*Data[[#This Row],[MA'[ln(n^2)']]]</f>
        <v>21.220592398717709</v>
      </c>
      <c r="S2982" s="30">
        <f>$Q$1+$Q$2*Data[[#This Row],[MA'[ln(n*ln(n))']]]</f>
        <v>17.899447316030443</v>
      </c>
      <c r="T2982" s="31">
        <f>$O$3*Data[[#This Row],[Metcalfe
(n^2)]]</f>
        <v>1039053288.52</v>
      </c>
      <c r="U2982" s="31">
        <f t="shared" si="368"/>
        <v>911485510.90133309</v>
      </c>
      <c r="V2982" s="30">
        <f>LN(Data[[#This Row],[MA'[NVA']
30d]]/Data[[#This Row],[MA'[NVMetcalfe calc']]])</f>
        <v>-2.0052509147871875</v>
      </c>
      <c r="W2982" s="30">
        <f>$Q$3+Data[[#This Row],[NVM
(scaled)]]/((Data[[#This Row],[Upper Bound]]-Data[[#This Row],[Lower Bound]])/2)</f>
        <v>-0.61756598393748086</v>
      </c>
      <c r="X2982" s="30">
        <f>(Data[[#This Row],[Upper Bound]]+Data[[#This Row],[Lower Bound]])/2</f>
        <v>19.560019857374076</v>
      </c>
      <c r="Y2982" s="29">
        <f>LN(Data[[#This Row],[NVActual]]/Data[[#This Row],[MA'[n^2']
30d]])</f>
        <v>-2.6641584442760102</v>
      </c>
      <c r="Z2982" s="29">
        <f>LN(Data[[#This Row],[NVActual]]/Data[[#This Row],[MA'[n*ln(n)']
30d]])</f>
        <v>5.628723317973984</v>
      </c>
      <c r="AA2982" s="29">
        <f>LN(Data[[#This Row],[NVActual]]/Data[[#This Row],[MA'[n^1.5']]])</f>
        <v>2.668408074702461</v>
      </c>
      <c r="AB2982" s="29">
        <f>LN(Data[[#This Row],[NVActual]]/Data[[#This Row],[Metcalfe
(n^2)]])</f>
        <v>-2.7951480242292912</v>
      </c>
      <c r="AC2982" s="26">
        <f>1+Data[[#This Row],[MA'[NVMetcalfe calc']]]/((Data[[#This Row],[NVM_norm
(scaled)]]-Data[[#This Row],[NV_fund.]])/2)</f>
        <v>-90346338.554175913</v>
      </c>
    </row>
    <row r="2983" spans="1:29" x14ac:dyDescent="0.2">
      <c r="A2983" s="23">
        <v>41193</v>
      </c>
      <c r="B2983" s="24">
        <v>122411314.489062</v>
      </c>
      <c r="C2983" s="24">
        <f t="shared" si="369"/>
        <v>122384061.4887564</v>
      </c>
      <c r="D2983" s="25">
        <f>LN(Data[[#This Row],[NVActual]])</f>
        <v>18.622897362406441</v>
      </c>
      <c r="E2983" s="26">
        <v>40995</v>
      </c>
      <c r="F2983" s="40">
        <f>Data[[#This Row],[DAA 
(n)]]^2</f>
        <v>1680590025</v>
      </c>
      <c r="G2983" s="41">
        <f t="shared" si="370"/>
        <v>1723808888</v>
      </c>
      <c r="H2983" s="28">
        <f>LN(Data[[#This Row],[Metcalfe
(n^2)]])</f>
        <v>21.242410774060556</v>
      </c>
      <c r="I2983" s="42">
        <f t="shared" si="371"/>
        <v>21.201495569968355</v>
      </c>
      <c r="J2983" s="40">
        <f>Data[[#This Row],[DAA 
(n)]]*LN(Data[[#This Row],[DAA 
(n)]])</f>
        <v>435416.31484130624</v>
      </c>
      <c r="K2983" s="40">
        <f t="shared" si="372"/>
        <v>434431.75254012633</v>
      </c>
      <c r="L2983" s="29">
        <f>LN(Data[[#This Row],[MA'[n*ln(n)']
30d]])</f>
        <v>12.981794140096579</v>
      </c>
      <c r="M2983" s="43">
        <f t="shared" si="373"/>
        <v>12.959524331064618</v>
      </c>
      <c r="N2983" s="40">
        <f>Data[[#This Row],[DAA 
(n)]]^1.5</f>
        <v>8300348.6718857074</v>
      </c>
      <c r="O2983" s="40">
        <f t="shared" si="374"/>
        <v>8359161.6198254758</v>
      </c>
      <c r="P2983" s="43">
        <f>LN(Data[[#This Row],[MA'[n^1.5']]])</f>
        <v>15.938868695322165</v>
      </c>
      <c r="Q2983" s="43">
        <f t="shared" si="375"/>
        <v>15.906557366798754</v>
      </c>
      <c r="R2983" s="30">
        <f>$O$1+$O$2*Data[[#This Row],[MA'[ln(n^2)']]]</f>
        <v>21.201495569968355</v>
      </c>
      <c r="S2983" s="30">
        <f>$Q$1+$Q$2*Data[[#This Row],[MA'[ln(n*ln(n))']]]</f>
        <v>17.903215146256617</v>
      </c>
      <c r="T2983" s="31">
        <f>$O$3*Data[[#This Row],[Metcalfe
(n^2)]]</f>
        <v>873906813</v>
      </c>
      <c r="U2983" s="31">
        <f t="shared" si="368"/>
        <v>896380621.75999987</v>
      </c>
      <c r="V2983" s="30">
        <f>LN(Data[[#This Row],[MA'[NVA']
30d]]/Data[[#This Row],[MA'[NVMetcalfe calc']]])</f>
        <v>-1.9912009788397469</v>
      </c>
      <c r="W2983" s="30">
        <f>$Q$3+Data[[#This Row],[NVM
(scaled)]]/((Data[[#This Row],[Upper Bound]]-Data[[#This Row],[Lower Bound]])/2)</f>
        <v>-0.61741763770282343</v>
      </c>
      <c r="X2983" s="30">
        <f>(Data[[#This Row],[Upper Bound]]+Data[[#This Row],[Lower Bound]])/2</f>
        <v>19.552355358112486</v>
      </c>
      <c r="Y2983" s="32">
        <f>LN(Data[[#This Row],[NVActual]]/Data[[#This Row],[MA'[n^2']
30d]])</f>
        <v>-2.6449047868084268</v>
      </c>
      <c r="Z2983" s="32">
        <f>LN(Data[[#This Row],[NVActual]]/Data[[#This Row],[MA'[n*ln(n)']
30d]])</f>
        <v>5.6411032223098623</v>
      </c>
      <c r="AA2983" s="32">
        <f>LN(Data[[#This Row],[NVActual]]/Data[[#This Row],[MA'[n^1.5']]])</f>
        <v>2.6840286670842746</v>
      </c>
      <c r="AB2983" s="32">
        <f>LN(Data[[#This Row],[NVActual]]/Data[[#This Row],[Metcalfe
(n^2)]])</f>
        <v>-2.6195134116541166</v>
      </c>
      <c r="AC2983" s="34">
        <f>1+Data[[#This Row],[MA'[NVMetcalfe calc']]]/((Data[[#This Row],[NVM_norm
(scaled)]]-Data[[#This Row],[NV_fund.]])/2)</f>
        <v>-88883559.756581157</v>
      </c>
    </row>
    <row r="2984" spans="1:29" x14ac:dyDescent="0.2">
      <c r="A2984" s="23">
        <v>41192</v>
      </c>
      <c r="B2984" s="24">
        <v>122750116.81018899</v>
      </c>
      <c r="C2984" s="24">
        <f t="shared" si="369"/>
        <v>122029118.69285001</v>
      </c>
      <c r="D2984" s="25">
        <f>LN(Data[[#This Row],[NVActual]])</f>
        <v>18.625661276248952</v>
      </c>
      <c r="E2984" s="26">
        <v>47176</v>
      </c>
      <c r="F2984" s="40">
        <f>Data[[#This Row],[DAA 
(n)]]^2</f>
        <v>2225574976</v>
      </c>
      <c r="G2984" s="41">
        <f t="shared" si="370"/>
        <v>1736464290.5</v>
      </c>
      <c r="H2984" s="28">
        <f>LN(Data[[#This Row],[Metcalfe
(n^2)]])</f>
        <v>21.52328113536068</v>
      </c>
      <c r="I2984" s="42">
        <f t="shared" si="371"/>
        <v>21.208285017196374</v>
      </c>
      <c r="J2984" s="40">
        <f>Data[[#This Row],[DAA 
(n)]]*LN(Data[[#This Row],[DAA 
(n)]])</f>
        <v>507691.15542088769</v>
      </c>
      <c r="K2984" s="40">
        <f t="shared" si="372"/>
        <v>436141.84563416603</v>
      </c>
      <c r="L2984" s="29">
        <f>LN(Data[[#This Row],[MA'[n*ln(n)']
30d]])</f>
        <v>12.985722803444849</v>
      </c>
      <c r="M2984" s="43">
        <f t="shared" si="373"/>
        <v>12.962546275585398</v>
      </c>
      <c r="N2984" s="40">
        <f>Data[[#This Row],[DAA 
(n)]]^1.5</f>
        <v>10246644.576044206</v>
      </c>
      <c r="O2984" s="40">
        <f t="shared" si="374"/>
        <v>8404826.9066409059</v>
      </c>
      <c r="P2984" s="43">
        <f>LN(Data[[#This Row],[MA'[n^1.5']]])</f>
        <v>15.944316730518908</v>
      </c>
      <c r="Q2984" s="43">
        <f t="shared" si="375"/>
        <v>15.910648381650558</v>
      </c>
      <c r="R2984" s="30">
        <f>$O$1+$O$2*Data[[#This Row],[MA'[ln(n^2)']]]</f>
        <v>21.208285017196374</v>
      </c>
      <c r="S2984" s="30">
        <f>$Q$1+$Q$2*Data[[#This Row],[MA'[ln(n*ln(n))']]]</f>
        <v>17.908201354715906</v>
      </c>
      <c r="T2984" s="31">
        <f>$O$3*Data[[#This Row],[Metcalfe
(n^2)]]</f>
        <v>1157298987.52</v>
      </c>
      <c r="U2984" s="31">
        <f t="shared" si="368"/>
        <v>902961431.05999982</v>
      </c>
      <c r="V2984" s="30">
        <f>LN(Data[[#This Row],[MA'[NVA']
30d]]/Data[[#This Row],[MA'[NVMetcalfe calc']]])</f>
        <v>-2.0014201464358865</v>
      </c>
      <c r="W2984" s="30">
        <f>$Q$3+Data[[#This Row],[NVM
(scaled)]]/((Data[[#This Row],[Upper Bound]]-Data[[#This Row],[Lower Bound]])/2)</f>
        <v>-0.62295115586951122</v>
      </c>
      <c r="X2984" s="30">
        <f>(Data[[#This Row],[Upper Bound]]+Data[[#This Row],[Lower Bound]])/2</f>
        <v>19.55824318595614</v>
      </c>
      <c r="Y2984" s="29">
        <f>LN(Data[[#This Row],[NVActual]]/Data[[#This Row],[MA'[n^2']
30d]])</f>
        <v>-2.6494555896223582</v>
      </c>
      <c r="Z2984" s="29">
        <f>LN(Data[[#This Row],[NVActual]]/Data[[#This Row],[MA'[n*ln(n)']
30d]])</f>
        <v>5.6399384728041024</v>
      </c>
      <c r="AA2984" s="29">
        <f>LN(Data[[#This Row],[NVActual]]/Data[[#This Row],[MA'[n^1.5']]])</f>
        <v>2.6813445457300444</v>
      </c>
      <c r="AB2984" s="29">
        <f>LN(Data[[#This Row],[NVActual]]/Data[[#This Row],[Metcalfe
(n^2)]])</f>
        <v>-2.8976198591117281</v>
      </c>
      <c r="AC2984" s="26">
        <f>1+Data[[#This Row],[MA'[NVMetcalfe calc']]]/((Data[[#This Row],[NVM_norm
(scaled)]]-Data[[#This Row],[NV_fund.]])/2)</f>
        <v>-89485429.42257975</v>
      </c>
    </row>
    <row r="2985" spans="1:29" x14ac:dyDescent="0.2">
      <c r="A2985" s="23">
        <v>41191</v>
      </c>
      <c r="B2985" s="24">
        <v>119818327.74718</v>
      </c>
      <c r="C2985" s="24">
        <f t="shared" si="369"/>
        <v>121612980.25292851</v>
      </c>
      <c r="D2985" s="25">
        <f>LN(Data[[#This Row],[NVActual]])</f>
        <v>18.601487218147934</v>
      </c>
      <c r="E2985" s="26">
        <v>52626</v>
      </c>
      <c r="F2985" s="40">
        <f>Data[[#This Row],[DAA 
(n)]]^2</f>
        <v>2769495876</v>
      </c>
      <c r="G2985" s="41">
        <f t="shared" si="370"/>
        <v>1709501602</v>
      </c>
      <c r="H2985" s="28">
        <f>LN(Data[[#This Row],[Metcalfe
(n^2)]])</f>
        <v>21.741931146358873</v>
      </c>
      <c r="I2985" s="42">
        <f t="shared" si="371"/>
        <v>21.193228714408686</v>
      </c>
      <c r="J2985" s="40">
        <f>Data[[#This Row],[DAA 
(n)]]*LN(Data[[#This Row],[DAA 
(n)]])</f>
        <v>572095.43425414106</v>
      </c>
      <c r="K2985" s="40">
        <f t="shared" si="372"/>
        <v>432437.36800738744</v>
      </c>
      <c r="L2985" s="29">
        <f>LN(Data[[#This Row],[MA'[n*ln(n)']
30d]])</f>
        <v>12.97719278101178</v>
      </c>
      <c r="M2985" s="43">
        <f t="shared" si="373"/>
        <v>12.965265943002745</v>
      </c>
      <c r="N2985" s="40">
        <f>Data[[#This Row],[DAA 
(n)]]^1.5</f>
        <v>12072592.51239668</v>
      </c>
      <c r="O2985" s="40">
        <f t="shared" si="374"/>
        <v>8306680.6546859881</v>
      </c>
      <c r="P2985" s="43">
        <f>LN(Data[[#This Row],[MA'[n^1.5']]])</f>
        <v>15.93257064716496</v>
      </c>
      <c r="Q2985" s="43">
        <f t="shared" si="375"/>
        <v>15.91432945748811</v>
      </c>
      <c r="R2985" s="30">
        <f>$O$1+$O$2*Data[[#This Row],[MA'[ln(n^2)']]]</f>
        <v>21.193228714408686</v>
      </c>
      <c r="S2985" s="30">
        <f>$Q$1+$Q$2*Data[[#This Row],[MA'[ln(n*ln(n))']]]</f>
        <v>17.912688805954527</v>
      </c>
      <c r="T2985" s="31">
        <f>$O$3*Data[[#This Row],[Metcalfe
(n^2)]]</f>
        <v>1440137855.52</v>
      </c>
      <c r="U2985" s="31">
        <f t="shared" si="368"/>
        <v>888940833.03999984</v>
      </c>
      <c r="V2985" s="30">
        <f>LN(Data[[#This Row],[MA'[NVA']
30d]]/Data[[#This Row],[MA'[NVMetcalfe calc']]])</f>
        <v>-1.9891869694521407</v>
      </c>
      <c r="W2985" s="30">
        <f>$Q$3+Data[[#This Row],[NVM
(scaled)]]/((Data[[#This Row],[Upper Bound]]-Data[[#This Row],[Lower Bound]])/2)</f>
        <v>-0.6227192626591006</v>
      </c>
      <c r="X2985" s="30">
        <f>(Data[[#This Row],[Upper Bound]]+Data[[#This Row],[Lower Bound]])/2</f>
        <v>19.552958760181607</v>
      </c>
      <c r="Y2985" s="32">
        <f>LN(Data[[#This Row],[NVActual]]/Data[[#This Row],[MA'[n^2']
30d]])</f>
        <v>-2.6579804860113736</v>
      </c>
      <c r="Z2985" s="32">
        <f>LN(Data[[#This Row],[NVActual]]/Data[[#This Row],[MA'[n*ln(n)']
30d]])</f>
        <v>5.6242944371361521</v>
      </c>
      <c r="AA2985" s="32">
        <f>LN(Data[[#This Row],[NVActual]]/Data[[#This Row],[MA'[n^1.5']]])</f>
        <v>2.6689165709829727</v>
      </c>
      <c r="AB2985" s="32">
        <f>LN(Data[[#This Row],[NVActual]]/Data[[#This Row],[Metcalfe
(n^2)]])</f>
        <v>-3.14044392821094</v>
      </c>
      <c r="AC2985" s="34">
        <f>1+Data[[#This Row],[MA'[NVMetcalfe calc']]]/((Data[[#This Row],[NVM_norm
(scaled)]]-Data[[#This Row],[NV_fund.]])/2)</f>
        <v>-88120044.535385504</v>
      </c>
    </row>
    <row r="2986" spans="1:29" x14ac:dyDescent="0.2">
      <c r="A2986" s="23">
        <v>41190</v>
      </c>
      <c r="B2986" s="24">
        <v>118769339.49312</v>
      </c>
      <c r="C2986" s="24">
        <f t="shared" si="369"/>
        <v>121270925.01725291</v>
      </c>
      <c r="D2986" s="25">
        <f>LN(Data[[#This Row],[NVActual]])</f>
        <v>18.592693846508386</v>
      </c>
      <c r="E2986" s="26">
        <v>47823</v>
      </c>
      <c r="F2986" s="40">
        <f>Data[[#This Row],[DAA 
(n)]]^2</f>
        <v>2287039329</v>
      </c>
      <c r="G2986" s="41">
        <f t="shared" si="370"/>
        <v>1669729346.4333334</v>
      </c>
      <c r="H2986" s="28">
        <f>LN(Data[[#This Row],[Metcalfe
(n^2)]])</f>
        <v>21.550523948603512</v>
      </c>
      <c r="I2986" s="42">
        <f t="shared" si="371"/>
        <v>21.174443144901449</v>
      </c>
      <c r="J2986" s="40">
        <f>Data[[#This Row],[DAA 
(n)]]*LN(Data[[#This Row],[DAA 
(n)]])</f>
        <v>515305.35339703289</v>
      </c>
      <c r="K2986" s="40">
        <f t="shared" si="372"/>
        <v>427381.59667090798</v>
      </c>
      <c r="L2986" s="29">
        <f>LN(Data[[#This Row],[MA'[n*ln(n)']
30d]])</f>
        <v>12.965432562144873</v>
      </c>
      <c r="M2986" s="43">
        <f t="shared" si="373"/>
        <v>12.968292873439696</v>
      </c>
      <c r="N2986" s="40">
        <f>Data[[#This Row],[DAA 
(n)]]^1.5</f>
        <v>10458158.62524407</v>
      </c>
      <c r="O2986" s="40">
        <f t="shared" si="374"/>
        <v>8167963.090843413</v>
      </c>
      <c r="P2986" s="43">
        <f>LN(Data[[#This Row],[MA'[n^1.5']]])</f>
        <v>15.915730120065623</v>
      </c>
      <c r="Q2986" s="43">
        <f t="shared" si="375"/>
        <v>15.918431363724276</v>
      </c>
      <c r="R2986" s="30">
        <f>$O$1+$O$2*Data[[#This Row],[MA'[ln(n^2)']]]</f>
        <v>21.174443144901449</v>
      </c>
      <c r="S2986" s="30">
        <f>$Q$1+$Q$2*Data[[#This Row],[MA'[ln(n*ln(n))']]]</f>
        <v>17.917683241175496</v>
      </c>
      <c r="T2986" s="31">
        <f>$O$3*Data[[#This Row],[Metcalfe
(n^2)]]</f>
        <v>1189260451.0799999</v>
      </c>
      <c r="U2986" s="31">
        <f t="shared" si="368"/>
        <v>868259260.14533341</v>
      </c>
      <c r="V2986" s="30">
        <f>LN(Data[[#This Row],[MA'[NVA']
30d]]/Data[[#This Row],[MA'[NVMetcalfe calc']]])</f>
        <v>-1.9684632644760116</v>
      </c>
      <c r="W2986" s="30">
        <f>$Q$3+Data[[#This Row],[NVM
(scaled)]]/((Data[[#This Row],[Upper Bound]]-Data[[#This Row],[Lower Bound]])/2)</f>
        <v>-0.61884764162317085</v>
      </c>
      <c r="X2986" s="30">
        <f>(Data[[#This Row],[Upper Bound]]+Data[[#This Row],[Lower Bound]])/2</f>
        <v>19.546063193038471</v>
      </c>
      <c r="Y2986" s="29">
        <f>LN(Data[[#This Row],[NVActual]]/Data[[#This Row],[MA'[n^2']
30d]])</f>
        <v>-2.6432335357282577</v>
      </c>
      <c r="Z2986" s="29">
        <f>LN(Data[[#This Row],[NVActual]]/Data[[#This Row],[MA'[n*ln(n)']
30d]])</f>
        <v>5.6272612843635139</v>
      </c>
      <c r="AA2986" s="29">
        <f>LN(Data[[#This Row],[NVActual]]/Data[[#This Row],[MA'[n^1.5']]])</f>
        <v>2.6769637264427644</v>
      </c>
      <c r="AB2986" s="29">
        <f>LN(Data[[#This Row],[NVActual]]/Data[[#This Row],[Metcalfe
(n^2)]])</f>
        <v>-2.9578301020951256</v>
      </c>
      <c r="AC2986" s="26">
        <f>1+Data[[#This Row],[MA'[NVMetcalfe calc']]]/((Data[[#This Row],[NVM_norm
(scaled)]]-Data[[#This Row],[NV_fund.]])/2)</f>
        <v>-86115853.145298287</v>
      </c>
    </row>
    <row r="2987" spans="1:29" x14ac:dyDescent="0.2">
      <c r="A2987" s="23">
        <v>41189</v>
      </c>
      <c r="B2987" s="24">
        <v>120087550.576049</v>
      </c>
      <c r="C2987" s="24">
        <f t="shared" si="369"/>
        <v>120954694.81177834</v>
      </c>
      <c r="D2987" s="25">
        <f>LN(Data[[#This Row],[NVActual]])</f>
        <v>18.603731622860021</v>
      </c>
      <c r="E2987" s="26">
        <v>43095</v>
      </c>
      <c r="F2987" s="40">
        <f>Data[[#This Row],[DAA 
(n)]]^2</f>
        <v>1857179025</v>
      </c>
      <c r="G2987" s="41">
        <f t="shared" si="370"/>
        <v>1632781954.1666667</v>
      </c>
      <c r="H2987" s="28">
        <f>LN(Data[[#This Row],[Metcalfe
(n^2)]])</f>
        <v>21.342324520163</v>
      </c>
      <c r="I2987" s="42">
        <f t="shared" si="371"/>
        <v>21.152345947619274</v>
      </c>
      <c r="J2987" s="40">
        <f>Data[[#This Row],[DAA 
(n)]]*LN(Data[[#This Row],[DAA 
(n)]])</f>
        <v>459873.73759821226</v>
      </c>
      <c r="K2987" s="40">
        <f t="shared" si="372"/>
        <v>422156.29274571815</v>
      </c>
      <c r="L2987" s="29">
        <f>LN(Data[[#This Row],[MA'[n*ln(n)']
30d]])</f>
        <v>12.953130886407767</v>
      </c>
      <c r="M2987" s="43">
        <f t="shared" si="373"/>
        <v>12.971673561431722</v>
      </c>
      <c r="N2987" s="40">
        <f>Data[[#This Row],[DAA 
(n)]]^1.5</f>
        <v>8946235.5257602613</v>
      </c>
      <c r="O2987" s="40">
        <f t="shared" si="374"/>
        <v>8031393.2287997007</v>
      </c>
      <c r="P2987" s="43">
        <f>LN(Data[[#This Row],[MA'[n^1.5']]])</f>
        <v>15.898868573836895</v>
      </c>
      <c r="Q2987" s="43">
        <f t="shared" si="375"/>
        <v>15.923045255400318</v>
      </c>
      <c r="R2987" s="30">
        <f>$O$1+$O$2*Data[[#This Row],[MA'[ln(n^2)']]]</f>
        <v>21.152345947619274</v>
      </c>
      <c r="S2987" s="30">
        <f>$Q$1+$Q$2*Data[[#This Row],[MA'[ln(n*ln(n))']]]</f>
        <v>17.923261376362341</v>
      </c>
      <c r="T2987" s="31">
        <f>$O$3*Data[[#This Row],[Metcalfe
(n^2)]]</f>
        <v>965733093</v>
      </c>
      <c r="U2987" s="31">
        <f t="shared" si="368"/>
        <v>849046616.16666663</v>
      </c>
      <c r="V2987" s="30">
        <f>LN(Data[[#This Row],[MA'[NVA']
30d]]/Data[[#This Row],[MA'[NVMetcalfe calc']]])</f>
        <v>-1.9486980395098894</v>
      </c>
      <c r="W2987" s="30">
        <f>$Q$3+Data[[#This Row],[NVM
(scaled)]]/((Data[[#This Row],[Upper Bound]]-Data[[#This Row],[Lower Bound]])/2)</f>
        <v>-0.61696624477156459</v>
      </c>
      <c r="X2987" s="30">
        <f>(Data[[#This Row],[Upper Bound]]+Data[[#This Row],[Lower Bound]])/2</f>
        <v>19.537803661990807</v>
      </c>
      <c r="Y2987" s="32">
        <f>LN(Data[[#This Row],[NVActual]]/Data[[#This Row],[MA'[n^2']
30d]])</f>
        <v>-2.6098194944605835</v>
      </c>
      <c r="Z2987" s="32">
        <f>LN(Data[[#This Row],[NVActual]]/Data[[#This Row],[MA'[n*ln(n)']
30d]])</f>
        <v>5.6506007364522546</v>
      </c>
      <c r="AA2987" s="32">
        <f>LN(Data[[#This Row],[NVActual]]/Data[[#This Row],[MA'[n^1.5']]])</f>
        <v>2.7048630490231274</v>
      </c>
      <c r="AB2987" s="32">
        <f>LN(Data[[#This Row],[NVActual]]/Data[[#This Row],[Metcalfe
(n^2)]])</f>
        <v>-2.7385928973029778</v>
      </c>
      <c r="AC2987" s="34">
        <f>1+Data[[#This Row],[MA'[NVMetcalfe calc']]]/((Data[[#This Row],[NVM_norm
(scaled)]]-Data[[#This Row],[NV_fund.]])/2)</f>
        <v>-84252671.70174022</v>
      </c>
    </row>
    <row r="2988" spans="1:29" x14ac:dyDescent="0.2">
      <c r="A2988" s="23">
        <v>41188</v>
      </c>
      <c r="B2988" s="24">
        <v>126392347.02922501</v>
      </c>
      <c r="C2988" s="24">
        <f t="shared" si="369"/>
        <v>120602684.21377125</v>
      </c>
      <c r="D2988" s="25">
        <f>LN(Data[[#This Row],[NVActual]])</f>
        <v>18.654901492189204</v>
      </c>
      <c r="E2988" s="26">
        <v>39632</v>
      </c>
      <c r="F2988" s="40">
        <f>Data[[#This Row],[DAA 
(n)]]^2</f>
        <v>1570695424</v>
      </c>
      <c r="G2988" s="41">
        <f t="shared" si="370"/>
        <v>1634672236.8</v>
      </c>
      <c r="H2988" s="28">
        <f>LN(Data[[#This Row],[Metcalfe
(n^2)]])</f>
        <v>21.174784303458281</v>
      </c>
      <c r="I2988" s="42">
        <f t="shared" si="371"/>
        <v>21.153348542044185</v>
      </c>
      <c r="J2988" s="40">
        <f>Data[[#This Row],[DAA 
(n)]]*LN(Data[[#This Row],[DAA 
(n)]])</f>
        <v>419599.52575732931</v>
      </c>
      <c r="K2988" s="40">
        <f t="shared" si="372"/>
        <v>422410.49912802962</v>
      </c>
      <c r="L2988" s="29">
        <f>LN(Data[[#This Row],[MA'[n*ln(n)']
30d]])</f>
        <v>12.953732866955509</v>
      </c>
      <c r="M2988" s="43">
        <f t="shared" si="373"/>
        <v>12.975642870392958</v>
      </c>
      <c r="N2988" s="40">
        <f>Data[[#This Row],[DAA 
(n)]]^1.5</f>
        <v>7889854.3106934484</v>
      </c>
      <c r="O2988" s="40">
        <f t="shared" si="374"/>
        <v>8038196.7630199594</v>
      </c>
      <c r="P2988" s="43">
        <f>LN(Data[[#This Row],[MA'[n^1.5']]])</f>
        <v>15.899715332793436</v>
      </c>
      <c r="Q2988" s="43">
        <f t="shared" si="375"/>
        <v>15.928448116425422</v>
      </c>
      <c r="R2988" s="30">
        <f>$O$1+$O$2*Data[[#This Row],[MA'[ln(n^2)']]]</f>
        <v>21.153348542044185</v>
      </c>
      <c r="S2988" s="30">
        <f>$Q$1+$Q$2*Data[[#This Row],[MA'[ln(n*ln(n))']]]</f>
        <v>17.929810736148379</v>
      </c>
      <c r="T2988" s="31">
        <f>$O$3*Data[[#This Row],[Metcalfe
(n^2)]]</f>
        <v>816761620.48000002</v>
      </c>
      <c r="U2988" s="31">
        <f t="shared" si="368"/>
        <v>850029563.13600004</v>
      </c>
      <c r="V2988" s="30">
        <f>LN(Data[[#This Row],[MA'[NVA']
30d]]/Data[[#This Row],[MA'[NVMetcalfe calc']]])</f>
        <v>-1.952769587831866</v>
      </c>
      <c r="W2988" s="30">
        <f>$Q$3+Data[[#This Row],[NVM
(scaled)]]/((Data[[#This Row],[Upper Bound]]-Data[[#This Row],[Lower Bound]])/2)</f>
        <v>-0.62156921706348711</v>
      </c>
      <c r="X2988" s="30">
        <f>(Data[[#This Row],[Upper Bound]]+Data[[#This Row],[Lower Bound]])/2</f>
        <v>19.541579639096284</v>
      </c>
      <c r="Y2988" s="29">
        <f>LN(Data[[#This Row],[NVActual]]/Data[[#This Row],[MA'[n^2']
30d]])</f>
        <v>-2.5598066622212809</v>
      </c>
      <c r="Z2988" s="29">
        <f>LN(Data[[#This Row],[NVActual]]/Data[[#This Row],[MA'[n*ln(n)']
30d]])</f>
        <v>5.7011686252336959</v>
      </c>
      <c r="AA2988" s="29">
        <f>LN(Data[[#This Row],[NVActual]]/Data[[#This Row],[MA'[n^1.5']]])</f>
        <v>2.7551861593957669</v>
      </c>
      <c r="AB2988" s="29">
        <f>LN(Data[[#This Row],[NVActual]]/Data[[#This Row],[Metcalfe
(n^2)]])</f>
        <v>-2.5198828112690781</v>
      </c>
      <c r="AC2988" s="26">
        <f>1+Data[[#This Row],[MA'[NVMetcalfe calc']]]/((Data[[#This Row],[NVM_norm
(scaled)]]-Data[[#This Row],[NV_fund.]])/2)</f>
        <v>-84315159.216289222</v>
      </c>
    </row>
    <row r="2989" spans="1:29" x14ac:dyDescent="0.2">
      <c r="A2989" s="23">
        <v>41187</v>
      </c>
      <c r="B2989" s="24">
        <v>128790912.278795</v>
      </c>
      <c r="C2989" s="24">
        <f t="shared" si="369"/>
        <v>120065289.92958719</v>
      </c>
      <c r="D2989" s="25">
        <f>LN(Data[[#This Row],[NVActual]])</f>
        <v>18.673700812303622</v>
      </c>
      <c r="E2989" s="26">
        <v>43691</v>
      </c>
      <c r="F2989" s="40">
        <f>Data[[#This Row],[DAA 
(n)]]^2</f>
        <v>1908903481</v>
      </c>
      <c r="G2989" s="41">
        <f t="shared" si="370"/>
        <v>1657723688.3</v>
      </c>
      <c r="H2989" s="28">
        <f>LN(Data[[#This Row],[Metcalfe
(n^2)]])</f>
        <v>21.369794820432777</v>
      </c>
      <c r="I2989" s="42">
        <f t="shared" si="371"/>
        <v>21.165509760397732</v>
      </c>
      <c r="J2989" s="40">
        <f>Data[[#This Row],[DAA 
(n)]]*LN(Data[[#This Row],[DAA 
(n)]])</f>
        <v>466833.85274976422</v>
      </c>
      <c r="K2989" s="40">
        <f t="shared" si="372"/>
        <v>425498.66471415001</v>
      </c>
      <c r="L2989" s="29">
        <f>LN(Data[[#This Row],[MA'[n*ln(n)']
30d]])</f>
        <v>12.961017088833533</v>
      </c>
      <c r="M2989" s="43">
        <f t="shared" si="373"/>
        <v>12.979802749754292</v>
      </c>
      <c r="N2989" s="40">
        <f>Data[[#This Row],[DAA 
(n)]]^1.5</f>
        <v>9132464.1794190016</v>
      </c>
      <c r="O2989" s="40">
        <f t="shared" si="374"/>
        <v>8120967.8731982214</v>
      </c>
      <c r="P2989" s="43">
        <f>LN(Data[[#This Row],[MA'[n^1.5']]])</f>
        <v>15.909959901241235</v>
      </c>
      <c r="Q2989" s="43">
        <f t="shared" si="375"/>
        <v>15.934117175723882</v>
      </c>
      <c r="R2989" s="30">
        <f>$O$1+$O$2*Data[[#This Row],[MA'[ln(n^2)']]]</f>
        <v>21.165509760397732</v>
      </c>
      <c r="S2989" s="30">
        <f>$Q$1+$Q$2*Data[[#This Row],[MA'[ln(n*ln(n))']]]</f>
        <v>17.936674537094579</v>
      </c>
      <c r="T2989" s="31">
        <f>$O$3*Data[[#This Row],[Metcalfe
(n^2)]]</f>
        <v>992629810.12</v>
      </c>
      <c r="U2989" s="31">
        <f t="shared" ref="U2989:U3052" si="376">AVERAGE(T2989:T3018)</f>
        <v>862016317.91600001</v>
      </c>
      <c r="V2989" s="30">
        <f>LN(Data[[#This Row],[MA'[NVA']
30d]]/Data[[#This Row],[MA'[NVMetcalfe calc']]])</f>
        <v>-1.9712385232122469</v>
      </c>
      <c r="W2989" s="30">
        <f>$Q$3+Data[[#This Row],[NVM
(scaled)]]/((Data[[#This Row],[Upper Bound]]-Data[[#This Row],[Lower Bound]])/2)</f>
        <v>-0.63102144388504045</v>
      </c>
      <c r="X2989" s="30">
        <f>(Data[[#This Row],[Upper Bound]]+Data[[#This Row],[Lower Bound]])/2</f>
        <v>19.551092148746157</v>
      </c>
      <c r="Y2989" s="32">
        <f>LN(Data[[#This Row],[NVActual]]/Data[[#This Row],[MA'[n^2']
30d]])</f>
        <v>-2.5550104138488163</v>
      </c>
      <c r="Z2989" s="32">
        <f>LN(Data[[#This Row],[NVActual]]/Data[[#This Row],[MA'[n*ln(n)']
30d]])</f>
        <v>5.7126837234700902</v>
      </c>
      <c r="AA2989" s="32">
        <f>LN(Data[[#This Row],[NVActual]]/Data[[#This Row],[MA'[n^1.5']]])</f>
        <v>2.7637409110623876</v>
      </c>
      <c r="AB2989" s="32">
        <f>LN(Data[[#This Row],[NVActual]]/Data[[#This Row],[Metcalfe
(n^2)]])</f>
        <v>-2.6960940081291538</v>
      </c>
      <c r="AC2989" s="34">
        <f>1+Data[[#This Row],[MA'[NVMetcalfe calc']]]/((Data[[#This Row],[NVM_norm
(scaled)]]-Data[[#This Row],[NV_fund.]])/2)</f>
        <v>-85423789.125800848</v>
      </c>
    </row>
    <row r="2990" spans="1:29" x14ac:dyDescent="0.2">
      <c r="A2990" s="23">
        <v>41186</v>
      </c>
      <c r="B2990" s="24">
        <v>129816072.09317701</v>
      </c>
      <c r="C2990" s="24">
        <f t="shared" si="369"/>
        <v>119400259.27952798</v>
      </c>
      <c r="D2990" s="25">
        <f>LN(Data[[#This Row],[NVActual]])</f>
        <v>18.681629176550288</v>
      </c>
      <c r="E2990" s="26">
        <v>50714</v>
      </c>
      <c r="F2990" s="40">
        <f>Data[[#This Row],[DAA 
(n)]]^2</f>
        <v>2571909796</v>
      </c>
      <c r="G2990" s="41">
        <f t="shared" si="370"/>
        <v>1651521273.9000001</v>
      </c>
      <c r="H2990" s="28">
        <f>LN(Data[[#This Row],[Metcalfe
(n^2)]])</f>
        <v>21.667914571167106</v>
      </c>
      <c r="I2990" s="42">
        <f t="shared" si="371"/>
        <v>21.162091090829549</v>
      </c>
      <c r="J2990" s="40">
        <f>Data[[#This Row],[DAA 
(n)]]*LN(Data[[#This Row],[DAA 
(n)]])</f>
        <v>549433.3097810843</v>
      </c>
      <c r="K2990" s="40">
        <f t="shared" si="372"/>
        <v>424649.85482380289</v>
      </c>
      <c r="L2990" s="29">
        <f>LN(Data[[#This Row],[MA'[n*ln(n)']
30d]])</f>
        <v>12.959020237335503</v>
      </c>
      <c r="M2990" s="43">
        <f t="shared" si="373"/>
        <v>12.983488241467287</v>
      </c>
      <c r="N2990" s="40">
        <f>Data[[#This Row],[DAA 
(n)]]^1.5</f>
        <v>11420675.697801089</v>
      </c>
      <c r="O2990" s="40">
        <f t="shared" si="374"/>
        <v>8098430.1288714809</v>
      </c>
      <c r="P2990" s="43">
        <f>LN(Data[[#This Row],[MA'[n^1.5']]])</f>
        <v>15.907180789608406</v>
      </c>
      <c r="Q2990" s="43">
        <f t="shared" si="375"/>
        <v>15.939133515228377</v>
      </c>
      <c r="R2990" s="30">
        <f>$O$1+$O$2*Data[[#This Row],[MA'[ln(n^2)']]]</f>
        <v>21.162091090829549</v>
      </c>
      <c r="S2990" s="30">
        <f>$Q$1+$Q$2*Data[[#This Row],[MA'[ln(n*ln(n))']]]</f>
        <v>17.942755598421023</v>
      </c>
      <c r="T2990" s="31">
        <f>$O$3*Data[[#This Row],[Metcalfe
(n^2)]]</f>
        <v>1337393093.9200001</v>
      </c>
      <c r="U2990" s="31">
        <f t="shared" si="376"/>
        <v>858791062.42800009</v>
      </c>
      <c r="V2990" s="30">
        <f>LN(Data[[#This Row],[MA'[NVA']
30d]]/Data[[#This Row],[MA'[NVMetcalfe calc']]])</f>
        <v>-1.9730442864269513</v>
      </c>
      <c r="W2990" s="30">
        <f>$Q$3+Data[[#This Row],[NVM
(scaled)]]/((Data[[#This Row],[Upper Bound]]-Data[[#This Row],[Lower Bound]])/2)</f>
        <v>-0.63574630142124799</v>
      </c>
      <c r="X2990" s="30">
        <f>(Data[[#This Row],[Upper Bound]]+Data[[#This Row],[Lower Bound]])/2</f>
        <v>19.552423344625286</v>
      </c>
      <c r="Y2990" s="29">
        <f>LN(Data[[#This Row],[NVActual]]/Data[[#This Row],[MA'[n^2']
30d]])</f>
        <v>-2.5433335077240802</v>
      </c>
      <c r="Z2990" s="29">
        <f>LN(Data[[#This Row],[NVActual]]/Data[[#This Row],[MA'[n*ln(n)']
30d]])</f>
        <v>5.7226089392147852</v>
      </c>
      <c r="AA2990" s="29">
        <f>LN(Data[[#This Row],[NVActual]]/Data[[#This Row],[MA'[n^1.5']]])</f>
        <v>2.7744483869418826</v>
      </c>
      <c r="AB2990" s="29">
        <f>LN(Data[[#This Row],[NVActual]]/Data[[#This Row],[Metcalfe
(n^2)]])</f>
        <v>-2.9862853946168175</v>
      </c>
      <c r="AC2990" s="26">
        <f>1+Data[[#This Row],[MA'[NVMetcalfe calc']]]/((Data[[#This Row],[NVM_norm
(scaled)]]-Data[[#This Row],[NV_fund.]])/2)</f>
        <v>-85078644.314056784</v>
      </c>
    </row>
    <row r="2991" spans="1:29" x14ac:dyDescent="0.2">
      <c r="A2991" s="23">
        <v>41185</v>
      </c>
      <c r="B2991" s="24">
        <v>130670285.50199699</v>
      </c>
      <c r="C2991" s="24">
        <f t="shared" si="369"/>
        <v>118480270.86912276</v>
      </c>
      <c r="D2991" s="25">
        <f>LN(Data[[#This Row],[NVActual]])</f>
        <v>18.688187803871468</v>
      </c>
      <c r="E2991" s="26">
        <v>51360</v>
      </c>
      <c r="F2991" s="40">
        <f>Data[[#This Row],[DAA 
(n)]]^2</f>
        <v>2637849600</v>
      </c>
      <c r="G2991" s="41">
        <f t="shared" si="370"/>
        <v>1634875134.8666666</v>
      </c>
      <c r="H2991" s="28">
        <f>LN(Data[[#This Row],[Metcalfe
(n^2)]])</f>
        <v>21.693229876727685</v>
      </c>
      <c r="I2991" s="42">
        <f t="shared" si="371"/>
        <v>21.154895065430363</v>
      </c>
      <c r="J2991" s="40">
        <f>Data[[#This Row],[DAA 
(n)]]*LN(Data[[#This Row],[DAA 
(n)]])</f>
        <v>557082.1432343669</v>
      </c>
      <c r="K2991" s="40">
        <f t="shared" si="372"/>
        <v>422612.14181715768</v>
      </c>
      <c r="L2991" s="29">
        <f>LN(Data[[#This Row],[MA'[n*ln(n)']
30d]])</f>
        <v>12.954210114979844</v>
      </c>
      <c r="M2991" s="43">
        <f t="shared" si="373"/>
        <v>12.987276090835348</v>
      </c>
      <c r="N2991" s="40">
        <f>Data[[#This Row],[DAA 
(n)]]^1.5</f>
        <v>11639585.708091153</v>
      </c>
      <c r="O2991" s="40">
        <f t="shared" si="374"/>
        <v>8041523.6662963936</v>
      </c>
      <c r="P2991" s="43">
        <f>LN(Data[[#This Row],[MA'[n^1.5']]])</f>
        <v>15.900129133933641</v>
      </c>
      <c r="Q2991" s="43">
        <f t="shared" si="375"/>
        <v>15.944290131413876</v>
      </c>
      <c r="R2991" s="30">
        <f>$O$1+$O$2*Data[[#This Row],[MA'[ln(n^2)']]]</f>
        <v>21.154895065430363</v>
      </c>
      <c r="S2991" s="30">
        <f>$Q$1+$Q$2*Data[[#This Row],[MA'[ln(n*ln(n))']]]</f>
        <v>17.949005549878322</v>
      </c>
      <c r="T2991" s="31">
        <f>$O$3*Data[[#This Row],[Metcalfe
(n^2)]]</f>
        <v>1371681792</v>
      </c>
      <c r="U2991" s="31">
        <f t="shared" si="376"/>
        <v>850135070.13066685</v>
      </c>
      <c r="V2991" s="30">
        <f>LN(Data[[#This Row],[MA'[NVA']
30d]]/Data[[#This Row],[MA'[NVMetcalfe calc']]])</f>
        <v>-1.9706487867380453</v>
      </c>
      <c r="W2991" s="30">
        <f>$Q$3+Data[[#This Row],[NVM
(scaled)]]/((Data[[#This Row],[Upper Bound]]-Data[[#This Row],[Lower Bound]])/2)</f>
        <v>-0.6393928266574761</v>
      </c>
      <c r="X2991" s="30">
        <f>(Data[[#This Row],[Upper Bound]]+Data[[#This Row],[Lower Bound]])/2</f>
        <v>19.551950307654344</v>
      </c>
      <c r="Y2991" s="32">
        <f>LN(Data[[#This Row],[NVActual]]/Data[[#This Row],[MA'[n^2']
30d]])</f>
        <v>-2.5266444643956847</v>
      </c>
      <c r="Z2991" s="32">
        <f>LN(Data[[#This Row],[NVActual]]/Data[[#This Row],[MA'[n*ln(n)']
30d]])</f>
        <v>5.7339776888916232</v>
      </c>
      <c r="AA2991" s="32">
        <f>LN(Data[[#This Row],[NVActual]]/Data[[#This Row],[MA'[n^1.5']]])</f>
        <v>2.7880586699378265</v>
      </c>
      <c r="AB2991" s="32">
        <f>LN(Data[[#This Row],[NVActual]]/Data[[#This Row],[Metcalfe
(n^2)]])</f>
        <v>-3.0050420728562184</v>
      </c>
      <c r="AC2991" s="34">
        <f>1+Data[[#This Row],[MA'[NVMetcalfe calc']]]/((Data[[#This Row],[NVM_norm
(scaled)]]-Data[[#This Row],[NV_fund.]])/2)</f>
        <v>-84207876.056579158</v>
      </c>
    </row>
    <row r="2992" spans="1:29" x14ac:dyDescent="0.2">
      <c r="A2992" s="23">
        <v>41184</v>
      </c>
      <c r="B2992" s="24">
        <v>129090428.092048</v>
      </c>
      <c r="C2992" s="24">
        <f t="shared" si="369"/>
        <v>117572899.81228752</v>
      </c>
      <c r="D2992" s="25">
        <f>LN(Data[[#This Row],[NVActual]])</f>
        <v>18.676023709706755</v>
      </c>
      <c r="E2992" s="26">
        <v>53731</v>
      </c>
      <c r="F2992" s="40">
        <f>Data[[#This Row],[DAA 
(n)]]^2</f>
        <v>2887020361</v>
      </c>
      <c r="G2992" s="41">
        <f t="shared" si="370"/>
        <v>1584605699.6666667</v>
      </c>
      <c r="H2992" s="28">
        <f>LN(Data[[#This Row],[Metcalfe
(n^2)]])</f>
        <v>21.783490790252149</v>
      </c>
      <c r="I2992" s="42">
        <f t="shared" si="371"/>
        <v>21.126629964542641</v>
      </c>
      <c r="J2992" s="40">
        <f>Data[[#This Row],[DAA 
(n)]]*LN(Data[[#This Row],[DAA 
(n)]])</f>
        <v>585224.37182551913</v>
      </c>
      <c r="K2992" s="40">
        <f t="shared" si="372"/>
        <v>415720.26113410265</v>
      </c>
      <c r="L2992" s="29">
        <f>LN(Data[[#This Row],[MA'[n*ln(n)']
30d]])</f>
        <v>12.937767863851162</v>
      </c>
      <c r="M2992" s="43">
        <f t="shared" si="373"/>
        <v>12.991016694606209</v>
      </c>
      <c r="N2992" s="40">
        <f>Data[[#This Row],[DAA 
(n)]]^1.5</f>
        <v>12454817.984093193</v>
      </c>
      <c r="O2992" s="40">
        <f t="shared" si="374"/>
        <v>7858946.8587966105</v>
      </c>
      <c r="P2992" s="43">
        <f>LN(Data[[#This Row],[MA'[n^1.5']]])</f>
        <v>15.877163167997814</v>
      </c>
      <c r="Q2992" s="43">
        <f t="shared" si="375"/>
        <v>15.949406583715858</v>
      </c>
      <c r="R2992" s="30">
        <f>$O$1+$O$2*Data[[#This Row],[MA'[ln(n^2)']]]</f>
        <v>21.126629964542641</v>
      </c>
      <c r="S2992" s="30">
        <f>$Q$1+$Q$2*Data[[#This Row],[MA'[ln(n*ln(n))']]]</f>
        <v>17.955177546100245</v>
      </c>
      <c r="T2992" s="31">
        <f>$O$3*Data[[#This Row],[Metcalfe
(n^2)]]</f>
        <v>1501250587.72</v>
      </c>
      <c r="U2992" s="31">
        <f t="shared" si="376"/>
        <v>823994963.82666695</v>
      </c>
      <c r="V2992" s="30">
        <f>LN(Data[[#This Row],[MA'[NVA']
30d]]/Data[[#This Row],[MA'[NVMetcalfe calc']]])</f>
        <v>-1.947105852894738</v>
      </c>
      <c r="W2992" s="30">
        <f>$Q$3+Data[[#This Row],[NVM
(scaled)]]/((Data[[#This Row],[Upper Bound]]-Data[[#This Row],[Lower Bound]])/2)</f>
        <v>-0.63789535896680782</v>
      </c>
      <c r="X2992" s="30">
        <f>(Data[[#This Row],[Upper Bound]]+Data[[#This Row],[Lower Bound]])/2</f>
        <v>19.540903755321445</v>
      </c>
      <c r="Y2992" s="29">
        <f>LN(Data[[#This Row],[NVActual]]/Data[[#This Row],[MA'[n^2']
30d]])</f>
        <v>-2.5075777336941383</v>
      </c>
      <c r="Z2992" s="29">
        <f>LN(Data[[#This Row],[NVActual]]/Data[[#This Row],[MA'[n*ln(n)']
30d]])</f>
        <v>5.7382558458555915</v>
      </c>
      <c r="AA2992" s="29">
        <f>LN(Data[[#This Row],[NVActual]]/Data[[#This Row],[MA'[n^1.5']]])</f>
        <v>2.7988605417089381</v>
      </c>
      <c r="AB2992" s="29">
        <f>LN(Data[[#This Row],[NVActual]]/Data[[#This Row],[Metcalfe
(n^2)]])</f>
        <v>-3.1074670805453959</v>
      </c>
      <c r="AC2992" s="26">
        <f>1+Data[[#This Row],[MA'[NVMetcalfe calc']]]/((Data[[#This Row],[NVM_norm
(scaled)]]-Data[[#This Row],[NV_fund.]])/2)</f>
        <v>-81669374.779970035</v>
      </c>
    </row>
    <row r="2993" spans="1:29" x14ac:dyDescent="0.2">
      <c r="A2993" s="23">
        <v>41183</v>
      </c>
      <c r="B2993" s="24">
        <v>124788341.822584</v>
      </c>
      <c r="C2993" s="24">
        <f t="shared" si="369"/>
        <v>116626485.47848734</v>
      </c>
      <c r="D2993" s="25">
        <f>LN(Data[[#This Row],[NVActual]])</f>
        <v>18.642129594653017</v>
      </c>
      <c r="E2993" s="26">
        <v>38102</v>
      </c>
      <c r="F2993" s="40">
        <f>Data[[#This Row],[DAA 
(n)]]^2</f>
        <v>1451762404</v>
      </c>
      <c r="G2993" s="41">
        <f t="shared" si="370"/>
        <v>1527973121.7666667</v>
      </c>
      <c r="H2993" s="28">
        <f>LN(Data[[#This Row],[Metcalfe
(n^2)]])</f>
        <v>21.09604410635076</v>
      </c>
      <c r="I2993" s="42">
        <f t="shared" si="371"/>
        <v>21.097032713958217</v>
      </c>
      <c r="J2993" s="40">
        <f>Data[[#This Row],[DAA 
(n)]]*LN(Data[[#This Row],[DAA 
(n)]])</f>
        <v>401900.73627008835</v>
      </c>
      <c r="K2993" s="40">
        <f t="shared" si="372"/>
        <v>408216.59239932016</v>
      </c>
      <c r="L2993" s="29">
        <f>LN(Data[[#This Row],[MA'[n*ln(n)']
30d]])</f>
        <v>12.919553176251824</v>
      </c>
      <c r="M2993" s="43">
        <f t="shared" si="373"/>
        <v>12.995377104271302</v>
      </c>
      <c r="N2993" s="40">
        <f>Data[[#This Row],[DAA 
(n)]]^1.5</f>
        <v>7437408.8980778772</v>
      </c>
      <c r="O2993" s="40">
        <f t="shared" si="374"/>
        <v>7657092.1610820182</v>
      </c>
      <c r="P2993" s="43">
        <f>LN(Data[[#This Row],[MA'[n^1.5']]])</f>
        <v>15.851142856209586</v>
      </c>
      <c r="Q2993" s="43">
        <f t="shared" si="375"/>
        <v>15.955377038793198</v>
      </c>
      <c r="R2993" s="30">
        <f>$O$1+$O$2*Data[[#This Row],[MA'[ln(n^2)']]]</f>
        <v>21.097032713958217</v>
      </c>
      <c r="S2993" s="30">
        <f>$Q$1+$Q$2*Data[[#This Row],[MA'[ln(n*ln(n))']]]</f>
        <v>17.962372222047648</v>
      </c>
      <c r="T2993" s="31">
        <f>$O$3*Data[[#This Row],[Metcalfe
(n^2)]]</f>
        <v>754916450.08000004</v>
      </c>
      <c r="U2993" s="31">
        <f t="shared" si="376"/>
        <v>794546023.31866693</v>
      </c>
      <c r="V2993" s="30">
        <f>LN(Data[[#This Row],[MA'[NVA']
30d]]/Data[[#This Row],[MA'[NVMetcalfe calc']]])</f>
        <v>-1.9187945153901003</v>
      </c>
      <c r="W2993" s="30">
        <f>$Q$3+Data[[#This Row],[NVM
(scaled)]]/((Data[[#This Row],[Upper Bound]]-Data[[#This Row],[Lower Bound]])/2)</f>
        <v>-0.63424391435169347</v>
      </c>
      <c r="X2993" s="30">
        <f>(Data[[#This Row],[Upper Bound]]+Data[[#This Row],[Lower Bound]])/2</f>
        <v>19.529702468002931</v>
      </c>
      <c r="Y2993" s="32">
        <f>LN(Data[[#This Row],[NVActual]]/Data[[#This Row],[MA'[n^2']
30d]])</f>
        <v>-2.5050783424161662</v>
      </c>
      <c r="Z2993" s="32">
        <f>LN(Data[[#This Row],[NVActual]]/Data[[#This Row],[MA'[n*ln(n)']
30d]])</f>
        <v>5.7225764184011938</v>
      </c>
      <c r="AA2993" s="32">
        <f>LN(Data[[#This Row],[NVActual]]/Data[[#This Row],[MA'[n^1.5']]])</f>
        <v>2.7909867384434328</v>
      </c>
      <c r="AB2993" s="32">
        <f>LN(Data[[#This Row],[NVActual]]/Data[[#This Row],[Metcalfe
(n^2)]])</f>
        <v>-2.4539145116977421</v>
      </c>
      <c r="AC2993" s="34">
        <f>1+Data[[#This Row],[MA'[NVMetcalfe calc']]]/((Data[[#This Row],[NVM_norm
(scaled)]]-Data[[#This Row],[NV_fund.]])/2)</f>
        <v>-78808582.22594732</v>
      </c>
    </row>
    <row r="2994" spans="1:29" x14ac:dyDescent="0.2">
      <c r="A2994" s="23">
        <v>41182</v>
      </c>
      <c r="B2994" s="24">
        <v>124729610.61187699</v>
      </c>
      <c r="C2994" s="24">
        <f t="shared" si="369"/>
        <v>115748663.33207044</v>
      </c>
      <c r="D2994" s="25">
        <f>LN(Data[[#This Row],[NVActual]])</f>
        <v>18.641658837248844</v>
      </c>
      <c r="E2994" s="26">
        <v>35060</v>
      </c>
      <c r="F2994" s="40">
        <f>Data[[#This Row],[DAA 
(n)]]^2</f>
        <v>1229203600</v>
      </c>
      <c r="G2994" s="41">
        <f t="shared" si="370"/>
        <v>1542940561.7666667</v>
      </c>
      <c r="H2994" s="28">
        <f>LN(Data[[#This Row],[Metcalfe
(n^2)]])</f>
        <v>20.92963231695045</v>
      </c>
      <c r="I2994" s="42">
        <f t="shared" si="371"/>
        <v>21.10601568086155</v>
      </c>
      <c r="J2994" s="40">
        <f>Data[[#This Row],[DAA 
(n)]]*LN(Data[[#This Row],[DAA 
(n)]])</f>
        <v>366896.45451614138</v>
      </c>
      <c r="K2994" s="40">
        <f t="shared" si="372"/>
        <v>410344.80973498768</v>
      </c>
      <c r="L2994" s="29">
        <f>LN(Data[[#This Row],[MA'[n*ln(n)']
30d]])</f>
        <v>12.924753084592311</v>
      </c>
      <c r="M2994" s="43">
        <f t="shared" si="373"/>
        <v>13.000383186017482</v>
      </c>
      <c r="N2994" s="40">
        <f>Data[[#This Row],[DAA 
(n)]]^1.5</f>
        <v>6564745.0990880057</v>
      </c>
      <c r="O2994" s="40">
        <f t="shared" si="374"/>
        <v>7712622.5599648617</v>
      </c>
      <c r="P2994" s="43">
        <f>LN(Data[[#This Row],[MA'[n^1.5']]])</f>
        <v>15.858368838150861</v>
      </c>
      <c r="Q2994" s="43">
        <f t="shared" si="375"/>
        <v>15.962262458808633</v>
      </c>
      <c r="R2994" s="30">
        <f>$O$1+$O$2*Data[[#This Row],[MA'[ln(n^2)']]]</f>
        <v>21.10601568086155</v>
      </c>
      <c r="S2994" s="30">
        <f>$Q$1+$Q$2*Data[[#This Row],[MA'[ln(n*ln(n))']]]</f>
        <v>17.970632256928845</v>
      </c>
      <c r="T2994" s="31">
        <f>$O$3*Data[[#This Row],[Metcalfe
(n^2)]]</f>
        <v>639185872</v>
      </c>
      <c r="U2994" s="31">
        <f t="shared" si="376"/>
        <v>802329092.11866701</v>
      </c>
      <c r="V2994" s="30">
        <f>LN(Data[[#This Row],[MA'[NVA']
30d]]/Data[[#This Row],[MA'[NVMetcalfe calc']]])</f>
        <v>-1.9360977179878656</v>
      </c>
      <c r="W2994" s="30">
        <f>$Q$3+Data[[#This Row],[NVM
(scaled)]]/((Data[[#This Row],[Upper Bound]]-Data[[#This Row],[Lower Bound]])/2)</f>
        <v>-0.64499901365136536</v>
      </c>
      <c r="X2994" s="30">
        <f>(Data[[#This Row],[Upper Bound]]+Data[[#This Row],[Lower Bound]])/2</f>
        <v>19.538323968895199</v>
      </c>
      <c r="Y2994" s="29">
        <f>LN(Data[[#This Row],[NVActual]]/Data[[#This Row],[MA'[n^2']
30d]])</f>
        <v>-2.5152970511225461</v>
      </c>
      <c r="Z2994" s="29">
        <f>LN(Data[[#This Row],[NVActual]]/Data[[#This Row],[MA'[n*ln(n)']
30d]])</f>
        <v>5.7169057526565314</v>
      </c>
      <c r="AA2994" s="29">
        <f>LN(Data[[#This Row],[NVActual]]/Data[[#This Row],[MA'[n^1.5']]])</f>
        <v>2.7832899990979807</v>
      </c>
      <c r="AB2994" s="29">
        <f>LN(Data[[#This Row],[NVActual]]/Data[[#This Row],[Metcalfe
(n^2)]])</f>
        <v>-2.2879734797016082</v>
      </c>
      <c r="AC2994" s="26">
        <f>1+Data[[#This Row],[MA'[NVMetcalfe calc']]]/((Data[[#This Row],[NVM_norm
(scaled)]]-Data[[#This Row],[NV_fund.]])/2)</f>
        <v>-79504161.204853728</v>
      </c>
    </row>
    <row r="2995" spans="1:29" x14ac:dyDescent="0.2">
      <c r="A2995" s="23">
        <v>41181</v>
      </c>
      <c r="B2995" s="24">
        <v>124763144.954182</v>
      </c>
      <c r="C2995" s="24">
        <f t="shared" si="369"/>
        <v>114901532.31030707</v>
      </c>
      <c r="D2995" s="25">
        <f>LN(Data[[#This Row],[NVActual]])</f>
        <v>18.641927657419039</v>
      </c>
      <c r="E2995" s="26">
        <v>36991</v>
      </c>
      <c r="F2995" s="40">
        <f>Data[[#This Row],[DAA 
(n)]]^2</f>
        <v>1368334081</v>
      </c>
      <c r="G2995" s="41">
        <f t="shared" si="370"/>
        <v>1584230564.5666666</v>
      </c>
      <c r="H2995" s="28">
        <f>LN(Data[[#This Row],[Metcalfe
(n^2)]])</f>
        <v>21.036859837589365</v>
      </c>
      <c r="I2995" s="42">
        <f t="shared" si="371"/>
        <v>21.129249100839733</v>
      </c>
      <c r="J2995" s="40">
        <f>Data[[#This Row],[DAA 
(n)]]*LN(Data[[#This Row],[DAA 
(n)]])</f>
        <v>389087.24112613412</v>
      </c>
      <c r="K2995" s="40">
        <f t="shared" si="372"/>
        <v>416021.06074064563</v>
      </c>
      <c r="L2995" s="29">
        <f>LN(Data[[#This Row],[MA'[n*ln(n)']
30d]])</f>
        <v>12.938491164742306</v>
      </c>
      <c r="M2995" s="43">
        <f t="shared" si="373"/>
        <v>13.0051742982481</v>
      </c>
      <c r="N2995" s="40">
        <f>Data[[#This Row],[DAA 
(n)]]^1.5</f>
        <v>7114495.483888587</v>
      </c>
      <c r="O2995" s="40">
        <f t="shared" si="374"/>
        <v>7862881.4524828196</v>
      </c>
      <c r="P2995" s="43">
        <f>LN(Data[[#This Row],[MA'[n^1.5']]])</f>
        <v>15.877663694233117</v>
      </c>
      <c r="Q2995" s="43">
        <f t="shared" si="375"/>
        <v>15.968851160487151</v>
      </c>
      <c r="R2995" s="30">
        <f>$O$1+$O$2*Data[[#This Row],[MA'[ln(n^2)']]]</f>
        <v>21.129249100839733</v>
      </c>
      <c r="S2995" s="30">
        <f>$Q$1+$Q$2*Data[[#This Row],[MA'[ln(n*ln(n))']]]</f>
        <v>17.978537592109365</v>
      </c>
      <c r="T2995" s="31">
        <f>$O$3*Data[[#This Row],[Metcalfe
(n^2)]]</f>
        <v>711533722.12</v>
      </c>
      <c r="U2995" s="31">
        <f t="shared" si="376"/>
        <v>823799893.57466686</v>
      </c>
      <c r="V2995" s="30">
        <f>LN(Data[[#This Row],[MA'[NVA']
30d]]/Data[[#This Row],[MA'[NVMetcalfe calc']]])</f>
        <v>-1.969852132013868</v>
      </c>
      <c r="W2995" s="30">
        <f>$Q$3+Data[[#This Row],[NVM
(scaled)]]/((Data[[#This Row],[Upper Bound]]-Data[[#This Row],[Lower Bound]])/2)</f>
        <v>-0.66041732735959269</v>
      </c>
      <c r="X2995" s="30">
        <f>(Data[[#This Row],[Upper Bound]]+Data[[#This Row],[Lower Bound]])/2</f>
        <v>19.553893346474549</v>
      </c>
      <c r="Y2995" s="32">
        <f>LN(Data[[#This Row],[NVActual]]/Data[[#This Row],[MA'[n^2']
30d]])</f>
        <v>-2.5414370207655574</v>
      </c>
      <c r="Z2995" s="32">
        <f>LN(Data[[#This Row],[NVActual]]/Data[[#This Row],[MA'[n*ln(n)']
30d]])</f>
        <v>5.7034364926767323</v>
      </c>
      <c r="AA2995" s="32">
        <f>LN(Data[[#This Row],[NVActual]]/Data[[#This Row],[MA'[n^1.5']]])</f>
        <v>2.7642639631859218</v>
      </c>
      <c r="AB2995" s="32">
        <f>LN(Data[[#This Row],[NVActual]]/Data[[#This Row],[Metcalfe
(n^2)]])</f>
        <v>-2.3949321801703261</v>
      </c>
      <c r="AC2995" s="34">
        <f>1+Data[[#This Row],[MA'[NVMetcalfe calc']]]/((Data[[#This Row],[NVM_norm
(scaled)]]-Data[[#This Row],[NV_fund.]])/2)</f>
        <v>-81506601.611090958</v>
      </c>
    </row>
    <row r="2996" spans="1:29" x14ac:dyDescent="0.2">
      <c r="A2996" s="23">
        <v>41180</v>
      </c>
      <c r="B2996" s="24">
        <v>124424855.711886</v>
      </c>
      <c r="C2996" s="24">
        <f t="shared" si="369"/>
        <v>114255701.63990088</v>
      </c>
      <c r="D2996" s="25">
        <f>LN(Data[[#This Row],[NVActual]])</f>
        <v>18.639212523068966</v>
      </c>
      <c r="E2996" s="26">
        <v>51687</v>
      </c>
      <c r="F2996" s="40">
        <f>Data[[#This Row],[DAA 
(n)]]^2</f>
        <v>2671545969</v>
      </c>
      <c r="G2996" s="41">
        <f t="shared" si="370"/>
        <v>1578894681.8666666</v>
      </c>
      <c r="H2996" s="28">
        <f>LN(Data[[#This Row],[Metcalfe
(n^2)]])</f>
        <v>21.705923156401031</v>
      </c>
      <c r="I2996" s="42">
        <f t="shared" si="371"/>
        <v>21.125101944878711</v>
      </c>
      <c r="J2996" s="40">
        <f>Data[[#This Row],[DAA 
(n)]]*LN(Data[[#This Row],[DAA 
(n)]])</f>
        <v>560957.02509245009</v>
      </c>
      <c r="K2996" s="40">
        <f t="shared" si="372"/>
        <v>415166.76259841525</v>
      </c>
      <c r="L2996" s="29">
        <f>LN(Data[[#This Row],[MA'[n*ln(n)']
30d]])</f>
        <v>12.936435556084277</v>
      </c>
      <c r="M2996" s="43">
        <f t="shared" si="373"/>
        <v>13.00925650306861</v>
      </c>
      <c r="N2996" s="40">
        <f>Data[[#This Row],[DAA 
(n)]]^1.5</f>
        <v>11750923.219037009</v>
      </c>
      <c r="O2996" s="40">
        <f t="shared" si="374"/>
        <v>7841753.8091212055</v>
      </c>
      <c r="P2996" s="43">
        <f>LN(Data[[#This Row],[MA'[n^1.5']]])</f>
        <v>15.874973067452455</v>
      </c>
      <c r="Q2996" s="43">
        <f t="shared" si="375"/>
        <v>15.974452250750394</v>
      </c>
      <c r="R2996" s="30">
        <f>$O$1+$O$2*Data[[#This Row],[MA'[ln(n^2)']]]</f>
        <v>21.125101944878711</v>
      </c>
      <c r="S2996" s="30">
        <f>$Q$1+$Q$2*Data[[#This Row],[MA'[ln(n*ln(n))']]]</f>
        <v>17.985273230063203</v>
      </c>
      <c r="T2996" s="31">
        <f>$O$3*Data[[#This Row],[Metcalfe
(n^2)]]</f>
        <v>1389203903.8800001</v>
      </c>
      <c r="U2996" s="31">
        <f t="shared" si="376"/>
        <v>821025234.57066691</v>
      </c>
      <c r="V2996" s="30">
        <f>LN(Data[[#This Row],[MA'[NVA']
30d]]/Data[[#This Row],[MA'[NVMetcalfe calc']]])</f>
        <v>-1.9721149118898165</v>
      </c>
      <c r="W2996" s="30">
        <f>$Q$3+Data[[#This Row],[NVM
(scaled)]]/((Data[[#This Row],[Upper Bound]]-Data[[#This Row],[Lower Bound]])/2)</f>
        <v>-0.66619267228447876</v>
      </c>
      <c r="X2996" s="30">
        <f>(Data[[#This Row],[Upper Bound]]+Data[[#This Row],[Lower Bound]])/2</f>
        <v>19.555187587470957</v>
      </c>
      <c r="Y2996" s="29">
        <f>LN(Data[[#This Row],[NVActual]]/Data[[#This Row],[MA'[n^2']
30d]])</f>
        <v>-2.5407783476653187</v>
      </c>
      <c r="Z2996" s="29">
        <f>LN(Data[[#This Row],[NVActual]]/Data[[#This Row],[MA'[n*ln(n)']
30d]])</f>
        <v>5.7027769669846897</v>
      </c>
      <c r="AA2996" s="29">
        <f>LN(Data[[#This Row],[NVActual]]/Data[[#This Row],[MA'[n^1.5']]])</f>
        <v>2.764239455616512</v>
      </c>
      <c r="AB2996" s="29">
        <f>LN(Data[[#This Row],[NVActual]]/Data[[#This Row],[Metcalfe
(n^2)]])</f>
        <v>-3.0667106333320646</v>
      </c>
      <c r="AC2996" s="26">
        <f>1+Data[[#This Row],[MA'[NVMetcalfe calc']]]/((Data[[#This Row],[NVM_norm
(scaled)]]-Data[[#This Row],[NV_fund.]])/2)</f>
        <v>-81203677.880879387</v>
      </c>
    </row>
    <row r="2997" spans="1:29" x14ac:dyDescent="0.2">
      <c r="A2997" s="23">
        <v>41179</v>
      </c>
      <c r="B2997" s="24">
        <v>123697386.924438</v>
      </c>
      <c r="C2997" s="24">
        <f t="shared" si="369"/>
        <v>113664214.18416139</v>
      </c>
      <c r="D2997" s="25">
        <f>LN(Data[[#This Row],[NVActual]])</f>
        <v>18.633348712842409</v>
      </c>
      <c r="E2997" s="26">
        <v>41321</v>
      </c>
      <c r="F2997" s="40">
        <f>Data[[#This Row],[DAA 
(n)]]^2</f>
        <v>1707425041</v>
      </c>
      <c r="G2997" s="41">
        <f t="shared" si="370"/>
        <v>1537930893.7</v>
      </c>
      <c r="H2997" s="28">
        <f>LN(Data[[#This Row],[Metcalfe
(n^2)]])</f>
        <v>21.258252248592004</v>
      </c>
      <c r="I2997" s="42">
        <f t="shared" si="371"/>
        <v>21.104562349150289</v>
      </c>
      <c r="J2997" s="40">
        <f>Data[[#This Row],[DAA 
(n)]]*LN(Data[[#This Row],[DAA 
(n)]])</f>
        <v>439206.1205820351</v>
      </c>
      <c r="K2997" s="40">
        <f t="shared" si="372"/>
        <v>409818.70052162895</v>
      </c>
      <c r="L2997" s="29">
        <f>LN(Data[[#This Row],[MA'[n*ln(n)']
30d]])</f>
        <v>12.923470147034273</v>
      </c>
      <c r="M2997" s="43">
        <f t="shared" si="373"/>
        <v>13.014088862621493</v>
      </c>
      <c r="N2997" s="40">
        <f>Data[[#This Row],[DAA 
(n)]]^1.5</f>
        <v>8399554.161927944</v>
      </c>
      <c r="O2997" s="40">
        <f t="shared" si="374"/>
        <v>7696799.7370346291</v>
      </c>
      <c r="P2997" s="43">
        <f>LN(Data[[#This Row],[MA'[n^1.5']]])</f>
        <v>15.856315181863646</v>
      </c>
      <c r="Q2997" s="43">
        <f t="shared" si="375"/>
        <v>15.981091762045459</v>
      </c>
      <c r="R2997" s="30">
        <f>$O$1+$O$2*Data[[#This Row],[MA'[ln(n^2)']]]</f>
        <v>21.104562349150289</v>
      </c>
      <c r="S2997" s="30">
        <f>$Q$1+$Q$2*Data[[#This Row],[MA'[ln(n*ln(n))']]]</f>
        <v>17.993246623325462</v>
      </c>
      <c r="T2997" s="31">
        <f>$O$3*Data[[#This Row],[Metcalfe
(n^2)]]</f>
        <v>887861021.32000005</v>
      </c>
      <c r="U2997" s="31">
        <f t="shared" si="376"/>
        <v>799724064.72400022</v>
      </c>
      <c r="V2997" s="30">
        <f>LN(Data[[#This Row],[MA'[NVA']
30d]]/Data[[#This Row],[MA'[NVMetcalfe calc']]])</f>
        <v>-1.9510181367844366</v>
      </c>
      <c r="W2997" s="30">
        <f>$Q$3+Data[[#This Row],[NVM
(scaled)]]/((Data[[#This Row],[Upper Bound]]-Data[[#This Row],[Lower Bound]])/2)</f>
        <v>-0.66414346129543678</v>
      </c>
      <c r="X2997" s="30">
        <f>(Data[[#This Row],[Upper Bound]]+Data[[#This Row],[Lower Bound]])/2</f>
        <v>19.548904486237873</v>
      </c>
      <c r="Y2997" s="32">
        <f>LN(Data[[#This Row],[NVActual]]/Data[[#This Row],[MA'[n^2']
30d]])</f>
        <v>-2.5203550616031842</v>
      </c>
      <c r="Z2997" s="32">
        <f>LN(Data[[#This Row],[NVActual]]/Data[[#This Row],[MA'[n*ln(n)']
30d]])</f>
        <v>5.7098785658081344</v>
      </c>
      <c r="AA2997" s="32">
        <f>LN(Data[[#This Row],[NVActual]]/Data[[#This Row],[MA'[n^1.5']]])</f>
        <v>2.7770335309787626</v>
      </c>
      <c r="AB2997" s="32">
        <f>LN(Data[[#This Row],[NVActual]]/Data[[#This Row],[Metcalfe
(n^2)]])</f>
        <v>-2.6249035357495969</v>
      </c>
      <c r="AC2997" s="34">
        <f>1+Data[[#This Row],[MA'[NVMetcalfe calc']]]/((Data[[#This Row],[NVM_norm
(scaled)]]-Data[[#This Row],[NV_fund.]])/2)</f>
        <v>-79129486.724941954</v>
      </c>
    </row>
    <row r="2998" spans="1:29" x14ac:dyDescent="0.2">
      <c r="A2998" s="23">
        <v>41178</v>
      </c>
      <c r="B2998" s="24">
        <v>123608911.077196</v>
      </c>
      <c r="C2998" s="24">
        <f t="shared" si="369"/>
        <v>113115240.01307923</v>
      </c>
      <c r="D2998" s="25">
        <f>LN(Data[[#This Row],[NVActual]])</f>
        <v>18.632633196482885</v>
      </c>
      <c r="E2998" s="26">
        <v>46624</v>
      </c>
      <c r="F2998" s="40">
        <f>Data[[#This Row],[DAA 
(n)]]^2</f>
        <v>2173797376</v>
      </c>
      <c r="G2998" s="41">
        <f t="shared" si="370"/>
        <v>1537178599.3</v>
      </c>
      <c r="H2998" s="28">
        <f>LN(Data[[#This Row],[Metcalfe
(n^2)]])</f>
        <v>21.499741417989863</v>
      </c>
      <c r="I2998" s="42">
        <f t="shared" si="371"/>
        <v>21.104118809570707</v>
      </c>
      <c r="J2998" s="40">
        <f>Data[[#This Row],[DAA 
(n)]]*LN(Data[[#This Row],[DAA 
(n)]])</f>
        <v>501201.97193617967</v>
      </c>
      <c r="K2998" s="40">
        <f t="shared" si="372"/>
        <v>409712.51818513207</v>
      </c>
      <c r="L2998" s="29">
        <f>LN(Data[[#This Row],[MA'[n*ln(n)']
30d]])</f>
        <v>12.923211017584004</v>
      </c>
      <c r="M2998" s="43">
        <f t="shared" si="373"/>
        <v>13.019303599039997</v>
      </c>
      <c r="N2998" s="40">
        <f>Data[[#This Row],[DAA 
(n)]]^1.5</f>
        <v>10067329.777981047</v>
      </c>
      <c r="O2998" s="40">
        <f t="shared" si="374"/>
        <v>7694019.482040585</v>
      </c>
      <c r="P2998" s="43">
        <f>LN(Data[[#This Row],[MA'[n^1.5']]])</f>
        <v>15.855953894399384</v>
      </c>
      <c r="Q2998" s="43">
        <f t="shared" si="375"/>
        <v>15.988290595319009</v>
      </c>
      <c r="R2998" s="30">
        <f>$O$1+$O$2*Data[[#This Row],[MA'[ln(n^2)']]]</f>
        <v>21.104118809570707</v>
      </c>
      <c r="S2998" s="30">
        <f>$Q$1+$Q$2*Data[[#This Row],[MA'[ln(n*ln(n))']]]</f>
        <v>18.001850938415995</v>
      </c>
      <c r="T2998" s="31">
        <f>$O$3*Data[[#This Row],[Metcalfe
(n^2)]]</f>
        <v>1130374635.52</v>
      </c>
      <c r="U2998" s="31">
        <f t="shared" si="376"/>
        <v>799332871.63600004</v>
      </c>
      <c r="V2998" s="30">
        <f>LN(Data[[#This Row],[MA'[NVA']
30d]]/Data[[#This Row],[MA'[NVMetcalfe calc']]])</f>
        <v>-1.9553703471455659</v>
      </c>
      <c r="W2998" s="30">
        <f>$Q$3+Data[[#This Row],[NVM
(scaled)]]/((Data[[#This Row],[Upper Bound]]-Data[[#This Row],[Lower Bound]])/2)</f>
        <v>-0.67060703224686191</v>
      </c>
      <c r="X2998" s="30">
        <f>(Data[[#This Row],[Upper Bound]]+Data[[#This Row],[Lower Bound]])/2</f>
        <v>19.552984873993353</v>
      </c>
      <c r="Y2998" s="29">
        <f>LN(Data[[#This Row],[NVActual]]/Data[[#This Row],[MA'[n^2']
30d]])</f>
        <v>-2.5205812982042337</v>
      </c>
      <c r="Z2998" s="29">
        <f>LN(Data[[#This Row],[NVActual]]/Data[[#This Row],[MA'[n*ln(n)']
30d]])</f>
        <v>5.7094221788988806</v>
      </c>
      <c r="AA2998" s="29">
        <f>LN(Data[[#This Row],[NVActual]]/Data[[#This Row],[MA'[n^1.5']]])</f>
        <v>2.776679302083501</v>
      </c>
      <c r="AB2998" s="29">
        <f>LN(Data[[#This Row],[NVActual]]/Data[[#This Row],[Metcalfe
(n^2)]])</f>
        <v>-2.8671082215069781</v>
      </c>
      <c r="AC2998" s="26">
        <f>1+Data[[#This Row],[MA'[NVMetcalfe calc']]]/((Data[[#This Row],[NVM_norm
(scaled)]]-Data[[#This Row],[NV_fund.]])/2)</f>
        <v>-79049544.238238007</v>
      </c>
    </row>
    <row r="2999" spans="1:29" x14ac:dyDescent="0.2">
      <c r="A2999" s="23">
        <v>41177</v>
      </c>
      <c r="B2999" s="24">
        <v>122144938.29132199</v>
      </c>
      <c r="C2999" s="24">
        <f t="shared" si="369"/>
        <v>112555821.0209194</v>
      </c>
      <c r="D2999" s="25">
        <f>LN(Data[[#This Row],[NVActual]])</f>
        <v>18.620718916342966</v>
      </c>
      <c r="E2999" s="26">
        <v>45705</v>
      </c>
      <c r="F2999" s="40">
        <f>Data[[#This Row],[DAA 
(n)]]^2</f>
        <v>2088947025</v>
      </c>
      <c r="G2999" s="41">
        <f t="shared" si="370"/>
        <v>1514538540.0999999</v>
      </c>
      <c r="H2999" s="28">
        <f>LN(Data[[#This Row],[Metcalfe
(n^2)]])</f>
        <v>21.459925960175838</v>
      </c>
      <c r="I2999" s="42">
        <f t="shared" si="371"/>
        <v>21.091631479155193</v>
      </c>
      <c r="J2999" s="40">
        <f>Data[[#This Row],[DAA 
(n)]]*LN(Data[[#This Row],[DAA 
(n)]])</f>
        <v>490412.95800491836</v>
      </c>
      <c r="K2999" s="40">
        <f t="shared" si="372"/>
        <v>406617.40574398579</v>
      </c>
      <c r="L2999" s="29">
        <f>LN(Data[[#This Row],[MA'[n*ln(n)']
30d]])</f>
        <v>12.915627987287657</v>
      </c>
      <c r="M2999" s="43">
        <f t="shared" si="373"/>
        <v>13.024387377758886</v>
      </c>
      <c r="N2999" s="40">
        <f>Data[[#This Row],[DAA 
(n)]]^1.5</f>
        <v>9771147.5159074795</v>
      </c>
      <c r="O2999" s="40">
        <f t="shared" si="374"/>
        <v>7611821.3490368119</v>
      </c>
      <c r="P2999" s="43">
        <f>LN(Data[[#This Row],[MA'[n^1.5']]])</f>
        <v>15.845213037474418</v>
      </c>
      <c r="Q2999" s="43">
        <f t="shared" si="375"/>
        <v>15.995323160440185</v>
      </c>
      <c r="R2999" s="30">
        <f>$O$1+$O$2*Data[[#This Row],[MA'[ln(n^2)']]]</f>
        <v>21.091631479155193</v>
      </c>
      <c r="S2999" s="30">
        <f>$Q$1+$Q$2*Data[[#This Row],[MA'[ln(n*ln(n))']]]</f>
        <v>18.010239173302161</v>
      </c>
      <c r="T2999" s="31">
        <f>$O$3*Data[[#This Row],[Metcalfe
(n^2)]]</f>
        <v>1086252453</v>
      </c>
      <c r="U2999" s="31">
        <f t="shared" si="376"/>
        <v>787560040.852</v>
      </c>
      <c r="V2999" s="30">
        <f>LN(Data[[#This Row],[MA'[NVA']
30d]]/Data[[#This Row],[MA'[NVMetcalfe calc']]])</f>
        <v>-1.945490324708133</v>
      </c>
      <c r="W2999" s="30">
        <f>$Q$3+Data[[#This Row],[NVM
(scaled)]]/((Data[[#This Row],[Upper Bound]]-Data[[#This Row],[Lower Bound]])/2)</f>
        <v>-0.67273458982338574</v>
      </c>
      <c r="X2999" s="30">
        <f>(Data[[#This Row],[Upper Bound]]+Data[[#This Row],[Lower Bound]])/2</f>
        <v>19.550935326228675</v>
      </c>
      <c r="Y2999" s="32">
        <f>LN(Data[[#This Row],[NVActual]]/Data[[#This Row],[MA'[n^2']
30d]])</f>
        <v>-2.5176577191732048</v>
      </c>
      <c r="Z2999" s="32">
        <f>LN(Data[[#This Row],[NVActual]]/Data[[#This Row],[MA'[n*ln(n)']
30d]])</f>
        <v>5.7050909290553111</v>
      </c>
      <c r="AA2999" s="32">
        <f>LN(Data[[#This Row],[NVActual]]/Data[[#This Row],[MA'[n^1.5']]])</f>
        <v>2.7755058788685498</v>
      </c>
      <c r="AB2999" s="32">
        <f>LN(Data[[#This Row],[NVActual]]/Data[[#This Row],[Metcalfe
(n^2)]])</f>
        <v>-2.8392070438328711</v>
      </c>
      <c r="AC2999" s="34">
        <f>1+Data[[#This Row],[MA'[NVMetcalfe calc']]]/((Data[[#This Row],[NVM_norm
(scaled)]]-Data[[#This Row],[NV_fund.]])/2)</f>
        <v>-77884976.763298318</v>
      </c>
    </row>
    <row r="3000" spans="1:29" x14ac:dyDescent="0.2">
      <c r="A3000" s="23">
        <v>41176</v>
      </c>
      <c r="B3000" s="24">
        <v>121370769.43998</v>
      </c>
      <c r="C3000" s="24">
        <f t="shared" si="369"/>
        <v>111926732.32945006</v>
      </c>
      <c r="D3000" s="25">
        <f>LN(Data[[#This Row],[NVActual]])</f>
        <v>18.614360628684924</v>
      </c>
      <c r="E3000" s="26">
        <v>33444</v>
      </c>
      <c r="F3000" s="40">
        <f>Data[[#This Row],[DAA 
(n)]]^2</f>
        <v>1118501136</v>
      </c>
      <c r="G3000" s="41">
        <f t="shared" si="370"/>
        <v>1485997375.9333334</v>
      </c>
      <c r="H3000" s="28">
        <f>LN(Data[[#This Row],[Metcalfe
(n^2)]])</f>
        <v>20.835255354539896</v>
      </c>
      <c r="I3000" s="42">
        <f t="shared" si="371"/>
        <v>21.074050031760169</v>
      </c>
      <c r="J3000" s="40">
        <f>Data[[#This Row],[DAA 
(n)]]*LN(Data[[#This Row],[DAA 
(n)]])</f>
        <v>348407.14003861614</v>
      </c>
      <c r="K3000" s="40">
        <f t="shared" si="372"/>
        <v>402519.29817583167</v>
      </c>
      <c r="L3000" s="29">
        <f>LN(Data[[#This Row],[MA'[n*ln(n)']
30d]])</f>
        <v>12.905498320469857</v>
      </c>
      <c r="M3000" s="43">
        <f t="shared" si="373"/>
        <v>13.029726104908455</v>
      </c>
      <c r="N3000" s="40">
        <f>Data[[#This Row],[DAA 
(n)]]^1.5</f>
        <v>6116138.6505199466</v>
      </c>
      <c r="O3000" s="40">
        <f t="shared" si="374"/>
        <v>7505409.5432253443</v>
      </c>
      <c r="P3000" s="43">
        <f>LN(Data[[#This Row],[MA'[n^1.5']]])</f>
        <v>15.831134590944634</v>
      </c>
      <c r="Q3000" s="43">
        <f t="shared" si="375"/>
        <v>16.002716549206664</v>
      </c>
      <c r="R3000" s="30">
        <f>$O$1+$O$2*Data[[#This Row],[MA'[ln(n^2)']]]</f>
        <v>21.074050031760169</v>
      </c>
      <c r="S3000" s="30">
        <f>$Q$1+$Q$2*Data[[#This Row],[MA'[ln(n*ln(n))']]]</f>
        <v>18.019048073098951</v>
      </c>
      <c r="T3000" s="31">
        <f>$O$3*Data[[#This Row],[Metcalfe
(n^2)]]</f>
        <v>581620590.72000003</v>
      </c>
      <c r="U3000" s="31">
        <f t="shared" si="376"/>
        <v>772718635.48533332</v>
      </c>
      <c r="V3000" s="30">
        <f>LN(Data[[#This Row],[MA'[NVA']
30d]]/Data[[#This Row],[MA'[NVMetcalfe calc']]])</f>
        <v>-1.9320705104114078</v>
      </c>
      <c r="W3000" s="30">
        <f>$Q$3+Data[[#This Row],[NVM
(scaled)]]/((Data[[#This Row],[Upper Bound]]-Data[[#This Row],[Lower Bound]])/2)</f>
        <v>-0.674857133681244</v>
      </c>
      <c r="X3000" s="30">
        <f>(Data[[#This Row],[Upper Bound]]+Data[[#This Row],[Lower Bound]])/2</f>
        <v>19.546549052429562</v>
      </c>
      <c r="Y3000" s="29">
        <f>LN(Data[[#This Row],[NVActual]]/Data[[#This Row],[MA'[n^2']
30d]])</f>
        <v>-2.504991388696364</v>
      </c>
      <c r="Z3000" s="29">
        <f>LN(Data[[#This Row],[NVActual]]/Data[[#This Row],[MA'[n*ln(n)']
30d]])</f>
        <v>5.7088623082150685</v>
      </c>
      <c r="AA3000" s="29">
        <f>LN(Data[[#This Row],[NVActual]]/Data[[#This Row],[MA'[n^1.5']]])</f>
        <v>2.7832260377402909</v>
      </c>
      <c r="AB3000" s="29">
        <f>LN(Data[[#This Row],[NVActual]]/Data[[#This Row],[Metcalfe
(n^2)]])</f>
        <v>-2.2208947258549716</v>
      </c>
      <c r="AC3000" s="26">
        <f>1+Data[[#This Row],[MA'[NVMetcalfe calc']]]/((Data[[#This Row],[NVM_norm
(scaled)]]-Data[[#This Row],[NV_fund.]])/2)</f>
        <v>-76425805.234591126</v>
      </c>
    </row>
    <row r="3001" spans="1:29" x14ac:dyDescent="0.2">
      <c r="A3001" s="23">
        <v>41175</v>
      </c>
      <c r="B3001" s="24">
        <v>121797452.58739699</v>
      </c>
      <c r="C3001" s="24">
        <f t="shared" si="369"/>
        <v>111332743.89371051</v>
      </c>
      <c r="D3001" s="25">
        <f>LN(Data[[#This Row],[NVActual]])</f>
        <v>18.61786999830376</v>
      </c>
      <c r="E3001" s="26">
        <v>28683</v>
      </c>
      <c r="F3001" s="40">
        <f>Data[[#This Row],[DAA 
(n)]]^2</f>
        <v>822714489</v>
      </c>
      <c r="G3001" s="41">
        <f t="shared" si="370"/>
        <v>1492816267.2666667</v>
      </c>
      <c r="H3001" s="28">
        <f>LN(Data[[#This Row],[Metcalfe
(n^2)]])</f>
        <v>20.528119783507112</v>
      </c>
      <c r="I3001" s="42">
        <f t="shared" si="371"/>
        <v>21.079648820787966</v>
      </c>
      <c r="J3001" s="40">
        <f>Data[[#This Row],[DAA 
(n)]]*LN(Data[[#This Row],[DAA 
(n)]])</f>
        <v>294404.02987516724</v>
      </c>
      <c r="K3001" s="40">
        <f t="shared" si="372"/>
        <v>403638.57832169358</v>
      </c>
      <c r="L3001" s="29">
        <f>LN(Data[[#This Row],[MA'[n*ln(n)']
30d]])</f>
        <v>12.908275148428009</v>
      </c>
      <c r="M3001" s="43">
        <f t="shared" si="373"/>
        <v>13.035328694809406</v>
      </c>
      <c r="N3001" s="40">
        <f>Data[[#This Row],[DAA 
(n)]]^1.5</f>
        <v>4857769.0031522755</v>
      </c>
      <c r="O3001" s="40">
        <f t="shared" si="374"/>
        <v>7532779.5211881306</v>
      </c>
      <c r="P3001" s="43">
        <f>LN(Data[[#This Row],[MA'[n^1.5']]])</f>
        <v>15.834774657985522</v>
      </c>
      <c r="Q3001" s="43">
        <f t="shared" si="375"/>
        <v>16.010489849119654</v>
      </c>
      <c r="R3001" s="30">
        <f>$O$1+$O$2*Data[[#This Row],[MA'[ln(n^2)']]]</f>
        <v>21.079648820787966</v>
      </c>
      <c r="S3001" s="30">
        <f>$Q$1+$Q$2*Data[[#This Row],[MA'[ln(n*ln(n))']]]</f>
        <v>18.028292346435517</v>
      </c>
      <c r="T3001" s="31">
        <f>$O$3*Data[[#This Row],[Metcalfe
(n^2)]]</f>
        <v>427811534.28000003</v>
      </c>
      <c r="U3001" s="31">
        <f t="shared" si="376"/>
        <v>776264458.97866654</v>
      </c>
      <c r="V3001" s="30">
        <f>LN(Data[[#This Row],[MA'[NVA']
30d]]/Data[[#This Row],[MA'[NVMetcalfe calc']]])</f>
        <v>-1.941969849851104</v>
      </c>
      <c r="W3001" s="30">
        <f>$Q$3+Data[[#This Row],[NVM
(scaled)]]/((Data[[#This Row],[Upper Bound]]-Data[[#This Row],[Lower Bound]])/2)</f>
        <v>-0.68285675480654795</v>
      </c>
      <c r="X3001" s="30">
        <f>(Data[[#This Row],[Upper Bound]]+Data[[#This Row],[Lower Bound]])/2</f>
        <v>19.553970583611743</v>
      </c>
      <c r="Y3001" s="32">
        <f>LN(Data[[#This Row],[NVActual]]/Data[[#This Row],[MA'[n^2']
30d]])</f>
        <v>-2.5060602868449875</v>
      </c>
      <c r="Z3001" s="32">
        <f>LN(Data[[#This Row],[NVActual]]/Data[[#This Row],[MA'[n*ln(n)']
30d]])</f>
        <v>5.7095948498757521</v>
      </c>
      <c r="AA3001" s="32">
        <f>LN(Data[[#This Row],[NVActual]]/Data[[#This Row],[MA'[n^1.5']]])</f>
        <v>2.7830953403182388</v>
      </c>
      <c r="AB3001" s="32">
        <f>LN(Data[[#This Row],[NVActual]]/Data[[#This Row],[Metcalfe
(n^2)]])</f>
        <v>-1.9102497852033511</v>
      </c>
      <c r="AC3001" s="34">
        <f>1+Data[[#This Row],[MA'[NVMetcalfe calc']]]/((Data[[#This Row],[NVM_norm
(scaled)]]-Data[[#This Row],[NV_fund.]])/2)</f>
        <v>-76717998.91147618</v>
      </c>
    </row>
    <row r="3002" spans="1:29" x14ac:dyDescent="0.2">
      <c r="A3002" s="23">
        <v>41174</v>
      </c>
      <c r="B3002" s="24">
        <v>122184176.752436</v>
      </c>
      <c r="C3002" s="24">
        <f t="shared" si="369"/>
        <v>110725476.74357955</v>
      </c>
      <c r="D3002" s="25">
        <f>LN(Data[[#This Row],[NVActual]])</f>
        <v>18.62104010984006</v>
      </c>
      <c r="E3002" s="26">
        <v>27311</v>
      </c>
      <c r="F3002" s="40">
        <f>Data[[#This Row],[DAA 
(n)]]^2</f>
        <v>745890721</v>
      </c>
      <c r="G3002" s="41">
        <f t="shared" si="370"/>
        <v>1531650219.5</v>
      </c>
      <c r="H3002" s="28">
        <f>LN(Data[[#This Row],[Metcalfe
(n^2)]])</f>
        <v>20.430089660842651</v>
      </c>
      <c r="I3002" s="42">
        <f t="shared" si="371"/>
        <v>21.109053516621021</v>
      </c>
      <c r="J3002" s="40">
        <f>Data[[#This Row],[DAA 
(n)]]*LN(Data[[#This Row],[DAA 
(n)]])</f>
        <v>278983.0893636368</v>
      </c>
      <c r="K3002" s="40">
        <f t="shared" si="372"/>
        <v>409734.36167916312</v>
      </c>
      <c r="L3002" s="29">
        <f>LN(Data[[#This Row],[MA'[n*ln(n)']
30d]])</f>
        <v>12.923264330360153</v>
      </c>
      <c r="M3002" s="43">
        <f t="shared" si="373"/>
        <v>13.040683452941986</v>
      </c>
      <c r="N3002" s="40">
        <f>Data[[#This Row],[DAA 
(n)]]^1.5</f>
        <v>4513426.8002517708</v>
      </c>
      <c r="O3002" s="40">
        <f t="shared" si="374"/>
        <v>7684649.8061579624</v>
      </c>
      <c r="P3002" s="43">
        <f>LN(Data[[#This Row],[MA'[n^1.5']]])</f>
        <v>15.854735365427029</v>
      </c>
      <c r="Q3002" s="43">
        <f t="shared" si="375"/>
        <v>16.017954255009155</v>
      </c>
      <c r="R3002" s="30">
        <f>$O$1+$O$2*Data[[#This Row],[MA'[ln(n^2)']]]</f>
        <v>21.109053516621021</v>
      </c>
      <c r="S3002" s="30">
        <f>$Q$1+$Q$2*Data[[#This Row],[MA'[ln(n*ln(n))']]]</f>
        <v>18.037127697354276</v>
      </c>
      <c r="T3002" s="31">
        <f>$O$3*Data[[#This Row],[Metcalfe
(n^2)]]</f>
        <v>387863174.92000002</v>
      </c>
      <c r="U3002" s="31">
        <f t="shared" si="376"/>
        <v>796458114.13999987</v>
      </c>
      <c r="V3002" s="30">
        <f>LN(Data[[#This Row],[MA'[NVA']
30d]]/Data[[#This Row],[MA'[NVMetcalfe calc']]])</f>
        <v>-1.9731205851181275</v>
      </c>
      <c r="W3002" s="30">
        <f>$Q$3+Data[[#This Row],[NVM
(scaled)]]/((Data[[#This Row],[Upper Bound]]-Data[[#This Row],[Lower Bound]])/2)</f>
        <v>-0.69461473434218701</v>
      </c>
      <c r="X3002" s="30">
        <f>(Data[[#This Row],[Upper Bound]]+Data[[#This Row],[Lower Bound]])/2</f>
        <v>19.573090606987648</v>
      </c>
      <c r="Y3002" s="29">
        <f>LN(Data[[#This Row],[NVActual]]/Data[[#This Row],[MA'[n^2']
30d]])</f>
        <v>-2.5285714561033625</v>
      </c>
      <c r="Z3002" s="29">
        <f>LN(Data[[#This Row],[NVActual]]/Data[[#This Row],[MA'[n*ln(n)']
30d]])</f>
        <v>5.6977757794799073</v>
      </c>
      <c r="AA3002" s="29">
        <f>LN(Data[[#This Row],[NVActual]]/Data[[#This Row],[MA'[n^1.5']]])</f>
        <v>2.7663047444130329</v>
      </c>
      <c r="AB3002" s="29">
        <f>LN(Data[[#This Row],[NVActual]]/Data[[#This Row],[Metcalfe
(n^2)]])</f>
        <v>-1.8090495510025906</v>
      </c>
      <c r="AC3002" s="26">
        <f>1+Data[[#This Row],[MA'[NVMetcalfe calc']]]/((Data[[#This Row],[NVM_norm
(scaled)]]-Data[[#This Row],[NV_fund.]])/2)</f>
        <v>-78593811.247296214</v>
      </c>
    </row>
    <row r="3003" spans="1:29" x14ac:dyDescent="0.2">
      <c r="A3003" s="23">
        <v>41173</v>
      </c>
      <c r="B3003" s="24">
        <v>123287120.19380499</v>
      </c>
      <c r="C3003" s="24">
        <f t="shared" si="369"/>
        <v>109938122.8668776</v>
      </c>
      <c r="D3003" s="25">
        <f>LN(Data[[#This Row],[NVActual]])</f>
        <v>18.630026503585114</v>
      </c>
      <c r="E3003" s="26">
        <v>38617</v>
      </c>
      <c r="F3003" s="40">
        <f>Data[[#This Row],[DAA 
(n)]]^2</f>
        <v>1491272689</v>
      </c>
      <c r="G3003" s="41">
        <f t="shared" si="370"/>
        <v>1569923110.1666667</v>
      </c>
      <c r="H3003" s="28">
        <f>LN(Data[[#This Row],[Metcalfe
(n^2)]])</f>
        <v>21.122895746013381</v>
      </c>
      <c r="I3003" s="42">
        <f t="shared" si="371"/>
        <v>21.140117118540068</v>
      </c>
      <c r="J3003" s="40">
        <f>Data[[#This Row],[DAA 
(n)]]*LN(Data[[#This Row],[DAA 
(n)]])</f>
        <v>407851.43251189939</v>
      </c>
      <c r="K3003" s="40">
        <f t="shared" si="372"/>
        <v>415929.85041209351</v>
      </c>
      <c r="L3003" s="29">
        <f>LN(Data[[#This Row],[MA'[n*ln(n)']
30d]])</f>
        <v>12.93827189620688</v>
      </c>
      <c r="M3003" s="43">
        <f t="shared" si="373"/>
        <v>13.045168183818877</v>
      </c>
      <c r="N3003" s="40">
        <f>Data[[#This Row],[DAA 
(n)]]^1.5</f>
        <v>7588707.2305573141</v>
      </c>
      <c r="O3003" s="40">
        <f t="shared" si="374"/>
        <v>7836842.7448527189</v>
      </c>
      <c r="P3003" s="43">
        <f>LN(Data[[#This Row],[MA'[n^1.5']]])</f>
        <v>15.874346600100967</v>
      </c>
      <c r="Q3003" s="43">
        <f t="shared" si="375"/>
        <v>16.024282355431247</v>
      </c>
      <c r="R3003" s="30">
        <f>$O$1+$O$2*Data[[#This Row],[MA'[ln(n^2)']]]</f>
        <v>21.140117118540068</v>
      </c>
      <c r="S3003" s="30">
        <f>$Q$1+$Q$2*Data[[#This Row],[MA'[ln(n*ln(n))']]]</f>
        <v>18.044527503301147</v>
      </c>
      <c r="T3003" s="31">
        <f>$O$3*Data[[#This Row],[Metcalfe
(n^2)]]</f>
        <v>775461798.27999997</v>
      </c>
      <c r="U3003" s="31">
        <f t="shared" si="376"/>
        <v>816360017.28666663</v>
      </c>
      <c r="V3003" s="30">
        <f>LN(Data[[#This Row],[MA'[NVA']
30d]]/Data[[#This Row],[MA'[NVMetcalfe calc']]])</f>
        <v>-2.004937767193264</v>
      </c>
      <c r="W3003" s="30">
        <f>$Q$3+Data[[#This Row],[NVM
(scaled)]]/((Data[[#This Row],[Upper Bound]]-Data[[#This Row],[Lower Bound]])/2)</f>
        <v>-0.70535113913251746</v>
      </c>
      <c r="X3003" s="30">
        <f>(Data[[#This Row],[Upper Bound]]+Data[[#This Row],[Lower Bound]])/2</f>
        <v>19.592322310920608</v>
      </c>
      <c r="Y3003" s="32">
        <f>LN(Data[[#This Row],[NVActual]]/Data[[#This Row],[MA'[n^2']
30d]])</f>
        <v>-2.5442659771060923</v>
      </c>
      <c r="Z3003" s="32">
        <f>LN(Data[[#This Row],[NVActual]]/Data[[#This Row],[MA'[n*ln(n)']
30d]])</f>
        <v>5.6917546073782335</v>
      </c>
      <c r="AA3003" s="32">
        <f>LN(Data[[#This Row],[NVActual]]/Data[[#This Row],[MA'[n^1.5']]])</f>
        <v>2.7556799034841459</v>
      </c>
      <c r="AB3003" s="32">
        <f>LN(Data[[#This Row],[NVActual]]/Data[[#This Row],[Metcalfe
(n^2)]])</f>
        <v>-2.4928692424282675</v>
      </c>
      <c r="AC3003" s="34">
        <f>1+Data[[#This Row],[MA'[NVMetcalfe calc']]]/((Data[[#This Row],[NVM_norm
(scaled)]]-Data[[#This Row],[NV_fund.]])/2)</f>
        <v>-80438776.31066069</v>
      </c>
    </row>
    <row r="3004" spans="1:29" x14ac:dyDescent="0.2">
      <c r="A3004" s="23">
        <v>41172</v>
      </c>
      <c r="B3004" s="24">
        <v>123517671.275736</v>
      </c>
      <c r="C3004" s="24">
        <f t="shared" si="369"/>
        <v>109008375.335535</v>
      </c>
      <c r="D3004" s="25">
        <f>LN(Data[[#This Row],[NVActual]])</f>
        <v>18.631894791049223</v>
      </c>
      <c r="E3004" s="26">
        <v>47916</v>
      </c>
      <c r="F3004" s="40">
        <f>Data[[#This Row],[DAA 
(n)]]^2</f>
        <v>2295943056</v>
      </c>
      <c r="G3004" s="41">
        <f t="shared" si="370"/>
        <v>1594790353.8666666</v>
      </c>
      <c r="H3004" s="28">
        <f>LN(Data[[#This Row],[Metcalfe
(n^2)]])</f>
        <v>21.554409513702442</v>
      </c>
      <c r="I3004" s="42">
        <f t="shared" si="371"/>
        <v>21.153638298638288</v>
      </c>
      <c r="J3004" s="40">
        <f>Data[[#This Row],[DAA 
(n)]]*LN(Data[[#This Row],[DAA 
(n)]])</f>
        <v>516400.54312928312</v>
      </c>
      <c r="K3004" s="40">
        <f t="shared" si="372"/>
        <v>419306.46138412703</v>
      </c>
      <c r="L3004" s="29">
        <f>LN(Data[[#This Row],[MA'[n*ln(n)']
30d]])</f>
        <v>12.946357342971263</v>
      </c>
      <c r="M3004" s="43">
        <f t="shared" si="373"/>
        <v>13.049019897346462</v>
      </c>
      <c r="N3004" s="40">
        <f>Data[[#This Row],[DAA 
(n)]]^1.5</f>
        <v>10488679.968008175</v>
      </c>
      <c r="O3004" s="40">
        <f t="shared" si="374"/>
        <v>7926788.1831624964</v>
      </c>
      <c r="P3004" s="43">
        <f>LN(Data[[#This Row],[MA'[n^1.5']]])</f>
        <v>15.88575849052908</v>
      </c>
      <c r="Q3004" s="43">
        <f t="shared" si="375"/>
        <v>16.029781392426351</v>
      </c>
      <c r="R3004" s="30">
        <f>$O$1+$O$2*Data[[#This Row],[MA'[ln(n^2)']]]</f>
        <v>21.153638298638288</v>
      </c>
      <c r="S3004" s="30">
        <f>$Q$1+$Q$2*Data[[#This Row],[MA'[ln(n*ln(n))']]]</f>
        <v>18.05088283062166</v>
      </c>
      <c r="T3004" s="31">
        <f>$O$3*Data[[#This Row],[Metcalfe
(n^2)]]</f>
        <v>1193890389.1200001</v>
      </c>
      <c r="U3004" s="31">
        <f t="shared" si="376"/>
        <v>829290984.01066649</v>
      </c>
      <c r="V3004" s="30">
        <f>LN(Data[[#This Row],[MA'[NVA']
30d]]/Data[[#This Row],[MA'[NVMetcalfe calc']]])</f>
        <v>-2.0291463823733662</v>
      </c>
      <c r="W3004" s="30">
        <f>$Q$3+Data[[#This Row],[NVM
(scaled)]]/((Data[[#This Row],[Upper Bound]]-Data[[#This Row],[Lower Bound]])/2)</f>
        <v>-0.71796410048417758</v>
      </c>
      <c r="X3004" s="30">
        <f>(Data[[#This Row],[Upper Bound]]+Data[[#This Row],[Lower Bound]])/2</f>
        <v>19.602260564629972</v>
      </c>
      <c r="Y3004" s="29">
        <f>LN(Data[[#This Row],[NVActual]]/Data[[#This Row],[MA'[n^2']
30d]])</f>
        <v>-2.5581133339130284</v>
      </c>
      <c r="Z3004" s="29">
        <f>LN(Data[[#This Row],[NVActual]]/Data[[#This Row],[MA'[n*ln(n)']
30d]])</f>
        <v>5.6855374480779624</v>
      </c>
      <c r="AA3004" s="29">
        <f>LN(Data[[#This Row],[NVActual]]/Data[[#This Row],[MA'[n^1.5']]])</f>
        <v>2.7461363005201456</v>
      </c>
      <c r="AB3004" s="29">
        <f>LN(Data[[#This Row],[NVActual]]/Data[[#This Row],[Metcalfe
(n^2)]])</f>
        <v>-2.9225147226532187</v>
      </c>
      <c r="AC3004" s="26">
        <f>1+Data[[#This Row],[MA'[NVMetcalfe calc']]]/((Data[[#This Row],[NVM_norm
(scaled)]]-Data[[#This Row],[NV_fund.]])/2)</f>
        <v>-81622224.9032792</v>
      </c>
    </row>
    <row r="3005" spans="1:29" x14ac:dyDescent="0.2">
      <c r="A3005" s="23">
        <v>41171</v>
      </c>
      <c r="B3005" s="24">
        <v>124797693.40999299</v>
      </c>
      <c r="C3005" s="24">
        <f t="shared" si="369"/>
        <v>108110806.86473928</v>
      </c>
      <c r="D3005" s="25">
        <f>LN(Data[[#This Row],[NVActual]])</f>
        <v>18.642204531437081</v>
      </c>
      <c r="E3005" s="26">
        <v>42928</v>
      </c>
      <c r="F3005" s="40">
        <f>Data[[#This Row],[DAA 
(n)]]^2</f>
        <v>1842813184</v>
      </c>
      <c r="G3005" s="41">
        <f t="shared" si="370"/>
        <v>1621078269.3666666</v>
      </c>
      <c r="H3005" s="28">
        <f>LN(Data[[#This Row],[Metcalfe
(n^2)]])</f>
        <v>21.334559145330811</v>
      </c>
      <c r="I3005" s="42">
        <f t="shared" si="371"/>
        <v>21.163480698558697</v>
      </c>
      <c r="J3005" s="40">
        <f>Data[[#This Row],[DAA 
(n)]]*LN(Data[[#This Row],[DAA 
(n)]])</f>
        <v>457924.9774953805</v>
      </c>
      <c r="K3005" s="40">
        <f t="shared" si="372"/>
        <v>422318.26763743255</v>
      </c>
      <c r="L3005" s="29">
        <f>LN(Data[[#This Row],[MA'[n*ln(n)']
30d]])</f>
        <v>12.95351449747505</v>
      </c>
      <c r="M3005" s="43">
        <f t="shared" si="373"/>
        <v>13.052409980564683</v>
      </c>
      <c r="N3005" s="40">
        <f>Data[[#This Row],[DAA 
(n)]]^1.5</f>
        <v>8894283.8026876505</v>
      </c>
      <c r="O3005" s="40">
        <f t="shared" si="374"/>
        <v>8013456.0904043494</v>
      </c>
      <c r="P3005" s="43">
        <f>LN(Data[[#This Row],[MA'[n^1.5']]])</f>
        <v>15.896632697947876</v>
      </c>
      <c r="Q3005" s="43">
        <f t="shared" si="375"/>
        <v>16.034638999534913</v>
      </c>
      <c r="R3005" s="30">
        <f>$O$1+$O$2*Data[[#This Row],[MA'[ln(n^2)']]]</f>
        <v>21.163480698558697</v>
      </c>
      <c r="S3005" s="30">
        <f>$Q$1+$Q$2*Data[[#This Row],[MA'[ln(n*ln(n))']]]</f>
        <v>18.056476467931724</v>
      </c>
      <c r="T3005" s="31">
        <f>$O$3*Data[[#This Row],[Metcalfe
(n^2)]]</f>
        <v>958262855.68000007</v>
      </c>
      <c r="U3005" s="31">
        <f t="shared" si="376"/>
        <v>842960700.07066655</v>
      </c>
      <c r="V3005" s="30">
        <f>LN(Data[[#This Row],[MA'[NVA']
30d]]/Data[[#This Row],[MA'[NVMetcalfe calc']]])</f>
        <v>-2.053763647136837</v>
      </c>
      <c r="W3005" s="30">
        <f>$Q$3+Data[[#This Row],[NVM
(scaled)]]/((Data[[#This Row],[Upper Bound]]-Data[[#This Row],[Lower Bound]])/2)</f>
        <v>-0.73202178992360156</v>
      </c>
      <c r="X3005" s="30">
        <f>(Data[[#This Row],[Upper Bound]]+Data[[#This Row],[Lower Bound]])/2</f>
        <v>19.609978583245208</v>
      </c>
      <c r="Y3005" s="32">
        <f>LN(Data[[#This Row],[NVActual]]/Data[[#This Row],[MA'[n^2']
30d]])</f>
        <v>-2.5641528317157549</v>
      </c>
      <c r="Z3005" s="32">
        <f>LN(Data[[#This Row],[NVActual]]/Data[[#This Row],[MA'[n*ln(n)']
30d]])</f>
        <v>5.6886900339620299</v>
      </c>
      <c r="AA3005" s="32">
        <f>LN(Data[[#This Row],[NVActual]]/Data[[#This Row],[MA'[n^1.5']]])</f>
        <v>2.7455718334892039</v>
      </c>
      <c r="AB3005" s="32">
        <f>LN(Data[[#This Row],[NVActual]]/Data[[#This Row],[Metcalfe
(n^2)]])</f>
        <v>-2.6923546138937318</v>
      </c>
      <c r="AC3005" s="34">
        <f>1+Data[[#This Row],[MA'[NVMetcalfe calc']]]/((Data[[#This Row],[NVM_norm
(scaled)]]-Data[[#This Row],[NV_fund.]])/2)</f>
        <v>-82878839.291688874</v>
      </c>
    </row>
    <row r="3006" spans="1:29" x14ac:dyDescent="0.2">
      <c r="A3006" s="23">
        <v>41170</v>
      </c>
      <c r="B3006" s="24">
        <v>122264149.064017</v>
      </c>
      <c r="C3006" s="24">
        <f t="shared" si="369"/>
        <v>107192693.67198183</v>
      </c>
      <c r="D3006" s="25">
        <f>LN(Data[[#This Row],[NVActual]])</f>
        <v>18.621694418387008</v>
      </c>
      <c r="E3006" s="26">
        <v>37898</v>
      </c>
      <c r="F3006" s="40">
        <f>Data[[#This Row],[DAA 
(n)]]^2</f>
        <v>1436258404</v>
      </c>
      <c r="G3006" s="41">
        <f t="shared" si="370"/>
        <v>1639632238.4333334</v>
      </c>
      <c r="H3006" s="28">
        <f>LN(Data[[#This Row],[Metcalfe
(n^2)]])</f>
        <v>21.085307238459119</v>
      </c>
      <c r="I3006" s="42">
        <f t="shared" si="371"/>
        <v>21.172278659924853</v>
      </c>
      <c r="J3006" s="40">
        <f>Data[[#This Row],[DAA 
(n)]]*LN(Data[[#This Row],[DAA 
(n)]])</f>
        <v>399545.48686156183</v>
      </c>
      <c r="K3006" s="40">
        <f t="shared" si="372"/>
        <v>424687.11547694792</v>
      </c>
      <c r="L3006" s="29">
        <f>LN(Data[[#This Row],[MA'[n*ln(n)']
30d]])</f>
        <v>12.959107977901313</v>
      </c>
      <c r="M3006" s="43">
        <f t="shared" si="373"/>
        <v>13.055143336054611</v>
      </c>
      <c r="N3006" s="40">
        <f>Data[[#This Row],[DAA 
(n)]]^1.5</f>
        <v>7377758.534595171</v>
      </c>
      <c r="O3006" s="40">
        <f t="shared" si="374"/>
        <v>8078356.6363686221</v>
      </c>
      <c r="P3006" s="43">
        <f>LN(Data[[#This Row],[MA'[n^1.5']]])</f>
        <v>15.90469902322338</v>
      </c>
      <c r="Q3006" s="43">
        <f t="shared" si="375"/>
        <v>16.038541554995156</v>
      </c>
      <c r="R3006" s="30">
        <f>$O$1+$O$2*Data[[#This Row],[MA'[ln(n^2)']]]</f>
        <v>21.172278659924853</v>
      </c>
      <c r="S3006" s="30">
        <f>$Q$1+$Q$2*Data[[#This Row],[MA'[ln(n*ln(n))']]]</f>
        <v>18.060986504490106</v>
      </c>
      <c r="T3006" s="31">
        <f>$O$3*Data[[#This Row],[Metcalfe
(n^2)]]</f>
        <v>746854370.08000004</v>
      </c>
      <c r="U3006" s="31">
        <f t="shared" si="376"/>
        <v>852608763.98533309</v>
      </c>
      <c r="V3006" s="30">
        <f>LN(Data[[#This Row],[MA'[NVA']
30d]]/Data[[#This Row],[MA'[NVMetcalfe calc']]])</f>
        <v>-2.0736726931381915</v>
      </c>
      <c r="W3006" s="30">
        <f>$Q$3+Data[[#This Row],[NVM
(scaled)]]/((Data[[#This Row],[Upper Bound]]-Data[[#This Row],[Lower Bound]])/2)</f>
        <v>-0.74299773183687623</v>
      </c>
      <c r="X3006" s="30">
        <f>(Data[[#This Row],[Upper Bound]]+Data[[#This Row],[Lower Bound]])/2</f>
        <v>19.61663258220748</v>
      </c>
      <c r="Y3006" s="29">
        <f>LN(Data[[#This Row],[NVActual]]/Data[[#This Row],[MA'[n^2']
30d]])</f>
        <v>-2.5960433903911504</v>
      </c>
      <c r="Z3006" s="29">
        <f>LN(Data[[#This Row],[NVActual]]/Data[[#This Row],[MA'[n*ln(n)']
30d]])</f>
        <v>5.6625864404856934</v>
      </c>
      <c r="AA3006" s="29">
        <f>LN(Data[[#This Row],[NVActual]]/Data[[#This Row],[MA'[n^1.5']]])</f>
        <v>2.7169953951636274</v>
      </c>
      <c r="AB3006" s="29">
        <f>LN(Data[[#This Row],[NVActual]]/Data[[#This Row],[Metcalfe
(n^2)]])</f>
        <v>-2.4636128200721128</v>
      </c>
      <c r="AC3006" s="26">
        <f>1+Data[[#This Row],[MA'[NVMetcalfe calc']]]/((Data[[#This Row],[NVM_norm
(scaled)]]-Data[[#This Row],[NV_fund.]])/2)</f>
        <v>-83754836.473369226</v>
      </c>
    </row>
    <row r="3007" spans="1:29" x14ac:dyDescent="0.2">
      <c r="A3007" s="23">
        <v>41169</v>
      </c>
      <c r="B3007" s="24">
        <v>118660902.4804</v>
      </c>
      <c r="C3007" s="24">
        <f t="shared" si="369"/>
        <v>105658608.60520099</v>
      </c>
      <c r="D3007" s="25">
        <f>LN(Data[[#This Row],[NVActual]])</f>
        <v>18.591780424365041</v>
      </c>
      <c r="E3007" s="26">
        <v>33989</v>
      </c>
      <c r="F3007" s="40">
        <f>Data[[#This Row],[DAA 
(n)]]^2</f>
        <v>1155252121</v>
      </c>
      <c r="G3007" s="41">
        <f t="shared" si="370"/>
        <v>1703608202.5999999</v>
      </c>
      <c r="H3007" s="28">
        <f>LN(Data[[#This Row],[Metcalfe
(n^2)]])</f>
        <v>20.867584443679206</v>
      </c>
      <c r="I3007" s="42">
        <f t="shared" si="371"/>
        <v>21.200564343716923</v>
      </c>
      <c r="J3007" s="40">
        <f>Data[[#This Row],[DAA 
(n)]]*LN(Data[[#This Row],[DAA 
(n)]])</f>
        <v>354634.16382810625</v>
      </c>
      <c r="K3007" s="40">
        <f t="shared" si="372"/>
        <v>432544.9948574446</v>
      </c>
      <c r="L3007" s="29">
        <f>LN(Data[[#This Row],[MA'[n*ln(n)']
30d]])</f>
        <v>12.977441634295346</v>
      </c>
      <c r="M3007" s="43">
        <f t="shared" si="373"/>
        <v>13.057325667537983</v>
      </c>
      <c r="N3007" s="40">
        <f>Data[[#This Row],[DAA 
(n)]]^1.5</f>
        <v>6266248.027382018</v>
      </c>
      <c r="O3007" s="40">
        <f t="shared" si="374"/>
        <v>8297160.9158425676</v>
      </c>
      <c r="P3007" s="43">
        <f>LN(Data[[#This Row],[MA'[n^1.5']]])</f>
        <v>15.93142395591931</v>
      </c>
      <c r="Q3007" s="43">
        <f t="shared" si="375"/>
        <v>16.041682163822816</v>
      </c>
      <c r="R3007" s="30">
        <f>$O$1+$O$2*Data[[#This Row],[MA'[ln(n^2)']]]</f>
        <v>21.200564343716923</v>
      </c>
      <c r="S3007" s="30">
        <f>$Q$1+$Q$2*Data[[#This Row],[MA'[ln(n*ln(n))']]]</f>
        <v>18.06458735143767</v>
      </c>
      <c r="T3007" s="31">
        <f>$O$3*Data[[#This Row],[Metcalfe
(n^2)]]</f>
        <v>600731102.92000008</v>
      </c>
      <c r="U3007" s="31">
        <f t="shared" si="376"/>
        <v>885876265.352</v>
      </c>
      <c r="V3007" s="30">
        <f>LN(Data[[#This Row],[MA'[NVA']
30d]]/Data[[#This Row],[MA'[NVMetcalfe calc']]])</f>
        <v>-2.1263640624489337</v>
      </c>
      <c r="W3007" s="30">
        <f>$Q$3+Data[[#This Row],[NVM
(scaled)]]/((Data[[#This Row],[Upper Bound]]-Data[[#This Row],[Lower Bound]])/2)</f>
        <v>-0.76610947891774861</v>
      </c>
      <c r="X3007" s="30">
        <f>(Data[[#This Row],[Upper Bound]]+Data[[#This Row],[Lower Bound]])/2</f>
        <v>19.632575847577296</v>
      </c>
      <c r="Y3007" s="32">
        <f>LN(Data[[#This Row],[NVActual]]/Data[[#This Row],[MA'[n^2']
30d]])</f>
        <v>-2.6642338864993449</v>
      </c>
      <c r="Z3007" s="32">
        <f>LN(Data[[#This Row],[NVActual]]/Data[[#This Row],[MA'[n*ln(n)']
30d]])</f>
        <v>5.6143387900696933</v>
      </c>
      <c r="AA3007" s="32">
        <f>LN(Data[[#This Row],[NVActual]]/Data[[#This Row],[MA'[n^1.5']]])</f>
        <v>2.6603564684457295</v>
      </c>
      <c r="AB3007" s="32">
        <f>LN(Data[[#This Row],[NVActual]]/Data[[#This Row],[Metcalfe
(n^2)]])</f>
        <v>-2.2758040193141658</v>
      </c>
      <c r="AC3007" s="34">
        <f>1+Data[[#This Row],[MA'[NVMetcalfe calc']]]/((Data[[#This Row],[NVM_norm
(scaled)]]-Data[[#This Row],[NV_fund.]])/2)</f>
        <v>-86856210.679619417</v>
      </c>
    </row>
    <row r="3008" spans="1:29" x14ac:dyDescent="0.2">
      <c r="A3008" s="23">
        <v>41168</v>
      </c>
      <c r="B3008" s="24">
        <v>118347752.158978</v>
      </c>
      <c r="C3008" s="24">
        <f t="shared" si="369"/>
        <v>105457151.56986906</v>
      </c>
      <c r="D3008" s="25">
        <f>LN(Data[[#This Row],[NVActual]])</f>
        <v>18.589137900579367</v>
      </c>
      <c r="E3008" s="26">
        <v>31184</v>
      </c>
      <c r="F3008" s="40">
        <f>Data[[#This Row],[DAA 
(n)]]^2</f>
        <v>972441856</v>
      </c>
      <c r="G3008" s="41">
        <f t="shared" si="370"/>
        <v>1752532339.4000001</v>
      </c>
      <c r="H3008" s="28">
        <f>LN(Data[[#This Row],[Metcalfe
(n^2)]])</f>
        <v>20.695320843494684</v>
      </c>
      <c r="I3008" s="42">
        <f t="shared" si="371"/>
        <v>21.227897378052326</v>
      </c>
      <c r="J3008" s="40">
        <f>Data[[#This Row],[DAA 
(n)]]*LN(Data[[#This Row],[DAA 
(n)]])</f>
        <v>322681.4425917691</v>
      </c>
      <c r="K3008" s="40">
        <f t="shared" si="372"/>
        <v>439236.00902796868</v>
      </c>
      <c r="L3008" s="29">
        <f>LN(Data[[#This Row],[MA'[n*ln(n)']
30d]])</f>
        <v>12.992792153585244</v>
      </c>
      <c r="M3008" s="43">
        <f t="shared" si="373"/>
        <v>13.058250257892668</v>
      </c>
      <c r="N3008" s="40">
        <f>Data[[#This Row],[DAA 
(n)]]^1.5</f>
        <v>5506780.0789121781</v>
      </c>
      <c r="O3008" s="40">
        <f t="shared" si="374"/>
        <v>8474630.2830850016</v>
      </c>
      <c r="P3008" s="43">
        <f>LN(Data[[#This Row],[MA'[n^1.5']]])</f>
        <v>15.952587585864466</v>
      </c>
      <c r="Q3008" s="43">
        <f t="shared" si="375"/>
        <v>16.04301780657233</v>
      </c>
      <c r="R3008" s="30">
        <f>$O$1+$O$2*Data[[#This Row],[MA'[ln(n^2)']]]</f>
        <v>21.227897378052326</v>
      </c>
      <c r="S3008" s="30">
        <f>$Q$1+$Q$2*Data[[#This Row],[MA'[ln(n*ln(n))']]]</f>
        <v>18.066112925522901</v>
      </c>
      <c r="T3008" s="31">
        <f>$O$3*Data[[#This Row],[Metcalfe
(n^2)]]</f>
        <v>505669765.12</v>
      </c>
      <c r="U3008" s="31">
        <f t="shared" si="376"/>
        <v>911316816.4879998</v>
      </c>
      <c r="V3008" s="30">
        <f>LN(Data[[#This Row],[MA'[NVA']
30d]]/Data[[#This Row],[MA'[NVMetcalfe calc']]])</f>
        <v>-2.1565858804678872</v>
      </c>
      <c r="W3008" s="30">
        <f>$Q$3+Data[[#This Row],[NVM
(scaled)]]/((Data[[#This Row],[Upper Bound]]-Data[[#This Row],[Lower Bound]])/2)</f>
        <v>-0.77415743251733715</v>
      </c>
      <c r="X3008" s="30">
        <f>(Data[[#This Row],[Upper Bound]]+Data[[#This Row],[Lower Bound]])/2</f>
        <v>19.647005151787614</v>
      </c>
      <c r="Y3008" s="29">
        <f>LN(Data[[#This Row],[NVActual]]/Data[[#This Row],[MA'[n^2']
30d]])</f>
        <v>-2.6951897294186864</v>
      </c>
      <c r="Z3008" s="29">
        <f>LN(Data[[#This Row],[NVActual]]/Data[[#This Row],[MA'[n*ln(n)']
30d]])</f>
        <v>5.596345746994122</v>
      </c>
      <c r="AA3008" s="29">
        <f>LN(Data[[#This Row],[NVActual]]/Data[[#This Row],[MA'[n^1.5']]])</f>
        <v>2.6365503147148992</v>
      </c>
      <c r="AB3008" s="29">
        <f>LN(Data[[#This Row],[NVActual]]/Data[[#This Row],[Metcalfe
(n^2)]])</f>
        <v>-2.1061829429153183</v>
      </c>
      <c r="AC3008" s="26">
        <f>1+Data[[#This Row],[MA'[NVMetcalfe calc']]]/((Data[[#This Row],[NVM_norm
(scaled)]]-Data[[#This Row],[NV_fund.]])/2)</f>
        <v>-89252196.344377309</v>
      </c>
    </row>
    <row r="3009" spans="1:29" x14ac:dyDescent="0.2">
      <c r="A3009" s="23">
        <v>41167</v>
      </c>
      <c r="B3009" s="24">
        <v>116575632.23739</v>
      </c>
      <c r="C3009" s="24">
        <f t="shared" si="369"/>
        <v>105425051.51969434</v>
      </c>
      <c r="D3009" s="25">
        <f>LN(Data[[#This Row],[NVActual]])</f>
        <v>18.574050824082853</v>
      </c>
      <c r="E3009" s="26">
        <v>30133</v>
      </c>
      <c r="F3009" s="40">
        <f>Data[[#This Row],[DAA 
(n)]]^2</f>
        <v>907997689</v>
      </c>
      <c r="G3009" s="41">
        <f t="shared" si="370"/>
        <v>1829480405.5666666</v>
      </c>
      <c r="H3009" s="28">
        <f>LN(Data[[#This Row],[Metcalfe
(n^2)]])</f>
        <v>20.626752391408143</v>
      </c>
      <c r="I3009" s="42">
        <f t="shared" si="371"/>
        <v>21.268432639494609</v>
      </c>
      <c r="J3009" s="40">
        <f>Data[[#This Row],[DAA 
(n)]]*LN(Data[[#This Row],[DAA 
(n)]])</f>
        <v>310772.96490515076</v>
      </c>
      <c r="K3009" s="40">
        <f t="shared" si="372"/>
        <v>449397.65860489482</v>
      </c>
      <c r="L3009" s="29">
        <f>LN(Data[[#This Row],[MA'[n*ln(n)']
30d]])</f>
        <v>13.015663428672831</v>
      </c>
      <c r="M3009" s="43">
        <f t="shared" si="373"/>
        <v>13.058234999513806</v>
      </c>
      <c r="N3009" s="40">
        <f>Data[[#This Row],[DAA 
(n)]]^1.5</f>
        <v>5230745.1058751596</v>
      </c>
      <c r="O3009" s="40">
        <f t="shared" si="374"/>
        <v>8748024.3188351709</v>
      </c>
      <c r="P3009" s="43">
        <f>LN(Data[[#This Row],[MA'[n^1.5']]])</f>
        <v>15.984338440705793</v>
      </c>
      <c r="Q3009" s="43">
        <f t="shared" si="375"/>
        <v>16.043054047932916</v>
      </c>
      <c r="R3009" s="30">
        <f>$O$1+$O$2*Data[[#This Row],[MA'[ln(n^2)']]]</f>
        <v>21.268432639494609</v>
      </c>
      <c r="S3009" s="30">
        <f>$Q$1+$Q$2*Data[[#This Row],[MA'[ln(n*ln(n))']]]</f>
        <v>18.066087749197777</v>
      </c>
      <c r="T3009" s="31">
        <f>$O$3*Data[[#This Row],[Metcalfe
(n^2)]]</f>
        <v>472158798.28000003</v>
      </c>
      <c r="U3009" s="31">
        <f t="shared" si="376"/>
        <v>951329810.89466667</v>
      </c>
      <c r="V3009" s="30">
        <f>LN(Data[[#This Row],[MA'[NVA']
30d]]/Data[[#This Row],[MA'[NVMetcalfe calc']]])</f>
        <v>-2.1998605184100741</v>
      </c>
      <c r="W3009" s="30">
        <f>$Q$3+Data[[#This Row],[NVM
(scaled)]]/((Data[[#This Row],[Upper Bound]]-Data[[#This Row],[Lower Bound]])/2)</f>
        <v>-0.78390605557552206</v>
      </c>
      <c r="X3009" s="30">
        <f>(Data[[#This Row],[Upper Bound]]+Data[[#This Row],[Lower Bound]])/2</f>
        <v>19.667260194346191</v>
      </c>
      <c r="Y3009" s="32">
        <f>LN(Data[[#This Row],[NVActual]]/Data[[#This Row],[MA'[n^2']
30d]])</f>
        <v>-2.7532470080164044</v>
      </c>
      <c r="Z3009" s="32">
        <f>LN(Data[[#This Row],[NVActual]]/Data[[#This Row],[MA'[n*ln(n)']
30d]])</f>
        <v>5.5583873954100236</v>
      </c>
      <c r="AA3009" s="32">
        <f>LN(Data[[#This Row],[NVActual]]/Data[[#This Row],[MA'[n^1.5']]])</f>
        <v>2.5897123833770617</v>
      </c>
      <c r="AB3009" s="32">
        <f>LN(Data[[#This Row],[NVActual]]/Data[[#This Row],[Metcalfe
(n^2)]])</f>
        <v>-2.0527015673252897</v>
      </c>
      <c r="AC3009" s="34">
        <f>1+Data[[#This Row],[MA'[NVMetcalfe calc']]]/((Data[[#This Row],[NVM_norm
(scaled)]]-Data[[#This Row],[NV_fund.]])/2)</f>
        <v>-93034283.624067187</v>
      </c>
    </row>
    <row r="3010" spans="1:29" x14ac:dyDescent="0.2">
      <c r="A3010" s="23">
        <v>41166</v>
      </c>
      <c r="B3010" s="24">
        <v>116607709.446878</v>
      </c>
      <c r="C3010" s="24">
        <f t="shared" si="369"/>
        <v>105894020.69029054</v>
      </c>
      <c r="D3010" s="25">
        <f>LN(Data[[#This Row],[NVActual]])</f>
        <v>18.574325948450305</v>
      </c>
      <c r="E3010" s="26">
        <v>38529</v>
      </c>
      <c r="F3010" s="40">
        <f>Data[[#This Row],[DAA 
(n)]]^2</f>
        <v>1484483841</v>
      </c>
      <c r="G3010" s="41">
        <f t="shared" si="370"/>
        <v>1921686423.4333334</v>
      </c>
      <c r="H3010" s="28">
        <f>LN(Data[[#This Row],[Metcalfe
(n^2)]])</f>
        <v>21.118332966962331</v>
      </c>
      <c r="I3010" s="42">
        <f t="shared" si="371"/>
        <v>21.315027404193053</v>
      </c>
      <c r="J3010" s="40">
        <f>Data[[#This Row],[DAA 
(n)]]*LN(Data[[#This Row],[DAA 
(n)]])</f>
        <v>406834.12544204586</v>
      </c>
      <c r="K3010" s="40">
        <f t="shared" si="372"/>
        <v>461288.90720924112</v>
      </c>
      <c r="L3010" s="29">
        <f>LN(Data[[#This Row],[MA'[n*ln(n)']
30d]])</f>
        <v>13.041779822452623</v>
      </c>
      <c r="M3010" s="43">
        <f t="shared" si="373"/>
        <v>13.056760378053886</v>
      </c>
      <c r="N3010" s="40">
        <f>Data[[#This Row],[DAA 
(n)]]^1.5</f>
        <v>7562782.418520919</v>
      </c>
      <c r="O3010" s="40">
        <f t="shared" si="374"/>
        <v>9071115.5465219226</v>
      </c>
      <c r="P3010" s="43">
        <f>LN(Data[[#This Row],[MA'[n^1.5']]])</f>
        <v>16.020605807529616</v>
      </c>
      <c r="Q3010" s="43">
        <f t="shared" si="375"/>
        <v>16.041043840737636</v>
      </c>
      <c r="R3010" s="30">
        <f>$O$1+$O$2*Data[[#This Row],[MA'[ln(n^2)']]]</f>
        <v>21.315027404193053</v>
      </c>
      <c r="S3010" s="30">
        <f>$Q$1+$Q$2*Data[[#This Row],[MA'[ln(n*ln(n))']]]</f>
        <v>18.06365462378891</v>
      </c>
      <c r="T3010" s="31">
        <f>$O$3*Data[[#This Row],[Metcalfe
(n^2)]]</f>
        <v>771931597.32000005</v>
      </c>
      <c r="U3010" s="31">
        <f t="shared" si="376"/>
        <v>999276940.18533337</v>
      </c>
      <c r="V3010" s="30">
        <f>LN(Data[[#This Row],[MA'[NVA']
30d]]/Data[[#This Row],[MA'[NVMetcalfe calc']]])</f>
        <v>-2.244593168468374</v>
      </c>
      <c r="W3010" s="30">
        <f>$Q$3+Data[[#This Row],[NVM
(scaled)]]/((Data[[#This Row],[Upper Bound]]-Data[[#This Row],[Lower Bound]])/2)</f>
        <v>-0.790704902247089</v>
      </c>
      <c r="X3010" s="30">
        <f>(Data[[#This Row],[Upper Bound]]+Data[[#This Row],[Lower Bound]])/2</f>
        <v>19.689341013990983</v>
      </c>
      <c r="Y3010" s="29">
        <f>LN(Data[[#This Row],[NVActual]]/Data[[#This Row],[MA'[n^2']
30d]])</f>
        <v>-2.8021430345542799</v>
      </c>
      <c r="Z3010" s="29">
        <f>LN(Data[[#This Row],[NVActual]]/Data[[#This Row],[MA'[n*ln(n)']
30d]])</f>
        <v>5.5325461259976807</v>
      </c>
      <c r="AA3010" s="29">
        <f>LN(Data[[#This Row],[NVActual]]/Data[[#This Row],[MA'[n^1.5']]])</f>
        <v>2.5537201409206887</v>
      </c>
      <c r="AB3010" s="29">
        <f>LN(Data[[#This Row],[NVActual]]/Data[[#This Row],[Metcalfe
(n^2)]])</f>
        <v>-2.5440070185120276</v>
      </c>
      <c r="AC3010" s="26">
        <f>1+Data[[#This Row],[MA'[NVMetcalfe calc']]]/((Data[[#This Row],[NVM_norm
(scaled)]]-Data[[#This Row],[NV_fund.]])/2)</f>
        <v>-97585418.903090537</v>
      </c>
    </row>
    <row r="3011" spans="1:29" x14ac:dyDescent="0.2">
      <c r="A3011" s="23">
        <v>41165</v>
      </c>
      <c r="B3011" s="24">
        <v>113038122.859474</v>
      </c>
      <c r="C3011" s="24">
        <f t="shared" si="369"/>
        <v>106267656.6009119</v>
      </c>
      <c r="D3011" s="25">
        <f>LN(Data[[#This Row],[NVActual]])</f>
        <v>18.543235690217827</v>
      </c>
      <c r="E3011" s="26">
        <v>35024</v>
      </c>
      <c r="F3011" s="40">
        <f>Data[[#This Row],[DAA 
(n)]]^2</f>
        <v>1226680576</v>
      </c>
      <c r="G3011" s="41">
        <f t="shared" si="370"/>
        <v>1962101382.8666666</v>
      </c>
      <c r="H3011" s="28">
        <f>LN(Data[[#This Row],[Metcalfe
(n^2)]])</f>
        <v>20.927577639525289</v>
      </c>
      <c r="I3011" s="42">
        <f t="shared" si="371"/>
        <v>21.334929001926312</v>
      </c>
      <c r="J3011" s="40">
        <f>Data[[#This Row],[DAA 
(n)]]*LN(Data[[#This Row],[DAA 
(n)]])</f>
        <v>366483.73962336686</v>
      </c>
      <c r="K3011" s="40">
        <f t="shared" si="372"/>
        <v>466523.15570858645</v>
      </c>
      <c r="L3011" s="29">
        <f>LN(Data[[#This Row],[MA'[n*ln(n)']
30d]])</f>
        <v>13.053062935140735</v>
      </c>
      <c r="M3011" s="43">
        <f t="shared" si="373"/>
        <v>13.053794940686497</v>
      </c>
      <c r="N3011" s="40">
        <f>Data[[#This Row],[DAA 
(n)]]^1.5</f>
        <v>6554636.564587242</v>
      </c>
      <c r="O3011" s="40">
        <f t="shared" si="374"/>
        <v>9213508.5475082304</v>
      </c>
      <c r="P3011" s="43">
        <f>LN(Data[[#This Row],[MA'[n^1.5']]])</f>
        <v>16.036181285472281</v>
      </c>
      <c r="Q3011" s="43">
        <f t="shared" si="375"/>
        <v>16.036898396697378</v>
      </c>
      <c r="R3011" s="30">
        <f>$O$1+$O$2*Data[[#This Row],[MA'[ln(n^2)']]]</f>
        <v>21.334929001926312</v>
      </c>
      <c r="S3011" s="30">
        <f>$Q$1+$Q$2*Data[[#This Row],[MA'[ln(n*ln(n))']]]</f>
        <v>18.05876165213272</v>
      </c>
      <c r="T3011" s="31">
        <f>$O$3*Data[[#This Row],[Metcalfe
(n^2)]]</f>
        <v>637873899.51999998</v>
      </c>
      <c r="U3011" s="31">
        <f t="shared" si="376"/>
        <v>1020292719.0906667</v>
      </c>
      <c r="V3011" s="30">
        <f>LN(Data[[#This Row],[MA'[NVA']
30d]]/Data[[#This Row],[MA'[NVMetcalfe calc']]])</f>
        <v>-2.2618838708367441</v>
      </c>
      <c r="W3011" s="30">
        <f>$Q$3+Data[[#This Row],[NVM
(scaled)]]/((Data[[#This Row],[Upper Bound]]-Data[[#This Row],[Lower Bound]])/2)</f>
        <v>-0.79081094726693324</v>
      </c>
      <c r="X3011" s="30">
        <f>(Data[[#This Row],[Upper Bound]]+Data[[#This Row],[Lower Bound]])/2</f>
        <v>19.696845327029514</v>
      </c>
      <c r="Y3011" s="32">
        <f>LN(Data[[#This Row],[NVActual]]/Data[[#This Row],[MA'[n^2']
30d]])</f>
        <v>-2.8540461797613399</v>
      </c>
      <c r="Z3011" s="32">
        <f>LN(Data[[#This Row],[NVActual]]/Data[[#This Row],[MA'[n*ln(n)']
30d]])</f>
        <v>5.4901727550770936</v>
      </c>
      <c r="AA3011" s="32">
        <f>LN(Data[[#This Row],[NVActual]]/Data[[#This Row],[MA'[n^1.5']]])</f>
        <v>2.5070544047455461</v>
      </c>
      <c r="AB3011" s="32">
        <f>LN(Data[[#This Row],[NVActual]]/Data[[#This Row],[Metcalfe
(n^2)]])</f>
        <v>-2.3843419493074602</v>
      </c>
      <c r="AC3011" s="34">
        <f>1+Data[[#This Row],[MA'[NVMetcalfe calc']]]/((Data[[#This Row],[NVM_norm
(scaled)]]-Data[[#This Row],[NV_fund.]])/2)</f>
        <v>-99600724.962072372</v>
      </c>
    </row>
    <row r="3012" spans="1:29" x14ac:dyDescent="0.2">
      <c r="A3012" s="23">
        <v>41164</v>
      </c>
      <c r="B3012" s="24">
        <v>112318809.251881</v>
      </c>
      <c r="C3012" s="24">
        <f t="shared" si="369"/>
        <v>106438889.71782036</v>
      </c>
      <c r="D3012" s="25">
        <f>LN(Data[[#This Row],[NVActual]])</f>
        <v>18.536851896795632</v>
      </c>
      <c r="E3012" s="26">
        <v>33567</v>
      </c>
      <c r="F3012" s="40">
        <f>Data[[#This Row],[DAA 
(n)]]^2</f>
        <v>1126743489</v>
      </c>
      <c r="G3012" s="41">
        <f t="shared" si="370"/>
        <v>1984594804.8666666</v>
      </c>
      <c r="H3012" s="28">
        <f>LN(Data[[#This Row],[Metcalfe
(n^2)]])</f>
        <v>20.842597440951661</v>
      </c>
      <c r="I3012" s="42">
        <f t="shared" si="371"/>
        <v>21.349539749578671</v>
      </c>
      <c r="J3012" s="40">
        <f>Data[[#This Row],[DAA 
(n)]]*LN(Data[[#This Row],[DAA 
(n)]])</f>
        <v>349811.7341502122</v>
      </c>
      <c r="K3012" s="40">
        <f t="shared" si="372"/>
        <v>469835.05502802413</v>
      </c>
      <c r="L3012" s="29">
        <f>LN(Data[[#This Row],[MA'[n*ln(n)']
30d]])</f>
        <v>13.060136965341135</v>
      </c>
      <c r="M3012" s="43">
        <f t="shared" si="373"/>
        <v>13.04998380369519</v>
      </c>
      <c r="N3012" s="40">
        <f>Data[[#This Row],[DAA 
(n)]]^1.5</f>
        <v>6149910.462377714</v>
      </c>
      <c r="O3012" s="40">
        <f t="shared" si="374"/>
        <v>9298548.2152084354</v>
      </c>
      <c r="P3012" s="43">
        <f>LN(Data[[#This Row],[MA'[n^1.5']]])</f>
        <v>16.045368840046127</v>
      </c>
      <c r="Q3012" s="43">
        <f t="shared" si="375"/>
        <v>16.031564257965996</v>
      </c>
      <c r="R3012" s="30">
        <f>$O$1+$O$2*Data[[#This Row],[MA'[ln(n^2)']]]</f>
        <v>21.349539749578671</v>
      </c>
      <c r="S3012" s="30">
        <f>$Q$1+$Q$2*Data[[#This Row],[MA'[ln(n*ln(n))']]]</f>
        <v>18.052473276097061</v>
      </c>
      <c r="T3012" s="31">
        <f>$O$3*Data[[#This Row],[Metcalfe
(n^2)]]</f>
        <v>585906614.27999997</v>
      </c>
      <c r="U3012" s="31">
        <f t="shared" si="376"/>
        <v>1031989298.5306668</v>
      </c>
      <c r="V3012" s="30">
        <f>LN(Data[[#This Row],[MA'[NVA']
30d]]/Data[[#This Row],[MA'[NVMetcalfe calc']]])</f>
        <v>-2.2716725613532716</v>
      </c>
      <c r="W3012" s="30">
        <f>$Q$3+Data[[#This Row],[NVM
(scaled)]]/((Data[[#This Row],[Upper Bound]]-Data[[#This Row],[Lower Bound]])/2)</f>
        <v>-0.78799621549907573</v>
      </c>
      <c r="X3012" s="30">
        <f>(Data[[#This Row],[Upper Bound]]+Data[[#This Row],[Lower Bound]])/2</f>
        <v>19.701006512837864</v>
      </c>
      <c r="Y3012" s="29">
        <f>LN(Data[[#This Row],[NVActual]]/Data[[#This Row],[MA'[n^2']
30d]])</f>
        <v>-2.8718287049222226</v>
      </c>
      <c r="Z3012" s="29">
        <f>LN(Data[[#This Row],[NVActual]]/Data[[#This Row],[MA'[n*ln(n)']
30d]])</f>
        <v>5.4767149314544969</v>
      </c>
      <c r="AA3012" s="29">
        <f>LN(Data[[#This Row],[NVActual]]/Data[[#This Row],[MA'[n^1.5']]])</f>
        <v>2.4914830567495061</v>
      </c>
      <c r="AB3012" s="29">
        <f>LN(Data[[#This Row],[NVActual]]/Data[[#This Row],[Metcalfe
(n^2)]])</f>
        <v>-2.3057455441560299</v>
      </c>
      <c r="AC3012" s="26">
        <f>1+Data[[#This Row],[MA'[NVMetcalfe calc']]]/((Data[[#This Row],[NVM_norm
(scaled)]]-Data[[#This Row],[NV_fund.]])/2)</f>
        <v>-100735921.79856481</v>
      </c>
    </row>
    <row r="3013" spans="1:29" x14ac:dyDescent="0.2">
      <c r="A3013" s="23">
        <v>41163</v>
      </c>
      <c r="B3013" s="24">
        <v>111763030.61187001</v>
      </c>
      <c r="C3013" s="24">
        <f t="shared" si="369"/>
        <v>106565629.03609565</v>
      </c>
      <c r="D3013" s="25">
        <f>LN(Data[[#This Row],[NVActual]])</f>
        <v>18.531891389688035</v>
      </c>
      <c r="E3013" s="26">
        <v>45390</v>
      </c>
      <c r="F3013" s="40">
        <f>Data[[#This Row],[DAA 
(n)]]^2</f>
        <v>2060252100</v>
      </c>
      <c r="G3013" s="41">
        <f t="shared" si="370"/>
        <v>2025771928.5999999</v>
      </c>
      <c r="H3013" s="28">
        <f>LN(Data[[#This Row],[Metcalfe
(n^2)]])</f>
        <v>21.446094190901022</v>
      </c>
      <c r="I3013" s="42">
        <f t="shared" si="371"/>
        <v>21.37421312726752</v>
      </c>
      <c r="J3013" s="40">
        <f>Data[[#This Row],[DAA 
(n)]]*LN(Data[[#This Row],[DAA 
(n)]])</f>
        <v>486719.10766249866</v>
      </c>
      <c r="K3013" s="40">
        <f t="shared" si="372"/>
        <v>475657.09060800652</v>
      </c>
      <c r="L3013" s="29">
        <f>LN(Data[[#This Row],[MA'[n*ln(n)']
30d]])</f>
        <v>13.072452475719974</v>
      </c>
      <c r="M3013" s="43">
        <f t="shared" si="373"/>
        <v>13.045537813779223</v>
      </c>
      <c r="N3013" s="40">
        <f>Data[[#This Row],[DAA 
(n)]]^1.5</f>
        <v>9670307.2763485573</v>
      </c>
      <c r="O3013" s="40">
        <f t="shared" si="374"/>
        <v>9450697.8270541728</v>
      </c>
      <c r="P3013" s="43">
        <f>LN(Data[[#This Row],[MA'[n^1.5']]])</f>
        <v>16.0615991408763</v>
      </c>
      <c r="Q3013" s="43">
        <f t="shared" si="375"/>
        <v>16.025392527771725</v>
      </c>
      <c r="R3013" s="30">
        <f>$O$1+$O$2*Data[[#This Row],[MA'[ln(n^2)']]]</f>
        <v>21.37421312726752</v>
      </c>
      <c r="S3013" s="30">
        <f>$Q$1+$Q$2*Data[[#This Row],[MA'[ln(n*ln(n))']]]</f>
        <v>18.045137392735718</v>
      </c>
      <c r="T3013" s="31">
        <f>$O$3*Data[[#This Row],[Metcalfe
(n^2)]]</f>
        <v>1071331092</v>
      </c>
      <c r="U3013" s="31">
        <f t="shared" si="376"/>
        <v>1053401402.8720002</v>
      </c>
      <c r="V3013" s="30">
        <f>LN(Data[[#This Row],[MA'[NVA']
30d]]/Data[[#This Row],[MA'[NVMetcalfe calc']]])</f>
        <v>-2.2910186083692996</v>
      </c>
      <c r="W3013" s="30">
        <f>$Q$3+Data[[#This Row],[NVM
(scaled)]]/((Data[[#This Row],[Upper Bound]]-Data[[#This Row],[Lower Bound]])/2)</f>
        <v>-0.78636917334444856</v>
      </c>
      <c r="X3013" s="30">
        <f>(Data[[#This Row],[Upper Bound]]+Data[[#This Row],[Lower Bound]])/2</f>
        <v>19.709675260001617</v>
      </c>
      <c r="Y3013" s="32">
        <f>LN(Data[[#This Row],[NVActual]]/Data[[#This Row],[MA'[n^2']
30d]])</f>
        <v>-2.8973252744875242</v>
      </c>
      <c r="Z3013" s="32">
        <f>LN(Data[[#This Row],[NVActual]]/Data[[#This Row],[MA'[n*ln(n)']
30d]])</f>
        <v>5.4594389139680599</v>
      </c>
      <c r="AA3013" s="32">
        <f>LN(Data[[#This Row],[NVActual]]/Data[[#This Row],[MA'[n^1.5']]])</f>
        <v>2.4702922488117354</v>
      </c>
      <c r="AB3013" s="32">
        <f>LN(Data[[#This Row],[NVActual]]/Data[[#This Row],[Metcalfe
(n^2)]])</f>
        <v>-2.9142028012129888</v>
      </c>
      <c r="AC3013" s="34">
        <f>1+Data[[#This Row],[MA'[NVMetcalfe calc']]]/((Data[[#This Row],[NVM_norm
(scaled)]]-Data[[#This Row],[NV_fund.]])/2)</f>
        <v>-102790701.49849454</v>
      </c>
    </row>
    <row r="3014" spans="1:29" x14ac:dyDescent="0.2">
      <c r="A3014" s="23">
        <v>41162</v>
      </c>
      <c r="B3014" s="24">
        <v>110265963.612544</v>
      </c>
      <c r="C3014" s="24">
        <f t="shared" si="369"/>
        <v>106581068.85635009</v>
      </c>
      <c r="D3014" s="25">
        <f>LN(Data[[#This Row],[NVActual]])</f>
        <v>18.518405856481095</v>
      </c>
      <c r="E3014" s="26">
        <v>37639</v>
      </c>
      <c r="F3014" s="40">
        <f>Data[[#This Row],[DAA 
(n)]]^2</f>
        <v>1416694321</v>
      </c>
      <c r="G3014" s="41">
        <f t="shared" si="370"/>
        <v>2008085869.3</v>
      </c>
      <c r="H3014" s="28">
        <f>LN(Data[[#This Row],[Metcalfe
(n^2)]])</f>
        <v>21.071592051729983</v>
      </c>
      <c r="I3014" s="42">
        <f t="shared" si="371"/>
        <v>21.364287256659548</v>
      </c>
      <c r="J3014" s="40">
        <f>Data[[#This Row],[DAA 
(n)]]*LN(Data[[#This Row],[DAA 
(n)]])</f>
        <v>396556.82661753241</v>
      </c>
      <c r="K3014" s="40">
        <f t="shared" si="372"/>
        <v>473218.65148825449</v>
      </c>
      <c r="L3014" s="29">
        <f>LN(Data[[#This Row],[MA'[n*ln(n)']
30d]])</f>
        <v>13.067312825965244</v>
      </c>
      <c r="M3014" s="43">
        <f t="shared" si="373"/>
        <v>13.040071808897428</v>
      </c>
      <c r="N3014" s="40">
        <f>Data[[#This Row],[DAA 
(n)]]^1.5</f>
        <v>7302257.0173966829</v>
      </c>
      <c r="O3014" s="40">
        <f t="shared" si="374"/>
        <v>9386180.4974146895</v>
      </c>
      <c r="P3014" s="43">
        <f>LN(Data[[#This Row],[MA'[n^1.5']]])</f>
        <v>16.054749005645384</v>
      </c>
      <c r="Q3014" s="43">
        <f t="shared" si="375"/>
        <v>16.017848747307795</v>
      </c>
      <c r="R3014" s="30">
        <f>$O$1+$O$2*Data[[#This Row],[MA'[ln(n^2)']]]</f>
        <v>21.364287256659548</v>
      </c>
      <c r="S3014" s="30">
        <f>$Q$1+$Q$2*Data[[#This Row],[MA'[ln(n*ln(n))']]]</f>
        <v>18.036118484680756</v>
      </c>
      <c r="T3014" s="31">
        <f>$O$3*Data[[#This Row],[Metcalfe
(n^2)]]</f>
        <v>736681046.92000008</v>
      </c>
      <c r="U3014" s="31">
        <f t="shared" si="376"/>
        <v>1044204652.036</v>
      </c>
      <c r="V3014" s="30">
        <f>LN(Data[[#This Row],[MA'[NVA']
30d]]/Data[[#This Row],[MA'[NVMetcalfe calc']]])</f>
        <v>-2.2821048705913056</v>
      </c>
      <c r="W3014" s="30">
        <f>$Q$3+Data[[#This Row],[NVM
(scaled)]]/((Data[[#This Row],[Upper Bound]]-Data[[#This Row],[Lower Bound]])/2)</f>
        <v>-0.78138770714110162</v>
      </c>
      <c r="X3014" s="30">
        <f>(Data[[#This Row],[Upper Bound]]+Data[[#This Row],[Lower Bound]])/2</f>
        <v>19.700202870670154</v>
      </c>
      <c r="Y3014" s="29">
        <f>LN(Data[[#This Row],[NVActual]]/Data[[#This Row],[MA'[n^2']
30d]])</f>
        <v>-2.902041944976081</v>
      </c>
      <c r="Z3014" s="29">
        <f>LN(Data[[#This Row],[NVActual]]/Data[[#This Row],[MA'[n*ln(n)']
30d]])</f>
        <v>5.4510930305158496</v>
      </c>
      <c r="AA3014" s="29">
        <f>LN(Data[[#This Row],[NVActual]]/Data[[#This Row],[MA'[n^1.5']]])</f>
        <v>2.4636568508357097</v>
      </c>
      <c r="AB3014" s="29">
        <f>LN(Data[[#This Row],[NVActual]]/Data[[#This Row],[Metcalfe
(n^2)]])</f>
        <v>-2.5531861952488888</v>
      </c>
      <c r="AC3014" s="26">
        <f>1+Data[[#This Row],[MA'[NVMetcalfe calc']]]/((Data[[#This Row],[NVM_norm
(scaled)]]-Data[[#This Row],[NV_fund.]])/2)</f>
        <v>-101965190.4307124</v>
      </c>
    </row>
    <row r="3015" spans="1:29" x14ac:dyDescent="0.2">
      <c r="A3015" s="23">
        <v>41161</v>
      </c>
      <c r="B3015" s="24">
        <v>109556670.67691199</v>
      </c>
      <c r="C3015" s="24">
        <f t="shared" si="369"/>
        <v>106627211.88144626</v>
      </c>
      <c r="D3015" s="25">
        <f>LN(Data[[#This Row],[NVActual]])</f>
        <v>18.511952513771391</v>
      </c>
      <c r="E3015" s="26">
        <v>39703</v>
      </c>
      <c r="F3015" s="40">
        <f>Data[[#This Row],[DAA 
(n)]]^2</f>
        <v>1576328209</v>
      </c>
      <c r="G3015" s="41">
        <f t="shared" si="370"/>
        <v>2010232566.0999999</v>
      </c>
      <c r="H3015" s="28">
        <f>LN(Data[[#This Row],[Metcalfe
(n^2)]])</f>
        <v>21.178364061141778</v>
      </c>
      <c r="I3015" s="42">
        <f t="shared" si="371"/>
        <v>21.365769110533112</v>
      </c>
      <c r="J3015" s="40">
        <f>Data[[#This Row],[DAA 
(n)]]*LN(Data[[#This Row],[DAA 
(n)]])</f>
        <v>420422.29415975598</v>
      </c>
      <c r="K3015" s="40">
        <f t="shared" si="372"/>
        <v>473544.27550934587</v>
      </c>
      <c r="L3015" s="29">
        <f>LN(Data[[#This Row],[MA'[n*ln(n)']
30d]])</f>
        <v>13.068000694120292</v>
      </c>
      <c r="M3015" s="43">
        <f t="shared" si="373"/>
        <v>13.034537162182298</v>
      </c>
      <c r="N3015" s="40">
        <f>Data[[#This Row],[DAA 
(n)]]^1.5</f>
        <v>7911065.5971194617</v>
      </c>
      <c r="O3015" s="40">
        <f t="shared" si="374"/>
        <v>9394432.9670458362</v>
      </c>
      <c r="P3015" s="43">
        <f>LN(Data[[#This Row],[MA'[n^1.5']]])</f>
        <v>16.055627834249989</v>
      </c>
      <c r="Q3015" s="43">
        <f t="shared" si="375"/>
        <v>16.010217163450459</v>
      </c>
      <c r="R3015" s="30">
        <f>$O$1+$O$2*Data[[#This Row],[MA'[ln(n^2)']]]</f>
        <v>21.365769110533112</v>
      </c>
      <c r="S3015" s="30">
        <f>$Q$1+$Q$2*Data[[#This Row],[MA'[ln(n*ln(n))']]]</f>
        <v>18.026986317600791</v>
      </c>
      <c r="T3015" s="31">
        <f>$O$3*Data[[#This Row],[Metcalfe
(n^2)]]</f>
        <v>819690668.68000007</v>
      </c>
      <c r="U3015" s="31">
        <f t="shared" si="376"/>
        <v>1045320934.3720001</v>
      </c>
      <c r="V3015" s="30">
        <f>LN(Data[[#This Row],[MA'[NVA']
30d]]/Data[[#This Row],[MA'[NVMetcalfe calc']]])</f>
        <v>-2.2827404813920134</v>
      </c>
      <c r="W3015" s="30">
        <f>$Q$3+Data[[#This Row],[NVM
(scaled)]]/((Data[[#This Row],[Upper Bound]]-Data[[#This Row],[Lower Bound]])/2)</f>
        <v>-0.77740879713661915</v>
      </c>
      <c r="X3015" s="30">
        <f>(Data[[#This Row],[Upper Bound]]+Data[[#This Row],[Lower Bound]])/2</f>
        <v>19.696377714066951</v>
      </c>
      <c r="Y3015" s="32">
        <f>LN(Data[[#This Row],[NVActual]]/Data[[#This Row],[MA'[n^2']
30d]])</f>
        <v>-2.9095637430801147</v>
      </c>
      <c r="Z3015" s="32">
        <f>LN(Data[[#This Row],[NVActual]]/Data[[#This Row],[MA'[n*ln(n)']
30d]])</f>
        <v>5.4439518196510992</v>
      </c>
      <c r="AA3015" s="32">
        <f>LN(Data[[#This Row],[NVActual]]/Data[[#This Row],[MA'[n^1.5']]])</f>
        <v>2.4563246795214035</v>
      </c>
      <c r="AB3015" s="32">
        <f>LN(Data[[#This Row],[NVActual]]/Data[[#This Row],[Metcalfe
(n^2)]])</f>
        <v>-2.6664115473703851</v>
      </c>
      <c r="AC3015" s="34">
        <f>1+Data[[#This Row],[MA'[NVMetcalfe calc']]]/((Data[[#This Row],[NVM_norm
(scaled)]]-Data[[#This Row],[NV_fund.]])/2)</f>
        <v>-102113101.89867333</v>
      </c>
    </row>
    <row r="3016" spans="1:29" x14ac:dyDescent="0.2">
      <c r="A3016" s="23">
        <v>41160</v>
      </c>
      <c r="B3016" s="24">
        <v>109282433.32888301</v>
      </c>
      <c r="C3016" s="24">
        <f t="shared" si="369"/>
        <v>106663172.43981519</v>
      </c>
      <c r="D3016" s="25">
        <f>LN(Data[[#This Row],[NVActual]])</f>
        <v>18.509446220457619</v>
      </c>
      <c r="E3016" s="26">
        <v>34331</v>
      </c>
      <c r="F3016" s="40">
        <f>Data[[#This Row],[DAA 
(n)]]^2</f>
        <v>1178617561</v>
      </c>
      <c r="G3016" s="41">
        <f t="shared" si="370"/>
        <v>2006571859.9666667</v>
      </c>
      <c r="H3016" s="28">
        <f>LN(Data[[#This Row],[Metcalfe
(n^2)]])</f>
        <v>20.887608030138299</v>
      </c>
      <c r="I3016" s="42">
        <f t="shared" si="371"/>
        <v>21.363361949717966</v>
      </c>
      <c r="J3016" s="40">
        <f>Data[[#This Row],[DAA 
(n)]]*LN(Data[[#This Row],[DAA 
(n)]])</f>
        <v>358546.23564133898</v>
      </c>
      <c r="K3016" s="40">
        <f t="shared" si="372"/>
        <v>473001.19878766971</v>
      </c>
      <c r="L3016" s="29">
        <f>LN(Data[[#This Row],[MA'[n*ln(n)']
30d]])</f>
        <v>13.066853201905678</v>
      </c>
      <c r="M3016" s="43">
        <f t="shared" si="373"/>
        <v>13.028853341182451</v>
      </c>
      <c r="N3016" s="40">
        <f>Data[[#This Row],[DAA 
(n)]]^1.5</f>
        <v>6361062.7639326919</v>
      </c>
      <c r="O3016" s="40">
        <f t="shared" si="374"/>
        <v>9380530.4480365161</v>
      </c>
      <c r="P3016" s="43">
        <f>LN(Data[[#This Row],[MA'[n^1.5']]])</f>
        <v>16.054146870346845</v>
      </c>
      <c r="Q3016" s="43">
        <f t="shared" si="375"/>
        <v>16.002387339440261</v>
      </c>
      <c r="R3016" s="30">
        <f>$O$1+$O$2*Data[[#This Row],[MA'[ln(n^2)']]]</f>
        <v>21.363361949717966</v>
      </c>
      <c r="S3016" s="30">
        <f>$Q$1+$Q$2*Data[[#This Row],[MA'[ln(n*ln(n))']]]</f>
        <v>18.017608012951044</v>
      </c>
      <c r="T3016" s="31">
        <f>$O$3*Data[[#This Row],[Metcalfe
(n^2)]]</f>
        <v>612881131.72000003</v>
      </c>
      <c r="U3016" s="31">
        <f t="shared" si="376"/>
        <v>1043417367.1826668</v>
      </c>
      <c r="V3016" s="30">
        <f>LN(Data[[#This Row],[MA'[NVA']
30d]]/Data[[#This Row],[MA'[NVMetcalfe calc']]])</f>
        <v>-2.2805805870358222</v>
      </c>
      <c r="W3016" s="30">
        <f>$Q$3+Data[[#This Row],[NVM
(scaled)]]/((Data[[#This Row],[Upper Bound]]-Data[[#This Row],[Lower Bound]])/2)</f>
        <v>-0.77326856674917288</v>
      </c>
      <c r="X3016" s="30">
        <f>(Data[[#This Row],[Upper Bound]]+Data[[#This Row],[Lower Bound]])/2</f>
        <v>19.690484981334507</v>
      </c>
      <c r="Y3016" s="29">
        <f>LN(Data[[#This Row],[NVActual]]/Data[[#This Row],[MA'[n^2']
30d]])</f>
        <v>-2.9102473401615043</v>
      </c>
      <c r="Z3016" s="29">
        <f>LN(Data[[#This Row],[NVActual]]/Data[[#This Row],[MA'[n*ln(n)']
30d]])</f>
        <v>5.44259301855194</v>
      </c>
      <c r="AA3016" s="29">
        <f>LN(Data[[#This Row],[NVActual]]/Data[[#This Row],[MA'[n^1.5']]])</f>
        <v>2.4552993501107752</v>
      </c>
      <c r="AB3016" s="29">
        <f>LN(Data[[#This Row],[NVActual]]/Data[[#This Row],[Metcalfe
(n^2)]])</f>
        <v>-2.3781618096806816</v>
      </c>
      <c r="AC3016" s="26">
        <f>1+Data[[#This Row],[MA'[NVMetcalfe calc']]]/((Data[[#This Row],[NVM_norm
(scaled)]]-Data[[#This Row],[NV_fund.]])/2)</f>
        <v>-101977123.06288993</v>
      </c>
    </row>
    <row r="3017" spans="1:29" x14ac:dyDescent="0.2">
      <c r="A3017" s="23">
        <v>41159</v>
      </c>
      <c r="B3017" s="24">
        <v>109527232.63583601</v>
      </c>
      <c r="C3017" s="24">
        <f t="shared" si="369"/>
        <v>106594617.45298958</v>
      </c>
      <c r="D3017" s="25">
        <f>LN(Data[[#This Row],[NVActual]])</f>
        <v>18.511683776170791</v>
      </c>
      <c r="E3017" s="26">
        <v>43748</v>
      </c>
      <c r="F3017" s="40">
        <f>Data[[#This Row],[DAA 
(n)]]^2</f>
        <v>1913887504</v>
      </c>
      <c r="G3017" s="41">
        <f t="shared" si="370"/>
        <v>2023151331.9666667</v>
      </c>
      <c r="H3017" s="28">
        <f>LN(Data[[#This Row],[Metcalfe
(n^2)]])</f>
        <v>21.372402352910232</v>
      </c>
      <c r="I3017" s="42">
        <f t="shared" si="371"/>
        <v>21.375097577575207</v>
      </c>
      <c r="J3017" s="40">
        <f>Data[[#This Row],[DAA 
(n)]]*LN(Data[[#This Row],[DAA 
(n)]])</f>
        <v>467499.92906755843</v>
      </c>
      <c r="K3017" s="40">
        <f t="shared" si="372"/>
        <v>475541.84311981261</v>
      </c>
      <c r="L3017" s="29">
        <f>LN(Data[[#This Row],[MA'[n*ln(n)']
30d]])</f>
        <v>13.072210155244894</v>
      </c>
      <c r="M3017" s="43">
        <f t="shared" si="373"/>
        <v>13.023101890620387</v>
      </c>
      <c r="N3017" s="40">
        <f>Data[[#This Row],[DAA 
(n)]]^1.5</f>
        <v>9150341.5523679778</v>
      </c>
      <c r="O3017" s="40">
        <f t="shared" si="374"/>
        <v>9444606.5830689725</v>
      </c>
      <c r="P3017" s="43">
        <f>LN(Data[[#This Row],[MA'[n^1.5']]])</f>
        <v>16.060954404590078</v>
      </c>
      <c r="Q3017" s="43">
        <f t="shared" si="375"/>
        <v>15.994464801828354</v>
      </c>
      <c r="R3017" s="30">
        <f>$O$1+$O$2*Data[[#This Row],[MA'[ln(n^2)']]]</f>
        <v>21.375097577575207</v>
      </c>
      <c r="S3017" s="30">
        <f>$Q$1+$Q$2*Data[[#This Row],[MA'[ln(n*ln(n))']]]</f>
        <v>18.008118119523637</v>
      </c>
      <c r="T3017" s="31">
        <f>$O$3*Data[[#This Row],[Metcalfe
(n^2)]]</f>
        <v>995221502.08000004</v>
      </c>
      <c r="U3017" s="31">
        <f t="shared" si="376"/>
        <v>1052038692.6226667</v>
      </c>
      <c r="V3017" s="30">
        <f>LN(Data[[#This Row],[MA'[NVA']
30d]]/Data[[#This Row],[MA'[NVMetcalfe calc']]])</f>
        <v>-2.2894521551602294</v>
      </c>
      <c r="W3017" s="30">
        <f>$Q$3+Data[[#This Row],[NVM
(scaled)]]/((Data[[#This Row],[Upper Bound]]-Data[[#This Row],[Lower Bound]])/2)</f>
        <v>-0.76994423707301574</v>
      </c>
      <c r="X3017" s="30">
        <f>(Data[[#This Row],[Upper Bound]]+Data[[#This Row],[Lower Bound]])/2</f>
        <v>19.691607848549424</v>
      </c>
      <c r="Y3017" s="32">
        <f>LN(Data[[#This Row],[NVActual]]/Data[[#This Row],[MA'[n^2']
30d]])</f>
        <v>-2.9162384218810007</v>
      </c>
      <c r="Z3017" s="32">
        <f>LN(Data[[#This Row],[NVActual]]/Data[[#This Row],[MA'[n*ln(n)']
30d]])</f>
        <v>5.4394736209258969</v>
      </c>
      <c r="AA3017" s="32">
        <f>LN(Data[[#This Row],[NVActual]]/Data[[#This Row],[MA'[n^1.5']]])</f>
        <v>2.450729371580715</v>
      </c>
      <c r="AB3017" s="32">
        <f>LN(Data[[#This Row],[NVActual]]/Data[[#This Row],[Metcalfe
(n^2)]])</f>
        <v>-2.860718576739441</v>
      </c>
      <c r="AC3017" s="34">
        <f>1+Data[[#This Row],[MA'[NVMetcalfe calc']]]/((Data[[#This Row],[NVM_norm
(scaled)]]-Data[[#This Row],[NV_fund.]])/2)</f>
        <v>-102830780.18613441</v>
      </c>
    </row>
    <row r="3018" spans="1:29" x14ac:dyDescent="0.2">
      <c r="A3018" s="23">
        <v>41158</v>
      </c>
      <c r="B3018" s="24">
        <v>110270518.503703</v>
      </c>
      <c r="C3018" s="24">
        <f t="shared" si="369"/>
        <v>106504036.22811694</v>
      </c>
      <c r="D3018" s="25">
        <f>LN(Data[[#This Row],[NVActual]])</f>
        <v>18.518447163852244</v>
      </c>
      <c r="E3018" s="26">
        <v>47563</v>
      </c>
      <c r="F3018" s="40">
        <f>Data[[#This Row],[DAA 
(n)]]^2</f>
        <v>2262238969</v>
      </c>
      <c r="G3018" s="41">
        <f t="shared" si="370"/>
        <v>2047530102.6333334</v>
      </c>
      <c r="H3018" s="28">
        <f>LN(Data[[#This Row],[Metcalfe
(n^2)]])</f>
        <v>21.539620854064719</v>
      </c>
      <c r="I3018" s="42">
        <f t="shared" si="371"/>
        <v>21.385885220866296</v>
      </c>
      <c r="J3018" s="40">
        <f>Data[[#This Row],[DAA 
(n)]]*LN(Data[[#This Row],[DAA 
(n)]])</f>
        <v>512244.4933409401</v>
      </c>
      <c r="K3018" s="40">
        <f t="shared" si="372"/>
        <v>478556.35048268246</v>
      </c>
      <c r="L3018" s="29">
        <f>LN(Data[[#This Row],[MA'[n*ln(n)']
30d]])</f>
        <v>13.078529247795501</v>
      </c>
      <c r="M3018" s="43">
        <f t="shared" si="373"/>
        <v>13.017050255013386</v>
      </c>
      <c r="N3018" s="40">
        <f>Data[[#This Row],[DAA 
(n)]]^1.5</f>
        <v>10372987.616041319</v>
      </c>
      <c r="O3018" s="40">
        <f t="shared" si="374"/>
        <v>9528397.5329361148</v>
      </c>
      <c r="P3018" s="43">
        <f>LN(Data[[#This Row],[MA'[n^1.5']]])</f>
        <v>16.069787111747257</v>
      </c>
      <c r="Q3018" s="43">
        <f t="shared" si="375"/>
        <v>15.986147575655712</v>
      </c>
      <c r="R3018" s="30">
        <f>$O$1+$O$2*Data[[#This Row],[MA'[ln(n^2)']]]</f>
        <v>21.385885220866296</v>
      </c>
      <c r="S3018" s="30">
        <f>$Q$1+$Q$2*Data[[#This Row],[MA'[ln(n*ln(n))']]]</f>
        <v>17.998132920772086</v>
      </c>
      <c r="T3018" s="31">
        <f>$O$3*Data[[#This Row],[Metcalfe
(n^2)]]</f>
        <v>1176364263.8800001</v>
      </c>
      <c r="U3018" s="31">
        <f t="shared" si="376"/>
        <v>1064715653.3693335</v>
      </c>
      <c r="V3018" s="30">
        <f>LN(Data[[#This Row],[MA'[NVA']
30d]]/Data[[#This Row],[MA'[NVMetcalfe calc']]])</f>
        <v>-2.3022801670664128</v>
      </c>
      <c r="W3018" s="30">
        <f>$Q$3+Data[[#This Row],[NVM
(scaled)]]/((Data[[#This Row],[Upper Bound]]-Data[[#This Row],[Lower Bound]])/2)</f>
        <v>-0.76917857217742214</v>
      </c>
      <c r="X3018" s="30">
        <f>(Data[[#This Row],[Upper Bound]]+Data[[#This Row],[Lower Bound]])/2</f>
        <v>19.692009070819189</v>
      </c>
      <c r="Y3018" s="29">
        <f>LN(Data[[#This Row],[NVActual]]/Data[[#This Row],[MA'[n^2']
30d]])</f>
        <v>-2.9214529118719996</v>
      </c>
      <c r="Z3018" s="29">
        <f>LN(Data[[#This Row],[NVActual]]/Data[[#This Row],[MA'[n*ln(n)']
30d]])</f>
        <v>5.4399179160567446</v>
      </c>
      <c r="AA3018" s="29">
        <f>LN(Data[[#This Row],[NVActual]]/Data[[#This Row],[MA'[n^1.5']]])</f>
        <v>2.4486600521049882</v>
      </c>
      <c r="AB3018" s="29">
        <f>LN(Data[[#This Row],[NVActual]]/Data[[#This Row],[Metcalfe
(n^2)]])</f>
        <v>-3.0211736902124748</v>
      </c>
      <c r="AC3018" s="26">
        <f>1+Data[[#This Row],[MA'[NVMetcalfe calc']]]/((Data[[#This Row],[NVM_norm
(scaled)]]-Data[[#This Row],[NV_fund.]])/2)</f>
        <v>-104071734.41891257</v>
      </c>
    </row>
    <row r="3019" spans="1:29" x14ac:dyDescent="0.2">
      <c r="A3019" s="23">
        <v>41157</v>
      </c>
      <c r="B3019" s="24">
        <v>108839992.77701899</v>
      </c>
      <c r="C3019" s="24">
        <f t="shared" si="369"/>
        <v>106344128.21873151</v>
      </c>
      <c r="D3019" s="25">
        <f>LN(Data[[#This Row],[NVActual]])</f>
        <v>18.505389405516024</v>
      </c>
      <c r="E3019" s="26">
        <v>41507</v>
      </c>
      <c r="F3019" s="40">
        <f>Data[[#This Row],[DAA 
(n)]]^2</f>
        <v>1722831049</v>
      </c>
      <c r="G3019" s="41">
        <f t="shared" si="370"/>
        <v>2022949617.0333333</v>
      </c>
      <c r="H3019" s="28">
        <f>LN(Data[[#This Row],[Metcalfe
(n^2)]])</f>
        <v>21.267234733387216</v>
      </c>
      <c r="I3019" s="42">
        <f t="shared" si="371"/>
        <v>21.372736028847161</v>
      </c>
      <c r="J3019" s="40">
        <f>Data[[#This Row],[DAA 
(n)]]*LN(Data[[#This Row],[DAA 
(n)]])</f>
        <v>441369.55603935156</v>
      </c>
      <c r="K3019" s="40">
        <f t="shared" si="372"/>
        <v>475243.14688391308</v>
      </c>
      <c r="L3019" s="29">
        <f>LN(Data[[#This Row],[MA'[n*ln(n)']
30d]])</f>
        <v>13.071581840223377</v>
      </c>
      <c r="M3019" s="43">
        <f t="shared" si="373"/>
        <v>13.010173110209463</v>
      </c>
      <c r="N3019" s="40">
        <f>Data[[#This Row],[DAA 
(n)]]^1.5</f>
        <v>8456331.8496167883</v>
      </c>
      <c r="O3019" s="40">
        <f t="shared" si="374"/>
        <v>9439844.6967987996</v>
      </c>
      <c r="P3019" s="43">
        <f>LN(Data[[#This Row],[MA'[n^1.5']]])</f>
        <v>16.060450086376058</v>
      </c>
      <c r="Q3019" s="43">
        <f t="shared" si="375"/>
        <v>15.976658173268085</v>
      </c>
      <c r="R3019" s="30">
        <f>$O$1+$O$2*Data[[#This Row],[MA'[ln(n^2)']]]</f>
        <v>21.372736028847161</v>
      </c>
      <c r="S3019" s="30">
        <f>$Q$1+$Q$2*Data[[#This Row],[MA'[ln(n*ln(n))']]]</f>
        <v>17.986785631845613</v>
      </c>
      <c r="T3019" s="31">
        <f>$O$3*Data[[#This Row],[Metcalfe
(n^2)]]</f>
        <v>895872145.48000002</v>
      </c>
      <c r="U3019" s="31">
        <f t="shared" si="376"/>
        <v>1051933800.8573334</v>
      </c>
      <c r="V3019" s="30">
        <f>LN(Data[[#This Row],[MA'[NVA']
30d]]/Data[[#This Row],[MA'[NVMetcalfe calc']]])</f>
        <v>-2.291705136113559</v>
      </c>
      <c r="W3019" s="30">
        <f>$Q$3+Data[[#This Row],[NVM
(scaled)]]/((Data[[#This Row],[Upper Bound]]-Data[[#This Row],[Lower Bound]])/2)</f>
        <v>-0.76365546887101166</v>
      </c>
      <c r="X3019" s="30">
        <f>(Data[[#This Row],[Upper Bound]]+Data[[#This Row],[Lower Bound]])/2</f>
        <v>19.679760830346389</v>
      </c>
      <c r="Y3019" s="32">
        <f>LN(Data[[#This Row],[NVActual]]/Data[[#This Row],[MA'[n^2']
30d]])</f>
        <v>-2.9224330842308892</v>
      </c>
      <c r="Z3019" s="32">
        <f>LN(Data[[#This Row],[NVActual]]/Data[[#This Row],[MA'[n*ln(n)']
30d]])</f>
        <v>5.4338075652926454</v>
      </c>
      <c r="AA3019" s="32">
        <f>LN(Data[[#This Row],[NVActual]]/Data[[#This Row],[MA'[n^1.5']]])</f>
        <v>2.4449393191399653</v>
      </c>
      <c r="AB3019" s="32">
        <f>LN(Data[[#This Row],[NVActual]]/Data[[#This Row],[Metcalfe
(n^2)]])</f>
        <v>-2.7618453278711921</v>
      </c>
      <c r="AC3019" s="34">
        <f>1+Data[[#This Row],[MA'[NVMetcalfe calc']]]/((Data[[#This Row],[NVM_norm
(scaled)]]-Data[[#This Row],[NV_fund.]])/2)</f>
        <v>-102911741.87710443</v>
      </c>
    </row>
    <row r="3020" spans="1:29" x14ac:dyDescent="0.2">
      <c r="A3020" s="23">
        <v>41156</v>
      </c>
      <c r="B3020" s="24">
        <v>102216419.78102</v>
      </c>
      <c r="C3020" s="24">
        <f t="shared" ref="C3020:C3083" si="377">AVERAGE(B3020:B3049)</f>
        <v>106205851.24486612</v>
      </c>
      <c r="D3020" s="25">
        <f>LN(Data[[#This Row],[NVActual]])</f>
        <v>18.442602886048299</v>
      </c>
      <c r="E3020" s="26">
        <v>45525</v>
      </c>
      <c r="F3020" s="40">
        <f>Data[[#This Row],[DAA 
(n)]]^2</f>
        <v>2072525625</v>
      </c>
      <c r="G3020" s="41">
        <f t="shared" ref="G3020:G3083" si="378">AVERAGE(F3020:F3049)</f>
        <v>2026646038.2</v>
      </c>
      <c r="H3020" s="28">
        <f>LN(Data[[#This Row],[Metcalfe
(n^2)]])</f>
        <v>21.452033809191619</v>
      </c>
      <c r="I3020" s="42">
        <f t="shared" ref="I3020:I3083" si="379">AVERAGE(H3020:H3049)</f>
        <v>21.374815355614199</v>
      </c>
      <c r="J3020" s="40">
        <f>Data[[#This Row],[DAA 
(n)]]*LN(Data[[#This Row],[DAA 
(n)]])</f>
        <v>488301.91958172421</v>
      </c>
      <c r="K3020" s="40">
        <f t="shared" ref="K3020:K3083" si="380">AVERAGE(J3020:J3049)</f>
        <v>475753.77424389549</v>
      </c>
      <c r="L3020" s="29">
        <f>LN(Data[[#This Row],[MA'[n*ln(n)']
30d]])</f>
        <v>13.072655718377366</v>
      </c>
      <c r="M3020" s="43">
        <f t="shared" ref="M3020:M3083" si="381">AVERAGE(L3020:L3049)</f>
        <v>13.003117338836699</v>
      </c>
      <c r="N3020" s="40">
        <f>Data[[#This Row],[DAA 
(n)]]^1.5</f>
        <v>9713481.8205484468</v>
      </c>
      <c r="O3020" s="40">
        <f t="shared" ref="O3020:O3083" si="382">AVERAGE(N3020:N3049)</f>
        <v>9453345.6625046004</v>
      </c>
      <c r="P3020" s="43">
        <f>LN(Data[[#This Row],[MA'[n^1.5']]])</f>
        <v>16.061879275173407</v>
      </c>
      <c r="Q3020" s="43">
        <f t="shared" ref="Q3020:Q3083" si="383">AVERAGE(P3020:P3049)</f>
        <v>15.966948654741962</v>
      </c>
      <c r="R3020" s="30">
        <f>$O$1+$O$2*Data[[#This Row],[MA'[ln(n^2)']]]</f>
        <v>21.374815355614199</v>
      </c>
      <c r="S3020" s="30">
        <f>$Q$1+$Q$2*Data[[#This Row],[MA'[ln(n*ln(n))']]]</f>
        <v>17.975143609080551</v>
      </c>
      <c r="T3020" s="31">
        <f>$O$3*Data[[#This Row],[Metcalfe
(n^2)]]</f>
        <v>1077713325</v>
      </c>
      <c r="U3020" s="31">
        <f t="shared" si="376"/>
        <v>1053855939.864</v>
      </c>
      <c r="V3020" s="30">
        <f>LN(Data[[#This Row],[MA'[NVA']
30d]]/Data[[#This Row],[MA'[NVMetcalfe calc']]])</f>
        <v>-2.2948318365561509</v>
      </c>
      <c r="W3020" s="30">
        <f>$Q$3+Data[[#This Row],[NVM
(scaled)]]/((Data[[#This Row],[Upper Bound]]-Data[[#This Row],[Lower Bound]])/2)</f>
        <v>-0.76003141929569662</v>
      </c>
      <c r="X3020" s="30">
        <f>(Data[[#This Row],[Upper Bound]]+Data[[#This Row],[Lower Bound]])/2</f>
        <v>19.674979482347375</v>
      </c>
      <c r="Y3020" s="29">
        <f>LN(Data[[#This Row],[NVActual]]/Data[[#This Row],[MA'[n^2']
30d]])</f>
        <v>-2.9870451796365396</v>
      </c>
      <c r="Z3020" s="29">
        <f>LN(Data[[#This Row],[NVActual]]/Data[[#This Row],[MA'[n*ln(n)']
30d]])</f>
        <v>5.3699471676709338</v>
      </c>
      <c r="AA3020" s="29">
        <f>LN(Data[[#This Row],[NVActual]]/Data[[#This Row],[MA'[n^1.5']]])</f>
        <v>2.3807236108748908</v>
      </c>
      <c r="AB3020" s="29">
        <f>LN(Data[[#This Row],[NVActual]]/Data[[#This Row],[Metcalfe
(n^2)]])</f>
        <v>-3.0094309231433183</v>
      </c>
      <c r="AC3020" s="26">
        <f>1+Data[[#This Row],[MA'[NVMetcalfe calc']]]/((Data[[#This Row],[NVM_norm
(scaled)]]-Data[[#This Row],[NV_fund.]])/2)</f>
        <v>-103142194.02366549</v>
      </c>
    </row>
    <row r="3021" spans="1:29" x14ac:dyDescent="0.2">
      <c r="A3021" s="23">
        <v>41155</v>
      </c>
      <c r="B3021" s="24">
        <v>103449153.79694</v>
      </c>
      <c r="C3021" s="24">
        <f t="shared" si="377"/>
        <v>106265185.46496384</v>
      </c>
      <c r="D3021" s="25">
        <f>LN(Data[[#This Row],[NVActual]])</f>
        <v>18.454590782295789</v>
      </c>
      <c r="E3021" s="26">
        <v>33612</v>
      </c>
      <c r="F3021" s="40">
        <f>Data[[#This Row],[DAA 
(n)]]^2</f>
        <v>1129766544</v>
      </c>
      <c r="G3021" s="41">
        <f t="shared" si="378"/>
        <v>2005469981.4000001</v>
      </c>
      <c r="H3021" s="28">
        <f>LN(Data[[#This Row],[Metcalfe
(n^2)]])</f>
        <v>20.845276850096219</v>
      </c>
      <c r="I3021" s="42">
        <f t="shared" si="379"/>
        <v>21.362614001069591</v>
      </c>
      <c r="J3021" s="40">
        <f>Data[[#This Row],[DAA 
(n)]]*LN(Data[[#This Row],[DAA 
(n)]])</f>
        <v>350325.72274271707</v>
      </c>
      <c r="K3021" s="40">
        <f t="shared" si="380"/>
        <v>472800.22837743879</v>
      </c>
      <c r="L3021" s="29">
        <f>LN(Data[[#This Row],[MA'[n*ln(n)']
30d]])</f>
        <v>13.066428228105718</v>
      </c>
      <c r="M3021" s="43">
        <f t="shared" si="381"/>
        <v>12.995661831862201</v>
      </c>
      <c r="N3021" s="40">
        <f>Data[[#This Row],[DAA 
(n)]]^1.5</f>
        <v>6162281.4830976436</v>
      </c>
      <c r="O3021" s="40">
        <f t="shared" si="382"/>
        <v>9375614.7686466444</v>
      </c>
      <c r="P3021" s="43">
        <f>LN(Data[[#This Row],[MA'[n^1.5']]])</f>
        <v>16.053622702993088</v>
      </c>
      <c r="Q3021" s="43">
        <f t="shared" si="383"/>
        <v>15.95669163984013</v>
      </c>
      <c r="R3021" s="30">
        <f>$O$1+$O$2*Data[[#This Row],[MA'[ln(n^2)']]]</f>
        <v>21.362614001069591</v>
      </c>
      <c r="S3021" s="30">
        <f>$Q$1+$Q$2*Data[[#This Row],[MA'[ln(n*ln(n))']]]</f>
        <v>17.96284202257263</v>
      </c>
      <c r="T3021" s="31">
        <f>$O$3*Data[[#This Row],[Metcalfe
(n^2)]]</f>
        <v>587478602.88</v>
      </c>
      <c r="U3021" s="31">
        <f t="shared" si="376"/>
        <v>1042844390.3280002</v>
      </c>
      <c r="V3021" s="30">
        <f>LN(Data[[#This Row],[MA'[NVA']
30d]]/Data[[#This Row],[MA'[NVMetcalfe calc']]])</f>
        <v>-2.2837695299384624</v>
      </c>
      <c r="W3021" s="30">
        <f>$Q$3+Data[[#This Row],[NVM
(scaled)]]/((Data[[#This Row],[Upper Bound]]-Data[[#This Row],[Lower Bound]])/2)</f>
        <v>-0.75348394208962033</v>
      </c>
      <c r="X3021" s="30">
        <f>(Data[[#This Row],[Upper Bound]]+Data[[#This Row],[Lower Bound]])/2</f>
        <v>19.662728011821109</v>
      </c>
      <c r="Y3021" s="32">
        <f>LN(Data[[#This Row],[NVActual]]/Data[[#This Row],[MA'[n^2']
30d]])</f>
        <v>-2.9645534926289483</v>
      </c>
      <c r="Z3021" s="32">
        <f>LN(Data[[#This Row],[NVActual]]/Data[[#This Row],[MA'[n*ln(n)']
30d]])</f>
        <v>5.388162554190072</v>
      </c>
      <c r="AA3021" s="32">
        <f>LN(Data[[#This Row],[NVActual]]/Data[[#This Row],[MA'[n^1.5']]])</f>
        <v>2.4009680793026984</v>
      </c>
      <c r="AB3021" s="32">
        <f>LN(Data[[#This Row],[NVActual]]/Data[[#This Row],[Metcalfe
(n^2)]])</f>
        <v>-2.3906860678004294</v>
      </c>
      <c r="AC3021" s="34">
        <f>1+Data[[#This Row],[MA'[NVMetcalfe calc']]]/((Data[[#This Row],[NVM_norm
(scaled)]]-Data[[#This Row],[NV_fund.]])/2)</f>
        <v>-102158459.41197111</v>
      </c>
    </row>
    <row r="3022" spans="1:29" x14ac:dyDescent="0.2">
      <c r="A3022" s="23">
        <v>41154</v>
      </c>
      <c r="B3022" s="24">
        <v>100697998.078043</v>
      </c>
      <c r="C3022" s="24">
        <f t="shared" si="377"/>
        <v>106317664.52353957</v>
      </c>
      <c r="D3022" s="25">
        <f>LN(Data[[#This Row],[NVActual]])</f>
        <v>18.427636477432024</v>
      </c>
      <c r="E3022" s="26">
        <v>34468</v>
      </c>
      <c r="F3022" s="40">
        <f>Data[[#This Row],[DAA 
(n)]]^2</f>
        <v>1188043024</v>
      </c>
      <c r="G3022" s="41">
        <f t="shared" si="378"/>
        <v>2011680872.7333333</v>
      </c>
      <c r="H3022" s="28">
        <f>LN(Data[[#This Row],[Metcalfe
(n^2)]])</f>
        <v>20.895573272719314</v>
      </c>
      <c r="I3022" s="42">
        <f t="shared" si="379"/>
        <v>21.367702557794242</v>
      </c>
      <c r="J3022" s="40">
        <f>Data[[#This Row],[DAA 
(n)]]*LN(Data[[#This Row],[DAA 
(n)]])</f>
        <v>360114.30978204467</v>
      </c>
      <c r="K3022" s="40">
        <f t="shared" si="380"/>
        <v>473818.75484257314</v>
      </c>
      <c r="L3022" s="29">
        <f>LN(Data[[#This Row],[MA'[n*ln(n)']
30d]])</f>
        <v>13.068580153803884</v>
      </c>
      <c r="M3022" s="43">
        <f t="shared" si="381"/>
        <v>12.988132224097898</v>
      </c>
      <c r="N3022" s="40">
        <f>Data[[#This Row],[DAA 
(n)]]^1.5</f>
        <v>6399177.0526554352</v>
      </c>
      <c r="O3022" s="40">
        <f t="shared" si="382"/>
        <v>9400531.8019738961</v>
      </c>
      <c r="P3022" s="43">
        <f>LN(Data[[#This Row],[MA'[n^1.5']]])</f>
        <v>16.056276820318018</v>
      </c>
      <c r="Q3022" s="43">
        <f t="shared" si="383"/>
        <v>15.946337843734991</v>
      </c>
      <c r="R3022" s="30">
        <f>$O$1+$O$2*Data[[#This Row],[MA'[ln(n^2)']]]</f>
        <v>21.367702557794242</v>
      </c>
      <c r="S3022" s="30">
        <f>$Q$1+$Q$2*Data[[#This Row],[MA'[ln(n*ln(n))']]]</f>
        <v>17.95041816976153</v>
      </c>
      <c r="T3022" s="31">
        <f>$O$3*Data[[#This Row],[Metcalfe
(n^2)]]</f>
        <v>617782372.48000002</v>
      </c>
      <c r="U3022" s="31">
        <f t="shared" si="376"/>
        <v>1046074053.8213333</v>
      </c>
      <c r="V3022" s="30">
        <f>LN(Data[[#This Row],[MA'[NVA']
30d]]/Data[[#This Row],[MA'[NVMetcalfe calc']]])</f>
        <v>-2.2863679915903572</v>
      </c>
      <c r="W3022" s="30">
        <f>$Q$3+Data[[#This Row],[NVM
(scaled)]]/((Data[[#This Row],[Upper Bound]]-Data[[#This Row],[Lower Bound]])/2)</f>
        <v>-0.74811982379762709</v>
      </c>
      <c r="X3022" s="30">
        <f>(Data[[#This Row],[Upper Bound]]+Data[[#This Row],[Lower Bound]])/2</f>
        <v>19.659060363777886</v>
      </c>
      <c r="Y3022" s="29">
        <f>LN(Data[[#This Row],[NVActual]]/Data[[#This Row],[MA'[n^2']
30d]])</f>
        <v>-2.9945999872101088</v>
      </c>
      <c r="Z3022" s="29">
        <f>LN(Data[[#This Row],[NVActual]]/Data[[#This Row],[MA'[n*ln(n)']
30d]])</f>
        <v>5.3590563236281392</v>
      </c>
      <c r="AA3022" s="29">
        <f>LN(Data[[#This Row],[NVActual]]/Data[[#This Row],[MA'[n^1.5']]])</f>
        <v>2.3713596571140041</v>
      </c>
      <c r="AB3022" s="29">
        <f>LN(Data[[#This Row],[NVActual]]/Data[[#This Row],[Metcalfe
(n^2)]])</f>
        <v>-2.467936795287291</v>
      </c>
      <c r="AC3022" s="26">
        <f>1+Data[[#This Row],[MA'[NVMetcalfe calc']]]/((Data[[#This Row],[NVM_norm
(scaled)]]-Data[[#This Row],[NV_fund.]])/2)</f>
        <v>-102520194.75523852</v>
      </c>
    </row>
    <row r="3023" spans="1:29" x14ac:dyDescent="0.2">
      <c r="A3023" s="23">
        <v>41153</v>
      </c>
      <c r="B3023" s="24">
        <v>98453677.430077106</v>
      </c>
      <c r="C3023" s="24">
        <f t="shared" si="377"/>
        <v>106457776.32257555</v>
      </c>
      <c r="D3023" s="25">
        <f>LN(Data[[#This Row],[NVActual]])</f>
        <v>18.40509671562835</v>
      </c>
      <c r="E3023" s="26">
        <v>43598</v>
      </c>
      <c r="F3023" s="40">
        <f>Data[[#This Row],[DAA 
(n)]]^2</f>
        <v>1900785604</v>
      </c>
      <c r="G3023" s="41">
        <f t="shared" si="378"/>
        <v>2015042165.3</v>
      </c>
      <c r="H3023" s="28">
        <f>LN(Data[[#This Row],[Metcalfe
(n^2)]])</f>
        <v>21.36553311345072</v>
      </c>
      <c r="I3023" s="42">
        <f t="shared" si="379"/>
        <v>21.370418143986374</v>
      </c>
      <c r="J3023" s="40">
        <f>Data[[#This Row],[DAA 
(n)]]*LN(Data[[#This Row],[DAA 
(n)]])</f>
        <v>465747.25634011225</v>
      </c>
      <c r="K3023" s="40">
        <f t="shared" si="380"/>
        <v>474366.55691417854</v>
      </c>
      <c r="L3023" s="29">
        <f>LN(Data[[#This Row],[MA'[n*ln(n)']
30d]])</f>
        <v>13.069735628637257</v>
      </c>
      <c r="M3023" s="43">
        <f t="shared" si="381"/>
        <v>12.980258732603447</v>
      </c>
      <c r="N3023" s="40">
        <f>Data[[#This Row],[DAA 
(n)]]^1.5</f>
        <v>9103320.8645632025</v>
      </c>
      <c r="O3023" s="40">
        <f t="shared" si="382"/>
        <v>9413971.3412795868</v>
      </c>
      <c r="P3023" s="43">
        <f>LN(Data[[#This Row],[MA'[n^1.5']]])</f>
        <v>16.057705456672561</v>
      </c>
      <c r="Q3023" s="43">
        <f t="shared" si="383"/>
        <v>15.935541814675734</v>
      </c>
      <c r="R3023" s="30">
        <f>$O$1+$O$2*Data[[#This Row],[MA'[ln(n^2)']]]</f>
        <v>21.370418143986374</v>
      </c>
      <c r="S3023" s="30">
        <f>$Q$1+$Q$2*Data[[#This Row],[MA'[ln(n*ln(n))']]]</f>
        <v>17.937426908795686</v>
      </c>
      <c r="T3023" s="31">
        <f>$O$3*Data[[#This Row],[Metcalfe
(n^2)]]</f>
        <v>988408514.08000004</v>
      </c>
      <c r="U3023" s="31">
        <f t="shared" si="376"/>
        <v>1047821925.9560001</v>
      </c>
      <c r="V3023" s="30">
        <f>LN(Data[[#This Row],[MA'[NVA']
30d]]/Data[[#This Row],[MA'[NVMetcalfe calc']]])</f>
        <v>-2.2867204923811899</v>
      </c>
      <c r="W3023" s="30">
        <f>$Q$3+Data[[#This Row],[NVM
(scaled)]]/((Data[[#This Row],[Upper Bound]]-Data[[#This Row],[Lower Bound]])/2)</f>
        <v>-0.74220293075066512</v>
      </c>
      <c r="X3023" s="30">
        <f>(Data[[#This Row],[Upper Bound]]+Data[[#This Row],[Lower Bound]])/2</f>
        <v>19.653922526391028</v>
      </c>
      <c r="Y3023" s="32">
        <f>LN(Data[[#This Row],[NVActual]]/Data[[#This Row],[MA'[n^2']
30d]])</f>
        <v>-3.0188092422049637</v>
      </c>
      <c r="Z3023" s="32">
        <f>LN(Data[[#This Row],[NVActual]]/Data[[#This Row],[MA'[n*ln(n)']
30d]])</f>
        <v>5.3353610869910932</v>
      </c>
      <c r="AA3023" s="32">
        <f>LN(Data[[#This Row],[NVActual]]/Data[[#This Row],[MA'[n^1.5']]])</f>
        <v>2.3473912589557897</v>
      </c>
      <c r="AB3023" s="32">
        <f>LN(Data[[#This Row],[NVActual]]/Data[[#This Row],[Metcalfe
(n^2)]])</f>
        <v>-2.9604363978223711</v>
      </c>
      <c r="AC3023" s="34">
        <f>1+Data[[#This Row],[MA'[NVMetcalfe calc']]]/((Data[[#This Row],[NVM_norm
(scaled)]]-Data[[#This Row],[NV_fund.]])/2)</f>
        <v>-102747153.41987103</v>
      </c>
    </row>
    <row r="3024" spans="1:29" x14ac:dyDescent="0.2">
      <c r="A3024" s="23">
        <v>41152</v>
      </c>
      <c r="B3024" s="24">
        <v>99315679.958975703</v>
      </c>
      <c r="C3024" s="24">
        <f t="shared" si="377"/>
        <v>106552984.52636483</v>
      </c>
      <c r="D3024" s="25">
        <f>LN(Data[[#This Row],[NVActual]])</f>
        <v>18.413814021473957</v>
      </c>
      <c r="E3024" s="26">
        <v>49678</v>
      </c>
      <c r="F3024" s="40">
        <f>Data[[#This Row],[DAA 
(n)]]^2</f>
        <v>2467903684</v>
      </c>
      <c r="G3024" s="41">
        <f t="shared" si="378"/>
        <v>2010692832.6666667</v>
      </c>
      <c r="H3024" s="28">
        <f>LN(Data[[#This Row],[Metcalfe
(n^2)]])</f>
        <v>21.626634916296091</v>
      </c>
      <c r="I3024" s="42">
        <f t="shared" si="379"/>
        <v>21.368047641475286</v>
      </c>
      <c r="J3024" s="40">
        <f>Data[[#This Row],[DAA 
(n)]]*LN(Data[[#This Row],[DAA 
(n)]])</f>
        <v>537183.98468587862</v>
      </c>
      <c r="K3024" s="40">
        <f t="shared" si="380"/>
        <v>473774.35901873838</v>
      </c>
      <c r="L3024" s="29">
        <f>LN(Data[[#This Row],[MA'[n*ln(n)']
30d]])</f>
        <v>13.068486451510742</v>
      </c>
      <c r="M3024" s="43">
        <f t="shared" si="381"/>
        <v>12.972194935246652</v>
      </c>
      <c r="N3024" s="40">
        <f>Data[[#This Row],[DAA 
(n)]]^1.5</f>
        <v>11072511.874626789</v>
      </c>
      <c r="O3024" s="40">
        <f t="shared" si="382"/>
        <v>9398210.798202958</v>
      </c>
      <c r="P3024" s="43">
        <f>LN(Data[[#This Row],[MA'[n^1.5']]])</f>
        <v>16.056029888506451</v>
      </c>
      <c r="Q3024" s="43">
        <f t="shared" si="383"/>
        <v>15.924496825991413</v>
      </c>
      <c r="R3024" s="30">
        <f>$O$1+$O$2*Data[[#This Row],[MA'[ln(n^2)']]]</f>
        <v>21.368047641475286</v>
      </c>
      <c r="S3024" s="30">
        <f>$Q$1+$Q$2*Data[[#This Row],[MA'[ln(n*ln(n))']]]</f>
        <v>17.924121643156973</v>
      </c>
      <c r="T3024" s="31">
        <f>$O$3*Data[[#This Row],[Metcalfe
(n^2)]]</f>
        <v>1283309915.6800001</v>
      </c>
      <c r="U3024" s="31">
        <f t="shared" si="376"/>
        <v>1045560272.9866664</v>
      </c>
      <c r="V3024" s="30">
        <f>LN(Data[[#This Row],[MA'[NVA']
30d]]/Data[[#This Row],[MA'[NVMetcalfe calc']]])</f>
        <v>-2.2836657983989364</v>
      </c>
      <c r="W3024" s="30">
        <f>$Q$3+Data[[#This Row],[NVM
(scaled)]]/((Data[[#This Row],[Upper Bound]]-Data[[#This Row],[Lower Bound]])/2)</f>
        <v>-0.73619911084852696</v>
      </c>
      <c r="X3024" s="30">
        <f>(Data[[#This Row],[Upper Bound]]+Data[[#This Row],[Lower Bound]])/2</f>
        <v>19.646084642316129</v>
      </c>
      <c r="Y3024" s="29">
        <f>LN(Data[[#This Row],[NVActual]]/Data[[#This Row],[MA'[n^2']
30d]])</f>
        <v>-3.0079311710194876</v>
      </c>
      <c r="Z3024" s="29">
        <f>LN(Data[[#This Row],[NVActual]]/Data[[#This Row],[MA'[n*ln(n)']
30d]])</f>
        <v>5.3453275699632146</v>
      </c>
      <c r="AA3024" s="29">
        <f>LN(Data[[#This Row],[NVActual]]/Data[[#This Row],[MA'[n^1.5']]])</f>
        <v>2.357784132967506</v>
      </c>
      <c r="AB3024" s="29">
        <f>LN(Data[[#This Row],[NVActual]]/Data[[#This Row],[Metcalfe
(n^2)]])</f>
        <v>-3.2128208948221353</v>
      </c>
      <c r="AC3024" s="26">
        <f>1+Data[[#This Row],[MA'[NVMetcalfe calc']]]/((Data[[#This Row],[NVM_norm
(scaled)]]-Data[[#This Row],[NV_fund.]])/2)</f>
        <v>-102595006.08053164</v>
      </c>
    </row>
    <row r="3025" spans="1:29" x14ac:dyDescent="0.2">
      <c r="A3025" s="23">
        <v>41151</v>
      </c>
      <c r="B3025" s="24">
        <v>105388224.841996</v>
      </c>
      <c r="C3025" s="24">
        <f t="shared" si="377"/>
        <v>106302200.16046333</v>
      </c>
      <c r="D3025" s="25">
        <f>LN(Data[[#This Row],[NVActual]])</f>
        <v>18.473161469063889</v>
      </c>
      <c r="E3025" s="26">
        <v>34760</v>
      </c>
      <c r="F3025" s="40">
        <f>Data[[#This Row],[DAA 
(n)]]^2</f>
        <v>1208257600</v>
      </c>
      <c r="G3025" s="41">
        <f t="shared" si="378"/>
        <v>1983315179.3333333</v>
      </c>
      <c r="H3025" s="28">
        <f>LN(Data[[#This Row],[Metcalfe
(n^2)]])</f>
        <v>20.912445158758658</v>
      </c>
      <c r="I3025" s="42">
        <f t="shared" si="379"/>
        <v>21.354558566052276</v>
      </c>
      <c r="J3025" s="40">
        <f>Data[[#This Row],[DAA 
(n)]]*LN(Data[[#This Row],[DAA 
(n)]])</f>
        <v>363458.29685922549</v>
      </c>
      <c r="K3025" s="40">
        <f t="shared" si="380"/>
        <v>470220.63953850948</v>
      </c>
      <c r="L3025" s="29">
        <f>LN(Data[[#This Row],[MA'[n*ln(n)']
30d]])</f>
        <v>13.060957309357638</v>
      </c>
      <c r="M3025" s="43">
        <f t="shared" si="381"/>
        <v>12.963885449794095</v>
      </c>
      <c r="N3025" s="40">
        <f>Data[[#This Row],[DAA 
(n)]]^1.5</f>
        <v>6480666.1830401402</v>
      </c>
      <c r="O3025" s="40">
        <f t="shared" si="382"/>
        <v>9301594.5659493338</v>
      </c>
      <c r="P3025" s="43">
        <f>LN(Data[[#This Row],[MA'[n^1.5']]])</f>
        <v>16.04569640213035</v>
      </c>
      <c r="Q3025" s="43">
        <f t="shared" si="383"/>
        <v>15.913106492102658</v>
      </c>
      <c r="R3025" s="30">
        <f>$O$1+$O$2*Data[[#This Row],[MA'[ln(n^2)']]]</f>
        <v>21.354558566052276</v>
      </c>
      <c r="S3025" s="30">
        <f>$Q$1+$Q$2*Data[[#This Row],[MA'[ln(n*ln(n))']]]</f>
        <v>17.910410992160255</v>
      </c>
      <c r="T3025" s="31">
        <f>$O$3*Data[[#This Row],[Metcalfe
(n^2)]]</f>
        <v>628293952</v>
      </c>
      <c r="U3025" s="31">
        <f t="shared" si="376"/>
        <v>1031323893.2533334</v>
      </c>
      <c r="V3025" s="30">
        <f>LN(Data[[#This Row],[MA'[NVA']
30d]]/Data[[#This Row],[MA'[NVMetcalfe calc']]])</f>
        <v>-2.2723126063594661</v>
      </c>
      <c r="W3025" s="30">
        <f>$Q$3+Data[[#This Row],[NVM
(scaled)]]/((Data[[#This Row],[Upper Bound]]-Data[[#This Row],[Lower Bound]])/2)</f>
        <v>-0.72952104699838072</v>
      </c>
      <c r="X3025" s="30">
        <f>(Data[[#This Row],[Upper Bound]]+Data[[#This Row],[Lower Bound]])/2</f>
        <v>19.632484779106264</v>
      </c>
      <c r="Y3025" s="32">
        <f>LN(Data[[#This Row],[NVActual]]/Data[[#This Row],[MA'[n^2']
30d]])</f>
        <v>-2.9348741454527487</v>
      </c>
      <c r="Z3025" s="32">
        <f>LN(Data[[#This Row],[NVActual]]/Data[[#This Row],[MA'[n*ln(n)']
30d]])</f>
        <v>5.41220415970625</v>
      </c>
      <c r="AA3025" s="32">
        <f>LN(Data[[#This Row],[NVActual]]/Data[[#This Row],[MA'[n^1.5']]])</f>
        <v>2.427465066933538</v>
      </c>
      <c r="AB3025" s="32">
        <f>LN(Data[[#This Row],[NVActual]]/Data[[#This Row],[Metcalfe
(n^2)]])</f>
        <v>-2.4392836896947685</v>
      </c>
      <c r="AC3025" s="34">
        <f>1+Data[[#This Row],[MA'[NVMetcalfe calc']]]/((Data[[#This Row],[NVM_norm
(scaled)]]-Data[[#This Row],[NV_fund.]])/2)</f>
        <v>-101298849.62022211</v>
      </c>
    </row>
    <row r="3026" spans="1:29" x14ac:dyDescent="0.2">
      <c r="A3026" s="23">
        <v>41150</v>
      </c>
      <c r="B3026" s="24">
        <v>106680232.039701</v>
      </c>
      <c r="C3026" s="24">
        <f t="shared" si="377"/>
        <v>105767921.10972612</v>
      </c>
      <c r="D3026" s="25">
        <f>LN(Data[[#This Row],[NVActual]])</f>
        <v>18.48534643237603</v>
      </c>
      <c r="E3026" s="26">
        <v>37982</v>
      </c>
      <c r="F3026" s="40">
        <f>Data[[#This Row],[DAA 
(n)]]^2</f>
        <v>1442632324</v>
      </c>
      <c r="G3026" s="41">
        <f t="shared" si="378"/>
        <v>2061302262.5333333</v>
      </c>
      <c r="H3026" s="28">
        <f>LN(Data[[#This Row],[Metcalfe
(n^2)]])</f>
        <v>21.089735284548382</v>
      </c>
      <c r="I3026" s="42">
        <f t="shared" si="379"/>
        <v>21.390464170340991</v>
      </c>
      <c r="J3026" s="40">
        <f>Data[[#This Row],[DAA 
(n)]]*LN(Data[[#This Row],[DAA 
(n)]])</f>
        <v>400515.16278885835</v>
      </c>
      <c r="K3026" s="40">
        <f t="shared" si="380"/>
        <v>479935.18507406692</v>
      </c>
      <c r="L3026" s="29">
        <f>LN(Data[[#This Row],[MA'[n*ln(n)']
30d]])</f>
        <v>13.08140634267086</v>
      </c>
      <c r="M3026" s="43">
        <f t="shared" si="381"/>
        <v>12.95568899520509</v>
      </c>
      <c r="N3026" s="40">
        <f>Data[[#This Row],[DAA 
(n)]]^1.5</f>
        <v>7402301.0564396884</v>
      </c>
      <c r="O3026" s="40">
        <f t="shared" si="382"/>
        <v>9570140.1333421171</v>
      </c>
      <c r="P3026" s="43">
        <f>LN(Data[[#This Row],[MA'[n^1.5']]])</f>
        <v>16.074158406304388</v>
      </c>
      <c r="Q3026" s="43">
        <f t="shared" si="383"/>
        <v>15.901866034758985</v>
      </c>
      <c r="R3026" s="30">
        <f>$O$1+$O$2*Data[[#This Row],[MA'[ln(n^2)']]]</f>
        <v>21.390464170340991</v>
      </c>
      <c r="S3026" s="30">
        <f>$Q$1+$Q$2*Data[[#This Row],[MA'[ln(n*ln(n))']]]</f>
        <v>17.896886842088396</v>
      </c>
      <c r="T3026" s="31">
        <f>$O$3*Data[[#This Row],[Metcalfe
(n^2)]]</f>
        <v>750168808.48000002</v>
      </c>
      <c r="U3026" s="31">
        <f t="shared" si="376"/>
        <v>1071877176.5173335</v>
      </c>
      <c r="V3026" s="30">
        <f>LN(Data[[#This Row],[MA'[NVA']
30d]]/Data[[#This Row],[MA'[NVMetcalfe calc']]])</f>
        <v>-2.3159194905951925</v>
      </c>
      <c r="W3026" s="30">
        <f>$Q$3+Data[[#This Row],[NVM
(scaled)]]/((Data[[#This Row],[Upper Bound]]-Data[[#This Row],[Lower Bound]])/2)</f>
        <v>-0.73581550256027162</v>
      </c>
      <c r="X3026" s="30">
        <f>(Data[[#This Row],[Upper Bound]]+Data[[#This Row],[Lower Bound]])/2</f>
        <v>19.643675506214691</v>
      </c>
      <c r="Y3026" s="29">
        <f>LN(Data[[#This Row],[NVActual]]/Data[[#This Row],[MA'[n^2']
30d]])</f>
        <v>-2.9612573539172566</v>
      </c>
      <c r="Z3026" s="29">
        <f>LN(Data[[#This Row],[NVActual]]/Data[[#This Row],[MA'[n*ln(n)']
30d]])</f>
        <v>5.4039400897051708</v>
      </c>
      <c r="AA3026" s="29">
        <f>LN(Data[[#This Row],[NVActual]]/Data[[#This Row],[MA'[n^1.5']]])</f>
        <v>2.4111880260716445</v>
      </c>
      <c r="AB3026" s="29">
        <f>LN(Data[[#This Row],[NVActual]]/Data[[#This Row],[Metcalfe
(n^2)]])</f>
        <v>-2.6043888521723493</v>
      </c>
      <c r="AC3026" s="26">
        <f>1+Data[[#This Row],[MA'[NVMetcalfe calc']]]/((Data[[#This Row],[NVM_norm
(scaled)]]-Data[[#This Row],[NV_fund.]])/2)</f>
        <v>-105191750.45795414</v>
      </c>
    </row>
    <row r="3027" spans="1:29" x14ac:dyDescent="0.2">
      <c r="A3027" s="23">
        <v>41149</v>
      </c>
      <c r="B3027" s="24">
        <v>107228161.79197299</v>
      </c>
      <c r="C3027" s="24">
        <f t="shared" si="377"/>
        <v>105114249.34141126</v>
      </c>
      <c r="D3027" s="25">
        <f>LN(Data[[#This Row],[NVActual]])</f>
        <v>18.49046947538384</v>
      </c>
      <c r="E3027" s="26">
        <v>41047</v>
      </c>
      <c r="F3027" s="40">
        <f>Data[[#This Row],[DAA 
(n)]]^2</f>
        <v>1684856209</v>
      </c>
      <c r="G3027" s="41">
        <f t="shared" si="378"/>
        <v>2056693366.9333334</v>
      </c>
      <c r="H3027" s="28">
        <f>LN(Data[[#This Row],[Metcalfe
(n^2)]])</f>
        <v>21.244946061204377</v>
      </c>
      <c r="I3027" s="42">
        <f t="shared" si="379"/>
        <v>21.38710574481787</v>
      </c>
      <c r="J3027" s="40">
        <f>Data[[#This Row],[DAA 
(n)]]*LN(Data[[#This Row],[DAA 
(n)]])</f>
        <v>436020.65048712806</v>
      </c>
      <c r="K3027" s="40">
        <f t="shared" si="380"/>
        <v>479218.64785862097</v>
      </c>
      <c r="L3027" s="29">
        <f>LN(Data[[#This Row],[MA'[n*ln(n)']
30d]])</f>
        <v>13.079912239589291</v>
      </c>
      <c r="M3027" s="43">
        <f t="shared" si="381"/>
        <v>12.945822884976817</v>
      </c>
      <c r="N3027" s="40">
        <f>Data[[#This Row],[DAA 
(n)]]^1.5</f>
        <v>8316146.5121066282</v>
      </c>
      <c r="O3027" s="40">
        <f t="shared" si="382"/>
        <v>9552182.1149683241</v>
      </c>
      <c r="P3027" s="43">
        <f>LN(Data[[#This Row],[MA'[n^1.5']]])</f>
        <v>16.072280180070162</v>
      </c>
      <c r="Q3027" s="43">
        <f t="shared" si="383"/>
        <v>15.888171480324646</v>
      </c>
      <c r="R3027" s="30">
        <f>$O$1+$O$2*Data[[#This Row],[MA'[ln(n^2)']]]</f>
        <v>21.38710574481787</v>
      </c>
      <c r="S3027" s="30">
        <f>$Q$1+$Q$2*Data[[#This Row],[MA'[ln(n*ln(n))']]]</f>
        <v>17.880607760211745</v>
      </c>
      <c r="T3027" s="31">
        <f>$O$3*Data[[#This Row],[Metcalfe
(n^2)]]</f>
        <v>876125228.68000007</v>
      </c>
      <c r="U3027" s="31">
        <f t="shared" si="376"/>
        <v>1069480550.8053334</v>
      </c>
      <c r="V3027" s="30">
        <f>LN(Data[[#This Row],[MA'[NVA']
30d]]/Data[[#This Row],[MA'[NVMetcalfe calc']]])</f>
        <v>-2.3198804954582433</v>
      </c>
      <c r="W3027" s="30">
        <f>$Q$3+Data[[#This Row],[NVM
(scaled)]]/((Data[[#This Row],[Upper Bound]]-Data[[#This Row],[Lower Bound]])/2)</f>
        <v>-0.73318940757573514</v>
      </c>
      <c r="X3027" s="30">
        <f>(Data[[#This Row],[Upper Bound]]+Data[[#This Row],[Lower Bound]])/2</f>
        <v>19.633856752514809</v>
      </c>
      <c r="Y3027" s="32">
        <f>LN(Data[[#This Row],[NVActual]]/Data[[#This Row],[MA'[n^2']
30d]])</f>
        <v>-2.953895893028947</v>
      </c>
      <c r="Z3027" s="32">
        <f>LN(Data[[#This Row],[NVActual]]/Data[[#This Row],[MA'[n*ln(n)']
30d]])</f>
        <v>5.4105572357945499</v>
      </c>
      <c r="AA3027" s="32">
        <f>LN(Data[[#This Row],[NVActual]]/Data[[#This Row],[MA'[n^1.5']]])</f>
        <v>2.4181892953136797</v>
      </c>
      <c r="AB3027" s="32">
        <f>LN(Data[[#This Row],[NVActual]]/Data[[#This Row],[Metcalfe
(n^2)]])</f>
        <v>-2.7544765858205356</v>
      </c>
      <c r="AC3027" s="34">
        <f>1+Data[[#This Row],[MA'[NVMetcalfe calc']]]/((Data[[#This Row],[NVM_norm
(scaled)]]-Data[[#This Row],[NV_fund.]])/2)</f>
        <v>-105020682.15640119</v>
      </c>
    </row>
    <row r="3028" spans="1:29" x14ac:dyDescent="0.2">
      <c r="A3028" s="23">
        <v>41148</v>
      </c>
      <c r="B3028" s="24">
        <v>106826341.312402</v>
      </c>
      <c r="C3028" s="24">
        <f t="shared" si="377"/>
        <v>104330965.64767204</v>
      </c>
      <c r="D3028" s="25">
        <f>LN(Data[[#This Row],[NVActual]])</f>
        <v>18.486715095581246</v>
      </c>
      <c r="E3028" s="26">
        <v>38660</v>
      </c>
      <c r="F3028" s="40">
        <f>Data[[#This Row],[DAA 
(n)]]^2</f>
        <v>1494595600</v>
      </c>
      <c r="G3028" s="41">
        <f t="shared" si="378"/>
        <v>2043367463.4333334</v>
      </c>
      <c r="H3028" s="28">
        <f>LN(Data[[#This Row],[Metcalfe
(n^2)]])</f>
        <v>21.125121505524643</v>
      </c>
      <c r="I3028" s="42">
        <f t="shared" si="379"/>
        <v>21.378077079875464</v>
      </c>
      <c r="J3028" s="40">
        <f>Data[[#This Row],[DAA 
(n)]]*LN(Data[[#This Row],[DAA 
(n)]])</f>
        <v>408348.59870179131</v>
      </c>
      <c r="K3028" s="40">
        <f t="shared" si="380"/>
        <v>477215.9434919898</v>
      </c>
      <c r="L3028" s="29">
        <f>LN(Data[[#This Row],[MA'[n*ln(n)']
30d]])</f>
        <v>13.075724379150692</v>
      </c>
      <c r="M3028" s="43">
        <f t="shared" si="381"/>
        <v>12.935845110665705</v>
      </c>
      <c r="N3028" s="40">
        <f>Data[[#This Row],[DAA 
(n)]]^1.5</f>
        <v>7601385.7878678804</v>
      </c>
      <c r="O3028" s="40">
        <f t="shared" si="382"/>
        <v>9501220.7473329846</v>
      </c>
      <c r="P3028" s="43">
        <f>LN(Data[[#This Row],[MA'[n^1.5']]])</f>
        <v>16.066930848034648</v>
      </c>
      <c r="Q3028" s="43">
        <f t="shared" si="383"/>
        <v>15.874320050311464</v>
      </c>
      <c r="R3028" s="30">
        <f>$O$1+$O$2*Data[[#This Row],[MA'[ln(n^2)']]]</f>
        <v>21.378077079875464</v>
      </c>
      <c r="S3028" s="30">
        <f>$Q$1+$Q$2*Data[[#This Row],[MA'[ln(n*ln(n))']]]</f>
        <v>17.864144432598412</v>
      </c>
      <c r="T3028" s="31">
        <f>$O$3*Data[[#This Row],[Metcalfe
(n^2)]]</f>
        <v>777189712</v>
      </c>
      <c r="U3028" s="31">
        <f t="shared" si="376"/>
        <v>1062551080.9853333</v>
      </c>
      <c r="V3028" s="30">
        <f>LN(Data[[#This Row],[MA'[NVA']
30d]]/Data[[#This Row],[MA'[NVMetcalfe calc']]])</f>
        <v>-2.3208597677226868</v>
      </c>
      <c r="W3028" s="30">
        <f>$Q$3+Data[[#This Row],[NVM
(scaled)]]/((Data[[#This Row],[Upper Bound]]-Data[[#This Row],[Lower Bound]])/2)</f>
        <v>-0.73094721253187489</v>
      </c>
      <c r="X3028" s="30">
        <f>(Data[[#This Row],[Upper Bound]]+Data[[#This Row],[Lower Bound]])/2</f>
        <v>19.621110756236938</v>
      </c>
      <c r="Y3028" s="29">
        <f>LN(Data[[#This Row],[NVActual]]/Data[[#This Row],[MA'[n^2']
30d]])</f>
        <v>-2.9511499056541308</v>
      </c>
      <c r="Z3028" s="29">
        <f>LN(Data[[#This Row],[NVActual]]/Data[[#This Row],[MA'[n*ln(n)']
30d]])</f>
        <v>5.4109907164305531</v>
      </c>
      <c r="AA3028" s="29">
        <f>LN(Data[[#This Row],[NVActual]]/Data[[#This Row],[MA'[n^1.5']]])</f>
        <v>2.419784247546596</v>
      </c>
      <c r="AB3028" s="29">
        <f>LN(Data[[#This Row],[NVActual]]/Data[[#This Row],[Metcalfe
(n^2)]])</f>
        <v>-2.6384064099433986</v>
      </c>
      <c r="AC3028" s="26">
        <f>1+Data[[#This Row],[MA'[NVMetcalfe calc']]]/((Data[[#This Row],[NVM_norm
(scaled)]]-Data[[#This Row],[NV_fund.]])/2)</f>
        <v>-104417064.10622835</v>
      </c>
    </row>
    <row r="3029" spans="1:29" x14ac:dyDescent="0.2">
      <c r="A3029" s="23">
        <v>41147</v>
      </c>
      <c r="B3029" s="24">
        <v>103272277.547241</v>
      </c>
      <c r="C3029" s="24">
        <f t="shared" si="377"/>
        <v>103588901.51100688</v>
      </c>
      <c r="D3029" s="25">
        <f>LN(Data[[#This Row],[NVActual]])</f>
        <v>18.452879529701296</v>
      </c>
      <c r="E3029" s="26">
        <v>35110</v>
      </c>
      <c r="F3029" s="40">
        <f>Data[[#This Row],[DAA 
(n)]]^2</f>
        <v>1232712100</v>
      </c>
      <c r="G3029" s="41">
        <f t="shared" si="378"/>
        <v>2043576446.1333334</v>
      </c>
      <c r="H3029" s="28">
        <f>LN(Data[[#This Row],[Metcalfe
(n^2)]])</f>
        <v>20.932482538324955</v>
      </c>
      <c r="I3029" s="42">
        <f t="shared" si="379"/>
        <v>21.378216613007364</v>
      </c>
      <c r="J3029" s="40">
        <f>Data[[#This Row],[DAA 
(n)]]*LN(Data[[#This Row],[DAA 
(n)]])</f>
        <v>367469.7309602946</v>
      </c>
      <c r="K3029" s="40">
        <f t="shared" si="380"/>
        <v>477247.16523255379</v>
      </c>
      <c r="L3029" s="29">
        <f>LN(Data[[#This Row],[MA'[n*ln(n)']
30d]])</f>
        <v>13.075789801774761</v>
      </c>
      <c r="M3029" s="43">
        <f t="shared" si="381"/>
        <v>12.925918881869272</v>
      </c>
      <c r="N3029" s="40">
        <f>Data[[#This Row],[DAA 
(n)]]^1.5</f>
        <v>6578793.3415634753</v>
      </c>
      <c r="O3029" s="40">
        <f t="shared" si="382"/>
        <v>9502017.4812241402</v>
      </c>
      <c r="P3029" s="43">
        <f>LN(Data[[#This Row],[MA'[n^1.5']]])</f>
        <v>16.067014700468853</v>
      </c>
      <c r="Q3029" s="43">
        <f t="shared" si="383"/>
        <v>15.860525955873028</v>
      </c>
      <c r="R3029" s="30">
        <f>$O$1+$O$2*Data[[#This Row],[MA'[ln(n^2)']]]</f>
        <v>21.378216613007364</v>
      </c>
      <c r="S3029" s="30">
        <f>$Q$1+$Q$2*Data[[#This Row],[MA'[ln(n*ln(n))']]]</f>
        <v>17.847766155084297</v>
      </c>
      <c r="T3029" s="31">
        <f>$O$3*Data[[#This Row],[Metcalfe
(n^2)]]</f>
        <v>641010292</v>
      </c>
      <c r="U3029" s="31">
        <f t="shared" si="376"/>
        <v>1062659751.9893334</v>
      </c>
      <c r="V3029" s="30">
        <f>LN(Data[[#This Row],[MA'[NVA']
30d]]/Data[[#This Row],[MA'[NVMetcalfe calc']]])</f>
        <v>-2.3281000484953047</v>
      </c>
      <c r="W3029" s="30">
        <f>$Q$3+Data[[#This Row],[NVM
(scaled)]]/((Data[[#This Row],[Upper Bound]]-Data[[#This Row],[Lower Bound]])/2)</f>
        <v>-0.72886855586406141</v>
      </c>
      <c r="X3029" s="30">
        <f>(Data[[#This Row],[Upper Bound]]+Data[[#This Row],[Lower Bound]])/2</f>
        <v>19.612991384045831</v>
      </c>
      <c r="Y3029" s="32">
        <f>LN(Data[[#This Row],[NVActual]]/Data[[#This Row],[MA'[n^2']
30d]])</f>
        <v>-2.9850877399795523</v>
      </c>
      <c r="Z3029" s="32">
        <f>LN(Data[[#This Row],[NVActual]]/Data[[#This Row],[MA'[n*ln(n)']
30d]])</f>
        <v>5.3770897279265339</v>
      </c>
      <c r="AA3029" s="32">
        <f>LN(Data[[#This Row],[NVActual]]/Data[[#This Row],[MA'[n^1.5']]])</f>
        <v>2.3858648292324416</v>
      </c>
      <c r="AB3029" s="32">
        <f>LN(Data[[#This Row],[NVActual]]/Data[[#This Row],[Metcalfe
(n^2)]])</f>
        <v>-2.4796030086236605</v>
      </c>
      <c r="AC3029" s="34">
        <f>1+Data[[#This Row],[MA'[NVMetcalfe calc']]]/((Data[[#This Row],[NVM_norm
(scaled)]]-Data[[#This Row],[NV_fund.]])/2)</f>
        <v>-104480096.2112131</v>
      </c>
    </row>
    <row r="3030" spans="1:29" x14ac:dyDescent="0.2">
      <c r="A3030" s="23">
        <v>41146</v>
      </c>
      <c r="B3030" s="24">
        <v>103551116.36779401</v>
      </c>
      <c r="C3030" s="24">
        <f t="shared" si="377"/>
        <v>102978626.77116422</v>
      </c>
      <c r="D3030" s="25">
        <f>LN(Data[[#This Row],[NVActual]])</f>
        <v>18.455575926701822</v>
      </c>
      <c r="E3030" s="26">
        <v>36374</v>
      </c>
      <c r="F3030" s="40">
        <f>Data[[#This Row],[DAA 
(n)]]^2</f>
        <v>1323067876</v>
      </c>
      <c r="G3030" s="41">
        <f t="shared" si="378"/>
        <v>2037346406.8333333</v>
      </c>
      <c r="H3030" s="28">
        <f>LN(Data[[#This Row],[Metcalfe
(n^2)]])</f>
        <v>21.003219025373927</v>
      </c>
      <c r="I3030" s="42">
        <f t="shared" si="379"/>
        <v>21.372735809142775</v>
      </c>
      <c r="J3030" s="40">
        <f>Data[[#This Row],[DAA 
(n)]]*LN(Data[[#This Row],[DAA 
(n)]])</f>
        <v>381985.54441447562</v>
      </c>
      <c r="K3030" s="40">
        <f t="shared" si="380"/>
        <v>476191.81155590352</v>
      </c>
      <c r="L3030" s="29">
        <f>LN(Data[[#This Row],[MA'[n*ln(n)']
30d]])</f>
        <v>13.073576017498363</v>
      </c>
      <c r="M3030" s="43">
        <f t="shared" si="381"/>
        <v>12.915798328331396</v>
      </c>
      <c r="N3030" s="40">
        <f>Data[[#This Row],[DAA 
(n)]]^1.5</f>
        <v>6937237.989403571</v>
      </c>
      <c r="O3030" s="40">
        <f t="shared" si="382"/>
        <v>9476575.6283226069</v>
      </c>
      <c r="P3030" s="43">
        <f>LN(Data[[#This Row],[MA'[n^1.5']]])</f>
        <v>16.06433358833424</v>
      </c>
      <c r="Q3030" s="43">
        <f t="shared" si="383"/>
        <v>15.846460111610549</v>
      </c>
      <c r="R3030" s="30">
        <f>$O$1+$O$2*Data[[#This Row],[MA'[ln(n^2)']]]</f>
        <v>21.372735809142775</v>
      </c>
      <c r="S3030" s="30">
        <f>$Q$1+$Q$2*Data[[#This Row],[MA'[ln(n*ln(n))']]]</f>
        <v>17.831067241746801</v>
      </c>
      <c r="T3030" s="31">
        <f>$O$3*Data[[#This Row],[Metcalfe
(n^2)]]</f>
        <v>687995295.51999998</v>
      </c>
      <c r="U3030" s="31">
        <f t="shared" si="376"/>
        <v>1059420131.5533333</v>
      </c>
      <c r="V3030" s="30">
        <f>LN(Data[[#This Row],[MA'[NVA']
30d]]/Data[[#This Row],[MA'[NVMetcalfe calc']]])</f>
        <v>-2.3309555320966289</v>
      </c>
      <c r="W3030" s="30">
        <f>$Q$3+Data[[#This Row],[NVM
(scaled)]]/((Data[[#This Row],[Upper Bound]]-Data[[#This Row],[Lower Bound]])/2)</f>
        <v>-0.72630359404887723</v>
      </c>
      <c r="X3030" s="30">
        <f>(Data[[#This Row],[Upper Bound]]+Data[[#This Row],[Lower Bound]])/2</f>
        <v>19.601901525444788</v>
      </c>
      <c r="Y3030" s="29">
        <f>LN(Data[[#This Row],[NVActual]]/Data[[#This Row],[MA'[n^2']
30d]])</f>
        <v>-2.9793380903867317</v>
      </c>
      <c r="Z3030" s="29">
        <f>LN(Data[[#This Row],[NVActual]]/Data[[#This Row],[MA'[n*ln(n)']
30d]])</f>
        <v>5.3819999092034614</v>
      </c>
      <c r="AA3030" s="29">
        <f>LN(Data[[#This Row],[NVActual]]/Data[[#This Row],[MA'[n^1.5']]])</f>
        <v>2.3912423383675852</v>
      </c>
      <c r="AB3030" s="29">
        <f>LN(Data[[#This Row],[NVActual]]/Data[[#This Row],[Metcalfe
(n^2)]])</f>
        <v>-2.5476430986721028</v>
      </c>
      <c r="AC3030" s="26">
        <f>1+Data[[#This Row],[MA'[NVMetcalfe calc']]]/((Data[[#This Row],[NVM_norm
(scaled)]]-Data[[#This Row],[NV_fund.]])/2)</f>
        <v>-104231545.79184203</v>
      </c>
    </row>
    <row r="3031" spans="1:29" x14ac:dyDescent="0.2">
      <c r="A3031" s="23">
        <v>41145</v>
      </c>
      <c r="B3031" s="24">
        <v>103579438.08346801</v>
      </c>
      <c r="C3031" s="24">
        <f t="shared" si="377"/>
        <v>102351425.09108789</v>
      </c>
      <c r="D3031" s="25">
        <f>LN(Data[[#This Row],[NVActual]])</f>
        <v>18.455849393993269</v>
      </c>
      <c r="E3031" s="26">
        <v>44584</v>
      </c>
      <c r="F3031" s="40">
        <f>Data[[#This Row],[DAA 
(n)]]^2</f>
        <v>1987733056</v>
      </c>
      <c r="G3031" s="41">
        <f t="shared" si="378"/>
        <v>2024372560.3333333</v>
      </c>
      <c r="H3031" s="28">
        <f>LN(Data[[#This Row],[Metcalfe
(n^2)]])</f>
        <v>21.410260658498746</v>
      </c>
      <c r="I3031" s="42">
        <f t="shared" si="379"/>
        <v>21.361122809645774</v>
      </c>
      <c r="J3031" s="40">
        <f>Data[[#This Row],[DAA 
(n)]]*LN(Data[[#This Row],[DAA 
(n)]])</f>
        <v>477277.53059925407</v>
      </c>
      <c r="K3031" s="40">
        <f t="shared" si="380"/>
        <v>473978.80875288014</v>
      </c>
      <c r="L3031" s="29">
        <f>LN(Data[[#This Row],[MA'[n*ln(n)']
30d]])</f>
        <v>13.068917892405409</v>
      </c>
      <c r="M3031" s="43">
        <f t="shared" si="381"/>
        <v>12.905982769097404</v>
      </c>
      <c r="N3031" s="40">
        <f>Data[[#This Row],[DAA 
(n)]]^1.5</f>
        <v>9413877.5522472337</v>
      </c>
      <c r="O3031" s="40">
        <f t="shared" si="382"/>
        <v>9423403.006597193</v>
      </c>
      <c r="P3031" s="43">
        <f>LN(Data[[#This Row],[MA'[n^1.5']]])</f>
        <v>16.058706834670531</v>
      </c>
      <c r="Q3031" s="43">
        <f t="shared" si="383"/>
        <v>15.83280516756596</v>
      </c>
      <c r="R3031" s="30">
        <f>$O$1+$O$2*Data[[#This Row],[MA'[ln(n^2)']]]</f>
        <v>21.361122809645774</v>
      </c>
      <c r="S3031" s="30">
        <f>$Q$1+$Q$2*Data[[#This Row],[MA'[ln(n*ln(n))']]]</f>
        <v>17.814871569010716</v>
      </c>
      <c r="T3031" s="31">
        <f>$O$3*Data[[#This Row],[Metcalfe
(n^2)]]</f>
        <v>1033621189.12</v>
      </c>
      <c r="U3031" s="31">
        <f t="shared" si="376"/>
        <v>1052673731.3733333</v>
      </c>
      <c r="V3031" s="30">
        <f>LN(Data[[#This Row],[MA'[NVA']
30d]]/Data[[#This Row],[MA'[NVMetcalfe calc']]])</f>
        <v>-2.3306763816583791</v>
      </c>
      <c r="W3031" s="30">
        <f>$Q$3+Data[[#This Row],[NVM
(scaled)]]/((Data[[#This Row],[Upper Bound]]-Data[[#This Row],[Lower Bound]])/2)</f>
        <v>-0.72444515546563715</v>
      </c>
      <c r="X3031" s="30">
        <f>(Data[[#This Row],[Upper Bound]]+Data[[#This Row],[Lower Bound]])/2</f>
        <v>19.587997189328245</v>
      </c>
      <c r="Y3031" s="32">
        <f>LN(Data[[#This Row],[NVActual]]/Data[[#This Row],[MA'[n^2']
30d]])</f>
        <v>-2.9726762487502532</v>
      </c>
      <c r="Z3031" s="32">
        <f>LN(Data[[#This Row],[NVActual]]/Data[[#This Row],[MA'[n*ln(n)']
30d]])</f>
        <v>5.3869315015878581</v>
      </c>
      <c r="AA3031" s="32">
        <f>LN(Data[[#This Row],[NVActual]]/Data[[#This Row],[MA'[n^1.5']]])</f>
        <v>2.3971425593227371</v>
      </c>
      <c r="AB3031" s="32">
        <f>LN(Data[[#This Row],[NVActual]]/Data[[#This Row],[Metcalfe
(n^2)]])</f>
        <v>-2.9544112645054774</v>
      </c>
      <c r="AC3031" s="34">
        <f>1+Data[[#This Row],[MA'[NVMetcalfe calc']]]/((Data[[#This Row],[NVM_norm
(scaled)]]-Data[[#This Row],[NV_fund.]])/2)</f>
        <v>-103648168.28508212</v>
      </c>
    </row>
    <row r="3032" spans="1:29" x14ac:dyDescent="0.2">
      <c r="A3032" s="23">
        <v>41144</v>
      </c>
      <c r="B3032" s="24">
        <v>98563560.451377794</v>
      </c>
      <c r="C3032" s="24">
        <f t="shared" si="377"/>
        <v>101686944.38415368</v>
      </c>
      <c r="D3032" s="25">
        <f>LN(Data[[#This Row],[NVActual]])</f>
        <v>18.406212181806598</v>
      </c>
      <c r="E3032" s="26">
        <v>43521</v>
      </c>
      <c r="F3032" s="40">
        <f>Data[[#This Row],[DAA 
(n)]]^2</f>
        <v>1894077441</v>
      </c>
      <c r="G3032" s="41">
        <f t="shared" si="378"/>
        <v>1990067575.8333333</v>
      </c>
      <c r="H3032" s="28">
        <f>LN(Data[[#This Row],[Metcalfe
(n^2)]])</f>
        <v>21.361997718414024</v>
      </c>
      <c r="I3032" s="42">
        <f t="shared" si="379"/>
        <v>21.336813029490727</v>
      </c>
      <c r="J3032" s="40">
        <f>Data[[#This Row],[DAA 
(n)]]*LN(Data[[#This Row],[DAA 
(n)]])</f>
        <v>464847.75135154836</v>
      </c>
      <c r="K3032" s="40">
        <f t="shared" si="380"/>
        <v>468741.28151867766</v>
      </c>
      <c r="L3032" s="29">
        <f>LN(Data[[#This Row],[MA'[n*ln(n)']
30d]])</f>
        <v>13.057806256666964</v>
      </c>
      <c r="M3032" s="43">
        <f t="shared" si="381"/>
        <v>12.896518511620922</v>
      </c>
      <c r="N3032" s="40">
        <f>Data[[#This Row],[DAA 
(n)]]^1.5</f>
        <v>9079214.9610944521</v>
      </c>
      <c r="O3032" s="40">
        <f t="shared" si="382"/>
        <v>9291200.970837025</v>
      </c>
      <c r="P3032" s="43">
        <f>LN(Data[[#This Row],[MA'[n^1.5']]])</f>
        <v>16.044578378089867</v>
      </c>
      <c r="Q3032" s="43">
        <f t="shared" si="383"/>
        <v>15.819602570529149</v>
      </c>
      <c r="R3032" s="30">
        <f>$O$1+$O$2*Data[[#This Row],[MA'[ln(n^2)']]]</f>
        <v>21.336813029490727</v>
      </c>
      <c r="S3032" s="30">
        <f>$Q$1+$Q$2*Data[[#This Row],[MA'[ln(n*ln(n))']]]</f>
        <v>17.799255544174521</v>
      </c>
      <c r="T3032" s="31">
        <f>$O$3*Data[[#This Row],[Metcalfe
(n^2)]]</f>
        <v>984920269.32000005</v>
      </c>
      <c r="U3032" s="31">
        <f t="shared" si="376"/>
        <v>1034835139.4333332</v>
      </c>
      <c r="V3032" s="30">
        <f>LN(Data[[#This Row],[MA'[NVA']
30d]]/Data[[#This Row],[MA'[NVMetcalfe calc']]])</f>
        <v>-2.3200984864304233</v>
      </c>
      <c r="W3032" s="30">
        <f>$Q$3+Data[[#This Row],[NVM
(scaled)]]/((Data[[#This Row],[Upper Bound]]-Data[[#This Row],[Lower Bound]])/2)</f>
        <v>-0.72169514336417351</v>
      </c>
      <c r="X3032" s="30">
        <f>(Data[[#This Row],[Upper Bound]]+Data[[#This Row],[Lower Bound]])/2</f>
        <v>19.568034286832624</v>
      </c>
      <c r="Y3032" s="29">
        <f>LN(Data[[#This Row],[NVActual]]/Data[[#This Row],[MA'[n^2']
30d]])</f>
        <v>-3.0052222510048567</v>
      </c>
      <c r="Z3032" s="29">
        <f>LN(Data[[#This Row],[NVActual]]/Data[[#This Row],[MA'[n*ln(n)']
30d]])</f>
        <v>5.348405925139633</v>
      </c>
      <c r="AA3032" s="29">
        <f>LN(Data[[#This Row],[NVActual]]/Data[[#This Row],[MA'[n^1.5']]])</f>
        <v>2.3616338037167313</v>
      </c>
      <c r="AB3032" s="29">
        <f>LN(Data[[#This Row],[NVActual]]/Data[[#This Row],[Metcalfe
(n^2)]])</f>
        <v>-2.9557855366074257</v>
      </c>
      <c r="AC3032" s="26">
        <f>1+Data[[#This Row],[MA'[NVMetcalfe calc']]]/((Data[[#This Row],[NVM_norm
(scaled)]]-Data[[#This Row],[NV_fund.]])/2)</f>
        <v>-102005808.68745781</v>
      </c>
    </row>
    <row r="3033" spans="1:29" x14ac:dyDescent="0.2">
      <c r="A3033" s="23">
        <v>41143</v>
      </c>
      <c r="B3033" s="24">
        <v>95394694.253527001</v>
      </c>
      <c r="C3033" s="24">
        <f t="shared" si="377"/>
        <v>101125449.4703805</v>
      </c>
      <c r="D3033" s="25">
        <f>LN(Data[[#This Row],[NVActual]])</f>
        <v>18.373533519080777</v>
      </c>
      <c r="E3033" s="26">
        <v>47300</v>
      </c>
      <c r="F3033" s="40">
        <f>Data[[#This Row],[DAA 
(n)]]^2</f>
        <v>2237290000</v>
      </c>
      <c r="G3033" s="41">
        <f t="shared" si="378"/>
        <v>1976885625.9333334</v>
      </c>
      <c r="H3033" s="28">
        <f>LN(Data[[#This Row],[Metcalfe
(n^2)]])</f>
        <v>21.528531148960049</v>
      </c>
      <c r="I3033" s="42">
        <f t="shared" si="379"/>
        <v>21.329006766108467</v>
      </c>
      <c r="J3033" s="40">
        <f>Data[[#This Row],[DAA 
(n)]]*LN(Data[[#This Row],[DAA 
(n)]])</f>
        <v>509149.76167290518</v>
      </c>
      <c r="K3033" s="40">
        <f t="shared" si="380"/>
        <v>466878.01936751977</v>
      </c>
      <c r="L3033" s="29">
        <f>LN(Data[[#This Row],[MA'[n*ln(n)']
30d]])</f>
        <v>13.053823302034427</v>
      </c>
      <c r="M3033" s="43">
        <f t="shared" si="381"/>
        <v>12.88755183387398</v>
      </c>
      <c r="N3033" s="40">
        <f>Data[[#This Row],[DAA 
(n)]]^1.5</f>
        <v>10287070.379850641</v>
      </c>
      <c r="O3033" s="40">
        <f t="shared" si="382"/>
        <v>9242451.3860672433</v>
      </c>
      <c r="P3033" s="43">
        <f>LN(Data[[#This Row],[MA'[n^1.5']]])</f>
        <v>16.039317709954069</v>
      </c>
      <c r="Q3033" s="43">
        <f t="shared" si="383"/>
        <v>15.807041277069739</v>
      </c>
      <c r="R3033" s="30">
        <f>$O$1+$O$2*Data[[#This Row],[MA'[ln(n^2)']]]</f>
        <v>21.329006766108467</v>
      </c>
      <c r="S3033" s="30">
        <f>$Q$1+$Q$2*Data[[#This Row],[MA'[ln(n*ln(n))']]]</f>
        <v>17.784460525892065</v>
      </c>
      <c r="T3033" s="31">
        <f>$O$3*Data[[#This Row],[Metcalfe
(n^2)]]</f>
        <v>1163390800</v>
      </c>
      <c r="U3033" s="31">
        <f t="shared" si="376"/>
        <v>1027980525.4853332</v>
      </c>
      <c r="V3033" s="30">
        <f>LN(Data[[#This Row],[MA'[NVA']
30d]]/Data[[#This Row],[MA'[NVMetcalfe calc']]])</f>
        <v>-2.3189896816855562</v>
      </c>
      <c r="W3033" s="30">
        <f>$Q$3+Data[[#This Row],[NVM
(scaled)]]/((Data[[#This Row],[Upper Bound]]-Data[[#This Row],[Lower Bound]])/2)</f>
        <v>-0.71848324413111742</v>
      </c>
      <c r="X3033" s="30">
        <f>(Data[[#This Row],[Upper Bound]]+Data[[#This Row],[Lower Bound]])/2</f>
        <v>19.556733646000268</v>
      </c>
      <c r="Y3033" s="32">
        <f>LN(Data[[#This Row],[NVActual]]/Data[[#This Row],[MA'[n^2']
30d]])</f>
        <v>-3.0312550080454144</v>
      </c>
      <c r="Z3033" s="32">
        <f>LN(Data[[#This Row],[NVActual]]/Data[[#This Row],[MA'[n*ln(n)']
30d]])</f>
        <v>5.3197102170463513</v>
      </c>
      <c r="AA3033" s="32">
        <f>LN(Data[[#This Row],[NVActual]]/Data[[#This Row],[MA'[n^1.5']]])</f>
        <v>2.3342158091267078</v>
      </c>
      <c r="AB3033" s="32">
        <f>LN(Data[[#This Row],[NVActual]]/Data[[#This Row],[Metcalfe
(n^2)]])</f>
        <v>-3.1549976298792708</v>
      </c>
      <c r="AC3033" s="34">
        <f>1+Data[[#This Row],[MA'[NVMetcalfe calc']]]/((Data[[#This Row],[NVM_norm
(scaled)]]-Data[[#This Row],[NV_fund.]])/2)</f>
        <v>-101402665.22604516</v>
      </c>
    </row>
    <row r="3034" spans="1:29" x14ac:dyDescent="0.2">
      <c r="A3034" s="23">
        <v>41142</v>
      </c>
      <c r="B3034" s="24">
        <v>96590617.151864603</v>
      </c>
      <c r="C3034" s="24">
        <f t="shared" si="377"/>
        <v>100653515.28771727</v>
      </c>
      <c r="D3034" s="25">
        <f>LN(Data[[#This Row],[NVActual]])</f>
        <v>18.385992163532155</v>
      </c>
      <c r="E3034" s="26">
        <v>55539</v>
      </c>
      <c r="F3034" s="40">
        <f>Data[[#This Row],[DAA 
(n)]]^2</f>
        <v>3084580521</v>
      </c>
      <c r="G3034" s="41">
        <f t="shared" si="378"/>
        <v>1956749644.9000001</v>
      </c>
      <c r="H3034" s="28">
        <f>LN(Data[[#This Row],[Metcalfe
(n^2)]])</f>
        <v>21.849681511314571</v>
      </c>
      <c r="I3034" s="42">
        <f t="shared" si="379"/>
        <v>21.318516180767578</v>
      </c>
      <c r="J3034" s="40">
        <f>Data[[#This Row],[DAA 
(n)]]*LN(Data[[#This Row],[DAA 
(n)]])</f>
        <v>606754.73072845</v>
      </c>
      <c r="K3034" s="40">
        <f t="shared" si="380"/>
        <v>464194.92478778103</v>
      </c>
      <c r="L3034" s="29">
        <f>LN(Data[[#This Row],[MA'[n*ln(n)']
30d]])</f>
        <v>13.048059839517942</v>
      </c>
      <c r="M3034" s="43">
        <f t="shared" si="381"/>
        <v>12.878343318386518</v>
      </c>
      <c r="N3034" s="40">
        <f>Data[[#This Row],[DAA 
(n)]]^1.5</f>
        <v>13088717.185263755</v>
      </c>
      <c r="O3034" s="40">
        <f t="shared" si="382"/>
        <v>9170356.3490270041</v>
      </c>
      <c r="P3034" s="43">
        <f>LN(Data[[#This Row],[MA'[n^1.5']]])</f>
        <v>16.031486703785895</v>
      </c>
      <c r="Q3034" s="43">
        <f t="shared" si="383"/>
        <v>15.794148878203195</v>
      </c>
      <c r="R3034" s="30">
        <f>$O$1+$O$2*Data[[#This Row],[MA'[ln(n^2)']]]</f>
        <v>21.318516180767578</v>
      </c>
      <c r="S3034" s="30">
        <f>$Q$1+$Q$2*Data[[#This Row],[MA'[ln(n*ln(n))']]]</f>
        <v>17.769266475337755</v>
      </c>
      <c r="T3034" s="31">
        <f>$O$3*Data[[#This Row],[Metcalfe
(n^2)]]</f>
        <v>1603981870.9200001</v>
      </c>
      <c r="U3034" s="31">
        <f t="shared" si="376"/>
        <v>1017509815.3479999</v>
      </c>
      <c r="V3034" s="30">
        <f>LN(Data[[#This Row],[MA'[NVA']
30d]]/Data[[#This Row],[MA'[NVMetcalfe calc']]])</f>
        <v>-2.313429486468888</v>
      </c>
      <c r="W3034" s="30">
        <f>$Q$3+Data[[#This Row],[NVM
(scaled)]]/((Data[[#This Row],[Upper Bound]]-Data[[#This Row],[Lower Bound]])/2)</f>
        <v>-0.71361607577493691</v>
      </c>
      <c r="X3034" s="30">
        <f>(Data[[#This Row],[Upper Bound]]+Data[[#This Row],[Lower Bound]])/2</f>
        <v>19.543891328052666</v>
      </c>
      <c r="Y3034" s="29">
        <f>LN(Data[[#This Row],[NVActual]]/Data[[#This Row],[MA'[n^2']
30d]])</f>
        <v>-3.0085584256426685</v>
      </c>
      <c r="Z3034" s="29">
        <f>LN(Data[[#This Row],[NVActual]]/Data[[#This Row],[MA'[n*ln(n)']
30d]])</f>
        <v>5.3379323240142105</v>
      </c>
      <c r="AA3034" s="29">
        <f>LN(Data[[#This Row],[NVActual]]/Data[[#This Row],[MA'[n^1.5']]])</f>
        <v>2.3545054597462594</v>
      </c>
      <c r="AB3034" s="29">
        <f>LN(Data[[#This Row],[NVActual]]/Data[[#This Row],[Metcalfe
(n^2)]])</f>
        <v>-3.4636893477824193</v>
      </c>
      <c r="AC3034" s="26">
        <f>1+Data[[#This Row],[MA'[NVMetcalfe calc']]]/((Data[[#This Row],[NVM_norm
(scaled)]]-Data[[#This Row],[NV_fund.]])/2)</f>
        <v>-100457552.34693785</v>
      </c>
    </row>
    <row r="3035" spans="1:29" x14ac:dyDescent="0.2">
      <c r="A3035" s="23">
        <v>41141</v>
      </c>
      <c r="B3035" s="24">
        <v>97254297.627268806</v>
      </c>
      <c r="C3035" s="24">
        <f t="shared" si="377"/>
        <v>100131894.22331442</v>
      </c>
      <c r="D3035" s="25">
        <f>LN(Data[[#This Row],[NVActual]])</f>
        <v>18.392839731026452</v>
      </c>
      <c r="E3035" s="26">
        <v>48984</v>
      </c>
      <c r="F3035" s="40">
        <f>Data[[#This Row],[DAA 
(n)]]^2</f>
        <v>2399432256</v>
      </c>
      <c r="G3035" s="41">
        <f t="shared" si="378"/>
        <v>1909418294.2</v>
      </c>
      <c r="H3035" s="28">
        <f>LN(Data[[#This Row],[Metcalfe
(n^2)]])</f>
        <v>21.598497986315582</v>
      </c>
      <c r="I3035" s="42">
        <f t="shared" si="379"/>
        <v>21.297955954416572</v>
      </c>
      <c r="J3035" s="40">
        <f>Data[[#This Row],[DAA 
(n)]]*LN(Data[[#This Row],[DAA 
(n)]])</f>
        <v>528990.41268084128</v>
      </c>
      <c r="K3035" s="40">
        <f t="shared" si="380"/>
        <v>458408.12190696615</v>
      </c>
      <c r="L3035" s="29">
        <f>LN(Data[[#This Row],[MA'[n*ln(n)']
30d]])</f>
        <v>13.035515162172839</v>
      </c>
      <c r="M3035" s="43">
        <f t="shared" si="381"/>
        <v>12.868972773638102</v>
      </c>
      <c r="N3035" s="40">
        <f>Data[[#This Row],[DAA 
(n)]]^1.5</f>
        <v>10841300.181615876</v>
      </c>
      <c r="O3035" s="40">
        <f t="shared" si="382"/>
        <v>9008772.3105083276</v>
      </c>
      <c r="P3035" s="43">
        <f>LN(Data[[#This Row],[MA'[n^1.5']]])</f>
        <v>16.013709361755346</v>
      </c>
      <c r="Q3035" s="43">
        <f t="shared" si="383"/>
        <v>15.781024636168731</v>
      </c>
      <c r="R3035" s="30">
        <f>$O$1+$O$2*Data[[#This Row],[MA'[ln(n^2)']]]</f>
        <v>21.297955954416572</v>
      </c>
      <c r="S3035" s="30">
        <f>$Q$1+$Q$2*Data[[#This Row],[MA'[ln(n*ln(n))']]]</f>
        <v>17.753805076502868</v>
      </c>
      <c r="T3035" s="31">
        <f>$O$3*Data[[#This Row],[Metcalfe
(n^2)]]</f>
        <v>1247704773.1200001</v>
      </c>
      <c r="U3035" s="31">
        <f t="shared" si="376"/>
        <v>992897512.98399997</v>
      </c>
      <c r="V3035" s="30">
        <f>LN(Data[[#This Row],[MA'[NVA']
30d]]/Data[[#This Row],[MA'[NVMetcalfe calc']]])</f>
        <v>-2.2941391900553438</v>
      </c>
      <c r="W3035" s="30">
        <f>$Q$3+Data[[#This Row],[NVM
(scaled)]]/((Data[[#This Row],[Upper Bound]]-Data[[#This Row],[Lower Bound]])/2)</f>
        <v>-0.70460582750687462</v>
      </c>
      <c r="X3035" s="30">
        <f>(Data[[#This Row],[Upper Bound]]+Data[[#This Row],[Lower Bound]])/2</f>
        <v>19.525880515459718</v>
      </c>
      <c r="Y3035" s="32">
        <f>LN(Data[[#This Row],[NVActual]]/Data[[#This Row],[MA'[n^2']
30d]])</f>
        <v>-2.9772247435808175</v>
      </c>
      <c r="Z3035" s="32">
        <f>LN(Data[[#This Row],[NVActual]]/Data[[#This Row],[MA'[n*ln(n)']
30d]])</f>
        <v>5.3573245688536115</v>
      </c>
      <c r="AA3035" s="32">
        <f>LN(Data[[#This Row],[NVActual]]/Data[[#This Row],[MA'[n^1.5']]])</f>
        <v>2.3791303692711057</v>
      </c>
      <c r="AB3035" s="32">
        <f>LN(Data[[#This Row],[NVActual]]/Data[[#This Row],[Metcalfe
(n^2)]])</f>
        <v>-3.2056582552891291</v>
      </c>
      <c r="AC3035" s="34">
        <f>1+Data[[#This Row],[MA'[NVMetcalfe calc']]]/((Data[[#This Row],[NVM_norm
(scaled)]]-Data[[#This Row],[NV_fund.]])/2)</f>
        <v>-98158540.139491141</v>
      </c>
    </row>
    <row r="3036" spans="1:29" x14ac:dyDescent="0.2">
      <c r="A3036" s="23">
        <v>41140</v>
      </c>
      <c r="B3036" s="24">
        <v>76241597.060591996</v>
      </c>
      <c r="C3036" s="24">
        <f t="shared" si="377"/>
        <v>99702921.475277677</v>
      </c>
      <c r="D3036" s="25">
        <f>LN(Data[[#This Row],[NVActual]])</f>
        <v>18.149417764895016</v>
      </c>
      <c r="E3036" s="26">
        <v>57927</v>
      </c>
      <c r="F3036" s="40">
        <f>Data[[#This Row],[DAA 
(n)]]^2</f>
        <v>3355537329</v>
      </c>
      <c r="G3036" s="41">
        <f t="shared" si="378"/>
        <v>1872995559.0333333</v>
      </c>
      <c r="H3036" s="28">
        <f>LN(Data[[#This Row],[Metcalfe
(n^2)]])</f>
        <v>21.933877752221296</v>
      </c>
      <c r="I3036" s="42">
        <f t="shared" si="379"/>
        <v>21.277699659185192</v>
      </c>
      <c r="J3036" s="40">
        <f>Data[[#This Row],[DAA 
(n)]]*LN(Data[[#This Row],[DAA 
(n)]])</f>
        <v>635281.86827646149</v>
      </c>
      <c r="K3036" s="40">
        <f t="shared" si="380"/>
        <v>453421.72080456716</v>
      </c>
      <c r="L3036" s="29">
        <f>LN(Data[[#This Row],[MA'[n*ln(n)']
30d]])</f>
        <v>13.0245779224025</v>
      </c>
      <c r="M3036" s="43">
        <f t="shared" si="381"/>
        <v>12.859571319283059</v>
      </c>
      <c r="N3036" s="40">
        <f>Data[[#This Row],[DAA 
(n)]]^1.5</f>
        <v>13941886.918813502</v>
      </c>
      <c r="O3036" s="40">
        <f t="shared" si="382"/>
        <v>8876494.6290459391</v>
      </c>
      <c r="P3036" s="43">
        <f>LN(Data[[#This Row],[MA'[n^1.5']]])</f>
        <v>15.99891728805315</v>
      </c>
      <c r="Q3036" s="43">
        <f t="shared" si="383"/>
        <v>15.767871634823353</v>
      </c>
      <c r="R3036" s="30">
        <f>$O$1+$O$2*Data[[#This Row],[MA'[ln(n^2)']]]</f>
        <v>21.277699659185192</v>
      </c>
      <c r="S3036" s="30">
        <f>$Q$1+$Q$2*Data[[#This Row],[MA'[ln(n*ln(n))']]]</f>
        <v>17.738292676817046</v>
      </c>
      <c r="T3036" s="31">
        <f>$O$3*Data[[#This Row],[Metcalfe
(n^2)]]</f>
        <v>1744879411.0800002</v>
      </c>
      <c r="U3036" s="31">
        <f t="shared" si="376"/>
        <v>973957690.69733322</v>
      </c>
      <c r="V3036" s="30">
        <f>LN(Data[[#This Row],[MA'[NVA']
30d]]/Data[[#This Row],[MA'[NVMetcalfe calc']]])</f>
        <v>-2.2791728847907065</v>
      </c>
      <c r="W3036" s="30">
        <f>$Q$3+Data[[#This Row],[NVM
(scaled)]]/((Data[[#This Row],[Upper Bound]]-Data[[#This Row],[Lower Bound]])/2)</f>
        <v>-0.69788404167398588</v>
      </c>
      <c r="X3036" s="30">
        <f>(Data[[#This Row],[Upper Bound]]+Data[[#This Row],[Lower Bound]])/2</f>
        <v>19.507996168001121</v>
      </c>
      <c r="Y3036" s="29">
        <f>LN(Data[[#This Row],[NVActual]]/Data[[#This Row],[MA'[n^2']
30d]])</f>
        <v>-3.201387124465866</v>
      </c>
      <c r="Z3036" s="29">
        <f>LN(Data[[#This Row],[NVActual]]/Data[[#This Row],[MA'[n*ln(n)']
30d]])</f>
        <v>5.1248398424925163</v>
      </c>
      <c r="AA3036" s="29">
        <f>LN(Data[[#This Row],[NVActual]]/Data[[#This Row],[MA'[n^1.5']]])</f>
        <v>2.1505004768418656</v>
      </c>
      <c r="AB3036" s="29">
        <f>LN(Data[[#This Row],[NVActual]]/Data[[#This Row],[Metcalfe
(n^2)]])</f>
        <v>-3.7844599873262812</v>
      </c>
      <c r="AC3036" s="26">
        <f>1+Data[[#This Row],[MA'[NVMetcalfe calc']]]/((Data[[#This Row],[NVM_norm
(scaled)]]-Data[[#This Row],[NV_fund.]])/2)</f>
        <v>-96403390.546484232</v>
      </c>
    </row>
    <row r="3037" spans="1:29" x14ac:dyDescent="0.2">
      <c r="A3037" s="23">
        <v>41139</v>
      </c>
      <c r="B3037" s="24">
        <v>112617191.420442</v>
      </c>
      <c r="C3037" s="24">
        <f t="shared" si="377"/>
        <v>99863602.801505879</v>
      </c>
      <c r="D3037" s="25">
        <f>LN(Data[[#This Row],[NVActual]])</f>
        <v>18.539504938929269</v>
      </c>
      <c r="E3037" s="26">
        <v>51215</v>
      </c>
      <c r="F3037" s="40">
        <f>Data[[#This Row],[DAA 
(n)]]^2</f>
        <v>2622976225</v>
      </c>
      <c r="G3037" s="41">
        <f t="shared" si="378"/>
        <v>1803567835.5666666</v>
      </c>
      <c r="H3037" s="28">
        <f>LN(Data[[#This Row],[Metcalfe
(n^2)]])</f>
        <v>21.687575473741269</v>
      </c>
      <c r="I3037" s="42">
        <f t="shared" si="379"/>
        <v>21.245384096934153</v>
      </c>
      <c r="J3037" s="40">
        <f>Data[[#This Row],[DAA 
(n)]]*LN(Data[[#This Row],[DAA 
(n)]])</f>
        <v>555364.58894382953</v>
      </c>
      <c r="K3037" s="40">
        <f t="shared" si="380"/>
        <v>444710.74783387373</v>
      </c>
      <c r="L3037" s="29">
        <f>LN(Data[[#This Row],[MA'[n*ln(n)']
30d]])</f>
        <v>13.005179344935925</v>
      </c>
      <c r="M3037" s="43">
        <f t="shared" si="381"/>
        <v>12.850292137220157</v>
      </c>
      <c r="N3037" s="40">
        <f>Data[[#This Row],[DAA 
(n)]]^1.5</f>
        <v>11590329.044655045</v>
      </c>
      <c r="O3037" s="40">
        <f t="shared" si="382"/>
        <v>8636372.8050626311</v>
      </c>
      <c r="P3037" s="43">
        <f>LN(Data[[#This Row],[MA'[n^1.5']]])</f>
        <v>15.971493238404712</v>
      </c>
      <c r="Q3037" s="43">
        <f t="shared" si="383"/>
        <v>15.754882278531113</v>
      </c>
      <c r="R3037" s="30">
        <f>$O$1+$O$2*Data[[#This Row],[MA'[ln(n^2)']]]</f>
        <v>21.245384096934153</v>
      </c>
      <c r="S3037" s="30">
        <f>$Q$1+$Q$2*Data[[#This Row],[MA'[ln(n*ln(n))']]]</f>
        <v>17.722982026413256</v>
      </c>
      <c r="T3037" s="31">
        <f>$O$3*Data[[#This Row],[Metcalfe
(n^2)]]</f>
        <v>1363947637</v>
      </c>
      <c r="U3037" s="31">
        <f t="shared" si="376"/>
        <v>937855274.49466658</v>
      </c>
      <c r="V3037" s="30">
        <f>LN(Data[[#This Row],[MA'[NVA']
30d]]/Data[[#This Row],[MA'[NVMetcalfe calc']]])</f>
        <v>-2.2397903625719002</v>
      </c>
      <c r="W3037" s="30">
        <f>$Q$3+Data[[#This Row],[NVM
(scaled)]]/((Data[[#This Row],[Upper Bound]]-Data[[#This Row],[Lower Bound]])/2)</f>
        <v>-0.68174031682344383</v>
      </c>
      <c r="X3037" s="30">
        <f>(Data[[#This Row],[Upper Bound]]+Data[[#This Row],[Lower Bound]])/2</f>
        <v>19.484183061673704</v>
      </c>
      <c r="Y3037" s="32">
        <f>LN(Data[[#This Row],[NVActual]]/Data[[#This Row],[MA'[n^2']
30d]])</f>
        <v>-2.7735277319602112</v>
      </c>
      <c r="Z3037" s="32">
        <f>LN(Data[[#This Row],[NVActual]]/Data[[#This Row],[MA'[n*ln(n)']
30d]])</f>
        <v>5.5343255939933442</v>
      </c>
      <c r="AA3037" s="32">
        <f>LN(Data[[#This Row],[NVActual]]/Data[[#This Row],[MA'[n^1.5']]])</f>
        <v>2.5680117005245577</v>
      </c>
      <c r="AB3037" s="32">
        <f>LN(Data[[#This Row],[NVActual]]/Data[[#This Row],[Metcalfe
(n^2)]])</f>
        <v>-3.1480705348120006</v>
      </c>
      <c r="AC3037" s="34">
        <f>1+Data[[#This Row],[MA'[NVMetcalfe calc']]]/((Data[[#This Row],[NVM_norm
(scaled)]]-Data[[#This Row],[NV_fund.]])/2)</f>
        <v>-93013867.682521954</v>
      </c>
    </row>
    <row r="3038" spans="1:29" x14ac:dyDescent="0.2">
      <c r="A3038" s="23">
        <v>41138</v>
      </c>
      <c r="B3038" s="24">
        <v>117384750.65373699</v>
      </c>
      <c r="C3038" s="24">
        <f t="shared" si="377"/>
        <v>98919488.656188771</v>
      </c>
      <c r="D3038" s="25">
        <f>LN(Data[[#This Row],[NVActual]])</f>
        <v>18.580967564704654</v>
      </c>
      <c r="E3038" s="26">
        <v>57279</v>
      </c>
      <c r="F3038" s="40">
        <f>Data[[#This Row],[DAA 
(n)]]^2</f>
        <v>3280883841</v>
      </c>
      <c r="G3038" s="41">
        <f t="shared" si="378"/>
        <v>1760894719.2666667</v>
      </c>
      <c r="H3038" s="28">
        <f>LN(Data[[#This Row],[Metcalfe
(n^2)]])</f>
        <v>21.911378686763147</v>
      </c>
      <c r="I3038" s="42">
        <f t="shared" si="379"/>
        <v>21.223065246685117</v>
      </c>
      <c r="J3038" s="40">
        <f>Data[[#This Row],[DAA 
(n)]]*LN(Data[[#This Row],[DAA 
(n)]])</f>
        <v>627530.92989955319</v>
      </c>
      <c r="K3038" s="40">
        <f t="shared" si="380"/>
        <v>439034.99415581289</v>
      </c>
      <c r="L3038" s="29">
        <f>LN(Data[[#This Row],[MA'[n*ln(n)']
30d]])</f>
        <v>12.992334402219351</v>
      </c>
      <c r="M3038" s="43">
        <f t="shared" si="381"/>
        <v>12.841551004772157</v>
      </c>
      <c r="N3038" s="40">
        <f>Data[[#This Row],[DAA 
(n)]]^1.5</f>
        <v>13708601.15141727</v>
      </c>
      <c r="O3038" s="40">
        <f t="shared" si="382"/>
        <v>8483849.2577570044</v>
      </c>
      <c r="P3038" s="43">
        <f>LN(Data[[#This Row],[MA'[n^1.5']]])</f>
        <v>15.953674826682011</v>
      </c>
      <c r="Q3038" s="43">
        <f t="shared" si="383"/>
        <v>15.742656639647613</v>
      </c>
      <c r="R3038" s="30">
        <f>$O$1+$O$2*Data[[#This Row],[MA'[ln(n^2)']]]</f>
        <v>21.223065246685117</v>
      </c>
      <c r="S3038" s="30">
        <f>$Q$1+$Q$2*Data[[#This Row],[MA'[ln(n*ln(n))']]]</f>
        <v>17.708559157874056</v>
      </c>
      <c r="T3038" s="31">
        <f>$O$3*Data[[#This Row],[Metcalfe
(n^2)]]</f>
        <v>1706059597.3200002</v>
      </c>
      <c r="U3038" s="31">
        <f t="shared" si="376"/>
        <v>915665254.01866663</v>
      </c>
      <c r="V3038" s="30">
        <f>LN(Data[[#This Row],[MA'[NVA']
30d]]/Data[[#This Row],[MA'[NVMetcalfe calc']]])</f>
        <v>-2.2253445812987569</v>
      </c>
      <c r="W3038" s="30">
        <f>$Q$3+Data[[#This Row],[NVM
(scaled)]]/((Data[[#This Row],[Upper Bound]]-Data[[#This Row],[Lower Bound]])/2)</f>
        <v>-0.67637685356896304</v>
      </c>
      <c r="X3038" s="30">
        <f>(Data[[#This Row],[Upper Bound]]+Data[[#This Row],[Lower Bound]])/2</f>
        <v>19.465812202279587</v>
      </c>
      <c r="Y3038" s="29">
        <f>LN(Data[[#This Row],[NVActual]]/Data[[#This Row],[MA'[n^2']
30d]])</f>
        <v>-2.7081203153387086</v>
      </c>
      <c r="Z3038" s="29">
        <f>LN(Data[[#This Row],[NVActual]]/Data[[#This Row],[MA'[n*ln(n)']
30d]])</f>
        <v>5.5886331624853041</v>
      </c>
      <c r="AA3038" s="29">
        <f>LN(Data[[#This Row],[NVActual]]/Data[[#This Row],[MA'[n^1.5']]])</f>
        <v>2.6272927380226441</v>
      </c>
      <c r="AB3038" s="29">
        <f>LN(Data[[#This Row],[NVActual]]/Data[[#This Row],[Metcalfe
(n^2)]])</f>
        <v>-3.3304111220584938</v>
      </c>
      <c r="AC3038" s="26">
        <f>1+Data[[#This Row],[MA'[NVMetcalfe calc']]]/((Data[[#This Row],[NVM_norm
(scaled)]]-Data[[#This Row],[NV_fund.]])/2)</f>
        <v>-90920132.008362472</v>
      </c>
    </row>
    <row r="3039" spans="1:29" x14ac:dyDescent="0.2">
      <c r="A3039" s="23">
        <v>41137</v>
      </c>
      <c r="B3039" s="24">
        <v>130644707.355276</v>
      </c>
      <c r="C3039" s="24">
        <f t="shared" si="377"/>
        <v>97882651.523936689</v>
      </c>
      <c r="D3039" s="25">
        <f>LN(Data[[#This Row],[NVActual]])</f>
        <v>18.687992039009121</v>
      </c>
      <c r="E3039" s="26">
        <v>60615</v>
      </c>
      <c r="F3039" s="40">
        <f>Data[[#This Row],[DAA 
(n)]]^2</f>
        <v>3674178225</v>
      </c>
      <c r="G3039" s="41">
        <f t="shared" si="378"/>
        <v>1690110604.5666666</v>
      </c>
      <c r="H3039" s="28">
        <f>LN(Data[[#This Row],[Metcalfe
(n^2)]])</f>
        <v>22.024595332361368</v>
      </c>
      <c r="I3039" s="42">
        <f t="shared" si="379"/>
        <v>21.188332881522999</v>
      </c>
      <c r="J3039" s="40">
        <f>Data[[#This Row],[DAA 
(n)]]*LN(Data[[#This Row],[DAA 
(n)]])</f>
        <v>667510.42303554213</v>
      </c>
      <c r="K3039" s="40">
        <f t="shared" si="380"/>
        <v>429950.25067648164</v>
      </c>
      <c r="L3039" s="29">
        <f>LN(Data[[#This Row],[MA'[n*ln(n)']
30d]])</f>
        <v>12.971424784875229</v>
      </c>
      <c r="M3039" s="43">
        <f t="shared" si="381"/>
        <v>12.83322861956835</v>
      </c>
      <c r="N3039" s="40">
        <f>Data[[#This Row],[DAA 
(n)]]^1.5</f>
        <v>14923481.936477656</v>
      </c>
      <c r="O3039" s="40">
        <f t="shared" si="382"/>
        <v>8236056.6450778646</v>
      </c>
      <c r="P3039" s="43">
        <f>LN(Data[[#This Row],[MA'[n^1.5']]])</f>
        <v>15.924032224847528</v>
      </c>
      <c r="Q3039" s="43">
        <f t="shared" si="383"/>
        <v>15.731011534251236</v>
      </c>
      <c r="R3039" s="30">
        <f>$O$1+$O$2*Data[[#This Row],[MA'[ln(n^2)']]]</f>
        <v>21.188332881522999</v>
      </c>
      <c r="S3039" s="30">
        <f>$Q$1+$Q$2*Data[[#This Row],[MA'[ln(n*ln(n))']]]</f>
        <v>17.694827222287778</v>
      </c>
      <c r="T3039" s="31">
        <f>$O$3*Data[[#This Row],[Metcalfe
(n^2)]]</f>
        <v>1910572677</v>
      </c>
      <c r="U3039" s="31">
        <f t="shared" si="376"/>
        <v>878857514.37466657</v>
      </c>
      <c r="V3039" s="30">
        <f>LN(Data[[#This Row],[MA'[NVA']
30d]]/Data[[#This Row],[MA'[NVMetcalfe calc']]])</f>
        <v>-2.1948534571129596</v>
      </c>
      <c r="W3039" s="30">
        <f>$Q$3+Data[[#This Row],[NVM
(scaled)]]/((Data[[#This Row],[Upper Bound]]-Data[[#This Row],[Lower Bound]])/2)</f>
        <v>-0.66653350599892514</v>
      </c>
      <c r="X3039" s="30">
        <f>(Data[[#This Row],[Upper Bound]]+Data[[#This Row],[Lower Bound]])/2</f>
        <v>19.44158005190539</v>
      </c>
      <c r="Y3039" s="32">
        <f>LN(Data[[#This Row],[NVActual]]/Data[[#This Row],[MA'[n^2']
30d]])</f>
        <v>-2.5600677712198947</v>
      </c>
      <c r="Z3039" s="32">
        <f>LN(Data[[#This Row],[NVActual]]/Data[[#This Row],[MA'[n*ln(n)']
30d]])</f>
        <v>5.716567254133893</v>
      </c>
      <c r="AA3039" s="32">
        <f>LN(Data[[#This Row],[NVActual]]/Data[[#This Row],[MA'[n^1.5']]])</f>
        <v>2.763959814161594</v>
      </c>
      <c r="AB3039" s="32">
        <f>LN(Data[[#This Row],[NVActual]]/Data[[#This Row],[Metcalfe
(n^2)]])</f>
        <v>-3.3366032933522449</v>
      </c>
      <c r="AC3039" s="34">
        <f>1+Data[[#This Row],[MA'[NVMetcalfe calc']]]/((Data[[#This Row],[NVM_norm
(scaled)]]-Data[[#This Row],[NV_fund.]])/2)</f>
        <v>-87413222.706327811</v>
      </c>
    </row>
    <row r="3040" spans="1:29" x14ac:dyDescent="0.2">
      <c r="A3040" s="23">
        <v>41136</v>
      </c>
      <c r="B3040" s="24">
        <v>127816786.76551799</v>
      </c>
      <c r="C3040" s="24">
        <f t="shared" si="377"/>
        <v>96293029.271844596</v>
      </c>
      <c r="D3040" s="25">
        <f>LN(Data[[#This Row],[NVActual]])</f>
        <v>18.666108443124674</v>
      </c>
      <c r="E3040" s="26">
        <v>51932</v>
      </c>
      <c r="F3040" s="40">
        <f>Data[[#This Row],[DAA 
(n)]]^2</f>
        <v>2696932624</v>
      </c>
      <c r="G3040" s="41">
        <f t="shared" si="378"/>
        <v>1622323797.5999999</v>
      </c>
      <c r="H3040" s="28">
        <f>LN(Data[[#This Row],[Metcalfe
(n^2)]])</f>
        <v>21.715380898960287</v>
      </c>
      <c r="I3040" s="42">
        <f t="shared" si="379"/>
        <v>21.161456771354271</v>
      </c>
      <c r="J3040" s="40">
        <f>Data[[#This Row],[DAA 
(n)]]*LN(Data[[#This Row],[DAA 
(n)]])</f>
        <v>563861.58042240283</v>
      </c>
      <c r="K3040" s="40">
        <f t="shared" si="380"/>
        <v>422023.67841452581</v>
      </c>
      <c r="L3040" s="29">
        <f>LN(Data[[#This Row],[MA'[n*ln(n)']
30d]])</f>
        <v>12.95281670143107</v>
      </c>
      <c r="M3040" s="43">
        <f t="shared" si="381"/>
        <v>12.825706574745498</v>
      </c>
      <c r="N3040" s="40">
        <f>Data[[#This Row],[DAA 
(n)]]^1.5</f>
        <v>11834572.448110137</v>
      </c>
      <c r="O3040" s="40">
        <f t="shared" si="382"/>
        <v>8010329.7566788858</v>
      </c>
      <c r="P3040" s="43">
        <f>LN(Data[[#This Row],[MA'[n^1.5']]])</f>
        <v>15.896242486321864</v>
      </c>
      <c r="Q3040" s="43">
        <f t="shared" si="383"/>
        <v>15.720499771276938</v>
      </c>
      <c r="R3040" s="30">
        <f>$O$1+$O$2*Data[[#This Row],[MA'[ln(n^2)']]]</f>
        <v>21.161456771354271</v>
      </c>
      <c r="S3040" s="30">
        <f>$Q$1+$Q$2*Data[[#This Row],[MA'[ln(n*ln(n))']]]</f>
        <v>17.68241584833007</v>
      </c>
      <c r="T3040" s="31">
        <f>$O$3*Data[[#This Row],[Metcalfe
(n^2)]]</f>
        <v>1402404964.48</v>
      </c>
      <c r="U3040" s="31">
        <f t="shared" si="376"/>
        <v>843608374.75200021</v>
      </c>
      <c r="V3040" s="30">
        <f>LN(Data[[#This Row],[MA'[NVA']
30d]]/Data[[#This Row],[MA'[NVMetcalfe calc']]])</f>
        <v>-2.1702924453148795</v>
      </c>
      <c r="W3040" s="30">
        <f>$Q$3+Data[[#This Row],[NVM
(scaled)]]/((Data[[#This Row],[Upper Bound]]-Data[[#This Row],[Lower Bound]])/2)</f>
        <v>-0.65763835397965098</v>
      </c>
      <c r="X3040" s="30">
        <f>(Data[[#This Row],[Upper Bound]]+Data[[#This Row],[Lower Bound]])/2</f>
        <v>19.42193630984217</v>
      </c>
      <c r="Y3040" s="29">
        <f>LN(Data[[#This Row],[NVActual]]/Data[[#This Row],[MA'[n^2']
30d]])</f>
        <v>-2.5410169581984774</v>
      </c>
      <c r="Z3040" s="29">
        <f>LN(Data[[#This Row],[NVActual]]/Data[[#This Row],[MA'[n*ln(n)']
30d]])</f>
        <v>5.7132917416936042</v>
      </c>
      <c r="AA3040" s="29">
        <f>LN(Data[[#This Row],[NVActual]]/Data[[#This Row],[MA'[n^1.5']]])</f>
        <v>2.7698659568028114</v>
      </c>
      <c r="AB3040" s="29">
        <f>LN(Data[[#This Row],[NVActual]]/Data[[#This Row],[Metcalfe
(n^2)]])</f>
        <v>-3.0492724558356139</v>
      </c>
      <c r="AC3040" s="26">
        <f>1+Data[[#This Row],[MA'[NVMetcalfe calc']]]/((Data[[#This Row],[NVM_norm
(scaled)]]-Data[[#This Row],[NV_fund.]])/2)</f>
        <v>-84026517.377599254</v>
      </c>
    </row>
    <row r="3041" spans="1:29" x14ac:dyDescent="0.2">
      <c r="A3041" s="23">
        <v>41135</v>
      </c>
      <c r="B3041" s="24">
        <v>118175116.36672799</v>
      </c>
      <c r="C3041" s="24">
        <f t="shared" si="377"/>
        <v>94713537.82662113</v>
      </c>
      <c r="D3041" s="25">
        <f>LN(Data[[#This Row],[NVActual]])</f>
        <v>18.587678119341444</v>
      </c>
      <c r="E3041" s="26">
        <v>43606</v>
      </c>
      <c r="F3041" s="40">
        <f>Data[[#This Row],[DAA 
(n)]]^2</f>
        <v>1901483236</v>
      </c>
      <c r="G3041" s="41">
        <f t="shared" si="378"/>
        <v>1577537941.5999999</v>
      </c>
      <c r="H3041" s="28">
        <f>LN(Data[[#This Row],[Metcalfe
(n^2)]])</f>
        <v>21.365900069095986</v>
      </c>
      <c r="I3041" s="42">
        <f t="shared" si="379"/>
        <v>21.138472540323768</v>
      </c>
      <c r="J3041" s="40">
        <f>Data[[#This Row],[DAA 
(n)]]*LN(Data[[#This Row],[DAA 
(n)]])</f>
        <v>465840.71920649975</v>
      </c>
      <c r="K3041" s="40">
        <f t="shared" si="380"/>
        <v>416119.94433005317</v>
      </c>
      <c r="L3041" s="29">
        <f>LN(Data[[#This Row],[MA'[n*ln(n)']
30d]])</f>
        <v>12.938728825401427</v>
      </c>
      <c r="M3041" s="43">
        <f t="shared" si="381"/>
        <v>12.818775448399807</v>
      </c>
      <c r="N3041" s="40">
        <f>Data[[#This Row],[DAA 
(n)]]^1.5</f>
        <v>9105826.5955933873</v>
      </c>
      <c r="O3041" s="40">
        <f t="shared" si="382"/>
        <v>7851044.3845795253</v>
      </c>
      <c r="P3041" s="43">
        <f>LN(Data[[#This Row],[MA'[n^1.5']]])</f>
        <v>15.876157123530803</v>
      </c>
      <c r="Q3041" s="43">
        <f t="shared" si="383"/>
        <v>15.710870915616452</v>
      </c>
      <c r="R3041" s="30">
        <f>$O$1+$O$2*Data[[#This Row],[MA'[ln(n^2)']]]</f>
        <v>21.138472540323768</v>
      </c>
      <c r="S3041" s="30">
        <f>$Q$1+$Q$2*Data[[#This Row],[MA'[ln(n*ln(n))']]]</f>
        <v>17.670979489859679</v>
      </c>
      <c r="T3041" s="31">
        <f>$O$3*Data[[#This Row],[Metcalfe
(n^2)]]</f>
        <v>988771282.72000003</v>
      </c>
      <c r="U3041" s="31">
        <f t="shared" si="376"/>
        <v>820319729.63200021</v>
      </c>
      <c r="V3041" s="30">
        <f>LN(Data[[#This Row],[MA'[NVA']
30d]]/Data[[#This Row],[MA'[NVMetcalfe calc']]])</f>
        <v>-2.1588372335973616</v>
      </c>
      <c r="W3041" s="30">
        <f>$Q$3+Data[[#This Row],[NVM
(scaled)]]/((Data[[#This Row],[Upper Bound]]-Data[[#This Row],[Lower Bound]])/2)</f>
        <v>-0.6551861919714147</v>
      </c>
      <c r="X3041" s="30">
        <f>(Data[[#This Row],[Upper Bound]]+Data[[#This Row],[Lower Bound]])/2</f>
        <v>19.404726015091725</v>
      </c>
      <c r="Y3041" s="32">
        <f>LN(Data[[#This Row],[NVActual]]/Data[[#This Row],[MA'[n^2']
30d]])</f>
        <v>-2.5914530844763775</v>
      </c>
      <c r="Z3041" s="32">
        <f>LN(Data[[#This Row],[NVActual]]/Data[[#This Row],[MA'[n*ln(n)']
30d]])</f>
        <v>5.6489492939400172</v>
      </c>
      <c r="AA3041" s="32">
        <f>LN(Data[[#This Row],[NVActual]]/Data[[#This Row],[MA'[n^1.5']]])</f>
        <v>2.7115209958106412</v>
      </c>
      <c r="AB3041" s="32">
        <f>LN(Data[[#This Row],[NVActual]]/Data[[#This Row],[Metcalfe
(n^2)]])</f>
        <v>-2.7782219497545437</v>
      </c>
      <c r="AC3041" s="34">
        <f>1+Data[[#This Row],[MA'[NVMetcalfe calc']]]/((Data[[#This Row],[NVM_norm
(scaled)]]-Data[[#This Row],[NV_fund.]])/2)</f>
        <v>-81786970.065921605</v>
      </c>
    </row>
    <row r="3042" spans="1:29" x14ac:dyDescent="0.2">
      <c r="A3042" s="23">
        <v>41134</v>
      </c>
      <c r="B3042" s="24">
        <v>116120988.80013999</v>
      </c>
      <c r="C3042" s="24">
        <f t="shared" si="377"/>
        <v>93180109.060217321</v>
      </c>
      <c r="D3042" s="25">
        <f>LN(Data[[#This Row],[NVActual]])</f>
        <v>18.570143212414624</v>
      </c>
      <c r="E3042" s="26">
        <v>48601</v>
      </c>
      <c r="F3042" s="40">
        <f>Data[[#This Row],[DAA 
(n)]]^2</f>
        <v>2362057201</v>
      </c>
      <c r="G3042" s="41">
        <f t="shared" si="378"/>
        <v>1545587875.8666666</v>
      </c>
      <c r="H3042" s="28">
        <f>LN(Data[[#This Row],[Metcalfe
(n^2)]])</f>
        <v>21.582798771617174</v>
      </c>
      <c r="I3042" s="42">
        <f t="shared" si="379"/>
        <v>21.115094437083755</v>
      </c>
      <c r="J3042" s="40">
        <f>Data[[#This Row],[DAA 
(n)]]*LN(Data[[#This Row],[DAA 
(n)]])</f>
        <v>524472.80154968309</v>
      </c>
      <c r="K3042" s="40">
        <f t="shared" si="380"/>
        <v>411168.04061471933</v>
      </c>
      <c r="L3042" s="29">
        <f>LN(Data[[#This Row],[MA'[n*ln(n)']
30d]])</f>
        <v>12.926757267862094</v>
      </c>
      <c r="M3042" s="43">
        <f t="shared" si="381"/>
        <v>12.812398855036067</v>
      </c>
      <c r="N3042" s="40">
        <f>Data[[#This Row],[DAA 
(n)]]^1.5</f>
        <v>10714398.817749921</v>
      </c>
      <c r="O3042" s="40">
        <f t="shared" si="382"/>
        <v>7726889.4065757981</v>
      </c>
      <c r="P3042" s="43">
        <f>LN(Data[[#This Row],[MA'[n^1.5']]])</f>
        <v>15.860216934217954</v>
      </c>
      <c r="Q3042" s="43">
        <f t="shared" si="383"/>
        <v>15.702034286180709</v>
      </c>
      <c r="R3042" s="30">
        <f>$O$1+$O$2*Data[[#This Row],[MA'[ln(n^2)']]]</f>
        <v>21.115094437083755</v>
      </c>
      <c r="S3042" s="30">
        <f>$Q$1+$Q$2*Data[[#This Row],[MA'[ln(n*ln(n))']]]</f>
        <v>17.660458110809508</v>
      </c>
      <c r="T3042" s="31">
        <f>$O$3*Data[[#This Row],[Metcalfe
(n^2)]]</f>
        <v>1228269744.52</v>
      </c>
      <c r="U3042" s="31">
        <f t="shared" si="376"/>
        <v>803705695.4506669</v>
      </c>
      <c r="V3042" s="30">
        <f>LN(Data[[#This Row],[MA'[NVA']
30d]]/Data[[#This Row],[MA'[NVMetcalfe calc']]])</f>
        <v>-2.1546988749185227</v>
      </c>
      <c r="W3042" s="30">
        <f>$Q$3+Data[[#This Row],[NVM
(scaled)]]/((Data[[#This Row],[Upper Bound]]-Data[[#This Row],[Lower Bound]])/2)</f>
        <v>-0.65742442990653094</v>
      </c>
      <c r="X3042" s="30">
        <f>(Data[[#This Row],[Upper Bound]]+Data[[#This Row],[Lower Bound]])/2</f>
        <v>19.387776273946631</v>
      </c>
      <c r="Y3042" s="29">
        <f>LN(Data[[#This Row],[NVActual]]/Data[[#This Row],[MA'[n^2']
30d]])</f>
        <v>-2.5885269646879725</v>
      </c>
      <c r="Z3042" s="29">
        <f>LN(Data[[#This Row],[NVActual]]/Data[[#This Row],[MA'[n*ln(n)']
30d]])</f>
        <v>5.6433859445525298</v>
      </c>
      <c r="AA3042" s="29">
        <f>LN(Data[[#This Row],[NVActual]]/Data[[#This Row],[MA'[n^1.5']]])</f>
        <v>2.70992627819667</v>
      </c>
      <c r="AB3042" s="29">
        <f>LN(Data[[#This Row],[NVActual]]/Data[[#This Row],[Metcalfe
(n^2)]])</f>
        <v>-3.0126555592025497</v>
      </c>
      <c r="AC3042" s="26">
        <f>1+Data[[#This Row],[MA'[NVMetcalfe calc']]]/((Data[[#This Row],[NVM_norm
(scaled)]]-Data[[#This Row],[NV_fund.]])/2)</f>
        <v>-80189337.817263693</v>
      </c>
    </row>
    <row r="3043" spans="1:29" x14ac:dyDescent="0.2">
      <c r="A3043" s="23">
        <v>41133</v>
      </c>
      <c r="B3043" s="24">
        <v>112226225.219503</v>
      </c>
      <c r="C3043" s="24">
        <f t="shared" si="377"/>
        <v>91698524.693466902</v>
      </c>
      <c r="D3043" s="25">
        <f>LN(Data[[#This Row],[NVActual]])</f>
        <v>18.536027260099988</v>
      </c>
      <c r="E3043" s="26">
        <v>39111</v>
      </c>
      <c r="F3043" s="40">
        <f>Data[[#This Row],[DAA 
(n)]]^2</f>
        <v>1529670321</v>
      </c>
      <c r="G3043" s="41">
        <f t="shared" si="378"/>
        <v>1495402594.3666666</v>
      </c>
      <c r="H3043" s="28">
        <f>LN(Data[[#This Row],[Metcalfe
(n^2)]])</f>
        <v>21.148318072661777</v>
      </c>
      <c r="I3043" s="42">
        <f t="shared" si="379"/>
        <v>21.081279925473336</v>
      </c>
      <c r="J3043" s="40">
        <f>Data[[#This Row],[DAA 
(n)]]*LN(Data[[#This Row],[DAA 
(n)]])</f>
        <v>413565.93406993739</v>
      </c>
      <c r="K3043" s="40">
        <f t="shared" si="380"/>
        <v>403718.17596217047</v>
      </c>
      <c r="L3043" s="29">
        <f>LN(Data[[#This Row],[MA'[n*ln(n)']
30d]])</f>
        <v>12.908472329266127</v>
      </c>
      <c r="M3043" s="43">
        <f t="shared" si="381"/>
        <v>12.807125133256731</v>
      </c>
      <c r="N3043" s="40">
        <f>Data[[#This Row],[DAA 
(n)]]^1.5</f>
        <v>7734787.3871639734</v>
      </c>
      <c r="O3043" s="40">
        <f t="shared" si="382"/>
        <v>7536630.274998093</v>
      </c>
      <c r="P3043" s="43">
        <f>LN(Data[[#This Row],[MA'[n^1.5']]])</f>
        <v>15.835285726958475</v>
      </c>
      <c r="Q3043" s="43">
        <f t="shared" si="383"/>
        <v>15.694763303210383</v>
      </c>
      <c r="R3043" s="30">
        <f>$O$1+$O$2*Data[[#This Row],[MA'[ln(n^2)']]]</f>
        <v>21.081279925473336</v>
      </c>
      <c r="S3043" s="30">
        <f>$Q$1+$Q$2*Data[[#This Row],[MA'[ln(n*ln(n))']]]</f>
        <v>17.651756469873604</v>
      </c>
      <c r="T3043" s="31">
        <f>$O$3*Data[[#This Row],[Metcalfe
(n^2)]]</f>
        <v>795428566.92000008</v>
      </c>
      <c r="U3043" s="31">
        <f t="shared" si="376"/>
        <v>777609349.07066679</v>
      </c>
      <c r="V3043" s="30">
        <f>LN(Data[[#This Row],[MA'[NVA']
30d]]/Data[[#This Row],[MA'[NVMetcalfe calc']]])</f>
        <v>-2.1377179853255392</v>
      </c>
      <c r="W3043" s="30">
        <f>$Q$3+Data[[#This Row],[NVM
(scaled)]]/((Data[[#This Row],[Upper Bound]]-Data[[#This Row],[Lower Bound]])/2)</f>
        <v>-0.65665599346467196</v>
      </c>
      <c r="X3043" s="30">
        <f>(Data[[#This Row],[Upper Bound]]+Data[[#This Row],[Lower Bound]])/2</f>
        <v>19.366518197673471</v>
      </c>
      <c r="Y3043" s="32">
        <f>LN(Data[[#This Row],[NVActual]]/Data[[#This Row],[MA'[n^2']
30d]])</f>
        <v>-2.5896340413267263</v>
      </c>
      <c r="Z3043" s="32">
        <f>LN(Data[[#This Row],[NVActual]]/Data[[#This Row],[MA'[n*ln(n)']
30d]])</f>
        <v>5.6275549308338633</v>
      </c>
      <c r="AA3043" s="32">
        <f>LN(Data[[#This Row],[NVActual]]/Data[[#This Row],[MA'[n^1.5']]])</f>
        <v>2.7007415331415143</v>
      </c>
      <c r="AB3043" s="32">
        <f>LN(Data[[#This Row],[NVActual]]/Data[[#This Row],[Metcalfe
(n^2)]])</f>
        <v>-2.612290812561787</v>
      </c>
      <c r="AC3043" s="34">
        <f>1+Data[[#This Row],[MA'[NVMetcalfe calc']]]/((Data[[#This Row],[NVM_norm
(scaled)]]-Data[[#This Row],[NV_fund.]])/2)</f>
        <v>-77670935.850244373</v>
      </c>
    </row>
    <row r="3044" spans="1:29" x14ac:dyDescent="0.2">
      <c r="A3044" s="23">
        <v>41132</v>
      </c>
      <c r="B3044" s="24">
        <v>111650254.365429</v>
      </c>
      <c r="C3044" s="24">
        <f t="shared" si="377"/>
        <v>90360726.866996989</v>
      </c>
      <c r="D3044" s="25">
        <f>LN(Data[[#This Row],[NVActual]])</f>
        <v>18.530881814487245</v>
      </c>
      <c r="E3044" s="26">
        <v>38485</v>
      </c>
      <c r="F3044" s="40">
        <f>Data[[#This Row],[DAA 
(n)]]^2</f>
        <v>1481095225</v>
      </c>
      <c r="G3044" s="41">
        <f t="shared" si="378"/>
        <v>1477566329.3</v>
      </c>
      <c r="H3044" s="28">
        <f>LN(Data[[#This Row],[Metcalfe
(n^2)]])</f>
        <v>21.116047667936837</v>
      </c>
      <c r="I3044" s="42">
        <f t="shared" si="379"/>
        <v>21.066930438963389</v>
      </c>
      <c r="J3044" s="40">
        <f>Data[[#This Row],[DAA 
(n)]]*LN(Data[[#This Row],[DAA 
(n)]])</f>
        <v>406325.54725027457</v>
      </c>
      <c r="K3044" s="40">
        <f t="shared" si="380"/>
        <v>400822.28339943284</v>
      </c>
      <c r="L3044" s="29">
        <f>LN(Data[[#This Row],[MA'[n*ln(n)']
30d]])</f>
        <v>12.901273424511293</v>
      </c>
      <c r="M3044" s="43">
        <f t="shared" si="381"/>
        <v>12.803208271585071</v>
      </c>
      <c r="N3044" s="40">
        <f>Data[[#This Row],[DAA 
(n)]]^1.5</f>
        <v>7549831.1063311193</v>
      </c>
      <c r="O3044" s="40">
        <f t="shared" si="382"/>
        <v>7465488.9807540393</v>
      </c>
      <c r="P3044" s="43">
        <f>LN(Data[[#This Row],[MA'[n^1.5']]])</f>
        <v>15.825801489925269</v>
      </c>
      <c r="Q3044" s="43">
        <f t="shared" si="383"/>
        <v>15.689403474399938</v>
      </c>
      <c r="R3044" s="30">
        <f>$O$1+$O$2*Data[[#This Row],[MA'[ln(n^2)']]]</f>
        <v>21.066930438963389</v>
      </c>
      <c r="S3044" s="30">
        <f>$Q$1+$Q$2*Data[[#This Row],[MA'[ln(n*ln(n))']]]</f>
        <v>17.645293648115366</v>
      </c>
      <c r="T3044" s="31">
        <f>$O$3*Data[[#This Row],[Metcalfe
(n^2)]]</f>
        <v>770169517</v>
      </c>
      <c r="U3044" s="31">
        <f t="shared" si="376"/>
        <v>768334491.23600006</v>
      </c>
      <c r="V3044" s="30">
        <f>LN(Data[[#This Row],[MA'[NVA']
30d]]/Data[[#This Row],[MA'[NVMetcalfe calc']]])</f>
        <v>-2.1404154381022527</v>
      </c>
      <c r="W3044" s="30">
        <f>$Q$3+Data[[#This Row],[NVM
(scaled)]]/((Data[[#This Row],[Upper Bound]]-Data[[#This Row],[Lower Bound]])/2)</f>
        <v>-0.66110616289098834</v>
      </c>
      <c r="X3044" s="30">
        <f>(Data[[#This Row],[Upper Bound]]+Data[[#This Row],[Lower Bound]])/2</f>
        <v>19.356112043539376</v>
      </c>
      <c r="Y3044" s="29">
        <f>LN(Data[[#This Row],[NVActual]]/Data[[#This Row],[MA'[n^2']
30d]])</f>
        <v>-2.5827803846768664</v>
      </c>
      <c r="Z3044" s="29">
        <f>LN(Data[[#This Row],[NVActual]]/Data[[#This Row],[MA'[n*ln(n)']
30d]])</f>
        <v>5.6296083899759521</v>
      </c>
      <c r="AA3044" s="29">
        <f>LN(Data[[#This Row],[NVActual]]/Data[[#This Row],[MA'[n^1.5']]])</f>
        <v>2.7050803245619774</v>
      </c>
      <c r="AB3044" s="29">
        <f>LN(Data[[#This Row],[NVActual]]/Data[[#This Row],[Metcalfe
(n^2)]])</f>
        <v>-2.5851658534495896</v>
      </c>
      <c r="AC3044" s="26">
        <f>1+Data[[#This Row],[MA'[NVMetcalfe calc']]]/((Data[[#This Row],[NVM_norm
(scaled)]]-Data[[#This Row],[NV_fund.]])/2)</f>
        <v>-76767358.311612949</v>
      </c>
    </row>
    <row r="3045" spans="1:29" x14ac:dyDescent="0.2">
      <c r="A3045" s="23">
        <v>41131</v>
      </c>
      <c r="B3045" s="24">
        <v>110635487.427981</v>
      </c>
      <c r="C3045" s="24">
        <f t="shared" si="377"/>
        <v>89016461.430807769</v>
      </c>
      <c r="D3045" s="25">
        <f>LN(Data[[#This Row],[NVActual]])</f>
        <v>18.521751458407849</v>
      </c>
      <c r="E3045" s="26">
        <v>38295</v>
      </c>
      <c r="F3045" s="40">
        <f>Data[[#This Row],[DAA 
(n)]]^2</f>
        <v>1466507025</v>
      </c>
      <c r="G3045" s="41">
        <f t="shared" si="378"/>
        <v>1467949727</v>
      </c>
      <c r="H3045" s="28">
        <f>LN(Data[[#This Row],[Metcalfe
(n^2)]])</f>
        <v>21.106149236687386</v>
      </c>
      <c r="I3045" s="42">
        <f t="shared" si="379"/>
        <v>21.05970882503032</v>
      </c>
      <c r="J3045" s="40">
        <f>Data[[#This Row],[DAA 
(n)]]*LN(Data[[#This Row],[DAA 
(n)]])</f>
        <v>404129.99250947172</v>
      </c>
      <c r="K3045" s="40">
        <f t="shared" si="380"/>
        <v>399307.09605271684</v>
      </c>
      <c r="L3045" s="29">
        <f>LN(Data[[#This Row],[MA'[n*ln(n)']
30d]])</f>
        <v>12.897486064124854</v>
      </c>
      <c r="M3045" s="43">
        <f t="shared" si="381"/>
        <v>12.80006385924513</v>
      </c>
      <c r="N3045" s="40">
        <f>Data[[#This Row],[DAA 
(n)]]^1.5</f>
        <v>7493990.0268398328</v>
      </c>
      <c r="O3045" s="40">
        <f t="shared" si="382"/>
        <v>7427746.8022868801</v>
      </c>
      <c r="P3045" s="43">
        <f>LN(Data[[#This Row],[MA'[n^1.5']]])</f>
        <v>15.820733113944154</v>
      </c>
      <c r="Q3045" s="43">
        <f t="shared" si="383"/>
        <v>15.685119206654361</v>
      </c>
      <c r="R3045" s="30">
        <f>$O$1+$O$2*Data[[#This Row],[MA'[ln(n^2)']]]</f>
        <v>21.05970882503032</v>
      </c>
      <c r="S3045" s="30">
        <f>$Q$1+$Q$2*Data[[#This Row],[MA'[ln(n*ln(n))']]]</f>
        <v>17.640105367754462</v>
      </c>
      <c r="T3045" s="31">
        <f>$O$3*Data[[#This Row],[Metcalfe
(n^2)]]</f>
        <v>762583653</v>
      </c>
      <c r="U3045" s="31">
        <f t="shared" si="376"/>
        <v>763333858.04000008</v>
      </c>
      <c r="V3045" s="30">
        <f>LN(Data[[#This Row],[MA'[NVA']
30d]]/Data[[#This Row],[MA'[NVMetcalfe calc']]])</f>
        <v>-2.1488741827427025</v>
      </c>
      <c r="W3045" s="30">
        <f>$Q$3+Data[[#This Row],[NVM
(scaled)]]/((Data[[#This Row],[Upper Bound]]-Data[[#This Row],[Lower Bound]])/2)</f>
        <v>-0.66679729219513029</v>
      </c>
      <c r="X3045" s="30">
        <f>(Data[[#This Row],[Upper Bound]]+Data[[#This Row],[Lower Bound]])/2</f>
        <v>19.349907096392393</v>
      </c>
      <c r="Y3045" s="32">
        <f>LN(Data[[#This Row],[NVActual]]/Data[[#This Row],[MA'[n^2']
30d]])</f>
        <v>-2.5853810622316766</v>
      </c>
      <c r="Z3045" s="32">
        <f>LN(Data[[#This Row],[NVActual]]/Data[[#This Row],[MA'[n*ln(n)']
30d]])</f>
        <v>5.6242653942829941</v>
      </c>
      <c r="AA3045" s="32">
        <f>LN(Data[[#This Row],[NVActual]]/Data[[#This Row],[MA'[n^1.5']]])</f>
        <v>2.701018344463693</v>
      </c>
      <c r="AB3045" s="32">
        <f>LN(Data[[#This Row],[NVActual]]/Data[[#This Row],[Metcalfe
(n^2)]])</f>
        <v>-2.5843977782795409</v>
      </c>
      <c r="AC3045" s="34">
        <f>1+Data[[#This Row],[MA'[NVMetcalfe calc']]]/((Data[[#This Row],[NVM_norm
(scaled)]]-Data[[#This Row],[NV_fund.]])/2)</f>
        <v>-76269682.882149264</v>
      </c>
    </row>
    <row r="3046" spans="1:29" x14ac:dyDescent="0.2">
      <c r="A3046" s="23">
        <v>41130</v>
      </c>
      <c r="B3046" s="24">
        <v>107225783.724115</v>
      </c>
      <c r="C3046" s="24">
        <f t="shared" si="377"/>
        <v>87587560.083533347</v>
      </c>
      <c r="D3046" s="25">
        <f>LN(Data[[#This Row],[NVActual]])</f>
        <v>18.490447297495226</v>
      </c>
      <c r="E3046" s="26">
        <v>40939</v>
      </c>
      <c r="F3046" s="40">
        <f>Data[[#This Row],[DAA 
(n)]]^2</f>
        <v>1676001721</v>
      </c>
      <c r="G3046" s="41">
        <f t="shared" si="378"/>
        <v>1459885494.0333333</v>
      </c>
      <c r="H3046" s="28">
        <f>LN(Data[[#This Row],[Metcalfe
(n^2)]])</f>
        <v>21.239676865855419</v>
      </c>
      <c r="I3046" s="42">
        <f t="shared" si="379"/>
        <v>21.053699310287712</v>
      </c>
      <c r="J3046" s="40">
        <f>Data[[#This Row],[DAA 
(n)]]*LN(Data[[#This Row],[DAA 
(n)]])</f>
        <v>434765.56560562749</v>
      </c>
      <c r="K3046" s="40">
        <f t="shared" si="380"/>
        <v>398040.75759609364</v>
      </c>
      <c r="L3046" s="29">
        <f>LN(Data[[#This Row],[MA'[n*ln(n)']
30d]])</f>
        <v>12.894309685043773</v>
      </c>
      <c r="M3046" s="43">
        <f t="shared" si="381"/>
        <v>12.796715795776288</v>
      </c>
      <c r="N3046" s="40">
        <f>Data[[#This Row],[DAA 
(n)]]^1.5</f>
        <v>8283346.8149063559</v>
      </c>
      <c r="O3046" s="40">
        <f t="shared" si="382"/>
        <v>7396154.3598319851</v>
      </c>
      <c r="P3046" s="43">
        <f>LN(Data[[#This Row],[MA'[n^1.5']]])</f>
        <v>15.816470741989587</v>
      </c>
      <c r="Q3046" s="43">
        <f t="shared" si="383"/>
        <v>15.680583905807957</v>
      </c>
      <c r="R3046" s="30">
        <f>$O$1+$O$2*Data[[#This Row],[MA'[ln(n^2)']]]</f>
        <v>21.053699310287712</v>
      </c>
      <c r="S3046" s="30">
        <f>$Q$1+$Q$2*Data[[#This Row],[MA'[ln(n*ln(n))']]]</f>
        <v>17.634581063030875</v>
      </c>
      <c r="T3046" s="31">
        <f>$O$3*Data[[#This Row],[Metcalfe
(n^2)]]</f>
        <v>871520894.92000008</v>
      </c>
      <c r="U3046" s="31">
        <f t="shared" si="376"/>
        <v>759140456.8973335</v>
      </c>
      <c r="V3046" s="30">
        <f>LN(Data[[#This Row],[MA'[NVA']
30d]]/Data[[#This Row],[MA'[NVMetcalfe calc']]])</f>
        <v>-2.1595478357963449</v>
      </c>
      <c r="W3046" s="30">
        <f>$Q$3+Data[[#This Row],[NVM
(scaled)]]/((Data[[#This Row],[Upper Bound]]-Data[[#This Row],[Lower Bound]])/2)</f>
        <v>-0.67321915747076211</v>
      </c>
      <c r="X3046" s="30">
        <f>(Data[[#This Row],[Upper Bound]]+Data[[#This Row],[Lower Bound]])/2</f>
        <v>19.344140186659295</v>
      </c>
      <c r="Y3046" s="29">
        <f>LN(Data[[#This Row],[NVActual]]/Data[[#This Row],[MA'[n^2']
30d]])</f>
        <v>-2.6111765433514411</v>
      </c>
      <c r="Z3046" s="29">
        <f>LN(Data[[#This Row],[NVActual]]/Data[[#This Row],[MA'[n*ln(n)']
30d]])</f>
        <v>5.5961376124514564</v>
      </c>
      <c r="AA3046" s="29">
        <f>LN(Data[[#This Row],[NVActual]]/Data[[#This Row],[MA'[n^1.5']]])</f>
        <v>2.6739765555056416</v>
      </c>
      <c r="AB3046" s="29">
        <f>LN(Data[[#This Row],[NVActual]]/Data[[#This Row],[Metcalfe
(n^2)]])</f>
        <v>-2.7492295683601893</v>
      </c>
      <c r="AC3046" s="26">
        <f>1+Data[[#This Row],[MA'[NVMetcalfe calc']]]/((Data[[#This Row],[NVM_norm
(scaled)]]-Data[[#This Row],[NV_fund.]])/2)</f>
        <v>-75848210.92910701</v>
      </c>
    </row>
    <row r="3047" spans="1:29" x14ac:dyDescent="0.2">
      <c r="A3047" s="23">
        <v>41129</v>
      </c>
      <c r="B3047" s="24">
        <v>106809795.88965701</v>
      </c>
      <c r="C3047" s="24">
        <f t="shared" si="377"/>
        <v>86268647.465885729</v>
      </c>
      <c r="D3047" s="25">
        <f>LN(Data[[#This Row],[NVActual]])</f>
        <v>18.486560202097447</v>
      </c>
      <c r="E3047" s="26">
        <v>51432</v>
      </c>
      <c r="F3047" s="40">
        <f>Data[[#This Row],[DAA 
(n)]]^2</f>
        <v>2645250624</v>
      </c>
      <c r="G3047" s="41">
        <f t="shared" si="378"/>
        <v>1450099662.0333333</v>
      </c>
      <c r="H3047" s="28">
        <f>LN(Data[[#This Row],[Metcalfe
(n^2)]])</f>
        <v>21.696031651643047</v>
      </c>
      <c r="I3047" s="42">
        <f t="shared" si="379"/>
        <v>21.047280291898826</v>
      </c>
      <c r="J3047" s="40">
        <f>Data[[#This Row],[DAA 
(n)]]*LN(Data[[#This Row],[DAA 
(n)]])</f>
        <v>557935.14995365264</v>
      </c>
      <c r="K3047" s="40">
        <f t="shared" si="380"/>
        <v>396591.11307370372</v>
      </c>
      <c r="L3047" s="29">
        <f>LN(Data[[#This Row],[MA'[n*ln(n)']
30d]])</f>
        <v>12.890661087034887</v>
      </c>
      <c r="M3047" s="43">
        <f t="shared" si="381"/>
        <v>12.793384942288847</v>
      </c>
      <c r="N3047" s="40">
        <f>Data[[#This Row],[DAA 
(n)]]^1.5</f>
        <v>11664070.048382288</v>
      </c>
      <c r="O3047" s="40">
        <f t="shared" si="382"/>
        <v>7359022.1322414866</v>
      </c>
      <c r="P3047" s="43">
        <f>LN(Data[[#This Row],[MA'[n^1.5']]])</f>
        <v>15.811437619410871</v>
      </c>
      <c r="Q3047" s="43">
        <f t="shared" si="383"/>
        <v>15.676071533110917</v>
      </c>
      <c r="R3047" s="30">
        <f>$O$1+$O$2*Data[[#This Row],[MA'[ln(n^2)']]]</f>
        <v>21.047280291898826</v>
      </c>
      <c r="S3047" s="30">
        <f>$Q$1+$Q$2*Data[[#This Row],[MA'[ln(n*ln(n))']]]</f>
        <v>17.629085154776597</v>
      </c>
      <c r="T3047" s="31">
        <f>$O$3*Data[[#This Row],[Metcalfe
(n^2)]]</f>
        <v>1375530324.48</v>
      </c>
      <c r="U3047" s="31">
        <f t="shared" si="376"/>
        <v>754051824.2573334</v>
      </c>
      <c r="V3047" s="30">
        <f>LN(Data[[#This Row],[MA'[NVA']
30d]]/Data[[#This Row],[MA'[NVMetcalfe calc']]])</f>
        <v>-2.167994863036673</v>
      </c>
      <c r="W3047" s="30">
        <f>$Q$3+Data[[#This Row],[NVM
(scaled)]]/((Data[[#This Row],[Upper Bound]]-Data[[#This Row],[Lower Bound]])/2)</f>
        <v>-0.6785026899089811</v>
      </c>
      <c r="X3047" s="30">
        <f>(Data[[#This Row],[Upper Bound]]+Data[[#This Row],[Lower Bound]])/2</f>
        <v>19.338182723337709</v>
      </c>
      <c r="Y3047" s="32">
        <f>LN(Data[[#This Row],[NVActual]]/Data[[#This Row],[MA'[n^2']
30d]])</f>
        <v>-2.6083379213562621</v>
      </c>
      <c r="Z3047" s="32">
        <f>LN(Data[[#This Row],[NVActual]]/Data[[#This Row],[MA'[n*ln(n)']
30d]])</f>
        <v>5.5958991150625605</v>
      </c>
      <c r="AA3047" s="32">
        <f>LN(Data[[#This Row],[NVActual]]/Data[[#This Row],[MA'[n^1.5']]])</f>
        <v>2.6751225826865777</v>
      </c>
      <c r="AB3047" s="32">
        <f>LN(Data[[#This Row],[NVActual]]/Data[[#This Row],[Metcalfe
(n^2)]])</f>
        <v>-3.2094714495455969</v>
      </c>
      <c r="AC3047" s="34">
        <f>1+Data[[#This Row],[MA'[NVMetcalfe calc']]]/((Data[[#This Row],[NVM_norm
(scaled)]]-Data[[#This Row],[NV_fund.]])/2)</f>
        <v>-75342325.533074766</v>
      </c>
    </row>
    <row r="3048" spans="1:29" x14ac:dyDescent="0.2">
      <c r="A3048" s="23">
        <v>41128</v>
      </c>
      <c r="B3048" s="24">
        <v>105473278.22214</v>
      </c>
      <c r="C3048" s="24">
        <f t="shared" si="377"/>
        <v>84915916.628609955</v>
      </c>
      <c r="D3048" s="25">
        <f>LN(Data[[#This Row],[NVActual]])</f>
        <v>18.473968191803895</v>
      </c>
      <c r="E3048" s="26">
        <v>39049</v>
      </c>
      <c r="F3048" s="40">
        <f>Data[[#This Row],[DAA 
(n)]]^2</f>
        <v>1524824401</v>
      </c>
      <c r="G3048" s="41">
        <f t="shared" si="378"/>
        <v>1397674541.2666667</v>
      </c>
      <c r="H3048" s="28">
        <f>LN(Data[[#This Row],[Metcalfe
(n^2)]])</f>
        <v>21.14514509349063</v>
      </c>
      <c r="I3048" s="42">
        <f t="shared" si="379"/>
        <v>21.017187750593799</v>
      </c>
      <c r="J3048" s="40">
        <f>Data[[#This Row],[DAA 
(n)]]*LN(Data[[#This Row],[DAA 
(n)]])</f>
        <v>412848.38537785778</v>
      </c>
      <c r="K3048" s="40">
        <f t="shared" si="380"/>
        <v>389342.58010031038</v>
      </c>
      <c r="L3048" s="29">
        <f>LN(Data[[#This Row],[MA'[n*ln(n)']
30d]])</f>
        <v>12.872214903677813</v>
      </c>
      <c r="M3048" s="43">
        <f t="shared" si="381"/>
        <v>12.790036909674702</v>
      </c>
      <c r="N3048" s="40">
        <f>Data[[#This Row],[DAA 
(n)]]^1.5</f>
        <v>7716402.5319218021</v>
      </c>
      <c r="O3048" s="40">
        <f t="shared" si="382"/>
        <v>7167769.2405741019</v>
      </c>
      <c r="P3048" s="43">
        <f>LN(Data[[#This Row],[MA'[n^1.5']]])</f>
        <v>15.785105040118433</v>
      </c>
      <c r="Q3048" s="43">
        <f t="shared" si="383"/>
        <v>15.67153683927744</v>
      </c>
      <c r="R3048" s="30">
        <f>$O$1+$O$2*Data[[#This Row],[MA'[ln(n^2)']]]</f>
        <v>21.017187750593799</v>
      </c>
      <c r="S3048" s="30">
        <f>$Q$1+$Q$2*Data[[#This Row],[MA'[ln(n*ln(n))']]]</f>
        <v>17.623560900963259</v>
      </c>
      <c r="T3048" s="31">
        <f>$O$3*Data[[#This Row],[Metcalfe
(n^2)]]</f>
        <v>792908688.51999998</v>
      </c>
      <c r="U3048" s="31">
        <f t="shared" si="376"/>
        <v>726790761.45866668</v>
      </c>
      <c r="V3048" s="30">
        <f>LN(Data[[#This Row],[MA'[NVA']
30d]]/Data[[#This Row],[MA'[NVMetcalfe calc']]])</f>
        <v>-2.1469770744254459</v>
      </c>
      <c r="W3048" s="30">
        <f>$Q$3+Data[[#This Row],[NVM
(scaled)]]/((Data[[#This Row],[Upper Bound]]-Data[[#This Row],[Lower Bound]])/2)</f>
        <v>-0.67529943895227318</v>
      </c>
      <c r="X3048" s="30">
        <f>(Data[[#This Row],[Upper Bound]]+Data[[#This Row],[Lower Bound]])/2</f>
        <v>19.320374325778531</v>
      </c>
      <c r="Y3048" s="29">
        <f>LN(Data[[#This Row],[NVActual]]/Data[[#This Row],[MA'[n^2']
30d]])</f>
        <v>-2.584107458751622</v>
      </c>
      <c r="Z3048" s="29">
        <f>LN(Data[[#This Row],[NVActual]]/Data[[#This Row],[MA'[n*ln(n)']
30d]])</f>
        <v>5.6017532881260799</v>
      </c>
      <c r="AA3048" s="29">
        <f>LN(Data[[#This Row],[NVActual]]/Data[[#This Row],[MA'[n^1.5']]])</f>
        <v>2.6888631516854606</v>
      </c>
      <c r="AB3048" s="29">
        <f>LN(Data[[#This Row],[NVActual]]/Data[[#This Row],[Metcalfe
(n^2)]])</f>
        <v>-2.6711769016867351</v>
      </c>
      <c r="AC3048" s="26">
        <f>1+Data[[#This Row],[MA'[NVMetcalfe calc']]]/((Data[[#This Row],[NVM_norm
(scaled)]]-Data[[#This Row],[NV_fund.]])/2)</f>
        <v>-72694799.886440784</v>
      </c>
    </row>
    <row r="3049" spans="1:29" x14ac:dyDescent="0.2">
      <c r="A3049" s="23">
        <v>41127</v>
      </c>
      <c r="B3049" s="24">
        <v>104691683.561057</v>
      </c>
      <c r="C3049" s="24">
        <f t="shared" si="377"/>
        <v>83531780.851814225</v>
      </c>
      <c r="D3049" s="25">
        <f>LN(Data[[#This Row],[NVActual]])</f>
        <v>18.466530241559461</v>
      </c>
      <c r="E3049" s="26">
        <v>42822</v>
      </c>
      <c r="F3049" s="40">
        <f>Data[[#This Row],[DAA 
(n)]]^2</f>
        <v>1833723684</v>
      </c>
      <c r="G3049" s="41">
        <f t="shared" si="378"/>
        <v>1370269530.0333333</v>
      </c>
      <c r="H3049" s="28">
        <f>LN(Data[[#This Row],[Metcalfe
(n^2)]])</f>
        <v>21.329614536398246</v>
      </c>
      <c r="I3049" s="42">
        <f t="shared" si="379"/>
        <v>20.991363037691318</v>
      </c>
      <c r="J3049" s="40">
        <f>Data[[#This Row],[DAA 
(n)]]*LN(Data[[#This Row],[DAA 
(n)]])</f>
        <v>456688.37683882285</v>
      </c>
      <c r="K3049" s="40">
        <f t="shared" si="380"/>
        <v>384580.61161187652</v>
      </c>
      <c r="L3049" s="29">
        <f>LN(Data[[#This Row],[MA'[n*ln(n)']
30d]])</f>
        <v>12.859908699040503</v>
      </c>
      <c r="M3049" s="43">
        <f t="shared" si="381"/>
        <v>12.787245896950656</v>
      </c>
      <c r="N3049" s="40">
        <f>Data[[#This Row],[DAA 
(n)]]^1.5</f>
        <v>8861360.8207909111</v>
      </c>
      <c r="O3049" s="40">
        <f t="shared" si="382"/>
        <v>7054417.1916387537</v>
      </c>
      <c r="P3049" s="43">
        <f>LN(Data[[#This Row],[MA'[n^1.5']]])</f>
        <v>15.769164530592191</v>
      </c>
      <c r="Q3049" s="43">
        <f t="shared" si="383"/>
        <v>15.667803726602237</v>
      </c>
      <c r="R3049" s="30">
        <f>$O$1+$O$2*Data[[#This Row],[MA'[ln(n^2)']]]</f>
        <v>20.991363037691318</v>
      </c>
      <c r="S3049" s="30">
        <f>$Q$1+$Q$2*Data[[#This Row],[MA'[ln(n*ln(n))']]]</f>
        <v>17.618955729968583</v>
      </c>
      <c r="T3049" s="31">
        <f>$O$3*Data[[#This Row],[Metcalfe
(n^2)]]</f>
        <v>953536315.68000007</v>
      </c>
      <c r="U3049" s="31">
        <f t="shared" si="376"/>
        <v>712540155.61733329</v>
      </c>
      <c r="V3049" s="30">
        <f>LN(Data[[#This Row],[MA'[NVA']
30d]]/Data[[#This Row],[MA'[NVMetcalfe calc']]])</f>
        <v>-2.1436091008685403</v>
      </c>
      <c r="W3049" s="30">
        <f>$Q$3+Data[[#This Row],[NVM
(scaled)]]/((Data[[#This Row],[Upper Bound]]-Data[[#This Row],[Lower Bound]])/2)</f>
        <v>-0.6812634656909472</v>
      </c>
      <c r="X3049" s="30">
        <f>(Data[[#This Row],[Upper Bound]]+Data[[#This Row],[Lower Bound]])/2</f>
        <v>19.305159383829952</v>
      </c>
      <c r="Y3049" s="32">
        <f>LN(Data[[#This Row],[NVActual]]/Data[[#This Row],[MA'[n^2']
30d]])</f>
        <v>-2.5717430531273568</v>
      </c>
      <c r="Z3049" s="32">
        <f>LN(Data[[#This Row],[NVActual]]/Data[[#This Row],[MA'[n*ln(n)']
30d]])</f>
        <v>5.6066215425189574</v>
      </c>
      <c r="AA3049" s="32">
        <f>LN(Data[[#This Row],[NVActual]]/Data[[#This Row],[MA'[n^1.5']]])</f>
        <v>2.6973657109672713</v>
      </c>
      <c r="AB3049" s="32">
        <f>LN(Data[[#This Row],[NVActual]]/Data[[#This Row],[Metcalfe
(n^2)]])</f>
        <v>-2.8630842948387838</v>
      </c>
      <c r="AC3049" s="34">
        <f>1+Data[[#This Row],[MA'[NVMetcalfe calc']]]/((Data[[#This Row],[NVM_norm
(scaled)]]-Data[[#This Row],[NV_fund.]])/2)</f>
        <v>-71302418.745854005</v>
      </c>
    </row>
    <row r="3050" spans="1:29" x14ac:dyDescent="0.2">
      <c r="A3050" s="23">
        <v>41126</v>
      </c>
      <c r="B3050" s="24">
        <v>103996446.38395099</v>
      </c>
      <c r="C3050" s="24">
        <f t="shared" si="377"/>
        <v>82175712.084080979</v>
      </c>
      <c r="D3050" s="25">
        <f>LN(Data[[#This Row],[NVActual]])</f>
        <v>18.459867287136774</v>
      </c>
      <c r="E3050" s="26">
        <v>37911</v>
      </c>
      <c r="F3050" s="40">
        <f>Data[[#This Row],[DAA 
(n)]]^2</f>
        <v>1437243921</v>
      </c>
      <c r="G3050" s="41">
        <f t="shared" si="378"/>
        <v>1343176417.3666666</v>
      </c>
      <c r="H3050" s="28">
        <f>LN(Data[[#This Row],[Metcalfe
(n^2)]])</f>
        <v>21.085993172853581</v>
      </c>
      <c r="I3050" s="42">
        <f t="shared" si="379"/>
        <v>20.971841890188418</v>
      </c>
      <c r="J3050" s="40">
        <f>Data[[#This Row],[DAA 
(n)]]*LN(Data[[#This Row],[DAA 
(n)]])</f>
        <v>399695.54358802602</v>
      </c>
      <c r="K3050" s="40">
        <f t="shared" si="380"/>
        <v>380404.526592526</v>
      </c>
      <c r="L3050" s="29">
        <f>LN(Data[[#This Row],[MA'[n*ln(n)']
30d]])</f>
        <v>12.848990509142315</v>
      </c>
      <c r="M3050" s="43">
        <f t="shared" si="381"/>
        <v>12.78494010260841</v>
      </c>
      <c r="N3050" s="40">
        <f>Data[[#This Row],[DAA 
(n)]]^1.5</f>
        <v>7381555.0048096962</v>
      </c>
      <c r="O3050" s="40">
        <f t="shared" si="382"/>
        <v>6949420.4676778587</v>
      </c>
      <c r="P3050" s="43">
        <f>LN(Data[[#This Row],[MA'[n^1.5']]])</f>
        <v>15.754168828118543</v>
      </c>
      <c r="Q3050" s="43">
        <f t="shared" si="383"/>
        <v>15.664694959837737</v>
      </c>
      <c r="R3050" s="30">
        <f>$O$1+$O$2*Data[[#This Row],[MA'[ln(n^2)']]]</f>
        <v>20.971841890188418</v>
      </c>
      <c r="S3050" s="30">
        <f>$Q$1+$Q$2*Data[[#This Row],[MA'[ln(n*ln(n))']]]</f>
        <v>17.615151169303875</v>
      </c>
      <c r="T3050" s="31">
        <f>$O$3*Data[[#This Row],[Metcalfe
(n^2)]]</f>
        <v>747366838.92000008</v>
      </c>
      <c r="U3050" s="31">
        <f t="shared" si="376"/>
        <v>698451737.03066671</v>
      </c>
      <c r="V3050" s="30">
        <f>LN(Data[[#This Row],[MA'[NVA']
30d]]/Data[[#This Row],[MA'[NVMetcalfe calc']]])</f>
        <v>-2.140006296178143</v>
      </c>
      <c r="W3050" s="30">
        <f>$Q$3+Data[[#This Row],[NVM
(scaled)]]/((Data[[#This Row],[Upper Bound]]-Data[[#This Row],[Lower Bound]])/2)</f>
        <v>-0.68506909282021422</v>
      </c>
      <c r="X3050" s="30">
        <f>(Data[[#This Row],[Upper Bound]]+Data[[#This Row],[Lower Bound]])/2</f>
        <v>19.293496529746147</v>
      </c>
      <c r="Y3050" s="29">
        <f>LN(Data[[#This Row],[NVActual]]/Data[[#This Row],[MA'[n^2']
30d]])</f>
        <v>-2.5584358193838956</v>
      </c>
      <c r="Z3050" s="29">
        <f>LN(Data[[#This Row],[NVActual]]/Data[[#This Row],[MA'[n*ln(n)']
30d]])</f>
        <v>5.6108767779944575</v>
      </c>
      <c r="AA3050" s="29">
        <f>LN(Data[[#This Row],[NVActual]]/Data[[#This Row],[MA'[n^1.5']]])</f>
        <v>2.7056984590182318</v>
      </c>
      <c r="AB3050" s="29">
        <f>LN(Data[[#This Row],[NVActual]]/Data[[#This Row],[Metcalfe
(n^2)]])</f>
        <v>-2.6261258857168075</v>
      </c>
      <c r="AC3050" s="26">
        <f>1+Data[[#This Row],[MA'[NVMetcalfe calc']]]/((Data[[#This Row],[NVM_norm
(scaled)]]-Data[[#This Row],[NV_fund.]])/2)</f>
        <v>-69920107.402751952</v>
      </c>
    </row>
    <row r="3051" spans="1:29" x14ac:dyDescent="0.2">
      <c r="A3051" s="23">
        <v>41125</v>
      </c>
      <c r="B3051" s="24">
        <v>105023525.554212</v>
      </c>
      <c r="C3051" s="24">
        <f t="shared" si="377"/>
        <v>80798321.701545626</v>
      </c>
      <c r="D3051" s="25">
        <f>LN(Data[[#This Row],[NVActual]])</f>
        <v>18.469694935922952</v>
      </c>
      <c r="E3051" s="26">
        <v>36278</v>
      </c>
      <c r="F3051" s="40">
        <f>Data[[#This Row],[DAA 
(n)]]^2</f>
        <v>1316093284</v>
      </c>
      <c r="G3051" s="41">
        <f t="shared" si="378"/>
        <v>1324284487.2</v>
      </c>
      <c r="H3051" s="28">
        <f>LN(Data[[#This Row],[Metcalfe
(n^2)]])</f>
        <v>20.997933551835828</v>
      </c>
      <c r="I3051" s="42">
        <f t="shared" si="379"/>
        <v>20.95512752618372</v>
      </c>
      <c r="J3051" s="40">
        <f>Data[[#This Row],[DAA 
(n)]]*LN(Data[[#This Row],[DAA 
(n)]])</f>
        <v>380881.51669675007</v>
      </c>
      <c r="K3051" s="40">
        <f t="shared" si="380"/>
        <v>377203.45721799228</v>
      </c>
      <c r="L3051" s="29">
        <f>LN(Data[[#This Row],[MA'[n*ln(n)']
30d]])</f>
        <v>12.840539995176616</v>
      </c>
      <c r="M3051" s="43">
        <f t="shared" si="381"/>
        <v>12.783099671597688</v>
      </c>
      <c r="N3051" s="40">
        <f>Data[[#This Row],[DAA 
(n)]]^1.5</f>
        <v>6909792.4829152366</v>
      </c>
      <c r="O3051" s="40">
        <f t="shared" si="382"/>
        <v>6872296.0328436513</v>
      </c>
      <c r="P3051" s="43">
        <f>LN(Data[[#This Row],[MA'[n^1.5']]])</f>
        <v>15.743008819838831</v>
      </c>
      <c r="Q3051" s="43">
        <f t="shared" si="383"/>
        <v>15.662221962654497</v>
      </c>
      <c r="R3051" s="30">
        <f>$O$1+$O$2*Data[[#This Row],[MA'[ln(n^2)']]]</f>
        <v>20.95512752618372</v>
      </c>
      <c r="S3051" s="30">
        <f>$Q$1+$Q$2*Data[[#This Row],[MA'[ln(n*ln(n))']]]</f>
        <v>17.612114458136183</v>
      </c>
      <c r="T3051" s="31">
        <f>$O$3*Data[[#This Row],[Metcalfe
(n^2)]]</f>
        <v>684368507.68000007</v>
      </c>
      <c r="U3051" s="31">
        <f t="shared" si="376"/>
        <v>688627933.34399998</v>
      </c>
      <c r="V3051" s="30">
        <f>LN(Data[[#This Row],[MA'[NVA']
30d]]/Data[[#This Row],[MA'[NVMetcalfe calc']]])</f>
        <v>-2.1427449212046983</v>
      </c>
      <c r="W3051" s="30">
        <f>$Q$3+Data[[#This Row],[NVM
(scaled)]]/((Data[[#This Row],[Upper Bound]]-Data[[#This Row],[Lower Bound]])/2)</f>
        <v>-0.6919243464436432</v>
      </c>
      <c r="X3051" s="30">
        <f>(Data[[#This Row],[Upper Bound]]+Data[[#This Row],[Lower Bound]])/2</f>
        <v>19.283620992159953</v>
      </c>
      <c r="Y3051" s="32">
        <f>LN(Data[[#This Row],[NVActual]]/Data[[#This Row],[MA'[n^2']
30d]])</f>
        <v>-2.5344432049435377</v>
      </c>
      <c r="Z3051" s="32">
        <f>LN(Data[[#This Row],[NVActual]]/Data[[#This Row],[MA'[n*ln(n)']
30d]])</f>
        <v>5.6291549407463357</v>
      </c>
      <c r="AA3051" s="32">
        <f>LN(Data[[#This Row],[NVActual]]/Data[[#This Row],[MA'[n^1.5']]])</f>
        <v>2.7266861160841218</v>
      </c>
      <c r="AB3051" s="32">
        <f>LN(Data[[#This Row],[NVActual]]/Data[[#This Row],[Metcalfe
(n^2)]])</f>
        <v>-2.5282386159128767</v>
      </c>
      <c r="AC3051" s="34">
        <f>1+Data[[#This Row],[MA'[NVMetcalfe calc']]]/((Data[[#This Row],[NVM_norm
(scaled)]]-Data[[#This Row],[NV_fund.]])/2)</f>
        <v>-68947096.230251536</v>
      </c>
    </row>
    <row r="3052" spans="1:29" x14ac:dyDescent="0.2">
      <c r="A3052" s="23">
        <v>41124</v>
      </c>
      <c r="B3052" s="24">
        <v>104901352.049123</v>
      </c>
      <c r="C3052" s="24">
        <f t="shared" si="377"/>
        <v>79375654.030321181</v>
      </c>
      <c r="D3052" s="25">
        <f>LN(Data[[#This Row],[NVActual]])</f>
        <v>18.468530962216953</v>
      </c>
      <c r="E3052" s="26">
        <v>35901</v>
      </c>
      <c r="F3052" s="40">
        <f>Data[[#This Row],[DAA 
(n)]]^2</f>
        <v>1288881801</v>
      </c>
      <c r="G3052" s="41">
        <f t="shared" si="378"/>
        <v>1306905793.7666667</v>
      </c>
      <c r="H3052" s="28">
        <f>LN(Data[[#This Row],[Metcalfe
(n^2)]])</f>
        <v>20.977040858483253</v>
      </c>
      <c r="I3052" s="42">
        <f t="shared" si="379"/>
        <v>20.938313611592605</v>
      </c>
      <c r="J3052" s="40">
        <f>Data[[#This Row],[DAA 
(n)]]*LN(Data[[#This Row],[DAA 
(n)]])</f>
        <v>376548.37193020363</v>
      </c>
      <c r="K3052" s="40">
        <f t="shared" si="380"/>
        <v>374136.28520764498</v>
      </c>
      <c r="L3052" s="29">
        <f>LN(Data[[#This Row],[MA'[n*ln(n)']
30d]])</f>
        <v>12.832375408970419</v>
      </c>
      <c r="M3052" s="43">
        <f t="shared" si="381"/>
        <v>12.781391143112348</v>
      </c>
      <c r="N3052" s="40">
        <f>Data[[#This Row],[DAA 
(n)]]^1.5</f>
        <v>6802363.2318262123</v>
      </c>
      <c r="O3052" s="40">
        <f t="shared" si="382"/>
        <v>6799746.8977890592</v>
      </c>
      <c r="P3052" s="43">
        <f>LN(Data[[#This Row],[MA'[n^1.5']]])</f>
        <v>15.732395948540246</v>
      </c>
      <c r="Q3052" s="43">
        <f t="shared" si="383"/>
        <v>15.659936108619592</v>
      </c>
      <c r="R3052" s="30">
        <f>$O$1+$O$2*Data[[#This Row],[MA'[ln(n^2)']]]</f>
        <v>20.938313611592605</v>
      </c>
      <c r="S3052" s="30">
        <f>$Q$1+$Q$2*Data[[#This Row],[MA'[ln(n*ln(n))']]]</f>
        <v>17.609295386135372</v>
      </c>
      <c r="T3052" s="31">
        <f>$O$3*Data[[#This Row],[Metcalfe
(n^2)]]</f>
        <v>670218536.51999998</v>
      </c>
      <c r="U3052" s="31">
        <f t="shared" si="376"/>
        <v>679591012.75866663</v>
      </c>
      <c r="V3052" s="30">
        <f>LN(Data[[#This Row],[MA'[NVA']
30d]]/Data[[#This Row],[MA'[NVMetcalfe calc']]])</f>
        <v>-2.1472994684689692</v>
      </c>
      <c r="W3052" s="30">
        <f>$Q$3+Data[[#This Row],[NVM
(scaled)]]/((Data[[#This Row],[Upper Bound]]-Data[[#This Row],[Lower Bound]])/2)</f>
        <v>-0.70004969215753865</v>
      </c>
      <c r="X3052" s="30">
        <f>(Data[[#This Row],[Upper Bound]]+Data[[#This Row],[Lower Bound]])/2</f>
        <v>19.273804498863988</v>
      </c>
      <c r="Y3052" s="29">
        <f>LN(Data[[#This Row],[NVActual]]/Data[[#This Row],[MA'[n^2']
30d]])</f>
        <v>-2.5223972285539413</v>
      </c>
      <c r="Z3052" s="29">
        <f>LN(Data[[#This Row],[NVActual]]/Data[[#This Row],[MA'[n*ln(n)']
30d]])</f>
        <v>5.6361555532465344</v>
      </c>
      <c r="AA3052" s="29">
        <f>LN(Data[[#This Row],[NVActual]]/Data[[#This Row],[MA'[n^1.5']]])</f>
        <v>2.7361350136767069</v>
      </c>
      <c r="AB3052" s="29">
        <f>LN(Data[[#This Row],[NVActual]]/Data[[#This Row],[Metcalfe
(n^2)]])</f>
        <v>-2.5085098962662991</v>
      </c>
      <c r="AC3052" s="26">
        <f>1+Data[[#This Row],[MA'[NVMetcalfe calc']]]/((Data[[#This Row],[NVM_norm
(scaled)]]-Data[[#This Row],[NV_fund.]])/2)</f>
        <v>-68048058.85458234</v>
      </c>
    </row>
    <row r="3053" spans="1:29" x14ac:dyDescent="0.2">
      <c r="A3053" s="23">
        <v>41123</v>
      </c>
      <c r="B3053" s="24">
        <v>101309923.54375499</v>
      </c>
      <c r="C3053" s="24">
        <f t="shared" si="377"/>
        <v>77915586.271122217</v>
      </c>
      <c r="D3053" s="25">
        <f>LN(Data[[#This Row],[NVActual]])</f>
        <v>18.433694926353382</v>
      </c>
      <c r="E3053" s="26">
        <v>42075</v>
      </c>
      <c r="F3053" s="40">
        <f>Data[[#This Row],[DAA 
(n)]]^2</f>
        <v>1770305625</v>
      </c>
      <c r="G3053" s="41">
        <f t="shared" si="378"/>
        <v>1296885899.3666666</v>
      </c>
      <c r="H3053" s="28">
        <f>LN(Data[[#This Row],[Metcalfe
(n^2)]])</f>
        <v>21.294418038118014</v>
      </c>
      <c r="I3053" s="42">
        <f t="shared" si="379"/>
        <v>20.929461637786037</v>
      </c>
      <c r="J3053" s="40">
        <f>Data[[#This Row],[DAA 
(n)]]*LN(Data[[#This Row],[DAA 
(n)]])</f>
        <v>447981.31947690772</v>
      </c>
      <c r="K3053" s="40">
        <f t="shared" si="380"/>
        <v>372436.45361749525</v>
      </c>
      <c r="L3053" s="29">
        <f>LN(Data[[#This Row],[MA'[n*ln(n)']
30d]])</f>
        <v>12.827821707933436</v>
      </c>
      <c r="M3053" s="43">
        <f t="shared" si="381"/>
        <v>12.780362959761595</v>
      </c>
      <c r="N3053" s="40">
        <f>Data[[#This Row],[DAA 
(n)]]^1.5</f>
        <v>8630504.5722643118</v>
      </c>
      <c r="O3053" s="40">
        <f t="shared" si="382"/>
        <v>6758799.1799843377</v>
      </c>
      <c r="P3053" s="43">
        <f>LN(Data[[#This Row],[MA'[n^1.5']]])</f>
        <v>15.726355796142995</v>
      </c>
      <c r="Q3053" s="43">
        <f t="shared" si="383"/>
        <v>15.65855374382326</v>
      </c>
      <c r="R3053" s="30">
        <f>$O$1+$O$2*Data[[#This Row],[MA'[ln(n^2)']]]</f>
        <v>20.929461637786037</v>
      </c>
      <c r="S3053" s="30">
        <f>$Q$1+$Q$2*Data[[#This Row],[MA'[ln(n*ln(n))']]]</f>
        <v>17.607598883606631</v>
      </c>
      <c r="T3053" s="31">
        <f>$O$3*Data[[#This Row],[Metcalfe
(n^2)]]</f>
        <v>920558925</v>
      </c>
      <c r="U3053" s="31">
        <f t="shared" ref="U3053:U3116" si="384">AVERAGE(T3053:T3082)</f>
        <v>674380667.67066658</v>
      </c>
      <c r="V3053" s="30">
        <f>LN(Data[[#This Row],[MA'[NVA']
30d]]/Data[[#This Row],[MA'[NVMetcalfe calc']]])</f>
        <v>-2.1581687269425274</v>
      </c>
      <c r="W3053" s="30">
        <f>$Q$3+Data[[#This Row],[NVM
(scaled)]]/((Data[[#This Row],[Upper Bound]]-Data[[#This Row],[Lower Bound]])/2)</f>
        <v>-0.70937260305364769</v>
      </c>
      <c r="X3053" s="30">
        <f>(Data[[#This Row],[Upper Bound]]+Data[[#This Row],[Lower Bound]])/2</f>
        <v>19.268530260696334</v>
      </c>
      <c r="Y3053" s="32">
        <f>LN(Data[[#This Row],[NVActual]]/Data[[#This Row],[MA'[n^2']
30d]])</f>
        <v>-2.5495368393255613</v>
      </c>
      <c r="Z3053" s="32">
        <f>LN(Data[[#This Row],[NVActual]]/Data[[#This Row],[MA'[n*ln(n)']
30d]])</f>
        <v>5.605873218419946</v>
      </c>
      <c r="AA3053" s="32">
        <f>LN(Data[[#This Row],[NVActual]]/Data[[#This Row],[MA'[n^1.5']]])</f>
        <v>2.707339130210388</v>
      </c>
      <c r="AB3053" s="32">
        <f>LN(Data[[#This Row],[NVActual]]/Data[[#This Row],[Metcalfe
(n^2)]])</f>
        <v>-2.8607231117646301</v>
      </c>
      <c r="AC3053" s="34">
        <f>1+Data[[#This Row],[MA'[NVMetcalfe calc']]]/((Data[[#This Row],[NVM_norm
(scaled)]]-Data[[#This Row],[NV_fund.]])/2)</f>
        <v>-67512657.587837473</v>
      </c>
    </row>
    <row r="3054" spans="1:29" x14ac:dyDescent="0.2">
      <c r="A3054" s="23">
        <v>41122</v>
      </c>
      <c r="B3054" s="24">
        <v>91792148.981930703</v>
      </c>
      <c r="C3054" s="24">
        <f t="shared" si="377"/>
        <v>76553349.340092912</v>
      </c>
      <c r="D3054" s="25">
        <f>LN(Data[[#This Row],[NVActual]])</f>
        <v>18.335037328860761</v>
      </c>
      <c r="E3054" s="26">
        <v>40578</v>
      </c>
      <c r="F3054" s="40">
        <f>Data[[#This Row],[DAA 
(n)]]^2</f>
        <v>1646574084</v>
      </c>
      <c r="G3054" s="41">
        <f t="shared" si="378"/>
        <v>1275880470.4000001</v>
      </c>
      <c r="H3054" s="28">
        <f>LN(Data[[#This Row],[Metcalfe
(n^2)]])</f>
        <v>21.221962653605988</v>
      </c>
      <c r="I3054" s="42">
        <f t="shared" si="379"/>
        <v>20.914795013717914</v>
      </c>
      <c r="J3054" s="40">
        <f>Data[[#This Row],[DAA 
(n)]]*LN(Data[[#This Row],[DAA 
(n)]])</f>
        <v>430572.40027901193</v>
      </c>
      <c r="K3054" s="40">
        <f t="shared" si="380"/>
        <v>369239.91501204105</v>
      </c>
      <c r="L3054" s="29">
        <f>LN(Data[[#This Row],[MA'[n*ln(n)']
30d]])</f>
        <v>12.819201887934094</v>
      </c>
      <c r="M3054" s="43">
        <f t="shared" si="381"/>
        <v>12.77986251873943</v>
      </c>
      <c r="N3054" s="40">
        <f>Data[[#This Row],[DAA 
(n)]]^1.5</f>
        <v>8174024.9070180822</v>
      </c>
      <c r="O3054" s="40">
        <f t="shared" si="382"/>
        <v>6677938.3780913092</v>
      </c>
      <c r="P3054" s="43">
        <f>LN(Data[[#This Row],[MA'[n^1.5']]])</f>
        <v>15.714319871843777</v>
      </c>
      <c r="Q3054" s="43">
        <f t="shared" si="383"/>
        <v>15.657893792121456</v>
      </c>
      <c r="R3054" s="30">
        <f>$O$1+$O$2*Data[[#This Row],[MA'[ln(n^2)']]]</f>
        <v>20.914795013717914</v>
      </c>
      <c r="S3054" s="30">
        <f>$Q$1+$Q$2*Data[[#This Row],[MA'[ln(n*ln(n))']]]</f>
        <v>17.606773155920056</v>
      </c>
      <c r="T3054" s="31">
        <f>$O$3*Data[[#This Row],[Metcalfe
(n^2)]]</f>
        <v>856218523.68000007</v>
      </c>
      <c r="U3054" s="31">
        <f t="shared" si="384"/>
        <v>663457844.60799992</v>
      </c>
      <c r="V3054" s="30">
        <f>LN(Data[[#This Row],[MA'[NVA']
30d]]/Data[[#This Row],[MA'[NVMetcalfe calc']]])</f>
        <v>-2.1594774421023364</v>
      </c>
      <c r="W3054" s="30">
        <f>$Q$3+Data[[#This Row],[NVM
(scaled)]]/((Data[[#This Row],[Upper Bound]]-Data[[#This Row],[Lower Bound]])/2)</f>
        <v>-0.71560046754944684</v>
      </c>
      <c r="X3054" s="30">
        <f>(Data[[#This Row],[Upper Bound]]+Data[[#This Row],[Lower Bound]])/2</f>
        <v>19.260784084818987</v>
      </c>
      <c r="Y3054" s="29">
        <f>LN(Data[[#This Row],[NVActual]]/Data[[#This Row],[MA'[n^2']
30d]])</f>
        <v>-2.631865013385339</v>
      </c>
      <c r="Z3054" s="29">
        <f>LN(Data[[#This Row],[NVActual]]/Data[[#This Row],[MA'[n*ln(n)']
30d]])</f>
        <v>5.5158354409266686</v>
      </c>
      <c r="AA3054" s="29">
        <f>LN(Data[[#This Row],[NVActual]]/Data[[#This Row],[MA'[n^1.5']]])</f>
        <v>2.6207174570169847</v>
      </c>
      <c r="AB3054" s="29">
        <f>LN(Data[[#This Row],[NVActual]]/Data[[#This Row],[Metcalfe
(n^2)]])</f>
        <v>-2.8869253247452278</v>
      </c>
      <c r="AC3054" s="26">
        <f>1+Data[[#This Row],[MA'[NVMetcalfe calc']]]/((Data[[#This Row],[NVM_norm
(scaled)]]-Data[[#This Row],[NV_fund.]])/2)</f>
        <v>-66424215.340923339</v>
      </c>
    </row>
    <row r="3055" spans="1:29" x14ac:dyDescent="0.2">
      <c r="A3055" s="23">
        <v>41121</v>
      </c>
      <c r="B3055" s="24">
        <v>89359853.319879502</v>
      </c>
      <c r="C3055" s="24">
        <f t="shared" si="377"/>
        <v>75598248.338465989</v>
      </c>
      <c r="D3055" s="25">
        <f>LN(Data[[#This Row],[NVActual]])</f>
        <v>18.30818207127221</v>
      </c>
      <c r="E3055" s="26">
        <v>59564</v>
      </c>
      <c r="F3055" s="40">
        <f>Data[[#This Row],[DAA 
(n)]]^2</f>
        <v>3547870096</v>
      </c>
      <c r="G3055" s="41">
        <f t="shared" si="378"/>
        <v>1265697922.3</v>
      </c>
      <c r="H3055" s="28">
        <f>LN(Data[[#This Row],[Metcalfe
(n^2)]])</f>
        <v>21.989613287420191</v>
      </c>
      <c r="I3055" s="42">
        <f t="shared" si="379"/>
        <v>20.907954733620237</v>
      </c>
      <c r="J3055" s="40">
        <f>Data[[#This Row],[DAA 
(n)]]*LN(Data[[#This Row],[DAA 
(n)]])</f>
        <v>654894.66292594816</v>
      </c>
      <c r="K3055" s="40">
        <f t="shared" si="380"/>
        <v>367715.07762630732</v>
      </c>
      <c r="L3055" s="29">
        <f>LN(Data[[#This Row],[MA'[n*ln(n)']
30d]])</f>
        <v>12.815063671687474</v>
      </c>
      <c r="M3055" s="43">
        <f t="shared" si="381"/>
        <v>12.779555379161417</v>
      </c>
      <c r="N3055" s="40">
        <f>Data[[#This Row],[DAA 
(n)]]^1.5</f>
        <v>14537033.204823624</v>
      </c>
      <c r="O3055" s="40">
        <f t="shared" si="382"/>
        <v>6639071.5297606336</v>
      </c>
      <c r="P3055" s="43">
        <f>LN(Data[[#This Row],[MA'[n^1.5']]])</f>
        <v>15.708482681820184</v>
      </c>
      <c r="Q3055" s="43">
        <f t="shared" si="383"/>
        <v>15.657511528414496</v>
      </c>
      <c r="R3055" s="30">
        <f>$O$1+$O$2*Data[[#This Row],[MA'[ln(n^2)']]]</f>
        <v>20.907954733620237</v>
      </c>
      <c r="S3055" s="30">
        <f>$Q$1+$Q$2*Data[[#This Row],[MA'[ln(n*ln(n))']]]</f>
        <v>17.606266375616336</v>
      </c>
      <c r="T3055" s="31">
        <f>$O$3*Data[[#This Row],[Metcalfe
(n^2)]]</f>
        <v>1844892449.9200001</v>
      </c>
      <c r="U3055" s="31">
        <f t="shared" si="384"/>
        <v>658162919.59599996</v>
      </c>
      <c r="V3055" s="30">
        <f>LN(Data[[#This Row],[MA'[NVA']
30d]]/Data[[#This Row],[MA'[NVMetcalfe calc']]])</f>
        <v>-2.164019386057217</v>
      </c>
      <c r="W3055" s="30">
        <f>$Q$3+Data[[#This Row],[NVM
(scaled)]]/((Data[[#This Row],[Upper Bound]]-Data[[#This Row],[Lower Bound]])/2)</f>
        <v>-0.72085623560517786</v>
      </c>
      <c r="X3055" s="30">
        <f>(Data[[#This Row],[Upper Bound]]+Data[[#This Row],[Lower Bound]])/2</f>
        <v>19.257110554618286</v>
      </c>
      <c r="Y3055" s="32">
        <f>LN(Data[[#This Row],[NVActual]]/Data[[#This Row],[MA'[n^2']
30d]])</f>
        <v>-2.6507074529468895</v>
      </c>
      <c r="Z3055" s="32">
        <f>LN(Data[[#This Row],[NVActual]]/Data[[#This Row],[MA'[n*ln(n)']
30d]])</f>
        <v>5.4931183995847377</v>
      </c>
      <c r="AA3055" s="32">
        <f>LN(Data[[#This Row],[NVActual]]/Data[[#This Row],[MA'[n^1.5']]])</f>
        <v>2.5996993894520255</v>
      </c>
      <c r="AB3055" s="32">
        <f>LN(Data[[#This Row],[NVActual]]/Data[[#This Row],[Metcalfe
(n^2)]])</f>
        <v>-3.6814312161479812</v>
      </c>
      <c r="AC3055" s="34">
        <f>1+Data[[#This Row],[MA'[NVMetcalfe calc']]]/((Data[[#This Row],[NVM_norm
(scaled)]]-Data[[#This Row],[NV_fund.]])/2)</f>
        <v>-65888878.134395435</v>
      </c>
    </row>
    <row r="3056" spans="1:29" x14ac:dyDescent="0.2">
      <c r="A3056" s="23">
        <v>41120</v>
      </c>
      <c r="B3056" s="24">
        <v>87070078.9902547</v>
      </c>
      <c r="C3056" s="24">
        <f t="shared" si="377"/>
        <v>74686148.628574148</v>
      </c>
      <c r="D3056" s="25">
        <f>LN(Data[[#This Row],[NVActual]])</f>
        <v>18.282223858008415</v>
      </c>
      <c r="E3056" s="26">
        <v>36116</v>
      </c>
      <c r="F3056" s="40">
        <f>Data[[#This Row],[DAA 
(n)]]^2</f>
        <v>1304365456</v>
      </c>
      <c r="G3056" s="41">
        <f t="shared" si="378"/>
        <v>1181712002.0666666</v>
      </c>
      <c r="H3056" s="28">
        <f>LN(Data[[#This Row],[Metcalfe
(n^2)]])</f>
        <v>20.988982518854741</v>
      </c>
      <c r="I3056" s="42">
        <f t="shared" si="379"/>
        <v>20.866673140235704</v>
      </c>
      <c r="J3056" s="40">
        <f>Data[[#This Row],[DAA 
(n)]]*LN(Data[[#This Row],[DAA 
(n)]])</f>
        <v>379019.04632547888</v>
      </c>
      <c r="K3056" s="40">
        <f t="shared" si="380"/>
        <v>356975.71592270641</v>
      </c>
      <c r="L3056" s="29">
        <f>LN(Data[[#This Row],[MA'[n*ln(n)']
30d]])</f>
        <v>12.78542303582266</v>
      </c>
      <c r="M3056" s="43">
        <f t="shared" si="381"/>
        <v>12.778847923066545</v>
      </c>
      <c r="N3056" s="40">
        <f>Data[[#This Row],[DAA 
(n)]]^1.5</f>
        <v>6863560.5052258456</v>
      </c>
      <c r="O3056" s="40">
        <f t="shared" si="382"/>
        <v>6345914.470133502</v>
      </c>
      <c r="P3056" s="43">
        <f>LN(Data[[#This Row],[MA'[n^1.5']]])</f>
        <v>15.663321773274209</v>
      </c>
      <c r="Q3056" s="43">
        <f t="shared" si="383"/>
        <v>15.656649844072573</v>
      </c>
      <c r="R3056" s="30">
        <f>$O$1+$O$2*Data[[#This Row],[MA'[ln(n^2)']]]</f>
        <v>20.866673140235704</v>
      </c>
      <c r="S3056" s="30">
        <f>$Q$1+$Q$2*Data[[#This Row],[MA'[ln(n*ln(n))']]]</f>
        <v>17.605099073059797</v>
      </c>
      <c r="T3056" s="31">
        <f>$O$3*Data[[#This Row],[Metcalfe
(n^2)]]</f>
        <v>678270037.12</v>
      </c>
      <c r="U3056" s="31">
        <f t="shared" si="384"/>
        <v>614490241.07466662</v>
      </c>
      <c r="V3056" s="30">
        <f>LN(Data[[#This Row],[MA'[NVA']
30d]]/Data[[#This Row],[MA'[NVMetcalfe calc']]])</f>
        <v>-2.1074983995111181</v>
      </c>
      <c r="W3056" s="30">
        <f>$Q$3+Data[[#This Row],[NVM
(scaled)]]/((Data[[#This Row],[Upper Bound]]-Data[[#This Row],[Lower Bound]])/2)</f>
        <v>-0.70231981620207928</v>
      </c>
      <c r="X3056" s="30">
        <f>(Data[[#This Row],[Upper Bound]]+Data[[#This Row],[Lower Bound]])/2</f>
        <v>19.235886106647751</v>
      </c>
      <c r="Y3056" s="29">
        <f>LN(Data[[#This Row],[NVActual]]/Data[[#This Row],[MA'[n^2']
30d]])</f>
        <v>-2.6080062151597843</v>
      </c>
      <c r="Z3056" s="29">
        <f>LN(Data[[#This Row],[NVActual]]/Data[[#This Row],[MA'[n*ln(n)']
30d]])</f>
        <v>5.4968008221857545</v>
      </c>
      <c r="AA3056" s="29">
        <f>LN(Data[[#This Row],[NVActual]]/Data[[#This Row],[MA'[n^1.5']]])</f>
        <v>2.6189020847342048</v>
      </c>
      <c r="AB3056" s="29">
        <f>LN(Data[[#This Row],[NVActual]]/Data[[#This Row],[Metcalfe
(n^2)]])</f>
        <v>-2.706758660846325</v>
      </c>
      <c r="AC3056" s="26">
        <f>1+Data[[#This Row],[MA'[NVMetcalfe calc']]]/((Data[[#This Row],[NVM_norm
(scaled)]]-Data[[#This Row],[NV_fund.]])/2)</f>
        <v>-61639470.821327813</v>
      </c>
    </row>
    <row r="3057" spans="1:29" x14ac:dyDescent="0.2">
      <c r="A3057" s="23">
        <v>41119</v>
      </c>
      <c r="B3057" s="24">
        <v>83729650.979797304</v>
      </c>
      <c r="C3057" s="24">
        <f t="shared" si="377"/>
        <v>73865498.533646017</v>
      </c>
      <c r="D3057" s="25">
        <f>LN(Data[[#This Row],[NVActual]])</f>
        <v>18.243103725771082</v>
      </c>
      <c r="E3057" s="26">
        <v>35848</v>
      </c>
      <c r="F3057" s="40">
        <f>Data[[#This Row],[DAA 
(n)]]^2</f>
        <v>1285079104</v>
      </c>
      <c r="G3057" s="41">
        <f t="shared" si="378"/>
        <v>1171493211.6666667</v>
      </c>
      <c r="H3057" s="28">
        <f>LN(Data[[#This Row],[Metcalfe
(n^2)]])</f>
        <v>20.974086112931957</v>
      </c>
      <c r="I3057" s="42">
        <f t="shared" si="379"/>
        <v>20.857742561648379</v>
      </c>
      <c r="J3057" s="40">
        <f>Data[[#This Row],[DAA 
(n)]]*LN(Data[[#This Row],[DAA 
(n)]])</f>
        <v>375939.5194881924</v>
      </c>
      <c r="K3057" s="40">
        <f t="shared" si="380"/>
        <v>355250.69781707524</v>
      </c>
      <c r="L3057" s="29">
        <f>LN(Data[[#This Row],[MA'[n*ln(n)']
30d]])</f>
        <v>12.780579010256011</v>
      </c>
      <c r="M3057" s="43">
        <f t="shared" si="381"/>
        <v>12.779005360974907</v>
      </c>
      <c r="N3057" s="40">
        <f>Data[[#This Row],[DAA 
(n)]]^1.5</f>
        <v>6787305.4830464153</v>
      </c>
      <c r="O3057" s="40">
        <f t="shared" si="382"/>
        <v>6304267.1008108454</v>
      </c>
      <c r="P3057" s="43">
        <f>LN(Data[[#This Row],[MA'[n^1.5']]])</f>
        <v>15.656737279674749</v>
      </c>
      <c r="Q3057" s="43">
        <f t="shared" si="383"/>
        <v>15.657135394418077</v>
      </c>
      <c r="R3057" s="30">
        <f>$O$1+$O$2*Data[[#This Row],[MA'[ln(n^2)']]]</f>
        <v>20.857742561648379</v>
      </c>
      <c r="S3057" s="30">
        <f>$Q$1+$Q$2*Data[[#This Row],[MA'[ln(n*ln(n))']]]</f>
        <v>17.605358845608595</v>
      </c>
      <c r="T3057" s="31">
        <f>$O$3*Data[[#This Row],[Metcalfe
(n^2)]]</f>
        <v>668241134.08000004</v>
      </c>
      <c r="U3057" s="31">
        <f t="shared" si="384"/>
        <v>609176470.06666684</v>
      </c>
      <c r="V3057" s="30">
        <f>LN(Data[[#This Row],[MA'[NVA']
30d]]/Data[[#This Row],[MA'[NVMetcalfe calc']]])</f>
        <v>-2.1098621439542402</v>
      </c>
      <c r="W3057" s="30">
        <f>$Q$3+Data[[#This Row],[NVM
(scaled)]]/((Data[[#This Row],[Upper Bound]]-Data[[#This Row],[Lower Bound]])/2)</f>
        <v>-0.70742510611465137</v>
      </c>
      <c r="X3057" s="30">
        <f>(Data[[#This Row],[Upper Bound]]+Data[[#This Row],[Lower Bound]])/2</f>
        <v>19.231550703628486</v>
      </c>
      <c r="Y3057" s="32">
        <f>LN(Data[[#This Row],[NVActual]]/Data[[#This Row],[MA'[n^2']
30d]])</f>
        <v>-2.6384412955588816</v>
      </c>
      <c r="Z3057" s="32">
        <f>LN(Data[[#This Row],[NVActual]]/Data[[#This Row],[MA'[n*ln(n)']
30d]])</f>
        <v>5.4625247155150713</v>
      </c>
      <c r="AA3057" s="32">
        <f>LN(Data[[#This Row],[NVActual]]/Data[[#This Row],[MA'[n^1.5']]])</f>
        <v>2.586366446096334</v>
      </c>
      <c r="AB3057" s="32">
        <f>LN(Data[[#This Row],[NVActual]]/Data[[#This Row],[Metcalfe
(n^2)]])</f>
        <v>-2.7309823871608754</v>
      </c>
      <c r="AC3057" s="34">
        <f>1+Data[[#This Row],[MA'[NVMetcalfe calc']]]/((Data[[#This Row],[NVM_norm
(scaled)]]-Data[[#This Row],[NV_fund.]])/2)</f>
        <v>-61104087.382412709</v>
      </c>
    </row>
    <row r="3058" spans="1:29" x14ac:dyDescent="0.2">
      <c r="A3058" s="23">
        <v>41118</v>
      </c>
      <c r="B3058" s="24">
        <v>84564417.212446496</v>
      </c>
      <c r="C3058" s="24">
        <f t="shared" si="377"/>
        <v>73147984.489709511</v>
      </c>
      <c r="D3058" s="25">
        <f>LN(Data[[#This Row],[NVActual]])</f>
        <v>18.253024135773632</v>
      </c>
      <c r="E3058" s="26">
        <v>38741</v>
      </c>
      <c r="F3058" s="40">
        <f>Data[[#This Row],[DAA 
(n)]]^2</f>
        <v>1500865081</v>
      </c>
      <c r="G3058" s="41">
        <f t="shared" si="378"/>
        <v>1165826989.8333333</v>
      </c>
      <c r="H3058" s="28">
        <f>LN(Data[[#This Row],[Metcalfe
(n^2)]])</f>
        <v>21.12930749948179</v>
      </c>
      <c r="I3058" s="42">
        <f t="shared" si="379"/>
        <v>20.853013129628074</v>
      </c>
      <c r="J3058" s="40">
        <f>Data[[#This Row],[DAA 
(n)]]*LN(Data[[#This Row],[DAA 
(n)]])</f>
        <v>409285.250918712</v>
      </c>
      <c r="K3058" s="40">
        <f t="shared" si="380"/>
        <v>354313.5431652274</v>
      </c>
      <c r="L3058" s="29">
        <f>LN(Data[[#This Row],[MA'[n*ln(n)']
30d]])</f>
        <v>12.77793751525771</v>
      </c>
      <c r="M3058" s="43">
        <f t="shared" si="381"/>
        <v>12.77919994831406</v>
      </c>
      <c r="N3058" s="40">
        <f>Data[[#This Row],[DAA 
(n)]]^1.5</f>
        <v>7625287.8046025839</v>
      </c>
      <c r="O3058" s="40">
        <f t="shared" si="382"/>
        <v>6281428.7145185769</v>
      </c>
      <c r="P3058" s="43">
        <f>LN(Data[[#This Row],[MA'[n^1.5']]])</f>
        <v>15.65310801488153</v>
      </c>
      <c r="Q3058" s="43">
        <f t="shared" si="383"/>
        <v>15.657681676842737</v>
      </c>
      <c r="R3058" s="30">
        <f>$O$1+$O$2*Data[[#This Row],[MA'[ln(n^2)']]]</f>
        <v>20.853013129628074</v>
      </c>
      <c r="S3058" s="30">
        <f>$Q$1+$Q$2*Data[[#This Row],[MA'[ln(n*ln(n))']]]</f>
        <v>17.605679914718198</v>
      </c>
      <c r="T3058" s="31">
        <f>$O$3*Data[[#This Row],[Metcalfe
(n^2)]]</f>
        <v>780449842.12</v>
      </c>
      <c r="U3058" s="31">
        <f t="shared" si="384"/>
        <v>606230034.71333337</v>
      </c>
      <c r="V3058" s="30">
        <f>LN(Data[[#This Row],[MA'[NVA']
30d]]/Data[[#This Row],[MA'[NVMetcalfe calc']]])</f>
        <v>-2.1147749353052729</v>
      </c>
      <c r="W3058" s="30">
        <f>$Q$3+Data[[#This Row],[NVM
(scaled)]]/((Data[[#This Row],[Upper Bound]]-Data[[#This Row],[Lower Bound]])/2)</f>
        <v>-0.71246869991379358</v>
      </c>
      <c r="X3058" s="30">
        <f>(Data[[#This Row],[Upper Bound]]+Data[[#This Row],[Lower Bound]])/2</f>
        <v>19.229346522173138</v>
      </c>
      <c r="Y3058" s="29">
        <f>LN(Data[[#This Row],[NVActual]]/Data[[#This Row],[MA'[n^2']
30d]])</f>
        <v>-2.6236723988750978</v>
      </c>
      <c r="Z3058" s="29">
        <f>LN(Data[[#This Row],[NVActual]]/Data[[#This Row],[MA'[n*ln(n)']
30d]])</f>
        <v>5.4750866205159223</v>
      </c>
      <c r="AA3058" s="29">
        <f>LN(Data[[#This Row],[NVActual]]/Data[[#This Row],[MA'[n^1.5']]])</f>
        <v>2.5999161208921033</v>
      </c>
      <c r="AB3058" s="29">
        <f>LN(Data[[#This Row],[NVActual]]/Data[[#This Row],[Metcalfe
(n^2)]])</f>
        <v>-2.8762833637081582</v>
      </c>
      <c r="AC3058" s="26">
        <f>1+Data[[#This Row],[MA'[NVMetcalfe calc']]]/((Data[[#This Row],[NVM_norm
(scaled)]]-Data[[#This Row],[NV_fund.]])/2)</f>
        <v>-60799883.861222863</v>
      </c>
    </row>
    <row r="3059" spans="1:29" x14ac:dyDescent="0.2">
      <c r="A3059" s="23">
        <v>41117</v>
      </c>
      <c r="B3059" s="24">
        <v>84964035.351961702</v>
      </c>
      <c r="C3059" s="24">
        <f t="shared" si="377"/>
        <v>72379645.077342272</v>
      </c>
      <c r="D3059" s="25">
        <f>LN(Data[[#This Row],[NVActual]])</f>
        <v>18.257738611410481</v>
      </c>
      <c r="E3059" s="26">
        <v>32339</v>
      </c>
      <c r="F3059" s="40">
        <f>Data[[#This Row],[DAA 
(n)]]^2</f>
        <v>1045810921</v>
      </c>
      <c r="G3059" s="41">
        <f t="shared" si="378"/>
        <v>1153039174.6333334</v>
      </c>
      <c r="H3059" s="28">
        <f>LN(Data[[#This Row],[Metcalfe
(n^2)]])</f>
        <v>20.768058422387053</v>
      </c>
      <c r="I3059" s="42">
        <f t="shared" si="379"/>
        <v>20.843173506443353</v>
      </c>
      <c r="J3059" s="40">
        <f>Data[[#This Row],[DAA 
(n)]]*LN(Data[[#This Row],[DAA 
(n)]])</f>
        <v>335809.12066078745</v>
      </c>
      <c r="K3059" s="40">
        <f t="shared" si="380"/>
        <v>352277.04181829875</v>
      </c>
      <c r="L3059" s="29">
        <f>LN(Data[[#This Row],[MA'[n*ln(n)']
30d]])</f>
        <v>12.772173195638478</v>
      </c>
      <c r="M3059" s="43">
        <f t="shared" si="381"/>
        <v>12.779318593965877</v>
      </c>
      <c r="N3059" s="40">
        <f>Data[[#This Row],[DAA 
(n)]]^1.5</f>
        <v>5815537.7545175413</v>
      </c>
      <c r="O3059" s="40">
        <f t="shared" si="382"/>
        <v>6230950.0342357568</v>
      </c>
      <c r="P3059" s="43">
        <f>LN(Data[[#This Row],[MA'[n^1.5']]])</f>
        <v>15.645039372594473</v>
      </c>
      <c r="Q3059" s="43">
        <f t="shared" si="383"/>
        <v>15.658135672658624</v>
      </c>
      <c r="R3059" s="30">
        <f>$O$1+$O$2*Data[[#This Row],[MA'[ln(n^2)']]]</f>
        <v>20.843173506443353</v>
      </c>
      <c r="S3059" s="30">
        <f>$Q$1+$Q$2*Data[[#This Row],[MA'[ln(n*ln(n))']]]</f>
        <v>17.605875680043695</v>
      </c>
      <c r="T3059" s="31">
        <f>$O$3*Data[[#This Row],[Metcalfe
(n^2)]]</f>
        <v>543821678.92000008</v>
      </c>
      <c r="U3059" s="31">
        <f t="shared" si="384"/>
        <v>599580370.80933344</v>
      </c>
      <c r="V3059" s="30">
        <f>LN(Data[[#This Row],[MA'[NVA']
30d]]/Data[[#This Row],[MA'[NVMetcalfe calc']]])</f>
        <v>-2.1143049140276973</v>
      </c>
      <c r="W3059" s="30">
        <f>$Q$3+Data[[#This Row],[NVM
(scaled)]]/((Data[[#This Row],[Upper Bound]]-Data[[#This Row],[Lower Bound]])/2)</f>
        <v>-0.71621587966721567</v>
      </c>
      <c r="X3059" s="30">
        <f>(Data[[#This Row],[Upper Bound]]+Data[[#This Row],[Lower Bound]])/2</f>
        <v>19.224524593243522</v>
      </c>
      <c r="Y3059" s="32">
        <f>LN(Data[[#This Row],[NVActual]]/Data[[#This Row],[MA'[n^2']
30d]])</f>
        <v>-2.6079284425104889</v>
      </c>
      <c r="Z3059" s="32">
        <f>LN(Data[[#This Row],[NVActual]]/Data[[#This Row],[MA'[n*ln(n)']
30d]])</f>
        <v>5.485565415772002</v>
      </c>
      <c r="AA3059" s="32">
        <f>LN(Data[[#This Row],[NVActual]]/Data[[#This Row],[MA'[n^1.5']]])</f>
        <v>2.6126992388160075</v>
      </c>
      <c r="AB3059" s="32">
        <f>LN(Data[[#This Row],[NVActual]]/Data[[#This Row],[Metcalfe
(n^2)]])</f>
        <v>-2.510319810976573</v>
      </c>
      <c r="AC3059" s="34">
        <f>1+Data[[#This Row],[MA'[NVMetcalfe calc']]]/((Data[[#This Row],[NVM_norm
(scaled)]]-Data[[#This Row],[NV_fund.]])/2)</f>
        <v>-60136218.276697002</v>
      </c>
    </row>
    <row r="3060" spans="1:29" x14ac:dyDescent="0.2">
      <c r="A3060" s="23">
        <v>41116</v>
      </c>
      <c r="B3060" s="24">
        <v>84735065.965504304</v>
      </c>
      <c r="C3060" s="24">
        <f t="shared" si="377"/>
        <v>71604454.99345915</v>
      </c>
      <c r="D3060" s="25">
        <f>LN(Data[[#This Row],[NVActual]])</f>
        <v>18.255040075901125</v>
      </c>
      <c r="E3060" s="26">
        <v>30559</v>
      </c>
      <c r="F3060" s="40">
        <f>Data[[#This Row],[DAA 
(n)]]^2</f>
        <v>933852481</v>
      </c>
      <c r="G3060" s="41">
        <f t="shared" si="378"/>
        <v>1168225727.4000001</v>
      </c>
      <c r="H3060" s="28">
        <f>LN(Data[[#This Row],[Metcalfe
(n^2)]])</f>
        <v>20.654829040463948</v>
      </c>
      <c r="I3060" s="42">
        <f t="shared" si="379"/>
        <v>20.85522718706687</v>
      </c>
      <c r="J3060" s="40">
        <f>Data[[#This Row],[DAA 
(n)]]*LN(Data[[#This Row],[DAA 
(n)]])</f>
        <v>315595.4603237689</v>
      </c>
      <c r="K3060" s="40">
        <f t="shared" si="380"/>
        <v>354728.94460051676</v>
      </c>
      <c r="L3060" s="29">
        <f>LN(Data[[#This Row],[MA'[n*ln(n)']
30d]])</f>
        <v>12.779109240478649</v>
      </c>
      <c r="M3060" s="43">
        <f t="shared" si="381"/>
        <v>12.779667052156919</v>
      </c>
      <c r="N3060" s="40">
        <f>Data[[#This Row],[DAA 
(n)]]^1.5</f>
        <v>5342059.3376411395</v>
      </c>
      <c r="O3060" s="40">
        <f t="shared" si="382"/>
        <v>6291343.9285844546</v>
      </c>
      <c r="P3060" s="43">
        <f>LN(Data[[#This Row],[MA'[n^1.5']]])</f>
        <v>15.654685266996534</v>
      </c>
      <c r="Q3060" s="43">
        <f t="shared" si="383"/>
        <v>15.658909465846044</v>
      </c>
      <c r="R3060" s="30">
        <f>$O$1+$O$2*Data[[#This Row],[MA'[ln(n^2)']]]</f>
        <v>20.85522718706687</v>
      </c>
      <c r="S3060" s="30">
        <f>$Q$1+$Q$2*Data[[#This Row],[MA'[ln(n*ln(n))']]]</f>
        <v>17.606450636058913</v>
      </c>
      <c r="T3060" s="31">
        <f>$O$3*Data[[#This Row],[Metcalfe
(n^2)]]</f>
        <v>485603290.12</v>
      </c>
      <c r="U3060" s="31">
        <f t="shared" si="384"/>
        <v>607477378.24800003</v>
      </c>
      <c r="V3060" s="30">
        <f>LN(Data[[#This Row],[MA'[NVA']
30d]]/Data[[#This Row],[MA'[NVMetcalfe calc']]])</f>
        <v>-2.1381576444595023</v>
      </c>
      <c r="W3060" s="30">
        <f>$Q$3+Data[[#This Row],[NVM
(scaled)]]/((Data[[#This Row],[Upper Bound]]-Data[[#This Row],[Lower Bound]])/2)</f>
        <v>-0.72628482962062935</v>
      </c>
      <c r="X3060" s="30">
        <f>(Data[[#This Row],[Upper Bound]]+Data[[#This Row],[Lower Bound]])/2</f>
        <v>19.230838911562891</v>
      </c>
      <c r="Y3060" s="29">
        <f>LN(Data[[#This Row],[NVActual]]/Data[[#This Row],[MA'[n^2']
30d]])</f>
        <v>-2.6237118865393332</v>
      </c>
      <c r="Z3060" s="29">
        <f>LN(Data[[#This Row],[NVActual]]/Data[[#This Row],[MA'[n*ln(n)']
30d]])</f>
        <v>5.4759308354224761</v>
      </c>
      <c r="AA3060" s="29">
        <f>LN(Data[[#This Row],[NVActual]]/Data[[#This Row],[MA'[n^1.5']]])</f>
        <v>2.6003548089045907</v>
      </c>
      <c r="AB3060" s="29">
        <f>LN(Data[[#This Row],[NVActual]]/Data[[#This Row],[Metcalfe
(n^2)]])</f>
        <v>-2.3997889645628239</v>
      </c>
      <c r="AC3060" s="26">
        <f>1+Data[[#This Row],[MA'[NVMetcalfe calc']]]/((Data[[#This Row],[NVM_norm
(scaled)]]-Data[[#This Row],[NV_fund.]])/2)</f>
        <v>-60878248.403686337</v>
      </c>
    </row>
    <row r="3061" spans="1:29" x14ac:dyDescent="0.2">
      <c r="A3061" s="23">
        <v>41115</v>
      </c>
      <c r="B3061" s="24">
        <v>83645016.875441998</v>
      </c>
      <c r="C3061" s="24">
        <f t="shared" si="377"/>
        <v>70778297.47243464</v>
      </c>
      <c r="D3061" s="25">
        <f>LN(Data[[#This Row],[NVActual]])</f>
        <v>18.242092412498256</v>
      </c>
      <c r="E3061" s="26">
        <v>30961</v>
      </c>
      <c r="F3061" s="40">
        <f>Data[[#This Row],[DAA 
(n)]]^2</f>
        <v>958583521</v>
      </c>
      <c r="G3061" s="41">
        <f t="shared" si="378"/>
        <v>1180439027.4000001</v>
      </c>
      <c r="H3061" s="28">
        <f>LN(Data[[#This Row],[Metcalfe
(n^2)]])</f>
        <v>20.680967253847282</v>
      </c>
      <c r="I3061" s="42">
        <f t="shared" si="379"/>
        <v>20.86626033670569</v>
      </c>
      <c r="J3061" s="40">
        <f>Data[[#This Row],[DAA 
(n)]]*LN(Data[[#This Row],[DAA 
(n)]])</f>
        <v>320151.71357318282</v>
      </c>
      <c r="K3061" s="40">
        <f t="shared" si="380"/>
        <v>356821.22610063909</v>
      </c>
      <c r="L3061" s="29">
        <f>LN(Data[[#This Row],[MA'[n*ln(n)']
30d]])</f>
        <v>12.784990168110895</v>
      </c>
      <c r="M3061" s="43">
        <f t="shared" si="381"/>
        <v>12.779461033410058</v>
      </c>
      <c r="N3061" s="40">
        <f>Data[[#This Row],[DAA 
(n)]]^1.5</f>
        <v>5447816.4794421094</v>
      </c>
      <c r="O3061" s="40">
        <f t="shared" si="382"/>
        <v>6341519.2279427983</v>
      </c>
      <c r="P3061" s="43">
        <f>LN(Data[[#This Row],[MA'[n^1.5']]])</f>
        <v>15.662628923566205</v>
      </c>
      <c r="Q3061" s="43">
        <f t="shared" si="383"/>
        <v>15.658923393830003</v>
      </c>
      <c r="R3061" s="30">
        <f>$O$1+$O$2*Data[[#This Row],[MA'[ln(n^2)']]]</f>
        <v>20.86626033670569</v>
      </c>
      <c r="S3061" s="30">
        <f>$Q$1+$Q$2*Data[[#This Row],[MA'[ln(n*ln(n))']]]</f>
        <v>17.606110705126593</v>
      </c>
      <c r="T3061" s="31">
        <f>$O$3*Data[[#This Row],[Metcalfe
(n^2)]]</f>
        <v>498463430.92000002</v>
      </c>
      <c r="U3061" s="31">
        <f t="shared" si="384"/>
        <v>613828294.24799991</v>
      </c>
      <c r="V3061" s="30">
        <f>LN(Data[[#This Row],[MA'[NVA']
30d]]/Data[[#This Row],[MA'[NVMetcalfe calc']]])</f>
        <v>-2.1601628171419511</v>
      </c>
      <c r="W3061" s="30">
        <f>$Q$3+Data[[#This Row],[NVM
(scaled)]]/((Data[[#This Row],[Upper Bound]]-Data[[#This Row],[Lower Bound]])/2)</f>
        <v>-0.73519243670153112</v>
      </c>
      <c r="X3061" s="30">
        <f>(Data[[#This Row],[Upper Bound]]+Data[[#This Row],[Lower Bound]])/2</f>
        <v>19.236185520916141</v>
      </c>
      <c r="Y3061" s="32">
        <f>LN(Data[[#This Row],[NVActual]]/Data[[#This Row],[MA'[n^2']
30d]])</f>
        <v>-2.6470598508482874</v>
      </c>
      <c r="Z3061" s="32">
        <f>LN(Data[[#This Row],[NVActual]]/Data[[#This Row],[MA'[n*ln(n)']
30d]])</f>
        <v>5.45710224438736</v>
      </c>
      <c r="AA3061" s="32">
        <f>LN(Data[[#This Row],[NVActual]]/Data[[#This Row],[MA'[n^1.5']]])</f>
        <v>2.57946348893205</v>
      </c>
      <c r="AB3061" s="32">
        <f>LN(Data[[#This Row],[NVActual]]/Data[[#This Row],[Metcalfe
(n^2)]])</f>
        <v>-2.4388748413490262</v>
      </c>
      <c r="AC3061" s="34">
        <f>1+Data[[#This Row],[MA'[NVMetcalfe calc']]]/((Data[[#This Row],[NVM_norm
(scaled)]]-Data[[#This Row],[NV_fund.]])/2)</f>
        <v>-61470799.41754131</v>
      </c>
    </row>
    <row r="3062" spans="1:29" x14ac:dyDescent="0.2">
      <c r="A3062" s="23">
        <v>41114</v>
      </c>
      <c r="B3062" s="24">
        <v>81718713.038181797</v>
      </c>
      <c r="C3062" s="24">
        <f t="shared" si="377"/>
        <v>69951061.471150592</v>
      </c>
      <c r="D3062" s="25">
        <f>LN(Data[[#This Row],[NVActual]])</f>
        <v>18.218793579358238</v>
      </c>
      <c r="E3062" s="26">
        <v>38712</v>
      </c>
      <c r="F3062" s="40">
        <f>Data[[#This Row],[DAA 
(n)]]^2</f>
        <v>1498618944</v>
      </c>
      <c r="G3062" s="41">
        <f t="shared" si="378"/>
        <v>1188280933.5</v>
      </c>
      <c r="H3062" s="28">
        <f>LN(Data[[#This Row],[Metcalfe
(n^2)]])</f>
        <v>21.127809816946311</v>
      </c>
      <c r="I3062" s="42">
        <f t="shared" si="379"/>
        <v>20.873576142553482</v>
      </c>
      <c r="J3062" s="40">
        <f>Data[[#This Row],[DAA 
(n)]]*LN(Data[[#This Row],[DAA 
(n)]])</f>
        <v>408949.8868168128</v>
      </c>
      <c r="K3062" s="40">
        <f t="shared" si="380"/>
        <v>358185.36985260824</v>
      </c>
      <c r="L3062" s="29">
        <f>LN(Data[[#This Row],[MA'[n*ln(n)']
30d]])</f>
        <v>12.788805924258739</v>
      </c>
      <c r="M3062" s="43">
        <f t="shared" si="381"/>
        <v>12.778715123165489</v>
      </c>
      <c r="N3062" s="40">
        <f>Data[[#This Row],[DAA 
(n)]]^1.5</f>
        <v>7616727.418000998</v>
      </c>
      <c r="O3062" s="40">
        <f t="shared" si="382"/>
        <v>6374011.4754298469</v>
      </c>
      <c r="P3062" s="43">
        <f>LN(Data[[#This Row],[MA'[n^1.5']]])</f>
        <v>15.667739574307634</v>
      </c>
      <c r="Q3062" s="43">
        <f t="shared" si="383"/>
        <v>15.658221958903644</v>
      </c>
      <c r="R3062" s="30">
        <f>$O$1+$O$2*Data[[#This Row],[MA'[ln(n^2)']]]</f>
        <v>20.873576142553482</v>
      </c>
      <c r="S3062" s="30">
        <f>$Q$1+$Q$2*Data[[#This Row],[MA'[ln(n*ln(n))']]]</f>
        <v>17.604879953223055</v>
      </c>
      <c r="T3062" s="31">
        <f>$O$3*Data[[#This Row],[Metcalfe
(n^2)]]</f>
        <v>779281850.88</v>
      </c>
      <c r="U3062" s="31">
        <f t="shared" si="384"/>
        <v>617906085.42000008</v>
      </c>
      <c r="V3062" s="30">
        <f>LN(Data[[#This Row],[MA'[NVA']
30d]]/Data[[#This Row],[MA'[NVMetcalfe calc']]])</f>
        <v>-2.178540604860967</v>
      </c>
      <c r="W3062" s="30">
        <f>$Q$3+Data[[#This Row],[NVM
(scaled)]]/((Data[[#This Row],[Upper Bound]]-Data[[#This Row],[Lower Bound]])/2)</f>
        <v>-0.74297221808015623</v>
      </c>
      <c r="X3062" s="30">
        <f>(Data[[#This Row],[Upper Bound]]+Data[[#This Row],[Lower Bound]])/2</f>
        <v>19.239228047888268</v>
      </c>
      <c r="Y3062" s="29">
        <f>LN(Data[[#This Row],[NVActual]]/Data[[#This Row],[MA'[n^2']
30d]])</f>
        <v>-2.6769799265826846</v>
      </c>
      <c r="Z3062" s="29">
        <f>LN(Data[[#This Row],[NVActual]]/Data[[#This Row],[MA'[n*ln(n)']
30d]])</f>
        <v>5.429987655099497</v>
      </c>
      <c r="AA3062" s="29">
        <f>LN(Data[[#This Row],[NVActual]]/Data[[#This Row],[MA'[n^1.5']]])</f>
        <v>2.5510540050506032</v>
      </c>
      <c r="AB3062" s="29">
        <f>LN(Data[[#This Row],[NVActual]]/Data[[#This Row],[Metcalfe
(n^2)]])</f>
        <v>-2.9090162375880726</v>
      </c>
      <c r="AC3062" s="26">
        <f>1+Data[[#This Row],[MA'[NVMetcalfe calc']]]/((Data[[#This Row],[NVM_norm
(scaled)]]-Data[[#This Row],[NV_fund.]])/2)</f>
        <v>-61845649.348360546</v>
      </c>
    </row>
    <row r="3063" spans="1:29" x14ac:dyDescent="0.2">
      <c r="A3063" s="23">
        <v>41113</v>
      </c>
      <c r="B3063" s="24">
        <v>81236668.773629501</v>
      </c>
      <c r="C3063" s="24">
        <f t="shared" si="377"/>
        <v>69196655.10731402</v>
      </c>
      <c r="D3063" s="25">
        <f>LN(Data[[#This Row],[NVActual]])</f>
        <v>18.212877289079824</v>
      </c>
      <c r="E3063" s="26">
        <v>40413</v>
      </c>
      <c r="F3063" s="40">
        <f>Data[[#This Row],[DAA 
(n)]]^2</f>
        <v>1633210569</v>
      </c>
      <c r="G3063" s="41">
        <f t="shared" si="378"/>
        <v>1164818051.4000001</v>
      </c>
      <c r="H3063" s="28">
        <f>LN(Data[[#This Row],[Metcalfe
(n^2)]])</f>
        <v>21.213813588733355</v>
      </c>
      <c r="I3063" s="42">
        <f t="shared" si="379"/>
        <v>20.85243301912535</v>
      </c>
      <c r="J3063" s="40">
        <f>Data[[#This Row],[DAA 
(n)]]*LN(Data[[#This Row],[DAA 
(n)]])</f>
        <v>428656.92428074055</v>
      </c>
      <c r="K3063" s="40">
        <f t="shared" si="380"/>
        <v>354182.58550492546</v>
      </c>
      <c r="L3063" s="29">
        <f>LN(Data[[#This Row],[MA'[n*ln(n)']
30d]])</f>
        <v>12.777567837410524</v>
      </c>
      <c r="M3063" s="43">
        <f t="shared" si="381"/>
        <v>12.777496216339177</v>
      </c>
      <c r="N3063" s="40">
        <f>Data[[#This Row],[DAA 
(n)]]^1.5</f>
        <v>8124219.2686434118</v>
      </c>
      <c r="O3063" s="40">
        <f t="shared" si="382"/>
        <v>6277897.8425390618</v>
      </c>
      <c r="P3063" s="43">
        <f>LN(Data[[#This Row],[MA'[n^1.5']]])</f>
        <v>15.652545743957766</v>
      </c>
      <c r="Q3063" s="43">
        <f t="shared" si="383"/>
        <v>15.65690480995767</v>
      </c>
      <c r="R3063" s="30">
        <f>$O$1+$O$2*Data[[#This Row],[MA'[ln(n^2)']]]</f>
        <v>20.85243301912535</v>
      </c>
      <c r="S3063" s="30">
        <f>$Q$1+$Q$2*Data[[#This Row],[MA'[ln(n*ln(n))']]]</f>
        <v>17.602868756959641</v>
      </c>
      <c r="T3063" s="31">
        <f>$O$3*Data[[#This Row],[Metcalfe
(n^2)]]</f>
        <v>849269495.88</v>
      </c>
      <c r="U3063" s="31">
        <f t="shared" si="384"/>
        <v>605705386.72800004</v>
      </c>
      <c r="V3063" s="30">
        <f>LN(Data[[#This Row],[MA'[NVA']
30d]]/Data[[#This Row],[MA'[NVMetcalfe calc']]])</f>
        <v>-2.1694411824842597</v>
      </c>
      <c r="W3063" s="30">
        <f>$Q$3+Data[[#This Row],[NVM
(scaled)]]/((Data[[#This Row],[Upper Bound]]-Data[[#This Row],[Lower Bound]])/2)</f>
        <v>-0.74521974483951958</v>
      </c>
      <c r="X3063" s="30">
        <f>(Data[[#This Row],[Upper Bound]]+Data[[#This Row],[Lower Bound]])/2</f>
        <v>19.227650888042497</v>
      </c>
      <c r="Y3063" s="32">
        <f>LN(Data[[#This Row],[NVActual]]/Data[[#This Row],[MA'[n^2']
30d]])</f>
        <v>-2.662953443631237</v>
      </c>
      <c r="Z3063" s="32">
        <f>LN(Data[[#This Row],[NVActual]]/Data[[#This Row],[MA'[n*ln(n)']
30d]])</f>
        <v>5.4353094516693012</v>
      </c>
      <c r="AA3063" s="32">
        <f>LN(Data[[#This Row],[NVActual]]/Data[[#This Row],[MA'[n^1.5']]])</f>
        <v>2.5603315451220583</v>
      </c>
      <c r="AB3063" s="32">
        <f>LN(Data[[#This Row],[NVActual]]/Data[[#This Row],[Metcalfe
(n^2)]])</f>
        <v>-3.0009362996535298</v>
      </c>
      <c r="AC3063" s="34">
        <f>1+Data[[#This Row],[MA'[NVMetcalfe calc']]]/((Data[[#This Row],[NVM_norm
(scaled)]]-Data[[#This Row],[NV_fund.]])/2)</f>
        <v>-60652811.293372251</v>
      </c>
    </row>
    <row r="3064" spans="1:29" x14ac:dyDescent="0.2">
      <c r="A3064" s="23">
        <v>41112</v>
      </c>
      <c r="B3064" s="24">
        <v>80941985.219779</v>
      </c>
      <c r="C3064" s="24">
        <f t="shared" si="377"/>
        <v>68487007.661368266</v>
      </c>
      <c r="D3064" s="25">
        <f>LN(Data[[#This Row],[NVActual]])</f>
        <v>18.209243224165558</v>
      </c>
      <c r="E3064" s="26">
        <v>40800</v>
      </c>
      <c r="F3064" s="40">
        <f>Data[[#This Row],[DAA 
(n)]]^2</f>
        <v>1664640000</v>
      </c>
      <c r="G3064" s="41">
        <f t="shared" si="378"/>
        <v>1141644803.4000001</v>
      </c>
      <c r="H3064" s="28">
        <f>LN(Data[[#This Row],[Metcalfe
(n^2)]])</f>
        <v>21.232874720784505</v>
      </c>
      <c r="I3064" s="42">
        <f t="shared" si="379"/>
        <v>20.833948382956713</v>
      </c>
      <c r="J3064" s="40">
        <f>Data[[#This Row],[DAA 
(n)]]*LN(Data[[#This Row],[DAA 
(n)]])</f>
        <v>433150.64430400392</v>
      </c>
      <c r="K3064" s="40">
        <f t="shared" si="380"/>
        <v>350439.54803263466</v>
      </c>
      <c r="L3064" s="29">
        <f>LN(Data[[#This Row],[MA'[n*ln(n)']
30d]])</f>
        <v>12.766943497065494</v>
      </c>
      <c r="M3064" s="43">
        <f t="shared" si="381"/>
        <v>12.776727119932271</v>
      </c>
      <c r="N3064" s="40">
        <f>Data[[#This Row],[DAA 
(n)]]^1.5</f>
        <v>8241196.0297034401</v>
      </c>
      <c r="O3064" s="40">
        <f t="shared" si="382"/>
        <v>6185753.867203325</v>
      </c>
      <c r="P3064" s="43">
        <f>LN(Data[[#This Row],[MA'[n^1.5']]])</f>
        <v>15.637759442751973</v>
      </c>
      <c r="Q3064" s="43">
        <f t="shared" si="383"/>
        <v>15.656190428348214</v>
      </c>
      <c r="R3064" s="30">
        <f>$O$1+$O$2*Data[[#This Row],[MA'[ln(n^2)']]]</f>
        <v>20.833948382956713</v>
      </c>
      <c r="S3064" s="30">
        <f>$Q$1+$Q$2*Data[[#This Row],[MA'[ln(n*ln(n))']]]</f>
        <v>17.601599747888248</v>
      </c>
      <c r="T3064" s="31">
        <f>$O$3*Data[[#This Row],[Metcalfe
(n^2)]]</f>
        <v>865612800</v>
      </c>
      <c r="U3064" s="31">
        <f t="shared" si="384"/>
        <v>593655297.76800001</v>
      </c>
      <c r="V3064" s="30">
        <f>LN(Data[[#This Row],[MA'[NVA']
30d]]/Data[[#This Row],[MA'[NVMetcalfe calc']]])</f>
        <v>-2.1596547860300124</v>
      </c>
      <c r="W3064" s="30">
        <f>$Q$3+Data[[#This Row],[NVM
(scaled)]]/((Data[[#This Row],[Upper Bound]]-Data[[#This Row],[Lower Bound]])/2)</f>
        <v>-0.74627589709812858</v>
      </c>
      <c r="X3064" s="30">
        <f>(Data[[#This Row],[Upper Bound]]+Data[[#This Row],[Lower Bound]])/2</f>
        <v>19.217774065422482</v>
      </c>
      <c r="Y3064" s="29">
        <f>LN(Data[[#This Row],[NVActual]]/Data[[#This Row],[MA'[n^2']
30d]])</f>
        <v>-2.6464926453369921</v>
      </c>
      <c r="Z3064" s="29">
        <f>LN(Data[[#This Row],[NVActual]]/Data[[#This Row],[MA'[n*ln(n)']
30d]])</f>
        <v>5.4422997271000657</v>
      </c>
      <c r="AA3064" s="29">
        <f>LN(Data[[#This Row],[NVActual]]/Data[[#This Row],[MA'[n^1.5']]])</f>
        <v>2.571483781413586</v>
      </c>
      <c r="AB3064" s="29">
        <f>LN(Data[[#This Row],[NVActual]]/Data[[#This Row],[Metcalfe
(n^2)]])</f>
        <v>-3.0236314966189468</v>
      </c>
      <c r="AC3064" s="26">
        <f>1+Data[[#This Row],[MA'[NVMetcalfe calc']]]/((Data[[#This Row],[NVM_norm
(scaled)]]-Data[[#This Row],[NV_fund.]])/2)</f>
        <v>-59472430.584021799</v>
      </c>
    </row>
    <row r="3065" spans="1:29" x14ac:dyDescent="0.2">
      <c r="A3065" s="23">
        <v>41111</v>
      </c>
      <c r="B3065" s="24">
        <v>84385115.186166704</v>
      </c>
      <c r="C3065" s="24">
        <f t="shared" si="377"/>
        <v>67821408.161026374</v>
      </c>
      <c r="D3065" s="25">
        <f>LN(Data[[#This Row],[NVActual]])</f>
        <v>18.250901583659395</v>
      </c>
      <c r="E3065" s="26">
        <v>36149</v>
      </c>
      <c r="F3065" s="40">
        <f>Data[[#This Row],[DAA 
(n)]]^2</f>
        <v>1306750201</v>
      </c>
      <c r="G3065" s="41">
        <f t="shared" si="378"/>
        <v>1113252707.4333334</v>
      </c>
      <c r="H3065" s="28">
        <f>LN(Data[[#This Row],[Metcalfe
(n^2)]])</f>
        <v>20.990809129374014</v>
      </c>
      <c r="I3065" s="42">
        <f t="shared" si="379"/>
        <v>20.810055576044142</v>
      </c>
      <c r="J3065" s="40">
        <f>Data[[#This Row],[DAA 
(n)]]*LN(Data[[#This Row],[DAA 
(n)]])</f>
        <v>379398.3796088706</v>
      </c>
      <c r="K3065" s="40">
        <f t="shared" si="380"/>
        <v>345750.09749963053</v>
      </c>
      <c r="L3065" s="29">
        <f>LN(Data[[#This Row],[MA'[n*ln(n)']
30d]])</f>
        <v>12.753471531521559</v>
      </c>
      <c r="M3065" s="43">
        <f t="shared" si="381"/>
        <v>12.776245792942282</v>
      </c>
      <c r="N3065" s="40">
        <f>Data[[#This Row],[DAA 
(n)]]^1.5</f>
        <v>6872969.7377443025</v>
      </c>
      <c r="O3065" s="40">
        <f t="shared" si="382"/>
        <v>6071518.651178441</v>
      </c>
      <c r="P3065" s="43">
        <f>LN(Data[[#This Row],[MA'[n^1.5']]])</f>
        <v>15.619119321393955</v>
      </c>
      <c r="Q3065" s="43">
        <f t="shared" si="383"/>
        <v>15.655883351439352</v>
      </c>
      <c r="R3065" s="30">
        <f>$O$1+$O$2*Data[[#This Row],[MA'[ln(n^2)']]]</f>
        <v>20.810055576044142</v>
      </c>
      <c r="S3065" s="30">
        <f>$Q$1+$Q$2*Data[[#This Row],[MA'[ln(n*ln(n))']]]</f>
        <v>17.600805558354764</v>
      </c>
      <c r="T3065" s="31">
        <f>$O$3*Data[[#This Row],[Metcalfe
(n^2)]]</f>
        <v>679510104.51999998</v>
      </c>
      <c r="U3065" s="31">
        <f t="shared" si="384"/>
        <v>578891407.86533344</v>
      </c>
      <c r="V3065" s="30">
        <f>LN(Data[[#This Row],[MA'[NVA']
30d]]/Data[[#This Row],[MA'[NVMetcalfe calc']]])</f>
        <v>-2.1442370091068033</v>
      </c>
      <c r="W3065" s="30">
        <f>$Q$3+Data[[#This Row],[NVM
(scaled)]]/((Data[[#This Row],[Upper Bound]]-Data[[#This Row],[Lower Bound]])/2)</f>
        <v>-0.74628542325326752</v>
      </c>
      <c r="X3065" s="30">
        <f>(Data[[#This Row],[Upper Bound]]+Data[[#This Row],[Lower Bound]])/2</f>
        <v>19.205430567199453</v>
      </c>
      <c r="Y3065" s="32">
        <f>LN(Data[[#This Row],[NVActual]]/Data[[#This Row],[MA'[n^2']
30d]])</f>
        <v>-2.579650350512118</v>
      </c>
      <c r="Z3065" s="32">
        <f>LN(Data[[#This Row],[NVActual]]/Data[[#This Row],[MA'[n*ln(n)']
30d]])</f>
        <v>5.4974300521378368</v>
      </c>
      <c r="AA3065" s="32">
        <f>LN(Data[[#This Row],[NVActual]]/Data[[#This Row],[MA'[n^1.5']]])</f>
        <v>2.6317822622654403</v>
      </c>
      <c r="AB3065" s="32">
        <f>LN(Data[[#This Row],[NVActual]]/Data[[#This Row],[Metcalfe
(n^2)]])</f>
        <v>-2.7399075457146198</v>
      </c>
      <c r="AC3065" s="34">
        <f>1+Data[[#This Row],[MA'[NVMetcalfe calc']]]/((Data[[#This Row],[NVM_norm
(scaled)]]-Data[[#This Row],[NV_fund.]])/2)</f>
        <v>-58029233.993355364</v>
      </c>
    </row>
    <row r="3066" spans="1:29" x14ac:dyDescent="0.2">
      <c r="A3066" s="23">
        <v>41110</v>
      </c>
      <c r="B3066" s="24">
        <v>81062036.847437903</v>
      </c>
      <c r="C3066" s="24">
        <f t="shared" si="377"/>
        <v>67073100.281352147</v>
      </c>
      <c r="D3066" s="25">
        <f>LN(Data[[#This Row],[NVActual]])</f>
        <v>18.210725306500333</v>
      </c>
      <c r="E3066" s="26">
        <v>35675</v>
      </c>
      <c r="F3066" s="40">
        <f>Data[[#This Row],[DAA 
(n)]]^2</f>
        <v>1272705625</v>
      </c>
      <c r="G3066" s="41">
        <f t="shared" si="378"/>
        <v>1098816879.5333333</v>
      </c>
      <c r="H3066" s="28">
        <f>LN(Data[[#This Row],[Metcalfe
(n^2)]])</f>
        <v>20.964410884690075</v>
      </c>
      <c r="I3066" s="42">
        <f t="shared" si="379"/>
        <v>20.796635919316646</v>
      </c>
      <c r="J3066" s="40">
        <f>Data[[#This Row],[DAA 
(n)]]*LN(Data[[#This Row],[DAA 
(n)]])</f>
        <v>373952.67915565922</v>
      </c>
      <c r="K3066" s="40">
        <f t="shared" si="380"/>
        <v>343245.92800999316</v>
      </c>
      <c r="L3066" s="29">
        <f>LN(Data[[#This Row],[MA'[n*ln(n)']
30d]])</f>
        <v>12.746202460515402</v>
      </c>
      <c r="M3066" s="43">
        <f t="shared" si="381"/>
        <v>12.776225413645035</v>
      </c>
      <c r="N3066" s="40">
        <f>Data[[#This Row],[DAA 
(n)]]^1.5</f>
        <v>6738232.1993142273</v>
      </c>
      <c r="O3066" s="40">
        <f t="shared" si="382"/>
        <v>6011811.0423887363</v>
      </c>
      <c r="P3066" s="43">
        <f>LN(Data[[#This Row],[MA'[n^1.5']]])</f>
        <v>15.609236599286007</v>
      </c>
      <c r="Q3066" s="43">
        <f t="shared" si="383"/>
        <v>15.656212712139034</v>
      </c>
      <c r="R3066" s="30">
        <f>$O$1+$O$2*Data[[#This Row],[MA'[ln(n^2)']]]</f>
        <v>20.796635919316646</v>
      </c>
      <c r="S3066" s="30">
        <f>$Q$1+$Q$2*Data[[#This Row],[MA'[ln(n*ln(n))']]]</f>
        <v>17.600771932514306</v>
      </c>
      <c r="T3066" s="31">
        <f>$O$3*Data[[#This Row],[Metcalfe
(n^2)]]</f>
        <v>661806925</v>
      </c>
      <c r="U3066" s="31">
        <f t="shared" si="384"/>
        <v>571384777.35733342</v>
      </c>
      <c r="V3066" s="30">
        <f>LN(Data[[#This Row],[MA'[NVA']
30d]]/Data[[#This Row],[MA'[NVMetcalfe calc']]])</f>
        <v>-2.1422797748800742</v>
      </c>
      <c r="W3066" s="30">
        <f>$Q$3+Data[[#This Row],[NVM
(scaled)]]/((Data[[#This Row],[Upper Bound]]-Data[[#This Row],[Lower Bound]])/2)</f>
        <v>-0.75065766486111174</v>
      </c>
      <c r="X3066" s="30">
        <f>(Data[[#This Row],[Upper Bound]]+Data[[#This Row],[Lower Bound]])/2</f>
        <v>19.198703925915474</v>
      </c>
      <c r="Y3066" s="29">
        <f>LN(Data[[#This Row],[NVActual]]/Data[[#This Row],[MA'[n^2']
30d]])</f>
        <v>-2.606774567355687</v>
      </c>
      <c r="Z3066" s="29">
        <f>LN(Data[[#This Row],[NVActual]]/Data[[#This Row],[MA'[n*ln(n)']
30d]])</f>
        <v>5.4645228459849298</v>
      </c>
      <c r="AA3066" s="29">
        <f>LN(Data[[#This Row],[NVActual]]/Data[[#This Row],[MA'[n^1.5']]])</f>
        <v>2.601488707214326</v>
      </c>
      <c r="AB3066" s="29">
        <f>LN(Data[[#This Row],[NVActual]]/Data[[#This Row],[Metcalfe
(n^2)]])</f>
        <v>-2.7536855781897418</v>
      </c>
      <c r="AC3066" s="26">
        <f>1+Data[[#This Row],[MA'[NVMetcalfe calc']]]/((Data[[#This Row],[NVM_norm
(scaled)]]-Data[[#This Row],[NV_fund.]])/2)</f>
        <v>-57283514.039549753</v>
      </c>
    </row>
    <row r="3067" spans="1:29" x14ac:dyDescent="0.2">
      <c r="A3067" s="23">
        <v>41109</v>
      </c>
      <c r="B3067" s="24">
        <v>84293767.060929403</v>
      </c>
      <c r="C3067" s="24">
        <f t="shared" si="377"/>
        <v>66440631.571812876</v>
      </c>
      <c r="D3067" s="25">
        <f>LN(Data[[#This Row],[NVActual]])</f>
        <v>18.249818482645793</v>
      </c>
      <c r="E3067" s="26">
        <v>36644</v>
      </c>
      <c r="F3067" s="40">
        <f>Data[[#This Row],[DAA 
(n)]]^2</f>
        <v>1342782736</v>
      </c>
      <c r="G3067" s="41">
        <f t="shared" si="378"/>
        <v>1092141075.5</v>
      </c>
      <c r="H3067" s="28">
        <f>LN(Data[[#This Row],[Metcalfe
(n^2)]])</f>
        <v>21.018009966270199</v>
      </c>
      <c r="I3067" s="42">
        <f t="shared" si="379"/>
        <v>20.790928701193398</v>
      </c>
      <c r="J3067" s="40">
        <f>Data[[#This Row],[DAA 
(n)]]*LN(Data[[#This Row],[DAA 
(n)]])</f>
        <v>385091.97860200261</v>
      </c>
      <c r="K3067" s="40">
        <f t="shared" si="380"/>
        <v>342129.7641761183</v>
      </c>
      <c r="L3067" s="29">
        <f>LN(Data[[#This Row],[MA'[n*ln(n)']
30d]])</f>
        <v>12.742945371495914</v>
      </c>
      <c r="M3067" s="43">
        <f t="shared" si="381"/>
        <v>12.776387908732735</v>
      </c>
      <c r="N3067" s="40">
        <f>Data[[#This Row],[DAA 
(n)]]^1.5</f>
        <v>7014622.6254862808</v>
      </c>
      <c r="O3067" s="40">
        <f t="shared" si="382"/>
        <v>5984743.6974169724</v>
      </c>
      <c r="P3067" s="43">
        <f>LN(Data[[#This Row],[MA'[n^1.5']]])</f>
        <v>15.604724071899666</v>
      </c>
      <c r="Q3067" s="43">
        <f t="shared" si="383"/>
        <v>15.65679589218318</v>
      </c>
      <c r="R3067" s="30">
        <f>$O$1+$O$2*Data[[#This Row],[MA'[ln(n^2)']]]</f>
        <v>20.790928701193398</v>
      </c>
      <c r="S3067" s="30">
        <f>$Q$1+$Q$2*Data[[#This Row],[MA'[ln(n*ln(n))']]]</f>
        <v>17.601040049409011</v>
      </c>
      <c r="T3067" s="31">
        <f>$O$3*Data[[#This Row],[Metcalfe
(n^2)]]</f>
        <v>698247022.72000003</v>
      </c>
      <c r="U3067" s="31">
        <f t="shared" si="384"/>
        <v>567913359.25999999</v>
      </c>
      <c r="V3067" s="30">
        <f>LN(Data[[#This Row],[MA'[NVA']
30d]]/Data[[#This Row],[MA'[NVMetcalfe calc']]])</f>
        <v>-2.1456600799750323</v>
      </c>
      <c r="W3067" s="30">
        <f>$Q$3+Data[[#This Row],[NVM
(scaled)]]/((Data[[#This Row],[Upper Bound]]-Data[[#This Row],[Lower Bound]])/2)</f>
        <v>-0.75528838727632397</v>
      </c>
      <c r="X3067" s="30">
        <f>(Data[[#This Row],[Upper Bound]]+Data[[#This Row],[Lower Bound]])/2</f>
        <v>19.195984375301204</v>
      </c>
      <c r="Y3067" s="32">
        <f>LN(Data[[#This Row],[NVActual]]/Data[[#This Row],[MA'[n^2']
30d]])</f>
        <v>-2.5615874132973335</v>
      </c>
      <c r="Z3067" s="32">
        <f>LN(Data[[#This Row],[NVActual]]/Data[[#This Row],[MA'[n*ln(n)']
30d]])</f>
        <v>5.5068731111498801</v>
      </c>
      <c r="AA3067" s="32">
        <f>LN(Data[[#This Row],[NVActual]]/Data[[#This Row],[MA'[n^1.5']]])</f>
        <v>2.6450944107461294</v>
      </c>
      <c r="AB3067" s="32">
        <f>LN(Data[[#This Row],[NVActual]]/Data[[#This Row],[Metcalfe
(n^2)]])</f>
        <v>-2.7681914836244044</v>
      </c>
      <c r="AC3067" s="34">
        <f>1+Data[[#This Row],[MA'[NVMetcalfe calc']]]/((Data[[#This Row],[NVM_norm
(scaled)]]-Data[[#This Row],[NV_fund.]])/2)</f>
        <v>-56930037.100148819</v>
      </c>
    </row>
    <row r="3068" spans="1:29" x14ac:dyDescent="0.2">
      <c r="A3068" s="23">
        <v>41108</v>
      </c>
      <c r="B3068" s="24">
        <v>86279636.686174095</v>
      </c>
      <c r="C3068" s="24">
        <f t="shared" si="377"/>
        <v>65637424.762594245</v>
      </c>
      <c r="D3068" s="25">
        <f>LN(Data[[#This Row],[NVActual]])</f>
        <v>18.2731041686068</v>
      </c>
      <c r="E3068" s="26">
        <v>34020</v>
      </c>
      <c r="F3068" s="40">
        <f>Data[[#This Row],[DAA 
(n)]]^2</f>
        <v>1157360400</v>
      </c>
      <c r="G3068" s="41">
        <f t="shared" si="378"/>
        <v>1091527573.0999999</v>
      </c>
      <c r="H3068" s="28">
        <f>LN(Data[[#This Row],[Metcalfe
(n^2)]])</f>
        <v>20.869407731899706</v>
      </c>
      <c r="I3068" s="42">
        <f t="shared" si="379"/>
        <v>20.790468652267712</v>
      </c>
      <c r="J3068" s="40">
        <f>Data[[#This Row],[DAA 
(n)]]*LN(Data[[#This Row],[DAA 
(n)]])</f>
        <v>354988.62551961403</v>
      </c>
      <c r="K3068" s="40">
        <f t="shared" si="380"/>
        <v>342033.11748400819</v>
      </c>
      <c r="L3068" s="29">
        <f>LN(Data[[#This Row],[MA'[n*ln(n)']
30d]])</f>
        <v>12.742662846105123</v>
      </c>
      <c r="M3068" s="43">
        <f t="shared" si="381"/>
        <v>12.776576121762242</v>
      </c>
      <c r="N3068" s="40">
        <f>Data[[#This Row],[DAA 
(n)]]^1.5</f>
        <v>6274822.7710430222</v>
      </c>
      <c r="O3068" s="40">
        <f t="shared" si="382"/>
        <v>5982335.8785017878</v>
      </c>
      <c r="P3068" s="43">
        <f>LN(Data[[#This Row],[MA'[n^1.5']]])</f>
        <v>15.604321664790662</v>
      </c>
      <c r="Q3068" s="43">
        <f t="shared" si="383"/>
        <v>15.65741979125789</v>
      </c>
      <c r="R3068" s="30">
        <f>$O$1+$O$2*Data[[#This Row],[MA'[ln(n^2)']]]</f>
        <v>20.790468652267712</v>
      </c>
      <c r="S3068" s="30">
        <f>$Q$1+$Q$2*Data[[#This Row],[MA'[ln(n*ln(n))']]]</f>
        <v>17.601350600907697</v>
      </c>
      <c r="T3068" s="31">
        <f>$O$3*Data[[#This Row],[Metcalfe
(n^2)]]</f>
        <v>601827408</v>
      </c>
      <c r="U3068" s="31">
        <f t="shared" si="384"/>
        <v>567594338.01200008</v>
      </c>
      <c r="V3068" s="30">
        <f>LN(Data[[#This Row],[MA'[NVA']
30d]]/Data[[#This Row],[MA'[NVMetcalfe calc']]])</f>
        <v>-2.1572609372156317</v>
      </c>
      <c r="W3068" s="30">
        <f>$Q$3+Data[[#This Row],[NVM
(scaled)]]/((Data[[#This Row],[Upper Bound]]-Data[[#This Row],[Lower Bound]])/2)</f>
        <v>-0.76288873128773449</v>
      </c>
      <c r="X3068" s="30">
        <f>(Data[[#This Row],[Upper Bound]]+Data[[#This Row],[Lower Bound]])/2</f>
        <v>19.195909626587706</v>
      </c>
      <c r="Y3068" s="29">
        <f>LN(Data[[#This Row],[NVActual]]/Data[[#This Row],[MA'[n^2']
30d]])</f>
        <v>-2.53773982668667</v>
      </c>
      <c r="Z3068" s="29">
        <f>LN(Data[[#This Row],[NVActual]]/Data[[#This Row],[MA'[n*ln(n)']
30d]])</f>
        <v>5.5304413225016784</v>
      </c>
      <c r="AA3068" s="29">
        <f>LN(Data[[#This Row],[NVActual]]/Data[[#This Row],[MA'[n^1.5']]])</f>
        <v>2.6687825038161388</v>
      </c>
      <c r="AB3068" s="29">
        <f>LN(Data[[#This Row],[NVActual]]/Data[[#This Row],[Metcalfe
(n^2)]])</f>
        <v>-2.5963035632929046</v>
      </c>
      <c r="AC3068" s="26">
        <f>1+Data[[#This Row],[MA'[NVMetcalfe calc']]]/((Data[[#This Row],[NVM_norm
(scaled)]]-Data[[#This Row],[NV_fund.]])/2)</f>
        <v>-56876603.275931865</v>
      </c>
    </row>
    <row r="3069" spans="1:29" x14ac:dyDescent="0.2">
      <c r="A3069" s="23">
        <v>41107</v>
      </c>
      <c r="B3069" s="24">
        <v>82956039.792513803</v>
      </c>
      <c r="C3069" s="24">
        <f t="shared" si="377"/>
        <v>64709634.642671242</v>
      </c>
      <c r="D3069" s="25">
        <f>LN(Data[[#This Row],[NVActual]])</f>
        <v>18.233821384397455</v>
      </c>
      <c r="E3069" s="26">
        <v>40504</v>
      </c>
      <c r="F3069" s="40">
        <f>Data[[#This Row],[DAA 
(n)]]^2</f>
        <v>1640574016</v>
      </c>
      <c r="G3069" s="41">
        <f t="shared" si="378"/>
        <v>1098082866.7333333</v>
      </c>
      <c r="H3069" s="28">
        <f>LN(Data[[#This Row],[Metcalfe
(n^2)]])</f>
        <v>21.21831202729949</v>
      </c>
      <c r="I3069" s="42">
        <f t="shared" si="379"/>
        <v>20.795699834477375</v>
      </c>
      <c r="J3069" s="40">
        <f>Data[[#This Row],[DAA 
(n)]]*LN(Data[[#This Row],[DAA 
(n)]])</f>
        <v>429713.25517686928</v>
      </c>
      <c r="K3069" s="40">
        <f t="shared" si="380"/>
        <v>343095.26914441754</v>
      </c>
      <c r="L3069" s="29">
        <f>LN(Data[[#This Row],[MA'[n*ln(n)']
30d]])</f>
        <v>12.745763440189593</v>
      </c>
      <c r="M3069" s="43">
        <f t="shared" si="381"/>
        <v>12.776472245182463</v>
      </c>
      <c r="N3069" s="40">
        <f>Data[[#This Row],[DAA 
(n)]]^1.5</f>
        <v>8151675.2845083298</v>
      </c>
      <c r="O3069" s="40">
        <f t="shared" si="382"/>
        <v>6008461.8118082136</v>
      </c>
      <c r="P3069" s="43">
        <f>LN(Data[[#This Row],[MA'[n^1.5']]])</f>
        <v>15.608679335618564</v>
      </c>
      <c r="Q3069" s="43">
        <f t="shared" si="383"/>
        <v>15.657653708760536</v>
      </c>
      <c r="R3069" s="30">
        <f>$O$1+$O$2*Data[[#This Row],[MA'[ln(n^2)']]]</f>
        <v>20.795699834477375</v>
      </c>
      <c r="S3069" s="30">
        <f>$Q$1+$Q$2*Data[[#This Row],[MA'[ln(n*ln(n))']]]</f>
        <v>17.601179204551062</v>
      </c>
      <c r="T3069" s="31">
        <f>$O$3*Data[[#This Row],[Metcalfe
(n^2)]]</f>
        <v>853098488.32000005</v>
      </c>
      <c r="U3069" s="31">
        <f t="shared" si="384"/>
        <v>571003090.7013334</v>
      </c>
      <c r="V3069" s="30">
        <f>LN(Data[[#This Row],[MA'[NVA']
30d]]/Data[[#This Row],[MA'[NVMetcalfe calc']]])</f>
        <v>-2.1774845194471983</v>
      </c>
      <c r="W3069" s="30">
        <f>$Q$3+Data[[#This Row],[NVM
(scaled)]]/((Data[[#This Row],[Upper Bound]]-Data[[#This Row],[Lower Bound]])/2)</f>
        <v>-0.77326214271305294</v>
      </c>
      <c r="X3069" s="30">
        <f>(Data[[#This Row],[Upper Bound]]+Data[[#This Row],[Lower Bound]])/2</f>
        <v>19.198439519514217</v>
      </c>
      <c r="Y3069" s="32">
        <f>LN(Data[[#This Row],[NVActual]]/Data[[#This Row],[MA'[n^2']
30d]])</f>
        <v>-2.5830102634017691</v>
      </c>
      <c r="Z3069" s="32">
        <f>LN(Data[[#This Row],[NVActual]]/Data[[#This Row],[MA'[n*ln(n)']
30d]])</f>
        <v>5.4880579442078599</v>
      </c>
      <c r="AA3069" s="32">
        <f>LN(Data[[#This Row],[NVActual]]/Data[[#This Row],[MA'[n^1.5']]])</f>
        <v>2.6251420487788901</v>
      </c>
      <c r="AB3069" s="32">
        <f>LN(Data[[#This Row],[NVActual]]/Data[[#This Row],[Metcalfe
(n^2)]])</f>
        <v>-2.9844906429020366</v>
      </c>
      <c r="AC3069" s="34">
        <f>1+Data[[#This Row],[MA'[NVMetcalfe calc']]]/((Data[[#This Row],[NVM_norm
(scaled)]]-Data[[#This Row],[NV_fund.]])/2)</f>
        <v>-57181214.737993792</v>
      </c>
    </row>
    <row r="3070" spans="1:29" x14ac:dyDescent="0.2">
      <c r="A3070" s="23">
        <v>41106</v>
      </c>
      <c r="B3070" s="24">
        <v>80432043.408813804</v>
      </c>
      <c r="C3070" s="24">
        <f t="shared" si="377"/>
        <v>63856593.965857178</v>
      </c>
      <c r="D3070" s="25">
        <f>LN(Data[[#This Row],[NVActual]])</f>
        <v>18.202923204610162</v>
      </c>
      <c r="E3070" s="26">
        <v>36788</v>
      </c>
      <c r="F3070" s="40">
        <f>Data[[#This Row],[DAA 
(n)]]^2</f>
        <v>1353356944</v>
      </c>
      <c r="G3070" s="41">
        <f t="shared" si="378"/>
        <v>1095994290.5</v>
      </c>
      <c r="H3070" s="28">
        <f>LN(Data[[#This Row],[Metcalfe
(n^2)]])</f>
        <v>21.025853968045176</v>
      </c>
      <c r="I3070" s="42">
        <f t="shared" si="379"/>
        <v>20.794401809834586</v>
      </c>
      <c r="J3070" s="40">
        <f>Data[[#This Row],[DAA 
(n)]]*LN(Data[[#This Row],[DAA 
(n)]])</f>
        <v>386749.55788822297</v>
      </c>
      <c r="K3070" s="40">
        <f t="shared" si="380"/>
        <v>342793.29673308594</v>
      </c>
      <c r="L3070" s="29">
        <f>LN(Data[[#This Row],[MA'[n*ln(n)']
30d]])</f>
        <v>12.74488291106033</v>
      </c>
      <c r="M3070" s="43">
        <f t="shared" si="381"/>
        <v>12.776119821877169</v>
      </c>
      <c r="N3070" s="40">
        <f>Data[[#This Row],[DAA 
(n)]]^1.5</f>
        <v>7056011.2851292957</v>
      </c>
      <c r="O3070" s="40">
        <f t="shared" si="382"/>
        <v>6000640.7701030718</v>
      </c>
      <c r="P3070" s="43">
        <f>LN(Data[[#This Row],[MA'[n^1.5']]])</f>
        <v>15.607376816507326</v>
      </c>
      <c r="Q3070" s="43">
        <f t="shared" si="383"/>
        <v>15.657541387462626</v>
      </c>
      <c r="R3070" s="30">
        <f>$O$1+$O$2*Data[[#This Row],[MA'[ln(n^2)']]]</f>
        <v>20.794401809834586</v>
      </c>
      <c r="S3070" s="30">
        <f>$Q$1+$Q$2*Data[[#This Row],[MA'[ln(n*ln(n))']]]</f>
        <v>17.600597706097325</v>
      </c>
      <c r="T3070" s="31">
        <f>$O$3*Data[[#This Row],[Metcalfe
(n^2)]]</f>
        <v>703745610.88</v>
      </c>
      <c r="U3070" s="31">
        <f t="shared" si="384"/>
        <v>569917031.06000006</v>
      </c>
      <c r="V3070" s="30">
        <f>LN(Data[[#This Row],[MA'[NVA']
30d]]/Data[[#This Row],[MA'[NVMetcalfe calc']]])</f>
        <v>-2.1888509407815797</v>
      </c>
      <c r="W3070" s="30">
        <f>$Q$3+Data[[#This Row],[NVM
(scaled)]]/((Data[[#This Row],[Upper Bound]]-Data[[#This Row],[Lower Bound]])/2)</f>
        <v>-0.78068578390282284</v>
      </c>
      <c r="X3070" s="30">
        <f>(Data[[#This Row],[Upper Bound]]+Data[[#This Row],[Lower Bound]])/2</f>
        <v>19.197499757965957</v>
      </c>
      <c r="Y3070" s="29">
        <f>LN(Data[[#This Row],[NVActual]]/Data[[#This Row],[MA'[n^2']
30d]])</f>
        <v>-2.6120046114506925</v>
      </c>
      <c r="Z3070" s="29">
        <f>LN(Data[[#This Row],[NVActual]]/Data[[#This Row],[MA'[n*ln(n)']
30d]])</f>
        <v>5.4580402935498338</v>
      </c>
      <c r="AA3070" s="29">
        <f>LN(Data[[#This Row],[NVActual]]/Data[[#This Row],[MA'[n^1.5']]])</f>
        <v>2.5955463881028371</v>
      </c>
      <c r="AB3070" s="29">
        <f>LN(Data[[#This Row],[NVActual]]/Data[[#This Row],[Metcalfe
(n^2)]])</f>
        <v>-2.8229307634350134</v>
      </c>
      <c r="AC3070" s="26">
        <f>1+Data[[#This Row],[MA'[NVMetcalfe calc']]]/((Data[[#This Row],[NVM_norm
(scaled)]]-Data[[#This Row],[NV_fund.]])/2)</f>
        <v>-57053932.13778279</v>
      </c>
    </row>
    <row r="3071" spans="1:29" x14ac:dyDescent="0.2">
      <c r="A3071" s="23">
        <v>41105</v>
      </c>
      <c r="B3071" s="24">
        <v>72172253.374613896</v>
      </c>
      <c r="C3071" s="24">
        <f t="shared" si="377"/>
        <v>63161237.432304151</v>
      </c>
      <c r="D3071" s="25">
        <f>LN(Data[[#This Row],[NVActual]])</f>
        <v>18.09456622770934</v>
      </c>
      <c r="E3071" s="26">
        <v>30708</v>
      </c>
      <c r="F3071" s="40">
        <f>Data[[#This Row],[DAA 
(n)]]^2</f>
        <v>942981264</v>
      </c>
      <c r="G3071" s="41">
        <f t="shared" si="378"/>
        <v>1101741116.4000001</v>
      </c>
      <c r="H3071" s="28">
        <f>LN(Data[[#This Row],[Metcalfe
(n^2)]])</f>
        <v>20.664556971895578</v>
      </c>
      <c r="I3071" s="42">
        <f t="shared" si="379"/>
        <v>20.798398664615842</v>
      </c>
      <c r="J3071" s="40">
        <f>Data[[#This Row],[DAA 
(n)]]*LN(Data[[#This Row],[DAA 
(n)]])</f>
        <v>317283.60774648469</v>
      </c>
      <c r="K3071" s="40">
        <f t="shared" si="380"/>
        <v>343667.88673988072</v>
      </c>
      <c r="L3071" s="29">
        <f>LN(Data[[#This Row],[MA'[n*ln(n)']
30d]])</f>
        <v>12.747431024489227</v>
      </c>
      <c r="M3071" s="43">
        <f t="shared" si="381"/>
        <v>12.775288364032187</v>
      </c>
      <c r="N3071" s="40">
        <f>Data[[#This Row],[DAA 
(n)]]^1.5</f>
        <v>5381177.2554815551</v>
      </c>
      <c r="O3071" s="40">
        <f t="shared" si="382"/>
        <v>6022772.385690216</v>
      </c>
      <c r="P3071" s="43">
        <f>LN(Data[[#This Row],[MA'[n^1.5']]])</f>
        <v>15.611058240458407</v>
      </c>
      <c r="Q3071" s="43">
        <f t="shared" si="383"/>
        <v>15.656783109316914</v>
      </c>
      <c r="R3071" s="30">
        <f>$O$1+$O$2*Data[[#This Row],[MA'[ln(n^2)']]]</f>
        <v>20.798398664615842</v>
      </c>
      <c r="S3071" s="30">
        <f>$Q$1+$Q$2*Data[[#This Row],[MA'[ln(n*ln(n))']]]</f>
        <v>17.599225800653109</v>
      </c>
      <c r="T3071" s="31">
        <f>$O$3*Data[[#This Row],[Metcalfe
(n^2)]]</f>
        <v>490350257.28000003</v>
      </c>
      <c r="U3071" s="31">
        <f t="shared" si="384"/>
        <v>572905380.52800012</v>
      </c>
      <c r="V3071" s="30">
        <f>LN(Data[[#This Row],[MA'[NVA']
30d]]/Data[[#This Row],[MA'[NVMetcalfe calc']]])</f>
        <v>-2.2050297918900972</v>
      </c>
      <c r="W3071" s="30">
        <f>$Q$3+Data[[#This Row],[NVM
(scaled)]]/((Data[[#This Row],[Upper Bound]]-Data[[#This Row],[Lower Bound]])/2)</f>
        <v>-0.78849993461046275</v>
      </c>
      <c r="X3071" s="30">
        <f>(Data[[#This Row],[Upper Bound]]+Data[[#This Row],[Lower Bound]])/2</f>
        <v>19.198812232634474</v>
      </c>
      <c r="Y3071" s="32">
        <f>LN(Data[[#This Row],[NVActual]]/Data[[#This Row],[MA'[n^2']
30d]])</f>
        <v>-2.7255913707722983</v>
      </c>
      <c r="Z3071" s="32">
        <f>LN(Data[[#This Row],[NVActual]]/Data[[#This Row],[MA'[n*ln(n)']
30d]])</f>
        <v>5.3471352032201116</v>
      </c>
      <c r="AA3071" s="32">
        <f>LN(Data[[#This Row],[NVActual]]/Data[[#This Row],[MA'[n^1.5']]])</f>
        <v>2.4835079872509325</v>
      </c>
      <c r="AB3071" s="32">
        <f>LN(Data[[#This Row],[NVActual]]/Data[[#This Row],[Metcalfe
(n^2)]])</f>
        <v>-2.5699907441862395</v>
      </c>
      <c r="AC3071" s="34">
        <f>1+Data[[#This Row],[MA'[NVMetcalfe calc']]]/((Data[[#This Row],[NVM_norm
(scaled)]]-Data[[#This Row],[NV_fund.]])/2)</f>
        <v>-57326904.762433961</v>
      </c>
    </row>
    <row r="3072" spans="1:29" x14ac:dyDescent="0.2">
      <c r="A3072" s="23">
        <v>41104</v>
      </c>
      <c r="B3072" s="24">
        <v>71673457.797627702</v>
      </c>
      <c r="C3072" s="24">
        <f t="shared" si="377"/>
        <v>62763922.862675361</v>
      </c>
      <c r="D3072" s="25">
        <f>LN(Data[[#This Row],[NVActual]])</f>
        <v>18.087631052901283</v>
      </c>
      <c r="E3072" s="26">
        <v>29266</v>
      </c>
      <c r="F3072" s="40">
        <f>Data[[#This Row],[DAA 
(n)]]^2</f>
        <v>856498756</v>
      </c>
      <c r="G3072" s="41">
        <f t="shared" si="378"/>
        <v>1152601673.2333333</v>
      </c>
      <c r="H3072" s="28">
        <f>LN(Data[[#This Row],[Metcalfe
(n^2)]])</f>
        <v>20.568363423304742</v>
      </c>
      <c r="I3072" s="42">
        <f t="shared" si="379"/>
        <v>20.83048000611619</v>
      </c>
      <c r="J3072" s="40">
        <f>Data[[#This Row],[DAA 
(n)]]*LN(Data[[#This Row],[DAA 
(n)]])</f>
        <v>300976.86197321827</v>
      </c>
      <c r="K3072" s="40">
        <f t="shared" si="380"/>
        <v>351001.44332693802</v>
      </c>
      <c r="L3072" s="29">
        <f>LN(Data[[#This Row],[MA'[n*ln(n)']
30d]])</f>
        <v>12.768545614482107</v>
      </c>
      <c r="M3072" s="43">
        <f t="shared" si="381"/>
        <v>12.773757242838974</v>
      </c>
      <c r="N3072" s="40">
        <f>Data[[#This Row],[DAA 
(n)]]^1.5</f>
        <v>5006624.8704187833</v>
      </c>
      <c r="O3072" s="40">
        <f t="shared" si="382"/>
        <v>6212583.8427336775</v>
      </c>
      <c r="P3072" s="43">
        <f>LN(Data[[#This Row],[MA'[n^1.5']]])</f>
        <v>15.642087445108215</v>
      </c>
      <c r="Q3072" s="43">
        <f t="shared" si="383"/>
        <v>15.655085541446955</v>
      </c>
      <c r="R3072" s="30">
        <f>$O$1+$O$2*Data[[#This Row],[MA'[ln(n^2)']]]</f>
        <v>20.83048000611619</v>
      </c>
      <c r="S3072" s="30">
        <f>$Q$1+$Q$2*Data[[#This Row],[MA'[ln(n*ln(n))']]]</f>
        <v>17.596699450684305</v>
      </c>
      <c r="T3072" s="31">
        <f>$O$3*Data[[#This Row],[Metcalfe
(n^2)]]</f>
        <v>445379353.12</v>
      </c>
      <c r="U3072" s="31">
        <f t="shared" si="384"/>
        <v>599352870.0813334</v>
      </c>
      <c r="V3072" s="30">
        <f>LN(Data[[#This Row],[MA'[NVA']
30d]]/Data[[#This Row],[MA'[NVMetcalfe calc']]])</f>
        <v>-2.2564700916080502</v>
      </c>
      <c r="W3072" s="30">
        <f>$Q$3+Data[[#This Row],[NVM
(scaled)]]/((Data[[#This Row],[Upper Bound]]-Data[[#This Row],[Lower Bound]])/2)</f>
        <v>-0.80556166717483968</v>
      </c>
      <c r="X3072" s="30">
        <f>(Data[[#This Row],[Upper Bound]]+Data[[#This Row],[Lower Bound]])/2</f>
        <v>19.213589728400247</v>
      </c>
      <c r="Y3072" s="29">
        <f>LN(Data[[#This Row],[NVActual]]/Data[[#This Row],[MA'[n^2']
30d]])</f>
        <v>-2.7776564957678982</v>
      </c>
      <c r="Z3072" s="29">
        <f>LN(Data[[#This Row],[NVActual]]/Data[[#This Row],[MA'[n*ln(n)']
30d]])</f>
        <v>5.3190854384191759</v>
      </c>
      <c r="AA3072" s="29">
        <f>LN(Data[[#This Row],[NVActual]]/Data[[#This Row],[MA'[n^1.5']]])</f>
        <v>2.4455436077930677</v>
      </c>
      <c r="AB3072" s="29">
        <f>LN(Data[[#This Row],[NVActual]]/Data[[#This Row],[Metcalfe
(n^2)]])</f>
        <v>-2.4807323704034605</v>
      </c>
      <c r="AC3072" s="26">
        <f>1+Data[[#This Row],[MA'[NVMetcalfe calc']]]/((Data[[#This Row],[NVM_norm
(scaled)]]-Data[[#This Row],[NV_fund.]])/2)</f>
        <v>-59877948.693093464</v>
      </c>
    </row>
    <row r="3073" spans="1:29" x14ac:dyDescent="0.2">
      <c r="A3073" s="23">
        <v>41103</v>
      </c>
      <c r="B3073" s="24">
        <v>72092290.425404802</v>
      </c>
      <c r="C3073" s="24">
        <f t="shared" si="377"/>
        <v>62208823.36492195</v>
      </c>
      <c r="D3073" s="25">
        <f>LN(Data[[#This Row],[NVActual]])</f>
        <v>18.093457667625319</v>
      </c>
      <c r="E3073" s="26">
        <v>31537</v>
      </c>
      <c r="F3073" s="40">
        <f>Data[[#This Row],[DAA 
(n)]]^2</f>
        <v>994582369</v>
      </c>
      <c r="G3073" s="41">
        <f t="shared" si="378"/>
        <v>1207032089.2333333</v>
      </c>
      <c r="H3073" s="28">
        <f>LN(Data[[#This Row],[Metcalfe
(n^2)]])</f>
        <v>20.717833477363481</v>
      </c>
      <c r="I3073" s="42">
        <f t="shared" si="379"/>
        <v>20.866044960941313</v>
      </c>
      <c r="J3073" s="40">
        <f>Data[[#This Row],[DAA 
(n)]]*LN(Data[[#This Row],[DAA 
(n)]])</f>
        <v>326689.15718780603</v>
      </c>
      <c r="K3073" s="40">
        <f t="shared" si="380"/>
        <v>358960.08559989237</v>
      </c>
      <c r="L3073" s="29">
        <f>LN(Data[[#This Row],[MA'[n*ln(n)']
30d]])</f>
        <v>12.790966479116218</v>
      </c>
      <c r="M3073" s="43">
        <f t="shared" si="381"/>
        <v>12.770551493521735</v>
      </c>
      <c r="N3073" s="40">
        <f>Data[[#This Row],[DAA 
(n)]]^1.5</f>
        <v>5600548.5598424152</v>
      </c>
      <c r="O3073" s="40">
        <f t="shared" si="382"/>
        <v>6417189.8556085471</v>
      </c>
      <c r="P3073" s="43">
        <f>LN(Data[[#This Row],[MA'[n^1.5']]])</f>
        <v>15.674490862645078</v>
      </c>
      <c r="Q3073" s="43">
        <f t="shared" si="383"/>
        <v>15.650947840078066</v>
      </c>
      <c r="R3073" s="30">
        <f>$O$1+$O$2*Data[[#This Row],[MA'[ln(n^2)']]]</f>
        <v>20.866044960941313</v>
      </c>
      <c r="S3073" s="30">
        <f>$Q$1+$Q$2*Data[[#This Row],[MA'[ln(n*ln(n))']]]</f>
        <v>17.591409964310859</v>
      </c>
      <c r="T3073" s="31">
        <f>$O$3*Data[[#This Row],[Metcalfe
(n^2)]]</f>
        <v>517182831.88</v>
      </c>
      <c r="U3073" s="31">
        <f t="shared" si="384"/>
        <v>627656686.40133345</v>
      </c>
      <c r="V3073" s="30">
        <f>LN(Data[[#This Row],[MA'[NVA']
30d]]/Data[[#This Row],[MA'[NVMetcalfe calc']]])</f>
        <v>-2.3114964948543655</v>
      </c>
      <c r="W3073" s="30">
        <f>$Q$3+Data[[#This Row],[NVM
(scaled)]]/((Data[[#This Row],[Upper Bound]]-Data[[#This Row],[Lower Bound]])/2)</f>
        <v>-0.82175825533707292</v>
      </c>
      <c r="X3073" s="30">
        <f>(Data[[#This Row],[Upper Bound]]+Data[[#This Row],[Lower Bound]])/2</f>
        <v>19.228727462626086</v>
      </c>
      <c r="Y3073" s="32">
        <f>LN(Data[[#This Row],[NVActual]]/Data[[#This Row],[MA'[n^2']
30d]])</f>
        <v>-2.8179726970261965</v>
      </c>
      <c r="Z3073" s="32">
        <f>LN(Data[[#This Row],[NVActual]]/Data[[#This Row],[MA'[n*ln(n)']
30d]])</f>
        <v>5.3024911885091006</v>
      </c>
      <c r="AA3073" s="32">
        <f>LN(Data[[#This Row],[NVActual]]/Data[[#This Row],[MA'[n^1.5']]])</f>
        <v>2.4189668049802409</v>
      </c>
      <c r="AB3073" s="32">
        <f>LN(Data[[#This Row],[NVActual]]/Data[[#This Row],[Metcalfe
(n^2)]])</f>
        <v>-2.624375809738162</v>
      </c>
      <c r="AC3073" s="34">
        <f>1+Data[[#This Row],[MA'[NVMetcalfe calc']]]/((Data[[#This Row],[NVM_norm
(scaled)]]-Data[[#This Row],[NV_fund.]])/2)</f>
        <v>-62607628.084917188</v>
      </c>
    </row>
    <row r="3074" spans="1:29" x14ac:dyDescent="0.2">
      <c r="A3074" s="23">
        <v>41102</v>
      </c>
      <c r="B3074" s="24">
        <v>71322291.279752702</v>
      </c>
      <c r="C3074" s="24">
        <f t="shared" si="377"/>
        <v>61622008.25821422</v>
      </c>
      <c r="D3074" s="25">
        <f>LN(Data[[#This Row],[NVActual]])</f>
        <v>18.082719477192356</v>
      </c>
      <c r="E3074" s="26">
        <v>34534</v>
      </c>
      <c r="F3074" s="40">
        <f>Data[[#This Row],[DAA 
(n)]]^2</f>
        <v>1192597156</v>
      </c>
      <c r="G3074" s="41">
        <f t="shared" si="378"/>
        <v>1246047373.5999999</v>
      </c>
      <c r="H3074" s="28">
        <f>LN(Data[[#This Row],[Metcalfe
(n^2)]])</f>
        <v>20.89939924994475</v>
      </c>
      <c r="I3074" s="42">
        <f t="shared" si="379"/>
        <v>20.891974014685108</v>
      </c>
      <c r="J3074" s="40">
        <f>Data[[#This Row],[DAA 
(n)]]*LN(Data[[#This Row],[DAA 
(n)]])</f>
        <v>360869.92684879602</v>
      </c>
      <c r="K3074" s="40">
        <f t="shared" si="380"/>
        <v>364740.36632401031</v>
      </c>
      <c r="L3074" s="29">
        <f>LN(Data[[#This Row],[MA'[n*ln(n)']
30d]])</f>
        <v>12.806941054313167</v>
      </c>
      <c r="M3074" s="43">
        <f t="shared" si="381"/>
        <v>12.765693856304104</v>
      </c>
      <c r="N3074" s="40">
        <f>Data[[#This Row],[DAA 
(n)]]^1.5</f>
        <v>6417565.7523163669</v>
      </c>
      <c r="O3074" s="40">
        <f t="shared" si="382"/>
        <v>6565068.2227777522</v>
      </c>
      <c r="P3074" s="43">
        <f>LN(Data[[#This Row],[MA'[n^1.5']]])</f>
        <v>15.697273457558071</v>
      </c>
      <c r="Q3074" s="43">
        <f t="shared" si="383"/>
        <v>15.644381461289536</v>
      </c>
      <c r="R3074" s="30">
        <f>$O$1+$O$2*Data[[#This Row],[MA'[ln(n^2)']]]</f>
        <v>20.891974014685108</v>
      </c>
      <c r="S3074" s="30">
        <f>$Q$1+$Q$2*Data[[#This Row],[MA'[ln(n*ln(n))']]]</f>
        <v>17.58339486290177</v>
      </c>
      <c r="T3074" s="31">
        <f>$O$3*Data[[#This Row],[Metcalfe
(n^2)]]</f>
        <v>620150521.12</v>
      </c>
      <c r="U3074" s="31">
        <f t="shared" si="384"/>
        <v>647944634.27200007</v>
      </c>
      <c r="V3074" s="30">
        <f>LN(Data[[#This Row],[MA'[NVA']
30d]]/Data[[#This Row],[MA'[NVMetcalfe calc']]])</f>
        <v>-2.3527861681133828</v>
      </c>
      <c r="W3074" s="30">
        <f>$Q$3+Data[[#This Row],[NVM
(scaled)]]/((Data[[#This Row],[Upper Bound]]-Data[[#This Row],[Lower Bound]])/2)</f>
        <v>-0.83223356926203296</v>
      </c>
      <c r="X3074" s="30">
        <f>(Data[[#This Row],[Upper Bound]]+Data[[#This Row],[Lower Bound]])/2</f>
        <v>19.237684438793437</v>
      </c>
      <c r="Y3074" s="29">
        <f>LN(Data[[#This Row],[NVActual]]/Data[[#This Row],[MA'[n^2']
30d]])</f>
        <v>-2.8605227999422986</v>
      </c>
      <c r="Z3074" s="29">
        <f>LN(Data[[#This Row],[NVActual]]/Data[[#This Row],[MA'[n*ln(n)']
30d]])</f>
        <v>5.2757784228791911</v>
      </c>
      <c r="AA3074" s="29">
        <f>LN(Data[[#This Row],[NVActual]]/Data[[#This Row],[MA'[n^1.5']]])</f>
        <v>2.3854460196342875</v>
      </c>
      <c r="AB3074" s="29">
        <f>LN(Data[[#This Row],[NVActual]]/Data[[#This Row],[Metcalfe
(n^2)]])</f>
        <v>-2.8166797727523938</v>
      </c>
      <c r="AC3074" s="26">
        <f>1+Data[[#This Row],[MA'[NVMetcalfe calc']]]/((Data[[#This Row],[NVM_norm
(scaled)]]-Data[[#This Row],[NV_fund.]])/2)</f>
        <v>-64568736.551586837</v>
      </c>
    </row>
    <row r="3075" spans="1:29" x14ac:dyDescent="0.2">
      <c r="A3075" s="23">
        <v>41101</v>
      </c>
      <c r="B3075" s="24">
        <v>67768447.009748593</v>
      </c>
      <c r="C3075" s="24">
        <f t="shared" si="377"/>
        <v>61003547.453304373</v>
      </c>
      <c r="D3075" s="25">
        <f>LN(Data[[#This Row],[NVActual]])</f>
        <v>18.03160726124915</v>
      </c>
      <c r="E3075" s="26">
        <v>34994</v>
      </c>
      <c r="F3075" s="40">
        <f>Data[[#This Row],[DAA 
(n)]]^2</f>
        <v>1224580036</v>
      </c>
      <c r="G3075" s="41">
        <f t="shared" si="378"/>
        <v>1227119135.9000001</v>
      </c>
      <c r="H3075" s="28">
        <f>LN(Data[[#This Row],[Metcalfe
(n^2)]])</f>
        <v>20.925863794409132</v>
      </c>
      <c r="I3075" s="42">
        <f t="shared" si="379"/>
        <v>20.870422778610127</v>
      </c>
      <c r="J3075" s="40">
        <f>Data[[#This Row],[DAA 
(n)]]*LN(Data[[#This Row],[DAA 
(n)]])</f>
        <v>366139.83881077659</v>
      </c>
      <c r="K3075" s="40">
        <f t="shared" si="380"/>
        <v>361148.37359374284</v>
      </c>
      <c r="L3075" s="29">
        <f>LN(Data[[#This Row],[MA'[n*ln(n)']
30d]])</f>
        <v>12.797044160059585</v>
      </c>
      <c r="M3075" s="43">
        <f t="shared" si="381"/>
        <v>12.759721789534828</v>
      </c>
      <c r="N3075" s="40">
        <f>Data[[#This Row],[DAA 
(n)]]^1.5</f>
        <v>6546216.7531929547</v>
      </c>
      <c r="O3075" s="40">
        <f t="shared" si="382"/>
        <v>6482871.4070466273</v>
      </c>
      <c r="P3075" s="43">
        <f>LN(Data[[#This Row],[MA'[n^1.5']]])</f>
        <v>15.684674088551898</v>
      </c>
      <c r="Q3075" s="43">
        <f t="shared" si="383"/>
        <v>15.636169900732545</v>
      </c>
      <c r="R3075" s="30">
        <f>$O$1+$O$2*Data[[#This Row],[MA'[ln(n^2)']]]</f>
        <v>20.870422778610127</v>
      </c>
      <c r="S3075" s="30">
        <f>$Q$1+$Q$2*Data[[#This Row],[MA'[ln(n*ln(n))']]]</f>
        <v>17.573540952732465</v>
      </c>
      <c r="T3075" s="31">
        <f>$O$3*Data[[#This Row],[Metcalfe
(n^2)]]</f>
        <v>636781618.72000003</v>
      </c>
      <c r="U3075" s="31">
        <f t="shared" si="384"/>
        <v>638101950.6680001</v>
      </c>
      <c r="V3075" s="30">
        <f>LN(Data[[#This Row],[MA'[NVA']
30d]]/Data[[#This Row],[MA'[NVMetcalfe calc']]])</f>
        <v>-2.347566050409251</v>
      </c>
      <c r="W3075" s="30">
        <f>$Q$3+Data[[#This Row],[NVM
(scaled)]]/((Data[[#This Row],[Upper Bound]]-Data[[#This Row],[Lower Bound]])/2)</f>
        <v>-0.83411294938319858</v>
      </c>
      <c r="X3075" s="30">
        <f>(Data[[#This Row],[Upper Bound]]+Data[[#This Row],[Lower Bound]])/2</f>
        <v>19.221981865671296</v>
      </c>
      <c r="Y3075" s="32">
        <f>LN(Data[[#This Row],[NVActual]]/Data[[#This Row],[MA'[n^2']
30d]])</f>
        <v>-2.8963278319856203</v>
      </c>
      <c r="Z3075" s="32">
        <f>LN(Data[[#This Row],[NVActual]]/Data[[#This Row],[MA'[n*ln(n)']
30d]])</f>
        <v>5.234563101189563</v>
      </c>
      <c r="AA3075" s="32">
        <f>LN(Data[[#This Row],[NVActual]]/Data[[#This Row],[MA'[n^1.5']]])</f>
        <v>2.3469331726972498</v>
      </c>
      <c r="AB3075" s="32">
        <f>LN(Data[[#This Row],[NVActual]]/Data[[#This Row],[Metcalfe
(n^2)]])</f>
        <v>-2.8942565331599823</v>
      </c>
      <c r="AC3075" s="34">
        <f>1+Data[[#This Row],[MA'[NVMetcalfe calc']]]/((Data[[#This Row],[NVM_norm
(scaled)]]-Data[[#This Row],[NV_fund.]])/2)</f>
        <v>-63631723.575716347</v>
      </c>
    </row>
    <row r="3076" spans="1:29" x14ac:dyDescent="0.2">
      <c r="A3076" s="23">
        <v>41100</v>
      </c>
      <c r="B3076" s="24">
        <v>67658405.194686607</v>
      </c>
      <c r="C3076" s="24">
        <f t="shared" si="377"/>
        <v>60458948.80917652</v>
      </c>
      <c r="D3076" s="25">
        <f>LN(Data[[#This Row],[NVActual]])</f>
        <v>18.029982150165356</v>
      </c>
      <c r="E3076" s="26">
        <v>37181</v>
      </c>
      <c r="F3076" s="40">
        <f>Data[[#This Row],[DAA 
(n)]]^2</f>
        <v>1382426761</v>
      </c>
      <c r="G3076" s="41">
        <f t="shared" si="378"/>
        <v>1221453988.8666666</v>
      </c>
      <c r="H3076" s="28">
        <f>LN(Data[[#This Row],[Metcalfe
(n^2)]])</f>
        <v>21.047106314188962</v>
      </c>
      <c r="I3076" s="42">
        <f t="shared" si="379"/>
        <v>20.865442374899075</v>
      </c>
      <c r="J3076" s="40">
        <f>Data[[#This Row],[DAA 
(n)]]*LN(Data[[#This Row],[DAA 
(n)]])</f>
        <v>391276.22993392992</v>
      </c>
      <c r="K3076" s="40">
        <f t="shared" si="380"/>
        <v>360188.96677351609</v>
      </c>
      <c r="L3076" s="29">
        <f>LN(Data[[#This Row],[MA'[n*ln(n)']
30d]])</f>
        <v>12.794384080420645</v>
      </c>
      <c r="M3076" s="43">
        <f t="shared" si="381"/>
        <v>12.753904895597085</v>
      </c>
      <c r="N3076" s="40">
        <f>Data[[#This Row],[DAA 
(n)]]^1.5</f>
        <v>7169379.98719142</v>
      </c>
      <c r="O3076" s="40">
        <f t="shared" si="382"/>
        <v>6459739.5724146217</v>
      </c>
      <c r="P3076" s="43">
        <f>LN(Data[[#This Row],[MA'[n^1.5']]])</f>
        <v>15.681099561078453</v>
      </c>
      <c r="Q3076" s="43">
        <f t="shared" si="383"/>
        <v>15.628165041822502</v>
      </c>
      <c r="R3076" s="30">
        <f>$O$1+$O$2*Data[[#This Row],[MA'[ln(n^2)']]]</f>
        <v>20.865442374899075</v>
      </c>
      <c r="S3076" s="30">
        <f>$Q$1+$Q$2*Data[[#This Row],[MA'[ln(n*ln(n))']]]</f>
        <v>17.563943077735189</v>
      </c>
      <c r="T3076" s="31">
        <f>$O$3*Data[[#This Row],[Metcalfe
(n^2)]]</f>
        <v>718861915.72000003</v>
      </c>
      <c r="U3076" s="31">
        <f t="shared" si="384"/>
        <v>635156074.21066666</v>
      </c>
      <c r="V3076" s="30">
        <f>LN(Data[[#This Row],[MA'[NVA']
30d]]/Data[[#This Row],[MA'[NVMetcalfe calc']]])</f>
        <v>-2.3519061522007614</v>
      </c>
      <c r="W3076" s="30">
        <f>$Q$3+Data[[#This Row],[NVM
(scaled)]]/((Data[[#This Row],[Upper Bound]]-Data[[#This Row],[Lower Bound]])/2)</f>
        <v>-0.83475035764577543</v>
      </c>
      <c r="X3076" s="30">
        <f>(Data[[#This Row],[Upper Bound]]+Data[[#This Row],[Lower Bound]])/2</f>
        <v>19.214692726317132</v>
      </c>
      <c r="Y3076" s="29">
        <f>LN(Data[[#This Row],[NVActual]]/Data[[#This Row],[MA'[n^2']
30d]])</f>
        <v>-2.8933256300563346</v>
      </c>
      <c r="Z3076" s="29">
        <f>LN(Data[[#This Row],[NVActual]]/Data[[#This Row],[MA'[n*ln(n)']
30d]])</f>
        <v>5.2355980697447109</v>
      </c>
      <c r="AA3076" s="29">
        <f>LN(Data[[#This Row],[NVActual]]/Data[[#This Row],[MA'[n^1.5']]])</f>
        <v>2.348882589086903</v>
      </c>
      <c r="AB3076" s="29">
        <f>LN(Data[[#This Row],[NVActual]]/Data[[#This Row],[Metcalfe
(n^2)]])</f>
        <v>-3.0171241640236071</v>
      </c>
      <c r="AC3076" s="26">
        <f>1+Data[[#This Row],[MA'[NVMetcalfe calc']]]/((Data[[#This Row],[NVM_norm
(scaled)]]-Data[[#This Row],[NV_fund.]])/2)</f>
        <v>-63358973.266842708</v>
      </c>
    </row>
    <row r="3077" spans="1:29" x14ac:dyDescent="0.2">
      <c r="A3077" s="23">
        <v>41099</v>
      </c>
      <c r="B3077" s="24">
        <v>66227870.771383703</v>
      </c>
      <c r="C3077" s="24">
        <f t="shared" si="377"/>
        <v>59877129.807278126</v>
      </c>
      <c r="D3077" s="25">
        <f>LN(Data[[#This Row],[NVActual]])</f>
        <v>18.008611940939144</v>
      </c>
      <c r="E3077" s="26">
        <v>32749</v>
      </c>
      <c r="F3077" s="40">
        <f>Data[[#This Row],[DAA 
(n)]]^2</f>
        <v>1072497001</v>
      </c>
      <c r="G3077" s="41">
        <f t="shared" si="378"/>
        <v>1212260655.3666666</v>
      </c>
      <c r="H3077" s="28">
        <f>LN(Data[[#This Row],[Metcalfe
(n^2)]])</f>
        <v>20.79325541249214</v>
      </c>
      <c r="I3077" s="42">
        <f t="shared" si="379"/>
        <v>20.858024906649476</v>
      </c>
      <c r="J3077" s="40">
        <f>Data[[#This Row],[DAA 
(n)]]*LN(Data[[#This Row],[DAA 
(n)]])</f>
        <v>340479.16075185256</v>
      </c>
      <c r="K3077" s="40">
        <f t="shared" si="380"/>
        <v>358692.2683371196</v>
      </c>
      <c r="L3077" s="29">
        <f>LN(Data[[#This Row],[MA'[n*ln(n)']
30d]])</f>
        <v>12.790220108610399</v>
      </c>
      <c r="M3077" s="43">
        <f t="shared" si="381"/>
        <v>12.747781065258703</v>
      </c>
      <c r="N3077" s="40">
        <f>Data[[#This Row],[DAA 
(n)]]^1.5</f>
        <v>5926483.2983607519</v>
      </c>
      <c r="O3077" s="40">
        <f t="shared" si="382"/>
        <v>6423006.0900771189</v>
      </c>
      <c r="P3077" s="43">
        <f>LN(Data[[#This Row],[MA'[n^1.5']]])</f>
        <v>15.675396804406555</v>
      </c>
      <c r="Q3077" s="43">
        <f t="shared" si="383"/>
        <v>15.619755606067182</v>
      </c>
      <c r="R3077" s="30">
        <f>$O$1+$O$2*Data[[#This Row],[MA'[ln(n^2)']]]</f>
        <v>20.858024906649476</v>
      </c>
      <c r="S3077" s="30">
        <f>$Q$1+$Q$2*Data[[#This Row],[MA'[ln(n*ln(n))']]]</f>
        <v>17.553838757676857</v>
      </c>
      <c r="T3077" s="31">
        <f>$O$3*Data[[#This Row],[Metcalfe
(n^2)]]</f>
        <v>557698440.51999998</v>
      </c>
      <c r="U3077" s="31">
        <f t="shared" si="384"/>
        <v>630375540.79066658</v>
      </c>
      <c r="V3077" s="30">
        <f>LN(Data[[#This Row],[MA'[NVA']
30d]]/Data[[#This Row],[MA'[NVMetcalfe calc']]])</f>
        <v>-2.3540211122913095</v>
      </c>
      <c r="W3077" s="30">
        <f>$Q$3+Data[[#This Row],[NVM
(scaled)]]/((Data[[#This Row],[Upper Bound]]-Data[[#This Row],[Lower Bound]])/2)</f>
        <v>-0.83487196916750761</v>
      </c>
      <c r="X3077" s="30">
        <f>(Data[[#This Row],[Upper Bound]]+Data[[#This Row],[Lower Bound]])/2</f>
        <v>19.205931832163166</v>
      </c>
      <c r="Y3077" s="32">
        <f>LN(Data[[#This Row],[NVActual]]/Data[[#This Row],[MA'[n^2']
30d]])</f>
        <v>-2.9071408227155526</v>
      </c>
      <c r="Z3077" s="32">
        <f>LN(Data[[#This Row],[NVActual]]/Data[[#This Row],[MA'[n*ln(n)']
30d]])</f>
        <v>5.218391832328745</v>
      </c>
      <c r="AA3077" s="32">
        <f>LN(Data[[#This Row],[NVActual]]/Data[[#This Row],[MA'[n^1.5']]])</f>
        <v>2.3332151365325888</v>
      </c>
      <c r="AB3077" s="32">
        <f>LN(Data[[#This Row],[NVActual]]/Data[[#This Row],[Metcalfe
(n^2)]])</f>
        <v>-2.7846434715529971</v>
      </c>
      <c r="AC3077" s="34">
        <f>1+Data[[#This Row],[MA'[NVMetcalfe calc']]]/((Data[[#This Row],[NVM_norm
(scaled)]]-Data[[#This Row],[NV_fund.]])/2)</f>
        <v>-62909206.339159794</v>
      </c>
    </row>
    <row r="3078" spans="1:29" x14ac:dyDescent="0.2">
      <c r="A3078" s="23">
        <v>41098</v>
      </c>
      <c r="B3078" s="24">
        <v>63949204.918268099</v>
      </c>
      <c r="C3078" s="24">
        <f t="shared" si="377"/>
        <v>59371845.886449464</v>
      </c>
      <c r="D3078" s="25">
        <f>LN(Data[[#This Row],[NVActual]])</f>
        <v>17.973599653046602</v>
      </c>
      <c r="E3078" s="26">
        <v>26508</v>
      </c>
      <c r="F3078" s="40">
        <f>Data[[#This Row],[DAA 
(n)]]^2</f>
        <v>702674064</v>
      </c>
      <c r="G3078" s="41">
        <f t="shared" si="378"/>
        <v>1208767677.4666667</v>
      </c>
      <c r="H3078" s="28">
        <f>LN(Data[[#This Row],[Metcalfe
(n^2)]])</f>
        <v>20.370403706416234</v>
      </c>
      <c r="I3078" s="42">
        <f t="shared" si="379"/>
        <v>20.85459774622073</v>
      </c>
      <c r="J3078" s="40">
        <f>Data[[#This Row],[DAA 
(n)]]*LN(Data[[#This Row],[DAA 
(n)]])</f>
        <v>269989.33072484075</v>
      </c>
      <c r="K3078" s="40">
        <f t="shared" si="380"/>
        <v>358070.26674827922</v>
      </c>
      <c r="L3078" s="29">
        <f>LN(Data[[#This Row],[MA'[n*ln(n)']
30d]])</f>
        <v>12.788484521956438</v>
      </c>
      <c r="M3078" s="43">
        <f t="shared" si="381"/>
        <v>12.741434837221231</v>
      </c>
      <c r="N3078" s="40">
        <f>Data[[#This Row],[DAA 
(n)]]^1.5</f>
        <v>4315841.0638613608</v>
      </c>
      <c r="O3078" s="40">
        <f t="shared" si="382"/>
        <v>6408345.3500875887</v>
      </c>
      <c r="P3078" s="43">
        <f>LN(Data[[#This Row],[MA'[n^1.5']]])</f>
        <v>15.673111659862331</v>
      </c>
      <c r="Q3078" s="43">
        <f t="shared" si="383"/>
        <v>15.611047186057503</v>
      </c>
      <c r="R3078" s="30">
        <f>$O$1+$O$2*Data[[#This Row],[MA'[ln(n^2)']]]</f>
        <v>20.85459774622073</v>
      </c>
      <c r="S3078" s="30">
        <f>$Q$1+$Q$2*Data[[#This Row],[MA'[ln(n*ln(n))']]]</f>
        <v>17.543367481415029</v>
      </c>
      <c r="T3078" s="31">
        <f>$O$3*Data[[#This Row],[Metcalfe
(n^2)]]</f>
        <v>365390513.28000003</v>
      </c>
      <c r="U3078" s="31">
        <f t="shared" si="384"/>
        <v>628559192.28266668</v>
      </c>
      <c r="V3078" s="30">
        <f>LN(Data[[#This Row],[MA'[NVA']
30d]]/Data[[#This Row],[MA'[NVMetcalfe calc']]])</f>
        <v>-2.3596100648071716</v>
      </c>
      <c r="W3078" s="30">
        <f>$Q$3+Data[[#This Row],[NVM
(scaled)]]/((Data[[#This Row],[Upper Bound]]-Data[[#This Row],[Lower Bound]])/2)</f>
        <v>-0.83521653651630345</v>
      </c>
      <c r="X3078" s="30">
        <f>(Data[[#This Row],[Upper Bound]]+Data[[#This Row],[Lower Bound]])/2</f>
        <v>19.198982613817879</v>
      </c>
      <c r="Y3078" s="29">
        <f>LN(Data[[#This Row],[NVActual]]/Data[[#This Row],[MA'[n^2']
30d]])</f>
        <v>-2.9392675761628659</v>
      </c>
      <c r="Z3078" s="29">
        <f>LN(Data[[#This Row],[NVActual]]/Data[[#This Row],[MA'[n*ln(n)']
30d]])</f>
        <v>5.1851151310901615</v>
      </c>
      <c r="AA3078" s="29">
        <f>LN(Data[[#This Row],[NVActual]]/Data[[#This Row],[MA'[n^1.5']]])</f>
        <v>2.3004879931842694</v>
      </c>
      <c r="AB3078" s="29">
        <f>LN(Data[[#This Row],[NVActual]]/Data[[#This Row],[Metcalfe
(n^2)]])</f>
        <v>-2.3968040533696349</v>
      </c>
      <c r="AC3078" s="26">
        <f>1+Data[[#This Row],[MA'[NVMetcalfe calc']]]/((Data[[#This Row],[NVM_norm
(scaled)]]-Data[[#This Row],[NV_fund.]])/2)</f>
        <v>-62748620.750840686</v>
      </c>
    </row>
    <row r="3079" spans="1:29" x14ac:dyDescent="0.2">
      <c r="A3079" s="23">
        <v>41097</v>
      </c>
      <c r="B3079" s="24">
        <v>64009620.529060103</v>
      </c>
      <c r="C3079" s="24">
        <f t="shared" si="377"/>
        <v>58960988.30345428</v>
      </c>
      <c r="D3079" s="25">
        <f>LN(Data[[#This Row],[NVActual]])</f>
        <v>17.974543950793475</v>
      </c>
      <c r="E3079" s="26">
        <v>31952</v>
      </c>
      <c r="F3079" s="40">
        <f>Data[[#This Row],[DAA 
(n)]]^2</f>
        <v>1020930304</v>
      </c>
      <c r="G3079" s="41">
        <f t="shared" si="378"/>
        <v>1212732705.2</v>
      </c>
      <c r="H3079" s="28">
        <f>LN(Data[[#This Row],[Metcalfe
(n^2)]])</f>
        <v>20.743980111311192</v>
      </c>
      <c r="I3079" s="42">
        <f t="shared" si="379"/>
        <v>20.859810773272507</v>
      </c>
      <c r="J3079" s="40">
        <f>Data[[#This Row],[DAA 
(n)]]*LN(Data[[#This Row],[DAA 
(n)]])</f>
        <v>331405.82625830761</v>
      </c>
      <c r="K3079" s="40">
        <f t="shared" si="380"/>
        <v>358876.95635850256</v>
      </c>
      <c r="L3079" s="29">
        <f>LN(Data[[#This Row],[MA'[n*ln(n)']
30d]])</f>
        <v>12.790734868773194</v>
      </c>
      <c r="M3079" s="43">
        <f t="shared" si="381"/>
        <v>12.734764323234424</v>
      </c>
      <c r="N3079" s="40">
        <f>Data[[#This Row],[DAA 
(n)]]^1.5</f>
        <v>5711459.1019640518</v>
      </c>
      <c r="O3079" s="40">
        <f t="shared" si="382"/>
        <v>6426248.7488438897</v>
      </c>
      <c r="P3079" s="43">
        <f>LN(Data[[#This Row],[MA'[n^1.5']]])</f>
        <v>15.675901527657242</v>
      </c>
      <c r="Q3079" s="43">
        <f t="shared" si="383"/>
        <v>15.601913752469859</v>
      </c>
      <c r="R3079" s="30">
        <f>$O$1+$O$2*Data[[#This Row],[MA'[ln(n^2)']]]</f>
        <v>20.859810773272507</v>
      </c>
      <c r="S3079" s="30">
        <f>$Q$1+$Q$2*Data[[#This Row],[MA'[ln(n*ln(n))']]]</f>
        <v>17.532361133336799</v>
      </c>
      <c r="T3079" s="31">
        <f>$O$3*Data[[#This Row],[Metcalfe
(n^2)]]</f>
        <v>530883758.08000004</v>
      </c>
      <c r="U3079" s="31">
        <f t="shared" si="384"/>
        <v>630621006.704</v>
      </c>
      <c r="V3079" s="30">
        <f>LN(Data[[#This Row],[MA'[NVA']
30d]]/Data[[#This Row],[MA'[NVMetcalfe calc']]])</f>
        <v>-2.3698290487939202</v>
      </c>
      <c r="W3079" s="30">
        <f>$Q$3+Data[[#This Row],[NVM
(scaled)]]/((Data[[#This Row],[Upper Bound]]-Data[[#This Row],[Lower Bound]])/2)</f>
        <v>-0.83441166973737257</v>
      </c>
      <c r="X3079" s="30">
        <f>(Data[[#This Row],[Upper Bound]]+Data[[#This Row],[Lower Bound]])/2</f>
        <v>19.196085953304653</v>
      </c>
      <c r="Y3079" s="32">
        <f>LN(Data[[#This Row],[NVActual]]/Data[[#This Row],[MA'[n^2']
30d]])</f>
        <v>-2.9415981333822341</v>
      </c>
      <c r="Z3079" s="32">
        <f>LN(Data[[#This Row],[NVActual]]/Data[[#This Row],[MA'[n*ln(n)']
30d]])</f>
        <v>5.1838090820202805</v>
      </c>
      <c r="AA3079" s="32">
        <f>LN(Data[[#This Row],[NVActual]]/Data[[#This Row],[MA'[n^1.5']]])</f>
        <v>2.2986424231362332</v>
      </c>
      <c r="AB3079" s="32">
        <f>LN(Data[[#This Row],[NVActual]]/Data[[#This Row],[Metcalfe
(n^2)]])</f>
        <v>-2.7694361605177171</v>
      </c>
      <c r="AC3079" s="34">
        <f>1+Data[[#This Row],[MA'[NVMetcalfe calc']]]/((Data[[#This Row],[NVM_norm
(scaled)]]-Data[[#This Row],[NV_fund.]])/2)</f>
        <v>-62966083.874353483</v>
      </c>
    </row>
    <row r="3080" spans="1:29" x14ac:dyDescent="0.2">
      <c r="A3080" s="23">
        <v>41096</v>
      </c>
      <c r="B3080" s="24">
        <v>62674734.907889798</v>
      </c>
      <c r="C3080" s="24">
        <f t="shared" si="377"/>
        <v>58535982.12327344</v>
      </c>
      <c r="D3080" s="25">
        <f>LN(Data[[#This Row],[NVActual]])</f>
        <v>17.953468972368889</v>
      </c>
      <c r="E3080" s="26">
        <v>29504</v>
      </c>
      <c r="F3080" s="40">
        <f>Data[[#This Row],[DAA 
(n)]]^2</f>
        <v>870486016</v>
      </c>
      <c r="G3080" s="41">
        <f t="shared" si="378"/>
        <v>1219130037.5999999</v>
      </c>
      <c r="H3080" s="28">
        <f>LN(Data[[#This Row],[Metcalfe
(n^2)]])</f>
        <v>20.58456225271264</v>
      </c>
      <c r="I3080" s="42">
        <f t="shared" si="379"/>
        <v>20.865552737111425</v>
      </c>
      <c r="J3080" s="40">
        <f>Data[[#This Row],[DAA 
(n)]]*LN(Data[[#This Row],[DAA 
(n)]])</f>
        <v>303663.46235201688</v>
      </c>
      <c r="K3080" s="40">
        <f t="shared" si="380"/>
        <v>359970.57782216143</v>
      </c>
      <c r="L3080" s="29">
        <f>LN(Data[[#This Row],[MA'[n*ln(n)']
30d]])</f>
        <v>12.793777578820581</v>
      </c>
      <c r="M3080" s="43">
        <f t="shared" si="381"/>
        <v>12.727874459991995</v>
      </c>
      <c r="N3080" s="40">
        <f>Data[[#This Row],[DAA 
(n)]]^1.5</f>
        <v>5067821.9597835056</v>
      </c>
      <c r="O3080" s="40">
        <f t="shared" si="382"/>
        <v>6452504.5299565773</v>
      </c>
      <c r="P3080" s="43">
        <f>LN(Data[[#This Row],[MA'[n^1.5']]])</f>
        <v>15.679978912621397</v>
      </c>
      <c r="Q3080" s="43">
        <f t="shared" si="383"/>
        <v>15.592496270481599</v>
      </c>
      <c r="R3080" s="30">
        <f>$O$1+$O$2*Data[[#This Row],[MA'[ln(n^2)']]]</f>
        <v>20.865552737111425</v>
      </c>
      <c r="S3080" s="30">
        <f>$Q$1+$Q$2*Data[[#This Row],[MA'[ln(n*ln(n))']]]</f>
        <v>17.520992858986791</v>
      </c>
      <c r="T3080" s="31">
        <f>$O$3*Data[[#This Row],[Metcalfe
(n^2)]]</f>
        <v>452652728.31999999</v>
      </c>
      <c r="U3080" s="31">
        <f t="shared" si="384"/>
        <v>633947619.55199993</v>
      </c>
      <c r="V3080" s="30">
        <f>LN(Data[[#This Row],[MA'[NVA']
30d]]/Data[[#This Row],[MA'[NVMetcalfe calc']]])</f>
        <v>-2.382324687836384</v>
      </c>
      <c r="W3080" s="30">
        <f>$Q$3+Data[[#This Row],[NVM
(scaled)]]/((Data[[#This Row],[Upper Bound]]-Data[[#This Row],[Lower Bound]])/2)</f>
        <v>-0.83459682268998792</v>
      </c>
      <c r="X3080" s="30">
        <f>(Data[[#This Row],[Upper Bound]]+Data[[#This Row],[Lower Bound]])/2</f>
        <v>19.193272798049108</v>
      </c>
      <c r="Y3080" s="29">
        <f>LN(Data[[#This Row],[NVActual]]/Data[[#This Row],[MA'[n^2']
30d]])</f>
        <v>-2.9679343850229825</v>
      </c>
      <c r="Z3080" s="29">
        <f>LN(Data[[#This Row],[NVActual]]/Data[[#This Row],[MA'[n*ln(n)']
30d]])</f>
        <v>5.1596913935483073</v>
      </c>
      <c r="AA3080" s="29">
        <f>LN(Data[[#This Row],[NVActual]]/Data[[#This Row],[MA'[n^1.5']]])</f>
        <v>2.2734900597474916</v>
      </c>
      <c r="AB3080" s="29">
        <f>LN(Data[[#This Row],[NVActual]]/Data[[#This Row],[Metcalfe
(n^2)]])</f>
        <v>-2.6310932803437512</v>
      </c>
      <c r="AC3080" s="26">
        <f>1+Data[[#This Row],[MA'[NVMetcalfe calc']]]/((Data[[#This Row],[NVM_norm
(scaled)]]-Data[[#This Row],[NV_fund.]])/2)</f>
        <v>-63306544.484552152</v>
      </c>
    </row>
    <row r="3081" spans="1:29" x14ac:dyDescent="0.2">
      <c r="A3081" s="23">
        <v>41095</v>
      </c>
      <c r="B3081" s="24">
        <v>62343495.417478599</v>
      </c>
      <c r="C3081" s="24">
        <f t="shared" si="377"/>
        <v>58111090.211813934</v>
      </c>
      <c r="D3081" s="25">
        <f>LN(Data[[#This Row],[NVActual]])</f>
        <v>17.948169900951008</v>
      </c>
      <c r="E3081" s="26">
        <v>28191</v>
      </c>
      <c r="F3081" s="40">
        <f>Data[[#This Row],[DAA 
(n)]]^2</f>
        <v>794732481</v>
      </c>
      <c r="G3081" s="41">
        <f t="shared" si="378"/>
        <v>1211260002.7</v>
      </c>
      <c r="H3081" s="28">
        <f>LN(Data[[#This Row],[Metcalfe
(n^2)]])</f>
        <v>20.493516114102349</v>
      </c>
      <c r="I3081" s="42">
        <f t="shared" si="379"/>
        <v>20.855006213179362</v>
      </c>
      <c r="J3081" s="40">
        <f>Data[[#This Row],[DAA 
(n)]]*LN(Data[[#This Row],[DAA 
(n)]])</f>
        <v>288866.35638632963</v>
      </c>
      <c r="K3081" s="40">
        <f t="shared" si="380"/>
        <v>358356.70091894025</v>
      </c>
      <c r="L3081" s="29">
        <f>LN(Data[[#This Row],[MA'[n*ln(n)']
30d]])</f>
        <v>12.789284140616399</v>
      </c>
      <c r="M3081" s="43">
        <f t="shared" si="381"/>
        <v>12.720390009820751</v>
      </c>
      <c r="N3081" s="40">
        <f>Data[[#This Row],[DAA 
(n)]]^1.5</f>
        <v>4733318.431277466</v>
      </c>
      <c r="O3081" s="40">
        <f t="shared" si="382"/>
        <v>6416819.8263822924</v>
      </c>
      <c r="P3081" s="43">
        <f>LN(Data[[#This Row],[MA'[n^1.5']]])</f>
        <v>15.674433198791688</v>
      </c>
      <c r="Q3081" s="43">
        <f t="shared" si="383"/>
        <v>15.582267463939564</v>
      </c>
      <c r="R3081" s="30">
        <f>$O$1+$O$2*Data[[#This Row],[MA'[ln(n^2)']]]</f>
        <v>20.855006213179362</v>
      </c>
      <c r="S3081" s="30">
        <f>$Q$1+$Q$2*Data[[#This Row],[MA'[ln(n*ln(n))']]]</f>
        <v>17.508643516204238</v>
      </c>
      <c r="T3081" s="31">
        <f>$O$3*Data[[#This Row],[Metcalfe
(n^2)]]</f>
        <v>413260890.12</v>
      </c>
      <c r="U3081" s="31">
        <f t="shared" si="384"/>
        <v>629855201.40399992</v>
      </c>
      <c r="V3081" s="30">
        <f>LN(Data[[#This Row],[MA'[NVA']
30d]]/Data[[#This Row],[MA'[NVMetcalfe calc']]])</f>
        <v>-2.3831334268423663</v>
      </c>
      <c r="W3081" s="30">
        <f>$Q$3+Data[[#This Row],[NVM
(scaled)]]/((Data[[#This Row],[Upper Bound]]-Data[[#This Row],[Lower Bound]])/2)</f>
        <v>-0.83431268971325256</v>
      </c>
      <c r="X3081" s="30">
        <f>(Data[[#This Row],[Upper Bound]]+Data[[#This Row],[Lower Bound]])/2</f>
        <v>19.181824864691798</v>
      </c>
      <c r="Y3081" s="32">
        <f>LN(Data[[#This Row],[NVActual]]/Data[[#This Row],[MA'[n^2']
30d]])</f>
        <v>-2.9667570783471979</v>
      </c>
      <c r="Z3081" s="32">
        <f>LN(Data[[#This Row],[NVActual]]/Data[[#This Row],[MA'[n*ln(n)']
30d]])</f>
        <v>5.1588857603346092</v>
      </c>
      <c r="AA3081" s="32">
        <f>LN(Data[[#This Row],[NVActual]]/Data[[#This Row],[MA'[n^1.5']]])</f>
        <v>2.2737367021593209</v>
      </c>
      <c r="AB3081" s="32">
        <f>LN(Data[[#This Row],[NVActual]]/Data[[#This Row],[Metcalfe
(n^2)]])</f>
        <v>-2.5453462131513409</v>
      </c>
      <c r="AC3081" s="34">
        <f>1+Data[[#This Row],[MA'[NVMetcalfe calc']]]/((Data[[#This Row],[NVM_norm
(scaled)]]-Data[[#This Row],[NV_fund.]])/2)</f>
        <v>-62934738.501266517</v>
      </c>
    </row>
    <row r="3082" spans="1:29" x14ac:dyDescent="0.2">
      <c r="A3082" s="23">
        <v>41094</v>
      </c>
      <c r="B3082" s="24">
        <v>61099319.273153901</v>
      </c>
      <c r="C3082" s="24">
        <f t="shared" si="377"/>
        <v>57689696.885244839</v>
      </c>
      <c r="D3082" s="25">
        <f>LN(Data[[#This Row],[NVActual]])</f>
        <v>17.928011282887518</v>
      </c>
      <c r="E3082" s="26">
        <v>31437</v>
      </c>
      <c r="F3082" s="40">
        <f>Data[[#This Row],[DAA 
(n)]]^2</f>
        <v>988284969</v>
      </c>
      <c r="G3082" s="41">
        <f t="shared" si="378"/>
        <v>1237519852.0333333</v>
      </c>
      <c r="H3082" s="28">
        <f>LN(Data[[#This Row],[Metcalfe
(n^2)]])</f>
        <v>20.711481644286103</v>
      </c>
      <c r="I3082" s="42">
        <f t="shared" si="379"/>
        <v>20.877965322066114</v>
      </c>
      <c r="J3082" s="40">
        <f>Data[[#This Row],[DAA 
(n)]]*LN(Data[[#This Row],[DAA 
(n)]])</f>
        <v>325553.42422571109</v>
      </c>
      <c r="K3082" s="40">
        <f t="shared" si="380"/>
        <v>362772.03327029292</v>
      </c>
      <c r="L3082" s="29">
        <f>LN(Data[[#This Row],[MA'[n*ln(n)']
30d]])</f>
        <v>12.801529908447812</v>
      </c>
      <c r="M3082" s="43">
        <f t="shared" si="381"/>
        <v>12.713081815764724</v>
      </c>
      <c r="N3082" s="40">
        <f>Data[[#This Row],[DAA 
(n)]]^1.5</f>
        <v>5573931.6976845888</v>
      </c>
      <c r="O3082" s="40">
        <f t="shared" si="382"/>
        <v>6523522.2123097833</v>
      </c>
      <c r="P3082" s="43">
        <f>LN(Data[[#This Row],[MA'[n^1.5']]])</f>
        <v>15.690925004650301</v>
      </c>
      <c r="Q3082" s="43">
        <f t="shared" si="383"/>
        <v>15.572257970228017</v>
      </c>
      <c r="R3082" s="30">
        <f>$O$1+$O$2*Data[[#This Row],[MA'[ln(n^2)']]]</f>
        <v>20.877965322066114</v>
      </c>
      <c r="S3082" s="30">
        <f>$Q$1+$Q$2*Data[[#This Row],[MA'[ln(n*ln(n))']]]</f>
        <v>17.496584996011794</v>
      </c>
      <c r="T3082" s="31">
        <f>$O$3*Data[[#This Row],[Metcalfe
(n^2)]]</f>
        <v>513908183.88</v>
      </c>
      <c r="U3082" s="31">
        <f t="shared" si="384"/>
        <v>643510323.05733347</v>
      </c>
      <c r="V3082" s="30">
        <f>LN(Data[[#This Row],[MA'[NVA']
30d]]/Data[[#This Row],[MA'[NVMetcalfe calc']]])</f>
        <v>-2.4118594748989102</v>
      </c>
      <c r="W3082" s="30">
        <f>$Q$3+Data[[#This Row],[NVM
(scaled)]]/((Data[[#This Row],[Upper Bound]]-Data[[#This Row],[Lower Bound]])/2)</f>
        <v>-0.83655320746676953</v>
      </c>
      <c r="X3082" s="30">
        <f>(Data[[#This Row],[Upper Bound]]+Data[[#This Row],[Lower Bound]])/2</f>
        <v>19.187275159038954</v>
      </c>
      <c r="Y3082" s="29">
        <f>LN(Data[[#This Row],[NVActual]]/Data[[#This Row],[MA'[n^2']
30d]])</f>
        <v>-3.0083638114380689</v>
      </c>
      <c r="Z3082" s="29">
        <f>LN(Data[[#This Row],[NVActual]]/Data[[#This Row],[MA'[n*ln(n)']
30d]])</f>
        <v>5.1264813744397051</v>
      </c>
      <c r="AA3082" s="29">
        <f>LN(Data[[#This Row],[NVActual]]/Data[[#This Row],[MA'[n^1.5']]])</f>
        <v>2.2370862782372147</v>
      </c>
      <c r="AB3082" s="29">
        <f>LN(Data[[#This Row],[NVActual]]/Data[[#This Row],[Metcalfe
(n^2)]])</f>
        <v>-2.7834703613985865</v>
      </c>
      <c r="AC3082" s="26">
        <f>1+Data[[#This Row],[MA'[NVMetcalfe calc']]]/((Data[[#This Row],[NVM_norm
(scaled)]]-Data[[#This Row],[NV_fund.]])/2)</f>
        <v>-64274453.54274334</v>
      </c>
    </row>
    <row r="3083" spans="1:29" x14ac:dyDescent="0.2">
      <c r="A3083" s="23">
        <v>41093</v>
      </c>
      <c r="B3083" s="24">
        <v>60442815.612876102</v>
      </c>
      <c r="C3083" s="24">
        <f t="shared" si="377"/>
        <v>57257421.788203135</v>
      </c>
      <c r="D3083" s="25">
        <f>LN(Data[[#This Row],[NVActual]])</f>
        <v>17.91720827953981</v>
      </c>
      <c r="E3083" s="26">
        <v>33766</v>
      </c>
      <c r="F3083" s="40">
        <f>Data[[#This Row],[DAA 
(n)]]^2</f>
        <v>1140142756</v>
      </c>
      <c r="G3083" s="41">
        <f t="shared" si="378"/>
        <v>1263831494.5333333</v>
      </c>
      <c r="H3083" s="28">
        <f>LN(Data[[#This Row],[Metcalfe
(n^2)]])</f>
        <v>20.854419316074278</v>
      </c>
      <c r="I3083" s="42">
        <f t="shared" si="379"/>
        <v>20.897534241951259</v>
      </c>
      <c r="J3083" s="40">
        <f>Data[[#This Row],[DAA 
(n)]]*LN(Data[[#This Row],[DAA 
(n)]])</f>
        <v>352085.16131328203</v>
      </c>
      <c r="K3083" s="40">
        <f t="shared" si="380"/>
        <v>366886.74301430781</v>
      </c>
      <c r="L3083" s="29">
        <f>LN(Data[[#This Row],[MA'[n*ln(n)']
30d]])</f>
        <v>12.812808477268417</v>
      </c>
      <c r="M3083" s="43">
        <f t="shared" si="381"/>
        <v>12.70459818695889</v>
      </c>
      <c r="N3083" s="40">
        <f>Data[[#This Row],[DAA 
(n)]]^1.5</f>
        <v>6204680.5154734598</v>
      </c>
      <c r="O3083" s="40">
        <f t="shared" si="382"/>
        <v>6626300.7162171304</v>
      </c>
      <c r="P3083" s="43">
        <f>LN(Data[[#This Row],[MA'[n^1.5']]])</f>
        <v>15.706557245088801</v>
      </c>
      <c r="Q3083" s="43">
        <f t="shared" si="383"/>
        <v>15.560612292456984</v>
      </c>
      <c r="R3083" s="30">
        <f>$O$1+$O$2*Data[[#This Row],[MA'[ln(n^2)']]]</f>
        <v>20.897534241951259</v>
      </c>
      <c r="S3083" s="30">
        <f>$Q$1+$Q$2*Data[[#This Row],[MA'[ln(n*ln(n))']]]</f>
        <v>17.482587008482167</v>
      </c>
      <c r="T3083" s="31">
        <f>$O$3*Data[[#This Row],[Metcalfe
(n^2)]]</f>
        <v>592874233.12</v>
      </c>
      <c r="U3083" s="31">
        <f t="shared" si="384"/>
        <v>657192377.15733349</v>
      </c>
      <c r="V3083" s="30">
        <f>LN(Data[[#This Row],[MA'[NVA']
30d]]/Data[[#This Row],[MA'[NVMetcalfe calc']]])</f>
        <v>-2.4404195148725498</v>
      </c>
      <c r="W3083" s="30">
        <f>$Q$3+Data[[#This Row],[NVM
(scaled)]]/((Data[[#This Row],[Upper Bound]]-Data[[#This Row],[Lower Bound]])/2)</f>
        <v>-0.83925752465781811</v>
      </c>
      <c r="X3083" s="30">
        <f>(Data[[#This Row],[Upper Bound]]+Data[[#This Row],[Lower Bound]])/2</f>
        <v>19.190060625216713</v>
      </c>
      <c r="Y3083" s="32">
        <f>LN(Data[[#This Row],[NVActual]]/Data[[#This Row],[MA'[n^2']
30d]])</f>
        <v>-3.0402055329576068</v>
      </c>
      <c r="Z3083" s="32">
        <f>LN(Data[[#This Row],[NVActual]]/Data[[#This Row],[MA'[n*ln(n)']
30d]])</f>
        <v>5.1043998022713941</v>
      </c>
      <c r="AA3083" s="32">
        <f>LN(Data[[#This Row],[NVActual]]/Data[[#This Row],[MA'[n^1.5']]])</f>
        <v>2.2106510344510104</v>
      </c>
      <c r="AB3083" s="32">
        <f>LN(Data[[#This Row],[NVActual]]/Data[[#This Row],[Metcalfe
(n^2)]])</f>
        <v>-2.937211036534467</v>
      </c>
      <c r="AC3083" s="34">
        <f>1+Data[[#This Row],[MA'[NVMetcalfe calc']]]/((Data[[#This Row],[NVM_norm
(scaled)]]-Data[[#This Row],[NV_fund.]])/2)</f>
        <v>-65623039.409036621</v>
      </c>
    </row>
    <row r="3084" spans="1:29" x14ac:dyDescent="0.2">
      <c r="A3084" s="23">
        <v>41092</v>
      </c>
      <c r="B3084" s="24">
        <v>63139118.933123298</v>
      </c>
      <c r="C3084" s="24">
        <f t="shared" ref="C3084:C3147" si="385">AVERAGE(B3084:B3113)</f>
        <v>56831631.064998522</v>
      </c>
      <c r="D3084" s="25">
        <f>LN(Data[[#This Row],[NVActual]])</f>
        <v>17.960851086817527</v>
      </c>
      <c r="E3084" s="26">
        <v>36621</v>
      </c>
      <c r="F3084" s="40">
        <f>Data[[#This Row],[DAA 
(n)]]^2</f>
        <v>1341097641</v>
      </c>
      <c r="G3084" s="41">
        <f t="shared" ref="G3084:G3147" si="386">AVERAGE(F3084:F3113)</f>
        <v>1257948997.6333334</v>
      </c>
      <c r="H3084" s="28">
        <f>LN(Data[[#This Row],[Metcalfe
(n^2)]])</f>
        <v>21.01675425067582</v>
      </c>
      <c r="I3084" s="42">
        <f t="shared" ref="I3084:I3147" si="387">AVERAGE(H3084:H3113)</f>
        <v>20.891928839356215</v>
      </c>
      <c r="J3084" s="40">
        <f>Data[[#This Row],[DAA 
(n)]]*LN(Data[[#This Row],[DAA 
(n)]])</f>
        <v>384827.27870699961</v>
      </c>
      <c r="K3084" s="40">
        <f t="shared" ref="K3084:K3147" si="388">AVERAGE(J3084:J3113)</f>
        <v>365853.29569463426</v>
      </c>
      <c r="L3084" s="29">
        <f>LN(Data[[#This Row],[MA'[n*ln(n)']
30d]])</f>
        <v>12.809987700593686</v>
      </c>
      <c r="M3084" s="43">
        <f t="shared" ref="M3084:M3147" si="389">AVERAGE(L3084:L3113)</f>
        <v>12.694715731207529</v>
      </c>
      <c r="N3084" s="40">
        <f>Data[[#This Row],[DAA 
(n)]]^1.5</f>
        <v>7008019.4570977902</v>
      </c>
      <c r="O3084" s="40">
        <f t="shared" ref="O3084:O3147" si="390">AVERAGE(N3084:N3113)</f>
        <v>6601793.817740866</v>
      </c>
      <c r="P3084" s="43">
        <f>LN(Data[[#This Row],[MA'[n^1.5']]])</f>
        <v>15.702851960635087</v>
      </c>
      <c r="Q3084" s="43">
        <f t="shared" ref="Q3084:Q3147" si="391">AVERAGE(P3084:P3113)</f>
        <v>15.546987117832916</v>
      </c>
      <c r="R3084" s="30">
        <f>$O$1+$O$2*Data[[#This Row],[MA'[ln(n^2)']]]</f>
        <v>20.891928839356215</v>
      </c>
      <c r="S3084" s="30">
        <f>$Q$1+$Q$2*Data[[#This Row],[MA'[ln(n*ln(n))']]]</f>
        <v>17.466280956492422</v>
      </c>
      <c r="T3084" s="31">
        <f>$O$3*Data[[#This Row],[Metcalfe
(n^2)]]</f>
        <v>697370773.32000005</v>
      </c>
      <c r="U3084" s="31">
        <f t="shared" si="384"/>
        <v>654133478.76933336</v>
      </c>
      <c r="V3084" s="30">
        <f>LN(Data[[#This Row],[MA'[NVA']
30d]]/Data[[#This Row],[MA'[NVMetcalfe calc']]])</f>
        <v>-2.4432183709386384</v>
      </c>
      <c r="W3084" s="30">
        <f>$Q$3+Data[[#This Row],[NVM
(scaled)]]/((Data[[#This Row],[Upper Bound]]-Data[[#This Row],[Lower Bound]])/2)</f>
        <v>-0.83642703189689349</v>
      </c>
      <c r="X3084" s="30">
        <f>(Data[[#This Row],[Upper Bound]]+Data[[#This Row],[Lower Bound]])/2</f>
        <v>19.179104897924319</v>
      </c>
      <c r="Y3084" s="29">
        <f>LN(Data[[#This Row],[NVActual]]/Data[[#This Row],[MA'[n^2']
30d]])</f>
        <v>-2.9918973651634331</v>
      </c>
      <c r="Z3084" s="29">
        <f>LN(Data[[#This Row],[NVActual]]/Data[[#This Row],[MA'[n*ln(n)']
30d]])</f>
        <v>5.1508633862238424</v>
      </c>
      <c r="AA3084" s="29">
        <f>LN(Data[[#This Row],[NVActual]]/Data[[#This Row],[MA'[n^1.5']]])</f>
        <v>2.2579991261824404</v>
      </c>
      <c r="AB3084" s="29">
        <f>LN(Data[[#This Row],[NVActual]]/Data[[#This Row],[Metcalfe
(n^2)]])</f>
        <v>-3.0559031638582912</v>
      </c>
      <c r="AC3084" s="26">
        <f>1+Data[[#This Row],[MA'[NVMetcalfe calc']]]/((Data[[#This Row],[NVM_norm
(scaled)]]-Data[[#This Row],[NV_fund.]])/2)</f>
        <v>-65362586.520818032</v>
      </c>
    </row>
    <row r="3085" spans="1:29" x14ac:dyDescent="0.2">
      <c r="A3085" s="23">
        <v>41091</v>
      </c>
      <c r="B3085" s="24">
        <v>61996862.0231236</v>
      </c>
      <c r="C3085" s="24">
        <f t="shared" si="385"/>
        <v>56324055.958177797</v>
      </c>
      <c r="D3085" s="25">
        <f>LN(Data[[#This Row],[NVActual]])</f>
        <v>17.942594329198243</v>
      </c>
      <c r="E3085" s="26">
        <v>32067</v>
      </c>
      <c r="F3085" s="40">
        <f>Data[[#This Row],[DAA 
(n)]]^2</f>
        <v>1028292489</v>
      </c>
      <c r="G3085" s="41">
        <f t="shared" si="386"/>
        <v>1227948543.0666666</v>
      </c>
      <c r="H3085" s="28">
        <f>LN(Data[[#This Row],[Metcalfe
(n^2)]])</f>
        <v>20.751165485884112</v>
      </c>
      <c r="I3085" s="42">
        <f t="shared" si="387"/>
        <v>20.854861894351416</v>
      </c>
      <c r="J3085" s="40">
        <f>Data[[#This Row],[DAA 
(n)]]*LN(Data[[#This Row],[DAA 
(n)]])</f>
        <v>332713.81181792292</v>
      </c>
      <c r="K3085" s="40">
        <f t="shared" si="388"/>
        <v>359993.04429445043</v>
      </c>
      <c r="L3085" s="29">
        <f>LN(Data[[#This Row],[MA'[n*ln(n)']
30d]])</f>
        <v>12.793839988841327</v>
      </c>
      <c r="M3085" s="43">
        <f t="shared" si="389"/>
        <v>12.684556556068982</v>
      </c>
      <c r="N3085" s="40">
        <f>Data[[#This Row],[DAA 
(n)]]^1.5</f>
        <v>5742321.4160096431</v>
      </c>
      <c r="O3085" s="40">
        <f t="shared" si="390"/>
        <v>6469647.2981160376</v>
      </c>
      <c r="P3085" s="43">
        <f>LN(Data[[#This Row],[MA'[n^1.5']]])</f>
        <v>15.68263215156243</v>
      </c>
      <c r="Q3085" s="43">
        <f t="shared" si="391"/>
        <v>15.532979453417015</v>
      </c>
      <c r="R3085" s="30">
        <f>$O$1+$O$2*Data[[#This Row],[MA'[ln(n^2)']]]</f>
        <v>20.854861894351416</v>
      </c>
      <c r="S3085" s="30">
        <f>$Q$1+$Q$2*Data[[#This Row],[MA'[ln(n*ln(n))']]]</f>
        <v>17.449518317513817</v>
      </c>
      <c r="T3085" s="31">
        <f>$O$3*Data[[#This Row],[Metcalfe
(n^2)]]</f>
        <v>534712094.28000003</v>
      </c>
      <c r="U3085" s="31">
        <f t="shared" si="384"/>
        <v>638533242.39466679</v>
      </c>
      <c r="V3085" s="30">
        <f>LN(Data[[#This Row],[MA'[NVA']
30d]]/Data[[#This Row],[MA'[NVMetcalfe calc']]])</f>
        <v>-2.4280520118226829</v>
      </c>
      <c r="W3085" s="30">
        <f>$Q$3+Data[[#This Row],[NVM
(scaled)]]/((Data[[#This Row],[Upper Bound]]-Data[[#This Row],[Lower Bound]])/2)</f>
        <v>-0.83602469150999104</v>
      </c>
      <c r="X3085" s="30">
        <f>(Data[[#This Row],[Upper Bound]]+Data[[#This Row],[Lower Bound]])/2</f>
        <v>19.152190105932618</v>
      </c>
      <c r="Y3085" s="32">
        <f>LN(Data[[#This Row],[NVActual]]/Data[[#This Row],[MA'[n^2']
30d]])</f>
        <v>-2.9860164335549872</v>
      </c>
      <c r="Z3085" s="32">
        <f>LN(Data[[#This Row],[NVActual]]/Data[[#This Row],[MA'[n*ln(n)']
30d]])</f>
        <v>5.1487543403569163</v>
      </c>
      <c r="AA3085" s="32">
        <f>LN(Data[[#This Row],[NVActual]]/Data[[#This Row],[MA'[n^1.5']]])</f>
        <v>2.2599621776358139</v>
      </c>
      <c r="AB3085" s="32">
        <f>LN(Data[[#This Row],[NVActual]]/Data[[#This Row],[Metcalfe
(n^2)]])</f>
        <v>-2.8085711566858671</v>
      </c>
      <c r="AC3085" s="34">
        <f>1+Data[[#This Row],[MA'[NVMetcalfe calc']]]/((Data[[#This Row],[NVM_norm
(scaled)]]-Data[[#This Row],[NV_fund.]])/2)</f>
        <v>-63890971.642175518</v>
      </c>
    </row>
    <row r="3086" spans="1:29" x14ac:dyDescent="0.2">
      <c r="A3086" s="23">
        <v>41090</v>
      </c>
      <c r="B3086" s="24">
        <v>62450576.142410196</v>
      </c>
      <c r="C3086" s="24">
        <f t="shared" si="385"/>
        <v>55860249.506913207</v>
      </c>
      <c r="D3086" s="25">
        <f>LN(Data[[#This Row],[NVActual]])</f>
        <v>17.949886020152395</v>
      </c>
      <c r="E3086" s="26">
        <v>31588</v>
      </c>
      <c r="F3086" s="40">
        <f>Data[[#This Row],[DAA 
(n)]]^2</f>
        <v>997801744</v>
      </c>
      <c r="G3086" s="41">
        <f t="shared" si="386"/>
        <v>1220840306.8</v>
      </c>
      <c r="H3086" s="28">
        <f>LN(Data[[#This Row],[Metcalfe
(n^2)]])</f>
        <v>20.721065161234943</v>
      </c>
      <c r="I3086" s="42">
        <f t="shared" si="387"/>
        <v>20.847114857368677</v>
      </c>
      <c r="J3086" s="40">
        <f>Data[[#This Row],[DAA 
(n)]]*LN(Data[[#This Row],[DAA 
(n)]])</f>
        <v>327268.5031565447</v>
      </c>
      <c r="K3086" s="40">
        <f t="shared" si="388"/>
        <v>358665.74921205151</v>
      </c>
      <c r="L3086" s="29">
        <f>LN(Data[[#This Row],[MA'[n*ln(n)']
30d]])</f>
        <v>12.790146173073522</v>
      </c>
      <c r="M3086" s="43">
        <f t="shared" si="389"/>
        <v>12.674981135620614</v>
      </c>
      <c r="N3086" s="40">
        <f>Data[[#This Row],[DAA 
(n)]]^1.5</f>
        <v>5614139.4255461749</v>
      </c>
      <c r="O3086" s="40">
        <f t="shared" si="390"/>
        <v>6439028.8282340169</v>
      </c>
      <c r="P3086" s="43">
        <f>LN(Data[[#This Row],[MA'[n^1.5']]])</f>
        <v>15.677888283639358</v>
      </c>
      <c r="Q3086" s="43">
        <f t="shared" si="391"/>
        <v>15.519702486834436</v>
      </c>
      <c r="R3086" s="30">
        <f>$O$1+$O$2*Data[[#This Row],[MA'[ln(n^2)']]]</f>
        <v>20.847114857368677</v>
      </c>
      <c r="S3086" s="30">
        <f>$Q$1+$Q$2*Data[[#This Row],[MA'[ln(n*ln(n))']]]</f>
        <v>17.433718873774012</v>
      </c>
      <c r="T3086" s="31">
        <f>$O$3*Data[[#This Row],[Metcalfe
(n^2)]]</f>
        <v>518856906.88</v>
      </c>
      <c r="U3086" s="31">
        <f t="shared" si="384"/>
        <v>634836959.53600001</v>
      </c>
      <c r="V3086" s="30">
        <f>LN(Data[[#This Row],[MA'[NVA']
30d]]/Data[[#This Row],[MA'[NVMetcalfe calc']]])</f>
        <v>-2.4305151821345765</v>
      </c>
      <c r="W3086" s="30">
        <f>$Q$3+Data[[#This Row],[NVM
(scaled)]]/((Data[[#This Row],[Upper Bound]]-Data[[#This Row],[Lower Bound]])/2)</f>
        <v>-0.83410385071994397</v>
      </c>
      <c r="X3086" s="30">
        <f>(Data[[#This Row],[Upper Bound]]+Data[[#This Row],[Lower Bound]])/2</f>
        <v>19.140416865571346</v>
      </c>
      <c r="Y3086" s="29">
        <f>LN(Data[[#This Row],[NVActual]]/Data[[#This Row],[MA'[n^2']
30d]])</f>
        <v>-2.9729192145073857</v>
      </c>
      <c r="Z3086" s="29">
        <f>LN(Data[[#This Row],[NVActual]]/Data[[#This Row],[MA'[n*ln(n)']
30d]])</f>
        <v>5.1597398470788738</v>
      </c>
      <c r="AA3086" s="29">
        <f>LN(Data[[#This Row],[NVActual]]/Data[[#This Row],[MA'[n^1.5']]])</f>
        <v>2.271997736513037</v>
      </c>
      <c r="AB3086" s="29">
        <f>LN(Data[[#This Row],[NVActual]]/Data[[#This Row],[Metcalfe
(n^2)]])</f>
        <v>-2.7711791410825479</v>
      </c>
      <c r="AC3086" s="26">
        <f>1+Data[[#This Row],[MA'[NVMetcalfe calc']]]/((Data[[#This Row],[NVM_norm
(scaled)]]-Data[[#This Row],[NV_fund.]])/2)</f>
        <v>-63564674.073101975</v>
      </c>
    </row>
    <row r="3087" spans="1:29" x14ac:dyDescent="0.2">
      <c r="A3087" s="23">
        <v>41089</v>
      </c>
      <c r="B3087" s="24">
        <v>62204229.661702499</v>
      </c>
      <c r="C3087" s="24">
        <f t="shared" si="385"/>
        <v>55354048.152457781</v>
      </c>
      <c r="D3087" s="25">
        <f>LN(Data[[#This Row],[NVActual]])</f>
        <v>17.945933556389448</v>
      </c>
      <c r="E3087" s="26">
        <v>33393</v>
      </c>
      <c r="F3087" s="40">
        <f>Data[[#This Row],[DAA 
(n)]]^2</f>
        <v>1115092449</v>
      </c>
      <c r="G3087" s="41">
        <f t="shared" si="386"/>
        <v>1213795779.8666666</v>
      </c>
      <c r="H3087" s="28">
        <f>LN(Data[[#This Row],[Metcalfe
(n^2)]])</f>
        <v>20.83220315232267</v>
      </c>
      <c r="I3087" s="42">
        <f t="shared" si="387"/>
        <v>20.8391813509493</v>
      </c>
      <c r="J3087" s="40">
        <f>Data[[#This Row],[DAA 
(n)]]*LN(Data[[#This Row],[DAA 
(n)]])</f>
        <v>347824.87993275543</v>
      </c>
      <c r="K3087" s="40">
        <f t="shared" si="388"/>
        <v>357330.58133618202</v>
      </c>
      <c r="L3087" s="29">
        <f>LN(Data[[#This Row],[MA'[n*ln(n)']
30d]])</f>
        <v>12.786416630430553</v>
      </c>
      <c r="M3087" s="43">
        <f t="shared" si="389"/>
        <v>12.665132250961504</v>
      </c>
      <c r="N3087" s="40">
        <f>Data[[#This Row],[DAA 
(n)]]^1.5</f>
        <v>6102153.8942783913</v>
      </c>
      <c r="O3087" s="40">
        <f t="shared" si="390"/>
        <v>6408435.6606653184</v>
      </c>
      <c r="P3087" s="43">
        <f>LN(Data[[#This Row],[MA'[n^1.5']]])</f>
        <v>15.673125752414533</v>
      </c>
      <c r="Q3087" s="43">
        <f t="shared" si="391"/>
        <v>15.506064222186984</v>
      </c>
      <c r="R3087" s="30">
        <f>$O$1+$O$2*Data[[#This Row],[MA'[ln(n^2)']]]</f>
        <v>20.8391813509493</v>
      </c>
      <c r="S3087" s="30">
        <f>$Q$1+$Q$2*Data[[#This Row],[MA'[ln(n*ln(n))']]]</f>
        <v>17.41746821408648</v>
      </c>
      <c r="T3087" s="31">
        <f>$O$3*Data[[#This Row],[Metcalfe
(n^2)]]</f>
        <v>579848073.48000002</v>
      </c>
      <c r="U3087" s="31">
        <f t="shared" si="384"/>
        <v>631173805.53066671</v>
      </c>
      <c r="V3087" s="30">
        <f>LN(Data[[#This Row],[MA'[NVA']
30d]]/Data[[#This Row],[MA'[NVMetcalfe calc']]])</f>
        <v>-2.433831475361723</v>
      </c>
      <c r="W3087" s="30">
        <f>$Q$3+Data[[#This Row],[NVM
(scaled)]]/((Data[[#This Row],[Upper Bound]]-Data[[#This Row],[Lower Bound]])/2)</f>
        <v>-0.83258066530566543</v>
      </c>
      <c r="X3087" s="30">
        <f>(Data[[#This Row],[Upper Bound]]+Data[[#This Row],[Lower Bound]])/2</f>
        <v>19.12832478251789</v>
      </c>
      <c r="Y3087" s="32">
        <f>LN(Data[[#This Row],[NVActual]]/Data[[#This Row],[MA'[n^2']
30d]])</f>
        <v>-2.9710847381758985</v>
      </c>
      <c r="Z3087" s="32">
        <f>LN(Data[[#This Row],[NVActual]]/Data[[#This Row],[MA'[n*ln(n)']
30d]])</f>
        <v>5.1595169259588944</v>
      </c>
      <c r="AA3087" s="32">
        <f>LN(Data[[#This Row],[NVActual]]/Data[[#This Row],[MA'[n^1.5']]])</f>
        <v>2.2728078039749136</v>
      </c>
      <c r="AB3087" s="32">
        <f>LN(Data[[#This Row],[NVActual]]/Data[[#This Row],[Metcalfe
(n^2)]])</f>
        <v>-2.8862695959332241</v>
      </c>
      <c r="AC3087" s="34">
        <f>1+Data[[#This Row],[MA'[NVMetcalfe calc']]]/((Data[[#This Row],[NVM_norm
(scaled)]]-Data[[#This Row],[NV_fund.]])/2)</f>
        <v>-63240998.480761223</v>
      </c>
    </row>
    <row r="3088" spans="1:29" x14ac:dyDescent="0.2">
      <c r="A3088" s="23">
        <v>41088</v>
      </c>
      <c r="B3088" s="24">
        <v>61514234.8414298</v>
      </c>
      <c r="C3088" s="24">
        <f t="shared" si="385"/>
        <v>54841688.273398943</v>
      </c>
      <c r="D3088" s="25">
        <f>LN(Data[[#This Row],[NVActual]])</f>
        <v>17.934779166830076</v>
      </c>
      <c r="E3088" s="26">
        <v>33425</v>
      </c>
      <c r="F3088" s="40">
        <f>Data[[#This Row],[DAA 
(n)]]^2</f>
        <v>1117230625</v>
      </c>
      <c r="G3088" s="41">
        <f t="shared" si="386"/>
        <v>1204187699.0666666</v>
      </c>
      <c r="H3088" s="28">
        <f>LN(Data[[#This Row],[Metcalfe
(n^2)]])</f>
        <v>20.834118803940289</v>
      </c>
      <c r="I3088" s="42">
        <f t="shared" si="387"/>
        <v>20.829212375481735</v>
      </c>
      <c r="J3088" s="40">
        <f>Data[[#This Row],[DAA 
(n)]]*LN(Data[[#This Row],[DAA 
(n)]])</f>
        <v>348190.21051085205</v>
      </c>
      <c r="K3088" s="40">
        <f t="shared" si="388"/>
        <v>355576.92308772262</v>
      </c>
      <c r="L3088" s="29">
        <f>LN(Data[[#This Row],[MA'[n*ln(n)']
30d]])</f>
        <v>12.781496884812253</v>
      </c>
      <c r="M3088" s="43">
        <f t="shared" si="389"/>
        <v>12.655054127226215</v>
      </c>
      <c r="N3088" s="40">
        <f>Data[[#This Row],[DAA 
(n)]]^1.5</f>
        <v>6110927.3961179666</v>
      </c>
      <c r="O3088" s="40">
        <f t="shared" si="390"/>
        <v>6367566.24477378</v>
      </c>
      <c r="P3088" s="43">
        <f>LN(Data[[#This Row],[MA'[n^1.5']]])</f>
        <v>15.666727889358198</v>
      </c>
      <c r="Q3088" s="43">
        <f t="shared" si="391"/>
        <v>15.492119867519911</v>
      </c>
      <c r="R3088" s="30">
        <f>$O$1+$O$2*Data[[#This Row],[MA'[ln(n^2)']]]</f>
        <v>20.829212375481735</v>
      </c>
      <c r="S3088" s="30">
        <f>$Q$1+$Q$2*Data[[#This Row],[MA'[ln(n*ln(n))']]]</f>
        <v>17.400839309923253</v>
      </c>
      <c r="T3088" s="31">
        <f>$O$3*Data[[#This Row],[Metcalfe
(n^2)]]</f>
        <v>580959925</v>
      </c>
      <c r="U3088" s="31">
        <f t="shared" si="384"/>
        <v>626177603.5146668</v>
      </c>
      <c r="V3088" s="30">
        <f>LN(Data[[#This Row],[MA'[NVA']
30d]]/Data[[#This Row],[MA'[NVMetcalfe calc']]])</f>
        <v>-2.4351834028884509</v>
      </c>
      <c r="W3088" s="30">
        <f>$Q$3+Data[[#This Row],[NVM
(scaled)]]/((Data[[#This Row],[Upper Bound]]-Data[[#This Row],[Lower Bound]])/2)</f>
        <v>-0.83060584208431798</v>
      </c>
      <c r="X3088" s="30">
        <f>(Data[[#This Row],[Upper Bound]]+Data[[#This Row],[Lower Bound]])/2</f>
        <v>19.115025842702494</v>
      </c>
      <c r="Y3088" s="29">
        <f>LN(Data[[#This Row],[NVActual]]/Data[[#This Row],[MA'[n^2']
30d]])</f>
        <v>-2.9742919010871818</v>
      </c>
      <c r="Z3088" s="29">
        <f>LN(Data[[#This Row],[NVActual]]/Data[[#This Row],[MA'[n*ln(n)']
30d]])</f>
        <v>5.1532822820178241</v>
      </c>
      <c r="AA3088" s="29">
        <f>LN(Data[[#This Row],[NVActual]]/Data[[#This Row],[MA'[n^1.5']]])</f>
        <v>2.2680512774718791</v>
      </c>
      <c r="AB3088" s="29">
        <f>LN(Data[[#This Row],[NVActual]]/Data[[#This Row],[Metcalfe
(n^2)]])</f>
        <v>-2.8993396371102111</v>
      </c>
      <c r="AC3088" s="26">
        <f>1+Data[[#This Row],[MA'[NVMetcalfe calc']]]/((Data[[#This Row],[NVM_norm
(scaled)]]-Data[[#This Row],[NV_fund.]])/2)</f>
        <v>-62788444.45116844</v>
      </c>
    </row>
    <row r="3089" spans="1:29" x14ac:dyDescent="0.2">
      <c r="A3089" s="23">
        <v>41087</v>
      </c>
      <c r="B3089" s="24">
        <v>61708332.8354678</v>
      </c>
      <c r="C3089" s="24">
        <f t="shared" si="385"/>
        <v>54354304.978692994</v>
      </c>
      <c r="D3089" s="25">
        <f>LN(Data[[#This Row],[NVActual]])</f>
        <v>17.937929533816085</v>
      </c>
      <c r="E3089" s="26">
        <v>38748</v>
      </c>
      <c r="F3089" s="40">
        <f>Data[[#This Row],[DAA 
(n)]]^2</f>
        <v>1501407504</v>
      </c>
      <c r="G3089" s="41">
        <f t="shared" si="386"/>
        <v>1206575691.5666666</v>
      </c>
      <c r="H3089" s="28">
        <f>LN(Data[[#This Row],[Metcalfe
(n^2)]])</f>
        <v>21.129668841092553</v>
      </c>
      <c r="I3089" s="42">
        <f t="shared" si="387"/>
        <v>20.831284063668896</v>
      </c>
      <c r="J3089" s="40">
        <f>Data[[#This Row],[DAA 
(n)]]*LN(Data[[#This Row],[DAA 
(n)]])</f>
        <v>409366.20412732713</v>
      </c>
      <c r="K3089" s="40">
        <f t="shared" si="388"/>
        <v>355978.97224770527</v>
      </c>
      <c r="L3089" s="29">
        <f>LN(Data[[#This Row],[MA'[n*ln(n)']
30d]])</f>
        <v>12.782626941369731</v>
      </c>
      <c r="M3089" s="43">
        <f t="shared" si="389"/>
        <v>12.644676699462236</v>
      </c>
      <c r="N3089" s="40">
        <f>Data[[#This Row],[DAA 
(n)]]^1.5</f>
        <v>7627354.5849784734</v>
      </c>
      <c r="O3089" s="40">
        <f t="shared" si="390"/>
        <v>6377285.9697102448</v>
      </c>
      <c r="P3089" s="43">
        <f>LN(Data[[#This Row],[MA'[n^1.5']]])</f>
        <v>15.668253168217031</v>
      </c>
      <c r="Q3089" s="43">
        <f t="shared" si="391"/>
        <v>15.477781982154839</v>
      </c>
      <c r="R3089" s="30">
        <f>$O$1+$O$2*Data[[#This Row],[MA'[ln(n^2)']]]</f>
        <v>20.831284063668896</v>
      </c>
      <c r="S3089" s="30">
        <f>$Q$1+$Q$2*Data[[#This Row],[MA'[ln(n*ln(n))']]]</f>
        <v>17.383716554112688</v>
      </c>
      <c r="T3089" s="31">
        <f>$O$3*Data[[#This Row],[Metcalfe
(n^2)]]</f>
        <v>780731902.08000004</v>
      </c>
      <c r="U3089" s="31">
        <f t="shared" si="384"/>
        <v>627419359.61466658</v>
      </c>
      <c r="V3089" s="30">
        <f>LN(Data[[#This Row],[MA'[NVA']
30d]]/Data[[#This Row],[MA'[NVMetcalfe calc']]])</f>
        <v>-2.4460913333035021</v>
      </c>
      <c r="W3089" s="30">
        <f>$Q$3+Data[[#This Row],[NVM
(scaled)]]/((Data[[#This Row],[Upper Bound]]-Data[[#This Row],[Lower Bound]])/2)</f>
        <v>-0.82902447248574862</v>
      </c>
      <c r="X3089" s="30">
        <f>(Data[[#This Row],[Upper Bound]]+Data[[#This Row],[Lower Bound]])/2</f>
        <v>19.107500308890792</v>
      </c>
      <c r="Y3089" s="32">
        <f>LN(Data[[#This Row],[NVActual]]/Data[[#This Row],[MA'[n^2']
30d]])</f>
        <v>-2.9731226437283658</v>
      </c>
      <c r="Z3089" s="32">
        <f>LN(Data[[#This Row],[NVActual]]/Data[[#This Row],[MA'[n*ln(n)']
30d]])</f>
        <v>5.1553025924463523</v>
      </c>
      <c r="AA3089" s="32">
        <f>LN(Data[[#This Row],[NVActual]]/Data[[#This Row],[MA'[n^1.5']]])</f>
        <v>2.2696763655990519</v>
      </c>
      <c r="AB3089" s="32">
        <f>LN(Data[[#This Row],[NVActual]]/Data[[#This Row],[Metcalfe
(n^2)]])</f>
        <v>-3.1917393072764675</v>
      </c>
      <c r="AC3089" s="34">
        <f>1+Data[[#This Row],[MA'[NVMetcalfe calc']]]/((Data[[#This Row],[NVM_norm
(scaled)]]-Data[[#This Row],[NV_fund.]])/2)</f>
        <v>-62941696.863086216</v>
      </c>
    </row>
    <row r="3090" spans="1:29" x14ac:dyDescent="0.2">
      <c r="A3090" s="23">
        <v>41086</v>
      </c>
      <c r="B3090" s="24">
        <v>59950340.3347691</v>
      </c>
      <c r="C3090" s="24">
        <f t="shared" si="385"/>
        <v>53855685.779576823</v>
      </c>
      <c r="D3090" s="25">
        <f>LN(Data[[#This Row],[NVActual]])</f>
        <v>17.909027116398651</v>
      </c>
      <c r="E3090" s="26">
        <v>36059</v>
      </c>
      <c r="F3090" s="40">
        <f>Data[[#This Row],[DAA 
(n)]]^2</f>
        <v>1300251481</v>
      </c>
      <c r="G3090" s="41">
        <f t="shared" si="386"/>
        <v>1186005080.4000001</v>
      </c>
      <c r="H3090" s="28">
        <f>LN(Data[[#This Row],[Metcalfe
(n^2)]])</f>
        <v>20.985823529628536</v>
      </c>
      <c r="I3090" s="42">
        <f t="shared" si="387"/>
        <v>20.81363825834465</v>
      </c>
      <c r="J3090" s="40">
        <f>Data[[#This Row],[DAA 
(n)]]*LN(Data[[#This Row],[DAA 
(n)]])</f>
        <v>378363.90532743768</v>
      </c>
      <c r="K3090" s="40">
        <f t="shared" si="388"/>
        <v>352543.28149245697</v>
      </c>
      <c r="L3090" s="29">
        <f>LN(Data[[#This Row],[MA'[n*ln(n)']
30d]])</f>
        <v>12.772928678072841</v>
      </c>
      <c r="M3090" s="43">
        <f t="shared" si="389"/>
        <v>12.633384635383415</v>
      </c>
      <c r="N3090" s="40">
        <f>Data[[#This Row],[DAA 
(n)]]^1.5</f>
        <v>6847318.3183914516</v>
      </c>
      <c r="O3090" s="40">
        <f t="shared" si="390"/>
        <v>6293973.2499828823</v>
      </c>
      <c r="P3090" s="43">
        <f>LN(Data[[#This Row],[MA'[n^1.5']]])</f>
        <v>15.655103106515297</v>
      </c>
      <c r="Q3090" s="43">
        <f t="shared" si="391"/>
        <v>15.462209626457872</v>
      </c>
      <c r="R3090" s="30">
        <f>$O$1+$O$2*Data[[#This Row],[MA'[ln(n^2)']]]</f>
        <v>20.81363825834465</v>
      </c>
      <c r="S3090" s="30">
        <f>$Q$1+$Q$2*Data[[#This Row],[MA'[ln(n*ln(n))']]]</f>
        <v>17.365084648382634</v>
      </c>
      <c r="T3090" s="31">
        <f>$O$3*Data[[#This Row],[Metcalfe
(n^2)]]</f>
        <v>676130770.12</v>
      </c>
      <c r="U3090" s="31">
        <f t="shared" si="384"/>
        <v>616722641.80800009</v>
      </c>
      <c r="V3090" s="30">
        <f>LN(Data[[#This Row],[MA'[NVA']
30d]]/Data[[#This Row],[MA'[NVMetcalfe calc']]])</f>
        <v>-2.4381114122482259</v>
      </c>
      <c r="W3090" s="30">
        <f>$Q$3+Data[[#This Row],[NVM
(scaled)]]/((Data[[#This Row],[Upper Bound]]-Data[[#This Row],[Lower Bound]])/2)</f>
        <v>-0.82399072654989458</v>
      </c>
      <c r="X3090" s="30">
        <f>(Data[[#This Row],[Upper Bound]]+Data[[#This Row],[Lower Bound]])/2</f>
        <v>19.089361453363644</v>
      </c>
      <c r="Y3090" s="29">
        <f>LN(Data[[#This Row],[NVActual]]/Data[[#This Row],[MA'[n^2']
30d]])</f>
        <v>-2.9848293047566168</v>
      </c>
      <c r="Z3090" s="29">
        <f>LN(Data[[#This Row],[NVActual]]/Data[[#This Row],[MA'[n*ln(n)']
30d]])</f>
        <v>5.136098438325809</v>
      </c>
      <c r="AA3090" s="29">
        <f>LN(Data[[#This Row],[NVActual]]/Data[[#This Row],[MA'[n^1.5']]])</f>
        <v>2.253924009883352</v>
      </c>
      <c r="AB3090" s="29">
        <f>LN(Data[[#This Row],[NVActual]]/Data[[#This Row],[Metcalfe
(n^2)]])</f>
        <v>-3.0767964132298866</v>
      </c>
      <c r="AC3090" s="26">
        <f>1+Data[[#This Row],[MA'[NVMetcalfe calc']]]/((Data[[#This Row],[NVM_norm
(scaled)]]-Data[[#This Row],[NV_fund.]])/2)</f>
        <v>-61940614.144654952</v>
      </c>
    </row>
    <row r="3091" spans="1:29" x14ac:dyDescent="0.2">
      <c r="A3091" s="23">
        <v>41085</v>
      </c>
      <c r="B3091" s="24">
        <v>58827936.836920798</v>
      </c>
      <c r="C3091" s="24">
        <f t="shared" si="385"/>
        <v>53413932.553509951</v>
      </c>
      <c r="D3091" s="25">
        <f>LN(Data[[#This Row],[NVActual]])</f>
        <v>17.890127416311017</v>
      </c>
      <c r="E3091" s="26">
        <v>34552</v>
      </c>
      <c r="F3091" s="40">
        <f>Data[[#This Row],[DAA 
(n)]]^2</f>
        <v>1193840704</v>
      </c>
      <c r="G3091" s="41">
        <f t="shared" si="386"/>
        <v>1166059332.6666667</v>
      </c>
      <c r="H3091" s="28">
        <f>LN(Data[[#This Row],[Metcalfe
(n^2)]])</f>
        <v>20.900441429281074</v>
      </c>
      <c r="I3091" s="42">
        <f t="shared" si="387"/>
        <v>20.79308652909949</v>
      </c>
      <c r="J3091" s="40">
        <f>Data[[#This Row],[DAA 
(n)]]*LN(Data[[#This Row],[DAA 
(n)]])</f>
        <v>361076.02613225981</v>
      </c>
      <c r="K3091" s="40">
        <f t="shared" si="388"/>
        <v>348925.20321293722</v>
      </c>
      <c r="L3091" s="29">
        <f>LN(Data[[#This Row],[MA'[n*ln(n)']
30d]])</f>
        <v>12.762612860773858</v>
      </c>
      <c r="M3091" s="43">
        <f t="shared" si="389"/>
        <v>12.621743293941538</v>
      </c>
      <c r="N3091" s="40">
        <f>Data[[#This Row],[DAA 
(n)]]^1.5</f>
        <v>6422583.9040535679</v>
      </c>
      <c r="O3091" s="40">
        <f t="shared" si="390"/>
        <v>6209468.5825260188</v>
      </c>
      <c r="P3091" s="43">
        <f>LN(Data[[#This Row],[MA'[n^1.5']]])</f>
        <v>15.641585875775498</v>
      </c>
      <c r="Q3091" s="43">
        <f t="shared" si="391"/>
        <v>15.446198280228689</v>
      </c>
      <c r="R3091" s="30">
        <f>$O$1+$O$2*Data[[#This Row],[MA'[ln(n^2)']]]</f>
        <v>20.79308652909949</v>
      </c>
      <c r="S3091" s="30">
        <f>$Q$1+$Q$2*Data[[#This Row],[MA'[ln(n*ln(n))']]]</f>
        <v>17.345876435003536</v>
      </c>
      <c r="T3091" s="31">
        <f>$O$3*Data[[#This Row],[Metcalfe
(n^2)]]</f>
        <v>620797166.08000004</v>
      </c>
      <c r="U3091" s="31">
        <f t="shared" si="384"/>
        <v>606350852.98666656</v>
      </c>
      <c r="V3091" s="30">
        <f>LN(Data[[#This Row],[MA'[NVA']
30d]]/Data[[#This Row],[MA'[NVMetcalfe calc']]])</f>
        <v>-2.4293871626810737</v>
      </c>
      <c r="W3091" s="30">
        <f>$Q$3+Data[[#This Row],[NVM
(scaled)]]/((Data[[#This Row],[Upper Bound]]-Data[[#This Row],[Lower Bound]])/2)</f>
        <v>-0.81948018621893193</v>
      </c>
      <c r="X3091" s="30">
        <f>(Data[[#This Row],[Upper Bound]]+Data[[#This Row],[Lower Bound]])/2</f>
        <v>19.069481482051515</v>
      </c>
      <c r="Y3091" s="32">
        <f>LN(Data[[#This Row],[NVActual]]/Data[[#This Row],[MA'[n^2']
30d]])</f>
        <v>-2.9867683929180044</v>
      </c>
      <c r="Z3091" s="32">
        <f>LN(Data[[#This Row],[NVActual]]/Data[[#This Row],[MA'[n*ln(n)']
30d]])</f>
        <v>5.12751455553716</v>
      </c>
      <c r="AA3091" s="32">
        <f>LN(Data[[#This Row],[NVActual]]/Data[[#This Row],[MA'[n^1.5']]])</f>
        <v>2.2485415405355225</v>
      </c>
      <c r="AB3091" s="32">
        <f>LN(Data[[#This Row],[NVActual]]/Data[[#This Row],[Metcalfe
(n^2)]])</f>
        <v>-3.010314012970055</v>
      </c>
      <c r="AC3091" s="34">
        <f>1+Data[[#This Row],[MA'[NVMetcalfe calc']]]/((Data[[#This Row],[NVM_norm
(scaled)]]-Data[[#This Row],[NV_fund.]])/2)</f>
        <v>-60973604.671330661</v>
      </c>
    </row>
    <row r="3092" spans="1:29" x14ac:dyDescent="0.2">
      <c r="A3092" s="23">
        <v>41084</v>
      </c>
      <c r="B3092" s="24">
        <v>59086522.1230845</v>
      </c>
      <c r="C3092" s="24">
        <f t="shared" si="385"/>
        <v>52998952.32301192</v>
      </c>
      <c r="D3092" s="25">
        <f>LN(Data[[#This Row],[NVActual]])</f>
        <v>17.894513404305634</v>
      </c>
      <c r="E3092" s="26">
        <v>28191</v>
      </c>
      <c r="F3092" s="40">
        <f>Data[[#This Row],[DAA 
(n)]]^2</f>
        <v>794732481</v>
      </c>
      <c r="G3092" s="41">
        <f t="shared" si="386"/>
        <v>1147079646.5666666</v>
      </c>
      <c r="H3092" s="28">
        <f>LN(Data[[#This Row],[Metcalfe
(n^2)]])</f>
        <v>20.493516114102349</v>
      </c>
      <c r="I3092" s="42">
        <f t="shared" si="387"/>
        <v>20.771484548591584</v>
      </c>
      <c r="J3092" s="40">
        <f>Data[[#This Row],[DAA 
(n)]]*LN(Data[[#This Row],[DAA 
(n)]])</f>
        <v>288866.35638632963</v>
      </c>
      <c r="K3092" s="40">
        <f t="shared" si="388"/>
        <v>345324.11524434423</v>
      </c>
      <c r="L3092" s="29">
        <f>LN(Data[[#This Row],[MA'[n*ln(n)']
30d]])</f>
        <v>12.7522387194693</v>
      </c>
      <c r="M3092" s="43">
        <f t="shared" si="389"/>
        <v>12.609937419049974</v>
      </c>
      <c r="N3092" s="40">
        <f>Data[[#This Row],[DAA 
(n)]]^1.5</f>
        <v>4733318.431277466</v>
      </c>
      <c r="O3092" s="40">
        <f t="shared" si="390"/>
        <v>6127057.0684955204</v>
      </c>
      <c r="P3092" s="43">
        <f>LN(Data[[#This Row],[MA'[n^1.5']]])</f>
        <v>15.628225105928413</v>
      </c>
      <c r="Q3092" s="43">
        <f t="shared" si="391"/>
        <v>15.429988536654882</v>
      </c>
      <c r="R3092" s="30">
        <f>$O$1+$O$2*Data[[#This Row],[MA'[ln(n^2)']]]</f>
        <v>20.771484548591584</v>
      </c>
      <c r="S3092" s="30">
        <f>$Q$1+$Q$2*Data[[#This Row],[MA'[ln(n*ln(n))']]]</f>
        <v>17.326396741432454</v>
      </c>
      <c r="T3092" s="31">
        <f>$O$3*Data[[#This Row],[Metcalfe
(n^2)]]</f>
        <v>413260890.12</v>
      </c>
      <c r="U3092" s="31">
        <f t="shared" si="384"/>
        <v>596481416.2146666</v>
      </c>
      <c r="V3092" s="30">
        <f>LN(Data[[#This Row],[MA'[NVA']
30d]]/Data[[#This Row],[MA'[NVMetcalfe calc']]])</f>
        <v>-2.4207759404748797</v>
      </c>
      <c r="W3092" s="30">
        <f>$Q$3+Data[[#This Row],[NVM
(scaled)]]/((Data[[#This Row],[Upper Bound]]-Data[[#This Row],[Lower Bound]])/2)</f>
        <v>-0.81534934142714188</v>
      </c>
      <c r="X3092" s="30">
        <f>(Data[[#This Row],[Upper Bound]]+Data[[#This Row],[Lower Bound]])/2</f>
        <v>19.048940645012017</v>
      </c>
      <c r="Y3092" s="29">
        <f>LN(Data[[#This Row],[NVActual]]/Data[[#This Row],[MA'[n^2']
30d]])</f>
        <v>-2.9659717074065859</v>
      </c>
      <c r="Z3092" s="29">
        <f>LN(Data[[#This Row],[NVActual]]/Data[[#This Row],[MA'[n*ln(n)']
30d]])</f>
        <v>5.142274684836333</v>
      </c>
      <c r="AA3092" s="29">
        <f>LN(Data[[#This Row],[NVActual]]/Data[[#This Row],[MA'[n^1.5']]])</f>
        <v>2.2662882983772197</v>
      </c>
      <c r="AB3092" s="29">
        <f>LN(Data[[#This Row],[NVActual]]/Data[[#This Row],[Metcalfe
(n^2)]])</f>
        <v>-2.5990027097967165</v>
      </c>
      <c r="AC3092" s="26">
        <f>1+Data[[#This Row],[MA'[NVMetcalfe calc']]]/((Data[[#This Row],[NVM_norm
(scaled)]]-Data[[#This Row],[NV_fund.]])/2)</f>
        <v>-60055648.270310611</v>
      </c>
    </row>
    <row r="3093" spans="1:29" x14ac:dyDescent="0.2">
      <c r="A3093" s="23">
        <v>41083</v>
      </c>
      <c r="B3093" s="24">
        <v>59947245.395256802</v>
      </c>
      <c r="C3093" s="24">
        <f t="shared" si="385"/>
        <v>52584222.437543198</v>
      </c>
      <c r="D3093" s="25">
        <f>LN(Data[[#This Row],[NVActual]])</f>
        <v>17.908975490012779</v>
      </c>
      <c r="E3093" s="26">
        <v>30627</v>
      </c>
      <c r="F3093" s="40">
        <f>Data[[#This Row],[DAA 
(n)]]^2</f>
        <v>938013129</v>
      </c>
      <c r="G3093" s="41">
        <f t="shared" si="386"/>
        <v>1151120904.7</v>
      </c>
      <c r="H3093" s="28">
        <f>LN(Data[[#This Row],[Metcalfe
(n^2)]])</f>
        <v>20.659274503674251</v>
      </c>
      <c r="I3093" s="42">
        <f t="shared" si="387"/>
        <v>20.776217158676562</v>
      </c>
      <c r="J3093" s="40">
        <f>Data[[#This Row],[DAA 
(n)]]*LN(Data[[#This Row],[DAA 
(n)]])</f>
        <v>316365.80011201563</v>
      </c>
      <c r="K3093" s="40">
        <f t="shared" si="388"/>
        <v>346104.12400679925</v>
      </c>
      <c r="L3093" s="29">
        <f>LN(Data[[#This Row],[MA'[n*ln(n)']
30d]])</f>
        <v>12.75449494520341</v>
      </c>
      <c r="M3093" s="43">
        <f t="shared" si="389"/>
        <v>12.598223364506101</v>
      </c>
      <c r="N3093" s="40">
        <f>Data[[#This Row],[DAA 
(n)]]^1.5</f>
        <v>5359900.0085713323</v>
      </c>
      <c r="O3093" s="40">
        <f t="shared" si="390"/>
        <v>6144784.8961459938</v>
      </c>
      <c r="P3093" s="43">
        <f>LN(Data[[#This Row],[MA'[n^1.5']]])</f>
        <v>15.631114295674069</v>
      </c>
      <c r="Q3093" s="43">
        <f t="shared" si="391"/>
        <v>15.413891607952349</v>
      </c>
      <c r="R3093" s="30">
        <f>$O$1+$O$2*Data[[#This Row],[MA'[ln(n^2)']]]</f>
        <v>20.776217158676562</v>
      </c>
      <c r="S3093" s="30">
        <f>$Q$1+$Q$2*Data[[#This Row],[MA'[ln(n*ln(n))']]]</f>
        <v>17.307068551435066</v>
      </c>
      <c r="T3093" s="31">
        <f>$O$3*Data[[#This Row],[Metcalfe
(n^2)]]</f>
        <v>487766827.08000004</v>
      </c>
      <c r="U3093" s="31">
        <f t="shared" si="384"/>
        <v>598582870.44400001</v>
      </c>
      <c r="V3093" s="30">
        <f>LN(Data[[#This Row],[MA'[NVA']
30d]]/Data[[#This Row],[MA'[NVMetcalfe calc']]])</f>
        <v>-2.4321488578887207</v>
      </c>
      <c r="W3093" s="30">
        <f>$Q$3+Data[[#This Row],[NVM
(scaled)]]/((Data[[#This Row],[Upper Bound]]-Data[[#This Row],[Lower Bound]])/2)</f>
        <v>-0.81215893479561874</v>
      </c>
      <c r="X3093" s="30">
        <f>(Data[[#This Row],[Upper Bound]]+Data[[#This Row],[Lower Bound]])/2</f>
        <v>19.041642855055812</v>
      </c>
      <c r="Y3093" s="32">
        <f>LN(Data[[#This Row],[NVActual]]/Data[[#This Row],[MA'[n^2']
30d]])</f>
        <v>-2.9550265143365744</v>
      </c>
      <c r="Z3093" s="32">
        <f>LN(Data[[#This Row],[NVActual]]/Data[[#This Row],[MA'[n*ln(n)']
30d]])</f>
        <v>5.1544805448093669</v>
      </c>
      <c r="AA3093" s="32">
        <f>LN(Data[[#This Row],[NVActual]]/Data[[#This Row],[MA'[n^1.5']]])</f>
        <v>2.2778611943387097</v>
      </c>
      <c r="AB3093" s="32">
        <f>LN(Data[[#This Row],[NVActual]]/Data[[#This Row],[Metcalfe
(n^2)]])</f>
        <v>-2.7502990136614724</v>
      </c>
      <c r="AC3093" s="34">
        <f>1+Data[[#This Row],[MA'[NVMetcalfe calc']]]/((Data[[#This Row],[NVM_norm
(scaled)]]-Data[[#This Row],[NV_fund.]])/2)</f>
        <v>-60299066.833947517</v>
      </c>
    </row>
    <row r="3094" spans="1:29" x14ac:dyDescent="0.2">
      <c r="A3094" s="23">
        <v>41082</v>
      </c>
      <c r="B3094" s="24">
        <v>60974000.209522903</v>
      </c>
      <c r="C3094" s="24">
        <f t="shared" si="385"/>
        <v>52134285.598691501</v>
      </c>
      <c r="D3094" s="25">
        <f>LN(Data[[#This Row],[NVActual]])</f>
        <v>17.925958105204039</v>
      </c>
      <c r="E3094" s="26">
        <v>28511</v>
      </c>
      <c r="F3094" s="40">
        <f>Data[[#This Row],[DAA 
(n)]]^2</f>
        <v>812877121</v>
      </c>
      <c r="G3094" s="41">
        <f t="shared" si="386"/>
        <v>1147499880.4333334</v>
      </c>
      <c r="H3094" s="28">
        <f>LN(Data[[#This Row],[Metcalfe
(n^2)]])</f>
        <v>20.516090513407452</v>
      </c>
      <c r="I3094" s="42">
        <f t="shared" si="387"/>
        <v>20.772114404774019</v>
      </c>
      <c r="J3094" s="40">
        <f>Data[[#This Row],[DAA 
(n)]]*LN(Data[[#This Row],[DAA 
(n)]])</f>
        <v>292467.12831387995</v>
      </c>
      <c r="K3094" s="40">
        <f t="shared" si="388"/>
        <v>345415.627172101</v>
      </c>
      <c r="L3094" s="29">
        <f>LN(Data[[#This Row],[MA'[n*ln(n)']
30d]])</f>
        <v>12.75250368736581</v>
      </c>
      <c r="M3094" s="43">
        <f t="shared" si="389"/>
        <v>12.585769857790796</v>
      </c>
      <c r="N3094" s="40">
        <f>Data[[#This Row],[DAA 
(n)]]^1.5</f>
        <v>4814139.5489569101</v>
      </c>
      <c r="O3094" s="40">
        <f t="shared" si="390"/>
        <v>6129030.4797046129</v>
      </c>
      <c r="P3094" s="43">
        <f>LN(Data[[#This Row],[MA'[n^1.5']]])</f>
        <v>15.628547135486114</v>
      </c>
      <c r="Q3094" s="43">
        <f t="shared" si="391"/>
        <v>15.396805707604274</v>
      </c>
      <c r="R3094" s="30">
        <f>$O$1+$O$2*Data[[#This Row],[MA'[ln(n^2)']]]</f>
        <v>20.772114404774019</v>
      </c>
      <c r="S3094" s="30">
        <f>$Q$1+$Q$2*Data[[#This Row],[MA'[ln(n*ln(n))']]]</f>
        <v>17.286520265354813</v>
      </c>
      <c r="T3094" s="31">
        <f>$O$3*Data[[#This Row],[Metcalfe
(n^2)]]</f>
        <v>422696102.92000002</v>
      </c>
      <c r="U3094" s="31">
        <f t="shared" si="384"/>
        <v>596699937.82533324</v>
      </c>
      <c r="V3094" s="30">
        <f>LN(Data[[#This Row],[MA'[NVA']
30d]]/Data[[#This Row],[MA'[NVMetcalfe calc']]])</f>
        <v>-2.4375915650946638</v>
      </c>
      <c r="W3094" s="30">
        <f>$Q$3+Data[[#This Row],[NVM
(scaled)]]/((Data[[#This Row],[Upper Bound]]-Data[[#This Row],[Lower Bound]])/2)</f>
        <v>-0.80866632062953403</v>
      </c>
      <c r="X3094" s="30">
        <f>(Data[[#This Row],[Upper Bound]]+Data[[#This Row],[Lower Bound]])/2</f>
        <v>19.029317335064416</v>
      </c>
      <c r="Y3094" s="29">
        <f>LN(Data[[#This Row],[NVActual]]/Data[[#This Row],[MA'[n^2']
30d]])</f>
        <v>-2.9348932904973992</v>
      </c>
      <c r="Z3094" s="29">
        <f>LN(Data[[#This Row],[NVActual]]/Data[[#This Row],[MA'[n*ln(n)']
30d]])</f>
        <v>5.1734544178382285</v>
      </c>
      <c r="AA3094" s="29">
        <f>LN(Data[[#This Row],[NVActual]]/Data[[#This Row],[MA'[n^1.5']]])</f>
        <v>2.2974109697179248</v>
      </c>
      <c r="AB3094" s="29">
        <f>LN(Data[[#This Row],[NVActual]]/Data[[#This Row],[Metcalfe
(n^2)]])</f>
        <v>-2.5901324082034134</v>
      </c>
      <c r="AC3094" s="26">
        <f>1+Data[[#This Row],[MA'[NVMetcalfe calc']]]/((Data[[#This Row],[NVM_norm
(scaled)]]-Data[[#This Row],[NV_fund.]])/2)</f>
        <v>-60157316.213442393</v>
      </c>
    </row>
    <row r="3095" spans="1:29" x14ac:dyDescent="0.2">
      <c r="A3095" s="23">
        <v>41081</v>
      </c>
      <c r="B3095" s="24">
        <v>61935878.795939997</v>
      </c>
      <c r="C3095" s="24">
        <f t="shared" si="385"/>
        <v>51651989.226259239</v>
      </c>
      <c r="D3095" s="25">
        <f>LN(Data[[#This Row],[NVActual]])</f>
        <v>17.941610194873409</v>
      </c>
      <c r="E3095" s="26">
        <v>29558</v>
      </c>
      <c r="F3095" s="40">
        <f>Data[[#This Row],[DAA 
(n)]]^2</f>
        <v>873675364</v>
      </c>
      <c r="G3095" s="41">
        <f t="shared" si="386"/>
        <v>1148126907.0999999</v>
      </c>
      <c r="H3095" s="28">
        <f>LN(Data[[#This Row],[Metcalfe
(n^2)]])</f>
        <v>20.588219427549035</v>
      </c>
      <c r="I3095" s="42">
        <f t="shared" si="387"/>
        <v>20.772876982109366</v>
      </c>
      <c r="J3095" s="40">
        <f>Data[[#This Row],[DAA 
(n)]]*LN(Data[[#This Row],[DAA 
(n)]])</f>
        <v>304273.29491974716</v>
      </c>
      <c r="K3095" s="40">
        <f t="shared" si="388"/>
        <v>345538.77778412792</v>
      </c>
      <c r="L3095" s="29">
        <f>LN(Data[[#This Row],[MA'[n*ln(n)']
30d]])</f>
        <v>12.752860152604175</v>
      </c>
      <c r="M3095" s="43">
        <f t="shared" si="389"/>
        <v>12.572779760101163</v>
      </c>
      <c r="N3095" s="40">
        <f>Data[[#This Row],[DAA 
(n)]]^1.5</f>
        <v>5081741.4740531575</v>
      </c>
      <c r="O3095" s="40">
        <f t="shared" si="390"/>
        <v>6131807.6017719833</v>
      </c>
      <c r="P3095" s="43">
        <f>LN(Data[[#This Row],[MA'[n^1.5']]])</f>
        <v>15.629000142384404</v>
      </c>
      <c r="Q3095" s="43">
        <f t="shared" si="391"/>
        <v>15.379000521033095</v>
      </c>
      <c r="R3095" s="30">
        <f>$O$1+$O$2*Data[[#This Row],[MA'[ln(n^2)']]]</f>
        <v>20.772876982109366</v>
      </c>
      <c r="S3095" s="30">
        <f>$Q$1+$Q$2*Data[[#This Row],[MA'[ln(n*ln(n))']]]</f>
        <v>17.265086604166918</v>
      </c>
      <c r="T3095" s="31">
        <f>$O$3*Data[[#This Row],[Metcalfe
(n^2)]]</f>
        <v>454311189.28000003</v>
      </c>
      <c r="U3095" s="31">
        <f t="shared" si="384"/>
        <v>597025991.69199991</v>
      </c>
      <c r="V3095" s="30">
        <f>LN(Data[[#This Row],[MA'[NVA']
30d]]/Data[[#This Row],[MA'[NVMetcalfe calc']]])</f>
        <v>-2.4474319412162582</v>
      </c>
      <c r="W3095" s="30">
        <f>$Q$3+Data[[#This Row],[NVM
(scaled)]]/((Data[[#This Row],[Upper Bound]]-Data[[#This Row],[Lower Bound]])/2)</f>
        <v>-0.80542656631143339</v>
      </c>
      <c r="X3095" s="30">
        <f>(Data[[#This Row],[Upper Bound]]+Data[[#This Row],[Lower Bound]])/2</f>
        <v>19.018981793138142</v>
      </c>
      <c r="Y3095" s="32">
        <f>LN(Data[[#This Row],[NVActual]]/Data[[#This Row],[MA'[n^2']
30d]])</f>
        <v>-2.9197874801149473</v>
      </c>
      <c r="Z3095" s="32">
        <f>LN(Data[[#This Row],[NVActual]]/Data[[#This Row],[MA'[n*ln(n)']
30d]])</f>
        <v>5.1887500422692323</v>
      </c>
      <c r="AA3095" s="32">
        <f>LN(Data[[#This Row],[NVActual]]/Data[[#This Row],[MA'[n^1.5']]])</f>
        <v>2.3126100524890032</v>
      </c>
      <c r="AB3095" s="32">
        <f>LN(Data[[#This Row],[NVActual]]/Data[[#This Row],[Metcalfe
(n^2)]])</f>
        <v>-2.6466092326756288</v>
      </c>
      <c r="AC3095" s="34">
        <f>1+Data[[#This Row],[MA'[NVMetcalfe calc']]]/((Data[[#This Row],[NVM_norm
(scaled)]]-Data[[#This Row],[NV_fund.]])/2)</f>
        <v>-60231404.736496478</v>
      </c>
    </row>
    <row r="3096" spans="1:29" x14ac:dyDescent="0.2">
      <c r="A3096" s="23">
        <v>41080</v>
      </c>
      <c r="B3096" s="24">
        <v>62087975.5612593</v>
      </c>
      <c r="C3096" s="24">
        <f t="shared" si="385"/>
        <v>51124522.516324788</v>
      </c>
      <c r="D3096" s="25">
        <f>LN(Data[[#This Row],[NVActual]])</f>
        <v>17.944062897901475</v>
      </c>
      <c r="E3096" s="26">
        <v>32748</v>
      </c>
      <c r="F3096" s="40">
        <f>Data[[#This Row],[DAA 
(n)]]^2</f>
        <v>1072431504</v>
      </c>
      <c r="G3096" s="41">
        <f t="shared" si="386"/>
        <v>1144986747</v>
      </c>
      <c r="H3096" s="28">
        <f>LN(Data[[#This Row],[Metcalfe
(n^2)]])</f>
        <v>20.793194340992677</v>
      </c>
      <c r="I3096" s="42">
        <f t="shared" si="387"/>
        <v>20.769073850498792</v>
      </c>
      <c r="J3096" s="40">
        <f>Data[[#This Row],[DAA 
(n)]]*LN(Data[[#This Row],[DAA 
(n)]])</f>
        <v>340467.76413941412</v>
      </c>
      <c r="K3096" s="40">
        <f t="shared" si="388"/>
        <v>344923.28644104773</v>
      </c>
      <c r="L3096" s="29">
        <f>LN(Data[[#This Row],[MA'[n*ln(n)']
30d]])</f>
        <v>12.75107731314637</v>
      </c>
      <c r="M3096" s="43">
        <f t="shared" si="389"/>
        <v>12.559165531102957</v>
      </c>
      <c r="N3096" s="40">
        <f>Data[[#This Row],[DAA 
(n)]]^1.5</f>
        <v>5926211.8501612805</v>
      </c>
      <c r="O3096" s="40">
        <f t="shared" si="390"/>
        <v>6117915.5533234086</v>
      </c>
      <c r="P3096" s="43">
        <f>LN(Data[[#This Row],[MA'[n^1.5']]])</f>
        <v>15.626732000610376</v>
      </c>
      <c r="Q3096" s="43">
        <f t="shared" si="391"/>
        <v>15.360357036816822</v>
      </c>
      <c r="R3096" s="30">
        <f>$O$1+$O$2*Data[[#This Row],[MA'[ln(n^2)']]]</f>
        <v>20.769073850498792</v>
      </c>
      <c r="S3096" s="30">
        <f>$Q$1+$Q$2*Data[[#This Row],[MA'[ln(n*ln(n))']]]</f>
        <v>17.242623126319877</v>
      </c>
      <c r="T3096" s="31">
        <f>$O$3*Data[[#This Row],[Metcalfe
(n^2)]]</f>
        <v>557664382.08000004</v>
      </c>
      <c r="U3096" s="31">
        <f t="shared" si="384"/>
        <v>595393108.43999994</v>
      </c>
      <c r="V3096" s="30">
        <f>LN(Data[[#This Row],[MA'[NVA']
30d]]/Data[[#This Row],[MA'[NVMetcalfe calc']]])</f>
        <v>-2.4549575990568373</v>
      </c>
      <c r="W3096" s="30">
        <f>$Q$3+Data[[#This Row],[NVM
(scaled)]]/((Data[[#This Row],[Upper Bound]]-Data[[#This Row],[Lower Bound]])/2)</f>
        <v>-0.80231073454369073</v>
      </c>
      <c r="X3096" s="30">
        <f>(Data[[#This Row],[Upper Bound]]+Data[[#This Row],[Lower Bound]])/2</f>
        <v>19.005848488409335</v>
      </c>
      <c r="Y3096" s="29">
        <f>LN(Data[[#This Row],[NVActual]]/Data[[#This Row],[MA'[n^2']
30d]])</f>
        <v>-2.9145960013116619</v>
      </c>
      <c r="Z3096" s="29">
        <f>LN(Data[[#This Row],[NVActual]]/Data[[#This Row],[MA'[n*ln(n)']
30d]])</f>
        <v>5.1929855847551067</v>
      </c>
      <c r="AA3096" s="29">
        <f>LN(Data[[#This Row],[NVActual]]/Data[[#This Row],[MA'[n^1.5']]])</f>
        <v>2.3173308972910998</v>
      </c>
      <c r="AB3096" s="29">
        <f>LN(Data[[#This Row],[NVActual]]/Data[[#This Row],[Metcalfe
(n^2)]])</f>
        <v>-2.8491314430912018</v>
      </c>
      <c r="AC3096" s="26">
        <f>1+Data[[#This Row],[MA'[NVMetcalfe calc']]]/((Data[[#This Row],[NVM_norm
(scaled)]]-Data[[#This Row],[NV_fund.]])/2)</f>
        <v>-60115944.327224396</v>
      </c>
    </row>
    <row r="3097" spans="1:29" x14ac:dyDescent="0.2">
      <c r="A3097" s="23">
        <v>41079</v>
      </c>
      <c r="B3097" s="24">
        <v>60197562.784370698</v>
      </c>
      <c r="C3097" s="24">
        <f t="shared" si="385"/>
        <v>50592544.464856632</v>
      </c>
      <c r="D3097" s="25">
        <f>LN(Data[[#This Row],[NVActual]])</f>
        <v>17.913142424150042</v>
      </c>
      <c r="E3097" s="26">
        <v>36392</v>
      </c>
      <c r="F3097" s="40">
        <f>Data[[#This Row],[DAA 
(n)]]^2</f>
        <v>1324377664</v>
      </c>
      <c r="G3097" s="41">
        <f t="shared" si="386"/>
        <v>1140220935.8333333</v>
      </c>
      <c r="H3097" s="28">
        <f>LN(Data[[#This Row],[Metcalfe
(n^2)]])</f>
        <v>21.004208498499679</v>
      </c>
      <c r="I3097" s="42">
        <f t="shared" si="387"/>
        <v>20.764304415280755</v>
      </c>
      <c r="J3097" s="40">
        <f>Data[[#This Row],[DAA 
(n)]]*LN(Data[[#This Row],[DAA 
(n)]])</f>
        <v>382192.57783870015</v>
      </c>
      <c r="K3097" s="40">
        <f t="shared" si="388"/>
        <v>344067.02668188507</v>
      </c>
      <c r="L3097" s="29">
        <f>LN(Data[[#This Row],[MA'[n*ln(n)']
30d]])</f>
        <v>12.748591762381192</v>
      </c>
      <c r="M3097" s="43">
        <f t="shared" si="389"/>
        <v>12.544889759881329</v>
      </c>
      <c r="N3097" s="40">
        <f>Data[[#This Row],[DAA 
(n)]]^1.5</f>
        <v>6942388.0580307478</v>
      </c>
      <c r="O3097" s="40">
        <f t="shared" si="390"/>
        <v>6097814.8529604124</v>
      </c>
      <c r="P3097" s="43">
        <f>LN(Data[[#This Row],[MA'[n^1.5']]])</f>
        <v>15.623441044140971</v>
      </c>
      <c r="Q3097" s="43">
        <f t="shared" si="391"/>
        <v>15.340847618675001</v>
      </c>
      <c r="R3097" s="30">
        <f>$O$1+$O$2*Data[[#This Row],[MA'[ln(n^2)']]]</f>
        <v>20.764304415280755</v>
      </c>
      <c r="S3097" s="30">
        <f>$Q$1+$Q$2*Data[[#This Row],[MA'[ln(n*ln(n))']]]</f>
        <v>17.21906810380419</v>
      </c>
      <c r="T3097" s="31">
        <f>$O$3*Data[[#This Row],[Metcalfe
(n^2)]]</f>
        <v>688676385.27999997</v>
      </c>
      <c r="U3097" s="31">
        <f t="shared" si="384"/>
        <v>592914886.63333333</v>
      </c>
      <c r="V3097" s="30">
        <f>LN(Data[[#This Row],[MA'[NVA']
30d]]/Data[[#This Row],[MA'[NVMetcalfe calc']]])</f>
        <v>-2.461246635721337</v>
      </c>
      <c r="W3097" s="30">
        <f>$Q$3+Data[[#This Row],[NVM
(scaled)]]/((Data[[#This Row],[Upper Bound]]-Data[[#This Row],[Lower Bound]])/2)</f>
        <v>-0.79848100351101625</v>
      </c>
      <c r="X3097" s="30">
        <f>(Data[[#This Row],[Upper Bound]]+Data[[#This Row],[Lower Bound]])/2</f>
        <v>18.991686259542472</v>
      </c>
      <c r="Y3097" s="32">
        <f>LN(Data[[#This Row],[NVActual]]/Data[[#This Row],[MA'[n^2']
30d]])</f>
        <v>-2.9413454597879025</v>
      </c>
      <c r="Z3097" s="32">
        <f>LN(Data[[#This Row],[NVActual]]/Data[[#This Row],[MA'[n*ln(n)']
30d]])</f>
        <v>5.1645506617688479</v>
      </c>
      <c r="AA3097" s="32">
        <f>LN(Data[[#This Row],[NVActual]]/Data[[#This Row],[MA'[n^1.5']]])</f>
        <v>2.2897013800090695</v>
      </c>
      <c r="AB3097" s="32">
        <f>LN(Data[[#This Row],[NVActual]]/Data[[#This Row],[Metcalfe
(n^2)]])</f>
        <v>-3.0910660743496399</v>
      </c>
      <c r="AC3097" s="34">
        <f>1+Data[[#This Row],[MA'[NVMetcalfe calc']]]/((Data[[#This Row],[NVM_norm
(scaled)]]-Data[[#This Row],[NV_fund.]])/2)</f>
        <v>-59920148.107607946</v>
      </c>
    </row>
    <row r="3098" spans="1:29" x14ac:dyDescent="0.2">
      <c r="A3098" s="23">
        <v>41078</v>
      </c>
      <c r="B3098" s="24">
        <v>58445933.088484198</v>
      </c>
      <c r="C3098" s="24">
        <f t="shared" si="385"/>
        <v>50122504.250831313</v>
      </c>
      <c r="D3098" s="25">
        <f>LN(Data[[#This Row],[NVActual]])</f>
        <v>17.883612664137118</v>
      </c>
      <c r="E3098" s="26">
        <v>36797</v>
      </c>
      <c r="F3098" s="40">
        <f>Data[[#This Row],[DAA 
(n)]]^2</f>
        <v>1354019209</v>
      </c>
      <c r="G3098" s="41">
        <f t="shared" si="386"/>
        <v>1122630034.5333333</v>
      </c>
      <c r="H3098" s="28">
        <f>LN(Data[[#This Row],[Metcalfe
(n^2)]])</f>
        <v>21.026343198189629</v>
      </c>
      <c r="I3098" s="42">
        <f t="shared" si="387"/>
        <v>20.747361691265283</v>
      </c>
      <c r="J3098" s="40">
        <f>Data[[#This Row],[DAA 
(n)]]*LN(Data[[#This Row],[DAA 
(n)]])</f>
        <v>386853.17533189186</v>
      </c>
      <c r="K3098" s="40">
        <f t="shared" si="388"/>
        <v>340968.89964242937</v>
      </c>
      <c r="L3098" s="29">
        <f>LN(Data[[#This Row],[MA'[n*ln(n)']
30d]])</f>
        <v>12.739546548711736</v>
      </c>
      <c r="M3098" s="43">
        <f t="shared" si="389"/>
        <v>12.529923682099476</v>
      </c>
      <c r="N3098" s="40">
        <f>Data[[#This Row],[DAA 
(n)]]^1.5</f>
        <v>7058600.7702357713</v>
      </c>
      <c r="O3098" s="40">
        <f t="shared" si="390"/>
        <v>6024464.7177671241</v>
      </c>
      <c r="P3098" s="43">
        <f>LN(Data[[#This Row],[MA'[n^1.5']]])</f>
        <v>15.611339189870044</v>
      </c>
      <c r="Q3098" s="43">
        <f t="shared" si="391"/>
        <v>15.320386146159139</v>
      </c>
      <c r="R3098" s="30">
        <f>$O$1+$O$2*Data[[#This Row],[MA'[ln(n^2)']]]</f>
        <v>20.747361691265283</v>
      </c>
      <c r="S3098" s="30">
        <f>$Q$1+$Q$2*Data[[#This Row],[MA'[ln(n*ln(n))']]]</f>
        <v>17.194374075464133</v>
      </c>
      <c r="T3098" s="31">
        <f>$O$3*Data[[#This Row],[Metcalfe
(n^2)]]</f>
        <v>704089988.68000007</v>
      </c>
      <c r="U3098" s="31">
        <f t="shared" si="384"/>
        <v>583767617.95733309</v>
      </c>
      <c r="V3098" s="30">
        <f>LN(Data[[#This Row],[MA'[NVA']
30d]]/Data[[#This Row],[MA'[NVMetcalfe calc']]])</f>
        <v>-2.4550328953026019</v>
      </c>
      <c r="W3098" s="30">
        <f>$Q$3+Data[[#This Row],[NVM
(scaled)]]/((Data[[#This Row],[Upper Bound]]-Data[[#This Row],[Lower Bound]])/2)</f>
        <v>-0.79195409653800641</v>
      </c>
      <c r="X3098" s="30">
        <f>(Data[[#This Row],[Upper Bound]]+Data[[#This Row],[Lower Bound]])/2</f>
        <v>18.970867883364708</v>
      </c>
      <c r="Y3098" s="29">
        <f>LN(Data[[#This Row],[NVActual]]/Data[[#This Row],[MA'[n^2']
30d]])</f>
        <v>-2.9553273504164603</v>
      </c>
      <c r="Z3098" s="29">
        <f>LN(Data[[#This Row],[NVActual]]/Data[[#This Row],[MA'[n*ln(n)']
30d]])</f>
        <v>5.1440661154253826</v>
      </c>
      <c r="AA3098" s="29">
        <f>LN(Data[[#This Row],[NVActual]]/Data[[#This Row],[MA'[n^1.5']]])</f>
        <v>2.2722734742670747</v>
      </c>
      <c r="AB3098" s="29">
        <f>LN(Data[[#This Row],[NVActual]]/Data[[#This Row],[Metcalfe
(n^2)]])</f>
        <v>-3.1427305340525096</v>
      </c>
      <c r="AC3098" s="26">
        <f>1+Data[[#This Row],[MA'[NVMetcalfe calc']]]/((Data[[#This Row],[NVM_norm
(scaled)]]-Data[[#This Row],[NV_fund.]])/2)</f>
        <v>-59077353.291910365</v>
      </c>
    </row>
    <row r="3099" spans="1:29" x14ac:dyDescent="0.2">
      <c r="A3099" s="23">
        <v>41077</v>
      </c>
      <c r="B3099" s="24">
        <v>57364819.488091603</v>
      </c>
      <c r="C3099" s="24">
        <f t="shared" si="385"/>
        <v>49715209.095827498</v>
      </c>
      <c r="D3099" s="25">
        <f>LN(Data[[#This Row],[NVActual]])</f>
        <v>17.864941772484929</v>
      </c>
      <c r="E3099" s="26">
        <v>39723</v>
      </c>
      <c r="F3099" s="40">
        <f>Data[[#This Row],[DAA 
(n)]]^2</f>
        <v>1577916729</v>
      </c>
      <c r="G3099" s="41">
        <f t="shared" si="386"/>
        <v>1113613690.5333333</v>
      </c>
      <c r="H3099" s="28">
        <f>LN(Data[[#This Row],[Metcalfe
(n^2)]])</f>
        <v>21.179371288015734</v>
      </c>
      <c r="I3099" s="42">
        <f t="shared" si="387"/>
        <v>20.73993321936738</v>
      </c>
      <c r="J3099" s="40">
        <f>Data[[#This Row],[DAA 
(n)]]*LN(Data[[#This Row],[DAA 
(n)]])</f>
        <v>420654.08283692447</v>
      </c>
      <c r="K3099" s="40">
        <f t="shared" si="388"/>
        <v>339486.93461088161</v>
      </c>
      <c r="L3099" s="29">
        <f>LN(Data[[#This Row],[MA'[n*ln(n)']
30d]])</f>
        <v>12.735190741030872</v>
      </c>
      <c r="M3099" s="43">
        <f t="shared" si="389"/>
        <v>12.514753445130872</v>
      </c>
      <c r="N3099" s="40">
        <f>Data[[#This Row],[DAA 
(n)]]^1.5</f>
        <v>7917044.0333540626</v>
      </c>
      <c r="O3099" s="40">
        <f t="shared" si="390"/>
        <v>5988249.5380908055</v>
      </c>
      <c r="P3099" s="43">
        <f>LN(Data[[#This Row],[MA'[n^1.5']]])</f>
        <v>15.605309696681216</v>
      </c>
      <c r="Q3099" s="43">
        <f t="shared" si="391"/>
        <v>15.299624465291737</v>
      </c>
      <c r="R3099" s="30">
        <f>$O$1+$O$2*Data[[#This Row],[MA'[ln(n^2)']]]</f>
        <v>20.73993321936738</v>
      </c>
      <c r="S3099" s="30">
        <f>$Q$1+$Q$2*Data[[#This Row],[MA'[ln(n*ln(n))']]]</f>
        <v>17.169343184465937</v>
      </c>
      <c r="T3099" s="31">
        <f>$O$3*Data[[#This Row],[Metcalfe
(n^2)]]</f>
        <v>820516699.08000004</v>
      </c>
      <c r="U3099" s="31">
        <f t="shared" si="384"/>
        <v>579079119.07733321</v>
      </c>
      <c r="V3099" s="30">
        <f>LN(Data[[#This Row],[MA'[NVA']
30d]]/Data[[#This Row],[MA'[NVMetcalfe calc']]])</f>
        <v>-2.4551282117261763</v>
      </c>
      <c r="W3099" s="30">
        <f>$Q$3+Data[[#This Row],[NVM
(scaled)]]/((Data[[#This Row],[Upper Bound]]-Data[[#This Row],[Lower Bound]])/2)</f>
        <v>-0.78519468083876165</v>
      </c>
      <c r="X3099" s="30">
        <f>(Data[[#This Row],[Upper Bound]]+Data[[#This Row],[Lower Bound]])/2</f>
        <v>18.954638201916659</v>
      </c>
      <c r="Y3099" s="32">
        <f>LN(Data[[#This Row],[NVActual]]/Data[[#This Row],[MA'[n^2']
30d]])</f>
        <v>-2.9659343689255024</v>
      </c>
      <c r="Z3099" s="32">
        <f>LN(Data[[#This Row],[NVActual]]/Data[[#This Row],[MA'[n*ln(n)']
30d]])</f>
        <v>5.129751031454056</v>
      </c>
      <c r="AA3099" s="32">
        <f>LN(Data[[#This Row],[NVActual]]/Data[[#This Row],[MA'[n^1.5']]])</f>
        <v>2.2596320758037116</v>
      </c>
      <c r="AB3099" s="32">
        <f>LN(Data[[#This Row],[NVActual]]/Data[[#This Row],[Metcalfe
(n^2)]])</f>
        <v>-3.3144295155308052</v>
      </c>
      <c r="AC3099" s="34">
        <f>1+Data[[#This Row],[MA'[NVMetcalfe calc']]]/((Data[[#This Row],[NVM_norm
(scaled)]]-Data[[#This Row],[NV_fund.]])/2)</f>
        <v>-58671125.804038219</v>
      </c>
    </row>
    <row r="3100" spans="1:29" x14ac:dyDescent="0.2">
      <c r="A3100" s="23">
        <v>41076</v>
      </c>
      <c r="B3100" s="24">
        <v>59571347.402223103</v>
      </c>
      <c r="C3100" s="24">
        <f t="shared" si="385"/>
        <v>49344414.754581414</v>
      </c>
      <c r="D3100" s="25">
        <f>LN(Data[[#This Row],[NVActual]])</f>
        <v>17.902685268154226</v>
      </c>
      <c r="E3100" s="26">
        <v>39061</v>
      </c>
      <c r="F3100" s="40">
        <f>Data[[#This Row],[DAA 
(n)]]^2</f>
        <v>1525761721</v>
      </c>
      <c r="G3100" s="41">
        <f t="shared" si="386"/>
        <v>1083890813.4333334</v>
      </c>
      <c r="H3100" s="28">
        <f>LN(Data[[#This Row],[Metcalfe
(n^2)]])</f>
        <v>21.145759611482916</v>
      </c>
      <c r="I3100" s="42">
        <f t="shared" si="387"/>
        <v>20.712178310189383</v>
      </c>
      <c r="J3100" s="40">
        <f>Data[[#This Row],[DAA 
(n)]]*LN(Data[[#This Row],[DAA 
(n)]])</f>
        <v>412987.25809206709</v>
      </c>
      <c r="K3100" s="40">
        <f t="shared" si="388"/>
        <v>334348.51155358512</v>
      </c>
      <c r="L3100" s="29">
        <f>LN(Data[[#This Row],[MA'[n*ln(n)']
30d]])</f>
        <v>12.719939175710843</v>
      </c>
      <c r="M3100" s="43">
        <f t="shared" si="389"/>
        <v>12.498839306999022</v>
      </c>
      <c r="N3100" s="40">
        <f>Data[[#This Row],[DAA 
(n)]]^1.5</f>
        <v>7719959.7527435925</v>
      </c>
      <c r="O3100" s="40">
        <f t="shared" si="390"/>
        <v>5865677.0481443424</v>
      </c>
      <c r="P3100" s="43">
        <f>LN(Data[[#This Row],[MA'[n^1.5']]])</f>
        <v>15.584628472135964</v>
      </c>
      <c r="Q3100" s="43">
        <f t="shared" si="391"/>
        <v>15.277786139897412</v>
      </c>
      <c r="R3100" s="30">
        <f>$O$1+$O$2*Data[[#This Row],[MA'[ln(n^2)']]]</f>
        <v>20.712178310189383</v>
      </c>
      <c r="S3100" s="30">
        <f>$Q$1+$Q$2*Data[[#This Row],[MA'[ln(n*ln(n))']]]</f>
        <v>17.143084856548384</v>
      </c>
      <c r="T3100" s="31">
        <f>$O$3*Data[[#This Row],[Metcalfe
(n^2)]]</f>
        <v>793396094.92000008</v>
      </c>
      <c r="U3100" s="31">
        <f t="shared" si="384"/>
        <v>563623222.9853332</v>
      </c>
      <c r="V3100" s="30">
        <f>LN(Data[[#This Row],[MA'[NVA']
30d]]/Data[[#This Row],[MA'[NVMetcalfe calc']]])</f>
        <v>-2.4355614006291324</v>
      </c>
      <c r="W3100" s="30">
        <f>$Q$3+Data[[#This Row],[NVM
(scaled)]]/((Data[[#This Row],[Upper Bound]]-Data[[#This Row],[Lower Bound]])/2)</f>
        <v>-0.77480674001096961</v>
      </c>
      <c r="X3100" s="30">
        <f>(Data[[#This Row],[Upper Bound]]+Data[[#This Row],[Lower Bound]])/2</f>
        <v>18.927631583368886</v>
      </c>
      <c r="Y3100" s="29">
        <f>LN(Data[[#This Row],[NVActual]]/Data[[#This Row],[MA'[n^2']
30d]])</f>
        <v>-2.9011377411214698</v>
      </c>
      <c r="Z3100" s="29">
        <f>LN(Data[[#This Row],[NVActual]]/Data[[#This Row],[MA'[n*ln(n)']
30d]])</f>
        <v>5.1827460924433808</v>
      </c>
      <c r="AA3100" s="29">
        <f>LN(Data[[#This Row],[NVActual]]/Data[[#This Row],[MA'[n^1.5']]])</f>
        <v>2.3180567960182605</v>
      </c>
      <c r="AB3100" s="29">
        <f>LN(Data[[#This Row],[NVActual]]/Data[[#This Row],[Metcalfe
(n^2)]])</f>
        <v>-3.2430743433286926</v>
      </c>
      <c r="AC3100" s="26">
        <f>1+Data[[#This Row],[MA'[NVMetcalfe calc']]]/((Data[[#This Row],[NVM_norm
(scaled)]]-Data[[#This Row],[NV_fund.]])/2)</f>
        <v>-57213549.296108373</v>
      </c>
    </row>
    <row r="3101" spans="1:29" x14ac:dyDescent="0.2">
      <c r="A3101" s="23">
        <v>41075</v>
      </c>
      <c r="B3101" s="24">
        <v>60252816.285750099</v>
      </c>
      <c r="C3101" s="24">
        <f t="shared" si="385"/>
        <v>48890214.665645413</v>
      </c>
      <c r="D3101" s="25">
        <f>LN(Data[[#This Row],[NVActual]])</f>
        <v>17.914059872574555</v>
      </c>
      <c r="E3101" s="26">
        <v>49687</v>
      </c>
      <c r="F3101" s="40">
        <f>Data[[#This Row],[DAA 
(n)]]^2</f>
        <v>2468797969</v>
      </c>
      <c r="G3101" s="41">
        <f t="shared" si="386"/>
        <v>1050486479.0333333</v>
      </c>
      <c r="H3101" s="28">
        <f>LN(Data[[#This Row],[Metcalfe
(n^2)]])</f>
        <v>21.626997216905949</v>
      </c>
      <c r="I3101" s="42">
        <f t="shared" si="387"/>
        <v>20.676529626858592</v>
      </c>
      <c r="J3101" s="40">
        <f>Data[[#This Row],[DAA 
(n)]]*LN(Data[[#This Row],[DAA 
(n)]])</f>
        <v>537290.3053582029</v>
      </c>
      <c r="K3101" s="40">
        <f t="shared" si="388"/>
        <v>328239.03549334628</v>
      </c>
      <c r="L3101" s="29">
        <f>LN(Data[[#This Row],[MA'[n*ln(n)']
30d]])</f>
        <v>12.701497388692747</v>
      </c>
      <c r="M3101" s="43">
        <f t="shared" si="389"/>
        <v>12.483032218500894</v>
      </c>
      <c r="N3101" s="40">
        <f>Data[[#This Row],[DAA 
(n)]]^1.5</f>
        <v>11075520.966785394</v>
      </c>
      <c r="O3101" s="40">
        <f t="shared" si="390"/>
        <v>5723729.7460088879</v>
      </c>
      <c r="P3101" s="43">
        <f>LN(Data[[#This Row],[MA'[n^1.5']]])</f>
        <v>15.560131204359523</v>
      </c>
      <c r="Q3101" s="43">
        <f t="shared" si="391"/>
        <v>15.256078678385705</v>
      </c>
      <c r="R3101" s="30">
        <f>$O$1+$O$2*Data[[#This Row],[MA'[ln(n^2)']]]</f>
        <v>20.676529626858592</v>
      </c>
      <c r="S3101" s="30">
        <f>$Q$1+$Q$2*Data[[#This Row],[MA'[ln(n*ln(n))']]]</f>
        <v>17.117003160526473</v>
      </c>
      <c r="T3101" s="31">
        <f>$O$3*Data[[#This Row],[Metcalfe
(n^2)]]</f>
        <v>1283774943.8800001</v>
      </c>
      <c r="U3101" s="31">
        <f t="shared" si="384"/>
        <v>546252969.09733331</v>
      </c>
      <c r="V3101" s="30">
        <f>LN(Data[[#This Row],[MA'[NVA']
30d]]/Data[[#This Row],[MA'[NVMetcalfe calc']]])</f>
        <v>-2.4135049144441614</v>
      </c>
      <c r="W3101" s="30">
        <f>$Q$3+Data[[#This Row],[NVM
(scaled)]]/((Data[[#This Row],[Upper Bound]]-Data[[#This Row],[Lower Bound]])/2)</f>
        <v>-0.7660820166796708</v>
      </c>
      <c r="X3101" s="30">
        <f>(Data[[#This Row],[Upper Bound]]+Data[[#This Row],[Lower Bound]])/2</f>
        <v>18.896766393692531</v>
      </c>
      <c r="Y3101" s="32">
        <f>LN(Data[[#This Row],[NVActual]]/Data[[#This Row],[MA'[n^2']
30d]])</f>
        <v>-2.8584593346098708</v>
      </c>
      <c r="Z3101" s="32">
        <f>LN(Data[[#This Row],[NVActual]]/Data[[#This Row],[MA'[n*ln(n)']
30d]])</f>
        <v>5.2125624838818077</v>
      </c>
      <c r="AA3101" s="32">
        <f>LN(Data[[#This Row],[NVActual]]/Data[[#This Row],[MA'[n^1.5']]])</f>
        <v>2.353928668215032</v>
      </c>
      <c r="AB3101" s="32">
        <f>LN(Data[[#This Row],[NVActual]]/Data[[#This Row],[Metcalfe
(n^2)]])</f>
        <v>-3.7129373443313947</v>
      </c>
      <c r="AC3101" s="34">
        <f>1+Data[[#This Row],[MA'[NVMetcalfe calc']]]/((Data[[#This Row],[NVM_norm
(scaled)]]-Data[[#This Row],[NV_fund.]])/2)</f>
        <v>-55561935.67334418</v>
      </c>
    </row>
    <row r="3102" spans="1:29" x14ac:dyDescent="0.2">
      <c r="A3102" s="23">
        <v>41074</v>
      </c>
      <c r="B3102" s="24">
        <v>55020472.865025401</v>
      </c>
      <c r="C3102" s="24">
        <f t="shared" si="385"/>
        <v>48411750.454760797</v>
      </c>
      <c r="D3102" s="25">
        <f>LN(Data[[#This Row],[NVActual]])</f>
        <v>17.823215907844443</v>
      </c>
      <c r="E3102" s="26">
        <v>49894</v>
      </c>
      <c r="F3102" s="40">
        <f>Data[[#This Row],[DAA 
(n)]]^2</f>
        <v>2489411236</v>
      </c>
      <c r="G3102" s="41">
        <f t="shared" si="386"/>
        <v>989247127.5333333</v>
      </c>
      <c r="H3102" s="28">
        <f>LN(Data[[#This Row],[Metcalfe
(n^2)]])</f>
        <v>21.635312068058365</v>
      </c>
      <c r="I3102" s="42">
        <f t="shared" si="387"/>
        <v>20.631089533863246</v>
      </c>
      <c r="J3102" s="40">
        <f>Data[[#This Row],[DAA 
(n)]]*LN(Data[[#This Row],[DAA 
(n)]])</f>
        <v>539736.13016185199</v>
      </c>
      <c r="K3102" s="40">
        <f t="shared" si="388"/>
        <v>318817.18667374802</v>
      </c>
      <c r="L3102" s="29">
        <f>LN(Data[[#This Row],[MA'[n*ln(n)']
30d]])</f>
        <v>12.672373134964989</v>
      </c>
      <c r="M3102" s="43">
        <f t="shared" si="389"/>
        <v>12.467602055613611</v>
      </c>
      <c r="N3102" s="40">
        <f>Data[[#This Row],[DAA 
(n)]]^1.5</f>
        <v>11144805.256664827</v>
      </c>
      <c r="O3102" s="40">
        <f t="shared" si="390"/>
        <v>5487352.2108626002</v>
      </c>
      <c r="P3102" s="43">
        <f>LN(Data[[#This Row],[MA'[n^1.5']]])</f>
        <v>15.517956404041636</v>
      </c>
      <c r="Q3102" s="43">
        <f t="shared" si="391"/>
        <v>15.234867261699216</v>
      </c>
      <c r="R3102" s="30">
        <f>$O$1+$O$2*Data[[#This Row],[MA'[ln(n^2)']]]</f>
        <v>20.631089533863246</v>
      </c>
      <c r="S3102" s="30">
        <f>$Q$1+$Q$2*Data[[#This Row],[MA'[ln(n*ln(n))']]]</f>
        <v>17.091543391762457</v>
      </c>
      <c r="T3102" s="31">
        <f>$O$3*Data[[#This Row],[Metcalfe
(n^2)]]</f>
        <v>1294493842.72</v>
      </c>
      <c r="U3102" s="31">
        <f t="shared" si="384"/>
        <v>514408506.31733328</v>
      </c>
      <c r="V3102" s="30">
        <f>LN(Data[[#This Row],[MA'[NVA']
30d]]/Data[[#This Row],[MA'[NVMetcalfe calc']]])</f>
        <v>-2.3632751469257096</v>
      </c>
      <c r="W3102" s="30">
        <f>$Q$3+Data[[#This Row],[NVM
(scaled)]]/((Data[[#This Row],[Upper Bound]]-Data[[#This Row],[Lower Bound]])/2)</f>
        <v>-0.74535490260514592</v>
      </c>
      <c r="X3102" s="30">
        <f>(Data[[#This Row],[Upper Bound]]+Data[[#This Row],[Lower Bound]])/2</f>
        <v>18.861316462812852</v>
      </c>
      <c r="Y3102" s="29">
        <f>LN(Data[[#This Row],[NVActual]]/Data[[#This Row],[MA'[n^2']
30d]])</f>
        <v>-2.8892388266999087</v>
      </c>
      <c r="Z3102" s="29">
        <f>LN(Data[[#This Row],[NVActual]]/Data[[#This Row],[MA'[n*ln(n)']
30d]])</f>
        <v>5.1508427728794537</v>
      </c>
      <c r="AA3102" s="29">
        <f>LN(Data[[#This Row],[NVActual]]/Data[[#This Row],[MA'[n^1.5']]])</f>
        <v>2.3052595038028088</v>
      </c>
      <c r="AB3102" s="29">
        <f>LN(Data[[#This Row],[NVActual]]/Data[[#This Row],[Metcalfe
(n^2)]])</f>
        <v>-3.8120961602139207</v>
      </c>
      <c r="AC3102" s="26">
        <f>1+Data[[#This Row],[MA'[NVMetcalfe calc']]]/((Data[[#This Row],[NVM_norm
(scaled)]]-Data[[#This Row],[NV_fund.]])/2)</f>
        <v>-52472802.43818488</v>
      </c>
    </row>
    <row r="3103" spans="1:29" x14ac:dyDescent="0.2">
      <c r="A3103" s="23">
        <v>41073</v>
      </c>
      <c r="B3103" s="24">
        <v>54487837.224172503</v>
      </c>
      <c r="C3103" s="24">
        <f t="shared" si="385"/>
        <v>48090400.735883467</v>
      </c>
      <c r="D3103" s="25">
        <f>LN(Data[[#This Row],[NVActual]])</f>
        <v>17.813488064528627</v>
      </c>
      <c r="E3103" s="26">
        <v>46530</v>
      </c>
      <c r="F3103" s="40">
        <f>Data[[#This Row],[DAA 
(n)]]^2</f>
        <v>2165040900</v>
      </c>
      <c r="G3103" s="41">
        <f t="shared" si="386"/>
        <v>931898516.33333337</v>
      </c>
      <c r="H3103" s="28">
        <f>LN(Data[[#This Row],[Metcalfe
(n^2)]])</f>
        <v>21.49570508967739</v>
      </c>
      <c r="I3103" s="42">
        <f t="shared" si="387"/>
        <v>20.591930474168624</v>
      </c>
      <c r="J3103" s="40">
        <f>Data[[#This Row],[DAA 
(n)]]*LN(Data[[#This Row],[DAA 
(n)]])</f>
        <v>500097.57891134446</v>
      </c>
      <c r="K3103" s="40">
        <f t="shared" si="388"/>
        <v>310282.16203314124</v>
      </c>
      <c r="L3103" s="29">
        <f>LN(Data[[#This Row],[MA'[n*ln(n)']
30d]])</f>
        <v>12.645237362587304</v>
      </c>
      <c r="M3103" s="43">
        <f t="shared" si="389"/>
        <v>12.452769877389203</v>
      </c>
      <c r="N3103" s="40">
        <f>Data[[#This Row],[DAA 
(n)]]^1.5</f>
        <v>10036899.574918563</v>
      </c>
      <c r="O3103" s="40">
        <f t="shared" si="390"/>
        <v>5269781.7130660908</v>
      </c>
      <c r="P3103" s="43">
        <f>LN(Data[[#This Row],[MA'[n^1.5']]])</f>
        <v>15.477499498989115</v>
      </c>
      <c r="Q3103" s="43">
        <f t="shared" si="391"/>
        <v>15.21454648858961</v>
      </c>
      <c r="R3103" s="30">
        <f>$O$1+$O$2*Data[[#This Row],[MA'[ln(n^2)']]]</f>
        <v>20.591930474168624</v>
      </c>
      <c r="S3103" s="30">
        <f>$Q$1+$Q$2*Data[[#This Row],[MA'[ln(n*ln(n))']]]</f>
        <v>17.067070297692183</v>
      </c>
      <c r="T3103" s="31">
        <f>$O$3*Data[[#This Row],[Metcalfe
(n^2)]]</f>
        <v>1125821268</v>
      </c>
      <c r="U3103" s="31">
        <f t="shared" si="384"/>
        <v>484587228.4933334</v>
      </c>
      <c r="V3103" s="30">
        <f>LN(Data[[#This Row],[MA'[NVA']
30d]]/Data[[#This Row],[MA'[NVMetcalfe calc']]])</f>
        <v>-2.3102148650011882</v>
      </c>
      <c r="W3103" s="30">
        <f>$Q$3+Data[[#This Row],[NVM
(scaled)]]/((Data[[#This Row],[Upper Bound]]-Data[[#This Row],[Lower Bound]])/2)</f>
        <v>-0.72081220209452412</v>
      </c>
      <c r="X3103" s="30">
        <f>(Data[[#This Row],[Upper Bound]]+Data[[#This Row],[Lower Bound]])/2</f>
        <v>18.829500385930402</v>
      </c>
      <c r="Y3103" s="32">
        <f>LN(Data[[#This Row],[NVActual]]/Data[[#This Row],[MA'[n^2']
30d]])</f>
        <v>-2.8392464141381391</v>
      </c>
      <c r="Z3103" s="32">
        <f>LN(Data[[#This Row],[NVActual]]/Data[[#This Row],[MA'[n*ln(n)']
30d]])</f>
        <v>5.1682507019413251</v>
      </c>
      <c r="AA3103" s="32">
        <f>LN(Data[[#This Row],[NVActual]]/Data[[#This Row],[MA'[n^1.5']]])</f>
        <v>2.3359885655395138</v>
      </c>
      <c r="AB3103" s="32">
        <f>LN(Data[[#This Row],[NVActual]]/Data[[#This Row],[Metcalfe
(n^2)]])</f>
        <v>-3.68221702514876</v>
      </c>
      <c r="AC3103" s="34">
        <f>1+Data[[#This Row],[MA'[NVMetcalfe calc']]]/((Data[[#This Row],[NVM_norm
(scaled)]]-Data[[#This Row],[NV_fund.]])/2)</f>
        <v>-49573347.386271395</v>
      </c>
    </row>
    <row r="3104" spans="1:29" x14ac:dyDescent="0.2">
      <c r="A3104" s="23">
        <v>41072</v>
      </c>
      <c r="B3104" s="24">
        <v>52768467.132456899</v>
      </c>
      <c r="C3104" s="24">
        <f t="shared" si="385"/>
        <v>47779047.029606067</v>
      </c>
      <c r="D3104" s="25">
        <f>LN(Data[[#This Row],[NVActual]])</f>
        <v>17.781424356873096</v>
      </c>
      <c r="E3104" s="26">
        <v>24995</v>
      </c>
      <c r="F3104" s="40">
        <f>Data[[#This Row],[DAA 
(n)]]^2</f>
        <v>624750025</v>
      </c>
      <c r="G3104" s="41">
        <f t="shared" si="386"/>
        <v>895197125.0333333</v>
      </c>
      <c r="H3104" s="28">
        <f>LN(Data[[#This Row],[Metcalfe
(n^2)]])</f>
        <v>20.252862167695341</v>
      </c>
      <c r="I3104" s="42">
        <f t="shared" si="387"/>
        <v>20.568250319157098</v>
      </c>
      <c r="J3104" s="40">
        <f>Data[[#This Row],[DAA 
(n)]]*LN(Data[[#This Row],[DAA 
(n)]])</f>
        <v>253110.14494077253</v>
      </c>
      <c r="K3104" s="40">
        <f t="shared" si="388"/>
        <v>304912.17131993914</v>
      </c>
      <c r="L3104" s="29">
        <f>LN(Data[[#This Row],[MA'[n*ln(n)']
30d]])</f>
        <v>12.62777905123483</v>
      </c>
      <c r="M3104" s="43">
        <f t="shared" si="389"/>
        <v>12.43814362822372</v>
      </c>
      <c r="N3104" s="40">
        <f>Data[[#This Row],[DAA 
(n)]]^1.5</f>
        <v>3951661.2803825913</v>
      </c>
      <c r="O3104" s="40">
        <f t="shared" si="390"/>
        <v>5131592.7207845254</v>
      </c>
      <c r="P3104" s="43">
        <f>LN(Data[[#This Row],[MA'[n^1.5']]])</f>
        <v>15.450926640848351</v>
      </c>
      <c r="Q3104" s="43">
        <f t="shared" si="391"/>
        <v>15.194605194862415</v>
      </c>
      <c r="R3104" s="30">
        <f>$O$1+$O$2*Data[[#This Row],[MA'[ln(n^2)']]]</f>
        <v>20.568250319157098</v>
      </c>
      <c r="S3104" s="30">
        <f>$Q$1+$Q$2*Data[[#This Row],[MA'[ln(n*ln(n))']]]</f>
        <v>17.042936986569138</v>
      </c>
      <c r="T3104" s="31">
        <f>$O$3*Data[[#This Row],[Metcalfe
(n^2)]]</f>
        <v>324870013</v>
      </c>
      <c r="U3104" s="31">
        <f t="shared" si="384"/>
        <v>465502505.01733327</v>
      </c>
      <c r="V3104" s="30">
        <f>LN(Data[[#This Row],[MA'[NVA']
30d]]/Data[[#This Row],[MA'[NVMetcalfe calc']]])</f>
        <v>-2.2765302813158304</v>
      </c>
      <c r="W3104" s="30">
        <f>$Q$3+Data[[#This Row],[NVM
(scaled)]]/((Data[[#This Row],[Upper Bound]]-Data[[#This Row],[Lower Bound]])/2)</f>
        <v>-0.7015335838500415</v>
      </c>
      <c r="X3104" s="30">
        <f>(Data[[#This Row],[Upper Bound]]+Data[[#This Row],[Lower Bound]])/2</f>
        <v>18.805593652863116</v>
      </c>
      <c r="Y3104" s="29">
        <f>LN(Data[[#This Row],[NVActual]]/Data[[#This Row],[MA'[n^2']
30d]])</f>
        <v>-2.8311301465481389</v>
      </c>
      <c r="Z3104" s="29">
        <f>LN(Data[[#This Row],[NVActual]]/Data[[#This Row],[MA'[n*ln(n)']
30d]])</f>
        <v>5.1536453056382658</v>
      </c>
      <c r="AA3104" s="29">
        <f>LN(Data[[#This Row],[NVActual]]/Data[[#This Row],[MA'[n^1.5']]])</f>
        <v>2.3304977160247455</v>
      </c>
      <c r="AB3104" s="29">
        <f>LN(Data[[#This Row],[NVActual]]/Data[[#This Row],[Metcalfe
(n^2)]])</f>
        <v>-2.4714378108222452</v>
      </c>
      <c r="AC3104" s="26">
        <f>1+Data[[#This Row],[MA'[NVMetcalfe calc']]]/((Data[[#This Row],[NVM_norm
(scaled)]]-Data[[#This Row],[NV_fund.]])/2)</f>
        <v>-47726401.700776957</v>
      </c>
    </row>
    <row r="3105" spans="1:29" x14ac:dyDescent="0.2">
      <c r="A3105" s="23">
        <v>41071</v>
      </c>
      <c r="B3105" s="24">
        <v>51430487.685913302</v>
      </c>
      <c r="C3105" s="24">
        <f t="shared" si="385"/>
        <v>47503848.217498586</v>
      </c>
      <c r="D3105" s="25">
        <f>LN(Data[[#This Row],[NVActual]])</f>
        <v>17.755741700224384</v>
      </c>
      <c r="E3105" s="26">
        <v>32475</v>
      </c>
      <c r="F3105" s="40">
        <f>Data[[#This Row],[DAA 
(n)]]^2</f>
        <v>1054625625</v>
      </c>
      <c r="G3105" s="41">
        <f t="shared" si="386"/>
        <v>888601354.89999998</v>
      </c>
      <c r="H3105" s="28">
        <f>LN(Data[[#This Row],[Metcalfe
(n^2)]])</f>
        <v>20.7764516830776</v>
      </c>
      <c r="I3105" s="42">
        <f t="shared" si="387"/>
        <v>20.555555123181442</v>
      </c>
      <c r="J3105" s="40">
        <f>Data[[#This Row],[DAA 
(n)]]*LN(Data[[#This Row],[DAA 
(n)]])</f>
        <v>337357.63420397253</v>
      </c>
      <c r="K3105" s="40">
        <f t="shared" si="388"/>
        <v>303318.09185399942</v>
      </c>
      <c r="L3105" s="29">
        <f>LN(Data[[#This Row],[MA'[n*ln(n)']
30d]])</f>
        <v>12.622537341927352</v>
      </c>
      <c r="M3105" s="43">
        <f t="shared" si="389"/>
        <v>12.423125171367547</v>
      </c>
      <c r="N3105" s="40">
        <f>Data[[#This Row],[DAA 
(n)]]^1.5</f>
        <v>5852261.7142327987</v>
      </c>
      <c r="O3105" s="40">
        <f t="shared" si="390"/>
        <v>5098863.9666810995</v>
      </c>
      <c r="P3105" s="43">
        <f>LN(Data[[#This Row],[MA'[n^1.5']]])</f>
        <v>15.444528321250568</v>
      </c>
      <c r="Q3105" s="43">
        <f t="shared" si="391"/>
        <v>15.174113560101482</v>
      </c>
      <c r="R3105" s="30">
        <f>$O$1+$O$2*Data[[#This Row],[MA'[ln(n^2)']]]</f>
        <v>20.555555123181442</v>
      </c>
      <c r="S3105" s="30">
        <f>$Q$1+$Q$2*Data[[#This Row],[MA'[ln(n*ln(n))']]]</f>
        <v>17.01815653275645</v>
      </c>
      <c r="T3105" s="31">
        <f>$O$3*Data[[#This Row],[Metcalfe
(n^2)]]</f>
        <v>548405325</v>
      </c>
      <c r="U3105" s="31">
        <f t="shared" si="384"/>
        <v>462072704.54800004</v>
      </c>
      <c r="V3105" s="30">
        <f>LN(Data[[#This Row],[MA'[NVA']
30d]]/Data[[#This Row],[MA'[NVMetcalfe calc']]])</f>
        <v>-2.2749115249877456</v>
      </c>
      <c r="W3105" s="30">
        <f>$Q$3+Data[[#This Row],[NVM
(scaled)]]/((Data[[#This Row],[Upper Bound]]-Data[[#This Row],[Lower Bound]])/2)</f>
        <v>-0.69620593175191614</v>
      </c>
      <c r="X3105" s="30">
        <f>(Data[[#This Row],[Upper Bound]]+Data[[#This Row],[Lower Bound]])/2</f>
        <v>18.786855827968946</v>
      </c>
      <c r="Y3105" s="32">
        <f>LN(Data[[#This Row],[NVActual]]/Data[[#This Row],[MA'[n^2']
30d]])</f>
        <v>-2.8494175729985818</v>
      </c>
      <c r="Z3105" s="32">
        <f>LN(Data[[#This Row],[NVActual]]/Data[[#This Row],[MA'[n*ln(n)']
30d]])</f>
        <v>5.1332043582970321</v>
      </c>
      <c r="AA3105" s="32">
        <f>LN(Data[[#This Row],[NVActual]]/Data[[#This Row],[MA'[n^1.5']]])</f>
        <v>2.3112133789738163</v>
      </c>
      <c r="AB3105" s="32">
        <f>LN(Data[[#This Row],[NVActual]]/Data[[#This Row],[Metcalfe
(n^2)]])</f>
        <v>-3.0207099828532162</v>
      </c>
      <c r="AC3105" s="34">
        <f>1+Data[[#This Row],[MA'[NVMetcalfe calc']]]/((Data[[#This Row],[NVM_norm
(scaled)]]-Data[[#This Row],[NV_fund.]])/2)</f>
        <v>-47433273.11744757</v>
      </c>
    </row>
    <row r="3106" spans="1:29" x14ac:dyDescent="0.2">
      <c r="A3106" s="23">
        <v>41070</v>
      </c>
      <c r="B3106" s="24">
        <v>50203835.137734599</v>
      </c>
      <c r="C3106" s="24">
        <f t="shared" si="385"/>
        <v>47272615.793236651</v>
      </c>
      <c r="D3106" s="25">
        <f>LN(Data[[#This Row],[NVActual]])</f>
        <v>17.731601978909872</v>
      </c>
      <c r="E3106" s="26">
        <v>33266</v>
      </c>
      <c r="F3106" s="40">
        <f>Data[[#This Row],[DAA 
(n)]]^2</f>
        <v>1106626756</v>
      </c>
      <c r="G3106" s="41">
        <f t="shared" si="386"/>
        <v>870942770.73333335</v>
      </c>
      <c r="H3106" s="28">
        <f>LN(Data[[#This Row],[Metcalfe
(n^2)]])</f>
        <v>20.824582266700961</v>
      </c>
      <c r="I3106" s="42">
        <f t="shared" si="387"/>
        <v>20.532295318775361</v>
      </c>
      <c r="J3106" s="40">
        <f>Data[[#This Row],[DAA 
(n)]]*LN(Data[[#This Row],[DAA 
(n)]])</f>
        <v>346375.2768420371</v>
      </c>
      <c r="K3106" s="40">
        <f t="shared" si="388"/>
        <v>299739.53812205041</v>
      </c>
      <c r="L3106" s="29">
        <f>LN(Data[[#This Row],[MA'[n*ln(n)']
30d]])</f>
        <v>12.610669170269164</v>
      </c>
      <c r="M3106" s="43">
        <f t="shared" si="389"/>
        <v>12.408012319954564</v>
      </c>
      <c r="N3106" s="40">
        <f>Data[[#This Row],[DAA 
(n)]]^1.5</f>
        <v>6067375.5170663456</v>
      </c>
      <c r="O3106" s="40">
        <f t="shared" si="390"/>
        <v>5019377.5422842754</v>
      </c>
      <c r="P3106" s="43">
        <f>LN(Data[[#This Row],[MA'[n^1.5']]])</f>
        <v>15.428816488418926</v>
      </c>
      <c r="Q3106" s="43">
        <f t="shared" si="391"/>
        <v>15.153479764090179</v>
      </c>
      <c r="R3106" s="30">
        <f>$O$1+$O$2*Data[[#This Row],[MA'[ln(n^2)']]]</f>
        <v>20.532295318775361</v>
      </c>
      <c r="S3106" s="30">
        <f>$Q$1+$Q$2*Data[[#This Row],[MA'[ln(n*ln(n))']]]</f>
        <v>16.993220327925027</v>
      </c>
      <c r="T3106" s="31">
        <f>$O$3*Data[[#This Row],[Metcalfe
(n^2)]]</f>
        <v>575445913.12</v>
      </c>
      <c r="U3106" s="31">
        <f t="shared" si="384"/>
        <v>452890240.78133333</v>
      </c>
      <c r="V3106" s="30">
        <f>LN(Data[[#This Row],[MA'[NVA']
30d]]/Data[[#This Row],[MA'[NVMetcalfe calc']]])</f>
        <v>-2.2597186214898111</v>
      </c>
      <c r="W3106" s="30">
        <f>$Q$3+Data[[#This Row],[NVM
(scaled)]]/((Data[[#This Row],[Upper Bound]]-Data[[#This Row],[Lower Bound]])/2)</f>
        <v>-0.6870108728025951</v>
      </c>
      <c r="X3106" s="30">
        <f>(Data[[#This Row],[Upper Bound]]+Data[[#This Row],[Lower Bound]])/2</f>
        <v>18.762757823350192</v>
      </c>
      <c r="Y3106" s="29">
        <f>LN(Data[[#This Row],[NVActual]]/Data[[#This Row],[MA'[n^2']
30d]])</f>
        <v>-2.8534848485052065</v>
      </c>
      <c r="Z3106" s="29">
        <f>LN(Data[[#This Row],[NVActual]]/Data[[#This Row],[MA'[n*ln(n)']
30d]])</f>
        <v>5.1209328086407071</v>
      </c>
      <c r="AA3106" s="29">
        <f>LN(Data[[#This Row],[NVActual]]/Data[[#This Row],[MA'[n^1.5']]])</f>
        <v>2.3027854904909453</v>
      </c>
      <c r="AB3106" s="29">
        <f>LN(Data[[#This Row],[NVActual]]/Data[[#This Row],[Metcalfe
(n^2)]])</f>
        <v>-3.0929802877910899</v>
      </c>
      <c r="AC3106" s="26">
        <f>1+Data[[#This Row],[MA'[NVMetcalfe calc']]]/((Data[[#This Row],[NVM_norm
(scaled)]]-Data[[#This Row],[NV_fund.]])/2)</f>
        <v>-46570243.392769165</v>
      </c>
    </row>
    <row r="3107" spans="1:29" x14ac:dyDescent="0.2">
      <c r="A3107" s="23">
        <v>41069</v>
      </c>
      <c r="B3107" s="24">
        <v>51069353.146523997</v>
      </c>
      <c r="C3107" s="24">
        <f t="shared" si="385"/>
        <v>47086363.259462371</v>
      </c>
      <c r="D3107" s="25">
        <f>LN(Data[[#This Row],[NVActual]])</f>
        <v>17.748695132526851</v>
      </c>
      <c r="E3107" s="26">
        <v>31108</v>
      </c>
      <c r="F3107" s="40">
        <f>Data[[#This Row],[DAA 
(n)]]^2</f>
        <v>967707664</v>
      </c>
      <c r="G3107" s="41">
        <f t="shared" si="386"/>
        <v>854337241.83333337</v>
      </c>
      <c r="H3107" s="28">
        <f>LN(Data[[#This Row],[Metcalfe
(n^2)]])</f>
        <v>20.690440599629667</v>
      </c>
      <c r="I3107" s="42">
        <f t="shared" si="387"/>
        <v>20.512357349681352</v>
      </c>
      <c r="J3107" s="40">
        <f>Data[[#This Row],[DAA 
(n)]]*LN(Data[[#This Row],[DAA 
(n)]])</f>
        <v>321819.11308663985</v>
      </c>
      <c r="K3107" s="40">
        <f t="shared" si="388"/>
        <v>296509.12346504012</v>
      </c>
      <c r="L3107" s="29">
        <f>LN(Data[[#This Row],[MA'[n*ln(n)']
30d]])</f>
        <v>12.599833267486279</v>
      </c>
      <c r="M3107" s="43">
        <f t="shared" si="389"/>
        <v>12.393009223951365</v>
      </c>
      <c r="N3107" s="40">
        <f>Data[[#This Row],[DAA 
(n)]]^1.5</f>
        <v>5486661.0986748561</v>
      </c>
      <c r="O3107" s="40">
        <f t="shared" si="390"/>
        <v>4946269.4508417696</v>
      </c>
      <c r="P3107" s="43">
        <f>LN(Data[[#This Row],[MA'[n^1.5']]])</f>
        <v>15.414144204116146</v>
      </c>
      <c r="Q3107" s="43">
        <f t="shared" si="391"/>
        <v>15.132973595170297</v>
      </c>
      <c r="R3107" s="30">
        <f>$O$1+$O$2*Data[[#This Row],[MA'[ln(n^2)']]]</f>
        <v>20.512357349681352</v>
      </c>
      <c r="S3107" s="30">
        <f>$Q$1+$Q$2*Data[[#This Row],[MA'[ln(n*ln(n))']]]</f>
        <v>16.96846521951975</v>
      </c>
      <c r="T3107" s="31">
        <f>$O$3*Data[[#This Row],[Metcalfe
(n^2)]]</f>
        <v>503207985.28000003</v>
      </c>
      <c r="U3107" s="31">
        <f t="shared" si="384"/>
        <v>444255365.75333333</v>
      </c>
      <c r="V3107" s="30">
        <f>LN(Data[[#This Row],[MA'[NVA']
30d]]/Data[[#This Row],[MA'[NVMetcalfe calc']]])</f>
        <v>-2.244416113489772</v>
      </c>
      <c r="W3107" s="30">
        <f>$Q$3+Data[[#This Row],[NVM
(scaled)]]/((Data[[#This Row],[Upper Bound]]-Data[[#This Row],[Lower Bound]])/2)</f>
        <v>-0.6766390686036069</v>
      </c>
      <c r="X3107" s="30">
        <f>(Data[[#This Row],[Upper Bound]]+Data[[#This Row],[Lower Bound]])/2</f>
        <v>18.740411284600551</v>
      </c>
      <c r="Y3107" s="32">
        <f>LN(Data[[#This Row],[NVActual]]/Data[[#This Row],[MA'[n^2']
30d]])</f>
        <v>-2.8171414380351325</v>
      </c>
      <c r="Z3107" s="32">
        <f>LN(Data[[#This Row],[NVActual]]/Data[[#This Row],[MA'[n*ln(n)']
30d]])</f>
        <v>5.1488618650405726</v>
      </c>
      <c r="AA3107" s="32">
        <f>LN(Data[[#This Row],[NVActual]]/Data[[#This Row],[MA'[n^1.5']]])</f>
        <v>2.3345509284107049</v>
      </c>
      <c r="AB3107" s="32">
        <f>LN(Data[[#This Row],[NVActual]]/Data[[#This Row],[Metcalfe
(n^2)]])</f>
        <v>-2.9417454671028174</v>
      </c>
      <c r="AC3107" s="34">
        <f>1+Data[[#This Row],[MA'[NVMetcalfe calc']]]/((Data[[#This Row],[NVM_norm
(scaled)]]-Data[[#This Row],[NV_fund.]])/2)</f>
        <v>-45759304.112995528</v>
      </c>
    </row>
    <row r="3108" spans="1:29" x14ac:dyDescent="0.2">
      <c r="A3108" s="23">
        <v>41068</v>
      </c>
      <c r="B3108" s="24">
        <v>51623477.428412102</v>
      </c>
      <c r="C3108" s="24">
        <f t="shared" si="385"/>
        <v>46859233.259753376</v>
      </c>
      <c r="D3108" s="25">
        <f>LN(Data[[#This Row],[NVActual]])</f>
        <v>17.75948711589843</v>
      </c>
      <c r="E3108" s="26">
        <v>28664</v>
      </c>
      <c r="F3108" s="40">
        <f>Data[[#This Row],[DAA 
(n)]]^2</f>
        <v>821624896</v>
      </c>
      <c r="G3108" s="41">
        <f t="shared" si="386"/>
        <v>838273842.39999998</v>
      </c>
      <c r="H3108" s="28">
        <f>LN(Data[[#This Row],[Metcalfe
(n^2)]])</f>
        <v>20.526794517969581</v>
      </c>
      <c r="I3108" s="42">
        <f t="shared" si="387"/>
        <v>20.489386638646259</v>
      </c>
      <c r="J3108" s="40">
        <f>Data[[#This Row],[DAA 
(n)]]*LN(Data[[#This Row],[DAA 
(n)]])</f>
        <v>294190.01903154003</v>
      </c>
      <c r="K3108" s="40">
        <f t="shared" si="388"/>
        <v>293129.30432879715</v>
      </c>
      <c r="L3108" s="29">
        <f>LN(Data[[#This Row],[MA'[n*ln(n)']
30d]])</f>
        <v>12.588369102352214</v>
      </c>
      <c r="M3108" s="43">
        <f t="shared" si="389"/>
        <v>12.377990918708297</v>
      </c>
      <c r="N3108" s="40">
        <f>Data[[#This Row],[DAA 
(n)]]^1.5</f>
        <v>4852943.0265503926</v>
      </c>
      <c r="O3108" s="40">
        <f t="shared" si="390"/>
        <v>4872455.8644569227</v>
      </c>
      <c r="P3108" s="43">
        <f>LN(Data[[#This Row],[MA'[n^1.5']]])</f>
        <v>15.39910865223292</v>
      </c>
      <c r="Q3108" s="43">
        <f t="shared" si="391"/>
        <v>15.112421833234761</v>
      </c>
      <c r="R3108" s="30">
        <f>$O$1+$O$2*Data[[#This Row],[MA'[ln(n^2)']]]</f>
        <v>20.489386638646259</v>
      </c>
      <c r="S3108" s="30">
        <f>$Q$1+$Q$2*Data[[#This Row],[MA'[ln(n*ln(n))']]]</f>
        <v>16.943685015868688</v>
      </c>
      <c r="T3108" s="31">
        <f>$O$3*Data[[#This Row],[Metcalfe
(n^2)]]</f>
        <v>427244945.92000002</v>
      </c>
      <c r="U3108" s="31">
        <f t="shared" si="384"/>
        <v>435902398.04800004</v>
      </c>
      <c r="V3108" s="30">
        <f>LN(Data[[#This Row],[MA'[NVA']
30d]]/Data[[#This Row],[MA'[NVMetcalfe calc']]])</f>
        <v>-2.230270290016521</v>
      </c>
      <c r="W3108" s="30">
        <f>$Q$3+Data[[#This Row],[NVM
(scaled)]]/((Data[[#This Row],[Upper Bound]]-Data[[#This Row],[Lower Bound]])/2)</f>
        <v>-0.66801352019542481</v>
      </c>
      <c r="X3108" s="30">
        <f>(Data[[#This Row],[Upper Bound]]+Data[[#This Row],[Lower Bound]])/2</f>
        <v>18.716535827257474</v>
      </c>
      <c r="Y3108" s="29">
        <f>LN(Data[[#This Row],[NVActual]]/Data[[#This Row],[MA'[n^2']
30d]])</f>
        <v>-2.7873682700735944</v>
      </c>
      <c r="Z3108" s="29">
        <f>LN(Data[[#This Row],[NVActual]]/Data[[#This Row],[MA'[n*ln(n)']
30d]])</f>
        <v>5.1711180135462183</v>
      </c>
      <c r="AA3108" s="29">
        <f>LN(Data[[#This Row],[NVActual]]/Data[[#This Row],[MA'[n^1.5']]])</f>
        <v>2.3603784636655121</v>
      </c>
      <c r="AB3108" s="29">
        <f>LN(Data[[#This Row],[NVActual]]/Data[[#This Row],[Metcalfe
(n^2)]])</f>
        <v>-2.7673074020711472</v>
      </c>
      <c r="AC3108" s="26">
        <f>1+Data[[#This Row],[MA'[NVMetcalfe calc']]]/((Data[[#This Row],[NVM_norm
(scaled)]]-Data[[#This Row],[NV_fund.]])/2)</f>
        <v>-44974209.154158361</v>
      </c>
    </row>
    <row r="3109" spans="1:29" x14ac:dyDescent="0.2">
      <c r="A3109" s="23">
        <v>41067</v>
      </c>
      <c r="B3109" s="24">
        <v>51259435.123635098</v>
      </c>
      <c r="C3109" s="24">
        <f t="shared" si="385"/>
        <v>46646623.031291716</v>
      </c>
      <c r="D3109" s="25">
        <f>LN(Data[[#This Row],[NVActual]])</f>
        <v>17.752410259011839</v>
      </c>
      <c r="E3109" s="26">
        <v>34826</v>
      </c>
      <c r="F3109" s="40">
        <f>Data[[#This Row],[DAA 
(n)]]^2</f>
        <v>1212850276</v>
      </c>
      <c r="G3109" s="41">
        <f t="shared" si="386"/>
        <v>832175478.66666663</v>
      </c>
      <c r="H3109" s="28">
        <f>LN(Data[[#This Row],[Metcalfe
(n^2)]])</f>
        <v>20.916239026478657</v>
      </c>
      <c r="I3109" s="42">
        <f t="shared" si="387"/>
        <v>20.480990310879406</v>
      </c>
      <c r="J3109" s="40">
        <f>Data[[#This Row],[DAA 
(n)]]*LN(Data[[#This Row],[DAA 
(n)]])</f>
        <v>364214.47016807285</v>
      </c>
      <c r="K3109" s="40">
        <f t="shared" si="388"/>
        <v>291862.76021438593</v>
      </c>
      <c r="L3109" s="29">
        <f>LN(Data[[#This Row],[MA'[n*ln(n)']
30d]])</f>
        <v>12.584038971500343</v>
      </c>
      <c r="M3109" s="43">
        <f t="shared" si="389"/>
        <v>12.363056759520692</v>
      </c>
      <c r="N3109" s="40">
        <f>Data[[#This Row],[DAA 
(n)]]^1.5</f>
        <v>6499132.5353447013</v>
      </c>
      <c r="O3109" s="40">
        <f t="shared" si="390"/>
        <v>4844608.8532735445</v>
      </c>
      <c r="P3109" s="43">
        <f>LN(Data[[#This Row],[MA'[n^1.5']]])</f>
        <v>15.393377068009514</v>
      </c>
      <c r="Q3109" s="43">
        <f t="shared" si="391"/>
        <v>15.091962750741681</v>
      </c>
      <c r="R3109" s="30">
        <f>$O$1+$O$2*Data[[#This Row],[MA'[ln(n^2)']]]</f>
        <v>20.480990310879406</v>
      </c>
      <c r="S3109" s="30">
        <f>$Q$1+$Q$2*Data[[#This Row],[MA'[ln(n*ln(n))']]]</f>
        <v>16.91904365320914</v>
      </c>
      <c r="T3109" s="31">
        <f>$O$3*Data[[#This Row],[Metcalfe
(n^2)]]</f>
        <v>630682143.51999998</v>
      </c>
      <c r="U3109" s="31">
        <f t="shared" si="384"/>
        <v>432731248.90666676</v>
      </c>
      <c r="V3109" s="30">
        <f>LN(Data[[#This Row],[MA'[NVA']
30d]]/Data[[#This Row],[MA'[NVMetcalfe calc']]])</f>
        <v>-2.2275163278301902</v>
      </c>
      <c r="W3109" s="30">
        <f>$Q$3+Data[[#This Row],[NVM
(scaled)]]/((Data[[#This Row],[Upper Bound]]-Data[[#This Row],[Lower Bound]])/2)</f>
        <v>-0.66072975084198726</v>
      </c>
      <c r="X3109" s="30">
        <f>(Data[[#This Row],[Upper Bound]]+Data[[#This Row],[Lower Bound]])/2</f>
        <v>18.700016982044275</v>
      </c>
      <c r="Y3109" s="32">
        <f>LN(Data[[#This Row],[NVActual]]/Data[[#This Row],[MA'[n^2']
30d]])</f>
        <v>-2.7871436293938388</v>
      </c>
      <c r="Z3109" s="32">
        <f>LN(Data[[#This Row],[NVActual]]/Data[[#This Row],[MA'[n*ln(n)']
30d]])</f>
        <v>5.168371287511496</v>
      </c>
      <c r="AA3109" s="32">
        <f>LN(Data[[#This Row],[NVActual]]/Data[[#This Row],[MA'[n^1.5']]])</f>
        <v>2.3590331910023257</v>
      </c>
      <c r="AB3109" s="32">
        <f>LN(Data[[#This Row],[NVActual]]/Data[[#This Row],[Metcalfe
(n^2)]])</f>
        <v>-3.1638287674668168</v>
      </c>
      <c r="AC3109" s="34">
        <f>1+Data[[#This Row],[MA'[NVMetcalfe calc']]]/((Data[[#This Row],[NVM_norm
(scaled)]]-Data[[#This Row],[NV_fund.]])/2)</f>
        <v>-44701916.222193427</v>
      </c>
    </row>
    <row r="3110" spans="1:29" x14ac:dyDescent="0.2">
      <c r="A3110" s="23">
        <v>41066</v>
      </c>
      <c r="B3110" s="24">
        <v>49927977.5641049</v>
      </c>
      <c r="C3110" s="24">
        <f t="shared" si="385"/>
        <v>46439420.708535589</v>
      </c>
      <c r="D3110" s="25">
        <f>LN(Data[[#This Row],[NVActual]])</f>
        <v>17.726092076230927</v>
      </c>
      <c r="E3110" s="26">
        <v>25187</v>
      </c>
      <c r="F3110" s="40">
        <f>Data[[#This Row],[DAA 
(n)]]^2</f>
        <v>634384969</v>
      </c>
      <c r="G3110" s="41">
        <f t="shared" si="386"/>
        <v>810028788.16666663</v>
      </c>
      <c r="H3110" s="28">
        <f>LN(Data[[#This Row],[Metcalfe
(n^2)]])</f>
        <v>20.268166534750755</v>
      </c>
      <c r="I3110" s="42">
        <f t="shared" si="387"/>
        <v>20.45453587250957</v>
      </c>
      <c r="J3110" s="40">
        <f>Data[[#This Row],[DAA 
(n)]]*LN(Data[[#This Row],[DAA 
(n)]])</f>
        <v>255247.15525538364</v>
      </c>
      <c r="K3110" s="40">
        <f t="shared" si="388"/>
        <v>287576.46632537706</v>
      </c>
      <c r="L3110" s="29">
        <f>LN(Data[[#This Row],[MA'[n*ln(n)']
30d]])</f>
        <v>12.569244073683237</v>
      </c>
      <c r="M3110" s="43">
        <f t="shared" si="389"/>
        <v>12.347621399979461</v>
      </c>
      <c r="N3110" s="40">
        <f>Data[[#This Row],[DAA 
(n)]]^1.5</f>
        <v>3997280.8525550207</v>
      </c>
      <c r="O3110" s="40">
        <f t="shared" si="390"/>
        <v>4747433.5102647413</v>
      </c>
      <c r="P3110" s="43">
        <f>LN(Data[[#This Row],[MA'[n^1.5']]])</f>
        <v>15.373114716360339</v>
      </c>
      <c r="Q3110" s="43">
        <f t="shared" si="391"/>
        <v>15.070794896676453</v>
      </c>
      <c r="R3110" s="30">
        <f>$O$1+$O$2*Data[[#This Row],[MA'[ln(n^2)']]]</f>
        <v>20.45453587250957</v>
      </c>
      <c r="S3110" s="30">
        <f>$Q$1+$Q$2*Data[[#This Row],[MA'[ln(n*ln(n))']]]</f>
        <v>16.89357530996611</v>
      </c>
      <c r="T3110" s="31">
        <f>$O$3*Data[[#This Row],[Metcalfe
(n^2)]]</f>
        <v>329880183.88</v>
      </c>
      <c r="U3110" s="31">
        <f t="shared" si="384"/>
        <v>421214969.84666669</v>
      </c>
      <c r="V3110" s="30">
        <f>LN(Data[[#This Row],[MA'[NVA']
30d]]/Data[[#This Row],[MA'[NVMetcalfe calc']]])</f>
        <v>-2.2049946377992766</v>
      </c>
      <c r="W3110" s="30">
        <f>$Q$3+Data[[#This Row],[NVM
(scaled)]]/((Data[[#This Row],[Upper Bound]]-Data[[#This Row],[Lower Bound]])/2)</f>
        <v>-0.64842687896792206</v>
      </c>
      <c r="X3110" s="30">
        <f>(Data[[#This Row],[Upper Bound]]+Data[[#This Row],[Lower Bound]])/2</f>
        <v>18.674055591237838</v>
      </c>
      <c r="Y3110" s="29">
        <f>LN(Data[[#This Row],[NVActual]]/Data[[#This Row],[MA'[n^2']
30d]])</f>
        <v>-2.7864882697147686</v>
      </c>
      <c r="Z3110" s="29">
        <f>LN(Data[[#This Row],[NVActual]]/Data[[#This Row],[MA'[n*ln(n)']
30d]])</f>
        <v>5.156848002547691</v>
      </c>
      <c r="AA3110" s="29">
        <f>LN(Data[[#This Row],[NVActual]]/Data[[#This Row],[MA'[n^1.5']]])</f>
        <v>2.3529773598705885</v>
      </c>
      <c r="AB3110" s="29">
        <f>LN(Data[[#This Row],[NVActual]]/Data[[#This Row],[Metcalfe
(n^2)]])</f>
        <v>-2.5420744585198274</v>
      </c>
      <c r="AC3110" s="26">
        <f>1+Data[[#This Row],[MA'[NVMetcalfe calc']]]/((Data[[#This Row],[NVM_norm
(scaled)]]-Data[[#This Row],[NV_fund.]])/2)</f>
        <v>-43598431.085127547</v>
      </c>
    </row>
    <row r="3111" spans="1:29" x14ac:dyDescent="0.2">
      <c r="A3111" s="23">
        <v>41065</v>
      </c>
      <c r="B3111" s="24">
        <v>49701695.620405696</v>
      </c>
      <c r="C3111" s="24">
        <f t="shared" si="385"/>
        <v>46288291.554169461</v>
      </c>
      <c r="D3111" s="25">
        <f>LN(Data[[#This Row],[NVActual]])</f>
        <v>17.721549607595659</v>
      </c>
      <c r="E3111" s="26">
        <v>39781</v>
      </c>
      <c r="F3111" s="40">
        <f>Data[[#This Row],[DAA 
(n)]]^2</f>
        <v>1582527961</v>
      </c>
      <c r="G3111" s="41">
        <f t="shared" si="386"/>
        <v>811074062.66666663</v>
      </c>
      <c r="H3111" s="28">
        <f>LN(Data[[#This Row],[Metcalfe
(n^2)]])</f>
        <v>21.182289380704869</v>
      </c>
      <c r="I3111" s="42">
        <f t="shared" si="387"/>
        <v>20.456144140503554</v>
      </c>
      <c r="J3111" s="40">
        <f>Data[[#This Row],[DAA 
(n)]]*LN(Data[[#This Row],[DAA 
(n)]])</f>
        <v>421326.3269269102</v>
      </c>
      <c r="K3111" s="40">
        <f t="shared" si="388"/>
        <v>287804.96329774853</v>
      </c>
      <c r="L3111" s="29">
        <f>LN(Data[[#This Row],[MA'[n*ln(n)']
30d]])</f>
        <v>12.570038318935582</v>
      </c>
      <c r="M3111" s="43">
        <f t="shared" si="389"/>
        <v>12.332034784930235</v>
      </c>
      <c r="N3111" s="40">
        <f>Data[[#This Row],[DAA 
(n)]]^1.5</f>
        <v>7934390.009102203</v>
      </c>
      <c r="O3111" s="40">
        <f t="shared" si="390"/>
        <v>4752343.3321454572</v>
      </c>
      <c r="P3111" s="43">
        <f>LN(Data[[#This Row],[MA'[n^1.5']]])</f>
        <v>15.37414838744532</v>
      </c>
      <c r="Q3111" s="43">
        <f t="shared" si="391"/>
        <v>15.049431342571154</v>
      </c>
      <c r="R3111" s="30">
        <f>$O$1+$O$2*Data[[#This Row],[MA'[ln(n^2)']]]</f>
        <v>20.456144140503554</v>
      </c>
      <c r="S3111" s="30">
        <f>$Q$1+$Q$2*Data[[#This Row],[MA'[ln(n*ln(n))']]]</f>
        <v>16.867857395134887</v>
      </c>
      <c r="T3111" s="31">
        <f>$O$3*Data[[#This Row],[Metcalfe
(n^2)]]</f>
        <v>822914539.72000003</v>
      </c>
      <c r="U3111" s="31">
        <f t="shared" si="384"/>
        <v>421758512.58666676</v>
      </c>
      <c r="V3111" s="30">
        <f>LN(Data[[#This Row],[MA'[NVA']
30d]]/Data[[#This Row],[MA'[NVMetcalfe calc']]])</f>
        <v>-2.2095438582732982</v>
      </c>
      <c r="W3111" s="30">
        <f>$Q$3+Data[[#This Row],[NVM
(scaled)]]/((Data[[#This Row],[Upper Bound]]-Data[[#This Row],[Lower Bound]])/2)</f>
        <v>-0.64153137698658813</v>
      </c>
      <c r="X3111" s="30">
        <f>(Data[[#This Row],[Upper Bound]]+Data[[#This Row],[Lower Bound]])/2</f>
        <v>18.662000767819222</v>
      </c>
      <c r="Y3111" s="32">
        <f>LN(Data[[#This Row],[NVActual]]/Data[[#This Row],[MA'[n^2']
30d]])</f>
        <v>-2.7923203229613054</v>
      </c>
      <c r="Z3111" s="32">
        <f>LN(Data[[#This Row],[NVActual]]/Data[[#This Row],[MA'[n*ln(n)']
30d]])</f>
        <v>5.1515112886600773</v>
      </c>
      <c r="AA3111" s="32">
        <f>LN(Data[[#This Row],[NVActual]]/Data[[#This Row],[MA'[n^1.5']]])</f>
        <v>2.3474012201503407</v>
      </c>
      <c r="AB3111" s="32">
        <f>LN(Data[[#This Row],[NVActual]]/Data[[#This Row],[Metcalfe
(n^2)]])</f>
        <v>-3.4607397731092093</v>
      </c>
      <c r="AC3111" s="34">
        <f>1+Data[[#This Row],[MA'[NVMetcalfe calc']]]/((Data[[#This Row],[NVM_norm
(scaled)]]-Data[[#This Row],[NV_fund.]])/2)</f>
        <v>-43697547.140188783</v>
      </c>
    </row>
    <row r="3112" spans="1:29" x14ac:dyDescent="0.2">
      <c r="A3112" s="23">
        <v>41064</v>
      </c>
      <c r="B3112" s="24">
        <v>48131066.361903101</v>
      </c>
      <c r="C3112" s="24">
        <f t="shared" si="385"/>
        <v>46137376.188013174</v>
      </c>
      <c r="D3112" s="25">
        <f>LN(Data[[#This Row],[NVActual]])</f>
        <v>17.689438396901362</v>
      </c>
      <c r="E3112" s="26">
        <v>42162</v>
      </c>
      <c r="F3112" s="40">
        <f>Data[[#This Row],[DAA 
(n)]]^2</f>
        <v>1777634244</v>
      </c>
      <c r="G3112" s="41">
        <f t="shared" si="386"/>
        <v>775114235.16666663</v>
      </c>
      <c r="H3112" s="28">
        <f>LN(Data[[#This Row],[Metcalfe
(n^2)]])</f>
        <v>21.298549240840504</v>
      </c>
      <c r="I3112" s="42">
        <f t="shared" si="387"/>
        <v>20.417986400938112</v>
      </c>
      <c r="J3112" s="40">
        <f>Data[[#This Row],[DAA 
(n)]]*LN(Data[[#This Row],[DAA 
(n)]])</f>
        <v>448994.71654615866</v>
      </c>
      <c r="K3112" s="40">
        <f t="shared" si="388"/>
        <v>281256.13462779048</v>
      </c>
      <c r="L3112" s="29">
        <f>LN(Data[[#This Row],[MA'[n*ln(n)']
30d]])</f>
        <v>12.54702104427281</v>
      </c>
      <c r="M3112" s="43">
        <f t="shared" si="389"/>
        <v>12.315638057225282</v>
      </c>
      <c r="N3112" s="40">
        <f>Data[[#This Row],[DAA 
(n)]]^1.5</f>
        <v>8657286.8149050027</v>
      </c>
      <c r="O3112" s="40">
        <f t="shared" si="390"/>
        <v>4599943.9266172238</v>
      </c>
      <c r="P3112" s="43">
        <f>LN(Data[[#This Row],[MA'[n^1.5']]])</f>
        <v>15.341554671519205</v>
      </c>
      <c r="Q3112" s="43">
        <f t="shared" si="391"/>
        <v>15.026931429550251</v>
      </c>
      <c r="R3112" s="30">
        <f>$O$1+$O$2*Data[[#This Row],[MA'[ln(n^2)']]]</f>
        <v>20.417986400938112</v>
      </c>
      <c r="S3112" s="30">
        <f>$Q$1+$Q$2*Data[[#This Row],[MA'[ln(n*ln(n))']]]</f>
        <v>16.840802794421712</v>
      </c>
      <c r="T3112" s="31">
        <f>$O$3*Data[[#This Row],[Metcalfe
(n^2)]]</f>
        <v>924369806.88</v>
      </c>
      <c r="U3112" s="31">
        <f t="shared" si="384"/>
        <v>403059402.28666669</v>
      </c>
      <c r="V3112" s="30">
        <f>LN(Data[[#This Row],[MA'[NVA']
30d]]/Data[[#This Row],[MA'[NVMetcalfe calc']]])</f>
        <v>-2.1674605664903459</v>
      </c>
      <c r="W3112" s="30">
        <f>$Q$3+Data[[#This Row],[NVM
(scaled)]]/((Data[[#This Row],[Upper Bound]]-Data[[#This Row],[Lower Bound]])/2)</f>
        <v>-0.62182517024956596</v>
      </c>
      <c r="X3112" s="30">
        <f>(Data[[#This Row],[Upper Bound]]+Data[[#This Row],[Lower Bound]])/2</f>
        <v>18.629394597679912</v>
      </c>
      <c r="Y3112" s="29">
        <f>LN(Data[[#This Row],[NVActual]]/Data[[#This Row],[MA'[n^2']
30d]])</f>
        <v>-2.7790825797689691</v>
      </c>
      <c r="Z3112" s="29">
        <f>LN(Data[[#This Row],[NVActual]]/Data[[#This Row],[MA'[n*ln(n)']
30d]])</f>
        <v>5.1424173526285513</v>
      </c>
      <c r="AA3112" s="29">
        <f>LN(Data[[#This Row],[NVActual]]/Data[[#This Row],[MA'[n^1.5']]])</f>
        <v>2.3478837253821561</v>
      </c>
      <c r="AB3112" s="29">
        <f>LN(Data[[#This Row],[NVActual]]/Data[[#This Row],[Metcalfe
(n^2)]])</f>
        <v>-3.6091108439391442</v>
      </c>
      <c r="AC3112" s="26">
        <f>1+Data[[#This Row],[MA'[NVMetcalfe calc']]]/((Data[[#This Row],[NVM_norm
(scaled)]]-Data[[#This Row],[NV_fund.]])/2)</f>
        <v>-41873647.230656177</v>
      </c>
    </row>
    <row r="3113" spans="1:29" x14ac:dyDescent="0.2">
      <c r="A3113" s="23">
        <v>41063</v>
      </c>
      <c r="B3113" s="24">
        <v>47669093.9167381</v>
      </c>
      <c r="C3113" s="24">
        <f t="shared" si="385"/>
        <v>46040069.67941124</v>
      </c>
      <c r="D3113" s="25">
        <f>LN(Data[[#This Row],[NVActual]])</f>
        <v>17.679793819589793</v>
      </c>
      <c r="E3113" s="26">
        <v>31043</v>
      </c>
      <c r="F3113" s="40">
        <f>Data[[#This Row],[DAA 
(n)]]^2</f>
        <v>963667849</v>
      </c>
      <c r="G3113" s="41">
        <f t="shared" si="386"/>
        <v>728700398</v>
      </c>
      <c r="H3113" s="28">
        <f>LN(Data[[#This Row],[Metcalfe
(n^2)]])</f>
        <v>20.686257238222861</v>
      </c>
      <c r="I3113" s="42">
        <f t="shared" si="387"/>
        <v>20.3670121894625</v>
      </c>
      <c r="J3113" s="40">
        <f>Data[[#This Row],[DAA 
(n)]]*LN(Data[[#This Row],[DAA 
(n)]])</f>
        <v>321081.74172307615</v>
      </c>
      <c r="K3113" s="40">
        <f t="shared" si="388"/>
        <v>272756.51908443554</v>
      </c>
      <c r="L3113" s="29">
        <f>LN(Data[[#This Row],[MA'[n*ln(n)']
30d]])</f>
        <v>12.516334804727506</v>
      </c>
      <c r="M3113" s="43">
        <f t="shared" si="389"/>
        <v>12.299532601623422</v>
      </c>
      <c r="N3113" s="40">
        <f>Data[[#This Row],[DAA 
(n)]]^1.5</f>
        <v>5469473.5611854773</v>
      </c>
      <c r="O3113" s="40">
        <f t="shared" si="390"/>
        <v>4403023.4311947403</v>
      </c>
      <c r="P3113" s="43">
        <f>LN(Data[[#This Row],[MA'[n^1.5']]])</f>
        <v>15.29780200636687</v>
      </c>
      <c r="Q3113" s="43">
        <f t="shared" si="391"/>
        <v>15.004857282327993</v>
      </c>
      <c r="R3113" s="30">
        <f>$O$1+$O$2*Data[[#This Row],[MA'[ln(n^2)']]]</f>
        <v>20.3670121894625</v>
      </c>
      <c r="S3113" s="30">
        <f>$Q$1+$Q$2*Data[[#This Row],[MA'[ln(n*ln(n))']]]</f>
        <v>16.814228792678644</v>
      </c>
      <c r="T3113" s="31">
        <f>$O$3*Data[[#This Row],[Metcalfe
(n^2)]]</f>
        <v>501107281.48000002</v>
      </c>
      <c r="U3113" s="31">
        <f t="shared" si="384"/>
        <v>378924206.95999998</v>
      </c>
      <c r="V3113" s="30">
        <f>LN(Data[[#This Row],[MA'[NVA']
30d]]/Data[[#This Row],[MA'[NVMetcalfe calc']]])</f>
        <v>-2.1078241061412495</v>
      </c>
      <c r="W3113" s="30">
        <f>$Q$3+Data[[#This Row],[NVM
(scaled)]]/((Data[[#This Row],[Upper Bound]]-Data[[#This Row],[Lower Bound]])/2)</f>
        <v>-0.59657619715817745</v>
      </c>
      <c r="X3113" s="30">
        <f>(Data[[#This Row],[Upper Bound]]+Data[[#This Row],[Lower Bound]])/2</f>
        <v>18.590620491070574</v>
      </c>
      <c r="Y3113" s="32">
        <f>LN(Data[[#This Row],[NVActual]]/Data[[#This Row],[MA'[n^2']
30d]])</f>
        <v>-2.7269794092286923</v>
      </c>
      <c r="Z3113" s="32">
        <f>LN(Data[[#This Row],[NVActual]]/Data[[#This Row],[MA'[n*ln(n)']
30d]])</f>
        <v>5.1634590148622888</v>
      </c>
      <c r="AA3113" s="32">
        <f>LN(Data[[#This Row],[NVActual]]/Data[[#This Row],[MA'[n^1.5']]])</f>
        <v>2.3819918132229247</v>
      </c>
      <c r="AB3113" s="32">
        <f>LN(Data[[#This Row],[NVActual]]/Data[[#This Row],[Metcalfe
(n^2)]])</f>
        <v>-3.0064634186330665</v>
      </c>
      <c r="AC3113" s="34">
        <f>1+Data[[#This Row],[MA'[NVMetcalfe calc']]]/((Data[[#This Row],[NVM_norm
(scaled)]]-Data[[#This Row],[NV_fund.]])/2)</f>
        <v>-39497609.111274675</v>
      </c>
    </row>
    <row r="3114" spans="1:29" x14ac:dyDescent="0.2">
      <c r="A3114" s="23">
        <v>41062</v>
      </c>
      <c r="B3114" s="24">
        <v>47911865.728501298</v>
      </c>
      <c r="C3114" s="24">
        <f t="shared" si="385"/>
        <v>45965350.357398123</v>
      </c>
      <c r="D3114" s="25">
        <f>LN(Data[[#This Row],[NVActual]])</f>
        <v>17.684873750461776</v>
      </c>
      <c r="E3114" s="26">
        <v>21002</v>
      </c>
      <c r="F3114" s="40">
        <f>Data[[#This Row],[DAA 
(n)]]^2</f>
        <v>441084004</v>
      </c>
      <c r="G3114" s="41">
        <f t="shared" si="386"/>
        <v>714153251.16666663</v>
      </c>
      <c r="H3114" s="28">
        <f>LN(Data[[#This Row],[Metcalfe
(n^2)]])</f>
        <v>19.904745900531879</v>
      </c>
      <c r="I3114" s="42">
        <f t="shared" si="387"/>
        <v>20.346910011831987</v>
      </c>
      <c r="J3114" s="40">
        <f>Data[[#This Row],[DAA 
(n)]]*LN(Data[[#This Row],[DAA 
(n)]])</f>
        <v>209019.73670148526</v>
      </c>
      <c r="K3114" s="40">
        <f t="shared" si="388"/>
        <v>269739.63190402498</v>
      </c>
      <c r="L3114" s="29">
        <f>LN(Data[[#This Row],[MA'[n*ln(n)']
30d]])</f>
        <v>12.505212446437401</v>
      </c>
      <c r="M3114" s="43">
        <f t="shared" si="389"/>
        <v>12.284258579491937</v>
      </c>
      <c r="N3114" s="40">
        <f>Data[[#This Row],[DAA 
(n)]]^1.5</f>
        <v>3043623.8683529897</v>
      </c>
      <c r="O3114" s="40">
        <f t="shared" si="390"/>
        <v>4336690.3724147771</v>
      </c>
      <c r="P3114" s="43">
        <f>LN(Data[[#This Row],[MA'[n^1.5']]])</f>
        <v>15.282622028158007</v>
      </c>
      <c r="Q3114" s="43">
        <f t="shared" si="391"/>
        <v>14.98397892180409</v>
      </c>
      <c r="R3114" s="30">
        <f>$O$1+$O$2*Data[[#This Row],[MA'[ln(n^2)']]]</f>
        <v>20.346910011831987</v>
      </c>
      <c r="S3114" s="30">
        <f>$Q$1+$Q$2*Data[[#This Row],[MA'[ln(n*ln(n))']]]</f>
        <v>16.789026656161695</v>
      </c>
      <c r="T3114" s="31">
        <f>$O$3*Data[[#This Row],[Metcalfe
(n^2)]]</f>
        <v>229363682.08000001</v>
      </c>
      <c r="U3114" s="31">
        <f t="shared" si="384"/>
        <v>371359690.60666662</v>
      </c>
      <c r="V3114" s="30">
        <f>LN(Data[[#This Row],[MA'[NVA']
30d]]/Data[[#This Row],[MA'[NVMetcalfe calc']]])</f>
        <v>-2.0892832498385241</v>
      </c>
      <c r="W3114" s="30">
        <f>$Q$3+Data[[#This Row],[NVM
(scaled)]]/((Data[[#This Row],[Upper Bound]]-Data[[#This Row],[Lower Bound]])/2)</f>
        <v>-0.58445292100921675</v>
      </c>
      <c r="X3114" s="30">
        <f>(Data[[#This Row],[Upper Bound]]+Data[[#This Row],[Lower Bound]])/2</f>
        <v>18.567968333996841</v>
      </c>
      <c r="Y3114" s="29">
        <f>LN(Data[[#This Row],[NVActual]]/Data[[#This Row],[MA'[n^2']
30d]])</f>
        <v>-2.7017343842990829</v>
      </c>
      <c r="Z3114" s="29">
        <f>LN(Data[[#This Row],[NVActual]]/Data[[#This Row],[MA'[n*ln(n)']
30d]])</f>
        <v>5.1796613040243731</v>
      </c>
      <c r="AA3114" s="29">
        <f>LN(Data[[#This Row],[NVActual]]/Data[[#This Row],[MA'[n^1.5']]])</f>
        <v>2.4022517223037667</v>
      </c>
      <c r="AB3114" s="29">
        <f>LN(Data[[#This Row],[NVActual]]/Data[[#This Row],[Metcalfe
(n^2)]])</f>
        <v>-2.2198721500701031</v>
      </c>
      <c r="AC3114" s="26">
        <f>1+Data[[#This Row],[MA'[NVMetcalfe calc']]]/((Data[[#This Row],[NVM_norm
(scaled)]]-Data[[#This Row],[NV_fund.]])/2)</f>
        <v>-38779397.767620638</v>
      </c>
    </row>
    <row r="3115" spans="1:29" x14ac:dyDescent="0.2">
      <c r="A3115" s="23">
        <v>41061</v>
      </c>
      <c r="B3115" s="24">
        <v>48082668.485185698</v>
      </c>
      <c r="C3115" s="24">
        <f t="shared" si="385"/>
        <v>45891100.03866037</v>
      </c>
      <c r="D3115" s="25">
        <f>LN(Data[[#This Row],[NVActual]])</f>
        <v>17.688432347590908</v>
      </c>
      <c r="E3115" s="26">
        <v>28549</v>
      </c>
      <c r="F3115" s="40">
        <f>Data[[#This Row],[DAA 
(n)]]^2</f>
        <v>815045401</v>
      </c>
      <c r="G3115" s="41">
        <f t="shared" si="386"/>
        <v>715596987.06666672</v>
      </c>
      <c r="H3115" s="28">
        <f>LN(Data[[#This Row],[Metcalfe
(n^2)]])</f>
        <v>20.51875437640204</v>
      </c>
      <c r="I3115" s="42">
        <f t="shared" si="387"/>
        <v>20.350032264453905</v>
      </c>
      <c r="J3115" s="40">
        <f>Data[[#This Row],[DAA 
(n)]]*LN(Data[[#This Row],[DAA 
(n)]])</f>
        <v>292894.95934595092</v>
      </c>
      <c r="K3115" s="40">
        <f t="shared" si="388"/>
        <v>270108.05871836684</v>
      </c>
      <c r="L3115" s="29">
        <f>LN(Data[[#This Row],[MA'[n*ln(n)']
30d]])</f>
        <v>12.506577375390293</v>
      </c>
      <c r="M3115" s="43">
        <f t="shared" si="389"/>
        <v>12.268909725427063</v>
      </c>
      <c r="N3115" s="40">
        <f>Data[[#This Row],[DAA 
(n)]]^1.5</f>
        <v>4823767.3195490008</v>
      </c>
      <c r="O3115" s="40">
        <f t="shared" si="390"/>
        <v>4344073.9072259394</v>
      </c>
      <c r="P3115" s="43">
        <f>LN(Data[[#This Row],[MA'[n^1.5']]])</f>
        <v>15.284323154085142</v>
      </c>
      <c r="Q3115" s="43">
        <f t="shared" si="391"/>
        <v>14.962972369042298</v>
      </c>
      <c r="R3115" s="30">
        <f>$O$1+$O$2*Data[[#This Row],[MA'[ln(n^2)']]]</f>
        <v>20.350032264453905</v>
      </c>
      <c r="S3115" s="30">
        <f>$Q$1+$Q$2*Data[[#This Row],[MA'[ln(n*ln(n))']]]</f>
        <v>16.763701046954651</v>
      </c>
      <c r="T3115" s="31">
        <f>$O$3*Data[[#This Row],[Metcalfe
(n^2)]]</f>
        <v>423823608.52000004</v>
      </c>
      <c r="U3115" s="31">
        <f t="shared" si="384"/>
        <v>372110433.27466673</v>
      </c>
      <c r="V3115" s="30">
        <f>LN(Data[[#This Row],[MA'[NVA']
30d]]/Data[[#This Row],[MA'[NVMetcalfe calc']]])</f>
        <v>-2.0929194745336233</v>
      </c>
      <c r="W3115" s="30">
        <f>$Q$3+Data[[#This Row],[NVM
(scaled)]]/((Data[[#This Row],[Upper Bound]]-Data[[#This Row],[Lower Bound]])/2)</f>
        <v>-0.57716463014981356</v>
      </c>
      <c r="X3115" s="30">
        <f>(Data[[#This Row],[Upper Bound]]+Data[[#This Row],[Lower Bound]])/2</f>
        <v>18.556866655704276</v>
      </c>
      <c r="Y3115" s="32">
        <f>LN(Data[[#This Row],[NVActual]]/Data[[#This Row],[MA'[n^2']
30d]])</f>
        <v>-2.700195351639461</v>
      </c>
      <c r="Z3115" s="32">
        <f>LN(Data[[#This Row],[NVActual]]/Data[[#This Row],[MA'[n*ln(n)']
30d]])</f>
        <v>5.1818549722006164</v>
      </c>
      <c r="AA3115" s="32">
        <f>LN(Data[[#This Row],[NVActual]]/Data[[#This Row],[MA'[n^1.5']]])</f>
        <v>2.4041091935057666</v>
      </c>
      <c r="AB3115" s="32">
        <f>LN(Data[[#This Row],[NVActual]]/Data[[#This Row],[Metcalfe
(n^2)]])</f>
        <v>-2.8303220288111315</v>
      </c>
      <c r="AC3115" s="34">
        <f>1+Data[[#This Row],[MA'[NVMetcalfe calc']]]/((Data[[#This Row],[NVM_norm
(scaled)]]-Data[[#This Row],[NV_fund.]])/2)</f>
        <v>-38895141.13868463</v>
      </c>
    </row>
    <row r="3116" spans="1:29" x14ac:dyDescent="0.2">
      <c r="A3116" s="23">
        <v>41060</v>
      </c>
      <c r="B3116" s="24">
        <v>47264535.508747503</v>
      </c>
      <c r="C3116" s="24">
        <f t="shared" si="385"/>
        <v>45790367.55558534</v>
      </c>
      <c r="D3116" s="25">
        <f>LN(Data[[#This Row],[NVActual]])</f>
        <v>17.671270794410439</v>
      </c>
      <c r="E3116" s="26">
        <v>28044</v>
      </c>
      <c r="F3116" s="40">
        <f>Data[[#This Row],[DAA 
(n)]]^2</f>
        <v>786465936</v>
      </c>
      <c r="G3116" s="41">
        <f t="shared" si="386"/>
        <v>701638428.66666663</v>
      </c>
      <c r="H3116" s="28">
        <f>LN(Data[[#This Row],[Metcalfe
(n^2)]])</f>
        <v>20.483059968653716</v>
      </c>
      <c r="I3116" s="42">
        <f t="shared" si="387"/>
        <v>20.325995565750766</v>
      </c>
      <c r="J3116" s="40">
        <f>Data[[#This Row],[DAA 
(n)]]*LN(Data[[#This Row],[DAA 
(n)]])</f>
        <v>287213.46688046242</v>
      </c>
      <c r="K3116" s="40">
        <f t="shared" si="388"/>
        <v>266913.42484914407</v>
      </c>
      <c r="L3116" s="29">
        <f>LN(Data[[#This Row],[MA'[n*ln(n)']
30d]])</f>
        <v>12.494679633300169</v>
      </c>
      <c r="M3116" s="43">
        <f t="shared" si="389"/>
        <v>12.25327137999996</v>
      </c>
      <c r="N3116" s="40">
        <f>Data[[#This Row],[DAA 
(n)]]^1.5</f>
        <v>4696344.3984852675</v>
      </c>
      <c r="O3116" s="40">
        <f t="shared" si="390"/>
        <v>4276905.7231569933</v>
      </c>
      <c r="P3116" s="43">
        <f>LN(Data[[#This Row],[MA'[n^1.5']]])</f>
        <v>15.268740344215807</v>
      </c>
      <c r="Q3116" s="43">
        <f t="shared" si="391"/>
        <v>14.941556566612638</v>
      </c>
      <c r="R3116" s="30">
        <f>$O$1+$O$2*Data[[#This Row],[MA'[ln(n^2)']]]</f>
        <v>20.325995565750766</v>
      </c>
      <c r="S3116" s="30">
        <f>$Q$1+$Q$2*Data[[#This Row],[MA'[ln(n*ln(n))']]]</f>
        <v>16.737897776999933</v>
      </c>
      <c r="T3116" s="31">
        <f>$O$3*Data[[#This Row],[Metcalfe
(n^2)]]</f>
        <v>408962286.72000003</v>
      </c>
      <c r="U3116" s="31">
        <f t="shared" si="384"/>
        <v>364851982.90666664</v>
      </c>
      <c r="V3116" s="30">
        <f>LN(Data[[#This Row],[MA'[NVA']
30d]]/Data[[#This Row],[MA'[NVMetcalfe calc']]])</f>
        <v>-2.0754179914308413</v>
      </c>
      <c r="W3116" s="30">
        <f>$Q$3+Data[[#This Row],[NVM
(scaled)]]/((Data[[#This Row],[Upper Bound]]-Data[[#This Row],[Lower Bound]])/2)</f>
        <v>-0.56683468713564877</v>
      </c>
      <c r="X3116" s="30">
        <f>(Data[[#This Row],[Upper Bound]]+Data[[#This Row],[Lower Bound]])/2</f>
        <v>18.531946671375351</v>
      </c>
      <c r="Y3116" s="29">
        <f>LN(Data[[#This Row],[NVActual]]/Data[[#This Row],[MA'[n^2']
30d]])</f>
        <v>-2.6976579760118664</v>
      </c>
      <c r="Z3116" s="29">
        <f>LN(Data[[#This Row],[NVActual]]/Data[[#This Row],[MA'[n*ln(n)']
30d]])</f>
        <v>5.1765911611102693</v>
      </c>
      <c r="AA3116" s="29">
        <f>LN(Data[[#This Row],[NVActual]]/Data[[#This Row],[MA'[n^1.5']]])</f>
        <v>2.4025304501946314</v>
      </c>
      <c r="AB3116" s="29">
        <f>LN(Data[[#This Row],[NVActual]]/Data[[#This Row],[Metcalfe
(n^2)]])</f>
        <v>-2.8117891742432781</v>
      </c>
      <c r="AC3116" s="26">
        <f>1+Data[[#This Row],[MA'[NVMetcalfe calc']]]/((Data[[#This Row],[NVM_norm
(scaled)]]-Data[[#This Row],[NV_fund.]])/2)</f>
        <v>-38206832.834879987</v>
      </c>
    </row>
    <row r="3117" spans="1:29" x14ac:dyDescent="0.2">
      <c r="A3117" s="23">
        <v>41059</v>
      </c>
      <c r="B3117" s="24">
        <v>46833433.2899376</v>
      </c>
      <c r="C3117" s="24">
        <f t="shared" si="385"/>
        <v>45695953.132683352</v>
      </c>
      <c r="D3117" s="25">
        <f>LN(Data[[#This Row],[NVActual]])</f>
        <v>17.662107892372404</v>
      </c>
      <c r="E3117" s="26">
        <v>28755</v>
      </c>
      <c r="F3117" s="40">
        <f>Data[[#This Row],[DAA 
(n)]]^2</f>
        <v>826850025</v>
      </c>
      <c r="G3117" s="41">
        <f t="shared" si="386"/>
        <v>689331641.76666665</v>
      </c>
      <c r="H3117" s="28">
        <f>LN(Data[[#This Row],[Metcalfe
(n^2)]])</f>
        <v>20.533133888295708</v>
      </c>
      <c r="I3117" s="42">
        <f t="shared" si="387"/>
        <v>20.30486775573905</v>
      </c>
      <c r="J3117" s="40">
        <f>Data[[#This Row],[DAA 
(n)]]*LN(Data[[#This Row],[DAA 
(n)]])</f>
        <v>295215.13247897156</v>
      </c>
      <c r="K3117" s="40">
        <f t="shared" si="388"/>
        <v>264097.31149856874</v>
      </c>
      <c r="L3117" s="29">
        <f>LN(Data[[#This Row],[MA'[n*ln(n)']
30d]])</f>
        <v>12.484072918371874</v>
      </c>
      <c r="M3117" s="43">
        <f t="shared" si="389"/>
        <v>12.237675170612521</v>
      </c>
      <c r="N3117" s="40">
        <f>Data[[#This Row],[DAA 
(n)]]^1.5</f>
        <v>4876071.4175322512</v>
      </c>
      <c r="O3117" s="40">
        <f t="shared" si="390"/>
        <v>4217677.2188561</v>
      </c>
      <c r="P3117" s="43">
        <f>LN(Data[[#This Row],[MA'[n^1.5']]])</f>
        <v>15.254795112402343</v>
      </c>
      <c r="Q3117" s="43">
        <f t="shared" si="391"/>
        <v>14.920177553805699</v>
      </c>
      <c r="R3117" s="30">
        <f>$O$1+$O$2*Data[[#This Row],[MA'[ln(n^2)']]]</f>
        <v>20.30486775573905</v>
      </c>
      <c r="S3117" s="30">
        <f>$Q$1+$Q$2*Data[[#This Row],[MA'[ln(n*ln(n))']]]</f>
        <v>16.712164031510657</v>
      </c>
      <c r="T3117" s="31">
        <f>$O$3*Data[[#This Row],[Metcalfe
(n^2)]]</f>
        <v>429962013</v>
      </c>
      <c r="U3117" s="31">
        <f t="shared" ref="U3117:U3180" si="392">AVERAGE(T3117:T3146)</f>
        <v>358452453.71866661</v>
      </c>
      <c r="V3117" s="30">
        <f>LN(Data[[#This Row],[MA'[NVA']
30d]]/Data[[#This Row],[MA'[NVMetcalfe calc']]])</f>
        <v>-2.0597862845499186</v>
      </c>
      <c r="W3117" s="30">
        <f>$Q$3+Data[[#This Row],[NVM
(scaled)]]/((Data[[#This Row],[Upper Bound]]-Data[[#This Row],[Lower Bound]])/2)</f>
        <v>-0.55664967815697086</v>
      </c>
      <c r="X3117" s="30">
        <f>(Data[[#This Row],[Upper Bound]]+Data[[#This Row],[Lower Bound]])/2</f>
        <v>18.508515893624853</v>
      </c>
      <c r="Y3117" s="32">
        <f>LN(Data[[#This Row],[NVActual]]/Data[[#This Row],[MA'[n^2']
30d]])</f>
        <v>-2.6891251586322409</v>
      </c>
      <c r="Z3117" s="32">
        <f>LN(Data[[#This Row],[NVActual]]/Data[[#This Row],[MA'[n*ln(n)']
30d]])</f>
        <v>5.1780349740005311</v>
      </c>
      <c r="AA3117" s="32">
        <f>LN(Data[[#This Row],[NVActual]]/Data[[#This Row],[MA'[n^1.5']]])</f>
        <v>2.407312779970062</v>
      </c>
      <c r="AB3117" s="32">
        <f>LN(Data[[#This Row],[NVActual]]/Data[[#This Row],[Metcalfe
(n^2)]])</f>
        <v>-2.8710259959233047</v>
      </c>
      <c r="AC3117" s="34">
        <f>1+Data[[#This Row],[MA'[NVMetcalfe calc']]]/((Data[[#This Row],[NVM_norm
(scaled)]]-Data[[#This Row],[NV_fund.]])/2)</f>
        <v>-37602867.159635469</v>
      </c>
    </row>
    <row r="3118" spans="1:29" x14ac:dyDescent="0.2">
      <c r="A3118" s="23">
        <v>41058</v>
      </c>
      <c r="B3118" s="24">
        <v>46892736.000251397</v>
      </c>
      <c r="C3118" s="24">
        <f t="shared" si="385"/>
        <v>45601138.443330847</v>
      </c>
      <c r="D3118" s="25">
        <f>LN(Data[[#This Row],[NVActual]])</f>
        <v>17.663373338697088</v>
      </c>
      <c r="E3118" s="26">
        <v>34480</v>
      </c>
      <c r="F3118" s="40">
        <f>Data[[#This Row],[DAA 
(n)]]^2</f>
        <v>1188870400</v>
      </c>
      <c r="G3118" s="41">
        <f t="shared" si="386"/>
        <v>673648011.89999998</v>
      </c>
      <c r="H3118" s="28">
        <f>LN(Data[[#This Row],[Metcalfe
(n^2)]])</f>
        <v>20.896269449555259</v>
      </c>
      <c r="I3118" s="42">
        <f t="shared" si="387"/>
        <v>20.276809928047101</v>
      </c>
      <c r="J3118" s="40">
        <f>Data[[#This Row],[DAA 
(n)]]*LN(Data[[#This Row],[DAA 
(n)]])</f>
        <v>360251.68531033269</v>
      </c>
      <c r="K3118" s="40">
        <f t="shared" si="388"/>
        <v>260452.04941608864</v>
      </c>
      <c r="L3118" s="29">
        <f>LN(Data[[#This Row],[MA'[n*ln(n)']
30d]])</f>
        <v>12.470174051892959</v>
      </c>
      <c r="M3118" s="43">
        <f t="shared" si="389"/>
        <v>12.221888151758368</v>
      </c>
      <c r="N3118" s="40">
        <f>Data[[#This Row],[DAA 
(n)]]^1.5</f>
        <v>6402519.1442119051</v>
      </c>
      <c r="O3118" s="40">
        <f t="shared" si="390"/>
        <v>4141594.1348201674</v>
      </c>
      <c r="P3118" s="43">
        <f>LN(Data[[#This Row],[MA'[n^1.5']]])</f>
        <v>15.23659132840603</v>
      </c>
      <c r="Q3118" s="43">
        <f t="shared" si="391"/>
        <v>14.898533048644437</v>
      </c>
      <c r="R3118" s="30">
        <f>$O$1+$O$2*Data[[#This Row],[MA'[ln(n^2)']]]</f>
        <v>20.276809928047101</v>
      </c>
      <c r="S3118" s="30">
        <f>$Q$1+$Q$2*Data[[#This Row],[MA'[ln(n*ln(n))']]]</f>
        <v>16.686115450401307</v>
      </c>
      <c r="T3118" s="31">
        <f>$O$3*Data[[#This Row],[Metcalfe
(n^2)]]</f>
        <v>618212608</v>
      </c>
      <c r="U3118" s="31">
        <f t="shared" si="392"/>
        <v>350296966.18799996</v>
      </c>
      <c r="V3118" s="30">
        <f>LN(Data[[#This Row],[MA'[NVA']
30d]]/Data[[#This Row],[MA'[NVMetcalfe calc']]])</f>
        <v>-2.0388485874838156</v>
      </c>
      <c r="W3118" s="30">
        <f>$Q$3+Data[[#This Row],[NVM
(scaled)]]/((Data[[#This Row],[Upper Bound]]-Data[[#This Row],[Lower Bound]])/2)</f>
        <v>-0.54562911028875283</v>
      </c>
      <c r="X3118" s="30">
        <f>(Data[[#This Row],[Upper Bound]]+Data[[#This Row],[Lower Bound]])/2</f>
        <v>18.481462689224202</v>
      </c>
      <c r="Y3118" s="29">
        <f>LN(Data[[#This Row],[NVActual]]/Data[[#This Row],[MA'[n^2']
30d]])</f>
        <v>-2.6648449562288818</v>
      </c>
      <c r="Z3118" s="29">
        <f>LN(Data[[#This Row],[NVActual]]/Data[[#This Row],[MA'[n*ln(n)']
30d]])</f>
        <v>5.1931992868041297</v>
      </c>
      <c r="AA3118" s="29">
        <f>LN(Data[[#This Row],[NVActual]]/Data[[#This Row],[MA'[n^1.5']]])</f>
        <v>2.4267820102910584</v>
      </c>
      <c r="AB3118" s="29">
        <f>LN(Data[[#This Row],[NVActual]]/Data[[#This Row],[Metcalfe
(n^2)]])</f>
        <v>-3.2328961108581695</v>
      </c>
      <c r="AC3118" s="26">
        <f>1+Data[[#This Row],[MA'[NVMetcalfe calc']]]/((Data[[#This Row],[NVM_norm
(scaled)]]-Data[[#This Row],[NV_fund.]])/2)</f>
        <v>-36820861.576273128</v>
      </c>
    </row>
    <row r="3119" spans="1:29" x14ac:dyDescent="0.2">
      <c r="A3119" s="23">
        <v>41057</v>
      </c>
      <c r="B3119" s="24">
        <v>46749756.861982599</v>
      </c>
      <c r="C3119" s="24">
        <f t="shared" si="385"/>
        <v>45491161.791789301</v>
      </c>
      <c r="D3119" s="25">
        <f>LN(Data[[#This Row],[NVActual]])</f>
        <v>17.66031961287224</v>
      </c>
      <c r="E3119" s="26">
        <v>29737</v>
      </c>
      <c r="F3119" s="40">
        <f>Data[[#This Row],[DAA 
(n)]]^2</f>
        <v>884289169</v>
      </c>
      <c r="G3119" s="41">
        <f t="shared" si="386"/>
        <v>642801592.70000005</v>
      </c>
      <c r="H3119" s="28">
        <f>LN(Data[[#This Row],[Metcalfe
(n^2)]])</f>
        <v>20.60029468136511</v>
      </c>
      <c r="I3119" s="42">
        <f t="shared" si="387"/>
        <v>20.226583605162308</v>
      </c>
      <c r="J3119" s="40">
        <f>Data[[#This Row],[DAA 
(n)]]*LN(Data[[#This Row],[DAA 
(n)]])</f>
        <v>306295.48146987712</v>
      </c>
      <c r="K3119" s="40">
        <f t="shared" si="388"/>
        <v>253689.16049763086</v>
      </c>
      <c r="L3119" s="29">
        <f>LN(Data[[#This Row],[MA'[n*ln(n)']
30d]])</f>
        <v>12.443865019005038</v>
      </c>
      <c r="M3119" s="43">
        <f t="shared" si="389"/>
        <v>12.20621852556379</v>
      </c>
      <c r="N3119" s="40">
        <f>Data[[#This Row],[DAA 
(n)]]^1.5</f>
        <v>5127972.9931575321</v>
      </c>
      <c r="O3119" s="40">
        <f t="shared" si="390"/>
        <v>3997111.3564306316</v>
      </c>
      <c r="P3119" s="43">
        <f>LN(Data[[#This Row],[MA'[n^1.5']]])</f>
        <v>15.201082497308038</v>
      </c>
      <c r="Q3119" s="43">
        <f t="shared" si="391"/>
        <v>14.877030305590017</v>
      </c>
      <c r="R3119" s="30">
        <f>$O$1+$O$2*Data[[#This Row],[MA'[ln(n^2)']]]</f>
        <v>20.226583605162308</v>
      </c>
      <c r="S3119" s="30">
        <f>$Q$1+$Q$2*Data[[#This Row],[MA'[ln(n*ln(n))']]]</f>
        <v>16.660260567180252</v>
      </c>
      <c r="T3119" s="31">
        <f>$O$3*Data[[#This Row],[Metcalfe
(n^2)]]</f>
        <v>459830367.88</v>
      </c>
      <c r="U3119" s="31">
        <f t="shared" si="392"/>
        <v>334256828.20399994</v>
      </c>
      <c r="V3119" s="30">
        <f>LN(Data[[#This Row],[MA'[NVA']
30d]]/Data[[#This Row],[MA'[NVMetcalfe calc']]])</f>
        <v>-1.9943915834528607</v>
      </c>
      <c r="W3119" s="30">
        <f>$Q$3+Data[[#This Row],[NVM
(scaled)]]/((Data[[#This Row],[Upper Bound]]-Data[[#This Row],[Lower Bound]])/2)</f>
        <v>-0.52845817791164207</v>
      </c>
      <c r="X3119" s="30">
        <f>(Data[[#This Row],[Upper Bound]]+Data[[#This Row],[Lower Bound]])/2</f>
        <v>18.443422086171282</v>
      </c>
      <c r="Y3119" s="32">
        <f>LN(Data[[#This Row],[NVActual]]/Data[[#This Row],[MA'[n^2']
30d]])</f>
        <v>-2.6210270567059006</v>
      </c>
      <c r="Z3119" s="32">
        <f>LN(Data[[#This Row],[NVActual]]/Data[[#This Row],[MA'[n*ln(n)']
30d]])</f>
        <v>5.2164545938672005</v>
      </c>
      <c r="AA3119" s="32">
        <f>LN(Data[[#This Row],[NVActual]]/Data[[#This Row],[MA'[n^1.5']]])</f>
        <v>2.4592371155642017</v>
      </c>
      <c r="AB3119" s="32">
        <f>LN(Data[[#This Row],[NVActual]]/Data[[#This Row],[Metcalfe
(n^2)]])</f>
        <v>-2.9399750684928692</v>
      </c>
      <c r="AC3119" s="34">
        <f>1+Data[[#This Row],[MA'[NVMetcalfe calc']]]/((Data[[#This Row],[NVM_norm
(scaled)]]-Data[[#This Row],[NV_fund.]])/2)</f>
        <v>-35237078.672783554</v>
      </c>
    </row>
    <row r="3120" spans="1:29" x14ac:dyDescent="0.2">
      <c r="A3120" s="23">
        <v>41056</v>
      </c>
      <c r="B3120" s="24">
        <v>46697743.552762903</v>
      </c>
      <c r="C3120" s="24">
        <f t="shared" si="385"/>
        <v>45404661.798859753</v>
      </c>
      <c r="D3120" s="25">
        <f>LN(Data[[#This Row],[NVActual]])</f>
        <v>17.659206403543788</v>
      </c>
      <c r="E3120" s="26">
        <v>26493</v>
      </c>
      <c r="F3120" s="40">
        <f>Data[[#This Row],[DAA 
(n)]]^2</f>
        <v>701879049</v>
      </c>
      <c r="G3120" s="41">
        <f t="shared" si="386"/>
        <v>621797928.70000005</v>
      </c>
      <c r="H3120" s="28">
        <f>LN(Data[[#This Row],[Metcalfe
(n^2)]])</f>
        <v>20.369271652273824</v>
      </c>
      <c r="I3120" s="42">
        <f t="shared" si="387"/>
        <v>20.185025458477295</v>
      </c>
      <c r="J3120" s="40">
        <f>Data[[#This Row],[DAA 
(n)]]*LN(Data[[#This Row],[DAA 
(n)]])</f>
        <v>269821.55694184522</v>
      </c>
      <c r="K3120" s="40">
        <f t="shared" si="388"/>
        <v>248621.87198408545</v>
      </c>
      <c r="L3120" s="29">
        <f>LN(Data[[#This Row],[MA'[n*ln(n)']
30d]])</f>
        <v>12.423688434816537</v>
      </c>
      <c r="M3120" s="43">
        <f t="shared" si="389"/>
        <v>12.191339982472041</v>
      </c>
      <c r="N3120" s="40">
        <f>Data[[#This Row],[DAA 
(n)]]^1.5</f>
        <v>4312178.2946855295</v>
      </c>
      <c r="O3120" s="40">
        <f t="shared" si="390"/>
        <v>3893280.6683499417</v>
      </c>
      <c r="P3120" s="43">
        <f>LN(Data[[#This Row],[MA'[n^1.5']]])</f>
        <v>15.174762719639842</v>
      </c>
      <c r="Q3120" s="43">
        <f t="shared" si="391"/>
        <v>14.856597893887853</v>
      </c>
      <c r="R3120" s="30">
        <f>$O$1+$O$2*Data[[#This Row],[MA'[ln(n^2)']]]</f>
        <v>20.185025458477295</v>
      </c>
      <c r="S3120" s="30">
        <f>$Q$1+$Q$2*Data[[#This Row],[MA'[ln(n*ln(n))']]]</f>
        <v>16.635710971078865</v>
      </c>
      <c r="T3120" s="31">
        <f>$O$3*Data[[#This Row],[Metcalfe
(n^2)]]</f>
        <v>364977105.48000002</v>
      </c>
      <c r="U3120" s="31">
        <f t="shared" si="392"/>
        <v>323334922.92400002</v>
      </c>
      <c r="V3120" s="30">
        <f>LN(Data[[#This Row],[MA'[NVA']
30d]]/Data[[#This Row],[MA'[NVMetcalfe calc']]])</f>
        <v>-1.9630739165069753</v>
      </c>
      <c r="W3120" s="30">
        <f>$Q$3+Data[[#This Row],[NVM
(scaled)]]/((Data[[#This Row],[Upper Bound]]-Data[[#This Row],[Lower Bound]])/2)</f>
        <v>-0.51617073999879104</v>
      </c>
      <c r="X3120" s="30">
        <f>(Data[[#This Row],[Upper Bound]]+Data[[#This Row],[Lower Bound]])/2</f>
        <v>18.410368214778082</v>
      </c>
      <c r="Y3120" s="29">
        <f>LN(Data[[#This Row],[NVActual]]/Data[[#This Row],[MA'[n^2']
30d]])</f>
        <v>-2.5889193209041781</v>
      </c>
      <c r="Z3120" s="29">
        <f>LN(Data[[#This Row],[NVActual]]/Data[[#This Row],[MA'[n*ln(n)']
30d]])</f>
        <v>5.2355179687272511</v>
      </c>
      <c r="AA3120" s="29">
        <f>LN(Data[[#This Row],[NVActual]]/Data[[#This Row],[MA'[n^1.5']]])</f>
        <v>2.4844436839039448</v>
      </c>
      <c r="AB3120" s="29">
        <f>LN(Data[[#This Row],[NVActual]]/Data[[#This Row],[Metcalfe
(n^2)]])</f>
        <v>-2.7100652487300358</v>
      </c>
      <c r="AC3120" s="26">
        <f>1+Data[[#This Row],[MA'[NVMetcalfe calc']]]/((Data[[#This Row],[NVM_norm
(scaled)]]-Data[[#This Row],[NV_fund.]])/2)</f>
        <v>-34167357.722751945</v>
      </c>
    </row>
    <row r="3121" spans="1:29" x14ac:dyDescent="0.2">
      <c r="A3121" s="23">
        <v>41055</v>
      </c>
      <c r="B3121" s="24">
        <v>46378529.921980001</v>
      </c>
      <c r="C3121" s="24">
        <f t="shared" si="385"/>
        <v>45355661.494273826</v>
      </c>
      <c r="D3121" s="25">
        <f>LN(Data[[#This Row],[NVActual]])</f>
        <v>17.65234719291114</v>
      </c>
      <c r="E3121" s="26">
        <v>24989</v>
      </c>
      <c r="F3121" s="40">
        <f>Data[[#This Row],[DAA 
(n)]]^2</f>
        <v>624450121</v>
      </c>
      <c r="G3121" s="41">
        <f t="shared" si="386"/>
        <v>607140243.10000002</v>
      </c>
      <c r="H3121" s="28">
        <f>LN(Data[[#This Row],[Metcalfe
(n^2)]])</f>
        <v>20.252382014043867</v>
      </c>
      <c r="I3121" s="42">
        <f t="shared" si="387"/>
        <v>20.152197124153954</v>
      </c>
      <c r="J3121" s="40">
        <f>Data[[#This Row],[DAA 
(n)]]*LN(Data[[#This Row],[DAA 
(n)]])</f>
        <v>253043.3870744711</v>
      </c>
      <c r="K3121" s="40">
        <f t="shared" si="388"/>
        <v>244858.70626087536</v>
      </c>
      <c r="L3121" s="29">
        <f>LN(Data[[#This Row],[MA'[n*ln(n)']
30d]])</f>
        <v>12.4084366140269</v>
      </c>
      <c r="M3121" s="43">
        <f t="shared" si="389"/>
        <v>12.177243739090081</v>
      </c>
      <c r="N3121" s="40">
        <f>Data[[#This Row],[DAA 
(n)]]^1.5</f>
        <v>3950238.4831385808</v>
      </c>
      <c r="O3121" s="40">
        <f t="shared" si="390"/>
        <v>3818214.903298168</v>
      </c>
      <c r="P3121" s="43">
        <f>LN(Data[[#This Row],[MA'[n^1.5']]])</f>
        <v>15.15529356856125</v>
      </c>
      <c r="Q3121" s="43">
        <f t="shared" si="391"/>
        <v>14.837191427006218</v>
      </c>
      <c r="R3121" s="30">
        <f>$O$1+$O$2*Data[[#This Row],[MA'[ln(n^2)']]]</f>
        <v>20.152197124153954</v>
      </c>
      <c r="S3121" s="30">
        <f>$Q$1+$Q$2*Data[[#This Row],[MA'[ln(n*ln(n))']]]</f>
        <v>16.612452169498631</v>
      </c>
      <c r="T3121" s="31">
        <f>$O$3*Data[[#This Row],[Metcalfe
(n^2)]]</f>
        <v>324714062.92000002</v>
      </c>
      <c r="U3121" s="31">
        <f t="shared" si="392"/>
        <v>315712926.412</v>
      </c>
      <c r="V3121" s="30">
        <f>LN(Data[[#This Row],[MA'[NVA']
30d]]/Data[[#This Row],[MA'[NVMetcalfe calc']]])</f>
        <v>-1.940298331189545</v>
      </c>
      <c r="W3121" s="30">
        <f>$Q$3+Data[[#This Row],[NVM
(scaled)]]/((Data[[#This Row],[Upper Bound]]-Data[[#This Row],[Lower Bound]])/2)</f>
        <v>-0.50629273071651493</v>
      </c>
      <c r="X3121" s="30">
        <f>(Data[[#This Row],[Upper Bound]]+Data[[#This Row],[Lower Bound]])/2</f>
        <v>18.382324646826291</v>
      </c>
      <c r="Y3121" s="32">
        <f>LN(Data[[#This Row],[NVActual]]/Data[[#This Row],[MA'[n^2']
30d]])</f>
        <v>-2.571923172424663</v>
      </c>
      <c r="Z3121" s="32">
        <f>LN(Data[[#This Row],[NVActual]]/Data[[#This Row],[MA'[n*ln(n)']
30d]])</f>
        <v>5.2439105788842388</v>
      </c>
      <c r="AA3121" s="32">
        <f>LN(Data[[#This Row],[NVActual]]/Data[[#This Row],[MA'[n^1.5']]])</f>
        <v>2.4970536243498889</v>
      </c>
      <c r="AB3121" s="32">
        <f>LN(Data[[#This Row],[NVActual]]/Data[[#This Row],[Metcalfe
(n^2)]])</f>
        <v>-2.6000348211327289</v>
      </c>
      <c r="AC3121" s="34">
        <f>1+Data[[#This Row],[MA'[NVMetcalfe calc']]]/((Data[[#This Row],[NVM_norm
(scaled)]]-Data[[#This Row],[NV_fund.]])/2)</f>
        <v>-33428907.013919514</v>
      </c>
    </row>
    <row r="3122" spans="1:29" x14ac:dyDescent="0.2">
      <c r="A3122" s="23">
        <v>41054</v>
      </c>
      <c r="B3122" s="24">
        <v>46644625.559023</v>
      </c>
      <c r="C3122" s="24">
        <f t="shared" si="385"/>
        <v>45316607.942760192</v>
      </c>
      <c r="D3122" s="25">
        <f>LN(Data[[#This Row],[NVActual]])</f>
        <v>17.658068270882719</v>
      </c>
      <c r="E3122" s="26">
        <v>30265</v>
      </c>
      <c r="F3122" s="40">
        <f>Data[[#This Row],[DAA 
(n)]]^2</f>
        <v>915970225</v>
      </c>
      <c r="G3122" s="41">
        <f t="shared" si="386"/>
        <v>599562745.20000005</v>
      </c>
      <c r="H3122" s="28">
        <f>LN(Data[[#This Row],[Metcalfe
(n^2)]])</f>
        <v>20.635494416651575</v>
      </c>
      <c r="I3122" s="42">
        <f t="shared" si="387"/>
        <v>20.137109794148628</v>
      </c>
      <c r="J3122" s="40">
        <f>Data[[#This Row],[DAA 
(n)]]*LN(Data[[#This Row],[DAA 
(n)]])</f>
        <v>312266.61925997998</v>
      </c>
      <c r="K3122" s="40">
        <f t="shared" si="388"/>
        <v>243000.08768181771</v>
      </c>
      <c r="L3122" s="29">
        <f>LN(Data[[#This Row],[MA'[n*ln(n)']
30d]])</f>
        <v>12.400817083153147</v>
      </c>
      <c r="M3122" s="43">
        <f t="shared" si="389"/>
        <v>12.163630742506051</v>
      </c>
      <c r="N3122" s="40">
        <f>Data[[#This Row],[DAA 
(n)]]^1.5</f>
        <v>5265153.2607916547</v>
      </c>
      <c r="O3122" s="40">
        <f t="shared" si="390"/>
        <v>3780312.5329497904</v>
      </c>
      <c r="P3122" s="43">
        <f>LN(Data[[#This Row],[MA'[n^1.5']]])</f>
        <v>15.14531724485246</v>
      </c>
      <c r="Q3122" s="43">
        <f t="shared" si="391"/>
        <v>14.818400456667863</v>
      </c>
      <c r="R3122" s="30">
        <f>$O$1+$O$2*Data[[#This Row],[MA'[ln(n^2)']]]</f>
        <v>20.137109794148628</v>
      </c>
      <c r="S3122" s="30">
        <f>$Q$1+$Q$2*Data[[#This Row],[MA'[ln(n*ln(n))']]]</f>
        <v>16.589990725134982</v>
      </c>
      <c r="T3122" s="31">
        <f>$O$3*Data[[#This Row],[Metcalfe
(n^2)]]</f>
        <v>476304517</v>
      </c>
      <c r="U3122" s="31">
        <f t="shared" si="392"/>
        <v>311772627.50400001</v>
      </c>
      <c r="V3122" s="30">
        <f>LN(Data[[#This Row],[MA'[NVA']
30d]]/Data[[#This Row],[MA'[NVMetcalfe calc']]])</f>
        <v>-1.9286005775834663</v>
      </c>
      <c r="W3122" s="30">
        <f>$Q$3+Data[[#This Row],[NVM
(scaled)]]/((Data[[#This Row],[Upper Bound]]-Data[[#This Row],[Lower Bound]])/2)</f>
        <v>-0.49741800884612275</v>
      </c>
      <c r="X3122" s="30">
        <f>(Data[[#This Row],[Upper Bound]]+Data[[#This Row],[Lower Bound]])/2</f>
        <v>18.363550259641805</v>
      </c>
      <c r="Y3122" s="29">
        <f>LN(Data[[#This Row],[NVActual]]/Data[[#This Row],[MA'[n^2']
30d]])</f>
        <v>-2.5536429186245062</v>
      </c>
      <c r="Z3122" s="29">
        <f>LN(Data[[#This Row],[NVActual]]/Data[[#This Row],[MA'[n*ln(n)']
30d]])</f>
        <v>5.2572511877295751</v>
      </c>
      <c r="AA3122" s="29">
        <f>LN(Data[[#This Row],[NVActual]]/Data[[#This Row],[MA'[n^1.5']]])</f>
        <v>2.5127510260302612</v>
      </c>
      <c r="AB3122" s="29">
        <f>LN(Data[[#This Row],[NVActual]]/Data[[#This Row],[Metcalfe
(n^2)]])</f>
        <v>-2.9774261457688547</v>
      </c>
      <c r="AC3122" s="26">
        <f>1+Data[[#This Row],[MA'[NVMetcalfe calc']]]/((Data[[#This Row],[NVM_norm
(scaled)]]-Data[[#This Row],[NV_fund.]])/2)</f>
        <v>-33060086.166881666</v>
      </c>
    </row>
    <row r="3123" spans="1:29" x14ac:dyDescent="0.2">
      <c r="A3123" s="23">
        <v>41053</v>
      </c>
      <c r="B3123" s="24">
        <v>46449140.229705803</v>
      </c>
      <c r="C3123" s="24">
        <f t="shared" si="385"/>
        <v>45282548.378463358</v>
      </c>
      <c r="D3123" s="25">
        <f>LN(Data[[#This Row],[NVActual]])</f>
        <v>17.653868513466289</v>
      </c>
      <c r="E3123" s="26">
        <v>28799</v>
      </c>
      <c r="F3123" s="40">
        <f>Data[[#This Row],[DAA 
(n)]]^2</f>
        <v>829382401</v>
      </c>
      <c r="G3123" s="41">
        <f t="shared" si="386"/>
        <v>578965260.89999998</v>
      </c>
      <c r="H3123" s="28">
        <f>LN(Data[[#This Row],[Metcalfe
(n^2)]])</f>
        <v>20.536191886597969</v>
      </c>
      <c r="I3123" s="42">
        <f t="shared" si="387"/>
        <v>20.099685226093435</v>
      </c>
      <c r="J3123" s="40">
        <f>Data[[#This Row],[DAA 
(n)]]*LN(Data[[#This Row],[DAA 
(n)]])</f>
        <v>295710.89507106744</v>
      </c>
      <c r="K3123" s="40">
        <f t="shared" si="388"/>
        <v>238205.67109518376</v>
      </c>
      <c r="L3123" s="29">
        <f>LN(Data[[#This Row],[MA'[n*ln(n)']
30d]])</f>
        <v>12.380889743744126</v>
      </c>
      <c r="M3123" s="43">
        <f t="shared" si="389"/>
        <v>12.149920733217364</v>
      </c>
      <c r="N3123" s="40">
        <f>Data[[#This Row],[DAA 
(n)]]^1.5</f>
        <v>4887267.5153299086</v>
      </c>
      <c r="O3123" s="40">
        <f t="shared" si="390"/>
        <v>3680419.4522221913</v>
      </c>
      <c r="P3123" s="43">
        <f>LN(Data[[#This Row],[MA'[n^1.5']]])</f>
        <v>15.118537285231824</v>
      </c>
      <c r="Q3123" s="43">
        <f t="shared" si="391"/>
        <v>14.799456266723398</v>
      </c>
      <c r="R3123" s="30">
        <f>$O$1+$O$2*Data[[#This Row],[MA'[ln(n^2)']]]</f>
        <v>20.099685226093435</v>
      </c>
      <c r="S3123" s="30">
        <f>$Q$1+$Q$2*Data[[#This Row],[MA'[ln(n*ln(n))']]]</f>
        <v>16.56736920980865</v>
      </c>
      <c r="T3123" s="31">
        <f>$O$3*Data[[#This Row],[Metcalfe
(n^2)]]</f>
        <v>431278848.52000004</v>
      </c>
      <c r="U3123" s="31">
        <f t="shared" si="392"/>
        <v>301061935.66800004</v>
      </c>
      <c r="V3123" s="30">
        <f>LN(Data[[#This Row],[MA'[NVA']
30d]]/Data[[#This Row],[MA'[NVMetcalfe calc']]])</f>
        <v>-1.8943942971664185</v>
      </c>
      <c r="W3123" s="30">
        <f>$Q$3+Data[[#This Row],[NVM
(scaled)]]/((Data[[#This Row],[Upper Bound]]-Data[[#This Row],[Lower Bound]])/2)</f>
        <v>-0.4826074838337383</v>
      </c>
      <c r="X3123" s="30">
        <f>(Data[[#This Row],[Upper Bound]]+Data[[#This Row],[Lower Bound]])/2</f>
        <v>18.333527217951044</v>
      </c>
      <c r="Y3123" s="32">
        <f>LN(Data[[#This Row],[NVActual]]/Data[[#This Row],[MA'[n^2']
30d]])</f>
        <v>-2.522884521825405</v>
      </c>
      <c r="Z3123" s="32">
        <f>LN(Data[[#This Row],[NVActual]]/Data[[#This Row],[MA'[n*ln(n)']
30d]])</f>
        <v>5.2729787697221644</v>
      </c>
      <c r="AA3123" s="32">
        <f>LN(Data[[#This Row],[NVActual]]/Data[[#This Row],[MA'[n^1.5']]])</f>
        <v>2.5353312282344658</v>
      </c>
      <c r="AB3123" s="32">
        <f>LN(Data[[#This Row],[NVActual]]/Data[[#This Row],[Metcalfe
(n^2)]])</f>
        <v>-2.8823233731316797</v>
      </c>
      <c r="AC3123" s="34">
        <f>1+Data[[#This Row],[MA'[NVMetcalfe calc']]]/((Data[[#This Row],[NVM_norm
(scaled)]]-Data[[#This Row],[NV_fund.]])/2)</f>
        <v>-32000400.829547185</v>
      </c>
    </row>
    <row r="3124" spans="1:29" x14ac:dyDescent="0.2">
      <c r="A3124" s="23">
        <v>41052</v>
      </c>
      <c r="B3124" s="24">
        <v>46505109.036555097</v>
      </c>
      <c r="C3124" s="24">
        <f t="shared" si="385"/>
        <v>45235926.086340666</v>
      </c>
      <c r="D3124" s="25">
        <f>LN(Data[[#This Row],[NVActual]])</f>
        <v>17.655072736275997</v>
      </c>
      <c r="E3124" s="26">
        <v>28839</v>
      </c>
      <c r="F3124" s="40">
        <f>Data[[#This Row],[DAA 
(n)]]^2</f>
        <v>831687921</v>
      </c>
      <c r="G3124" s="41">
        <f t="shared" si="386"/>
        <v>561165613.16666663</v>
      </c>
      <c r="H3124" s="28">
        <f>LN(Data[[#This Row],[Metcalfe
(n^2)]])</f>
        <v>20.538967833467851</v>
      </c>
      <c r="I3124" s="42">
        <f t="shared" si="387"/>
        <v>20.065272734078622</v>
      </c>
      <c r="J3124" s="40">
        <f>Data[[#This Row],[DAA 
(n)]]*LN(Data[[#This Row],[DAA 
(n)]])</f>
        <v>296161.64667468966</v>
      </c>
      <c r="K3124" s="40">
        <f t="shared" si="388"/>
        <v>233935.50967526817</v>
      </c>
      <c r="L3124" s="29">
        <f>LN(Data[[#This Row],[MA'[n*ln(n)']
30d]])</f>
        <v>12.362800756676927</v>
      </c>
      <c r="M3124" s="43">
        <f t="shared" si="389"/>
        <v>12.136808058738479</v>
      </c>
      <c r="N3124" s="40">
        <f>Data[[#This Row],[DAA 
(n)]]^1.5</f>
        <v>4897453.2109780246</v>
      </c>
      <c r="O3124" s="40">
        <f t="shared" si="390"/>
        <v>3592617.2661987329</v>
      </c>
      <c r="P3124" s="43">
        <f>LN(Data[[#This Row],[MA'[n^1.5']]])</f>
        <v>15.094391538350731</v>
      </c>
      <c r="Q3124" s="43">
        <f t="shared" si="391"/>
        <v>14.781313493354288</v>
      </c>
      <c r="R3124" s="30">
        <f>$O$1+$O$2*Data[[#This Row],[MA'[ln(n^2)']]]</f>
        <v>20.065272734078622</v>
      </c>
      <c r="S3124" s="30">
        <f>$Q$1+$Q$2*Data[[#This Row],[MA'[ln(n*ln(n))']]]</f>
        <v>16.545733296918488</v>
      </c>
      <c r="T3124" s="31">
        <f>$O$3*Data[[#This Row],[Metcalfe
(n^2)]]</f>
        <v>432477718.92000002</v>
      </c>
      <c r="U3124" s="31">
        <f t="shared" si="392"/>
        <v>291806118.84666657</v>
      </c>
      <c r="V3124" s="30">
        <f>LN(Data[[#This Row],[MA'[NVA']
30d]]/Data[[#This Row],[MA'[NVMetcalfe calc']]])</f>
        <v>-1.8641980091345385</v>
      </c>
      <c r="W3124" s="30">
        <f>$Q$3+Data[[#This Row],[NVM
(scaled)]]/((Data[[#This Row],[Upper Bound]]-Data[[#This Row],[Lower Bound]])/2)</f>
        <v>-0.46934202040863238</v>
      </c>
      <c r="X3124" s="30">
        <f>(Data[[#This Row],[Upper Bound]]+Data[[#This Row],[Lower Bound]])/2</f>
        <v>18.305503015498555</v>
      </c>
      <c r="Y3124" s="29">
        <f>LN(Data[[#This Row],[NVActual]]/Data[[#This Row],[MA'[n^2']
30d]])</f>
        <v>-2.4904538942806553</v>
      </c>
      <c r="Z3124" s="29">
        <f>LN(Data[[#This Row],[NVActual]]/Data[[#This Row],[MA'[n*ln(n)']
30d]])</f>
        <v>5.2922719795990716</v>
      </c>
      <c r="AA3124" s="29">
        <f>LN(Data[[#This Row],[NVActual]]/Data[[#This Row],[MA'[n^1.5']]])</f>
        <v>2.5606811979252675</v>
      </c>
      <c r="AB3124" s="29">
        <f>LN(Data[[#This Row],[NVActual]]/Data[[#This Row],[Metcalfe
(n^2)]])</f>
        <v>-2.8838950971918531</v>
      </c>
      <c r="AC3124" s="26">
        <f>1+Data[[#This Row],[MA'[NVMetcalfe calc']]]/((Data[[#This Row],[NVM_norm
(scaled)]]-Data[[#This Row],[NV_fund.]])/2)</f>
        <v>-31084795.523069326</v>
      </c>
    </row>
    <row r="3125" spans="1:29" x14ac:dyDescent="0.2">
      <c r="A3125" s="23">
        <v>41051</v>
      </c>
      <c r="B3125" s="24">
        <v>46111877.497906402</v>
      </c>
      <c r="C3125" s="24">
        <f t="shared" si="385"/>
        <v>45193057.282894395</v>
      </c>
      <c r="D3125" s="25">
        <f>LN(Data[[#This Row],[NVActual]])</f>
        <v>17.646581121157158</v>
      </c>
      <c r="E3125" s="26">
        <v>27919</v>
      </c>
      <c r="F3125" s="40">
        <f>Data[[#This Row],[DAA 
(n)]]^2</f>
        <v>779470561</v>
      </c>
      <c r="G3125" s="41">
        <f t="shared" si="386"/>
        <v>543377539</v>
      </c>
      <c r="H3125" s="28">
        <f>LN(Data[[#This Row],[Metcalfe
(n^2)]])</f>
        <v>20.474125479231933</v>
      </c>
      <c r="I3125" s="42">
        <f t="shared" si="387"/>
        <v>20.031065718796221</v>
      </c>
      <c r="J3125" s="40">
        <f>Data[[#This Row],[DAA 
(n)]]*LN(Data[[#This Row],[DAA 
(n)]])</f>
        <v>285808.55462733819</v>
      </c>
      <c r="K3125" s="40">
        <f t="shared" si="388"/>
        <v>229677.92550814396</v>
      </c>
      <c r="L3125" s="29">
        <f>LN(Data[[#This Row],[MA'[n*ln(n)']
30d]])</f>
        <v>12.344433282657953</v>
      </c>
      <c r="M3125" s="43">
        <f t="shared" si="389"/>
        <v>12.124099656013547</v>
      </c>
      <c r="N3125" s="40">
        <f>Data[[#This Row],[DAA 
(n)]]^1.5</f>
        <v>4664980.0205959082</v>
      </c>
      <c r="O3125" s="40">
        <f t="shared" si="390"/>
        <v>3504980.8537982549</v>
      </c>
      <c r="P3125" s="43">
        <f>LN(Data[[#This Row],[MA'[n^1.5']]])</f>
        <v>15.06969561589618</v>
      </c>
      <c r="Q3125" s="43">
        <f t="shared" si="391"/>
        <v>14.763710750830047</v>
      </c>
      <c r="R3125" s="30">
        <f>$O$1+$O$2*Data[[#This Row],[MA'[ln(n^2)']]]</f>
        <v>20.031065718796221</v>
      </c>
      <c r="S3125" s="30">
        <f>$Q$1+$Q$2*Data[[#This Row],[MA'[ln(n*ln(n))']]]</f>
        <v>16.524764432422351</v>
      </c>
      <c r="T3125" s="31">
        <f>$O$3*Data[[#This Row],[Metcalfe
(n^2)]]</f>
        <v>405324691.72000003</v>
      </c>
      <c r="U3125" s="31">
        <f t="shared" si="392"/>
        <v>282556320.27999997</v>
      </c>
      <c r="V3125" s="30">
        <f>LN(Data[[#This Row],[MA'[NVA']
30d]]/Data[[#This Row],[MA'[NVMetcalfe calc']]])</f>
        <v>-1.8329344194346358</v>
      </c>
      <c r="W3125" s="30">
        <f>$Q$3+Data[[#This Row],[NVM
(scaled)]]/((Data[[#This Row],[Upper Bound]]-Data[[#This Row],[Lower Bound]])/2)</f>
        <v>-0.45550879672420364</v>
      </c>
      <c r="X3125" s="30">
        <f>(Data[[#This Row],[Upper Bound]]+Data[[#This Row],[Lower Bound]])/2</f>
        <v>18.277915075609286</v>
      </c>
      <c r="Y3125" s="32">
        <f>LN(Data[[#This Row],[NVActual]]/Data[[#This Row],[MA'[n^2']
30d]])</f>
        <v>-2.4667337987529572</v>
      </c>
      <c r="Z3125" s="32">
        <f>LN(Data[[#This Row],[NVActual]]/Data[[#This Row],[MA'[n*ln(n)']
30d]])</f>
        <v>5.3021478384992067</v>
      </c>
      <c r="AA3125" s="32">
        <f>LN(Data[[#This Row],[NVActual]]/Data[[#This Row],[MA'[n^1.5']]])</f>
        <v>2.5768855052609791</v>
      </c>
      <c r="AB3125" s="32">
        <f>LN(Data[[#This Row],[NVActual]]/Data[[#This Row],[Metcalfe
(n^2)]])</f>
        <v>-2.8275443580747748</v>
      </c>
      <c r="AC3125" s="34">
        <f>1+Data[[#This Row],[MA'[NVMetcalfe calc']]]/((Data[[#This Row],[NVM_norm
(scaled)]]-Data[[#This Row],[NV_fund.]])/2)</f>
        <v>-30166008.396423694</v>
      </c>
    </row>
    <row r="3126" spans="1:29" x14ac:dyDescent="0.2">
      <c r="A3126" s="23">
        <v>41050</v>
      </c>
      <c r="B3126" s="24">
        <v>46128634.017214499</v>
      </c>
      <c r="C3126" s="24">
        <f t="shared" si="385"/>
        <v>45187113.017298013</v>
      </c>
      <c r="D3126" s="25">
        <f>LN(Data[[#This Row],[NVActual]])</f>
        <v>17.646944443502562</v>
      </c>
      <c r="E3126" s="26">
        <v>30487</v>
      </c>
      <c r="F3126" s="40">
        <f>Data[[#This Row],[DAA 
(n)]]^2</f>
        <v>929457169</v>
      </c>
      <c r="G3126" s="41">
        <f t="shared" si="386"/>
        <v>524352380.60000002</v>
      </c>
      <c r="H3126" s="28">
        <f>LN(Data[[#This Row],[Metcalfe
(n^2)]])</f>
        <v>20.650111284451381</v>
      </c>
      <c r="I3126" s="42">
        <f t="shared" si="387"/>
        <v>19.98714434012378</v>
      </c>
      <c r="J3126" s="40">
        <f>Data[[#This Row],[DAA 
(n)]]*LN(Data[[#This Row],[DAA 
(n)]])</f>
        <v>314779.97136453463</v>
      </c>
      <c r="K3126" s="40">
        <f t="shared" si="388"/>
        <v>224763.53578836675</v>
      </c>
      <c r="L3126" s="29">
        <f>LN(Data[[#This Row],[MA'[n*ln(n)']
30d]])</f>
        <v>12.322804176497515</v>
      </c>
      <c r="M3126" s="43">
        <f t="shared" si="389"/>
        <v>12.111745408588247</v>
      </c>
      <c r="N3126" s="40">
        <f>Data[[#This Row],[DAA 
(n)]]^1.5</f>
        <v>5323190.8392714029</v>
      </c>
      <c r="O3126" s="40">
        <f t="shared" si="390"/>
        <v>3407363.7497575385</v>
      </c>
      <c r="P3126" s="43">
        <f>LN(Data[[#This Row],[MA'[n^1.5']]])</f>
        <v>15.041449456355746</v>
      </c>
      <c r="Q3126" s="43">
        <f t="shared" si="391"/>
        <v>14.746589291475233</v>
      </c>
      <c r="R3126" s="30">
        <f>$O$1+$O$2*Data[[#This Row],[MA'[ln(n^2)']]]</f>
        <v>19.98714434012378</v>
      </c>
      <c r="S3126" s="30">
        <f>$Q$1+$Q$2*Data[[#This Row],[MA'[ln(n*ln(n))']]]</f>
        <v>16.504379924170607</v>
      </c>
      <c r="T3126" s="31">
        <f>$O$3*Data[[#This Row],[Metcalfe
(n^2)]]</f>
        <v>483317727.88</v>
      </c>
      <c r="U3126" s="31">
        <f t="shared" si="392"/>
        <v>272663237.912</v>
      </c>
      <c r="V3126" s="30">
        <f>LN(Data[[#This Row],[MA'[NVA']
30d]]/Data[[#This Row],[MA'[NVMetcalfe calc']]])</f>
        <v>-1.797425537010942</v>
      </c>
      <c r="W3126" s="30">
        <f>$Q$3+Data[[#This Row],[NVM
(scaled)]]/((Data[[#This Row],[Upper Bound]]-Data[[#This Row],[Lower Bound]])/2)</f>
        <v>-0.44218324430882705</v>
      </c>
      <c r="X3126" s="30">
        <f>(Data[[#This Row],[Upper Bound]]+Data[[#This Row],[Lower Bound]])/2</f>
        <v>18.245762132147192</v>
      </c>
      <c r="Y3126" s="29">
        <f>LN(Data[[#This Row],[NVActual]]/Data[[#This Row],[MA'[n^2']
30d]])</f>
        <v>-2.4307300548290827</v>
      </c>
      <c r="Z3126" s="29">
        <f>LN(Data[[#This Row],[NVActual]]/Data[[#This Row],[MA'[n*ln(n)']
30d]])</f>
        <v>5.3241402670050473</v>
      </c>
      <c r="AA3126" s="29">
        <f>LN(Data[[#This Row],[NVActual]]/Data[[#This Row],[MA'[n^1.5']]])</f>
        <v>2.605494987146816</v>
      </c>
      <c r="AB3126" s="29">
        <f>LN(Data[[#This Row],[NVActual]]/Data[[#This Row],[Metcalfe
(n^2)]])</f>
        <v>-3.0031668409488175</v>
      </c>
      <c r="AC3126" s="26">
        <f>1+Data[[#This Row],[MA'[NVMetcalfe calc']]]/((Data[[#This Row],[NVM_norm
(scaled)]]-Data[[#This Row],[NV_fund.]])/2)</f>
        <v>-29180653.418598033</v>
      </c>
    </row>
    <row r="3127" spans="1:29" x14ac:dyDescent="0.2">
      <c r="A3127" s="23">
        <v>41049</v>
      </c>
      <c r="B3127" s="24">
        <v>46096356.363610998</v>
      </c>
      <c r="C3127" s="24">
        <f t="shared" si="385"/>
        <v>45204998.757391229</v>
      </c>
      <c r="D3127" s="25">
        <f>LN(Data[[#This Row],[NVActual]])</f>
        <v>17.646244467177532</v>
      </c>
      <c r="E3127" s="26">
        <v>28225</v>
      </c>
      <c r="F3127" s="40">
        <f>Data[[#This Row],[DAA 
(n)]]^2</f>
        <v>796650625</v>
      </c>
      <c r="G3127" s="41">
        <f t="shared" si="386"/>
        <v>502439975.80000001</v>
      </c>
      <c r="H3127" s="28">
        <f>LN(Data[[#This Row],[Metcalfe
(n^2)]])</f>
        <v>20.495926778035727</v>
      </c>
      <c r="I3127" s="42">
        <f t="shared" si="387"/>
        <v>19.946194802886243</v>
      </c>
      <c r="J3127" s="40">
        <f>Data[[#This Row],[DAA 
(n)]]*LN(Data[[#This Row],[DAA 
(n)]])</f>
        <v>289248.76665502921</v>
      </c>
      <c r="K3127" s="40">
        <f t="shared" si="388"/>
        <v>219610.19852846616</v>
      </c>
      <c r="L3127" s="29">
        <f>LN(Data[[#This Row],[MA'[n*ln(n)']
30d]])</f>
        <v>12.299609428925603</v>
      </c>
      <c r="M3127" s="43">
        <f t="shared" si="389"/>
        <v>12.100092645502254</v>
      </c>
      <c r="N3127" s="40">
        <f>Data[[#This Row],[DAA 
(n)]]^1.5</f>
        <v>4741884.0022321399</v>
      </c>
      <c r="O3127" s="40">
        <f t="shared" si="390"/>
        <v>3300540.723649302</v>
      </c>
      <c r="P3127" s="43">
        <f>LN(Data[[#This Row],[MA'[n^1.5']]])</f>
        <v>15.009596868665142</v>
      </c>
      <c r="Q3127" s="43">
        <f t="shared" si="391"/>
        <v>14.73038435256311</v>
      </c>
      <c r="R3127" s="30">
        <f>$O$1+$O$2*Data[[#This Row],[MA'[ln(n^2)']]]</f>
        <v>19.946194802886243</v>
      </c>
      <c r="S3127" s="30">
        <f>$Q$1+$Q$2*Data[[#This Row],[MA'[ln(n*ln(n))']]]</f>
        <v>16.485152865078717</v>
      </c>
      <c r="T3127" s="31">
        <f>$O$3*Data[[#This Row],[Metcalfe
(n^2)]]</f>
        <v>414258325</v>
      </c>
      <c r="U3127" s="31">
        <f t="shared" si="392"/>
        <v>261268787.41599998</v>
      </c>
      <c r="V3127" s="30">
        <f>LN(Data[[#This Row],[MA'[NVA']
30d]]/Data[[#This Row],[MA'[NVMetcalfe calc']]])</f>
        <v>-1.7543420415464064</v>
      </c>
      <c r="W3127" s="30">
        <f>$Q$3+Data[[#This Row],[NVM
(scaled)]]/((Data[[#This Row],[Upper Bound]]-Data[[#This Row],[Lower Bound]])/2)</f>
        <v>-0.42376526090737487</v>
      </c>
      <c r="X3127" s="30">
        <f>(Data[[#This Row],[Upper Bound]]+Data[[#This Row],[Lower Bound]])/2</f>
        <v>18.215673833982478</v>
      </c>
      <c r="Y3127" s="32">
        <f>LN(Data[[#This Row],[NVActual]]/Data[[#This Row],[MA'[n^2']
30d]])</f>
        <v>-2.3887422724408394</v>
      </c>
      <c r="Z3127" s="32">
        <f>LN(Data[[#This Row],[NVActual]]/Data[[#This Row],[MA'[n*ln(n)']
30d]])</f>
        <v>5.3466350382519279</v>
      </c>
      <c r="AA3127" s="32">
        <f>LN(Data[[#This Row],[NVActual]]/Data[[#This Row],[MA'[n^1.5']]])</f>
        <v>2.6366475985123898</v>
      </c>
      <c r="AB3127" s="32">
        <f>LN(Data[[#This Row],[NVActual]]/Data[[#This Row],[Metcalfe
(n^2)]])</f>
        <v>-2.8496823108581943</v>
      </c>
      <c r="AC3127" s="34">
        <f>1+Data[[#This Row],[MA'[NVMetcalfe calc']]]/((Data[[#This Row],[NVM_norm
(scaled)]]-Data[[#This Row],[NV_fund.]])/2)</f>
        <v>-28033974.2806863</v>
      </c>
    </row>
    <row r="3128" spans="1:29" x14ac:dyDescent="0.2">
      <c r="A3128" s="23">
        <v>41048</v>
      </c>
      <c r="B3128" s="24">
        <v>46227078.438369699</v>
      </c>
      <c r="C3128" s="24">
        <f t="shared" si="385"/>
        <v>45247307.645542391</v>
      </c>
      <c r="D3128" s="25">
        <f>LN(Data[[#This Row],[NVActual]])</f>
        <v>17.649076297739228</v>
      </c>
      <c r="E3128" s="26">
        <v>32917</v>
      </c>
      <c r="F3128" s="40">
        <f>Data[[#This Row],[DAA 
(n)]]^2</f>
        <v>1083528889</v>
      </c>
      <c r="G3128" s="41">
        <f t="shared" si="386"/>
        <v>488255011.5</v>
      </c>
      <c r="H3128" s="28">
        <f>LN(Data[[#This Row],[Metcalfe
(n^2)]])</f>
        <v>20.803489041252526</v>
      </c>
      <c r="I3128" s="42">
        <f t="shared" si="387"/>
        <v>19.920730133492285</v>
      </c>
      <c r="J3128" s="40">
        <f>Data[[#This Row],[DAA 
(n)]]*LN(Data[[#This Row],[DAA 
(n)]])</f>
        <v>342394.22438545467</v>
      </c>
      <c r="K3128" s="40">
        <f t="shared" si="388"/>
        <v>216303.85616856394</v>
      </c>
      <c r="L3128" s="29">
        <f>LN(Data[[#This Row],[MA'[n*ln(n)']
30d]])</f>
        <v>12.284439439653543</v>
      </c>
      <c r="M3128" s="43">
        <f t="shared" si="389"/>
        <v>12.08915955668771</v>
      </c>
      <c r="N3128" s="40">
        <f>Data[[#This Row],[DAA 
(n)]]^1.5</f>
        <v>5972145.3799462151</v>
      </c>
      <c r="O3128" s="40">
        <f t="shared" si="390"/>
        <v>3231602.6992283105</v>
      </c>
      <c r="P3128" s="43">
        <f>LN(Data[[#This Row],[MA'[n^1.5']]])</f>
        <v>14.98848876384799</v>
      </c>
      <c r="Q3128" s="43">
        <f t="shared" si="391"/>
        <v>14.715169048566141</v>
      </c>
      <c r="R3128" s="30">
        <f>$O$1+$O$2*Data[[#This Row],[MA'[ln(n^2)']]]</f>
        <v>19.920730133492285</v>
      </c>
      <c r="S3128" s="30">
        <f>$Q$1+$Q$2*Data[[#This Row],[MA'[ln(n*ln(n))']]]</f>
        <v>16.467113268534721</v>
      </c>
      <c r="T3128" s="31">
        <f>$O$3*Data[[#This Row],[Metcalfe
(n^2)]]</f>
        <v>563435022.27999997</v>
      </c>
      <c r="U3128" s="31">
        <f t="shared" si="392"/>
        <v>253892605.97999999</v>
      </c>
      <c r="V3128" s="30">
        <f>LN(Data[[#This Row],[MA'[NVA']
30d]]/Data[[#This Row],[MA'[NVMetcalfe calc']]])</f>
        <v>-1.7247681976766147</v>
      </c>
      <c r="W3128" s="30">
        <f>$Q$3+Data[[#This Row],[NVM
(scaled)]]/((Data[[#This Row],[Upper Bound]]-Data[[#This Row],[Lower Bound]])/2)</f>
        <v>-0.40881849383881086</v>
      </c>
      <c r="X3128" s="30">
        <f>(Data[[#This Row],[Upper Bound]]+Data[[#This Row],[Lower Bound]])/2</f>
        <v>18.193921701013501</v>
      </c>
      <c r="Y3128" s="29">
        <f>LN(Data[[#This Row],[NVActual]]/Data[[#This Row],[MA'[n^2']
30d]])</f>
        <v>-2.3572720941380658</v>
      </c>
      <c r="Z3128" s="29">
        <f>LN(Data[[#This Row],[NVActual]]/Data[[#This Row],[MA'[n*ln(n)']
30d]])</f>
        <v>5.3646368580856851</v>
      </c>
      <c r="AA3128" s="29">
        <f>LN(Data[[#This Row],[NVActual]]/Data[[#This Row],[MA'[n^1.5']]])</f>
        <v>2.6605875338912393</v>
      </c>
      <c r="AB3128" s="29">
        <f>LN(Data[[#This Row],[NVActual]]/Data[[#This Row],[Metcalfe
(n^2)]])</f>
        <v>-3.1544127435132983</v>
      </c>
      <c r="AC3128" s="26">
        <f>1+Data[[#This Row],[MA'[NVMetcalfe calc']]]/((Data[[#This Row],[NVM_norm
(scaled)]]-Data[[#This Row],[NV_fund.]])/2)</f>
        <v>-27296257.86515969</v>
      </c>
    </row>
    <row r="3129" spans="1:29" x14ac:dyDescent="0.2">
      <c r="A3129" s="23">
        <v>41047</v>
      </c>
      <c r="B3129" s="24">
        <v>46240989.250709102</v>
      </c>
      <c r="C3129" s="24">
        <f t="shared" si="385"/>
        <v>45214624.794266351</v>
      </c>
      <c r="D3129" s="25">
        <f>LN(Data[[#This Row],[NVActual]])</f>
        <v>17.649377175929764</v>
      </c>
      <c r="E3129" s="26">
        <v>26196</v>
      </c>
      <c r="F3129" s="40">
        <f>Data[[#This Row],[DAA 
(n)]]^2</f>
        <v>686230416</v>
      </c>
      <c r="G3129" s="41">
        <f t="shared" si="386"/>
        <v>462413494</v>
      </c>
      <c r="H3129" s="28">
        <f>LN(Data[[#This Row],[Metcalfe
(n^2)]])</f>
        <v>20.346724012675889</v>
      </c>
      <c r="I3129" s="42">
        <f t="shared" si="387"/>
        <v>19.878831496482938</v>
      </c>
      <c r="J3129" s="40">
        <f>Data[[#This Row],[DAA 
(n)]]*LN(Data[[#This Row],[DAA 
(n)]])</f>
        <v>266501.39111802878</v>
      </c>
      <c r="K3129" s="40">
        <f t="shared" si="388"/>
        <v>210610.68156451566</v>
      </c>
      <c r="L3129" s="29">
        <f>LN(Data[[#This Row],[MA'[n*ln(n)']
30d]])</f>
        <v>12.257766597075374</v>
      </c>
      <c r="M3129" s="43">
        <f t="shared" si="389"/>
        <v>12.078490149648392</v>
      </c>
      <c r="N3129" s="40">
        <f>Data[[#This Row],[DAA 
(n)]]^1.5</f>
        <v>4239869.3349602157</v>
      </c>
      <c r="O3129" s="40">
        <f t="shared" si="390"/>
        <v>3110082.8847690136</v>
      </c>
      <c r="P3129" s="43">
        <f>LN(Data[[#This Row],[MA'[n^1.5']]])</f>
        <v>14.950159934851413</v>
      </c>
      <c r="Q3129" s="43">
        <f t="shared" si="391"/>
        <v>14.70031826403565</v>
      </c>
      <c r="R3129" s="30">
        <f>$O$1+$O$2*Data[[#This Row],[MA'[ln(n^2)']]]</f>
        <v>19.878831496482938</v>
      </c>
      <c r="S3129" s="30">
        <f>$Q$1+$Q$2*Data[[#This Row],[MA'[ln(n*ln(n))']]]</f>
        <v>16.449508746919847</v>
      </c>
      <c r="T3129" s="31">
        <f>$O$3*Data[[#This Row],[Metcalfe
(n^2)]]</f>
        <v>356839816.31999999</v>
      </c>
      <c r="U3129" s="31">
        <f t="shared" si="392"/>
        <v>240455016.88000003</v>
      </c>
      <c r="V3129" s="30">
        <f>LN(Data[[#This Row],[MA'[NVA']
30d]]/Data[[#This Row],[MA'[NVMetcalfe calc']]])</f>
        <v>-1.6711124401516007</v>
      </c>
      <c r="W3129" s="30">
        <f>$Q$3+Data[[#This Row],[NVM
(scaled)]]/((Data[[#This Row],[Upper Bound]]-Data[[#This Row],[Lower Bound]])/2)</f>
        <v>-0.38460202039280589</v>
      </c>
      <c r="X3129" s="30">
        <f>(Data[[#This Row],[Upper Bound]]+Data[[#This Row],[Lower Bound]])/2</f>
        <v>18.164170121701392</v>
      </c>
      <c r="Y3129" s="32">
        <f>LN(Data[[#This Row],[NVActual]]/Data[[#This Row],[MA'[n^2']
30d]])</f>
        <v>-2.302592881492826</v>
      </c>
      <c r="Z3129" s="32">
        <f>LN(Data[[#This Row],[NVActual]]/Data[[#This Row],[MA'[n*ln(n)']
30d]])</f>
        <v>5.3916105788543911</v>
      </c>
      <c r="AA3129" s="32">
        <f>LN(Data[[#This Row],[NVActual]]/Data[[#This Row],[MA'[n^1.5']]])</f>
        <v>2.6992172410783519</v>
      </c>
      <c r="AB3129" s="32">
        <f>LN(Data[[#This Row],[NVActual]]/Data[[#This Row],[Metcalfe
(n^2)]])</f>
        <v>-2.6973468367461231</v>
      </c>
      <c r="AC3129" s="34">
        <f>1+Data[[#This Row],[MA'[NVMetcalfe calc']]]/((Data[[#This Row],[NVM_norm
(scaled)]]-Data[[#This Row],[NV_fund.]])/2)</f>
        <v>-25926784.34600319</v>
      </c>
    </row>
    <row r="3130" spans="1:29" x14ac:dyDescent="0.2">
      <c r="A3130" s="23">
        <v>41046</v>
      </c>
      <c r="B3130" s="24">
        <v>45945344.734142996</v>
      </c>
      <c r="C3130" s="24">
        <f t="shared" si="385"/>
        <v>45178218.163817517</v>
      </c>
      <c r="D3130" s="25">
        <f>LN(Data[[#This Row],[NVActual]])</f>
        <v>17.642963090080681</v>
      </c>
      <c r="E3130" s="26">
        <v>22883</v>
      </c>
      <c r="F3130" s="40">
        <f>Data[[#This Row],[DAA 
(n)]]^2</f>
        <v>523631689</v>
      </c>
      <c r="G3130" s="41">
        <f t="shared" si="386"/>
        <v>452007000.13333333</v>
      </c>
      <c r="H3130" s="28">
        <f>LN(Data[[#This Row],[Metcalfe
(n^2)]])</f>
        <v>20.076299111559049</v>
      </c>
      <c r="I3130" s="42">
        <f t="shared" si="387"/>
        <v>19.858602747327563</v>
      </c>
      <c r="J3130" s="40">
        <f>Data[[#This Row],[DAA 
(n)]]*LN(Data[[#This Row],[DAA 
(n)]])</f>
        <v>229702.97628490286</v>
      </c>
      <c r="K3130" s="40">
        <f t="shared" si="388"/>
        <v>208090.11722966805</v>
      </c>
      <c r="L3130" s="29">
        <f>LN(Data[[#This Row],[MA'[n*ln(n)']
30d]])</f>
        <v>12.245726520767079</v>
      </c>
      <c r="M3130" s="43">
        <f t="shared" si="389"/>
        <v>12.068556306641787</v>
      </c>
      <c r="N3130" s="40">
        <f>Data[[#This Row],[DAA 
(n)]]^1.5</f>
        <v>3461540.6886799694</v>
      </c>
      <c r="O3130" s="40">
        <f t="shared" si="390"/>
        <v>3058406.62272905</v>
      </c>
      <c r="P3130" s="43">
        <f>LN(Data[[#This Row],[MA'[n^1.5']]])</f>
        <v>14.933404626784782</v>
      </c>
      <c r="Q3130" s="43">
        <f t="shared" si="391"/>
        <v>14.686535140028209</v>
      </c>
      <c r="R3130" s="30">
        <f>$O$1+$O$2*Data[[#This Row],[MA'[ln(n^2)']]]</f>
        <v>19.858602747327563</v>
      </c>
      <c r="S3130" s="30">
        <f>$Q$1+$Q$2*Data[[#This Row],[MA'[ln(n*ln(n))']]]</f>
        <v>16.433117905958948</v>
      </c>
      <c r="T3130" s="31">
        <f>$O$3*Data[[#This Row],[Metcalfe
(n^2)]]</f>
        <v>272288478.28000003</v>
      </c>
      <c r="U3130" s="31">
        <f t="shared" si="392"/>
        <v>235043640.06933329</v>
      </c>
      <c r="V3130" s="30">
        <f>LN(Data[[#This Row],[MA'[NVA']
30d]]/Data[[#This Row],[MA'[NVMetcalfe calc']]])</f>
        <v>-1.6491561276693483</v>
      </c>
      <c r="W3130" s="30">
        <f>$Q$3+Data[[#This Row],[NVM
(scaled)]]/((Data[[#This Row],[Upper Bound]]-Data[[#This Row],[Lower Bound]])/2)</f>
        <v>-0.37287457340517449</v>
      </c>
      <c r="X3130" s="30">
        <f>(Data[[#This Row],[Upper Bound]]+Data[[#This Row],[Lower Bound]])/2</f>
        <v>18.145860326643255</v>
      </c>
      <c r="Y3130" s="29">
        <f>LN(Data[[#This Row],[NVActual]]/Data[[#This Row],[MA'[n^2']
30d]])</f>
        <v>-2.2862451346165504</v>
      </c>
      <c r="Z3130" s="29">
        <f>LN(Data[[#This Row],[NVActual]]/Data[[#This Row],[MA'[n*ln(n)']
30d]])</f>
        <v>5.3972365693136028</v>
      </c>
      <c r="AA3130" s="29">
        <f>LN(Data[[#This Row],[NVActual]]/Data[[#This Row],[MA'[n^1.5']]])</f>
        <v>2.7095584632958989</v>
      </c>
      <c r="AB3130" s="29">
        <f>LN(Data[[#This Row],[NVActual]]/Data[[#This Row],[Metcalfe
(n^2)]])</f>
        <v>-2.4333360214783668</v>
      </c>
      <c r="AC3130" s="26">
        <f>1+Data[[#This Row],[MA'[NVMetcalfe calc']]]/((Data[[#This Row],[NVM_norm
(scaled)]]-Data[[#This Row],[NV_fund.]])/2)</f>
        <v>-25384415.520668332</v>
      </c>
    </row>
    <row r="3131" spans="1:29" x14ac:dyDescent="0.2">
      <c r="A3131" s="23">
        <v>41045</v>
      </c>
      <c r="B3131" s="24">
        <v>45898889.9592117</v>
      </c>
      <c r="C3131" s="24">
        <f t="shared" si="385"/>
        <v>45104882.521426402</v>
      </c>
      <c r="D3131" s="25">
        <f>LN(Data[[#This Row],[NVActual]])</f>
        <v>17.641951490843169</v>
      </c>
      <c r="E3131" s="26">
        <v>25132</v>
      </c>
      <c r="F3131" s="40">
        <f>Data[[#This Row],[DAA 
(n)]]^2</f>
        <v>631617424</v>
      </c>
      <c r="G3131" s="41">
        <f t="shared" si="386"/>
        <v>446369063.30000001</v>
      </c>
      <c r="H3131" s="28">
        <f>LN(Data[[#This Row],[Metcalfe
(n^2)]])</f>
        <v>20.263794427045674</v>
      </c>
      <c r="I3131" s="42">
        <f t="shared" si="387"/>
        <v>19.845599470443663</v>
      </c>
      <c r="J3131" s="40">
        <f>Data[[#This Row],[DAA 
(n)]]*LN(Data[[#This Row],[DAA 
(n)]])</f>
        <v>254634.84077025595</v>
      </c>
      <c r="K3131" s="40">
        <f t="shared" si="388"/>
        <v>206610.88116612678</v>
      </c>
      <c r="L3131" s="29">
        <f>LN(Data[[#This Row],[MA'[n*ln(n)']
30d]])</f>
        <v>12.238592502074226</v>
      </c>
      <c r="M3131" s="43">
        <f t="shared" si="389"/>
        <v>12.058734777775253</v>
      </c>
      <c r="N3131" s="40">
        <f>Data[[#This Row],[DAA 
(n)]]^1.5</f>
        <v>3984194.9123967285</v>
      </c>
      <c r="O3131" s="40">
        <f t="shared" si="390"/>
        <v>3029138.1672163359</v>
      </c>
      <c r="P3131" s="43">
        <f>LN(Data[[#This Row],[MA'[n^1.5']]])</f>
        <v>14.923788703764805</v>
      </c>
      <c r="Q3131" s="43">
        <f t="shared" si="391"/>
        <v>14.672905578568777</v>
      </c>
      <c r="R3131" s="30">
        <f>$O$1+$O$2*Data[[#This Row],[MA'[ln(n^2)']]]</f>
        <v>19.845599470443663</v>
      </c>
      <c r="S3131" s="30">
        <f>$Q$1+$Q$2*Data[[#This Row],[MA'[ln(n*ln(n))']]]</f>
        <v>16.416912383329166</v>
      </c>
      <c r="T3131" s="31">
        <f>$O$3*Data[[#This Row],[Metcalfe
(n^2)]]</f>
        <v>328441060.48000002</v>
      </c>
      <c r="U3131" s="31">
        <f t="shared" si="392"/>
        <v>232111912.91600001</v>
      </c>
      <c r="V3131" s="30">
        <f>LN(Data[[#This Row],[MA'[NVA']
30d]]/Data[[#This Row],[MA'[NVMetcalfe calc']]])</f>
        <v>-1.6382291380679863</v>
      </c>
      <c r="W3131" s="30">
        <f>$Q$3+Data[[#This Row],[NVM
(scaled)]]/((Data[[#This Row],[Upper Bound]]-Data[[#This Row],[Lower Bound]])/2)</f>
        <v>-0.3656014278612294</v>
      </c>
      <c r="X3131" s="30">
        <f>(Data[[#This Row],[Upper Bound]]+Data[[#This Row],[Lower Bound]])/2</f>
        <v>18.131255926886414</v>
      </c>
      <c r="Y3131" s="32">
        <f>LN(Data[[#This Row],[NVActual]]/Data[[#This Row],[MA'[n^2']
30d]])</f>
        <v>-2.2747051731432983</v>
      </c>
      <c r="Z3131" s="32">
        <f>LN(Data[[#This Row],[NVActual]]/Data[[#This Row],[MA'[n*ln(n)']
30d]])</f>
        <v>5.403358988768943</v>
      </c>
      <c r="AA3131" s="32">
        <f>LN(Data[[#This Row],[NVActual]]/Data[[#This Row],[MA'[n^1.5']]])</f>
        <v>2.7181627870783642</v>
      </c>
      <c r="AB3131" s="32">
        <f>LN(Data[[#This Row],[NVActual]]/Data[[#This Row],[Metcalfe
(n^2)]])</f>
        <v>-2.6218429362025066</v>
      </c>
      <c r="AC3131" s="34">
        <f>1+Data[[#This Row],[MA'[NVMetcalfe calc']]]/((Data[[#This Row],[NVM_norm
(scaled)]]-Data[[#This Row],[NV_fund.]])/2)</f>
        <v>-25097442.145543117</v>
      </c>
    </row>
    <row r="3132" spans="1:29" x14ac:dyDescent="0.2">
      <c r="A3132" s="23">
        <v>41044</v>
      </c>
      <c r="B3132" s="24">
        <v>45379981.298705399</v>
      </c>
      <c r="C3132" s="24">
        <f t="shared" si="385"/>
        <v>45026704.882796876</v>
      </c>
      <c r="D3132" s="25">
        <f>LN(Data[[#This Row],[NVActual]])</f>
        <v>17.630581625211551</v>
      </c>
      <c r="E3132" s="26">
        <v>27730</v>
      </c>
      <c r="F3132" s="40">
        <f>Data[[#This Row],[DAA 
(n)]]^2</f>
        <v>768952900</v>
      </c>
      <c r="G3132" s="41">
        <f t="shared" si="386"/>
        <v>437174317.30000001</v>
      </c>
      <c r="H3132" s="28">
        <f>LN(Data[[#This Row],[Metcalfe
(n^2)]])</f>
        <v>20.460540277219646</v>
      </c>
      <c r="I3132" s="42">
        <f t="shared" si="387"/>
        <v>19.826466629215734</v>
      </c>
      <c r="J3132" s="40">
        <f>Data[[#This Row],[DAA 
(n)]]*LN(Data[[#This Row],[DAA 
(n)]])</f>
        <v>283685.39094365039</v>
      </c>
      <c r="K3132" s="40">
        <f t="shared" si="388"/>
        <v>204312.87282287984</v>
      </c>
      <c r="L3132" s="29">
        <f>LN(Data[[#This Row],[MA'[n*ln(n)']
30d]])</f>
        <v>12.227407788232744</v>
      </c>
      <c r="M3132" s="43">
        <f t="shared" si="389"/>
        <v>12.048775941402237</v>
      </c>
      <c r="N3132" s="40">
        <f>Data[[#This Row],[DAA 
(n)]]^1.5</f>
        <v>4617690.3227695907</v>
      </c>
      <c r="O3132" s="40">
        <f t="shared" si="390"/>
        <v>2982681.2752949581</v>
      </c>
      <c r="P3132" s="43">
        <f>LN(Data[[#This Row],[MA'[n^1.5']]])</f>
        <v>14.908333210753456</v>
      </c>
      <c r="Q3132" s="43">
        <f t="shared" si="391"/>
        <v>14.659082417407912</v>
      </c>
      <c r="R3132" s="30">
        <f>$O$1+$O$2*Data[[#This Row],[MA'[ln(n^2)']]]</f>
        <v>19.826466629215734</v>
      </c>
      <c r="S3132" s="30">
        <f>$Q$1+$Q$2*Data[[#This Row],[MA'[ln(n*ln(n))']]]</f>
        <v>16.400480303313689</v>
      </c>
      <c r="T3132" s="31">
        <f>$O$3*Data[[#This Row],[Metcalfe
(n^2)]]</f>
        <v>399855508</v>
      </c>
      <c r="U3132" s="31">
        <f t="shared" si="392"/>
        <v>227330644.99599996</v>
      </c>
      <c r="V3132" s="30">
        <f>LN(Data[[#This Row],[MA'[NVA']
30d]]/Data[[#This Row],[MA'[NVMetcalfe calc']]])</f>
        <v>-1.6191497879813628</v>
      </c>
      <c r="W3132" s="30">
        <f>$Q$3+Data[[#This Row],[NVM
(scaled)]]/((Data[[#This Row],[Upper Bound]]-Data[[#This Row],[Lower Bound]])/2)</f>
        <v>-0.35521672532072868</v>
      </c>
      <c r="X3132" s="30">
        <f>(Data[[#This Row],[Upper Bound]]+Data[[#This Row],[Lower Bound]])/2</f>
        <v>18.113473466264711</v>
      </c>
      <c r="Y3132" s="29">
        <f>LN(Data[[#This Row],[NVActual]]/Data[[#This Row],[MA'[n^2']
30d]])</f>
        <v>-2.2652609437340239</v>
      </c>
      <c r="Z3132" s="29">
        <f>LN(Data[[#This Row],[NVActual]]/Data[[#This Row],[MA'[n*ln(n)']
30d]])</f>
        <v>5.4031738369788087</v>
      </c>
      <c r="AA3132" s="29">
        <f>LN(Data[[#This Row],[NVActual]]/Data[[#This Row],[MA'[n^1.5']]])</f>
        <v>2.7222484144580963</v>
      </c>
      <c r="AB3132" s="29">
        <f>LN(Data[[#This Row],[NVActual]]/Data[[#This Row],[Metcalfe
(n^2)]])</f>
        <v>-2.829958652008095</v>
      </c>
      <c r="AC3132" s="26">
        <f>1+Data[[#This Row],[MA'[NVMetcalfe calc']]]/((Data[[#This Row],[NVM_norm
(scaled)]]-Data[[#This Row],[NV_fund.]])/2)</f>
        <v>-24617948.907414068</v>
      </c>
    </row>
    <row r="3133" spans="1:29" x14ac:dyDescent="0.2">
      <c r="A3133" s="23">
        <v>41043</v>
      </c>
      <c r="B3133" s="24">
        <v>45147226.035850801</v>
      </c>
      <c r="C3133" s="24">
        <f t="shared" si="385"/>
        <v>44967761.331061274</v>
      </c>
      <c r="D3133" s="25">
        <f>LN(Data[[#This Row],[NVActual]])</f>
        <v>17.625439397088236</v>
      </c>
      <c r="E3133" s="26">
        <v>32619</v>
      </c>
      <c r="F3133" s="40">
        <f>Data[[#This Row],[DAA 
(n)]]^2</f>
        <v>1063999161</v>
      </c>
      <c r="G3133" s="41">
        <f t="shared" si="386"/>
        <v>420244175.60000002</v>
      </c>
      <c r="H3133" s="28">
        <f>LN(Data[[#This Row],[Metcalfe
(n^2)]])</f>
        <v>20.785300439331717</v>
      </c>
      <c r="I3133" s="42">
        <f t="shared" si="387"/>
        <v>19.790455864726869</v>
      </c>
      <c r="J3133" s="40">
        <f>Data[[#This Row],[DAA 
(n)]]*LN(Data[[#This Row],[DAA 
(n)]])</f>
        <v>338997.85751528066</v>
      </c>
      <c r="K3133" s="40">
        <f t="shared" si="388"/>
        <v>200075.46265148549</v>
      </c>
      <c r="L3133" s="29">
        <f>LN(Data[[#This Row],[MA'[n*ln(n)']
30d]])</f>
        <v>12.206449887622854</v>
      </c>
      <c r="M3133" s="43">
        <f t="shared" si="389"/>
        <v>12.03900418968249</v>
      </c>
      <c r="N3133" s="40">
        <f>Data[[#This Row],[DAA 
(n)]]^1.5</f>
        <v>5891229.8064715555</v>
      </c>
      <c r="O3133" s="40">
        <f t="shared" si="390"/>
        <v>2897215.5750123467</v>
      </c>
      <c r="P3133" s="43">
        <f>LN(Data[[#This Row],[MA'[n^1.5']]])</f>
        <v>14.87926068717328</v>
      </c>
      <c r="Q3133" s="43">
        <f t="shared" si="391"/>
        <v>14.645510978709785</v>
      </c>
      <c r="R3133" s="30">
        <f>$O$1+$O$2*Data[[#This Row],[MA'[ln(n^2)']]]</f>
        <v>19.790455864726869</v>
      </c>
      <c r="S3133" s="30">
        <f>$Q$1+$Q$2*Data[[#This Row],[MA'[ln(n*ln(n))']]]</f>
        <v>16.384356912976109</v>
      </c>
      <c r="T3133" s="31">
        <f>$O$3*Data[[#This Row],[Metcalfe
(n^2)]]</f>
        <v>553279563.72000003</v>
      </c>
      <c r="U3133" s="31">
        <f t="shared" si="392"/>
        <v>218526971.31200001</v>
      </c>
      <c r="V3133" s="30">
        <f>LN(Data[[#This Row],[MA'[NVA']
30d]]/Data[[#This Row],[MA'[NVMetcalfe calc']]])</f>
        <v>-1.5809636272593437</v>
      </c>
      <c r="W3133" s="30">
        <f>$Q$3+Data[[#This Row],[NVM
(scaled)]]/((Data[[#This Row],[Upper Bound]]-Data[[#This Row],[Lower Bound]])/2)</f>
        <v>-0.33831338704750002</v>
      </c>
      <c r="X3133" s="30">
        <f>(Data[[#This Row],[Upper Bound]]+Data[[#This Row],[Lower Bound]])/2</f>
        <v>18.087406388851491</v>
      </c>
      <c r="Y3133" s="32">
        <f>LN(Data[[#This Row],[NVActual]]/Data[[#This Row],[MA'[n^2']
30d]])</f>
        <v>-2.2309070736992971</v>
      </c>
      <c r="Z3133" s="32">
        <f>LN(Data[[#This Row],[NVActual]]/Data[[#This Row],[MA'[n*ln(n)']
30d]])</f>
        <v>5.4189895094653826</v>
      </c>
      <c r="AA3133" s="32">
        <f>LN(Data[[#This Row],[NVActual]]/Data[[#This Row],[MA'[n^1.5']]])</f>
        <v>2.7461787099149571</v>
      </c>
      <c r="AB3133" s="32">
        <f>LN(Data[[#This Row],[NVActual]]/Data[[#This Row],[Metcalfe
(n^2)]])</f>
        <v>-3.1598610422434814</v>
      </c>
      <c r="AC3133" s="34">
        <f>1+Data[[#This Row],[MA'[NVMetcalfe calc']]]/((Data[[#This Row],[NVM_norm
(scaled)]]-Data[[#This Row],[NV_fund.]])/2)</f>
        <v>-23719774.831806067</v>
      </c>
    </row>
    <row r="3134" spans="1:29" x14ac:dyDescent="0.2">
      <c r="A3134" s="23">
        <v>41042</v>
      </c>
      <c r="B3134" s="24">
        <v>44512502.769232199</v>
      </c>
      <c r="C3134" s="24">
        <f t="shared" si="385"/>
        <v>44914158.377449788</v>
      </c>
      <c r="D3134" s="25">
        <f>LN(Data[[#This Row],[NVActual]])</f>
        <v>17.61128066878063</v>
      </c>
      <c r="E3134" s="26">
        <v>20661</v>
      </c>
      <c r="F3134" s="40">
        <f>Data[[#This Row],[DAA 
(n)]]^2</f>
        <v>426876921</v>
      </c>
      <c r="G3134" s="41">
        <f t="shared" si="386"/>
        <v>394466483.60000002</v>
      </c>
      <c r="H3134" s="28">
        <f>LN(Data[[#This Row],[Metcalfe
(n^2)]])</f>
        <v>19.872006288425617</v>
      </c>
      <c r="I3134" s="42">
        <f t="shared" si="387"/>
        <v>19.747202305413495</v>
      </c>
      <c r="J3134" s="40">
        <f>Data[[#This Row],[DAA 
(n)]]*LN(Data[[#This Row],[DAA 
(n)]])</f>
        <v>205287.76096258083</v>
      </c>
      <c r="K3134" s="40">
        <f t="shared" si="388"/>
        <v>194312.96222111204</v>
      </c>
      <c r="L3134" s="29">
        <f>LN(Data[[#This Row],[MA'[n*ln(n)']
30d]])</f>
        <v>12.17722534554958</v>
      </c>
      <c r="M3134" s="43">
        <f t="shared" si="389"/>
        <v>12.029925969142575</v>
      </c>
      <c r="N3134" s="40">
        <f>Data[[#This Row],[DAA 
(n)]]^1.5</f>
        <v>2969798.6572798179</v>
      </c>
      <c r="O3134" s="40">
        <f t="shared" si="390"/>
        <v>2775045.2130483533</v>
      </c>
      <c r="P3134" s="43">
        <f>LN(Data[[#This Row],[MA'[n^1.5']]])</f>
        <v>14.83617759802034</v>
      </c>
      <c r="Q3134" s="43">
        <f t="shared" si="391"/>
        <v>14.632901693648218</v>
      </c>
      <c r="R3134" s="30">
        <f>$O$1+$O$2*Data[[#This Row],[MA'[ln(n^2)']]]</f>
        <v>19.747202305413495</v>
      </c>
      <c r="S3134" s="30">
        <f>$Q$1+$Q$2*Data[[#This Row],[MA'[ln(n*ln(n))']]]</f>
        <v>16.369377849085247</v>
      </c>
      <c r="T3134" s="31">
        <f>$O$3*Data[[#This Row],[Metcalfe
(n^2)]]</f>
        <v>221975998.92000002</v>
      </c>
      <c r="U3134" s="31">
        <f t="shared" si="392"/>
        <v>205122571.472</v>
      </c>
      <c r="V3134" s="30">
        <f>LN(Data[[#This Row],[MA'[NVA']
30d]]/Data[[#This Row],[MA'[NVMetcalfe calc']]])</f>
        <v>-1.5188546336931328</v>
      </c>
      <c r="W3134" s="30">
        <f>$Q$3+Data[[#This Row],[NVM
(scaled)]]/((Data[[#This Row],[Upper Bound]]-Data[[#This Row],[Lower Bound]])/2)</f>
        <v>-0.30930939474821206</v>
      </c>
      <c r="X3134" s="30">
        <f>(Data[[#This Row],[Upper Bound]]+Data[[#This Row],[Lower Bound]])/2</f>
        <v>18.058290077249371</v>
      </c>
      <c r="Y3134" s="29">
        <f>LN(Data[[#This Row],[NVActual]]/Data[[#This Row],[MA'[n^2']
30d]])</f>
        <v>-2.1817640666714904</v>
      </c>
      <c r="Z3134" s="29">
        <f>LN(Data[[#This Row],[NVActual]]/Data[[#This Row],[MA'[n*ln(n)']
30d]])</f>
        <v>5.4340553232310489</v>
      </c>
      <c r="AA3134" s="29">
        <f>LN(Data[[#This Row],[NVActual]]/Data[[#This Row],[MA'[n^1.5']]])</f>
        <v>2.7751030707602897</v>
      </c>
      <c r="AB3134" s="29">
        <f>LN(Data[[#This Row],[NVActual]]/Data[[#This Row],[Metcalfe
(n^2)]])</f>
        <v>-2.2607256196449859</v>
      </c>
      <c r="AC3134" s="26">
        <f>1+Data[[#This Row],[MA'[NVMetcalfe calc']]]/((Data[[#This Row],[NVM_norm
(scaled)]]-Data[[#This Row],[NV_fund.]])/2)</f>
        <v>-22335260.805411279</v>
      </c>
    </row>
    <row r="3135" spans="1:29" x14ac:dyDescent="0.2">
      <c r="A3135" s="23">
        <v>41041</v>
      </c>
      <c r="B3135" s="24">
        <v>44493514.958055399</v>
      </c>
      <c r="C3135" s="24">
        <f t="shared" si="385"/>
        <v>44874140.088432543</v>
      </c>
      <c r="D3135" s="25">
        <f>LN(Data[[#This Row],[NVActual]])</f>
        <v>17.61085400523698</v>
      </c>
      <c r="E3135" s="26">
        <v>22910</v>
      </c>
      <c r="F3135" s="40">
        <f>Data[[#This Row],[DAA 
(n)]]^2</f>
        <v>524868100</v>
      </c>
      <c r="G3135" s="41">
        <f t="shared" si="386"/>
        <v>389126216.23333335</v>
      </c>
      <c r="H3135" s="28">
        <f>LN(Data[[#This Row],[Metcalfe
(n^2)]])</f>
        <v>20.078657550895084</v>
      </c>
      <c r="I3135" s="42">
        <f t="shared" si="387"/>
        <v>19.731519374863606</v>
      </c>
      <c r="J3135" s="40">
        <f>Data[[#This Row],[DAA 
(n)]]*LN(Data[[#This Row],[DAA 
(n)]])</f>
        <v>230001.02224550318</v>
      </c>
      <c r="K3135" s="40">
        <f t="shared" si="388"/>
        <v>192750.48343925271</v>
      </c>
      <c r="L3135" s="29">
        <f>LN(Data[[#This Row],[MA'[n*ln(n)']
30d]])</f>
        <v>12.169151799537879</v>
      </c>
      <c r="M3135" s="43">
        <f t="shared" si="389"/>
        <v>12.021655705794609</v>
      </c>
      <c r="N3135" s="40">
        <f>Data[[#This Row],[DAA 
(n)]]^1.5</f>
        <v>3467668.9823280433</v>
      </c>
      <c r="O3135" s="40">
        <f t="shared" si="390"/>
        <v>2745611.6760612717</v>
      </c>
      <c r="P3135" s="43">
        <f>LN(Data[[#This Row],[MA'[n^1.5']]])</f>
        <v>14.825514440911432</v>
      </c>
      <c r="Q3135" s="43">
        <f t="shared" si="391"/>
        <v>14.621501747885336</v>
      </c>
      <c r="R3135" s="30">
        <f>$O$1+$O$2*Data[[#This Row],[MA'[ln(n^2)']]]</f>
        <v>19.731519374863606</v>
      </c>
      <c r="S3135" s="30">
        <f>$Q$1+$Q$2*Data[[#This Row],[MA'[ln(n*ln(n))']]]</f>
        <v>16.355731914561105</v>
      </c>
      <c r="T3135" s="31">
        <f>$O$3*Data[[#This Row],[Metcalfe
(n^2)]]</f>
        <v>272931412</v>
      </c>
      <c r="U3135" s="31">
        <f t="shared" si="392"/>
        <v>202345632.44133332</v>
      </c>
      <c r="V3135" s="30">
        <f>LN(Data[[#This Row],[MA'[NVA']
30d]]/Data[[#This Row],[MA'[NVMetcalfe calc']]])</f>
        <v>-1.5061156026596254</v>
      </c>
      <c r="W3135" s="30">
        <f>$Q$3+Data[[#This Row],[NVM
(scaled)]]/((Data[[#This Row],[Upper Bound]]-Data[[#This Row],[Lower Bound]])/2)</f>
        <v>-0.30230475577669458</v>
      </c>
      <c r="X3135" s="30">
        <f>(Data[[#This Row],[Upper Bound]]+Data[[#This Row],[Lower Bound]])/2</f>
        <v>18.043625644712357</v>
      </c>
      <c r="Y3135" s="32">
        <f>LN(Data[[#This Row],[NVActual]]/Data[[#This Row],[MA'[n^2']
30d]])</f>
        <v>-2.1685603070436636</v>
      </c>
      <c r="Z3135" s="32">
        <f>LN(Data[[#This Row],[NVActual]]/Data[[#This Row],[MA'[n*ln(n)']
30d]])</f>
        <v>5.4417022056991007</v>
      </c>
      <c r="AA3135" s="32">
        <f>LN(Data[[#This Row],[NVActual]]/Data[[#This Row],[MA'[n^1.5']]])</f>
        <v>2.7853395643255485</v>
      </c>
      <c r="AB3135" s="32">
        <f>LN(Data[[#This Row],[NVActual]]/Data[[#This Row],[Metcalfe
(n^2)]])</f>
        <v>-2.4678035456581027</v>
      </c>
      <c r="AC3135" s="34">
        <f>1+Data[[#This Row],[MA'[NVMetcalfe calc']]]/((Data[[#This Row],[NVM_norm
(scaled)]]-Data[[#This Row],[NV_fund.]])/2)</f>
        <v>-22058911.033803347</v>
      </c>
    </row>
    <row r="3136" spans="1:29" x14ac:dyDescent="0.2">
      <c r="A3136" s="23">
        <v>41040</v>
      </c>
      <c r="B3136" s="24">
        <v>44616259.1245059</v>
      </c>
      <c r="C3136" s="24">
        <f t="shared" si="385"/>
        <v>44824021.962158166</v>
      </c>
      <c r="D3136" s="25">
        <f>LN(Data[[#This Row],[NVActual]])</f>
        <v>17.613608904917616</v>
      </c>
      <c r="E3136" s="26">
        <v>24667</v>
      </c>
      <c r="F3136" s="40">
        <f>Data[[#This Row],[DAA 
(n)]]^2</f>
        <v>608460889</v>
      </c>
      <c r="G3136" s="41">
        <f t="shared" si="386"/>
        <v>382908587.43333334</v>
      </c>
      <c r="H3136" s="28">
        <f>LN(Data[[#This Row],[Metcalfe
(n^2)]])</f>
        <v>20.226443193880808</v>
      </c>
      <c r="I3136" s="42">
        <f t="shared" si="387"/>
        <v>19.716882776731278</v>
      </c>
      <c r="J3136" s="40">
        <f>Data[[#This Row],[DAA 
(n)]]*LN(Data[[#This Row],[DAA 
(n)]])</f>
        <v>249462.83713172894</v>
      </c>
      <c r="K3136" s="40">
        <f t="shared" si="388"/>
        <v>191104.61702123235</v>
      </c>
      <c r="L3136" s="29">
        <f>LN(Data[[#This Row],[MA'[n*ln(n)']
30d]])</f>
        <v>12.160576290173205</v>
      </c>
      <c r="M3136" s="43">
        <f t="shared" si="389"/>
        <v>12.013659344706525</v>
      </c>
      <c r="N3136" s="40">
        <f>Data[[#This Row],[DAA 
(n)]]^1.5</f>
        <v>3874132.7737911846</v>
      </c>
      <c r="O3136" s="40">
        <f t="shared" si="390"/>
        <v>2713178.6004477316</v>
      </c>
      <c r="P3136" s="43">
        <f>LN(Data[[#This Row],[MA'[n^1.5']]])</f>
        <v>14.813631420822505</v>
      </c>
      <c r="Q3136" s="43">
        <f t="shared" si="391"/>
        <v>14.61046383686184</v>
      </c>
      <c r="R3136" s="30">
        <f>$O$1+$O$2*Data[[#This Row],[MA'[ln(n^2)']]]</f>
        <v>19.716882776731278</v>
      </c>
      <c r="S3136" s="30">
        <f>$Q$1+$Q$2*Data[[#This Row],[MA'[ln(n*ln(n))']]]</f>
        <v>16.342537918765764</v>
      </c>
      <c r="T3136" s="31">
        <f>$O$3*Data[[#This Row],[Metcalfe
(n^2)]]</f>
        <v>316399662.28000003</v>
      </c>
      <c r="U3136" s="31">
        <f t="shared" si="392"/>
        <v>199112465.46533334</v>
      </c>
      <c r="V3136" s="30">
        <f>LN(Data[[#This Row],[MA'[NVA']
30d]]/Data[[#This Row],[MA'[NVMetcalfe calc']]])</f>
        <v>-1.4911256179506278</v>
      </c>
      <c r="W3136" s="30">
        <f>$Q$3+Data[[#This Row],[NVM
(scaled)]]/((Data[[#This Row],[Upper Bound]]-Data[[#This Row],[Lower Bound]])/2)</f>
        <v>-0.29380155598540014</v>
      </c>
      <c r="X3136" s="30">
        <f>(Data[[#This Row],[Upper Bound]]+Data[[#This Row],[Lower Bound]])/2</f>
        <v>18.029710347748519</v>
      </c>
      <c r="Y3136" s="29">
        <f>LN(Data[[#This Row],[NVActual]]/Data[[#This Row],[MA'[n^2']
30d]])</f>
        <v>-2.1496979386310775</v>
      </c>
      <c r="Z3136" s="29">
        <f>LN(Data[[#This Row],[NVActual]]/Data[[#This Row],[MA'[n*ln(n)']
30d]])</f>
        <v>5.4530326147444104</v>
      </c>
      <c r="AA3136" s="29">
        <f>LN(Data[[#This Row],[NVActual]]/Data[[#This Row],[MA'[n^1.5']]])</f>
        <v>2.7999774840951108</v>
      </c>
      <c r="AB3136" s="29">
        <f>LN(Data[[#This Row],[NVActual]]/Data[[#This Row],[Metcalfe
(n^2)]])</f>
        <v>-2.6128342889631924</v>
      </c>
      <c r="AC3136" s="26">
        <f>1+Data[[#This Row],[MA'[NVMetcalfe calc']]]/((Data[[#This Row],[NVM_norm
(scaled)]]-Data[[#This Row],[NV_fund.]])/2)</f>
        <v>-21733001.550101623</v>
      </c>
    </row>
    <row r="3137" spans="1:29" x14ac:dyDescent="0.2">
      <c r="A3137" s="23">
        <v>41039</v>
      </c>
      <c r="B3137" s="24">
        <v>44255453.155254103</v>
      </c>
      <c r="C3137" s="24">
        <f t="shared" si="385"/>
        <v>44772892.349960722</v>
      </c>
      <c r="D3137" s="25">
        <f>LN(Data[[#This Row],[NVActual]])</f>
        <v>17.605489156972371</v>
      </c>
      <c r="E3137" s="26">
        <v>22041</v>
      </c>
      <c r="F3137" s="40">
        <f>Data[[#This Row],[DAA 
(n)]]^2</f>
        <v>485805681</v>
      </c>
      <c r="G3137" s="41">
        <f t="shared" si="386"/>
        <v>374415412.33333331</v>
      </c>
      <c r="H3137" s="28">
        <f>LN(Data[[#This Row],[Metcalfe
(n^2)]])</f>
        <v>20.001319268576776</v>
      </c>
      <c r="I3137" s="42">
        <f t="shared" si="387"/>
        <v>19.698796753391051</v>
      </c>
      <c r="J3137" s="40">
        <f>Data[[#This Row],[DAA 
(n)]]*LN(Data[[#This Row],[DAA 
(n)]])</f>
        <v>220424.53899935036</v>
      </c>
      <c r="K3137" s="40">
        <f t="shared" si="388"/>
        <v>188958.76775110859</v>
      </c>
      <c r="L3137" s="29">
        <f>LN(Data[[#This Row],[MA'[n*ln(n)']
30d]])</f>
        <v>12.149284110194371</v>
      </c>
      <c r="M3137" s="43">
        <f t="shared" si="389"/>
        <v>12.005776702896977</v>
      </c>
      <c r="N3137" s="40">
        <f>Data[[#This Row],[DAA 
(n)]]^1.5</f>
        <v>3272253.5071294527</v>
      </c>
      <c r="O3137" s="40">
        <f t="shared" si="390"/>
        <v>2670006.182855776</v>
      </c>
      <c r="P3137" s="43">
        <f>LN(Data[[#This Row],[MA'[n^1.5']]])</f>
        <v>14.797591346050071</v>
      </c>
      <c r="Q3137" s="43">
        <f t="shared" si="391"/>
        <v>14.599578988050272</v>
      </c>
      <c r="R3137" s="30">
        <f>$O$1+$O$2*Data[[#This Row],[MA'[ln(n^2)']]]</f>
        <v>19.698796753391051</v>
      </c>
      <c r="S3137" s="30">
        <f>$Q$1+$Q$2*Data[[#This Row],[MA'[ln(n*ln(n))']]]</f>
        <v>16.329531559780012</v>
      </c>
      <c r="T3137" s="31">
        <f>$O$3*Data[[#This Row],[Metcalfe
(n^2)]]</f>
        <v>252618954.12</v>
      </c>
      <c r="U3137" s="31">
        <f t="shared" si="392"/>
        <v>194696014.41333333</v>
      </c>
      <c r="V3137" s="30">
        <f>LN(Data[[#This Row],[MA'[NVA']
30d]]/Data[[#This Row],[MA'[NVMetcalfe calc']]])</f>
        <v>-1.4698365669585534</v>
      </c>
      <c r="W3137" s="30">
        <f>$Q$3+Data[[#This Row],[NVM
(scaled)]]/((Data[[#This Row],[Upper Bound]]-Data[[#This Row],[Lower Bound]])/2)</f>
        <v>-0.28249681013280137</v>
      </c>
      <c r="X3137" s="30">
        <f>(Data[[#This Row],[Upper Bound]]+Data[[#This Row],[Lower Bound]])/2</f>
        <v>18.014164156585529</v>
      </c>
      <c r="Y3137" s="32">
        <f>LN(Data[[#This Row],[NVActual]]/Data[[#This Row],[MA'[n^2']
30d]])</f>
        <v>-2.1353873101682952</v>
      </c>
      <c r="Z3137" s="32">
        <f>LN(Data[[#This Row],[NVActual]]/Data[[#This Row],[MA'[n*ln(n)']
30d]])</f>
        <v>5.4562050467780008</v>
      </c>
      <c r="AA3137" s="32">
        <f>LN(Data[[#This Row],[NVActual]]/Data[[#This Row],[MA'[n^1.5']]])</f>
        <v>2.8078978109222992</v>
      </c>
      <c r="AB3137" s="32">
        <f>LN(Data[[#This Row],[NVActual]]/Data[[#This Row],[Metcalfe
(n^2)]])</f>
        <v>-2.3958301116044032</v>
      </c>
      <c r="AC3137" s="34">
        <f>1+Data[[#This Row],[MA'[NVMetcalfe calc']]]/((Data[[#This Row],[NVM_norm
(scaled)]]-Data[[#This Row],[NV_fund.]])/2)</f>
        <v>-21282135.097672228</v>
      </c>
    </row>
    <row r="3138" spans="1:29" x14ac:dyDescent="0.2">
      <c r="A3138" s="23">
        <v>41038</v>
      </c>
      <c r="B3138" s="24">
        <v>45245170.574562304</v>
      </c>
      <c r="C3138" s="24">
        <f t="shared" si="385"/>
        <v>44711080.193488784</v>
      </c>
      <c r="D3138" s="25">
        <f>LN(Data[[#This Row],[NVActual]])</f>
        <v>17.627606494780427</v>
      </c>
      <c r="E3138" s="26">
        <v>25272</v>
      </c>
      <c r="F3138" s="40">
        <f>Data[[#This Row],[DAA 
(n)]]^2</f>
        <v>638673984</v>
      </c>
      <c r="G3138" s="41">
        <f t="shared" si="386"/>
        <v>368322011.26666665</v>
      </c>
      <c r="H3138" s="28">
        <f>LN(Data[[#This Row],[Metcalfe
(n^2)]])</f>
        <v>20.274904684963843</v>
      </c>
      <c r="I3138" s="42">
        <f t="shared" si="387"/>
        <v>19.683061291315344</v>
      </c>
      <c r="J3138" s="40">
        <f>Data[[#This Row],[DAA 
(n)]]*LN(Data[[#This Row],[DAA 
(n)]])</f>
        <v>256193.69559920311</v>
      </c>
      <c r="K3138" s="40">
        <f t="shared" si="388"/>
        <v>187277.04559875623</v>
      </c>
      <c r="L3138" s="29">
        <f>LN(Data[[#This Row],[MA'[n*ln(n)']
30d]])</f>
        <v>12.140344326724023</v>
      </c>
      <c r="M3138" s="43">
        <f t="shared" si="389"/>
        <v>11.997991122106775</v>
      </c>
      <c r="N3138" s="40">
        <f>Data[[#This Row],[DAA 
(n)]]^1.5</f>
        <v>4017532.6910490752</v>
      </c>
      <c r="O3138" s="40">
        <f t="shared" si="390"/>
        <v>2637484.4933233368</v>
      </c>
      <c r="P3138" s="43">
        <f>LN(Data[[#This Row],[MA'[n^1.5']]])</f>
        <v>14.785336177440488</v>
      </c>
      <c r="Q3138" s="43">
        <f t="shared" si="391"/>
        <v>14.588835767350808</v>
      </c>
      <c r="R3138" s="30">
        <f>$O$1+$O$2*Data[[#This Row],[MA'[ln(n^2)']]]</f>
        <v>19.683061291315344</v>
      </c>
      <c r="S3138" s="30">
        <f>$Q$1+$Q$2*Data[[#This Row],[MA'[ln(n*ln(n))']]]</f>
        <v>16.316685351476178</v>
      </c>
      <c r="T3138" s="31">
        <f>$O$3*Data[[#This Row],[Metcalfe
(n^2)]]</f>
        <v>332110471.68000001</v>
      </c>
      <c r="U3138" s="31">
        <f t="shared" si="392"/>
        <v>191527445.85866669</v>
      </c>
      <c r="V3138" s="30">
        <f>LN(Data[[#This Row],[MA'[NVA']
30d]]/Data[[#This Row],[MA'[NVMetcalfe calc']]])</f>
        <v>-1.4548097688105501</v>
      </c>
      <c r="W3138" s="30">
        <f>$Q$3+Data[[#This Row],[NVM
(scaled)]]/((Data[[#This Row],[Upper Bound]]-Data[[#This Row],[Lower Bound]])/2)</f>
        <v>-0.27431806477327425</v>
      </c>
      <c r="X3138" s="30">
        <f>(Data[[#This Row],[Upper Bound]]+Data[[#This Row],[Lower Bound]])/2</f>
        <v>17.999873321395761</v>
      </c>
      <c r="Y3138" s="29">
        <f>LN(Data[[#This Row],[NVActual]]/Data[[#This Row],[MA'[n^2']
30d]])</f>
        <v>-2.096861649352614</v>
      </c>
      <c r="Z3138" s="29">
        <f>LN(Data[[#This Row],[NVActual]]/Data[[#This Row],[MA'[n*ln(n)']
30d]])</f>
        <v>5.4872621680564047</v>
      </c>
      <c r="AA3138" s="29">
        <f>LN(Data[[#This Row],[NVActual]]/Data[[#This Row],[MA'[n^1.5']]])</f>
        <v>2.8422703173399393</v>
      </c>
      <c r="AB3138" s="29">
        <f>LN(Data[[#This Row],[NVActual]]/Data[[#This Row],[Metcalfe
(n^2)]])</f>
        <v>-2.6472981901834145</v>
      </c>
      <c r="AC3138" s="26">
        <f>1+Data[[#This Row],[MA'[NVMetcalfe calc']]]/((Data[[#This Row],[NVM_norm
(scaled)]]-Data[[#This Row],[NV_fund.]])/2)</f>
        <v>-20961522.474425875</v>
      </c>
    </row>
    <row r="3139" spans="1:29" x14ac:dyDescent="0.2">
      <c r="A3139" s="23">
        <v>41037</v>
      </c>
      <c r="B3139" s="24">
        <v>45043365.440950997</v>
      </c>
      <c r="C3139" s="24">
        <f t="shared" si="385"/>
        <v>44618337.734570473</v>
      </c>
      <c r="D3139" s="25">
        <f>LN(Data[[#This Row],[NVActual]])</f>
        <v>17.623136260162106</v>
      </c>
      <c r="E3139" s="26">
        <v>23419</v>
      </c>
      <c r="F3139" s="40">
        <f>Data[[#This Row],[DAA 
(n)]]^2</f>
        <v>548449561</v>
      </c>
      <c r="G3139" s="41">
        <f t="shared" si="386"/>
        <v>354933079.30000001</v>
      </c>
      <c r="H3139" s="28">
        <f>LN(Data[[#This Row],[Metcalfe
(n^2)]])</f>
        <v>20.122605875383702</v>
      </c>
      <c r="I3139" s="42">
        <f t="shared" si="387"/>
        <v>19.650017672507126</v>
      </c>
      <c r="J3139" s="40">
        <f>Data[[#This Row],[DAA 
(n)]]*LN(Data[[#This Row],[DAA 
(n)]])</f>
        <v>235625.65349780544</v>
      </c>
      <c r="K3139" s="40">
        <f t="shared" si="388"/>
        <v>183685.10511675681</v>
      </c>
      <c r="L3139" s="29">
        <f>LN(Data[[#This Row],[MA'[n*ln(n)']
30d]])</f>
        <v>12.120978185263455</v>
      </c>
      <c r="M3139" s="43">
        <f t="shared" si="389"/>
        <v>11.990079651507894</v>
      </c>
      <c r="N3139" s="40">
        <f>Data[[#This Row],[DAA 
(n)]]^1.5</f>
        <v>3583872.2450805991</v>
      </c>
      <c r="O3139" s="40">
        <f t="shared" si="390"/>
        <v>2567238.7066720058</v>
      </c>
      <c r="P3139" s="43">
        <f>LN(Data[[#This Row],[MA'[n^1.5']]])</f>
        <v>14.758341446052718</v>
      </c>
      <c r="Q3139" s="43">
        <f t="shared" si="391"/>
        <v>14.577937214815396</v>
      </c>
      <c r="R3139" s="30">
        <f>$O$1+$O$2*Data[[#This Row],[MA'[ln(n^2)']]]</f>
        <v>19.650017672507126</v>
      </c>
      <c r="S3139" s="30">
        <f>$Q$1+$Q$2*Data[[#This Row],[MA'[ln(n*ln(n))']]]</f>
        <v>16.303631424988023</v>
      </c>
      <c r="T3139" s="31">
        <f>$O$3*Data[[#This Row],[Metcalfe
(n^2)]]</f>
        <v>285193771.72000003</v>
      </c>
      <c r="U3139" s="31">
        <f t="shared" si="392"/>
        <v>184565201.236</v>
      </c>
      <c r="V3139" s="30">
        <f>LN(Data[[#This Row],[MA'[NVA']
30d]]/Data[[#This Row],[MA'[NVMetcalfe calc']]])</f>
        <v>-1.4198578607937411</v>
      </c>
      <c r="W3139" s="30">
        <f>$Q$3+Data[[#This Row],[NVM
(scaled)]]/((Data[[#This Row],[Upper Bound]]-Data[[#This Row],[Lower Bound]])/2)</f>
        <v>-0.25859173793603507</v>
      </c>
      <c r="X3139" s="30">
        <f>(Data[[#This Row],[Upper Bound]]+Data[[#This Row],[Lower Bound]])/2</f>
        <v>17.976824548747572</v>
      </c>
      <c r="Y3139" s="32">
        <f>LN(Data[[#This Row],[NVActual]]/Data[[#This Row],[MA'[n^2']
30d]])</f>
        <v>-2.0643035604934439</v>
      </c>
      <c r="Z3139" s="32">
        <f>LN(Data[[#This Row],[NVActual]]/Data[[#This Row],[MA'[n*ln(n)']
30d]])</f>
        <v>5.5021580748986487</v>
      </c>
      <c r="AA3139" s="32">
        <f>LN(Data[[#This Row],[NVActual]]/Data[[#This Row],[MA'[n^1.5']]])</f>
        <v>2.864794814109386</v>
      </c>
      <c r="AB3139" s="32">
        <f>LN(Data[[#This Row],[NVActual]]/Data[[#This Row],[Metcalfe
(n^2)]])</f>
        <v>-2.4994696152215958</v>
      </c>
      <c r="AC3139" s="34">
        <f>1+Data[[#This Row],[MA'[NVMetcalfe calc']]]/((Data[[#This Row],[NVM_norm
(scaled)]]-Data[[#This Row],[NV_fund.]])/2)</f>
        <v>-20242498.357777592</v>
      </c>
    </row>
    <row r="3140" spans="1:29" x14ac:dyDescent="0.2">
      <c r="A3140" s="23">
        <v>41036</v>
      </c>
      <c r="B3140" s="24">
        <v>45394102.933121197</v>
      </c>
      <c r="C3140" s="24">
        <f t="shared" si="385"/>
        <v>44509653.538713701</v>
      </c>
      <c r="D3140" s="25">
        <f>LN(Data[[#This Row],[NVActual]])</f>
        <v>17.630892763234023</v>
      </c>
      <c r="E3140" s="26">
        <v>25802</v>
      </c>
      <c r="F3140" s="40">
        <f>Data[[#This Row],[DAA 
(n)]]^2</f>
        <v>665743204</v>
      </c>
      <c r="G3140" s="41">
        <f t="shared" si="386"/>
        <v>342874923.80000001</v>
      </c>
      <c r="H3140" s="28">
        <f>LN(Data[[#This Row],[Metcalfe
(n^2)]])</f>
        <v>20.316414574570164</v>
      </c>
      <c r="I3140" s="42">
        <f t="shared" si="387"/>
        <v>19.614098804396221</v>
      </c>
      <c r="J3140" s="40">
        <f>Data[[#This Row],[DAA 
(n)]]*LN(Data[[#This Row],[DAA 
(n)]])</f>
        <v>262102.06442652969</v>
      </c>
      <c r="K3140" s="40">
        <f t="shared" si="388"/>
        <v>180168.10707125036</v>
      </c>
      <c r="L3140" s="29">
        <f>LN(Data[[#This Row],[MA'[n*ln(n)']
30d]])</f>
        <v>12.101645622206384</v>
      </c>
      <c r="M3140" s="43">
        <f t="shared" si="389"/>
        <v>11.982626260877705</v>
      </c>
      <c r="N3140" s="40">
        <f>Data[[#This Row],[DAA 
(n)]]^1.5</f>
        <v>4144575.5089765266</v>
      </c>
      <c r="O3140" s="40">
        <f t="shared" si="390"/>
        <v>2501017.2152964948</v>
      </c>
      <c r="P3140" s="43">
        <f>LN(Data[[#This Row],[MA'[n^1.5']]])</f>
        <v>14.732208093201317</v>
      </c>
      <c r="Q3140" s="43">
        <f t="shared" si="391"/>
        <v>14.567691777545511</v>
      </c>
      <c r="R3140" s="30">
        <f>$O$1+$O$2*Data[[#This Row],[MA'[ln(n^2)']]]</f>
        <v>19.614098804396221</v>
      </c>
      <c r="S3140" s="30">
        <f>$Q$1+$Q$2*Data[[#This Row],[MA'[ln(n*ln(n))']]]</f>
        <v>16.291333330448211</v>
      </c>
      <c r="T3140" s="31">
        <f>$O$3*Data[[#This Row],[Metcalfe
(n^2)]]</f>
        <v>346186466.07999998</v>
      </c>
      <c r="U3140" s="31">
        <f t="shared" si="392"/>
        <v>178294960.37600002</v>
      </c>
      <c r="V3140" s="30">
        <f>LN(Data[[#This Row],[MA'[NVA']
30d]]/Data[[#This Row],[MA'[NVMetcalfe calc']]])</f>
        <v>-1.387733160512878</v>
      </c>
      <c r="W3140" s="30">
        <f>$Q$3+Data[[#This Row],[NVM
(scaled)]]/((Data[[#This Row],[Upper Bound]]-Data[[#This Row],[Lower Bound]])/2)</f>
        <v>-0.24528805833173362</v>
      </c>
      <c r="X3140" s="30">
        <f>(Data[[#This Row],[Upper Bound]]+Data[[#This Row],[Lower Bound]])/2</f>
        <v>17.952716067422216</v>
      </c>
      <c r="Y3140" s="29">
        <f>LN(Data[[#This Row],[NVActual]]/Data[[#This Row],[MA'[n^2']
30d]])</f>
        <v>-2.021983521749569</v>
      </c>
      <c r="Z3140" s="29">
        <f>LN(Data[[#This Row],[NVActual]]/Data[[#This Row],[MA'[n*ln(n)']
30d]])</f>
        <v>5.5292471410276383</v>
      </c>
      <c r="AA3140" s="29">
        <f>LN(Data[[#This Row],[NVActual]]/Data[[#This Row],[MA'[n^1.5']]])</f>
        <v>2.8986846700327051</v>
      </c>
      <c r="AB3140" s="29">
        <f>LN(Data[[#This Row],[NVActual]]/Data[[#This Row],[Metcalfe
(n^2)]])</f>
        <v>-2.685521811336141</v>
      </c>
      <c r="AC3140" s="26">
        <f>1+Data[[#This Row],[MA'[NVMetcalfe calc']]]/((Data[[#This Row],[NVM_norm
(scaled)]]-Data[[#This Row],[NV_fund.]])/2)</f>
        <v>-19595000.643468764</v>
      </c>
    </row>
    <row r="3141" spans="1:29" x14ac:dyDescent="0.2">
      <c r="A3141" s="23">
        <v>41035</v>
      </c>
      <c r="B3141" s="24">
        <v>45174234.635717198</v>
      </c>
      <c r="C3141" s="24">
        <f t="shared" si="385"/>
        <v>44367959.815605186</v>
      </c>
      <c r="D3141" s="25">
        <f>LN(Data[[#This Row],[NVActual]])</f>
        <v>17.626037452090241</v>
      </c>
      <c r="E3141" s="26">
        <v>22444</v>
      </c>
      <c r="F3141" s="40">
        <f>Data[[#This Row],[DAA 
(n)]]^2</f>
        <v>503733136</v>
      </c>
      <c r="G3141" s="41">
        <f t="shared" si="386"/>
        <v>327472198.36666667</v>
      </c>
      <c r="H3141" s="28">
        <f>LN(Data[[#This Row],[Metcalfe
(n^2)]])</f>
        <v>20.037557193741726</v>
      </c>
      <c r="I3141" s="42">
        <f t="shared" si="387"/>
        <v>19.574617304250573</v>
      </c>
      <c r="J3141" s="40">
        <f>Data[[#This Row],[DAA 
(n)]]*LN(Data[[#This Row],[DAA 
(n)]])</f>
        <v>224861.46682816965</v>
      </c>
      <c r="K3141" s="40">
        <f t="shared" si="388"/>
        <v>175981.91055263829</v>
      </c>
      <c r="L3141" s="29">
        <f>LN(Data[[#This Row],[MA'[n*ln(n)']
30d]])</f>
        <v>12.078136487787047</v>
      </c>
      <c r="M3141" s="43">
        <f t="shared" si="389"/>
        <v>11.976001730597364</v>
      </c>
      <c r="N3141" s="40">
        <f>Data[[#This Row],[DAA 
(n)]]^1.5</f>
        <v>3362407.8432551897</v>
      </c>
      <c r="O3141" s="40">
        <f t="shared" si="390"/>
        <v>2419692.4343649629</v>
      </c>
      <c r="P3141" s="43">
        <f>LN(Data[[#This Row],[MA'[n^1.5']]])</f>
        <v>14.69915099681822</v>
      </c>
      <c r="Q3141" s="43">
        <f t="shared" si="391"/>
        <v>14.558564277192888</v>
      </c>
      <c r="R3141" s="30">
        <f>$O$1+$O$2*Data[[#This Row],[MA'[ln(n^2)']]]</f>
        <v>19.574617304250573</v>
      </c>
      <c r="S3141" s="30">
        <f>$Q$1+$Q$2*Data[[#This Row],[MA'[ln(n*ln(n))']]]</f>
        <v>16.280402855485651</v>
      </c>
      <c r="T3141" s="31">
        <f>$O$3*Data[[#This Row],[Metcalfe
(n^2)]]</f>
        <v>261941230.72</v>
      </c>
      <c r="U3141" s="31">
        <f t="shared" si="392"/>
        <v>170285543.15066668</v>
      </c>
      <c r="V3141" s="30">
        <f>LN(Data[[#This Row],[MA'[NVA']
30d]]/Data[[#This Row],[MA'[NVMetcalfe calc']]])</f>
        <v>-1.3449591104154679</v>
      </c>
      <c r="W3141" s="30">
        <f>$Q$3+Data[[#This Row],[NVM
(scaled)]]/((Data[[#This Row],[Upper Bound]]-Data[[#This Row],[Lower Bound]])/2)</f>
        <v>-0.22655832146551624</v>
      </c>
      <c r="X3141" s="30">
        <f>(Data[[#This Row],[Upper Bound]]+Data[[#This Row],[Lower Bound]])/2</f>
        <v>17.927510079868114</v>
      </c>
      <c r="Y3141" s="32">
        <f>LN(Data[[#This Row],[NVActual]]/Data[[#This Row],[MA'[n^2']
30d]])</f>
        <v>-1.9808762668624795</v>
      </c>
      <c r="Z3141" s="32">
        <f>LN(Data[[#This Row],[NVActual]]/Data[[#This Row],[MA'[n*ln(n)']
30d]])</f>
        <v>5.5479009643031931</v>
      </c>
      <c r="AA3141" s="32">
        <f>LN(Data[[#This Row],[NVActual]]/Data[[#This Row],[MA'[n^1.5']]])</f>
        <v>2.9268864552720188</v>
      </c>
      <c r="AB3141" s="32">
        <f>LN(Data[[#This Row],[NVActual]]/Data[[#This Row],[Metcalfe
(n^2)]])</f>
        <v>-2.4115197416514857</v>
      </c>
      <c r="AC3141" s="34">
        <f>1+Data[[#This Row],[MA'[NVMetcalfe calc']]]/((Data[[#This Row],[NVM_norm
(scaled)]]-Data[[#This Row],[NV_fund.]])/2)</f>
        <v>-18760041.034231532</v>
      </c>
    </row>
    <row r="3142" spans="1:29" x14ac:dyDescent="0.2">
      <c r="A3142" s="23">
        <v>41034</v>
      </c>
      <c r="B3142" s="24">
        <v>45211871.103844799</v>
      </c>
      <c r="C3142" s="24">
        <f t="shared" si="385"/>
        <v>44302241.679470286</v>
      </c>
      <c r="D3142" s="25">
        <f>LN(Data[[#This Row],[NVActual]])</f>
        <v>17.626870245360728</v>
      </c>
      <c r="E3142" s="26">
        <v>19627</v>
      </c>
      <c r="F3142" s="40">
        <f>Data[[#This Row],[DAA 
(n)]]^2</f>
        <v>385219129</v>
      </c>
      <c r="G3142" s="41">
        <f t="shared" si="386"/>
        <v>318733922.13333333</v>
      </c>
      <c r="H3142" s="28">
        <f>LN(Data[[#This Row],[Metcalfe
(n^2)]])</f>
        <v>19.769322896572159</v>
      </c>
      <c r="I3142" s="42">
        <f t="shared" si="387"/>
        <v>19.550123108158044</v>
      </c>
      <c r="J3142" s="40">
        <f>Data[[#This Row],[DAA 
(n)]]*LN(Data[[#This Row],[DAA 
(n)]])</f>
        <v>194006.25024551089</v>
      </c>
      <c r="K3142" s="40">
        <f t="shared" si="388"/>
        <v>173486.90087113835</v>
      </c>
      <c r="L3142" s="29">
        <f>LN(Data[[#This Row],[MA'[n*ln(n)']
30d]])</f>
        <v>12.063857376217038</v>
      </c>
      <c r="M3142" s="43">
        <f t="shared" si="389"/>
        <v>11.970263165074664</v>
      </c>
      <c r="N3142" s="40">
        <f>Data[[#This Row],[DAA 
(n)]]^1.5</f>
        <v>2749671.9522304842</v>
      </c>
      <c r="O3142" s="40">
        <f t="shared" si="390"/>
        <v>2372204.5125790765</v>
      </c>
      <c r="P3142" s="43">
        <f>LN(Data[[#This Row],[MA'[n^1.5']]])</f>
        <v>14.679330254851482</v>
      </c>
      <c r="Q3142" s="43">
        <f t="shared" si="391"/>
        <v>14.550675791349327</v>
      </c>
      <c r="R3142" s="30">
        <f>$O$1+$O$2*Data[[#This Row],[MA'[ln(n^2)']]]</f>
        <v>19.550123108158044</v>
      </c>
      <c r="S3142" s="30">
        <f>$Q$1+$Q$2*Data[[#This Row],[MA'[ln(n*ln(n))']]]</f>
        <v>16.270934222373196</v>
      </c>
      <c r="T3142" s="31">
        <f>$O$3*Data[[#This Row],[Metcalfe
(n^2)]]</f>
        <v>200313947.08000001</v>
      </c>
      <c r="U3142" s="31">
        <f t="shared" si="392"/>
        <v>165741639.50933328</v>
      </c>
      <c r="V3142" s="30">
        <f>LN(Data[[#This Row],[MA'[NVA']
30d]]/Data[[#This Row],[MA'[NVMetcalfe calc']]])</f>
        <v>-1.3193949094115822</v>
      </c>
      <c r="W3142" s="30">
        <f>$Q$3+Data[[#This Row],[NVM
(scaled)]]/((Data[[#This Row],[Upper Bound]]-Data[[#This Row],[Lower Bound]])/2)</f>
        <v>-0.21470808810746234</v>
      </c>
      <c r="X3142" s="30">
        <f>(Data[[#This Row],[Upper Bound]]+Data[[#This Row],[Lower Bound]])/2</f>
        <v>17.91052866526562</v>
      </c>
      <c r="Y3142" s="29">
        <f>LN(Data[[#This Row],[NVActual]]/Data[[#This Row],[MA'[n^2']
30d]])</f>
        <v>-1.9529969674380101</v>
      </c>
      <c r="Z3142" s="29">
        <f>LN(Data[[#This Row],[NVActual]]/Data[[#This Row],[MA'[n*ln(n)']
30d]])</f>
        <v>5.56301286914369</v>
      </c>
      <c r="AA3142" s="29">
        <f>LN(Data[[#This Row],[NVActual]]/Data[[#This Row],[MA'[n^1.5']]])</f>
        <v>2.947539990509247</v>
      </c>
      <c r="AB3142" s="29">
        <f>LN(Data[[#This Row],[NVActual]]/Data[[#This Row],[Metcalfe
(n^2)]])</f>
        <v>-2.1424526512114292</v>
      </c>
      <c r="AC3142" s="26">
        <f>1+Data[[#This Row],[MA'[NVMetcalfe calc']]]/((Data[[#This Row],[NVM_norm
(scaled)]]-Data[[#This Row],[NV_fund.]])/2)</f>
        <v>-18288492.746542539</v>
      </c>
    </row>
    <row r="3143" spans="1:29" x14ac:dyDescent="0.2">
      <c r="A3143" s="23">
        <v>41033</v>
      </c>
      <c r="B3143" s="24">
        <v>45427514.256344698</v>
      </c>
      <c r="C3143" s="24">
        <f t="shared" si="385"/>
        <v>44225931.043666966</v>
      </c>
      <c r="D3143" s="25">
        <f>LN(Data[[#This Row],[NVActual]])</f>
        <v>17.63162852033161</v>
      </c>
      <c r="E3143" s="26">
        <v>22962</v>
      </c>
      <c r="F3143" s="40">
        <f>Data[[#This Row],[DAA 
(n)]]^2</f>
        <v>527253444</v>
      </c>
      <c r="G3143" s="41">
        <f t="shared" si="386"/>
        <v>315379847.83333331</v>
      </c>
      <c r="H3143" s="28">
        <f>LN(Data[[#This Row],[Metcalfe
(n^2)]])</f>
        <v>20.083191909307516</v>
      </c>
      <c r="I3143" s="42">
        <f t="shared" si="387"/>
        <v>19.540031823308304</v>
      </c>
      <c r="J3143" s="40">
        <f>Data[[#This Row],[DAA 
(n)]]*LN(Data[[#This Row],[DAA 
(n)]])</f>
        <v>230575.1263107596</v>
      </c>
      <c r="K3143" s="40">
        <f t="shared" si="388"/>
        <v>172493.3804963333</v>
      </c>
      <c r="L3143" s="29">
        <f>LN(Data[[#This Row],[MA'[n*ln(n)']
30d]])</f>
        <v>12.058114140782953</v>
      </c>
      <c r="M3143" s="43">
        <f t="shared" si="389"/>
        <v>11.964972628495003</v>
      </c>
      <c r="N3143" s="40">
        <f>Data[[#This Row],[DAA 
(n)]]^1.5</f>
        <v>3479481.7977865646</v>
      </c>
      <c r="O3143" s="40">
        <f t="shared" si="390"/>
        <v>2353587.2007354749</v>
      </c>
      <c r="P3143" s="43">
        <f>LN(Data[[#This Row],[MA'[n^1.5']]])</f>
        <v>14.671451190649787</v>
      </c>
      <c r="Q3143" s="43">
        <f t="shared" si="391"/>
        <v>14.543410110140039</v>
      </c>
      <c r="R3143" s="30">
        <f>$O$1+$O$2*Data[[#This Row],[MA'[ln(n^2)']]]</f>
        <v>19.540031823308304</v>
      </c>
      <c r="S3143" s="30">
        <f>$Q$1+$Q$2*Data[[#This Row],[MA'[ln(n*ln(n))']]]</f>
        <v>16.262204837016753</v>
      </c>
      <c r="T3143" s="31">
        <f>$O$3*Data[[#This Row],[Metcalfe
(n^2)]]</f>
        <v>274171790.88</v>
      </c>
      <c r="U3143" s="31">
        <f t="shared" si="392"/>
        <v>163997520.87333331</v>
      </c>
      <c r="V3143" s="30">
        <f>LN(Data[[#This Row],[MA'[NVA']
30d]]/Data[[#This Row],[MA'[NVMetcalfe calc']]])</f>
        <v>-1.3105400188308005</v>
      </c>
      <c r="W3143" s="30">
        <f>$Q$3+Data[[#This Row],[NVM
(scaled)]]/((Data[[#This Row],[Upper Bound]]-Data[[#This Row],[Lower Bound]])/2)</f>
        <v>-0.2096395321117982</v>
      </c>
      <c r="X3143" s="30">
        <f>(Data[[#This Row],[Upper Bound]]+Data[[#This Row],[Lower Bound]])/2</f>
        <v>17.901118330162529</v>
      </c>
      <c r="Y3143" s="32">
        <f>LN(Data[[#This Row],[NVActual]]/Data[[#This Row],[MA'[n^2']
30d]])</f>
        <v>-1.9376598161232532</v>
      </c>
      <c r="Z3143" s="32">
        <f>LN(Data[[#This Row],[NVActual]]/Data[[#This Row],[MA'[n*ln(n)']
30d]])</f>
        <v>5.5735143795486559</v>
      </c>
      <c r="AA3143" s="32">
        <f>LN(Data[[#This Row],[NVActual]]/Data[[#This Row],[MA'[n^1.5']]])</f>
        <v>2.9601773296818235</v>
      </c>
      <c r="AB3143" s="32">
        <f>LN(Data[[#This Row],[NVActual]]/Data[[#This Row],[Metcalfe
(n^2)]])</f>
        <v>-2.4515633889759045</v>
      </c>
      <c r="AC3143" s="34">
        <f>1+Data[[#This Row],[MA'[NVMetcalfe calc']]]/((Data[[#This Row],[NVM_norm
(scaled)]]-Data[[#This Row],[NV_fund.]])/2)</f>
        <v>-18110507.916355055</v>
      </c>
    </row>
    <row r="3144" spans="1:29" x14ac:dyDescent="0.2">
      <c r="A3144" s="23">
        <v>41032</v>
      </c>
      <c r="B3144" s="24">
        <v>45684356.166368902</v>
      </c>
      <c r="C3144" s="24">
        <f t="shared" si="385"/>
        <v>44140599.009709664</v>
      </c>
      <c r="D3144" s="25">
        <f>LN(Data[[#This Row],[NVActual]])</f>
        <v>17.637266481426614</v>
      </c>
      <c r="E3144" s="26">
        <v>22009</v>
      </c>
      <c r="F3144" s="40">
        <f>Data[[#This Row],[DAA 
(n)]]^2</f>
        <v>484396081</v>
      </c>
      <c r="G3144" s="41">
        <f t="shared" si="386"/>
        <v>307047703.16666669</v>
      </c>
      <c r="H3144" s="28">
        <f>LN(Data[[#This Row],[Metcalfe
(n^2)]])</f>
        <v>19.998413479189345</v>
      </c>
      <c r="I3144" s="42">
        <f t="shared" si="387"/>
        <v>19.518611133552376</v>
      </c>
      <c r="J3144" s="40">
        <f>Data[[#This Row],[DAA 
(n)]]*LN(Data[[#This Row],[DAA 
(n)]])</f>
        <v>220072.54113173916</v>
      </c>
      <c r="K3144" s="40">
        <f t="shared" si="388"/>
        <v>170202.94948429661</v>
      </c>
      <c r="L3144" s="29">
        <f>LN(Data[[#This Row],[MA'[n*ln(n)']
30d]])</f>
        <v>12.044746824491213</v>
      </c>
      <c r="M3144" s="43">
        <f t="shared" si="389"/>
        <v>11.959752180502781</v>
      </c>
      <c r="N3144" s="40">
        <f>Data[[#This Row],[DAA 
(n)]]^1.5</f>
        <v>3265129.9126878581</v>
      </c>
      <c r="O3144" s="40">
        <f t="shared" si="390"/>
        <v>2309231.7358661047</v>
      </c>
      <c r="P3144" s="43">
        <f>LN(Data[[#This Row],[MA'[n^1.5']]])</f>
        <v>14.652425445304214</v>
      </c>
      <c r="Q3144" s="43">
        <f t="shared" si="391"/>
        <v>14.536239181860079</v>
      </c>
      <c r="R3144" s="30">
        <f>$O$1+$O$2*Data[[#This Row],[MA'[ln(n^2)']]]</f>
        <v>19.518611133552376</v>
      </c>
      <c r="S3144" s="30">
        <f>$Q$1+$Q$2*Data[[#This Row],[MA'[ln(n*ln(n))']]]</f>
        <v>16.253591097829588</v>
      </c>
      <c r="T3144" s="31">
        <f>$O$3*Data[[#This Row],[Metcalfe
(n^2)]]</f>
        <v>251885962.12</v>
      </c>
      <c r="U3144" s="31">
        <f t="shared" si="392"/>
        <v>159664805.64666665</v>
      </c>
      <c r="V3144" s="30">
        <f>LN(Data[[#This Row],[MA'[NVA']
30d]]/Data[[#This Row],[MA'[NVMetcalfe calc']]])</f>
        <v>-1.285696681603139</v>
      </c>
      <c r="W3144" s="30">
        <f>$Q$3+Data[[#This Row],[NVM
(scaled)]]/((Data[[#This Row],[Upper Bound]]-Data[[#This Row],[Lower Bound]])/2)</f>
        <v>-0.19755821865486356</v>
      </c>
      <c r="X3144" s="30">
        <f>(Data[[#This Row],[Upper Bound]]+Data[[#This Row],[Lower Bound]])/2</f>
        <v>17.886101115690984</v>
      </c>
      <c r="Y3144" s="29">
        <f>LN(Data[[#This Row],[NVActual]]/Data[[#This Row],[MA'[n^2']
30d]])</f>
        <v>-1.905247196961581</v>
      </c>
      <c r="Z3144" s="29">
        <f>LN(Data[[#This Row],[NVActual]]/Data[[#This Row],[MA'[n*ln(n)']
30d]])</f>
        <v>5.5925196569354023</v>
      </c>
      <c r="AA3144" s="29">
        <f>LN(Data[[#This Row],[NVActual]]/Data[[#This Row],[MA'[n^1.5']]])</f>
        <v>2.9848410361224014</v>
      </c>
      <c r="AB3144" s="29">
        <f>LN(Data[[#This Row],[NVActual]]/Data[[#This Row],[Metcalfe
(n^2)]])</f>
        <v>-2.3611469977627291</v>
      </c>
      <c r="AC3144" s="26">
        <f>1+Data[[#This Row],[MA'[NVMetcalfe calc']]]/((Data[[#This Row],[NVM_norm
(scaled)]]-Data[[#This Row],[NV_fund.]])/2)</f>
        <v>-17658461.006461184</v>
      </c>
    </row>
    <row r="3145" spans="1:29" x14ac:dyDescent="0.2">
      <c r="A3145" s="23">
        <v>41031</v>
      </c>
      <c r="B3145" s="24">
        <v>45060693.992934801</v>
      </c>
      <c r="C3145" s="24">
        <f t="shared" si="385"/>
        <v>44056728.722519033</v>
      </c>
      <c r="D3145" s="25">
        <f>LN(Data[[#This Row],[NVActual]])</f>
        <v>17.623520894379613</v>
      </c>
      <c r="E3145" s="26">
        <v>19907</v>
      </c>
      <c r="F3145" s="40">
        <f>Data[[#This Row],[DAA 
(n)]]^2</f>
        <v>396288649</v>
      </c>
      <c r="G3145" s="41">
        <f t="shared" si="386"/>
        <v>302430687.26666665</v>
      </c>
      <c r="H3145" s="28">
        <f>LN(Data[[#This Row],[Metcalfe
(n^2)]])</f>
        <v>19.797653415307867</v>
      </c>
      <c r="I3145" s="42">
        <f t="shared" si="387"/>
        <v>19.507384639381939</v>
      </c>
      <c r="J3145" s="40">
        <f>Data[[#This Row],[DAA 
(n)]]*LN(Data[[#This Row],[DAA 
(n)]])</f>
        <v>197055.94326926686</v>
      </c>
      <c r="K3145" s="40">
        <f t="shared" si="388"/>
        <v>168961.64450871383</v>
      </c>
      <c r="L3145" s="29">
        <f>LN(Data[[#This Row],[MA'[n*ln(n)']
30d]])</f>
        <v>12.037427012577156</v>
      </c>
      <c r="M3145" s="43">
        <f t="shared" si="389"/>
        <v>11.954945993629533</v>
      </c>
      <c r="N3145" s="40">
        <f>Data[[#This Row],[DAA 
(n)]]^1.5</f>
        <v>2808721.7974806642</v>
      </c>
      <c r="O3145" s="40">
        <f t="shared" si="390"/>
        <v>2284937.1608160823</v>
      </c>
      <c r="P3145" s="43">
        <f>LN(Data[[#This Row],[MA'[n^1.5']]])</f>
        <v>14.641849081195346</v>
      </c>
      <c r="Q3145" s="43">
        <f t="shared" si="391"/>
        <v>14.529658707997623</v>
      </c>
      <c r="R3145" s="30">
        <f>$O$1+$O$2*Data[[#This Row],[MA'[ln(n^2)']]]</f>
        <v>19.507384639381939</v>
      </c>
      <c r="S3145" s="30">
        <f>$Q$1+$Q$2*Data[[#This Row],[MA'[ln(n*ln(n))']]]</f>
        <v>16.245660889488729</v>
      </c>
      <c r="T3145" s="31">
        <f>$O$3*Data[[#This Row],[Metcalfe
(n^2)]]</f>
        <v>206070097.48000002</v>
      </c>
      <c r="U3145" s="31">
        <f t="shared" si="392"/>
        <v>157263957.3786667</v>
      </c>
      <c r="V3145" s="30">
        <f>LN(Data[[#This Row],[MA'[NVA']
30d]]/Data[[#This Row],[MA'[NVMetcalfe calc']]])</f>
        <v>-1.2724475581596424</v>
      </c>
      <c r="W3145" s="30">
        <f>$Q$3+Data[[#This Row],[NVM
(scaled)]]/((Data[[#This Row],[Upper Bound]]-Data[[#This Row],[Lower Bound]])/2)</f>
        <v>-0.19023012108324788</v>
      </c>
      <c r="X3145" s="30">
        <f>(Data[[#This Row],[Upper Bound]]+Data[[#This Row],[Lower Bound]])/2</f>
        <v>17.876522764435336</v>
      </c>
      <c r="Y3145" s="32">
        <f>LN(Data[[#This Row],[NVActual]]/Data[[#This Row],[MA'[n^2']
30d]])</f>
        <v>-1.9038417817978235</v>
      </c>
      <c r="Z3145" s="32">
        <f>LN(Data[[#This Row],[NVActual]]/Data[[#This Row],[MA'[n*ln(n)']
30d]])</f>
        <v>5.5860938818024577</v>
      </c>
      <c r="AA3145" s="32">
        <f>LN(Data[[#This Row],[NVActual]]/Data[[#This Row],[MA'[n^1.5']]])</f>
        <v>2.9816718131842692</v>
      </c>
      <c r="AB3145" s="32">
        <f>LN(Data[[#This Row],[NVActual]]/Data[[#This Row],[Metcalfe
(n^2)]])</f>
        <v>-2.1741325209282518</v>
      </c>
      <c r="AC3145" s="34">
        <f>1+Data[[#This Row],[MA'[NVMetcalfe calc']]]/((Data[[#This Row],[NVM_norm
(scaled)]]-Data[[#This Row],[NV_fund.]])/2)</f>
        <v>-17409210.093457941</v>
      </c>
    </row>
    <row r="3146" spans="1:29" x14ac:dyDescent="0.2">
      <c r="A3146" s="23">
        <v>41030</v>
      </c>
      <c r="B3146" s="24">
        <v>44432102.8216879</v>
      </c>
      <c r="C3146" s="24">
        <f t="shared" si="385"/>
        <v>44000327.001653299</v>
      </c>
      <c r="D3146" s="25">
        <f>LN(Data[[#This Row],[NVActual]])</f>
        <v>17.609472802661976</v>
      </c>
      <c r="E3146" s="26">
        <v>20427</v>
      </c>
      <c r="F3146" s="40">
        <f>Data[[#This Row],[DAA 
(n)]]^2</f>
        <v>417262329</v>
      </c>
      <c r="G3146" s="41">
        <f t="shared" si="386"/>
        <v>296646253.13333333</v>
      </c>
      <c r="H3146" s="28">
        <f>LN(Data[[#This Row],[Metcalfe
(n^2)]])</f>
        <v>19.849225668302154</v>
      </c>
      <c r="I3146" s="42">
        <f t="shared" si="387"/>
        <v>19.488182388089069</v>
      </c>
      <c r="J3146" s="40">
        <f>Data[[#This Row],[DAA 
(n)]]*LN(Data[[#This Row],[DAA 
(n)]])</f>
        <v>202730.06636320404</v>
      </c>
      <c r="K3146" s="40">
        <f t="shared" si="388"/>
        <v>167174.48255318968</v>
      </c>
      <c r="L3146" s="29">
        <f>LN(Data[[#This Row],[MA'[n*ln(n)']
30d]])</f>
        <v>12.026793351677011</v>
      </c>
      <c r="M3146" s="43">
        <f t="shared" si="389"/>
        <v>11.950059203973256</v>
      </c>
      <c r="N3146" s="40">
        <f>Data[[#This Row],[DAA 
(n)]]^1.5</f>
        <v>2919489.2694584467</v>
      </c>
      <c r="O3146" s="40">
        <f t="shared" si="390"/>
        <v>2252091.6397213414</v>
      </c>
      <c r="P3146" s="43">
        <f>LN(Data[[#This Row],[MA'[n^1.5']]])</f>
        <v>14.627369960007643</v>
      </c>
      <c r="Q3146" s="43">
        <f t="shared" si="391"/>
        <v>14.522975054398737</v>
      </c>
      <c r="R3146" s="30">
        <f>$O$1+$O$2*Data[[#This Row],[MA'[ln(n^2)']]]</f>
        <v>19.488182388089069</v>
      </c>
      <c r="S3146" s="30">
        <f>$Q$1+$Q$2*Data[[#This Row],[MA'[ln(n*ln(n))']]]</f>
        <v>16.237597686555869</v>
      </c>
      <c r="T3146" s="31">
        <f>$O$3*Data[[#This Row],[Metcalfe
(n^2)]]</f>
        <v>216976411.08000001</v>
      </c>
      <c r="U3146" s="31">
        <f t="shared" si="392"/>
        <v>154256051.62933335</v>
      </c>
      <c r="V3146" s="30">
        <f>LN(Data[[#This Row],[MA'[NVA']
30d]]/Data[[#This Row],[MA'[NVMetcalfe calc']]])</f>
        <v>-1.2544168288745952</v>
      </c>
      <c r="W3146" s="30">
        <f>$Q$3+Data[[#This Row],[NVM
(scaled)]]/((Data[[#This Row],[Upper Bound]]-Data[[#This Row],[Lower Bound]])/2)</f>
        <v>-0.18180996285556006</v>
      </c>
      <c r="X3146" s="30">
        <f>(Data[[#This Row],[Upper Bound]]+Data[[#This Row],[Lower Bound]])/2</f>
        <v>17.862890037322469</v>
      </c>
      <c r="Y3146" s="29">
        <f>LN(Data[[#This Row],[NVActual]]/Data[[#This Row],[MA'[n^2']
30d]])</f>
        <v>-1.898578117329959</v>
      </c>
      <c r="Z3146" s="29">
        <f>LN(Data[[#This Row],[NVActual]]/Data[[#This Row],[MA'[n*ln(n)']
30d]])</f>
        <v>5.5826794509849655</v>
      </c>
      <c r="AA3146" s="29">
        <f>LN(Data[[#This Row],[NVActual]]/Data[[#This Row],[MA'[n^1.5']]])</f>
        <v>2.9821028426543328</v>
      </c>
      <c r="AB3146" s="29">
        <f>LN(Data[[#This Row],[NVActual]]/Data[[#This Row],[Metcalfe
(n^2)]])</f>
        <v>-2.2397528656401766</v>
      </c>
      <c r="AC3146" s="26">
        <f>1+Data[[#This Row],[MA'[NVMetcalfe calc']]]/((Data[[#This Row],[NVM_norm
(scaled)]]-Data[[#This Row],[NV_fund.]])/2)</f>
        <v>-17097102.484991323</v>
      </c>
    </row>
    <row r="3147" spans="1:29" x14ac:dyDescent="0.2">
      <c r="A3147" s="23">
        <v>41029</v>
      </c>
      <c r="B3147" s="24">
        <v>43988992.609362699</v>
      </c>
      <c r="C3147" s="24">
        <f t="shared" si="385"/>
        <v>43908912.376011513</v>
      </c>
      <c r="D3147" s="25">
        <f>LN(Data[[#This Row],[NVActual]])</f>
        <v>17.599449992616279</v>
      </c>
      <c r="E3147" s="26">
        <v>18877</v>
      </c>
      <c r="F3147" s="40">
        <f>Data[[#This Row],[DAA 
(n)]]^2</f>
        <v>356341129</v>
      </c>
      <c r="G3147" s="41">
        <f t="shared" si="386"/>
        <v>288234740.96666664</v>
      </c>
      <c r="H3147" s="28">
        <f>LN(Data[[#This Row],[Metcalfe
(n^2)]])</f>
        <v>19.691399057537467</v>
      </c>
      <c r="I3147" s="42">
        <f t="shared" si="387"/>
        <v>19.457239954369264</v>
      </c>
      <c r="J3147" s="40">
        <f>Data[[#This Row],[DAA 
(n)]]*LN(Data[[#This Row],[DAA 
(n)]])</f>
        <v>185857.27000456737</v>
      </c>
      <c r="K3147" s="40">
        <f t="shared" si="388"/>
        <v>164466.52824137363</v>
      </c>
      <c r="L3147" s="29">
        <f>LN(Data[[#This Row],[MA'[n*ln(n)']
30d]])</f>
        <v>12.010462352747236</v>
      </c>
      <c r="M3147" s="43">
        <f t="shared" si="389"/>
        <v>11.945325010208755</v>
      </c>
      <c r="N3147" s="40">
        <f>Data[[#This Row],[DAA 
(n)]]^1.5</f>
        <v>2593578.8964542784</v>
      </c>
      <c r="O3147" s="40">
        <f t="shared" si="390"/>
        <v>2203284.9363367269</v>
      </c>
      <c r="P3147" s="43">
        <f>LN(Data[[#This Row],[MA'[n^1.5']]])</f>
        <v>14.605459957564536</v>
      </c>
      <c r="Q3147" s="43">
        <f t="shared" si="391"/>
        <v>14.516511314002772</v>
      </c>
      <c r="R3147" s="30">
        <f>$O$1+$O$2*Data[[#This Row],[MA'[ln(n^2)']]]</f>
        <v>19.457239954369264</v>
      </c>
      <c r="S3147" s="30">
        <f>$Q$1+$Q$2*Data[[#This Row],[MA'[ln(n*ln(n))']]]</f>
        <v>16.229786266844446</v>
      </c>
      <c r="T3147" s="31">
        <f>$O$3*Data[[#This Row],[Metcalfe
(n^2)]]</f>
        <v>185297387.08000001</v>
      </c>
      <c r="U3147" s="31">
        <f t="shared" si="392"/>
        <v>149882065.30266666</v>
      </c>
      <c r="V3147" s="30">
        <f>LN(Data[[#This Row],[MA'[NVA']
30d]]/Data[[#This Row],[MA'[NVMetcalfe calc']]])</f>
        <v>-1.2277314386635745</v>
      </c>
      <c r="W3147" s="30">
        <f>$Q$3+Data[[#This Row],[NVM
(scaled)]]/((Data[[#This Row],[Upper Bound]]-Data[[#This Row],[Lower Bound]])/2)</f>
        <v>-0.17080499212686762</v>
      </c>
      <c r="X3147" s="30">
        <f>(Data[[#This Row],[Upper Bound]]+Data[[#This Row],[Lower Bound]])/2</f>
        <v>17.843513110606857</v>
      </c>
      <c r="Y3147" s="32">
        <f>LN(Data[[#This Row],[NVActual]]/Data[[#This Row],[MA'[n^2']
30d]])</f>
        <v>-1.8798357862934167</v>
      </c>
      <c r="Z3147" s="32">
        <f>LN(Data[[#This Row],[NVActual]]/Data[[#This Row],[MA'[n*ln(n)']
30d]])</f>
        <v>5.5889876398690426</v>
      </c>
      <c r="AA3147" s="32">
        <f>LN(Data[[#This Row],[NVActual]]/Data[[#This Row],[MA'[n^1.5']]])</f>
        <v>2.9939900350517439</v>
      </c>
      <c r="AB3147" s="32">
        <f>LN(Data[[#This Row],[NVActual]]/Data[[#This Row],[Metcalfe
(n^2)]])</f>
        <v>-2.091949064921188</v>
      </c>
      <c r="AC3147" s="34">
        <f>1+Data[[#This Row],[MA'[NVMetcalfe calc']]]/((Data[[#This Row],[NVM_norm
(scaled)]]-Data[[#This Row],[NV_fund.]])/2)</f>
        <v>-16640325.261355586</v>
      </c>
    </row>
    <row r="3148" spans="1:29" x14ac:dyDescent="0.2">
      <c r="A3148" s="23">
        <v>41028</v>
      </c>
      <c r="B3148" s="24">
        <v>43593436.4540051</v>
      </c>
      <c r="C3148" s="24">
        <f t="shared" ref="C3148:C3211" si="393">AVERAGE(B3148:B3177)</f>
        <v>43859073.460919879</v>
      </c>
      <c r="D3148" s="25">
        <f>LN(Data[[#This Row],[NVActual]])</f>
        <v>17.590417156941218</v>
      </c>
      <c r="E3148" s="26">
        <v>16232</v>
      </c>
      <c r="F3148" s="40">
        <f>Data[[#This Row],[DAA 
(n)]]^2</f>
        <v>263477824</v>
      </c>
      <c r="G3148" s="41">
        <f t="shared" ref="G3148:G3211" si="394">AVERAGE(F3148:F3177)</f>
        <v>283002516.66666669</v>
      </c>
      <c r="H3148" s="28">
        <f>LN(Data[[#This Row],[Metcalfe
(n^2)]])</f>
        <v>19.389479763011302</v>
      </c>
      <c r="I3148" s="42">
        <f t="shared" ref="I3148:I3211" si="395">AVERAGE(H3148:H3177)</f>
        <v>19.437883153187833</v>
      </c>
      <c r="J3148" s="40">
        <f>Data[[#This Row],[DAA 
(n)]]*LN(Data[[#This Row],[DAA 
(n)]])</f>
        <v>157365.01775659973</v>
      </c>
      <c r="K3148" s="40">
        <f t="shared" ref="K3148:K3211" si="396">AVERAGE(J3148:J3177)</f>
        <v>162768.6694697543</v>
      </c>
      <c r="L3148" s="29">
        <f>LN(Data[[#This Row],[MA'[n*ln(n)']
30d]])</f>
        <v>12.000085266055606</v>
      </c>
      <c r="M3148" s="43">
        <f t="shared" ref="M3148:M3211" si="397">AVERAGE(L3148:L3177)</f>
        <v>11.941546807994747</v>
      </c>
      <c r="N3148" s="40">
        <f>Data[[#This Row],[DAA 
(n)]]^1.5</f>
        <v>2068035.7925258458</v>
      </c>
      <c r="O3148" s="40">
        <f t="shared" ref="O3148:O3211" si="398">AVERAGE(N3148:N3177)</f>
        <v>2172760.4997825124</v>
      </c>
      <c r="P3148" s="43">
        <f>LN(Data[[#This Row],[MA'[n^1.5']]])</f>
        <v>14.591509036773365</v>
      </c>
      <c r="Q3148" s="43">
        <f t="shared" ref="Q3148:Q3211" si="399">AVERAGE(P3148:P3177)</f>
        <v>14.511338914790846</v>
      </c>
      <c r="R3148" s="30">
        <f>$O$1+$O$2*Data[[#This Row],[MA'[ln(n^2)']]]</f>
        <v>19.437883153187833</v>
      </c>
      <c r="S3148" s="30">
        <f>$Q$1+$Q$2*Data[[#This Row],[MA'[ln(n*ln(n))']]]</f>
        <v>16.223552233191331</v>
      </c>
      <c r="T3148" s="31">
        <f>$O$3*Data[[#This Row],[Metcalfe
(n^2)]]</f>
        <v>137008468.48000002</v>
      </c>
      <c r="U3148" s="31">
        <f t="shared" si="392"/>
        <v>147161308.66666666</v>
      </c>
      <c r="V3148" s="30">
        <f>LN(Data[[#This Row],[MA'[NVA']
30d]]/Data[[#This Row],[MA'[NVMetcalfe calc']]])</f>
        <v>-1.2105477051675289</v>
      </c>
      <c r="W3148" s="30">
        <f>$Q$3+Data[[#This Row],[NVM
(scaled)]]/((Data[[#This Row],[Upper Bound]]-Data[[#This Row],[Lower Bound]])/2)</f>
        <v>-0.16321908994288992</v>
      </c>
      <c r="X3148" s="30">
        <f>(Data[[#This Row],[Upper Bound]]+Data[[#This Row],[Lower Bound]])/2</f>
        <v>17.830717693189584</v>
      </c>
      <c r="Y3148" s="29">
        <f>LN(Data[[#This Row],[NVActual]]/Data[[#This Row],[MA'[n^2']
30d]])</f>
        <v>-1.8705491914418293</v>
      </c>
      <c r="Z3148" s="29">
        <f>LN(Data[[#This Row],[NVActual]]/Data[[#This Row],[MA'[n*ln(n)']
30d]])</f>
        <v>5.5903318908856114</v>
      </c>
      <c r="AA3148" s="29">
        <f>LN(Data[[#This Row],[NVActual]]/Data[[#This Row],[MA'[n^1.5']]])</f>
        <v>2.9989081201678527</v>
      </c>
      <c r="AB3148" s="29">
        <f>LN(Data[[#This Row],[NVActual]]/Data[[#This Row],[Metcalfe
(n^2)]])</f>
        <v>-1.7990626060700832</v>
      </c>
      <c r="AC3148" s="26">
        <f>1+Data[[#This Row],[MA'[NVMetcalfe calc']]]/((Data[[#This Row],[NVM_norm
(scaled)]]-Data[[#This Row],[NV_fund.]])/2)</f>
        <v>-16356765.21967637</v>
      </c>
    </row>
    <row r="3149" spans="1:29" x14ac:dyDescent="0.2">
      <c r="A3149" s="23">
        <v>41027</v>
      </c>
      <c r="B3149" s="24">
        <v>44154757.074096501</v>
      </c>
      <c r="C3149" s="24">
        <f t="shared" si="393"/>
        <v>43812824.905888714</v>
      </c>
      <c r="D3149" s="25">
        <f>LN(Data[[#This Row],[NVActual]])</f>
        <v>17.603211227207499</v>
      </c>
      <c r="E3149" s="26">
        <v>15943</v>
      </c>
      <c r="F3149" s="40">
        <f>Data[[#This Row],[DAA 
(n)]]^2</f>
        <v>254179249</v>
      </c>
      <c r="G3149" s="41">
        <f t="shared" si="394"/>
        <v>281773016.16666669</v>
      </c>
      <c r="H3149" s="28">
        <f>LN(Data[[#This Row],[Metcalfe
(n^2)]])</f>
        <v>19.35355028081473</v>
      </c>
      <c r="I3149" s="42">
        <f t="shared" si="395"/>
        <v>19.432856000144817</v>
      </c>
      <c r="J3149" s="40">
        <f>Data[[#This Row],[DAA 
(n)]]*LN(Data[[#This Row],[DAA 
(n)]])</f>
        <v>154276.82606351463</v>
      </c>
      <c r="K3149" s="40">
        <f t="shared" si="396"/>
        <v>162349.82932503294</v>
      </c>
      <c r="L3149" s="29">
        <f>LN(Data[[#This Row],[MA'[n*ln(n)']
30d]])</f>
        <v>11.997508726252539</v>
      </c>
      <c r="M3149" s="43">
        <f t="shared" si="397"/>
        <v>11.938273033610418</v>
      </c>
      <c r="N3149" s="40">
        <f>Data[[#This Row],[DAA 
(n)]]^1.5</f>
        <v>2013052.3507368099</v>
      </c>
      <c r="O3149" s="40">
        <f t="shared" si="398"/>
        <v>2165388.0608492377</v>
      </c>
      <c r="P3149" s="43">
        <f>LN(Data[[#This Row],[MA'[n^1.5']]])</f>
        <v>14.588110146243125</v>
      </c>
      <c r="Q3149" s="43">
        <f t="shared" si="399"/>
        <v>14.506845496976664</v>
      </c>
      <c r="R3149" s="30">
        <f>$O$1+$O$2*Data[[#This Row],[MA'[ln(n^2)']]]</f>
        <v>19.432856000144817</v>
      </c>
      <c r="S3149" s="30">
        <f>$Q$1+$Q$2*Data[[#This Row],[MA'[ln(n*ln(n))']]]</f>
        <v>16.218150505457189</v>
      </c>
      <c r="T3149" s="31">
        <f>$O$3*Data[[#This Row],[Metcalfe
(n^2)]]</f>
        <v>132173209.48</v>
      </c>
      <c r="U3149" s="31">
        <f t="shared" si="392"/>
        <v>146521968.40666667</v>
      </c>
      <c r="V3149" s="30">
        <f>LN(Data[[#This Row],[MA'[NVA']
30d]]/Data[[#This Row],[MA'[NVMetcalfe calc']]])</f>
        <v>-1.2072487916157197</v>
      </c>
      <c r="W3149" s="30">
        <f>$Q$3+Data[[#This Row],[NVM
(scaled)]]/((Data[[#This Row],[Upper Bound]]-Data[[#This Row],[Lower Bound]])/2)</f>
        <v>-0.16107893622649105</v>
      </c>
      <c r="X3149" s="30">
        <f>(Data[[#This Row],[Upper Bound]]+Data[[#This Row],[Lower Bound]])/2</f>
        <v>17.825503252801003</v>
      </c>
      <c r="Y3149" s="32">
        <f>LN(Data[[#This Row],[NVActual]]/Data[[#This Row],[MA'[n^2']
30d]])</f>
        <v>-1.8534011703727453</v>
      </c>
      <c r="Z3149" s="32">
        <f>LN(Data[[#This Row],[NVActual]]/Data[[#This Row],[MA'[n*ln(n)']
30d]])</f>
        <v>5.605702500954961</v>
      </c>
      <c r="AA3149" s="32">
        <f>LN(Data[[#This Row],[NVActual]]/Data[[#This Row],[MA'[n^1.5']]])</f>
        <v>3.0151010809643761</v>
      </c>
      <c r="AB3149" s="32">
        <f>LN(Data[[#This Row],[NVActual]]/Data[[#This Row],[Metcalfe
(n^2)]])</f>
        <v>-1.7503390536072303</v>
      </c>
      <c r="AC3149" s="34">
        <f>1+Data[[#This Row],[MA'[NVMetcalfe calc']]]/((Data[[#This Row],[NVM_norm
(scaled)]]-Data[[#This Row],[NV_fund.]])/2)</f>
        <v>-16292362.592684183</v>
      </c>
    </row>
    <row r="3150" spans="1:29" x14ac:dyDescent="0.2">
      <c r="A3150" s="23">
        <v>41026</v>
      </c>
      <c r="B3150" s="24">
        <v>45227734.415185198</v>
      </c>
      <c r="C3150" s="24">
        <f t="shared" si="393"/>
        <v>43727146.543072186</v>
      </c>
      <c r="D3150" s="25">
        <f>LN(Data[[#This Row],[NVActual]])</f>
        <v>17.627221049887396</v>
      </c>
      <c r="E3150" s="26">
        <v>16191</v>
      </c>
      <c r="F3150" s="40">
        <f>Data[[#This Row],[DAA 
(n)]]^2</f>
        <v>262148481</v>
      </c>
      <c r="G3150" s="41">
        <f t="shared" si="394"/>
        <v>283439990.56666666</v>
      </c>
      <c r="H3150" s="28">
        <f>LN(Data[[#This Row],[Metcalfe
(n^2)]])</f>
        <v>19.384421622573505</v>
      </c>
      <c r="I3150" s="42">
        <f t="shared" si="395"/>
        <v>19.438842926468904</v>
      </c>
      <c r="J3150" s="40">
        <f>Data[[#This Row],[DAA 
(n)]]*LN(Data[[#This Row],[DAA 
(n)]])</f>
        <v>156926.5852455438</v>
      </c>
      <c r="K3150" s="40">
        <f t="shared" si="396"/>
        <v>162885.23195471981</v>
      </c>
      <c r="L3150" s="29">
        <f>LN(Data[[#This Row],[MA'[n*ln(n)']
30d]])</f>
        <v>12.000801133357879</v>
      </c>
      <c r="M3150" s="43">
        <f t="shared" si="397"/>
        <v>11.935125888755051</v>
      </c>
      <c r="N3150" s="40">
        <f>Data[[#This Row],[DAA 
(n)]]^1.5</f>
        <v>2060205.3431323301</v>
      </c>
      <c r="O3150" s="40">
        <f t="shared" si="398"/>
        <v>2175064.1431876528</v>
      </c>
      <c r="P3150" s="43">
        <f>LN(Data[[#This Row],[MA'[n^1.5']]])</f>
        <v>14.592568713190827</v>
      </c>
      <c r="Q3150" s="43">
        <f t="shared" si="399"/>
        <v>14.502520606900962</v>
      </c>
      <c r="R3150" s="30">
        <f>$O$1+$O$2*Data[[#This Row],[MA'[ln(n^2)']]]</f>
        <v>19.438842926468904</v>
      </c>
      <c r="S3150" s="30">
        <f>$Q$1+$Q$2*Data[[#This Row],[MA'[ln(n*ln(n))']]]</f>
        <v>16.212957716445832</v>
      </c>
      <c r="T3150" s="31">
        <f>$O$3*Data[[#This Row],[Metcalfe
(n^2)]]</f>
        <v>136317210.12</v>
      </c>
      <c r="U3150" s="31">
        <f t="shared" si="392"/>
        <v>147388795.09466666</v>
      </c>
      <c r="V3150" s="30">
        <f>LN(Data[[#This Row],[MA'[NVA']
30d]]/Data[[#This Row],[MA'[NVMetcalfe calc']]])</f>
        <v>-1.2151048482751048</v>
      </c>
      <c r="W3150" s="30">
        <f>$Q$3+Data[[#This Row],[NVM
(scaled)]]/((Data[[#This Row],[Upper Bound]]-Data[[#This Row],[Lower Bound]])/2)</f>
        <v>-0.16334661289228825</v>
      </c>
      <c r="X3150" s="30">
        <f>(Data[[#This Row],[Upper Bound]]+Data[[#This Row],[Lower Bound]])/2</f>
        <v>17.825900321457368</v>
      </c>
      <c r="Y3150" s="29">
        <f>LN(Data[[#This Row],[NVActual]]/Data[[#This Row],[MA'[n^2']
30d]])</f>
        <v>-1.835289935352505</v>
      </c>
      <c r="Z3150" s="29">
        <f>LN(Data[[#This Row],[NVActual]]/Data[[#This Row],[MA'[n*ln(n)']
30d]])</f>
        <v>5.6264199165295192</v>
      </c>
      <c r="AA3150" s="29">
        <f>LN(Data[[#This Row],[NVActual]]/Data[[#This Row],[MA'[n^1.5']]])</f>
        <v>3.0346523366965701</v>
      </c>
      <c r="AB3150" s="29">
        <f>LN(Data[[#This Row],[NVActual]]/Data[[#This Row],[Metcalfe
(n^2)]])</f>
        <v>-1.757200572686108</v>
      </c>
      <c r="AC3150" s="26">
        <f>1+Data[[#This Row],[MA'[NVMetcalfe calc']]]/((Data[[#This Row],[NVM_norm
(scaled)]]-Data[[#This Row],[NV_fund.]])/2)</f>
        <v>-16386320.854666902</v>
      </c>
    </row>
    <row r="3151" spans="1:29" x14ac:dyDescent="0.2">
      <c r="A3151" s="23">
        <v>41025</v>
      </c>
      <c r="B3151" s="24">
        <v>45206923.376570597</v>
      </c>
      <c r="C3151" s="24">
        <f t="shared" si="393"/>
        <v>43603571.095297761</v>
      </c>
      <c r="D3151" s="25">
        <f>LN(Data[[#This Row],[NVActual]])</f>
        <v>17.626760805120842</v>
      </c>
      <c r="E3151" s="26">
        <v>19928</v>
      </c>
      <c r="F3151" s="40">
        <f>Data[[#This Row],[DAA 
(n)]]^2</f>
        <v>397125184</v>
      </c>
      <c r="G3151" s="41">
        <f t="shared" si="394"/>
        <v>283071565.06666666</v>
      </c>
      <c r="H3151" s="28">
        <f>LN(Data[[#This Row],[Metcalfe
(n^2)]])</f>
        <v>19.799762113884032</v>
      </c>
      <c r="I3151" s="42">
        <f t="shared" si="395"/>
        <v>19.437407031151466</v>
      </c>
      <c r="J3151" s="40">
        <f>Data[[#This Row],[DAA 
(n)]]*LN(Data[[#This Row],[DAA 
(n)]])</f>
        <v>197284.82970274051</v>
      </c>
      <c r="K3151" s="40">
        <f t="shared" si="396"/>
        <v>162762.39493178995</v>
      </c>
      <c r="L3151" s="29">
        <f>LN(Data[[#This Row],[MA'[n*ln(n)']
30d]])</f>
        <v>12.000046716505956</v>
      </c>
      <c r="M3151" s="43">
        <f t="shared" si="397"/>
        <v>11.931756913392087</v>
      </c>
      <c r="N3151" s="40">
        <f>Data[[#This Row],[DAA 
(n)]]^1.5</f>
        <v>2813167.3726872364</v>
      </c>
      <c r="O3151" s="40">
        <f t="shared" si="398"/>
        <v>2172880.9210637626</v>
      </c>
      <c r="P3151" s="43">
        <f>LN(Data[[#This Row],[MA'[n^1.5']]])</f>
        <v>14.591564458410643</v>
      </c>
      <c r="Q3151" s="43">
        <f t="shared" si="399"/>
        <v>14.49788944271608</v>
      </c>
      <c r="R3151" s="30">
        <f>$O$1+$O$2*Data[[#This Row],[MA'[ln(n^2)']]]</f>
        <v>19.437407031151466</v>
      </c>
      <c r="S3151" s="30">
        <f>$Q$1+$Q$2*Data[[#This Row],[MA'[ln(n*ln(n))']]]</f>
        <v>16.207398907096941</v>
      </c>
      <c r="T3151" s="31">
        <f>$O$3*Data[[#This Row],[Metcalfe
(n^2)]]</f>
        <v>206505095.68000001</v>
      </c>
      <c r="U3151" s="31">
        <f t="shared" si="392"/>
        <v>147197213.83466667</v>
      </c>
      <c r="V3151" s="30">
        <f>LN(Data[[#This Row],[MA'[NVA']
30d]]/Data[[#This Row],[MA'[NVMetcalfe calc']]])</f>
        <v>-1.2166342255056799</v>
      </c>
      <c r="W3151" s="30">
        <f>$Q$3+Data[[#This Row],[NVM
(scaled)]]/((Data[[#This Row],[Upper Bound]]-Data[[#This Row],[Lower Bound]])/2)</f>
        <v>-0.16333199099108042</v>
      </c>
      <c r="X3151" s="30">
        <f>(Data[[#This Row],[Upper Bound]]+Data[[#This Row],[Lower Bound]])/2</f>
        <v>17.822402969124205</v>
      </c>
      <c r="Y3151" s="32">
        <f>LN(Data[[#This Row],[NVActual]]/Data[[#This Row],[MA'[n^2']
30d]])</f>
        <v>-1.8344494986121174</v>
      </c>
      <c r="Z3151" s="32">
        <f>LN(Data[[#This Row],[NVActual]]/Data[[#This Row],[MA'[n*ln(n)']
30d]])</f>
        <v>5.6267140886148859</v>
      </c>
      <c r="AA3151" s="32">
        <f>LN(Data[[#This Row],[NVActual]]/Data[[#This Row],[MA'[n^1.5']]])</f>
        <v>3.0351963467101988</v>
      </c>
      <c r="AB3151" s="32">
        <f>LN(Data[[#This Row],[NVActual]]/Data[[#This Row],[Metcalfe
(n^2)]])</f>
        <v>-2.1730013087631916</v>
      </c>
      <c r="AC3151" s="34">
        <f>1+Data[[#This Row],[MA'[NVMetcalfe calc']]]/((Data[[#This Row],[NVM_norm
(scaled)]]-Data[[#This Row],[NV_fund.]])/2)</f>
        <v>-16368216.830529308</v>
      </c>
    </row>
    <row r="3152" spans="1:29" x14ac:dyDescent="0.2">
      <c r="A3152" s="23">
        <v>41024</v>
      </c>
      <c r="B3152" s="24">
        <v>45622838.630117998</v>
      </c>
      <c r="C3152" s="24">
        <f t="shared" si="393"/>
        <v>43485481.639290676</v>
      </c>
      <c r="D3152" s="25">
        <f>LN(Data[[#This Row],[NVActual]])</f>
        <v>17.635918996254254</v>
      </c>
      <c r="E3152" s="26">
        <v>17264</v>
      </c>
      <c r="F3152" s="40">
        <f>Data[[#This Row],[DAA 
(n)]]^2</f>
        <v>298045696</v>
      </c>
      <c r="G3152" s="41">
        <f t="shared" si="394"/>
        <v>277514126.96666664</v>
      </c>
      <c r="H3152" s="28">
        <f>LN(Data[[#This Row],[Metcalfe
(n^2)]])</f>
        <v>19.512757374995832</v>
      </c>
      <c r="I3152" s="42">
        <f t="shared" si="395"/>
        <v>19.419259505530462</v>
      </c>
      <c r="J3152" s="40">
        <f>Data[[#This Row],[DAA 
(n)]]*LN(Data[[#This Row],[DAA 
(n)]])</f>
        <v>168434.12166096401</v>
      </c>
      <c r="K3152" s="40">
        <f t="shared" si="396"/>
        <v>161057.51311477539</v>
      </c>
      <c r="L3152" s="29">
        <f>LN(Data[[#This Row],[MA'[n*ln(n)']
30d]])</f>
        <v>11.98951680449256</v>
      </c>
      <c r="M3152" s="43">
        <f t="shared" si="397"/>
        <v>11.928372051976886</v>
      </c>
      <c r="N3152" s="40">
        <f>Data[[#This Row],[DAA 
(n)]]^1.5</f>
        <v>2268360.8389636804</v>
      </c>
      <c r="O3152" s="40">
        <f t="shared" si="398"/>
        <v>2141445.3292327919</v>
      </c>
      <c r="P3152" s="43">
        <f>LN(Data[[#This Row],[MA'[n^1.5']]])</f>
        <v>14.576991546518501</v>
      </c>
      <c r="Q3152" s="43">
        <f t="shared" si="399"/>
        <v>14.493235638145958</v>
      </c>
      <c r="R3152" s="30">
        <f>$O$1+$O$2*Data[[#This Row],[MA'[ln(n^2)']]]</f>
        <v>19.419259505530462</v>
      </c>
      <c r="S3152" s="30">
        <f>$Q$1+$Q$2*Data[[#This Row],[MA'[ln(n*ln(n))']]]</f>
        <v>16.201813885761862</v>
      </c>
      <c r="T3152" s="31">
        <f>$O$3*Data[[#This Row],[Metcalfe
(n^2)]]</f>
        <v>154983761.92000002</v>
      </c>
      <c r="U3152" s="31">
        <f t="shared" si="392"/>
        <v>144307346.02266666</v>
      </c>
      <c r="V3152" s="30">
        <f>LN(Data[[#This Row],[MA'[NVA']
30d]]/Data[[#This Row],[MA'[NVMetcalfe calc']]])</f>
        <v>-1.1995182455047477</v>
      </c>
      <c r="W3152" s="30">
        <f>$Q$3+Data[[#This Row],[NVM
(scaled)]]/((Data[[#This Row],[Upper Bound]]-Data[[#This Row],[Lower Bound]])/2)</f>
        <v>-0.15563388927830113</v>
      </c>
      <c r="X3152" s="30">
        <f>(Data[[#This Row],[Upper Bound]]+Data[[#This Row],[Lower Bound]])/2</f>
        <v>17.810536695646164</v>
      </c>
      <c r="Y3152" s="29">
        <f>LN(Data[[#This Row],[NVActual]]/Data[[#This Row],[MA'[n^2']
30d]])</f>
        <v>-1.8054634015887301</v>
      </c>
      <c r="Z3152" s="29">
        <f>LN(Data[[#This Row],[NVActual]]/Data[[#This Row],[MA'[n*ln(n)']
30d]])</f>
        <v>5.6464021917616929</v>
      </c>
      <c r="AA3152" s="29">
        <f>LN(Data[[#This Row],[NVActual]]/Data[[#This Row],[MA'[n^1.5']]])</f>
        <v>3.0589274497357524</v>
      </c>
      <c r="AB3152" s="29">
        <f>LN(Data[[#This Row],[NVActual]]/Data[[#This Row],[Metcalfe
(n^2)]])</f>
        <v>-1.8768383787415783</v>
      </c>
      <c r="AC3152" s="26">
        <f>1+Data[[#This Row],[MA'[NVMetcalfe calc']]]/((Data[[#This Row],[NVM_norm
(scaled)]]-Data[[#This Row],[NV_fund.]])/2)</f>
        <v>-16064340.072633021</v>
      </c>
    </row>
    <row r="3153" spans="1:29" x14ac:dyDescent="0.2">
      <c r="A3153" s="23">
        <v>41023</v>
      </c>
      <c r="B3153" s="24">
        <v>45050471.466024801</v>
      </c>
      <c r="C3153" s="24">
        <f t="shared" si="393"/>
        <v>43300765.101784855</v>
      </c>
      <c r="D3153" s="25">
        <f>LN(Data[[#This Row],[NVActual]])</f>
        <v>17.623294007358417</v>
      </c>
      <c r="E3153" s="26">
        <v>17187</v>
      </c>
      <c r="F3153" s="40">
        <f>Data[[#This Row],[DAA 
(n)]]^2</f>
        <v>295392969</v>
      </c>
      <c r="G3153" s="41">
        <f t="shared" si="394"/>
        <v>276502014.46666664</v>
      </c>
      <c r="H3153" s="28">
        <f>LN(Data[[#This Row],[Metcalfe
(n^2)]])</f>
        <v>19.503817126153375</v>
      </c>
      <c r="I3153" s="42">
        <f t="shared" si="395"/>
        <v>19.415677975229471</v>
      </c>
      <c r="J3153" s="40">
        <f>Data[[#This Row],[DAA 
(n)]]*LN(Data[[#This Row],[DAA 
(n)]])</f>
        <v>167606.05247359903</v>
      </c>
      <c r="K3153" s="40">
        <f t="shared" si="396"/>
        <v>160734.54740765449</v>
      </c>
      <c r="L3153" s="29">
        <f>LN(Data[[#This Row],[MA'[n*ln(n)']
30d]])</f>
        <v>11.987509509377581</v>
      </c>
      <c r="M3153" s="43">
        <f t="shared" si="397"/>
        <v>11.925179351789435</v>
      </c>
      <c r="N3153" s="40">
        <f>Data[[#This Row],[DAA 
(n)]]^1.5</f>
        <v>2253201.9346261434</v>
      </c>
      <c r="O3153" s="40">
        <f t="shared" si="398"/>
        <v>2135591.2196062519</v>
      </c>
      <c r="P3153" s="43">
        <f>LN(Data[[#This Row],[MA'[n^1.5']]])</f>
        <v>14.574254084158554</v>
      </c>
      <c r="Q3153" s="43">
        <f t="shared" si="399"/>
        <v>14.488858364752756</v>
      </c>
      <c r="R3153" s="30">
        <f>$O$1+$O$2*Data[[#This Row],[MA'[ln(n^2)']]]</f>
        <v>19.415677975229471</v>
      </c>
      <c r="S3153" s="30">
        <f>$Q$1+$Q$2*Data[[#This Row],[MA'[ln(n*ln(n))']]]</f>
        <v>16.196545930452565</v>
      </c>
      <c r="T3153" s="31">
        <f>$O$3*Data[[#This Row],[Metcalfe
(n^2)]]</f>
        <v>153604343.88</v>
      </c>
      <c r="U3153" s="31">
        <f t="shared" si="392"/>
        <v>143781047.52266666</v>
      </c>
      <c r="V3153" s="30">
        <f>LN(Data[[#This Row],[MA'[NVA']
30d]]/Data[[#This Row],[MA'[NVMetcalfe calc']]])</f>
        <v>-1.2001213344834023</v>
      </c>
      <c r="W3153" s="30">
        <f>$Q$3+Data[[#This Row],[NVM
(scaled)]]/((Data[[#This Row],[Upper Bound]]-Data[[#This Row],[Lower Bound]])/2)</f>
        <v>-0.1556179602390767</v>
      </c>
      <c r="X3153" s="30">
        <f>(Data[[#This Row],[Upper Bound]]+Data[[#This Row],[Lower Bound]])/2</f>
        <v>17.806111952841018</v>
      </c>
      <c r="Y3153" s="32">
        <f>LN(Data[[#This Row],[NVActual]]/Data[[#This Row],[MA'[n^2']
30d]])</f>
        <v>-1.8144346571354384</v>
      </c>
      <c r="Z3153" s="32">
        <f>LN(Data[[#This Row],[NVActual]]/Data[[#This Row],[MA'[n*ln(n)']
30d]])</f>
        <v>5.6357844979808354</v>
      </c>
      <c r="AA3153" s="32">
        <f>LN(Data[[#This Row],[NVActual]]/Data[[#This Row],[MA'[n^1.5']]])</f>
        <v>3.0490399231998633</v>
      </c>
      <c r="AB3153" s="32">
        <f>LN(Data[[#This Row],[NVActual]]/Data[[#This Row],[Metcalfe
(n^2)]])</f>
        <v>-1.8805231187949587</v>
      </c>
      <c r="AC3153" s="34">
        <f>1+Data[[#This Row],[MA'[NVMetcalfe calc']]]/((Data[[#This Row],[NVM_norm
(scaled)]]-Data[[#This Row],[NV_fund.]])/2)</f>
        <v>-16009709.447540177</v>
      </c>
    </row>
    <row r="3154" spans="1:29" x14ac:dyDescent="0.2">
      <c r="A3154" s="23">
        <v>41022</v>
      </c>
      <c r="B3154" s="24">
        <v>45219044.933166899</v>
      </c>
      <c r="C3154" s="24">
        <f t="shared" si="393"/>
        <v>43110779.992486134</v>
      </c>
      <c r="D3154" s="25">
        <f>LN(Data[[#This Row],[NVActual]])</f>
        <v>17.627028904139198</v>
      </c>
      <c r="E3154" s="26">
        <v>17264</v>
      </c>
      <c r="F3154" s="40">
        <f>Data[[#This Row],[DAA 
(n)]]^2</f>
        <v>298045696</v>
      </c>
      <c r="G3154" s="41">
        <f t="shared" si="394"/>
        <v>273664882.19999999</v>
      </c>
      <c r="H3154" s="28">
        <f>LN(Data[[#This Row],[Metcalfe
(n^2)]])</f>
        <v>19.512757374995832</v>
      </c>
      <c r="I3154" s="42">
        <f t="shared" si="395"/>
        <v>19.40434893046088</v>
      </c>
      <c r="J3154" s="40">
        <f>Data[[#This Row],[DAA 
(n)]]*LN(Data[[#This Row],[DAA 
(n)]])</f>
        <v>168434.12166096401</v>
      </c>
      <c r="K3154" s="40">
        <f t="shared" si="396"/>
        <v>159779.28528854568</v>
      </c>
      <c r="L3154" s="29">
        <f>LN(Data[[#This Row],[MA'[n*ln(n)']
30d]])</f>
        <v>11.981548674928931</v>
      </c>
      <c r="M3154" s="43">
        <f t="shared" si="397"/>
        <v>11.921930618132533</v>
      </c>
      <c r="N3154" s="40">
        <f>Data[[#This Row],[DAA 
(n)]]^1.5</f>
        <v>2268360.8389636804</v>
      </c>
      <c r="O3154" s="40">
        <f t="shared" si="398"/>
        <v>2118691.5498173055</v>
      </c>
      <c r="P3154" s="43">
        <f>LN(Data[[#This Row],[MA'[n^1.5']]])</f>
        <v>14.56630926262349</v>
      </c>
      <c r="Q3154" s="43">
        <f t="shared" si="399"/>
        <v>14.484403758506874</v>
      </c>
      <c r="R3154" s="30">
        <f>$O$1+$O$2*Data[[#This Row],[MA'[ln(n^2)']]]</f>
        <v>19.40434893046088</v>
      </c>
      <c r="S3154" s="30">
        <f>$Q$1+$Q$2*Data[[#This Row],[MA'[ln(n*ln(n))']]]</f>
        <v>16.19118551991868</v>
      </c>
      <c r="T3154" s="31">
        <f>$O$3*Data[[#This Row],[Metcalfe
(n^2)]]</f>
        <v>154983761.92000002</v>
      </c>
      <c r="U3154" s="31">
        <f t="shared" si="392"/>
        <v>142305738.74400002</v>
      </c>
      <c r="V3154" s="30">
        <f>LN(Data[[#This Row],[MA'[NVA']
30d]]/Data[[#This Row],[MA'[NVMetcalfe calc']]])</f>
        <v>-1.1942047511008462</v>
      </c>
      <c r="W3154" s="30">
        <f>$Q$3+Data[[#This Row],[NVM
(scaled)]]/((Data[[#This Row],[Upper Bound]]-Data[[#This Row],[Lower Bound]])/2)</f>
        <v>-0.15332027259038894</v>
      </c>
      <c r="X3154" s="30">
        <f>(Data[[#This Row],[Upper Bound]]+Data[[#This Row],[Lower Bound]])/2</f>
        <v>17.79776722518978</v>
      </c>
      <c r="Y3154" s="29">
        <f>LN(Data[[#This Row],[NVActual]]/Data[[#This Row],[MA'[n^2']
30d]])</f>
        <v>-1.8003859540034823</v>
      </c>
      <c r="Z3154" s="29">
        <f>LN(Data[[#This Row],[NVActual]]/Data[[#This Row],[MA'[n*ln(n)']
30d]])</f>
        <v>5.6454802292102677</v>
      </c>
      <c r="AA3154" s="29">
        <f>LN(Data[[#This Row],[NVActual]]/Data[[#This Row],[MA'[n^1.5']]])</f>
        <v>3.0607196415157083</v>
      </c>
      <c r="AB3154" s="29">
        <f>LN(Data[[#This Row],[NVActual]]/Data[[#This Row],[Metcalfe
(n^2)]])</f>
        <v>-1.8857284708566335</v>
      </c>
      <c r="AC3154" s="26">
        <f>1+Data[[#This Row],[MA'[NVMetcalfe calc']]]/((Data[[#This Row],[NVM_norm
(scaled)]]-Data[[#This Row],[NV_fund.]])/2)</f>
        <v>-15854831.055338992</v>
      </c>
    </row>
    <row r="3155" spans="1:29" x14ac:dyDescent="0.2">
      <c r="A3155" s="23">
        <v>41021</v>
      </c>
      <c r="B3155" s="24">
        <v>45933549.530015104</v>
      </c>
      <c r="C3155" s="24">
        <f t="shared" si="393"/>
        <v>42942690.801172256</v>
      </c>
      <c r="D3155" s="25">
        <f>LN(Data[[#This Row],[NVActual]])</f>
        <v>17.642706334613887</v>
      </c>
      <c r="E3155" s="26">
        <v>14447</v>
      </c>
      <c r="F3155" s="40">
        <f>Data[[#This Row],[DAA 
(n)]]^2</f>
        <v>208715809</v>
      </c>
      <c r="G3155" s="41">
        <f t="shared" si="394"/>
        <v>270070667.80000001</v>
      </c>
      <c r="H3155" s="28">
        <f>LN(Data[[#This Row],[Metcalfe
(n^2)]])</f>
        <v>19.156484119058764</v>
      </c>
      <c r="I3155" s="42">
        <f t="shared" si="395"/>
        <v>19.389379950821255</v>
      </c>
      <c r="J3155" s="40">
        <f>Data[[#This Row],[DAA 
(n)]]*LN(Data[[#This Row],[DAA 
(n)]])</f>
        <v>138376.86303402099</v>
      </c>
      <c r="K3155" s="40">
        <f t="shared" si="396"/>
        <v>158546.92097818438</v>
      </c>
      <c r="L3155" s="29">
        <f>LN(Data[[#This Row],[MA'[n*ln(n)']
30d]])</f>
        <v>11.973805859898924</v>
      </c>
      <c r="M3155" s="43">
        <f t="shared" si="397"/>
        <v>11.919022575026087</v>
      </c>
      <c r="N3155" s="40">
        <f>Data[[#This Row],[DAA 
(n)]]^1.5</f>
        <v>1736466.8993744191</v>
      </c>
      <c r="O3155" s="40">
        <f t="shared" si="398"/>
        <v>2097070.303874627</v>
      </c>
      <c r="P3155" s="43">
        <f>LN(Data[[#This Row],[MA'[n^1.5']]])</f>
        <v>14.556051835251797</v>
      </c>
      <c r="Q3155" s="43">
        <f t="shared" si="399"/>
        <v>14.480407524958116</v>
      </c>
      <c r="R3155" s="30">
        <f>$O$1+$O$2*Data[[#This Row],[MA'[ln(n^2)']]]</f>
        <v>19.389379950821255</v>
      </c>
      <c r="S3155" s="30">
        <f>$Q$1+$Q$2*Data[[#This Row],[MA'[ln(n*ln(n))']]]</f>
        <v>16.186387248793043</v>
      </c>
      <c r="T3155" s="31">
        <f>$O$3*Data[[#This Row],[Metcalfe
(n^2)]]</f>
        <v>108532220.68000001</v>
      </c>
      <c r="U3155" s="31">
        <f t="shared" si="392"/>
        <v>140436747.25600001</v>
      </c>
      <c r="V3155" s="30">
        <f>LN(Data[[#This Row],[MA'[NVA']
30d]]/Data[[#This Row],[MA'[NVMetcalfe calc']]])</f>
        <v>-1.1848907352411082</v>
      </c>
      <c r="W3155" s="30">
        <f>$Q$3+Data[[#This Row],[NVM
(scaled)]]/((Data[[#This Row],[Upper Bound]]-Data[[#This Row],[Lower Bound]])/2)</f>
        <v>-0.14986477364797435</v>
      </c>
      <c r="X3155" s="30">
        <f>(Data[[#This Row],[Upper Bound]]+Data[[#This Row],[Lower Bound]])/2</f>
        <v>17.787883599807149</v>
      </c>
      <c r="Y3155" s="32">
        <f>LN(Data[[#This Row],[NVActual]]/Data[[#This Row],[MA'[n^2']
30d]])</f>
        <v>-1.7714878806953556</v>
      </c>
      <c r="Z3155" s="32">
        <f>LN(Data[[#This Row],[NVActual]]/Data[[#This Row],[MA'[n*ln(n)']
30d]])</f>
        <v>5.6689004747149623</v>
      </c>
      <c r="AA3155" s="32">
        <f>LN(Data[[#This Row],[NVActual]]/Data[[#This Row],[MA'[n^1.5']]])</f>
        <v>3.0866544993620888</v>
      </c>
      <c r="AB3155" s="32">
        <f>LN(Data[[#This Row],[NVActual]]/Data[[#This Row],[Metcalfe
(n^2)]])</f>
        <v>-1.5137777844448765</v>
      </c>
      <c r="AC3155" s="34">
        <f>1+Data[[#This Row],[MA'[NVMetcalfe calc']]]/((Data[[#This Row],[NVM_norm
(scaled)]]-Data[[#This Row],[NV_fund.]])/2)</f>
        <v>-15658234.842333812</v>
      </c>
    </row>
    <row r="3156" spans="1:29" x14ac:dyDescent="0.2">
      <c r="A3156" s="23">
        <v>41020</v>
      </c>
      <c r="B3156" s="24">
        <v>46665206.220010698</v>
      </c>
      <c r="C3156" s="24">
        <f t="shared" si="393"/>
        <v>42760762.438021474</v>
      </c>
      <c r="D3156" s="25">
        <f>LN(Data[[#This Row],[NVActual]])</f>
        <v>17.658509396130277</v>
      </c>
      <c r="E3156" s="26">
        <v>16495</v>
      </c>
      <c r="F3156" s="40">
        <f>Data[[#This Row],[DAA 
(n)]]^2</f>
        <v>272085025</v>
      </c>
      <c r="G3156" s="41">
        <f t="shared" si="394"/>
        <v>269819669.36666667</v>
      </c>
      <c r="H3156" s="28">
        <f>LN(Data[[#This Row],[Metcalfe
(n^2)]])</f>
        <v>19.421625167325363</v>
      </c>
      <c r="I3156" s="42">
        <f t="shared" si="395"/>
        <v>19.388155136702895</v>
      </c>
      <c r="J3156" s="40">
        <f>Data[[#This Row],[DAA 
(n)]]*LN(Data[[#This Row],[DAA 
(n)]])</f>
        <v>160179.85356751594</v>
      </c>
      <c r="K3156" s="40">
        <f t="shared" si="396"/>
        <v>158454.26534106847</v>
      </c>
      <c r="L3156" s="29">
        <f>LN(Data[[#This Row],[MA'[n*ln(n)']
30d]])</f>
        <v>11.973221283917804</v>
      </c>
      <c r="M3156" s="43">
        <f t="shared" si="397"/>
        <v>11.916722083935802</v>
      </c>
      <c r="N3156" s="40">
        <f>Data[[#This Row],[DAA 
(n)]]^1.5</f>
        <v>2118500.0560243097</v>
      </c>
      <c r="O3156" s="40">
        <f t="shared" si="398"/>
        <v>2095496.9461143403</v>
      </c>
      <c r="P3156" s="43">
        <f>LN(Data[[#This Row],[MA'[n^1.5']]])</f>
        <v>14.555301288992032</v>
      </c>
      <c r="Q3156" s="43">
        <f t="shared" si="399"/>
        <v>14.477235242947776</v>
      </c>
      <c r="R3156" s="30">
        <f>$O$1+$O$2*Data[[#This Row],[MA'[ln(n^2)']]]</f>
        <v>19.388155136702895</v>
      </c>
      <c r="S3156" s="30">
        <f>$Q$1+$Q$2*Data[[#This Row],[MA'[ln(n*ln(n))']]]</f>
        <v>16.182591438494072</v>
      </c>
      <c r="T3156" s="31">
        <f>$O$3*Data[[#This Row],[Metcalfe
(n^2)]]</f>
        <v>141484213</v>
      </c>
      <c r="U3156" s="31">
        <f t="shared" si="392"/>
        <v>140306228.0706667</v>
      </c>
      <c r="V3156" s="30">
        <f>LN(Data[[#This Row],[MA'[NVA']
30d]]/Data[[#This Row],[MA'[NVMetcalfe calc']]])</f>
        <v>-1.1882064605839409</v>
      </c>
      <c r="W3156" s="30">
        <f>$Q$3+Data[[#This Row],[NVM
(scaled)]]/((Data[[#This Row],[Upper Bound]]-Data[[#This Row],[Lower Bound]])/2)</f>
        <v>-0.15134010267702758</v>
      </c>
      <c r="X3156" s="30">
        <f>(Data[[#This Row],[Upper Bound]]+Data[[#This Row],[Lower Bound]])/2</f>
        <v>17.785373287598482</v>
      </c>
      <c r="Y3156" s="29">
        <f>LN(Data[[#This Row],[NVActual]]/Data[[#This Row],[MA'[n^2']
30d]])</f>
        <v>-1.7547550064590938</v>
      </c>
      <c r="Z3156" s="29">
        <f>LN(Data[[#This Row],[NVActual]]/Data[[#This Row],[MA'[n*ln(n)']
30d]])</f>
        <v>5.685288112212473</v>
      </c>
      <c r="AA3156" s="29">
        <f>LN(Data[[#This Row],[NVActual]]/Data[[#This Row],[MA'[n^1.5']]])</f>
        <v>3.1032081071382431</v>
      </c>
      <c r="AB3156" s="29">
        <f>LN(Data[[#This Row],[NVActual]]/Data[[#This Row],[Metcalfe
(n^2)]])</f>
        <v>-1.7631157711950876</v>
      </c>
      <c r="AC3156" s="26">
        <f>1+Data[[#This Row],[MA'[NVMetcalfe calc']]]/((Data[[#This Row],[NVM_norm
(scaled)]]-Data[[#This Row],[NV_fund.]])/2)</f>
        <v>-15644585.05295377</v>
      </c>
    </row>
    <row r="3157" spans="1:29" x14ac:dyDescent="0.2">
      <c r="A3157" s="23">
        <v>41019</v>
      </c>
      <c r="B3157" s="24">
        <v>47365623.008145802</v>
      </c>
      <c r="C3157" s="24">
        <f t="shared" si="393"/>
        <v>42564370.104568839</v>
      </c>
      <c r="D3157" s="25">
        <f>LN(Data[[#This Row],[NVActual]])</f>
        <v>17.673407270549422</v>
      </c>
      <c r="E3157" s="26">
        <v>19264</v>
      </c>
      <c r="F3157" s="40">
        <f>Data[[#This Row],[DAA 
(n)]]^2</f>
        <v>371101696</v>
      </c>
      <c r="G3157" s="41">
        <f t="shared" si="394"/>
        <v>269052552.66666669</v>
      </c>
      <c r="H3157" s="28">
        <f>LN(Data[[#This Row],[Metcalfe
(n^2)]])</f>
        <v>19.731986696217096</v>
      </c>
      <c r="I3157" s="42">
        <f t="shared" si="395"/>
        <v>19.385209319730787</v>
      </c>
      <c r="J3157" s="40">
        <f>Data[[#This Row],[DAA 
(n)]]*LN(Data[[#This Row],[DAA 
(n)]])</f>
        <v>190058.49585796308</v>
      </c>
      <c r="K3157" s="40">
        <f t="shared" si="396"/>
        <v>158200.22625360315</v>
      </c>
      <c r="L3157" s="29">
        <f>LN(Data[[#This Row],[MA'[n*ln(n)']
30d]])</f>
        <v>11.97161676448915</v>
      </c>
      <c r="M3157" s="43">
        <f t="shared" si="397"/>
        <v>11.914595181628949</v>
      </c>
      <c r="N3157" s="40">
        <f>Data[[#This Row],[DAA 
(n)]]^1.5</f>
        <v>2673743.2696023784</v>
      </c>
      <c r="O3157" s="40">
        <f t="shared" si="398"/>
        <v>2090968.1550344536</v>
      </c>
      <c r="P3157" s="43">
        <f>LN(Data[[#This Row],[MA'[n^1.5']]])</f>
        <v>14.55313774875604</v>
      </c>
      <c r="Q3157" s="43">
        <f t="shared" si="399"/>
        <v>14.474295604340677</v>
      </c>
      <c r="R3157" s="30">
        <f>$O$1+$O$2*Data[[#This Row],[MA'[ln(n^2)']]]</f>
        <v>19.385209319730787</v>
      </c>
      <c r="S3157" s="30">
        <f>$Q$1+$Q$2*Data[[#This Row],[MA'[ln(n*ln(n))']]]</f>
        <v>16.179082049687764</v>
      </c>
      <c r="T3157" s="31">
        <f>$O$3*Data[[#This Row],[Metcalfe
(n^2)]]</f>
        <v>192972881.92000002</v>
      </c>
      <c r="U3157" s="31">
        <f t="shared" si="392"/>
        <v>139907327.38666669</v>
      </c>
      <c r="V3157" s="30">
        <f>LN(Data[[#This Row],[MA'[NVA']
30d]]/Data[[#This Row],[MA'[NVMetcalfe calc']]])</f>
        <v>-1.1899627353969493</v>
      </c>
      <c r="W3157" s="30">
        <f>$Q$3+Data[[#This Row],[NVM
(scaled)]]/((Data[[#This Row],[Upper Bound]]-Data[[#This Row],[Lower Bound]])/2)</f>
        <v>-0.15230536417912144</v>
      </c>
      <c r="X3157" s="30">
        <f>(Data[[#This Row],[Upper Bound]]+Data[[#This Row],[Lower Bound]])/2</f>
        <v>17.782145684709278</v>
      </c>
      <c r="Y3157" s="32">
        <f>LN(Data[[#This Row],[NVActual]]/Data[[#This Row],[MA'[n^2']
30d]])</f>
        <v>-1.7370100110089233</v>
      </c>
      <c r="Z3157" s="32">
        <f>LN(Data[[#This Row],[NVActual]]/Data[[#This Row],[MA'[n*ln(n)']
30d]])</f>
        <v>5.70179050606027</v>
      </c>
      <c r="AA3157" s="32">
        <f>LN(Data[[#This Row],[NVActual]]/Data[[#This Row],[MA'[n^1.5']]])</f>
        <v>3.12026952179338</v>
      </c>
      <c r="AB3157" s="32">
        <f>LN(Data[[#This Row],[NVActual]]/Data[[#This Row],[Metcalfe
(n^2)]])</f>
        <v>-2.0585794256676748</v>
      </c>
      <c r="AC3157" s="34">
        <f>1+Data[[#This Row],[MA'[NVMetcalfe calc']]]/((Data[[#This Row],[NVM_norm
(scaled)]]-Data[[#This Row],[NV_fund.]])/2)</f>
        <v>-15602074.246717777</v>
      </c>
    </row>
    <row r="3158" spans="1:29" x14ac:dyDescent="0.2">
      <c r="A3158" s="23">
        <v>41018</v>
      </c>
      <c r="B3158" s="24">
        <v>45246592.900088601</v>
      </c>
      <c r="C3158" s="24">
        <f t="shared" si="393"/>
        <v>42368541.047828555</v>
      </c>
      <c r="D3158" s="25">
        <f>LN(Data[[#This Row],[NVActual]])</f>
        <v>17.62763793024973</v>
      </c>
      <c r="E3158" s="26">
        <v>17558</v>
      </c>
      <c r="F3158" s="40">
        <f>Data[[#This Row],[DAA 
(n)]]^2</f>
        <v>308283364</v>
      </c>
      <c r="G3158" s="41">
        <f t="shared" si="394"/>
        <v>265300304.16666666</v>
      </c>
      <c r="H3158" s="28">
        <f>LN(Data[[#This Row],[Metcalfe
(n^2)]])</f>
        <v>19.546529930972309</v>
      </c>
      <c r="I3158" s="42">
        <f t="shared" si="395"/>
        <v>19.373161053306511</v>
      </c>
      <c r="J3158" s="40">
        <f>Data[[#This Row],[DAA 
(n)]]*LN(Data[[#This Row],[DAA 
(n)]])</f>
        <v>171598.98626400589</v>
      </c>
      <c r="K3158" s="40">
        <f t="shared" si="396"/>
        <v>157055.924588561</v>
      </c>
      <c r="L3158" s="29">
        <f>LN(Data[[#This Row],[MA'[n*ln(n)']
30d]])</f>
        <v>11.964357228474043</v>
      </c>
      <c r="M3158" s="43">
        <f t="shared" si="397"/>
        <v>11.912408856021987</v>
      </c>
      <c r="N3158" s="40">
        <f>Data[[#This Row],[DAA 
(n)]]^1.5</f>
        <v>2326550.9461673074</v>
      </c>
      <c r="O3158" s="40">
        <f t="shared" si="398"/>
        <v>2069805.5589046476</v>
      </c>
      <c r="P3158" s="43">
        <f>LN(Data[[#This Row],[MA'[n^1.5']]])</f>
        <v>14.542965227933276</v>
      </c>
      <c r="Q3158" s="43">
        <f t="shared" si="399"/>
        <v>14.471276314519457</v>
      </c>
      <c r="R3158" s="30">
        <f>$O$1+$O$2*Data[[#This Row],[MA'[ln(n^2)']]]</f>
        <v>19.373161053306511</v>
      </c>
      <c r="S3158" s="30">
        <f>$Q$1+$Q$2*Data[[#This Row],[MA'[ln(n*ln(n))']]]</f>
        <v>16.175474612436275</v>
      </c>
      <c r="T3158" s="31">
        <f>$O$3*Data[[#This Row],[Metcalfe
(n^2)]]</f>
        <v>160307349.28</v>
      </c>
      <c r="U3158" s="31">
        <f t="shared" si="392"/>
        <v>137956158.16666669</v>
      </c>
      <c r="V3158" s="30">
        <f>LN(Data[[#This Row],[MA'[NVA']
30d]]/Data[[#This Row],[MA'[NVMetcalfe calc']]])</f>
        <v>-1.180529809804304</v>
      </c>
      <c r="W3158" s="30">
        <f>$Q$3+Data[[#This Row],[NVM
(scaled)]]/((Data[[#This Row],[Upper Bound]]-Data[[#This Row],[Lower Bound]])/2)</f>
        <v>-0.14836495956309481</v>
      </c>
      <c r="X3158" s="30">
        <f>(Data[[#This Row],[Upper Bound]]+Data[[#This Row],[Lower Bound]])/2</f>
        <v>17.774317832871393</v>
      </c>
      <c r="Y3158" s="29">
        <f>LN(Data[[#This Row],[NVActual]]/Data[[#This Row],[MA'[n^2']
30d]])</f>
        <v>-1.7687350353583973</v>
      </c>
      <c r="Z3158" s="29">
        <f>LN(Data[[#This Row],[NVActual]]/Data[[#This Row],[MA'[n*ln(n)']
30d]])</f>
        <v>5.6632807017756877</v>
      </c>
      <c r="AA3158" s="29">
        <f>LN(Data[[#This Row],[NVActual]]/Data[[#This Row],[MA'[n^1.5']]])</f>
        <v>3.0846727023164546</v>
      </c>
      <c r="AB3158" s="29">
        <f>LN(Data[[#This Row],[NVActual]]/Data[[#This Row],[Metcalfe
(n^2)]])</f>
        <v>-1.9188920007225778</v>
      </c>
      <c r="AC3158" s="26">
        <f>1+Data[[#This Row],[MA'[NVMetcalfe calc']]]/((Data[[#This Row],[NVM_norm
(scaled)]]-Data[[#This Row],[NV_fund.]])/2)</f>
        <v>-15394586.938017923</v>
      </c>
    </row>
    <row r="3159" spans="1:29" x14ac:dyDescent="0.2">
      <c r="A3159" s="23">
        <v>41017</v>
      </c>
      <c r="B3159" s="24">
        <v>45148790.337244101</v>
      </c>
      <c r="C3159" s="24">
        <f t="shared" si="393"/>
        <v>42245978.9635185</v>
      </c>
      <c r="D3159" s="25">
        <f>LN(Data[[#This Row],[NVActual]])</f>
        <v>17.625474045380738</v>
      </c>
      <c r="E3159" s="26">
        <v>19340</v>
      </c>
      <c r="F3159" s="40">
        <f>Data[[#This Row],[DAA 
(n)]]^2</f>
        <v>374035600</v>
      </c>
      <c r="G3159" s="41">
        <f t="shared" si="394"/>
        <v>263070804.33333334</v>
      </c>
      <c r="H3159" s="28">
        <f>LN(Data[[#This Row],[Metcalfe
(n^2)]])</f>
        <v>19.739861538014569</v>
      </c>
      <c r="I3159" s="42">
        <f t="shared" si="395"/>
        <v>19.365008692613571</v>
      </c>
      <c r="J3159" s="40">
        <f>Data[[#This Row],[DAA 
(n)]]*LN(Data[[#This Row],[DAA 
(n)]])</f>
        <v>190884.46107260088</v>
      </c>
      <c r="K3159" s="40">
        <f t="shared" si="396"/>
        <v>156334.20069134294</v>
      </c>
      <c r="L3159" s="29">
        <f>LN(Data[[#This Row],[MA'[n*ln(n)']
30d]])</f>
        <v>11.959751306877173</v>
      </c>
      <c r="M3159" s="43">
        <f t="shared" si="397"/>
        <v>11.910364491222298</v>
      </c>
      <c r="N3159" s="40">
        <f>Data[[#This Row],[DAA 
(n)]]^1.5</f>
        <v>2689581.4737612982</v>
      </c>
      <c r="O3159" s="40">
        <f t="shared" si="398"/>
        <v>2056808.8024941799</v>
      </c>
      <c r="P3159" s="43">
        <f>LN(Data[[#This Row],[MA'[n^1.5']]])</f>
        <v>14.53666621462817</v>
      </c>
      <c r="Q3159" s="43">
        <f t="shared" si="399"/>
        <v>14.468460131633435</v>
      </c>
      <c r="R3159" s="30">
        <f>$O$1+$O$2*Data[[#This Row],[MA'[ln(n^2)']]]</f>
        <v>19.365008692613571</v>
      </c>
      <c r="S3159" s="30">
        <f>$Q$1+$Q$2*Data[[#This Row],[MA'[ln(n*ln(n))']]]</f>
        <v>16.172101410516792</v>
      </c>
      <c r="T3159" s="31">
        <f>$O$3*Data[[#This Row],[Metcalfe
(n^2)]]</f>
        <v>194498512</v>
      </c>
      <c r="U3159" s="31">
        <f t="shared" si="392"/>
        <v>136796818.25333336</v>
      </c>
      <c r="V3159" s="30">
        <f>LN(Data[[#This Row],[MA'[NVA']
30d]]/Data[[#This Row],[MA'[NVMetcalfe calc']]])</f>
        <v>-1.1749875697230074</v>
      </c>
      <c r="W3159" s="30">
        <f>$Q$3+Data[[#This Row],[NVM
(scaled)]]/((Data[[#This Row],[Upper Bound]]-Data[[#This Row],[Lower Bound]])/2)</f>
        <v>-0.14599855298735398</v>
      </c>
      <c r="X3159" s="30">
        <f>(Data[[#This Row],[Upper Bound]]+Data[[#This Row],[Lower Bound]])/2</f>
        <v>17.76855505156518</v>
      </c>
      <c r="Y3159" s="32">
        <f>LN(Data[[#This Row],[NVActual]]/Data[[#This Row],[MA'[n^2']
30d]])</f>
        <v>-1.7624597265261042</v>
      </c>
      <c r="Z3159" s="32">
        <f>LN(Data[[#This Row],[NVActual]]/Data[[#This Row],[MA'[n*ln(n)']
30d]])</f>
        <v>5.6657227385035638</v>
      </c>
      <c r="AA3159" s="32">
        <f>LN(Data[[#This Row],[NVActual]]/Data[[#This Row],[MA'[n^1.5']]])</f>
        <v>3.0888078307525682</v>
      </c>
      <c r="AB3159" s="32">
        <f>LN(Data[[#This Row],[NVActual]]/Data[[#This Row],[Metcalfe
(n^2)]])</f>
        <v>-2.1143874926338335</v>
      </c>
      <c r="AC3159" s="34">
        <f>1+Data[[#This Row],[MA'[NVMetcalfe calc']]]/((Data[[#This Row],[NVM_norm
(scaled)]]-Data[[#This Row],[NV_fund.]])/2)</f>
        <v>-15272142.674132062</v>
      </c>
    </row>
    <row r="3160" spans="1:29" x14ac:dyDescent="0.2">
      <c r="A3160" s="23">
        <v>41016</v>
      </c>
      <c r="B3160" s="24">
        <v>43745275.462409697</v>
      </c>
      <c r="C3160" s="24">
        <f t="shared" si="393"/>
        <v>42081784.97071287</v>
      </c>
      <c r="D3160" s="25">
        <f>LN(Data[[#This Row],[NVActual]])</f>
        <v>17.593894175505984</v>
      </c>
      <c r="E3160" s="26">
        <v>18828</v>
      </c>
      <c r="F3160" s="40">
        <f>Data[[#This Row],[DAA 
(n)]]^2</f>
        <v>354493584</v>
      </c>
      <c r="G3160" s="41">
        <f t="shared" si="394"/>
        <v>258693125.69999999</v>
      </c>
      <c r="H3160" s="28">
        <f>LN(Data[[#This Row],[Metcalfe
(n^2)]])</f>
        <v>19.686200805042066</v>
      </c>
      <c r="I3160" s="42">
        <f t="shared" si="395"/>
        <v>19.350591916847247</v>
      </c>
      <c r="J3160" s="40">
        <f>Data[[#This Row],[DAA 
(n)]]*LN(Data[[#This Row],[DAA 
(n)]])</f>
        <v>185325.89437866601</v>
      </c>
      <c r="K3160" s="40">
        <f t="shared" si="396"/>
        <v>154984.54089576995</v>
      </c>
      <c r="L3160" s="29">
        <f>LN(Data[[#This Row],[MA'[n*ln(n)']
30d]])</f>
        <v>11.951080654771079</v>
      </c>
      <c r="M3160" s="43">
        <f t="shared" si="397"/>
        <v>11.908287057975203</v>
      </c>
      <c r="N3160" s="40">
        <f>Data[[#This Row],[DAA 
(n)]]^1.5</f>
        <v>2583487.0232985527</v>
      </c>
      <c r="O3160" s="40">
        <f t="shared" si="398"/>
        <v>2031972.9650727434</v>
      </c>
      <c r="P3160" s="43">
        <f>LN(Data[[#This Row],[MA'[n^1.5']]])</f>
        <v>14.524517783001818</v>
      </c>
      <c r="Q3160" s="43">
        <f t="shared" si="399"/>
        <v>14.465607314773422</v>
      </c>
      <c r="R3160" s="30">
        <f>$O$1+$O$2*Data[[#This Row],[MA'[ln(n^2)']]]</f>
        <v>19.350591916847247</v>
      </c>
      <c r="S3160" s="30">
        <f>$Q$1+$Q$2*Data[[#This Row],[MA'[ln(n*ln(n))']]]</f>
        <v>16.168673645659084</v>
      </c>
      <c r="T3160" s="31">
        <f>$O$3*Data[[#This Row],[Metcalfe
(n^2)]]</f>
        <v>184336663.68000001</v>
      </c>
      <c r="U3160" s="31">
        <f t="shared" si="392"/>
        <v>134520425.36400002</v>
      </c>
      <c r="V3160" s="30">
        <f>LN(Data[[#This Row],[MA'[NVA']
30d]]/Data[[#This Row],[MA'[NVMetcalfe calc']]])</f>
        <v>-1.1621010629191424</v>
      </c>
      <c r="W3160" s="30">
        <f>$Q$3+Data[[#This Row],[NVM
(scaled)]]/((Data[[#This Row],[Upper Bound]]-Data[[#This Row],[Lower Bound]])/2)</f>
        <v>-0.14044054804412132</v>
      </c>
      <c r="X3160" s="30">
        <f>(Data[[#This Row],[Upper Bound]]+Data[[#This Row],[Lower Bound]])/2</f>
        <v>17.759632781253167</v>
      </c>
      <c r="Y3160" s="29">
        <f>LN(Data[[#This Row],[NVActual]]/Data[[#This Row],[MA'[n^2']
30d]])</f>
        <v>-1.7772588988194458</v>
      </c>
      <c r="Z3160" s="29">
        <f>LN(Data[[#This Row],[NVActual]]/Data[[#This Row],[MA'[n*ln(n)']
30d]])</f>
        <v>5.6428135207349044</v>
      </c>
      <c r="AA3160" s="29">
        <f>LN(Data[[#This Row],[NVActual]]/Data[[#This Row],[MA'[n^1.5']]])</f>
        <v>3.0693763925041662</v>
      </c>
      <c r="AB3160" s="29">
        <f>LN(Data[[#This Row],[NVActual]]/Data[[#This Row],[Metcalfe
(n^2)]])</f>
        <v>-2.0923066295360822</v>
      </c>
      <c r="AC3160" s="26">
        <f>1+Data[[#This Row],[MA'[NVMetcalfe calc']]]/((Data[[#This Row],[NVM_norm
(scaled)]]-Data[[#This Row],[NV_fund.]])/2)</f>
        <v>-15030152.551810164</v>
      </c>
    </row>
    <row r="3161" spans="1:29" x14ac:dyDescent="0.2">
      <c r="A3161" s="23">
        <v>41015</v>
      </c>
      <c r="B3161" s="24">
        <v>43553560.800325803</v>
      </c>
      <c r="C3161" s="24">
        <f t="shared" si="393"/>
        <v>42132617.96546483</v>
      </c>
      <c r="D3161" s="25">
        <f>LN(Data[[#This Row],[NVActual]])</f>
        <v>17.589502021418056</v>
      </c>
      <c r="E3161" s="26">
        <v>18862</v>
      </c>
      <c r="F3161" s="40">
        <f>Data[[#This Row],[DAA 
(n)]]^2</f>
        <v>355775044</v>
      </c>
      <c r="G3161" s="41">
        <f t="shared" si="394"/>
        <v>253378311.43333334</v>
      </c>
      <c r="H3161" s="28">
        <f>LN(Data[[#This Row],[Metcalfe
(n^2)]])</f>
        <v>19.689809190207662</v>
      </c>
      <c r="I3161" s="42">
        <f t="shared" si="395"/>
        <v>19.330677295572908</v>
      </c>
      <c r="J3161" s="40">
        <f>Data[[#This Row],[DAA 
(n)]]*LN(Data[[#This Row],[DAA 
(n)]])</f>
        <v>185694.59047284845</v>
      </c>
      <c r="K3161" s="40">
        <f t="shared" si="396"/>
        <v>153250.2386235093</v>
      </c>
      <c r="L3161" s="29">
        <f>LN(Data[[#This Row],[MA'[n*ln(n)']
30d]])</f>
        <v>11.939827410883765</v>
      </c>
      <c r="M3161" s="43">
        <f t="shared" si="397"/>
        <v>11.906398791785561</v>
      </c>
      <c r="N3161" s="40">
        <f>Data[[#This Row],[DAA 
(n)]]^1.5</f>
        <v>2590488.1547553954</v>
      </c>
      <c r="O3161" s="40">
        <f t="shared" si="398"/>
        <v>2000872.4510666956</v>
      </c>
      <c r="P3161" s="43">
        <f>LN(Data[[#This Row],[MA'[n^1.5']]])</f>
        <v>14.509093868938871</v>
      </c>
      <c r="Q3161" s="43">
        <f t="shared" si="399"/>
        <v>14.463025099319029</v>
      </c>
      <c r="R3161" s="30">
        <f>$O$1+$O$2*Data[[#This Row],[MA'[ln(n^2)']]]</f>
        <v>19.330677295572908</v>
      </c>
      <c r="S3161" s="30">
        <f>$Q$1+$Q$2*Data[[#This Row],[MA'[ln(n*ln(n))']]]</f>
        <v>16.165558006446172</v>
      </c>
      <c r="T3161" s="31">
        <f>$O$3*Data[[#This Row],[Metcalfe
(n^2)]]</f>
        <v>185003022.88</v>
      </c>
      <c r="U3161" s="31">
        <f t="shared" si="392"/>
        <v>131756721.94533338</v>
      </c>
      <c r="V3161" s="30">
        <f>LN(Data[[#This Row],[MA'[NVA']
30d]]/Data[[#This Row],[MA'[NVMetcalfe calc']]])</f>
        <v>-1.1401349923451678</v>
      </c>
      <c r="W3161" s="30">
        <f>$Q$3+Data[[#This Row],[NVM
(scaled)]]/((Data[[#This Row],[Upper Bound]]-Data[[#This Row],[Lower Bound]])/2)</f>
        <v>-0.13043729679441807</v>
      </c>
      <c r="X3161" s="30">
        <f>(Data[[#This Row],[Upper Bound]]+Data[[#This Row],[Lower Bound]])/2</f>
        <v>17.74811765100954</v>
      </c>
      <c r="Y3161" s="32">
        <f>LN(Data[[#This Row],[NVActual]]/Data[[#This Row],[MA'[n^2']
30d]])</f>
        <v>-1.7608922105307931</v>
      </c>
      <c r="Z3161" s="32">
        <f>LN(Data[[#This Row],[NVActual]]/Data[[#This Row],[MA'[n*ln(n)']
30d]])</f>
        <v>5.649674610534289</v>
      </c>
      <c r="AA3161" s="32">
        <f>LN(Data[[#This Row],[NVActual]]/Data[[#This Row],[MA'[n^1.5']]])</f>
        <v>3.0804081524791851</v>
      </c>
      <c r="AB3161" s="32">
        <f>LN(Data[[#This Row],[NVActual]]/Data[[#This Row],[Metcalfe
(n^2)]])</f>
        <v>-2.1003071687896049</v>
      </c>
      <c r="AC3161" s="34">
        <f>1+Data[[#This Row],[MA'[NVMetcalfe calc']]]/((Data[[#This Row],[NVM_norm
(scaled)]]-Data[[#This Row],[NV_fund.]])/2)</f>
        <v>-14739078.565434027</v>
      </c>
    </row>
    <row r="3162" spans="1:29" x14ac:dyDescent="0.2">
      <c r="A3162" s="23">
        <v>41014</v>
      </c>
      <c r="B3162" s="24">
        <v>43611674.7466373</v>
      </c>
      <c r="C3162" s="24">
        <f t="shared" si="393"/>
        <v>42178668.274085999</v>
      </c>
      <c r="D3162" s="25">
        <f>LN(Data[[#This Row],[NVActual]])</f>
        <v>17.590835441893717</v>
      </c>
      <c r="E3162" s="26">
        <v>16157</v>
      </c>
      <c r="F3162" s="40">
        <f>Data[[#This Row],[DAA 
(n)]]^2</f>
        <v>261048649</v>
      </c>
      <c r="G3162" s="41">
        <f t="shared" si="394"/>
        <v>250585345.43333334</v>
      </c>
      <c r="H3162" s="28">
        <f>LN(Data[[#This Row],[Metcalfe
(n^2)]])</f>
        <v>19.38021734255366</v>
      </c>
      <c r="I3162" s="42">
        <f t="shared" si="395"/>
        <v>19.321725702154435</v>
      </c>
      <c r="J3162" s="40">
        <f>Data[[#This Row],[DAA 
(n)]]*LN(Data[[#This Row],[DAA 
(n)]])</f>
        <v>156563.08580181975</v>
      </c>
      <c r="K3162" s="40">
        <f t="shared" si="396"/>
        <v>152398.67632116738</v>
      </c>
      <c r="L3162" s="29">
        <f>LN(Data[[#This Row],[MA'[n*ln(n)']
30d]])</f>
        <v>11.934255236640318</v>
      </c>
      <c r="M3162" s="43">
        <f t="shared" si="397"/>
        <v>11.90490580486613</v>
      </c>
      <c r="N3162" s="40">
        <f>Data[[#This Row],[DAA 
(n)]]^1.5</f>
        <v>2053719.3142912658</v>
      </c>
      <c r="O3162" s="40">
        <f t="shared" si="398"/>
        <v>1985120.2503890209</v>
      </c>
      <c r="P3162" s="43">
        <f>LN(Data[[#This Row],[MA'[n^1.5']]])</f>
        <v>14.50119004980963</v>
      </c>
      <c r="Q3162" s="43">
        <f t="shared" si="399"/>
        <v>14.460983516832805</v>
      </c>
      <c r="R3162" s="30">
        <f>$O$1+$O$2*Data[[#This Row],[MA'[ln(n^2)']]]</f>
        <v>19.321725702154435</v>
      </c>
      <c r="S3162" s="30">
        <f>$Q$1+$Q$2*Data[[#This Row],[MA'[ln(n*ln(n))']]]</f>
        <v>16.163094578029114</v>
      </c>
      <c r="T3162" s="31">
        <f>$O$3*Data[[#This Row],[Metcalfe
(n^2)]]</f>
        <v>135745297.48000002</v>
      </c>
      <c r="U3162" s="31">
        <f t="shared" si="392"/>
        <v>130304379.62533335</v>
      </c>
      <c r="V3162" s="30">
        <f>LN(Data[[#This Row],[MA'[NVA']
30d]]/Data[[#This Row],[MA'[NVMetcalfe calc']]])</f>
        <v>-1.1279584933228961</v>
      </c>
      <c r="W3162" s="30">
        <f>$Q$3+Data[[#This Row],[NVM
(scaled)]]/((Data[[#This Row],[Upper Bound]]-Data[[#This Row],[Lower Bound]])/2)</f>
        <v>-0.12420716696397849</v>
      </c>
      <c r="X3162" s="30">
        <f>(Data[[#This Row],[Upper Bound]]+Data[[#This Row],[Lower Bound]])/2</f>
        <v>17.742410140091774</v>
      </c>
      <c r="Y3162" s="29">
        <f>LN(Data[[#This Row],[NVActual]]/Data[[#This Row],[MA'[n^2']
30d]])</f>
        <v>-1.748474678902965</v>
      </c>
      <c r="Z3162" s="29">
        <f>LN(Data[[#This Row],[NVActual]]/Data[[#This Row],[MA'[n*ln(n)']
30d]])</f>
        <v>5.6565802052533982</v>
      </c>
      <c r="AA3162" s="29">
        <f>LN(Data[[#This Row],[NVActual]]/Data[[#This Row],[MA'[n^1.5']]])</f>
        <v>3.089645392084087</v>
      </c>
      <c r="AB3162" s="29">
        <f>LN(Data[[#This Row],[NVActual]]/Data[[#This Row],[Metcalfe
(n^2)]])</f>
        <v>-1.7893819006599438</v>
      </c>
      <c r="AC3162" s="26">
        <f>1+Data[[#This Row],[MA'[NVMetcalfe calc']]]/((Data[[#This Row],[NVM_norm
(scaled)]]-Data[[#This Row],[NV_fund.]])/2)</f>
        <v>-14586350.449289119</v>
      </c>
    </row>
    <row r="3163" spans="1:29" x14ac:dyDescent="0.2">
      <c r="A3163" s="23">
        <v>41013</v>
      </c>
      <c r="B3163" s="24">
        <v>43539137.427506402</v>
      </c>
      <c r="C3163" s="24">
        <f t="shared" si="393"/>
        <v>42250896.644243225</v>
      </c>
      <c r="D3163" s="25">
        <f>LN(Data[[#This Row],[NVActual]])</f>
        <v>17.589170802538753</v>
      </c>
      <c r="E3163" s="26">
        <v>17049</v>
      </c>
      <c r="F3163" s="40">
        <f>Data[[#This Row],[DAA 
(n)]]^2</f>
        <v>290668401</v>
      </c>
      <c r="G3163" s="41">
        <f t="shared" si="394"/>
        <v>250515472.59999999</v>
      </c>
      <c r="H3163" s="28">
        <f>LN(Data[[#This Row],[Metcalfe
(n^2)]])</f>
        <v>19.487693659930461</v>
      </c>
      <c r="I3163" s="42">
        <f t="shared" si="395"/>
        <v>19.321456959607296</v>
      </c>
      <c r="J3163" s="40">
        <f>Data[[#This Row],[DAA 
(n)]]*LN(Data[[#This Row],[DAA 
(n)]])</f>
        <v>166122.84460407723</v>
      </c>
      <c r="K3163" s="40">
        <f t="shared" si="396"/>
        <v>152375.51878317865</v>
      </c>
      <c r="L3163" s="29">
        <f>LN(Data[[#This Row],[MA'[n*ln(n)']
30d]])</f>
        <v>11.93410327142538</v>
      </c>
      <c r="M3163" s="43">
        <f t="shared" si="397"/>
        <v>11.903698637608322</v>
      </c>
      <c r="N3163" s="40">
        <f>Data[[#This Row],[DAA 
(n)]]^1.5</f>
        <v>2226118.9475517692</v>
      </c>
      <c r="O3163" s="40">
        <f t="shared" si="398"/>
        <v>1984707.558041635</v>
      </c>
      <c r="P3163" s="43">
        <f>LN(Data[[#This Row],[MA'[n^1.5']]])</f>
        <v>14.500982135326288</v>
      </c>
      <c r="Q3163" s="43">
        <f t="shared" si="399"/>
        <v>14.459347552892917</v>
      </c>
      <c r="R3163" s="30">
        <f>$O$1+$O$2*Data[[#This Row],[MA'[ln(n^2)']]]</f>
        <v>19.321456959607296</v>
      </c>
      <c r="S3163" s="30">
        <f>$Q$1+$Q$2*Data[[#This Row],[MA'[ln(n*ln(n))']]]</f>
        <v>16.161102752053729</v>
      </c>
      <c r="T3163" s="31">
        <f>$O$3*Data[[#This Row],[Metcalfe
(n^2)]]</f>
        <v>151147568.52000001</v>
      </c>
      <c r="U3163" s="31">
        <f t="shared" si="392"/>
        <v>130268045.75200003</v>
      </c>
      <c r="V3163" s="30">
        <f>LN(Data[[#This Row],[MA'[NVA']
30d]]/Data[[#This Row],[MA'[NVMetcalfe calc']]])</f>
        <v>-1.1259686421500847</v>
      </c>
      <c r="W3163" s="30">
        <f>$Q$3+Data[[#This Row],[NVM
(scaled)]]/((Data[[#This Row],[Upper Bound]]-Data[[#This Row],[Lower Bound]])/2)</f>
        <v>-0.12255850971318694</v>
      </c>
      <c r="X3163" s="30">
        <f>(Data[[#This Row],[Upper Bound]]+Data[[#This Row],[Lower Bound]])/2</f>
        <v>17.741279855830513</v>
      </c>
      <c r="Y3163" s="32">
        <f>LN(Data[[#This Row],[NVActual]]/Data[[#This Row],[MA'[n^2']
30d]])</f>
        <v>-1.7498604409092144</v>
      </c>
      <c r="Z3163" s="32">
        <f>LN(Data[[#This Row],[NVActual]]/Data[[#This Row],[MA'[n*ln(n)']
30d]])</f>
        <v>5.6550675311133718</v>
      </c>
      <c r="AA3163" s="32">
        <f>LN(Data[[#This Row],[NVActual]]/Data[[#This Row],[MA'[n^1.5']]])</f>
        <v>3.0881886672124641</v>
      </c>
      <c r="AB3163" s="32">
        <f>LN(Data[[#This Row],[NVActual]]/Data[[#This Row],[Metcalfe
(n^2)]])</f>
        <v>-1.8985228573917101</v>
      </c>
      <c r="AC3163" s="34">
        <f>1+Data[[#This Row],[MA'[NVMetcalfe calc']]]/((Data[[#This Row],[NVM_norm
(scaled)]]-Data[[#This Row],[NV_fund.]])/2)</f>
        <v>-14584551.66850879</v>
      </c>
    </row>
    <row r="3164" spans="1:29" x14ac:dyDescent="0.2">
      <c r="A3164" s="23">
        <v>41012</v>
      </c>
      <c r="B3164" s="24">
        <v>43311954.098714799</v>
      </c>
      <c r="C3164" s="24">
        <f t="shared" si="393"/>
        <v>42324537.129996657</v>
      </c>
      <c r="D3164" s="25">
        <f>LN(Data[[#This Row],[NVActual]])</f>
        <v>17.583939231053492</v>
      </c>
      <c r="E3164" s="26">
        <v>16330</v>
      </c>
      <c r="F3164" s="40">
        <f>Data[[#This Row],[DAA 
(n)]]^2</f>
        <v>266668900</v>
      </c>
      <c r="G3164" s="41">
        <f t="shared" si="394"/>
        <v>248246739.23333332</v>
      </c>
      <c r="H3164" s="28">
        <f>LN(Data[[#This Row],[Metcalfe
(n^2)]])</f>
        <v>19.401518371929022</v>
      </c>
      <c r="I3164" s="42">
        <f t="shared" si="395"/>
        <v>19.312564362526796</v>
      </c>
      <c r="J3164" s="40">
        <f>Data[[#This Row],[DAA 
(n)]]*LN(Data[[#This Row],[DAA 
(n)]])</f>
        <v>158413.39750680045</v>
      </c>
      <c r="K3164" s="40">
        <f t="shared" si="396"/>
        <v>151617.69167892492</v>
      </c>
      <c r="L3164" s="29">
        <f>LN(Data[[#This Row],[MA'[n*ln(n)']
30d]])</f>
        <v>11.929117445110581</v>
      </c>
      <c r="M3164" s="43">
        <f t="shared" si="397"/>
        <v>11.902670885738598</v>
      </c>
      <c r="N3164" s="40">
        <f>Data[[#This Row],[DAA 
(n)]]^1.5</f>
        <v>2086792.5476673534</v>
      </c>
      <c r="O3164" s="40">
        <f t="shared" si="398"/>
        <v>1971251.5925233143</v>
      </c>
      <c r="P3164" s="43">
        <f>LN(Data[[#This Row],[MA'[n^1.5']]])</f>
        <v>14.494179225133918</v>
      </c>
      <c r="Q3164" s="43">
        <f t="shared" si="399"/>
        <v>14.45796608245286</v>
      </c>
      <c r="R3164" s="30">
        <f>$O$1+$O$2*Data[[#This Row],[MA'[ln(n^2)']]]</f>
        <v>19.312564362526796</v>
      </c>
      <c r="S3164" s="30">
        <f>$Q$1+$Q$2*Data[[#This Row],[MA'[ln(n*ln(n))']]]</f>
        <v>16.159406961468683</v>
      </c>
      <c r="T3164" s="31">
        <f>$O$3*Data[[#This Row],[Metcalfe
(n^2)]]</f>
        <v>138667828</v>
      </c>
      <c r="U3164" s="31">
        <f t="shared" si="392"/>
        <v>129088304.40133338</v>
      </c>
      <c r="V3164" s="30">
        <f>LN(Data[[#This Row],[MA'[NVA']
30d]]/Data[[#This Row],[MA'[NVMetcalfe calc']]])</f>
        <v>-1.1151297085510652</v>
      </c>
      <c r="W3164" s="30">
        <f>$Q$3+Data[[#This Row],[NVM
(scaled)]]/((Data[[#This Row],[Upper Bound]]-Data[[#This Row],[Lower Bound]])/2)</f>
        <v>-0.11730989082679999</v>
      </c>
      <c r="X3164" s="30">
        <f>(Data[[#This Row],[Upper Bound]]+Data[[#This Row],[Lower Bound]])/2</f>
        <v>17.735985661997738</v>
      </c>
      <c r="Y3164" s="29">
        <f>LN(Data[[#This Row],[NVActual]]/Data[[#This Row],[MA'[n^2']
30d]])</f>
        <v>-1.7459944947380508</v>
      </c>
      <c r="Z3164" s="29">
        <f>LN(Data[[#This Row],[NVActual]]/Data[[#This Row],[MA'[n*ln(n)']
30d]])</f>
        <v>5.6548217859429109</v>
      </c>
      <c r="AA3164" s="29">
        <f>LN(Data[[#This Row],[NVActual]]/Data[[#This Row],[MA'[n^1.5']]])</f>
        <v>3.0897600059195742</v>
      </c>
      <c r="AB3164" s="29">
        <f>LN(Data[[#This Row],[NVActual]]/Data[[#This Row],[Metcalfe
(n^2)]])</f>
        <v>-1.8175791408755304</v>
      </c>
      <c r="AC3164" s="26">
        <f>1+Data[[#This Row],[MA'[NVMetcalfe calc']]]/((Data[[#This Row],[NVM_norm
(scaled)]]-Data[[#This Row],[NV_fund.]])/2)</f>
        <v>-14461004.702771839</v>
      </c>
    </row>
    <row r="3165" spans="1:29" x14ac:dyDescent="0.2">
      <c r="A3165" s="23">
        <v>41011</v>
      </c>
      <c r="B3165" s="24">
        <v>42989971.169823803</v>
      </c>
      <c r="C3165" s="24">
        <f t="shared" si="393"/>
        <v>42418860.353677236</v>
      </c>
      <c r="D3165" s="25">
        <f>LN(Data[[#This Row],[NVActual]])</f>
        <v>17.576477417847066</v>
      </c>
      <c r="E3165" s="26">
        <v>18394</v>
      </c>
      <c r="F3165" s="40">
        <f>Data[[#This Row],[DAA 
(n)]]^2</f>
        <v>338339236</v>
      </c>
      <c r="G3165" s="41">
        <f t="shared" si="394"/>
        <v>248313271.93333334</v>
      </c>
      <c r="H3165" s="28">
        <f>LN(Data[[#This Row],[Metcalfe
(n^2)]])</f>
        <v>19.639559606925285</v>
      </c>
      <c r="I3165" s="42">
        <f t="shared" si="395"/>
        <v>19.312812928975116</v>
      </c>
      <c r="J3165" s="40">
        <f>Data[[#This Row],[DAA 
(n)]]*LN(Data[[#This Row],[DAA 
(n)]])</f>
        <v>180625.02970489184</v>
      </c>
      <c r="K3165" s="40">
        <f t="shared" si="396"/>
        <v>151639.45368226364</v>
      </c>
      <c r="L3165" s="29">
        <f>LN(Data[[#This Row],[MA'[n*ln(n)']
30d]])</f>
        <v>11.92926096689537</v>
      </c>
      <c r="M3165" s="43">
        <f t="shared" si="397"/>
        <v>11.902117413403152</v>
      </c>
      <c r="N3165" s="40">
        <f>Data[[#This Row],[DAA 
(n)]]^1.5</f>
        <v>2494676.7139218631</v>
      </c>
      <c r="O3165" s="40">
        <f t="shared" si="398"/>
        <v>1971641.7123858847</v>
      </c>
      <c r="P3165" s="43">
        <f>LN(Data[[#This Row],[MA'[n^1.5']]])</f>
        <v>14.494377110206464</v>
      </c>
      <c r="Q3165" s="43">
        <f t="shared" si="399"/>
        <v>14.457244007251289</v>
      </c>
      <c r="R3165" s="30">
        <f>$O$1+$O$2*Data[[#This Row],[MA'[ln(n^2)']]]</f>
        <v>19.312812928975116</v>
      </c>
      <c r="S3165" s="30">
        <f>$Q$1+$Q$2*Data[[#This Row],[MA'[ln(n*ln(n))']]]</f>
        <v>16.1584937321152</v>
      </c>
      <c r="T3165" s="31">
        <f>$O$3*Data[[#This Row],[Metcalfe
(n^2)]]</f>
        <v>175936402.72</v>
      </c>
      <c r="U3165" s="31">
        <f t="shared" si="392"/>
        <v>129122901.40533337</v>
      </c>
      <c r="V3165" s="30">
        <f>LN(Data[[#This Row],[MA'[NVA']
30d]]/Data[[#This Row],[MA'[NVMetcalfe calc']]])</f>
        <v>-1.1131715918833229</v>
      </c>
      <c r="W3165" s="30">
        <f>$Q$3+Data[[#This Row],[NVM
(scaled)]]/((Data[[#This Row],[Upper Bound]]-Data[[#This Row],[Lower Bound]])/2)</f>
        <v>-0.11580782882814833</v>
      </c>
      <c r="X3165" s="30">
        <f>(Data[[#This Row],[Upper Bound]]+Data[[#This Row],[Lower Bound]])/2</f>
        <v>17.735653330545158</v>
      </c>
      <c r="Y3165" s="32">
        <f>LN(Data[[#This Row],[NVActual]]/Data[[#This Row],[MA'[n^2']
30d]])</f>
        <v>-1.753724282404368</v>
      </c>
      <c r="Z3165" s="32">
        <f>LN(Data[[#This Row],[NVActual]]/Data[[#This Row],[MA'[n*ln(n)']
30d]])</f>
        <v>5.6472164509516967</v>
      </c>
      <c r="AA3165" s="32">
        <f>LN(Data[[#This Row],[NVActual]]/Data[[#This Row],[MA'[n^1.5']]])</f>
        <v>3.0821003076406024</v>
      </c>
      <c r="AB3165" s="32">
        <f>LN(Data[[#This Row],[NVActual]]/Data[[#This Row],[Metcalfe
(n^2)]])</f>
        <v>-2.0630821890782198</v>
      </c>
      <c r="AC3165" s="34">
        <f>1+Data[[#This Row],[MA'[NVMetcalfe calc']]]/((Data[[#This Row],[NVM_norm
(scaled)]]-Data[[#This Row],[NV_fund.]])/2)</f>
        <v>-14466366.795056878</v>
      </c>
    </row>
    <row r="3166" spans="1:29" x14ac:dyDescent="0.2">
      <c r="A3166" s="23">
        <v>41010</v>
      </c>
      <c r="B3166" s="24">
        <v>43082370.758582801</v>
      </c>
      <c r="C3166" s="24">
        <f t="shared" si="393"/>
        <v>42494271.940144248</v>
      </c>
      <c r="D3166" s="25">
        <f>LN(Data[[#This Row],[NVActual]])</f>
        <v>17.57862444027456</v>
      </c>
      <c r="E3166" s="26">
        <v>18806</v>
      </c>
      <c r="F3166" s="40">
        <f>Data[[#This Row],[DAA 
(n)]]^2</f>
        <v>353665636</v>
      </c>
      <c r="G3166" s="41">
        <f t="shared" si="394"/>
        <v>245800585.93333334</v>
      </c>
      <c r="H3166" s="28">
        <f>LN(Data[[#This Row],[Metcalfe
(n^2)]])</f>
        <v>19.683862493674045</v>
      </c>
      <c r="I3166" s="42">
        <f t="shared" si="395"/>
        <v>19.304411187953065</v>
      </c>
      <c r="J3166" s="40">
        <f>Data[[#This Row],[DAA 
(n)]]*LN(Data[[#This Row],[DAA 
(n)]])</f>
        <v>185087.35902801706</v>
      </c>
      <c r="K3166" s="40">
        <f t="shared" si="396"/>
        <v>150858.41635232541</v>
      </c>
      <c r="L3166" s="29">
        <f>LN(Data[[#This Row],[MA'[n*ln(n)']
30d]])</f>
        <v>11.924097035886829</v>
      </c>
      <c r="M3166" s="43">
        <f t="shared" si="397"/>
        <v>11.901572320959241</v>
      </c>
      <c r="N3166" s="40">
        <f>Data[[#This Row],[DAA 
(n)]]^1.5</f>
        <v>2578960.2460325011</v>
      </c>
      <c r="O3166" s="40">
        <f t="shared" si="398"/>
        <v>1957318.4495670833</v>
      </c>
      <c r="P3166" s="43">
        <f>LN(Data[[#This Row],[MA'[n^1.5']]])</f>
        <v>14.487085956475457</v>
      </c>
      <c r="Q3166" s="43">
        <f t="shared" si="399"/>
        <v>14.456533628325348</v>
      </c>
      <c r="R3166" s="30">
        <f>$O$1+$O$2*Data[[#This Row],[MA'[ln(n^2)']]]</f>
        <v>19.304411187953065</v>
      </c>
      <c r="S3166" s="30">
        <f>$Q$1+$Q$2*Data[[#This Row],[MA'[ln(n*ln(n))']]]</f>
        <v>16.157594329582746</v>
      </c>
      <c r="T3166" s="31">
        <f>$O$3*Data[[#This Row],[Metcalfe
(n^2)]]</f>
        <v>183906130.72</v>
      </c>
      <c r="U3166" s="31">
        <f t="shared" si="392"/>
        <v>127816304.68533334</v>
      </c>
      <c r="V3166" s="30">
        <f>LN(Data[[#This Row],[MA'[NVA']
30d]]/Data[[#This Row],[MA'[NVMetcalfe calc']]])</f>
        <v>-1.1012248245352232</v>
      </c>
      <c r="W3166" s="30">
        <f>$Q$3+Data[[#This Row],[NVM
(scaled)]]/((Data[[#This Row],[Upper Bound]]-Data[[#This Row],[Lower Bound]])/2)</f>
        <v>-0.10989762613991361</v>
      </c>
      <c r="X3166" s="30">
        <f>(Data[[#This Row],[Upper Bound]]+Data[[#This Row],[Lower Bound]])/2</f>
        <v>17.731002758767907</v>
      </c>
      <c r="Y3166" s="29">
        <f>LN(Data[[#This Row],[NVActual]]/Data[[#This Row],[MA'[n^2']
30d]])</f>
        <v>-1.7414066985996599</v>
      </c>
      <c r="Z3166" s="29">
        <f>LN(Data[[#This Row],[NVActual]]/Data[[#This Row],[MA'[n*ln(n)']
30d]])</f>
        <v>5.6545274043877303</v>
      </c>
      <c r="AA3166" s="29">
        <f>LN(Data[[#This Row],[NVActual]]/Data[[#This Row],[MA'[n^1.5']]])</f>
        <v>3.091538483799102</v>
      </c>
      <c r="AB3166" s="29">
        <f>LN(Data[[#This Row],[NVActual]]/Data[[#This Row],[Metcalfe
(n^2)]])</f>
        <v>-2.1052380533994852</v>
      </c>
      <c r="AC3166" s="26">
        <f>1+Data[[#This Row],[MA'[NVMetcalfe calc']]]/((Data[[#This Row],[NVM_norm
(scaled)]]-Data[[#This Row],[NV_fund.]])/2)</f>
        <v>-14328457.98219993</v>
      </c>
    </row>
    <row r="3167" spans="1:29" x14ac:dyDescent="0.2">
      <c r="A3167" s="23">
        <v>41009</v>
      </c>
      <c r="B3167" s="24">
        <v>42401088.461095698</v>
      </c>
      <c r="C3167" s="24">
        <f t="shared" si="393"/>
        <v>42456945.712037668</v>
      </c>
      <c r="D3167" s="25">
        <f>LN(Data[[#This Row],[NVActual]])</f>
        <v>17.562684591124942</v>
      </c>
      <c r="E3167" s="26">
        <v>17407</v>
      </c>
      <c r="F3167" s="40">
        <f>Data[[#This Row],[DAA 
(n)]]^2</f>
        <v>303003649</v>
      </c>
      <c r="G3167" s="41">
        <f t="shared" si="394"/>
        <v>241804534.73333332</v>
      </c>
      <c r="H3167" s="28">
        <f>LN(Data[[#This Row],[Metcalfe
(n^2)]])</f>
        <v>19.529255406305417</v>
      </c>
      <c r="I3167" s="42">
        <f t="shared" si="395"/>
        <v>19.290612724758805</v>
      </c>
      <c r="J3167" s="40">
        <f>Data[[#This Row],[DAA 
(n)]]*LN(Data[[#This Row],[DAA 
(n)]])</f>
        <v>169972.87442877921</v>
      </c>
      <c r="K3167" s="40">
        <f t="shared" si="396"/>
        <v>149599.45275907597</v>
      </c>
      <c r="L3167" s="29">
        <f>LN(Data[[#This Row],[MA'[n*ln(n)']
30d]])</f>
        <v>11.915716686488256</v>
      </c>
      <c r="M3167" s="43">
        <f t="shared" si="397"/>
        <v>11.901028001672323</v>
      </c>
      <c r="N3167" s="40">
        <f>Data[[#This Row],[DAA 
(n)]]^1.5</f>
        <v>2296602.8211562806</v>
      </c>
      <c r="O3167" s="40">
        <f t="shared" si="398"/>
        <v>1934374.7876269845</v>
      </c>
      <c r="P3167" s="43">
        <f>LN(Data[[#This Row],[MA'[n^1.5']]])</f>
        <v>14.475294725066133</v>
      </c>
      <c r="Q3167" s="43">
        <f t="shared" si="399"/>
        <v>14.455836068345858</v>
      </c>
      <c r="R3167" s="30">
        <f>$O$1+$O$2*Data[[#This Row],[MA'[ln(n^2)']]]</f>
        <v>19.290612724758805</v>
      </c>
      <c r="S3167" s="30">
        <f>$Q$1+$Q$2*Data[[#This Row],[MA'[ln(n*ln(n))']]]</f>
        <v>16.156696202759331</v>
      </c>
      <c r="T3167" s="31">
        <f>$O$3*Data[[#This Row],[Metcalfe
(n^2)]]</f>
        <v>157561897.48000002</v>
      </c>
      <c r="U3167" s="31">
        <f t="shared" si="392"/>
        <v>125738358.06133336</v>
      </c>
      <c r="V3167" s="30">
        <f>LN(Data[[#This Row],[MA'[NVA']
30d]]/Data[[#This Row],[MA'[NVMetcalfe calc']]])</f>
        <v>-1.0857127042781529</v>
      </c>
      <c r="W3167" s="30">
        <f>$Q$3+Data[[#This Row],[NVM
(scaled)]]/((Data[[#This Row],[Upper Bound]]-Data[[#This Row],[Lower Bound]])/2)</f>
        <v>-0.10287914764587036</v>
      </c>
      <c r="X3167" s="30">
        <f>(Data[[#This Row],[Upper Bound]]+Data[[#This Row],[Lower Bound]])/2</f>
        <v>17.723654463759068</v>
      </c>
      <c r="Y3167" s="32">
        <f>LN(Data[[#This Row],[NVActual]]/Data[[#This Row],[MA'[n^2']
30d]])</f>
        <v>-1.7409556589108905</v>
      </c>
      <c r="Z3167" s="32">
        <f>LN(Data[[#This Row],[NVActual]]/Data[[#This Row],[MA'[n*ln(n)']
30d]])</f>
        <v>5.6469679046366856</v>
      </c>
      <c r="AA3167" s="32">
        <f>LN(Data[[#This Row],[NVActual]]/Data[[#This Row],[MA'[n^1.5']]])</f>
        <v>3.0873898660588082</v>
      </c>
      <c r="AB3167" s="32">
        <f>LN(Data[[#This Row],[NVActual]]/Data[[#This Row],[Metcalfe
(n^2)]])</f>
        <v>-1.9665708151804764</v>
      </c>
      <c r="AC3167" s="34">
        <f>1+Data[[#This Row],[MA'[NVMetcalfe calc']]]/((Data[[#This Row],[NVM_norm
(scaled)]]-Data[[#This Row],[NV_fund.]])/2)</f>
        <v>-14106875.951208204</v>
      </c>
    </row>
    <row r="3168" spans="1:29" x14ac:dyDescent="0.2">
      <c r="A3168" s="23">
        <v>41008</v>
      </c>
      <c r="B3168" s="24">
        <v>42462896.807012998</v>
      </c>
      <c r="C3168" s="24">
        <f t="shared" si="393"/>
        <v>42435617.607535154</v>
      </c>
      <c r="D3168" s="25">
        <f>LN(Data[[#This Row],[NVActual]])</f>
        <v>17.564141236288396</v>
      </c>
      <c r="E3168" s="26">
        <v>15395</v>
      </c>
      <c r="F3168" s="40">
        <f>Data[[#This Row],[DAA 
(n)]]^2</f>
        <v>237006025</v>
      </c>
      <c r="G3168" s="41">
        <f t="shared" si="394"/>
        <v>236546906.73333332</v>
      </c>
      <c r="H3168" s="28">
        <f>LN(Data[[#This Row],[Metcalfe
(n^2)]])</f>
        <v>19.283596120717203</v>
      </c>
      <c r="I3168" s="42">
        <f t="shared" si="395"/>
        <v>19.266108802587844</v>
      </c>
      <c r="J3168" s="40">
        <f>Data[[#This Row],[DAA 
(n)]]*LN(Data[[#This Row],[DAA 
(n)]])</f>
        <v>148435.48113922068</v>
      </c>
      <c r="K3168" s="40">
        <f t="shared" si="396"/>
        <v>147709.11931469006</v>
      </c>
      <c r="L3168" s="29">
        <f>LN(Data[[#This Row],[MA'[n*ln(n)']
30d]])</f>
        <v>11.903000208757648</v>
      </c>
      <c r="M3168" s="43">
        <f t="shared" si="397"/>
        <v>11.900735497440577</v>
      </c>
      <c r="N3168" s="40">
        <f>Data[[#This Row],[DAA 
(n)]]^1.5</f>
        <v>1910159.0915091338</v>
      </c>
      <c r="O3168" s="40">
        <f t="shared" si="398"/>
        <v>1901929.7781072473</v>
      </c>
      <c r="P3168" s="43">
        <f>LN(Data[[#This Row],[MA'[n^1.5']]])</f>
        <v>14.458379601378176</v>
      </c>
      <c r="Q3168" s="43">
        <f t="shared" si="399"/>
        <v>14.455494539056945</v>
      </c>
      <c r="R3168" s="30">
        <f>$O$1+$O$2*Data[[#This Row],[MA'[ln(n^2)']]]</f>
        <v>19.266108802587844</v>
      </c>
      <c r="S3168" s="30">
        <f>$Q$1+$Q$2*Data[[#This Row],[MA'[ln(n*ln(n))']]]</f>
        <v>16.156213570776949</v>
      </c>
      <c r="T3168" s="31">
        <f>$O$3*Data[[#This Row],[Metcalfe
(n^2)]]</f>
        <v>123243133</v>
      </c>
      <c r="U3168" s="31">
        <f t="shared" si="392"/>
        <v>123004391.50133334</v>
      </c>
      <c r="V3168" s="30">
        <f>LN(Data[[#This Row],[MA'[NVA']
30d]]/Data[[#This Row],[MA'[NVMetcalfe calc']]])</f>
        <v>-1.0642320104808445</v>
      </c>
      <c r="W3168" s="30">
        <f>$Q$3+Data[[#This Row],[NVM
(scaled)]]/((Data[[#This Row],[Upper Bound]]-Data[[#This Row],[Lower Bound]])/2)</f>
        <v>-9.4416632171329451E-2</v>
      </c>
      <c r="X3168" s="30">
        <f>(Data[[#This Row],[Upper Bound]]+Data[[#This Row],[Lower Bound]])/2</f>
        <v>17.711161186682396</v>
      </c>
      <c r="Y3168" s="29">
        <f>LN(Data[[#This Row],[NVActual]]/Data[[#This Row],[MA'[n^2']
30d]])</f>
        <v>-1.7175158470804852</v>
      </c>
      <c r="Z3168" s="29">
        <f>LN(Data[[#This Row],[NVActual]]/Data[[#This Row],[MA'[n*ln(n)']
30d]])</f>
        <v>5.661141027530749</v>
      </c>
      <c r="AA3168" s="29">
        <f>LN(Data[[#This Row],[NVActual]]/Data[[#This Row],[MA'[n^1.5']]])</f>
        <v>3.1057616349102202</v>
      </c>
      <c r="AB3168" s="29">
        <f>LN(Data[[#This Row],[NVActual]]/Data[[#This Row],[Metcalfe
(n^2)]])</f>
        <v>-1.7194548844288049</v>
      </c>
      <c r="AC3168" s="26">
        <f>1+Data[[#This Row],[MA'[NVMetcalfe calc']]]/((Data[[#This Row],[NVM_norm
(scaled)]]-Data[[#This Row],[NV_fund.]])/2)</f>
        <v>-13816387.634250119</v>
      </c>
    </row>
    <row r="3169" spans="1:29" x14ac:dyDescent="0.2">
      <c r="A3169" s="23">
        <v>41007</v>
      </c>
      <c r="B3169" s="24">
        <v>41782839.5652477</v>
      </c>
      <c r="C3169" s="24">
        <f t="shared" si="393"/>
        <v>42396748.183534488</v>
      </c>
      <c r="D3169" s="25">
        <f>LN(Data[[#This Row],[NVActual]])</f>
        <v>17.547996276485154</v>
      </c>
      <c r="E3169" s="26">
        <v>13664</v>
      </c>
      <c r="F3169" s="40">
        <f>Data[[#This Row],[DAA 
(n)]]^2</f>
        <v>186704896</v>
      </c>
      <c r="G3169" s="41">
        <f t="shared" si="394"/>
        <v>234316498.03333333</v>
      </c>
      <c r="H3169" s="28">
        <f>LN(Data[[#This Row],[Metcalfe
(n^2)]])</f>
        <v>19.045039832056702</v>
      </c>
      <c r="I3169" s="42">
        <f t="shared" si="395"/>
        <v>19.255050945094141</v>
      </c>
      <c r="J3169" s="40">
        <f>Data[[#This Row],[DAA 
(n)]]*LN(Data[[#This Row],[DAA 
(n)]])</f>
        <v>130115.71213261138</v>
      </c>
      <c r="K3169" s="40">
        <f t="shared" si="396"/>
        <v>146880.77266477287</v>
      </c>
      <c r="L3169" s="29">
        <f>LN(Data[[#This Row],[MA'[n*ln(n)']
30d]])</f>
        <v>11.897376466357725</v>
      </c>
      <c r="M3169" s="43">
        <f t="shared" si="397"/>
        <v>11.901242314147343</v>
      </c>
      <c r="N3169" s="40">
        <f>Data[[#This Row],[DAA 
(n)]]^1.5</f>
        <v>1597227.5038152826</v>
      </c>
      <c r="O3169" s="40">
        <f t="shared" si="398"/>
        <v>1887905.0402711283</v>
      </c>
      <c r="P3169" s="43">
        <f>LN(Data[[#This Row],[MA'[n^1.5']]])</f>
        <v>14.450978327956109</v>
      </c>
      <c r="Q3169" s="43">
        <f t="shared" si="399"/>
        <v>14.456211062209482</v>
      </c>
      <c r="R3169" s="30">
        <f>$O$1+$O$2*Data[[#This Row],[MA'[ln(n^2)']]]</f>
        <v>19.255050945094141</v>
      </c>
      <c r="S3169" s="30">
        <f>$Q$1+$Q$2*Data[[#This Row],[MA'[ln(n*ln(n))']]]</f>
        <v>16.157049818343115</v>
      </c>
      <c r="T3169" s="31">
        <f>$O$3*Data[[#This Row],[Metcalfe
(n^2)]]</f>
        <v>97086545.920000002</v>
      </c>
      <c r="U3169" s="31">
        <f t="shared" si="392"/>
        <v>121844578.97733335</v>
      </c>
      <c r="V3169" s="30">
        <f>LN(Data[[#This Row],[MA'[NVA']
30d]]/Data[[#This Row],[MA'[NVMetcalfe calc']]])</f>
        <v>-1.0556746242573116</v>
      </c>
      <c r="W3169" s="30">
        <f>$Q$3+Data[[#This Row],[NVM
(scaled)]]/((Data[[#This Row],[Upper Bound]]-Data[[#This Row],[Lower Bound]])/2)</f>
        <v>-9.1519845258695498E-2</v>
      </c>
      <c r="X3169" s="30">
        <f>(Data[[#This Row],[Upper Bound]]+Data[[#This Row],[Lower Bound]])/2</f>
        <v>17.706050381718626</v>
      </c>
      <c r="Y3169" s="32">
        <f>LN(Data[[#This Row],[NVActual]]/Data[[#This Row],[MA'[n^2']
30d]])</f>
        <v>-1.7241870386553253</v>
      </c>
      <c r="Z3169" s="32">
        <f>LN(Data[[#This Row],[NVActual]]/Data[[#This Row],[MA'[n*ln(n)']
30d]])</f>
        <v>5.6506198101274281</v>
      </c>
      <c r="AA3169" s="32">
        <f>LN(Data[[#This Row],[NVActual]]/Data[[#This Row],[MA'[n^1.5']]])</f>
        <v>3.0970179485290434</v>
      </c>
      <c r="AB3169" s="32">
        <f>LN(Data[[#This Row],[NVActual]]/Data[[#This Row],[Metcalfe
(n^2)]])</f>
        <v>-1.4970435555715487</v>
      </c>
      <c r="AC3169" s="34">
        <f>1+Data[[#This Row],[MA'[NVMetcalfe calc']]]/((Data[[#This Row],[NVM_norm
(scaled)]]-Data[[#This Row],[NV_fund.]])/2)</f>
        <v>-13692270.183472332</v>
      </c>
    </row>
    <row r="3170" spans="1:29" x14ac:dyDescent="0.2">
      <c r="A3170" s="23">
        <v>41006</v>
      </c>
      <c r="B3170" s="24">
        <v>41143291.239865802</v>
      </c>
      <c r="C3170" s="24">
        <f t="shared" si="393"/>
        <v>42387985.858948618</v>
      </c>
      <c r="D3170" s="25">
        <f>LN(Data[[#This Row],[NVActual]])</f>
        <v>17.532571439958208</v>
      </c>
      <c r="E3170" s="26">
        <v>14271</v>
      </c>
      <c r="F3170" s="40">
        <f>Data[[#This Row],[DAA 
(n)]]^2</f>
        <v>203661441</v>
      </c>
      <c r="G3170" s="41">
        <f t="shared" si="394"/>
        <v>236594364.83333334</v>
      </c>
      <c r="H3170" s="28">
        <f>LN(Data[[#This Row],[Metcalfe
(n^2)]])</f>
        <v>19.131969570200781</v>
      </c>
      <c r="I3170" s="42">
        <f t="shared" si="395"/>
        <v>19.265447433439526</v>
      </c>
      <c r="J3170" s="40">
        <f>Data[[#This Row],[DAA 
(n)]]*LN(Data[[#This Row],[DAA 
(n)]])</f>
        <v>136516.16886816768</v>
      </c>
      <c r="K3170" s="40">
        <f t="shared" si="396"/>
        <v>147695.75298842278</v>
      </c>
      <c r="L3170" s="29">
        <f>LN(Data[[#This Row],[MA'[n*ln(n)']
30d]])</f>
        <v>11.902909713796124</v>
      </c>
      <c r="M3170" s="43">
        <f t="shared" si="397"/>
        <v>11.902079148113764</v>
      </c>
      <c r="N3170" s="40">
        <f>Data[[#This Row],[DAA 
(n)]]^1.5</f>
        <v>1704832.0810305607</v>
      </c>
      <c r="O3170" s="40">
        <f t="shared" si="398"/>
        <v>1901936.399201473</v>
      </c>
      <c r="P3170" s="43">
        <f>LN(Data[[#This Row],[MA'[n^1.5']]])</f>
        <v>14.45838308262274</v>
      </c>
      <c r="Q3170" s="43">
        <f t="shared" si="399"/>
        <v>14.457359067585209</v>
      </c>
      <c r="R3170" s="30">
        <f>$O$1+$O$2*Data[[#This Row],[MA'[ln(n^2)']]]</f>
        <v>19.265447433439526</v>
      </c>
      <c r="S3170" s="30">
        <f>$Q$1+$Q$2*Data[[#This Row],[MA'[ln(n*ln(n))']]]</f>
        <v>16.15843059438771</v>
      </c>
      <c r="T3170" s="31">
        <f>$O$3*Data[[#This Row],[Metcalfe
(n^2)]]</f>
        <v>105903949.32000001</v>
      </c>
      <c r="U3170" s="31">
        <f t="shared" si="392"/>
        <v>123029069.71333335</v>
      </c>
      <c r="V3170" s="30">
        <f>LN(Data[[#This Row],[MA'[NVA']
30d]]/Data[[#This Row],[MA'[NVMetcalfe calc']]])</f>
        <v>-1.0655556968787625</v>
      </c>
      <c r="W3170" s="30">
        <f>$Q$3+Data[[#This Row],[NVM
(scaled)]]/((Data[[#This Row],[Upper Bound]]-Data[[#This Row],[Lower Bound]])/2)</f>
        <v>-9.5902749856961456E-2</v>
      </c>
      <c r="X3170" s="30">
        <f>(Data[[#This Row],[Upper Bound]]+Data[[#This Row],[Lower Bound]])/2</f>
        <v>17.711939013913618</v>
      </c>
      <c r="Y3170" s="29">
        <f>LN(Data[[#This Row],[NVActual]]/Data[[#This Row],[MA'[n^2']
30d]])</f>
        <v>-1.7492862519942476</v>
      </c>
      <c r="Z3170" s="29">
        <f>LN(Data[[#This Row],[NVActual]]/Data[[#This Row],[MA'[n*ln(n)']
30d]])</f>
        <v>5.629661726162082</v>
      </c>
      <c r="AA3170" s="29">
        <f>LN(Data[[#This Row],[NVActual]]/Data[[#This Row],[MA'[n^1.5']]])</f>
        <v>3.074188357335466</v>
      </c>
      <c r="AB3170" s="29">
        <f>LN(Data[[#This Row],[NVActual]]/Data[[#This Row],[Metcalfe
(n^2)]])</f>
        <v>-1.5993981302425762</v>
      </c>
      <c r="AC3170" s="26">
        <f>1+Data[[#This Row],[MA'[NVMetcalfe calc']]]/((Data[[#This Row],[NVM_norm
(scaled)]]-Data[[#This Row],[NV_fund.]])/2)</f>
        <v>-13817402.742168421</v>
      </c>
    </row>
    <row r="3171" spans="1:29" x14ac:dyDescent="0.2">
      <c r="A3171" s="23">
        <v>41005</v>
      </c>
      <c r="B3171" s="24">
        <v>43202690.551670097</v>
      </c>
      <c r="C3171" s="24">
        <f t="shared" si="393"/>
        <v>42416965.032810412</v>
      </c>
      <c r="D3171" s="25">
        <f>LN(Data[[#This Row],[NVActual]])</f>
        <v>17.581413332563599</v>
      </c>
      <c r="E3171" s="26">
        <v>15543</v>
      </c>
      <c r="F3171" s="40">
        <f>Data[[#This Row],[DAA 
(n)]]^2</f>
        <v>241584849</v>
      </c>
      <c r="G3171" s="41">
        <f t="shared" si="394"/>
        <v>237870917.63333333</v>
      </c>
      <c r="H3171" s="28">
        <f>LN(Data[[#This Row],[Metcalfe
(n^2)]])</f>
        <v>19.302731310965797</v>
      </c>
      <c r="I3171" s="42">
        <f t="shared" si="395"/>
        <v>19.27119094172161</v>
      </c>
      <c r="J3171" s="40">
        <f>Data[[#This Row],[DAA 
(n)]]*LN(Data[[#This Row],[DAA 
(n)]])</f>
        <v>150011.17638317068</v>
      </c>
      <c r="K3171" s="40">
        <f t="shared" si="396"/>
        <v>148149.84727288902</v>
      </c>
      <c r="L3171" s="29">
        <f>LN(Data[[#This Row],[MA'[n*ln(n)']
30d]])</f>
        <v>11.905979522106067</v>
      </c>
      <c r="M3171" s="43">
        <f t="shared" si="397"/>
        <v>11.902641059294726</v>
      </c>
      <c r="N3171" s="40">
        <f>Data[[#This Row],[DAA 
(n)]]^1.5</f>
        <v>1937770.1896785914</v>
      </c>
      <c r="O3171" s="40">
        <f t="shared" si="398"/>
        <v>1909775.8202002705</v>
      </c>
      <c r="P3171" s="43">
        <f>LN(Data[[#This Row],[MA'[n^1.5']]])</f>
        <v>14.462496421511329</v>
      </c>
      <c r="Q3171" s="43">
        <f t="shared" si="399"/>
        <v>14.458138225587634</v>
      </c>
      <c r="R3171" s="30">
        <f>$O$1+$O$2*Data[[#This Row],[MA'[ln(n^2)']]]</f>
        <v>19.27119094172161</v>
      </c>
      <c r="S3171" s="30">
        <f>$Q$1+$Q$2*Data[[#This Row],[MA'[ln(n*ln(n))']]]</f>
        <v>16.159357747836296</v>
      </c>
      <c r="T3171" s="31">
        <f>$O$3*Data[[#This Row],[Metcalfe
(n^2)]]</f>
        <v>125624121.48</v>
      </c>
      <c r="U3171" s="31">
        <f t="shared" si="392"/>
        <v>123692877.16933335</v>
      </c>
      <c r="V3171" s="30">
        <f>LN(Data[[#This Row],[MA'[NVA']
30d]]/Data[[#This Row],[MA'[NVMetcalfe calc']]])</f>
        <v>-1.0702532953375752</v>
      </c>
      <c r="W3171" s="30">
        <f>$Q$3+Data[[#This Row],[NVM
(scaled)]]/((Data[[#This Row],[Upper Bound]]-Data[[#This Row],[Lower Bound]])/2)</f>
        <v>-9.7860324544773336E-2</v>
      </c>
      <c r="X3171" s="30">
        <f>(Data[[#This Row],[Upper Bound]]+Data[[#This Row],[Lower Bound]])/2</f>
        <v>17.715274344778955</v>
      </c>
      <c r="Y3171" s="32">
        <f>LN(Data[[#This Row],[NVActual]]/Data[[#This Row],[MA'[n^2']
30d]])</f>
        <v>-1.7058253890550439</v>
      </c>
      <c r="Z3171" s="32">
        <f>LN(Data[[#This Row],[NVActual]]/Data[[#This Row],[MA'[n*ln(n)']
30d]])</f>
        <v>5.6754338104575321</v>
      </c>
      <c r="AA3171" s="32">
        <f>LN(Data[[#This Row],[NVActual]]/Data[[#This Row],[MA'[n^1.5']]])</f>
        <v>3.1189169110522696</v>
      </c>
      <c r="AB3171" s="32">
        <f>LN(Data[[#This Row],[NVActual]]/Data[[#This Row],[Metcalfe
(n^2)]])</f>
        <v>-1.7213179784021966</v>
      </c>
      <c r="AC3171" s="34">
        <f>1+Data[[#This Row],[MA'[NVMetcalfe calc']]]/((Data[[#This Row],[NVM_norm
(scaled)]]-Data[[#This Row],[NV_fund.]])/2)</f>
        <v>-13887827.219515655</v>
      </c>
    </row>
    <row r="3172" spans="1:29" x14ac:dyDescent="0.2">
      <c r="A3172" s="23">
        <v>41004</v>
      </c>
      <c r="B3172" s="24">
        <v>42922552.029745601</v>
      </c>
      <c r="C3172" s="24">
        <f t="shared" si="393"/>
        <v>42380021.491655096</v>
      </c>
      <c r="D3172" s="25">
        <f>LN(Data[[#This Row],[NVActual]])</f>
        <v>17.574907934111593</v>
      </c>
      <c r="E3172" s="26">
        <v>16870</v>
      </c>
      <c r="F3172" s="40">
        <f>Data[[#This Row],[DAA 
(n)]]^2</f>
        <v>284596900</v>
      </c>
      <c r="G3172" s="41">
        <f t="shared" si="394"/>
        <v>237512330.96666667</v>
      </c>
      <c r="H3172" s="28">
        <f>LN(Data[[#This Row],[Metcalfe
(n^2)]])</f>
        <v>19.466584351080026</v>
      </c>
      <c r="I3172" s="42">
        <f t="shared" si="395"/>
        <v>19.269672569652336</v>
      </c>
      <c r="J3172" s="40">
        <f>Data[[#This Row],[DAA 
(n)]]*LN(Data[[#This Row],[DAA 
(n)]])</f>
        <v>164200.63900136002</v>
      </c>
      <c r="K3172" s="40">
        <f t="shared" si="396"/>
        <v>148025.71369348414</v>
      </c>
      <c r="L3172" s="29">
        <f>LN(Data[[#This Row],[MA'[n*ln(n)']
30d]])</f>
        <v>11.905141278827193</v>
      </c>
      <c r="M3172" s="43">
        <f t="shared" si="397"/>
        <v>11.903015641092047</v>
      </c>
      <c r="N3172" s="40">
        <f>Data[[#This Row],[DAA 
(n)]]^1.5</f>
        <v>2191152.5969224465</v>
      </c>
      <c r="O3172" s="40">
        <f t="shared" si="398"/>
        <v>1907606.3965114611</v>
      </c>
      <c r="P3172" s="43">
        <f>LN(Data[[#This Row],[MA'[n^1.5']]])</f>
        <v>14.461359818572875</v>
      </c>
      <c r="Q3172" s="43">
        <f t="shared" si="399"/>
        <v>14.458666693146023</v>
      </c>
      <c r="R3172" s="30">
        <f>$O$1+$O$2*Data[[#This Row],[MA'[ln(n^2)']]]</f>
        <v>19.269672569652336</v>
      </c>
      <c r="S3172" s="30">
        <f>$Q$1+$Q$2*Data[[#This Row],[MA'[ln(n*ln(n))']]]</f>
        <v>16.159975807801874</v>
      </c>
      <c r="T3172" s="31">
        <f>$O$3*Data[[#This Row],[Metcalfe
(n^2)]]</f>
        <v>147990388</v>
      </c>
      <c r="U3172" s="31">
        <f t="shared" si="392"/>
        <v>123506412.10266668</v>
      </c>
      <c r="V3172" s="30">
        <f>LN(Data[[#This Row],[MA'[NVA']
30d]]/Data[[#This Row],[MA'[NVMetcalfe calc']]])</f>
        <v>-1.0696160146220028</v>
      </c>
      <c r="W3172" s="30">
        <f>$Q$3+Data[[#This Row],[NVM
(scaled)]]/((Data[[#This Row],[Upper Bound]]-Data[[#This Row],[Lower Bound]])/2)</f>
        <v>-9.7923033360664657E-2</v>
      </c>
      <c r="X3172" s="30">
        <f>(Data[[#This Row],[Upper Bound]]+Data[[#This Row],[Lower Bound]])/2</f>
        <v>17.714824188727107</v>
      </c>
      <c r="Y3172" s="29">
        <f>LN(Data[[#This Row],[NVActual]]/Data[[#This Row],[MA'[n^2']
30d]])</f>
        <v>-1.7108221658392357</v>
      </c>
      <c r="Z3172" s="29">
        <f>LN(Data[[#This Row],[NVActual]]/Data[[#This Row],[MA'[n*ln(n)']
30d]])</f>
        <v>5.669766655284401</v>
      </c>
      <c r="AA3172" s="29">
        <f>LN(Data[[#This Row],[NVActual]]/Data[[#This Row],[MA'[n^1.5']]])</f>
        <v>3.1135481155387192</v>
      </c>
      <c r="AB3172" s="29">
        <f>LN(Data[[#This Row],[NVActual]]/Data[[#This Row],[Metcalfe
(n^2)]])</f>
        <v>-1.8916764169684339</v>
      </c>
      <c r="AC3172" s="26">
        <f>1+Data[[#This Row],[MA'[NVMetcalfe calc']]]/((Data[[#This Row],[NVM_norm
(scaled)]]-Data[[#This Row],[NV_fund.]])/2)</f>
        <v>-13867193.157397458</v>
      </c>
    </row>
    <row r="3173" spans="1:29" x14ac:dyDescent="0.2">
      <c r="A3173" s="23">
        <v>41003</v>
      </c>
      <c r="B3173" s="24">
        <v>42867553.237625301</v>
      </c>
      <c r="C3173" s="24">
        <f t="shared" si="393"/>
        <v>42362115.777694866</v>
      </c>
      <c r="D3173" s="25">
        <f>LN(Data[[#This Row],[NVActual]])</f>
        <v>17.5736257629455</v>
      </c>
      <c r="E3173" s="26">
        <v>16652</v>
      </c>
      <c r="F3173" s="40">
        <f>Data[[#This Row],[DAA 
(n)]]^2</f>
        <v>277289104</v>
      </c>
      <c r="G3173" s="41">
        <f t="shared" si="394"/>
        <v>235890087.63333333</v>
      </c>
      <c r="H3173" s="28">
        <f>LN(Data[[#This Row],[Metcalfe
(n^2)]])</f>
        <v>19.440571216629731</v>
      </c>
      <c r="I3173" s="42">
        <f t="shared" si="395"/>
        <v>19.263421225063116</v>
      </c>
      <c r="J3173" s="40">
        <f>Data[[#This Row],[DAA 
(n)]]*LN(Data[[#This Row],[DAA 
(n)]])</f>
        <v>161862.19594965913</v>
      </c>
      <c r="K3173" s="40">
        <f t="shared" si="396"/>
        <v>147487.79432753671</v>
      </c>
      <c r="L3173" s="29">
        <f>LN(Data[[#This Row],[MA'[n*ln(n)']
30d]])</f>
        <v>11.90150070101623</v>
      </c>
      <c r="M3173" s="43">
        <f t="shared" si="397"/>
        <v>11.903338006939681</v>
      </c>
      <c r="N3173" s="40">
        <f>Data[[#This Row],[DAA 
(n)]]^1.5</f>
        <v>2148817.8517054408</v>
      </c>
      <c r="O3173" s="40">
        <f t="shared" si="398"/>
        <v>1898022.9357583085</v>
      </c>
      <c r="P3173" s="43">
        <f>LN(Data[[#This Row],[MA'[n^1.5']]])</f>
        <v>14.45632334225092</v>
      </c>
      <c r="Q3173" s="43">
        <f t="shared" si="399"/>
        <v>14.459126819211109</v>
      </c>
      <c r="R3173" s="30">
        <f>$O$1+$O$2*Data[[#This Row],[MA'[ln(n^2)']]]</f>
        <v>19.263421225063116</v>
      </c>
      <c r="S3173" s="30">
        <f>$Q$1+$Q$2*Data[[#This Row],[MA'[ln(n*ln(n))']]]</f>
        <v>16.160507711450471</v>
      </c>
      <c r="T3173" s="31">
        <f>$O$3*Data[[#This Row],[Metcalfe
(n^2)]]</f>
        <v>144190334.08000001</v>
      </c>
      <c r="U3173" s="31">
        <f t="shared" si="392"/>
        <v>122662845.56933334</v>
      </c>
      <c r="V3173" s="30">
        <f>LN(Data[[#This Row],[MA'[NVA']
30d]]/Data[[#This Row],[MA'[NVMetcalfe calc']]])</f>
        <v>-1.063185031742123</v>
      </c>
      <c r="W3173" s="30">
        <f>$Q$3+Data[[#This Row],[NVM
(scaled)]]/((Data[[#This Row],[Upper Bound]]-Data[[#This Row],[Lower Bound]])/2)</f>
        <v>-9.5281769587114984E-2</v>
      </c>
      <c r="X3173" s="30">
        <f>(Data[[#This Row],[Upper Bound]]+Data[[#This Row],[Lower Bound]])/2</f>
        <v>17.711964468256795</v>
      </c>
      <c r="Y3173" s="32">
        <f>LN(Data[[#This Row],[NVActual]]/Data[[#This Row],[MA'[n^2']
30d]])</f>
        <v>-1.7052507611910794</v>
      </c>
      <c r="Z3173" s="32">
        <f>LN(Data[[#This Row],[NVActual]]/Data[[#This Row],[MA'[n*ln(n)']
30d]])</f>
        <v>5.6721250619292709</v>
      </c>
      <c r="AA3173" s="32">
        <f>LN(Data[[#This Row],[NVActual]]/Data[[#This Row],[MA'[n^1.5']]])</f>
        <v>3.1173024206945814</v>
      </c>
      <c r="AB3173" s="32">
        <f>LN(Data[[#This Row],[NVActual]]/Data[[#This Row],[Metcalfe
(n^2)]])</f>
        <v>-1.8669454536842314</v>
      </c>
      <c r="AC3173" s="34">
        <f>1+Data[[#This Row],[MA'[NVMetcalfe calc']]]/((Data[[#This Row],[NVM_norm
(scaled)]]-Data[[#This Row],[NV_fund.]])/2)</f>
        <v>-13776732.800496409</v>
      </c>
    </row>
    <row r="3174" spans="1:29" x14ac:dyDescent="0.2">
      <c r="A3174" s="23">
        <v>41002</v>
      </c>
      <c r="B3174" s="24">
        <v>43168247.550650097</v>
      </c>
      <c r="C3174" s="24">
        <f t="shared" si="393"/>
        <v>42343362.40235766</v>
      </c>
      <c r="D3174" s="25">
        <f>LN(Data[[#This Row],[NVActual]])</f>
        <v>17.58061577256014</v>
      </c>
      <c r="E3174" s="26">
        <v>18598</v>
      </c>
      <c r="F3174" s="40">
        <f>Data[[#This Row],[DAA 
(n)]]^2</f>
        <v>345885604</v>
      </c>
      <c r="G3174" s="41">
        <f t="shared" si="394"/>
        <v>235464374.03333333</v>
      </c>
      <c r="H3174" s="28">
        <f>LN(Data[[#This Row],[Metcalfe
(n^2)]])</f>
        <v>19.661618654076285</v>
      </c>
      <c r="I3174" s="42">
        <f t="shared" si="395"/>
        <v>19.261849474862675</v>
      </c>
      <c r="J3174" s="40">
        <f>Data[[#This Row],[DAA 
(n)]]*LN(Data[[#This Row],[DAA 
(n)]])</f>
        <v>182833.39186425539</v>
      </c>
      <c r="K3174" s="40">
        <f t="shared" si="396"/>
        <v>147349.29716103917</v>
      </c>
      <c r="L3174" s="29">
        <f>LN(Data[[#This Row],[MA'[n*ln(n)']
30d]])</f>
        <v>11.900561218293856</v>
      </c>
      <c r="M3174" s="43">
        <f t="shared" si="397"/>
        <v>11.903731167558208</v>
      </c>
      <c r="N3174" s="40">
        <f>Data[[#This Row],[DAA 
(n)]]^1.5</f>
        <v>2536292.6611871906</v>
      </c>
      <c r="O3174" s="40">
        <f t="shared" si="398"/>
        <v>1895534.1486728068</v>
      </c>
      <c r="P3174" s="43">
        <f>LN(Data[[#This Row],[MA'[n^1.5']]])</f>
        <v>14.455011229430589</v>
      </c>
      <c r="Q3174" s="43">
        <f t="shared" si="399"/>
        <v>14.459687125782995</v>
      </c>
      <c r="R3174" s="30">
        <f>$O$1+$O$2*Data[[#This Row],[MA'[ln(n^2)']]]</f>
        <v>19.261849474862675</v>
      </c>
      <c r="S3174" s="30">
        <f>$Q$1+$Q$2*Data[[#This Row],[MA'[ln(n*ln(n))']]]</f>
        <v>16.161156426471042</v>
      </c>
      <c r="T3174" s="31">
        <f>$O$3*Data[[#This Row],[Metcalfe
(n^2)]]</f>
        <v>179860514.08000001</v>
      </c>
      <c r="U3174" s="31">
        <f t="shared" si="392"/>
        <v>122441474.49733333</v>
      </c>
      <c r="V3174" s="30">
        <f>LN(Data[[#This Row],[MA'[NVA']
30d]]/Data[[#This Row],[MA'[NVMetcalfe calc']]])</f>
        <v>-1.0618214797413243</v>
      </c>
      <c r="W3174" s="30">
        <f>$Q$3+Data[[#This Row],[NVM
(scaled)]]/((Data[[#This Row],[Upper Bound]]-Data[[#This Row],[Lower Bound]])/2)</f>
        <v>-9.4892998545666352E-2</v>
      </c>
      <c r="X3174" s="30">
        <f>(Data[[#This Row],[Upper Bound]]+Data[[#This Row],[Lower Bound]])/2</f>
        <v>17.711502950666858</v>
      </c>
      <c r="Y3174" s="29">
        <f>LN(Data[[#This Row],[NVActual]]/Data[[#This Row],[MA'[n^2']
30d]])</f>
        <v>-1.6964544094268437</v>
      </c>
      <c r="Z3174" s="29">
        <f>LN(Data[[#This Row],[NVActual]]/Data[[#This Row],[MA'[n*ln(n)']
30d]])</f>
        <v>5.6800545542662864</v>
      </c>
      <c r="AA3174" s="29">
        <f>LN(Data[[#This Row],[NVActual]]/Data[[#This Row],[MA'[n^1.5']]])</f>
        <v>3.125604543129552</v>
      </c>
      <c r="AB3174" s="29">
        <f>LN(Data[[#This Row],[NVActual]]/Data[[#This Row],[Metcalfe
(n^2)]])</f>
        <v>-2.0810028815161434</v>
      </c>
      <c r="AC3174" s="26">
        <f>1+Data[[#This Row],[MA'[NVMetcalfe calc']]]/((Data[[#This Row],[NVM_norm
(scaled)]]-Data[[#This Row],[NV_fund.]])/2)</f>
        <v>-13752526.445369788</v>
      </c>
    </row>
    <row r="3175" spans="1:29" x14ac:dyDescent="0.2">
      <c r="A3175" s="23">
        <v>41001</v>
      </c>
      <c r="B3175" s="24">
        <v>43368642.366962798</v>
      </c>
      <c r="C3175" s="24">
        <f t="shared" si="393"/>
        <v>42271458.928253047</v>
      </c>
      <c r="D3175" s="25">
        <f>LN(Data[[#This Row],[NVActual]])</f>
        <v>17.585247211816</v>
      </c>
      <c r="E3175" s="26">
        <v>14925</v>
      </c>
      <c r="F3175" s="40">
        <f>Data[[#This Row],[DAA 
(n)]]^2</f>
        <v>222755625</v>
      </c>
      <c r="G3175" s="41">
        <f t="shared" si="394"/>
        <v>231040187.23333332</v>
      </c>
      <c r="H3175" s="28">
        <f>LN(Data[[#This Row],[Metcalfe
(n^2)]])</f>
        <v>19.221585876521605</v>
      </c>
      <c r="I3175" s="42">
        <f t="shared" si="395"/>
        <v>19.245713973573231</v>
      </c>
      <c r="J3175" s="40">
        <f>Data[[#This Row],[DAA 
(n)]]*LN(Data[[#This Row],[DAA 
(n)]])</f>
        <v>143441.08460354246</v>
      </c>
      <c r="K3175" s="40">
        <f t="shared" si="396"/>
        <v>145921.38881197627</v>
      </c>
      <c r="L3175" s="29">
        <f>LN(Data[[#This Row],[MA'[n*ln(n)']
30d]])</f>
        <v>11.890823322888799</v>
      </c>
      <c r="M3175" s="43">
        <f t="shared" si="397"/>
        <v>11.904137652603843</v>
      </c>
      <c r="N3175" s="40">
        <f>Data[[#This Row],[DAA 
(n)]]^1.5</f>
        <v>1823356.1646384399</v>
      </c>
      <c r="O3175" s="40">
        <f t="shared" si="398"/>
        <v>1869795.2170380603</v>
      </c>
      <c r="P3175" s="43">
        <f>LN(Data[[#This Row],[MA'[n^1.5']]])</f>
        <v>14.44133947322884</v>
      </c>
      <c r="Q3175" s="43">
        <f t="shared" si="399"/>
        <v>14.46026636006253</v>
      </c>
      <c r="R3175" s="30">
        <f>$O$1+$O$2*Data[[#This Row],[MA'[ln(n^2)']]]</f>
        <v>19.245713973573231</v>
      </c>
      <c r="S3175" s="30">
        <f>$Q$1+$Q$2*Data[[#This Row],[MA'[ln(n*ln(n))']]]</f>
        <v>16.161827126796339</v>
      </c>
      <c r="T3175" s="31">
        <f>$O$3*Data[[#This Row],[Metcalfe
(n^2)]]</f>
        <v>115832925</v>
      </c>
      <c r="U3175" s="31">
        <f t="shared" si="392"/>
        <v>120140897.36133333</v>
      </c>
      <c r="V3175" s="30">
        <f>LN(Data[[#This Row],[MA'[NVA']
30d]]/Data[[#This Row],[MA'[NVMetcalfe calc']]])</f>
        <v>-1.0445530701999677</v>
      </c>
      <c r="W3175" s="30">
        <f>$Q$3+Data[[#This Row],[NVM
(scaled)]]/((Data[[#This Row],[Upper Bound]]-Data[[#This Row],[Lower Bound]])/2)</f>
        <v>-8.7426327293218864E-2</v>
      </c>
      <c r="X3175" s="30">
        <f>(Data[[#This Row],[Upper Bound]]+Data[[#This Row],[Lower Bound]])/2</f>
        <v>17.703770550184785</v>
      </c>
      <c r="Y3175" s="32">
        <f>LN(Data[[#This Row],[NVActual]]/Data[[#This Row],[MA'[n^2']
30d]])</f>
        <v>-1.6728550122459902</v>
      </c>
      <c r="Z3175" s="32">
        <f>LN(Data[[#This Row],[NVActual]]/Data[[#This Row],[MA'[n*ln(n)']
30d]])</f>
        <v>5.6944238889271999</v>
      </c>
      <c r="AA3175" s="32">
        <f>LN(Data[[#This Row],[NVActual]]/Data[[#This Row],[MA'[n^1.5']]])</f>
        <v>3.1439077385871599</v>
      </c>
      <c r="AB3175" s="32">
        <f>LN(Data[[#This Row],[NVActual]]/Data[[#This Row],[Metcalfe
(n^2)]])</f>
        <v>-1.6363386647056062</v>
      </c>
      <c r="AC3175" s="34">
        <f>1+Data[[#This Row],[MA'[NVMetcalfe calc']]]/((Data[[#This Row],[NVM_norm
(scaled)]]-Data[[#This Row],[NV_fund.]])/2)</f>
        <v>-13505655.554609938</v>
      </c>
    </row>
    <row r="3176" spans="1:29" x14ac:dyDescent="0.2">
      <c r="A3176" s="23">
        <v>41000</v>
      </c>
      <c r="B3176" s="24">
        <v>41689664.052434102</v>
      </c>
      <c r="C3176" s="24">
        <f t="shared" si="393"/>
        <v>42133578.318763122</v>
      </c>
      <c r="D3176" s="25">
        <f>LN(Data[[#This Row],[NVActual]])</f>
        <v>17.54576379159554</v>
      </c>
      <c r="E3176" s="26">
        <v>12842</v>
      </c>
      <c r="F3176" s="40">
        <f>Data[[#This Row],[DAA 
(n)]]^2</f>
        <v>164916964</v>
      </c>
      <c r="G3176" s="41">
        <f t="shared" si="394"/>
        <v>228751085.36666667</v>
      </c>
      <c r="H3176" s="28">
        <f>LN(Data[[#This Row],[Metcalfe
(n^2)]])</f>
        <v>18.920952656707989</v>
      </c>
      <c r="I3176" s="42">
        <f t="shared" si="395"/>
        <v>19.233427750323571</v>
      </c>
      <c r="J3176" s="40">
        <f>Data[[#This Row],[DAA 
(n)]]*LN(Data[[#This Row],[DAA 
(n)]])</f>
        <v>121491.437008722</v>
      </c>
      <c r="K3176" s="40">
        <f t="shared" si="396"/>
        <v>145040.39063868023</v>
      </c>
      <c r="L3176" s="29">
        <f>LN(Data[[#This Row],[MA'[n*ln(n)']
30d]])</f>
        <v>11.884767538741986</v>
      </c>
      <c r="M3176" s="43">
        <f t="shared" si="397"/>
        <v>11.905065896289614</v>
      </c>
      <c r="N3176" s="40">
        <f>Data[[#This Row],[DAA 
(n)]]^1.5</f>
        <v>1455288.167920019</v>
      </c>
      <c r="O3176" s="40">
        <f t="shared" si="398"/>
        <v>1855115.9301870542</v>
      </c>
      <c r="P3176" s="43">
        <f>LN(Data[[#This Row],[MA'[n^1.5']]])</f>
        <v>14.433457748128587</v>
      </c>
      <c r="Q3176" s="43">
        <f t="shared" si="399"/>
        <v>14.461570773753685</v>
      </c>
      <c r="R3176" s="30">
        <f>$O$1+$O$2*Data[[#This Row],[MA'[ln(n^2)']]]</f>
        <v>19.233427750323571</v>
      </c>
      <c r="S3176" s="30">
        <f>$Q$1+$Q$2*Data[[#This Row],[MA'[ln(n*ln(n))']]]</f>
        <v>16.16335872887786</v>
      </c>
      <c r="T3176" s="31">
        <f>$O$3*Data[[#This Row],[Metcalfe
(n^2)]]</f>
        <v>85756821.280000001</v>
      </c>
      <c r="U3176" s="31">
        <f t="shared" si="392"/>
        <v>118950564.39066666</v>
      </c>
      <c r="V3176" s="30">
        <f>LN(Data[[#This Row],[MA'[NVA']
30d]]/Data[[#This Row],[MA'[NVMetcalfe calc']]])</f>
        <v>-1.0378629739546748</v>
      </c>
      <c r="W3176" s="30">
        <f>$Q$3+Data[[#This Row],[NVM
(scaled)]]/((Data[[#This Row],[Upper Bound]]-Data[[#This Row],[Lower Bound]])/2)</f>
        <v>-8.6117029750646945E-2</v>
      </c>
      <c r="X3176" s="30">
        <f>(Data[[#This Row],[Upper Bound]]+Data[[#This Row],[Lower Bound]])/2</f>
        <v>17.698393239600716</v>
      </c>
      <c r="Y3176" s="29">
        <f>LN(Data[[#This Row],[NVActual]]/Data[[#This Row],[MA'[n^2']
30d]])</f>
        <v>-1.7023812152854232</v>
      </c>
      <c r="Z3176" s="29">
        <f>LN(Data[[#This Row],[NVActual]]/Data[[#This Row],[MA'[n*ln(n)']
30d]])</f>
        <v>5.6609962528535531</v>
      </c>
      <c r="AA3176" s="29">
        <f>LN(Data[[#This Row],[NVActual]]/Data[[#This Row],[MA'[n^1.5']]])</f>
        <v>3.1123060434669521</v>
      </c>
      <c r="AB3176" s="29">
        <f>LN(Data[[#This Row],[NVActual]]/Data[[#This Row],[Metcalfe
(n^2)]])</f>
        <v>-1.3751888651124489</v>
      </c>
      <c r="AC3176" s="26">
        <f>1+Data[[#This Row],[MA'[NVMetcalfe calc']]]/((Data[[#This Row],[NVM_norm
(scaled)]]-Data[[#This Row],[NV_fund.]])/2)</f>
        <v>-13376871.636820158</v>
      </c>
    </row>
    <row r="3177" spans="1:29" x14ac:dyDescent="0.2">
      <c r="A3177" s="23">
        <v>40999</v>
      </c>
      <c r="B3177" s="24">
        <v>42493825.156613901</v>
      </c>
      <c r="C3177" s="24">
        <f t="shared" si="393"/>
        <v>42075253.937619276</v>
      </c>
      <c r="D3177" s="25">
        <f>LN(Data[[#This Row],[NVActual]])</f>
        <v>17.564869332906355</v>
      </c>
      <c r="E3177" s="26">
        <v>14120</v>
      </c>
      <c r="F3177" s="40">
        <f>Data[[#This Row],[DAA 
(n)]]^2</f>
        <v>199374400</v>
      </c>
      <c r="G3177" s="41">
        <f t="shared" si="394"/>
        <v>233964040.73333332</v>
      </c>
      <c r="H3177" s="28">
        <f>LN(Data[[#This Row],[Metcalfe
(n^2)]])</f>
        <v>19.110695022094465</v>
      </c>
      <c r="I3177" s="42">
        <f t="shared" si="395"/>
        <v>19.255659439464491</v>
      </c>
      <c r="J3177" s="40">
        <f>Data[[#This Row],[DAA 
(n)]]*LN(Data[[#This Row],[DAA 
(n)]])</f>
        <v>134921.50685598693</v>
      </c>
      <c r="K3177" s="40">
        <f t="shared" si="396"/>
        <v>146842.56219183982</v>
      </c>
      <c r="L3177" s="29">
        <f>LN(Data[[#This Row],[MA'[n*ln(n)']
30d]])</f>
        <v>11.897116286326968</v>
      </c>
      <c r="M3177" s="43">
        <f t="shared" si="397"/>
        <v>11.906451311280298</v>
      </c>
      <c r="N3177" s="40">
        <f>Data[[#This Row],[DAA 
(n)]]^1.5</f>
        <v>1677845.7998278623</v>
      </c>
      <c r="O3177" s="40">
        <f t="shared" si="398"/>
        <v>1886602.1809277204</v>
      </c>
      <c r="P3177" s="43">
        <f>LN(Data[[#This Row],[MA'[n^1.5']]])</f>
        <v>14.450287981206827</v>
      </c>
      <c r="Q3177" s="43">
        <f t="shared" si="399"/>
        <v>14.463469461792625</v>
      </c>
      <c r="R3177" s="30">
        <f>$O$1+$O$2*Data[[#This Row],[MA'[ln(n^2)']]]</f>
        <v>19.255659439464491</v>
      </c>
      <c r="S3177" s="30">
        <f>$Q$1+$Q$2*Data[[#This Row],[MA'[ln(n*ln(n))']]]</f>
        <v>16.16564466361249</v>
      </c>
      <c r="T3177" s="31">
        <f>$O$3*Data[[#This Row],[Metcalfe
(n^2)]]</f>
        <v>103674688</v>
      </c>
      <c r="U3177" s="31">
        <f t="shared" si="392"/>
        <v>121661301.18133333</v>
      </c>
      <c r="V3177" s="30">
        <f>LN(Data[[#This Row],[MA'[NVA']
30d]]/Data[[#This Row],[MA'[NVMetcalfe calc']]])</f>
        <v>-1.0617811886474742</v>
      </c>
      <c r="W3177" s="30">
        <f>$Q$3+Data[[#This Row],[NVM
(scaled)]]/((Data[[#This Row],[Upper Bound]]-Data[[#This Row],[Lower Bound]])/2)</f>
        <v>-9.7233729071546038E-2</v>
      </c>
      <c r="X3177" s="30">
        <f>(Data[[#This Row],[Upper Bound]]+Data[[#This Row],[Lower Bound]])/2</f>
        <v>17.710652051538489</v>
      </c>
      <c r="Y3177" s="32">
        <f>LN(Data[[#This Row],[NVActual]]/Data[[#This Row],[MA'[n^2']
30d]])</f>
        <v>-1.7058086565270858</v>
      </c>
      <c r="Z3177" s="32">
        <f>LN(Data[[#This Row],[NVActual]]/Data[[#This Row],[MA'[n*ln(n)']
30d]])</f>
        <v>5.6677530465793859</v>
      </c>
      <c r="AA3177" s="32">
        <f>LN(Data[[#This Row],[NVActual]]/Data[[#This Row],[MA'[n^1.5']]])</f>
        <v>3.1145813516995271</v>
      </c>
      <c r="AB3177" s="32">
        <f>LN(Data[[#This Row],[NVActual]]/Data[[#This Row],[Metcalfe
(n^2)]])</f>
        <v>-1.5458256891881124</v>
      </c>
      <c r="AC3177" s="34">
        <f>1+Data[[#This Row],[MA'[NVMetcalfe calc']]]/((Data[[#This Row],[NVM_norm
(scaled)]]-Data[[#This Row],[NV_fund.]])/2)</f>
        <v>-13663754.785518706</v>
      </c>
    </row>
    <row r="3178" spans="1:29" x14ac:dyDescent="0.2">
      <c r="A3178" s="23">
        <v>40998</v>
      </c>
      <c r="B3178" s="24">
        <v>42205979.803070299</v>
      </c>
      <c r="C3178" s="24">
        <f t="shared" si="393"/>
        <v>42047545.971990325</v>
      </c>
      <c r="D3178" s="25">
        <f>LN(Data[[#This Row],[NVActual]])</f>
        <v>17.55807247046209</v>
      </c>
      <c r="E3178" s="26">
        <v>15053</v>
      </c>
      <c r="F3178" s="40">
        <f>Data[[#This Row],[DAA 
(n)]]^2</f>
        <v>226592809</v>
      </c>
      <c r="G3178" s="41">
        <f t="shared" si="394"/>
        <v>235955341.03333333</v>
      </c>
      <c r="H3178" s="28">
        <f>LN(Data[[#This Row],[Metcalfe
(n^2)]])</f>
        <v>19.238665171721006</v>
      </c>
      <c r="I3178" s="42">
        <f t="shared" si="395"/>
        <v>19.264395485275092</v>
      </c>
      <c r="J3178" s="40">
        <f>Data[[#This Row],[DAA 
(n)]]*LN(Data[[#This Row],[DAA 
(n)]])</f>
        <v>144799.81341495816</v>
      </c>
      <c r="K3178" s="40">
        <f t="shared" si="396"/>
        <v>147542.57165752447</v>
      </c>
      <c r="L3178" s="29">
        <f>LN(Data[[#This Row],[MA'[n*ln(n)']
30d]])</f>
        <v>11.901872034525811</v>
      </c>
      <c r="M3178" s="43">
        <f t="shared" si="397"/>
        <v>11.907206792886948</v>
      </c>
      <c r="N3178" s="40">
        <f>Data[[#This Row],[DAA 
(n)]]^1.5</f>
        <v>1846862.6245276032</v>
      </c>
      <c r="O3178" s="40">
        <f t="shared" si="398"/>
        <v>1898750.321754212</v>
      </c>
      <c r="P3178" s="43">
        <f>LN(Data[[#This Row],[MA'[n^1.5']]])</f>
        <v>14.456706502347911</v>
      </c>
      <c r="Q3178" s="43">
        <f t="shared" si="399"/>
        <v>14.464504150157657</v>
      </c>
      <c r="R3178" s="30">
        <f>$O$1+$O$2*Data[[#This Row],[MA'[ln(n^2)']]]</f>
        <v>19.264395485275092</v>
      </c>
      <c r="S3178" s="30">
        <f>$Q$1+$Q$2*Data[[#This Row],[MA'[ln(n*ln(n))']]]</f>
        <v>16.166891208263461</v>
      </c>
      <c r="T3178" s="31">
        <f>$O$3*Data[[#This Row],[Metcalfe
(n^2)]]</f>
        <v>117828260.68000001</v>
      </c>
      <c r="U3178" s="31">
        <f t="shared" si="392"/>
        <v>122696777.33733334</v>
      </c>
      <c r="V3178" s="30">
        <f>LN(Data[[#This Row],[MA'[NVA']
30d]]/Data[[#This Row],[MA'[NVMetcalfe calc']]])</f>
        <v>-1.0709150618489935</v>
      </c>
      <c r="W3178" s="30">
        <f>$Q$3+Data[[#This Row],[NVM
(scaled)]]/((Data[[#This Row],[Upper Bound]]-Data[[#This Row],[Lower Bound]])/2)</f>
        <v>-0.10146962591585318</v>
      </c>
      <c r="X3178" s="30">
        <f>(Data[[#This Row],[Upper Bound]]+Data[[#This Row],[Lower Bound]])/2</f>
        <v>17.715643346769276</v>
      </c>
      <c r="Y3178" s="29">
        <f>LN(Data[[#This Row],[NVActual]]/Data[[#This Row],[MA'[n^2']
30d]])</f>
        <v>-1.7210806417113849</v>
      </c>
      <c r="Z3178" s="29">
        <f>LN(Data[[#This Row],[NVActual]]/Data[[#This Row],[MA'[n*ln(n)']
30d]])</f>
        <v>5.6562004359362774</v>
      </c>
      <c r="AA3178" s="29">
        <f>LN(Data[[#This Row],[NVActual]]/Data[[#This Row],[MA'[n^1.5']]])</f>
        <v>3.1013659681141772</v>
      </c>
      <c r="AB3178" s="29">
        <f>LN(Data[[#This Row],[NVActual]]/Data[[#This Row],[Metcalfe
(n^2)]])</f>
        <v>-1.6805927012589192</v>
      </c>
      <c r="AC3178" s="26">
        <f>1+Data[[#This Row],[MA'[NVMetcalfe calc']]]/((Data[[#This Row],[NVM_norm
(scaled)]]-Data[[#This Row],[NV_fund.]])/2)</f>
        <v>-13772912.43725956</v>
      </c>
    </row>
    <row r="3179" spans="1:29" x14ac:dyDescent="0.2">
      <c r="A3179" s="23">
        <v>40997</v>
      </c>
      <c r="B3179" s="24">
        <v>41584406.189600401</v>
      </c>
      <c r="C3179" s="24">
        <f t="shared" si="393"/>
        <v>42014290.052757263</v>
      </c>
      <c r="D3179" s="25">
        <f>LN(Data[[#This Row],[NVActual]])</f>
        <v>17.543235803745684</v>
      </c>
      <c r="E3179" s="26">
        <v>17441</v>
      </c>
      <c r="F3179" s="40">
        <f>Data[[#This Row],[DAA 
(n)]]^2</f>
        <v>304188481</v>
      </c>
      <c r="G3179" s="41">
        <f t="shared" si="394"/>
        <v>236474775.53333333</v>
      </c>
      <c r="H3179" s="28">
        <f>LN(Data[[#This Row],[Metcalfe
(n^2)]])</f>
        <v>19.533158070537336</v>
      </c>
      <c r="I3179" s="42">
        <f t="shared" si="395"/>
        <v>19.266612467829518</v>
      </c>
      <c r="J3179" s="40">
        <f>Data[[#This Row],[DAA 
(n)]]*LN(Data[[#This Row],[DAA 
(n)]])</f>
        <v>170338.90495412084</v>
      </c>
      <c r="K3179" s="40">
        <f t="shared" si="396"/>
        <v>147723.03000832055</v>
      </c>
      <c r="L3179" s="29">
        <f>LN(Data[[#This Row],[MA'[n*ln(n)']
30d]])</f>
        <v>11.903094380591503</v>
      </c>
      <c r="M3179" s="43">
        <f t="shared" si="397"/>
        <v>11.907784864812077</v>
      </c>
      <c r="N3179" s="40">
        <f>Data[[#This Row],[DAA 
(n)]]^1.5</f>
        <v>2303334.8208892653</v>
      </c>
      <c r="O3179" s="40">
        <f t="shared" si="398"/>
        <v>1901899.048103746</v>
      </c>
      <c r="P3179" s="43">
        <f>LN(Data[[#This Row],[MA'[n^1.5']]])</f>
        <v>14.458363443972097</v>
      </c>
      <c r="Q3179" s="43">
        <f t="shared" si="399"/>
        <v>14.465299005239785</v>
      </c>
      <c r="R3179" s="30">
        <f>$O$1+$O$2*Data[[#This Row],[MA'[ln(n^2)']]]</f>
        <v>19.266612467829518</v>
      </c>
      <c r="S3179" s="30">
        <f>$Q$1+$Q$2*Data[[#This Row],[MA'[ln(n*ln(n))']]]</f>
        <v>16.167845026939926</v>
      </c>
      <c r="T3179" s="31">
        <f>$O$3*Data[[#This Row],[Metcalfe
(n^2)]]</f>
        <v>158178010.12</v>
      </c>
      <c r="U3179" s="31">
        <f t="shared" si="392"/>
        <v>122966883.27733333</v>
      </c>
      <c r="V3179" s="30">
        <f>LN(Data[[#This Row],[MA'[NVA']
30d]]/Data[[#This Row],[MA'[NVMetcalfe calc']]])</f>
        <v>-1.0739052777062321</v>
      </c>
      <c r="W3179" s="30">
        <f>$Q$3+Data[[#This Row],[NVM
(scaled)]]/((Data[[#This Row],[Upper Bound]]-Data[[#This Row],[Lower Bound]])/2)</f>
        <v>-0.10311769804702486</v>
      </c>
      <c r="X3179" s="30">
        <f>(Data[[#This Row],[Upper Bound]]+Data[[#This Row],[Lower Bound]])/2</f>
        <v>17.717228747384723</v>
      </c>
      <c r="Y3179" s="32">
        <f>LN(Data[[#This Row],[NVActual]]/Data[[#This Row],[MA'[n^2']
30d]])</f>
        <v>-1.7381162990979342</v>
      </c>
      <c r="Z3179" s="32">
        <f>LN(Data[[#This Row],[NVActual]]/Data[[#This Row],[MA'[n*ln(n)']
30d]])</f>
        <v>5.6401414231541827</v>
      </c>
      <c r="AA3179" s="32">
        <f>LN(Data[[#This Row],[NVActual]]/Data[[#This Row],[MA'[n^1.5']]])</f>
        <v>3.084872359773589</v>
      </c>
      <c r="AB3179" s="32">
        <f>LN(Data[[#This Row],[NVActual]]/Data[[#This Row],[Metcalfe
(n^2)]])</f>
        <v>-1.9899222667916516</v>
      </c>
      <c r="AC3179" s="34">
        <f>1+Data[[#This Row],[MA'[NVMetcalfe calc']]]/((Data[[#This Row],[NVM_norm
(scaled)]]-Data[[#This Row],[NV_fund.]])/2)</f>
        <v>-13800727.695581105</v>
      </c>
    </row>
    <row r="3180" spans="1:29" x14ac:dyDescent="0.2">
      <c r="A3180" s="23">
        <v>40996</v>
      </c>
      <c r="B3180" s="24">
        <v>41520470.981952503</v>
      </c>
      <c r="C3180" s="24">
        <f t="shared" si="393"/>
        <v>41995937.321360067</v>
      </c>
      <c r="D3180" s="25">
        <f>LN(Data[[#This Row],[NVActual]])</f>
        <v>17.541697140253536</v>
      </c>
      <c r="E3180" s="26">
        <v>15846</v>
      </c>
      <c r="F3180" s="40">
        <f>Data[[#This Row],[DAA 
(n)]]^2</f>
        <v>251095716</v>
      </c>
      <c r="G3180" s="41">
        <f t="shared" si="394"/>
        <v>234926190.03333333</v>
      </c>
      <c r="H3180" s="28">
        <f>LN(Data[[#This Row],[Metcalfe
(n^2)]])</f>
        <v>19.341344763050376</v>
      </c>
      <c r="I3180" s="42">
        <f t="shared" si="395"/>
        <v>19.261088086724367</v>
      </c>
      <c r="J3180" s="40">
        <f>Data[[#This Row],[DAA 
(n)]]*LN(Data[[#This Row],[DAA 
(n)]])</f>
        <v>153241.47455764812</v>
      </c>
      <c r="K3180" s="40">
        <f t="shared" si="396"/>
        <v>147227.14429712566</v>
      </c>
      <c r="L3180" s="29">
        <f>LN(Data[[#This Row],[MA'[n*ln(n)']
30d]])</f>
        <v>11.89973187246898</v>
      </c>
      <c r="M3180" s="43">
        <f t="shared" si="397"/>
        <v>11.908150124848868</v>
      </c>
      <c r="N3180" s="40">
        <f>Data[[#This Row],[DAA 
(n)]]^1.5</f>
        <v>1994708.6794156225</v>
      </c>
      <c r="O3180" s="40">
        <f t="shared" si="398"/>
        <v>1892924.9581456592</v>
      </c>
      <c r="P3180" s="43">
        <f>LN(Data[[#This Row],[MA'[n^1.5']]])</f>
        <v>14.453633787644298</v>
      </c>
      <c r="Q3180" s="43">
        <f t="shared" si="399"/>
        <v>14.465811949832551</v>
      </c>
      <c r="R3180" s="30">
        <f>$O$1+$O$2*Data[[#This Row],[MA'[ln(n^2)']]]</f>
        <v>19.261088086724367</v>
      </c>
      <c r="S3180" s="30">
        <f>$Q$1+$Q$2*Data[[#This Row],[MA'[ln(n*ln(n))']]]</f>
        <v>16.168447706000631</v>
      </c>
      <c r="T3180" s="31">
        <f>$O$3*Data[[#This Row],[Metcalfe
(n^2)]]</f>
        <v>130569772.32000001</v>
      </c>
      <c r="U3180" s="31">
        <f t="shared" si="392"/>
        <v>122161618.81733333</v>
      </c>
      <c r="V3180" s="30">
        <f>LN(Data[[#This Row],[MA'[NVA']
30d]]/Data[[#This Row],[MA'[NVMetcalfe calc']]])</f>
        <v>-1.0677720292770736</v>
      </c>
      <c r="W3180" s="30">
        <f>$Q$3+Data[[#This Row],[NVM
(scaled)]]/((Data[[#This Row],[Upper Bound]]-Data[[#This Row],[Lower Bound]])/2)</f>
        <v>-0.10052453426686148</v>
      </c>
      <c r="X3180" s="30">
        <f>(Data[[#This Row],[Upper Bound]]+Data[[#This Row],[Lower Bound]])/2</f>
        <v>17.714767896362499</v>
      </c>
      <c r="Y3180" s="29">
        <f>LN(Data[[#This Row],[NVActual]]/Data[[#This Row],[MA'[n^2']
30d]])</f>
        <v>-1.7330847975553449</v>
      </c>
      <c r="Z3180" s="29">
        <f>LN(Data[[#This Row],[NVActual]]/Data[[#This Row],[MA'[n*ln(n)']
30d]])</f>
        <v>5.6419652677845571</v>
      </c>
      <c r="AA3180" s="29">
        <f>LN(Data[[#This Row],[NVActual]]/Data[[#This Row],[MA'[n^1.5']]])</f>
        <v>3.0880633526092374</v>
      </c>
      <c r="AB3180" s="29">
        <f>LN(Data[[#This Row],[NVActual]]/Data[[#This Row],[Metcalfe
(n^2)]])</f>
        <v>-1.7996476227968383</v>
      </c>
      <c r="AC3180" s="26">
        <f>1+Data[[#This Row],[MA'[NVMetcalfe calc']]]/((Data[[#This Row],[NVM_norm
(scaled)]]-Data[[#This Row],[NV_fund.]])/2)</f>
        <v>-13714241.333435303</v>
      </c>
    </row>
    <row r="3181" spans="1:29" x14ac:dyDescent="0.2">
      <c r="A3181" s="23">
        <v>40995</v>
      </c>
      <c r="B3181" s="24">
        <v>41664239.696358502</v>
      </c>
      <c r="C3181" s="24">
        <f t="shared" si="393"/>
        <v>42005219.550839856</v>
      </c>
      <c r="D3181" s="25">
        <f>LN(Data[[#This Row],[NVActual]])</f>
        <v>17.545153757614631</v>
      </c>
      <c r="E3181" s="26">
        <v>15179</v>
      </c>
      <c r="F3181" s="40">
        <f>Data[[#This Row],[DAA 
(n)]]^2</f>
        <v>230402041</v>
      </c>
      <c r="G3181" s="41">
        <f t="shared" si="394"/>
        <v>234396096.03333333</v>
      </c>
      <c r="H3181" s="28">
        <f>LN(Data[[#This Row],[Metcalfe
(n^2)]])</f>
        <v>19.255336345253717</v>
      </c>
      <c r="I3181" s="42">
        <f t="shared" si="395"/>
        <v>19.25890714693772</v>
      </c>
      <c r="J3181" s="40">
        <f>Data[[#This Row],[DAA 
(n)]]*LN(Data[[#This Row],[DAA 
(n)]])</f>
        <v>146138.37519230309</v>
      </c>
      <c r="K3181" s="40">
        <f t="shared" si="396"/>
        <v>147046.0194203557</v>
      </c>
      <c r="L3181" s="29">
        <f>LN(Data[[#This Row],[MA'[n*ln(n)']
30d]])</f>
        <v>11.898500874049999</v>
      </c>
      <c r="M3181" s="43">
        <f t="shared" si="397"/>
        <v>11.90848590173235</v>
      </c>
      <c r="N3181" s="40">
        <f>Data[[#This Row],[DAA 
(n)]]^1.5</f>
        <v>1870099.6177581002</v>
      </c>
      <c r="O3181" s="40">
        <f t="shared" si="398"/>
        <v>1889740.9635254608</v>
      </c>
      <c r="P3181" s="43">
        <f>LN(Data[[#This Row],[MA'[n^1.5']]])</f>
        <v>14.451950321307013</v>
      </c>
      <c r="Q3181" s="43">
        <f t="shared" si="399"/>
        <v>14.466292163070237</v>
      </c>
      <c r="R3181" s="30">
        <f>$O$1+$O$2*Data[[#This Row],[MA'[ln(n^2)']]]</f>
        <v>19.25890714693772</v>
      </c>
      <c r="S3181" s="30">
        <f>$Q$1+$Q$2*Data[[#This Row],[MA'[ln(n*ln(n))']]]</f>
        <v>16.169001737858377</v>
      </c>
      <c r="T3181" s="31">
        <f>$O$3*Data[[#This Row],[Metcalfe
(n^2)]]</f>
        <v>119809061.32000001</v>
      </c>
      <c r="U3181" s="31">
        <f t="shared" ref="U3181:U3212" si="400">AVERAGE(T3181:T3210)</f>
        <v>121885969.93733335</v>
      </c>
      <c r="V3181" s="30">
        <f>LN(Data[[#This Row],[MA'[NVA']
30d]]/Data[[#This Row],[MA'[NVMetcalfe calc']]])</f>
        <v>-1.0652920494277356</v>
      </c>
      <c r="W3181" s="30">
        <f>$Q$3+Data[[#This Row],[NVM
(scaled)]]/((Data[[#This Row],[Upper Bound]]-Data[[#This Row],[Lower Bound]])/2)</f>
        <v>-9.9530524978203916E-2</v>
      </c>
      <c r="X3181" s="30">
        <f>(Data[[#This Row],[Upper Bound]]+Data[[#This Row],[Lower Bound]])/2</f>
        <v>17.713954442398048</v>
      </c>
      <c r="Y3181" s="32">
        <f>LN(Data[[#This Row],[NVActual]]/Data[[#This Row],[MA'[n^2']
30d]])</f>
        <v>-1.7273692027659073</v>
      </c>
      <c r="Z3181" s="32">
        <f>LN(Data[[#This Row],[NVActual]]/Data[[#This Row],[MA'[n*ln(n)']
30d]])</f>
        <v>5.6466528835646317</v>
      </c>
      <c r="AA3181" s="32">
        <f>LN(Data[[#This Row],[NVActual]]/Data[[#This Row],[MA'[n^1.5']]])</f>
        <v>3.0932034363076184</v>
      </c>
      <c r="AB3181" s="32">
        <f>LN(Data[[#This Row],[NVActual]]/Data[[#This Row],[Metcalfe
(n^2)]])</f>
        <v>-1.7101825876390879</v>
      </c>
      <c r="AC3181" s="34">
        <f>1+Data[[#This Row],[MA'[NVMetcalfe calc']]]/((Data[[#This Row],[NVM_norm
(scaled)]]-Data[[#This Row],[NV_fund.]])/2)</f>
        <v>-13684684.524540113</v>
      </c>
    </row>
    <row r="3182" spans="1:29" x14ac:dyDescent="0.2">
      <c r="A3182" s="23">
        <v>40994</v>
      </c>
      <c r="B3182" s="24">
        <v>40081342.504943602</v>
      </c>
      <c r="C3182" s="24">
        <f t="shared" si="393"/>
        <v>42001103.727121562</v>
      </c>
      <c r="D3182" s="25">
        <f>LN(Data[[#This Row],[NVActual]])</f>
        <v>17.506421509812242</v>
      </c>
      <c r="E3182" s="26">
        <v>16361</v>
      </c>
      <c r="F3182" s="40">
        <f>Data[[#This Row],[DAA 
(n)]]^2</f>
        <v>267682321</v>
      </c>
      <c r="G3182" s="41">
        <f t="shared" si="394"/>
        <v>232517869.63333333</v>
      </c>
      <c r="H3182" s="28">
        <f>LN(Data[[#This Row],[Metcalfe
(n^2)]])</f>
        <v>19.405311465966154</v>
      </c>
      <c r="I3182" s="42">
        <f t="shared" si="395"/>
        <v>19.249558713088184</v>
      </c>
      <c r="J3182" s="40">
        <f>Data[[#This Row],[DAA 
(n)]]*LN(Data[[#This Row],[DAA 
(n)]])</f>
        <v>158745.15044733611</v>
      </c>
      <c r="K3182" s="40">
        <f t="shared" si="396"/>
        <v>146347.00084343931</v>
      </c>
      <c r="L3182" s="29">
        <f>LN(Data[[#This Row],[MA'[n*ln(n)']
30d]])</f>
        <v>11.893735798868976</v>
      </c>
      <c r="M3182" s="43">
        <f t="shared" si="397"/>
        <v>11.908698173285655</v>
      </c>
      <c r="N3182" s="40">
        <f>Data[[#This Row],[DAA 
(n)]]^1.5</f>
        <v>2092737.5501674863</v>
      </c>
      <c r="O3182" s="40">
        <f t="shared" si="398"/>
        <v>1877916.2542827993</v>
      </c>
      <c r="P3182" s="43">
        <f>LN(Data[[#This Row],[MA'[n^1.5']]])</f>
        <v>14.445673344722394</v>
      </c>
      <c r="Q3182" s="43">
        <f t="shared" si="399"/>
        <v>14.466612099843173</v>
      </c>
      <c r="R3182" s="30">
        <f>$O$1+$O$2*Data[[#This Row],[MA'[ln(n^2)']]]</f>
        <v>19.249558713088184</v>
      </c>
      <c r="S3182" s="30">
        <f>$Q$1+$Q$2*Data[[#This Row],[MA'[ln(n*ln(n))']]]</f>
        <v>16.169351985921331</v>
      </c>
      <c r="T3182" s="31">
        <f>$O$3*Data[[#This Row],[Metcalfe
(n^2)]]</f>
        <v>139194806.92000002</v>
      </c>
      <c r="U3182" s="31">
        <f t="shared" si="400"/>
        <v>120909292.20933336</v>
      </c>
      <c r="V3182" s="30">
        <f>LN(Data[[#This Row],[MA'[NVA']
30d]]/Data[[#This Row],[MA'[NVMetcalfe calc']]])</f>
        <v>-1.0573447161500105</v>
      </c>
      <c r="W3182" s="30">
        <f>$Q$3+Data[[#This Row],[NVM
(scaled)]]/((Data[[#This Row],[Upper Bound]]-Data[[#This Row],[Lower Bound]])/2)</f>
        <v>-9.654139790321592E-2</v>
      </c>
      <c r="X3182" s="30">
        <f>(Data[[#This Row],[Upper Bound]]+Data[[#This Row],[Lower Bound]])/2</f>
        <v>17.709455349504758</v>
      </c>
      <c r="Y3182" s="29">
        <f>LN(Data[[#This Row],[NVActual]]/Data[[#This Row],[MA'[n^2']
30d]])</f>
        <v>-1.7580561288639613</v>
      </c>
      <c r="Z3182" s="29">
        <f>LN(Data[[#This Row],[NVActual]]/Data[[#This Row],[MA'[n*ln(n)']
30d]])</f>
        <v>5.6126857109432668</v>
      </c>
      <c r="AA3182" s="29">
        <f>LN(Data[[#This Row],[NVActual]]/Data[[#This Row],[MA'[n^1.5']]])</f>
        <v>3.0607481650898496</v>
      </c>
      <c r="AB3182" s="29">
        <f>LN(Data[[#This Row],[NVActual]]/Data[[#This Row],[Metcalfe
(n^2)]])</f>
        <v>-1.8988899561539103</v>
      </c>
      <c r="AC3182" s="26">
        <f>1+Data[[#This Row],[MA'[NVMetcalfe calc']]]/((Data[[#This Row],[NVM_norm
(scaled)]]-Data[[#This Row],[NV_fund.]])/2)</f>
        <v>-13580737.435991703</v>
      </c>
    </row>
    <row r="3183" spans="1:29" x14ac:dyDescent="0.2">
      <c r="A3183" s="23">
        <v>40993</v>
      </c>
      <c r="B3183" s="24">
        <v>39350918.187062897</v>
      </c>
      <c r="C3183" s="24">
        <f t="shared" si="393"/>
        <v>42005313.687267251</v>
      </c>
      <c r="D3183" s="25">
        <f>LN(Data[[#This Row],[NVActual]])</f>
        <v>17.488029866407118</v>
      </c>
      <c r="E3183" s="26">
        <v>14501</v>
      </c>
      <c r="F3183" s="40">
        <f>Data[[#This Row],[DAA 
(n)]]^2</f>
        <v>210279001</v>
      </c>
      <c r="G3183" s="41">
        <f t="shared" si="394"/>
        <v>230939936.80000001</v>
      </c>
      <c r="H3183" s="28">
        <f>LN(Data[[#This Row],[Metcalfe
(n^2)]])</f>
        <v>19.163945783095791</v>
      </c>
      <c r="I3183" s="42">
        <f t="shared" si="395"/>
        <v>19.243071732368016</v>
      </c>
      <c r="J3183" s="40">
        <f>Data[[#This Row],[DAA 
(n)]]*LN(Data[[#This Row],[DAA 
(n)]])</f>
        <v>138948.18890033604</v>
      </c>
      <c r="K3183" s="40">
        <f t="shared" si="396"/>
        <v>145808.22351430301</v>
      </c>
      <c r="L3183" s="29">
        <f>LN(Data[[#This Row],[MA'[n*ln(n)']
30d]])</f>
        <v>11.890047499670532</v>
      </c>
      <c r="M3183" s="43">
        <f t="shared" si="397"/>
        <v>11.909162926157739</v>
      </c>
      <c r="N3183" s="40">
        <f>Data[[#This Row],[DAA 
(n)]]^1.5</f>
        <v>1746211.840957735</v>
      </c>
      <c r="O3183" s="40">
        <f t="shared" si="398"/>
        <v>1868442.7666184779</v>
      </c>
      <c r="P3183" s="43">
        <f>LN(Data[[#This Row],[MA'[n^1.5']]])</f>
        <v>14.440615896782127</v>
      </c>
      <c r="Q3183" s="43">
        <f t="shared" si="399"/>
        <v>14.467262679946399</v>
      </c>
      <c r="R3183" s="30">
        <f>$O$1+$O$2*Data[[#This Row],[MA'[ln(n^2)']]]</f>
        <v>19.243071732368016</v>
      </c>
      <c r="S3183" s="30">
        <f>$Q$1+$Q$2*Data[[#This Row],[MA'[ln(n*ln(n))']]]</f>
        <v>16.17011882816027</v>
      </c>
      <c r="T3183" s="31">
        <f>$O$3*Data[[#This Row],[Metcalfe
(n^2)]]</f>
        <v>109345080.52000001</v>
      </c>
      <c r="U3183" s="31">
        <f t="shared" si="400"/>
        <v>120088767.13600001</v>
      </c>
      <c r="V3183" s="30">
        <f>LN(Data[[#This Row],[MA'[NVA']
30d]]/Data[[#This Row],[MA'[NVMetcalfe calc']]])</f>
        <v>-1.0504350688084989</v>
      </c>
      <c r="W3183" s="30">
        <f>$Q$3+Data[[#This Row],[NVM
(scaled)]]/((Data[[#This Row],[Upper Bound]]-Data[[#This Row],[Lower Bound]])/2)</f>
        <v>-9.366493177956281E-2</v>
      </c>
      <c r="X3183" s="30">
        <f>(Data[[#This Row],[Upper Bound]]+Data[[#This Row],[Lower Bound]])/2</f>
        <v>17.706595280264143</v>
      </c>
      <c r="Y3183" s="32">
        <f>LN(Data[[#This Row],[NVActual]]/Data[[#This Row],[MA'[n^2']
30d]])</f>
        <v>-1.7696383544166732</v>
      </c>
      <c r="Z3183" s="32">
        <f>LN(Data[[#This Row],[NVActual]]/Data[[#This Row],[MA'[n*ln(n)']
30d]])</f>
        <v>5.597982366736586</v>
      </c>
      <c r="AA3183" s="32">
        <f>LN(Data[[#This Row],[NVActual]]/Data[[#This Row],[MA'[n^1.5']]])</f>
        <v>3.0474139696249916</v>
      </c>
      <c r="AB3183" s="32">
        <f>LN(Data[[#This Row],[NVActual]]/Data[[#This Row],[Metcalfe
(n^2)]])</f>
        <v>-1.6759159166886721</v>
      </c>
      <c r="AC3183" s="34">
        <f>1+Data[[#This Row],[MA'[NVMetcalfe calc']]]/((Data[[#This Row],[NVM_norm
(scaled)]]-Data[[#This Row],[NV_fund.]])/2)</f>
        <v>-13492921.654551713</v>
      </c>
    </row>
    <row r="3184" spans="1:29" x14ac:dyDescent="0.2">
      <c r="A3184" s="23">
        <v>40992</v>
      </c>
      <c r="B3184" s="24">
        <v>40176369.193750501</v>
      </c>
      <c r="C3184" s="24">
        <f t="shared" si="393"/>
        <v>42103549.346373715</v>
      </c>
      <c r="D3184" s="25">
        <f>LN(Data[[#This Row],[NVActual]])</f>
        <v>17.50878954974764</v>
      </c>
      <c r="E3184" s="26">
        <v>13792</v>
      </c>
      <c r="F3184" s="40">
        <f>Data[[#This Row],[DAA 
(n)]]^2</f>
        <v>190219264</v>
      </c>
      <c r="G3184" s="41">
        <f t="shared" si="394"/>
        <v>232739221.30000001</v>
      </c>
      <c r="H3184" s="28">
        <f>LN(Data[[#This Row],[Metcalfe
(n^2)]])</f>
        <v>19.063687985806947</v>
      </c>
      <c r="I3184" s="42">
        <f t="shared" si="395"/>
        <v>19.250688029623369</v>
      </c>
      <c r="J3184" s="40">
        <f>Data[[#This Row],[DAA 
(n)]]*LN(Data[[#This Row],[DAA 
(n)]])</f>
        <v>131463.19235012471</v>
      </c>
      <c r="K3184" s="40">
        <f t="shared" si="396"/>
        <v>146430.6741925501</v>
      </c>
      <c r="L3184" s="29">
        <f>LN(Data[[#This Row],[MA'[n*ln(n)']
30d]])</f>
        <v>11.89430738173559</v>
      </c>
      <c r="M3184" s="43">
        <f t="shared" si="397"/>
        <v>11.909669721687679</v>
      </c>
      <c r="N3184" s="40">
        <f>Data[[#This Row],[DAA 
(n)]]^1.5</f>
        <v>1619723.4606833318</v>
      </c>
      <c r="O3184" s="40">
        <f t="shared" si="398"/>
        <v>1879323.174009348</v>
      </c>
      <c r="P3184" s="43">
        <f>LN(Data[[#This Row],[MA'[n^1.5']]])</f>
        <v>14.446422256160782</v>
      </c>
      <c r="Q3184" s="43">
        <f t="shared" si="399"/>
        <v>14.467975287812239</v>
      </c>
      <c r="R3184" s="30">
        <f>$O$1+$O$2*Data[[#This Row],[MA'[ln(n^2)']]]</f>
        <v>19.250688029623369</v>
      </c>
      <c r="S3184" s="30">
        <f>$Q$1+$Q$2*Data[[#This Row],[MA'[ln(n*ln(n))']]]</f>
        <v>16.170955040784669</v>
      </c>
      <c r="T3184" s="31">
        <f>$O$3*Data[[#This Row],[Metcalfe
(n^2)]]</f>
        <v>98914017.280000001</v>
      </c>
      <c r="U3184" s="31">
        <f t="shared" si="400"/>
        <v>121024395.07600001</v>
      </c>
      <c r="V3184" s="30">
        <f>LN(Data[[#This Row],[MA'[NVA']
30d]]/Data[[#This Row],[MA'[NVMetcalfe calc']]])</f>
        <v>-1.0558600928246082</v>
      </c>
      <c r="W3184" s="30">
        <f>$Q$3+Data[[#This Row],[NVM
(scaled)]]/((Data[[#This Row],[Upper Bound]]-Data[[#This Row],[Lower Bound]])/2)</f>
        <v>-9.5682880075100396E-2</v>
      </c>
      <c r="X3184" s="30">
        <f>(Data[[#This Row],[Upper Bound]]+Data[[#This Row],[Lower Bound]])/2</f>
        <v>17.710821535204019</v>
      </c>
      <c r="Y3184" s="29">
        <f>LN(Data[[#This Row],[NVActual]]/Data[[#This Row],[MA'[n^2']
30d]])</f>
        <v>-1.7566396130973805</v>
      </c>
      <c r="Z3184" s="29">
        <f>LN(Data[[#This Row],[NVActual]]/Data[[#This Row],[MA'[n*ln(n)']
30d]])</f>
        <v>5.6144821680120476</v>
      </c>
      <c r="AA3184" s="29">
        <f>LN(Data[[#This Row],[NVActual]]/Data[[#This Row],[MA'[n^1.5']]])</f>
        <v>3.0623672935868558</v>
      </c>
      <c r="AB3184" s="29">
        <f>LN(Data[[#This Row],[NVActual]]/Data[[#This Row],[Metcalfe
(n^2)]])</f>
        <v>-1.5548984360593108</v>
      </c>
      <c r="AC3184" s="26">
        <f>1+Data[[#This Row],[MA'[NVMetcalfe calc']]]/((Data[[#This Row],[NVM_norm
(scaled)]]-Data[[#This Row],[NV_fund.]])/2)</f>
        <v>-13593278.427954804</v>
      </c>
    </row>
    <row r="3185" spans="1:29" x14ac:dyDescent="0.2">
      <c r="A3185" s="23">
        <v>40991</v>
      </c>
      <c r="B3185" s="24">
        <v>40475698.635492198</v>
      </c>
      <c r="C3185" s="24">
        <f t="shared" si="393"/>
        <v>42176919.916952856</v>
      </c>
      <c r="D3185" s="25">
        <f>LN(Data[[#This Row],[NVActual]])</f>
        <v>17.516212318292958</v>
      </c>
      <c r="E3185" s="26">
        <v>14184</v>
      </c>
      <c r="F3185" s="40">
        <f>Data[[#This Row],[DAA 
(n)]]^2</f>
        <v>201185856</v>
      </c>
      <c r="G3185" s="41">
        <f t="shared" si="394"/>
        <v>237353933.86666667</v>
      </c>
      <c r="H3185" s="28">
        <f>LN(Data[[#This Row],[Metcalfe
(n^2)]])</f>
        <v>19.119739695508088</v>
      </c>
      <c r="I3185" s="42">
        <f t="shared" si="395"/>
        <v>19.268916306431784</v>
      </c>
      <c r="J3185" s="40">
        <f>Data[[#This Row],[DAA 
(n)]]*LN(Data[[#This Row],[DAA 
(n)]])</f>
        <v>135597.19392054336</v>
      </c>
      <c r="K3185" s="40">
        <f t="shared" si="396"/>
        <v>147973.89132092072</v>
      </c>
      <c r="L3185" s="29">
        <f>LN(Data[[#This Row],[MA'[n*ln(n)']
30d]])</f>
        <v>11.9047911271904</v>
      </c>
      <c r="M3185" s="43">
        <f t="shared" si="397"/>
        <v>11.910070753870395</v>
      </c>
      <c r="N3185" s="40">
        <f>Data[[#This Row],[DAA 
(n)]]^1.5</f>
        <v>1689266.1665658257</v>
      </c>
      <c r="O3185" s="40">
        <f t="shared" si="398"/>
        <v>1906697.7460705412</v>
      </c>
      <c r="P3185" s="43">
        <f>LN(Data[[#This Row],[MA'[n^1.5']]])</f>
        <v>14.460883374941668</v>
      </c>
      <c r="Q3185" s="43">
        <f t="shared" si="399"/>
        <v>14.468544866126456</v>
      </c>
      <c r="R3185" s="30">
        <f>$O$1+$O$2*Data[[#This Row],[MA'[ln(n^2)']]]</f>
        <v>19.268916306431784</v>
      </c>
      <c r="S3185" s="30">
        <f>$Q$1+$Q$2*Data[[#This Row],[MA'[ln(n*ln(n))']]]</f>
        <v>16.171616743886151</v>
      </c>
      <c r="T3185" s="31">
        <f>$O$3*Data[[#This Row],[Metcalfe
(n^2)]]</f>
        <v>104616645.12</v>
      </c>
      <c r="U3185" s="31">
        <f t="shared" si="400"/>
        <v>123424045.61066668</v>
      </c>
      <c r="V3185" s="30">
        <f>LN(Data[[#This Row],[MA'[NVA']
30d]]/Data[[#This Row],[MA'[NVMetcalfe calc']]])</f>
        <v>-1.0737528015436184</v>
      </c>
      <c r="W3185" s="30">
        <f>$Q$3+Data[[#This Row],[NVM
(scaled)]]/((Data[[#This Row],[Upper Bound]]-Data[[#This Row],[Lower Bound]])/2)</f>
        <v>-0.10334772427444128</v>
      </c>
      <c r="X3185" s="30">
        <f>(Data[[#This Row],[Upper Bound]]+Data[[#This Row],[Lower Bound]])/2</f>
        <v>17.720266525158969</v>
      </c>
      <c r="Y3185" s="32">
        <f>LN(Data[[#This Row],[NVActual]]/Data[[#This Row],[MA'[n^2']
30d]])</f>
        <v>-1.7688506586482813</v>
      </c>
      <c r="Z3185" s="32">
        <f>LN(Data[[#This Row],[NVActual]]/Data[[#This Row],[MA'[n*ln(n)']
30d]])</f>
        <v>5.6114211911025569</v>
      </c>
      <c r="AA3185" s="32">
        <f>LN(Data[[#This Row],[NVActual]]/Data[[#This Row],[MA'[n^1.5']]])</f>
        <v>3.0553289433512885</v>
      </c>
      <c r="AB3185" s="32">
        <f>LN(Data[[#This Row],[NVActual]]/Data[[#This Row],[Metcalfe
(n^2)]])</f>
        <v>-1.6035273772151308</v>
      </c>
      <c r="AC3185" s="34">
        <f>1+Data[[#This Row],[MA'[NVMetcalfe calc']]]/((Data[[#This Row],[NVM_norm
(scaled)]]-Data[[#This Row],[NV_fund.]])/2)</f>
        <v>-13849495.952010186</v>
      </c>
    </row>
    <row r="3186" spans="1:29" x14ac:dyDescent="0.2">
      <c r="A3186" s="23">
        <v>40990</v>
      </c>
      <c r="B3186" s="24">
        <v>40773436.216431104</v>
      </c>
      <c r="C3186" s="24">
        <f t="shared" si="393"/>
        <v>42065245.914070316</v>
      </c>
      <c r="D3186" s="25">
        <f>LN(Data[[#This Row],[NVActual]])</f>
        <v>17.523541354207552</v>
      </c>
      <c r="E3186" s="26">
        <v>15782</v>
      </c>
      <c r="F3186" s="40">
        <f>Data[[#This Row],[DAA 
(n)]]^2</f>
        <v>249071524</v>
      </c>
      <c r="G3186" s="41">
        <f t="shared" si="394"/>
        <v>239309552</v>
      </c>
      <c r="H3186" s="28">
        <f>LN(Data[[#This Row],[Metcalfe
(n^2)]])</f>
        <v>19.333250658161962</v>
      </c>
      <c r="I3186" s="42">
        <f t="shared" si="395"/>
        <v>19.277446050985553</v>
      </c>
      <c r="J3186" s="40">
        <f>Data[[#This Row],[DAA 
(n)]]*LN(Data[[#This Row],[DAA 
(n)]])</f>
        <v>152558.68094355604</v>
      </c>
      <c r="K3186" s="40">
        <f t="shared" si="396"/>
        <v>148659.57132953254</v>
      </c>
      <c r="L3186" s="29">
        <f>LN(Data[[#This Row],[MA'[n*ln(n)']
30d]])</f>
        <v>11.909414214712182</v>
      </c>
      <c r="M3186" s="43">
        <f t="shared" si="397"/>
        <v>11.909887297776093</v>
      </c>
      <c r="N3186" s="40">
        <f>Data[[#This Row],[DAA 
(n)]]^1.5</f>
        <v>1982636.3236277131</v>
      </c>
      <c r="O3186" s="40">
        <f t="shared" si="398"/>
        <v>1918611.1651581964</v>
      </c>
      <c r="P3186" s="43">
        <f>LN(Data[[#This Row],[MA'[n^1.5']]])</f>
        <v>14.467112130778947</v>
      </c>
      <c r="Q3186" s="43">
        <f t="shared" si="399"/>
        <v>14.468302860918614</v>
      </c>
      <c r="R3186" s="30">
        <f>$O$1+$O$2*Data[[#This Row],[MA'[ln(n^2)']]]</f>
        <v>19.277446050985553</v>
      </c>
      <c r="S3186" s="30">
        <f>$Q$1+$Q$2*Data[[#This Row],[MA'[ln(n*ln(n))']]]</f>
        <v>16.17131404133055</v>
      </c>
      <c r="T3186" s="31">
        <f>$O$3*Data[[#This Row],[Metcalfe
(n^2)]]</f>
        <v>129517192.48</v>
      </c>
      <c r="U3186" s="31">
        <f t="shared" si="400"/>
        <v>124440967.04000001</v>
      </c>
      <c r="V3186" s="30">
        <f>LN(Data[[#This Row],[MA'[NVA']
30d]]/Data[[#This Row],[MA'[NVMetcalfe calc']]])</f>
        <v>-1.084609556098781</v>
      </c>
      <c r="W3186" s="30">
        <f>$Q$3+Data[[#This Row],[NVM
(scaled)]]/((Data[[#This Row],[Upper Bound]]-Data[[#This Row],[Lower Bound]])/2)</f>
        <v>-0.10836668417659967</v>
      </c>
      <c r="X3186" s="30">
        <f>(Data[[#This Row],[Upper Bound]]+Data[[#This Row],[Lower Bound]])/2</f>
        <v>17.724380046158053</v>
      </c>
      <c r="Y3186" s="29">
        <f>LN(Data[[#This Row],[NVActual]]/Data[[#This Row],[MA'[n^2']
30d]])</f>
        <v>-1.7697271142973101</v>
      </c>
      <c r="Z3186" s="29">
        <f>LN(Data[[#This Row],[NVActual]]/Data[[#This Row],[MA'[n*ln(n)']
30d]])</f>
        <v>5.6141271394953707</v>
      </c>
      <c r="AA3186" s="29">
        <f>LN(Data[[#This Row],[NVActual]]/Data[[#This Row],[MA'[n^1.5']]])</f>
        <v>3.0564292234286063</v>
      </c>
      <c r="AB3186" s="29">
        <f>LN(Data[[#This Row],[NVActual]]/Data[[#This Row],[Metcalfe
(n^2)]])</f>
        <v>-1.8097093039544081</v>
      </c>
      <c r="AC3186" s="26">
        <f>1+Data[[#This Row],[MA'[NVMetcalfe calc']]]/((Data[[#This Row],[NVM_norm
(scaled)]]-Data[[#This Row],[NV_fund.]])/2)</f>
        <v>-13956454.38197634</v>
      </c>
    </row>
    <row r="3187" spans="1:29" x14ac:dyDescent="0.2">
      <c r="A3187" s="23">
        <v>40989</v>
      </c>
      <c r="B3187" s="24">
        <v>41490751.305937402</v>
      </c>
      <c r="C3187" s="24">
        <f t="shared" si="393"/>
        <v>41913326.735979274</v>
      </c>
      <c r="D3187" s="25">
        <f>LN(Data[[#This Row],[NVActual]])</f>
        <v>17.540981100266031</v>
      </c>
      <c r="E3187" s="26">
        <v>16079</v>
      </c>
      <c r="F3187" s="40">
        <f>Data[[#This Row],[DAA 
(n)]]^2</f>
        <v>258534241</v>
      </c>
      <c r="G3187" s="41">
        <f t="shared" si="394"/>
        <v>237882736</v>
      </c>
      <c r="H3187" s="28">
        <f>LN(Data[[#This Row],[Metcalfe
(n^2)]])</f>
        <v>19.370538703488823</v>
      </c>
      <c r="I3187" s="42">
        <f t="shared" si="395"/>
        <v>19.271160436291506</v>
      </c>
      <c r="J3187" s="40">
        <f>Data[[#This Row],[DAA 
(n)]]*LN(Data[[#This Row],[DAA 
(n)]])</f>
        <v>155729.44590669838</v>
      </c>
      <c r="K3187" s="40">
        <f t="shared" si="396"/>
        <v>148156.88073150473</v>
      </c>
      <c r="L3187" s="29">
        <f>LN(Data[[#This Row],[MA'[n*ln(n)']
30d]])</f>
        <v>11.906026996280309</v>
      </c>
      <c r="M3187" s="43">
        <f t="shared" si="397"/>
        <v>11.909339994330356</v>
      </c>
      <c r="N3187" s="40">
        <f>Data[[#This Row],[DAA 
(n)]]^1.5</f>
        <v>2038865.3857081893</v>
      </c>
      <c r="O3187" s="40">
        <f t="shared" si="398"/>
        <v>1909895.4381868271</v>
      </c>
      <c r="P3187" s="43">
        <f>LN(Data[[#This Row],[MA'[n^1.5']]])</f>
        <v>14.462559054119481</v>
      </c>
      <c r="Q3187" s="43">
        <f t="shared" si="399"/>
        <v>14.467572223134775</v>
      </c>
      <c r="R3187" s="30">
        <f>$O$1+$O$2*Data[[#This Row],[MA'[ln(n^2)']]]</f>
        <v>19.271160436291506</v>
      </c>
      <c r="S3187" s="30">
        <f>$Q$1+$Q$2*Data[[#This Row],[MA'[ln(n*ln(n))']]]</f>
        <v>16.170410990645085</v>
      </c>
      <c r="T3187" s="31">
        <f>$O$3*Data[[#This Row],[Metcalfe
(n^2)]]</f>
        <v>134437805.31999999</v>
      </c>
      <c r="U3187" s="31">
        <f t="shared" si="400"/>
        <v>123699022.72000001</v>
      </c>
      <c r="V3187" s="30">
        <f>LN(Data[[#This Row],[MA'[NVA']
30d]]/Data[[#This Row],[MA'[NVMetcalfe calc']]])</f>
        <v>-1.0822475420808992</v>
      </c>
      <c r="W3187" s="30">
        <f>$Q$3+Data[[#This Row],[NVM
(scaled)]]/((Data[[#This Row],[Upper Bound]]-Data[[#This Row],[Lower Bound]])/2)</f>
        <v>-0.10805546114047937</v>
      </c>
      <c r="X3187" s="30">
        <f>(Data[[#This Row],[Upper Bound]]+Data[[#This Row],[Lower Bound]])/2</f>
        <v>17.720785713468295</v>
      </c>
      <c r="Y3187" s="32">
        <f>LN(Data[[#This Row],[NVActual]]/Data[[#This Row],[MA'[n^2']
30d]])</f>
        <v>-1.7463073040679373</v>
      </c>
      <c r="Z3187" s="32">
        <f>LN(Data[[#This Row],[NVActual]]/Data[[#This Row],[MA'[n*ln(n)']
30d]])</f>
        <v>5.6349541039857227</v>
      </c>
      <c r="AA3187" s="32">
        <f>LN(Data[[#This Row],[NVActual]]/Data[[#This Row],[MA'[n^1.5']]])</f>
        <v>3.0784220461465504</v>
      </c>
      <c r="AB3187" s="32">
        <f>LN(Data[[#This Row],[NVActual]]/Data[[#This Row],[Metcalfe
(n^2)]])</f>
        <v>-1.829557603222792</v>
      </c>
      <c r="AC3187" s="34">
        <f>1+Data[[#This Row],[MA'[NVMetcalfe calc']]]/((Data[[#This Row],[NVM_norm
(scaled)]]-Data[[#This Row],[NV_fund.]])/2)</f>
        <v>-13876281.985365074</v>
      </c>
    </row>
    <row r="3188" spans="1:29" x14ac:dyDescent="0.2">
      <c r="A3188" s="23">
        <v>40988</v>
      </c>
      <c r="B3188" s="24">
        <v>41569730.370786898</v>
      </c>
      <c r="C3188" s="24">
        <f t="shared" si="393"/>
        <v>41750552.224161707</v>
      </c>
      <c r="D3188" s="25">
        <f>LN(Data[[#This Row],[NVActual]])</f>
        <v>17.542882825058804</v>
      </c>
      <c r="E3188" s="26">
        <v>15537</v>
      </c>
      <c r="F3188" s="40">
        <f>Data[[#This Row],[DAA 
(n)]]^2</f>
        <v>241398369</v>
      </c>
      <c r="G3188" s="41">
        <f t="shared" si="394"/>
        <v>236593914.09999999</v>
      </c>
      <c r="H3188" s="28">
        <f>LN(Data[[#This Row],[Metcalfe
(n^2)]])</f>
        <v>19.301959110184001</v>
      </c>
      <c r="I3188" s="42">
        <f t="shared" si="395"/>
        <v>19.265760650459921</v>
      </c>
      <c r="J3188" s="40">
        <f>Data[[#This Row],[DAA 
(n)]]*LN(Data[[#This Row],[DAA 
(n)]])</f>
        <v>149947.2693474644</v>
      </c>
      <c r="K3188" s="40">
        <f t="shared" si="396"/>
        <v>147712.97098738159</v>
      </c>
      <c r="L3188" s="29">
        <f>LN(Data[[#This Row],[MA'[n*ln(n)']
30d]])</f>
        <v>11.903026284483317</v>
      </c>
      <c r="M3188" s="43">
        <f t="shared" si="397"/>
        <v>11.908676612751266</v>
      </c>
      <c r="N3188" s="40">
        <f>Data[[#This Row],[DAA 
(n)]]^1.5</f>
        <v>1936648.2538532885</v>
      </c>
      <c r="O3188" s="40">
        <f t="shared" si="398"/>
        <v>1902120.2468431329</v>
      </c>
      <c r="P3188" s="43">
        <f>LN(Data[[#This Row],[MA'[n^1.5']]])</f>
        <v>14.458479741352569</v>
      </c>
      <c r="Q3188" s="43">
        <f t="shared" si="399"/>
        <v>14.466702496083206</v>
      </c>
      <c r="R3188" s="30">
        <f>$O$1+$O$2*Data[[#This Row],[MA'[ln(n^2)']]]</f>
        <v>19.265760650459921</v>
      </c>
      <c r="S3188" s="30">
        <f>$Q$1+$Q$2*Data[[#This Row],[MA'[ln(n*ln(n))']]]</f>
        <v>16.169316411039588</v>
      </c>
      <c r="T3188" s="31">
        <f>$O$3*Data[[#This Row],[Metcalfe
(n^2)]]</f>
        <v>125527151.88000001</v>
      </c>
      <c r="U3188" s="31">
        <f t="shared" si="400"/>
        <v>123028835.332</v>
      </c>
      <c r="V3188" s="30">
        <f>LN(Data[[#This Row],[MA'[NVA']
30d]]/Data[[#This Row],[MA'[NVMetcalfe calc']]])</f>
        <v>-1.0807060833552342</v>
      </c>
      <c r="W3188" s="30">
        <f>$Q$3+Data[[#This Row],[NVM
(scaled)]]/((Data[[#This Row],[Upper Bound]]-Data[[#This Row],[Lower Bound]])/2)</f>
        <v>-0.10803038569010182</v>
      </c>
      <c r="X3188" s="30">
        <f>(Data[[#This Row],[Upper Bound]]+Data[[#This Row],[Lower Bound]])/2</f>
        <v>17.717538530749756</v>
      </c>
      <c r="Y3188" s="29">
        <f>LN(Data[[#This Row],[NVActual]]/Data[[#This Row],[MA'[n^2']
30d]])</f>
        <v>-1.7389729618027856</v>
      </c>
      <c r="Z3188" s="29">
        <f>LN(Data[[#This Row],[NVActual]]/Data[[#This Row],[MA'[n*ln(n)']
30d]])</f>
        <v>5.6398565405754875</v>
      </c>
      <c r="AA3188" s="29">
        <f>LN(Data[[#This Row],[NVActual]]/Data[[#This Row],[MA'[n^1.5']]])</f>
        <v>3.0844030837062353</v>
      </c>
      <c r="AB3188" s="29">
        <f>LN(Data[[#This Row],[NVActual]]/Data[[#This Row],[Metcalfe
(n^2)]])</f>
        <v>-1.7590762851251973</v>
      </c>
      <c r="AC3188" s="26">
        <f>1+Data[[#This Row],[MA'[NVMetcalfe calc']]]/((Data[[#This Row],[NVM_norm
(scaled)]]-Data[[#This Row],[NV_fund.]])/2)</f>
        <v>-13803635.328098912</v>
      </c>
    </row>
    <row r="3189" spans="1:29" x14ac:dyDescent="0.2">
      <c r="A3189" s="23">
        <v>40987</v>
      </c>
      <c r="B3189" s="24">
        <v>40222970.553075299</v>
      </c>
      <c r="C3189" s="24">
        <f t="shared" si="393"/>
        <v>41590946.076715715</v>
      </c>
      <c r="D3189" s="25">
        <f>LN(Data[[#This Row],[NVActual]])</f>
        <v>17.50994879719147</v>
      </c>
      <c r="E3189" s="26">
        <v>15579</v>
      </c>
      <c r="F3189" s="40">
        <f>Data[[#This Row],[DAA 
(n)]]^2</f>
        <v>242705241</v>
      </c>
      <c r="G3189" s="41">
        <f t="shared" si="394"/>
        <v>234352662.09999999</v>
      </c>
      <c r="H3189" s="28">
        <f>LN(Data[[#This Row],[Metcalfe
(n^2)]])</f>
        <v>19.307358265024856</v>
      </c>
      <c r="I3189" s="42">
        <f t="shared" si="395"/>
        <v>19.254878334121575</v>
      </c>
      <c r="J3189" s="40">
        <f>Data[[#This Row],[DAA 
(n)]]*LN(Data[[#This Row],[DAA 
(n)]])</f>
        <v>150394.66720541113</v>
      </c>
      <c r="K3189" s="40">
        <f t="shared" si="396"/>
        <v>146888.38761772585</v>
      </c>
      <c r="L3189" s="29">
        <f>LN(Data[[#This Row],[MA'[n*ln(n)']
30d]])</f>
        <v>11.897428309464383</v>
      </c>
      <c r="M3189" s="43">
        <f t="shared" si="397"/>
        <v>11.908004767240447</v>
      </c>
      <c r="N3189" s="40">
        <f>Data[[#This Row],[DAA 
(n)]]^1.5</f>
        <v>1944506.3511181923</v>
      </c>
      <c r="O3189" s="40">
        <f t="shared" si="398"/>
        <v>1888100.2236288423</v>
      </c>
      <c r="P3189" s="43">
        <f>LN(Data[[#This Row],[MA'[n^1.5']]])</f>
        <v>14.451081708827823</v>
      </c>
      <c r="Q3189" s="43">
        <f t="shared" si="399"/>
        <v>14.465825532358206</v>
      </c>
      <c r="R3189" s="30">
        <f>$O$1+$O$2*Data[[#This Row],[MA'[ln(n^2)']]]</f>
        <v>19.254878334121575</v>
      </c>
      <c r="S3189" s="30">
        <f>$Q$1+$Q$2*Data[[#This Row],[MA'[ln(n*ln(n))']]]</f>
        <v>16.168207865946737</v>
      </c>
      <c r="T3189" s="31">
        <f>$O$3*Data[[#This Row],[Metcalfe
(n^2)]]</f>
        <v>126206725.32000001</v>
      </c>
      <c r="U3189" s="31">
        <f t="shared" si="400"/>
        <v>121863384.29200001</v>
      </c>
      <c r="V3189" s="30">
        <f>LN(Data[[#This Row],[MA'[NVA']
30d]]/Data[[#This Row],[MA'[NVMetcalfe calc']]])</f>
        <v>-1.0750181152095115</v>
      </c>
      <c r="W3189" s="30">
        <f>$Q$3+Data[[#This Row],[NVM
(scaled)]]/((Data[[#This Row],[Upper Bound]]-Data[[#This Row],[Lower Bound]])/2)</f>
        <v>-0.10655515630418089</v>
      </c>
      <c r="X3189" s="30">
        <f>(Data[[#This Row],[Upper Bound]]+Data[[#This Row],[Lower Bound]])/2</f>
        <v>17.711543100034156</v>
      </c>
      <c r="Y3189" s="32">
        <f>LN(Data[[#This Row],[NVActual]]/Data[[#This Row],[MA'[n^2']
30d]])</f>
        <v>-1.7623888445820159</v>
      </c>
      <c r="Z3189" s="32">
        <f>LN(Data[[#This Row],[NVActual]]/Data[[#This Row],[MA'[n*ln(n)']
30d]])</f>
        <v>5.6125204877270853</v>
      </c>
      <c r="AA3189" s="32">
        <f>LN(Data[[#This Row],[NVActual]]/Data[[#This Row],[MA'[n^1.5']]])</f>
        <v>3.0588670883636451</v>
      </c>
      <c r="AB3189" s="32">
        <f>LN(Data[[#This Row],[NVActual]]/Data[[#This Row],[Metcalfe
(n^2)]])</f>
        <v>-1.797409467833389</v>
      </c>
      <c r="AC3189" s="34">
        <f>1+Data[[#This Row],[MA'[NVMetcalfe calc']]]/((Data[[#This Row],[NVM_norm
(scaled)]]-Data[[#This Row],[NV_fund.]])/2)</f>
        <v>-13678606.283316579</v>
      </c>
    </row>
    <row r="3190" spans="1:29" x14ac:dyDescent="0.2">
      <c r="A3190" s="23">
        <v>40986</v>
      </c>
      <c r="B3190" s="24">
        <v>45270265.304968603</v>
      </c>
      <c r="C3190" s="24">
        <f t="shared" si="393"/>
        <v>41441738.091359481</v>
      </c>
      <c r="D3190" s="25">
        <f>LN(Data[[#This Row],[NVActual]])</f>
        <v>17.62816097989792</v>
      </c>
      <c r="E3190" s="26">
        <v>13966</v>
      </c>
      <c r="F3190" s="40">
        <f>Data[[#This Row],[DAA 
(n)]]^2</f>
        <v>195049156</v>
      </c>
      <c r="G3190" s="41">
        <f t="shared" si="394"/>
        <v>233114139.69999999</v>
      </c>
      <c r="H3190" s="28">
        <f>LN(Data[[#This Row],[Metcalfe
(n^2)]])</f>
        <v>19.088762166811961</v>
      </c>
      <c r="I3190" s="42">
        <f t="shared" si="395"/>
        <v>19.249339651103828</v>
      </c>
      <c r="J3190" s="40">
        <f>Data[[#This Row],[DAA 
(n)]]*LN(Data[[#This Row],[DAA 
(n)]])</f>
        <v>133296.82621084791</v>
      </c>
      <c r="K3190" s="40">
        <f t="shared" si="396"/>
        <v>146449.02125242713</v>
      </c>
      <c r="L3190" s="29">
        <f>LN(Data[[#This Row],[MA'[n*ln(n)']
30d]])</f>
        <v>11.894432669081803</v>
      </c>
      <c r="M3190" s="43">
        <f t="shared" si="397"/>
        <v>11.907592765173787</v>
      </c>
      <c r="N3190" s="40">
        <f>Data[[#This Row],[DAA 
(n)]]^1.5</f>
        <v>1650471.6031171205</v>
      </c>
      <c r="O3190" s="40">
        <f t="shared" si="398"/>
        <v>1880505.7589976962</v>
      </c>
      <c r="P3190" s="43">
        <f>LN(Data[[#This Row],[MA'[n^1.5']]])</f>
        <v>14.447051319369995</v>
      </c>
      <c r="Q3190" s="43">
        <f t="shared" si="399"/>
        <v>14.465290463316157</v>
      </c>
      <c r="R3190" s="30">
        <f>$O$1+$O$2*Data[[#This Row],[MA'[ln(n^2)']]]</f>
        <v>19.249339651103828</v>
      </c>
      <c r="S3190" s="30">
        <f>$Q$1+$Q$2*Data[[#This Row],[MA'[ln(n*ln(n))']]]</f>
        <v>16.167528062536746</v>
      </c>
      <c r="T3190" s="31">
        <f>$O$3*Data[[#This Row],[Metcalfe
(n^2)]]</f>
        <v>101425561.12</v>
      </c>
      <c r="U3190" s="31">
        <f t="shared" si="400"/>
        <v>121219352.64400001</v>
      </c>
      <c r="V3190" s="30">
        <f>LN(Data[[#This Row],[MA'[NVA']
30d]]/Data[[#This Row],[MA'[NVMetcalfe calc']]])</f>
        <v>-1.0733131967382692</v>
      </c>
      <c r="W3190" s="30">
        <f>$Q$3+Data[[#This Row],[NVM
(scaled)]]/((Data[[#This Row],[Upper Bound]]-Data[[#This Row],[Lower Bound]])/2)</f>
        <v>-0.10654692760586104</v>
      </c>
      <c r="X3190" s="30">
        <f>(Data[[#This Row],[Upper Bound]]+Data[[#This Row],[Lower Bound]])/2</f>
        <v>17.708433856820285</v>
      </c>
      <c r="Y3190" s="29">
        <f>LN(Data[[#This Row],[NVActual]]/Data[[#This Row],[MA'[n^2']
30d]])</f>
        <v>-1.6388777816420195</v>
      </c>
      <c r="Z3190" s="29">
        <f>LN(Data[[#This Row],[NVActual]]/Data[[#This Row],[MA'[n*ln(n)']
30d]])</f>
        <v>5.7337283108161161</v>
      </c>
      <c r="AA3190" s="29">
        <f>LN(Data[[#This Row],[NVActual]]/Data[[#This Row],[MA'[n^1.5']]])</f>
        <v>3.1811096605279241</v>
      </c>
      <c r="AB3190" s="29">
        <f>LN(Data[[#This Row],[NVActual]]/Data[[#This Row],[Metcalfe
(n^2)]])</f>
        <v>-1.4606011869140414</v>
      </c>
      <c r="AC3190" s="26">
        <f>1+Data[[#This Row],[MA'[NVMetcalfe calc']]]/((Data[[#This Row],[NVM_norm
(scaled)]]-Data[[#This Row],[NV_fund.]])/2)</f>
        <v>-13608697.668928113</v>
      </c>
    </row>
    <row r="3191" spans="1:29" x14ac:dyDescent="0.2">
      <c r="A3191" s="23">
        <v>40985</v>
      </c>
      <c r="B3191" s="24">
        <v>44935070.058960602</v>
      </c>
      <c r="C3191" s="24">
        <f t="shared" si="393"/>
        <v>41156927.720379584</v>
      </c>
      <c r="D3191" s="25">
        <f>LN(Data[[#This Row],[NVActual]])</f>
        <v>17.620729118191246</v>
      </c>
      <c r="E3191" s="26">
        <v>16492</v>
      </c>
      <c r="F3191" s="40">
        <f>Data[[#This Row],[DAA 
(n)]]^2</f>
        <v>271986064</v>
      </c>
      <c r="G3191" s="41">
        <f t="shared" si="394"/>
        <v>233350885.30000001</v>
      </c>
      <c r="H3191" s="28">
        <f>LN(Data[[#This Row],[Metcalfe
(n^2)]])</f>
        <v>19.42126138765358</v>
      </c>
      <c r="I3191" s="42">
        <f t="shared" si="395"/>
        <v>19.250531848642723</v>
      </c>
      <c r="J3191" s="40">
        <f>Data[[#This Row],[DAA 
(n)]]*LN(Data[[#This Row],[DAA 
(n)]])</f>
        <v>160147.72140259141</v>
      </c>
      <c r="K3191" s="40">
        <f t="shared" si="396"/>
        <v>146537.66938583174</v>
      </c>
      <c r="L3191" s="29">
        <f>LN(Data[[#This Row],[MA'[n*ln(n)']
30d]])</f>
        <v>11.895037803300813</v>
      </c>
      <c r="M3191" s="43">
        <f t="shared" si="397"/>
        <v>11.907351496041292</v>
      </c>
      <c r="N3191" s="40">
        <f>Data[[#This Row],[DAA 
(n)]]^1.5</f>
        <v>2117922.1344251516</v>
      </c>
      <c r="O3191" s="40">
        <f t="shared" si="398"/>
        <v>1882001.4966133654</v>
      </c>
      <c r="P3191" s="43">
        <f>LN(Data[[#This Row],[MA'[n^1.5']]])</f>
        <v>14.447846394352101</v>
      </c>
      <c r="Q3191" s="43">
        <f t="shared" si="399"/>
        <v>14.464984892971891</v>
      </c>
      <c r="R3191" s="30">
        <f>$O$1+$O$2*Data[[#This Row],[MA'[ln(n^2)']]]</f>
        <v>19.250531848642723</v>
      </c>
      <c r="S3191" s="30">
        <f>$Q$1+$Q$2*Data[[#This Row],[MA'[ln(n*ln(n))']]]</f>
        <v>16.167129968468132</v>
      </c>
      <c r="T3191" s="31">
        <f>$O$3*Data[[#This Row],[Metcalfe
(n^2)]]</f>
        <v>141432753.28</v>
      </c>
      <c r="U3191" s="31">
        <f t="shared" si="400"/>
        <v>121342460.35600001</v>
      </c>
      <c r="V3191" s="30">
        <f>LN(Data[[#This Row],[MA'[NVA']
30d]]/Data[[#This Row],[MA'[NVMetcalfe calc']]])</f>
        <v>-1.0812245330358732</v>
      </c>
      <c r="W3191" s="30">
        <f>$Q$3+Data[[#This Row],[NVM
(scaled)]]/((Data[[#This Row],[Upper Bound]]-Data[[#This Row],[Lower Bound]])/2)</f>
        <v>-0.1113192409253192</v>
      </c>
      <c r="X3191" s="30">
        <f>(Data[[#This Row],[Upper Bound]]+Data[[#This Row],[Lower Bound]])/2</f>
        <v>17.708830908555427</v>
      </c>
      <c r="Y3191" s="32">
        <f>LN(Data[[#This Row],[NVActual]]/Data[[#This Row],[MA'[n^2']
30d]])</f>
        <v>-1.6473247060335225</v>
      </c>
      <c r="Z3191" s="32">
        <f>LN(Data[[#This Row],[NVActual]]/Data[[#This Row],[MA'[n*ln(n)']
30d]])</f>
        <v>5.7256913148904331</v>
      </c>
      <c r="AA3191" s="32">
        <f>LN(Data[[#This Row],[NVActual]]/Data[[#This Row],[MA'[n^1.5']]])</f>
        <v>3.172882723839145</v>
      </c>
      <c r="AB3191" s="32">
        <f>LN(Data[[#This Row],[NVActual]]/Data[[#This Row],[Metcalfe
(n^2)]])</f>
        <v>-1.8005322694623356</v>
      </c>
      <c r="AC3191" s="34">
        <f>1+Data[[#This Row],[MA'[NVMetcalfe calc']]]/((Data[[#This Row],[NVM_norm
(scaled)]]-Data[[#This Row],[NV_fund.]])/2)</f>
        <v>-13618566.670658572</v>
      </c>
    </row>
    <row r="3192" spans="1:29" x14ac:dyDescent="0.2">
      <c r="A3192" s="23">
        <v>40984</v>
      </c>
      <c r="B3192" s="24">
        <v>45778525.851354003</v>
      </c>
      <c r="C3192" s="24">
        <f t="shared" si="393"/>
        <v>40844217.321566187</v>
      </c>
      <c r="D3192" s="25">
        <f>LN(Data[[#This Row],[NVActual]])</f>
        <v>17.639325671257133</v>
      </c>
      <c r="E3192" s="26">
        <v>16092</v>
      </c>
      <c r="F3192" s="40">
        <f>Data[[#This Row],[DAA 
(n)]]^2</f>
        <v>258952464</v>
      </c>
      <c r="G3192" s="41">
        <f t="shared" si="394"/>
        <v>234753659.30000001</v>
      </c>
      <c r="H3192" s="28">
        <f>LN(Data[[#This Row],[Metcalfe
(n^2)]])</f>
        <v>19.372155066139356</v>
      </c>
      <c r="I3192" s="42">
        <f t="shared" si="395"/>
        <v>19.255327274694757</v>
      </c>
      <c r="J3192" s="40">
        <f>Data[[#This Row],[DAA 
(n)]]*LN(Data[[#This Row],[DAA 
(n)]])</f>
        <v>155868.35966215725</v>
      </c>
      <c r="K3192" s="40">
        <f t="shared" si="396"/>
        <v>146978.29751452568</v>
      </c>
      <c r="L3192" s="29">
        <f>LN(Data[[#This Row],[MA'[n*ln(n)']
30d]])</f>
        <v>11.898040218906004</v>
      </c>
      <c r="M3192" s="43">
        <f t="shared" si="397"/>
        <v>11.90709368843306</v>
      </c>
      <c r="N3192" s="40">
        <f>Data[[#This Row],[DAA 
(n)]]^1.5</f>
        <v>2041338.5438696817</v>
      </c>
      <c r="O3192" s="40">
        <f t="shared" si="398"/>
        <v>1890044.8777836831</v>
      </c>
      <c r="P3192" s="43">
        <f>LN(Data[[#This Row],[MA'[n^1.5']]])</f>
        <v>14.452111131613012</v>
      </c>
      <c r="Q3192" s="43">
        <f t="shared" si="399"/>
        <v>14.464657622979148</v>
      </c>
      <c r="R3192" s="30">
        <f>$O$1+$O$2*Data[[#This Row],[MA'[ln(n^2)']]]</f>
        <v>19.255327274694757</v>
      </c>
      <c r="S3192" s="30">
        <f>$Q$1+$Q$2*Data[[#This Row],[MA'[ln(n*ln(n))']]]</f>
        <v>16.166704585914548</v>
      </c>
      <c r="T3192" s="31">
        <f>$O$3*Data[[#This Row],[Metcalfe
(n^2)]]</f>
        <v>134655281.28</v>
      </c>
      <c r="U3192" s="31">
        <f t="shared" si="400"/>
        <v>122071902.836</v>
      </c>
      <c r="V3192" s="30">
        <f>LN(Data[[#This Row],[MA'[NVA']
30d]]/Data[[#This Row],[MA'[NVMetcalfe calc']]])</f>
        <v>-1.0948449861826077</v>
      </c>
      <c r="W3192" s="30">
        <f>$Q$3+Data[[#This Row],[NVM
(scaled)]]/((Data[[#This Row],[Upper Bound]]-Data[[#This Row],[Lower Bound]])/2)</f>
        <v>-0.11895353463520364</v>
      </c>
      <c r="X3192" s="30">
        <f>(Data[[#This Row],[Upper Bound]]+Data[[#This Row],[Lower Bound]])/2</f>
        <v>17.711015930304654</v>
      </c>
      <c r="Y3192" s="29">
        <f>LN(Data[[#This Row],[NVActual]]/Data[[#This Row],[MA'[n^2']
30d]])</f>
        <v>-1.6347215927464367</v>
      </c>
      <c r="Z3192" s="29">
        <f>LN(Data[[#This Row],[NVActual]]/Data[[#This Row],[MA'[n*ln(n)']
30d]])</f>
        <v>5.7412854523511294</v>
      </c>
      <c r="AA3192" s="29">
        <f>LN(Data[[#This Row],[NVActual]]/Data[[#This Row],[MA'[n^1.5']]])</f>
        <v>3.1872145396441223</v>
      </c>
      <c r="AB3192" s="29">
        <f>LN(Data[[#This Row],[NVActual]]/Data[[#This Row],[Metcalfe
(n^2)]])</f>
        <v>-1.7328293948822231</v>
      </c>
      <c r="AC3192" s="26">
        <f>1+Data[[#This Row],[MA'[NVMetcalfe calc']]]/((Data[[#This Row],[NVM_norm
(scaled)]]-Data[[#This Row],[NV_fund.]])/2)</f>
        <v>-13692888.724352846</v>
      </c>
    </row>
    <row r="3193" spans="1:29" x14ac:dyDescent="0.2">
      <c r="A3193" s="23">
        <v>40983</v>
      </c>
      <c r="B3193" s="24">
        <v>45748352.000109397</v>
      </c>
      <c r="C3193" s="24">
        <f t="shared" si="393"/>
        <v>40521970.895139337</v>
      </c>
      <c r="D3193" s="25">
        <f>LN(Data[[#This Row],[NVActual]])</f>
        <v>17.638666327181468</v>
      </c>
      <c r="E3193" s="26">
        <v>14920</v>
      </c>
      <c r="F3193" s="40">
        <f>Data[[#This Row],[DAA 
(n)]]^2</f>
        <v>222606400</v>
      </c>
      <c r="G3193" s="41">
        <f t="shared" si="394"/>
        <v>237215478.80000001</v>
      </c>
      <c r="H3193" s="28">
        <f>LN(Data[[#This Row],[Metcalfe
(n^2)]])</f>
        <v>19.220915747515505</v>
      </c>
      <c r="I3193" s="42">
        <f t="shared" si="395"/>
        <v>19.263691220742661</v>
      </c>
      <c r="J3193" s="40">
        <f>Data[[#This Row],[DAA 
(n)]]*LN(Data[[#This Row],[DAA 
(n)]])</f>
        <v>143388.03147646567</v>
      </c>
      <c r="K3193" s="40">
        <f t="shared" si="396"/>
        <v>147749.08100752273</v>
      </c>
      <c r="L3193" s="29">
        <f>LN(Data[[#This Row],[MA'[n*ln(n)']
30d]])</f>
        <v>11.903270715333758</v>
      </c>
      <c r="M3193" s="43">
        <f t="shared" si="397"/>
        <v>11.906503240731007</v>
      </c>
      <c r="N3193" s="40">
        <f>Data[[#This Row],[DAA 
(n)]]^1.5</f>
        <v>1822439.9820021531</v>
      </c>
      <c r="O3193" s="40">
        <f t="shared" si="398"/>
        <v>1904134.2896497576</v>
      </c>
      <c r="P3193" s="43">
        <f>LN(Data[[#This Row],[MA'[n^1.5']]])</f>
        <v>14.459538022124539</v>
      </c>
      <c r="Q3193" s="43">
        <f t="shared" si="399"/>
        <v>14.463862973423646</v>
      </c>
      <c r="R3193" s="30">
        <f>$O$1+$O$2*Data[[#This Row],[MA'[ln(n^2)']]]</f>
        <v>19.263691220742661</v>
      </c>
      <c r="S3193" s="30">
        <f>$Q$1+$Q$2*Data[[#This Row],[MA'[ln(n*ln(n))']]]</f>
        <v>16.165730347206161</v>
      </c>
      <c r="T3193" s="31">
        <f>$O$3*Data[[#This Row],[Metcalfe
(n^2)]]</f>
        <v>115755328</v>
      </c>
      <c r="U3193" s="31">
        <f t="shared" si="400"/>
        <v>123352048.976</v>
      </c>
      <c r="V3193" s="30">
        <f>LN(Data[[#This Row],[MA'[NVA']
30d]]/Data[[#This Row],[MA'[NVMetcalfe calc']]])</f>
        <v>-1.1131981356562564</v>
      </c>
      <c r="W3193" s="30">
        <f>$Q$3+Data[[#This Row],[NVM
(scaled)]]/((Data[[#This Row],[Upper Bound]]-Data[[#This Row],[Lower Bound]])/2)</f>
        <v>-0.12866507105719305</v>
      </c>
      <c r="X3193" s="30">
        <f>(Data[[#This Row],[Upper Bound]]+Data[[#This Row],[Lower Bound]])/2</f>
        <v>17.714710783974411</v>
      </c>
      <c r="Y3193" s="32">
        <f>LN(Data[[#This Row],[NVActual]]/Data[[#This Row],[MA'[n^2']
30d]])</f>
        <v>-1.6458131521010513</v>
      </c>
      <c r="Z3193" s="32">
        <f>LN(Data[[#This Row],[NVActual]]/Data[[#This Row],[MA'[n*ln(n)']
30d]])</f>
        <v>5.7353956118477125</v>
      </c>
      <c r="AA3193" s="32">
        <f>LN(Data[[#This Row],[NVActual]]/Data[[#This Row],[MA'[n^1.5']]])</f>
        <v>3.1791283050569308</v>
      </c>
      <c r="AB3193" s="32">
        <f>LN(Data[[#This Row],[NVActual]]/Data[[#This Row],[Metcalfe
(n^2)]])</f>
        <v>-1.582249420334034</v>
      </c>
      <c r="AC3193" s="34">
        <f>1+Data[[#This Row],[MA'[NVMetcalfe calc']]]/((Data[[#This Row],[NVM_norm
(scaled)]]-Data[[#This Row],[NV_fund.]])/2)</f>
        <v>-13826087.737711178</v>
      </c>
    </row>
    <row r="3194" spans="1:29" x14ac:dyDescent="0.2">
      <c r="A3194" s="23">
        <v>40982</v>
      </c>
      <c r="B3194" s="24">
        <v>46141650.809132203</v>
      </c>
      <c r="C3194" s="24">
        <f t="shared" si="393"/>
        <v>40243734.331228919</v>
      </c>
      <c r="D3194" s="25">
        <f>LN(Data[[#This Row],[NVActual]])</f>
        <v>17.647226588334533</v>
      </c>
      <c r="E3194" s="26">
        <v>16391</v>
      </c>
      <c r="F3194" s="40">
        <f>Data[[#This Row],[DAA 
(n)]]^2</f>
        <v>268664881</v>
      </c>
      <c r="G3194" s="41">
        <f t="shared" si="394"/>
        <v>241521516.66666666</v>
      </c>
      <c r="H3194" s="28">
        <f>LN(Data[[#This Row],[Metcalfe
(n^2)]])</f>
        <v>19.408975365378719</v>
      </c>
      <c r="I3194" s="42">
        <f t="shared" si="395"/>
        <v>19.278945294506105</v>
      </c>
      <c r="J3194" s="40">
        <f>Data[[#This Row],[DAA 
(n)]]*LN(Data[[#This Row],[DAA 
(n)]])</f>
        <v>159066.2576069613</v>
      </c>
      <c r="K3194" s="40">
        <f t="shared" si="396"/>
        <v>149120.99092473419</v>
      </c>
      <c r="L3194" s="29">
        <f>LN(Data[[#This Row],[MA'[n*ln(n)']
30d]])</f>
        <v>11.912513275047113</v>
      </c>
      <c r="M3194" s="43">
        <f t="shared" si="397"/>
        <v>11.905458408112075</v>
      </c>
      <c r="N3194" s="40">
        <f>Data[[#This Row],[DAA 
(n)]]^1.5</f>
        <v>2098496.1435444634</v>
      </c>
      <c r="O3194" s="40">
        <f t="shared" si="398"/>
        <v>1929009.0223378411</v>
      </c>
      <c r="P3194" s="43">
        <f>LN(Data[[#This Row],[MA'[n^1.5']]])</f>
        <v>14.472516969086799</v>
      </c>
      <c r="Q3194" s="43">
        <f t="shared" si="399"/>
        <v>14.462425545946704</v>
      </c>
      <c r="R3194" s="30">
        <f>$O$1+$O$2*Data[[#This Row],[MA'[ln(n^2)']]]</f>
        <v>19.278945294506105</v>
      </c>
      <c r="S3194" s="30">
        <f>$Q$1+$Q$2*Data[[#This Row],[MA'[ln(n*ln(n))']]]</f>
        <v>16.164006373384922</v>
      </c>
      <c r="T3194" s="31">
        <f>$O$3*Data[[#This Row],[Metcalfe
(n^2)]]</f>
        <v>139705738.12</v>
      </c>
      <c r="U3194" s="31">
        <f t="shared" si="400"/>
        <v>125591188.66666666</v>
      </c>
      <c r="V3194" s="30">
        <f>LN(Data[[#This Row],[MA'[NVA']
30d]]/Data[[#This Row],[MA'[NVMetcalfe calc']]])</f>
        <v>-1.1380777746877979</v>
      </c>
      <c r="W3194" s="30">
        <f>$Q$3+Data[[#This Row],[NVM
(scaled)]]/((Data[[#This Row],[Upper Bound]]-Data[[#This Row],[Lower Bound]])/2)</f>
        <v>-0.14072236952765749</v>
      </c>
      <c r="X3194" s="30">
        <f>(Data[[#This Row],[Upper Bound]]+Data[[#This Row],[Lower Bound]])/2</f>
        <v>17.721475833945512</v>
      </c>
      <c r="Y3194" s="29">
        <f>LN(Data[[#This Row],[NVActual]]/Data[[#This Row],[MA'[n^2']
30d]])</f>
        <v>-1.6552425346817894</v>
      </c>
      <c r="Z3194" s="29">
        <f>LN(Data[[#This Row],[NVActual]]/Data[[#This Row],[MA'[n*ln(n)']
30d]])</f>
        <v>5.7347133132874193</v>
      </c>
      <c r="AA3194" s="29">
        <f>LN(Data[[#This Row],[NVActual]]/Data[[#This Row],[MA'[n^1.5']]])</f>
        <v>3.1747096192477331</v>
      </c>
      <c r="AB3194" s="29">
        <f>LN(Data[[#This Row],[NVActual]]/Data[[#This Row],[Metcalfe
(n^2)]])</f>
        <v>-1.7617487770441882</v>
      </c>
      <c r="AC3194" s="26">
        <f>1+Data[[#This Row],[MA'[NVMetcalfe calc']]]/((Data[[#This Row],[NVM_norm
(scaled)]]-Data[[#This Row],[NV_fund.]])/2)</f>
        <v>-14062231.121267851</v>
      </c>
    </row>
    <row r="3195" spans="1:29" x14ac:dyDescent="0.2">
      <c r="A3195" s="23">
        <v>40981</v>
      </c>
      <c r="B3195" s="24">
        <v>45252318.763834</v>
      </c>
      <c r="C3195" s="24">
        <f t="shared" si="393"/>
        <v>40191593.143510424</v>
      </c>
      <c r="D3195" s="25">
        <f>LN(Data[[#This Row],[NVActual]])</f>
        <v>17.627764470196958</v>
      </c>
      <c r="E3195" s="26">
        <v>16216</v>
      </c>
      <c r="F3195" s="40">
        <f>Data[[#This Row],[DAA 
(n)]]^2</f>
        <v>262958656</v>
      </c>
      <c r="G3195" s="41">
        <f t="shared" si="394"/>
        <v>241702725.16666666</v>
      </c>
      <c r="H3195" s="28">
        <f>LN(Data[[#This Row],[Metcalfe
(n^2)]])</f>
        <v>19.38750737626367</v>
      </c>
      <c r="I3195" s="42">
        <f t="shared" si="395"/>
        <v>19.279613039184724</v>
      </c>
      <c r="J3195" s="40">
        <f>Data[[#This Row],[DAA 
(n)]]*LN(Data[[#This Row],[DAA 
(n)]])</f>
        <v>157193.90980674583</v>
      </c>
      <c r="K3195" s="40">
        <f t="shared" si="396"/>
        <v>149179.89319743856</v>
      </c>
      <c r="L3195" s="29">
        <f>LN(Data[[#This Row],[MA'[n*ln(n)']
30d]])</f>
        <v>11.912908193578067</v>
      </c>
      <c r="M3195" s="43">
        <f t="shared" si="397"/>
        <v>11.903660348383388</v>
      </c>
      <c r="N3195" s="40">
        <f>Data[[#This Row],[DAA 
(n)]]^1.5</f>
        <v>2064978.8293578192</v>
      </c>
      <c r="O3195" s="40">
        <f t="shared" si="398"/>
        <v>1930067.9015804024</v>
      </c>
      <c r="P3195" s="43">
        <f>LN(Data[[#This Row],[MA'[n^1.5']]])</f>
        <v>14.473065742428203</v>
      </c>
      <c r="Q3195" s="43">
        <f t="shared" si="399"/>
        <v>14.459932001394275</v>
      </c>
      <c r="R3195" s="30">
        <f>$O$1+$O$2*Data[[#This Row],[MA'[ln(n^2)']]]</f>
        <v>19.279613039184724</v>
      </c>
      <c r="S3195" s="30">
        <f>$Q$1+$Q$2*Data[[#This Row],[MA'[ln(n*ln(n))']]]</f>
        <v>16.161039574832589</v>
      </c>
      <c r="T3195" s="31">
        <f>$O$3*Data[[#This Row],[Metcalfe
(n^2)]]</f>
        <v>136738501.12</v>
      </c>
      <c r="U3195" s="31">
        <f t="shared" si="400"/>
        <v>125685417.08666666</v>
      </c>
      <c r="V3195" s="30">
        <f>LN(Data[[#This Row],[MA'[NVA']
30d]]/Data[[#This Row],[MA'[NVMetcalfe calc']]])</f>
        <v>-1.1401242472639563</v>
      </c>
      <c r="W3195" s="30">
        <f>$Q$3+Data[[#This Row],[NVM
(scaled)]]/((Data[[#This Row],[Upper Bound]]-Data[[#This Row],[Lower Bound]])/2)</f>
        <v>-0.14118319019674619</v>
      </c>
      <c r="X3195" s="30">
        <f>(Data[[#This Row],[Upper Bound]]+Data[[#This Row],[Lower Bound]])/2</f>
        <v>17.720326307008655</v>
      </c>
      <c r="Y3195" s="32">
        <f>LN(Data[[#This Row],[NVActual]]/Data[[#This Row],[MA'[n^2']
30d]])</f>
        <v>-1.6754546504097438</v>
      </c>
      <c r="Z3195" s="32">
        <f>LN(Data[[#This Row],[NVActual]]/Data[[#This Row],[MA'[n*ln(n)']
30d]])</f>
        <v>5.7148562766188906</v>
      </c>
      <c r="AA3195" s="32">
        <f>LN(Data[[#This Row],[NVActual]]/Data[[#This Row],[MA'[n^1.5']]])</f>
        <v>3.1546987277687553</v>
      </c>
      <c r="AB3195" s="32">
        <f>LN(Data[[#This Row],[NVActual]]/Data[[#This Row],[Metcalfe
(n^2)]])</f>
        <v>-1.7597429060667145</v>
      </c>
      <c r="AC3195" s="34">
        <f>1+Data[[#This Row],[MA'[NVMetcalfe calc']]]/((Data[[#This Row],[NVM_norm
(scaled)]]-Data[[#This Row],[NV_fund.]])/2)</f>
        <v>-14073324.337517673</v>
      </c>
    </row>
    <row r="3196" spans="1:29" x14ac:dyDescent="0.2">
      <c r="A3196" s="23">
        <v>40980</v>
      </c>
      <c r="B3196" s="24">
        <v>41962583.915385596</v>
      </c>
      <c r="C3196" s="24">
        <f t="shared" si="393"/>
        <v>40215272.962628566</v>
      </c>
      <c r="D3196" s="25">
        <f>LN(Data[[#This Row],[NVActual]])</f>
        <v>17.55228892003931</v>
      </c>
      <c r="E3196" s="26">
        <v>15290</v>
      </c>
      <c r="F3196" s="40">
        <f>Data[[#This Row],[DAA 
(n)]]^2</f>
        <v>233784100</v>
      </c>
      <c r="G3196" s="41">
        <f t="shared" si="394"/>
        <v>239523141.16666666</v>
      </c>
      <c r="H3196" s="28">
        <f>LN(Data[[#This Row],[Metcalfe
(n^2)]])</f>
        <v>19.269908597846214</v>
      </c>
      <c r="I3196" s="42">
        <f t="shared" si="395"/>
        <v>19.270083101967067</v>
      </c>
      <c r="J3196" s="40">
        <f>Data[[#This Row],[DAA 
(n)]]*LN(Data[[#This Row],[DAA 
(n)]])</f>
        <v>147318.45123053429</v>
      </c>
      <c r="K3196" s="40">
        <f t="shared" si="396"/>
        <v>148414.96653312733</v>
      </c>
      <c r="L3196" s="29">
        <f>LN(Data[[#This Row],[MA'[n*ln(n)']
30d]])</f>
        <v>11.907767457279236</v>
      </c>
      <c r="M3196" s="43">
        <f t="shared" si="397"/>
        <v>11.901691803030428</v>
      </c>
      <c r="N3196" s="40">
        <f>Data[[#This Row],[DAA 
(n)]]^1.5</f>
        <v>1890650.3878295419</v>
      </c>
      <c r="O3196" s="40">
        <f t="shared" si="398"/>
        <v>1916783.6501251899</v>
      </c>
      <c r="P3196" s="43">
        <f>LN(Data[[#This Row],[MA'[n^1.5']]])</f>
        <v>14.466159157090798</v>
      </c>
      <c r="Q3196" s="43">
        <f t="shared" si="399"/>
        <v>14.45720152307071</v>
      </c>
      <c r="R3196" s="30">
        <f>$O$1+$O$2*Data[[#This Row],[MA'[ln(n^2)']]]</f>
        <v>19.270083101967067</v>
      </c>
      <c r="S3196" s="30">
        <f>$Q$1+$Q$2*Data[[#This Row],[MA'[ln(n*ln(n))']]]</f>
        <v>16.157791475000202</v>
      </c>
      <c r="T3196" s="31">
        <f>$O$3*Data[[#This Row],[Metcalfe
(n^2)]]</f>
        <v>121567732</v>
      </c>
      <c r="U3196" s="31">
        <f t="shared" si="400"/>
        <v>124552033.40666667</v>
      </c>
      <c r="V3196" s="30">
        <f>LN(Data[[#This Row],[MA'[NVA']
30d]]/Data[[#This Row],[MA'[NVMetcalfe calc']]])</f>
        <v>-1.1304767196864969</v>
      </c>
      <c r="W3196" s="30">
        <f>$Q$3+Data[[#This Row],[NVM
(scaled)]]/((Data[[#This Row],[Upper Bound]]-Data[[#This Row],[Lower Bound]])/2)</f>
        <v>-0.13645937796531082</v>
      </c>
      <c r="X3196" s="30">
        <f>(Data[[#This Row],[Upper Bound]]+Data[[#This Row],[Lower Bound]])/2</f>
        <v>17.713937288483635</v>
      </c>
      <c r="Y3196" s="29">
        <f>LN(Data[[#This Row],[NVActual]]/Data[[#This Row],[MA'[n^2']
30d]])</f>
        <v>-1.741871672933581</v>
      </c>
      <c r="Z3196" s="29">
        <f>LN(Data[[#This Row],[NVActual]]/Data[[#This Row],[MA'[n*ln(n)']
30d]])</f>
        <v>5.6445214627600722</v>
      </c>
      <c r="AA3196" s="29">
        <f>LN(Data[[#This Row],[NVActual]]/Data[[#This Row],[MA'[n^1.5']]])</f>
        <v>3.0861297629485107</v>
      </c>
      <c r="AB3196" s="29">
        <f>LN(Data[[#This Row],[NVActual]]/Data[[#This Row],[Metcalfe
(n^2)]])</f>
        <v>-1.7176196778069071</v>
      </c>
      <c r="AC3196" s="26">
        <f>1+Data[[#This Row],[MA'[NVMetcalfe calc']]]/((Data[[#This Row],[NVM_norm
(scaled)]]-Data[[#This Row],[NV_fund.]])/2)</f>
        <v>-13955098.792350367</v>
      </c>
    </row>
    <row r="3197" spans="1:29" x14ac:dyDescent="0.2">
      <c r="A3197" s="23">
        <v>40979</v>
      </c>
      <c r="B3197" s="24">
        <v>41761245.326020397</v>
      </c>
      <c r="C3197" s="24">
        <f t="shared" si="393"/>
        <v>40372959.275292315</v>
      </c>
      <c r="D3197" s="25">
        <f>LN(Data[[#This Row],[NVActual]])</f>
        <v>17.547479322119411</v>
      </c>
      <c r="E3197" s="26">
        <v>12053</v>
      </c>
      <c r="F3197" s="40">
        <f>Data[[#This Row],[DAA 
(n)]]^2</f>
        <v>145274809</v>
      </c>
      <c r="G3197" s="41">
        <f t="shared" si="394"/>
        <v>239174442.36666667</v>
      </c>
      <c r="H3197" s="28">
        <f>LN(Data[[#This Row],[Metcalfe
(n^2)]])</f>
        <v>18.794137741176687</v>
      </c>
      <c r="I3197" s="42">
        <f t="shared" si="395"/>
        <v>19.268557159403429</v>
      </c>
      <c r="J3197" s="40">
        <f>Data[[#This Row],[DAA 
(n)]]*LN(Data[[#This Row],[DAA 
(n)]])</f>
        <v>113262.87109720131</v>
      </c>
      <c r="K3197" s="40">
        <f t="shared" si="396"/>
        <v>148292.441550711</v>
      </c>
      <c r="L3197" s="29">
        <f>LN(Data[[#This Row],[MA'[n*ln(n)']
30d]])</f>
        <v>11.90694155953592</v>
      </c>
      <c r="M3197" s="43">
        <f t="shared" si="397"/>
        <v>11.899916385580925</v>
      </c>
      <c r="N3197" s="40">
        <f>Data[[#This Row],[DAA 
(n)]]^1.5</f>
        <v>1323252.5355641693</v>
      </c>
      <c r="O3197" s="40">
        <f t="shared" si="398"/>
        <v>1914656.6058025535</v>
      </c>
      <c r="P3197" s="43">
        <f>LN(Data[[#This Row],[MA'[n^1.5']]])</f>
        <v>14.465048846398696</v>
      </c>
      <c r="Q3197" s="43">
        <f t="shared" si="399"/>
        <v>14.454730387384096</v>
      </c>
      <c r="R3197" s="30">
        <f>$O$1+$O$2*Data[[#This Row],[MA'[ln(n^2)']]]</f>
        <v>19.268557159403429</v>
      </c>
      <c r="S3197" s="30">
        <f>$Q$1+$Q$2*Data[[#This Row],[MA'[ln(n*ln(n))']]]</f>
        <v>16.154862036208524</v>
      </c>
      <c r="T3197" s="31">
        <f>$O$3*Data[[#This Row],[Metcalfe
(n^2)]]</f>
        <v>75542900.680000007</v>
      </c>
      <c r="U3197" s="31">
        <f t="shared" si="400"/>
        <v>124370710.03066665</v>
      </c>
      <c r="V3197" s="30">
        <f>LN(Data[[#This Row],[MA'[NVA']
30d]]/Data[[#This Row],[MA'[NVMetcalfe calc']]])</f>
        <v>-1.1251064666679309</v>
      </c>
      <c r="W3197" s="30">
        <f>$Q$3+Data[[#This Row],[NVM
(scaled)]]/((Data[[#This Row],[Upper Bound]]-Data[[#This Row],[Lower Bound]])/2)</f>
        <v>-0.13268248634020408</v>
      </c>
      <c r="X3197" s="30">
        <f>(Data[[#This Row],[Upper Bound]]+Data[[#This Row],[Lower Bound]])/2</f>
        <v>17.711709597805978</v>
      </c>
      <c r="Y3197" s="32">
        <f>LN(Data[[#This Row],[NVActual]]/Data[[#This Row],[MA'[n^2']
30d]])</f>
        <v>-1.7452244059196673</v>
      </c>
      <c r="Z3197" s="32">
        <f>LN(Data[[#This Row],[NVActual]]/Data[[#This Row],[MA'[n*ln(n)']
30d]])</f>
        <v>5.6405377625834925</v>
      </c>
      <c r="AA3197" s="32">
        <f>LN(Data[[#This Row],[NVActual]]/Data[[#This Row],[MA'[n^1.5']]])</f>
        <v>3.0824304757207157</v>
      </c>
      <c r="AB3197" s="32">
        <f>LN(Data[[#This Row],[NVActual]]/Data[[#This Row],[Metcalfe
(n^2)]])</f>
        <v>-1.2466584190572751</v>
      </c>
      <c r="AC3197" s="34">
        <f>1+Data[[#This Row],[MA'[NVMetcalfe calc']]]/((Data[[#This Row],[NVM_norm
(scaled)]]-Data[[#This Row],[NV_fund.]])/2)</f>
        <v>-13939471.910502071</v>
      </c>
    </row>
    <row r="3198" spans="1:29" x14ac:dyDescent="0.2">
      <c r="A3198" s="23">
        <v>40978</v>
      </c>
      <c r="B3198" s="24">
        <v>41296814.086993001</v>
      </c>
      <c r="C3198" s="24">
        <f t="shared" si="393"/>
        <v>40626200.705293655</v>
      </c>
      <c r="D3198" s="25">
        <f>LN(Data[[#This Row],[NVActual]])</f>
        <v>17.536295914204985</v>
      </c>
      <c r="E3198" s="26">
        <v>13042</v>
      </c>
      <c r="F3198" s="40">
        <f>Data[[#This Row],[DAA 
(n)]]^2</f>
        <v>170093764</v>
      </c>
      <c r="G3198" s="41">
        <f t="shared" si="394"/>
        <v>243761240.76666668</v>
      </c>
      <c r="H3198" s="28">
        <f>LN(Data[[#This Row],[Metcalfe
(n^2)]])</f>
        <v>18.951860395906294</v>
      </c>
      <c r="I3198" s="42">
        <f t="shared" si="395"/>
        <v>19.290770199946035</v>
      </c>
      <c r="J3198" s="40">
        <f>Data[[#This Row],[DAA 
(n)]]*LN(Data[[#This Row],[DAA 
(n)]])</f>
        <v>123585.08164170495</v>
      </c>
      <c r="K3198" s="40">
        <f t="shared" si="396"/>
        <v>149972.12312306146</v>
      </c>
      <c r="L3198" s="29">
        <f>LN(Data[[#This Row],[MA'[n*ln(n)']
30d]])</f>
        <v>11.918204709960657</v>
      </c>
      <c r="M3198" s="43">
        <f t="shared" si="397"/>
        <v>11.898096807678268</v>
      </c>
      <c r="N3198" s="40">
        <f>Data[[#This Row],[DAA 
(n)]]^1.5</f>
        <v>1489416.9564255662</v>
      </c>
      <c r="O3198" s="40">
        <f t="shared" si="398"/>
        <v>1943255.6526539861</v>
      </c>
      <c r="P3198" s="43">
        <f>LN(Data[[#This Row],[MA'[n^1.5']]])</f>
        <v>14.479875295954303</v>
      </c>
      <c r="Q3198" s="43">
        <f t="shared" si="399"/>
        <v>14.452199437986907</v>
      </c>
      <c r="R3198" s="30">
        <f>$O$1+$O$2*Data[[#This Row],[MA'[ln(n^2)']]]</f>
        <v>19.290770199946035</v>
      </c>
      <c r="S3198" s="30">
        <f>$Q$1+$Q$2*Data[[#This Row],[MA'[ln(n*ln(n))']]]</f>
        <v>16.151859732669141</v>
      </c>
      <c r="T3198" s="31">
        <f>$O$3*Data[[#This Row],[Metcalfe
(n^2)]]</f>
        <v>88448757.280000001</v>
      </c>
      <c r="U3198" s="31">
        <f t="shared" si="400"/>
        <v>126755845.19866663</v>
      </c>
      <c r="V3198" s="30">
        <f>LN(Data[[#This Row],[MA'[NVA']
30d]]/Data[[#This Row],[MA'[NVMetcalfe calc']]])</f>
        <v>-1.1378495613380459</v>
      </c>
      <c r="W3198" s="30">
        <f>$Q$3+Data[[#This Row],[NVM
(scaled)]]/((Data[[#This Row],[Upper Bound]]-Data[[#This Row],[Lower Bound]])/2)</f>
        <v>-0.13499650639934768</v>
      </c>
      <c r="X3198" s="30">
        <f>(Data[[#This Row],[Upper Bound]]+Data[[#This Row],[Lower Bound]])/2</f>
        <v>17.721314966307588</v>
      </c>
      <c r="Y3198" s="29">
        <f>LN(Data[[#This Row],[NVActual]]/Data[[#This Row],[MA'[n^2']
30d]])</f>
        <v>-1.7754038685397486</v>
      </c>
      <c r="Z3198" s="29">
        <f>LN(Data[[#This Row],[NVActual]]/Data[[#This Row],[MA'[n*ln(n)']
30d]])</f>
        <v>5.6180912042443287</v>
      </c>
      <c r="AA3198" s="29">
        <f>LN(Data[[#This Row],[NVActual]]/Data[[#This Row],[MA'[n^1.5']]])</f>
        <v>3.0564206182506828</v>
      </c>
      <c r="AB3198" s="29">
        <f>LN(Data[[#This Row],[NVActual]]/Data[[#This Row],[Metcalfe
(n^2)]])</f>
        <v>-1.4155644817013096</v>
      </c>
      <c r="AC3198" s="26">
        <f>1+Data[[#This Row],[MA'[NVMetcalfe calc']]]/((Data[[#This Row],[NVM_norm
(scaled)]]-Data[[#This Row],[NV_fund.]])/2)</f>
        <v>-14197314.654177601</v>
      </c>
    </row>
    <row r="3199" spans="1:29" x14ac:dyDescent="0.2">
      <c r="A3199" s="23">
        <v>40977</v>
      </c>
      <c r="B3199" s="24">
        <v>41519969.827671602</v>
      </c>
      <c r="C3199" s="24">
        <f t="shared" si="393"/>
        <v>40865281.120682135</v>
      </c>
      <c r="D3199" s="25">
        <f>LN(Data[[#This Row],[NVActual]])</f>
        <v>17.541685070127798</v>
      </c>
      <c r="E3199" s="26">
        <v>15970</v>
      </c>
      <c r="F3199" s="40">
        <f>Data[[#This Row],[DAA 
(n)]]^2</f>
        <v>255040900</v>
      </c>
      <c r="G3199" s="41">
        <f t="shared" si="394"/>
        <v>245463003.33333334</v>
      </c>
      <c r="H3199" s="28">
        <f>LN(Data[[#This Row],[Metcalfe
(n^2)]])</f>
        <v>19.356934482418115</v>
      </c>
      <c r="I3199" s="42">
        <f t="shared" si="395"/>
        <v>19.299519405861741</v>
      </c>
      <c r="J3199" s="40">
        <f>Data[[#This Row],[DAA 
(n)]]*LN(Data[[#This Row],[DAA 
(n)]])</f>
        <v>154565.12184210864</v>
      </c>
      <c r="K3199" s="40">
        <f t="shared" si="396"/>
        <v>150614.89372138289</v>
      </c>
      <c r="L3199" s="29">
        <f>LN(Data[[#This Row],[MA'[n*ln(n)']
30d]])</f>
        <v>11.922481485350371</v>
      </c>
      <c r="M3199" s="43">
        <f t="shared" si="397"/>
        <v>11.895913851114265</v>
      </c>
      <c r="N3199" s="40">
        <f>Data[[#This Row],[DAA 
(n)]]^1.5</f>
        <v>2018168.271725626</v>
      </c>
      <c r="O3199" s="40">
        <f t="shared" si="398"/>
        <v>1954057.404757896</v>
      </c>
      <c r="P3199" s="43">
        <f>LN(Data[[#This Row],[MA'[n^1.5']]])</f>
        <v>14.485418489228003</v>
      </c>
      <c r="Q3199" s="43">
        <f t="shared" si="399"/>
        <v>14.449191600595345</v>
      </c>
      <c r="R3199" s="30">
        <f>$O$1+$O$2*Data[[#This Row],[MA'[ln(n^2)']]]</f>
        <v>19.299519405861741</v>
      </c>
      <c r="S3199" s="30">
        <f>$Q$1+$Q$2*Data[[#This Row],[MA'[ln(n*ln(n))']]]</f>
        <v>16.148257854338535</v>
      </c>
      <c r="T3199" s="31">
        <f>$O$3*Data[[#This Row],[Metcalfe
(n^2)]]</f>
        <v>132621268</v>
      </c>
      <c r="U3199" s="31">
        <f t="shared" si="400"/>
        <v>127640761.7333333</v>
      </c>
      <c r="V3199" s="30">
        <f>LN(Data[[#This Row],[MA'[NVA']
30d]]/Data[[#This Row],[MA'[NVMetcalfe calc']]])</f>
        <v>-1.1389389390207789</v>
      </c>
      <c r="W3199" s="30">
        <f>$Q$3+Data[[#This Row],[NVM
(scaled)]]/((Data[[#This Row],[Upper Bound]]-Data[[#This Row],[Lower Bound]])/2)</f>
        <v>-0.13284633972718463</v>
      </c>
      <c r="X3199" s="30">
        <f>(Data[[#This Row],[Upper Bound]]+Data[[#This Row],[Lower Bound]])/2</f>
        <v>17.723888630100138</v>
      </c>
      <c r="Y3199" s="32">
        <f>LN(Data[[#This Row],[NVActual]]/Data[[#This Row],[MA'[n^2']
30d]])</f>
        <v>-1.7769717244615519</v>
      </c>
      <c r="Z3199" s="32">
        <f>LN(Data[[#This Row],[NVActual]]/Data[[#This Row],[MA'[n*ln(n)']
30d]])</f>
        <v>5.6192035847774289</v>
      </c>
      <c r="AA3199" s="32">
        <f>LN(Data[[#This Row],[NVActual]]/Data[[#This Row],[MA'[n^1.5']]])</f>
        <v>3.0562665808997962</v>
      </c>
      <c r="AB3199" s="32">
        <f>LN(Data[[#This Row],[NVActual]]/Data[[#This Row],[Metcalfe
(n^2)]])</f>
        <v>-1.8152494122903169</v>
      </c>
      <c r="AC3199" s="34">
        <f>1+Data[[#This Row],[MA'[NVMetcalfe calc']]]/((Data[[#This Row],[NVM_norm
(scaled)]]-Data[[#This Row],[NV_fund.]])/2)</f>
        <v>-14296090.861027112</v>
      </c>
    </row>
    <row r="3200" spans="1:29" x14ac:dyDescent="0.2">
      <c r="A3200" s="23">
        <v>40976</v>
      </c>
      <c r="B3200" s="24">
        <v>42012666.455719396</v>
      </c>
      <c r="C3200" s="24">
        <f t="shared" si="393"/>
        <v>41035440.206219114</v>
      </c>
      <c r="D3200" s="25">
        <f>LN(Data[[#This Row],[NVActual]])</f>
        <v>17.553481713059881</v>
      </c>
      <c r="E3200" s="26">
        <v>15555</v>
      </c>
      <c r="F3200" s="40">
        <f>Data[[#This Row],[DAA 
(n)]]^2</f>
        <v>241958025</v>
      </c>
      <c r="G3200" s="41">
        <f t="shared" si="394"/>
        <v>244281732.03333333</v>
      </c>
      <c r="H3200" s="28">
        <f>LN(Data[[#This Row],[Metcalfe
(n^2)]])</f>
        <v>19.304274818663476</v>
      </c>
      <c r="I3200" s="42">
        <f t="shared" si="395"/>
        <v>19.294532617793813</v>
      </c>
      <c r="J3200" s="40">
        <f>Data[[#This Row],[DAA 
(n)]]*LN(Data[[#This Row],[DAA 
(n)]])</f>
        <v>150138.99740215519</v>
      </c>
      <c r="K3200" s="40">
        <f t="shared" si="396"/>
        <v>150206.61358870586</v>
      </c>
      <c r="L3200" s="29">
        <f>LN(Data[[#This Row],[MA'[n*ln(n)']
30d]])</f>
        <v>11.919767049224992</v>
      </c>
      <c r="M3200" s="43">
        <f t="shared" si="397"/>
        <v>11.893644621800952</v>
      </c>
      <c r="N3200" s="40">
        <f>Data[[#This Row],[DAA 
(n)]]^1.5</f>
        <v>1940014.7109944846</v>
      </c>
      <c r="O3200" s="40">
        <f t="shared" si="398"/>
        <v>1946917.3289053156</v>
      </c>
      <c r="P3200" s="43">
        <f>LN(Data[[#This Row],[MA'[n^1.5']]])</f>
        <v>14.481757822695439</v>
      </c>
      <c r="Q3200" s="43">
        <f t="shared" si="399"/>
        <v>14.446076449870253</v>
      </c>
      <c r="R3200" s="30">
        <f>$O$1+$O$2*Data[[#This Row],[MA'[ln(n^2)']]]</f>
        <v>19.294532617793813</v>
      </c>
      <c r="S3200" s="30">
        <f>$Q$1+$Q$2*Data[[#This Row],[MA'[ln(n*ln(n))']]]</f>
        <v>16.14451362597157</v>
      </c>
      <c r="T3200" s="31">
        <f>$O$3*Data[[#This Row],[Metcalfe
(n^2)]]</f>
        <v>125818173</v>
      </c>
      <c r="U3200" s="31">
        <f t="shared" si="400"/>
        <v>127026500.6573333</v>
      </c>
      <c r="V3200" s="30">
        <f>LN(Data[[#This Row],[MA'[NVA']
30d]]/Data[[#This Row],[MA'[NVMetcalfe calc']]])</f>
        <v>-1.1299596426804246</v>
      </c>
      <c r="W3200" s="30">
        <f>$Q$3+Data[[#This Row],[NVM
(scaled)]]/((Data[[#This Row],[Upper Bound]]-Data[[#This Row],[Lower Bound]])/2)</f>
        <v>-0.12743036827010257</v>
      </c>
      <c r="X3200" s="30">
        <f>(Data[[#This Row],[Upper Bound]]+Data[[#This Row],[Lower Bound]])/2</f>
        <v>17.719523121882691</v>
      </c>
      <c r="Y3200" s="29">
        <f>LN(Data[[#This Row],[NVActual]]/Data[[#This Row],[MA'[n^2']
30d]])</f>
        <v>-1.7603510435949785</v>
      </c>
      <c r="Z3200" s="29">
        <f>LN(Data[[#This Row],[NVActual]]/Data[[#This Row],[MA'[n*ln(n)']
30d]])</f>
        <v>5.6337146638348887</v>
      </c>
      <c r="AA3200" s="29">
        <f>LN(Data[[#This Row],[NVActual]]/Data[[#This Row],[MA'[n^1.5']]])</f>
        <v>3.0717238903644417</v>
      </c>
      <c r="AB3200" s="29">
        <f>LN(Data[[#This Row],[NVActual]]/Data[[#This Row],[Metcalfe
(n^2)]])</f>
        <v>-1.7507931056035935</v>
      </c>
      <c r="AC3200" s="26">
        <f>1+Data[[#This Row],[MA'[NVMetcalfe calc']]]/((Data[[#This Row],[NVM_norm
(scaled)]]-Data[[#This Row],[NV_fund.]])/2)</f>
        <v>-14235089.681154208</v>
      </c>
    </row>
    <row r="3201" spans="1:29" x14ac:dyDescent="0.2">
      <c r="A3201" s="23">
        <v>40975</v>
      </c>
      <c r="B3201" s="24">
        <v>42094384.317010701</v>
      </c>
      <c r="C3201" s="24">
        <f t="shared" si="393"/>
        <v>41199840.27857919</v>
      </c>
      <c r="D3201" s="25">
        <f>LN(Data[[#This Row],[NVActual]])</f>
        <v>17.555424900610848</v>
      </c>
      <c r="E3201" s="26">
        <v>15193</v>
      </c>
      <c r="F3201" s="40">
        <f>Data[[#This Row],[DAA 
(n)]]^2</f>
        <v>230827249</v>
      </c>
      <c r="G3201" s="41">
        <f t="shared" si="394"/>
        <v>243199687.06666666</v>
      </c>
      <c r="H3201" s="28">
        <f>LN(Data[[#This Row],[Metcalfe
(n^2)]])</f>
        <v>19.257180148887532</v>
      </c>
      <c r="I3201" s="42">
        <f t="shared" si="395"/>
        <v>19.289730738200106</v>
      </c>
      <c r="J3201" s="40">
        <f>Data[[#This Row],[DAA 
(n)]]*LN(Data[[#This Row],[DAA 
(n)]])</f>
        <v>146287.16900102413</v>
      </c>
      <c r="K3201" s="40">
        <f t="shared" si="396"/>
        <v>149824.06370143659</v>
      </c>
      <c r="L3201" s="29">
        <f>LN(Data[[#This Row],[MA'[n*ln(n)']
30d]])</f>
        <v>11.917216976025609</v>
      </c>
      <c r="M3201" s="43">
        <f t="shared" si="397"/>
        <v>11.89150501281525</v>
      </c>
      <c r="N3201" s="40">
        <f>Data[[#This Row],[DAA 
(n)]]^1.5</f>
        <v>1872687.4790143175</v>
      </c>
      <c r="O3201" s="40">
        <f t="shared" si="398"/>
        <v>1940294.7418012205</v>
      </c>
      <c r="P3201" s="43">
        <f>LN(Data[[#This Row],[MA'[n^1.5']]])</f>
        <v>14.47835044826302</v>
      </c>
      <c r="Q3201" s="43">
        <f t="shared" si="399"/>
        <v>14.443136933825713</v>
      </c>
      <c r="R3201" s="30">
        <f>$O$1+$O$2*Data[[#This Row],[MA'[ln(n^2)']]]</f>
        <v>19.289730738200106</v>
      </c>
      <c r="S3201" s="30">
        <f>$Q$1+$Q$2*Data[[#This Row],[MA'[ln(n*ln(n))']]]</f>
        <v>16.14098327114516</v>
      </c>
      <c r="T3201" s="31">
        <f>$O$3*Data[[#This Row],[Metcalfe
(n^2)]]</f>
        <v>120030169.48</v>
      </c>
      <c r="U3201" s="31">
        <f t="shared" si="400"/>
        <v>126463837.27466664</v>
      </c>
      <c r="V3201" s="30">
        <f>LN(Data[[#This Row],[MA'[NVA']
30d]]/Data[[#This Row],[MA'[NVMetcalfe calc']]])</f>
        <v>-1.1215220163376125</v>
      </c>
      <c r="W3201" s="30">
        <f>$Q$3+Data[[#This Row],[NVM
(scaled)]]/((Data[[#This Row],[Upper Bound]]-Data[[#This Row],[Lower Bound]])/2)</f>
        <v>-0.12236072633451478</v>
      </c>
      <c r="X3201" s="30">
        <f>(Data[[#This Row],[Upper Bound]]+Data[[#This Row],[Lower Bound]])/2</f>
        <v>17.715357004672633</v>
      </c>
      <c r="Y3201" s="32">
        <f>LN(Data[[#This Row],[NVActual]]/Data[[#This Row],[MA'[n^2']
30d]])</f>
        <v>-1.7539685207121543</v>
      </c>
      <c r="Z3201" s="32">
        <f>LN(Data[[#This Row],[NVActual]]/Data[[#This Row],[MA'[n*ln(n)']
30d]])</f>
        <v>5.638207924585239</v>
      </c>
      <c r="AA3201" s="32">
        <f>LN(Data[[#This Row],[NVActual]]/Data[[#This Row],[MA'[n^1.5']]])</f>
        <v>3.0770744523478268</v>
      </c>
      <c r="AB3201" s="32">
        <f>LN(Data[[#This Row],[NVActual]]/Data[[#This Row],[Metcalfe
(n^2)]])</f>
        <v>-1.7017552482766851</v>
      </c>
      <c r="AC3201" s="34">
        <f>1+Data[[#This Row],[MA'[NVMetcalfe calc']]]/((Data[[#This Row],[NVM_norm
(scaled)]]-Data[[#This Row],[NV_fund.]])/2)</f>
        <v>-14179373.198172862</v>
      </c>
    </row>
    <row r="3202" spans="1:29" x14ac:dyDescent="0.2">
      <c r="A3202" s="23">
        <v>40974</v>
      </c>
      <c r="B3202" s="24">
        <v>42385380.610938899</v>
      </c>
      <c r="C3202" s="24">
        <f t="shared" si="393"/>
        <v>41310693.574390009</v>
      </c>
      <c r="D3202" s="25">
        <f>LN(Data[[#This Row],[NVActual]])</f>
        <v>17.562314063834247</v>
      </c>
      <c r="E3202" s="26">
        <v>15360</v>
      </c>
      <c r="F3202" s="40">
        <f>Data[[#This Row],[DAA 
(n)]]^2</f>
        <v>235929600</v>
      </c>
      <c r="G3202" s="41">
        <f t="shared" si="394"/>
        <v>242202187.96666667</v>
      </c>
      <c r="H3202" s="28">
        <f>LN(Data[[#This Row],[Metcalfe
(n^2)]])</f>
        <v>19.279044013403325</v>
      </c>
      <c r="I3202" s="42">
        <f t="shared" si="395"/>
        <v>19.285102371861868</v>
      </c>
      <c r="J3202" s="40">
        <f>Data[[#This Row],[DAA 
(n)]]*LN(Data[[#This Row],[DAA 
(n)]])</f>
        <v>148063.05802293753</v>
      </c>
      <c r="K3202" s="40">
        <f t="shared" si="396"/>
        <v>149464.2113596689</v>
      </c>
      <c r="L3202" s="29">
        <f>LN(Data[[#This Row],[MA'[n*ln(n)']
30d]])</f>
        <v>11.914812254256246</v>
      </c>
      <c r="M3202" s="43">
        <f t="shared" si="397"/>
        <v>11.889456666089375</v>
      </c>
      <c r="N3202" s="40">
        <f>Data[[#This Row],[DAA 
(n)]]^1.5</f>
        <v>1903648.77432787</v>
      </c>
      <c r="O3202" s="40">
        <f t="shared" si="398"/>
        <v>1934121.1602501287</v>
      </c>
      <c r="P3202" s="43">
        <f>LN(Data[[#This Row],[MA'[n^1.5']]])</f>
        <v>14.475163600525415</v>
      </c>
      <c r="Q3202" s="43">
        <f t="shared" si="399"/>
        <v>14.44031944314094</v>
      </c>
      <c r="R3202" s="30">
        <f>$O$1+$O$2*Data[[#This Row],[MA'[ln(n^2)']]]</f>
        <v>19.285102371861868</v>
      </c>
      <c r="S3202" s="30">
        <f>$Q$1+$Q$2*Data[[#This Row],[MA'[ln(n*ln(n))']]]</f>
        <v>16.137603499047469</v>
      </c>
      <c r="T3202" s="31">
        <f>$O$3*Data[[#This Row],[Metcalfe
(n^2)]]</f>
        <v>122683392</v>
      </c>
      <c r="U3202" s="31">
        <f t="shared" si="400"/>
        <v>125945137.74266665</v>
      </c>
      <c r="V3202" s="30">
        <f>LN(Data[[#This Row],[MA'[NVA']
30d]]/Data[[#This Row],[MA'[NVMetcalfe calc']]])</f>
        <v>-1.1147250066189724</v>
      </c>
      <c r="W3202" s="30">
        <f>$Q$3+Data[[#This Row],[NVM
(scaled)]]/((Data[[#This Row],[Upper Bound]]-Data[[#This Row],[Lower Bound]])/2)</f>
        <v>-0.11832432459123887</v>
      </c>
      <c r="X3202" s="30">
        <f>(Data[[#This Row],[Upper Bound]]+Data[[#This Row],[Lower Bound]])/2</f>
        <v>17.71135293545467</v>
      </c>
      <c r="Y3202" s="29">
        <f>LN(Data[[#This Row],[NVActual]]/Data[[#This Row],[MA'[n^2']
30d]])</f>
        <v>-1.7429693589269066</v>
      </c>
      <c r="Z3202" s="29">
        <f>LN(Data[[#This Row],[NVActual]]/Data[[#This Row],[MA'[n*ln(n)']
30d]])</f>
        <v>5.6475018095779994</v>
      </c>
      <c r="AA3202" s="29">
        <f>LN(Data[[#This Row],[NVActual]]/Data[[#This Row],[MA'[n^1.5']]])</f>
        <v>3.0871504633088303</v>
      </c>
      <c r="AB3202" s="29">
        <f>LN(Data[[#This Row],[NVActual]]/Data[[#This Row],[Metcalfe
(n^2)]])</f>
        <v>-1.7167299495690811</v>
      </c>
      <c r="AC3202" s="26">
        <f>1+Data[[#This Row],[MA'[NVMetcalfe calc']]]/((Data[[#This Row],[NVM_norm
(scaled)]]-Data[[#This Row],[NV_fund.]])/2)</f>
        <v>-14127583.689925268</v>
      </c>
    </row>
    <row r="3203" spans="1:29" x14ac:dyDescent="0.2">
      <c r="A3203" s="23">
        <v>40973</v>
      </c>
      <c r="B3203" s="24">
        <v>42304951.977508999</v>
      </c>
      <c r="C3203" s="24">
        <f t="shared" si="393"/>
        <v>41464437.931236356</v>
      </c>
      <c r="D3203" s="25">
        <f>LN(Data[[#This Row],[NVActual]])</f>
        <v>17.560414705190798</v>
      </c>
      <c r="E3203" s="26">
        <v>16264</v>
      </c>
      <c r="F3203" s="40">
        <f>Data[[#This Row],[DAA 
(n)]]^2</f>
        <v>264517696</v>
      </c>
      <c r="G3203" s="41">
        <f t="shared" si="394"/>
        <v>241560481.30000001</v>
      </c>
      <c r="H3203" s="28">
        <f>LN(Data[[#This Row],[Metcalfe
(n^2)]])</f>
        <v>19.393418710616366</v>
      </c>
      <c r="I3203" s="42">
        <f t="shared" si="395"/>
        <v>19.28226506423395</v>
      </c>
      <c r="J3203" s="40">
        <f>Data[[#This Row],[DAA 
(n)]]*LN(Data[[#This Row],[DAA 
(n)]])</f>
        <v>157707.2809547323</v>
      </c>
      <c r="K3203" s="40">
        <f t="shared" si="396"/>
        <v>149237.68563938441</v>
      </c>
      <c r="L3203" s="29">
        <f>LN(Data[[#This Row],[MA'[n*ln(n)']
30d]])</f>
        <v>11.913295519572022</v>
      </c>
      <c r="M3203" s="43">
        <f t="shared" si="397"/>
        <v>11.887459769334573</v>
      </c>
      <c r="N3203" s="40">
        <f>Data[[#This Row],[DAA 
(n)]]^1.5</f>
        <v>2074154.2391403797</v>
      </c>
      <c r="O3203" s="40">
        <f t="shared" si="398"/>
        <v>1930196.8285919672</v>
      </c>
      <c r="P3203" s="43">
        <f>LN(Data[[#This Row],[MA'[n^1.5']]])</f>
        <v>14.473132539407489</v>
      </c>
      <c r="Q3203" s="43">
        <f t="shared" si="399"/>
        <v>14.437570000180505</v>
      </c>
      <c r="R3203" s="30">
        <f>$O$1+$O$2*Data[[#This Row],[MA'[ln(n^2)']]]</f>
        <v>19.28226506423395</v>
      </c>
      <c r="S3203" s="30">
        <f>$Q$1+$Q$2*Data[[#This Row],[MA'[ln(n*ln(n))']]]</f>
        <v>16.134308619402045</v>
      </c>
      <c r="T3203" s="31">
        <f>$O$3*Data[[#This Row],[Metcalfe
(n^2)]]</f>
        <v>137549201.92000002</v>
      </c>
      <c r="U3203" s="31">
        <f t="shared" si="400"/>
        <v>125611450.27599996</v>
      </c>
      <c r="V3203" s="30">
        <f>LN(Data[[#This Row],[MA'[NVA']
30d]]/Data[[#This Row],[MA'[NVMetcalfe calc']]])</f>
        <v>-1.1083572719431725</v>
      </c>
      <c r="W3203" s="30">
        <f>$Q$3+Data[[#This Row],[NVM
(scaled)]]/((Data[[#This Row],[Upper Bound]]-Data[[#This Row],[Lower Bound]])/2)</f>
        <v>-0.11417573519023494</v>
      </c>
      <c r="X3203" s="30">
        <f>(Data[[#This Row],[Upper Bound]]+Data[[#This Row],[Lower Bound]])/2</f>
        <v>17.708286841817998</v>
      </c>
      <c r="Y3203" s="32">
        <f>LN(Data[[#This Row],[NVActual]]/Data[[#This Row],[MA'[n^2']
30d]])</f>
        <v>-1.7422157346768323</v>
      </c>
      <c r="Z3203" s="32">
        <f>LN(Data[[#This Row],[NVActual]]/Data[[#This Row],[MA'[n*ln(n)']
30d]])</f>
        <v>5.6471191856187755</v>
      </c>
      <c r="AA3203" s="32">
        <f>LN(Data[[#This Row],[NVActual]]/Data[[#This Row],[MA'[n^1.5']]])</f>
        <v>3.0872821657833076</v>
      </c>
      <c r="AB3203" s="32">
        <f>LN(Data[[#This Row],[NVActual]]/Data[[#This Row],[Metcalfe
(n^2)]])</f>
        <v>-1.8330040054255679</v>
      </c>
      <c r="AC3203" s="34">
        <f>1+Data[[#This Row],[MA'[NVMetcalfe calc']]]/((Data[[#This Row],[NVM_norm
(scaled)]]-Data[[#This Row],[NV_fund.]])/2)</f>
        <v>-14095856.935821317</v>
      </c>
    </row>
    <row r="3204" spans="1:29" x14ac:dyDescent="0.2">
      <c r="A3204" s="23">
        <v>40972</v>
      </c>
      <c r="B3204" s="24">
        <v>41011143.327511899</v>
      </c>
      <c r="C3204" s="24">
        <f t="shared" si="393"/>
        <v>41679420.314088866</v>
      </c>
      <c r="D3204" s="25">
        <f>LN(Data[[#This Row],[NVActual]])</f>
        <v>17.529354376216684</v>
      </c>
      <c r="E3204" s="26">
        <v>14600</v>
      </c>
      <c r="F3204" s="40">
        <f>Data[[#This Row],[DAA 
(n)]]^2</f>
        <v>213160000</v>
      </c>
      <c r="G3204" s="41">
        <f t="shared" si="394"/>
        <v>241317139.56666666</v>
      </c>
      <c r="H3204" s="28">
        <f>LN(Data[[#This Row],[Metcalfe
(n^2)]])</f>
        <v>19.177553615392856</v>
      </c>
      <c r="I3204" s="42">
        <f t="shared" si="395"/>
        <v>19.281332186237869</v>
      </c>
      <c r="J3204" s="40">
        <f>Data[[#This Row],[DAA 
(n)]]*LN(Data[[#This Row],[DAA 
(n)]])</f>
        <v>139996.14139236786</v>
      </c>
      <c r="K3204" s="40">
        <f t="shared" si="396"/>
        <v>149157.15634692393</v>
      </c>
      <c r="L3204" s="29">
        <f>LN(Data[[#This Row],[MA'[n*ln(n)']
30d]])</f>
        <v>11.912755769662946</v>
      </c>
      <c r="M3204" s="43">
        <f t="shared" si="397"/>
        <v>11.885497043096221</v>
      </c>
      <c r="N3204" s="40">
        <f>Data[[#This Row],[DAA 
(n)]]^1.5</f>
        <v>1764124.71214481</v>
      </c>
      <c r="O3204" s="40">
        <f t="shared" si="398"/>
        <v>1928760.7531143979</v>
      </c>
      <c r="P3204" s="43">
        <f>LN(Data[[#This Row],[MA'[n^1.5']]])</f>
        <v>14.472388257816693</v>
      </c>
      <c r="Q3204" s="43">
        <f t="shared" si="399"/>
        <v>14.434866072681361</v>
      </c>
      <c r="R3204" s="30">
        <f>$O$1+$O$2*Data[[#This Row],[MA'[ln(n^2)']]]</f>
        <v>19.281332186237869</v>
      </c>
      <c r="S3204" s="30">
        <f>$Q$1+$Q$2*Data[[#This Row],[MA'[ln(n*ln(n))']]]</f>
        <v>16.131070121108763</v>
      </c>
      <c r="T3204" s="31">
        <f>$O$3*Data[[#This Row],[Metcalfe
(n^2)]]</f>
        <v>110843200</v>
      </c>
      <c r="U3204" s="31">
        <f t="shared" si="400"/>
        <v>125484912.57466665</v>
      </c>
      <c r="V3204" s="30">
        <f>LN(Data[[#This Row],[MA'[NVA']
30d]]/Data[[#This Row],[MA'[NVMetcalfe calc']]])</f>
        <v>-1.1021780434793689</v>
      </c>
      <c r="W3204" s="30">
        <f>$Q$3+Data[[#This Row],[NVM
(scaled)]]/((Data[[#This Row],[Upper Bound]]-Data[[#This Row],[Lower Bound]])/2)</f>
        <v>-0.10973736831586356</v>
      </c>
      <c r="X3204" s="30">
        <f>(Data[[#This Row],[Upper Bound]]+Data[[#This Row],[Lower Bound]])/2</f>
        <v>17.706201153673316</v>
      </c>
      <c r="Y3204" s="29">
        <f>LN(Data[[#This Row],[NVActual]]/Data[[#This Row],[MA'[n^2']
30d]])</f>
        <v>-1.7722681819707127</v>
      </c>
      <c r="Z3204" s="29">
        <f>LN(Data[[#This Row],[NVActual]]/Data[[#This Row],[MA'[n*ln(n)']
30d]])</f>
        <v>5.6165986065537394</v>
      </c>
      <c r="AA3204" s="29">
        <f>LN(Data[[#This Row],[NVActual]]/Data[[#This Row],[MA'[n^1.5']]])</f>
        <v>3.0569661183999912</v>
      </c>
      <c r="AB3204" s="29">
        <f>LN(Data[[#This Row],[NVActual]]/Data[[#This Row],[Metcalfe
(n^2)]])</f>
        <v>-1.6481992391761706</v>
      </c>
      <c r="AC3204" s="26">
        <f>1+Data[[#This Row],[MA'[NVMetcalfe calc']]]/((Data[[#This Row],[NVM_norm
(scaled)]]-Data[[#This Row],[NV_fund.]])/2)</f>
        <v>-14086813.727137491</v>
      </c>
    </row>
    <row r="3205" spans="1:29" x14ac:dyDescent="0.2">
      <c r="A3205" s="23">
        <v>40971</v>
      </c>
      <c r="B3205" s="24">
        <v>39232224.082264803</v>
      </c>
      <c r="C3205" s="24">
        <f t="shared" si="393"/>
        <v>41951463.943760701</v>
      </c>
      <c r="D3205" s="25">
        <f>LN(Data[[#This Row],[NVActual]])</f>
        <v>17.485009009983386</v>
      </c>
      <c r="E3205" s="26">
        <v>12413</v>
      </c>
      <c r="F3205" s="40">
        <f>Data[[#This Row],[DAA 
(n)]]^2</f>
        <v>154082569</v>
      </c>
      <c r="G3205" s="41">
        <f t="shared" si="394"/>
        <v>243945131.03333333</v>
      </c>
      <c r="H3205" s="28">
        <f>LN(Data[[#This Row],[Metcalfe
(n^2)]])</f>
        <v>18.852999179031897</v>
      </c>
      <c r="I3205" s="42">
        <f t="shared" si="395"/>
        <v>19.291822515175436</v>
      </c>
      <c r="J3205" s="40">
        <f>Data[[#This Row],[DAA 
(n)]]*LN(Data[[#This Row],[DAA 
(n)]])</f>
        <v>117011.13940466147</v>
      </c>
      <c r="K3205" s="40">
        <f t="shared" si="396"/>
        <v>150042.0149406181</v>
      </c>
      <c r="L3205" s="29">
        <f>LN(Data[[#This Row],[MA'[n*ln(n)']
30d]])</f>
        <v>11.918670633461943</v>
      </c>
      <c r="M3205" s="43">
        <f t="shared" si="397"/>
        <v>11.883496693789787</v>
      </c>
      <c r="N3205" s="40">
        <f>Data[[#This Row],[DAA 
(n)]]^1.5</f>
        <v>1382977.559108247</v>
      </c>
      <c r="O3205" s="40">
        <f t="shared" si="398"/>
        <v>1944415.3215630203</v>
      </c>
      <c r="P3205" s="43">
        <f>LN(Data[[#This Row],[MA'[n^1.5']]])</f>
        <v>14.480471883963483</v>
      </c>
      <c r="Q3205" s="43">
        <f t="shared" si="399"/>
        <v>14.432109405308124</v>
      </c>
      <c r="R3205" s="30">
        <f>$O$1+$O$2*Data[[#This Row],[MA'[ln(n^2)']]]</f>
        <v>19.291822515175436</v>
      </c>
      <c r="S3205" s="30">
        <f>$Q$1+$Q$2*Data[[#This Row],[MA'[ln(n*ln(n))']]]</f>
        <v>16.127769544753146</v>
      </c>
      <c r="T3205" s="31">
        <f>$O$3*Data[[#This Row],[Metcalfe
(n^2)]]</f>
        <v>80122935.88000001</v>
      </c>
      <c r="U3205" s="31">
        <f t="shared" si="400"/>
        <v>126851468.13733332</v>
      </c>
      <c r="V3205" s="30">
        <f>LN(Data[[#This Row],[MA'[NVA']
30d]]/Data[[#This Row],[MA'[NVMetcalfe calc']]])</f>
        <v>-1.1065035301320425</v>
      </c>
      <c r="W3205" s="30">
        <f>$Q$3+Data[[#This Row],[NVM
(scaled)]]/((Data[[#This Row],[Upper Bound]]-Data[[#This Row],[Lower Bound]])/2)</f>
        <v>-0.10942162187276094</v>
      </c>
      <c r="X3205" s="30">
        <f>(Data[[#This Row],[Upper Bound]]+Data[[#This Row],[Lower Bound]])/2</f>
        <v>17.709796029964291</v>
      </c>
      <c r="Y3205" s="32">
        <f>LN(Data[[#This Row],[NVActual]]/Data[[#This Row],[MA'[n^2']
30d]])</f>
        <v>-1.8274448751722012</v>
      </c>
      <c r="Z3205" s="32">
        <f>LN(Data[[#This Row],[NVActual]]/Data[[#This Row],[MA'[n*ln(n)']
30d]])</f>
        <v>5.5663383765214416</v>
      </c>
      <c r="AA3205" s="32">
        <f>LN(Data[[#This Row],[NVActual]]/Data[[#This Row],[MA'[n^1.5']]])</f>
        <v>3.0045371260199008</v>
      </c>
      <c r="AB3205" s="32">
        <f>LN(Data[[#This Row],[NVActual]]/Data[[#This Row],[Metcalfe
(n^2)]])</f>
        <v>-1.367990169048511</v>
      </c>
      <c r="AC3205" s="34">
        <f>1+Data[[#This Row],[MA'[NVMetcalfe calc']]]/((Data[[#This Row],[NVM_norm
(scaled)]]-Data[[#This Row],[NV_fund.]])/2)</f>
        <v>-14237601.415081978</v>
      </c>
    </row>
    <row r="3206" spans="1:29" x14ac:dyDescent="0.2">
      <c r="A3206" s="23">
        <v>40970</v>
      </c>
      <c r="B3206" s="24">
        <v>39939932.618118703</v>
      </c>
      <c r="C3206" s="24">
        <f t="shared" si="393"/>
        <v>42321947.624893852</v>
      </c>
      <c r="D3206" s="25">
        <f>LN(Data[[#This Row],[NVActual]])</f>
        <v>17.50288719887287</v>
      </c>
      <c r="E3206" s="26">
        <v>17925</v>
      </c>
      <c r="F3206" s="40">
        <f>Data[[#This Row],[DAA 
(n)]]^2</f>
        <v>321305625</v>
      </c>
      <c r="G3206" s="41">
        <f t="shared" si="394"/>
        <v>247019099.93333334</v>
      </c>
      <c r="H3206" s="28">
        <f>LN(Data[[#This Row],[Metcalfe
(n^2)]])</f>
        <v>19.587903330935642</v>
      </c>
      <c r="I3206" s="42">
        <f t="shared" si="395"/>
        <v>19.307458126053533</v>
      </c>
      <c r="J3206" s="40">
        <f>Data[[#This Row],[DAA 
(n)]]*LN(Data[[#This Row],[DAA 
(n)]])</f>
        <v>175556.58360351069</v>
      </c>
      <c r="K3206" s="40">
        <f t="shared" si="396"/>
        <v>151195.65241761861</v>
      </c>
      <c r="L3206" s="29">
        <f>LN(Data[[#This Row],[MA'[n*ln(n)']
30d]])</f>
        <v>11.926329988462442</v>
      </c>
      <c r="M3206" s="43">
        <f t="shared" si="397"/>
        <v>11.880934309488401</v>
      </c>
      <c r="N3206" s="40">
        <f>Data[[#This Row],[DAA 
(n)]]^1.5</f>
        <v>2399875.6901400103</v>
      </c>
      <c r="O3206" s="40">
        <f t="shared" si="398"/>
        <v>1963851.9620095817</v>
      </c>
      <c r="P3206" s="43">
        <f>LN(Data[[#This Row],[MA'[n^1.5']]])</f>
        <v>14.490418389296785</v>
      </c>
      <c r="Q3206" s="43">
        <f t="shared" si="399"/>
        <v>14.428584050222447</v>
      </c>
      <c r="R3206" s="30">
        <f>$O$1+$O$2*Data[[#This Row],[MA'[ln(n^2)']]]</f>
        <v>19.307458126053533</v>
      </c>
      <c r="S3206" s="30">
        <f>$Q$1+$Q$2*Data[[#This Row],[MA'[ln(n*ln(n))']]]</f>
        <v>16.12354161065586</v>
      </c>
      <c r="T3206" s="31">
        <f>$O$3*Data[[#This Row],[Metcalfe
(n^2)]]</f>
        <v>167078925</v>
      </c>
      <c r="U3206" s="31">
        <f t="shared" si="400"/>
        <v>128449931.9653333</v>
      </c>
      <c r="V3206" s="30">
        <f>LN(Data[[#This Row],[MA'[NVA']
30d]]/Data[[#This Row],[MA'[NVMetcalfe calc']]])</f>
        <v>-1.1102333860237279</v>
      </c>
      <c r="W3206" s="30">
        <f>$Q$3+Data[[#This Row],[NVM
(scaled)]]/((Data[[#This Row],[Upper Bound]]-Data[[#This Row],[Lower Bound]])/2)</f>
        <v>-0.10740106604840371</v>
      </c>
      <c r="X3206" s="30">
        <f>(Data[[#This Row],[Upper Bound]]+Data[[#This Row],[Lower Bound]])/2</f>
        <v>17.715499868354698</v>
      </c>
      <c r="Y3206" s="29">
        <f>LN(Data[[#This Row],[NVActual]]/Data[[#This Row],[MA'[n^2']
30d]])</f>
        <v>-1.8220890203950675</v>
      </c>
      <c r="Z3206" s="29">
        <f>LN(Data[[#This Row],[NVActual]]/Data[[#This Row],[MA'[n*ln(n)']
30d]])</f>
        <v>5.5765572104104306</v>
      </c>
      <c r="AA3206" s="29">
        <f>LN(Data[[#This Row],[NVActual]]/Data[[#This Row],[MA'[n^1.5']]])</f>
        <v>3.0124688095760872</v>
      </c>
      <c r="AB3206" s="29">
        <f>LN(Data[[#This Row],[NVActual]]/Data[[#This Row],[Metcalfe
(n^2)]])</f>
        <v>-2.0850161320627709</v>
      </c>
      <c r="AC3206" s="26">
        <f>1+Data[[#This Row],[MA'[NVMetcalfe calc']]]/((Data[[#This Row],[NVM_norm
(scaled)]]-Data[[#This Row],[NV_fund.]])/2)</f>
        <v>-14414030.973592985</v>
      </c>
    </row>
    <row r="3207" spans="1:29" x14ac:dyDescent="0.2">
      <c r="A3207" s="23">
        <v>40969</v>
      </c>
      <c r="B3207" s="24">
        <v>41662586.187745303</v>
      </c>
      <c r="C3207" s="24">
        <f t="shared" si="393"/>
        <v>42660534.186483987</v>
      </c>
      <c r="D3207" s="25">
        <f>LN(Data[[#This Row],[NVActual]])</f>
        <v>17.545114070308752</v>
      </c>
      <c r="E3207" s="26">
        <v>16097</v>
      </c>
      <c r="F3207" s="40">
        <f>Data[[#This Row],[DAA 
(n)]]^2</f>
        <v>259113409</v>
      </c>
      <c r="G3207" s="41">
        <f t="shared" si="394"/>
        <v>243970776.46666667</v>
      </c>
      <c r="H3207" s="28">
        <f>LN(Data[[#This Row],[Metcalfe
(n^2)]])</f>
        <v>19.372776396412458</v>
      </c>
      <c r="I3207" s="42">
        <f t="shared" si="395"/>
        <v>19.296293456361116</v>
      </c>
      <c r="J3207" s="40">
        <f>Data[[#This Row],[DAA 
(n)]]*LN(Data[[#This Row],[DAA 
(n)]])</f>
        <v>155921.79082652568</v>
      </c>
      <c r="K3207" s="40">
        <f t="shared" si="396"/>
        <v>150208.66922557013</v>
      </c>
      <c r="L3207" s="29">
        <f>LN(Data[[#This Row],[MA'[n*ln(n)']
30d]])</f>
        <v>11.919780734526519</v>
      </c>
      <c r="M3207" s="43">
        <f t="shared" si="397"/>
        <v>11.877882550636516</v>
      </c>
      <c r="N3207" s="40">
        <f>Data[[#This Row],[DAA 
(n)]]^1.5</f>
        <v>2042290.0246226024</v>
      </c>
      <c r="O3207" s="40">
        <f t="shared" si="398"/>
        <v>1946081.9096999653</v>
      </c>
      <c r="P3207" s="43">
        <f>LN(Data[[#This Row],[MA'[n^1.5']]])</f>
        <v>14.481328632157775</v>
      </c>
      <c r="Q3207" s="43">
        <f t="shared" si="399"/>
        <v>14.424411158192665</v>
      </c>
      <c r="R3207" s="30">
        <f>$O$1+$O$2*Data[[#This Row],[MA'[ln(n^2)']]]</f>
        <v>19.296293456361116</v>
      </c>
      <c r="S3207" s="30">
        <f>$Q$1+$Q$2*Data[[#This Row],[MA'[ln(n*ln(n))']]]</f>
        <v>16.118506208550251</v>
      </c>
      <c r="T3207" s="31">
        <f>$O$3*Data[[#This Row],[Metcalfe
(n^2)]]</f>
        <v>134738972.68000001</v>
      </c>
      <c r="U3207" s="31">
        <f t="shared" si="400"/>
        <v>126864803.76266666</v>
      </c>
      <c r="V3207" s="30">
        <f>LN(Data[[#This Row],[MA'[NVA']
30d]]/Data[[#This Row],[MA'[NVMetcalfe calc']]])</f>
        <v>-1.0898477472173949</v>
      </c>
      <c r="W3207" s="30">
        <f>$Q$3+Data[[#This Row],[NVM
(scaled)]]/((Data[[#This Row],[Upper Bound]]-Data[[#This Row],[Lower Bound]])/2)</f>
        <v>-9.5916118499233205E-2</v>
      </c>
      <c r="X3207" s="30">
        <f>(Data[[#This Row],[Upper Bound]]+Data[[#This Row],[Lower Bound]])/2</f>
        <v>17.707399832455685</v>
      </c>
      <c r="Y3207" s="32">
        <f>LN(Data[[#This Row],[NVActual]]/Data[[#This Row],[MA'[n^2']
30d]])</f>
        <v>-1.767444937196661</v>
      </c>
      <c r="Z3207" s="32">
        <f>LN(Data[[#This Row],[NVActual]]/Data[[#This Row],[MA'[n*ln(n)']
30d]])</f>
        <v>5.6253333357822317</v>
      </c>
      <c r="AA3207" s="32">
        <f>LN(Data[[#This Row],[NVActual]]/Data[[#This Row],[MA'[n^1.5']]])</f>
        <v>3.063785438150977</v>
      </c>
      <c r="AB3207" s="32">
        <f>LN(Data[[#This Row],[NVActual]]/Data[[#This Row],[Metcalfe
(n^2)]])</f>
        <v>-1.8276623261037079</v>
      </c>
      <c r="AC3207" s="34">
        <f>1+Data[[#This Row],[MA'[NVMetcalfe calc']]]/((Data[[#This Row],[NVM_norm
(scaled)]]-Data[[#This Row],[NV_fund.]])/2)</f>
        <v>-14251816.370669311</v>
      </c>
    </row>
    <row r="3208" spans="1:29" x14ac:dyDescent="0.2">
      <c r="A3208" s="23">
        <v>40968</v>
      </c>
      <c r="B3208" s="24">
        <v>41208302.226078197</v>
      </c>
      <c r="C3208" s="24">
        <f t="shared" si="393"/>
        <v>42792787.307330996</v>
      </c>
      <c r="D3208" s="25">
        <f>LN(Data[[#This Row],[NVActual]])</f>
        <v>17.534150304360978</v>
      </c>
      <c r="E3208" s="26">
        <v>15562</v>
      </c>
      <c r="F3208" s="40">
        <f>Data[[#This Row],[DAA 
(n)]]^2</f>
        <v>242175844</v>
      </c>
      <c r="G3208" s="41">
        <f t="shared" si="394"/>
        <v>243716201.63333333</v>
      </c>
      <c r="H3208" s="28">
        <f>LN(Data[[#This Row],[Metcalfe
(n^2)]])</f>
        <v>19.305174648353752</v>
      </c>
      <c r="I3208" s="42">
        <f t="shared" si="395"/>
        <v>19.295296202069526</v>
      </c>
      <c r="J3208" s="40">
        <f>Data[[#This Row],[DAA 
(n)]]*LN(Data[[#This Row],[DAA 
(n)]])</f>
        <v>150213.56393884055</v>
      </c>
      <c r="K3208" s="40">
        <f t="shared" si="396"/>
        <v>150123.59377031305</v>
      </c>
      <c r="L3208" s="29">
        <f>LN(Data[[#This Row],[MA'[n*ln(n)']
30d]])</f>
        <v>11.919214192279716</v>
      </c>
      <c r="M3208" s="43">
        <f t="shared" si="397"/>
        <v>11.87478829725657</v>
      </c>
      <c r="N3208" s="40">
        <f>Data[[#This Row],[DAA 
(n)]]^1.5</f>
        <v>1941324.4150136267</v>
      </c>
      <c r="O3208" s="40">
        <f t="shared" si="398"/>
        <v>1944571.4076948119</v>
      </c>
      <c r="P3208" s="43">
        <f>LN(Data[[#This Row],[MA'[n^1.5']]])</f>
        <v>14.480552154811775</v>
      </c>
      <c r="Q3208" s="43">
        <f t="shared" si="399"/>
        <v>14.420195277301604</v>
      </c>
      <c r="R3208" s="30">
        <f>$O$1+$O$2*Data[[#This Row],[MA'[ln(n^2)']]]</f>
        <v>19.295296202069526</v>
      </c>
      <c r="S3208" s="30">
        <f>$Q$1+$Q$2*Data[[#This Row],[MA'[ln(n*ln(n))']]]</f>
        <v>16.113400690473338</v>
      </c>
      <c r="T3208" s="31">
        <f>$O$3*Data[[#This Row],[Metcalfe
(n^2)]]</f>
        <v>125931438.88000001</v>
      </c>
      <c r="U3208" s="31">
        <f t="shared" si="400"/>
        <v>126732424.84933333</v>
      </c>
      <c r="V3208" s="30">
        <f>LN(Data[[#This Row],[MA'[NVA']
30d]]/Data[[#This Row],[MA'[NVMetcalfe calc']]])</f>
        <v>-1.0857084053615351</v>
      </c>
      <c r="W3208" s="30">
        <f>$Q$3+Data[[#This Row],[NVM
(scaled)]]/((Data[[#This Row],[Upper Bound]]-Data[[#This Row],[Lower Bound]])/2)</f>
        <v>-9.242869786562713E-2</v>
      </c>
      <c r="X3208" s="30">
        <f>(Data[[#This Row],[Upper Bound]]+Data[[#This Row],[Lower Bound]])/2</f>
        <v>17.704348446271432</v>
      </c>
      <c r="Y3208" s="29">
        <f>LN(Data[[#This Row],[NVActual]]/Data[[#This Row],[MA'[n^2']
30d]])</f>
        <v>-1.77736469390126</v>
      </c>
      <c r="Z3208" s="29">
        <f>LN(Data[[#This Row],[NVActual]]/Data[[#This Row],[MA'[n*ln(n)']
30d]])</f>
        <v>5.6149361120812609</v>
      </c>
      <c r="AA3208" s="29">
        <f>LN(Data[[#This Row],[NVActual]]/Data[[#This Row],[MA'[n^1.5']]])</f>
        <v>3.0535981495492015</v>
      </c>
      <c r="AB3208" s="29">
        <f>LN(Data[[#This Row],[NVActual]]/Data[[#This Row],[Metcalfe
(n^2)]])</f>
        <v>-1.771024343992774</v>
      </c>
      <c r="AC3208" s="26">
        <f>1+Data[[#This Row],[MA'[NVMetcalfe calc']]]/((Data[[#This Row],[NVM_norm
(scaled)]]-Data[[#This Row],[NV_fund.]])/2)</f>
        <v>-14242175.97653014</v>
      </c>
    </row>
    <row r="3209" spans="1:29" x14ac:dyDescent="0.2">
      <c r="A3209" s="23">
        <v>40967</v>
      </c>
      <c r="B3209" s="24">
        <v>41033824.2476843</v>
      </c>
      <c r="C3209" s="24">
        <f t="shared" si="393"/>
        <v>42929266.894232392</v>
      </c>
      <c r="D3209" s="25">
        <f>LN(Data[[#This Row],[NVActual]])</f>
        <v>17.529907266209101</v>
      </c>
      <c r="E3209" s="26">
        <v>16054</v>
      </c>
      <c r="F3209" s="40">
        <f>Data[[#This Row],[DAA 
(n)]]^2</f>
        <v>257730916</v>
      </c>
      <c r="G3209" s="41">
        <f t="shared" si="394"/>
        <v>241602236.83333334</v>
      </c>
      <c r="H3209" s="28">
        <f>LN(Data[[#This Row],[Metcalfe
(n^2)]])</f>
        <v>19.367426637383044</v>
      </c>
      <c r="I3209" s="42">
        <f t="shared" si="395"/>
        <v>19.285174958464129</v>
      </c>
      <c r="J3209" s="40">
        <f>Data[[#This Row],[DAA 
(n)]]*LN(Data[[#This Row],[DAA 
(n)]])</f>
        <v>155462.3336182737</v>
      </c>
      <c r="K3209" s="40">
        <f t="shared" si="396"/>
        <v>149350.65087632445</v>
      </c>
      <c r="L3209" s="29">
        <f>LN(Data[[#This Row],[MA'[n*ln(n)']
30d]])</f>
        <v>11.914052181695185</v>
      </c>
      <c r="M3209" s="43">
        <f t="shared" si="397"/>
        <v>11.871336532921942</v>
      </c>
      <c r="N3209" s="40">
        <f>Data[[#This Row],[DAA 
(n)]]^1.5</f>
        <v>2034112.1221466607</v>
      </c>
      <c r="O3209" s="40">
        <f t="shared" si="398"/>
        <v>1931392.4583614366</v>
      </c>
      <c r="P3209" s="43">
        <f>LN(Data[[#This Row],[MA'[n^1.5']]])</f>
        <v>14.473751781755047</v>
      </c>
      <c r="Q3209" s="43">
        <f t="shared" si="399"/>
        <v>14.415503975840803</v>
      </c>
      <c r="R3209" s="30">
        <f>$O$1+$O$2*Data[[#This Row],[MA'[ln(n^2)']]]</f>
        <v>19.285174958464129</v>
      </c>
      <c r="S3209" s="30">
        <f>$Q$1+$Q$2*Data[[#This Row],[MA'[ln(n*ln(n))']]]</f>
        <v>16.107705279321202</v>
      </c>
      <c r="T3209" s="31">
        <f>$O$3*Data[[#This Row],[Metcalfe
(n^2)]]</f>
        <v>134020076.32000001</v>
      </c>
      <c r="U3209" s="31">
        <f t="shared" si="400"/>
        <v>125633163.15333334</v>
      </c>
      <c r="V3209" s="30">
        <f>LN(Data[[#This Row],[MA'[NVA']
30d]]/Data[[#This Row],[MA'[NVMetcalfe calc']]])</f>
        <v>-1.0738124517073262</v>
      </c>
      <c r="W3209" s="30">
        <f>$Q$3+Data[[#This Row],[NVM
(scaled)]]/((Data[[#This Row],[Upper Bound]]-Data[[#This Row],[Lower Bound]])/2)</f>
        <v>-8.5891549024612823E-2</v>
      </c>
      <c r="X3209" s="30">
        <f>(Data[[#This Row],[Upper Bound]]+Data[[#This Row],[Lower Bound]])/2</f>
        <v>17.696440118892667</v>
      </c>
      <c r="Y3209" s="32">
        <f>LN(Data[[#This Row],[NVActual]]/Data[[#This Row],[MA'[n^2']
30d]])</f>
        <v>-1.7728960161890899</v>
      </c>
      <c r="Z3209" s="32">
        <f>LN(Data[[#This Row],[NVActual]]/Data[[#This Row],[MA'[n*ln(n)']
30d]])</f>
        <v>5.6158550845139157</v>
      </c>
      <c r="AA3209" s="32">
        <f>LN(Data[[#This Row],[NVActual]]/Data[[#This Row],[MA'[n^1.5']]])</f>
        <v>3.0561554844540542</v>
      </c>
      <c r="AB3209" s="32">
        <f>LN(Data[[#This Row],[NVActual]]/Data[[#This Row],[Metcalfe
(n^2)]])</f>
        <v>-1.8375193711739441</v>
      </c>
      <c r="AC3209" s="34">
        <f>1+Data[[#This Row],[MA'[NVMetcalfe calc']]]/((Data[[#This Row],[NVM_norm
(scaled)]]-Data[[#This Row],[NV_fund.]])/2)</f>
        <v>-14130110.337423712</v>
      </c>
    </row>
    <row r="3210" spans="1:29" x14ac:dyDescent="0.2">
      <c r="A3210" s="23">
        <v>40966</v>
      </c>
      <c r="B3210" s="24">
        <v>41798937.866346501</v>
      </c>
      <c r="C3210" s="24">
        <f t="shared" si="393"/>
        <v>43039271.070158236</v>
      </c>
      <c r="D3210" s="25">
        <f>LN(Data[[#This Row],[NVActual]])</f>
        <v>17.548381487276131</v>
      </c>
      <c r="E3210" s="26">
        <v>15336</v>
      </c>
      <c r="F3210" s="40">
        <f>Data[[#This Row],[DAA 
(n)]]^2</f>
        <v>235192896</v>
      </c>
      <c r="G3210" s="41">
        <f t="shared" si="394"/>
        <v>239796115.93333334</v>
      </c>
      <c r="H3210" s="28">
        <f>LN(Data[[#This Row],[Metcalfe
(n^2)]])</f>
        <v>19.27591656945096</v>
      </c>
      <c r="I3210" s="42">
        <f t="shared" si="395"/>
        <v>19.277307701025681</v>
      </c>
      <c r="J3210" s="40">
        <f>Data[[#This Row],[DAA 
(n)]]*LN(Data[[#This Row],[DAA 
(n)]])</f>
        <v>147807.72825454996</v>
      </c>
      <c r="K3210" s="40">
        <f t="shared" si="396"/>
        <v>148717.70327203724</v>
      </c>
      <c r="L3210" s="29">
        <f>LN(Data[[#This Row],[MA'[n*ln(n)']
30d]])</f>
        <v>11.909805178973476</v>
      </c>
      <c r="M3210" s="43">
        <f t="shared" si="397"/>
        <v>11.868127501500872</v>
      </c>
      <c r="N3210" s="40">
        <f>Data[[#This Row],[DAA 
(n)]]^1.5</f>
        <v>1899188.8408096759</v>
      </c>
      <c r="O3210" s="40">
        <f t="shared" si="398"/>
        <v>1920392.5664070004</v>
      </c>
      <c r="P3210" s="43">
        <f>LN(Data[[#This Row],[MA'[n^1.5']]])</f>
        <v>14.468040184774839</v>
      </c>
      <c r="Q3210" s="43">
        <f t="shared" si="399"/>
        <v>14.411136732279585</v>
      </c>
      <c r="R3210" s="30">
        <f>$O$1+$O$2*Data[[#This Row],[MA'[ln(n^2)']]]</f>
        <v>19.277307701025681</v>
      </c>
      <c r="S3210" s="30">
        <f>$Q$1+$Q$2*Data[[#This Row],[MA'[ln(n*ln(n))']]]</f>
        <v>16.102410377476438</v>
      </c>
      <c r="T3210" s="31">
        <f>$O$3*Data[[#This Row],[Metcalfe
(n^2)]]</f>
        <v>122300305.92</v>
      </c>
      <c r="U3210" s="31">
        <f t="shared" si="400"/>
        <v>124693980.28533335</v>
      </c>
      <c r="V3210" s="30">
        <f>LN(Data[[#This Row],[MA'[NVA']
30d]]/Data[[#This Row],[MA'[NVMetcalfe calc']]])</f>
        <v>-1.0637495983390335</v>
      </c>
      <c r="W3210" s="30">
        <f>$Q$3+Data[[#This Row],[NVM
(scaled)]]/((Data[[#This Row],[Upper Bound]]-Data[[#This Row],[Lower Bound]])/2)</f>
        <v>-8.010015753823474E-2</v>
      </c>
      <c r="X3210" s="30">
        <f>(Data[[#This Row],[Upper Bound]]+Data[[#This Row],[Lower Bound]])/2</f>
        <v>17.689859039251061</v>
      </c>
      <c r="Y3210" s="29">
        <f>LN(Data[[#This Row],[NVActual]]/Data[[#This Row],[MA'[n^2']
30d]])</f>
        <v>-1.7469181160416807</v>
      </c>
      <c r="Z3210" s="29">
        <f>LN(Data[[#This Row],[NVActual]]/Data[[#This Row],[MA'[n*ln(n)']
30d]])</f>
        <v>5.638576308302655</v>
      </c>
      <c r="AA3210" s="29">
        <f>LN(Data[[#This Row],[NVActual]]/Data[[#This Row],[MA'[n^1.5']]])</f>
        <v>3.0803413025012927</v>
      </c>
      <c r="AB3210" s="29">
        <f>LN(Data[[#This Row],[NVActual]]/Data[[#This Row],[Metcalfe
(n^2)]])</f>
        <v>-1.7275350821748297</v>
      </c>
      <c r="AC3210" s="26">
        <f>1+Data[[#This Row],[MA'[NVMetcalfe calc']]]/((Data[[#This Row],[NVM_norm
(scaled)]]-Data[[#This Row],[NV_fund.]])/2)</f>
        <v>-14034243.975403575</v>
      </c>
    </row>
    <row r="3211" spans="1:29" x14ac:dyDescent="0.2">
      <c r="A3211" s="23">
        <v>40965</v>
      </c>
      <c r="B3211" s="24">
        <v>41540764.984809697</v>
      </c>
      <c r="C3211" s="24">
        <f t="shared" si="393"/>
        <v>43195756.220877267</v>
      </c>
      <c r="D3211" s="25">
        <f>LN(Data[[#This Row],[NVActual]])</f>
        <v>17.542185791861588</v>
      </c>
      <c r="E3211" s="26">
        <v>13193</v>
      </c>
      <c r="F3211" s="40">
        <f>Data[[#This Row],[DAA 
(n)]]^2</f>
        <v>174055249</v>
      </c>
      <c r="G3211" s="41">
        <f t="shared" si="394"/>
        <v>237814621.03333333</v>
      </c>
      <c r="H3211" s="28">
        <f>LN(Data[[#This Row],[Metcalfe
(n^2)]])</f>
        <v>18.974883329767554</v>
      </c>
      <c r="I3211" s="42">
        <f t="shared" si="395"/>
        <v>19.267595881630573</v>
      </c>
      <c r="J3211" s="40">
        <f>Data[[#This Row],[DAA 
(n)]]*LN(Data[[#This Row],[DAA 
(n)]])</f>
        <v>125167.81788481167</v>
      </c>
      <c r="K3211" s="40">
        <f t="shared" si="396"/>
        <v>147985.41796804528</v>
      </c>
      <c r="L3211" s="29">
        <f>LN(Data[[#This Row],[MA'[n*ln(n)']
30d]])</f>
        <v>11.904869020649187</v>
      </c>
      <c r="M3211" s="43">
        <f t="shared" si="397"/>
        <v>11.865052742996033</v>
      </c>
      <c r="N3211" s="40">
        <f>Data[[#This Row],[DAA 
(n)]]^1.5</f>
        <v>1515358.3404782536</v>
      </c>
      <c r="O3211" s="40">
        <f t="shared" si="398"/>
        <v>1907966.21630618</v>
      </c>
      <c r="P3211" s="43">
        <f>LN(Data[[#This Row],[MA'[n^1.5']]])</f>
        <v>14.461548424495129</v>
      </c>
      <c r="Q3211" s="43">
        <f t="shared" si="399"/>
        <v>14.406952923139484</v>
      </c>
      <c r="R3211" s="30">
        <f>$O$1+$O$2*Data[[#This Row],[MA'[ln(n^2)']]]</f>
        <v>19.267595881630573</v>
      </c>
      <c r="S3211" s="30">
        <f>$Q$1+$Q$2*Data[[#This Row],[MA'[ln(n*ln(n))']]]</f>
        <v>16.097337025943453</v>
      </c>
      <c r="T3211" s="31">
        <f>$O$3*Data[[#This Row],[Metcalfe
(n^2)]]</f>
        <v>90508729.480000004</v>
      </c>
      <c r="U3211" s="31">
        <f t="shared" si="400"/>
        <v>123663602.93733335</v>
      </c>
      <c r="V3211" s="30">
        <f>LN(Data[[#This Row],[MA'[NVA']
30d]]/Data[[#This Row],[MA'[NVMetcalfe calc']]])</f>
        <v>-1.0518227447440103</v>
      </c>
      <c r="W3211" s="30">
        <f>$Q$3+Data[[#This Row],[NVM
(scaled)]]/((Data[[#This Row],[Upper Bound]]-Data[[#This Row],[Lower Bound]])/2)</f>
        <v>-7.3556379856583587E-2</v>
      </c>
      <c r="X3211" s="30">
        <f>(Data[[#This Row],[Upper Bound]]+Data[[#This Row],[Lower Bound]])/2</f>
        <v>17.682466453787015</v>
      </c>
      <c r="Y3211" s="32">
        <f>LN(Data[[#This Row],[NVActual]]/Data[[#This Row],[MA'[n^2']
30d]])</f>
        <v>-1.7448162330501473</v>
      </c>
      <c r="Z3211" s="32">
        <f>LN(Data[[#This Row],[NVActual]]/Data[[#This Row],[MA'[n*ln(n)']
30d]])</f>
        <v>5.6373167712124017</v>
      </c>
      <c r="AA3211" s="32">
        <f>LN(Data[[#This Row],[NVActual]]/Data[[#This Row],[MA'[n^1.5']]])</f>
        <v>3.0806373673664593</v>
      </c>
      <c r="AB3211" s="32">
        <f>LN(Data[[#This Row],[NVActual]]/Data[[#This Row],[Metcalfe
(n^2)]])</f>
        <v>-1.4326975379059641</v>
      </c>
      <c r="AC3211" s="34">
        <f>1+Data[[#This Row],[MA'[NVMetcalfe calc']]]/((Data[[#This Row],[NVM_norm
(scaled)]]-Data[[#This Row],[NV_fund.]])/2)</f>
        <v>-13929199.710760422</v>
      </c>
    </row>
    <row r="3212" spans="1:29" x14ac:dyDescent="0.2">
      <c r="A3212" s="23">
        <v>40964</v>
      </c>
      <c r="B3212" s="24">
        <v>40207641.309314303</v>
      </c>
      <c r="C3212" s="24">
        <f t="shared" ref="C3212:C3267" si="401">AVERAGE(B3212:B3241)</f>
        <v>43261904.310535826</v>
      </c>
      <c r="D3212" s="25">
        <f>LN(Data[[#This Row],[NVActual]])</f>
        <v>17.509567617847146</v>
      </c>
      <c r="E3212" s="26">
        <v>14844</v>
      </c>
      <c r="F3212" s="40">
        <f>Data[[#This Row],[DAA 
(n)]]^2</f>
        <v>220344336</v>
      </c>
      <c r="G3212" s="41">
        <f t="shared" ref="G3212:G3267" si="402">AVERAGE(F3212:F3241)</f>
        <v>238904634.09999999</v>
      </c>
      <c r="H3212" s="28">
        <f>LN(Data[[#This Row],[Metcalfe
(n^2)]])</f>
        <v>19.210702044360975</v>
      </c>
      <c r="I3212" s="42">
        <f t="shared" ref="I3212:I3267" si="403">AVERAGE(H3212:H3241)</f>
        <v>19.273334709826837</v>
      </c>
      <c r="J3212" s="40">
        <f>Data[[#This Row],[DAA 
(n)]]*LN(Data[[#This Row],[DAA 
(n)]])</f>
        <v>142581.83057324716</v>
      </c>
      <c r="K3212" s="40">
        <f t="shared" ref="K3212:K3267" si="404">AVERAGE(J3212:J3241)</f>
        <v>148401.74746718077</v>
      </c>
      <c r="L3212" s="29">
        <f>LN(Data[[#This Row],[MA'[n*ln(n)']
30d]])</f>
        <v>11.907678385031403</v>
      </c>
      <c r="M3212" s="43">
        <f t="shared" ref="M3212:M3267" si="405">AVERAGE(L3212:L3241)</f>
        <v>11.862231383881165</v>
      </c>
      <c r="N3212" s="40">
        <f>Data[[#This Row],[DAA 
(n)]]^1.5</f>
        <v>1808532.9202378369</v>
      </c>
      <c r="O3212" s="40">
        <f t="shared" ref="O3212:O3267" si="406">AVERAGE(N3212:N3241)</f>
        <v>1914928.317572243</v>
      </c>
      <c r="P3212" s="43">
        <f>LN(Data[[#This Row],[MA'[n^1.5']]])</f>
        <v>14.465190747819127</v>
      </c>
      <c r="Q3212" s="43">
        <f t="shared" ref="Q3212:Q3267" si="407">AVERAGE(P3212:P3241)</f>
        <v>14.403107343323432</v>
      </c>
      <c r="R3212" s="30">
        <f>$O$1+$O$2*Data[[#This Row],[MA'[ln(n^2)']]]</f>
        <v>19.273334709826837</v>
      </c>
      <c r="S3212" s="30">
        <f>$Q$1+$Q$2*Data[[#This Row],[MA'[ln(n*ln(n))']]]</f>
        <v>16.092681783403918</v>
      </c>
      <c r="T3212" s="31">
        <f>$O$3*Data[[#This Row],[Metcalfe
(n^2)]]</f>
        <v>114579054.72</v>
      </c>
      <c r="U3212" s="31">
        <f t="shared" si="400"/>
        <v>124230409.73200002</v>
      </c>
      <c r="V3212" s="30">
        <f>LN(Data[[#This Row],[MA'[NVA']
30d]]/Data[[#This Row],[MA'[NVMetcalfe calc']]])</f>
        <v>-1.0548655447134923</v>
      </c>
      <c r="W3212" s="30">
        <f>$Q$3+Data[[#This Row],[NVM
(scaled)]]/((Data[[#This Row],[Upper Bound]]-Data[[#This Row],[Lower Bound]])/2)</f>
        <v>-7.3301258650583678E-2</v>
      </c>
      <c r="X3212" s="30">
        <f>(Data[[#This Row],[Upper Bound]]+Data[[#This Row],[Lower Bound]])/2</f>
        <v>17.68300824661538</v>
      </c>
      <c r="Y3212" s="29">
        <f>LN(Data[[#This Row],[NVActual]]/Data[[#This Row],[MA'[n^2']
30d]])</f>
        <v>-1.7820073919166834</v>
      </c>
      <c r="Z3212" s="29">
        <f>LN(Data[[#This Row],[NVActual]]/Data[[#This Row],[MA'[n*ln(n)']
30d]])</f>
        <v>5.6018892328157426</v>
      </c>
      <c r="AA3212" s="29">
        <f>LN(Data[[#This Row],[NVActual]]/Data[[#This Row],[MA'[n^1.5']]])</f>
        <v>3.0443768700280174</v>
      </c>
      <c r="AB3212" s="29">
        <f>LN(Data[[#This Row],[NVActual]]/Data[[#This Row],[Metcalfe
(n^2)]])</f>
        <v>-1.7011344265138311</v>
      </c>
      <c r="AC3212" s="26">
        <f>1+Data[[#This Row],[MA'[NVMetcalfe calc']]]/((Data[[#This Row],[NVM_norm
(scaled)]]-Data[[#This Row],[NV_fund.]])/2)</f>
        <v>-13992817.687369375</v>
      </c>
    </row>
    <row r="3213" spans="1:29" x14ac:dyDescent="0.2">
      <c r="A3213" s="23">
        <v>40963</v>
      </c>
      <c r="B3213" s="24">
        <v>42297987.960257098</v>
      </c>
      <c r="C3213" s="24">
        <f t="shared" si="401"/>
        <v>43388762.574610874</v>
      </c>
      <c r="D3213" s="25">
        <f>LN(Data[[#This Row],[NVActual]])</f>
        <v>17.560250076933841</v>
      </c>
      <c r="E3213" s="26">
        <v>16256</v>
      </c>
      <c r="F3213" s="40">
        <f>Data[[#This Row],[DAA 
(n)]]^2</f>
        <v>264257536</v>
      </c>
      <c r="G3213" s="41">
        <f t="shared" si="402"/>
        <v>237929000.53333333</v>
      </c>
      <c r="H3213" s="28">
        <f>LN(Data[[#This Row],[Metcalfe
(n^2)]])</f>
        <v>19.392434700756418</v>
      </c>
      <c r="I3213" s="42">
        <f t="shared" si="403"/>
        <v>19.268583918379093</v>
      </c>
      <c r="J3213" s="40">
        <f>Data[[#This Row],[DAA 
(n)]]*LN(Data[[#This Row],[DAA 
(n)]])</f>
        <v>157621.70924774816</v>
      </c>
      <c r="K3213" s="40">
        <f t="shared" si="404"/>
        <v>148042.01025896816</v>
      </c>
      <c r="L3213" s="29">
        <f>LN(Data[[#This Row],[MA'[n*ln(n)']
30d]])</f>
        <v>11.905251365568718</v>
      </c>
      <c r="M3213" s="43">
        <f t="shared" si="405"/>
        <v>11.859300512506984</v>
      </c>
      <c r="N3213" s="40">
        <f>Data[[#This Row],[DAA 
(n)]]^1.5</f>
        <v>2072624.0626838256</v>
      </c>
      <c r="O3213" s="40">
        <f t="shared" si="406"/>
        <v>1908816.8021553569</v>
      </c>
      <c r="P3213" s="43">
        <f>LN(Data[[#This Row],[MA'[n^1.5']]])</f>
        <v>14.461994132757372</v>
      </c>
      <c r="Q3213" s="43">
        <f t="shared" si="407"/>
        <v>14.399122136153112</v>
      </c>
      <c r="R3213" s="30">
        <f>$O$1+$O$2*Data[[#This Row],[MA'[ln(n^2)']]]</f>
        <v>19.268583918379093</v>
      </c>
      <c r="S3213" s="30">
        <f>$Q$1+$Q$2*Data[[#This Row],[MA'[ln(n*ln(n))']]]</f>
        <v>16.087845845636522</v>
      </c>
      <c r="T3213" s="31">
        <f>$O$3*Data[[#This Row],[Metcalfe
(n^2)]]</f>
        <v>137413918.72</v>
      </c>
      <c r="U3213" s="31">
        <f t="shared" ref="U3213:U3238" si="408">AVERAGE(T3213:T3242)</f>
        <v>123723080.27733335</v>
      </c>
      <c r="V3213" s="30">
        <f>LN(Data[[#This Row],[MA'[NVA']
30d]]/Data[[#This Row],[MA'[NVMetcalfe calc']]])</f>
        <v>-1.0478453639458525</v>
      </c>
      <c r="W3213" s="30">
        <f>$Q$3+Data[[#This Row],[NVM
(scaled)]]/((Data[[#This Row],[Upper Bound]]-Data[[#This Row],[Lower Bound]])/2)</f>
        <v>-6.8869318995735229E-2</v>
      </c>
      <c r="X3213" s="30">
        <f>(Data[[#This Row],[Upper Bound]]+Data[[#This Row],[Lower Bound]])/2</f>
        <v>17.678214882007808</v>
      </c>
      <c r="Y3213" s="32">
        <f>LN(Data[[#This Row],[NVActual]]/Data[[#This Row],[MA'[n^2']
30d]])</f>
        <v>-1.7272327931096787</v>
      </c>
      <c r="Z3213" s="32">
        <f>LN(Data[[#This Row],[NVActual]]/Data[[#This Row],[MA'[n*ln(n)']
30d]])</f>
        <v>5.6549987113651232</v>
      </c>
      <c r="AA3213" s="32">
        <f>LN(Data[[#This Row],[NVActual]]/Data[[#This Row],[MA'[n^1.5']]])</f>
        <v>3.0982559441764694</v>
      </c>
      <c r="AB3213" s="32">
        <f>LN(Data[[#This Row],[NVActual]]/Data[[#This Row],[Metcalfe
(n^2)]])</f>
        <v>-1.8321846238225752</v>
      </c>
      <c r="AC3213" s="34">
        <f>1+Data[[#This Row],[MA'[NVMetcalfe calc']]]/((Data[[#This Row],[NVM_norm
(scaled)]]-Data[[#This Row],[NV_fund.]])/2)</f>
        <v>-13942918.172078667</v>
      </c>
    </row>
    <row r="3214" spans="1:29" x14ac:dyDescent="0.2">
      <c r="A3214" s="23">
        <v>40962</v>
      </c>
      <c r="B3214" s="24">
        <v>42377486.3111246</v>
      </c>
      <c r="C3214" s="24">
        <f t="shared" si="401"/>
        <v>43565763.980587646</v>
      </c>
      <c r="D3214" s="25">
        <f>LN(Data[[#This Row],[NVActual]])</f>
        <v>17.562127795952478</v>
      </c>
      <c r="E3214" s="26">
        <v>18129</v>
      </c>
      <c r="F3214" s="40">
        <f>Data[[#This Row],[DAA 
(n)]]^2</f>
        <v>328660641</v>
      </c>
      <c r="G3214" s="41">
        <f t="shared" si="402"/>
        <v>238424544.30000001</v>
      </c>
      <c r="H3214" s="28">
        <f>LN(Data[[#This Row],[Metcalfe
(n^2)]])</f>
        <v>19.610536290059336</v>
      </c>
      <c r="I3214" s="42">
        <f t="shared" si="403"/>
        <v>19.270408299837737</v>
      </c>
      <c r="J3214" s="40">
        <f>Data[[#This Row],[DAA 
(n)]]*LN(Data[[#This Row],[DAA 
(n)]])</f>
        <v>177759.70620124287</v>
      </c>
      <c r="K3214" s="40">
        <f t="shared" si="404"/>
        <v>148203.01669698357</v>
      </c>
      <c r="L3214" s="29">
        <f>LN(Data[[#This Row],[MA'[n*ln(n)']
30d]])</f>
        <v>11.906338347217138</v>
      </c>
      <c r="M3214" s="43">
        <f t="shared" si="405"/>
        <v>11.856490944246419</v>
      </c>
      <c r="N3214" s="40">
        <f>Data[[#This Row],[DAA 
(n)]]^1.5</f>
        <v>2440960.6225191341</v>
      </c>
      <c r="O3214" s="40">
        <f t="shared" si="406"/>
        <v>1911711.755213656</v>
      </c>
      <c r="P3214" s="43">
        <f>LN(Data[[#This Row],[MA'[n^1.5']]])</f>
        <v>14.463509605587316</v>
      </c>
      <c r="Q3214" s="43">
        <f t="shared" si="407"/>
        <v>14.395301465920719</v>
      </c>
      <c r="R3214" s="30">
        <f>$O$1+$O$2*Data[[#This Row],[MA'[ln(n^2)']]]</f>
        <v>19.270408299837737</v>
      </c>
      <c r="S3214" s="30">
        <f>$Q$1+$Q$2*Data[[#This Row],[MA'[ln(n*ln(n))']]]</f>
        <v>16.083210058006589</v>
      </c>
      <c r="T3214" s="31">
        <f>$O$3*Data[[#This Row],[Metcalfe
(n^2)]]</f>
        <v>170903533.31999999</v>
      </c>
      <c r="U3214" s="31">
        <f t="shared" si="408"/>
        <v>123980763.03600003</v>
      </c>
      <c r="V3214" s="30">
        <f>LN(Data[[#This Row],[MA'[NVA']
30d]]/Data[[#This Row],[MA'[NVMetcalfe calc']]])</f>
        <v>-1.0458548046660776</v>
      </c>
      <c r="W3214" s="30">
        <f>$Q$3+Data[[#This Row],[NVM
(scaled)]]/((Data[[#This Row],[Upper Bound]]-Data[[#This Row],[Lower Bound]])/2)</f>
        <v>-6.6284752507393851E-2</v>
      </c>
      <c r="X3214" s="30">
        <f>(Data[[#This Row],[Upper Bound]]+Data[[#This Row],[Lower Bound]])/2</f>
        <v>17.676809178922163</v>
      </c>
      <c r="Y3214" s="29">
        <f>LN(Data[[#This Row],[NVActual]]/Data[[#This Row],[MA'[n^2']
30d]])</f>
        <v>-1.7274356461820881</v>
      </c>
      <c r="Z3214" s="29">
        <f>LN(Data[[#This Row],[NVActual]]/Data[[#This Row],[MA'[n*ln(n)']
30d]])</f>
        <v>5.6557894487353391</v>
      </c>
      <c r="AA3214" s="29">
        <f>LN(Data[[#This Row],[NVActual]]/Data[[#This Row],[MA'[n^1.5']]])</f>
        <v>3.0986181903651597</v>
      </c>
      <c r="AB3214" s="29">
        <f>LN(Data[[#This Row],[NVActual]]/Data[[#This Row],[Metcalfe
(n^2)]])</f>
        <v>-2.0484084941068601</v>
      </c>
      <c r="AC3214" s="26">
        <f>1+Data[[#This Row],[MA'[NVMetcalfe calc']]]/((Data[[#This Row],[NVM_norm
(scaled)]]-Data[[#This Row],[NV_fund.]])/2)</f>
        <v>-13975099.79303412</v>
      </c>
    </row>
    <row r="3215" spans="1:29" x14ac:dyDescent="0.2">
      <c r="A3215" s="23">
        <v>40961</v>
      </c>
      <c r="B3215" s="24">
        <v>37125478.549016103</v>
      </c>
      <c r="C3215" s="24">
        <f t="shared" si="401"/>
        <v>43865296.989842743</v>
      </c>
      <c r="D3215" s="25">
        <f>LN(Data[[#This Row],[NVActual]])</f>
        <v>17.429814045213249</v>
      </c>
      <c r="E3215" s="26">
        <v>16120</v>
      </c>
      <c r="F3215" s="40">
        <f>Data[[#This Row],[DAA 
(n)]]^2</f>
        <v>259854400</v>
      </c>
      <c r="G3215" s="41">
        <f t="shared" si="402"/>
        <v>235185730.43333334</v>
      </c>
      <c r="H3215" s="28">
        <f>LN(Data[[#This Row],[Metcalfe
(n^2)]])</f>
        <v>19.375632032121239</v>
      </c>
      <c r="I3215" s="42">
        <f t="shared" si="403"/>
        <v>19.258726227657828</v>
      </c>
      <c r="J3215" s="40">
        <f>Data[[#This Row],[DAA 
(n)]]*LN(Data[[#This Row],[DAA 
(n)]])</f>
        <v>156167.59417889718</v>
      </c>
      <c r="K3215" s="40">
        <f t="shared" si="404"/>
        <v>147161.72695372105</v>
      </c>
      <c r="L3215" s="29">
        <f>LN(Data[[#This Row],[MA'[n*ln(n)']
30d]])</f>
        <v>11.899287444361331</v>
      </c>
      <c r="M3215" s="43">
        <f t="shared" si="405"/>
        <v>11.853374831401389</v>
      </c>
      <c r="N3215" s="40">
        <f>Data[[#This Row],[DAA 
(n)]]^1.5</f>
        <v>2046668.7391954761</v>
      </c>
      <c r="O3215" s="40">
        <f t="shared" si="406"/>
        <v>1892904.9520451187</v>
      </c>
      <c r="P3215" s="43">
        <f>LN(Data[[#This Row],[MA'[n^1.5']]])</f>
        <v>14.453623218706436</v>
      </c>
      <c r="Q3215" s="43">
        <f t="shared" si="407"/>
        <v>14.39105496669587</v>
      </c>
      <c r="R3215" s="30">
        <f>$O$1+$O$2*Data[[#This Row],[MA'[ln(n^2)']]]</f>
        <v>19.258726227657828</v>
      </c>
      <c r="S3215" s="30">
        <f>$Q$1+$Q$2*Data[[#This Row],[MA'[ln(n*ln(n))']]]</f>
        <v>16.078068471812291</v>
      </c>
      <c r="T3215" s="31">
        <f>$O$3*Data[[#This Row],[Metcalfe
(n^2)]]</f>
        <v>135124288</v>
      </c>
      <c r="U3215" s="31">
        <f t="shared" si="408"/>
        <v>122296579.82533336</v>
      </c>
      <c r="V3215" s="30">
        <f>LN(Data[[#This Row],[MA'[NVA']
30d]]/Data[[#This Row],[MA'[NVMetcalfe calc']]])</f>
        <v>-1.0253255707511741</v>
      </c>
      <c r="W3215" s="30">
        <f>$Q$3+Data[[#This Row],[NVM
(scaled)]]/((Data[[#This Row],[Upper Bound]]-Data[[#This Row],[Lower Bound]])/2)</f>
        <v>-5.4725493566097017E-2</v>
      </c>
      <c r="X3215" s="30">
        <f>(Data[[#This Row],[Upper Bound]]+Data[[#This Row],[Lower Bound]])/2</f>
        <v>17.668397349735059</v>
      </c>
      <c r="Y3215" s="32">
        <f>LN(Data[[#This Row],[NVActual]]/Data[[#This Row],[MA'[n^2']
30d]])</f>
        <v>-1.8460720570087001</v>
      </c>
      <c r="Z3215" s="32">
        <f>LN(Data[[#This Row],[NVActual]]/Data[[#This Row],[MA'[n*ln(n)']
30d]])</f>
        <v>5.5305266008519167</v>
      </c>
      <c r="AA3215" s="32">
        <f>LN(Data[[#This Row],[NVActual]]/Data[[#This Row],[MA'[n^1.5']]])</f>
        <v>2.9761908265068122</v>
      </c>
      <c r="AB3215" s="32">
        <f>LN(Data[[#This Row],[NVActual]]/Data[[#This Row],[Metcalfe
(n^2)]])</f>
        <v>-1.9458179869079908</v>
      </c>
      <c r="AC3215" s="34">
        <f>1+Data[[#This Row],[MA'[NVMetcalfe calc']]]/((Data[[#This Row],[NVM_norm
(scaled)]]-Data[[#This Row],[NV_fund.]])/2)</f>
        <v>-13800792.562919758</v>
      </c>
    </row>
    <row r="3216" spans="1:29" x14ac:dyDescent="0.2">
      <c r="A3216" s="23">
        <v>40960</v>
      </c>
      <c r="B3216" s="24">
        <v>36215860.873699799</v>
      </c>
      <c r="C3216" s="24">
        <f t="shared" si="401"/>
        <v>44365816.345242187</v>
      </c>
      <c r="D3216" s="25">
        <f>LN(Data[[#This Row],[NVActual]])</f>
        <v>17.405007726520523</v>
      </c>
      <c r="E3216" s="26">
        <v>14362</v>
      </c>
      <c r="F3216" s="40">
        <f>Data[[#This Row],[DAA 
(n)]]^2</f>
        <v>206267044</v>
      </c>
      <c r="G3216" s="41">
        <f t="shared" si="402"/>
        <v>232606119.23333332</v>
      </c>
      <c r="H3216" s="28">
        <f>LN(Data[[#This Row],[Metcalfe
(n^2)]])</f>
        <v>19.144682217340527</v>
      </c>
      <c r="I3216" s="42">
        <f t="shared" si="403"/>
        <v>19.246940985354154</v>
      </c>
      <c r="J3216" s="40">
        <f>Data[[#This Row],[DAA 
(n)]]*LN(Data[[#This Row],[DAA 
(n)]])</f>
        <v>137477.96300272233</v>
      </c>
      <c r="K3216" s="40">
        <f t="shared" si="404"/>
        <v>146238.6435794037</v>
      </c>
      <c r="L3216" s="29">
        <f>LN(Data[[#This Row],[MA'[n*ln(n)']
30d]])</f>
        <v>11.892995111340008</v>
      </c>
      <c r="M3216" s="43">
        <f t="shared" si="405"/>
        <v>11.850369559771179</v>
      </c>
      <c r="N3216" s="40">
        <f>Data[[#This Row],[DAA 
(n)]]^1.5</f>
        <v>1721164.5144866316</v>
      </c>
      <c r="O3216" s="40">
        <f t="shared" si="406"/>
        <v>1877014.4185971811</v>
      </c>
      <c r="P3216" s="43">
        <f>LN(Data[[#This Row],[MA'[n^1.5']]])</f>
        <v>14.445192997263799</v>
      </c>
      <c r="Q3216" s="43">
        <f t="shared" si="407"/>
        <v>14.386970788388135</v>
      </c>
      <c r="R3216" s="30">
        <f>$O$1+$O$2*Data[[#This Row],[MA'[ln(n^2)']]]</f>
        <v>19.246940985354154</v>
      </c>
      <c r="S3216" s="30">
        <f>$Q$1+$Q$2*Data[[#This Row],[MA'[ln(n*ln(n))']]]</f>
        <v>16.073109773622445</v>
      </c>
      <c r="T3216" s="31">
        <f>$O$3*Data[[#This Row],[Metcalfe
(n^2)]]</f>
        <v>107258862.88000001</v>
      </c>
      <c r="U3216" s="31">
        <f t="shared" si="408"/>
        <v>120955182.00133337</v>
      </c>
      <c r="V3216" s="30">
        <f>LN(Data[[#This Row],[MA'[NVA']
30d]]/Data[[#This Row],[MA'[NVMetcalfe calc']]])</f>
        <v>-1.0029508095226125</v>
      </c>
      <c r="W3216" s="30">
        <f>$Q$3+Data[[#This Row],[NVM
(scaled)]]/((Data[[#This Row],[Upper Bound]]-Data[[#This Row],[Lower Bound]])/2)</f>
        <v>-4.2012695454829441E-2</v>
      </c>
      <c r="X3216" s="30">
        <f>(Data[[#This Row],[Upper Bound]]+Data[[#This Row],[Lower Bound]])/2</f>
        <v>17.6600253794883</v>
      </c>
      <c r="Y3216" s="29">
        <f>LN(Data[[#This Row],[NVActual]]/Data[[#This Row],[MA'[n^2']
30d]])</f>
        <v>-1.8598493791501658</v>
      </c>
      <c r="Z3216" s="29">
        <f>LN(Data[[#This Row],[NVActual]]/Data[[#This Row],[MA'[n*ln(n)']
30d]])</f>
        <v>5.5120126151805149</v>
      </c>
      <c r="AA3216" s="29">
        <f>LN(Data[[#This Row],[NVActual]]/Data[[#This Row],[MA'[n^1.5']]])</f>
        <v>2.9598147292567245</v>
      </c>
      <c r="AB3216" s="29">
        <f>LN(Data[[#This Row],[NVActual]]/Data[[#This Row],[Metcalfe
(n^2)]])</f>
        <v>-1.7396744908200028</v>
      </c>
      <c r="AC3216" s="26">
        <f>1+Data[[#This Row],[MA'[NVMetcalfe calc']]]/((Data[[#This Row],[NVM_norm
(scaled)]]-Data[[#This Row],[NV_fund.]])/2)</f>
        <v>-13665677.6624522</v>
      </c>
    </row>
    <row r="3217" spans="1:29" x14ac:dyDescent="0.2">
      <c r="A3217" s="23">
        <v>40959</v>
      </c>
      <c r="B3217" s="24">
        <v>36607515.951410301</v>
      </c>
      <c r="C3217" s="24">
        <f t="shared" si="401"/>
        <v>44875265.378546007</v>
      </c>
      <c r="D3217" s="25">
        <f>LN(Data[[#This Row],[NVActual]])</f>
        <v>17.415764131153047</v>
      </c>
      <c r="E3217" s="26">
        <v>14828</v>
      </c>
      <c r="F3217" s="40">
        <f>Data[[#This Row],[DAA 
(n)]]^2</f>
        <v>219869584</v>
      </c>
      <c r="G3217" s="41">
        <f t="shared" si="402"/>
        <v>230132753.23333332</v>
      </c>
      <c r="H3217" s="28">
        <f>LN(Data[[#This Row],[Metcalfe
(n^2)]])</f>
        <v>19.208545128541246</v>
      </c>
      <c r="I3217" s="42">
        <f t="shared" si="403"/>
        <v>19.232078672782745</v>
      </c>
      <c r="J3217" s="40">
        <f>Data[[#This Row],[DAA 
(n)]]*LN(Data[[#This Row],[DAA 
(n)]])</f>
        <v>142412.15358300481</v>
      </c>
      <c r="K3217" s="40">
        <f t="shared" si="404"/>
        <v>145237.49076530559</v>
      </c>
      <c r="L3217" s="29">
        <f>LN(Data[[#This Row],[MA'[n*ln(n)']
30d]])</f>
        <v>11.886125548907712</v>
      </c>
      <c r="M3217" s="43">
        <f t="shared" si="405"/>
        <v>11.847641559837889</v>
      </c>
      <c r="N3217" s="40">
        <f>Data[[#This Row],[DAA 
(n)]]^1.5</f>
        <v>1805609.6453973658</v>
      </c>
      <c r="O3217" s="40">
        <f t="shared" si="406"/>
        <v>1860707.3006506118</v>
      </c>
      <c r="P3217" s="43">
        <f>LN(Data[[#This Row],[MA'[n^1.5']]])</f>
        <v>14.436467242572384</v>
      </c>
      <c r="Q3217" s="43">
        <f t="shared" si="407"/>
        <v>14.383262184813324</v>
      </c>
      <c r="R3217" s="30">
        <f>$O$1+$O$2*Data[[#This Row],[MA'[ln(n^2)']]]</f>
        <v>19.232078672782745</v>
      </c>
      <c r="S3217" s="30">
        <f>$Q$1+$Q$2*Data[[#This Row],[MA'[ln(n*ln(n))']]]</f>
        <v>16.068608573732515</v>
      </c>
      <c r="T3217" s="31">
        <f>$O$3*Data[[#This Row],[Metcalfe
(n^2)]]</f>
        <v>114332183.68000001</v>
      </c>
      <c r="U3217" s="31">
        <f t="shared" si="408"/>
        <v>119669031.68133336</v>
      </c>
      <c r="V3217" s="30">
        <f>LN(Data[[#This Row],[MA'[NVA']
30d]]/Data[[#This Row],[MA'[NVMetcalfe calc']]])</f>
        <v>-0.9808431024596358</v>
      </c>
      <c r="W3217" s="30">
        <f>$Q$3+Data[[#This Row],[NVM
(scaled)]]/((Data[[#This Row],[Upper Bound]]-Data[[#This Row],[Lower Bound]])/2)</f>
        <v>-3.0105815290692894E-2</v>
      </c>
      <c r="X3217" s="30">
        <f>(Data[[#This Row],[Upper Bound]]+Data[[#This Row],[Lower Bound]])/2</f>
        <v>17.65034362325763</v>
      </c>
      <c r="Y3217" s="32">
        <f>LN(Data[[#This Row],[NVActual]]/Data[[#This Row],[MA'[n^2']
30d]])</f>
        <v>-1.8384027571965296</v>
      </c>
      <c r="Z3217" s="32">
        <f>LN(Data[[#This Row],[NVActual]]/Data[[#This Row],[MA'[n*ln(n)']
30d]])</f>
        <v>5.5296385822453331</v>
      </c>
      <c r="AA3217" s="32">
        <f>LN(Data[[#This Row],[NVActual]]/Data[[#This Row],[MA'[n^1.5']]])</f>
        <v>2.9792968885806617</v>
      </c>
      <c r="AB3217" s="32">
        <f>LN(Data[[#This Row],[NVActual]]/Data[[#This Row],[Metcalfe
(n^2)]])</f>
        <v>-1.7927809973882001</v>
      </c>
      <c r="AC3217" s="34">
        <f>1+Data[[#This Row],[MA'[NVMetcalfe calc']]]/((Data[[#This Row],[NVM_norm
(scaled)]]-Data[[#This Row],[NV_fund.]])/2)</f>
        <v>-13536875.661112633</v>
      </c>
    </row>
    <row r="3218" spans="1:29" x14ac:dyDescent="0.2">
      <c r="A3218" s="23">
        <v>40958</v>
      </c>
      <c r="B3218" s="24">
        <v>36781545.947407298</v>
      </c>
      <c r="C3218" s="24">
        <f t="shared" si="401"/>
        <v>45336922.408069901</v>
      </c>
      <c r="D3218" s="25">
        <f>LN(Data[[#This Row],[NVActual]])</f>
        <v>17.420506808541166</v>
      </c>
      <c r="E3218" s="26">
        <v>13197</v>
      </c>
      <c r="F3218" s="40">
        <f>Data[[#This Row],[DAA 
(n)]]^2</f>
        <v>174160809</v>
      </c>
      <c r="G3218" s="41">
        <f t="shared" si="402"/>
        <v>228867072.73333332</v>
      </c>
      <c r="H3218" s="28">
        <f>LN(Data[[#This Row],[Metcalfe
(n^2)]])</f>
        <v>18.97548962003366</v>
      </c>
      <c r="I3218" s="42">
        <f t="shared" si="403"/>
        <v>19.225759270999163</v>
      </c>
      <c r="J3218" s="40">
        <f>Data[[#This Row],[DAA 
(n)]]*LN(Data[[#This Row],[DAA 
(n)]])</f>
        <v>125209.76825779211</v>
      </c>
      <c r="K3218" s="40">
        <f t="shared" si="404"/>
        <v>144765.56489575509</v>
      </c>
      <c r="L3218" s="29">
        <f>LN(Data[[#This Row],[MA'[n*ln(n)']
30d]])</f>
        <v>11.882870919158712</v>
      </c>
      <c r="M3218" s="43">
        <f t="shared" si="405"/>
        <v>11.845462637624001</v>
      </c>
      <c r="N3218" s="40">
        <f>Data[[#This Row],[DAA 
(n)]]^1.5</f>
        <v>1516047.5574245704</v>
      </c>
      <c r="O3218" s="40">
        <f t="shared" si="406"/>
        <v>1852730.0826536729</v>
      </c>
      <c r="P3218" s="43">
        <f>LN(Data[[#This Row],[MA'[n^1.5']]])</f>
        <v>14.432170829602629</v>
      </c>
      <c r="Q3218" s="43">
        <f t="shared" si="407"/>
        <v>14.380264676199678</v>
      </c>
      <c r="R3218" s="30">
        <f>$O$1+$O$2*Data[[#This Row],[MA'[ln(n^2)']]]</f>
        <v>19.225759270999163</v>
      </c>
      <c r="S3218" s="30">
        <f>$Q$1+$Q$2*Data[[#This Row],[MA'[ln(n*ln(n))']]]</f>
        <v>16.0650133520796</v>
      </c>
      <c r="T3218" s="31">
        <f>$O$3*Data[[#This Row],[Metcalfe
(n^2)]]</f>
        <v>90563620.680000007</v>
      </c>
      <c r="U3218" s="31">
        <f t="shared" si="408"/>
        <v>119010877.82133338</v>
      </c>
      <c r="V3218" s="30">
        <f>LN(Data[[#This Row],[MA'[NVA']
30d]]/Data[[#This Row],[MA'[NVMetcalfe calc']]])</f>
        <v>-0.9650931344968211</v>
      </c>
      <c r="W3218" s="30">
        <f>$Q$3+Data[[#This Row],[NVM
(scaled)]]/((Data[[#This Row],[Upper Bound]]-Data[[#This Row],[Lower Bound]])/2)</f>
        <v>-2.0674289711156923E-2</v>
      </c>
      <c r="X3218" s="30">
        <f>(Data[[#This Row],[Upper Bound]]+Data[[#This Row],[Lower Bound]])/2</f>
        <v>17.645386311539383</v>
      </c>
      <c r="Y3218" s="29">
        <f>LN(Data[[#This Row],[NVActual]]/Data[[#This Row],[MA'[n^2']
30d]])</f>
        <v>-1.8281451160269435</v>
      </c>
      <c r="Z3218" s="29">
        <f>LN(Data[[#This Row],[NVActual]]/Data[[#This Row],[MA'[n*ln(n)']
30d]])</f>
        <v>5.5376358893824538</v>
      </c>
      <c r="AA3218" s="29">
        <f>LN(Data[[#This Row],[NVActual]]/Data[[#This Row],[MA'[n^1.5']]])</f>
        <v>2.9883359789385362</v>
      </c>
      <c r="AB3218" s="29">
        <f>LN(Data[[#This Row],[NVActual]]/Data[[#This Row],[Metcalfe
(n^2)]])</f>
        <v>-1.5549828114924931</v>
      </c>
      <c r="AC3218" s="26">
        <f>1+Data[[#This Row],[MA'[NVMetcalfe calc']]]/((Data[[#This Row],[NVM_norm
(scaled)]]-Data[[#This Row],[NV_fund.]])/2)</f>
        <v>-13473390.777327977</v>
      </c>
    </row>
    <row r="3219" spans="1:29" x14ac:dyDescent="0.2">
      <c r="A3219" s="23">
        <v>40957</v>
      </c>
      <c r="B3219" s="24">
        <v>35746730.992388301</v>
      </c>
      <c r="C3219" s="24">
        <f t="shared" si="401"/>
        <v>45878333.866542384</v>
      </c>
      <c r="D3219" s="25">
        <f>LN(Data[[#This Row],[NVActual]])</f>
        <v>17.391969382150972</v>
      </c>
      <c r="E3219" s="26">
        <v>14337</v>
      </c>
      <c r="F3219" s="40">
        <f>Data[[#This Row],[DAA 
(n)]]^2</f>
        <v>205549569</v>
      </c>
      <c r="G3219" s="41">
        <f t="shared" si="402"/>
        <v>229693413.26666668</v>
      </c>
      <c r="H3219" s="28">
        <f>LN(Data[[#This Row],[Metcalfe
(n^2)]])</f>
        <v>19.141197774492536</v>
      </c>
      <c r="I3219" s="42">
        <f t="shared" si="403"/>
        <v>19.230195258560446</v>
      </c>
      <c r="J3219" s="40">
        <f>Data[[#This Row],[DAA 
(n)]]*LN(Data[[#This Row],[DAA 
(n)]])</f>
        <v>137213.67624644973</v>
      </c>
      <c r="K3219" s="40">
        <f t="shared" si="404"/>
        <v>145084.01210761425</v>
      </c>
      <c r="L3219" s="29">
        <f>LN(Data[[#This Row],[MA'[n*ln(n)']
30d]])</f>
        <v>11.885068247464519</v>
      </c>
      <c r="M3219" s="43">
        <f t="shared" si="405"/>
        <v>11.843487534889027</v>
      </c>
      <c r="N3219" s="40">
        <f>Data[[#This Row],[DAA 
(n)]]^1.5</f>
        <v>1716672.4121838142</v>
      </c>
      <c r="O3219" s="40">
        <f t="shared" si="406"/>
        <v>1858034.260368719</v>
      </c>
      <c r="P3219" s="43">
        <f>LN(Data[[#This Row],[MA'[n^1.5']]])</f>
        <v>14.435029637566283</v>
      </c>
      <c r="Q3219" s="43">
        <f t="shared" si="407"/>
        <v>14.377541826019364</v>
      </c>
      <c r="R3219" s="30">
        <f>$O$1+$O$2*Data[[#This Row],[MA'[ln(n^2)']]]</f>
        <v>19.230195258560446</v>
      </c>
      <c r="S3219" s="30">
        <f>$Q$1+$Q$2*Data[[#This Row],[MA'[ln(n*ln(n))']]]</f>
        <v>16.061754432566893</v>
      </c>
      <c r="T3219" s="31">
        <f>$O$3*Data[[#This Row],[Metcalfe
(n^2)]]</f>
        <v>106885775.88000001</v>
      </c>
      <c r="U3219" s="31">
        <f t="shared" si="408"/>
        <v>119440574.89866669</v>
      </c>
      <c r="V3219" s="30">
        <f>LN(Data[[#This Row],[MA'[NVA']
30d]]/Data[[#This Row],[MA'[NVMetcalfe calc']]])</f>
        <v>-0.95682598992921419</v>
      </c>
      <c r="W3219" s="30">
        <f>$Q$3+Data[[#This Row],[NVM
(scaled)]]/((Data[[#This Row],[Upper Bound]]-Data[[#This Row],[Lower Bound]])/2)</f>
        <v>-1.3972769243165373E-2</v>
      </c>
      <c r="X3219" s="30">
        <f>(Data[[#This Row],[Upper Bound]]+Data[[#This Row],[Lower Bound]])/2</f>
        <v>17.645974845563671</v>
      </c>
      <c r="Y3219" s="32">
        <f>LN(Data[[#This Row],[NVActual]]/Data[[#This Row],[MA'[n^2']
30d]])</f>
        <v>-1.8602866097235313</v>
      </c>
      <c r="Z3219" s="32">
        <f>LN(Data[[#This Row],[NVActual]]/Data[[#This Row],[MA'[n*ln(n)']
30d]])</f>
        <v>5.5069011346864549</v>
      </c>
      <c r="AA3219" s="32">
        <f>LN(Data[[#This Row],[NVActual]]/Data[[#This Row],[MA'[n^1.5']]])</f>
        <v>2.9569397445846901</v>
      </c>
      <c r="AB3219" s="32">
        <f>LN(Data[[#This Row],[NVActual]]/Data[[#This Row],[Metcalfe
(n^2)]])</f>
        <v>-1.7492283923415626</v>
      </c>
      <c r="AC3219" s="34">
        <f>1+Data[[#This Row],[MA'[NVMetcalfe calc']]]/((Data[[#This Row],[NVM_norm
(scaled)]]-Data[[#This Row],[NV_fund.]])/2)</f>
        <v>-13526718.048534747</v>
      </c>
    </row>
    <row r="3220" spans="1:29" x14ac:dyDescent="0.2">
      <c r="A3220" s="23">
        <v>40956</v>
      </c>
      <c r="B3220" s="24">
        <v>36725954.175571598</v>
      </c>
      <c r="C3220" s="24">
        <f t="shared" si="401"/>
        <v>46402206.192723744</v>
      </c>
      <c r="D3220" s="25">
        <f>LN(Data[[#This Row],[NVActual]])</f>
        <v>17.418994261322414</v>
      </c>
      <c r="E3220" s="26">
        <v>14218</v>
      </c>
      <c r="F3220" s="40">
        <f>Data[[#This Row],[DAA 
(n)]]^2</f>
        <v>202151524</v>
      </c>
      <c r="G3220" s="41">
        <f t="shared" si="402"/>
        <v>230554245</v>
      </c>
      <c r="H3220" s="28">
        <f>LN(Data[[#This Row],[Metcalfe
(n^2)]])</f>
        <v>19.124528092978856</v>
      </c>
      <c r="I3220" s="42">
        <f t="shared" si="403"/>
        <v>19.234140274698142</v>
      </c>
      <c r="J3220" s="40">
        <f>Data[[#This Row],[DAA 
(n)]]*LN(Data[[#This Row],[DAA 
(n)]])</f>
        <v>135956.27021298668</v>
      </c>
      <c r="K3220" s="40">
        <f t="shared" si="404"/>
        <v>145392.83937543127</v>
      </c>
      <c r="L3220" s="29">
        <f>LN(Data[[#This Row],[MA'[n*ln(n)']
30d]])</f>
        <v>11.887194595107024</v>
      </c>
      <c r="M3220" s="43">
        <f t="shared" si="405"/>
        <v>11.841460703106707</v>
      </c>
      <c r="N3220" s="40">
        <f>Data[[#This Row],[DAA 
(n)]]^1.5</f>
        <v>1695343.7315871958</v>
      </c>
      <c r="O3220" s="40">
        <f t="shared" si="406"/>
        <v>1863345.7293465592</v>
      </c>
      <c r="P3220" s="43">
        <f>LN(Data[[#This Row],[MA'[n^1.5']]])</f>
        <v>14.437884209042059</v>
      </c>
      <c r="Q3220" s="43">
        <f t="shared" si="407"/>
        <v>14.374756784966742</v>
      </c>
      <c r="R3220" s="30">
        <f>$O$1+$O$2*Data[[#This Row],[MA'[ln(n^2)']]]</f>
        <v>19.234140274698142</v>
      </c>
      <c r="S3220" s="30">
        <f>$Q$1+$Q$2*Data[[#This Row],[MA'[ln(n*ln(n))']]]</f>
        <v>16.058410160126066</v>
      </c>
      <c r="T3220" s="31">
        <f>$O$3*Data[[#This Row],[Metcalfe
(n^2)]]</f>
        <v>105118792.48</v>
      </c>
      <c r="U3220" s="31">
        <f t="shared" si="408"/>
        <v>119888207.40000004</v>
      </c>
      <c r="V3220" s="30">
        <f>LN(Data[[#This Row],[MA'[NVA']
30d]]/Data[[#This Row],[MA'[NVMetcalfe calc']]])</f>
        <v>-0.94921269820955845</v>
      </c>
      <c r="W3220" s="30">
        <f>$Q$3+Data[[#This Row],[NVM
(scaled)]]/((Data[[#This Row],[Upper Bound]]-Data[[#This Row],[Lower Bound]])/2)</f>
        <v>-7.7917921009879043E-3</v>
      </c>
      <c r="X3220" s="30">
        <f>(Data[[#This Row],[Upper Bound]]+Data[[#This Row],[Lower Bound]])/2</f>
        <v>17.646275217412104</v>
      </c>
      <c r="Y3220" s="29">
        <f>LN(Data[[#This Row],[NVActual]]/Data[[#This Row],[MA'[n^2']
30d]])</f>
        <v>-1.8370024676169359</v>
      </c>
      <c r="Z3220" s="29">
        <f>LN(Data[[#This Row],[NVActual]]/Data[[#This Row],[MA'[n*ln(n)']
30d]])</f>
        <v>5.5317996662153881</v>
      </c>
      <c r="AA3220" s="29">
        <f>LN(Data[[#This Row],[NVActual]]/Data[[#This Row],[MA'[n^1.5']]])</f>
        <v>2.9811100522803526</v>
      </c>
      <c r="AB3220" s="29">
        <f>LN(Data[[#This Row],[NVActual]]/Data[[#This Row],[Metcalfe
(n^2)]])</f>
        <v>-1.7055338316564446</v>
      </c>
      <c r="AC3220" s="26">
        <f>1+Data[[#This Row],[MA'[NVMetcalfe calc']]]/((Data[[#This Row],[NVM_norm
(scaled)]]-Data[[#This Row],[NV_fund.]])/2)</f>
        <v>-13581935.370287586</v>
      </c>
    </row>
    <row r="3221" spans="1:29" x14ac:dyDescent="0.2">
      <c r="A3221" s="23">
        <v>40955</v>
      </c>
      <c r="B3221" s="24">
        <v>35553758.094558798</v>
      </c>
      <c r="C3221" s="24">
        <f t="shared" si="401"/>
        <v>46779114.144680597</v>
      </c>
      <c r="D3221" s="25">
        <f>LN(Data[[#This Row],[NVActual]])</f>
        <v>17.386556421553419</v>
      </c>
      <c r="E3221" s="26">
        <v>17722</v>
      </c>
      <c r="F3221" s="40">
        <f>Data[[#This Row],[DAA 
(n)]]^2</f>
        <v>314069284</v>
      </c>
      <c r="G3221" s="41">
        <f t="shared" si="402"/>
        <v>230596966.5</v>
      </c>
      <c r="H3221" s="28">
        <f>LN(Data[[#This Row],[Metcalfe
(n^2)]])</f>
        <v>19.565124169214496</v>
      </c>
      <c r="I3221" s="42">
        <f t="shared" si="403"/>
        <v>19.234350941633743</v>
      </c>
      <c r="J3221" s="40">
        <f>Data[[#This Row],[DAA 
(n)]]*LN(Data[[#This Row],[DAA 
(n)]])</f>
        <v>173366.56526340963</v>
      </c>
      <c r="K3221" s="40">
        <f t="shared" si="404"/>
        <v>145408.68514275225</v>
      </c>
      <c r="L3221" s="29">
        <f>LN(Data[[#This Row],[MA'[n*ln(n)']
30d]])</f>
        <v>11.887303575053831</v>
      </c>
      <c r="M3221" s="43">
        <f t="shared" si="405"/>
        <v>11.839227708294743</v>
      </c>
      <c r="N3221" s="40">
        <f>Data[[#This Row],[DAA 
(n)]]^1.5</f>
        <v>2359223.5695346873</v>
      </c>
      <c r="O3221" s="40">
        <f t="shared" si="406"/>
        <v>1863614.2298423736</v>
      </c>
      <c r="P3221" s="43">
        <f>LN(Data[[#This Row],[MA'[n^1.5']]])</f>
        <v>14.438028294569792</v>
      </c>
      <c r="Q3221" s="43">
        <f t="shared" si="407"/>
        <v>14.371695242899508</v>
      </c>
      <c r="R3221" s="30">
        <f>$O$1+$O$2*Data[[#This Row],[MA'[ln(n^2)']]]</f>
        <v>19.234350941633743</v>
      </c>
      <c r="S3221" s="30">
        <f>$Q$1+$Q$2*Data[[#This Row],[MA'[ln(n*ln(n))']]]</f>
        <v>16.054725718686324</v>
      </c>
      <c r="T3221" s="31">
        <f>$O$3*Data[[#This Row],[Metcalfe
(n^2)]]</f>
        <v>163316027.68000001</v>
      </c>
      <c r="U3221" s="31">
        <f t="shared" si="408"/>
        <v>119910422.58000006</v>
      </c>
      <c r="V3221" s="30">
        <f>LN(Data[[#This Row],[MA'[NVA']
30d]]/Data[[#This Row],[MA'[NVMetcalfe calc']]])</f>
        <v>-0.9413081611765477</v>
      </c>
      <c r="W3221" s="30">
        <f>$Q$3+Data[[#This Row],[NVM
(scaled)]]/((Data[[#This Row],[Upper Bound]]-Data[[#This Row],[Lower Bound]])/2)</f>
        <v>-2.0874915591360121E-3</v>
      </c>
      <c r="X3221" s="30">
        <f>(Data[[#This Row],[Upper Bound]]+Data[[#This Row],[Lower Bound]])/2</f>
        <v>17.644538330160032</v>
      </c>
      <c r="Y3221" s="32">
        <f>LN(Data[[#This Row],[NVActual]]/Data[[#This Row],[MA'[n^2']
30d]])</f>
        <v>-1.8696255893457601</v>
      </c>
      <c r="Z3221" s="32">
        <f>LN(Data[[#This Row],[NVActual]]/Data[[#This Row],[MA'[n*ln(n)']
30d]])</f>
        <v>5.4992528464995862</v>
      </c>
      <c r="AA3221" s="32">
        <f>LN(Data[[#This Row],[NVActual]]/Data[[#This Row],[MA'[n^1.5']]])</f>
        <v>2.9485281269836254</v>
      </c>
      <c r="AB3221" s="32">
        <f>LN(Data[[#This Row],[NVActual]]/Data[[#This Row],[Metcalfe
(n^2)]])</f>
        <v>-2.1785677476610781</v>
      </c>
      <c r="AC3221" s="34">
        <f>1+Data[[#This Row],[MA'[NVMetcalfe calc']]]/((Data[[#This Row],[NVM_norm
(scaled)]]-Data[[#This Row],[NV_fund.]])/2)</f>
        <v>-13590180.351543855</v>
      </c>
    </row>
    <row r="3222" spans="1:29" x14ac:dyDescent="0.2">
      <c r="A3222" s="23">
        <v>40954</v>
      </c>
      <c r="B3222" s="24">
        <v>36111133.058548398</v>
      </c>
      <c r="C3222" s="24">
        <f t="shared" si="401"/>
        <v>47112326.364825085</v>
      </c>
      <c r="D3222" s="25">
        <f>LN(Data[[#This Row],[NVActual]])</f>
        <v>17.402111770732795</v>
      </c>
      <c r="E3222" s="26">
        <v>18243</v>
      </c>
      <c r="F3222" s="40">
        <f>Data[[#This Row],[DAA 
(n)]]^2</f>
        <v>332807049</v>
      </c>
      <c r="G3222" s="41">
        <f t="shared" si="402"/>
        <v>227515416</v>
      </c>
      <c r="H3222" s="28">
        <f>LN(Data[[#This Row],[Metcalfe
(n^2)]])</f>
        <v>19.623073447576438</v>
      </c>
      <c r="I3222" s="42">
        <f t="shared" si="403"/>
        <v>19.222729711185064</v>
      </c>
      <c r="J3222" s="40">
        <f>Data[[#This Row],[DAA 
(n)]]*LN(Data[[#This Row],[DAA 
(n)]])</f>
        <v>178991.86445206849</v>
      </c>
      <c r="K3222" s="40">
        <f t="shared" si="404"/>
        <v>144397.73039691208</v>
      </c>
      <c r="L3222" s="29">
        <f>LN(Data[[#This Row],[MA'[n*ln(n)']
30d]])</f>
        <v>11.880326787844433</v>
      </c>
      <c r="M3222" s="43">
        <f t="shared" si="405"/>
        <v>11.836984452836649</v>
      </c>
      <c r="N3222" s="40">
        <f>Data[[#This Row],[DAA 
(n)]]^1.5</f>
        <v>2464020.8998519052</v>
      </c>
      <c r="O3222" s="40">
        <f t="shared" si="406"/>
        <v>1845520.011779984</v>
      </c>
      <c r="P3222" s="43">
        <f>LN(Data[[#This Row],[MA'[n^1.5']]])</f>
        <v>14.428271644947984</v>
      </c>
      <c r="Q3222" s="43">
        <f t="shared" si="407"/>
        <v>14.368624779430116</v>
      </c>
      <c r="R3222" s="30">
        <f>$O$1+$O$2*Data[[#This Row],[MA'[ln(n^2)']]]</f>
        <v>19.222729711185064</v>
      </c>
      <c r="S3222" s="30">
        <f>$Q$1+$Q$2*Data[[#This Row],[MA'[ln(n*ln(n))']]]</f>
        <v>16.051024347180469</v>
      </c>
      <c r="T3222" s="31">
        <f>$O$3*Data[[#This Row],[Metcalfe
(n^2)]]</f>
        <v>173059665.48000002</v>
      </c>
      <c r="U3222" s="31">
        <f t="shared" si="408"/>
        <v>118308016.32000004</v>
      </c>
      <c r="V3222" s="30">
        <f>LN(Data[[#This Row],[MA'[NVA']
30d]]/Data[[#This Row],[MA'[NVMetcalfe calc']]])</f>
        <v>-0.92075685828310172</v>
      </c>
      <c r="W3222" s="30">
        <f>$Q$3+Data[[#This Row],[NVM
(scaled)]]/((Data[[#This Row],[Upper Bound]]-Data[[#This Row],[Lower Bound]])/2)</f>
        <v>9.3931953877618435E-3</v>
      </c>
      <c r="X3222" s="30">
        <f>(Data[[#This Row],[Upper Bound]]+Data[[#This Row],[Lower Bound]])/2</f>
        <v>17.636877029182767</v>
      </c>
      <c r="Y3222" s="29">
        <f>LN(Data[[#This Row],[NVActual]]/Data[[#This Row],[MA'[n^2']
30d]])</f>
        <v>-1.8406167859640641</v>
      </c>
      <c r="Z3222" s="29">
        <f>LN(Data[[#This Row],[NVActual]]/Data[[#This Row],[MA'[n*ln(n)']
30d]])</f>
        <v>5.5217849828883594</v>
      </c>
      <c r="AA3222" s="29">
        <f>LN(Data[[#This Row],[NVActual]]/Data[[#This Row],[MA'[n^1.5']]])</f>
        <v>2.9738401257848111</v>
      </c>
      <c r="AB3222" s="29">
        <f>LN(Data[[#This Row],[NVActual]]/Data[[#This Row],[Metcalfe
(n^2)]])</f>
        <v>-2.2209616768436446</v>
      </c>
      <c r="AC3222" s="26">
        <f>1+Data[[#This Row],[MA'[NVMetcalfe calc']]]/((Data[[#This Row],[NVM_norm
(scaled)]]-Data[[#This Row],[NV_fund.]])/2)</f>
        <v>-13423130.450352846</v>
      </c>
    </row>
    <row r="3223" spans="1:29" x14ac:dyDescent="0.2">
      <c r="A3223" s="23">
        <v>40953</v>
      </c>
      <c r="B3223" s="24">
        <v>37401255.082796901</v>
      </c>
      <c r="C3223" s="24">
        <f t="shared" si="401"/>
        <v>47727801.695419095</v>
      </c>
      <c r="D3223" s="25">
        <f>LN(Data[[#This Row],[NVActual]])</f>
        <v>17.437214820185243</v>
      </c>
      <c r="E3223" s="26">
        <v>18756</v>
      </c>
      <c r="F3223" s="40">
        <f>Data[[#This Row],[DAA 
(n)]]^2</f>
        <v>351787536</v>
      </c>
      <c r="G3223" s="41">
        <f t="shared" si="402"/>
        <v>223782501.03333333</v>
      </c>
      <c r="H3223" s="28">
        <f>LN(Data[[#This Row],[Metcalfe
(n^2)]])</f>
        <v>19.678537960418954</v>
      </c>
      <c r="I3223" s="42">
        <f t="shared" si="403"/>
        <v>19.209055817483964</v>
      </c>
      <c r="J3223" s="40">
        <f>Data[[#This Row],[DAA 
(n)]]*LN(Data[[#This Row],[DAA 
(n)]])</f>
        <v>184545.32899280894</v>
      </c>
      <c r="K3223" s="40">
        <f t="shared" si="404"/>
        <v>143189.71907549372</v>
      </c>
      <c r="L3223" s="29">
        <f>LN(Data[[#This Row],[MA'[n*ln(n)']
30d]])</f>
        <v>11.871925736765812</v>
      </c>
      <c r="M3223" s="43">
        <f t="shared" si="405"/>
        <v>11.834864882064005</v>
      </c>
      <c r="N3223" s="40">
        <f>Data[[#This Row],[DAA 
(n)]]^1.5</f>
        <v>2568681.9626446576</v>
      </c>
      <c r="O3223" s="40">
        <f t="shared" si="406"/>
        <v>1823767.9074838504</v>
      </c>
      <c r="P3223" s="43">
        <f>LN(Data[[#This Row],[MA'[n^1.5']]])</f>
        <v>14.416415197816217</v>
      </c>
      <c r="Q3223" s="43">
        <f t="shared" si="407"/>
        <v>14.365736086360405</v>
      </c>
      <c r="R3223" s="30">
        <f>$O$1+$O$2*Data[[#This Row],[MA'[ln(n^2)']]]</f>
        <v>19.209055817483964</v>
      </c>
      <c r="S3223" s="30">
        <f>$Q$1+$Q$2*Data[[#This Row],[MA'[ln(n*ln(n))']]]</f>
        <v>16.047527055405606</v>
      </c>
      <c r="T3223" s="31">
        <f>$O$3*Data[[#This Row],[Metcalfe
(n^2)]]</f>
        <v>182929518.72</v>
      </c>
      <c r="U3223" s="31">
        <f t="shared" si="408"/>
        <v>116366900.53733335</v>
      </c>
      <c r="V3223" s="30">
        <f>LN(Data[[#This Row],[MA'[NVA']
30d]]/Data[[#This Row],[MA'[NVMetcalfe calc']]])</f>
        <v>-0.89123406234061509</v>
      </c>
      <c r="W3223" s="30">
        <f>$Q$3+Data[[#This Row],[NVM
(scaled)]]/((Data[[#This Row],[Upper Bound]]-Data[[#This Row],[Lower Bound]])/2)</f>
        <v>2.6200566617824106E-2</v>
      </c>
      <c r="X3223" s="30">
        <f>(Data[[#This Row],[Upper Bound]]+Data[[#This Row],[Lower Bound]])/2</f>
        <v>17.628291436444783</v>
      </c>
      <c r="Y3223" s="32">
        <f>LN(Data[[#This Row],[NVActual]]/Data[[#This Row],[MA'[n^2']
30d]])</f>
        <v>-1.7889703404002584</v>
      </c>
      <c r="Z3223" s="32">
        <f>LN(Data[[#This Row],[NVActual]]/Data[[#This Row],[MA'[n*ln(n)']
30d]])</f>
        <v>5.5652890834194331</v>
      </c>
      <c r="AA3223" s="32">
        <f>LN(Data[[#This Row],[NVActual]]/Data[[#This Row],[MA'[n^1.5']]])</f>
        <v>3.0207996223690272</v>
      </c>
      <c r="AB3223" s="32">
        <f>LN(Data[[#This Row],[NVActual]]/Data[[#This Row],[Metcalfe
(n^2)]])</f>
        <v>-2.241323140233709</v>
      </c>
      <c r="AC3223" s="34">
        <f>1+Data[[#This Row],[MA'[NVMetcalfe calc']]]/((Data[[#This Row],[NVM_norm
(scaled)]]-Data[[#This Row],[NV_fund.]])/2)</f>
        <v>-13221939.665788339</v>
      </c>
    </row>
    <row r="3224" spans="1:29" x14ac:dyDescent="0.2">
      <c r="A3224" s="23">
        <v>40952</v>
      </c>
      <c r="B3224" s="24">
        <v>44577415.1775776</v>
      </c>
      <c r="C3224" s="24">
        <f t="shared" si="401"/>
        <v>48387966.944804594</v>
      </c>
      <c r="D3224" s="25">
        <f>LN(Data[[#This Row],[NVActual]])</f>
        <v>17.612737902580555</v>
      </c>
      <c r="E3224" s="26">
        <v>16556</v>
      </c>
      <c r="F3224" s="40">
        <f>Data[[#This Row],[DAA 
(n)]]^2</f>
        <v>274101136</v>
      </c>
      <c r="G3224" s="41">
        <f t="shared" si="402"/>
        <v>218060357.86666667</v>
      </c>
      <c r="H3224" s="28">
        <f>LN(Data[[#This Row],[Metcalfe
(n^2)]])</f>
        <v>19.429007705737245</v>
      </c>
      <c r="I3224" s="42">
        <f t="shared" si="403"/>
        <v>19.186742947029856</v>
      </c>
      <c r="J3224" s="40">
        <f>Data[[#This Row],[DAA 
(n)]]*LN(Data[[#This Row],[DAA 
(n)]])</f>
        <v>160833.32578809292</v>
      </c>
      <c r="K3224" s="40">
        <f t="shared" si="404"/>
        <v>141290.23855799754</v>
      </c>
      <c r="L3224" s="29">
        <f>LN(Data[[#This Row],[MA'[n*ln(n)']
30d]])</f>
        <v>11.858571483186466</v>
      </c>
      <c r="M3224" s="43">
        <f t="shared" si="405"/>
        <v>11.832906237419035</v>
      </c>
      <c r="N3224" s="40">
        <f>Data[[#This Row],[DAA 
(n)]]^1.5</f>
        <v>2130262.5208213152</v>
      </c>
      <c r="O3224" s="40">
        <f t="shared" si="406"/>
        <v>1789972.1741239533</v>
      </c>
      <c r="P3224" s="43">
        <f>LN(Data[[#This Row],[MA'[n^1.5']]])</f>
        <v>14.397710632513961</v>
      </c>
      <c r="Q3224" s="43">
        <f t="shared" si="407"/>
        <v>14.363085797353</v>
      </c>
      <c r="R3224" s="30">
        <f>$O$1+$O$2*Data[[#This Row],[MA'[ln(n^2)']]]</f>
        <v>19.186742947029856</v>
      </c>
      <c r="S3224" s="30">
        <f>$Q$1+$Q$2*Data[[#This Row],[MA'[ln(n*ln(n))']]]</f>
        <v>16.044295291741406</v>
      </c>
      <c r="T3224" s="31">
        <f>$O$3*Data[[#This Row],[Metcalfe
(n^2)]]</f>
        <v>142532590.72</v>
      </c>
      <c r="U3224" s="31">
        <f t="shared" si="408"/>
        <v>113391386.09066671</v>
      </c>
      <c r="V3224" s="30">
        <f>LN(Data[[#This Row],[MA'[NVA']
30d]]/Data[[#This Row],[MA'[NVMetcalfe calc']]])</f>
        <v>-0.85159426203933486</v>
      </c>
      <c r="W3224" s="30">
        <f>$Q$3+Data[[#This Row],[NVM
(scaled)]]/((Data[[#This Row],[Upper Bound]]-Data[[#This Row],[Lower Bound]])/2)</f>
        <v>4.800576146038249E-2</v>
      </c>
      <c r="X3224" s="30">
        <f>(Data[[#This Row],[Upper Bound]]+Data[[#This Row],[Lower Bound]])/2</f>
        <v>17.615519119385631</v>
      </c>
      <c r="Y3224" s="29">
        <f>LN(Data[[#This Row],[NVActual]]/Data[[#This Row],[MA'[n^2']
30d]])</f>
        <v>-1.5875445507991319</v>
      </c>
      <c r="Z3224" s="29">
        <f>LN(Data[[#This Row],[NVActual]]/Data[[#This Row],[MA'[n*ln(n)']
30d]])</f>
        <v>5.7541664193940889</v>
      </c>
      <c r="AA3224" s="29">
        <f>LN(Data[[#This Row],[NVActual]]/Data[[#This Row],[MA'[n^1.5']]])</f>
        <v>3.2150272700665945</v>
      </c>
      <c r="AB3224" s="29">
        <f>LN(Data[[#This Row],[NVActual]]/Data[[#This Row],[Metcalfe
(n^2)]])</f>
        <v>-1.8162698031566904</v>
      </c>
      <c r="AC3224" s="26">
        <f>1+Data[[#This Row],[MA'[NVMetcalfe calc']]]/((Data[[#This Row],[NVM_norm
(scaled)]]-Data[[#This Row],[NV_fund.]])/2)</f>
        <v>-12909212.020693375</v>
      </c>
    </row>
    <row r="3225" spans="1:29" x14ac:dyDescent="0.2">
      <c r="A3225" s="23">
        <v>40951</v>
      </c>
      <c r="B3225" s="24">
        <v>45962713.337378196</v>
      </c>
      <c r="C3225" s="24">
        <f t="shared" si="401"/>
        <v>48730187.462208949</v>
      </c>
      <c r="D3225" s="25">
        <f>LN(Data[[#This Row],[NVActual]])</f>
        <v>17.643341046133859</v>
      </c>
      <c r="E3225" s="26">
        <v>14056</v>
      </c>
      <c r="F3225" s="40">
        <f>Data[[#This Row],[DAA 
(n)]]^2</f>
        <v>197571136</v>
      </c>
      <c r="G3225" s="41">
        <f t="shared" si="402"/>
        <v>216110002.96666667</v>
      </c>
      <c r="H3225" s="28">
        <f>LN(Data[[#This Row],[Metcalfe
(n^2)]])</f>
        <v>19.101609259733866</v>
      </c>
      <c r="I3225" s="42">
        <f t="shared" si="403"/>
        <v>19.17873906623614</v>
      </c>
      <c r="J3225" s="40">
        <f>Data[[#This Row],[DAA 
(n)]]*LN(Data[[#This Row],[DAA 
(n)]])</f>
        <v>134246.10987740962</v>
      </c>
      <c r="K3225" s="40">
        <f t="shared" si="404"/>
        <v>140624.96920993636</v>
      </c>
      <c r="L3225" s="29">
        <f>LN(Data[[#This Row],[MA'[n*ln(n)']
30d]])</f>
        <v>11.853851832989234</v>
      </c>
      <c r="M3225" s="43">
        <f t="shared" si="405"/>
        <v>11.831523983357748</v>
      </c>
      <c r="N3225" s="40">
        <f>Data[[#This Row],[DAA 
(n)]]^1.5</f>
        <v>1666451.2857014467</v>
      </c>
      <c r="O3225" s="40">
        <f t="shared" si="406"/>
        <v>1778269.7389076154</v>
      </c>
      <c r="P3225" s="43">
        <f>LN(Data[[#This Row],[MA'[n^1.5']]])</f>
        <v>14.391151392721202</v>
      </c>
      <c r="Q3225" s="43">
        <f t="shared" si="407"/>
        <v>14.361241642572031</v>
      </c>
      <c r="R3225" s="30">
        <f>$O$1+$O$2*Data[[#This Row],[MA'[ln(n^2)']]]</f>
        <v>19.17873906623614</v>
      </c>
      <c r="S3225" s="30">
        <f>$Q$1+$Q$2*Data[[#This Row],[MA'[ln(n*ln(n))']]]</f>
        <v>16.042014572540282</v>
      </c>
      <c r="T3225" s="31">
        <f>$O$3*Data[[#This Row],[Metcalfe
(n^2)]]</f>
        <v>102736990.72</v>
      </c>
      <c r="U3225" s="31">
        <f t="shared" si="408"/>
        <v>112377201.5426667</v>
      </c>
      <c r="V3225" s="30">
        <f>LN(Data[[#This Row],[MA'[NVA']
30d]]/Data[[#This Row],[MA'[NVMetcalfe calc']]])</f>
        <v>-0.83556237983094961</v>
      </c>
      <c r="W3225" s="30">
        <f>$Q$3+Data[[#This Row],[NVM
(scaled)]]/((Data[[#This Row],[Upper Bound]]-Data[[#This Row],[Lower Bound]])/2)</f>
        <v>5.7238910200592796E-2</v>
      </c>
      <c r="X3225" s="30">
        <f>(Data[[#This Row],[Upper Bound]]+Data[[#This Row],[Lower Bound]])/2</f>
        <v>17.610376819388211</v>
      </c>
      <c r="Y3225" s="32">
        <f>LN(Data[[#This Row],[NVActual]]/Data[[#This Row],[MA'[n^2']
30d]])</f>
        <v>-1.547957062872928</v>
      </c>
      <c r="Z3225" s="32">
        <f>LN(Data[[#This Row],[NVActual]]/Data[[#This Row],[MA'[n*ln(n)']
30d]])</f>
        <v>5.7894892131446243</v>
      </c>
      <c r="AA3225" s="32">
        <f>LN(Data[[#This Row],[NVActual]]/Data[[#This Row],[MA'[n^1.5']]])</f>
        <v>3.2521896534126569</v>
      </c>
      <c r="AB3225" s="32">
        <f>LN(Data[[#This Row],[NVActual]]/Data[[#This Row],[Metcalfe
(n^2)]])</f>
        <v>-1.4582682136000078</v>
      </c>
      <c r="AC3225" s="34">
        <f>1+Data[[#This Row],[MA'[NVMetcalfe calc']]]/((Data[[#This Row],[NVM_norm
(scaled)]]-Data[[#This Row],[NV_fund.]])/2)</f>
        <v>-12804228.320598742</v>
      </c>
    </row>
    <row r="3226" spans="1:29" x14ac:dyDescent="0.2">
      <c r="A3226" s="23">
        <v>40950</v>
      </c>
      <c r="B3226" s="24">
        <v>46693173.2952981</v>
      </c>
      <c r="C3226" s="24">
        <f t="shared" si="401"/>
        <v>48941518.868233711</v>
      </c>
      <c r="D3226" s="25">
        <f>LN(Data[[#This Row],[NVActual]])</f>
        <v>17.659108529839948</v>
      </c>
      <c r="E3226" s="26">
        <v>14944</v>
      </c>
      <c r="F3226" s="40">
        <f>Data[[#This Row],[DAA 
(n)]]^2</f>
        <v>223323136</v>
      </c>
      <c r="G3226" s="41">
        <f t="shared" si="402"/>
        <v>216356848.06666666</v>
      </c>
      <c r="H3226" s="28">
        <f>LN(Data[[#This Row],[Metcalfe
(n^2)]])</f>
        <v>19.224130320937249</v>
      </c>
      <c r="I3226" s="42">
        <f t="shared" si="403"/>
        <v>19.179965619002367</v>
      </c>
      <c r="J3226" s="40">
        <f>Data[[#This Row],[DAA 
(n)]]*LN(Data[[#This Row],[DAA 
(n)]])</f>
        <v>143642.70175804311</v>
      </c>
      <c r="K3226" s="40">
        <f t="shared" si="404"/>
        <v>140716.84148819325</v>
      </c>
      <c r="L3226" s="29">
        <f>LN(Data[[#This Row],[MA'[n*ln(n)']
30d]])</f>
        <v>11.854504933794226</v>
      </c>
      <c r="M3226" s="43">
        <f t="shared" si="405"/>
        <v>11.8301981859892</v>
      </c>
      <c r="N3226" s="40">
        <f>Data[[#This Row],[DAA 
(n)]]^1.5</f>
        <v>1826839.0581504453</v>
      </c>
      <c r="O3226" s="40">
        <f t="shared" si="406"/>
        <v>1779824.0810125929</v>
      </c>
      <c r="P3226" s="43">
        <f>LN(Data[[#This Row],[MA'[n^1.5']]])</f>
        <v>14.392025086492371</v>
      </c>
      <c r="Q3226" s="43">
        <f t="shared" si="407"/>
        <v>14.359486345890135</v>
      </c>
      <c r="R3226" s="30">
        <f>$O$1+$O$2*Data[[#This Row],[MA'[ln(n^2)']]]</f>
        <v>19.179965619002367</v>
      </c>
      <c r="S3226" s="30">
        <f>$Q$1+$Q$2*Data[[#This Row],[MA'[ln(n*ln(n))']]]</f>
        <v>16.039827006882177</v>
      </c>
      <c r="T3226" s="31">
        <f>$O$3*Data[[#This Row],[Metcalfe
(n^2)]]</f>
        <v>116128030.72</v>
      </c>
      <c r="U3226" s="31">
        <f t="shared" si="408"/>
        <v>112505560.99466673</v>
      </c>
      <c r="V3226" s="30">
        <f>LN(Data[[#This Row],[MA'[NVA']
30d]]/Data[[#This Row],[MA'[NVMetcalfe calc']]])</f>
        <v>-0.83237655864024751</v>
      </c>
      <c r="W3226" s="30">
        <f>$Q$3+Data[[#This Row],[NVM
(scaled)]]/((Data[[#This Row],[Upper Bound]]-Data[[#This Row],[Lower Bound]])/2)</f>
        <v>5.9847251056070139E-2</v>
      </c>
      <c r="X3226" s="30">
        <f>(Data[[#This Row],[Upper Bound]]+Data[[#This Row],[Lower Bound]])/2</f>
        <v>17.609896312942272</v>
      </c>
      <c r="Y3226" s="29">
        <f>LN(Data[[#This Row],[NVActual]]/Data[[#This Row],[MA'[n^2']
30d]])</f>
        <v>-1.5333311470174937</v>
      </c>
      <c r="Z3226" s="29">
        <f>LN(Data[[#This Row],[NVActual]]/Data[[#This Row],[MA'[n*ln(n)']
30d]])</f>
        <v>5.8046035960457214</v>
      </c>
      <c r="AA3226" s="29">
        <f>LN(Data[[#This Row],[NVActual]]/Data[[#This Row],[MA'[n^1.5']]])</f>
        <v>3.2670834433475764</v>
      </c>
      <c r="AB3226" s="29">
        <f>LN(Data[[#This Row],[NVActual]]/Data[[#This Row],[Metcalfe
(n^2)]])</f>
        <v>-1.5650217910972997</v>
      </c>
      <c r="AC3226" s="26">
        <f>1+Data[[#This Row],[MA'[NVMetcalfe calc']]]/((Data[[#This Row],[NVM_norm
(scaled)]]-Data[[#This Row],[NV_fund.]])/2)</f>
        <v>-12821109.710054632</v>
      </c>
    </row>
    <row r="3227" spans="1:29" x14ac:dyDescent="0.2">
      <c r="A3227" s="23">
        <v>40949</v>
      </c>
      <c r="B3227" s="24">
        <v>49358488.226060398</v>
      </c>
      <c r="C3227" s="24">
        <f t="shared" si="401"/>
        <v>49213140.550566569</v>
      </c>
      <c r="D3227" s="25">
        <f>LN(Data[[#This Row],[NVActual]])</f>
        <v>17.714620309581441</v>
      </c>
      <c r="E3227" s="26">
        <v>16819</v>
      </c>
      <c r="F3227" s="40">
        <f>Data[[#This Row],[DAA 
(n)]]^2</f>
        <v>282878761</v>
      </c>
      <c r="G3227" s="41">
        <f t="shared" si="402"/>
        <v>215527529.16666666</v>
      </c>
      <c r="H3227" s="28">
        <f>LN(Data[[#This Row],[Metcalfe
(n^2)]])</f>
        <v>19.460528957454866</v>
      </c>
      <c r="I3227" s="42">
        <f t="shared" si="403"/>
        <v>19.176028452655146</v>
      </c>
      <c r="J3227" s="40">
        <f>Data[[#This Row],[DAA 
(n)]]*LN(Data[[#This Row],[DAA 
(n)]])</f>
        <v>163653.31826771671</v>
      </c>
      <c r="K3227" s="40">
        <f t="shared" si="404"/>
        <v>140414.52539560923</v>
      </c>
      <c r="L3227" s="29">
        <f>LN(Data[[#This Row],[MA'[n*ln(n)']
30d]])</f>
        <v>11.852354222456201</v>
      </c>
      <c r="M3227" s="43">
        <f t="shared" si="405"/>
        <v>11.828812349824915</v>
      </c>
      <c r="N3227" s="40">
        <f>Data[[#This Row],[DAA 
(n)]]^1.5</f>
        <v>2181223.9411071464</v>
      </c>
      <c r="O3227" s="40">
        <f t="shared" si="406"/>
        <v>1774661.6881196178</v>
      </c>
      <c r="P3227" s="43">
        <f>LN(Data[[#This Row],[MA'[n^1.5']]])</f>
        <v>14.389120364483031</v>
      </c>
      <c r="Q3227" s="43">
        <f t="shared" si="407"/>
        <v>14.357659038177719</v>
      </c>
      <c r="R3227" s="30">
        <f>$O$1+$O$2*Data[[#This Row],[MA'[ln(n^2)']]]</f>
        <v>19.176028452655146</v>
      </c>
      <c r="S3227" s="30">
        <f>$Q$1+$Q$2*Data[[#This Row],[MA'[ln(n*ln(n))']]]</f>
        <v>16.037540377211108</v>
      </c>
      <c r="T3227" s="31">
        <f>$O$3*Data[[#This Row],[Metcalfe
(n^2)]]</f>
        <v>147096955.72</v>
      </c>
      <c r="U3227" s="31">
        <f t="shared" si="408"/>
        <v>112074315.16666672</v>
      </c>
      <c r="V3227" s="30">
        <f>LN(Data[[#This Row],[MA'[NVA']
30d]]/Data[[#This Row],[MA'[NVMetcalfe calc']]])</f>
        <v>-0.82300150733265509</v>
      </c>
      <c r="W3227" s="30">
        <f>$Q$3+Data[[#This Row],[NVM
(scaled)]]/((Data[[#This Row],[Upper Bound]]-Data[[#This Row],[Lower Bound]])/2)</f>
        <v>6.554268963330967E-2</v>
      </c>
      <c r="X3227" s="30">
        <f>(Data[[#This Row],[Upper Bound]]+Data[[#This Row],[Lower Bound]])/2</f>
        <v>17.606784414933127</v>
      </c>
      <c r="Y3227" s="32">
        <f>LN(Data[[#This Row],[NVActual]]/Data[[#This Row],[MA'[n^2']
30d]])</f>
        <v>-1.473978895320843</v>
      </c>
      <c r="Z3227" s="32">
        <f>LN(Data[[#This Row],[NVActual]]/Data[[#This Row],[MA'[n*ln(n)']
30d]])</f>
        <v>5.8622660871252412</v>
      </c>
      <c r="AA3227" s="32">
        <f>LN(Data[[#This Row],[NVActual]]/Data[[#This Row],[MA'[n^1.5']]])</f>
        <v>3.3254999450984117</v>
      </c>
      <c r="AB3227" s="32">
        <f>LN(Data[[#This Row],[NVActual]]/Data[[#This Row],[Metcalfe
(n^2)]])</f>
        <v>-1.7459086478734229</v>
      </c>
      <c r="AC3227" s="34">
        <f>1+Data[[#This Row],[MA'[NVMetcalfe calc']]]/((Data[[#This Row],[NVM_norm
(scaled)]]-Data[[#This Row],[NV_fund.]])/2)</f>
        <v>-12778377.739860976</v>
      </c>
    </row>
    <row r="3228" spans="1:29" x14ac:dyDescent="0.2">
      <c r="A3228" s="23">
        <v>40948</v>
      </c>
      <c r="B3228" s="24">
        <v>48469226.548647299</v>
      </c>
      <c r="C3228" s="24">
        <f t="shared" si="401"/>
        <v>49425327.187354751</v>
      </c>
      <c r="D3228" s="25">
        <f>LN(Data[[#This Row],[NVActual]])</f>
        <v>17.696439650373161</v>
      </c>
      <c r="E3228" s="26">
        <v>14871</v>
      </c>
      <c r="F3228" s="40">
        <f>Data[[#This Row],[DAA 
(n)]]^2</f>
        <v>221146641</v>
      </c>
      <c r="G3228" s="41">
        <f t="shared" si="402"/>
        <v>215687421.16666666</v>
      </c>
      <c r="H3228" s="28">
        <f>LN(Data[[#This Row],[Metcalfe
(n^2)]])</f>
        <v>19.214336573377366</v>
      </c>
      <c r="I3228" s="42">
        <f t="shared" si="403"/>
        <v>19.176588945398109</v>
      </c>
      <c r="J3228" s="40">
        <f>Data[[#This Row],[DAA 
(n)]]*LN(Data[[#This Row],[DAA 
(n)]])</f>
        <v>142868.19959134739</v>
      </c>
      <c r="K3228" s="40">
        <f t="shared" si="404"/>
        <v>140465.3352395152</v>
      </c>
      <c r="L3228" s="29">
        <f>LN(Data[[#This Row],[MA'[n*ln(n)']
30d]])</f>
        <v>11.852716013040583</v>
      </c>
      <c r="M3228" s="43">
        <f t="shared" si="405"/>
        <v>11.827507479851223</v>
      </c>
      <c r="N3228" s="40">
        <f>Data[[#This Row],[DAA 
(n)]]^1.5</f>
        <v>1813469.5195428557</v>
      </c>
      <c r="O3228" s="40">
        <f t="shared" si="406"/>
        <v>1775584.4143228943</v>
      </c>
      <c r="P3228" s="43">
        <f>LN(Data[[#This Row],[MA'[n^1.5']]])</f>
        <v>14.389640174207443</v>
      </c>
      <c r="Q3228" s="43">
        <f t="shared" si="407"/>
        <v>14.355951773205733</v>
      </c>
      <c r="R3228" s="30">
        <f>$O$1+$O$2*Data[[#This Row],[MA'[ln(n^2)']]]</f>
        <v>19.176588945398109</v>
      </c>
      <c r="S3228" s="30">
        <f>$Q$1+$Q$2*Data[[#This Row],[MA'[ln(n*ln(n))']]]</f>
        <v>16.035387341754515</v>
      </c>
      <c r="T3228" s="31">
        <f>$O$3*Data[[#This Row],[Metcalfe
(n^2)]]</f>
        <v>114996253.32000001</v>
      </c>
      <c r="U3228" s="31">
        <f t="shared" si="408"/>
        <v>112157459.00666669</v>
      </c>
      <c r="V3228" s="30">
        <f>LN(Data[[#This Row],[MA'[NVA']
30d]]/Data[[#This Row],[MA'[NVMetcalfe calc']]])</f>
        <v>-0.81944077904313384</v>
      </c>
      <c r="W3228" s="30">
        <f>$Q$3+Data[[#This Row],[NVM
(scaled)]]/((Data[[#This Row],[Upper Bound]]-Data[[#This Row],[Lower Bound]])/2)</f>
        <v>6.8262854512340376E-2</v>
      </c>
      <c r="X3228" s="30">
        <f>(Data[[#This Row],[Upper Bound]]+Data[[#This Row],[Lower Bound]])/2</f>
        <v>17.605988143576312</v>
      </c>
      <c r="Y3228" s="29">
        <f>LN(Data[[#This Row],[NVActual]]/Data[[#This Row],[MA'[n^2']
30d]])</f>
        <v>-1.4929011429513459</v>
      </c>
      <c r="Z3228" s="29">
        <f>LN(Data[[#This Row],[NVActual]]/Data[[#This Row],[MA'[n*ln(n)']
30d]])</f>
        <v>5.8437236373325767</v>
      </c>
      <c r="AA3228" s="29">
        <f>LN(Data[[#This Row],[NVActual]]/Data[[#This Row],[MA'[n^1.5']]])</f>
        <v>3.3067994761657169</v>
      </c>
      <c r="AB3228" s="29">
        <f>LN(Data[[#This Row],[NVActual]]/Data[[#This Row],[Metcalfe
(n^2)]])</f>
        <v>-1.517896923004207</v>
      </c>
      <c r="AC3228" s="26">
        <f>1+Data[[#This Row],[MA'[NVMetcalfe calc']]]/((Data[[#This Row],[NVM_norm
(scaled)]]-Data[[#This Row],[NV_fund.]])/2)</f>
        <v>-12790421.607041851</v>
      </c>
    </row>
    <row r="3229" spans="1:29" x14ac:dyDescent="0.2">
      <c r="A3229" s="23">
        <v>40947</v>
      </c>
      <c r="B3229" s="24">
        <v>46624742.393781297</v>
      </c>
      <c r="C3229" s="24">
        <f t="shared" si="401"/>
        <v>49568250.610375278</v>
      </c>
      <c r="D3229" s="25">
        <f>LN(Data[[#This Row],[NVActual]])</f>
        <v>17.657641910846639</v>
      </c>
      <c r="E3229" s="26">
        <v>14819</v>
      </c>
      <c r="F3229" s="40">
        <f>Data[[#This Row],[DAA 
(n)]]^2</f>
        <v>219602761</v>
      </c>
      <c r="G3229" s="41">
        <f t="shared" si="402"/>
        <v>216366622.5</v>
      </c>
      <c r="H3229" s="28">
        <f>LN(Data[[#This Row],[Metcalfe
(n^2)]])</f>
        <v>19.207330840380358</v>
      </c>
      <c r="I3229" s="42">
        <f t="shared" si="403"/>
        <v>19.179526857746566</v>
      </c>
      <c r="J3229" s="40">
        <f>Data[[#This Row],[DAA 
(n)]]*LN(Data[[#This Row],[DAA 
(n)]])</f>
        <v>142316.71786179827</v>
      </c>
      <c r="K3229" s="40">
        <f t="shared" si="404"/>
        <v>140702.72437915497</v>
      </c>
      <c r="L3229" s="29">
        <f>LN(Data[[#This Row],[MA'[n*ln(n)']
30d]])</f>
        <v>11.854404605950947</v>
      </c>
      <c r="M3229" s="43">
        <f t="shared" si="405"/>
        <v>11.825437712268139</v>
      </c>
      <c r="N3229" s="40">
        <f>Data[[#This Row],[DAA 
(n)]]^1.5</f>
        <v>1803965.9961482105</v>
      </c>
      <c r="O3229" s="40">
        <f t="shared" si="406"/>
        <v>1779715.3032382946</v>
      </c>
      <c r="P3229" s="43">
        <f>LN(Data[[#This Row],[MA'[n^1.5']]])</f>
        <v>14.391963967475224</v>
      </c>
      <c r="Q3229" s="43">
        <f t="shared" si="407"/>
        <v>14.353177139691017</v>
      </c>
      <c r="R3229" s="30">
        <f>$O$1+$O$2*Data[[#This Row],[MA'[ln(n^2)']]]</f>
        <v>19.179526857746566</v>
      </c>
      <c r="S3229" s="30">
        <f>$Q$1+$Q$2*Data[[#This Row],[MA'[ln(n*ln(n))']]]</f>
        <v>16.031972225242427</v>
      </c>
      <c r="T3229" s="31">
        <f>$O$3*Data[[#This Row],[Metcalfe
(n^2)]]</f>
        <v>114193435.72</v>
      </c>
      <c r="U3229" s="31">
        <f t="shared" si="408"/>
        <v>112510643.70000003</v>
      </c>
      <c r="V3229" s="30">
        <f>LN(Data[[#This Row],[MA'[NVA']
30d]]/Data[[#This Row],[MA'[NVMetcalfe calc']]])</f>
        <v>-0.81969730772375915</v>
      </c>
      <c r="W3229" s="30">
        <f>$Q$3+Data[[#This Row],[NVM
(scaled)]]/((Data[[#This Row],[Upper Bound]]-Data[[#This Row],[Lower Bound]])/2)</f>
        <v>6.9152927635367289E-2</v>
      </c>
      <c r="X3229" s="30">
        <f>(Data[[#This Row],[Upper Bound]]+Data[[#This Row],[Lower Bound]])/2</f>
        <v>17.605749541494497</v>
      </c>
      <c r="Y3229" s="32">
        <f>LN(Data[[#This Row],[NVActual]]/Data[[#This Row],[MA'[n^2']
30d]])</f>
        <v>-1.5348429423601351</v>
      </c>
      <c r="Z3229" s="32">
        <f>LN(Data[[#This Row],[NVActual]]/Data[[#This Row],[MA'[n*ln(n)']
30d]])</f>
        <v>5.8032373048956911</v>
      </c>
      <c r="AA3229" s="32">
        <f>LN(Data[[#This Row],[NVActual]]/Data[[#This Row],[MA'[n^1.5']]])</f>
        <v>3.2656779433714136</v>
      </c>
      <c r="AB3229" s="32">
        <f>LN(Data[[#This Row],[NVActual]]/Data[[#This Row],[Metcalfe
(n^2)]])</f>
        <v>-1.5496889295337193</v>
      </c>
      <c r="AC3229" s="34">
        <f>1+Data[[#This Row],[MA'[NVMetcalfe calc']]]/((Data[[#This Row],[NVM_norm
(scaled)]]-Data[[#This Row],[NV_fund.]])/2)</f>
        <v>-12831524.543683106</v>
      </c>
    </row>
    <row r="3230" spans="1:29" x14ac:dyDescent="0.2">
      <c r="A3230" s="23">
        <v>40946</v>
      </c>
      <c r="B3230" s="24">
        <v>46944668.626521103</v>
      </c>
      <c r="C3230" s="24">
        <f t="shared" si="401"/>
        <v>49706547.814395137</v>
      </c>
      <c r="D3230" s="25">
        <f>LN(Data[[#This Row],[NVActual]])</f>
        <v>17.664480202890068</v>
      </c>
      <c r="E3230" s="26">
        <v>14474</v>
      </c>
      <c r="F3230" s="40">
        <f>Data[[#This Row],[DAA 
(n)]]^2</f>
        <v>209496676</v>
      </c>
      <c r="G3230" s="41">
        <f t="shared" si="402"/>
        <v>216835257</v>
      </c>
      <c r="H3230" s="28">
        <f>LN(Data[[#This Row],[Metcalfe
(n^2)]])</f>
        <v>19.160218430852147</v>
      </c>
      <c r="I3230" s="42">
        <f t="shared" si="403"/>
        <v>19.181595340120747</v>
      </c>
      <c r="J3230" s="40">
        <f>Data[[#This Row],[DAA 
(n)]]*LN(Data[[#This Row],[DAA 
(n)]])</f>
        <v>138662.50078407698</v>
      </c>
      <c r="K3230" s="40">
        <f t="shared" si="404"/>
        <v>140868.03084831507</v>
      </c>
      <c r="L3230" s="29">
        <f>LN(Data[[#This Row],[MA'[n*ln(n)']
30d]])</f>
        <v>11.855578779653884</v>
      </c>
      <c r="M3230" s="43">
        <f t="shared" si="405"/>
        <v>11.822803312108325</v>
      </c>
      <c r="N3230" s="40">
        <f>Data[[#This Row],[DAA 
(n)]]^1.5</f>
        <v>1741337.0978716344</v>
      </c>
      <c r="O3230" s="40">
        <f t="shared" si="406"/>
        <v>1782580.0540305974</v>
      </c>
      <c r="P3230" s="43">
        <f>LN(Data[[#This Row],[MA'[n^1.5']]])</f>
        <v>14.393572341359224</v>
      </c>
      <c r="Q3230" s="43">
        <f t="shared" si="407"/>
        <v>14.349629531435346</v>
      </c>
      <c r="R3230" s="30">
        <f>$O$1+$O$2*Data[[#This Row],[MA'[ln(n^2)']]]</f>
        <v>19.181595340120747</v>
      </c>
      <c r="S3230" s="30">
        <f>$Q$1+$Q$2*Data[[#This Row],[MA'[ln(n*ln(n))']]]</f>
        <v>16.027625464978737</v>
      </c>
      <c r="T3230" s="31">
        <f>$O$3*Data[[#This Row],[Metcalfe
(n^2)]]</f>
        <v>108938271.52000001</v>
      </c>
      <c r="U3230" s="31">
        <f t="shared" si="408"/>
        <v>112754333.64000003</v>
      </c>
      <c r="V3230" s="30">
        <f>LN(Data[[#This Row],[MA'[NVA']
30d]]/Data[[#This Row],[MA'[NVMetcalfe calc']]])</f>
        <v>-0.81907474228238242</v>
      </c>
      <c r="W3230" s="30">
        <f>$Q$3+Data[[#This Row],[NVM
(scaled)]]/((Data[[#This Row],[Upper Bound]]-Data[[#This Row],[Lower Bound]])/2)</f>
        <v>7.0607123905707669E-2</v>
      </c>
      <c r="X3230" s="30">
        <f>(Data[[#This Row],[Upper Bound]]+Data[[#This Row],[Lower Bound]])/2</f>
        <v>17.604610402549742</v>
      </c>
      <c r="Y3230" s="29">
        <f>LN(Data[[#This Row],[NVActual]]/Data[[#This Row],[MA'[n^2']
30d]])</f>
        <v>-1.5301682359565039</v>
      </c>
      <c r="Z3230" s="29">
        <f>LN(Data[[#This Row],[NVActual]]/Data[[#This Row],[MA'[n*ln(n)']
30d]])</f>
        <v>5.8089014232361853</v>
      </c>
      <c r="AA3230" s="29">
        <f>LN(Data[[#This Row],[NVActual]]/Data[[#This Row],[MA'[n^1.5']]])</f>
        <v>3.2709078615308456</v>
      </c>
      <c r="AB3230" s="29">
        <f>LN(Data[[#This Row],[NVActual]]/Data[[#This Row],[Metcalfe
(n^2)]])</f>
        <v>-1.4957382279620761</v>
      </c>
      <c r="AC3230" s="26">
        <f>1+Data[[#This Row],[MA'[NVMetcalfe calc']]]/((Data[[#This Row],[NVM_norm
(scaled)]]-Data[[#This Row],[NV_fund.]])/2)</f>
        <v>-12861218.636856336</v>
      </c>
    </row>
    <row r="3231" spans="1:29" x14ac:dyDescent="0.2">
      <c r="A3231" s="23">
        <v>40945</v>
      </c>
      <c r="B3231" s="24">
        <v>45419983.191335402</v>
      </c>
      <c r="C3231" s="24">
        <f t="shared" si="401"/>
        <v>50049730.995743833</v>
      </c>
      <c r="D3231" s="25">
        <f>LN(Data[[#This Row],[NVActual]])</f>
        <v>17.631462724569744</v>
      </c>
      <c r="E3231" s="26">
        <v>14174</v>
      </c>
      <c r="F3231" s="40">
        <f>Data[[#This Row],[DAA 
(n)]]^2</f>
        <v>200902276</v>
      </c>
      <c r="G3231" s="41">
        <f t="shared" si="402"/>
        <v>216907814.5</v>
      </c>
      <c r="H3231" s="28">
        <f>LN(Data[[#This Row],[Metcalfe
(n^2)]])</f>
        <v>19.118329158740401</v>
      </c>
      <c r="I3231" s="42">
        <f t="shared" si="403"/>
        <v>19.181939895206703</v>
      </c>
      <c r="J3231" s="40">
        <f>Data[[#This Row],[DAA 
(n)]]*LN(Data[[#This Row],[DAA 
(n)]])</f>
        <v>135491.59874799324</v>
      </c>
      <c r="K3231" s="40">
        <f t="shared" si="404"/>
        <v>140894.48758732647</v>
      </c>
      <c r="L3231" s="29">
        <f>LN(Data[[#This Row],[MA'[n*ln(n)']
30d]])</f>
        <v>11.85576657424939</v>
      </c>
      <c r="M3231" s="43">
        <f t="shared" si="405"/>
        <v>11.819571804893657</v>
      </c>
      <c r="N3231" s="40">
        <f>Data[[#This Row],[DAA 
(n)]]^1.5</f>
        <v>1687480.0324815684</v>
      </c>
      <c r="O3231" s="40">
        <f t="shared" si="406"/>
        <v>1783031.7927329333</v>
      </c>
      <c r="P3231" s="43">
        <f>LN(Data[[#This Row],[MA'[n^1.5']]])</f>
        <v>14.39382572771992</v>
      </c>
      <c r="Q3231" s="43">
        <f t="shared" si="407"/>
        <v>14.345264768016452</v>
      </c>
      <c r="R3231" s="30">
        <f>$O$1+$O$2*Data[[#This Row],[MA'[ln(n^2)']]]</f>
        <v>19.181939895206703</v>
      </c>
      <c r="S3231" s="30">
        <f>$Q$1+$Q$2*Data[[#This Row],[MA'[ln(n*ln(n))']]]</f>
        <v>16.022293478074534</v>
      </c>
      <c r="T3231" s="31">
        <f>$O$3*Data[[#This Row],[Metcalfe
(n^2)]]</f>
        <v>104469183.52000001</v>
      </c>
      <c r="U3231" s="31">
        <f t="shared" si="408"/>
        <v>112792063.54000002</v>
      </c>
      <c r="V3231" s="30">
        <f>LN(Data[[#This Row],[MA'[NVA']
30d]]/Data[[#This Row],[MA'[NVMetcalfe calc']]])</f>
        <v>-0.812528846864354</v>
      </c>
      <c r="W3231" s="30">
        <f>$Q$3+Data[[#This Row],[NVM
(scaled)]]/((Data[[#This Row],[Upper Bound]]-Data[[#This Row],[Lower Bound]])/2)</f>
        <v>7.5683687605880845E-2</v>
      </c>
      <c r="X3231" s="30">
        <f>(Data[[#This Row],[Upper Bound]]+Data[[#This Row],[Lower Bound]])/2</f>
        <v>17.60211668664062</v>
      </c>
      <c r="Y3231" s="32">
        <f>LN(Data[[#This Row],[NVActual]]/Data[[#This Row],[MA'[n^2']
30d]])</f>
        <v>-1.5635202787019227</v>
      </c>
      <c r="Z3231" s="32">
        <f>LN(Data[[#This Row],[NVActual]]/Data[[#This Row],[MA'[n*ln(n)']
30d]])</f>
        <v>5.7756961503203526</v>
      </c>
      <c r="AA3231" s="32">
        <f>LN(Data[[#This Row],[NVActual]]/Data[[#This Row],[MA'[n^1.5']]])</f>
        <v>3.237636996849822</v>
      </c>
      <c r="AB3231" s="32">
        <f>LN(Data[[#This Row],[NVActual]]/Data[[#This Row],[Metcalfe
(n^2)]])</f>
        <v>-1.4868664341706603</v>
      </c>
      <c r="AC3231" s="34">
        <f>1+Data[[#This Row],[MA'[NVMetcalfe calc']]]/((Data[[#This Row],[NVM_norm
(scaled)]]-Data[[#This Row],[NV_fund.]])/2)</f>
        <v>-12871079.332913376</v>
      </c>
    </row>
    <row r="3232" spans="1:29" x14ac:dyDescent="0.2">
      <c r="A3232" s="23">
        <v>40944</v>
      </c>
      <c r="B3232" s="24">
        <v>46997711.316329397</v>
      </c>
      <c r="C3232" s="24">
        <f t="shared" si="401"/>
        <v>50361119.100060314</v>
      </c>
      <c r="D3232" s="25">
        <f>LN(Data[[#This Row],[NVActual]])</f>
        <v>17.665609463091428</v>
      </c>
      <c r="E3232" s="26">
        <v>14720</v>
      </c>
      <c r="F3232" s="40">
        <f>Data[[#This Row],[DAA 
(n)]]^2</f>
        <v>216678400</v>
      </c>
      <c r="G3232" s="41">
        <f t="shared" si="402"/>
        <v>216585780</v>
      </c>
      <c r="H3232" s="28">
        <f>LN(Data[[#This Row],[Metcalfe
(n^2)]])</f>
        <v>19.193924784565734</v>
      </c>
      <c r="I3232" s="42">
        <f t="shared" si="403"/>
        <v>19.180297130946332</v>
      </c>
      <c r="J3232" s="40">
        <f>Data[[#This Row],[DAA 
(n)]]*LN(Data[[#This Row],[DAA 
(n)]])</f>
        <v>141267.28641440382</v>
      </c>
      <c r="K3232" s="40">
        <f t="shared" si="404"/>
        <v>140773.19830118533</v>
      </c>
      <c r="L3232" s="29">
        <f>LN(Data[[#This Row],[MA'[n*ln(n)']
30d]])</f>
        <v>11.854905351612116</v>
      </c>
      <c r="M3232" s="43">
        <f t="shared" si="405"/>
        <v>11.815899033677292</v>
      </c>
      <c r="N3232" s="40">
        <f>Data[[#This Row],[DAA 
(n)]]^1.5</f>
        <v>1785918.8245830191</v>
      </c>
      <c r="O3232" s="40">
        <f t="shared" si="406"/>
        <v>1780990.6487782763</v>
      </c>
      <c r="P3232" s="43">
        <f>LN(Data[[#This Row],[MA'[n^1.5']]])</f>
        <v>14.392680311712409</v>
      </c>
      <c r="Q3232" s="43">
        <f t="shared" si="407"/>
        <v>14.340304537211823</v>
      </c>
      <c r="R3232" s="30">
        <f>$O$1+$O$2*Data[[#This Row],[MA'[ln(n^2)']]]</f>
        <v>19.180297130946332</v>
      </c>
      <c r="S3232" s="30">
        <f>$Q$1+$Q$2*Data[[#This Row],[MA'[ln(n*ln(n))']]]</f>
        <v>16.01623340556753</v>
      </c>
      <c r="T3232" s="31">
        <f>$O$3*Data[[#This Row],[Metcalfe
(n^2)]]</f>
        <v>112672768</v>
      </c>
      <c r="U3232" s="31">
        <f t="shared" si="408"/>
        <v>112624605.60000004</v>
      </c>
      <c r="V3232" s="30">
        <f>LN(Data[[#This Row],[MA'[NVA']
30d]]/Data[[#This Row],[MA'[NVMetcalfe calc']]])</f>
        <v>-0.80484078310355067</v>
      </c>
      <c r="W3232" s="30">
        <f>$Q$3+Data[[#This Row],[NVM
(scaled)]]/((Data[[#This Row],[Upper Bound]]-Data[[#This Row],[Lower Bound]])/2)</f>
        <v>8.1261331655262503E-2</v>
      </c>
      <c r="X3232" s="30">
        <f>(Data[[#This Row],[Upper Bound]]+Data[[#This Row],[Lower Bound]])/2</f>
        <v>17.598265268256931</v>
      </c>
      <c r="Y3232" s="29">
        <f>LN(Data[[#This Row],[NVActual]]/Data[[#This Row],[MA'[n^2']
30d]])</f>
        <v>-1.5278877763150895</v>
      </c>
      <c r="Z3232" s="29">
        <f>LN(Data[[#This Row],[NVActual]]/Data[[#This Row],[MA'[n*ln(n)']
30d]])</f>
        <v>5.8107041114793105</v>
      </c>
      <c r="AA3232" s="29">
        <f>LN(Data[[#This Row],[NVActual]]/Data[[#This Row],[MA'[n^1.5']]])</f>
        <v>3.2729291513790177</v>
      </c>
      <c r="AB3232" s="29">
        <f>LN(Data[[#This Row],[NVActual]]/Data[[#This Row],[Metcalfe
(n^2)]])</f>
        <v>-1.5283153214743079</v>
      </c>
      <c r="AC3232" s="26">
        <f>1+Data[[#This Row],[MA'[NVMetcalfe calc']]]/((Data[[#This Row],[NVM_norm
(scaled)]]-Data[[#This Row],[NV_fund.]])/2)</f>
        <v>-12858888.112272406</v>
      </c>
    </row>
    <row r="3233" spans="1:29" x14ac:dyDescent="0.2">
      <c r="A3233" s="23">
        <v>40943</v>
      </c>
      <c r="B3233" s="24">
        <v>48754423.463084102</v>
      </c>
      <c r="C3233" s="24">
        <f t="shared" si="401"/>
        <v>50587540.047655553</v>
      </c>
      <c r="D3233" s="25">
        <f>LN(Data[[#This Row],[NVActual]])</f>
        <v>17.702306488996005</v>
      </c>
      <c r="E3233" s="26">
        <v>16038</v>
      </c>
      <c r="F3233" s="40">
        <f>Data[[#This Row],[DAA 
(n)]]^2</f>
        <v>257217444</v>
      </c>
      <c r="G3233" s="41">
        <f t="shared" si="402"/>
        <v>216394719.19999999</v>
      </c>
      <c r="H3233" s="28">
        <f>LN(Data[[#This Row],[Metcalfe
(n^2)]])</f>
        <v>19.365432370733949</v>
      </c>
      <c r="I3233" s="42">
        <f t="shared" si="403"/>
        <v>19.179403486963093</v>
      </c>
      <c r="J3233" s="40">
        <f>Data[[#This Row],[DAA 
(n)]]*LN(Data[[#This Row],[DAA 
(n)]])</f>
        <v>155291.40218091552</v>
      </c>
      <c r="K3233" s="40">
        <f t="shared" si="404"/>
        <v>140704.0085042828</v>
      </c>
      <c r="L3233" s="29">
        <f>LN(Data[[#This Row],[MA'[n*ln(n)']
30d]])</f>
        <v>11.854413732421481</v>
      </c>
      <c r="M3233" s="43">
        <f t="shared" si="405"/>
        <v>11.812004951698206</v>
      </c>
      <c r="N3233" s="40">
        <f>Data[[#This Row],[DAA 
(n)]]^1.5</f>
        <v>2031071.9748133013</v>
      </c>
      <c r="O3233" s="40">
        <f t="shared" si="406"/>
        <v>1779805.6206675449</v>
      </c>
      <c r="P3233" s="43">
        <f>LN(Data[[#This Row],[MA'[n^1.5']]])</f>
        <v>14.392014714433143</v>
      </c>
      <c r="Q3233" s="43">
        <f t="shared" si="407"/>
        <v>14.335056408466057</v>
      </c>
      <c r="R3233" s="30">
        <f>$O$1+$O$2*Data[[#This Row],[MA'[ln(n^2)']]]</f>
        <v>19.179403486963093</v>
      </c>
      <c r="S3233" s="30">
        <f>$Q$1+$Q$2*Data[[#This Row],[MA'[ln(n*ln(n))']]]</f>
        <v>16.009808170302041</v>
      </c>
      <c r="T3233" s="31">
        <f>$O$3*Data[[#This Row],[Metcalfe
(n^2)]]</f>
        <v>133753070.88000001</v>
      </c>
      <c r="U3233" s="31">
        <f t="shared" si="408"/>
        <v>112525253.98400004</v>
      </c>
      <c r="V3233" s="30">
        <f>LN(Data[[#This Row],[MA'[NVA']
30d]]/Data[[#This Row],[MA'[NVMetcalfe calc']]])</f>
        <v>-0.79947237445753982</v>
      </c>
      <c r="W3233" s="30">
        <f>$Q$3+Data[[#This Row],[NVM
(scaled)]]/((Data[[#This Row],[Upper Bound]]-Data[[#This Row],[Lower Bound]])/2)</f>
        <v>8.5536625603215288E-2</v>
      </c>
      <c r="X3233" s="30">
        <f>(Data[[#This Row],[Upper Bound]]+Data[[#This Row],[Lower Bound]])/2</f>
        <v>17.594605828632567</v>
      </c>
      <c r="Y3233" s="32">
        <f>LN(Data[[#This Row],[NVActual]]/Data[[#This Row],[MA'[n^2']
30d]])</f>
        <v>-1.4903082126853542</v>
      </c>
      <c r="Z3233" s="32">
        <f>LN(Data[[#This Row],[NVActual]]/Data[[#This Row],[MA'[n*ln(n)']
30d]])</f>
        <v>5.8478927565745229</v>
      </c>
      <c r="AA3233" s="32">
        <f>LN(Data[[#This Row],[NVActual]]/Data[[#This Row],[MA'[n^1.5']]])</f>
        <v>3.3102917745628595</v>
      </c>
      <c r="AB3233" s="32">
        <f>LN(Data[[#This Row],[NVActual]]/Data[[#This Row],[Metcalfe
(n^2)]])</f>
        <v>-1.6631258817379451</v>
      </c>
      <c r="AC3233" s="34">
        <f>1+Data[[#This Row],[MA'[NVMetcalfe calc']]]/((Data[[#This Row],[NVM_norm
(scaled)]]-Data[[#This Row],[NV_fund.]])/2)</f>
        <v>-12853366.895139892</v>
      </c>
    </row>
    <row r="3234" spans="1:29" x14ac:dyDescent="0.2">
      <c r="A3234" s="23">
        <v>40942</v>
      </c>
      <c r="B3234" s="24">
        <v>49172452.2176672</v>
      </c>
      <c r="C3234" s="24">
        <f t="shared" si="401"/>
        <v>50804601.918365449</v>
      </c>
      <c r="D3234" s="25">
        <f>LN(Data[[#This Row],[NVActual]])</f>
        <v>17.710844110376947</v>
      </c>
      <c r="E3234" s="26">
        <v>17088</v>
      </c>
      <c r="F3234" s="40">
        <f>Data[[#This Row],[DAA 
(n)]]^2</f>
        <v>291999744</v>
      </c>
      <c r="G3234" s="41">
        <f t="shared" si="402"/>
        <v>215703567.19999999</v>
      </c>
      <c r="H3234" s="28">
        <f>LN(Data[[#This Row],[Metcalfe
(n^2)]])</f>
        <v>19.492263483519842</v>
      </c>
      <c r="I3234" s="42">
        <f t="shared" si="403"/>
        <v>19.176601954311433</v>
      </c>
      <c r="J3234" s="40">
        <f>Data[[#This Row],[DAA 
(n)]]*LN(Data[[#This Row],[DAA 
(n)]])</f>
        <v>166541.89920319352</v>
      </c>
      <c r="K3234" s="40">
        <f t="shared" si="404"/>
        <v>140469.44776364611</v>
      </c>
      <c r="L3234" s="29">
        <f>LN(Data[[#This Row],[MA'[n*ln(n)']
30d]])</f>
        <v>11.852745290469937</v>
      </c>
      <c r="M3234" s="43">
        <f t="shared" si="405"/>
        <v>11.807376925202711</v>
      </c>
      <c r="N3234" s="40">
        <f>Data[[#This Row],[DAA 
(n)]]^1.5</f>
        <v>2233761.7656034846</v>
      </c>
      <c r="O3234" s="40">
        <f t="shared" si="406"/>
        <v>1775669.7552436523</v>
      </c>
      <c r="P3234" s="43">
        <f>LN(Data[[#This Row],[MA'[n^1.5']]])</f>
        <v>14.389688236619595</v>
      </c>
      <c r="Q3234" s="43">
        <f t="shared" si="407"/>
        <v>14.328812485706372</v>
      </c>
      <c r="R3234" s="30">
        <f>$O$1+$O$2*Data[[#This Row],[MA'[ln(n^2)']]]</f>
        <v>19.176601954311433</v>
      </c>
      <c r="S3234" s="30">
        <f>$Q$1+$Q$2*Data[[#This Row],[MA'[ln(n*ln(n))']]]</f>
        <v>16.00217192658447</v>
      </c>
      <c r="T3234" s="31">
        <f>$O$3*Data[[#This Row],[Metcalfe
(n^2)]]</f>
        <v>151839866.88</v>
      </c>
      <c r="U3234" s="31">
        <f t="shared" si="408"/>
        <v>112165854.94400004</v>
      </c>
      <c r="V3234" s="30">
        <f>LN(Data[[#This Row],[MA'[NVA']
30d]]/Data[[#This Row],[MA'[NVMetcalfe calc']]])</f>
        <v>-0.79199168420995125</v>
      </c>
      <c r="W3234" s="30">
        <f>$Q$3+Data[[#This Row],[NVM
(scaled)]]/((Data[[#This Row],[Upper Bound]]-Data[[#This Row],[Lower Bound]])/2)</f>
        <v>9.1018023839036344E-2</v>
      </c>
      <c r="X3234" s="30">
        <f>(Data[[#This Row],[Upper Bound]]+Data[[#This Row],[Lower Bound]])/2</f>
        <v>17.589386940447952</v>
      </c>
      <c r="Y3234" s="29">
        <f>LN(Data[[#This Row],[NVActual]]/Data[[#This Row],[MA'[n^2']
30d]])</f>
        <v>-1.4785715386296507</v>
      </c>
      <c r="Z3234" s="29">
        <f>LN(Data[[#This Row],[NVActual]]/Data[[#This Row],[MA'[n*ln(n)']
30d]])</f>
        <v>5.8580988199070081</v>
      </c>
      <c r="AA3234" s="29">
        <f>LN(Data[[#This Row],[NVActual]]/Data[[#This Row],[MA'[n^1.5']]])</f>
        <v>3.3211558737573519</v>
      </c>
      <c r="AB3234" s="29">
        <f>LN(Data[[#This Row],[NVActual]]/Data[[#This Row],[Metcalfe
(n^2)]])</f>
        <v>-1.7814193731428973</v>
      </c>
      <c r="AC3234" s="26">
        <f>1+Data[[#This Row],[MA'[NVMetcalfe calc']]]/((Data[[#This Row],[NVM_norm
(scaled)]]-Data[[#This Row],[NV_fund.]])/2)</f>
        <v>-12820148.749790182</v>
      </c>
    </row>
    <row r="3235" spans="1:29" x14ac:dyDescent="0.2">
      <c r="A3235" s="23">
        <v>40941</v>
      </c>
      <c r="B3235" s="24">
        <v>50346734.516259</v>
      </c>
      <c r="C3235" s="24">
        <f t="shared" si="401"/>
        <v>50661102.338439837</v>
      </c>
      <c r="D3235" s="25">
        <f>LN(Data[[#This Row],[NVActual]])</f>
        <v>17.7344443193406</v>
      </c>
      <c r="E3235" s="26">
        <v>15694</v>
      </c>
      <c r="F3235" s="40">
        <f>Data[[#This Row],[DAA 
(n)]]^2</f>
        <v>246301636</v>
      </c>
      <c r="G3235" s="41">
        <f t="shared" si="402"/>
        <v>211400048.03333333</v>
      </c>
      <c r="H3235" s="28">
        <f>LN(Data[[#This Row],[Metcalfe
(n^2)]])</f>
        <v>19.322067505374836</v>
      </c>
      <c r="I3235" s="42">
        <f t="shared" si="403"/>
        <v>19.157146880792951</v>
      </c>
      <c r="J3235" s="40">
        <f>Data[[#This Row],[DAA 
(n)]]*LN(Data[[#This Row],[DAA 
(n)]])</f>
        <v>151620.26371467634</v>
      </c>
      <c r="K3235" s="40">
        <f t="shared" si="404"/>
        <v>138940.2278858842</v>
      </c>
      <c r="L3235" s="29">
        <f>LN(Data[[#This Row],[MA'[n*ln(n)']
30d]])</f>
        <v>11.841799104420309</v>
      </c>
      <c r="M3235" s="43">
        <f t="shared" si="405"/>
        <v>11.801001654734959</v>
      </c>
      <c r="N3235" s="40">
        <f>Data[[#This Row],[DAA 
(n)]]^1.5</f>
        <v>1966076.772505082</v>
      </c>
      <c r="O3235" s="40">
        <f t="shared" si="406"/>
        <v>1749273.7003728154</v>
      </c>
      <c r="P3235" s="43">
        <f>LN(Data[[#This Row],[MA'[n^1.5']]])</f>
        <v>14.374711231393199</v>
      </c>
      <c r="Q3235" s="43">
        <f t="shared" si="407"/>
        <v>14.320117630314339</v>
      </c>
      <c r="R3235" s="30">
        <f>$O$1+$O$2*Data[[#This Row],[MA'[ln(n^2)']]]</f>
        <v>19.157146880792951</v>
      </c>
      <c r="S3235" s="30">
        <f>$Q$1+$Q$2*Data[[#This Row],[MA'[ln(n*ln(n))']]]</f>
        <v>15.99165273031268</v>
      </c>
      <c r="T3235" s="31">
        <f>$O$3*Data[[#This Row],[Metcalfe
(n^2)]]</f>
        <v>128076850.72</v>
      </c>
      <c r="U3235" s="31">
        <f t="shared" si="408"/>
        <v>109928024.97733335</v>
      </c>
      <c r="V3235" s="30">
        <f>LN(Data[[#This Row],[MA'[NVA']
30d]]/Data[[#This Row],[MA'[NVMetcalfe calc']]])</f>
        <v>-0.77466742936521193</v>
      </c>
      <c r="W3235" s="30">
        <f>$Q$3+Data[[#This Row],[NVM
(scaled)]]/((Data[[#This Row],[Upper Bound]]-Data[[#This Row],[Lower Bound]])/2)</f>
        <v>0.10055513449760822</v>
      </c>
      <c r="X3235" s="30">
        <f>(Data[[#This Row],[Upper Bound]]+Data[[#This Row],[Lower Bound]])/2</f>
        <v>17.574399805552815</v>
      </c>
      <c r="Y3235" s="32">
        <f>LN(Data[[#This Row],[NVActual]]/Data[[#This Row],[MA'[n^2']
30d]])</f>
        <v>-1.4348185392751753</v>
      </c>
      <c r="Z3235" s="32">
        <f>LN(Data[[#This Row],[NVActual]]/Data[[#This Row],[MA'[n*ln(n)']
30d]])</f>
        <v>5.8926452149202913</v>
      </c>
      <c r="AA3235" s="32">
        <f>LN(Data[[#This Row],[NVActual]]/Data[[#This Row],[MA'[n^1.5']]])</f>
        <v>3.3597330879473999</v>
      </c>
      <c r="AB3235" s="32">
        <f>LN(Data[[#This Row],[NVActual]]/Data[[#This Row],[Metcalfe
(n^2)]])</f>
        <v>-1.5876231860342374</v>
      </c>
      <c r="AC3235" s="34">
        <f>1+Data[[#This Row],[MA'[NVMetcalfe calc']]]/((Data[[#This Row],[NVM_norm
(scaled)]]-Data[[#This Row],[NV_fund.]])/2)</f>
        <v>-12582006.800427018</v>
      </c>
    </row>
    <row r="3236" spans="1:29" x14ac:dyDescent="0.2">
      <c r="A3236" s="23">
        <v>40940</v>
      </c>
      <c r="B3236" s="24">
        <v>50097529.465823002</v>
      </c>
      <c r="C3236" s="24">
        <f t="shared" si="401"/>
        <v>50285755.199662447</v>
      </c>
      <c r="D3236" s="25">
        <f>LN(Data[[#This Row],[NVActual]])</f>
        <v>17.729482252779793</v>
      </c>
      <c r="E3236" s="26">
        <v>15161</v>
      </c>
      <c r="F3236" s="40">
        <f>Data[[#This Row],[DAA 
(n)]]^2</f>
        <v>229855921</v>
      </c>
      <c r="G3236" s="41">
        <f t="shared" si="402"/>
        <v>208766272.03333333</v>
      </c>
      <c r="H3236" s="28">
        <f>LN(Data[[#This Row],[Metcalfe
(n^2)]])</f>
        <v>19.252963240163162</v>
      </c>
      <c r="I3236" s="42">
        <f t="shared" si="403"/>
        <v>19.144252282747559</v>
      </c>
      <c r="J3236" s="40">
        <f>Data[[#This Row],[DAA 
(n)]]*LN(Data[[#This Row],[DAA 
(n)]])</f>
        <v>145947.08784205685</v>
      </c>
      <c r="K3236" s="40">
        <f t="shared" si="404"/>
        <v>137968.02341507742</v>
      </c>
      <c r="L3236" s="29">
        <f>LN(Data[[#This Row],[MA'[n*ln(n)']
30d]])</f>
        <v>11.834777222905918</v>
      </c>
      <c r="M3236" s="43">
        <f t="shared" si="405"/>
        <v>11.794543026570755</v>
      </c>
      <c r="N3236" s="40">
        <f>Data[[#This Row],[DAA 
(n)]]^1.5</f>
        <v>1866774.120851527</v>
      </c>
      <c r="O3236" s="40">
        <f t="shared" si="406"/>
        <v>1732769.6297829428</v>
      </c>
      <c r="P3236" s="43">
        <f>LN(Data[[#This Row],[MA'[n^1.5']]])</f>
        <v>14.365231628403375</v>
      </c>
      <c r="Q3236" s="43">
        <f t="shared" si="407"/>
        <v>14.311316263275216</v>
      </c>
      <c r="R3236" s="30">
        <f>$O$1+$O$2*Data[[#This Row],[MA'[ln(n^2)']]]</f>
        <v>19.144252282747559</v>
      </c>
      <c r="S3236" s="30">
        <f>$Q$1+$Q$2*Data[[#This Row],[MA'[ln(n*ln(n))']]]</f>
        <v>15.980995993841745</v>
      </c>
      <c r="T3236" s="31">
        <f>$O$3*Data[[#This Row],[Metcalfe
(n^2)]]</f>
        <v>119525078.92</v>
      </c>
      <c r="U3236" s="31">
        <f t="shared" si="408"/>
        <v>108558461.45733334</v>
      </c>
      <c r="V3236" s="30">
        <f>LN(Data[[#This Row],[MA'[NVA']
30d]]/Data[[#This Row],[MA'[NVMetcalfe calc']]])</f>
        <v>-0.76956700297454417</v>
      </c>
      <c r="W3236" s="30">
        <f>$Q$3+Data[[#This Row],[NVM
(scaled)]]/((Data[[#This Row],[Upper Bound]]-Data[[#This Row],[Lower Bound]])/2)</f>
        <v>0.10343366917592289</v>
      </c>
      <c r="X3236" s="30">
        <f>(Data[[#This Row],[Upper Bound]]+Data[[#This Row],[Lower Bound]])/2</f>
        <v>17.562624138294652</v>
      </c>
      <c r="Y3236" s="29">
        <f>LN(Data[[#This Row],[NVActual]]/Data[[#This Row],[MA'[n^2']
30d]])</f>
        <v>-1.4272436157377932</v>
      </c>
      <c r="Z3236" s="29">
        <f>LN(Data[[#This Row],[NVActual]]/Data[[#This Row],[MA'[n*ln(n)']
30d]])</f>
        <v>5.8947050298738732</v>
      </c>
      <c r="AA3236" s="29">
        <f>LN(Data[[#This Row],[NVActual]]/Data[[#This Row],[MA'[n^1.5']]])</f>
        <v>3.364250624376417</v>
      </c>
      <c r="AB3236" s="29">
        <f>LN(Data[[#This Row],[NVActual]]/Data[[#This Row],[Metcalfe
(n^2)]])</f>
        <v>-1.5234809873833708</v>
      </c>
      <c r="AC3236" s="26">
        <f>1+Data[[#This Row],[MA'[NVMetcalfe calc']]]/((Data[[#This Row],[NVM_norm
(scaled)]]-Data[[#This Row],[NV_fund.]])/2)</f>
        <v>-12435679.984103836</v>
      </c>
    </row>
    <row r="3237" spans="1:29" x14ac:dyDescent="0.2">
      <c r="A3237" s="23">
        <v>40939</v>
      </c>
      <c r="B3237" s="24">
        <v>45630179.8131558</v>
      </c>
      <c r="C3237" s="24">
        <f t="shared" si="401"/>
        <v>50006780.442095198</v>
      </c>
      <c r="D3237" s="25">
        <f>LN(Data[[#This Row],[NVActual]])</f>
        <v>17.63607989357423</v>
      </c>
      <c r="E3237" s="26">
        <v>15858</v>
      </c>
      <c r="F3237" s="40">
        <f>Data[[#This Row],[DAA 
(n)]]^2</f>
        <v>251476164</v>
      </c>
      <c r="G3237" s="41">
        <f t="shared" si="402"/>
        <v>205979902.53333333</v>
      </c>
      <c r="H3237" s="28">
        <f>LN(Data[[#This Row],[Metcalfe
(n^2)]])</f>
        <v>19.342858767664687</v>
      </c>
      <c r="I3237" s="42">
        <f t="shared" si="403"/>
        <v>19.129184490797666</v>
      </c>
      <c r="J3237" s="40">
        <f>Data[[#This Row],[DAA 
(n)]]*LN(Data[[#This Row],[DAA 
(n)]])</f>
        <v>153369.52716881331</v>
      </c>
      <c r="K3237" s="40">
        <f t="shared" si="404"/>
        <v>136892.76117286339</v>
      </c>
      <c r="L3237" s="29">
        <f>LN(Data[[#This Row],[MA'[n*ln(n)']
30d]])</f>
        <v>11.826953133128066</v>
      </c>
      <c r="M3237" s="43">
        <f t="shared" si="405"/>
        <v>11.787134715552517</v>
      </c>
      <c r="N3237" s="40">
        <f>Data[[#This Row],[DAA 
(n)]]^1.5</f>
        <v>1996974.9644680056</v>
      </c>
      <c r="O3237" s="40">
        <f t="shared" si="406"/>
        <v>1714877.4965124726</v>
      </c>
      <c r="P3237" s="43">
        <f>LN(Data[[#This Row],[MA'[n^1.5']]])</f>
        <v>14.354852205425917</v>
      </c>
      <c r="Q3237" s="43">
        <f t="shared" si="407"/>
        <v>14.301208756787966</v>
      </c>
      <c r="R3237" s="30">
        <f>$O$1+$O$2*Data[[#This Row],[MA'[ln(n^2)']]]</f>
        <v>19.129184490797666</v>
      </c>
      <c r="S3237" s="30">
        <f>$Q$1+$Q$2*Data[[#This Row],[MA'[ln(n*ln(n))']]]</f>
        <v>15.96877228066165</v>
      </c>
      <c r="T3237" s="31">
        <f>$O$3*Data[[#This Row],[Metcalfe
(n^2)]]</f>
        <v>130767605.28</v>
      </c>
      <c r="U3237" s="31">
        <f t="shared" si="408"/>
        <v>107109549.31733333</v>
      </c>
      <c r="V3237" s="30">
        <f>LN(Data[[#This Row],[MA'[NVA']
30d]]/Data[[#This Row],[MA'[NVMetcalfe calc']]])</f>
        <v>-0.76169353102977855</v>
      </c>
      <c r="W3237" s="30">
        <f>$Q$3+Data[[#This Row],[NVM
(scaled)]]/((Data[[#This Row],[Upper Bound]]-Data[[#This Row],[Lower Bound]])/2)</f>
        <v>0.10797836460263693</v>
      </c>
      <c r="X3237" s="30">
        <f>(Data[[#This Row],[Upper Bound]]+Data[[#This Row],[Lower Bound]])/2</f>
        <v>17.548978385729658</v>
      </c>
      <c r="Y3237" s="32">
        <f>LN(Data[[#This Row],[NVActual]]/Data[[#This Row],[MA'[n^2']
30d]])</f>
        <v>-1.5072092679024893</v>
      </c>
      <c r="Z3237" s="32">
        <f>LN(Data[[#This Row],[NVActual]]/Data[[#This Row],[MA'[n*ln(n)']
30d]])</f>
        <v>5.8091267604461638</v>
      </c>
      <c r="AA3237" s="32">
        <f>LN(Data[[#This Row],[NVActual]]/Data[[#This Row],[MA'[n^1.5']]])</f>
        <v>3.281227688148312</v>
      </c>
      <c r="AB3237" s="32">
        <f>LN(Data[[#This Row],[NVActual]]/Data[[#This Row],[Metcalfe
(n^2)]])</f>
        <v>-1.7067788740904586</v>
      </c>
      <c r="AC3237" s="34">
        <f>1+Data[[#This Row],[MA'[NVMetcalfe calc']]]/((Data[[#This Row],[NVM_norm
(scaled)]]-Data[[#This Row],[NV_fund.]])/2)</f>
        <v>-12282499.910221547</v>
      </c>
    </row>
    <row r="3238" spans="1:29" x14ac:dyDescent="0.2">
      <c r="A3238" s="23">
        <v>40938</v>
      </c>
      <c r="B3238" s="24">
        <v>45302689.833119899</v>
      </c>
      <c r="C3238" s="24">
        <f t="shared" si="401"/>
        <v>49899426.870199993</v>
      </c>
      <c r="D3238" s="25">
        <f>LN(Data[[#This Row],[NVActual]])</f>
        <v>17.628876966905015</v>
      </c>
      <c r="E3238" s="26">
        <v>13370</v>
      </c>
      <c r="F3238" s="40">
        <f>Data[[#This Row],[DAA 
(n)]]^2</f>
        <v>178756900</v>
      </c>
      <c r="G3238" s="41">
        <f t="shared" si="402"/>
        <v>201985786.26666668</v>
      </c>
      <c r="H3238" s="28">
        <f>LN(Data[[#This Row],[Metcalfe
(n^2)]])</f>
        <v>19.001537340191977</v>
      </c>
      <c r="I3238" s="42">
        <f t="shared" si="403"/>
        <v>19.107611790886292</v>
      </c>
      <c r="J3238" s="40">
        <f>Data[[#This Row],[DAA 
(n)]]*LN(Data[[#This Row],[DAA 
(n)]])</f>
        <v>127025.27711918336</v>
      </c>
      <c r="K3238" s="40">
        <f t="shared" si="404"/>
        <v>135355.6803795145</v>
      </c>
      <c r="L3238" s="29">
        <f>LN(Data[[#This Row],[MA'[n*ln(n)']
30d]])</f>
        <v>11.815661262240974</v>
      </c>
      <c r="M3238" s="43">
        <f t="shared" si="405"/>
        <v>11.779002413330574</v>
      </c>
      <c r="N3238" s="40">
        <f>Data[[#This Row],[DAA 
(n)]]^1.5</f>
        <v>1545955.9350123794</v>
      </c>
      <c r="O3238" s="40">
        <f t="shared" si="406"/>
        <v>1689280.2540176741</v>
      </c>
      <c r="P3238" s="43">
        <f>LN(Data[[#This Row],[MA'[n^1.5']]])</f>
        <v>14.339813110987757</v>
      </c>
      <c r="Q3238" s="43">
        <f t="shared" si="407"/>
        <v>14.29010562753186</v>
      </c>
      <c r="R3238" s="30">
        <f>$O$1+$O$2*Data[[#This Row],[MA'[ln(n^2)']]]</f>
        <v>19.107611790886292</v>
      </c>
      <c r="S3238" s="30">
        <f>$Q$1+$Q$2*Data[[#This Row],[MA'[ln(n*ln(n))']]]</f>
        <v>15.955353981995444</v>
      </c>
      <c r="T3238" s="31">
        <f>$O$3*Data[[#This Row],[Metcalfe
(n^2)]]</f>
        <v>92953588</v>
      </c>
      <c r="U3238" s="31">
        <f t="shared" si="408"/>
        <v>105032608.85866667</v>
      </c>
      <c r="V3238" s="30">
        <f>LN(Data[[#This Row],[MA'[NVA']
30d]]/Data[[#This Row],[MA'[NVMetcalfe calc']]])</f>
        <v>-0.74426134537792632</v>
      </c>
      <c r="W3238" s="30">
        <f>$Q$3+Data[[#This Row],[NVM
(scaled)]]/((Data[[#This Row],[Upper Bound]]-Data[[#This Row],[Lower Bound]])/2)</f>
        <v>0.11779157638771826</v>
      </c>
      <c r="X3238" s="30">
        <f>(Data[[#This Row],[Upper Bound]]+Data[[#This Row],[Lower Bound]])/2</f>
        <v>17.53148288644087</v>
      </c>
      <c r="Y3238" s="29">
        <f>LN(Data[[#This Row],[NVActual]]/Data[[#This Row],[MA'[n^2']
30d]])</f>
        <v>-1.49483092096823</v>
      </c>
      <c r="Z3238" s="29">
        <f>LN(Data[[#This Row],[NVActual]]/Data[[#This Row],[MA'[n*ln(n)']
30d]])</f>
        <v>5.8132157046640396</v>
      </c>
      <c r="AA3238" s="29">
        <f>LN(Data[[#This Row],[NVActual]]/Data[[#This Row],[MA'[n^1.5']]])</f>
        <v>3.2890638559172571</v>
      </c>
      <c r="AB3238" s="29">
        <f>LN(Data[[#This Row],[NVActual]]/Data[[#This Row],[Metcalfe
(n^2)]])</f>
        <v>-1.3726603732869644</v>
      </c>
      <c r="AC3238" s="26">
        <f>1+Data[[#This Row],[MA'[NVMetcalfe calc']]]/((Data[[#This Row],[NVM_norm
(scaled)]]-Data[[#This Row],[NV_fund.]])/2)</f>
        <v>-12063220.632742504</v>
      </c>
    </row>
    <row r="3239" spans="1:29" x14ac:dyDescent="0.2">
      <c r="A3239" s="23">
        <v>40937</v>
      </c>
      <c r="B3239" s="24">
        <v>44333949.525459602</v>
      </c>
      <c r="C3239" s="24">
        <f t="shared" si="401"/>
        <v>50057935.043892406</v>
      </c>
      <c r="D3239" s="25">
        <f>LN(Data[[#This Row],[NVActual]])</f>
        <v>17.607261296491846</v>
      </c>
      <c r="E3239" s="26">
        <v>14267</v>
      </c>
      <c r="F3239" s="40">
        <f>Data[[#This Row],[DAA 
(n)]]^2</f>
        <v>203547289</v>
      </c>
      <c r="G3239" s="41">
        <f t="shared" si="402"/>
        <v>202786782.34482759</v>
      </c>
      <c r="H3239" s="28">
        <f>LN(Data[[#This Row],[Metcalfe
(n^2)]])</f>
        <v>19.131408914229628</v>
      </c>
      <c r="I3239" s="42">
        <f t="shared" si="403"/>
        <v>19.111269530565409</v>
      </c>
      <c r="J3239" s="40">
        <f>Data[[#This Row],[DAA 
(n)]]*LN(Data[[#This Row],[DAA 
(n)]])</f>
        <v>136473.90548965705</v>
      </c>
      <c r="K3239" s="40">
        <f t="shared" si="404"/>
        <v>135642.93566435351</v>
      </c>
      <c r="L3239" s="29">
        <f>LN(Data[[#This Row],[MA'[n*ln(n)']
30d]])</f>
        <v>11.81778123906312</v>
      </c>
      <c r="M3239" s="43">
        <f t="shared" si="405"/>
        <v>11.777738315092282</v>
      </c>
      <c r="N3239" s="40">
        <f>Data[[#This Row],[DAA 
(n)]]^1.5</f>
        <v>1704115.3635135738</v>
      </c>
      <c r="O3239" s="40">
        <f t="shared" si="406"/>
        <v>1694222.4719144085</v>
      </c>
      <c r="P3239" s="43">
        <f>LN(Data[[#This Row],[MA'[n^1.5']]])</f>
        <v>14.342734474918542</v>
      </c>
      <c r="Q3239" s="43">
        <f t="shared" si="407"/>
        <v>14.28839157637821</v>
      </c>
      <c r="R3239" s="30">
        <f>$O$1+$O$2*Data[[#This Row],[MA'[ln(n^2)']]]</f>
        <v>19.111269530565409</v>
      </c>
      <c r="S3239" s="30">
        <f>$Q$1+$Q$2*Data[[#This Row],[MA'[ln(n*ln(n))']]]</f>
        <v>15.953268219902263</v>
      </c>
      <c r="T3239" s="31">
        <f>$O$3*Data[[#This Row],[Metcalfe
(n^2)]]</f>
        <v>105844590.28</v>
      </c>
      <c r="U3239" s="31">
        <f t="shared" ref="U3239:U3267" si="409">AVERAGE(T3239:T3268)</f>
        <v>105449126.81931035</v>
      </c>
      <c r="V3239" s="30">
        <f>LN(Data[[#This Row],[MA'[NVA']
30d]]/Data[[#This Row],[MA'[NVMetcalfe calc']]])</f>
        <v>-0.74504759084163452</v>
      </c>
      <c r="W3239" s="30">
        <f>$Q$3+Data[[#This Row],[NVM
(scaled)]]/((Data[[#This Row],[Upper Bound]]-Data[[#This Row],[Lower Bound]])/2)</f>
        <v>0.11815244988914664</v>
      </c>
      <c r="X3239" s="30">
        <f>(Data[[#This Row],[Upper Bound]]+Data[[#This Row],[Lower Bound]])/2</f>
        <v>17.532268875233836</v>
      </c>
      <c r="Y3239" s="32">
        <f>LN(Data[[#This Row],[NVActual]]/Data[[#This Row],[MA'[n^2']
30d]])</f>
        <v>-1.5204043552509625</v>
      </c>
      <c r="Z3239" s="32">
        <f>LN(Data[[#This Row],[NVActual]]/Data[[#This Row],[MA'[n*ln(n)']
30d]])</f>
        <v>5.7894800574287251</v>
      </c>
      <c r="AA3239" s="32">
        <f>LN(Data[[#This Row],[NVActual]]/Data[[#This Row],[MA'[n^1.5']]])</f>
        <v>3.2645268215733028</v>
      </c>
      <c r="AB3239" s="32">
        <f>LN(Data[[#This Row],[NVActual]]/Data[[#This Row],[Metcalfe
(n^2)]])</f>
        <v>-1.5241476177377846</v>
      </c>
      <c r="AC3239" s="34">
        <f>1+Data[[#This Row],[MA'[NVMetcalfe calc']]]/((Data[[#This Row],[NVM_norm
(scaled)]]-Data[[#This Row],[NV_fund.]])/2)</f>
        <v>-12110762.962257491</v>
      </c>
    </row>
    <row r="3240" spans="1:29" x14ac:dyDescent="0.2">
      <c r="A3240" s="23">
        <v>40936</v>
      </c>
      <c r="B3240" s="24">
        <v>46493492.387917504</v>
      </c>
      <c r="C3240" s="24">
        <f t="shared" si="401"/>
        <v>50262363.098122157</v>
      </c>
      <c r="D3240" s="25">
        <f>LN(Data[[#This Row],[NVActual]])</f>
        <v>17.654822912116924</v>
      </c>
      <c r="E3240" s="26">
        <v>13257</v>
      </c>
      <c r="F3240" s="40">
        <f>Data[[#This Row],[DAA 
(n)]]^2</f>
        <v>175748049</v>
      </c>
      <c r="G3240" s="41">
        <f t="shared" si="402"/>
        <v>202759621.39285713</v>
      </c>
      <c r="H3240" s="28">
        <f>LN(Data[[#This Row],[Metcalfe
(n^2)]])</f>
        <v>18.984561987597701</v>
      </c>
      <c r="I3240" s="42">
        <f t="shared" si="403"/>
        <v>19.110550266863118</v>
      </c>
      <c r="J3240" s="40">
        <f>Data[[#This Row],[DAA 
(n)]]*LN(Data[[#This Row],[DAA 
(n)]])</f>
        <v>125839.16913479136</v>
      </c>
      <c r="K3240" s="40">
        <f t="shared" si="404"/>
        <v>135613.25817059269</v>
      </c>
      <c r="L3240" s="29">
        <f>LN(Data[[#This Row],[MA'[n*ln(n)']
30d]])</f>
        <v>11.817562423828269</v>
      </c>
      <c r="M3240" s="43">
        <f t="shared" si="405"/>
        <v>11.776308210664755</v>
      </c>
      <c r="N3240" s="40">
        <f>Data[[#This Row],[DAA 
(n)]]^1.5</f>
        <v>1526398.3377850635</v>
      </c>
      <c r="O3240" s="40">
        <f t="shared" si="406"/>
        <v>1693869.1543572957</v>
      </c>
      <c r="P3240" s="43">
        <f>LN(Data[[#This Row],[MA'[n^1.5']]])</f>
        <v>14.342525910571783</v>
      </c>
      <c r="Q3240" s="43">
        <f t="shared" si="407"/>
        <v>14.286450758573197</v>
      </c>
      <c r="R3240" s="30">
        <f>$O$1+$O$2*Data[[#This Row],[MA'[ln(n^2)']]]</f>
        <v>19.110550266863118</v>
      </c>
      <c r="S3240" s="30">
        <f>$Q$1+$Q$2*Data[[#This Row],[MA'[ln(n*ln(n))']]]</f>
        <v>15.950908547596846</v>
      </c>
      <c r="T3240" s="31">
        <f>$O$3*Data[[#This Row],[Metcalfe
(n^2)]]</f>
        <v>91388985.480000004</v>
      </c>
      <c r="U3240" s="31">
        <f t="shared" si="409"/>
        <v>105435003.12428571</v>
      </c>
      <c r="V3240" s="30">
        <f>LN(Data[[#This Row],[MA'[NVA']
30d]]/Data[[#This Row],[MA'[NVMetcalfe calc']]])</f>
        <v>-0.7408381304465671</v>
      </c>
      <c r="W3240" s="30">
        <f>$Q$3+Data[[#This Row],[NVM
(scaled)]]/((Data[[#This Row],[Upper Bound]]-Data[[#This Row],[Lower Bound]])/2)</f>
        <v>0.12106193912479191</v>
      </c>
      <c r="X3240" s="30">
        <f>(Data[[#This Row],[Upper Bound]]+Data[[#This Row],[Lower Bound]])/2</f>
        <v>17.530729407229984</v>
      </c>
      <c r="Y3240" s="29">
        <f>LN(Data[[#This Row],[NVActual]]/Data[[#This Row],[MA'[n^2']
30d]])</f>
        <v>-1.4727087921823319</v>
      </c>
      <c r="Z3240" s="29">
        <f>LN(Data[[#This Row],[NVActual]]/Data[[#This Row],[MA'[n*ln(n)']
30d]])</f>
        <v>5.8372604882886536</v>
      </c>
      <c r="AA3240" s="29">
        <f>LN(Data[[#This Row],[NVActual]]/Data[[#This Row],[MA'[n^1.5']]])</f>
        <v>3.3122970015451392</v>
      </c>
      <c r="AB3240" s="29">
        <f>LN(Data[[#This Row],[NVActual]]/Data[[#This Row],[Metcalfe
(n^2)]])</f>
        <v>-1.3297390754807756</v>
      </c>
      <c r="AC3240" s="26">
        <f>1+Data[[#This Row],[MA'[NVMetcalfe calc']]]/((Data[[#This Row],[NVM_norm
(scaled)]]-Data[[#This Row],[NV_fund.]])/2)</f>
        <v>-12112235.298303163</v>
      </c>
    </row>
    <row r="3241" spans="1:29" x14ac:dyDescent="0.2">
      <c r="A3241" s="23">
        <v>40935</v>
      </c>
      <c r="B3241" s="24">
        <v>43525207.674566403</v>
      </c>
      <c r="C3241" s="24">
        <f t="shared" si="401"/>
        <v>50401950.902203806</v>
      </c>
      <c r="D3241" s="25">
        <f>LN(Data[[#This Row],[NVActual]])</f>
        <v>17.588850814992931</v>
      </c>
      <c r="E3241" s="26">
        <v>14379</v>
      </c>
      <c r="F3241" s="40">
        <f>Data[[#This Row],[DAA 
(n)]]^2</f>
        <v>206755641</v>
      </c>
      <c r="G3241" s="41">
        <f t="shared" si="402"/>
        <v>203760050</v>
      </c>
      <c r="H3241" s="28">
        <f>LN(Data[[#This Row],[Metcalfe
(n^2)]])</f>
        <v>19.147048175655481</v>
      </c>
      <c r="I3241" s="42">
        <f t="shared" si="403"/>
        <v>19.115216499428499</v>
      </c>
      <c r="J3241" s="40">
        <f>Data[[#This Row],[DAA 
(n)]]*LN(Data[[#This Row],[DAA 
(n)]])</f>
        <v>137657.70285887507</v>
      </c>
      <c r="K3241" s="40">
        <f t="shared" si="404"/>
        <v>135975.26146821494</v>
      </c>
      <c r="L3241" s="29">
        <f>LN(Data[[#This Row],[MA'[n*ln(n)']
30d]])</f>
        <v>11.820228247203193</v>
      </c>
      <c r="M3241" s="43">
        <f t="shared" si="405"/>
        <v>11.774780276843885</v>
      </c>
      <c r="N3241" s="40">
        <f>Data[[#This Row],[DAA 
(n)]]^1.5</f>
        <v>1724221.3784601416</v>
      </c>
      <c r="O3241" s="40">
        <f t="shared" si="406"/>
        <v>1700071.7771933039</v>
      </c>
      <c r="P3241" s="43">
        <f>LN(Data[[#This Row],[MA'[n^1.5']]])</f>
        <v>14.34618103001354</v>
      </c>
      <c r="Q3241" s="43">
        <f t="shared" si="407"/>
        <v>14.284373901091767</v>
      </c>
      <c r="R3241" s="30">
        <f>$O$1+$O$2*Data[[#This Row],[MA'[ln(n^2)']]]</f>
        <v>19.115216499428499</v>
      </c>
      <c r="S3241" s="30">
        <f>$Q$1+$Q$2*Data[[#This Row],[MA'[ln(n*ln(n))']]]</f>
        <v>15.948387456792407</v>
      </c>
      <c r="T3241" s="31">
        <f>$O$3*Data[[#This Row],[Metcalfe
(n^2)]]</f>
        <v>107512933.32000001</v>
      </c>
      <c r="U3241" s="31">
        <f t="shared" si="409"/>
        <v>105955226</v>
      </c>
      <c r="V3241" s="30">
        <f>LN(Data[[#This Row],[MA'[NVA']
30d]]/Data[[#This Row],[MA'[NVMetcalfe calc']]])</f>
        <v>-0.74298672594600434</v>
      </c>
      <c r="W3241" s="30">
        <f>$Q$3+Data[[#This Row],[NVM
(scaled)]]/((Data[[#This Row],[Upper Bound]]-Data[[#This Row],[Lower Bound]])/2)</f>
        <v>0.12076928628421524</v>
      </c>
      <c r="X3241" s="30">
        <f>(Data[[#This Row],[Upper Bound]]+Data[[#This Row],[Lower Bound]])/2</f>
        <v>17.531801978110451</v>
      </c>
      <c r="Y3241" s="32">
        <f>LN(Data[[#This Row],[NVActual]]/Data[[#This Row],[MA'[n^2']
30d]])</f>
        <v>-1.5436028190292437</v>
      </c>
      <c r="Z3241" s="32">
        <f>LN(Data[[#This Row],[NVActual]]/Data[[#This Row],[MA'[n*ln(n)']
30d]])</f>
        <v>5.7686225677897376</v>
      </c>
      <c r="AA3241" s="32">
        <f>LN(Data[[#This Row],[NVActual]]/Data[[#This Row],[MA'[n^1.5']]])</f>
        <v>3.2426697849793911</v>
      </c>
      <c r="AB3241" s="32">
        <f>LN(Data[[#This Row],[NVActual]]/Data[[#This Row],[Metcalfe
(n^2)]])</f>
        <v>-1.5581973606625505</v>
      </c>
      <c r="AC3241" s="34">
        <f>1+Data[[#This Row],[MA'[NVMetcalfe calc']]]/((Data[[#This Row],[NVM_norm
(scaled)]]-Data[[#This Row],[NV_fund.]])/2)</f>
        <v>-12171043.403327279</v>
      </c>
    </row>
    <row r="3242" spans="1:29" x14ac:dyDescent="0.2">
      <c r="A3242" s="23">
        <v>40934</v>
      </c>
      <c r="B3242" s="24">
        <v>44013389.231565803</v>
      </c>
      <c r="C3242" s="24">
        <f t="shared" si="401"/>
        <v>50666441.026343703</v>
      </c>
      <c r="D3242" s="25">
        <f>LN(Data[[#This Row],[NVActual]])</f>
        <v>17.600004446309867</v>
      </c>
      <c r="E3242" s="26">
        <v>13823</v>
      </c>
      <c r="F3242" s="40">
        <f>Data[[#This Row],[DAA 
(n)]]^2</f>
        <v>191075329</v>
      </c>
      <c r="G3242" s="41">
        <f t="shared" si="402"/>
        <v>203644834.96153846</v>
      </c>
      <c r="H3242" s="28">
        <f>LN(Data[[#This Row],[Metcalfe
(n^2)]])</f>
        <v>19.068178300928714</v>
      </c>
      <c r="I3242" s="42">
        <f t="shared" si="403"/>
        <v>19.113992204189003</v>
      </c>
      <c r="J3242" s="40">
        <f>Data[[#This Row],[DAA 
(n)]]*LN(Data[[#This Row],[DAA 
(n)]])</f>
        <v>131789.71432686882</v>
      </c>
      <c r="K3242" s="40">
        <f t="shared" si="404"/>
        <v>135910.55218395879</v>
      </c>
      <c r="L3242" s="29">
        <f>LN(Data[[#This Row],[MA'[n*ln(n)']
30d]])</f>
        <v>11.819752243805969</v>
      </c>
      <c r="M3242" s="43">
        <f t="shared" si="405"/>
        <v>11.773032277983912</v>
      </c>
      <c r="N3242" s="40">
        <f>Data[[#This Row],[DAA 
(n)]]^1.5</f>
        <v>1625187.4577312612</v>
      </c>
      <c r="O3242" s="40">
        <f t="shared" si="406"/>
        <v>1699142.9463753488</v>
      </c>
      <c r="P3242" s="43">
        <f>LN(Data[[#This Row],[MA'[n^1.5']]])</f>
        <v>14.345634532709541</v>
      </c>
      <c r="Q3242" s="43">
        <f t="shared" si="407"/>
        <v>14.281996703825543</v>
      </c>
      <c r="R3242" s="30">
        <f>$O$1+$O$2*Data[[#This Row],[MA'[ln(n^2)']]]</f>
        <v>19.113992204189003</v>
      </c>
      <c r="S3242" s="30">
        <f>$Q$1+$Q$2*Data[[#This Row],[MA'[ln(n*ln(n))']]]</f>
        <v>15.945503258673455</v>
      </c>
      <c r="T3242" s="31">
        <f>$O$3*Data[[#This Row],[Metcalfe
(n^2)]]</f>
        <v>99359171.079999998</v>
      </c>
      <c r="U3242" s="31">
        <f t="shared" si="409"/>
        <v>105895314.17999999</v>
      </c>
      <c r="V3242" s="30">
        <f>LN(Data[[#This Row],[MA'[NVA']
30d]]/Data[[#This Row],[MA'[NVMetcalfe calc']]])</f>
        <v>-0.73718722529551595</v>
      </c>
      <c r="W3242" s="30">
        <f>$Q$3+Data[[#This Row],[NVM
(scaled)]]/((Data[[#This Row],[Upper Bound]]-Data[[#This Row],[Lower Bound]])/2)</f>
        <v>0.12467584203575788</v>
      </c>
      <c r="X3242" s="30">
        <f>(Data[[#This Row],[Upper Bound]]+Data[[#This Row],[Lower Bound]])/2</f>
        <v>17.529747731431229</v>
      </c>
      <c r="Y3242" s="29">
        <f>LN(Data[[#This Row],[NVActual]]/Data[[#This Row],[MA'[n^2']
30d]])</f>
        <v>-1.5318835830974102</v>
      </c>
      <c r="Z3242" s="29">
        <f>LN(Data[[#This Row],[NVActual]]/Data[[#This Row],[MA'[n*ln(n)']
30d]])</f>
        <v>5.7802522025038998</v>
      </c>
      <c r="AA3242" s="29">
        <f>LN(Data[[#This Row],[NVActual]]/Data[[#This Row],[MA'[n^1.5']]])</f>
        <v>3.2543699136003261</v>
      </c>
      <c r="AB3242" s="29">
        <f>LN(Data[[#This Row],[NVActual]]/Data[[#This Row],[Metcalfe
(n^2)]])</f>
        <v>-1.4681738546188474</v>
      </c>
      <c r="AC3242" s="26">
        <f>1+Data[[#This Row],[MA'[NVMetcalfe calc']]]/((Data[[#This Row],[NVM_norm
(scaled)]]-Data[[#This Row],[NV_fund.]])/2)</f>
        <v>-12168327.272693856</v>
      </c>
    </row>
    <row r="3243" spans="1:29" x14ac:dyDescent="0.2">
      <c r="A3243" s="23">
        <v>40933</v>
      </c>
      <c r="B3243" s="24">
        <v>47608030.139560297</v>
      </c>
      <c r="C3243" s="24">
        <f t="shared" si="401"/>
        <v>50932563.098134823</v>
      </c>
      <c r="D3243" s="25">
        <f>LN(Data[[#This Row],[NVActual]])</f>
        <v>17.678512005384263</v>
      </c>
      <c r="E3243" s="26">
        <v>16707</v>
      </c>
      <c r="F3243" s="40">
        <f>Data[[#This Row],[DAA 
(n)]]^2</f>
        <v>279123849</v>
      </c>
      <c r="G3243" s="41">
        <f t="shared" si="402"/>
        <v>204147615.19999999</v>
      </c>
      <c r="H3243" s="28">
        <f>LN(Data[[#This Row],[Metcalfe
(n^2)]])</f>
        <v>19.447166144515556</v>
      </c>
      <c r="I3243" s="42">
        <f t="shared" si="403"/>
        <v>19.115824760319416</v>
      </c>
      <c r="J3243" s="40">
        <f>Data[[#This Row],[DAA 
(n)]]*LN(Data[[#This Row],[DAA 
(n)]])</f>
        <v>162451.9023882107</v>
      </c>
      <c r="K3243" s="40">
        <f t="shared" si="404"/>
        <v>136075.3856982424</v>
      </c>
      <c r="L3243" s="29">
        <f>LN(Data[[#This Row],[MA'[n*ln(n)']
30d]])</f>
        <v>11.820964317751754</v>
      </c>
      <c r="M3243" s="43">
        <f t="shared" si="405"/>
        <v>11.77116347935103</v>
      </c>
      <c r="N3243" s="40">
        <f>Data[[#This Row],[DAA 
(n)]]^1.5</f>
        <v>2159472.6544327894</v>
      </c>
      <c r="O3243" s="40">
        <f t="shared" si="406"/>
        <v>1702101.1659211123</v>
      </c>
      <c r="P3243" s="43">
        <f>LN(Data[[#This Row],[MA'[n^1.5']]])</f>
        <v>14.347374025785614</v>
      </c>
      <c r="Q3243" s="43">
        <f t="shared" si="407"/>
        <v>14.279451190670184</v>
      </c>
      <c r="R3243" s="30">
        <f>$O$1+$O$2*Data[[#This Row],[MA'[ln(n^2)']]]</f>
        <v>19.115824760319416</v>
      </c>
      <c r="S3243" s="30">
        <f>$Q$1+$Q$2*Data[[#This Row],[MA'[ln(n*ln(n))']]]</f>
        <v>15.942419740929196</v>
      </c>
      <c r="T3243" s="31">
        <f>$O$3*Data[[#This Row],[Metcalfe
(n^2)]]</f>
        <v>145144401.48000002</v>
      </c>
      <c r="U3243" s="31">
        <f t="shared" si="409"/>
        <v>106156759.904</v>
      </c>
      <c r="V3243" s="30">
        <f>LN(Data[[#This Row],[MA'[NVA']
30d]]/Data[[#This Row],[MA'[NVMetcalfe calc']]])</f>
        <v>-0.73441440315288187</v>
      </c>
      <c r="W3243" s="30">
        <f>$Q$3+Data[[#This Row],[NVM
(scaled)]]/((Data[[#This Row],[Upper Bound]]-Data[[#This Row],[Lower Bound]])/2)</f>
        <v>0.12714423550385506</v>
      </c>
      <c r="X3243" s="30">
        <f>(Data[[#This Row],[Upper Bound]]+Data[[#This Row],[Lower Bound]])/2</f>
        <v>17.529122250624305</v>
      </c>
      <c r="Y3243" s="32">
        <f>LN(Data[[#This Row],[NVActual]]/Data[[#This Row],[MA'[n^2']
30d]])</f>
        <v>-1.4558418886707016</v>
      </c>
      <c r="Z3243" s="32">
        <f>LN(Data[[#This Row],[NVActual]]/Data[[#This Row],[MA'[n*ln(n)']
30d]])</f>
        <v>5.8575476876325103</v>
      </c>
      <c r="AA3243" s="32">
        <f>LN(Data[[#This Row],[NVActual]]/Data[[#This Row],[MA'[n^1.5']]])</f>
        <v>3.3311379795986507</v>
      </c>
      <c r="AB3243" s="32">
        <f>LN(Data[[#This Row],[NVActual]]/Data[[#This Row],[Metcalfe
(n^2)]])</f>
        <v>-1.7686541391312918</v>
      </c>
      <c r="AC3243" s="34">
        <f>1+Data[[#This Row],[MA'[NVMetcalfe calc']]]/((Data[[#This Row],[NVM_norm
(scaled)]]-Data[[#This Row],[NV_fund.]])/2)</f>
        <v>-12200538.480254622</v>
      </c>
    </row>
    <row r="3244" spans="1:29" x14ac:dyDescent="0.2">
      <c r="A3244" s="23">
        <v>40932</v>
      </c>
      <c r="B3244" s="24">
        <v>51363476.588777401</v>
      </c>
      <c r="C3244" s="24">
        <f t="shared" si="401"/>
        <v>51071085.304742098</v>
      </c>
      <c r="D3244" s="25">
        <f>LN(Data[[#This Row],[NVActual]])</f>
        <v>17.754437905646537</v>
      </c>
      <c r="E3244" s="26">
        <v>15215</v>
      </c>
      <c r="F3244" s="40">
        <f>Data[[#This Row],[DAA 
(n)]]^2</f>
        <v>231496225</v>
      </c>
      <c r="G3244" s="41">
        <f t="shared" si="402"/>
        <v>201023605.45833334</v>
      </c>
      <c r="H3244" s="28">
        <f>LN(Data[[#This Row],[Metcalfe
(n^2)]])</f>
        <v>19.260074124662143</v>
      </c>
      <c r="I3244" s="42">
        <f t="shared" si="403"/>
        <v>19.102018869311241</v>
      </c>
      <c r="J3244" s="40">
        <f>Data[[#This Row],[DAA 
(n)]]*LN(Data[[#This Row],[DAA 
(n)]])</f>
        <v>146521.01390336725</v>
      </c>
      <c r="K3244" s="40">
        <f t="shared" si="404"/>
        <v>134976.3641694937</v>
      </c>
      <c r="L3244" s="29">
        <f>LN(Data[[#This Row],[MA'[n*ln(n)']
30d]])</f>
        <v>11.812854961866263</v>
      </c>
      <c r="M3244" s="43">
        <f t="shared" si="405"/>
        <v>11.769088444417664</v>
      </c>
      <c r="N3244" s="40">
        <f>Data[[#This Row],[DAA 
(n)]]^1.5</f>
        <v>1876756.527463008</v>
      </c>
      <c r="O3244" s="40">
        <f t="shared" si="406"/>
        <v>1683044.020566459</v>
      </c>
      <c r="P3244" s="43">
        <f>LN(Data[[#This Row],[MA'[n^1.5']]])</f>
        <v>14.336114628841848</v>
      </c>
      <c r="Q3244" s="43">
        <f t="shared" si="407"/>
        <v>14.276621072540372</v>
      </c>
      <c r="R3244" s="30">
        <f>$O$1+$O$2*Data[[#This Row],[MA'[ln(n^2)']]]</f>
        <v>19.102018869311241</v>
      </c>
      <c r="S3244" s="30">
        <f>$Q$1+$Q$2*Data[[#This Row],[MA'[ln(n*ln(n))']]]</f>
        <v>15.938995933289142</v>
      </c>
      <c r="T3244" s="31">
        <f>$O$3*Data[[#This Row],[Metcalfe
(n^2)]]</f>
        <v>120378037</v>
      </c>
      <c r="U3244" s="31">
        <f t="shared" si="409"/>
        <v>104532274.83833332</v>
      </c>
      <c r="V3244" s="30">
        <f>LN(Data[[#This Row],[MA'[NVA']
30d]]/Data[[#This Row],[MA'[NVMetcalfe calc']]])</f>
        <v>-0.71627738209766278</v>
      </c>
      <c r="W3244" s="30">
        <f>$Q$3+Data[[#This Row],[NVM
(scaled)]]/((Data[[#This Row],[Upper Bound]]-Data[[#This Row],[Lower Bound]])/2)</f>
        <v>0.13709314691314112</v>
      </c>
      <c r="X3244" s="30">
        <f>(Data[[#This Row],[Upper Bound]]+Data[[#This Row],[Lower Bound]])/2</f>
        <v>17.520507401300193</v>
      </c>
      <c r="Y3244" s="29">
        <f>LN(Data[[#This Row],[NVActual]]/Data[[#This Row],[MA'[n^2']
30d]])</f>
        <v>-1.3644949935724773</v>
      </c>
      <c r="Z3244" s="29">
        <f>LN(Data[[#This Row],[NVActual]]/Data[[#This Row],[MA'[n*ln(n)']
30d]])</f>
        <v>5.9415829437802739</v>
      </c>
      <c r="AA3244" s="29">
        <f>LN(Data[[#This Row],[NVActual]]/Data[[#This Row],[MA'[n^1.5']]])</f>
        <v>3.4183232768046872</v>
      </c>
      <c r="AB3244" s="29">
        <f>LN(Data[[#This Row],[NVActual]]/Data[[#This Row],[Metcalfe
(n^2)]])</f>
        <v>-1.5056362190156074</v>
      </c>
      <c r="AC3244" s="26">
        <f>1+Data[[#This Row],[MA'[NVMetcalfe calc']]]/((Data[[#This Row],[NVM_norm
(scaled)]]-Data[[#This Row],[NV_fund.]])/2)</f>
        <v>-12026666.869570274</v>
      </c>
    </row>
    <row r="3245" spans="1:29" x14ac:dyDescent="0.2">
      <c r="A3245" s="23">
        <v>40931</v>
      </c>
      <c r="B3245" s="24">
        <v>52141059.210999697</v>
      </c>
      <c r="C3245" s="24">
        <f t="shared" si="401"/>
        <v>51058372.640218832</v>
      </c>
      <c r="D3245" s="25">
        <f>LN(Data[[#This Row],[NVActual]])</f>
        <v>17.769463281012037</v>
      </c>
      <c r="E3245" s="26">
        <v>13508</v>
      </c>
      <c r="F3245" s="40">
        <f>Data[[#This Row],[DAA 
(n)]]^2</f>
        <v>182466064</v>
      </c>
      <c r="G3245" s="41">
        <f t="shared" si="402"/>
        <v>199698708.95652175</v>
      </c>
      <c r="H3245" s="28">
        <f>LN(Data[[#This Row],[Metcalfe
(n^2)]])</f>
        <v>19.022074763010917</v>
      </c>
      <c r="I3245" s="42">
        <f t="shared" si="403"/>
        <v>19.095146901687286</v>
      </c>
      <c r="J3245" s="40">
        <f>Data[[#This Row],[DAA 
(n)]]*LN(Data[[#This Row],[DAA 
(n)]])</f>
        <v>128475.09294937573</v>
      </c>
      <c r="K3245" s="40">
        <f t="shared" si="404"/>
        <v>134474.42287671659</v>
      </c>
      <c r="L3245" s="29">
        <f>LN(Data[[#This Row],[MA'[n*ln(n)']
30d]])</f>
        <v>11.809129295455094</v>
      </c>
      <c r="M3245" s="43">
        <f t="shared" si="405"/>
        <v>11.767185552354681</v>
      </c>
      <c r="N3245" s="40">
        <f>Data[[#This Row],[DAA 
(n)]]^1.5</f>
        <v>1569952.7357573526</v>
      </c>
      <c r="O3245" s="40">
        <f t="shared" si="406"/>
        <v>1674621.7376579135</v>
      </c>
      <c r="P3245" s="43">
        <f>LN(Data[[#This Row],[MA'[n^1.5']]])</f>
        <v>14.331097869474329</v>
      </c>
      <c r="Q3245" s="43">
        <f t="shared" si="407"/>
        <v>14.27403439617944</v>
      </c>
      <c r="R3245" s="30">
        <f>$O$1+$O$2*Data[[#This Row],[MA'[ln(n^2)']]]</f>
        <v>19.095146901687286</v>
      </c>
      <c r="S3245" s="30">
        <f>$Q$1+$Q$2*Data[[#This Row],[MA'[ln(n*ln(n))']]]</f>
        <v>15.935856161385221</v>
      </c>
      <c r="T3245" s="31">
        <f>$O$3*Data[[#This Row],[Metcalfe
(n^2)]]</f>
        <v>94882353.280000001</v>
      </c>
      <c r="U3245" s="31">
        <f t="shared" si="409"/>
        <v>103843328.65739129</v>
      </c>
      <c r="V3245" s="30">
        <f>LN(Data[[#This Row],[MA'[NVA']
30d]]/Data[[#This Row],[MA'[NVMetcalfe calc']]])</f>
        <v>-0.70991376829342612</v>
      </c>
      <c r="W3245" s="30">
        <f>$Q$3+Data[[#This Row],[NVM
(scaled)]]/((Data[[#This Row],[Upper Bound]]-Data[[#This Row],[Lower Bound]])/2)</f>
        <v>0.14058661791567173</v>
      </c>
      <c r="X3245" s="30">
        <f>(Data[[#This Row],[Upper Bound]]+Data[[#This Row],[Lower Bound]])/2</f>
        <v>17.515501531536252</v>
      </c>
      <c r="Y3245" s="32">
        <f>LN(Data[[#This Row],[NVActual]]/Data[[#This Row],[MA'[n^2']
30d]])</f>
        <v>-1.342857052438347</v>
      </c>
      <c r="Z3245" s="32">
        <f>LN(Data[[#This Row],[NVActual]]/Data[[#This Row],[MA'[n*ln(n)']
30d]])</f>
        <v>5.9603339855569413</v>
      </c>
      <c r="AA3245" s="32">
        <f>LN(Data[[#This Row],[NVActual]]/Data[[#This Row],[MA'[n^1.5']]])</f>
        <v>3.4383654115377063</v>
      </c>
      <c r="AB3245" s="32">
        <f>LN(Data[[#This Row],[NVActual]]/Data[[#This Row],[Metcalfe
(n^2)]])</f>
        <v>-1.2526114819988812</v>
      </c>
      <c r="AC3245" s="34">
        <f>1+Data[[#This Row],[MA'[NVMetcalfe calc']]]/((Data[[#This Row],[NVM_norm
(scaled)]]-Data[[#This Row],[NV_fund.]])/2)</f>
        <v>-11953246.445947055</v>
      </c>
    </row>
    <row r="3246" spans="1:29" x14ac:dyDescent="0.2">
      <c r="A3246" s="23">
        <v>40930</v>
      </c>
      <c r="B3246" s="24">
        <v>51499331.872814402</v>
      </c>
      <c r="C3246" s="24">
        <f t="shared" si="401"/>
        <v>51009159.614274234</v>
      </c>
      <c r="D3246" s="25">
        <f>LN(Data[[#This Row],[NVActual]])</f>
        <v>17.7570793922064</v>
      </c>
      <c r="E3246" s="26">
        <v>11492</v>
      </c>
      <c r="F3246" s="40">
        <f>Data[[#This Row],[DAA 
(n)]]^2</f>
        <v>132066064</v>
      </c>
      <c r="G3246" s="41">
        <f t="shared" si="402"/>
        <v>200482011</v>
      </c>
      <c r="H3246" s="28">
        <f>LN(Data[[#This Row],[Metcalfe
(n^2)]])</f>
        <v>18.698812840198361</v>
      </c>
      <c r="I3246" s="42">
        <f t="shared" si="403"/>
        <v>19.098468362536213</v>
      </c>
      <c r="J3246" s="40">
        <f>Data[[#This Row],[DAA 
(n)]]*LN(Data[[#This Row],[DAA 
(n)]])</f>
        <v>107443.37857977978</v>
      </c>
      <c r="K3246" s="40">
        <f t="shared" si="404"/>
        <v>134747.1196915957</v>
      </c>
      <c r="L3246" s="29">
        <f>LN(Data[[#This Row],[MA'[n*ln(n)']
30d]])</f>
        <v>11.811155113341275</v>
      </c>
      <c r="M3246" s="43">
        <f t="shared" si="405"/>
        <v>11.76527901857739</v>
      </c>
      <c r="N3246" s="40">
        <f>Data[[#This Row],[DAA 
(n)]]^1.5</f>
        <v>1231950.9760895537</v>
      </c>
      <c r="O3246" s="40">
        <f t="shared" si="406"/>
        <v>1679379.4195624848</v>
      </c>
      <c r="P3246" s="43">
        <f>LN(Data[[#This Row],[MA'[n^1.5']]])</f>
        <v>14.33393489001943</v>
      </c>
      <c r="Q3246" s="43">
        <f t="shared" si="407"/>
        <v>14.271440601938764</v>
      </c>
      <c r="R3246" s="30">
        <f>$O$1+$O$2*Data[[#This Row],[MA'[ln(n^2)']]]</f>
        <v>19.098468362536213</v>
      </c>
      <c r="S3246" s="30">
        <f>$Q$1+$Q$2*Data[[#This Row],[MA'[ln(n*ln(n))']]]</f>
        <v>15.932710380652694</v>
      </c>
      <c r="T3246" s="31">
        <f>$O$3*Data[[#This Row],[Metcalfe
(n^2)]]</f>
        <v>68674353.280000001</v>
      </c>
      <c r="U3246" s="31">
        <f t="shared" si="409"/>
        <v>104250645.72000001</v>
      </c>
      <c r="V3246" s="30">
        <f>LN(Data[[#This Row],[MA'[NVA']
30d]]/Data[[#This Row],[MA'[NVMetcalfe calc']]])</f>
        <v>-0.71479283773854985</v>
      </c>
      <c r="W3246" s="30">
        <f>$Q$3+Data[[#This Row],[NVM
(scaled)]]/((Data[[#This Row],[Upper Bound]]-Data[[#This Row],[Lower Bound]])/2)</f>
        <v>0.1384223103414417</v>
      </c>
      <c r="X3246" s="30">
        <f>(Data[[#This Row],[Upper Bound]]+Data[[#This Row],[Lower Bound]])/2</f>
        <v>17.515589371594452</v>
      </c>
      <c r="Y3246" s="29">
        <f>LN(Data[[#This Row],[NVActual]]/Data[[#This Row],[MA'[n^2']
30d]])</f>
        <v>-1.3591556877811006</v>
      </c>
      <c r="Z3246" s="29">
        <f>LN(Data[[#This Row],[NVActual]]/Data[[#This Row],[MA'[n*ln(n)']
30d]])</f>
        <v>5.9459242788651254</v>
      </c>
      <c r="AA3246" s="29">
        <f>LN(Data[[#This Row],[NVActual]]/Data[[#This Row],[MA'[n^1.5']]])</f>
        <v>3.4231445021869709</v>
      </c>
      <c r="AB3246" s="29">
        <f>LN(Data[[#This Row],[NVActual]]/Data[[#This Row],[Metcalfe
(n^2)]])</f>
        <v>-0.9417334479919599</v>
      </c>
      <c r="AC3246" s="26">
        <f>1+Data[[#This Row],[MA'[NVMetcalfe calc']]]/((Data[[#This Row],[NVM_norm
(scaled)]]-Data[[#This Row],[NV_fund.]])/2)</f>
        <v>-11998576.829461558</v>
      </c>
    </row>
    <row r="3247" spans="1:29" x14ac:dyDescent="0.2">
      <c r="A3247" s="23">
        <v>40929</v>
      </c>
      <c r="B3247" s="24">
        <v>50457226.837127097</v>
      </c>
      <c r="C3247" s="24">
        <f t="shared" si="401"/>
        <v>50985818.078153275</v>
      </c>
      <c r="D3247" s="25">
        <f>LN(Data[[#This Row],[NVActual]])</f>
        <v>17.736636542019856</v>
      </c>
      <c r="E3247" s="26">
        <v>13487</v>
      </c>
      <c r="F3247" s="40">
        <f>Data[[#This Row],[DAA 
(n)]]^2</f>
        <v>181899169</v>
      </c>
      <c r="G3247" s="41">
        <f t="shared" si="402"/>
        <v>203739913.23809522</v>
      </c>
      <c r="H3247" s="28">
        <f>LN(Data[[#This Row],[Metcalfe
(n^2)]])</f>
        <v>19.018963075033714</v>
      </c>
      <c r="I3247" s="42">
        <f t="shared" si="403"/>
        <v>19.117499577885638</v>
      </c>
      <c r="J3247" s="40">
        <f>Data[[#This Row],[DAA 
(n)]]*LN(Data[[#This Row],[DAA 
(n)]])</f>
        <v>128254.37749648985</v>
      </c>
      <c r="K3247" s="40">
        <f t="shared" si="404"/>
        <v>136047.2978397774</v>
      </c>
      <c r="L3247" s="29">
        <f>LN(Data[[#This Row],[MA'[n*ln(n)']
30d]])</f>
        <v>11.820757882491014</v>
      </c>
      <c r="M3247" s="43">
        <f t="shared" si="405"/>
        <v>11.763094442636254</v>
      </c>
      <c r="N3247" s="40">
        <f>Data[[#This Row],[DAA 
(n)]]^1.5</f>
        <v>1566293.105489199</v>
      </c>
      <c r="O3247" s="40">
        <f t="shared" si="406"/>
        <v>1700685.5359183387</v>
      </c>
      <c r="P3247" s="43">
        <f>LN(Data[[#This Row],[MA'[n^1.5']]])</f>
        <v>14.346541984162977</v>
      </c>
      <c r="Q3247" s="43">
        <f t="shared" si="407"/>
        <v>14.268464683458731</v>
      </c>
      <c r="R3247" s="30">
        <f>$O$1+$O$2*Data[[#This Row],[MA'[ln(n^2)']]]</f>
        <v>19.117499577885638</v>
      </c>
      <c r="S3247" s="30">
        <f>$Q$1+$Q$2*Data[[#This Row],[MA'[ln(n*ln(n))']]]</f>
        <v>15.929105830349815</v>
      </c>
      <c r="T3247" s="31">
        <f>$O$3*Data[[#This Row],[Metcalfe
(n^2)]]</f>
        <v>94587567.88000001</v>
      </c>
      <c r="U3247" s="31">
        <f t="shared" si="409"/>
        <v>105944754.88380952</v>
      </c>
      <c r="V3247" s="30">
        <f>LN(Data[[#This Row],[MA'[NVA']
30d]]/Data[[#This Row],[MA'[NVMetcalfe calc']]])</f>
        <v>-0.73137026075414524</v>
      </c>
      <c r="W3247" s="30">
        <f>$Q$3+Data[[#This Row],[NVM
(scaled)]]/((Data[[#This Row],[Upper Bound]]-Data[[#This Row],[Lower Bound]])/2)</f>
        <v>0.13122964811395021</v>
      </c>
      <c r="X3247" s="30">
        <f>(Data[[#This Row],[Upper Bound]]+Data[[#This Row],[Lower Bound]])/2</f>
        <v>17.523302704117725</v>
      </c>
      <c r="Y3247" s="32">
        <f>LN(Data[[#This Row],[NVActual]]/Data[[#This Row],[MA'[n^2']
30d]])</f>
        <v>-1.3957182612600494</v>
      </c>
      <c r="Z3247" s="32">
        <f>LN(Data[[#This Row],[NVActual]]/Data[[#This Row],[MA'[n*ln(n)']
30d]])</f>
        <v>5.9158786595288397</v>
      </c>
      <c r="AA3247" s="32">
        <f>LN(Data[[#This Row],[NVActual]]/Data[[#This Row],[MA'[n^1.5']]])</f>
        <v>3.3900945578568766</v>
      </c>
      <c r="AB3247" s="32">
        <f>LN(Data[[#This Row],[NVActual]]/Data[[#This Row],[Metcalfe
(n^2)]])</f>
        <v>-1.2823265330138609</v>
      </c>
      <c r="AC3247" s="34">
        <f>1+Data[[#This Row],[MA'[NVMetcalfe calc']]]/((Data[[#This Row],[NVM_norm
(scaled)]]-Data[[#This Row],[NV_fund.]])/2)</f>
        <v>-12183107.309476335</v>
      </c>
    </row>
    <row r="3248" spans="1:29" x14ac:dyDescent="0.2">
      <c r="A3248" s="23">
        <v>40928</v>
      </c>
      <c r="B3248" s="24">
        <v>53023889.7015815</v>
      </c>
      <c r="C3248" s="24">
        <f t="shared" si="401"/>
        <v>51012247.640204594</v>
      </c>
      <c r="D3248" s="25">
        <f>LN(Data[[#This Row],[NVActual]])</f>
        <v>17.786253119045988</v>
      </c>
      <c r="E3248" s="26">
        <v>14105</v>
      </c>
      <c r="F3248" s="40">
        <f>Data[[#This Row],[DAA 
(n)]]^2</f>
        <v>198951025</v>
      </c>
      <c r="G3248" s="41">
        <f t="shared" si="402"/>
        <v>204831950.44999999</v>
      </c>
      <c r="H3248" s="28">
        <f>LN(Data[[#This Row],[Metcalfe
(n^2)]])</f>
        <v>19.108569246872193</v>
      </c>
      <c r="I3248" s="42">
        <f t="shared" si="403"/>
        <v>19.122426403028232</v>
      </c>
      <c r="J3248" s="40">
        <f>Data[[#This Row],[DAA 
(n)]]*LN(Data[[#This Row],[DAA 
(n)]])</f>
        <v>134763.18461356615</v>
      </c>
      <c r="K3248" s="40">
        <f t="shared" si="404"/>
        <v>136436.94385694183</v>
      </c>
      <c r="L3248" s="29">
        <f>LN(Data[[#This Row],[MA'[n*ln(n)']
30d]])</f>
        <v>11.823617837109493</v>
      </c>
      <c r="M3248" s="43">
        <f t="shared" si="405"/>
        <v>11.760211270643515</v>
      </c>
      <c r="N3248" s="40">
        <f>Data[[#This Row],[DAA 
(n)]]^1.5</f>
        <v>1675172.8888759508</v>
      </c>
      <c r="O3248" s="40">
        <f t="shared" si="406"/>
        <v>1707405.1574397956</v>
      </c>
      <c r="P3248" s="43">
        <f>LN(Data[[#This Row],[MA'[n^1.5']]])</f>
        <v>14.35048532419323</v>
      </c>
      <c r="Q3248" s="43">
        <f t="shared" si="407"/>
        <v>14.264560818423522</v>
      </c>
      <c r="R3248" s="30">
        <f>$O$1+$O$2*Data[[#This Row],[MA'[ln(n^2)']]]</f>
        <v>19.122426403028232</v>
      </c>
      <c r="S3248" s="30">
        <f>$Q$1+$Q$2*Data[[#This Row],[MA'[ln(n*ln(n))']]]</f>
        <v>15.924348596561799</v>
      </c>
      <c r="T3248" s="31">
        <f>$O$3*Data[[#This Row],[Metcalfe
(n^2)]]</f>
        <v>103454533</v>
      </c>
      <c r="U3248" s="31">
        <f t="shared" si="409"/>
        <v>106512614.234</v>
      </c>
      <c r="V3248" s="30">
        <f>LN(Data[[#This Row],[MA'[NVA']
30d]]/Data[[#This Row],[MA'[NVMetcalfe calc']]])</f>
        <v>-0.73619766794642827</v>
      </c>
      <c r="W3248" s="30">
        <f>$Q$3+Data[[#This Row],[NVM
(scaled)]]/((Data[[#This Row],[Upper Bound]]-Data[[#This Row],[Lower Bound]])/2)</f>
        <v>0.129599901879901</v>
      </c>
      <c r="X3248" s="30">
        <f>(Data[[#This Row],[Upper Bound]]+Data[[#This Row],[Lower Bound]])/2</f>
        <v>17.523387499795014</v>
      </c>
      <c r="Y3248" s="29">
        <f>LN(Data[[#This Row],[NVActual]]/Data[[#This Row],[MA'[n^2']
30d]])</f>
        <v>-1.3514473279722896</v>
      </c>
      <c r="Z3248" s="29">
        <f>LN(Data[[#This Row],[NVActual]]/Data[[#This Row],[MA'[n*ln(n)']
30d]])</f>
        <v>5.9626352819364934</v>
      </c>
      <c r="AA3248" s="29">
        <f>LN(Data[[#This Row],[NVActual]]/Data[[#This Row],[MA'[n^1.5']]])</f>
        <v>3.4357677948527563</v>
      </c>
      <c r="AB3248" s="29">
        <f>LN(Data[[#This Row],[NVActual]]/Data[[#This Row],[Metcalfe
(n^2)]])</f>
        <v>-1.3223161278262068</v>
      </c>
      <c r="AC3248" s="26">
        <f>1+Data[[#This Row],[MA'[NVMetcalfe calc']]]/((Data[[#This Row],[NVM_norm
(scaled)]]-Data[[#This Row],[NV_fund.]])/2)</f>
        <v>-12247200.897160916</v>
      </c>
    </row>
    <row r="3249" spans="1:29" x14ac:dyDescent="0.2">
      <c r="A3249" s="23">
        <v>40927</v>
      </c>
      <c r="B3249" s="24">
        <v>51462900.7778292</v>
      </c>
      <c r="C3249" s="24">
        <f t="shared" si="401"/>
        <v>50906371.742237374</v>
      </c>
      <c r="D3249" s="25">
        <f>LN(Data[[#This Row],[NVActual]])</f>
        <v>17.756371732794445</v>
      </c>
      <c r="E3249" s="26">
        <v>15211</v>
      </c>
      <c r="F3249" s="40">
        <f>Data[[#This Row],[DAA 
(n)]]^2</f>
        <v>231374521</v>
      </c>
      <c r="G3249" s="41">
        <f t="shared" si="402"/>
        <v>205141472.84210527</v>
      </c>
      <c r="H3249" s="28">
        <f>LN(Data[[#This Row],[Metcalfe
(n^2)]])</f>
        <v>19.259548258623486</v>
      </c>
      <c r="I3249" s="42">
        <f t="shared" si="403"/>
        <v>19.123155727036444</v>
      </c>
      <c r="J3249" s="40">
        <f>Data[[#This Row],[DAA 
(n)]]*LN(Data[[#This Row],[DAA 
(n)]])</f>
        <v>146478.49428096093</v>
      </c>
      <c r="K3249" s="40">
        <f t="shared" si="404"/>
        <v>136525.0364486984</v>
      </c>
      <c r="L3249" s="29">
        <f>LN(Data[[#This Row],[MA'[n*ln(n)']
30d]])</f>
        <v>11.824263293994854</v>
      </c>
      <c r="M3249" s="43">
        <f t="shared" si="405"/>
        <v>11.756874082934779</v>
      </c>
      <c r="N3249" s="40">
        <f>Data[[#This Row],[DAA 
(n)]]^1.5</f>
        <v>1876016.4815190206</v>
      </c>
      <c r="O3249" s="40">
        <f t="shared" si="406"/>
        <v>1709101.5926273661</v>
      </c>
      <c r="P3249" s="43">
        <f>LN(Data[[#This Row],[MA'[n^1.5']]])</f>
        <v>14.351478405987644</v>
      </c>
      <c r="Q3249" s="43">
        <f t="shared" si="407"/>
        <v>14.260038476014591</v>
      </c>
      <c r="R3249" s="30">
        <f>$O$1+$O$2*Data[[#This Row],[MA'[ln(n^2)']]]</f>
        <v>19.123155727036444</v>
      </c>
      <c r="S3249" s="30">
        <f>$Q$1+$Q$2*Data[[#This Row],[MA'[ln(n*ln(n))']]]</f>
        <v>15.918842236842384</v>
      </c>
      <c r="T3249" s="31">
        <f>$O$3*Data[[#This Row],[Metcalfe
(n^2)]]</f>
        <v>120314750.92</v>
      </c>
      <c r="U3249" s="31">
        <f t="shared" si="409"/>
        <v>106673565.87789474</v>
      </c>
      <c r="V3249" s="30">
        <f>LN(Data[[#This Row],[MA'[NVA']
30d]]/Data[[#This Row],[MA'[NVMetcalfe calc']]])</f>
        <v>-0.73978528784096786</v>
      </c>
      <c r="W3249" s="30">
        <f>$Q$3+Data[[#This Row],[NVM
(scaled)]]/((Data[[#This Row],[Upper Bound]]-Data[[#This Row],[Lower Bound]])/2)</f>
        <v>0.12825660934557009</v>
      </c>
      <c r="X3249" s="30">
        <f>(Data[[#This Row],[Upper Bound]]+Data[[#This Row],[Lower Bound]])/2</f>
        <v>17.520998981939414</v>
      </c>
      <c r="Y3249" s="32">
        <f>LN(Data[[#This Row],[NVActual]]/Data[[#This Row],[MA'[n^2']
30d]])</f>
        <v>-1.3828386777157502</v>
      </c>
      <c r="Z3249" s="32">
        <f>LN(Data[[#This Row],[NVActual]]/Data[[#This Row],[MA'[n*ln(n)']
30d]])</f>
        <v>5.9321084387995917</v>
      </c>
      <c r="AA3249" s="32">
        <f>LN(Data[[#This Row],[NVActual]]/Data[[#This Row],[MA'[n^1.5']]])</f>
        <v>3.4048933268068025</v>
      </c>
      <c r="AB3249" s="32">
        <f>LN(Data[[#This Row],[NVActual]]/Data[[#This Row],[Metcalfe
(n^2)]])</f>
        <v>-1.5031765258290399</v>
      </c>
      <c r="AC3249" s="34">
        <f>1+Data[[#This Row],[MA'[NVMetcalfe calc']]]/((Data[[#This Row],[NVM_norm
(scaled)]]-Data[[#This Row],[NV_fund.]])/2)</f>
        <v>-12266444.807417098</v>
      </c>
    </row>
    <row r="3250" spans="1:29" x14ac:dyDescent="0.2">
      <c r="A3250" s="23">
        <v>40926</v>
      </c>
      <c r="B3250" s="24">
        <v>48033192.734276801</v>
      </c>
      <c r="C3250" s="24">
        <f t="shared" si="401"/>
        <v>50875453.462482274</v>
      </c>
      <c r="D3250" s="25">
        <f>LN(Data[[#This Row],[NVActual]])</f>
        <v>17.687402845183065</v>
      </c>
      <c r="E3250" s="26">
        <v>14263</v>
      </c>
      <c r="F3250" s="40">
        <f>Data[[#This Row],[DAA 
(n)]]^2</f>
        <v>203433169</v>
      </c>
      <c r="G3250" s="41">
        <f t="shared" si="402"/>
        <v>203684081.27777779</v>
      </c>
      <c r="H3250" s="28">
        <f>LN(Data[[#This Row],[Metcalfe
(n^2)]])</f>
        <v>19.130848101046844</v>
      </c>
      <c r="I3250" s="42">
        <f t="shared" si="403"/>
        <v>19.115578364170499</v>
      </c>
      <c r="J3250" s="40">
        <f>Data[[#This Row],[DAA 
(n)]]*LN(Data[[#This Row],[DAA 
(n)]])</f>
        <v>136431.64323261558</v>
      </c>
      <c r="K3250" s="40">
        <f t="shared" si="404"/>
        <v>135972.06656912828</v>
      </c>
      <c r="L3250" s="29">
        <f>LN(Data[[#This Row],[MA'[n*ln(n)']
30d]])</f>
        <v>11.820204750748127</v>
      </c>
      <c r="M3250" s="43">
        <f t="shared" si="405"/>
        <v>11.753130237875887</v>
      </c>
      <c r="N3250" s="40">
        <f>Data[[#This Row],[DAA 
(n)]]^1.5</f>
        <v>1703398.746461614</v>
      </c>
      <c r="O3250" s="40">
        <f t="shared" si="406"/>
        <v>1699828.5432444965</v>
      </c>
      <c r="P3250" s="43">
        <f>LN(Data[[#This Row],[MA'[n^1.5']]])</f>
        <v>14.346037947025042</v>
      </c>
      <c r="Q3250" s="43">
        <f t="shared" si="407"/>
        <v>14.254958479904976</v>
      </c>
      <c r="R3250" s="30">
        <f>$O$1+$O$2*Data[[#This Row],[MA'[ln(n^2)']]]</f>
        <v>19.115578364170499</v>
      </c>
      <c r="S3250" s="30">
        <f>$Q$1+$Q$2*Data[[#This Row],[MA'[ln(n*ln(n))']]]</f>
        <v>15.912664892495211</v>
      </c>
      <c r="T3250" s="31">
        <f>$O$3*Data[[#This Row],[Metcalfe
(n^2)]]</f>
        <v>105785247.88000001</v>
      </c>
      <c r="U3250" s="31">
        <f t="shared" si="409"/>
        <v>105915722.26444444</v>
      </c>
      <c r="V3250" s="30">
        <f>LN(Data[[#This Row],[MA'[NVA']
30d]]/Data[[#This Row],[MA'[NVMetcalfe calc']]])</f>
        <v>-0.73326314790647484</v>
      </c>
      <c r="W3250" s="30">
        <f>$Q$3+Data[[#This Row],[NVM
(scaled)]]/((Data[[#This Row],[Upper Bound]]-Data[[#This Row],[Lower Bound]])/2)</f>
        <v>0.13212740719283889</v>
      </c>
      <c r="X3250" s="30">
        <f>(Data[[#This Row],[Upper Bound]]+Data[[#This Row],[Lower Bound]])/2</f>
        <v>17.514121628332855</v>
      </c>
      <c r="Y3250" s="29">
        <f>LN(Data[[#This Row],[NVActual]]/Data[[#This Row],[MA'[n^2']
30d]])</f>
        <v>-1.4446778850848501</v>
      </c>
      <c r="Z3250" s="29">
        <f>LN(Data[[#This Row],[NVActual]]/Data[[#This Row],[MA'[n*ln(n)']
30d]])</f>
        <v>5.8671980944349365</v>
      </c>
      <c r="AA3250" s="29">
        <f>LN(Data[[#This Row],[NVActual]]/Data[[#This Row],[MA'[n^1.5']]])</f>
        <v>3.3413648981580222</v>
      </c>
      <c r="AB3250" s="29">
        <f>LN(Data[[#This Row],[NVActual]]/Data[[#This Row],[Metcalfe
(n^2)]])</f>
        <v>-1.4434452558637805</v>
      </c>
      <c r="AC3250" s="26">
        <f>1+Data[[#This Row],[MA'[NVMetcalfe calc']]]/((Data[[#This Row],[NVM_norm
(scaled)]]-Data[[#This Row],[NV_fund.]])/2)</f>
        <v>-12186831.065060697</v>
      </c>
    </row>
    <row r="3251" spans="1:29" x14ac:dyDescent="0.2">
      <c r="A3251" s="23">
        <v>40925</v>
      </c>
      <c r="B3251" s="24">
        <v>45550124.698893502</v>
      </c>
      <c r="C3251" s="24">
        <f t="shared" si="401"/>
        <v>51042645.270023771</v>
      </c>
      <c r="D3251" s="25">
        <f>LN(Data[[#This Row],[NVActual]])</f>
        <v>17.634323919293134</v>
      </c>
      <c r="E3251" s="26">
        <v>14887</v>
      </c>
      <c r="F3251" s="40">
        <f>Data[[#This Row],[DAA 
(n)]]^2</f>
        <v>221622769</v>
      </c>
      <c r="G3251" s="41">
        <f t="shared" si="402"/>
        <v>203698840.82352942</v>
      </c>
      <c r="H3251" s="28">
        <f>LN(Data[[#This Row],[Metcalfe
(n^2)]])</f>
        <v>19.216487255754114</v>
      </c>
      <c r="I3251" s="42">
        <f t="shared" si="403"/>
        <v>19.114680144354246</v>
      </c>
      <c r="J3251" s="40">
        <f>Data[[#This Row],[DAA 
(n)]]*LN(Data[[#This Row],[DAA 
(n)]])</f>
        <v>143037.92288820574</v>
      </c>
      <c r="K3251" s="40">
        <f t="shared" si="404"/>
        <v>135945.03264774664</v>
      </c>
      <c r="L3251" s="29">
        <f>LN(Data[[#This Row],[MA'[n*ln(n)']
30d]])</f>
        <v>11.820005911311044</v>
      </c>
      <c r="M3251" s="43">
        <f t="shared" si="405"/>
        <v>11.749184678295167</v>
      </c>
      <c r="N3251" s="40">
        <f>Data[[#This Row],[DAA 
(n)]]^1.5</f>
        <v>1816397.0276630027</v>
      </c>
      <c r="O3251" s="40">
        <f t="shared" si="406"/>
        <v>1699618.5312905482</v>
      </c>
      <c r="P3251" s="43">
        <f>LN(Data[[#This Row],[MA'[n^1.5']]])</f>
        <v>14.345914390487987</v>
      </c>
      <c r="Q3251" s="43">
        <f t="shared" si="407"/>
        <v>14.249600864192036</v>
      </c>
      <c r="R3251" s="30">
        <f>$O$1+$O$2*Data[[#This Row],[MA'[ln(n^2)']]]</f>
        <v>19.114680144354246</v>
      </c>
      <c r="S3251" s="30">
        <f>$Q$1+$Q$2*Data[[#This Row],[MA'[ln(n*ln(n))']]]</f>
        <v>15.906154719187025</v>
      </c>
      <c r="T3251" s="31">
        <f>$O$3*Data[[#This Row],[Metcalfe
(n^2)]]</f>
        <v>115243839.88000001</v>
      </c>
      <c r="U3251" s="31">
        <f t="shared" si="409"/>
        <v>105923397.22823529</v>
      </c>
      <c r="V3251" s="30">
        <f>LN(Data[[#This Row],[MA'[NVA']
30d]]/Data[[#This Row],[MA'[NVMetcalfe calc']]])</f>
        <v>-0.73005470011947571</v>
      </c>
      <c r="W3251" s="30">
        <f>$Q$3+Data[[#This Row],[NVM
(scaled)]]/((Data[[#This Row],[Upper Bound]]-Data[[#This Row],[Lower Bound]])/2)</f>
        <v>0.13492821257202464</v>
      </c>
      <c r="X3251" s="30">
        <f>(Data[[#This Row],[Upper Bound]]+Data[[#This Row],[Lower Bound]])/2</f>
        <v>17.510417431770634</v>
      </c>
      <c r="Y3251" s="32">
        <f>LN(Data[[#This Row],[NVActual]]/Data[[#This Row],[MA'[n^2']
30d]])</f>
        <v>-1.4978292712815682</v>
      </c>
      <c r="Z3251" s="32">
        <f>LN(Data[[#This Row],[NVActual]]/Data[[#This Row],[MA'[n*ln(n)']
30d]])</f>
        <v>5.8143180079820906</v>
      </c>
      <c r="AA3251" s="32">
        <f>LN(Data[[#This Row],[NVActual]]/Data[[#This Row],[MA'[n^1.5']]])</f>
        <v>3.2884095288051483</v>
      </c>
      <c r="AB3251" s="32">
        <f>LN(Data[[#This Row],[NVActual]]/Data[[#This Row],[Metcalfe
(n^2)]])</f>
        <v>-1.5821633364609793</v>
      </c>
      <c r="AC3251" s="34">
        <f>1+Data[[#This Row],[MA'[NVMetcalfe calc']]]/((Data[[#This Row],[NVM_norm
(scaled)]]-Data[[#This Row],[NV_fund.]])/2)</f>
        <v>-12192276.971799251</v>
      </c>
    </row>
    <row r="3252" spans="1:29" x14ac:dyDescent="0.2">
      <c r="A3252" s="23">
        <v>40924</v>
      </c>
      <c r="B3252" s="24">
        <v>54575392.976368897</v>
      </c>
      <c r="C3252" s="24">
        <f t="shared" si="401"/>
        <v>51385927.805719413</v>
      </c>
      <c r="D3252" s="25">
        <f>LN(Data[[#This Row],[NVActual]])</f>
        <v>17.815093661040759</v>
      </c>
      <c r="E3252" s="26">
        <v>14860</v>
      </c>
      <c r="F3252" s="40">
        <f>Data[[#This Row],[DAA 
(n)]]^2</f>
        <v>220819600</v>
      </c>
      <c r="G3252" s="41">
        <f t="shared" si="402"/>
        <v>202578595.3125</v>
      </c>
      <c r="H3252" s="28">
        <f>LN(Data[[#This Row],[Metcalfe
(n^2)]])</f>
        <v>19.212856636543499</v>
      </c>
      <c r="I3252" s="42">
        <f t="shared" si="403"/>
        <v>19.108317199891751</v>
      </c>
      <c r="J3252" s="40">
        <f>Data[[#This Row],[DAA 
(n)]]*LN(Data[[#This Row],[DAA 
(n)]])</f>
        <v>142751.52480951819</v>
      </c>
      <c r="K3252" s="40">
        <f t="shared" si="404"/>
        <v>135501.72700771797</v>
      </c>
      <c r="L3252" s="29">
        <f>LN(Data[[#This Row],[MA'[n*ln(n)']
30d]])</f>
        <v>11.816739664665084</v>
      </c>
      <c r="M3252" s="43">
        <f t="shared" si="405"/>
        <v>11.744758351231674</v>
      </c>
      <c r="N3252" s="40">
        <f>Data[[#This Row],[DAA 
(n)]]^1.5</f>
        <v>1811457.7709679005</v>
      </c>
      <c r="O3252" s="40">
        <f t="shared" si="406"/>
        <v>1692319.87526727</v>
      </c>
      <c r="P3252" s="43">
        <f>LN(Data[[#This Row],[MA'[n^1.5']]])</f>
        <v>14.341610852856709</v>
      </c>
      <c r="Q3252" s="43">
        <f t="shared" si="407"/>
        <v>14.243581268798538</v>
      </c>
      <c r="R3252" s="30">
        <f>$O$1+$O$2*Data[[#This Row],[MA'[ln(n^2)']]]</f>
        <v>19.108317199891751</v>
      </c>
      <c r="S3252" s="30">
        <f>$Q$1+$Q$2*Data[[#This Row],[MA'[ln(n*ln(n))']]]</f>
        <v>15.898851279532259</v>
      </c>
      <c r="T3252" s="31">
        <f>$O$3*Data[[#This Row],[Metcalfe
(n^2)]]</f>
        <v>114826192</v>
      </c>
      <c r="U3252" s="31">
        <f t="shared" si="409"/>
        <v>105340869.56250001</v>
      </c>
      <c r="V3252" s="30">
        <f>LN(Data[[#This Row],[MA'[NVA']
30d]]/Data[[#This Row],[MA'[NVMetcalfe calc']]])</f>
        <v>-0.71783711196069577</v>
      </c>
      <c r="W3252" s="30">
        <f>$Q$3+Data[[#This Row],[NVM
(scaled)]]/((Data[[#This Row],[Upper Bound]]-Data[[#This Row],[Lower Bound]])/2)</f>
        <v>0.14267503704772722</v>
      </c>
      <c r="X3252" s="30">
        <f>(Data[[#This Row],[Upper Bound]]+Data[[#This Row],[Lower Bound]])/2</f>
        <v>17.503584239712005</v>
      </c>
      <c r="Y3252" s="29">
        <f>LN(Data[[#This Row],[NVActual]]/Data[[#This Row],[MA'[n^2']
30d]])</f>
        <v>-1.3115448331690844</v>
      </c>
      <c r="Z3252" s="29">
        <f>LN(Data[[#This Row],[NVActual]]/Data[[#This Row],[MA'[n*ln(n)']
30d]])</f>
        <v>5.998353996375676</v>
      </c>
      <c r="AA3252" s="29">
        <f>LN(Data[[#This Row],[NVActual]]/Data[[#This Row],[MA'[n^1.5']]])</f>
        <v>3.4734828081840501</v>
      </c>
      <c r="AB3252" s="29">
        <f>LN(Data[[#This Row],[NVActual]]/Data[[#This Row],[Metcalfe
(n^2)]])</f>
        <v>-1.3977629755027412</v>
      </c>
      <c r="AC3252" s="26">
        <f>1+Data[[#This Row],[MA'[NVMetcalfe calc']]]/((Data[[#This Row],[NVM_norm
(scaled)]]-Data[[#This Row],[NV_fund.]])/2)</f>
        <v>-12135408.307518752</v>
      </c>
    </row>
    <row r="3253" spans="1:29" x14ac:dyDescent="0.2">
      <c r="A3253" s="23">
        <v>40923</v>
      </c>
      <c r="B3253" s="24">
        <v>57206212.5643619</v>
      </c>
      <c r="C3253" s="24">
        <f t="shared" si="401"/>
        <v>51173296.794342779</v>
      </c>
      <c r="D3253" s="25">
        <f>LN(Data[[#This Row],[NVActual]])</f>
        <v>17.862173061717318</v>
      </c>
      <c r="E3253" s="26">
        <v>13421</v>
      </c>
      <c r="F3253" s="40">
        <f>Data[[#This Row],[DAA 
(n)]]^2</f>
        <v>180123241</v>
      </c>
      <c r="G3253" s="41">
        <f t="shared" si="402"/>
        <v>201362528.33333334</v>
      </c>
      <c r="H3253" s="28">
        <f>LN(Data[[#This Row],[Metcalfe
(n^2)]])</f>
        <v>19.009151846795611</v>
      </c>
      <c r="I3253" s="42">
        <f t="shared" si="403"/>
        <v>19.101347904114967</v>
      </c>
      <c r="J3253" s="40">
        <f>Data[[#This Row],[DAA 
(n)]]*LN(Data[[#This Row],[DAA 
(n)]])</f>
        <v>127560.91346792194</v>
      </c>
      <c r="K3253" s="40">
        <f t="shared" si="404"/>
        <v>135018.40715426466</v>
      </c>
      <c r="L3253" s="29">
        <f>LN(Data[[#This Row],[MA'[n*ln(n)']
30d]])</f>
        <v>11.813166397416696</v>
      </c>
      <c r="M3253" s="43">
        <f t="shared" si="405"/>
        <v>11.73995959700278</v>
      </c>
      <c r="N3253" s="40">
        <f>Data[[#This Row],[DAA 
(n)]]^1.5</f>
        <v>1554809.9618477481</v>
      </c>
      <c r="O3253" s="40">
        <f t="shared" si="406"/>
        <v>1684377.3488872279</v>
      </c>
      <c r="P3253" s="43">
        <f>LN(Data[[#This Row],[MA'[n^1.5']]])</f>
        <v>14.336906527594135</v>
      </c>
      <c r="Q3253" s="43">
        <f t="shared" si="407"/>
        <v>14.237045963194658</v>
      </c>
      <c r="R3253" s="30">
        <f>$O$1+$O$2*Data[[#This Row],[MA'[ln(n^2)']]]</f>
        <v>19.101347904114967</v>
      </c>
      <c r="S3253" s="30">
        <f>$Q$1+$Q$2*Data[[#This Row],[MA'[ln(n*ln(n))']]]</f>
        <v>15.890933335054587</v>
      </c>
      <c r="T3253" s="31">
        <f>$O$3*Data[[#This Row],[Metcalfe
(n^2)]]</f>
        <v>93664085.320000008</v>
      </c>
      <c r="U3253" s="31">
        <f t="shared" si="409"/>
        <v>104708514.73333335</v>
      </c>
      <c r="V3253" s="30">
        <f>LN(Data[[#This Row],[MA'[NVA']
30d]]/Data[[#This Row],[MA'[NVMetcalfe calc']]])</f>
        <v>-0.71596259061847001</v>
      </c>
      <c r="W3253" s="30">
        <f>$Q$3+Data[[#This Row],[NVM
(scaled)]]/((Data[[#This Row],[Upper Bound]]-Data[[#This Row],[Lower Bound]])/2)</f>
        <v>0.14397499281345638</v>
      </c>
      <c r="X3253" s="30">
        <f>(Data[[#This Row],[Upper Bound]]+Data[[#This Row],[Lower Bound]])/2</f>
        <v>17.496140619584779</v>
      </c>
      <c r="Y3253" s="32">
        <f>LN(Data[[#This Row],[NVActual]]/Data[[#This Row],[MA'[n^2']
30d]])</f>
        <v>-1.2584444032791229</v>
      </c>
      <c r="Z3253" s="32">
        <f>LN(Data[[#This Row],[NVActual]]/Data[[#This Row],[MA'[n*ln(n)']
30d]])</f>
        <v>6.0490066643006219</v>
      </c>
      <c r="AA3253" s="32">
        <f>LN(Data[[#This Row],[NVActual]]/Data[[#This Row],[MA'[n^1.5']]])</f>
        <v>3.5252665341231828</v>
      </c>
      <c r="AB3253" s="32">
        <f>LN(Data[[#This Row],[NVActual]]/Data[[#This Row],[Metcalfe
(n^2)]])</f>
        <v>-1.1469787850782938</v>
      </c>
      <c r="AC3253" s="34">
        <f>1+Data[[#This Row],[MA'[NVMetcalfe calc']]]/((Data[[#This Row],[NVM_norm
(scaled)]]-Data[[#This Row],[NV_fund.]])/2)</f>
        <v>-12068638.383177236</v>
      </c>
    </row>
    <row r="3254" spans="1:29" x14ac:dyDescent="0.2">
      <c r="A3254" s="23">
        <v>40922</v>
      </c>
      <c r="B3254" s="24">
        <v>54844030.699708097</v>
      </c>
      <c r="C3254" s="24">
        <f t="shared" si="401"/>
        <v>50742374.239341423</v>
      </c>
      <c r="D3254" s="25">
        <f>LN(Data[[#This Row],[NVActual]])</f>
        <v>17.820003909222731</v>
      </c>
      <c r="E3254" s="26">
        <v>14683</v>
      </c>
      <c r="F3254" s="40">
        <f>Data[[#This Row],[DAA 
(n)]]^2</f>
        <v>215590489</v>
      </c>
      <c r="G3254" s="41">
        <f t="shared" si="402"/>
        <v>202879620.2857143</v>
      </c>
      <c r="H3254" s="28">
        <f>LN(Data[[#This Row],[Metcalfe
(n^2)]])</f>
        <v>19.188891281925876</v>
      </c>
      <c r="I3254" s="42">
        <f t="shared" si="403"/>
        <v>19.107933336780636</v>
      </c>
      <c r="J3254" s="40">
        <f>Data[[#This Row],[DAA 
(n)]]*LN(Data[[#This Row],[DAA 
(n)]])</f>
        <v>140875.24534625883</v>
      </c>
      <c r="K3254" s="40">
        <f t="shared" si="404"/>
        <v>135551.08527471771</v>
      </c>
      <c r="L3254" s="29">
        <f>LN(Data[[#This Row],[MA'[n*ln(n)']
30d]])</f>
        <v>11.81710386134786</v>
      </c>
      <c r="M3254" s="43">
        <f t="shared" si="405"/>
        <v>11.734730539830357</v>
      </c>
      <c r="N3254" s="40">
        <f>Data[[#This Row],[DAA 
(n)]]^1.5</f>
        <v>1779189.4643311617</v>
      </c>
      <c r="O3254" s="40">
        <f t="shared" si="406"/>
        <v>1693632.162247191</v>
      </c>
      <c r="P3254" s="43">
        <f>LN(Data[[#This Row],[MA'[n^1.5']]])</f>
        <v>14.342385989084917</v>
      </c>
      <c r="Q3254" s="43">
        <f t="shared" si="407"/>
        <v>14.229913065737554</v>
      </c>
      <c r="R3254" s="30">
        <f>$O$1+$O$2*Data[[#This Row],[MA'[ln(n^2)']]]</f>
        <v>19.107933336780636</v>
      </c>
      <c r="S3254" s="30">
        <f>$Q$1+$Q$2*Data[[#This Row],[MA'[ln(n*ln(n))']]]</f>
        <v>15.882305390720088</v>
      </c>
      <c r="T3254" s="31">
        <f>$O$3*Data[[#This Row],[Metcalfe
(n^2)]]</f>
        <v>112107054.28</v>
      </c>
      <c r="U3254" s="31">
        <f t="shared" si="409"/>
        <v>105497402.54857144</v>
      </c>
      <c r="V3254" s="30">
        <f>LN(Data[[#This Row],[MA'[NVA']
30d]]/Data[[#This Row],[MA'[NVMetcalfe calc']]])</f>
        <v>-0.73192498688257412</v>
      </c>
      <c r="W3254" s="30">
        <f>$Q$3+Data[[#This Row],[NVM
(scaled)]]/((Data[[#This Row],[Upper Bound]]-Data[[#This Row],[Lower Bound]])/2)</f>
        <v>0.13618139529918671</v>
      </c>
      <c r="X3254" s="30">
        <f>(Data[[#This Row],[Upper Bound]]+Data[[#This Row],[Lower Bound]])/2</f>
        <v>17.495119363750362</v>
      </c>
      <c r="Y3254" s="29">
        <f>LN(Data[[#This Row],[NVActual]]/Data[[#This Row],[MA'[n^2']
30d]])</f>
        <v>-1.308119448368553</v>
      </c>
      <c r="Z3254" s="29">
        <f>LN(Data[[#This Row],[NVActual]]/Data[[#This Row],[MA'[n*ln(n)']
30d]])</f>
        <v>6.0029000478748715</v>
      </c>
      <c r="AA3254" s="29">
        <f>LN(Data[[#This Row],[NVActual]]/Data[[#This Row],[MA'[n^1.5']]])</f>
        <v>3.4776179201378143</v>
      </c>
      <c r="AB3254" s="29">
        <f>LN(Data[[#This Row],[NVActual]]/Data[[#This Row],[Metcalfe
(n^2)]])</f>
        <v>-1.3688873727031434</v>
      </c>
      <c r="AC3254" s="26">
        <f>1+Data[[#This Row],[MA'[NVMetcalfe calc']]]/((Data[[#This Row],[NVM_norm
(scaled)]]-Data[[#This Row],[NV_fund.]])/2)</f>
        <v>-12154821.229367558</v>
      </c>
    </row>
    <row r="3255" spans="1:29" x14ac:dyDescent="0.2">
      <c r="A3255" s="23">
        <v>40921</v>
      </c>
      <c r="B3255" s="24">
        <v>52302655.518121198</v>
      </c>
      <c r="C3255" s="24">
        <f t="shared" si="401"/>
        <v>50426862.203928605</v>
      </c>
      <c r="D3255" s="25">
        <f>LN(Data[[#This Row],[NVActual]])</f>
        <v>17.772557702471229</v>
      </c>
      <c r="E3255" s="26">
        <v>14317</v>
      </c>
      <c r="F3255" s="40">
        <f>Data[[#This Row],[DAA 
(n)]]^2</f>
        <v>204976489</v>
      </c>
      <c r="G3255" s="41">
        <f t="shared" si="402"/>
        <v>201901861.15384614</v>
      </c>
      <c r="H3255" s="28">
        <f>LN(Data[[#This Row],[Metcalfe
(n^2)]])</f>
        <v>19.138405842720655</v>
      </c>
      <c r="I3255" s="42">
        <f t="shared" si="403"/>
        <v>19.101705802538696</v>
      </c>
      <c r="J3255" s="40">
        <f>Data[[#This Row],[DAA 
(n)]]*LN(Data[[#This Row],[DAA 
(n)]])</f>
        <v>137002.27822511582</v>
      </c>
      <c r="K3255" s="40">
        <f t="shared" si="404"/>
        <v>135141.53449998377</v>
      </c>
      <c r="L3255" s="29">
        <f>LN(Data[[#This Row],[MA'[n*ln(n)']
30d]])</f>
        <v>11.814077911932802</v>
      </c>
      <c r="M3255" s="43">
        <f t="shared" si="405"/>
        <v>11.728394130482858</v>
      </c>
      <c r="N3255" s="40">
        <f>Data[[#This Row],[DAA 
(n)]]^1.5</f>
        <v>1713081.5488507817</v>
      </c>
      <c r="O3255" s="40">
        <f t="shared" si="406"/>
        <v>1687050.8313176548</v>
      </c>
      <c r="P3255" s="43">
        <f>LN(Data[[#This Row],[MA'[n^1.5']]])</f>
        <v>14.338492492264244</v>
      </c>
      <c r="Q3255" s="43">
        <f t="shared" si="407"/>
        <v>14.221261302403141</v>
      </c>
      <c r="R3255" s="30">
        <f>$O$1+$O$2*Data[[#This Row],[MA'[ln(n^2)']]]</f>
        <v>19.101705802538696</v>
      </c>
      <c r="S3255" s="30">
        <f>$Q$1+$Q$2*Data[[#This Row],[MA'[ln(n*ln(n))']]]</f>
        <v>15.871850315296715</v>
      </c>
      <c r="T3255" s="31">
        <f>$O$3*Data[[#This Row],[Metcalfe
(n^2)]]</f>
        <v>106587774.28</v>
      </c>
      <c r="U3255" s="31">
        <f t="shared" si="409"/>
        <v>104988967.80000003</v>
      </c>
      <c r="V3255" s="30">
        <f>LN(Data[[#This Row],[MA'[NVA']
30d]]/Data[[#This Row],[MA'[NVMetcalfe calc']]])</f>
        <v>-0.7333312627355234</v>
      </c>
      <c r="W3255" s="30">
        <f>$Q$3+Data[[#This Row],[NVM
(scaled)]]/((Data[[#This Row],[Upper Bound]]-Data[[#This Row],[Lower Bound]])/2)</f>
        <v>0.13590459812694256</v>
      </c>
      <c r="X3255" s="30">
        <f>(Data[[#This Row],[Upper Bound]]+Data[[#This Row],[Lower Bound]])/2</f>
        <v>17.486778058917707</v>
      </c>
      <c r="Y3255" s="32">
        <f>LN(Data[[#This Row],[NVActual]]/Data[[#This Row],[MA'[n^2']
30d]])</f>
        <v>-1.3507345989657145</v>
      </c>
      <c r="Z3255" s="32">
        <f>LN(Data[[#This Row],[NVActual]]/Data[[#This Row],[MA'[n*ln(n)']
30d]])</f>
        <v>5.9584797905384264</v>
      </c>
      <c r="AA3255" s="32">
        <f>LN(Data[[#This Row],[NVActual]]/Data[[#This Row],[MA'[n^1.5']]])</f>
        <v>3.4340652102069851</v>
      </c>
      <c r="AB3255" s="32">
        <f>LN(Data[[#This Row],[NVActual]]/Data[[#This Row],[Metcalfe
(n^2)]])</f>
        <v>-1.3658481402494258</v>
      </c>
      <c r="AC3255" s="34">
        <f>1+Data[[#This Row],[MA'[NVMetcalfe calc']]]/((Data[[#This Row],[NVM_norm
(scaled)]]-Data[[#This Row],[NV_fund.]])/2)</f>
        <v>-12101864.423346262</v>
      </c>
    </row>
    <row r="3256" spans="1:29" x14ac:dyDescent="0.2">
      <c r="A3256" s="23">
        <v>40920</v>
      </c>
      <c r="B3256" s="24">
        <v>54841823.765283898</v>
      </c>
      <c r="C3256" s="24">
        <f t="shared" si="401"/>
        <v>50270546.094412543</v>
      </c>
      <c r="D3256" s="25">
        <f>LN(Data[[#This Row],[NVActual]])</f>
        <v>17.819963668219273</v>
      </c>
      <c r="E3256" s="26">
        <v>14087</v>
      </c>
      <c r="F3256" s="40">
        <f>Data[[#This Row],[DAA 
(n)]]^2</f>
        <v>198443569</v>
      </c>
      <c r="G3256" s="41">
        <f t="shared" si="402"/>
        <v>201645642.16666666</v>
      </c>
      <c r="H3256" s="28">
        <f>LN(Data[[#This Row],[Metcalfe
(n^2)]])</f>
        <v>19.106015330520613</v>
      </c>
      <c r="I3256" s="42">
        <f t="shared" si="403"/>
        <v>19.098647465856864</v>
      </c>
      <c r="J3256" s="40">
        <f>Data[[#This Row],[DAA 
(n)]]*LN(Data[[#This Row],[DAA 
(n)]])</f>
        <v>134573.21898052192</v>
      </c>
      <c r="K3256" s="40">
        <f t="shared" si="404"/>
        <v>134986.47252288941</v>
      </c>
      <c r="L3256" s="29">
        <f>LN(Data[[#This Row],[MA'[n*ln(n)']
30d]])</f>
        <v>11.812929848865705</v>
      </c>
      <c r="M3256" s="43">
        <f t="shared" si="405"/>
        <v>11.721253815362028</v>
      </c>
      <c r="N3256" s="40">
        <f>Data[[#This Row],[DAA 
(n)]]^1.5</f>
        <v>1671967.2713611941</v>
      </c>
      <c r="O3256" s="40">
        <f t="shared" si="406"/>
        <v>1684881.6048565609</v>
      </c>
      <c r="P3256" s="43">
        <f>LN(Data[[#This Row],[MA'[n^1.5']]])</f>
        <v>14.337205855119873</v>
      </c>
      <c r="Q3256" s="43">
        <f t="shared" si="407"/>
        <v>14.211492036581383</v>
      </c>
      <c r="R3256" s="30">
        <f>$O$1+$O$2*Data[[#This Row],[MA'[ln(n^2)']]]</f>
        <v>19.098647465856864</v>
      </c>
      <c r="S3256" s="30">
        <f>$Q$1+$Q$2*Data[[#This Row],[MA'[ln(n*ln(n))']]]</f>
        <v>15.860068795347345</v>
      </c>
      <c r="T3256" s="31">
        <f>$O$3*Data[[#This Row],[Metcalfe
(n^2)]]</f>
        <v>103190655.88000001</v>
      </c>
      <c r="U3256" s="31">
        <f t="shared" si="409"/>
        <v>104855733.92666668</v>
      </c>
      <c r="V3256" s="30">
        <f>LN(Data[[#This Row],[MA'[NVA']
30d]]/Data[[#This Row],[MA'[NVMetcalfe calc']]])</f>
        <v>-0.73516610192995746</v>
      </c>
      <c r="W3256" s="30">
        <f>$Q$3+Data[[#This Row],[NVM
(scaled)]]/((Data[[#This Row],[Upper Bound]]-Data[[#This Row],[Lower Bound]])/2)</f>
        <v>0.13599460027055915</v>
      </c>
      <c r="X3256" s="30">
        <f>(Data[[#This Row],[Upper Bound]]+Data[[#This Row],[Lower Bound]])/2</f>
        <v>17.479358130602105</v>
      </c>
      <c r="Y3256" s="29">
        <f>LN(Data[[#This Row],[NVActual]]/Data[[#This Row],[MA'[n^2']
30d]])</f>
        <v>-1.3020587999539288</v>
      </c>
      <c r="Z3256" s="29">
        <f>LN(Data[[#This Row],[NVActual]]/Data[[#This Row],[MA'[n*ln(n)']
30d]])</f>
        <v>6.0070338193535679</v>
      </c>
      <c r="AA3256" s="29">
        <f>LN(Data[[#This Row],[NVActual]]/Data[[#This Row],[MA'[n^1.5']]])</f>
        <v>3.4827578130993984</v>
      </c>
      <c r="AB3256" s="29">
        <f>LN(Data[[#This Row],[NVActual]]/Data[[#This Row],[Metcalfe
(n^2)]])</f>
        <v>-1.2860516623013416</v>
      </c>
      <c r="AC3256" s="26">
        <f>1+Data[[#This Row],[MA'[NVMetcalfe calc']]]/((Data[[#This Row],[NVM_norm
(scaled)]]-Data[[#This Row],[NV_fund.]])/2)</f>
        <v>-12091740.459871504</v>
      </c>
    </row>
    <row r="3257" spans="1:29" x14ac:dyDescent="0.2">
      <c r="A3257" s="23">
        <v>40919</v>
      </c>
      <c r="B3257" s="24">
        <v>55724087.3297057</v>
      </c>
      <c r="C3257" s="24">
        <f t="shared" si="401"/>
        <v>49854975.39706061</v>
      </c>
      <c r="D3257" s="25">
        <f>LN(Data[[#This Row],[NVActual]])</f>
        <v>17.83592305899003</v>
      </c>
      <c r="E3257" s="26">
        <v>16961</v>
      </c>
      <c r="F3257" s="40">
        <f>Data[[#This Row],[DAA 
(n)]]^2</f>
        <v>287675521</v>
      </c>
      <c r="G3257" s="41">
        <f t="shared" si="402"/>
        <v>201936739.72727272</v>
      </c>
      <c r="H3257" s="28">
        <f>LN(Data[[#This Row],[Metcalfe
(n^2)]])</f>
        <v>19.477343739743677</v>
      </c>
      <c r="I3257" s="42">
        <f t="shared" si="403"/>
        <v>19.097977659978341</v>
      </c>
      <c r="J3257" s="40">
        <f>Data[[#This Row],[DAA 
(n)]]*LN(Data[[#This Row],[DAA 
(n)]])</f>
        <v>165177.61358489626</v>
      </c>
      <c r="K3257" s="40">
        <f t="shared" si="404"/>
        <v>135024.041026741</v>
      </c>
      <c r="L3257" s="29">
        <f>LN(Data[[#This Row],[MA'[n*ln(n)']
30d]])</f>
        <v>11.81320812324547</v>
      </c>
      <c r="M3257" s="43">
        <f t="shared" si="405"/>
        <v>11.712919630498057</v>
      </c>
      <c r="N3257" s="40">
        <f>Data[[#This Row],[DAA 
(n)]]^1.5</f>
        <v>2208905.7272054423</v>
      </c>
      <c r="O3257" s="40">
        <f t="shared" si="406"/>
        <v>1686055.6351743215</v>
      </c>
      <c r="P3257" s="43">
        <f>LN(Data[[#This Row],[MA'[n^1.5']]])</f>
        <v>14.337902415323539</v>
      </c>
      <c r="Q3257" s="43">
        <f t="shared" si="407"/>
        <v>14.200063507623339</v>
      </c>
      <c r="R3257" s="30">
        <f>$O$1+$O$2*Data[[#This Row],[MA'[ln(n^2)']]]</f>
        <v>19.097977659978341</v>
      </c>
      <c r="S3257" s="30">
        <f>$Q$1+$Q$2*Data[[#This Row],[MA'[ln(n*ln(n))']]]</f>
        <v>15.846317390321794</v>
      </c>
      <c r="T3257" s="31">
        <f>$O$3*Data[[#This Row],[Metcalfe
(n^2)]]</f>
        <v>149591270.92000002</v>
      </c>
      <c r="U3257" s="31">
        <f t="shared" si="409"/>
        <v>105007104.65818182</v>
      </c>
      <c r="V3257" s="30">
        <f>LN(Data[[#This Row],[MA'[NVA']
30d]]/Data[[#This Row],[MA'[NVMetcalfe calc']]])</f>
        <v>-0.74490971248898741</v>
      </c>
      <c r="W3257" s="30">
        <f>$Q$3+Data[[#This Row],[NVM
(scaled)]]/((Data[[#This Row],[Upper Bound]]-Data[[#This Row],[Lower Bound]])/2)</f>
        <v>0.13182808121731138</v>
      </c>
      <c r="X3257" s="30">
        <f>(Data[[#This Row],[Upper Bound]]+Data[[#This Row],[Lower Bound]])/2</f>
        <v>17.472147525150067</v>
      </c>
      <c r="Y3257" s="32">
        <f>LN(Data[[#This Row],[NVActual]]/Data[[#This Row],[MA'[n^2']
30d]])</f>
        <v>-1.2875419776606232</v>
      </c>
      <c r="Z3257" s="32">
        <f>LN(Data[[#This Row],[NVActual]]/Data[[#This Row],[MA'[n*ln(n)']
30d]])</f>
        <v>6.0227149357445589</v>
      </c>
      <c r="AA3257" s="32">
        <f>LN(Data[[#This Row],[NVActual]]/Data[[#This Row],[MA'[n^1.5']]])</f>
        <v>3.4980206436664889</v>
      </c>
      <c r="AB3257" s="32">
        <f>LN(Data[[#This Row],[NVActual]]/Data[[#This Row],[Metcalfe
(n^2)]])</f>
        <v>-1.6414206807536498</v>
      </c>
      <c r="AC3257" s="34">
        <f>1+Data[[#This Row],[MA'[NVMetcalfe calc']]]/((Data[[#This Row],[NVM_norm
(scaled)]]-Data[[#This Row],[NV_fund.]])/2)</f>
        <v>-12111321.977377212</v>
      </c>
    </row>
    <row r="3258" spans="1:29" x14ac:dyDescent="0.2">
      <c r="A3258" s="23">
        <v>40918</v>
      </c>
      <c r="B3258" s="24">
        <v>52756929.239263497</v>
      </c>
      <c r="C3258" s="24">
        <f t="shared" si="401"/>
        <v>49268064.203796104</v>
      </c>
      <c r="D3258" s="25">
        <f>LN(Data[[#This Row],[NVActual]])</f>
        <v>17.78120568167952</v>
      </c>
      <c r="E3258" s="26">
        <v>15541</v>
      </c>
      <c r="F3258" s="40">
        <f>Data[[#This Row],[DAA 
(n)]]^2</f>
        <v>241522681</v>
      </c>
      <c r="G3258" s="41">
        <f t="shared" si="402"/>
        <v>193362861.59999999</v>
      </c>
      <c r="H3258" s="28">
        <f>LN(Data[[#This Row],[Metcalfe
(n^2)]])</f>
        <v>19.302473943831224</v>
      </c>
      <c r="I3258" s="42">
        <f t="shared" si="403"/>
        <v>19.060041052001811</v>
      </c>
      <c r="J3258" s="40">
        <f>Data[[#This Row],[DAA 
(n)]]*LN(Data[[#This Row],[DAA 
(n)]])</f>
        <v>149989.87378054051</v>
      </c>
      <c r="K3258" s="40">
        <f t="shared" si="404"/>
        <v>132008.68377092551</v>
      </c>
      <c r="L3258" s="29">
        <f>LN(Data[[#This Row],[MA'[n*ln(n)']
30d]])</f>
        <v>11.790622985548069</v>
      </c>
      <c r="M3258" s="43">
        <f t="shared" si="405"/>
        <v>11.702890781223315</v>
      </c>
      <c r="N3258" s="40">
        <f>Data[[#This Row],[DAA 
(n)]]^1.5</f>
        <v>1937396.1870048677</v>
      </c>
      <c r="O3258" s="40">
        <f t="shared" si="406"/>
        <v>1633770.6259712097</v>
      </c>
      <c r="P3258" s="43">
        <f>LN(Data[[#This Row],[MA'[n^1.5']]])</f>
        <v>14.30640116876587</v>
      </c>
      <c r="Q3258" s="43">
        <f t="shared" si="407"/>
        <v>14.186279616853318</v>
      </c>
      <c r="R3258" s="30">
        <f>$O$1+$O$2*Data[[#This Row],[MA'[ln(n^2)']]]</f>
        <v>19.060041052001811</v>
      </c>
      <c r="S3258" s="30">
        <f>$Q$1+$Q$2*Data[[#This Row],[MA'[ln(n*ln(n))']]]</f>
        <v>15.829769789018467</v>
      </c>
      <c r="T3258" s="31">
        <f>$O$3*Data[[#This Row],[Metcalfe
(n^2)]]</f>
        <v>125591794.12</v>
      </c>
      <c r="U3258" s="31">
        <f t="shared" si="409"/>
        <v>100548688.03200002</v>
      </c>
      <c r="V3258" s="30">
        <f>LN(Data[[#This Row],[MA'[NVA']
30d]]/Data[[#This Row],[MA'[NVMetcalfe calc']]])</f>
        <v>-0.71336598198459011</v>
      </c>
      <c r="W3258" s="30">
        <f>$Q$3+Data[[#This Row],[NVM
(scaled)]]/((Data[[#This Row],[Upper Bound]]-Data[[#This Row],[Lower Bound]])/2)</f>
        <v>0.14832441060955659</v>
      </c>
      <c r="X3258" s="30">
        <f>(Data[[#This Row],[Upper Bound]]+Data[[#This Row],[Lower Bound]])/2</f>
        <v>17.444905420510139</v>
      </c>
      <c r="Y3258" s="29">
        <f>LN(Data[[#This Row],[NVActual]]/Data[[#This Row],[MA'[n^2']
30d]])</f>
        <v>-1.2988734119084946</v>
      </c>
      <c r="Z3258" s="29">
        <f>LN(Data[[#This Row],[NVActual]]/Data[[#This Row],[MA'[n*ln(n)']
30d]])</f>
        <v>5.990582696131451</v>
      </c>
      <c r="AA3258" s="29">
        <f>LN(Data[[#This Row],[NVActual]]/Data[[#This Row],[MA'[n^1.5']]])</f>
        <v>3.4748045129136509</v>
      </c>
      <c r="AB3258" s="29">
        <f>LN(Data[[#This Row],[NVActual]]/Data[[#This Row],[Metcalfe
(n^2)]])</f>
        <v>-1.5212682621517035</v>
      </c>
      <c r="AC3258" s="26">
        <f>1+Data[[#This Row],[MA'[NVMetcalfe calc']]]/((Data[[#This Row],[NVM_norm
(scaled)]]-Data[[#This Row],[NV_fund.]])/2)</f>
        <v>-11626422.508142546</v>
      </c>
    </row>
    <row r="3259" spans="1:29" x14ac:dyDescent="0.2">
      <c r="A3259" s="23">
        <v>40917</v>
      </c>
      <c r="B3259" s="24">
        <v>50773658.514376901</v>
      </c>
      <c r="C3259" s="24">
        <f t="shared" si="401"/>
        <v>48880412.533188611</v>
      </c>
      <c r="D3259" s="25">
        <f>LN(Data[[#This Row],[NVActual]])</f>
        <v>17.74288824488233</v>
      </c>
      <c r="E3259" s="26">
        <v>15286</v>
      </c>
      <c r="F3259" s="40">
        <f>Data[[#This Row],[DAA 
(n)]]^2</f>
        <v>233661796</v>
      </c>
      <c r="G3259" s="41">
        <f t="shared" si="402"/>
        <v>188011770.55555555</v>
      </c>
      <c r="H3259" s="28">
        <f>LN(Data[[#This Row],[Metcalfe
(n^2)]])</f>
        <v>19.26938531160566</v>
      </c>
      <c r="I3259" s="42">
        <f t="shared" si="403"/>
        <v>19.033104064020765</v>
      </c>
      <c r="J3259" s="40">
        <f>Data[[#This Row],[DAA 
(n)]]*LN(Data[[#This Row],[DAA 
(n)]])</f>
        <v>147275.91193660206</v>
      </c>
      <c r="K3259" s="40">
        <f t="shared" si="404"/>
        <v>130010.77376985716</v>
      </c>
      <c r="L3259" s="29">
        <f>LN(Data[[#This Row],[MA'[n*ln(n)']
30d]])</f>
        <v>11.77537260115651</v>
      </c>
      <c r="M3259" s="43">
        <f t="shared" si="405"/>
        <v>11.693142758520564</v>
      </c>
      <c r="N3259" s="40">
        <f>Data[[#This Row],[DAA 
(n)]]^1.5</f>
        <v>1889908.5199173021</v>
      </c>
      <c r="O3259" s="40">
        <f t="shared" si="406"/>
        <v>1600034.4525230255</v>
      </c>
      <c r="P3259" s="43">
        <f>LN(Data[[#This Row],[MA'[n^1.5']]])</f>
        <v>14.285535719805072</v>
      </c>
      <c r="Q3259" s="43">
        <f t="shared" si="407"/>
        <v>14.172932777751925</v>
      </c>
      <c r="R3259" s="30">
        <f>$O$1+$O$2*Data[[#This Row],[MA'[ln(n^2)']]]</f>
        <v>19.033104064020765</v>
      </c>
      <c r="S3259" s="30">
        <f>$Q$1+$Q$2*Data[[#This Row],[MA'[ln(n*ln(n))']]]</f>
        <v>15.81368555155893</v>
      </c>
      <c r="T3259" s="31">
        <f>$O$3*Data[[#This Row],[Metcalfe
(n^2)]]</f>
        <v>121504133.92</v>
      </c>
      <c r="U3259" s="31">
        <f t="shared" si="409"/>
        <v>97766120.688888893</v>
      </c>
      <c r="V3259" s="30">
        <f>LN(Data[[#This Row],[MA'[NVA']
30d]]/Data[[#This Row],[MA'[NVMetcalfe calc']]])</f>
        <v>-0.69320134826038682</v>
      </c>
      <c r="W3259" s="30">
        <f>$Q$3+Data[[#This Row],[NVM
(scaled)]]/((Data[[#This Row],[Upper Bound]]-Data[[#This Row],[Lower Bound]])/2)</f>
        <v>0.15936238915374357</v>
      </c>
      <c r="X3259" s="30">
        <f>(Data[[#This Row],[Upper Bound]]+Data[[#This Row],[Lower Bound]])/2</f>
        <v>17.423394807789848</v>
      </c>
      <c r="Y3259" s="32">
        <f>LN(Data[[#This Row],[NVActual]]/Data[[#This Row],[MA'[n^2']
30d]])</f>
        <v>-1.3091268832900709</v>
      </c>
      <c r="Z3259" s="32">
        <f>LN(Data[[#This Row],[NVActual]]/Data[[#This Row],[MA'[n*ln(n)']
30d]])</f>
        <v>5.9675156437258199</v>
      </c>
      <c r="AA3259" s="32">
        <f>LN(Data[[#This Row],[NVActual]]/Data[[#This Row],[MA'[n^1.5']]])</f>
        <v>3.4573525250772588</v>
      </c>
      <c r="AB3259" s="32">
        <f>LN(Data[[#This Row],[NVActual]]/Data[[#This Row],[Metcalfe
(n^2)]])</f>
        <v>-1.5264970667233277</v>
      </c>
      <c r="AC3259" s="34">
        <f>1+Data[[#This Row],[MA'[NVMetcalfe calc']]]/((Data[[#This Row],[NVM_norm
(scaled)]]-Data[[#This Row],[NV_fund.]])/2)</f>
        <v>-11325988.006294118</v>
      </c>
    </row>
    <row r="3260" spans="1:29" x14ac:dyDescent="0.2">
      <c r="A3260" s="23">
        <v>40916</v>
      </c>
      <c r="B3260" s="24">
        <v>57240164.066982098</v>
      </c>
      <c r="C3260" s="24">
        <f t="shared" si="401"/>
        <v>48643756.785540074</v>
      </c>
      <c r="D3260" s="25">
        <f>LN(Data[[#This Row],[NVActual]])</f>
        <v>17.862766378947892</v>
      </c>
      <c r="E3260" s="26">
        <v>14549</v>
      </c>
      <c r="F3260" s="40">
        <f>Data[[#This Row],[DAA 
(n)]]^2</f>
        <v>211673401</v>
      </c>
      <c r="G3260" s="41">
        <f t="shared" si="402"/>
        <v>182305517.375</v>
      </c>
      <c r="H3260" s="28">
        <f>LN(Data[[#This Row],[Metcalfe
(n^2)]])</f>
        <v>19.170555083430777</v>
      </c>
      <c r="I3260" s="42">
        <f t="shared" si="403"/>
        <v>19.003568908072651</v>
      </c>
      <c r="J3260" s="40">
        <f>Data[[#This Row],[DAA 
(n)]]*LN(Data[[#This Row],[DAA 
(n)]])</f>
        <v>139456.20295441718</v>
      </c>
      <c r="K3260" s="40">
        <f t="shared" si="404"/>
        <v>127852.63149901404</v>
      </c>
      <c r="L3260" s="29">
        <f>LN(Data[[#This Row],[MA'[n*ln(n)']
30d]])</f>
        <v>11.758633563213918</v>
      </c>
      <c r="M3260" s="43">
        <f t="shared" si="405"/>
        <v>11.682864028191071</v>
      </c>
      <c r="N3260" s="40">
        <f>Data[[#This Row],[DAA 
(n)]]^1.5</f>
        <v>1754889.2589417142</v>
      </c>
      <c r="O3260" s="40">
        <f t="shared" si="406"/>
        <v>1563800.1940987406</v>
      </c>
      <c r="P3260" s="43">
        <f>LN(Data[[#This Row],[MA'[n^1.5']]])</f>
        <v>14.262629438792469</v>
      </c>
      <c r="Q3260" s="43">
        <f t="shared" si="407"/>
        <v>14.158857409995282</v>
      </c>
      <c r="R3260" s="30">
        <f>$O$1+$O$2*Data[[#This Row],[MA'[ln(n^2)']]]</f>
        <v>19.003568908072651</v>
      </c>
      <c r="S3260" s="30">
        <f>$Q$1+$Q$2*Data[[#This Row],[MA'[ln(n*ln(n))']]]</f>
        <v>15.796725646515267</v>
      </c>
      <c r="T3260" s="31">
        <f>$O$3*Data[[#This Row],[Metcalfe
(n^2)]]</f>
        <v>110070168.52000001</v>
      </c>
      <c r="U3260" s="31">
        <f t="shared" si="409"/>
        <v>94798869.034999996</v>
      </c>
      <c r="V3260" s="30">
        <f>LN(Data[[#This Row],[MA'[NVA']
30d]]/Data[[#This Row],[MA'[NVMetcalfe calc']]])</f>
        <v>-0.66723400795912058</v>
      </c>
      <c r="W3260" s="30">
        <f>$Q$3+Data[[#This Row],[NVM
(scaled)]]/((Data[[#This Row],[Upper Bound]]-Data[[#This Row],[Lower Bound]])/2)</f>
        <v>0.1738686499226767</v>
      </c>
      <c r="X3260" s="30">
        <f>(Data[[#This Row],[Upper Bound]]+Data[[#This Row],[Lower Bound]])/2</f>
        <v>17.400147277293961</v>
      </c>
      <c r="Y3260" s="29">
        <f>LN(Data[[#This Row],[NVActual]]/Data[[#This Row],[MA'[n^2']
30d]])</f>
        <v>-1.1584281256023086</v>
      </c>
      <c r="Z3260" s="29">
        <f>LN(Data[[#This Row],[NVActual]]/Data[[#This Row],[MA'[n*ln(n)']
30d]])</f>
        <v>6.1041328157339763</v>
      </c>
      <c r="AA3260" s="29">
        <f>LN(Data[[#This Row],[NVActual]]/Data[[#This Row],[MA'[n^1.5']]])</f>
        <v>3.6001369401554251</v>
      </c>
      <c r="AB3260" s="29">
        <f>LN(Data[[#This Row],[NVActual]]/Data[[#This Row],[Metcalfe
(n^2)]])</f>
        <v>-1.3077887044828833</v>
      </c>
      <c r="AC3260" s="26">
        <f>1+Data[[#This Row],[MA'[NVMetcalfe calc']]]/((Data[[#This Row],[NVM_norm
(scaled)]]-Data[[#This Row],[NV_fund.]])/2)</f>
        <v>-11006307.56909183</v>
      </c>
    </row>
    <row r="3261" spans="1:29" x14ac:dyDescent="0.2">
      <c r="A3261" s="23">
        <v>40915</v>
      </c>
      <c r="B3261" s="24">
        <v>54761626.320829898</v>
      </c>
      <c r="C3261" s="24">
        <f t="shared" si="401"/>
        <v>47415698.602476932</v>
      </c>
      <c r="D3261" s="25">
        <f>LN(Data[[#This Row],[NVActual]])</f>
        <v>17.81850025700907</v>
      </c>
      <c r="E3261" s="26">
        <v>13829</v>
      </c>
      <c r="F3261" s="40">
        <f>Data[[#This Row],[DAA 
(n)]]^2</f>
        <v>191241241</v>
      </c>
      <c r="G3261" s="41">
        <f t="shared" si="402"/>
        <v>178110105.42857143</v>
      </c>
      <c r="H3261" s="28">
        <f>LN(Data[[#This Row],[Metcalfe
(n^2)]])</f>
        <v>19.069046230929317</v>
      </c>
      <c r="I3261" s="42">
        <f t="shared" si="403"/>
        <v>18.97971374016435</v>
      </c>
      <c r="J3261" s="40">
        <f>Data[[#This Row],[DAA 
(n)]]*LN(Data[[#This Row],[DAA 
(n)]])</f>
        <v>131852.92016376075</v>
      </c>
      <c r="K3261" s="40">
        <f t="shared" si="404"/>
        <v>126194.97843395646</v>
      </c>
      <c r="L3261" s="29">
        <f>LN(Data[[#This Row],[MA'[n*ln(n)']
30d]])</f>
        <v>11.745583437758413</v>
      </c>
      <c r="M3261" s="43">
        <f t="shared" si="405"/>
        <v>11.672039808902095</v>
      </c>
      <c r="N3261" s="40">
        <f>Data[[#This Row],[DAA 
(n)]]^1.5</f>
        <v>1626245.7138418537</v>
      </c>
      <c r="O3261" s="40">
        <f t="shared" si="406"/>
        <v>1536501.7562640298</v>
      </c>
      <c r="P3261" s="43">
        <f>LN(Data[[#This Row],[MA'[n^1.5']]])</f>
        <v>14.245018803581004</v>
      </c>
      <c r="Q3261" s="43">
        <f t="shared" si="407"/>
        <v>14.144032834452824</v>
      </c>
      <c r="R3261" s="30">
        <f>$O$1+$O$2*Data[[#This Row],[MA'[ln(n^2)']]]</f>
        <v>18.97971374016435</v>
      </c>
      <c r="S3261" s="30">
        <f>$Q$1+$Q$2*Data[[#This Row],[MA'[ln(n*ln(n))']]]</f>
        <v>15.778865684688455</v>
      </c>
      <c r="T3261" s="31">
        <f>$O$3*Data[[#This Row],[Metcalfe
(n^2)]]</f>
        <v>99445445.320000008</v>
      </c>
      <c r="U3261" s="31">
        <f t="shared" si="409"/>
        <v>92617254.822857141</v>
      </c>
      <c r="V3261" s="30">
        <f>LN(Data[[#This Row],[MA'[NVA']
30d]]/Data[[#This Row],[MA'[NVMetcalfe calc']]])</f>
        <v>-0.66952209345996117</v>
      </c>
      <c r="W3261" s="30">
        <f>$Q$3+Data[[#This Row],[NVM
(scaled)]]/((Data[[#This Row],[Upper Bound]]-Data[[#This Row],[Lower Bound]])/2)</f>
        <v>0.1716595590568149</v>
      </c>
      <c r="X3261" s="30">
        <f>(Data[[#This Row],[Upper Bound]]+Data[[#This Row],[Lower Bound]])/2</f>
        <v>17.379289712426402</v>
      </c>
      <c r="Y3261" s="32">
        <f>LN(Data[[#This Row],[NVActual]]/Data[[#This Row],[MA'[n^2']
30d]])</f>
        <v>-1.1794122298352678</v>
      </c>
      <c r="Z3261" s="32">
        <f>LN(Data[[#This Row],[NVActual]]/Data[[#This Row],[MA'[n*ln(n)']
30d]])</f>
        <v>6.0729168192506577</v>
      </c>
      <c r="AA3261" s="32">
        <f>LN(Data[[#This Row],[NVActual]]/Data[[#This Row],[MA'[n^1.5']]])</f>
        <v>3.5734814534280663</v>
      </c>
      <c r="AB3261" s="32">
        <f>LN(Data[[#This Row],[NVActual]]/Data[[#This Row],[Metcalfe
(n^2)]])</f>
        <v>-1.250545973920246</v>
      </c>
      <c r="AC3261" s="34">
        <f>1+Data[[#This Row],[MA'[NVMetcalfe calc']]]/((Data[[#This Row],[NVM_norm
(scaled)]]-Data[[#This Row],[NV_fund.]])/2)</f>
        <v>-10764671.880271183</v>
      </c>
    </row>
    <row r="3262" spans="1:29" x14ac:dyDescent="0.2">
      <c r="A3262" s="23">
        <v>40914</v>
      </c>
      <c r="B3262" s="24">
        <v>53790339.744186498</v>
      </c>
      <c r="C3262" s="24">
        <f t="shared" si="401"/>
        <v>46191377.316084765</v>
      </c>
      <c r="D3262" s="25">
        <f>LN(Data[[#This Row],[NVActual]])</f>
        <v>17.800604450351184</v>
      </c>
      <c r="E3262" s="26">
        <v>14524</v>
      </c>
      <c r="F3262" s="40">
        <f>Data[[#This Row],[DAA 
(n)]]^2</f>
        <v>210946576</v>
      </c>
      <c r="G3262" s="41">
        <f t="shared" si="402"/>
        <v>175921582.83333334</v>
      </c>
      <c r="H3262" s="28">
        <f>LN(Data[[#This Row],[Metcalfe
(n^2)]])</f>
        <v>19.167115465068452</v>
      </c>
      <c r="I3262" s="42">
        <f t="shared" si="403"/>
        <v>18.964824991703519</v>
      </c>
      <c r="J3262" s="40">
        <f>Data[[#This Row],[DAA 
(n)]]*LN(Data[[#This Row],[DAA 
(n)]])</f>
        <v>139191.59250732709</v>
      </c>
      <c r="K3262" s="40">
        <f t="shared" si="404"/>
        <v>125251.98814565573</v>
      </c>
      <c r="L3262" s="29">
        <f>LN(Data[[#This Row],[MA'[n*ln(n)']
30d]])</f>
        <v>11.738082892239539</v>
      </c>
      <c r="M3262" s="43">
        <f t="shared" si="405"/>
        <v>11.659782537426041</v>
      </c>
      <c r="N3262" s="40">
        <f>Data[[#This Row],[DAA 
(n)]]^1.5</f>
        <v>1750367.9812610839</v>
      </c>
      <c r="O3262" s="40">
        <f t="shared" si="406"/>
        <v>1521544.4300010593</v>
      </c>
      <c r="P3262" s="43">
        <f>LN(Data[[#This Row],[MA'[n^1.5']]])</f>
        <v>14.235236449339446</v>
      </c>
      <c r="Q3262" s="43">
        <f t="shared" si="407"/>
        <v>14.127201839598129</v>
      </c>
      <c r="R3262" s="30">
        <f>$O$1+$O$2*Data[[#This Row],[MA'[ln(n^2)']]]</f>
        <v>18.964824991703519</v>
      </c>
      <c r="S3262" s="30">
        <f>$Q$1+$Q$2*Data[[#This Row],[MA'[ln(n*ln(n))']]]</f>
        <v>15.758641186752968</v>
      </c>
      <c r="T3262" s="31">
        <f>$O$3*Data[[#This Row],[Metcalfe
(n^2)]]</f>
        <v>109692219.52000001</v>
      </c>
      <c r="U3262" s="31">
        <f t="shared" si="409"/>
        <v>91479223.073333338</v>
      </c>
      <c r="V3262" s="30">
        <f>LN(Data[[#This Row],[MA'[NVA']
30d]]/Data[[#This Row],[MA'[NVMetcalfe calc']]])</f>
        <v>-0.68331873377169483</v>
      </c>
      <c r="W3262" s="30">
        <f>$Q$3+Data[[#This Row],[NVM
(scaled)]]/((Data[[#This Row],[Upper Bound]]-Data[[#This Row],[Lower Bound]])/2)</f>
        <v>0.16374949451331688</v>
      </c>
      <c r="X3262" s="30">
        <f>(Data[[#This Row],[Upper Bound]]+Data[[#This Row],[Lower Bound]])/2</f>
        <v>17.361733089228245</v>
      </c>
      <c r="Y3262" s="29">
        <f>LN(Data[[#This Row],[NVActual]]/Data[[#This Row],[MA'[n^2']
30d]])</f>
        <v>-1.1849444512800866</v>
      </c>
      <c r="Z3262" s="29">
        <f>LN(Data[[#This Row],[NVActual]]/Data[[#This Row],[MA'[n*ln(n)']
30d]])</f>
        <v>6.0625215581116443</v>
      </c>
      <c r="AA3262" s="29">
        <f>LN(Data[[#This Row],[NVActual]]/Data[[#This Row],[MA'[n^1.5']]])</f>
        <v>3.5653680010117368</v>
      </c>
      <c r="AB3262" s="29">
        <f>LN(Data[[#This Row],[NVActual]]/Data[[#This Row],[Metcalfe
(n^2)]])</f>
        <v>-1.3665110147172692</v>
      </c>
      <c r="AC3262" s="26">
        <f>1+Data[[#This Row],[MA'[NVMetcalfe calc']]]/((Data[[#This Row],[NVM_norm
(scaled)]]-Data[[#This Row],[NV_fund.]])/2)</f>
        <v>-10638365.128160002</v>
      </c>
    </row>
    <row r="3263" spans="1:29" x14ac:dyDescent="0.2">
      <c r="A3263" s="23">
        <v>40913</v>
      </c>
      <c r="B3263" s="24">
        <v>55266279.584380798</v>
      </c>
      <c r="C3263" s="24">
        <f t="shared" si="401"/>
        <v>44671584.830464423</v>
      </c>
      <c r="D3263" s="25">
        <f>LN(Data[[#This Row],[NVActual]])</f>
        <v>17.827673508071399</v>
      </c>
      <c r="E3263" s="26">
        <v>15378</v>
      </c>
      <c r="F3263" s="40">
        <f>Data[[#This Row],[DAA 
(n)]]^2</f>
        <v>236482884</v>
      </c>
      <c r="G3263" s="41">
        <f t="shared" si="402"/>
        <v>168916584.19999999</v>
      </c>
      <c r="H3263" s="28">
        <f>LN(Data[[#This Row],[Metcalfe
(n^2)]])</f>
        <v>19.281386391184252</v>
      </c>
      <c r="I3263" s="42">
        <f t="shared" si="403"/>
        <v>18.924366897030534</v>
      </c>
      <c r="J3263" s="40">
        <f>Data[[#This Row],[DAA 
(n)]]*LN(Data[[#This Row],[DAA 
(n)]])</f>
        <v>148254.5799618157</v>
      </c>
      <c r="K3263" s="40">
        <f t="shared" si="404"/>
        <v>122464.06727332145</v>
      </c>
      <c r="L3263" s="29">
        <f>LN(Data[[#This Row],[MA'[n*ln(n)']
30d]])</f>
        <v>11.715572937556685</v>
      </c>
      <c r="M3263" s="43">
        <f t="shared" si="405"/>
        <v>11.644122466463344</v>
      </c>
      <c r="N3263" s="40">
        <f>Data[[#This Row],[DAA 
(n)]]^1.5</f>
        <v>1906996.0120965105</v>
      </c>
      <c r="O3263" s="40">
        <f t="shared" si="406"/>
        <v>1475779.7197490544</v>
      </c>
      <c r="P3263" s="43">
        <f>LN(Data[[#This Row],[MA'[n^1.5']]])</f>
        <v>14.204697031642525</v>
      </c>
      <c r="Q3263" s="43">
        <f t="shared" si="407"/>
        <v>14.105594917649864</v>
      </c>
      <c r="R3263" s="30">
        <f>$O$1+$O$2*Data[[#This Row],[MA'[ln(n^2)']]]</f>
        <v>18.924366897030534</v>
      </c>
      <c r="S3263" s="30">
        <f>$Q$1+$Q$2*Data[[#This Row],[MA'[ln(n*ln(n))']]]</f>
        <v>15.732802069664515</v>
      </c>
      <c r="T3263" s="31">
        <f>$O$3*Data[[#This Row],[Metcalfe
(n^2)]]</f>
        <v>122971099.68000001</v>
      </c>
      <c r="U3263" s="31">
        <f t="shared" si="409"/>
        <v>87836623.783999994</v>
      </c>
      <c r="V3263" s="30">
        <f>LN(Data[[#This Row],[MA'[NVA']
30d]]/Data[[#This Row],[MA'[NVMetcalfe calc']]])</f>
        <v>-0.67614092768196965</v>
      </c>
      <c r="W3263" s="30">
        <f>$Q$3+Data[[#This Row],[NVM
(scaled)]]/((Data[[#This Row],[Upper Bound]]-Data[[#This Row],[Lower Bound]])/2)</f>
        <v>0.1662950375412019</v>
      </c>
      <c r="X3263" s="30">
        <f>(Data[[#This Row],[Upper Bound]]+Data[[#This Row],[Lower Bound]])/2</f>
        <v>17.328584483347527</v>
      </c>
      <c r="Y3263" s="32">
        <f>LN(Data[[#This Row],[NVActual]]/Data[[#This Row],[MA'[n^2']
30d]])</f>
        <v>-1.1172420583475799</v>
      </c>
      <c r="Z3263" s="32">
        <f>LN(Data[[#This Row],[NVActual]]/Data[[#This Row],[MA'[n*ln(n)']
30d]])</f>
        <v>6.1121005705147136</v>
      </c>
      <c r="AA3263" s="32">
        <f>LN(Data[[#This Row],[NVActual]]/Data[[#This Row],[MA'[n^1.5']]])</f>
        <v>3.6229764764288732</v>
      </c>
      <c r="AB3263" s="32">
        <f>LN(Data[[#This Row],[NVActual]]/Data[[#This Row],[Metcalfe
(n^2)]])</f>
        <v>-1.4537128831128536</v>
      </c>
      <c r="AC3263" s="34">
        <f>1+Data[[#This Row],[MA'[NVMetcalfe calc']]]/((Data[[#This Row],[NVM_norm
(scaled)]]-Data[[#This Row],[NV_fund.]])/2)</f>
        <v>-10236002.076554943</v>
      </c>
    </row>
    <row r="3264" spans="1:29" x14ac:dyDescent="0.2">
      <c r="A3264" s="23">
        <v>40912</v>
      </c>
      <c r="B3264" s="24">
        <v>44867464.819898903</v>
      </c>
      <c r="C3264" s="24">
        <f t="shared" si="401"/>
        <v>42022911.141985327</v>
      </c>
      <c r="D3264" s="25">
        <f>LN(Data[[#This Row],[NVActual]])</f>
        <v>17.619223475796531</v>
      </c>
      <c r="E3264" s="26">
        <v>12763</v>
      </c>
      <c r="F3264" s="40">
        <f>Data[[#This Row],[DAA 
(n)]]^2</f>
        <v>162894169</v>
      </c>
      <c r="G3264" s="41">
        <f t="shared" si="402"/>
        <v>152025009.25</v>
      </c>
      <c r="H3264" s="28">
        <f>LN(Data[[#This Row],[Metcalfe
(n^2)]])</f>
        <v>18.908611277965381</v>
      </c>
      <c r="I3264" s="42">
        <f t="shared" si="403"/>
        <v>18.835112023492101</v>
      </c>
      <c r="J3264" s="40">
        <f>Data[[#This Row],[DAA 
(n)]]*LN(Data[[#This Row],[DAA 
(n)]])</f>
        <v>120665.30287033608</v>
      </c>
      <c r="K3264" s="40">
        <f t="shared" si="404"/>
        <v>116016.43910119789</v>
      </c>
      <c r="L3264" s="29">
        <f>LN(Data[[#This Row],[MA'[n*ln(n)']
30d]])</f>
        <v>11.661487176437319</v>
      </c>
      <c r="M3264" s="43">
        <f t="shared" si="405"/>
        <v>11.626259848690008</v>
      </c>
      <c r="N3264" s="40">
        <f>Data[[#This Row],[DAA 
(n)]]^1.5</f>
        <v>1441880.1194783852</v>
      </c>
      <c r="O3264" s="40">
        <f t="shared" si="406"/>
        <v>1367975.6466621903</v>
      </c>
      <c r="P3264" s="43">
        <f>LN(Data[[#This Row],[MA'[n^1.5']]])</f>
        <v>14.12884257485865</v>
      </c>
      <c r="Q3264" s="43">
        <f t="shared" si="407"/>
        <v>14.080819389151698</v>
      </c>
      <c r="R3264" s="30">
        <f>$O$1+$O$2*Data[[#This Row],[MA'[ln(n^2)']]]</f>
        <v>18.835112023492101</v>
      </c>
      <c r="S3264" s="30">
        <f>$Q$1+$Q$2*Data[[#This Row],[MA'[ln(n*ln(n))']]]</f>
        <v>15.70332875033851</v>
      </c>
      <c r="T3264" s="31">
        <f>$O$3*Data[[#This Row],[Metcalfe
(n^2)]]</f>
        <v>84704967.88000001</v>
      </c>
      <c r="U3264" s="31">
        <f t="shared" si="409"/>
        <v>79053004.810000002</v>
      </c>
      <c r="V3264" s="30">
        <f>LN(Data[[#This Row],[MA'[NVA']
30d]]/Data[[#This Row],[MA'[NVMetcalfe calc']]])</f>
        <v>-0.63190360151367408</v>
      </c>
      <c r="W3264" s="30">
        <f>$Q$3+Data[[#This Row],[NVM
(scaled)]]/((Data[[#This Row],[Upper Bound]]-Data[[#This Row],[Lower Bound]])/2)</f>
        <v>0.1864576432025129</v>
      </c>
      <c r="X3264" s="30">
        <f>(Data[[#This Row],[Upper Bound]]+Data[[#This Row],[Lower Bound]])/2</f>
        <v>17.269220386915308</v>
      </c>
      <c r="Y3264" s="29">
        <f>LN(Data[[#This Row],[NVActual]]/Data[[#This Row],[MA'[n^2']
30d]])</f>
        <v>-1.2203321240191702</v>
      </c>
      <c r="Z3264" s="29">
        <f>LN(Data[[#This Row],[NVActual]]/Data[[#This Row],[MA'[n*ln(n)']
30d]])</f>
        <v>5.9577362993592109</v>
      </c>
      <c r="AA3264" s="29">
        <f>LN(Data[[#This Row],[NVActual]]/Data[[#This Row],[MA'[n^1.5']]])</f>
        <v>3.4903809009378799</v>
      </c>
      <c r="AB3264" s="29">
        <f>LN(Data[[#This Row],[NVActual]]/Data[[#This Row],[Metcalfe
(n^2)]])</f>
        <v>-1.2893878021688505</v>
      </c>
      <c r="AC3264" s="26">
        <f>1+Data[[#This Row],[MA'[NVMetcalfe calc']]]/((Data[[#This Row],[NVM_norm
(scaled)]]-Data[[#This Row],[NV_fund.]])/2)</f>
        <v>-9255294.0592368282</v>
      </c>
    </row>
    <row r="3265" spans="1:29" x14ac:dyDescent="0.2">
      <c r="A3265" s="23">
        <v>40911</v>
      </c>
      <c r="B3265" s="24">
        <v>39086320.3529374</v>
      </c>
      <c r="C3265" s="24">
        <f t="shared" si="401"/>
        <v>41074726.582680799</v>
      </c>
      <c r="D3265" s="25">
        <f>LN(Data[[#This Row],[NVActual]])</f>
        <v>17.481283100642994</v>
      </c>
      <c r="E3265" s="26">
        <v>12934</v>
      </c>
      <c r="F3265" s="40">
        <f>Data[[#This Row],[DAA 
(n)]]^2</f>
        <v>167288356</v>
      </c>
      <c r="G3265" s="41">
        <f t="shared" si="402"/>
        <v>148401956</v>
      </c>
      <c r="H3265" s="28">
        <f>LN(Data[[#This Row],[Metcalfe
(n^2)]])</f>
        <v>18.935229564013078</v>
      </c>
      <c r="I3265" s="42">
        <f t="shared" si="403"/>
        <v>18.810612272001009</v>
      </c>
      <c r="J3265" s="40">
        <f>Data[[#This Row],[DAA 
(n)]]*LN(Data[[#This Row],[DAA 
(n)]])</f>
        <v>122454.12959047257</v>
      </c>
      <c r="K3265" s="40">
        <f t="shared" si="404"/>
        <v>114466.81784481851</v>
      </c>
      <c r="L3265" s="29">
        <f>LN(Data[[#This Row],[MA'[n*ln(n)']
30d]])</f>
        <v>11.648040259494223</v>
      </c>
      <c r="M3265" s="43">
        <f t="shared" si="405"/>
        <v>11.614517406107572</v>
      </c>
      <c r="N3265" s="40">
        <f>Data[[#This Row],[DAA 
(n)]]^1.5</f>
        <v>1470954.6548089117</v>
      </c>
      <c r="O3265" s="40">
        <f t="shared" si="406"/>
        <v>1343340.8223901254</v>
      </c>
      <c r="P3265" s="43">
        <f>LN(Data[[#This Row],[MA'[n^1.5']]])</f>
        <v>14.110670220219458</v>
      </c>
      <c r="Q3265" s="43">
        <f t="shared" si="407"/>
        <v>14.064811660582714</v>
      </c>
      <c r="R3265" s="30">
        <f>$O$1+$O$2*Data[[#This Row],[MA'[ln(n^2)']]]</f>
        <v>18.810612272001009</v>
      </c>
      <c r="S3265" s="30">
        <f>$Q$1+$Q$2*Data[[#This Row],[MA'[ln(n*ln(n))']]]</f>
        <v>15.683953720077493</v>
      </c>
      <c r="T3265" s="31">
        <f>$O$3*Data[[#This Row],[Metcalfe
(n^2)]]</f>
        <v>86989945.120000005</v>
      </c>
      <c r="U3265" s="31">
        <f t="shared" si="409"/>
        <v>77169017.120000005</v>
      </c>
      <c r="V3265" s="30">
        <f>LN(Data[[#This Row],[MA'[NVA']
30d]]/Data[[#This Row],[MA'[NVMetcalfe calc']]])</f>
        <v>-0.63060503647007549</v>
      </c>
      <c r="W3265" s="30">
        <f>$Q$3+Data[[#This Row],[NVM
(scaled)]]/((Data[[#This Row],[Upper Bound]]-Data[[#This Row],[Lower Bound]])/2)</f>
        <v>0.18662686155344449</v>
      </c>
      <c r="X3265" s="30">
        <f>(Data[[#This Row],[Upper Bound]]+Data[[#This Row],[Lower Bound]])/2</f>
        <v>17.247282996039253</v>
      </c>
      <c r="Y3265" s="32">
        <f>LN(Data[[#This Row],[NVActual]]/Data[[#This Row],[MA'[n^2']
30d]])</f>
        <v>-1.3341519685606906</v>
      </c>
      <c r="Z3265" s="32">
        <f>LN(Data[[#This Row],[NVActual]]/Data[[#This Row],[MA'[n*ln(n)']
30d]])</f>
        <v>5.8332428411487696</v>
      </c>
      <c r="AA3265" s="32">
        <f>LN(Data[[#This Row],[NVActual]]/Data[[#This Row],[MA'[n^1.5']]])</f>
        <v>3.370612880423534</v>
      </c>
      <c r="AB3265" s="32">
        <f>LN(Data[[#This Row],[NVActual]]/Data[[#This Row],[Metcalfe
(n^2)]])</f>
        <v>-1.4539464633700838</v>
      </c>
      <c r="AC3265" s="34">
        <f>1+Data[[#This Row],[MA'[NVMetcalfe calc']]]/((Data[[#This Row],[NVM_norm
(scaled)]]-Data[[#This Row],[NV_fund.]])/2)</f>
        <v>-9046429.1620865893</v>
      </c>
    </row>
    <row r="3266" spans="1:29" x14ac:dyDescent="0.2">
      <c r="A3266" s="23">
        <v>40910</v>
      </c>
      <c r="B3266" s="24">
        <v>41728286.7388056</v>
      </c>
      <c r="C3266" s="24">
        <f t="shared" si="401"/>
        <v>42068929.697552502</v>
      </c>
      <c r="D3266" s="25">
        <f>LN(Data[[#This Row],[NVActual]])</f>
        <v>17.546689795861166</v>
      </c>
      <c r="E3266" s="26">
        <v>12094</v>
      </c>
      <c r="F3266" s="40">
        <f>Data[[#This Row],[DAA 
(n)]]^2</f>
        <v>146264836</v>
      </c>
      <c r="G3266" s="41">
        <f t="shared" si="402"/>
        <v>138958756</v>
      </c>
      <c r="H3266" s="28">
        <f>LN(Data[[#This Row],[Metcalfe
(n^2)]])</f>
        <v>18.800929481666316</v>
      </c>
      <c r="I3266" s="42">
        <f t="shared" si="403"/>
        <v>18.748303625994975</v>
      </c>
      <c r="J3266" s="40">
        <f>Data[[#This Row],[DAA 
(n)]]*LN(Data[[#This Row],[DAA 
(n)]])</f>
        <v>113689.22057563621</v>
      </c>
      <c r="K3266" s="40">
        <f t="shared" si="404"/>
        <v>110473.16197199145</v>
      </c>
      <c r="L3266" s="29">
        <f>LN(Data[[#This Row],[MA'[n*ln(n)']
30d]])</f>
        <v>11.612527892358761</v>
      </c>
      <c r="M3266" s="43">
        <f t="shared" si="405"/>
        <v>11.597755979414243</v>
      </c>
      <c r="N3266" s="40">
        <f>Data[[#This Row],[DAA 
(n)]]^1.5</f>
        <v>1330010.1227374168</v>
      </c>
      <c r="O3266" s="40">
        <f t="shared" si="406"/>
        <v>1279533.9061807324</v>
      </c>
      <c r="P3266" s="43">
        <f>LN(Data[[#This Row],[MA'[n^1.5']]])</f>
        <v>14.06200643378596</v>
      </c>
      <c r="Q3266" s="43">
        <f t="shared" si="407"/>
        <v>14.041882380764342</v>
      </c>
      <c r="R3266" s="30">
        <f>$O$1+$O$2*Data[[#This Row],[MA'[ln(n^2)']]]</f>
        <v>18.748303625994975</v>
      </c>
      <c r="S3266" s="30">
        <f>$Q$1+$Q$2*Data[[#This Row],[MA'[ln(n*ln(n))']]]</f>
        <v>15.656297366033499</v>
      </c>
      <c r="T3266" s="31">
        <f>$O$3*Data[[#This Row],[Metcalfe
(n^2)]]</f>
        <v>76057714.719999999</v>
      </c>
      <c r="U3266" s="31">
        <f t="shared" si="409"/>
        <v>72258553.120000005</v>
      </c>
      <c r="V3266" s="30">
        <f>LN(Data[[#This Row],[MA'[NVA']
30d]]/Data[[#This Row],[MA'[NVMetcalfe calc']]])</f>
        <v>-0.54094124598080418</v>
      </c>
      <c r="W3266" s="30">
        <f>$Q$3+Data[[#This Row],[NVM
(scaled)]]/((Data[[#This Row],[Upper Bound]]-Data[[#This Row],[Lower Bound]])/2)</f>
        <v>0.24010339533559422</v>
      </c>
      <c r="X3266" s="30">
        <f>(Data[[#This Row],[Upper Bound]]+Data[[#This Row],[Lower Bound]])/2</f>
        <v>17.202300496014239</v>
      </c>
      <c r="Y3266" s="29">
        <f>LN(Data[[#This Row],[NVActual]]/Data[[#This Row],[MA'[n^2']
30d]])</f>
        <v>-1.2029979317794195</v>
      </c>
      <c r="Z3266" s="29">
        <f>LN(Data[[#This Row],[NVActual]]/Data[[#This Row],[MA'[n*ln(n)']
30d]])</f>
        <v>5.9341619035024067</v>
      </c>
      <c r="AA3266" s="29">
        <f>LN(Data[[#This Row],[NVActual]]/Data[[#This Row],[MA'[n^1.5']]])</f>
        <v>3.484683362075208</v>
      </c>
      <c r="AB3266" s="29">
        <f>LN(Data[[#This Row],[NVActual]]/Data[[#This Row],[Metcalfe
(n^2)]])</f>
        <v>-1.254239685805149</v>
      </c>
      <c r="AC3266" s="26">
        <f>1+Data[[#This Row],[MA'[NVMetcalfe calc']]]/((Data[[#This Row],[NVM_norm
(scaled)]]-Data[[#This Row],[NV_fund.]])/2)</f>
        <v>-8519951.0664818827</v>
      </c>
    </row>
    <row r="3267" spans="1:29" x14ac:dyDescent="0.2">
      <c r="A3267" s="23">
        <v>40909</v>
      </c>
      <c r="B3267" s="24">
        <v>42409572.656299397</v>
      </c>
      <c r="C3267" s="24">
        <f t="shared" si="401"/>
        <v>42409572.656299397</v>
      </c>
      <c r="D3267" s="25">
        <f>LN(Data[[#This Row],[NVActual]])</f>
        <v>17.562884664915671</v>
      </c>
      <c r="E3267" s="26">
        <v>11474</v>
      </c>
      <c r="F3267" s="40">
        <f>Data[[#This Row],[DAA 
(n)]]^2</f>
        <v>131652676</v>
      </c>
      <c r="G3267" s="41">
        <f t="shared" si="402"/>
        <v>131652676</v>
      </c>
      <c r="H3267" s="28">
        <f>LN(Data[[#This Row],[Metcalfe
(n^2)]])</f>
        <v>18.695677770323634</v>
      </c>
      <c r="I3267" s="42">
        <f t="shared" si="403"/>
        <v>18.695677770323634</v>
      </c>
      <c r="J3267" s="40">
        <f>Data[[#This Row],[DAA 
(n)]]*LN(Data[[#This Row],[DAA 
(n)]])</f>
        <v>107257.1033683467</v>
      </c>
      <c r="K3267" s="40">
        <f t="shared" si="404"/>
        <v>107257.1033683467</v>
      </c>
      <c r="L3267" s="29">
        <f>LN(Data[[#This Row],[MA'[n*ln(n)']
30d]])</f>
        <v>11.582984066469725</v>
      </c>
      <c r="M3267" s="43">
        <f t="shared" si="405"/>
        <v>11.582984066469725</v>
      </c>
      <c r="N3267" s="40">
        <f>Data[[#This Row],[DAA 
(n)]]^1.5</f>
        <v>1229057.6896240481</v>
      </c>
      <c r="O3267" s="40">
        <f t="shared" si="406"/>
        <v>1229057.6896240481</v>
      </c>
      <c r="P3267" s="43">
        <f>LN(Data[[#This Row],[MA'[n^1.5']]])</f>
        <v>14.021758327742726</v>
      </c>
      <c r="Q3267" s="43">
        <f t="shared" si="407"/>
        <v>14.021758327742726</v>
      </c>
      <c r="R3267" s="30">
        <f>$O$1+$O$2*Data[[#This Row],[MA'[ln(n^2)']]]</f>
        <v>18.695677770323634</v>
      </c>
      <c r="S3267" s="30">
        <f>$Q$1+$Q$2*Data[[#This Row],[MA'[ln(n*ln(n))']]]</f>
        <v>15.631923709675046</v>
      </c>
      <c r="T3267" s="31">
        <f>$O$3*Data[[#This Row],[Metcalfe
(n^2)]]</f>
        <v>68459391.519999996</v>
      </c>
      <c r="U3267" s="31">
        <f t="shared" si="409"/>
        <v>68459391.519999996</v>
      </c>
      <c r="V3267" s="30">
        <f>LN(Data[[#This Row],[MA'[NVA']
30d]]/Data[[#This Row],[MA'[NVMetcalfe calc']]])</f>
        <v>-0.47886663800129725</v>
      </c>
      <c r="W3267" s="30">
        <f>$Q$3+Data[[#This Row],[NVM
(scaled)]]/((Data[[#This Row],[Upper Bound]]-Data[[#This Row],[Lower Bound]])/2)</f>
        <v>0.27739877384288303</v>
      </c>
      <c r="X3267" s="30">
        <f>(Data[[#This Row],[Upper Bound]]+Data[[#This Row],[Lower Bound]])/2</f>
        <v>17.163800739999338</v>
      </c>
      <c r="Y3267" s="33">
        <f>LN(Data[[#This Row],[NVActual]]/Data[[#This Row],[MA'[n^2']
30d]])</f>
        <v>-1.1327931054079614</v>
      </c>
      <c r="Z3267" s="33">
        <f>LN(Data[[#This Row],[NVActual]]/Data[[#This Row],[MA'[n*ln(n)']
30d]])</f>
        <v>5.979900598445945</v>
      </c>
      <c r="AA3267" s="33">
        <f>LN(Data[[#This Row],[NVActual]]/Data[[#This Row],[MA'[n^1.5']]])</f>
        <v>3.5411263371729458</v>
      </c>
      <c r="AB3267" s="33">
        <f>LN(Data[[#This Row],[NVActual]]/Data[[#This Row],[Metcalfe
(n^2)]])</f>
        <v>-1.1327931054079614</v>
      </c>
      <c r="AC3267" s="35">
        <f>1+Data[[#This Row],[MA'[NVMetcalfe calc']]]/((Data[[#This Row],[NVM_norm
(scaled)]]-Data[[#This Row],[NV_fund.]])/2)</f>
        <v>-8108226.1590129817</v>
      </c>
    </row>
    <row r="3268" spans="1:29" x14ac:dyDescent="0.2">
      <c r="A3268" s="23"/>
      <c r="E3268" s="26"/>
      <c r="F3268" s="26"/>
      <c r="G3268" s="21"/>
      <c r="H3268" s="21"/>
      <c r="I3268" s="21"/>
      <c r="J3268" s="26"/>
      <c r="K3268" s="26"/>
      <c r="L3268" s="26"/>
      <c r="M3268" s="26"/>
      <c r="N3268" s="26"/>
      <c r="O3268" s="26"/>
      <c r="P3268" s="26"/>
      <c r="Q3268" s="26"/>
    </row>
    <row r="3269" spans="1:29" x14ac:dyDescent="0.2">
      <c r="A3269" s="23"/>
      <c r="E3269" s="26"/>
      <c r="F3269" s="26"/>
      <c r="G3269" s="21"/>
      <c r="H3269" s="21"/>
      <c r="I3269" s="21"/>
      <c r="J3269" s="26"/>
      <c r="K3269" s="26"/>
      <c r="L3269" s="26"/>
      <c r="M3269" s="26"/>
      <c r="N3269" s="26"/>
      <c r="O3269" s="26"/>
      <c r="P3269" s="26"/>
      <c r="Q3269" s="26"/>
    </row>
    <row r="3270" spans="1:29" x14ac:dyDescent="0.2">
      <c r="A3270" s="23"/>
      <c r="E3270" s="26"/>
      <c r="F3270" s="26"/>
      <c r="G3270" s="21"/>
      <c r="H3270" s="21"/>
      <c r="I3270" s="21"/>
      <c r="J3270" s="26"/>
      <c r="K3270" s="26"/>
      <c r="L3270" s="26"/>
      <c r="M3270" s="26"/>
      <c r="N3270" s="26"/>
      <c r="O3270" s="26"/>
      <c r="P3270" s="26"/>
      <c r="Q3270" s="26"/>
    </row>
    <row r="3271" spans="1:29" x14ac:dyDescent="0.2">
      <c r="A3271" s="23"/>
      <c r="E3271" s="26"/>
      <c r="F3271" s="26"/>
      <c r="G3271" s="21"/>
      <c r="H3271" s="21"/>
      <c r="I3271" s="21"/>
      <c r="J3271" s="26"/>
      <c r="K3271" s="26"/>
      <c r="L3271" s="26"/>
      <c r="M3271" s="26"/>
      <c r="N3271" s="26"/>
      <c r="O3271" s="26"/>
      <c r="P3271" s="26"/>
      <c r="Q3271" s="26"/>
    </row>
    <row r="3272" spans="1:29" x14ac:dyDescent="0.2">
      <c r="A3272" s="23"/>
      <c r="E3272" s="26"/>
      <c r="F3272" s="26"/>
      <c r="G3272" s="21"/>
      <c r="H3272" s="21"/>
      <c r="I3272" s="21"/>
      <c r="J3272" s="26"/>
      <c r="K3272" s="26"/>
      <c r="L3272" s="26"/>
      <c r="M3272" s="26"/>
      <c r="N3272" s="26"/>
      <c r="O3272" s="26"/>
      <c r="P3272" s="26"/>
      <c r="Q3272" s="26"/>
    </row>
    <row r="3273" spans="1:29" x14ac:dyDescent="0.2">
      <c r="A3273" s="23"/>
      <c r="E3273" s="26"/>
      <c r="F3273" s="26"/>
      <c r="G3273" s="21"/>
      <c r="H3273" s="21"/>
      <c r="I3273" s="21"/>
      <c r="J3273" s="26"/>
      <c r="K3273" s="26"/>
      <c r="L3273" s="26"/>
      <c r="M3273" s="26"/>
      <c r="N3273" s="26"/>
      <c r="O3273" s="26"/>
      <c r="P3273" s="26"/>
      <c r="Q3273" s="26"/>
    </row>
    <row r="3274" spans="1:29" x14ac:dyDescent="0.2">
      <c r="A3274" s="23"/>
      <c r="E3274" s="26"/>
      <c r="F3274" s="26"/>
      <c r="G3274" s="21"/>
      <c r="H3274" s="21"/>
      <c r="I3274" s="21"/>
      <c r="J3274" s="26"/>
      <c r="K3274" s="26"/>
      <c r="L3274" s="26"/>
      <c r="M3274" s="26"/>
      <c r="N3274" s="26"/>
      <c r="O3274" s="26"/>
      <c r="P3274" s="26"/>
      <c r="Q3274" s="26"/>
    </row>
    <row r="3275" spans="1:29" x14ac:dyDescent="0.2">
      <c r="A3275" s="23"/>
      <c r="E3275" s="26"/>
      <c r="F3275" s="26"/>
      <c r="G3275" s="21"/>
      <c r="H3275" s="21"/>
      <c r="I3275" s="21"/>
      <c r="J3275" s="26"/>
      <c r="K3275" s="26"/>
      <c r="L3275" s="26"/>
      <c r="M3275" s="26"/>
      <c r="N3275" s="26"/>
      <c r="O3275" s="26"/>
      <c r="P3275" s="26"/>
      <c r="Q3275" s="26"/>
    </row>
    <row r="3276" spans="1:29" x14ac:dyDescent="0.2">
      <c r="A3276" s="23"/>
      <c r="E3276" s="26"/>
      <c r="F3276" s="26"/>
      <c r="G3276" s="21"/>
      <c r="H3276" s="21"/>
      <c r="I3276" s="21"/>
      <c r="J3276" s="26"/>
      <c r="K3276" s="26"/>
      <c r="L3276" s="26"/>
      <c r="M3276" s="26"/>
      <c r="N3276" s="26"/>
      <c r="O3276" s="26"/>
      <c r="P3276" s="26"/>
      <c r="Q3276" s="26"/>
    </row>
    <row r="3277" spans="1:29" x14ac:dyDescent="0.2">
      <c r="A3277" s="23"/>
      <c r="E3277" s="26"/>
      <c r="F3277" s="26"/>
      <c r="G3277" s="21"/>
      <c r="H3277" s="21"/>
      <c r="I3277" s="21"/>
      <c r="J3277" s="26"/>
      <c r="K3277" s="26"/>
      <c r="L3277" s="26"/>
      <c r="M3277" s="26"/>
      <c r="N3277" s="26"/>
      <c r="O3277" s="26"/>
      <c r="P3277" s="26"/>
      <c r="Q3277" s="26"/>
    </row>
    <row r="3278" spans="1:29" x14ac:dyDescent="0.2">
      <c r="A3278" s="23"/>
      <c r="E3278" s="26"/>
      <c r="F3278" s="26"/>
      <c r="G3278" s="21"/>
      <c r="H3278" s="21"/>
      <c r="I3278" s="21"/>
      <c r="J3278" s="26"/>
      <c r="K3278" s="26"/>
      <c r="L3278" s="26"/>
      <c r="M3278" s="26"/>
      <c r="N3278" s="26"/>
      <c r="O3278" s="26"/>
      <c r="P3278" s="26"/>
      <c r="Q3278" s="26"/>
    </row>
    <row r="3279" spans="1:29" x14ac:dyDescent="0.2">
      <c r="A3279" s="23"/>
      <c r="E3279" s="26"/>
      <c r="F3279" s="26"/>
      <c r="G3279" s="21"/>
      <c r="H3279" s="21"/>
      <c r="I3279" s="21"/>
      <c r="J3279" s="26"/>
      <c r="K3279" s="26"/>
      <c r="L3279" s="26"/>
      <c r="M3279" s="26"/>
      <c r="N3279" s="26"/>
      <c r="O3279" s="26"/>
      <c r="P3279" s="26"/>
      <c r="Q3279" s="26"/>
    </row>
    <row r="3280" spans="1:29" s="21" customFormat="1" x14ac:dyDescent="0.2">
      <c r="A3280" s="23"/>
      <c r="B3280" s="24"/>
      <c r="C3280" s="24"/>
      <c r="D3280" s="15"/>
      <c r="E3280" s="26"/>
      <c r="F3280" s="26"/>
      <c r="J3280" s="26"/>
      <c r="K3280" s="26"/>
      <c r="L3280" s="26"/>
      <c r="M3280" s="26"/>
      <c r="N3280" s="26"/>
      <c r="O3280" s="26"/>
      <c r="P3280" s="26"/>
      <c r="Q3280" s="26"/>
      <c r="S3280" s="15"/>
      <c r="T3280" s="15"/>
      <c r="U3280" s="15"/>
      <c r="V3280" s="15"/>
      <c r="W3280" s="15"/>
      <c r="X3280" s="15"/>
      <c r="Y3280" s="15"/>
      <c r="Z3280" s="15"/>
      <c r="AA3280" s="15"/>
    </row>
    <row r="3281" spans="1:27" s="21" customFormat="1" x14ac:dyDescent="0.2">
      <c r="A3281" s="23"/>
      <c r="B3281" s="24"/>
      <c r="C3281" s="24"/>
      <c r="D3281" s="15"/>
      <c r="E3281" s="26"/>
      <c r="F3281" s="26"/>
      <c r="J3281" s="26"/>
      <c r="K3281" s="26"/>
      <c r="L3281" s="26"/>
      <c r="M3281" s="26"/>
      <c r="N3281" s="26"/>
      <c r="O3281" s="26"/>
      <c r="P3281" s="26"/>
      <c r="Q3281" s="26"/>
      <c r="S3281" s="15"/>
      <c r="T3281" s="15"/>
      <c r="U3281" s="15"/>
      <c r="V3281" s="15"/>
      <c r="W3281" s="15"/>
      <c r="X3281" s="15"/>
      <c r="Y3281" s="15"/>
      <c r="Z3281" s="15"/>
      <c r="AA3281" s="15"/>
    </row>
    <row r="3282" spans="1:27" s="21" customFormat="1" x14ac:dyDescent="0.2">
      <c r="A3282" s="23"/>
      <c r="B3282" s="24"/>
      <c r="C3282" s="24"/>
      <c r="D3282" s="15"/>
      <c r="E3282" s="26"/>
      <c r="F3282" s="26"/>
      <c r="J3282" s="26"/>
      <c r="K3282" s="26"/>
      <c r="L3282" s="26"/>
      <c r="M3282" s="26"/>
      <c r="N3282" s="26"/>
      <c r="O3282" s="26"/>
      <c r="P3282" s="26"/>
      <c r="Q3282" s="26"/>
      <c r="S3282" s="15"/>
      <c r="T3282" s="15"/>
      <c r="U3282" s="15"/>
      <c r="V3282" s="15"/>
      <c r="W3282" s="15"/>
      <c r="X3282" s="15"/>
      <c r="Y3282" s="15"/>
      <c r="Z3282" s="15"/>
      <c r="AA3282" s="15"/>
    </row>
    <row r="3283" spans="1:27" s="21" customFormat="1" x14ac:dyDescent="0.2">
      <c r="A3283" s="23"/>
      <c r="B3283" s="24"/>
      <c r="C3283" s="24"/>
      <c r="D3283" s="15"/>
      <c r="E3283" s="26"/>
      <c r="F3283" s="26"/>
      <c r="J3283" s="26"/>
      <c r="K3283" s="26"/>
      <c r="L3283" s="26"/>
      <c r="M3283" s="26"/>
      <c r="N3283" s="26"/>
      <c r="O3283" s="26"/>
      <c r="P3283" s="26"/>
      <c r="Q3283" s="26"/>
      <c r="S3283" s="15"/>
      <c r="T3283" s="15"/>
      <c r="U3283" s="15"/>
      <c r="V3283" s="15"/>
      <c r="W3283" s="15"/>
      <c r="X3283" s="15"/>
      <c r="Y3283" s="15"/>
      <c r="Z3283" s="15"/>
      <c r="AA3283" s="15"/>
    </row>
    <row r="3284" spans="1:27" s="21" customFormat="1" x14ac:dyDescent="0.2">
      <c r="A3284" s="23"/>
      <c r="B3284" s="24"/>
      <c r="C3284" s="24"/>
      <c r="D3284" s="15"/>
      <c r="E3284" s="26"/>
      <c r="F3284" s="26"/>
      <c r="J3284" s="26"/>
      <c r="K3284" s="26"/>
      <c r="L3284" s="26"/>
      <c r="M3284" s="26"/>
      <c r="N3284" s="26"/>
      <c r="O3284" s="26"/>
      <c r="P3284" s="26"/>
      <c r="Q3284" s="26"/>
      <c r="S3284" s="15"/>
      <c r="T3284" s="15"/>
      <c r="U3284" s="15"/>
      <c r="V3284" s="15"/>
      <c r="W3284" s="15"/>
      <c r="X3284" s="15"/>
      <c r="Y3284" s="15"/>
      <c r="Z3284" s="15"/>
      <c r="AA3284" s="15"/>
    </row>
    <row r="3285" spans="1:27" s="21" customFormat="1" x14ac:dyDescent="0.2">
      <c r="A3285" s="23"/>
      <c r="B3285" s="24"/>
      <c r="C3285" s="24"/>
      <c r="D3285" s="15"/>
      <c r="E3285" s="26"/>
      <c r="F3285" s="26"/>
      <c r="J3285" s="26"/>
      <c r="K3285" s="26"/>
      <c r="L3285" s="26"/>
      <c r="M3285" s="26"/>
      <c r="N3285" s="26"/>
      <c r="O3285" s="26"/>
      <c r="P3285" s="26"/>
      <c r="Q3285" s="26"/>
      <c r="S3285" s="15"/>
      <c r="T3285" s="15"/>
      <c r="U3285" s="15"/>
      <c r="V3285" s="15"/>
      <c r="W3285" s="15"/>
      <c r="X3285" s="15"/>
      <c r="Y3285" s="15"/>
      <c r="Z3285" s="15"/>
      <c r="AA3285" s="15"/>
    </row>
    <row r="3286" spans="1:27" s="21" customFormat="1" x14ac:dyDescent="0.2">
      <c r="A3286" s="23"/>
      <c r="B3286" s="24"/>
      <c r="C3286" s="24"/>
      <c r="D3286" s="15"/>
      <c r="E3286" s="26"/>
      <c r="F3286" s="26"/>
      <c r="J3286" s="26"/>
      <c r="K3286" s="26"/>
      <c r="L3286" s="26"/>
      <c r="M3286" s="26"/>
      <c r="N3286" s="26"/>
      <c r="O3286" s="26"/>
      <c r="P3286" s="26"/>
      <c r="Q3286" s="26"/>
      <c r="S3286" s="15"/>
      <c r="T3286" s="15"/>
      <c r="U3286" s="15"/>
      <c r="V3286" s="15"/>
      <c r="W3286" s="15"/>
      <c r="X3286" s="15"/>
      <c r="Y3286" s="15"/>
      <c r="Z3286" s="15"/>
      <c r="AA3286" s="15"/>
    </row>
    <row r="3287" spans="1:27" s="21" customFormat="1" x14ac:dyDescent="0.2">
      <c r="A3287" s="23"/>
      <c r="B3287" s="24"/>
      <c r="C3287" s="24"/>
      <c r="D3287" s="15"/>
      <c r="E3287" s="26"/>
      <c r="F3287" s="26"/>
      <c r="J3287" s="26"/>
      <c r="K3287" s="26"/>
      <c r="L3287" s="26"/>
      <c r="M3287" s="26"/>
      <c r="N3287" s="26"/>
      <c r="O3287" s="26"/>
      <c r="P3287" s="26"/>
      <c r="Q3287" s="26"/>
      <c r="S3287" s="15"/>
      <c r="T3287" s="15"/>
      <c r="U3287" s="15"/>
      <c r="V3287" s="15"/>
      <c r="W3287" s="15"/>
      <c r="X3287" s="15"/>
      <c r="Y3287" s="15"/>
      <c r="Z3287" s="15"/>
      <c r="AA3287" s="15"/>
    </row>
    <row r="3288" spans="1:27" s="21" customFormat="1" x14ac:dyDescent="0.2">
      <c r="A3288" s="23"/>
      <c r="B3288" s="24"/>
      <c r="C3288" s="24"/>
      <c r="D3288" s="15"/>
      <c r="E3288" s="26"/>
      <c r="F3288" s="26"/>
      <c r="J3288" s="26"/>
      <c r="K3288" s="26"/>
      <c r="L3288" s="26"/>
      <c r="M3288" s="26"/>
      <c r="N3288" s="26"/>
      <c r="O3288" s="26"/>
      <c r="P3288" s="26"/>
      <c r="Q3288" s="26"/>
      <c r="S3288" s="15"/>
      <c r="T3288" s="15"/>
      <c r="U3288" s="15"/>
      <c r="V3288" s="15"/>
      <c r="W3288" s="15"/>
      <c r="X3288" s="15"/>
      <c r="Y3288" s="15"/>
      <c r="Z3288" s="15"/>
      <c r="AA3288" s="15"/>
    </row>
    <row r="3289" spans="1:27" s="21" customFormat="1" x14ac:dyDescent="0.2">
      <c r="A3289" s="23"/>
      <c r="B3289" s="24"/>
      <c r="C3289" s="24"/>
      <c r="D3289" s="15"/>
      <c r="E3289" s="26"/>
      <c r="F3289" s="26"/>
      <c r="J3289" s="26"/>
      <c r="K3289" s="26"/>
      <c r="L3289" s="26"/>
      <c r="M3289" s="26"/>
      <c r="N3289" s="26"/>
      <c r="O3289" s="26"/>
      <c r="P3289" s="26"/>
      <c r="Q3289" s="26"/>
      <c r="S3289" s="15"/>
      <c r="T3289" s="15"/>
      <c r="U3289" s="15"/>
      <c r="V3289" s="15"/>
      <c r="W3289" s="15"/>
      <c r="X3289" s="15"/>
      <c r="Y3289" s="15"/>
      <c r="Z3289" s="15"/>
      <c r="AA3289" s="15"/>
    </row>
    <row r="3290" spans="1:27" s="21" customFormat="1" x14ac:dyDescent="0.2">
      <c r="A3290" s="23"/>
      <c r="B3290" s="24"/>
      <c r="C3290" s="24"/>
      <c r="D3290" s="15"/>
      <c r="E3290" s="26"/>
      <c r="F3290" s="26"/>
      <c r="J3290" s="26"/>
      <c r="K3290" s="26"/>
      <c r="L3290" s="26"/>
      <c r="M3290" s="26"/>
      <c r="N3290" s="26"/>
      <c r="O3290" s="26"/>
      <c r="P3290" s="26"/>
      <c r="Q3290" s="26"/>
      <c r="S3290" s="15"/>
      <c r="T3290" s="15"/>
      <c r="U3290" s="15"/>
      <c r="V3290" s="15"/>
      <c r="W3290" s="15"/>
      <c r="X3290" s="15"/>
      <c r="Y3290" s="15"/>
      <c r="Z3290" s="15"/>
      <c r="AA3290" s="15"/>
    </row>
    <row r="3291" spans="1:27" s="21" customFormat="1" x14ac:dyDescent="0.2">
      <c r="A3291" s="23"/>
      <c r="B3291" s="24"/>
      <c r="C3291" s="24"/>
      <c r="D3291" s="15"/>
      <c r="E3291" s="26"/>
      <c r="F3291" s="26"/>
      <c r="J3291" s="26"/>
      <c r="K3291" s="26"/>
      <c r="L3291" s="26"/>
      <c r="M3291" s="26"/>
      <c r="N3291" s="26"/>
      <c r="O3291" s="26"/>
      <c r="P3291" s="26"/>
      <c r="Q3291" s="26"/>
      <c r="S3291" s="15"/>
      <c r="T3291" s="15"/>
      <c r="U3291" s="15"/>
      <c r="V3291" s="15"/>
      <c r="W3291" s="15"/>
      <c r="X3291" s="15"/>
      <c r="Y3291" s="15"/>
      <c r="Z3291" s="15"/>
      <c r="AA3291" s="15"/>
    </row>
    <row r="3292" spans="1:27" s="21" customFormat="1" x14ac:dyDescent="0.2">
      <c r="A3292" s="23"/>
      <c r="B3292" s="24"/>
      <c r="C3292" s="24"/>
      <c r="D3292" s="15"/>
      <c r="E3292" s="26"/>
      <c r="F3292" s="26"/>
      <c r="J3292" s="26"/>
      <c r="K3292" s="26"/>
      <c r="L3292" s="26"/>
      <c r="M3292" s="26"/>
      <c r="N3292" s="26"/>
      <c r="O3292" s="26"/>
      <c r="P3292" s="26"/>
      <c r="Q3292" s="26"/>
      <c r="S3292" s="15"/>
      <c r="T3292" s="15"/>
      <c r="U3292" s="15"/>
      <c r="V3292" s="15"/>
      <c r="W3292" s="15"/>
      <c r="X3292" s="15"/>
      <c r="Y3292" s="15"/>
      <c r="Z3292" s="15"/>
      <c r="AA3292" s="15"/>
    </row>
    <row r="3293" spans="1:27" s="21" customFormat="1" x14ac:dyDescent="0.2">
      <c r="A3293" s="23"/>
      <c r="B3293" s="24"/>
      <c r="C3293" s="24"/>
      <c r="D3293" s="15"/>
      <c r="E3293" s="26"/>
      <c r="F3293" s="26"/>
      <c r="J3293" s="26"/>
      <c r="K3293" s="26"/>
      <c r="L3293" s="26"/>
      <c r="M3293" s="26"/>
      <c r="N3293" s="26"/>
      <c r="O3293" s="26"/>
      <c r="P3293" s="26"/>
      <c r="Q3293" s="26"/>
      <c r="S3293" s="15"/>
      <c r="T3293" s="15"/>
      <c r="U3293" s="15"/>
      <c r="V3293" s="15"/>
      <c r="W3293" s="15"/>
      <c r="X3293" s="15"/>
      <c r="Y3293" s="15"/>
      <c r="Z3293" s="15"/>
      <c r="AA3293" s="15"/>
    </row>
    <row r="3294" spans="1:27" s="21" customFormat="1" x14ac:dyDescent="0.2">
      <c r="A3294" s="23"/>
      <c r="B3294" s="24"/>
      <c r="C3294" s="24"/>
      <c r="D3294" s="15"/>
      <c r="E3294" s="26"/>
      <c r="F3294" s="26"/>
      <c r="J3294" s="26"/>
      <c r="K3294" s="26"/>
      <c r="L3294" s="26"/>
      <c r="M3294" s="26"/>
      <c r="N3294" s="26"/>
      <c r="O3294" s="26"/>
      <c r="P3294" s="26"/>
      <c r="Q3294" s="26"/>
      <c r="S3294" s="15"/>
      <c r="T3294" s="15"/>
      <c r="U3294" s="15"/>
      <c r="V3294" s="15"/>
      <c r="W3294" s="15"/>
      <c r="X3294" s="15"/>
      <c r="Y3294" s="15"/>
      <c r="Z3294" s="15"/>
      <c r="AA3294" s="15"/>
    </row>
    <row r="3295" spans="1:27" s="21" customFormat="1" x14ac:dyDescent="0.2">
      <c r="A3295" s="23"/>
      <c r="B3295" s="24"/>
      <c r="C3295" s="24"/>
      <c r="D3295" s="15"/>
      <c r="E3295" s="26"/>
      <c r="F3295" s="26"/>
      <c r="J3295" s="26"/>
      <c r="K3295" s="26"/>
      <c r="L3295" s="26"/>
      <c r="M3295" s="26"/>
      <c r="N3295" s="26"/>
      <c r="O3295" s="26"/>
      <c r="P3295" s="26"/>
      <c r="Q3295" s="26"/>
      <c r="S3295" s="15"/>
      <c r="T3295" s="15"/>
      <c r="U3295" s="15"/>
      <c r="V3295" s="15"/>
      <c r="W3295" s="15"/>
      <c r="X3295" s="15"/>
      <c r="Y3295" s="15"/>
      <c r="Z3295" s="15"/>
      <c r="AA3295" s="15"/>
    </row>
    <row r="3296" spans="1:27" s="21" customFormat="1" x14ac:dyDescent="0.2">
      <c r="A3296" s="23"/>
      <c r="B3296" s="24"/>
      <c r="C3296" s="24"/>
      <c r="D3296" s="15"/>
      <c r="E3296" s="26"/>
      <c r="F3296" s="26"/>
      <c r="J3296" s="26"/>
      <c r="K3296" s="26"/>
      <c r="L3296" s="26"/>
      <c r="M3296" s="26"/>
      <c r="N3296" s="26"/>
      <c r="O3296" s="26"/>
      <c r="P3296" s="26"/>
      <c r="Q3296" s="26"/>
      <c r="S3296" s="15"/>
      <c r="T3296" s="15"/>
      <c r="U3296" s="15"/>
      <c r="V3296" s="15"/>
      <c r="W3296" s="15"/>
      <c r="X3296" s="15"/>
      <c r="Y3296" s="15"/>
      <c r="Z3296" s="15"/>
      <c r="AA3296" s="15"/>
    </row>
    <row r="3297" spans="1:27" s="21" customFormat="1" x14ac:dyDescent="0.2">
      <c r="A3297" s="23"/>
      <c r="B3297" s="24"/>
      <c r="C3297" s="24"/>
      <c r="D3297" s="15"/>
      <c r="E3297" s="26"/>
      <c r="F3297" s="26"/>
      <c r="J3297" s="26"/>
      <c r="K3297" s="26"/>
      <c r="L3297" s="26"/>
      <c r="M3297" s="26"/>
      <c r="N3297" s="26"/>
      <c r="O3297" s="26"/>
      <c r="P3297" s="26"/>
      <c r="Q3297" s="26"/>
      <c r="S3297" s="15"/>
      <c r="T3297" s="15"/>
      <c r="U3297" s="15"/>
      <c r="V3297" s="15"/>
      <c r="W3297" s="15"/>
      <c r="X3297" s="15"/>
      <c r="Y3297" s="15"/>
      <c r="Z3297" s="15"/>
      <c r="AA3297" s="15"/>
    </row>
    <row r="3298" spans="1:27" s="21" customFormat="1" x14ac:dyDescent="0.2">
      <c r="A3298" s="23"/>
      <c r="B3298" s="24"/>
      <c r="C3298" s="24"/>
      <c r="D3298" s="15"/>
      <c r="E3298" s="26"/>
      <c r="F3298" s="26"/>
      <c r="J3298" s="26"/>
      <c r="K3298" s="26"/>
      <c r="L3298" s="26"/>
      <c r="M3298" s="26"/>
      <c r="N3298" s="26"/>
      <c r="O3298" s="26"/>
      <c r="P3298" s="26"/>
      <c r="Q3298" s="26"/>
      <c r="S3298" s="15"/>
      <c r="T3298" s="15"/>
      <c r="U3298" s="15"/>
      <c r="V3298" s="15"/>
      <c r="W3298" s="15"/>
      <c r="X3298" s="15"/>
      <c r="Y3298" s="15"/>
      <c r="Z3298" s="15"/>
      <c r="AA3298" s="15"/>
    </row>
    <row r="3299" spans="1:27" s="21" customFormat="1" x14ac:dyDescent="0.2">
      <c r="A3299" s="23"/>
      <c r="B3299" s="24"/>
      <c r="C3299" s="24"/>
      <c r="D3299" s="15"/>
      <c r="E3299" s="26"/>
      <c r="F3299" s="26"/>
      <c r="J3299" s="26"/>
      <c r="K3299" s="26"/>
      <c r="L3299" s="26"/>
      <c r="M3299" s="26"/>
      <c r="N3299" s="26"/>
      <c r="O3299" s="26"/>
      <c r="P3299" s="26"/>
      <c r="Q3299" s="26"/>
      <c r="S3299" s="15"/>
      <c r="T3299" s="15"/>
      <c r="U3299" s="15"/>
      <c r="V3299" s="15"/>
      <c r="W3299" s="15"/>
      <c r="X3299" s="15"/>
      <c r="Y3299" s="15"/>
      <c r="Z3299" s="15"/>
      <c r="AA3299" s="15"/>
    </row>
    <row r="3300" spans="1:27" s="21" customFormat="1" x14ac:dyDescent="0.2">
      <c r="A3300" s="23"/>
      <c r="B3300" s="24"/>
      <c r="C3300" s="24"/>
      <c r="D3300" s="15"/>
      <c r="E3300" s="26"/>
      <c r="F3300" s="26"/>
      <c r="J3300" s="26"/>
      <c r="K3300" s="26"/>
      <c r="L3300" s="26"/>
      <c r="M3300" s="26"/>
      <c r="N3300" s="26"/>
      <c r="O3300" s="26"/>
      <c r="P3300" s="26"/>
      <c r="Q3300" s="26"/>
      <c r="S3300" s="15"/>
      <c r="T3300" s="15"/>
      <c r="U3300" s="15"/>
      <c r="V3300" s="15"/>
      <c r="W3300" s="15"/>
      <c r="X3300" s="15"/>
      <c r="Y3300" s="15"/>
      <c r="Z3300" s="15"/>
      <c r="AA3300" s="15"/>
    </row>
    <row r="3301" spans="1:27" s="21" customFormat="1" x14ac:dyDescent="0.2">
      <c r="A3301" s="23"/>
      <c r="B3301" s="24"/>
      <c r="C3301" s="24"/>
      <c r="D3301" s="15"/>
      <c r="E3301" s="26"/>
      <c r="F3301" s="26"/>
      <c r="J3301" s="26"/>
      <c r="K3301" s="26"/>
      <c r="L3301" s="26"/>
      <c r="M3301" s="26"/>
      <c r="N3301" s="26"/>
      <c r="O3301" s="26"/>
      <c r="P3301" s="26"/>
      <c r="Q3301" s="26"/>
      <c r="S3301" s="15"/>
      <c r="T3301" s="15"/>
      <c r="U3301" s="15"/>
      <c r="V3301" s="15"/>
      <c r="W3301" s="15"/>
      <c r="X3301" s="15"/>
      <c r="Y3301" s="15"/>
      <c r="Z3301" s="15"/>
      <c r="AA3301" s="15"/>
    </row>
    <row r="3302" spans="1:27" s="21" customFormat="1" x14ac:dyDescent="0.2">
      <c r="A3302" s="23"/>
      <c r="B3302" s="24"/>
      <c r="C3302" s="24"/>
      <c r="D3302" s="15"/>
      <c r="E3302" s="26"/>
      <c r="F3302" s="26"/>
      <c r="J3302" s="26"/>
      <c r="K3302" s="26"/>
      <c r="L3302" s="26"/>
      <c r="M3302" s="26"/>
      <c r="N3302" s="26"/>
      <c r="O3302" s="26"/>
      <c r="P3302" s="26"/>
      <c r="Q3302" s="26"/>
      <c r="S3302" s="15"/>
      <c r="T3302" s="15"/>
      <c r="U3302" s="15"/>
      <c r="V3302" s="15"/>
      <c r="W3302" s="15"/>
      <c r="X3302" s="15"/>
      <c r="Y3302" s="15"/>
      <c r="Z3302" s="15"/>
      <c r="AA3302" s="15"/>
    </row>
    <row r="3303" spans="1:27" s="21" customFormat="1" x14ac:dyDescent="0.2">
      <c r="A3303" s="23"/>
      <c r="B3303" s="24"/>
      <c r="C3303" s="24"/>
      <c r="D3303" s="15"/>
      <c r="E3303" s="26"/>
      <c r="F3303" s="26"/>
      <c r="J3303" s="26"/>
      <c r="K3303" s="26"/>
      <c r="L3303" s="26"/>
      <c r="M3303" s="26"/>
      <c r="N3303" s="26"/>
      <c r="O3303" s="26"/>
      <c r="P3303" s="26"/>
      <c r="Q3303" s="26"/>
      <c r="S3303" s="15"/>
      <c r="T3303" s="15"/>
      <c r="U3303" s="15"/>
      <c r="V3303" s="15"/>
      <c r="W3303" s="15"/>
      <c r="X3303" s="15"/>
      <c r="Y3303" s="15"/>
      <c r="Z3303" s="15"/>
      <c r="AA3303" s="15"/>
    </row>
    <row r="3304" spans="1:27" s="21" customFormat="1" x14ac:dyDescent="0.2">
      <c r="A3304" s="23"/>
      <c r="B3304" s="24"/>
      <c r="C3304" s="24"/>
      <c r="D3304" s="15"/>
      <c r="E3304" s="26"/>
      <c r="F3304" s="26"/>
      <c r="J3304" s="26"/>
      <c r="K3304" s="26"/>
      <c r="L3304" s="26"/>
      <c r="M3304" s="26"/>
      <c r="N3304" s="26"/>
      <c r="O3304" s="26"/>
      <c r="P3304" s="26"/>
      <c r="Q3304" s="26"/>
      <c r="S3304" s="15"/>
      <c r="T3304" s="15"/>
      <c r="U3304" s="15"/>
      <c r="V3304" s="15"/>
      <c r="W3304" s="15"/>
      <c r="X3304" s="15"/>
      <c r="Y3304" s="15"/>
      <c r="Z3304" s="15"/>
      <c r="AA3304" s="15"/>
    </row>
    <row r="3305" spans="1:27" s="21" customFormat="1" x14ac:dyDescent="0.2">
      <c r="A3305" s="23"/>
      <c r="B3305" s="24"/>
      <c r="C3305" s="24"/>
      <c r="D3305" s="15"/>
      <c r="E3305" s="26"/>
      <c r="F3305" s="26"/>
      <c r="J3305" s="26"/>
      <c r="K3305" s="26"/>
      <c r="L3305" s="26"/>
      <c r="M3305" s="26"/>
      <c r="N3305" s="26"/>
      <c r="O3305" s="26"/>
      <c r="P3305" s="26"/>
      <c r="Q3305" s="26"/>
      <c r="S3305" s="15"/>
      <c r="T3305" s="15"/>
      <c r="U3305" s="15"/>
      <c r="V3305" s="15"/>
      <c r="W3305" s="15"/>
      <c r="X3305" s="15"/>
      <c r="Y3305" s="15"/>
      <c r="Z3305" s="15"/>
      <c r="AA3305" s="15"/>
    </row>
    <row r="3306" spans="1:27" s="21" customFormat="1" x14ac:dyDescent="0.2">
      <c r="A3306" s="23"/>
      <c r="B3306" s="24"/>
      <c r="C3306" s="24"/>
      <c r="D3306" s="15"/>
      <c r="E3306" s="26"/>
      <c r="F3306" s="26"/>
      <c r="J3306" s="26"/>
      <c r="K3306" s="26"/>
      <c r="L3306" s="26"/>
      <c r="M3306" s="26"/>
      <c r="N3306" s="26"/>
      <c r="O3306" s="26"/>
      <c r="P3306" s="26"/>
      <c r="Q3306" s="26"/>
      <c r="S3306" s="15"/>
      <c r="T3306" s="15"/>
      <c r="U3306" s="15"/>
      <c r="V3306" s="15"/>
      <c r="W3306" s="15"/>
      <c r="X3306" s="15"/>
      <c r="Y3306" s="15"/>
      <c r="Z3306" s="15"/>
      <c r="AA3306" s="15"/>
    </row>
    <row r="3307" spans="1:27" s="21" customFormat="1" x14ac:dyDescent="0.2">
      <c r="A3307" s="23"/>
      <c r="B3307" s="24"/>
      <c r="C3307" s="24"/>
      <c r="D3307" s="15"/>
      <c r="E3307" s="26"/>
      <c r="F3307" s="26"/>
      <c r="J3307" s="26"/>
      <c r="K3307" s="26"/>
      <c r="L3307" s="26"/>
      <c r="M3307" s="26"/>
      <c r="N3307" s="26"/>
      <c r="O3307" s="26"/>
      <c r="P3307" s="26"/>
      <c r="Q3307" s="26"/>
      <c r="S3307" s="15"/>
      <c r="T3307" s="15"/>
      <c r="U3307" s="15"/>
      <c r="V3307" s="15"/>
      <c r="W3307" s="15"/>
      <c r="X3307" s="15"/>
      <c r="Y3307" s="15"/>
      <c r="Z3307" s="15"/>
      <c r="AA3307" s="15"/>
    </row>
    <row r="3308" spans="1:27" s="21" customFormat="1" x14ac:dyDescent="0.2">
      <c r="A3308" s="23"/>
      <c r="B3308" s="24"/>
      <c r="C3308" s="24"/>
      <c r="D3308" s="15"/>
      <c r="E3308" s="26"/>
      <c r="F3308" s="26"/>
      <c r="J3308" s="26"/>
      <c r="K3308" s="26"/>
      <c r="L3308" s="26"/>
      <c r="M3308" s="26"/>
      <c r="N3308" s="26"/>
      <c r="O3308" s="26"/>
      <c r="P3308" s="26"/>
      <c r="Q3308" s="26"/>
      <c r="S3308" s="15"/>
      <c r="T3308" s="15"/>
      <c r="U3308" s="15"/>
      <c r="V3308" s="15"/>
      <c r="W3308" s="15"/>
      <c r="X3308" s="15"/>
      <c r="Y3308" s="15"/>
      <c r="Z3308" s="15"/>
      <c r="AA3308" s="15"/>
    </row>
    <row r="3309" spans="1:27" s="21" customFormat="1" x14ac:dyDescent="0.2">
      <c r="A3309" s="23"/>
      <c r="B3309" s="24"/>
      <c r="C3309" s="24"/>
      <c r="D3309" s="15"/>
      <c r="E3309" s="26"/>
      <c r="F3309" s="26"/>
      <c r="J3309" s="26"/>
      <c r="K3309" s="26"/>
      <c r="L3309" s="26"/>
      <c r="M3309" s="26"/>
      <c r="N3309" s="26"/>
      <c r="O3309" s="26"/>
      <c r="P3309" s="26"/>
      <c r="Q3309" s="26"/>
      <c r="S3309" s="15"/>
      <c r="T3309" s="15"/>
      <c r="U3309" s="15"/>
      <c r="V3309" s="15"/>
      <c r="W3309" s="15"/>
      <c r="X3309" s="15"/>
      <c r="Y3309" s="15"/>
      <c r="Z3309" s="15"/>
      <c r="AA3309" s="15"/>
    </row>
    <row r="3310" spans="1:27" s="21" customFormat="1" x14ac:dyDescent="0.2">
      <c r="A3310" s="23"/>
      <c r="B3310" s="24"/>
      <c r="C3310" s="24"/>
      <c r="D3310" s="15"/>
      <c r="E3310" s="26"/>
      <c r="F3310" s="26"/>
      <c r="J3310" s="26"/>
      <c r="K3310" s="26"/>
      <c r="L3310" s="26"/>
      <c r="M3310" s="26"/>
      <c r="N3310" s="26"/>
      <c r="O3310" s="26"/>
      <c r="P3310" s="26"/>
      <c r="Q3310" s="26"/>
      <c r="S3310" s="15"/>
      <c r="T3310" s="15"/>
      <c r="U3310" s="15"/>
      <c r="V3310" s="15"/>
      <c r="W3310" s="15"/>
      <c r="X3310" s="15"/>
      <c r="Y3310" s="15"/>
      <c r="Z3310" s="15"/>
      <c r="AA3310" s="15"/>
    </row>
    <row r="3311" spans="1:27" s="21" customFormat="1" x14ac:dyDescent="0.2">
      <c r="A3311" s="23"/>
      <c r="B3311" s="24"/>
      <c r="C3311" s="24"/>
      <c r="D3311" s="15"/>
      <c r="E3311" s="26"/>
      <c r="F3311" s="26"/>
      <c r="J3311" s="26"/>
      <c r="K3311" s="26"/>
      <c r="L3311" s="26"/>
      <c r="M3311" s="26"/>
      <c r="N3311" s="26"/>
      <c r="O3311" s="26"/>
      <c r="P3311" s="26"/>
      <c r="Q3311" s="26"/>
      <c r="S3311" s="15"/>
      <c r="T3311" s="15"/>
      <c r="U3311" s="15"/>
      <c r="V3311" s="15"/>
      <c r="W3311" s="15"/>
      <c r="X3311" s="15"/>
      <c r="Y3311" s="15"/>
      <c r="Z3311" s="15"/>
      <c r="AA3311" s="15"/>
    </row>
    <row r="3312" spans="1:27" s="21" customFormat="1" x14ac:dyDescent="0.2">
      <c r="A3312" s="23"/>
      <c r="B3312" s="24"/>
      <c r="C3312" s="24"/>
      <c r="D3312" s="15"/>
      <c r="E3312" s="26"/>
      <c r="F3312" s="26"/>
      <c r="J3312" s="26"/>
      <c r="K3312" s="26"/>
      <c r="L3312" s="26"/>
      <c r="M3312" s="26"/>
      <c r="N3312" s="26"/>
      <c r="O3312" s="26"/>
      <c r="P3312" s="26"/>
      <c r="Q3312" s="26"/>
      <c r="S3312" s="15"/>
      <c r="T3312" s="15"/>
      <c r="U3312" s="15"/>
      <c r="V3312" s="15"/>
      <c r="W3312" s="15"/>
      <c r="X3312" s="15"/>
      <c r="Y3312" s="15"/>
      <c r="Z3312" s="15"/>
      <c r="AA3312" s="15"/>
    </row>
    <row r="3313" spans="1:27" s="21" customFormat="1" x14ac:dyDescent="0.2">
      <c r="A3313" s="23"/>
      <c r="B3313" s="24"/>
      <c r="C3313" s="24"/>
      <c r="D3313" s="15"/>
      <c r="E3313" s="26"/>
      <c r="F3313" s="26"/>
      <c r="J3313" s="26"/>
      <c r="K3313" s="26"/>
      <c r="L3313" s="26"/>
      <c r="M3313" s="26"/>
      <c r="N3313" s="26"/>
      <c r="O3313" s="26"/>
      <c r="P3313" s="26"/>
      <c r="Q3313" s="26"/>
      <c r="S3313" s="15"/>
      <c r="T3313" s="15"/>
      <c r="U3313" s="15"/>
      <c r="V3313" s="15"/>
      <c r="W3313" s="15"/>
      <c r="X3313" s="15"/>
      <c r="Y3313" s="15"/>
      <c r="Z3313" s="15"/>
      <c r="AA3313" s="15"/>
    </row>
    <row r="3314" spans="1:27" s="21" customFormat="1" x14ac:dyDescent="0.2">
      <c r="A3314" s="23"/>
      <c r="B3314" s="24"/>
      <c r="C3314" s="24"/>
      <c r="D3314" s="15"/>
      <c r="E3314" s="26"/>
      <c r="F3314" s="26"/>
      <c r="J3314" s="26"/>
      <c r="K3314" s="26"/>
      <c r="L3314" s="26"/>
      <c r="M3314" s="26"/>
      <c r="N3314" s="26"/>
      <c r="O3314" s="26"/>
      <c r="P3314" s="26"/>
      <c r="Q3314" s="26"/>
      <c r="S3314" s="15"/>
      <c r="T3314" s="15"/>
      <c r="U3314" s="15"/>
      <c r="V3314" s="15"/>
      <c r="W3314" s="15"/>
      <c r="X3314" s="15"/>
      <c r="Y3314" s="15"/>
      <c r="Z3314" s="15"/>
      <c r="AA3314" s="15"/>
    </row>
    <row r="3315" spans="1:27" s="21" customFormat="1" x14ac:dyDescent="0.2">
      <c r="A3315" s="23"/>
      <c r="B3315" s="24"/>
      <c r="C3315" s="24"/>
      <c r="D3315" s="15"/>
      <c r="E3315" s="26"/>
      <c r="F3315" s="26"/>
      <c r="J3315" s="26"/>
      <c r="K3315" s="26"/>
      <c r="L3315" s="26"/>
      <c r="M3315" s="26"/>
      <c r="N3315" s="26"/>
      <c r="O3315" s="26"/>
      <c r="P3315" s="26"/>
      <c r="Q3315" s="26"/>
      <c r="S3315" s="15"/>
      <c r="T3315" s="15"/>
      <c r="U3315" s="15"/>
      <c r="V3315" s="15"/>
      <c r="W3315" s="15"/>
      <c r="X3315" s="15"/>
      <c r="Y3315" s="15"/>
      <c r="Z3315" s="15"/>
      <c r="AA3315" s="15"/>
    </row>
    <row r="3316" spans="1:27" s="21" customFormat="1" x14ac:dyDescent="0.2">
      <c r="A3316" s="23"/>
      <c r="B3316" s="24"/>
      <c r="C3316" s="24"/>
      <c r="D3316" s="15"/>
      <c r="E3316" s="26"/>
      <c r="F3316" s="26"/>
      <c r="J3316" s="26"/>
      <c r="K3316" s="26"/>
      <c r="L3316" s="26"/>
      <c r="M3316" s="26"/>
      <c r="N3316" s="26"/>
      <c r="O3316" s="26"/>
      <c r="P3316" s="26"/>
      <c r="Q3316" s="26"/>
      <c r="S3316" s="15"/>
      <c r="T3316" s="15"/>
      <c r="U3316" s="15"/>
      <c r="V3316" s="15"/>
      <c r="W3316" s="15"/>
      <c r="X3316" s="15"/>
      <c r="Y3316" s="15"/>
      <c r="Z3316" s="15"/>
      <c r="AA3316" s="15"/>
    </row>
    <row r="3317" spans="1:27" s="21" customFormat="1" x14ac:dyDescent="0.2">
      <c r="A3317" s="23"/>
      <c r="B3317" s="24"/>
      <c r="C3317" s="24"/>
      <c r="D3317" s="15"/>
      <c r="E3317" s="26"/>
      <c r="F3317" s="26"/>
      <c r="J3317" s="26"/>
      <c r="K3317" s="26"/>
      <c r="L3317" s="26"/>
      <c r="M3317" s="26"/>
      <c r="N3317" s="26"/>
      <c r="O3317" s="26"/>
      <c r="P3317" s="26"/>
      <c r="Q3317" s="26"/>
      <c r="S3317" s="15"/>
      <c r="T3317" s="15"/>
      <c r="U3317" s="15"/>
      <c r="V3317" s="15"/>
      <c r="W3317" s="15"/>
      <c r="X3317" s="15"/>
      <c r="Y3317" s="15"/>
      <c r="Z3317" s="15"/>
      <c r="AA3317" s="15"/>
    </row>
    <row r="3318" spans="1:27" s="21" customFormat="1" x14ac:dyDescent="0.2">
      <c r="A3318" s="23"/>
      <c r="B3318" s="24"/>
      <c r="C3318" s="24"/>
      <c r="D3318" s="15"/>
      <c r="E3318" s="26"/>
      <c r="F3318" s="26"/>
      <c r="J3318" s="26"/>
      <c r="K3318" s="26"/>
      <c r="L3318" s="26"/>
      <c r="M3318" s="26"/>
      <c r="N3318" s="26"/>
      <c r="O3318" s="26"/>
      <c r="P3318" s="26"/>
      <c r="Q3318" s="26"/>
      <c r="S3318" s="15"/>
      <c r="T3318" s="15"/>
      <c r="U3318" s="15"/>
      <c r="V3318" s="15"/>
      <c r="W3318" s="15"/>
      <c r="X3318" s="15"/>
      <c r="Y3318" s="15"/>
      <c r="Z3318" s="15"/>
      <c r="AA3318" s="15"/>
    </row>
    <row r="3319" spans="1:27" s="21" customFormat="1" x14ac:dyDescent="0.2">
      <c r="A3319" s="23"/>
      <c r="B3319" s="24"/>
      <c r="C3319" s="24"/>
      <c r="D3319" s="15"/>
      <c r="E3319" s="26"/>
      <c r="F3319" s="26"/>
      <c r="J3319" s="26"/>
      <c r="K3319" s="26"/>
      <c r="L3319" s="26"/>
      <c r="M3319" s="26"/>
      <c r="N3319" s="26"/>
      <c r="O3319" s="26"/>
      <c r="P3319" s="26"/>
      <c r="Q3319" s="26"/>
      <c r="S3319" s="15"/>
      <c r="T3319" s="15"/>
      <c r="U3319" s="15"/>
      <c r="V3319" s="15"/>
      <c r="W3319" s="15"/>
      <c r="X3319" s="15"/>
      <c r="Y3319" s="15"/>
      <c r="Z3319" s="15"/>
      <c r="AA3319" s="15"/>
    </row>
    <row r="3320" spans="1:27" s="21" customFormat="1" x14ac:dyDescent="0.2">
      <c r="A3320" s="23"/>
      <c r="B3320" s="24"/>
      <c r="C3320" s="24"/>
      <c r="D3320" s="15"/>
      <c r="E3320" s="26"/>
      <c r="F3320" s="26"/>
      <c r="J3320" s="26"/>
      <c r="K3320" s="26"/>
      <c r="L3320" s="26"/>
      <c r="M3320" s="26"/>
      <c r="N3320" s="26"/>
      <c r="O3320" s="26"/>
      <c r="P3320" s="26"/>
      <c r="Q3320" s="26"/>
      <c r="S3320" s="15"/>
      <c r="T3320" s="15"/>
      <c r="U3320" s="15"/>
      <c r="V3320" s="15"/>
      <c r="W3320" s="15"/>
      <c r="X3320" s="15"/>
      <c r="Y3320" s="15"/>
      <c r="Z3320" s="15"/>
      <c r="AA3320" s="15"/>
    </row>
    <row r="3321" spans="1:27" s="21" customFormat="1" x14ac:dyDescent="0.2">
      <c r="A3321" s="23"/>
      <c r="B3321" s="24"/>
      <c r="C3321" s="24"/>
      <c r="D3321" s="15"/>
      <c r="E3321" s="26"/>
      <c r="F3321" s="26"/>
      <c r="J3321" s="26"/>
      <c r="K3321" s="26"/>
      <c r="L3321" s="26"/>
      <c r="M3321" s="26"/>
      <c r="N3321" s="26"/>
      <c r="O3321" s="26"/>
      <c r="P3321" s="26"/>
      <c r="Q3321" s="26"/>
      <c r="S3321" s="15"/>
      <c r="T3321" s="15"/>
      <c r="U3321" s="15"/>
      <c r="V3321" s="15"/>
      <c r="W3321" s="15"/>
      <c r="X3321" s="15"/>
      <c r="Y3321" s="15"/>
      <c r="Z3321" s="15"/>
      <c r="AA3321" s="15"/>
    </row>
    <row r="3322" spans="1:27" s="21" customFormat="1" x14ac:dyDescent="0.2">
      <c r="A3322" s="23"/>
      <c r="B3322" s="24"/>
      <c r="C3322" s="24"/>
      <c r="D3322" s="15"/>
      <c r="E3322" s="26"/>
      <c r="F3322" s="26"/>
      <c r="J3322" s="26"/>
      <c r="K3322" s="26"/>
      <c r="L3322" s="26"/>
      <c r="M3322" s="26"/>
      <c r="N3322" s="26"/>
      <c r="O3322" s="26"/>
      <c r="P3322" s="26"/>
      <c r="Q3322" s="26"/>
      <c r="S3322" s="15"/>
      <c r="T3322" s="15"/>
      <c r="U3322" s="15"/>
      <c r="V3322" s="15"/>
      <c r="W3322" s="15"/>
      <c r="X3322" s="15"/>
      <c r="Y3322" s="15"/>
      <c r="Z3322" s="15"/>
      <c r="AA3322" s="15"/>
    </row>
    <row r="3323" spans="1:27" s="21" customFormat="1" x14ac:dyDescent="0.2">
      <c r="A3323" s="23"/>
      <c r="B3323" s="24"/>
      <c r="C3323" s="24"/>
      <c r="D3323" s="15"/>
      <c r="E3323" s="26"/>
      <c r="F3323" s="26"/>
      <c r="J3323" s="26"/>
      <c r="K3323" s="26"/>
      <c r="L3323" s="26"/>
      <c r="M3323" s="26"/>
      <c r="N3323" s="26"/>
      <c r="O3323" s="26"/>
      <c r="P3323" s="26"/>
      <c r="Q3323" s="26"/>
      <c r="S3323" s="15"/>
      <c r="T3323" s="15"/>
      <c r="U3323" s="15"/>
      <c r="V3323" s="15"/>
      <c r="W3323" s="15"/>
      <c r="X3323" s="15"/>
      <c r="Y3323" s="15"/>
      <c r="Z3323" s="15"/>
      <c r="AA3323" s="15"/>
    </row>
    <row r="3324" spans="1:27" s="21" customFormat="1" x14ac:dyDescent="0.2">
      <c r="A3324" s="23"/>
      <c r="B3324" s="24"/>
      <c r="C3324" s="24"/>
      <c r="D3324" s="15"/>
      <c r="E3324" s="26"/>
      <c r="F3324" s="26"/>
      <c r="J3324" s="26"/>
      <c r="K3324" s="26"/>
      <c r="L3324" s="26"/>
      <c r="M3324" s="26"/>
      <c r="N3324" s="26"/>
      <c r="O3324" s="26"/>
      <c r="P3324" s="26"/>
      <c r="Q3324" s="26"/>
      <c r="S3324" s="15"/>
      <c r="T3324" s="15"/>
      <c r="U3324" s="15"/>
      <c r="V3324" s="15"/>
      <c r="W3324" s="15"/>
      <c r="X3324" s="15"/>
      <c r="Y3324" s="15"/>
      <c r="Z3324" s="15"/>
      <c r="AA3324" s="15"/>
    </row>
    <row r="3325" spans="1:27" s="21" customFormat="1" x14ac:dyDescent="0.2">
      <c r="A3325" s="23"/>
      <c r="B3325" s="24"/>
      <c r="C3325" s="24"/>
      <c r="D3325" s="15"/>
      <c r="E3325" s="26"/>
      <c r="F3325" s="26"/>
      <c r="J3325" s="26"/>
      <c r="K3325" s="26"/>
      <c r="L3325" s="26"/>
      <c r="M3325" s="26"/>
      <c r="N3325" s="26"/>
      <c r="O3325" s="26"/>
      <c r="P3325" s="26"/>
      <c r="Q3325" s="26"/>
      <c r="S3325" s="15"/>
      <c r="T3325" s="15"/>
      <c r="U3325" s="15"/>
      <c r="V3325" s="15"/>
      <c r="W3325" s="15"/>
      <c r="X3325" s="15"/>
      <c r="Y3325" s="15"/>
      <c r="Z3325" s="15"/>
      <c r="AA3325" s="15"/>
    </row>
    <row r="3326" spans="1:27" s="21" customFormat="1" x14ac:dyDescent="0.2">
      <c r="A3326" s="23"/>
      <c r="B3326" s="24"/>
      <c r="C3326" s="24"/>
      <c r="D3326" s="15"/>
      <c r="E3326" s="26"/>
      <c r="F3326" s="26"/>
      <c r="J3326" s="26"/>
      <c r="K3326" s="26"/>
      <c r="L3326" s="26"/>
      <c r="M3326" s="26"/>
      <c r="N3326" s="26"/>
      <c r="O3326" s="26"/>
      <c r="P3326" s="26"/>
      <c r="Q3326" s="26"/>
      <c r="S3326" s="15"/>
      <c r="T3326" s="15"/>
      <c r="U3326" s="15"/>
      <c r="V3326" s="15"/>
      <c r="W3326" s="15"/>
      <c r="X3326" s="15"/>
      <c r="Y3326" s="15"/>
      <c r="Z3326" s="15"/>
      <c r="AA3326" s="15"/>
    </row>
    <row r="3327" spans="1:27" s="21" customFormat="1" x14ac:dyDescent="0.2">
      <c r="A3327" s="23"/>
      <c r="B3327" s="24"/>
      <c r="C3327" s="24"/>
      <c r="D3327" s="15"/>
      <c r="E3327" s="26"/>
      <c r="F3327" s="26"/>
      <c r="J3327" s="26"/>
      <c r="K3327" s="26"/>
      <c r="L3327" s="26"/>
      <c r="M3327" s="26"/>
      <c r="N3327" s="26"/>
      <c r="O3327" s="26"/>
      <c r="P3327" s="26"/>
      <c r="Q3327" s="26"/>
      <c r="S3327" s="15"/>
      <c r="T3327" s="15"/>
      <c r="U3327" s="15"/>
      <c r="V3327" s="15"/>
      <c r="W3327" s="15"/>
      <c r="X3327" s="15"/>
      <c r="Y3327" s="15"/>
      <c r="Z3327" s="15"/>
      <c r="AA3327" s="15"/>
    </row>
    <row r="3328" spans="1:27" s="21" customFormat="1" x14ac:dyDescent="0.2">
      <c r="A3328" s="23"/>
      <c r="B3328" s="24"/>
      <c r="C3328" s="24"/>
      <c r="D3328" s="15"/>
      <c r="E3328" s="26"/>
      <c r="F3328" s="26"/>
      <c r="J3328" s="26"/>
      <c r="K3328" s="26"/>
      <c r="L3328" s="26"/>
      <c r="M3328" s="26"/>
      <c r="N3328" s="26"/>
      <c r="O3328" s="26"/>
      <c r="P3328" s="26"/>
      <c r="Q3328" s="26"/>
      <c r="S3328" s="15"/>
      <c r="T3328" s="15"/>
      <c r="U3328" s="15"/>
      <c r="V3328" s="15"/>
      <c r="W3328" s="15"/>
      <c r="X3328" s="15"/>
      <c r="Y3328" s="15"/>
      <c r="Z3328" s="15"/>
      <c r="AA3328" s="15"/>
    </row>
    <row r="3329" spans="1:27" s="21" customFormat="1" x14ac:dyDescent="0.2">
      <c r="A3329" s="23"/>
      <c r="B3329" s="24"/>
      <c r="C3329" s="24"/>
      <c r="D3329" s="15"/>
      <c r="E3329" s="26"/>
      <c r="F3329" s="26"/>
      <c r="J3329" s="26"/>
      <c r="K3329" s="26"/>
      <c r="L3329" s="26"/>
      <c r="M3329" s="26"/>
      <c r="N3329" s="26"/>
      <c r="O3329" s="26"/>
      <c r="P3329" s="26"/>
      <c r="Q3329" s="26"/>
      <c r="S3329" s="15"/>
      <c r="T3329" s="15"/>
      <c r="U3329" s="15"/>
      <c r="V3329" s="15"/>
      <c r="W3329" s="15"/>
      <c r="X3329" s="15"/>
      <c r="Y3329" s="15"/>
      <c r="Z3329" s="15"/>
      <c r="AA3329" s="15"/>
    </row>
    <row r="3330" spans="1:27" s="21" customFormat="1" x14ac:dyDescent="0.2">
      <c r="A3330" s="23"/>
      <c r="B3330" s="24"/>
      <c r="C3330" s="24"/>
      <c r="D3330" s="15"/>
      <c r="E3330" s="26"/>
      <c r="F3330" s="26"/>
      <c r="J3330" s="26"/>
      <c r="K3330" s="26"/>
      <c r="L3330" s="26"/>
      <c r="M3330" s="26"/>
      <c r="N3330" s="26"/>
      <c r="O3330" s="26"/>
      <c r="P3330" s="26"/>
      <c r="Q3330" s="26"/>
      <c r="S3330" s="15"/>
      <c r="T3330" s="15"/>
      <c r="U3330" s="15"/>
      <c r="V3330" s="15"/>
      <c r="W3330" s="15"/>
      <c r="X3330" s="15"/>
      <c r="Y3330" s="15"/>
      <c r="Z3330" s="15"/>
      <c r="AA3330" s="15"/>
    </row>
    <row r="3331" spans="1:27" s="21" customFormat="1" x14ac:dyDescent="0.2">
      <c r="A3331" s="23"/>
      <c r="B3331" s="24"/>
      <c r="C3331" s="24"/>
      <c r="D3331" s="15"/>
      <c r="E3331" s="26"/>
      <c r="F3331" s="26"/>
      <c r="J3331" s="26"/>
      <c r="K3331" s="26"/>
      <c r="L3331" s="26"/>
      <c r="M3331" s="26"/>
      <c r="N3331" s="26"/>
      <c r="O3331" s="26"/>
      <c r="P3331" s="26"/>
      <c r="Q3331" s="26"/>
      <c r="S3331" s="15"/>
      <c r="T3331" s="15"/>
      <c r="U3331" s="15"/>
      <c r="V3331" s="15"/>
      <c r="W3331" s="15"/>
      <c r="X3331" s="15"/>
      <c r="Y3331" s="15"/>
      <c r="Z3331" s="15"/>
      <c r="AA3331" s="15"/>
    </row>
    <row r="3332" spans="1:27" s="21" customFormat="1" x14ac:dyDescent="0.2">
      <c r="A3332" s="23"/>
      <c r="B3332" s="24"/>
      <c r="C3332" s="24"/>
      <c r="D3332" s="15"/>
      <c r="E3332" s="26"/>
      <c r="F3332" s="26"/>
      <c r="J3332" s="26"/>
      <c r="K3332" s="26"/>
      <c r="L3332" s="26"/>
      <c r="M3332" s="26"/>
      <c r="N3332" s="26"/>
      <c r="O3332" s="26"/>
      <c r="P3332" s="26"/>
      <c r="Q3332" s="26"/>
      <c r="S3332" s="15"/>
      <c r="T3332" s="15"/>
      <c r="U3332" s="15"/>
      <c r="V3332" s="15"/>
      <c r="W3332" s="15"/>
      <c r="X3332" s="15"/>
      <c r="Y3332" s="15"/>
      <c r="Z3332" s="15"/>
      <c r="AA3332" s="15"/>
    </row>
    <row r="3333" spans="1:27" s="21" customFormat="1" x14ac:dyDescent="0.2">
      <c r="A3333" s="23"/>
      <c r="B3333" s="24"/>
      <c r="C3333" s="24"/>
      <c r="D3333" s="15"/>
      <c r="E3333" s="26"/>
      <c r="F3333" s="26"/>
      <c r="J3333" s="26"/>
      <c r="K3333" s="26"/>
      <c r="L3333" s="26"/>
      <c r="M3333" s="26"/>
      <c r="N3333" s="26"/>
      <c r="O3333" s="26"/>
      <c r="P3333" s="26"/>
      <c r="Q3333" s="26"/>
      <c r="S3333" s="15"/>
      <c r="T3333" s="15"/>
      <c r="U3333" s="15"/>
      <c r="V3333" s="15"/>
      <c r="W3333" s="15"/>
      <c r="X3333" s="15"/>
      <c r="Y3333" s="15"/>
      <c r="Z3333" s="15"/>
      <c r="AA3333" s="15"/>
    </row>
    <row r="3334" spans="1:27" s="21" customFormat="1" x14ac:dyDescent="0.2">
      <c r="A3334" s="23"/>
      <c r="B3334" s="24"/>
      <c r="C3334" s="24"/>
      <c r="D3334" s="15"/>
      <c r="E3334" s="26"/>
      <c r="F3334" s="26"/>
      <c r="J3334" s="26"/>
      <c r="K3334" s="26"/>
      <c r="L3334" s="26"/>
      <c r="M3334" s="26"/>
      <c r="N3334" s="26"/>
      <c r="O3334" s="26"/>
      <c r="P3334" s="26"/>
      <c r="Q3334" s="26"/>
      <c r="S3334" s="15"/>
      <c r="T3334" s="15"/>
      <c r="U3334" s="15"/>
      <c r="V3334" s="15"/>
      <c r="W3334" s="15"/>
      <c r="X3334" s="15"/>
      <c r="Y3334" s="15"/>
      <c r="Z3334" s="15"/>
      <c r="AA3334" s="15"/>
    </row>
    <row r="3335" spans="1:27" s="21" customFormat="1" x14ac:dyDescent="0.2">
      <c r="A3335" s="23"/>
      <c r="B3335" s="24"/>
      <c r="C3335" s="24"/>
      <c r="D3335" s="15"/>
      <c r="E3335" s="26"/>
      <c r="F3335" s="26"/>
      <c r="J3335" s="26"/>
      <c r="K3335" s="26"/>
      <c r="L3335" s="26"/>
      <c r="M3335" s="26"/>
      <c r="N3335" s="26"/>
      <c r="O3335" s="26"/>
      <c r="P3335" s="26"/>
      <c r="Q3335" s="26"/>
      <c r="S3335" s="15"/>
      <c r="T3335" s="15"/>
      <c r="U3335" s="15"/>
      <c r="V3335" s="15"/>
      <c r="W3335" s="15"/>
      <c r="X3335" s="15"/>
      <c r="Y3335" s="15"/>
      <c r="Z3335" s="15"/>
      <c r="AA3335" s="15"/>
    </row>
    <row r="3336" spans="1:27" s="21" customFormat="1" x14ac:dyDescent="0.2">
      <c r="A3336" s="23"/>
      <c r="B3336" s="24"/>
      <c r="C3336" s="24"/>
      <c r="D3336" s="15"/>
      <c r="E3336" s="26"/>
      <c r="F3336" s="26"/>
      <c r="J3336" s="26"/>
      <c r="K3336" s="26"/>
      <c r="L3336" s="26"/>
      <c r="M3336" s="26"/>
      <c r="N3336" s="26"/>
      <c r="O3336" s="26"/>
      <c r="P3336" s="26"/>
      <c r="Q3336" s="26"/>
      <c r="S3336" s="15"/>
      <c r="T3336" s="15"/>
      <c r="U3336" s="15"/>
      <c r="V3336" s="15"/>
      <c r="W3336" s="15"/>
      <c r="X3336" s="15"/>
      <c r="Y3336" s="15"/>
      <c r="Z3336" s="15"/>
      <c r="AA3336" s="15"/>
    </row>
    <row r="3337" spans="1:27" s="21" customFormat="1" x14ac:dyDescent="0.2">
      <c r="A3337" s="23"/>
      <c r="B3337" s="24"/>
      <c r="C3337" s="24"/>
      <c r="D3337" s="15"/>
      <c r="E3337" s="26"/>
      <c r="F3337" s="26"/>
      <c r="J3337" s="26"/>
      <c r="K3337" s="26"/>
      <c r="L3337" s="26"/>
      <c r="M3337" s="26"/>
      <c r="N3337" s="26"/>
      <c r="O3337" s="26"/>
      <c r="P3337" s="26"/>
      <c r="Q3337" s="26"/>
      <c r="S3337" s="15"/>
      <c r="T3337" s="15"/>
      <c r="U3337" s="15"/>
      <c r="V3337" s="15"/>
      <c r="W3337" s="15"/>
      <c r="X3337" s="15"/>
      <c r="Y3337" s="15"/>
      <c r="Z3337" s="15"/>
      <c r="AA3337" s="15"/>
    </row>
    <row r="3338" spans="1:27" s="21" customFormat="1" x14ac:dyDescent="0.2">
      <c r="A3338" s="23"/>
      <c r="B3338" s="24"/>
      <c r="C3338" s="24"/>
      <c r="D3338" s="15"/>
      <c r="E3338" s="26"/>
      <c r="F3338" s="26"/>
      <c r="J3338" s="26"/>
      <c r="K3338" s="26"/>
      <c r="L3338" s="26"/>
      <c r="M3338" s="26"/>
      <c r="N3338" s="26"/>
      <c r="O3338" s="26"/>
      <c r="P3338" s="26"/>
      <c r="Q3338" s="26"/>
      <c r="S3338" s="15"/>
      <c r="T3338" s="15"/>
      <c r="U3338" s="15"/>
      <c r="V3338" s="15"/>
      <c r="W3338" s="15"/>
      <c r="X3338" s="15"/>
      <c r="Y3338" s="15"/>
      <c r="Z3338" s="15"/>
      <c r="AA3338" s="15"/>
    </row>
    <row r="3339" spans="1:27" s="21" customFormat="1" x14ac:dyDescent="0.2">
      <c r="A3339" s="23"/>
      <c r="B3339" s="24"/>
      <c r="C3339" s="24"/>
      <c r="D3339" s="15"/>
      <c r="E3339" s="26"/>
      <c r="F3339" s="26"/>
      <c r="J3339" s="26"/>
      <c r="K3339" s="26"/>
      <c r="L3339" s="26"/>
      <c r="M3339" s="26"/>
      <c r="N3339" s="26"/>
      <c r="O3339" s="26"/>
      <c r="P3339" s="26"/>
      <c r="Q3339" s="26"/>
      <c r="S3339" s="15"/>
      <c r="T3339" s="15"/>
      <c r="U3339" s="15"/>
      <c r="V3339" s="15"/>
      <c r="W3339" s="15"/>
      <c r="X3339" s="15"/>
      <c r="Y3339" s="15"/>
      <c r="Z3339" s="15"/>
      <c r="AA3339" s="15"/>
    </row>
    <row r="3340" spans="1:27" s="21" customFormat="1" x14ac:dyDescent="0.2">
      <c r="A3340" s="23"/>
      <c r="B3340" s="24"/>
      <c r="C3340" s="24"/>
      <c r="D3340" s="15"/>
      <c r="E3340" s="26"/>
      <c r="F3340" s="26"/>
      <c r="J3340" s="26"/>
      <c r="K3340" s="26"/>
      <c r="L3340" s="26"/>
      <c r="M3340" s="26"/>
      <c r="N3340" s="26"/>
      <c r="O3340" s="26"/>
      <c r="P3340" s="26"/>
      <c r="Q3340" s="26"/>
      <c r="S3340" s="15"/>
      <c r="T3340" s="15"/>
      <c r="U3340" s="15"/>
      <c r="V3340" s="15"/>
      <c r="W3340" s="15"/>
      <c r="X3340" s="15"/>
      <c r="Y3340" s="15"/>
      <c r="Z3340" s="15"/>
      <c r="AA3340" s="15"/>
    </row>
    <row r="3341" spans="1:27" s="21" customFormat="1" x14ac:dyDescent="0.2">
      <c r="A3341" s="23"/>
      <c r="B3341" s="24"/>
      <c r="C3341" s="24"/>
      <c r="D3341" s="15"/>
      <c r="E3341" s="26"/>
      <c r="F3341" s="26"/>
      <c r="J3341" s="26"/>
      <c r="K3341" s="26"/>
      <c r="L3341" s="26"/>
      <c r="M3341" s="26"/>
      <c r="N3341" s="26"/>
      <c r="O3341" s="26"/>
      <c r="P3341" s="26"/>
      <c r="Q3341" s="26"/>
      <c r="S3341" s="15"/>
      <c r="T3341" s="15"/>
      <c r="U3341" s="15"/>
      <c r="V3341" s="15"/>
      <c r="W3341" s="15"/>
      <c r="X3341" s="15"/>
      <c r="Y3341" s="15"/>
      <c r="Z3341" s="15"/>
      <c r="AA3341" s="15"/>
    </row>
    <row r="3342" spans="1:27" s="21" customFormat="1" x14ac:dyDescent="0.2">
      <c r="A3342" s="23"/>
      <c r="B3342" s="24"/>
      <c r="C3342" s="24"/>
      <c r="D3342" s="15"/>
      <c r="E3342" s="26"/>
      <c r="F3342" s="26"/>
      <c r="J3342" s="26"/>
      <c r="K3342" s="26"/>
      <c r="L3342" s="26"/>
      <c r="M3342" s="26"/>
      <c r="N3342" s="26"/>
      <c r="O3342" s="26"/>
      <c r="P3342" s="26"/>
      <c r="Q3342" s="26"/>
      <c r="S3342" s="15"/>
      <c r="T3342" s="15"/>
      <c r="U3342" s="15"/>
      <c r="V3342" s="15"/>
      <c r="W3342" s="15"/>
      <c r="X3342" s="15"/>
      <c r="Y3342" s="15"/>
      <c r="Z3342" s="15"/>
      <c r="AA3342" s="15"/>
    </row>
    <row r="3343" spans="1:27" s="21" customFormat="1" x14ac:dyDescent="0.2">
      <c r="A3343" s="23"/>
      <c r="B3343" s="24"/>
      <c r="C3343" s="24"/>
      <c r="D3343" s="15"/>
      <c r="E3343" s="26"/>
      <c r="F3343" s="26"/>
      <c r="J3343" s="26"/>
      <c r="K3343" s="26"/>
      <c r="L3343" s="26"/>
      <c r="M3343" s="26"/>
      <c r="N3343" s="26"/>
      <c r="O3343" s="26"/>
      <c r="P3343" s="26"/>
      <c r="Q3343" s="26"/>
      <c r="S3343" s="15"/>
      <c r="T3343" s="15"/>
      <c r="U3343" s="15"/>
      <c r="V3343" s="15"/>
      <c r="W3343" s="15"/>
      <c r="X3343" s="15"/>
      <c r="Y3343" s="15"/>
      <c r="Z3343" s="15"/>
      <c r="AA3343" s="15"/>
    </row>
    <row r="3344" spans="1:27" s="21" customFormat="1" x14ac:dyDescent="0.2">
      <c r="A3344" s="23"/>
      <c r="B3344" s="24"/>
      <c r="C3344" s="24"/>
      <c r="D3344" s="15"/>
      <c r="E3344" s="26"/>
      <c r="F3344" s="26"/>
      <c r="J3344" s="26"/>
      <c r="K3344" s="26"/>
      <c r="L3344" s="26"/>
      <c r="M3344" s="26"/>
      <c r="N3344" s="26"/>
      <c r="O3344" s="26"/>
      <c r="P3344" s="26"/>
      <c r="Q3344" s="26"/>
      <c r="S3344" s="15"/>
      <c r="T3344" s="15"/>
      <c r="U3344" s="15"/>
      <c r="V3344" s="15"/>
      <c r="W3344" s="15"/>
      <c r="X3344" s="15"/>
      <c r="Y3344" s="15"/>
      <c r="Z3344" s="15"/>
      <c r="AA3344" s="15"/>
    </row>
    <row r="3345" spans="1:27" s="21" customFormat="1" x14ac:dyDescent="0.2">
      <c r="A3345" s="23"/>
      <c r="B3345" s="24"/>
      <c r="C3345" s="24"/>
      <c r="D3345" s="15"/>
      <c r="E3345" s="26"/>
      <c r="F3345" s="26"/>
      <c r="J3345" s="26"/>
      <c r="K3345" s="26"/>
      <c r="L3345" s="26"/>
      <c r="M3345" s="26"/>
      <c r="N3345" s="26"/>
      <c r="O3345" s="26"/>
      <c r="P3345" s="26"/>
      <c r="Q3345" s="26"/>
      <c r="S3345" s="15"/>
      <c r="T3345" s="15"/>
      <c r="U3345" s="15"/>
      <c r="V3345" s="15"/>
      <c r="W3345" s="15"/>
      <c r="X3345" s="15"/>
      <c r="Y3345" s="15"/>
      <c r="Z3345" s="15"/>
      <c r="AA3345" s="15"/>
    </row>
    <row r="3346" spans="1:27" s="21" customFormat="1" x14ac:dyDescent="0.2">
      <c r="A3346" s="23"/>
      <c r="B3346" s="24"/>
      <c r="C3346" s="24"/>
      <c r="D3346" s="15"/>
      <c r="E3346" s="26"/>
      <c r="F3346" s="26"/>
      <c r="J3346" s="26"/>
      <c r="K3346" s="26"/>
      <c r="L3346" s="26"/>
      <c r="M3346" s="26"/>
      <c r="N3346" s="26"/>
      <c r="O3346" s="26"/>
      <c r="P3346" s="26"/>
      <c r="Q3346" s="26"/>
      <c r="S3346" s="15"/>
      <c r="T3346" s="15"/>
      <c r="U3346" s="15"/>
      <c r="V3346" s="15"/>
      <c r="W3346" s="15"/>
      <c r="X3346" s="15"/>
      <c r="Y3346" s="15"/>
      <c r="Z3346" s="15"/>
      <c r="AA3346" s="15"/>
    </row>
    <row r="3347" spans="1:27" s="21" customFormat="1" x14ac:dyDescent="0.2">
      <c r="A3347" s="23"/>
      <c r="B3347" s="24"/>
      <c r="C3347" s="24"/>
      <c r="D3347" s="15"/>
      <c r="E3347" s="26"/>
      <c r="F3347" s="26"/>
      <c r="J3347" s="26"/>
      <c r="K3347" s="26"/>
      <c r="L3347" s="26"/>
      <c r="M3347" s="26"/>
      <c r="N3347" s="26"/>
      <c r="O3347" s="26"/>
      <c r="P3347" s="26"/>
      <c r="Q3347" s="26"/>
      <c r="S3347" s="15"/>
      <c r="T3347" s="15"/>
      <c r="U3347" s="15"/>
      <c r="V3347" s="15"/>
      <c r="W3347" s="15"/>
      <c r="X3347" s="15"/>
      <c r="Y3347" s="15"/>
      <c r="Z3347" s="15"/>
      <c r="AA3347" s="15"/>
    </row>
    <row r="3348" spans="1:27" s="21" customFormat="1" x14ac:dyDescent="0.2">
      <c r="A3348" s="23"/>
      <c r="B3348" s="24"/>
      <c r="C3348" s="24"/>
      <c r="D3348" s="15"/>
      <c r="E3348" s="26"/>
      <c r="F3348" s="26"/>
      <c r="J3348" s="26"/>
      <c r="K3348" s="26"/>
      <c r="L3348" s="26"/>
      <c r="M3348" s="26"/>
      <c r="N3348" s="26"/>
      <c r="O3348" s="26"/>
      <c r="P3348" s="26"/>
      <c r="Q3348" s="26"/>
      <c r="S3348" s="15"/>
      <c r="T3348" s="15"/>
      <c r="U3348" s="15"/>
      <c r="V3348" s="15"/>
      <c r="W3348" s="15"/>
      <c r="X3348" s="15"/>
      <c r="Y3348" s="15"/>
      <c r="Z3348" s="15"/>
      <c r="AA3348" s="15"/>
    </row>
    <row r="3349" spans="1:27" s="21" customFormat="1" x14ac:dyDescent="0.2">
      <c r="A3349" s="23"/>
      <c r="B3349" s="24"/>
      <c r="C3349" s="24"/>
      <c r="D3349" s="15"/>
      <c r="E3349" s="26"/>
      <c r="F3349" s="26"/>
      <c r="J3349" s="26"/>
      <c r="K3349" s="26"/>
      <c r="L3349" s="26"/>
      <c r="M3349" s="26"/>
      <c r="N3349" s="26"/>
      <c r="O3349" s="26"/>
      <c r="P3349" s="26"/>
      <c r="Q3349" s="26"/>
      <c r="S3349" s="15"/>
      <c r="T3349" s="15"/>
      <c r="U3349" s="15"/>
      <c r="V3349" s="15"/>
      <c r="W3349" s="15"/>
      <c r="X3349" s="15"/>
      <c r="Y3349" s="15"/>
      <c r="Z3349" s="15"/>
      <c r="AA3349" s="15"/>
    </row>
    <row r="3350" spans="1:27" s="21" customFormat="1" x14ac:dyDescent="0.2">
      <c r="A3350" s="23"/>
      <c r="B3350" s="24"/>
      <c r="C3350" s="24"/>
      <c r="D3350" s="15"/>
      <c r="E3350" s="26"/>
      <c r="F3350" s="26"/>
      <c r="J3350" s="26"/>
      <c r="K3350" s="26"/>
      <c r="L3350" s="26"/>
      <c r="M3350" s="26"/>
      <c r="N3350" s="26"/>
      <c r="O3350" s="26"/>
      <c r="P3350" s="26"/>
      <c r="Q3350" s="26"/>
      <c r="S3350" s="15"/>
      <c r="T3350" s="15"/>
      <c r="U3350" s="15"/>
      <c r="V3350" s="15"/>
      <c r="W3350" s="15"/>
      <c r="X3350" s="15"/>
      <c r="Y3350" s="15"/>
      <c r="Z3350" s="15"/>
      <c r="AA3350" s="15"/>
    </row>
    <row r="3351" spans="1:27" s="21" customFormat="1" x14ac:dyDescent="0.2">
      <c r="A3351" s="23"/>
      <c r="B3351" s="24"/>
      <c r="C3351" s="24"/>
      <c r="D3351" s="15"/>
      <c r="E3351" s="26"/>
      <c r="F3351" s="26"/>
      <c r="J3351" s="26"/>
      <c r="K3351" s="26"/>
      <c r="L3351" s="26"/>
      <c r="M3351" s="26"/>
      <c r="N3351" s="26"/>
      <c r="O3351" s="26"/>
      <c r="P3351" s="26"/>
      <c r="Q3351" s="26"/>
      <c r="S3351" s="15"/>
      <c r="T3351" s="15"/>
      <c r="U3351" s="15"/>
      <c r="V3351" s="15"/>
      <c r="W3351" s="15"/>
      <c r="X3351" s="15"/>
      <c r="Y3351" s="15"/>
      <c r="Z3351" s="15"/>
      <c r="AA3351" s="15"/>
    </row>
    <row r="3352" spans="1:27" s="21" customFormat="1" x14ac:dyDescent="0.2">
      <c r="A3352" s="23"/>
      <c r="B3352" s="24"/>
      <c r="C3352" s="24"/>
      <c r="D3352" s="15"/>
      <c r="E3352" s="26"/>
      <c r="F3352" s="26"/>
      <c r="J3352" s="26"/>
      <c r="K3352" s="26"/>
      <c r="L3352" s="26"/>
      <c r="M3352" s="26"/>
      <c r="N3352" s="26"/>
      <c r="O3352" s="26"/>
      <c r="P3352" s="26"/>
      <c r="Q3352" s="26"/>
      <c r="S3352" s="15"/>
      <c r="T3352" s="15"/>
      <c r="U3352" s="15"/>
      <c r="V3352" s="15"/>
      <c r="W3352" s="15"/>
      <c r="X3352" s="15"/>
      <c r="Y3352" s="15"/>
      <c r="Z3352" s="15"/>
      <c r="AA3352" s="15"/>
    </row>
    <row r="3353" spans="1:27" s="21" customFormat="1" x14ac:dyDescent="0.2">
      <c r="A3353" s="23"/>
      <c r="B3353" s="24"/>
      <c r="C3353" s="24"/>
      <c r="D3353" s="15"/>
      <c r="E3353" s="26"/>
      <c r="F3353" s="26"/>
      <c r="J3353" s="26"/>
      <c r="K3353" s="26"/>
      <c r="L3353" s="26"/>
      <c r="M3353" s="26"/>
      <c r="N3353" s="26"/>
      <c r="O3353" s="26"/>
      <c r="P3353" s="26"/>
      <c r="Q3353" s="26"/>
      <c r="S3353" s="15"/>
      <c r="T3353" s="15"/>
      <c r="U3353" s="15"/>
      <c r="V3353" s="15"/>
      <c r="W3353" s="15"/>
      <c r="X3353" s="15"/>
      <c r="Y3353" s="15"/>
      <c r="Z3353" s="15"/>
      <c r="AA3353" s="15"/>
    </row>
    <row r="3354" spans="1:27" s="21" customFormat="1" x14ac:dyDescent="0.2">
      <c r="A3354" s="23"/>
      <c r="B3354" s="24"/>
      <c r="C3354" s="24"/>
      <c r="D3354" s="15"/>
      <c r="E3354" s="26"/>
      <c r="F3354" s="26"/>
      <c r="J3354" s="26"/>
      <c r="K3354" s="26"/>
      <c r="L3354" s="26"/>
      <c r="M3354" s="26"/>
      <c r="N3354" s="26"/>
      <c r="O3354" s="26"/>
      <c r="P3354" s="26"/>
      <c r="Q3354" s="26"/>
      <c r="S3354" s="15"/>
      <c r="T3354" s="15"/>
      <c r="U3354" s="15"/>
      <c r="V3354" s="15"/>
      <c r="W3354" s="15"/>
      <c r="X3354" s="15"/>
      <c r="Y3354" s="15"/>
      <c r="Z3354" s="15"/>
      <c r="AA3354" s="15"/>
    </row>
    <row r="3355" spans="1:27" s="21" customFormat="1" x14ac:dyDescent="0.2">
      <c r="A3355" s="23"/>
      <c r="B3355" s="24"/>
      <c r="C3355" s="24"/>
      <c r="D3355" s="15"/>
      <c r="E3355" s="26"/>
      <c r="F3355" s="26"/>
      <c r="J3355" s="26"/>
      <c r="K3355" s="26"/>
      <c r="L3355" s="26"/>
      <c r="M3355" s="26"/>
      <c r="N3355" s="26"/>
      <c r="O3355" s="26"/>
      <c r="P3355" s="26"/>
      <c r="Q3355" s="26"/>
      <c r="S3355" s="15"/>
      <c r="T3355" s="15"/>
      <c r="U3355" s="15"/>
      <c r="V3355" s="15"/>
      <c r="W3355" s="15"/>
      <c r="X3355" s="15"/>
      <c r="Y3355" s="15"/>
      <c r="Z3355" s="15"/>
      <c r="AA3355" s="15"/>
    </row>
    <row r="3356" spans="1:27" s="21" customFormat="1" x14ac:dyDescent="0.2">
      <c r="A3356" s="23"/>
      <c r="B3356" s="24"/>
      <c r="C3356" s="24"/>
      <c r="D3356" s="15"/>
      <c r="E3356" s="26"/>
      <c r="F3356" s="26"/>
      <c r="J3356" s="26"/>
      <c r="K3356" s="26"/>
      <c r="L3356" s="26"/>
      <c r="M3356" s="26"/>
      <c r="N3356" s="26"/>
      <c r="O3356" s="26"/>
      <c r="P3356" s="26"/>
      <c r="Q3356" s="26"/>
      <c r="S3356" s="15"/>
      <c r="T3356" s="15"/>
      <c r="U3356" s="15"/>
      <c r="V3356" s="15"/>
      <c r="W3356" s="15"/>
      <c r="X3356" s="15"/>
      <c r="Y3356" s="15"/>
      <c r="Z3356" s="15"/>
      <c r="AA3356" s="15"/>
    </row>
    <row r="3357" spans="1:27" s="21" customFormat="1" x14ac:dyDescent="0.2">
      <c r="A3357" s="23"/>
      <c r="B3357" s="24"/>
      <c r="C3357" s="24"/>
      <c r="D3357" s="15"/>
      <c r="E3357" s="26"/>
      <c r="F3357" s="26"/>
      <c r="J3357" s="26"/>
      <c r="K3357" s="26"/>
      <c r="L3357" s="26"/>
      <c r="M3357" s="26"/>
      <c r="N3357" s="26"/>
      <c r="O3357" s="26"/>
      <c r="P3357" s="26"/>
      <c r="Q3357" s="26"/>
      <c r="S3357" s="15"/>
      <c r="T3357" s="15"/>
      <c r="U3357" s="15"/>
      <c r="V3357" s="15"/>
      <c r="W3357" s="15"/>
      <c r="X3357" s="15"/>
      <c r="Y3357" s="15"/>
      <c r="Z3357" s="15"/>
      <c r="AA3357" s="15"/>
    </row>
    <row r="3358" spans="1:27" s="21" customFormat="1" x14ac:dyDescent="0.2">
      <c r="A3358" s="23"/>
      <c r="B3358" s="24"/>
      <c r="C3358" s="24"/>
      <c r="D3358" s="15"/>
      <c r="E3358" s="26"/>
      <c r="F3358" s="26"/>
      <c r="J3358" s="26"/>
      <c r="K3358" s="26"/>
      <c r="L3358" s="26"/>
      <c r="M3358" s="26"/>
      <c r="N3358" s="26"/>
      <c r="O3358" s="26"/>
      <c r="P3358" s="26"/>
      <c r="Q3358" s="26"/>
      <c r="S3358" s="15"/>
      <c r="T3358" s="15"/>
      <c r="U3358" s="15"/>
      <c r="V3358" s="15"/>
      <c r="W3358" s="15"/>
      <c r="X3358" s="15"/>
      <c r="Y3358" s="15"/>
      <c r="Z3358" s="15"/>
      <c r="AA3358" s="15"/>
    </row>
    <row r="3359" spans="1:27" s="21" customFormat="1" x14ac:dyDescent="0.2">
      <c r="A3359" s="23"/>
      <c r="B3359" s="24"/>
      <c r="C3359" s="24"/>
      <c r="D3359" s="15"/>
      <c r="E3359" s="26"/>
      <c r="F3359" s="26"/>
      <c r="J3359" s="26"/>
      <c r="K3359" s="26"/>
      <c r="L3359" s="26"/>
      <c r="M3359" s="26"/>
      <c r="N3359" s="26"/>
      <c r="O3359" s="26"/>
      <c r="P3359" s="26"/>
      <c r="Q3359" s="26"/>
      <c r="S3359" s="15"/>
      <c r="T3359" s="15"/>
      <c r="U3359" s="15"/>
      <c r="V3359" s="15"/>
      <c r="W3359" s="15"/>
      <c r="X3359" s="15"/>
      <c r="Y3359" s="15"/>
      <c r="Z3359" s="15"/>
      <c r="AA3359" s="15"/>
    </row>
    <row r="3360" spans="1:27" s="21" customFormat="1" x14ac:dyDescent="0.2">
      <c r="A3360" s="23"/>
      <c r="B3360" s="24"/>
      <c r="C3360" s="24"/>
      <c r="D3360" s="15"/>
      <c r="E3360" s="26"/>
      <c r="F3360" s="26"/>
      <c r="J3360" s="26"/>
      <c r="K3360" s="26"/>
      <c r="L3360" s="26"/>
      <c r="M3360" s="26"/>
      <c r="N3360" s="26"/>
      <c r="O3360" s="26"/>
      <c r="P3360" s="26"/>
      <c r="Q3360" s="26"/>
      <c r="S3360" s="15"/>
      <c r="T3360" s="15"/>
      <c r="U3360" s="15"/>
      <c r="V3360" s="15"/>
      <c r="W3360" s="15"/>
      <c r="X3360" s="15"/>
      <c r="Y3360" s="15"/>
      <c r="Z3360" s="15"/>
      <c r="AA3360" s="15"/>
    </row>
    <row r="3361" spans="1:27" s="21" customFormat="1" x14ac:dyDescent="0.2">
      <c r="A3361" s="23"/>
      <c r="B3361" s="24"/>
      <c r="C3361" s="24"/>
      <c r="D3361" s="15"/>
      <c r="E3361" s="26"/>
      <c r="F3361" s="26"/>
      <c r="J3361" s="26"/>
      <c r="K3361" s="26"/>
      <c r="L3361" s="26"/>
      <c r="M3361" s="26"/>
      <c r="N3361" s="26"/>
      <c r="O3361" s="26"/>
      <c r="P3361" s="26"/>
      <c r="Q3361" s="26"/>
      <c r="S3361" s="15"/>
      <c r="T3361" s="15"/>
      <c r="U3361" s="15"/>
      <c r="V3361" s="15"/>
      <c r="W3361" s="15"/>
      <c r="X3361" s="15"/>
      <c r="Y3361" s="15"/>
      <c r="Z3361" s="15"/>
      <c r="AA3361" s="15"/>
    </row>
    <row r="3362" spans="1:27" s="21" customFormat="1" x14ac:dyDescent="0.2">
      <c r="A3362" s="23"/>
      <c r="B3362" s="24"/>
      <c r="C3362" s="24"/>
      <c r="D3362" s="15"/>
      <c r="E3362" s="26"/>
      <c r="F3362" s="26"/>
      <c r="J3362" s="26"/>
      <c r="K3362" s="26"/>
      <c r="L3362" s="26"/>
      <c r="M3362" s="26"/>
      <c r="N3362" s="26"/>
      <c r="O3362" s="26"/>
      <c r="P3362" s="26"/>
      <c r="Q3362" s="26"/>
      <c r="S3362" s="15"/>
      <c r="T3362" s="15"/>
      <c r="U3362" s="15"/>
      <c r="V3362" s="15"/>
      <c r="W3362" s="15"/>
      <c r="X3362" s="15"/>
      <c r="Y3362" s="15"/>
      <c r="Z3362" s="15"/>
      <c r="AA3362" s="15"/>
    </row>
    <row r="3363" spans="1:27" s="21" customFormat="1" x14ac:dyDescent="0.2">
      <c r="A3363" s="23"/>
      <c r="B3363" s="24"/>
      <c r="C3363" s="24"/>
      <c r="D3363" s="15"/>
      <c r="E3363" s="26"/>
      <c r="F3363" s="26"/>
      <c r="J3363" s="26"/>
      <c r="K3363" s="26"/>
      <c r="L3363" s="26"/>
      <c r="M3363" s="26"/>
      <c r="N3363" s="26"/>
      <c r="O3363" s="26"/>
      <c r="P3363" s="26"/>
      <c r="Q3363" s="26"/>
      <c r="S3363" s="15"/>
      <c r="T3363" s="15"/>
      <c r="U3363" s="15"/>
      <c r="V3363" s="15"/>
      <c r="W3363" s="15"/>
      <c r="X3363" s="15"/>
      <c r="Y3363" s="15"/>
      <c r="Z3363" s="15"/>
      <c r="AA3363" s="15"/>
    </row>
    <row r="3364" spans="1:27" s="21" customFormat="1" x14ac:dyDescent="0.2">
      <c r="A3364" s="23"/>
      <c r="B3364" s="24"/>
      <c r="C3364" s="24"/>
      <c r="D3364" s="15"/>
      <c r="E3364" s="26"/>
      <c r="F3364" s="26"/>
      <c r="J3364" s="26"/>
      <c r="K3364" s="26"/>
      <c r="L3364" s="26"/>
      <c r="M3364" s="26"/>
      <c r="N3364" s="26"/>
      <c r="O3364" s="26"/>
      <c r="P3364" s="26"/>
      <c r="Q3364" s="26"/>
      <c r="S3364" s="15"/>
      <c r="T3364" s="15"/>
      <c r="U3364" s="15"/>
      <c r="V3364" s="15"/>
      <c r="W3364" s="15"/>
      <c r="X3364" s="15"/>
      <c r="Y3364" s="15"/>
      <c r="Z3364" s="15"/>
      <c r="AA3364" s="15"/>
    </row>
    <row r="3365" spans="1:27" s="21" customFormat="1" x14ac:dyDescent="0.2">
      <c r="A3365" s="23"/>
      <c r="B3365" s="24"/>
      <c r="C3365" s="24"/>
      <c r="D3365" s="15"/>
      <c r="E3365" s="26"/>
      <c r="F3365" s="26"/>
      <c r="J3365" s="26"/>
      <c r="K3365" s="26"/>
      <c r="L3365" s="26"/>
      <c r="M3365" s="26"/>
      <c r="N3365" s="26"/>
      <c r="O3365" s="26"/>
      <c r="P3365" s="26"/>
      <c r="Q3365" s="26"/>
      <c r="S3365" s="15"/>
      <c r="T3365" s="15"/>
      <c r="U3365" s="15"/>
      <c r="V3365" s="15"/>
      <c r="W3365" s="15"/>
      <c r="X3365" s="15"/>
      <c r="Y3365" s="15"/>
      <c r="Z3365" s="15"/>
      <c r="AA3365" s="15"/>
    </row>
    <row r="3366" spans="1:27" s="21" customFormat="1" x14ac:dyDescent="0.2">
      <c r="A3366" s="23"/>
      <c r="B3366" s="24"/>
      <c r="C3366" s="24"/>
      <c r="D3366" s="15"/>
      <c r="E3366" s="26"/>
      <c r="F3366" s="26"/>
      <c r="J3366" s="26"/>
      <c r="K3366" s="26"/>
      <c r="L3366" s="26"/>
      <c r="M3366" s="26"/>
      <c r="N3366" s="26"/>
      <c r="O3366" s="26"/>
      <c r="P3366" s="26"/>
      <c r="Q3366" s="26"/>
      <c r="S3366" s="15"/>
      <c r="T3366" s="15"/>
      <c r="U3366" s="15"/>
      <c r="V3366" s="15"/>
      <c r="W3366" s="15"/>
      <c r="X3366" s="15"/>
      <c r="Y3366" s="15"/>
      <c r="Z3366" s="15"/>
      <c r="AA3366" s="15"/>
    </row>
    <row r="3367" spans="1:27" s="21" customFormat="1" x14ac:dyDescent="0.2">
      <c r="A3367" s="23"/>
      <c r="B3367" s="24"/>
      <c r="C3367" s="24"/>
      <c r="D3367" s="15"/>
      <c r="E3367" s="26"/>
      <c r="F3367" s="26"/>
      <c r="J3367" s="26"/>
      <c r="K3367" s="26"/>
      <c r="L3367" s="26"/>
      <c r="M3367" s="26"/>
      <c r="N3367" s="26"/>
      <c r="O3367" s="26"/>
      <c r="P3367" s="26"/>
      <c r="Q3367" s="26"/>
      <c r="S3367" s="15"/>
      <c r="T3367" s="15"/>
      <c r="U3367" s="15"/>
      <c r="V3367" s="15"/>
      <c r="W3367" s="15"/>
      <c r="X3367" s="15"/>
      <c r="Y3367" s="15"/>
      <c r="Z3367" s="15"/>
      <c r="AA3367" s="15"/>
    </row>
    <row r="3368" spans="1:27" s="21" customFormat="1" x14ac:dyDescent="0.2">
      <c r="A3368" s="23"/>
      <c r="B3368" s="24"/>
      <c r="C3368" s="24"/>
      <c r="D3368" s="15"/>
      <c r="E3368" s="26"/>
      <c r="F3368" s="26"/>
      <c r="J3368" s="26"/>
      <c r="K3368" s="26"/>
      <c r="L3368" s="26"/>
      <c r="M3368" s="26"/>
      <c r="N3368" s="26"/>
      <c r="O3368" s="26"/>
      <c r="P3368" s="26"/>
      <c r="Q3368" s="26"/>
      <c r="S3368" s="15"/>
      <c r="T3368" s="15"/>
      <c r="U3368" s="15"/>
      <c r="V3368" s="15"/>
      <c r="W3368" s="15"/>
      <c r="X3368" s="15"/>
      <c r="Y3368" s="15"/>
      <c r="Z3368" s="15"/>
      <c r="AA3368" s="15"/>
    </row>
    <row r="3369" spans="1:27" s="21" customFormat="1" x14ac:dyDescent="0.2">
      <c r="A3369" s="23"/>
      <c r="B3369" s="24"/>
      <c r="C3369" s="24"/>
      <c r="D3369" s="15"/>
      <c r="E3369" s="26"/>
      <c r="F3369" s="26"/>
      <c r="J3369" s="26"/>
      <c r="K3369" s="26"/>
      <c r="L3369" s="26"/>
      <c r="M3369" s="26"/>
      <c r="N3369" s="26"/>
      <c r="O3369" s="26"/>
      <c r="P3369" s="26"/>
      <c r="Q3369" s="26"/>
      <c r="S3369" s="15"/>
      <c r="T3369" s="15"/>
      <c r="U3369" s="15"/>
      <c r="V3369" s="15"/>
      <c r="W3369" s="15"/>
      <c r="X3369" s="15"/>
      <c r="Y3369" s="15"/>
      <c r="Z3369" s="15"/>
      <c r="AA3369" s="15"/>
    </row>
    <row r="3370" spans="1:27" s="21" customFormat="1" x14ac:dyDescent="0.2">
      <c r="A3370" s="23"/>
      <c r="B3370" s="24"/>
      <c r="C3370" s="24"/>
      <c r="D3370" s="15"/>
      <c r="E3370" s="26"/>
      <c r="F3370" s="26"/>
      <c r="J3370" s="26"/>
      <c r="K3370" s="26"/>
      <c r="L3370" s="26"/>
      <c r="M3370" s="26"/>
      <c r="N3370" s="26"/>
      <c r="O3370" s="26"/>
      <c r="P3370" s="26"/>
      <c r="Q3370" s="26"/>
      <c r="S3370" s="15"/>
      <c r="T3370" s="15"/>
      <c r="U3370" s="15"/>
      <c r="V3370" s="15"/>
      <c r="W3370" s="15"/>
      <c r="X3370" s="15"/>
      <c r="Y3370" s="15"/>
      <c r="Z3370" s="15"/>
      <c r="AA3370" s="15"/>
    </row>
    <row r="3371" spans="1:27" s="21" customFormat="1" x14ac:dyDescent="0.2">
      <c r="A3371" s="23"/>
      <c r="B3371" s="24"/>
      <c r="C3371" s="24"/>
      <c r="D3371" s="15"/>
      <c r="E3371" s="26"/>
      <c r="F3371" s="26"/>
      <c r="J3371" s="26"/>
      <c r="K3371" s="26"/>
      <c r="L3371" s="26"/>
      <c r="M3371" s="26"/>
      <c r="N3371" s="26"/>
      <c r="O3371" s="26"/>
      <c r="P3371" s="26"/>
      <c r="Q3371" s="26"/>
      <c r="S3371" s="15"/>
      <c r="T3371" s="15"/>
      <c r="U3371" s="15"/>
      <c r="V3371" s="15"/>
      <c r="W3371" s="15"/>
      <c r="X3371" s="15"/>
      <c r="Y3371" s="15"/>
      <c r="Z3371" s="15"/>
      <c r="AA3371" s="15"/>
    </row>
    <row r="3372" spans="1:27" s="21" customFormat="1" x14ac:dyDescent="0.2">
      <c r="A3372" s="23"/>
      <c r="B3372" s="24"/>
      <c r="C3372" s="24"/>
      <c r="D3372" s="15"/>
      <c r="E3372" s="26"/>
      <c r="F3372" s="26"/>
      <c r="J3372" s="26"/>
      <c r="K3372" s="26"/>
      <c r="L3372" s="26"/>
      <c r="M3372" s="26"/>
      <c r="N3372" s="26"/>
      <c r="O3372" s="26"/>
      <c r="P3372" s="26"/>
      <c r="Q3372" s="26"/>
      <c r="S3372" s="15"/>
      <c r="T3372" s="15"/>
      <c r="U3372" s="15"/>
      <c r="V3372" s="15"/>
      <c r="W3372" s="15"/>
      <c r="X3372" s="15"/>
      <c r="Y3372" s="15"/>
      <c r="Z3372" s="15"/>
      <c r="AA3372" s="15"/>
    </row>
    <row r="3373" spans="1:27" s="21" customFormat="1" x14ac:dyDescent="0.2">
      <c r="A3373" s="23"/>
      <c r="B3373" s="24"/>
      <c r="C3373" s="24"/>
      <c r="D3373" s="15"/>
      <c r="E3373" s="26"/>
      <c r="F3373" s="26"/>
      <c r="J3373" s="26"/>
      <c r="K3373" s="26"/>
      <c r="L3373" s="26"/>
      <c r="M3373" s="26"/>
      <c r="N3373" s="26"/>
      <c r="O3373" s="26"/>
      <c r="P3373" s="26"/>
      <c r="Q3373" s="26"/>
      <c r="S3373" s="15"/>
      <c r="T3373" s="15"/>
      <c r="U3373" s="15"/>
      <c r="V3373" s="15"/>
      <c r="W3373" s="15"/>
      <c r="X3373" s="15"/>
      <c r="Y3373" s="15"/>
      <c r="Z3373" s="15"/>
      <c r="AA3373" s="15"/>
    </row>
    <row r="3374" spans="1:27" s="21" customFormat="1" x14ac:dyDescent="0.2">
      <c r="A3374" s="23"/>
      <c r="B3374" s="24"/>
      <c r="C3374" s="24"/>
      <c r="D3374" s="15"/>
      <c r="E3374" s="26"/>
      <c r="F3374" s="26"/>
      <c r="J3374" s="26"/>
      <c r="K3374" s="26"/>
      <c r="L3374" s="26"/>
      <c r="M3374" s="26"/>
      <c r="N3374" s="26"/>
      <c r="O3374" s="26"/>
      <c r="P3374" s="26"/>
      <c r="Q3374" s="26"/>
      <c r="S3374" s="15"/>
      <c r="T3374" s="15"/>
      <c r="U3374" s="15"/>
      <c r="V3374" s="15"/>
      <c r="W3374" s="15"/>
      <c r="X3374" s="15"/>
      <c r="Y3374" s="15"/>
      <c r="Z3374" s="15"/>
      <c r="AA3374" s="15"/>
    </row>
    <row r="3375" spans="1:27" s="21" customFormat="1" x14ac:dyDescent="0.2">
      <c r="A3375" s="23"/>
      <c r="B3375" s="24"/>
      <c r="C3375" s="24"/>
      <c r="D3375" s="15"/>
      <c r="E3375" s="26"/>
      <c r="F3375" s="26"/>
      <c r="J3375" s="26"/>
      <c r="K3375" s="26"/>
      <c r="L3375" s="26"/>
      <c r="M3375" s="26"/>
      <c r="N3375" s="26"/>
      <c r="O3375" s="26"/>
      <c r="P3375" s="26"/>
      <c r="Q3375" s="26"/>
      <c r="S3375" s="15"/>
      <c r="T3375" s="15"/>
      <c r="U3375" s="15"/>
      <c r="V3375" s="15"/>
      <c r="W3375" s="15"/>
      <c r="X3375" s="15"/>
      <c r="Y3375" s="15"/>
      <c r="Z3375" s="15"/>
      <c r="AA3375" s="15"/>
    </row>
    <row r="3376" spans="1:27" s="21" customFormat="1" x14ac:dyDescent="0.2">
      <c r="A3376" s="23"/>
      <c r="B3376" s="24"/>
      <c r="C3376" s="24"/>
      <c r="D3376" s="15"/>
      <c r="E3376" s="26"/>
      <c r="F3376" s="26"/>
      <c r="J3376" s="26"/>
      <c r="K3376" s="26"/>
      <c r="L3376" s="26"/>
      <c r="M3376" s="26"/>
      <c r="N3376" s="26"/>
      <c r="O3376" s="26"/>
      <c r="P3376" s="26"/>
      <c r="Q3376" s="26"/>
      <c r="S3376" s="15"/>
      <c r="T3376" s="15"/>
      <c r="U3376" s="15"/>
      <c r="V3376" s="15"/>
      <c r="W3376" s="15"/>
      <c r="X3376" s="15"/>
      <c r="Y3376" s="15"/>
      <c r="Z3376" s="15"/>
      <c r="AA3376" s="15"/>
    </row>
    <row r="3377" spans="1:27" s="21" customFormat="1" x14ac:dyDescent="0.2">
      <c r="A3377" s="23"/>
      <c r="B3377" s="24"/>
      <c r="C3377" s="24"/>
      <c r="D3377" s="15"/>
      <c r="E3377" s="26"/>
      <c r="F3377" s="26"/>
      <c r="J3377" s="26"/>
      <c r="K3377" s="26"/>
      <c r="L3377" s="26"/>
      <c r="M3377" s="26"/>
      <c r="N3377" s="26"/>
      <c r="O3377" s="26"/>
      <c r="P3377" s="26"/>
      <c r="Q3377" s="26"/>
      <c r="S3377" s="15"/>
      <c r="T3377" s="15"/>
      <c r="U3377" s="15"/>
      <c r="V3377" s="15"/>
      <c r="W3377" s="15"/>
      <c r="X3377" s="15"/>
      <c r="Y3377" s="15"/>
      <c r="Z3377" s="15"/>
      <c r="AA3377" s="15"/>
    </row>
    <row r="3378" spans="1:27" s="21" customFormat="1" x14ac:dyDescent="0.2">
      <c r="A3378" s="23"/>
      <c r="B3378" s="24"/>
      <c r="C3378" s="24"/>
      <c r="D3378" s="15"/>
      <c r="E3378" s="26"/>
      <c r="F3378" s="26"/>
      <c r="J3378" s="26"/>
      <c r="K3378" s="26"/>
      <c r="L3378" s="26"/>
      <c r="M3378" s="26"/>
      <c r="N3378" s="26"/>
      <c r="O3378" s="26"/>
      <c r="P3378" s="26"/>
      <c r="Q3378" s="26"/>
      <c r="S3378" s="15"/>
      <c r="T3378" s="15"/>
      <c r="U3378" s="15"/>
      <c r="V3378" s="15"/>
      <c r="W3378" s="15"/>
      <c r="X3378" s="15"/>
      <c r="Y3378" s="15"/>
      <c r="Z3378" s="15"/>
      <c r="AA3378" s="15"/>
    </row>
    <row r="3379" spans="1:27" s="21" customFormat="1" x14ac:dyDescent="0.2">
      <c r="A3379" s="23"/>
      <c r="B3379" s="24"/>
      <c r="C3379" s="24"/>
      <c r="D3379" s="15"/>
      <c r="E3379" s="26"/>
      <c r="F3379" s="26"/>
      <c r="J3379" s="26"/>
      <c r="K3379" s="26"/>
      <c r="L3379" s="26"/>
      <c r="M3379" s="26"/>
      <c r="N3379" s="26"/>
      <c r="O3379" s="26"/>
      <c r="P3379" s="26"/>
      <c r="Q3379" s="26"/>
      <c r="S3379" s="15"/>
      <c r="T3379" s="15"/>
      <c r="U3379" s="15"/>
      <c r="V3379" s="15"/>
      <c r="W3379" s="15"/>
      <c r="X3379" s="15"/>
      <c r="Y3379" s="15"/>
      <c r="Z3379" s="15"/>
      <c r="AA3379" s="15"/>
    </row>
    <row r="3380" spans="1:27" s="21" customFormat="1" x14ac:dyDescent="0.2">
      <c r="A3380" s="23"/>
      <c r="B3380" s="24"/>
      <c r="C3380" s="24"/>
      <c r="D3380" s="15"/>
      <c r="E3380" s="26"/>
      <c r="F3380" s="26"/>
      <c r="J3380" s="26"/>
      <c r="K3380" s="26"/>
      <c r="L3380" s="26"/>
      <c r="M3380" s="26"/>
      <c r="N3380" s="26"/>
      <c r="O3380" s="26"/>
      <c r="P3380" s="26"/>
      <c r="Q3380" s="26"/>
      <c r="S3380" s="15"/>
      <c r="T3380" s="15"/>
      <c r="U3380" s="15"/>
      <c r="V3380" s="15"/>
      <c r="W3380" s="15"/>
      <c r="X3380" s="15"/>
      <c r="Y3380" s="15"/>
      <c r="Z3380" s="15"/>
      <c r="AA3380" s="15"/>
    </row>
    <row r="3381" spans="1:27" s="21" customFormat="1" x14ac:dyDescent="0.2">
      <c r="A3381" s="23"/>
      <c r="B3381" s="24"/>
      <c r="C3381" s="24"/>
      <c r="D3381" s="15"/>
      <c r="E3381" s="26"/>
      <c r="F3381" s="26"/>
      <c r="J3381" s="26"/>
      <c r="K3381" s="26"/>
      <c r="L3381" s="26"/>
      <c r="M3381" s="26"/>
      <c r="N3381" s="26"/>
      <c r="O3381" s="26"/>
      <c r="P3381" s="26"/>
      <c r="Q3381" s="26"/>
      <c r="S3381" s="15"/>
      <c r="T3381" s="15"/>
      <c r="U3381" s="15"/>
      <c r="V3381" s="15"/>
      <c r="W3381" s="15"/>
      <c r="X3381" s="15"/>
      <c r="Y3381" s="15"/>
      <c r="Z3381" s="15"/>
      <c r="AA3381" s="15"/>
    </row>
    <row r="3382" spans="1:27" s="21" customFormat="1" x14ac:dyDescent="0.2">
      <c r="A3382" s="23"/>
      <c r="B3382" s="24"/>
      <c r="C3382" s="24"/>
      <c r="D3382" s="15"/>
      <c r="E3382" s="26"/>
      <c r="F3382" s="26"/>
      <c r="J3382" s="26"/>
      <c r="K3382" s="26"/>
      <c r="L3382" s="26"/>
      <c r="M3382" s="26"/>
      <c r="N3382" s="26"/>
      <c r="O3382" s="26"/>
      <c r="P3382" s="26"/>
      <c r="Q3382" s="26"/>
      <c r="S3382" s="15"/>
      <c r="T3382" s="15"/>
      <c r="U3382" s="15"/>
      <c r="V3382" s="15"/>
      <c r="W3382" s="15"/>
      <c r="X3382" s="15"/>
      <c r="Y3382" s="15"/>
      <c r="Z3382" s="15"/>
      <c r="AA3382" s="15"/>
    </row>
    <row r="3383" spans="1:27" s="21" customFormat="1" x14ac:dyDescent="0.2">
      <c r="A3383" s="23"/>
      <c r="B3383" s="24"/>
      <c r="C3383" s="24"/>
      <c r="D3383" s="15"/>
      <c r="E3383" s="26"/>
      <c r="F3383" s="26"/>
      <c r="J3383" s="26"/>
      <c r="K3383" s="26"/>
      <c r="L3383" s="26"/>
      <c r="M3383" s="26"/>
      <c r="N3383" s="26"/>
      <c r="O3383" s="26"/>
      <c r="P3383" s="26"/>
      <c r="Q3383" s="26"/>
      <c r="S3383" s="15"/>
      <c r="T3383" s="15"/>
      <c r="U3383" s="15"/>
      <c r="V3383" s="15"/>
      <c r="W3383" s="15"/>
      <c r="X3383" s="15"/>
      <c r="Y3383" s="15"/>
      <c r="Z3383" s="15"/>
      <c r="AA3383" s="15"/>
    </row>
    <row r="3384" spans="1:27" s="21" customFormat="1" x14ac:dyDescent="0.2">
      <c r="A3384" s="23"/>
      <c r="B3384" s="24"/>
      <c r="C3384" s="24"/>
      <c r="D3384" s="15"/>
      <c r="E3384" s="26"/>
      <c r="F3384" s="26"/>
      <c r="J3384" s="26"/>
      <c r="K3384" s="26"/>
      <c r="L3384" s="26"/>
      <c r="M3384" s="26"/>
      <c r="N3384" s="26"/>
      <c r="O3384" s="26"/>
      <c r="P3384" s="26"/>
      <c r="Q3384" s="26"/>
      <c r="S3384" s="15"/>
      <c r="T3384" s="15"/>
      <c r="U3384" s="15"/>
      <c r="V3384" s="15"/>
      <c r="W3384" s="15"/>
      <c r="X3384" s="15"/>
      <c r="Y3384" s="15"/>
      <c r="Z3384" s="15"/>
      <c r="AA3384" s="15"/>
    </row>
    <row r="3385" spans="1:27" s="21" customFormat="1" x14ac:dyDescent="0.2">
      <c r="A3385" s="23"/>
      <c r="B3385" s="24"/>
      <c r="C3385" s="24"/>
      <c r="D3385" s="15"/>
      <c r="E3385" s="26"/>
      <c r="F3385" s="26"/>
      <c r="J3385" s="26"/>
      <c r="K3385" s="26"/>
      <c r="L3385" s="26"/>
      <c r="M3385" s="26"/>
      <c r="N3385" s="26"/>
      <c r="O3385" s="26"/>
      <c r="P3385" s="26"/>
      <c r="Q3385" s="26"/>
      <c r="S3385" s="15"/>
      <c r="T3385" s="15"/>
      <c r="U3385" s="15"/>
      <c r="V3385" s="15"/>
      <c r="W3385" s="15"/>
      <c r="X3385" s="15"/>
      <c r="Y3385" s="15"/>
      <c r="Z3385" s="15"/>
      <c r="AA3385" s="15"/>
    </row>
    <row r="3386" spans="1:27" s="21" customFormat="1" x14ac:dyDescent="0.2">
      <c r="A3386" s="23"/>
      <c r="B3386" s="24"/>
      <c r="C3386" s="24"/>
      <c r="D3386" s="15"/>
      <c r="E3386" s="26"/>
      <c r="F3386" s="26"/>
      <c r="J3386" s="26"/>
      <c r="K3386" s="26"/>
      <c r="L3386" s="26"/>
      <c r="M3386" s="26"/>
      <c r="N3386" s="26"/>
      <c r="O3386" s="26"/>
      <c r="P3386" s="26"/>
      <c r="Q3386" s="26"/>
      <c r="S3386" s="15"/>
      <c r="T3386" s="15"/>
      <c r="U3386" s="15"/>
      <c r="V3386" s="15"/>
      <c r="W3386" s="15"/>
      <c r="X3386" s="15"/>
      <c r="Y3386" s="15"/>
      <c r="Z3386" s="15"/>
      <c r="AA3386" s="15"/>
    </row>
    <row r="3387" spans="1:27" s="21" customFormat="1" x14ac:dyDescent="0.2">
      <c r="A3387" s="23"/>
      <c r="B3387" s="24"/>
      <c r="C3387" s="24"/>
      <c r="D3387" s="15"/>
      <c r="E3387" s="26"/>
      <c r="F3387" s="26"/>
      <c r="J3387" s="26"/>
      <c r="K3387" s="26"/>
      <c r="L3387" s="26"/>
      <c r="M3387" s="26"/>
      <c r="N3387" s="26"/>
      <c r="O3387" s="26"/>
      <c r="P3387" s="26"/>
      <c r="Q3387" s="26"/>
      <c r="S3387" s="15"/>
      <c r="T3387" s="15"/>
      <c r="U3387" s="15"/>
      <c r="V3387" s="15"/>
      <c r="W3387" s="15"/>
      <c r="X3387" s="15"/>
      <c r="Y3387" s="15"/>
      <c r="Z3387" s="15"/>
      <c r="AA3387" s="15"/>
    </row>
    <row r="3388" spans="1:27" s="21" customFormat="1" x14ac:dyDescent="0.2">
      <c r="A3388" s="23"/>
      <c r="B3388" s="24"/>
      <c r="C3388" s="24"/>
      <c r="D3388" s="15"/>
      <c r="E3388" s="26"/>
      <c r="F3388" s="26"/>
      <c r="J3388" s="26"/>
      <c r="K3388" s="26"/>
      <c r="L3388" s="26"/>
      <c r="M3388" s="26"/>
      <c r="N3388" s="26"/>
      <c r="O3388" s="26"/>
      <c r="P3388" s="26"/>
      <c r="Q3388" s="26"/>
      <c r="S3388" s="15"/>
      <c r="T3388" s="15"/>
      <c r="U3388" s="15"/>
      <c r="V3388" s="15"/>
      <c r="W3388" s="15"/>
      <c r="X3388" s="15"/>
      <c r="Y3388" s="15"/>
      <c r="Z3388" s="15"/>
      <c r="AA3388" s="15"/>
    </row>
    <row r="3389" spans="1:27" s="21" customFormat="1" x14ac:dyDescent="0.2">
      <c r="A3389" s="23"/>
      <c r="B3389" s="24"/>
      <c r="C3389" s="24"/>
      <c r="D3389" s="15"/>
      <c r="E3389" s="26"/>
      <c r="F3389" s="26"/>
      <c r="J3389" s="26"/>
      <c r="K3389" s="26"/>
      <c r="L3389" s="26"/>
      <c r="M3389" s="26"/>
      <c r="N3389" s="26"/>
      <c r="O3389" s="26"/>
      <c r="P3389" s="26"/>
      <c r="Q3389" s="26"/>
      <c r="S3389" s="15"/>
      <c r="T3389" s="15"/>
      <c r="U3389" s="15"/>
      <c r="V3389" s="15"/>
      <c r="W3389" s="15"/>
      <c r="X3389" s="15"/>
      <c r="Y3389" s="15"/>
      <c r="Z3389" s="15"/>
      <c r="AA3389" s="15"/>
    </row>
    <row r="3390" spans="1:27" s="21" customFormat="1" x14ac:dyDescent="0.2">
      <c r="A3390" s="23"/>
      <c r="B3390" s="24"/>
      <c r="C3390" s="24"/>
      <c r="D3390" s="15"/>
      <c r="E3390" s="26"/>
      <c r="F3390" s="26"/>
      <c r="J3390" s="26"/>
      <c r="K3390" s="26"/>
      <c r="L3390" s="26"/>
      <c r="M3390" s="26"/>
      <c r="N3390" s="26"/>
      <c r="O3390" s="26"/>
      <c r="P3390" s="26"/>
      <c r="Q3390" s="26"/>
      <c r="S3390" s="15"/>
      <c r="T3390" s="15"/>
      <c r="U3390" s="15"/>
      <c r="V3390" s="15"/>
      <c r="W3390" s="15"/>
      <c r="X3390" s="15"/>
      <c r="Y3390" s="15"/>
      <c r="Z3390" s="15"/>
      <c r="AA3390" s="15"/>
    </row>
    <row r="3391" spans="1:27" s="21" customFormat="1" x14ac:dyDescent="0.2">
      <c r="A3391" s="23"/>
      <c r="B3391" s="24"/>
      <c r="C3391" s="24"/>
      <c r="D3391" s="15"/>
      <c r="E3391" s="26"/>
      <c r="F3391" s="26"/>
      <c r="J3391" s="26"/>
      <c r="K3391" s="26"/>
      <c r="L3391" s="26"/>
      <c r="M3391" s="26"/>
      <c r="N3391" s="26"/>
      <c r="O3391" s="26"/>
      <c r="P3391" s="26"/>
      <c r="Q3391" s="26"/>
      <c r="S3391" s="15"/>
      <c r="T3391" s="15"/>
      <c r="U3391" s="15"/>
      <c r="V3391" s="15"/>
      <c r="W3391" s="15"/>
      <c r="X3391" s="15"/>
      <c r="Y3391" s="15"/>
      <c r="Z3391" s="15"/>
      <c r="AA3391" s="15"/>
    </row>
    <row r="3392" spans="1:27" s="21" customFormat="1" x14ac:dyDescent="0.2">
      <c r="A3392" s="23"/>
      <c r="B3392" s="24"/>
      <c r="C3392" s="24"/>
      <c r="D3392" s="15"/>
      <c r="E3392" s="26"/>
      <c r="F3392" s="26"/>
      <c r="J3392" s="26"/>
      <c r="K3392" s="26"/>
      <c r="L3392" s="26"/>
      <c r="M3392" s="26"/>
      <c r="N3392" s="26"/>
      <c r="O3392" s="26"/>
      <c r="P3392" s="26"/>
      <c r="Q3392" s="26"/>
      <c r="S3392" s="15"/>
      <c r="T3392" s="15"/>
      <c r="U3392" s="15"/>
      <c r="V3392" s="15"/>
      <c r="W3392" s="15"/>
      <c r="X3392" s="15"/>
      <c r="Y3392" s="15"/>
      <c r="Z3392" s="15"/>
      <c r="AA3392" s="15"/>
    </row>
    <row r="3393" spans="1:27" s="21" customFormat="1" x14ac:dyDescent="0.2">
      <c r="A3393" s="23"/>
      <c r="B3393" s="24"/>
      <c r="C3393" s="24"/>
      <c r="D3393" s="15"/>
      <c r="E3393" s="26"/>
      <c r="F3393" s="26"/>
      <c r="J3393" s="26"/>
      <c r="K3393" s="26"/>
      <c r="L3393" s="26"/>
      <c r="M3393" s="26"/>
      <c r="N3393" s="26"/>
      <c r="O3393" s="26"/>
      <c r="P3393" s="26"/>
      <c r="Q3393" s="26"/>
      <c r="S3393" s="15"/>
      <c r="T3393" s="15"/>
      <c r="U3393" s="15"/>
      <c r="V3393" s="15"/>
      <c r="W3393" s="15"/>
      <c r="X3393" s="15"/>
      <c r="Y3393" s="15"/>
      <c r="Z3393" s="15"/>
      <c r="AA3393" s="15"/>
    </row>
    <row r="3394" spans="1:27" s="21" customFormat="1" x14ac:dyDescent="0.2">
      <c r="A3394" s="23"/>
      <c r="B3394" s="24"/>
      <c r="C3394" s="24"/>
      <c r="D3394" s="15"/>
      <c r="E3394" s="26"/>
      <c r="F3394" s="26"/>
      <c r="J3394" s="26"/>
      <c r="K3394" s="26"/>
      <c r="L3394" s="26"/>
      <c r="M3394" s="26"/>
      <c r="N3394" s="26"/>
      <c r="O3394" s="26"/>
      <c r="P3394" s="26"/>
      <c r="Q3394" s="26"/>
      <c r="S3394" s="15"/>
      <c r="T3394" s="15"/>
      <c r="U3394" s="15"/>
      <c r="V3394" s="15"/>
      <c r="W3394" s="15"/>
      <c r="X3394" s="15"/>
      <c r="Y3394" s="15"/>
      <c r="Z3394" s="15"/>
      <c r="AA3394" s="15"/>
    </row>
    <row r="3395" spans="1:27" s="21" customFormat="1" x14ac:dyDescent="0.2">
      <c r="A3395" s="23"/>
      <c r="B3395" s="24"/>
      <c r="C3395" s="24"/>
      <c r="D3395" s="15"/>
      <c r="E3395" s="26"/>
      <c r="F3395" s="26"/>
      <c r="J3395" s="26"/>
      <c r="K3395" s="26"/>
      <c r="L3395" s="26"/>
      <c r="M3395" s="26"/>
      <c r="N3395" s="26"/>
      <c r="O3395" s="26"/>
      <c r="P3395" s="26"/>
      <c r="Q3395" s="26"/>
      <c r="S3395" s="15"/>
      <c r="T3395" s="15"/>
      <c r="U3395" s="15"/>
      <c r="V3395" s="15"/>
      <c r="W3395" s="15"/>
      <c r="X3395" s="15"/>
      <c r="Y3395" s="15"/>
      <c r="Z3395" s="15"/>
      <c r="AA3395" s="15"/>
    </row>
    <row r="3396" spans="1:27" s="21" customFormat="1" x14ac:dyDescent="0.2">
      <c r="A3396" s="23"/>
      <c r="B3396" s="24"/>
      <c r="C3396" s="24"/>
      <c r="D3396" s="15"/>
      <c r="E3396" s="26"/>
      <c r="F3396" s="26"/>
      <c r="J3396" s="26"/>
      <c r="K3396" s="26"/>
      <c r="L3396" s="26"/>
      <c r="M3396" s="26"/>
      <c r="N3396" s="26"/>
      <c r="O3396" s="26"/>
      <c r="P3396" s="26"/>
      <c r="Q3396" s="26"/>
      <c r="S3396" s="15"/>
      <c r="T3396" s="15"/>
      <c r="U3396" s="15"/>
      <c r="V3396" s="15"/>
      <c r="W3396" s="15"/>
      <c r="X3396" s="15"/>
      <c r="Y3396" s="15"/>
      <c r="Z3396" s="15"/>
      <c r="AA3396" s="15"/>
    </row>
    <row r="3397" spans="1:27" s="21" customFormat="1" x14ac:dyDescent="0.2">
      <c r="A3397" s="23"/>
      <c r="B3397" s="24"/>
      <c r="C3397" s="24"/>
      <c r="D3397" s="15"/>
      <c r="E3397" s="26"/>
      <c r="F3397" s="26"/>
      <c r="J3397" s="26"/>
      <c r="K3397" s="26"/>
      <c r="L3397" s="26"/>
      <c r="M3397" s="26"/>
      <c r="N3397" s="26"/>
      <c r="O3397" s="26"/>
      <c r="P3397" s="26"/>
      <c r="Q3397" s="26"/>
      <c r="S3397" s="15"/>
      <c r="T3397" s="15"/>
      <c r="U3397" s="15"/>
      <c r="V3397" s="15"/>
      <c r="W3397" s="15"/>
      <c r="X3397" s="15"/>
      <c r="Y3397" s="15"/>
      <c r="Z3397" s="15"/>
      <c r="AA3397" s="15"/>
    </row>
    <row r="3398" spans="1:27" s="21" customFormat="1" x14ac:dyDescent="0.2">
      <c r="A3398" s="23"/>
      <c r="B3398" s="24"/>
      <c r="C3398" s="24"/>
      <c r="D3398" s="15"/>
      <c r="E3398" s="26"/>
      <c r="F3398" s="26"/>
      <c r="J3398" s="26"/>
      <c r="K3398" s="26"/>
      <c r="L3398" s="26"/>
      <c r="M3398" s="26"/>
      <c r="N3398" s="26"/>
      <c r="O3398" s="26"/>
      <c r="P3398" s="26"/>
      <c r="Q3398" s="26"/>
      <c r="S3398" s="15"/>
      <c r="T3398" s="15"/>
      <c r="U3398" s="15"/>
      <c r="V3398" s="15"/>
      <c r="W3398" s="15"/>
      <c r="X3398" s="15"/>
      <c r="Y3398" s="15"/>
      <c r="Z3398" s="15"/>
      <c r="AA3398" s="15"/>
    </row>
    <row r="3399" spans="1:27" s="21" customFormat="1" x14ac:dyDescent="0.2">
      <c r="A3399" s="23"/>
      <c r="B3399" s="24"/>
      <c r="C3399" s="24"/>
      <c r="D3399" s="15"/>
      <c r="E3399" s="26"/>
      <c r="F3399" s="26"/>
      <c r="J3399" s="26"/>
      <c r="K3399" s="26"/>
      <c r="L3399" s="26"/>
      <c r="M3399" s="26"/>
      <c r="N3399" s="26"/>
      <c r="O3399" s="26"/>
      <c r="P3399" s="26"/>
      <c r="Q3399" s="26"/>
      <c r="S3399" s="15"/>
      <c r="T3399" s="15"/>
      <c r="U3399" s="15"/>
      <c r="V3399" s="15"/>
      <c r="W3399" s="15"/>
      <c r="X3399" s="15"/>
      <c r="Y3399" s="15"/>
      <c r="Z3399" s="15"/>
      <c r="AA3399" s="15"/>
    </row>
    <row r="3400" spans="1:27" s="21" customFormat="1" x14ac:dyDescent="0.2">
      <c r="A3400" s="23"/>
      <c r="B3400" s="24"/>
      <c r="C3400" s="24"/>
      <c r="D3400" s="15"/>
      <c r="E3400" s="26"/>
      <c r="F3400" s="26"/>
      <c r="J3400" s="26"/>
      <c r="K3400" s="26"/>
      <c r="L3400" s="26"/>
      <c r="M3400" s="26"/>
      <c r="N3400" s="26"/>
      <c r="O3400" s="26"/>
      <c r="P3400" s="26"/>
      <c r="Q3400" s="26"/>
      <c r="S3400" s="15"/>
      <c r="T3400" s="15"/>
      <c r="U3400" s="15"/>
      <c r="V3400" s="15"/>
      <c r="W3400" s="15"/>
      <c r="X3400" s="15"/>
      <c r="Y3400" s="15"/>
      <c r="Z3400" s="15"/>
      <c r="AA3400" s="15"/>
    </row>
    <row r="3401" spans="1:27" s="21" customFormat="1" x14ac:dyDescent="0.2">
      <c r="A3401" s="23"/>
      <c r="B3401" s="24"/>
      <c r="C3401" s="24"/>
      <c r="D3401" s="15"/>
      <c r="E3401" s="26"/>
      <c r="F3401" s="26"/>
      <c r="J3401" s="26"/>
      <c r="K3401" s="26"/>
      <c r="L3401" s="26"/>
      <c r="M3401" s="26"/>
      <c r="N3401" s="26"/>
      <c r="O3401" s="26"/>
      <c r="P3401" s="26"/>
      <c r="Q3401" s="26"/>
      <c r="S3401" s="15"/>
      <c r="T3401" s="15"/>
      <c r="U3401" s="15"/>
      <c r="V3401" s="15"/>
      <c r="W3401" s="15"/>
      <c r="X3401" s="15"/>
      <c r="Y3401" s="15"/>
      <c r="Z3401" s="15"/>
      <c r="AA3401" s="15"/>
    </row>
    <row r="3402" spans="1:27" s="21" customFormat="1" x14ac:dyDescent="0.2">
      <c r="A3402" s="23"/>
      <c r="B3402" s="24"/>
      <c r="C3402" s="24"/>
      <c r="D3402" s="15"/>
      <c r="E3402" s="26"/>
      <c r="F3402" s="26"/>
      <c r="J3402" s="26"/>
      <c r="K3402" s="26"/>
      <c r="L3402" s="26"/>
      <c r="M3402" s="26"/>
      <c r="N3402" s="26"/>
      <c r="O3402" s="26"/>
      <c r="P3402" s="26"/>
      <c r="Q3402" s="26"/>
      <c r="S3402" s="15"/>
      <c r="T3402" s="15"/>
      <c r="U3402" s="15"/>
      <c r="V3402" s="15"/>
      <c r="W3402" s="15"/>
      <c r="X3402" s="15"/>
      <c r="Y3402" s="15"/>
      <c r="Z3402" s="15"/>
      <c r="AA3402" s="15"/>
    </row>
    <row r="3403" spans="1:27" s="21" customFormat="1" x14ac:dyDescent="0.2">
      <c r="A3403" s="23"/>
      <c r="B3403" s="24"/>
      <c r="C3403" s="24"/>
      <c r="D3403" s="15"/>
      <c r="E3403" s="26"/>
      <c r="F3403" s="26"/>
      <c r="J3403" s="26"/>
      <c r="K3403" s="26"/>
      <c r="L3403" s="26"/>
      <c r="M3403" s="26"/>
      <c r="N3403" s="26"/>
      <c r="O3403" s="26"/>
      <c r="P3403" s="26"/>
      <c r="Q3403" s="26"/>
      <c r="S3403" s="15"/>
      <c r="T3403" s="15"/>
      <c r="U3403" s="15"/>
      <c r="V3403" s="15"/>
      <c r="W3403" s="15"/>
      <c r="X3403" s="15"/>
      <c r="Y3403" s="15"/>
      <c r="Z3403" s="15"/>
      <c r="AA3403" s="15"/>
    </row>
    <row r="3404" spans="1:27" s="21" customFormat="1" x14ac:dyDescent="0.2">
      <c r="A3404" s="23"/>
      <c r="B3404" s="24"/>
      <c r="C3404" s="24"/>
      <c r="D3404" s="15"/>
      <c r="E3404" s="26"/>
      <c r="F3404" s="26"/>
      <c r="J3404" s="26"/>
      <c r="K3404" s="26"/>
      <c r="L3404" s="26"/>
      <c r="M3404" s="26"/>
      <c r="N3404" s="26"/>
      <c r="O3404" s="26"/>
      <c r="P3404" s="26"/>
      <c r="Q3404" s="26"/>
      <c r="S3404" s="15"/>
      <c r="T3404" s="15"/>
      <c r="U3404" s="15"/>
      <c r="V3404" s="15"/>
      <c r="W3404" s="15"/>
      <c r="X3404" s="15"/>
      <c r="Y3404" s="15"/>
      <c r="Z3404" s="15"/>
      <c r="AA3404" s="15"/>
    </row>
    <row r="3405" spans="1:27" s="21" customFormat="1" x14ac:dyDescent="0.2">
      <c r="A3405" s="23"/>
      <c r="B3405" s="24"/>
      <c r="C3405" s="24"/>
      <c r="D3405" s="15"/>
      <c r="E3405" s="26"/>
      <c r="F3405" s="26"/>
      <c r="J3405" s="26"/>
      <c r="K3405" s="26"/>
      <c r="L3405" s="26"/>
      <c r="M3405" s="26"/>
      <c r="N3405" s="26"/>
      <c r="O3405" s="26"/>
      <c r="P3405" s="26"/>
      <c r="Q3405" s="26"/>
      <c r="S3405" s="15"/>
      <c r="T3405" s="15"/>
      <c r="U3405" s="15"/>
      <c r="V3405" s="15"/>
      <c r="W3405" s="15"/>
      <c r="X3405" s="15"/>
      <c r="Y3405" s="15"/>
      <c r="Z3405" s="15"/>
      <c r="AA3405" s="15"/>
    </row>
    <row r="3406" spans="1:27" s="21" customFormat="1" x14ac:dyDescent="0.2">
      <c r="A3406" s="23"/>
      <c r="B3406" s="24"/>
      <c r="C3406" s="24"/>
      <c r="D3406" s="15"/>
      <c r="E3406" s="26"/>
      <c r="F3406" s="26"/>
      <c r="J3406" s="26"/>
      <c r="K3406" s="26"/>
      <c r="L3406" s="26"/>
      <c r="M3406" s="26"/>
      <c r="N3406" s="26"/>
      <c r="O3406" s="26"/>
      <c r="P3406" s="26"/>
      <c r="Q3406" s="26"/>
      <c r="S3406" s="15"/>
      <c r="T3406" s="15"/>
      <c r="U3406" s="15"/>
      <c r="V3406" s="15"/>
      <c r="W3406" s="15"/>
      <c r="X3406" s="15"/>
      <c r="Y3406" s="15"/>
      <c r="Z3406" s="15"/>
      <c r="AA3406" s="15"/>
    </row>
    <row r="3407" spans="1:27" s="21" customFormat="1" x14ac:dyDescent="0.2">
      <c r="A3407" s="23"/>
      <c r="B3407" s="24"/>
      <c r="C3407" s="24"/>
      <c r="D3407" s="15"/>
      <c r="E3407" s="26"/>
      <c r="F3407" s="26"/>
      <c r="J3407" s="26"/>
      <c r="K3407" s="26"/>
      <c r="L3407" s="26"/>
      <c r="M3407" s="26"/>
      <c r="N3407" s="26"/>
      <c r="O3407" s="26"/>
      <c r="P3407" s="26"/>
      <c r="Q3407" s="26"/>
      <c r="S3407" s="15"/>
      <c r="T3407" s="15"/>
      <c r="U3407" s="15"/>
      <c r="V3407" s="15"/>
      <c r="W3407" s="15"/>
      <c r="X3407" s="15"/>
      <c r="Y3407" s="15"/>
      <c r="Z3407" s="15"/>
      <c r="AA3407" s="15"/>
    </row>
    <row r="3408" spans="1:27" s="21" customFormat="1" x14ac:dyDescent="0.2">
      <c r="A3408" s="23"/>
      <c r="B3408" s="24"/>
      <c r="C3408" s="24"/>
      <c r="D3408" s="15"/>
      <c r="E3408" s="26"/>
      <c r="F3408" s="26"/>
      <c r="J3408" s="26"/>
      <c r="K3408" s="26"/>
      <c r="L3408" s="26"/>
      <c r="M3408" s="26"/>
      <c r="N3408" s="26"/>
      <c r="O3408" s="26"/>
      <c r="P3408" s="26"/>
      <c r="Q3408" s="26"/>
      <c r="S3408" s="15"/>
      <c r="T3408" s="15"/>
      <c r="U3408" s="15"/>
      <c r="V3408" s="15"/>
      <c r="W3408" s="15"/>
      <c r="X3408" s="15"/>
      <c r="Y3408" s="15"/>
      <c r="Z3408" s="15"/>
      <c r="AA3408" s="15"/>
    </row>
    <row r="3409" spans="1:27" s="21" customFormat="1" x14ac:dyDescent="0.2">
      <c r="A3409" s="23"/>
      <c r="B3409" s="24"/>
      <c r="C3409" s="24"/>
      <c r="D3409" s="15"/>
      <c r="E3409" s="26"/>
      <c r="F3409" s="26"/>
      <c r="J3409" s="26"/>
      <c r="K3409" s="26"/>
      <c r="L3409" s="26"/>
      <c r="M3409" s="26"/>
      <c r="N3409" s="26"/>
      <c r="O3409" s="26"/>
      <c r="P3409" s="26"/>
      <c r="Q3409" s="26"/>
      <c r="S3409" s="15"/>
      <c r="T3409" s="15"/>
      <c r="U3409" s="15"/>
      <c r="V3409" s="15"/>
      <c r="W3409" s="15"/>
      <c r="X3409" s="15"/>
      <c r="Y3409" s="15"/>
      <c r="Z3409" s="15"/>
      <c r="AA3409" s="15"/>
    </row>
    <row r="3410" spans="1:27" s="21" customFormat="1" x14ac:dyDescent="0.2">
      <c r="A3410" s="23"/>
      <c r="B3410" s="24"/>
      <c r="C3410" s="24"/>
      <c r="D3410" s="15"/>
      <c r="E3410" s="26"/>
      <c r="F3410" s="26"/>
      <c r="J3410" s="26"/>
      <c r="K3410" s="26"/>
      <c r="L3410" s="26"/>
      <c r="M3410" s="26"/>
      <c r="N3410" s="26"/>
      <c r="O3410" s="26"/>
      <c r="P3410" s="26"/>
      <c r="Q3410" s="26"/>
      <c r="S3410" s="15"/>
      <c r="T3410" s="15"/>
      <c r="U3410" s="15"/>
      <c r="V3410" s="15"/>
      <c r="W3410" s="15"/>
      <c r="X3410" s="15"/>
      <c r="Y3410" s="15"/>
      <c r="Z3410" s="15"/>
      <c r="AA3410" s="15"/>
    </row>
    <row r="3411" spans="1:27" s="21" customFormat="1" x14ac:dyDescent="0.2">
      <c r="A3411" s="23"/>
      <c r="B3411" s="24"/>
      <c r="C3411" s="24"/>
      <c r="D3411" s="15"/>
      <c r="E3411" s="26"/>
      <c r="F3411" s="26"/>
      <c r="J3411" s="26"/>
      <c r="K3411" s="26"/>
      <c r="L3411" s="26"/>
      <c r="M3411" s="26"/>
      <c r="N3411" s="26"/>
      <c r="O3411" s="26"/>
      <c r="P3411" s="26"/>
      <c r="Q3411" s="26"/>
      <c r="S3411" s="15"/>
      <c r="T3411" s="15"/>
      <c r="U3411" s="15"/>
      <c r="V3411" s="15"/>
      <c r="W3411" s="15"/>
      <c r="X3411" s="15"/>
      <c r="Y3411" s="15"/>
      <c r="Z3411" s="15"/>
      <c r="AA3411" s="15"/>
    </row>
    <row r="3412" spans="1:27" s="21" customFormat="1" x14ac:dyDescent="0.2">
      <c r="A3412" s="23"/>
      <c r="B3412" s="24"/>
      <c r="C3412" s="24"/>
      <c r="D3412" s="15"/>
      <c r="E3412" s="26"/>
      <c r="F3412" s="26"/>
      <c r="J3412" s="26"/>
      <c r="K3412" s="26"/>
      <c r="L3412" s="26"/>
      <c r="M3412" s="26"/>
      <c r="N3412" s="26"/>
      <c r="O3412" s="26"/>
      <c r="P3412" s="26"/>
      <c r="Q3412" s="26"/>
      <c r="S3412" s="15"/>
      <c r="T3412" s="15"/>
      <c r="U3412" s="15"/>
      <c r="V3412" s="15"/>
      <c r="W3412" s="15"/>
      <c r="X3412" s="15"/>
      <c r="Y3412" s="15"/>
      <c r="Z3412" s="15"/>
      <c r="AA3412" s="15"/>
    </row>
    <row r="3413" spans="1:27" s="21" customFormat="1" x14ac:dyDescent="0.2">
      <c r="A3413" s="23"/>
      <c r="B3413" s="24"/>
      <c r="C3413" s="24"/>
      <c r="D3413" s="15"/>
      <c r="E3413" s="26"/>
      <c r="F3413" s="26"/>
      <c r="J3413" s="26"/>
      <c r="K3413" s="26"/>
      <c r="L3413" s="26"/>
      <c r="M3413" s="26"/>
      <c r="N3413" s="26"/>
      <c r="O3413" s="26"/>
      <c r="P3413" s="26"/>
      <c r="Q3413" s="26"/>
      <c r="S3413" s="15"/>
      <c r="T3413" s="15"/>
      <c r="U3413" s="15"/>
      <c r="V3413" s="15"/>
      <c r="W3413" s="15"/>
      <c r="X3413" s="15"/>
      <c r="Y3413" s="15"/>
      <c r="Z3413" s="15"/>
      <c r="AA3413" s="15"/>
    </row>
    <row r="3414" spans="1:27" s="21" customFormat="1" x14ac:dyDescent="0.2">
      <c r="A3414" s="23"/>
      <c r="B3414" s="24"/>
      <c r="C3414" s="24"/>
      <c r="D3414" s="15"/>
      <c r="E3414" s="26"/>
      <c r="F3414" s="26"/>
      <c r="J3414" s="26"/>
      <c r="K3414" s="26"/>
      <c r="L3414" s="26"/>
      <c r="M3414" s="26"/>
      <c r="N3414" s="26"/>
      <c r="O3414" s="26"/>
      <c r="P3414" s="26"/>
      <c r="Q3414" s="26"/>
      <c r="S3414" s="15"/>
      <c r="T3414" s="15"/>
      <c r="U3414" s="15"/>
      <c r="V3414" s="15"/>
      <c r="W3414" s="15"/>
      <c r="X3414" s="15"/>
      <c r="Y3414" s="15"/>
      <c r="Z3414" s="15"/>
      <c r="AA3414" s="15"/>
    </row>
    <row r="3415" spans="1:27" s="21" customFormat="1" x14ac:dyDescent="0.2">
      <c r="A3415" s="23"/>
      <c r="B3415" s="24"/>
      <c r="C3415" s="24"/>
      <c r="D3415" s="15"/>
      <c r="E3415" s="26"/>
      <c r="F3415" s="26"/>
      <c r="J3415" s="26"/>
      <c r="K3415" s="26"/>
      <c r="L3415" s="26"/>
      <c r="M3415" s="26"/>
      <c r="N3415" s="26"/>
      <c r="O3415" s="26"/>
      <c r="P3415" s="26"/>
      <c r="Q3415" s="26"/>
      <c r="S3415" s="15"/>
      <c r="T3415" s="15"/>
      <c r="U3415" s="15"/>
      <c r="V3415" s="15"/>
      <c r="W3415" s="15"/>
      <c r="X3415" s="15"/>
      <c r="Y3415" s="15"/>
      <c r="Z3415" s="15"/>
      <c r="AA3415" s="15"/>
    </row>
    <row r="3416" spans="1:27" s="21" customFormat="1" x14ac:dyDescent="0.2">
      <c r="A3416" s="23"/>
      <c r="B3416" s="24"/>
      <c r="C3416" s="24"/>
      <c r="D3416" s="15"/>
      <c r="E3416" s="26"/>
      <c r="F3416" s="26"/>
      <c r="J3416" s="26"/>
      <c r="K3416" s="26"/>
      <c r="L3416" s="26"/>
      <c r="M3416" s="26"/>
      <c r="N3416" s="26"/>
      <c r="O3416" s="26"/>
      <c r="P3416" s="26"/>
      <c r="Q3416" s="26"/>
      <c r="S3416" s="15"/>
      <c r="T3416" s="15"/>
      <c r="U3416" s="15"/>
      <c r="V3416" s="15"/>
      <c r="W3416" s="15"/>
      <c r="X3416" s="15"/>
      <c r="Y3416" s="15"/>
      <c r="Z3416" s="15"/>
      <c r="AA3416" s="15"/>
    </row>
    <row r="3417" spans="1:27" s="21" customFormat="1" x14ac:dyDescent="0.2">
      <c r="A3417" s="23"/>
      <c r="B3417" s="24"/>
      <c r="C3417" s="24"/>
      <c r="D3417" s="15"/>
      <c r="E3417" s="26"/>
      <c r="F3417" s="26"/>
      <c r="J3417" s="26"/>
      <c r="K3417" s="26"/>
      <c r="L3417" s="26"/>
      <c r="M3417" s="26"/>
      <c r="N3417" s="26"/>
      <c r="O3417" s="26"/>
      <c r="P3417" s="26"/>
      <c r="Q3417" s="26"/>
      <c r="S3417" s="15"/>
      <c r="T3417" s="15"/>
      <c r="U3417" s="15"/>
      <c r="V3417" s="15"/>
      <c r="W3417" s="15"/>
      <c r="X3417" s="15"/>
      <c r="Y3417" s="15"/>
      <c r="Z3417" s="15"/>
      <c r="AA3417" s="15"/>
    </row>
    <row r="3418" spans="1:27" s="21" customFormat="1" x14ac:dyDescent="0.2">
      <c r="A3418" s="23"/>
      <c r="B3418" s="24"/>
      <c r="C3418" s="24"/>
      <c r="D3418" s="15"/>
      <c r="E3418" s="26"/>
      <c r="F3418" s="26"/>
      <c r="J3418" s="26"/>
      <c r="K3418" s="26"/>
      <c r="L3418" s="26"/>
      <c r="M3418" s="26"/>
      <c r="N3418" s="26"/>
      <c r="O3418" s="26"/>
      <c r="P3418" s="26"/>
      <c r="Q3418" s="26"/>
      <c r="S3418" s="15"/>
      <c r="T3418" s="15"/>
      <c r="U3418" s="15"/>
      <c r="V3418" s="15"/>
      <c r="W3418" s="15"/>
      <c r="X3418" s="15"/>
      <c r="Y3418" s="15"/>
      <c r="Z3418" s="15"/>
      <c r="AA3418" s="15"/>
    </row>
    <row r="3419" spans="1:27" s="21" customFormat="1" x14ac:dyDescent="0.2">
      <c r="A3419" s="23"/>
      <c r="B3419" s="24"/>
      <c r="C3419" s="24"/>
      <c r="D3419" s="15"/>
      <c r="E3419" s="26"/>
      <c r="F3419" s="26"/>
      <c r="J3419" s="26"/>
      <c r="K3419" s="26"/>
      <c r="L3419" s="26"/>
      <c r="M3419" s="26"/>
      <c r="N3419" s="26"/>
      <c r="O3419" s="26"/>
      <c r="P3419" s="26"/>
      <c r="Q3419" s="26"/>
      <c r="S3419" s="15"/>
      <c r="T3419" s="15"/>
      <c r="U3419" s="15"/>
      <c r="V3419" s="15"/>
      <c r="W3419" s="15"/>
      <c r="X3419" s="15"/>
      <c r="Y3419" s="15"/>
      <c r="Z3419" s="15"/>
      <c r="AA3419" s="15"/>
    </row>
    <row r="3420" spans="1:27" s="21" customFormat="1" x14ac:dyDescent="0.2">
      <c r="A3420" s="23"/>
      <c r="B3420" s="24"/>
      <c r="C3420" s="24"/>
      <c r="D3420" s="15"/>
      <c r="E3420" s="26"/>
      <c r="F3420" s="26"/>
      <c r="J3420" s="26"/>
      <c r="K3420" s="26"/>
      <c r="L3420" s="26"/>
      <c r="M3420" s="26"/>
      <c r="N3420" s="26"/>
      <c r="O3420" s="26"/>
      <c r="P3420" s="26"/>
      <c r="Q3420" s="26"/>
      <c r="S3420" s="15"/>
      <c r="T3420" s="15"/>
      <c r="U3420" s="15"/>
      <c r="V3420" s="15"/>
      <c r="W3420" s="15"/>
      <c r="X3420" s="15"/>
      <c r="Y3420" s="15"/>
      <c r="Z3420" s="15"/>
      <c r="AA3420" s="15"/>
    </row>
    <row r="3421" spans="1:27" s="21" customFormat="1" x14ac:dyDescent="0.2">
      <c r="A3421" s="23"/>
      <c r="B3421" s="24"/>
      <c r="C3421" s="24"/>
      <c r="D3421" s="15"/>
      <c r="E3421" s="26"/>
      <c r="F3421" s="26"/>
      <c r="J3421" s="26"/>
      <c r="K3421" s="26"/>
      <c r="L3421" s="26"/>
      <c r="M3421" s="26"/>
      <c r="N3421" s="26"/>
      <c r="O3421" s="26"/>
      <c r="P3421" s="26"/>
      <c r="Q3421" s="26"/>
      <c r="S3421" s="15"/>
      <c r="T3421" s="15"/>
      <c r="U3421" s="15"/>
      <c r="V3421" s="15"/>
      <c r="W3421" s="15"/>
      <c r="X3421" s="15"/>
      <c r="Y3421" s="15"/>
      <c r="Z3421" s="15"/>
      <c r="AA3421" s="15"/>
    </row>
    <row r="3422" spans="1:27" s="21" customFormat="1" x14ac:dyDescent="0.2">
      <c r="A3422" s="23"/>
      <c r="B3422" s="24"/>
      <c r="C3422" s="24"/>
      <c r="D3422" s="15"/>
      <c r="E3422" s="26"/>
      <c r="F3422" s="26"/>
      <c r="J3422" s="26"/>
      <c r="K3422" s="26"/>
      <c r="L3422" s="26"/>
      <c r="M3422" s="26"/>
      <c r="N3422" s="26"/>
      <c r="O3422" s="26"/>
      <c r="P3422" s="26"/>
      <c r="Q3422" s="26"/>
      <c r="S3422" s="15"/>
      <c r="T3422" s="15"/>
      <c r="U3422" s="15"/>
      <c r="V3422" s="15"/>
      <c r="W3422" s="15"/>
      <c r="X3422" s="15"/>
      <c r="Y3422" s="15"/>
      <c r="Z3422" s="15"/>
      <c r="AA3422" s="15"/>
    </row>
    <row r="3423" spans="1:27" s="21" customFormat="1" x14ac:dyDescent="0.2">
      <c r="A3423" s="23"/>
      <c r="B3423" s="24"/>
      <c r="C3423" s="24"/>
      <c r="D3423" s="15"/>
      <c r="E3423" s="26"/>
      <c r="F3423" s="26"/>
      <c r="J3423" s="26"/>
      <c r="K3423" s="26"/>
      <c r="L3423" s="26"/>
      <c r="M3423" s="26"/>
      <c r="N3423" s="26"/>
      <c r="O3423" s="26"/>
      <c r="P3423" s="26"/>
      <c r="Q3423" s="26"/>
      <c r="S3423" s="15"/>
      <c r="T3423" s="15"/>
      <c r="U3423" s="15"/>
      <c r="V3423" s="15"/>
      <c r="W3423" s="15"/>
      <c r="X3423" s="15"/>
      <c r="Y3423" s="15"/>
      <c r="Z3423" s="15"/>
      <c r="AA3423" s="15"/>
    </row>
    <row r="3424" spans="1:27" s="21" customFormat="1" x14ac:dyDescent="0.2">
      <c r="A3424" s="23"/>
      <c r="B3424" s="24"/>
      <c r="C3424" s="24"/>
      <c r="D3424" s="15"/>
      <c r="E3424" s="26"/>
      <c r="F3424" s="26"/>
      <c r="J3424" s="26"/>
      <c r="K3424" s="26"/>
      <c r="L3424" s="26"/>
      <c r="M3424" s="26"/>
      <c r="N3424" s="26"/>
      <c r="O3424" s="26"/>
      <c r="P3424" s="26"/>
      <c r="Q3424" s="26"/>
      <c r="S3424" s="15"/>
      <c r="T3424" s="15"/>
      <c r="U3424" s="15"/>
      <c r="V3424" s="15"/>
      <c r="W3424" s="15"/>
      <c r="X3424" s="15"/>
      <c r="Y3424" s="15"/>
      <c r="Z3424" s="15"/>
      <c r="AA3424" s="15"/>
    </row>
    <row r="3425" spans="1:27" s="21" customFormat="1" x14ac:dyDescent="0.2">
      <c r="A3425" s="23"/>
      <c r="B3425" s="24"/>
      <c r="C3425" s="24"/>
      <c r="D3425" s="15"/>
      <c r="E3425" s="26"/>
      <c r="F3425" s="26"/>
      <c r="J3425" s="26"/>
      <c r="K3425" s="26"/>
      <c r="L3425" s="26"/>
      <c r="M3425" s="26"/>
      <c r="N3425" s="26"/>
      <c r="O3425" s="26"/>
      <c r="P3425" s="26"/>
      <c r="Q3425" s="26"/>
      <c r="S3425" s="15"/>
      <c r="T3425" s="15"/>
      <c r="U3425" s="15"/>
      <c r="V3425" s="15"/>
      <c r="W3425" s="15"/>
      <c r="X3425" s="15"/>
      <c r="Y3425" s="15"/>
      <c r="Z3425" s="15"/>
      <c r="AA3425" s="15"/>
    </row>
    <row r="3426" spans="1:27" s="21" customFormat="1" x14ac:dyDescent="0.2">
      <c r="A3426" s="23"/>
      <c r="B3426" s="24"/>
      <c r="C3426" s="24"/>
      <c r="D3426" s="15"/>
      <c r="E3426" s="26"/>
      <c r="F3426" s="26"/>
      <c r="J3426" s="26"/>
      <c r="K3426" s="26"/>
      <c r="L3426" s="26"/>
      <c r="M3426" s="26"/>
      <c r="N3426" s="26"/>
      <c r="O3426" s="26"/>
      <c r="P3426" s="26"/>
      <c r="Q3426" s="26"/>
      <c r="S3426" s="15"/>
      <c r="T3426" s="15"/>
      <c r="U3426" s="15"/>
      <c r="V3426" s="15"/>
      <c r="W3426" s="15"/>
      <c r="X3426" s="15"/>
      <c r="Y3426" s="15"/>
      <c r="Z3426" s="15"/>
      <c r="AA3426" s="15"/>
    </row>
    <row r="3427" spans="1:27" s="21" customFormat="1" x14ac:dyDescent="0.2">
      <c r="A3427" s="23"/>
      <c r="B3427" s="24"/>
      <c r="C3427" s="24"/>
      <c r="D3427" s="15"/>
      <c r="E3427" s="26"/>
      <c r="F3427" s="26"/>
      <c r="J3427" s="26"/>
      <c r="K3427" s="26"/>
      <c r="L3427" s="26"/>
      <c r="M3427" s="26"/>
      <c r="N3427" s="26"/>
      <c r="O3427" s="26"/>
      <c r="P3427" s="26"/>
      <c r="Q3427" s="26"/>
      <c r="S3427" s="15"/>
      <c r="T3427" s="15"/>
      <c r="U3427" s="15"/>
      <c r="V3427" s="15"/>
      <c r="W3427" s="15"/>
      <c r="X3427" s="15"/>
      <c r="Y3427" s="15"/>
      <c r="Z3427" s="15"/>
      <c r="AA3427" s="15"/>
    </row>
    <row r="3428" spans="1:27" s="21" customFormat="1" x14ac:dyDescent="0.2">
      <c r="A3428" s="23"/>
      <c r="B3428" s="24"/>
      <c r="C3428" s="24"/>
      <c r="D3428" s="15"/>
      <c r="E3428" s="26"/>
      <c r="F3428" s="26"/>
      <c r="J3428" s="26"/>
      <c r="K3428" s="26"/>
      <c r="L3428" s="26"/>
      <c r="M3428" s="26"/>
      <c r="N3428" s="26"/>
      <c r="O3428" s="26"/>
      <c r="P3428" s="26"/>
      <c r="Q3428" s="26"/>
      <c r="S3428" s="15"/>
      <c r="T3428" s="15"/>
      <c r="U3428" s="15"/>
      <c r="V3428" s="15"/>
      <c r="W3428" s="15"/>
      <c r="X3428" s="15"/>
      <c r="Y3428" s="15"/>
      <c r="Z3428" s="15"/>
      <c r="AA3428" s="15"/>
    </row>
    <row r="3429" spans="1:27" s="21" customFormat="1" x14ac:dyDescent="0.2">
      <c r="A3429" s="23"/>
      <c r="B3429" s="24"/>
      <c r="C3429" s="24"/>
      <c r="D3429" s="15"/>
      <c r="E3429" s="26"/>
      <c r="F3429" s="26"/>
      <c r="J3429" s="26"/>
      <c r="K3429" s="26"/>
      <c r="L3429" s="26"/>
      <c r="M3429" s="26"/>
      <c r="N3429" s="26"/>
      <c r="O3429" s="26"/>
      <c r="P3429" s="26"/>
      <c r="Q3429" s="26"/>
      <c r="S3429" s="15"/>
      <c r="T3429" s="15"/>
      <c r="U3429" s="15"/>
      <c r="V3429" s="15"/>
      <c r="W3429" s="15"/>
      <c r="X3429" s="15"/>
      <c r="Y3429" s="15"/>
      <c r="Z3429" s="15"/>
      <c r="AA3429" s="15"/>
    </row>
    <row r="3430" spans="1:27" s="21" customFormat="1" x14ac:dyDescent="0.2">
      <c r="A3430" s="23"/>
      <c r="B3430" s="24"/>
      <c r="C3430" s="24"/>
      <c r="D3430" s="15"/>
      <c r="E3430" s="26"/>
      <c r="F3430" s="26"/>
      <c r="J3430" s="26"/>
      <c r="K3430" s="26"/>
      <c r="L3430" s="26"/>
      <c r="M3430" s="26"/>
      <c r="N3430" s="26"/>
      <c r="O3430" s="26"/>
      <c r="P3430" s="26"/>
      <c r="Q3430" s="26"/>
      <c r="S3430" s="15"/>
      <c r="T3430" s="15"/>
      <c r="U3430" s="15"/>
      <c r="V3430" s="15"/>
      <c r="W3430" s="15"/>
      <c r="X3430" s="15"/>
      <c r="Y3430" s="15"/>
      <c r="Z3430" s="15"/>
      <c r="AA3430" s="15"/>
    </row>
    <row r="3431" spans="1:27" s="21" customFormat="1" x14ac:dyDescent="0.2">
      <c r="A3431" s="23"/>
      <c r="B3431" s="24"/>
      <c r="C3431" s="24"/>
      <c r="D3431" s="15"/>
      <c r="E3431" s="26"/>
      <c r="F3431" s="26"/>
      <c r="J3431" s="26"/>
      <c r="K3431" s="26"/>
      <c r="L3431" s="26"/>
      <c r="M3431" s="26"/>
      <c r="N3431" s="26"/>
      <c r="O3431" s="26"/>
      <c r="P3431" s="26"/>
      <c r="Q3431" s="26"/>
      <c r="S3431" s="15"/>
      <c r="T3431" s="15"/>
      <c r="U3431" s="15"/>
      <c r="V3431" s="15"/>
      <c r="W3431" s="15"/>
      <c r="X3431" s="15"/>
      <c r="Y3431" s="15"/>
      <c r="Z3431" s="15"/>
      <c r="AA3431" s="15"/>
    </row>
    <row r="3432" spans="1:27" s="21" customFormat="1" x14ac:dyDescent="0.2">
      <c r="A3432" s="23"/>
      <c r="B3432" s="24"/>
      <c r="C3432" s="24"/>
      <c r="D3432" s="15"/>
      <c r="E3432" s="26"/>
      <c r="F3432" s="26"/>
      <c r="J3432" s="26"/>
      <c r="K3432" s="26"/>
      <c r="L3432" s="26"/>
      <c r="M3432" s="26"/>
      <c r="N3432" s="26"/>
      <c r="O3432" s="26"/>
      <c r="P3432" s="26"/>
      <c r="Q3432" s="26"/>
      <c r="S3432" s="15"/>
      <c r="T3432" s="15"/>
      <c r="U3432" s="15"/>
      <c r="V3432" s="15"/>
      <c r="W3432" s="15"/>
      <c r="X3432" s="15"/>
      <c r="Y3432" s="15"/>
      <c r="Z3432" s="15"/>
      <c r="AA3432" s="15"/>
    </row>
    <row r="3433" spans="1:27" s="21" customFormat="1" x14ac:dyDescent="0.2">
      <c r="A3433" s="23"/>
      <c r="B3433" s="24"/>
      <c r="C3433" s="24"/>
      <c r="D3433" s="15"/>
      <c r="E3433" s="26"/>
      <c r="F3433" s="26"/>
      <c r="J3433" s="26"/>
      <c r="K3433" s="26"/>
      <c r="L3433" s="26"/>
      <c r="M3433" s="26"/>
      <c r="N3433" s="26"/>
      <c r="O3433" s="26"/>
      <c r="P3433" s="26"/>
      <c r="Q3433" s="26"/>
      <c r="S3433" s="15"/>
      <c r="T3433" s="15"/>
      <c r="U3433" s="15"/>
      <c r="V3433" s="15"/>
      <c r="W3433" s="15"/>
      <c r="X3433" s="15"/>
      <c r="Y3433" s="15"/>
      <c r="Z3433" s="15"/>
      <c r="AA3433" s="15"/>
    </row>
    <row r="3434" spans="1:27" s="21" customFormat="1" x14ac:dyDescent="0.2">
      <c r="A3434" s="23"/>
      <c r="B3434" s="24"/>
      <c r="C3434" s="24"/>
      <c r="D3434" s="15"/>
      <c r="E3434" s="26"/>
      <c r="F3434" s="26"/>
      <c r="J3434" s="26"/>
      <c r="K3434" s="26"/>
      <c r="L3434" s="26"/>
      <c r="M3434" s="26"/>
      <c r="N3434" s="26"/>
      <c r="O3434" s="26"/>
      <c r="P3434" s="26"/>
      <c r="Q3434" s="26"/>
      <c r="S3434" s="15"/>
      <c r="T3434" s="15"/>
      <c r="U3434" s="15"/>
      <c r="V3434" s="15"/>
      <c r="W3434" s="15"/>
      <c r="X3434" s="15"/>
      <c r="Y3434" s="15"/>
      <c r="Z3434" s="15"/>
      <c r="AA3434" s="15"/>
    </row>
    <row r="3435" spans="1:27" s="21" customFormat="1" x14ac:dyDescent="0.2">
      <c r="A3435" s="23"/>
      <c r="B3435" s="24"/>
      <c r="C3435" s="24"/>
      <c r="D3435" s="15"/>
      <c r="E3435" s="26"/>
      <c r="F3435" s="26"/>
      <c r="J3435" s="26"/>
      <c r="K3435" s="26"/>
      <c r="L3435" s="26"/>
      <c r="M3435" s="26"/>
      <c r="N3435" s="26"/>
      <c r="O3435" s="26"/>
      <c r="P3435" s="26"/>
      <c r="Q3435" s="26"/>
      <c r="S3435" s="15"/>
      <c r="T3435" s="15"/>
      <c r="U3435" s="15"/>
      <c r="V3435" s="15"/>
      <c r="W3435" s="15"/>
      <c r="X3435" s="15"/>
      <c r="Y3435" s="15"/>
      <c r="Z3435" s="15"/>
      <c r="AA3435" s="15"/>
    </row>
    <row r="3436" spans="1:27" s="21" customFormat="1" x14ac:dyDescent="0.2">
      <c r="A3436" s="23"/>
      <c r="B3436" s="24"/>
      <c r="C3436" s="24"/>
      <c r="D3436" s="15"/>
      <c r="E3436" s="26"/>
      <c r="F3436" s="26"/>
      <c r="J3436" s="26"/>
      <c r="K3436" s="26"/>
      <c r="L3436" s="26"/>
      <c r="M3436" s="26"/>
      <c r="N3436" s="26"/>
      <c r="O3436" s="26"/>
      <c r="P3436" s="26"/>
      <c r="Q3436" s="26"/>
      <c r="S3436" s="15"/>
      <c r="T3436" s="15"/>
      <c r="U3436" s="15"/>
      <c r="V3436" s="15"/>
      <c r="W3436" s="15"/>
      <c r="X3436" s="15"/>
      <c r="Y3436" s="15"/>
      <c r="Z3436" s="15"/>
      <c r="AA3436" s="15"/>
    </row>
    <row r="3437" spans="1:27" s="21" customFormat="1" x14ac:dyDescent="0.2">
      <c r="A3437" s="23"/>
      <c r="B3437" s="24"/>
      <c r="C3437" s="24"/>
      <c r="D3437" s="15"/>
      <c r="E3437" s="26"/>
      <c r="F3437" s="26"/>
      <c r="J3437" s="26"/>
      <c r="K3437" s="26"/>
      <c r="L3437" s="26"/>
      <c r="M3437" s="26"/>
      <c r="N3437" s="26"/>
      <c r="O3437" s="26"/>
      <c r="P3437" s="26"/>
      <c r="Q3437" s="26"/>
      <c r="S3437" s="15"/>
      <c r="T3437" s="15"/>
      <c r="U3437" s="15"/>
      <c r="V3437" s="15"/>
      <c r="W3437" s="15"/>
      <c r="X3437" s="15"/>
      <c r="Y3437" s="15"/>
      <c r="Z3437" s="15"/>
      <c r="AA3437" s="15"/>
    </row>
    <row r="3438" spans="1:27" s="21" customFormat="1" x14ac:dyDescent="0.2">
      <c r="A3438" s="23"/>
      <c r="B3438" s="24"/>
      <c r="C3438" s="24"/>
      <c r="D3438" s="15"/>
      <c r="E3438" s="26"/>
      <c r="F3438" s="26"/>
      <c r="J3438" s="26"/>
      <c r="K3438" s="26"/>
      <c r="L3438" s="26"/>
      <c r="M3438" s="26"/>
      <c r="N3438" s="26"/>
      <c r="O3438" s="26"/>
      <c r="P3438" s="26"/>
      <c r="Q3438" s="26"/>
      <c r="S3438" s="15"/>
      <c r="T3438" s="15"/>
      <c r="U3438" s="15"/>
      <c r="V3438" s="15"/>
      <c r="W3438" s="15"/>
      <c r="X3438" s="15"/>
      <c r="Y3438" s="15"/>
      <c r="Z3438" s="15"/>
      <c r="AA3438" s="15"/>
    </row>
    <row r="3439" spans="1:27" s="21" customFormat="1" x14ac:dyDescent="0.2">
      <c r="A3439" s="23"/>
      <c r="B3439" s="24"/>
      <c r="C3439" s="24"/>
      <c r="D3439" s="15"/>
      <c r="E3439" s="26"/>
      <c r="F3439" s="26"/>
      <c r="J3439" s="26"/>
      <c r="K3439" s="26"/>
      <c r="L3439" s="26"/>
      <c r="M3439" s="26"/>
      <c r="N3439" s="26"/>
      <c r="O3439" s="26"/>
      <c r="P3439" s="26"/>
      <c r="Q3439" s="26"/>
      <c r="S3439" s="15"/>
      <c r="T3439" s="15"/>
      <c r="U3439" s="15"/>
      <c r="V3439" s="15"/>
      <c r="W3439" s="15"/>
      <c r="X3439" s="15"/>
      <c r="Y3439" s="15"/>
      <c r="Z3439" s="15"/>
      <c r="AA3439" s="15"/>
    </row>
    <row r="3440" spans="1:27" s="21" customFormat="1" x14ac:dyDescent="0.2">
      <c r="A3440" s="23"/>
      <c r="B3440" s="24"/>
      <c r="C3440" s="24"/>
      <c r="D3440" s="15"/>
      <c r="E3440" s="26"/>
      <c r="F3440" s="26"/>
      <c r="J3440" s="26"/>
      <c r="K3440" s="26"/>
      <c r="L3440" s="26"/>
      <c r="M3440" s="26"/>
      <c r="N3440" s="26"/>
      <c r="O3440" s="26"/>
      <c r="P3440" s="26"/>
      <c r="Q3440" s="26"/>
      <c r="S3440" s="15"/>
      <c r="T3440" s="15"/>
      <c r="U3440" s="15"/>
      <c r="V3440" s="15"/>
      <c r="W3440" s="15"/>
      <c r="X3440" s="15"/>
      <c r="Y3440" s="15"/>
      <c r="Z3440" s="15"/>
      <c r="AA3440" s="15"/>
    </row>
    <row r="3441" spans="1:27" s="21" customFormat="1" x14ac:dyDescent="0.2">
      <c r="A3441" s="23"/>
      <c r="B3441" s="24"/>
      <c r="C3441" s="24"/>
      <c r="D3441" s="15"/>
      <c r="E3441" s="26"/>
      <c r="F3441" s="26"/>
      <c r="J3441" s="26"/>
      <c r="K3441" s="26"/>
      <c r="L3441" s="26"/>
      <c r="M3441" s="26"/>
      <c r="N3441" s="26"/>
      <c r="O3441" s="26"/>
      <c r="P3441" s="26"/>
      <c r="Q3441" s="26"/>
      <c r="S3441" s="15"/>
      <c r="T3441" s="15"/>
      <c r="U3441" s="15"/>
      <c r="V3441" s="15"/>
      <c r="W3441" s="15"/>
      <c r="X3441" s="15"/>
      <c r="Y3441" s="15"/>
      <c r="Z3441" s="15"/>
      <c r="AA3441" s="15"/>
    </row>
    <row r="3442" spans="1:27" s="21" customFormat="1" x14ac:dyDescent="0.2">
      <c r="A3442" s="23"/>
      <c r="B3442" s="24"/>
      <c r="C3442" s="24"/>
      <c r="D3442" s="15"/>
      <c r="E3442" s="26"/>
      <c r="F3442" s="26"/>
      <c r="J3442" s="26"/>
      <c r="K3442" s="26"/>
      <c r="L3442" s="26"/>
      <c r="M3442" s="26"/>
      <c r="N3442" s="26"/>
      <c r="O3442" s="26"/>
      <c r="P3442" s="26"/>
      <c r="Q3442" s="26"/>
      <c r="S3442" s="15"/>
      <c r="T3442" s="15"/>
      <c r="U3442" s="15"/>
      <c r="V3442" s="15"/>
      <c r="W3442" s="15"/>
      <c r="X3442" s="15"/>
      <c r="Y3442" s="15"/>
      <c r="Z3442" s="15"/>
      <c r="AA3442" s="15"/>
    </row>
    <row r="3443" spans="1:27" s="21" customFormat="1" x14ac:dyDescent="0.2">
      <c r="A3443" s="23"/>
      <c r="B3443" s="24"/>
      <c r="C3443" s="24"/>
      <c r="D3443" s="15"/>
      <c r="E3443" s="26"/>
      <c r="F3443" s="26"/>
      <c r="J3443" s="26"/>
      <c r="K3443" s="26"/>
      <c r="L3443" s="26"/>
      <c r="M3443" s="26"/>
      <c r="N3443" s="26"/>
      <c r="O3443" s="26"/>
      <c r="P3443" s="26"/>
      <c r="Q3443" s="26"/>
      <c r="S3443" s="15"/>
      <c r="T3443" s="15"/>
      <c r="U3443" s="15"/>
      <c r="V3443" s="15"/>
      <c r="W3443" s="15"/>
      <c r="X3443" s="15"/>
      <c r="Y3443" s="15"/>
      <c r="Z3443" s="15"/>
      <c r="AA3443" s="15"/>
    </row>
    <row r="3444" spans="1:27" s="21" customFormat="1" x14ac:dyDescent="0.2">
      <c r="A3444" s="23"/>
      <c r="B3444" s="24"/>
      <c r="C3444" s="24"/>
      <c r="D3444" s="15"/>
      <c r="E3444" s="26"/>
      <c r="F3444" s="26"/>
      <c r="J3444" s="26"/>
      <c r="K3444" s="26"/>
      <c r="L3444" s="26"/>
      <c r="M3444" s="26"/>
      <c r="N3444" s="26"/>
      <c r="O3444" s="26"/>
      <c r="P3444" s="26"/>
      <c r="Q3444" s="26"/>
      <c r="S3444" s="15"/>
      <c r="T3444" s="15"/>
      <c r="U3444" s="15"/>
      <c r="V3444" s="15"/>
      <c r="W3444" s="15"/>
      <c r="X3444" s="15"/>
      <c r="Y3444" s="15"/>
      <c r="Z3444" s="15"/>
      <c r="AA3444" s="15"/>
    </row>
    <row r="3445" spans="1:27" s="21" customFormat="1" x14ac:dyDescent="0.2">
      <c r="A3445" s="23"/>
      <c r="B3445" s="24"/>
      <c r="C3445" s="24"/>
      <c r="D3445" s="15"/>
      <c r="E3445" s="26"/>
      <c r="F3445" s="26"/>
      <c r="J3445" s="26"/>
      <c r="K3445" s="26"/>
      <c r="L3445" s="26"/>
      <c r="M3445" s="26"/>
      <c r="N3445" s="26"/>
      <c r="O3445" s="26"/>
      <c r="P3445" s="26"/>
      <c r="Q3445" s="26"/>
      <c r="S3445" s="15"/>
      <c r="T3445" s="15"/>
      <c r="U3445" s="15"/>
      <c r="V3445" s="15"/>
      <c r="W3445" s="15"/>
      <c r="X3445" s="15"/>
      <c r="Y3445" s="15"/>
      <c r="Z3445" s="15"/>
      <c r="AA3445" s="15"/>
    </row>
    <row r="3446" spans="1:27" s="21" customFormat="1" x14ac:dyDescent="0.2">
      <c r="A3446" s="23"/>
      <c r="B3446" s="24"/>
      <c r="C3446" s="24"/>
      <c r="D3446" s="15"/>
      <c r="E3446" s="26"/>
      <c r="F3446" s="26"/>
      <c r="J3446" s="26"/>
      <c r="K3446" s="26"/>
      <c r="L3446" s="26"/>
      <c r="M3446" s="26"/>
      <c r="N3446" s="26"/>
      <c r="O3446" s="26"/>
      <c r="P3446" s="26"/>
      <c r="Q3446" s="26"/>
      <c r="S3446" s="15"/>
      <c r="T3446" s="15"/>
      <c r="U3446" s="15"/>
      <c r="V3446" s="15"/>
      <c r="W3446" s="15"/>
      <c r="X3446" s="15"/>
      <c r="Y3446" s="15"/>
      <c r="Z3446" s="15"/>
      <c r="AA3446" s="15"/>
    </row>
    <row r="3447" spans="1:27" s="21" customFormat="1" x14ac:dyDescent="0.2">
      <c r="A3447" s="23"/>
      <c r="B3447" s="24"/>
      <c r="C3447" s="24"/>
      <c r="D3447" s="15"/>
      <c r="E3447" s="26"/>
      <c r="F3447" s="26"/>
      <c r="J3447" s="26"/>
      <c r="K3447" s="26"/>
      <c r="L3447" s="26"/>
      <c r="M3447" s="26"/>
      <c r="N3447" s="26"/>
      <c r="O3447" s="26"/>
      <c r="P3447" s="26"/>
      <c r="Q3447" s="26"/>
      <c r="S3447" s="15"/>
      <c r="T3447" s="15"/>
      <c r="U3447" s="15"/>
      <c r="V3447" s="15"/>
      <c r="W3447" s="15"/>
      <c r="X3447" s="15"/>
      <c r="Y3447" s="15"/>
      <c r="Z3447" s="15"/>
      <c r="AA3447" s="15"/>
    </row>
    <row r="3448" spans="1:27" s="21" customFormat="1" x14ac:dyDescent="0.2">
      <c r="A3448" s="23"/>
      <c r="B3448" s="24"/>
      <c r="C3448" s="24"/>
      <c r="D3448" s="15"/>
      <c r="E3448" s="26"/>
      <c r="F3448" s="26"/>
      <c r="J3448" s="26"/>
      <c r="K3448" s="26"/>
      <c r="L3448" s="26"/>
      <c r="M3448" s="26"/>
      <c r="N3448" s="26"/>
      <c r="O3448" s="26"/>
      <c r="P3448" s="26"/>
      <c r="Q3448" s="26"/>
      <c r="S3448" s="15"/>
      <c r="T3448" s="15"/>
      <c r="U3448" s="15"/>
      <c r="V3448" s="15"/>
      <c r="W3448" s="15"/>
      <c r="X3448" s="15"/>
      <c r="Y3448" s="15"/>
      <c r="Z3448" s="15"/>
      <c r="AA3448" s="15"/>
    </row>
    <row r="3449" spans="1:27" s="21" customFormat="1" x14ac:dyDescent="0.2">
      <c r="A3449" s="23"/>
      <c r="B3449" s="24"/>
      <c r="C3449" s="24"/>
      <c r="D3449" s="15"/>
      <c r="E3449" s="26"/>
      <c r="F3449" s="26"/>
      <c r="J3449" s="26"/>
      <c r="K3449" s="26"/>
      <c r="L3449" s="26"/>
      <c r="M3449" s="26"/>
      <c r="N3449" s="26"/>
      <c r="O3449" s="26"/>
      <c r="P3449" s="26"/>
      <c r="Q3449" s="26"/>
      <c r="S3449" s="15"/>
      <c r="T3449" s="15"/>
      <c r="U3449" s="15"/>
      <c r="V3449" s="15"/>
      <c r="W3449" s="15"/>
      <c r="X3449" s="15"/>
      <c r="Y3449" s="15"/>
      <c r="Z3449" s="15"/>
      <c r="AA3449" s="15"/>
    </row>
    <row r="3450" spans="1:27" s="21" customFormat="1" x14ac:dyDescent="0.2">
      <c r="A3450" s="23"/>
      <c r="B3450" s="24"/>
      <c r="C3450" s="24"/>
      <c r="D3450" s="15"/>
      <c r="E3450" s="26"/>
      <c r="F3450" s="26"/>
      <c r="J3450" s="26"/>
      <c r="K3450" s="26"/>
      <c r="L3450" s="26"/>
      <c r="M3450" s="26"/>
      <c r="N3450" s="26"/>
      <c r="O3450" s="26"/>
      <c r="P3450" s="26"/>
      <c r="Q3450" s="26"/>
      <c r="S3450" s="15"/>
      <c r="T3450" s="15"/>
      <c r="U3450" s="15"/>
      <c r="V3450" s="15"/>
      <c r="W3450" s="15"/>
      <c r="X3450" s="15"/>
      <c r="Y3450" s="15"/>
      <c r="Z3450" s="15"/>
      <c r="AA3450" s="15"/>
    </row>
    <row r="3451" spans="1:27" s="21" customFormat="1" x14ac:dyDescent="0.2">
      <c r="A3451" s="23"/>
      <c r="B3451" s="24"/>
      <c r="C3451" s="24"/>
      <c r="D3451" s="15"/>
      <c r="E3451" s="26"/>
      <c r="F3451" s="26"/>
      <c r="J3451" s="26"/>
      <c r="K3451" s="26"/>
      <c r="L3451" s="26"/>
      <c r="M3451" s="26"/>
      <c r="N3451" s="26"/>
      <c r="O3451" s="26"/>
      <c r="P3451" s="26"/>
      <c r="Q3451" s="26"/>
      <c r="S3451" s="15"/>
      <c r="T3451" s="15"/>
      <c r="U3451" s="15"/>
      <c r="V3451" s="15"/>
      <c r="W3451" s="15"/>
      <c r="X3451" s="15"/>
      <c r="Y3451" s="15"/>
      <c r="Z3451" s="15"/>
      <c r="AA3451" s="15"/>
    </row>
    <row r="3452" spans="1:27" s="21" customFormat="1" x14ac:dyDescent="0.2">
      <c r="A3452" s="23"/>
      <c r="B3452" s="24"/>
      <c r="C3452" s="24"/>
      <c r="D3452" s="15"/>
      <c r="E3452" s="26"/>
      <c r="F3452" s="26"/>
      <c r="J3452" s="26"/>
      <c r="K3452" s="26"/>
      <c r="L3452" s="26"/>
      <c r="M3452" s="26"/>
      <c r="N3452" s="26"/>
      <c r="O3452" s="26"/>
      <c r="P3452" s="26"/>
      <c r="Q3452" s="26"/>
      <c r="S3452" s="15"/>
      <c r="T3452" s="15"/>
      <c r="U3452" s="15"/>
      <c r="V3452" s="15"/>
      <c r="W3452" s="15"/>
      <c r="X3452" s="15"/>
      <c r="Y3452" s="15"/>
      <c r="Z3452" s="15"/>
      <c r="AA3452" s="15"/>
    </row>
    <row r="3453" spans="1:27" s="21" customFormat="1" x14ac:dyDescent="0.2">
      <c r="A3453" s="23"/>
      <c r="B3453" s="24"/>
      <c r="C3453" s="24"/>
      <c r="D3453" s="15"/>
      <c r="E3453" s="26"/>
      <c r="F3453" s="26"/>
      <c r="J3453" s="26"/>
      <c r="K3453" s="26"/>
      <c r="L3453" s="26"/>
      <c r="M3453" s="26"/>
      <c r="N3453" s="26"/>
      <c r="O3453" s="26"/>
      <c r="P3453" s="26"/>
      <c r="Q3453" s="26"/>
      <c r="S3453" s="15"/>
      <c r="T3453" s="15"/>
      <c r="U3453" s="15"/>
      <c r="V3453" s="15"/>
      <c r="W3453" s="15"/>
      <c r="X3453" s="15"/>
      <c r="Y3453" s="15"/>
      <c r="Z3453" s="15"/>
      <c r="AA3453" s="15"/>
    </row>
    <row r="3454" spans="1:27" s="21" customFormat="1" x14ac:dyDescent="0.2">
      <c r="A3454" s="23"/>
      <c r="B3454" s="24"/>
      <c r="C3454" s="24"/>
      <c r="D3454" s="15"/>
      <c r="E3454" s="26"/>
      <c r="F3454" s="26"/>
      <c r="J3454" s="26"/>
      <c r="K3454" s="26"/>
      <c r="L3454" s="26"/>
      <c r="M3454" s="26"/>
      <c r="N3454" s="26"/>
      <c r="O3454" s="26"/>
      <c r="P3454" s="26"/>
      <c r="Q3454" s="26"/>
      <c r="S3454" s="15"/>
      <c r="T3454" s="15"/>
      <c r="U3454" s="15"/>
      <c r="V3454" s="15"/>
      <c r="W3454" s="15"/>
      <c r="X3454" s="15"/>
      <c r="Y3454" s="15"/>
      <c r="Z3454" s="15"/>
      <c r="AA3454" s="15"/>
    </row>
    <row r="3455" spans="1:27" s="21" customFormat="1" x14ac:dyDescent="0.2">
      <c r="A3455" s="23"/>
      <c r="B3455" s="24"/>
      <c r="C3455" s="24"/>
      <c r="D3455" s="15"/>
      <c r="E3455" s="26"/>
      <c r="F3455" s="26"/>
      <c r="J3455" s="26"/>
      <c r="K3455" s="26"/>
      <c r="L3455" s="26"/>
      <c r="M3455" s="26"/>
      <c r="N3455" s="26"/>
      <c r="O3455" s="26"/>
      <c r="P3455" s="26"/>
      <c r="Q3455" s="26"/>
      <c r="S3455" s="15"/>
      <c r="T3455" s="15"/>
      <c r="U3455" s="15"/>
      <c r="V3455" s="15"/>
      <c r="W3455" s="15"/>
      <c r="X3455" s="15"/>
      <c r="Y3455" s="15"/>
      <c r="Z3455" s="15"/>
      <c r="AA3455" s="15"/>
    </row>
    <row r="3456" spans="1:27" s="21" customFormat="1" x14ac:dyDescent="0.2">
      <c r="A3456" s="23"/>
      <c r="B3456" s="24"/>
      <c r="C3456" s="24"/>
      <c r="D3456" s="15"/>
      <c r="E3456" s="26"/>
      <c r="F3456" s="26"/>
      <c r="J3456" s="26"/>
      <c r="K3456" s="26"/>
      <c r="L3456" s="26"/>
      <c r="M3456" s="26"/>
      <c r="N3456" s="26"/>
      <c r="O3456" s="26"/>
      <c r="P3456" s="26"/>
      <c r="Q3456" s="26"/>
      <c r="S3456" s="15"/>
      <c r="T3456" s="15"/>
      <c r="U3456" s="15"/>
      <c r="V3456" s="15"/>
      <c r="W3456" s="15"/>
      <c r="X3456" s="15"/>
      <c r="Y3456" s="15"/>
      <c r="Z3456" s="15"/>
      <c r="AA3456" s="15"/>
    </row>
    <row r="3457" spans="1:27" s="21" customFormat="1" x14ac:dyDescent="0.2">
      <c r="A3457" s="23"/>
      <c r="B3457" s="24"/>
      <c r="C3457" s="24"/>
      <c r="D3457" s="15"/>
      <c r="E3457" s="26"/>
      <c r="F3457" s="26"/>
      <c r="J3457" s="26"/>
      <c r="K3457" s="26"/>
      <c r="L3457" s="26"/>
      <c r="M3457" s="26"/>
      <c r="N3457" s="26"/>
      <c r="O3457" s="26"/>
      <c r="P3457" s="26"/>
      <c r="Q3457" s="26"/>
      <c r="S3457" s="15"/>
      <c r="T3457" s="15"/>
      <c r="U3457" s="15"/>
      <c r="V3457" s="15"/>
      <c r="W3457" s="15"/>
      <c r="X3457" s="15"/>
      <c r="Y3457" s="15"/>
      <c r="Z3457" s="15"/>
      <c r="AA3457" s="15"/>
    </row>
    <row r="3458" spans="1:27" s="21" customFormat="1" x14ac:dyDescent="0.2">
      <c r="A3458" s="23"/>
      <c r="B3458" s="24"/>
      <c r="C3458" s="24"/>
      <c r="D3458" s="15"/>
      <c r="E3458" s="26"/>
      <c r="F3458" s="26"/>
      <c r="J3458" s="26"/>
      <c r="K3458" s="26"/>
      <c r="L3458" s="26"/>
      <c r="M3458" s="26"/>
      <c r="N3458" s="26"/>
      <c r="O3458" s="26"/>
      <c r="P3458" s="26"/>
      <c r="Q3458" s="26"/>
      <c r="S3458" s="15"/>
      <c r="T3458" s="15"/>
      <c r="U3458" s="15"/>
      <c r="V3458" s="15"/>
      <c r="W3458" s="15"/>
      <c r="X3458" s="15"/>
      <c r="Y3458" s="15"/>
      <c r="Z3458" s="15"/>
      <c r="AA3458" s="15"/>
    </row>
    <row r="3459" spans="1:27" s="21" customFormat="1" x14ac:dyDescent="0.2">
      <c r="A3459" s="23"/>
      <c r="B3459" s="24"/>
      <c r="C3459" s="24"/>
      <c r="D3459" s="15"/>
      <c r="E3459" s="26"/>
      <c r="F3459" s="26"/>
      <c r="J3459" s="26"/>
      <c r="K3459" s="26"/>
      <c r="L3459" s="26"/>
      <c r="M3459" s="26"/>
      <c r="N3459" s="26"/>
      <c r="O3459" s="26"/>
      <c r="P3459" s="26"/>
      <c r="Q3459" s="26"/>
      <c r="S3459" s="15"/>
      <c r="T3459" s="15"/>
      <c r="U3459" s="15"/>
      <c r="V3459" s="15"/>
      <c r="W3459" s="15"/>
      <c r="X3459" s="15"/>
      <c r="Y3459" s="15"/>
      <c r="Z3459" s="15"/>
      <c r="AA3459" s="15"/>
    </row>
    <row r="3460" spans="1:27" s="21" customFormat="1" x14ac:dyDescent="0.2">
      <c r="A3460" s="23"/>
      <c r="B3460" s="24"/>
      <c r="C3460" s="24"/>
      <c r="D3460" s="15"/>
      <c r="E3460" s="26"/>
      <c r="F3460" s="26"/>
      <c r="J3460" s="26"/>
      <c r="K3460" s="26"/>
      <c r="L3460" s="26"/>
      <c r="M3460" s="26"/>
      <c r="N3460" s="26"/>
      <c r="O3460" s="26"/>
      <c r="P3460" s="26"/>
      <c r="Q3460" s="26"/>
      <c r="S3460" s="15"/>
      <c r="T3460" s="15"/>
      <c r="U3460" s="15"/>
      <c r="V3460" s="15"/>
      <c r="W3460" s="15"/>
      <c r="X3460" s="15"/>
      <c r="Y3460" s="15"/>
      <c r="Z3460" s="15"/>
      <c r="AA3460" s="15"/>
    </row>
    <row r="3461" spans="1:27" s="21" customFormat="1" x14ac:dyDescent="0.2">
      <c r="A3461" s="23"/>
      <c r="B3461" s="24"/>
      <c r="C3461" s="24"/>
      <c r="D3461" s="15"/>
      <c r="E3461" s="26"/>
      <c r="F3461" s="26"/>
      <c r="J3461" s="26"/>
      <c r="K3461" s="26"/>
      <c r="L3461" s="26"/>
      <c r="M3461" s="26"/>
      <c r="N3461" s="26"/>
      <c r="O3461" s="26"/>
      <c r="P3461" s="26"/>
      <c r="Q3461" s="26"/>
      <c r="S3461" s="15"/>
      <c r="T3461" s="15"/>
      <c r="U3461" s="15"/>
      <c r="V3461" s="15"/>
      <c r="W3461" s="15"/>
      <c r="X3461" s="15"/>
      <c r="Y3461" s="15"/>
      <c r="Z3461" s="15"/>
      <c r="AA3461" s="15"/>
    </row>
    <row r="3462" spans="1:27" s="21" customFormat="1" x14ac:dyDescent="0.2">
      <c r="A3462" s="23"/>
      <c r="B3462" s="24"/>
      <c r="C3462" s="24"/>
      <c r="D3462" s="15"/>
      <c r="E3462" s="26"/>
      <c r="F3462" s="26"/>
      <c r="J3462" s="26"/>
      <c r="K3462" s="26"/>
      <c r="L3462" s="26"/>
      <c r="M3462" s="26"/>
      <c r="N3462" s="26"/>
      <c r="O3462" s="26"/>
      <c r="P3462" s="26"/>
      <c r="Q3462" s="26"/>
      <c r="S3462" s="15"/>
      <c r="T3462" s="15"/>
      <c r="U3462" s="15"/>
      <c r="V3462" s="15"/>
      <c r="W3462" s="15"/>
      <c r="X3462" s="15"/>
      <c r="Y3462" s="15"/>
      <c r="Z3462" s="15"/>
      <c r="AA3462" s="15"/>
    </row>
    <row r="3463" spans="1:27" s="21" customFormat="1" x14ac:dyDescent="0.2">
      <c r="A3463" s="23"/>
      <c r="B3463" s="24"/>
      <c r="C3463" s="24"/>
      <c r="D3463" s="15"/>
      <c r="E3463" s="26"/>
      <c r="F3463" s="26"/>
      <c r="J3463" s="26"/>
      <c r="K3463" s="26"/>
      <c r="L3463" s="26"/>
      <c r="M3463" s="26"/>
      <c r="N3463" s="26"/>
      <c r="O3463" s="26"/>
      <c r="P3463" s="26"/>
      <c r="Q3463" s="26"/>
      <c r="S3463" s="15"/>
      <c r="T3463" s="15"/>
      <c r="U3463" s="15"/>
      <c r="V3463" s="15"/>
      <c r="W3463" s="15"/>
      <c r="X3463" s="15"/>
      <c r="Y3463" s="15"/>
      <c r="Z3463" s="15"/>
      <c r="AA3463" s="15"/>
    </row>
    <row r="3464" spans="1:27" s="21" customFormat="1" x14ac:dyDescent="0.2">
      <c r="A3464" s="23"/>
      <c r="B3464" s="24"/>
      <c r="C3464" s="24"/>
      <c r="D3464" s="15"/>
      <c r="E3464" s="26"/>
      <c r="F3464" s="26"/>
      <c r="J3464" s="26"/>
      <c r="K3464" s="26"/>
      <c r="L3464" s="26"/>
      <c r="M3464" s="26"/>
      <c r="N3464" s="26"/>
      <c r="O3464" s="26"/>
      <c r="P3464" s="26"/>
      <c r="Q3464" s="26"/>
      <c r="S3464" s="15"/>
      <c r="T3464" s="15"/>
      <c r="U3464" s="15"/>
      <c r="V3464" s="15"/>
      <c r="W3464" s="15"/>
      <c r="X3464" s="15"/>
      <c r="Y3464" s="15"/>
      <c r="Z3464" s="15"/>
      <c r="AA3464" s="15"/>
    </row>
    <row r="3465" spans="1:27" s="21" customFormat="1" x14ac:dyDescent="0.2">
      <c r="A3465" s="23"/>
      <c r="B3465" s="24"/>
      <c r="C3465" s="24"/>
      <c r="D3465" s="15"/>
      <c r="E3465" s="26"/>
      <c r="F3465" s="26"/>
      <c r="J3465" s="26"/>
      <c r="K3465" s="26"/>
      <c r="L3465" s="26"/>
      <c r="M3465" s="26"/>
      <c r="N3465" s="26"/>
      <c r="O3465" s="26"/>
      <c r="P3465" s="26"/>
      <c r="Q3465" s="26"/>
      <c r="S3465" s="15"/>
      <c r="T3465" s="15"/>
      <c r="U3465" s="15"/>
      <c r="V3465" s="15"/>
      <c r="W3465" s="15"/>
      <c r="X3465" s="15"/>
      <c r="Y3465" s="15"/>
      <c r="Z3465" s="15"/>
      <c r="AA3465" s="15"/>
    </row>
    <row r="3466" spans="1:27" s="21" customFormat="1" x14ac:dyDescent="0.2">
      <c r="A3466" s="23"/>
      <c r="B3466" s="24"/>
      <c r="C3466" s="24"/>
      <c r="D3466" s="15"/>
      <c r="E3466" s="26"/>
      <c r="F3466" s="26"/>
      <c r="J3466" s="26"/>
      <c r="K3466" s="26"/>
      <c r="L3466" s="26"/>
      <c r="M3466" s="26"/>
      <c r="N3466" s="26"/>
      <c r="O3466" s="26"/>
      <c r="P3466" s="26"/>
      <c r="Q3466" s="26"/>
      <c r="S3466" s="15"/>
      <c r="T3466" s="15"/>
      <c r="U3466" s="15"/>
      <c r="V3466" s="15"/>
      <c r="W3466" s="15"/>
      <c r="X3466" s="15"/>
      <c r="Y3466" s="15"/>
      <c r="Z3466" s="15"/>
      <c r="AA3466" s="15"/>
    </row>
    <row r="3467" spans="1:27" s="21" customFormat="1" x14ac:dyDescent="0.2">
      <c r="A3467" s="23"/>
      <c r="B3467" s="24"/>
      <c r="C3467" s="24"/>
      <c r="D3467" s="15"/>
      <c r="E3467" s="26"/>
      <c r="F3467" s="26"/>
      <c r="J3467" s="26"/>
      <c r="K3467" s="26"/>
      <c r="L3467" s="26"/>
      <c r="M3467" s="26"/>
      <c r="N3467" s="26"/>
      <c r="O3467" s="26"/>
      <c r="P3467" s="26"/>
      <c r="Q3467" s="26"/>
      <c r="S3467" s="15"/>
      <c r="T3467" s="15"/>
      <c r="U3467" s="15"/>
      <c r="V3467" s="15"/>
      <c r="W3467" s="15"/>
      <c r="X3467" s="15"/>
      <c r="Y3467" s="15"/>
      <c r="Z3467" s="15"/>
      <c r="AA3467" s="15"/>
    </row>
    <row r="3468" spans="1:27" s="21" customFormat="1" x14ac:dyDescent="0.2">
      <c r="A3468" s="23"/>
      <c r="B3468" s="24"/>
      <c r="C3468" s="24"/>
      <c r="D3468" s="15"/>
      <c r="E3468" s="26"/>
      <c r="F3468" s="26"/>
      <c r="J3468" s="26"/>
      <c r="K3468" s="26"/>
      <c r="L3468" s="26"/>
      <c r="M3468" s="26"/>
      <c r="N3468" s="26"/>
      <c r="O3468" s="26"/>
      <c r="P3468" s="26"/>
      <c r="Q3468" s="26"/>
      <c r="S3468" s="15"/>
      <c r="T3468" s="15"/>
      <c r="U3468" s="15"/>
      <c r="V3468" s="15"/>
      <c r="W3468" s="15"/>
      <c r="X3468" s="15"/>
      <c r="Y3468" s="15"/>
      <c r="Z3468" s="15"/>
      <c r="AA3468" s="15"/>
    </row>
    <row r="3469" spans="1:27" s="21" customFormat="1" x14ac:dyDescent="0.2">
      <c r="A3469" s="23"/>
      <c r="B3469" s="24"/>
      <c r="C3469" s="24"/>
      <c r="D3469" s="15"/>
      <c r="E3469" s="26"/>
      <c r="F3469" s="26"/>
      <c r="J3469" s="26"/>
      <c r="K3469" s="26"/>
      <c r="L3469" s="26"/>
      <c r="M3469" s="26"/>
      <c r="N3469" s="26"/>
      <c r="O3469" s="26"/>
      <c r="P3469" s="26"/>
      <c r="Q3469" s="26"/>
      <c r="S3469" s="15"/>
      <c r="T3469" s="15"/>
      <c r="U3469" s="15"/>
      <c r="V3469" s="15"/>
      <c r="W3469" s="15"/>
      <c r="X3469" s="15"/>
      <c r="Y3469" s="15"/>
      <c r="Z3469" s="15"/>
      <c r="AA3469" s="15"/>
    </row>
    <row r="3470" spans="1:27" s="21" customFormat="1" x14ac:dyDescent="0.2">
      <c r="A3470" s="23"/>
      <c r="B3470" s="24"/>
      <c r="C3470" s="24"/>
      <c r="D3470" s="15"/>
      <c r="E3470" s="26"/>
      <c r="F3470" s="26"/>
      <c r="J3470" s="26"/>
      <c r="K3470" s="26"/>
      <c r="L3470" s="26"/>
      <c r="M3470" s="26"/>
      <c r="N3470" s="26"/>
      <c r="O3470" s="26"/>
      <c r="P3470" s="26"/>
      <c r="Q3470" s="26"/>
      <c r="S3470" s="15"/>
      <c r="T3470" s="15"/>
      <c r="U3470" s="15"/>
      <c r="V3470" s="15"/>
      <c r="W3470" s="15"/>
      <c r="X3470" s="15"/>
      <c r="Y3470" s="15"/>
      <c r="Z3470" s="15"/>
      <c r="AA3470" s="15"/>
    </row>
    <row r="3471" spans="1:27" s="21" customFormat="1" x14ac:dyDescent="0.2">
      <c r="A3471" s="23"/>
      <c r="B3471" s="24"/>
      <c r="C3471" s="24"/>
      <c r="D3471" s="15"/>
      <c r="E3471" s="26"/>
      <c r="F3471" s="26"/>
      <c r="J3471" s="26"/>
      <c r="K3471" s="26"/>
      <c r="L3471" s="26"/>
      <c r="M3471" s="26"/>
      <c r="N3471" s="26"/>
      <c r="O3471" s="26"/>
      <c r="P3471" s="26"/>
      <c r="Q3471" s="26"/>
      <c r="S3471" s="15"/>
      <c r="T3471" s="15"/>
      <c r="U3471" s="15"/>
      <c r="V3471" s="15"/>
      <c r="W3471" s="15"/>
      <c r="X3471" s="15"/>
      <c r="Y3471" s="15"/>
      <c r="Z3471" s="15"/>
      <c r="AA3471" s="15"/>
    </row>
    <row r="3472" spans="1:27" s="21" customFormat="1" x14ac:dyDescent="0.2">
      <c r="A3472" s="23"/>
      <c r="B3472" s="24"/>
      <c r="C3472" s="24"/>
      <c r="D3472" s="15"/>
      <c r="E3472" s="26"/>
      <c r="F3472" s="26"/>
      <c r="J3472" s="26"/>
      <c r="K3472" s="26"/>
      <c r="L3472" s="26"/>
      <c r="M3472" s="26"/>
      <c r="N3472" s="26"/>
      <c r="O3472" s="26"/>
      <c r="P3472" s="26"/>
      <c r="Q3472" s="26"/>
      <c r="S3472" s="15"/>
      <c r="T3472" s="15"/>
      <c r="U3472" s="15"/>
      <c r="V3472" s="15"/>
      <c r="W3472" s="15"/>
      <c r="X3472" s="15"/>
      <c r="Y3472" s="15"/>
      <c r="Z3472" s="15"/>
      <c r="AA3472" s="15"/>
    </row>
    <row r="3473" spans="1:27" s="21" customFormat="1" x14ac:dyDescent="0.2">
      <c r="A3473" s="23"/>
      <c r="B3473" s="24"/>
      <c r="C3473" s="24"/>
      <c r="D3473" s="15"/>
      <c r="E3473" s="26"/>
      <c r="F3473" s="26"/>
      <c r="J3473" s="26"/>
      <c r="K3473" s="26"/>
      <c r="L3473" s="26"/>
      <c r="M3473" s="26"/>
      <c r="N3473" s="26"/>
      <c r="O3473" s="26"/>
      <c r="P3473" s="26"/>
      <c r="Q3473" s="26"/>
      <c r="S3473" s="15"/>
      <c r="T3473" s="15"/>
      <c r="U3473" s="15"/>
      <c r="V3473" s="15"/>
      <c r="W3473" s="15"/>
      <c r="X3473" s="15"/>
      <c r="Y3473" s="15"/>
      <c r="Z3473" s="15"/>
      <c r="AA3473" s="15"/>
    </row>
    <row r="3474" spans="1:27" s="21" customFormat="1" x14ac:dyDescent="0.2">
      <c r="A3474" s="23"/>
      <c r="B3474" s="24"/>
      <c r="C3474" s="24"/>
      <c r="D3474" s="15"/>
      <c r="E3474" s="26"/>
      <c r="F3474" s="26"/>
      <c r="J3474" s="26"/>
      <c r="K3474" s="26"/>
      <c r="L3474" s="26"/>
      <c r="M3474" s="26"/>
      <c r="N3474" s="26"/>
      <c r="O3474" s="26"/>
      <c r="P3474" s="26"/>
      <c r="Q3474" s="26"/>
      <c r="S3474" s="15"/>
      <c r="T3474" s="15"/>
      <c r="U3474" s="15"/>
      <c r="V3474" s="15"/>
      <c r="W3474" s="15"/>
      <c r="X3474" s="15"/>
      <c r="Y3474" s="15"/>
      <c r="Z3474" s="15"/>
      <c r="AA3474" s="15"/>
    </row>
    <row r="3475" spans="1:27" s="21" customFormat="1" x14ac:dyDescent="0.2">
      <c r="A3475" s="23"/>
      <c r="B3475" s="24"/>
      <c r="C3475" s="24"/>
      <c r="D3475" s="15"/>
      <c r="E3475" s="26"/>
      <c r="F3475" s="26"/>
      <c r="J3475" s="26"/>
      <c r="K3475" s="26"/>
      <c r="L3475" s="26"/>
      <c r="M3475" s="26"/>
      <c r="N3475" s="26"/>
      <c r="O3475" s="26"/>
      <c r="P3475" s="26"/>
      <c r="Q3475" s="26"/>
      <c r="S3475" s="15"/>
      <c r="T3475" s="15"/>
      <c r="U3475" s="15"/>
      <c r="V3475" s="15"/>
      <c r="W3475" s="15"/>
      <c r="X3475" s="15"/>
      <c r="Y3475" s="15"/>
      <c r="Z3475" s="15"/>
      <c r="AA3475" s="15"/>
    </row>
    <row r="3476" spans="1:27" s="21" customFormat="1" x14ac:dyDescent="0.2">
      <c r="A3476" s="23"/>
      <c r="B3476" s="24"/>
      <c r="C3476" s="24"/>
      <c r="D3476" s="15"/>
      <c r="E3476" s="26"/>
      <c r="F3476" s="26"/>
      <c r="J3476" s="26"/>
      <c r="K3476" s="26"/>
      <c r="L3476" s="26"/>
      <c r="M3476" s="26"/>
      <c r="N3476" s="26"/>
      <c r="O3476" s="26"/>
      <c r="P3476" s="26"/>
      <c r="Q3476" s="26"/>
      <c r="S3476" s="15"/>
      <c r="T3476" s="15"/>
      <c r="U3476" s="15"/>
      <c r="V3476" s="15"/>
      <c r="W3476" s="15"/>
      <c r="X3476" s="15"/>
      <c r="Y3476" s="15"/>
      <c r="Z3476" s="15"/>
      <c r="AA3476" s="15"/>
    </row>
    <row r="3477" spans="1:27" s="21" customFormat="1" x14ac:dyDescent="0.2">
      <c r="A3477" s="23"/>
      <c r="B3477" s="24"/>
      <c r="C3477" s="24"/>
      <c r="D3477" s="15"/>
      <c r="E3477" s="26"/>
      <c r="F3477" s="26"/>
      <c r="J3477" s="26"/>
      <c r="K3477" s="26"/>
      <c r="L3477" s="26"/>
      <c r="M3477" s="26"/>
      <c r="N3477" s="26"/>
      <c r="O3477" s="26"/>
      <c r="P3477" s="26"/>
      <c r="Q3477" s="26"/>
      <c r="S3477" s="15"/>
      <c r="T3477" s="15"/>
      <c r="U3477" s="15"/>
      <c r="V3477" s="15"/>
      <c r="W3477" s="15"/>
      <c r="X3477" s="15"/>
      <c r="Y3477" s="15"/>
      <c r="Z3477" s="15"/>
      <c r="AA3477" s="15"/>
    </row>
    <row r="3478" spans="1:27" s="21" customFormat="1" x14ac:dyDescent="0.2">
      <c r="A3478" s="23"/>
      <c r="B3478" s="24"/>
      <c r="C3478" s="24"/>
      <c r="D3478" s="15"/>
      <c r="E3478" s="26"/>
      <c r="F3478" s="26"/>
      <c r="J3478" s="26"/>
      <c r="K3478" s="26"/>
      <c r="L3478" s="26"/>
      <c r="M3478" s="26"/>
      <c r="N3478" s="26"/>
      <c r="O3478" s="26"/>
      <c r="P3478" s="26"/>
      <c r="Q3478" s="26"/>
      <c r="S3478" s="15"/>
      <c r="T3478" s="15"/>
      <c r="U3478" s="15"/>
      <c r="V3478" s="15"/>
      <c r="W3478" s="15"/>
      <c r="X3478" s="15"/>
      <c r="Y3478" s="15"/>
      <c r="Z3478" s="15"/>
      <c r="AA3478" s="15"/>
    </row>
    <row r="3479" spans="1:27" s="21" customFormat="1" x14ac:dyDescent="0.2">
      <c r="A3479" s="23"/>
      <c r="B3479" s="24"/>
      <c r="C3479" s="24"/>
      <c r="D3479" s="15"/>
      <c r="E3479" s="26"/>
      <c r="F3479" s="26"/>
      <c r="J3479" s="26"/>
      <c r="K3479" s="26"/>
      <c r="L3479" s="26"/>
      <c r="M3479" s="26"/>
      <c r="N3479" s="26"/>
      <c r="O3479" s="26"/>
      <c r="P3479" s="26"/>
      <c r="Q3479" s="26"/>
      <c r="S3479" s="15"/>
      <c r="T3479" s="15"/>
      <c r="U3479" s="15"/>
      <c r="V3479" s="15"/>
      <c r="W3479" s="15"/>
      <c r="X3479" s="15"/>
      <c r="Y3479" s="15"/>
      <c r="Z3479" s="15"/>
      <c r="AA3479" s="15"/>
    </row>
    <row r="3480" spans="1:27" s="21" customFormat="1" x14ac:dyDescent="0.2">
      <c r="A3480" s="23"/>
      <c r="B3480" s="24"/>
      <c r="C3480" s="24"/>
      <c r="D3480" s="15"/>
      <c r="E3480" s="26"/>
      <c r="F3480" s="26"/>
      <c r="J3480" s="26"/>
      <c r="K3480" s="26"/>
      <c r="L3480" s="26"/>
      <c r="M3480" s="26"/>
      <c r="N3480" s="26"/>
      <c r="O3480" s="26"/>
      <c r="P3480" s="26"/>
      <c r="Q3480" s="26"/>
      <c r="S3480" s="15"/>
      <c r="T3480" s="15"/>
      <c r="U3480" s="15"/>
      <c r="V3480" s="15"/>
      <c r="W3480" s="15"/>
      <c r="X3480" s="15"/>
      <c r="Y3480" s="15"/>
      <c r="Z3480" s="15"/>
      <c r="AA3480" s="15"/>
    </row>
    <row r="3481" spans="1:27" s="21" customFormat="1" x14ac:dyDescent="0.2">
      <c r="A3481" s="23"/>
      <c r="B3481" s="24"/>
      <c r="C3481" s="24"/>
      <c r="D3481" s="15"/>
      <c r="E3481" s="26"/>
      <c r="F3481" s="26"/>
      <c r="J3481" s="26"/>
      <c r="K3481" s="26"/>
      <c r="L3481" s="26"/>
      <c r="M3481" s="26"/>
      <c r="N3481" s="26"/>
      <c r="O3481" s="26"/>
      <c r="P3481" s="26"/>
      <c r="Q3481" s="26"/>
      <c r="S3481" s="15"/>
      <c r="T3481" s="15"/>
      <c r="U3481" s="15"/>
      <c r="V3481" s="15"/>
      <c r="W3481" s="15"/>
      <c r="X3481" s="15"/>
      <c r="Y3481" s="15"/>
      <c r="Z3481" s="15"/>
      <c r="AA3481" s="15"/>
    </row>
    <row r="3482" spans="1:27" s="21" customFormat="1" x14ac:dyDescent="0.2">
      <c r="A3482" s="23"/>
      <c r="B3482" s="24"/>
      <c r="C3482" s="24"/>
      <c r="D3482" s="15"/>
      <c r="E3482" s="26"/>
      <c r="F3482" s="26"/>
      <c r="J3482" s="26"/>
      <c r="K3482" s="26"/>
      <c r="L3482" s="26"/>
      <c r="M3482" s="26"/>
      <c r="N3482" s="26"/>
      <c r="O3482" s="26"/>
      <c r="P3482" s="26"/>
      <c r="Q3482" s="26"/>
      <c r="S3482" s="15"/>
      <c r="T3482" s="15"/>
      <c r="U3482" s="15"/>
      <c r="V3482" s="15"/>
      <c r="W3482" s="15"/>
      <c r="X3482" s="15"/>
      <c r="Y3482" s="15"/>
      <c r="Z3482" s="15"/>
      <c r="AA3482" s="15"/>
    </row>
    <row r="3483" spans="1:27" s="21" customFormat="1" x14ac:dyDescent="0.2">
      <c r="A3483" s="23"/>
      <c r="B3483" s="24"/>
      <c r="C3483" s="24"/>
      <c r="D3483" s="15"/>
      <c r="E3483" s="26"/>
      <c r="F3483" s="26"/>
      <c r="J3483" s="26"/>
      <c r="K3483" s="26"/>
      <c r="L3483" s="26"/>
      <c r="M3483" s="26"/>
      <c r="N3483" s="26"/>
      <c r="O3483" s="26"/>
      <c r="P3483" s="26"/>
      <c r="Q3483" s="26"/>
      <c r="S3483" s="15"/>
      <c r="T3483" s="15"/>
      <c r="U3483" s="15"/>
      <c r="V3483" s="15"/>
      <c r="W3483" s="15"/>
      <c r="X3483" s="15"/>
      <c r="Y3483" s="15"/>
      <c r="Z3483" s="15"/>
      <c r="AA3483" s="15"/>
    </row>
    <row r="3484" spans="1:27" s="21" customFormat="1" x14ac:dyDescent="0.2">
      <c r="A3484" s="23"/>
      <c r="B3484" s="24"/>
      <c r="C3484" s="24"/>
      <c r="D3484" s="15"/>
      <c r="E3484" s="26"/>
      <c r="F3484" s="26"/>
      <c r="J3484" s="26"/>
      <c r="K3484" s="26"/>
      <c r="L3484" s="26"/>
      <c r="M3484" s="26"/>
      <c r="N3484" s="26"/>
      <c r="O3484" s="26"/>
      <c r="P3484" s="26"/>
      <c r="Q3484" s="26"/>
      <c r="S3484" s="15"/>
      <c r="T3484" s="15"/>
      <c r="U3484" s="15"/>
      <c r="V3484" s="15"/>
      <c r="W3484" s="15"/>
      <c r="X3484" s="15"/>
      <c r="Y3484" s="15"/>
      <c r="Z3484" s="15"/>
      <c r="AA3484" s="15"/>
    </row>
    <row r="3485" spans="1:27" s="21" customFormat="1" x14ac:dyDescent="0.2">
      <c r="A3485" s="23"/>
      <c r="B3485" s="24"/>
      <c r="C3485" s="24"/>
      <c r="D3485" s="15"/>
      <c r="E3485" s="26"/>
      <c r="F3485" s="26"/>
      <c r="J3485" s="26"/>
      <c r="K3485" s="26"/>
      <c r="L3485" s="26"/>
      <c r="M3485" s="26"/>
      <c r="N3485" s="26"/>
      <c r="O3485" s="26"/>
      <c r="P3485" s="26"/>
      <c r="Q3485" s="26"/>
      <c r="S3485" s="15"/>
      <c r="T3485" s="15"/>
      <c r="U3485" s="15"/>
      <c r="V3485" s="15"/>
      <c r="W3485" s="15"/>
      <c r="X3485" s="15"/>
      <c r="Y3485" s="15"/>
      <c r="Z3485" s="15"/>
      <c r="AA3485" s="15"/>
    </row>
    <row r="3486" spans="1:27" s="21" customFormat="1" x14ac:dyDescent="0.2">
      <c r="A3486" s="23"/>
      <c r="B3486" s="24"/>
      <c r="C3486" s="24"/>
      <c r="D3486" s="15"/>
      <c r="E3486" s="26"/>
      <c r="F3486" s="26"/>
      <c r="J3486" s="26"/>
      <c r="K3486" s="26"/>
      <c r="L3486" s="26"/>
      <c r="M3486" s="26"/>
      <c r="N3486" s="26"/>
      <c r="O3486" s="26"/>
      <c r="P3486" s="26"/>
      <c r="Q3486" s="26"/>
      <c r="S3486" s="15"/>
      <c r="T3486" s="15"/>
      <c r="U3486" s="15"/>
      <c r="V3486" s="15"/>
      <c r="W3486" s="15"/>
      <c r="X3486" s="15"/>
      <c r="Y3486" s="15"/>
      <c r="Z3486" s="15"/>
      <c r="AA3486" s="15"/>
    </row>
    <row r="3487" spans="1:27" s="21" customFormat="1" x14ac:dyDescent="0.2">
      <c r="A3487" s="23"/>
      <c r="B3487" s="24"/>
      <c r="C3487" s="24"/>
      <c r="D3487" s="15"/>
      <c r="E3487" s="26"/>
      <c r="F3487" s="26"/>
      <c r="J3487" s="26"/>
      <c r="K3487" s="26"/>
      <c r="L3487" s="26"/>
      <c r="M3487" s="26"/>
      <c r="N3487" s="26"/>
      <c r="O3487" s="26"/>
      <c r="P3487" s="26"/>
      <c r="Q3487" s="26"/>
      <c r="S3487" s="15"/>
      <c r="T3487" s="15"/>
      <c r="U3487" s="15"/>
      <c r="V3487" s="15"/>
      <c r="W3487" s="15"/>
      <c r="X3487" s="15"/>
      <c r="Y3487" s="15"/>
      <c r="Z3487" s="15"/>
      <c r="AA3487" s="15"/>
    </row>
    <row r="3488" spans="1:27" s="21" customFormat="1" x14ac:dyDescent="0.2">
      <c r="A3488" s="23"/>
      <c r="B3488" s="24"/>
      <c r="C3488" s="24"/>
      <c r="D3488" s="15"/>
      <c r="E3488" s="26"/>
      <c r="F3488" s="26"/>
      <c r="J3488" s="26"/>
      <c r="K3488" s="26"/>
      <c r="L3488" s="26"/>
      <c r="M3488" s="26"/>
      <c r="N3488" s="26"/>
      <c r="O3488" s="26"/>
      <c r="P3488" s="26"/>
      <c r="Q3488" s="26"/>
      <c r="S3488" s="15"/>
      <c r="T3488" s="15"/>
      <c r="U3488" s="15"/>
      <c r="V3488" s="15"/>
      <c r="W3488" s="15"/>
      <c r="X3488" s="15"/>
      <c r="Y3488" s="15"/>
      <c r="Z3488" s="15"/>
      <c r="AA3488" s="15"/>
    </row>
    <row r="3489" spans="1:27" s="21" customFormat="1" x14ac:dyDescent="0.2">
      <c r="A3489" s="23"/>
      <c r="B3489" s="24"/>
      <c r="C3489" s="24"/>
      <c r="D3489" s="15"/>
      <c r="E3489" s="26"/>
      <c r="F3489" s="26"/>
      <c r="J3489" s="26"/>
      <c r="K3489" s="26"/>
      <c r="L3489" s="26"/>
      <c r="M3489" s="26"/>
      <c r="N3489" s="26"/>
      <c r="O3489" s="26"/>
      <c r="P3489" s="26"/>
      <c r="Q3489" s="26"/>
      <c r="S3489" s="15"/>
      <c r="T3489" s="15"/>
      <c r="U3489" s="15"/>
      <c r="V3489" s="15"/>
      <c r="W3489" s="15"/>
      <c r="X3489" s="15"/>
      <c r="Y3489" s="15"/>
      <c r="Z3489" s="15"/>
      <c r="AA3489" s="15"/>
    </row>
    <row r="3490" spans="1:27" s="21" customFormat="1" x14ac:dyDescent="0.2">
      <c r="A3490" s="23"/>
      <c r="B3490" s="24"/>
      <c r="C3490" s="24"/>
      <c r="D3490" s="15"/>
      <c r="E3490" s="26"/>
      <c r="F3490" s="26"/>
      <c r="J3490" s="26"/>
      <c r="K3490" s="26"/>
      <c r="L3490" s="26"/>
      <c r="M3490" s="26"/>
      <c r="N3490" s="26"/>
      <c r="O3490" s="26"/>
      <c r="P3490" s="26"/>
      <c r="Q3490" s="26"/>
      <c r="S3490" s="15"/>
      <c r="T3490" s="15"/>
      <c r="U3490" s="15"/>
      <c r="V3490" s="15"/>
      <c r="W3490" s="15"/>
      <c r="X3490" s="15"/>
      <c r="Y3490" s="15"/>
      <c r="Z3490" s="15"/>
      <c r="AA3490" s="15"/>
    </row>
    <row r="3491" spans="1:27" s="21" customFormat="1" x14ac:dyDescent="0.2">
      <c r="A3491" s="23"/>
      <c r="B3491" s="24"/>
      <c r="C3491" s="24"/>
      <c r="D3491" s="15"/>
      <c r="E3491" s="26"/>
      <c r="F3491" s="26"/>
      <c r="J3491" s="26"/>
      <c r="K3491" s="26"/>
      <c r="L3491" s="26"/>
      <c r="M3491" s="26"/>
      <c r="N3491" s="26"/>
      <c r="O3491" s="26"/>
      <c r="P3491" s="26"/>
      <c r="Q3491" s="26"/>
      <c r="S3491" s="15"/>
      <c r="T3491" s="15"/>
      <c r="U3491" s="15"/>
      <c r="V3491" s="15"/>
      <c r="W3491" s="15"/>
      <c r="X3491" s="15"/>
      <c r="Y3491" s="15"/>
      <c r="Z3491" s="15"/>
      <c r="AA3491" s="15"/>
    </row>
    <row r="3492" spans="1:27" s="21" customFormat="1" x14ac:dyDescent="0.2">
      <c r="A3492" s="23"/>
      <c r="B3492" s="24"/>
      <c r="C3492" s="24"/>
      <c r="D3492" s="15"/>
      <c r="E3492" s="26"/>
      <c r="F3492" s="26"/>
      <c r="J3492" s="26"/>
      <c r="K3492" s="26"/>
      <c r="L3492" s="26"/>
      <c r="M3492" s="26"/>
      <c r="N3492" s="26"/>
      <c r="O3492" s="26"/>
      <c r="P3492" s="26"/>
      <c r="Q3492" s="26"/>
      <c r="S3492" s="15"/>
      <c r="T3492" s="15"/>
      <c r="U3492" s="15"/>
      <c r="V3492" s="15"/>
      <c r="W3492" s="15"/>
      <c r="X3492" s="15"/>
      <c r="Y3492" s="15"/>
      <c r="Z3492" s="15"/>
      <c r="AA3492" s="15"/>
    </row>
    <row r="3493" spans="1:27" s="21" customFormat="1" x14ac:dyDescent="0.2">
      <c r="A3493" s="23"/>
      <c r="B3493" s="24"/>
      <c r="C3493" s="24"/>
      <c r="D3493" s="15"/>
      <c r="E3493" s="26"/>
      <c r="F3493" s="26"/>
      <c r="J3493" s="26"/>
      <c r="K3493" s="26"/>
      <c r="L3493" s="26"/>
      <c r="M3493" s="26"/>
      <c r="N3493" s="26"/>
      <c r="O3493" s="26"/>
      <c r="P3493" s="26"/>
      <c r="Q3493" s="26"/>
      <c r="S3493" s="15"/>
      <c r="T3493" s="15"/>
      <c r="U3493" s="15"/>
      <c r="V3493" s="15"/>
      <c r="W3493" s="15"/>
      <c r="X3493" s="15"/>
      <c r="Y3493" s="15"/>
      <c r="Z3493" s="15"/>
      <c r="AA3493" s="15"/>
    </row>
    <row r="3494" spans="1:27" s="21" customFormat="1" x14ac:dyDescent="0.2">
      <c r="A3494" s="23"/>
      <c r="B3494" s="24"/>
      <c r="C3494" s="24"/>
      <c r="D3494" s="15"/>
      <c r="E3494" s="26"/>
      <c r="F3494" s="26"/>
      <c r="J3494" s="26"/>
      <c r="K3494" s="26"/>
      <c r="L3494" s="26"/>
      <c r="M3494" s="26"/>
      <c r="N3494" s="26"/>
      <c r="O3494" s="26"/>
      <c r="P3494" s="26"/>
      <c r="Q3494" s="26"/>
      <c r="S3494" s="15"/>
      <c r="T3494" s="15"/>
      <c r="U3494" s="15"/>
      <c r="V3494" s="15"/>
      <c r="W3494" s="15"/>
      <c r="X3494" s="15"/>
      <c r="Y3494" s="15"/>
      <c r="Z3494" s="15"/>
      <c r="AA3494" s="15"/>
    </row>
    <row r="3495" spans="1:27" s="21" customFormat="1" x14ac:dyDescent="0.2">
      <c r="A3495" s="23"/>
      <c r="B3495" s="24"/>
      <c r="C3495" s="24"/>
      <c r="D3495" s="15"/>
      <c r="E3495" s="26"/>
      <c r="F3495" s="26"/>
      <c r="J3495" s="26"/>
      <c r="K3495" s="26"/>
      <c r="L3495" s="26"/>
      <c r="M3495" s="26"/>
      <c r="N3495" s="26"/>
      <c r="O3495" s="26"/>
      <c r="P3495" s="26"/>
      <c r="Q3495" s="26"/>
      <c r="S3495" s="15"/>
      <c r="T3495" s="15"/>
      <c r="U3495" s="15"/>
      <c r="V3495" s="15"/>
      <c r="W3495" s="15"/>
      <c r="X3495" s="15"/>
      <c r="Y3495" s="15"/>
      <c r="Z3495" s="15"/>
      <c r="AA3495" s="15"/>
    </row>
    <row r="3496" spans="1:27" s="21" customFormat="1" x14ac:dyDescent="0.2">
      <c r="A3496" s="23"/>
      <c r="B3496" s="24"/>
      <c r="C3496" s="24"/>
      <c r="D3496" s="15"/>
      <c r="E3496" s="26"/>
      <c r="F3496" s="26"/>
      <c r="J3496" s="26"/>
      <c r="K3496" s="26"/>
      <c r="L3496" s="26"/>
      <c r="M3496" s="26"/>
      <c r="N3496" s="26"/>
      <c r="O3496" s="26"/>
      <c r="P3496" s="26"/>
      <c r="Q3496" s="26"/>
      <c r="S3496" s="15"/>
      <c r="T3496" s="15"/>
      <c r="U3496" s="15"/>
      <c r="V3496" s="15"/>
      <c r="W3496" s="15"/>
      <c r="X3496" s="15"/>
      <c r="Y3496" s="15"/>
      <c r="Z3496" s="15"/>
      <c r="AA3496" s="15"/>
    </row>
    <row r="3497" spans="1:27" s="21" customFormat="1" x14ac:dyDescent="0.2">
      <c r="A3497" s="23"/>
      <c r="B3497" s="24"/>
      <c r="C3497" s="24"/>
      <c r="D3497" s="15"/>
      <c r="E3497" s="26"/>
      <c r="F3497" s="26"/>
      <c r="J3497" s="26"/>
      <c r="K3497" s="26"/>
      <c r="L3497" s="26"/>
      <c r="M3497" s="26"/>
      <c r="N3497" s="26"/>
      <c r="O3497" s="26"/>
      <c r="P3497" s="26"/>
      <c r="Q3497" s="26"/>
      <c r="S3497" s="15"/>
      <c r="T3497" s="15"/>
      <c r="U3497" s="15"/>
      <c r="V3497" s="15"/>
      <c r="W3497" s="15"/>
      <c r="X3497" s="15"/>
      <c r="Y3497" s="15"/>
      <c r="Z3497" s="15"/>
      <c r="AA3497" s="15"/>
    </row>
    <row r="3498" spans="1:27" s="21" customFormat="1" x14ac:dyDescent="0.2">
      <c r="A3498" s="23"/>
      <c r="B3498" s="24"/>
      <c r="C3498" s="24"/>
      <c r="D3498" s="15"/>
      <c r="E3498" s="26"/>
      <c r="F3498" s="26"/>
      <c r="J3498" s="26"/>
      <c r="K3498" s="26"/>
      <c r="L3498" s="26"/>
      <c r="M3498" s="26"/>
      <c r="N3498" s="26"/>
      <c r="O3498" s="26"/>
      <c r="P3498" s="26"/>
      <c r="Q3498" s="26"/>
      <c r="S3498" s="15"/>
      <c r="T3498" s="15"/>
      <c r="U3498" s="15"/>
      <c r="V3498" s="15"/>
      <c r="W3498" s="15"/>
      <c r="X3498" s="15"/>
      <c r="Y3498" s="15"/>
      <c r="Z3498" s="15"/>
      <c r="AA3498" s="15"/>
    </row>
    <row r="3499" spans="1:27" s="21" customFormat="1" x14ac:dyDescent="0.2">
      <c r="A3499" s="23"/>
      <c r="B3499" s="24"/>
      <c r="C3499" s="24"/>
      <c r="D3499" s="15"/>
      <c r="E3499" s="26"/>
      <c r="F3499" s="26"/>
      <c r="J3499" s="26"/>
      <c r="K3499" s="26"/>
      <c r="L3499" s="26"/>
      <c r="M3499" s="26"/>
      <c r="N3499" s="26"/>
      <c r="O3499" s="26"/>
      <c r="P3499" s="26"/>
      <c r="Q3499" s="26"/>
      <c r="S3499" s="15"/>
      <c r="T3499" s="15"/>
      <c r="U3499" s="15"/>
      <c r="V3499" s="15"/>
      <c r="W3499" s="15"/>
      <c r="X3499" s="15"/>
      <c r="Y3499" s="15"/>
      <c r="Z3499" s="15"/>
      <c r="AA3499" s="15"/>
    </row>
    <row r="3500" spans="1:27" s="21" customFormat="1" x14ac:dyDescent="0.2">
      <c r="A3500" s="23"/>
      <c r="B3500" s="24"/>
      <c r="C3500" s="24"/>
      <c r="D3500" s="15"/>
      <c r="E3500" s="26"/>
      <c r="F3500" s="26"/>
      <c r="J3500" s="26"/>
      <c r="K3500" s="26"/>
      <c r="L3500" s="26"/>
      <c r="M3500" s="26"/>
      <c r="N3500" s="26"/>
      <c r="O3500" s="26"/>
      <c r="P3500" s="26"/>
      <c r="Q3500" s="26"/>
      <c r="S3500" s="15"/>
      <c r="T3500" s="15"/>
      <c r="U3500" s="15"/>
      <c r="V3500" s="15"/>
      <c r="W3500" s="15"/>
      <c r="X3500" s="15"/>
      <c r="Y3500" s="15"/>
      <c r="Z3500" s="15"/>
      <c r="AA3500" s="15"/>
    </row>
    <row r="3501" spans="1:27" s="21" customFormat="1" x14ac:dyDescent="0.2">
      <c r="A3501" s="23"/>
      <c r="B3501" s="24"/>
      <c r="C3501" s="24"/>
      <c r="D3501" s="15"/>
      <c r="E3501" s="26"/>
      <c r="F3501" s="26"/>
      <c r="J3501" s="26"/>
      <c r="K3501" s="26"/>
      <c r="L3501" s="26"/>
      <c r="M3501" s="26"/>
      <c r="N3501" s="26"/>
      <c r="O3501" s="26"/>
      <c r="P3501" s="26"/>
      <c r="Q3501" s="26"/>
      <c r="S3501" s="15"/>
      <c r="T3501" s="15"/>
      <c r="U3501" s="15"/>
      <c r="V3501" s="15"/>
      <c r="W3501" s="15"/>
      <c r="X3501" s="15"/>
      <c r="Y3501" s="15"/>
      <c r="Z3501" s="15"/>
      <c r="AA3501" s="15"/>
    </row>
    <row r="3502" spans="1:27" s="21" customFormat="1" x14ac:dyDescent="0.2">
      <c r="A3502" s="23"/>
      <c r="B3502" s="24"/>
      <c r="C3502" s="24"/>
      <c r="D3502" s="15"/>
      <c r="E3502" s="26"/>
      <c r="F3502" s="26"/>
      <c r="J3502" s="26"/>
      <c r="K3502" s="26"/>
      <c r="L3502" s="26"/>
      <c r="M3502" s="26"/>
      <c r="N3502" s="26"/>
      <c r="O3502" s="26"/>
      <c r="P3502" s="26"/>
      <c r="Q3502" s="26"/>
      <c r="S3502" s="15"/>
      <c r="T3502" s="15"/>
      <c r="U3502" s="15"/>
      <c r="V3502" s="15"/>
      <c r="W3502" s="15"/>
      <c r="X3502" s="15"/>
      <c r="Y3502" s="15"/>
      <c r="Z3502" s="15"/>
      <c r="AA3502" s="15"/>
    </row>
    <row r="3503" spans="1:27" s="21" customFormat="1" x14ac:dyDescent="0.2">
      <c r="A3503" s="23"/>
      <c r="B3503" s="24"/>
      <c r="C3503" s="24"/>
      <c r="D3503" s="15"/>
      <c r="E3503" s="26"/>
      <c r="F3503" s="26"/>
      <c r="J3503" s="26"/>
      <c r="K3503" s="26"/>
      <c r="L3503" s="26"/>
      <c r="M3503" s="26"/>
      <c r="N3503" s="26"/>
      <c r="O3503" s="26"/>
      <c r="P3503" s="26"/>
      <c r="Q3503" s="26"/>
      <c r="S3503" s="15"/>
      <c r="T3503" s="15"/>
      <c r="U3503" s="15"/>
      <c r="V3503" s="15"/>
      <c r="W3503" s="15"/>
      <c r="X3503" s="15"/>
      <c r="Y3503" s="15"/>
      <c r="Z3503" s="15"/>
      <c r="AA3503" s="15"/>
    </row>
    <row r="3504" spans="1:27" s="21" customFormat="1" x14ac:dyDescent="0.2">
      <c r="A3504" s="23"/>
      <c r="B3504" s="24"/>
      <c r="C3504" s="24"/>
      <c r="D3504" s="15"/>
      <c r="E3504" s="26"/>
      <c r="F3504" s="26"/>
      <c r="J3504" s="26"/>
      <c r="K3504" s="26"/>
      <c r="L3504" s="26"/>
      <c r="M3504" s="26"/>
      <c r="N3504" s="26"/>
      <c r="O3504" s="26"/>
      <c r="P3504" s="26"/>
      <c r="Q3504" s="26"/>
      <c r="S3504" s="15"/>
      <c r="T3504" s="15"/>
      <c r="U3504" s="15"/>
      <c r="V3504" s="15"/>
      <c r="W3504" s="15"/>
      <c r="X3504" s="15"/>
      <c r="Y3504" s="15"/>
      <c r="Z3504" s="15"/>
      <c r="AA3504" s="15"/>
    </row>
    <row r="3505" spans="1:27" s="21" customFormat="1" x14ac:dyDescent="0.2">
      <c r="A3505" s="23"/>
      <c r="B3505" s="24"/>
      <c r="C3505" s="24"/>
      <c r="D3505" s="15"/>
      <c r="E3505" s="26"/>
      <c r="F3505" s="26"/>
      <c r="J3505" s="26"/>
      <c r="K3505" s="26"/>
      <c r="L3505" s="26"/>
      <c r="M3505" s="26"/>
      <c r="N3505" s="26"/>
      <c r="O3505" s="26"/>
      <c r="P3505" s="26"/>
      <c r="Q3505" s="26"/>
      <c r="S3505" s="15"/>
      <c r="T3505" s="15"/>
      <c r="U3505" s="15"/>
      <c r="V3505" s="15"/>
      <c r="W3505" s="15"/>
      <c r="X3505" s="15"/>
      <c r="Y3505" s="15"/>
      <c r="Z3505" s="15"/>
      <c r="AA3505" s="15"/>
    </row>
    <row r="3506" spans="1:27" s="21" customFormat="1" x14ac:dyDescent="0.2">
      <c r="A3506" s="23"/>
      <c r="B3506" s="24"/>
      <c r="C3506" s="24"/>
      <c r="D3506" s="15"/>
      <c r="E3506" s="26"/>
      <c r="F3506" s="26"/>
      <c r="J3506" s="26"/>
      <c r="K3506" s="26"/>
      <c r="L3506" s="26"/>
      <c r="M3506" s="26"/>
      <c r="N3506" s="26"/>
      <c r="O3506" s="26"/>
      <c r="P3506" s="26"/>
      <c r="Q3506" s="26"/>
      <c r="S3506" s="15"/>
      <c r="T3506" s="15"/>
      <c r="U3506" s="15"/>
      <c r="V3506" s="15"/>
      <c r="W3506" s="15"/>
      <c r="X3506" s="15"/>
      <c r="Y3506" s="15"/>
      <c r="Z3506" s="15"/>
      <c r="AA3506" s="15"/>
    </row>
    <row r="3507" spans="1:27" s="21" customFormat="1" x14ac:dyDescent="0.2">
      <c r="A3507" s="23"/>
      <c r="B3507" s="24"/>
      <c r="C3507" s="24"/>
      <c r="D3507" s="15"/>
      <c r="E3507" s="26"/>
      <c r="F3507" s="26"/>
      <c r="J3507" s="26"/>
      <c r="K3507" s="26"/>
      <c r="L3507" s="26"/>
      <c r="M3507" s="26"/>
      <c r="N3507" s="26"/>
      <c r="O3507" s="26"/>
      <c r="P3507" s="26"/>
      <c r="Q3507" s="26"/>
      <c r="S3507" s="15"/>
      <c r="T3507" s="15"/>
      <c r="U3507" s="15"/>
      <c r="V3507" s="15"/>
      <c r="W3507" s="15"/>
      <c r="X3507" s="15"/>
      <c r="Y3507" s="15"/>
      <c r="Z3507" s="15"/>
      <c r="AA3507" s="15"/>
    </row>
    <row r="3508" spans="1:27" s="21" customFormat="1" x14ac:dyDescent="0.2">
      <c r="A3508" s="23"/>
      <c r="B3508" s="24"/>
      <c r="C3508" s="24"/>
      <c r="D3508" s="15"/>
      <c r="E3508" s="26"/>
      <c r="F3508" s="26"/>
      <c r="J3508" s="26"/>
      <c r="K3508" s="26"/>
      <c r="L3508" s="26"/>
      <c r="M3508" s="26"/>
      <c r="N3508" s="26"/>
      <c r="O3508" s="26"/>
      <c r="P3508" s="26"/>
      <c r="Q3508" s="26"/>
      <c r="S3508" s="15"/>
      <c r="T3508" s="15"/>
      <c r="U3508" s="15"/>
      <c r="V3508" s="15"/>
      <c r="W3508" s="15"/>
      <c r="X3508" s="15"/>
      <c r="Y3508" s="15"/>
      <c r="Z3508" s="15"/>
      <c r="AA3508" s="15"/>
    </row>
    <row r="3509" spans="1:27" s="21" customFormat="1" x14ac:dyDescent="0.2">
      <c r="A3509" s="23"/>
      <c r="B3509" s="24"/>
      <c r="C3509" s="24"/>
      <c r="D3509" s="15"/>
      <c r="E3509" s="26"/>
      <c r="F3509" s="26"/>
      <c r="J3509" s="26"/>
      <c r="K3509" s="26"/>
      <c r="L3509" s="26"/>
      <c r="M3509" s="26"/>
      <c r="N3509" s="26"/>
      <c r="O3509" s="26"/>
      <c r="P3509" s="26"/>
      <c r="Q3509" s="26"/>
      <c r="S3509" s="15"/>
      <c r="T3509" s="15"/>
      <c r="U3509" s="15"/>
      <c r="V3509" s="15"/>
      <c r="W3509" s="15"/>
      <c r="X3509" s="15"/>
      <c r="Y3509" s="15"/>
      <c r="Z3509" s="15"/>
      <c r="AA3509" s="15"/>
    </row>
    <row r="3510" spans="1:27" s="21" customFormat="1" x14ac:dyDescent="0.2">
      <c r="A3510" s="23"/>
      <c r="B3510" s="24"/>
      <c r="C3510" s="24"/>
      <c r="D3510" s="15"/>
      <c r="E3510" s="26"/>
      <c r="F3510" s="26"/>
      <c r="J3510" s="26"/>
      <c r="K3510" s="26"/>
      <c r="L3510" s="26"/>
      <c r="M3510" s="26"/>
      <c r="N3510" s="26"/>
      <c r="O3510" s="26"/>
      <c r="P3510" s="26"/>
      <c r="Q3510" s="26"/>
      <c r="S3510" s="15"/>
      <c r="T3510" s="15"/>
      <c r="U3510" s="15"/>
      <c r="V3510" s="15"/>
      <c r="W3510" s="15"/>
      <c r="X3510" s="15"/>
      <c r="Y3510" s="15"/>
      <c r="Z3510" s="15"/>
      <c r="AA3510" s="15"/>
    </row>
    <row r="3511" spans="1:27" s="21" customFormat="1" x14ac:dyDescent="0.2">
      <c r="A3511" s="23"/>
      <c r="B3511" s="24"/>
      <c r="C3511" s="24"/>
      <c r="D3511" s="15"/>
      <c r="E3511" s="26"/>
      <c r="F3511" s="26"/>
      <c r="J3511" s="26"/>
      <c r="K3511" s="26"/>
      <c r="L3511" s="26"/>
      <c r="M3511" s="26"/>
      <c r="N3511" s="26"/>
      <c r="O3511" s="26"/>
      <c r="P3511" s="26"/>
      <c r="Q3511" s="26"/>
      <c r="S3511" s="15"/>
      <c r="T3511" s="15"/>
      <c r="U3511" s="15"/>
      <c r="V3511" s="15"/>
      <c r="W3511" s="15"/>
      <c r="X3511" s="15"/>
      <c r="Y3511" s="15"/>
      <c r="Z3511" s="15"/>
      <c r="AA3511" s="15"/>
    </row>
    <row r="3512" spans="1:27" s="21" customFormat="1" x14ac:dyDescent="0.2">
      <c r="A3512" s="23"/>
      <c r="B3512" s="24"/>
      <c r="C3512" s="24"/>
      <c r="D3512" s="15"/>
      <c r="E3512" s="26"/>
      <c r="F3512" s="26"/>
      <c r="J3512" s="26"/>
      <c r="K3512" s="26"/>
      <c r="L3512" s="26"/>
      <c r="M3512" s="26"/>
      <c r="N3512" s="26"/>
      <c r="O3512" s="26"/>
      <c r="P3512" s="26"/>
      <c r="Q3512" s="26"/>
      <c r="S3512" s="15"/>
      <c r="T3512" s="15"/>
      <c r="U3512" s="15"/>
      <c r="V3512" s="15"/>
      <c r="W3512" s="15"/>
      <c r="X3512" s="15"/>
      <c r="Y3512" s="15"/>
      <c r="Z3512" s="15"/>
      <c r="AA3512" s="15"/>
    </row>
    <row r="3513" spans="1:27" s="21" customFormat="1" x14ac:dyDescent="0.2">
      <c r="A3513" s="23"/>
      <c r="B3513" s="24"/>
      <c r="C3513" s="24"/>
      <c r="D3513" s="15"/>
      <c r="E3513" s="26"/>
      <c r="F3513" s="26"/>
      <c r="J3513" s="26"/>
      <c r="K3513" s="26"/>
      <c r="L3513" s="26"/>
      <c r="M3513" s="26"/>
      <c r="N3513" s="26"/>
      <c r="O3513" s="26"/>
      <c r="P3513" s="26"/>
      <c r="Q3513" s="26"/>
      <c r="S3513" s="15"/>
      <c r="T3513" s="15"/>
      <c r="U3513" s="15"/>
      <c r="V3513" s="15"/>
      <c r="W3513" s="15"/>
      <c r="X3513" s="15"/>
      <c r="Y3513" s="15"/>
      <c r="Z3513" s="15"/>
      <c r="AA3513" s="15"/>
    </row>
    <row r="3514" spans="1:27" s="21" customFormat="1" x14ac:dyDescent="0.2">
      <c r="A3514" s="23"/>
      <c r="B3514" s="24"/>
      <c r="C3514" s="24"/>
      <c r="D3514" s="15"/>
      <c r="E3514" s="26"/>
      <c r="F3514" s="26"/>
      <c r="J3514" s="26"/>
      <c r="K3514" s="26"/>
      <c r="L3514" s="26"/>
      <c r="M3514" s="26"/>
      <c r="N3514" s="26"/>
      <c r="O3514" s="26"/>
      <c r="P3514" s="26"/>
      <c r="Q3514" s="26"/>
      <c r="S3514" s="15"/>
      <c r="T3514" s="15"/>
      <c r="U3514" s="15"/>
      <c r="V3514" s="15"/>
      <c r="W3514" s="15"/>
      <c r="X3514" s="15"/>
      <c r="Y3514" s="15"/>
      <c r="Z3514" s="15"/>
      <c r="AA3514" s="15"/>
    </row>
    <row r="3515" spans="1:27" s="21" customFormat="1" x14ac:dyDescent="0.2">
      <c r="A3515" s="23"/>
      <c r="B3515" s="24"/>
      <c r="C3515" s="24"/>
      <c r="D3515" s="15"/>
      <c r="E3515" s="26"/>
      <c r="F3515" s="26"/>
      <c r="J3515" s="26"/>
      <c r="K3515" s="26"/>
      <c r="L3515" s="26"/>
      <c r="M3515" s="26"/>
      <c r="N3515" s="26"/>
      <c r="O3515" s="26"/>
      <c r="P3515" s="26"/>
      <c r="Q3515" s="26"/>
      <c r="S3515" s="15"/>
      <c r="T3515" s="15"/>
      <c r="U3515" s="15"/>
      <c r="V3515" s="15"/>
      <c r="W3515" s="15"/>
      <c r="X3515" s="15"/>
      <c r="Y3515" s="15"/>
      <c r="Z3515" s="15"/>
      <c r="AA3515" s="15"/>
    </row>
    <row r="3516" spans="1:27" s="21" customFormat="1" x14ac:dyDescent="0.2">
      <c r="A3516" s="23"/>
      <c r="B3516" s="24"/>
      <c r="C3516" s="24"/>
      <c r="D3516" s="15"/>
      <c r="E3516" s="26"/>
      <c r="F3516" s="26"/>
      <c r="J3516" s="26"/>
      <c r="K3516" s="26"/>
      <c r="L3516" s="26"/>
      <c r="M3516" s="26"/>
      <c r="N3516" s="26"/>
      <c r="O3516" s="26"/>
      <c r="P3516" s="26"/>
      <c r="Q3516" s="26"/>
      <c r="S3516" s="15"/>
      <c r="T3516" s="15"/>
      <c r="U3516" s="15"/>
      <c r="V3516" s="15"/>
      <c r="W3516" s="15"/>
      <c r="X3516" s="15"/>
      <c r="Y3516" s="15"/>
      <c r="Z3516" s="15"/>
      <c r="AA3516" s="15"/>
    </row>
    <row r="3517" spans="1:27" s="21" customFormat="1" x14ac:dyDescent="0.2">
      <c r="A3517" s="23"/>
      <c r="B3517" s="24"/>
      <c r="C3517" s="24"/>
      <c r="D3517" s="15"/>
      <c r="E3517" s="26"/>
      <c r="F3517" s="26"/>
      <c r="J3517" s="26"/>
      <c r="K3517" s="26"/>
      <c r="L3517" s="26"/>
      <c r="M3517" s="26"/>
      <c r="N3517" s="26"/>
      <c r="O3517" s="26"/>
      <c r="P3517" s="26"/>
      <c r="Q3517" s="26"/>
      <c r="S3517" s="15"/>
      <c r="T3517" s="15"/>
      <c r="U3517" s="15"/>
      <c r="V3517" s="15"/>
      <c r="W3517" s="15"/>
      <c r="X3517" s="15"/>
      <c r="Y3517" s="15"/>
      <c r="Z3517" s="15"/>
      <c r="AA3517" s="15"/>
    </row>
    <row r="3518" spans="1:27" s="21" customFormat="1" x14ac:dyDescent="0.2">
      <c r="A3518" s="23"/>
      <c r="B3518" s="24"/>
      <c r="C3518" s="24"/>
      <c r="D3518" s="15"/>
      <c r="E3518" s="26"/>
      <c r="F3518" s="26"/>
      <c r="J3518" s="26"/>
      <c r="K3518" s="26"/>
      <c r="L3518" s="26"/>
      <c r="M3518" s="26"/>
      <c r="N3518" s="26"/>
      <c r="O3518" s="26"/>
      <c r="P3518" s="26"/>
      <c r="Q3518" s="26"/>
      <c r="S3518" s="15"/>
      <c r="T3518" s="15"/>
      <c r="U3518" s="15"/>
      <c r="V3518" s="15"/>
      <c r="W3518" s="15"/>
      <c r="X3518" s="15"/>
      <c r="Y3518" s="15"/>
      <c r="Z3518" s="15"/>
      <c r="AA3518" s="15"/>
    </row>
    <row r="3519" spans="1:27" s="21" customFormat="1" x14ac:dyDescent="0.2">
      <c r="A3519" s="23"/>
      <c r="B3519" s="24"/>
      <c r="C3519" s="24"/>
      <c r="D3519" s="15"/>
      <c r="E3519" s="26"/>
      <c r="F3519" s="26"/>
      <c r="J3519" s="26"/>
      <c r="K3519" s="26"/>
      <c r="L3519" s="26"/>
      <c r="M3519" s="26"/>
      <c r="N3519" s="26"/>
      <c r="O3519" s="26"/>
      <c r="P3519" s="26"/>
      <c r="Q3519" s="26"/>
      <c r="S3519" s="15"/>
      <c r="T3519" s="15"/>
      <c r="U3519" s="15"/>
      <c r="V3519" s="15"/>
      <c r="W3519" s="15"/>
      <c r="X3519" s="15"/>
      <c r="Y3519" s="15"/>
      <c r="Z3519" s="15"/>
      <c r="AA3519" s="15"/>
    </row>
    <row r="3520" spans="1:27" s="21" customFormat="1" x14ac:dyDescent="0.2">
      <c r="A3520" s="23"/>
      <c r="B3520" s="24"/>
      <c r="C3520" s="24"/>
      <c r="D3520" s="15"/>
      <c r="E3520" s="26"/>
      <c r="F3520" s="26"/>
      <c r="J3520" s="26"/>
      <c r="K3520" s="26"/>
      <c r="L3520" s="26"/>
      <c r="M3520" s="26"/>
      <c r="N3520" s="26"/>
      <c r="O3520" s="26"/>
      <c r="P3520" s="26"/>
      <c r="Q3520" s="26"/>
      <c r="S3520" s="15"/>
      <c r="T3520" s="15"/>
      <c r="U3520" s="15"/>
      <c r="V3520" s="15"/>
      <c r="W3520" s="15"/>
      <c r="X3520" s="15"/>
      <c r="Y3520" s="15"/>
      <c r="Z3520" s="15"/>
      <c r="AA3520" s="15"/>
    </row>
    <row r="3521" spans="1:27" s="21" customFormat="1" x14ac:dyDescent="0.2">
      <c r="A3521" s="23"/>
      <c r="B3521" s="24"/>
      <c r="C3521" s="24"/>
      <c r="D3521" s="15"/>
      <c r="E3521" s="26"/>
      <c r="F3521" s="26"/>
      <c r="J3521" s="26"/>
      <c r="K3521" s="26"/>
      <c r="L3521" s="26"/>
      <c r="M3521" s="26"/>
      <c r="N3521" s="26"/>
      <c r="O3521" s="26"/>
      <c r="P3521" s="26"/>
      <c r="Q3521" s="26"/>
      <c r="S3521" s="15"/>
      <c r="T3521" s="15"/>
      <c r="U3521" s="15"/>
      <c r="V3521" s="15"/>
      <c r="W3521" s="15"/>
      <c r="X3521" s="15"/>
      <c r="Y3521" s="15"/>
      <c r="Z3521" s="15"/>
      <c r="AA3521" s="15"/>
    </row>
    <row r="3522" spans="1:27" s="21" customFormat="1" x14ac:dyDescent="0.2">
      <c r="A3522" s="23"/>
      <c r="B3522" s="24"/>
      <c r="C3522" s="24"/>
      <c r="D3522" s="15"/>
      <c r="E3522" s="26"/>
      <c r="F3522" s="26"/>
      <c r="J3522" s="26"/>
      <c r="K3522" s="26"/>
      <c r="L3522" s="26"/>
      <c r="M3522" s="26"/>
      <c r="N3522" s="26"/>
      <c r="O3522" s="26"/>
      <c r="P3522" s="26"/>
      <c r="Q3522" s="26"/>
      <c r="S3522" s="15"/>
      <c r="T3522" s="15"/>
      <c r="U3522" s="15"/>
      <c r="V3522" s="15"/>
      <c r="W3522" s="15"/>
      <c r="X3522" s="15"/>
      <c r="Y3522" s="15"/>
      <c r="Z3522" s="15"/>
      <c r="AA3522" s="15"/>
    </row>
    <row r="3523" spans="1:27" s="21" customFormat="1" x14ac:dyDescent="0.2">
      <c r="A3523" s="23"/>
      <c r="B3523" s="24"/>
      <c r="C3523" s="24"/>
      <c r="D3523" s="15"/>
      <c r="E3523" s="26"/>
      <c r="F3523" s="26"/>
      <c r="J3523" s="26"/>
      <c r="K3523" s="26"/>
      <c r="L3523" s="26"/>
      <c r="M3523" s="26"/>
      <c r="N3523" s="26"/>
      <c r="O3523" s="26"/>
      <c r="P3523" s="26"/>
      <c r="Q3523" s="26"/>
      <c r="S3523" s="15"/>
      <c r="T3523" s="15"/>
      <c r="U3523" s="15"/>
      <c r="V3523" s="15"/>
      <c r="W3523" s="15"/>
      <c r="X3523" s="15"/>
      <c r="Y3523" s="15"/>
      <c r="Z3523" s="15"/>
      <c r="AA3523" s="15"/>
    </row>
    <row r="3524" spans="1:27" s="21" customFormat="1" x14ac:dyDescent="0.2">
      <c r="A3524" s="23"/>
      <c r="B3524" s="24"/>
      <c r="C3524" s="24"/>
      <c r="D3524" s="15"/>
      <c r="E3524" s="26"/>
      <c r="F3524" s="26"/>
      <c r="J3524" s="26"/>
      <c r="K3524" s="26"/>
      <c r="L3524" s="26"/>
      <c r="M3524" s="26"/>
      <c r="N3524" s="26"/>
      <c r="O3524" s="26"/>
      <c r="P3524" s="26"/>
      <c r="Q3524" s="26"/>
      <c r="S3524" s="15"/>
      <c r="T3524" s="15"/>
      <c r="U3524" s="15"/>
      <c r="V3524" s="15"/>
      <c r="W3524" s="15"/>
      <c r="X3524" s="15"/>
      <c r="Y3524" s="15"/>
      <c r="Z3524" s="15"/>
      <c r="AA3524" s="15"/>
    </row>
    <row r="3525" spans="1:27" s="21" customFormat="1" x14ac:dyDescent="0.2">
      <c r="A3525" s="23"/>
      <c r="B3525" s="24"/>
      <c r="C3525" s="24"/>
      <c r="D3525" s="15"/>
      <c r="E3525" s="26"/>
      <c r="F3525" s="26"/>
      <c r="J3525" s="26"/>
      <c r="K3525" s="26"/>
      <c r="L3525" s="26"/>
      <c r="M3525" s="26"/>
      <c r="N3525" s="26"/>
      <c r="O3525" s="26"/>
      <c r="P3525" s="26"/>
      <c r="Q3525" s="26"/>
      <c r="S3525" s="15"/>
      <c r="T3525" s="15"/>
      <c r="U3525" s="15"/>
      <c r="V3525" s="15"/>
      <c r="W3525" s="15"/>
      <c r="X3525" s="15"/>
      <c r="Y3525" s="15"/>
      <c r="Z3525" s="15"/>
      <c r="AA3525" s="15"/>
    </row>
    <row r="3526" spans="1:27" s="21" customFormat="1" x14ac:dyDescent="0.2">
      <c r="A3526" s="23"/>
      <c r="B3526" s="24"/>
      <c r="C3526" s="24"/>
      <c r="D3526" s="15"/>
      <c r="E3526" s="26"/>
      <c r="F3526" s="26"/>
      <c r="J3526" s="26"/>
      <c r="K3526" s="26"/>
      <c r="L3526" s="26"/>
      <c r="M3526" s="26"/>
      <c r="N3526" s="26"/>
      <c r="O3526" s="26"/>
      <c r="P3526" s="26"/>
      <c r="Q3526" s="26"/>
      <c r="S3526" s="15"/>
      <c r="T3526" s="15"/>
      <c r="U3526" s="15"/>
      <c r="V3526" s="15"/>
      <c r="W3526" s="15"/>
      <c r="X3526" s="15"/>
      <c r="Y3526" s="15"/>
      <c r="Z3526" s="15"/>
      <c r="AA3526" s="15"/>
    </row>
    <row r="3527" spans="1:27" s="21" customFormat="1" x14ac:dyDescent="0.2">
      <c r="A3527" s="23"/>
      <c r="B3527" s="24"/>
      <c r="C3527" s="24"/>
      <c r="D3527" s="15"/>
      <c r="E3527" s="26"/>
      <c r="F3527" s="26"/>
      <c r="J3527" s="26"/>
      <c r="K3527" s="26"/>
      <c r="L3527" s="26"/>
      <c r="M3527" s="26"/>
      <c r="N3527" s="26"/>
      <c r="O3527" s="26"/>
      <c r="P3527" s="26"/>
      <c r="Q3527" s="26"/>
      <c r="S3527" s="15"/>
      <c r="T3527" s="15"/>
      <c r="U3527" s="15"/>
      <c r="V3527" s="15"/>
      <c r="W3527" s="15"/>
      <c r="X3527" s="15"/>
      <c r="Y3527" s="15"/>
      <c r="Z3527" s="15"/>
      <c r="AA3527" s="15"/>
    </row>
    <row r="3528" spans="1:27" s="21" customFormat="1" x14ac:dyDescent="0.2">
      <c r="A3528" s="23"/>
      <c r="B3528" s="24"/>
      <c r="C3528" s="24"/>
      <c r="D3528" s="15"/>
      <c r="E3528" s="26"/>
      <c r="F3528" s="26"/>
      <c r="J3528" s="26"/>
      <c r="K3528" s="26"/>
      <c r="L3528" s="26"/>
      <c r="M3528" s="26"/>
      <c r="N3528" s="26"/>
      <c r="O3528" s="26"/>
      <c r="P3528" s="26"/>
      <c r="Q3528" s="26"/>
      <c r="S3528" s="15"/>
      <c r="T3528" s="15"/>
      <c r="U3528" s="15"/>
      <c r="V3528" s="15"/>
      <c r="W3528" s="15"/>
      <c r="X3528" s="15"/>
      <c r="Y3528" s="15"/>
      <c r="Z3528" s="15"/>
      <c r="AA3528" s="15"/>
    </row>
    <row r="3529" spans="1:27" s="21" customFormat="1" x14ac:dyDescent="0.2">
      <c r="A3529" s="23"/>
      <c r="B3529" s="24"/>
      <c r="C3529" s="24"/>
      <c r="D3529" s="15"/>
      <c r="E3529" s="26"/>
      <c r="F3529" s="26"/>
      <c r="J3529" s="26"/>
      <c r="K3529" s="26"/>
      <c r="L3529" s="26"/>
      <c r="M3529" s="26"/>
      <c r="N3529" s="26"/>
      <c r="O3529" s="26"/>
      <c r="P3529" s="26"/>
      <c r="Q3529" s="26"/>
      <c r="S3529" s="15"/>
      <c r="T3529" s="15"/>
      <c r="U3529" s="15"/>
      <c r="V3529" s="15"/>
      <c r="W3529" s="15"/>
      <c r="X3529" s="15"/>
      <c r="Y3529" s="15"/>
      <c r="Z3529" s="15"/>
      <c r="AA3529" s="15"/>
    </row>
    <row r="3530" spans="1:27" s="21" customFormat="1" x14ac:dyDescent="0.2">
      <c r="A3530" s="23"/>
      <c r="B3530" s="24"/>
      <c r="C3530" s="24"/>
      <c r="D3530" s="15"/>
      <c r="E3530" s="26"/>
      <c r="F3530" s="26"/>
      <c r="J3530" s="26"/>
      <c r="K3530" s="26"/>
      <c r="L3530" s="26"/>
      <c r="M3530" s="26"/>
      <c r="N3530" s="26"/>
      <c r="O3530" s="26"/>
      <c r="P3530" s="26"/>
      <c r="Q3530" s="26"/>
      <c r="S3530" s="15"/>
      <c r="T3530" s="15"/>
      <c r="U3530" s="15"/>
      <c r="V3530" s="15"/>
      <c r="W3530" s="15"/>
      <c r="X3530" s="15"/>
      <c r="Y3530" s="15"/>
      <c r="Z3530" s="15"/>
      <c r="AA3530" s="15"/>
    </row>
    <row r="3531" spans="1:27" s="21" customFormat="1" x14ac:dyDescent="0.2">
      <c r="A3531" s="23"/>
      <c r="B3531" s="24"/>
      <c r="C3531" s="24"/>
      <c r="D3531" s="15"/>
      <c r="E3531" s="26"/>
      <c r="F3531" s="26"/>
      <c r="J3531" s="26"/>
      <c r="K3531" s="26"/>
      <c r="L3531" s="26"/>
      <c r="M3531" s="26"/>
      <c r="N3531" s="26"/>
      <c r="O3531" s="26"/>
      <c r="P3531" s="26"/>
      <c r="Q3531" s="26"/>
      <c r="S3531" s="15"/>
      <c r="T3531" s="15"/>
      <c r="U3531" s="15"/>
      <c r="V3531" s="15"/>
      <c r="W3531" s="15"/>
      <c r="X3531" s="15"/>
      <c r="Y3531" s="15"/>
      <c r="Z3531" s="15"/>
      <c r="AA3531" s="15"/>
    </row>
    <row r="3532" spans="1:27" s="21" customFormat="1" x14ac:dyDescent="0.2">
      <c r="A3532" s="23"/>
      <c r="B3532" s="24"/>
      <c r="C3532" s="24"/>
      <c r="D3532" s="15"/>
      <c r="E3532" s="26"/>
      <c r="F3532" s="26"/>
      <c r="J3532" s="26"/>
      <c r="K3532" s="26"/>
      <c r="L3532" s="26"/>
      <c r="M3532" s="26"/>
      <c r="N3532" s="26"/>
      <c r="O3532" s="26"/>
      <c r="P3532" s="26"/>
      <c r="Q3532" s="26"/>
      <c r="S3532" s="15"/>
      <c r="T3532" s="15"/>
      <c r="U3532" s="15"/>
      <c r="V3532" s="15"/>
      <c r="W3532" s="15"/>
      <c r="X3532" s="15"/>
      <c r="Y3532" s="15"/>
      <c r="Z3532" s="15"/>
      <c r="AA3532" s="15"/>
    </row>
    <row r="3533" spans="1:27" s="21" customFormat="1" x14ac:dyDescent="0.2">
      <c r="A3533" s="23"/>
      <c r="B3533" s="24"/>
      <c r="C3533" s="24"/>
      <c r="D3533" s="15"/>
      <c r="E3533" s="26"/>
      <c r="F3533" s="26"/>
      <c r="J3533" s="26"/>
      <c r="K3533" s="26"/>
      <c r="L3533" s="26"/>
      <c r="M3533" s="26"/>
      <c r="N3533" s="26"/>
      <c r="O3533" s="26"/>
      <c r="P3533" s="26"/>
      <c r="Q3533" s="26"/>
      <c r="S3533" s="15"/>
      <c r="T3533" s="15"/>
      <c r="U3533" s="15"/>
      <c r="V3533" s="15"/>
      <c r="W3533" s="15"/>
      <c r="X3533" s="15"/>
      <c r="Y3533" s="15"/>
      <c r="Z3533" s="15"/>
      <c r="AA3533" s="15"/>
    </row>
    <row r="3534" spans="1:27" s="21" customFormat="1" x14ac:dyDescent="0.2">
      <c r="A3534" s="23"/>
      <c r="B3534" s="24"/>
      <c r="C3534" s="24"/>
      <c r="D3534" s="15"/>
      <c r="E3534" s="26"/>
      <c r="F3534" s="26"/>
      <c r="J3534" s="26"/>
      <c r="K3534" s="26"/>
      <c r="L3534" s="26"/>
      <c r="M3534" s="26"/>
      <c r="N3534" s="26"/>
      <c r="O3534" s="26"/>
      <c r="P3534" s="26"/>
      <c r="Q3534" s="26"/>
      <c r="S3534" s="15"/>
      <c r="T3534" s="15"/>
      <c r="U3534" s="15"/>
      <c r="V3534" s="15"/>
      <c r="W3534" s="15"/>
      <c r="X3534" s="15"/>
      <c r="Y3534" s="15"/>
      <c r="Z3534" s="15"/>
      <c r="AA3534" s="15"/>
    </row>
    <row r="3535" spans="1:27" s="21" customFormat="1" x14ac:dyDescent="0.2">
      <c r="A3535" s="23"/>
      <c r="B3535" s="24"/>
      <c r="C3535" s="24"/>
      <c r="D3535" s="15"/>
      <c r="E3535" s="26"/>
      <c r="F3535" s="26"/>
      <c r="J3535" s="26"/>
      <c r="K3535" s="26"/>
      <c r="L3535" s="26"/>
      <c r="M3535" s="26"/>
      <c r="N3535" s="26"/>
      <c r="O3535" s="26"/>
      <c r="P3535" s="26"/>
      <c r="Q3535" s="26"/>
      <c r="S3535" s="15"/>
      <c r="T3535" s="15"/>
      <c r="U3535" s="15"/>
      <c r="V3535" s="15"/>
      <c r="W3535" s="15"/>
      <c r="X3535" s="15"/>
      <c r="Y3535" s="15"/>
      <c r="Z3535" s="15"/>
      <c r="AA3535" s="15"/>
    </row>
    <row r="3536" spans="1:27" s="21" customFormat="1" x14ac:dyDescent="0.2">
      <c r="A3536" s="23"/>
      <c r="B3536" s="24"/>
      <c r="C3536" s="24"/>
      <c r="D3536" s="15"/>
      <c r="E3536" s="26"/>
      <c r="F3536" s="26"/>
      <c r="J3536" s="26"/>
      <c r="K3536" s="26"/>
      <c r="L3536" s="26"/>
      <c r="M3536" s="26"/>
      <c r="N3536" s="26"/>
      <c r="O3536" s="26"/>
      <c r="P3536" s="26"/>
      <c r="Q3536" s="26"/>
      <c r="S3536" s="15"/>
      <c r="T3536" s="15"/>
      <c r="U3536" s="15"/>
      <c r="V3536" s="15"/>
      <c r="W3536" s="15"/>
      <c r="X3536" s="15"/>
      <c r="Y3536" s="15"/>
      <c r="Z3536" s="15"/>
      <c r="AA3536" s="15"/>
    </row>
    <row r="3537" spans="1:27" s="21" customFormat="1" x14ac:dyDescent="0.2">
      <c r="A3537" s="23"/>
      <c r="B3537" s="24"/>
      <c r="C3537" s="24"/>
      <c r="D3537" s="15"/>
      <c r="E3537" s="26"/>
      <c r="F3537" s="26"/>
      <c r="J3537" s="26"/>
      <c r="K3537" s="26"/>
      <c r="L3537" s="26"/>
      <c r="M3537" s="26"/>
      <c r="N3537" s="26"/>
      <c r="O3537" s="26"/>
      <c r="P3537" s="26"/>
      <c r="Q3537" s="26"/>
      <c r="S3537" s="15"/>
      <c r="T3537" s="15"/>
      <c r="U3537" s="15"/>
      <c r="V3537" s="15"/>
      <c r="W3537" s="15"/>
      <c r="X3537" s="15"/>
      <c r="Y3537" s="15"/>
      <c r="Z3537" s="15"/>
      <c r="AA3537" s="15"/>
    </row>
    <row r="3538" spans="1:27" s="21" customFormat="1" x14ac:dyDescent="0.2">
      <c r="A3538" s="23"/>
      <c r="B3538" s="24"/>
      <c r="C3538" s="24"/>
      <c r="D3538" s="15"/>
      <c r="E3538" s="26"/>
      <c r="F3538" s="26"/>
      <c r="J3538" s="26"/>
      <c r="K3538" s="26"/>
      <c r="L3538" s="26"/>
      <c r="M3538" s="26"/>
      <c r="N3538" s="26"/>
      <c r="O3538" s="26"/>
      <c r="P3538" s="26"/>
      <c r="Q3538" s="26"/>
      <c r="S3538" s="15"/>
      <c r="T3538" s="15"/>
      <c r="U3538" s="15"/>
      <c r="V3538" s="15"/>
      <c r="W3538" s="15"/>
      <c r="X3538" s="15"/>
      <c r="Y3538" s="15"/>
      <c r="Z3538" s="15"/>
      <c r="AA3538" s="15"/>
    </row>
    <row r="3539" spans="1:27" s="21" customFormat="1" x14ac:dyDescent="0.2">
      <c r="A3539" s="23"/>
      <c r="B3539" s="24"/>
      <c r="C3539" s="24"/>
      <c r="D3539" s="15"/>
      <c r="E3539" s="26"/>
      <c r="F3539" s="26"/>
      <c r="J3539" s="26"/>
      <c r="K3539" s="26"/>
      <c r="L3539" s="26"/>
      <c r="M3539" s="26"/>
      <c r="N3539" s="26"/>
      <c r="O3539" s="26"/>
      <c r="P3539" s="26"/>
      <c r="Q3539" s="26"/>
      <c r="S3539" s="15"/>
      <c r="T3539" s="15"/>
      <c r="U3539" s="15"/>
      <c r="V3539" s="15"/>
      <c r="W3539" s="15"/>
      <c r="X3539" s="15"/>
      <c r="Y3539" s="15"/>
      <c r="Z3539" s="15"/>
      <c r="AA3539" s="15"/>
    </row>
    <row r="3540" spans="1:27" s="21" customFormat="1" x14ac:dyDescent="0.2">
      <c r="A3540" s="23"/>
      <c r="B3540" s="24"/>
      <c r="C3540" s="24"/>
      <c r="D3540" s="15"/>
      <c r="E3540" s="26"/>
      <c r="F3540" s="26"/>
      <c r="J3540" s="26"/>
      <c r="K3540" s="26"/>
      <c r="L3540" s="26"/>
      <c r="M3540" s="26"/>
      <c r="N3540" s="26"/>
      <c r="O3540" s="26"/>
      <c r="P3540" s="26"/>
      <c r="Q3540" s="26"/>
      <c r="S3540" s="15"/>
      <c r="T3540" s="15"/>
      <c r="U3540" s="15"/>
      <c r="V3540" s="15"/>
      <c r="W3540" s="15"/>
      <c r="X3540" s="15"/>
      <c r="Y3540" s="15"/>
      <c r="Z3540" s="15"/>
      <c r="AA3540" s="15"/>
    </row>
    <row r="3541" spans="1:27" s="21" customFormat="1" x14ac:dyDescent="0.2">
      <c r="A3541" s="23"/>
      <c r="B3541" s="24"/>
      <c r="C3541" s="24"/>
      <c r="D3541" s="15"/>
      <c r="E3541" s="26"/>
      <c r="F3541" s="26"/>
      <c r="J3541" s="26"/>
      <c r="K3541" s="26"/>
      <c r="L3541" s="26"/>
      <c r="M3541" s="26"/>
      <c r="N3541" s="26"/>
      <c r="O3541" s="26"/>
      <c r="P3541" s="26"/>
      <c r="Q3541" s="26"/>
      <c r="S3541" s="15"/>
      <c r="T3541" s="15"/>
      <c r="U3541" s="15"/>
      <c r="V3541" s="15"/>
      <c r="W3541" s="15"/>
      <c r="X3541" s="15"/>
      <c r="Y3541" s="15"/>
      <c r="Z3541" s="15"/>
      <c r="AA3541" s="15"/>
    </row>
    <row r="3542" spans="1:27" s="21" customFormat="1" x14ac:dyDescent="0.2">
      <c r="A3542" s="23"/>
      <c r="B3542" s="24"/>
      <c r="C3542" s="24"/>
      <c r="D3542" s="15"/>
      <c r="E3542" s="26"/>
      <c r="F3542" s="26"/>
      <c r="J3542" s="26"/>
      <c r="K3542" s="26"/>
      <c r="L3542" s="26"/>
      <c r="M3542" s="26"/>
      <c r="N3542" s="26"/>
      <c r="O3542" s="26"/>
      <c r="P3542" s="26"/>
      <c r="Q3542" s="26"/>
      <c r="S3542" s="15"/>
      <c r="T3542" s="15"/>
      <c r="U3542" s="15"/>
      <c r="V3542" s="15"/>
      <c r="W3542" s="15"/>
      <c r="X3542" s="15"/>
      <c r="Y3542" s="15"/>
      <c r="Z3542" s="15"/>
      <c r="AA3542" s="15"/>
    </row>
    <row r="3543" spans="1:27" s="21" customFormat="1" x14ac:dyDescent="0.2">
      <c r="A3543" s="23"/>
      <c r="B3543" s="24"/>
      <c r="C3543" s="24"/>
      <c r="D3543" s="15"/>
      <c r="E3543" s="26"/>
      <c r="F3543" s="26"/>
      <c r="J3543" s="26"/>
      <c r="K3543" s="26"/>
      <c r="L3543" s="26"/>
      <c r="M3543" s="26"/>
      <c r="N3543" s="26"/>
      <c r="O3543" s="26"/>
      <c r="P3543" s="26"/>
      <c r="Q3543" s="26"/>
      <c r="S3543" s="15"/>
      <c r="T3543" s="15"/>
      <c r="U3543" s="15"/>
      <c r="V3543" s="15"/>
      <c r="W3543" s="15"/>
      <c r="X3543" s="15"/>
      <c r="Y3543" s="15"/>
      <c r="Z3543" s="15"/>
      <c r="AA3543" s="15"/>
    </row>
    <row r="3544" spans="1:27" s="21" customFormat="1" x14ac:dyDescent="0.2">
      <c r="A3544" s="23"/>
      <c r="B3544" s="24"/>
      <c r="C3544" s="24"/>
      <c r="D3544" s="15"/>
      <c r="E3544" s="26"/>
      <c r="F3544" s="26"/>
      <c r="J3544" s="26"/>
      <c r="K3544" s="26"/>
      <c r="L3544" s="26"/>
      <c r="M3544" s="26"/>
      <c r="N3544" s="26"/>
      <c r="O3544" s="26"/>
      <c r="P3544" s="26"/>
      <c r="Q3544" s="26"/>
      <c r="S3544" s="15"/>
      <c r="T3544" s="15"/>
      <c r="U3544" s="15"/>
      <c r="V3544" s="15"/>
      <c r="W3544" s="15"/>
      <c r="X3544" s="15"/>
      <c r="Y3544" s="15"/>
      <c r="Z3544" s="15"/>
      <c r="AA3544" s="15"/>
    </row>
    <row r="3545" spans="1:27" s="21" customFormat="1" x14ac:dyDescent="0.2">
      <c r="A3545" s="23"/>
      <c r="B3545" s="24"/>
      <c r="C3545" s="24"/>
      <c r="D3545" s="15"/>
      <c r="E3545" s="26"/>
      <c r="F3545" s="26"/>
      <c r="J3545" s="26"/>
      <c r="K3545" s="26"/>
      <c r="L3545" s="26"/>
      <c r="M3545" s="26"/>
      <c r="N3545" s="26"/>
      <c r="O3545" s="26"/>
      <c r="P3545" s="26"/>
      <c r="Q3545" s="26"/>
      <c r="S3545" s="15"/>
      <c r="T3545" s="15"/>
      <c r="U3545" s="15"/>
      <c r="V3545" s="15"/>
      <c r="W3545" s="15"/>
      <c r="X3545" s="15"/>
      <c r="Y3545" s="15"/>
      <c r="Z3545" s="15"/>
      <c r="AA3545" s="15"/>
    </row>
    <row r="3546" spans="1:27" s="21" customFormat="1" x14ac:dyDescent="0.2">
      <c r="A3546" s="23"/>
      <c r="B3546" s="24"/>
      <c r="C3546" s="24"/>
      <c r="D3546" s="15"/>
      <c r="E3546" s="26"/>
      <c r="F3546" s="26"/>
      <c r="J3546" s="26"/>
      <c r="K3546" s="26"/>
      <c r="L3546" s="26"/>
      <c r="M3546" s="26"/>
      <c r="N3546" s="26"/>
      <c r="O3546" s="26"/>
      <c r="P3546" s="26"/>
      <c r="Q3546" s="26"/>
      <c r="S3546" s="15"/>
      <c r="T3546" s="15"/>
      <c r="U3546" s="15"/>
      <c r="V3546" s="15"/>
      <c r="W3546" s="15"/>
      <c r="X3546" s="15"/>
      <c r="Y3546" s="15"/>
      <c r="Z3546" s="15"/>
      <c r="AA3546" s="15"/>
    </row>
    <row r="3547" spans="1:27" s="21" customFormat="1" x14ac:dyDescent="0.2">
      <c r="A3547" s="23"/>
      <c r="B3547" s="24"/>
      <c r="C3547" s="24"/>
      <c r="D3547" s="15"/>
      <c r="E3547" s="26"/>
      <c r="F3547" s="26"/>
      <c r="J3547" s="26"/>
      <c r="K3547" s="26"/>
      <c r="L3547" s="26"/>
      <c r="M3547" s="26"/>
      <c r="N3547" s="26"/>
      <c r="O3547" s="26"/>
      <c r="P3547" s="26"/>
      <c r="Q3547" s="26"/>
      <c r="S3547" s="15"/>
      <c r="T3547" s="15"/>
      <c r="U3547" s="15"/>
      <c r="V3547" s="15"/>
      <c r="W3547" s="15"/>
      <c r="X3547" s="15"/>
      <c r="Y3547" s="15"/>
      <c r="Z3547" s="15"/>
      <c r="AA3547" s="15"/>
    </row>
    <row r="3548" spans="1:27" s="21" customFormat="1" x14ac:dyDescent="0.2">
      <c r="A3548" s="23"/>
      <c r="B3548" s="24"/>
      <c r="C3548" s="24"/>
      <c r="D3548" s="15"/>
      <c r="E3548" s="26"/>
      <c r="F3548" s="26"/>
      <c r="J3548" s="26"/>
      <c r="K3548" s="26"/>
      <c r="L3548" s="26"/>
      <c r="M3548" s="26"/>
      <c r="N3548" s="26"/>
      <c r="O3548" s="26"/>
      <c r="P3548" s="26"/>
      <c r="Q3548" s="26"/>
      <c r="S3548" s="15"/>
      <c r="T3548" s="15"/>
      <c r="U3548" s="15"/>
      <c r="V3548" s="15"/>
      <c r="W3548" s="15"/>
      <c r="X3548" s="15"/>
      <c r="Y3548" s="15"/>
      <c r="Z3548" s="15"/>
      <c r="AA3548" s="15"/>
    </row>
    <row r="3549" spans="1:27" s="21" customFormat="1" x14ac:dyDescent="0.2">
      <c r="A3549" s="23"/>
      <c r="B3549" s="24"/>
      <c r="C3549" s="24"/>
      <c r="D3549" s="15"/>
      <c r="E3549" s="26"/>
      <c r="F3549" s="26"/>
      <c r="J3549" s="26"/>
      <c r="K3549" s="26"/>
      <c r="L3549" s="26"/>
      <c r="M3549" s="26"/>
      <c r="N3549" s="26"/>
      <c r="O3549" s="26"/>
      <c r="P3549" s="26"/>
      <c r="Q3549" s="26"/>
      <c r="S3549" s="15"/>
      <c r="T3549" s="15"/>
      <c r="U3549" s="15"/>
      <c r="V3549" s="15"/>
      <c r="W3549" s="15"/>
      <c r="X3549" s="15"/>
      <c r="Y3549" s="15"/>
      <c r="Z3549" s="15"/>
      <c r="AA3549" s="15"/>
    </row>
    <row r="3550" spans="1:27" s="21" customFormat="1" x14ac:dyDescent="0.2">
      <c r="A3550" s="23"/>
      <c r="B3550" s="24"/>
      <c r="C3550" s="24"/>
      <c r="D3550" s="15"/>
      <c r="E3550" s="26"/>
      <c r="F3550" s="26"/>
      <c r="J3550" s="26"/>
      <c r="K3550" s="26"/>
      <c r="L3550" s="26"/>
      <c r="M3550" s="26"/>
      <c r="N3550" s="26"/>
      <c r="O3550" s="26"/>
      <c r="P3550" s="26"/>
      <c r="Q3550" s="26"/>
      <c r="S3550" s="15"/>
      <c r="T3550" s="15"/>
      <c r="U3550" s="15"/>
      <c r="V3550" s="15"/>
      <c r="W3550" s="15"/>
      <c r="X3550" s="15"/>
      <c r="Y3550" s="15"/>
      <c r="Z3550" s="15"/>
      <c r="AA3550" s="15"/>
    </row>
    <row r="3551" spans="1:27" s="21" customFormat="1" x14ac:dyDescent="0.2">
      <c r="A3551" s="23"/>
      <c r="B3551" s="24"/>
      <c r="C3551" s="24"/>
      <c r="D3551" s="15"/>
      <c r="E3551" s="26"/>
      <c r="F3551" s="26"/>
      <c r="J3551" s="26"/>
      <c r="K3551" s="26"/>
      <c r="L3551" s="26"/>
      <c r="M3551" s="26"/>
      <c r="N3551" s="26"/>
      <c r="O3551" s="26"/>
      <c r="P3551" s="26"/>
      <c r="Q3551" s="26"/>
      <c r="S3551" s="15"/>
      <c r="T3551" s="15"/>
      <c r="U3551" s="15"/>
      <c r="V3551" s="15"/>
      <c r="W3551" s="15"/>
      <c r="X3551" s="15"/>
      <c r="Y3551" s="15"/>
      <c r="Z3551" s="15"/>
      <c r="AA3551" s="15"/>
    </row>
    <row r="3552" spans="1:27" s="21" customFormat="1" x14ac:dyDescent="0.2">
      <c r="A3552" s="23"/>
      <c r="B3552" s="24"/>
      <c r="C3552" s="24"/>
      <c r="D3552" s="15"/>
      <c r="E3552" s="26"/>
      <c r="F3552" s="26"/>
      <c r="J3552" s="26"/>
      <c r="K3552" s="26"/>
      <c r="L3552" s="26"/>
      <c r="M3552" s="26"/>
      <c r="N3552" s="26"/>
      <c r="O3552" s="26"/>
      <c r="P3552" s="26"/>
      <c r="Q3552" s="26"/>
      <c r="S3552" s="15"/>
      <c r="T3552" s="15"/>
      <c r="U3552" s="15"/>
      <c r="V3552" s="15"/>
      <c r="W3552" s="15"/>
      <c r="X3552" s="15"/>
      <c r="Y3552" s="15"/>
      <c r="Z3552" s="15"/>
      <c r="AA3552" s="15"/>
    </row>
    <row r="3553" spans="1:27" s="21" customFormat="1" x14ac:dyDescent="0.2">
      <c r="A3553" s="23"/>
      <c r="B3553" s="24"/>
      <c r="C3553" s="24"/>
      <c r="D3553" s="15"/>
      <c r="E3553" s="26"/>
      <c r="F3553" s="26"/>
      <c r="J3553" s="26"/>
      <c r="K3553" s="26"/>
      <c r="L3553" s="26"/>
      <c r="M3553" s="26"/>
      <c r="N3553" s="26"/>
      <c r="O3553" s="26"/>
      <c r="P3553" s="26"/>
      <c r="Q3553" s="26"/>
      <c r="S3553" s="15"/>
      <c r="T3553" s="15"/>
      <c r="U3553" s="15"/>
      <c r="V3553" s="15"/>
      <c r="W3553" s="15"/>
      <c r="X3553" s="15"/>
      <c r="Y3553" s="15"/>
      <c r="Z3553" s="15"/>
      <c r="AA3553" s="15"/>
    </row>
    <row r="3554" spans="1:27" s="21" customFormat="1" x14ac:dyDescent="0.2">
      <c r="A3554" s="23"/>
      <c r="B3554" s="24"/>
      <c r="C3554" s="24"/>
      <c r="D3554" s="15"/>
      <c r="E3554" s="26"/>
      <c r="F3554" s="26"/>
      <c r="J3554" s="26"/>
      <c r="K3554" s="26"/>
      <c r="L3554" s="26"/>
      <c r="M3554" s="26"/>
      <c r="N3554" s="26"/>
      <c r="O3554" s="26"/>
      <c r="P3554" s="26"/>
      <c r="Q3554" s="26"/>
      <c r="S3554" s="15"/>
      <c r="T3554" s="15"/>
      <c r="U3554" s="15"/>
      <c r="V3554" s="15"/>
      <c r="W3554" s="15"/>
      <c r="X3554" s="15"/>
      <c r="Y3554" s="15"/>
      <c r="Z3554" s="15"/>
      <c r="AA3554" s="15"/>
    </row>
    <row r="3555" spans="1:27" s="21" customFormat="1" x14ac:dyDescent="0.2">
      <c r="A3555" s="23"/>
      <c r="B3555" s="24"/>
      <c r="C3555" s="24"/>
      <c r="D3555" s="15"/>
      <c r="E3555" s="26"/>
      <c r="F3555" s="26"/>
      <c r="J3555" s="26"/>
      <c r="K3555" s="26"/>
      <c r="L3555" s="26"/>
      <c r="M3555" s="26"/>
      <c r="N3555" s="26"/>
      <c r="O3555" s="26"/>
      <c r="P3555" s="26"/>
      <c r="Q3555" s="26"/>
      <c r="S3555" s="15"/>
      <c r="T3555" s="15"/>
      <c r="U3555" s="15"/>
      <c r="V3555" s="15"/>
      <c r="W3555" s="15"/>
      <c r="X3555" s="15"/>
      <c r="Y3555" s="15"/>
      <c r="Z3555" s="15"/>
      <c r="AA3555" s="15"/>
    </row>
    <row r="3556" spans="1:27" s="21" customFormat="1" x14ac:dyDescent="0.2">
      <c r="A3556" s="23"/>
      <c r="B3556" s="24"/>
      <c r="C3556" s="24"/>
      <c r="D3556" s="15"/>
      <c r="E3556" s="26"/>
      <c r="F3556" s="26"/>
      <c r="J3556" s="26"/>
      <c r="K3556" s="26"/>
      <c r="L3556" s="26"/>
      <c r="M3556" s="26"/>
      <c r="N3556" s="26"/>
      <c r="O3556" s="26"/>
      <c r="P3556" s="26"/>
      <c r="Q3556" s="26"/>
      <c r="S3556" s="15"/>
      <c r="T3556" s="15"/>
      <c r="U3556" s="15"/>
      <c r="V3556" s="15"/>
      <c r="W3556" s="15"/>
      <c r="X3556" s="15"/>
      <c r="Y3556" s="15"/>
      <c r="Z3556" s="15"/>
      <c r="AA3556" s="15"/>
    </row>
    <row r="3557" spans="1:27" s="21" customFormat="1" x14ac:dyDescent="0.2">
      <c r="A3557" s="23"/>
      <c r="B3557" s="24"/>
      <c r="C3557" s="24"/>
      <c r="D3557" s="15"/>
      <c r="E3557" s="26"/>
      <c r="F3557" s="26"/>
      <c r="J3557" s="26"/>
      <c r="K3557" s="26"/>
      <c r="L3557" s="26"/>
      <c r="M3557" s="26"/>
      <c r="N3557" s="26"/>
      <c r="O3557" s="26"/>
      <c r="P3557" s="26"/>
      <c r="Q3557" s="26"/>
      <c r="S3557" s="15"/>
      <c r="T3557" s="15"/>
      <c r="U3557" s="15"/>
      <c r="V3557" s="15"/>
      <c r="W3557" s="15"/>
      <c r="X3557" s="15"/>
      <c r="Y3557" s="15"/>
      <c r="Z3557" s="15"/>
      <c r="AA3557" s="15"/>
    </row>
    <row r="3558" spans="1:27" s="21" customFormat="1" x14ac:dyDescent="0.2">
      <c r="A3558" s="23"/>
      <c r="B3558" s="24"/>
      <c r="C3558" s="24"/>
      <c r="D3558" s="15"/>
      <c r="E3558" s="26"/>
      <c r="F3558" s="26"/>
      <c r="J3558" s="26"/>
      <c r="K3558" s="26"/>
      <c r="L3558" s="26"/>
      <c r="M3558" s="26"/>
      <c r="N3558" s="26"/>
      <c r="O3558" s="26"/>
      <c r="P3558" s="26"/>
      <c r="Q3558" s="26"/>
      <c r="S3558" s="15"/>
      <c r="T3558" s="15"/>
      <c r="U3558" s="15"/>
      <c r="V3558" s="15"/>
      <c r="W3558" s="15"/>
      <c r="X3558" s="15"/>
      <c r="Y3558" s="15"/>
      <c r="Z3558" s="15"/>
      <c r="AA3558" s="15"/>
    </row>
    <row r="3559" spans="1:27" s="21" customFormat="1" x14ac:dyDescent="0.2">
      <c r="A3559" s="23"/>
      <c r="B3559" s="24"/>
      <c r="C3559" s="24"/>
      <c r="D3559" s="15"/>
      <c r="E3559" s="26"/>
      <c r="F3559" s="26"/>
      <c r="J3559" s="26"/>
      <c r="K3559" s="26"/>
      <c r="L3559" s="26"/>
      <c r="M3559" s="26"/>
      <c r="N3559" s="26"/>
      <c r="O3559" s="26"/>
      <c r="P3559" s="26"/>
      <c r="Q3559" s="26"/>
      <c r="S3559" s="15"/>
      <c r="T3559" s="15"/>
      <c r="U3559" s="15"/>
      <c r="V3559" s="15"/>
      <c r="W3559" s="15"/>
      <c r="X3559" s="15"/>
      <c r="Y3559" s="15"/>
      <c r="Z3559" s="15"/>
      <c r="AA3559" s="15"/>
    </row>
    <row r="3560" spans="1:27" s="21" customFormat="1" x14ac:dyDescent="0.2">
      <c r="A3560" s="23"/>
      <c r="B3560" s="24"/>
      <c r="C3560" s="24"/>
      <c r="D3560" s="15"/>
      <c r="E3560" s="26"/>
      <c r="F3560" s="26"/>
      <c r="J3560" s="26"/>
      <c r="K3560" s="26"/>
      <c r="L3560" s="26"/>
      <c r="M3560" s="26"/>
      <c r="N3560" s="26"/>
      <c r="O3560" s="26"/>
      <c r="P3560" s="26"/>
      <c r="Q3560" s="26"/>
      <c r="S3560" s="15"/>
      <c r="T3560" s="15"/>
      <c r="U3560" s="15"/>
      <c r="V3560" s="15"/>
      <c r="W3560" s="15"/>
      <c r="X3560" s="15"/>
      <c r="Y3560" s="15"/>
      <c r="Z3560" s="15"/>
      <c r="AA3560" s="15"/>
    </row>
    <row r="3561" spans="1:27" s="21" customFormat="1" x14ac:dyDescent="0.2">
      <c r="A3561" s="23"/>
      <c r="B3561" s="24"/>
      <c r="C3561" s="24"/>
      <c r="D3561" s="15"/>
      <c r="E3561" s="26"/>
      <c r="F3561" s="26"/>
      <c r="J3561" s="26"/>
      <c r="K3561" s="26"/>
      <c r="L3561" s="26"/>
      <c r="M3561" s="26"/>
      <c r="N3561" s="26"/>
      <c r="O3561" s="26"/>
      <c r="P3561" s="26"/>
      <c r="Q3561" s="26"/>
      <c r="S3561" s="15"/>
      <c r="T3561" s="15"/>
      <c r="U3561" s="15"/>
      <c r="V3561" s="15"/>
      <c r="W3561" s="15"/>
      <c r="X3561" s="15"/>
      <c r="Y3561" s="15"/>
      <c r="Z3561" s="15"/>
      <c r="AA3561" s="15"/>
    </row>
    <row r="3562" spans="1:27" s="21" customFormat="1" x14ac:dyDescent="0.2">
      <c r="A3562" s="23"/>
      <c r="B3562" s="24"/>
      <c r="C3562" s="24"/>
      <c r="D3562" s="15"/>
      <c r="E3562" s="26"/>
      <c r="F3562" s="26"/>
      <c r="J3562" s="26"/>
      <c r="K3562" s="26"/>
      <c r="L3562" s="26"/>
      <c r="M3562" s="26"/>
      <c r="N3562" s="26"/>
      <c r="O3562" s="26"/>
      <c r="P3562" s="26"/>
      <c r="Q3562" s="26"/>
      <c r="S3562" s="15"/>
      <c r="T3562" s="15"/>
      <c r="U3562" s="15"/>
      <c r="V3562" s="15"/>
      <c r="W3562" s="15"/>
      <c r="X3562" s="15"/>
      <c r="Y3562" s="15"/>
      <c r="Z3562" s="15"/>
      <c r="AA3562" s="15"/>
    </row>
    <row r="3563" spans="1:27" s="21" customFormat="1" x14ac:dyDescent="0.2">
      <c r="A3563" s="23"/>
      <c r="B3563" s="24"/>
      <c r="C3563" s="24"/>
      <c r="D3563" s="15"/>
      <c r="E3563" s="26"/>
      <c r="F3563" s="26"/>
      <c r="J3563" s="26"/>
      <c r="K3563" s="26"/>
      <c r="L3563" s="26"/>
      <c r="M3563" s="26"/>
      <c r="N3563" s="26"/>
      <c r="O3563" s="26"/>
      <c r="P3563" s="26"/>
      <c r="Q3563" s="26"/>
      <c r="S3563" s="15"/>
      <c r="T3563" s="15"/>
      <c r="U3563" s="15"/>
      <c r="V3563" s="15"/>
      <c r="W3563" s="15"/>
      <c r="X3563" s="15"/>
      <c r="Y3563" s="15"/>
      <c r="Z3563" s="15"/>
      <c r="AA3563" s="15"/>
    </row>
    <row r="3564" spans="1:27" s="21" customFormat="1" x14ac:dyDescent="0.2">
      <c r="A3564" s="23"/>
      <c r="B3564" s="24"/>
      <c r="C3564" s="24"/>
      <c r="D3564" s="15"/>
      <c r="E3564" s="26"/>
      <c r="F3564" s="26"/>
      <c r="J3564" s="26"/>
      <c r="K3564" s="26"/>
      <c r="L3564" s="26"/>
      <c r="M3564" s="26"/>
      <c r="N3564" s="26"/>
      <c r="O3564" s="26"/>
      <c r="P3564" s="26"/>
      <c r="Q3564" s="26"/>
      <c r="S3564" s="15"/>
      <c r="T3564" s="15"/>
      <c r="U3564" s="15"/>
      <c r="V3564" s="15"/>
      <c r="W3564" s="15"/>
      <c r="X3564" s="15"/>
      <c r="Y3564" s="15"/>
      <c r="Z3564" s="15"/>
      <c r="AA3564" s="15"/>
    </row>
    <row r="3565" spans="1:27" s="21" customFormat="1" x14ac:dyDescent="0.2">
      <c r="A3565" s="23"/>
      <c r="B3565" s="24"/>
      <c r="C3565" s="24"/>
      <c r="D3565" s="15"/>
      <c r="E3565" s="26"/>
      <c r="F3565" s="26"/>
      <c r="J3565" s="26"/>
      <c r="K3565" s="26"/>
      <c r="L3565" s="26"/>
      <c r="M3565" s="26"/>
      <c r="N3565" s="26"/>
      <c r="O3565" s="26"/>
      <c r="P3565" s="26"/>
      <c r="Q3565" s="26"/>
      <c r="S3565" s="15"/>
      <c r="T3565" s="15"/>
      <c r="U3565" s="15"/>
      <c r="V3565" s="15"/>
      <c r="W3565" s="15"/>
      <c r="X3565" s="15"/>
      <c r="Y3565" s="15"/>
      <c r="Z3565" s="15"/>
      <c r="AA3565" s="15"/>
    </row>
    <row r="3566" spans="1:27" s="21" customFormat="1" x14ac:dyDescent="0.2">
      <c r="A3566" s="23"/>
      <c r="B3566" s="24"/>
      <c r="C3566" s="24"/>
      <c r="D3566" s="15"/>
      <c r="E3566" s="26"/>
      <c r="F3566" s="26"/>
      <c r="J3566" s="26"/>
      <c r="K3566" s="26"/>
      <c r="L3566" s="26"/>
      <c r="M3566" s="26"/>
      <c r="N3566" s="26"/>
      <c r="O3566" s="26"/>
      <c r="P3566" s="26"/>
      <c r="Q3566" s="26"/>
      <c r="S3566" s="15"/>
      <c r="T3566" s="15"/>
      <c r="U3566" s="15"/>
      <c r="V3566" s="15"/>
      <c r="W3566" s="15"/>
      <c r="X3566" s="15"/>
      <c r="Y3566" s="15"/>
      <c r="Z3566" s="15"/>
      <c r="AA3566" s="15"/>
    </row>
    <row r="3567" spans="1:27" s="21" customFormat="1" x14ac:dyDescent="0.2">
      <c r="A3567" s="23"/>
      <c r="B3567" s="24"/>
      <c r="C3567" s="24"/>
      <c r="D3567" s="15"/>
      <c r="E3567" s="26"/>
      <c r="F3567" s="26"/>
      <c r="J3567" s="26"/>
      <c r="K3567" s="26"/>
      <c r="L3567" s="26"/>
      <c r="M3567" s="26"/>
      <c r="N3567" s="26"/>
      <c r="O3567" s="26"/>
      <c r="P3567" s="26"/>
      <c r="Q3567" s="26"/>
      <c r="S3567" s="15"/>
      <c r="T3567" s="15"/>
      <c r="U3567" s="15"/>
      <c r="V3567" s="15"/>
      <c r="W3567" s="15"/>
      <c r="X3567" s="15"/>
      <c r="Y3567" s="15"/>
      <c r="Z3567" s="15"/>
      <c r="AA3567" s="15"/>
    </row>
    <row r="3568" spans="1:27" s="21" customFormat="1" x14ac:dyDescent="0.2">
      <c r="A3568" s="23"/>
      <c r="B3568" s="24"/>
      <c r="C3568" s="24"/>
      <c r="D3568" s="15"/>
      <c r="E3568" s="26"/>
      <c r="F3568" s="26"/>
      <c r="J3568" s="26"/>
      <c r="K3568" s="26"/>
      <c r="L3568" s="26"/>
      <c r="M3568" s="26"/>
      <c r="N3568" s="26"/>
      <c r="O3568" s="26"/>
      <c r="P3568" s="26"/>
      <c r="Q3568" s="26"/>
      <c r="S3568" s="15"/>
      <c r="T3568" s="15"/>
      <c r="U3568" s="15"/>
      <c r="V3568" s="15"/>
      <c r="W3568" s="15"/>
      <c r="X3568" s="15"/>
      <c r="Y3568" s="15"/>
      <c r="Z3568" s="15"/>
      <c r="AA3568" s="15"/>
    </row>
    <row r="3569" spans="1:27" s="21" customFormat="1" x14ac:dyDescent="0.2">
      <c r="A3569" s="23"/>
      <c r="B3569" s="24"/>
      <c r="C3569" s="24"/>
      <c r="D3569" s="15"/>
      <c r="E3569" s="26"/>
      <c r="F3569" s="26"/>
      <c r="J3569" s="26"/>
      <c r="K3569" s="26"/>
      <c r="L3569" s="26"/>
      <c r="M3569" s="26"/>
      <c r="N3569" s="26"/>
      <c r="O3569" s="26"/>
      <c r="P3569" s="26"/>
      <c r="Q3569" s="26"/>
      <c r="S3569" s="15"/>
      <c r="T3569" s="15"/>
      <c r="U3569" s="15"/>
      <c r="V3569" s="15"/>
      <c r="W3569" s="15"/>
      <c r="X3569" s="15"/>
      <c r="Y3569" s="15"/>
      <c r="Z3569" s="15"/>
      <c r="AA3569" s="15"/>
    </row>
    <row r="3570" spans="1:27" s="21" customFormat="1" x14ac:dyDescent="0.2">
      <c r="A3570" s="23"/>
      <c r="B3570" s="24"/>
      <c r="C3570" s="24"/>
      <c r="D3570" s="15"/>
      <c r="E3570" s="26"/>
      <c r="F3570" s="26"/>
      <c r="J3570" s="26"/>
      <c r="K3570" s="26"/>
      <c r="L3570" s="26"/>
      <c r="M3570" s="26"/>
      <c r="N3570" s="26"/>
      <c r="O3570" s="26"/>
      <c r="P3570" s="26"/>
      <c r="Q3570" s="26"/>
      <c r="S3570" s="15"/>
      <c r="T3570" s="15"/>
      <c r="U3570" s="15"/>
      <c r="V3570" s="15"/>
      <c r="W3570" s="15"/>
      <c r="X3570" s="15"/>
      <c r="Y3570" s="15"/>
      <c r="Z3570" s="15"/>
      <c r="AA3570" s="15"/>
    </row>
    <row r="3571" spans="1:27" s="21" customFormat="1" x14ac:dyDescent="0.2">
      <c r="A3571" s="23"/>
      <c r="B3571" s="24"/>
      <c r="C3571" s="24"/>
      <c r="D3571" s="15"/>
      <c r="E3571" s="26"/>
      <c r="F3571" s="26"/>
      <c r="J3571" s="26"/>
      <c r="K3571" s="26"/>
      <c r="L3571" s="26"/>
      <c r="M3571" s="26"/>
      <c r="N3571" s="26"/>
      <c r="O3571" s="26"/>
      <c r="P3571" s="26"/>
      <c r="Q3571" s="26"/>
      <c r="S3571" s="15"/>
      <c r="T3571" s="15"/>
      <c r="U3571" s="15"/>
      <c r="V3571" s="15"/>
      <c r="W3571" s="15"/>
      <c r="X3571" s="15"/>
      <c r="Y3571" s="15"/>
      <c r="Z3571" s="15"/>
      <c r="AA3571" s="15"/>
    </row>
    <row r="3572" spans="1:27" s="21" customFormat="1" x14ac:dyDescent="0.2">
      <c r="A3572" s="23"/>
      <c r="B3572" s="24"/>
      <c r="C3572" s="24"/>
      <c r="D3572" s="15"/>
      <c r="E3572" s="26"/>
      <c r="F3572" s="26"/>
      <c r="J3572" s="26"/>
      <c r="K3572" s="26"/>
      <c r="L3572" s="26"/>
      <c r="M3572" s="26"/>
      <c r="N3572" s="26"/>
      <c r="O3572" s="26"/>
      <c r="P3572" s="26"/>
      <c r="Q3572" s="26"/>
      <c r="S3572" s="15"/>
      <c r="T3572" s="15"/>
      <c r="U3572" s="15"/>
      <c r="V3572" s="15"/>
      <c r="W3572" s="15"/>
      <c r="X3572" s="15"/>
      <c r="Y3572" s="15"/>
      <c r="Z3572" s="15"/>
      <c r="AA3572" s="15"/>
    </row>
    <row r="3573" spans="1:27" s="21" customFormat="1" x14ac:dyDescent="0.2">
      <c r="A3573" s="23"/>
      <c r="B3573" s="24"/>
      <c r="C3573" s="24"/>
      <c r="D3573" s="15"/>
      <c r="E3573" s="26"/>
      <c r="F3573" s="26"/>
      <c r="J3573" s="26"/>
      <c r="K3573" s="26"/>
      <c r="L3573" s="26"/>
      <c r="M3573" s="26"/>
      <c r="N3573" s="26"/>
      <c r="O3573" s="26"/>
      <c r="P3573" s="26"/>
      <c r="Q3573" s="26"/>
      <c r="S3573" s="15"/>
      <c r="T3573" s="15"/>
      <c r="U3573" s="15"/>
      <c r="V3573" s="15"/>
      <c r="W3573" s="15"/>
      <c r="X3573" s="15"/>
      <c r="Y3573" s="15"/>
      <c r="Z3573" s="15"/>
      <c r="AA3573" s="15"/>
    </row>
    <row r="3574" spans="1:27" s="21" customFormat="1" x14ac:dyDescent="0.2">
      <c r="A3574" s="23"/>
      <c r="B3574" s="24"/>
      <c r="C3574" s="24"/>
      <c r="D3574" s="15"/>
      <c r="E3574" s="26"/>
      <c r="F3574" s="26"/>
      <c r="J3574" s="26"/>
      <c r="K3574" s="26"/>
      <c r="L3574" s="26"/>
      <c r="M3574" s="26"/>
      <c r="N3574" s="26"/>
      <c r="O3574" s="26"/>
      <c r="P3574" s="26"/>
      <c r="Q3574" s="26"/>
      <c r="S3574" s="15"/>
      <c r="T3574" s="15"/>
      <c r="U3574" s="15"/>
      <c r="V3574" s="15"/>
      <c r="W3574" s="15"/>
      <c r="X3574" s="15"/>
      <c r="Y3574" s="15"/>
      <c r="Z3574" s="15"/>
      <c r="AA3574" s="15"/>
    </row>
    <row r="3575" spans="1:27" s="21" customFormat="1" x14ac:dyDescent="0.2">
      <c r="A3575" s="23"/>
      <c r="B3575" s="24"/>
      <c r="C3575" s="24"/>
      <c r="D3575" s="15"/>
      <c r="E3575" s="26"/>
      <c r="F3575" s="26"/>
      <c r="J3575" s="26"/>
      <c r="K3575" s="26"/>
      <c r="L3575" s="26"/>
      <c r="M3575" s="26"/>
      <c r="N3575" s="26"/>
      <c r="O3575" s="26"/>
      <c r="P3575" s="26"/>
      <c r="Q3575" s="26"/>
      <c r="S3575" s="15"/>
      <c r="T3575" s="15"/>
      <c r="U3575" s="15"/>
      <c r="V3575" s="15"/>
      <c r="W3575" s="15"/>
      <c r="X3575" s="15"/>
      <c r="Y3575" s="15"/>
      <c r="Z3575" s="15"/>
      <c r="AA3575" s="15"/>
    </row>
    <row r="3576" spans="1:27" s="21" customFormat="1" x14ac:dyDescent="0.2">
      <c r="A3576" s="23"/>
      <c r="B3576" s="24"/>
      <c r="C3576" s="24"/>
      <c r="D3576" s="15"/>
      <c r="E3576" s="26"/>
      <c r="F3576" s="26"/>
      <c r="J3576" s="26"/>
      <c r="K3576" s="26"/>
      <c r="L3576" s="26"/>
      <c r="M3576" s="26"/>
      <c r="N3576" s="26"/>
      <c r="O3576" s="26"/>
      <c r="P3576" s="26"/>
      <c r="Q3576" s="26"/>
      <c r="S3576" s="15"/>
      <c r="T3576" s="15"/>
      <c r="U3576" s="15"/>
      <c r="V3576" s="15"/>
      <c r="W3576" s="15"/>
      <c r="X3576" s="15"/>
      <c r="Y3576" s="15"/>
      <c r="Z3576" s="15"/>
      <c r="AA3576" s="15"/>
    </row>
    <row r="3577" spans="1:27" s="21" customFormat="1" x14ac:dyDescent="0.2">
      <c r="A3577" s="23"/>
      <c r="B3577" s="24"/>
      <c r="C3577" s="24"/>
      <c r="D3577" s="15"/>
      <c r="E3577" s="26"/>
      <c r="F3577" s="26"/>
      <c r="J3577" s="26"/>
      <c r="K3577" s="26"/>
      <c r="L3577" s="26"/>
      <c r="M3577" s="26"/>
      <c r="N3577" s="26"/>
      <c r="O3577" s="26"/>
      <c r="P3577" s="26"/>
      <c r="Q3577" s="26"/>
      <c r="S3577" s="15"/>
      <c r="T3577" s="15"/>
      <c r="U3577" s="15"/>
      <c r="V3577" s="15"/>
      <c r="W3577" s="15"/>
      <c r="X3577" s="15"/>
      <c r="Y3577" s="15"/>
      <c r="Z3577" s="15"/>
      <c r="AA3577" s="15"/>
    </row>
    <row r="3578" spans="1:27" s="21" customFormat="1" x14ac:dyDescent="0.2">
      <c r="A3578" s="23"/>
      <c r="B3578" s="24"/>
      <c r="C3578" s="24"/>
      <c r="D3578" s="15"/>
      <c r="E3578" s="26"/>
      <c r="F3578" s="26"/>
      <c r="J3578" s="26"/>
      <c r="K3578" s="26"/>
      <c r="L3578" s="26"/>
      <c r="M3578" s="26"/>
      <c r="N3578" s="26"/>
      <c r="O3578" s="26"/>
      <c r="P3578" s="26"/>
      <c r="Q3578" s="26"/>
      <c r="S3578" s="15"/>
      <c r="T3578" s="15"/>
      <c r="U3578" s="15"/>
      <c r="V3578" s="15"/>
      <c r="W3578" s="15"/>
      <c r="X3578" s="15"/>
      <c r="Y3578" s="15"/>
      <c r="Z3578" s="15"/>
      <c r="AA3578" s="15"/>
    </row>
    <row r="3579" spans="1:27" s="21" customFormat="1" x14ac:dyDescent="0.2">
      <c r="A3579" s="23"/>
      <c r="B3579" s="24"/>
      <c r="C3579" s="24"/>
      <c r="D3579" s="15"/>
      <c r="E3579" s="26"/>
      <c r="F3579" s="26"/>
      <c r="J3579" s="26"/>
      <c r="K3579" s="26"/>
      <c r="L3579" s="26"/>
      <c r="M3579" s="26"/>
      <c r="N3579" s="26"/>
      <c r="O3579" s="26"/>
      <c r="P3579" s="26"/>
      <c r="Q3579" s="26"/>
      <c r="S3579" s="15"/>
      <c r="T3579" s="15"/>
      <c r="U3579" s="15"/>
      <c r="V3579" s="15"/>
      <c r="W3579" s="15"/>
      <c r="X3579" s="15"/>
      <c r="Y3579" s="15"/>
      <c r="Z3579" s="15"/>
      <c r="AA3579" s="15"/>
    </row>
    <row r="3580" spans="1:27" s="21" customFormat="1" x14ac:dyDescent="0.2">
      <c r="A3580" s="23"/>
      <c r="B3580" s="24"/>
      <c r="C3580" s="24"/>
      <c r="D3580" s="15"/>
      <c r="E3580" s="26"/>
      <c r="F3580" s="26"/>
      <c r="J3580" s="26"/>
      <c r="K3580" s="26"/>
      <c r="L3580" s="26"/>
      <c r="M3580" s="26"/>
      <c r="N3580" s="26"/>
      <c r="O3580" s="26"/>
      <c r="P3580" s="26"/>
      <c r="Q3580" s="26"/>
      <c r="S3580" s="15"/>
      <c r="T3580" s="15"/>
      <c r="U3580" s="15"/>
      <c r="V3580" s="15"/>
      <c r="W3580" s="15"/>
      <c r="X3580" s="15"/>
      <c r="Y3580" s="15"/>
      <c r="Z3580" s="15"/>
      <c r="AA3580" s="15"/>
    </row>
    <row r="3581" spans="1:27" s="21" customFormat="1" x14ac:dyDescent="0.2">
      <c r="A3581" s="23"/>
      <c r="B3581" s="24"/>
      <c r="C3581" s="24"/>
      <c r="D3581" s="15"/>
      <c r="E3581" s="26"/>
      <c r="F3581" s="26"/>
      <c r="J3581" s="26"/>
      <c r="K3581" s="26"/>
      <c r="L3581" s="26"/>
      <c r="M3581" s="26"/>
      <c r="N3581" s="26"/>
      <c r="O3581" s="26"/>
      <c r="P3581" s="26"/>
      <c r="Q3581" s="26"/>
      <c r="S3581" s="15"/>
      <c r="T3581" s="15"/>
      <c r="U3581" s="15"/>
      <c r="V3581" s="15"/>
      <c r="W3581" s="15"/>
      <c r="X3581" s="15"/>
      <c r="Y3581" s="15"/>
      <c r="Z3581" s="15"/>
      <c r="AA3581" s="15"/>
    </row>
    <row r="3582" spans="1:27" s="21" customFormat="1" x14ac:dyDescent="0.2">
      <c r="A3582" s="23"/>
      <c r="B3582" s="24"/>
      <c r="C3582" s="24"/>
      <c r="D3582" s="15"/>
      <c r="E3582" s="26"/>
      <c r="F3582" s="26"/>
      <c r="J3582" s="26"/>
      <c r="K3582" s="26"/>
      <c r="L3582" s="26"/>
      <c r="M3582" s="26"/>
      <c r="N3582" s="26"/>
      <c r="O3582" s="26"/>
      <c r="P3582" s="26"/>
      <c r="Q3582" s="26"/>
      <c r="S3582" s="15"/>
      <c r="T3582" s="15"/>
      <c r="U3582" s="15"/>
      <c r="V3582" s="15"/>
      <c r="W3582" s="15"/>
      <c r="X3582" s="15"/>
      <c r="Y3582" s="15"/>
      <c r="Z3582" s="15"/>
      <c r="AA3582" s="15"/>
    </row>
    <row r="3583" spans="1:27" s="21" customFormat="1" x14ac:dyDescent="0.2">
      <c r="A3583" s="23"/>
      <c r="B3583" s="24"/>
      <c r="C3583" s="24"/>
      <c r="D3583" s="15"/>
      <c r="E3583" s="26"/>
      <c r="F3583" s="26"/>
      <c r="J3583" s="26"/>
      <c r="K3583" s="26"/>
      <c r="L3583" s="26"/>
      <c r="M3583" s="26"/>
      <c r="N3583" s="26"/>
      <c r="O3583" s="26"/>
      <c r="P3583" s="26"/>
      <c r="Q3583" s="26"/>
      <c r="S3583" s="15"/>
      <c r="T3583" s="15"/>
      <c r="U3583" s="15"/>
      <c r="V3583" s="15"/>
      <c r="W3583" s="15"/>
      <c r="X3583" s="15"/>
      <c r="Y3583" s="15"/>
      <c r="Z3583" s="15"/>
      <c r="AA3583" s="15"/>
    </row>
    <row r="3584" spans="1:27" s="21" customFormat="1" x14ac:dyDescent="0.2">
      <c r="A3584" s="23"/>
      <c r="B3584" s="24"/>
      <c r="C3584" s="24"/>
      <c r="D3584" s="15"/>
      <c r="E3584" s="26"/>
      <c r="F3584" s="26"/>
      <c r="J3584" s="26"/>
      <c r="K3584" s="26"/>
      <c r="L3584" s="26"/>
      <c r="M3584" s="26"/>
      <c r="N3584" s="26"/>
      <c r="O3584" s="26"/>
      <c r="P3584" s="26"/>
      <c r="Q3584" s="26"/>
      <c r="S3584" s="15"/>
      <c r="T3584" s="15"/>
      <c r="U3584" s="15"/>
      <c r="V3584" s="15"/>
      <c r="W3584" s="15"/>
      <c r="X3584" s="15"/>
      <c r="Y3584" s="15"/>
      <c r="Z3584" s="15"/>
      <c r="AA3584" s="15"/>
    </row>
    <row r="3585" spans="1:27" s="21" customFormat="1" x14ac:dyDescent="0.2">
      <c r="A3585" s="23"/>
      <c r="B3585" s="24"/>
      <c r="C3585" s="24"/>
      <c r="D3585" s="15"/>
      <c r="E3585" s="26"/>
      <c r="F3585" s="26"/>
      <c r="J3585" s="26"/>
      <c r="K3585" s="26"/>
      <c r="L3585" s="26"/>
      <c r="M3585" s="26"/>
      <c r="N3585" s="26"/>
      <c r="O3585" s="26"/>
      <c r="P3585" s="26"/>
      <c r="Q3585" s="26"/>
      <c r="S3585" s="15"/>
      <c r="T3585" s="15"/>
      <c r="U3585" s="15"/>
      <c r="V3585" s="15"/>
      <c r="W3585" s="15"/>
      <c r="X3585" s="15"/>
      <c r="Y3585" s="15"/>
      <c r="Z3585" s="15"/>
      <c r="AA3585" s="15"/>
    </row>
    <row r="3586" spans="1:27" s="21" customFormat="1" x14ac:dyDescent="0.2">
      <c r="A3586" s="23"/>
      <c r="B3586" s="24"/>
      <c r="C3586" s="24"/>
      <c r="D3586" s="15"/>
      <c r="E3586" s="26"/>
      <c r="F3586" s="26"/>
      <c r="J3586" s="26"/>
      <c r="K3586" s="26"/>
      <c r="L3586" s="26"/>
      <c r="M3586" s="26"/>
      <c r="N3586" s="26"/>
      <c r="O3586" s="26"/>
      <c r="P3586" s="26"/>
      <c r="Q3586" s="26"/>
      <c r="S3586" s="15"/>
      <c r="T3586" s="15"/>
      <c r="U3586" s="15"/>
      <c r="V3586" s="15"/>
      <c r="W3586" s="15"/>
      <c r="X3586" s="15"/>
      <c r="Y3586" s="15"/>
      <c r="Z3586" s="15"/>
      <c r="AA3586" s="15"/>
    </row>
    <row r="3587" spans="1:27" s="21" customFormat="1" x14ac:dyDescent="0.2">
      <c r="A3587" s="23"/>
      <c r="B3587" s="24"/>
      <c r="C3587" s="24"/>
      <c r="D3587" s="15"/>
      <c r="E3587" s="26"/>
      <c r="F3587" s="26"/>
      <c r="J3587" s="26"/>
      <c r="K3587" s="26"/>
      <c r="L3587" s="26"/>
      <c r="M3587" s="26"/>
      <c r="N3587" s="26"/>
      <c r="O3587" s="26"/>
      <c r="P3587" s="26"/>
      <c r="Q3587" s="26"/>
      <c r="S3587" s="15"/>
      <c r="T3587" s="15"/>
      <c r="U3587" s="15"/>
      <c r="V3587" s="15"/>
      <c r="W3587" s="15"/>
      <c r="X3587" s="15"/>
      <c r="Y3587" s="15"/>
      <c r="Z3587" s="15"/>
      <c r="AA3587" s="15"/>
    </row>
    <row r="3588" spans="1:27" s="21" customFormat="1" x14ac:dyDescent="0.2">
      <c r="A3588" s="23"/>
      <c r="B3588" s="24"/>
      <c r="C3588" s="24"/>
      <c r="D3588" s="15"/>
      <c r="E3588" s="26"/>
      <c r="F3588" s="26"/>
      <c r="J3588" s="26"/>
      <c r="K3588" s="26"/>
      <c r="L3588" s="26"/>
      <c r="M3588" s="26"/>
      <c r="N3588" s="26"/>
      <c r="O3588" s="26"/>
      <c r="P3588" s="26"/>
      <c r="Q3588" s="26"/>
      <c r="S3588" s="15"/>
      <c r="T3588" s="15"/>
      <c r="U3588" s="15"/>
      <c r="V3588" s="15"/>
      <c r="W3588" s="15"/>
      <c r="X3588" s="15"/>
      <c r="Y3588" s="15"/>
      <c r="Z3588" s="15"/>
      <c r="AA3588" s="15"/>
    </row>
    <row r="3589" spans="1:27" s="21" customFormat="1" x14ac:dyDescent="0.2">
      <c r="A3589" s="23"/>
      <c r="B3589" s="24"/>
      <c r="C3589" s="24"/>
      <c r="D3589" s="15"/>
      <c r="E3589" s="26"/>
      <c r="F3589" s="26"/>
      <c r="J3589" s="26"/>
      <c r="K3589" s="26"/>
      <c r="L3589" s="26"/>
      <c r="M3589" s="26"/>
      <c r="N3589" s="26"/>
      <c r="O3589" s="26"/>
      <c r="P3589" s="26"/>
      <c r="Q3589" s="26"/>
      <c r="S3589" s="15"/>
      <c r="T3589" s="15"/>
      <c r="U3589" s="15"/>
      <c r="V3589" s="15"/>
      <c r="W3589" s="15"/>
      <c r="X3589" s="15"/>
      <c r="Y3589" s="15"/>
      <c r="Z3589" s="15"/>
      <c r="AA3589" s="15"/>
    </row>
    <row r="3590" spans="1:27" s="21" customFormat="1" x14ac:dyDescent="0.2">
      <c r="A3590" s="23"/>
      <c r="B3590" s="24"/>
      <c r="C3590" s="24"/>
      <c r="D3590" s="15"/>
      <c r="E3590" s="26"/>
      <c r="F3590" s="26"/>
      <c r="J3590" s="26"/>
      <c r="K3590" s="26"/>
      <c r="L3590" s="26"/>
      <c r="M3590" s="26"/>
      <c r="N3590" s="26"/>
      <c r="O3590" s="26"/>
      <c r="P3590" s="26"/>
      <c r="Q3590" s="26"/>
      <c r="S3590" s="15"/>
      <c r="T3590" s="15"/>
      <c r="U3590" s="15"/>
      <c r="V3590" s="15"/>
      <c r="W3590" s="15"/>
      <c r="X3590" s="15"/>
      <c r="Y3590" s="15"/>
      <c r="Z3590" s="15"/>
      <c r="AA3590" s="15"/>
    </row>
    <row r="3591" spans="1:27" s="21" customFormat="1" x14ac:dyDescent="0.2">
      <c r="A3591" s="23"/>
      <c r="B3591" s="24"/>
      <c r="C3591" s="24"/>
      <c r="D3591" s="15"/>
      <c r="E3591" s="26"/>
      <c r="F3591" s="26"/>
      <c r="J3591" s="26"/>
      <c r="K3591" s="26"/>
      <c r="L3591" s="26"/>
      <c r="M3591" s="26"/>
      <c r="N3591" s="26"/>
      <c r="O3591" s="26"/>
      <c r="P3591" s="26"/>
      <c r="Q3591" s="26"/>
      <c r="S3591" s="15"/>
      <c r="T3591" s="15"/>
      <c r="U3591" s="15"/>
      <c r="V3591" s="15"/>
      <c r="W3591" s="15"/>
      <c r="X3591" s="15"/>
      <c r="Y3591" s="15"/>
      <c r="Z3591" s="15"/>
      <c r="AA3591" s="15"/>
    </row>
    <row r="3592" spans="1:27" s="21" customFormat="1" x14ac:dyDescent="0.2">
      <c r="A3592" s="23"/>
      <c r="B3592" s="24"/>
      <c r="C3592" s="24"/>
      <c r="D3592" s="15"/>
      <c r="E3592" s="26"/>
      <c r="F3592" s="26"/>
      <c r="J3592" s="26"/>
      <c r="K3592" s="26"/>
      <c r="L3592" s="26"/>
      <c r="M3592" s="26"/>
      <c r="N3592" s="26"/>
      <c r="O3592" s="26"/>
      <c r="P3592" s="26"/>
      <c r="Q3592" s="26"/>
      <c r="S3592" s="15"/>
      <c r="T3592" s="15"/>
      <c r="U3592" s="15"/>
      <c r="V3592" s="15"/>
      <c r="W3592" s="15"/>
      <c r="X3592" s="15"/>
      <c r="Y3592" s="15"/>
      <c r="Z3592" s="15"/>
      <c r="AA3592" s="15"/>
    </row>
    <row r="3593" spans="1:27" s="21" customFormat="1" x14ac:dyDescent="0.2">
      <c r="A3593" s="23"/>
      <c r="B3593" s="24"/>
      <c r="C3593" s="24"/>
      <c r="D3593" s="15"/>
      <c r="E3593" s="26"/>
      <c r="F3593" s="26"/>
      <c r="J3593" s="26"/>
      <c r="K3593" s="26"/>
      <c r="L3593" s="26"/>
      <c r="M3593" s="26"/>
      <c r="N3593" s="26"/>
      <c r="O3593" s="26"/>
      <c r="P3593" s="26"/>
      <c r="Q3593" s="26"/>
      <c r="S3593" s="15"/>
      <c r="T3593" s="15"/>
      <c r="U3593" s="15"/>
      <c r="V3593" s="15"/>
      <c r="W3593" s="15"/>
      <c r="X3593" s="15"/>
      <c r="Y3593" s="15"/>
      <c r="Z3593" s="15"/>
      <c r="AA3593" s="15"/>
    </row>
    <row r="3594" spans="1:27" s="21" customFormat="1" x14ac:dyDescent="0.2">
      <c r="A3594" s="23"/>
      <c r="B3594" s="24"/>
      <c r="C3594" s="24"/>
      <c r="D3594" s="15"/>
      <c r="E3594" s="26"/>
      <c r="F3594" s="26"/>
      <c r="J3594" s="26"/>
      <c r="K3594" s="26"/>
      <c r="L3594" s="26"/>
      <c r="M3594" s="26"/>
      <c r="N3594" s="26"/>
      <c r="O3594" s="26"/>
      <c r="P3594" s="26"/>
      <c r="Q3594" s="26"/>
      <c r="S3594" s="15"/>
      <c r="T3594" s="15"/>
      <c r="U3594" s="15"/>
      <c r="V3594" s="15"/>
      <c r="W3594" s="15"/>
      <c r="X3594" s="15"/>
      <c r="Y3594" s="15"/>
      <c r="Z3594" s="15"/>
      <c r="AA3594" s="15"/>
    </row>
    <row r="3595" spans="1:27" s="21" customFormat="1" x14ac:dyDescent="0.2">
      <c r="A3595" s="23"/>
      <c r="B3595" s="24"/>
      <c r="C3595" s="24"/>
      <c r="D3595" s="15"/>
      <c r="E3595" s="26"/>
      <c r="F3595" s="26"/>
      <c r="J3595" s="26"/>
      <c r="K3595" s="26"/>
      <c r="L3595" s="26"/>
      <c r="M3595" s="26"/>
      <c r="N3595" s="26"/>
      <c r="O3595" s="26"/>
      <c r="P3595" s="26"/>
      <c r="Q3595" s="26"/>
      <c r="S3595" s="15"/>
      <c r="T3595" s="15"/>
      <c r="U3595" s="15"/>
      <c r="V3595" s="15"/>
      <c r="W3595" s="15"/>
      <c r="X3595" s="15"/>
      <c r="Y3595" s="15"/>
      <c r="Z3595" s="15"/>
      <c r="AA3595" s="15"/>
    </row>
    <row r="3596" spans="1:27" s="21" customFormat="1" x14ac:dyDescent="0.2">
      <c r="A3596" s="23"/>
      <c r="B3596" s="24"/>
      <c r="C3596" s="24"/>
      <c r="D3596" s="15"/>
      <c r="E3596" s="26"/>
      <c r="F3596" s="26"/>
      <c r="J3596" s="26"/>
      <c r="K3596" s="26"/>
      <c r="L3596" s="26"/>
      <c r="M3596" s="26"/>
      <c r="N3596" s="26"/>
      <c r="O3596" s="26"/>
      <c r="P3596" s="26"/>
      <c r="Q3596" s="26"/>
      <c r="S3596" s="15"/>
      <c r="T3596" s="15"/>
      <c r="U3596" s="15"/>
      <c r="V3596" s="15"/>
      <c r="W3596" s="15"/>
      <c r="X3596" s="15"/>
      <c r="Y3596" s="15"/>
      <c r="Z3596" s="15"/>
      <c r="AA3596" s="15"/>
    </row>
    <row r="3597" spans="1:27" s="21" customFormat="1" x14ac:dyDescent="0.2">
      <c r="A3597" s="23"/>
      <c r="B3597" s="24"/>
      <c r="C3597" s="24"/>
      <c r="D3597" s="15"/>
      <c r="E3597" s="26"/>
      <c r="F3597" s="26"/>
      <c r="J3597" s="26"/>
      <c r="K3597" s="26"/>
      <c r="L3597" s="26"/>
      <c r="M3597" s="26"/>
      <c r="N3597" s="26"/>
      <c r="O3597" s="26"/>
      <c r="P3597" s="26"/>
      <c r="Q3597" s="26"/>
      <c r="S3597" s="15"/>
      <c r="T3597" s="15"/>
      <c r="U3597" s="15"/>
      <c r="V3597" s="15"/>
      <c r="W3597" s="15"/>
      <c r="X3597" s="15"/>
      <c r="Y3597" s="15"/>
      <c r="Z3597" s="15"/>
      <c r="AA3597" s="15"/>
    </row>
    <row r="3598" spans="1:27" s="21" customFormat="1" x14ac:dyDescent="0.2">
      <c r="A3598" s="23"/>
      <c r="B3598" s="24"/>
      <c r="C3598" s="24"/>
      <c r="D3598" s="15"/>
      <c r="E3598" s="26"/>
      <c r="F3598" s="26"/>
      <c r="J3598" s="26"/>
      <c r="K3598" s="26"/>
      <c r="L3598" s="26"/>
      <c r="M3598" s="26"/>
      <c r="N3598" s="26"/>
      <c r="O3598" s="26"/>
      <c r="P3598" s="26"/>
      <c r="Q3598" s="26"/>
      <c r="S3598" s="15"/>
      <c r="T3598" s="15"/>
      <c r="U3598" s="15"/>
      <c r="V3598" s="15"/>
      <c r="W3598" s="15"/>
      <c r="X3598" s="15"/>
      <c r="Y3598" s="15"/>
      <c r="Z3598" s="15"/>
      <c r="AA3598" s="15"/>
    </row>
    <row r="3599" spans="1:27" s="21" customFormat="1" x14ac:dyDescent="0.2">
      <c r="A3599" s="23"/>
      <c r="B3599" s="24"/>
      <c r="C3599" s="24"/>
      <c r="D3599" s="15"/>
      <c r="E3599" s="26"/>
      <c r="F3599" s="26"/>
      <c r="J3599" s="26"/>
      <c r="K3599" s="26"/>
      <c r="L3599" s="26"/>
      <c r="M3599" s="26"/>
      <c r="N3599" s="26"/>
      <c r="O3599" s="26"/>
      <c r="P3599" s="26"/>
      <c r="Q3599" s="26"/>
      <c r="S3599" s="15"/>
      <c r="T3599" s="15"/>
      <c r="U3599" s="15"/>
      <c r="V3599" s="15"/>
      <c r="W3599" s="15"/>
      <c r="X3599" s="15"/>
      <c r="Y3599" s="15"/>
      <c r="Z3599" s="15"/>
      <c r="AA3599" s="15"/>
    </row>
    <row r="3600" spans="1:27" s="21" customFormat="1" x14ac:dyDescent="0.2">
      <c r="A3600" s="23"/>
      <c r="B3600" s="24"/>
      <c r="C3600" s="24"/>
      <c r="D3600" s="15"/>
      <c r="E3600" s="26"/>
      <c r="F3600" s="26"/>
      <c r="J3600" s="26"/>
      <c r="K3600" s="26"/>
      <c r="L3600" s="26"/>
      <c r="M3600" s="26"/>
      <c r="N3600" s="26"/>
      <c r="O3600" s="26"/>
      <c r="P3600" s="26"/>
      <c r="Q3600" s="26"/>
      <c r="S3600" s="15"/>
      <c r="T3600" s="15"/>
      <c r="U3600" s="15"/>
      <c r="V3600" s="15"/>
      <c r="W3600" s="15"/>
      <c r="X3600" s="15"/>
      <c r="Y3600" s="15"/>
      <c r="Z3600" s="15"/>
      <c r="AA3600" s="15"/>
    </row>
    <row r="3601" spans="1:27" s="21" customFormat="1" x14ac:dyDescent="0.2">
      <c r="A3601" s="23"/>
      <c r="B3601" s="24"/>
      <c r="C3601" s="24"/>
      <c r="D3601" s="15"/>
      <c r="E3601" s="26"/>
      <c r="F3601" s="26"/>
      <c r="J3601" s="26"/>
      <c r="K3601" s="26"/>
      <c r="L3601" s="26"/>
      <c r="M3601" s="26"/>
      <c r="N3601" s="26"/>
      <c r="O3601" s="26"/>
      <c r="P3601" s="26"/>
      <c r="Q3601" s="26"/>
      <c r="S3601" s="15"/>
      <c r="T3601" s="15"/>
      <c r="U3601" s="15"/>
      <c r="V3601" s="15"/>
      <c r="W3601" s="15"/>
      <c r="X3601" s="15"/>
      <c r="Y3601" s="15"/>
      <c r="Z3601" s="15"/>
      <c r="AA3601" s="15"/>
    </row>
    <row r="3602" spans="1:27" s="21" customFormat="1" x14ac:dyDescent="0.2">
      <c r="A3602" s="23"/>
      <c r="B3602" s="24"/>
      <c r="C3602" s="24"/>
      <c r="D3602" s="15"/>
      <c r="E3602" s="26"/>
      <c r="F3602" s="26"/>
      <c r="J3602" s="26"/>
      <c r="K3602" s="26"/>
      <c r="L3602" s="26"/>
      <c r="M3602" s="26"/>
      <c r="N3602" s="26"/>
      <c r="O3602" s="26"/>
      <c r="P3602" s="26"/>
      <c r="Q3602" s="26"/>
      <c r="S3602" s="15"/>
      <c r="T3602" s="15"/>
      <c r="U3602" s="15"/>
      <c r="V3602" s="15"/>
      <c r="W3602" s="15"/>
      <c r="X3602" s="15"/>
      <c r="Y3602" s="15"/>
      <c r="Z3602" s="15"/>
      <c r="AA3602" s="15"/>
    </row>
    <row r="3603" spans="1:27" s="21" customFormat="1" x14ac:dyDescent="0.2">
      <c r="A3603" s="23"/>
      <c r="B3603" s="24"/>
      <c r="C3603" s="24"/>
      <c r="D3603" s="15"/>
      <c r="E3603" s="26"/>
      <c r="F3603" s="26"/>
      <c r="J3603" s="26"/>
      <c r="K3603" s="26"/>
      <c r="L3603" s="26"/>
      <c r="M3603" s="26"/>
      <c r="N3603" s="26"/>
      <c r="O3603" s="26"/>
      <c r="P3603" s="26"/>
      <c r="Q3603" s="26"/>
      <c r="S3603" s="15"/>
      <c r="T3603" s="15"/>
      <c r="U3603" s="15"/>
      <c r="V3603" s="15"/>
      <c r="W3603" s="15"/>
      <c r="X3603" s="15"/>
      <c r="Y3603" s="15"/>
      <c r="Z3603" s="15"/>
      <c r="AA3603" s="15"/>
    </row>
    <row r="3604" spans="1:27" s="21" customFormat="1" x14ac:dyDescent="0.2">
      <c r="A3604" s="23"/>
      <c r="B3604" s="24"/>
      <c r="C3604" s="24"/>
      <c r="D3604" s="15"/>
      <c r="E3604" s="26"/>
      <c r="F3604" s="26"/>
      <c r="J3604" s="26"/>
      <c r="K3604" s="26"/>
      <c r="L3604" s="26"/>
      <c r="M3604" s="26"/>
      <c r="N3604" s="26"/>
      <c r="O3604" s="26"/>
      <c r="P3604" s="26"/>
      <c r="Q3604" s="26"/>
      <c r="S3604" s="15"/>
      <c r="T3604" s="15"/>
      <c r="U3604" s="15"/>
      <c r="V3604" s="15"/>
      <c r="W3604" s="15"/>
      <c r="X3604" s="15"/>
      <c r="Y3604" s="15"/>
      <c r="Z3604" s="15"/>
      <c r="AA3604" s="15"/>
    </row>
    <row r="3605" spans="1:27" s="21" customFormat="1" x14ac:dyDescent="0.2">
      <c r="A3605" s="23"/>
      <c r="B3605" s="24"/>
      <c r="C3605" s="24"/>
      <c r="D3605" s="15"/>
      <c r="E3605" s="26"/>
      <c r="F3605" s="26"/>
      <c r="J3605" s="26"/>
      <c r="K3605" s="26"/>
      <c r="L3605" s="26"/>
      <c r="M3605" s="26"/>
      <c r="N3605" s="26"/>
      <c r="O3605" s="26"/>
      <c r="P3605" s="26"/>
      <c r="Q3605" s="26"/>
      <c r="S3605" s="15"/>
      <c r="T3605" s="15"/>
      <c r="U3605" s="15"/>
      <c r="V3605" s="15"/>
      <c r="W3605" s="15"/>
      <c r="X3605" s="15"/>
      <c r="Y3605" s="15"/>
      <c r="Z3605" s="15"/>
      <c r="AA3605" s="15"/>
    </row>
    <row r="3606" spans="1:27" s="21" customFormat="1" x14ac:dyDescent="0.2">
      <c r="A3606" s="23"/>
      <c r="B3606" s="24"/>
      <c r="C3606" s="24"/>
      <c r="D3606" s="15"/>
      <c r="E3606" s="26"/>
      <c r="F3606" s="26"/>
      <c r="J3606" s="26"/>
      <c r="K3606" s="26"/>
      <c r="L3606" s="26"/>
      <c r="M3606" s="26"/>
      <c r="N3606" s="26"/>
      <c r="O3606" s="26"/>
      <c r="P3606" s="26"/>
      <c r="Q3606" s="26"/>
      <c r="S3606" s="15"/>
      <c r="T3606" s="15"/>
      <c r="U3606" s="15"/>
      <c r="V3606" s="15"/>
      <c r="W3606" s="15"/>
      <c r="X3606" s="15"/>
      <c r="Y3606" s="15"/>
      <c r="Z3606" s="15"/>
      <c r="AA3606" s="15"/>
    </row>
    <row r="3607" spans="1:27" s="21" customFormat="1" x14ac:dyDescent="0.2">
      <c r="A3607" s="23"/>
      <c r="B3607" s="24"/>
      <c r="C3607" s="24"/>
      <c r="D3607" s="15"/>
      <c r="E3607" s="26"/>
      <c r="F3607" s="26"/>
      <c r="J3607" s="26"/>
      <c r="K3607" s="26"/>
      <c r="L3607" s="26"/>
      <c r="M3607" s="26"/>
      <c r="N3607" s="26"/>
      <c r="O3607" s="26"/>
      <c r="P3607" s="26"/>
      <c r="Q3607" s="26"/>
      <c r="S3607" s="15"/>
      <c r="T3607" s="15"/>
      <c r="U3607" s="15"/>
      <c r="V3607" s="15"/>
      <c r="W3607" s="15"/>
      <c r="X3607" s="15"/>
      <c r="Y3607" s="15"/>
      <c r="Z3607" s="15"/>
      <c r="AA3607" s="15"/>
    </row>
    <row r="3608" spans="1:27" s="21" customFormat="1" x14ac:dyDescent="0.2">
      <c r="A3608" s="23"/>
      <c r="B3608" s="24"/>
      <c r="C3608" s="24"/>
      <c r="D3608" s="15"/>
      <c r="E3608" s="26"/>
      <c r="F3608" s="26"/>
      <c r="J3608" s="26"/>
      <c r="K3608" s="26"/>
      <c r="L3608" s="26"/>
      <c r="M3608" s="26"/>
      <c r="N3608" s="26"/>
      <c r="O3608" s="26"/>
      <c r="P3608" s="26"/>
      <c r="Q3608" s="26"/>
      <c r="S3608" s="15"/>
      <c r="T3608" s="15"/>
      <c r="U3608" s="15"/>
      <c r="V3608" s="15"/>
      <c r="W3608" s="15"/>
      <c r="X3608" s="15"/>
      <c r="Y3608" s="15"/>
      <c r="Z3608" s="15"/>
      <c r="AA3608" s="15"/>
    </row>
    <row r="3609" spans="1:27" s="21" customFormat="1" x14ac:dyDescent="0.2">
      <c r="A3609" s="23"/>
      <c r="B3609" s="24"/>
      <c r="C3609" s="24"/>
      <c r="D3609" s="15"/>
      <c r="E3609" s="26"/>
      <c r="F3609" s="26"/>
      <c r="J3609" s="26"/>
      <c r="K3609" s="26"/>
      <c r="L3609" s="26"/>
      <c r="M3609" s="26"/>
      <c r="N3609" s="26"/>
      <c r="O3609" s="26"/>
      <c r="P3609" s="26"/>
      <c r="Q3609" s="26"/>
      <c r="S3609" s="15"/>
      <c r="T3609" s="15"/>
      <c r="U3609" s="15"/>
      <c r="V3609" s="15"/>
      <c r="W3609" s="15"/>
      <c r="X3609" s="15"/>
      <c r="Y3609" s="15"/>
      <c r="Z3609" s="15"/>
      <c r="AA3609" s="15"/>
    </row>
    <row r="3610" spans="1:27" s="21" customFormat="1" x14ac:dyDescent="0.2">
      <c r="A3610" s="23"/>
      <c r="B3610" s="24"/>
      <c r="C3610" s="24"/>
      <c r="D3610" s="15"/>
      <c r="E3610" s="26"/>
      <c r="F3610" s="26"/>
      <c r="J3610" s="26"/>
      <c r="K3610" s="26"/>
      <c r="L3610" s="26"/>
      <c r="M3610" s="26"/>
      <c r="N3610" s="26"/>
      <c r="O3610" s="26"/>
      <c r="P3610" s="26"/>
      <c r="Q3610" s="26"/>
      <c r="S3610" s="15"/>
      <c r="T3610" s="15"/>
      <c r="U3610" s="15"/>
      <c r="V3610" s="15"/>
      <c r="W3610" s="15"/>
      <c r="X3610" s="15"/>
      <c r="Y3610" s="15"/>
      <c r="Z3610" s="15"/>
      <c r="AA3610" s="15"/>
    </row>
    <row r="3611" spans="1:27" s="21" customFormat="1" x14ac:dyDescent="0.2">
      <c r="A3611" s="23"/>
      <c r="B3611" s="24"/>
      <c r="C3611" s="24"/>
      <c r="D3611" s="15"/>
      <c r="E3611" s="26"/>
      <c r="F3611" s="26"/>
      <c r="G3611" s="15"/>
      <c r="H3611" s="15"/>
      <c r="I3611" s="15"/>
      <c r="J3611" s="26"/>
      <c r="K3611" s="26"/>
      <c r="L3611" s="26"/>
      <c r="M3611" s="26"/>
      <c r="N3611" s="26"/>
      <c r="O3611" s="26"/>
      <c r="P3611" s="26"/>
      <c r="Q3611" s="26"/>
      <c r="S3611" s="15"/>
      <c r="T3611" s="15"/>
      <c r="U3611" s="15"/>
      <c r="V3611" s="15"/>
      <c r="W3611" s="15"/>
      <c r="X3611" s="15"/>
      <c r="Y3611" s="15"/>
      <c r="Z3611" s="15"/>
      <c r="AA3611" s="15"/>
    </row>
    <row r="3612" spans="1:27" s="21" customFormat="1" x14ac:dyDescent="0.2">
      <c r="A3612" s="23"/>
      <c r="B3612" s="24"/>
      <c r="C3612" s="24"/>
      <c r="D3612" s="15"/>
      <c r="E3612" s="26"/>
      <c r="F3612" s="26"/>
      <c r="G3612" s="15"/>
      <c r="H3612" s="15"/>
      <c r="I3612" s="15"/>
      <c r="J3612" s="26"/>
      <c r="K3612" s="26"/>
      <c r="L3612" s="26"/>
      <c r="M3612" s="26"/>
      <c r="N3612" s="26"/>
      <c r="O3612" s="26"/>
      <c r="P3612" s="26"/>
      <c r="Q3612" s="26"/>
      <c r="S3612" s="15"/>
      <c r="T3612" s="15"/>
      <c r="U3612" s="15"/>
      <c r="V3612" s="15"/>
      <c r="W3612" s="15"/>
      <c r="X3612" s="15"/>
      <c r="Y3612" s="15"/>
      <c r="Z3612" s="15"/>
      <c r="AA3612" s="15"/>
    </row>
    <row r="3613" spans="1:27" s="21" customFormat="1" x14ac:dyDescent="0.2">
      <c r="A3613" s="23"/>
      <c r="B3613" s="24"/>
      <c r="C3613" s="24"/>
      <c r="D3613" s="15"/>
      <c r="E3613" s="26"/>
      <c r="F3613" s="26"/>
      <c r="G3613" s="15"/>
      <c r="H3613" s="15"/>
      <c r="I3613" s="15"/>
      <c r="J3613" s="26"/>
      <c r="K3613" s="26"/>
      <c r="L3613" s="26"/>
      <c r="M3613" s="26"/>
      <c r="N3613" s="26"/>
      <c r="O3613" s="26"/>
      <c r="P3613" s="26"/>
      <c r="Q3613" s="26"/>
      <c r="S3613" s="15"/>
      <c r="T3613" s="15"/>
      <c r="U3613" s="15"/>
      <c r="V3613" s="15"/>
      <c r="W3613" s="15"/>
      <c r="X3613" s="15"/>
      <c r="Y3613" s="15"/>
      <c r="Z3613" s="15"/>
      <c r="AA3613" s="15"/>
    </row>
    <row r="3614" spans="1:27" s="21" customFormat="1" x14ac:dyDescent="0.2">
      <c r="A3614" s="23"/>
      <c r="B3614" s="24"/>
      <c r="C3614" s="24"/>
      <c r="D3614" s="15"/>
      <c r="E3614" s="26"/>
      <c r="F3614" s="26"/>
      <c r="G3614" s="15"/>
      <c r="H3614" s="15"/>
      <c r="I3614" s="15"/>
      <c r="J3614" s="26"/>
      <c r="K3614" s="26"/>
      <c r="L3614" s="26"/>
      <c r="M3614" s="26"/>
      <c r="N3614" s="26"/>
      <c r="O3614" s="26"/>
      <c r="P3614" s="26"/>
      <c r="Q3614" s="26"/>
      <c r="S3614" s="15"/>
      <c r="T3614" s="15"/>
      <c r="U3614" s="15"/>
      <c r="V3614" s="15"/>
      <c r="W3614" s="15"/>
      <c r="X3614" s="15"/>
      <c r="Y3614" s="15"/>
      <c r="Z3614" s="15"/>
      <c r="AA3614" s="15"/>
    </row>
    <row r="3615" spans="1:27" s="21" customFormat="1" x14ac:dyDescent="0.2">
      <c r="A3615" s="23"/>
      <c r="B3615" s="24"/>
      <c r="C3615" s="24"/>
      <c r="D3615" s="15"/>
      <c r="E3615" s="26"/>
      <c r="F3615" s="26"/>
      <c r="G3615" s="15"/>
      <c r="H3615" s="15"/>
      <c r="I3615" s="15"/>
      <c r="J3615" s="26"/>
      <c r="K3615" s="26"/>
      <c r="L3615" s="26"/>
      <c r="M3615" s="26"/>
      <c r="N3615" s="26"/>
      <c r="O3615" s="26"/>
      <c r="P3615" s="26"/>
      <c r="Q3615" s="26"/>
      <c r="S3615" s="15"/>
      <c r="T3615" s="15"/>
      <c r="U3615" s="15"/>
      <c r="V3615" s="15"/>
      <c r="W3615" s="15"/>
      <c r="X3615" s="15"/>
      <c r="Y3615" s="15"/>
      <c r="Z3615" s="15"/>
      <c r="AA3615" s="15"/>
    </row>
    <row r="3616" spans="1:27" s="21" customFormat="1" x14ac:dyDescent="0.2">
      <c r="A3616" s="23"/>
      <c r="B3616" s="24"/>
      <c r="C3616" s="24"/>
      <c r="D3616" s="15"/>
      <c r="E3616" s="26"/>
      <c r="F3616" s="26"/>
      <c r="G3616" s="15"/>
      <c r="H3616" s="15"/>
      <c r="I3616" s="15"/>
      <c r="J3616" s="26"/>
      <c r="K3616" s="26"/>
      <c r="L3616" s="26"/>
      <c r="M3616" s="26"/>
      <c r="N3616" s="26"/>
      <c r="O3616" s="26"/>
      <c r="P3616" s="26"/>
      <c r="Q3616" s="26"/>
      <c r="S3616" s="15"/>
      <c r="T3616" s="15"/>
      <c r="U3616" s="15"/>
      <c r="V3616" s="15"/>
      <c r="W3616" s="15"/>
      <c r="X3616" s="15"/>
      <c r="Y3616" s="15"/>
      <c r="Z3616" s="15"/>
      <c r="AA3616" s="15"/>
    </row>
    <row r="3617" spans="1:27" s="21" customFormat="1" x14ac:dyDescent="0.2">
      <c r="A3617" s="23"/>
      <c r="B3617" s="24"/>
      <c r="C3617" s="24"/>
      <c r="D3617" s="15"/>
      <c r="E3617" s="26"/>
      <c r="F3617" s="26"/>
      <c r="G3617" s="15"/>
      <c r="H3617" s="15"/>
      <c r="I3617" s="15"/>
      <c r="J3617" s="26"/>
      <c r="K3617" s="26"/>
      <c r="L3617" s="26"/>
      <c r="M3617" s="26"/>
      <c r="N3617" s="26"/>
      <c r="O3617" s="26"/>
      <c r="P3617" s="26"/>
      <c r="Q3617" s="26"/>
      <c r="S3617" s="15"/>
      <c r="T3617" s="15"/>
      <c r="U3617" s="15"/>
      <c r="V3617" s="15"/>
      <c r="W3617" s="15"/>
      <c r="X3617" s="15"/>
      <c r="Y3617" s="15"/>
      <c r="Z3617" s="15"/>
      <c r="AA3617" s="15"/>
    </row>
    <row r="3618" spans="1:27" s="21" customFormat="1" x14ac:dyDescent="0.2">
      <c r="A3618" s="23"/>
      <c r="B3618" s="24"/>
      <c r="C3618" s="24"/>
      <c r="D3618" s="15"/>
      <c r="E3618" s="26"/>
      <c r="F3618" s="26"/>
      <c r="G3618" s="15"/>
      <c r="H3618" s="15"/>
      <c r="I3618" s="15"/>
      <c r="J3618" s="26"/>
      <c r="K3618" s="26"/>
      <c r="L3618" s="26"/>
      <c r="M3618" s="26"/>
      <c r="N3618" s="26"/>
      <c r="O3618" s="26"/>
      <c r="P3618" s="26"/>
      <c r="Q3618" s="26"/>
      <c r="S3618" s="15"/>
      <c r="T3618" s="15"/>
      <c r="U3618" s="15"/>
      <c r="V3618" s="15"/>
      <c r="W3618" s="15"/>
      <c r="X3618" s="15"/>
      <c r="Y3618" s="15"/>
      <c r="Z3618" s="15"/>
      <c r="AA3618" s="15"/>
    </row>
    <row r="3619" spans="1:27" s="21" customFormat="1" x14ac:dyDescent="0.2">
      <c r="A3619" s="23"/>
      <c r="B3619" s="24"/>
      <c r="C3619" s="24"/>
      <c r="D3619" s="15"/>
      <c r="E3619" s="26"/>
      <c r="F3619" s="26"/>
      <c r="G3619" s="15"/>
      <c r="H3619" s="15"/>
      <c r="I3619" s="15"/>
      <c r="J3619" s="26"/>
      <c r="K3619" s="26"/>
      <c r="L3619" s="26"/>
      <c r="M3619" s="26"/>
      <c r="N3619" s="26"/>
      <c r="O3619" s="26"/>
      <c r="P3619" s="26"/>
      <c r="Q3619" s="26"/>
      <c r="S3619" s="15"/>
      <c r="T3619" s="15"/>
      <c r="U3619" s="15"/>
      <c r="V3619" s="15"/>
      <c r="W3619" s="15"/>
      <c r="X3619" s="15"/>
      <c r="Y3619" s="15"/>
      <c r="Z3619" s="15"/>
      <c r="AA3619" s="15"/>
    </row>
    <row r="3620" spans="1:27" s="21" customFormat="1" x14ac:dyDescent="0.2">
      <c r="A3620" s="23"/>
      <c r="B3620" s="24"/>
      <c r="C3620" s="24"/>
      <c r="D3620" s="15"/>
      <c r="E3620" s="26"/>
      <c r="F3620" s="26"/>
      <c r="G3620" s="15"/>
      <c r="H3620" s="15"/>
      <c r="I3620" s="15"/>
      <c r="J3620" s="26"/>
      <c r="K3620" s="26"/>
      <c r="L3620" s="26"/>
      <c r="M3620" s="26"/>
      <c r="N3620" s="26"/>
      <c r="O3620" s="26"/>
      <c r="P3620" s="26"/>
      <c r="Q3620" s="26"/>
      <c r="S3620" s="15"/>
      <c r="T3620" s="15"/>
      <c r="U3620" s="15"/>
      <c r="V3620" s="15"/>
      <c r="W3620" s="15"/>
      <c r="X3620" s="15"/>
      <c r="Y3620" s="15"/>
      <c r="Z3620" s="15"/>
      <c r="AA3620" s="15"/>
    </row>
    <row r="3621" spans="1:27" s="21" customFormat="1" x14ac:dyDescent="0.2">
      <c r="A3621" s="23"/>
      <c r="B3621" s="24"/>
      <c r="C3621" s="24"/>
      <c r="D3621" s="15"/>
      <c r="E3621" s="26"/>
      <c r="F3621" s="26"/>
      <c r="G3621" s="15"/>
      <c r="H3621" s="15"/>
      <c r="I3621" s="15"/>
      <c r="J3621" s="26"/>
      <c r="K3621" s="26"/>
      <c r="L3621" s="26"/>
      <c r="M3621" s="26"/>
      <c r="N3621" s="26"/>
      <c r="O3621" s="26"/>
      <c r="P3621" s="26"/>
      <c r="Q3621" s="26"/>
      <c r="S3621" s="15"/>
      <c r="T3621" s="15"/>
      <c r="U3621" s="15"/>
      <c r="V3621" s="15"/>
      <c r="W3621" s="15"/>
      <c r="X3621" s="15"/>
      <c r="Y3621" s="15"/>
      <c r="Z3621" s="15"/>
      <c r="AA3621" s="15"/>
    </row>
    <row r="3622" spans="1:27" s="21" customFormat="1" x14ac:dyDescent="0.2">
      <c r="A3622" s="23"/>
      <c r="B3622" s="24"/>
      <c r="C3622" s="24"/>
      <c r="D3622" s="15"/>
      <c r="E3622" s="26"/>
      <c r="F3622" s="26"/>
      <c r="G3622" s="15"/>
      <c r="H3622" s="15"/>
      <c r="I3622" s="15"/>
      <c r="J3622" s="26"/>
      <c r="K3622" s="26"/>
      <c r="L3622" s="26"/>
      <c r="M3622" s="26"/>
      <c r="N3622" s="26"/>
      <c r="O3622" s="26"/>
      <c r="P3622" s="26"/>
      <c r="Q3622" s="26"/>
      <c r="S3622" s="15"/>
      <c r="T3622" s="15"/>
      <c r="U3622" s="15"/>
      <c r="V3622" s="15"/>
      <c r="W3622" s="15"/>
      <c r="X3622" s="15"/>
      <c r="Y3622" s="15"/>
      <c r="Z3622" s="15"/>
      <c r="AA3622" s="15"/>
    </row>
    <row r="3623" spans="1:27" s="21" customFormat="1" x14ac:dyDescent="0.2">
      <c r="A3623" s="23"/>
      <c r="B3623" s="24"/>
      <c r="C3623" s="24"/>
      <c r="D3623" s="15"/>
      <c r="E3623" s="26"/>
      <c r="F3623" s="26"/>
      <c r="G3623" s="15"/>
      <c r="H3623" s="15"/>
      <c r="I3623" s="15"/>
      <c r="J3623" s="26"/>
      <c r="K3623" s="26"/>
      <c r="L3623" s="26"/>
      <c r="M3623" s="26"/>
      <c r="N3623" s="26"/>
      <c r="O3623" s="26"/>
      <c r="P3623" s="26"/>
      <c r="Q3623" s="26"/>
      <c r="S3623" s="15"/>
      <c r="T3623" s="15"/>
      <c r="U3623" s="15"/>
      <c r="V3623" s="15"/>
      <c r="W3623" s="15"/>
      <c r="X3623" s="15"/>
      <c r="Y3623" s="15"/>
      <c r="Z3623" s="15"/>
      <c r="AA3623" s="15"/>
    </row>
    <row r="3624" spans="1:27" s="21" customFormat="1" x14ac:dyDescent="0.2">
      <c r="A3624" s="23"/>
      <c r="B3624" s="24"/>
      <c r="C3624" s="24"/>
      <c r="D3624" s="15"/>
      <c r="E3624" s="26"/>
      <c r="F3624" s="26"/>
      <c r="G3624" s="15"/>
      <c r="H3624" s="15"/>
      <c r="I3624" s="15"/>
      <c r="J3624" s="26"/>
      <c r="K3624" s="26"/>
      <c r="L3624" s="26"/>
      <c r="M3624" s="26"/>
      <c r="N3624" s="26"/>
      <c r="O3624" s="26"/>
      <c r="P3624" s="26"/>
      <c r="Q3624" s="26"/>
      <c r="S3624" s="15"/>
      <c r="T3624" s="15"/>
      <c r="U3624" s="15"/>
      <c r="V3624" s="15"/>
      <c r="W3624" s="15"/>
      <c r="X3624" s="15"/>
      <c r="Y3624" s="15"/>
      <c r="Z3624" s="15"/>
      <c r="AA3624" s="15"/>
    </row>
    <row r="3625" spans="1:27" s="21" customFormat="1" x14ac:dyDescent="0.2">
      <c r="A3625" s="23"/>
      <c r="B3625" s="24"/>
      <c r="C3625" s="24"/>
      <c r="D3625" s="15"/>
      <c r="E3625" s="26"/>
      <c r="F3625" s="26"/>
      <c r="G3625" s="15"/>
      <c r="H3625" s="15"/>
      <c r="I3625" s="15"/>
      <c r="J3625" s="26"/>
      <c r="K3625" s="26"/>
      <c r="L3625" s="26"/>
      <c r="M3625" s="26"/>
      <c r="N3625" s="26"/>
      <c r="O3625" s="26"/>
      <c r="P3625" s="26"/>
      <c r="Q3625" s="26"/>
      <c r="S3625" s="15"/>
      <c r="T3625" s="15"/>
      <c r="U3625" s="15"/>
      <c r="V3625" s="15"/>
      <c r="W3625" s="15"/>
      <c r="X3625" s="15"/>
      <c r="Y3625" s="15"/>
      <c r="Z3625" s="15"/>
      <c r="AA3625" s="15"/>
    </row>
    <row r="3626" spans="1:27" s="21" customFormat="1" x14ac:dyDescent="0.2">
      <c r="A3626" s="23"/>
      <c r="B3626" s="24"/>
      <c r="C3626" s="24"/>
      <c r="D3626" s="15"/>
      <c r="E3626" s="26"/>
      <c r="F3626" s="26"/>
      <c r="G3626" s="15"/>
      <c r="H3626" s="15"/>
      <c r="I3626" s="15"/>
      <c r="J3626" s="26"/>
      <c r="K3626" s="26"/>
      <c r="L3626" s="26"/>
      <c r="M3626" s="26"/>
      <c r="N3626" s="26"/>
      <c r="O3626" s="26"/>
      <c r="P3626" s="26"/>
      <c r="Q3626" s="26"/>
      <c r="S3626" s="15"/>
      <c r="T3626" s="15"/>
      <c r="U3626" s="15"/>
      <c r="V3626" s="15"/>
      <c r="W3626" s="15"/>
      <c r="X3626" s="15"/>
      <c r="Y3626" s="15"/>
      <c r="Z3626" s="15"/>
      <c r="AA3626" s="15"/>
    </row>
    <row r="3627" spans="1:27" s="21" customFormat="1" x14ac:dyDescent="0.2">
      <c r="A3627" s="23"/>
      <c r="B3627" s="24"/>
      <c r="C3627" s="24"/>
      <c r="D3627" s="15"/>
      <c r="E3627" s="26"/>
      <c r="F3627" s="26"/>
      <c r="G3627" s="15"/>
      <c r="H3627" s="15"/>
      <c r="I3627" s="15"/>
      <c r="J3627" s="26"/>
      <c r="K3627" s="26"/>
      <c r="L3627" s="26"/>
      <c r="M3627" s="26"/>
      <c r="N3627" s="26"/>
      <c r="O3627" s="26"/>
      <c r="P3627" s="26"/>
      <c r="Q3627" s="26"/>
      <c r="S3627" s="15"/>
      <c r="T3627" s="15"/>
      <c r="U3627" s="15"/>
      <c r="V3627" s="15"/>
      <c r="W3627" s="15"/>
      <c r="X3627" s="15"/>
      <c r="Y3627" s="15"/>
      <c r="Z3627" s="15"/>
      <c r="AA3627" s="15"/>
    </row>
    <row r="3628" spans="1:27" s="21" customFormat="1" x14ac:dyDescent="0.2">
      <c r="A3628" s="23"/>
      <c r="B3628" s="24"/>
      <c r="C3628" s="24"/>
      <c r="D3628" s="15"/>
      <c r="E3628" s="26"/>
      <c r="F3628" s="26"/>
      <c r="G3628" s="15"/>
      <c r="H3628" s="15"/>
      <c r="I3628" s="15"/>
      <c r="J3628" s="26"/>
      <c r="K3628" s="26"/>
      <c r="L3628" s="26"/>
      <c r="M3628" s="26"/>
      <c r="N3628" s="26"/>
      <c r="O3628" s="26"/>
      <c r="P3628" s="26"/>
      <c r="Q3628" s="26"/>
      <c r="S3628" s="15"/>
      <c r="T3628" s="15"/>
      <c r="U3628" s="15"/>
      <c r="V3628" s="15"/>
      <c r="W3628" s="15"/>
      <c r="X3628" s="15"/>
      <c r="Y3628" s="15"/>
      <c r="Z3628" s="15"/>
      <c r="AA3628" s="15"/>
    </row>
    <row r="3629" spans="1:27" s="21" customFormat="1" x14ac:dyDescent="0.2">
      <c r="A3629" s="23"/>
      <c r="B3629" s="24"/>
      <c r="C3629" s="24"/>
      <c r="D3629" s="15"/>
      <c r="E3629" s="26"/>
      <c r="F3629" s="26"/>
      <c r="G3629" s="15"/>
      <c r="H3629" s="15"/>
      <c r="I3629" s="15"/>
      <c r="J3629" s="26"/>
      <c r="K3629" s="26"/>
      <c r="L3629" s="26"/>
      <c r="M3629" s="26"/>
      <c r="N3629" s="26"/>
      <c r="O3629" s="26"/>
      <c r="P3629" s="26"/>
      <c r="Q3629" s="26"/>
      <c r="S3629" s="15"/>
      <c r="T3629" s="15"/>
      <c r="U3629" s="15"/>
      <c r="V3629" s="15"/>
      <c r="W3629" s="15"/>
      <c r="X3629" s="15"/>
      <c r="Y3629" s="15"/>
      <c r="Z3629" s="15"/>
      <c r="AA3629" s="15"/>
    </row>
    <row r="3630" spans="1:27" s="21" customFormat="1" x14ac:dyDescent="0.2">
      <c r="A3630" s="23"/>
      <c r="B3630" s="24"/>
      <c r="C3630" s="24"/>
      <c r="D3630" s="15"/>
      <c r="E3630" s="26"/>
      <c r="F3630" s="26"/>
      <c r="G3630" s="15"/>
      <c r="H3630" s="15"/>
      <c r="I3630" s="15"/>
      <c r="J3630" s="26"/>
      <c r="K3630" s="26"/>
      <c r="L3630" s="26"/>
      <c r="M3630" s="26"/>
      <c r="N3630" s="26"/>
      <c r="O3630" s="26"/>
      <c r="P3630" s="26"/>
      <c r="Q3630" s="26"/>
      <c r="S3630" s="15"/>
      <c r="T3630" s="15"/>
      <c r="U3630" s="15"/>
      <c r="V3630" s="15"/>
      <c r="W3630" s="15"/>
      <c r="X3630" s="15"/>
      <c r="Y3630" s="15"/>
      <c r="Z3630" s="15"/>
      <c r="AA3630" s="15"/>
    </row>
    <row r="3631" spans="1:27" s="21" customFormat="1" x14ac:dyDescent="0.2">
      <c r="A3631" s="23"/>
      <c r="B3631" s="24"/>
      <c r="C3631" s="24"/>
      <c r="D3631" s="15"/>
      <c r="E3631" s="26"/>
      <c r="F3631" s="26"/>
      <c r="G3631" s="15"/>
      <c r="H3631" s="15"/>
      <c r="I3631" s="15"/>
      <c r="J3631" s="26"/>
      <c r="K3631" s="26"/>
      <c r="L3631" s="26"/>
      <c r="M3631" s="26"/>
      <c r="N3631" s="26"/>
      <c r="O3631" s="26"/>
      <c r="P3631" s="26"/>
      <c r="Q3631" s="26"/>
      <c r="S3631" s="15"/>
      <c r="T3631" s="15"/>
      <c r="U3631" s="15"/>
      <c r="V3631" s="15"/>
      <c r="W3631" s="15"/>
      <c r="X3631" s="15"/>
      <c r="Y3631" s="15"/>
      <c r="Z3631" s="15"/>
      <c r="AA3631" s="15"/>
    </row>
    <row r="3632" spans="1:27" s="21" customFormat="1" x14ac:dyDescent="0.2">
      <c r="A3632" s="23"/>
      <c r="B3632" s="24"/>
      <c r="C3632" s="24"/>
      <c r="D3632" s="15"/>
      <c r="E3632" s="26"/>
      <c r="F3632" s="26"/>
      <c r="G3632" s="15"/>
      <c r="H3632" s="15"/>
      <c r="I3632" s="15"/>
      <c r="J3632" s="26"/>
      <c r="K3632" s="26"/>
      <c r="L3632" s="26"/>
      <c r="M3632" s="26"/>
      <c r="N3632" s="26"/>
      <c r="O3632" s="26"/>
      <c r="P3632" s="26"/>
      <c r="Q3632" s="26"/>
      <c r="S3632" s="15"/>
      <c r="T3632" s="15"/>
      <c r="U3632" s="15"/>
      <c r="V3632" s="15"/>
      <c r="W3632" s="15"/>
      <c r="X3632" s="15"/>
      <c r="Y3632" s="15"/>
      <c r="Z3632" s="15"/>
      <c r="AA3632" s="15"/>
    </row>
    <row r="3633" spans="1:27" s="21" customFormat="1" x14ac:dyDescent="0.2">
      <c r="A3633" s="23"/>
      <c r="B3633" s="24"/>
      <c r="C3633" s="24"/>
      <c r="D3633" s="15"/>
      <c r="E3633" s="26"/>
      <c r="F3633" s="26"/>
      <c r="G3633" s="15"/>
      <c r="H3633" s="15"/>
      <c r="I3633" s="15"/>
      <c r="J3633" s="26"/>
      <c r="K3633" s="26"/>
      <c r="L3633" s="26"/>
      <c r="M3633" s="26"/>
      <c r="N3633" s="26"/>
      <c r="O3633" s="26"/>
      <c r="P3633" s="26"/>
      <c r="Q3633" s="26"/>
      <c r="S3633" s="15"/>
      <c r="T3633" s="15"/>
      <c r="U3633" s="15"/>
      <c r="V3633" s="15"/>
      <c r="W3633" s="15"/>
      <c r="X3633" s="15"/>
      <c r="Y3633" s="15"/>
      <c r="Z3633" s="15"/>
      <c r="AA3633" s="15"/>
    </row>
    <row r="3634" spans="1:27" s="21" customFormat="1" x14ac:dyDescent="0.2">
      <c r="A3634" s="23"/>
      <c r="B3634" s="24"/>
      <c r="C3634" s="24"/>
      <c r="D3634" s="15"/>
      <c r="E3634" s="26"/>
      <c r="F3634" s="26"/>
      <c r="G3634" s="15"/>
      <c r="H3634" s="15"/>
      <c r="I3634" s="15"/>
      <c r="J3634" s="26"/>
      <c r="K3634" s="26"/>
      <c r="L3634" s="26"/>
      <c r="M3634" s="26"/>
      <c r="N3634" s="26"/>
      <c r="O3634" s="26"/>
      <c r="P3634" s="26"/>
      <c r="Q3634" s="26"/>
      <c r="S3634" s="15"/>
      <c r="T3634" s="15"/>
      <c r="U3634" s="15"/>
      <c r="V3634" s="15"/>
      <c r="W3634" s="15"/>
      <c r="X3634" s="15"/>
      <c r="Y3634" s="15"/>
      <c r="Z3634" s="15"/>
      <c r="AA3634" s="15"/>
    </row>
    <row r="3635" spans="1:27" s="21" customFormat="1" x14ac:dyDescent="0.2">
      <c r="A3635" s="23"/>
      <c r="B3635" s="24"/>
      <c r="C3635" s="24"/>
      <c r="D3635" s="15"/>
      <c r="E3635" s="26"/>
      <c r="F3635" s="26"/>
      <c r="G3635" s="15"/>
      <c r="H3635" s="15"/>
      <c r="I3635" s="15"/>
      <c r="J3635" s="26"/>
      <c r="K3635" s="26"/>
      <c r="L3635" s="26"/>
      <c r="M3635" s="26"/>
      <c r="N3635" s="26"/>
      <c r="O3635" s="26"/>
      <c r="P3635" s="26"/>
      <c r="Q3635" s="26"/>
      <c r="S3635" s="15"/>
      <c r="T3635" s="15"/>
      <c r="U3635" s="15"/>
      <c r="V3635" s="15"/>
      <c r="W3635" s="15"/>
      <c r="X3635" s="15"/>
      <c r="Y3635" s="15"/>
      <c r="Z3635" s="15"/>
      <c r="AA3635" s="15"/>
    </row>
    <row r="3636" spans="1:27" s="21" customFormat="1" x14ac:dyDescent="0.2">
      <c r="A3636" s="23"/>
      <c r="B3636" s="24"/>
      <c r="C3636" s="24"/>
      <c r="D3636" s="15"/>
      <c r="E3636" s="26"/>
      <c r="F3636" s="26"/>
      <c r="G3636" s="15"/>
      <c r="H3636" s="15"/>
      <c r="I3636" s="15"/>
      <c r="J3636" s="26"/>
      <c r="K3636" s="26"/>
      <c r="L3636" s="26"/>
      <c r="M3636" s="26"/>
      <c r="N3636" s="26"/>
      <c r="O3636" s="26"/>
      <c r="P3636" s="26"/>
      <c r="Q3636" s="26"/>
      <c r="S3636" s="15"/>
      <c r="T3636" s="15"/>
      <c r="U3636" s="15"/>
      <c r="V3636" s="15"/>
      <c r="W3636" s="15"/>
      <c r="X3636" s="15"/>
      <c r="Y3636" s="15"/>
      <c r="Z3636" s="15"/>
      <c r="AA3636" s="15"/>
    </row>
    <row r="3637" spans="1:27" s="21" customFormat="1" x14ac:dyDescent="0.2">
      <c r="A3637" s="23"/>
      <c r="B3637" s="24"/>
      <c r="C3637" s="24"/>
      <c r="D3637" s="15"/>
      <c r="E3637" s="26"/>
      <c r="F3637" s="26"/>
      <c r="G3637" s="15"/>
      <c r="H3637" s="15"/>
      <c r="I3637" s="15"/>
      <c r="J3637" s="26"/>
      <c r="K3637" s="26"/>
      <c r="L3637" s="26"/>
      <c r="M3637" s="26"/>
      <c r="N3637" s="26"/>
      <c r="O3637" s="26"/>
      <c r="P3637" s="26"/>
      <c r="Q3637" s="26"/>
      <c r="S3637" s="15"/>
      <c r="T3637" s="15"/>
      <c r="U3637" s="15"/>
      <c r="V3637" s="15"/>
      <c r="W3637" s="15"/>
      <c r="X3637" s="15"/>
      <c r="Y3637" s="15"/>
      <c r="Z3637" s="15"/>
      <c r="AA3637" s="15"/>
    </row>
    <row r="3638" spans="1:27" s="21" customFormat="1" x14ac:dyDescent="0.2">
      <c r="A3638" s="23"/>
      <c r="B3638" s="24"/>
      <c r="C3638" s="24"/>
      <c r="D3638" s="15"/>
      <c r="E3638" s="26"/>
      <c r="F3638" s="26"/>
      <c r="G3638" s="15"/>
      <c r="H3638" s="15"/>
      <c r="I3638" s="15"/>
      <c r="J3638" s="26"/>
      <c r="K3638" s="26"/>
      <c r="L3638" s="26"/>
      <c r="M3638" s="26"/>
      <c r="N3638" s="26"/>
      <c r="O3638" s="26"/>
      <c r="P3638" s="26"/>
      <c r="Q3638" s="26"/>
      <c r="S3638" s="15"/>
      <c r="T3638" s="15"/>
      <c r="U3638" s="15"/>
      <c r="V3638" s="15"/>
      <c r="W3638" s="15"/>
      <c r="X3638" s="15"/>
      <c r="Y3638" s="15"/>
      <c r="Z3638" s="15"/>
      <c r="AA3638" s="15"/>
    </row>
    <row r="3639" spans="1:27" s="21" customFormat="1" x14ac:dyDescent="0.2">
      <c r="A3639" s="23"/>
      <c r="B3639" s="24"/>
      <c r="C3639" s="24"/>
      <c r="D3639" s="15"/>
      <c r="E3639" s="26"/>
      <c r="F3639" s="26"/>
      <c r="G3639" s="15"/>
      <c r="H3639" s="15"/>
      <c r="I3639" s="15"/>
      <c r="J3639" s="26"/>
      <c r="K3639" s="26"/>
      <c r="L3639" s="26"/>
      <c r="M3639" s="26"/>
      <c r="N3639" s="26"/>
      <c r="O3639" s="26"/>
      <c r="P3639" s="26"/>
      <c r="Q3639" s="26"/>
      <c r="S3639" s="15"/>
      <c r="T3639" s="15"/>
      <c r="U3639" s="15"/>
      <c r="V3639" s="15"/>
      <c r="W3639" s="15"/>
      <c r="X3639" s="15"/>
      <c r="Y3639" s="15"/>
      <c r="Z3639" s="15"/>
      <c r="AA3639" s="15"/>
    </row>
    <row r="3640" spans="1:27" s="21" customFormat="1" x14ac:dyDescent="0.2">
      <c r="A3640" s="23"/>
      <c r="B3640" s="24"/>
      <c r="C3640" s="24"/>
      <c r="D3640" s="15"/>
      <c r="E3640" s="26"/>
      <c r="F3640" s="26"/>
      <c r="G3640" s="15"/>
      <c r="H3640" s="15"/>
      <c r="I3640" s="15"/>
      <c r="J3640" s="26"/>
      <c r="K3640" s="26"/>
      <c r="L3640" s="26"/>
      <c r="M3640" s="26"/>
      <c r="N3640" s="26"/>
      <c r="O3640" s="26"/>
      <c r="P3640" s="26"/>
      <c r="Q3640" s="26"/>
      <c r="S3640" s="15"/>
      <c r="T3640" s="15"/>
      <c r="U3640" s="15"/>
      <c r="V3640" s="15"/>
      <c r="W3640" s="15"/>
      <c r="X3640" s="15"/>
      <c r="Y3640" s="15"/>
      <c r="Z3640" s="15"/>
      <c r="AA3640" s="15"/>
    </row>
    <row r="3641" spans="1:27" s="21" customFormat="1" x14ac:dyDescent="0.2">
      <c r="A3641" s="23"/>
      <c r="B3641" s="24"/>
      <c r="C3641" s="24"/>
      <c r="D3641" s="15"/>
      <c r="E3641" s="26"/>
      <c r="F3641" s="26"/>
      <c r="G3641" s="15"/>
      <c r="H3641" s="15"/>
      <c r="I3641" s="15"/>
      <c r="J3641" s="26"/>
      <c r="K3641" s="26"/>
      <c r="L3641" s="26"/>
      <c r="M3641" s="26"/>
      <c r="N3641" s="26"/>
      <c r="O3641" s="26"/>
      <c r="P3641" s="26"/>
      <c r="Q3641" s="26"/>
      <c r="S3641" s="15"/>
      <c r="T3641" s="15"/>
      <c r="U3641" s="15"/>
      <c r="V3641" s="15"/>
      <c r="W3641" s="15"/>
      <c r="X3641" s="15"/>
      <c r="Y3641" s="15"/>
      <c r="Z3641" s="15"/>
      <c r="AA3641" s="15"/>
    </row>
    <row r="3642" spans="1:27" s="21" customFormat="1" x14ac:dyDescent="0.2">
      <c r="A3642" s="23"/>
      <c r="B3642" s="24"/>
      <c r="C3642" s="24"/>
      <c r="D3642" s="15"/>
      <c r="E3642" s="26"/>
      <c r="F3642" s="26"/>
      <c r="G3642" s="15"/>
      <c r="H3642" s="15"/>
      <c r="I3642" s="15"/>
      <c r="J3642" s="26"/>
      <c r="K3642" s="26"/>
      <c r="L3642" s="26"/>
      <c r="M3642" s="26"/>
      <c r="N3642" s="26"/>
      <c r="O3642" s="26"/>
      <c r="P3642" s="26"/>
      <c r="Q3642" s="26"/>
      <c r="S3642" s="15"/>
      <c r="T3642" s="15"/>
      <c r="U3642" s="15"/>
      <c r="V3642" s="15"/>
      <c r="W3642" s="15"/>
      <c r="X3642" s="15"/>
      <c r="Y3642" s="15"/>
      <c r="Z3642" s="15"/>
      <c r="AA3642" s="15"/>
    </row>
    <row r="3643" spans="1:27" s="21" customFormat="1" x14ac:dyDescent="0.2">
      <c r="A3643" s="23"/>
      <c r="B3643" s="24"/>
      <c r="C3643" s="24"/>
      <c r="D3643" s="15"/>
      <c r="E3643" s="26"/>
      <c r="F3643" s="26"/>
      <c r="G3643" s="15"/>
      <c r="H3643" s="15"/>
      <c r="I3643" s="15"/>
      <c r="J3643" s="26"/>
      <c r="K3643" s="26"/>
      <c r="L3643" s="26"/>
      <c r="M3643" s="26"/>
      <c r="N3643" s="26"/>
      <c r="O3643" s="26"/>
      <c r="P3643" s="26"/>
      <c r="Q3643" s="26"/>
      <c r="S3643" s="15"/>
      <c r="T3643" s="15"/>
      <c r="U3643" s="15"/>
      <c r="V3643" s="15"/>
      <c r="W3643" s="15"/>
      <c r="X3643" s="15"/>
      <c r="Y3643" s="15"/>
      <c r="Z3643" s="15"/>
      <c r="AA3643" s="15"/>
    </row>
    <row r="3644" spans="1:27" s="21" customFormat="1" x14ac:dyDescent="0.2">
      <c r="A3644" s="23"/>
      <c r="B3644" s="24"/>
      <c r="C3644" s="24"/>
      <c r="D3644" s="15"/>
      <c r="E3644" s="26"/>
      <c r="F3644" s="26"/>
      <c r="G3644" s="15"/>
      <c r="H3644" s="15"/>
      <c r="I3644" s="15"/>
      <c r="J3644" s="26"/>
      <c r="K3644" s="26"/>
      <c r="L3644" s="26"/>
      <c r="M3644" s="26"/>
      <c r="N3644" s="26"/>
      <c r="O3644" s="26"/>
      <c r="P3644" s="26"/>
      <c r="Q3644" s="26"/>
      <c r="S3644" s="15"/>
      <c r="T3644" s="15"/>
      <c r="U3644" s="15"/>
      <c r="V3644" s="15"/>
      <c r="W3644" s="15"/>
      <c r="X3644" s="15"/>
      <c r="Y3644" s="15"/>
      <c r="Z3644" s="15"/>
      <c r="AA3644" s="15"/>
    </row>
    <row r="3645" spans="1:27" s="21" customFormat="1" x14ac:dyDescent="0.2">
      <c r="A3645" s="23"/>
      <c r="B3645" s="24"/>
      <c r="C3645" s="24"/>
      <c r="D3645" s="15"/>
      <c r="E3645" s="26"/>
      <c r="F3645" s="26"/>
      <c r="G3645" s="15"/>
      <c r="H3645" s="15"/>
      <c r="I3645" s="15"/>
      <c r="J3645" s="26"/>
      <c r="K3645" s="26"/>
      <c r="L3645" s="26"/>
      <c r="M3645" s="26"/>
      <c r="N3645" s="26"/>
      <c r="O3645" s="26"/>
      <c r="P3645" s="26"/>
      <c r="Q3645" s="26"/>
      <c r="S3645" s="15"/>
      <c r="T3645" s="15"/>
      <c r="U3645" s="15"/>
      <c r="V3645" s="15"/>
      <c r="W3645" s="15"/>
      <c r="X3645" s="15"/>
      <c r="Y3645" s="15"/>
      <c r="Z3645" s="15"/>
      <c r="AA3645" s="15"/>
    </row>
    <row r="3646" spans="1:27" s="21" customFormat="1" x14ac:dyDescent="0.2">
      <c r="A3646" s="23"/>
      <c r="B3646" s="24"/>
      <c r="C3646" s="24"/>
      <c r="D3646" s="15"/>
      <c r="E3646" s="26"/>
      <c r="F3646" s="26"/>
      <c r="G3646" s="15"/>
      <c r="H3646" s="15"/>
      <c r="I3646" s="15"/>
      <c r="J3646" s="26"/>
      <c r="K3646" s="26"/>
      <c r="L3646" s="26"/>
      <c r="M3646" s="26"/>
      <c r="N3646" s="26"/>
      <c r="O3646" s="26"/>
      <c r="P3646" s="26"/>
      <c r="Q3646" s="26"/>
      <c r="S3646" s="15"/>
      <c r="T3646" s="15"/>
      <c r="U3646" s="15"/>
      <c r="V3646" s="15"/>
      <c r="W3646" s="15"/>
      <c r="X3646" s="15"/>
      <c r="Y3646" s="15"/>
      <c r="Z3646" s="15"/>
      <c r="AA3646" s="15"/>
    </row>
    <row r="3647" spans="1:27" s="21" customFormat="1" x14ac:dyDescent="0.2">
      <c r="A3647" s="23"/>
      <c r="B3647" s="24"/>
      <c r="C3647" s="24"/>
      <c r="D3647" s="15"/>
      <c r="E3647" s="26"/>
      <c r="F3647" s="26"/>
      <c r="G3647" s="15"/>
      <c r="H3647" s="15"/>
      <c r="I3647" s="15"/>
      <c r="J3647" s="26"/>
      <c r="K3647" s="26"/>
      <c r="L3647" s="26"/>
      <c r="M3647" s="26"/>
      <c r="N3647" s="26"/>
      <c r="O3647" s="26"/>
      <c r="P3647" s="26"/>
      <c r="Q3647" s="26"/>
      <c r="S3647" s="15"/>
      <c r="T3647" s="15"/>
      <c r="U3647" s="15"/>
      <c r="V3647" s="15"/>
      <c r="W3647" s="15"/>
      <c r="X3647" s="15"/>
      <c r="Y3647" s="15"/>
      <c r="Z3647" s="15"/>
      <c r="AA3647" s="15"/>
    </row>
    <row r="3648" spans="1:27" s="21" customFormat="1" x14ac:dyDescent="0.2">
      <c r="A3648" s="23"/>
      <c r="B3648" s="24"/>
      <c r="C3648" s="24"/>
      <c r="D3648" s="15"/>
      <c r="E3648" s="26"/>
      <c r="F3648" s="26"/>
      <c r="G3648" s="15"/>
      <c r="H3648" s="15"/>
      <c r="I3648" s="15"/>
      <c r="J3648" s="26"/>
      <c r="K3648" s="26"/>
      <c r="L3648" s="26"/>
      <c r="M3648" s="26"/>
      <c r="N3648" s="26"/>
      <c r="O3648" s="26"/>
      <c r="P3648" s="26"/>
      <c r="Q3648" s="26"/>
      <c r="S3648" s="15"/>
      <c r="T3648" s="15"/>
      <c r="U3648" s="15"/>
      <c r="V3648" s="15"/>
      <c r="W3648" s="15"/>
      <c r="X3648" s="15"/>
      <c r="Y3648" s="15"/>
      <c r="Z3648" s="15"/>
      <c r="AA3648" s="15"/>
    </row>
    <row r="3649" spans="1:27" s="21" customFormat="1" x14ac:dyDescent="0.2">
      <c r="A3649" s="23"/>
      <c r="B3649" s="24"/>
      <c r="C3649" s="24"/>
      <c r="D3649" s="15"/>
      <c r="E3649" s="26"/>
      <c r="F3649" s="26"/>
      <c r="G3649" s="15"/>
      <c r="H3649" s="15"/>
      <c r="I3649" s="15"/>
      <c r="J3649" s="26"/>
      <c r="K3649" s="26"/>
      <c r="L3649" s="26"/>
      <c r="M3649" s="26"/>
      <c r="N3649" s="26"/>
      <c r="O3649" s="26"/>
      <c r="P3649" s="26"/>
      <c r="Q3649" s="26"/>
      <c r="S3649" s="15"/>
      <c r="T3649" s="15"/>
      <c r="U3649" s="15"/>
      <c r="V3649" s="15"/>
      <c r="W3649" s="15"/>
      <c r="X3649" s="15"/>
      <c r="Y3649" s="15"/>
      <c r="Z3649" s="15"/>
      <c r="AA3649" s="15"/>
    </row>
    <row r="3650" spans="1:27" s="21" customFormat="1" x14ac:dyDescent="0.2">
      <c r="A3650" s="23"/>
      <c r="B3650" s="24"/>
      <c r="C3650" s="24"/>
      <c r="D3650" s="15"/>
      <c r="E3650" s="26"/>
      <c r="F3650" s="26"/>
      <c r="G3650" s="15"/>
      <c r="H3650" s="15"/>
      <c r="I3650" s="15"/>
      <c r="J3650" s="26"/>
      <c r="K3650" s="26"/>
      <c r="L3650" s="26"/>
      <c r="M3650" s="26"/>
      <c r="N3650" s="26"/>
      <c r="O3650" s="26"/>
      <c r="P3650" s="26"/>
      <c r="Q3650" s="26"/>
      <c r="S3650" s="15"/>
      <c r="T3650" s="15"/>
      <c r="U3650" s="15"/>
      <c r="V3650" s="15"/>
      <c r="W3650" s="15"/>
      <c r="X3650" s="15"/>
      <c r="Y3650" s="15"/>
      <c r="Z3650" s="15"/>
      <c r="AA3650" s="15"/>
    </row>
    <row r="3651" spans="1:27" s="21" customFormat="1" x14ac:dyDescent="0.2">
      <c r="A3651" s="23"/>
      <c r="B3651" s="24"/>
      <c r="C3651" s="24"/>
      <c r="D3651" s="15"/>
      <c r="E3651" s="26"/>
      <c r="F3651" s="26"/>
      <c r="G3651" s="15"/>
      <c r="H3651" s="15"/>
      <c r="I3651" s="15"/>
      <c r="J3651" s="26"/>
      <c r="K3651" s="26"/>
      <c r="L3651" s="26"/>
      <c r="M3651" s="26"/>
      <c r="N3651" s="26"/>
      <c r="O3651" s="26"/>
      <c r="P3651" s="26"/>
      <c r="Q3651" s="26"/>
      <c r="S3651" s="15"/>
      <c r="T3651" s="15"/>
      <c r="U3651" s="15"/>
      <c r="V3651" s="15"/>
      <c r="W3651" s="15"/>
      <c r="X3651" s="15"/>
      <c r="Y3651" s="15"/>
      <c r="Z3651" s="15"/>
      <c r="AA3651" s="15"/>
    </row>
    <row r="3652" spans="1:27" s="21" customFormat="1" x14ac:dyDescent="0.2">
      <c r="A3652" s="23"/>
      <c r="B3652" s="24"/>
      <c r="C3652" s="24"/>
      <c r="D3652" s="15"/>
      <c r="E3652" s="26"/>
      <c r="F3652" s="26"/>
      <c r="G3652" s="15"/>
      <c r="H3652" s="15"/>
      <c r="I3652" s="15"/>
      <c r="J3652" s="26"/>
      <c r="K3652" s="26"/>
      <c r="L3652" s="26"/>
      <c r="M3652" s="26"/>
      <c r="N3652" s="26"/>
      <c r="O3652" s="26"/>
      <c r="P3652" s="26"/>
      <c r="Q3652" s="26"/>
      <c r="S3652" s="15"/>
      <c r="T3652" s="15"/>
      <c r="U3652" s="15"/>
      <c r="V3652" s="15"/>
      <c r="W3652" s="15"/>
      <c r="X3652" s="15"/>
      <c r="Y3652" s="15"/>
      <c r="Z3652" s="15"/>
      <c r="AA3652" s="15"/>
    </row>
    <row r="3653" spans="1:27" s="21" customFormat="1" x14ac:dyDescent="0.2">
      <c r="A3653" s="23"/>
      <c r="B3653" s="24"/>
      <c r="C3653" s="24"/>
      <c r="D3653" s="15"/>
      <c r="E3653" s="26"/>
      <c r="F3653" s="26"/>
      <c r="G3653" s="15"/>
      <c r="H3653" s="15"/>
      <c r="I3653" s="15"/>
      <c r="J3653" s="26"/>
      <c r="K3653" s="26"/>
      <c r="L3653" s="26"/>
      <c r="M3653" s="26"/>
      <c r="N3653" s="26"/>
      <c r="O3653" s="26"/>
      <c r="P3653" s="26"/>
      <c r="Q3653" s="26"/>
      <c r="S3653" s="15"/>
      <c r="T3653" s="15"/>
      <c r="U3653" s="15"/>
      <c r="V3653" s="15"/>
      <c r="W3653" s="15"/>
      <c r="X3653" s="15"/>
      <c r="Y3653" s="15"/>
      <c r="Z3653" s="15"/>
      <c r="AA3653" s="15"/>
    </row>
    <row r="3654" spans="1:27" s="21" customFormat="1" x14ac:dyDescent="0.2">
      <c r="A3654" s="23"/>
      <c r="B3654" s="24"/>
      <c r="C3654" s="24"/>
      <c r="D3654" s="15"/>
      <c r="E3654" s="26"/>
      <c r="F3654" s="26"/>
      <c r="G3654" s="15"/>
      <c r="H3654" s="15"/>
      <c r="I3654" s="15"/>
      <c r="J3654" s="26"/>
      <c r="K3654" s="26"/>
      <c r="L3654" s="26"/>
      <c r="M3654" s="26"/>
      <c r="N3654" s="26"/>
      <c r="O3654" s="26"/>
      <c r="P3654" s="26"/>
      <c r="Q3654" s="26"/>
      <c r="S3654" s="15"/>
      <c r="T3654" s="15"/>
      <c r="U3654" s="15"/>
      <c r="V3654" s="15"/>
      <c r="W3654" s="15"/>
      <c r="X3654" s="15"/>
      <c r="Y3654" s="15"/>
      <c r="Z3654" s="15"/>
      <c r="AA3654" s="15"/>
    </row>
    <row r="3655" spans="1:27" s="21" customFormat="1" x14ac:dyDescent="0.2">
      <c r="A3655" s="23"/>
      <c r="B3655" s="24"/>
      <c r="C3655" s="24"/>
      <c r="D3655" s="15"/>
      <c r="E3655" s="26"/>
      <c r="F3655" s="26"/>
      <c r="G3655" s="15"/>
      <c r="H3655" s="15"/>
      <c r="I3655" s="15"/>
      <c r="J3655" s="26"/>
      <c r="K3655" s="26"/>
      <c r="L3655" s="26"/>
      <c r="M3655" s="26"/>
      <c r="N3655" s="26"/>
      <c r="O3655" s="26"/>
      <c r="P3655" s="26"/>
      <c r="Q3655" s="26"/>
      <c r="S3655" s="15"/>
      <c r="T3655" s="15"/>
      <c r="U3655" s="15"/>
      <c r="V3655" s="15"/>
      <c r="W3655" s="15"/>
      <c r="X3655" s="15"/>
      <c r="Y3655" s="15"/>
      <c r="Z3655" s="15"/>
      <c r="AA3655" s="15"/>
    </row>
    <row r="3656" spans="1:27" s="21" customFormat="1" x14ac:dyDescent="0.2">
      <c r="A3656" s="23"/>
      <c r="B3656" s="24"/>
      <c r="C3656" s="24"/>
      <c r="D3656" s="15"/>
      <c r="E3656" s="26"/>
      <c r="F3656" s="26"/>
      <c r="G3656" s="15"/>
      <c r="H3656" s="15"/>
      <c r="I3656" s="15"/>
      <c r="J3656" s="26"/>
      <c r="K3656" s="26"/>
      <c r="L3656" s="26"/>
      <c r="M3656" s="26"/>
      <c r="N3656" s="26"/>
      <c r="O3656" s="26"/>
      <c r="P3656" s="26"/>
      <c r="Q3656" s="26"/>
      <c r="S3656" s="15"/>
      <c r="T3656" s="15"/>
      <c r="U3656" s="15"/>
      <c r="V3656" s="15"/>
      <c r="W3656" s="15"/>
      <c r="X3656" s="15"/>
      <c r="Y3656" s="15"/>
      <c r="Z3656" s="15"/>
      <c r="AA3656" s="15"/>
    </row>
    <row r="3657" spans="1:27" s="21" customFormat="1" x14ac:dyDescent="0.2">
      <c r="A3657" s="23"/>
      <c r="B3657" s="24"/>
      <c r="C3657" s="24"/>
      <c r="D3657" s="15"/>
      <c r="E3657" s="26"/>
      <c r="F3657" s="26"/>
      <c r="G3657" s="15"/>
      <c r="H3657" s="15"/>
      <c r="I3657" s="15"/>
      <c r="J3657" s="26"/>
      <c r="K3657" s="26"/>
      <c r="L3657" s="26"/>
      <c r="M3657" s="26"/>
      <c r="N3657" s="26"/>
      <c r="O3657" s="26"/>
      <c r="P3657" s="26"/>
      <c r="Q3657" s="26"/>
      <c r="S3657" s="15"/>
      <c r="T3657" s="15"/>
      <c r="U3657" s="15"/>
      <c r="V3657" s="15"/>
      <c r="W3657" s="15"/>
      <c r="X3657" s="15"/>
      <c r="Y3657" s="15"/>
      <c r="Z3657" s="15"/>
      <c r="AA3657" s="15"/>
    </row>
    <row r="3658" spans="1:27" s="21" customFormat="1" x14ac:dyDescent="0.2">
      <c r="A3658" s="23"/>
      <c r="B3658" s="24"/>
      <c r="C3658" s="24"/>
      <c r="D3658" s="15"/>
      <c r="E3658" s="26"/>
      <c r="F3658" s="26"/>
      <c r="G3658" s="15"/>
      <c r="H3658" s="15"/>
      <c r="I3658" s="15"/>
      <c r="J3658" s="26"/>
      <c r="K3658" s="26"/>
      <c r="L3658" s="26"/>
      <c r="M3658" s="26"/>
      <c r="N3658" s="26"/>
      <c r="O3658" s="26"/>
      <c r="P3658" s="26"/>
      <c r="Q3658" s="26"/>
      <c r="S3658" s="15"/>
      <c r="T3658" s="15"/>
      <c r="U3658" s="15"/>
      <c r="V3658" s="15"/>
      <c r="W3658" s="15"/>
      <c r="X3658" s="15"/>
      <c r="Y3658" s="15"/>
      <c r="Z3658" s="15"/>
      <c r="AA3658" s="15"/>
    </row>
    <row r="3659" spans="1:27" s="21" customFormat="1" x14ac:dyDescent="0.2">
      <c r="A3659" s="23"/>
      <c r="B3659" s="24"/>
      <c r="C3659" s="24"/>
      <c r="D3659" s="15"/>
      <c r="E3659" s="26"/>
      <c r="F3659" s="26"/>
      <c r="G3659" s="15"/>
      <c r="H3659" s="15"/>
      <c r="I3659" s="15"/>
      <c r="J3659" s="26"/>
      <c r="K3659" s="26"/>
      <c r="L3659" s="26"/>
      <c r="M3659" s="26"/>
      <c r="N3659" s="26"/>
      <c r="O3659" s="26"/>
      <c r="P3659" s="26"/>
      <c r="Q3659" s="26"/>
      <c r="S3659" s="15"/>
      <c r="T3659" s="15"/>
      <c r="U3659" s="15"/>
      <c r="V3659" s="15"/>
      <c r="W3659" s="15"/>
      <c r="X3659" s="15"/>
      <c r="Y3659" s="15"/>
      <c r="Z3659" s="15"/>
      <c r="AA3659" s="15"/>
    </row>
    <row r="3660" spans="1:27" s="21" customFormat="1" x14ac:dyDescent="0.2">
      <c r="A3660" s="23"/>
      <c r="B3660" s="24"/>
      <c r="C3660" s="24"/>
      <c r="D3660" s="15"/>
      <c r="E3660" s="26"/>
      <c r="F3660" s="26"/>
      <c r="G3660" s="15"/>
      <c r="H3660" s="15"/>
      <c r="I3660" s="15"/>
      <c r="J3660" s="26"/>
      <c r="K3660" s="26"/>
      <c r="L3660" s="26"/>
      <c r="M3660" s="26"/>
      <c r="N3660" s="26"/>
      <c r="O3660" s="26"/>
      <c r="P3660" s="26"/>
      <c r="Q3660" s="26"/>
      <c r="S3660" s="15"/>
      <c r="T3660" s="15"/>
      <c r="U3660" s="15"/>
      <c r="V3660" s="15"/>
      <c r="W3660" s="15"/>
      <c r="X3660" s="15"/>
      <c r="Y3660" s="15"/>
      <c r="Z3660" s="15"/>
      <c r="AA3660" s="15"/>
    </row>
    <row r="3661" spans="1:27" s="21" customFormat="1" x14ac:dyDescent="0.2">
      <c r="A3661" s="23"/>
      <c r="B3661" s="24"/>
      <c r="C3661" s="24"/>
      <c r="D3661" s="15"/>
      <c r="E3661" s="26"/>
      <c r="F3661" s="26"/>
      <c r="G3661" s="15"/>
      <c r="H3661" s="15"/>
      <c r="I3661" s="15"/>
      <c r="J3661" s="26"/>
      <c r="K3661" s="26"/>
      <c r="L3661" s="26"/>
      <c r="M3661" s="26"/>
      <c r="N3661" s="26"/>
      <c r="O3661" s="26"/>
      <c r="P3661" s="26"/>
      <c r="Q3661" s="26"/>
      <c r="S3661" s="15"/>
      <c r="T3661" s="15"/>
      <c r="U3661" s="15"/>
      <c r="V3661" s="15"/>
      <c r="W3661" s="15"/>
      <c r="X3661" s="15"/>
      <c r="Y3661" s="15"/>
      <c r="Z3661" s="15"/>
      <c r="AA3661" s="15"/>
    </row>
    <row r="3662" spans="1:27" s="21" customFormat="1" x14ac:dyDescent="0.2">
      <c r="A3662" s="23"/>
      <c r="B3662" s="24"/>
      <c r="C3662" s="24"/>
      <c r="D3662" s="15"/>
      <c r="E3662" s="26"/>
      <c r="F3662" s="26"/>
      <c r="G3662" s="15"/>
      <c r="H3662" s="15"/>
      <c r="I3662" s="15"/>
      <c r="J3662" s="26"/>
      <c r="K3662" s="26"/>
      <c r="L3662" s="26"/>
      <c r="M3662" s="26"/>
      <c r="N3662" s="26"/>
      <c r="O3662" s="26"/>
      <c r="P3662" s="26"/>
      <c r="Q3662" s="26"/>
      <c r="S3662" s="15"/>
      <c r="T3662" s="15"/>
      <c r="U3662" s="15"/>
      <c r="V3662" s="15"/>
      <c r="W3662" s="15"/>
      <c r="X3662" s="15"/>
      <c r="Y3662" s="15"/>
      <c r="Z3662" s="15"/>
      <c r="AA3662" s="15"/>
    </row>
    <row r="3663" spans="1:27" s="21" customFormat="1" x14ac:dyDescent="0.2">
      <c r="A3663" s="23"/>
      <c r="B3663" s="24"/>
      <c r="C3663" s="24"/>
      <c r="D3663" s="15"/>
      <c r="E3663" s="26"/>
      <c r="F3663" s="26"/>
      <c r="G3663" s="15"/>
      <c r="H3663" s="15"/>
      <c r="I3663" s="15"/>
      <c r="J3663" s="26"/>
      <c r="K3663" s="26"/>
      <c r="L3663" s="26"/>
      <c r="M3663" s="26"/>
      <c r="N3663" s="26"/>
      <c r="O3663" s="26"/>
      <c r="P3663" s="26"/>
      <c r="Q3663" s="26"/>
      <c r="S3663" s="15"/>
      <c r="T3663" s="15"/>
      <c r="U3663" s="15"/>
      <c r="V3663" s="15"/>
      <c r="W3663" s="15"/>
      <c r="X3663" s="15"/>
      <c r="Y3663" s="15"/>
      <c r="Z3663" s="15"/>
      <c r="AA3663" s="15"/>
    </row>
    <row r="3664" spans="1:27" s="21" customFormat="1" x14ac:dyDescent="0.2">
      <c r="A3664" s="23"/>
      <c r="B3664" s="24"/>
      <c r="C3664" s="24"/>
      <c r="D3664" s="15"/>
      <c r="E3664" s="26"/>
      <c r="F3664" s="26"/>
      <c r="G3664" s="15"/>
      <c r="H3664" s="15"/>
      <c r="I3664" s="15"/>
      <c r="J3664" s="26"/>
      <c r="K3664" s="26"/>
      <c r="L3664" s="26"/>
      <c r="M3664" s="26"/>
      <c r="N3664" s="26"/>
      <c r="O3664" s="26"/>
      <c r="P3664" s="26"/>
      <c r="Q3664" s="26"/>
      <c r="S3664" s="15"/>
      <c r="T3664" s="15"/>
      <c r="U3664" s="15"/>
      <c r="V3664" s="15"/>
      <c r="W3664" s="15"/>
      <c r="X3664" s="15"/>
      <c r="Y3664" s="15"/>
      <c r="Z3664" s="15"/>
      <c r="AA3664" s="15"/>
    </row>
    <row r="3665" spans="1:27" s="21" customFormat="1" x14ac:dyDescent="0.2">
      <c r="A3665" s="23"/>
      <c r="B3665" s="24"/>
      <c r="C3665" s="24"/>
      <c r="D3665" s="15"/>
      <c r="E3665" s="26"/>
      <c r="F3665" s="26"/>
      <c r="G3665" s="15"/>
      <c r="H3665" s="15"/>
      <c r="I3665" s="15"/>
      <c r="J3665" s="26"/>
      <c r="K3665" s="26"/>
      <c r="L3665" s="26"/>
      <c r="M3665" s="26"/>
      <c r="N3665" s="26"/>
      <c r="O3665" s="26"/>
      <c r="P3665" s="26"/>
      <c r="Q3665" s="26"/>
      <c r="S3665" s="15"/>
      <c r="T3665" s="15"/>
      <c r="U3665" s="15"/>
      <c r="V3665" s="15"/>
      <c r="W3665" s="15"/>
      <c r="X3665" s="15"/>
      <c r="Y3665" s="15"/>
      <c r="Z3665" s="15"/>
      <c r="AA3665" s="15"/>
    </row>
    <row r="3666" spans="1:27" s="21" customFormat="1" x14ac:dyDescent="0.2">
      <c r="A3666" s="23"/>
      <c r="B3666" s="24"/>
      <c r="C3666" s="24"/>
      <c r="D3666" s="15"/>
      <c r="E3666" s="26"/>
      <c r="F3666" s="26"/>
      <c r="G3666" s="15"/>
      <c r="H3666" s="15"/>
      <c r="I3666" s="15"/>
      <c r="J3666" s="26"/>
      <c r="K3666" s="26"/>
      <c r="L3666" s="26"/>
      <c r="M3666" s="26"/>
      <c r="N3666" s="26"/>
      <c r="O3666" s="26"/>
      <c r="P3666" s="26"/>
      <c r="Q3666" s="26"/>
      <c r="S3666" s="15"/>
      <c r="T3666" s="15"/>
      <c r="U3666" s="15"/>
      <c r="V3666" s="15"/>
      <c r="W3666" s="15"/>
      <c r="X3666" s="15"/>
      <c r="Y3666" s="15"/>
      <c r="Z3666" s="15"/>
      <c r="AA3666" s="15"/>
    </row>
    <row r="3667" spans="1:27" s="21" customFormat="1" x14ac:dyDescent="0.2">
      <c r="A3667" s="23"/>
      <c r="B3667" s="24"/>
      <c r="C3667" s="24"/>
      <c r="D3667" s="15"/>
      <c r="E3667" s="26"/>
      <c r="F3667" s="26"/>
      <c r="G3667" s="15"/>
      <c r="H3667" s="15"/>
      <c r="I3667" s="15"/>
      <c r="J3667" s="26"/>
      <c r="K3667" s="26"/>
      <c r="L3667" s="26"/>
      <c r="M3667" s="26"/>
      <c r="N3667" s="26"/>
      <c r="O3667" s="26"/>
      <c r="P3667" s="26"/>
      <c r="Q3667" s="26"/>
      <c r="S3667" s="15"/>
      <c r="T3667" s="15"/>
      <c r="U3667" s="15"/>
      <c r="V3667" s="15"/>
      <c r="W3667" s="15"/>
      <c r="X3667" s="15"/>
      <c r="Y3667" s="15"/>
      <c r="Z3667" s="15"/>
      <c r="AA3667" s="15"/>
    </row>
    <row r="3668" spans="1:27" s="21" customFormat="1" x14ac:dyDescent="0.2">
      <c r="A3668" s="23"/>
      <c r="B3668" s="24"/>
      <c r="C3668" s="24"/>
      <c r="D3668" s="15"/>
      <c r="E3668" s="26"/>
      <c r="F3668" s="26"/>
      <c r="G3668" s="15"/>
      <c r="H3668" s="15"/>
      <c r="I3668" s="15"/>
      <c r="J3668" s="26"/>
      <c r="K3668" s="26"/>
      <c r="L3668" s="26"/>
      <c r="M3668" s="26"/>
      <c r="N3668" s="26"/>
      <c r="O3668" s="26"/>
      <c r="P3668" s="26"/>
      <c r="Q3668" s="26"/>
      <c r="S3668" s="15"/>
      <c r="T3668" s="15"/>
      <c r="U3668" s="15"/>
      <c r="V3668" s="15"/>
      <c r="W3668" s="15"/>
      <c r="X3668" s="15"/>
      <c r="Y3668" s="15"/>
      <c r="Z3668" s="15"/>
      <c r="AA3668" s="15"/>
    </row>
    <row r="3669" spans="1:27" s="21" customFormat="1" x14ac:dyDescent="0.2">
      <c r="A3669" s="23"/>
      <c r="B3669" s="24"/>
      <c r="C3669" s="24"/>
      <c r="D3669" s="15"/>
      <c r="E3669" s="26"/>
      <c r="F3669" s="26"/>
      <c r="G3669" s="15"/>
      <c r="H3669" s="15"/>
      <c r="I3669" s="15"/>
      <c r="J3669" s="26"/>
      <c r="K3669" s="26"/>
      <c r="L3669" s="26"/>
      <c r="M3669" s="26"/>
      <c r="N3669" s="26"/>
      <c r="O3669" s="26"/>
      <c r="P3669" s="26"/>
      <c r="Q3669" s="26"/>
      <c r="S3669" s="15"/>
      <c r="T3669" s="15"/>
      <c r="U3669" s="15"/>
      <c r="V3669" s="15"/>
      <c r="W3669" s="15"/>
      <c r="X3669" s="15"/>
      <c r="Y3669" s="15"/>
      <c r="Z3669" s="15"/>
      <c r="AA3669" s="15"/>
    </row>
    <row r="3670" spans="1:27" s="21" customFormat="1" x14ac:dyDescent="0.2">
      <c r="A3670" s="23"/>
      <c r="B3670" s="24"/>
      <c r="C3670" s="24"/>
      <c r="D3670" s="15"/>
      <c r="E3670" s="26"/>
      <c r="F3670" s="26"/>
      <c r="G3670" s="15"/>
      <c r="H3670" s="15"/>
      <c r="I3670" s="15"/>
      <c r="J3670" s="26"/>
      <c r="K3670" s="26"/>
      <c r="L3670" s="26"/>
      <c r="M3670" s="26"/>
      <c r="N3670" s="26"/>
      <c r="O3670" s="26"/>
      <c r="P3670" s="26"/>
      <c r="Q3670" s="26"/>
      <c r="S3670" s="15"/>
      <c r="T3670" s="15"/>
      <c r="U3670" s="15"/>
      <c r="V3670" s="15"/>
      <c r="W3670" s="15"/>
      <c r="X3670" s="15"/>
      <c r="Y3670" s="15"/>
      <c r="Z3670" s="15"/>
      <c r="AA3670" s="15"/>
    </row>
    <row r="3671" spans="1:27" s="21" customFormat="1" x14ac:dyDescent="0.2">
      <c r="A3671" s="23"/>
      <c r="B3671" s="24"/>
      <c r="C3671" s="24"/>
      <c r="D3671" s="15"/>
      <c r="E3671" s="26"/>
      <c r="F3671" s="26"/>
      <c r="G3671" s="15"/>
      <c r="H3671" s="15"/>
      <c r="I3671" s="15"/>
      <c r="J3671" s="26"/>
      <c r="K3671" s="26"/>
      <c r="L3671" s="26"/>
      <c r="M3671" s="26"/>
      <c r="N3671" s="26"/>
      <c r="O3671" s="26"/>
      <c r="P3671" s="26"/>
      <c r="Q3671" s="26"/>
      <c r="S3671" s="15"/>
      <c r="T3671" s="15"/>
      <c r="U3671" s="15"/>
      <c r="V3671" s="15"/>
      <c r="W3671" s="15"/>
      <c r="X3671" s="15"/>
      <c r="Y3671" s="15"/>
      <c r="Z3671" s="15"/>
      <c r="AA3671" s="15"/>
    </row>
    <row r="3672" spans="1:27" s="21" customFormat="1" x14ac:dyDescent="0.2">
      <c r="A3672" s="23"/>
      <c r="B3672" s="24"/>
      <c r="C3672" s="24"/>
      <c r="D3672" s="15"/>
      <c r="E3672" s="26"/>
      <c r="F3672" s="26"/>
      <c r="G3672" s="15"/>
      <c r="H3672" s="15"/>
      <c r="I3672" s="15"/>
      <c r="J3672" s="26"/>
      <c r="K3672" s="26"/>
      <c r="L3672" s="26"/>
      <c r="M3672" s="26"/>
      <c r="N3672" s="26"/>
      <c r="O3672" s="26"/>
      <c r="P3672" s="26"/>
      <c r="Q3672" s="26"/>
      <c r="S3672" s="15"/>
      <c r="T3672" s="15"/>
      <c r="U3672" s="15"/>
      <c r="V3672" s="15"/>
      <c r="W3672" s="15"/>
      <c r="X3672" s="15"/>
      <c r="Y3672" s="15"/>
      <c r="Z3672" s="15"/>
      <c r="AA3672" s="15"/>
    </row>
    <row r="3673" spans="1:27" s="21" customFormat="1" x14ac:dyDescent="0.2">
      <c r="A3673" s="23"/>
      <c r="B3673" s="24"/>
      <c r="C3673" s="24"/>
      <c r="D3673" s="15"/>
      <c r="E3673" s="26"/>
      <c r="F3673" s="26"/>
      <c r="G3673" s="15"/>
      <c r="H3673" s="15"/>
      <c r="I3673" s="15"/>
      <c r="J3673" s="26"/>
      <c r="K3673" s="26"/>
      <c r="L3673" s="26"/>
      <c r="M3673" s="26"/>
      <c r="N3673" s="26"/>
      <c r="O3673" s="26"/>
      <c r="P3673" s="26"/>
      <c r="Q3673" s="26"/>
      <c r="S3673" s="15"/>
      <c r="T3673" s="15"/>
      <c r="U3673" s="15"/>
      <c r="V3673" s="15"/>
      <c r="W3673" s="15"/>
      <c r="X3673" s="15"/>
      <c r="Y3673" s="15"/>
      <c r="Z3673" s="15"/>
      <c r="AA3673" s="15"/>
    </row>
    <row r="3674" spans="1:27" s="21" customFormat="1" x14ac:dyDescent="0.2">
      <c r="A3674" s="23"/>
      <c r="B3674" s="24"/>
      <c r="C3674" s="24"/>
      <c r="D3674" s="15"/>
      <c r="E3674" s="26"/>
      <c r="F3674" s="26"/>
      <c r="G3674" s="15"/>
      <c r="H3674" s="15"/>
      <c r="I3674" s="15"/>
      <c r="J3674" s="26"/>
      <c r="K3674" s="26"/>
      <c r="L3674" s="26"/>
      <c r="M3674" s="26"/>
      <c r="N3674" s="26"/>
      <c r="O3674" s="26"/>
      <c r="P3674" s="26"/>
      <c r="Q3674" s="26"/>
      <c r="S3674" s="15"/>
      <c r="T3674" s="15"/>
      <c r="U3674" s="15"/>
      <c r="V3674" s="15"/>
      <c r="W3674" s="15"/>
      <c r="X3674" s="15"/>
      <c r="Y3674" s="15"/>
      <c r="Z3674" s="15"/>
      <c r="AA3674" s="15"/>
    </row>
    <row r="3675" spans="1:27" s="21" customFormat="1" x14ac:dyDescent="0.2">
      <c r="A3675" s="23"/>
      <c r="B3675" s="24"/>
      <c r="C3675" s="24"/>
      <c r="D3675" s="15"/>
      <c r="E3675" s="26"/>
      <c r="F3675" s="26"/>
      <c r="G3675" s="15"/>
      <c r="H3675" s="15"/>
      <c r="I3675" s="15"/>
      <c r="J3675" s="26"/>
      <c r="K3675" s="26"/>
      <c r="L3675" s="26"/>
      <c r="M3675" s="26"/>
      <c r="N3675" s="26"/>
      <c r="O3675" s="26"/>
      <c r="P3675" s="26"/>
      <c r="Q3675" s="26"/>
      <c r="S3675" s="15"/>
      <c r="T3675" s="15"/>
      <c r="U3675" s="15"/>
      <c r="V3675" s="15"/>
      <c r="W3675" s="15"/>
      <c r="X3675" s="15"/>
      <c r="Y3675" s="15"/>
      <c r="Z3675" s="15"/>
      <c r="AA3675" s="15"/>
    </row>
    <row r="3676" spans="1:27" s="21" customFormat="1" x14ac:dyDescent="0.2">
      <c r="A3676" s="23"/>
      <c r="B3676" s="24"/>
      <c r="C3676" s="24"/>
      <c r="D3676" s="15"/>
      <c r="E3676" s="26"/>
      <c r="F3676" s="26"/>
      <c r="G3676" s="15"/>
      <c r="H3676" s="15"/>
      <c r="I3676" s="15"/>
      <c r="J3676" s="26"/>
      <c r="K3676" s="26"/>
      <c r="L3676" s="26"/>
      <c r="M3676" s="26"/>
      <c r="N3676" s="26"/>
      <c r="O3676" s="26"/>
      <c r="P3676" s="26"/>
      <c r="Q3676" s="26"/>
      <c r="S3676" s="15"/>
      <c r="T3676" s="15"/>
      <c r="U3676" s="15"/>
      <c r="V3676" s="15"/>
      <c r="W3676" s="15"/>
      <c r="X3676" s="15"/>
      <c r="Y3676" s="15"/>
      <c r="Z3676" s="15"/>
      <c r="AA3676" s="15"/>
    </row>
    <row r="3677" spans="1:27" s="21" customFormat="1" x14ac:dyDescent="0.2">
      <c r="A3677" s="23"/>
      <c r="B3677" s="24"/>
      <c r="C3677" s="24"/>
      <c r="D3677" s="15"/>
      <c r="E3677" s="26"/>
      <c r="F3677" s="26"/>
      <c r="G3677" s="15"/>
      <c r="H3677" s="15"/>
      <c r="I3677" s="15"/>
      <c r="J3677" s="26"/>
      <c r="K3677" s="26"/>
      <c r="L3677" s="26"/>
      <c r="M3677" s="26"/>
      <c r="N3677" s="26"/>
      <c r="O3677" s="26"/>
      <c r="P3677" s="26"/>
      <c r="Q3677" s="26"/>
      <c r="S3677" s="15"/>
      <c r="T3677" s="15"/>
      <c r="U3677" s="15"/>
      <c r="V3677" s="15"/>
      <c r="W3677" s="15"/>
      <c r="X3677" s="15"/>
      <c r="Y3677" s="15"/>
      <c r="Z3677" s="15"/>
      <c r="AA3677" s="15"/>
    </row>
    <row r="3678" spans="1:27" s="21" customFormat="1" x14ac:dyDescent="0.2">
      <c r="A3678" s="23"/>
      <c r="B3678" s="24"/>
      <c r="C3678" s="24"/>
      <c r="D3678" s="15"/>
      <c r="E3678" s="26"/>
      <c r="F3678" s="26"/>
      <c r="G3678" s="15"/>
      <c r="H3678" s="15"/>
      <c r="I3678" s="15"/>
      <c r="J3678" s="26"/>
      <c r="K3678" s="26"/>
      <c r="L3678" s="26"/>
      <c r="M3678" s="26"/>
      <c r="N3678" s="26"/>
      <c r="O3678" s="26"/>
      <c r="P3678" s="26"/>
      <c r="Q3678" s="26"/>
      <c r="S3678" s="15"/>
      <c r="T3678" s="15"/>
      <c r="U3678" s="15"/>
      <c r="V3678" s="15"/>
      <c r="W3678" s="15"/>
      <c r="X3678" s="15"/>
      <c r="Y3678" s="15"/>
      <c r="Z3678" s="15"/>
      <c r="AA3678" s="15"/>
    </row>
    <row r="3679" spans="1:27" s="21" customFormat="1" x14ac:dyDescent="0.2">
      <c r="A3679" s="23"/>
      <c r="B3679" s="24"/>
      <c r="C3679" s="24"/>
      <c r="D3679" s="15"/>
      <c r="E3679" s="26"/>
      <c r="F3679" s="26"/>
      <c r="G3679" s="15"/>
      <c r="H3679" s="15"/>
      <c r="I3679" s="15"/>
      <c r="J3679" s="26"/>
      <c r="K3679" s="26"/>
      <c r="L3679" s="26"/>
      <c r="M3679" s="26"/>
      <c r="N3679" s="26"/>
      <c r="O3679" s="26"/>
      <c r="P3679" s="26"/>
      <c r="Q3679" s="26"/>
      <c r="S3679" s="15"/>
      <c r="T3679" s="15"/>
      <c r="U3679" s="15"/>
      <c r="V3679" s="15"/>
      <c r="W3679" s="15"/>
      <c r="X3679" s="15"/>
      <c r="Y3679" s="15"/>
      <c r="Z3679" s="15"/>
      <c r="AA3679" s="15"/>
    </row>
    <row r="3680" spans="1:27" s="21" customFormat="1" x14ac:dyDescent="0.2">
      <c r="A3680" s="23"/>
      <c r="B3680" s="24"/>
      <c r="C3680" s="24"/>
      <c r="D3680" s="15"/>
      <c r="E3680" s="26"/>
      <c r="F3680" s="26"/>
      <c r="G3680" s="15"/>
      <c r="H3680" s="15"/>
      <c r="I3680" s="15"/>
      <c r="J3680" s="26"/>
      <c r="K3680" s="26"/>
      <c r="L3680" s="26"/>
      <c r="M3680" s="26"/>
      <c r="N3680" s="26"/>
      <c r="O3680" s="26"/>
      <c r="P3680" s="26"/>
      <c r="Q3680" s="26"/>
      <c r="S3680" s="15"/>
      <c r="T3680" s="15"/>
      <c r="U3680" s="15"/>
      <c r="V3680" s="15"/>
      <c r="W3680" s="15"/>
      <c r="X3680" s="15"/>
      <c r="Y3680" s="15"/>
      <c r="Z3680" s="15"/>
      <c r="AA3680" s="15"/>
    </row>
    <row r="3681" spans="1:27" s="21" customFormat="1" x14ac:dyDescent="0.2">
      <c r="A3681" s="23"/>
      <c r="B3681" s="24"/>
      <c r="C3681" s="24"/>
      <c r="D3681" s="15"/>
      <c r="E3681" s="26"/>
      <c r="F3681" s="26"/>
      <c r="G3681" s="15"/>
      <c r="H3681" s="15"/>
      <c r="I3681" s="15"/>
      <c r="J3681" s="26"/>
      <c r="K3681" s="26"/>
      <c r="L3681" s="26"/>
      <c r="M3681" s="26"/>
      <c r="N3681" s="26"/>
      <c r="O3681" s="26"/>
      <c r="P3681" s="26"/>
      <c r="Q3681" s="26"/>
      <c r="S3681" s="15"/>
      <c r="T3681" s="15"/>
      <c r="U3681" s="15"/>
      <c r="V3681" s="15"/>
      <c r="W3681" s="15"/>
      <c r="X3681" s="15"/>
      <c r="Y3681" s="15"/>
      <c r="Z3681" s="15"/>
      <c r="AA3681" s="15"/>
    </row>
    <row r="3682" spans="1:27" s="21" customFormat="1" x14ac:dyDescent="0.2">
      <c r="A3682" s="23"/>
      <c r="B3682" s="24"/>
      <c r="C3682" s="24"/>
      <c r="D3682" s="15"/>
      <c r="E3682" s="26"/>
      <c r="F3682" s="26"/>
      <c r="G3682" s="15"/>
      <c r="H3682" s="15"/>
      <c r="I3682" s="15"/>
      <c r="J3682" s="26"/>
      <c r="K3682" s="26"/>
      <c r="L3682" s="26"/>
      <c r="M3682" s="26"/>
      <c r="N3682" s="26"/>
      <c r="O3682" s="26"/>
      <c r="P3682" s="26"/>
      <c r="Q3682" s="26"/>
      <c r="S3682" s="15"/>
      <c r="T3682" s="15"/>
      <c r="U3682" s="15"/>
      <c r="V3682" s="15"/>
      <c r="W3682" s="15"/>
      <c r="X3682" s="15"/>
      <c r="Y3682" s="15"/>
      <c r="Z3682" s="15"/>
      <c r="AA3682" s="15"/>
    </row>
    <row r="3683" spans="1:27" s="21" customFormat="1" x14ac:dyDescent="0.2">
      <c r="A3683" s="23"/>
      <c r="B3683" s="24"/>
      <c r="C3683" s="24"/>
      <c r="D3683" s="15"/>
      <c r="E3683" s="26"/>
      <c r="F3683" s="26"/>
      <c r="G3683" s="15"/>
      <c r="H3683" s="15"/>
      <c r="I3683" s="15"/>
      <c r="J3683" s="26"/>
      <c r="K3683" s="26"/>
      <c r="L3683" s="26"/>
      <c r="M3683" s="26"/>
      <c r="N3683" s="26"/>
      <c r="O3683" s="26"/>
      <c r="P3683" s="26"/>
      <c r="Q3683" s="26"/>
      <c r="S3683" s="15"/>
      <c r="T3683" s="15"/>
      <c r="U3683" s="15"/>
      <c r="V3683" s="15"/>
      <c r="W3683" s="15"/>
      <c r="X3683" s="15"/>
      <c r="Y3683" s="15"/>
      <c r="Z3683" s="15"/>
      <c r="AA3683" s="15"/>
    </row>
    <row r="3684" spans="1:27" s="21" customFormat="1" x14ac:dyDescent="0.2">
      <c r="A3684" s="23"/>
      <c r="B3684" s="24"/>
      <c r="C3684" s="24"/>
      <c r="D3684" s="15"/>
      <c r="E3684" s="26"/>
      <c r="F3684" s="26"/>
      <c r="G3684" s="15"/>
      <c r="H3684" s="15"/>
      <c r="I3684" s="15"/>
      <c r="J3684" s="26"/>
      <c r="K3684" s="26"/>
      <c r="L3684" s="26"/>
      <c r="M3684" s="26"/>
      <c r="N3684" s="26"/>
      <c r="O3684" s="26"/>
      <c r="P3684" s="26"/>
      <c r="Q3684" s="26"/>
      <c r="S3684" s="15"/>
      <c r="T3684" s="15"/>
      <c r="U3684" s="15"/>
      <c r="V3684" s="15"/>
      <c r="W3684" s="15"/>
      <c r="X3684" s="15"/>
      <c r="Y3684" s="15"/>
      <c r="Z3684" s="15"/>
      <c r="AA3684" s="15"/>
    </row>
    <row r="3685" spans="1:27" s="21" customFormat="1" x14ac:dyDescent="0.2">
      <c r="A3685" s="23"/>
      <c r="B3685" s="24"/>
      <c r="C3685" s="24"/>
      <c r="D3685" s="15"/>
      <c r="E3685" s="26"/>
      <c r="F3685" s="26"/>
      <c r="G3685" s="15"/>
      <c r="H3685" s="15"/>
      <c r="I3685" s="15"/>
      <c r="J3685" s="26"/>
      <c r="K3685" s="26"/>
      <c r="L3685" s="26"/>
      <c r="M3685" s="26"/>
      <c r="N3685" s="26"/>
      <c r="O3685" s="26"/>
      <c r="P3685" s="26"/>
      <c r="Q3685" s="26"/>
      <c r="S3685" s="15"/>
      <c r="T3685" s="15"/>
      <c r="U3685" s="15"/>
      <c r="V3685" s="15"/>
      <c r="W3685" s="15"/>
      <c r="X3685" s="15"/>
      <c r="Y3685" s="15"/>
      <c r="Z3685" s="15"/>
      <c r="AA3685" s="15"/>
    </row>
    <row r="3686" spans="1:27" s="21" customFormat="1" x14ac:dyDescent="0.2">
      <c r="A3686" s="23"/>
      <c r="B3686" s="24"/>
      <c r="C3686" s="24"/>
      <c r="D3686" s="15"/>
      <c r="E3686" s="26"/>
      <c r="F3686" s="26"/>
      <c r="G3686" s="15"/>
      <c r="H3686" s="15"/>
      <c r="I3686" s="15"/>
      <c r="J3686" s="26"/>
      <c r="K3686" s="26"/>
      <c r="L3686" s="26"/>
      <c r="M3686" s="26"/>
      <c r="N3686" s="26"/>
      <c r="O3686" s="26"/>
      <c r="P3686" s="26"/>
      <c r="Q3686" s="26"/>
      <c r="S3686" s="15"/>
      <c r="T3686" s="15"/>
      <c r="U3686" s="15"/>
      <c r="V3686" s="15"/>
      <c r="W3686" s="15"/>
      <c r="X3686" s="15"/>
      <c r="Y3686" s="15"/>
      <c r="Z3686" s="15"/>
      <c r="AA3686" s="15"/>
    </row>
    <row r="3687" spans="1:27" s="21" customFormat="1" x14ac:dyDescent="0.2">
      <c r="A3687" s="23"/>
      <c r="B3687" s="24"/>
      <c r="C3687" s="24"/>
      <c r="D3687" s="15"/>
      <c r="E3687" s="26"/>
      <c r="F3687" s="26"/>
      <c r="G3687" s="15"/>
      <c r="H3687" s="15"/>
      <c r="I3687" s="15"/>
      <c r="J3687" s="26"/>
      <c r="K3687" s="26"/>
      <c r="L3687" s="26"/>
      <c r="M3687" s="26"/>
      <c r="N3687" s="26"/>
      <c r="O3687" s="26"/>
      <c r="P3687" s="26"/>
      <c r="Q3687" s="26"/>
      <c r="S3687" s="15"/>
      <c r="T3687" s="15"/>
      <c r="U3687" s="15"/>
      <c r="V3687" s="15"/>
      <c r="W3687" s="15"/>
      <c r="X3687" s="15"/>
      <c r="Y3687" s="15"/>
      <c r="Z3687" s="15"/>
      <c r="AA3687" s="15"/>
    </row>
    <row r="3688" spans="1:27" s="21" customFormat="1" x14ac:dyDescent="0.2">
      <c r="A3688" s="23"/>
      <c r="B3688" s="24"/>
      <c r="C3688" s="24"/>
      <c r="D3688" s="15"/>
      <c r="E3688" s="26"/>
      <c r="F3688" s="26"/>
      <c r="G3688" s="15"/>
      <c r="H3688" s="15"/>
      <c r="I3688" s="15"/>
      <c r="J3688" s="26"/>
      <c r="K3688" s="26"/>
      <c r="L3688" s="26"/>
      <c r="M3688" s="26"/>
      <c r="N3688" s="26"/>
      <c r="O3688" s="26"/>
      <c r="P3688" s="26"/>
      <c r="Q3688" s="26"/>
      <c r="S3688" s="15"/>
      <c r="T3688" s="15"/>
      <c r="U3688" s="15"/>
      <c r="V3688" s="15"/>
      <c r="W3688" s="15"/>
      <c r="X3688" s="15"/>
      <c r="Y3688" s="15"/>
      <c r="Z3688" s="15"/>
      <c r="AA3688" s="15"/>
    </row>
    <row r="3689" spans="1:27" s="21" customFormat="1" x14ac:dyDescent="0.2">
      <c r="A3689" s="23"/>
      <c r="B3689" s="24"/>
      <c r="C3689" s="24"/>
      <c r="D3689" s="15"/>
      <c r="E3689" s="26"/>
      <c r="F3689" s="26"/>
      <c r="G3689" s="15"/>
      <c r="H3689" s="15"/>
      <c r="I3689" s="15"/>
      <c r="J3689" s="26"/>
      <c r="K3689" s="26"/>
      <c r="L3689" s="26"/>
      <c r="M3689" s="26"/>
      <c r="N3689" s="26"/>
      <c r="O3689" s="26"/>
      <c r="P3689" s="26"/>
      <c r="Q3689" s="26"/>
      <c r="S3689" s="15"/>
      <c r="T3689" s="15"/>
      <c r="U3689" s="15"/>
      <c r="V3689" s="15"/>
      <c r="W3689" s="15"/>
      <c r="X3689" s="15"/>
      <c r="Y3689" s="15"/>
      <c r="Z3689" s="15"/>
      <c r="AA3689" s="15"/>
    </row>
    <row r="3690" spans="1:27" s="21" customFormat="1" x14ac:dyDescent="0.2">
      <c r="A3690" s="23"/>
      <c r="B3690" s="24"/>
      <c r="C3690" s="24"/>
      <c r="D3690" s="15"/>
      <c r="E3690" s="26"/>
      <c r="F3690" s="26"/>
      <c r="G3690" s="15"/>
      <c r="H3690" s="15"/>
      <c r="I3690" s="15"/>
      <c r="J3690" s="26"/>
      <c r="K3690" s="26"/>
      <c r="L3690" s="26"/>
      <c r="M3690" s="26"/>
      <c r="N3690" s="26"/>
      <c r="O3690" s="26"/>
      <c r="P3690" s="26"/>
      <c r="Q3690" s="26"/>
      <c r="S3690" s="15"/>
      <c r="T3690" s="15"/>
      <c r="U3690" s="15"/>
      <c r="V3690" s="15"/>
      <c r="W3690" s="15"/>
      <c r="X3690" s="15"/>
      <c r="Y3690" s="15"/>
      <c r="Z3690" s="15"/>
      <c r="AA3690" s="15"/>
    </row>
    <row r="3691" spans="1:27" s="21" customFormat="1" x14ac:dyDescent="0.2">
      <c r="A3691" s="23"/>
      <c r="B3691" s="24"/>
      <c r="C3691" s="24"/>
      <c r="D3691" s="15"/>
      <c r="E3691" s="26"/>
      <c r="F3691" s="26"/>
      <c r="G3691" s="15"/>
      <c r="H3691" s="15"/>
      <c r="I3691" s="15"/>
      <c r="J3691" s="26"/>
      <c r="K3691" s="26"/>
      <c r="L3691" s="26"/>
      <c r="M3691" s="26"/>
      <c r="N3691" s="26"/>
      <c r="O3691" s="26"/>
      <c r="P3691" s="26"/>
      <c r="Q3691" s="26"/>
      <c r="S3691" s="15"/>
      <c r="T3691" s="15"/>
      <c r="U3691" s="15"/>
      <c r="V3691" s="15"/>
      <c r="W3691" s="15"/>
      <c r="X3691" s="15"/>
      <c r="Y3691" s="15"/>
      <c r="Z3691" s="15"/>
      <c r="AA3691" s="15"/>
    </row>
    <row r="3692" spans="1:27" s="21" customFormat="1" x14ac:dyDescent="0.2">
      <c r="A3692" s="23"/>
      <c r="B3692" s="24"/>
      <c r="C3692" s="24"/>
      <c r="D3692" s="15"/>
      <c r="E3692" s="26"/>
      <c r="F3692" s="26"/>
      <c r="G3692" s="15"/>
      <c r="H3692" s="15"/>
      <c r="I3692" s="15"/>
      <c r="J3692" s="26"/>
      <c r="K3692" s="26"/>
      <c r="L3692" s="26"/>
      <c r="M3692" s="26"/>
      <c r="N3692" s="26"/>
      <c r="O3692" s="26"/>
      <c r="P3692" s="26"/>
      <c r="Q3692" s="26"/>
      <c r="S3692" s="15"/>
      <c r="T3692" s="15"/>
      <c r="U3692" s="15"/>
      <c r="V3692" s="15"/>
      <c r="W3692" s="15"/>
      <c r="X3692" s="15"/>
      <c r="Y3692" s="15"/>
      <c r="Z3692" s="15"/>
      <c r="AA3692" s="15"/>
    </row>
    <row r="3693" spans="1:27" s="21" customFormat="1" x14ac:dyDescent="0.2">
      <c r="A3693" s="23"/>
      <c r="B3693" s="24"/>
      <c r="C3693" s="24"/>
      <c r="D3693" s="15"/>
      <c r="E3693" s="26"/>
      <c r="F3693" s="26"/>
      <c r="G3693" s="15"/>
      <c r="H3693" s="15"/>
      <c r="I3693" s="15"/>
      <c r="J3693" s="26"/>
      <c r="K3693" s="26"/>
      <c r="L3693" s="26"/>
      <c r="M3693" s="26"/>
      <c r="N3693" s="26"/>
      <c r="O3693" s="26"/>
      <c r="P3693" s="26"/>
      <c r="Q3693" s="26"/>
      <c r="S3693" s="15"/>
      <c r="T3693" s="15"/>
      <c r="U3693" s="15"/>
      <c r="V3693" s="15"/>
      <c r="W3693" s="15"/>
      <c r="X3693" s="15"/>
      <c r="Y3693" s="15"/>
      <c r="Z3693" s="15"/>
      <c r="AA3693" s="15"/>
    </row>
    <row r="3694" spans="1:27" s="21" customFormat="1" x14ac:dyDescent="0.2">
      <c r="A3694" s="23"/>
      <c r="B3694" s="24"/>
      <c r="C3694" s="24"/>
      <c r="D3694" s="15"/>
      <c r="E3694" s="26"/>
      <c r="F3694" s="26"/>
      <c r="G3694" s="15"/>
      <c r="H3694" s="15"/>
      <c r="I3694" s="15"/>
      <c r="J3694" s="26"/>
      <c r="K3694" s="26"/>
      <c r="L3694" s="26"/>
      <c r="M3694" s="26"/>
      <c r="N3694" s="26"/>
      <c r="O3694" s="26"/>
      <c r="P3694" s="26"/>
      <c r="Q3694" s="26"/>
      <c r="S3694" s="15"/>
      <c r="T3694" s="15"/>
      <c r="U3694" s="15"/>
      <c r="V3694" s="15"/>
      <c r="W3694" s="15"/>
      <c r="X3694" s="15"/>
      <c r="Y3694" s="15"/>
      <c r="Z3694" s="15"/>
      <c r="AA3694" s="15"/>
    </row>
    <row r="3695" spans="1:27" s="21" customFormat="1" x14ac:dyDescent="0.2">
      <c r="A3695" s="23"/>
      <c r="B3695" s="24"/>
      <c r="C3695" s="24"/>
      <c r="D3695" s="15"/>
      <c r="E3695" s="26"/>
      <c r="F3695" s="26"/>
      <c r="G3695" s="15"/>
      <c r="H3695" s="15"/>
      <c r="I3695" s="15"/>
      <c r="J3695" s="26"/>
      <c r="K3695" s="26"/>
      <c r="L3695" s="26"/>
      <c r="M3695" s="26"/>
      <c r="N3695" s="26"/>
      <c r="O3695" s="26"/>
      <c r="P3695" s="26"/>
      <c r="Q3695" s="26"/>
      <c r="S3695" s="15"/>
      <c r="T3695" s="15"/>
      <c r="U3695" s="15"/>
      <c r="V3695" s="15"/>
      <c r="W3695" s="15"/>
      <c r="X3695" s="15"/>
      <c r="Y3695" s="15"/>
      <c r="Z3695" s="15"/>
      <c r="AA3695" s="15"/>
    </row>
    <row r="3696" spans="1:27" s="21" customFormat="1" x14ac:dyDescent="0.2">
      <c r="A3696" s="23"/>
      <c r="B3696" s="24"/>
      <c r="C3696" s="24"/>
      <c r="D3696" s="15"/>
      <c r="E3696" s="26"/>
      <c r="F3696" s="26"/>
      <c r="G3696" s="15"/>
      <c r="H3696" s="15"/>
      <c r="I3696" s="15"/>
      <c r="J3696" s="26"/>
      <c r="K3696" s="26"/>
      <c r="L3696" s="26"/>
      <c r="M3696" s="26"/>
      <c r="N3696" s="26"/>
      <c r="O3696" s="26"/>
      <c r="P3696" s="26"/>
      <c r="Q3696" s="26"/>
      <c r="S3696" s="15"/>
      <c r="T3696" s="15"/>
      <c r="U3696" s="15"/>
      <c r="V3696" s="15"/>
      <c r="W3696" s="15"/>
      <c r="X3696" s="15"/>
      <c r="Y3696" s="15"/>
      <c r="Z3696" s="15"/>
      <c r="AA3696" s="15"/>
    </row>
    <row r="3697" spans="1:27" s="21" customFormat="1" x14ac:dyDescent="0.2">
      <c r="A3697" s="23"/>
      <c r="B3697" s="24"/>
      <c r="C3697" s="24"/>
      <c r="D3697" s="15"/>
      <c r="E3697" s="26"/>
      <c r="F3697" s="26"/>
      <c r="G3697" s="15"/>
      <c r="H3697" s="15"/>
      <c r="I3697" s="15"/>
      <c r="J3697" s="26"/>
      <c r="K3697" s="26"/>
      <c r="L3697" s="26"/>
      <c r="M3697" s="26"/>
      <c r="N3697" s="26"/>
      <c r="O3697" s="26"/>
      <c r="P3697" s="26"/>
      <c r="Q3697" s="26"/>
      <c r="S3697" s="15"/>
      <c r="T3697" s="15"/>
      <c r="U3697" s="15"/>
      <c r="V3697" s="15"/>
      <c r="W3697" s="15"/>
      <c r="X3697" s="15"/>
      <c r="Y3697" s="15"/>
      <c r="Z3697" s="15"/>
      <c r="AA3697" s="15"/>
    </row>
    <row r="3698" spans="1:27" s="21" customFormat="1" x14ac:dyDescent="0.2">
      <c r="A3698" s="23"/>
      <c r="B3698" s="24"/>
      <c r="C3698" s="24"/>
      <c r="D3698" s="15"/>
      <c r="E3698" s="26"/>
      <c r="F3698" s="26"/>
      <c r="G3698" s="15"/>
      <c r="H3698" s="15"/>
      <c r="I3698" s="15"/>
      <c r="J3698" s="26"/>
      <c r="K3698" s="26"/>
      <c r="L3698" s="26"/>
      <c r="M3698" s="26"/>
      <c r="N3698" s="26"/>
      <c r="O3698" s="26"/>
      <c r="P3698" s="26"/>
      <c r="Q3698" s="26"/>
      <c r="S3698" s="15"/>
      <c r="T3698" s="15"/>
      <c r="U3698" s="15"/>
      <c r="V3698" s="15"/>
      <c r="W3698" s="15"/>
      <c r="X3698" s="15"/>
      <c r="Y3698" s="15"/>
      <c r="Z3698" s="15"/>
      <c r="AA3698" s="15"/>
    </row>
    <row r="3699" spans="1:27" s="21" customFormat="1" x14ac:dyDescent="0.2">
      <c r="A3699" s="23"/>
      <c r="B3699" s="24"/>
      <c r="C3699" s="24"/>
      <c r="D3699" s="15"/>
      <c r="E3699" s="26"/>
      <c r="F3699" s="26"/>
      <c r="G3699" s="15"/>
      <c r="H3699" s="15"/>
      <c r="I3699" s="15"/>
      <c r="J3699" s="26"/>
      <c r="K3699" s="26"/>
      <c r="L3699" s="26"/>
      <c r="M3699" s="26"/>
      <c r="N3699" s="26"/>
      <c r="O3699" s="26"/>
      <c r="P3699" s="26"/>
      <c r="Q3699" s="26"/>
      <c r="S3699" s="15"/>
      <c r="T3699" s="15"/>
      <c r="U3699" s="15"/>
      <c r="V3699" s="15"/>
      <c r="W3699" s="15"/>
      <c r="X3699" s="15"/>
      <c r="Y3699" s="15"/>
      <c r="Z3699" s="15"/>
      <c r="AA3699" s="15"/>
    </row>
    <row r="3700" spans="1:27" s="21" customFormat="1" x14ac:dyDescent="0.2">
      <c r="A3700" s="23"/>
      <c r="B3700" s="24"/>
      <c r="C3700" s="24"/>
      <c r="D3700" s="15"/>
      <c r="E3700" s="26"/>
      <c r="F3700" s="26"/>
      <c r="G3700" s="15"/>
      <c r="H3700" s="15"/>
      <c r="I3700" s="15"/>
      <c r="J3700" s="26"/>
      <c r="K3700" s="26"/>
      <c r="L3700" s="26"/>
      <c r="M3700" s="26"/>
      <c r="N3700" s="26"/>
      <c r="O3700" s="26"/>
      <c r="P3700" s="26"/>
      <c r="Q3700" s="26"/>
      <c r="S3700" s="15"/>
      <c r="T3700" s="15"/>
      <c r="U3700" s="15"/>
      <c r="V3700" s="15"/>
      <c r="W3700" s="15"/>
      <c r="X3700" s="15"/>
      <c r="Y3700" s="15"/>
      <c r="Z3700" s="15"/>
      <c r="AA3700" s="15"/>
    </row>
    <row r="3701" spans="1:27" s="21" customFormat="1" x14ac:dyDescent="0.2">
      <c r="A3701" s="23"/>
      <c r="B3701" s="24"/>
      <c r="C3701" s="24"/>
      <c r="D3701" s="15"/>
      <c r="E3701" s="26"/>
      <c r="F3701" s="26"/>
      <c r="G3701" s="15"/>
      <c r="H3701" s="15"/>
      <c r="I3701" s="15"/>
      <c r="J3701" s="26"/>
      <c r="K3701" s="26"/>
      <c r="L3701" s="26"/>
      <c r="M3701" s="26"/>
      <c r="N3701" s="26"/>
      <c r="O3701" s="26"/>
      <c r="P3701" s="26"/>
      <c r="Q3701" s="26"/>
      <c r="S3701" s="15"/>
      <c r="T3701" s="15"/>
      <c r="U3701" s="15"/>
      <c r="V3701" s="15"/>
      <c r="W3701" s="15"/>
      <c r="X3701" s="15"/>
      <c r="Y3701" s="15"/>
      <c r="Z3701" s="15"/>
      <c r="AA3701" s="15"/>
    </row>
    <row r="3702" spans="1:27" s="21" customFormat="1" x14ac:dyDescent="0.2">
      <c r="A3702" s="23"/>
      <c r="B3702" s="24"/>
      <c r="C3702" s="24"/>
      <c r="D3702" s="15"/>
      <c r="E3702" s="26"/>
      <c r="F3702" s="26"/>
      <c r="G3702" s="15"/>
      <c r="H3702" s="15"/>
      <c r="I3702" s="15"/>
      <c r="J3702" s="26"/>
      <c r="K3702" s="26"/>
      <c r="L3702" s="26"/>
      <c r="M3702" s="26"/>
      <c r="N3702" s="26"/>
      <c r="O3702" s="26"/>
      <c r="P3702" s="26"/>
      <c r="Q3702" s="26"/>
      <c r="S3702" s="15"/>
      <c r="T3702" s="15"/>
      <c r="U3702" s="15"/>
      <c r="V3702" s="15"/>
      <c r="W3702" s="15"/>
      <c r="X3702" s="15"/>
      <c r="Y3702" s="15"/>
      <c r="Z3702" s="15"/>
      <c r="AA3702" s="15"/>
    </row>
    <row r="3703" spans="1:27" s="21" customFormat="1" x14ac:dyDescent="0.2">
      <c r="A3703" s="23"/>
      <c r="B3703" s="24"/>
      <c r="C3703" s="24"/>
      <c r="D3703" s="15"/>
      <c r="E3703" s="26"/>
      <c r="F3703" s="26"/>
      <c r="G3703" s="15"/>
      <c r="H3703" s="15"/>
      <c r="I3703" s="15"/>
      <c r="J3703" s="26"/>
      <c r="K3703" s="26"/>
      <c r="L3703" s="26"/>
      <c r="M3703" s="26"/>
      <c r="N3703" s="26"/>
      <c r="O3703" s="26"/>
      <c r="P3703" s="26"/>
      <c r="Q3703" s="26"/>
      <c r="S3703" s="15"/>
      <c r="T3703" s="15"/>
      <c r="U3703" s="15"/>
      <c r="V3703" s="15"/>
      <c r="W3703" s="15"/>
      <c r="X3703" s="15"/>
      <c r="Y3703" s="15"/>
      <c r="Z3703" s="15"/>
      <c r="AA3703" s="15"/>
    </row>
    <row r="3704" spans="1:27" s="21" customFormat="1" x14ac:dyDescent="0.2">
      <c r="A3704" s="23"/>
      <c r="B3704" s="24"/>
      <c r="C3704" s="24"/>
      <c r="D3704" s="15"/>
      <c r="E3704" s="26"/>
      <c r="F3704" s="26"/>
      <c r="G3704" s="15"/>
      <c r="H3704" s="15"/>
      <c r="I3704" s="15"/>
      <c r="J3704" s="26"/>
      <c r="K3704" s="26"/>
      <c r="L3704" s="26"/>
      <c r="M3704" s="26"/>
      <c r="N3704" s="26"/>
      <c r="O3704" s="26"/>
      <c r="P3704" s="26"/>
      <c r="Q3704" s="26"/>
      <c r="S3704" s="15"/>
      <c r="T3704" s="15"/>
      <c r="U3704" s="15"/>
      <c r="V3704" s="15"/>
      <c r="W3704" s="15"/>
      <c r="X3704" s="15"/>
      <c r="Y3704" s="15"/>
      <c r="Z3704" s="15"/>
      <c r="AA3704" s="15"/>
    </row>
    <row r="3705" spans="1:27" s="21" customFormat="1" x14ac:dyDescent="0.2">
      <c r="A3705" s="23"/>
      <c r="B3705" s="24"/>
      <c r="C3705" s="24"/>
      <c r="D3705" s="15"/>
      <c r="E3705" s="26"/>
      <c r="F3705" s="26"/>
      <c r="G3705" s="15"/>
      <c r="H3705" s="15"/>
      <c r="I3705" s="15"/>
      <c r="J3705" s="26"/>
      <c r="K3705" s="26"/>
      <c r="L3705" s="26"/>
      <c r="M3705" s="26"/>
      <c r="N3705" s="26"/>
      <c r="O3705" s="26"/>
      <c r="P3705" s="26"/>
      <c r="Q3705" s="26"/>
      <c r="S3705" s="15"/>
      <c r="T3705" s="15"/>
      <c r="U3705" s="15"/>
      <c r="V3705" s="15"/>
      <c r="W3705" s="15"/>
      <c r="X3705" s="15"/>
      <c r="Y3705" s="15"/>
      <c r="Z3705" s="15"/>
      <c r="AA3705" s="15"/>
    </row>
    <row r="3706" spans="1:27" s="21" customFormat="1" x14ac:dyDescent="0.2">
      <c r="A3706" s="23"/>
      <c r="B3706" s="24"/>
      <c r="C3706" s="24"/>
      <c r="D3706" s="15"/>
      <c r="E3706" s="26"/>
      <c r="F3706" s="26"/>
      <c r="G3706" s="15"/>
      <c r="H3706" s="15"/>
      <c r="I3706" s="15"/>
      <c r="J3706" s="26"/>
      <c r="K3706" s="26"/>
      <c r="L3706" s="26"/>
      <c r="M3706" s="26"/>
      <c r="N3706" s="26"/>
      <c r="O3706" s="26"/>
      <c r="P3706" s="26"/>
      <c r="Q3706" s="26"/>
      <c r="S3706" s="15"/>
      <c r="T3706" s="15"/>
      <c r="U3706" s="15"/>
      <c r="V3706" s="15"/>
      <c r="W3706" s="15"/>
      <c r="X3706" s="15"/>
      <c r="Y3706" s="15"/>
      <c r="Z3706" s="15"/>
      <c r="AA3706" s="15"/>
    </row>
    <row r="3707" spans="1:27" s="21" customFormat="1" x14ac:dyDescent="0.2">
      <c r="A3707" s="23"/>
      <c r="B3707" s="24"/>
      <c r="C3707" s="24"/>
      <c r="D3707" s="15"/>
      <c r="E3707" s="26"/>
      <c r="F3707" s="26"/>
      <c r="G3707" s="15"/>
      <c r="H3707" s="15"/>
      <c r="I3707" s="15"/>
      <c r="J3707" s="26"/>
      <c r="K3707" s="26"/>
      <c r="L3707" s="26"/>
      <c r="M3707" s="26"/>
      <c r="N3707" s="26"/>
      <c r="O3707" s="26"/>
      <c r="P3707" s="26"/>
      <c r="Q3707" s="26"/>
      <c r="S3707" s="15"/>
      <c r="T3707" s="15"/>
      <c r="U3707" s="15"/>
      <c r="V3707" s="15"/>
      <c r="W3707" s="15"/>
      <c r="X3707" s="15"/>
      <c r="Y3707" s="15"/>
      <c r="Z3707" s="15"/>
      <c r="AA3707" s="15"/>
    </row>
    <row r="3708" spans="1:27" s="21" customFormat="1" x14ac:dyDescent="0.2">
      <c r="A3708" s="23"/>
      <c r="B3708" s="24"/>
      <c r="C3708" s="24"/>
      <c r="D3708" s="15"/>
      <c r="E3708" s="26"/>
      <c r="F3708" s="26"/>
      <c r="G3708" s="15"/>
      <c r="H3708" s="15"/>
      <c r="I3708" s="15"/>
      <c r="J3708" s="26"/>
      <c r="K3708" s="26"/>
      <c r="L3708" s="26"/>
      <c r="M3708" s="26"/>
      <c r="N3708" s="26"/>
      <c r="O3708" s="26"/>
      <c r="P3708" s="26"/>
      <c r="Q3708" s="26"/>
      <c r="S3708" s="15"/>
      <c r="T3708" s="15"/>
      <c r="U3708" s="15"/>
      <c r="V3708" s="15"/>
      <c r="W3708" s="15"/>
      <c r="X3708" s="15"/>
      <c r="Y3708" s="15"/>
      <c r="Z3708" s="15"/>
      <c r="AA3708" s="15"/>
    </row>
    <row r="3709" spans="1:27" s="21" customFormat="1" x14ac:dyDescent="0.2">
      <c r="A3709" s="23"/>
      <c r="B3709" s="24"/>
      <c r="C3709" s="24"/>
      <c r="D3709" s="15"/>
      <c r="E3709" s="26"/>
      <c r="F3709" s="26"/>
      <c r="G3709" s="15"/>
      <c r="H3709" s="15"/>
      <c r="I3709" s="15"/>
      <c r="J3709" s="26"/>
      <c r="K3709" s="26"/>
      <c r="L3709" s="26"/>
      <c r="M3709" s="26"/>
      <c r="N3709" s="26"/>
      <c r="O3709" s="26"/>
      <c r="P3709" s="26"/>
      <c r="Q3709" s="26"/>
      <c r="S3709" s="15"/>
      <c r="T3709" s="15"/>
      <c r="U3709" s="15"/>
      <c r="V3709" s="15"/>
      <c r="W3709" s="15"/>
      <c r="X3709" s="15"/>
      <c r="Y3709" s="15"/>
      <c r="Z3709" s="15"/>
      <c r="AA3709" s="15"/>
    </row>
    <row r="3710" spans="1:27" s="21" customFormat="1" x14ac:dyDescent="0.2">
      <c r="A3710" s="23"/>
      <c r="B3710" s="24"/>
      <c r="C3710" s="24"/>
      <c r="D3710" s="15"/>
      <c r="E3710" s="26"/>
      <c r="F3710" s="26"/>
      <c r="G3710" s="15"/>
      <c r="H3710" s="15"/>
      <c r="I3710" s="15"/>
      <c r="J3710" s="26"/>
      <c r="K3710" s="26"/>
      <c r="L3710" s="26"/>
      <c r="M3710" s="26"/>
      <c r="N3710" s="26"/>
      <c r="O3710" s="26"/>
      <c r="P3710" s="26"/>
      <c r="Q3710" s="26"/>
      <c r="S3710" s="15"/>
      <c r="T3710" s="15"/>
      <c r="U3710" s="15"/>
      <c r="V3710" s="15"/>
      <c r="W3710" s="15"/>
      <c r="X3710" s="15"/>
      <c r="Y3710" s="15"/>
      <c r="Z3710" s="15"/>
      <c r="AA3710" s="15"/>
    </row>
    <row r="3711" spans="1:27" s="21" customFormat="1" x14ac:dyDescent="0.2">
      <c r="A3711" s="23"/>
      <c r="B3711" s="24"/>
      <c r="C3711" s="24"/>
      <c r="D3711" s="15"/>
      <c r="E3711" s="26"/>
      <c r="F3711" s="26"/>
      <c r="G3711" s="15"/>
      <c r="H3711" s="15"/>
      <c r="I3711" s="15"/>
      <c r="J3711" s="26"/>
      <c r="K3711" s="26"/>
      <c r="L3711" s="26"/>
      <c r="M3711" s="26"/>
      <c r="N3711" s="26"/>
      <c r="O3711" s="26"/>
      <c r="P3711" s="26"/>
      <c r="Q3711" s="26"/>
      <c r="S3711" s="15"/>
      <c r="T3711" s="15"/>
      <c r="U3711" s="15"/>
      <c r="V3711" s="15"/>
      <c r="W3711" s="15"/>
      <c r="X3711" s="15"/>
      <c r="Y3711" s="15"/>
      <c r="Z3711" s="15"/>
      <c r="AA3711" s="15"/>
    </row>
    <row r="3712" spans="1:27" s="21" customFormat="1" x14ac:dyDescent="0.2">
      <c r="A3712" s="23"/>
      <c r="B3712" s="24"/>
      <c r="C3712" s="24"/>
      <c r="D3712" s="15"/>
      <c r="E3712" s="26"/>
      <c r="F3712" s="26"/>
      <c r="G3712" s="15"/>
      <c r="H3712" s="15"/>
      <c r="I3712" s="15"/>
      <c r="J3712" s="26"/>
      <c r="K3712" s="26"/>
      <c r="L3712" s="26"/>
      <c r="M3712" s="26"/>
      <c r="N3712" s="26"/>
      <c r="O3712" s="26"/>
      <c r="P3712" s="26"/>
      <c r="Q3712" s="26"/>
      <c r="S3712" s="15"/>
      <c r="T3712" s="15"/>
      <c r="U3712" s="15"/>
      <c r="V3712" s="15"/>
      <c r="W3712" s="15"/>
      <c r="X3712" s="15"/>
      <c r="Y3712" s="15"/>
      <c r="Z3712" s="15"/>
      <c r="AA3712" s="15"/>
    </row>
    <row r="3713" spans="1:27" s="21" customFormat="1" x14ac:dyDescent="0.2">
      <c r="A3713" s="23"/>
      <c r="B3713" s="24"/>
      <c r="C3713" s="24"/>
      <c r="D3713" s="15"/>
      <c r="E3713" s="26"/>
      <c r="F3713" s="26"/>
      <c r="G3713" s="15"/>
      <c r="H3713" s="15"/>
      <c r="I3713" s="15"/>
      <c r="J3713" s="26"/>
      <c r="K3713" s="26"/>
      <c r="L3713" s="26"/>
      <c r="M3713" s="26"/>
      <c r="N3713" s="26"/>
      <c r="O3713" s="26"/>
      <c r="P3713" s="26"/>
      <c r="Q3713" s="26"/>
      <c r="S3713" s="15"/>
      <c r="T3713" s="15"/>
      <c r="U3713" s="15"/>
      <c r="V3713" s="15"/>
      <c r="W3713" s="15"/>
      <c r="X3713" s="15"/>
      <c r="Y3713" s="15"/>
      <c r="Z3713" s="15"/>
      <c r="AA3713" s="15"/>
    </row>
    <row r="3714" spans="1:27" s="21" customFormat="1" x14ac:dyDescent="0.2">
      <c r="A3714" s="23"/>
      <c r="B3714" s="24"/>
      <c r="C3714" s="24"/>
      <c r="D3714" s="15"/>
      <c r="E3714" s="26"/>
      <c r="F3714" s="26"/>
      <c r="G3714" s="15"/>
      <c r="H3714" s="15"/>
      <c r="I3714" s="15"/>
      <c r="J3714" s="26"/>
      <c r="K3714" s="26"/>
      <c r="L3714" s="26"/>
      <c r="M3714" s="26"/>
      <c r="N3714" s="26"/>
      <c r="O3714" s="26"/>
      <c r="P3714" s="26"/>
      <c r="Q3714" s="26"/>
      <c r="S3714" s="15"/>
      <c r="T3714" s="15"/>
      <c r="U3714" s="15"/>
      <c r="V3714" s="15"/>
      <c r="W3714" s="15"/>
      <c r="X3714" s="15"/>
      <c r="Y3714" s="15"/>
      <c r="Z3714" s="15"/>
      <c r="AA3714" s="15"/>
    </row>
    <row r="3715" spans="1:27" s="21" customFormat="1" x14ac:dyDescent="0.2">
      <c r="A3715" s="23"/>
      <c r="B3715" s="24"/>
      <c r="C3715" s="24"/>
      <c r="D3715" s="15"/>
      <c r="E3715" s="26"/>
      <c r="F3715" s="26"/>
      <c r="G3715" s="15"/>
      <c r="H3715" s="15"/>
      <c r="I3715" s="15"/>
      <c r="J3715" s="26"/>
      <c r="K3715" s="26"/>
      <c r="L3715" s="26"/>
      <c r="M3715" s="26"/>
      <c r="N3715" s="26"/>
      <c r="O3715" s="26"/>
      <c r="P3715" s="26"/>
      <c r="Q3715" s="26"/>
      <c r="S3715" s="15"/>
      <c r="T3715" s="15"/>
      <c r="U3715" s="15"/>
      <c r="V3715" s="15"/>
      <c r="W3715" s="15"/>
      <c r="X3715" s="15"/>
      <c r="Y3715" s="15"/>
      <c r="Z3715" s="15"/>
      <c r="AA3715" s="15"/>
    </row>
    <row r="3716" spans="1:27" s="21" customFormat="1" x14ac:dyDescent="0.2">
      <c r="A3716" s="23"/>
      <c r="B3716" s="24"/>
      <c r="C3716" s="24"/>
      <c r="D3716" s="15"/>
      <c r="E3716" s="26"/>
      <c r="F3716" s="26"/>
      <c r="G3716" s="15"/>
      <c r="H3716" s="15"/>
      <c r="I3716" s="15"/>
      <c r="J3716" s="26"/>
      <c r="K3716" s="26"/>
      <c r="L3716" s="26"/>
      <c r="M3716" s="26"/>
      <c r="N3716" s="26"/>
      <c r="O3716" s="26"/>
      <c r="P3716" s="26"/>
      <c r="Q3716" s="26"/>
      <c r="S3716" s="15"/>
      <c r="T3716" s="15"/>
      <c r="U3716" s="15"/>
      <c r="V3716" s="15"/>
      <c r="W3716" s="15"/>
      <c r="X3716" s="15"/>
      <c r="Y3716" s="15"/>
      <c r="Z3716" s="15"/>
      <c r="AA3716" s="15"/>
    </row>
    <row r="3717" spans="1:27" s="21" customFormat="1" x14ac:dyDescent="0.2">
      <c r="A3717" s="23"/>
      <c r="B3717" s="24"/>
      <c r="C3717" s="24"/>
      <c r="D3717" s="15"/>
      <c r="E3717" s="26"/>
      <c r="F3717" s="26"/>
      <c r="G3717" s="15"/>
      <c r="H3717" s="15"/>
      <c r="I3717" s="15"/>
      <c r="J3717" s="26"/>
      <c r="K3717" s="26"/>
      <c r="L3717" s="26"/>
      <c r="M3717" s="26"/>
      <c r="N3717" s="26"/>
      <c r="O3717" s="26"/>
      <c r="P3717" s="26"/>
      <c r="Q3717" s="26"/>
      <c r="S3717" s="15"/>
      <c r="T3717" s="15"/>
      <c r="U3717" s="15"/>
      <c r="V3717" s="15"/>
      <c r="W3717" s="15"/>
      <c r="X3717" s="15"/>
      <c r="Y3717" s="15"/>
      <c r="Z3717" s="15"/>
      <c r="AA3717" s="15"/>
    </row>
    <row r="3718" spans="1:27" s="21" customFormat="1" x14ac:dyDescent="0.2">
      <c r="A3718" s="23"/>
      <c r="B3718" s="24"/>
      <c r="C3718" s="24"/>
      <c r="D3718" s="15"/>
      <c r="E3718" s="26"/>
      <c r="F3718" s="26"/>
      <c r="G3718" s="15"/>
      <c r="H3718" s="15"/>
      <c r="I3718" s="15"/>
      <c r="J3718" s="26"/>
      <c r="K3718" s="26"/>
      <c r="L3718" s="26"/>
      <c r="M3718" s="26"/>
      <c r="N3718" s="26"/>
      <c r="O3718" s="26"/>
      <c r="P3718" s="26"/>
      <c r="Q3718" s="26"/>
      <c r="S3718" s="15"/>
      <c r="T3718" s="15"/>
      <c r="U3718" s="15"/>
      <c r="V3718" s="15"/>
      <c r="W3718" s="15"/>
      <c r="X3718" s="15"/>
      <c r="Y3718" s="15"/>
      <c r="Z3718" s="15"/>
      <c r="AA3718" s="15"/>
    </row>
    <row r="3719" spans="1:27" s="21" customFormat="1" x14ac:dyDescent="0.2">
      <c r="A3719" s="23"/>
      <c r="B3719" s="24"/>
      <c r="C3719" s="24"/>
      <c r="D3719" s="15"/>
      <c r="E3719" s="26"/>
      <c r="F3719" s="26"/>
      <c r="G3719" s="15"/>
      <c r="H3719" s="15"/>
      <c r="I3719" s="15"/>
      <c r="J3719" s="26"/>
      <c r="K3719" s="26"/>
      <c r="L3719" s="26"/>
      <c r="M3719" s="26"/>
      <c r="N3719" s="26"/>
      <c r="O3719" s="26"/>
      <c r="P3719" s="26"/>
      <c r="Q3719" s="26"/>
      <c r="S3719" s="15"/>
      <c r="T3719" s="15"/>
      <c r="U3719" s="15"/>
      <c r="V3719" s="15"/>
      <c r="W3719" s="15"/>
      <c r="X3719" s="15"/>
      <c r="Y3719" s="15"/>
      <c r="Z3719" s="15"/>
      <c r="AA3719" s="15"/>
    </row>
    <row r="3720" spans="1:27" s="21" customFormat="1" x14ac:dyDescent="0.2">
      <c r="A3720" s="23"/>
      <c r="B3720" s="24"/>
      <c r="C3720" s="24"/>
      <c r="D3720" s="15"/>
      <c r="E3720" s="26"/>
      <c r="F3720" s="26"/>
      <c r="G3720" s="15"/>
      <c r="H3720" s="15"/>
      <c r="I3720" s="15"/>
      <c r="J3720" s="26"/>
      <c r="K3720" s="26"/>
      <c r="L3720" s="26"/>
      <c r="M3720" s="26"/>
      <c r="N3720" s="26"/>
      <c r="O3720" s="26"/>
      <c r="P3720" s="26"/>
      <c r="Q3720" s="26"/>
      <c r="S3720" s="15"/>
      <c r="T3720" s="15"/>
      <c r="U3720" s="15"/>
      <c r="V3720" s="15"/>
      <c r="W3720" s="15"/>
      <c r="X3720" s="15"/>
      <c r="Y3720" s="15"/>
      <c r="Z3720" s="15"/>
      <c r="AA3720" s="15"/>
    </row>
    <row r="3721" spans="1:27" s="21" customFormat="1" x14ac:dyDescent="0.2">
      <c r="A3721" s="23"/>
      <c r="B3721" s="24"/>
      <c r="C3721" s="24"/>
      <c r="D3721" s="15"/>
      <c r="E3721" s="26"/>
      <c r="F3721" s="26"/>
      <c r="G3721" s="15"/>
      <c r="H3721" s="15"/>
      <c r="I3721" s="15"/>
      <c r="J3721" s="26"/>
      <c r="K3721" s="26"/>
      <c r="L3721" s="26"/>
      <c r="M3721" s="26"/>
      <c r="N3721" s="26"/>
      <c r="O3721" s="26"/>
      <c r="P3721" s="26"/>
      <c r="Q3721" s="26"/>
      <c r="S3721" s="15"/>
      <c r="T3721" s="15"/>
      <c r="U3721" s="15"/>
      <c r="V3721" s="15"/>
      <c r="W3721" s="15"/>
      <c r="X3721" s="15"/>
      <c r="Y3721" s="15"/>
      <c r="Z3721" s="15"/>
      <c r="AA3721" s="15"/>
    </row>
    <row r="3722" spans="1:27" s="21" customFormat="1" x14ac:dyDescent="0.2">
      <c r="A3722" s="23"/>
      <c r="B3722" s="24"/>
      <c r="C3722" s="24"/>
      <c r="D3722" s="15"/>
      <c r="E3722" s="26"/>
      <c r="F3722" s="26"/>
      <c r="G3722" s="15"/>
      <c r="H3722" s="15"/>
      <c r="I3722" s="15"/>
      <c r="J3722" s="26"/>
      <c r="K3722" s="26"/>
      <c r="L3722" s="26"/>
      <c r="M3722" s="26"/>
      <c r="N3722" s="26"/>
      <c r="O3722" s="26"/>
      <c r="P3722" s="26"/>
      <c r="Q3722" s="26"/>
      <c r="S3722" s="15"/>
      <c r="T3722" s="15"/>
      <c r="U3722" s="15"/>
      <c r="V3722" s="15"/>
      <c r="W3722" s="15"/>
      <c r="X3722" s="15"/>
      <c r="Y3722" s="15"/>
      <c r="Z3722" s="15"/>
      <c r="AA3722" s="15"/>
    </row>
    <row r="3723" spans="1:27" s="21" customFormat="1" x14ac:dyDescent="0.2">
      <c r="A3723" s="23"/>
      <c r="B3723" s="24"/>
      <c r="C3723" s="24"/>
      <c r="D3723" s="15"/>
      <c r="E3723" s="26"/>
      <c r="F3723" s="26"/>
      <c r="G3723" s="15"/>
      <c r="H3723" s="15"/>
      <c r="I3723" s="15"/>
      <c r="J3723" s="26"/>
      <c r="K3723" s="26"/>
      <c r="L3723" s="26"/>
      <c r="M3723" s="26"/>
      <c r="N3723" s="26"/>
      <c r="O3723" s="26"/>
      <c r="P3723" s="26"/>
      <c r="Q3723" s="26"/>
      <c r="S3723" s="15"/>
      <c r="T3723" s="15"/>
      <c r="U3723" s="15"/>
      <c r="V3723" s="15"/>
      <c r="W3723" s="15"/>
      <c r="X3723" s="15"/>
      <c r="Y3723" s="15"/>
      <c r="Z3723" s="15"/>
      <c r="AA3723" s="15"/>
    </row>
    <row r="3724" spans="1:27" s="21" customFormat="1" x14ac:dyDescent="0.2">
      <c r="A3724" s="23"/>
      <c r="B3724" s="24"/>
      <c r="C3724" s="24"/>
      <c r="D3724" s="15"/>
      <c r="E3724" s="26"/>
      <c r="F3724" s="26"/>
      <c r="G3724" s="15"/>
      <c r="H3724" s="15"/>
      <c r="I3724" s="15"/>
      <c r="J3724" s="26"/>
      <c r="K3724" s="26"/>
      <c r="L3724" s="26"/>
      <c r="M3724" s="26"/>
      <c r="N3724" s="26"/>
      <c r="O3724" s="26"/>
      <c r="P3724" s="26"/>
      <c r="Q3724" s="26"/>
      <c r="S3724" s="15"/>
      <c r="T3724" s="15"/>
      <c r="U3724" s="15"/>
      <c r="V3724" s="15"/>
      <c r="W3724" s="15"/>
      <c r="X3724" s="15"/>
      <c r="Y3724" s="15"/>
      <c r="Z3724" s="15"/>
      <c r="AA3724" s="15"/>
    </row>
    <row r="3725" spans="1:27" s="21" customFormat="1" x14ac:dyDescent="0.2">
      <c r="A3725" s="23"/>
      <c r="B3725" s="24"/>
      <c r="C3725" s="24"/>
      <c r="D3725" s="15"/>
      <c r="E3725" s="26"/>
      <c r="F3725" s="26"/>
      <c r="G3725" s="15"/>
      <c r="H3725" s="15"/>
      <c r="I3725" s="15"/>
      <c r="J3725" s="26"/>
      <c r="K3725" s="26"/>
      <c r="L3725" s="26"/>
      <c r="M3725" s="26"/>
      <c r="N3725" s="26"/>
      <c r="O3725" s="26"/>
      <c r="P3725" s="26"/>
      <c r="Q3725" s="26"/>
      <c r="S3725" s="15"/>
      <c r="T3725" s="15"/>
      <c r="U3725" s="15"/>
      <c r="V3725" s="15"/>
      <c r="W3725" s="15"/>
      <c r="X3725" s="15"/>
      <c r="Y3725" s="15"/>
      <c r="Z3725" s="15"/>
      <c r="AA3725" s="15"/>
    </row>
    <row r="3726" spans="1:27" s="21" customFormat="1" x14ac:dyDescent="0.2">
      <c r="A3726" s="23"/>
      <c r="B3726" s="24"/>
      <c r="C3726" s="24"/>
      <c r="D3726" s="15"/>
      <c r="E3726" s="26"/>
      <c r="F3726" s="26"/>
      <c r="G3726" s="15"/>
      <c r="H3726" s="15"/>
      <c r="I3726" s="15"/>
      <c r="J3726" s="26"/>
      <c r="K3726" s="26"/>
      <c r="L3726" s="26"/>
      <c r="M3726" s="26"/>
      <c r="N3726" s="26"/>
      <c r="O3726" s="26"/>
      <c r="P3726" s="26"/>
      <c r="Q3726" s="26"/>
      <c r="S3726" s="15"/>
      <c r="T3726" s="15"/>
      <c r="U3726" s="15"/>
      <c r="V3726" s="15"/>
      <c r="W3726" s="15"/>
      <c r="X3726" s="15"/>
      <c r="Y3726" s="15"/>
      <c r="Z3726" s="15"/>
      <c r="AA3726" s="15"/>
    </row>
    <row r="3727" spans="1:27" s="21" customFormat="1" x14ac:dyDescent="0.2">
      <c r="A3727" s="23"/>
      <c r="B3727" s="24"/>
      <c r="C3727" s="24"/>
      <c r="D3727" s="15"/>
      <c r="E3727" s="26"/>
      <c r="F3727" s="26"/>
      <c r="G3727" s="15"/>
      <c r="H3727" s="15"/>
      <c r="I3727" s="15"/>
      <c r="J3727" s="26"/>
      <c r="K3727" s="26"/>
      <c r="L3727" s="26"/>
      <c r="M3727" s="26"/>
      <c r="N3727" s="26"/>
      <c r="O3727" s="26"/>
      <c r="P3727" s="26"/>
      <c r="Q3727" s="26"/>
      <c r="S3727" s="15"/>
      <c r="T3727" s="15"/>
      <c r="U3727" s="15"/>
      <c r="V3727" s="15"/>
      <c r="W3727" s="15"/>
      <c r="X3727" s="15"/>
      <c r="Y3727" s="15"/>
      <c r="Z3727" s="15"/>
      <c r="AA3727" s="15"/>
    </row>
    <row r="3728" spans="1:27" s="21" customFormat="1" x14ac:dyDescent="0.2">
      <c r="A3728" s="23"/>
      <c r="B3728" s="24"/>
      <c r="C3728" s="24"/>
      <c r="D3728" s="15"/>
      <c r="E3728" s="26"/>
      <c r="F3728" s="26"/>
      <c r="G3728" s="15"/>
      <c r="H3728" s="15"/>
      <c r="I3728" s="15"/>
      <c r="J3728" s="26"/>
      <c r="K3728" s="26"/>
      <c r="L3728" s="26"/>
      <c r="M3728" s="26"/>
      <c r="N3728" s="26"/>
      <c r="O3728" s="26"/>
      <c r="P3728" s="26"/>
      <c r="Q3728" s="26"/>
      <c r="S3728" s="15"/>
      <c r="T3728" s="15"/>
      <c r="U3728" s="15"/>
      <c r="V3728" s="15"/>
      <c r="W3728" s="15"/>
      <c r="X3728" s="15"/>
      <c r="Y3728" s="15"/>
      <c r="Z3728" s="15"/>
      <c r="AA3728" s="15"/>
    </row>
    <row r="3729" spans="1:27" s="21" customFormat="1" x14ac:dyDescent="0.2">
      <c r="A3729" s="23"/>
      <c r="B3729" s="24"/>
      <c r="C3729" s="24"/>
      <c r="D3729" s="15"/>
      <c r="E3729" s="26"/>
      <c r="F3729" s="26"/>
      <c r="G3729" s="15"/>
      <c r="H3729" s="15"/>
      <c r="I3729" s="15"/>
      <c r="J3729" s="26"/>
      <c r="K3729" s="26"/>
      <c r="L3729" s="26"/>
      <c r="M3729" s="26"/>
      <c r="N3729" s="26"/>
      <c r="O3729" s="26"/>
      <c r="P3729" s="26"/>
      <c r="Q3729" s="26"/>
      <c r="S3729" s="15"/>
      <c r="T3729" s="15"/>
      <c r="U3729" s="15"/>
      <c r="V3729" s="15"/>
      <c r="W3729" s="15"/>
      <c r="X3729" s="15"/>
      <c r="Y3729" s="15"/>
      <c r="Z3729" s="15"/>
      <c r="AA3729" s="15"/>
    </row>
    <row r="3730" spans="1:27" s="21" customFormat="1" x14ac:dyDescent="0.2">
      <c r="A3730" s="23"/>
      <c r="B3730" s="24"/>
      <c r="C3730" s="24"/>
      <c r="D3730" s="15"/>
      <c r="E3730" s="26"/>
      <c r="F3730" s="26"/>
      <c r="G3730" s="15"/>
      <c r="H3730" s="15"/>
      <c r="I3730" s="15"/>
      <c r="J3730" s="26"/>
      <c r="K3730" s="26"/>
      <c r="L3730" s="26"/>
      <c r="M3730" s="26"/>
      <c r="N3730" s="26"/>
      <c r="O3730" s="26"/>
      <c r="P3730" s="26"/>
      <c r="Q3730" s="26"/>
      <c r="S3730" s="15"/>
      <c r="T3730" s="15"/>
      <c r="U3730" s="15"/>
      <c r="V3730" s="15"/>
      <c r="W3730" s="15"/>
      <c r="X3730" s="15"/>
      <c r="Y3730" s="15"/>
      <c r="Z3730" s="15"/>
      <c r="AA3730" s="15"/>
    </row>
    <row r="3731" spans="1:27" s="21" customFormat="1" x14ac:dyDescent="0.2">
      <c r="A3731" s="23"/>
      <c r="B3731" s="24"/>
      <c r="C3731" s="24"/>
      <c r="D3731" s="15"/>
      <c r="E3731" s="26"/>
      <c r="F3731" s="26"/>
      <c r="G3731" s="15"/>
      <c r="H3731" s="15"/>
      <c r="I3731" s="15"/>
      <c r="J3731" s="26"/>
      <c r="K3731" s="26"/>
      <c r="L3731" s="26"/>
      <c r="M3731" s="26"/>
      <c r="N3731" s="26"/>
      <c r="O3731" s="26"/>
      <c r="P3731" s="26"/>
      <c r="Q3731" s="26"/>
      <c r="S3731" s="15"/>
      <c r="T3731" s="15"/>
      <c r="U3731" s="15"/>
      <c r="V3731" s="15"/>
      <c r="W3731" s="15"/>
      <c r="X3731" s="15"/>
      <c r="Y3731" s="15"/>
      <c r="Z3731" s="15"/>
      <c r="AA3731" s="15"/>
    </row>
    <row r="3732" spans="1:27" s="21" customFormat="1" x14ac:dyDescent="0.2">
      <c r="A3732" s="23"/>
      <c r="B3732" s="24"/>
      <c r="C3732" s="24"/>
      <c r="D3732" s="15"/>
      <c r="E3732" s="26"/>
      <c r="F3732" s="26"/>
      <c r="G3732" s="15"/>
      <c r="H3732" s="15"/>
      <c r="I3732" s="15"/>
      <c r="J3732" s="26"/>
      <c r="K3732" s="26"/>
      <c r="L3732" s="26"/>
      <c r="M3732" s="26"/>
      <c r="N3732" s="26"/>
      <c r="O3732" s="26"/>
      <c r="P3732" s="26"/>
      <c r="Q3732" s="26"/>
      <c r="S3732" s="15"/>
      <c r="T3732" s="15"/>
      <c r="U3732" s="15"/>
      <c r="V3732" s="15"/>
      <c r="W3732" s="15"/>
      <c r="X3732" s="15"/>
      <c r="Y3732" s="15"/>
      <c r="Z3732" s="15"/>
      <c r="AA3732" s="15"/>
    </row>
    <row r="3733" spans="1:27" s="21" customFormat="1" x14ac:dyDescent="0.2">
      <c r="A3733" s="23"/>
      <c r="B3733" s="24"/>
      <c r="C3733" s="24"/>
      <c r="D3733" s="15"/>
      <c r="E3733" s="26"/>
      <c r="F3733" s="26"/>
      <c r="G3733" s="15"/>
      <c r="H3733" s="15"/>
      <c r="I3733" s="15"/>
      <c r="J3733" s="26"/>
      <c r="K3733" s="26"/>
      <c r="L3733" s="26"/>
      <c r="M3733" s="26"/>
      <c r="N3733" s="26"/>
      <c r="O3733" s="26"/>
      <c r="P3733" s="26"/>
      <c r="Q3733" s="26"/>
      <c r="S3733" s="15"/>
      <c r="T3733" s="15"/>
      <c r="U3733" s="15"/>
      <c r="V3733" s="15"/>
      <c r="W3733" s="15"/>
      <c r="X3733" s="15"/>
      <c r="Y3733" s="15"/>
      <c r="Z3733" s="15"/>
      <c r="AA3733" s="15"/>
    </row>
    <row r="3734" spans="1:27" s="21" customFormat="1" x14ac:dyDescent="0.2">
      <c r="A3734" s="23"/>
      <c r="B3734" s="24"/>
      <c r="C3734" s="24"/>
      <c r="D3734" s="15"/>
      <c r="E3734" s="26"/>
      <c r="F3734" s="26"/>
      <c r="G3734" s="15"/>
      <c r="H3734" s="15"/>
      <c r="I3734" s="15"/>
      <c r="J3734" s="26"/>
      <c r="K3734" s="26"/>
      <c r="L3734" s="26"/>
      <c r="M3734" s="26"/>
      <c r="N3734" s="26"/>
      <c r="O3734" s="26"/>
      <c r="P3734" s="26"/>
      <c r="Q3734" s="26"/>
      <c r="S3734" s="15"/>
      <c r="T3734" s="15"/>
      <c r="U3734" s="15"/>
      <c r="V3734" s="15"/>
      <c r="W3734" s="15"/>
      <c r="X3734" s="15"/>
      <c r="Y3734" s="15"/>
      <c r="Z3734" s="15"/>
      <c r="AA3734" s="15"/>
    </row>
    <row r="3735" spans="1:27" s="21" customFormat="1" x14ac:dyDescent="0.2">
      <c r="A3735" s="23"/>
      <c r="B3735" s="24"/>
      <c r="C3735" s="24"/>
      <c r="D3735" s="15"/>
      <c r="E3735" s="26"/>
      <c r="F3735" s="26"/>
      <c r="G3735" s="15"/>
      <c r="H3735" s="15"/>
      <c r="I3735" s="15"/>
      <c r="J3735" s="26"/>
      <c r="K3735" s="26"/>
      <c r="L3735" s="26"/>
      <c r="M3735" s="26"/>
      <c r="N3735" s="26"/>
      <c r="O3735" s="26"/>
      <c r="P3735" s="26"/>
      <c r="Q3735" s="26"/>
      <c r="S3735" s="15"/>
      <c r="T3735" s="15"/>
      <c r="U3735" s="15"/>
      <c r="V3735" s="15"/>
      <c r="W3735" s="15"/>
      <c r="X3735" s="15"/>
      <c r="Y3735" s="15"/>
      <c r="Z3735" s="15"/>
      <c r="AA3735" s="15"/>
    </row>
    <row r="3736" spans="1:27" s="21" customFormat="1" x14ac:dyDescent="0.2">
      <c r="A3736" s="23"/>
      <c r="B3736" s="24"/>
      <c r="C3736" s="24"/>
      <c r="D3736" s="15"/>
      <c r="E3736" s="26"/>
      <c r="F3736" s="26"/>
      <c r="G3736" s="15"/>
      <c r="H3736" s="15"/>
      <c r="I3736" s="15"/>
      <c r="J3736" s="26"/>
      <c r="K3736" s="26"/>
      <c r="L3736" s="26"/>
      <c r="M3736" s="26"/>
      <c r="N3736" s="26"/>
      <c r="O3736" s="26"/>
      <c r="P3736" s="26"/>
      <c r="Q3736" s="26"/>
      <c r="S3736" s="15"/>
      <c r="T3736" s="15"/>
      <c r="U3736" s="15"/>
      <c r="V3736" s="15"/>
      <c r="W3736" s="15"/>
      <c r="X3736" s="15"/>
      <c r="Y3736" s="15"/>
      <c r="Z3736" s="15"/>
      <c r="AA3736" s="15"/>
    </row>
    <row r="3737" spans="1:27" s="21" customFormat="1" x14ac:dyDescent="0.2">
      <c r="A3737" s="23"/>
      <c r="B3737" s="24"/>
      <c r="C3737" s="24"/>
      <c r="D3737" s="15"/>
      <c r="E3737" s="26"/>
      <c r="F3737" s="26"/>
      <c r="G3737" s="15"/>
      <c r="H3737" s="15"/>
      <c r="I3737" s="15"/>
      <c r="J3737" s="26"/>
      <c r="K3737" s="26"/>
      <c r="L3737" s="26"/>
      <c r="M3737" s="26"/>
      <c r="N3737" s="26"/>
      <c r="O3737" s="26"/>
      <c r="P3737" s="26"/>
      <c r="Q3737" s="26"/>
      <c r="S3737" s="15"/>
      <c r="T3737" s="15"/>
      <c r="U3737" s="15"/>
      <c r="V3737" s="15"/>
      <c r="W3737" s="15"/>
      <c r="X3737" s="15"/>
      <c r="Y3737" s="15"/>
      <c r="Z3737" s="15"/>
      <c r="AA3737" s="15"/>
    </row>
    <row r="3738" spans="1:27" s="21" customFormat="1" x14ac:dyDescent="0.2">
      <c r="A3738" s="23"/>
      <c r="B3738" s="24"/>
      <c r="C3738" s="24"/>
      <c r="D3738" s="15"/>
      <c r="E3738" s="26"/>
      <c r="F3738" s="26"/>
      <c r="G3738" s="15"/>
      <c r="H3738" s="15"/>
      <c r="I3738" s="15"/>
      <c r="J3738" s="26"/>
      <c r="K3738" s="26"/>
      <c r="L3738" s="26"/>
      <c r="M3738" s="26"/>
      <c r="N3738" s="26"/>
      <c r="O3738" s="26"/>
      <c r="P3738" s="26"/>
      <c r="Q3738" s="26"/>
      <c r="S3738" s="15"/>
      <c r="T3738" s="15"/>
      <c r="U3738" s="15"/>
      <c r="V3738" s="15"/>
      <c r="W3738" s="15"/>
      <c r="X3738" s="15"/>
      <c r="Y3738" s="15"/>
      <c r="Z3738" s="15"/>
      <c r="AA3738" s="15"/>
    </row>
    <row r="3739" spans="1:27" s="21" customFormat="1" x14ac:dyDescent="0.2">
      <c r="A3739" s="23"/>
      <c r="B3739" s="24"/>
      <c r="C3739" s="24"/>
      <c r="D3739" s="15"/>
      <c r="E3739" s="26"/>
      <c r="F3739" s="26"/>
      <c r="G3739" s="15"/>
      <c r="H3739" s="15"/>
      <c r="I3739" s="15"/>
      <c r="J3739" s="26"/>
      <c r="K3739" s="26"/>
      <c r="L3739" s="26"/>
      <c r="M3739" s="26"/>
      <c r="N3739" s="26"/>
      <c r="O3739" s="26"/>
      <c r="P3739" s="26"/>
      <c r="Q3739" s="26"/>
      <c r="S3739" s="15"/>
      <c r="T3739" s="15"/>
      <c r="U3739" s="15"/>
      <c r="V3739" s="15"/>
      <c r="W3739" s="15"/>
      <c r="X3739" s="15"/>
      <c r="Y3739" s="15"/>
      <c r="Z3739" s="15"/>
      <c r="AA3739" s="15"/>
    </row>
    <row r="3740" spans="1:27" s="21" customFormat="1" x14ac:dyDescent="0.2">
      <c r="A3740" s="23"/>
      <c r="B3740" s="24"/>
      <c r="C3740" s="24"/>
      <c r="D3740" s="15"/>
      <c r="E3740" s="26"/>
      <c r="F3740" s="26"/>
      <c r="G3740" s="15"/>
      <c r="H3740" s="15"/>
      <c r="I3740" s="15"/>
      <c r="J3740" s="26"/>
      <c r="K3740" s="26"/>
      <c r="L3740" s="26"/>
      <c r="M3740" s="26"/>
      <c r="N3740" s="26"/>
      <c r="O3740" s="26"/>
      <c r="P3740" s="26"/>
      <c r="Q3740" s="26"/>
      <c r="S3740" s="15"/>
      <c r="T3740" s="15"/>
      <c r="U3740" s="15"/>
      <c r="V3740" s="15"/>
      <c r="W3740" s="15"/>
      <c r="X3740" s="15"/>
      <c r="Y3740" s="15"/>
      <c r="Z3740" s="15"/>
      <c r="AA3740" s="15"/>
    </row>
    <row r="3741" spans="1:27" s="21" customFormat="1" x14ac:dyDescent="0.2">
      <c r="A3741" s="23"/>
      <c r="B3741" s="24"/>
      <c r="C3741" s="24"/>
      <c r="D3741" s="15"/>
      <c r="E3741" s="26"/>
      <c r="F3741" s="26"/>
      <c r="G3741" s="15"/>
      <c r="H3741" s="15"/>
      <c r="I3741" s="15"/>
      <c r="J3741" s="26"/>
      <c r="K3741" s="26"/>
      <c r="L3741" s="26"/>
      <c r="M3741" s="26"/>
      <c r="N3741" s="26"/>
      <c r="O3741" s="26"/>
      <c r="P3741" s="26"/>
      <c r="Q3741" s="26"/>
      <c r="S3741" s="15"/>
      <c r="T3741" s="15"/>
      <c r="U3741" s="15"/>
      <c r="V3741" s="15"/>
      <c r="W3741" s="15"/>
      <c r="X3741" s="15"/>
      <c r="Y3741" s="15"/>
      <c r="Z3741" s="15"/>
      <c r="AA3741" s="15"/>
    </row>
    <row r="3742" spans="1:27" s="21" customFormat="1" x14ac:dyDescent="0.2">
      <c r="A3742" s="23"/>
      <c r="B3742" s="24"/>
      <c r="C3742" s="24"/>
      <c r="D3742" s="15"/>
      <c r="E3742" s="26"/>
      <c r="F3742" s="26"/>
      <c r="G3742" s="15"/>
      <c r="H3742" s="15"/>
      <c r="I3742" s="15"/>
      <c r="J3742" s="26"/>
      <c r="K3742" s="26"/>
      <c r="L3742" s="26"/>
      <c r="M3742" s="26"/>
      <c r="N3742" s="26"/>
      <c r="O3742" s="26"/>
      <c r="P3742" s="26"/>
      <c r="Q3742" s="26"/>
      <c r="S3742" s="15"/>
      <c r="T3742" s="15"/>
      <c r="U3742" s="15"/>
      <c r="V3742" s="15"/>
      <c r="W3742" s="15"/>
      <c r="X3742" s="15"/>
      <c r="Y3742" s="15"/>
      <c r="Z3742" s="15"/>
      <c r="AA3742" s="15"/>
    </row>
    <row r="3743" spans="1:27" s="21" customFormat="1" x14ac:dyDescent="0.2">
      <c r="A3743" s="23"/>
      <c r="B3743" s="24"/>
      <c r="C3743" s="24"/>
      <c r="D3743" s="15"/>
      <c r="E3743" s="26"/>
      <c r="F3743" s="26"/>
      <c r="G3743" s="15"/>
      <c r="H3743" s="15"/>
      <c r="I3743" s="15"/>
      <c r="J3743" s="26"/>
      <c r="K3743" s="26"/>
      <c r="L3743" s="26"/>
      <c r="M3743" s="26"/>
      <c r="N3743" s="26"/>
      <c r="O3743" s="26"/>
      <c r="P3743" s="26"/>
      <c r="Q3743" s="26"/>
      <c r="S3743" s="15"/>
      <c r="T3743" s="15"/>
      <c r="U3743" s="15"/>
      <c r="V3743" s="15"/>
      <c r="W3743" s="15"/>
      <c r="X3743" s="15"/>
      <c r="Y3743" s="15"/>
      <c r="Z3743" s="15"/>
      <c r="AA3743" s="15"/>
    </row>
    <row r="3744" spans="1:27" s="21" customFormat="1" x14ac:dyDescent="0.2">
      <c r="A3744" s="23"/>
      <c r="B3744" s="24"/>
      <c r="C3744" s="24"/>
      <c r="D3744" s="15"/>
      <c r="E3744" s="26"/>
      <c r="F3744" s="26"/>
      <c r="G3744" s="15"/>
      <c r="H3744" s="15"/>
      <c r="I3744" s="15"/>
      <c r="J3744" s="26"/>
      <c r="K3744" s="26"/>
      <c r="L3744" s="26"/>
      <c r="M3744" s="26"/>
      <c r="N3744" s="26"/>
      <c r="O3744" s="26"/>
      <c r="P3744" s="26"/>
      <c r="Q3744" s="26"/>
      <c r="S3744" s="15"/>
      <c r="T3744" s="15"/>
      <c r="U3744" s="15"/>
      <c r="V3744" s="15"/>
      <c r="W3744" s="15"/>
      <c r="X3744" s="15"/>
      <c r="Y3744" s="15"/>
      <c r="Z3744" s="15"/>
      <c r="AA3744" s="15"/>
    </row>
    <row r="3745" spans="1:27" s="21" customFormat="1" x14ac:dyDescent="0.2">
      <c r="A3745" s="23"/>
      <c r="B3745" s="24"/>
      <c r="C3745" s="24"/>
      <c r="D3745" s="15"/>
      <c r="E3745" s="26"/>
      <c r="F3745" s="26"/>
      <c r="G3745" s="15"/>
      <c r="H3745" s="15"/>
      <c r="I3745" s="15"/>
      <c r="J3745" s="26"/>
      <c r="K3745" s="26"/>
      <c r="L3745" s="26"/>
      <c r="M3745" s="26"/>
      <c r="N3745" s="26"/>
      <c r="O3745" s="26"/>
      <c r="P3745" s="26"/>
      <c r="Q3745" s="26"/>
      <c r="S3745" s="15"/>
      <c r="T3745" s="15"/>
      <c r="U3745" s="15"/>
      <c r="V3745" s="15"/>
      <c r="W3745" s="15"/>
      <c r="X3745" s="15"/>
      <c r="Y3745" s="15"/>
      <c r="Z3745" s="15"/>
      <c r="AA3745" s="15"/>
    </row>
    <row r="3746" spans="1:27" s="21" customFormat="1" x14ac:dyDescent="0.2">
      <c r="A3746" s="23"/>
      <c r="B3746" s="24"/>
      <c r="C3746" s="24"/>
      <c r="D3746" s="15"/>
      <c r="E3746" s="26"/>
      <c r="F3746" s="26"/>
      <c r="G3746" s="15"/>
      <c r="H3746" s="15"/>
      <c r="I3746" s="15"/>
      <c r="J3746" s="26"/>
      <c r="K3746" s="26"/>
      <c r="L3746" s="26"/>
      <c r="M3746" s="26"/>
      <c r="N3746" s="26"/>
      <c r="O3746" s="26"/>
      <c r="P3746" s="26"/>
      <c r="Q3746" s="26"/>
      <c r="S3746" s="15"/>
      <c r="T3746" s="15"/>
      <c r="U3746" s="15"/>
      <c r="V3746" s="15"/>
      <c r="W3746" s="15"/>
      <c r="X3746" s="15"/>
      <c r="Y3746" s="15"/>
      <c r="Z3746" s="15"/>
      <c r="AA3746" s="15"/>
    </row>
    <row r="3747" spans="1:27" s="21" customFormat="1" x14ac:dyDescent="0.2">
      <c r="A3747" s="23"/>
      <c r="B3747" s="24"/>
      <c r="C3747" s="24"/>
      <c r="D3747" s="15"/>
      <c r="E3747" s="26"/>
      <c r="F3747" s="26"/>
      <c r="G3747" s="15"/>
      <c r="H3747" s="15"/>
      <c r="I3747" s="15"/>
      <c r="J3747" s="26"/>
      <c r="K3747" s="26"/>
      <c r="L3747" s="26"/>
      <c r="M3747" s="26"/>
      <c r="N3747" s="26"/>
      <c r="O3747" s="26"/>
      <c r="P3747" s="26"/>
      <c r="Q3747" s="26"/>
      <c r="S3747" s="15"/>
      <c r="T3747" s="15"/>
      <c r="U3747" s="15"/>
      <c r="V3747" s="15"/>
      <c r="W3747" s="15"/>
      <c r="X3747" s="15"/>
      <c r="Y3747" s="15"/>
      <c r="Z3747" s="15"/>
      <c r="AA3747" s="15"/>
    </row>
    <row r="3748" spans="1:27" s="21" customFormat="1" x14ac:dyDescent="0.2">
      <c r="A3748" s="23"/>
      <c r="B3748" s="24"/>
      <c r="C3748" s="24"/>
      <c r="D3748" s="15"/>
      <c r="E3748" s="26"/>
      <c r="F3748" s="26"/>
      <c r="G3748" s="15"/>
      <c r="H3748" s="15"/>
      <c r="I3748" s="15"/>
      <c r="J3748" s="26"/>
      <c r="K3748" s="26"/>
      <c r="L3748" s="26"/>
      <c r="M3748" s="26"/>
      <c r="N3748" s="26"/>
      <c r="O3748" s="26"/>
      <c r="P3748" s="26"/>
      <c r="Q3748" s="26"/>
      <c r="S3748" s="15"/>
      <c r="T3748" s="15"/>
      <c r="U3748" s="15"/>
      <c r="V3748" s="15"/>
      <c r="W3748" s="15"/>
      <c r="X3748" s="15"/>
      <c r="Y3748" s="15"/>
      <c r="Z3748" s="15"/>
      <c r="AA3748" s="15"/>
    </row>
    <row r="3749" spans="1:27" s="21" customFormat="1" x14ac:dyDescent="0.2">
      <c r="A3749" s="23"/>
      <c r="B3749" s="24"/>
      <c r="C3749" s="24"/>
      <c r="D3749" s="15"/>
      <c r="E3749" s="26"/>
      <c r="F3749" s="26"/>
      <c r="G3749" s="15"/>
      <c r="H3749" s="15"/>
      <c r="I3749" s="15"/>
      <c r="J3749" s="26"/>
      <c r="K3749" s="26"/>
      <c r="L3749" s="26"/>
      <c r="M3749" s="26"/>
      <c r="N3749" s="26"/>
      <c r="O3749" s="26"/>
      <c r="P3749" s="26"/>
      <c r="Q3749" s="26"/>
      <c r="S3749" s="15"/>
      <c r="T3749" s="15"/>
      <c r="U3749" s="15"/>
      <c r="V3749" s="15"/>
      <c r="W3749" s="15"/>
      <c r="X3749" s="15"/>
      <c r="Y3749" s="15"/>
      <c r="Z3749" s="15"/>
      <c r="AA3749" s="15"/>
    </row>
    <row r="3750" spans="1:27" s="21" customFormat="1" x14ac:dyDescent="0.2">
      <c r="A3750" s="23"/>
      <c r="B3750" s="24"/>
      <c r="C3750" s="24"/>
      <c r="D3750" s="15"/>
      <c r="E3750" s="26"/>
      <c r="F3750" s="26"/>
      <c r="G3750" s="15"/>
      <c r="H3750" s="15"/>
      <c r="I3750" s="15"/>
      <c r="J3750" s="26"/>
      <c r="K3750" s="26"/>
      <c r="L3750" s="26"/>
      <c r="M3750" s="26"/>
      <c r="N3750" s="26"/>
      <c r="O3750" s="26"/>
      <c r="P3750" s="26"/>
      <c r="Q3750" s="26"/>
      <c r="S3750" s="15"/>
      <c r="T3750" s="15"/>
      <c r="U3750" s="15"/>
      <c r="V3750" s="15"/>
      <c r="W3750" s="15"/>
      <c r="X3750" s="15"/>
      <c r="Y3750" s="15"/>
      <c r="Z3750" s="15"/>
      <c r="AA3750" s="15"/>
    </row>
    <row r="3751" spans="1:27" s="21" customFormat="1" x14ac:dyDescent="0.2">
      <c r="A3751" s="23"/>
      <c r="B3751" s="24"/>
      <c r="C3751" s="24"/>
      <c r="D3751" s="15"/>
      <c r="E3751" s="26"/>
      <c r="F3751" s="26"/>
      <c r="G3751" s="15"/>
      <c r="H3751" s="15"/>
      <c r="I3751" s="15"/>
      <c r="J3751" s="26"/>
      <c r="K3751" s="26"/>
      <c r="L3751" s="26"/>
      <c r="M3751" s="26"/>
      <c r="N3751" s="26"/>
      <c r="O3751" s="26"/>
      <c r="P3751" s="26"/>
      <c r="Q3751" s="26"/>
      <c r="S3751" s="15"/>
      <c r="T3751" s="15"/>
      <c r="U3751" s="15"/>
      <c r="V3751" s="15"/>
      <c r="W3751" s="15"/>
      <c r="X3751" s="15"/>
      <c r="Y3751" s="15"/>
      <c r="Z3751" s="15"/>
      <c r="AA3751" s="15"/>
    </row>
    <row r="3752" spans="1:27" s="21" customFormat="1" x14ac:dyDescent="0.2">
      <c r="A3752" s="23"/>
      <c r="B3752" s="24"/>
      <c r="C3752" s="24"/>
      <c r="D3752" s="15"/>
      <c r="E3752" s="26"/>
      <c r="F3752" s="26"/>
      <c r="G3752" s="15"/>
      <c r="H3752" s="15"/>
      <c r="I3752" s="15"/>
      <c r="J3752" s="26"/>
      <c r="K3752" s="26"/>
      <c r="L3752" s="26"/>
      <c r="M3752" s="26"/>
      <c r="N3752" s="26"/>
      <c r="O3752" s="26"/>
      <c r="P3752" s="26"/>
      <c r="Q3752" s="26"/>
      <c r="S3752" s="15"/>
      <c r="T3752" s="15"/>
      <c r="U3752" s="15"/>
      <c r="V3752" s="15"/>
      <c r="W3752" s="15"/>
      <c r="X3752" s="15"/>
      <c r="Y3752" s="15"/>
      <c r="Z3752" s="15"/>
      <c r="AA3752" s="15"/>
    </row>
    <row r="3753" spans="1:27" s="21" customFormat="1" x14ac:dyDescent="0.2">
      <c r="A3753" s="23"/>
      <c r="B3753" s="24"/>
      <c r="C3753" s="24"/>
      <c r="D3753" s="15"/>
      <c r="E3753" s="26"/>
      <c r="F3753" s="26"/>
      <c r="G3753" s="15"/>
      <c r="H3753" s="15"/>
      <c r="I3753" s="15"/>
      <c r="J3753" s="26"/>
      <c r="K3753" s="26"/>
      <c r="L3753" s="26"/>
      <c r="M3753" s="26"/>
      <c r="N3753" s="26"/>
      <c r="O3753" s="26"/>
      <c r="P3753" s="26"/>
      <c r="Q3753" s="26"/>
      <c r="S3753" s="15"/>
      <c r="T3753" s="15"/>
      <c r="U3753" s="15"/>
      <c r="V3753" s="15"/>
      <c r="W3753" s="15"/>
      <c r="X3753" s="15"/>
      <c r="Y3753" s="15"/>
      <c r="Z3753" s="15"/>
      <c r="AA3753" s="15"/>
    </row>
    <row r="3754" spans="1:27" s="21" customFormat="1" x14ac:dyDescent="0.2">
      <c r="A3754" s="23"/>
      <c r="B3754" s="24"/>
      <c r="C3754" s="24"/>
      <c r="D3754" s="15"/>
      <c r="E3754" s="26"/>
      <c r="F3754" s="26"/>
      <c r="G3754" s="15"/>
      <c r="H3754" s="15"/>
      <c r="I3754" s="15"/>
      <c r="J3754" s="26"/>
      <c r="K3754" s="26"/>
      <c r="L3754" s="26"/>
      <c r="M3754" s="26"/>
      <c r="N3754" s="26"/>
      <c r="O3754" s="26"/>
      <c r="P3754" s="26"/>
      <c r="Q3754" s="26"/>
      <c r="S3754" s="15"/>
      <c r="T3754" s="15"/>
      <c r="U3754" s="15"/>
      <c r="V3754" s="15"/>
      <c r="W3754" s="15"/>
      <c r="X3754" s="15"/>
      <c r="Y3754" s="15"/>
      <c r="Z3754" s="15"/>
      <c r="AA3754" s="15"/>
    </row>
    <row r="3755" spans="1:27" s="21" customFormat="1" x14ac:dyDescent="0.2">
      <c r="A3755" s="23"/>
      <c r="B3755" s="24"/>
      <c r="C3755" s="24"/>
      <c r="D3755" s="15"/>
      <c r="E3755" s="26"/>
      <c r="F3755" s="26"/>
      <c r="G3755" s="15"/>
      <c r="H3755" s="15"/>
      <c r="I3755" s="15"/>
      <c r="J3755" s="26"/>
      <c r="K3755" s="26"/>
      <c r="L3755" s="26"/>
      <c r="M3755" s="26"/>
      <c r="N3755" s="26"/>
      <c r="O3755" s="26"/>
      <c r="P3755" s="26"/>
      <c r="Q3755" s="26"/>
      <c r="S3755" s="15"/>
      <c r="T3755" s="15"/>
      <c r="U3755" s="15"/>
      <c r="V3755" s="15"/>
      <c r="W3755" s="15"/>
      <c r="X3755" s="15"/>
      <c r="Y3755" s="15"/>
      <c r="Z3755" s="15"/>
      <c r="AA3755" s="15"/>
    </row>
    <row r="3756" spans="1:27" s="21" customFormat="1" x14ac:dyDescent="0.2">
      <c r="A3756" s="23"/>
      <c r="B3756" s="24"/>
      <c r="C3756" s="24"/>
      <c r="D3756" s="15"/>
      <c r="E3756" s="26"/>
      <c r="F3756" s="26"/>
      <c r="G3756" s="15"/>
      <c r="H3756" s="15"/>
      <c r="I3756" s="15"/>
      <c r="J3756" s="26"/>
      <c r="K3756" s="26"/>
      <c r="L3756" s="26"/>
      <c r="M3756" s="26"/>
      <c r="N3756" s="26"/>
      <c r="O3756" s="26"/>
      <c r="P3756" s="26"/>
      <c r="Q3756" s="26"/>
      <c r="S3756" s="15"/>
      <c r="T3756" s="15"/>
      <c r="U3756" s="15"/>
      <c r="V3756" s="15"/>
      <c r="W3756" s="15"/>
      <c r="X3756" s="15"/>
      <c r="Y3756" s="15"/>
      <c r="Z3756" s="15"/>
      <c r="AA3756" s="15"/>
    </row>
    <row r="3757" spans="1:27" s="21" customFormat="1" x14ac:dyDescent="0.2">
      <c r="A3757" s="23"/>
      <c r="B3757" s="24"/>
      <c r="C3757" s="24"/>
      <c r="D3757" s="15"/>
      <c r="E3757" s="26"/>
      <c r="F3757" s="26"/>
      <c r="G3757" s="15"/>
      <c r="H3757" s="15"/>
      <c r="I3757" s="15"/>
      <c r="J3757" s="26"/>
      <c r="K3757" s="26"/>
      <c r="L3757" s="26"/>
      <c r="M3757" s="26"/>
      <c r="N3757" s="26"/>
      <c r="O3757" s="26"/>
      <c r="P3757" s="26"/>
      <c r="Q3757" s="26"/>
      <c r="S3757" s="15"/>
      <c r="T3757" s="15"/>
      <c r="U3757" s="15"/>
      <c r="V3757" s="15"/>
      <c r="W3757" s="15"/>
      <c r="X3757" s="15"/>
      <c r="Y3757" s="15"/>
      <c r="Z3757" s="15"/>
      <c r="AA3757" s="15"/>
    </row>
    <row r="3758" spans="1:27" s="21" customFormat="1" x14ac:dyDescent="0.2">
      <c r="A3758" s="23"/>
      <c r="B3758" s="24"/>
      <c r="C3758" s="24"/>
      <c r="D3758" s="15"/>
      <c r="E3758" s="26"/>
      <c r="F3758" s="26"/>
      <c r="G3758" s="15"/>
      <c r="H3758" s="15"/>
      <c r="I3758" s="15"/>
      <c r="J3758" s="26"/>
      <c r="K3758" s="26"/>
      <c r="L3758" s="26"/>
      <c r="M3758" s="26"/>
      <c r="N3758" s="26"/>
      <c r="O3758" s="26"/>
      <c r="P3758" s="26"/>
      <c r="Q3758" s="26"/>
      <c r="S3758" s="15"/>
      <c r="T3758" s="15"/>
      <c r="U3758" s="15"/>
      <c r="V3758" s="15"/>
      <c r="W3758" s="15"/>
      <c r="X3758" s="15"/>
      <c r="Y3758" s="15"/>
      <c r="Z3758" s="15"/>
      <c r="AA3758" s="15"/>
    </row>
    <row r="3759" spans="1:27" s="21" customFormat="1" x14ac:dyDescent="0.2">
      <c r="A3759" s="23"/>
      <c r="B3759" s="24"/>
      <c r="C3759" s="24"/>
      <c r="D3759" s="15"/>
      <c r="E3759" s="26"/>
      <c r="F3759" s="26"/>
      <c r="G3759" s="15"/>
      <c r="H3759" s="15"/>
      <c r="I3759" s="15"/>
      <c r="J3759" s="26"/>
      <c r="K3759" s="26"/>
      <c r="L3759" s="26"/>
      <c r="M3759" s="26"/>
      <c r="N3759" s="26"/>
      <c r="O3759" s="26"/>
      <c r="P3759" s="26"/>
      <c r="Q3759" s="26"/>
      <c r="S3759" s="15"/>
      <c r="T3759" s="15"/>
      <c r="U3759" s="15"/>
      <c r="V3759" s="15"/>
      <c r="W3759" s="15"/>
      <c r="X3759" s="15"/>
      <c r="Y3759" s="15"/>
      <c r="Z3759" s="15"/>
      <c r="AA3759" s="15"/>
    </row>
    <row r="3760" spans="1:27" s="21" customFormat="1" x14ac:dyDescent="0.2">
      <c r="A3760" s="23"/>
      <c r="B3760" s="24"/>
      <c r="C3760" s="24"/>
      <c r="D3760" s="15"/>
      <c r="E3760" s="26"/>
      <c r="F3760" s="26"/>
      <c r="G3760" s="15"/>
      <c r="H3760" s="15"/>
      <c r="I3760" s="15"/>
      <c r="J3760" s="26"/>
      <c r="K3760" s="26"/>
      <c r="L3760" s="26"/>
      <c r="M3760" s="26"/>
      <c r="N3760" s="26"/>
      <c r="O3760" s="26"/>
      <c r="P3760" s="26"/>
      <c r="Q3760" s="26"/>
      <c r="S3760" s="15"/>
      <c r="T3760" s="15"/>
      <c r="U3760" s="15"/>
      <c r="V3760" s="15"/>
      <c r="W3760" s="15"/>
      <c r="X3760" s="15"/>
      <c r="Y3760" s="15"/>
      <c r="Z3760" s="15"/>
      <c r="AA3760" s="15"/>
    </row>
    <row r="3761" spans="1:27" s="21" customFormat="1" x14ac:dyDescent="0.2">
      <c r="A3761" s="23"/>
      <c r="B3761" s="24"/>
      <c r="C3761" s="24"/>
      <c r="D3761" s="15"/>
      <c r="E3761" s="26"/>
      <c r="F3761" s="26"/>
      <c r="G3761" s="15"/>
      <c r="H3761" s="15"/>
      <c r="I3761" s="15"/>
      <c r="J3761" s="26"/>
      <c r="K3761" s="26"/>
      <c r="L3761" s="26"/>
      <c r="M3761" s="26"/>
      <c r="N3761" s="26"/>
      <c r="O3761" s="26"/>
      <c r="P3761" s="26"/>
      <c r="Q3761" s="26"/>
      <c r="S3761" s="15"/>
      <c r="T3761" s="15"/>
      <c r="U3761" s="15"/>
      <c r="V3761" s="15"/>
      <c r="W3761" s="15"/>
      <c r="X3761" s="15"/>
      <c r="Y3761" s="15"/>
      <c r="Z3761" s="15"/>
      <c r="AA3761" s="15"/>
    </row>
    <row r="3762" spans="1:27" s="21" customFormat="1" x14ac:dyDescent="0.2">
      <c r="A3762" s="23"/>
      <c r="B3762" s="24"/>
      <c r="C3762" s="24"/>
      <c r="D3762" s="15"/>
      <c r="E3762" s="26"/>
      <c r="F3762" s="26"/>
      <c r="G3762" s="15"/>
      <c r="H3762" s="15"/>
      <c r="I3762" s="15"/>
      <c r="J3762" s="26"/>
      <c r="K3762" s="26"/>
      <c r="L3762" s="26"/>
      <c r="M3762" s="26"/>
      <c r="N3762" s="26"/>
      <c r="O3762" s="26"/>
      <c r="P3762" s="26"/>
      <c r="Q3762" s="26"/>
      <c r="S3762" s="15"/>
      <c r="T3762" s="15"/>
      <c r="U3762" s="15"/>
      <c r="V3762" s="15"/>
      <c r="W3762" s="15"/>
      <c r="X3762" s="15"/>
      <c r="Y3762" s="15"/>
      <c r="Z3762" s="15"/>
      <c r="AA3762" s="15"/>
    </row>
    <row r="3763" spans="1:27" s="21" customFormat="1" x14ac:dyDescent="0.2">
      <c r="A3763" s="23"/>
      <c r="B3763" s="24"/>
      <c r="C3763" s="24"/>
      <c r="D3763" s="15"/>
      <c r="E3763" s="26"/>
      <c r="F3763" s="26"/>
      <c r="G3763" s="15"/>
      <c r="H3763" s="15"/>
      <c r="I3763" s="15"/>
      <c r="J3763" s="26"/>
      <c r="K3763" s="26"/>
      <c r="L3763" s="26"/>
      <c r="M3763" s="26"/>
      <c r="N3763" s="26"/>
      <c r="O3763" s="26"/>
      <c r="P3763" s="26"/>
      <c r="Q3763" s="26"/>
      <c r="S3763" s="15"/>
      <c r="T3763" s="15"/>
      <c r="U3763" s="15"/>
      <c r="V3763" s="15"/>
      <c r="W3763" s="15"/>
      <c r="X3763" s="15"/>
      <c r="Y3763" s="15"/>
      <c r="Z3763" s="15"/>
      <c r="AA3763" s="15"/>
    </row>
    <row r="3764" spans="1:27" s="21" customFormat="1" x14ac:dyDescent="0.2">
      <c r="A3764" s="23"/>
      <c r="B3764" s="24"/>
      <c r="C3764" s="24"/>
      <c r="D3764" s="15"/>
      <c r="E3764" s="26"/>
      <c r="F3764" s="26"/>
      <c r="G3764" s="15"/>
      <c r="H3764" s="15"/>
      <c r="I3764" s="15"/>
      <c r="J3764" s="26"/>
      <c r="K3764" s="26"/>
      <c r="L3764" s="26"/>
      <c r="M3764" s="26"/>
      <c r="N3764" s="26"/>
      <c r="O3764" s="26"/>
      <c r="P3764" s="26"/>
      <c r="Q3764" s="26"/>
      <c r="S3764" s="15"/>
      <c r="T3764" s="15"/>
      <c r="U3764" s="15"/>
      <c r="V3764" s="15"/>
      <c r="W3764" s="15"/>
      <c r="X3764" s="15"/>
      <c r="Y3764" s="15"/>
      <c r="Z3764" s="15"/>
      <c r="AA3764" s="15"/>
    </row>
    <row r="3765" spans="1:27" s="21" customFormat="1" x14ac:dyDescent="0.2">
      <c r="A3765" s="23"/>
      <c r="B3765" s="24"/>
      <c r="C3765" s="24"/>
      <c r="D3765" s="15"/>
      <c r="E3765" s="26"/>
      <c r="F3765" s="26"/>
      <c r="G3765" s="15"/>
      <c r="H3765" s="15"/>
      <c r="I3765" s="15"/>
      <c r="J3765" s="26"/>
      <c r="K3765" s="26"/>
      <c r="L3765" s="26"/>
      <c r="M3765" s="26"/>
      <c r="N3765" s="26"/>
      <c r="O3765" s="26"/>
      <c r="P3765" s="26"/>
      <c r="Q3765" s="26"/>
      <c r="S3765" s="15"/>
      <c r="T3765" s="15"/>
      <c r="U3765" s="15"/>
      <c r="V3765" s="15"/>
      <c r="W3765" s="15"/>
      <c r="X3765" s="15"/>
      <c r="Y3765" s="15"/>
      <c r="Z3765" s="15"/>
      <c r="AA3765" s="15"/>
    </row>
    <row r="3766" spans="1:27" s="21" customFormat="1" x14ac:dyDescent="0.2">
      <c r="A3766" s="23"/>
      <c r="B3766" s="24"/>
      <c r="C3766" s="24"/>
      <c r="D3766" s="15"/>
      <c r="E3766" s="26"/>
      <c r="F3766" s="26"/>
      <c r="G3766" s="15"/>
      <c r="H3766" s="15"/>
      <c r="I3766" s="15"/>
      <c r="J3766" s="26"/>
      <c r="K3766" s="26"/>
      <c r="L3766" s="26"/>
      <c r="M3766" s="26"/>
      <c r="N3766" s="26"/>
      <c r="O3766" s="26"/>
      <c r="P3766" s="26"/>
      <c r="Q3766" s="26"/>
      <c r="S3766" s="15"/>
      <c r="T3766" s="15"/>
      <c r="U3766" s="15"/>
      <c r="V3766" s="15"/>
      <c r="W3766" s="15"/>
      <c r="X3766" s="15"/>
      <c r="Y3766" s="15"/>
      <c r="Z3766" s="15"/>
      <c r="AA3766" s="15"/>
    </row>
    <row r="3767" spans="1:27" s="21" customFormat="1" x14ac:dyDescent="0.2">
      <c r="A3767" s="23"/>
      <c r="B3767" s="24"/>
      <c r="C3767" s="24"/>
      <c r="D3767" s="15"/>
      <c r="E3767" s="26"/>
      <c r="F3767" s="26"/>
      <c r="G3767" s="15"/>
      <c r="H3767" s="15"/>
      <c r="I3767" s="15"/>
      <c r="J3767" s="26"/>
      <c r="K3767" s="26"/>
      <c r="L3767" s="26"/>
      <c r="M3767" s="26"/>
      <c r="N3767" s="26"/>
      <c r="O3767" s="26"/>
      <c r="P3767" s="26"/>
      <c r="Q3767" s="26"/>
      <c r="S3767" s="15"/>
      <c r="T3767" s="15"/>
      <c r="U3767" s="15"/>
      <c r="V3767" s="15"/>
      <c r="W3767" s="15"/>
      <c r="X3767" s="15"/>
      <c r="Y3767" s="15"/>
      <c r="Z3767" s="15"/>
      <c r="AA3767" s="15"/>
    </row>
    <row r="3768" spans="1:27" s="21" customFormat="1" x14ac:dyDescent="0.2">
      <c r="A3768" s="23"/>
      <c r="B3768" s="24"/>
      <c r="C3768" s="24"/>
      <c r="D3768" s="15"/>
      <c r="E3768" s="26"/>
      <c r="F3768" s="26"/>
      <c r="G3768" s="15"/>
      <c r="H3768" s="15"/>
      <c r="I3768" s="15"/>
      <c r="J3768" s="26"/>
      <c r="K3768" s="26"/>
      <c r="L3768" s="26"/>
      <c r="M3768" s="26"/>
      <c r="N3768" s="26"/>
      <c r="O3768" s="26"/>
      <c r="P3768" s="26"/>
      <c r="Q3768" s="26"/>
      <c r="S3768" s="15"/>
      <c r="T3768" s="15"/>
      <c r="U3768" s="15"/>
      <c r="V3768" s="15"/>
      <c r="W3768" s="15"/>
      <c r="X3768" s="15"/>
      <c r="Y3768" s="15"/>
      <c r="Z3768" s="15"/>
      <c r="AA3768" s="15"/>
    </row>
    <row r="3769" spans="1:27" s="21" customFormat="1" x14ac:dyDescent="0.2">
      <c r="A3769" s="23"/>
      <c r="B3769" s="24"/>
      <c r="C3769" s="24"/>
      <c r="D3769" s="15"/>
      <c r="E3769" s="26"/>
      <c r="F3769" s="26"/>
      <c r="G3769" s="15"/>
      <c r="H3769" s="15"/>
      <c r="I3769" s="15"/>
      <c r="J3769" s="26"/>
      <c r="K3769" s="26"/>
      <c r="L3769" s="26"/>
      <c r="M3769" s="26"/>
      <c r="N3769" s="26"/>
      <c r="O3769" s="26"/>
      <c r="P3769" s="26"/>
      <c r="Q3769" s="26"/>
      <c r="S3769" s="15"/>
      <c r="T3769" s="15"/>
      <c r="U3769" s="15"/>
      <c r="V3769" s="15"/>
      <c r="W3769" s="15"/>
      <c r="X3769" s="15"/>
      <c r="Y3769" s="15"/>
      <c r="Z3769" s="15"/>
      <c r="AA3769" s="15"/>
    </row>
    <row r="3770" spans="1:27" s="21" customFormat="1" x14ac:dyDescent="0.2">
      <c r="A3770" s="23"/>
      <c r="B3770" s="24"/>
      <c r="C3770" s="24"/>
      <c r="D3770" s="15"/>
      <c r="E3770" s="26"/>
      <c r="F3770" s="26"/>
      <c r="G3770" s="15"/>
      <c r="H3770" s="15"/>
      <c r="I3770" s="15"/>
      <c r="J3770" s="26"/>
      <c r="K3770" s="26"/>
      <c r="L3770" s="26"/>
      <c r="M3770" s="26"/>
      <c r="N3770" s="26"/>
      <c r="O3770" s="26"/>
      <c r="P3770" s="26"/>
      <c r="Q3770" s="26"/>
      <c r="S3770" s="15"/>
      <c r="T3770" s="15"/>
      <c r="U3770" s="15"/>
      <c r="V3770" s="15"/>
      <c r="W3770" s="15"/>
      <c r="X3770" s="15"/>
      <c r="Y3770" s="15"/>
      <c r="Z3770" s="15"/>
      <c r="AA3770" s="15"/>
    </row>
    <row r="3771" spans="1:27" s="21" customFormat="1" x14ac:dyDescent="0.2">
      <c r="A3771" s="23"/>
      <c r="B3771" s="24"/>
      <c r="C3771" s="24"/>
      <c r="D3771" s="15"/>
      <c r="E3771" s="26"/>
      <c r="F3771" s="26"/>
      <c r="G3771" s="15"/>
      <c r="H3771" s="15"/>
      <c r="I3771" s="15"/>
      <c r="J3771" s="26"/>
      <c r="K3771" s="26"/>
      <c r="L3771" s="26"/>
      <c r="M3771" s="26"/>
      <c r="N3771" s="26"/>
      <c r="O3771" s="26"/>
      <c r="P3771" s="26"/>
      <c r="Q3771" s="26"/>
      <c r="S3771" s="15"/>
      <c r="T3771" s="15"/>
      <c r="U3771" s="15"/>
      <c r="V3771" s="15"/>
      <c r="W3771" s="15"/>
      <c r="X3771" s="15"/>
      <c r="Y3771" s="15"/>
      <c r="Z3771" s="15"/>
      <c r="AA3771" s="15"/>
    </row>
    <row r="3772" spans="1:27" s="21" customFormat="1" x14ac:dyDescent="0.2">
      <c r="A3772" s="23"/>
      <c r="B3772" s="24"/>
      <c r="C3772" s="24"/>
      <c r="D3772" s="15"/>
      <c r="E3772" s="26"/>
      <c r="F3772" s="26"/>
      <c r="G3772" s="15"/>
      <c r="H3772" s="15"/>
      <c r="I3772" s="15"/>
      <c r="J3772" s="26"/>
      <c r="K3772" s="26"/>
      <c r="L3772" s="26"/>
      <c r="M3772" s="26"/>
      <c r="N3772" s="26"/>
      <c r="O3772" s="26"/>
      <c r="P3772" s="26"/>
      <c r="Q3772" s="26"/>
      <c r="S3772" s="15"/>
      <c r="T3772" s="15"/>
      <c r="U3772" s="15"/>
      <c r="V3772" s="15"/>
      <c r="W3772" s="15"/>
      <c r="X3772" s="15"/>
      <c r="Y3772" s="15"/>
      <c r="Z3772" s="15"/>
      <c r="AA3772" s="15"/>
    </row>
    <row r="3773" spans="1:27" s="21" customFormat="1" x14ac:dyDescent="0.2">
      <c r="A3773" s="23"/>
      <c r="B3773" s="24"/>
      <c r="C3773" s="24"/>
      <c r="D3773" s="15"/>
      <c r="E3773" s="26"/>
      <c r="F3773" s="26"/>
      <c r="G3773" s="15"/>
      <c r="H3773" s="15"/>
      <c r="I3773" s="15"/>
      <c r="J3773" s="26"/>
      <c r="K3773" s="26"/>
      <c r="L3773" s="26"/>
      <c r="M3773" s="26"/>
      <c r="N3773" s="26"/>
      <c r="O3773" s="26"/>
      <c r="P3773" s="26"/>
      <c r="Q3773" s="26"/>
      <c r="S3773" s="15"/>
      <c r="T3773" s="15"/>
      <c r="U3773" s="15"/>
      <c r="V3773" s="15"/>
      <c r="W3773" s="15"/>
      <c r="X3773" s="15"/>
      <c r="Y3773" s="15"/>
      <c r="Z3773" s="15"/>
      <c r="AA3773" s="15"/>
    </row>
    <row r="3774" spans="1:27" s="21" customFormat="1" x14ac:dyDescent="0.2">
      <c r="A3774" s="23"/>
      <c r="B3774" s="24"/>
      <c r="C3774" s="24"/>
      <c r="D3774" s="15"/>
      <c r="E3774" s="26"/>
      <c r="F3774" s="26"/>
      <c r="G3774" s="15"/>
      <c r="H3774" s="15"/>
      <c r="I3774" s="15"/>
      <c r="J3774" s="26"/>
      <c r="K3774" s="26"/>
      <c r="L3774" s="26"/>
      <c r="M3774" s="26"/>
      <c r="N3774" s="26"/>
      <c r="O3774" s="26"/>
      <c r="P3774" s="26"/>
      <c r="Q3774" s="26"/>
      <c r="S3774" s="15"/>
      <c r="T3774" s="15"/>
      <c r="U3774" s="15"/>
      <c r="V3774" s="15"/>
      <c r="W3774" s="15"/>
      <c r="X3774" s="15"/>
      <c r="Y3774" s="15"/>
      <c r="Z3774" s="15"/>
      <c r="AA3774" s="15"/>
    </row>
    <row r="3775" spans="1:27" s="21" customFormat="1" x14ac:dyDescent="0.2">
      <c r="A3775" s="23"/>
      <c r="B3775" s="24"/>
      <c r="C3775" s="24"/>
      <c r="D3775" s="15"/>
      <c r="E3775" s="26"/>
      <c r="F3775" s="26"/>
      <c r="G3775" s="15"/>
      <c r="H3775" s="15"/>
      <c r="I3775" s="15"/>
      <c r="J3775" s="26"/>
      <c r="K3775" s="26"/>
      <c r="L3775" s="26"/>
      <c r="M3775" s="26"/>
      <c r="N3775" s="26"/>
      <c r="O3775" s="26"/>
      <c r="P3775" s="26"/>
      <c r="Q3775" s="26"/>
      <c r="S3775" s="15"/>
      <c r="T3775" s="15"/>
      <c r="U3775" s="15"/>
      <c r="V3775" s="15"/>
      <c r="W3775" s="15"/>
      <c r="X3775" s="15"/>
      <c r="Y3775" s="15"/>
      <c r="Z3775" s="15"/>
      <c r="AA3775" s="15"/>
    </row>
    <row r="3776" spans="1:27" s="21" customFormat="1" x14ac:dyDescent="0.2">
      <c r="A3776" s="23"/>
      <c r="B3776" s="24"/>
      <c r="C3776" s="24"/>
      <c r="D3776" s="15"/>
      <c r="E3776" s="26"/>
      <c r="F3776" s="26"/>
      <c r="G3776" s="15"/>
      <c r="H3776" s="15"/>
      <c r="I3776" s="15"/>
      <c r="J3776" s="26"/>
      <c r="K3776" s="26"/>
      <c r="L3776" s="26"/>
      <c r="M3776" s="26"/>
      <c r="N3776" s="26"/>
      <c r="O3776" s="26"/>
      <c r="P3776" s="26"/>
      <c r="Q3776" s="26"/>
      <c r="S3776" s="15"/>
      <c r="T3776" s="15"/>
      <c r="U3776" s="15"/>
      <c r="V3776" s="15"/>
      <c r="W3776" s="15"/>
      <c r="X3776" s="15"/>
      <c r="Y3776" s="15"/>
      <c r="Z3776" s="15"/>
      <c r="AA3776" s="15"/>
    </row>
    <row r="3777" spans="1:27" s="21" customFormat="1" x14ac:dyDescent="0.2">
      <c r="A3777" s="23"/>
      <c r="B3777" s="24"/>
      <c r="C3777" s="24"/>
      <c r="D3777" s="15"/>
      <c r="E3777" s="26"/>
      <c r="F3777" s="26"/>
      <c r="G3777" s="15"/>
      <c r="H3777" s="15"/>
      <c r="I3777" s="15"/>
      <c r="J3777" s="26"/>
      <c r="K3777" s="26"/>
      <c r="L3777" s="26"/>
      <c r="M3777" s="26"/>
      <c r="N3777" s="26"/>
      <c r="O3777" s="26"/>
      <c r="P3777" s="26"/>
      <c r="Q3777" s="26"/>
      <c r="S3777" s="15"/>
      <c r="T3777" s="15"/>
      <c r="U3777" s="15"/>
      <c r="V3777" s="15"/>
      <c r="W3777" s="15"/>
      <c r="X3777" s="15"/>
      <c r="Y3777" s="15"/>
      <c r="Z3777" s="15"/>
      <c r="AA3777" s="15"/>
    </row>
    <row r="3778" spans="1:27" s="21" customFormat="1" x14ac:dyDescent="0.2">
      <c r="A3778" s="23"/>
      <c r="B3778" s="24"/>
      <c r="C3778" s="24"/>
      <c r="D3778" s="15"/>
      <c r="E3778" s="26"/>
      <c r="F3778" s="26"/>
      <c r="G3778" s="15"/>
      <c r="H3778" s="15"/>
      <c r="I3778" s="15"/>
      <c r="J3778" s="26"/>
      <c r="K3778" s="26"/>
      <c r="L3778" s="26"/>
      <c r="M3778" s="26"/>
      <c r="N3778" s="26"/>
      <c r="O3778" s="26"/>
      <c r="P3778" s="26"/>
      <c r="Q3778" s="26"/>
      <c r="S3778" s="15"/>
      <c r="T3778" s="15"/>
      <c r="U3778" s="15"/>
      <c r="V3778" s="15"/>
      <c r="W3778" s="15"/>
      <c r="X3778" s="15"/>
      <c r="Y3778" s="15"/>
      <c r="Z3778" s="15"/>
      <c r="AA3778" s="15"/>
    </row>
    <row r="3779" spans="1:27" s="21" customFormat="1" x14ac:dyDescent="0.2">
      <c r="A3779" s="23"/>
      <c r="B3779" s="24"/>
      <c r="C3779" s="24"/>
      <c r="D3779" s="15"/>
      <c r="E3779" s="26"/>
      <c r="F3779" s="26"/>
      <c r="G3779" s="15"/>
      <c r="H3779" s="15"/>
      <c r="I3779" s="15"/>
      <c r="J3779" s="26"/>
      <c r="K3779" s="26"/>
      <c r="L3779" s="26"/>
      <c r="M3779" s="26"/>
      <c r="N3779" s="26"/>
      <c r="O3779" s="26"/>
      <c r="P3779" s="26"/>
      <c r="Q3779" s="26"/>
      <c r="S3779" s="15"/>
      <c r="T3779" s="15"/>
      <c r="U3779" s="15"/>
      <c r="V3779" s="15"/>
      <c r="W3779" s="15"/>
      <c r="X3779" s="15"/>
      <c r="Y3779" s="15"/>
      <c r="Z3779" s="15"/>
      <c r="AA3779" s="15"/>
    </row>
    <row r="3780" spans="1:27" s="21" customFormat="1" x14ac:dyDescent="0.2">
      <c r="A3780" s="23"/>
      <c r="B3780" s="24"/>
      <c r="C3780" s="24"/>
      <c r="D3780" s="15"/>
      <c r="E3780" s="26"/>
      <c r="F3780" s="26"/>
      <c r="G3780" s="15"/>
      <c r="H3780" s="15"/>
      <c r="I3780" s="15"/>
      <c r="J3780" s="26"/>
      <c r="K3780" s="26"/>
      <c r="L3780" s="26"/>
      <c r="M3780" s="26"/>
      <c r="N3780" s="26"/>
      <c r="O3780" s="26"/>
      <c r="P3780" s="26"/>
      <c r="Q3780" s="26"/>
      <c r="S3780" s="15"/>
      <c r="T3780" s="15"/>
      <c r="U3780" s="15"/>
      <c r="V3780" s="15"/>
      <c r="W3780" s="15"/>
      <c r="X3780" s="15"/>
      <c r="Y3780" s="15"/>
      <c r="Z3780" s="15"/>
      <c r="AA3780" s="15"/>
    </row>
    <row r="3781" spans="1:27" s="21" customFormat="1" x14ac:dyDescent="0.2">
      <c r="A3781" s="23"/>
      <c r="B3781" s="24"/>
      <c r="C3781" s="24"/>
      <c r="D3781" s="15"/>
      <c r="E3781" s="26"/>
      <c r="F3781" s="26"/>
      <c r="G3781" s="15"/>
      <c r="H3781" s="15"/>
      <c r="I3781" s="15"/>
      <c r="J3781" s="26"/>
      <c r="K3781" s="26"/>
      <c r="L3781" s="26"/>
      <c r="M3781" s="26"/>
      <c r="N3781" s="26"/>
      <c r="O3781" s="26"/>
      <c r="P3781" s="26"/>
      <c r="Q3781" s="26"/>
      <c r="S3781" s="15"/>
      <c r="T3781" s="15"/>
      <c r="U3781" s="15"/>
      <c r="V3781" s="15"/>
      <c r="W3781" s="15"/>
      <c r="X3781" s="15"/>
      <c r="Y3781" s="15"/>
      <c r="Z3781" s="15"/>
      <c r="AA3781" s="15"/>
    </row>
    <row r="3782" spans="1:27" s="21" customFormat="1" x14ac:dyDescent="0.2">
      <c r="A3782" s="23"/>
      <c r="B3782" s="24"/>
      <c r="C3782" s="24"/>
      <c r="D3782" s="15"/>
      <c r="E3782" s="26"/>
      <c r="F3782" s="26"/>
      <c r="G3782" s="15"/>
      <c r="H3782" s="15"/>
      <c r="I3782" s="15"/>
      <c r="J3782" s="26"/>
      <c r="K3782" s="26"/>
      <c r="L3782" s="26"/>
      <c r="M3782" s="26"/>
      <c r="N3782" s="26"/>
      <c r="O3782" s="26"/>
      <c r="P3782" s="26"/>
      <c r="Q3782" s="26"/>
      <c r="S3782" s="15"/>
      <c r="T3782" s="15"/>
      <c r="U3782" s="15"/>
      <c r="V3782" s="15"/>
      <c r="W3782" s="15"/>
      <c r="X3782" s="15"/>
      <c r="Y3782" s="15"/>
      <c r="Z3782" s="15"/>
      <c r="AA3782" s="15"/>
    </row>
    <row r="3783" spans="1:27" s="21" customFormat="1" x14ac:dyDescent="0.2">
      <c r="A3783" s="23"/>
      <c r="B3783" s="24"/>
      <c r="C3783" s="24"/>
      <c r="D3783" s="15"/>
      <c r="E3783" s="26"/>
      <c r="F3783" s="26"/>
      <c r="G3783" s="15"/>
      <c r="H3783" s="15"/>
      <c r="I3783" s="15"/>
      <c r="J3783" s="26"/>
      <c r="K3783" s="26"/>
      <c r="L3783" s="26"/>
      <c r="M3783" s="26"/>
      <c r="N3783" s="26"/>
      <c r="O3783" s="26"/>
      <c r="P3783" s="26"/>
      <c r="Q3783" s="26"/>
      <c r="S3783" s="15"/>
      <c r="T3783" s="15"/>
      <c r="U3783" s="15"/>
      <c r="V3783" s="15"/>
      <c r="W3783" s="15"/>
      <c r="X3783" s="15"/>
      <c r="Y3783" s="15"/>
      <c r="Z3783" s="15"/>
      <c r="AA3783" s="15"/>
    </row>
    <row r="3784" spans="1:27" s="21" customFormat="1" x14ac:dyDescent="0.2">
      <c r="A3784" s="23"/>
      <c r="B3784" s="24"/>
      <c r="C3784" s="24"/>
      <c r="D3784" s="15"/>
      <c r="E3784" s="26"/>
      <c r="F3784" s="26"/>
      <c r="G3784" s="15"/>
      <c r="H3784" s="15"/>
      <c r="I3784" s="15"/>
      <c r="J3784" s="26"/>
      <c r="K3784" s="26"/>
      <c r="L3784" s="26"/>
      <c r="M3784" s="26"/>
      <c r="N3784" s="26"/>
      <c r="O3784" s="26"/>
      <c r="P3784" s="26"/>
      <c r="Q3784" s="26"/>
      <c r="S3784" s="15"/>
      <c r="T3784" s="15"/>
      <c r="U3784" s="15"/>
      <c r="V3784" s="15"/>
      <c r="W3784" s="15"/>
      <c r="X3784" s="15"/>
      <c r="Y3784" s="15"/>
      <c r="Z3784" s="15"/>
      <c r="AA3784" s="15"/>
    </row>
    <row r="3785" spans="1:27" s="21" customFormat="1" x14ac:dyDescent="0.2">
      <c r="A3785" s="23"/>
      <c r="B3785" s="24"/>
      <c r="C3785" s="24"/>
      <c r="D3785" s="15"/>
      <c r="E3785" s="26"/>
      <c r="F3785" s="26"/>
      <c r="G3785" s="15"/>
      <c r="H3785" s="15"/>
      <c r="I3785" s="15"/>
      <c r="J3785" s="26"/>
      <c r="K3785" s="26"/>
      <c r="L3785" s="26"/>
      <c r="M3785" s="26"/>
      <c r="N3785" s="26"/>
      <c r="O3785" s="26"/>
      <c r="P3785" s="26"/>
      <c r="Q3785" s="26"/>
      <c r="S3785" s="15"/>
      <c r="T3785" s="15"/>
      <c r="U3785" s="15"/>
      <c r="V3785" s="15"/>
      <c r="W3785" s="15"/>
      <c r="X3785" s="15"/>
      <c r="Y3785" s="15"/>
      <c r="Z3785" s="15"/>
      <c r="AA3785" s="15"/>
    </row>
    <row r="3786" spans="1:27" s="21" customFormat="1" x14ac:dyDescent="0.2">
      <c r="A3786" s="23"/>
      <c r="B3786" s="24"/>
      <c r="C3786" s="24"/>
      <c r="D3786" s="15"/>
      <c r="E3786" s="26"/>
      <c r="F3786" s="26"/>
      <c r="G3786" s="15"/>
      <c r="H3786" s="15"/>
      <c r="I3786" s="15"/>
      <c r="J3786" s="26"/>
      <c r="K3786" s="26"/>
      <c r="L3786" s="26"/>
      <c r="M3786" s="26"/>
      <c r="N3786" s="26"/>
      <c r="O3786" s="26"/>
      <c r="P3786" s="26"/>
      <c r="Q3786" s="26"/>
      <c r="S3786" s="15"/>
      <c r="T3786" s="15"/>
      <c r="U3786" s="15"/>
      <c r="V3786" s="15"/>
      <c r="W3786" s="15"/>
      <c r="X3786" s="15"/>
      <c r="Y3786" s="15"/>
      <c r="Z3786" s="15"/>
      <c r="AA3786" s="15"/>
    </row>
    <row r="3787" spans="1:27" s="21" customFormat="1" x14ac:dyDescent="0.2">
      <c r="A3787" s="23"/>
      <c r="B3787" s="24"/>
      <c r="C3787" s="24"/>
      <c r="D3787" s="15"/>
      <c r="E3787" s="26"/>
      <c r="F3787" s="26"/>
      <c r="G3787" s="15"/>
      <c r="H3787" s="15"/>
      <c r="I3787" s="15"/>
      <c r="J3787" s="26"/>
      <c r="K3787" s="26"/>
      <c r="L3787" s="26"/>
      <c r="M3787" s="26"/>
      <c r="N3787" s="26"/>
      <c r="O3787" s="26"/>
      <c r="P3787" s="26"/>
      <c r="Q3787" s="26"/>
      <c r="S3787" s="15"/>
      <c r="T3787" s="15"/>
      <c r="U3787" s="15"/>
      <c r="V3787" s="15"/>
      <c r="W3787" s="15"/>
      <c r="X3787" s="15"/>
      <c r="Y3787" s="15"/>
      <c r="Z3787" s="15"/>
      <c r="AA3787" s="15"/>
    </row>
    <row r="3788" spans="1:27" s="21" customFormat="1" x14ac:dyDescent="0.2">
      <c r="A3788" s="23"/>
      <c r="B3788" s="24"/>
      <c r="C3788" s="24"/>
      <c r="D3788" s="15"/>
      <c r="E3788" s="26"/>
      <c r="F3788" s="26"/>
      <c r="G3788" s="15"/>
      <c r="H3788" s="15"/>
      <c r="I3788" s="15"/>
      <c r="J3788" s="26"/>
      <c r="K3788" s="26"/>
      <c r="L3788" s="26"/>
      <c r="M3788" s="26"/>
      <c r="N3788" s="26"/>
      <c r="O3788" s="26"/>
      <c r="P3788" s="26"/>
      <c r="Q3788" s="26"/>
      <c r="S3788" s="15"/>
      <c r="T3788" s="15"/>
      <c r="U3788" s="15"/>
      <c r="V3788" s="15"/>
      <c r="W3788" s="15"/>
      <c r="X3788" s="15"/>
      <c r="Y3788" s="15"/>
      <c r="Z3788" s="15"/>
      <c r="AA3788" s="15"/>
    </row>
    <row r="3789" spans="1:27" s="21" customFormat="1" x14ac:dyDescent="0.2">
      <c r="A3789" s="23"/>
      <c r="B3789" s="24"/>
      <c r="C3789" s="24"/>
      <c r="D3789" s="15"/>
      <c r="E3789" s="26"/>
      <c r="F3789" s="26"/>
      <c r="G3789" s="15"/>
      <c r="H3789" s="15"/>
      <c r="I3789" s="15"/>
      <c r="J3789" s="26"/>
      <c r="K3789" s="26"/>
      <c r="L3789" s="26"/>
      <c r="M3789" s="26"/>
      <c r="N3789" s="26"/>
      <c r="O3789" s="26"/>
      <c r="P3789" s="26"/>
      <c r="Q3789" s="26"/>
      <c r="S3789" s="15"/>
      <c r="T3789" s="15"/>
      <c r="U3789" s="15"/>
      <c r="V3789" s="15"/>
      <c r="W3789" s="15"/>
      <c r="X3789" s="15"/>
      <c r="Y3789" s="15"/>
      <c r="Z3789" s="15"/>
      <c r="AA3789" s="15"/>
    </row>
    <row r="3790" spans="1:27" s="21" customFormat="1" x14ac:dyDescent="0.2">
      <c r="A3790" s="23"/>
      <c r="B3790" s="24"/>
      <c r="C3790" s="24"/>
      <c r="D3790" s="15"/>
      <c r="E3790" s="26"/>
      <c r="F3790" s="26"/>
      <c r="G3790" s="15"/>
      <c r="H3790" s="15"/>
      <c r="I3790" s="15"/>
      <c r="J3790" s="26"/>
      <c r="K3790" s="26"/>
      <c r="L3790" s="26"/>
      <c r="M3790" s="26"/>
      <c r="N3790" s="26"/>
      <c r="O3790" s="26"/>
      <c r="P3790" s="26"/>
      <c r="Q3790" s="26"/>
      <c r="S3790" s="15"/>
      <c r="T3790" s="15"/>
      <c r="U3790" s="15"/>
      <c r="V3790" s="15"/>
      <c r="W3790" s="15"/>
      <c r="X3790" s="15"/>
      <c r="Y3790" s="15"/>
      <c r="Z3790" s="15"/>
      <c r="AA3790" s="15"/>
    </row>
    <row r="3791" spans="1:27" s="21" customFormat="1" x14ac:dyDescent="0.2">
      <c r="A3791" s="23"/>
      <c r="B3791" s="24"/>
      <c r="C3791" s="24"/>
      <c r="D3791" s="15"/>
      <c r="E3791" s="26"/>
      <c r="F3791" s="26"/>
      <c r="G3791" s="15"/>
      <c r="H3791" s="15"/>
      <c r="I3791" s="15"/>
      <c r="J3791" s="26"/>
      <c r="K3791" s="26"/>
      <c r="L3791" s="26"/>
      <c r="M3791" s="26"/>
      <c r="N3791" s="26"/>
      <c r="O3791" s="26"/>
      <c r="P3791" s="26"/>
      <c r="Q3791" s="26"/>
      <c r="S3791" s="15"/>
      <c r="T3791" s="15"/>
      <c r="U3791" s="15"/>
      <c r="V3791" s="15"/>
      <c r="W3791" s="15"/>
      <c r="X3791" s="15"/>
      <c r="Y3791" s="15"/>
      <c r="Z3791" s="15"/>
      <c r="AA3791" s="15"/>
    </row>
    <row r="3792" spans="1:27" s="21" customFormat="1" x14ac:dyDescent="0.2">
      <c r="A3792" s="23"/>
      <c r="B3792" s="24"/>
      <c r="C3792" s="24"/>
      <c r="D3792" s="15"/>
      <c r="E3792" s="26"/>
      <c r="F3792" s="26"/>
      <c r="G3792" s="15"/>
      <c r="H3792" s="15"/>
      <c r="I3792" s="15"/>
      <c r="J3792" s="26"/>
      <c r="K3792" s="26"/>
      <c r="L3792" s="26"/>
      <c r="M3792" s="26"/>
      <c r="N3792" s="26"/>
      <c r="O3792" s="26"/>
      <c r="P3792" s="26"/>
      <c r="Q3792" s="26"/>
      <c r="S3792" s="15"/>
      <c r="T3792" s="15"/>
      <c r="U3792" s="15"/>
      <c r="V3792" s="15"/>
      <c r="W3792" s="15"/>
      <c r="X3792" s="15"/>
      <c r="Y3792" s="15"/>
      <c r="Z3792" s="15"/>
      <c r="AA3792" s="15"/>
    </row>
    <row r="3793" spans="1:27" s="21" customFormat="1" x14ac:dyDescent="0.2">
      <c r="A3793" s="23"/>
      <c r="B3793" s="24"/>
      <c r="C3793" s="24"/>
      <c r="D3793" s="15"/>
      <c r="E3793" s="26"/>
      <c r="F3793" s="26"/>
      <c r="G3793" s="15"/>
      <c r="H3793" s="15"/>
      <c r="I3793" s="15"/>
      <c r="J3793" s="26"/>
      <c r="K3793" s="26"/>
      <c r="L3793" s="26"/>
      <c r="M3793" s="26"/>
      <c r="N3793" s="26"/>
      <c r="O3793" s="26"/>
      <c r="P3793" s="26"/>
      <c r="Q3793" s="26"/>
      <c r="S3793" s="15"/>
      <c r="T3793" s="15"/>
      <c r="U3793" s="15"/>
      <c r="V3793" s="15"/>
      <c r="W3793" s="15"/>
      <c r="X3793" s="15"/>
      <c r="Y3793" s="15"/>
      <c r="Z3793" s="15"/>
      <c r="AA3793" s="15"/>
    </row>
    <row r="3794" spans="1:27" s="21" customFormat="1" x14ac:dyDescent="0.2">
      <c r="A3794" s="23"/>
      <c r="B3794" s="24"/>
      <c r="C3794" s="24"/>
      <c r="D3794" s="15"/>
      <c r="E3794" s="26"/>
      <c r="F3794" s="26"/>
      <c r="G3794" s="15"/>
      <c r="H3794" s="15"/>
      <c r="I3794" s="15"/>
      <c r="J3794" s="26"/>
      <c r="K3794" s="26"/>
      <c r="L3794" s="26"/>
      <c r="M3794" s="26"/>
      <c r="N3794" s="26"/>
      <c r="O3794" s="26"/>
      <c r="P3794" s="26"/>
      <c r="Q3794" s="26"/>
      <c r="S3794" s="15"/>
      <c r="T3794" s="15"/>
      <c r="U3794" s="15"/>
      <c r="V3794" s="15"/>
      <c r="W3794" s="15"/>
      <c r="X3794" s="15"/>
      <c r="Y3794" s="15"/>
      <c r="Z3794" s="15"/>
      <c r="AA3794" s="15"/>
    </row>
    <row r="3795" spans="1:27" s="21" customFormat="1" x14ac:dyDescent="0.2">
      <c r="A3795" s="23"/>
      <c r="B3795" s="24"/>
      <c r="C3795" s="24"/>
      <c r="D3795" s="15"/>
      <c r="E3795" s="26"/>
      <c r="F3795" s="26"/>
      <c r="G3795" s="15"/>
      <c r="H3795" s="15"/>
      <c r="I3795" s="15"/>
      <c r="J3795" s="26"/>
      <c r="K3795" s="26"/>
      <c r="L3795" s="26"/>
      <c r="M3795" s="26"/>
      <c r="N3795" s="26"/>
      <c r="O3795" s="26"/>
      <c r="P3795" s="26"/>
      <c r="Q3795" s="26"/>
      <c r="S3795" s="15"/>
      <c r="T3795" s="15"/>
      <c r="U3795" s="15"/>
      <c r="V3795" s="15"/>
      <c r="W3795" s="15"/>
      <c r="X3795" s="15"/>
      <c r="Y3795" s="15"/>
      <c r="Z3795" s="15"/>
      <c r="AA3795" s="15"/>
    </row>
    <row r="3796" spans="1:27" s="21" customFormat="1" x14ac:dyDescent="0.2">
      <c r="A3796" s="23"/>
      <c r="B3796" s="24"/>
      <c r="C3796" s="24"/>
      <c r="D3796" s="15"/>
      <c r="E3796" s="26"/>
      <c r="F3796" s="26"/>
      <c r="G3796" s="15"/>
      <c r="H3796" s="15"/>
      <c r="I3796" s="15"/>
      <c r="J3796" s="26"/>
      <c r="K3796" s="26"/>
      <c r="L3796" s="26"/>
      <c r="M3796" s="26"/>
      <c r="N3796" s="26"/>
      <c r="O3796" s="26"/>
      <c r="P3796" s="26"/>
      <c r="Q3796" s="26"/>
      <c r="S3796" s="15"/>
      <c r="T3796" s="15"/>
      <c r="U3796" s="15"/>
      <c r="V3796" s="15"/>
      <c r="W3796" s="15"/>
      <c r="X3796" s="15"/>
      <c r="Y3796" s="15"/>
      <c r="Z3796" s="15"/>
      <c r="AA3796" s="15"/>
    </row>
    <row r="3797" spans="1:27" s="21" customFormat="1" x14ac:dyDescent="0.2">
      <c r="A3797" s="23"/>
      <c r="B3797" s="24"/>
      <c r="C3797" s="24"/>
      <c r="D3797" s="15"/>
      <c r="E3797" s="26"/>
      <c r="F3797" s="26"/>
      <c r="G3797" s="15"/>
      <c r="H3797" s="15"/>
      <c r="I3797" s="15"/>
      <c r="J3797" s="26"/>
      <c r="K3797" s="26"/>
      <c r="L3797" s="26"/>
      <c r="M3797" s="26"/>
      <c r="N3797" s="26"/>
      <c r="O3797" s="26"/>
      <c r="P3797" s="26"/>
      <c r="Q3797" s="26"/>
      <c r="S3797" s="15"/>
      <c r="T3797" s="15"/>
      <c r="U3797" s="15"/>
      <c r="V3797" s="15"/>
      <c r="W3797" s="15"/>
      <c r="X3797" s="15"/>
      <c r="Y3797" s="15"/>
      <c r="Z3797" s="15"/>
      <c r="AA3797" s="15"/>
    </row>
    <row r="3798" spans="1:27" s="21" customFormat="1" x14ac:dyDescent="0.2">
      <c r="A3798" s="23"/>
      <c r="B3798" s="24"/>
      <c r="C3798" s="24"/>
      <c r="D3798" s="15"/>
      <c r="E3798" s="26"/>
      <c r="F3798" s="26"/>
      <c r="G3798" s="15"/>
      <c r="H3798" s="15"/>
      <c r="I3798" s="15"/>
      <c r="J3798" s="26"/>
      <c r="K3798" s="26"/>
      <c r="L3798" s="26"/>
      <c r="M3798" s="26"/>
      <c r="N3798" s="26"/>
      <c r="O3798" s="26"/>
      <c r="P3798" s="26"/>
      <c r="Q3798" s="26"/>
      <c r="S3798" s="15"/>
      <c r="T3798" s="15"/>
      <c r="U3798" s="15"/>
      <c r="V3798" s="15"/>
      <c r="W3798" s="15"/>
      <c r="X3798" s="15"/>
      <c r="Y3798" s="15"/>
      <c r="Z3798" s="15"/>
      <c r="AA3798" s="15"/>
    </row>
    <row r="3799" spans="1:27" s="21" customFormat="1" x14ac:dyDescent="0.2">
      <c r="A3799" s="23"/>
      <c r="B3799" s="24"/>
      <c r="C3799" s="24"/>
      <c r="D3799" s="15"/>
      <c r="E3799" s="26"/>
      <c r="F3799" s="26"/>
      <c r="G3799" s="15"/>
      <c r="H3799" s="15"/>
      <c r="I3799" s="15"/>
      <c r="J3799" s="26"/>
      <c r="K3799" s="26"/>
      <c r="L3799" s="26"/>
      <c r="M3799" s="26"/>
      <c r="N3799" s="26"/>
      <c r="O3799" s="26"/>
      <c r="P3799" s="26"/>
      <c r="Q3799" s="26"/>
      <c r="S3799" s="15"/>
      <c r="T3799" s="15"/>
      <c r="U3799" s="15"/>
      <c r="V3799" s="15"/>
      <c r="W3799" s="15"/>
      <c r="X3799" s="15"/>
      <c r="Y3799" s="15"/>
      <c r="Z3799" s="15"/>
      <c r="AA3799" s="15"/>
    </row>
    <row r="3800" spans="1:27" s="21" customFormat="1" x14ac:dyDescent="0.2">
      <c r="A3800" s="23"/>
      <c r="B3800" s="24"/>
      <c r="C3800" s="24"/>
      <c r="D3800" s="15"/>
      <c r="E3800" s="26"/>
      <c r="F3800" s="26"/>
      <c r="G3800" s="15"/>
      <c r="H3800" s="15"/>
      <c r="I3800" s="15"/>
      <c r="J3800" s="26"/>
      <c r="K3800" s="26"/>
      <c r="L3800" s="26"/>
      <c r="M3800" s="26"/>
      <c r="N3800" s="26"/>
      <c r="O3800" s="26"/>
      <c r="P3800" s="26"/>
      <c r="Q3800" s="26"/>
      <c r="S3800" s="15"/>
      <c r="T3800" s="15"/>
      <c r="U3800" s="15"/>
      <c r="V3800" s="15"/>
      <c r="W3800" s="15"/>
      <c r="X3800" s="15"/>
      <c r="Y3800" s="15"/>
      <c r="Z3800" s="15"/>
      <c r="AA3800" s="15"/>
    </row>
    <row r="3801" spans="1:27" s="21" customFormat="1" x14ac:dyDescent="0.2">
      <c r="A3801" s="23"/>
      <c r="B3801" s="24"/>
      <c r="C3801" s="24"/>
      <c r="D3801" s="15"/>
      <c r="E3801" s="26"/>
      <c r="F3801" s="26"/>
      <c r="G3801" s="15"/>
      <c r="H3801" s="15"/>
      <c r="I3801" s="15"/>
      <c r="J3801" s="26"/>
      <c r="K3801" s="26"/>
      <c r="L3801" s="26"/>
      <c r="M3801" s="26"/>
      <c r="N3801" s="26"/>
      <c r="O3801" s="26"/>
      <c r="P3801" s="26"/>
      <c r="Q3801" s="26"/>
      <c r="S3801" s="15"/>
      <c r="T3801" s="15"/>
      <c r="U3801" s="15"/>
      <c r="V3801" s="15"/>
      <c r="W3801" s="15"/>
      <c r="X3801" s="15"/>
      <c r="Y3801" s="15"/>
      <c r="Z3801" s="15"/>
      <c r="AA3801" s="15"/>
    </row>
    <row r="3802" spans="1:27" s="21" customFormat="1" x14ac:dyDescent="0.2">
      <c r="A3802" s="23"/>
      <c r="B3802" s="24"/>
      <c r="C3802" s="24"/>
      <c r="D3802" s="15"/>
      <c r="E3802" s="26"/>
      <c r="F3802" s="26"/>
      <c r="G3802" s="15"/>
      <c r="H3802" s="15"/>
      <c r="I3802" s="15"/>
      <c r="J3802" s="26"/>
      <c r="K3802" s="26"/>
      <c r="L3802" s="26"/>
      <c r="M3802" s="26"/>
      <c r="N3802" s="26"/>
      <c r="O3802" s="26"/>
      <c r="P3802" s="26"/>
      <c r="Q3802" s="26"/>
      <c r="S3802" s="15"/>
      <c r="T3802" s="15"/>
      <c r="U3802" s="15"/>
      <c r="V3802" s="15"/>
      <c r="W3802" s="15"/>
      <c r="X3802" s="15"/>
      <c r="Y3802" s="15"/>
      <c r="Z3802" s="15"/>
      <c r="AA3802" s="15"/>
    </row>
    <row r="3803" spans="1:27" s="21" customFormat="1" x14ac:dyDescent="0.2">
      <c r="A3803" s="23"/>
      <c r="B3803" s="24"/>
      <c r="C3803" s="24"/>
      <c r="D3803" s="15"/>
      <c r="E3803" s="26"/>
      <c r="F3803" s="26"/>
      <c r="G3803" s="15"/>
      <c r="H3803" s="15"/>
      <c r="I3803" s="15"/>
      <c r="J3803" s="26"/>
      <c r="K3803" s="26"/>
      <c r="L3803" s="26"/>
      <c r="M3803" s="26"/>
      <c r="N3803" s="26"/>
      <c r="O3803" s="26"/>
      <c r="P3803" s="26"/>
      <c r="Q3803" s="26"/>
      <c r="S3803" s="15"/>
      <c r="T3803" s="15"/>
      <c r="U3803" s="15"/>
      <c r="V3803" s="15"/>
      <c r="W3803" s="15"/>
      <c r="X3803" s="15"/>
      <c r="Y3803" s="15"/>
      <c r="Z3803" s="15"/>
      <c r="AA3803" s="15"/>
    </row>
    <row r="3804" spans="1:27" s="21" customFormat="1" x14ac:dyDescent="0.2">
      <c r="A3804" s="23"/>
      <c r="B3804" s="24"/>
      <c r="C3804" s="24"/>
      <c r="D3804" s="15"/>
      <c r="E3804" s="26"/>
      <c r="F3804" s="26"/>
      <c r="G3804" s="15"/>
      <c r="H3804" s="15"/>
      <c r="I3804" s="15"/>
      <c r="J3804" s="26"/>
      <c r="K3804" s="26"/>
      <c r="L3804" s="26"/>
      <c r="M3804" s="26"/>
      <c r="N3804" s="26"/>
      <c r="O3804" s="26"/>
      <c r="P3804" s="26"/>
      <c r="Q3804" s="26"/>
      <c r="S3804" s="15"/>
      <c r="T3804" s="15"/>
      <c r="U3804" s="15"/>
      <c r="V3804" s="15"/>
      <c r="W3804" s="15"/>
      <c r="X3804" s="15"/>
      <c r="Y3804" s="15"/>
      <c r="Z3804" s="15"/>
      <c r="AA3804" s="15"/>
    </row>
    <row r="3805" spans="1:27" s="21" customFormat="1" x14ac:dyDescent="0.2">
      <c r="A3805" s="23"/>
      <c r="B3805" s="24"/>
      <c r="C3805" s="24"/>
      <c r="D3805" s="15"/>
      <c r="E3805" s="26"/>
      <c r="F3805" s="26"/>
      <c r="G3805" s="15"/>
      <c r="H3805" s="15"/>
      <c r="I3805" s="15"/>
      <c r="J3805" s="26"/>
      <c r="K3805" s="26"/>
      <c r="L3805" s="26"/>
      <c r="M3805" s="26"/>
      <c r="N3805" s="26"/>
      <c r="O3805" s="26"/>
      <c r="P3805" s="26"/>
      <c r="Q3805" s="26"/>
      <c r="S3805" s="15"/>
      <c r="T3805" s="15"/>
      <c r="U3805" s="15"/>
      <c r="V3805" s="15"/>
      <c r="W3805" s="15"/>
      <c r="X3805" s="15"/>
      <c r="Y3805" s="15"/>
      <c r="Z3805" s="15"/>
      <c r="AA3805" s="15"/>
    </row>
    <row r="3806" spans="1:27" s="21" customFormat="1" x14ac:dyDescent="0.2">
      <c r="A3806" s="23"/>
      <c r="B3806" s="24"/>
      <c r="C3806" s="24"/>
      <c r="D3806" s="15"/>
      <c r="E3806" s="26"/>
      <c r="F3806" s="26"/>
      <c r="G3806" s="15"/>
      <c r="H3806" s="15"/>
      <c r="I3806" s="15"/>
      <c r="J3806" s="26"/>
      <c r="K3806" s="26"/>
      <c r="L3806" s="26"/>
      <c r="M3806" s="26"/>
      <c r="N3806" s="26"/>
      <c r="O3806" s="26"/>
      <c r="P3806" s="26"/>
      <c r="Q3806" s="26"/>
      <c r="S3806" s="15"/>
      <c r="T3806" s="15"/>
      <c r="U3806" s="15"/>
      <c r="V3806" s="15"/>
      <c r="W3806" s="15"/>
      <c r="X3806" s="15"/>
      <c r="Y3806" s="15"/>
      <c r="Z3806" s="15"/>
      <c r="AA3806" s="15"/>
    </row>
    <row r="3807" spans="1:27" s="21" customFormat="1" x14ac:dyDescent="0.2">
      <c r="A3807" s="23"/>
      <c r="B3807" s="24"/>
      <c r="C3807" s="24"/>
      <c r="D3807" s="15"/>
      <c r="E3807" s="26"/>
      <c r="F3807" s="26"/>
      <c r="G3807" s="15"/>
      <c r="H3807" s="15"/>
      <c r="I3807" s="15"/>
      <c r="J3807" s="26"/>
      <c r="K3807" s="26"/>
      <c r="L3807" s="26"/>
      <c r="M3807" s="26"/>
      <c r="N3807" s="26"/>
      <c r="O3807" s="26"/>
      <c r="P3807" s="26"/>
      <c r="Q3807" s="26"/>
      <c r="S3807" s="15"/>
      <c r="T3807" s="15"/>
      <c r="U3807" s="15"/>
      <c r="V3807" s="15"/>
      <c r="W3807" s="15"/>
      <c r="X3807" s="15"/>
      <c r="Y3807" s="15"/>
      <c r="Z3807" s="15"/>
      <c r="AA3807" s="15"/>
    </row>
    <row r="3808" spans="1:27" s="21" customFormat="1" x14ac:dyDescent="0.2">
      <c r="A3808" s="23"/>
      <c r="B3808" s="24"/>
      <c r="C3808" s="24"/>
      <c r="D3808" s="15"/>
      <c r="E3808" s="26"/>
      <c r="F3808" s="26"/>
      <c r="G3808" s="15"/>
      <c r="H3808" s="15"/>
      <c r="I3808" s="15"/>
      <c r="J3808" s="26"/>
      <c r="K3808" s="26"/>
      <c r="L3808" s="26"/>
      <c r="M3808" s="26"/>
      <c r="N3808" s="26"/>
      <c r="O3808" s="26"/>
      <c r="P3808" s="26"/>
      <c r="Q3808" s="26"/>
      <c r="S3808" s="15"/>
      <c r="T3808" s="15"/>
      <c r="U3808" s="15"/>
      <c r="V3808" s="15"/>
      <c r="W3808" s="15"/>
      <c r="X3808" s="15"/>
      <c r="Y3808" s="15"/>
      <c r="Z3808" s="15"/>
      <c r="AA3808" s="15"/>
    </row>
    <row r="3809" spans="1:27" s="21" customFormat="1" x14ac:dyDescent="0.2">
      <c r="A3809" s="23"/>
      <c r="B3809" s="24"/>
      <c r="C3809" s="24"/>
      <c r="D3809" s="15"/>
      <c r="E3809" s="26"/>
      <c r="F3809" s="26"/>
      <c r="G3809" s="15"/>
      <c r="H3809" s="15"/>
      <c r="I3809" s="15"/>
      <c r="J3809" s="26"/>
      <c r="K3809" s="26"/>
      <c r="L3809" s="26"/>
      <c r="M3809" s="26"/>
      <c r="N3809" s="26"/>
      <c r="O3809" s="26"/>
      <c r="P3809" s="26"/>
      <c r="Q3809" s="26"/>
      <c r="S3809" s="15"/>
      <c r="T3809" s="15"/>
      <c r="U3809" s="15"/>
      <c r="V3809" s="15"/>
      <c r="W3809" s="15"/>
      <c r="X3809" s="15"/>
      <c r="Y3809" s="15"/>
      <c r="Z3809" s="15"/>
      <c r="AA3809" s="15"/>
    </row>
    <row r="3810" spans="1:27" s="21" customFormat="1" x14ac:dyDescent="0.2">
      <c r="A3810" s="23"/>
      <c r="B3810" s="24"/>
      <c r="C3810" s="24"/>
      <c r="D3810" s="15"/>
      <c r="E3810" s="26"/>
      <c r="F3810" s="26"/>
      <c r="G3810" s="15"/>
      <c r="H3810" s="15"/>
      <c r="I3810" s="15"/>
      <c r="J3810" s="26"/>
      <c r="K3810" s="26"/>
      <c r="L3810" s="26"/>
      <c r="M3810" s="26"/>
      <c r="N3810" s="26"/>
      <c r="O3810" s="26"/>
      <c r="P3810" s="26"/>
      <c r="Q3810" s="26"/>
      <c r="S3810" s="15"/>
      <c r="T3810" s="15"/>
      <c r="U3810" s="15"/>
      <c r="V3810" s="15"/>
      <c r="W3810" s="15"/>
      <c r="X3810" s="15"/>
      <c r="Y3810" s="15"/>
      <c r="Z3810" s="15"/>
      <c r="AA3810" s="15"/>
    </row>
    <row r="3811" spans="1:27" s="21" customFormat="1" x14ac:dyDescent="0.2">
      <c r="A3811" s="23"/>
      <c r="B3811" s="24"/>
      <c r="C3811" s="24"/>
      <c r="D3811" s="15"/>
      <c r="E3811" s="26"/>
      <c r="F3811" s="26"/>
      <c r="G3811" s="15"/>
      <c r="H3811" s="15"/>
      <c r="I3811" s="15"/>
      <c r="J3811" s="26"/>
      <c r="K3811" s="26"/>
      <c r="L3811" s="26"/>
      <c r="M3811" s="26"/>
      <c r="N3811" s="26"/>
      <c r="O3811" s="26"/>
      <c r="P3811" s="26"/>
      <c r="Q3811" s="26"/>
      <c r="S3811" s="15"/>
      <c r="T3811" s="15"/>
      <c r="U3811" s="15"/>
      <c r="V3811" s="15"/>
      <c r="W3811" s="15"/>
      <c r="X3811" s="15"/>
      <c r="Y3811" s="15"/>
      <c r="Z3811" s="15"/>
      <c r="AA3811" s="15"/>
    </row>
    <row r="3812" spans="1:27" s="21" customFormat="1" x14ac:dyDescent="0.2">
      <c r="A3812" s="23"/>
      <c r="B3812" s="24"/>
      <c r="C3812" s="24"/>
      <c r="D3812" s="15"/>
      <c r="E3812" s="26"/>
      <c r="F3812" s="26"/>
      <c r="G3812" s="15"/>
      <c r="H3812" s="15"/>
      <c r="I3812" s="15"/>
      <c r="J3812" s="26"/>
      <c r="K3812" s="26"/>
      <c r="L3812" s="26"/>
      <c r="M3812" s="26"/>
      <c r="N3812" s="26"/>
      <c r="O3812" s="26"/>
      <c r="P3812" s="26"/>
      <c r="Q3812" s="26"/>
      <c r="S3812" s="15"/>
      <c r="T3812" s="15"/>
      <c r="U3812" s="15"/>
      <c r="V3812" s="15"/>
      <c r="W3812" s="15"/>
      <c r="X3812" s="15"/>
      <c r="Y3812" s="15"/>
      <c r="Z3812" s="15"/>
      <c r="AA3812" s="15"/>
    </row>
    <row r="3813" spans="1:27" s="21" customFormat="1" x14ac:dyDescent="0.2">
      <c r="A3813" s="23"/>
      <c r="B3813" s="24"/>
      <c r="C3813" s="24"/>
      <c r="D3813" s="15"/>
      <c r="E3813" s="26"/>
      <c r="F3813" s="26"/>
      <c r="G3813" s="15"/>
      <c r="H3813" s="15"/>
      <c r="I3813" s="15"/>
      <c r="J3813" s="26"/>
      <c r="K3813" s="26"/>
      <c r="L3813" s="26"/>
      <c r="M3813" s="26"/>
      <c r="N3813" s="26"/>
      <c r="O3813" s="26"/>
      <c r="P3813" s="26"/>
      <c r="Q3813" s="26"/>
      <c r="S3813" s="15"/>
      <c r="T3813" s="15"/>
      <c r="U3813" s="15"/>
      <c r="V3813" s="15"/>
      <c r="W3813" s="15"/>
      <c r="X3813" s="15"/>
      <c r="Y3813" s="15"/>
      <c r="Z3813" s="15"/>
      <c r="AA3813" s="15"/>
    </row>
    <row r="3814" spans="1:27" s="21" customFormat="1" x14ac:dyDescent="0.2">
      <c r="A3814" s="23"/>
      <c r="B3814" s="24"/>
      <c r="C3814" s="24"/>
      <c r="D3814" s="15"/>
      <c r="E3814" s="26"/>
      <c r="F3814" s="26"/>
      <c r="G3814" s="15"/>
      <c r="H3814" s="15"/>
      <c r="I3814" s="15"/>
      <c r="J3814" s="26"/>
      <c r="K3814" s="26"/>
      <c r="L3814" s="26"/>
      <c r="M3814" s="26"/>
      <c r="N3814" s="26"/>
      <c r="O3814" s="26"/>
      <c r="P3814" s="26"/>
      <c r="Q3814" s="26"/>
      <c r="S3814" s="15"/>
      <c r="T3814" s="15"/>
      <c r="U3814" s="15"/>
      <c r="V3814" s="15"/>
      <c r="W3814" s="15"/>
      <c r="X3814" s="15"/>
      <c r="Y3814" s="15"/>
      <c r="Z3814" s="15"/>
      <c r="AA3814" s="15"/>
    </row>
    <row r="3815" spans="1:27" s="21" customFormat="1" x14ac:dyDescent="0.2">
      <c r="A3815" s="23"/>
      <c r="B3815" s="24"/>
      <c r="C3815" s="24"/>
      <c r="D3815" s="15"/>
      <c r="E3815" s="26"/>
      <c r="F3815" s="26"/>
      <c r="G3815" s="15"/>
      <c r="H3815" s="15"/>
      <c r="I3815" s="15"/>
      <c r="J3815" s="26"/>
      <c r="K3815" s="26"/>
      <c r="L3815" s="26"/>
      <c r="M3815" s="26"/>
      <c r="N3815" s="26"/>
      <c r="O3815" s="26"/>
      <c r="P3815" s="26"/>
      <c r="Q3815" s="26"/>
      <c r="S3815" s="15"/>
      <c r="T3815" s="15"/>
      <c r="U3815" s="15"/>
      <c r="V3815" s="15"/>
      <c r="W3815" s="15"/>
      <c r="X3815" s="15"/>
      <c r="Y3815" s="15"/>
      <c r="Z3815" s="15"/>
      <c r="AA3815" s="15"/>
    </row>
    <row r="3816" spans="1:27" s="21" customFormat="1" x14ac:dyDescent="0.2">
      <c r="A3816" s="23"/>
      <c r="B3816" s="24"/>
      <c r="C3816" s="24"/>
      <c r="D3816" s="15"/>
      <c r="E3816" s="26"/>
      <c r="F3816" s="26"/>
      <c r="G3816" s="15"/>
      <c r="H3816" s="15"/>
      <c r="I3816" s="15"/>
      <c r="J3816" s="26"/>
      <c r="K3816" s="26"/>
      <c r="L3816" s="26"/>
      <c r="M3816" s="26"/>
      <c r="N3816" s="26"/>
      <c r="O3816" s="26"/>
      <c r="P3816" s="26"/>
      <c r="Q3816" s="26"/>
      <c r="S3816" s="15"/>
      <c r="T3816" s="15"/>
      <c r="U3816" s="15"/>
      <c r="V3816" s="15"/>
      <c r="W3816" s="15"/>
      <c r="X3816" s="15"/>
      <c r="Y3816" s="15"/>
      <c r="Z3816" s="15"/>
      <c r="AA3816" s="15"/>
    </row>
    <row r="3817" spans="1:27" s="21" customFormat="1" x14ac:dyDescent="0.2">
      <c r="A3817" s="23"/>
      <c r="B3817" s="24"/>
      <c r="C3817" s="24"/>
      <c r="D3817" s="15"/>
      <c r="E3817" s="26"/>
      <c r="F3817" s="26"/>
      <c r="G3817" s="15"/>
      <c r="H3817" s="15"/>
      <c r="I3817" s="15"/>
      <c r="J3817" s="26"/>
      <c r="K3817" s="26"/>
      <c r="L3817" s="26"/>
      <c r="M3817" s="26"/>
      <c r="N3817" s="26"/>
      <c r="O3817" s="26"/>
      <c r="P3817" s="26"/>
      <c r="Q3817" s="26"/>
      <c r="S3817" s="15"/>
      <c r="T3817" s="15"/>
      <c r="U3817" s="15"/>
      <c r="V3817" s="15"/>
      <c r="W3817" s="15"/>
      <c r="X3817" s="15"/>
      <c r="Y3817" s="15"/>
      <c r="Z3817" s="15"/>
      <c r="AA3817" s="15"/>
    </row>
    <row r="3818" spans="1:27" s="21" customFormat="1" x14ac:dyDescent="0.2">
      <c r="A3818" s="23"/>
      <c r="B3818" s="24"/>
      <c r="C3818" s="24"/>
      <c r="D3818" s="15"/>
      <c r="E3818" s="26"/>
      <c r="F3818" s="26"/>
      <c r="G3818" s="15"/>
      <c r="H3818" s="15"/>
      <c r="I3818" s="15"/>
      <c r="J3818" s="26"/>
      <c r="K3818" s="26"/>
      <c r="L3818" s="26"/>
      <c r="M3818" s="26"/>
      <c r="N3818" s="26"/>
      <c r="O3818" s="26"/>
      <c r="P3818" s="26"/>
      <c r="Q3818" s="26"/>
      <c r="S3818" s="15"/>
      <c r="T3818" s="15"/>
      <c r="U3818" s="15"/>
      <c r="V3818" s="15"/>
      <c r="W3818" s="15"/>
      <c r="X3818" s="15"/>
      <c r="Y3818" s="15"/>
      <c r="Z3818" s="15"/>
      <c r="AA3818" s="15"/>
    </row>
    <row r="3819" spans="1:27" s="21" customFormat="1" x14ac:dyDescent="0.2">
      <c r="A3819" s="23"/>
      <c r="B3819" s="24"/>
      <c r="C3819" s="24"/>
      <c r="D3819" s="15"/>
      <c r="E3819" s="26"/>
      <c r="F3819" s="26"/>
      <c r="G3819" s="15"/>
      <c r="H3819" s="15"/>
      <c r="I3819" s="15"/>
      <c r="J3819" s="26"/>
      <c r="K3819" s="26"/>
      <c r="L3819" s="26"/>
      <c r="M3819" s="26"/>
      <c r="N3819" s="26"/>
      <c r="O3819" s="26"/>
      <c r="P3819" s="26"/>
      <c r="Q3819" s="26"/>
      <c r="S3819" s="15"/>
      <c r="T3819" s="15"/>
      <c r="U3819" s="15"/>
      <c r="V3819" s="15"/>
      <c r="W3819" s="15"/>
      <c r="X3819" s="15"/>
      <c r="Y3819" s="15"/>
      <c r="Z3819" s="15"/>
      <c r="AA3819" s="15"/>
    </row>
    <row r="3820" spans="1:27" s="21" customFormat="1" x14ac:dyDescent="0.2">
      <c r="A3820" s="23"/>
      <c r="B3820" s="24"/>
      <c r="C3820" s="24"/>
      <c r="D3820" s="15"/>
      <c r="E3820" s="26"/>
      <c r="F3820" s="26"/>
      <c r="G3820" s="15"/>
      <c r="H3820" s="15"/>
      <c r="I3820" s="15"/>
      <c r="J3820" s="26"/>
      <c r="K3820" s="26"/>
      <c r="L3820" s="26"/>
      <c r="M3820" s="26"/>
      <c r="N3820" s="26"/>
      <c r="O3820" s="26"/>
      <c r="P3820" s="26"/>
      <c r="Q3820" s="26"/>
      <c r="S3820" s="15"/>
      <c r="T3820" s="15"/>
      <c r="U3820" s="15"/>
      <c r="V3820" s="15"/>
      <c r="W3820" s="15"/>
      <c r="X3820" s="15"/>
      <c r="Y3820" s="15"/>
      <c r="Z3820" s="15"/>
      <c r="AA3820" s="15"/>
    </row>
    <row r="3821" spans="1:27" s="21" customFormat="1" x14ac:dyDescent="0.2">
      <c r="A3821" s="23"/>
      <c r="B3821" s="24"/>
      <c r="C3821" s="24"/>
      <c r="D3821" s="15"/>
      <c r="E3821" s="26"/>
      <c r="F3821" s="26"/>
      <c r="G3821" s="15"/>
      <c r="H3821" s="15"/>
      <c r="I3821" s="15"/>
      <c r="J3821" s="26"/>
      <c r="K3821" s="26"/>
      <c r="L3821" s="26"/>
      <c r="M3821" s="26"/>
      <c r="N3821" s="26"/>
      <c r="O3821" s="26"/>
      <c r="P3821" s="26"/>
      <c r="Q3821" s="26"/>
      <c r="S3821" s="15"/>
      <c r="T3821" s="15"/>
      <c r="U3821" s="15"/>
      <c r="V3821" s="15"/>
      <c r="W3821" s="15"/>
      <c r="X3821" s="15"/>
      <c r="Y3821" s="15"/>
      <c r="Z3821" s="15"/>
      <c r="AA3821" s="15"/>
    </row>
    <row r="3822" spans="1:27" s="21" customFormat="1" x14ac:dyDescent="0.2">
      <c r="A3822" s="23"/>
      <c r="B3822" s="24"/>
      <c r="C3822" s="24"/>
      <c r="D3822" s="15"/>
      <c r="E3822" s="26"/>
      <c r="F3822" s="26"/>
      <c r="G3822" s="15"/>
      <c r="H3822" s="15"/>
      <c r="I3822" s="15"/>
      <c r="J3822" s="26"/>
      <c r="K3822" s="26"/>
      <c r="L3822" s="26"/>
      <c r="M3822" s="26"/>
      <c r="N3822" s="26"/>
      <c r="O3822" s="26"/>
      <c r="P3822" s="26"/>
      <c r="Q3822" s="26"/>
      <c r="S3822" s="15"/>
      <c r="T3822" s="15"/>
      <c r="U3822" s="15"/>
      <c r="V3822" s="15"/>
      <c r="W3822" s="15"/>
      <c r="X3822" s="15"/>
      <c r="Y3822" s="15"/>
      <c r="Z3822" s="15"/>
      <c r="AA3822" s="15"/>
    </row>
    <row r="3823" spans="1:27" s="21" customFormat="1" x14ac:dyDescent="0.2">
      <c r="A3823" s="23"/>
      <c r="B3823" s="24"/>
      <c r="C3823" s="24"/>
      <c r="D3823" s="15"/>
      <c r="E3823" s="26"/>
      <c r="F3823" s="26"/>
      <c r="G3823" s="15"/>
      <c r="H3823" s="15"/>
      <c r="I3823" s="15"/>
      <c r="J3823" s="26"/>
      <c r="K3823" s="26"/>
      <c r="L3823" s="26"/>
      <c r="M3823" s="26"/>
      <c r="N3823" s="26"/>
      <c r="O3823" s="26"/>
      <c r="P3823" s="26"/>
      <c r="Q3823" s="26"/>
      <c r="S3823" s="15"/>
      <c r="T3823" s="15"/>
      <c r="U3823" s="15"/>
      <c r="V3823" s="15"/>
      <c r="W3823" s="15"/>
      <c r="X3823" s="15"/>
      <c r="Y3823" s="15"/>
      <c r="Z3823" s="15"/>
      <c r="AA3823" s="15"/>
    </row>
    <row r="3824" spans="1:27" s="21" customFormat="1" x14ac:dyDescent="0.2">
      <c r="A3824" s="23"/>
      <c r="B3824" s="24"/>
      <c r="C3824" s="24"/>
      <c r="D3824" s="15"/>
      <c r="E3824" s="26"/>
      <c r="F3824" s="26"/>
      <c r="G3824" s="15"/>
      <c r="H3824" s="15"/>
      <c r="I3824" s="15"/>
      <c r="J3824" s="26"/>
      <c r="K3824" s="26"/>
      <c r="L3824" s="26"/>
      <c r="M3824" s="26"/>
      <c r="N3824" s="26"/>
      <c r="O3824" s="26"/>
      <c r="P3824" s="26"/>
      <c r="Q3824" s="26"/>
      <c r="S3824" s="15"/>
      <c r="T3824" s="15"/>
      <c r="U3824" s="15"/>
      <c r="V3824" s="15"/>
      <c r="W3824" s="15"/>
      <c r="X3824" s="15"/>
      <c r="Y3824" s="15"/>
      <c r="Z3824" s="15"/>
      <c r="AA3824" s="15"/>
    </row>
    <row r="3825" spans="1:27" s="21" customFormat="1" x14ac:dyDescent="0.2">
      <c r="A3825" s="23"/>
      <c r="B3825" s="24"/>
      <c r="C3825" s="24"/>
      <c r="D3825" s="15"/>
      <c r="E3825" s="26"/>
      <c r="F3825" s="26"/>
      <c r="G3825" s="15"/>
      <c r="H3825" s="15"/>
      <c r="I3825" s="15"/>
      <c r="J3825" s="26"/>
      <c r="K3825" s="26"/>
      <c r="L3825" s="26"/>
      <c r="M3825" s="26"/>
      <c r="N3825" s="26"/>
      <c r="O3825" s="26"/>
      <c r="P3825" s="26"/>
      <c r="Q3825" s="26"/>
      <c r="S3825" s="15"/>
      <c r="T3825" s="15"/>
      <c r="U3825" s="15"/>
      <c r="V3825" s="15"/>
      <c r="W3825" s="15"/>
      <c r="X3825" s="15"/>
      <c r="Y3825" s="15"/>
      <c r="Z3825" s="15"/>
      <c r="AA3825" s="15"/>
    </row>
    <row r="3826" spans="1:27" s="21" customFormat="1" x14ac:dyDescent="0.2">
      <c r="A3826" s="23"/>
      <c r="B3826" s="24"/>
      <c r="C3826" s="24"/>
      <c r="D3826" s="15"/>
      <c r="E3826" s="26"/>
      <c r="F3826" s="26"/>
      <c r="G3826" s="15"/>
      <c r="H3826" s="15"/>
      <c r="I3826" s="15"/>
      <c r="J3826" s="26"/>
      <c r="K3826" s="26"/>
      <c r="L3826" s="26"/>
      <c r="M3826" s="26"/>
      <c r="N3826" s="26"/>
      <c r="O3826" s="26"/>
      <c r="P3826" s="26"/>
      <c r="Q3826" s="26"/>
      <c r="S3826" s="15"/>
      <c r="T3826" s="15"/>
      <c r="U3826" s="15"/>
      <c r="V3826" s="15"/>
      <c r="W3826" s="15"/>
      <c r="X3826" s="15"/>
      <c r="Y3826" s="15"/>
      <c r="Z3826" s="15"/>
      <c r="AA3826" s="15"/>
    </row>
    <row r="3827" spans="1:27" s="21" customFormat="1" x14ac:dyDescent="0.2">
      <c r="A3827" s="23"/>
      <c r="B3827" s="24"/>
      <c r="C3827" s="24"/>
      <c r="D3827" s="15"/>
      <c r="E3827" s="26"/>
      <c r="F3827" s="26"/>
      <c r="G3827" s="15"/>
      <c r="H3827" s="15"/>
      <c r="I3827" s="15"/>
      <c r="J3827" s="26"/>
      <c r="K3827" s="26"/>
      <c r="L3827" s="26"/>
      <c r="M3827" s="26"/>
      <c r="N3827" s="26"/>
      <c r="O3827" s="26"/>
      <c r="P3827" s="26"/>
      <c r="Q3827" s="26"/>
      <c r="S3827" s="15"/>
      <c r="T3827" s="15"/>
      <c r="U3827" s="15"/>
      <c r="V3827" s="15"/>
      <c r="W3827" s="15"/>
      <c r="X3827" s="15"/>
      <c r="Y3827" s="15"/>
      <c r="Z3827" s="15"/>
      <c r="AA3827" s="15"/>
    </row>
    <row r="3828" spans="1:27" s="21" customFormat="1" x14ac:dyDescent="0.2">
      <c r="A3828" s="23"/>
      <c r="B3828" s="24"/>
      <c r="C3828" s="24"/>
      <c r="D3828" s="15"/>
      <c r="E3828" s="26"/>
      <c r="F3828" s="26"/>
      <c r="G3828" s="15"/>
      <c r="H3828" s="15"/>
      <c r="I3828" s="15"/>
      <c r="J3828" s="26"/>
      <c r="K3828" s="26"/>
      <c r="L3828" s="26"/>
      <c r="M3828" s="26"/>
      <c r="N3828" s="26"/>
      <c r="O3828" s="26"/>
      <c r="P3828" s="26"/>
      <c r="Q3828" s="26"/>
      <c r="S3828" s="15"/>
      <c r="T3828" s="15"/>
      <c r="U3828" s="15"/>
      <c r="V3828" s="15"/>
      <c r="W3828" s="15"/>
      <c r="X3828" s="15"/>
      <c r="Y3828" s="15"/>
      <c r="Z3828" s="15"/>
      <c r="AA3828" s="15"/>
    </row>
  </sheetData>
  <mergeCells count="3">
    <mergeCell ref="F8:I8"/>
    <mergeCell ref="J8:M8"/>
    <mergeCell ref="N8:Q8"/>
  </mergeCells>
  <hyperlinks>
    <hyperlink ref="A5" r:id="rId1" xr:uid="{92C3981B-5311-4601-A699-52C45DBC165B}"/>
    <hyperlink ref="A6" r:id="rId2" xr:uid="{3B97D3A7-A748-4E5C-AAAD-8A8BB9500AE5}"/>
  </hyperlinks>
  <pageMargins left="0.25" right="0.25" top="0.75" bottom="0.75" header="0.3" footer="0.3"/>
  <pageSetup paperSize="121" scale="37" fitToHeight="0" orientation="landscape" r:id="rId3"/>
  <drawing r:id="rId4"/>
  <legacyDrawing r:id="rId5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14A0-828E-406A-BF9A-2B5E0DE382F7}">
  <sheetPr>
    <tabColor rgb="FF00B0F0"/>
  </sheetPr>
  <dimension ref="B1:G6"/>
  <sheetViews>
    <sheetView zoomScaleNormal="100" workbookViewId="0">
      <pane ySplit="6" topLeftCell="A7" activePane="bottomLeft" state="frozen"/>
      <selection pane="bottomLeft" activeCell="G2" sqref="G2"/>
    </sheetView>
  </sheetViews>
  <sheetFormatPr defaultRowHeight="12.75" x14ac:dyDescent="0.2"/>
  <cols>
    <col min="1" max="1" width="1" style="11" customWidth="1"/>
    <col min="2" max="16384" width="9.140625" style="11"/>
  </cols>
  <sheetData>
    <row r="1" spans="2:7" ht="3.75" customHeight="1" x14ac:dyDescent="0.2"/>
    <row r="2" spans="2:7" x14ac:dyDescent="0.2">
      <c r="B2" s="62" t="s">
        <v>47</v>
      </c>
      <c r="C2" s="62"/>
      <c r="D2" s="62"/>
      <c r="E2" s="62"/>
      <c r="G2" s="13" t="s">
        <v>49</v>
      </c>
    </row>
    <row r="3" spans="2:7" ht="14.25" x14ac:dyDescent="0.25">
      <c r="B3" s="14" t="s">
        <v>43</v>
      </c>
      <c r="C3" s="12">
        <v>0</v>
      </c>
      <c r="D3" s="14" t="s">
        <v>35</v>
      </c>
      <c r="E3" s="12">
        <v>-3.48</v>
      </c>
    </row>
    <row r="4" spans="2:7" ht="14.25" x14ac:dyDescent="0.25">
      <c r="B4" s="14" t="s">
        <v>44</v>
      </c>
      <c r="C4" s="12">
        <v>1</v>
      </c>
      <c r="D4" s="14" t="s">
        <v>42</v>
      </c>
      <c r="E4" s="12">
        <v>1.65</v>
      </c>
    </row>
    <row r="5" spans="2:7" x14ac:dyDescent="0.2">
      <c r="B5" s="14" t="s">
        <v>40</v>
      </c>
      <c r="C5" s="12">
        <v>0.52</v>
      </c>
      <c r="D5" s="14" t="s">
        <v>41</v>
      </c>
      <c r="E5" s="12">
        <v>0.59</v>
      </c>
    </row>
    <row r="6" spans="2:7" ht="3.75" customHeight="1" x14ac:dyDescent="0.2"/>
  </sheetData>
  <mergeCells count="1">
    <mergeCell ref="B2:E2"/>
  </mergeCells>
  <hyperlinks>
    <hyperlink ref="G2" r:id="rId1" xr:uid="{4D3321ED-8209-4FCA-8F43-715401BA6E32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BDCFA-83C1-49A7-9BC5-011A93CE6606}">
  <dimension ref="A1:U3877"/>
  <sheetViews>
    <sheetView zoomScale="85" zoomScaleNormal="85" workbookViewId="0">
      <pane ySplit="9" topLeftCell="A3134" activePane="bottomLeft" state="frozen"/>
      <selection pane="bottomLeft" activeCell="A3316" sqref="A3316"/>
    </sheetView>
  </sheetViews>
  <sheetFormatPr defaultRowHeight="12.75" x14ac:dyDescent="0.2"/>
  <cols>
    <col min="1" max="1" width="10.28515625" style="1" bestFit="1" customWidth="1"/>
    <col min="2" max="3" width="17.85546875" style="3" customWidth="1"/>
    <col min="4" max="4" width="9.28515625" style="1" bestFit="1" customWidth="1"/>
    <col min="5" max="5" width="12.7109375" style="1" bestFit="1" customWidth="1"/>
    <col min="6" max="6" width="20.140625" style="1" bestFit="1" customWidth="1"/>
    <col min="7" max="7" width="17" style="1" bestFit="1" customWidth="1"/>
    <col min="8" max="8" width="13.85546875" style="1" bestFit="1" customWidth="1"/>
    <col min="9" max="11" width="13.85546875" style="1" customWidth="1"/>
    <col min="12" max="12" width="12.140625" bestFit="1" customWidth="1"/>
    <col min="13" max="13" width="14.140625" style="1" bestFit="1" customWidth="1"/>
    <col min="14" max="14" width="11.85546875" style="1" bestFit="1" customWidth="1"/>
    <col min="15" max="15" width="10.5703125" style="1" bestFit="1" customWidth="1"/>
    <col min="16" max="16" width="18.85546875" style="1" bestFit="1" customWidth="1"/>
    <col min="17" max="18" width="9.140625" style="1"/>
    <col min="19" max="21" width="12.5703125" style="1" bestFit="1" customWidth="1"/>
    <col min="22" max="16384" width="9.140625" style="1"/>
  </cols>
  <sheetData>
    <row r="1" spans="1:21" ht="15" thickBot="1" x14ac:dyDescent="0.3">
      <c r="B1" s="1"/>
      <c r="C1" s="1"/>
      <c r="L1" s="1" t="s">
        <v>2</v>
      </c>
      <c r="N1" s="1" t="s">
        <v>3</v>
      </c>
      <c r="Q1" s="6"/>
      <c r="R1" s="6" t="s">
        <v>12</v>
      </c>
      <c r="S1" s="6" t="s">
        <v>13</v>
      </c>
      <c r="T1" s="6" t="s">
        <v>14</v>
      </c>
      <c r="U1" s="6" t="s">
        <v>11</v>
      </c>
    </row>
    <row r="2" spans="1:21" ht="15" thickTop="1" x14ac:dyDescent="0.25">
      <c r="B2" s="1"/>
      <c r="C2" s="1"/>
      <c r="L2" s="1" t="s">
        <v>4</v>
      </c>
      <c r="N2" s="1" t="s">
        <v>5</v>
      </c>
      <c r="Q2" s="1" t="s">
        <v>15</v>
      </c>
      <c r="R2" s="1">
        <f>_xlfn.COVARIANCE.P(Table1[NV],Table1[Metcalfe
NV ~ n^2])</f>
        <v>1.1610931890593418E+22</v>
      </c>
      <c r="S2" s="1">
        <f>_xlfn.STDEV.P(Table1[NV])</f>
        <v>54986322974.760941</v>
      </c>
      <c r="T2" s="1">
        <f>_xlfn.STDEV.P(Table1[Metcalfe
NV ~ n^2])</f>
        <v>259209625006.61334</v>
      </c>
      <c r="U2" s="1">
        <f>R2/(S2*T2)</f>
        <v>0.81463164213514527</v>
      </c>
    </row>
    <row r="3" spans="1:21" x14ac:dyDescent="0.2">
      <c r="B3" s="1"/>
      <c r="C3" s="1"/>
      <c r="L3" s="1" t="s">
        <v>8</v>
      </c>
      <c r="M3" s="1">
        <v>1</v>
      </c>
      <c r="Q3" s="1" t="s">
        <v>16</v>
      </c>
      <c r="R3" s="1">
        <f>_xlfn.COVARIANCE.P(Table1[NV_MA],Table1[NV_MA-1])</f>
        <v>1.1231316190107353E+22</v>
      </c>
      <c r="S3" s="1">
        <f>_xlfn.STDEV.P(Table1[NV_MA])</f>
        <v>53474497592.5858</v>
      </c>
      <c r="T3" s="1">
        <f>_xlfn.STDEV.P(Table1[NV_MA-1])</f>
        <v>249369002919.29681</v>
      </c>
      <c r="U3" s="1">
        <f>R3/(S3*T3)</f>
        <v>0.84225087757869954</v>
      </c>
    </row>
    <row r="4" spans="1:21" x14ac:dyDescent="0.2">
      <c r="B4" s="1"/>
      <c r="C4" s="1"/>
      <c r="L4" s="1"/>
    </row>
    <row r="5" spans="1:21" x14ac:dyDescent="0.2">
      <c r="B5" s="1"/>
      <c r="C5" s="1"/>
      <c r="L5" s="1"/>
      <c r="Q5" s="1" t="s">
        <v>9</v>
      </c>
      <c r="R5" s="1">
        <f>_xlfn.COVARIANCE.P(Table1[NV_MA],Table1[NVM calc])</f>
        <v>1.1231316190107353E+22</v>
      </c>
      <c r="S5" s="1">
        <f>_xlfn.STDEV.P(Table1[NV_MA])</f>
        <v>53474497592.5858</v>
      </c>
      <c r="T5" s="1">
        <f>_xlfn.STDEV.P(Table1[NVM calc])</f>
        <v>249369002919.29681</v>
      </c>
      <c r="U5" s="1">
        <f>R5/(S5*T5)</f>
        <v>0.84225087757869954</v>
      </c>
    </row>
    <row r="6" spans="1:21" x14ac:dyDescent="0.2">
      <c r="B6" s="1"/>
      <c r="C6" s="1"/>
      <c r="L6" s="1"/>
    </row>
    <row r="7" spans="1:21" x14ac:dyDescent="0.2">
      <c r="B7" s="1"/>
      <c r="C7" s="1"/>
      <c r="L7" s="1"/>
    </row>
    <row r="8" spans="1:21" x14ac:dyDescent="0.2">
      <c r="B8" s="1"/>
      <c r="C8" s="1"/>
      <c r="L8" s="1"/>
    </row>
    <row r="9" spans="1:21" s="9" customFormat="1" ht="34.5" customHeight="1" thickBot="1" x14ac:dyDescent="0.25">
      <c r="A9" s="9" t="s">
        <v>6</v>
      </c>
      <c r="B9" s="9" t="s">
        <v>0</v>
      </c>
      <c r="C9" s="9" t="s">
        <v>10</v>
      </c>
      <c r="D9" s="9" t="s">
        <v>1</v>
      </c>
      <c r="E9" s="10" t="s">
        <v>23</v>
      </c>
      <c r="F9" s="10" t="s">
        <v>21</v>
      </c>
      <c r="G9" s="9" t="s">
        <v>24</v>
      </c>
      <c r="H9" s="10" t="s">
        <v>20</v>
      </c>
      <c r="I9" s="9" t="s">
        <v>25</v>
      </c>
      <c r="J9" s="10" t="s">
        <v>22</v>
      </c>
      <c r="K9" s="9" t="s">
        <v>26</v>
      </c>
      <c r="L9" s="9" t="s">
        <v>17</v>
      </c>
      <c r="M9" s="9" t="s">
        <v>18</v>
      </c>
      <c r="N9" s="9" t="s">
        <v>19</v>
      </c>
      <c r="O9" s="9" t="s">
        <v>7</v>
      </c>
      <c r="P9" s="9" t="s">
        <v>9</v>
      </c>
    </row>
    <row r="10" spans="1:21" ht="13.5" thickTop="1" x14ac:dyDescent="0.2">
      <c r="A10" s="2">
        <v>43683</v>
      </c>
      <c r="B10" s="3">
        <v>204045416188.37201</v>
      </c>
      <c r="C10" s="3">
        <f t="shared" ref="C10:C73" si="0">AVERAGE(B10:B39)</f>
        <v>189187944981.51743</v>
      </c>
      <c r="D10" s="4">
        <f>LN(Table1[[#This Row],[NV]])</f>
        <v>26.04160843438698</v>
      </c>
      <c r="E10" s="5">
        <v>850550</v>
      </c>
      <c r="F10" s="5">
        <f t="shared" ref="F10:F73" si="1">E10^2</f>
        <v>723435302500</v>
      </c>
      <c r="G10" s="8">
        <f t="shared" ref="G10:G73" si="2">AVERAGE(F10:F39)</f>
        <v>536554159736.73334</v>
      </c>
      <c r="H10" s="5">
        <f t="shared" ref="H10:H73" si="3">E10*LN(E10)</f>
        <v>11613102.207494991</v>
      </c>
      <c r="I10" s="5">
        <f t="shared" ref="I10:I73" si="4">AVERAGE(H10:H39)</f>
        <v>9816817.6841192637</v>
      </c>
      <c r="J10" s="5">
        <f>Table1[[#This Row],[DAA 
(n)]]^1.5</f>
        <v>784422014.31460154</v>
      </c>
      <c r="K10" s="5">
        <f t="shared" ref="K10:K73" si="5">AVERAGE(J10:J39)</f>
        <v>623408433.32485461</v>
      </c>
      <c r="L10" s="7">
        <f>LN(Table1[[#This Row],[NV]]/Table1[[#This Row],[NV_MA-1]])</f>
        <v>-0.96682490965013013</v>
      </c>
      <c r="M10" s="7">
        <f>LN(Table1[[#This Row],[NV]]/Table1[[#This Row],[NV_MA-2]])</f>
        <v>9.9420008713303005</v>
      </c>
      <c r="N10" s="4">
        <f>LN(Table1[[#This Row],[NV]]/Table1[[#This Row],[NV_MA-3]])</f>
        <v>5.7908959812296494</v>
      </c>
      <c r="O10" s="7">
        <f>LN(Table1[[#This Row],[NV]]/Table1[[#This Row],[Metcalfe
NV ~ n^2]])</f>
        <v>-1.2656685216884767</v>
      </c>
      <c r="P10" s="7">
        <f>Table1[[#This Row],[NV_MA-1]]*$M$3</f>
        <v>536554159736.73334</v>
      </c>
    </row>
    <row r="11" spans="1:21" x14ac:dyDescent="0.2">
      <c r="A11" s="2">
        <v>43682</v>
      </c>
      <c r="B11" s="3">
        <v>210568558007.91699</v>
      </c>
      <c r="C11" s="3">
        <f t="shared" si="0"/>
        <v>189185615865.33563</v>
      </c>
      <c r="D11" s="4">
        <f>LN(Table1[[#This Row],[NV]])</f>
        <v>26.073077128291978</v>
      </c>
      <c r="E11" s="5">
        <v>807955</v>
      </c>
      <c r="F11" s="5">
        <f t="shared" si="1"/>
        <v>652791282025</v>
      </c>
      <c r="G11" s="8">
        <f t="shared" si="2"/>
        <v>525009621621.93335</v>
      </c>
      <c r="H11" s="5">
        <f t="shared" si="3"/>
        <v>10990015.305675542</v>
      </c>
      <c r="I11" s="5">
        <f t="shared" si="4"/>
        <v>9702529.0160007793</v>
      </c>
      <c r="J11" s="5">
        <f>Table1[[#This Row],[DAA 
(n)]]^1.5</f>
        <v>726240993.24432969</v>
      </c>
      <c r="K11" s="5">
        <f t="shared" si="5"/>
        <v>613301625.79842556</v>
      </c>
      <c r="L11" s="7">
        <f>LN(Table1[[#This Row],[NV]]/Table1[[#This Row],[NV_MA-1]])</f>
        <v>-0.91360529797704271</v>
      </c>
      <c r="M11" s="7">
        <f>LN(Table1[[#This Row],[NV]]/Table1[[#This Row],[NV_MA-2]])</f>
        <v>9.9851799955017295</v>
      </c>
      <c r="N11" s="4">
        <f>LN(Table1[[#This Row],[NV]]/Table1[[#This Row],[NV_MA-3]])</f>
        <v>5.8387097067969052</v>
      </c>
      <c r="O11" s="7">
        <f>LN(Table1[[#This Row],[NV]]/Table1[[#This Row],[Metcalfe
NV ~ n^2]])</f>
        <v>-1.1314461574740406</v>
      </c>
      <c r="P11" s="7">
        <f>Table1[[#This Row],[NV_MA-1]]*$M$3</f>
        <v>525009621621.93335</v>
      </c>
    </row>
    <row r="12" spans="1:21" x14ac:dyDescent="0.2">
      <c r="A12" s="2">
        <v>43681</v>
      </c>
      <c r="B12" s="3">
        <v>196198228092.13101</v>
      </c>
      <c r="C12" s="3">
        <f t="shared" si="0"/>
        <v>188817972392.34445</v>
      </c>
      <c r="D12" s="4">
        <f>LN(Table1[[#This Row],[NV]])</f>
        <v>26.002391352906063</v>
      </c>
      <c r="E12" s="5">
        <v>583300</v>
      </c>
      <c r="F12" s="5">
        <f t="shared" si="1"/>
        <v>340238890000</v>
      </c>
      <c r="G12" s="8">
        <f t="shared" si="2"/>
        <v>517537779494.73334</v>
      </c>
      <c r="H12" s="5">
        <f t="shared" si="3"/>
        <v>7744157.3172022505</v>
      </c>
      <c r="I12" s="5">
        <f t="shared" si="4"/>
        <v>9628453.2162928246</v>
      </c>
      <c r="J12" s="5">
        <f>Table1[[#This Row],[DAA 
(n)]]^1.5</f>
        <v>445490004.97990966</v>
      </c>
      <c r="K12" s="5">
        <f t="shared" si="5"/>
        <v>606751744.3184005</v>
      </c>
      <c r="L12" s="7">
        <f>LN(Table1[[#This Row],[NV]]/Table1[[#This Row],[NV_MA-1]])</f>
        <v>-0.96995701036977855</v>
      </c>
      <c r="M12" s="7">
        <f>LN(Table1[[#This Row],[NV]]/Table1[[#This Row],[NV_MA-2]])</f>
        <v>9.922158203393824</v>
      </c>
      <c r="N12" s="4">
        <f>LN(Table1[[#This Row],[NV]]/Table1[[#This Row],[NV_MA-3]])</f>
        <v>5.7787610754839971</v>
      </c>
      <c r="O12" s="7">
        <f>LN(Table1[[#This Row],[NV]]/Table1[[#This Row],[Metcalfe
NV ~ n^2]])</f>
        <v>-0.55052247257739584</v>
      </c>
      <c r="P12" s="7">
        <f>Table1[[#This Row],[NV_MA-1]]*$M$3</f>
        <v>517537779494.73334</v>
      </c>
    </row>
    <row r="13" spans="1:21" x14ac:dyDescent="0.2">
      <c r="A13" s="2">
        <v>43680</v>
      </c>
      <c r="B13" s="3">
        <v>193031076581.09799</v>
      </c>
      <c r="C13" s="3">
        <f t="shared" si="0"/>
        <v>188804006653.42078</v>
      </c>
      <c r="D13" s="4">
        <f>LN(Table1[[#This Row],[NV]])</f>
        <v>25.986117031444113</v>
      </c>
      <c r="E13" s="5">
        <v>612854</v>
      </c>
      <c r="F13" s="5">
        <f t="shared" si="1"/>
        <v>375590025316</v>
      </c>
      <c r="G13" s="8">
        <f t="shared" si="2"/>
        <v>529557377151.93335</v>
      </c>
      <c r="H13" s="5">
        <f t="shared" si="3"/>
        <v>8166820.0955815734</v>
      </c>
      <c r="I13" s="5">
        <f t="shared" si="4"/>
        <v>9750878.2429492157</v>
      </c>
      <c r="J13" s="5">
        <f>Table1[[#This Row],[DAA 
(n)]]^1.5</f>
        <v>479772705.9504447</v>
      </c>
      <c r="K13" s="5">
        <f t="shared" si="5"/>
        <v>617434191.80460393</v>
      </c>
      <c r="L13" s="7">
        <f>LN(Table1[[#This Row],[NV]]/Table1[[#This Row],[NV_MA-1]])</f>
        <v>-1.0091903256777259</v>
      </c>
      <c r="M13" s="7">
        <f>LN(Table1[[#This Row],[NV]]/Table1[[#This Row],[NV_MA-2]])</f>
        <v>9.8932491163267802</v>
      </c>
      <c r="N13" s="4">
        <f>LN(Table1[[#This Row],[NV]]/Table1[[#This Row],[NV_MA-3]])</f>
        <v>5.7450339826332524</v>
      </c>
      <c r="O13" s="7">
        <f>LN(Table1[[#This Row],[NV]]/Table1[[#This Row],[Metcalfe
NV ~ n^2]])</f>
        <v>-0.66564699581710529</v>
      </c>
      <c r="P13" s="7">
        <f>Table1[[#This Row],[NV_MA-1]]*$M$3</f>
        <v>529557377151.93335</v>
      </c>
    </row>
    <row r="14" spans="1:21" x14ac:dyDescent="0.2">
      <c r="A14" s="2">
        <v>43679</v>
      </c>
      <c r="B14" s="3">
        <v>187995636118.57101</v>
      </c>
      <c r="C14" s="3">
        <f t="shared" si="0"/>
        <v>189000712663.44565</v>
      </c>
      <c r="D14" s="4">
        <f>LN(Table1[[#This Row],[NV]])</f>
        <v>25.959684587371694</v>
      </c>
      <c r="E14" s="5">
        <v>775949</v>
      </c>
      <c r="F14" s="5">
        <f t="shared" si="1"/>
        <v>602096850601</v>
      </c>
      <c r="G14" s="8">
        <f t="shared" si="2"/>
        <v>539130049889.70001</v>
      </c>
      <c r="H14" s="5">
        <f t="shared" si="3"/>
        <v>10523297.796530498</v>
      </c>
      <c r="I14" s="5">
        <f t="shared" si="4"/>
        <v>9847979.9658172894</v>
      </c>
      <c r="J14" s="5">
        <f>Table1[[#This Row],[DAA 
(n)]]^1.5</f>
        <v>683517702.13140416</v>
      </c>
      <c r="K14" s="5">
        <f t="shared" si="5"/>
        <v>625926817.34545016</v>
      </c>
      <c r="L14" s="7">
        <f>LN(Table1[[#This Row],[NV]]/Table1[[#This Row],[NV_MA-1]])</f>
        <v>-1.0535380713241747</v>
      </c>
      <c r="M14" s="7">
        <f>LN(Table1[[#This Row],[NV]]/Table1[[#This Row],[NV_MA-2]])</f>
        <v>9.8569076748675801</v>
      </c>
      <c r="N14" s="4">
        <f>LN(Table1[[#This Row],[NV]]/Table1[[#This Row],[NV_MA-3]])</f>
        <v>5.7049405703402281</v>
      </c>
      <c r="O14" s="7">
        <f>LN(Table1[[#This Row],[NV]]/Table1[[#This Row],[Metcalfe
NV ~ n^2]])</f>
        <v>-1.163999563340524</v>
      </c>
      <c r="P14" s="7">
        <f>Table1[[#This Row],[NV_MA-1]]*$M$3</f>
        <v>539130049889.70001</v>
      </c>
    </row>
    <row r="15" spans="1:21" x14ac:dyDescent="0.2">
      <c r="A15" s="2">
        <v>43678</v>
      </c>
      <c r="B15" s="3">
        <v>185663600899.70999</v>
      </c>
      <c r="C15" s="3">
        <f t="shared" si="0"/>
        <v>189824234148.543</v>
      </c>
      <c r="D15" s="4">
        <f>LN(Table1[[#This Row],[NV]])</f>
        <v>25.947202275859436</v>
      </c>
      <c r="E15" s="5">
        <v>752575</v>
      </c>
      <c r="F15" s="5">
        <f t="shared" si="1"/>
        <v>566369130625</v>
      </c>
      <c r="G15" s="8">
        <f t="shared" si="2"/>
        <v>545104621961.70001</v>
      </c>
      <c r="H15" s="5">
        <f t="shared" si="3"/>
        <v>10183284.937850976</v>
      </c>
      <c r="I15" s="5">
        <f t="shared" si="4"/>
        <v>9900633.4376007132</v>
      </c>
      <c r="J15" s="5">
        <f>Table1[[#This Row],[DAA 
(n)]]^1.5</f>
        <v>652866945.46447062</v>
      </c>
      <c r="K15" s="5">
        <f t="shared" si="5"/>
        <v>630844585.73124087</v>
      </c>
      <c r="L15" s="7">
        <f>LN(Table1[[#This Row],[NV]]/Table1[[#This Row],[NV_MA-1]])</f>
        <v>-1.077041304229132</v>
      </c>
      <c r="M15" s="7">
        <f>LN(Table1[[#This Row],[NV]]/Table1[[#This Row],[NV_MA-2]])</f>
        <v>9.83909297920545</v>
      </c>
      <c r="N15" s="4">
        <f>LN(Table1[[#This Row],[NV]]/Table1[[#This Row],[NV_MA-3]])</f>
        <v>5.6846321840560776</v>
      </c>
      <c r="O15" s="7">
        <f>LN(Table1[[#This Row],[NV]]/Table1[[#This Row],[Metcalfe
NV ~ n^2]])</f>
        <v>-1.1153096009660664</v>
      </c>
      <c r="P15" s="7">
        <f>Table1[[#This Row],[NV_MA-1]]*$M$3</f>
        <v>545104621961.70001</v>
      </c>
    </row>
    <row r="16" spans="1:21" x14ac:dyDescent="0.2">
      <c r="A16" s="2">
        <v>43677</v>
      </c>
      <c r="B16" s="3">
        <v>179552893039.96899</v>
      </c>
      <c r="C16" s="3">
        <f t="shared" si="0"/>
        <v>190021207954.4223</v>
      </c>
      <c r="D16" s="4">
        <f>LN(Table1[[#This Row],[NV]])</f>
        <v>25.913735670214781</v>
      </c>
      <c r="E16" s="5">
        <v>786236</v>
      </c>
      <c r="F16" s="5">
        <f t="shared" si="1"/>
        <v>618167047696</v>
      </c>
      <c r="G16" s="8">
        <f t="shared" si="2"/>
        <v>552881276093</v>
      </c>
      <c r="H16" s="5">
        <f t="shared" si="3"/>
        <v>10673163.355604649</v>
      </c>
      <c r="I16" s="5">
        <f t="shared" si="4"/>
        <v>9969672.354763722</v>
      </c>
      <c r="J16" s="5">
        <f>Table1[[#This Row],[DAA 
(n)]]^1.5</f>
        <v>697155066.61883402</v>
      </c>
      <c r="K16" s="5">
        <f t="shared" si="5"/>
        <v>637270164.55243528</v>
      </c>
      <c r="L16" s="7">
        <f>LN(Table1[[#This Row],[NV]]/Table1[[#This Row],[NV_MA-1]])</f>
        <v>-1.124673454595233</v>
      </c>
      <c r="M16" s="7">
        <f>LN(Table1[[#This Row],[NV]]/Table1[[#This Row],[NV_MA-2]])</f>
        <v>9.798677391929731</v>
      </c>
      <c r="N16" s="4">
        <f>LN(Table1[[#This Row],[NV]]/Table1[[#This Row],[NV_MA-3]])</f>
        <v>5.6410314264153776</v>
      </c>
      <c r="O16" s="7">
        <f>LN(Table1[[#This Row],[NV]]/Table1[[#This Row],[Metcalfe
NV ~ n^2]])</f>
        <v>-1.2362888913790631</v>
      </c>
      <c r="P16" s="7">
        <f>Table1[[#This Row],[NV_MA-1]]*$M$3</f>
        <v>552881276093</v>
      </c>
    </row>
    <row r="17" spans="1:16" x14ac:dyDescent="0.2">
      <c r="A17" s="2">
        <v>43676</v>
      </c>
      <c r="B17" s="3">
        <v>171144789262.23999</v>
      </c>
      <c r="C17" s="3">
        <f t="shared" si="0"/>
        <v>190304606070.87177</v>
      </c>
      <c r="D17" s="4">
        <f>LN(Table1[[#This Row],[NV]])</f>
        <v>25.865775756015019</v>
      </c>
      <c r="E17" s="5">
        <v>737831</v>
      </c>
      <c r="F17" s="5">
        <f t="shared" si="1"/>
        <v>544394584561</v>
      </c>
      <c r="G17" s="8">
        <f t="shared" si="2"/>
        <v>555611772859.16663</v>
      </c>
      <c r="H17" s="5">
        <f t="shared" si="3"/>
        <v>9969181.48064721</v>
      </c>
      <c r="I17" s="5">
        <f t="shared" si="4"/>
        <v>9994246.7239271961</v>
      </c>
      <c r="J17" s="5">
        <f>Table1[[#This Row],[DAA 
(n)]]^1.5</f>
        <v>633775355.09139836</v>
      </c>
      <c r="K17" s="5">
        <f t="shared" si="5"/>
        <v>639543421.46955836</v>
      </c>
      <c r="L17" s="7">
        <f>LN(Table1[[#This Row],[NV]]/Table1[[#This Row],[NV_MA-1]])</f>
        <v>-1.1775598810384302</v>
      </c>
      <c r="M17" s="7">
        <f>LN(Table1[[#This Row],[NV]]/Table1[[#This Row],[NV_MA-2]])</f>
        <v>9.7482555982284147</v>
      </c>
      <c r="N17" s="4">
        <f>LN(Table1[[#This Row],[NV]]/Table1[[#This Row],[NV_MA-3]])</f>
        <v>5.5895106802445369</v>
      </c>
      <c r="O17" s="7">
        <f>LN(Table1[[#This Row],[NV]]/Table1[[#This Row],[Metcalfe
NV ~ n^2]])</f>
        <v>-1.1571644041224873</v>
      </c>
      <c r="P17" s="7">
        <f>Table1[[#This Row],[NV_MA-1]]*$M$3</f>
        <v>555611772859.16663</v>
      </c>
    </row>
    <row r="18" spans="1:16" x14ac:dyDescent="0.2">
      <c r="A18" s="2">
        <v>43675</v>
      </c>
      <c r="B18" s="3">
        <v>169611741059.69101</v>
      </c>
      <c r="C18" s="3">
        <f t="shared" si="0"/>
        <v>191029575194.79037</v>
      </c>
      <c r="D18" s="4">
        <f>LN(Table1[[#This Row],[NV]])</f>
        <v>25.856777785854362</v>
      </c>
      <c r="E18" s="5">
        <v>738306</v>
      </c>
      <c r="F18" s="5">
        <f t="shared" si="1"/>
        <v>545095749636</v>
      </c>
      <c r="G18" s="8">
        <f t="shared" si="2"/>
        <v>552693989614.6333</v>
      </c>
      <c r="H18" s="5">
        <f t="shared" si="3"/>
        <v>9976074.5817999206</v>
      </c>
      <c r="I18" s="5">
        <f t="shared" si="4"/>
        <v>9964386.1098299883</v>
      </c>
      <c r="J18" s="5">
        <f>Table1[[#This Row],[DAA 
(n)]]^1.5</f>
        <v>634387470.34502339</v>
      </c>
      <c r="K18" s="5">
        <f t="shared" si="5"/>
        <v>636940812.81124949</v>
      </c>
      <c r="L18" s="7">
        <f>LN(Table1[[#This Row],[NV]]/Table1[[#This Row],[NV_MA-1]])</f>
        <v>-1.1812925352830903</v>
      </c>
      <c r="M18" s="7">
        <f>LN(Table1[[#This Row],[NV]]/Table1[[#This Row],[NV_MA-2]])</f>
        <v>9.7422498807561908</v>
      </c>
      <c r="N18" s="4">
        <f>LN(Table1[[#This Row],[NV]]/Table1[[#This Row],[NV_MA-3]])</f>
        <v>5.5845904921587799</v>
      </c>
      <c r="O18" s="7">
        <f>LN(Table1[[#This Row],[NV]]/Table1[[#This Row],[Metcalfe
NV ~ n^2]])</f>
        <v>-1.1674495177295736</v>
      </c>
      <c r="P18" s="7">
        <f>Table1[[#This Row],[NV_MA-1]]*$M$3</f>
        <v>552693989614.6333</v>
      </c>
    </row>
    <row r="19" spans="1:16" x14ac:dyDescent="0.2">
      <c r="A19" s="2">
        <v>43674</v>
      </c>
      <c r="B19" s="3">
        <v>170049120676.19699</v>
      </c>
      <c r="C19" s="3">
        <f t="shared" si="0"/>
        <v>192458230779.50739</v>
      </c>
      <c r="D19" s="4">
        <f>LN(Table1[[#This Row],[NV]])</f>
        <v>25.85935317741416</v>
      </c>
      <c r="E19" s="5">
        <v>521206</v>
      </c>
      <c r="F19" s="5">
        <f t="shared" si="1"/>
        <v>271655694436</v>
      </c>
      <c r="G19" s="8">
        <f t="shared" si="2"/>
        <v>558434715523.96667</v>
      </c>
      <c r="H19" s="5">
        <f t="shared" si="3"/>
        <v>6861103.9949194305</v>
      </c>
      <c r="I19" s="5">
        <f t="shared" si="4"/>
        <v>10017193.561795557</v>
      </c>
      <c r="J19" s="5">
        <f>Table1[[#This Row],[DAA 
(n)]]^1.5</f>
        <v>376282577.16005051</v>
      </c>
      <c r="K19" s="5">
        <f t="shared" si="5"/>
        <v>641775950.51646912</v>
      </c>
      <c r="L19" s="7">
        <f>LN(Table1[[#This Row],[NV]]/Table1[[#This Row],[NV_MA-1]])</f>
        <v>-1.1890503786825717</v>
      </c>
      <c r="M19" s="7">
        <f>LN(Table1[[#This Row],[NV]]/Table1[[#This Row],[NV_MA-2]])</f>
        <v>9.7395396466770592</v>
      </c>
      <c r="N19" s="4">
        <f>LN(Table1[[#This Row],[NV]]/Table1[[#This Row],[NV_MA-3]])</f>
        <v>5.5796033634044404</v>
      </c>
      <c r="O19" s="7">
        <f>LN(Table1[[#This Row],[NV]]/Table1[[#This Row],[Metcalfe
NV ~ n^2]])</f>
        <v>-0.46844809471022114</v>
      </c>
      <c r="P19" s="7">
        <f>Table1[[#This Row],[NV_MA-1]]*$M$3</f>
        <v>558434715523.96667</v>
      </c>
    </row>
    <row r="20" spans="1:16" x14ac:dyDescent="0.2">
      <c r="A20" s="2">
        <v>43673</v>
      </c>
      <c r="B20" s="3">
        <v>168545324729.98901</v>
      </c>
      <c r="C20" s="3">
        <f t="shared" si="0"/>
        <v>194116806436.77472</v>
      </c>
      <c r="D20" s="4">
        <f>LN(Table1[[#This Row],[NV]])</f>
        <v>25.850470540063125</v>
      </c>
      <c r="E20" s="5">
        <v>587410</v>
      </c>
      <c r="F20" s="5">
        <f t="shared" si="1"/>
        <v>345050508100</v>
      </c>
      <c r="G20" s="8">
        <f t="shared" si="2"/>
        <v>583313742867.06665</v>
      </c>
      <c r="H20" s="5">
        <f t="shared" si="3"/>
        <v>7802848.0009944839</v>
      </c>
      <c r="I20" s="5">
        <f t="shared" si="4"/>
        <v>10253439.77102134</v>
      </c>
      <c r="J20" s="5">
        <f>Table1[[#This Row],[DAA 
(n)]]^1.5</f>
        <v>450206751.35211092</v>
      </c>
      <c r="K20" s="5">
        <f t="shared" si="5"/>
        <v>663016186.21183276</v>
      </c>
      <c r="L20" s="7">
        <f>LN(Table1[[#This Row],[NV]]/Table1[[#This Row],[NV_MA-1]])</f>
        <v>-1.2415204909123372</v>
      </c>
      <c r="M20" s="7">
        <f>LN(Table1[[#This Row],[NV]]/Table1[[#This Row],[NV_MA-2]])</f>
        <v>9.7073467453945774</v>
      </c>
      <c r="N20" s="4">
        <f>LN(Table1[[#This Row],[NV]]/Table1[[#This Row],[NV_MA-3]])</f>
        <v>5.538160578618486</v>
      </c>
      <c r="O20" s="7">
        <f>LN(Table1[[#This Row],[NV]]/Table1[[#This Row],[Metcalfe
NV ~ n^2]])</f>
        <v>-0.71648610348902608</v>
      </c>
      <c r="P20" s="7">
        <f>Table1[[#This Row],[NV_MA-1]]*$M$3</f>
        <v>583313742867.06665</v>
      </c>
    </row>
    <row r="21" spans="1:16" x14ac:dyDescent="0.2">
      <c r="A21" s="2">
        <v>43672</v>
      </c>
      <c r="B21" s="3">
        <v>175485365597.11099</v>
      </c>
      <c r="C21" s="3">
        <f t="shared" si="0"/>
        <v>195084602216.47751</v>
      </c>
      <c r="D21" s="4">
        <f>LN(Table1[[#This Row],[NV]])</f>
        <v>25.8908214894644</v>
      </c>
      <c r="E21" s="5">
        <v>750605</v>
      </c>
      <c r="F21" s="5">
        <f t="shared" si="1"/>
        <v>563407866025</v>
      </c>
      <c r="G21" s="8">
        <f t="shared" si="2"/>
        <v>598301377153.8667</v>
      </c>
      <c r="H21" s="5">
        <f t="shared" si="3"/>
        <v>10154660.944319185</v>
      </c>
      <c r="I21" s="5">
        <f t="shared" si="4"/>
        <v>10400457.324179115</v>
      </c>
      <c r="J21" s="5">
        <f>Table1[[#This Row],[DAA 
(n)]]^1.5</f>
        <v>650305129.36443555</v>
      </c>
      <c r="K21" s="5">
        <f t="shared" si="5"/>
        <v>676065101.65567029</v>
      </c>
      <c r="L21" s="7">
        <f>LN(Table1[[#This Row],[NV]]/Table1[[#This Row],[NV_MA-1]])</f>
        <v>-1.226538949653496</v>
      </c>
      <c r="M21" s="7">
        <f>LN(Table1[[#This Row],[NV]]/Table1[[#This Row],[NV_MA-2]])</f>
        <v>9.7334611528408441</v>
      </c>
      <c r="N21" s="4">
        <f>LN(Table1[[#This Row],[NV]]/Table1[[#This Row],[NV_MA-3]])</f>
        <v>5.5590215558697533</v>
      </c>
      <c r="O21" s="7">
        <f>LN(Table1[[#This Row],[NV]]/Table1[[#This Row],[Metcalfe
NV ~ n^2]])</f>
        <v>-1.1664481645325335</v>
      </c>
      <c r="P21" s="7">
        <f>Table1[[#This Row],[NV_MA-1]]*$M$3</f>
        <v>598301377153.8667</v>
      </c>
    </row>
    <row r="22" spans="1:16" x14ac:dyDescent="0.2">
      <c r="A22" s="2">
        <v>43671</v>
      </c>
      <c r="B22" s="3">
        <v>176543962471.526</v>
      </c>
      <c r="C22" s="3">
        <f t="shared" si="0"/>
        <v>196859886980.40674</v>
      </c>
      <c r="D22" s="4">
        <f>LN(Table1[[#This Row],[NV]])</f>
        <v>25.896835761463485</v>
      </c>
      <c r="E22" s="5">
        <v>764542</v>
      </c>
      <c r="F22" s="5">
        <f t="shared" si="1"/>
        <v>584524469764</v>
      </c>
      <c r="G22" s="8">
        <f t="shared" si="2"/>
        <v>615289706060.53333</v>
      </c>
      <c r="H22" s="5">
        <f t="shared" si="3"/>
        <v>10357275.123376992</v>
      </c>
      <c r="I22" s="5">
        <f t="shared" si="4"/>
        <v>10540228.674518932</v>
      </c>
      <c r="J22" s="5">
        <f>Table1[[#This Row],[DAA 
(n)]]^1.5</f>
        <v>668500940.28528535</v>
      </c>
      <c r="K22" s="5">
        <f t="shared" si="5"/>
        <v>689531849.01010656</v>
      </c>
      <c r="L22" s="7">
        <f>LN(Table1[[#This Row],[NV]]/Table1[[#This Row],[NV_MA-1]])</f>
        <v>-1.2485232991374202</v>
      </c>
      <c r="M22" s="7">
        <f>LN(Table1[[#This Row],[NV]]/Table1[[#This Row],[NV_MA-2]])</f>
        <v>9.7261259647466876</v>
      </c>
      <c r="N22" s="4">
        <f>LN(Table1[[#This Row],[NV]]/Table1[[#This Row],[NV_MA-3]])</f>
        <v>5.5453123158749156</v>
      </c>
      <c r="O22" s="7">
        <f>LN(Table1[[#This Row],[NV]]/Table1[[#This Row],[Metcalfe
NV ~ n^2]])</f>
        <v>-1.1972287199567377</v>
      </c>
      <c r="P22" s="7">
        <f>Table1[[#This Row],[NV_MA-1]]*$M$3</f>
        <v>615289706060.53333</v>
      </c>
    </row>
    <row r="23" spans="1:16" x14ac:dyDescent="0.2">
      <c r="A23" s="2">
        <v>43670</v>
      </c>
      <c r="B23" s="3">
        <v>174663348864.646</v>
      </c>
      <c r="C23" s="3">
        <f t="shared" si="0"/>
        <v>197925007278.35751</v>
      </c>
      <c r="D23" s="4">
        <f>LN(Table1[[#This Row],[NV]])</f>
        <v>25.886126237369197</v>
      </c>
      <c r="E23" s="5">
        <v>733358</v>
      </c>
      <c r="F23" s="5">
        <f t="shared" si="1"/>
        <v>537813956164</v>
      </c>
      <c r="G23" s="8">
        <f t="shared" si="2"/>
        <v>623505070036.93335</v>
      </c>
      <c r="H23" s="5">
        <f t="shared" si="3"/>
        <v>9904285.2609380279</v>
      </c>
      <c r="I23" s="5">
        <f t="shared" si="4"/>
        <v>10611973.225334337</v>
      </c>
      <c r="J23" s="5">
        <f>Table1[[#This Row],[DAA 
(n)]]^1.5</f>
        <v>628020833.46376216</v>
      </c>
      <c r="K23" s="5">
        <f t="shared" si="5"/>
        <v>696260224.96303189</v>
      </c>
      <c r="L23" s="7">
        <f>LN(Table1[[#This Row],[NV]]/Table1[[#This Row],[NV_MA-1]])</f>
        <v>-1.2724964962391156</v>
      </c>
      <c r="M23" s="7">
        <f>LN(Table1[[#This Row],[NV]]/Table1[[#This Row],[NV_MA-2]])</f>
        <v>9.7086327661881793</v>
      </c>
      <c r="N23" s="4">
        <f>LN(Table1[[#This Row],[NV]]/Table1[[#This Row],[NV_MA-3]])</f>
        <v>5.5248922025074858</v>
      </c>
      <c r="O23" s="7">
        <f>LN(Table1[[#This Row],[NV]]/Table1[[#This Row],[Metcalfe
NV ~ n^2]])</f>
        <v>-1.1246522935475636</v>
      </c>
      <c r="P23" s="7">
        <f>Table1[[#This Row],[NV_MA-1]]*$M$3</f>
        <v>623505070036.93335</v>
      </c>
    </row>
    <row r="24" spans="1:16" x14ac:dyDescent="0.2">
      <c r="A24" s="2">
        <v>43669</v>
      </c>
      <c r="B24" s="3">
        <v>175963591454.68399</v>
      </c>
      <c r="C24" s="3">
        <f t="shared" si="0"/>
        <v>198624196762.55798</v>
      </c>
      <c r="D24" s="4">
        <f>LN(Table1[[#This Row],[NV]])</f>
        <v>25.893542943849937</v>
      </c>
      <c r="E24" s="5">
        <v>702928</v>
      </c>
      <c r="F24" s="5">
        <f t="shared" si="1"/>
        <v>494107773184</v>
      </c>
      <c r="G24" s="8">
        <f t="shared" si="2"/>
        <v>637461846574.43335</v>
      </c>
      <c r="H24" s="5">
        <f t="shared" si="3"/>
        <v>9463526.5156782232</v>
      </c>
      <c r="I24" s="5">
        <f t="shared" si="4"/>
        <v>10731499.203496082</v>
      </c>
      <c r="J24" s="5">
        <f>Table1[[#This Row],[DAA 
(n)]]^1.5</f>
        <v>589340469.32879293</v>
      </c>
      <c r="K24" s="5">
        <f t="shared" si="5"/>
        <v>707566443.48427927</v>
      </c>
      <c r="L24" s="7">
        <f>LN(Table1[[#This Row],[NV]]/Table1[[#This Row],[NV_MA-1]])</f>
        <v>-1.2872173198273675</v>
      </c>
      <c r="M24" s="7">
        <f>LN(Table1[[#This Row],[NV]]/Table1[[#This Row],[NV_MA-2]])</f>
        <v>9.7048491182672016</v>
      </c>
      <c r="N24" s="4">
        <f>LN(Table1[[#This Row],[NV]]/Table1[[#This Row],[NV_MA-3]])</f>
        <v>5.516200847725842</v>
      </c>
      <c r="O24" s="7">
        <f>LN(Table1[[#This Row],[NV]]/Table1[[#This Row],[Metcalfe
NV ~ n^2]])</f>
        <v>-1.032476550830097</v>
      </c>
      <c r="P24" s="7">
        <f>Table1[[#This Row],[NV_MA-1]]*$M$3</f>
        <v>637461846574.43335</v>
      </c>
    </row>
    <row r="25" spans="1:16" x14ac:dyDescent="0.2">
      <c r="A25" s="2">
        <v>43668</v>
      </c>
      <c r="B25" s="3">
        <v>184004626629.39001</v>
      </c>
      <c r="C25" s="3">
        <f t="shared" si="0"/>
        <v>199154929609.27484</v>
      </c>
      <c r="D25" s="4">
        <f>LN(Table1[[#This Row],[NV]])</f>
        <v>25.938226738964218</v>
      </c>
      <c r="E25" s="5">
        <v>708667</v>
      </c>
      <c r="F25" s="5">
        <f t="shared" si="1"/>
        <v>502208916889</v>
      </c>
      <c r="G25" s="8">
        <f t="shared" si="2"/>
        <v>646513004138.30005</v>
      </c>
      <c r="H25" s="5">
        <f t="shared" si="3"/>
        <v>9546553.0929246098</v>
      </c>
      <c r="I25" s="5">
        <f t="shared" si="4"/>
        <v>10815110.939290844</v>
      </c>
      <c r="J25" s="5">
        <f>Table1[[#This Row],[DAA 
(n)]]^1.5</f>
        <v>596572616.28822398</v>
      </c>
      <c r="K25" s="5">
        <f t="shared" si="5"/>
        <v>715205147.32705581</v>
      </c>
      <c r="L25" s="7">
        <f>LN(Table1[[#This Row],[NV]]/Table1[[#This Row],[NV_MA-1]])</f>
        <v>-1.2566324106682181</v>
      </c>
      <c r="M25" s="7">
        <f>LN(Table1[[#This Row],[NV]]/Table1[[#This Row],[NV_MA-2]])</f>
        <v>9.7417718637380712</v>
      </c>
      <c r="N25" s="4">
        <f>LN(Table1[[#This Row],[NV]]/Table1[[#This Row],[NV_MA-3]])</f>
        <v>5.5501467601208798</v>
      </c>
      <c r="O25" s="7">
        <f>LN(Table1[[#This Row],[NV]]/Table1[[#This Row],[Metcalfe
NV ~ n^2]])</f>
        <v>-1.0040553002011732</v>
      </c>
      <c r="P25" s="7">
        <f>Table1[[#This Row],[NV_MA-1]]*$M$3</f>
        <v>646513004138.30005</v>
      </c>
    </row>
    <row r="26" spans="1:16" x14ac:dyDescent="0.2">
      <c r="A26" s="2">
        <v>43667</v>
      </c>
      <c r="B26" s="3">
        <v>188818886061.12701</v>
      </c>
      <c r="C26" s="3">
        <f t="shared" si="0"/>
        <v>199352156187.63266</v>
      </c>
      <c r="D26" s="4">
        <f>LN(Table1[[#This Row],[NV]])</f>
        <v>25.964054117758362</v>
      </c>
      <c r="E26" s="5">
        <v>558672</v>
      </c>
      <c r="F26" s="5">
        <f t="shared" si="1"/>
        <v>312114403584</v>
      </c>
      <c r="G26" s="8">
        <f t="shared" si="2"/>
        <v>653746910814.80005</v>
      </c>
      <c r="H26" s="5">
        <f t="shared" si="3"/>
        <v>7393084.1319338214</v>
      </c>
      <c r="I26" s="5">
        <f t="shared" si="4"/>
        <v>10882785.63967905</v>
      </c>
      <c r="J26" s="5">
        <f>Table1[[#This Row],[DAA 
(n)]]^1.5</f>
        <v>417575835.12349087</v>
      </c>
      <c r="K26" s="5">
        <f t="shared" si="5"/>
        <v>721352610.08843029</v>
      </c>
      <c r="L26" s="7">
        <f>LN(Table1[[#This Row],[NV]]/Table1[[#This Row],[NV_MA-1]])</f>
        <v>-1.2419320092249284</v>
      </c>
      <c r="M26" s="7">
        <f>LN(Table1[[#This Row],[NV]]/Table1[[#This Row],[NV_MA-2]])</f>
        <v>9.7613613180784249</v>
      </c>
      <c r="N26" s="4">
        <f>LN(Table1[[#This Row],[NV]]/Table1[[#This Row],[NV_MA-3]])</f>
        <v>5.5674154850704172</v>
      </c>
      <c r="O26" s="7">
        <f>LN(Table1[[#This Row],[NV]]/Table1[[#This Row],[Metcalfe
NV ~ n^2]])</f>
        <v>-0.5025815179413734</v>
      </c>
      <c r="P26" s="7">
        <f>Table1[[#This Row],[NV_MA-1]]*$M$3</f>
        <v>653746910814.80005</v>
      </c>
    </row>
    <row r="27" spans="1:16" x14ac:dyDescent="0.2">
      <c r="A27" s="2">
        <v>43666</v>
      </c>
      <c r="B27" s="3">
        <v>193665325162.42899</v>
      </c>
      <c r="C27" s="3">
        <f t="shared" si="0"/>
        <v>199031761470.44879</v>
      </c>
      <c r="D27" s="4">
        <f>LN(Table1[[#This Row],[NV]])</f>
        <v>25.989397378234081</v>
      </c>
      <c r="E27" s="5">
        <v>702633</v>
      </c>
      <c r="F27" s="5">
        <f t="shared" si="1"/>
        <v>493693132689</v>
      </c>
      <c r="G27" s="8">
        <f t="shared" si="2"/>
        <v>667012237038.03333</v>
      </c>
      <c r="H27" s="5">
        <f t="shared" si="3"/>
        <v>9459259.9897132087</v>
      </c>
      <c r="I27" s="5">
        <f t="shared" si="4"/>
        <v>11019599.73743034</v>
      </c>
      <c r="J27" s="5">
        <f>Table1[[#This Row],[DAA 
(n)]]^1.5</f>
        <v>588969512.70899606</v>
      </c>
      <c r="K27" s="5">
        <f t="shared" si="5"/>
        <v>733217786.54184473</v>
      </c>
      <c r="L27" s="7">
        <f>LN(Table1[[#This Row],[NV]]/Table1[[#This Row],[NV_MA-1]])</f>
        <v>-1.2366768508435177</v>
      </c>
      <c r="M27" s="7">
        <f>LN(Table1[[#This Row],[NV]]/Table1[[#This Row],[NV_MA-2]])</f>
        <v>9.7742113386719822</v>
      </c>
      <c r="N27" s="4">
        <f>LN(Table1[[#This Row],[NV]]/Table1[[#This Row],[NV_MA-3]])</f>
        <v>5.5764440458125666</v>
      </c>
      <c r="O27" s="7">
        <f>LN(Table1[[#This Row],[NV]]/Table1[[#This Row],[Metcalfe
NV ~ n^2]])</f>
        <v>-0.9357825939938319</v>
      </c>
      <c r="P27" s="7">
        <f>Table1[[#This Row],[NV_MA-1]]*$M$3</f>
        <v>667012237038.03333</v>
      </c>
    </row>
    <row r="28" spans="1:16" x14ac:dyDescent="0.2">
      <c r="A28" s="2">
        <v>43665</v>
      </c>
      <c r="B28" s="3">
        <v>187750651266.95401</v>
      </c>
      <c r="C28" s="3">
        <f t="shared" si="0"/>
        <v>198231303338.92914</v>
      </c>
      <c r="D28" s="4">
        <f>LN(Table1[[#This Row],[NV]])</f>
        <v>25.958380596383329</v>
      </c>
      <c r="E28" s="5">
        <v>732618</v>
      </c>
      <c r="F28" s="5">
        <f t="shared" si="1"/>
        <v>536729133924</v>
      </c>
      <c r="G28" s="8">
        <f t="shared" si="2"/>
        <v>674028894689.8667</v>
      </c>
      <c r="H28" s="5">
        <f t="shared" si="3"/>
        <v>9893551.6463583075</v>
      </c>
      <c r="I28" s="5">
        <f t="shared" si="4"/>
        <v>11085834.509503923</v>
      </c>
      <c r="J28" s="5">
        <f>Table1[[#This Row],[DAA 
(n)]]^1.5</f>
        <v>627070510.10004783</v>
      </c>
      <c r="K28" s="5">
        <f t="shared" si="5"/>
        <v>739209500.93820453</v>
      </c>
      <c r="L28" s="7">
        <f>LN(Table1[[#This Row],[NV]]/Table1[[#This Row],[NV_MA-1]])</f>
        <v>-1.2781582210162203</v>
      </c>
      <c r="M28" s="7">
        <f>LN(Table1[[#This Row],[NV]]/Table1[[#This Row],[NV_MA-2]])</f>
        <v>9.7372019154145235</v>
      </c>
      <c r="N28" s="4">
        <f>LN(Table1[[#This Row],[NV]]/Table1[[#This Row],[NV_MA-3]])</f>
        <v>5.5372886651733619</v>
      </c>
      <c r="O28" s="7">
        <f>LN(Table1[[#This Row],[NV]]/Table1[[#This Row],[Metcalfe
NV ~ n^2]])</f>
        <v>-1.0503788017158371</v>
      </c>
      <c r="P28" s="7">
        <f>Table1[[#This Row],[NV_MA-1]]*$M$3</f>
        <v>674028894689.8667</v>
      </c>
    </row>
    <row r="29" spans="1:16" x14ac:dyDescent="0.2">
      <c r="A29" s="2">
        <v>43664</v>
      </c>
      <c r="B29" s="3">
        <v>190367634570.60501</v>
      </c>
      <c r="C29" s="3">
        <f t="shared" si="0"/>
        <v>197472445710.55481</v>
      </c>
      <c r="D29" s="4">
        <f>LN(Table1[[#This Row],[NV]])</f>
        <v>25.97222295835541</v>
      </c>
      <c r="E29" s="5">
        <v>740918</v>
      </c>
      <c r="F29" s="5">
        <f t="shared" si="1"/>
        <v>548959482724</v>
      </c>
      <c r="G29" s="8">
        <f t="shared" si="2"/>
        <v>682675163576.26672</v>
      </c>
      <c r="H29" s="5">
        <f t="shared" si="3"/>
        <v>10013984.837623293</v>
      </c>
      <c r="I29" s="5">
        <f t="shared" si="4"/>
        <v>11163556.90947572</v>
      </c>
      <c r="J29" s="5">
        <f>Table1[[#This Row],[DAA 
(n)]]^1.5</f>
        <v>637756977.24203682</v>
      </c>
      <c r="K29" s="5">
        <f t="shared" si="5"/>
        <v>746401016.21564412</v>
      </c>
      <c r="L29" s="7">
        <f>LN(Table1[[#This Row],[NV]]/Table1[[#This Row],[NV_MA-1]])</f>
        <v>-1.2770620226497527</v>
      </c>
      <c r="M29" s="7">
        <f>LN(Table1[[#This Row],[NV]]/Table1[[#This Row],[NV_MA-2]])</f>
        <v>9.7440577747311661</v>
      </c>
      <c r="N29" s="4">
        <f>LN(Table1[[#This Row],[NV]]/Table1[[#This Row],[NV_MA-3]])</f>
        <v>5.5414493893695882</v>
      </c>
      <c r="O29" s="7">
        <f>LN(Table1[[#This Row],[NV]]/Table1[[#This Row],[Metcalfe
NV ~ n^2]])</f>
        <v>-1.0590675154171056</v>
      </c>
      <c r="P29" s="7">
        <f>Table1[[#This Row],[NV_MA-1]]*$M$3</f>
        <v>682675163576.26672</v>
      </c>
    </row>
    <row r="30" spans="1:16" x14ac:dyDescent="0.2">
      <c r="A30" s="2">
        <v>43663</v>
      </c>
      <c r="B30" s="3">
        <v>172438862979.073</v>
      </c>
      <c r="C30" s="3">
        <f t="shared" si="0"/>
        <v>196484767378.89706</v>
      </c>
      <c r="D30" s="4">
        <f>LN(Table1[[#This Row],[NV]])</f>
        <v>25.873308593084474</v>
      </c>
      <c r="E30" s="5">
        <v>739298</v>
      </c>
      <c r="F30" s="5">
        <f t="shared" si="1"/>
        <v>546561532804</v>
      </c>
      <c r="G30" s="8">
        <f t="shared" si="2"/>
        <v>694473275650.26672</v>
      </c>
      <c r="H30" s="5">
        <f t="shared" si="3"/>
        <v>9990471.2646779213</v>
      </c>
      <c r="I30" s="5">
        <f t="shared" si="4"/>
        <v>11265728.629491972</v>
      </c>
      <c r="J30" s="5">
        <f>Table1[[#This Row],[DAA 
(n)]]^1.5</f>
        <v>635666459.77189219</v>
      </c>
      <c r="K30" s="5">
        <f t="shared" si="5"/>
        <v>756017631.24451673</v>
      </c>
      <c r="L30" s="7">
        <f>LN(Table1[[#This Row],[NV]]/Table1[[#This Row],[NV_MA-1]])</f>
        <v>-1.3931109253307439</v>
      </c>
      <c r="M30" s="7">
        <f>LN(Table1[[#This Row],[NV]]/Table1[[#This Row],[NV_MA-2]])</f>
        <v>9.6360327825028538</v>
      </c>
      <c r="N30" s="4">
        <f>LN(Table1[[#This Row],[NV]]/Table1[[#This Row],[NV_MA-3]])</f>
        <v>5.4297333374606094</v>
      </c>
      <c r="O30" s="7">
        <f>LN(Table1[[#This Row],[NV]]/Table1[[#This Row],[Metcalfe
NV ~ n^2]])</f>
        <v>-1.1536041394751211</v>
      </c>
      <c r="P30" s="7">
        <f>Table1[[#This Row],[NV_MA-1]]*$M$3</f>
        <v>694473275650.26672</v>
      </c>
    </row>
    <row r="31" spans="1:16" x14ac:dyDescent="0.2">
      <c r="A31" s="2">
        <v>43662</v>
      </c>
      <c r="B31" s="3">
        <v>168791758444.185</v>
      </c>
      <c r="C31" s="3">
        <f t="shared" si="0"/>
        <v>196267861630.38739</v>
      </c>
      <c r="D31" s="4">
        <f>LN(Table1[[#This Row],[NV]])</f>
        <v>25.851931593533529</v>
      </c>
      <c r="E31" s="5">
        <v>794106</v>
      </c>
      <c r="F31" s="5">
        <f t="shared" si="1"/>
        <v>630604339236</v>
      </c>
      <c r="G31" s="8">
        <f t="shared" si="2"/>
        <v>697905383782.16663</v>
      </c>
      <c r="H31" s="5">
        <f t="shared" si="3"/>
        <v>10787907.959723759</v>
      </c>
      <c r="I31" s="5">
        <f t="shared" si="4"/>
        <v>11298061.682848742</v>
      </c>
      <c r="J31" s="5">
        <f>Table1[[#This Row],[DAA 
(n)]]^1.5</f>
        <v>707648704.80581248</v>
      </c>
      <c r="K31" s="5">
        <f t="shared" si="5"/>
        <v>758945874.40002608</v>
      </c>
      <c r="L31" s="7">
        <f>LN(Table1[[#This Row],[NV]]/Table1[[#This Row],[NV_MA-1]])</f>
        <v>-1.4194177836663953</v>
      </c>
      <c r="M31" s="7">
        <f>LN(Table1[[#This Row],[NV]]/Table1[[#This Row],[NV_MA-2]])</f>
        <v>9.6117898570556015</v>
      </c>
      <c r="N31" s="4">
        <f>LN(Table1[[#This Row],[NV]]/Table1[[#This Row],[NV_MA-3]])</f>
        <v>5.4044905724423478</v>
      </c>
      <c r="O31" s="7">
        <f>LN(Table1[[#This Row],[NV]]/Table1[[#This Row],[Metcalfe
NV ~ n^2]])</f>
        <v>-1.3180128716229083</v>
      </c>
      <c r="P31" s="7">
        <f>Table1[[#This Row],[NV_MA-1]]*$M$3</f>
        <v>697905383782.16663</v>
      </c>
    </row>
    <row r="32" spans="1:16" x14ac:dyDescent="0.2">
      <c r="A32" s="2">
        <v>43661</v>
      </c>
      <c r="B32" s="3">
        <v>194704461534.61301</v>
      </c>
      <c r="C32" s="3">
        <f t="shared" si="0"/>
        <v>195981912119.832</v>
      </c>
      <c r="D32" s="4">
        <f>LN(Table1[[#This Row],[NV]])</f>
        <v>25.994748663980424</v>
      </c>
      <c r="E32" s="5">
        <v>757007</v>
      </c>
      <c r="F32" s="5">
        <f t="shared" si="1"/>
        <v>573059598049</v>
      </c>
      <c r="G32" s="8">
        <f t="shared" si="2"/>
        <v>692736292799.09998</v>
      </c>
      <c r="H32" s="5">
        <f t="shared" si="3"/>
        <v>10247700.488903718</v>
      </c>
      <c r="I32" s="5">
        <f t="shared" si="4"/>
        <v>11247488.662716279</v>
      </c>
      <c r="J32" s="5">
        <f>Table1[[#This Row],[DAA 
(n)]]^1.5</f>
        <v>658642639.93479753</v>
      </c>
      <c r="K32" s="5">
        <f t="shared" si="5"/>
        <v>754445710.03398752</v>
      </c>
      <c r="L32" s="7">
        <f>LN(Table1[[#This Row],[NV]]/Table1[[#This Row],[NV_MA-1]])</f>
        <v>-1.2691665698645964</v>
      </c>
      <c r="M32" s="7">
        <f>LN(Table1[[#This Row],[NV]]/Table1[[#This Row],[NV_MA-2]])</f>
        <v>9.759093232266018</v>
      </c>
      <c r="N32" s="4">
        <f>LN(Table1[[#This Row],[NV]]/Table1[[#This Row],[NV_MA-3]])</f>
        <v>5.5532547852891225</v>
      </c>
      <c r="O32" s="7">
        <f>LN(Table1[[#This Row],[NV]]/Table1[[#This Row],[Metcalfe
NV ~ n^2]])</f>
        <v>-1.0795068948287216</v>
      </c>
      <c r="P32" s="7">
        <f>Table1[[#This Row],[NV_MA-1]]*$M$3</f>
        <v>692736292799.09998</v>
      </c>
    </row>
    <row r="33" spans="1:16" x14ac:dyDescent="0.2">
      <c r="A33" s="2">
        <v>43660</v>
      </c>
      <c r="B33" s="3">
        <v>183222223011.25</v>
      </c>
      <c r="C33" s="3">
        <f t="shared" si="0"/>
        <v>194731701937.18799</v>
      </c>
      <c r="D33" s="4">
        <f>LN(Table1[[#This Row],[NV]])</f>
        <v>25.933965586476187</v>
      </c>
      <c r="E33" s="5">
        <v>592612</v>
      </c>
      <c r="F33" s="5">
        <f t="shared" si="1"/>
        <v>351188982544</v>
      </c>
      <c r="G33" s="8">
        <f t="shared" si="2"/>
        <v>698330830431.09998</v>
      </c>
      <c r="H33" s="5">
        <f t="shared" si="3"/>
        <v>7877173.6215289291</v>
      </c>
      <c r="I33" s="5">
        <f t="shared" si="4"/>
        <v>11297987.787554557</v>
      </c>
      <c r="J33" s="5">
        <f>Table1[[#This Row],[DAA 
(n)]]^1.5</f>
        <v>456200400.39807719</v>
      </c>
      <c r="K33" s="5">
        <f t="shared" si="5"/>
        <v>759110251.20520508</v>
      </c>
      <c r="L33" s="7">
        <f>LN(Table1[[#This Row],[NV]]/Table1[[#This Row],[NV_MA-1]])</f>
        <v>-1.3379932100437182</v>
      </c>
      <c r="M33" s="7">
        <f>LN(Table1[[#This Row],[NV]]/Table1[[#This Row],[NV_MA-2]])</f>
        <v>9.6938303905481291</v>
      </c>
      <c r="N33" s="4">
        <f>LN(Table1[[#This Row],[NV]]/Table1[[#This Row],[NV_MA-3]])</f>
        <v>5.4863080031603983</v>
      </c>
      <c r="O33" s="7">
        <f>LN(Table1[[#This Row],[NV]]/Table1[[#This Row],[Metcalfe
NV ~ n^2]])</f>
        <v>-0.65062474085072486</v>
      </c>
      <c r="P33" s="7">
        <f>Table1[[#This Row],[NV_MA-1]]*$M$3</f>
        <v>698330830431.09998</v>
      </c>
    </row>
    <row r="34" spans="1:16" x14ac:dyDescent="0.2">
      <c r="A34" s="2">
        <v>43659</v>
      </c>
      <c r="B34" s="3">
        <v>202155589033.939</v>
      </c>
      <c r="C34" s="3">
        <f t="shared" si="0"/>
        <v>193773369785.95511</v>
      </c>
      <c r="D34" s="4">
        <f>LN(Table1[[#This Row],[NV]])</f>
        <v>26.032303480605179</v>
      </c>
      <c r="E34" s="5">
        <v>645726</v>
      </c>
      <c r="F34" s="5">
        <f t="shared" si="1"/>
        <v>416962067076</v>
      </c>
      <c r="G34" s="8">
        <f t="shared" si="2"/>
        <v>722772080485.09998</v>
      </c>
      <c r="H34" s="5">
        <f t="shared" si="3"/>
        <v>8638606.7237721197</v>
      </c>
      <c r="I34" s="5">
        <f t="shared" si="4"/>
        <v>11516385.137945594</v>
      </c>
      <c r="J34" s="5">
        <f>Table1[[#This Row],[DAA 
(n)]]^1.5</f>
        <v>518886546.10108864</v>
      </c>
      <c r="K34" s="5">
        <f t="shared" si="5"/>
        <v>779326040.43731821</v>
      </c>
      <c r="L34" s="7">
        <f>LN(Table1[[#This Row],[NV]]/Table1[[#This Row],[NV_MA-1]])</f>
        <v>-1.2740562874249155</v>
      </c>
      <c r="M34" s="7">
        <f>LN(Table1[[#This Row],[NV]]/Table1[[#This Row],[NV_MA-2]])</f>
        <v>9.7730221067244685</v>
      </c>
      <c r="N34" s="4">
        <f>LN(Table1[[#This Row],[NV]]/Table1[[#This Row],[NV_MA-3]])</f>
        <v>5.5583634271856495</v>
      </c>
      <c r="O34" s="7">
        <f>LN(Table1[[#This Row],[NV]]/Table1[[#This Row],[Metcalfe
NV ~ n^2]])</f>
        <v>-0.72395760775774765</v>
      </c>
      <c r="P34" s="7">
        <f>Table1[[#This Row],[NV_MA-1]]*$M$3</f>
        <v>722772080485.09998</v>
      </c>
    </row>
    <row r="35" spans="1:16" x14ac:dyDescent="0.2">
      <c r="A35" s="2">
        <v>43658</v>
      </c>
      <c r="B35" s="3">
        <v>210445706655.521</v>
      </c>
      <c r="C35" s="3">
        <f t="shared" si="0"/>
        <v>191907938723.81042</v>
      </c>
      <c r="D35" s="4">
        <f>LN(Table1[[#This Row],[NV]])</f>
        <v>26.072493531173333</v>
      </c>
      <c r="E35" s="5">
        <v>899488</v>
      </c>
      <c r="F35" s="5">
        <f t="shared" si="1"/>
        <v>809078662144</v>
      </c>
      <c r="G35" s="8">
        <f t="shared" si="2"/>
        <v>735436823683.40002</v>
      </c>
      <c r="H35" s="5">
        <f t="shared" si="3"/>
        <v>12331603.586917322</v>
      </c>
      <c r="I35" s="5">
        <f t="shared" si="4"/>
        <v>11636155.151109125</v>
      </c>
      <c r="J35" s="5">
        <f>Table1[[#This Row],[DAA 
(n)]]^1.5</f>
        <v>853086483.10390139</v>
      </c>
      <c r="K35" s="5">
        <f t="shared" si="5"/>
        <v>790144518.67451358</v>
      </c>
      <c r="L35" s="7">
        <f>LN(Table1[[#This Row],[NV]]/Table1[[#This Row],[NV_MA-1]])</f>
        <v>-1.2512369463855508</v>
      </c>
      <c r="M35" s="7">
        <f>LN(Table1[[#This Row],[NV]]/Table1[[#This Row],[NV_MA-2]])</f>
        <v>9.8028658989498787</v>
      </c>
      <c r="N35" s="4">
        <f>LN(Table1[[#This Row],[NV]]/Table1[[#This Row],[NV_MA-3]])</f>
        <v>5.5847671094475348</v>
      </c>
      <c r="O35" s="7">
        <f>LN(Table1[[#This Row],[NV]]/Table1[[#This Row],[Metcalfe
NV ~ n^2]])</f>
        <v>-1.3466684519044225</v>
      </c>
      <c r="P35" s="7">
        <f>Table1[[#This Row],[NV_MA-1]]*$M$3</f>
        <v>735436823683.40002</v>
      </c>
    </row>
    <row r="36" spans="1:16" x14ac:dyDescent="0.2">
      <c r="A36" s="2">
        <v>43657</v>
      </c>
      <c r="B36" s="3">
        <v>201183259641.466</v>
      </c>
      <c r="C36" s="3">
        <f t="shared" si="0"/>
        <v>189714740758.00128</v>
      </c>
      <c r="D36" s="4">
        <f>LN(Table1[[#This Row],[NV]])</f>
        <v>26.027482069133264</v>
      </c>
      <c r="E36" s="5">
        <v>778056</v>
      </c>
      <c r="F36" s="5">
        <f t="shared" si="1"/>
        <v>605371139136</v>
      </c>
      <c r="G36" s="8">
        <f t="shared" si="2"/>
        <v>729578199031.80005</v>
      </c>
      <c r="H36" s="5">
        <f t="shared" si="3"/>
        <v>10553982.455855243</v>
      </c>
      <c r="I36" s="5">
        <f t="shared" si="4"/>
        <v>11585529.062472023</v>
      </c>
      <c r="J36" s="5">
        <f>Table1[[#This Row],[DAA 
(n)]]^1.5</f>
        <v>686303611.40795314</v>
      </c>
      <c r="K36" s="5">
        <f t="shared" si="5"/>
        <v>785372735.81967628</v>
      </c>
      <c r="L36" s="7">
        <f>LN(Table1[[#This Row],[NV]]/Table1[[#This Row],[NV_MA-1]])</f>
        <v>-1.28825032541384</v>
      </c>
      <c r="M36" s="7">
        <f>LN(Table1[[#This Row],[NV]]/Table1[[#This Row],[NV_MA-2]])</f>
        <v>9.7622146864402968</v>
      </c>
      <c r="N36" s="4">
        <f>LN(Table1[[#This Row],[NV]]/Table1[[#This Row],[NV_MA-3]])</f>
        <v>5.5458130833789818</v>
      </c>
      <c r="O36" s="7">
        <f>LN(Table1[[#This Row],[NV]]/Table1[[#This Row],[Metcalfe
NV ~ n^2]])</f>
        <v>-1.1016254908758993</v>
      </c>
      <c r="P36" s="7">
        <f>Table1[[#This Row],[NV_MA-1]]*$M$3</f>
        <v>729578199031.80005</v>
      </c>
    </row>
    <row r="37" spans="1:16" x14ac:dyDescent="0.2">
      <c r="A37" s="2">
        <v>43656</v>
      </c>
      <c r="B37" s="3">
        <v>215629126479.17801</v>
      </c>
      <c r="C37" s="3">
        <f t="shared" si="0"/>
        <v>187697122876.44965</v>
      </c>
      <c r="D37" s="4">
        <f>LN(Table1[[#This Row],[NV]])</f>
        <v>26.096825761843657</v>
      </c>
      <c r="E37" s="5">
        <v>802293</v>
      </c>
      <c r="F37" s="5">
        <f t="shared" si="1"/>
        <v>643674057849</v>
      </c>
      <c r="G37" s="8">
        <f t="shared" si="2"/>
        <v>732670175519.40002</v>
      </c>
      <c r="H37" s="5">
        <f t="shared" si="3"/>
        <v>10907357.185886769</v>
      </c>
      <c r="I37" s="5">
        <f t="shared" si="4"/>
        <v>11613506.767124357</v>
      </c>
      <c r="J37" s="5">
        <f>Table1[[#This Row],[DAA 
(n)]]^1.5</f>
        <v>718620338.49164641</v>
      </c>
      <c r="K37" s="5">
        <f t="shared" si="5"/>
        <v>787954352.73092377</v>
      </c>
      <c r="L37" s="7">
        <f>LN(Table1[[#This Row],[NV]]/Table1[[#This Row],[NV_MA-1]])</f>
        <v>-1.2231357105396994</v>
      </c>
      <c r="M37" s="7">
        <f>LN(Table1[[#This Row],[NV]]/Table1[[#This Row],[NV_MA-2]])</f>
        <v>9.8291464066513665</v>
      </c>
      <c r="N37" s="4">
        <f>LN(Table1[[#This Row],[NV]]/Table1[[#This Row],[NV_MA-3]])</f>
        <v>5.6118750437058385</v>
      </c>
      <c r="O37" s="7">
        <f>LN(Table1[[#This Row],[NV]]/Table1[[#This Row],[Metcalfe
NV ~ n^2]])</f>
        <v>-1.093632551731978</v>
      </c>
      <c r="P37" s="7">
        <f>Table1[[#This Row],[NV_MA-1]]*$M$3</f>
        <v>732670175519.40002</v>
      </c>
    </row>
    <row r="38" spans="1:16" x14ac:dyDescent="0.2">
      <c r="A38" s="2">
        <v>43655</v>
      </c>
      <c r="B38" s="3">
        <v>224021230975.77802</v>
      </c>
      <c r="C38" s="3">
        <f t="shared" si="0"/>
        <v>185239410151.29901</v>
      </c>
      <c r="D38" s="4">
        <f>LN(Table1[[#This Row],[NV]])</f>
        <v>26.135006665451868</v>
      </c>
      <c r="E38" s="5">
        <v>815561</v>
      </c>
      <c r="F38" s="5">
        <f t="shared" si="1"/>
        <v>665139744721</v>
      </c>
      <c r="G38" s="8">
        <f t="shared" si="2"/>
        <v>733041302817.90002</v>
      </c>
      <c r="H38" s="5">
        <f t="shared" si="3"/>
        <v>11101115.796940863</v>
      </c>
      <c r="I38" s="5">
        <f t="shared" si="4"/>
        <v>11616869.037186835</v>
      </c>
      <c r="J38" s="5">
        <f>Table1[[#This Row],[DAA 
(n)]]^1.5</f>
        <v>736520220.59438539</v>
      </c>
      <c r="K38" s="5">
        <f t="shared" si="5"/>
        <v>788264440.29382157</v>
      </c>
      <c r="L38" s="7">
        <f>LN(Table1[[#This Row],[NV]]/Table1[[#This Row],[NV_MA-1]])</f>
        <v>-1.185461219430697</v>
      </c>
      <c r="M38" s="7">
        <f>LN(Table1[[#This Row],[NV]]/Table1[[#This Row],[NV_MA-2]])</f>
        <v>9.8670378383961612</v>
      </c>
      <c r="N38" s="4">
        <f>LN(Table1[[#This Row],[NV]]/Table1[[#This Row],[NV_MA-3]])</f>
        <v>5.6496624897962597</v>
      </c>
      <c r="O38" s="7">
        <f>LN(Table1[[#This Row],[NV]]/Table1[[#This Row],[Metcalfe
NV ~ n^2]])</f>
        <v>-1.0882563325111616</v>
      </c>
      <c r="P38" s="7">
        <f>Table1[[#This Row],[NV_MA-1]]*$M$3</f>
        <v>733041302817.90002</v>
      </c>
    </row>
    <row r="39" spans="1:16" x14ac:dyDescent="0.2">
      <c r="A39" s="2">
        <v>43654</v>
      </c>
      <c r="B39" s="3">
        <v>219376353956.16101</v>
      </c>
      <c r="C39" s="3">
        <f t="shared" si="0"/>
        <v>182288887876.67297</v>
      </c>
      <c r="D39" s="4">
        <f>LN(Table1[[#This Row],[NV]])</f>
        <v>26.11405460302743</v>
      </c>
      <c r="E39" s="5">
        <v>834590</v>
      </c>
      <c r="F39" s="5">
        <f t="shared" si="1"/>
        <v>696540468100</v>
      </c>
      <c r="G39" s="8">
        <f t="shared" si="2"/>
        <v>722098280319.5</v>
      </c>
      <c r="H39" s="5">
        <f t="shared" si="3"/>
        <v>11379380.822204139</v>
      </c>
      <c r="I39" s="5">
        <f t="shared" si="4"/>
        <v>11503584.420092629</v>
      </c>
      <c r="J39" s="5">
        <f>Table1[[#This Row],[DAA 
(n)]]^1.5</f>
        <v>762447184.57843292</v>
      </c>
      <c r="K39" s="5">
        <f t="shared" si="5"/>
        <v>778452333.25756943</v>
      </c>
      <c r="L39" s="7">
        <f>LN(Table1[[#This Row],[NV]]/Table1[[#This Row],[NV_MA-1]])</f>
        <v>-1.1913724858741799</v>
      </c>
      <c r="M39" s="7">
        <f>LN(Table1[[#This Row],[NV]]/Table1[[#This Row],[NV_MA-2]])</f>
        <v>9.8558853695550788</v>
      </c>
      <c r="N39" s="4">
        <f>LN(Table1[[#This Row],[NV]]/Table1[[#This Row],[NV_MA-3]])</f>
        <v>5.6412362846199109</v>
      </c>
      <c r="O39" s="7">
        <f>LN(Table1[[#This Row],[NV]]/Table1[[#This Row],[Metcalfe
NV ~ n^2]])</f>
        <v>-1.155337127532817</v>
      </c>
      <c r="P39" s="7">
        <f>Table1[[#This Row],[NV_MA-1]]*$M$3</f>
        <v>722098280319.5</v>
      </c>
    </row>
    <row r="40" spans="1:16" x14ac:dyDescent="0.2">
      <c r="A40" s="2">
        <v>43653</v>
      </c>
      <c r="B40" s="3">
        <v>203975542702.92001</v>
      </c>
      <c r="C40" s="3">
        <f t="shared" si="0"/>
        <v>179673605532.77921</v>
      </c>
      <c r="D40" s="4">
        <f>LN(Table1[[#This Row],[NV]])</f>
        <v>26.041265934892227</v>
      </c>
      <c r="E40" s="5">
        <v>614084</v>
      </c>
      <c r="F40" s="5">
        <f t="shared" si="1"/>
        <v>377099159056</v>
      </c>
      <c r="G40" s="8">
        <f t="shared" si="2"/>
        <v>711597678237</v>
      </c>
      <c r="H40" s="5">
        <f t="shared" si="3"/>
        <v>8184442.1639404427</v>
      </c>
      <c r="I40" s="5">
        <f t="shared" si="4"/>
        <v>11398801.862198411</v>
      </c>
      <c r="J40" s="5">
        <f>Table1[[#This Row],[DAA 
(n)]]^1.5</f>
        <v>481217788.52173054</v>
      </c>
      <c r="K40" s="5">
        <f t="shared" si="5"/>
        <v>769218927.23780298</v>
      </c>
      <c r="L40" s="7">
        <f>LN(Table1[[#This Row],[NV]]/Table1[[#This Row],[NV_MA-1]])</f>
        <v>-1.2495125951044557</v>
      </c>
      <c r="M40" s="7">
        <f>LN(Table1[[#This Row],[NV]]/Table1[[#This Row],[NV_MA-2]])</f>
        <v>9.7922471268580296</v>
      </c>
      <c r="N40" s="4">
        <f>LN(Table1[[#This Row],[NV]]/Table1[[#This Row],[NV_MA-3]])</f>
        <v>5.5803797571226594</v>
      </c>
      <c r="O40" s="7">
        <f>LN(Table1[[#This Row],[NV]]/Table1[[#This Row],[Metcalfe
NV ~ n^2]])</f>
        <v>-0.6145080762868409</v>
      </c>
      <c r="P40" s="7">
        <f>Table1[[#This Row],[NV_MA-1]]*$M$3</f>
        <v>711597678237</v>
      </c>
    </row>
    <row r="41" spans="1:16" x14ac:dyDescent="0.2">
      <c r="A41" s="2">
        <v>43652</v>
      </c>
      <c r="B41" s="3">
        <v>199539253818.18201</v>
      </c>
      <c r="C41" s="3">
        <f t="shared" si="0"/>
        <v>177621049923.51691</v>
      </c>
      <c r="D41" s="4">
        <f>LN(Table1[[#This Row],[NV]])</f>
        <v>26.019276814914818</v>
      </c>
      <c r="E41" s="5">
        <v>654703</v>
      </c>
      <c r="F41" s="5">
        <f t="shared" si="1"/>
        <v>428636018209</v>
      </c>
      <c r="G41" s="8">
        <f t="shared" si="2"/>
        <v>723923983186.09998</v>
      </c>
      <c r="H41" s="5">
        <f t="shared" si="3"/>
        <v>8767741.3144368418</v>
      </c>
      <c r="I41" s="5">
        <f t="shared" si="4"/>
        <v>11519774.770086113</v>
      </c>
      <c r="J41" s="5">
        <f>Table1[[#This Row],[DAA 
(n)]]^1.5</f>
        <v>529744548.84357929</v>
      </c>
      <c r="K41" s="5">
        <f t="shared" si="5"/>
        <v>779958945.87562382</v>
      </c>
      <c r="L41" s="7">
        <f>LN(Table1[[#This Row],[NV]]/Table1[[#This Row],[NV_MA-1]])</f>
        <v>-1.2886754133055769</v>
      </c>
      <c r="M41" s="7">
        <f>LN(Table1[[#This Row],[NV]]/Table1[[#This Row],[NV_MA-2]])</f>
        <v>9.7597011530817284</v>
      </c>
      <c r="N41" s="4">
        <f>LN(Table1[[#This Row],[NV]]/Table1[[#This Row],[NV_MA-3]])</f>
        <v>5.5445249721448864</v>
      </c>
      <c r="O41" s="7">
        <f>LN(Table1[[#This Row],[NV]]/Table1[[#This Row],[Metcalfe
NV ~ n^2]])</f>
        <v>-0.7645971384253768</v>
      </c>
      <c r="P41" s="7">
        <f>Table1[[#This Row],[NV_MA-1]]*$M$3</f>
        <v>723923983186.09998</v>
      </c>
    </row>
    <row r="42" spans="1:16" x14ac:dyDescent="0.2">
      <c r="A42" s="2">
        <v>43651</v>
      </c>
      <c r="B42" s="3">
        <v>195779255924.42001</v>
      </c>
      <c r="C42" s="3">
        <f t="shared" si="0"/>
        <v>175569603839.94641</v>
      </c>
      <c r="D42" s="4">
        <f>LN(Table1[[#This Row],[NV]])</f>
        <v>26.000253616202549</v>
      </c>
      <c r="E42" s="5">
        <v>837154</v>
      </c>
      <c r="F42" s="5">
        <f t="shared" si="1"/>
        <v>700826819716</v>
      </c>
      <c r="G42" s="8">
        <f t="shared" si="2"/>
        <v>731640565919</v>
      </c>
      <c r="H42" s="5">
        <f t="shared" si="3"/>
        <v>11416908.116893953</v>
      </c>
      <c r="I42" s="5">
        <f t="shared" si="4"/>
        <v>11596056.420751136</v>
      </c>
      <c r="J42" s="5">
        <f>Table1[[#This Row],[DAA 
(n)]]^1.5</f>
        <v>765963429.5660131</v>
      </c>
      <c r="K42" s="5">
        <f t="shared" si="5"/>
        <v>786712750.03970325</v>
      </c>
      <c r="L42" s="7">
        <f>LN(Table1[[#This Row],[NV]]/Table1[[#This Row],[NV_MA-1]])</f>
        <v>-1.318301583945084</v>
      </c>
      <c r="M42" s="7">
        <f>LN(Table1[[#This Row],[NV]]/Table1[[#This Row],[NV_MA-2]])</f>
        <v>9.7340779816550747</v>
      </c>
      <c r="N42" s="4">
        <f>LN(Table1[[#This Row],[NV]]/Table1[[#This Row],[NV_MA-3]])</f>
        <v>5.5168798700435566</v>
      </c>
      <c r="O42" s="7">
        <f>LN(Table1[[#This Row],[NV]]/Table1[[#This Row],[Metcalfe
NV ~ n^2]])</f>
        <v>-1.2752730297764558</v>
      </c>
      <c r="P42" s="7">
        <f>Table1[[#This Row],[NV_MA-1]]*$M$3</f>
        <v>731640565919</v>
      </c>
    </row>
    <row r="43" spans="1:16" x14ac:dyDescent="0.2">
      <c r="A43" s="2">
        <v>43650</v>
      </c>
      <c r="B43" s="3">
        <v>198932256881.84399</v>
      </c>
      <c r="C43" s="3">
        <f t="shared" si="0"/>
        <v>173655893805.77106</v>
      </c>
      <c r="D43" s="4">
        <f>LN(Table1[[#This Row],[NV]])</f>
        <v>26.016230186036477</v>
      </c>
      <c r="E43" s="5">
        <v>814107</v>
      </c>
      <c r="F43" s="5">
        <f t="shared" si="1"/>
        <v>662770207449</v>
      </c>
      <c r="G43" s="8">
        <f t="shared" si="2"/>
        <v>733765284089</v>
      </c>
      <c r="H43" s="5">
        <f t="shared" si="3"/>
        <v>11079871.781623788</v>
      </c>
      <c r="I43" s="5">
        <f t="shared" si="4"/>
        <v>11614254.952280361</v>
      </c>
      <c r="J43" s="5">
        <f>Table1[[#This Row],[DAA 
(n)]]^1.5</f>
        <v>734551472.17583477</v>
      </c>
      <c r="K43" s="5">
        <f t="shared" si="5"/>
        <v>788435309.52841258</v>
      </c>
      <c r="L43" s="7">
        <f>LN(Table1[[#This Row],[NV]]/Table1[[#This Row],[NV_MA-1]])</f>
        <v>-1.3052248519395562</v>
      </c>
      <c r="M43" s="7">
        <f>LN(Table1[[#This Row],[NV]]/Table1[[#This Row],[NV_MA-2]])</f>
        <v>9.7484864092124059</v>
      </c>
      <c r="N43" s="4">
        <f>LN(Table1[[#This Row],[NV]]/Table1[[#This Row],[NV_MA-3]])</f>
        <v>5.5306692674844742</v>
      </c>
      <c r="O43" s="7">
        <f>LN(Table1[[#This Row],[NV]]/Table1[[#This Row],[Metcalfe
NV ~ n^2]])</f>
        <v>-1.2034639859182859</v>
      </c>
      <c r="P43" s="7">
        <f>Table1[[#This Row],[NV_MA-1]]*$M$3</f>
        <v>733765284089</v>
      </c>
    </row>
    <row r="44" spans="1:16" x14ac:dyDescent="0.2">
      <c r="A44" s="2">
        <v>43649</v>
      </c>
      <c r="B44" s="3">
        <v>212701280671.492</v>
      </c>
      <c r="C44" s="3">
        <f t="shared" si="0"/>
        <v>171548684742.44687</v>
      </c>
      <c r="D44" s="4">
        <f>LN(Table1[[#This Row],[NV]])</f>
        <v>26.083154580157007</v>
      </c>
      <c r="E44" s="5">
        <v>883931</v>
      </c>
      <c r="F44" s="5">
        <f t="shared" si="1"/>
        <v>781334012761</v>
      </c>
      <c r="G44" s="8">
        <f t="shared" si="2"/>
        <v>739353985120.69995</v>
      </c>
      <c r="H44" s="5">
        <f t="shared" si="3"/>
        <v>12102901.950033259</v>
      </c>
      <c r="I44" s="5">
        <f t="shared" si="4"/>
        <v>11661763.757061936</v>
      </c>
      <c r="J44" s="5">
        <f>Table1[[#This Row],[DAA 
(n)]]^1.5</f>
        <v>831050753.70511842</v>
      </c>
      <c r="K44" s="5">
        <f t="shared" si="5"/>
        <v>792947489.80493236</v>
      </c>
      <c r="L44" s="7">
        <f>LN(Table1[[#This Row],[NV]]/Table1[[#This Row],[NV_MA-1]])</f>
        <v>-1.245888068627107</v>
      </c>
      <c r="M44" s="7">
        <f>LN(Table1[[#This Row],[NV]]/Table1[[#This Row],[NV_MA-2]])</f>
        <v>9.8113285870956428</v>
      </c>
      <c r="N44" s="4">
        <f>LN(Table1[[#This Row],[NV]]/Table1[[#This Row],[NV_MA-3]])</f>
        <v>5.5918870198941786</v>
      </c>
      <c r="O44" s="7">
        <f>LN(Table1[[#This Row],[NV]]/Table1[[#This Row],[Metcalfe
NV ~ n^2]])</f>
        <v>-1.3011139883924794</v>
      </c>
      <c r="P44" s="7">
        <f>Table1[[#This Row],[NV_MA-1]]*$M$3</f>
        <v>739353985120.69995</v>
      </c>
    </row>
    <row r="45" spans="1:16" x14ac:dyDescent="0.2">
      <c r="A45" s="2">
        <v>43648</v>
      </c>
      <c r="B45" s="3">
        <v>191572815076.09</v>
      </c>
      <c r="C45" s="3">
        <f t="shared" si="0"/>
        <v>169291538077.61713</v>
      </c>
      <c r="D45" s="4">
        <f>LN(Table1[[#This Row],[NV]])</f>
        <v>25.97853380868024</v>
      </c>
      <c r="E45" s="5">
        <v>894242</v>
      </c>
      <c r="F45" s="5">
        <f t="shared" si="1"/>
        <v>799668754564</v>
      </c>
      <c r="G45" s="8">
        <f t="shared" si="2"/>
        <v>730952848058.66663</v>
      </c>
      <c r="H45" s="5">
        <f t="shared" si="3"/>
        <v>12254452.452741219</v>
      </c>
      <c r="I45" s="5">
        <f t="shared" si="4"/>
        <v>11585659.394442897</v>
      </c>
      <c r="J45" s="5">
        <f>Table1[[#This Row],[DAA 
(n)]]^1.5</f>
        <v>845634310.10030591</v>
      </c>
      <c r="K45" s="5">
        <f t="shared" si="5"/>
        <v>785930777.98955345</v>
      </c>
      <c r="L45" s="7">
        <f>LN(Table1[[#This Row],[NV]]/Table1[[#This Row],[NV_MA-1]])</f>
        <v>-1.339080982595803</v>
      </c>
      <c r="M45" s="7">
        <f>LN(Table1[[#This Row],[NV]]/Table1[[#This Row],[NV_MA-2]])</f>
        <v>9.7132551765020683</v>
      </c>
      <c r="N45" s="4">
        <f>LN(Table1[[#This Row],[NV]]/Table1[[#This Row],[NV_MA-3]])</f>
        <v>5.4961545308806166</v>
      </c>
      <c r="O45" s="7">
        <f>LN(Table1[[#This Row],[NV]]/Table1[[#This Row],[Metcalfe
NV ~ n^2]])</f>
        <v>-1.4289296133939144</v>
      </c>
      <c r="P45" s="7">
        <f>Table1[[#This Row],[NV_MA-1]]*$M$3</f>
        <v>730952848058.66663</v>
      </c>
    </row>
    <row r="46" spans="1:16" x14ac:dyDescent="0.2">
      <c r="A46" s="2">
        <v>43647</v>
      </c>
      <c r="B46" s="3">
        <v>188054836533.453</v>
      </c>
      <c r="C46" s="3">
        <f t="shared" si="0"/>
        <v>168075841698.46829</v>
      </c>
      <c r="D46" s="4">
        <f>LN(Table1[[#This Row],[NV]])</f>
        <v>25.959999440933522</v>
      </c>
      <c r="E46" s="5">
        <v>836709</v>
      </c>
      <c r="F46" s="5">
        <f t="shared" si="1"/>
        <v>700081950681</v>
      </c>
      <c r="G46" s="8">
        <f t="shared" si="2"/>
        <v>720173801588.16663</v>
      </c>
      <c r="H46" s="5">
        <f t="shared" si="3"/>
        <v>11410394.430508928</v>
      </c>
      <c r="I46" s="5">
        <f t="shared" si="4"/>
        <v>11486468.776536729</v>
      </c>
      <c r="J46" s="5">
        <f>Table1[[#This Row],[DAA 
(n)]]^1.5</f>
        <v>765352774.1325233</v>
      </c>
      <c r="K46" s="5">
        <f t="shared" si="5"/>
        <v>776854142.08136058</v>
      </c>
      <c r="L46" s="7">
        <f>LN(Table1[[#This Row],[NV]]/Table1[[#This Row],[NV_MA-1]])</f>
        <v>-1.3427589699875222</v>
      </c>
      <c r="M46" s="7">
        <f>LN(Table1[[#This Row],[NV]]/Table1[[#This Row],[NV_MA-2]])</f>
        <v>9.7033191684976359</v>
      </c>
      <c r="N46" s="4">
        <f>LN(Table1[[#This Row],[NV]]/Table1[[#This Row],[NV_MA-3]])</f>
        <v>5.4892362695520882</v>
      </c>
      <c r="O46" s="7">
        <f>LN(Table1[[#This Row],[NV]]/Table1[[#This Row],[Metcalfe
NV ~ n^2]])</f>
        <v>-1.3144637966052823</v>
      </c>
      <c r="P46" s="7">
        <f>Table1[[#This Row],[NV_MA-1]]*$M$3</f>
        <v>720173801588.16663</v>
      </c>
    </row>
    <row r="47" spans="1:16" x14ac:dyDescent="0.2">
      <c r="A47" s="2">
        <v>43646</v>
      </c>
      <c r="B47" s="3">
        <v>192893862979.798</v>
      </c>
      <c r="C47" s="3">
        <f t="shared" si="0"/>
        <v>166864875761.77316</v>
      </c>
      <c r="D47" s="4">
        <f>LN(Table1[[#This Row],[NV]])</f>
        <v>25.985405941835662</v>
      </c>
      <c r="E47" s="5">
        <v>675915</v>
      </c>
      <c r="F47" s="5">
        <f t="shared" si="1"/>
        <v>456861087225</v>
      </c>
      <c r="G47" s="8">
        <f t="shared" si="2"/>
        <v>720927643680.66663</v>
      </c>
      <c r="H47" s="5">
        <f t="shared" si="3"/>
        <v>9073363.0577309504</v>
      </c>
      <c r="I47" s="5">
        <f t="shared" si="4"/>
        <v>11493013.716824444</v>
      </c>
      <c r="J47" s="5">
        <f>Table1[[#This Row],[DAA 
(n)]]^1.5</f>
        <v>555697095.34213638</v>
      </c>
      <c r="K47" s="5">
        <f t="shared" si="5"/>
        <v>777469773.09082627</v>
      </c>
      <c r="L47" s="7">
        <f>LN(Table1[[#This Row],[NV]]/Table1[[#This Row],[NV_MA-1]])</f>
        <v>-1.3183986718544307</v>
      </c>
      <c r="M47" s="7">
        <f>LN(Table1[[#This Row],[NV]]/Table1[[#This Row],[NV_MA-2]])</f>
        <v>9.7281560359916615</v>
      </c>
      <c r="N47" s="4">
        <f>LN(Table1[[#This Row],[NV]]/Table1[[#This Row],[NV_MA-3]])</f>
        <v>5.5138506176273303</v>
      </c>
      <c r="O47" s="7">
        <f>LN(Table1[[#This Row],[NV]]/Table1[[#This Row],[Metcalfe
NV ~ n^2]])</f>
        <v>-0.86223927311281567</v>
      </c>
      <c r="P47" s="7">
        <f>Table1[[#This Row],[NV_MA-1]]*$M$3</f>
        <v>720927643680.66663</v>
      </c>
    </row>
    <row r="48" spans="1:16" x14ac:dyDescent="0.2">
      <c r="A48" s="2">
        <v>43645</v>
      </c>
      <c r="B48" s="3">
        <v>212471408601.20099</v>
      </c>
      <c r="C48" s="3">
        <f t="shared" si="0"/>
        <v>165492907065.23032</v>
      </c>
      <c r="D48" s="4">
        <f>LN(Table1[[#This Row],[NV]])</f>
        <v>26.082073268499467</v>
      </c>
      <c r="E48" s="5">
        <v>846946</v>
      </c>
      <c r="F48" s="5">
        <f t="shared" si="1"/>
        <v>717317526916</v>
      </c>
      <c r="G48" s="8">
        <f t="shared" si="2"/>
        <v>725308011643.8667</v>
      </c>
      <c r="H48" s="5">
        <f t="shared" si="3"/>
        <v>11560298.140766989</v>
      </c>
      <c r="I48" s="5">
        <f t="shared" si="4"/>
        <v>11536997.469001543</v>
      </c>
      <c r="J48" s="5">
        <f>Table1[[#This Row],[DAA 
(n)]]^1.5</f>
        <v>779441601.50161088</v>
      </c>
      <c r="K48" s="5">
        <f t="shared" si="5"/>
        <v>781336967.31671596</v>
      </c>
      <c r="L48" s="7">
        <f>LN(Table1[[#This Row],[NV]]/Table1[[#This Row],[NV_MA-1]])</f>
        <v>-1.2277889767278218</v>
      </c>
      <c r="M48" s="7">
        <f>LN(Table1[[#This Row],[NV]]/Table1[[#This Row],[NV_MA-2]])</f>
        <v>9.821003667971052</v>
      </c>
      <c r="N48" s="4">
        <f>LN(Table1[[#This Row],[NV]]/Table1[[#This Row],[NV_MA-3]])</f>
        <v>5.6055561975145922</v>
      </c>
      <c r="O48" s="7">
        <f>LN(Table1[[#This Row],[NV]]/Table1[[#This Row],[Metcalfe
NV ~ n^2]])</f>
        <v>-1.2167111658493346</v>
      </c>
      <c r="P48" s="7">
        <f>Table1[[#This Row],[NV_MA-1]]*$M$3</f>
        <v>725308011643.8667</v>
      </c>
    </row>
    <row r="49" spans="1:16" x14ac:dyDescent="0.2">
      <c r="A49" s="2">
        <v>43644</v>
      </c>
      <c r="B49" s="3">
        <v>219806390394.216</v>
      </c>
      <c r="C49" s="3">
        <f t="shared" si="0"/>
        <v>163299714972.17865</v>
      </c>
      <c r="D49" s="4">
        <f>LN(Table1[[#This Row],[NV]])</f>
        <v>26.116012952170355</v>
      </c>
      <c r="E49" s="5">
        <v>1008973</v>
      </c>
      <c r="F49" s="5">
        <f t="shared" si="1"/>
        <v>1018026514729</v>
      </c>
      <c r="G49" s="8">
        <f t="shared" si="2"/>
        <v>726212820869.46667</v>
      </c>
      <c r="H49" s="5">
        <f t="shared" si="3"/>
        <v>13948490.271692937</v>
      </c>
      <c r="I49" s="5">
        <f t="shared" si="4"/>
        <v>11544754.856584979</v>
      </c>
      <c r="J49" s="5">
        <f>Table1[[#This Row],[DAA 
(n)]]^1.5</f>
        <v>1013489648.0209671</v>
      </c>
      <c r="K49" s="5">
        <f t="shared" si="5"/>
        <v>782070911.66202044</v>
      </c>
      <c r="L49" s="7">
        <f>LN(Table1[[#This Row],[NV]]/Table1[[#This Row],[NV_MA-1]])</f>
        <v>-1.1950959983367033</v>
      </c>
      <c r="M49" s="7">
        <f>LN(Table1[[#This Row],[NV]]/Table1[[#This Row],[NV_MA-2]])</f>
        <v>9.8542711853552465</v>
      </c>
      <c r="N49" s="4">
        <f>LN(Table1[[#This Row],[NV]]/Table1[[#This Row],[NV_MA-3]])</f>
        <v>5.6385569778972329</v>
      </c>
      <c r="O49" s="7">
        <f>LN(Table1[[#This Row],[NV]]/Table1[[#This Row],[Metcalfe
NV ~ n^2]])</f>
        <v>-1.5328741274500881</v>
      </c>
      <c r="P49" s="7">
        <f>Table1[[#This Row],[NV_MA-1]]*$M$3</f>
        <v>726212820869.46667</v>
      </c>
    </row>
    <row r="50" spans="1:16" x14ac:dyDescent="0.2">
      <c r="A50" s="2">
        <v>43643</v>
      </c>
      <c r="B50" s="3">
        <v>197579198121.073</v>
      </c>
      <c r="C50" s="3">
        <f t="shared" si="0"/>
        <v>161088342191.45618</v>
      </c>
      <c r="D50" s="4">
        <f>LN(Table1[[#This Row],[NV]])</f>
        <v>26.009405344051988</v>
      </c>
      <c r="E50" s="5">
        <v>891448</v>
      </c>
      <c r="F50" s="5">
        <f t="shared" si="1"/>
        <v>794679536704</v>
      </c>
      <c r="G50" s="8">
        <f t="shared" si="2"/>
        <v>718555708275.16663</v>
      </c>
      <c r="H50" s="5">
        <f t="shared" si="3"/>
        <v>12213374.595727701</v>
      </c>
      <c r="I50" s="5">
        <f t="shared" si="4"/>
        <v>11485164.615212437</v>
      </c>
      <c r="J50" s="5">
        <f>Table1[[#This Row],[DAA 
(n)]]^1.5</f>
        <v>841674214.66723597</v>
      </c>
      <c r="K50" s="5">
        <f t="shared" si="5"/>
        <v>776174988.99183738</v>
      </c>
      <c r="L50" s="7">
        <f>LN(Table1[[#This Row],[NV]]/Table1[[#This Row],[NV_MA-1]])</f>
        <v>-1.2911037295417309</v>
      </c>
      <c r="M50" s="7">
        <f>LN(Table1[[#This Row],[NV]]/Table1[[#This Row],[NV_MA-2]])</f>
        <v>9.7528386169877734</v>
      </c>
      <c r="N50" s="4">
        <f>LN(Table1[[#This Row],[NV]]/Table1[[#This Row],[NV_MA-3]])</f>
        <v>5.5395167900479452</v>
      </c>
      <c r="O50" s="7">
        <f>LN(Table1[[#This Row],[NV]]/Table1[[#This Row],[Metcalfe
NV ~ n^2]])</f>
        <v>-1.3917994277971866</v>
      </c>
      <c r="P50" s="7">
        <f>Table1[[#This Row],[NV_MA-1]]*$M$3</f>
        <v>718555708275.16663</v>
      </c>
    </row>
    <row r="51" spans="1:16" x14ac:dyDescent="0.2">
      <c r="A51" s="2">
        <v>43642</v>
      </c>
      <c r="B51" s="3">
        <v>228743908514.987</v>
      </c>
      <c r="C51" s="3">
        <f t="shared" si="0"/>
        <v>159654854184.67078</v>
      </c>
      <c r="D51" s="4">
        <f>LN(Table1[[#This Row],[NV]])</f>
        <v>26.155868911304793</v>
      </c>
      <c r="E51" s="5">
        <v>1035885</v>
      </c>
      <c r="F51" s="5">
        <f t="shared" si="1"/>
        <v>1073057733225</v>
      </c>
      <c r="G51" s="8">
        <f t="shared" si="2"/>
        <v>721778350315.83337</v>
      </c>
      <c r="H51" s="5">
        <f t="shared" si="3"/>
        <v>14347801.454513673</v>
      </c>
      <c r="I51" s="5">
        <f t="shared" si="4"/>
        <v>11511024.846074371</v>
      </c>
      <c r="J51" s="5">
        <f>Table1[[#This Row],[DAA 
(n)]]^1.5</f>
        <v>1054307549.9975208</v>
      </c>
      <c r="K51" s="5">
        <f t="shared" si="5"/>
        <v>778697821.54109991</v>
      </c>
      <c r="L51" s="7">
        <f>LN(Table1[[#This Row],[NV]]/Table1[[#This Row],[NV_MA-1]])</f>
        <v>-1.1491150233797425</v>
      </c>
      <c r="M51" s="7">
        <f>LN(Table1[[#This Row],[NV]]/Table1[[#This Row],[NV_MA-2]])</f>
        <v>9.8970530949463331</v>
      </c>
      <c r="N51" s="4">
        <f>LN(Table1[[#This Row],[NV]]/Table1[[#This Row],[NV_MA-3]])</f>
        <v>5.6827352883201145</v>
      </c>
      <c r="O51" s="7">
        <f>LN(Table1[[#This Row],[NV]]/Table1[[#This Row],[Metcalfe
NV ~ n^2]])</f>
        <v>-1.5456644722535617</v>
      </c>
      <c r="P51" s="7">
        <f>Table1[[#This Row],[NV_MA-1]]*$M$3</f>
        <v>721778350315.83337</v>
      </c>
    </row>
    <row r="52" spans="1:16" x14ac:dyDescent="0.2">
      <c r="A52" s="2">
        <v>43641</v>
      </c>
      <c r="B52" s="3">
        <v>208497571410.04999</v>
      </c>
      <c r="C52" s="3">
        <f t="shared" si="0"/>
        <v>157239651782.68396</v>
      </c>
      <c r="D52" s="4">
        <f>LN(Table1[[#This Row],[NV]])</f>
        <v>26.063193230204</v>
      </c>
      <c r="E52" s="5">
        <v>911584</v>
      </c>
      <c r="F52" s="5">
        <f t="shared" si="1"/>
        <v>830985389056</v>
      </c>
      <c r="G52" s="8">
        <f t="shared" si="2"/>
        <v>712113011381.1333</v>
      </c>
      <c r="H52" s="5">
        <f t="shared" si="3"/>
        <v>12509611.647839194</v>
      </c>
      <c r="I52" s="5">
        <f t="shared" si="4"/>
        <v>11436683.1499229</v>
      </c>
      <c r="J52" s="5">
        <f>Table1[[#This Row],[DAA 
(n)]]^1.5</f>
        <v>870352218.87304163</v>
      </c>
      <c r="K52" s="5">
        <f t="shared" si="5"/>
        <v>771302809.32055986</v>
      </c>
      <c r="L52" s="7">
        <f>LN(Table1[[#This Row],[NV]]/Table1[[#This Row],[NV_MA-1]])</f>
        <v>-1.2283092294089952</v>
      </c>
      <c r="M52" s="7">
        <f>LN(Table1[[#This Row],[NV]]/Table1[[#This Row],[NV_MA-2]])</f>
        <v>9.8108566627744906</v>
      </c>
      <c r="N52" s="4">
        <f>LN(Table1[[#This Row],[NV]]/Table1[[#This Row],[NV_MA-3]])</f>
        <v>5.599601626987516</v>
      </c>
      <c r="O52" s="7">
        <f>LN(Table1[[#This Row],[NV]]/Table1[[#This Row],[Metcalfe
NV ~ n^2]])</f>
        <v>-1.3826848190798697</v>
      </c>
      <c r="P52" s="7">
        <f>Table1[[#This Row],[NV_MA-1]]*$M$3</f>
        <v>712113011381.1333</v>
      </c>
    </row>
    <row r="53" spans="1:16" x14ac:dyDescent="0.2">
      <c r="A53" s="2">
        <v>43640</v>
      </c>
      <c r="B53" s="3">
        <v>195639033390.66</v>
      </c>
      <c r="C53" s="3">
        <f t="shared" si="0"/>
        <v>155448340912.55521</v>
      </c>
      <c r="D53" s="4">
        <f>LN(Table1[[#This Row],[NV]])</f>
        <v>25.9995371318502</v>
      </c>
      <c r="E53" s="5">
        <v>978017</v>
      </c>
      <c r="F53" s="5">
        <f t="shared" si="1"/>
        <v>956517252289</v>
      </c>
      <c r="G53" s="8">
        <f t="shared" si="2"/>
        <v>699382370925.1333</v>
      </c>
      <c r="H53" s="5">
        <f t="shared" si="3"/>
        <v>13490064.605790464</v>
      </c>
      <c r="I53" s="5">
        <f t="shared" si="4"/>
        <v>11319358.080987621</v>
      </c>
      <c r="J53" s="5">
        <f>Table1[[#This Row],[DAA 
(n)]]^1.5</f>
        <v>967207389.10118341</v>
      </c>
      <c r="K53" s="5">
        <f t="shared" si="5"/>
        <v>760576765.03549445</v>
      </c>
      <c r="L53" s="7">
        <f>LN(Table1[[#This Row],[NV]]/Table1[[#This Row],[NV_MA-1]])</f>
        <v>-1.2739263234100029</v>
      </c>
      <c r="M53" s="7">
        <f>LN(Table1[[#This Row],[NV]]/Table1[[#This Row],[NV_MA-2]])</f>
        <v>9.7575122093453057</v>
      </c>
      <c r="N53" s="4">
        <f>LN(Table1[[#This Row],[NV]]/Table1[[#This Row],[NV_MA-3]])</f>
        <v>5.5499495270630863</v>
      </c>
      <c r="O53" s="7">
        <f>LN(Table1[[#This Row],[NV]]/Table1[[#This Row],[Metcalfe
NV ~ n^2]])</f>
        <v>-1.5870275307077404</v>
      </c>
      <c r="P53" s="7">
        <f>Table1[[#This Row],[NV_MA-1]]*$M$3</f>
        <v>699382370925.1333</v>
      </c>
    </row>
    <row r="54" spans="1:16" x14ac:dyDescent="0.2">
      <c r="A54" s="2">
        <v>43639</v>
      </c>
      <c r="B54" s="3">
        <v>191885576856.189</v>
      </c>
      <c r="C54" s="3">
        <f t="shared" si="0"/>
        <v>153689295427.71252</v>
      </c>
      <c r="D54" s="4">
        <f>LN(Table1[[#This Row],[NV]])</f>
        <v>25.980165077449083</v>
      </c>
      <c r="E54" s="5">
        <v>875010</v>
      </c>
      <c r="F54" s="5">
        <f t="shared" si="1"/>
        <v>765642500100</v>
      </c>
      <c r="G54" s="8">
        <f t="shared" si="2"/>
        <v>683898644107.53333</v>
      </c>
      <c r="H54" s="5">
        <f t="shared" si="3"/>
        <v>11971878.589521078</v>
      </c>
      <c r="I54" s="5">
        <f t="shared" si="4"/>
        <v>11184418.493637016</v>
      </c>
      <c r="J54" s="5">
        <f>Table1[[#This Row],[DAA 
(n)]]^1.5</f>
        <v>818501584.6120894</v>
      </c>
      <c r="K54" s="5">
        <f t="shared" si="5"/>
        <v>747918479.62668097</v>
      </c>
      <c r="L54" s="7">
        <f>LN(Table1[[#This Row],[NV]]/Table1[[#This Row],[NV_MA-1]])</f>
        <v>-1.2709104850106339</v>
      </c>
      <c r="M54" s="7">
        <f>LN(Table1[[#This Row],[NV]]/Table1[[#This Row],[NV_MA-2]])</f>
        <v>9.7501329157344649</v>
      </c>
      <c r="N54" s="4">
        <f>LN(Table1[[#This Row],[NV]]/Table1[[#This Row],[NV_MA-3]])</f>
        <v>5.547360531905877</v>
      </c>
      <c r="O54" s="7">
        <f>LN(Table1[[#This Row],[NV]]/Table1[[#This Row],[Metcalfe
NV ~ n^2]])</f>
        <v>-1.3838161102426665</v>
      </c>
      <c r="P54" s="7">
        <f>Table1[[#This Row],[NV_MA-1]]*$M$3</f>
        <v>683898644107.53333</v>
      </c>
    </row>
    <row r="55" spans="1:16" x14ac:dyDescent="0.2">
      <c r="A55" s="2">
        <v>43638</v>
      </c>
      <c r="B55" s="3">
        <v>189921423980.12399</v>
      </c>
      <c r="C55" s="3">
        <f t="shared" si="0"/>
        <v>152010894654.52768</v>
      </c>
      <c r="D55" s="4">
        <f>LN(Table1[[#This Row],[NV]])</f>
        <v>25.969876265568857</v>
      </c>
      <c r="E55" s="5">
        <v>848072</v>
      </c>
      <c r="F55" s="5">
        <f t="shared" si="1"/>
        <v>719226117184</v>
      </c>
      <c r="G55" s="8">
        <f t="shared" si="2"/>
        <v>683194173997.56665</v>
      </c>
      <c r="H55" s="5">
        <f t="shared" si="3"/>
        <v>11576794.104570767</v>
      </c>
      <c r="I55" s="5">
        <f t="shared" si="4"/>
        <v>11178469.734110052</v>
      </c>
      <c r="J55" s="5">
        <f>Table1[[#This Row],[DAA 
(n)]]^1.5</f>
        <v>780996499.12945688</v>
      </c>
      <c r="K55" s="5">
        <f t="shared" si="5"/>
        <v>747351678.53564703</v>
      </c>
      <c r="L55" s="7">
        <f>LN(Table1[[#This Row],[NV]]/Table1[[#This Row],[NV_MA-1]])</f>
        <v>-1.2801686862944295</v>
      </c>
      <c r="M55" s="7">
        <f>LN(Table1[[#This Row],[NV]]/Table1[[#This Row],[NV_MA-2]])</f>
        <v>9.7403761245491243</v>
      </c>
      <c r="N55" s="4">
        <f>LN(Table1[[#This Row],[NV]]/Table1[[#This Row],[NV_MA-3]])</f>
        <v>5.5378298453919435</v>
      </c>
      <c r="O55" s="7">
        <f>LN(Table1[[#This Row],[NV]]/Table1[[#This Row],[Metcalfe
NV ~ n^2]])</f>
        <v>-1.3315653680914157</v>
      </c>
      <c r="P55" s="7">
        <f>Table1[[#This Row],[NV_MA-1]]*$M$3</f>
        <v>683194173997.56665</v>
      </c>
    </row>
    <row r="56" spans="1:16" x14ac:dyDescent="0.2">
      <c r="A56" s="2">
        <v>43637</v>
      </c>
      <c r="B56" s="3">
        <v>179207044545.61099</v>
      </c>
      <c r="C56" s="3">
        <f t="shared" si="0"/>
        <v>150344520475.08035</v>
      </c>
      <c r="D56" s="4">
        <f>LN(Table1[[#This Row],[NV]])</f>
        <v>25.911807647795001</v>
      </c>
      <c r="E56" s="5">
        <v>842659</v>
      </c>
      <c r="F56" s="5">
        <f t="shared" si="1"/>
        <v>710074190281</v>
      </c>
      <c r="G56" s="8">
        <f t="shared" si="2"/>
        <v>681948903991.73328</v>
      </c>
      <c r="H56" s="5">
        <f t="shared" si="3"/>
        <v>11497507.06447256</v>
      </c>
      <c r="I56" s="5">
        <f t="shared" si="4"/>
        <v>11167579.962818982</v>
      </c>
      <c r="J56" s="5">
        <f>Table1[[#This Row],[DAA 
(n)]]^1.5</f>
        <v>773531128.72592115</v>
      </c>
      <c r="K56" s="5">
        <f t="shared" si="5"/>
        <v>746330782.43207014</v>
      </c>
      <c r="L56" s="7">
        <f>LN(Table1[[#This Row],[NV]]/Table1[[#This Row],[NV_MA-1]])</f>
        <v>-1.3364129233549324</v>
      </c>
      <c r="M56" s="7">
        <f>LN(Table1[[#This Row],[NV]]/Table1[[#This Row],[NV_MA-2]])</f>
        <v>9.683282155297114</v>
      </c>
      <c r="N56" s="4">
        <f>LN(Table1[[#This Row],[NV]]/Table1[[#This Row],[NV_MA-3]])</f>
        <v>5.4811281798173948</v>
      </c>
      <c r="O56" s="7">
        <f>LN(Table1[[#This Row],[NV]]/Table1[[#This Row],[Metcalfe
NV ~ n^2]])</f>
        <v>-1.3768276470812437</v>
      </c>
      <c r="P56" s="7">
        <f>Table1[[#This Row],[NV_MA-1]]*$M$3</f>
        <v>681948903991.73328</v>
      </c>
    </row>
    <row r="57" spans="1:16" x14ac:dyDescent="0.2">
      <c r="A57" s="2">
        <v>43636</v>
      </c>
      <c r="B57" s="3">
        <v>169651581216.84</v>
      </c>
      <c r="C57" s="3">
        <f t="shared" si="0"/>
        <v>148899201200.97986</v>
      </c>
      <c r="D57" s="4">
        <f>LN(Table1[[#This Row],[NV]])</f>
        <v>25.857012648597937</v>
      </c>
      <c r="E57" s="5">
        <v>839162</v>
      </c>
      <c r="F57" s="5">
        <f t="shared" si="1"/>
        <v>704192862244</v>
      </c>
      <c r="G57" s="8">
        <f t="shared" si="2"/>
        <v>683059047436.90002</v>
      </c>
      <c r="H57" s="5">
        <f t="shared" si="3"/>
        <v>11446303.151920684</v>
      </c>
      <c r="I57" s="5">
        <f t="shared" si="4"/>
        <v>11177123.344525576</v>
      </c>
      <c r="J57" s="5">
        <f>Table1[[#This Row],[DAA 
(n)]]^1.5</f>
        <v>768720944.59979403</v>
      </c>
      <c r="K57" s="5">
        <f t="shared" si="5"/>
        <v>747232580.9457593</v>
      </c>
      <c r="L57" s="7">
        <f>LN(Table1[[#This Row],[NV]]/Table1[[#This Row],[NV_MA-1]])</f>
        <v>-1.3928344972379052</v>
      </c>
      <c r="M57" s="7">
        <f>LN(Table1[[#This Row],[NV]]/Table1[[#This Row],[NV_MA-2]])</f>
        <v>9.6276329597246857</v>
      </c>
      <c r="N57" s="4">
        <f>LN(Table1[[#This Row],[NV]]/Table1[[#This Row],[NV_MA-3]])</f>
        <v>5.4251256006201949</v>
      </c>
      <c r="O57" s="7">
        <f>LN(Table1[[#This Row],[NV]]/Table1[[#This Row],[Metcalfe
NV ~ n^2]])</f>
        <v>-1.4233054590396421</v>
      </c>
      <c r="P57" s="7">
        <f>Table1[[#This Row],[NV_MA-1]]*$M$3</f>
        <v>683059047436.90002</v>
      </c>
    </row>
    <row r="58" spans="1:16" x14ac:dyDescent="0.2">
      <c r="A58" s="2">
        <v>43635</v>
      </c>
      <c r="B58" s="3">
        <v>164984922415.72501</v>
      </c>
      <c r="C58" s="3">
        <f t="shared" si="0"/>
        <v>147958399068.08905</v>
      </c>
      <c r="D58" s="4">
        <f>LN(Table1[[#This Row],[NV]])</f>
        <v>25.829119927373014</v>
      </c>
      <c r="E58" s="5">
        <v>892254</v>
      </c>
      <c r="F58" s="5">
        <f t="shared" si="1"/>
        <v>796117200516</v>
      </c>
      <c r="G58" s="8">
        <f t="shared" si="2"/>
        <v>685916355792.09998</v>
      </c>
      <c r="H58" s="5">
        <f t="shared" si="3"/>
        <v>12225223.645512216</v>
      </c>
      <c r="I58" s="5">
        <f t="shared" si="4"/>
        <v>11201380.253097009</v>
      </c>
      <c r="J58" s="5">
        <f>Table1[[#This Row],[DAA 
(n)]]^1.5</f>
        <v>842815968.42323792</v>
      </c>
      <c r="K58" s="5">
        <f t="shared" si="5"/>
        <v>749538027.8840766</v>
      </c>
      <c r="L58" s="7">
        <f>LN(Table1[[#This Row],[NV]]/Table1[[#This Row],[NV_MA-1]])</f>
        <v>-1.4249015995329604</v>
      </c>
      <c r="M58" s="7">
        <f>LN(Table1[[#This Row],[NV]]/Table1[[#This Row],[NV_MA-2]])</f>
        <v>9.5975723618170701</v>
      </c>
      <c r="N58" s="4">
        <f>LN(Table1[[#This Row],[NV]]/Table1[[#This Row],[NV_MA-3]])</f>
        <v>5.394152315482649</v>
      </c>
      <c r="O58" s="7">
        <f>LN(Table1[[#This Row],[NV]]/Table1[[#This Row],[Metcalfe
NV ~ n^2]])</f>
        <v>-1.5738923214086489</v>
      </c>
      <c r="P58" s="7">
        <f>Table1[[#This Row],[NV_MA-1]]*$M$3</f>
        <v>685916355792.09998</v>
      </c>
    </row>
    <row r="59" spans="1:16" x14ac:dyDescent="0.2">
      <c r="A59" s="2">
        <v>43634</v>
      </c>
      <c r="B59" s="3">
        <v>160737284620.87201</v>
      </c>
      <c r="C59" s="3">
        <f t="shared" si="0"/>
        <v>147171067391.27707</v>
      </c>
      <c r="D59" s="4">
        <f>LN(Table1[[#This Row],[NV]])</f>
        <v>25.803037096598821</v>
      </c>
      <c r="E59" s="5">
        <v>950212</v>
      </c>
      <c r="F59" s="5">
        <f t="shared" si="1"/>
        <v>902902844944</v>
      </c>
      <c r="G59" s="8">
        <f t="shared" si="2"/>
        <v>682723883382.40002</v>
      </c>
      <c r="H59" s="5">
        <f t="shared" si="3"/>
        <v>13079136.438110743</v>
      </c>
      <c r="I59" s="5">
        <f t="shared" si="4"/>
        <v>11174295.393352712</v>
      </c>
      <c r="J59" s="5">
        <f>Table1[[#This Row],[DAA 
(n)]]^1.5</f>
        <v>926255428.1082145</v>
      </c>
      <c r="K59" s="5">
        <f t="shared" si="5"/>
        <v>746963056.54058731</v>
      </c>
      <c r="L59" s="7">
        <f>LN(Table1[[#This Row],[NV]]/Table1[[#This Row],[NV_MA-1]])</f>
        <v>-1.4463192478751565</v>
      </c>
      <c r="M59" s="7">
        <f>LN(Table1[[#This Row],[NV]]/Table1[[#This Row],[NV_MA-2]])</f>
        <v>9.573910452171754</v>
      </c>
      <c r="N59" s="4">
        <f>LN(Table1[[#This Row],[NV]]/Table1[[#This Row],[NV_MA-3]])</f>
        <v>5.3715108104936666</v>
      </c>
      <c r="O59" s="7">
        <f>LN(Table1[[#This Row],[NV]]/Table1[[#This Row],[Metcalfe
NV ~ n^2]])</f>
        <v>-1.7258436965520605</v>
      </c>
      <c r="P59" s="7">
        <f>Table1[[#This Row],[NV_MA-1]]*$M$3</f>
        <v>682723883382.40002</v>
      </c>
    </row>
    <row r="60" spans="1:16" x14ac:dyDescent="0.2">
      <c r="A60" s="2">
        <v>43633</v>
      </c>
      <c r="B60" s="3">
        <v>165931690523.78299</v>
      </c>
      <c r="C60" s="3">
        <f t="shared" si="0"/>
        <v>146665646706.21667</v>
      </c>
      <c r="D60" s="4">
        <f>LN(Table1[[#This Row],[NV]])</f>
        <v>25.834842037743638</v>
      </c>
      <c r="E60" s="5">
        <v>805931</v>
      </c>
      <c r="F60" s="5">
        <f t="shared" si="1"/>
        <v>649524776761</v>
      </c>
      <c r="G60" s="8">
        <f t="shared" si="2"/>
        <v>671424852221.46667</v>
      </c>
      <c r="H60" s="5">
        <f t="shared" si="3"/>
        <v>10960462.865381021</v>
      </c>
      <c r="I60" s="5">
        <f t="shared" si="4"/>
        <v>11076981.896048902</v>
      </c>
      <c r="J60" s="5">
        <f>Table1[[#This Row],[DAA 
(n)]]^1.5</f>
        <v>723513754.43717122</v>
      </c>
      <c r="K60" s="5">
        <f t="shared" si="5"/>
        <v>737779833.24362779</v>
      </c>
      <c r="L60" s="7">
        <f>LN(Table1[[#This Row],[NV]]/Table1[[#This Row],[NV_MA-1]])</f>
        <v>-1.3978258985856447</v>
      </c>
      <c r="M60" s="7">
        <f>LN(Table1[[#This Row],[NV]]/Table1[[#This Row],[NV_MA-2]])</f>
        <v>9.6144622276190272</v>
      </c>
      <c r="N60" s="4">
        <f>LN(Table1[[#This Row],[NV]]/Table1[[#This Row],[NV_MA-3]])</f>
        <v>5.4156860286259949</v>
      </c>
      <c r="O60" s="7">
        <f>LN(Table1[[#This Row],[NV]]/Table1[[#This Row],[Metcalfe
NV ~ n^2]])</f>
        <v>-1.3646647820238624</v>
      </c>
      <c r="P60" s="7">
        <f>Table1[[#This Row],[NV_MA-1]]*$M$3</f>
        <v>671424852221.46667</v>
      </c>
    </row>
    <row r="61" spans="1:16" x14ac:dyDescent="0.2">
      <c r="A61" s="2">
        <v>43632</v>
      </c>
      <c r="B61" s="3">
        <v>160213273127.52301</v>
      </c>
      <c r="C61" s="3">
        <f t="shared" si="0"/>
        <v>145430623829.77792</v>
      </c>
      <c r="D61" s="4">
        <f>LN(Table1[[#This Row],[NV]])</f>
        <v>25.79977172162868</v>
      </c>
      <c r="E61" s="5">
        <v>689588</v>
      </c>
      <c r="F61" s="5">
        <f t="shared" si="1"/>
        <v>475531609744</v>
      </c>
      <c r="G61" s="8">
        <f t="shared" si="2"/>
        <v>673606304041.56665</v>
      </c>
      <c r="H61" s="5">
        <f t="shared" si="3"/>
        <v>9270717.3557499144</v>
      </c>
      <c r="I61" s="5">
        <f t="shared" si="4"/>
        <v>11096298.664614167</v>
      </c>
      <c r="J61" s="5">
        <f>Table1[[#This Row],[DAA 
(n)]]^1.5</f>
        <v>572643773.82465744</v>
      </c>
      <c r="K61" s="5">
        <f t="shared" si="5"/>
        <v>739580252.39664924</v>
      </c>
      <c r="L61" s="7">
        <f>LN(Table1[[#This Row],[NV]]/Table1[[#This Row],[NV_MA-1]])</f>
        <v>-1.4361399369335988</v>
      </c>
      <c r="M61" s="7">
        <f>LN(Table1[[#This Row],[NV]]/Table1[[#This Row],[NV_MA-2]])</f>
        <v>9.5776495645925053</v>
      </c>
      <c r="N61" s="4">
        <f>LN(Table1[[#This Row],[NV]]/Table1[[#This Row],[NV_MA-3]])</f>
        <v>5.37817836489101</v>
      </c>
      <c r="O61" s="7">
        <f>LN(Table1[[#This Row],[NV]]/Table1[[#This Row],[Metcalfe
NV ~ n^2]])</f>
        <v>-1.0879274719475276</v>
      </c>
      <c r="P61" s="7">
        <f>Table1[[#This Row],[NV_MA-1]]*$M$3</f>
        <v>673606304041.56665</v>
      </c>
    </row>
    <row r="62" spans="1:16" x14ac:dyDescent="0.2">
      <c r="A62" s="2">
        <v>43631</v>
      </c>
      <c r="B62" s="3">
        <v>157198156055.293</v>
      </c>
      <c r="C62" s="3">
        <f t="shared" si="0"/>
        <v>144414631902.06168</v>
      </c>
      <c r="D62" s="4">
        <f>LN(Table1[[#This Row],[NV]])</f>
        <v>25.780772986944559</v>
      </c>
      <c r="E62" s="5">
        <v>860753</v>
      </c>
      <c r="F62" s="5">
        <f t="shared" si="1"/>
        <v>740895727009</v>
      </c>
      <c r="G62" s="8">
        <f t="shared" si="2"/>
        <v>684974694466.76672</v>
      </c>
      <c r="H62" s="5">
        <f t="shared" si="3"/>
        <v>11762674.234051934</v>
      </c>
      <c r="I62" s="5">
        <f t="shared" si="4"/>
        <v>11200369.235326963</v>
      </c>
      <c r="J62" s="5">
        <f>Table1[[#This Row],[DAA 
(n)]]^1.5</f>
        <v>798578875.07132196</v>
      </c>
      <c r="K62" s="5">
        <f t="shared" si="5"/>
        <v>749125935.66678274</v>
      </c>
      <c r="L62" s="7">
        <f>LN(Table1[[#This Row],[NV]]/Table1[[#This Row],[NV_MA-1]])</f>
        <v>-1.4718747451974079</v>
      </c>
      <c r="M62" s="7">
        <f>LN(Table1[[#This Row],[NV]]/Table1[[#This Row],[NV_MA-2]])</f>
        <v>9.5493156837827442</v>
      </c>
      <c r="N62" s="4">
        <f>LN(Table1[[#This Row],[NV]]/Table1[[#This Row],[NV_MA-3]])</f>
        <v>5.346355321189824</v>
      </c>
      <c r="O62" s="7">
        <f>LN(Table1[[#This Row],[NV]]/Table1[[#This Row],[Metcalfe
NV ~ n^2]])</f>
        <v>-1.5503527461099509</v>
      </c>
      <c r="P62" s="7">
        <f>Table1[[#This Row],[NV_MA-1]]*$M$3</f>
        <v>684974694466.76672</v>
      </c>
    </row>
    <row r="63" spans="1:16" x14ac:dyDescent="0.2">
      <c r="A63" s="2">
        <v>43630</v>
      </c>
      <c r="B63" s="3">
        <v>154472258474.26501</v>
      </c>
      <c r="C63" s="3">
        <f t="shared" si="0"/>
        <v>143814502739.05206</v>
      </c>
      <c r="D63" s="4">
        <f>LN(Table1[[#This Row],[NV]])</f>
        <v>25.763280360361087</v>
      </c>
      <c r="E63" s="5">
        <v>1041358</v>
      </c>
      <c r="F63" s="5">
        <f t="shared" si="1"/>
        <v>1084426484164</v>
      </c>
      <c r="G63" s="8">
        <f t="shared" si="2"/>
        <v>686264566000.6333</v>
      </c>
      <c r="H63" s="5">
        <f t="shared" si="3"/>
        <v>14429094.13326009</v>
      </c>
      <c r="I63" s="5">
        <f t="shared" si="4"/>
        <v>11211227.296050603</v>
      </c>
      <c r="J63" s="5">
        <f>Table1[[#This Row],[DAA 
(n)]]^1.5</f>
        <v>1062674077.3614714</v>
      </c>
      <c r="K63" s="5">
        <f t="shared" si="5"/>
        <v>750161993.87023008</v>
      </c>
      <c r="L63" s="7">
        <f>LN(Table1[[#This Row],[NV]]/Table1[[#This Row],[NV_MA-1]])</f>
        <v>-1.491248694685642</v>
      </c>
      <c r="M63" s="7">
        <f>LN(Table1[[#This Row],[NV]]/Table1[[#This Row],[NV_MA-2]])</f>
        <v>9.5308540890529798</v>
      </c>
      <c r="N63" s="4">
        <f>LN(Table1[[#This Row],[NV]]/Table1[[#This Row],[NV_MA-3]])</f>
        <v>5.3274806273623581</v>
      </c>
      <c r="O63" s="7">
        <f>LN(Table1[[#This Row],[NV]]/Table1[[#This Row],[Metcalfe
NV ~ n^2]])</f>
        <v>-1.9487920167850812</v>
      </c>
      <c r="P63" s="7">
        <f>Table1[[#This Row],[NV_MA-1]]*$M$3</f>
        <v>686264566000.6333</v>
      </c>
    </row>
    <row r="64" spans="1:16" x14ac:dyDescent="0.2">
      <c r="A64" s="2">
        <v>43629</v>
      </c>
      <c r="B64" s="3">
        <v>146192657169.59799</v>
      </c>
      <c r="C64" s="3">
        <f t="shared" si="0"/>
        <v>143513140180.95663</v>
      </c>
      <c r="D64" s="4">
        <f>LN(Table1[[#This Row],[NV]])</f>
        <v>25.708191158442641</v>
      </c>
      <c r="E64" s="5">
        <v>892695</v>
      </c>
      <c r="F64" s="5">
        <f t="shared" si="1"/>
        <v>796904363025</v>
      </c>
      <c r="G64" s="8">
        <f t="shared" si="2"/>
        <v>675877928503.03333</v>
      </c>
      <c r="H64" s="5">
        <f t="shared" si="3"/>
        <v>12231707.118678102</v>
      </c>
      <c r="I64" s="5">
        <f t="shared" si="4"/>
        <v>11131325.011439944</v>
      </c>
      <c r="J64" s="5">
        <f>Table1[[#This Row],[DAA 
(n)]]^1.5</f>
        <v>843440893.21694839</v>
      </c>
      <c r="K64" s="5">
        <f t="shared" si="5"/>
        <v>742214708.75057828</v>
      </c>
      <c r="L64" s="7">
        <f>LN(Table1[[#This Row],[NV]]/Table1[[#This Row],[NV_MA-1]])</f>
        <v>-1.5310871591028343</v>
      </c>
      <c r="M64" s="7">
        <f>LN(Table1[[#This Row],[NV]]/Table1[[#This Row],[NV_MA-2]])</f>
        <v>9.4829173936297462</v>
      </c>
      <c r="N64" s="4">
        <f>LN(Table1[[#This Row],[NV]]/Table1[[#This Row],[NV_MA-3]])</f>
        <v>5.2830420342759696</v>
      </c>
      <c r="O64" s="7">
        <f>LN(Table1[[#This Row],[NV]]/Table1[[#This Row],[Metcalfe
NV ~ n^2]])</f>
        <v>-1.6958093538893482</v>
      </c>
      <c r="P64" s="7">
        <f>Table1[[#This Row],[NV_MA-1]]*$M$3</f>
        <v>675877928503.03333</v>
      </c>
    </row>
    <row r="65" spans="1:16" x14ac:dyDescent="0.2">
      <c r="A65" s="2">
        <v>43628</v>
      </c>
      <c r="B65" s="3">
        <v>144649767681.24701</v>
      </c>
      <c r="C65" s="3">
        <f t="shared" si="0"/>
        <v>143334054013.22952</v>
      </c>
      <c r="D65" s="4">
        <f>LN(Table1[[#This Row],[NV]])</f>
        <v>25.697581262292235</v>
      </c>
      <c r="E65" s="5">
        <v>795814</v>
      </c>
      <c r="F65" s="5">
        <f t="shared" si="1"/>
        <v>633319922596</v>
      </c>
      <c r="G65" s="8">
        <f t="shared" si="2"/>
        <v>676091531759.83337</v>
      </c>
      <c r="H65" s="5">
        <f t="shared" si="3"/>
        <v>10812820.927804301</v>
      </c>
      <c r="I65" s="5">
        <f t="shared" si="4"/>
        <v>11133080.669501116</v>
      </c>
      <c r="J65" s="5">
        <f>Table1[[#This Row],[DAA 
(n)]]^1.5</f>
        <v>709932997.45878291</v>
      </c>
      <c r="K65" s="5">
        <f t="shared" si="5"/>
        <v>742384096.61284685</v>
      </c>
      <c r="L65" s="7">
        <f>LN(Table1[[#This Row],[NV]]/Table1[[#This Row],[NV_MA-1]])</f>
        <v>-1.542013043542702</v>
      </c>
      <c r="M65" s="7">
        <f>LN(Table1[[#This Row],[NV]]/Table1[[#This Row],[NV_MA-2]])</f>
        <v>9.4721497876271243</v>
      </c>
      <c r="N65" s="4">
        <f>LN(Table1[[#This Row],[NV]]/Table1[[#This Row],[NV_MA-3]])</f>
        <v>5.2722039446737154</v>
      </c>
      <c r="O65" s="7">
        <f>LN(Table1[[#This Row],[NV]]/Table1[[#This Row],[Metcalfe
NV ~ n^2]])</f>
        <v>-1.4766602760679859</v>
      </c>
      <c r="P65" s="7">
        <f>Table1[[#This Row],[NV_MA-1]]*$M$3</f>
        <v>676091531759.83337</v>
      </c>
    </row>
    <row r="66" spans="1:16" x14ac:dyDescent="0.2">
      <c r="A66" s="2">
        <v>43627</v>
      </c>
      <c r="B66" s="3">
        <v>140654723194.91699</v>
      </c>
      <c r="C66" s="3">
        <f t="shared" si="0"/>
        <v>143113474517.68222</v>
      </c>
      <c r="D66" s="4">
        <f>LN(Table1[[#This Row],[NV]])</f>
        <v>25.669573952512305</v>
      </c>
      <c r="E66" s="5">
        <v>835542</v>
      </c>
      <c r="F66" s="5">
        <f t="shared" si="1"/>
        <v>698130433764</v>
      </c>
      <c r="G66" s="8">
        <f t="shared" si="2"/>
        <v>680954550588</v>
      </c>
      <c r="H66" s="5">
        <f t="shared" si="3"/>
        <v>11393313.595425166</v>
      </c>
      <c r="I66" s="5">
        <f t="shared" si="4"/>
        <v>11175494.73264947</v>
      </c>
      <c r="J66" s="5">
        <f>Table1[[#This Row],[DAA 
(n)]]^1.5</f>
        <v>763752118.74537086</v>
      </c>
      <c r="K66" s="5">
        <f t="shared" si="5"/>
        <v>746364869.78752327</v>
      </c>
      <c r="L66" s="7">
        <f>LN(Table1[[#This Row],[NV]]/Table1[[#This Row],[NV_MA-1]])</f>
        <v>-1.5771874491317874</v>
      </c>
      <c r="M66" s="7">
        <f>LN(Table1[[#This Row],[NV]]/Table1[[#This Row],[NV_MA-2]])</f>
        <v>9.4403399836503183</v>
      </c>
      <c r="N66" s="4">
        <f>LN(Table1[[#This Row],[NV]]/Table1[[#This Row],[NV_MA-3]])</f>
        <v>5.2388488123236128</v>
      </c>
      <c r="O66" s="7">
        <f>LN(Table1[[#This Row],[NV]]/Table1[[#This Row],[Metcalfe
NV ~ n^2]])</f>
        <v>-1.6020978375955885</v>
      </c>
      <c r="P66" s="7">
        <f>Table1[[#This Row],[NV_MA-1]]*$M$3</f>
        <v>680954550588</v>
      </c>
    </row>
    <row r="67" spans="1:16" x14ac:dyDescent="0.2">
      <c r="A67" s="2">
        <v>43626</v>
      </c>
      <c r="B67" s="3">
        <v>141897744724.659</v>
      </c>
      <c r="C67" s="3">
        <f t="shared" si="0"/>
        <v>142520403558.51492</v>
      </c>
      <c r="D67" s="4">
        <f>LN(Table1[[#This Row],[NV]])</f>
        <v>25.678372527572851</v>
      </c>
      <c r="E67" s="5">
        <v>809202</v>
      </c>
      <c r="F67" s="5">
        <f t="shared" si="1"/>
        <v>654807876804</v>
      </c>
      <c r="G67" s="8">
        <f t="shared" si="2"/>
        <v>680082221190</v>
      </c>
      <c r="H67" s="5">
        <f t="shared" si="3"/>
        <v>11008225.287761159</v>
      </c>
      <c r="I67" s="5">
        <f t="shared" si="4"/>
        <v>11167786.664788602</v>
      </c>
      <c r="J67" s="5">
        <f>Table1[[#This Row],[DAA 
(n)]]^1.5</f>
        <v>727922965.37858343</v>
      </c>
      <c r="K67" s="5">
        <f t="shared" si="5"/>
        <v>745645718.64900982</v>
      </c>
      <c r="L67" s="7">
        <f>LN(Table1[[#This Row],[NV]]/Table1[[#This Row],[NV_MA-1]])</f>
        <v>-1.5671070137489689</v>
      </c>
      <c r="M67" s="7">
        <f>LN(Table1[[#This Row],[NV]]/Table1[[#This Row],[NV_MA-2]])</f>
        <v>9.4498285261359296</v>
      </c>
      <c r="N67" s="4">
        <f>LN(Table1[[#This Row],[NV]]/Table1[[#This Row],[NV_MA-3]])</f>
        <v>5.2486113901865235</v>
      </c>
      <c r="O67" s="7">
        <f>LN(Table1[[#This Row],[NV]]/Table1[[#This Row],[Metcalfe
NV ~ n^2]])</f>
        <v>-1.5292351841262277</v>
      </c>
      <c r="P67" s="7">
        <f>Table1[[#This Row],[NV_MA-1]]*$M$3</f>
        <v>680082221190</v>
      </c>
    </row>
    <row r="68" spans="1:16" x14ac:dyDescent="0.2">
      <c r="A68" s="2">
        <v>43625</v>
      </c>
      <c r="B68" s="3">
        <v>135505562736.99699</v>
      </c>
      <c r="C68" s="3">
        <f t="shared" si="0"/>
        <v>142111027431.59427</v>
      </c>
      <c r="D68" s="4">
        <f>LN(Table1[[#This Row],[NV]])</f>
        <v>25.632278529833069</v>
      </c>
      <c r="E68" s="5">
        <v>580387</v>
      </c>
      <c r="F68" s="5">
        <f t="shared" si="1"/>
        <v>336849069769</v>
      </c>
      <c r="G68" s="8">
        <f t="shared" si="2"/>
        <v>678207312859.5</v>
      </c>
      <c r="H68" s="5">
        <f t="shared" si="3"/>
        <v>7702577.2841146458</v>
      </c>
      <c r="I68" s="5">
        <f t="shared" si="4"/>
        <v>11150514.856256325</v>
      </c>
      <c r="J68" s="5">
        <f>Table1[[#This Row],[DAA 
(n)]]^1.5</f>
        <v>442157009.5068264</v>
      </c>
      <c r="K68" s="5">
        <f t="shared" si="5"/>
        <v>744065108.76954067</v>
      </c>
      <c r="L68" s="7">
        <f>LN(Table1[[#This Row],[NV]]/Table1[[#This Row],[NV_MA-1]])</f>
        <v>-1.6104403194944601</v>
      </c>
      <c r="M68" s="7">
        <f>LN(Table1[[#This Row],[NV]]/Table1[[#This Row],[NV_MA-2]])</f>
        <v>9.4052822995797243</v>
      </c>
      <c r="N68" s="4">
        <f>LN(Table1[[#This Row],[NV]]/Table1[[#This Row],[NV_MA-3]])</f>
        <v>5.2046394290776208</v>
      </c>
      <c r="O68" s="7">
        <f>LN(Table1[[#This Row],[NV]]/Table1[[#This Row],[Metcalfe
NV ~ n^2]])</f>
        <v>-0.9106222729576392</v>
      </c>
      <c r="P68" s="7">
        <f>Table1[[#This Row],[NV_MA-1]]*$M$3</f>
        <v>678207312859.5</v>
      </c>
    </row>
    <row r="69" spans="1:16" x14ac:dyDescent="0.2">
      <c r="A69" s="2">
        <v>43624</v>
      </c>
      <c r="B69" s="3">
        <v>140917883639.34698</v>
      </c>
      <c r="C69" s="3">
        <f t="shared" si="0"/>
        <v>141343649394.64621</v>
      </c>
      <c r="D69" s="4">
        <f>LN(Table1[[#This Row],[NV]])</f>
        <v>25.671443172135703</v>
      </c>
      <c r="E69" s="5">
        <v>617675</v>
      </c>
      <c r="F69" s="5">
        <f t="shared" si="1"/>
        <v>381522405625</v>
      </c>
      <c r="G69" s="8">
        <f t="shared" si="2"/>
        <v>687036233721.06665</v>
      </c>
      <c r="H69" s="5">
        <f t="shared" si="3"/>
        <v>8235904.085377574</v>
      </c>
      <c r="I69" s="5">
        <f t="shared" si="4"/>
        <v>11244419.952915987</v>
      </c>
      <c r="J69" s="5">
        <f>Table1[[#This Row],[DAA 
(n)]]^1.5</f>
        <v>485445003.98543811</v>
      </c>
      <c r="K69" s="5">
        <f t="shared" si="5"/>
        <v>752099675.26617503</v>
      </c>
      <c r="L69" s="7">
        <f>LN(Table1[[#This Row],[NV]]/Table1[[#This Row],[NV_MA-1]])</f>
        <v>-1.5842096975943101</v>
      </c>
      <c r="M69" s="7">
        <f>LN(Table1[[#This Row],[NV]]/Table1[[#This Row],[NV_MA-2]])</f>
        <v>9.4360606127570144</v>
      </c>
      <c r="N69" s="4">
        <f>LN(Table1[[#This Row],[NV]]/Table1[[#This Row],[NV_MA-3]])</f>
        <v>5.2330637521086452</v>
      </c>
      <c r="O69" s="7">
        <f>LN(Table1[[#This Row],[NV]]/Table1[[#This Row],[Metcalfe
NV ~ n^2]])</f>
        <v>-0.99599224415141929</v>
      </c>
      <c r="P69" s="7">
        <f>Table1[[#This Row],[NV_MA-1]]*$M$3</f>
        <v>687036233721.06665</v>
      </c>
    </row>
    <row r="70" spans="1:16" x14ac:dyDescent="0.2">
      <c r="A70" s="2">
        <v>43623</v>
      </c>
      <c r="B70" s="3">
        <v>142398874425.05099</v>
      </c>
      <c r="C70" s="3">
        <f t="shared" si="0"/>
        <v>140273266356.69098</v>
      </c>
      <c r="D70" s="4">
        <f>LN(Table1[[#This Row],[NV]])</f>
        <v>25.681897931574586</v>
      </c>
      <c r="E70" s="5">
        <v>864227</v>
      </c>
      <c r="F70" s="5">
        <f t="shared" si="1"/>
        <v>746888307529</v>
      </c>
      <c r="G70" s="8">
        <f t="shared" si="2"/>
        <v>697362678670.76672</v>
      </c>
      <c r="H70" s="5">
        <f t="shared" si="3"/>
        <v>11813629.400571529</v>
      </c>
      <c r="I70" s="5">
        <f t="shared" si="4"/>
        <v>11347672.893909296</v>
      </c>
      <c r="J70" s="5">
        <f>Table1[[#This Row],[DAA 
(n)]]^1.5</f>
        <v>803418347.6563524</v>
      </c>
      <c r="K70" s="5">
        <f t="shared" si="5"/>
        <v>761189969.8860805</v>
      </c>
      <c r="L70" s="7">
        <f>LN(Table1[[#This Row],[NV]]/Table1[[#This Row],[NV_MA-1]])</f>
        <v>-1.5886735232269509</v>
      </c>
      <c r="M70" s="7">
        <f>LN(Table1[[#This Row],[NV]]/Table1[[#This Row],[NV_MA-2]])</f>
        <v>9.4373746820783353</v>
      </c>
      <c r="N70" s="4">
        <f>LN(Table1[[#This Row],[NV]]/Table1[[#This Row],[NV_MA-3]])</f>
        <v>5.2315044149881089</v>
      </c>
      <c r="O70" s="7">
        <f>LN(Table1[[#This Row],[NV]]/Table1[[#This Row],[Metcalfe
NV ~ n^2]])</f>
        <v>-1.6572835579450198</v>
      </c>
      <c r="P70" s="7">
        <f>Table1[[#This Row],[NV_MA-1]]*$M$3</f>
        <v>697362678670.76672</v>
      </c>
    </row>
    <row r="71" spans="1:16" x14ac:dyDescent="0.2">
      <c r="A71" s="2">
        <v>43622</v>
      </c>
      <c r="B71" s="3">
        <v>137995871311.06699</v>
      </c>
      <c r="C71" s="3">
        <f t="shared" si="0"/>
        <v>139024386173.51825</v>
      </c>
      <c r="D71" s="4">
        <f>LN(Table1[[#This Row],[NV]])</f>
        <v>25.650489603620315</v>
      </c>
      <c r="E71" s="5">
        <v>812486</v>
      </c>
      <c r="F71" s="5">
        <f t="shared" si="1"/>
        <v>660133500196</v>
      </c>
      <c r="G71" s="8">
        <f t="shared" si="2"/>
        <v>695965854242.76672</v>
      </c>
      <c r="H71" s="5">
        <f t="shared" si="3"/>
        <v>11056190.834387559</v>
      </c>
      <c r="I71" s="5">
        <f t="shared" si="4"/>
        <v>11335658.540523257</v>
      </c>
      <c r="J71" s="5">
        <f>Table1[[#This Row],[DAA 
(n)]]^1.5</f>
        <v>732358673.7659663</v>
      </c>
      <c r="K71" s="5">
        <f t="shared" si="5"/>
        <v>760054965.97359324</v>
      </c>
      <c r="L71" s="7">
        <f>LN(Table1[[#This Row],[NV]]/Table1[[#This Row],[NV_MA-1]])</f>
        <v>-1.6180768324610091</v>
      </c>
      <c r="M71" s="7">
        <f>LN(Table1[[#This Row],[NV]]/Table1[[#This Row],[NV_MA-2]])</f>
        <v>9.4070256654112328</v>
      </c>
      <c r="N71" s="4">
        <f>LN(Table1[[#This Row],[NV]]/Table1[[#This Row],[NV_MA-3]])</f>
        <v>5.2015882913414293</v>
      </c>
      <c r="O71" s="7">
        <f>LN(Table1[[#This Row],[NV]]/Table1[[#This Row],[Metcalfe
NV ~ n^2]])</f>
        <v>-1.5652183209163788</v>
      </c>
      <c r="P71" s="7">
        <f>Table1[[#This Row],[NV_MA-1]]*$M$3</f>
        <v>695965854242.76672</v>
      </c>
    </row>
    <row r="72" spans="1:16" x14ac:dyDescent="0.2">
      <c r="A72" s="2">
        <v>43621</v>
      </c>
      <c r="B72" s="3">
        <v>138367954899.159</v>
      </c>
      <c r="C72" s="3">
        <f t="shared" si="0"/>
        <v>137859366930.52512</v>
      </c>
      <c r="D72" s="4">
        <f>LN(Table1[[#This Row],[NV]])</f>
        <v>25.653182313574554</v>
      </c>
      <c r="E72" s="5">
        <v>874396</v>
      </c>
      <c r="F72" s="5">
        <f t="shared" si="1"/>
        <v>764568364816</v>
      </c>
      <c r="G72" s="8">
        <f t="shared" si="2"/>
        <v>692932301037.06665</v>
      </c>
      <c r="H72" s="5">
        <f t="shared" si="3"/>
        <v>11962864.062770687</v>
      </c>
      <c r="I72" s="5">
        <f t="shared" si="4"/>
        <v>11307448.158022938</v>
      </c>
      <c r="J72" s="5">
        <f>Table1[[#This Row],[DAA 
(n)]]^1.5</f>
        <v>817640214.22729254</v>
      </c>
      <c r="K72" s="5">
        <f t="shared" si="5"/>
        <v>757484667.17060697</v>
      </c>
      <c r="L72" s="7">
        <f>LN(Table1[[#This Row],[NV]]/Table1[[#This Row],[NV_MA-1]])</f>
        <v>-1.6110158280886082</v>
      </c>
      <c r="M72" s="7">
        <f>LN(Table1[[#This Row],[NV]]/Table1[[#This Row],[NV_MA-2]])</f>
        <v>9.4122101179935385</v>
      </c>
      <c r="N72" s="4">
        <f>LN(Table1[[#This Row],[NV]]/Table1[[#This Row],[NV_MA-3]])</f>
        <v>5.2076684597905496</v>
      </c>
      <c r="O72" s="7">
        <f>LN(Table1[[#This Row],[NV]]/Table1[[#This Row],[Metcalfe
NV ~ n^2]])</f>
        <v>-1.7093949689626184</v>
      </c>
      <c r="P72" s="7">
        <f>Table1[[#This Row],[NV_MA-1]]*$M$3</f>
        <v>692932301037.06665</v>
      </c>
    </row>
    <row r="73" spans="1:16" x14ac:dyDescent="0.2">
      <c r="A73" s="2">
        <v>43620</v>
      </c>
      <c r="B73" s="3">
        <v>135715984982.119</v>
      </c>
      <c r="C73" s="3">
        <f t="shared" si="0"/>
        <v>136602604361.92766</v>
      </c>
      <c r="D73" s="4">
        <f>LN(Table1[[#This Row],[NV]])</f>
        <v>25.633830193328176</v>
      </c>
      <c r="E73" s="5">
        <v>911280</v>
      </c>
      <c r="F73" s="5">
        <f t="shared" si="1"/>
        <v>830431238400</v>
      </c>
      <c r="G73" s="8">
        <f t="shared" si="2"/>
        <v>687549756479.8667</v>
      </c>
      <c r="H73" s="5">
        <f t="shared" si="3"/>
        <v>12505135.925071128</v>
      </c>
      <c r="I73" s="5">
        <f t="shared" si="4"/>
        <v>11259773.762663521</v>
      </c>
      <c r="J73" s="5">
        <f>Table1[[#This Row],[DAA 
(n)]]^1.5</f>
        <v>869916880.47143507</v>
      </c>
      <c r="K73" s="5">
        <f t="shared" si="5"/>
        <v>753042154.79070807</v>
      </c>
      <c r="L73" s="7">
        <f>LN(Table1[[#This Row],[NV]]/Table1[[#This Row],[NV_MA-1]])</f>
        <v>-1.622569843601783</v>
      </c>
      <c r="M73" s="7">
        <f>LN(Table1[[#This Row],[NV]]/Table1[[#This Row],[NV_MA-2]])</f>
        <v>9.3970831049800037</v>
      </c>
      <c r="N73" s="4">
        <f>LN(Table1[[#This Row],[NV]]/Table1[[#This Row],[NV_MA-3]])</f>
        <v>5.1941984266731875</v>
      </c>
      <c r="O73" s="7">
        <f>LN(Table1[[#This Row],[NV]]/Table1[[#This Row],[Metcalfe
NV ~ n^2]])</f>
        <v>-1.8113807738194121</v>
      </c>
      <c r="P73" s="7">
        <f>Table1[[#This Row],[NV_MA-1]]*$M$3</f>
        <v>687549756479.8667</v>
      </c>
    </row>
    <row r="74" spans="1:16" x14ac:dyDescent="0.2">
      <c r="A74" s="2">
        <v>43619</v>
      </c>
      <c r="B74" s="3">
        <v>144986880726.599</v>
      </c>
      <c r="C74" s="3">
        <f t="shared" ref="C74:C137" si="6">AVERAGE(B74:B103)</f>
        <v>135455495038.92085</v>
      </c>
      <c r="D74" s="4">
        <f>LN(Table1[[#This Row],[NV]])</f>
        <v>25.699909097526035</v>
      </c>
      <c r="E74" s="5">
        <v>727530</v>
      </c>
      <c r="F74" s="5">
        <f t="shared" ref="F74:F137" si="7">E74^2</f>
        <v>529299900900</v>
      </c>
      <c r="G74" s="8">
        <f t="shared" ref="G74:G137" si="8">AVERAGE(F74:F103)</f>
        <v>672431851296.16663</v>
      </c>
      <c r="H74" s="5">
        <f t="shared" ref="H74:H137" si="9">E74*LN(E74)</f>
        <v>9819771.0714621022</v>
      </c>
      <c r="I74" s="5">
        <f t="shared" ref="I74:I137" si="10">AVERAGE(H74:H103)</f>
        <v>11115670.879478496</v>
      </c>
      <c r="J74" s="5">
        <f>Table1[[#This Row],[DAA 
(n)]]^1.5</f>
        <v>620549399.24374795</v>
      </c>
      <c r="K74" s="5">
        <f t="shared" ref="K74:K137" si="11">AVERAGE(J74:J103)</f>
        <v>740078975.48402548</v>
      </c>
      <c r="L74" s="7">
        <f>LN(Table1[[#This Row],[NV]]/Table1[[#This Row],[NV_MA-1]])</f>
        <v>-1.5342575093989177</v>
      </c>
      <c r="M74" s="7">
        <f>LN(Table1[[#This Row],[NV]]/Table1[[#This Row],[NV_MA-2]])</f>
        <v>9.4760426359393168</v>
      </c>
      <c r="N74" s="4">
        <f>LN(Table1[[#This Row],[NV]]/Table1[[#This Row],[NV_MA-3]])</f>
        <v>5.2776416354310438</v>
      </c>
      <c r="O74" s="7">
        <f>LN(Table1[[#This Row],[NV]]/Table1[[#This Row],[Metcalfe
NV ~ n^2]])</f>
        <v>-1.2949119310558863</v>
      </c>
      <c r="P74" s="7">
        <f>Table1[[#This Row],[NV_MA-1]]*$M$3</f>
        <v>672431851296.16663</v>
      </c>
    </row>
    <row r="75" spans="1:16" x14ac:dyDescent="0.2">
      <c r="A75" s="2">
        <v>43618</v>
      </c>
      <c r="B75" s="3">
        <v>155101923701.625</v>
      </c>
      <c r="C75" s="3">
        <f t="shared" si="6"/>
        <v>134026374253.42094</v>
      </c>
      <c r="D75" s="4">
        <f>LN(Table1[[#This Row],[NV]])</f>
        <v>25.767348310028293</v>
      </c>
      <c r="E75" s="5">
        <v>690143</v>
      </c>
      <c r="F75" s="5">
        <f t="shared" si="7"/>
        <v>476297360449</v>
      </c>
      <c r="G75" s="8">
        <f t="shared" si="8"/>
        <v>669255681426.30005</v>
      </c>
      <c r="H75" s="5">
        <f t="shared" si="9"/>
        <v>9278733.9155561179</v>
      </c>
      <c r="I75" s="5">
        <f t="shared" si="10"/>
        <v>11082568.14630737</v>
      </c>
      <c r="J75" s="5">
        <f>Table1[[#This Row],[DAA 
(n)]]^1.5</f>
        <v>573335232.85452712</v>
      </c>
      <c r="K75" s="5">
        <f t="shared" si="11"/>
        <v>737218076.76575828</v>
      </c>
      <c r="L75" s="7">
        <f>LN(Table1[[#This Row],[NV]]/Table1[[#This Row],[NV_MA-1]])</f>
        <v>-1.4620836985261771</v>
      </c>
      <c r="M75" s="7">
        <f>LN(Table1[[#This Row],[NV]]/Table1[[#This Row],[NV_MA-2]])</f>
        <v>9.5464643154445117</v>
      </c>
      <c r="N75" s="4">
        <f>LN(Table1[[#This Row],[NV]]/Table1[[#This Row],[NV_MA-3]])</f>
        <v>5.3489540057255773</v>
      </c>
      <c r="O75" s="7">
        <f>LN(Table1[[#This Row],[NV]]/Table1[[#This Row],[Metcalfe
NV ~ n^2]])</f>
        <v>-1.1219598929270864</v>
      </c>
      <c r="P75" s="7">
        <f>Table1[[#This Row],[NV_MA-1]]*$M$3</f>
        <v>669255681426.30005</v>
      </c>
    </row>
    <row r="76" spans="1:16" x14ac:dyDescent="0.2">
      <c r="A76" s="2">
        <v>43617</v>
      </c>
      <c r="B76" s="3">
        <v>151725858432.60001</v>
      </c>
      <c r="C76" s="3">
        <f t="shared" si="6"/>
        <v>132191234304.05737</v>
      </c>
      <c r="D76" s="4">
        <f>LN(Table1[[#This Row],[NV]])</f>
        <v>25.745341166471405</v>
      </c>
      <c r="E76" s="5">
        <v>850116</v>
      </c>
      <c r="F76" s="5">
        <f t="shared" si="7"/>
        <v>722697213456</v>
      </c>
      <c r="G76" s="8">
        <f t="shared" si="8"/>
        <v>674891691055.19995</v>
      </c>
      <c r="H76" s="5">
        <f t="shared" si="9"/>
        <v>11606742.63914036</v>
      </c>
      <c r="I76" s="5">
        <f t="shared" si="10"/>
        <v>11137371.796631426</v>
      </c>
      <c r="J76" s="5">
        <f>Table1[[#This Row],[DAA 
(n)]]^1.5</f>
        <v>783821704.41648304</v>
      </c>
      <c r="K76" s="5">
        <f t="shared" si="11"/>
        <v>742108446.64149213</v>
      </c>
      <c r="L76" s="7">
        <f>LN(Table1[[#This Row],[NV]]/Table1[[#This Row],[NV_MA-1]])</f>
        <v>-1.4924768907768224</v>
      </c>
      <c r="M76" s="7">
        <f>LN(Table1[[#This Row],[NV]]/Table1[[#This Row],[NV_MA-2]])</f>
        <v>9.5195243267410863</v>
      </c>
      <c r="N76" s="4">
        <f>LN(Table1[[#This Row],[NV]]/Table1[[#This Row],[NV_MA-3]])</f>
        <v>5.3203352215159212</v>
      </c>
      <c r="O76" s="7">
        <f>LN(Table1[[#This Row],[NV]]/Table1[[#This Row],[Metcalfe
NV ~ n^2]])</f>
        <v>-1.5609150130155365</v>
      </c>
      <c r="P76" s="7">
        <f>Table1[[#This Row],[NV_MA-1]]*$M$3</f>
        <v>674891691055.19995</v>
      </c>
    </row>
    <row r="77" spans="1:16" x14ac:dyDescent="0.2">
      <c r="A77" s="2">
        <v>43616</v>
      </c>
      <c r="B77" s="3">
        <v>151734802083.51199</v>
      </c>
      <c r="C77" s="3">
        <f t="shared" si="6"/>
        <v>130311927135.47348</v>
      </c>
      <c r="D77" s="4">
        <f>LN(Table1[[#This Row],[NV]])</f>
        <v>25.745400110855822</v>
      </c>
      <c r="E77" s="5">
        <v>766989</v>
      </c>
      <c r="F77" s="5">
        <f t="shared" si="7"/>
        <v>588272126121</v>
      </c>
      <c r="G77" s="8">
        <f t="shared" si="8"/>
        <v>671486680990.1333</v>
      </c>
      <c r="H77" s="5">
        <f t="shared" si="9"/>
        <v>10392875.62304398</v>
      </c>
      <c r="I77" s="5">
        <f t="shared" si="10"/>
        <v>11106987.116229938</v>
      </c>
      <c r="J77" s="5">
        <f>Table1[[#This Row],[DAA 
(n)]]^1.5</f>
        <v>671712922.11883175</v>
      </c>
      <c r="K77" s="5">
        <f t="shared" si="11"/>
        <v>739286625.41492128</v>
      </c>
      <c r="L77" s="7">
        <f>LN(Table1[[#This Row],[NV]]/Table1[[#This Row],[NV_MA-1]])</f>
        <v>-1.48735990714404</v>
      </c>
      <c r="M77" s="7">
        <f>LN(Table1[[#This Row],[NV]]/Table1[[#This Row],[NV_MA-2]])</f>
        <v>9.5223151726757322</v>
      </c>
      <c r="N77" s="4">
        <f>LN(Table1[[#This Row],[NV]]/Table1[[#This Row],[NV_MA-3]])</f>
        <v>5.3242038513687477</v>
      </c>
      <c r="O77" s="7">
        <f>LN(Table1[[#This Row],[NV]]/Table1[[#This Row],[Metcalfe
NV ~ n^2]])</f>
        <v>-1.3550553664560547</v>
      </c>
      <c r="P77" s="7">
        <f>Table1[[#This Row],[NV_MA-1]]*$M$3</f>
        <v>671486680990.1333</v>
      </c>
    </row>
    <row r="78" spans="1:16" x14ac:dyDescent="0.2">
      <c r="A78" s="2">
        <v>43615</v>
      </c>
      <c r="B78" s="3">
        <v>146675645809.64999</v>
      </c>
      <c r="C78" s="3">
        <f t="shared" si="6"/>
        <v>128385975301.20525</v>
      </c>
      <c r="D78" s="4">
        <f>LN(Table1[[#This Row],[NV]])</f>
        <v>25.711489494746086</v>
      </c>
      <c r="E78" s="5">
        <v>862822</v>
      </c>
      <c r="F78" s="5">
        <f t="shared" si="7"/>
        <v>744461803684</v>
      </c>
      <c r="G78" s="8">
        <f t="shared" si="8"/>
        <v>671140419285.06665</v>
      </c>
      <c r="H78" s="5">
        <f t="shared" si="9"/>
        <v>11793019.768270068</v>
      </c>
      <c r="I78" s="5">
        <f t="shared" si="10"/>
        <v>11103689.102965398</v>
      </c>
      <c r="J78" s="5">
        <f>Table1[[#This Row],[DAA 
(n)]]^1.5</f>
        <v>801459931.86074865</v>
      </c>
      <c r="K78" s="5">
        <f t="shared" si="11"/>
        <v>738989434.30063939</v>
      </c>
      <c r="L78" s="7">
        <f>LN(Table1[[#This Row],[NV]]/Table1[[#This Row],[NV_MA-1]])</f>
        <v>-1.5207547259595444</v>
      </c>
      <c r="M78" s="7">
        <f>LN(Table1[[#This Row],[NV]]/Table1[[#This Row],[NV_MA-2]])</f>
        <v>9.4887015320615831</v>
      </c>
      <c r="N78" s="4">
        <f>LN(Table1[[#This Row],[NV]]/Table1[[#This Row],[NV_MA-3]])</f>
        <v>5.290695313228591</v>
      </c>
      <c r="O78" s="7">
        <f>LN(Table1[[#This Row],[NV]]/Table1[[#This Row],[Metcalfe
NV ~ n^2]])</f>
        <v>-1.6244378883527877</v>
      </c>
      <c r="P78" s="7">
        <f>Table1[[#This Row],[NV_MA-1]]*$M$3</f>
        <v>671140419285.06665</v>
      </c>
    </row>
    <row r="79" spans="1:16" x14ac:dyDescent="0.2">
      <c r="A79" s="2">
        <v>43614</v>
      </c>
      <c r="B79" s="3">
        <v>153465206972.54199</v>
      </c>
      <c r="C79" s="3">
        <f t="shared" si="6"/>
        <v>126599675317.9827</v>
      </c>
      <c r="D79" s="4">
        <f>LN(Table1[[#This Row],[NV]])</f>
        <v>25.756739713607349</v>
      </c>
      <c r="E79" s="5">
        <v>887870</v>
      </c>
      <c r="F79" s="5">
        <f t="shared" si="7"/>
        <v>788313136900</v>
      </c>
      <c r="G79" s="8">
        <f t="shared" si="8"/>
        <v>669812836849.76672</v>
      </c>
      <c r="H79" s="5">
        <f t="shared" si="9"/>
        <v>12160783.030516557</v>
      </c>
      <c r="I79" s="5">
        <f t="shared" si="10"/>
        <v>11092260.229188418</v>
      </c>
      <c r="J79" s="5">
        <f>Table1[[#This Row],[DAA 
(n)]]^1.5</f>
        <v>836611967.91547275</v>
      </c>
      <c r="K79" s="5">
        <f t="shared" si="11"/>
        <v>737910181.82990396</v>
      </c>
      <c r="L79" s="7">
        <f>LN(Table1[[#This Row],[NV]]/Table1[[#This Row],[NV_MA-1]])</f>
        <v>-1.473524448713734</v>
      </c>
      <c r="M79" s="7">
        <f>LN(Table1[[#This Row],[NV]]/Table1[[#This Row],[NV_MA-2]])</f>
        <v>9.5349815671849054</v>
      </c>
      <c r="N79" s="4">
        <f>LN(Table1[[#This Row],[NV]]/Table1[[#This Row],[NV_MA-3]])</f>
        <v>5.3374070432867669</v>
      </c>
      <c r="O79" s="7">
        <f>LN(Table1[[#This Row],[NV]]/Table1[[#This Row],[Metcalfe
NV ~ n^2]])</f>
        <v>-1.6364215161144748</v>
      </c>
      <c r="P79" s="7">
        <f>Table1[[#This Row],[NV_MA-1]]*$M$3</f>
        <v>669812836849.76672</v>
      </c>
    </row>
    <row r="80" spans="1:16" x14ac:dyDescent="0.2">
      <c r="A80" s="2">
        <v>43613</v>
      </c>
      <c r="B80" s="3">
        <v>154574557917.51099</v>
      </c>
      <c r="C80" s="3">
        <f t="shared" si="6"/>
        <v>124517342634.84406</v>
      </c>
      <c r="D80" s="4">
        <f>LN(Table1[[#This Row],[NV]])</f>
        <v>25.763942392399965</v>
      </c>
      <c r="E80" s="5">
        <v>944118</v>
      </c>
      <c r="F80" s="5">
        <f t="shared" si="7"/>
        <v>891358797924</v>
      </c>
      <c r="G80" s="8">
        <f t="shared" si="8"/>
        <v>665280200939.23328</v>
      </c>
      <c r="H80" s="5">
        <f t="shared" si="9"/>
        <v>12989181.521585708</v>
      </c>
      <c r="I80" s="5">
        <f t="shared" si="10"/>
        <v>11053096.892011171</v>
      </c>
      <c r="J80" s="5">
        <f>Table1[[#This Row],[DAA 
(n)]]^1.5</f>
        <v>917359191.14511216</v>
      </c>
      <c r="K80" s="5">
        <f t="shared" si="11"/>
        <v>734218431.54081666</v>
      </c>
      <c r="L80" s="7">
        <f>LN(Table1[[#This Row],[NV]]/Table1[[#This Row],[NV_MA-1]])</f>
        <v>-1.4595317512531372</v>
      </c>
      <c r="M80" s="7">
        <f>LN(Table1[[#This Row],[NV]]/Table1[[#This Row],[NV_MA-2]])</f>
        <v>9.5457211840174399</v>
      </c>
      <c r="N80" s="4">
        <f>LN(Table1[[#This Row],[NV]]/Table1[[#This Row],[NV_MA-3]])</f>
        <v>5.3496252594374267</v>
      </c>
      <c r="O80" s="7">
        <f>LN(Table1[[#This Row],[NV]]/Table1[[#This Row],[Metcalfe
NV ~ n^2]])</f>
        <v>-1.7520704822316138</v>
      </c>
      <c r="P80" s="7">
        <f>Table1[[#This Row],[NV_MA-1]]*$M$3</f>
        <v>665280200939.23328</v>
      </c>
    </row>
    <row r="81" spans="1:16" x14ac:dyDescent="0.2">
      <c r="A81" s="2">
        <v>43612</v>
      </c>
      <c r="B81" s="3">
        <v>156287836455.383</v>
      </c>
      <c r="C81" s="3">
        <f t="shared" si="6"/>
        <v>122397604805.85225</v>
      </c>
      <c r="D81" s="4">
        <f>LN(Table1[[#This Row],[NV]])</f>
        <v>25.774965249562992</v>
      </c>
      <c r="E81" s="5">
        <v>884928</v>
      </c>
      <c r="F81" s="5">
        <f t="shared" si="7"/>
        <v>783097565184</v>
      </c>
      <c r="G81" s="8">
        <f t="shared" si="8"/>
        <v>646564516371.1333</v>
      </c>
      <c r="H81" s="5">
        <f t="shared" si="9"/>
        <v>12117550.569969576</v>
      </c>
      <c r="I81" s="5">
        <f t="shared" si="10"/>
        <v>10874010.187757106</v>
      </c>
      <c r="J81" s="5">
        <f>Table1[[#This Row],[DAA 
(n)]]^1.5</f>
        <v>832457183.38131249</v>
      </c>
      <c r="K81" s="5">
        <f t="shared" si="11"/>
        <v>718149340.09571207</v>
      </c>
      <c r="L81" s="7">
        <f>LN(Table1[[#This Row],[NV]]/Table1[[#This Row],[NV_MA-1]])</f>
        <v>-1.4199735739204618</v>
      </c>
      <c r="M81" s="7">
        <f>LN(Table1[[#This Row],[NV]]/Table1[[#This Row],[NV_MA-2]])</f>
        <v>9.5730791359840257</v>
      </c>
      <c r="N81" s="4">
        <f>LN(Table1[[#This Row],[NV]]/Table1[[#This Row],[NV_MA-3]])</f>
        <v>5.3827771496160901</v>
      </c>
      <c r="O81" s="7">
        <f>LN(Table1[[#This Row],[NV]]/Table1[[#This Row],[Metcalfe
NV ~ n^2]])</f>
        <v>-1.6115578799335881</v>
      </c>
      <c r="P81" s="7">
        <f>Table1[[#This Row],[NV_MA-1]]*$M$3</f>
        <v>646564516371.1333</v>
      </c>
    </row>
    <row r="82" spans="1:16" x14ac:dyDescent="0.2">
      <c r="A82" s="2">
        <v>43611</v>
      </c>
      <c r="B82" s="3">
        <v>154758245306.18799</v>
      </c>
      <c r="C82" s="3">
        <f t="shared" si="6"/>
        <v>120239925295.61858</v>
      </c>
      <c r="D82" s="4">
        <f>LN(Table1[[#This Row],[NV]])</f>
        <v>25.765130028553344</v>
      </c>
      <c r="E82" s="5">
        <v>670124</v>
      </c>
      <c r="F82" s="5">
        <f t="shared" si="7"/>
        <v>449066175376</v>
      </c>
      <c r="G82" s="8">
        <f t="shared" si="8"/>
        <v>633244896097.03333</v>
      </c>
      <c r="H82" s="5">
        <f t="shared" si="9"/>
        <v>8989859.5797808375</v>
      </c>
      <c r="I82" s="5">
        <f t="shared" si="10"/>
        <v>10745389.372827061</v>
      </c>
      <c r="J82" s="5">
        <f>Table1[[#This Row],[DAA 
(n)]]^1.5</f>
        <v>548570890.32108331</v>
      </c>
      <c r="K82" s="5">
        <f t="shared" si="11"/>
        <v>706645418.07266974</v>
      </c>
      <c r="L82" s="7">
        <f>LN(Table1[[#This Row],[NV]]/Table1[[#This Row],[NV_MA-1]])</f>
        <v>-1.4089930373877051</v>
      </c>
      <c r="M82" s="7">
        <f>LN(Table1[[#This Row],[NV]]/Table1[[#This Row],[NV_MA-2]])</f>
        <v>9.5751427035683747</v>
      </c>
      <c r="N82" s="4">
        <f>LN(Table1[[#This Row],[NV]]/Table1[[#This Row],[NV_MA-3]])</f>
        <v>5.3890904608082861</v>
      </c>
      <c r="O82" s="7">
        <f>LN(Table1[[#This Row],[NV]]/Table1[[#This Row],[Metcalfe
NV ~ n^2]])</f>
        <v>-1.0653060691862921</v>
      </c>
      <c r="P82" s="7">
        <f>Table1[[#This Row],[NV_MA-1]]*$M$3</f>
        <v>633244896097.03333</v>
      </c>
    </row>
    <row r="83" spans="1:16" x14ac:dyDescent="0.2">
      <c r="A83" s="2">
        <v>43610</v>
      </c>
      <c r="B83" s="3">
        <v>142867668845.38</v>
      </c>
      <c r="C83" s="3">
        <f t="shared" si="6"/>
        <v>118114301417.29973</v>
      </c>
      <c r="D83" s="4">
        <f>LN(Table1[[#This Row],[NV]])</f>
        <v>25.685184646076515</v>
      </c>
      <c r="E83" s="5">
        <v>701431</v>
      </c>
      <c r="F83" s="5">
        <f t="shared" si="7"/>
        <v>492005447761</v>
      </c>
      <c r="G83" s="8">
        <f t="shared" si="8"/>
        <v>637629096423.03333</v>
      </c>
      <c r="H83" s="5">
        <f t="shared" si="9"/>
        <v>9441876.9852722809</v>
      </c>
      <c r="I83" s="5">
        <f t="shared" si="10"/>
        <v>10789720.930598158</v>
      </c>
      <c r="J83" s="5">
        <f>Table1[[#This Row],[DAA 
(n)]]^1.5</f>
        <v>587458826.83678067</v>
      </c>
      <c r="K83" s="5">
        <f t="shared" si="11"/>
        <v>710530561.05907393</v>
      </c>
      <c r="L83" s="7">
        <f>LN(Table1[[#This Row],[NV]]/Table1[[#This Row],[NV_MA-1]])</f>
        <v>-1.4958379515942637</v>
      </c>
      <c r="M83" s="7">
        <f>LN(Table1[[#This Row],[NV]]/Table1[[#This Row],[NV_MA-2]])</f>
        <v>9.4910801728839775</v>
      </c>
      <c r="N83" s="4">
        <f>LN(Table1[[#This Row],[NV]]/Table1[[#This Row],[NV_MA-3]])</f>
        <v>5.3036621280461285</v>
      </c>
      <c r="O83" s="7">
        <f>LN(Table1[[#This Row],[NV]]/Table1[[#This Row],[Metcalfe
NV ~ n^2]])</f>
        <v>-1.2365709799858611</v>
      </c>
      <c r="P83" s="7">
        <f>Table1[[#This Row],[NV_MA-1]]*$M$3</f>
        <v>637629096423.03333</v>
      </c>
    </row>
    <row r="84" spans="1:16" x14ac:dyDescent="0.2">
      <c r="A84" s="2">
        <v>43609</v>
      </c>
      <c r="B84" s="3">
        <v>141533553660.64301</v>
      </c>
      <c r="C84" s="3">
        <f t="shared" si="6"/>
        <v>116371462002.6481</v>
      </c>
      <c r="D84" s="4">
        <f>LN(Table1[[#This Row],[NV]])</f>
        <v>25.675802654262988</v>
      </c>
      <c r="E84" s="5">
        <v>862849</v>
      </c>
      <c r="F84" s="5">
        <f t="shared" si="7"/>
        <v>744508396801</v>
      </c>
      <c r="G84" s="8">
        <f t="shared" si="8"/>
        <v>640077794851.83337</v>
      </c>
      <c r="H84" s="5">
        <f t="shared" si="9"/>
        <v>11793415.803712187</v>
      </c>
      <c r="I84" s="5">
        <f t="shared" si="10"/>
        <v>10814143.911873428</v>
      </c>
      <c r="J84" s="5">
        <f>Table1[[#This Row],[DAA 
(n)]]^1.5</f>
        <v>801497551.88106751</v>
      </c>
      <c r="K84" s="5">
        <f t="shared" si="11"/>
        <v>712684811.5437361</v>
      </c>
      <c r="L84" s="7">
        <f>LN(Table1[[#This Row],[NV]]/Table1[[#This Row],[NV_MA-1]])</f>
        <v>-1.5090529061059859</v>
      </c>
      <c r="M84" s="7">
        <f>LN(Table1[[#This Row],[NV]]/Table1[[#This Row],[NV_MA-2]])</f>
        <v>9.4794371975049962</v>
      </c>
      <c r="N84" s="4">
        <f>LN(Table1[[#This Row],[NV]]/Table1[[#This Row],[NV_MA-3]])</f>
        <v>5.291252833167496</v>
      </c>
      <c r="O84" s="7">
        <f>LN(Table1[[#This Row],[NV]]/Table1[[#This Row],[Metcalfe
NV ~ n^2]])</f>
        <v>-1.6601873131871359</v>
      </c>
      <c r="P84" s="7">
        <f>Table1[[#This Row],[NV_MA-1]]*$M$3</f>
        <v>640077794851.83337</v>
      </c>
    </row>
    <row r="85" spans="1:16" x14ac:dyDescent="0.2">
      <c r="A85" s="2">
        <v>43608</v>
      </c>
      <c r="B85" s="3">
        <v>139930198596.70401</v>
      </c>
      <c r="C85" s="3">
        <f t="shared" si="6"/>
        <v>114851940789.91832</v>
      </c>
      <c r="D85" s="4">
        <f>LN(Table1[[#This Row],[NV]])</f>
        <v>25.66440955377054</v>
      </c>
      <c r="E85" s="5">
        <v>825753</v>
      </c>
      <c r="F85" s="5">
        <f t="shared" si="7"/>
        <v>681868017009</v>
      </c>
      <c r="G85" s="8">
        <f t="shared" si="8"/>
        <v>640835376505.1333</v>
      </c>
      <c r="H85" s="5">
        <f t="shared" si="9"/>
        <v>11250100.965838673</v>
      </c>
      <c r="I85" s="5">
        <f t="shared" si="10"/>
        <v>10820538.040882759</v>
      </c>
      <c r="J85" s="5">
        <f>Table1[[#This Row],[DAA 
(n)]]^1.5</f>
        <v>750369616.02215254</v>
      </c>
      <c r="K85" s="5">
        <f t="shared" si="11"/>
        <v>713294185.29472291</v>
      </c>
      <c r="L85" s="7">
        <f>LN(Table1[[#This Row],[NV]]/Table1[[#This Row],[NV_MA-1]])</f>
        <v>-1.5216288841869767</v>
      </c>
      <c r="M85" s="7">
        <f>LN(Table1[[#This Row],[NV]]/Table1[[#This Row],[NV_MA-2]])</f>
        <v>9.4674529971101347</v>
      </c>
      <c r="N85" s="4">
        <f>LN(Table1[[#This Row],[NV]]/Table1[[#This Row],[NV_MA-3]])</f>
        <v>5.2790050583924231</v>
      </c>
      <c r="O85" s="7">
        <f>LN(Table1[[#This Row],[NV]]/Table1[[#This Row],[Metcalfe
NV ~ n^2]])</f>
        <v>-1.5836923988440401</v>
      </c>
      <c r="P85" s="7">
        <f>Table1[[#This Row],[NV_MA-1]]*$M$3</f>
        <v>640835376505.1333</v>
      </c>
    </row>
    <row r="86" spans="1:16" x14ac:dyDescent="0.2">
      <c r="A86" s="2">
        <v>43607</v>
      </c>
      <c r="B86" s="3">
        <v>135847466322.597</v>
      </c>
      <c r="C86" s="3">
        <f t="shared" si="6"/>
        <v>113451970993.78203</v>
      </c>
      <c r="D86" s="4">
        <f>LN(Table1[[#This Row],[NV]])</f>
        <v>25.63479852209348</v>
      </c>
      <c r="E86" s="5">
        <v>862194</v>
      </c>
      <c r="F86" s="5">
        <f t="shared" si="7"/>
        <v>743378493636</v>
      </c>
      <c r="G86" s="8">
        <f t="shared" si="8"/>
        <v>635115116125.66663</v>
      </c>
      <c r="H86" s="5">
        <f t="shared" si="9"/>
        <v>11783808.515670326</v>
      </c>
      <c r="I86" s="5">
        <f t="shared" si="10"/>
        <v>10766483.119877735</v>
      </c>
      <c r="J86" s="5">
        <f>Table1[[#This Row],[DAA 
(n)]]^1.5</f>
        <v>800585084.1365943</v>
      </c>
      <c r="K86" s="5">
        <f t="shared" si="11"/>
        <v>708406245.25858545</v>
      </c>
      <c r="L86" s="7">
        <f>LN(Table1[[#This Row],[NV]]/Table1[[#This Row],[NV_MA-1]])</f>
        <v>-1.5422735825527114</v>
      </c>
      <c r="M86" s="7">
        <f>LN(Table1[[#This Row],[NV]]/Table1[[#This Row],[NV_MA-2]])</f>
        <v>9.4428500704033915</v>
      </c>
      <c r="N86" s="4">
        <f>LN(Table1[[#This Row],[NV]]/Table1[[#This Row],[NV_MA-3]])</f>
        <v>5.2562702422534784</v>
      </c>
      <c r="O86" s="7">
        <f>LN(Table1[[#This Row],[NV]]/Table1[[#This Row],[Metcalfe
NV ~ n^2]])</f>
        <v>-1.6996726425639552</v>
      </c>
      <c r="P86" s="7">
        <f>Table1[[#This Row],[NV_MA-1]]*$M$3</f>
        <v>635115116125.66663</v>
      </c>
    </row>
    <row r="87" spans="1:16" x14ac:dyDescent="0.2">
      <c r="A87" s="2">
        <v>43606</v>
      </c>
      <c r="B87" s="3">
        <v>141427517230.116</v>
      </c>
      <c r="C87" s="3">
        <f t="shared" si="6"/>
        <v>112093011243.41008</v>
      </c>
      <c r="D87" s="4">
        <f>LN(Table1[[#This Row],[NV]])</f>
        <v>25.675053177063479</v>
      </c>
      <c r="E87" s="5">
        <v>888770</v>
      </c>
      <c r="F87" s="5">
        <f t="shared" si="7"/>
        <v>789912112900</v>
      </c>
      <c r="G87" s="8">
        <f t="shared" si="8"/>
        <v>624261099036.59998</v>
      </c>
      <c r="H87" s="5">
        <f t="shared" si="9"/>
        <v>12174010.409063743</v>
      </c>
      <c r="I87" s="5">
        <f t="shared" si="10"/>
        <v>10661938.300885897</v>
      </c>
      <c r="J87" s="5">
        <f>Table1[[#This Row],[DAA 
(n)]]^1.5</f>
        <v>837884352.74931192</v>
      </c>
      <c r="K87" s="5">
        <f t="shared" si="11"/>
        <v>699041049.872504</v>
      </c>
      <c r="L87" s="7">
        <f>LN(Table1[[#This Row],[NV]]/Table1[[#This Row],[NV_MA-1]])</f>
        <v>-1.4847813686790683</v>
      </c>
      <c r="M87" s="7">
        <f>LN(Table1[[#This Row],[NV]]/Table1[[#This Row],[NV_MA-2]])</f>
        <v>9.4928623875390628</v>
      </c>
      <c r="N87" s="4">
        <f>LN(Table1[[#This Row],[NV]]/Table1[[#This Row],[NV_MA-3]])</f>
        <v>5.3098331520196274</v>
      </c>
      <c r="O87" s="7">
        <f>LN(Table1[[#This Row],[NV]]/Table1[[#This Row],[Metcalfe
NV ~ n^2]])</f>
        <v>-1.7201343496616435</v>
      </c>
      <c r="P87" s="7">
        <f>Table1[[#This Row],[NV_MA-1]]*$M$3</f>
        <v>624261099036.59998</v>
      </c>
    </row>
    <row r="88" spans="1:16" x14ac:dyDescent="0.2">
      <c r="A88" s="2">
        <v>43605</v>
      </c>
      <c r="B88" s="3">
        <v>141364972111.36499</v>
      </c>
      <c r="C88" s="3">
        <f t="shared" si="6"/>
        <v>110495912094.55153</v>
      </c>
      <c r="D88" s="4">
        <f>LN(Table1[[#This Row],[NV]])</f>
        <v>25.674610837736036</v>
      </c>
      <c r="E88" s="5">
        <v>836865</v>
      </c>
      <c r="F88" s="5">
        <f t="shared" si="7"/>
        <v>700343028225</v>
      </c>
      <c r="G88" s="8">
        <f t="shared" si="8"/>
        <v>613047358065.80005</v>
      </c>
      <c r="H88" s="5">
        <f t="shared" si="9"/>
        <v>11412677.853183243</v>
      </c>
      <c r="I88" s="5">
        <f t="shared" si="10"/>
        <v>10557385.884297075</v>
      </c>
      <c r="J88" s="5">
        <f>Table1[[#This Row],[DAA 
(n)]]^1.5</f>
        <v>765566828.11856174</v>
      </c>
      <c r="K88" s="5">
        <f t="shared" si="11"/>
        <v>689532504.76119578</v>
      </c>
      <c r="L88" s="7">
        <f>LN(Table1[[#This Row],[NV]]/Table1[[#This Row],[NV_MA-1]])</f>
        <v>-1.4670971883872748</v>
      </c>
      <c r="M88" s="7">
        <f>LN(Table1[[#This Row],[NV]]/Table1[[#This Row],[NV_MA-2]])</f>
        <v>9.5022745809744205</v>
      </c>
      <c r="N88" s="4">
        <f>LN(Table1[[#This Row],[NV]]/Table1[[#This Row],[NV_MA-3]])</f>
        <v>5.3230864411387797</v>
      </c>
      <c r="O88" s="7">
        <f>LN(Table1[[#This Row],[NV]]/Table1[[#This Row],[Metcalfe
NV ~ n^2]])</f>
        <v>-1.600225254544662</v>
      </c>
      <c r="P88" s="7">
        <f>Table1[[#This Row],[NV_MA-1]]*$M$3</f>
        <v>613047358065.80005</v>
      </c>
    </row>
    <row r="89" spans="1:16" x14ac:dyDescent="0.2">
      <c r="A89" s="2">
        <v>43604</v>
      </c>
      <c r="B89" s="3">
        <v>145574664069.061</v>
      </c>
      <c r="C89" s="3">
        <f t="shared" si="6"/>
        <v>108911275104.74092</v>
      </c>
      <c r="D89" s="4">
        <f>LN(Table1[[#This Row],[NV]])</f>
        <v>25.703954947052718</v>
      </c>
      <c r="E89" s="5">
        <v>750954</v>
      </c>
      <c r="F89" s="5">
        <f t="shared" si="7"/>
        <v>563931910116</v>
      </c>
      <c r="G89" s="8">
        <f t="shared" si="8"/>
        <v>605556172706.59998</v>
      </c>
      <c r="H89" s="5">
        <f t="shared" si="9"/>
        <v>10159731.518996453</v>
      </c>
      <c r="I89" s="5">
        <f t="shared" si="10"/>
        <v>10486013.681513336</v>
      </c>
      <c r="J89" s="5">
        <f>Table1[[#This Row],[DAA 
(n)]]^1.5</f>
        <v>650758729.19942617</v>
      </c>
      <c r="K89" s="5">
        <f t="shared" si="11"/>
        <v>683104019.96974075</v>
      </c>
      <c r="L89" s="7">
        <f>LN(Table1[[#This Row],[NV]]/Table1[[#This Row],[NV_MA-1]])</f>
        <v>-1.4254582193627563</v>
      </c>
      <c r="M89" s="7">
        <f>LN(Table1[[#This Row],[NV]]/Table1[[#This Row],[NV_MA-2]])</f>
        <v>9.538402050198032</v>
      </c>
      <c r="N89" s="4">
        <f>LN(Table1[[#This Row],[NV]]/Table1[[#This Row],[NV_MA-3]])</f>
        <v>5.3617972424759355</v>
      </c>
      <c r="O89" s="7">
        <f>LN(Table1[[#This Row],[NV]]/Table1[[#This Row],[Metcalfe
NV ~ n^2]])</f>
        <v>-1.3542444073590094</v>
      </c>
      <c r="P89" s="7">
        <f>Table1[[#This Row],[NV_MA-1]]*$M$3</f>
        <v>605556172706.59998</v>
      </c>
    </row>
    <row r="90" spans="1:16" x14ac:dyDescent="0.2">
      <c r="A90" s="2">
        <v>43603</v>
      </c>
      <c r="B90" s="3">
        <v>128881004230.619</v>
      </c>
      <c r="C90" s="3">
        <f t="shared" si="6"/>
        <v>107171888179.26886</v>
      </c>
      <c r="D90" s="4">
        <f>LN(Table1[[#This Row],[NV]])</f>
        <v>25.58215536776661</v>
      </c>
      <c r="E90" s="5">
        <v>845558</v>
      </c>
      <c r="F90" s="5">
        <f t="shared" si="7"/>
        <v>714968331364</v>
      </c>
      <c r="G90" s="8">
        <f t="shared" si="8"/>
        <v>608005303507.03333</v>
      </c>
      <c r="H90" s="5">
        <f t="shared" si="9"/>
        <v>11539965.922338966</v>
      </c>
      <c r="I90" s="5">
        <f t="shared" si="10"/>
        <v>10509029.692250567</v>
      </c>
      <c r="J90" s="5">
        <f>Table1[[#This Row],[DAA 
(n)]]^1.5</f>
        <v>777526329.02782202</v>
      </c>
      <c r="K90" s="5">
        <f t="shared" si="11"/>
        <v>685190908.14873683</v>
      </c>
      <c r="L90" s="7">
        <f>LN(Table1[[#This Row],[NV]]/Table1[[#This Row],[NV_MA-1]])</f>
        <v>-1.5512940739813355</v>
      </c>
      <c r="M90" s="7">
        <f>LN(Table1[[#This Row],[NV]]/Table1[[#This Row],[NV_MA-2]])</f>
        <v>9.41440995151126</v>
      </c>
      <c r="N90" s="4">
        <f>LN(Table1[[#This Row],[NV]]/Table1[[#This Row],[NV_MA-3]])</f>
        <v>5.2369473123418375</v>
      </c>
      <c r="O90" s="7">
        <f>LN(Table1[[#This Row],[NV]]/Table1[[#This Row],[Metcalfe
NV ~ n^2]])</f>
        <v>-1.7133487190942982</v>
      </c>
      <c r="P90" s="7">
        <f>Table1[[#This Row],[NV_MA-1]]*$M$3</f>
        <v>608005303507.03333</v>
      </c>
    </row>
    <row r="91" spans="1:16" x14ac:dyDescent="0.2">
      <c r="A91" s="2">
        <v>43602</v>
      </c>
      <c r="B91" s="3">
        <v>129733515296.036</v>
      </c>
      <c r="C91" s="3">
        <f t="shared" si="6"/>
        <v>105981884685.47063</v>
      </c>
      <c r="D91" s="4">
        <f>LN(Table1[[#This Row],[NV]])</f>
        <v>25.588748301179372</v>
      </c>
      <c r="E91" s="5">
        <v>903650</v>
      </c>
      <c r="F91" s="5">
        <f t="shared" si="7"/>
        <v>816583322500</v>
      </c>
      <c r="G91" s="8">
        <f t="shared" si="8"/>
        <v>602414915589.03333</v>
      </c>
      <c r="H91" s="5">
        <f t="shared" si="9"/>
        <v>12392834.47713377</v>
      </c>
      <c r="I91" s="5">
        <f t="shared" si="10"/>
        <v>10457607.252790498</v>
      </c>
      <c r="J91" s="5">
        <f>Table1[[#This Row],[DAA 
(n)]]^1.5</f>
        <v>859014271.9286598</v>
      </c>
      <c r="K91" s="5">
        <f t="shared" si="11"/>
        <v>680482454.92469323</v>
      </c>
      <c r="L91" s="7">
        <f>LN(Table1[[#This Row],[NV]]/Table1[[#This Row],[NV_MA-1]])</f>
        <v>-1.5354639722201509</v>
      </c>
      <c r="M91" s="7">
        <f>LN(Table1[[#This Row],[NV]]/Table1[[#This Row],[NV_MA-2]])</f>
        <v>9.4259080628693592</v>
      </c>
      <c r="N91" s="4">
        <f>LN(Table1[[#This Row],[NV]]/Table1[[#This Row],[NV_MA-3]])</f>
        <v>5.2504357040794778</v>
      </c>
      <c r="O91" s="7">
        <f>LN(Table1[[#This Row],[NV]]/Table1[[#This Row],[Metcalfe
NV ~ n^2]])</f>
        <v>-1.839646491348196</v>
      </c>
      <c r="P91" s="7">
        <f>Table1[[#This Row],[NV_MA-1]]*$M$3</f>
        <v>602414915589.03333</v>
      </c>
    </row>
    <row r="92" spans="1:16" x14ac:dyDescent="0.2">
      <c r="A92" s="2">
        <v>43601</v>
      </c>
      <c r="B92" s="3">
        <v>139194281165.005</v>
      </c>
      <c r="C92" s="3">
        <f t="shared" si="6"/>
        <v>104732452980.72099</v>
      </c>
      <c r="D92" s="4">
        <f>LN(Table1[[#This Row],[NV]])</f>
        <v>25.659136500418043</v>
      </c>
      <c r="E92" s="5">
        <v>882945</v>
      </c>
      <c r="F92" s="5">
        <f t="shared" si="7"/>
        <v>779591873025</v>
      </c>
      <c r="G92" s="8">
        <f t="shared" si="8"/>
        <v>593198904735.33337</v>
      </c>
      <c r="H92" s="5">
        <f t="shared" si="9"/>
        <v>12088416.055761093</v>
      </c>
      <c r="I92" s="5">
        <f t="shared" si="10"/>
        <v>10375409.464176713</v>
      </c>
      <c r="J92" s="5">
        <f>Table1[[#This Row],[DAA 
(n)]]^1.5</f>
        <v>829660621.17474115</v>
      </c>
      <c r="K92" s="5">
        <f t="shared" si="11"/>
        <v>672849462.62136436</v>
      </c>
      <c r="L92" s="7">
        <f>LN(Table1[[#This Row],[NV]]/Table1[[#This Row],[NV_MA-1]])</f>
        <v>-1.4496591004238417</v>
      </c>
      <c r="M92" s="7">
        <f>LN(Table1[[#This Row],[NV]]/Table1[[#This Row],[NV_MA-2]])</f>
        <v>9.5041874106891147</v>
      </c>
      <c r="N92" s="4">
        <f>LN(Table1[[#This Row],[NV]]/Table1[[#This Row],[NV_MA-3]])</f>
        <v>5.3321043189269153</v>
      </c>
      <c r="O92" s="7">
        <f>LN(Table1[[#This Row],[NV]]/Table1[[#This Row],[Metcalfe
NV ~ n^2]])</f>
        <v>-1.7228998795628001</v>
      </c>
      <c r="P92" s="7">
        <f>Table1[[#This Row],[NV_MA-1]]*$M$3</f>
        <v>593198904735.33337</v>
      </c>
    </row>
    <row r="93" spans="1:16" x14ac:dyDescent="0.2">
      <c r="A93" s="2">
        <v>43600</v>
      </c>
      <c r="B93" s="3">
        <v>145431381731.40302</v>
      </c>
      <c r="C93" s="3">
        <f t="shared" si="6"/>
        <v>103155366682.42319</v>
      </c>
      <c r="D93" s="4">
        <f>LN(Table1[[#This Row],[NV]])</f>
        <v>25.702970209097586</v>
      </c>
      <c r="E93" s="5">
        <v>879106</v>
      </c>
      <c r="F93" s="5">
        <f t="shared" si="7"/>
        <v>772827359236</v>
      </c>
      <c r="G93" s="8">
        <f t="shared" si="8"/>
        <v>587338155790.3667</v>
      </c>
      <c r="H93" s="5">
        <f t="shared" si="9"/>
        <v>12032025.594940392</v>
      </c>
      <c r="I93" s="5">
        <f t="shared" si="10"/>
        <v>10323761.650568878</v>
      </c>
      <c r="J93" s="5">
        <f>Table1[[#This Row],[DAA 
(n)]]^1.5</f>
        <v>824255523.77192044</v>
      </c>
      <c r="K93" s="5">
        <f t="shared" si="11"/>
        <v>668025483.8130343</v>
      </c>
      <c r="L93" s="7">
        <f>LN(Table1[[#This Row],[NV]]/Table1[[#This Row],[NV_MA-1]])</f>
        <v>-1.3958963564099309</v>
      </c>
      <c r="M93" s="7">
        <f>LN(Table1[[#This Row],[NV]]/Table1[[#This Row],[NV_MA-2]])</f>
        <v>9.5530114564701396</v>
      </c>
      <c r="N93" s="4">
        <f>LN(Table1[[#This Row],[NV]]/Table1[[#This Row],[NV_MA-3]])</f>
        <v>5.3831333289036269</v>
      </c>
      <c r="O93" s="7">
        <f>LN(Table1[[#This Row],[NV]]/Table1[[#This Row],[Metcalfe
NV ~ n^2]])</f>
        <v>-1.6703513128585663</v>
      </c>
      <c r="P93" s="7">
        <f>Table1[[#This Row],[NV_MA-1]]*$M$3</f>
        <v>587338155790.3667</v>
      </c>
    </row>
    <row r="94" spans="1:16" x14ac:dyDescent="0.2">
      <c r="A94" s="2">
        <v>43599</v>
      </c>
      <c r="B94" s="3">
        <v>140820072137.78299</v>
      </c>
      <c r="C94" s="3">
        <f t="shared" si="6"/>
        <v>101274139363.68666</v>
      </c>
      <c r="D94" s="4">
        <f>LN(Table1[[#This Row],[NV]])</f>
        <v>25.67074882830671</v>
      </c>
      <c r="E94" s="5">
        <v>896277</v>
      </c>
      <c r="F94" s="5">
        <f t="shared" si="7"/>
        <v>803312460729</v>
      </c>
      <c r="G94" s="8">
        <f t="shared" si="8"/>
        <v>581233436085.83337</v>
      </c>
      <c r="H94" s="5">
        <f t="shared" si="9"/>
        <v>12284376.860513315</v>
      </c>
      <c r="I94" s="5">
        <f t="shared" si="10"/>
        <v>10269570.028588809</v>
      </c>
      <c r="J94" s="5">
        <f>Table1[[#This Row],[DAA 
(n)]]^1.5</f>
        <v>848522529.08500195</v>
      </c>
      <c r="K94" s="5">
        <f t="shared" si="11"/>
        <v>662981072.15583861</v>
      </c>
      <c r="L94" s="7">
        <f>LN(Table1[[#This Row],[NV]]/Table1[[#This Row],[NV_MA-1]])</f>
        <v>-1.4176694680785873</v>
      </c>
      <c r="M94" s="7">
        <f>LN(Table1[[#This Row],[NV]]/Table1[[#This Row],[NV_MA-2]])</f>
        <v>9.5260531140175679</v>
      </c>
      <c r="N94" s="4">
        <f>LN(Table1[[#This Row],[NV]]/Table1[[#This Row],[NV_MA-3]])</f>
        <v>5.3584918293486554</v>
      </c>
      <c r="O94" s="7">
        <f>LN(Table1[[#This Row],[NV]]/Table1[[#This Row],[Metcalfe
NV ~ n^2]])</f>
        <v>-1.7412607636237203</v>
      </c>
      <c r="P94" s="7">
        <f>Table1[[#This Row],[NV_MA-1]]*$M$3</f>
        <v>581233436085.83337</v>
      </c>
    </row>
    <row r="95" spans="1:16" x14ac:dyDescent="0.2">
      <c r="A95" s="2">
        <v>43598</v>
      </c>
      <c r="B95" s="3">
        <v>138032382814.828</v>
      </c>
      <c r="C95" s="3">
        <f t="shared" si="6"/>
        <v>99613316208.393036</v>
      </c>
      <c r="D95" s="4">
        <f>LN(Table1[[#This Row],[NV]])</f>
        <v>25.65075415265418</v>
      </c>
      <c r="E95" s="5">
        <v>882729</v>
      </c>
      <c r="F95" s="5">
        <f t="shared" si="7"/>
        <v>779210487441</v>
      </c>
      <c r="G95" s="8">
        <f t="shared" si="8"/>
        <v>566317160064.8667</v>
      </c>
      <c r="H95" s="5">
        <f t="shared" si="9"/>
        <v>12085242.822254881</v>
      </c>
      <c r="I95" s="5">
        <f t="shared" si="10"/>
        <v>10124520.725902341</v>
      </c>
      <c r="J95" s="5">
        <f>Table1[[#This Row],[DAA 
(n)]]^1.5</f>
        <v>829356192.69907641</v>
      </c>
      <c r="K95" s="5">
        <f t="shared" si="11"/>
        <v>650053950.86553729</v>
      </c>
      <c r="L95" s="7">
        <f>LN(Table1[[#This Row],[NV]]/Table1[[#This Row],[NV_MA-1]])</f>
        <v>-1.4116659590275293</v>
      </c>
      <c r="M95" s="7">
        <f>LN(Table1[[#This Row],[NV]]/Table1[[#This Row],[NV_MA-2]])</f>
        <v>9.5202833185310212</v>
      </c>
      <c r="N95" s="4">
        <f>LN(Table1[[#This Row],[NV]]/Table1[[#This Row],[NV_MA-3]])</f>
        <v>5.3581882339130464</v>
      </c>
      <c r="O95" s="7">
        <f>LN(Table1[[#This Row],[NV]]/Table1[[#This Row],[Metcalfe
NV ~ n^2]])</f>
        <v>-1.7307928957715124</v>
      </c>
      <c r="P95" s="7">
        <f>Table1[[#This Row],[NV_MA-1]]*$M$3</f>
        <v>566317160064.8667</v>
      </c>
    </row>
    <row r="96" spans="1:16" x14ac:dyDescent="0.2">
      <c r="A96" s="2">
        <v>43597</v>
      </c>
      <c r="B96" s="3">
        <v>122862594419.89799</v>
      </c>
      <c r="C96" s="3">
        <f t="shared" si="6"/>
        <v>97996918651.802399</v>
      </c>
      <c r="D96" s="4">
        <f>LN(Table1[[#This Row],[NV]])</f>
        <v>25.534332449339406</v>
      </c>
      <c r="E96" s="5">
        <v>819732</v>
      </c>
      <c r="F96" s="5">
        <f t="shared" si="7"/>
        <v>671960551824</v>
      </c>
      <c r="G96" s="8">
        <f t="shared" si="8"/>
        <v>552457627330.46667</v>
      </c>
      <c r="H96" s="5">
        <f t="shared" si="9"/>
        <v>11162071.559599094</v>
      </c>
      <c r="I96" s="5">
        <f t="shared" si="10"/>
        <v>9989130.7365730461</v>
      </c>
      <c r="J96" s="5">
        <f>Table1[[#This Row],[DAA 
(n)]]^1.5</f>
        <v>742177584.58996224</v>
      </c>
      <c r="K96" s="5">
        <f t="shared" si="11"/>
        <v>638011072.36014855</v>
      </c>
      <c r="L96" s="7">
        <f>LN(Table1[[#This Row],[NV]]/Table1[[#This Row],[NV_MA-1]])</f>
        <v>-1.5033101254433432</v>
      </c>
      <c r="M96" s="7">
        <f>LN(Table1[[#This Row],[NV]]/Table1[[#This Row],[NV_MA-2]])</f>
        <v>9.4173243158566038</v>
      </c>
      <c r="N96" s="4">
        <f>LN(Table1[[#This Row],[NV]]/Table1[[#This Row],[NV_MA-3]])</f>
        <v>5.2604662533844646</v>
      </c>
      <c r="O96" s="7">
        <f>LN(Table1[[#This Row],[NV]]/Table1[[#This Row],[Metcalfe
NV ~ n^2]])</f>
        <v>-1.6991330237642293</v>
      </c>
      <c r="P96" s="7">
        <f>Table1[[#This Row],[NV_MA-1]]*$M$3</f>
        <v>552457627330.46667</v>
      </c>
    </row>
    <row r="97" spans="1:16" x14ac:dyDescent="0.2">
      <c r="A97" s="2">
        <v>43596</v>
      </c>
      <c r="B97" s="3">
        <v>129616460917.039</v>
      </c>
      <c r="C97" s="3">
        <f t="shared" si="6"/>
        <v>96890641513.330521</v>
      </c>
      <c r="D97" s="4">
        <f>LN(Table1[[#This Row],[NV]])</f>
        <v>25.587845626047844</v>
      </c>
      <c r="E97" s="5">
        <v>773667</v>
      </c>
      <c r="F97" s="5">
        <f t="shared" si="7"/>
        <v>598560626889</v>
      </c>
      <c r="G97" s="8">
        <f t="shared" si="8"/>
        <v>549501369627.29999</v>
      </c>
      <c r="H97" s="5">
        <f t="shared" si="9"/>
        <v>10490071.031792812</v>
      </c>
      <c r="I97" s="5">
        <f t="shared" si="10"/>
        <v>9961907.0693463124</v>
      </c>
      <c r="J97" s="5">
        <f>Table1[[#This Row],[DAA 
(n)]]^1.5</f>
        <v>680504668.99451244</v>
      </c>
      <c r="K97" s="5">
        <f t="shared" si="11"/>
        <v>635519387.90862441</v>
      </c>
      <c r="L97" s="7">
        <f>LN(Table1[[#This Row],[NV]]/Table1[[#This Row],[NV_MA-1]])</f>
        <v>-1.4444314772364986</v>
      </c>
      <c r="M97" s="7">
        <f>LN(Table1[[#This Row],[NV]]/Table1[[#This Row],[NV_MA-2]])</f>
        <v>9.4735665419897099</v>
      </c>
      <c r="N97" s="4">
        <f>LN(Table1[[#This Row],[NV]]/Table1[[#This Row],[NV_MA-3]])</f>
        <v>5.3178924698019978</v>
      </c>
      <c r="O97" s="7">
        <f>LN(Table1[[#This Row],[NV]]/Table1[[#This Row],[Metcalfe
NV ~ n^2]])</f>
        <v>-1.5299480288264438</v>
      </c>
      <c r="P97" s="7">
        <f>Table1[[#This Row],[NV_MA-1]]*$M$3</f>
        <v>549501369627.29999</v>
      </c>
    </row>
    <row r="98" spans="1:16" x14ac:dyDescent="0.2">
      <c r="A98" s="2">
        <v>43595</v>
      </c>
      <c r="B98" s="3">
        <v>112484221628.556</v>
      </c>
      <c r="C98" s="3">
        <f t="shared" si="6"/>
        <v>95539984150.271011</v>
      </c>
      <c r="D98" s="4">
        <f>LN(Table1[[#This Row],[NV]])</f>
        <v>25.446078796564013</v>
      </c>
      <c r="E98" s="5">
        <v>775704</v>
      </c>
      <c r="F98" s="5">
        <f t="shared" si="7"/>
        <v>601716695616</v>
      </c>
      <c r="G98" s="8">
        <f t="shared" si="8"/>
        <v>551609299401</v>
      </c>
      <c r="H98" s="5">
        <f t="shared" si="9"/>
        <v>10519730.183904551</v>
      </c>
      <c r="I98" s="5">
        <f t="shared" si="10"/>
        <v>9981276.3656819742</v>
      </c>
      <c r="J98" s="5">
        <f>Table1[[#This Row],[DAA 
(n)]]^1.5</f>
        <v>683194004.40585887</v>
      </c>
      <c r="K98" s="5">
        <f t="shared" si="11"/>
        <v>637294019.93125987</v>
      </c>
      <c r="L98" s="7">
        <f>LN(Table1[[#This Row],[NV]]/Table1[[#This Row],[NV_MA-1]])</f>
        <v>-1.5900270451170109</v>
      </c>
      <c r="M98" s="7">
        <f>LN(Table1[[#This Row],[NV]]/Table1[[#This Row],[NV_MA-2]])</f>
        <v>9.329857264100994</v>
      </c>
      <c r="N98" s="4">
        <f>LN(Table1[[#This Row],[NV]]/Table1[[#This Row],[NV_MA-3]])</f>
        <v>5.1733371197673268</v>
      </c>
      <c r="O98" s="7">
        <f>LN(Table1[[#This Row],[NV]]/Table1[[#This Row],[Metcalfe
NV ~ n^2]])</f>
        <v>-1.6769737696327582</v>
      </c>
      <c r="P98" s="7">
        <f>Table1[[#This Row],[NV_MA-1]]*$M$3</f>
        <v>551609299401</v>
      </c>
    </row>
    <row r="99" spans="1:16" x14ac:dyDescent="0.2">
      <c r="A99" s="2">
        <v>43594</v>
      </c>
      <c r="B99" s="3">
        <v>108806392500.689</v>
      </c>
      <c r="C99" s="3">
        <f t="shared" si="6"/>
        <v>94913571558.121262</v>
      </c>
      <c r="D99" s="4">
        <f>LN(Table1[[#This Row],[NV]])</f>
        <v>25.412835924244192</v>
      </c>
      <c r="E99" s="5">
        <v>831454</v>
      </c>
      <c r="F99" s="5">
        <f t="shared" si="7"/>
        <v>691315754116</v>
      </c>
      <c r="G99" s="8">
        <f t="shared" si="8"/>
        <v>551493834447.93335</v>
      </c>
      <c r="H99" s="5">
        <f t="shared" si="9"/>
        <v>11333492.315176824</v>
      </c>
      <c r="I99" s="5">
        <f t="shared" si="10"/>
        <v>9980191.1541158017</v>
      </c>
      <c r="J99" s="5">
        <f>Table1[[#This Row],[DAA 
(n)]]^1.5</f>
        <v>758153842.5826019</v>
      </c>
      <c r="K99" s="5">
        <f t="shared" si="11"/>
        <v>637195624.12528312</v>
      </c>
      <c r="L99" s="7">
        <f>LN(Table1[[#This Row],[NV]]/Table1[[#This Row],[NV_MA-1]])</f>
        <v>-1.6230605717284505</v>
      </c>
      <c r="M99" s="7">
        <f>LN(Table1[[#This Row],[NV]]/Table1[[#This Row],[NV_MA-2]])</f>
        <v>9.2967231224209552</v>
      </c>
      <c r="N99" s="4">
        <f>LN(Table1[[#This Row],[NV]]/Table1[[#This Row],[NV_MA-3]])</f>
        <v>5.1402486556164995</v>
      </c>
      <c r="O99" s="7">
        <f>LN(Table1[[#This Row],[NV]]/Table1[[#This Row],[Metcalfe
NV ~ n^2]])</f>
        <v>-1.8490265845099303</v>
      </c>
      <c r="P99" s="7">
        <f>Table1[[#This Row],[NV_MA-1]]*$M$3</f>
        <v>551493834447.93335</v>
      </c>
    </row>
    <row r="100" spans="1:16" x14ac:dyDescent="0.2">
      <c r="A100" s="2">
        <v>43593</v>
      </c>
      <c r="B100" s="3">
        <v>104932468929.869</v>
      </c>
      <c r="C100" s="3">
        <f t="shared" si="6"/>
        <v>94341133929.762634</v>
      </c>
      <c r="D100" s="4">
        <f>LN(Table1[[#This Row],[NV]])</f>
        <v>25.376582827143423</v>
      </c>
      <c r="E100" s="5">
        <v>839633</v>
      </c>
      <c r="F100" s="5">
        <f t="shared" si="7"/>
        <v>704983574689</v>
      </c>
      <c r="G100" s="8">
        <f t="shared" si="8"/>
        <v>548537204265.93335</v>
      </c>
      <c r="H100" s="5">
        <f t="shared" si="9"/>
        <v>11453198.798990389</v>
      </c>
      <c r="I100" s="5">
        <f t="shared" si="10"/>
        <v>9953347.279807575</v>
      </c>
      <c r="J100" s="5">
        <f>Table1[[#This Row],[DAA 
(n)]]^1.5</f>
        <v>769368230.28173602</v>
      </c>
      <c r="K100" s="5">
        <f t="shared" si="11"/>
        <v>634722509.1038475</v>
      </c>
      <c r="L100" s="7">
        <f>LN(Table1[[#This Row],[NV]]/Table1[[#This Row],[NV_MA-1]])</f>
        <v>-1.6539381163263385</v>
      </c>
      <c r="M100" s="7">
        <f>LN(Table1[[#This Row],[NV]]/Table1[[#This Row],[NV_MA-2]])</f>
        <v>9.2631633645509037</v>
      </c>
      <c r="N100" s="4">
        <f>LN(Table1[[#This Row],[NV]]/Table1[[#This Row],[NV_MA-3]])</f>
        <v>5.1078843593332079</v>
      </c>
      <c r="O100" s="7">
        <f>LN(Table1[[#This Row],[NV]]/Table1[[#This Row],[Metcalfe
NV ~ n^2]])</f>
        <v>-1.904857514030371</v>
      </c>
      <c r="P100" s="7">
        <f>Table1[[#This Row],[NV_MA-1]]*$M$3</f>
        <v>548537204265.93335</v>
      </c>
    </row>
    <row r="101" spans="1:16" x14ac:dyDescent="0.2">
      <c r="A101" s="2">
        <v>43592</v>
      </c>
      <c r="B101" s="3">
        <v>103045294021.274</v>
      </c>
      <c r="C101" s="3">
        <f t="shared" si="6"/>
        <v>93949179997.832031</v>
      </c>
      <c r="D101" s="4">
        <f>LN(Table1[[#This Row],[NV]])</f>
        <v>25.358434476294686</v>
      </c>
      <c r="E101" s="5">
        <v>754405</v>
      </c>
      <c r="F101" s="5">
        <f t="shared" si="7"/>
        <v>569126904025</v>
      </c>
      <c r="G101" s="8">
        <f t="shared" si="8"/>
        <v>545261786440.59998</v>
      </c>
      <c r="H101" s="5">
        <f t="shared" si="9"/>
        <v>10209879.359377986</v>
      </c>
      <c r="I101" s="5">
        <f t="shared" si="10"/>
        <v>9923794.3334031962</v>
      </c>
      <c r="J101" s="5">
        <f>Table1[[#This Row],[DAA 
(n)]]^1.5</f>
        <v>655249709.67637801</v>
      </c>
      <c r="K101" s="5">
        <f t="shared" si="11"/>
        <v>631991937.06876886</v>
      </c>
      <c r="L101" s="7">
        <f>LN(Table1[[#This Row],[NV]]/Table1[[#This Row],[NV_MA-1]])</f>
        <v>-1.6660973820804779</v>
      </c>
      <c r="M101" s="7">
        <f>LN(Table1[[#This Row],[NV]]/Table1[[#This Row],[NV_MA-2]])</f>
        <v>9.2479885768789298</v>
      </c>
      <c r="N101" s="4">
        <f>LN(Table1[[#This Row],[NV]]/Table1[[#This Row],[NV_MA-3]])</f>
        <v>5.0940472820675184</v>
      </c>
      <c r="O101" s="7">
        <f>LN(Table1[[#This Row],[NV]]/Table1[[#This Row],[Metcalfe
NV ~ n^2]])</f>
        <v>-1.7089347998314925</v>
      </c>
      <c r="P101" s="7">
        <f>Table1[[#This Row],[NV_MA-1]]*$M$3</f>
        <v>545261786440.59998</v>
      </c>
    </row>
    <row r="102" spans="1:16" x14ac:dyDescent="0.2">
      <c r="A102" s="2">
        <v>43591</v>
      </c>
      <c r="B102" s="3">
        <v>100665077841.235</v>
      </c>
      <c r="C102" s="3">
        <f t="shared" si="6"/>
        <v>93564372302.603378</v>
      </c>
      <c r="D102" s="4">
        <f>LN(Table1[[#This Row],[NV]])</f>
        <v>25.335064782494527</v>
      </c>
      <c r="E102" s="5">
        <v>776590</v>
      </c>
      <c r="F102" s="5">
        <f t="shared" si="7"/>
        <v>603092028100</v>
      </c>
      <c r="G102" s="8">
        <f t="shared" si="8"/>
        <v>539251293249.90002</v>
      </c>
      <c r="H102" s="5">
        <f t="shared" si="9"/>
        <v>10532632.201988239</v>
      </c>
      <c r="I102" s="5">
        <f t="shared" si="10"/>
        <v>9860802.1495019123</v>
      </c>
      <c r="J102" s="5">
        <f>Table1[[#This Row],[DAA 
(n)]]^1.5</f>
        <v>684364842.83032656</v>
      </c>
      <c r="K102" s="5">
        <f t="shared" si="11"/>
        <v>626563114.23486638</v>
      </c>
      <c r="L102" s="7">
        <f>LN(Table1[[#This Row],[NV]]/Table1[[#This Row],[NV_MA-1]])</f>
        <v>-1.6783827379563814</v>
      </c>
      <c r="M102" s="7">
        <f>LN(Table1[[#This Row],[NV]]/Table1[[#This Row],[NV_MA-2]])</f>
        <v>9.2309867053199</v>
      </c>
      <c r="N102" s="4">
        <f>LN(Table1[[#This Row],[NV]]/Table1[[#This Row],[NV_MA-3]])</f>
        <v>5.0793047142707719</v>
      </c>
      <c r="O102" s="7">
        <f>LN(Table1[[#This Row],[NV]]/Table1[[#This Row],[Metcalfe
NV ~ n^2]])</f>
        <v>-1.7902708566155268</v>
      </c>
      <c r="P102" s="7">
        <f>Table1[[#This Row],[NV_MA-1]]*$M$3</f>
        <v>539251293249.90002</v>
      </c>
    </row>
    <row r="103" spans="1:16" x14ac:dyDescent="0.2">
      <c r="A103" s="2">
        <v>43590</v>
      </c>
      <c r="B103" s="3">
        <v>101302705291.91499</v>
      </c>
      <c r="C103" s="3">
        <f t="shared" si="6"/>
        <v>93173525212.255463</v>
      </c>
      <c r="D103" s="4">
        <f>LN(Table1[[#This Row],[NV]])</f>
        <v>25.341378953588929</v>
      </c>
      <c r="E103" s="5">
        <v>613917</v>
      </c>
      <c r="F103" s="5">
        <f t="shared" si="7"/>
        <v>376894082889</v>
      </c>
      <c r="G103" s="8">
        <f t="shared" si="8"/>
        <v>534446537038.70001</v>
      </c>
      <c r="H103" s="5">
        <f t="shared" si="9"/>
        <v>8182049.4295203742</v>
      </c>
      <c r="I103" s="5">
        <f t="shared" si="10"/>
        <v>9812901.7686316408</v>
      </c>
      <c r="J103" s="5">
        <f>Table1[[#This Row],[DAA 
(n)]]^1.5</f>
        <v>481021501.27095902</v>
      </c>
      <c r="K103" s="5">
        <f t="shared" si="11"/>
        <v>622337653.64326322</v>
      </c>
      <c r="L103" s="7">
        <f>LN(Table1[[#This Row],[NV]]/Table1[[#This Row],[NV_MA-1]])</f>
        <v>-1.6631185845704317</v>
      </c>
      <c r="M103" s="7">
        <f>LN(Table1[[#This Row],[NV]]/Table1[[#This Row],[NV_MA-2]])</f>
        <v>9.2421703687804087</v>
      </c>
      <c r="N103" s="4">
        <f>LN(Table1[[#This Row],[NV]]/Table1[[#This Row],[NV_MA-3]])</f>
        <v>5.0923855986595568</v>
      </c>
      <c r="O103" s="7">
        <f>LN(Table1[[#This Row],[NV]]/Table1[[#This Row],[Metcalfe
NV ~ n^2]])</f>
        <v>-1.3138510840883912</v>
      </c>
      <c r="P103" s="7">
        <f>Table1[[#This Row],[NV_MA-1]]*$M$3</f>
        <v>534446537038.70001</v>
      </c>
    </row>
    <row r="104" spans="1:16" x14ac:dyDescent="0.2">
      <c r="A104" s="2">
        <v>43589</v>
      </c>
      <c r="B104" s="3">
        <v>102113257161.60201</v>
      </c>
      <c r="C104" s="3">
        <f t="shared" si="6"/>
        <v>92754590272.366287</v>
      </c>
      <c r="D104" s="4">
        <f>LN(Table1[[#This Row],[NV]])</f>
        <v>25.349348398561588</v>
      </c>
      <c r="E104" s="5">
        <v>658798</v>
      </c>
      <c r="F104" s="5">
        <f t="shared" si="7"/>
        <v>434014804804</v>
      </c>
      <c r="G104" s="8">
        <f t="shared" si="8"/>
        <v>547292182540.03333</v>
      </c>
      <c r="H104" s="5">
        <f t="shared" si="9"/>
        <v>8826689.0763282496</v>
      </c>
      <c r="I104" s="5">
        <f t="shared" si="10"/>
        <v>9938283.4689272717</v>
      </c>
      <c r="J104" s="5">
        <f>Table1[[#This Row],[DAA 
(n)]]^1.5</f>
        <v>534722437.69573224</v>
      </c>
      <c r="K104" s="5">
        <f t="shared" si="11"/>
        <v>633496631.39046013</v>
      </c>
      <c r="L104" s="7">
        <f>LN(Table1[[#This Row],[NV]]/Table1[[#This Row],[NV_MA-1]])</f>
        <v>-1.6789002527492063</v>
      </c>
      <c r="M104" s="7">
        <f>LN(Table1[[#This Row],[NV]]/Table1[[#This Row],[NV_MA-2]])</f>
        <v>9.237443524084064</v>
      </c>
      <c r="N104" s="4">
        <f>LN(Table1[[#This Row],[NV]]/Table1[[#This Row],[NV_MA-3]])</f>
        <v>5.0825831583080952</v>
      </c>
      <c r="O104" s="7">
        <f>LN(Table1[[#This Row],[NV]]/Table1[[#This Row],[Metcalfe
NV ~ n^2]])</f>
        <v>-1.4469960843550245</v>
      </c>
      <c r="P104" s="7">
        <f>Table1[[#This Row],[NV_MA-1]]*$M$3</f>
        <v>547292182540.03333</v>
      </c>
    </row>
    <row r="105" spans="1:16" x14ac:dyDescent="0.2">
      <c r="A105" s="2">
        <v>43588</v>
      </c>
      <c r="B105" s="3">
        <v>100047725220.718</v>
      </c>
      <c r="C105" s="3">
        <f t="shared" si="6"/>
        <v>92236645159.17305</v>
      </c>
      <c r="D105" s="4">
        <f>LN(Table1[[#This Row],[NV]])</f>
        <v>25.32891316129307</v>
      </c>
      <c r="E105" s="5">
        <v>803354</v>
      </c>
      <c r="F105" s="5">
        <f t="shared" si="7"/>
        <v>645377649316</v>
      </c>
      <c r="G105" s="8">
        <f t="shared" si="8"/>
        <v>554316353841.53333</v>
      </c>
      <c r="H105" s="5">
        <f t="shared" si="9"/>
        <v>10922843.425277827</v>
      </c>
      <c r="I105" s="5">
        <f t="shared" si="10"/>
        <v>10007962.12280778</v>
      </c>
      <c r="J105" s="5">
        <f>Table1[[#This Row],[DAA 
(n)]]^1.5</f>
        <v>720046329.12654006</v>
      </c>
      <c r="K105" s="5">
        <f t="shared" si="11"/>
        <v>639656305.07795191</v>
      </c>
      <c r="L105" s="7">
        <f>LN(Table1[[#This Row],[NV]]/Table1[[#This Row],[NV_MA-1]])</f>
        <v>-1.7120882352367581</v>
      </c>
      <c r="M105" s="7">
        <f>LN(Table1[[#This Row],[NV]]/Table1[[#This Row],[NV_MA-2]])</f>
        <v>9.210021614862816</v>
      </c>
      <c r="N105" s="4">
        <f>LN(Table1[[#This Row],[NV]]/Table1[[#This Row],[NV_MA-3]])</f>
        <v>5.0524715945394441</v>
      </c>
      <c r="O105" s="7">
        <f>LN(Table1[[#This Row],[NV]]/Table1[[#This Row],[Metcalfe
NV ~ n^2]])</f>
        <v>-1.8641883239247212</v>
      </c>
      <c r="P105" s="7">
        <f>Table1[[#This Row],[NV_MA-1]]*$M$3</f>
        <v>554316353841.53333</v>
      </c>
    </row>
    <row r="106" spans="1:16" x14ac:dyDescent="0.2">
      <c r="A106" s="2">
        <v>43587</v>
      </c>
      <c r="B106" s="3">
        <v>95346643375.084</v>
      </c>
      <c r="C106" s="3">
        <f t="shared" si="6"/>
        <v>91816029107.768204</v>
      </c>
      <c r="D106" s="4">
        <f>LN(Table1[[#This Row],[NV]])</f>
        <v>25.280784965175332</v>
      </c>
      <c r="E106" s="5">
        <v>787748</v>
      </c>
      <c r="F106" s="5">
        <f t="shared" si="7"/>
        <v>620546911504</v>
      </c>
      <c r="G106" s="8">
        <f t="shared" si="8"/>
        <v>557268661659.30005</v>
      </c>
      <c r="H106" s="5">
        <f t="shared" si="9"/>
        <v>10695202.227095697</v>
      </c>
      <c r="I106" s="5">
        <f t="shared" si="10"/>
        <v>10033978.904992245</v>
      </c>
      <c r="J106" s="5">
        <f>Table1[[#This Row],[DAA 
(n)]]^1.5</f>
        <v>699167067.61935818</v>
      </c>
      <c r="K106" s="5">
        <f t="shared" si="11"/>
        <v>642086589.92432904</v>
      </c>
      <c r="L106" s="7">
        <f>LN(Table1[[#This Row],[NV]]/Table1[[#This Row],[NV_MA-1]])</f>
        <v>-1.7655283323220794</v>
      </c>
      <c r="M106" s="7">
        <f>LN(Table1[[#This Row],[NV]]/Table1[[#This Row],[NV_MA-2]])</f>
        <v>9.1592971835039823</v>
      </c>
      <c r="N106" s="4">
        <f>LN(Table1[[#This Row],[NV]]/Table1[[#This Row],[NV_MA-3]])</f>
        <v>5.000551237344407</v>
      </c>
      <c r="O106" s="7">
        <f>LN(Table1[[#This Row],[NV]]/Table1[[#This Row],[Metcalfe
NV ~ n^2]])</f>
        <v>-1.8730820763041702</v>
      </c>
      <c r="P106" s="7">
        <f>Table1[[#This Row],[NV_MA-1]]*$M$3</f>
        <v>557268661659.30005</v>
      </c>
    </row>
    <row r="107" spans="1:16" x14ac:dyDescent="0.2">
      <c r="A107" s="2">
        <v>43586</v>
      </c>
      <c r="B107" s="3">
        <v>93956247055.464203</v>
      </c>
      <c r="C107" s="3">
        <f t="shared" si="6"/>
        <v>91518625128.292496</v>
      </c>
      <c r="D107" s="4">
        <f>LN(Table1[[#This Row],[NV]])</f>
        <v>25.266095054000981</v>
      </c>
      <c r="E107" s="5">
        <v>760187</v>
      </c>
      <c r="F107" s="5">
        <f t="shared" si="7"/>
        <v>577884274969</v>
      </c>
      <c r="G107" s="8">
        <f t="shared" si="8"/>
        <v>562354347657.19995</v>
      </c>
      <c r="H107" s="5">
        <f t="shared" si="9"/>
        <v>10293935.225107739</v>
      </c>
      <c r="I107" s="5">
        <f t="shared" si="10"/>
        <v>10078620.461070705</v>
      </c>
      <c r="J107" s="5">
        <f>Table1[[#This Row],[DAA 
(n)]]^1.5</f>
        <v>662797188.69037092</v>
      </c>
      <c r="K107" s="5">
        <f t="shared" si="11"/>
        <v>646263940.74621189</v>
      </c>
      <c r="L107" s="7">
        <f>LN(Table1[[#This Row],[NV]]/Table1[[#This Row],[NV_MA-1]])</f>
        <v>-1.78930294599559</v>
      </c>
      <c r="M107" s="7">
        <f>LN(Table1[[#This Row],[NV]]/Table1[[#This Row],[NV_MA-2]])</f>
        <v>9.1401681017803007</v>
      </c>
      <c r="N107" s="4">
        <f>LN(Table1[[#This Row],[NV]]/Table1[[#This Row],[NV_MA-3]])</f>
        <v>4.979376498692444</v>
      </c>
      <c r="O107" s="7">
        <f>LN(Table1[[#This Row],[NV]]/Table1[[#This Row],[Metcalfe
NV ~ n^2]])</f>
        <v>-1.8165444152552341</v>
      </c>
      <c r="P107" s="7">
        <f>Table1[[#This Row],[NV_MA-1]]*$M$3</f>
        <v>562354347657.19995</v>
      </c>
    </row>
    <row r="108" spans="1:16" x14ac:dyDescent="0.2">
      <c r="A108" s="2">
        <v>43585</v>
      </c>
      <c r="B108" s="3">
        <v>93086646312.973801</v>
      </c>
      <c r="C108" s="3">
        <f t="shared" si="6"/>
        <v>90817700621.035843</v>
      </c>
      <c r="D108" s="4">
        <f>LN(Table1[[#This Row],[NV]])</f>
        <v>25.256796577139177</v>
      </c>
      <c r="E108" s="5">
        <v>839425</v>
      </c>
      <c r="F108" s="5">
        <f t="shared" si="7"/>
        <v>704634330625</v>
      </c>
      <c r="G108" s="8">
        <f t="shared" si="8"/>
        <v>559328368126.26672</v>
      </c>
      <c r="H108" s="5">
        <f t="shared" si="9"/>
        <v>11450153.554960672</v>
      </c>
      <c r="I108" s="5">
        <f t="shared" si="10"/>
        <v>10048530.745163372</v>
      </c>
      <c r="J108" s="5">
        <f>Table1[[#This Row],[DAA 
(n)]]^1.5</f>
        <v>769082357.73868358</v>
      </c>
      <c r="K108" s="5">
        <f t="shared" si="11"/>
        <v>643606196.37468588</v>
      </c>
      <c r="L108" s="7">
        <f>LN(Table1[[#This Row],[NV]]/Table1[[#This Row],[NV_MA-1]])</f>
        <v>-1.7932059811178174</v>
      </c>
      <c r="M108" s="7">
        <f>LN(Table1[[#This Row],[NV]]/Table1[[#This Row],[NV_MA-2]])</f>
        <v>9.1338595898683845</v>
      </c>
      <c r="N108" s="4">
        <f>LN(Table1[[#This Row],[NV]]/Table1[[#This Row],[NV_MA-3]])</f>
        <v>4.9741989764232724</v>
      </c>
      <c r="O108" s="7">
        <f>LN(Table1[[#This Row],[NV]]/Table1[[#This Row],[Metcalfe
NV ~ n^2]])</f>
        <v>-2.0241482480939803</v>
      </c>
      <c r="P108" s="7">
        <f>Table1[[#This Row],[NV_MA-1]]*$M$3</f>
        <v>559328368126.26672</v>
      </c>
    </row>
    <row r="109" spans="1:16" x14ac:dyDescent="0.2">
      <c r="A109" s="2">
        <v>43584</v>
      </c>
      <c r="B109" s="3">
        <v>90995226478.382706</v>
      </c>
      <c r="C109" s="3">
        <f t="shared" si="6"/>
        <v>90119625991.503006</v>
      </c>
      <c r="D109" s="4">
        <f>LN(Table1[[#This Row],[NV]])</f>
        <v>25.234072885805872</v>
      </c>
      <c r="E109" s="5">
        <v>807672</v>
      </c>
      <c r="F109" s="5">
        <f t="shared" si="7"/>
        <v>652334059584</v>
      </c>
      <c r="G109" s="8">
        <f t="shared" si="8"/>
        <v>548815098323.56665</v>
      </c>
      <c r="H109" s="5">
        <f t="shared" si="9"/>
        <v>10985882.915199179</v>
      </c>
      <c r="I109" s="5">
        <f t="shared" si="10"/>
        <v>9944358.6472169086</v>
      </c>
      <c r="J109" s="5">
        <f>Table1[[#This Row],[DAA 
(n)]]^1.5</f>
        <v>725859459.24285388</v>
      </c>
      <c r="K109" s="5">
        <f t="shared" si="11"/>
        <v>634396377.82790935</v>
      </c>
      <c r="L109" s="7">
        <f>LN(Table1[[#This Row],[NV]]/Table1[[#This Row],[NV_MA-1]])</f>
        <v>-1.7969545386963122</v>
      </c>
      <c r="M109" s="7">
        <f>LN(Table1[[#This Row],[NV]]/Table1[[#This Row],[NV_MA-2]])</f>
        <v>9.1215569075883938</v>
      </c>
      <c r="N109" s="4">
        <f>LN(Table1[[#This Row],[NV]]/Table1[[#This Row],[NV_MA-3]])</f>
        <v>4.9658883671401783</v>
      </c>
      <c r="O109" s="7">
        <f>LN(Table1[[#This Row],[NV]]/Table1[[#This Row],[Metcalfe
NV ~ n^2]])</f>
        <v>-1.969749743180097</v>
      </c>
      <c r="P109" s="7">
        <f>Table1[[#This Row],[NV_MA-1]]*$M$3</f>
        <v>548815098323.56665</v>
      </c>
    </row>
    <row r="110" spans="1:16" x14ac:dyDescent="0.2">
      <c r="A110" s="2">
        <v>43583</v>
      </c>
      <c r="B110" s="3">
        <v>90982423047.757004</v>
      </c>
      <c r="C110" s="3">
        <f t="shared" si="6"/>
        <v>89489602991.165039</v>
      </c>
      <c r="D110" s="4">
        <f>LN(Table1[[#This Row],[NV]])</f>
        <v>25.233932171485403</v>
      </c>
      <c r="E110" s="5">
        <v>574359</v>
      </c>
      <c r="F110" s="5">
        <f t="shared" si="7"/>
        <v>329888260881</v>
      </c>
      <c r="G110" s="8">
        <f t="shared" si="8"/>
        <v>542654340587.56665</v>
      </c>
      <c r="H110" s="5">
        <f t="shared" si="9"/>
        <v>7616580.3939638929</v>
      </c>
      <c r="I110" s="5">
        <f t="shared" si="10"/>
        <v>9884375.5524828974</v>
      </c>
      <c r="J110" s="5">
        <f>Table1[[#This Row],[DAA 
(n)]]^1.5</f>
        <v>435286447.79196936</v>
      </c>
      <c r="K110" s="5">
        <f t="shared" si="11"/>
        <v>629047221.43168104</v>
      </c>
      <c r="L110" s="7">
        <f>LN(Table1[[#This Row],[NV]]/Table1[[#This Row],[NV_MA-1]])</f>
        <v>-1.7858062091924425</v>
      </c>
      <c r="M110" s="7">
        <f>LN(Table1[[#This Row],[NV]]/Table1[[#This Row],[NV_MA-2]])</f>
        <v>9.1274663301146841</v>
      </c>
      <c r="N110" s="4">
        <f>LN(Table1[[#This Row],[NV]]/Table1[[#This Row],[NV_MA-3]])</f>
        <v>4.9742152858203346</v>
      </c>
      <c r="O110" s="7">
        <f>LN(Table1[[#This Row],[NV]]/Table1[[#This Row],[Metcalfe
NV ~ n^2]])</f>
        <v>-1.2880876591915518</v>
      </c>
      <c r="P110" s="7">
        <f>Table1[[#This Row],[NV_MA-1]]*$M$3</f>
        <v>542654340587.56665</v>
      </c>
    </row>
    <row r="111" spans="1:16" x14ac:dyDescent="0.2">
      <c r="A111" s="2">
        <v>43582</v>
      </c>
      <c r="B111" s="3">
        <v>91557451148.372696</v>
      </c>
      <c r="C111" s="3">
        <f t="shared" si="6"/>
        <v>88858342795.625488</v>
      </c>
      <c r="D111" s="4">
        <f>LN(Table1[[#This Row],[NV]])</f>
        <v>25.240232493595812</v>
      </c>
      <c r="E111" s="5">
        <v>619281</v>
      </c>
      <c r="F111" s="5">
        <f t="shared" si="7"/>
        <v>383508956961</v>
      </c>
      <c r="G111" s="8">
        <f t="shared" si="8"/>
        <v>550877112502.5</v>
      </c>
      <c r="H111" s="5">
        <f t="shared" si="9"/>
        <v>8258926.1220681751</v>
      </c>
      <c r="I111" s="5">
        <f t="shared" si="10"/>
        <v>9973201.9398853704</v>
      </c>
      <c r="J111" s="5">
        <f>Table1[[#This Row],[DAA 
(n)]]^1.5</f>
        <v>487339522.69004869</v>
      </c>
      <c r="K111" s="5">
        <f t="shared" si="11"/>
        <v>636593257.97942555</v>
      </c>
      <c r="L111" s="7">
        <f>LN(Table1[[#This Row],[NV]]/Table1[[#This Row],[NV_MA-1]])</f>
        <v>-1.7945451013181961</v>
      </c>
      <c r="M111" s="7">
        <f>LN(Table1[[#This Row],[NV]]/Table1[[#This Row],[NV_MA-2]])</f>
        <v>9.1248202457568883</v>
      </c>
      <c r="N111" s="4">
        <f>LN(Table1[[#This Row],[NV]]/Table1[[#This Row],[NV_MA-3]])</f>
        <v>4.9685910115097087</v>
      </c>
      <c r="O111" s="7">
        <f>LN(Table1[[#This Row],[NV]]/Table1[[#This Row],[Metcalfe
NV ~ n^2]])</f>
        <v>-1.4323963197156762</v>
      </c>
      <c r="P111" s="7">
        <f>Table1[[#This Row],[NV_MA-1]]*$M$3</f>
        <v>550877112502.5</v>
      </c>
    </row>
    <row r="112" spans="1:16" x14ac:dyDescent="0.2">
      <c r="A112" s="2">
        <v>43581</v>
      </c>
      <c r="B112" s="3">
        <v>90989528956.622604</v>
      </c>
      <c r="C112" s="3">
        <f t="shared" si="6"/>
        <v>88161557291.812744</v>
      </c>
      <c r="D112" s="4">
        <f>LN(Table1[[#This Row],[NV]])</f>
        <v>25.234010270431874</v>
      </c>
      <c r="E112" s="5">
        <v>761966</v>
      </c>
      <c r="F112" s="5">
        <f t="shared" si="7"/>
        <v>580592185156</v>
      </c>
      <c r="G112" s="8">
        <f t="shared" si="8"/>
        <v>557651911803.93335</v>
      </c>
      <c r="H112" s="5">
        <f t="shared" si="9"/>
        <v>10319806.312913775</v>
      </c>
      <c r="I112" s="5">
        <f t="shared" si="10"/>
        <v>10043852.968744742</v>
      </c>
      <c r="J112" s="5">
        <f>Table1[[#This Row],[DAA 
(n)]]^1.5</f>
        <v>665125179.91320837</v>
      </c>
      <c r="K112" s="5">
        <f t="shared" si="11"/>
        <v>642695657.12715328</v>
      </c>
      <c r="L112" s="7">
        <f>LN(Table1[[#This Row],[NV]]/Table1[[#This Row],[NV_MA-1]])</f>
        <v>-1.812990520271512</v>
      </c>
      <c r="M112" s="7">
        <f>LN(Table1[[#This Row],[NV]]/Table1[[#This Row],[NV_MA-2]])</f>
        <v>9.1115389099945858</v>
      </c>
      <c r="N112" s="4">
        <f>LN(Table1[[#This Row],[NV]]/Table1[[#This Row],[NV_MA-3]])</f>
        <v>4.9528284173449402</v>
      </c>
      <c r="O112" s="7">
        <f>LN(Table1[[#This Row],[NV]]/Table1[[#This Row],[Metcalfe
NV ~ n^2]])</f>
        <v>-1.8533041580695968</v>
      </c>
      <c r="P112" s="7">
        <f>Table1[[#This Row],[NV_MA-1]]*$M$3</f>
        <v>557651911803.93335</v>
      </c>
    </row>
    <row r="113" spans="1:16" x14ac:dyDescent="0.2">
      <c r="A113" s="2">
        <v>43580</v>
      </c>
      <c r="B113" s="3">
        <v>90582486405.831406</v>
      </c>
      <c r="C113" s="3">
        <f t="shared" si="6"/>
        <v>87492893750.710709</v>
      </c>
      <c r="D113" s="4">
        <f>LN(Table1[[#This Row],[NV]])</f>
        <v>25.229526724530277</v>
      </c>
      <c r="E113" s="5">
        <v>751975</v>
      </c>
      <c r="F113" s="5">
        <f t="shared" si="7"/>
        <v>565466400625</v>
      </c>
      <c r="G113" s="8">
        <f t="shared" si="8"/>
        <v>558504339510.59998</v>
      </c>
      <c r="H113" s="5">
        <f t="shared" si="9"/>
        <v>10174566.423530336</v>
      </c>
      <c r="I113" s="5">
        <f t="shared" si="10"/>
        <v>10051906.443160744</v>
      </c>
      <c r="J113" s="5">
        <f>Table1[[#This Row],[DAA 
(n)]]^1.5</f>
        <v>652086341.3766495</v>
      </c>
      <c r="K113" s="5">
        <f t="shared" si="11"/>
        <v>643424101.43723631</v>
      </c>
      <c r="L113" s="7">
        <f>LN(Table1[[#This Row],[NV]]/Table1[[#This Row],[NV_MA-1]])</f>
        <v>-1.8190015008336087</v>
      </c>
      <c r="M113" s="7">
        <f>LN(Table1[[#This Row],[NV]]/Table1[[#This Row],[NV_MA-2]])</f>
        <v>9.1062538542140103</v>
      </c>
      <c r="N113" s="4">
        <f>LN(Table1[[#This Row],[NV]]/Table1[[#This Row],[NV_MA-3]])</f>
        <v>4.9472120929705383</v>
      </c>
      <c r="O113" s="7">
        <f>LN(Table1[[#This Row],[NV]]/Table1[[#This Row],[Metcalfe
NV ~ n^2]])</f>
        <v>-1.8313899908667399</v>
      </c>
      <c r="P113" s="7">
        <f>Table1[[#This Row],[NV_MA-1]]*$M$3</f>
        <v>558504339510.59998</v>
      </c>
    </row>
    <row r="114" spans="1:16" x14ac:dyDescent="0.2">
      <c r="A114" s="2">
        <v>43579</v>
      </c>
      <c r="B114" s="3">
        <v>95947917278.750107</v>
      </c>
      <c r="C114" s="3">
        <f t="shared" si="6"/>
        <v>86773415864.328873</v>
      </c>
      <c r="D114" s="4">
        <f>LN(Table1[[#This Row],[NV]])</f>
        <v>25.287071352846141</v>
      </c>
      <c r="E114" s="5">
        <v>875920</v>
      </c>
      <c r="F114" s="5">
        <f t="shared" si="7"/>
        <v>767235846400</v>
      </c>
      <c r="G114" s="8">
        <f t="shared" si="8"/>
        <v>555459839462.56665</v>
      </c>
      <c r="H114" s="5">
        <f t="shared" si="9"/>
        <v>11985239.673992116</v>
      </c>
      <c r="I114" s="5">
        <f t="shared" si="10"/>
        <v>10021289.000822596</v>
      </c>
      <c r="J114" s="5">
        <f>Table1[[#This Row],[DAA 
(n)]]^1.5</f>
        <v>819778764.41067266</v>
      </c>
      <c r="K114" s="5">
        <f t="shared" si="11"/>
        <v>640733846.34505069</v>
      </c>
      <c r="L114" s="7">
        <f>LN(Table1[[#This Row],[NV]]/Table1[[#This Row],[NV_MA-1]])</f>
        <v>-1.7559907943694595</v>
      </c>
      <c r="M114" s="7">
        <f>LN(Table1[[#This Row],[NV]]/Table1[[#This Row],[NV_MA-2]])</f>
        <v>9.1668490647022569</v>
      </c>
      <c r="N114" s="4">
        <f>LN(Table1[[#This Row],[NV]]/Table1[[#This Row],[NV_MA-3]])</f>
        <v>5.0089466404977312</v>
      </c>
      <c r="O114" s="7">
        <f>LN(Table1[[#This Row],[NV]]/Table1[[#This Row],[Metcalfe
NV ~ n^2]])</f>
        <v>-2.0789887302484722</v>
      </c>
      <c r="P114" s="7">
        <f>Table1[[#This Row],[NV_MA-1]]*$M$3</f>
        <v>555459839462.56665</v>
      </c>
    </row>
    <row r="115" spans="1:16" x14ac:dyDescent="0.2">
      <c r="A115" s="2">
        <v>43578</v>
      </c>
      <c r="B115" s="3">
        <v>97931104712.615295</v>
      </c>
      <c r="C115" s="3">
        <f t="shared" si="6"/>
        <v>85869280639.981415</v>
      </c>
      <c r="D115" s="4">
        <f>LN(Table1[[#This Row],[NV]])</f>
        <v>25.30753005525079</v>
      </c>
      <c r="E115" s="5">
        <v>714325</v>
      </c>
      <c r="F115" s="5">
        <f t="shared" si="7"/>
        <v>510260205625</v>
      </c>
      <c r="G115" s="8">
        <f t="shared" si="8"/>
        <v>546928814020.43335</v>
      </c>
      <c r="H115" s="5">
        <f t="shared" si="9"/>
        <v>9628453.3356880043</v>
      </c>
      <c r="I115" s="5">
        <f t="shared" si="10"/>
        <v>9943082.2759165093</v>
      </c>
      <c r="J115" s="5">
        <f>Table1[[#This Row],[DAA 
(n)]]^1.5</f>
        <v>603731414.93803084</v>
      </c>
      <c r="K115" s="5">
        <f t="shared" si="11"/>
        <v>633563167.16852129</v>
      </c>
      <c r="L115" s="7">
        <f>LN(Table1[[#This Row],[NV]]/Table1[[#This Row],[NV_MA-1]])</f>
        <v>-1.720054436746483</v>
      </c>
      <c r="M115" s="7">
        <f>LN(Table1[[#This Row],[NV]]/Table1[[#This Row],[NV_MA-2]])</f>
        <v>9.195142436565046</v>
      </c>
      <c r="N115" s="4">
        <f>LN(Table1[[#This Row],[NV]]/Table1[[#This Row],[NV_MA-3]])</f>
        <v>5.0406597911015085</v>
      </c>
      <c r="O115" s="7">
        <f>LN(Table1[[#This Row],[NV]]/Table1[[#This Row],[Metcalfe
NV ~ n^2]])</f>
        <v>-1.6506565844104413</v>
      </c>
      <c r="P115" s="7">
        <f>Table1[[#This Row],[NV_MA-1]]*$M$3</f>
        <v>546928814020.43335</v>
      </c>
    </row>
    <row r="116" spans="1:16" x14ac:dyDescent="0.2">
      <c r="A116" s="2">
        <v>43577</v>
      </c>
      <c r="B116" s="3">
        <v>95078673811.4384</v>
      </c>
      <c r="C116" s="3">
        <f t="shared" si="6"/>
        <v>84935439513.682434</v>
      </c>
      <c r="D116" s="4">
        <f>LN(Table1[[#This Row],[NV]])</f>
        <v>25.27797053120733</v>
      </c>
      <c r="E116" s="5">
        <v>646342</v>
      </c>
      <c r="F116" s="5">
        <f t="shared" si="7"/>
        <v>417757980964</v>
      </c>
      <c r="G116" s="8">
        <f t="shared" si="8"/>
        <v>540745732948.13336</v>
      </c>
      <c r="H116" s="5">
        <f t="shared" si="9"/>
        <v>8647463.9459151663</v>
      </c>
      <c r="I116" s="5">
        <f t="shared" si="10"/>
        <v>9873893.1598291155</v>
      </c>
      <c r="J116" s="5">
        <f>Table1[[#This Row],[DAA 
(n)]]^1.5</f>
        <v>519629222.5541538</v>
      </c>
      <c r="K116" s="5">
        <f t="shared" si="11"/>
        <v>627779093.41642272</v>
      </c>
      <c r="L116" s="7">
        <f>LN(Table1[[#This Row],[NV]]/Table1[[#This Row],[NV_MA-1]])</f>
        <v>-1.7382444795529206</v>
      </c>
      <c r="M116" s="7">
        <f>LN(Table1[[#This Row],[NV]]/Table1[[#This Row],[NV_MA-2]])</f>
        <v>9.1725657538184677</v>
      </c>
      <c r="N116" s="4">
        <f>LN(Table1[[#This Row],[NV]]/Table1[[#This Row],[NV_MA-3]])</f>
        <v>5.0202716307334079</v>
      </c>
      <c r="O116" s="7">
        <f>LN(Table1[[#This Row],[NV]]/Table1[[#This Row],[Metcalfe
NV ~ n^2]])</f>
        <v>-1.4801975776736256</v>
      </c>
      <c r="P116" s="7">
        <f>Table1[[#This Row],[NV_MA-1]]*$M$3</f>
        <v>540745732948.13336</v>
      </c>
    </row>
    <row r="117" spans="1:16" x14ac:dyDescent="0.2">
      <c r="A117" s="2">
        <v>43576</v>
      </c>
      <c r="B117" s="3">
        <v>93514542764.358902</v>
      </c>
      <c r="C117" s="3">
        <f t="shared" si="6"/>
        <v>84102950859.42308</v>
      </c>
      <c r="D117" s="4">
        <f>LN(Table1[[#This Row],[NV]])</f>
        <v>25.261382798733063</v>
      </c>
      <c r="E117" s="5">
        <v>673424</v>
      </c>
      <c r="F117" s="5">
        <f t="shared" si="7"/>
        <v>453499883776</v>
      </c>
      <c r="G117" s="8">
        <f t="shared" si="8"/>
        <v>537525618816.83331</v>
      </c>
      <c r="H117" s="5">
        <f t="shared" si="9"/>
        <v>9037437.9113990478</v>
      </c>
      <c r="I117" s="5">
        <f t="shared" si="10"/>
        <v>9835893.6233435944</v>
      </c>
      <c r="J117" s="5">
        <f>Table1[[#This Row],[DAA 
(n)]]^1.5</f>
        <v>552627999.41006255</v>
      </c>
      <c r="K117" s="5">
        <f t="shared" si="11"/>
        <v>624678601.16555154</v>
      </c>
      <c r="L117" s="7">
        <f>LN(Table1[[#This Row],[NV]]/Table1[[#This Row],[NV_MA-1]])</f>
        <v>-1.7488594599943648</v>
      </c>
      <c r="M117" s="7">
        <f>LN(Table1[[#This Row],[NV]]/Table1[[#This Row],[NV_MA-2]])</f>
        <v>9.159833931505494</v>
      </c>
      <c r="N117" s="4">
        <f>LN(Table1[[#This Row],[NV]]/Table1[[#This Row],[NV_MA-3]])</f>
        <v>5.0086349614332804</v>
      </c>
      <c r="O117" s="7">
        <f>LN(Table1[[#This Row],[NV]]/Table1[[#This Row],[Metcalfe
NV ~ n^2]])</f>
        <v>-1.5788780514862581</v>
      </c>
      <c r="P117" s="7">
        <f>Table1[[#This Row],[NV_MA-1]]*$M$3</f>
        <v>537525618816.83331</v>
      </c>
    </row>
    <row r="118" spans="1:16" x14ac:dyDescent="0.2">
      <c r="A118" s="2">
        <v>43575</v>
      </c>
      <c r="B118" s="3">
        <v>93825862417.046997</v>
      </c>
      <c r="C118" s="3">
        <f t="shared" si="6"/>
        <v>83323598463.983063</v>
      </c>
      <c r="D118" s="4">
        <f>LN(Table1[[#This Row],[NV]])</f>
        <v>25.264706373687009</v>
      </c>
      <c r="E118" s="5">
        <v>689643</v>
      </c>
      <c r="F118" s="5">
        <f t="shared" si="7"/>
        <v>475607467449</v>
      </c>
      <c r="G118" s="8">
        <f t="shared" si="8"/>
        <v>540016364375</v>
      </c>
      <c r="H118" s="5">
        <f t="shared" si="9"/>
        <v>9271511.7696710173</v>
      </c>
      <c r="I118" s="5">
        <f t="shared" si="10"/>
        <v>9861613.3218889199</v>
      </c>
      <c r="J118" s="5">
        <f>Table1[[#This Row],[DAA 
(n)]]^1.5</f>
        <v>572712284.37491226</v>
      </c>
      <c r="K118" s="5">
        <f t="shared" si="11"/>
        <v>626911053.94052625</v>
      </c>
      <c r="L118" s="7">
        <f>LN(Table1[[#This Row],[NV]]/Table1[[#This Row],[NV_MA-1]])</f>
        <v>-1.7501589067567001</v>
      </c>
      <c r="M118" s="7">
        <f>LN(Table1[[#This Row],[NV]]/Table1[[#This Row],[NV_MA-2]])</f>
        <v>9.1605460375833339</v>
      </c>
      <c r="N118" s="4">
        <f>LN(Table1[[#This Row],[NV]]/Table1[[#This Row],[NV_MA-3]])</f>
        <v>5.0083911448968381</v>
      </c>
      <c r="O118" s="7">
        <f>LN(Table1[[#This Row],[NV]]/Table1[[#This Row],[Metcalfe
NV ~ n^2]])</f>
        <v>-1.6231523290650458</v>
      </c>
      <c r="P118" s="7">
        <f>Table1[[#This Row],[NV_MA-1]]*$M$3</f>
        <v>540016364375</v>
      </c>
    </row>
    <row r="119" spans="1:16" x14ac:dyDescent="0.2">
      <c r="A119" s="2">
        <v>43574</v>
      </c>
      <c r="B119" s="3">
        <v>93393056304.899307</v>
      </c>
      <c r="C119" s="3">
        <f t="shared" si="6"/>
        <v>82529134127.020004</v>
      </c>
      <c r="D119" s="4">
        <f>LN(Table1[[#This Row],[NV]])</f>
        <v>25.260082835786957</v>
      </c>
      <c r="E119" s="5">
        <v>798377</v>
      </c>
      <c r="F119" s="5">
        <f t="shared" si="7"/>
        <v>637405834129</v>
      </c>
      <c r="G119" s="8">
        <f t="shared" si="8"/>
        <v>540737755969.40002</v>
      </c>
      <c r="H119" s="5">
        <f t="shared" si="9"/>
        <v>10850211.841113346</v>
      </c>
      <c r="I119" s="5">
        <f t="shared" si="10"/>
        <v>9869089.4971376713</v>
      </c>
      <c r="J119" s="5">
        <f>Table1[[#This Row],[DAA 
(n)]]^1.5</f>
        <v>713365374.56930721</v>
      </c>
      <c r="K119" s="5">
        <f t="shared" si="11"/>
        <v>627558925.35572636</v>
      </c>
      <c r="L119" s="7">
        <f>LN(Table1[[#This Row],[NV]]/Table1[[#This Row],[NV_MA-1]])</f>
        <v>-1.7561174230537044</v>
      </c>
      <c r="M119" s="7">
        <f>LN(Table1[[#This Row],[NV]]/Table1[[#This Row],[NV_MA-2]])</f>
        <v>9.1551646781626648</v>
      </c>
      <c r="N119" s="4">
        <f>LN(Table1[[#This Row],[NV]]/Table1[[#This Row],[NV_MA-3]])</f>
        <v>5.0027347062761711</v>
      </c>
      <c r="O119" s="7">
        <f>LN(Table1[[#This Row],[NV]]/Table1[[#This Row],[Metcalfe
NV ~ n^2]])</f>
        <v>-1.9205895561114721</v>
      </c>
      <c r="P119" s="7">
        <f>Table1[[#This Row],[NV_MA-1]]*$M$3</f>
        <v>540737755969.40002</v>
      </c>
    </row>
    <row r="120" spans="1:16" x14ac:dyDescent="0.2">
      <c r="A120" s="2">
        <v>43573</v>
      </c>
      <c r="B120" s="3">
        <v>93180899416.671402</v>
      </c>
      <c r="C120" s="3">
        <f t="shared" si="6"/>
        <v>81780764606.97821</v>
      </c>
      <c r="D120" s="4">
        <f>LN(Table1[[#This Row],[NV]])</f>
        <v>25.257808595753293</v>
      </c>
      <c r="E120" s="5">
        <v>739768</v>
      </c>
      <c r="F120" s="5">
        <f t="shared" si="7"/>
        <v>547256693824</v>
      </c>
      <c r="G120" s="8">
        <f t="shared" si="8"/>
        <v>538030090697.90002</v>
      </c>
      <c r="H120" s="5">
        <f t="shared" si="9"/>
        <v>9997292.7385369074</v>
      </c>
      <c r="I120" s="5">
        <f t="shared" si="10"/>
        <v>9843564.4239364788</v>
      </c>
      <c r="J120" s="5">
        <f>Table1[[#This Row],[DAA 
(n)]]^1.5</f>
        <v>636272732.30650949</v>
      </c>
      <c r="K120" s="5">
        <f t="shared" si="11"/>
        <v>625247895.12154055</v>
      </c>
      <c r="L120" s="7">
        <f>LN(Table1[[#This Row],[NV]]/Table1[[#This Row],[NV_MA-1]])</f>
        <v>-1.7533717304560845</v>
      </c>
      <c r="M120" s="7">
        <f>LN(Table1[[#This Row],[NV]]/Table1[[#This Row],[NV_MA-2]])</f>
        <v>9.1554801541123485</v>
      </c>
      <c r="N120" s="4">
        <f>LN(Table1[[#This Row],[NV]]/Table1[[#This Row],[NV_MA-3]])</f>
        <v>5.004149834495907</v>
      </c>
      <c r="O120" s="7">
        <f>LN(Table1[[#This Row],[NV]]/Table1[[#This Row],[Metcalfe
NV ~ n^2]])</f>
        <v>-1.7703752092691147</v>
      </c>
      <c r="P120" s="7">
        <f>Table1[[#This Row],[NV_MA-1]]*$M$3</f>
        <v>538030090697.90002</v>
      </c>
    </row>
    <row r="121" spans="1:16" x14ac:dyDescent="0.2">
      <c r="A121" s="2">
        <v>43572</v>
      </c>
      <c r="B121" s="3">
        <v>92250564153.547104</v>
      </c>
      <c r="C121" s="3">
        <f t="shared" si="6"/>
        <v>81029511662.328018</v>
      </c>
      <c r="D121" s="4">
        <f>LN(Table1[[#This Row],[NV]])</f>
        <v>25.247774235333953</v>
      </c>
      <c r="E121" s="5">
        <v>734917</v>
      </c>
      <c r="F121" s="5">
        <f t="shared" si="7"/>
        <v>540102996889</v>
      </c>
      <c r="G121" s="8">
        <f t="shared" si="8"/>
        <v>538036255952.06665</v>
      </c>
      <c r="H121" s="5">
        <f t="shared" si="9"/>
        <v>9926900.8187202867</v>
      </c>
      <c r="I121" s="5">
        <f t="shared" si="10"/>
        <v>9843624.8996714093</v>
      </c>
      <c r="J121" s="5">
        <f>Table1[[#This Row],[DAA 
(n)]]^1.5</f>
        <v>630024502.82879579</v>
      </c>
      <c r="K121" s="5">
        <f t="shared" si="11"/>
        <v>625253270.95904648</v>
      </c>
      <c r="L121" s="7">
        <f>LN(Table1[[#This Row],[NV]]/Table1[[#This Row],[NV_MA-1]])</f>
        <v>-1.7634175497490985</v>
      </c>
      <c r="M121" s="7">
        <f>LN(Table1[[#This Row],[NV]]/Table1[[#This Row],[NV_MA-2]])</f>
        <v>9.1454396500293367</v>
      </c>
      <c r="N121" s="4">
        <f>LN(Table1[[#This Row],[NV]]/Table1[[#This Row],[NV_MA-3]])</f>
        <v>4.9941068761837375</v>
      </c>
      <c r="O121" s="7">
        <f>LN(Table1[[#This Row],[NV]]/Table1[[#This Row],[Metcalfe
NV ~ n^2]])</f>
        <v>-1.7672514579628036</v>
      </c>
      <c r="P121" s="7">
        <f>Table1[[#This Row],[NV_MA-1]]*$M$3</f>
        <v>538036255952.06665</v>
      </c>
    </row>
    <row r="122" spans="1:16" x14ac:dyDescent="0.2">
      <c r="A122" s="2">
        <v>43571</v>
      </c>
      <c r="B122" s="3">
        <v>91881692216.070602</v>
      </c>
      <c r="C122" s="3">
        <f t="shared" si="6"/>
        <v>80284840224.398651</v>
      </c>
      <c r="D122" s="4">
        <f>LN(Table1[[#This Row],[NV]])</f>
        <v>25.243767632273702</v>
      </c>
      <c r="E122" s="5">
        <v>777026</v>
      </c>
      <c r="F122" s="5">
        <f t="shared" si="7"/>
        <v>603769404676</v>
      </c>
      <c r="G122" s="8">
        <f t="shared" si="8"/>
        <v>537340337666.73334</v>
      </c>
      <c r="H122" s="5">
        <f t="shared" si="9"/>
        <v>10538981.647526147</v>
      </c>
      <c r="I122" s="5">
        <f t="shared" si="10"/>
        <v>9836693.070920052</v>
      </c>
      <c r="J122" s="5">
        <f>Table1[[#This Row],[DAA 
(n)]]^1.5</f>
        <v>684941256.9248358</v>
      </c>
      <c r="K122" s="5">
        <f t="shared" si="11"/>
        <v>624641444.66349804</v>
      </c>
      <c r="L122" s="7">
        <f>LN(Table1[[#This Row],[NV]]/Table1[[#This Row],[NV_MA-1]])</f>
        <v>-1.7661298743461387</v>
      </c>
      <c r="M122" s="7">
        <f>LN(Table1[[#This Row],[NV]]/Table1[[#This Row],[NV_MA-2]])</f>
        <v>9.1421374897579035</v>
      </c>
      <c r="N122" s="4">
        <f>LN(Table1[[#This Row],[NV]]/Table1[[#This Row],[NV_MA-3]])</f>
        <v>4.9910792777336637</v>
      </c>
      <c r="O122" s="7">
        <f>LN(Table1[[#This Row],[NV]]/Table1[[#This Row],[Metcalfe
NV ~ n^2]])</f>
        <v>-1.8826905493731081</v>
      </c>
      <c r="P122" s="7">
        <f>Table1[[#This Row],[NV_MA-1]]*$M$3</f>
        <v>537340337666.73334</v>
      </c>
    </row>
    <row r="123" spans="1:16" x14ac:dyDescent="0.2">
      <c r="A123" s="2">
        <v>43570</v>
      </c>
      <c r="B123" s="3">
        <v>88994562169.307098</v>
      </c>
      <c r="C123" s="3">
        <f t="shared" si="6"/>
        <v>79560475460.466385</v>
      </c>
      <c r="D123" s="4">
        <f>LN(Table1[[#This Row],[NV]])</f>
        <v>25.211841105590651</v>
      </c>
      <c r="E123" s="5">
        <v>767910</v>
      </c>
      <c r="F123" s="5">
        <f t="shared" si="7"/>
        <v>589685768100</v>
      </c>
      <c r="G123" s="8">
        <f t="shared" si="8"/>
        <v>527237432145.03333</v>
      </c>
      <c r="H123" s="5">
        <f t="shared" si="9"/>
        <v>10406276.935538245</v>
      </c>
      <c r="I123" s="5">
        <f t="shared" si="10"/>
        <v>9726933.4393109027</v>
      </c>
      <c r="J123" s="5">
        <f>Table1[[#This Row],[DAA 
(n)]]^1.5</f>
        <v>672923174.0560528</v>
      </c>
      <c r="K123" s="5">
        <f t="shared" si="11"/>
        <v>615345110.4726342</v>
      </c>
      <c r="L123" s="7">
        <f>LN(Table1[[#This Row],[NV]]/Table1[[#This Row],[NV_MA-1]])</f>
        <v>-1.7790757138161035</v>
      </c>
      <c r="M123" s="7">
        <f>LN(Table1[[#This Row],[NV]]/Table1[[#This Row],[NV_MA-2]])</f>
        <v>9.1214318666420056</v>
      </c>
      <c r="N123" s="4">
        <f>LN(Table1[[#This Row],[NV]]/Table1[[#This Row],[NV_MA-3]])</f>
        <v>4.9741472819685262</v>
      </c>
      <c r="O123" s="7">
        <f>LN(Table1[[#This Row],[NV]]/Table1[[#This Row],[Metcalfe
NV ~ n^2]])</f>
        <v>-1.8910145299349863</v>
      </c>
      <c r="P123" s="7">
        <f>Table1[[#This Row],[NV_MA-1]]*$M$3</f>
        <v>527237432145.03333</v>
      </c>
    </row>
    <row r="124" spans="1:16" x14ac:dyDescent="0.2">
      <c r="A124" s="2">
        <v>43569</v>
      </c>
      <c r="B124" s="3">
        <v>90995377478.974594</v>
      </c>
      <c r="C124" s="3">
        <f t="shared" si="6"/>
        <v>78939765695.012589</v>
      </c>
      <c r="D124" s="4">
        <f>LN(Table1[[#This Row],[NV]])</f>
        <v>25.234074545238709</v>
      </c>
      <c r="E124" s="5">
        <v>596510</v>
      </c>
      <c r="F124" s="5">
        <f t="shared" si="7"/>
        <v>355824180100</v>
      </c>
      <c r="G124" s="8">
        <f t="shared" si="8"/>
        <v>519666229829.73334</v>
      </c>
      <c r="H124" s="5">
        <f t="shared" si="9"/>
        <v>7932897.7799192714</v>
      </c>
      <c r="I124" s="5">
        <f t="shared" si="10"/>
        <v>9647162.7061837018</v>
      </c>
      <c r="J124" s="5">
        <f>Table1[[#This Row],[DAA 
(n)]]^1.5</f>
        <v>460708890.37596285</v>
      </c>
      <c r="K124" s="5">
        <f t="shared" si="11"/>
        <v>608488489.91949403</v>
      </c>
      <c r="L124" s="7">
        <f>LN(Table1[[#This Row],[NV]]/Table1[[#This Row],[NV_MA-1]])</f>
        <v>-1.7423780314871384</v>
      </c>
      <c r="M124" s="7">
        <f>LN(Table1[[#This Row],[NV]]/Table1[[#This Row],[NV_MA-2]])</f>
        <v>9.1519001352405098</v>
      </c>
      <c r="N124" s="4">
        <f>LN(Table1[[#This Row],[NV]]/Table1[[#This Row],[NV_MA-3]])</f>
        <v>5.0075859905237081</v>
      </c>
      <c r="O124" s="7">
        <f>LN(Table1[[#This Row],[NV]]/Table1[[#This Row],[Metcalfe
NV ~ n^2]])</f>
        <v>-1.3636280244391559</v>
      </c>
      <c r="P124" s="7">
        <f>Table1[[#This Row],[NV_MA-1]]*$M$3</f>
        <v>519666229829.73334</v>
      </c>
    </row>
    <row r="125" spans="1:16" x14ac:dyDescent="0.2">
      <c r="A125" s="2">
        <v>43568</v>
      </c>
      <c r="B125" s="3">
        <v>89540456117.108307</v>
      </c>
      <c r="C125" s="3">
        <f t="shared" si="6"/>
        <v>78205620279.155258</v>
      </c>
      <c r="D125" s="4">
        <f>LN(Table1[[#This Row],[NV]])</f>
        <v>25.217956383750145</v>
      </c>
      <c r="E125" s="5">
        <v>602847</v>
      </c>
      <c r="F125" s="5">
        <f t="shared" si="7"/>
        <v>363424505409</v>
      </c>
      <c r="G125" s="8">
        <f t="shared" si="8"/>
        <v>524854170744.93335</v>
      </c>
      <c r="H125" s="5">
        <f t="shared" si="9"/>
        <v>8023543.142376028</v>
      </c>
      <c r="I125" s="5">
        <f t="shared" si="10"/>
        <v>9704087.1384545676</v>
      </c>
      <c r="J125" s="5">
        <f>Table1[[#This Row],[DAA 
(n)]]^1.5</f>
        <v>468069837.53741252</v>
      </c>
      <c r="K125" s="5">
        <f t="shared" si="11"/>
        <v>613291457.57709718</v>
      </c>
      <c r="L125" s="7">
        <f>LN(Table1[[#This Row],[NV]]/Table1[[#This Row],[NV_MA-1]])</f>
        <v>-1.7684299071930034</v>
      </c>
      <c r="M125" s="7">
        <f>LN(Table1[[#This Row],[NV]]/Table1[[#This Row],[NV_MA-2]])</f>
        <v>9.129898674541554</v>
      </c>
      <c r="N125" s="4">
        <f>LN(Table1[[#This Row],[NV]]/Table1[[#This Row],[NV_MA-3]])</f>
        <v>4.9836055418713565</v>
      </c>
      <c r="O125" s="7">
        <f>LN(Table1[[#This Row],[NV]]/Table1[[#This Row],[Metcalfe
NV ~ n^2]])</f>
        <v>-1.4008810405914449</v>
      </c>
      <c r="P125" s="7">
        <f>Table1[[#This Row],[NV_MA-1]]*$M$3</f>
        <v>524854170744.93335</v>
      </c>
    </row>
    <row r="126" spans="1:16" x14ac:dyDescent="0.2">
      <c r="A126" s="2">
        <v>43567</v>
      </c>
      <c r="B126" s="3">
        <v>89674280265.741501</v>
      </c>
      <c r="C126" s="3">
        <f t="shared" si="6"/>
        <v>77483564864.622421</v>
      </c>
      <c r="D126" s="4">
        <f>LN(Table1[[#This Row],[NV]])</f>
        <v>25.219449834302345</v>
      </c>
      <c r="E126" s="5">
        <v>763723</v>
      </c>
      <c r="F126" s="5">
        <f t="shared" si="7"/>
        <v>583272820729</v>
      </c>
      <c r="G126" s="8">
        <f t="shared" si="8"/>
        <v>530793021270.76666</v>
      </c>
      <c r="H126" s="5">
        <f t="shared" si="9"/>
        <v>10345361.542797081</v>
      </c>
      <c r="I126" s="5">
        <f t="shared" si="10"/>
        <v>9768021.3206849862</v>
      </c>
      <c r="J126" s="5">
        <f>Table1[[#This Row],[DAA 
(n)]]^1.5</f>
        <v>667427051.0442431</v>
      </c>
      <c r="K126" s="5">
        <f t="shared" si="11"/>
        <v>618733296.47064888</v>
      </c>
      <c r="L126" s="7">
        <f>LN(Table1[[#This Row],[NV]]/Table1[[#This Row],[NV_MA-1]])</f>
        <v>-1.7781881574474265</v>
      </c>
      <c r="M126" s="7">
        <f>LN(Table1[[#This Row],[NV]]/Table1[[#This Row],[NV_MA-2]])</f>
        <v>9.1248253568247417</v>
      </c>
      <c r="N126" s="4">
        <f>LN(Table1[[#This Row],[NV]]/Table1[[#This Row],[NV_MA-3]])</f>
        <v>4.9762649584225507</v>
      </c>
      <c r="O126" s="7">
        <f>LN(Table1[[#This Row],[NV]]/Table1[[#This Row],[Metcalfe
NV ~ n^2]])</f>
        <v>-1.8724710396194333</v>
      </c>
      <c r="P126" s="7">
        <f>Table1[[#This Row],[NV_MA-1]]*$M$3</f>
        <v>530793021270.76666</v>
      </c>
    </row>
    <row r="127" spans="1:16" x14ac:dyDescent="0.2">
      <c r="A127" s="2">
        <v>43566</v>
      </c>
      <c r="B127" s="3">
        <v>89096740025.253906</v>
      </c>
      <c r="C127" s="3">
        <f t="shared" si="6"/>
        <v>76763753927.427292</v>
      </c>
      <c r="D127" s="4">
        <f>LN(Table1[[#This Row],[NV]])</f>
        <v>25.212988582934003</v>
      </c>
      <c r="E127" s="5">
        <v>813510</v>
      </c>
      <c r="F127" s="5">
        <f t="shared" si="7"/>
        <v>661798520100</v>
      </c>
      <c r="G127" s="8">
        <f t="shared" si="8"/>
        <v>528634674153.96667</v>
      </c>
      <c r="H127" s="5">
        <f t="shared" si="9"/>
        <v>11071149.92186266</v>
      </c>
      <c r="I127" s="5">
        <f t="shared" si="10"/>
        <v>9746905.1383945271</v>
      </c>
      <c r="J127" s="5">
        <f>Table1[[#This Row],[DAA 
(n)]]^1.5</f>
        <v>733743629.67357421</v>
      </c>
      <c r="K127" s="5">
        <f t="shared" si="11"/>
        <v>616854009.75169623</v>
      </c>
      <c r="L127" s="7">
        <f>LN(Table1[[#This Row],[NV]]/Table1[[#This Row],[NV_MA-1]])</f>
        <v>-1.7805748502362673</v>
      </c>
      <c r="M127" s="7">
        <f>LN(Table1[[#This Row],[NV]]/Table1[[#This Row],[NV_MA-2]])</f>
        <v>9.1205282120520295</v>
      </c>
      <c r="N127" s="4">
        <f>LN(Table1[[#This Row],[NV]]/Table1[[#This Row],[NV_MA-3]])</f>
        <v>4.9728456421058755</v>
      </c>
      <c r="O127" s="7">
        <f>LN(Table1[[#This Row],[NV]]/Table1[[#This Row],[Metcalfe
NV ~ n^2]])</f>
        <v>-2.0052384133233492</v>
      </c>
      <c r="P127" s="7">
        <f>Table1[[#This Row],[NV_MA-1]]*$M$3</f>
        <v>528634674153.96667</v>
      </c>
    </row>
    <row r="128" spans="1:16" x14ac:dyDescent="0.2">
      <c r="A128" s="2">
        <v>43565</v>
      </c>
      <c r="B128" s="3">
        <v>93691843864.063599</v>
      </c>
      <c r="C128" s="3">
        <f t="shared" si="6"/>
        <v>76074334396.634796</v>
      </c>
      <c r="D128" s="4">
        <f>LN(Table1[[#This Row],[NV]])</f>
        <v>25.263276977194703</v>
      </c>
      <c r="E128" s="5">
        <v>773468</v>
      </c>
      <c r="F128" s="5">
        <f t="shared" si="7"/>
        <v>598252747024</v>
      </c>
      <c r="G128" s="8">
        <f t="shared" si="8"/>
        <v>522748521628.26666</v>
      </c>
      <c r="H128" s="5">
        <f t="shared" si="9"/>
        <v>10487173.836919401</v>
      </c>
      <c r="I128" s="5">
        <f t="shared" si="10"/>
        <v>9690254.9044223838</v>
      </c>
      <c r="J128" s="5">
        <f>Table1[[#This Row],[DAA 
(n)]]^1.5</f>
        <v>680242130.22655392</v>
      </c>
      <c r="K128" s="5">
        <f t="shared" si="11"/>
        <v>611774769.96073484</v>
      </c>
      <c r="L128" s="7">
        <f>LN(Table1[[#This Row],[NV]]/Table1[[#This Row],[NV_MA-1]])</f>
        <v>-1.7190893699900101</v>
      </c>
      <c r="M128" s="7">
        <f>LN(Table1[[#This Row],[NV]]/Table1[[#This Row],[NV_MA-2]])</f>
        <v>9.1766456877478042</v>
      </c>
      <c r="N128" s="4">
        <f>LN(Table1[[#This Row],[NV]]/Table1[[#This Row],[NV_MA-3]])</f>
        <v>5.0314022273951391</v>
      </c>
      <c r="O128" s="7">
        <f>LN(Table1[[#This Row],[NV]]/Table1[[#This Row],[Metcalfe
NV ~ n^2]])</f>
        <v>-1.8540021782956344</v>
      </c>
      <c r="P128" s="7">
        <f>Table1[[#This Row],[NV_MA-1]]*$M$3</f>
        <v>522748521628.26666</v>
      </c>
    </row>
    <row r="129" spans="1:16" x14ac:dyDescent="0.2">
      <c r="A129" s="2">
        <v>43564</v>
      </c>
      <c r="B129" s="3">
        <v>91633263649.930893</v>
      </c>
      <c r="C129" s="3">
        <f t="shared" si="6"/>
        <v>75218553301.674973</v>
      </c>
      <c r="D129" s="4">
        <f>LN(Table1[[#This Row],[NV]])</f>
        <v>25.241060182990111</v>
      </c>
      <c r="E129" s="5">
        <v>776284</v>
      </c>
      <c r="F129" s="5">
        <f t="shared" si="7"/>
        <v>602616848656</v>
      </c>
      <c r="G129" s="8">
        <f t="shared" si="8"/>
        <v>521544565378.66669</v>
      </c>
      <c r="H129" s="5">
        <f t="shared" si="9"/>
        <v>10528176.085930012</v>
      </c>
      <c r="I129" s="5">
        <f t="shared" si="10"/>
        <v>9678759.9969810341</v>
      </c>
      <c r="J129" s="5">
        <f>Table1[[#This Row],[DAA 
(n)]]^1.5</f>
        <v>683960391.93952954</v>
      </c>
      <c r="K129" s="5">
        <f t="shared" si="11"/>
        <v>610740102.73057592</v>
      </c>
      <c r="L129" s="7">
        <f>LN(Table1[[#This Row],[NV]]/Table1[[#This Row],[NV_MA-1]])</f>
        <v>-1.7390003808891372</v>
      </c>
      <c r="M129" s="7">
        <f>LN(Table1[[#This Row],[NV]]/Table1[[#This Row],[NV_MA-2]])</f>
        <v>9.1556158314282197</v>
      </c>
      <c r="N129" s="4">
        <f>LN(Table1[[#This Row],[NV]]/Table1[[#This Row],[NV_MA-3]])</f>
        <v>5.0108781201268204</v>
      </c>
      <c r="O129" s="7">
        <f>LN(Table1[[#This Row],[NV]]/Table1[[#This Row],[Metcalfe
NV ~ n^2]])</f>
        <v>-1.8834872401952516</v>
      </c>
      <c r="P129" s="7">
        <f>Table1[[#This Row],[NV_MA-1]]*$M$3</f>
        <v>521544565378.66669</v>
      </c>
    </row>
    <row r="130" spans="1:16" x14ac:dyDescent="0.2">
      <c r="A130" s="2">
        <v>43563</v>
      </c>
      <c r="B130" s="3">
        <v>93173850971.950897</v>
      </c>
      <c r="C130" s="3">
        <f t="shared" si="6"/>
        <v>74457073275.688736</v>
      </c>
      <c r="D130" s="4">
        <f>LN(Table1[[#This Row],[NV]])</f>
        <v>25.257732950300635</v>
      </c>
      <c r="E130" s="5">
        <v>778923</v>
      </c>
      <c r="F130" s="5">
        <f t="shared" si="7"/>
        <v>606721039929</v>
      </c>
      <c r="G130" s="8">
        <f t="shared" si="8"/>
        <v>510671351191.76666</v>
      </c>
      <c r="H130" s="5">
        <f t="shared" si="9"/>
        <v>10566610.406859029</v>
      </c>
      <c r="I130" s="5">
        <f t="shared" si="10"/>
        <v>9558673.5847185645</v>
      </c>
      <c r="J130" s="5">
        <f>Table1[[#This Row],[DAA 
(n)]]^1.5</f>
        <v>687451069.22937882</v>
      </c>
      <c r="K130" s="5">
        <f t="shared" si="11"/>
        <v>600648812.46632612</v>
      </c>
      <c r="L130" s="7">
        <f>LN(Table1[[#This Row],[NV]]/Table1[[#This Row],[NV_MA-1]])</f>
        <v>-1.701259121588151</v>
      </c>
      <c r="M130" s="7">
        <f>LN(Table1[[#This Row],[NV]]/Table1[[#This Row],[NV_MA-2]])</f>
        <v>9.18477342126757</v>
      </c>
      <c r="N130" s="4">
        <f>LN(Table1[[#This Row],[NV]]/Table1[[#This Row],[NV_MA-3]])</f>
        <v>5.0442119672518837</v>
      </c>
      <c r="O130" s="7">
        <f>LN(Table1[[#This Row],[NV]]/Table1[[#This Row],[Metcalfe
NV ~ n^2]])</f>
        <v>-1.8736020002889076</v>
      </c>
      <c r="P130" s="7">
        <f>Table1[[#This Row],[NV_MA-1]]*$M$3</f>
        <v>510671351191.76666</v>
      </c>
    </row>
    <row r="131" spans="1:16" x14ac:dyDescent="0.2">
      <c r="A131" s="2">
        <v>43562</v>
      </c>
      <c r="B131" s="3">
        <v>91501063164.414398</v>
      </c>
      <c r="C131" s="3">
        <f t="shared" si="6"/>
        <v>73648072219.65097</v>
      </c>
      <c r="D131" s="4">
        <f>LN(Table1[[#This Row],[NV]])</f>
        <v>25.2396164284436</v>
      </c>
      <c r="E131" s="5">
        <v>623548</v>
      </c>
      <c r="F131" s="5">
        <f t="shared" si="7"/>
        <v>388812108304</v>
      </c>
      <c r="G131" s="8">
        <f t="shared" si="8"/>
        <v>502639802289.09998</v>
      </c>
      <c r="H131" s="5">
        <f t="shared" si="9"/>
        <v>8320113.842339443</v>
      </c>
      <c r="I131" s="5">
        <f t="shared" si="10"/>
        <v>9474832.9847791232</v>
      </c>
      <c r="J131" s="5">
        <f>Table1[[#This Row],[DAA 
(n)]]^1.5</f>
        <v>492385024.65930361</v>
      </c>
      <c r="K131" s="5">
        <f t="shared" si="11"/>
        <v>593411712.53261352</v>
      </c>
      <c r="L131" s="7">
        <f>LN(Table1[[#This Row],[NV]]/Table1[[#This Row],[NV_MA-1]])</f>
        <v>-1.7035232232524857</v>
      </c>
      <c r="M131" s="7">
        <f>LN(Table1[[#This Row],[NV]]/Table1[[#This Row],[NV_MA-2]])</f>
        <v>9.1754667466024333</v>
      </c>
      <c r="N131" s="4">
        <f>LN(Table1[[#This Row],[NV]]/Table1[[#This Row],[NV_MA-3]])</f>
        <v>5.0382174248116449</v>
      </c>
      <c r="O131" s="7">
        <f>LN(Table1[[#This Row],[NV]]/Table1[[#This Row],[Metcalfe
NV ~ n^2]])</f>
        <v>-1.4467456233613702</v>
      </c>
      <c r="P131" s="7">
        <f>Table1[[#This Row],[NV_MA-1]]*$M$3</f>
        <v>502639802289.09998</v>
      </c>
    </row>
    <row r="132" spans="1:16" x14ac:dyDescent="0.2">
      <c r="A132" s="2">
        <v>43561</v>
      </c>
      <c r="B132" s="3">
        <v>88939665130.797302</v>
      </c>
      <c r="C132" s="3">
        <f t="shared" si="6"/>
        <v>72856093659.902451</v>
      </c>
      <c r="D132" s="4">
        <f>LN(Table1[[#This Row],[NV]])</f>
        <v>25.211224056908282</v>
      </c>
      <c r="E132" s="5">
        <v>677458</v>
      </c>
      <c r="F132" s="5">
        <f t="shared" si="7"/>
        <v>458949341764</v>
      </c>
      <c r="G132" s="8">
        <f t="shared" si="8"/>
        <v>505956127805.5</v>
      </c>
      <c r="H132" s="5">
        <f t="shared" si="9"/>
        <v>9095620.7758800741</v>
      </c>
      <c r="I132" s="5">
        <f t="shared" si="10"/>
        <v>9510950.2885912377</v>
      </c>
      <c r="J132" s="5">
        <f>Table1[[#This Row],[DAA 
(n)]]^1.5</f>
        <v>557601025.08223152</v>
      </c>
      <c r="K132" s="5">
        <f t="shared" si="11"/>
        <v>596470182.42489588</v>
      </c>
      <c r="L132" s="7">
        <f>LN(Table1[[#This Row],[NV]]/Table1[[#This Row],[NV_MA-1]])</f>
        <v>-1.7384917416248897</v>
      </c>
      <c r="M132" s="7">
        <f>LN(Table1[[#This Row],[NV]]/Table1[[#This Row],[NV_MA-2]])</f>
        <v>9.1432697021852896</v>
      </c>
      <c r="N132" s="4">
        <f>LN(Table1[[#This Row],[NV]]/Table1[[#This Row],[NV_MA-3]])</f>
        <v>5.0046842462080212</v>
      </c>
      <c r="O132" s="7">
        <f>LN(Table1[[#This Row],[NV]]/Table1[[#This Row],[Metcalfe
NV ~ n^2]])</f>
        <v>-1.6409816174806064</v>
      </c>
      <c r="P132" s="7">
        <f>Table1[[#This Row],[NV_MA-1]]*$M$3</f>
        <v>505956127805.5</v>
      </c>
    </row>
    <row r="133" spans="1:16" x14ac:dyDescent="0.2">
      <c r="A133" s="2">
        <v>43560</v>
      </c>
      <c r="B133" s="3">
        <v>88734657095.240204</v>
      </c>
      <c r="C133" s="3">
        <f t="shared" si="6"/>
        <v>72156592741.896454</v>
      </c>
      <c r="D133" s="4">
        <f>LN(Table1[[#This Row],[NV]])</f>
        <v>25.208916372556736</v>
      </c>
      <c r="E133" s="5">
        <v>873077</v>
      </c>
      <c r="F133" s="5">
        <f t="shared" si="7"/>
        <v>762263447929</v>
      </c>
      <c r="G133" s="8">
        <f t="shared" si="8"/>
        <v>506493518963.90002</v>
      </c>
      <c r="H133" s="5">
        <f t="shared" si="9"/>
        <v>11943500.438389322</v>
      </c>
      <c r="I133" s="5">
        <f t="shared" si="10"/>
        <v>9516626.0357580259</v>
      </c>
      <c r="J133" s="5">
        <f>Table1[[#This Row],[DAA 
(n)]]^1.5</f>
        <v>815790833.68686259</v>
      </c>
      <c r="K133" s="5">
        <f t="shared" si="11"/>
        <v>596957741.14261568</v>
      </c>
      <c r="L133" s="7">
        <f>LN(Table1[[#This Row],[NV]]/Table1[[#This Row],[NV_MA-1]])</f>
        <v>-1.7418609922688073</v>
      </c>
      <c r="M133" s="7">
        <f>LN(Table1[[#This Row],[NV]]/Table1[[#This Row],[NV_MA-2]])</f>
        <v>9.1403654366151592</v>
      </c>
      <c r="N133" s="4">
        <f>LN(Table1[[#This Row],[NV]]/Table1[[#This Row],[NV_MA-3]])</f>
        <v>5.0015594890610142</v>
      </c>
      <c r="O133" s="7">
        <f>LN(Table1[[#This Row],[NV]]/Table1[[#This Row],[Metcalfe
NV ~ n^2]])</f>
        <v>-2.1506416925150074</v>
      </c>
      <c r="P133" s="7">
        <f>Table1[[#This Row],[NV_MA-1]]*$M$3</f>
        <v>506493518963.90002</v>
      </c>
    </row>
    <row r="134" spans="1:16" x14ac:dyDescent="0.2">
      <c r="A134" s="2">
        <v>43559</v>
      </c>
      <c r="B134" s="3">
        <v>86574903765.804092</v>
      </c>
      <c r="C134" s="3">
        <f t="shared" si="6"/>
        <v>71462215008.353745</v>
      </c>
      <c r="D134" s="4">
        <f>LN(Table1[[#This Row],[NV]])</f>
        <v>25.184275815664012</v>
      </c>
      <c r="E134" s="5">
        <v>802957</v>
      </c>
      <c r="F134" s="5">
        <f t="shared" si="7"/>
        <v>644739943849</v>
      </c>
      <c r="G134" s="8">
        <f t="shared" si="8"/>
        <v>499058492190.29999</v>
      </c>
      <c r="H134" s="5">
        <f t="shared" si="9"/>
        <v>10917048.692743538</v>
      </c>
      <c r="I134" s="5">
        <f t="shared" si="10"/>
        <v>9449113.0050067976</v>
      </c>
      <c r="J134" s="5">
        <f>Table1[[#This Row],[DAA 
(n)]]^1.5</f>
        <v>719512648.32048678</v>
      </c>
      <c r="K134" s="5">
        <f t="shared" si="11"/>
        <v>590739560.09750021</v>
      </c>
      <c r="L134" s="7">
        <f>LN(Table1[[#This Row],[NV]]/Table1[[#This Row],[NV_MA-1]])</f>
        <v>-1.7517133289825657</v>
      </c>
      <c r="M134" s="7">
        <f>LN(Table1[[#This Row],[NV]]/Table1[[#This Row],[NV_MA-2]])</f>
        <v>9.1228443825034322</v>
      </c>
      <c r="N134" s="4">
        <f>LN(Table1[[#This Row],[NV]]/Table1[[#This Row],[NV_MA-3]])</f>
        <v>4.9873900140741068</v>
      </c>
      <c r="O134" s="7">
        <f>LN(Table1[[#This Row],[NV]]/Table1[[#This Row],[Metcalfe
NV ~ n^2]])</f>
        <v>-2.0078370689450966</v>
      </c>
      <c r="P134" s="7">
        <f>Table1[[#This Row],[NV_MA-1]]*$M$3</f>
        <v>499058492190.29999</v>
      </c>
    </row>
    <row r="135" spans="1:16" x14ac:dyDescent="0.2">
      <c r="A135" s="2">
        <v>43558</v>
      </c>
      <c r="B135" s="3">
        <v>87429243678.572098</v>
      </c>
      <c r="C135" s="3">
        <f t="shared" si="6"/>
        <v>70829458019.527802</v>
      </c>
      <c r="D135" s="4">
        <f>LN(Table1[[#This Row],[NV]])</f>
        <v>25.194095659507859</v>
      </c>
      <c r="E135" s="5">
        <v>856707</v>
      </c>
      <c r="F135" s="5">
        <f t="shared" si="7"/>
        <v>733946883849</v>
      </c>
      <c r="G135" s="8">
        <f t="shared" si="8"/>
        <v>493972954248.70001</v>
      </c>
      <c r="H135" s="5">
        <f t="shared" si="9"/>
        <v>11703346.890811738</v>
      </c>
      <c r="I135" s="5">
        <f t="shared" si="10"/>
        <v>9399998.4586111475</v>
      </c>
      <c r="J135" s="5">
        <f>Table1[[#This Row],[DAA 
(n)]]^1.5</f>
        <v>792954874.51785135</v>
      </c>
      <c r="K135" s="5">
        <f t="shared" si="11"/>
        <v>586342791.35161459</v>
      </c>
      <c r="L135" s="7">
        <f>LN(Table1[[#This Row],[NV]]/Table1[[#This Row],[NV_MA-1]])</f>
        <v>-1.7316509446433104</v>
      </c>
      <c r="M135" s="7">
        <f>LN(Table1[[#This Row],[NV]]/Table1[[#This Row],[NV_MA-2]])</f>
        <v>9.1378755762451753</v>
      </c>
      <c r="N135" s="4">
        <f>LN(Table1[[#This Row],[NV]]/Table1[[#This Row],[NV_MA-3]])</f>
        <v>5.0046805148169442</v>
      </c>
      <c r="O135" s="7">
        <f>LN(Table1[[#This Row],[NV]]/Table1[[#This Row],[Metcalfe
NV ~ n^2]])</f>
        <v>-2.1276068381062347</v>
      </c>
      <c r="P135" s="7">
        <f>Table1[[#This Row],[NV_MA-1]]*$M$3</f>
        <v>493972954248.70001</v>
      </c>
    </row>
    <row r="136" spans="1:16" x14ac:dyDescent="0.2">
      <c r="A136" s="2">
        <v>43557</v>
      </c>
      <c r="B136" s="3">
        <v>86424523990.813095</v>
      </c>
      <c r="C136" s="3">
        <f t="shared" si="6"/>
        <v>70088854278.191803</v>
      </c>
      <c r="D136" s="4">
        <f>LN(Table1[[#This Row],[NV]])</f>
        <v>25.182537314967025</v>
      </c>
      <c r="E136" s="5">
        <v>879271</v>
      </c>
      <c r="F136" s="5">
        <f t="shared" si="7"/>
        <v>773117491441</v>
      </c>
      <c r="G136" s="8">
        <f t="shared" si="8"/>
        <v>485253597104.43335</v>
      </c>
      <c r="H136" s="5">
        <f t="shared" si="9"/>
        <v>12034448.909449466</v>
      </c>
      <c r="I136" s="5">
        <f t="shared" si="10"/>
        <v>9317804.0549868159</v>
      </c>
      <c r="J136" s="5">
        <f>Table1[[#This Row],[DAA 
(n)]]^1.5</f>
        <v>824487592.27584505</v>
      </c>
      <c r="K136" s="5">
        <f t="shared" si="11"/>
        <v>578903711.4690932</v>
      </c>
      <c r="L136" s="7">
        <f>LN(Table1[[#This Row],[NV]]/Table1[[#This Row],[NV_MA-1]])</f>
        <v>-1.725400156890124</v>
      </c>
      <c r="M136" s="7">
        <f>LN(Table1[[#This Row],[NV]]/Table1[[#This Row],[NV_MA-2]])</f>
        <v>9.1350997724848852</v>
      </c>
      <c r="N136" s="4">
        <f>LN(Table1[[#This Row],[NV]]/Table1[[#This Row],[NV_MA-3]])</f>
        <v>5.0058905946944456</v>
      </c>
      <c r="O136" s="7">
        <f>LN(Table1[[#This Row],[NV]]/Table1[[#This Row],[Metcalfe
NV ~ n^2]])</f>
        <v>-2.1911595531190726</v>
      </c>
      <c r="P136" s="7">
        <f>Table1[[#This Row],[NV_MA-1]]*$M$3</f>
        <v>485253597104.43335</v>
      </c>
    </row>
    <row r="137" spans="1:16" x14ac:dyDescent="0.2">
      <c r="A137" s="2">
        <v>43556</v>
      </c>
      <c r="B137" s="3">
        <v>72928511837.764297</v>
      </c>
      <c r="C137" s="3">
        <f t="shared" si="6"/>
        <v>69429829389.84346</v>
      </c>
      <c r="D137" s="4">
        <f>LN(Table1[[#This Row],[NV]])</f>
        <v>25.012745508383535</v>
      </c>
      <c r="E137" s="5">
        <v>697929</v>
      </c>
      <c r="F137" s="5">
        <f t="shared" si="7"/>
        <v>487104889041</v>
      </c>
      <c r="G137" s="8">
        <f t="shared" si="8"/>
        <v>469712845668.43335</v>
      </c>
      <c r="H137" s="5">
        <f t="shared" si="9"/>
        <v>9391243.7478877176</v>
      </c>
      <c r="I137" s="5">
        <f t="shared" si="10"/>
        <v>9160866.9376005214</v>
      </c>
      <c r="J137" s="5">
        <f>Table1[[#This Row],[DAA 
(n)]]^1.5</f>
        <v>583064857.54459345</v>
      </c>
      <c r="K137" s="5">
        <f t="shared" si="11"/>
        <v>565165041.85315239</v>
      </c>
      <c r="L137" s="7">
        <f>LN(Table1[[#This Row],[NV]]/Table1[[#This Row],[NV_MA-1]])</f>
        <v>-1.8626418698878853</v>
      </c>
      <c r="M137" s="7">
        <f>LN(Table1[[#This Row],[NV]]/Table1[[#This Row],[NV_MA-2]])</f>
        <v>8.9822941323688159</v>
      </c>
      <c r="N137" s="4">
        <f>LN(Table1[[#This Row],[NV]]/Table1[[#This Row],[NV_MA-3]])</f>
        <v>4.8601171524538804</v>
      </c>
      <c r="O137" s="7">
        <f>LN(Table1[[#This Row],[NV]]/Table1[[#This Row],[Metcalfe
NV ~ n^2]])</f>
        <v>-1.8989998063625713</v>
      </c>
      <c r="P137" s="7">
        <f>Table1[[#This Row],[NV_MA-1]]*$M$3</f>
        <v>469712845668.43335</v>
      </c>
    </row>
    <row r="138" spans="1:16" x14ac:dyDescent="0.2">
      <c r="A138" s="2">
        <v>43555</v>
      </c>
      <c r="B138" s="3">
        <v>72144407426.989899</v>
      </c>
      <c r="C138" s="3">
        <f t="shared" ref="C138:C201" si="12">AVERAGE(B138:B167)</f>
        <v>69233587660.99794</v>
      </c>
      <c r="D138" s="4">
        <f>LN(Table1[[#This Row],[NV]])</f>
        <v>25.00193560602256</v>
      </c>
      <c r="E138" s="5">
        <v>623888</v>
      </c>
      <c r="F138" s="5">
        <f t="shared" ref="F138:F201" si="13">E138^2</f>
        <v>389236236544</v>
      </c>
      <c r="G138" s="8">
        <f t="shared" ref="G138:G201" si="14">AVERAGE(F138:F167)</f>
        <v>466146693984.43335</v>
      </c>
      <c r="H138" s="5">
        <f t="shared" ref="H138:H201" si="15">E138*LN(E138)</f>
        <v>8324990.6165667567</v>
      </c>
      <c r="I138" s="5">
        <f t="shared" ref="I138:I201" si="16">AVERAGE(H138:H167)</f>
        <v>9121812.8802490011</v>
      </c>
      <c r="J138" s="5">
        <f>Table1[[#This Row],[DAA 
(n)]]^1.5</f>
        <v>492787801.33538485</v>
      </c>
      <c r="K138" s="5">
        <f t="shared" ref="K138:K201" si="17">AVERAGE(J138:J167)</f>
        <v>561866426.83819914</v>
      </c>
      <c r="L138" s="7">
        <f>LN(Table1[[#This Row],[NV]]/Table1[[#This Row],[NV_MA-1]])</f>
        <v>-1.865830609470287</v>
      </c>
      <c r="M138" s="7">
        <f>LN(Table1[[#This Row],[NV]]/Table1[[#This Row],[NV_MA-2]])</f>
        <v>8.9757564829972587</v>
      </c>
      <c r="N138" s="4">
        <f>LN(Table1[[#This Row],[NV]]/Table1[[#This Row],[NV_MA-3]])</f>
        <v>4.8551609010788193</v>
      </c>
      <c r="O138" s="7">
        <f>LN(Table1[[#This Row],[NV]]/Table1[[#This Row],[Metcalfe
NV ~ n^2]])</f>
        <v>-1.6855166821020928</v>
      </c>
      <c r="P138" s="7">
        <f>Table1[[#This Row],[NV_MA-1]]*$M$3</f>
        <v>466146693984.43335</v>
      </c>
    </row>
    <row r="139" spans="1:16" x14ac:dyDescent="0.2">
      <c r="A139" s="2">
        <v>43554</v>
      </c>
      <c r="B139" s="3">
        <v>72094536468.243607</v>
      </c>
      <c r="C139" s="3">
        <f t="shared" si="12"/>
        <v>69073764123.557388</v>
      </c>
      <c r="D139" s="4">
        <f>LN(Table1[[#This Row],[NV]])</f>
        <v>25.001244101226604</v>
      </c>
      <c r="E139" s="5">
        <v>683748</v>
      </c>
      <c r="F139" s="5">
        <f t="shared" si="13"/>
        <v>467511327504</v>
      </c>
      <c r="G139" s="8">
        <f t="shared" si="14"/>
        <v>470837509574.83331</v>
      </c>
      <c r="H139" s="5">
        <f t="shared" si="15"/>
        <v>9186390.0731788166</v>
      </c>
      <c r="I139" s="5">
        <f t="shared" si="16"/>
        <v>9171858.2942788024</v>
      </c>
      <c r="J139" s="5">
        <f>Table1[[#This Row],[DAA 
(n)]]^1.5</f>
        <v>565384767.35600471</v>
      </c>
      <c r="K139" s="5">
        <f t="shared" si="17"/>
        <v>566144511.83758426</v>
      </c>
      <c r="L139" s="7">
        <f>LN(Table1[[#This Row],[NV]]/Table1[[#This Row],[NV_MA-1]])</f>
        <v>-1.8765347799264078</v>
      </c>
      <c r="M139" s="7">
        <f>LN(Table1[[#This Row],[NV]]/Table1[[#This Row],[NV_MA-2]])</f>
        <v>8.9695936282029862</v>
      </c>
      <c r="N139" s="4">
        <f>LN(Table1[[#This Row],[NV]]/Table1[[#This Row],[NV_MA-3]])</f>
        <v>4.8468841763802581</v>
      </c>
      <c r="O139" s="7">
        <f>LN(Table1[[#This Row],[NV]]/Table1[[#This Row],[Metcalfe
NV ~ n^2]])</f>
        <v>-1.8694453141100889</v>
      </c>
      <c r="P139" s="7">
        <f>Table1[[#This Row],[NV_MA-1]]*$M$3</f>
        <v>470837509574.83331</v>
      </c>
    </row>
    <row r="140" spans="1:16" x14ac:dyDescent="0.2">
      <c r="A140" s="2">
        <v>43553</v>
      </c>
      <c r="B140" s="3">
        <v>72044617181.570404</v>
      </c>
      <c r="C140" s="3">
        <f t="shared" si="12"/>
        <v>68898509568.864807</v>
      </c>
      <c r="D140" s="4">
        <f>LN(Table1[[#This Row],[NV]])</f>
        <v>25.000551447115559</v>
      </c>
      <c r="E140" s="5">
        <v>759323</v>
      </c>
      <c r="F140" s="5">
        <f t="shared" si="13"/>
        <v>576571418329</v>
      </c>
      <c r="G140" s="8">
        <f t="shared" si="14"/>
        <v>471049595598.86664</v>
      </c>
      <c r="H140" s="5">
        <f t="shared" si="15"/>
        <v>10281372.016038118</v>
      </c>
      <c r="I140" s="5">
        <f t="shared" si="16"/>
        <v>9174090.0403269883</v>
      </c>
      <c r="J140" s="5">
        <f>Table1[[#This Row],[DAA 
(n)]]^1.5</f>
        <v>661667544.22431076</v>
      </c>
      <c r="K140" s="5">
        <f t="shared" si="17"/>
        <v>566336551.08723426</v>
      </c>
      <c r="L140" s="7">
        <f>LN(Table1[[#This Row],[NV]]/Table1[[#This Row],[NV_MA-1]])</f>
        <v>-1.8776777768151649</v>
      </c>
      <c r="M140" s="7">
        <f>LN(Table1[[#This Row],[NV]]/Table1[[#This Row],[NV_MA-2]])</f>
        <v>8.9686576782951271</v>
      </c>
      <c r="N140" s="4">
        <f>LN(Table1[[#This Row],[NV]]/Table1[[#This Row],[NV_MA-3]])</f>
        <v>4.8458523744321713</v>
      </c>
      <c r="O140" s="7">
        <f>LN(Table1[[#This Row],[NV]]/Table1[[#This Row],[Metcalfe
NV ~ n^2]])</f>
        <v>-2.0798136044846678</v>
      </c>
      <c r="P140" s="7">
        <f>Table1[[#This Row],[NV_MA-1]]*$M$3</f>
        <v>471049595598.86664</v>
      </c>
    </row>
    <row r="141" spans="1:16" x14ac:dyDescent="0.2">
      <c r="A141" s="2">
        <v>43552</v>
      </c>
      <c r="B141" s="3">
        <v>70653886033.990005</v>
      </c>
      <c r="C141" s="3">
        <f t="shared" si="12"/>
        <v>68732920906.384247</v>
      </c>
      <c r="D141" s="4">
        <f>LN(Table1[[#This Row],[NV]])</f>
        <v>24.981058948583957</v>
      </c>
      <c r="E141" s="5">
        <v>765998</v>
      </c>
      <c r="F141" s="5">
        <f t="shared" si="13"/>
        <v>586752936004</v>
      </c>
      <c r="G141" s="8">
        <f t="shared" si="14"/>
        <v>466717064497.36664</v>
      </c>
      <c r="H141" s="5">
        <f t="shared" si="15"/>
        <v>10378456.987849323</v>
      </c>
      <c r="I141" s="5">
        <f t="shared" si="16"/>
        <v>9130152.6941991076</v>
      </c>
      <c r="J141" s="5">
        <f>Table1[[#This Row],[DAA 
(n)]]^1.5</f>
        <v>670411497.12187159</v>
      </c>
      <c r="K141" s="5">
        <f t="shared" si="17"/>
        <v>562491156.88571012</v>
      </c>
      <c r="L141" s="7">
        <f>LN(Table1[[#This Row],[NV]]/Table1[[#This Row],[NV_MA-1]])</f>
        <v>-1.8879301048181167</v>
      </c>
      <c r="M141" s="7">
        <f>LN(Table1[[#This Row],[NV]]/Table1[[#This Row],[NV_MA-2]])</f>
        <v>8.9539659717058768</v>
      </c>
      <c r="N141" s="4">
        <f>LN(Table1[[#This Row],[NV]]/Table1[[#This Row],[NV_MA-3]])</f>
        <v>4.8331729777567558</v>
      </c>
      <c r="O141" s="7">
        <f>LN(Table1[[#This Row],[NV]]/Table1[[#This Row],[Metcalfe
NV ~ n^2]])</f>
        <v>-2.116810726922568</v>
      </c>
      <c r="P141" s="7">
        <f>Table1[[#This Row],[NV_MA-1]]*$M$3</f>
        <v>466717064497.36664</v>
      </c>
    </row>
    <row r="142" spans="1:16" x14ac:dyDescent="0.2">
      <c r="A142" s="2">
        <v>43551</v>
      </c>
      <c r="B142" s="3">
        <v>70929622723.561996</v>
      </c>
      <c r="C142" s="3">
        <f t="shared" si="12"/>
        <v>68602357314.596771</v>
      </c>
      <c r="D142" s="4">
        <f>LN(Table1[[#This Row],[NV]])</f>
        <v>24.984953993149531</v>
      </c>
      <c r="E142" s="5">
        <v>778566</v>
      </c>
      <c r="F142" s="5">
        <f t="shared" si="13"/>
        <v>606165016356</v>
      </c>
      <c r="G142" s="8">
        <f t="shared" si="14"/>
        <v>463589458343.76666</v>
      </c>
      <c r="H142" s="5">
        <f t="shared" si="15"/>
        <v>10561410.54539389</v>
      </c>
      <c r="I142" s="5">
        <f t="shared" si="16"/>
        <v>9099249.1001363266</v>
      </c>
      <c r="J142" s="5">
        <f>Table1[[#This Row],[DAA 
(n)]]^1.5</f>
        <v>686978509.21570194</v>
      </c>
      <c r="K142" s="5">
        <f t="shared" si="17"/>
        <v>559753502.88736963</v>
      </c>
      <c r="L142" s="7">
        <f>LN(Table1[[#This Row],[NV]]/Table1[[#This Row],[NV_MA-1]])</f>
        <v>-1.8773112163149206</v>
      </c>
      <c r="M142" s="7">
        <f>LN(Table1[[#This Row],[NV]]/Table1[[#This Row],[NV_MA-2]])</f>
        <v>8.9612515415356597</v>
      </c>
      <c r="N142" s="4">
        <f>LN(Table1[[#This Row],[NV]]/Table1[[#This Row],[NV_MA-3]])</f>
        <v>4.8419469217762297</v>
      </c>
      <c r="O142" s="7">
        <f>LN(Table1[[#This Row],[NV]]/Table1[[#This Row],[Metcalfe
NV ~ n^2]])</f>
        <v>-2.1454640970159518</v>
      </c>
      <c r="P142" s="7">
        <f>Table1[[#This Row],[NV_MA-1]]*$M$3</f>
        <v>463589458343.76666</v>
      </c>
    </row>
    <row r="143" spans="1:16" x14ac:dyDescent="0.2">
      <c r="A143" s="2">
        <v>43550</v>
      </c>
      <c r="B143" s="3">
        <v>68998149814.375397</v>
      </c>
      <c r="C143" s="3">
        <f t="shared" si="12"/>
        <v>68475977002.959122</v>
      </c>
      <c r="D143" s="4">
        <f>LN(Table1[[#This Row],[NV]])</f>
        <v>24.957345526899747</v>
      </c>
      <c r="E143" s="5">
        <v>688572</v>
      </c>
      <c r="F143" s="5">
        <f t="shared" si="13"/>
        <v>474131399184</v>
      </c>
      <c r="G143" s="8">
        <f t="shared" si="14"/>
        <v>458771914918.56665</v>
      </c>
      <c r="H143" s="5">
        <f t="shared" si="15"/>
        <v>9256043.153385926</v>
      </c>
      <c r="I143" s="5">
        <f t="shared" si="16"/>
        <v>9051342.6222295947</v>
      </c>
      <c r="J143" s="5">
        <f>Table1[[#This Row],[DAA 
(n)]]^1.5</f>
        <v>571378688.61108565</v>
      </c>
      <c r="K143" s="5">
        <f t="shared" si="17"/>
        <v>555522546.77916038</v>
      </c>
      <c r="L143" s="7">
        <f>LN(Table1[[#This Row],[NV]]/Table1[[#This Row],[NV_MA-1]])</f>
        <v>-1.8944734792141045</v>
      </c>
      <c r="M143" s="7">
        <f>LN(Table1[[#This Row],[NV]]/Table1[[#This Row],[NV_MA-2]])</f>
        <v>8.9389218661798395</v>
      </c>
      <c r="N143" s="4">
        <f>LN(Table1[[#This Row],[NV]]/Table1[[#This Row],[NV_MA-3]])</f>
        <v>4.8219257724181546</v>
      </c>
      <c r="O143" s="7">
        <f>LN(Table1[[#This Row],[NV]]/Table1[[#This Row],[Metcalfe
NV ~ n^2]])</f>
        <v>-1.9274048067935414</v>
      </c>
      <c r="P143" s="7">
        <f>Table1[[#This Row],[NV_MA-1]]*$M$3</f>
        <v>458771914918.56665</v>
      </c>
    </row>
    <row r="144" spans="1:16" x14ac:dyDescent="0.2">
      <c r="A144" s="2">
        <v>43549</v>
      </c>
      <c r="B144" s="3">
        <v>68823860548.326004</v>
      </c>
      <c r="C144" s="3">
        <f t="shared" si="12"/>
        <v>68378784091.014336</v>
      </c>
      <c r="D144" s="4">
        <f>LN(Table1[[#This Row],[NV]])</f>
        <v>24.954816332056357</v>
      </c>
      <c r="E144" s="5">
        <v>715056</v>
      </c>
      <c r="F144" s="5">
        <f t="shared" si="13"/>
        <v>511305083136</v>
      </c>
      <c r="G144" s="8">
        <f t="shared" si="14"/>
        <v>453365501786.59998</v>
      </c>
      <c r="H144" s="5">
        <f t="shared" si="15"/>
        <v>9639037.9268094078</v>
      </c>
      <c r="I144" s="5">
        <f t="shared" si="16"/>
        <v>8989169.5012200233</v>
      </c>
      <c r="J144" s="5">
        <f>Table1[[#This Row],[DAA 
(n)]]^1.5</f>
        <v>604658389.11479151</v>
      </c>
      <c r="K144" s="5">
        <f t="shared" si="17"/>
        <v>550389917.97588134</v>
      </c>
      <c r="L144" s="7">
        <f>LN(Table1[[#This Row],[NV]]/Table1[[#This Row],[NV_MA-1]])</f>
        <v>-1.8851481522578968</v>
      </c>
      <c r="M144" s="7">
        <f>LN(Table1[[#This Row],[NV]]/Table1[[#This Row],[NV_MA-2]])</f>
        <v>8.9432853101628567</v>
      </c>
      <c r="N144" s="4">
        <f>LN(Table1[[#This Row],[NV]]/Table1[[#This Row],[NV_MA-3]])</f>
        <v>4.8286788052717471</v>
      </c>
      <c r="O144" s="7">
        <f>LN(Table1[[#This Row],[NV]]/Table1[[#This Row],[Metcalfe
NV ~ n^2]])</f>
        <v>-2.0054159485186123</v>
      </c>
      <c r="P144" s="7">
        <f>Table1[[#This Row],[NV_MA-1]]*$M$3</f>
        <v>453365501786.59998</v>
      </c>
    </row>
    <row r="145" spans="1:16" x14ac:dyDescent="0.2">
      <c r="A145" s="2">
        <v>43548</v>
      </c>
      <c r="B145" s="3">
        <v>69915870923.646698</v>
      </c>
      <c r="C145" s="3">
        <f t="shared" si="12"/>
        <v>68497146246.825439</v>
      </c>
      <c r="D145" s="4">
        <f>LN(Table1[[#This Row],[NV]])</f>
        <v>24.970558512254247</v>
      </c>
      <c r="E145" s="5">
        <v>569884</v>
      </c>
      <c r="F145" s="5">
        <f t="shared" si="13"/>
        <v>324767773456</v>
      </c>
      <c r="G145" s="8">
        <f t="shared" si="14"/>
        <v>447607600413.93335</v>
      </c>
      <c r="H145" s="5">
        <f t="shared" si="15"/>
        <v>7552779.8530662088</v>
      </c>
      <c r="I145" s="5">
        <f t="shared" si="16"/>
        <v>8925324.4583972842</v>
      </c>
      <c r="J145" s="5">
        <f>Table1[[#This Row],[DAA 
(n)]]^1.5</f>
        <v>430209202.37507564</v>
      </c>
      <c r="K145" s="5">
        <f t="shared" si="17"/>
        <v>545029578.62626469</v>
      </c>
      <c r="L145" s="7">
        <f>LN(Table1[[#This Row],[NV]]/Table1[[#This Row],[NV_MA-1]])</f>
        <v>-1.8566242813564875</v>
      </c>
      <c r="M145" s="7">
        <f>LN(Table1[[#This Row],[NV]]/Table1[[#This Row],[NV_MA-2]])</f>
        <v>8.9661552734030074</v>
      </c>
      <c r="N145" s="4">
        <f>LN(Table1[[#This Row],[NV]]/Table1[[#This Row],[NV_MA-3]])</f>
        <v>4.8542078883906967</v>
      </c>
      <c r="O145" s="7">
        <f>LN(Table1[[#This Row],[NV]]/Table1[[#This Row],[Metcalfe
NV ~ n^2]])</f>
        <v>-1.5358177084019193</v>
      </c>
      <c r="P145" s="7">
        <f>Table1[[#This Row],[NV_MA-1]]*$M$3</f>
        <v>447607600413.93335</v>
      </c>
    </row>
    <row r="146" spans="1:16" x14ac:dyDescent="0.2">
      <c r="A146" s="2">
        <v>43547</v>
      </c>
      <c r="B146" s="3">
        <v>70104014183.657898</v>
      </c>
      <c r="C146" s="3">
        <f t="shared" si="12"/>
        <v>68500189155.888252</v>
      </c>
      <c r="D146" s="4">
        <f>LN(Table1[[#This Row],[NV]])</f>
        <v>24.97324589302303</v>
      </c>
      <c r="E146" s="5">
        <v>566705</v>
      </c>
      <c r="F146" s="5">
        <f t="shared" si="13"/>
        <v>321154557025</v>
      </c>
      <c r="G146" s="8">
        <f t="shared" si="14"/>
        <v>454460810769.43335</v>
      </c>
      <c r="H146" s="5">
        <f t="shared" si="15"/>
        <v>7507477.8513495428</v>
      </c>
      <c r="I146" s="5">
        <f t="shared" si="16"/>
        <v>9001244.0981506892</v>
      </c>
      <c r="J146" s="5">
        <f>Table1[[#This Row],[DAA 
(n)]]^1.5</f>
        <v>426614455.02801704</v>
      </c>
      <c r="K146" s="5">
        <f t="shared" si="17"/>
        <v>551405435.14237487</v>
      </c>
      <c r="L146" s="7">
        <f>LN(Table1[[#This Row],[NV]]/Table1[[#This Row],[NV_MA-1]])</f>
        <v>-1.869131628893592</v>
      </c>
      <c r="M146" s="7">
        <f>LN(Table1[[#This Row],[NV]]/Table1[[#This Row],[NV_MA-2]])</f>
        <v>8.9603725341480001</v>
      </c>
      <c r="N146" s="4">
        <f>LN(Table1[[#This Row],[NV]]/Table1[[#This Row],[NV_MA-3]])</f>
        <v>4.8452649795311054</v>
      </c>
      <c r="O146" s="7">
        <f>LN(Table1[[#This Row],[NV]]/Table1[[#This Row],[Metcalfe
NV ~ n^2]])</f>
        <v>-1.5219424372353683</v>
      </c>
      <c r="P146" s="7">
        <f>Table1[[#This Row],[NV_MA-1]]*$M$3</f>
        <v>454460810769.43335</v>
      </c>
    </row>
    <row r="147" spans="1:16" x14ac:dyDescent="0.2">
      <c r="A147" s="2">
        <v>43546</v>
      </c>
      <c r="B147" s="3">
        <v>70133970901.158203</v>
      </c>
      <c r="C147" s="3">
        <f t="shared" si="12"/>
        <v>68461487035.98687</v>
      </c>
      <c r="D147" s="4">
        <f>LN(Table1[[#This Row],[NV]])</f>
        <v>24.973673119896517</v>
      </c>
      <c r="E147" s="5">
        <v>726789</v>
      </c>
      <c r="F147" s="5">
        <f t="shared" si="13"/>
        <v>528222250521</v>
      </c>
      <c r="G147" s="8">
        <f t="shared" si="14"/>
        <v>457540850364.90002</v>
      </c>
      <c r="H147" s="5">
        <f t="shared" si="15"/>
        <v>9809028.8677588906</v>
      </c>
      <c r="I147" s="5">
        <f t="shared" si="16"/>
        <v>9037681.8611432817</v>
      </c>
      <c r="J147" s="5">
        <f>Table1[[#This Row],[DAA 
(n)]]^1.5</f>
        <v>619601582.6592977</v>
      </c>
      <c r="K147" s="5">
        <f t="shared" si="17"/>
        <v>554375088.36964333</v>
      </c>
      <c r="L147" s="7">
        <f>LN(Table1[[#This Row],[NV]]/Table1[[#This Row],[NV_MA-1]])</f>
        <v>-1.8754588881944001</v>
      </c>
      <c r="M147" s="7">
        <f>LN(Table1[[#This Row],[NV]]/Table1[[#This Row],[NV_MA-2]])</f>
        <v>8.9567598517017437</v>
      </c>
      <c r="N147" s="4">
        <f>LN(Table1[[#This Row],[NV]]/Table1[[#This Row],[NV_MA-3]])</f>
        <v>4.8403210494643201</v>
      </c>
      <c r="O147" s="7">
        <f>LN(Table1[[#This Row],[NV]]/Table1[[#This Row],[Metcalfe
NV ~ n^2]])</f>
        <v>-2.0191098412074346</v>
      </c>
      <c r="P147" s="7">
        <f>Table1[[#This Row],[NV_MA-1]]*$M$3</f>
        <v>457540850364.90002</v>
      </c>
    </row>
    <row r="148" spans="1:16" x14ac:dyDescent="0.2">
      <c r="A148" s="2">
        <v>43545</v>
      </c>
      <c r="B148" s="3">
        <v>69991932308.155502</v>
      </c>
      <c r="C148" s="3">
        <f t="shared" si="12"/>
        <v>68444855914.044258</v>
      </c>
      <c r="D148" s="4">
        <f>LN(Table1[[#This Row],[NV]])</f>
        <v>24.971645819613027</v>
      </c>
      <c r="E148" s="5">
        <v>705159</v>
      </c>
      <c r="F148" s="5">
        <f t="shared" si="13"/>
        <v>497249215281</v>
      </c>
      <c r="G148" s="8">
        <f t="shared" si="14"/>
        <v>455808180367.83331</v>
      </c>
      <c r="H148" s="5">
        <f t="shared" si="15"/>
        <v>9495797.0271335002</v>
      </c>
      <c r="I148" s="5">
        <f t="shared" si="16"/>
        <v>9019986.1032363586</v>
      </c>
      <c r="J148" s="5">
        <f>Table1[[#This Row],[DAA 
(n)]]^1.5</f>
        <v>592148426.83092082</v>
      </c>
      <c r="K148" s="5">
        <f t="shared" si="17"/>
        <v>552831215.23664379</v>
      </c>
      <c r="L148" s="7">
        <f>LN(Table1[[#This Row],[NV]]/Table1[[#This Row],[NV_MA-1]])</f>
        <v>-1.8736920812586726</v>
      </c>
      <c r="M148" s="7">
        <f>LN(Table1[[#This Row],[NV]]/Table1[[#This Row],[NV_MA-2]])</f>
        <v>8.9566924682365645</v>
      </c>
      <c r="N148" s="4">
        <f>LN(Table1[[#This Row],[NV]]/Table1[[#This Row],[NV_MA-3]])</f>
        <v>4.8410825232847401</v>
      </c>
      <c r="O148" s="7">
        <f>LN(Table1[[#This Row],[NV]]/Table1[[#This Row],[Metcalfe
NV ~ n^2]])</f>
        <v>-1.9607113569485735</v>
      </c>
      <c r="P148" s="7">
        <f>Table1[[#This Row],[NV_MA-1]]*$M$3</f>
        <v>455808180367.83331</v>
      </c>
    </row>
    <row r="149" spans="1:16" x14ac:dyDescent="0.2">
      <c r="A149" s="2">
        <v>43544</v>
      </c>
      <c r="B149" s="3">
        <v>70941970703.645294</v>
      </c>
      <c r="C149" s="3">
        <f t="shared" si="12"/>
        <v>68404014266.8918</v>
      </c>
      <c r="D149" s="4">
        <f>LN(Table1[[#This Row],[NV]])</f>
        <v>24.985128065771345</v>
      </c>
      <c r="E149" s="5">
        <v>745772</v>
      </c>
      <c r="F149" s="5">
        <f t="shared" si="13"/>
        <v>556175875984</v>
      </c>
      <c r="G149" s="8">
        <f t="shared" si="14"/>
        <v>456204041888.46667</v>
      </c>
      <c r="H149" s="5">
        <f t="shared" si="15"/>
        <v>10084459.645077597</v>
      </c>
      <c r="I149" s="5">
        <f t="shared" si="16"/>
        <v>9024024.2989671137</v>
      </c>
      <c r="J149" s="5">
        <f>Table1[[#This Row],[DAA 
(n)]]^1.5</f>
        <v>644034467.54373169</v>
      </c>
      <c r="K149" s="5">
        <f t="shared" si="17"/>
        <v>553183728.38399553</v>
      </c>
      <c r="L149" s="7">
        <f>LN(Table1[[#This Row],[NV]]/Table1[[#This Row],[NV_MA-1]])</f>
        <v>-1.8610779408906777</v>
      </c>
      <c r="M149" s="7">
        <f>LN(Table1[[#This Row],[NV]]/Table1[[#This Row],[NV_MA-2]])</f>
        <v>8.9697271203503064</v>
      </c>
      <c r="N149" s="4">
        <f>LN(Table1[[#This Row],[NV]]/Table1[[#This Row],[NV_MA-3]])</f>
        <v>4.8539273220716259</v>
      </c>
      <c r="O149" s="7">
        <f>LN(Table1[[#This Row],[NV]]/Table1[[#This Row],[Metcalfe
NV ~ n^2]])</f>
        <v>-2.0592223391180799</v>
      </c>
      <c r="P149" s="7">
        <f>Table1[[#This Row],[NV_MA-1]]*$M$3</f>
        <v>456204041888.46667</v>
      </c>
    </row>
    <row r="150" spans="1:16" x14ac:dyDescent="0.2">
      <c r="A150" s="2">
        <v>43543</v>
      </c>
      <c r="B150" s="3">
        <v>70643311077.164902</v>
      </c>
      <c r="C150" s="3">
        <f t="shared" si="12"/>
        <v>68326341957.076332</v>
      </c>
      <c r="D150" s="4">
        <f>LN(Table1[[#This Row],[NV]])</f>
        <v>24.98090926469693</v>
      </c>
      <c r="E150" s="5">
        <v>739893</v>
      </c>
      <c r="F150" s="5">
        <f t="shared" si="13"/>
        <v>547441651449</v>
      </c>
      <c r="G150" s="8">
        <f t="shared" si="14"/>
        <v>453687517446.36664</v>
      </c>
      <c r="H150" s="5">
        <f t="shared" si="15"/>
        <v>9999107.0105848704</v>
      </c>
      <c r="I150" s="5">
        <f t="shared" si="16"/>
        <v>8998692.372123478</v>
      </c>
      <c r="J150" s="5">
        <f>Table1[[#This Row],[DAA 
(n)]]^1.5</f>
        <v>636434007.43168497</v>
      </c>
      <c r="K150" s="5">
        <f t="shared" si="17"/>
        <v>550958828.6798327</v>
      </c>
      <c r="L150" s="7">
        <f>LN(Table1[[#This Row],[NV]]/Table1[[#This Row],[NV_MA-1]])</f>
        <v>-1.8597652457491305</v>
      </c>
      <c r="M150" s="7">
        <f>LN(Table1[[#This Row],[NV]]/Table1[[#This Row],[NV_MA-2]])</f>
        <v>8.9683194319386192</v>
      </c>
      <c r="N150" s="4">
        <f>LN(Table1[[#This Row],[NV]]/Table1[[#This Row],[NV_MA-3]])</f>
        <v>4.8537386214607325</v>
      </c>
      <c r="O150" s="7">
        <f>LN(Table1[[#This Row],[NV]]/Table1[[#This Row],[Metcalfe
NV ~ n^2]])</f>
        <v>-2.0476124555649746</v>
      </c>
      <c r="P150" s="7">
        <f>Table1[[#This Row],[NV_MA-1]]*$M$3</f>
        <v>453687517446.36664</v>
      </c>
    </row>
    <row r="151" spans="1:16" x14ac:dyDescent="0.2">
      <c r="A151" s="2">
        <v>43542</v>
      </c>
      <c r="B151" s="3">
        <v>69910421015.666306</v>
      </c>
      <c r="C151" s="3">
        <f t="shared" si="12"/>
        <v>68104907912.59404</v>
      </c>
      <c r="D151" s="4">
        <f>LN(Table1[[#This Row],[NV]])</f>
        <v>24.970480559704587</v>
      </c>
      <c r="E151" s="5">
        <v>720573</v>
      </c>
      <c r="F151" s="5">
        <f t="shared" si="13"/>
        <v>519225448329</v>
      </c>
      <c r="G151" s="8">
        <f t="shared" si="14"/>
        <v>444689613843.70001</v>
      </c>
      <c r="H151" s="5">
        <f t="shared" si="15"/>
        <v>9718945.9561795387</v>
      </c>
      <c r="I151" s="5">
        <f t="shared" si="16"/>
        <v>8896728.2217227817</v>
      </c>
      <c r="J151" s="5">
        <f>Table1[[#This Row],[DAA 
(n)]]^1.5</f>
        <v>611669713.96234059</v>
      </c>
      <c r="K151" s="5">
        <f t="shared" si="17"/>
        <v>542489111.70360827</v>
      </c>
      <c r="L151" s="7">
        <f>LN(Table1[[#This Row],[NV]]/Table1[[#This Row],[NV_MA-1]])</f>
        <v>-1.8501618190634268</v>
      </c>
      <c r="M151" s="7">
        <f>LN(Table1[[#This Row],[NV]]/Table1[[#This Row],[NV_MA-2]])</f>
        <v>8.9692864081261394</v>
      </c>
      <c r="N151" s="4">
        <f>LN(Table1[[#This Row],[NV]]/Table1[[#This Row],[NV_MA-3]])</f>
        <v>4.8588019871195414</v>
      </c>
      <c r="O151" s="7">
        <f>LN(Table1[[#This Row],[NV]]/Table1[[#This Row],[Metcalfe
NV ~ n^2]])</f>
        <v>-2.0051234559316895</v>
      </c>
      <c r="P151" s="7">
        <f>Table1[[#This Row],[NV_MA-1]]*$M$3</f>
        <v>444689613843.70001</v>
      </c>
    </row>
    <row r="152" spans="1:16" x14ac:dyDescent="0.2">
      <c r="A152" s="2">
        <v>43541</v>
      </c>
      <c r="B152" s="3">
        <v>70150749298.102997</v>
      </c>
      <c r="C152" s="3">
        <f t="shared" si="12"/>
        <v>67883797814.083984</v>
      </c>
      <c r="D152" s="4">
        <f>LN(Table1[[#This Row],[NV]])</f>
        <v>24.973912324807799</v>
      </c>
      <c r="E152" s="5">
        <v>548345</v>
      </c>
      <c r="F152" s="5">
        <f t="shared" si="13"/>
        <v>300682239025</v>
      </c>
      <c r="G152" s="8">
        <f t="shared" si="14"/>
        <v>438893809817.93335</v>
      </c>
      <c r="H152" s="5">
        <f t="shared" si="15"/>
        <v>7246192.6992516387</v>
      </c>
      <c r="I152" s="5">
        <f t="shared" si="16"/>
        <v>8832980.1774241533</v>
      </c>
      <c r="J152" s="5">
        <f>Table1[[#This Row],[DAA 
(n)]]^1.5</f>
        <v>406051231.19892621</v>
      </c>
      <c r="K152" s="5">
        <f t="shared" si="17"/>
        <v>537116824.28142059</v>
      </c>
      <c r="L152" s="7">
        <f>LN(Table1[[#This Row],[NV]]/Table1[[#This Row],[NV_MA-1]])</f>
        <v>-1.8336110048780951</v>
      </c>
      <c r="M152" s="7">
        <f>LN(Table1[[#This Row],[NV]]/Table1[[#This Row],[NV_MA-2]])</f>
        <v>8.9799093032329242</v>
      </c>
      <c r="N152" s="4">
        <f>LN(Table1[[#This Row],[NV]]/Table1[[#This Row],[NV_MA-3]])</f>
        <v>4.8721861461229112</v>
      </c>
      <c r="O152" s="7">
        <f>LN(Table1[[#This Row],[NV]]/Table1[[#This Row],[Metcalfe
NV ~ n^2]])</f>
        <v>-1.4554075349580016</v>
      </c>
      <c r="P152" s="7">
        <f>Table1[[#This Row],[NV_MA-1]]*$M$3</f>
        <v>438893809817.93335</v>
      </c>
    </row>
    <row r="153" spans="1:16" x14ac:dyDescent="0.2">
      <c r="A153" s="2">
        <v>43540</v>
      </c>
      <c r="B153" s="3">
        <v>70373269205.692993</v>
      </c>
      <c r="C153" s="3">
        <f t="shared" si="12"/>
        <v>67634859748.674339</v>
      </c>
      <c r="D153" s="4">
        <f>LN(Table1[[#This Row],[NV]])</f>
        <v>24.977079329223802</v>
      </c>
      <c r="E153" s="5">
        <v>602121</v>
      </c>
      <c r="F153" s="5">
        <f t="shared" si="13"/>
        <v>362549698641</v>
      </c>
      <c r="G153" s="8">
        <f t="shared" si="14"/>
        <v>441739848370.43335</v>
      </c>
      <c r="H153" s="5">
        <f t="shared" si="15"/>
        <v>8013154.9417222803</v>
      </c>
      <c r="I153" s="5">
        <f t="shared" si="16"/>
        <v>8867722.0212007649</v>
      </c>
      <c r="J153" s="5">
        <f>Table1[[#This Row],[DAA 
(n)]]^1.5</f>
        <v>467224557.46184498</v>
      </c>
      <c r="K153" s="5">
        <f t="shared" si="17"/>
        <v>539907517.19542205</v>
      </c>
      <c r="L153" s="7">
        <f>LN(Table1[[#This Row],[NV]]/Table1[[#This Row],[NV_MA-1]])</f>
        <v>-1.8369076381726392</v>
      </c>
      <c r="M153" s="7">
        <f>LN(Table1[[#This Row],[NV]]/Table1[[#This Row],[NV_MA-2]])</f>
        <v>8.979150826275438</v>
      </c>
      <c r="N153" s="4">
        <f>LN(Table1[[#This Row],[NV]]/Table1[[#This Row],[NV_MA-3]])</f>
        <v>4.8701709108215621</v>
      </c>
      <c r="O153" s="7">
        <f>LN(Table1[[#This Row],[NV]]/Table1[[#This Row],[Metcalfe
NV ~ n^2]])</f>
        <v>-1.6393480723193434</v>
      </c>
      <c r="P153" s="7">
        <f>Table1[[#This Row],[NV_MA-1]]*$M$3</f>
        <v>441739848370.43335</v>
      </c>
    </row>
    <row r="154" spans="1:16" x14ac:dyDescent="0.2">
      <c r="A154" s="2">
        <v>43539</v>
      </c>
      <c r="B154" s="3">
        <v>68971015003.255402</v>
      </c>
      <c r="C154" s="3">
        <f t="shared" si="12"/>
        <v>67378763920.404701</v>
      </c>
      <c r="D154" s="4">
        <f>LN(Table1[[#This Row],[NV]])</f>
        <v>24.956952180871948</v>
      </c>
      <c r="E154" s="5">
        <v>715166</v>
      </c>
      <c r="F154" s="5">
        <f t="shared" si="13"/>
        <v>511462407556</v>
      </c>
      <c r="G154" s="8">
        <f t="shared" si="14"/>
        <v>442355805936.56665</v>
      </c>
      <c r="H154" s="5">
        <f t="shared" si="15"/>
        <v>9640630.7480452806</v>
      </c>
      <c r="I154" s="5">
        <f t="shared" si="16"/>
        <v>8874955.8807380293</v>
      </c>
      <c r="J154" s="5">
        <f>Table1[[#This Row],[DAA 
(n)]]^1.5</f>
        <v>604797920.10405719</v>
      </c>
      <c r="K154" s="5">
        <f t="shared" si="17"/>
        <v>540499149.49744403</v>
      </c>
      <c r="L154" s="7">
        <f>LN(Table1[[#This Row],[NV]]/Table1[[#This Row],[NV_MA-1]])</f>
        <v>-1.8584282051275496</v>
      </c>
      <c r="M154" s="7">
        <f>LN(Table1[[#This Row],[NV]]/Table1[[#This Row],[NV_MA-2]])</f>
        <v>8.9582082587429976</v>
      </c>
      <c r="N154" s="4">
        <f>LN(Table1[[#This Row],[NV]]/Table1[[#This Row],[NV_MA-3]])</f>
        <v>4.8489485593773933</v>
      </c>
      <c r="O154" s="7">
        <f>LN(Table1[[#This Row],[NV]]/Table1[[#This Row],[Metcalfe
NV ~ n^2]])</f>
        <v>-2.0035877442511163</v>
      </c>
      <c r="P154" s="7">
        <f>Table1[[#This Row],[NV_MA-1]]*$M$3</f>
        <v>442355805936.56665</v>
      </c>
    </row>
    <row r="155" spans="1:16" x14ac:dyDescent="0.2">
      <c r="A155" s="2">
        <v>43538</v>
      </c>
      <c r="B155" s="3">
        <v>67878793681.123199</v>
      </c>
      <c r="C155" s="3">
        <f t="shared" si="12"/>
        <v>67179670845.658722</v>
      </c>
      <c r="D155" s="4">
        <f>LN(Table1[[#This Row],[NV]])</f>
        <v>24.940989505809846</v>
      </c>
      <c r="E155" s="5">
        <v>735928</v>
      </c>
      <c r="F155" s="5">
        <f t="shared" si="13"/>
        <v>541590021184</v>
      </c>
      <c r="G155" s="8">
        <f t="shared" si="14"/>
        <v>444470513490.56665</v>
      </c>
      <c r="H155" s="5">
        <f t="shared" si="15"/>
        <v>9941568.6092885248</v>
      </c>
      <c r="I155" s="5">
        <f t="shared" si="16"/>
        <v>8895781.2941745427</v>
      </c>
      <c r="J155" s="5">
        <f>Table1[[#This Row],[DAA 
(n)]]^1.5</f>
        <v>631325004.34395802</v>
      </c>
      <c r="K155" s="5">
        <f t="shared" si="17"/>
        <v>542346938.0064075</v>
      </c>
      <c r="L155" s="7">
        <f>LN(Table1[[#This Row],[NV]]/Table1[[#This Row],[NV_MA-1]])</f>
        <v>-1.8791600475359909</v>
      </c>
      <c r="M155" s="7">
        <f>LN(Table1[[#This Row],[NV]]/Table1[[#This Row],[NV_MA-2]])</f>
        <v>8.9399017953771285</v>
      </c>
      <c r="N155" s="4">
        <f>LN(Table1[[#This Row],[NV]]/Table1[[#This Row],[NV_MA-3]])</f>
        <v>4.8295730441641505</v>
      </c>
      <c r="O155" s="7">
        <f>LN(Table1[[#This Row],[NV]]/Table1[[#This Row],[Metcalfe
NV ~ n^2]])</f>
        <v>-2.0767856278677006</v>
      </c>
      <c r="P155" s="7">
        <f>Table1[[#This Row],[NV_MA-1]]*$M$3</f>
        <v>444470513490.56665</v>
      </c>
    </row>
    <row r="156" spans="1:16" x14ac:dyDescent="0.2">
      <c r="A156" s="2">
        <v>43537</v>
      </c>
      <c r="B156" s="3">
        <v>68079952149.887604</v>
      </c>
      <c r="C156" s="3">
        <f t="shared" si="12"/>
        <v>67023125732.408012</v>
      </c>
      <c r="D156" s="4">
        <f>LN(Table1[[#This Row],[NV]])</f>
        <v>24.943948618360043</v>
      </c>
      <c r="E156" s="5">
        <v>720085</v>
      </c>
      <c r="F156" s="5">
        <f t="shared" si="13"/>
        <v>518522407225</v>
      </c>
      <c r="G156" s="8">
        <f t="shared" si="14"/>
        <v>448282869030.96667</v>
      </c>
      <c r="H156" s="5">
        <f t="shared" si="15"/>
        <v>9711876.0740833096</v>
      </c>
      <c r="I156" s="5">
        <f t="shared" si="16"/>
        <v>8931683.1241733152</v>
      </c>
      <c r="J156" s="5">
        <f>Table1[[#This Row],[DAA 
(n)]]^1.5</f>
        <v>611048449.47566593</v>
      </c>
      <c r="K156" s="5">
        <f t="shared" si="17"/>
        <v>545598901.29766631</v>
      </c>
      <c r="L156" s="7">
        <f>LN(Table1[[#This Row],[NV]]/Table1[[#This Row],[NV_MA-1]])</f>
        <v>-1.8847416558366397</v>
      </c>
      <c r="M156" s="7">
        <f>LN(Table1[[#This Row],[NV]]/Table1[[#This Row],[NV_MA-2]])</f>
        <v>8.9388332035167863</v>
      </c>
      <c r="N156" s="4">
        <f>LN(Table1[[#This Row],[NV]]/Table1[[#This Row],[NV_MA-3]])</f>
        <v>4.826553967619156</v>
      </c>
      <c r="O156" s="7">
        <f>LN(Table1[[#This Row],[NV]]/Table1[[#This Row],[Metcalfe
NV ~ n^2]])</f>
        <v>-2.0303004607995265</v>
      </c>
      <c r="P156" s="7">
        <f>Table1[[#This Row],[NV_MA-1]]*$M$3</f>
        <v>448282869030.96667</v>
      </c>
    </row>
    <row r="157" spans="1:16" x14ac:dyDescent="0.2">
      <c r="A157" s="2">
        <v>43536</v>
      </c>
      <c r="B157" s="3">
        <v>68414154101.478401</v>
      </c>
      <c r="C157" s="3">
        <f t="shared" si="12"/>
        <v>66857756292.544769</v>
      </c>
      <c r="D157" s="4">
        <f>LN(Table1[[#This Row],[NV]])</f>
        <v>24.948845571475751</v>
      </c>
      <c r="E157" s="5">
        <v>696573</v>
      </c>
      <c r="F157" s="5">
        <f t="shared" si="13"/>
        <v>485213944329</v>
      </c>
      <c r="G157" s="8">
        <f t="shared" si="14"/>
        <v>447797531103.76666</v>
      </c>
      <c r="H157" s="5">
        <f t="shared" si="15"/>
        <v>9371642.9026983846</v>
      </c>
      <c r="I157" s="5">
        <f t="shared" si="16"/>
        <v>8926768.6050526891</v>
      </c>
      <c r="J157" s="5">
        <f>Table1[[#This Row],[DAA 
(n)]]^1.5</f>
        <v>581366435.94473541</v>
      </c>
      <c r="K157" s="5">
        <f t="shared" si="17"/>
        <v>545168420.90193856</v>
      </c>
      <c r="L157" s="7">
        <f>LN(Table1[[#This Row],[NV]]/Table1[[#This Row],[NV_MA-1]])</f>
        <v>-1.8787614562296897</v>
      </c>
      <c r="M157" s="7">
        <f>LN(Table1[[#This Row],[NV]]/Table1[[#This Row],[NV_MA-2]])</f>
        <v>8.944280542446359</v>
      </c>
      <c r="N157" s="4">
        <f>LN(Table1[[#This Row],[NV]]/Table1[[#This Row],[NV_MA-3]])</f>
        <v>4.8322402374100442</v>
      </c>
      <c r="O157" s="7">
        <f>LN(Table1[[#This Row],[NV]]/Table1[[#This Row],[Metcalfe
NV ~ n^2]])</f>
        <v>-1.9590101814701286</v>
      </c>
      <c r="P157" s="7">
        <f>Table1[[#This Row],[NV_MA-1]]*$M$3</f>
        <v>447797531103.76666</v>
      </c>
    </row>
    <row r="158" spans="1:16" x14ac:dyDescent="0.2">
      <c r="A158" s="2">
        <v>43535</v>
      </c>
      <c r="B158" s="3">
        <v>68018411015.268997</v>
      </c>
      <c r="C158" s="3">
        <f t="shared" si="12"/>
        <v>66717316320.615181</v>
      </c>
      <c r="D158" s="4">
        <f>LN(Table1[[#This Row],[NV]])</f>
        <v>24.943044255700833</v>
      </c>
      <c r="E158" s="5">
        <v>749756</v>
      </c>
      <c r="F158" s="5">
        <f t="shared" si="13"/>
        <v>562134059536</v>
      </c>
      <c r="G158" s="8">
        <f t="shared" si="14"/>
        <v>439994575072</v>
      </c>
      <c r="H158" s="5">
        <f t="shared" si="15"/>
        <v>10142326.613678876</v>
      </c>
      <c r="I158" s="5">
        <f t="shared" si="16"/>
        <v>8833615.7245483678</v>
      </c>
      <c r="J158" s="5">
        <f>Table1[[#This Row],[DAA 
(n)]]^1.5</f>
        <v>649202113.32178676</v>
      </c>
      <c r="K158" s="5">
        <f t="shared" si="17"/>
        <v>537614414.44984198</v>
      </c>
      <c r="L158" s="7">
        <f>LN(Table1[[#This Row],[NV]]/Table1[[#This Row],[NV_MA-1]])</f>
        <v>-1.8669839787000579</v>
      </c>
      <c r="M158" s="7">
        <f>LN(Table1[[#This Row],[NV]]/Table1[[#This Row],[NV_MA-2]])</f>
        <v>8.9489692851066884</v>
      </c>
      <c r="N158" s="4">
        <f>LN(Table1[[#This Row],[NV]]/Table1[[#This Row],[NV_MA-3]])</f>
        <v>4.8403920962943596</v>
      </c>
      <c r="O158" s="7">
        <f>LN(Table1[[#This Row],[NV]]/Table1[[#This Row],[Metcalfe
NV ~ n^2]])</f>
        <v>-2.1119619427927461</v>
      </c>
      <c r="P158" s="7">
        <f>Table1[[#This Row],[NV_MA-1]]*$M$3</f>
        <v>439994575072</v>
      </c>
    </row>
    <row r="159" spans="1:16" x14ac:dyDescent="0.2">
      <c r="A159" s="2">
        <v>43534</v>
      </c>
      <c r="B159" s="3">
        <v>68788862870.343994</v>
      </c>
      <c r="C159" s="3">
        <f t="shared" si="12"/>
        <v>66574263684.27269</v>
      </c>
      <c r="D159" s="4">
        <f>LN(Table1[[#This Row],[NV]])</f>
        <v>24.954307691897696</v>
      </c>
      <c r="E159" s="5">
        <v>525757</v>
      </c>
      <c r="F159" s="5">
        <f t="shared" si="13"/>
        <v>276420423049</v>
      </c>
      <c r="G159" s="8">
        <f t="shared" si="14"/>
        <v>431783220488.29999</v>
      </c>
      <c r="H159" s="5">
        <f t="shared" si="15"/>
        <v>6925583.718056025</v>
      </c>
      <c r="I159" s="5">
        <f t="shared" si="16"/>
        <v>8743532.2288143747</v>
      </c>
      <c r="J159" s="5">
        <f>Table1[[#This Row],[DAA 
(n)]]^1.5</f>
        <v>381221684.01203674</v>
      </c>
      <c r="K159" s="5">
        <f t="shared" si="17"/>
        <v>530016411.45699877</v>
      </c>
      <c r="L159" s="7">
        <f>LN(Table1[[#This Row],[NV]]/Table1[[#This Row],[NV_MA-1]])</f>
        <v>-1.836881802921617</v>
      </c>
      <c r="M159" s="7">
        <f>LN(Table1[[#This Row],[NV]]/Table1[[#This Row],[NV_MA-2]])</f>
        <v>8.9704828807373733</v>
      </c>
      <c r="N159" s="4">
        <f>LN(Table1[[#This Row],[NV]]/Table1[[#This Row],[NV_MA-3]])</f>
        <v>4.8658891628534562</v>
      </c>
      <c r="O159" s="7">
        <f>LN(Table1[[#This Row],[NV]]/Table1[[#This Row],[Metcalfe
NV ~ n^2]])</f>
        <v>-1.3908811236806986</v>
      </c>
      <c r="P159" s="7">
        <f>Table1[[#This Row],[NV_MA-1]]*$M$3</f>
        <v>431783220488.29999</v>
      </c>
    </row>
    <row r="160" spans="1:16" x14ac:dyDescent="0.2">
      <c r="A160" s="2">
        <v>43533</v>
      </c>
      <c r="B160" s="3">
        <v>68903819290.817993</v>
      </c>
      <c r="C160" s="3">
        <f t="shared" si="12"/>
        <v>66398003885.982742</v>
      </c>
      <c r="D160" s="4">
        <f>LN(Table1[[#This Row],[NV]])</f>
        <v>24.955977445807328</v>
      </c>
      <c r="E160" s="5">
        <v>604793</v>
      </c>
      <c r="F160" s="5">
        <f t="shared" si="13"/>
        <v>365774572849</v>
      </c>
      <c r="G160" s="8">
        <f t="shared" si="14"/>
        <v>438529771225.20001</v>
      </c>
      <c r="H160" s="5">
        <f t="shared" si="15"/>
        <v>8051392.4086757265</v>
      </c>
      <c r="I160" s="5">
        <f t="shared" si="16"/>
        <v>8822848.402398387</v>
      </c>
      <c r="J160" s="5">
        <f>Table1[[#This Row],[DAA 
(n)]]^1.5</f>
        <v>470338071.21799695</v>
      </c>
      <c r="K160" s="5">
        <f t="shared" si="17"/>
        <v>536495969.12338644</v>
      </c>
      <c r="L160" s="7">
        <f>LN(Table1[[#This Row],[NV]]/Table1[[#This Row],[NV_MA-1]])</f>
        <v>-1.8507160939766634</v>
      </c>
      <c r="M160" s="7">
        <f>LN(Table1[[#This Row],[NV]]/Table1[[#This Row],[NV_MA-2]])</f>
        <v>8.9631221218431403</v>
      </c>
      <c r="N160" s="4">
        <f>LN(Table1[[#This Row],[NV]]/Table1[[#This Row],[NV_MA-3]])</f>
        <v>4.8554078390840534</v>
      </c>
      <c r="O160" s="7">
        <f>LN(Table1[[#This Row],[NV]]/Table1[[#This Row],[Metcalfe
NV ~ n^2]])</f>
        <v>-1.669305613605486</v>
      </c>
      <c r="P160" s="7">
        <f>Table1[[#This Row],[NV_MA-1]]*$M$3</f>
        <v>438529771225.20001</v>
      </c>
    </row>
    <row r="161" spans="1:16" x14ac:dyDescent="0.2">
      <c r="A161" s="2">
        <v>43532</v>
      </c>
      <c r="B161" s="3">
        <v>67741706371.959099</v>
      </c>
      <c r="C161" s="3">
        <f t="shared" si="12"/>
        <v>66071931745.882362</v>
      </c>
      <c r="D161" s="4">
        <f>LN(Table1[[#This Row],[NV]])</f>
        <v>24.938967874038838</v>
      </c>
      <c r="E161" s="5">
        <v>698786</v>
      </c>
      <c r="F161" s="5">
        <f t="shared" si="13"/>
        <v>488301873796</v>
      </c>
      <c r="G161" s="8">
        <f t="shared" si="14"/>
        <v>440222162904.09998</v>
      </c>
      <c r="H161" s="5">
        <f t="shared" si="15"/>
        <v>9403632.9567029774</v>
      </c>
      <c r="I161" s="5">
        <f t="shared" si="16"/>
        <v>8842267.8903103657</v>
      </c>
      <c r="J161" s="5">
        <f>Table1[[#This Row],[DAA 
(n)]]^1.5</f>
        <v>584139121.42777336</v>
      </c>
      <c r="K161" s="5">
        <f t="shared" si="17"/>
        <v>538101315.74291372</v>
      </c>
      <c r="L161" s="7">
        <f>LN(Table1[[#This Row],[NV]]/Table1[[#This Row],[NV_MA-1]])</f>
        <v>-1.8715774780839811</v>
      </c>
      <c r="M161" s="7">
        <f>LN(Table1[[#This Row],[NV]]/Table1[[#This Row],[NV_MA-2]])</f>
        <v>8.9439139236503529</v>
      </c>
      <c r="N161" s="4">
        <f>LN(Table1[[#This Row],[NV]]/Table1[[#This Row],[NV_MA-3]])</f>
        <v>4.8354104544178709</v>
      </c>
      <c r="O161" s="7">
        <f>LN(Table1[[#This Row],[NV]]/Table1[[#This Row],[Metcalfe
NV ~ n^2]])</f>
        <v>-1.9752317713546783</v>
      </c>
      <c r="P161" s="7">
        <f>Table1[[#This Row],[NV_MA-1]]*$M$3</f>
        <v>440222162904.09998</v>
      </c>
    </row>
    <row r="162" spans="1:16" x14ac:dyDescent="0.2">
      <c r="A162" s="2">
        <v>43531</v>
      </c>
      <c r="B162" s="3">
        <v>67954637590.616997</v>
      </c>
      <c r="C162" s="3">
        <f t="shared" si="12"/>
        <v>65787401873.854713</v>
      </c>
      <c r="D162" s="4">
        <f>LN(Table1[[#This Row],[NV]])</f>
        <v>24.942106225260506</v>
      </c>
      <c r="E162" s="5">
        <v>689254</v>
      </c>
      <c r="F162" s="5">
        <f t="shared" si="13"/>
        <v>475071076516</v>
      </c>
      <c r="G162" s="8">
        <f t="shared" si="14"/>
        <v>439667384680.09998</v>
      </c>
      <c r="H162" s="5">
        <f t="shared" si="15"/>
        <v>9265893.1908836272</v>
      </c>
      <c r="I162" s="5">
        <f t="shared" si="16"/>
        <v>8836482.7288319897</v>
      </c>
      <c r="J162" s="5">
        <f>Table1[[#This Row],[DAA 
(n)]]^1.5</f>
        <v>572227786.61382711</v>
      </c>
      <c r="K162" s="5">
        <f t="shared" si="17"/>
        <v>537601417.46746194</v>
      </c>
      <c r="L162" s="7">
        <f>LN(Table1[[#This Row],[NV]]/Table1[[#This Row],[NV_MA-1]])</f>
        <v>-1.8671781088196737</v>
      </c>
      <c r="M162" s="7">
        <f>LN(Table1[[#This Row],[NV]]/Table1[[#This Row],[NV_MA-2]])</f>
        <v>8.947706751176316</v>
      </c>
      <c r="N162" s="4">
        <f>LN(Table1[[#This Row],[NV]]/Table1[[#This Row],[NV_MA-3]])</f>
        <v>4.8394782414325439</v>
      </c>
      <c r="O162" s="7">
        <f>LN(Table1[[#This Row],[NV]]/Table1[[#This Row],[Metcalfe
NV ~ n^2]])</f>
        <v>-1.9446240392969056</v>
      </c>
      <c r="P162" s="7">
        <f>Table1[[#This Row],[NV_MA-1]]*$M$3</f>
        <v>439667384680.09998</v>
      </c>
    </row>
    <row r="163" spans="1:16" x14ac:dyDescent="0.2">
      <c r="A163" s="2">
        <v>43530</v>
      </c>
      <c r="B163" s="3">
        <v>67903325088.959396</v>
      </c>
      <c r="C163" s="3">
        <f t="shared" si="12"/>
        <v>65526218934.612686</v>
      </c>
      <c r="D163" s="4">
        <f>LN(Table1[[#This Row],[NV]])</f>
        <v>24.941350840694369</v>
      </c>
      <c r="E163" s="5">
        <v>734311</v>
      </c>
      <c r="F163" s="5">
        <f t="shared" si="13"/>
        <v>539212644721</v>
      </c>
      <c r="G163" s="8">
        <f t="shared" si="14"/>
        <v>437716989842.76666</v>
      </c>
      <c r="H163" s="5">
        <f t="shared" si="15"/>
        <v>9918109.5158525407</v>
      </c>
      <c r="I163" s="5">
        <f t="shared" si="16"/>
        <v>8815423.6498835385</v>
      </c>
      <c r="J163" s="5">
        <f>Table1[[#This Row],[DAA 
(n)]]^1.5</f>
        <v>629245402.33339965</v>
      </c>
      <c r="K163" s="5">
        <f t="shared" si="17"/>
        <v>535810841.92721772</v>
      </c>
      <c r="L163" s="7">
        <f>LN(Table1[[#This Row],[NV]]/Table1[[#This Row],[NV_MA-1]])</f>
        <v>-1.8634875558773463</v>
      </c>
      <c r="M163" s="7">
        <f>LN(Table1[[#This Row],[NV]]/Table1[[#This Row],[NV_MA-2]])</f>
        <v>8.9493374079235366</v>
      </c>
      <c r="N163" s="4">
        <f>LN(Table1[[#This Row],[NV]]/Table1[[#This Row],[NV_MA-3]])</f>
        <v>4.8420590907977772</v>
      </c>
      <c r="O163" s="7">
        <f>LN(Table1[[#This Row],[NV]]/Table1[[#This Row],[Metcalfe
NV ~ n^2]])</f>
        <v>-2.0720250064672334</v>
      </c>
      <c r="P163" s="7">
        <f>Table1[[#This Row],[NV_MA-1]]*$M$3</f>
        <v>437716989842.76666</v>
      </c>
    </row>
    <row r="164" spans="1:16" x14ac:dyDescent="0.2">
      <c r="A164" s="2">
        <v>43529</v>
      </c>
      <c r="B164" s="3">
        <v>67592194101.025299</v>
      </c>
      <c r="C164" s="3">
        <f t="shared" si="12"/>
        <v>65258859661.507835</v>
      </c>
      <c r="D164" s="4">
        <f>LN(Table1[[#This Row],[NV]])</f>
        <v>24.936758341449615</v>
      </c>
      <c r="E164" s="5">
        <v>701551</v>
      </c>
      <c r="F164" s="5">
        <f t="shared" si="13"/>
        <v>492173805601</v>
      </c>
      <c r="G164" s="8">
        <f t="shared" si="14"/>
        <v>432174888499.26666</v>
      </c>
      <c r="H164" s="5">
        <f t="shared" si="15"/>
        <v>9443612.3008739874</v>
      </c>
      <c r="I164" s="5">
        <f t="shared" si="16"/>
        <v>8756016.9542241525</v>
      </c>
      <c r="J164" s="5">
        <f>Table1[[#This Row],[DAA 
(n)]]^1.5</f>
        <v>587609585.94392121</v>
      </c>
      <c r="K164" s="5">
        <f t="shared" si="17"/>
        <v>530744023.61073554</v>
      </c>
      <c r="L164" s="7">
        <f>LN(Table1[[#This Row],[NV]]/Table1[[#This Row],[NV_MA-1]])</f>
        <v>-1.8553378363065773</v>
      </c>
      <c r="M164" s="7">
        <f>LN(Table1[[#This Row],[NV]]/Table1[[#This Row],[NV_MA-2]])</f>
        <v>8.9515066675287294</v>
      </c>
      <c r="N164" s="4">
        <f>LN(Table1[[#This Row],[NV]]/Table1[[#This Row],[NV_MA-3]])</f>
        <v>4.8469679432371855</v>
      </c>
      <c r="O164" s="7">
        <f>LN(Table1[[#This Row],[NV]]/Table1[[#This Row],[Metcalfe
NV ~ n^2]])</f>
        <v>-1.9853394130229416</v>
      </c>
      <c r="P164" s="7">
        <f>Table1[[#This Row],[NV_MA-1]]*$M$3</f>
        <v>432174888499.26666</v>
      </c>
    </row>
    <row r="165" spans="1:16" x14ac:dyDescent="0.2">
      <c r="A165" s="2">
        <v>43528</v>
      </c>
      <c r="B165" s="3">
        <v>65211131438.491402</v>
      </c>
      <c r="C165" s="3">
        <f t="shared" si="12"/>
        <v>65017720304.357346</v>
      </c>
      <c r="D165" s="4">
        <f>LN(Table1[[#This Row],[NV]])</f>
        <v>24.900896018890947</v>
      </c>
      <c r="E165" s="5">
        <v>687289</v>
      </c>
      <c r="F165" s="5">
        <f t="shared" si="13"/>
        <v>472366169521</v>
      </c>
      <c r="G165" s="8">
        <f t="shared" si="14"/>
        <v>424717407333.93335</v>
      </c>
      <c r="H165" s="5">
        <f t="shared" si="15"/>
        <v>9237514.7820817921</v>
      </c>
      <c r="I165" s="5">
        <f t="shared" si="16"/>
        <v>8668477.1278459318</v>
      </c>
      <c r="J165" s="5">
        <f>Table1[[#This Row],[DAA 
(n)]]^1.5</f>
        <v>569782478.04220808</v>
      </c>
      <c r="K165" s="5">
        <f t="shared" si="17"/>
        <v>523588594.76413238</v>
      </c>
      <c r="L165" s="7">
        <f>LN(Table1[[#This Row],[NV]]/Table1[[#This Row],[NV_MA-1]])</f>
        <v>-1.8737938418997726</v>
      </c>
      <c r="M165" s="7">
        <f>LN(Table1[[#This Row],[NV]]/Table1[[#This Row],[NV_MA-2]])</f>
        <v>8.9256923340228962</v>
      </c>
      <c r="N165" s="4">
        <f>LN(Table1[[#This Row],[NV]]/Table1[[#This Row],[NV_MA-3]])</f>
        <v>4.8246792094732154</v>
      </c>
      <c r="O165" s="7">
        <f>LN(Table1[[#This Row],[NV]]/Table1[[#This Row],[Metcalfe
NV ~ n^2]])</f>
        <v>-1.9801242857604948</v>
      </c>
      <c r="P165" s="7">
        <f>Table1[[#This Row],[NV_MA-1]]*$M$3</f>
        <v>424717407333.93335</v>
      </c>
    </row>
    <row r="166" spans="1:16" x14ac:dyDescent="0.2">
      <c r="A166" s="2">
        <v>43527</v>
      </c>
      <c r="B166" s="3">
        <v>66653777340.363197</v>
      </c>
      <c r="C166" s="3">
        <f t="shared" si="12"/>
        <v>64892096654.116158</v>
      </c>
      <c r="D166" s="4">
        <f>LN(Table1[[#This Row],[NV]])</f>
        <v>24.922777556239218</v>
      </c>
      <c r="E166" s="5">
        <v>553981</v>
      </c>
      <c r="F166" s="5">
        <f t="shared" si="13"/>
        <v>306894948361</v>
      </c>
      <c r="G166" s="8">
        <f t="shared" si="14"/>
        <v>419452771838.03333</v>
      </c>
      <c r="H166" s="5">
        <f t="shared" si="15"/>
        <v>7326335.3878605664</v>
      </c>
      <c r="I166" s="5">
        <f t="shared" si="16"/>
        <v>8607976.4345077518</v>
      </c>
      <c r="J166" s="5">
        <f>Table1[[#This Row],[DAA 
(n)]]^1.5</f>
        <v>412327503.79761839</v>
      </c>
      <c r="K166" s="5">
        <f t="shared" si="17"/>
        <v>518592322.26717144</v>
      </c>
      <c r="L166" s="7">
        <f>LN(Table1[[#This Row],[NV]]/Table1[[#This Row],[NV_MA-1]])</f>
        <v>-1.8394392182457102</v>
      </c>
      <c r="M166" s="7">
        <f>LN(Table1[[#This Row],[NV]]/Table1[[#This Row],[NV_MA-2]])</f>
        <v>8.9545777324861522</v>
      </c>
      <c r="N166" s="4">
        <f>LN(Table1[[#This Row],[NV]]/Table1[[#This Row],[NV_MA-3]])</f>
        <v>4.8561489300096845</v>
      </c>
      <c r="O166" s="7">
        <f>LN(Table1[[#This Row],[NV]]/Table1[[#This Row],[Metcalfe
NV ~ n^2]])</f>
        <v>-1.5269937819856161</v>
      </c>
      <c r="P166" s="7">
        <f>Table1[[#This Row],[NV_MA-1]]*$M$3</f>
        <v>419452771838.03333</v>
      </c>
    </row>
    <row r="167" spans="1:16" x14ac:dyDescent="0.2">
      <c r="A167" s="2">
        <v>43526</v>
      </c>
      <c r="B167" s="3">
        <v>67041259972.398399</v>
      </c>
      <c r="C167" s="3">
        <f t="shared" si="12"/>
        <v>64696277228.982956</v>
      </c>
      <c r="D167" s="4">
        <f>LN(Table1[[#This Row],[NV]])</f>
        <v>24.928574087281312</v>
      </c>
      <c r="E167" s="5">
        <v>616539</v>
      </c>
      <c r="F167" s="5">
        <f t="shared" si="13"/>
        <v>380120338521</v>
      </c>
      <c r="G167" s="8">
        <f t="shared" si="14"/>
        <v>423495666050.53333</v>
      </c>
      <c r="H167" s="5">
        <f t="shared" si="15"/>
        <v>8219622.0273421118</v>
      </c>
      <c r="I167" s="5">
        <f t="shared" si="16"/>
        <v>8655856.8350550383</v>
      </c>
      <c r="J167" s="5">
        <f>Table1[[#This Row],[DAA 
(n)]]^1.5</f>
        <v>484106407.09600097</v>
      </c>
      <c r="K167" s="5">
        <f t="shared" si="17"/>
        <v>522492187.09868312</v>
      </c>
      <c r="L167" s="7">
        <f>LN(Table1[[#This Row],[NV]]/Table1[[#This Row],[NV_MA-1]])</f>
        <v>-1.843235030057933</v>
      </c>
      <c r="M167" s="7">
        <f>LN(Table1[[#This Row],[NV]]/Table1[[#This Row],[NV_MA-2]])</f>
        <v>8.9548273467379715</v>
      </c>
      <c r="N167" s="4">
        <f>LN(Table1[[#This Row],[NV]]/Table1[[#This Row],[NV_MA-3]])</f>
        <v>4.8544534985110488</v>
      </c>
      <c r="O167" s="7">
        <f>LN(Table1[[#This Row],[NV]]/Table1[[#This Row],[Metcalfe
NV ~ n^2]])</f>
        <v>-1.7351796325713229</v>
      </c>
      <c r="P167" s="7">
        <f>Table1[[#This Row],[NV_MA-1]]*$M$3</f>
        <v>423495666050.53333</v>
      </c>
    </row>
    <row r="168" spans="1:16" x14ac:dyDescent="0.2">
      <c r="A168" s="2">
        <v>43525</v>
      </c>
      <c r="B168" s="3">
        <v>67349701303.7733</v>
      </c>
      <c r="C168" s="3">
        <f t="shared" si="12"/>
        <v>64454883848.926567</v>
      </c>
      <c r="D168" s="4">
        <f>LN(Table1[[#This Row],[NV]])</f>
        <v>24.933164304808145</v>
      </c>
      <c r="E168" s="5">
        <v>727984</v>
      </c>
      <c r="F168" s="5">
        <f t="shared" si="13"/>
        <v>529960704256</v>
      </c>
      <c r="G168" s="8">
        <f t="shared" si="14"/>
        <v>424175169800.66669</v>
      </c>
      <c r="H168" s="5">
        <f t="shared" si="15"/>
        <v>9826353.0374607742</v>
      </c>
      <c r="I168" s="5">
        <f t="shared" si="16"/>
        <v>8663658.5989001337</v>
      </c>
      <c r="J168" s="5">
        <f>Table1[[#This Row],[DAA 
(n)]]^1.5</f>
        <v>621130351.31693649</v>
      </c>
      <c r="K168" s="5">
        <f t="shared" si="17"/>
        <v>523136972.69154108</v>
      </c>
      <c r="L168" s="7">
        <f>LN(Table1[[#This Row],[NV]]/Table1[[#This Row],[NV_MA-1]])</f>
        <v>-1.84024803837524</v>
      </c>
      <c r="M168" s="7">
        <f>LN(Table1[[#This Row],[NV]]/Table1[[#This Row],[NV_MA-2]])</f>
        <v>8.9585166424806388</v>
      </c>
      <c r="N168" s="4">
        <f>LN(Table1[[#This Row],[NV]]/Table1[[#This Row],[NV_MA-3]])</f>
        <v>4.857810418996479</v>
      </c>
      <c r="O168" s="7">
        <f>LN(Table1[[#This Row],[NV]]/Table1[[#This Row],[Metcalfe
NV ~ n^2]])</f>
        <v>-2.0629043930225062</v>
      </c>
      <c r="P168" s="7">
        <f>Table1[[#This Row],[NV_MA-1]]*$M$3</f>
        <v>424175169800.66669</v>
      </c>
    </row>
    <row r="169" spans="1:16" x14ac:dyDescent="0.2">
      <c r="A169" s="2">
        <v>43524</v>
      </c>
      <c r="B169" s="3">
        <v>66836899827.4664</v>
      </c>
      <c r="C169" s="3">
        <f t="shared" si="12"/>
        <v>64231874101.504234</v>
      </c>
      <c r="D169" s="4">
        <f>LN(Table1[[#This Row],[NV]])</f>
        <v>24.925521157603107</v>
      </c>
      <c r="E169" s="5">
        <v>688385</v>
      </c>
      <c r="F169" s="5">
        <f t="shared" si="13"/>
        <v>473873908225</v>
      </c>
      <c r="G169" s="8">
        <f t="shared" si="14"/>
        <v>419421583996.43335</v>
      </c>
      <c r="H169" s="5">
        <f t="shared" si="15"/>
        <v>9253342.4546244331</v>
      </c>
      <c r="I169" s="5">
        <f t="shared" si="16"/>
        <v>8612890.8002379183</v>
      </c>
      <c r="J169" s="5">
        <f>Table1[[#This Row],[DAA 
(n)]]^1.5</f>
        <v>571145944.84550679</v>
      </c>
      <c r="K169" s="5">
        <f t="shared" si="17"/>
        <v>518799249.4761731</v>
      </c>
      <c r="L169" s="7">
        <f>LN(Table1[[#This Row],[NV]]/Table1[[#This Row],[NV_MA-1]])</f>
        <v>-1.8366212604745773</v>
      </c>
      <c r="M169" s="7">
        <f>LN(Table1[[#This Row],[NV]]/Table1[[#This Row],[NV_MA-2]])</f>
        <v>8.9567505883937777</v>
      </c>
      <c r="N169" s="4">
        <f>LN(Table1[[#This Row],[NV]]/Table1[[#This Row],[NV_MA-3]])</f>
        <v>4.8584935938510752</v>
      </c>
      <c r="O169" s="7">
        <f>LN(Table1[[#This Row],[NV]]/Table1[[#This Row],[Metcalfe
NV ~ n^2]])</f>
        <v>-1.9586859492467861</v>
      </c>
      <c r="P169" s="7">
        <f>Table1[[#This Row],[NV_MA-1]]*$M$3</f>
        <v>419421583996.43335</v>
      </c>
    </row>
    <row r="170" spans="1:16" x14ac:dyDescent="0.2">
      <c r="A170" s="2">
        <v>43523</v>
      </c>
      <c r="B170" s="3">
        <v>67076957307.154404</v>
      </c>
      <c r="C170" s="3">
        <f t="shared" si="12"/>
        <v>63991625752.912575</v>
      </c>
      <c r="D170" s="4">
        <f>LN(Table1[[#This Row],[NV]])</f>
        <v>24.929106413706805</v>
      </c>
      <c r="E170" s="5">
        <v>668278</v>
      </c>
      <c r="F170" s="5">
        <f t="shared" si="13"/>
        <v>446595485284</v>
      </c>
      <c r="G170" s="8">
        <f t="shared" si="14"/>
        <v>415922195163.09998</v>
      </c>
      <c r="H170" s="5">
        <f t="shared" si="15"/>
        <v>8963251.6322016288</v>
      </c>
      <c r="I170" s="5">
        <f t="shared" si="16"/>
        <v>8574053.0512144174</v>
      </c>
      <c r="J170" s="5">
        <f>Table1[[#This Row],[DAA 
(n)]]^1.5</f>
        <v>546305718.1785872</v>
      </c>
      <c r="K170" s="5">
        <f t="shared" si="17"/>
        <v>515539103.48659396</v>
      </c>
      <c r="L170" s="7">
        <f>LN(Table1[[#This Row],[NV]]/Table1[[#This Row],[NV_MA-1]])</f>
        <v>-1.824657635150484</v>
      </c>
      <c r="M170" s="7">
        <f>LN(Table1[[#This Row],[NV]]/Table1[[#This Row],[NV_MA-2]])</f>
        <v>8.9648553001337756</v>
      </c>
      <c r="N170" s="4">
        <f>LN(Table1[[#This Row],[NV]]/Table1[[#This Row],[NV_MA-3]])</f>
        <v>4.8683826997082855</v>
      </c>
      <c r="O170" s="7">
        <f>LN(Table1[[#This Row],[NV]]/Table1[[#This Row],[Metcalfe
NV ~ n^2]])</f>
        <v>-1.8958126535126134</v>
      </c>
      <c r="P170" s="7">
        <f>Table1[[#This Row],[NV_MA-1]]*$M$3</f>
        <v>415922195163.09998</v>
      </c>
    </row>
    <row r="171" spans="1:16" x14ac:dyDescent="0.2">
      <c r="A171" s="2">
        <v>43522</v>
      </c>
      <c r="B171" s="3">
        <v>66736978280.3657</v>
      </c>
      <c r="C171" s="3">
        <f t="shared" si="12"/>
        <v>63765131430.664467</v>
      </c>
      <c r="D171" s="4">
        <f>LN(Table1[[#This Row],[NV]])</f>
        <v>24.924025033253727</v>
      </c>
      <c r="E171" s="5">
        <v>702086</v>
      </c>
      <c r="F171" s="5">
        <f t="shared" si="13"/>
        <v>492924751396</v>
      </c>
      <c r="G171" s="8">
        <f t="shared" si="14"/>
        <v>415153396615.26666</v>
      </c>
      <c r="H171" s="5">
        <f t="shared" si="15"/>
        <v>9451349.1659659091</v>
      </c>
      <c r="I171" s="5">
        <f t="shared" si="16"/>
        <v>8565660.6814667005</v>
      </c>
      <c r="J171" s="5">
        <f>Table1[[#This Row],[DAA 
(n)]]^1.5</f>
        <v>588281877.1716584</v>
      </c>
      <c r="K171" s="5">
        <f t="shared" si="17"/>
        <v>514829114.60183483</v>
      </c>
      <c r="L171" s="7">
        <f>LN(Table1[[#This Row],[NV]]/Table1[[#This Row],[NV_MA-1]])</f>
        <v>-1.8278888860251299</v>
      </c>
      <c r="M171" s="7">
        <f>LN(Table1[[#This Row],[NV]]/Table1[[#This Row],[NV_MA-2]])</f>
        <v>8.9607532091308357</v>
      </c>
      <c r="N171" s="4">
        <f>LN(Table1[[#This Row],[NV]]/Table1[[#This Row],[NV_MA-3]])</f>
        <v>4.8646794459960443</v>
      </c>
      <c r="O171" s="7">
        <f>LN(Table1[[#This Row],[NV]]/Table1[[#This Row],[Metcalfe
NV ~ n^2]])</f>
        <v>-1.9995973320004152</v>
      </c>
      <c r="P171" s="7">
        <f>Table1[[#This Row],[NV_MA-1]]*$M$3</f>
        <v>415153396615.26666</v>
      </c>
    </row>
    <row r="172" spans="1:16" x14ac:dyDescent="0.2">
      <c r="A172" s="2">
        <v>43521</v>
      </c>
      <c r="B172" s="3">
        <v>67138213374.432701</v>
      </c>
      <c r="C172" s="3">
        <f t="shared" si="12"/>
        <v>63609190267.885612</v>
      </c>
      <c r="D172" s="4">
        <f>LN(Table1[[#This Row],[NV]])</f>
        <v>24.930019217694916</v>
      </c>
      <c r="E172" s="5">
        <v>679440</v>
      </c>
      <c r="F172" s="5">
        <f t="shared" si="13"/>
        <v>461638713600</v>
      </c>
      <c r="G172" s="8">
        <f t="shared" si="14"/>
        <v>406635771445.03333</v>
      </c>
      <c r="H172" s="5">
        <f t="shared" si="15"/>
        <v>9124216.2081919108</v>
      </c>
      <c r="I172" s="5">
        <f t="shared" si="16"/>
        <v>8463317.2385030203</v>
      </c>
      <c r="J172" s="5">
        <f>Table1[[#This Row],[DAA 
(n)]]^1.5</f>
        <v>560049825.96942604</v>
      </c>
      <c r="K172" s="5">
        <f t="shared" si="17"/>
        <v>506556343.87784022</v>
      </c>
      <c r="L172" s="7">
        <f>LN(Table1[[#This Row],[NV]]/Table1[[#This Row],[NV_MA-1]])</f>
        <v>-1.8011644935682043</v>
      </c>
      <c r="M172" s="7">
        <f>LN(Table1[[#This Row],[NV]]/Table1[[#This Row],[NV_MA-2]])</f>
        <v>8.9787674543968894</v>
      </c>
      <c r="N172" s="4">
        <f>LN(Table1[[#This Row],[NV]]/Table1[[#This Row],[NV_MA-3]])</f>
        <v>4.8868731006141042</v>
      </c>
      <c r="O172" s="7">
        <f>LN(Table1[[#This Row],[NV]]/Table1[[#This Row],[Metcalfe
NV ~ n^2]])</f>
        <v>-1.9280291992128653</v>
      </c>
      <c r="P172" s="7">
        <f>Table1[[#This Row],[NV_MA-1]]*$M$3</f>
        <v>406635771445.03333</v>
      </c>
    </row>
    <row r="173" spans="1:16" x14ac:dyDescent="0.2">
      <c r="A173" s="2">
        <v>43520</v>
      </c>
      <c r="B173" s="3">
        <v>66082362456.031998</v>
      </c>
      <c r="C173" s="3">
        <f t="shared" si="12"/>
        <v>63459202165.493744</v>
      </c>
      <c r="D173" s="4">
        <f>LN(Table1[[#This Row],[NV]])</f>
        <v>24.914167716973335</v>
      </c>
      <c r="E173" s="5">
        <v>558515</v>
      </c>
      <c r="F173" s="5">
        <f t="shared" si="13"/>
        <v>311939005225</v>
      </c>
      <c r="G173" s="8">
        <f t="shared" si="14"/>
        <v>402666432032.53333</v>
      </c>
      <c r="H173" s="5">
        <f t="shared" si="15"/>
        <v>7390849.5230988357</v>
      </c>
      <c r="I173" s="5">
        <f t="shared" si="16"/>
        <v>8418260.0134925544</v>
      </c>
      <c r="J173" s="5">
        <f>Table1[[#This Row],[DAA 
(n)]]^1.5</f>
        <v>417399824.51271093</v>
      </c>
      <c r="K173" s="5">
        <f t="shared" si="17"/>
        <v>502813548.90434855</v>
      </c>
      <c r="L173" s="7">
        <f>LN(Table1[[#This Row],[NV]]/Table1[[#This Row],[NV_MA-1]])</f>
        <v>-1.8072066270988951</v>
      </c>
      <c r="M173" s="7">
        <f>LN(Table1[[#This Row],[NV]]/Table1[[#This Row],[NV_MA-2]])</f>
        <v>8.9682540013386323</v>
      </c>
      <c r="N173" s="4">
        <f>LN(Table1[[#This Row],[NV]]/Table1[[#This Row],[NV_MA-3]])</f>
        <v>4.8784377357500057</v>
      </c>
      <c r="O173" s="7">
        <f>LN(Table1[[#This Row],[NV]]/Table1[[#This Row],[Metcalfe
NV ~ n^2]])</f>
        <v>-1.5519057925969926</v>
      </c>
      <c r="P173" s="7">
        <f>Table1[[#This Row],[NV_MA-1]]*$M$3</f>
        <v>402666432032.53333</v>
      </c>
    </row>
    <row r="174" spans="1:16" x14ac:dyDescent="0.2">
      <c r="A174" s="2">
        <v>43519</v>
      </c>
      <c r="B174" s="3">
        <v>72374725222.6586</v>
      </c>
      <c r="C174" s="3">
        <f t="shared" si="12"/>
        <v>63336537975.661827</v>
      </c>
      <c r="D174" s="4">
        <f>LN(Table1[[#This Row],[NV]])</f>
        <v>25.005122976254246</v>
      </c>
      <c r="E174" s="5">
        <v>581866</v>
      </c>
      <c r="F174" s="5">
        <f t="shared" si="13"/>
        <v>338568041956</v>
      </c>
      <c r="G174" s="8">
        <f t="shared" si="14"/>
        <v>405459769527.83331</v>
      </c>
      <c r="H174" s="5">
        <f t="shared" si="15"/>
        <v>7723686.6421272224</v>
      </c>
      <c r="I174" s="5">
        <f t="shared" si="16"/>
        <v>8451880.2321535982</v>
      </c>
      <c r="J174" s="5">
        <f>Table1[[#This Row],[DAA 
(n)]]^1.5</f>
        <v>443848208.62629408</v>
      </c>
      <c r="K174" s="5">
        <f t="shared" si="17"/>
        <v>505531877.33049834</v>
      </c>
      <c r="L174" s="7">
        <f>LN(Table1[[#This Row],[NV]]/Table1[[#This Row],[NV_MA-1]])</f>
        <v>-1.7231645173105896</v>
      </c>
      <c r="M174" s="7">
        <f>LN(Table1[[#This Row],[NV]]/Table1[[#This Row],[NV_MA-2]])</f>
        <v>9.0552234889922634</v>
      </c>
      <c r="N174" s="4">
        <f>LN(Table1[[#This Row],[NV]]/Table1[[#This Row],[NV_MA-3]])</f>
        <v>4.9640013208275988</v>
      </c>
      <c r="O174" s="7">
        <f>LN(Table1[[#This Row],[NV]]/Table1[[#This Row],[Metcalfe
NV ~ n^2]])</f>
        <v>-1.5428679430544003</v>
      </c>
      <c r="P174" s="7">
        <f>Table1[[#This Row],[NV_MA-1]]*$M$3</f>
        <v>405459769527.83331</v>
      </c>
    </row>
    <row r="175" spans="1:16" x14ac:dyDescent="0.2">
      <c r="A175" s="2">
        <v>43518</v>
      </c>
      <c r="B175" s="3">
        <v>70007158195.530899</v>
      </c>
      <c r="C175" s="3">
        <f t="shared" si="12"/>
        <v>63011030197.841537</v>
      </c>
      <c r="D175" s="4">
        <f>LN(Table1[[#This Row],[NV]])</f>
        <v>24.971863333703734</v>
      </c>
      <c r="E175" s="5">
        <v>728261</v>
      </c>
      <c r="F175" s="5">
        <f t="shared" si="13"/>
        <v>530364084121</v>
      </c>
      <c r="G175" s="8">
        <f t="shared" si="14"/>
        <v>406961722441.83331</v>
      </c>
      <c r="H175" s="5">
        <f t="shared" si="15"/>
        <v>9830369.0456683878</v>
      </c>
      <c r="I175" s="5">
        <f t="shared" si="16"/>
        <v>8469766.946723463</v>
      </c>
      <c r="J175" s="5">
        <f>Table1[[#This Row],[DAA 
(n)]]^1.5</f>
        <v>621484897.85838199</v>
      </c>
      <c r="K175" s="5">
        <f t="shared" si="17"/>
        <v>506985325.9270668</v>
      </c>
      <c r="L175" s="7">
        <f>LN(Table1[[#This Row],[NV]]/Table1[[#This Row],[NV_MA-1]])</f>
        <v>-1.7601216362080119</v>
      </c>
      <c r="M175" s="7">
        <f>LN(Table1[[#This Row],[NV]]/Table1[[#This Row],[NV_MA-2]])</f>
        <v>9.0198497825988557</v>
      </c>
      <c r="N175" s="4">
        <f>LN(Table1[[#This Row],[NV]]/Table1[[#This Row],[NV_MA-3]])</f>
        <v>4.9278707155117747</v>
      </c>
      <c r="O175" s="7">
        <f>LN(Table1[[#This Row],[NV]]/Table1[[#This Row],[Metcalfe
NV ~ n^2]])</f>
        <v>-2.0249662251175877</v>
      </c>
      <c r="P175" s="7">
        <f>Table1[[#This Row],[NV_MA-1]]*$M$3</f>
        <v>406961722441.83331</v>
      </c>
    </row>
    <row r="176" spans="1:16" x14ac:dyDescent="0.2">
      <c r="A176" s="2">
        <v>43517</v>
      </c>
      <c r="B176" s="3">
        <v>68942950586.616501</v>
      </c>
      <c r="C176" s="3">
        <f t="shared" si="12"/>
        <v>62753364684.703903</v>
      </c>
      <c r="D176" s="4">
        <f>LN(Table1[[#This Row],[NV]])</f>
        <v>24.956545196460961</v>
      </c>
      <c r="E176" s="5">
        <v>643083</v>
      </c>
      <c r="F176" s="5">
        <f t="shared" si="13"/>
        <v>413555744889</v>
      </c>
      <c r="G176" s="8">
        <f t="shared" si="14"/>
        <v>404930192633.83331</v>
      </c>
      <c r="H176" s="5">
        <f t="shared" si="15"/>
        <v>8600610.74112726</v>
      </c>
      <c r="I176" s="5">
        <f t="shared" si="16"/>
        <v>8448971.3094136342</v>
      </c>
      <c r="J176" s="5">
        <f>Table1[[#This Row],[DAA 
(n)]]^1.5</f>
        <v>515704051.84606922</v>
      </c>
      <c r="K176" s="5">
        <f t="shared" si="17"/>
        <v>505172943.82813615</v>
      </c>
      <c r="L176" s="7">
        <f>LN(Table1[[#This Row],[NV]]/Table1[[#This Row],[NV_MA-1]])</f>
        <v>-1.770435328868553</v>
      </c>
      <c r="M176" s="7">
        <f>LN(Table1[[#This Row],[NV]]/Table1[[#This Row],[NV_MA-2]])</f>
        <v>9.0069899430692715</v>
      </c>
      <c r="N176" s="4">
        <f>LN(Table1[[#This Row],[NV]]/Table1[[#This Row],[NV_MA-3]])</f>
        <v>4.9161338048223922</v>
      </c>
      <c r="O176" s="7">
        <f>LN(Table1[[#This Row],[NV]]/Table1[[#This Row],[Metcalfe
NV ~ n^2]])</f>
        <v>-1.7915129581699685</v>
      </c>
      <c r="P176" s="7">
        <f>Table1[[#This Row],[NV_MA-1]]*$M$3</f>
        <v>404930192633.83331</v>
      </c>
    </row>
    <row r="177" spans="1:16" x14ac:dyDescent="0.2">
      <c r="A177" s="2">
        <v>43516</v>
      </c>
      <c r="B177" s="3">
        <v>69635037242.879898</v>
      </c>
      <c r="C177" s="3">
        <f t="shared" si="12"/>
        <v>62543586752.495621</v>
      </c>
      <c r="D177" s="4">
        <f>LN(Table1[[#This Row],[NV]])</f>
        <v>24.96653368628122</v>
      </c>
      <c r="E177" s="5">
        <v>690103</v>
      </c>
      <c r="F177" s="5">
        <f t="shared" si="13"/>
        <v>476242150609</v>
      </c>
      <c r="G177" s="8">
        <f t="shared" si="14"/>
        <v>402928902881.83331</v>
      </c>
      <c r="H177" s="5">
        <f t="shared" si="15"/>
        <v>9278156.1305512618</v>
      </c>
      <c r="I177" s="5">
        <f t="shared" si="16"/>
        <v>8425791.0864868611</v>
      </c>
      <c r="J177" s="5">
        <f>Table1[[#This Row],[DAA 
(n)]]^1.5</f>
        <v>573285388.66931069</v>
      </c>
      <c r="K177" s="5">
        <f t="shared" si="17"/>
        <v>503265031.34908026</v>
      </c>
      <c r="L177" s="7">
        <f>LN(Table1[[#This Row],[NV]]/Table1[[#This Row],[NV_MA-1]])</f>
        <v>-1.7554922774000405</v>
      </c>
      <c r="M177" s="7">
        <f>LN(Table1[[#This Row],[NV]]/Table1[[#This Row],[NV_MA-2]])</f>
        <v>9.0197257589807567</v>
      </c>
      <c r="N177" s="4">
        <f>LN(Table1[[#This Row],[NV]]/Table1[[#This Row],[NV_MA-3]])</f>
        <v>4.929906195690533</v>
      </c>
      <c r="O177" s="7">
        <f>LN(Table1[[#This Row],[NV]]/Table1[[#This Row],[Metcalfe
NV ~ n^2]])</f>
        <v>-1.9226585953093847</v>
      </c>
      <c r="P177" s="7">
        <f>Table1[[#This Row],[NV_MA-1]]*$M$3</f>
        <v>402928902881.83331</v>
      </c>
    </row>
    <row r="178" spans="1:16" x14ac:dyDescent="0.2">
      <c r="A178" s="2">
        <v>43515</v>
      </c>
      <c r="B178" s="3">
        <v>68766682893.581802</v>
      </c>
      <c r="C178" s="3">
        <f t="shared" si="12"/>
        <v>62287491630.91423</v>
      </c>
      <c r="D178" s="4">
        <f>LN(Table1[[#This Row],[NV]])</f>
        <v>24.953985204326131</v>
      </c>
      <c r="E178" s="5">
        <v>713530</v>
      </c>
      <c r="F178" s="5">
        <f t="shared" si="13"/>
        <v>509125060900</v>
      </c>
      <c r="G178" s="8">
        <f t="shared" si="14"/>
        <v>399217154252.23334</v>
      </c>
      <c r="H178" s="5">
        <f t="shared" si="15"/>
        <v>9616942.899056118</v>
      </c>
      <c r="I178" s="5">
        <f t="shared" si="16"/>
        <v>8384549.7487430237</v>
      </c>
      <c r="J178" s="5">
        <f>Table1[[#This Row],[DAA 
(n)]]^1.5</f>
        <v>602723821.25147212</v>
      </c>
      <c r="K178" s="5">
        <f t="shared" si="17"/>
        <v>499804999.46650451</v>
      </c>
      <c r="L178" s="7">
        <f>LN(Table1[[#This Row],[NV]]/Table1[[#This Row],[NV_MA-1]])</f>
        <v>-1.758786147708068</v>
      </c>
      <c r="M178" s="7">
        <f>LN(Table1[[#This Row],[NV]]/Table1[[#This Row],[NV_MA-2]])</f>
        <v>9.0120839497564553</v>
      </c>
      <c r="N178" s="4">
        <f>LN(Table1[[#This Row],[NV]]/Table1[[#This Row],[NV_MA-3]])</f>
        <v>4.9242566250768514</v>
      </c>
      <c r="O178" s="7">
        <f>LN(Table1[[#This Row],[NV]]/Table1[[#This Row],[Metcalfe
NV ~ n^2]])</f>
        <v>-2.0019743182058392</v>
      </c>
      <c r="P178" s="7">
        <f>Table1[[#This Row],[NV_MA-1]]*$M$3</f>
        <v>399217154252.23334</v>
      </c>
    </row>
    <row r="179" spans="1:16" x14ac:dyDescent="0.2">
      <c r="A179" s="2">
        <v>43514</v>
      </c>
      <c r="B179" s="3">
        <v>68611801409.181702</v>
      </c>
      <c r="C179" s="3">
        <f t="shared" si="12"/>
        <v>62060704591.563202</v>
      </c>
      <c r="D179" s="4">
        <f>LN(Table1[[#This Row],[NV]])</f>
        <v>24.951730389086222</v>
      </c>
      <c r="E179" s="5">
        <v>693311</v>
      </c>
      <c r="F179" s="5">
        <f t="shared" si="13"/>
        <v>480680142721</v>
      </c>
      <c r="G179" s="8">
        <f t="shared" si="14"/>
        <v>391210423625.03333</v>
      </c>
      <c r="H179" s="5">
        <f t="shared" si="15"/>
        <v>9324501.8397685699</v>
      </c>
      <c r="I179" s="5">
        <f t="shared" si="16"/>
        <v>8291447.9154611351</v>
      </c>
      <c r="J179" s="5">
        <f>Table1[[#This Row],[DAA 
(n)]]^1.5</f>
        <v>577287476.41884601</v>
      </c>
      <c r="K179" s="5">
        <f t="shared" si="17"/>
        <v>492162213.97482675</v>
      </c>
      <c r="L179" s="7">
        <f>LN(Table1[[#This Row],[NV]]/Table1[[#This Row],[NV_MA-1]])</f>
        <v>-1.7407810309241372</v>
      </c>
      <c r="M179" s="7">
        <f>LN(Table1[[#This Row],[NV]]/Table1[[#This Row],[NV_MA-2]])</f>
        <v>9.0209952191483538</v>
      </c>
      <c r="N179" s="4">
        <f>LN(Table1[[#This Row],[NV]]/Table1[[#This Row],[NV_MA-3]])</f>
        <v>4.9374114657689301</v>
      </c>
      <c r="O179" s="7">
        <f>LN(Table1[[#This Row],[NV]]/Table1[[#This Row],[Metcalfe
NV ~ n^2]])</f>
        <v>-1.9467375128180304</v>
      </c>
      <c r="P179" s="7">
        <f>Table1[[#This Row],[NV_MA-1]]*$M$3</f>
        <v>391210423625.03333</v>
      </c>
    </row>
    <row r="180" spans="1:16" x14ac:dyDescent="0.2">
      <c r="A180" s="2">
        <v>43513</v>
      </c>
      <c r="B180" s="3">
        <v>64000289742.696297</v>
      </c>
      <c r="C180" s="3">
        <f t="shared" si="12"/>
        <v>61930376786.116051</v>
      </c>
      <c r="D180" s="4">
        <f>LN(Table1[[#This Row],[NV]])</f>
        <v>24.882153447525464</v>
      </c>
      <c r="E180" s="5">
        <v>526787</v>
      </c>
      <c r="F180" s="5">
        <f t="shared" si="13"/>
        <v>277504543369</v>
      </c>
      <c r="G180" s="8">
        <f t="shared" si="14"/>
        <v>384182617670.63336</v>
      </c>
      <c r="H180" s="5">
        <f t="shared" si="15"/>
        <v>6940182.4985640142</v>
      </c>
      <c r="I180" s="5">
        <f t="shared" si="16"/>
        <v>8208513.7166697001</v>
      </c>
      <c r="J180" s="5">
        <f>Table1[[#This Row],[DAA 
(n)]]^1.5</f>
        <v>382342498.14495647</v>
      </c>
      <c r="K180" s="5">
        <f t="shared" si="17"/>
        <v>485399329.85285741</v>
      </c>
      <c r="L180" s="7">
        <f>LN(Table1[[#This Row],[NV]]/Table1[[#This Row],[NV_MA-1]])</f>
        <v>-1.7922303958132055</v>
      </c>
      <c r="M180" s="7">
        <f>LN(Table1[[#This Row],[NV]]/Table1[[#This Row],[NV_MA-2]])</f>
        <v>8.9614710157777218</v>
      </c>
      <c r="N180" s="4">
        <f>LN(Table1[[#This Row],[NV]]/Table1[[#This Row],[NV_MA-3]])</f>
        <v>4.8816709768776825</v>
      </c>
      <c r="O180" s="7">
        <f>LN(Table1[[#This Row],[NV]]/Table1[[#This Row],[Metcalfe
NV ~ n^2]])</f>
        <v>-1.4669496949743086</v>
      </c>
      <c r="P180" s="7">
        <f>Table1[[#This Row],[NV_MA-1]]*$M$3</f>
        <v>384182617670.63336</v>
      </c>
    </row>
    <row r="181" spans="1:16" x14ac:dyDescent="0.2">
      <c r="A181" s="2">
        <v>43512</v>
      </c>
      <c r="B181" s="3">
        <v>63277118060.364304</v>
      </c>
      <c r="C181" s="3">
        <f t="shared" si="12"/>
        <v>61906398194.819977</v>
      </c>
      <c r="D181" s="4">
        <f>LN(Table1[[#This Row],[NV]])</f>
        <v>24.870789616706958</v>
      </c>
      <c r="E181" s="5">
        <v>587666</v>
      </c>
      <c r="F181" s="5">
        <f t="shared" si="13"/>
        <v>345351327556</v>
      </c>
      <c r="G181" s="8">
        <f t="shared" si="14"/>
        <v>387188942187.79999</v>
      </c>
      <c r="H181" s="5">
        <f t="shared" si="15"/>
        <v>7806504.6272206213</v>
      </c>
      <c r="I181" s="5">
        <f t="shared" si="16"/>
        <v>8246310.3007381679</v>
      </c>
      <c r="J181" s="5">
        <f>Table1[[#This Row],[DAA 
(n)]]^1.5</f>
        <v>450501091.29670739</v>
      </c>
      <c r="K181" s="5">
        <f t="shared" si="17"/>
        <v>488394187.47160703</v>
      </c>
      <c r="L181" s="7">
        <f>LN(Table1[[#This Row],[NV]]/Table1[[#This Row],[NV_MA-1]])</f>
        <v>-1.8113890168347988</v>
      </c>
      <c r="M181" s="7">
        <f>LN(Table1[[#This Row],[NV]]/Table1[[#This Row],[NV_MA-2]])</f>
        <v>8.9455131947102284</v>
      </c>
      <c r="N181" s="4">
        <f>LN(Table1[[#This Row],[NV]]/Table1[[#This Row],[NV_MA-3]])</f>
        <v>4.8641562177407396</v>
      </c>
      <c r="O181" s="7">
        <f>LN(Table1[[#This Row],[NV]]/Table1[[#This Row],[Metcalfe
NV ~ n^2]])</f>
        <v>-1.6970384598556518</v>
      </c>
      <c r="P181" s="7">
        <f>Table1[[#This Row],[NV_MA-1]]*$M$3</f>
        <v>387188942187.79999</v>
      </c>
    </row>
    <row r="182" spans="1:16" x14ac:dyDescent="0.2">
      <c r="A182" s="2">
        <v>43511</v>
      </c>
      <c r="B182" s="3">
        <v>62682607335.813797</v>
      </c>
      <c r="C182" s="3">
        <f t="shared" si="12"/>
        <v>61937447005.901222</v>
      </c>
      <c r="D182" s="4">
        <f>LN(Table1[[#This Row],[NV]])</f>
        <v>24.861349851141089</v>
      </c>
      <c r="E182" s="5">
        <v>621340</v>
      </c>
      <c r="F182" s="5">
        <f t="shared" si="13"/>
        <v>386063395600</v>
      </c>
      <c r="G182" s="8">
        <f t="shared" si="14"/>
        <v>388465611429.79999</v>
      </c>
      <c r="H182" s="5">
        <f t="shared" si="15"/>
        <v>8288448.0125500113</v>
      </c>
      <c r="I182" s="5">
        <f t="shared" si="16"/>
        <v>8261445.9734608801</v>
      </c>
      <c r="J182" s="5">
        <f>Table1[[#This Row],[DAA 
(n)]]^1.5</f>
        <v>489772018.61897337</v>
      </c>
      <c r="K182" s="5">
        <f t="shared" si="17"/>
        <v>489626660.32329547</v>
      </c>
      <c r="L182" s="7">
        <f>LN(Table1[[#This Row],[NV]]/Table1[[#This Row],[NV_MA-1]])</f>
        <v>-1.8241206354270165</v>
      </c>
      <c r="M182" s="7">
        <f>LN(Table1[[#This Row],[NV]]/Table1[[#This Row],[NV_MA-2]])</f>
        <v>8.9342396636449539</v>
      </c>
      <c r="N182" s="4">
        <f>LN(Table1[[#This Row],[NV]]/Table1[[#This Row],[NV_MA-3]])</f>
        <v>4.8521961101865196</v>
      </c>
      <c r="O182" s="7">
        <f>LN(Table1[[#This Row],[NV]]/Table1[[#This Row],[Metcalfe
NV ~ n^2]])</f>
        <v>-1.8179175790903821</v>
      </c>
      <c r="P182" s="7">
        <f>Table1[[#This Row],[NV_MA-1]]*$M$3</f>
        <v>388465611429.79999</v>
      </c>
    </row>
    <row r="183" spans="1:16" x14ac:dyDescent="0.2">
      <c r="A183" s="2">
        <v>43510</v>
      </c>
      <c r="B183" s="3">
        <v>62690394357.603401</v>
      </c>
      <c r="C183" s="3">
        <f t="shared" si="12"/>
        <v>61956164809.292755</v>
      </c>
      <c r="D183" s="4">
        <f>LN(Table1[[#This Row],[NV]])</f>
        <v>24.86147407281074</v>
      </c>
      <c r="E183" s="5">
        <v>617275</v>
      </c>
      <c r="F183" s="5">
        <f t="shared" si="13"/>
        <v>381028425625</v>
      </c>
      <c r="G183" s="8">
        <f t="shared" si="14"/>
        <v>389242102100.5</v>
      </c>
      <c r="H183" s="5">
        <f t="shared" si="15"/>
        <v>8230170.7278402345</v>
      </c>
      <c r="I183" s="5">
        <f t="shared" si="16"/>
        <v>8270283.9482456017</v>
      </c>
      <c r="J183" s="5">
        <f>Table1[[#This Row],[DAA 
(n)]]^1.5</f>
        <v>484973526.52250171</v>
      </c>
      <c r="K183" s="5">
        <f t="shared" si="17"/>
        <v>490360033.59416431</v>
      </c>
      <c r="L183" s="7">
        <f>LN(Table1[[#This Row],[NV]]/Table1[[#This Row],[NV_MA-1]])</f>
        <v>-1.8259932846002611</v>
      </c>
      <c r="M183" s="7">
        <f>LN(Table1[[#This Row],[NV]]/Table1[[#This Row],[NV_MA-2]])</f>
        <v>8.9332946716668413</v>
      </c>
      <c r="N183" s="4">
        <f>LN(Table1[[#This Row],[NV]]/Table1[[#This Row],[NV_MA-3]])</f>
        <v>4.8508236311104875</v>
      </c>
      <c r="O183" s="7">
        <f>LN(Table1[[#This Row],[NV]]/Table1[[#This Row],[Metcalfe
NV ~ n^2]])</f>
        <v>-1.8046657444189724</v>
      </c>
      <c r="P183" s="7">
        <f>Table1[[#This Row],[NV_MA-1]]*$M$3</f>
        <v>389242102100.5</v>
      </c>
    </row>
    <row r="184" spans="1:16" x14ac:dyDescent="0.2">
      <c r="A184" s="2">
        <v>43509</v>
      </c>
      <c r="B184" s="3">
        <v>62998222760.8759</v>
      </c>
      <c r="C184" s="3">
        <f t="shared" si="12"/>
        <v>61959654643.185295</v>
      </c>
      <c r="D184" s="4">
        <f>LN(Table1[[#This Row],[NV]])</f>
        <v>24.866372352795203</v>
      </c>
      <c r="E184" s="5">
        <v>758224</v>
      </c>
      <c r="F184" s="5">
        <f t="shared" si="13"/>
        <v>574903634176</v>
      </c>
      <c r="G184" s="8">
        <f t="shared" si="14"/>
        <v>389424270666.20001</v>
      </c>
      <c r="H184" s="5">
        <f t="shared" si="15"/>
        <v>10265393.151140619</v>
      </c>
      <c r="I184" s="5">
        <f t="shared" si="16"/>
        <v>8272391.9113887437</v>
      </c>
      <c r="J184" s="5">
        <f>Table1[[#This Row],[DAA 
(n)]]^1.5</f>
        <v>660231575.37296247</v>
      </c>
      <c r="K184" s="5">
        <f t="shared" si="17"/>
        <v>490533621.97524172</v>
      </c>
      <c r="L184" s="7">
        <f>LN(Table1[[#This Row],[NV]]/Table1[[#This Row],[NV_MA-1]])</f>
        <v>-1.8215629035142069</v>
      </c>
      <c r="M184" s="7">
        <f>LN(Table1[[#This Row],[NV]]/Table1[[#This Row],[NV_MA-2]])</f>
        <v>8.9379381001179219</v>
      </c>
      <c r="N184" s="4">
        <f>LN(Table1[[#This Row],[NV]]/Table1[[#This Row],[NV_MA-3]])</f>
        <v>4.8553679718439353</v>
      </c>
      <c r="O184" s="7">
        <f>LN(Table1[[#This Row],[NV]]/Table1[[#This Row],[Metcalfe
NV ~ n^2]])</f>
        <v>-2.2110959181659351</v>
      </c>
      <c r="P184" s="7">
        <f>Table1[[#This Row],[NV_MA-1]]*$M$3</f>
        <v>389424270666.20001</v>
      </c>
    </row>
    <row r="185" spans="1:16" x14ac:dyDescent="0.2">
      <c r="A185" s="2">
        <v>43508</v>
      </c>
      <c r="B185" s="3">
        <v>63182440283.6017</v>
      </c>
      <c r="C185" s="3">
        <f t="shared" si="12"/>
        <v>61998286416.606606</v>
      </c>
      <c r="D185" s="4">
        <f>LN(Table1[[#This Row],[NV]])</f>
        <v>24.869292255879639</v>
      </c>
      <c r="E185" s="5">
        <v>809914</v>
      </c>
      <c r="F185" s="5">
        <f t="shared" si="13"/>
        <v>655960687396</v>
      </c>
      <c r="G185" s="8">
        <f t="shared" si="14"/>
        <v>382443465973.70001</v>
      </c>
      <c r="H185" s="5">
        <f t="shared" si="15"/>
        <v>11018623.509251686</v>
      </c>
      <c r="I185" s="5">
        <f t="shared" si="16"/>
        <v>8198475.4787963647</v>
      </c>
      <c r="J185" s="5">
        <f>Table1[[#This Row],[DAA 
(n)]]^1.5</f>
        <v>728883903.08172274</v>
      </c>
      <c r="K185" s="5">
        <f t="shared" si="17"/>
        <v>484194351.71094131</v>
      </c>
      <c r="L185" s="7">
        <f>LN(Table1[[#This Row],[NV]]/Table1[[#This Row],[NV_MA-1]])</f>
        <v>-1.8005544220337166</v>
      </c>
      <c r="M185" s="7">
        <f>LN(Table1[[#This Row],[NV]]/Table1[[#This Row],[NV_MA-2]])</f>
        <v>8.949833478149861</v>
      </c>
      <c r="N185" s="4">
        <f>LN(Table1[[#This Row],[NV]]/Table1[[#This Row],[NV_MA-3]])</f>
        <v>4.8712953186778307</v>
      </c>
      <c r="O185" s="7">
        <f>LN(Table1[[#This Row],[NV]]/Table1[[#This Row],[Metcalfe
NV ~ n^2]])</f>
        <v>-2.340074440465123</v>
      </c>
      <c r="P185" s="7">
        <f>Table1[[#This Row],[NV_MA-1]]*$M$3</f>
        <v>382443465973.70001</v>
      </c>
    </row>
    <row r="186" spans="1:16" x14ac:dyDescent="0.2">
      <c r="A186" s="2">
        <v>43507</v>
      </c>
      <c r="B186" s="3">
        <v>63118868953.989899</v>
      </c>
      <c r="C186" s="3">
        <f t="shared" si="12"/>
        <v>61946071274.865097</v>
      </c>
      <c r="D186" s="4">
        <f>LN(Table1[[#This Row],[NV]])</f>
        <v>24.8682855943436</v>
      </c>
      <c r="E186" s="5">
        <v>709903</v>
      </c>
      <c r="F186" s="5">
        <f t="shared" si="13"/>
        <v>503962269409</v>
      </c>
      <c r="G186" s="8">
        <f t="shared" si="14"/>
        <v>368189240815.46667</v>
      </c>
      <c r="H186" s="5">
        <f t="shared" si="15"/>
        <v>9564440.5004646275</v>
      </c>
      <c r="I186" s="5">
        <f t="shared" si="16"/>
        <v>8039480.3895815397</v>
      </c>
      <c r="J186" s="5">
        <f>Table1[[#This Row],[DAA 
(n)]]^1.5</f>
        <v>598134037.60382867</v>
      </c>
      <c r="K186" s="5">
        <f t="shared" si="17"/>
        <v>470908710.11180109</v>
      </c>
      <c r="L186" s="7">
        <f>LN(Table1[[#This Row],[NV]]/Table1[[#This Row],[NV_MA-1]])</f>
        <v>-1.7635772899413478</v>
      </c>
      <c r="M186" s="7">
        <f>LN(Table1[[#This Row],[NV]]/Table1[[#This Row],[NV_MA-2]])</f>
        <v>8.9684105834384429</v>
      </c>
      <c r="N186" s="4">
        <f>LN(Table1[[#This Row],[NV]]/Table1[[#This Row],[NV_MA-3]])</f>
        <v>4.8981107825673904</v>
      </c>
      <c r="O186" s="7">
        <f>LN(Table1[[#This Row],[NV]]/Table1[[#This Row],[Metcalfe
NV ~ n^2]])</f>
        <v>-2.0774816455881271</v>
      </c>
      <c r="P186" s="7">
        <f>Table1[[#This Row],[NV_MA-1]]*$M$3</f>
        <v>368189240815.46667</v>
      </c>
    </row>
    <row r="187" spans="1:16" x14ac:dyDescent="0.2">
      <c r="A187" s="2">
        <v>43506</v>
      </c>
      <c r="B187" s="3">
        <v>64200954943.590897</v>
      </c>
      <c r="C187" s="3">
        <f t="shared" si="12"/>
        <v>61955629437.63456</v>
      </c>
      <c r="D187" s="4">
        <f>LN(Table1[[#This Row],[NV]])</f>
        <v>24.885283922042465</v>
      </c>
      <c r="E187" s="5">
        <v>501124</v>
      </c>
      <c r="F187" s="5">
        <f t="shared" si="13"/>
        <v>251125263376</v>
      </c>
      <c r="G187" s="8">
        <f t="shared" si="14"/>
        <v>360444367975.96667</v>
      </c>
      <c r="H187" s="5">
        <f t="shared" si="15"/>
        <v>6577056.4875687398</v>
      </c>
      <c r="I187" s="5">
        <f t="shared" si="16"/>
        <v>7949351.2318354007</v>
      </c>
      <c r="J187" s="5">
        <f>Table1[[#This Row],[DAA 
(n)]]^1.5</f>
        <v>354746242.38183939</v>
      </c>
      <c r="K187" s="5">
        <f t="shared" si="17"/>
        <v>463512289.75797945</v>
      </c>
      <c r="L187" s="7">
        <f>LN(Table1[[#This Row],[NV]]/Table1[[#This Row],[NV_MA-1]])</f>
        <v>-1.7253195406524848</v>
      </c>
      <c r="M187" s="7">
        <f>LN(Table1[[#This Row],[NV]]/Table1[[#This Row],[NV_MA-2]])</f>
        <v>8.9966830448003456</v>
      </c>
      <c r="N187" s="4">
        <f>LN(Table1[[#This Row],[NV]]/Table1[[#This Row],[NV_MA-3]])</f>
        <v>4.9309404643041024</v>
      </c>
      <c r="O187" s="7">
        <f>LN(Table1[[#This Row],[NV]]/Table1[[#This Row],[Metcalfe
NV ~ n^2]])</f>
        <v>-1.3639337868229657</v>
      </c>
      <c r="P187" s="7">
        <f>Table1[[#This Row],[NV_MA-1]]*$M$3</f>
        <v>360444367975.96667</v>
      </c>
    </row>
    <row r="188" spans="1:16" x14ac:dyDescent="0.2">
      <c r="A188" s="2">
        <v>43505</v>
      </c>
      <c r="B188" s="3">
        <v>63726831924.994698</v>
      </c>
      <c r="C188" s="3">
        <f t="shared" si="12"/>
        <v>61940839849.010628</v>
      </c>
      <c r="D188" s="4">
        <f>LN(Table1[[#This Row],[NV]])</f>
        <v>24.877871534147214</v>
      </c>
      <c r="E188" s="5">
        <v>561955</v>
      </c>
      <c r="F188" s="5">
        <f t="shared" si="13"/>
        <v>315793422025</v>
      </c>
      <c r="G188" s="8">
        <f t="shared" si="14"/>
        <v>365036797953.06665</v>
      </c>
      <c r="H188" s="5">
        <f t="shared" si="15"/>
        <v>7439821.7416590657</v>
      </c>
      <c r="I188" s="5">
        <f t="shared" si="16"/>
        <v>8007486.1331047015</v>
      </c>
      <c r="J188" s="5">
        <f>Table1[[#This Row],[DAA 
(n)]]^1.5</f>
        <v>421262023.53649014</v>
      </c>
      <c r="K188" s="5">
        <f t="shared" si="17"/>
        <v>468102973.53700936</v>
      </c>
      <c r="L188" s="7">
        <f>LN(Table1[[#This Row],[NV]]/Table1[[#This Row],[NV_MA-1]])</f>
        <v>-1.7453924676098391</v>
      </c>
      <c r="M188" s="7">
        <f>LN(Table1[[#This Row],[NV]]/Table1[[#This Row],[NV_MA-2]])</f>
        <v>8.9819841054216703</v>
      </c>
      <c r="N188" s="4">
        <f>LN(Table1[[#This Row],[NV]]/Table1[[#This Row],[NV_MA-3]])</f>
        <v>4.9136726755428723</v>
      </c>
      <c r="O188" s="7">
        <f>LN(Table1[[#This Row],[NV]]/Table1[[#This Row],[Metcalfe
NV ~ n^2]])</f>
        <v>-1.600482574843954</v>
      </c>
      <c r="P188" s="7">
        <f>Table1[[#This Row],[NV_MA-1]]*$M$3</f>
        <v>365036797953.06665</v>
      </c>
    </row>
    <row r="189" spans="1:16" x14ac:dyDescent="0.2">
      <c r="A189" s="2">
        <v>43504</v>
      </c>
      <c r="B189" s="3">
        <v>63501068921.6455</v>
      </c>
      <c r="C189" s="3">
        <f t="shared" si="12"/>
        <v>61932131018.686836</v>
      </c>
      <c r="D189" s="4">
        <f>LN(Table1[[#This Row],[NV]])</f>
        <v>24.874322576115116</v>
      </c>
      <c r="E189" s="5">
        <v>691966</v>
      </c>
      <c r="F189" s="5">
        <f t="shared" si="13"/>
        <v>478816945156</v>
      </c>
      <c r="G189" s="8">
        <f t="shared" si="14"/>
        <v>367929983252.26666</v>
      </c>
      <c r="H189" s="5">
        <f t="shared" si="15"/>
        <v>9305068.9255763628</v>
      </c>
      <c r="I189" s="5">
        <f t="shared" si="16"/>
        <v>8042068.129136797</v>
      </c>
      <c r="J189" s="5">
        <f>Table1[[#This Row],[DAA 
(n)]]^1.5</f>
        <v>575608414.00366533</v>
      </c>
      <c r="K189" s="5">
        <f t="shared" si="17"/>
        <v>470908006.260144</v>
      </c>
      <c r="L189" s="7">
        <f>LN(Table1[[#This Row],[NV]]/Table1[[#This Row],[NV_MA-1]])</f>
        <v>-1.7568359179964939</v>
      </c>
      <c r="M189" s="7">
        <f>LN(Table1[[#This Row],[NV]]/Table1[[#This Row],[NV_MA-2]])</f>
        <v>8.9741257380457906</v>
      </c>
      <c r="N189" s="4">
        <f>LN(Table1[[#This Row],[NV]]/Table1[[#This Row],[NV_MA-3]])</f>
        <v>4.9041492590069113</v>
      </c>
      <c r="O189" s="7">
        <f>LN(Table1[[#This Row],[NV]]/Table1[[#This Row],[Metcalfe
NV ~ n^2]])</f>
        <v>-2.0202616247744167</v>
      </c>
      <c r="P189" s="7">
        <f>Table1[[#This Row],[NV_MA-1]]*$M$3</f>
        <v>367929983252.26666</v>
      </c>
    </row>
    <row r="190" spans="1:16" x14ac:dyDescent="0.2">
      <c r="A190" s="2">
        <v>43503</v>
      </c>
      <c r="B190" s="3">
        <v>59121655087.8069</v>
      </c>
      <c r="C190" s="3">
        <f t="shared" si="12"/>
        <v>62155315393.69458</v>
      </c>
      <c r="D190" s="4">
        <f>LN(Table1[[#This Row],[NV]])</f>
        <v>24.802863108590415</v>
      </c>
      <c r="E190" s="5">
        <v>645404</v>
      </c>
      <c r="F190" s="5">
        <f t="shared" si="13"/>
        <v>416546323216</v>
      </c>
      <c r="G190" s="8">
        <f t="shared" si="14"/>
        <v>364770396060.43335</v>
      </c>
      <c r="H190" s="5">
        <f t="shared" si="15"/>
        <v>8633977.0460350681</v>
      </c>
      <c r="I190" s="5">
        <f t="shared" si="16"/>
        <v>8007397.4155012509</v>
      </c>
      <c r="J190" s="5">
        <f>Table1[[#This Row],[DAA 
(n)]]^1.5</f>
        <v>518498469.80381668</v>
      </c>
      <c r="K190" s="5">
        <f t="shared" si="17"/>
        <v>467982238.51056427</v>
      </c>
      <c r="L190" s="7">
        <f>LN(Table1[[#This Row],[NV]]/Table1[[#This Row],[NV_MA-1]])</f>
        <v>-1.8196708321131114</v>
      </c>
      <c r="M190" s="7">
        <f>LN(Table1[[#This Row],[NV]]/Table1[[#This Row],[NV_MA-2]])</f>
        <v>8.9069867592590093</v>
      </c>
      <c r="N190" s="4">
        <f>LN(Table1[[#This Row],[NV]]/Table1[[#This Row],[NV_MA-3]])</f>
        <v>4.8389222073291895</v>
      </c>
      <c r="O190" s="7">
        <f>LN(Table1[[#This Row],[NV]]/Table1[[#This Row],[Metcalfe
NV ~ n^2]])</f>
        <v>-1.9524004039848668</v>
      </c>
      <c r="P190" s="7">
        <f>Table1[[#This Row],[NV_MA-1]]*$M$3</f>
        <v>364770396060.43335</v>
      </c>
    </row>
    <row r="191" spans="1:16" x14ac:dyDescent="0.2">
      <c r="A191" s="2">
        <v>43502</v>
      </c>
      <c r="B191" s="3">
        <v>59205810211.129402</v>
      </c>
      <c r="C191" s="3">
        <f t="shared" si="12"/>
        <v>62529325845.797974</v>
      </c>
      <c r="D191" s="4">
        <f>LN(Table1[[#This Row],[NV]])</f>
        <v>24.804285519478686</v>
      </c>
      <c r="E191" s="5">
        <v>686774</v>
      </c>
      <c r="F191" s="5">
        <f t="shared" si="13"/>
        <v>471658527076</v>
      </c>
      <c r="G191" s="8">
        <f t="shared" si="14"/>
        <v>363181967218.43335</v>
      </c>
      <c r="H191" s="5">
        <f t="shared" si="15"/>
        <v>9230078.1123516839</v>
      </c>
      <c r="I191" s="5">
        <f t="shared" si="16"/>
        <v>7989205.6573269302</v>
      </c>
      <c r="J191" s="5">
        <f>Table1[[#This Row],[DAA 
(n)]]^1.5</f>
        <v>569142173.16422033</v>
      </c>
      <c r="K191" s="5">
        <f t="shared" si="17"/>
        <v>466477047.32253712</v>
      </c>
      <c r="L191" s="7">
        <f>LN(Table1[[#This Row],[NV]]/Table1[[#This Row],[NV_MA-1]])</f>
        <v>-1.81388431323329</v>
      </c>
      <c r="M191" s="7">
        <f>LN(Table1[[#This Row],[NV]]/Table1[[#This Row],[NV_MA-2]])</f>
        <v>8.9106836237839531</v>
      </c>
      <c r="N191" s="4">
        <f>LN(Table1[[#This Row],[NV]]/Table1[[#This Row],[NV_MA-3]])</f>
        <v>4.8435661443184168</v>
      </c>
      <c r="O191" s="7">
        <f>LN(Table1[[#This Row],[NV]]/Table1[[#This Row],[Metcalfe
NV ~ n^2]])</f>
        <v>-2.0752355816453609</v>
      </c>
      <c r="P191" s="7">
        <f>Table1[[#This Row],[NV_MA-1]]*$M$3</f>
        <v>363181967218.43335</v>
      </c>
    </row>
    <row r="192" spans="1:16" x14ac:dyDescent="0.2">
      <c r="A192" s="2">
        <v>43501</v>
      </c>
      <c r="B192" s="3">
        <v>60119149413.356201</v>
      </c>
      <c r="C192" s="3">
        <f t="shared" si="12"/>
        <v>62902139793.672157</v>
      </c>
      <c r="D192" s="4">
        <f>LN(Table1[[#This Row],[NV]])</f>
        <v>24.819594253583332</v>
      </c>
      <c r="E192" s="5">
        <v>645414</v>
      </c>
      <c r="F192" s="5">
        <f t="shared" si="13"/>
        <v>416559231396</v>
      </c>
      <c r="G192" s="8">
        <f t="shared" si="14"/>
        <v>360005027938.43335</v>
      </c>
      <c r="H192" s="5">
        <f t="shared" si="15"/>
        <v>8634120.8224301022</v>
      </c>
      <c r="I192" s="5">
        <f t="shared" si="16"/>
        <v>7954059.8021131726</v>
      </c>
      <c r="J192" s="5">
        <f>Table1[[#This Row],[DAA 
(n)]]^1.5</f>
        <v>518510520.40649933</v>
      </c>
      <c r="K192" s="5">
        <f t="shared" si="17"/>
        <v>463522339.56644827</v>
      </c>
      <c r="L192" s="7">
        <f>LN(Table1[[#This Row],[NV]]/Table1[[#This Row],[NV_MA-1]])</f>
        <v>-1.7897895812113533</v>
      </c>
      <c r="M192" s="7">
        <f>LN(Table1[[#This Row],[NV]]/Table1[[#This Row],[NV_MA-2]])</f>
        <v>8.9304012303663267</v>
      </c>
      <c r="N192" s="4">
        <f>LN(Table1[[#This Row],[NV]]/Table1[[#This Row],[NV_MA-3]])</f>
        <v>4.8652291142202468</v>
      </c>
      <c r="O192" s="7">
        <f>LN(Table1[[#This Row],[NV]]/Table1[[#This Row],[Metcalfe
NV ~ n^2]])</f>
        <v>-1.9357002470940701</v>
      </c>
      <c r="P192" s="7">
        <f>Table1[[#This Row],[NV_MA-1]]*$M$3</f>
        <v>360005027938.43335</v>
      </c>
    </row>
    <row r="193" spans="1:16" x14ac:dyDescent="0.2">
      <c r="A193" s="2">
        <v>43500</v>
      </c>
      <c r="B193" s="3">
        <v>59882546895.813904</v>
      </c>
      <c r="C193" s="3">
        <f t="shared" si="12"/>
        <v>63274330763.161278</v>
      </c>
      <c r="D193" s="4">
        <f>LN(Table1[[#This Row],[NV]])</f>
        <v>24.815650928923549</v>
      </c>
      <c r="E193" s="5">
        <v>610696</v>
      </c>
      <c r="F193" s="5">
        <f t="shared" si="13"/>
        <v>372949604416</v>
      </c>
      <c r="G193" s="8">
        <f t="shared" si="14"/>
        <v>354391168878.56665</v>
      </c>
      <c r="H193" s="5">
        <f t="shared" si="15"/>
        <v>8135908.6460709181</v>
      </c>
      <c r="I193" s="5">
        <f t="shared" si="16"/>
        <v>7884086.3599227713</v>
      </c>
      <c r="J193" s="5">
        <f>Table1[[#This Row],[DAA 
(n)]]^1.5</f>
        <v>477240852.8389346</v>
      </c>
      <c r="K193" s="5">
        <f t="shared" si="17"/>
        <v>457958068.83766001</v>
      </c>
      <c r="L193" s="7">
        <f>LN(Table1[[#This Row],[NV]]/Table1[[#This Row],[NV_MA-1]])</f>
        <v>-1.7780162079291155</v>
      </c>
      <c r="M193" s="7">
        <f>LN(Table1[[#This Row],[NV]]/Table1[[#This Row],[NV_MA-2]])</f>
        <v>8.9352940279080446</v>
      </c>
      <c r="N193" s="4">
        <f>LN(Table1[[#This Row],[NV]]/Table1[[#This Row],[NV_MA-3]])</f>
        <v>4.8733627437924989</v>
      </c>
      <c r="O193" s="7">
        <f>LN(Table1[[#This Row],[NV]]/Table1[[#This Row],[Metcalfe
NV ~ n^2]])</f>
        <v>-1.8290582097343726</v>
      </c>
      <c r="P193" s="7">
        <f>Table1[[#This Row],[NV_MA-1]]*$M$3</f>
        <v>354391168878.56665</v>
      </c>
    </row>
    <row r="194" spans="1:16" x14ac:dyDescent="0.2">
      <c r="A194" s="2">
        <v>43499</v>
      </c>
      <c r="B194" s="3">
        <v>60358013386.510803</v>
      </c>
      <c r="C194" s="3">
        <f t="shared" si="12"/>
        <v>63523445448.763725</v>
      </c>
      <c r="D194" s="4">
        <f>LN(Table1[[#This Row],[NV]])</f>
        <v>24.823559557556091</v>
      </c>
      <c r="E194" s="5">
        <v>518121</v>
      </c>
      <c r="F194" s="5">
        <f t="shared" si="13"/>
        <v>268449370641</v>
      </c>
      <c r="G194" s="8">
        <f t="shared" si="14"/>
        <v>350940637561.36664</v>
      </c>
      <c r="H194" s="5">
        <f t="shared" si="15"/>
        <v>6817417.5095273685</v>
      </c>
      <c r="I194" s="5">
        <f t="shared" si="16"/>
        <v>7840584.5479209609</v>
      </c>
      <c r="J194" s="5">
        <f>Table1[[#This Row],[DAA 
(n)]]^1.5</f>
        <v>372946720.54582518</v>
      </c>
      <c r="K194" s="5">
        <f t="shared" si="17"/>
        <v>454515768.20142043</v>
      </c>
      <c r="L194" s="7">
        <f>LN(Table1[[#This Row],[NV]]/Table1[[#This Row],[NV_MA-1]])</f>
        <v>-1.7603233647963585</v>
      </c>
      <c r="M194" s="7">
        <f>LN(Table1[[#This Row],[NV]]/Table1[[#This Row],[NV_MA-2]])</f>
        <v>8.9487356083251406</v>
      </c>
      <c r="N194" s="4">
        <f>LN(Table1[[#This Row],[NV]]/Table1[[#This Row],[NV_MA-3]])</f>
        <v>4.8888163930636148</v>
      </c>
      <c r="O194" s="7">
        <f>LN(Table1[[#This Row],[NV]]/Table1[[#This Row],[Metcalfe
NV ~ n^2]])</f>
        <v>-1.4923686118381936</v>
      </c>
      <c r="P194" s="7">
        <f>Table1[[#This Row],[NV_MA-1]]*$M$3</f>
        <v>350940637561.36664</v>
      </c>
    </row>
    <row r="195" spans="1:16" x14ac:dyDescent="0.2">
      <c r="A195" s="2">
        <v>43498</v>
      </c>
      <c r="B195" s="3">
        <v>61442421931.255699</v>
      </c>
      <c r="C195" s="3">
        <f t="shared" si="12"/>
        <v>63745408931.951241</v>
      </c>
      <c r="D195" s="4">
        <f>LN(Table1[[#This Row],[NV]])</f>
        <v>24.841366344462934</v>
      </c>
      <c r="E195" s="5">
        <v>560738</v>
      </c>
      <c r="F195" s="5">
        <f t="shared" si="13"/>
        <v>314427104644</v>
      </c>
      <c r="G195" s="8">
        <f t="shared" si="14"/>
        <v>353224806707.5</v>
      </c>
      <c r="H195" s="5">
        <f t="shared" si="15"/>
        <v>7422493.9819364334</v>
      </c>
      <c r="I195" s="5">
        <f t="shared" si="16"/>
        <v>7870141.2512969095</v>
      </c>
      <c r="J195" s="5">
        <f>Table1[[#This Row],[DAA 
(n)]]^1.5</f>
        <v>419894303.13337982</v>
      </c>
      <c r="K195" s="5">
        <f t="shared" si="17"/>
        <v>456826891.91409802</v>
      </c>
      <c r="L195" s="7">
        <f>LN(Table1[[#This Row],[NV]]/Table1[[#This Row],[NV_MA-1]])</f>
        <v>-1.7490041929131741</v>
      </c>
      <c r="M195" s="7">
        <f>LN(Table1[[#This Row],[NV]]/Table1[[#This Row],[NV_MA-2]])</f>
        <v>8.9627797761621899</v>
      </c>
      <c r="N195" s="4">
        <f>LN(Table1[[#This Row],[NV]]/Table1[[#This Row],[NV_MA-3]])</f>
        <v>4.9015512596748909</v>
      </c>
      <c r="O195" s="7">
        <f>LN(Table1[[#This Row],[NV]]/Table1[[#This Row],[Metcalfe
NV ~ n^2]])</f>
        <v>-1.6326517600223462</v>
      </c>
      <c r="P195" s="7">
        <f>Table1[[#This Row],[NV_MA-1]]*$M$3</f>
        <v>353224806707.5</v>
      </c>
    </row>
    <row r="196" spans="1:16" x14ac:dyDescent="0.2">
      <c r="A196" s="2">
        <v>43497</v>
      </c>
      <c r="B196" s="3">
        <v>60779194586.367302</v>
      </c>
      <c r="C196" s="3">
        <f t="shared" si="12"/>
        <v>63915015679.803032</v>
      </c>
      <c r="D196" s="4">
        <f>LN(Table1[[#This Row],[NV]])</f>
        <v>24.830513373053531</v>
      </c>
      <c r="E196" s="5">
        <v>654356</v>
      </c>
      <c r="F196" s="5">
        <f t="shared" si="13"/>
        <v>428181774736</v>
      </c>
      <c r="G196" s="8">
        <f t="shared" si="14"/>
        <v>354681424755.90002</v>
      </c>
      <c r="H196" s="5">
        <f t="shared" si="15"/>
        <v>8762747.4042791519</v>
      </c>
      <c r="I196" s="5">
        <f t="shared" si="16"/>
        <v>7888072.8010146506</v>
      </c>
      <c r="J196" s="5">
        <f>Table1[[#This Row],[DAA 
(n)]]^1.5</f>
        <v>529323448.74296784</v>
      </c>
      <c r="K196" s="5">
        <f t="shared" si="17"/>
        <v>458261814.55915076</v>
      </c>
      <c r="L196" s="7">
        <f>LN(Table1[[#This Row],[NV]]/Table1[[#This Row],[NV_MA-1]])</f>
        <v>-1.7639724554144922</v>
      </c>
      <c r="M196" s="7">
        <f>LN(Table1[[#This Row],[NV]]/Table1[[#This Row],[NV_MA-2]])</f>
        <v>8.9496509684939571</v>
      </c>
      <c r="N196" s="4">
        <f>LN(Table1[[#This Row],[NV]]/Table1[[#This Row],[NV_MA-3]])</f>
        <v>4.887562146794207</v>
      </c>
      <c r="O196" s="7">
        <f>LN(Table1[[#This Row],[NV]]/Table1[[#This Row],[Metcalfe
NV ~ n^2]])</f>
        <v>-1.9523002766391491</v>
      </c>
      <c r="P196" s="7">
        <f>Table1[[#This Row],[NV_MA-1]]*$M$3</f>
        <v>354681424755.90002</v>
      </c>
    </row>
    <row r="197" spans="1:16" x14ac:dyDescent="0.2">
      <c r="A197" s="2">
        <v>43496</v>
      </c>
      <c r="B197" s="3">
        <v>59799458570.706902</v>
      </c>
      <c r="C197" s="3">
        <f t="shared" si="12"/>
        <v>64171159426.572517</v>
      </c>
      <c r="D197" s="4">
        <f>LN(Table1[[#This Row],[NV]])</f>
        <v>24.814262443860454</v>
      </c>
      <c r="E197" s="5">
        <v>632855</v>
      </c>
      <c r="F197" s="5">
        <f t="shared" si="13"/>
        <v>400505451025</v>
      </c>
      <c r="G197" s="8">
        <f t="shared" si="14"/>
        <v>351568234279.66669</v>
      </c>
      <c r="H197" s="5">
        <f t="shared" si="15"/>
        <v>8453674.9426949862</v>
      </c>
      <c r="I197" s="5">
        <f t="shared" si="16"/>
        <v>7851887.1153637776</v>
      </c>
      <c r="J197" s="5">
        <f>Table1[[#This Row],[DAA 
(n)]]^1.5</f>
        <v>503449974.88174224</v>
      </c>
      <c r="K197" s="5">
        <f t="shared" si="17"/>
        <v>455288515.6079796</v>
      </c>
      <c r="L197" s="7">
        <f>LN(Table1[[#This Row],[NV]]/Table1[[#This Row],[NV_MA-1]])</f>
        <v>-1.7714072086257187</v>
      </c>
      <c r="M197" s="7">
        <f>LN(Table1[[#This Row],[NV]]/Table1[[#This Row],[NV_MA-2]])</f>
        <v>8.9379979861309291</v>
      </c>
      <c r="N197" s="4">
        <f>LN(Table1[[#This Row],[NV]]/Table1[[#This Row],[NV_MA-3]])</f>
        <v>4.8778205676645197</v>
      </c>
      <c r="O197" s="7">
        <f>LN(Table1[[#This Row],[NV]]/Table1[[#This Row],[Metcalfe
NV ~ n^2]])</f>
        <v>-1.9017307700510631</v>
      </c>
      <c r="P197" s="7">
        <f>Table1[[#This Row],[NV_MA-1]]*$M$3</f>
        <v>351568234279.66669</v>
      </c>
    </row>
    <row r="198" spans="1:16" x14ac:dyDescent="0.2">
      <c r="A198" s="2">
        <v>43495</v>
      </c>
      <c r="B198" s="3">
        <v>60659408881.103203</v>
      </c>
      <c r="C198" s="3">
        <f t="shared" si="12"/>
        <v>64432002745.390854</v>
      </c>
      <c r="D198" s="4">
        <f>LN(Table1[[#This Row],[NV]])</f>
        <v>24.82854059437043</v>
      </c>
      <c r="E198" s="5">
        <v>622377</v>
      </c>
      <c r="F198" s="5">
        <f t="shared" si="13"/>
        <v>387353130129</v>
      </c>
      <c r="G198" s="8">
        <f t="shared" si="14"/>
        <v>344488342619.66669</v>
      </c>
      <c r="H198" s="5">
        <f t="shared" si="15"/>
        <v>8303319.0775943296</v>
      </c>
      <c r="I198" s="5">
        <f t="shared" si="16"/>
        <v>7757754.0400915695</v>
      </c>
      <c r="J198" s="5">
        <f>Table1[[#This Row],[DAA 
(n)]]^1.5</f>
        <v>490998654.85589331</v>
      </c>
      <c r="K198" s="5">
        <f t="shared" si="17"/>
        <v>448027912.12313074</v>
      </c>
      <c r="L198" s="7">
        <f>LN(Table1[[#This Row],[NV]]/Table1[[#This Row],[NV_MA-1]])</f>
        <v>-1.7367854939075686</v>
      </c>
      <c r="M198" s="7">
        <f>LN(Table1[[#This Row],[NV]]/Table1[[#This Row],[NV_MA-2]])</f>
        <v>8.9643371719265961</v>
      </c>
      <c r="N198" s="4">
        <f>LN(Table1[[#This Row],[NV]]/Table1[[#This Row],[NV_MA-3]])</f>
        <v>4.9081745020857008</v>
      </c>
      <c r="O198" s="7">
        <f>LN(Table1[[#This Row],[NV]]/Table1[[#This Row],[Metcalfe
NV ~ n^2]])</f>
        <v>-1.8540620005015829</v>
      </c>
      <c r="P198" s="7">
        <f>Table1[[#This Row],[NV_MA-1]]*$M$3</f>
        <v>344488342619.66669</v>
      </c>
    </row>
    <row r="199" spans="1:16" x14ac:dyDescent="0.2">
      <c r="A199" s="2">
        <v>43494</v>
      </c>
      <c r="B199" s="3">
        <v>59629449369.716499</v>
      </c>
      <c r="C199" s="3">
        <f t="shared" si="12"/>
        <v>64563129786.658783</v>
      </c>
      <c r="D199" s="4">
        <f>LN(Table1[[#This Row],[NV]])</f>
        <v>24.81141540592369</v>
      </c>
      <c r="E199" s="5">
        <v>607365</v>
      </c>
      <c r="F199" s="5">
        <f t="shared" si="13"/>
        <v>368892243225</v>
      </c>
      <c r="G199" s="8">
        <f t="shared" si="14"/>
        <v>341949829555.40002</v>
      </c>
      <c r="H199" s="5">
        <f t="shared" si="15"/>
        <v>8088209.9839193756</v>
      </c>
      <c r="I199" s="5">
        <f t="shared" si="16"/>
        <v>7727023.3768902244</v>
      </c>
      <c r="J199" s="5">
        <f>Table1[[#This Row],[DAA 
(n)]]^1.5</f>
        <v>473341565.15813422</v>
      </c>
      <c r="K199" s="5">
        <f t="shared" si="17"/>
        <v>445549813.51235831</v>
      </c>
      <c r="L199" s="7">
        <f>LN(Table1[[#This Row],[NV]]/Table1[[#This Row],[NV_MA-1]])</f>
        <v>-1.7465144601178064</v>
      </c>
      <c r="M199" s="7">
        <f>LN(Table1[[#This Row],[NV]]/Table1[[#This Row],[NV_MA-2]])</f>
        <v>8.9511811336611498</v>
      </c>
      <c r="N199" s="4">
        <f>LN(Table1[[#This Row],[NV]]/Table1[[#This Row],[NV_MA-3]])</f>
        <v>4.89659579245681</v>
      </c>
      <c r="O199" s="7">
        <f>LN(Table1[[#This Row],[NV]]/Table1[[#This Row],[Metcalfe
NV ~ n^2]])</f>
        <v>-1.8223550086355138</v>
      </c>
      <c r="P199" s="7">
        <f>Table1[[#This Row],[NV_MA-1]]*$M$3</f>
        <v>341949829555.40002</v>
      </c>
    </row>
    <row r="200" spans="1:16" x14ac:dyDescent="0.2">
      <c r="A200" s="2">
        <v>43493</v>
      </c>
      <c r="B200" s="3">
        <v>60282127639.711502</v>
      </c>
      <c r="C200" s="3">
        <f t="shared" si="12"/>
        <v>64824866006.814507</v>
      </c>
      <c r="D200" s="4">
        <f>LN(Table1[[#This Row],[NV]])</f>
        <v>24.822301506029255</v>
      </c>
      <c r="E200" s="5">
        <v>650793</v>
      </c>
      <c r="F200" s="5">
        <f t="shared" si="13"/>
        <v>423531528849</v>
      </c>
      <c r="G200" s="8">
        <f t="shared" si="14"/>
        <v>338463758791.93335</v>
      </c>
      <c r="H200" s="5">
        <f t="shared" si="15"/>
        <v>8711480.539770091</v>
      </c>
      <c r="I200" s="5">
        <f t="shared" si="16"/>
        <v>7682771.6984743709</v>
      </c>
      <c r="J200" s="5">
        <f>Table1[[#This Row],[DAA 
(n)]]^1.5</f>
        <v>525006051.63581347</v>
      </c>
      <c r="K200" s="5">
        <f t="shared" si="17"/>
        <v>442059277.14885837</v>
      </c>
      <c r="L200" s="7">
        <f>LN(Table1[[#This Row],[NV]]/Table1[[#This Row],[NV_MA-1]])</f>
        <v>-1.7253813534075302</v>
      </c>
      <c r="M200" s="7">
        <f>LN(Table1[[#This Row],[NV]]/Table1[[#This Row],[NV_MA-2]])</f>
        <v>8.9678105677746558</v>
      </c>
      <c r="N200" s="4">
        <f>LN(Table1[[#This Row],[NV]]/Table1[[#This Row],[NV_MA-3]])</f>
        <v>4.9153469637828735</v>
      </c>
      <c r="O200" s="7">
        <f>LN(Table1[[#This Row],[NV]]/Table1[[#This Row],[Metcalfe
NV ~ n^2]])</f>
        <v>-1.9495922905238428</v>
      </c>
      <c r="P200" s="7">
        <f>Table1[[#This Row],[NV_MA-1]]*$M$3</f>
        <v>338463758791.93335</v>
      </c>
    </row>
    <row r="201" spans="1:16" x14ac:dyDescent="0.2">
      <c r="A201" s="2">
        <v>43492</v>
      </c>
      <c r="B201" s="3">
        <v>62058743396.999901</v>
      </c>
      <c r="C201" s="3">
        <f t="shared" si="12"/>
        <v>65078139764.545059</v>
      </c>
      <c r="D201" s="4">
        <f>LN(Table1[[#This Row],[NV]])</f>
        <v>24.851347247566352</v>
      </c>
      <c r="E201" s="5">
        <v>487233</v>
      </c>
      <c r="F201" s="5">
        <f t="shared" si="13"/>
        <v>237395996289</v>
      </c>
      <c r="G201" s="8">
        <f t="shared" si="14"/>
        <v>335259115867.76666</v>
      </c>
      <c r="H201" s="5">
        <f t="shared" si="15"/>
        <v>6381045.877055509</v>
      </c>
      <c r="I201" s="5">
        <f t="shared" si="16"/>
        <v>7645240.2906938912</v>
      </c>
      <c r="J201" s="5">
        <f>Table1[[#This Row],[DAA 
(n)]]^1.5</f>
        <v>340098755.45182151</v>
      </c>
      <c r="K201" s="5">
        <f t="shared" si="17"/>
        <v>438986208.32643139</v>
      </c>
      <c r="L201" s="7">
        <f>LN(Table1[[#This Row],[NV]]/Table1[[#This Row],[NV_MA-1]])</f>
        <v>-1.686822302425764</v>
      </c>
      <c r="M201" s="7">
        <f>LN(Table1[[#This Row],[NV]]/Table1[[#This Row],[NV_MA-2]])</f>
        <v>9.0017534196235793</v>
      </c>
      <c r="N201" s="4">
        <f>LN(Table1[[#This Row],[NV]]/Table1[[#This Row],[NV_MA-3]])</f>
        <v>4.9513686931333147</v>
      </c>
      <c r="O201" s="7">
        <f>LN(Table1[[#This Row],[NV]]/Table1[[#This Row],[Metcalfe
NV ~ n^2]])</f>
        <v>-1.3416482065819066</v>
      </c>
      <c r="P201" s="7">
        <f>Table1[[#This Row],[NV_MA-1]]*$M$3</f>
        <v>335259115867.76666</v>
      </c>
    </row>
    <row r="202" spans="1:16" x14ac:dyDescent="0.2">
      <c r="A202" s="2">
        <v>43491</v>
      </c>
      <c r="B202" s="3">
        <v>62638570302.676598</v>
      </c>
      <c r="C202" s="3">
        <f t="shared" ref="C202:C265" si="18">AVERAGE(B202:B231)</f>
        <v>65276114603.646332</v>
      </c>
      <c r="D202" s="4">
        <f>LN(Table1[[#This Row],[NV]])</f>
        <v>24.860647064337144</v>
      </c>
      <c r="E202" s="5">
        <v>585285</v>
      </c>
      <c r="F202" s="5">
        <f t="shared" ref="F202:F265" si="19">E202^2</f>
        <v>342558531225</v>
      </c>
      <c r="G202" s="8">
        <f t="shared" ref="G202:G265" si="20">AVERAGE(F202:F231)</f>
        <v>341189303482.16669</v>
      </c>
      <c r="H202" s="5">
        <f t="shared" ref="H202:H265" si="21">E202*LN(E202)</f>
        <v>7772499.4578779629</v>
      </c>
      <c r="I202" s="5">
        <f t="shared" ref="I202:I265" si="22">AVERAGE(H202:H231)</f>
        <v>7719875.5398979755</v>
      </c>
      <c r="J202" s="5">
        <f>Table1[[#This Row],[DAA 
(n)]]^1.5</f>
        <v>447765976.76467484</v>
      </c>
      <c r="K202" s="5">
        <f t="shared" ref="K202:K265" si="23">AVERAGE(J202:J231)</f>
        <v>444894117.34264553</v>
      </c>
      <c r="L202" s="7">
        <f>LN(Table1[[#This Row],[NV]]/Table1[[#This Row],[NV_MA-1]])</f>
        <v>-1.695056238034814</v>
      </c>
      <c r="M202" s="7">
        <f>LN(Table1[[#This Row],[NV]]/Table1[[#This Row],[NV_MA-2]])</f>
        <v>9.0013382642410136</v>
      </c>
      <c r="N202" s="4">
        <f>LN(Table1[[#This Row],[NV]]/Table1[[#This Row],[NV_MA-3]])</f>
        <v>4.9473001910743504</v>
      </c>
      <c r="O202" s="7">
        <f>LN(Table1[[#This Row],[NV]]/Table1[[#This Row],[Metcalfe
NV ~ n^2]])</f>
        <v>-1.6990613097984089</v>
      </c>
      <c r="P202" s="7">
        <f>Table1[[#This Row],[NV_MA-1]]*$M$3</f>
        <v>341189303482.16669</v>
      </c>
    </row>
    <row r="203" spans="1:16" x14ac:dyDescent="0.2">
      <c r="A203" s="2">
        <v>43490</v>
      </c>
      <c r="B203" s="3">
        <v>62402436761.074303</v>
      </c>
      <c r="C203" s="3">
        <f t="shared" si="18"/>
        <v>65301628018.434372</v>
      </c>
      <c r="D203" s="4">
        <f>LN(Table1[[#This Row],[NV]])</f>
        <v>24.856870162217579</v>
      </c>
      <c r="E203" s="5">
        <v>629078</v>
      </c>
      <c r="F203" s="5">
        <f t="shared" si="19"/>
        <v>395739130084</v>
      </c>
      <c r="G203" s="8">
        <f t="shared" si="20"/>
        <v>342775898795.5</v>
      </c>
      <c r="H203" s="5">
        <f t="shared" si="21"/>
        <v>8399456.0829301737</v>
      </c>
      <c r="I203" s="5">
        <f t="shared" si="22"/>
        <v>7738644.3038978223</v>
      </c>
      <c r="J203" s="5">
        <f>Table1[[#This Row],[DAA 
(n)]]^1.5</f>
        <v>498949677.29720342</v>
      </c>
      <c r="K203" s="5">
        <f t="shared" si="23"/>
        <v>446423959.97770017</v>
      </c>
      <c r="L203" s="7">
        <f>LN(Table1[[#This Row],[NV]]/Table1[[#This Row],[NV_MA-1]])</f>
        <v>-1.7034725520832041</v>
      </c>
      <c r="M203" s="7">
        <f>LN(Table1[[#This Row],[NV]]/Table1[[#This Row],[NV_MA-2]])</f>
        <v>8.9951330865281811</v>
      </c>
      <c r="N203" s="4">
        <f>LN(Table1[[#This Row],[NV]]/Table1[[#This Row],[NV_MA-3]])</f>
        <v>4.9400905208414185</v>
      </c>
      <c r="O203" s="7">
        <f>LN(Table1[[#This Row],[NV]]/Table1[[#This Row],[Metcalfe
NV ~ n^2]])</f>
        <v>-1.8471509064898721</v>
      </c>
      <c r="P203" s="7">
        <f>Table1[[#This Row],[NV_MA-1]]*$M$3</f>
        <v>342775898795.5</v>
      </c>
    </row>
    <row r="204" spans="1:16" x14ac:dyDescent="0.2">
      <c r="A204" s="2">
        <v>43489</v>
      </c>
      <c r="B204" s="3">
        <v>62609491888.050003</v>
      </c>
      <c r="C204" s="3">
        <f t="shared" si="18"/>
        <v>65453046938.116058</v>
      </c>
      <c r="D204" s="4">
        <f>LN(Table1[[#This Row],[NV]])</f>
        <v>24.860182731162794</v>
      </c>
      <c r="E204" s="5">
        <v>619376</v>
      </c>
      <c r="F204" s="5">
        <f t="shared" si="19"/>
        <v>383626629376</v>
      </c>
      <c r="G204" s="8">
        <f t="shared" si="20"/>
        <v>339169348222.70001</v>
      </c>
      <c r="H204" s="5">
        <f t="shared" si="21"/>
        <v>8260288.0792231122</v>
      </c>
      <c r="I204" s="5">
        <f t="shared" si="22"/>
        <v>7694466.3319261335</v>
      </c>
      <c r="J204" s="5">
        <f>Table1[[#This Row],[DAA 
(n)]]^1.5</f>
        <v>487451666.52334917</v>
      </c>
      <c r="K204" s="5">
        <f t="shared" si="23"/>
        <v>442881272.08226031</v>
      </c>
      <c r="L204" s="7">
        <f>LN(Table1[[#This Row],[NV]]/Table1[[#This Row],[NV_MA-1]])</f>
        <v>-1.6895826407087184</v>
      </c>
      <c r="M204" s="7">
        <f>LN(Table1[[#This Row],[NV]]/Table1[[#This Row],[NV_MA-2]])</f>
        <v>9.0041707608888792</v>
      </c>
      <c r="N204" s="4">
        <f>LN(Table1[[#This Row],[NV]]/Table1[[#This Row],[NV_MA-3]])</f>
        <v>4.951370447917828</v>
      </c>
      <c r="O204" s="7">
        <f>LN(Table1[[#This Row],[NV]]/Table1[[#This Row],[Metcalfe
NV ~ n^2]])</f>
        <v>-1.8127528660289329</v>
      </c>
      <c r="P204" s="7">
        <f>Table1[[#This Row],[NV_MA-1]]*$M$3</f>
        <v>339169348222.70001</v>
      </c>
    </row>
    <row r="205" spans="1:16" x14ac:dyDescent="0.2">
      <c r="A205" s="2">
        <v>43488</v>
      </c>
      <c r="B205" s="3">
        <v>62277192801.402</v>
      </c>
      <c r="C205" s="3">
        <f t="shared" si="18"/>
        <v>65572233249.359398</v>
      </c>
      <c r="D205" s="4">
        <f>LN(Table1[[#This Row],[NV]])</f>
        <v>24.854861109058877</v>
      </c>
      <c r="E205" s="5">
        <v>685141</v>
      </c>
      <c r="F205" s="5">
        <f t="shared" si="19"/>
        <v>469418189881</v>
      </c>
      <c r="G205" s="8">
        <f t="shared" si="20"/>
        <v>334099792796.70001</v>
      </c>
      <c r="H205" s="5">
        <f t="shared" si="21"/>
        <v>9206499.9263736028</v>
      </c>
      <c r="I205" s="5">
        <f t="shared" si="22"/>
        <v>7628984.7971474733</v>
      </c>
      <c r="J205" s="5">
        <f>Table1[[#This Row],[DAA 
(n)]]^1.5</f>
        <v>567113434.89046168</v>
      </c>
      <c r="K205" s="5">
        <f t="shared" si="23"/>
        <v>437759117.97938454</v>
      </c>
      <c r="L205" s="7">
        <f>LN(Table1[[#This Row],[NV]]/Table1[[#This Row],[NV_MA-1]])</f>
        <v>-1.6798444570665747</v>
      </c>
      <c r="M205" s="7">
        <f>LN(Table1[[#This Row],[NV]]/Table1[[#This Row],[NV_MA-2]])</f>
        <v>9.0073957687598334</v>
      </c>
      <c r="N205" s="4">
        <f>LN(Table1[[#This Row],[NV]]/Table1[[#This Row],[NV_MA-3]])</f>
        <v>4.9576817509522266</v>
      </c>
      <c r="O205" s="7">
        <f>LN(Table1[[#This Row],[NV]]/Table1[[#This Row],[Metcalfe
NV ~ n^2]])</f>
        <v>-2.0198987618979127</v>
      </c>
      <c r="P205" s="7">
        <f>Table1[[#This Row],[NV_MA-1]]*$M$3</f>
        <v>334099792796.70001</v>
      </c>
    </row>
    <row r="206" spans="1:16" x14ac:dyDescent="0.2">
      <c r="A206" s="2">
        <v>43487</v>
      </c>
      <c r="B206" s="3">
        <v>62649612620.367897</v>
      </c>
      <c r="C206" s="3">
        <f t="shared" si="18"/>
        <v>65856591008.707016</v>
      </c>
      <c r="D206" s="4">
        <f>LN(Table1[[#This Row],[NV]])</f>
        <v>24.860823335035022</v>
      </c>
      <c r="E206" s="5">
        <v>594573</v>
      </c>
      <c r="F206" s="5">
        <f t="shared" si="19"/>
        <v>353517052329</v>
      </c>
      <c r="G206" s="8">
        <f t="shared" si="20"/>
        <v>329798677488.16669</v>
      </c>
      <c r="H206" s="5">
        <f t="shared" si="21"/>
        <v>7905204.053324041</v>
      </c>
      <c r="I206" s="5">
        <f t="shared" si="22"/>
        <v>7580299.5291919885</v>
      </c>
      <c r="J206" s="5">
        <f>Table1[[#This Row],[DAA 
(n)]]^1.5</f>
        <v>458466677.47439468</v>
      </c>
      <c r="K206" s="5">
        <f t="shared" si="23"/>
        <v>433709777.28471583</v>
      </c>
      <c r="L206" s="7">
        <f>LN(Table1[[#This Row],[NV]]/Table1[[#This Row],[NV_MA-1]])</f>
        <v>-1.6609249019869039</v>
      </c>
      <c r="M206" s="7">
        <f>LN(Table1[[#This Row],[NV]]/Table1[[#This Row],[NV_MA-2]])</f>
        <v>9.0197600624726562</v>
      </c>
      <c r="N206" s="4">
        <f>LN(Table1[[#This Row],[NV]]/Table1[[#This Row],[NV_MA-3]])</f>
        <v>4.9729371825944053</v>
      </c>
      <c r="O206" s="7">
        <f>LN(Table1[[#This Row],[NV]]/Table1[[#This Row],[Metcalfe
NV ~ n^2]])</f>
        <v>-1.7303742246390315</v>
      </c>
      <c r="P206" s="7">
        <f>Table1[[#This Row],[NV_MA-1]]*$M$3</f>
        <v>329798677488.16669</v>
      </c>
    </row>
    <row r="207" spans="1:16" x14ac:dyDescent="0.2">
      <c r="A207" s="2">
        <v>43486</v>
      </c>
      <c r="B207" s="3">
        <v>61952183595.438202</v>
      </c>
      <c r="C207" s="3">
        <f t="shared" si="18"/>
        <v>66078231237.563652</v>
      </c>
      <c r="D207" s="4">
        <f>LN(Table1[[#This Row],[NV]])</f>
        <v>24.84962869210721</v>
      </c>
      <c r="E207" s="5">
        <v>604061</v>
      </c>
      <c r="F207" s="5">
        <f t="shared" si="19"/>
        <v>364889691721</v>
      </c>
      <c r="G207" s="8">
        <f t="shared" si="20"/>
        <v>327031090657.06665</v>
      </c>
      <c r="H207" s="5">
        <f t="shared" si="21"/>
        <v>8040915.9982361253</v>
      </c>
      <c r="I207" s="5">
        <f t="shared" si="22"/>
        <v>7544967.4484289503</v>
      </c>
      <c r="J207" s="5">
        <f>Table1[[#This Row],[DAA 
(n)]]^1.5</f>
        <v>469484432.19203663</v>
      </c>
      <c r="K207" s="5">
        <f t="shared" si="23"/>
        <v>430929900.02614295</v>
      </c>
      <c r="L207" s="7">
        <f>LN(Table1[[#This Row],[NV]]/Table1[[#This Row],[NV_MA-1]])</f>
        <v>-1.6636923896787634</v>
      </c>
      <c r="M207" s="7">
        <f>LN(Table1[[#This Row],[NV]]/Table1[[#This Row],[NV_MA-2]])</f>
        <v>9.01323735625596</v>
      </c>
      <c r="N207" s="4">
        <f>LN(Table1[[#This Row],[NV]]/Table1[[#This Row],[NV_MA-3]])</f>
        <v>4.9681727022182551</v>
      </c>
      <c r="O207" s="7">
        <f>LN(Table1[[#This Row],[NV]]/Table1[[#This Row],[Metcalfe
NV ~ n^2]])</f>
        <v>-1.7732322382826873</v>
      </c>
      <c r="P207" s="7">
        <f>Table1[[#This Row],[NV_MA-1]]*$M$3</f>
        <v>327031090657.06665</v>
      </c>
    </row>
    <row r="208" spans="1:16" x14ac:dyDescent="0.2">
      <c r="A208" s="2">
        <v>43485</v>
      </c>
      <c r="B208" s="3">
        <v>61963071713.050499</v>
      </c>
      <c r="C208" s="3">
        <f t="shared" si="18"/>
        <v>66332591083.094635</v>
      </c>
      <c r="D208" s="4">
        <f>LN(Table1[[#This Row],[NV]])</f>
        <v>24.84980442700947</v>
      </c>
      <c r="E208" s="5">
        <v>518578</v>
      </c>
      <c r="F208" s="5">
        <f t="shared" si="19"/>
        <v>268923142084</v>
      </c>
      <c r="G208" s="8">
        <f t="shared" si="20"/>
        <v>325007097541.56665</v>
      </c>
      <c r="H208" s="5">
        <f t="shared" si="21"/>
        <v>6823887.9005994648</v>
      </c>
      <c r="I208" s="5">
        <f t="shared" si="22"/>
        <v>7519979.466387216</v>
      </c>
      <c r="J208" s="5">
        <f>Table1[[#This Row],[DAA 
(n)]]^1.5</f>
        <v>373440256.50113869</v>
      </c>
      <c r="K208" s="5">
        <f t="shared" si="23"/>
        <v>428933036.34993571</v>
      </c>
      <c r="L208" s="7">
        <f>LN(Table1[[#This Row],[NV]]/Table1[[#This Row],[NV_MA-1]])</f>
        <v>-1.657308430617654</v>
      </c>
      <c r="M208" s="7">
        <f>LN(Table1[[#This Row],[NV]]/Table1[[#This Row],[NV_MA-2]])</f>
        <v>9.0167304616207922</v>
      </c>
      <c r="N208" s="4">
        <f>LN(Table1[[#This Row],[NV]]/Table1[[#This Row],[NV_MA-3]])</f>
        <v>4.9729930547252632</v>
      </c>
      <c r="O208" s="7">
        <f>LN(Table1[[#This Row],[NV]]/Table1[[#This Row],[Metcalfe
NV ~ n^2]])</f>
        <v>-1.4678870315540029</v>
      </c>
      <c r="P208" s="7">
        <f>Table1[[#This Row],[NV_MA-1]]*$M$3</f>
        <v>325007097541.56665</v>
      </c>
    </row>
    <row r="209" spans="1:16" x14ac:dyDescent="0.2">
      <c r="A209" s="2">
        <v>43484</v>
      </c>
      <c r="B209" s="3">
        <v>64701967245.767403</v>
      </c>
      <c r="C209" s="3">
        <f t="shared" si="18"/>
        <v>66513399922.02446</v>
      </c>
      <c r="D209" s="4">
        <f>LN(Table1[[#This Row],[NV]])</f>
        <v>24.893057443644306</v>
      </c>
      <c r="E209" s="5">
        <v>519467</v>
      </c>
      <c r="F209" s="5">
        <f t="shared" si="19"/>
        <v>269845964089</v>
      </c>
      <c r="G209" s="8">
        <f t="shared" si="20"/>
        <v>330396799103.56665</v>
      </c>
      <c r="H209" s="5">
        <f t="shared" si="21"/>
        <v>6836475.8760255678</v>
      </c>
      <c r="I209" s="5">
        <f t="shared" si="22"/>
        <v>7585498.552534515</v>
      </c>
      <c r="J209" s="5">
        <f>Table1[[#This Row],[DAA 
(n)]]^1.5</f>
        <v>374400952.75976592</v>
      </c>
      <c r="K209" s="5">
        <f t="shared" si="23"/>
        <v>434204263.9934724</v>
      </c>
      <c r="L209" s="7">
        <f>LN(Table1[[#This Row],[NV]]/Table1[[#This Row],[NV_MA-1]])</f>
        <v>-1.6305027469587989</v>
      </c>
      <c r="M209" s="7">
        <f>LN(Table1[[#This Row],[NV]]/Table1[[#This Row],[NV_MA-2]])</f>
        <v>9.0513085462940897</v>
      </c>
      <c r="N209" s="4">
        <f>LN(Table1[[#This Row],[NV]]/Table1[[#This Row],[NV_MA-3]])</f>
        <v>5.0040318079398123</v>
      </c>
      <c r="O209" s="7">
        <f>LN(Table1[[#This Row],[NV]]/Table1[[#This Row],[Metcalfe
NV ~ n^2]])</f>
        <v>-1.4280596861274344</v>
      </c>
      <c r="P209" s="7">
        <f>Table1[[#This Row],[NV_MA-1]]*$M$3</f>
        <v>330396799103.56665</v>
      </c>
    </row>
    <row r="210" spans="1:16" x14ac:dyDescent="0.2">
      <c r="A210" s="2">
        <v>43483</v>
      </c>
      <c r="B210" s="3">
        <v>63280932003.814102</v>
      </c>
      <c r="C210" s="3">
        <f t="shared" si="18"/>
        <v>66732393145.773964</v>
      </c>
      <c r="D210" s="4">
        <f>LN(Table1[[#This Row],[NV]])</f>
        <v>24.870849888549785</v>
      </c>
      <c r="E210" s="5">
        <v>606378</v>
      </c>
      <c r="F210" s="5">
        <f t="shared" si="19"/>
        <v>367694278884</v>
      </c>
      <c r="G210" s="8">
        <f t="shared" si="20"/>
        <v>335120924379.56665</v>
      </c>
      <c r="H210" s="5">
        <f t="shared" si="21"/>
        <v>8074080.0206179535</v>
      </c>
      <c r="I210" s="5">
        <f t="shared" si="22"/>
        <v>7643562.3684000261</v>
      </c>
      <c r="J210" s="5">
        <f>Table1[[#This Row],[DAA 
(n)]]^1.5</f>
        <v>472188226.70744652</v>
      </c>
      <c r="K210" s="5">
        <f t="shared" si="23"/>
        <v>438852415.79873484</v>
      </c>
      <c r="L210" s="7">
        <f>LN(Table1[[#This Row],[NV]]/Table1[[#This Row],[NV_MA-1]])</f>
        <v>-1.6669073833855241</v>
      </c>
      <c r="M210" s="7">
        <f>LN(Table1[[#This Row],[NV]]/Table1[[#This Row],[NV_MA-2]])</f>
        <v>9.0214755574947709</v>
      </c>
      <c r="N210" s="4">
        <f>LN(Table1[[#This Row],[NV]]/Table1[[#This Row],[NV_MA-3]])</f>
        <v>4.9711761567232173</v>
      </c>
      <c r="O210" s="7">
        <f>LN(Table1[[#This Row],[NV]]/Table1[[#This Row],[Metcalfe
NV ~ n^2]])</f>
        <v>-1.7596677773878109</v>
      </c>
      <c r="P210" s="7">
        <f>Table1[[#This Row],[NV_MA-1]]*$M$3</f>
        <v>335120924379.56665</v>
      </c>
    </row>
    <row r="211" spans="1:16" x14ac:dyDescent="0.2">
      <c r="A211" s="2">
        <v>43482</v>
      </c>
      <c r="B211" s="3">
        <v>64208582392.801399</v>
      </c>
      <c r="C211" s="3">
        <f t="shared" si="18"/>
        <v>66806787161.931656</v>
      </c>
      <c r="D211" s="4">
        <f>LN(Table1[[#This Row],[NV]])</f>
        <v>24.885402720838531</v>
      </c>
      <c r="E211" s="5">
        <v>619396</v>
      </c>
      <c r="F211" s="5">
        <f t="shared" si="19"/>
        <v>383651404816</v>
      </c>
      <c r="G211" s="8">
        <f t="shared" si="20"/>
        <v>339266968195.46667</v>
      </c>
      <c r="H211" s="5">
        <f t="shared" si="21"/>
        <v>8260574.8089019861</v>
      </c>
      <c r="I211" s="5">
        <f t="shared" si="22"/>
        <v>7689179.7020775937</v>
      </c>
      <c r="J211" s="5">
        <f>Table1[[#This Row],[DAA 
(n)]]^1.5</f>
        <v>487475276.84736139</v>
      </c>
      <c r="K211" s="5">
        <f t="shared" si="23"/>
        <v>442696862.96063155</v>
      </c>
      <c r="L211" s="7">
        <f>LN(Table1[[#This Row],[NV]]/Table1[[#This Row],[NV_MA-1]])</f>
        <v>-1.6646504303604679</v>
      </c>
      <c r="M211" s="7">
        <f>LN(Table1[[#This Row],[NV]]/Table1[[#This Row],[NV_MA-2]])</f>
        <v>9.0300780557775617</v>
      </c>
      <c r="N211" s="4">
        <f>LN(Table1[[#This Row],[NV]]/Table1[[#This Row],[NV_MA-3]])</f>
        <v>4.9770069093129914</v>
      </c>
      <c r="O211" s="7">
        <f>LN(Table1[[#This Row],[NV]]/Table1[[#This Row],[Metcalfe
NV ~ n^2]])</f>
        <v>-1.7875974564373498</v>
      </c>
      <c r="P211" s="7">
        <f>Table1[[#This Row],[NV_MA-1]]*$M$3</f>
        <v>339266968195.46667</v>
      </c>
    </row>
    <row r="212" spans="1:16" x14ac:dyDescent="0.2">
      <c r="A212" s="2">
        <v>43481</v>
      </c>
      <c r="B212" s="3">
        <v>63244141437.5597</v>
      </c>
      <c r="C212" s="3">
        <f t="shared" si="18"/>
        <v>66812331095.37748</v>
      </c>
      <c r="D212" s="4">
        <f>LN(Table1[[#This Row],[NV]])</f>
        <v>24.870268334770909</v>
      </c>
      <c r="E212" s="5">
        <v>639811</v>
      </c>
      <c r="F212" s="5">
        <f t="shared" si="19"/>
        <v>409358115721</v>
      </c>
      <c r="G212" s="8">
        <f t="shared" si="20"/>
        <v>340841057638.26666</v>
      </c>
      <c r="H212" s="5">
        <f t="shared" si="21"/>
        <v>8553587.2560916673</v>
      </c>
      <c r="I212" s="5">
        <f t="shared" si="22"/>
        <v>7706904.2275890531</v>
      </c>
      <c r="J212" s="5">
        <f>Table1[[#This Row],[DAA 
(n)]]^1.5</f>
        <v>511773216.74504292</v>
      </c>
      <c r="K212" s="5">
        <f t="shared" si="23"/>
        <v>444174943.5486275</v>
      </c>
      <c r="L212" s="7">
        <f>LN(Table1[[#This Row],[NV]]/Table1[[#This Row],[NV_MA-1]])</f>
        <v>-1.6844137641649082</v>
      </c>
      <c r="M212" s="7">
        <f>LN(Table1[[#This Row],[NV]]/Table1[[#This Row],[NV_MA-2]])</f>
        <v>9.0126411967664559</v>
      </c>
      <c r="N212" s="4">
        <f>LN(Table1[[#This Row],[NV]]/Table1[[#This Row],[NV_MA-3]])</f>
        <v>4.9585392749773103</v>
      </c>
      <c r="O212" s="7">
        <f>LN(Table1[[#This Row],[NV]]/Table1[[#This Row],[Metcalfe
NV ~ n^2]])</f>
        <v>-1.8675878636741556</v>
      </c>
      <c r="P212" s="7">
        <f>Table1[[#This Row],[NV_MA-1]]*$M$3</f>
        <v>340841057638.26666</v>
      </c>
    </row>
    <row r="213" spans="1:16" x14ac:dyDescent="0.2">
      <c r="A213" s="2">
        <v>43480</v>
      </c>
      <c r="B213" s="3">
        <v>62795089374.379601</v>
      </c>
      <c r="C213" s="3">
        <f t="shared" si="18"/>
        <v>66749455411.263557</v>
      </c>
      <c r="D213" s="4">
        <f>LN(Table1[[#This Row],[NV]])</f>
        <v>24.863142712687718</v>
      </c>
      <c r="E213" s="5">
        <v>621686</v>
      </c>
      <c r="F213" s="5">
        <f t="shared" si="19"/>
        <v>386493482596</v>
      </c>
      <c r="G213" s="8">
        <f t="shared" si="20"/>
        <v>342744691922.76666</v>
      </c>
      <c r="H213" s="5">
        <f t="shared" si="21"/>
        <v>8293409.6221345132</v>
      </c>
      <c r="I213" s="5">
        <f t="shared" si="22"/>
        <v>7727630.0489465594</v>
      </c>
      <c r="J213" s="5">
        <f>Table1[[#This Row],[DAA 
(n)]]^1.5</f>
        <v>490181177.95482135</v>
      </c>
      <c r="K213" s="5">
        <f t="shared" si="23"/>
        <v>445930416.84152889</v>
      </c>
      <c r="L213" s="7">
        <f>LN(Table1[[#This Row],[NV]]/Table1[[#This Row],[NV_MA-1]])</f>
        <v>-1.697108955849663</v>
      </c>
      <c r="M213" s="7">
        <f>LN(Table1[[#This Row],[NV]]/Table1[[#This Row],[NV_MA-2]])</f>
        <v>9.0028299304722292</v>
      </c>
      <c r="N213" s="4">
        <f>LN(Table1[[#This Row],[NV]]/Table1[[#This Row],[NV_MA-3]])</f>
        <v>4.9474692309255328</v>
      </c>
      <c r="O213" s="7">
        <f>LN(Table1[[#This Row],[NV]]/Table1[[#This Row],[Metcalfe
NV ~ n^2]])</f>
        <v>-1.8172381295204505</v>
      </c>
      <c r="P213" s="7">
        <f>Table1[[#This Row],[NV_MA-1]]*$M$3</f>
        <v>342744691922.76666</v>
      </c>
    </row>
    <row r="214" spans="1:16" x14ac:dyDescent="0.2">
      <c r="A214" s="2">
        <v>43479</v>
      </c>
      <c r="B214" s="3">
        <v>64157175963.515198</v>
      </c>
      <c r="C214" s="3">
        <f t="shared" si="18"/>
        <v>66531512718.057907</v>
      </c>
      <c r="D214" s="4">
        <f>LN(Table1[[#This Row],[NV]])</f>
        <v>24.884601784004712</v>
      </c>
      <c r="E214" s="5">
        <v>604549</v>
      </c>
      <c r="F214" s="5">
        <f t="shared" si="19"/>
        <v>365479493401</v>
      </c>
      <c r="G214" s="8">
        <f t="shared" si="20"/>
        <v>339561210514.76666</v>
      </c>
      <c r="H214" s="5">
        <f t="shared" si="21"/>
        <v>8047900.1733692447</v>
      </c>
      <c r="I214" s="5">
        <f t="shared" si="22"/>
        <v>7688503.0170460949</v>
      </c>
      <c r="J214" s="5">
        <f>Table1[[#This Row],[DAA 
(n)]]^1.5</f>
        <v>470053467.44395024</v>
      </c>
      <c r="K214" s="5">
        <f t="shared" si="23"/>
        <v>442797498.13646632</v>
      </c>
      <c r="L214" s="7">
        <f>LN(Table1[[#This Row],[NV]]/Table1[[#This Row],[NV_MA-1]])</f>
        <v>-1.6663182797561276</v>
      </c>
      <c r="M214" s="7">
        <f>LN(Table1[[#This Row],[NV]]/Table1[[#This Row],[NV_MA-2]])</f>
        <v>9.0293651276566678</v>
      </c>
      <c r="N214" s="4">
        <f>LN(Table1[[#This Row],[NV]]/Table1[[#This Row],[NV_MA-3]])</f>
        <v>4.9759786753202322</v>
      </c>
      <c r="O214" s="7">
        <f>LN(Table1[[#This Row],[NV]]/Table1[[#This Row],[Metcalfe
NV ~ n^2]])</f>
        <v>-1.7398742249515355</v>
      </c>
      <c r="P214" s="7">
        <f>Table1[[#This Row],[NV_MA-1]]*$M$3</f>
        <v>339561210514.76666</v>
      </c>
    </row>
    <row r="215" spans="1:16" x14ac:dyDescent="0.2">
      <c r="A215" s="2">
        <v>43478</v>
      </c>
      <c r="B215" s="3">
        <v>61615986031.356201</v>
      </c>
      <c r="C215" s="3">
        <f t="shared" si="18"/>
        <v>66254538997.37516</v>
      </c>
      <c r="D215" s="4">
        <f>LN(Table1[[#This Row],[NV]])</f>
        <v>24.844187187314123</v>
      </c>
      <c r="E215" s="5">
        <v>477843</v>
      </c>
      <c r="F215" s="5">
        <f t="shared" si="19"/>
        <v>228333932649</v>
      </c>
      <c r="G215" s="8">
        <f t="shared" si="20"/>
        <v>339142334875.56665</v>
      </c>
      <c r="H215" s="5">
        <f t="shared" si="21"/>
        <v>6248770.8328068722</v>
      </c>
      <c r="I215" s="5">
        <f t="shared" si="22"/>
        <v>7683504.4148078524</v>
      </c>
      <c r="J215" s="5">
        <f>Table1[[#This Row],[DAA 
(n)]]^1.5</f>
        <v>330314655.10751444</v>
      </c>
      <c r="K215" s="5">
        <f t="shared" si="23"/>
        <v>442391690.41399789</v>
      </c>
      <c r="L215" s="7">
        <f>LN(Table1[[#This Row],[NV]]/Table1[[#This Row],[NV_MA-1]])</f>
        <v>-1.705498535782876</v>
      </c>
      <c r="M215" s="7">
        <f>LN(Table1[[#This Row],[NV]]/Table1[[#This Row],[NV_MA-2]])</f>
        <v>8.989600882253848</v>
      </c>
      <c r="N215" s="4">
        <f>LN(Table1[[#This Row],[NV]]/Table1[[#This Row],[NV_MA-3]])</f>
        <v>4.9364809622882957</v>
      </c>
      <c r="O215" s="7">
        <f>LN(Table1[[#This Row],[NV]]/Table1[[#This Row],[Metcalfe
NV ~ n^2]])</f>
        <v>-1.3098878239631031</v>
      </c>
      <c r="P215" s="7">
        <f>Table1[[#This Row],[NV_MA-1]]*$M$3</f>
        <v>339142334875.56665</v>
      </c>
    </row>
    <row r="216" spans="1:16" x14ac:dyDescent="0.2">
      <c r="A216" s="2">
        <v>43477</v>
      </c>
      <c r="B216" s="3">
        <v>63405613837.073898</v>
      </c>
      <c r="C216" s="3">
        <f t="shared" si="18"/>
        <v>66063891412.753143</v>
      </c>
      <c r="D216" s="4">
        <f>LN(Table1[[#This Row],[NV]])</f>
        <v>24.872818240795684</v>
      </c>
      <c r="E216" s="5">
        <v>521168</v>
      </c>
      <c r="F216" s="5">
        <f t="shared" si="19"/>
        <v>271616084224</v>
      </c>
      <c r="G216" s="8">
        <f t="shared" si="20"/>
        <v>347929047359.29999</v>
      </c>
      <c r="H216" s="5">
        <f t="shared" si="21"/>
        <v>6860565.7680805428</v>
      </c>
      <c r="I216" s="5">
        <f t="shared" si="22"/>
        <v>7789917.185153082</v>
      </c>
      <c r="J216" s="5">
        <f>Table1[[#This Row],[DAA 
(n)]]^1.5</f>
        <v>376241426.98917949</v>
      </c>
      <c r="K216" s="5">
        <f t="shared" si="23"/>
        <v>450961069.05534673</v>
      </c>
      <c r="L216" s="7">
        <f>LN(Table1[[#This Row],[NV]]/Table1[[#This Row],[NV_MA-1]])</f>
        <v>-1.7024461682388794</v>
      </c>
      <c r="M216" s="7">
        <f>LN(Table1[[#This Row],[NV]]/Table1[[#This Row],[NV_MA-2]])</f>
        <v>9.0044774539227088</v>
      </c>
      <c r="N216" s="4">
        <f>LN(Table1[[#This Row],[NV]]/Table1[[#This Row],[NV_MA-3]])</f>
        <v>4.945926668439677</v>
      </c>
      <c r="O216" s="7">
        <f>LN(Table1[[#This Row],[NV]]/Table1[[#This Row],[Metcalfe
NV ~ n^2]])</f>
        <v>-1.4548372103469136</v>
      </c>
      <c r="P216" s="7">
        <f>Table1[[#This Row],[NV_MA-1]]*$M$3</f>
        <v>347929047359.29999</v>
      </c>
    </row>
    <row r="217" spans="1:16" x14ac:dyDescent="0.2">
      <c r="A217" s="2">
        <v>43476</v>
      </c>
      <c r="B217" s="3">
        <v>63757267284.872902</v>
      </c>
      <c r="C217" s="3">
        <f t="shared" si="18"/>
        <v>65858468808.353233</v>
      </c>
      <c r="D217" s="4">
        <f>LN(Table1[[#This Row],[NV]])</f>
        <v>24.878349011113283</v>
      </c>
      <c r="E217" s="5">
        <v>623617</v>
      </c>
      <c r="F217" s="5">
        <f t="shared" si="19"/>
        <v>388898162689</v>
      </c>
      <c r="G217" s="8">
        <f t="shared" si="20"/>
        <v>352473654430.79999</v>
      </c>
      <c r="H217" s="5">
        <f t="shared" si="21"/>
        <v>8321103.5256477585</v>
      </c>
      <c r="I217" s="5">
        <f t="shared" si="22"/>
        <v>7845825.3634082125</v>
      </c>
      <c r="J217" s="5">
        <f>Table1[[#This Row],[DAA 
(n)]]^1.5</f>
        <v>492466755.75273734</v>
      </c>
      <c r="K217" s="5">
        <f t="shared" si="23"/>
        <v>455434900.7118203</v>
      </c>
      <c r="L217" s="7">
        <f>LN(Table1[[#This Row],[NV]]/Table1[[#This Row],[NV_MA-1]])</f>
        <v>-1.7098927060889344</v>
      </c>
      <c r="M217" s="7">
        <f>LN(Table1[[#This Row],[NV]]/Table1[[#This Row],[NV_MA-2]])</f>
        <v>9.0028568636506296</v>
      </c>
      <c r="N217" s="4">
        <f>LN(Table1[[#This Row],[NV]]/Table1[[#This Row],[NV_MA-3]])</f>
        <v>4.9415856649683434</v>
      </c>
      <c r="O217" s="7">
        <f>LN(Table1[[#This Row],[NV]]/Table1[[#This Row],[Metcalfe
NV ~ n^2]])</f>
        <v>-1.8082343426046528</v>
      </c>
      <c r="P217" s="7">
        <f>Table1[[#This Row],[NV_MA-1]]*$M$3</f>
        <v>352473654430.79999</v>
      </c>
    </row>
    <row r="218" spans="1:16" x14ac:dyDescent="0.2">
      <c r="A218" s="2">
        <v>43475</v>
      </c>
      <c r="B218" s="3">
        <v>63465567015.280998</v>
      </c>
      <c r="C218" s="3">
        <f t="shared" si="18"/>
        <v>65727827089.585548</v>
      </c>
      <c r="D218" s="4">
        <f>LN(Table1[[#This Row],[NV]])</f>
        <v>24.87376334404556</v>
      </c>
      <c r="E218" s="5">
        <v>634499</v>
      </c>
      <c r="F218" s="5">
        <f t="shared" si="19"/>
        <v>402588981001</v>
      </c>
      <c r="G218" s="8">
        <f t="shared" si="20"/>
        <v>352166144440.36664</v>
      </c>
      <c r="H218" s="5">
        <f t="shared" si="21"/>
        <v>8477281.6226218808</v>
      </c>
      <c r="I218" s="5">
        <f t="shared" si="22"/>
        <v>7842269.2346507804</v>
      </c>
      <c r="J218" s="5">
        <f>Table1[[#This Row],[DAA 
(n)]]^1.5</f>
        <v>505413005.23052627</v>
      </c>
      <c r="K218" s="5">
        <f t="shared" si="23"/>
        <v>455141973.14162868</v>
      </c>
      <c r="L218" s="7">
        <f>LN(Table1[[#This Row],[NV]]/Table1[[#This Row],[NV_MA-1]])</f>
        <v>-1.7136055583924368</v>
      </c>
      <c r="M218" s="7">
        <f>LN(Table1[[#This Row],[NV]]/Table1[[#This Row],[NV_MA-2]])</f>
        <v>8.9987245504043187</v>
      </c>
      <c r="N218" s="4">
        <f>LN(Table1[[#This Row],[NV]]/Table1[[#This Row],[NV_MA-3]])</f>
        <v>4.9376433869185243</v>
      </c>
      <c r="O218" s="7">
        <f>LN(Table1[[#This Row],[NV]]/Table1[[#This Row],[Metcalfe
NV ~ n^2]])</f>
        <v>-1.8474186361368548</v>
      </c>
      <c r="P218" s="7">
        <f>Table1[[#This Row],[NV_MA-1]]*$M$3</f>
        <v>352166144440.36664</v>
      </c>
    </row>
    <row r="219" spans="1:16" x14ac:dyDescent="0.2">
      <c r="A219" s="2">
        <v>43474</v>
      </c>
      <c r="B219" s="3">
        <v>70196600171.878006</v>
      </c>
      <c r="C219" s="3">
        <f t="shared" si="18"/>
        <v>65568717696.153397</v>
      </c>
      <c r="D219" s="4">
        <f>LN(Table1[[#This Row],[NV]])</f>
        <v>24.974565716205348</v>
      </c>
      <c r="E219" s="5">
        <v>619701</v>
      </c>
      <c r="F219" s="5">
        <f t="shared" si="19"/>
        <v>384029329401</v>
      </c>
      <c r="G219" s="8">
        <f t="shared" si="20"/>
        <v>352204326100.36664</v>
      </c>
      <c r="H219" s="5">
        <f t="shared" si="21"/>
        <v>8264947.5165100135</v>
      </c>
      <c r="I219" s="5">
        <f t="shared" si="22"/>
        <v>7842701.0311143938</v>
      </c>
      <c r="J219" s="5">
        <f>Table1[[#This Row],[DAA 
(n)]]^1.5</f>
        <v>487835381.51627475</v>
      </c>
      <c r="K219" s="5">
        <f t="shared" si="23"/>
        <v>455177910.51208341</v>
      </c>
      <c r="L219" s="7">
        <f>LN(Table1[[#This Row],[NV]]/Table1[[#This Row],[NV_MA-1]])</f>
        <v>-1.6129115998065695</v>
      </c>
      <c r="M219" s="7">
        <f>LN(Table1[[#This Row],[NV]]/Table1[[#This Row],[NV_MA-2]])</f>
        <v>9.0994718639371008</v>
      </c>
      <c r="N219" s="4">
        <f>LN(Table1[[#This Row],[NV]]/Table1[[#This Row],[NV_MA-3]])</f>
        <v>5.0383668036009706</v>
      </c>
      <c r="O219" s="7">
        <f>LN(Table1[[#This Row],[NV]]/Table1[[#This Row],[Metcalfe
NV ~ n^2]])</f>
        <v>-1.6994190490605263</v>
      </c>
      <c r="P219" s="7">
        <f>Table1[[#This Row],[NV_MA-1]]*$M$3</f>
        <v>352204326100.36664</v>
      </c>
    </row>
    <row r="220" spans="1:16" x14ac:dyDescent="0.2">
      <c r="A220" s="2">
        <v>43473</v>
      </c>
      <c r="B220" s="3">
        <v>70341968650.908798</v>
      </c>
      <c r="C220" s="3">
        <f t="shared" si="18"/>
        <v>65217200021.350182</v>
      </c>
      <c r="D220" s="4">
        <f>LN(Table1[[#This Row],[NV]])</f>
        <v>24.976634451245026</v>
      </c>
      <c r="E220" s="5">
        <v>607366</v>
      </c>
      <c r="F220" s="5">
        <f t="shared" si="19"/>
        <v>368893457956</v>
      </c>
      <c r="G220" s="8">
        <f t="shared" si="20"/>
        <v>351411749923.66669</v>
      </c>
      <c r="H220" s="5">
        <f t="shared" si="21"/>
        <v>8088224.3008054057</v>
      </c>
      <c r="I220" s="5">
        <f t="shared" si="22"/>
        <v>7833396.6132674217</v>
      </c>
      <c r="J220" s="5">
        <f>Table1[[#This Row],[DAA 
(n)]]^1.5</f>
        <v>473342734.16299951</v>
      </c>
      <c r="K220" s="5">
        <f t="shared" si="23"/>
        <v>454416798.48968351</v>
      </c>
      <c r="L220" s="7">
        <f>LN(Table1[[#This Row],[NV]]/Table1[[#This Row],[NV_MA-1]])</f>
        <v>-1.6085899983559973</v>
      </c>
      <c r="M220" s="7">
        <f>LN(Table1[[#This Row],[NV]]/Table1[[#This Row],[NV_MA-2]])</f>
        <v>9.1027276825419179</v>
      </c>
      <c r="N220" s="4">
        <f>LN(Table1[[#This Row],[NV]]/Table1[[#This Row],[NV_MA-3]])</f>
        <v>5.0421090580499017</v>
      </c>
      <c r="O220" s="7">
        <f>LN(Table1[[#This Row],[NV]]/Table1[[#This Row],[Metcalfe
NV ~ n^2]])</f>
        <v>-1.6571392562242961</v>
      </c>
      <c r="P220" s="7">
        <f>Table1[[#This Row],[NV_MA-1]]*$M$3</f>
        <v>351411749923.66669</v>
      </c>
    </row>
    <row r="221" spans="1:16" x14ac:dyDescent="0.2">
      <c r="A221" s="2">
        <v>43472</v>
      </c>
      <c r="B221" s="3">
        <v>70390228647.354996</v>
      </c>
      <c r="C221" s="3">
        <f t="shared" si="18"/>
        <v>64944950042.910568</v>
      </c>
      <c r="D221" s="4">
        <f>LN(Table1[[#This Row],[NV]])</f>
        <v>24.977320292854326</v>
      </c>
      <c r="E221" s="5">
        <v>613474</v>
      </c>
      <c r="F221" s="5">
        <f t="shared" si="19"/>
        <v>376350348676</v>
      </c>
      <c r="G221" s="8">
        <f t="shared" si="20"/>
        <v>348063371891.66669</v>
      </c>
      <c r="H221" s="5">
        <f t="shared" si="21"/>
        <v>8175702.4559389828</v>
      </c>
      <c r="I221" s="5">
        <f t="shared" si="22"/>
        <v>7791033.0833681105</v>
      </c>
      <c r="J221" s="5">
        <f>Table1[[#This Row],[DAA 
(n)]]^1.5</f>
        <v>480500940.48155767</v>
      </c>
      <c r="K221" s="5">
        <f t="shared" si="23"/>
        <v>451070012.77111697</v>
      </c>
      <c r="L221" s="7">
        <f>LN(Table1[[#This Row],[NV]]/Table1[[#This Row],[NV_MA-1]])</f>
        <v>-1.5983301104247671</v>
      </c>
      <c r="M221" s="7">
        <f>LN(Table1[[#This Row],[NV]]/Table1[[#This Row],[NV_MA-2]])</f>
        <v>9.1088362671932561</v>
      </c>
      <c r="N221" s="4">
        <f>LN(Table1[[#This Row],[NV]]/Table1[[#This Row],[NV_MA-3]])</f>
        <v>5.0501871684753485</v>
      </c>
      <c r="O221" s="7">
        <f>LN(Table1[[#This Row],[NV]]/Table1[[#This Row],[Metcalfe
NV ~ n^2]])</f>
        <v>-1.676466032039579</v>
      </c>
      <c r="P221" s="7">
        <f>Table1[[#This Row],[NV_MA-1]]*$M$3</f>
        <v>348063371891.66669</v>
      </c>
    </row>
    <row r="222" spans="1:16" x14ac:dyDescent="0.2">
      <c r="A222" s="2">
        <v>43471</v>
      </c>
      <c r="B222" s="3">
        <v>71284878498.029907</v>
      </c>
      <c r="C222" s="3">
        <f t="shared" si="18"/>
        <v>64623081320.784279</v>
      </c>
      <c r="D222" s="4">
        <f>LN(Table1[[#This Row],[NV]])</f>
        <v>24.98995005909735</v>
      </c>
      <c r="E222" s="5">
        <v>498140</v>
      </c>
      <c r="F222" s="5">
        <f t="shared" si="19"/>
        <v>248143459600</v>
      </c>
      <c r="G222" s="8">
        <f t="shared" si="20"/>
        <v>344932146718.33331</v>
      </c>
      <c r="H222" s="5">
        <f t="shared" si="21"/>
        <v>6534917.5567180933</v>
      </c>
      <c r="I222" s="5">
        <f t="shared" si="22"/>
        <v>7752041.6218242962</v>
      </c>
      <c r="J222" s="5">
        <f>Table1[[#This Row],[DAA 
(n)]]^1.5</f>
        <v>351582398.54285014</v>
      </c>
      <c r="K222" s="5">
        <f t="shared" si="23"/>
        <v>447966784.30892301</v>
      </c>
      <c r="L222" s="7">
        <f>LN(Table1[[#This Row],[NV]]/Table1[[#This Row],[NV_MA-1]])</f>
        <v>-1.576663499358381</v>
      </c>
      <c r="M222" s="7">
        <f>LN(Table1[[#This Row],[NV]]/Table1[[#This Row],[NV_MA-2]])</f>
        <v>9.1264832573866439</v>
      </c>
      <c r="N222" s="4">
        <f>LN(Table1[[#This Row],[NV]]/Table1[[#This Row],[NV_MA-3]])</f>
        <v>5.0697204136343395</v>
      </c>
      <c r="O222" s="7">
        <f>LN(Table1[[#This Row],[NV]]/Table1[[#This Row],[Metcalfe
NV ~ n^2]])</f>
        <v>-1.2473228228960391</v>
      </c>
      <c r="P222" s="7">
        <f>Table1[[#This Row],[NV_MA-1]]*$M$3</f>
        <v>344932146718.33331</v>
      </c>
    </row>
    <row r="223" spans="1:16" x14ac:dyDescent="0.2">
      <c r="A223" s="2">
        <v>43470</v>
      </c>
      <c r="B223" s="3">
        <v>67355987463.887497</v>
      </c>
      <c r="C223" s="3">
        <f t="shared" si="18"/>
        <v>64218977074.757172</v>
      </c>
      <c r="D223" s="4">
        <f>LN(Table1[[#This Row],[NV]])</f>
        <v>24.93325763657722</v>
      </c>
      <c r="E223" s="5">
        <v>519070</v>
      </c>
      <c r="F223" s="5">
        <f t="shared" si="19"/>
        <v>269433664900</v>
      </c>
      <c r="G223" s="8">
        <f t="shared" si="20"/>
        <v>351130537461.03333</v>
      </c>
      <c r="H223" s="5">
        <f t="shared" si="21"/>
        <v>6830854.2860165806</v>
      </c>
      <c r="I223" s="5">
        <f t="shared" si="22"/>
        <v>7828463.282188992</v>
      </c>
      <c r="J223" s="5">
        <f>Table1[[#This Row],[DAA 
(n)]]^1.5</f>
        <v>373971833.75174546</v>
      </c>
      <c r="K223" s="5">
        <f t="shared" si="23"/>
        <v>454073927.9123466</v>
      </c>
      <c r="L223" s="7">
        <f>LN(Table1[[#This Row],[NV]]/Table1[[#This Row],[NV_MA-1]])</f>
        <v>-1.6511662562951832</v>
      </c>
      <c r="M223" s="7">
        <f>LN(Table1[[#This Row],[NV]]/Table1[[#This Row],[NV_MA-2]])</f>
        <v>9.0599808481286335</v>
      </c>
      <c r="N223" s="4">
        <f>LN(Table1[[#This Row],[NV]]/Table1[[#This Row],[NV_MA-3]])</f>
        <v>4.9994870570167373</v>
      </c>
      <c r="O223" s="7">
        <f>LN(Table1[[#This Row],[NV]]/Table1[[#This Row],[Metcalfe
NV ~ n^2]])</f>
        <v>-1.3863304190475696</v>
      </c>
      <c r="P223" s="7">
        <f>Table1[[#This Row],[NV_MA-1]]*$M$3</f>
        <v>351130537461.03333</v>
      </c>
    </row>
    <row r="224" spans="1:16" x14ac:dyDescent="0.2">
      <c r="A224" s="2">
        <v>43469</v>
      </c>
      <c r="B224" s="3">
        <v>67016917882.136101</v>
      </c>
      <c r="C224" s="3">
        <f t="shared" si="18"/>
        <v>64034552543.931679</v>
      </c>
      <c r="D224" s="4">
        <f>LN(Table1[[#This Row],[NV]])</f>
        <v>24.928210930166703</v>
      </c>
      <c r="E224" s="5">
        <v>580495</v>
      </c>
      <c r="F224" s="5">
        <f t="shared" si="19"/>
        <v>336974445025</v>
      </c>
      <c r="G224" s="8">
        <f t="shared" si="20"/>
        <v>356450947306.23334</v>
      </c>
      <c r="H224" s="5">
        <f t="shared" si="21"/>
        <v>7704118.6108058412</v>
      </c>
      <c r="I224" s="5">
        <f t="shared" si="22"/>
        <v>7893176.3415057072</v>
      </c>
      <c r="J224" s="5">
        <f>Table1[[#This Row],[DAA 
(n)]]^1.5</f>
        <v>442280431.92615587</v>
      </c>
      <c r="K224" s="5">
        <f t="shared" si="23"/>
        <v>459279016.25919843</v>
      </c>
      <c r="L224" s="7">
        <f>LN(Table1[[#This Row],[NV]]/Table1[[#This Row],[NV_MA-1]])</f>
        <v>-1.6712515419530387</v>
      </c>
      <c r="M224" s="7">
        <f>LN(Table1[[#This Row],[NV]]/Table1[[#This Row],[NV_MA-2]])</f>
        <v>9.0467017402198753</v>
      </c>
      <c r="N224" s="4">
        <f>LN(Table1[[#This Row],[NV]]/Table1[[#This Row],[NV_MA-3]])</f>
        <v>4.9830424682648697</v>
      </c>
      <c r="O224" s="7">
        <f>LN(Table1[[#This Row],[NV]]/Table1[[#This Row],[Metcalfe
NV ~ n^2]])</f>
        <v>-1.6150620034704219</v>
      </c>
      <c r="P224" s="7">
        <f>Table1[[#This Row],[NV_MA-1]]*$M$3</f>
        <v>356450947306.23334</v>
      </c>
    </row>
    <row r="225" spans="1:16" x14ac:dyDescent="0.2">
      <c r="A225" s="2">
        <v>43468</v>
      </c>
      <c r="B225" s="3">
        <v>66530624366.8097</v>
      </c>
      <c r="C225" s="3">
        <f t="shared" si="18"/>
        <v>63962271438.286186</v>
      </c>
      <c r="D225" s="4">
        <f>LN(Table1[[#This Row],[NV]])</f>
        <v>24.920928195397035</v>
      </c>
      <c r="E225" s="5">
        <v>598436</v>
      </c>
      <c r="F225" s="5">
        <f t="shared" si="19"/>
        <v>358125646096</v>
      </c>
      <c r="G225" s="8">
        <f t="shared" si="20"/>
        <v>357590830493.53333</v>
      </c>
      <c r="H225" s="5">
        <f t="shared" si="21"/>
        <v>7960440.4734686846</v>
      </c>
      <c r="I225" s="5">
        <f t="shared" si="22"/>
        <v>7906873.3343101535</v>
      </c>
      <c r="J225" s="5">
        <f>Table1[[#This Row],[DAA 
(n)]]^1.5</f>
        <v>462941982.48496109</v>
      </c>
      <c r="K225" s="5">
        <f t="shared" si="23"/>
        <v>460387428.44632137</v>
      </c>
      <c r="L225" s="7">
        <f>LN(Table1[[#This Row],[NV]]/Table1[[#This Row],[NV_MA-1]])</f>
        <v>-1.6817270427233715</v>
      </c>
      <c r="M225" s="7">
        <f>LN(Table1[[#This Row],[NV]]/Table1[[#This Row],[NV_MA-2]])</f>
        <v>9.0376852139094712</v>
      </c>
      <c r="N225" s="4">
        <f>LN(Table1[[#This Row],[NV]]/Table1[[#This Row],[NV_MA-3]])</f>
        <v>4.9733492666782553</v>
      </c>
      <c r="O225" s="7">
        <f>LN(Table1[[#This Row],[NV]]/Table1[[#This Row],[Metcalfe
NV ~ n^2]])</f>
        <v>-1.6832215331242568</v>
      </c>
      <c r="P225" s="7">
        <f>Table1[[#This Row],[NV_MA-1]]*$M$3</f>
        <v>357590830493.53333</v>
      </c>
    </row>
    <row r="226" spans="1:16" x14ac:dyDescent="0.2">
      <c r="A226" s="2">
        <v>43467</v>
      </c>
      <c r="B226" s="3">
        <v>68463506989.451698</v>
      </c>
      <c r="C226" s="3">
        <f t="shared" si="18"/>
        <v>64015617940.313705</v>
      </c>
      <c r="D226" s="4">
        <f>LN(Table1[[#This Row],[NV]])</f>
        <v>24.949566695576188</v>
      </c>
      <c r="E226" s="5">
        <v>578607</v>
      </c>
      <c r="F226" s="5">
        <f t="shared" si="19"/>
        <v>334786060449</v>
      </c>
      <c r="G226" s="8">
        <f t="shared" si="20"/>
        <v>360679957125.53333</v>
      </c>
      <c r="H226" s="5">
        <f t="shared" si="21"/>
        <v>7677176.8347529303</v>
      </c>
      <c r="I226" s="5">
        <f t="shared" si="22"/>
        <v>7941808.1614008378</v>
      </c>
      <c r="J226" s="5">
        <f>Table1[[#This Row],[DAA 
(n)]]^1.5</f>
        <v>440124480.20783246</v>
      </c>
      <c r="K226" s="5">
        <f t="shared" si="23"/>
        <v>463294633.12709129</v>
      </c>
      <c r="L226" s="7">
        <f>LN(Table1[[#This Row],[NV]]/Table1[[#This Row],[NV_MA-1]])</f>
        <v>-1.6616901611307178</v>
      </c>
      <c r="M226" s="7">
        <f>LN(Table1[[#This Row],[NV]]/Table1[[#This Row],[NV_MA-2]])</f>
        <v>9.061915160142858</v>
      </c>
      <c r="N226" s="4">
        <f>LN(Table1[[#This Row],[NV]]/Table1[[#This Row],[NV_MA-3]])</f>
        <v>4.995692929268726</v>
      </c>
      <c r="O226" s="7">
        <f>LN(Table1[[#This Row],[NV]]/Table1[[#This Row],[Metcalfe
NV ~ n^2]])</f>
        <v>-1.5871908436617765</v>
      </c>
      <c r="P226" s="7">
        <f>Table1[[#This Row],[NV_MA-1]]*$M$3</f>
        <v>360679957125.53333</v>
      </c>
    </row>
    <row r="227" spans="1:16" x14ac:dyDescent="0.2">
      <c r="A227" s="2">
        <v>43466</v>
      </c>
      <c r="B227" s="3">
        <v>67624758135.257202</v>
      </c>
      <c r="C227" s="3">
        <f t="shared" si="18"/>
        <v>63974952738.940331</v>
      </c>
      <c r="D227" s="4">
        <f>LN(Table1[[#This Row],[NV]])</f>
        <v>24.937239997548541</v>
      </c>
      <c r="E227" s="5">
        <v>433715</v>
      </c>
      <c r="F227" s="5">
        <f t="shared" si="19"/>
        <v>188108701225</v>
      </c>
      <c r="G227" s="8">
        <f t="shared" si="20"/>
        <v>360967345780.56665</v>
      </c>
      <c r="H227" s="5">
        <f t="shared" si="21"/>
        <v>5629682.6845287737</v>
      </c>
      <c r="I227" s="5">
        <f t="shared" si="22"/>
        <v>7945330.6936094631</v>
      </c>
      <c r="J227" s="5">
        <f>Table1[[#This Row],[DAA 
(n)]]^1.5</f>
        <v>285631870.33627909</v>
      </c>
      <c r="K227" s="5">
        <f t="shared" si="23"/>
        <v>463577090.93694961</v>
      </c>
      <c r="L227" s="7">
        <f>LN(Table1[[#This Row],[NV]]/Table1[[#This Row],[NV_MA-1]])</f>
        <v>-1.6748133387379815</v>
      </c>
      <c r="M227" s="7">
        <f>LN(Table1[[#This Row],[NV]]/Table1[[#This Row],[NV_MA-2]])</f>
        <v>9.0491450176034611</v>
      </c>
      <c r="N227" s="4">
        <f>LN(Table1[[#This Row],[NV]]/Table1[[#This Row],[NV_MA-3]])</f>
        <v>4.9827567449200112</v>
      </c>
      <c r="O227" s="7">
        <f>LN(Table1[[#This Row],[NV]]/Table1[[#This Row],[Metcalfe
NV ~ n^2]])</f>
        <v>-1.0230458331410761</v>
      </c>
      <c r="P227" s="7">
        <f>Table1[[#This Row],[NV_MA-1]]*$M$3</f>
        <v>360967345780.56665</v>
      </c>
    </row>
    <row r="228" spans="1:16" x14ac:dyDescent="0.2">
      <c r="A228" s="2">
        <v>43465</v>
      </c>
      <c r="B228" s="3">
        <v>64593220119.1408</v>
      </c>
      <c r="C228" s="3">
        <f t="shared" si="18"/>
        <v>64115648162.582977</v>
      </c>
      <c r="D228" s="4">
        <f>LN(Table1[[#This Row],[NV]])</f>
        <v>24.891375290511064</v>
      </c>
      <c r="E228" s="5">
        <v>557851</v>
      </c>
      <c r="F228" s="5">
        <f t="shared" si="19"/>
        <v>311197738201</v>
      </c>
      <c r="G228" s="8">
        <f t="shared" si="20"/>
        <v>363118922979.76666</v>
      </c>
      <c r="H228" s="5">
        <f t="shared" si="21"/>
        <v>7381399.1815539813</v>
      </c>
      <c r="I228" s="5">
        <f t="shared" si="22"/>
        <v>7977627.8985961778</v>
      </c>
      <c r="J228" s="5">
        <f>Table1[[#This Row],[DAA 
(n)]]^1.5</f>
        <v>416655696.53271937</v>
      </c>
      <c r="K228" s="5">
        <f t="shared" si="23"/>
        <v>465934921.84379405</v>
      </c>
      <c r="L228" s="7">
        <f>LN(Table1[[#This Row],[NV]]/Table1[[#This Row],[NV_MA-1]])</f>
        <v>-1.7266209385617723</v>
      </c>
      <c r="M228" s="7">
        <f>LN(Table1[[#This Row],[NV]]/Table1[[#This Row],[NV_MA-2]])</f>
        <v>8.9992236210893548</v>
      </c>
      <c r="N228" s="4">
        <f>LN(Table1[[#This Row],[NV]]/Table1[[#This Row],[NV_MA-3]])</f>
        <v>4.931818760869211</v>
      </c>
      <c r="O228" s="7">
        <f>LN(Table1[[#This Row],[NV]]/Table1[[#This Row],[Metcalfe
NV ~ n^2]])</f>
        <v>-1.5723190707215264</v>
      </c>
      <c r="P228" s="7">
        <f>Table1[[#This Row],[NV_MA-1]]*$M$3</f>
        <v>363118922979.76666</v>
      </c>
    </row>
    <row r="229" spans="1:16" x14ac:dyDescent="0.2">
      <c r="A229" s="2">
        <v>43464</v>
      </c>
      <c r="B229" s="3">
        <v>67481535974.388603</v>
      </c>
      <c r="C229" s="3">
        <f t="shared" si="18"/>
        <v>64380524144.532631</v>
      </c>
      <c r="D229" s="4">
        <f>LN(Table1[[#This Row],[NV]])</f>
        <v>24.935119856285532</v>
      </c>
      <c r="E229" s="5">
        <v>514111</v>
      </c>
      <c r="F229" s="5">
        <f t="shared" si="19"/>
        <v>264310120321</v>
      </c>
      <c r="G229" s="8">
        <f t="shared" si="20"/>
        <v>363936621547.76666</v>
      </c>
      <c r="H229" s="5">
        <f t="shared" si="21"/>
        <v>6760659.631443752</v>
      </c>
      <c r="I229" s="5">
        <f t="shared" si="22"/>
        <v>7987874.321457102</v>
      </c>
      <c r="J229" s="5">
        <f>Table1[[#This Row],[DAA 
(n)]]^1.5</f>
        <v>368625474.25313663</v>
      </c>
      <c r="K229" s="5">
        <f t="shared" si="23"/>
        <v>466748184.47089386</v>
      </c>
      <c r="L229" s="7">
        <f>LN(Table1[[#This Row],[NV]]/Table1[[#This Row],[NV_MA-1]])</f>
        <v>-1.6851257165105473</v>
      </c>
      <c r="M229" s="7">
        <f>LN(Table1[[#This Row],[NV]]/Table1[[#This Row],[NV_MA-2]])</f>
        <v>9.041684616309448</v>
      </c>
      <c r="N229" s="4">
        <f>LN(Table1[[#This Row],[NV]]/Table1[[#This Row],[NV_MA-3]])</f>
        <v>4.9738194056319083</v>
      </c>
      <c r="O229" s="7">
        <f>LN(Table1[[#This Row],[NV]]/Table1[[#This Row],[Metcalfe
NV ~ n^2]])</f>
        <v>-1.3652690925747419</v>
      </c>
      <c r="P229" s="7">
        <f>Table1[[#This Row],[NV_MA-1]]*$M$3</f>
        <v>363936621547.76666</v>
      </c>
    </row>
    <row r="230" spans="1:16" x14ac:dyDescent="0.2">
      <c r="A230" s="2">
        <v>43463</v>
      </c>
      <c r="B230" s="3">
        <v>67880340371.627899</v>
      </c>
      <c r="C230" s="3">
        <f t="shared" si="18"/>
        <v>64456490948.42955</v>
      </c>
      <c r="D230" s="4">
        <f>LN(Table1[[#This Row],[NV]])</f>
        <v>24.94101229161377</v>
      </c>
      <c r="E230" s="5">
        <v>572182</v>
      </c>
      <c r="F230" s="5">
        <f t="shared" si="19"/>
        <v>327392241124</v>
      </c>
      <c r="G230" s="8">
        <f t="shared" si="20"/>
        <v>367030954288.53333</v>
      </c>
      <c r="H230" s="5">
        <f t="shared" si="21"/>
        <v>7585538.3063557083</v>
      </c>
      <c r="I230" s="5">
        <f t="shared" si="22"/>
        <v>8027474.2047867477</v>
      </c>
      <c r="J230" s="5">
        <f>Table1[[#This Row],[DAA 
(n)]]^1.5</f>
        <v>432813986.96300554</v>
      </c>
      <c r="K230" s="5">
        <f t="shared" si="23"/>
        <v>469860207.29052049</v>
      </c>
      <c r="L230" s="7">
        <f>LN(Table1[[#This Row],[NV]]/Table1[[#This Row],[NV_MA-1]])</f>
        <v>-1.6876997339408915</v>
      </c>
      <c r="M230" s="7">
        <f>LN(Table1[[#This Row],[NV]]/Table1[[#This Row],[NV_MA-2]])</f>
        <v>9.0426318000288735</v>
      </c>
      <c r="N230" s="4">
        <f>LN(Table1[[#This Row],[NV]]/Table1[[#This Row],[NV_MA-3]])</f>
        <v>4.9730665144836177</v>
      </c>
      <c r="O230" s="7">
        <f>LN(Table1[[#This Row],[NV]]/Table1[[#This Row],[Metcalfe
NV ~ n^2]])</f>
        <v>-1.5734125115282636</v>
      </c>
      <c r="P230" s="7">
        <f>Table1[[#This Row],[NV_MA-1]]*$M$3</f>
        <v>367030954288.53333</v>
      </c>
    </row>
    <row r="231" spans="1:16" x14ac:dyDescent="0.2">
      <c r="A231" s="2">
        <v>43462</v>
      </c>
      <c r="B231" s="3">
        <v>67997988570.038002</v>
      </c>
      <c r="C231" s="3">
        <f t="shared" si="18"/>
        <v>64667960013.632767</v>
      </c>
      <c r="D231" s="4">
        <f>LN(Table1[[#This Row],[NV]])</f>
        <v>24.942743961832644</v>
      </c>
      <c r="E231" s="5">
        <v>644439</v>
      </c>
      <c r="F231" s="5">
        <f t="shared" si="19"/>
        <v>415301624721</v>
      </c>
      <c r="G231" s="8">
        <f t="shared" si="20"/>
        <v>368630643225.23334</v>
      </c>
      <c r="H231" s="5">
        <f t="shared" si="21"/>
        <v>8620103.3531780504</v>
      </c>
      <c r="I231" s="5">
        <f t="shared" si="22"/>
        <v>8046769.5627357252</v>
      </c>
      <c r="J231" s="5">
        <f>Table1[[#This Row],[DAA 
(n)]]^1.5</f>
        <v>517336025.93824422</v>
      </c>
      <c r="K231" s="5">
        <f t="shared" si="23"/>
        <v>471418883.29765928</v>
      </c>
      <c r="L231" s="7">
        <f>LN(Table1[[#This Row],[NV]]/Table1[[#This Row],[NV_MA-1]])</f>
        <v>-1.69031705098312</v>
      </c>
      <c r="M231" s="7">
        <f>LN(Table1[[#This Row],[NV]]/Table1[[#This Row],[NV_MA-2]])</f>
        <v>9.0419626895334755</v>
      </c>
      <c r="N231" s="4">
        <f>LN(Table1[[#This Row],[NV]]/Table1[[#This Row],[NV_MA-3]])</f>
        <v>4.9714863562609999</v>
      </c>
      <c r="O231" s="7">
        <f>LN(Table1[[#This Row],[NV]]/Table1[[#This Row],[Metcalfe
NV ~ n^2]])</f>
        <v>-1.8095269379051158</v>
      </c>
      <c r="P231" s="7">
        <f>Table1[[#This Row],[NV_MA-1]]*$M$3</f>
        <v>368630643225.23334</v>
      </c>
    </row>
    <row r="232" spans="1:16" x14ac:dyDescent="0.2">
      <c r="A232" s="2">
        <v>43461</v>
      </c>
      <c r="B232" s="3">
        <v>63403972746.317703</v>
      </c>
      <c r="C232" s="3">
        <f t="shared" si="18"/>
        <v>64860946177.590652</v>
      </c>
      <c r="D232" s="4">
        <f>LN(Table1[[#This Row],[NV]])</f>
        <v>24.872792358040279</v>
      </c>
      <c r="E232" s="5">
        <v>624625</v>
      </c>
      <c r="F232" s="5">
        <f t="shared" si="19"/>
        <v>390156390625</v>
      </c>
      <c r="G232" s="8">
        <f t="shared" si="20"/>
        <v>368035658129.33331</v>
      </c>
      <c r="H232" s="5">
        <f t="shared" si="21"/>
        <v>8335562.3778733239</v>
      </c>
      <c r="I232" s="5">
        <f t="shared" si="22"/>
        <v>8040065.3271726789</v>
      </c>
      <c r="J232" s="5">
        <f>Table1[[#This Row],[DAA 
(n)]]^1.5</f>
        <v>493661255.81631422</v>
      </c>
      <c r="K232" s="5">
        <f t="shared" si="23"/>
        <v>470859967.96644747</v>
      </c>
      <c r="L232" s="7">
        <f>LN(Table1[[#This Row],[NV]]/Table1[[#This Row],[NV_MA-1]])</f>
        <v>-1.7586533094714234</v>
      </c>
      <c r="M232" s="7">
        <f>LN(Table1[[#This Row],[NV]]/Table1[[#This Row],[NV_MA-2]])</f>
        <v>8.972844591647906</v>
      </c>
      <c r="N232" s="4">
        <f>LN(Table1[[#This Row],[NV]]/Table1[[#This Row],[NV_MA-3]])</f>
        <v>4.9027210581912133</v>
      </c>
      <c r="O232" s="7">
        <f>LN(Table1[[#This Row],[NV]]/Table1[[#This Row],[Metcalfe
NV ~ n^2]])</f>
        <v>-1.817021139252734</v>
      </c>
      <c r="P232" s="7">
        <f>Table1[[#This Row],[NV_MA-1]]*$M$3</f>
        <v>368035658129.33331</v>
      </c>
    </row>
    <row r="233" spans="1:16" x14ac:dyDescent="0.2">
      <c r="A233" s="2">
        <v>43460</v>
      </c>
      <c r="B233" s="3">
        <v>66945004351.524597</v>
      </c>
      <c r="C233" s="3">
        <f t="shared" si="18"/>
        <v>64954283474.559845</v>
      </c>
      <c r="D233" s="4">
        <f>LN(Table1[[#This Row],[NV]])</f>
        <v>24.927137288697239</v>
      </c>
      <c r="E233" s="5">
        <v>536230</v>
      </c>
      <c r="F233" s="5">
        <f t="shared" si="19"/>
        <v>287542612900</v>
      </c>
      <c r="G233" s="8">
        <f t="shared" si="20"/>
        <v>368168834249.33331</v>
      </c>
      <c r="H233" s="5">
        <f t="shared" si="21"/>
        <v>7074116.9237795463</v>
      </c>
      <c r="I233" s="5">
        <f t="shared" si="22"/>
        <v>8041590.9399881447</v>
      </c>
      <c r="J233" s="5">
        <f>Table1[[#This Row],[DAA 
(n)]]^1.5</f>
        <v>392669040.43401098</v>
      </c>
      <c r="K233" s="5">
        <f t="shared" si="23"/>
        <v>470986186.76355153</v>
      </c>
      <c r="L233" s="7">
        <f>LN(Table1[[#This Row],[NV]]/Table1[[#This Row],[NV_MA-1]])</f>
        <v>-1.7046701699277502</v>
      </c>
      <c r="M233" s="7">
        <f>LN(Table1[[#This Row],[NV]]/Table1[[#This Row],[NV_MA-2]])</f>
        <v>9.0269997890094036</v>
      </c>
      <c r="N233" s="4">
        <f>LN(Table1[[#This Row],[NV]]/Table1[[#This Row],[NV_MA-3]])</f>
        <v>4.9567979646125266</v>
      </c>
      <c r="O233" s="7">
        <f>LN(Table1[[#This Row],[NV]]/Table1[[#This Row],[Metcalfe
NV ~ n^2]])</f>
        <v>-1.4574996162858669</v>
      </c>
      <c r="P233" s="7">
        <f>Table1[[#This Row],[NV_MA-1]]*$M$3</f>
        <v>368168834249.33331</v>
      </c>
    </row>
    <row r="234" spans="1:16" x14ac:dyDescent="0.2">
      <c r="A234" s="2">
        <v>43459</v>
      </c>
      <c r="B234" s="3">
        <v>66185081225.350502</v>
      </c>
      <c r="C234" s="3">
        <f t="shared" si="18"/>
        <v>64881731911.15889</v>
      </c>
      <c r="D234" s="4">
        <f>LN(Table1[[#This Row],[NV]])</f>
        <v>24.915720915358509</v>
      </c>
      <c r="E234" s="5">
        <v>481186</v>
      </c>
      <c r="F234" s="5">
        <f t="shared" si="19"/>
        <v>231539966596</v>
      </c>
      <c r="G234" s="8">
        <f t="shared" si="20"/>
        <v>371755932519.20001</v>
      </c>
      <c r="H234" s="5">
        <f t="shared" si="21"/>
        <v>6295842.035863352</v>
      </c>
      <c r="I234" s="5">
        <f t="shared" si="22"/>
        <v>8085546.9399023121</v>
      </c>
      <c r="J234" s="5">
        <f>Table1[[#This Row],[DAA 
(n)]]^1.5</f>
        <v>333787043.43707269</v>
      </c>
      <c r="K234" s="5">
        <f t="shared" si="23"/>
        <v>474510477.10297966</v>
      </c>
      <c r="L234" s="7">
        <f>LN(Table1[[#This Row],[NV]]/Table1[[#This Row],[NV_MA-1]])</f>
        <v>-1.7257824651577927</v>
      </c>
      <c r="M234" s="7">
        <f>LN(Table1[[#This Row],[NV]]/Table1[[#This Row],[NV_MA-2]])</f>
        <v>9.0101322179330996</v>
      </c>
      <c r="N234" s="4">
        <f>LN(Table1[[#This Row],[NV]]/Table1[[#This Row],[NV_MA-3]])</f>
        <v>4.9379266592866928</v>
      </c>
      <c r="O234" s="7">
        <f>LN(Table1[[#This Row],[NV]]/Table1[[#This Row],[Metcalfe
NV ~ n^2]])</f>
        <v>-1.2522974220966641</v>
      </c>
      <c r="P234" s="7">
        <f>Table1[[#This Row],[NV_MA-1]]*$M$3</f>
        <v>371755932519.20001</v>
      </c>
    </row>
    <row r="235" spans="1:16" x14ac:dyDescent="0.2">
      <c r="A235" s="2">
        <v>43458</v>
      </c>
      <c r="B235" s="3">
        <v>70807925581.830307</v>
      </c>
      <c r="C235" s="3">
        <f t="shared" si="18"/>
        <v>64972143894.907585</v>
      </c>
      <c r="D235" s="4">
        <f>LN(Table1[[#This Row],[NV]])</f>
        <v>24.983236774627098</v>
      </c>
      <c r="E235" s="5">
        <v>583425</v>
      </c>
      <c r="F235" s="5">
        <f t="shared" si="19"/>
        <v>340384730625</v>
      </c>
      <c r="G235" s="8">
        <f t="shared" si="20"/>
        <v>375145301166.29999</v>
      </c>
      <c r="H235" s="5">
        <f t="shared" si="21"/>
        <v>7745941.8877090085</v>
      </c>
      <c r="I235" s="5">
        <f t="shared" si="22"/>
        <v>8130947.5065530632</v>
      </c>
      <c r="J235" s="5">
        <f>Table1[[#This Row],[DAA 
(n)]]^1.5</f>
        <v>445633214.05040056</v>
      </c>
      <c r="K235" s="5">
        <f t="shared" si="23"/>
        <v>478003591.63568676</v>
      </c>
      <c r="L235" s="7">
        <f>LN(Table1[[#This Row],[NV]]/Table1[[#This Row],[NV_MA-1]])</f>
        <v>-1.6673424830194945</v>
      </c>
      <c r="M235" s="7">
        <f>LN(Table1[[#This Row],[NV]]/Table1[[#This Row],[NV_MA-2]])</f>
        <v>9.0720487554224132</v>
      </c>
      <c r="N235" s="4">
        <f>LN(Table1[[#This Row],[NV]]/Table1[[#This Row],[NV_MA-3]])</f>
        <v>4.9981079703174078</v>
      </c>
      <c r="O235" s="7">
        <f>LN(Table1[[#This Row],[NV]]/Table1[[#This Row],[Metcalfe
NV ~ n^2]])</f>
        <v>-1.5701056008590706</v>
      </c>
      <c r="P235" s="7">
        <f>Table1[[#This Row],[NV_MA-1]]*$M$3</f>
        <v>375145301166.29999</v>
      </c>
    </row>
    <row r="236" spans="1:16" x14ac:dyDescent="0.2">
      <c r="A236" s="2">
        <v>43457</v>
      </c>
      <c r="B236" s="3">
        <v>69298819486.066803</v>
      </c>
      <c r="C236" s="3">
        <f t="shared" si="18"/>
        <v>64848583172.640205</v>
      </c>
      <c r="D236" s="4">
        <f>LN(Table1[[#This Row],[NV]])</f>
        <v>24.961693708164084</v>
      </c>
      <c r="E236" s="5">
        <v>520086</v>
      </c>
      <c r="F236" s="5">
        <f t="shared" si="19"/>
        <v>270489447396</v>
      </c>
      <c r="G236" s="8">
        <f t="shared" si="20"/>
        <v>374955400294.93335</v>
      </c>
      <c r="H236" s="5">
        <f t="shared" si="21"/>
        <v>6845241.6304328917</v>
      </c>
      <c r="I236" s="5">
        <f t="shared" si="22"/>
        <v>8128614.9112561373</v>
      </c>
      <c r="J236" s="5">
        <f>Table1[[#This Row],[DAA 
(n)]]^1.5</f>
        <v>375070359.71720809</v>
      </c>
      <c r="K236" s="5">
        <f t="shared" si="23"/>
        <v>477816734.47860062</v>
      </c>
      <c r="L236" s="7">
        <f>LN(Table1[[#This Row],[NV]]/Table1[[#This Row],[NV_MA-1]])</f>
        <v>-1.688379215132858</v>
      </c>
      <c r="M236" s="7">
        <f>LN(Table1[[#This Row],[NV]]/Table1[[#This Row],[NV_MA-2]])</f>
        <v>9.050792608773472</v>
      </c>
      <c r="N236" s="4">
        <f>LN(Table1[[#This Row],[NV]]/Table1[[#This Row],[NV_MA-3]])</f>
        <v>4.9769558918975667</v>
      </c>
      <c r="O236" s="7">
        <f>LN(Table1[[#This Row],[NV]]/Table1[[#This Row],[Metcalfe
NV ~ n^2]])</f>
        <v>-1.3618052148328503</v>
      </c>
      <c r="P236" s="7">
        <f>Table1[[#This Row],[NV_MA-1]]*$M$3</f>
        <v>374955400294.93335</v>
      </c>
    </row>
    <row r="237" spans="1:16" x14ac:dyDescent="0.2">
      <c r="A237" s="2">
        <v>43456</v>
      </c>
      <c r="B237" s="3">
        <v>69582978961.367401</v>
      </c>
      <c r="C237" s="3">
        <f t="shared" si="18"/>
        <v>65043503323.751442</v>
      </c>
      <c r="D237" s="4">
        <f>LN(Table1[[#This Row],[NV]])</f>
        <v>24.96578581922553</v>
      </c>
      <c r="E237" s="5">
        <v>551516</v>
      </c>
      <c r="F237" s="5">
        <f t="shared" si="19"/>
        <v>304169898256</v>
      </c>
      <c r="G237" s="8">
        <f t="shared" si="20"/>
        <v>378936346060.26666</v>
      </c>
      <c r="H237" s="5">
        <f t="shared" si="21"/>
        <v>7291276.5369841205</v>
      </c>
      <c r="I237" s="5">
        <f t="shared" si="22"/>
        <v>8178200.9412380289</v>
      </c>
      <c r="J237" s="5">
        <f>Table1[[#This Row],[DAA 
(n)]]^1.5</f>
        <v>409578521.90581912</v>
      </c>
      <c r="K237" s="5">
        <f t="shared" si="23"/>
        <v>481762217.25299621</v>
      </c>
      <c r="L237" s="7">
        <f>LN(Table1[[#This Row],[NV]]/Table1[[#This Row],[NV_MA-1]])</f>
        <v>-1.694848256350151</v>
      </c>
      <c r="M237" s="7">
        <f>LN(Table1[[#This Row],[NV]]/Table1[[#This Row],[NV_MA-2]])</f>
        <v>9.0488030686695744</v>
      </c>
      <c r="N237" s="4">
        <f>LN(Table1[[#This Row],[NV]]/Table1[[#This Row],[NV_MA-3]])</f>
        <v>4.9728245941368208</v>
      </c>
      <c r="O237" s="7">
        <f>LN(Table1[[#This Row],[NV]]/Table1[[#This Row],[Metcalfe
NV ~ n^2]])</f>
        <v>-1.4750664388562669</v>
      </c>
      <c r="P237" s="7">
        <f>Table1[[#This Row],[NV_MA-1]]*$M$3</f>
        <v>378936346060.26666</v>
      </c>
    </row>
    <row r="238" spans="1:16" x14ac:dyDescent="0.2">
      <c r="A238" s="2">
        <v>43455</v>
      </c>
      <c r="B238" s="3">
        <v>67387336880.945503</v>
      </c>
      <c r="C238" s="3">
        <f t="shared" si="18"/>
        <v>65237602384.88269</v>
      </c>
      <c r="D238" s="4">
        <f>LN(Table1[[#This Row],[NV]])</f>
        <v>24.93372295710833</v>
      </c>
      <c r="E238" s="5">
        <v>656212</v>
      </c>
      <c r="F238" s="5">
        <f t="shared" si="19"/>
        <v>430614188944</v>
      </c>
      <c r="G238" s="8">
        <f t="shared" si="20"/>
        <v>383047835842.26666</v>
      </c>
      <c r="H238" s="5">
        <f t="shared" si="21"/>
        <v>8789460.4850184117</v>
      </c>
      <c r="I238" s="5">
        <f t="shared" si="22"/>
        <v>8227005.3228583978</v>
      </c>
      <c r="J238" s="5">
        <f>Table1[[#This Row],[DAA 
(n)]]^1.5</f>
        <v>531577085.8072421</v>
      </c>
      <c r="K238" s="5">
        <f t="shared" si="23"/>
        <v>485733091.30410975</v>
      </c>
      <c r="L238" s="7">
        <f>LN(Table1[[#This Row],[NV]]/Table1[[#This Row],[NV_MA-1]])</f>
        <v>-1.7377027589801401</v>
      </c>
      <c r="M238" s="7">
        <f>LN(Table1[[#This Row],[NV]]/Table1[[#This Row],[NV_MA-2]])</f>
        <v>9.0107903239587586</v>
      </c>
      <c r="N238" s="4">
        <f>LN(Table1[[#This Row],[NV]]/Table1[[#This Row],[NV_MA-3]])</f>
        <v>4.9325531209537994</v>
      </c>
      <c r="O238" s="7">
        <f>LN(Table1[[#This Row],[NV]]/Table1[[#This Row],[Metcalfe
NV ~ n^2]])</f>
        <v>-1.8547554157907122</v>
      </c>
      <c r="P238" s="7">
        <f>Table1[[#This Row],[NV_MA-1]]*$M$3</f>
        <v>383047835842.26666</v>
      </c>
    </row>
    <row r="239" spans="1:16" x14ac:dyDescent="0.2">
      <c r="A239" s="2">
        <v>43454</v>
      </c>
      <c r="B239" s="3">
        <v>71271763958.252197</v>
      </c>
      <c r="C239" s="3">
        <f t="shared" si="18"/>
        <v>65641682806.557121</v>
      </c>
      <c r="D239" s="4">
        <f>LN(Table1[[#This Row],[NV]])</f>
        <v>24.989766068515237</v>
      </c>
      <c r="E239" s="5">
        <v>641537</v>
      </c>
      <c r="F239" s="5">
        <f t="shared" si="19"/>
        <v>411569722369</v>
      </c>
      <c r="G239" s="8">
        <f t="shared" si="20"/>
        <v>381523612025.76666</v>
      </c>
      <c r="H239" s="5">
        <f t="shared" si="21"/>
        <v>8578390.3519909084</v>
      </c>
      <c r="I239" s="5">
        <f t="shared" si="22"/>
        <v>8209852.2767398516</v>
      </c>
      <c r="J239" s="5">
        <f>Table1[[#This Row],[DAA 
(n)]]^1.5</f>
        <v>513845506.91763496</v>
      </c>
      <c r="K239" s="5">
        <f t="shared" si="23"/>
        <v>484302279.59391981</v>
      </c>
      <c r="L239" s="7">
        <f>LN(Table1[[#This Row],[NV]]/Table1[[#This Row],[NV_MA-1]])</f>
        <v>-1.6776725098374461</v>
      </c>
      <c r="M239" s="7">
        <f>LN(Table1[[#This Row],[NV]]/Table1[[#This Row],[NV_MA-2]])</f>
        <v>9.0689205803374389</v>
      </c>
      <c r="N239" s="4">
        <f>LN(Table1[[#This Row],[NV]]/Table1[[#This Row],[NV_MA-3]])</f>
        <v>4.9915462541656197</v>
      </c>
      <c r="O239" s="7">
        <f>LN(Table1[[#This Row],[NV]]/Table1[[#This Row],[Metcalfe
NV ~ n^2]])</f>
        <v>-1.7534782088714411</v>
      </c>
      <c r="P239" s="7">
        <f>Table1[[#This Row],[NV_MA-1]]*$M$3</f>
        <v>381523612025.76666</v>
      </c>
    </row>
    <row r="240" spans="1:16" x14ac:dyDescent="0.2">
      <c r="A240" s="2">
        <v>43453</v>
      </c>
      <c r="B240" s="3">
        <v>65512752488.545197</v>
      </c>
      <c r="C240" s="3">
        <f t="shared" si="18"/>
        <v>65811820629.52668</v>
      </c>
      <c r="D240" s="4">
        <f>LN(Table1[[#This Row],[NV]])</f>
        <v>24.905510655118711</v>
      </c>
      <c r="E240" s="5">
        <v>701481</v>
      </c>
      <c r="F240" s="5">
        <f t="shared" si="19"/>
        <v>492075593361</v>
      </c>
      <c r="G240" s="8">
        <f t="shared" si="20"/>
        <v>387547990990.83331</v>
      </c>
      <c r="H240" s="5">
        <f t="shared" si="21"/>
        <v>9442600.0309449602</v>
      </c>
      <c r="I240" s="5">
        <f t="shared" si="22"/>
        <v>8271606.9582338938</v>
      </c>
      <c r="J240" s="5">
        <f>Table1[[#This Row],[DAA 
(n)]]^1.5</f>
        <v>587521641.56434858</v>
      </c>
      <c r="K240" s="5">
        <f t="shared" si="23"/>
        <v>489679439.47433174</v>
      </c>
      <c r="L240" s="7">
        <f>LN(Table1[[#This Row],[NV]]/Table1[[#This Row],[NV_MA-1]])</f>
        <v>-1.7775948706708844</v>
      </c>
      <c r="M240" s="7">
        <f>LN(Table1[[#This Row],[NV]]/Table1[[#This Row],[NV_MA-2]])</f>
        <v>8.9771712952374987</v>
      </c>
      <c r="N240" s="4">
        <f>LN(Table1[[#This Row],[NV]]/Table1[[#This Row],[NV_MA-3]])</f>
        <v>4.8962491252897591</v>
      </c>
      <c r="O240" s="7">
        <f>LN(Table1[[#This Row],[NV]]/Table1[[#This Row],[Metcalfe
NV ~ n^2]])</f>
        <v>-2.0163875315604991</v>
      </c>
      <c r="P240" s="7">
        <f>Table1[[#This Row],[NV_MA-1]]*$M$3</f>
        <v>387547990990.83331</v>
      </c>
    </row>
    <row r="241" spans="1:16" x14ac:dyDescent="0.2">
      <c r="A241" s="2">
        <v>43452</v>
      </c>
      <c r="B241" s="3">
        <v>64374900396.1763</v>
      </c>
      <c r="C241" s="3">
        <f t="shared" si="18"/>
        <v>66431565061.537514</v>
      </c>
      <c r="D241" s="4">
        <f>LN(Table1[[#This Row],[NV]])</f>
        <v>24.887989648685252</v>
      </c>
      <c r="E241" s="5">
        <v>656410</v>
      </c>
      <c r="F241" s="5">
        <f t="shared" si="19"/>
        <v>430874088100</v>
      </c>
      <c r="G241" s="8">
        <f t="shared" si="20"/>
        <v>386599586152.16669</v>
      </c>
      <c r="H241" s="5">
        <f t="shared" si="21"/>
        <v>8792310.5742457695</v>
      </c>
      <c r="I241" s="5">
        <f t="shared" si="22"/>
        <v>8261695.9478653492</v>
      </c>
      <c r="J241" s="5">
        <f>Table1[[#This Row],[DAA 
(n)]]^1.5</f>
        <v>531817694.48723722</v>
      </c>
      <c r="K241" s="5">
        <f t="shared" si="23"/>
        <v>488823875.89295888</v>
      </c>
      <c r="L241" s="7">
        <f>LN(Table1[[#This Row],[NV]]/Table1[[#This Row],[NV_MA-1]])</f>
        <v>-1.7926656845541313</v>
      </c>
      <c r="M241" s="7">
        <f>LN(Table1[[#This Row],[NV]]/Table1[[#This Row],[NV_MA-2]])</f>
        <v>8.9608492036986611</v>
      </c>
      <c r="N241" s="4">
        <f>LN(Table1[[#This Row],[NV]]/Table1[[#This Row],[NV_MA-3]])</f>
        <v>4.8804768381216563</v>
      </c>
      <c r="O241" s="7">
        <f>LN(Table1[[#This Row],[NV]]/Table1[[#This Row],[Metcalfe
NV ~ n^2]])</f>
        <v>-1.9010920967048852</v>
      </c>
      <c r="P241" s="7">
        <f>Table1[[#This Row],[NV_MA-1]]*$M$3</f>
        <v>386599586152.16669</v>
      </c>
    </row>
    <row r="242" spans="1:16" x14ac:dyDescent="0.2">
      <c r="A242" s="2">
        <v>43451</v>
      </c>
      <c r="B242" s="3">
        <v>61357870914.142097</v>
      </c>
      <c r="C242" s="3">
        <f t="shared" si="18"/>
        <v>67511935838.875694</v>
      </c>
      <c r="D242" s="4">
        <f>LN(Table1[[#This Row],[NV]])</f>
        <v>24.83998929513324</v>
      </c>
      <c r="E242" s="5">
        <v>682984</v>
      </c>
      <c r="F242" s="5">
        <f t="shared" si="19"/>
        <v>466467144256</v>
      </c>
      <c r="G242" s="8">
        <f t="shared" si="20"/>
        <v>382078199302.46667</v>
      </c>
      <c r="H242" s="5">
        <f t="shared" si="21"/>
        <v>9175361.8968168423</v>
      </c>
      <c r="I242" s="5">
        <f t="shared" si="22"/>
        <v>8207794.1256948654</v>
      </c>
      <c r="J242" s="5">
        <f>Table1[[#This Row],[DAA 
(n)]]^1.5</f>
        <v>564437415.53208578</v>
      </c>
      <c r="K242" s="5">
        <f t="shared" si="23"/>
        <v>484447252.15090501</v>
      </c>
      <c r="L242" s="7">
        <f>LN(Table1[[#This Row],[NV]]/Table1[[#This Row],[NV_MA-1]])</f>
        <v>-1.828901839685352</v>
      </c>
      <c r="M242" s="7">
        <f>LN(Table1[[#This Row],[NV]]/Table1[[#This Row],[NV_MA-2]])</f>
        <v>8.9193945312072973</v>
      </c>
      <c r="N242" s="4">
        <f>LN(Table1[[#This Row],[NV]]/Table1[[#This Row],[NV_MA-3]])</f>
        <v>4.8414701824545538</v>
      </c>
      <c r="O242" s="7">
        <f>LN(Table1[[#This Row],[NV]]/Table1[[#This Row],[Metcalfe
NV ~ n^2]])</f>
        <v>-2.0284641293008399</v>
      </c>
      <c r="P242" s="7">
        <f>Table1[[#This Row],[NV_MA-1]]*$M$3</f>
        <v>382078199302.46667</v>
      </c>
    </row>
    <row r="243" spans="1:16" x14ac:dyDescent="0.2">
      <c r="A243" s="2">
        <v>43450</v>
      </c>
      <c r="B243" s="3">
        <v>56256808578.210098</v>
      </c>
      <c r="C243" s="3">
        <f t="shared" si="18"/>
        <v>68665528399.081139</v>
      </c>
      <c r="D243" s="4">
        <f>LN(Table1[[#This Row],[NV]])</f>
        <v>24.753192912096424</v>
      </c>
      <c r="E243" s="5">
        <v>539434</v>
      </c>
      <c r="F243" s="5">
        <f t="shared" si="19"/>
        <v>290989040356</v>
      </c>
      <c r="G243" s="8">
        <f t="shared" si="20"/>
        <v>378040143518.46667</v>
      </c>
      <c r="H243" s="5">
        <f t="shared" si="21"/>
        <v>7119598.66512057</v>
      </c>
      <c r="I243" s="5">
        <f t="shared" si="22"/>
        <v>8162155.0751850894</v>
      </c>
      <c r="J243" s="5">
        <f>Table1[[#This Row],[DAA 
(n)]]^1.5</f>
        <v>396193616.80294538</v>
      </c>
      <c r="K243" s="5">
        <f t="shared" si="23"/>
        <v>480648531.4311434</v>
      </c>
      <c r="L243" s="7">
        <f>LN(Table1[[#This Row],[NV]]/Table1[[#This Row],[NV_MA-1]])</f>
        <v>-1.90507331461508</v>
      </c>
      <c r="M243" s="7">
        <f>LN(Table1[[#This Row],[NV]]/Table1[[#This Row],[NV_MA-2]])</f>
        <v>8.8381741176739084</v>
      </c>
      <c r="N243" s="4">
        <f>LN(Table1[[#This Row],[NV]]/Table1[[#This Row],[NV_MA-3]])</f>
        <v>4.7625460550059486</v>
      </c>
      <c r="O243" s="7">
        <f>LN(Table1[[#This Row],[NV]]/Table1[[#This Row],[Metcalfe
NV ~ n^2]])</f>
        <v>-1.6433585293053752</v>
      </c>
      <c r="P243" s="7">
        <f>Table1[[#This Row],[NV_MA-1]]*$M$3</f>
        <v>378040143518.46667</v>
      </c>
    </row>
    <row r="244" spans="1:16" x14ac:dyDescent="0.2">
      <c r="A244" s="2">
        <v>43449</v>
      </c>
      <c r="B244" s="3">
        <v>55847964343.0326</v>
      </c>
      <c r="C244" s="3">
        <f t="shared" si="18"/>
        <v>69998947691.043427</v>
      </c>
      <c r="D244" s="4">
        <f>LN(Table1[[#This Row],[NV]])</f>
        <v>24.745898913149773</v>
      </c>
      <c r="E244" s="5">
        <v>594065</v>
      </c>
      <c r="F244" s="5">
        <f t="shared" si="19"/>
        <v>352913224225</v>
      </c>
      <c r="G244" s="8">
        <f t="shared" si="20"/>
        <v>384886536801.56665</v>
      </c>
      <c r="H244" s="5">
        <f t="shared" si="21"/>
        <v>7897942.1062219609</v>
      </c>
      <c r="I244" s="5">
        <f t="shared" si="22"/>
        <v>8241064.6573563563</v>
      </c>
      <c r="J244" s="5">
        <f>Table1[[#This Row],[DAA 
(n)]]^1.5</f>
        <v>457879235.76989704</v>
      </c>
      <c r="K244" s="5">
        <f t="shared" si="23"/>
        <v>487154500.16759425</v>
      </c>
      <c r="L244" s="7">
        <f>LN(Table1[[#This Row],[NV]]/Table1[[#This Row],[NV_MA-1]])</f>
        <v>-1.930315505042693</v>
      </c>
      <c r="M244" s="7">
        <f>LN(Table1[[#This Row],[NV]]/Table1[[#This Row],[NV_MA-2]])</f>
        <v>8.8212588136206431</v>
      </c>
      <c r="N244" s="4">
        <f>LN(Table1[[#This Row],[NV]]/Table1[[#This Row],[NV_MA-3]])</f>
        <v>4.7418070336115736</v>
      </c>
      <c r="O244" s="7">
        <f>LN(Table1[[#This Row],[NV]]/Table1[[#This Row],[Metcalfe
NV ~ n^2]])</f>
        <v>-1.8435891267851192</v>
      </c>
      <c r="P244" s="7">
        <f>Table1[[#This Row],[NV_MA-1]]*$M$3</f>
        <v>384886536801.56665</v>
      </c>
    </row>
    <row r="245" spans="1:16" x14ac:dyDescent="0.2">
      <c r="A245" s="2">
        <v>43448</v>
      </c>
      <c r="B245" s="3">
        <v>55896558492.695602</v>
      </c>
      <c r="C245" s="3">
        <f t="shared" si="18"/>
        <v>71371430222.147736</v>
      </c>
      <c r="D245" s="4">
        <f>LN(Table1[[#This Row],[NV]])</f>
        <v>24.746768649786397</v>
      </c>
      <c r="E245" s="5">
        <v>701381</v>
      </c>
      <c r="F245" s="5">
        <f t="shared" si="19"/>
        <v>491935307161</v>
      </c>
      <c r="G245" s="8">
        <f t="shared" si="20"/>
        <v>389912277502.86664</v>
      </c>
      <c r="H245" s="5">
        <f t="shared" si="21"/>
        <v>9441153.9431637414</v>
      </c>
      <c r="I245" s="5">
        <f t="shared" si="22"/>
        <v>8296520.5309803914</v>
      </c>
      <c r="J245" s="5">
        <f>Table1[[#This Row],[DAA 
(n)]]^1.5</f>
        <v>587396014.34797859</v>
      </c>
      <c r="K245" s="5">
        <f t="shared" si="23"/>
        <v>491821445.85807151</v>
      </c>
      <c r="L245" s="7">
        <f>LN(Table1[[#This Row],[NV]]/Table1[[#This Row],[NV_MA-1]])</f>
        <v>-1.9424189715034477</v>
      </c>
      <c r="M245" s="7">
        <f>LN(Table1[[#This Row],[NV]]/Table1[[#This Row],[NV_MA-2]])</f>
        <v>8.8154218780488538</v>
      </c>
      <c r="N245" s="4">
        <f>LN(Table1[[#This Row],[NV]]/Table1[[#This Row],[NV_MA-3]])</f>
        <v>4.7331423561219914</v>
      </c>
      <c r="O245" s="7">
        <f>LN(Table1[[#This Row],[NV]]/Table1[[#This Row],[Metcalfe
NV ~ n^2]])</f>
        <v>-2.174844405496656</v>
      </c>
      <c r="P245" s="7">
        <f>Table1[[#This Row],[NV_MA-1]]*$M$3</f>
        <v>389912277502.86664</v>
      </c>
    </row>
    <row r="246" spans="1:16" x14ac:dyDescent="0.2">
      <c r="A246" s="2">
        <v>43447</v>
      </c>
      <c r="B246" s="3">
        <v>57242935705.076698</v>
      </c>
      <c r="C246" s="3">
        <f t="shared" si="18"/>
        <v>72795891506.630112</v>
      </c>
      <c r="D246" s="4">
        <f>LN(Table1[[#This Row],[NV]])</f>
        <v>24.770570077969332</v>
      </c>
      <c r="E246" s="5">
        <v>638713</v>
      </c>
      <c r="F246" s="5">
        <f t="shared" si="19"/>
        <v>407954296369</v>
      </c>
      <c r="G246" s="8">
        <f t="shared" si="20"/>
        <v>391484762133.53333</v>
      </c>
      <c r="H246" s="5">
        <f t="shared" si="21"/>
        <v>8537811.1157344934</v>
      </c>
      <c r="I246" s="5">
        <f t="shared" si="22"/>
        <v>8312385.2012427477</v>
      </c>
      <c r="J246" s="5">
        <f>Table1[[#This Row],[DAA 
(n)]]^1.5</f>
        <v>510456376.68338674</v>
      </c>
      <c r="K246" s="5">
        <f t="shared" si="23"/>
        <v>493213426.31087387</v>
      </c>
      <c r="L246" s="7">
        <f>LN(Table1[[#This Row],[NV]]/Table1[[#This Row],[NV_MA-1]])</f>
        <v>-1.9226423518970386</v>
      </c>
      <c r="M246" s="7">
        <f>LN(Table1[[#This Row],[NV]]/Table1[[#This Row],[NV_MA-2]])</f>
        <v>8.8373129244952615</v>
      </c>
      <c r="N246" s="4">
        <f>LN(Table1[[#This Row],[NV]]/Table1[[#This Row],[NV_MA-3]])</f>
        <v>4.7541175262328617</v>
      </c>
      <c r="O246" s="7">
        <f>LN(Table1[[#This Row],[NV]]/Table1[[#This Row],[Metcalfe
NV ~ n^2]])</f>
        <v>-1.9638509084032456</v>
      </c>
      <c r="P246" s="7">
        <f>Table1[[#This Row],[NV_MA-1]]*$M$3</f>
        <v>391484762133.53333</v>
      </c>
    </row>
    <row r="247" spans="1:16" x14ac:dyDescent="0.2">
      <c r="A247" s="2">
        <v>43446</v>
      </c>
      <c r="B247" s="3">
        <v>59838015721.8423</v>
      </c>
      <c r="C247" s="3">
        <f t="shared" si="18"/>
        <v>74529840731.383499</v>
      </c>
      <c r="D247" s="4">
        <f>LN(Table1[[#This Row],[NV]])</f>
        <v>24.814907010334267</v>
      </c>
      <c r="E247" s="5">
        <v>616176</v>
      </c>
      <c r="F247" s="5">
        <f t="shared" si="19"/>
        <v>379672862976</v>
      </c>
      <c r="G247" s="8">
        <f t="shared" si="20"/>
        <v>391449740657.90002</v>
      </c>
      <c r="H247" s="5">
        <f t="shared" si="21"/>
        <v>8214419.6629247898</v>
      </c>
      <c r="I247" s="5">
        <f t="shared" si="22"/>
        <v>8311991.0784501312</v>
      </c>
      <c r="J247" s="5">
        <f>Table1[[#This Row],[DAA 
(n)]]^1.5</f>
        <v>483678928.64698958</v>
      </c>
      <c r="K247" s="5">
        <f t="shared" si="23"/>
        <v>493180550.02376157</v>
      </c>
      <c r="L247" s="7">
        <f>LN(Table1[[#This Row],[NV]]/Table1[[#This Row],[NV_MA-1]])</f>
        <v>-1.878215957449308</v>
      </c>
      <c r="M247" s="7">
        <f>LN(Table1[[#This Row],[NV]]/Table1[[#This Row],[NV_MA-2]])</f>
        <v>8.8816972719073597</v>
      </c>
      <c r="N247" s="4">
        <f>LN(Table1[[#This Row],[NV]]/Table1[[#This Row],[NV_MA-3]])</f>
        <v>4.7985211181433991</v>
      </c>
      <c r="O247" s="7">
        <f>LN(Table1[[#This Row],[NV]]/Table1[[#This Row],[Metcalfe
NV ~ n^2]])</f>
        <v>-1.8476688216513693</v>
      </c>
      <c r="P247" s="7">
        <f>Table1[[#This Row],[NV_MA-1]]*$M$3</f>
        <v>391449740657.90002</v>
      </c>
    </row>
    <row r="248" spans="1:16" x14ac:dyDescent="0.2">
      <c r="A248" s="2">
        <v>43445</v>
      </c>
      <c r="B248" s="3">
        <v>58692285212.316597</v>
      </c>
      <c r="C248" s="3">
        <f t="shared" si="18"/>
        <v>76216553905.651352</v>
      </c>
      <c r="D248" s="4">
        <f>LN(Table1[[#This Row],[NV]])</f>
        <v>24.795574127754993</v>
      </c>
      <c r="E248" s="5">
        <v>635401</v>
      </c>
      <c r="F248" s="5">
        <f t="shared" si="19"/>
        <v>403734430801</v>
      </c>
      <c r="G248" s="8">
        <f t="shared" si="20"/>
        <v>394250363245.40002</v>
      </c>
      <c r="H248" s="5">
        <f t="shared" si="21"/>
        <v>8490235.5165302604</v>
      </c>
      <c r="I248" s="5">
        <f t="shared" si="22"/>
        <v>8343043.465692223</v>
      </c>
      <c r="J248" s="5">
        <f>Table1[[#This Row],[DAA 
(n)]]^1.5</f>
        <v>506491126.34417051</v>
      </c>
      <c r="K248" s="5">
        <f t="shared" si="23"/>
        <v>495788473.15928119</v>
      </c>
      <c r="L248" s="7">
        <f>LN(Table1[[#This Row],[NV]]/Table1[[#This Row],[NV_MA-1]])</f>
        <v>-1.9046778563921631</v>
      </c>
      <c r="M248" s="7">
        <f>LN(Table1[[#This Row],[NV]]/Table1[[#This Row],[NV_MA-2]])</f>
        <v>8.8586354960447</v>
      </c>
      <c r="N248" s="4">
        <f>LN(Table1[[#This Row],[NV]]/Table1[[#This Row],[NV_MA-3]])</f>
        <v>4.7739141994326992</v>
      </c>
      <c r="O248" s="7">
        <f>LN(Table1[[#This Row],[NV]]/Table1[[#This Row],[Metcalfe
NV ~ n^2]])</f>
        <v>-1.92844902150118</v>
      </c>
      <c r="P248" s="7">
        <f>Table1[[#This Row],[NV_MA-1]]*$M$3</f>
        <v>394250363245.40002</v>
      </c>
    </row>
    <row r="249" spans="1:16" x14ac:dyDescent="0.2">
      <c r="A249" s="2">
        <v>43444</v>
      </c>
      <c r="B249" s="3">
        <v>59651069927.781502</v>
      </c>
      <c r="C249" s="3">
        <f t="shared" si="18"/>
        <v>77948254908.071075</v>
      </c>
      <c r="D249" s="4">
        <f>LN(Table1[[#This Row],[NV]])</f>
        <v>24.811777922090272</v>
      </c>
      <c r="E249" s="5">
        <v>600210</v>
      </c>
      <c r="F249" s="5">
        <f t="shared" si="19"/>
        <v>360252044100</v>
      </c>
      <c r="G249" s="8">
        <f t="shared" si="20"/>
        <v>392839634984.56665</v>
      </c>
      <c r="H249" s="5">
        <f t="shared" si="21"/>
        <v>7985814.9811008647</v>
      </c>
      <c r="I249" s="5">
        <f t="shared" si="22"/>
        <v>8326690.0958655281</v>
      </c>
      <c r="J249" s="5">
        <f>Table1[[#This Row],[DAA 
(n)]]^1.5</f>
        <v>465002020.84427571</v>
      </c>
      <c r="K249" s="5">
        <f t="shared" si="23"/>
        <v>494442937.59385085</v>
      </c>
      <c r="L249" s="7">
        <f>LN(Table1[[#This Row],[NV]]/Table1[[#This Row],[NV_MA-1]])</f>
        <v>-1.8848893899745425</v>
      </c>
      <c r="M249" s="7">
        <f>LN(Table1[[#This Row],[NV]]/Table1[[#This Row],[NV_MA-2]])</f>
        <v>8.8768013343457657</v>
      </c>
      <c r="N249" s="4">
        <f>LN(Table1[[#This Row],[NV]]/Table1[[#This Row],[NV_MA-3]])</f>
        <v>4.7928356138695722</v>
      </c>
      <c r="O249" s="7">
        <f>LN(Table1[[#This Row],[NV]]/Table1[[#This Row],[Metcalfe
NV ~ n^2]])</f>
        <v>-1.798291823834872</v>
      </c>
      <c r="P249" s="7">
        <f>Table1[[#This Row],[NV_MA-1]]*$M$3</f>
        <v>392839634984.56665</v>
      </c>
    </row>
    <row r="250" spans="1:16" x14ac:dyDescent="0.2">
      <c r="A250" s="2">
        <v>43443</v>
      </c>
      <c r="B250" s="3">
        <v>62174469297.720398</v>
      </c>
      <c r="C250" s="3">
        <f t="shared" si="18"/>
        <v>79655099235.213348</v>
      </c>
      <c r="D250" s="4">
        <f>LN(Table1[[#This Row],[NV]])</f>
        <v>24.853210290977746</v>
      </c>
      <c r="E250" s="5">
        <v>518114</v>
      </c>
      <c r="F250" s="5">
        <f t="shared" si="19"/>
        <v>268442116996</v>
      </c>
      <c r="G250" s="8">
        <f t="shared" si="20"/>
        <v>392182253597.90002</v>
      </c>
      <c r="H250" s="5">
        <f t="shared" si="21"/>
        <v>6817318.4038260626</v>
      </c>
      <c r="I250" s="5">
        <f t="shared" si="22"/>
        <v>8318753.8126620753</v>
      </c>
      <c r="J250" s="5">
        <f>Table1[[#This Row],[DAA 
(n)]]^1.5</f>
        <v>372939162.6060015</v>
      </c>
      <c r="K250" s="5">
        <f t="shared" si="23"/>
        <v>493802084.84781283</v>
      </c>
      <c r="L250" s="7">
        <f>LN(Table1[[#This Row],[NV]]/Table1[[#This Row],[NV_MA-1]])</f>
        <v>-1.8417822103591386</v>
      </c>
      <c r="M250" s="7">
        <f>LN(Table1[[#This Row],[NV]]/Table1[[#This Row],[NV_MA-2]])</f>
        <v>8.9191872715307792</v>
      </c>
      <c r="N250" s="4">
        <f>LN(Table1[[#This Row],[NV]]/Table1[[#This Row],[NV_MA-3]])</f>
        <v>4.8355649340622699</v>
      </c>
      <c r="O250" s="7">
        <f>LN(Table1[[#This Row],[NV]]/Table1[[#This Row],[Metcalfe
NV ~ n^2]])</f>
        <v>-1.4626908575187725</v>
      </c>
      <c r="P250" s="7">
        <f>Table1[[#This Row],[NV_MA-1]]*$M$3</f>
        <v>392182253597.90002</v>
      </c>
    </row>
    <row r="251" spans="1:16" x14ac:dyDescent="0.2">
      <c r="A251" s="2">
        <v>43442</v>
      </c>
      <c r="B251" s="3">
        <v>60734166983.566101</v>
      </c>
      <c r="C251" s="3">
        <f t="shared" si="18"/>
        <v>81255156485.561676</v>
      </c>
      <c r="D251" s="4">
        <f>LN(Table1[[#This Row],[NV]])</f>
        <v>24.829772259413346</v>
      </c>
      <c r="E251" s="5">
        <v>531426</v>
      </c>
      <c r="F251" s="5">
        <f t="shared" si="19"/>
        <v>282413593476</v>
      </c>
      <c r="G251" s="8">
        <f t="shared" si="20"/>
        <v>399397766385</v>
      </c>
      <c r="H251" s="5">
        <f t="shared" si="21"/>
        <v>7005958.6096245572</v>
      </c>
      <c r="I251" s="5">
        <f t="shared" si="22"/>
        <v>8403791.968311565</v>
      </c>
      <c r="J251" s="5">
        <f>Table1[[#This Row],[DAA 
(n)]]^1.5</f>
        <v>387404086.61574137</v>
      </c>
      <c r="K251" s="5">
        <f t="shared" si="23"/>
        <v>500740480.64631391</v>
      </c>
      <c r="L251" s="7">
        <f>LN(Table1[[#This Row],[NV]]/Table1[[#This Row],[NV_MA-1]])</f>
        <v>-1.8834514060730025</v>
      </c>
      <c r="M251" s="7">
        <f>LN(Table1[[#This Row],[NV]]/Table1[[#This Row],[NV_MA-2]])</f>
        <v>8.88557867266233</v>
      </c>
      <c r="N251" s="4">
        <f>LN(Table1[[#This Row],[NV]]/Table1[[#This Row],[NV_MA-3]])</f>
        <v>4.798173737275925</v>
      </c>
      <c r="O251" s="7">
        <f>LN(Table1[[#This Row],[NV]]/Table1[[#This Row],[Metcalfe
NV ~ n^2]])</f>
        <v>-1.5368662175319172</v>
      </c>
      <c r="P251" s="7">
        <f>Table1[[#This Row],[NV_MA-1]]*$M$3</f>
        <v>399397766385</v>
      </c>
    </row>
    <row r="252" spans="1:16" x14ac:dyDescent="0.2">
      <c r="A252" s="2">
        <v>43441</v>
      </c>
      <c r="B252" s="3">
        <v>59161751117.216904</v>
      </c>
      <c r="C252" s="3">
        <f t="shared" si="18"/>
        <v>82949497473.491837</v>
      </c>
      <c r="D252" s="4">
        <f>LN(Table1[[#This Row],[NV]])</f>
        <v>24.803541074033451</v>
      </c>
      <c r="E252" s="5">
        <v>658859</v>
      </c>
      <c r="F252" s="5">
        <f t="shared" si="19"/>
        <v>434095181881</v>
      </c>
      <c r="G252" s="8">
        <f t="shared" si="20"/>
        <v>406432268158.5</v>
      </c>
      <c r="H252" s="5">
        <f t="shared" si="21"/>
        <v>8827567.3676589746</v>
      </c>
      <c r="I252" s="5">
        <f t="shared" si="22"/>
        <v>8485484.7986774817</v>
      </c>
      <c r="J252" s="5">
        <f>Table1[[#This Row],[DAA 
(n)]]^1.5</f>
        <v>534796706.64555663</v>
      </c>
      <c r="K252" s="5">
        <f t="shared" si="23"/>
        <v>507452036.01526773</v>
      </c>
      <c r="L252" s="7">
        <f>LN(Table1[[#This Row],[NV]]/Table1[[#This Row],[NV_MA-1]])</f>
        <v>-1.9271420560215278</v>
      </c>
      <c r="M252" s="7">
        <f>LN(Table1[[#This Row],[NV]]/Table1[[#This Row],[NV_MA-2]])</f>
        <v>8.8496734830484804</v>
      </c>
      <c r="N252" s="4">
        <f>LN(Table1[[#This Row],[NV]]/Table1[[#This Row],[NV_MA-3]])</f>
        <v>4.7586283199343598</v>
      </c>
      <c r="O252" s="7">
        <f>LN(Table1[[#This Row],[NV]]/Table1[[#This Row],[Metcalfe
NV ~ n^2]])</f>
        <v>-1.992988586057626</v>
      </c>
      <c r="P252" s="7">
        <f>Table1[[#This Row],[NV_MA-1]]*$M$3</f>
        <v>406432268158.5</v>
      </c>
    </row>
    <row r="253" spans="1:16" x14ac:dyDescent="0.2">
      <c r="A253" s="2">
        <v>43440</v>
      </c>
      <c r="B253" s="3">
        <v>61823251539.122803</v>
      </c>
      <c r="C253" s="3">
        <f t="shared" si="18"/>
        <v>84746319987.298477</v>
      </c>
      <c r="D253" s="4">
        <f>LN(Table1[[#This Row],[NV]])</f>
        <v>24.847545369147234</v>
      </c>
      <c r="E253" s="5">
        <v>655016</v>
      </c>
      <c r="F253" s="5">
        <f t="shared" si="19"/>
        <v>429045960256</v>
      </c>
      <c r="G253" s="8">
        <f t="shared" si="20"/>
        <v>408701166961</v>
      </c>
      <c r="H253" s="5">
        <f t="shared" si="21"/>
        <v>8772246.0655180421</v>
      </c>
      <c r="I253" s="5">
        <f t="shared" si="22"/>
        <v>8509435.0712901596</v>
      </c>
      <c r="J253" s="5">
        <f>Table1[[#This Row],[DAA 
(n)]]^1.5</f>
        <v>530124484.15730196</v>
      </c>
      <c r="K253" s="5">
        <f t="shared" si="23"/>
        <v>509509844.01056111</v>
      </c>
      <c r="L253" s="7">
        <f>LN(Table1[[#This Row],[NV]]/Table1[[#This Row],[NV_MA-1]])</f>
        <v>-1.8887047136650639</v>
      </c>
      <c r="M253" s="7">
        <f>LN(Table1[[#This Row],[NV]]/Table1[[#This Row],[NV_MA-2]])</f>
        <v>8.8908592549034129</v>
      </c>
      <c r="N253" s="4">
        <f>LN(Table1[[#This Row],[NV]]/Table1[[#This Row],[NV_MA-3]])</f>
        <v>4.7985856377832521</v>
      </c>
      <c r="O253" s="7">
        <f>LN(Table1[[#This Row],[NV]]/Table1[[#This Row],[Metcalfe
NV ~ n^2]])</f>
        <v>-1.9372845144526845</v>
      </c>
      <c r="P253" s="7">
        <f>Table1[[#This Row],[NV_MA-1]]*$M$3</f>
        <v>408701166961</v>
      </c>
    </row>
    <row r="254" spans="1:16" x14ac:dyDescent="0.2">
      <c r="A254" s="2">
        <v>43439</v>
      </c>
      <c r="B254" s="3">
        <v>64848484712.771599</v>
      </c>
      <c r="C254" s="3">
        <f t="shared" si="18"/>
        <v>86424091017.846222</v>
      </c>
      <c r="D254" s="4">
        <f>LN(Table1[[#This Row],[NV]])</f>
        <v>24.895319381403052</v>
      </c>
      <c r="E254" s="5">
        <v>609238</v>
      </c>
      <c r="F254" s="5">
        <f t="shared" si="19"/>
        <v>371170940644</v>
      </c>
      <c r="G254" s="8">
        <f t="shared" si="20"/>
        <v>410647447193.29999</v>
      </c>
      <c r="H254" s="5">
        <f t="shared" si="21"/>
        <v>8115028.3949392522</v>
      </c>
      <c r="I254" s="5">
        <f t="shared" si="22"/>
        <v>8530182.0482305959</v>
      </c>
      <c r="J254" s="5">
        <f>Table1[[#This Row],[DAA 
(n)]]^1.5</f>
        <v>475532797.53984416</v>
      </c>
      <c r="K254" s="5">
        <f t="shared" si="23"/>
        <v>511284381.92989188</v>
      </c>
      <c r="L254" s="7">
        <f>LN(Table1[[#This Row],[NV]]/Table1[[#This Row],[NV_MA-1]])</f>
        <v>-1.845681509207862</v>
      </c>
      <c r="M254" s="7">
        <f>LN(Table1[[#This Row],[NV]]/Table1[[#This Row],[NV_MA-2]])</f>
        <v>8.9361981200491449</v>
      </c>
      <c r="N254" s="4">
        <f>LN(Table1[[#This Row],[NV]]/Table1[[#This Row],[NV_MA-3]])</f>
        <v>4.8428828676243816</v>
      </c>
      <c r="O254" s="7">
        <f>LN(Table1[[#This Row],[NV]]/Table1[[#This Row],[Metcalfe
NV ~ n^2]])</f>
        <v>-1.7446091684879628</v>
      </c>
      <c r="P254" s="7">
        <f>Table1[[#This Row],[NV_MA-1]]*$M$3</f>
        <v>410647447193.29999</v>
      </c>
    </row>
    <row r="255" spans="1:16" x14ac:dyDescent="0.2">
      <c r="A255" s="2">
        <v>43438</v>
      </c>
      <c r="B255" s="3">
        <v>68131019427.635101</v>
      </c>
      <c r="C255" s="3">
        <f t="shared" si="18"/>
        <v>87969907933.503189</v>
      </c>
      <c r="D255" s="4">
        <f>LN(Table1[[#This Row],[NV]])</f>
        <v>24.944698444597222</v>
      </c>
      <c r="E255" s="5">
        <v>671416</v>
      </c>
      <c r="F255" s="5">
        <f t="shared" si="19"/>
        <v>450799445056</v>
      </c>
      <c r="G255" s="8">
        <f t="shared" si="20"/>
        <v>415032250257.70001</v>
      </c>
      <c r="H255" s="5">
        <f t="shared" si="21"/>
        <v>9008485.2861892078</v>
      </c>
      <c r="I255" s="5">
        <f t="shared" si="22"/>
        <v>8578071.7477384601</v>
      </c>
      <c r="J255" s="5">
        <f>Table1[[#This Row],[DAA 
(n)]]^1.5</f>
        <v>550158122.90805829</v>
      </c>
      <c r="K255" s="5">
        <f t="shared" si="23"/>
        <v>515334070.99867374</v>
      </c>
      <c r="L255" s="7">
        <f>LN(Table1[[#This Row],[NV]]/Table1[[#This Row],[NV_MA-1]])</f>
        <v>-1.8069236210248463</v>
      </c>
      <c r="M255" s="7">
        <f>LN(Table1[[#This Row],[NV]]/Table1[[#This Row],[NV_MA-2]])</f>
        <v>8.9799787364162711</v>
      </c>
      <c r="N255" s="4">
        <f>LN(Table1[[#This Row],[NV]]/Table1[[#This Row],[NV_MA-3]])</f>
        <v>4.8843725147213242</v>
      </c>
      <c r="O255" s="7">
        <f>LN(Table1[[#This Row],[NV]]/Table1[[#This Row],[Metcalfe
NV ~ n^2]])</f>
        <v>-1.8895899434936452</v>
      </c>
      <c r="P255" s="7">
        <f>Table1[[#This Row],[NV_MA-1]]*$M$3</f>
        <v>415032250257.70001</v>
      </c>
    </row>
    <row r="256" spans="1:16" x14ac:dyDescent="0.2">
      <c r="A256" s="2">
        <v>43437</v>
      </c>
      <c r="B256" s="3">
        <v>67243550948.250801</v>
      </c>
      <c r="C256" s="3">
        <f t="shared" si="18"/>
        <v>89427373184.524429</v>
      </c>
      <c r="D256" s="4">
        <f>LN(Table1[[#This Row],[NV]])</f>
        <v>24.931586954149694</v>
      </c>
      <c r="E256" s="5">
        <v>586010</v>
      </c>
      <c r="F256" s="5">
        <f t="shared" si="19"/>
        <v>343407720100</v>
      </c>
      <c r="G256" s="8">
        <f t="shared" si="20"/>
        <v>412783908725.96667</v>
      </c>
      <c r="H256" s="5">
        <f t="shared" si="21"/>
        <v>7782852.8010116713</v>
      </c>
      <c r="I256" s="5">
        <f t="shared" si="22"/>
        <v>8553024.7965637017</v>
      </c>
      <c r="J256" s="5">
        <f>Table1[[#This Row],[DAA 
(n)]]^1.5</f>
        <v>448598214.50358254</v>
      </c>
      <c r="K256" s="5">
        <f t="shared" si="23"/>
        <v>513235042.13303477</v>
      </c>
      <c r="L256" s="7">
        <f>LN(Table1[[#This Row],[NV]]/Table1[[#This Row],[NV_MA-1]])</f>
        <v>-1.8146031154048001</v>
      </c>
      <c r="M256" s="7">
        <f>LN(Table1[[#This Row],[NV]]/Table1[[#This Row],[NV_MA-2]])</f>
        <v>8.9697913984253397</v>
      </c>
      <c r="N256" s="4">
        <f>LN(Table1[[#This Row],[NV]]/Table1[[#This Row],[NV_MA-3]])</f>
        <v>4.8753424841440118</v>
      </c>
      <c r="O256" s="7">
        <f>LN(Table1[[#This Row],[NV]]/Table1[[#This Row],[Metcalfe
NV ~ n^2]])</f>
        <v>-1.6305973123702329</v>
      </c>
      <c r="P256" s="7">
        <f>Table1[[#This Row],[NV_MA-1]]*$M$3</f>
        <v>412783908725.96667</v>
      </c>
    </row>
    <row r="257" spans="1:16" x14ac:dyDescent="0.2">
      <c r="A257" s="2">
        <v>43436</v>
      </c>
      <c r="B257" s="3">
        <v>71845620844.536301</v>
      </c>
      <c r="C257" s="3">
        <f t="shared" si="18"/>
        <v>90856947179.674377</v>
      </c>
      <c r="D257" s="4">
        <f>LN(Table1[[#This Row],[NV]])</f>
        <v>24.997785499034133</v>
      </c>
      <c r="E257" s="5">
        <v>502649</v>
      </c>
      <c r="F257" s="5">
        <f t="shared" si="19"/>
        <v>252656017201</v>
      </c>
      <c r="G257" s="8">
        <f t="shared" si="20"/>
        <v>414795731020.26666</v>
      </c>
      <c r="H257" s="5">
        <f t="shared" si="21"/>
        <v>6598598.8341302546</v>
      </c>
      <c r="I257" s="5">
        <f t="shared" si="22"/>
        <v>8576614.7525688354</v>
      </c>
      <c r="J257" s="5">
        <f>Table1[[#This Row],[DAA 
(n)]]^1.5</f>
        <v>356366797.54161286</v>
      </c>
      <c r="K257" s="5">
        <f t="shared" si="23"/>
        <v>515165682.70113093</v>
      </c>
      <c r="L257" s="7">
        <f>LN(Table1[[#This Row],[NV]]/Table1[[#This Row],[NV_MA-1]])</f>
        <v>-1.7532665225567017</v>
      </c>
      <c r="M257" s="7">
        <f>LN(Table1[[#This Row],[NV]]/Table1[[#This Row],[NV_MA-2]])</f>
        <v>9.0332356564083618</v>
      </c>
      <c r="N257" s="4">
        <f>LN(Table1[[#This Row],[NV]]/Table1[[#This Row],[NV_MA-3]])</f>
        <v>4.9377863781621922</v>
      </c>
      <c r="O257" s="7">
        <f>LN(Table1[[#This Row],[NV]]/Table1[[#This Row],[Metcalfe
NV ~ n^2]])</f>
        <v>-1.2575092857172723</v>
      </c>
      <c r="P257" s="7">
        <f>Table1[[#This Row],[NV_MA-1]]*$M$3</f>
        <v>414795731020.26666</v>
      </c>
    </row>
    <row r="258" spans="1:16" x14ac:dyDescent="0.2">
      <c r="A258" s="2">
        <v>43435</v>
      </c>
      <c r="B258" s="3">
        <v>72539499577.630707</v>
      </c>
      <c r="C258" s="3">
        <f t="shared" si="18"/>
        <v>92139646779.937302</v>
      </c>
      <c r="D258" s="4">
        <f>LN(Table1[[#This Row],[NV]])</f>
        <v>25.007397072205972</v>
      </c>
      <c r="E258" s="5">
        <v>579421</v>
      </c>
      <c r="F258" s="5">
        <f t="shared" si="19"/>
        <v>335728695241</v>
      </c>
      <c r="G258" s="8">
        <f t="shared" si="20"/>
        <v>425872235848.26666</v>
      </c>
      <c r="H258" s="5">
        <f t="shared" si="21"/>
        <v>7688791.8673817068</v>
      </c>
      <c r="I258" s="5">
        <f t="shared" si="22"/>
        <v>8702039.251306925</v>
      </c>
      <c r="J258" s="5">
        <f>Table1[[#This Row],[DAA 
(n)]]^1.5</f>
        <v>441053575.34571201</v>
      </c>
      <c r="K258" s="5">
        <f t="shared" si="23"/>
        <v>525582352.85254174</v>
      </c>
      <c r="L258" s="7">
        <f>LN(Table1[[#This Row],[NV]]/Table1[[#This Row],[NV_MA-1]])</f>
        <v>-1.7700081501769165</v>
      </c>
      <c r="M258" s="7">
        <f>LN(Table1[[#This Row],[NV]]/Table1[[#This Row],[NV_MA-2]])</f>
        <v>9.0283291193458304</v>
      </c>
      <c r="N258" s="4">
        <f>LN(Table1[[#This Row],[NV]]/Table1[[#This Row],[NV_MA-3]])</f>
        <v>4.92737962287746</v>
      </c>
      <c r="O258" s="7">
        <f>LN(Table1[[#This Row],[NV]]/Table1[[#This Row],[Metcalfe
NV ~ n^2]])</f>
        <v>-1.5321721438966751</v>
      </c>
      <c r="P258" s="7">
        <f>Table1[[#This Row],[NV_MA-1]]*$M$3</f>
        <v>425872235848.26666</v>
      </c>
    </row>
    <row r="259" spans="1:16" x14ac:dyDescent="0.2">
      <c r="A259" s="2">
        <v>43434</v>
      </c>
      <c r="B259" s="3">
        <v>69760540091.296097</v>
      </c>
      <c r="C259" s="3">
        <f t="shared" si="18"/>
        <v>93401355873.565445</v>
      </c>
      <c r="D259" s="4">
        <f>LN(Table1[[#This Row],[NV]])</f>
        <v>24.968334358651571</v>
      </c>
      <c r="E259" s="5">
        <v>597612</v>
      </c>
      <c r="F259" s="5">
        <f t="shared" si="19"/>
        <v>357140102544</v>
      </c>
      <c r="G259" s="8">
        <f t="shared" si="20"/>
        <v>431148164564.76666</v>
      </c>
      <c r="H259" s="5">
        <f t="shared" si="21"/>
        <v>7948656.1313331602</v>
      </c>
      <c r="I259" s="5">
        <f t="shared" si="22"/>
        <v>8761162.3618163355</v>
      </c>
      <c r="J259" s="5">
        <f>Table1[[#This Row],[DAA 
(n)]]^1.5</f>
        <v>461986158.84193516</v>
      </c>
      <c r="K259" s="5">
        <f t="shared" si="23"/>
        <v>530522231.12708014</v>
      </c>
      <c r="L259" s="7">
        <f>LN(Table1[[#This Row],[NV]]/Table1[[#This Row],[NV_MA-1]])</f>
        <v>-1.8213832786152662</v>
      </c>
      <c r="M259" s="7">
        <f>LN(Table1[[#This Row],[NV]]/Table1[[#This Row],[NV_MA-2]])</f>
        <v>8.982495214836435</v>
      </c>
      <c r="N259" s="4">
        <f>LN(Table1[[#This Row],[NV]]/Table1[[#This Row],[NV_MA-3]])</f>
        <v>4.8789619375224484</v>
      </c>
      <c r="O259" s="7">
        <f>LN(Table1[[#This Row],[NV]]/Table1[[#This Row],[Metcalfe
NV ~ n^2]])</f>
        <v>-1.6330596271892752</v>
      </c>
      <c r="P259" s="7">
        <f>Table1[[#This Row],[NV_MA-1]]*$M$3</f>
        <v>431148164564.76666</v>
      </c>
    </row>
    <row r="260" spans="1:16" x14ac:dyDescent="0.2">
      <c r="A260" s="2">
        <v>43433</v>
      </c>
      <c r="B260" s="3">
        <v>74224412327.724304</v>
      </c>
      <c r="C260" s="3">
        <f t="shared" si="18"/>
        <v>94729248637.775208</v>
      </c>
      <c r="D260" s="4">
        <f>LN(Table1[[#This Row],[NV]])</f>
        <v>25.030358940120962</v>
      </c>
      <c r="E260" s="5">
        <v>612685</v>
      </c>
      <c r="F260" s="5">
        <f t="shared" si="19"/>
        <v>375382909225</v>
      </c>
      <c r="G260" s="8">
        <f t="shared" si="20"/>
        <v>435336591076.26666</v>
      </c>
      <c r="H260" s="5">
        <f t="shared" si="21"/>
        <v>8164399.0448250463</v>
      </c>
      <c r="I260" s="5">
        <f t="shared" si="22"/>
        <v>8807756.9988790937</v>
      </c>
      <c r="J260" s="5">
        <f>Table1[[#This Row],[DAA 
(n)]]^1.5</f>
        <v>479574267.17716914</v>
      </c>
      <c r="K260" s="5">
        <f t="shared" si="23"/>
        <v>534429008.03504074</v>
      </c>
      <c r="L260" s="7">
        <f>LN(Table1[[#This Row],[NV]]/Table1[[#This Row],[NV_MA-1]])</f>
        <v>-1.7690264012955783</v>
      </c>
      <c r="M260" s="7">
        <f>LN(Table1[[#This Row],[NV]]/Table1[[#This Row],[NV_MA-2]])</f>
        <v>9.0392155718000016</v>
      </c>
      <c r="N260" s="4">
        <f>LN(Table1[[#This Row],[NV]]/Table1[[#This Row],[NV_MA-3]])</f>
        <v>4.9336494799047426</v>
      </c>
      <c r="O260" s="7">
        <f>LN(Table1[[#This Row],[NV]]/Table1[[#This Row],[Metcalfe
NV ~ n^2]])</f>
        <v>-1.6208534931034406</v>
      </c>
      <c r="P260" s="7">
        <f>Table1[[#This Row],[NV_MA-1]]*$M$3</f>
        <v>435336591076.26666</v>
      </c>
    </row>
    <row r="261" spans="1:16" x14ac:dyDescent="0.2">
      <c r="A261" s="2">
        <v>43432</v>
      </c>
      <c r="B261" s="3">
        <v>73787573488.774307</v>
      </c>
      <c r="C261" s="3">
        <f t="shared" si="18"/>
        <v>95891845446.73465</v>
      </c>
      <c r="D261" s="4">
        <f>LN(Table1[[#This Row],[NV]])</f>
        <v>25.024456173464262</v>
      </c>
      <c r="E261" s="5">
        <v>630438</v>
      </c>
      <c r="F261" s="5">
        <f t="shared" si="19"/>
        <v>397452071844</v>
      </c>
      <c r="G261" s="8">
        <f t="shared" si="20"/>
        <v>439047213088.76666</v>
      </c>
      <c r="H261" s="5">
        <f t="shared" si="21"/>
        <v>8418976.2862866148</v>
      </c>
      <c r="I261" s="5">
        <f t="shared" si="22"/>
        <v>8848512.5660693552</v>
      </c>
      <c r="J261" s="5">
        <f>Table1[[#This Row],[DAA 
(n)]]^1.5</f>
        <v>500568566.00188857</v>
      </c>
      <c r="K261" s="5">
        <f t="shared" si="23"/>
        <v>537866623.79043126</v>
      </c>
      <c r="L261" s="7">
        <f>LN(Table1[[#This Row],[NV]]/Table1[[#This Row],[NV_MA-1]])</f>
        <v>-1.7834166176738064</v>
      </c>
      <c r="M261" s="7">
        <f>LN(Table1[[#This Row],[NV]]/Table1[[#This Row],[NV_MA-2]])</f>
        <v>9.0286962422363519</v>
      </c>
      <c r="N261" s="4">
        <f>LN(Table1[[#This Row],[NV]]/Table1[[#This Row],[NV_MA-3]])</f>
        <v>4.921334997243461</v>
      </c>
      <c r="O261" s="7">
        <f>LN(Table1[[#This Row],[NV]]/Table1[[#This Row],[Metcalfe
NV ~ n^2]])</f>
        <v>-1.6838840163295492</v>
      </c>
      <c r="P261" s="7">
        <f>Table1[[#This Row],[NV_MA-1]]*$M$3</f>
        <v>439047213088.76666</v>
      </c>
    </row>
    <row r="262" spans="1:16" x14ac:dyDescent="0.2">
      <c r="A262" s="2">
        <v>43431</v>
      </c>
      <c r="B262" s="3">
        <v>66204091655.393997</v>
      </c>
      <c r="C262" s="3">
        <f t="shared" si="18"/>
        <v>97066276653.967789</v>
      </c>
      <c r="D262" s="4">
        <f>LN(Table1[[#This Row],[NV]])</f>
        <v>24.916008105462662</v>
      </c>
      <c r="E262" s="5">
        <v>627815</v>
      </c>
      <c r="F262" s="5">
        <f t="shared" si="19"/>
        <v>394151674225</v>
      </c>
      <c r="G262" s="8">
        <f t="shared" si="20"/>
        <v>442548227347.29999</v>
      </c>
      <c r="H262" s="5">
        <f t="shared" si="21"/>
        <v>8381330.7623372823</v>
      </c>
      <c r="I262" s="5">
        <f t="shared" si="22"/>
        <v>8886191.5581738017</v>
      </c>
      <c r="J262" s="5">
        <f>Table1[[#This Row],[DAA 
(n)]]^1.5</f>
        <v>497447819.72943598</v>
      </c>
      <c r="K262" s="5">
        <f t="shared" si="23"/>
        <v>541074882.95094228</v>
      </c>
      <c r="L262" s="7">
        <f>LN(Table1[[#This Row],[NV]]/Table1[[#This Row],[NV_MA-1]])</f>
        <v>-1.8998071783484134</v>
      </c>
      <c r="M262" s="7">
        <f>LN(Table1[[#This Row],[NV]]/Table1[[#This Row],[NV_MA-2]])</f>
        <v>8.9159989859163513</v>
      </c>
      <c r="N262" s="4">
        <f>LN(Table1[[#This Row],[NV]]/Table1[[#This Row],[NV_MA-3]])</f>
        <v>4.8069398624246826</v>
      </c>
      <c r="O262" s="7">
        <f>LN(Table1[[#This Row],[NV]]/Table1[[#This Row],[Metcalfe
NV ~ n^2]])</f>
        <v>-1.7839935266655356</v>
      </c>
      <c r="P262" s="7">
        <f>Table1[[#This Row],[NV_MA-1]]*$M$3</f>
        <v>442548227347.29999</v>
      </c>
    </row>
    <row r="263" spans="1:16" x14ac:dyDescent="0.2">
      <c r="A263" s="2">
        <v>43430</v>
      </c>
      <c r="B263" s="3">
        <v>64768457449.495499</v>
      </c>
      <c r="C263" s="3">
        <f t="shared" si="18"/>
        <v>98574264568.58725</v>
      </c>
      <c r="D263" s="4">
        <f>LN(Table1[[#This Row],[NV]])</f>
        <v>24.894084554040059</v>
      </c>
      <c r="E263" s="5">
        <v>628614</v>
      </c>
      <c r="F263" s="5">
        <f t="shared" si="19"/>
        <v>395155560996</v>
      </c>
      <c r="G263" s="8">
        <f t="shared" si="20"/>
        <v>439406458769.79999</v>
      </c>
      <c r="H263" s="5">
        <f t="shared" si="21"/>
        <v>8392796.9212045949</v>
      </c>
      <c r="I263" s="5">
        <f t="shared" si="22"/>
        <v>8848014.8555544671</v>
      </c>
      <c r="J263" s="5">
        <f>Table1[[#This Row],[DAA 
(n)]]^1.5</f>
        <v>498397750.61685395</v>
      </c>
      <c r="K263" s="5">
        <f t="shared" si="23"/>
        <v>538001865.64183021</v>
      </c>
      <c r="L263" s="7">
        <f>LN(Table1[[#This Row],[NV]]/Table1[[#This Row],[NV_MA-1]])</f>
        <v>-1.9146061418152869</v>
      </c>
      <c r="M263" s="7">
        <f>LN(Table1[[#This Row],[NV]]/Table1[[#This Row],[NV_MA-2]])</f>
        <v>8.8983808723240614</v>
      </c>
      <c r="N263" s="4">
        <f>LN(Table1[[#This Row],[NV]]/Table1[[#This Row],[NV_MA-3]])</f>
        <v>4.7907119681842687</v>
      </c>
      <c r="O263" s="7">
        <f>LN(Table1[[#This Row],[NV]]/Table1[[#This Row],[Metcalfe
NV ~ n^2]])</f>
        <v>-1.8084607955849725</v>
      </c>
      <c r="P263" s="7">
        <f>Table1[[#This Row],[NV_MA-1]]*$M$3</f>
        <v>439406458769.79999</v>
      </c>
    </row>
    <row r="264" spans="1:16" x14ac:dyDescent="0.2">
      <c r="A264" s="2">
        <v>43429</v>
      </c>
      <c r="B264" s="3">
        <v>68897440737.8116</v>
      </c>
      <c r="C264" s="3">
        <f t="shared" si="18"/>
        <v>100135020199.12738</v>
      </c>
      <c r="D264" s="4">
        <f>LN(Table1[[#This Row],[NV]])</f>
        <v>24.955884869687054</v>
      </c>
      <c r="E264" s="5">
        <v>577253</v>
      </c>
      <c r="F264" s="5">
        <f t="shared" si="19"/>
        <v>333221026009</v>
      </c>
      <c r="G264" s="8">
        <f t="shared" si="20"/>
        <v>437375403091.29999</v>
      </c>
      <c r="H264" s="5">
        <f t="shared" si="21"/>
        <v>7657859.0353858415</v>
      </c>
      <c r="I264" s="5">
        <f t="shared" si="22"/>
        <v>8823929.7117421646</v>
      </c>
      <c r="J264" s="5">
        <f>Table1[[#This Row],[DAA 
(n)]]^1.5</f>
        <v>438580479.4182862</v>
      </c>
      <c r="K264" s="5">
        <f t="shared" si="23"/>
        <v>536040943.08508772</v>
      </c>
      <c r="L264" s="7">
        <f>LN(Table1[[#This Row],[NV]]/Table1[[#This Row],[NV_MA-1]])</f>
        <v>-1.8481728395616448</v>
      </c>
      <c r="M264" s="7">
        <f>LN(Table1[[#This Row],[NV]]/Table1[[#This Row],[NV_MA-2]])</f>
        <v>8.9629069953810294</v>
      </c>
      <c r="N264" s="4">
        <f>LN(Table1[[#This Row],[NV]]/Table1[[#This Row],[NV_MA-3]])</f>
        <v>4.8561637672164926</v>
      </c>
      <c r="O264" s="7">
        <f>LN(Table1[[#This Row],[NV]]/Table1[[#This Row],[Metcalfe
NV ~ n^2]])</f>
        <v>-1.5761869788294234</v>
      </c>
      <c r="P264" s="7">
        <f>Table1[[#This Row],[NV_MA-1]]*$M$3</f>
        <v>437375403091.29999</v>
      </c>
    </row>
    <row r="265" spans="1:16" x14ac:dyDescent="0.2">
      <c r="A265" s="2">
        <v>43428</v>
      </c>
      <c r="B265" s="3">
        <v>67101103913.808502</v>
      </c>
      <c r="C265" s="3">
        <f t="shared" si="18"/>
        <v>101554537478.33194</v>
      </c>
      <c r="D265" s="4">
        <f>LN(Table1[[#This Row],[NV]])</f>
        <v>24.929466332559336</v>
      </c>
      <c r="E265" s="5">
        <v>578522</v>
      </c>
      <c r="F265" s="5">
        <f t="shared" si="19"/>
        <v>334687704484</v>
      </c>
      <c r="G265" s="8">
        <f t="shared" si="20"/>
        <v>441772032491.29999</v>
      </c>
      <c r="H265" s="5">
        <f t="shared" si="21"/>
        <v>7675964.0288012614</v>
      </c>
      <c r="I265" s="5">
        <f t="shared" si="22"/>
        <v>8874038.2781815305</v>
      </c>
      <c r="J265" s="5">
        <f>Table1[[#This Row],[DAA 
(n)]]^1.5</f>
        <v>440027499.3378166</v>
      </c>
      <c r="K265" s="5">
        <f t="shared" si="23"/>
        <v>540195404.78253973</v>
      </c>
      <c r="L265" s="7">
        <f>LN(Table1[[#This Row],[NV]]/Table1[[#This Row],[NV_MA-1]])</f>
        <v>-1.8845934898186349</v>
      </c>
      <c r="M265" s="7">
        <f>LN(Table1[[#This Row],[NV]]/Table1[[#This Row],[NV_MA-2]])</f>
        <v>8.9308258081270786</v>
      </c>
      <c r="N265" s="4">
        <f>LN(Table1[[#This Row],[NV]]/Table1[[#This Row],[NV_MA-3]])</f>
        <v>4.8220248397841319</v>
      </c>
      <c r="O265" s="7">
        <f>LN(Table1[[#This Row],[NV]]/Table1[[#This Row],[Metcalfe
NV ~ n^2]])</f>
        <v>-1.60699737599889</v>
      </c>
      <c r="P265" s="7">
        <f>Table1[[#This Row],[NV_MA-1]]*$M$3</f>
        <v>441772032491.29999</v>
      </c>
    </row>
    <row r="266" spans="1:16" x14ac:dyDescent="0.2">
      <c r="A266" s="2">
        <v>43427</v>
      </c>
      <c r="B266" s="3">
        <v>75146424019.4039</v>
      </c>
      <c r="C266" s="3">
        <f t="shared" ref="C266:C329" si="24">AVERAGE(B266:B295)</f>
        <v>103041190263.33829</v>
      </c>
      <c r="D266" s="4">
        <f>LN(Table1[[#This Row],[NV]])</f>
        <v>25.042704367441075</v>
      </c>
      <c r="E266" s="5">
        <v>624434</v>
      </c>
      <c r="F266" s="5">
        <f t="shared" ref="F266:F329" si="25">E266^2</f>
        <v>389917820356</v>
      </c>
      <c r="G266" s="8">
        <f t="shared" ref="G266:G329" si="26">AVERAGE(F266:F295)</f>
        <v>445337950583.20001</v>
      </c>
      <c r="H266" s="5">
        <f t="shared" ref="H266:H329" si="27">E266*LN(E266)</f>
        <v>8332822.5298896311</v>
      </c>
      <c r="I266" s="5">
        <f t="shared" ref="I266:I329" si="28">AVERAGE(H266:H295)</f>
        <v>8915171.1505726464</v>
      </c>
      <c r="J266" s="5">
        <f>Table1[[#This Row],[DAA 
(n)]]^1.5</f>
        <v>493434842.94907629</v>
      </c>
      <c r="K266" s="5">
        <f t="shared" ref="K266:K329" si="29">AVERAGE(J266:J295)</f>
        <v>543587028.05979967</v>
      </c>
      <c r="L266" s="7">
        <f>LN(Table1[[#This Row],[NV]]/Table1[[#This Row],[NV_MA-1]])</f>
        <v>-1.7793949029561162</v>
      </c>
      <c r="M266" s="7">
        <f>LN(Table1[[#This Row],[NV]]/Table1[[#This Row],[NV_MA-2]])</f>
        <v>9.039439360300813</v>
      </c>
      <c r="N266" s="4">
        <f>LN(Table1[[#This Row],[NV]]/Table1[[#This Row],[NV_MA-3]])</f>
        <v>4.9290039905091909</v>
      </c>
      <c r="O266" s="7">
        <f>LN(Table1[[#This Row],[NV]]/Table1[[#This Row],[Metcalfe
NV ~ n^2]])</f>
        <v>-1.6464974693891761</v>
      </c>
      <c r="P266" s="7">
        <f>Table1[[#This Row],[NV_MA-1]]*$M$3</f>
        <v>445337950583.20001</v>
      </c>
    </row>
    <row r="267" spans="1:16" x14ac:dyDescent="0.2">
      <c r="A267" s="2">
        <v>43426</v>
      </c>
      <c r="B267" s="3">
        <v>75405950795.304993</v>
      </c>
      <c r="C267" s="3">
        <f t="shared" si="24"/>
        <v>104274503548.77507</v>
      </c>
      <c r="D267" s="4">
        <f>LN(Table1[[#This Row],[NV]])</f>
        <v>25.046152031860718</v>
      </c>
      <c r="E267" s="5">
        <v>653846</v>
      </c>
      <c r="F267" s="5">
        <f t="shared" si="25"/>
        <v>427514591716</v>
      </c>
      <c r="G267" s="8">
        <f t="shared" si="26"/>
        <v>445581990316.70001</v>
      </c>
      <c r="H267" s="5">
        <f t="shared" si="27"/>
        <v>8755407.9855951592</v>
      </c>
      <c r="I267" s="5">
        <f t="shared" si="28"/>
        <v>8917962.0813828018</v>
      </c>
      <c r="J267" s="5">
        <f>Table1[[#This Row],[DAA 
(n)]]^1.5</f>
        <v>528704743.43922687</v>
      </c>
      <c r="K267" s="5">
        <f t="shared" si="29"/>
        <v>543818109.96724176</v>
      </c>
      <c r="L267" s="7">
        <f>LN(Table1[[#This Row],[NV]]/Table1[[#This Row],[NV_MA-1]])</f>
        <v>-1.7764950761779945</v>
      </c>
      <c r="M267" s="7">
        <f>LN(Table1[[#This Row],[NV]]/Table1[[#This Row],[NV_MA-2]])</f>
        <v>9.0425740196195985</v>
      </c>
      <c r="N267" s="4">
        <f>LN(Table1[[#This Row],[NV]]/Table1[[#This Row],[NV_MA-3]])</f>
        <v>4.9320266396280239</v>
      </c>
      <c r="O267" s="7">
        <f>LN(Table1[[#This Row],[NV]]/Table1[[#This Row],[Metcalfe
NV ~ n^2]])</f>
        <v>-1.7351022255490063</v>
      </c>
      <c r="P267" s="7">
        <f>Table1[[#This Row],[NV_MA-1]]*$M$3</f>
        <v>445581990316.70001</v>
      </c>
    </row>
    <row r="268" spans="1:16" x14ac:dyDescent="0.2">
      <c r="A268" s="2">
        <v>43425</v>
      </c>
      <c r="B268" s="3">
        <v>79509749531.178207</v>
      </c>
      <c r="C268" s="3">
        <f t="shared" si="24"/>
        <v>105470365243.76749</v>
      </c>
      <c r="D268" s="4">
        <f>LN(Table1[[#This Row],[NV]])</f>
        <v>25.099145486699872</v>
      </c>
      <c r="E268" s="5">
        <v>620393</v>
      </c>
      <c r="F268" s="5">
        <f t="shared" si="25"/>
        <v>384887474449</v>
      </c>
      <c r="G268" s="8">
        <f t="shared" si="26"/>
        <v>447153286606.20001</v>
      </c>
      <c r="H268" s="5">
        <f t="shared" si="27"/>
        <v>8274869.1014620354</v>
      </c>
      <c r="I268" s="5">
        <f t="shared" si="28"/>
        <v>8934832.3791249171</v>
      </c>
      <c r="J268" s="5">
        <f>Table1[[#This Row],[DAA 
(n)]]^1.5</f>
        <v>488652734.50154549</v>
      </c>
      <c r="K268" s="5">
        <f t="shared" si="29"/>
        <v>545256301.72510552</v>
      </c>
      <c r="L268" s="7">
        <f>LN(Table1[[#This Row],[NV]]/Table1[[#This Row],[NV_MA-1]])</f>
        <v>-1.7270218091318135</v>
      </c>
      <c r="M268" s="7">
        <f>LN(Table1[[#This Row],[NV]]/Table1[[#This Row],[NV_MA-2]])</f>
        <v>9.0936775403309635</v>
      </c>
      <c r="N268" s="4">
        <f>LN(Table1[[#This Row],[NV]]/Table1[[#This Row],[NV_MA-3]])</f>
        <v>4.98237896622389</v>
      </c>
      <c r="O268" s="7">
        <f>LN(Table1[[#This Row],[NV]]/Table1[[#This Row],[Metcalfe
NV ~ n^2]])</f>
        <v>-1.5770713676554677</v>
      </c>
      <c r="P268" s="7">
        <f>Table1[[#This Row],[NV_MA-1]]*$M$3</f>
        <v>447153286606.20001</v>
      </c>
    </row>
    <row r="269" spans="1:16" x14ac:dyDescent="0.2">
      <c r="A269" s="2">
        <v>43424</v>
      </c>
      <c r="B269" s="3">
        <v>76375898647.338806</v>
      </c>
      <c r="C269" s="3">
        <f t="shared" si="24"/>
        <v>106540688799.38297</v>
      </c>
      <c r="D269" s="4">
        <f>LN(Table1[[#This Row],[NV]])</f>
        <v>25.058933020618884</v>
      </c>
      <c r="E269" s="5">
        <v>769611</v>
      </c>
      <c r="F269" s="5">
        <f t="shared" si="25"/>
        <v>592301091321</v>
      </c>
      <c r="G269" s="8">
        <f t="shared" si="26"/>
        <v>450092711311.26666</v>
      </c>
      <c r="H269" s="5">
        <f t="shared" si="27"/>
        <v>10431030.796812138</v>
      </c>
      <c r="I269" s="5">
        <f t="shared" si="28"/>
        <v>8967167.0262075551</v>
      </c>
      <c r="J269" s="5">
        <f>Table1[[#This Row],[DAA 
(n)]]^1.5</f>
        <v>675160303.32998967</v>
      </c>
      <c r="K269" s="5">
        <f t="shared" si="29"/>
        <v>547981853.60300064</v>
      </c>
      <c r="L269" s="7">
        <f>LN(Table1[[#This Row],[NV]]/Table1[[#This Row],[NV_MA-1]])</f>
        <v>-1.7737864030077768</v>
      </c>
      <c r="M269" s="7">
        <f>LN(Table1[[#This Row],[NV]]/Table1[[#This Row],[NV_MA-2]])</f>
        <v>9.0498526640925281</v>
      </c>
      <c r="N269" s="4">
        <f>LN(Table1[[#This Row],[NV]]/Table1[[#This Row],[NV_MA-3]])</f>
        <v>4.9371802901180084</v>
      </c>
      <c r="O269" s="7">
        <f>LN(Table1[[#This Row],[NV]]/Table1[[#This Row],[Metcalfe
NV ~ n^2]])</f>
        <v>-2.0483479221226779</v>
      </c>
      <c r="P269" s="7">
        <f>Table1[[#This Row],[NV_MA-1]]*$M$3</f>
        <v>450092711311.26666</v>
      </c>
    </row>
    <row r="270" spans="1:16" x14ac:dyDescent="0.2">
      <c r="A270" s="2">
        <v>43423</v>
      </c>
      <c r="B270" s="3">
        <v>84105085448.870407</v>
      </c>
      <c r="C270" s="3">
        <f t="shared" si="24"/>
        <v>107720510506.75</v>
      </c>
      <c r="D270" s="4">
        <f>LN(Table1[[#This Row],[NV]])</f>
        <v>25.155332871168124</v>
      </c>
      <c r="E270" s="5">
        <v>680899</v>
      </c>
      <c r="F270" s="5">
        <f t="shared" si="25"/>
        <v>463623448201</v>
      </c>
      <c r="G270" s="8">
        <f t="shared" si="26"/>
        <v>440071105680.59998</v>
      </c>
      <c r="H270" s="5">
        <f t="shared" si="27"/>
        <v>9145269.7198886462</v>
      </c>
      <c r="I270" s="5">
        <f t="shared" si="28"/>
        <v>8857077.0314848647</v>
      </c>
      <c r="J270" s="5">
        <f>Table1[[#This Row],[DAA 
(n)]]^1.5</f>
        <v>561854734.12316585</v>
      </c>
      <c r="K270" s="5">
        <f t="shared" si="29"/>
        <v>538705555.18549895</v>
      </c>
      <c r="L270" s="7">
        <f>LN(Table1[[#This Row],[NV]]/Table1[[#This Row],[NV_MA-1]])</f>
        <v>-1.654869283453648</v>
      </c>
      <c r="M270" s="7">
        <f>LN(Table1[[#This Row],[NV]]/Table1[[#This Row],[NV_MA-2]])</f>
        <v>9.1586055091708172</v>
      </c>
      <c r="N270" s="4">
        <f>LN(Table1[[#This Row],[NV]]/Table1[[#This Row],[NV_MA-3]])</f>
        <v>5.0506531713642975</v>
      </c>
      <c r="O270" s="7">
        <f>LN(Table1[[#This Row],[NV]]/Table1[[#This Row],[Metcalfe
NV ~ n^2]])</f>
        <v>-1.7070056544829522</v>
      </c>
      <c r="P270" s="7">
        <f>Table1[[#This Row],[NV_MA-1]]*$M$3</f>
        <v>440071105680.59998</v>
      </c>
    </row>
    <row r="271" spans="1:16" x14ac:dyDescent="0.2">
      <c r="A271" s="2">
        <v>43422</v>
      </c>
      <c r="B271" s="3">
        <v>96786023716.321503</v>
      </c>
      <c r="C271" s="3">
        <f t="shared" si="24"/>
        <v>108651531546.60854</v>
      </c>
      <c r="D271" s="4">
        <f>LN(Table1[[#This Row],[NV]])</f>
        <v>25.295768437708848</v>
      </c>
      <c r="E271" s="5">
        <v>543353</v>
      </c>
      <c r="F271" s="5">
        <f t="shared" si="25"/>
        <v>295232482609</v>
      </c>
      <c r="G271" s="8">
        <f t="shared" si="26"/>
        <v>435948412011.09998</v>
      </c>
      <c r="H271" s="5">
        <f t="shared" si="27"/>
        <v>7175255.909131241</v>
      </c>
      <c r="I271" s="5">
        <f t="shared" si="28"/>
        <v>8810252.4125704765</v>
      </c>
      <c r="J271" s="5">
        <f>Table1[[#This Row],[DAA 
(n)]]^1.5</f>
        <v>400518982.22562152</v>
      </c>
      <c r="K271" s="5">
        <f t="shared" si="29"/>
        <v>534817032.4286412</v>
      </c>
      <c r="L271" s="7">
        <f>LN(Table1[[#This Row],[NV]]/Table1[[#This Row],[NV_MA-1]])</f>
        <v>-1.5050213145106484</v>
      </c>
      <c r="M271" s="7">
        <f>LN(Table1[[#This Row],[NV]]/Table1[[#This Row],[NV_MA-2]])</f>
        <v>9.3043417895178653</v>
      </c>
      <c r="N271" s="4">
        <f>LN(Table1[[#This Row],[NV]]/Table1[[#This Row],[NV_MA-3]])</f>
        <v>5.1983331868028353</v>
      </c>
      <c r="O271" s="7">
        <f>LN(Table1[[#This Row],[NV]]/Table1[[#This Row],[Metcalfe
NV ~ n^2]])</f>
        <v>-1.1152605218487182</v>
      </c>
      <c r="P271" s="7">
        <f>Table1[[#This Row],[NV_MA-1]]*$M$3</f>
        <v>435948412011.09998</v>
      </c>
    </row>
    <row r="272" spans="1:16" x14ac:dyDescent="0.2">
      <c r="A272" s="2">
        <v>43421</v>
      </c>
      <c r="B272" s="3">
        <v>95965647720.305695</v>
      </c>
      <c r="C272" s="3">
        <f t="shared" si="24"/>
        <v>109145212561.04402</v>
      </c>
      <c r="D272" s="4">
        <f>LN(Table1[[#This Row],[NV]])</f>
        <v>25.287256128128764</v>
      </c>
      <c r="E272" s="5">
        <v>587644</v>
      </c>
      <c r="F272" s="5">
        <f t="shared" si="25"/>
        <v>345325470736</v>
      </c>
      <c r="G272" s="8">
        <f t="shared" si="26"/>
        <v>441732731065.59998</v>
      </c>
      <c r="H272" s="5">
        <f t="shared" si="27"/>
        <v>7806190.3815235831</v>
      </c>
      <c r="I272" s="5">
        <f t="shared" si="28"/>
        <v>8877730.035228245</v>
      </c>
      <c r="J272" s="5">
        <f>Table1[[#This Row],[DAA 
(n)]]^1.5</f>
        <v>450475793.93923688</v>
      </c>
      <c r="K272" s="5">
        <f t="shared" si="29"/>
        <v>540350360.12405884</v>
      </c>
      <c r="L272" s="7">
        <f>LN(Table1[[#This Row],[NV]]/Table1[[#This Row],[NV_MA-1]])</f>
        <v>-1.5267147271550907</v>
      </c>
      <c r="M272" s="7">
        <f>LN(Table1[[#This Row],[NV]]/Table1[[#This Row],[NV_MA-2]])</f>
        <v>9.2881996725019622</v>
      </c>
      <c r="N272" s="4">
        <f>LN(Table1[[#This Row],[NV]]/Table1[[#This Row],[NV_MA-3]])</f>
        <v>5.1795278259511006</v>
      </c>
      <c r="O272" s="7">
        <f>LN(Table1[[#This Row],[NV]]/Table1[[#This Row],[Metcalfe
NV ~ n^2]])</f>
        <v>-1.2804970745707711</v>
      </c>
      <c r="P272" s="7">
        <f>Table1[[#This Row],[NV_MA-1]]*$M$3</f>
        <v>441732731065.59998</v>
      </c>
    </row>
    <row r="273" spans="1:16" x14ac:dyDescent="0.2">
      <c r="A273" s="2">
        <v>43420</v>
      </c>
      <c r="B273" s="3">
        <v>96259387337.078598</v>
      </c>
      <c r="C273" s="3">
        <f t="shared" si="24"/>
        <v>109706681977.71504</v>
      </c>
      <c r="D273" s="4">
        <f>LN(Table1[[#This Row],[NV]])</f>
        <v>25.290312336133329</v>
      </c>
      <c r="E273" s="5">
        <v>704543</v>
      </c>
      <c r="F273" s="5">
        <f t="shared" si="25"/>
        <v>496380838849</v>
      </c>
      <c r="G273" s="8">
        <f t="shared" si="26"/>
        <v>445335222791.06665</v>
      </c>
      <c r="H273" s="5">
        <f t="shared" si="27"/>
        <v>9486886.1302585509</v>
      </c>
      <c r="I273" s="5">
        <f t="shared" si="28"/>
        <v>8918736.0500379093</v>
      </c>
      <c r="J273" s="5">
        <f>Table1[[#This Row],[DAA 
(n)]]^1.5</f>
        <v>591372678.89647329</v>
      </c>
      <c r="K273" s="5">
        <f t="shared" si="29"/>
        <v>543752397.41380167</v>
      </c>
      <c r="L273" s="7">
        <f>LN(Table1[[#This Row],[NV]]/Table1[[#This Row],[NV_MA-1]])</f>
        <v>-1.5317808090268727</v>
      </c>
      <c r="M273" s="7">
        <f>LN(Table1[[#This Row],[NV]]/Table1[[#This Row],[NV_MA-2]])</f>
        <v>9.2866475400435515</v>
      </c>
      <c r="N273" s="4">
        <f>LN(Table1[[#This Row],[NV]]/Table1[[#This Row],[NV_MA-3]])</f>
        <v>5.1763077867390059</v>
      </c>
      <c r="O273" s="7">
        <f>LN(Table1[[#This Row],[NV]]/Table1[[#This Row],[Metcalfe
NV ~ n^2]])</f>
        <v>-1.640296953174915</v>
      </c>
      <c r="P273" s="7">
        <f>Table1[[#This Row],[NV_MA-1]]*$M$3</f>
        <v>445335222791.06665</v>
      </c>
    </row>
    <row r="274" spans="1:16" x14ac:dyDescent="0.2">
      <c r="A274" s="2">
        <v>43419</v>
      </c>
      <c r="B274" s="3">
        <v>97022440276.162399</v>
      </c>
      <c r="C274" s="3">
        <f t="shared" si="24"/>
        <v>110225350697.11963</v>
      </c>
      <c r="D274" s="4">
        <f>LN(Table1[[#This Row],[NV]])</f>
        <v>25.298208131747337</v>
      </c>
      <c r="E274" s="5">
        <v>709708</v>
      </c>
      <c r="F274" s="5">
        <f t="shared" si="25"/>
        <v>503685445264</v>
      </c>
      <c r="G274" s="8">
        <f t="shared" si="26"/>
        <v>443405008371.96667</v>
      </c>
      <c r="H274" s="5">
        <f t="shared" si="27"/>
        <v>9561618.3149430137</v>
      </c>
      <c r="I274" s="5">
        <f t="shared" si="28"/>
        <v>8898350.043736184</v>
      </c>
      <c r="J274" s="5">
        <f>Table1[[#This Row],[DAA 
(n)]]^1.5</f>
        <v>597887606.48421538</v>
      </c>
      <c r="K274" s="5">
        <f t="shared" si="29"/>
        <v>542001240.25224817</v>
      </c>
      <c r="L274" s="7">
        <f>LN(Table1[[#This Row],[NV]]/Table1[[#This Row],[NV_MA-1]])</f>
        <v>-1.5195412976985636</v>
      </c>
      <c r="M274" s="7">
        <f>LN(Table1[[#This Row],[NV]]/Table1[[#This Row],[NV_MA-2]])</f>
        <v>9.2968317025757603</v>
      </c>
      <c r="N274" s="4">
        <f>LN(Table1[[#This Row],[NV]]/Table1[[#This Row],[NV_MA-3]])</f>
        <v>5.1874292840577541</v>
      </c>
      <c r="O274" s="7">
        <f>LN(Table1[[#This Row],[NV]]/Table1[[#This Row],[Metcalfe
NV ~ n^2]])</f>
        <v>-1.6470096618889591</v>
      </c>
      <c r="P274" s="7">
        <f>Table1[[#This Row],[NV_MA-1]]*$M$3</f>
        <v>443405008371.96667</v>
      </c>
    </row>
    <row r="275" spans="1:16" x14ac:dyDescent="0.2">
      <c r="A275" s="2">
        <v>43418</v>
      </c>
      <c r="B275" s="3">
        <v>98630397027.167099</v>
      </c>
      <c r="C275" s="3">
        <f t="shared" si="24"/>
        <v>110757071797.08032</v>
      </c>
      <c r="D275" s="4">
        <f>LN(Table1[[#This Row],[NV]])</f>
        <v>25.314645337324134</v>
      </c>
      <c r="E275" s="5">
        <v>734241</v>
      </c>
      <c r="F275" s="5">
        <f t="shared" si="25"/>
        <v>539109846081</v>
      </c>
      <c r="G275" s="8">
        <f t="shared" si="26"/>
        <v>441764318183.16669</v>
      </c>
      <c r="H275" s="5">
        <f t="shared" si="27"/>
        <v>9917094.051034458</v>
      </c>
      <c r="I275" s="5">
        <f t="shared" si="28"/>
        <v>8881221.5367475003</v>
      </c>
      <c r="J275" s="5">
        <f>Table1[[#This Row],[DAA 
(n)]]^1.5</f>
        <v>629155427.93204808</v>
      </c>
      <c r="K275" s="5">
        <f t="shared" si="29"/>
        <v>540521972.83532739</v>
      </c>
      <c r="L275" s="7">
        <f>LN(Table1[[#This Row],[NV]]/Table1[[#This Row],[NV_MA-1]])</f>
        <v>-1.4993970227091857</v>
      </c>
      <c r="M275" s="7">
        <f>LN(Table1[[#This Row],[NV]]/Table1[[#This Row],[NV_MA-2]])</f>
        <v>9.3151956713718143</v>
      </c>
      <c r="N275" s="4">
        <f>LN(Table1[[#This Row],[NV]]/Table1[[#This Row],[NV_MA-3]])</f>
        <v>5.206599490312585</v>
      </c>
      <c r="O275" s="7">
        <f>LN(Table1[[#This Row],[NV]]/Table1[[#This Row],[Metcalfe
NV ~ n^2]])</f>
        <v>-1.698539845836321</v>
      </c>
      <c r="P275" s="7">
        <f>Table1[[#This Row],[NV_MA-1]]*$M$3</f>
        <v>441764318183.16669</v>
      </c>
    </row>
    <row r="276" spans="1:16" x14ac:dyDescent="0.2">
      <c r="A276" s="2">
        <v>43417</v>
      </c>
      <c r="B276" s="3">
        <v>109261412447.67799</v>
      </c>
      <c r="C276" s="3">
        <f t="shared" si="24"/>
        <v>111301456870.15308</v>
      </c>
      <c r="D276" s="4">
        <f>LN(Table1[[#This Row],[NV]])</f>
        <v>25.417009127230003</v>
      </c>
      <c r="E276" s="5">
        <v>637890</v>
      </c>
      <c r="F276" s="5">
        <f t="shared" si="25"/>
        <v>406903652100</v>
      </c>
      <c r="G276" s="8">
        <f t="shared" si="26"/>
        <v>440683865123</v>
      </c>
      <c r="H276" s="5">
        <f t="shared" si="27"/>
        <v>8525987.4319560267</v>
      </c>
      <c r="I276" s="5">
        <f t="shared" si="28"/>
        <v>8870394.2169746347</v>
      </c>
      <c r="J276" s="5">
        <f>Table1[[#This Row],[DAA 
(n)]]^1.5</f>
        <v>509470088.07001609</v>
      </c>
      <c r="K276" s="5">
        <f t="shared" si="29"/>
        <v>539568993.2235775</v>
      </c>
      <c r="L276" s="7">
        <f>LN(Table1[[#This Row],[NV]]/Table1[[#This Row],[NV_MA-1]])</f>
        <v>-1.3945844689653661</v>
      </c>
      <c r="M276" s="7">
        <f>LN(Table1[[#This Row],[NV]]/Table1[[#This Row],[NV_MA-2]])</f>
        <v>9.4187793300790066</v>
      </c>
      <c r="N276" s="4">
        <f>LN(Table1[[#This Row],[NV]]/Table1[[#This Row],[NV_MA-3]])</f>
        <v>5.3107279091043313</v>
      </c>
      <c r="O276" s="7">
        <f>LN(Table1[[#This Row],[NV]]/Table1[[#This Row],[Metcalfe
NV ~ n^2]])</f>
        <v>-1.31483314010771</v>
      </c>
      <c r="P276" s="7">
        <f>Table1[[#This Row],[NV_MA-1]]*$M$3</f>
        <v>440683865123</v>
      </c>
    </row>
    <row r="277" spans="1:16" x14ac:dyDescent="0.2">
      <c r="A277" s="2">
        <v>43416</v>
      </c>
      <c r="B277" s="3">
        <v>110439410949.87801</v>
      </c>
      <c r="C277" s="3">
        <f t="shared" si="24"/>
        <v>111268651993.22845</v>
      </c>
      <c r="D277" s="4">
        <f>LN(Table1[[#This Row],[NV]])</f>
        <v>25.427732890327697</v>
      </c>
      <c r="E277" s="5">
        <v>680949</v>
      </c>
      <c r="F277" s="5">
        <f t="shared" si="25"/>
        <v>463691540601</v>
      </c>
      <c r="G277" s="8">
        <f t="shared" si="26"/>
        <v>436213235217.79999</v>
      </c>
      <c r="H277" s="5">
        <f t="shared" si="27"/>
        <v>9145991.2801875509</v>
      </c>
      <c r="I277" s="5">
        <f t="shared" si="28"/>
        <v>8815408.9845001921</v>
      </c>
      <c r="J277" s="5">
        <f>Table1[[#This Row],[DAA 
(n)]]^1.5</f>
        <v>561916622.71257949</v>
      </c>
      <c r="K277" s="5">
        <f t="shared" si="29"/>
        <v>535168487.06744617</v>
      </c>
      <c r="L277" s="7">
        <f>LN(Table1[[#This Row],[NV]]/Table1[[#This Row],[NV_MA-1]])</f>
        <v>-1.3736641420116711</v>
      </c>
      <c r="M277" s="7">
        <f>LN(Table1[[#This Row],[NV]]/Table1[[#This Row],[NV_MA-2]])</f>
        <v>9.4357211211633025</v>
      </c>
      <c r="N277" s="4">
        <f>LN(Table1[[#This Row],[NV]]/Table1[[#This Row],[NV_MA-3]])</f>
        <v>5.3296407059491457</v>
      </c>
      <c r="O277" s="7">
        <f>LN(Table1[[#This Row],[NV]]/Table1[[#This Row],[Metcalfe
NV ~ n^2]])</f>
        <v>-1.4347524945911461</v>
      </c>
      <c r="P277" s="7">
        <f>Table1[[#This Row],[NV_MA-1]]*$M$3</f>
        <v>436213235217.79999</v>
      </c>
    </row>
    <row r="278" spans="1:16" x14ac:dyDescent="0.2">
      <c r="A278" s="2">
        <v>43415</v>
      </c>
      <c r="B278" s="3">
        <v>110643315284.908</v>
      </c>
      <c r="C278" s="3">
        <f t="shared" si="24"/>
        <v>111179082914.73183</v>
      </c>
      <c r="D278" s="4">
        <f>LN(Table1[[#This Row],[NV]])</f>
        <v>25.429577488468119</v>
      </c>
      <c r="E278" s="5">
        <v>601176</v>
      </c>
      <c r="F278" s="5">
        <f t="shared" si="25"/>
        <v>361412582976</v>
      </c>
      <c r="G278" s="8">
        <f t="shared" si="26"/>
        <v>430963169942.29999</v>
      </c>
      <c r="H278" s="5">
        <f t="shared" si="27"/>
        <v>7999634.421729371</v>
      </c>
      <c r="I278" s="5">
        <f t="shared" si="28"/>
        <v>8754451.758562604</v>
      </c>
      <c r="J278" s="5">
        <f>Table1[[#This Row],[DAA 
(n)]]^1.5</f>
        <v>466125059.38125724</v>
      </c>
      <c r="K278" s="5">
        <f t="shared" si="29"/>
        <v>530158483.9964174</v>
      </c>
      <c r="L278" s="7">
        <f>LN(Table1[[#This Row],[NV]]/Table1[[#This Row],[NV_MA-1]])</f>
        <v>-1.3597109823606908</v>
      </c>
      <c r="M278" s="7">
        <f>LN(Table1[[#This Row],[NV]]/Table1[[#This Row],[NV_MA-2]])</f>
        <v>9.4445045871079678</v>
      </c>
      <c r="N278" s="4">
        <f>LN(Table1[[#This Row],[NV]]/Table1[[#This Row],[NV_MA-3]])</f>
        <v>5.3408909422488291</v>
      </c>
      <c r="O278" s="7">
        <f>LN(Table1[[#This Row],[NV]]/Table1[[#This Row],[Metcalfe
NV ~ n^2]])</f>
        <v>-1.1837085433407704</v>
      </c>
      <c r="P278" s="7">
        <f>Table1[[#This Row],[NV_MA-1]]*$M$3</f>
        <v>430963169942.29999</v>
      </c>
    </row>
    <row r="279" spans="1:16" x14ac:dyDescent="0.2">
      <c r="A279" s="2">
        <v>43414</v>
      </c>
      <c r="B279" s="3">
        <v>110856399742.05</v>
      </c>
      <c r="C279" s="3">
        <f t="shared" si="24"/>
        <v>111082056623.38048</v>
      </c>
      <c r="D279" s="4">
        <f>LN(Table1[[#This Row],[NV]])</f>
        <v>25.431501504694051</v>
      </c>
      <c r="E279" s="5">
        <v>583550</v>
      </c>
      <c r="F279" s="5">
        <f t="shared" si="25"/>
        <v>340530602500</v>
      </c>
      <c r="G279" s="8">
        <f t="shared" si="26"/>
        <v>435210986475.63336</v>
      </c>
      <c r="H279" s="5">
        <f t="shared" si="27"/>
        <v>7747726.4849972734</v>
      </c>
      <c r="I279" s="5">
        <f t="shared" si="28"/>
        <v>8801439.6556531303</v>
      </c>
      <c r="J279" s="5">
        <f>Table1[[#This Row],[DAA 
(n)]]^1.5</f>
        <v>445776438.46313268</v>
      </c>
      <c r="K279" s="5">
        <f t="shared" si="29"/>
        <v>534108589.05587947</v>
      </c>
      <c r="L279" s="7">
        <f>LN(Table1[[#This Row],[NV]]/Table1[[#This Row],[NV_MA-1]])</f>
        <v>-1.3675952721345344</v>
      </c>
      <c r="M279" s="7">
        <f>LN(Table1[[#This Row],[NV]]/Table1[[#This Row],[NV_MA-2]])</f>
        <v>9.4410756413928762</v>
      </c>
      <c r="N279" s="4">
        <f>LN(Table1[[#This Row],[NV]]/Table1[[#This Row],[NV_MA-3]])</f>
        <v>5.3353917781505427</v>
      </c>
      <c r="O279" s="7">
        <f>LN(Table1[[#This Row],[NV]]/Table1[[#This Row],[Metcalfe
NV ~ n^2]])</f>
        <v>-1.122269328986947</v>
      </c>
      <c r="P279" s="7">
        <f>Table1[[#This Row],[NV_MA-1]]*$M$3</f>
        <v>435210986475.63336</v>
      </c>
    </row>
    <row r="280" spans="1:16" x14ac:dyDescent="0.2">
      <c r="A280" s="2">
        <v>43413</v>
      </c>
      <c r="B280" s="3">
        <v>110176186808.17</v>
      </c>
      <c r="C280" s="3">
        <f t="shared" si="24"/>
        <v>110968011367.10005</v>
      </c>
      <c r="D280" s="4">
        <f>LN(Table1[[#This Row],[NV]])</f>
        <v>25.425346619644309</v>
      </c>
      <c r="E280" s="5">
        <v>696353</v>
      </c>
      <c r="F280" s="5">
        <f t="shared" si="25"/>
        <v>484907500609</v>
      </c>
      <c r="G280" s="8">
        <f t="shared" si="26"/>
        <v>439690614816.83331</v>
      </c>
      <c r="H280" s="5">
        <f t="shared" si="27"/>
        <v>9368463.073310731</v>
      </c>
      <c r="I280" s="5">
        <f t="shared" si="28"/>
        <v>8851992.2538031265</v>
      </c>
      <c r="J280" s="5">
        <f>Table1[[#This Row],[DAA 
(n)]]^1.5</f>
        <v>581091036.56103563</v>
      </c>
      <c r="K280" s="5">
        <f t="shared" si="29"/>
        <v>538319068.0036819</v>
      </c>
      <c r="L280" s="7">
        <f>LN(Table1[[#This Row],[NV]]/Table1[[#This Row],[NV_MA-1]])</f>
        <v>-1.3839905487462487</v>
      </c>
      <c r="M280" s="7">
        <f>LN(Table1[[#This Row],[NV]]/Table1[[#This Row],[NV_MA-2]])</f>
        <v>9.4291935145703398</v>
      </c>
      <c r="N280" s="4">
        <f>LN(Table1[[#This Row],[NV]]/Table1[[#This Row],[NV_MA-3]])</f>
        <v>5.3213846141068615</v>
      </c>
      <c r="O280" s="7">
        <f>LN(Table1[[#This Row],[NV]]/Table1[[#This Row],[Metcalfe
NV ~ n^2]])</f>
        <v>-1.4818773696563241</v>
      </c>
      <c r="P280" s="7">
        <f>Table1[[#This Row],[NV_MA-1]]*$M$3</f>
        <v>439690614816.83331</v>
      </c>
    </row>
    <row r="281" spans="1:16" x14ac:dyDescent="0.2">
      <c r="A281" s="2">
        <v>43412</v>
      </c>
      <c r="B281" s="3">
        <v>111564396621.47099</v>
      </c>
      <c r="C281" s="3">
        <f t="shared" si="24"/>
        <v>111079525830.14091</v>
      </c>
      <c r="D281" s="4">
        <f>LN(Table1[[#This Row],[NV]])</f>
        <v>25.437867809304453</v>
      </c>
      <c r="E281" s="5">
        <v>702459</v>
      </c>
      <c r="F281" s="5">
        <f t="shared" si="25"/>
        <v>493448646681</v>
      </c>
      <c r="G281" s="8">
        <f t="shared" si="26"/>
        <v>437668230781.73334</v>
      </c>
      <c r="H281" s="5">
        <f t="shared" si="27"/>
        <v>9456743.5206020772</v>
      </c>
      <c r="I281" s="5">
        <f t="shared" si="28"/>
        <v>8830352.2700875923</v>
      </c>
      <c r="J281" s="5">
        <f>Table1[[#This Row],[DAA 
(n)]]^1.5</f>
        <v>588750747.6843555</v>
      </c>
      <c r="K281" s="5">
        <f t="shared" si="29"/>
        <v>536471394.74688977</v>
      </c>
      <c r="L281" s="7">
        <f>LN(Table1[[#This Row],[NV]]/Table1[[#This Row],[NV_MA-1]])</f>
        <v>-1.3668591870289788</v>
      </c>
      <c r="M281" s="7">
        <f>LN(Table1[[#This Row],[NV]]/Table1[[#This Row],[NV_MA-2]])</f>
        <v>9.4441623428329269</v>
      </c>
      <c r="N281" s="4">
        <f>LN(Table1[[#This Row],[NV]]/Table1[[#This Row],[NV_MA-3]])</f>
        <v>5.3373440089632354</v>
      </c>
      <c r="O281" s="7">
        <f>LN(Table1[[#This Row],[NV]]/Table1[[#This Row],[Metcalfe
NV ~ n^2]])</f>
        <v>-1.4868168216906035</v>
      </c>
      <c r="P281" s="7">
        <f>Table1[[#This Row],[NV_MA-1]]*$M$3</f>
        <v>437668230781.73334</v>
      </c>
    </row>
    <row r="282" spans="1:16" x14ac:dyDescent="0.2">
      <c r="A282" s="2">
        <v>43411</v>
      </c>
      <c r="B282" s="3">
        <v>113066426531.416</v>
      </c>
      <c r="C282" s="3">
        <f t="shared" si="24"/>
        <v>111176437181.00041</v>
      </c>
      <c r="D282" s="4">
        <f>LN(Table1[[#This Row],[NV]])</f>
        <v>25.451241328356083</v>
      </c>
      <c r="E282" s="5">
        <v>708634</v>
      </c>
      <c r="F282" s="5">
        <f t="shared" si="25"/>
        <v>502162145956</v>
      </c>
      <c r="G282" s="8">
        <f t="shared" si="26"/>
        <v>433391390607.06665</v>
      </c>
      <c r="H282" s="5">
        <f t="shared" si="27"/>
        <v>9546075.5460393205</v>
      </c>
      <c r="I282" s="5">
        <f t="shared" si="28"/>
        <v>8783258.2005719412</v>
      </c>
      <c r="J282" s="5">
        <f>Table1[[#This Row],[DAA 
(n)]]^1.5</f>
        <v>596530946.50435567</v>
      </c>
      <c r="K282" s="5">
        <f t="shared" si="29"/>
        <v>532504012.34930408</v>
      </c>
      <c r="L282" s="7">
        <f>LN(Table1[[#This Row],[NV]]/Table1[[#This Row],[NV_MA-1]])</f>
        <v>-1.3436657327215535</v>
      </c>
      <c r="M282" s="7">
        <f>LN(Table1[[#This Row],[NV]]/Table1[[#This Row],[NV_MA-2]])</f>
        <v>9.4628833381237119</v>
      </c>
      <c r="N282" s="4">
        <f>LN(Table1[[#This Row],[NV]]/Table1[[#This Row],[NV_MA-3]])</f>
        <v>5.3581403379083445</v>
      </c>
      <c r="O282" s="7">
        <f>LN(Table1[[#This Row],[NV]]/Table1[[#This Row],[Metcalfe
NV ~ n^2]])</f>
        <v>-1.4909475760411675</v>
      </c>
      <c r="P282" s="7">
        <f>Table1[[#This Row],[NV_MA-1]]*$M$3</f>
        <v>433391390607.06665</v>
      </c>
    </row>
    <row r="283" spans="1:16" x14ac:dyDescent="0.2">
      <c r="A283" s="2">
        <v>43410</v>
      </c>
      <c r="B283" s="3">
        <v>112156382455.55499</v>
      </c>
      <c r="C283" s="3">
        <f t="shared" si="24"/>
        <v>111229378267.59351</v>
      </c>
      <c r="D283" s="4">
        <f>LN(Table1[[#This Row],[NV]])</f>
        <v>25.443160006284891</v>
      </c>
      <c r="E283" s="5">
        <v>698165</v>
      </c>
      <c r="F283" s="5">
        <f t="shared" si="25"/>
        <v>487434367225</v>
      </c>
      <c r="G283" s="8">
        <f t="shared" si="26"/>
        <v>430448349594.66669</v>
      </c>
      <c r="H283" s="5">
        <f t="shared" si="27"/>
        <v>9394655.3737312686</v>
      </c>
      <c r="I283" s="5">
        <f t="shared" si="28"/>
        <v>8751860.0965344626</v>
      </c>
      <c r="J283" s="5">
        <f>Table1[[#This Row],[DAA 
(n)]]^1.5</f>
        <v>583360621.73722601</v>
      </c>
      <c r="K283" s="5">
        <f t="shared" si="29"/>
        <v>529819607.03880203</v>
      </c>
      <c r="L283" s="7">
        <f>LN(Table1[[#This Row],[NV]]/Table1[[#This Row],[NV_MA-1]])</f>
        <v>-1.3449331696186682</v>
      </c>
      <c r="M283" s="7">
        <f>LN(Table1[[#This Row],[NV]]/Table1[[#This Row],[NV_MA-2]])</f>
        <v>9.4583831880824611</v>
      </c>
      <c r="N283" s="4">
        <f>LN(Table1[[#This Row],[NV]]/Table1[[#This Row],[NV_MA-3]])</f>
        <v>5.3551128637891798</v>
      </c>
      <c r="O283" s="7">
        <f>LN(Table1[[#This Row],[NV]]/Table1[[#This Row],[Metcalfe
NV ~ n^2]])</f>
        <v>-1.4692614807024782</v>
      </c>
      <c r="P283" s="7">
        <f>Table1[[#This Row],[NV_MA-1]]*$M$3</f>
        <v>430448349594.66669</v>
      </c>
    </row>
    <row r="284" spans="1:16" x14ac:dyDescent="0.2">
      <c r="A284" s="2">
        <v>43409</v>
      </c>
      <c r="B284" s="3">
        <v>111222992182.481</v>
      </c>
      <c r="C284" s="3">
        <f t="shared" si="24"/>
        <v>111284662703.02661</v>
      </c>
      <c r="D284" s="4">
        <f>LN(Table1[[#This Row],[NV]])</f>
        <v>25.43480296162106</v>
      </c>
      <c r="E284" s="5">
        <v>709024</v>
      </c>
      <c r="F284" s="5">
        <f t="shared" si="25"/>
        <v>502715032576</v>
      </c>
      <c r="G284" s="8">
        <f t="shared" si="26"/>
        <v>426953677545.96667</v>
      </c>
      <c r="H284" s="5">
        <f t="shared" si="27"/>
        <v>9551719.3801751472</v>
      </c>
      <c r="I284" s="5">
        <f t="shared" si="28"/>
        <v>8713649.3183043748</v>
      </c>
      <c r="J284" s="5">
        <f>Table1[[#This Row],[DAA 
(n)]]^1.5</f>
        <v>597023469.6033026</v>
      </c>
      <c r="K284" s="5">
        <f t="shared" si="29"/>
        <v>526589834.82955945</v>
      </c>
      <c r="L284" s="7">
        <f>LN(Table1[[#This Row],[NV]]/Table1[[#This Row],[NV_MA-1]])</f>
        <v>-1.3451383991703085</v>
      </c>
      <c r="M284" s="7">
        <f>LN(Table1[[#This Row],[NV]]/Table1[[#This Row],[NV_MA-2]])</f>
        <v>9.4544017202525765</v>
      </c>
      <c r="N284" s="4">
        <f>LN(Table1[[#This Row],[NV]]/Table1[[#This Row],[NV_MA-3]])</f>
        <v>5.352870460180891</v>
      </c>
      <c r="O284" s="7">
        <f>LN(Table1[[#This Row],[NV]]/Table1[[#This Row],[Metcalfe
NV ~ n^2]])</f>
        <v>-1.5084863492489453</v>
      </c>
      <c r="P284" s="7">
        <f>Table1[[#This Row],[NV_MA-1]]*$M$3</f>
        <v>426953677545.96667</v>
      </c>
    </row>
    <row r="285" spans="1:16" x14ac:dyDescent="0.2">
      <c r="A285" s="2">
        <v>43408</v>
      </c>
      <c r="B285" s="3">
        <v>111854976958.272</v>
      </c>
      <c r="C285" s="3">
        <f t="shared" si="24"/>
        <v>111359149375.59595</v>
      </c>
      <c r="D285" s="4">
        <f>LN(Table1[[#This Row],[NV]])</f>
        <v>25.44046902061385</v>
      </c>
      <c r="E285" s="5">
        <v>619152</v>
      </c>
      <c r="F285" s="5">
        <f t="shared" si="25"/>
        <v>383349199104</v>
      </c>
      <c r="G285" s="8">
        <f t="shared" si="26"/>
        <v>421011163233.96667</v>
      </c>
      <c r="H285" s="5">
        <f t="shared" si="27"/>
        <v>8257076.7509463923</v>
      </c>
      <c r="I285" s="5">
        <f t="shared" si="28"/>
        <v>8646881.1725543831</v>
      </c>
      <c r="J285" s="5">
        <f>Table1[[#This Row],[DAA 
(n)]]^1.5</f>
        <v>487187256.93888843</v>
      </c>
      <c r="K285" s="5">
        <f t="shared" si="29"/>
        <v>521018489.97353464</v>
      </c>
      <c r="L285" s="7">
        <f>LN(Table1[[#This Row],[NV]]/Table1[[#This Row],[NV_MA-1]])</f>
        <v>-1.3254561656585682</v>
      </c>
      <c r="M285" s="7">
        <f>LN(Table1[[#This Row],[NV]]/Table1[[#This Row],[NV_MA-2]])</f>
        <v>9.4677597648086831</v>
      </c>
      <c r="N285" s="4">
        <f>LN(Table1[[#This Row],[NV]]/Table1[[#This Row],[NV_MA-3]])</f>
        <v>5.3691729321333632</v>
      </c>
      <c r="O285" s="7">
        <f>LN(Table1[[#This Row],[NV]]/Table1[[#This Row],[Metcalfe
NV ~ n^2]])</f>
        <v>-1.2317431371322023</v>
      </c>
      <c r="P285" s="7">
        <f>Table1[[#This Row],[NV_MA-1]]*$M$3</f>
        <v>421011163233.96667</v>
      </c>
    </row>
    <row r="286" spans="1:16" x14ac:dyDescent="0.2">
      <c r="A286" s="2">
        <v>43407</v>
      </c>
      <c r="B286" s="3">
        <v>110130770802.75</v>
      </c>
      <c r="C286" s="3">
        <f t="shared" si="24"/>
        <v>111436805830.69682</v>
      </c>
      <c r="D286" s="4">
        <f>LN(Table1[[#This Row],[NV]])</f>
        <v>25.424934322124923</v>
      </c>
      <c r="E286" s="5">
        <v>635423</v>
      </c>
      <c r="F286" s="5">
        <f t="shared" si="25"/>
        <v>403762388929</v>
      </c>
      <c r="G286" s="8">
        <f t="shared" si="26"/>
        <v>423958607878.79999</v>
      </c>
      <c r="H286" s="5">
        <f t="shared" si="27"/>
        <v>8490551.4811657593</v>
      </c>
      <c r="I286" s="5">
        <f t="shared" si="28"/>
        <v>8679354.5014392566</v>
      </c>
      <c r="J286" s="5">
        <f>Table1[[#This Row],[DAA 
(n)]]^1.5</f>
        <v>506517431.54646778</v>
      </c>
      <c r="K286" s="5">
        <f t="shared" si="29"/>
        <v>523753759.79918045</v>
      </c>
      <c r="L286" s="7">
        <f>LN(Table1[[#This Row],[NV]]/Table1[[#This Row],[NV_MA-1]])</f>
        <v>-1.3479673423606606</v>
      </c>
      <c r="M286" s="7">
        <f>LN(Table1[[#This Row],[NV]]/Table1[[#This Row],[NV_MA-2]])</f>
        <v>9.4484766044473254</v>
      </c>
      <c r="N286" s="4">
        <f>LN(Table1[[#This Row],[NV]]/Table1[[#This Row],[NV_MA-3]])</f>
        <v>5.3484021143358795</v>
      </c>
      <c r="O286" s="7">
        <f>LN(Table1[[#This Row],[NV]]/Table1[[#This Row],[Metcalfe
NV ~ n^2]])</f>
        <v>-1.2991580735414614</v>
      </c>
      <c r="P286" s="7">
        <f>Table1[[#This Row],[NV_MA-1]]*$M$3</f>
        <v>423958607878.79999</v>
      </c>
    </row>
    <row r="287" spans="1:16" x14ac:dyDescent="0.2">
      <c r="A287" s="2">
        <v>43406</v>
      </c>
      <c r="B287" s="3">
        <v>110326608852.424</v>
      </c>
      <c r="C287" s="3">
        <f t="shared" si="24"/>
        <v>111545477741.12782</v>
      </c>
      <c r="D287" s="4">
        <f>LN(Table1[[#This Row],[NV]])</f>
        <v>25.426710974841139</v>
      </c>
      <c r="E287" s="5">
        <v>764821</v>
      </c>
      <c r="F287" s="5">
        <f t="shared" si="25"/>
        <v>584951162041</v>
      </c>
      <c r="G287" s="8">
        <f t="shared" si="26"/>
        <v>424753399416.36664</v>
      </c>
      <c r="H287" s="5">
        <f t="shared" si="27"/>
        <v>10361333.796272906</v>
      </c>
      <c r="I287" s="5">
        <f t="shared" si="28"/>
        <v>8688216.6298417691</v>
      </c>
      <c r="J287" s="5">
        <f>Table1[[#This Row],[DAA 
(n)]]^1.5</f>
        <v>668866902.08393502</v>
      </c>
      <c r="K287" s="5">
        <f t="shared" si="29"/>
        <v>524496167.06407601</v>
      </c>
      <c r="L287" s="7">
        <f>LN(Table1[[#This Row],[NV]]/Table1[[#This Row],[NV_MA-1]])</f>
        <v>-1.3480636259598739</v>
      </c>
      <c r="M287" s="7">
        <f>LN(Table1[[#This Row],[NV]]/Table1[[#This Row],[NV_MA-2]])</f>
        <v>9.4492327196220902</v>
      </c>
      <c r="N287" s="4">
        <f>LN(Table1[[#This Row],[NV]]/Table1[[#This Row],[NV_MA-3]])</f>
        <v>5.3487622968573483</v>
      </c>
      <c r="O287" s="7">
        <f>LN(Table1[[#This Row],[NV]]/Table1[[#This Row],[Metcalfe
NV ~ n^2]])</f>
        <v>-1.6680832221615711</v>
      </c>
      <c r="P287" s="7">
        <f>Table1[[#This Row],[NV_MA-1]]*$M$3</f>
        <v>424753399416.36664</v>
      </c>
    </row>
    <row r="288" spans="1:16" x14ac:dyDescent="0.2">
      <c r="A288" s="2">
        <v>43405</v>
      </c>
      <c r="B288" s="3">
        <v>110390772386.47501</v>
      </c>
      <c r="C288" s="3">
        <f t="shared" si="24"/>
        <v>111605870587.32474</v>
      </c>
      <c r="D288" s="4">
        <f>LN(Table1[[#This Row],[NV]])</f>
        <v>25.427292383840271</v>
      </c>
      <c r="E288" s="5">
        <v>702856</v>
      </c>
      <c r="F288" s="5">
        <f t="shared" si="25"/>
        <v>494006556736</v>
      </c>
      <c r="G288" s="8">
        <f t="shared" si="26"/>
        <v>421366519111.66669</v>
      </c>
      <c r="H288" s="5">
        <f t="shared" si="27"/>
        <v>9462485.1826639753</v>
      </c>
      <c r="I288" s="5">
        <f t="shared" si="28"/>
        <v>8654579.9224010762</v>
      </c>
      <c r="J288" s="5">
        <f>Table1[[#This Row],[DAA 
(n)]]^1.5</f>
        <v>589249923.58186793</v>
      </c>
      <c r="K288" s="5">
        <f t="shared" si="29"/>
        <v>521523467.85426825</v>
      </c>
      <c r="L288" s="7">
        <f>LN(Table1[[#This Row],[NV]]/Table1[[#This Row],[NV_MA-1]])</f>
        <v>-1.3394764997575326</v>
      </c>
      <c r="M288" s="7">
        <f>LN(Table1[[#This Row],[NV]]/Table1[[#This Row],[NV_MA-2]])</f>
        <v>9.4536931742546031</v>
      </c>
      <c r="N288" s="4">
        <f>LN(Table1[[#This Row],[NV]]/Table1[[#This Row],[NV_MA-3]])</f>
        <v>5.3550275517683454</v>
      </c>
      <c r="O288" s="7">
        <f>LN(Table1[[#This Row],[NV]]/Table1[[#This Row],[Metcalfe
NV ~ n^2]])</f>
        <v>-1.4985222429509188</v>
      </c>
      <c r="P288" s="7">
        <f>Table1[[#This Row],[NV_MA-1]]*$M$3</f>
        <v>421366519111.66669</v>
      </c>
    </row>
    <row r="289" spans="1:16" x14ac:dyDescent="0.2">
      <c r="A289" s="2">
        <v>43404</v>
      </c>
      <c r="B289" s="3">
        <v>109597323017.589</v>
      </c>
      <c r="C289" s="3">
        <f t="shared" si="24"/>
        <v>111690301328.5482</v>
      </c>
      <c r="D289" s="4">
        <f>LN(Table1[[#This Row],[NV]])</f>
        <v>25.420078786140031</v>
      </c>
      <c r="E289" s="5">
        <v>694833</v>
      </c>
      <c r="F289" s="5">
        <f t="shared" si="25"/>
        <v>482792897889</v>
      </c>
      <c r="G289" s="8">
        <f t="shared" si="26"/>
        <v>419439352577.26666</v>
      </c>
      <c r="H289" s="5">
        <f t="shared" si="27"/>
        <v>9346495.2432159521</v>
      </c>
      <c r="I289" s="5">
        <f t="shared" si="28"/>
        <v>8634178.687147839</v>
      </c>
      <c r="J289" s="5">
        <f>Table1[[#This Row],[DAA 
(n)]]^1.5</f>
        <v>579189466.08075154</v>
      </c>
      <c r="K289" s="5">
        <f t="shared" si="29"/>
        <v>519772889.15886825</v>
      </c>
      <c r="L289" s="7">
        <f>LN(Table1[[#This Row],[NV]]/Table1[[#This Row],[NV_MA-1]])</f>
        <v>-1.342105995528712</v>
      </c>
      <c r="M289" s="7">
        <f>LN(Table1[[#This Row],[NV]]/Table1[[#This Row],[NV_MA-2]])</f>
        <v>9.4488396355017237</v>
      </c>
      <c r="N289" s="4">
        <f>LN(Table1[[#This Row],[NV]]/Table1[[#This Row],[NV_MA-3]])</f>
        <v>5.351176263621614</v>
      </c>
      <c r="O289" s="7">
        <f>LN(Table1[[#This Row],[NV]]/Table1[[#This Row],[Metcalfe
NV ~ n^2]])</f>
        <v>-1.4827748296667944</v>
      </c>
      <c r="P289" s="7">
        <f>Table1[[#This Row],[NV_MA-1]]*$M$3</f>
        <v>419439352577.26666</v>
      </c>
    </row>
    <row r="290" spans="1:16" x14ac:dyDescent="0.2">
      <c r="A290" s="2">
        <v>43403</v>
      </c>
      <c r="B290" s="3">
        <v>109102316596.508</v>
      </c>
      <c r="C290" s="3">
        <f t="shared" si="24"/>
        <v>111826770148.31969</v>
      </c>
      <c r="D290" s="4">
        <f>LN(Table1[[#This Row],[NV]])</f>
        <v>25.415551963258519</v>
      </c>
      <c r="E290" s="5">
        <v>697640</v>
      </c>
      <c r="F290" s="5">
        <f t="shared" si="25"/>
        <v>486701569600</v>
      </c>
      <c r="G290" s="8">
        <f t="shared" si="26"/>
        <v>419134114545.76666</v>
      </c>
      <c r="H290" s="5">
        <f t="shared" si="27"/>
        <v>9387066.0605328809</v>
      </c>
      <c r="I290" s="5">
        <f t="shared" si="28"/>
        <v>8630990.3121223114</v>
      </c>
      <c r="J290" s="5">
        <f>Table1[[#This Row],[DAA 
(n)]]^1.5</f>
        <v>582702739.8388859</v>
      </c>
      <c r="K290" s="5">
        <f t="shared" si="29"/>
        <v>519497595.4193716</v>
      </c>
      <c r="L290" s="7">
        <f>LN(Table1[[#This Row],[NV]]/Table1[[#This Row],[NV_MA-1]])</f>
        <v>-1.3459048248427012</v>
      </c>
      <c r="M290" s="7">
        <f>LN(Table1[[#This Row],[NV]]/Table1[[#This Row],[NV_MA-2]])</f>
        <v>9.4446821545087154</v>
      </c>
      <c r="N290" s="4">
        <f>LN(Table1[[#This Row],[NV]]/Table1[[#This Row],[NV_MA-3]])</f>
        <v>5.3471792234098112</v>
      </c>
      <c r="O290" s="7">
        <f>LN(Table1[[#This Row],[NV]]/Table1[[#This Row],[Metcalfe
NV ~ n^2]])</f>
        <v>-1.49536501550669</v>
      </c>
      <c r="P290" s="7">
        <f>Table1[[#This Row],[NV_MA-1]]*$M$3</f>
        <v>419134114545.76666</v>
      </c>
    </row>
    <row r="291" spans="1:16" x14ac:dyDescent="0.2">
      <c r="A291" s="2">
        <v>43402</v>
      </c>
      <c r="B291" s="3">
        <v>109020509705.76801</v>
      </c>
      <c r="C291" s="3">
        <f t="shared" si="24"/>
        <v>112000861697.33467</v>
      </c>
      <c r="D291" s="4">
        <f>LN(Table1[[#This Row],[NV]])</f>
        <v>25.414801863913461</v>
      </c>
      <c r="E291" s="5">
        <v>708860</v>
      </c>
      <c r="F291" s="5">
        <f t="shared" si="25"/>
        <v>502482499600</v>
      </c>
      <c r="G291" s="8">
        <f t="shared" si="26"/>
        <v>411743530050.96667</v>
      </c>
      <c r="H291" s="5">
        <f t="shared" si="27"/>
        <v>9549346.0494200364</v>
      </c>
      <c r="I291" s="5">
        <f t="shared" si="28"/>
        <v>8543752.3909677733</v>
      </c>
      <c r="J291" s="5">
        <f>Table1[[#This Row],[DAA 
(n)]]^1.5</f>
        <v>596816340.81721938</v>
      </c>
      <c r="K291" s="5">
        <f t="shared" si="29"/>
        <v>512385176.29671651</v>
      </c>
      <c r="L291" s="7">
        <f>LN(Table1[[#This Row],[NV]]/Table1[[#This Row],[NV_MA-1]])</f>
        <v>-1.3288646286726877</v>
      </c>
      <c r="M291" s="7">
        <f>LN(Table1[[#This Row],[NV]]/Table1[[#This Row],[NV_MA-2]])</f>
        <v>9.4540910046091824</v>
      </c>
      <c r="N291" s="4">
        <f>LN(Table1[[#This Row],[NV]]/Table1[[#This Row],[NV_MA-3]])</f>
        <v>5.3602146662890444</v>
      </c>
      <c r="O291" s="7">
        <f>LN(Table1[[#This Row],[NV]]/Table1[[#This Row],[Metcalfe
NV ~ n^2]])</f>
        <v>-1.5280247856930507</v>
      </c>
      <c r="P291" s="7">
        <f>Table1[[#This Row],[NV_MA-1]]*$M$3</f>
        <v>411743530050.96667</v>
      </c>
    </row>
    <row r="292" spans="1:16" x14ac:dyDescent="0.2">
      <c r="A292" s="2">
        <v>43401</v>
      </c>
      <c r="B292" s="3">
        <v>111443729093.978</v>
      </c>
      <c r="C292" s="3">
        <f t="shared" si="24"/>
        <v>112165482083.66412</v>
      </c>
      <c r="D292" s="4">
        <f>LN(Table1[[#This Row],[NV]])</f>
        <v>25.436785628654022</v>
      </c>
      <c r="E292" s="5">
        <v>547630</v>
      </c>
      <c r="F292" s="5">
        <f t="shared" si="25"/>
        <v>299898616900</v>
      </c>
      <c r="G292" s="8">
        <f t="shared" si="26"/>
        <v>405620939343.76666</v>
      </c>
      <c r="H292" s="5">
        <f t="shared" si="27"/>
        <v>7236029.6837572102</v>
      </c>
      <c r="I292" s="5">
        <f t="shared" si="28"/>
        <v>8474703.8362896871</v>
      </c>
      <c r="J292" s="5">
        <f>Table1[[#This Row],[DAA 
(n)]]^1.5</f>
        <v>405257300.45607728</v>
      </c>
      <c r="K292" s="5">
        <f t="shared" si="29"/>
        <v>506633673.69502276</v>
      </c>
      <c r="L292" s="7">
        <f>LN(Table1[[#This Row],[NV]]/Table1[[#This Row],[NV_MA-1]])</f>
        <v>-1.291899284837811</v>
      </c>
      <c r="M292" s="7">
        <f>LN(Table1[[#This Row],[NV]]/Table1[[#This Row],[NV_MA-2]])</f>
        <v>9.484189363604381</v>
      </c>
      <c r="N292" s="4">
        <f>LN(Table1[[#This Row],[NV]]/Table1[[#This Row],[NV_MA-3]])</f>
        <v>5.3934868653449763</v>
      </c>
      <c r="O292" s="7">
        <f>LN(Table1[[#This Row],[NV]]/Table1[[#This Row],[Metcalfe
NV ~ n^2]])</f>
        <v>-0.98992468216609575</v>
      </c>
      <c r="P292" s="7">
        <f>Table1[[#This Row],[NV_MA-1]]*$M$3</f>
        <v>405620939343.76666</v>
      </c>
    </row>
    <row r="293" spans="1:16" x14ac:dyDescent="0.2">
      <c r="A293" s="2">
        <v>43400</v>
      </c>
      <c r="B293" s="3">
        <v>111591126365.69901</v>
      </c>
      <c r="C293" s="3">
        <f t="shared" si="24"/>
        <v>112270690457.53</v>
      </c>
      <c r="D293" s="4">
        <f>LN(Table1[[#This Row],[NV]])</f>
        <v>25.438107370880147</v>
      </c>
      <c r="E293" s="5">
        <v>578121</v>
      </c>
      <c r="F293" s="5">
        <f t="shared" si="25"/>
        <v>334223890641</v>
      </c>
      <c r="G293" s="8">
        <f t="shared" si="26"/>
        <v>409919694301.26666</v>
      </c>
      <c r="H293" s="5">
        <f t="shared" si="27"/>
        <v>7670242.6068355171</v>
      </c>
      <c r="I293" s="5">
        <f t="shared" si="28"/>
        <v>8525843.4051707257</v>
      </c>
      <c r="J293" s="5">
        <f>Table1[[#This Row],[DAA 
(n)]]^1.5</f>
        <v>439570073.91457564</v>
      </c>
      <c r="K293" s="5">
        <f t="shared" si="29"/>
        <v>510790207.6781581</v>
      </c>
      <c r="L293" s="7">
        <f>LN(Table1[[#This Row],[NV]]/Table1[[#This Row],[NV_MA-1]])</f>
        <v>-1.3011197390221754</v>
      </c>
      <c r="M293" s="7">
        <f>LN(Table1[[#This Row],[NV]]/Table1[[#This Row],[NV_MA-2]])</f>
        <v>9.4794948614819994</v>
      </c>
      <c r="N293" s="4">
        <f>LN(Table1[[#This Row],[NV]]/Table1[[#This Row],[NV_MA-3]])</f>
        <v>5.3866378595008433</v>
      </c>
      <c r="O293" s="7">
        <f>LN(Table1[[#This Row],[NV]]/Table1[[#This Row],[Metcalfe
NV ~ n^2]])</f>
        <v>-1.0969695657317959</v>
      </c>
      <c r="P293" s="7">
        <f>Table1[[#This Row],[NV_MA-1]]*$M$3</f>
        <v>409919694301.26666</v>
      </c>
    </row>
    <row r="294" spans="1:16" x14ac:dyDescent="0.2">
      <c r="A294" s="2">
        <v>43399</v>
      </c>
      <c r="B294" s="3">
        <v>111482959113.948</v>
      </c>
      <c r="C294" s="3">
        <f t="shared" si="24"/>
        <v>112402935271.56284</v>
      </c>
      <c r="D294" s="4">
        <f>LN(Table1[[#This Row],[NV]])</f>
        <v>25.43713758310766</v>
      </c>
      <c r="E294" s="5">
        <v>681997</v>
      </c>
      <c r="F294" s="5">
        <f t="shared" si="25"/>
        <v>465119908009</v>
      </c>
      <c r="G294" s="8">
        <f t="shared" si="26"/>
        <v>412538078299.09998</v>
      </c>
      <c r="H294" s="5">
        <f t="shared" si="27"/>
        <v>9161116.0285668466</v>
      </c>
      <c r="I294" s="5">
        <f t="shared" si="28"/>
        <v>8556564.8513441496</v>
      </c>
      <c r="J294" s="5">
        <f>Table1[[#This Row],[DAA 
(n)]]^1.5</f>
        <v>563214330.34184575</v>
      </c>
      <c r="K294" s="5">
        <f t="shared" si="29"/>
        <v>513303674.27624691</v>
      </c>
      <c r="L294" s="7">
        <f>LN(Table1[[#This Row],[NV]]/Table1[[#This Row],[NV_MA-1]])</f>
        <v>-1.308456766381207</v>
      </c>
      <c r="M294" s="7">
        <f>LN(Table1[[#This Row],[NV]]/Table1[[#This Row],[NV_MA-2]])</f>
        <v>9.4749282179461645</v>
      </c>
      <c r="N294" s="4">
        <f>LN(Table1[[#This Row],[NV]]/Table1[[#This Row],[NV_MA-3]])</f>
        <v>5.3807593974569325</v>
      </c>
      <c r="O294" s="7">
        <f>LN(Table1[[#This Row],[NV]]/Table1[[#This Row],[Metcalfe
NV ~ n^2]])</f>
        <v>-1.4284234928702295</v>
      </c>
      <c r="P294" s="7">
        <f>Table1[[#This Row],[NV_MA-1]]*$M$3</f>
        <v>412538078299.09998</v>
      </c>
    </row>
    <row r="295" spans="1:16" x14ac:dyDescent="0.2">
      <c r="A295" s="2">
        <v>43398</v>
      </c>
      <c r="B295" s="3">
        <v>111700687463.99899</v>
      </c>
      <c r="C295" s="3">
        <f t="shared" si="24"/>
        <v>112412952317.694</v>
      </c>
      <c r="D295" s="4">
        <f>LN(Table1[[#This Row],[NV]])</f>
        <v>25.439088697559466</v>
      </c>
      <c r="E295" s="5">
        <v>664579</v>
      </c>
      <c r="F295" s="5">
        <f t="shared" si="25"/>
        <v>441665247241</v>
      </c>
      <c r="G295" s="8">
        <f t="shared" si="26"/>
        <v>410032715835.09998</v>
      </c>
      <c r="H295" s="5">
        <f t="shared" si="27"/>
        <v>8909950.2005347367</v>
      </c>
      <c r="I295" s="5">
        <f t="shared" si="28"/>
        <v>8528970.8471449856</v>
      </c>
      <c r="J295" s="5">
        <f>Table1[[#This Row],[DAA 
(n)]]^1.5</f>
        <v>541776197.65561593</v>
      </c>
      <c r="K295" s="5">
        <f t="shared" si="29"/>
        <v>510978995.2291317</v>
      </c>
      <c r="L295" s="7">
        <f>LN(Table1[[#This Row],[NV]]/Table1[[#This Row],[NV_MA-1]])</f>
        <v>-1.3004140906216248</v>
      </c>
      <c r="M295" s="7">
        <f>LN(Table1[[#This Row],[NV]]/Table1[[#This Row],[NV_MA-2]])</f>
        <v>9.4801094363500056</v>
      </c>
      <c r="N295" s="4">
        <f>LN(Table1[[#This Row],[NV]]/Table1[[#This Row],[NV_MA-3]])</f>
        <v>5.3872496554630791</v>
      </c>
      <c r="O295" s="7">
        <f>LN(Table1[[#This Row],[NV]]/Table1[[#This Row],[Metcalfe
NV ~ n^2]])</f>
        <v>-1.3747293753400309</v>
      </c>
      <c r="P295" s="7">
        <f>Table1[[#This Row],[NV_MA-1]]*$M$3</f>
        <v>410032715835.09998</v>
      </c>
    </row>
    <row r="296" spans="1:16" x14ac:dyDescent="0.2">
      <c r="A296" s="2">
        <v>43397</v>
      </c>
      <c r="B296" s="3">
        <v>112145822582.508</v>
      </c>
      <c r="C296" s="3">
        <f t="shared" si="24"/>
        <v>112389036366.88937</v>
      </c>
      <c r="D296" s="4">
        <f>LN(Table1[[#This Row],[NV]])</f>
        <v>25.443065848734786</v>
      </c>
      <c r="E296" s="5">
        <v>630269</v>
      </c>
      <c r="F296" s="5">
        <f t="shared" si="25"/>
        <v>397239012361</v>
      </c>
      <c r="G296" s="8">
        <f t="shared" si="26"/>
        <v>409526002719.20001</v>
      </c>
      <c r="H296" s="5">
        <f t="shared" si="27"/>
        <v>8416550.4541943148</v>
      </c>
      <c r="I296" s="5">
        <f t="shared" si="28"/>
        <v>8523433.7876573168</v>
      </c>
      <c r="J296" s="5">
        <f>Table1[[#This Row],[DAA 
(n)]]^1.5</f>
        <v>500367300.17233855</v>
      </c>
      <c r="K296" s="5">
        <f t="shared" si="29"/>
        <v>510510784.0640831</v>
      </c>
      <c r="L296" s="7">
        <f>LN(Table1[[#This Row],[NV]]/Table1[[#This Row],[NV_MA-1]])</f>
        <v>-1.2952003881925782</v>
      </c>
      <c r="M296" s="7">
        <f>LN(Table1[[#This Row],[NV]]/Table1[[#This Row],[NV_MA-2]])</f>
        <v>9.4847360044023983</v>
      </c>
      <c r="N296" s="4">
        <f>LN(Table1[[#This Row],[NV]]/Table1[[#This Row],[NV_MA-3]])</f>
        <v>5.3921435288755246</v>
      </c>
      <c r="O296" s="7">
        <f>LN(Table1[[#This Row],[NV]]/Table1[[#This Row],[Metcalfe
NV ~ n^2]])</f>
        <v>-1.2647381339910502</v>
      </c>
      <c r="P296" s="7">
        <f>Table1[[#This Row],[NV_MA-1]]*$M$3</f>
        <v>409526002719.20001</v>
      </c>
    </row>
    <row r="297" spans="1:16" x14ac:dyDescent="0.2">
      <c r="A297" s="2">
        <v>43396</v>
      </c>
      <c r="B297" s="3">
        <v>111281801645.077</v>
      </c>
      <c r="C297" s="3">
        <f t="shared" si="24"/>
        <v>112440981708.48544</v>
      </c>
      <c r="D297" s="4">
        <f>LN(Table1[[#This Row],[NV]])</f>
        <v>25.435331574627131</v>
      </c>
      <c r="E297" s="5">
        <v>688951</v>
      </c>
      <c r="F297" s="5">
        <f t="shared" si="25"/>
        <v>474653480401</v>
      </c>
      <c r="G297" s="8">
        <f t="shared" si="26"/>
        <v>408353079435.46667</v>
      </c>
      <c r="H297" s="5">
        <f t="shared" si="27"/>
        <v>9261516.9178585745</v>
      </c>
      <c r="I297" s="5">
        <f t="shared" si="28"/>
        <v>8509789.8219711632</v>
      </c>
      <c r="J297" s="5">
        <f>Table1[[#This Row],[DAA 
(n)]]^1.5</f>
        <v>571850496.17513573</v>
      </c>
      <c r="K297" s="5">
        <f t="shared" si="29"/>
        <v>509389966.26865143</v>
      </c>
      <c r="L297" s="7">
        <f>LN(Table1[[#This Row],[NV]]/Table1[[#This Row],[NV_MA-1]])</f>
        <v>-1.3000664532619379</v>
      </c>
      <c r="M297" s="7">
        <f>LN(Table1[[#This Row],[NV]]/Table1[[#This Row],[NV_MA-2]])</f>
        <v>9.4786037721532921</v>
      </c>
      <c r="N297" s="4">
        <f>LN(Table1[[#This Row],[NV]]/Table1[[#This Row],[NV_MA-3]])</f>
        <v>5.386607151467655</v>
      </c>
      <c r="O297" s="7">
        <f>LN(Table1[[#This Row],[NV]]/Table1[[#This Row],[Metcalfe
NV ~ n^2]])</f>
        <v>-1.4505192851831437</v>
      </c>
      <c r="P297" s="7">
        <f>Table1[[#This Row],[NV_MA-1]]*$M$3</f>
        <v>408353079435.46667</v>
      </c>
    </row>
    <row r="298" spans="1:16" x14ac:dyDescent="0.2">
      <c r="A298" s="2">
        <v>43395</v>
      </c>
      <c r="B298" s="3">
        <v>111619456199.642</v>
      </c>
      <c r="C298" s="3">
        <f t="shared" si="24"/>
        <v>112594575355.05714</v>
      </c>
      <c r="D298" s="4">
        <f>LN(Table1[[#This Row],[NV]])</f>
        <v>25.438361210404864</v>
      </c>
      <c r="E298" s="5">
        <v>687801</v>
      </c>
      <c r="F298" s="5">
        <f t="shared" si="25"/>
        <v>473070215601</v>
      </c>
      <c r="G298" s="8">
        <f t="shared" si="26"/>
        <v>401688057510.13336</v>
      </c>
      <c r="H298" s="5">
        <f t="shared" si="27"/>
        <v>9244908.5139411557</v>
      </c>
      <c r="I298" s="5">
        <f t="shared" si="28"/>
        <v>8431152.5880966354</v>
      </c>
      <c r="J298" s="5">
        <f>Table1[[#This Row],[DAA 
(n)]]^1.5</f>
        <v>570419290.83839941</v>
      </c>
      <c r="K298" s="5">
        <f t="shared" si="29"/>
        <v>502976406.24837512</v>
      </c>
      <c r="L298" s="7">
        <f>LN(Table1[[#This Row],[NV]]/Table1[[#This Row],[NV_MA-1]])</f>
        <v>-1.2805804375921337</v>
      </c>
      <c r="M298" s="7">
        <f>LN(Table1[[#This Row],[NV]]/Table1[[#This Row],[NV_MA-2]])</f>
        <v>9.4909171652061559</v>
      </c>
      <c r="N298" s="4">
        <f>LN(Table1[[#This Row],[NV]]/Table1[[#This Row],[NV_MA-3]])</f>
        <v>5.4023073895078246</v>
      </c>
      <c r="O298" s="7">
        <f>LN(Table1[[#This Row],[NV]]/Table1[[#This Row],[Metcalfe
NV ~ n^2]])</f>
        <v>-1.4441484513756682</v>
      </c>
      <c r="P298" s="7">
        <f>Table1[[#This Row],[NV_MA-1]]*$M$3</f>
        <v>401688057510.13336</v>
      </c>
    </row>
    <row r="299" spans="1:16" x14ac:dyDescent="0.2">
      <c r="A299" s="2">
        <v>43394</v>
      </c>
      <c r="B299" s="3">
        <v>111770549868.35001</v>
      </c>
      <c r="C299" s="3">
        <f t="shared" si="24"/>
        <v>112739032689.51443</v>
      </c>
      <c r="D299" s="4">
        <f>LN(Table1[[#This Row],[NV]])</f>
        <v>25.439713944973505</v>
      </c>
      <c r="E299" s="5">
        <v>540049</v>
      </c>
      <c r="F299" s="5">
        <f t="shared" si="25"/>
        <v>291652922401</v>
      </c>
      <c r="G299" s="8">
        <f t="shared" si="26"/>
        <v>396033354067.96667</v>
      </c>
      <c r="H299" s="5">
        <f t="shared" si="27"/>
        <v>7128330.9551314358</v>
      </c>
      <c r="I299" s="5">
        <f t="shared" si="28"/>
        <v>8365712.9983050711</v>
      </c>
      <c r="J299" s="5">
        <f>Table1[[#This Row],[DAA 
(n)]]^1.5</f>
        <v>396871350.80494028</v>
      </c>
      <c r="K299" s="5">
        <f t="shared" si="29"/>
        <v>497590102.14107126</v>
      </c>
      <c r="L299" s="7">
        <f>LN(Table1[[#This Row],[NV]]/Table1[[#This Row],[NV_MA-1]])</f>
        <v>-1.265050327124815</v>
      </c>
      <c r="M299" s="7">
        <f>LN(Table1[[#This Row],[NV]]/Table1[[#This Row],[NV_MA-2]])</f>
        <v>9.5000618203026281</v>
      </c>
      <c r="N299" s="4">
        <f>LN(Table1[[#This Row],[NV]]/Table1[[#This Row],[NV_MA-3]])</f>
        <v>5.4144267369776902</v>
      </c>
      <c r="O299" s="7">
        <f>LN(Table1[[#This Row],[NV]]/Table1[[#This Row],[Metcalfe
NV ~ n^2]])</f>
        <v>-0.95911636535550682</v>
      </c>
      <c r="P299" s="7">
        <f>Table1[[#This Row],[NV_MA-1]]*$M$3</f>
        <v>396033354067.96667</v>
      </c>
    </row>
    <row r="300" spans="1:16" x14ac:dyDescent="0.2">
      <c r="A300" s="2">
        <v>43393</v>
      </c>
      <c r="B300" s="3">
        <v>112035716644.62601</v>
      </c>
      <c r="C300" s="3">
        <f t="shared" si="24"/>
        <v>112899451874.78813</v>
      </c>
      <c r="D300" s="4">
        <f>LN(Table1[[#This Row],[NV]])</f>
        <v>25.442083556016883</v>
      </c>
      <c r="E300" s="5">
        <v>583046</v>
      </c>
      <c r="F300" s="5">
        <f t="shared" si="25"/>
        <v>339942638116</v>
      </c>
      <c r="G300" s="8">
        <f t="shared" si="26"/>
        <v>403273721401.56665</v>
      </c>
      <c r="H300" s="5">
        <f t="shared" si="27"/>
        <v>7740531.1524570314</v>
      </c>
      <c r="I300" s="5">
        <f t="shared" si="28"/>
        <v>8448578.4148749877</v>
      </c>
      <c r="J300" s="5">
        <f>Table1[[#This Row],[DAA 
(n)]]^1.5</f>
        <v>445199051.41743076</v>
      </c>
      <c r="K300" s="5">
        <f t="shared" si="29"/>
        <v>504444122.58204234</v>
      </c>
      <c r="L300" s="7">
        <f>LN(Table1[[#This Row],[NV]]/Table1[[#This Row],[NV_MA-1]])</f>
        <v>-1.2807978217510443</v>
      </c>
      <c r="M300" s="7">
        <f>LN(Table1[[#This Row],[NV]]/Table1[[#This Row],[NV_MA-2]])</f>
        <v>9.4925748057626453</v>
      </c>
      <c r="N300" s="4">
        <f>LN(Table1[[#This Row],[NV]]/Table1[[#This Row],[NV_MA-3]])</f>
        <v>5.4031159224068581</v>
      </c>
      <c r="O300" s="7">
        <f>LN(Table1[[#This Row],[NV]]/Table1[[#This Row],[Metcalfe
NV ~ n^2]])</f>
        <v>-1.1099591728828326</v>
      </c>
      <c r="P300" s="7">
        <f>Table1[[#This Row],[NV_MA-1]]*$M$3</f>
        <v>403273721401.56665</v>
      </c>
    </row>
    <row r="301" spans="1:16" x14ac:dyDescent="0.2">
      <c r="A301" s="2">
        <v>43392</v>
      </c>
      <c r="B301" s="3">
        <v>111596454149.386</v>
      </c>
      <c r="C301" s="3">
        <f t="shared" si="24"/>
        <v>112909180590.91702</v>
      </c>
      <c r="D301" s="4">
        <f>LN(Table1[[#This Row],[NV]])</f>
        <v>25.438155113533888</v>
      </c>
      <c r="E301" s="5">
        <v>684662</v>
      </c>
      <c r="F301" s="5">
        <f t="shared" si="25"/>
        <v>468762054244</v>
      </c>
      <c r="G301" s="8">
        <f t="shared" si="26"/>
        <v>405120061798.53333</v>
      </c>
      <c r="H301" s="5">
        <f t="shared" si="27"/>
        <v>9199584.5888642594</v>
      </c>
      <c r="I301" s="5">
        <f t="shared" si="28"/>
        <v>8470388.0586752184</v>
      </c>
      <c r="J301" s="5">
        <f>Table1[[#This Row],[DAA 
(n)]]^1.5</f>
        <v>566518813.08814967</v>
      </c>
      <c r="K301" s="5">
        <f t="shared" si="29"/>
        <v>506223002.47407925</v>
      </c>
      <c r="L301" s="7">
        <f>LN(Table1[[#This Row],[NV]]/Table1[[#This Row],[NV_MA-1]])</f>
        <v>-1.2892941954720394</v>
      </c>
      <c r="M301" s="7">
        <f>LN(Table1[[#This Row],[NV]]/Table1[[#This Row],[NV_MA-2]])</f>
        <v>9.4860682322910233</v>
      </c>
      <c r="N301" s="4">
        <f>LN(Table1[[#This Row],[NV]]/Table1[[#This Row],[NV_MA-3]])</f>
        <v>5.3956672670171422</v>
      </c>
      <c r="O301" s="7">
        <f>LN(Table1[[#This Row],[NV]]/Table1[[#This Row],[Metcalfe
NV ~ n^2]])</f>
        <v>-1.4352060160870319</v>
      </c>
      <c r="P301" s="7">
        <f>Table1[[#This Row],[NV_MA-1]]*$M$3</f>
        <v>405120061798.53333</v>
      </c>
    </row>
    <row r="302" spans="1:16" x14ac:dyDescent="0.2">
      <c r="A302" s="2">
        <v>43391</v>
      </c>
      <c r="B302" s="3">
        <v>112809730220.436</v>
      </c>
      <c r="C302" s="3">
        <f t="shared" si="24"/>
        <v>112866350572.9958</v>
      </c>
      <c r="D302" s="4">
        <f>LN(Table1[[#This Row],[NV]])</f>
        <v>25.448968433109588</v>
      </c>
      <c r="E302" s="5">
        <v>673350</v>
      </c>
      <c r="F302" s="5">
        <f t="shared" si="25"/>
        <v>453400222500</v>
      </c>
      <c r="G302" s="8">
        <f t="shared" si="26"/>
        <v>403077684073.73334</v>
      </c>
      <c r="H302" s="5">
        <f t="shared" si="27"/>
        <v>9036370.8258135282</v>
      </c>
      <c r="I302" s="5">
        <f t="shared" si="28"/>
        <v>8448155.1030963082</v>
      </c>
      <c r="J302" s="5">
        <f>Table1[[#This Row],[DAA 
(n)]]^1.5</f>
        <v>552536912.63152301</v>
      </c>
      <c r="K302" s="5">
        <f t="shared" si="29"/>
        <v>504339751.26183301</v>
      </c>
      <c r="L302" s="7">
        <f>LN(Table1[[#This Row],[NV]]/Table1[[#This Row],[NV_MA-1]])</f>
        <v>-1.2734267116577784</v>
      </c>
      <c r="M302" s="7">
        <f>LN(Table1[[#This Row],[NV]]/Table1[[#This Row],[NV_MA-2]])</f>
        <v>9.4995097886084316</v>
      </c>
      <c r="N302" s="4">
        <f>LN(Table1[[#This Row],[NV]]/Table1[[#This Row],[NV_MA-3]])</f>
        <v>5.4102077245372993</v>
      </c>
      <c r="O302" s="7">
        <f>LN(Table1[[#This Row],[NV]]/Table1[[#This Row],[Metcalfe
NV ~ n^2]])</f>
        <v>-1.3910726326467884</v>
      </c>
      <c r="P302" s="7">
        <f>Table1[[#This Row],[NV_MA-1]]*$M$3</f>
        <v>403077684073.73334</v>
      </c>
    </row>
    <row r="303" spans="1:16" x14ac:dyDescent="0.2">
      <c r="A303" s="2">
        <v>43390</v>
      </c>
      <c r="B303" s="3">
        <v>111819448919.217</v>
      </c>
      <c r="C303" s="3">
        <f t="shared" si="24"/>
        <v>112757665939.4888</v>
      </c>
      <c r="D303" s="4">
        <f>LN(Table1[[#This Row],[NV]])</f>
        <v>25.440151344248175</v>
      </c>
      <c r="E303" s="5">
        <v>662174</v>
      </c>
      <c r="F303" s="5">
        <f t="shared" si="25"/>
        <v>438474406276</v>
      </c>
      <c r="G303" s="8">
        <f t="shared" si="26"/>
        <v>401649695407.06665</v>
      </c>
      <c r="H303" s="5">
        <f t="shared" si="27"/>
        <v>8875305.9412068166</v>
      </c>
      <c r="I303" s="5">
        <f t="shared" si="28"/>
        <v>8432512.0878454577</v>
      </c>
      <c r="J303" s="5">
        <f>Table1[[#This Row],[DAA 
(n)]]^1.5</f>
        <v>538837964.04986656</v>
      </c>
      <c r="K303" s="5">
        <f t="shared" si="29"/>
        <v>503018529.62812889</v>
      </c>
      <c r="L303" s="7">
        <f>LN(Table1[[#This Row],[NV]]/Table1[[#This Row],[NV_MA-1]])</f>
        <v>-1.2786947969636475</v>
      </c>
      <c r="M303" s="7">
        <f>LN(Table1[[#This Row],[NV]]/Table1[[#This Row],[NV_MA-2]])</f>
        <v>9.4925460648482538</v>
      </c>
      <c r="N303" s="4">
        <f>LN(Table1[[#This Row],[NV]]/Table1[[#This Row],[NV_MA-3]])</f>
        <v>5.4040137786357763</v>
      </c>
      <c r="O303" s="7">
        <f>LN(Table1[[#This Row],[NV]]/Table1[[#This Row],[Metcalfe
NV ~ n^2]])</f>
        <v>-1.3664159362757247</v>
      </c>
      <c r="P303" s="7">
        <f>Table1[[#This Row],[NV_MA-1]]*$M$3</f>
        <v>401649695407.06665</v>
      </c>
    </row>
    <row r="304" spans="1:16" x14ac:dyDescent="0.2">
      <c r="A304" s="2">
        <v>43389</v>
      </c>
      <c r="B304" s="3">
        <v>112974073274.983</v>
      </c>
      <c r="C304" s="3">
        <f t="shared" si="24"/>
        <v>112634334999.96895</v>
      </c>
      <c r="D304" s="4">
        <f>LN(Table1[[#This Row],[NV]])</f>
        <v>25.45042418928896</v>
      </c>
      <c r="E304" s="5">
        <v>674140</v>
      </c>
      <c r="F304" s="5">
        <f t="shared" si="25"/>
        <v>454464739600</v>
      </c>
      <c r="G304" s="8">
        <f t="shared" si="26"/>
        <v>399688534871.23334</v>
      </c>
      <c r="H304" s="5">
        <f t="shared" si="27"/>
        <v>9047763.1052824929</v>
      </c>
      <c r="I304" s="5">
        <f t="shared" si="28"/>
        <v>8410469.6470966507</v>
      </c>
      <c r="J304" s="5">
        <f>Table1[[#This Row],[DAA 
(n)]]^1.5</f>
        <v>553509583.97659516</v>
      </c>
      <c r="K304" s="5">
        <f t="shared" si="29"/>
        <v>501178835.41844308</v>
      </c>
      <c r="L304" s="7">
        <f>LN(Table1[[#This Row],[NV]]/Table1[[#This Row],[NV_MA-1]])</f>
        <v>-1.2635272286281578</v>
      </c>
      <c r="M304" s="7">
        <f>LN(Table1[[#This Row],[NV]]/Table1[[#This Row],[NV_MA-2]])</f>
        <v>9.5054363150112113</v>
      </c>
      <c r="N304" s="4">
        <f>LN(Table1[[#This Row],[NV]]/Table1[[#This Row],[NV_MA-3]])</f>
        <v>5.4179506370107466</v>
      </c>
      <c r="O304" s="7">
        <f>LN(Table1[[#This Row],[NV]]/Table1[[#This Row],[Metcalfe
NV ~ n^2]])</f>
        <v>-1.3919619776273879</v>
      </c>
      <c r="P304" s="7">
        <f>Table1[[#This Row],[NV_MA-1]]*$M$3</f>
        <v>399688534871.23334</v>
      </c>
    </row>
    <row r="305" spans="1:16" x14ac:dyDescent="0.2">
      <c r="A305" s="2">
        <v>43388</v>
      </c>
      <c r="B305" s="3">
        <v>114961949219.35001</v>
      </c>
      <c r="C305" s="3">
        <f t="shared" si="24"/>
        <v>112609329713.32101</v>
      </c>
      <c r="D305" s="4">
        <f>LN(Table1[[#This Row],[NV]])</f>
        <v>25.467867034204524</v>
      </c>
      <c r="E305" s="5">
        <v>711826</v>
      </c>
      <c r="F305" s="5">
        <f t="shared" si="25"/>
        <v>506696254276</v>
      </c>
      <c r="G305" s="8">
        <f t="shared" si="26"/>
        <v>392188350296.59998</v>
      </c>
      <c r="H305" s="5">
        <f t="shared" si="27"/>
        <v>9592274.4578484464</v>
      </c>
      <c r="I305" s="5">
        <f t="shared" si="28"/>
        <v>8317721.7727482608</v>
      </c>
      <c r="J305" s="5">
        <f>Table1[[#This Row],[DAA 
(n)]]^1.5</f>
        <v>600566039.57955074</v>
      </c>
      <c r="K305" s="5">
        <f t="shared" si="29"/>
        <v>493779675.65317738</v>
      </c>
      <c r="L305" s="7">
        <f>LN(Table1[[#This Row],[NV]]/Table1[[#This Row],[NV_MA-1]])</f>
        <v>-1.2271410125866877</v>
      </c>
      <c r="M305" s="7">
        <f>LN(Table1[[#This Row],[NV]]/Table1[[#This Row],[NV_MA-2]])</f>
        <v>9.533968084294985</v>
      </c>
      <c r="N305" s="4">
        <f>LN(Table1[[#This Row],[NV]]/Table1[[#This Row],[NV_MA-3]])</f>
        <v>5.4502670592422939</v>
      </c>
      <c r="O305" s="7">
        <f>LN(Table1[[#This Row],[NV]]/Table1[[#This Row],[Metcalfe
NV ~ n^2]])</f>
        <v>-1.4833105228064523</v>
      </c>
      <c r="P305" s="7">
        <f>Table1[[#This Row],[NV_MA-1]]*$M$3</f>
        <v>392188350296.59998</v>
      </c>
    </row>
    <row r="306" spans="1:16" x14ac:dyDescent="0.2">
      <c r="A306" s="2">
        <v>43387</v>
      </c>
      <c r="B306" s="3">
        <v>108277266139.939</v>
      </c>
      <c r="C306" s="3">
        <f t="shared" si="24"/>
        <v>112532113020.09074</v>
      </c>
      <c r="D306" s="4">
        <f>LN(Table1[[#This Row],[NV]])</f>
        <v>25.407961053312626</v>
      </c>
      <c r="E306" s="5">
        <v>522288</v>
      </c>
      <c r="F306" s="5">
        <f t="shared" si="25"/>
        <v>272784754944</v>
      </c>
      <c r="G306" s="8">
        <f t="shared" si="26"/>
        <v>385306343548.86664</v>
      </c>
      <c r="H306" s="5">
        <f t="shared" si="27"/>
        <v>6876430.4577227393</v>
      </c>
      <c r="I306" s="5">
        <f t="shared" si="28"/>
        <v>8239326.2069447152</v>
      </c>
      <c r="J306" s="5">
        <f>Table1[[#This Row],[DAA 
(n)]]^1.5</f>
        <v>377454903.38607603</v>
      </c>
      <c r="K306" s="5">
        <f t="shared" si="29"/>
        <v>487280782.26345783</v>
      </c>
      <c r="L306" s="7">
        <f>LN(Table1[[#This Row],[NV]]/Table1[[#This Row],[NV_MA-1]])</f>
        <v>-1.2693434990516406</v>
      </c>
      <c r="M306" s="7">
        <f>LN(Table1[[#This Row],[NV]]/Table1[[#This Row],[NV_MA-2]])</f>
        <v>9.4835319257722581</v>
      </c>
      <c r="N306" s="4">
        <f>LN(Table1[[#This Row],[NV]]/Table1[[#This Row],[NV_MA-3]])</f>
        <v>5.4036099834539479</v>
      </c>
      <c r="O306" s="7">
        <f>LN(Table1[[#This Row],[NV]]/Table1[[#This Row],[Metcalfe
NV ~ n^2]])</f>
        <v>-0.92398782440517913</v>
      </c>
      <c r="P306" s="7">
        <f>Table1[[#This Row],[NV_MA-1]]*$M$3</f>
        <v>385306343548.86664</v>
      </c>
    </row>
    <row r="307" spans="1:16" x14ac:dyDescent="0.2">
      <c r="A307" s="2">
        <v>43386</v>
      </c>
      <c r="B307" s="3">
        <v>107752338594.979</v>
      </c>
      <c r="C307" s="3">
        <f t="shared" si="24"/>
        <v>112661102833.0471</v>
      </c>
      <c r="D307" s="4">
        <f>LN(Table1[[#This Row],[NV]])</f>
        <v>25.403101269592458</v>
      </c>
      <c r="E307" s="5">
        <v>553344</v>
      </c>
      <c r="F307" s="5">
        <f t="shared" si="25"/>
        <v>306189582336</v>
      </c>
      <c r="G307" s="8">
        <f t="shared" si="26"/>
        <v>388825077710.76666</v>
      </c>
      <c r="H307" s="5">
        <f t="shared" si="27"/>
        <v>7317274.5020598629</v>
      </c>
      <c r="I307" s="5">
        <f t="shared" si="28"/>
        <v>8283411.3852746235</v>
      </c>
      <c r="J307" s="5">
        <f>Table1[[#This Row],[DAA 
(n)]]^1.5</f>
        <v>411616530.58171862</v>
      </c>
      <c r="K307" s="5">
        <f t="shared" si="29"/>
        <v>490779331.01251632</v>
      </c>
      <c r="L307" s="7">
        <f>LN(Table1[[#This Row],[NV]]/Table1[[#This Row],[NV_MA-1]])</f>
        <v>-1.2832941381450758</v>
      </c>
      <c r="M307" s="7">
        <f>LN(Table1[[#This Row],[NV]]/Table1[[#This Row],[NV_MA-2]])</f>
        <v>9.473335825028478</v>
      </c>
      <c r="N307" s="4">
        <f>LN(Table1[[#This Row],[NV]]/Table1[[#This Row],[NV_MA-3]])</f>
        <v>5.3915961125296334</v>
      </c>
      <c r="O307" s="7">
        <f>LN(Table1[[#This Row],[NV]]/Table1[[#This Row],[Metcalfe
NV ~ n^2]])</f>
        <v>-1.0443690275820388</v>
      </c>
      <c r="P307" s="7">
        <f>Table1[[#This Row],[NV_MA-1]]*$M$3</f>
        <v>388825077710.76666</v>
      </c>
    </row>
    <row r="308" spans="1:16" x14ac:dyDescent="0.2">
      <c r="A308" s="2">
        <v>43385</v>
      </c>
      <c r="B308" s="3">
        <v>107732526544.368</v>
      </c>
      <c r="C308" s="3">
        <f t="shared" si="24"/>
        <v>112805367936.3867</v>
      </c>
      <c r="D308" s="4">
        <f>LN(Table1[[#This Row],[NV]])</f>
        <v>25.402917386138242</v>
      </c>
      <c r="E308" s="5">
        <v>699176</v>
      </c>
      <c r="F308" s="5">
        <f t="shared" si="25"/>
        <v>488847078976</v>
      </c>
      <c r="G308" s="8">
        <f t="shared" si="26"/>
        <v>391381508320.40002</v>
      </c>
      <c r="H308" s="5">
        <f t="shared" si="27"/>
        <v>9409271.3344451897</v>
      </c>
      <c r="I308" s="5">
        <f t="shared" si="28"/>
        <v>8314557.9736644654</v>
      </c>
      <c r="J308" s="5">
        <f>Table1[[#This Row],[DAA 
(n)]]^1.5</f>
        <v>584628211.16511738</v>
      </c>
      <c r="K308" s="5">
        <f t="shared" si="29"/>
        <v>493283525.13148475</v>
      </c>
      <c r="L308" s="7">
        <f>LN(Table1[[#This Row],[NV]]/Table1[[#This Row],[NV_MA-1]])</f>
        <v>-1.2900312596883041</v>
      </c>
      <c r="M308" s="7">
        <f>LN(Table1[[#This Row],[NV]]/Table1[[#This Row],[NV_MA-2]])</f>
        <v>9.4693988770546351</v>
      </c>
      <c r="N308" s="4">
        <f>LN(Table1[[#This Row],[NV]]/Table1[[#This Row],[NV_MA-3]])</f>
        <v>5.3863227177522939</v>
      </c>
      <c r="O308" s="7">
        <f>LN(Table1[[#This Row],[NV]]/Table1[[#This Row],[Metcalfe
NV ~ n^2]])</f>
        <v>-1.5123981694448729</v>
      </c>
      <c r="P308" s="7">
        <f>Table1[[#This Row],[NV_MA-1]]*$M$3</f>
        <v>391381508320.40002</v>
      </c>
    </row>
    <row r="309" spans="1:16" x14ac:dyDescent="0.2">
      <c r="A309" s="2">
        <v>43384</v>
      </c>
      <c r="B309" s="3">
        <v>107435042053.63699</v>
      </c>
      <c r="C309" s="3">
        <f t="shared" si="24"/>
        <v>112856205932.81448</v>
      </c>
      <c r="D309" s="4">
        <f>LN(Table1[[#This Row],[NV]])</f>
        <v>25.400152241909328</v>
      </c>
      <c r="E309" s="5">
        <v>689144</v>
      </c>
      <c r="F309" s="5">
        <f t="shared" si="25"/>
        <v>474919452736</v>
      </c>
      <c r="G309" s="8">
        <f t="shared" si="26"/>
        <v>387205217346.66669</v>
      </c>
      <c r="H309" s="5">
        <f t="shared" si="27"/>
        <v>9264304.4294971507</v>
      </c>
      <c r="I309" s="5">
        <f t="shared" si="28"/>
        <v>8268419.9791186741</v>
      </c>
      <c r="J309" s="5">
        <f>Table1[[#This Row],[DAA 
(n)]]^1.5</f>
        <v>572090806.89720917</v>
      </c>
      <c r="K309" s="5">
        <f t="shared" si="29"/>
        <v>489402555.40776294</v>
      </c>
      <c r="L309" s="7">
        <f>LN(Table1[[#This Row],[NV]]/Table1[[#This Row],[NV_MA-1]])</f>
        <v>-1.2820684249010639</v>
      </c>
      <c r="M309" s="7">
        <f>LN(Table1[[#This Row],[NV]]/Table1[[#This Row],[NV_MA-2]])</f>
        <v>9.4721982476828082</v>
      </c>
      <c r="N309" s="4">
        <f>LN(Table1[[#This Row],[NV]]/Table1[[#This Row],[NV_MA-3]])</f>
        <v>5.391456311438545</v>
      </c>
      <c r="O309" s="7">
        <f>LN(Table1[[#This Row],[NV]]/Table1[[#This Row],[Metcalfe
NV ~ n^2]])</f>
        <v>-1.4862588115051956</v>
      </c>
      <c r="P309" s="7">
        <f>Table1[[#This Row],[NV_MA-1]]*$M$3</f>
        <v>387205217346.66669</v>
      </c>
    </row>
    <row r="310" spans="1:16" x14ac:dyDescent="0.2">
      <c r="A310" s="2">
        <v>43383</v>
      </c>
      <c r="B310" s="3">
        <v>113521620699.396</v>
      </c>
      <c r="C310" s="3">
        <f t="shared" si="24"/>
        <v>112889957235.62636</v>
      </c>
      <c r="D310" s="4">
        <f>LN(Table1[[#This Row],[NV]])</f>
        <v>25.455259146470386</v>
      </c>
      <c r="E310" s="5">
        <v>651334</v>
      </c>
      <c r="F310" s="5">
        <f t="shared" si="25"/>
        <v>424235979556</v>
      </c>
      <c r="G310" s="8">
        <f t="shared" si="26"/>
        <v>385119575622.96667</v>
      </c>
      <c r="H310" s="5">
        <f t="shared" si="27"/>
        <v>8719263.5618446693</v>
      </c>
      <c r="I310" s="5">
        <f t="shared" si="28"/>
        <v>8245847.4510110477</v>
      </c>
      <c r="J310" s="5">
        <f>Table1[[#This Row],[DAA 
(n)]]^1.5</f>
        <v>525660838.85726923</v>
      </c>
      <c r="K310" s="5">
        <f t="shared" si="29"/>
        <v>487485400.36209744</v>
      </c>
      <c r="L310" s="7">
        <f>LN(Table1[[#This Row],[NV]]/Table1[[#This Row],[NV_MA-1]])</f>
        <v>-1.2215605625756298</v>
      </c>
      <c r="M310" s="7">
        <f>LN(Table1[[#This Row],[NV]]/Table1[[#This Row],[NV_MA-2]])</f>
        <v>9.5300388541486463</v>
      </c>
      <c r="N310" s="4">
        <f>LN(Table1[[#This Row],[NV]]/Table1[[#This Row],[NV_MA-3]])</f>
        <v>5.4504882464918456</v>
      </c>
      <c r="O310" s="7">
        <f>LN(Table1[[#This Row],[NV]]/Table1[[#This Row],[Metcalfe
NV ~ n^2]])</f>
        <v>-1.3182965464449825</v>
      </c>
      <c r="P310" s="7">
        <f>Table1[[#This Row],[NV_MA-1]]*$M$3</f>
        <v>385119575622.96667</v>
      </c>
    </row>
    <row r="311" spans="1:16" x14ac:dyDescent="0.2">
      <c r="A311" s="2">
        <v>43382</v>
      </c>
      <c r="B311" s="3">
        <v>114471737147.256</v>
      </c>
      <c r="C311" s="3">
        <f t="shared" si="24"/>
        <v>112729269482.33748</v>
      </c>
      <c r="D311" s="4">
        <f>LN(Table1[[#This Row],[NV]])</f>
        <v>25.463593792329537</v>
      </c>
      <c r="E311" s="5">
        <v>604271</v>
      </c>
      <c r="F311" s="5">
        <f t="shared" si="25"/>
        <v>365143441441</v>
      </c>
      <c r="G311" s="8">
        <f t="shared" si="26"/>
        <v>383815652812.46667</v>
      </c>
      <c r="H311" s="5">
        <f t="shared" si="27"/>
        <v>8043921.4351325231</v>
      </c>
      <c r="I311" s="5">
        <f t="shared" si="28"/>
        <v>8231123.1995331934</v>
      </c>
      <c r="J311" s="5">
        <f>Table1[[#This Row],[DAA 
(n)]]^1.5</f>
        <v>469729275.75678539</v>
      </c>
      <c r="K311" s="5">
        <f t="shared" si="29"/>
        <v>486259122.58040297</v>
      </c>
      <c r="L311" s="7">
        <f>LN(Table1[[#This Row],[NV]]/Table1[[#This Row],[NV_MA-1]])</f>
        <v>-1.2098344111328543</v>
      </c>
      <c r="M311" s="7">
        <f>LN(Table1[[#This Row],[NV]]/Table1[[#This Row],[NV_MA-2]])</f>
        <v>9.5401607527388421</v>
      </c>
      <c r="N311" s="4">
        <f>LN(Table1[[#This Row],[NV]]/Table1[[#This Row],[NV_MA-3]])</f>
        <v>5.4613415785177892</v>
      </c>
      <c r="O311" s="7">
        <f>LN(Table1[[#This Row],[NV]]/Table1[[#This Row],[Metcalfe
NV ~ n^2]])</f>
        <v>-1.15996231124824</v>
      </c>
      <c r="P311" s="7">
        <f>Table1[[#This Row],[NV_MA-1]]*$M$3</f>
        <v>383815652812.46667</v>
      </c>
    </row>
    <row r="312" spans="1:16" x14ac:dyDescent="0.2">
      <c r="A312" s="2">
        <v>43381</v>
      </c>
      <c r="B312" s="3">
        <v>114654659129.209</v>
      </c>
      <c r="C312" s="3">
        <f t="shared" si="24"/>
        <v>112510364674.24886</v>
      </c>
      <c r="D312" s="4">
        <f>LN(Table1[[#This Row],[NV]])</f>
        <v>25.465190483272071</v>
      </c>
      <c r="E312" s="5">
        <v>643328</v>
      </c>
      <c r="F312" s="5">
        <f t="shared" si="25"/>
        <v>413870915584</v>
      </c>
      <c r="G312" s="8">
        <f t="shared" si="26"/>
        <v>380211524592.46667</v>
      </c>
      <c r="H312" s="5">
        <f t="shared" si="27"/>
        <v>8604132.4249149915</v>
      </c>
      <c r="I312" s="5">
        <f t="shared" si="28"/>
        <v>8184981.7201745063</v>
      </c>
      <c r="J312" s="5">
        <f>Table1[[#This Row],[DAA 
(n)]]^1.5</f>
        <v>515998787.18929541</v>
      </c>
      <c r="K312" s="5">
        <f t="shared" si="29"/>
        <v>482633912.20130837</v>
      </c>
      <c r="L312" s="7">
        <f>LN(Table1[[#This Row],[NV]]/Table1[[#This Row],[NV_MA-1]])</f>
        <v>-1.1988030951905428</v>
      </c>
      <c r="M312" s="7">
        <f>LN(Table1[[#This Row],[NV]]/Table1[[#This Row],[NV_MA-2]])</f>
        <v>9.547378947819567</v>
      </c>
      <c r="N312" s="4">
        <f>LN(Table1[[#This Row],[NV]]/Table1[[#This Row],[NV_MA-3]])</f>
        <v>5.4704215047943148</v>
      </c>
      <c r="O312" s="7">
        <f>LN(Table1[[#This Row],[NV]]/Table1[[#This Row],[Metcalfe
NV ~ n^2]])</f>
        <v>-1.2836294807742397</v>
      </c>
      <c r="P312" s="7">
        <f>Table1[[#This Row],[NV_MA-1]]*$M$3</f>
        <v>380211524592.46667</v>
      </c>
    </row>
    <row r="313" spans="1:16" x14ac:dyDescent="0.2">
      <c r="A313" s="2">
        <v>43380</v>
      </c>
      <c r="B313" s="3">
        <v>113814915518.548</v>
      </c>
      <c r="C313" s="3">
        <f t="shared" si="24"/>
        <v>112247485121.01845</v>
      </c>
      <c r="D313" s="4">
        <f>LN(Table1[[#This Row],[NV]])</f>
        <v>25.457839417875558</v>
      </c>
      <c r="E313" s="5">
        <v>618542</v>
      </c>
      <c r="F313" s="5">
        <f t="shared" si="25"/>
        <v>382594205764</v>
      </c>
      <c r="G313" s="8">
        <f t="shared" si="26"/>
        <v>376205612213.83331</v>
      </c>
      <c r="H313" s="5">
        <f t="shared" si="27"/>
        <v>8248332.0268286522</v>
      </c>
      <c r="I313" s="5">
        <f t="shared" si="28"/>
        <v>8136681.1173941102</v>
      </c>
      <c r="J313" s="5">
        <f>Table1[[#This Row],[DAA 
(n)]]^1.5</f>
        <v>486467455.45994842</v>
      </c>
      <c r="K313" s="5">
        <f t="shared" si="29"/>
        <v>478732357.33171952</v>
      </c>
      <c r="L313" s="7">
        <f>LN(Table1[[#This Row],[NV]]/Table1[[#This Row],[NV_MA-1]])</f>
        <v>-1.1955622539919344</v>
      </c>
      <c r="M313" s="7">
        <f>LN(Table1[[#This Row],[NV]]/Table1[[#This Row],[NV_MA-2]])</f>
        <v>9.5459464881751881</v>
      </c>
      <c r="N313" s="4">
        <f>LN(Table1[[#This Row],[NV]]/Table1[[#This Row],[NV_MA-3]])</f>
        <v>5.4711871716218967</v>
      </c>
      <c r="O313" s="7">
        <f>LN(Table1[[#This Row],[NV]]/Table1[[#This Row],[Metcalfe
NV ~ n^2]])</f>
        <v>-1.2124013315922288</v>
      </c>
      <c r="P313" s="7">
        <f>Table1[[#This Row],[NV_MA-1]]*$M$3</f>
        <v>376205612213.83331</v>
      </c>
    </row>
    <row r="314" spans="1:16" x14ac:dyDescent="0.2">
      <c r="A314" s="2">
        <v>43379</v>
      </c>
      <c r="B314" s="3">
        <v>113457592359.561</v>
      </c>
      <c r="C314" s="3">
        <f t="shared" si="24"/>
        <v>112139877132.84114</v>
      </c>
      <c r="D314" s="4">
        <f>LN(Table1[[#This Row],[NV]])</f>
        <v>25.454694968450116</v>
      </c>
      <c r="E314" s="5">
        <v>569596</v>
      </c>
      <c r="F314" s="5">
        <f t="shared" si="25"/>
        <v>324439603216</v>
      </c>
      <c r="G314" s="8">
        <f t="shared" si="26"/>
        <v>379522138119.33331</v>
      </c>
      <c r="H314" s="5">
        <f t="shared" si="27"/>
        <v>7548675.0076754019</v>
      </c>
      <c r="I314" s="5">
        <f t="shared" si="28"/>
        <v>8173042.8166844463</v>
      </c>
      <c r="J314" s="5">
        <f>Table1[[#This Row],[DAA 
(n)]]^1.5</f>
        <v>429883123.92256212</v>
      </c>
      <c r="K314" s="5">
        <f t="shared" si="29"/>
        <v>481802005.62822998</v>
      </c>
      <c r="L314" s="7">
        <f>LN(Table1[[#This Row],[NV]]/Table1[[#This Row],[NV_MA-1]])</f>
        <v>-1.207483798595868</v>
      </c>
      <c r="M314" s="7">
        <f>LN(Table1[[#This Row],[NV]]/Table1[[#This Row],[NV_MA-2]])</f>
        <v>9.5383431331689916</v>
      </c>
      <c r="N314" s="4">
        <f>LN(Table1[[#This Row],[NV]]/Table1[[#This Row],[NV_MA-3]])</f>
        <v>5.4616511575320201</v>
      </c>
      <c r="O314" s="7">
        <f>LN(Table1[[#This Row],[NV]]/Table1[[#This Row],[Metcalfe
NV ~ n^2]])</f>
        <v>-1.0506702647165556</v>
      </c>
      <c r="P314" s="7">
        <f>Table1[[#This Row],[NV_MA-1]]*$M$3</f>
        <v>379522138119.33331</v>
      </c>
    </row>
    <row r="315" spans="1:16" x14ac:dyDescent="0.2">
      <c r="A315" s="2">
        <v>43378</v>
      </c>
      <c r="B315" s="3">
        <v>114184670611.299</v>
      </c>
      <c r="C315" s="3">
        <f t="shared" si="24"/>
        <v>112092642638.83682</v>
      </c>
      <c r="D315" s="4">
        <f>LN(Table1[[#This Row],[NV]])</f>
        <v>25.461082892332534</v>
      </c>
      <c r="E315" s="5">
        <v>686857</v>
      </c>
      <c r="F315" s="5">
        <f t="shared" si="25"/>
        <v>471772538449</v>
      </c>
      <c r="G315" s="8">
        <f t="shared" si="26"/>
        <v>383223524948.79999</v>
      </c>
      <c r="H315" s="5">
        <f t="shared" si="27"/>
        <v>9231276.6174926572</v>
      </c>
      <c r="I315" s="5">
        <f t="shared" si="28"/>
        <v>8216177.0091558695</v>
      </c>
      <c r="J315" s="5">
        <f>Table1[[#This Row],[DAA 
(n)]]^1.5</f>
        <v>569245351.70826304</v>
      </c>
      <c r="K315" s="5">
        <f t="shared" si="29"/>
        <v>485341796.9616946</v>
      </c>
      <c r="L315" s="7">
        <f>LN(Table1[[#This Row],[NV]]/Table1[[#This Row],[NV_MA-1]])</f>
        <v>-1.2108013796112123</v>
      </c>
      <c r="M315" s="7">
        <f>LN(Table1[[#This Row],[NV]]/Table1[[#This Row],[NV_MA-2]])</f>
        <v>9.539467317529601</v>
      </c>
      <c r="N315" s="4">
        <f>LN(Table1[[#This Row],[NV]]/Table1[[#This Row],[NV_MA-3]])</f>
        <v>5.4607189556370939</v>
      </c>
      <c r="O315" s="7">
        <f>LN(Table1[[#This Row],[NV]]/Table1[[#This Row],[Metcalfe
NV ~ n^2]])</f>
        <v>-1.4186799039777778</v>
      </c>
      <c r="P315" s="7">
        <f>Table1[[#This Row],[NV_MA-1]]*$M$3</f>
        <v>383223524948.79999</v>
      </c>
    </row>
    <row r="316" spans="1:16" x14ac:dyDescent="0.2">
      <c r="A316" s="2">
        <v>43377</v>
      </c>
      <c r="B316" s="3">
        <v>113390928115.679</v>
      </c>
      <c r="C316" s="3">
        <f t="shared" si="24"/>
        <v>112203915625.14389</v>
      </c>
      <c r="D316" s="4">
        <f>LN(Table1[[#This Row],[NV]])</f>
        <v>25.454107226060071</v>
      </c>
      <c r="E316" s="5">
        <v>653916</v>
      </c>
      <c r="F316" s="5">
        <f t="shared" si="25"/>
        <v>427606135056</v>
      </c>
      <c r="G316" s="8">
        <f t="shared" si="26"/>
        <v>381362177839.96667</v>
      </c>
      <c r="H316" s="5">
        <f t="shared" si="27"/>
        <v>8756415.3332410958</v>
      </c>
      <c r="I316" s="5">
        <f t="shared" si="28"/>
        <v>8196038.9042025348</v>
      </c>
      <c r="J316" s="5">
        <f>Table1[[#This Row],[DAA 
(n)]]^1.5</f>
        <v>528789649.49333102</v>
      </c>
      <c r="K316" s="5">
        <f t="shared" si="29"/>
        <v>483631117.54185134</v>
      </c>
      <c r="L316" s="7">
        <f>LN(Table1[[#This Row],[NV]]/Table1[[#This Row],[NV_MA-1]])</f>
        <v>-1.2129081324860471</v>
      </c>
      <c r="M316" s="7">
        <f>LN(Table1[[#This Row],[NV]]/Table1[[#This Row],[NV_MA-2]])</f>
        <v>9.5349456909999883</v>
      </c>
      <c r="N316" s="4">
        <f>LN(Table1[[#This Row],[NV]]/Table1[[#This Row],[NV_MA-3]])</f>
        <v>5.4572742058052102</v>
      </c>
      <c r="O316" s="7">
        <f>LN(Table1[[#This Row],[NV]]/Table1[[#This Row],[Metcalfe
NV ~ n^2]])</f>
        <v>-1.3273611375863152</v>
      </c>
      <c r="P316" s="7">
        <f>Table1[[#This Row],[NV_MA-1]]*$M$3</f>
        <v>381362177839.96667</v>
      </c>
    </row>
    <row r="317" spans="1:16" x14ac:dyDescent="0.2">
      <c r="A317" s="2">
        <v>43376</v>
      </c>
      <c r="B317" s="3">
        <v>112138394238.332</v>
      </c>
      <c r="C317" s="3">
        <f t="shared" si="24"/>
        <v>112655106302.66576</v>
      </c>
      <c r="D317" s="4">
        <f>LN(Table1[[#This Row],[NV]])</f>
        <v>25.44299960828074</v>
      </c>
      <c r="E317" s="5">
        <v>695230</v>
      </c>
      <c r="F317" s="5">
        <f t="shared" si="25"/>
        <v>483344752900</v>
      </c>
      <c r="G317" s="8">
        <f t="shared" si="26"/>
        <v>381036103686.40002</v>
      </c>
      <c r="H317" s="5">
        <f t="shared" si="27"/>
        <v>9352232.5730521176</v>
      </c>
      <c r="I317" s="5">
        <f t="shared" si="28"/>
        <v>8192431.635801631</v>
      </c>
      <c r="J317" s="5">
        <f>Table1[[#This Row],[DAA 
(n)]]^1.5</f>
        <v>579685925.78970408</v>
      </c>
      <c r="K317" s="5">
        <f t="shared" si="29"/>
        <v>483327820.10029823</v>
      </c>
      <c r="L317" s="7">
        <f>LN(Table1[[#This Row],[NV]]/Table1[[#This Row],[NV_MA-1]])</f>
        <v>-1.2231603596346547</v>
      </c>
      <c r="M317" s="7">
        <f>LN(Table1[[#This Row],[NV]]/Table1[[#This Row],[NV_MA-2]])</f>
        <v>9.5242782934901875</v>
      </c>
      <c r="N317" s="4">
        <f>LN(Table1[[#This Row],[NV]]/Table1[[#This Row],[NV_MA-3]])</f>
        <v>5.4467939103240495</v>
      </c>
      <c r="O317" s="7">
        <f>LN(Table1[[#This Row],[NV]]/Table1[[#This Row],[Metcalfe
NV ~ n^2]])</f>
        <v>-1.4609964018227315</v>
      </c>
      <c r="P317" s="7">
        <f>Table1[[#This Row],[NV_MA-1]]*$M$3</f>
        <v>381036103686.40002</v>
      </c>
    </row>
    <row r="318" spans="1:16" x14ac:dyDescent="0.2">
      <c r="A318" s="2">
        <v>43375</v>
      </c>
      <c r="B318" s="3">
        <v>112923694623.179</v>
      </c>
      <c r="C318" s="3">
        <f t="shared" si="24"/>
        <v>113092078183.38522</v>
      </c>
      <c r="D318" s="4">
        <f>LN(Table1[[#This Row],[NV]])</f>
        <v>25.449978158740645</v>
      </c>
      <c r="E318" s="5">
        <v>660448</v>
      </c>
      <c r="F318" s="5">
        <f t="shared" si="25"/>
        <v>436191560704</v>
      </c>
      <c r="G318" s="8">
        <f t="shared" si="26"/>
        <v>377577539771.36664</v>
      </c>
      <c r="H318" s="5">
        <f t="shared" si="27"/>
        <v>8850448.1250668876</v>
      </c>
      <c r="I318" s="5">
        <f t="shared" si="28"/>
        <v>8154471.5769639611</v>
      </c>
      <c r="J318" s="5">
        <f>Table1[[#This Row],[DAA 
(n)]]^1.5</f>
        <v>536732562.71986729</v>
      </c>
      <c r="K318" s="5">
        <f t="shared" si="29"/>
        <v>480124878.79570162</v>
      </c>
      <c r="L318" s="7">
        <f>LN(Table1[[#This Row],[NV]]/Table1[[#This Row],[NV_MA-1]])</f>
        <v>-1.2070636291703194</v>
      </c>
      <c r="M318" s="7">
        <f>LN(Table1[[#This Row],[NV]]/Table1[[#This Row],[NV_MA-2]])</f>
        <v>9.5359011642321505</v>
      </c>
      <c r="N318" s="4">
        <f>LN(Table1[[#This Row],[NV]]/Table1[[#This Row],[NV_MA-3]])</f>
        <v>5.4604213665535495</v>
      </c>
      <c r="O318" s="7">
        <f>LN(Table1[[#This Row],[NV]]/Table1[[#This Row],[Metcalfe
NV ~ n^2]])</f>
        <v>-1.3513691844775582</v>
      </c>
      <c r="P318" s="7">
        <f>Table1[[#This Row],[NV_MA-1]]*$M$3</f>
        <v>377577539771.36664</v>
      </c>
    </row>
    <row r="319" spans="1:16" x14ac:dyDescent="0.2">
      <c r="A319" s="2">
        <v>43374</v>
      </c>
      <c r="B319" s="3">
        <v>113691387610.73399</v>
      </c>
      <c r="C319" s="3">
        <f t="shared" si="24"/>
        <v>113517271644.7603</v>
      </c>
      <c r="D319" s="4">
        <f>LN(Table1[[#This Row],[NV]])</f>
        <v>25.456753488226543</v>
      </c>
      <c r="E319" s="5">
        <v>688212</v>
      </c>
      <c r="F319" s="5">
        <f t="shared" si="25"/>
        <v>473635756944</v>
      </c>
      <c r="G319" s="8">
        <f t="shared" si="26"/>
        <v>371106522681.53333</v>
      </c>
      <c r="H319" s="5">
        <f t="shared" si="27"/>
        <v>9250843.9924500734</v>
      </c>
      <c r="I319" s="5">
        <f t="shared" si="28"/>
        <v>8074397.4663644182</v>
      </c>
      <c r="J319" s="5">
        <f>Table1[[#This Row],[DAA 
(n)]]^1.5</f>
        <v>570930653.89585245</v>
      </c>
      <c r="K319" s="5">
        <f t="shared" si="29"/>
        <v>473737092.87118697</v>
      </c>
      <c r="L319" s="7">
        <f>LN(Table1[[#This Row],[NV]]/Table1[[#This Row],[NV_MA-1]])</f>
        <v>-1.1830014932461645</v>
      </c>
      <c r="M319" s="7">
        <f>LN(Table1[[#This Row],[NV]]/Table1[[#This Row],[NV_MA-2]])</f>
        <v>9.5525446811060402</v>
      </c>
      <c r="N319" s="4">
        <f>LN(Table1[[#This Row],[NV]]/Table1[[#This Row],[NV_MA-3]])</f>
        <v>5.4805904188358499</v>
      </c>
      <c r="O319" s="7">
        <f>LN(Table1[[#This Row],[NV]]/Table1[[#This Row],[Metcalfe
NV ~ n^2]])</f>
        <v>-1.4269509297437148</v>
      </c>
      <c r="P319" s="7">
        <f>Table1[[#This Row],[NV_MA-1]]*$M$3</f>
        <v>371106522681.53333</v>
      </c>
    </row>
    <row r="320" spans="1:16" x14ac:dyDescent="0.2">
      <c r="A320" s="2">
        <v>43373</v>
      </c>
      <c r="B320" s="3">
        <v>114325063066.957</v>
      </c>
      <c r="C320" s="3">
        <f t="shared" si="24"/>
        <v>113864442207.12231</v>
      </c>
      <c r="D320" s="4">
        <f>LN(Table1[[#This Row],[NV]])</f>
        <v>25.462311658136624</v>
      </c>
      <c r="E320" s="5">
        <v>514766</v>
      </c>
      <c r="F320" s="5">
        <f t="shared" si="25"/>
        <v>264984034756</v>
      </c>
      <c r="G320" s="8">
        <f t="shared" si="26"/>
        <v>365644596014.36664</v>
      </c>
      <c r="H320" s="5">
        <f t="shared" si="27"/>
        <v>6769928.4258968066</v>
      </c>
      <c r="I320" s="5">
        <f t="shared" si="28"/>
        <v>8011478.3087531589</v>
      </c>
      <c r="J320" s="5">
        <f>Table1[[#This Row],[DAA 
(n)]]^1.5</f>
        <v>369330166.15923363</v>
      </c>
      <c r="K320" s="5">
        <f t="shared" si="29"/>
        <v>468547044.30367333</v>
      </c>
      <c r="L320" s="7">
        <f>LN(Table1[[#This Row],[NV]]/Table1[[#This Row],[NV_MA-1]])</f>
        <v>-1.1626159912964271</v>
      </c>
      <c r="M320" s="7">
        <f>LN(Table1[[#This Row],[NV]]/Table1[[#This Row],[NV_MA-2]])</f>
        <v>9.5659257982240202</v>
      </c>
      <c r="N320" s="4">
        <f>LN(Table1[[#This Row],[NV]]/Table1[[#This Row],[NV_MA-3]])</f>
        <v>5.4971645887993992</v>
      </c>
      <c r="O320" s="7">
        <f>LN(Table1[[#This Row],[NV]]/Table1[[#This Row],[Metcalfe
NV ~ n^2]])</f>
        <v>-0.84062375677736112</v>
      </c>
      <c r="P320" s="7">
        <f>Table1[[#This Row],[NV_MA-1]]*$M$3</f>
        <v>365644596014.36664</v>
      </c>
    </row>
    <row r="321" spans="1:16" x14ac:dyDescent="0.2">
      <c r="A321" s="2">
        <v>43372</v>
      </c>
      <c r="B321" s="3">
        <v>113959121295.65199</v>
      </c>
      <c r="C321" s="3">
        <f t="shared" si="24"/>
        <v>114091870349.43845</v>
      </c>
      <c r="D321" s="4">
        <f>LN(Table1[[#This Row],[NV]])</f>
        <v>25.459105635908028</v>
      </c>
      <c r="E321" s="5">
        <v>564628</v>
      </c>
      <c r="F321" s="5">
        <f t="shared" si="25"/>
        <v>318804778384</v>
      </c>
      <c r="G321" s="8">
        <f t="shared" si="26"/>
        <v>371253799876.66669</v>
      </c>
      <c r="H321" s="5">
        <f t="shared" si="27"/>
        <v>7477889.4090774814</v>
      </c>
      <c r="I321" s="5">
        <f t="shared" si="28"/>
        <v>8079762.0003197342</v>
      </c>
      <c r="J321" s="5">
        <f>Table1[[#This Row],[DAA 
(n)]]^1.5</f>
        <v>424271262.76640648</v>
      </c>
      <c r="K321" s="5">
        <f t="shared" si="29"/>
        <v>474036870.91303217</v>
      </c>
      <c r="L321" s="7">
        <f>LN(Table1[[#This Row],[NV]]/Table1[[#This Row],[NV_MA-1]])</f>
        <v>-1.1810461264609371</v>
      </c>
      <c r="M321" s="7">
        <f>LN(Table1[[#This Row],[NV]]/Table1[[#This Row],[NV_MA-2]])</f>
        <v>9.5542326612505413</v>
      </c>
      <c r="N321" s="4">
        <f>LN(Table1[[#This Row],[NV]]/Table1[[#This Row],[NV_MA-3]])</f>
        <v>5.4823099725375535</v>
      </c>
      <c r="O321" s="7">
        <f>LN(Table1[[#This Row],[NV]]/Table1[[#This Row],[Metcalfe
NV ~ n^2]])</f>
        <v>-1.0287391364995806</v>
      </c>
      <c r="P321" s="7">
        <f>Table1[[#This Row],[NV_MA-1]]*$M$3</f>
        <v>371253799876.66669</v>
      </c>
    </row>
    <row r="322" spans="1:16" x14ac:dyDescent="0.2">
      <c r="A322" s="2">
        <v>43371</v>
      </c>
      <c r="B322" s="3">
        <v>114599980309.95399</v>
      </c>
      <c r="C322" s="3">
        <f t="shared" si="24"/>
        <v>114298773504.47531</v>
      </c>
      <c r="D322" s="4">
        <f>LN(Table1[[#This Row],[NV]])</f>
        <v>25.464713469411624</v>
      </c>
      <c r="E322" s="5">
        <v>654875</v>
      </c>
      <c r="F322" s="5">
        <f t="shared" si="25"/>
        <v>428861265625</v>
      </c>
      <c r="G322" s="8">
        <f t="shared" si="26"/>
        <v>373694265297.06665</v>
      </c>
      <c r="H322" s="5">
        <f t="shared" si="27"/>
        <v>8770216.7501883022</v>
      </c>
      <c r="I322" s="5">
        <f t="shared" si="28"/>
        <v>8109063.1439296575</v>
      </c>
      <c r="J322" s="5">
        <f>Table1[[#This Row],[DAA 
(n)]]^1.5</f>
        <v>529953319.9501372</v>
      </c>
      <c r="K322" s="5">
        <f t="shared" si="29"/>
        <v>476408745.96665794</v>
      </c>
      <c r="L322" s="7">
        <f>LN(Table1[[#This Row],[NV]]/Table1[[#This Row],[NV_MA-1]])</f>
        <v>-1.1819903581687567</v>
      </c>
      <c r="M322" s="7">
        <f>LN(Table1[[#This Row],[NV]]/Table1[[#This Row],[NV_MA-2]])</f>
        <v>9.556220568620482</v>
      </c>
      <c r="N322" s="4">
        <f>LN(Table1[[#This Row],[NV]]/Table1[[#This Row],[NV_MA-3]])</f>
        <v>5.4829267156824582</v>
      </c>
      <c r="O322" s="7">
        <f>LN(Table1[[#This Row],[NV]]/Table1[[#This Row],[Metcalfe
NV ~ n^2]])</f>
        <v>-1.3196858440094161</v>
      </c>
      <c r="P322" s="7">
        <f>Table1[[#This Row],[NV_MA-1]]*$M$3</f>
        <v>373694265297.06665</v>
      </c>
    </row>
    <row r="323" spans="1:16" x14ac:dyDescent="0.2">
      <c r="A323" s="2">
        <v>43370</v>
      </c>
      <c r="B323" s="3">
        <v>115558470786.68401</v>
      </c>
      <c r="C323" s="3">
        <f t="shared" si="24"/>
        <v>114521856653.41183</v>
      </c>
      <c r="D323" s="4">
        <f>LN(Table1[[#This Row],[NV]])</f>
        <v>25.473042479389079</v>
      </c>
      <c r="E323" s="5">
        <v>642476</v>
      </c>
      <c r="F323" s="5">
        <f t="shared" si="25"/>
        <v>412775410576</v>
      </c>
      <c r="G323" s="8">
        <f t="shared" si="26"/>
        <v>373182923747.43335</v>
      </c>
      <c r="H323" s="5">
        <f t="shared" si="27"/>
        <v>8591885.9920383021</v>
      </c>
      <c r="I323" s="5">
        <f t="shared" si="28"/>
        <v>8103396.6736870138</v>
      </c>
      <c r="J323" s="5">
        <f>Table1[[#This Row],[DAA 
(n)]]^1.5</f>
        <v>514974071.85724133</v>
      </c>
      <c r="K323" s="5">
        <f t="shared" si="29"/>
        <v>475932687.77639645</v>
      </c>
      <c r="L323" s="7">
        <f>LN(Table1[[#This Row],[NV]]/Table1[[#This Row],[NV_MA-1]])</f>
        <v>-1.1722920691799004</v>
      </c>
      <c r="M323" s="7">
        <f>LN(Table1[[#This Row],[NV]]/Table1[[#This Row],[NV_MA-2]])</f>
        <v>9.5652486052153805</v>
      </c>
      <c r="N323" s="4">
        <f>LN(Table1[[#This Row],[NV]]/Table1[[#This Row],[NV_MA-3]])</f>
        <v>5.4922554894274986</v>
      </c>
      <c r="O323" s="7">
        <f>LN(Table1[[#This Row],[NV]]/Table1[[#This Row],[Metcalfe
NV ~ n^2]])</f>
        <v>-1.2731270025473762</v>
      </c>
      <c r="P323" s="7">
        <f>Table1[[#This Row],[NV_MA-1]]*$M$3</f>
        <v>373182923747.43335</v>
      </c>
    </row>
    <row r="324" spans="1:16" x14ac:dyDescent="0.2">
      <c r="A324" s="2">
        <v>43369</v>
      </c>
      <c r="B324" s="3">
        <v>111783470497.883</v>
      </c>
      <c r="C324" s="3">
        <f t="shared" si="24"/>
        <v>114746077473.49428</v>
      </c>
      <c r="D324" s="4">
        <f>LN(Table1[[#This Row],[NV]])</f>
        <v>25.439829537880545</v>
      </c>
      <c r="E324" s="5">
        <v>624467</v>
      </c>
      <c r="F324" s="5">
        <f t="shared" si="25"/>
        <v>389959034089</v>
      </c>
      <c r="G324" s="8">
        <f t="shared" si="26"/>
        <v>374666147926.93335</v>
      </c>
      <c r="H324" s="5">
        <f t="shared" si="27"/>
        <v>8333295.902591913</v>
      </c>
      <c r="I324" s="5">
        <f t="shared" si="28"/>
        <v>8119592.0728909681</v>
      </c>
      <c r="J324" s="5">
        <f>Table1[[#This Row],[DAA 
(n)]]^1.5</f>
        <v>493473958.92838693</v>
      </c>
      <c r="K324" s="5">
        <f t="shared" si="29"/>
        <v>477302619.83315074</v>
      </c>
      <c r="L324" s="7">
        <f>LN(Table1[[#This Row],[NV]]/Table1[[#This Row],[NV_MA-1]])</f>
        <v>-1.2094716563137793</v>
      </c>
      <c r="M324" s="7">
        <f>LN(Table1[[#This Row],[NV]]/Table1[[#This Row],[NV_MA-2]])</f>
        <v>9.5300390643333195</v>
      </c>
      <c r="N324" s="4">
        <f>LN(Table1[[#This Row],[NV]]/Table1[[#This Row],[NV_MA-3]])</f>
        <v>5.4561682670589127</v>
      </c>
      <c r="O324" s="7">
        <f>LN(Table1[[#This Row],[NV]]/Table1[[#This Row],[Metcalfe
NV ~ n^2]])</f>
        <v>-1.249477991874951</v>
      </c>
      <c r="P324" s="7">
        <f>Table1[[#This Row],[NV_MA-1]]*$M$3</f>
        <v>374666147926.93335</v>
      </c>
    </row>
    <row r="325" spans="1:16" x14ac:dyDescent="0.2">
      <c r="A325" s="2">
        <v>43368</v>
      </c>
      <c r="B325" s="3">
        <v>110983208939.86</v>
      </c>
      <c r="C325" s="3">
        <f t="shared" si="24"/>
        <v>114949744928.38058</v>
      </c>
      <c r="D325" s="4">
        <f>LN(Table1[[#This Row],[NV]])</f>
        <v>25.432644756004091</v>
      </c>
      <c r="E325" s="5">
        <v>653042</v>
      </c>
      <c r="F325" s="5">
        <f t="shared" si="25"/>
        <v>426463853764</v>
      </c>
      <c r="G325" s="8">
        <f t="shared" si="26"/>
        <v>376868291358.13336</v>
      </c>
      <c r="H325" s="5">
        <f t="shared" si="27"/>
        <v>8743838.4159046523</v>
      </c>
      <c r="I325" s="5">
        <f t="shared" si="28"/>
        <v>8143962.8952097911</v>
      </c>
      <c r="J325" s="5">
        <f>Table1[[#This Row],[DAA 
(n)]]^1.5</f>
        <v>527729862.70415795</v>
      </c>
      <c r="K325" s="5">
        <f t="shared" si="29"/>
        <v>479351243.87020212</v>
      </c>
      <c r="L325" s="7">
        <f>LN(Table1[[#This Row],[NV]]/Table1[[#This Row],[NV_MA-1]])</f>
        <v>-1.2225168475572328</v>
      </c>
      <c r="M325" s="7">
        <f>LN(Table1[[#This Row],[NV]]/Table1[[#This Row],[NV_MA-2]])</f>
        <v>9.5198572943311994</v>
      </c>
      <c r="N325" s="4">
        <f>LN(Table1[[#This Row],[NV]]/Table1[[#This Row],[NV_MA-3]])</f>
        <v>5.4447005836099818</v>
      </c>
      <c r="O325" s="7">
        <f>LN(Table1[[#This Row],[NV]]/Table1[[#This Row],[Metcalfe
NV ~ n^2]])</f>
        <v>-1.3461486934360747</v>
      </c>
      <c r="P325" s="7">
        <f>Table1[[#This Row],[NV_MA-1]]*$M$3</f>
        <v>376868291358.13336</v>
      </c>
    </row>
    <row r="326" spans="1:16" x14ac:dyDescent="0.2">
      <c r="A326" s="2">
        <v>43367</v>
      </c>
      <c r="B326" s="3">
        <v>113704182830.39</v>
      </c>
      <c r="C326" s="3">
        <f t="shared" si="24"/>
        <v>115093846930.20508</v>
      </c>
      <c r="D326" s="4">
        <f>LN(Table1[[#This Row],[NV]])</f>
        <v>25.456866025332211</v>
      </c>
      <c r="E326" s="5">
        <v>601707</v>
      </c>
      <c r="F326" s="5">
        <f t="shared" si="25"/>
        <v>362051313849</v>
      </c>
      <c r="G326" s="8">
        <f t="shared" si="26"/>
        <v>370825115266.83331</v>
      </c>
      <c r="H326" s="5">
        <f t="shared" si="27"/>
        <v>8007231.4836096661</v>
      </c>
      <c r="I326" s="5">
        <f t="shared" si="28"/>
        <v>8068922.9900861001</v>
      </c>
      <c r="J326" s="5">
        <f>Table1[[#This Row],[DAA 
(n)]]^1.5</f>
        <v>466742766.30938733</v>
      </c>
      <c r="K326" s="5">
        <f t="shared" si="29"/>
        <v>473374128.65295911</v>
      </c>
      <c r="L326" s="7">
        <f>LN(Table1[[#This Row],[NV]]/Table1[[#This Row],[NV_MA-1]])</f>
        <v>-1.1821303756627251</v>
      </c>
      <c r="M326" s="7">
        <f>LN(Table1[[#This Row],[NV]]/Table1[[#This Row],[NV_MA-2]])</f>
        <v>9.5533354524700123</v>
      </c>
      <c r="N326" s="4">
        <f>LN(Table1[[#This Row],[NV]]/Table1[[#This Row],[NV_MA-3]])</f>
        <v>5.481469421859666</v>
      </c>
      <c r="O326" s="7">
        <f>LN(Table1[[#This Row],[NV]]/Table1[[#This Row],[Metcalfe
NV ~ n^2]])</f>
        <v>-1.1581857643583429</v>
      </c>
      <c r="P326" s="7">
        <f>Table1[[#This Row],[NV_MA-1]]*$M$3</f>
        <v>370825115266.83331</v>
      </c>
    </row>
    <row r="327" spans="1:16" x14ac:dyDescent="0.2">
      <c r="A327" s="2">
        <v>43366</v>
      </c>
      <c r="B327" s="3">
        <v>115889611042.228</v>
      </c>
      <c r="C327" s="3">
        <f t="shared" si="24"/>
        <v>115179046977.36768</v>
      </c>
      <c r="D327" s="4">
        <f>LN(Table1[[#This Row],[NV]])</f>
        <v>25.475903946020171</v>
      </c>
      <c r="E327" s="5">
        <v>524121</v>
      </c>
      <c r="F327" s="5">
        <f t="shared" si="25"/>
        <v>274702822641</v>
      </c>
      <c r="G327" s="8">
        <f t="shared" si="26"/>
        <v>368512338676.66669</v>
      </c>
      <c r="H327" s="5">
        <f t="shared" si="27"/>
        <v>6902399.9016227704</v>
      </c>
      <c r="I327" s="5">
        <f t="shared" si="28"/>
        <v>8040070.7746932339</v>
      </c>
      <c r="J327" s="5">
        <f>Table1[[#This Row],[DAA 
(n)]]^1.5</f>
        <v>379443695.56684417</v>
      </c>
      <c r="K327" s="5">
        <f t="shared" si="29"/>
        <v>471079599.09115016</v>
      </c>
      <c r="L327" s="7">
        <f>LN(Table1[[#This Row],[NV]]/Table1[[#This Row],[NV_MA-1]])</f>
        <v>-1.1568360855138415</v>
      </c>
      <c r="M327" s="7">
        <f>LN(Table1[[#This Row],[NV]]/Table1[[#This Row],[NV_MA-2]])</f>
        <v>9.5759555020812233</v>
      </c>
      <c r="N327" s="4">
        <f>LN(Table1[[#This Row],[NV]]/Table1[[#This Row],[NV_MA-3]])</f>
        <v>5.5053663081248772</v>
      </c>
      <c r="O327" s="7">
        <f>LN(Table1[[#This Row],[NV]]/Table1[[#This Row],[Metcalfe
NV ~ n^2]])</f>
        <v>-0.86305175933325096</v>
      </c>
      <c r="P327" s="7">
        <f>Table1[[#This Row],[NV_MA-1]]*$M$3</f>
        <v>368512338676.66669</v>
      </c>
    </row>
    <row r="328" spans="1:16" x14ac:dyDescent="0.2">
      <c r="A328" s="2">
        <v>43365</v>
      </c>
      <c r="B328" s="3">
        <v>115953176233.36099</v>
      </c>
      <c r="C328" s="3">
        <f t="shared" si="24"/>
        <v>115163401284.8165</v>
      </c>
      <c r="D328" s="4">
        <f>LN(Table1[[#This Row],[NV]])</f>
        <v>25.476452293402229</v>
      </c>
      <c r="E328" s="5">
        <v>550844</v>
      </c>
      <c r="F328" s="5">
        <f t="shared" si="25"/>
        <v>303429112336</v>
      </c>
      <c r="G328" s="8">
        <f t="shared" si="26"/>
        <v>372712553130.5</v>
      </c>
      <c r="H328" s="5">
        <f t="shared" si="27"/>
        <v>7281720.8201942332</v>
      </c>
      <c r="I328" s="5">
        <f t="shared" si="28"/>
        <v>8091856.9979933538</v>
      </c>
      <c r="J328" s="5">
        <f>Table1[[#This Row],[DAA 
(n)]]^1.5</f>
        <v>408830167.61928391</v>
      </c>
      <c r="K328" s="5">
        <f t="shared" si="29"/>
        <v>475219546.09308088</v>
      </c>
      <c r="L328" s="7">
        <f>LN(Table1[[#This Row],[NV]]/Table1[[#This Row],[NV_MA-1]])</f>
        <v>-1.1676210310573008</v>
      </c>
      <c r="M328" s="7">
        <f>LN(Table1[[#This Row],[NV]]/Table1[[#This Row],[NV_MA-2]])</f>
        <v>9.5700834883111785</v>
      </c>
      <c r="N328" s="4">
        <f>LN(Table1[[#This Row],[NV]]/Table1[[#This Row],[NV_MA-3]])</f>
        <v>5.4971648358846714</v>
      </c>
      <c r="O328" s="7">
        <f>LN(Table1[[#This Row],[NV]]/Table1[[#This Row],[Metcalfe
NV ~ n^2]])</f>
        <v>-0.96196155950071138</v>
      </c>
      <c r="P328" s="7">
        <f>Table1[[#This Row],[NV_MA-1]]*$M$3</f>
        <v>372712553130.5</v>
      </c>
    </row>
    <row r="329" spans="1:16" x14ac:dyDescent="0.2">
      <c r="A329" s="2">
        <v>43364</v>
      </c>
      <c r="B329" s="3">
        <v>116583125426.561</v>
      </c>
      <c r="C329" s="3">
        <f t="shared" si="24"/>
        <v>115040782802.06374</v>
      </c>
      <c r="D329" s="4">
        <f>LN(Table1[[#This Row],[NV]])</f>
        <v>25.481870378490445</v>
      </c>
      <c r="E329" s="5">
        <v>713347</v>
      </c>
      <c r="F329" s="5">
        <f t="shared" si="25"/>
        <v>508863942409</v>
      </c>
      <c r="G329" s="8">
        <f t="shared" si="26"/>
        <v>373581433262.26666</v>
      </c>
      <c r="H329" s="5">
        <f t="shared" si="27"/>
        <v>9614293.452228941</v>
      </c>
      <c r="I329" s="5">
        <f t="shared" si="28"/>
        <v>8102856.4116673609</v>
      </c>
      <c r="J329" s="5">
        <f>Table1[[#This Row],[DAA 
(n)]]^1.5</f>
        <v>602491964.03407192</v>
      </c>
      <c r="K329" s="5">
        <f t="shared" si="29"/>
        <v>476088464.54074007</v>
      </c>
      <c r="L329" s="7">
        <f>LN(Table1[[#This Row],[NV]]/Table1[[#This Row],[NV_MA-1]])</f>
        <v>-1.1645314667402504</v>
      </c>
      <c r="M329" s="7">
        <f>LN(Table1[[#This Row],[NV]]/Table1[[#This Row],[NV_MA-2]])</f>
        <v>9.5741431775961292</v>
      </c>
      <c r="N329" s="4">
        <f>LN(Table1[[#This Row],[NV]]/Table1[[#This Row],[NV_MA-3]])</f>
        <v>5.5007561336871955</v>
      </c>
      <c r="O329" s="7">
        <f>LN(Table1[[#This Row],[NV]]/Table1[[#This Row],[Metcalfe
NV ~ n^2]])</f>
        <v>-1.4735761355593555</v>
      </c>
      <c r="P329" s="7">
        <f>Table1[[#This Row],[NV_MA-1]]*$M$3</f>
        <v>373581433262.26666</v>
      </c>
    </row>
    <row r="330" spans="1:16" x14ac:dyDescent="0.2">
      <c r="A330" s="2">
        <v>43363</v>
      </c>
      <c r="B330" s="3">
        <v>112327578128.493</v>
      </c>
      <c r="C330" s="3">
        <f t="shared" ref="C330:C393" si="30">AVERAGE(B330:B359)</f>
        <v>114810172125.88681</v>
      </c>
      <c r="D330" s="4">
        <f>LN(Table1[[#This Row],[NV]])</f>
        <v>25.444685244040684</v>
      </c>
      <c r="E330" s="5">
        <v>628755</v>
      </c>
      <c r="F330" s="5">
        <f t="shared" ref="F330:F393" si="31">E330^2</f>
        <v>395332850025</v>
      </c>
      <c r="G330" s="8">
        <f t="shared" ref="G330:G393" si="32">AVERAGE(F330:F359)</f>
        <v>369523273572.66669</v>
      </c>
      <c r="H330" s="5">
        <f t="shared" ref="H330:H393" si="33">E330*LN(E330)</f>
        <v>8394820.4664639216</v>
      </c>
      <c r="I330" s="5">
        <f t="shared" ref="I330:I393" si="34">AVERAGE(H330:H359)</f>
        <v>8059067.3946379824</v>
      </c>
      <c r="J330" s="5">
        <f>Table1[[#This Row],[DAA 
(n)]]^1.5</f>
        <v>498565448.17854005</v>
      </c>
      <c r="K330" s="5">
        <f t="shared" ref="K330:K393" si="35">AVERAGE(J330:J359)</f>
        <v>472364605.71935397</v>
      </c>
      <c r="L330" s="7">
        <f>LN(Table1[[#This Row],[NV]]/Table1[[#This Row],[NV_MA-1]])</f>
        <v>-1.1907943179752698</v>
      </c>
      <c r="M330" s="7">
        <f>LN(Table1[[#This Row],[NV]]/Table1[[#This Row],[NV_MA-2]])</f>
        <v>9.5423768441138357</v>
      </c>
      <c r="N330" s="4">
        <f>LN(Table1[[#This Row],[NV]]/Table1[[#This Row],[NV_MA-3]])</f>
        <v>5.4714235289476552</v>
      </c>
      <c r="O330" s="7">
        <f>LN(Table1[[#This Row],[NV]]/Table1[[#This Row],[Metcalfe
NV ~ n^2]])</f>
        <v>-1.2583086612608145</v>
      </c>
      <c r="P330" s="7">
        <f>Table1[[#This Row],[NV_MA-1]]*$M$3</f>
        <v>369523273572.66669</v>
      </c>
    </row>
    <row r="331" spans="1:16" x14ac:dyDescent="0.2">
      <c r="A331" s="2">
        <v>43362</v>
      </c>
      <c r="B331" s="3">
        <v>110311553611.74899</v>
      </c>
      <c r="C331" s="3">
        <f t="shared" si="30"/>
        <v>114782876260.41962</v>
      </c>
      <c r="D331" s="4">
        <f>LN(Table1[[#This Row],[NV]])</f>
        <v>25.426574504880275</v>
      </c>
      <c r="E331" s="5">
        <v>638350</v>
      </c>
      <c r="F331" s="5">
        <f t="shared" si="31"/>
        <v>407490722500</v>
      </c>
      <c r="G331" s="8">
        <f t="shared" si="32"/>
        <v>367948491241.20001</v>
      </c>
      <c r="H331" s="5">
        <f t="shared" si="33"/>
        <v>8532595.921496978</v>
      </c>
      <c r="I331" s="5">
        <f t="shared" si="34"/>
        <v>8040564.0231071394</v>
      </c>
      <c r="J331" s="5">
        <f>Table1[[#This Row],[DAA 
(n)]]^1.5</f>
        <v>510021276.72076195</v>
      </c>
      <c r="K331" s="5">
        <f t="shared" si="35"/>
        <v>470851665.10063714</v>
      </c>
      <c r="L331" s="7">
        <f>LN(Table1[[#This Row],[NV]]/Table1[[#This Row],[NV_MA-1]])</f>
        <v>-1.2046342909851671</v>
      </c>
      <c r="M331" s="7">
        <f>LN(Table1[[#This Row],[NV]]/Table1[[#This Row],[NV_MA-2]])</f>
        <v>9.526564714057919</v>
      </c>
      <c r="N331" s="4">
        <f>LN(Table1[[#This Row],[NV]]/Table1[[#This Row],[NV_MA-3]])</f>
        <v>5.4565208385944359</v>
      </c>
      <c r="O331" s="7">
        <f>LN(Table1[[#This Row],[NV]]/Table1[[#This Row],[Metcalfe
NV ~ n^2]])</f>
        <v>-1.3067094976167175</v>
      </c>
      <c r="P331" s="7">
        <f>Table1[[#This Row],[NV_MA-1]]*$M$3</f>
        <v>367948491241.20001</v>
      </c>
    </row>
    <row r="332" spans="1:16" x14ac:dyDescent="0.2">
      <c r="A332" s="2">
        <v>43361</v>
      </c>
      <c r="B332" s="3">
        <v>109549191215.226</v>
      </c>
      <c r="C332" s="3">
        <f t="shared" si="30"/>
        <v>114706135177.75105</v>
      </c>
      <c r="D332" s="4">
        <f>LN(Table1[[#This Row],[NV]])</f>
        <v>25.419639520169451</v>
      </c>
      <c r="E332" s="5">
        <v>640750</v>
      </c>
      <c r="F332" s="5">
        <f t="shared" si="31"/>
        <v>410560562500</v>
      </c>
      <c r="G332" s="8">
        <f t="shared" si="32"/>
        <v>367991720598.70001</v>
      </c>
      <c r="H332" s="5">
        <f t="shared" si="33"/>
        <v>8567080.3682880122</v>
      </c>
      <c r="I332" s="5">
        <f t="shared" si="34"/>
        <v>8041050.1213787254</v>
      </c>
      <c r="J332" s="5">
        <f>Table1[[#This Row],[DAA 
(n)]]^1.5</f>
        <v>512900263.62039983</v>
      </c>
      <c r="K332" s="5">
        <f t="shared" si="35"/>
        <v>470892228.8447113</v>
      </c>
      <c r="L332" s="7">
        <f>LN(Table1[[#This Row],[NV]]/Table1[[#This Row],[NV_MA-1]])</f>
        <v>-1.2116867563197005</v>
      </c>
      <c r="M332" s="7">
        <f>LN(Table1[[#This Row],[NV]]/Table1[[#This Row],[NV_MA-2]])</f>
        <v>9.5195692754315395</v>
      </c>
      <c r="N332" s="4">
        <f>LN(Table1[[#This Row],[NV]]/Table1[[#This Row],[NV_MA-3]])</f>
        <v>5.449499707863743</v>
      </c>
      <c r="O332" s="7">
        <f>LN(Table1[[#This Row],[NV]]/Table1[[#This Row],[Metcalfe
NV ~ n^2]])</f>
        <v>-1.3211497682831834</v>
      </c>
      <c r="P332" s="7">
        <f>Table1[[#This Row],[NV_MA-1]]*$M$3</f>
        <v>367991720598.70001</v>
      </c>
    </row>
    <row r="333" spans="1:16" x14ac:dyDescent="0.2">
      <c r="A333" s="2">
        <v>43360</v>
      </c>
      <c r="B333" s="3">
        <v>108119520733.621</v>
      </c>
      <c r="C333" s="3">
        <f t="shared" si="30"/>
        <v>114779001622.90604</v>
      </c>
      <c r="D333" s="4">
        <f>LN(Table1[[#This Row],[NV]])</f>
        <v>25.406503125618428</v>
      </c>
      <c r="E333" s="5">
        <v>616149</v>
      </c>
      <c r="F333" s="5">
        <f t="shared" si="31"/>
        <v>379639590201</v>
      </c>
      <c r="G333" s="8">
        <f t="shared" si="32"/>
        <v>362721535102.06665</v>
      </c>
      <c r="H333" s="5">
        <f t="shared" si="33"/>
        <v>8214032.7187426193</v>
      </c>
      <c r="I333" s="5">
        <f t="shared" si="34"/>
        <v>7975339.8872506665</v>
      </c>
      <c r="J333" s="5">
        <f>Table1[[#This Row],[DAA 
(n)]]^1.5</f>
        <v>483647137.75929266</v>
      </c>
      <c r="K333" s="5">
        <f t="shared" si="35"/>
        <v>465667357.57304639</v>
      </c>
      <c r="L333" s="7">
        <f>LN(Table1[[#This Row],[NV]]/Table1[[#This Row],[NV_MA-1]])</f>
        <v>-1.2103981302740634</v>
      </c>
      <c r="M333" s="7">
        <f>LN(Table1[[#This Row],[NV]]/Table1[[#This Row],[NV_MA-2]])</f>
        <v>9.5146383008004207</v>
      </c>
      <c r="N333" s="4">
        <f>LN(Table1[[#This Row],[NV]]/Table1[[#This Row],[NV_MA-3]])</f>
        <v>5.4475210133733887</v>
      </c>
      <c r="O333" s="7">
        <f>LN(Table1[[#This Row],[NV]]/Table1[[#This Row],[Metcalfe
NV ~ n^2]])</f>
        <v>-1.255985067148643</v>
      </c>
      <c r="P333" s="7">
        <f>Table1[[#This Row],[NV_MA-1]]*$M$3</f>
        <v>362721535102.06665</v>
      </c>
    </row>
    <row r="334" spans="1:16" x14ac:dyDescent="0.2">
      <c r="A334" s="2">
        <v>43359</v>
      </c>
      <c r="B334" s="3">
        <v>112223914675.545</v>
      </c>
      <c r="C334" s="3">
        <f t="shared" si="30"/>
        <v>114846480828.07007</v>
      </c>
      <c r="D334" s="4">
        <f>LN(Table1[[#This Row],[NV]])</f>
        <v>25.443761950599008</v>
      </c>
      <c r="E334" s="5">
        <v>479019</v>
      </c>
      <c r="F334" s="5">
        <f t="shared" si="31"/>
        <v>229459202361</v>
      </c>
      <c r="G334" s="8">
        <f t="shared" si="32"/>
        <v>358341585583.5</v>
      </c>
      <c r="H334" s="5">
        <f t="shared" si="33"/>
        <v>6265326.8748307452</v>
      </c>
      <c r="I334" s="5">
        <f t="shared" si="34"/>
        <v>7919415.5030501978</v>
      </c>
      <c r="J334" s="5">
        <f>Table1[[#This Row],[DAA 
(n)]]^1.5</f>
        <v>331534791.01862538</v>
      </c>
      <c r="K334" s="5">
        <f t="shared" si="35"/>
        <v>461268658.14190441</v>
      </c>
      <c r="L334" s="7">
        <f>LN(Table1[[#This Row],[NV]]/Table1[[#This Row],[NV_MA-1]])</f>
        <v>-1.1609905675112295</v>
      </c>
      <c r="M334" s="7">
        <f>LN(Table1[[#This Row],[NV]]/Table1[[#This Row],[NV_MA-2]])</f>
        <v>9.5589339896516865</v>
      </c>
      <c r="N334" s="4">
        <f>LN(Table1[[#This Row],[NV]]/Table1[[#This Row],[NV_MA-3]])</f>
        <v>5.4942707468419663</v>
      </c>
      <c r="O334" s="7">
        <f>LN(Table1[[#This Row],[NV]]/Table1[[#This Row],[Metcalfe
NV ~ n^2]])</f>
        <v>-0.71522913255529341</v>
      </c>
      <c r="P334" s="7">
        <f>Table1[[#This Row],[NV_MA-1]]*$M$3</f>
        <v>358341585583.5</v>
      </c>
    </row>
    <row r="335" spans="1:16" x14ac:dyDescent="0.2">
      <c r="A335" s="2">
        <v>43358</v>
      </c>
      <c r="B335" s="3">
        <v>112645448422.442</v>
      </c>
      <c r="C335" s="3">
        <f t="shared" si="30"/>
        <v>114871180379.27531</v>
      </c>
      <c r="D335" s="4">
        <f>LN(Table1[[#This Row],[NV]])</f>
        <v>25.447511098413987</v>
      </c>
      <c r="E335" s="5">
        <v>547938</v>
      </c>
      <c r="F335" s="5">
        <f t="shared" si="31"/>
        <v>300236051844</v>
      </c>
      <c r="G335" s="8">
        <f t="shared" si="32"/>
        <v>364809838807.33331</v>
      </c>
      <c r="H335" s="5">
        <f t="shared" si="33"/>
        <v>7240407.4837420676</v>
      </c>
      <c r="I335" s="5">
        <f t="shared" si="34"/>
        <v>8000944.847457719</v>
      </c>
      <c r="J335" s="5">
        <f>Table1[[#This Row],[DAA 
(n)]]^1.5</f>
        <v>405599237.88796401</v>
      </c>
      <c r="K335" s="5">
        <f t="shared" si="35"/>
        <v>467716933.78651959</v>
      </c>
      <c r="L335" s="7">
        <f>LN(Table1[[#This Row],[NV]]/Table1[[#This Row],[NV_MA-1]])</f>
        <v>-1.1751309667837442</v>
      </c>
      <c r="M335" s="7">
        <f>LN(Table1[[#This Row],[NV]]/Table1[[#This Row],[NV_MA-2]])</f>
        <v>9.5524408998116197</v>
      </c>
      <c r="N335" s="4">
        <f>LN(Table1[[#This Row],[NV]]/Table1[[#This Row],[NV_MA-3]])</f>
        <v>5.4841372698594801</v>
      </c>
      <c r="O335" s="7">
        <f>LN(Table1[[#This Row],[NV]]/Table1[[#This Row],[Metcalfe
NV ~ n^2]])</f>
        <v>-0.9803237432727272</v>
      </c>
      <c r="P335" s="7">
        <f>Table1[[#This Row],[NV_MA-1]]*$M$3</f>
        <v>364809838807.33331</v>
      </c>
    </row>
    <row r="336" spans="1:16" x14ac:dyDescent="0.2">
      <c r="A336" s="2">
        <v>43357</v>
      </c>
      <c r="B336" s="3">
        <v>112146960528.63</v>
      </c>
      <c r="C336" s="3">
        <f t="shared" si="30"/>
        <v>114725455917.99026</v>
      </c>
      <c r="D336" s="4">
        <f>LN(Table1[[#This Row],[NV]])</f>
        <v>25.443075995705243</v>
      </c>
      <c r="E336" s="5">
        <v>615099</v>
      </c>
      <c r="F336" s="5">
        <f t="shared" si="31"/>
        <v>378346779801</v>
      </c>
      <c r="G336" s="8">
        <f t="shared" si="32"/>
        <v>367657871040.56665</v>
      </c>
      <c r="H336" s="5">
        <f t="shared" si="33"/>
        <v>8198985.8076200206</v>
      </c>
      <c r="I336" s="5">
        <f t="shared" si="34"/>
        <v>8035730.880143323</v>
      </c>
      <c r="J336" s="5">
        <f>Table1[[#This Row],[DAA 
(n)]]^1.5</f>
        <v>482411365.85782939</v>
      </c>
      <c r="K336" s="5">
        <f t="shared" si="35"/>
        <v>470510437.37152785</v>
      </c>
      <c r="L336" s="7">
        <f>LN(Table1[[#This Row],[NV]]/Table1[[#This Row],[NV_MA-1]])</f>
        <v>-1.1873426487132983</v>
      </c>
      <c r="M336" s="7">
        <f>LN(Table1[[#This Row],[NV]]/Table1[[#This Row],[NV_MA-2]])</f>
        <v>9.5436674806293809</v>
      </c>
      <c r="N336" s="4">
        <f>LN(Table1[[#This Row],[NV]]/Table1[[#This Row],[NV_MA-3]])</f>
        <v>5.4737472953876685</v>
      </c>
      <c r="O336" s="7">
        <f>LN(Table1[[#This Row],[NV]]/Table1[[#This Row],[Metcalfe
NV ~ n^2]])</f>
        <v>-1.2160010231812135</v>
      </c>
      <c r="P336" s="7">
        <f>Table1[[#This Row],[NV_MA-1]]*$M$3</f>
        <v>367657871040.56665</v>
      </c>
    </row>
    <row r="337" spans="1:16" x14ac:dyDescent="0.2">
      <c r="A337" s="2">
        <v>43356</v>
      </c>
      <c r="B337" s="3">
        <v>112080291695.16701</v>
      </c>
      <c r="C337" s="3">
        <f t="shared" si="30"/>
        <v>114584460465.57698</v>
      </c>
      <c r="D337" s="4">
        <f>LN(Table1[[#This Row],[NV]])</f>
        <v>25.442481341533938</v>
      </c>
      <c r="E337" s="5">
        <v>618775</v>
      </c>
      <c r="F337" s="5">
        <f t="shared" si="31"/>
        <v>382882500625</v>
      </c>
      <c r="G337" s="8">
        <f t="shared" si="32"/>
        <v>370344713433.86664</v>
      </c>
      <c r="H337" s="5">
        <f t="shared" si="33"/>
        <v>8251672.153755107</v>
      </c>
      <c r="I337" s="5">
        <f t="shared" si="34"/>
        <v>8065619.6741589457</v>
      </c>
      <c r="J337" s="5">
        <f>Table1[[#This Row],[DAA 
(n)]]^1.5</f>
        <v>486742354.15077025</v>
      </c>
      <c r="K337" s="5">
        <f t="shared" si="35"/>
        <v>473016841.65357226</v>
      </c>
      <c r="L337" s="7">
        <f>LN(Table1[[#This Row],[NV]]/Table1[[#This Row],[NV_MA-1]])</f>
        <v>-1.1952187252562321</v>
      </c>
      <c r="M337" s="7">
        <f>LN(Table1[[#This Row],[NV]]/Table1[[#This Row],[NV_MA-2]])</f>
        <v>9.5393602399585369</v>
      </c>
      <c r="N337" s="4">
        <f>LN(Table1[[#This Row],[NV]]/Table1[[#This Row],[NV_MA-3]])</f>
        <v>5.4678397896786874</v>
      </c>
      <c r="O337" s="7">
        <f>LN(Table1[[#This Row],[NV]]/Table1[[#This Row],[Metcalfe
NV ~ n^2]])</f>
        <v>-1.2285126506445025</v>
      </c>
      <c r="P337" s="7">
        <f>Table1[[#This Row],[NV_MA-1]]*$M$3</f>
        <v>370344713433.86664</v>
      </c>
    </row>
    <row r="338" spans="1:16" x14ac:dyDescent="0.2">
      <c r="A338" s="2">
        <v>43355</v>
      </c>
      <c r="B338" s="3">
        <v>109257666437.201</v>
      </c>
      <c r="C338" s="3">
        <f t="shared" si="30"/>
        <v>114394292028.11147</v>
      </c>
      <c r="D338" s="4">
        <f>LN(Table1[[#This Row],[NV]])</f>
        <v>25.4169748417983</v>
      </c>
      <c r="E338" s="5">
        <v>602958</v>
      </c>
      <c r="F338" s="5">
        <f t="shared" si="31"/>
        <v>363558349764</v>
      </c>
      <c r="G338" s="8">
        <f t="shared" si="32"/>
        <v>372661296695.16669</v>
      </c>
      <c r="H338" s="5">
        <f t="shared" si="33"/>
        <v>8025131.4980714619</v>
      </c>
      <c r="I338" s="5">
        <f t="shared" si="34"/>
        <v>8091411.9649356315</v>
      </c>
      <c r="J338" s="5">
        <f>Table1[[#This Row],[DAA 
(n)]]^1.5</f>
        <v>468199119.4534663</v>
      </c>
      <c r="K338" s="5">
        <f t="shared" si="35"/>
        <v>475178902.41047102</v>
      </c>
      <c r="L338" s="7">
        <f>LN(Table1[[#This Row],[NV]]/Table1[[#This Row],[NV_MA-1]])</f>
        <v>-1.226960950507594</v>
      </c>
      <c r="M338" s="7">
        <f>LN(Table1[[#This Row],[NV]]/Table1[[#This Row],[NV_MA-2]])</f>
        <v>9.5106610358621015</v>
      </c>
      <c r="N338" s="4">
        <f>LN(Table1[[#This Row],[NV]]/Table1[[#This Row],[NV_MA-3]])</f>
        <v>5.4377729140555431</v>
      </c>
      <c r="O338" s="7">
        <f>LN(Table1[[#This Row],[NV]]/Table1[[#This Row],[Metcalfe
NV ~ n^2]])</f>
        <v>-1.202230801286166</v>
      </c>
      <c r="P338" s="7">
        <f>Table1[[#This Row],[NV_MA-1]]*$M$3</f>
        <v>372661296695.16669</v>
      </c>
    </row>
    <row r="339" spans="1:16" x14ac:dyDescent="0.2">
      <c r="A339" s="2">
        <v>43354</v>
      </c>
      <c r="B339" s="3">
        <v>108447581137.993</v>
      </c>
      <c r="C339" s="3">
        <f t="shared" si="30"/>
        <v>114345482750.9807</v>
      </c>
      <c r="D339" s="4">
        <f>LN(Table1[[#This Row],[NV]])</f>
        <v>25.409532770033195</v>
      </c>
      <c r="E339" s="5">
        <v>642145</v>
      </c>
      <c r="F339" s="5">
        <f t="shared" si="31"/>
        <v>412350201025</v>
      </c>
      <c r="G339" s="8">
        <f t="shared" si="32"/>
        <v>372635985689.16669</v>
      </c>
      <c r="H339" s="5">
        <f t="shared" si="33"/>
        <v>8587128.5862683523</v>
      </c>
      <c r="I339" s="5">
        <f t="shared" si="34"/>
        <v>8091111.4742511157</v>
      </c>
      <c r="J339" s="5">
        <f>Table1[[#This Row],[DAA 
(n)]]^1.5</f>
        <v>514576155.52724349</v>
      </c>
      <c r="K339" s="5">
        <f t="shared" si="35"/>
        <v>475154448.93417138</v>
      </c>
      <c r="L339" s="7">
        <f>LN(Table1[[#This Row],[NV]]/Table1[[#This Row],[NV_MA-1]])</f>
        <v>-1.2343351003666154</v>
      </c>
      <c r="M339" s="7">
        <f>LN(Table1[[#This Row],[NV]]/Table1[[#This Row],[NV_MA-2]])</f>
        <v>9.5032561017765023</v>
      </c>
      <c r="N339" s="4">
        <f>LN(Table1[[#This Row],[NV]]/Table1[[#This Row],[NV_MA-3]])</f>
        <v>5.4303823052350353</v>
      </c>
      <c r="O339" s="7">
        <f>LN(Table1[[#This Row],[NV]]/Table1[[#This Row],[Metcalfe
NV ~ n^2]])</f>
        <v>-1.3356060577030715</v>
      </c>
      <c r="P339" s="7">
        <f>Table1[[#This Row],[NV_MA-1]]*$M$3</f>
        <v>372635985689.16669</v>
      </c>
    </row>
    <row r="340" spans="1:16" x14ac:dyDescent="0.2">
      <c r="A340" s="2">
        <v>43353</v>
      </c>
      <c r="B340" s="3">
        <v>108700988100.73</v>
      </c>
      <c r="C340" s="3">
        <f t="shared" si="30"/>
        <v>114351351906.16241</v>
      </c>
      <c r="D340" s="4">
        <f>LN(Table1[[#This Row],[NV]])</f>
        <v>25.41186672119537</v>
      </c>
      <c r="E340" s="5">
        <v>620579</v>
      </c>
      <c r="F340" s="5">
        <f t="shared" si="31"/>
        <v>385118295241</v>
      </c>
      <c r="G340" s="8">
        <f t="shared" si="32"/>
        <v>366794631979.03333</v>
      </c>
      <c r="H340" s="5">
        <f t="shared" si="33"/>
        <v>8277536.0175090302</v>
      </c>
      <c r="I340" s="5">
        <f t="shared" si="34"/>
        <v>8017437.2412235867</v>
      </c>
      <c r="J340" s="5">
        <f>Table1[[#This Row],[DAA 
(n)]]^1.5</f>
        <v>488872505.40643501</v>
      </c>
      <c r="K340" s="5">
        <f t="shared" si="35"/>
        <v>469328276.24098837</v>
      </c>
      <c r="L340" s="7">
        <f>LN(Table1[[#This Row],[NV]]/Table1[[#This Row],[NV_MA-1]])</f>
        <v>-1.2162012212908031</v>
      </c>
      <c r="M340" s="7">
        <f>LN(Table1[[#This Row],[NV]]/Table1[[#This Row],[NV_MA-2]])</f>
        <v>9.5147373384004652</v>
      </c>
      <c r="N340" s="4">
        <f>LN(Table1[[#This Row],[NV]]/Table1[[#This Row],[NV_MA-3]])</f>
        <v>5.4450536902939808</v>
      </c>
      <c r="O340" s="7">
        <f>LN(Table1[[#This Row],[NV]]/Table1[[#This Row],[Metcalfe
NV ~ n^2]])</f>
        <v>-1.2649496632102608</v>
      </c>
      <c r="P340" s="7">
        <f>Table1[[#This Row],[NV_MA-1]]*$M$3</f>
        <v>366794631979.03333</v>
      </c>
    </row>
    <row r="341" spans="1:16" x14ac:dyDescent="0.2">
      <c r="A341" s="2">
        <v>43352</v>
      </c>
      <c r="B341" s="3">
        <v>107904592904.597</v>
      </c>
      <c r="C341" s="3">
        <f t="shared" si="30"/>
        <v>114347664289.1351</v>
      </c>
      <c r="D341" s="4">
        <f>LN(Table1[[#This Row],[NV]])</f>
        <v>25.404513274612246</v>
      </c>
      <c r="E341" s="5">
        <v>506971</v>
      </c>
      <c r="F341" s="5">
        <f t="shared" si="31"/>
        <v>257019594841</v>
      </c>
      <c r="G341" s="8">
        <f t="shared" si="32"/>
        <v>363097352033.70001</v>
      </c>
      <c r="H341" s="5">
        <f t="shared" si="33"/>
        <v>6659677.0543718832</v>
      </c>
      <c r="I341" s="5">
        <f t="shared" si="34"/>
        <v>7971372.6663771914</v>
      </c>
      <c r="J341" s="5">
        <f>Table1[[#This Row],[DAA 
(n)]]^1.5</f>
        <v>360972964.38395017</v>
      </c>
      <c r="K341" s="5">
        <f t="shared" si="35"/>
        <v>465663278.1366781</v>
      </c>
      <c r="L341" s="7">
        <f>LN(Table1[[#This Row],[NV]]/Table1[[#This Row],[NV_MA-1]])</f>
        <v>-1.2134235480638602</v>
      </c>
      <c r="M341" s="7">
        <f>LN(Table1[[#This Row],[NV]]/Table1[[#This Row],[NV_MA-2]])</f>
        <v>9.5131460095190992</v>
      </c>
      <c r="N341" s="4">
        <f>LN(Table1[[#This Row],[NV]]/Table1[[#This Row],[NV_MA-3]])</f>
        <v>5.445539922814274</v>
      </c>
      <c r="O341" s="7">
        <f>LN(Table1[[#This Row],[NV]]/Table1[[#This Row],[Metcalfe
NV ~ n^2]])</f>
        <v>-0.86790488884043004</v>
      </c>
      <c r="P341" s="7">
        <f>Table1[[#This Row],[NV_MA-1]]*$M$3</f>
        <v>363097352033.70001</v>
      </c>
    </row>
    <row r="342" spans="1:16" x14ac:dyDescent="0.2">
      <c r="A342" s="2">
        <v>43351</v>
      </c>
      <c r="B342" s="3">
        <v>106768272532.297</v>
      </c>
      <c r="C342" s="3">
        <f t="shared" si="30"/>
        <v>114268863911.61765</v>
      </c>
      <c r="D342" s="4">
        <f>LN(Table1[[#This Row],[NV]])</f>
        <v>25.393926645669751</v>
      </c>
      <c r="E342" s="5">
        <v>541935</v>
      </c>
      <c r="F342" s="5">
        <f t="shared" si="31"/>
        <v>293693544225</v>
      </c>
      <c r="G342" s="8">
        <f t="shared" si="32"/>
        <v>368910405497.70001</v>
      </c>
      <c r="H342" s="5">
        <f t="shared" si="33"/>
        <v>7155114.3415031359</v>
      </c>
      <c r="I342" s="5">
        <f t="shared" si="34"/>
        <v>8042656.7001933744</v>
      </c>
      <c r="J342" s="5">
        <f>Table1[[#This Row],[DAA 
(n)]]^1.5</f>
        <v>398952141.10162979</v>
      </c>
      <c r="K342" s="5">
        <f t="shared" si="35"/>
        <v>471374673.46688306</v>
      </c>
      <c r="L342" s="7">
        <f>LN(Table1[[#This Row],[NV]]/Table1[[#This Row],[NV_MA-1]])</f>
        <v>-1.2398930023063695</v>
      </c>
      <c r="M342" s="7">
        <f>LN(Table1[[#This Row],[NV]]/Table1[[#This Row],[NV_MA-2]])</f>
        <v>9.4936566237489028</v>
      </c>
      <c r="N342" s="4">
        <f>LN(Table1[[#This Row],[NV]]/Table1[[#This Row],[NV_MA-3]])</f>
        <v>5.4227628248519206</v>
      </c>
      <c r="O342" s="7">
        <f>LN(Table1[[#This Row],[NV]]/Table1[[#This Row],[Metcalfe
NV ~ n^2]])</f>
        <v>-1.0118760483918479</v>
      </c>
      <c r="P342" s="7">
        <f>Table1[[#This Row],[NV_MA-1]]*$M$3</f>
        <v>368910405497.70001</v>
      </c>
    </row>
    <row r="343" spans="1:16" x14ac:dyDescent="0.2">
      <c r="A343" s="2">
        <v>43350</v>
      </c>
      <c r="B343" s="3">
        <v>110586675873.229</v>
      </c>
      <c r="C343" s="3">
        <f t="shared" si="30"/>
        <v>114466224464.46925</v>
      </c>
      <c r="D343" s="4">
        <f>LN(Table1[[#This Row],[NV]])</f>
        <v>25.429065447468435</v>
      </c>
      <c r="E343" s="5">
        <v>694327</v>
      </c>
      <c r="F343" s="5">
        <f t="shared" si="31"/>
        <v>482089982929</v>
      </c>
      <c r="G343" s="8">
        <f t="shared" si="32"/>
        <v>372609884571.83331</v>
      </c>
      <c r="H343" s="5">
        <f t="shared" si="33"/>
        <v>9339183.0055387262</v>
      </c>
      <c r="I343" s="5">
        <f t="shared" si="34"/>
        <v>8087515.9742163187</v>
      </c>
      <c r="J343" s="5">
        <f>Table1[[#This Row],[DAA 
(n)]]^1.5</f>
        <v>578556904.35526204</v>
      </c>
      <c r="K343" s="5">
        <f t="shared" si="35"/>
        <v>474988888.10868055</v>
      </c>
      <c r="L343" s="7">
        <f>LN(Table1[[#This Row],[NV]]/Table1[[#This Row],[NV_MA-1]])</f>
        <v>-1.2147323759351145</v>
      </c>
      <c r="M343" s="7">
        <f>LN(Table1[[#This Row],[NV]]/Table1[[#This Row],[NV_MA-2]])</f>
        <v>9.5232332545055129</v>
      </c>
      <c r="N343" s="4">
        <f>LN(Table1[[#This Row],[NV]]/Table1[[#This Row],[NV_MA-3]])</f>
        <v>5.4502634791985596</v>
      </c>
      <c r="O343" s="7">
        <f>LN(Table1[[#This Row],[NV]]/Table1[[#This Row],[Metcalfe
NV ~ n^2]])</f>
        <v>-1.4723311726794959</v>
      </c>
      <c r="P343" s="7">
        <f>Table1[[#This Row],[NV_MA-1]]*$M$3</f>
        <v>372609884571.83331</v>
      </c>
    </row>
    <row r="344" spans="1:16" x14ac:dyDescent="0.2">
      <c r="A344" s="2">
        <v>43349</v>
      </c>
      <c r="B344" s="3">
        <v>112040557539.431</v>
      </c>
      <c r="C344" s="3">
        <f t="shared" si="30"/>
        <v>114372640875.83635</v>
      </c>
      <c r="D344" s="4">
        <f>LN(Table1[[#This Row],[NV]])</f>
        <v>25.442126763579338</v>
      </c>
      <c r="E344" s="5">
        <v>659910</v>
      </c>
      <c r="F344" s="5">
        <f t="shared" si="31"/>
        <v>435481208100</v>
      </c>
      <c r="G344" s="8">
        <f t="shared" si="32"/>
        <v>369957482482.5</v>
      </c>
      <c r="H344" s="5">
        <f t="shared" si="33"/>
        <v>8842700.7818181049</v>
      </c>
      <c r="I344" s="5">
        <f t="shared" si="34"/>
        <v>8058759.1217649532</v>
      </c>
      <c r="J344" s="5">
        <f>Table1[[#This Row],[DAA 
(n)]]^1.5</f>
        <v>536076863.92649972</v>
      </c>
      <c r="K344" s="5">
        <f t="shared" si="35"/>
        <v>472548527.83459437</v>
      </c>
      <c r="L344" s="7">
        <f>LN(Table1[[#This Row],[NV]]/Table1[[#This Row],[NV_MA-1]])</f>
        <v>-1.1945271601929699</v>
      </c>
      <c r="M344" s="7">
        <f>LN(Table1[[#This Row],[NV]]/Table1[[#This Row],[NV_MA-2]])</f>
        <v>9.5398566160648439</v>
      </c>
      <c r="N344" s="4">
        <f>LN(Table1[[#This Row],[NV]]/Table1[[#This Row],[NV_MA-3]])</f>
        <v>5.4684757595431632</v>
      </c>
      <c r="O344" s="7">
        <f>LN(Table1[[#This Row],[NV]]/Table1[[#This Row],[Metcalfe
NV ~ n^2]])</f>
        <v>-1.3575907185564193</v>
      </c>
      <c r="P344" s="7">
        <f>Table1[[#This Row],[NV_MA-1]]*$M$3</f>
        <v>369957482482.5</v>
      </c>
    </row>
    <row r="345" spans="1:16" x14ac:dyDescent="0.2">
      <c r="A345" s="2">
        <v>43348</v>
      </c>
      <c r="B345" s="3">
        <v>117522860200.511</v>
      </c>
      <c r="C345" s="3">
        <f t="shared" si="30"/>
        <v>114490943785.99239</v>
      </c>
      <c r="D345" s="4">
        <f>LN(Table1[[#This Row],[NV]])</f>
        <v>25.48989870650524</v>
      </c>
      <c r="E345" s="5">
        <v>644928</v>
      </c>
      <c r="F345" s="5">
        <f t="shared" si="31"/>
        <v>415932125184</v>
      </c>
      <c r="G345" s="8">
        <f t="shared" si="32"/>
        <v>372281052437.70001</v>
      </c>
      <c r="H345" s="5">
        <f t="shared" si="33"/>
        <v>8627133.4688926097</v>
      </c>
      <c r="I345" s="5">
        <f t="shared" si="34"/>
        <v>8083233.4664834533</v>
      </c>
      <c r="J345" s="5">
        <f>Table1[[#This Row],[DAA 
(n)]]^1.5</f>
        <v>517924969.11296564</v>
      </c>
      <c r="K345" s="5">
        <f t="shared" si="35"/>
        <v>474653467.69001925</v>
      </c>
      <c r="L345" s="7">
        <f>LN(Table1[[#This Row],[NV]]/Table1[[#This Row],[NV_MA-1]])</f>
        <v>-1.1530162167604323</v>
      </c>
      <c r="M345" s="7">
        <f>LN(Table1[[#This Row],[NV]]/Table1[[#This Row],[NV_MA-2]])</f>
        <v>9.5845961745637442</v>
      </c>
      <c r="N345" s="4">
        <f>LN(Table1[[#This Row],[NV]]/Table1[[#This Row],[NV_MA-3]])</f>
        <v>5.5118031524565971</v>
      </c>
      <c r="O345" s="7">
        <f>LN(Table1[[#This Row],[NV]]/Table1[[#This Row],[Metcalfe
NV ~ n^2]])</f>
        <v>-1.2638892167749074</v>
      </c>
      <c r="P345" s="7">
        <f>Table1[[#This Row],[NV_MA-1]]*$M$3</f>
        <v>372281052437.70001</v>
      </c>
    </row>
    <row r="346" spans="1:16" x14ac:dyDescent="0.2">
      <c r="A346" s="2">
        <v>43347</v>
      </c>
      <c r="B346" s="3">
        <v>126926648441.33501</v>
      </c>
      <c r="C346" s="3">
        <f t="shared" si="30"/>
        <v>114545218888.46249</v>
      </c>
      <c r="D346" s="4">
        <f>LN(Table1[[#This Row],[NV]])</f>
        <v>25.566875185218361</v>
      </c>
      <c r="E346" s="5">
        <v>646393</v>
      </c>
      <c r="F346" s="5">
        <f t="shared" si="31"/>
        <v>417823910449</v>
      </c>
      <c r="G346" s="8">
        <f t="shared" si="32"/>
        <v>372582174506.09998</v>
      </c>
      <c r="H346" s="5">
        <f t="shared" si="33"/>
        <v>8648197.2812139839</v>
      </c>
      <c r="I346" s="5">
        <f t="shared" si="34"/>
        <v>8086573.0307905814</v>
      </c>
      <c r="J346" s="5">
        <f>Table1[[#This Row],[DAA 
(n)]]^1.5</f>
        <v>519690726.24673712</v>
      </c>
      <c r="K346" s="5">
        <f t="shared" si="35"/>
        <v>474933932.34586263</v>
      </c>
      <c r="L346" s="7">
        <f>LN(Table1[[#This Row],[NV]]/Table1[[#This Row],[NV_MA-1]])</f>
        <v>-1.0768482679194065</v>
      </c>
      <c r="M346" s="7">
        <f>LN(Table1[[#This Row],[NV]]/Table1[[#This Row],[NV_MA-2]])</f>
        <v>9.6611595915181869</v>
      </c>
      <c r="N346" s="4">
        <f>LN(Table1[[#This Row],[NV]]/Table1[[#This Row],[NV_MA-3]])</f>
        <v>5.5881889226915122</v>
      </c>
      <c r="O346" s="7">
        <f>LN(Table1[[#This Row],[NV]]/Table1[[#This Row],[Metcalfe
NV ~ n^2]])</f>
        <v>-1.1914507286265708</v>
      </c>
      <c r="P346" s="7">
        <f>Table1[[#This Row],[NV_MA-1]]*$M$3</f>
        <v>372582174506.09998</v>
      </c>
    </row>
    <row r="347" spans="1:16" x14ac:dyDescent="0.2">
      <c r="A347" s="2">
        <v>43346</v>
      </c>
      <c r="B347" s="3">
        <v>125247550659.916</v>
      </c>
      <c r="C347" s="3">
        <f t="shared" si="30"/>
        <v>114343163135.88412</v>
      </c>
      <c r="D347" s="4">
        <f>LN(Table1[[#This Row],[NV]])</f>
        <v>25.553558021110717</v>
      </c>
      <c r="E347" s="5">
        <v>616107</v>
      </c>
      <c r="F347" s="5">
        <f t="shared" si="31"/>
        <v>379587835449</v>
      </c>
      <c r="G347" s="8">
        <f t="shared" si="32"/>
        <v>366839776258.59998</v>
      </c>
      <c r="H347" s="5">
        <f t="shared" si="33"/>
        <v>8213430.8079220755</v>
      </c>
      <c r="I347" s="5">
        <f t="shared" si="34"/>
        <v>8014903.2211463219</v>
      </c>
      <c r="J347" s="5">
        <f>Table1[[#This Row],[DAA 
(n)]]^1.5</f>
        <v>483597686.65180564</v>
      </c>
      <c r="K347" s="5">
        <f t="shared" si="35"/>
        <v>469238406.92959237</v>
      </c>
      <c r="L347" s="7">
        <f>LN(Table1[[#This Row],[NV]]/Table1[[#This Row],[NV_MA-1]])</f>
        <v>-1.0746329916107553</v>
      </c>
      <c r="M347" s="7">
        <f>LN(Table1[[#This Row],[NV]]/Table1[[#This Row],[NV_MA-2]])</f>
        <v>9.6567447518744451</v>
      </c>
      <c r="N347" s="4">
        <f>LN(Table1[[#This Row],[NV]]/Table1[[#This Row],[NV_MA-3]])</f>
        <v>5.5869364935159833</v>
      </c>
      <c r="O347" s="7">
        <f>LN(Table1[[#This Row],[NV]]/Table1[[#This Row],[Metcalfe
NV ~ n^2]])</f>
        <v>-1.1087938363493497</v>
      </c>
      <c r="P347" s="7">
        <f>Table1[[#This Row],[NV_MA-1]]*$M$3</f>
        <v>366839776258.59998</v>
      </c>
    </row>
    <row r="348" spans="1:16" x14ac:dyDescent="0.2">
      <c r="A348" s="2">
        <v>43345</v>
      </c>
      <c r="B348" s="3">
        <v>125679498464.431</v>
      </c>
      <c r="C348" s="3">
        <f t="shared" si="30"/>
        <v>114181559329.07417</v>
      </c>
      <c r="D348" s="4">
        <f>LN(Table1[[#This Row],[NV]])</f>
        <v>25.557000840309996</v>
      </c>
      <c r="E348" s="5">
        <v>491997</v>
      </c>
      <c r="F348" s="5">
        <f t="shared" si="31"/>
        <v>242061048009</v>
      </c>
      <c r="G348" s="8">
        <f t="shared" si="32"/>
        <v>364171716639.09998</v>
      </c>
      <c r="H348" s="5">
        <f t="shared" si="33"/>
        <v>6448224.8070805864</v>
      </c>
      <c r="I348" s="5">
        <f t="shared" si="34"/>
        <v>7982170.6301516471</v>
      </c>
      <c r="J348" s="5">
        <f>Table1[[#This Row],[DAA 
(n)]]^1.5</f>
        <v>345098984.98442936</v>
      </c>
      <c r="K348" s="5">
        <f t="shared" si="35"/>
        <v>466615148.14826381</v>
      </c>
      <c r="L348" s="7">
        <f>LN(Table1[[#This Row],[NV]]/Table1[[#This Row],[NV_MA-1]])</f>
        <v>-1.0638905020430929</v>
      </c>
      <c r="M348" s="7">
        <f>LN(Table1[[#This Row],[NV]]/Table1[[#This Row],[NV_MA-2]])</f>
        <v>9.6642798990807535</v>
      </c>
      <c r="N348" s="4">
        <f>LN(Table1[[#This Row],[NV]]/Table1[[#This Row],[NV_MA-3]])</f>
        <v>5.5959854583298076</v>
      </c>
      <c r="O348" s="7">
        <f>LN(Table1[[#This Row],[NV]]/Table1[[#This Row],[Metcalfe
NV ~ n^2]])</f>
        <v>-0.65545495547976385</v>
      </c>
      <c r="P348" s="7">
        <f>Table1[[#This Row],[NV_MA-1]]*$M$3</f>
        <v>364171716639.09998</v>
      </c>
    </row>
    <row r="349" spans="1:16" x14ac:dyDescent="0.2">
      <c r="A349" s="2">
        <v>43344</v>
      </c>
      <c r="B349" s="3">
        <v>124106504481.595</v>
      </c>
      <c r="C349" s="3">
        <f t="shared" si="30"/>
        <v>114239614283.48135</v>
      </c>
      <c r="D349" s="4">
        <f>LN(Table1[[#This Row],[NV]])</f>
        <v>25.544405941011448</v>
      </c>
      <c r="E349" s="5">
        <v>556577</v>
      </c>
      <c r="F349" s="5">
        <f t="shared" si="31"/>
        <v>309777956929</v>
      </c>
      <c r="G349" s="8">
        <f t="shared" si="32"/>
        <v>372185366678.83331</v>
      </c>
      <c r="H349" s="5">
        <f t="shared" si="33"/>
        <v>7363269.2641122155</v>
      </c>
      <c r="I349" s="5">
        <f t="shared" si="34"/>
        <v>8078667.8882800434</v>
      </c>
      <c r="J349" s="5">
        <f>Table1[[#This Row],[DAA 
(n)]]^1.5</f>
        <v>415229196.87044221</v>
      </c>
      <c r="K349" s="5">
        <f t="shared" si="35"/>
        <v>474408495.6213519</v>
      </c>
      <c r="L349" s="7">
        <f>LN(Table1[[#This Row],[NV]]/Table1[[#This Row],[NV_MA-1]])</f>
        <v>-1.0982519236228703</v>
      </c>
      <c r="M349" s="7">
        <f>LN(Table1[[#This Row],[NV]]/Table1[[#This Row],[NV_MA-2]])</f>
        <v>9.6396683894178263</v>
      </c>
      <c r="N349" s="4">
        <f>LN(Table1[[#This Row],[NV]]/Table1[[#This Row],[NV_MA-3]])</f>
        <v>5.5668266273845646</v>
      </c>
      <c r="O349" s="7">
        <f>LN(Table1[[#This Row],[NV]]/Table1[[#This Row],[Metcalfe
NV ~ n^2]])</f>
        <v>-0.91471566880072608</v>
      </c>
      <c r="P349" s="7">
        <f>Table1[[#This Row],[NV_MA-1]]*$M$3</f>
        <v>372185366678.83331</v>
      </c>
    </row>
    <row r="350" spans="1:16" x14ac:dyDescent="0.2">
      <c r="A350" s="2">
        <v>43343</v>
      </c>
      <c r="B350" s="3">
        <v>121147907336.44099</v>
      </c>
      <c r="C350" s="3">
        <f t="shared" si="30"/>
        <v>114423854872.6608</v>
      </c>
      <c r="D350" s="4">
        <f>LN(Table1[[#This Row],[NV]])</f>
        <v>25.520278010732817</v>
      </c>
      <c r="E350" s="5">
        <v>658225</v>
      </c>
      <c r="F350" s="5">
        <f t="shared" si="31"/>
        <v>433260150625</v>
      </c>
      <c r="G350" s="8">
        <f t="shared" si="32"/>
        <v>374777181295.90002</v>
      </c>
      <c r="H350" s="5">
        <f t="shared" si="33"/>
        <v>8818439.1728940848</v>
      </c>
      <c r="I350" s="5">
        <f t="shared" si="34"/>
        <v>8110071.720864255</v>
      </c>
      <c r="J350" s="5">
        <f>Table1[[#This Row],[DAA 
(n)]]^1.5</f>
        <v>534024964.43999785</v>
      </c>
      <c r="K350" s="5">
        <f t="shared" si="35"/>
        <v>476939824.6923371</v>
      </c>
      <c r="L350" s="7">
        <f>LN(Table1[[#This Row],[NV]]/Table1[[#This Row],[NV_MA-1]])</f>
        <v>-1.1293194923762688</v>
      </c>
      <c r="M350" s="7">
        <f>LN(Table1[[#This Row],[NV]]/Table1[[#This Row],[NV_MA-2]])</f>
        <v>9.611660741170553</v>
      </c>
      <c r="N350" s="4">
        <f>LN(Table1[[#This Row],[NV]]/Table1[[#This Row],[NV_MA-3]])</f>
        <v>5.5373771235230764</v>
      </c>
      <c r="O350" s="7">
        <f>LN(Table1[[#This Row],[NV]]/Table1[[#This Row],[Metcalfe
NV ~ n^2]])</f>
        <v>-1.2743261835596653</v>
      </c>
      <c r="P350" s="7">
        <f>Table1[[#This Row],[NV_MA-1]]*$M$3</f>
        <v>374777181295.90002</v>
      </c>
    </row>
    <row r="351" spans="1:16" x14ac:dyDescent="0.2">
      <c r="A351" s="2">
        <v>43342</v>
      </c>
      <c r="B351" s="3">
        <v>120166215946.758</v>
      </c>
      <c r="C351" s="3">
        <f t="shared" si="30"/>
        <v>114738608978.38234</v>
      </c>
      <c r="D351" s="4">
        <f>LN(Table1[[#This Row],[NV]])</f>
        <v>25.512141754206464</v>
      </c>
      <c r="E351" s="5">
        <v>626114</v>
      </c>
      <c r="F351" s="5">
        <f t="shared" si="31"/>
        <v>392018740996</v>
      </c>
      <c r="G351" s="8">
        <f t="shared" si="32"/>
        <v>376576007615.90002</v>
      </c>
      <c r="H351" s="5">
        <f t="shared" si="33"/>
        <v>8356923.7173751509</v>
      </c>
      <c r="I351" s="5">
        <f t="shared" si="34"/>
        <v>8129206.6470422717</v>
      </c>
      <c r="J351" s="5">
        <f>Table1[[#This Row],[DAA 
(n)]]^1.5</f>
        <v>495427514.37518066</v>
      </c>
      <c r="K351" s="5">
        <f t="shared" si="35"/>
        <v>478578080.21872133</v>
      </c>
      <c r="L351" s="7">
        <f>LN(Table1[[#This Row],[NV]]/Table1[[#This Row],[NV_MA-1]])</f>
        <v>-1.1422439890628833</v>
      </c>
      <c r="M351" s="7">
        <f>LN(Table1[[#This Row],[NV]]/Table1[[#This Row],[NV_MA-2]])</f>
        <v>9.601167860833673</v>
      </c>
      <c r="N351" s="4">
        <f>LN(Table1[[#This Row],[NV]]/Table1[[#This Row],[NV_MA-3]])</f>
        <v>5.5258118216104872</v>
      </c>
      <c r="O351" s="7">
        <f>LN(Table1[[#This Row],[NV]]/Table1[[#This Row],[Metcalfe
NV ~ n^2]])</f>
        <v>-1.1824337300508789</v>
      </c>
      <c r="P351" s="7">
        <f>Table1[[#This Row],[NV_MA-1]]*$M$3</f>
        <v>376576007615.90002</v>
      </c>
    </row>
    <row r="352" spans="1:16" x14ac:dyDescent="0.2">
      <c r="A352" s="2">
        <v>43341</v>
      </c>
      <c r="B352" s="3">
        <v>121292474778.05</v>
      </c>
      <c r="C352" s="3">
        <f t="shared" si="30"/>
        <v>115160280535.70851</v>
      </c>
      <c r="D352" s="4">
        <f>LN(Table1[[#This Row],[NV]])</f>
        <v>25.521470612868509</v>
      </c>
      <c r="E352" s="5">
        <v>643056</v>
      </c>
      <c r="F352" s="5">
        <f t="shared" si="31"/>
        <v>413521019136</v>
      </c>
      <c r="G352" s="8">
        <f t="shared" si="32"/>
        <v>379682189327.90002</v>
      </c>
      <c r="H352" s="5">
        <f t="shared" si="33"/>
        <v>8600222.6429089811</v>
      </c>
      <c r="I352" s="5">
        <f t="shared" si="34"/>
        <v>8163027.2473043799</v>
      </c>
      <c r="J352" s="5">
        <f>Table1[[#This Row],[DAA 
(n)]]^1.5</f>
        <v>515671574.24228853</v>
      </c>
      <c r="K352" s="5">
        <f t="shared" si="35"/>
        <v>481442418.82511896</v>
      </c>
      <c r="L352" s="7">
        <f>LN(Table1[[#This Row],[NV]]/Table1[[#This Row],[NV_MA-1]])</f>
        <v>-1.1411297829937253</v>
      </c>
      <c r="M352" s="7">
        <f>LN(Table1[[#This Row],[NV]]/Table1[[#This Row],[NV_MA-2]])</f>
        <v>9.6063449685373197</v>
      </c>
      <c r="N352" s="4">
        <f>LN(Table1[[#This Row],[NV]]/Table1[[#This Row],[NV_MA-3]])</f>
        <v>5.5291734178885639</v>
      </c>
      <c r="O352" s="7">
        <f>LN(Table1[[#This Row],[NV]]/Table1[[#This Row],[Metcalfe
NV ~ n^2]])</f>
        <v>-1.2265035695012432</v>
      </c>
      <c r="P352" s="7">
        <f>Table1[[#This Row],[NV_MA-1]]*$M$3</f>
        <v>379682189327.90002</v>
      </c>
    </row>
    <row r="353" spans="1:16" x14ac:dyDescent="0.2">
      <c r="A353" s="2">
        <v>43340</v>
      </c>
      <c r="B353" s="3">
        <v>122285095389.157</v>
      </c>
      <c r="C353" s="3">
        <f t="shared" si="30"/>
        <v>115798116329.65459</v>
      </c>
      <c r="D353" s="4">
        <f>LN(Table1[[#This Row],[NV]])</f>
        <v>25.529621002950055</v>
      </c>
      <c r="E353" s="5">
        <v>676219</v>
      </c>
      <c r="F353" s="5">
        <f t="shared" si="31"/>
        <v>457272135961</v>
      </c>
      <c r="G353" s="8">
        <f t="shared" si="32"/>
        <v>379507406995.23334</v>
      </c>
      <c r="H353" s="5">
        <f t="shared" si="33"/>
        <v>9077747.9681570008</v>
      </c>
      <c r="I353" s="5">
        <f t="shared" si="34"/>
        <v>8161068.0282104295</v>
      </c>
      <c r="J353" s="5">
        <f>Table1[[#This Row],[DAA 
(n)]]^1.5</f>
        <v>556072033.55987155</v>
      </c>
      <c r="K353" s="5">
        <f t="shared" si="35"/>
        <v>481278689.72710627</v>
      </c>
      <c r="L353" s="7">
        <f>LN(Table1[[#This Row],[NV]]/Table1[[#This Row],[NV_MA-1]])</f>
        <v>-1.1325189484155724</v>
      </c>
      <c r="M353" s="7">
        <f>LN(Table1[[#This Row],[NV]]/Table1[[#This Row],[NV_MA-2]])</f>
        <v>9.6147353987644646</v>
      </c>
      <c r="N353" s="4">
        <f>LN(Table1[[#This Row],[NV]]/Table1[[#This Row],[NV_MA-3]])</f>
        <v>5.5376639461433275</v>
      </c>
      <c r="O353" s="7">
        <f>LN(Table1[[#This Row],[NV]]/Table1[[#This Row],[Metcalfe
NV ~ n^2]])</f>
        <v>-1.3189235311638969</v>
      </c>
      <c r="P353" s="7">
        <f>Table1[[#This Row],[NV_MA-1]]*$M$3</f>
        <v>379507406995.23334</v>
      </c>
    </row>
    <row r="354" spans="1:16" x14ac:dyDescent="0.2">
      <c r="A354" s="2">
        <v>43339</v>
      </c>
      <c r="B354" s="3">
        <v>117893494144.472</v>
      </c>
      <c r="C354" s="3">
        <f t="shared" si="30"/>
        <v>116435931416.90332</v>
      </c>
      <c r="D354" s="4">
        <f>LN(Table1[[#This Row],[NV]])</f>
        <v>25.493047461834649</v>
      </c>
      <c r="E354" s="5">
        <v>675295</v>
      </c>
      <c r="F354" s="5">
        <f t="shared" si="31"/>
        <v>456023337025</v>
      </c>
      <c r="G354" s="8">
        <f t="shared" si="32"/>
        <v>372400919055.33331</v>
      </c>
      <c r="H354" s="5">
        <f t="shared" si="33"/>
        <v>9064420.572156582</v>
      </c>
      <c r="I354" s="5">
        <f t="shared" si="34"/>
        <v>8074378.9721820895</v>
      </c>
      <c r="J354" s="5">
        <f>Table1[[#This Row],[DAA 
(n)]]^1.5</f>
        <v>554932680.03992939</v>
      </c>
      <c r="K354" s="5">
        <f t="shared" si="35"/>
        <v>474318049.95436448</v>
      </c>
      <c r="L354" s="7">
        <f>LN(Table1[[#This Row],[NV]]/Table1[[#This Row],[NV_MA-1]])</f>
        <v>-1.1501893884367993</v>
      </c>
      <c r="M354" s="7">
        <f>LN(Table1[[#This Row],[NV]]/Table1[[#This Row],[NV_MA-2]])</f>
        <v>9.5888409451888954</v>
      </c>
      <c r="N354" s="4">
        <f>LN(Table1[[#This Row],[NV]]/Table1[[#This Row],[NV_MA-3]])</f>
        <v>5.5156588157245174</v>
      </c>
      <c r="O354" s="7">
        <f>LN(Table1[[#This Row],[NV]]/Table1[[#This Row],[Metcalfe
NV ~ n^2]])</f>
        <v>-1.3527623610030191</v>
      </c>
      <c r="P354" s="7">
        <f>Table1[[#This Row],[NV_MA-1]]*$M$3</f>
        <v>372400919055.33331</v>
      </c>
    </row>
    <row r="355" spans="1:16" x14ac:dyDescent="0.2">
      <c r="A355" s="2">
        <v>43338</v>
      </c>
      <c r="B355" s="3">
        <v>115306268994.595</v>
      </c>
      <c r="C355" s="3">
        <f t="shared" si="30"/>
        <v>117197480155.55658</v>
      </c>
      <c r="D355" s="4">
        <f>LN(Table1[[#This Row],[NV]])</f>
        <v>25.470857633902039</v>
      </c>
      <c r="E355" s="5">
        <v>495145</v>
      </c>
      <c r="F355" s="5">
        <f t="shared" si="31"/>
        <v>245168571025</v>
      </c>
      <c r="G355" s="8">
        <f t="shared" si="32"/>
        <v>367133082810.79999</v>
      </c>
      <c r="H355" s="5">
        <f t="shared" si="33"/>
        <v>6492641.2621939844</v>
      </c>
      <c r="I355" s="5">
        <f t="shared" si="34"/>
        <v>8012605.0111711957</v>
      </c>
      <c r="J355" s="5">
        <f>Table1[[#This Row],[DAA 
(n)]]^1.5</f>
        <v>348416406.18686873</v>
      </c>
      <c r="K355" s="5">
        <f t="shared" si="35"/>
        <v>469264281.44455552</v>
      </c>
      <c r="L355" s="7">
        <f>LN(Table1[[#This Row],[NV]]/Table1[[#This Row],[NV_MA-1]])</f>
        <v>-1.1581326088296144</v>
      </c>
      <c r="M355" s="7">
        <f>LN(Table1[[#This Row],[NV]]/Table1[[#This Row],[NV_MA-2]])</f>
        <v>9.574331147858457</v>
      </c>
      <c r="N355" s="4">
        <f>LN(Table1[[#This Row],[NV]]/Table1[[#This Row],[NV_MA-3]])</f>
        <v>5.5041809663161452</v>
      </c>
      <c r="O355" s="7">
        <f>LN(Table1[[#This Row],[NV]]/Table1[[#This Row],[Metcalfe
NV ~ n^2]])</f>
        <v>-0.75435422199465629</v>
      </c>
      <c r="P355" s="7">
        <f>Table1[[#This Row],[NV_MA-1]]*$M$3</f>
        <v>367133082810.79999</v>
      </c>
    </row>
    <row r="356" spans="1:16" x14ac:dyDescent="0.2">
      <c r="A356" s="2">
        <v>43337</v>
      </c>
      <c r="B356" s="3">
        <v>116260184245.26801</v>
      </c>
      <c r="C356" s="3">
        <f t="shared" si="30"/>
        <v>118034458621.4337</v>
      </c>
      <c r="D356" s="4">
        <f>LN(Table1[[#This Row],[NV]])</f>
        <v>25.479096483987568</v>
      </c>
      <c r="E356" s="5">
        <v>540988</v>
      </c>
      <c r="F356" s="5">
        <f t="shared" si="31"/>
        <v>292668016144</v>
      </c>
      <c r="G356" s="8">
        <f t="shared" si="32"/>
        <v>376327882554.76666</v>
      </c>
      <c r="H356" s="5">
        <f t="shared" si="33"/>
        <v>7141665.0218236763</v>
      </c>
      <c r="I356" s="5">
        <f t="shared" si="34"/>
        <v>8120746.882680255</v>
      </c>
      <c r="J356" s="5">
        <f>Table1[[#This Row],[DAA 
(n)]]^1.5</f>
        <v>397906879.45511812</v>
      </c>
      <c r="K356" s="5">
        <f t="shared" si="35"/>
        <v>478092001.53370613</v>
      </c>
      <c r="L356" s="7">
        <f>LN(Table1[[#This Row],[NV]]/Table1[[#This Row],[NV_MA-1]])</f>
        <v>-1.1746301444243434</v>
      </c>
      <c r="M356" s="7">
        <f>LN(Table1[[#This Row],[NV]]/Table1[[#This Row],[NV_MA-2]])</f>
        <v>9.569163795454017</v>
      </c>
      <c r="N356" s="4">
        <f>LN(Table1[[#This Row],[NV]]/Table1[[#This Row],[NV_MA-3]])</f>
        <v>5.4937827402243258</v>
      </c>
      <c r="O356" s="7">
        <f>LN(Table1[[#This Row],[NV]]/Table1[[#This Row],[Metcalfe
NV ~ n^2]])</f>
        <v>-0.92320826888560792</v>
      </c>
      <c r="P356" s="7">
        <f>Table1[[#This Row],[NV_MA-1]]*$M$3</f>
        <v>376327882554.76666</v>
      </c>
    </row>
    <row r="357" spans="1:16" x14ac:dyDescent="0.2">
      <c r="A357" s="2">
        <v>43336</v>
      </c>
      <c r="B357" s="3">
        <v>115420240265.69299</v>
      </c>
      <c r="C357" s="3">
        <f t="shared" si="30"/>
        <v>118695078433.97343</v>
      </c>
      <c r="D357" s="4">
        <f>LN(Table1[[#This Row],[NV]])</f>
        <v>25.471845567891361</v>
      </c>
      <c r="E357" s="5">
        <v>633016</v>
      </c>
      <c r="F357" s="5">
        <f t="shared" si="31"/>
        <v>400709256256</v>
      </c>
      <c r="G357" s="8">
        <f t="shared" si="32"/>
        <v>380291529378.26666</v>
      </c>
      <c r="H357" s="5">
        <f t="shared" si="33"/>
        <v>8455986.6006263848</v>
      </c>
      <c r="I357" s="5">
        <f t="shared" si="34"/>
        <v>8168640.6013445249</v>
      </c>
      <c r="J357" s="5">
        <f>Table1[[#This Row],[DAA 
(n)]]^1.5</f>
        <v>503642105.62476712</v>
      </c>
      <c r="K357" s="5">
        <f t="shared" si="35"/>
        <v>481956862.73769987</v>
      </c>
      <c r="L357" s="7">
        <f>LN(Table1[[#This Row],[NV]]/Table1[[#This Row],[NV_MA-1]])</f>
        <v>-1.1923584102157436</v>
      </c>
      <c r="M357" s="7">
        <f>LN(Table1[[#This Row],[NV]]/Table1[[#This Row],[NV_MA-2]])</f>
        <v>9.5560325039636886</v>
      </c>
      <c r="N357" s="4">
        <f>LN(Table1[[#This Row],[NV]]/Table1[[#This Row],[NV_MA-3]])</f>
        <v>5.4784803962763409</v>
      </c>
      <c r="O357" s="7">
        <f>LN(Table1[[#This Row],[NV]]/Table1[[#This Row],[Metcalfe
NV ~ n^2]])</f>
        <v>-1.244656386644968</v>
      </c>
      <c r="P357" s="7">
        <f>Table1[[#This Row],[NV_MA-1]]*$M$3</f>
        <v>380291529378.26666</v>
      </c>
    </row>
    <row r="358" spans="1:16" x14ac:dyDescent="0.2">
      <c r="A358" s="2">
        <v>43335</v>
      </c>
      <c r="B358" s="3">
        <v>112274621750.778</v>
      </c>
      <c r="C358" s="3">
        <f t="shared" si="30"/>
        <v>119544544625.53633</v>
      </c>
      <c r="D358" s="4">
        <f>LN(Table1[[#This Row],[NV]])</f>
        <v>25.444213686961326</v>
      </c>
      <c r="E358" s="5">
        <v>574017</v>
      </c>
      <c r="F358" s="5">
        <f t="shared" si="31"/>
        <v>329495516289</v>
      </c>
      <c r="G358" s="8">
        <f t="shared" si="32"/>
        <v>386759484089.76666</v>
      </c>
      <c r="H358" s="5">
        <f t="shared" si="33"/>
        <v>7611703.230414398</v>
      </c>
      <c r="I358" s="5">
        <f t="shared" si="34"/>
        <v>8235245.8351596054</v>
      </c>
      <c r="J358" s="5">
        <f>Table1[[#This Row],[DAA 
(n)]]^1.5</f>
        <v>434897721.04905659</v>
      </c>
      <c r="K358" s="5">
        <f t="shared" si="35"/>
        <v>487743827.52943474</v>
      </c>
      <c r="L358" s="7">
        <f>LN(Table1[[#This Row],[NV]]/Table1[[#This Row],[NV_MA-1]])</f>
        <v>-1.2368551616709227</v>
      </c>
      <c r="M358" s="7">
        <f>LN(Table1[[#This Row],[NV]]/Table1[[#This Row],[NV_MA-2]])</f>
        <v>9.5202799133346261</v>
      </c>
      <c r="N358" s="4">
        <f>LN(Table1[[#This Row],[NV]]/Table1[[#This Row],[NV_MA-3]])</f>
        <v>5.4389128045622499</v>
      </c>
      <c r="O358" s="7">
        <f>LN(Table1[[#This Row],[NV]]/Table1[[#This Row],[Metcalfe
NV ~ n^2]])</f>
        <v>-1.0766148962144264</v>
      </c>
      <c r="P358" s="7">
        <f>Table1[[#This Row],[NV_MA-1]]*$M$3</f>
        <v>386759484089.76666</v>
      </c>
    </row>
    <row r="359" spans="1:16" x14ac:dyDescent="0.2">
      <c r="A359" s="2">
        <v>43334</v>
      </c>
      <c r="B359" s="3">
        <v>109664805141.254</v>
      </c>
      <c r="C359" s="3">
        <f t="shared" si="30"/>
        <v>120608400104.18797</v>
      </c>
      <c r="D359" s="4">
        <f>LN(Table1[[#This Row],[NV]])</f>
        <v>25.420694324503746</v>
      </c>
      <c r="E359" s="5">
        <v>622189</v>
      </c>
      <c r="F359" s="5">
        <f t="shared" si="31"/>
        <v>387119151721</v>
      </c>
      <c r="G359" s="8">
        <f t="shared" si="32"/>
        <v>392948899616.16669</v>
      </c>
      <c r="H359" s="5">
        <f t="shared" si="33"/>
        <v>8300622.9413476363</v>
      </c>
      <c r="I359" s="5">
        <f t="shared" si="34"/>
        <v>8304128.4869174035</v>
      </c>
      <c r="J359" s="5">
        <f>Table1[[#This Row],[DAA 
(n)]]^1.5</f>
        <v>490776199.39248961</v>
      </c>
      <c r="K359" s="5">
        <f t="shared" si="35"/>
        <v>493516908.56883711</v>
      </c>
      <c r="L359" s="7">
        <f>LN(Table1[[#This Row],[NV]]/Table1[[#This Row],[NV_MA-1]])</f>
        <v>-1.2762510894357901</v>
      </c>
      <c r="M359" s="7">
        <f>LN(Table1[[#This Row],[NV]]/Table1[[#This Row],[NV_MA-2]])</f>
        <v>9.4884309673409657</v>
      </c>
      <c r="N359" s="4">
        <f>LN(Table1[[#This Row],[NV]]/Table1[[#This Row],[NV_MA-3]])</f>
        <v>5.4036266457020492</v>
      </c>
      <c r="O359" s="7">
        <f>LN(Table1[[#This Row],[NV]]/Table1[[#This Row],[Metcalfe
NV ~ n^2]])</f>
        <v>-1.2613040436693856</v>
      </c>
      <c r="P359" s="7">
        <f>Table1[[#This Row],[NV_MA-1]]*$M$3</f>
        <v>392948899616.16669</v>
      </c>
    </row>
    <row r="360" spans="1:16" x14ac:dyDescent="0.2">
      <c r="A360" s="2">
        <v>43333</v>
      </c>
      <c r="B360" s="3">
        <v>111508702164.47701</v>
      </c>
      <c r="C360" s="3">
        <f t="shared" si="30"/>
        <v>121368288626.93016</v>
      </c>
      <c r="D360" s="4">
        <f>LN(Table1[[#This Row],[NV]])</f>
        <v>25.43736847111931</v>
      </c>
      <c r="E360" s="5">
        <v>589991</v>
      </c>
      <c r="F360" s="5">
        <f t="shared" si="31"/>
        <v>348089380081</v>
      </c>
      <c r="G360" s="8">
        <f t="shared" si="32"/>
        <v>397166413095.46667</v>
      </c>
      <c r="H360" s="5">
        <f t="shared" si="33"/>
        <v>7839719.3205386233</v>
      </c>
      <c r="I360" s="5">
        <f t="shared" si="34"/>
        <v>8349531.0656097503</v>
      </c>
      <c r="J360" s="5">
        <f>Table1[[#This Row],[DAA 
(n)]]^1.5</f>
        <v>453177229.61703306</v>
      </c>
      <c r="K360" s="5">
        <f t="shared" si="35"/>
        <v>497382107.3363235</v>
      </c>
      <c r="L360" s="7">
        <f>LN(Table1[[#This Row],[NV]]/Table1[[#This Row],[NV_MA-1]])</f>
        <v>-1.2702527352472293</v>
      </c>
      <c r="M360" s="7">
        <f>LN(Table1[[#This Row],[NV]]/Table1[[#This Row],[NV_MA-2]])</f>
        <v>9.4996525356765069</v>
      </c>
      <c r="N360" s="4">
        <f>LN(Table1[[#This Row],[NV]]/Table1[[#This Row],[NV_MA-3]])</f>
        <v>5.4124993548165001</v>
      </c>
      <c r="O360" s="7">
        <f>LN(Table1[[#This Row],[NV]]/Table1[[#This Row],[Metcalfe
NV ~ n^2]])</f>
        <v>-1.1383566519372252</v>
      </c>
      <c r="P360" s="7">
        <f>Table1[[#This Row],[NV_MA-1]]*$M$3</f>
        <v>397166413095.46667</v>
      </c>
    </row>
    <row r="361" spans="1:16" x14ac:dyDescent="0.2">
      <c r="A361" s="2">
        <v>43332</v>
      </c>
      <c r="B361" s="3">
        <v>108009321131.692</v>
      </c>
      <c r="C361" s="3">
        <f t="shared" si="30"/>
        <v>121885393445.58945</v>
      </c>
      <c r="D361" s="4">
        <f>LN(Table1[[#This Row],[NV]])</f>
        <v>25.405483367121342</v>
      </c>
      <c r="E361" s="5">
        <v>639365</v>
      </c>
      <c r="F361" s="5">
        <f t="shared" si="31"/>
        <v>408787603225</v>
      </c>
      <c r="G361" s="8">
        <f t="shared" si="32"/>
        <v>392600155551.56665</v>
      </c>
      <c r="H361" s="5">
        <f t="shared" si="33"/>
        <v>8547178.8696445767</v>
      </c>
      <c r="I361" s="5">
        <f t="shared" si="34"/>
        <v>8287884.5150854522</v>
      </c>
      <c r="J361" s="5">
        <f>Table1[[#This Row],[DAA 
(n)]]^1.5</f>
        <v>511238189.04298592</v>
      </c>
      <c r="K361" s="5">
        <f t="shared" si="35"/>
        <v>492657397.62416631</v>
      </c>
      <c r="L361" s="7">
        <f>LN(Table1[[#This Row],[NV]]/Table1[[#This Row],[NV_MA-1]])</f>
        <v>-1.290574147876131</v>
      </c>
      <c r="M361" s="7">
        <f>LN(Table1[[#This Row],[NV]]/Table1[[#This Row],[NV_MA-2]])</f>
        <v>9.4751780577276747</v>
      </c>
      <c r="N361" s="4">
        <f>LN(Table1[[#This Row],[NV]]/Table1[[#This Row],[NV_MA-3]])</f>
        <v>5.3901588105180354</v>
      </c>
      <c r="O361" s="7">
        <f>LN(Table1[[#This Row],[NV]]/Table1[[#This Row],[Metcalfe
NV ~ n^2]])</f>
        <v>-1.3309781834626844</v>
      </c>
      <c r="P361" s="7">
        <f>Table1[[#This Row],[NV_MA-1]]*$M$3</f>
        <v>392600155551.56665</v>
      </c>
    </row>
    <row r="362" spans="1:16" x14ac:dyDescent="0.2">
      <c r="A362" s="2">
        <v>43331</v>
      </c>
      <c r="B362" s="3">
        <v>111735184569.875</v>
      </c>
      <c r="C362" s="3">
        <f t="shared" si="30"/>
        <v>122524913151.38278</v>
      </c>
      <c r="D362" s="4">
        <f>LN(Table1[[#This Row],[NV]])</f>
        <v>25.439397485095114</v>
      </c>
      <c r="E362" s="5">
        <v>502449</v>
      </c>
      <c r="F362" s="5">
        <f t="shared" si="31"/>
        <v>252454997601</v>
      </c>
      <c r="G362" s="8">
        <f t="shared" si="32"/>
        <v>387681989849.43335</v>
      </c>
      <c r="H362" s="5">
        <f t="shared" si="33"/>
        <v>6595773.3444462549</v>
      </c>
      <c r="I362" s="5">
        <f t="shared" si="34"/>
        <v>8226922.9185262499</v>
      </c>
      <c r="J362" s="5">
        <f>Table1[[#This Row],[DAA 
(n)]]^1.5</f>
        <v>356154125.47045499</v>
      </c>
      <c r="K362" s="5">
        <f t="shared" si="35"/>
        <v>487796531.18584049</v>
      </c>
      <c r="L362" s="7">
        <f>LN(Table1[[#This Row],[NV]]/Table1[[#This Row],[NV_MA-1]])</f>
        <v>-1.2440537416174267</v>
      </c>
      <c r="M362" s="7">
        <f>LN(Table1[[#This Row],[NV]]/Table1[[#This Row],[NV_MA-2]])</f>
        <v>9.5164748683174327</v>
      </c>
      <c r="N362" s="4">
        <f>LN(Table1[[#This Row],[NV]]/Table1[[#This Row],[NV_MA-3]])</f>
        <v>5.4339885525144416</v>
      </c>
      <c r="O362" s="7">
        <f>LN(Table1[[#This Row],[NV]]/Table1[[#This Row],[Metcalfe
NV ~ n^2]])</f>
        <v>-0.81510135735956413</v>
      </c>
      <c r="P362" s="7">
        <f>Table1[[#This Row],[NV_MA-1]]*$M$3</f>
        <v>387681989849.43335</v>
      </c>
    </row>
    <row r="363" spans="1:16" x14ac:dyDescent="0.2">
      <c r="A363" s="2">
        <v>43330</v>
      </c>
      <c r="B363" s="3">
        <v>110143896888.54201</v>
      </c>
      <c r="C363" s="3">
        <f t="shared" si="30"/>
        <v>122992207034.67461</v>
      </c>
      <c r="D363" s="4">
        <f>LN(Table1[[#This Row],[NV]])</f>
        <v>25.425053501383665</v>
      </c>
      <c r="E363" s="5">
        <v>498238</v>
      </c>
      <c r="F363" s="5">
        <f t="shared" si="31"/>
        <v>248241104644</v>
      </c>
      <c r="G363" s="8">
        <f t="shared" si="32"/>
        <v>393494434230.76666</v>
      </c>
      <c r="H363" s="5">
        <f t="shared" si="33"/>
        <v>6536301.192728539</v>
      </c>
      <c r="I363" s="5">
        <f t="shared" si="34"/>
        <v>8298658.9109507445</v>
      </c>
      <c r="J363" s="5">
        <f>Table1[[#This Row],[DAA 
(n)]]^1.5</f>
        <v>351686154.82503361</v>
      </c>
      <c r="K363" s="5">
        <f t="shared" si="35"/>
        <v>493526996.76740456</v>
      </c>
      <c r="L363" s="7">
        <f>LN(Table1[[#This Row],[NV]]/Table1[[#This Row],[NV_MA-1]])</f>
        <v>-1.2732792590527453</v>
      </c>
      <c r="M363" s="7">
        <f>LN(Table1[[#This Row],[NV]]/Table1[[#This Row],[NV_MA-2]])</f>
        <v>9.493449018665693</v>
      </c>
      <c r="N363" s="4">
        <f>LN(Table1[[#This Row],[NV]]/Table1[[#This Row],[NV_MA-3]])</f>
        <v>5.4079653813462452</v>
      </c>
      <c r="O363" s="7">
        <f>LN(Table1[[#This Row],[NV]]/Table1[[#This Row],[Metcalfe
NV ~ n^2]])</f>
        <v>-0.8126128055962909</v>
      </c>
      <c r="P363" s="7">
        <f>Table1[[#This Row],[NV_MA-1]]*$M$3</f>
        <v>393494434230.76666</v>
      </c>
    </row>
    <row r="364" spans="1:16" x14ac:dyDescent="0.2">
      <c r="A364" s="2">
        <v>43329</v>
      </c>
      <c r="B364" s="3">
        <v>112964901211.702</v>
      </c>
      <c r="C364" s="3">
        <f t="shared" si="30"/>
        <v>123591571834.05928</v>
      </c>
      <c r="D364" s="4">
        <f>LN(Table1[[#This Row],[NV]])</f>
        <v>25.450342998663864</v>
      </c>
      <c r="E364" s="5">
        <v>650774</v>
      </c>
      <c r="F364" s="5">
        <f t="shared" si="31"/>
        <v>423506799076</v>
      </c>
      <c r="G364" s="8">
        <f t="shared" si="32"/>
        <v>398320937725.16669</v>
      </c>
      <c r="H364" s="5">
        <f t="shared" si="33"/>
        <v>8711207.2070563789</v>
      </c>
      <c r="I364" s="5">
        <f t="shared" si="34"/>
        <v>8359734.6792374933</v>
      </c>
      <c r="J364" s="5">
        <f>Table1[[#This Row],[DAA 
(n)]]^1.5</f>
        <v>524983060.35707825</v>
      </c>
      <c r="K364" s="5">
        <f t="shared" si="35"/>
        <v>498350511.54315883</v>
      </c>
      <c r="L364" s="7">
        <f>LN(Table1[[#This Row],[NV]]/Table1[[#This Row],[NV_MA-1]])</f>
        <v>-1.2601808948142625</v>
      </c>
      <c r="M364" s="7">
        <f>LN(Table1[[#This Row],[NV]]/Table1[[#This Row],[NV_MA-2]])</f>
        <v>9.5114057510399199</v>
      </c>
      <c r="N364" s="4">
        <f>LN(Table1[[#This Row],[NV]]/Table1[[#This Row],[NV_MA-3]])</f>
        <v>5.4235287728129702</v>
      </c>
      <c r="O364" s="7">
        <f>LN(Table1[[#This Row],[NV]]/Table1[[#This Row],[Metcalfe
NV ~ n^2]])</f>
        <v>-1.3214924067345684</v>
      </c>
      <c r="P364" s="7">
        <f>Table1[[#This Row],[NV_MA-1]]*$M$3</f>
        <v>398320937725.16669</v>
      </c>
    </row>
    <row r="365" spans="1:16" x14ac:dyDescent="0.2">
      <c r="A365" s="2">
        <v>43328</v>
      </c>
      <c r="B365" s="3">
        <v>108273714583.89101</v>
      </c>
      <c r="C365" s="3">
        <f t="shared" si="30"/>
        <v>124043371887.75273</v>
      </c>
      <c r="D365" s="4">
        <f>LN(Table1[[#This Row],[NV]])</f>
        <v>25.40792825220467</v>
      </c>
      <c r="E365" s="5">
        <v>621029</v>
      </c>
      <c r="F365" s="5">
        <f t="shared" si="31"/>
        <v>385677018841</v>
      </c>
      <c r="G365" s="8">
        <f t="shared" si="32"/>
        <v>403571343239.83331</v>
      </c>
      <c r="H365" s="5">
        <f t="shared" si="33"/>
        <v>8283988.4643101878</v>
      </c>
      <c r="I365" s="5">
        <f t="shared" si="34"/>
        <v>8413490.3919480573</v>
      </c>
      <c r="J365" s="5">
        <f>Table1[[#This Row],[DAA 
(n)]]^1.5</f>
        <v>489404345.4382149</v>
      </c>
      <c r="K365" s="5">
        <f t="shared" si="35"/>
        <v>503034137.34392297</v>
      </c>
      <c r="L365" s="7">
        <f>LN(Table1[[#This Row],[NV]]/Table1[[#This Row],[NV_MA-1]])</f>
        <v>-1.3156908678258246</v>
      </c>
      <c r="M365" s="7">
        <f>LN(Table1[[#This Row],[NV]]/Table1[[#This Row],[NV_MA-2]])</f>
        <v>9.4625812775870664</v>
      </c>
      <c r="N365" s="4">
        <f>LN(Table1[[#This Row],[NV]]/Table1[[#This Row],[NV_MA-3]])</f>
        <v>5.3717596589606034</v>
      </c>
      <c r="O365" s="7">
        <f>LN(Table1[[#This Row],[NV]]/Table1[[#This Row],[Metcalfe
NV ~ n^2]])</f>
        <v>-1.2703378651914152</v>
      </c>
      <c r="P365" s="7">
        <f>Table1[[#This Row],[NV_MA-1]]*$M$3</f>
        <v>403571343239.83331</v>
      </c>
    </row>
    <row r="366" spans="1:16" x14ac:dyDescent="0.2">
      <c r="A366" s="2">
        <v>43327</v>
      </c>
      <c r="B366" s="3">
        <v>107917096956.23199</v>
      </c>
      <c r="C366" s="3">
        <f t="shared" si="30"/>
        <v>124621846848.72968</v>
      </c>
      <c r="D366" s="4">
        <f>LN(Table1[[#This Row],[NV]])</f>
        <v>25.404629148523316</v>
      </c>
      <c r="E366" s="5">
        <v>677460</v>
      </c>
      <c r="F366" s="5">
        <f t="shared" si="31"/>
        <v>458952051600</v>
      </c>
      <c r="G366" s="8">
        <f t="shared" si="32"/>
        <v>406197668755.93335</v>
      </c>
      <c r="H366" s="5">
        <f t="shared" si="33"/>
        <v>9095649.6280887015</v>
      </c>
      <c r="I366" s="5">
        <f t="shared" si="34"/>
        <v>8442497.539635757</v>
      </c>
      <c r="J366" s="5">
        <f>Table1[[#This Row],[DAA 
(n)]]^1.5</f>
        <v>557603494.31915784</v>
      </c>
      <c r="K366" s="5">
        <f t="shared" si="35"/>
        <v>505474694.99256897</v>
      </c>
      <c r="L366" s="7">
        <f>LN(Table1[[#This Row],[NV]]/Table1[[#This Row],[NV_MA-1]])</f>
        <v>-1.3254765983996204</v>
      </c>
      <c r="M366" s="7">
        <f>LN(Table1[[#This Row],[NV]]/Table1[[#This Row],[NV_MA-2]])</f>
        <v>9.4558404087075267</v>
      </c>
      <c r="N366" s="4">
        <f>LN(Table1[[#This Row],[NV]]/Table1[[#This Row],[NV_MA-3]])</f>
        <v>5.3636206127134081</v>
      </c>
      <c r="O366" s="7">
        <f>LN(Table1[[#This Row],[NV]]/Table1[[#This Row],[Metcalfe
NV ~ n^2]])</f>
        <v>-1.4475824302819302</v>
      </c>
      <c r="P366" s="7">
        <f>Table1[[#This Row],[NV_MA-1]]*$M$3</f>
        <v>406197668755.93335</v>
      </c>
    </row>
    <row r="367" spans="1:16" x14ac:dyDescent="0.2">
      <c r="A367" s="2">
        <v>43326</v>
      </c>
      <c r="B367" s="3">
        <v>106375238571.201</v>
      </c>
      <c r="C367" s="3">
        <f t="shared" si="30"/>
        <v>124862187009.98837</v>
      </c>
      <c r="D367" s="4">
        <f>LN(Table1[[#This Row],[NV]])</f>
        <v>25.39023866657493</v>
      </c>
      <c r="E367" s="5">
        <v>672592</v>
      </c>
      <c r="F367" s="5">
        <f t="shared" si="31"/>
        <v>452379998464</v>
      </c>
      <c r="G367" s="8">
        <f t="shared" si="32"/>
        <v>402998752380.06665</v>
      </c>
      <c r="H367" s="5">
        <f t="shared" si="33"/>
        <v>9025440.8770556655</v>
      </c>
      <c r="I367" s="5">
        <f t="shared" si="34"/>
        <v>8406586.5625349637</v>
      </c>
      <c r="J367" s="5">
        <f>Table1[[#This Row],[DAA 
(n)]]^1.5</f>
        <v>551604176.85773504</v>
      </c>
      <c r="K367" s="5">
        <f t="shared" si="35"/>
        <v>502476072.02344781</v>
      </c>
      <c r="L367" s="7">
        <f>LN(Table1[[#This Row],[NV]]/Table1[[#This Row],[NV_MA-1]])</f>
        <v>-1.3319606364822727</v>
      </c>
      <c r="M367" s="7">
        <f>LN(Table1[[#This Row],[NV]]/Table1[[#This Row],[NV_MA-2]])</f>
        <v>9.4457125954311287</v>
      </c>
      <c r="N367" s="4">
        <f>LN(Table1[[#This Row],[NV]]/Table1[[#This Row],[NV_MA-3]])</f>
        <v>5.3551800876749764</v>
      </c>
      <c r="O367" s="7">
        <f>LN(Table1[[#This Row],[NV]]/Table1[[#This Row],[Metcalfe
NV ~ n^2]])</f>
        <v>-1.4475497015759415</v>
      </c>
      <c r="P367" s="7">
        <f>Table1[[#This Row],[NV_MA-1]]*$M$3</f>
        <v>402998752380.06665</v>
      </c>
    </row>
    <row r="368" spans="1:16" x14ac:dyDescent="0.2">
      <c r="A368" s="2">
        <v>43325</v>
      </c>
      <c r="B368" s="3">
        <v>107793388123.278</v>
      </c>
      <c r="C368" s="3">
        <f t="shared" si="30"/>
        <v>124945478721.78328</v>
      </c>
      <c r="D368" s="4">
        <f>LN(Table1[[#This Row],[NV]])</f>
        <v>25.403482158876791</v>
      </c>
      <c r="E368" s="5">
        <v>602328</v>
      </c>
      <c r="F368" s="5">
        <f t="shared" si="31"/>
        <v>362799019584</v>
      </c>
      <c r="G368" s="8">
        <f t="shared" si="32"/>
        <v>396323100272.46667</v>
      </c>
      <c r="H368" s="5">
        <f t="shared" si="33"/>
        <v>8016116.7775359824</v>
      </c>
      <c r="I368" s="5">
        <f t="shared" si="34"/>
        <v>8325436.1271330081</v>
      </c>
      <c r="J368" s="5">
        <f>Table1[[#This Row],[DAA 
(n)]]^1.5</f>
        <v>467465515.16447896</v>
      </c>
      <c r="K368" s="5">
        <f t="shared" si="35"/>
        <v>495948915.84170777</v>
      </c>
      <c r="L368" s="7">
        <f>LN(Table1[[#This Row],[NV]]/Table1[[#This Row],[NV_MA-1]])</f>
        <v>-1.302013466429615</v>
      </c>
      <c r="M368" s="7">
        <f>LN(Table1[[#This Row],[NV]]/Table1[[#This Row],[NV_MA-2]])</f>
        <v>9.4686561787745891</v>
      </c>
      <c r="N368" s="4">
        <f>LN(Table1[[#This Row],[NV]]/Table1[[#This Row],[NV_MA-3]])</f>
        <v>5.3814986717462778</v>
      </c>
      <c r="O368" s="7">
        <f>LN(Table1[[#This Row],[NV]]/Table1[[#This Row],[Metcalfe
NV ~ n^2]])</f>
        <v>-1.2136326939475235</v>
      </c>
      <c r="P368" s="7">
        <f>Table1[[#This Row],[NV_MA-1]]*$M$3</f>
        <v>396323100272.46667</v>
      </c>
    </row>
    <row r="369" spans="1:16" x14ac:dyDescent="0.2">
      <c r="A369" s="2">
        <v>43324</v>
      </c>
      <c r="B369" s="3">
        <v>108623655793.44501</v>
      </c>
      <c r="C369" s="3">
        <f t="shared" si="30"/>
        <v>124928170648.19347</v>
      </c>
      <c r="D369" s="4">
        <f>LN(Table1[[#This Row],[NV]])</f>
        <v>25.41115504571151</v>
      </c>
      <c r="E369" s="5">
        <v>486939</v>
      </c>
      <c r="F369" s="5">
        <f t="shared" si="31"/>
        <v>237109589721</v>
      </c>
      <c r="G369" s="8">
        <f t="shared" si="32"/>
        <v>405231472121.29999</v>
      </c>
      <c r="H369" s="5">
        <f t="shared" si="33"/>
        <v>6376901.5954424841</v>
      </c>
      <c r="I369" s="5">
        <f t="shared" si="34"/>
        <v>8417659.4972523581</v>
      </c>
      <c r="J369" s="5">
        <f>Table1[[#This Row],[DAA 
(n)]]^1.5</f>
        <v>339790974.73175275</v>
      </c>
      <c r="K369" s="5">
        <f t="shared" si="35"/>
        <v>503939473.71861005</v>
      </c>
      <c r="L369" s="7">
        <f>LN(Table1[[#This Row],[NV]]/Table1[[#This Row],[NV_MA-1]])</f>
        <v>-1.3165692311788624</v>
      </c>
      <c r="M369" s="7">
        <f>LN(Table1[[#This Row],[NV]]/Table1[[#This Row],[NV_MA-2]])</f>
        <v>9.4653126675811308</v>
      </c>
      <c r="N369" s="4">
        <f>LN(Table1[[#This Row],[NV]]/Table1[[#This Row],[NV_MA-3]])</f>
        <v>5.3731883187156226</v>
      </c>
      <c r="O369" s="7">
        <f>LN(Table1[[#This Row],[NV]]/Table1[[#This Row],[Metcalfe
NV ~ n^2]])</f>
        <v>-0.78063322938037649</v>
      </c>
      <c r="P369" s="7">
        <f>Table1[[#This Row],[NV_MA-1]]*$M$3</f>
        <v>405231472121.29999</v>
      </c>
    </row>
    <row r="370" spans="1:16" x14ac:dyDescent="0.2">
      <c r="A370" s="2">
        <v>43323</v>
      </c>
      <c r="B370" s="3">
        <v>108590359589.91</v>
      </c>
      <c r="C370" s="3">
        <f t="shared" si="30"/>
        <v>124856514781.5336</v>
      </c>
      <c r="D370" s="4">
        <f>LN(Table1[[#This Row],[NV]])</f>
        <v>25.410848470615633</v>
      </c>
      <c r="E370" s="5">
        <v>523641</v>
      </c>
      <c r="F370" s="5">
        <f t="shared" si="31"/>
        <v>274199896881</v>
      </c>
      <c r="G370" s="8">
        <f t="shared" si="32"/>
        <v>426877738183.93335</v>
      </c>
      <c r="H370" s="5">
        <f t="shared" si="33"/>
        <v>6895598.7721171882</v>
      </c>
      <c r="I370" s="5">
        <f t="shared" si="34"/>
        <v>8636800.7408686075</v>
      </c>
      <c r="J370" s="5">
        <f>Table1[[#This Row],[DAA 
(n)]]^1.5</f>
        <v>378922562.27712798</v>
      </c>
      <c r="K370" s="5">
        <f t="shared" si="35"/>
        <v>523066586.50530398</v>
      </c>
      <c r="L370" s="7">
        <f>LN(Table1[[#This Row],[NV]]/Table1[[#This Row],[NV_MA-1]])</f>
        <v>-1.3689150111217785</v>
      </c>
      <c r="M370" s="7">
        <f>LN(Table1[[#This Row],[NV]]/Table1[[#This Row],[NV_MA-2]])</f>
        <v>9.4393056830293638</v>
      </c>
      <c r="N370" s="4">
        <f>LN(Table1[[#This Row],[NV]]/Table1[[#This Row],[NV_MA-3]])</f>
        <v>5.3356291402367537</v>
      </c>
      <c r="O370" s="7">
        <f>LN(Table1[[#This Row],[NV]]/Table1[[#This Row],[Metcalfe
NV ~ n^2]])</f>
        <v>-0.92627475738670961</v>
      </c>
      <c r="P370" s="7">
        <f>Table1[[#This Row],[NV_MA-1]]*$M$3</f>
        <v>426877738183.93335</v>
      </c>
    </row>
    <row r="371" spans="1:16" x14ac:dyDescent="0.2">
      <c r="A371" s="2">
        <v>43322</v>
      </c>
      <c r="B371" s="3">
        <v>105540581579.073</v>
      </c>
      <c r="C371" s="3">
        <f t="shared" si="30"/>
        <v>124757773130.10002</v>
      </c>
      <c r="D371" s="4">
        <f>LN(Table1[[#This Row],[NV]])</f>
        <v>25.382361375417307</v>
      </c>
      <c r="E371" s="5">
        <v>656819</v>
      </c>
      <c r="F371" s="5">
        <f t="shared" si="31"/>
        <v>431411198761</v>
      </c>
      <c r="G371" s="8">
        <f t="shared" si="32"/>
        <v>446161286395.93335</v>
      </c>
      <c r="H371" s="5">
        <f t="shared" si="33"/>
        <v>8798198.0688573699</v>
      </c>
      <c r="I371" s="5">
        <f t="shared" si="34"/>
        <v>8829746.2350922283</v>
      </c>
      <c r="J371" s="5">
        <f>Table1[[#This Row],[DAA 
(n)]]^1.5</f>
        <v>532314824.29010022</v>
      </c>
      <c r="K371" s="5">
        <f t="shared" si="35"/>
        <v>540014485.59280825</v>
      </c>
      <c r="L371" s="7">
        <f>LN(Table1[[#This Row],[NV]]/Table1[[#This Row],[NV_MA-1]])</f>
        <v>-1.4415849768677076</v>
      </c>
      <c r="M371" s="7">
        <f>LN(Table1[[#This Row],[NV]]/Table1[[#This Row],[NV_MA-2]])</f>
        <v>9.388724542197787</v>
      </c>
      <c r="N371" s="4">
        <f>LN(Table1[[#This Row],[NV]]/Table1[[#This Row],[NV_MA-3]])</f>
        <v>5.2752548530826333</v>
      </c>
      <c r="O371" s="7">
        <f>LN(Table1[[#This Row],[NV]]/Table1[[#This Row],[Metcalfe
NV ~ n^2]])</f>
        <v>-1.407966154259422</v>
      </c>
      <c r="P371" s="7">
        <f>Table1[[#This Row],[NV_MA-1]]*$M$3</f>
        <v>446161286395.93335</v>
      </c>
    </row>
    <row r="372" spans="1:16" x14ac:dyDescent="0.2">
      <c r="A372" s="2">
        <v>43321</v>
      </c>
      <c r="B372" s="3">
        <v>112689089117.845</v>
      </c>
      <c r="C372" s="3">
        <f t="shared" si="30"/>
        <v>124883856568.18959</v>
      </c>
      <c r="D372" s="4">
        <f>LN(Table1[[#This Row],[NV]])</f>
        <v>25.447898439799157</v>
      </c>
      <c r="E372" s="5">
        <v>636143</v>
      </c>
      <c r="F372" s="5">
        <f t="shared" si="31"/>
        <v>404677916449</v>
      </c>
      <c r="G372" s="8">
        <f t="shared" si="32"/>
        <v>445298776153.53333</v>
      </c>
      <c r="H372" s="5">
        <f t="shared" si="33"/>
        <v>8500892.5621914621</v>
      </c>
      <c r="I372" s="5">
        <f t="shared" si="34"/>
        <v>8820158.7561815511</v>
      </c>
      <c r="J372" s="5">
        <f>Table1[[#This Row],[DAA 
(n)]]^1.5</f>
        <v>507378580.35555351</v>
      </c>
      <c r="K372" s="5">
        <f t="shared" si="35"/>
        <v>539210163.21911883</v>
      </c>
      <c r="L372" s="7">
        <f>LN(Table1[[#This Row],[NV]]/Table1[[#This Row],[NV_MA-1]])</f>
        <v>-1.3741128611071853</v>
      </c>
      <c r="M372" s="7">
        <f>LN(Table1[[#This Row],[NV]]/Table1[[#This Row],[NV_MA-2]])</f>
        <v>9.455348012411104</v>
      </c>
      <c r="N372" s="4">
        <f>LN(Table1[[#This Row],[NV]]/Table1[[#This Row],[NV_MA-3]])</f>
        <v>5.3422824737142731</v>
      </c>
      <c r="O372" s="7">
        <f>LN(Table1[[#This Row],[NV]]/Table1[[#This Row],[Metcalfe
NV ~ n^2]])</f>
        <v>-1.2784588798332599</v>
      </c>
      <c r="P372" s="7">
        <f>Table1[[#This Row],[NV_MA-1]]*$M$3</f>
        <v>445298776153.53333</v>
      </c>
    </row>
    <row r="373" spans="1:16" x14ac:dyDescent="0.2">
      <c r="A373" s="2">
        <v>43320</v>
      </c>
      <c r="B373" s="3">
        <v>107779168214.242</v>
      </c>
      <c r="C373" s="3">
        <f t="shared" si="30"/>
        <v>124732142672.77586</v>
      </c>
      <c r="D373" s="4">
        <f>LN(Table1[[#This Row],[NV]])</f>
        <v>25.403350231981289</v>
      </c>
      <c r="E373" s="5">
        <v>634443</v>
      </c>
      <c r="F373" s="5">
        <f t="shared" si="31"/>
        <v>402517920249</v>
      </c>
      <c r="G373" s="8">
        <f t="shared" si="32"/>
        <v>446744852709.53333</v>
      </c>
      <c r="H373" s="5">
        <f t="shared" si="33"/>
        <v>8476477.43199775</v>
      </c>
      <c r="I373" s="5">
        <f t="shared" si="34"/>
        <v>8836096.8098418955</v>
      </c>
      <c r="J373" s="5">
        <f>Table1[[#This Row],[DAA 
(n)]]^1.5</f>
        <v>505346096.13267618</v>
      </c>
      <c r="K373" s="5">
        <f t="shared" si="35"/>
        <v>540552509.98798966</v>
      </c>
      <c r="L373" s="7">
        <f>LN(Table1[[#This Row],[NV]]/Table1[[#This Row],[NV_MA-1]])</f>
        <v>-1.4219032373032177</v>
      </c>
      <c r="M373" s="7">
        <f>LN(Table1[[#This Row],[NV]]/Table1[[#This Row],[NV_MA-2]])</f>
        <v>9.4089944322219825</v>
      </c>
      <c r="N373" s="4">
        <f>LN(Table1[[#This Row],[NV]]/Table1[[#This Row],[NV_MA-3]])</f>
        <v>5.2952478908924929</v>
      </c>
      <c r="O373" s="7">
        <f>LN(Table1[[#This Row],[NV]]/Table1[[#This Row],[Metcalfe
NV ~ n^2]])</f>
        <v>-1.3176552231904142</v>
      </c>
      <c r="P373" s="7">
        <f>Table1[[#This Row],[NV_MA-1]]*$M$3</f>
        <v>446744852709.53333</v>
      </c>
    </row>
    <row r="374" spans="1:16" x14ac:dyDescent="0.2">
      <c r="A374" s="2">
        <v>43319</v>
      </c>
      <c r="B374" s="3">
        <v>115589644844.112</v>
      </c>
      <c r="C374" s="3">
        <f t="shared" si="30"/>
        <v>124946630048.35362</v>
      </c>
      <c r="D374" s="4">
        <f>LN(Table1[[#This Row],[NV]])</f>
        <v>25.473312211699309</v>
      </c>
      <c r="E374" s="5">
        <v>710766</v>
      </c>
      <c r="F374" s="5">
        <f t="shared" si="31"/>
        <v>505188306756</v>
      </c>
      <c r="G374" s="8">
        <f t="shared" si="32"/>
        <v>446464261870.43335</v>
      </c>
      <c r="H374" s="5">
        <f t="shared" si="33"/>
        <v>9576931.1233731024</v>
      </c>
      <c r="I374" s="5">
        <f t="shared" si="34"/>
        <v>8832905.6425633915</v>
      </c>
      <c r="J374" s="5">
        <f>Table1[[#This Row],[DAA 
(n)]]^1.5</f>
        <v>599225059.5892446</v>
      </c>
      <c r="K374" s="5">
        <f t="shared" si="35"/>
        <v>540287609.82145798</v>
      </c>
      <c r="L374" s="7">
        <f>LN(Table1[[#This Row],[NV]]/Table1[[#This Row],[NV_MA-1]])</f>
        <v>-1.3513129817565048</v>
      </c>
      <c r="M374" s="7">
        <f>LN(Table1[[#This Row],[NV]]/Table1[[#This Row],[NV_MA-2]])</f>
        <v>9.4793176284061591</v>
      </c>
      <c r="N374" s="4">
        <f>LN(Table1[[#This Row],[NV]]/Table1[[#This Row],[NV_MA-3]])</f>
        <v>5.3657000451830141</v>
      </c>
      <c r="O374" s="7">
        <f>LN(Table1[[#This Row],[NV]]/Table1[[#This Row],[Metcalfe
NV ~ n^2]])</f>
        <v>-1.474884869683601</v>
      </c>
      <c r="P374" s="7">
        <f>Table1[[#This Row],[NV_MA-1]]*$M$3</f>
        <v>446464261870.43335</v>
      </c>
    </row>
    <row r="375" spans="1:16" x14ac:dyDescent="0.2">
      <c r="A375" s="2">
        <v>43318</v>
      </c>
      <c r="B375" s="3">
        <v>119151113274.61501</v>
      </c>
      <c r="C375" s="3">
        <f t="shared" si="30"/>
        <v>124924691909.29767</v>
      </c>
      <c r="D375" s="4">
        <f>LN(Table1[[#This Row],[NV]])</f>
        <v>25.503658383918893</v>
      </c>
      <c r="E375" s="5">
        <v>651894</v>
      </c>
      <c r="F375" s="5">
        <f t="shared" si="31"/>
        <v>424965787236</v>
      </c>
      <c r="G375" s="8">
        <f t="shared" si="32"/>
        <v>438024149123.93335</v>
      </c>
      <c r="H375" s="5">
        <f t="shared" si="33"/>
        <v>8727320.398106426</v>
      </c>
      <c r="I375" s="5">
        <f t="shared" si="34"/>
        <v>8733313.3387756646</v>
      </c>
      <c r="J375" s="5">
        <f>Table1[[#This Row],[DAA 
(n)]]^1.5</f>
        <v>526338908.7882694</v>
      </c>
      <c r="K375" s="5">
        <f t="shared" si="35"/>
        <v>532168662.44275057</v>
      </c>
      <c r="L375" s="7">
        <f>LN(Table1[[#This Row],[NV]]/Table1[[#This Row],[NV_MA-1]])</f>
        <v>-1.3018814968702359</v>
      </c>
      <c r="M375" s="7">
        <f>LN(Table1[[#This Row],[NV]]/Table1[[#This Row],[NV_MA-2]])</f>
        <v>9.5210029933114662</v>
      </c>
      <c r="N375" s="4">
        <f>LN(Table1[[#This Row],[NV]]/Table1[[#This Row],[NV_MA-3]])</f>
        <v>5.4111873521910212</v>
      </c>
      <c r="O375" s="7">
        <f>LN(Table1[[#This Row],[NV]]/Table1[[#This Row],[Metcalfe
NV ~ n^2]])</f>
        <v>-1.2716161180904098</v>
      </c>
      <c r="P375" s="7">
        <f>Table1[[#This Row],[NV_MA-1]]*$M$3</f>
        <v>438024149123.93335</v>
      </c>
    </row>
    <row r="376" spans="1:16" x14ac:dyDescent="0.2">
      <c r="A376" s="2">
        <v>43317</v>
      </c>
      <c r="B376" s="3">
        <v>120864975863.98399</v>
      </c>
      <c r="C376" s="3">
        <f t="shared" si="30"/>
        <v>124804576091.14571</v>
      </c>
      <c r="D376" s="4">
        <f>LN(Table1[[#This Row],[NV]])</f>
        <v>25.517939857510449</v>
      </c>
      <c r="E376" s="5">
        <v>495532</v>
      </c>
      <c r="F376" s="5">
        <f t="shared" si="31"/>
        <v>245551963024</v>
      </c>
      <c r="G376" s="8">
        <f t="shared" si="32"/>
        <v>430926008541.53333</v>
      </c>
      <c r="H376" s="5">
        <f t="shared" si="33"/>
        <v>6498102.9918862302</v>
      </c>
      <c r="I376" s="5">
        <f t="shared" si="34"/>
        <v>8642548.0486745406</v>
      </c>
      <c r="J376" s="5">
        <f>Table1[[#This Row],[DAA 
(n)]]^1.5</f>
        <v>348824963.75862908</v>
      </c>
      <c r="K376" s="5">
        <f t="shared" si="35"/>
        <v>525039140.1916222</v>
      </c>
      <c r="L376" s="7">
        <f>LN(Table1[[#This Row],[NV]]/Table1[[#This Row],[NV_MA-1]])</f>
        <v>-1.2712623808844996</v>
      </c>
      <c r="M376" s="7">
        <f>LN(Table1[[#This Row],[NV]]/Table1[[#This Row],[NV_MA-2]])</f>
        <v>9.5457318471674792</v>
      </c>
      <c r="N376" s="4">
        <f>LN(Table1[[#This Row],[NV]]/Table1[[#This Row],[NV_MA-3]])</f>
        <v>5.4389564869875224</v>
      </c>
      <c r="O376" s="7">
        <f>LN(Table1[[#This Row],[NV]]/Table1[[#This Row],[Metcalfe
NV ~ n^2]])</f>
        <v>-0.70883456628551345</v>
      </c>
      <c r="P376" s="7">
        <f>Table1[[#This Row],[NV_MA-1]]*$M$3</f>
        <v>430926008541.53333</v>
      </c>
    </row>
    <row r="377" spans="1:16" x14ac:dyDescent="0.2">
      <c r="A377" s="2">
        <v>43316</v>
      </c>
      <c r="B377" s="3">
        <v>120399436455.617</v>
      </c>
      <c r="C377" s="3">
        <f t="shared" si="30"/>
        <v>124545513760.24153</v>
      </c>
      <c r="D377" s="4">
        <f>LN(Table1[[#This Row],[NV]])</f>
        <v>25.514080689208988</v>
      </c>
      <c r="E377" s="5">
        <v>547308</v>
      </c>
      <c r="F377" s="5">
        <f t="shared" si="31"/>
        <v>299546046864</v>
      </c>
      <c r="G377" s="8">
        <f t="shared" si="32"/>
        <v>436419504083.43335</v>
      </c>
      <c r="H377" s="5">
        <f t="shared" si="33"/>
        <v>7231453.0780818341</v>
      </c>
      <c r="I377" s="5">
        <f t="shared" si="34"/>
        <v>8711437.7987872958</v>
      </c>
      <c r="J377" s="5">
        <f>Table1[[#This Row],[DAA 
(n)]]^1.5</f>
        <v>404899923.21194893</v>
      </c>
      <c r="K377" s="5">
        <f t="shared" si="35"/>
        <v>530501953.52301055</v>
      </c>
      <c r="L377" s="7">
        <f>LN(Table1[[#This Row],[NV]]/Table1[[#This Row],[NV_MA-1]])</f>
        <v>-1.2877890938310688</v>
      </c>
      <c r="M377" s="7">
        <f>LN(Table1[[#This Row],[NV]]/Table1[[#This Row],[NV_MA-2]])</f>
        <v>9.5339332795159635</v>
      </c>
      <c r="N377" s="4">
        <f>LN(Table1[[#This Row],[NV]]/Table1[[#This Row],[NV_MA-3]])</f>
        <v>5.4247464907789649</v>
      </c>
      <c r="O377" s="7">
        <f>LN(Table1[[#This Row],[NV]]/Table1[[#This Row],[Metcalfe
NV ~ n^2]])</f>
        <v>-0.91145329926490193</v>
      </c>
      <c r="P377" s="7">
        <f>Table1[[#This Row],[NV_MA-1]]*$M$3</f>
        <v>436419504083.43335</v>
      </c>
    </row>
    <row r="378" spans="1:16" x14ac:dyDescent="0.2">
      <c r="A378" s="2">
        <v>43315</v>
      </c>
      <c r="B378" s="3">
        <v>127421147096.646</v>
      </c>
      <c r="C378" s="3">
        <f t="shared" si="30"/>
        <v>124265519776.03999</v>
      </c>
      <c r="D378" s="4">
        <f>LN(Table1[[#This Row],[NV]])</f>
        <v>25.570763556079289</v>
      </c>
      <c r="E378" s="5">
        <v>694601</v>
      </c>
      <c r="F378" s="5">
        <f t="shared" si="31"/>
        <v>482470549201</v>
      </c>
      <c r="G378" s="8">
        <f t="shared" si="32"/>
        <v>436723903379.43335</v>
      </c>
      <c r="H378" s="5">
        <f t="shared" si="33"/>
        <v>9343142.550932439</v>
      </c>
      <c r="I378" s="5">
        <f t="shared" si="34"/>
        <v>8715362.5997742489</v>
      </c>
      <c r="J378" s="5">
        <f>Table1[[#This Row],[DAA 
(n)]]^1.5</f>
        <v>578899409.17707217</v>
      </c>
      <c r="K378" s="5">
        <f t="shared" si="35"/>
        <v>530809387.316652</v>
      </c>
      <c r="L378" s="7">
        <f>LN(Table1[[#This Row],[NV]]/Table1[[#This Row],[NV_MA-1]])</f>
        <v>-1.2318034762458945</v>
      </c>
      <c r="M378" s="7">
        <f>LN(Table1[[#This Row],[NV]]/Table1[[#This Row],[NV_MA-2]])</f>
        <v>9.5901657136087533</v>
      </c>
      <c r="N378" s="4">
        <f>LN(Table1[[#This Row],[NV]]/Table1[[#This Row],[NV_MA-3]])</f>
        <v>5.4808500105898093</v>
      </c>
      <c r="O378" s="7">
        <f>LN(Table1[[#This Row],[NV]]/Table1[[#This Row],[Metcalfe
NV ~ n^2]])</f>
        <v>-1.3314221618578848</v>
      </c>
      <c r="P378" s="7">
        <f>Table1[[#This Row],[NV_MA-1]]*$M$3</f>
        <v>436723903379.43335</v>
      </c>
    </row>
    <row r="379" spans="1:16" x14ac:dyDescent="0.2">
      <c r="A379" s="2">
        <v>43314</v>
      </c>
      <c r="B379" s="3">
        <v>129633722156.978</v>
      </c>
      <c r="C379" s="3">
        <f t="shared" si="30"/>
        <v>123776194271.53366</v>
      </c>
      <c r="D379" s="4">
        <f>LN(Table1[[#This Row],[NV]])</f>
        <v>25.587978788846495</v>
      </c>
      <c r="E379" s="5">
        <v>622521</v>
      </c>
      <c r="F379" s="5">
        <f t="shared" si="31"/>
        <v>387532395441</v>
      </c>
      <c r="G379" s="8">
        <f t="shared" si="32"/>
        <v>432418597072.73334</v>
      </c>
      <c r="H379" s="5">
        <f t="shared" si="33"/>
        <v>8305384.2416385887</v>
      </c>
      <c r="I379" s="5">
        <f t="shared" si="34"/>
        <v>8667348.8794067018</v>
      </c>
      <c r="J379" s="5">
        <f>Table1[[#This Row],[DAA 
(n)]]^1.5</f>
        <v>491169068.99999899</v>
      </c>
      <c r="K379" s="5">
        <f t="shared" si="35"/>
        <v>526788293.52133685</v>
      </c>
      <c r="L379" s="7">
        <f>LN(Table1[[#This Row],[NV]]/Table1[[#This Row],[NV_MA-1]])</f>
        <v>-1.2046811418964785</v>
      </c>
      <c r="M379" s="7">
        <f>LN(Table1[[#This Row],[NV]]/Table1[[#This Row],[NV_MA-2]])</f>
        <v>9.6129052677722377</v>
      </c>
      <c r="N379" s="4">
        <f>LN(Table1[[#This Row],[NV]]/Table1[[#This Row],[NV_MA-3]])</f>
        <v>5.5056694831253479</v>
      </c>
      <c r="O379" s="7">
        <f>LN(Table1[[#This Row],[NV]]/Table1[[#This Row],[Metcalfe
NV ~ n^2]])</f>
        <v>-1.0950864945370022</v>
      </c>
      <c r="P379" s="7">
        <f>Table1[[#This Row],[NV_MA-1]]*$M$3</f>
        <v>432418597072.73334</v>
      </c>
    </row>
    <row r="380" spans="1:16" x14ac:dyDescent="0.2">
      <c r="A380" s="2">
        <v>43313</v>
      </c>
      <c r="B380" s="3">
        <v>130590530508.088</v>
      </c>
      <c r="C380" s="3">
        <f t="shared" si="30"/>
        <v>123165902312.32698</v>
      </c>
      <c r="D380" s="4">
        <f>LN(Table1[[#This Row],[NV]])</f>
        <v>25.595332543564901</v>
      </c>
      <c r="E380" s="5">
        <v>698015</v>
      </c>
      <c r="F380" s="5">
        <f t="shared" si="31"/>
        <v>487224940225</v>
      </c>
      <c r="G380" s="8">
        <f t="shared" si="32"/>
        <v>433817364520.73334</v>
      </c>
      <c r="H380" s="5">
        <f t="shared" si="33"/>
        <v>9392486.9582345672</v>
      </c>
      <c r="I380" s="5">
        <f t="shared" si="34"/>
        <v>8683075.4964732043</v>
      </c>
      <c r="J380" s="5">
        <f>Table1[[#This Row],[DAA 
(n)]]^1.5</f>
        <v>583172630.23152268</v>
      </c>
      <c r="K380" s="5">
        <f t="shared" si="35"/>
        <v>528100689.19640481</v>
      </c>
      <c r="L380" s="7">
        <f>LN(Table1[[#This Row],[NV]]/Table1[[#This Row],[NV_MA-1]])</f>
        <v>-1.2005569198360675</v>
      </c>
      <c r="M380" s="7">
        <f>LN(Table1[[#This Row],[NV]]/Table1[[#This Row],[NV_MA-2]])</f>
        <v>9.6184461998146453</v>
      </c>
      <c r="N380" s="4">
        <f>LN(Table1[[#This Row],[NV]]/Table1[[#This Row],[NV_MA-3]])</f>
        <v>5.5105350208395381</v>
      </c>
      <c r="O380" s="7">
        <f>LN(Table1[[#This Row],[NV]]/Table1[[#This Row],[Metcalfe
NV ~ n^2]])</f>
        <v>-1.3166591994049994</v>
      </c>
      <c r="P380" s="7">
        <f>Table1[[#This Row],[NV_MA-1]]*$M$3</f>
        <v>433817364520.73334</v>
      </c>
    </row>
    <row r="381" spans="1:16" x14ac:dyDescent="0.2">
      <c r="A381" s="2">
        <v>43312</v>
      </c>
      <c r="B381" s="3">
        <v>132816362666.543</v>
      </c>
      <c r="C381" s="3">
        <f t="shared" si="30"/>
        <v>122586679524.65001</v>
      </c>
      <c r="D381" s="4">
        <f>LN(Table1[[#This Row],[NV]])</f>
        <v>25.612233279249139</v>
      </c>
      <c r="E381" s="5">
        <v>696566</v>
      </c>
      <c r="F381" s="5">
        <f t="shared" si="31"/>
        <v>485204192356</v>
      </c>
      <c r="G381" s="8">
        <f t="shared" si="32"/>
        <v>432198351049.90002</v>
      </c>
      <c r="H381" s="5">
        <f t="shared" si="33"/>
        <v>9371541.7252384219</v>
      </c>
      <c r="I381" s="5">
        <f t="shared" si="34"/>
        <v>8665901.4245902877</v>
      </c>
      <c r="J381" s="5">
        <f>Table1[[#This Row],[DAA 
(n)]]^1.5</f>
        <v>581357672.56711268</v>
      </c>
      <c r="K381" s="5">
        <f t="shared" si="35"/>
        <v>526628400.7115255</v>
      </c>
      <c r="L381" s="7">
        <f>LN(Table1[[#This Row],[NV]]/Table1[[#This Row],[NV_MA-1]])</f>
        <v>-1.1799171865149776</v>
      </c>
      <c r="M381" s="7">
        <f>LN(Table1[[#This Row],[NV]]/Table1[[#This Row],[NV_MA-2]])</f>
        <v>9.6373267729925765</v>
      </c>
      <c r="N381" s="4">
        <f>LN(Table1[[#This Row],[NV]]/Table1[[#This Row],[NV_MA-3]])</f>
        <v>5.5302275434484516</v>
      </c>
      <c r="O381" s="7">
        <f>LN(Table1[[#This Row],[NV]]/Table1[[#This Row],[Metcalfe
NV ~ n^2]])</f>
        <v>-1.2956023751997476</v>
      </c>
      <c r="P381" s="7">
        <f>Table1[[#This Row],[NV_MA-1]]*$M$3</f>
        <v>432198351049.90002</v>
      </c>
    </row>
    <row r="382" spans="1:16" x14ac:dyDescent="0.2">
      <c r="A382" s="2">
        <v>43311</v>
      </c>
      <c r="B382" s="3">
        <v>140427548596.43201</v>
      </c>
      <c r="C382" s="3">
        <f t="shared" si="30"/>
        <v>121792009462.80058</v>
      </c>
      <c r="D382" s="4">
        <f>LN(Table1[[#This Row],[NV]])</f>
        <v>25.667957524364763</v>
      </c>
      <c r="E382" s="5">
        <v>638966</v>
      </c>
      <c r="F382" s="5">
        <f t="shared" si="31"/>
        <v>408277549156</v>
      </c>
      <c r="G382" s="8">
        <f t="shared" si="32"/>
        <v>423594779411.66669</v>
      </c>
      <c r="H382" s="5">
        <f t="shared" si="33"/>
        <v>8541446.0700904503</v>
      </c>
      <c r="I382" s="5">
        <f t="shared" si="34"/>
        <v>8561200.9921252858</v>
      </c>
      <c r="J382" s="5">
        <f>Table1[[#This Row],[DAA 
(n)]]^1.5</f>
        <v>510759701.3019067</v>
      </c>
      <c r="K382" s="5">
        <f t="shared" si="35"/>
        <v>518215536.74511707</v>
      </c>
      <c r="L382" s="7">
        <f>LN(Table1[[#This Row],[NV]]/Table1[[#This Row],[NV_MA-1]])</f>
        <v>-1.1040856018978888</v>
      </c>
      <c r="M382" s="7">
        <f>LN(Table1[[#This Row],[NV]]/Table1[[#This Row],[NV_MA-2]])</f>
        <v>9.7052064832699845</v>
      </c>
      <c r="N382" s="4">
        <f>LN(Table1[[#This Row],[NV]]/Table1[[#This Row],[NV_MA-3]])</f>
        <v>5.6020557165816092</v>
      </c>
      <c r="O382" s="7">
        <f>LN(Table1[[#This Row],[NV]]/Table1[[#This Row],[Metcalfe
NV ~ n^2]])</f>
        <v>-1.067255523247943</v>
      </c>
      <c r="P382" s="7">
        <f>Table1[[#This Row],[NV_MA-1]]*$M$3</f>
        <v>423594779411.66669</v>
      </c>
    </row>
    <row r="383" spans="1:16" x14ac:dyDescent="0.2">
      <c r="A383" s="2">
        <v>43310</v>
      </c>
      <c r="B383" s="3">
        <v>141419548006.61899</v>
      </c>
      <c r="C383" s="3">
        <f t="shared" si="30"/>
        <v>120752858600.14508</v>
      </c>
      <c r="D383" s="4">
        <f>LN(Table1[[#This Row],[NV]])</f>
        <v>25.674996827010901</v>
      </c>
      <c r="E383" s="5">
        <v>494042</v>
      </c>
      <c r="F383" s="5">
        <f t="shared" si="31"/>
        <v>244077497764</v>
      </c>
      <c r="G383" s="8">
        <f t="shared" si="32"/>
        <v>420447710978.76666</v>
      </c>
      <c r="H383" s="5">
        <f t="shared" si="33"/>
        <v>6477076.2873068228</v>
      </c>
      <c r="I383" s="5">
        <f t="shared" si="34"/>
        <v>8523664.8385983054</v>
      </c>
      <c r="J383" s="5">
        <f>Table1[[#This Row],[DAA 
(n)]]^1.5</f>
        <v>347252840.37761623</v>
      </c>
      <c r="K383" s="5">
        <f t="shared" si="35"/>
        <v>515167936.27852064</v>
      </c>
      <c r="L383" s="7">
        <f>LN(Table1[[#This Row],[NV]]/Table1[[#This Row],[NV_MA-1]])</f>
        <v>-1.0895891319821331</v>
      </c>
      <c r="M383" s="7">
        <f>LN(Table1[[#This Row],[NV]]/Table1[[#This Row],[NV_MA-2]])</f>
        <v>9.7166398753160141</v>
      </c>
      <c r="N383" s="4">
        <f>LN(Table1[[#This Row],[NV]]/Table1[[#This Row],[NV_MA-3]])</f>
        <v>5.6149933316774279</v>
      </c>
      <c r="O383" s="7">
        <f>LN(Table1[[#This Row],[NV]]/Table1[[#This Row],[Metcalfe
NV ~ n^2]])</f>
        <v>-0.54575479858701714</v>
      </c>
      <c r="P383" s="7">
        <f>Table1[[#This Row],[NV_MA-1]]*$M$3</f>
        <v>420447710978.76666</v>
      </c>
    </row>
    <row r="384" spans="1:16" x14ac:dyDescent="0.2">
      <c r="A384" s="2">
        <v>43309</v>
      </c>
      <c r="B384" s="3">
        <v>140739956304.07001</v>
      </c>
      <c r="C384" s="3">
        <f t="shared" si="30"/>
        <v>119591371408.21687</v>
      </c>
      <c r="D384" s="4">
        <f>LN(Table1[[#This Row],[NV]])</f>
        <v>25.670179743012049</v>
      </c>
      <c r="E384" s="5">
        <v>545883</v>
      </c>
      <c r="F384" s="5">
        <f t="shared" si="31"/>
        <v>297988249689</v>
      </c>
      <c r="G384" s="8">
        <f t="shared" si="32"/>
        <v>423702647464.26666</v>
      </c>
      <c r="H384" s="5">
        <f t="shared" si="33"/>
        <v>7211201.7418297715</v>
      </c>
      <c r="I384" s="5">
        <f t="shared" si="34"/>
        <v>8566506.716852976</v>
      </c>
      <c r="J384" s="5">
        <f>Table1[[#This Row],[DAA 
(n)]]^1.5</f>
        <v>403319624.74566031</v>
      </c>
      <c r="K384" s="5">
        <f t="shared" si="35"/>
        <v>518491147.04670089</v>
      </c>
      <c r="L384" s="7">
        <f>LN(Table1[[#This Row],[NV]]/Table1[[#This Row],[NV_MA-1]])</f>
        <v>-1.1021179999879163</v>
      </c>
      <c r="M384" s="7">
        <f>LN(Table1[[#This Row],[NV]]/Table1[[#This Row],[NV_MA-2]])</f>
        <v>9.7068091531734986</v>
      </c>
      <c r="N384" s="4">
        <f>LN(Table1[[#This Row],[NV]]/Table1[[#This Row],[NV_MA-3]])</f>
        <v>5.6037462316865421</v>
      </c>
      <c r="O384" s="7">
        <f>LN(Table1[[#This Row],[NV]]/Table1[[#This Row],[Metcalfe
NV ~ n^2]])</f>
        <v>-0.75014014908853432</v>
      </c>
      <c r="P384" s="7">
        <f>Table1[[#This Row],[NV_MA-1]]*$M$3</f>
        <v>423702647464.26666</v>
      </c>
    </row>
    <row r="385" spans="1:16" x14ac:dyDescent="0.2">
      <c r="A385" s="2">
        <v>43308</v>
      </c>
      <c r="B385" s="3">
        <v>140415622970.909</v>
      </c>
      <c r="C385" s="3">
        <f t="shared" si="30"/>
        <v>118243707206.91783</v>
      </c>
      <c r="D385" s="4">
        <f>LN(Table1[[#This Row],[NV]])</f>
        <v>25.667872597069124</v>
      </c>
      <c r="E385" s="5">
        <v>721812</v>
      </c>
      <c r="F385" s="5">
        <f t="shared" si="31"/>
        <v>521012563344</v>
      </c>
      <c r="G385" s="8">
        <f t="shared" si="32"/>
        <v>424462922452</v>
      </c>
      <c r="H385" s="5">
        <f t="shared" si="33"/>
        <v>9736897.407465741</v>
      </c>
      <c r="I385" s="5">
        <f t="shared" si="34"/>
        <v>8576232.5154490508</v>
      </c>
      <c r="J385" s="5">
        <f>Table1[[#This Row],[DAA 
(n)]]^1.5</f>
        <v>613248008.86138916</v>
      </c>
      <c r="K385" s="5">
        <f t="shared" si="35"/>
        <v>519255748.83748448</v>
      </c>
      <c r="L385" s="7">
        <f>LN(Table1[[#This Row],[NV]]/Table1[[#This Row],[NV_MA-1]])</f>
        <v>-1.1062178977668622</v>
      </c>
      <c r="M385" s="7">
        <f>LN(Table1[[#This Row],[NV]]/Table1[[#This Row],[NV_MA-2]])</f>
        <v>9.7033673228014621</v>
      </c>
      <c r="N385" s="4">
        <f>LN(Table1[[#This Row],[NV]]/Table1[[#This Row],[NV_MA-3]])</f>
        <v>5.5999655049848132</v>
      </c>
      <c r="O385" s="7">
        <f>LN(Table1[[#This Row],[NV]]/Table1[[#This Row],[Metcalfe
NV ~ n^2]])</f>
        <v>-1.3111673952439498</v>
      </c>
      <c r="P385" s="7">
        <f>Table1[[#This Row],[NV_MA-1]]*$M$3</f>
        <v>424462922452</v>
      </c>
    </row>
    <row r="386" spans="1:16" x14ac:dyDescent="0.2">
      <c r="A386" s="2">
        <v>43307</v>
      </c>
      <c r="B386" s="3">
        <v>136078778621.46001</v>
      </c>
      <c r="C386" s="3">
        <f t="shared" si="30"/>
        <v>117066565276.24376</v>
      </c>
      <c r="D386" s="4">
        <f>LN(Table1[[#This Row],[NV]])</f>
        <v>25.636499809548852</v>
      </c>
      <c r="E386" s="5">
        <v>641543</v>
      </c>
      <c r="F386" s="5">
        <f t="shared" si="31"/>
        <v>411577420849</v>
      </c>
      <c r="G386" s="8">
        <f t="shared" si="32"/>
        <v>418751108999.23334</v>
      </c>
      <c r="H386" s="5">
        <f t="shared" si="33"/>
        <v>8578476.5817517973</v>
      </c>
      <c r="I386" s="5">
        <f t="shared" si="34"/>
        <v>8513625.7717163824</v>
      </c>
      <c r="J386" s="5">
        <f>Table1[[#This Row],[DAA 
(n)]]^1.5</f>
        <v>513852715.57493037</v>
      </c>
      <c r="K386" s="5">
        <f t="shared" si="35"/>
        <v>513971087.30411208</v>
      </c>
      <c r="L386" s="7">
        <f>LN(Table1[[#This Row],[NV]]/Table1[[#This Row],[NV_MA-1]])</f>
        <v>-1.124042758889706</v>
      </c>
      <c r="M386" s="7">
        <f>LN(Table1[[#This Row],[NV]]/Table1[[#This Row],[NV_MA-2]])</f>
        <v>9.6793213396059556</v>
      </c>
      <c r="N386" s="4">
        <f>LN(Table1[[#This Row],[NV]]/Table1[[#This Row],[NV_MA-3]])</f>
        <v>5.5788222380926307</v>
      </c>
      <c r="O386" s="7">
        <f>LN(Table1[[#This Row],[NV]]/Table1[[#This Row],[Metcalfe
NV ~ n^2]])</f>
        <v>-1.106763172828942</v>
      </c>
      <c r="P386" s="7">
        <f>Table1[[#This Row],[NV_MA-1]]*$M$3</f>
        <v>418751108999.23334</v>
      </c>
    </row>
    <row r="387" spans="1:16" x14ac:dyDescent="0.2">
      <c r="A387" s="2">
        <v>43306</v>
      </c>
      <c r="B387" s="3">
        <v>140904226012.57999</v>
      </c>
      <c r="C387" s="3">
        <f t="shared" si="30"/>
        <v>116009024588.0117</v>
      </c>
      <c r="D387" s="4">
        <f>LN(Table1[[#This Row],[NV]])</f>
        <v>25.671346248393316</v>
      </c>
      <c r="E387" s="5">
        <v>771199</v>
      </c>
      <c r="F387" s="5">
        <f t="shared" si="31"/>
        <v>594747897601</v>
      </c>
      <c r="G387" s="8">
        <f t="shared" si="32"/>
        <v>417102244539.23334</v>
      </c>
      <c r="H387" s="5">
        <f t="shared" si="33"/>
        <v>10454143.615078785</v>
      </c>
      <c r="I387" s="5">
        <f t="shared" si="34"/>
        <v>8494608.114390716</v>
      </c>
      <c r="J387" s="5">
        <f>Table1[[#This Row],[DAA 
(n)]]^1.5</f>
        <v>677251049.37681222</v>
      </c>
      <c r="K387" s="5">
        <f t="shared" si="35"/>
        <v>512402694.94658911</v>
      </c>
      <c r="L387" s="7">
        <f>LN(Table1[[#This Row],[NV]]/Table1[[#This Row],[NV_MA-1]])</f>
        <v>-1.085250971039126</v>
      </c>
      <c r="M387" s="7">
        <f>LN(Table1[[#This Row],[NV]]/Table1[[#This Row],[NV_MA-2]])</f>
        <v>9.7164040676946293</v>
      </c>
      <c r="N387" s="4">
        <f>LN(Table1[[#This Row],[NV]]/Table1[[#This Row],[NV_MA-3]])</f>
        <v>5.6167248609616891</v>
      </c>
      <c r="O387" s="7">
        <f>LN(Table1[[#This Row],[NV]]/Table1[[#This Row],[Metcalfe
NV ~ n^2]])</f>
        <v>-1.4400572028009526</v>
      </c>
      <c r="P387" s="7">
        <f>Table1[[#This Row],[NV_MA-1]]*$M$3</f>
        <v>417102244539.23334</v>
      </c>
    </row>
    <row r="388" spans="1:16" x14ac:dyDescent="0.2">
      <c r="A388" s="2">
        <v>43305</v>
      </c>
      <c r="B388" s="3">
        <v>144190286110.327</v>
      </c>
      <c r="C388" s="3">
        <f t="shared" si="30"/>
        <v>114874536632.75557</v>
      </c>
      <c r="D388" s="4">
        <f>LN(Table1[[#This Row],[NV]])</f>
        <v>25.694399695522151</v>
      </c>
      <c r="E388" s="5">
        <v>717759</v>
      </c>
      <c r="F388" s="5">
        <f t="shared" si="31"/>
        <v>515177982081</v>
      </c>
      <c r="G388" s="8">
        <f t="shared" si="32"/>
        <v>410027939531.23334</v>
      </c>
      <c r="H388" s="5">
        <f t="shared" si="33"/>
        <v>9678182.7831483278</v>
      </c>
      <c r="I388" s="5">
        <f t="shared" si="34"/>
        <v>8421051.9134712163</v>
      </c>
      <c r="J388" s="5">
        <f>Table1[[#This Row],[DAA 
(n)]]^1.5</f>
        <v>608090152.23112726</v>
      </c>
      <c r="K388" s="5">
        <f t="shared" si="35"/>
        <v>506040843.12821323</v>
      </c>
      <c r="L388" s="7">
        <f>LN(Table1[[#This Row],[NV]]/Table1[[#This Row],[NV_MA-1]])</f>
        <v>-1.0450914439989671</v>
      </c>
      <c r="M388" s="7">
        <f>LN(Table1[[#This Row],[NV]]/Table1[[#This Row],[NV_MA-2]])</f>
        <v>9.7481543867657852</v>
      </c>
      <c r="N388" s="4">
        <f>LN(Table1[[#This Row],[NV]]/Table1[[#This Row],[NV_MA-3]])</f>
        <v>5.6522717538832135</v>
      </c>
      <c r="O388" s="7">
        <f>LN(Table1[[#This Row],[NV]]/Table1[[#This Row],[Metcalfe
NV ~ n^2]])</f>
        <v>-1.2733785786571479</v>
      </c>
      <c r="P388" s="7">
        <f>Table1[[#This Row],[NV_MA-1]]*$M$3</f>
        <v>410027939531.23334</v>
      </c>
    </row>
    <row r="389" spans="1:16" x14ac:dyDescent="0.2">
      <c r="A389" s="2">
        <v>43304</v>
      </c>
      <c r="B389" s="3">
        <v>132461460823.52</v>
      </c>
      <c r="C389" s="3">
        <f t="shared" si="30"/>
        <v>113573368034.04018</v>
      </c>
      <c r="D389" s="4">
        <f>LN(Table1[[#This Row],[NV]])</f>
        <v>25.609557578354934</v>
      </c>
      <c r="E389" s="5">
        <v>716690</v>
      </c>
      <c r="F389" s="5">
        <f t="shared" si="31"/>
        <v>513644556100</v>
      </c>
      <c r="G389" s="8">
        <f t="shared" si="32"/>
        <v>400067769971.23334</v>
      </c>
      <c r="H389" s="5">
        <f t="shared" si="33"/>
        <v>9662700.3021180518</v>
      </c>
      <c r="I389" s="5">
        <f t="shared" si="34"/>
        <v>8300792.0721176863</v>
      </c>
      <c r="J389" s="5">
        <f>Table1[[#This Row],[DAA 
(n)]]^1.5</f>
        <v>606732162.41708136</v>
      </c>
      <c r="K389" s="5">
        <f t="shared" si="35"/>
        <v>496346183.84296107</v>
      </c>
      <c r="L389" s="7">
        <f>LN(Table1[[#This Row],[NV]]/Table1[[#This Row],[NV_MA-1]])</f>
        <v>-1.1053422162767603</v>
      </c>
      <c r="M389" s="7">
        <f>LN(Table1[[#This Row],[NV]]/Table1[[#This Row],[NV_MA-2]])</f>
        <v>9.6776960797656706</v>
      </c>
      <c r="N389" s="4">
        <f>LN(Table1[[#This Row],[NV]]/Table1[[#This Row],[NV_MA-3]])</f>
        <v>5.5867733858241726</v>
      </c>
      <c r="O389" s="7">
        <f>LN(Table1[[#This Row],[NV]]/Table1[[#This Row],[Metcalfe
NV ~ n^2]])</f>
        <v>-1.3552397597355981</v>
      </c>
      <c r="P389" s="7">
        <f>Table1[[#This Row],[NV_MA-1]]*$M$3</f>
        <v>400067769971.23334</v>
      </c>
    </row>
    <row r="390" spans="1:16" x14ac:dyDescent="0.2">
      <c r="A390" s="2">
        <v>43303</v>
      </c>
      <c r="B390" s="3">
        <v>127021846724.255</v>
      </c>
      <c r="C390" s="3">
        <f t="shared" si="30"/>
        <v>112677545939.79311</v>
      </c>
      <c r="D390" s="4">
        <f>LN(Table1[[#This Row],[NV]])</f>
        <v>25.567624930061836</v>
      </c>
      <c r="E390" s="5">
        <v>459458</v>
      </c>
      <c r="F390" s="5">
        <f t="shared" si="31"/>
        <v>211101653764</v>
      </c>
      <c r="G390" s="8">
        <f t="shared" si="32"/>
        <v>390415779347.09998</v>
      </c>
      <c r="H390" s="5">
        <f t="shared" si="33"/>
        <v>5990322.8048096988</v>
      </c>
      <c r="I390" s="5">
        <f t="shared" si="34"/>
        <v>8184899.0504128421</v>
      </c>
      <c r="J390" s="5">
        <f>Table1[[#This Row],[DAA 
(n)]]^1.5</f>
        <v>311435938.25231498</v>
      </c>
      <c r="K390" s="5">
        <f t="shared" si="35"/>
        <v>486978234.98099607</v>
      </c>
      <c r="L390" s="7">
        <f>LN(Table1[[#This Row],[NV]]/Table1[[#This Row],[NV_MA-1]])</f>
        <v>-1.1228531790162903</v>
      </c>
      <c r="M390" s="7">
        <f>LN(Table1[[#This Row],[NV]]/Table1[[#This Row],[NV_MA-2]])</f>
        <v>9.6498234948370403</v>
      </c>
      <c r="N390" s="4">
        <f>LN(Table1[[#This Row],[NV]]/Table1[[#This Row],[NV_MA-3]])</f>
        <v>5.5638949420444996</v>
      </c>
      <c r="O390" s="7">
        <f>LN(Table1[[#This Row],[NV]]/Table1[[#This Row],[Metcalfe
NV ~ n^2]])</f>
        <v>-0.50798069573942906</v>
      </c>
      <c r="P390" s="7">
        <f>Table1[[#This Row],[NV_MA-1]]*$M$3</f>
        <v>390415779347.09998</v>
      </c>
    </row>
    <row r="391" spans="1:16" x14ac:dyDescent="0.2">
      <c r="A391" s="2">
        <v>43302</v>
      </c>
      <c r="B391" s="3">
        <v>127194912305.492</v>
      </c>
      <c r="C391" s="3">
        <f t="shared" si="30"/>
        <v>111892578933.80949</v>
      </c>
      <c r="D391" s="4">
        <f>LN(Table1[[#This Row],[NV]])</f>
        <v>25.568986489454176</v>
      </c>
      <c r="E391" s="5">
        <v>511119</v>
      </c>
      <c r="F391" s="5">
        <f t="shared" si="31"/>
        <v>261242632161</v>
      </c>
      <c r="G391" s="8">
        <f t="shared" si="32"/>
        <v>396067210131.5</v>
      </c>
      <c r="H391" s="5">
        <f t="shared" si="33"/>
        <v>6718330.9728684872</v>
      </c>
      <c r="I391" s="5">
        <f t="shared" si="34"/>
        <v>8259412.0643010838</v>
      </c>
      <c r="J391" s="5">
        <f>Table1[[#This Row],[DAA 
(n)]]^1.5</f>
        <v>365412195.89321125</v>
      </c>
      <c r="K391" s="5">
        <f t="shared" si="35"/>
        <v>492750605.65037572</v>
      </c>
      <c r="L391" s="7">
        <f>LN(Table1[[#This Row],[NV]]/Table1[[#This Row],[NV_MA-1]])</f>
        <v>-1.135863266899767</v>
      </c>
      <c r="M391" s="7">
        <f>LN(Table1[[#This Row],[NV]]/Table1[[#This Row],[NV_MA-2]])</f>
        <v>9.6421225251463767</v>
      </c>
      <c r="N391" s="4">
        <f>LN(Table1[[#This Row],[NV]]/Table1[[#This Row],[NV_MA-3]])</f>
        <v>5.5534727563347905</v>
      </c>
      <c r="O391" s="7">
        <f>LN(Table1[[#This Row],[NV]]/Table1[[#This Row],[Metcalfe
NV ~ n^2]])</f>
        <v>-0.71972894811902099</v>
      </c>
      <c r="P391" s="7">
        <f>Table1[[#This Row],[NV_MA-1]]*$M$3</f>
        <v>396067210131.5</v>
      </c>
    </row>
    <row r="392" spans="1:16" x14ac:dyDescent="0.2">
      <c r="A392" s="2">
        <v>43301</v>
      </c>
      <c r="B392" s="3">
        <v>125754001068.63</v>
      </c>
      <c r="C392" s="3">
        <f t="shared" si="30"/>
        <v>111484584038.21298</v>
      </c>
      <c r="D392" s="4">
        <f>LN(Table1[[#This Row],[NV]])</f>
        <v>25.55759346306327</v>
      </c>
      <c r="E392" s="5">
        <v>653321</v>
      </c>
      <c r="F392" s="5">
        <f t="shared" si="31"/>
        <v>426828329041</v>
      </c>
      <c r="G392" s="8">
        <f t="shared" si="32"/>
        <v>397679526365.59998</v>
      </c>
      <c r="H392" s="5">
        <f t="shared" si="33"/>
        <v>8747853.1171811335</v>
      </c>
      <c r="I392" s="5">
        <f t="shared" si="34"/>
        <v>8280839.3345220778</v>
      </c>
      <c r="J392" s="5">
        <f>Table1[[#This Row],[DAA 
(n)]]^1.5</f>
        <v>528068092.91737664</v>
      </c>
      <c r="K392" s="5">
        <f t="shared" si="35"/>
        <v>494405614.71703082</v>
      </c>
      <c r="L392" s="7">
        <f>LN(Table1[[#This Row],[NV]]/Table1[[#This Row],[NV_MA-1]])</f>
        <v>-1.1513188446750851</v>
      </c>
      <c r="M392" s="7">
        <f>LN(Table1[[#This Row],[NV]]/Table1[[#This Row],[NV_MA-2]])</f>
        <v>9.6281385729356757</v>
      </c>
      <c r="N392" s="4">
        <f>LN(Table1[[#This Row],[NV]]/Table1[[#This Row],[NV_MA-3]])</f>
        <v>5.5387266423917021</v>
      </c>
      <c r="O392" s="7">
        <f>LN(Table1[[#This Row],[NV]]/Table1[[#This Row],[Metcalfe
NV ~ n^2]])</f>
        <v>-1.2220542665555032</v>
      </c>
      <c r="P392" s="7">
        <f>Table1[[#This Row],[NV_MA-1]]*$M$3</f>
        <v>397679526365.59998</v>
      </c>
    </row>
    <row r="393" spans="1:16" x14ac:dyDescent="0.2">
      <c r="A393" s="2">
        <v>43300</v>
      </c>
      <c r="B393" s="3">
        <v>128124840870.082</v>
      </c>
      <c r="C393" s="3">
        <f t="shared" si="30"/>
        <v>111143749928.82643</v>
      </c>
      <c r="D393" s="4">
        <f>LN(Table1[[#This Row],[NV]])</f>
        <v>25.576270944848709</v>
      </c>
      <c r="E393" s="5">
        <v>626926</v>
      </c>
      <c r="F393" s="5">
        <f t="shared" si="31"/>
        <v>393036209476</v>
      </c>
      <c r="G393" s="8">
        <f t="shared" si="32"/>
        <v>395082837777.59998</v>
      </c>
      <c r="H393" s="5">
        <f t="shared" si="33"/>
        <v>8368574.2413309878</v>
      </c>
      <c r="I393" s="5">
        <f t="shared" si="34"/>
        <v>8250906.3682825714</v>
      </c>
      <c r="J393" s="5">
        <f>Table1[[#This Row],[DAA 
(n)]]^1.5</f>
        <v>496391598.09766167</v>
      </c>
      <c r="K393" s="5">
        <f t="shared" si="35"/>
        <v>491936528.66839343</v>
      </c>
      <c r="L393" s="7">
        <f>LN(Table1[[#This Row],[NV]]/Table1[[#This Row],[NV_MA-1]])</f>
        <v>-1.1260903509041786</v>
      </c>
      <c r="M393" s="7">
        <f>LN(Table1[[#This Row],[NV]]/Table1[[#This Row],[NV_MA-2]])</f>
        <v>9.6504373297501935</v>
      </c>
      <c r="N393" s="4">
        <f>LN(Table1[[#This Row],[NV]]/Table1[[#This Row],[NV_MA-3]])</f>
        <v>5.5624106854857738</v>
      </c>
      <c r="O393" s="7">
        <f>LN(Table1[[#This Row],[NV]]/Table1[[#This Row],[Metcalfe
NV ~ n^2]])</f>
        <v>-1.1208966357939434</v>
      </c>
      <c r="P393" s="7">
        <f>Table1[[#This Row],[NV_MA-1]]*$M$3</f>
        <v>395082837777.59998</v>
      </c>
    </row>
    <row r="394" spans="1:16" x14ac:dyDescent="0.2">
      <c r="A394" s="2">
        <v>43299</v>
      </c>
      <c r="B394" s="3">
        <v>126518902822.506</v>
      </c>
      <c r="C394" s="3">
        <f t="shared" ref="C394:C457" si="36">AVERAGE(B394:B423)</f>
        <v>110710980642.73006</v>
      </c>
      <c r="D394" s="4">
        <f>LN(Table1[[#This Row],[NV]])</f>
        <v>25.563657563377447</v>
      </c>
      <c r="E394" s="5">
        <v>762246</v>
      </c>
      <c r="F394" s="5">
        <f t="shared" ref="F394:F457" si="37">E394^2</f>
        <v>581018964516</v>
      </c>
      <c r="G394" s="8">
        <f t="shared" ref="G394:G457" si="38">AVERAGE(F394:F423)</f>
        <v>395163668343.36664</v>
      </c>
      <c r="H394" s="5">
        <f t="shared" ref="H394:H457" si="39">E394*LN(E394)</f>
        <v>10323878.588373329</v>
      </c>
      <c r="I394" s="5">
        <f t="shared" ref="I394:I457" si="40">AVERAGE(H394:H423)</f>
        <v>8251830.0378190754</v>
      </c>
      <c r="J394" s="5">
        <f>Table1[[#This Row],[DAA 
(n)]]^1.5</f>
        <v>665491834.38000369</v>
      </c>
      <c r="K394" s="5">
        <f t="shared" ref="K394:K457" si="41">AVERAGE(J394:J423)</f>
        <v>492013034.49948019</v>
      </c>
      <c r="L394" s="7">
        <f>LN(Table1[[#This Row],[NV]]/Table1[[#This Row],[NV_MA-1]])</f>
        <v>-1.1389083028871041</v>
      </c>
      <c r="M394" s="7">
        <f>LN(Table1[[#This Row],[NV]]/Table1[[#This Row],[NV_MA-2]])</f>
        <v>9.6377120068996653</v>
      </c>
      <c r="N394" s="4">
        <f>LN(Table1[[#This Row],[NV]]/Table1[[#This Row],[NV_MA-3]])</f>
        <v>5.5496417963866715</v>
      </c>
      <c r="O394" s="7">
        <f>LN(Table1[[#This Row],[NV]]/Table1[[#This Row],[Metcalfe
NV ~ n^2]])</f>
        <v>-1.5243916710516763</v>
      </c>
      <c r="P394" s="7">
        <f>Table1[[#This Row],[NV_MA-1]]*$M$3</f>
        <v>395163668343.36664</v>
      </c>
    </row>
    <row r="395" spans="1:16" x14ac:dyDescent="0.2">
      <c r="A395" s="2">
        <v>43298</v>
      </c>
      <c r="B395" s="3">
        <v>125627963413.19901</v>
      </c>
      <c r="C395" s="3">
        <f t="shared" si="36"/>
        <v>110315734158.34068</v>
      </c>
      <c r="D395" s="4">
        <f>LN(Table1[[#This Row],[NV]])</f>
        <v>25.556590704840325</v>
      </c>
      <c r="E395" s="5">
        <v>681518</v>
      </c>
      <c r="F395" s="5">
        <f t="shared" si="37"/>
        <v>464466784324</v>
      </c>
      <c r="G395" s="8">
        <f t="shared" si="38"/>
        <v>386594738655.79999</v>
      </c>
      <c r="H395" s="5">
        <f t="shared" si="39"/>
        <v>9154202.8949411623</v>
      </c>
      <c r="I395" s="5">
        <f t="shared" si="40"/>
        <v>8159119.4438208789</v>
      </c>
      <c r="J395" s="5">
        <f>Table1[[#This Row],[DAA 
(n)]]^1.5</f>
        <v>562621074.89759517</v>
      </c>
      <c r="K395" s="5">
        <f t="shared" si="41"/>
        <v>484143225.21135175</v>
      </c>
      <c r="L395" s="7">
        <f>LN(Table1[[#This Row],[NV]]/Table1[[#This Row],[NV_MA-1]])</f>
        <v>-1.1240520895166286</v>
      </c>
      <c r="M395" s="7">
        <f>LN(Table1[[#This Row],[NV]]/Table1[[#This Row],[NV_MA-2]])</f>
        <v>9.6419438950193381</v>
      </c>
      <c r="N395" s="4">
        <f>LN(Table1[[#This Row],[NV]]/Table1[[#This Row],[NV_MA-3]])</f>
        <v>5.5586993640769</v>
      </c>
      <c r="O395" s="7">
        <f>LN(Table1[[#This Row],[NV]]/Table1[[#This Row],[Metcalfe
NV ~ n^2]])</f>
        <v>-1.3075651793510292</v>
      </c>
      <c r="P395" s="7">
        <f>Table1[[#This Row],[NV_MA-1]]*$M$3</f>
        <v>386594738655.79999</v>
      </c>
    </row>
    <row r="396" spans="1:16" x14ac:dyDescent="0.2">
      <c r="A396" s="2">
        <v>43297</v>
      </c>
      <c r="B396" s="3">
        <v>115127301793.993</v>
      </c>
      <c r="C396" s="3">
        <f t="shared" si="36"/>
        <v>109804172481.16454</v>
      </c>
      <c r="D396" s="4">
        <f>LN(Table1[[#This Row],[NV]])</f>
        <v>25.469304325189484</v>
      </c>
      <c r="E396" s="5">
        <v>602482</v>
      </c>
      <c r="F396" s="5">
        <f t="shared" si="37"/>
        <v>362984560324</v>
      </c>
      <c r="G396" s="8">
        <f t="shared" si="38"/>
        <v>377540790212.5</v>
      </c>
      <c r="H396" s="5">
        <f t="shared" si="39"/>
        <v>8018320.3150649192</v>
      </c>
      <c r="I396" s="5">
        <f t="shared" si="40"/>
        <v>8044166.9710124172</v>
      </c>
      <c r="J396" s="5">
        <f>Table1[[#This Row],[DAA 
(n)]]^1.5</f>
        <v>467644805.24552339</v>
      </c>
      <c r="K396" s="5">
        <f t="shared" si="41"/>
        <v>475089612.07141894</v>
      </c>
      <c r="L396" s="7">
        <f>LN(Table1[[#This Row],[NV]]/Table1[[#This Row],[NV_MA-1]])</f>
        <v>-1.1876401281516915</v>
      </c>
      <c r="M396" s="7">
        <f>LN(Table1[[#This Row],[NV]]/Table1[[#This Row],[NV_MA-2]])</f>
        <v>9.5688465383183434</v>
      </c>
      <c r="N396" s="4">
        <f>LN(Table1[[#This Row],[NV]]/Table1[[#This Row],[NV_MA-3]])</f>
        <v>5.4902903239915979</v>
      </c>
      <c r="O396" s="7">
        <f>LN(Table1[[#This Row],[NV]]/Table1[[#This Row],[Metcalfe
NV ~ n^2]])</f>
        <v>-1.1483218115745035</v>
      </c>
      <c r="P396" s="7">
        <f>Table1[[#This Row],[NV_MA-1]]*$M$3</f>
        <v>377540790212.5</v>
      </c>
    </row>
    <row r="397" spans="1:16" x14ac:dyDescent="0.2">
      <c r="A397" s="2">
        <v>43296</v>
      </c>
      <c r="B397" s="3">
        <v>108873989925.048</v>
      </c>
      <c r="C397" s="3">
        <f t="shared" si="36"/>
        <v>109668208164.84348</v>
      </c>
      <c r="D397" s="4">
        <f>LN(Table1[[#This Row],[NV]])</f>
        <v>25.413456994694165</v>
      </c>
      <c r="E397" s="5">
        <v>502106</v>
      </c>
      <c r="F397" s="5">
        <f t="shared" si="37"/>
        <v>252110435236</v>
      </c>
      <c r="G397" s="8">
        <f t="shared" si="38"/>
        <v>371747499935.86664</v>
      </c>
      <c r="H397" s="5">
        <f t="shared" si="39"/>
        <v>6590927.8149969885</v>
      </c>
      <c r="I397" s="5">
        <f t="shared" si="40"/>
        <v>7965123.6215985725</v>
      </c>
      <c r="J397" s="5">
        <f>Table1[[#This Row],[DAA 
(n)]]^1.5</f>
        <v>355789491.40553218</v>
      </c>
      <c r="K397" s="5">
        <f t="shared" si="41"/>
        <v>469063374.77777505</v>
      </c>
      <c r="L397" s="7">
        <f>LN(Table1[[#This Row],[NV]]/Table1[[#This Row],[NV_MA-1]])</f>
        <v>-1.2280237024478169</v>
      </c>
      <c r="M397" s="7">
        <f>LN(Table1[[#This Row],[NV]]/Table1[[#This Row],[NV_MA-2]])</f>
        <v>9.5228739728858649</v>
      </c>
      <c r="N397" s="4">
        <f>LN(Table1[[#This Row],[NV]]/Table1[[#This Row],[NV_MA-3]])</f>
        <v>5.4472085499545608</v>
      </c>
      <c r="O397" s="7">
        <f>LN(Table1[[#This Row],[NV]]/Table1[[#This Row],[Metcalfe
NV ~ n^2]])</f>
        <v>-0.83967606883022172</v>
      </c>
      <c r="P397" s="7">
        <f>Table1[[#This Row],[NV_MA-1]]*$M$3</f>
        <v>371747499935.86664</v>
      </c>
    </row>
    <row r="398" spans="1:16" x14ac:dyDescent="0.2">
      <c r="A398" s="2">
        <v>43295</v>
      </c>
      <c r="B398" s="3">
        <v>107274145915.584</v>
      </c>
      <c r="C398" s="3">
        <f t="shared" si="36"/>
        <v>109684363538.98061</v>
      </c>
      <c r="D398" s="4">
        <f>LN(Table1[[#This Row],[NV]])</f>
        <v>25.398653506157107</v>
      </c>
      <c r="E398" s="5">
        <v>793757</v>
      </c>
      <c r="F398" s="5">
        <f t="shared" si="37"/>
        <v>630050175049</v>
      </c>
      <c r="G398" s="8">
        <f t="shared" si="38"/>
        <v>375907773426.96667</v>
      </c>
      <c r="H398" s="5">
        <f t="shared" si="39"/>
        <v>10782817.88111647</v>
      </c>
      <c r="I398" s="5">
        <f t="shared" si="40"/>
        <v>8018170.5605035564</v>
      </c>
      <c r="J398" s="5">
        <f>Table1[[#This Row],[DAA 
(n)]]^1.5</f>
        <v>707182251.47154987</v>
      </c>
      <c r="K398" s="5">
        <f t="shared" si="41"/>
        <v>473238558.64156121</v>
      </c>
      <c r="L398" s="7">
        <f>LN(Table1[[#This Row],[NV]]/Table1[[#This Row],[NV_MA-1]])</f>
        <v>-1.2539561606533782</v>
      </c>
      <c r="M398" s="7">
        <f>LN(Table1[[#This Row],[NV]]/Table1[[#This Row],[NV_MA-2]])</f>
        <v>9.5014326619982743</v>
      </c>
      <c r="N398" s="4">
        <f>LN(Table1[[#This Row],[NV]]/Table1[[#This Row],[NV_MA-3]])</f>
        <v>5.4235433345360358</v>
      </c>
      <c r="O398" s="7">
        <f>LN(Table1[[#This Row],[NV]]/Table1[[#This Row],[Metcalfe
NV ~ n^2]])</f>
        <v>-1.7704117899384737</v>
      </c>
      <c r="P398" s="7">
        <f>Table1[[#This Row],[NV_MA-1]]*$M$3</f>
        <v>375907773426.96667</v>
      </c>
    </row>
    <row r="399" spans="1:16" x14ac:dyDescent="0.2">
      <c r="A399" s="2">
        <v>43294</v>
      </c>
      <c r="B399" s="3">
        <v>106473979793.649</v>
      </c>
      <c r="C399" s="3">
        <f t="shared" si="36"/>
        <v>109883556278.12761</v>
      </c>
      <c r="D399" s="4">
        <f>LN(Table1[[#This Row],[NV]])</f>
        <v>25.391166471058213</v>
      </c>
      <c r="E399" s="5">
        <v>941540</v>
      </c>
      <c r="F399" s="5">
        <f t="shared" si="37"/>
        <v>886497571600</v>
      </c>
      <c r="G399" s="8">
        <f t="shared" si="38"/>
        <v>366358260549.86664</v>
      </c>
      <c r="H399" s="5">
        <f t="shared" si="39"/>
        <v>12951138.903929982</v>
      </c>
      <c r="I399" s="5">
        <f t="shared" si="40"/>
        <v>7918235.5138889058</v>
      </c>
      <c r="J399" s="5">
        <f>Table1[[#This Row],[DAA 
(n)]]^1.5</f>
        <v>913604358.33256972</v>
      </c>
      <c r="K399" s="5">
        <f t="shared" si="41"/>
        <v>464624219.97224969</v>
      </c>
      <c r="L399" s="7">
        <f>LN(Table1[[#This Row],[NV]]/Table1[[#This Row],[NV_MA-1]])</f>
        <v>-1.2357110744858115</v>
      </c>
      <c r="M399" s="7">
        <f>LN(Table1[[#This Row],[NV]]/Table1[[#This Row],[NV_MA-2]])</f>
        <v>9.5064875207390731</v>
      </c>
      <c r="N399" s="4">
        <f>LN(Table1[[#This Row],[NV]]/Table1[[#This Row],[NV_MA-3]])</f>
        <v>5.4344269633108624</v>
      </c>
      <c r="O399" s="7">
        <f>LN(Table1[[#This Row],[NV]]/Table1[[#This Row],[Metcalfe
NV ~ n^2]])</f>
        <v>-2.1193777520868076</v>
      </c>
      <c r="P399" s="7">
        <f>Table1[[#This Row],[NV_MA-1]]*$M$3</f>
        <v>366358260549.86664</v>
      </c>
    </row>
    <row r="400" spans="1:16" x14ac:dyDescent="0.2">
      <c r="A400" s="2">
        <v>43293</v>
      </c>
      <c r="B400" s="3">
        <v>105628110046.903</v>
      </c>
      <c r="C400" s="3">
        <f t="shared" si="36"/>
        <v>109926087089.90419</v>
      </c>
      <c r="D400" s="4">
        <f>LN(Table1[[#This Row],[NV]])</f>
        <v>25.38319036642131</v>
      </c>
      <c r="E400" s="5">
        <v>923421</v>
      </c>
      <c r="F400" s="5">
        <f t="shared" si="37"/>
        <v>852706343241</v>
      </c>
      <c r="G400" s="8">
        <f t="shared" si="38"/>
        <v>351338947432.56665</v>
      </c>
      <c r="H400" s="5">
        <f t="shared" si="39"/>
        <v>12683963.598825769</v>
      </c>
      <c r="I400" s="5">
        <f t="shared" si="40"/>
        <v>7781446.4576932257</v>
      </c>
      <c r="J400" s="5">
        <f>Table1[[#This Row],[DAA 
(n)]]^1.5</f>
        <v>887359534.90225649</v>
      </c>
      <c r="K400" s="5">
        <f t="shared" si="41"/>
        <v>452053416.21124595</v>
      </c>
      <c r="L400" s="7">
        <f>LN(Table1[[#This Row],[NV]]/Table1[[#This Row],[NV_MA-1]])</f>
        <v>-1.2018268902402116</v>
      </c>
      <c r="M400" s="7">
        <f>LN(Table1[[#This Row],[NV]]/Table1[[#This Row],[NV_MA-2]])</f>
        <v>9.5159375675357367</v>
      </c>
      <c r="N400" s="4">
        <f>LN(Table1[[#This Row],[NV]]/Table1[[#This Row],[NV_MA-3]])</f>
        <v>5.4538794581487018</v>
      </c>
      <c r="O400" s="7">
        <f>LN(Table1[[#This Row],[NV]]/Table1[[#This Row],[Metcalfe
NV ~ n^2]])</f>
        <v>-2.0884906952521201</v>
      </c>
      <c r="P400" s="7">
        <f>Table1[[#This Row],[NV_MA-1]]*$M$3</f>
        <v>351338947432.56665</v>
      </c>
    </row>
    <row r="401" spans="1:16" x14ac:dyDescent="0.2">
      <c r="A401" s="2">
        <v>43292</v>
      </c>
      <c r="B401" s="3">
        <v>109323084721.75999</v>
      </c>
      <c r="C401" s="3">
        <f t="shared" si="36"/>
        <v>110121387089.62677</v>
      </c>
      <c r="D401" s="4">
        <f>LN(Table1[[#This Row],[NV]])</f>
        <v>25.417573414967855</v>
      </c>
      <c r="E401" s="5">
        <v>636817</v>
      </c>
      <c r="F401" s="5">
        <f t="shared" si="37"/>
        <v>405535891489</v>
      </c>
      <c r="G401" s="8">
        <f t="shared" si="38"/>
        <v>337524948292</v>
      </c>
      <c r="H401" s="5">
        <f t="shared" si="39"/>
        <v>8510573.7015370838</v>
      </c>
      <c r="I401" s="5">
        <f t="shared" si="40"/>
        <v>7654423.0274042534</v>
      </c>
      <c r="J401" s="5">
        <f>Table1[[#This Row],[DAA 
(n)]]^1.5</f>
        <v>508185153.07941771</v>
      </c>
      <c r="K401" s="5">
        <f t="shared" si="41"/>
        <v>440430253.26663053</v>
      </c>
      <c r="L401" s="7">
        <f>LN(Table1[[#This Row],[NV]]/Table1[[#This Row],[NV_MA-1]])</f>
        <v>-1.1273318504243142</v>
      </c>
      <c r="M401" s="7">
        <f>LN(Table1[[#This Row],[NV]]/Table1[[#This Row],[NV_MA-2]])</f>
        <v>9.5667792027261509</v>
      </c>
      <c r="N401" s="4">
        <f>LN(Table1[[#This Row],[NV]]/Table1[[#This Row],[NV_MA-3]])</f>
        <v>5.5143107595402627</v>
      </c>
      <c r="O401" s="7">
        <f>LN(Table1[[#This Row],[NV]]/Table1[[#This Row],[Metcalfe
NV ~ n^2]])</f>
        <v>-1.3109018033039028</v>
      </c>
      <c r="P401" s="7">
        <f>Table1[[#This Row],[NV_MA-1]]*$M$3</f>
        <v>337524948292</v>
      </c>
    </row>
    <row r="402" spans="1:16" x14ac:dyDescent="0.2">
      <c r="A402" s="2">
        <v>43291</v>
      </c>
      <c r="B402" s="3">
        <v>108137672255.433</v>
      </c>
      <c r="C402" s="3">
        <f t="shared" si="36"/>
        <v>110376379107.98949</v>
      </c>
      <c r="D402" s="4">
        <f>LN(Table1[[#This Row],[NV]])</f>
        <v>25.406670995381312</v>
      </c>
      <c r="E402" s="5">
        <v>669373</v>
      </c>
      <c r="F402" s="5">
        <f t="shared" si="37"/>
        <v>448060213129</v>
      </c>
      <c r="G402" s="8">
        <f t="shared" si="38"/>
        <v>335468976924</v>
      </c>
      <c r="H402" s="5">
        <f t="shared" si="39"/>
        <v>8979034.1720018126</v>
      </c>
      <c r="I402" s="5">
        <f t="shared" si="40"/>
        <v>7630347.9901673691</v>
      </c>
      <c r="J402" s="5">
        <f>Table1[[#This Row],[DAA 
(n)]]^1.5</f>
        <v>547648983.42167866</v>
      </c>
      <c r="K402" s="5">
        <f t="shared" si="41"/>
        <v>438458683.9478159</v>
      </c>
      <c r="L402" s="7">
        <f>LN(Table1[[#This Row],[NV]]/Table1[[#This Row],[NV_MA-1]])</f>
        <v>-1.13212432551659</v>
      </c>
      <c r="M402" s="7">
        <f>LN(Table1[[#This Row],[NV]]/Table1[[#This Row],[NV_MA-2]])</f>
        <v>9.5590269850129381</v>
      </c>
      <c r="N402" s="4">
        <f>LN(Table1[[#This Row],[NV]]/Table1[[#This Row],[NV_MA-3]])</f>
        <v>5.5078948513715806</v>
      </c>
      <c r="O402" s="7">
        <f>LN(Table1[[#This Row],[NV]]/Table1[[#This Row],[Metcalfe
NV ~ n^2]])</f>
        <v>-1.4215224692544377</v>
      </c>
      <c r="P402" s="7">
        <f>Table1[[#This Row],[NV_MA-1]]*$M$3</f>
        <v>335468976924</v>
      </c>
    </row>
    <row r="403" spans="1:16" x14ac:dyDescent="0.2">
      <c r="A403" s="2">
        <v>43290</v>
      </c>
      <c r="B403" s="3">
        <v>114213789481.575</v>
      </c>
      <c r="C403" s="3">
        <f t="shared" si="36"/>
        <v>110610728721.91245</v>
      </c>
      <c r="D403" s="4">
        <f>LN(Table1[[#This Row],[NV]])</f>
        <v>25.461337875403981</v>
      </c>
      <c r="E403" s="5">
        <v>627774</v>
      </c>
      <c r="F403" s="5">
        <f t="shared" si="37"/>
        <v>394100195076</v>
      </c>
      <c r="G403" s="8">
        <f t="shared" si="38"/>
        <v>329822424119.56665</v>
      </c>
      <c r="H403" s="5">
        <f t="shared" si="39"/>
        <v>8380742.4136426235</v>
      </c>
      <c r="I403" s="5">
        <f t="shared" si="40"/>
        <v>7562905.5669782767</v>
      </c>
      <c r="J403" s="5">
        <f>Table1[[#This Row],[DAA 
(n)]]^1.5</f>
        <v>497399091.13672715</v>
      </c>
      <c r="K403" s="5">
        <f t="shared" si="41"/>
        <v>432988371.32735574</v>
      </c>
      <c r="L403" s="7">
        <f>LN(Table1[[#This Row],[NV]]/Table1[[#This Row],[NV_MA-1]])</f>
        <v>-1.0604823624419102</v>
      </c>
      <c r="M403" s="7">
        <f>LN(Table1[[#This Row],[NV]]/Table1[[#This Row],[NV_MA-2]])</f>
        <v>9.6225718668293698</v>
      </c>
      <c r="N403" s="4">
        <f>LN(Table1[[#This Row],[NV]]/Table1[[#This Row],[NV_MA-3]])</f>
        <v>5.5751164458547615</v>
      </c>
      <c r="O403" s="7">
        <f>LN(Table1[[#This Row],[NV]]/Table1[[#This Row],[Metcalfe
NV ~ n^2]])</f>
        <v>-1.238533140734386</v>
      </c>
      <c r="P403" s="7">
        <f>Table1[[#This Row],[NV_MA-1]]*$M$3</f>
        <v>329822424119.56665</v>
      </c>
    </row>
    <row r="404" spans="1:16" x14ac:dyDescent="0.2">
      <c r="A404" s="2">
        <v>43289</v>
      </c>
      <c r="B404" s="3">
        <v>114931500672.433</v>
      </c>
      <c r="C404" s="3">
        <f t="shared" si="36"/>
        <v>111106449974.12889</v>
      </c>
      <c r="D404" s="4">
        <f>LN(Table1[[#This Row],[NV]])</f>
        <v>25.467602141515243</v>
      </c>
      <c r="E404" s="5">
        <v>501981</v>
      </c>
      <c r="F404" s="5">
        <f t="shared" si="37"/>
        <v>251984924361</v>
      </c>
      <c r="G404" s="8">
        <f t="shared" si="38"/>
        <v>325152715752</v>
      </c>
      <c r="H404" s="5">
        <f t="shared" si="39"/>
        <v>6589162.0097412718</v>
      </c>
      <c r="I404" s="5">
        <f t="shared" si="40"/>
        <v>7504133.75943828</v>
      </c>
      <c r="J404" s="5">
        <f>Table1[[#This Row],[DAA 
(n)]]^1.5</f>
        <v>355656638.22802335</v>
      </c>
      <c r="K404" s="5">
        <f t="shared" si="41"/>
        <v>428334969.99103892</v>
      </c>
      <c r="L404" s="7">
        <f>LN(Table1[[#This Row],[NV]]/Table1[[#This Row],[NV_MA-1]])</f>
        <v>-1.0399586620165386</v>
      </c>
      <c r="M404" s="7">
        <f>LN(Table1[[#This Row],[NV]]/Table1[[#This Row],[NV_MA-2]])</f>
        <v>9.6366375469208521</v>
      </c>
      <c r="N404" s="4">
        <f>LN(Table1[[#This Row],[NV]]/Table1[[#This Row],[NV_MA-3]])</f>
        <v>5.592186053906306</v>
      </c>
      <c r="O404" s="7">
        <f>LN(Table1[[#This Row],[NV]]/Table1[[#This Row],[Metcalfe
NV ~ n^2]])</f>
        <v>-0.78503295718878119</v>
      </c>
      <c r="P404" s="7">
        <f>Table1[[#This Row],[NV_MA-1]]*$M$3</f>
        <v>325152715752</v>
      </c>
    </row>
    <row r="405" spans="1:16" x14ac:dyDescent="0.2">
      <c r="A405" s="2">
        <v>43288</v>
      </c>
      <c r="B405" s="3">
        <v>115547638730.056</v>
      </c>
      <c r="C405" s="3">
        <f t="shared" si="36"/>
        <v>111616121801.09982</v>
      </c>
      <c r="D405" s="4">
        <f>LN(Table1[[#This Row],[NV]])</f>
        <v>25.472948738408725</v>
      </c>
      <c r="E405" s="5">
        <v>460458</v>
      </c>
      <c r="F405" s="5">
        <f t="shared" si="37"/>
        <v>212021569764</v>
      </c>
      <c r="G405" s="8">
        <f t="shared" si="38"/>
        <v>330447798711.83331</v>
      </c>
      <c r="H405" s="5">
        <f t="shared" si="39"/>
        <v>6004361.6950726993</v>
      </c>
      <c r="I405" s="5">
        <f t="shared" si="40"/>
        <v>7570167.8394447183</v>
      </c>
      <c r="J405" s="5">
        <f>Table1[[#This Row],[DAA 
(n)]]^1.5</f>
        <v>312453241.25441885</v>
      </c>
      <c r="K405" s="5">
        <f t="shared" si="41"/>
        <v>433585069.96033478</v>
      </c>
      <c r="L405" s="7">
        <f>LN(Table1[[#This Row],[NV]]/Table1[[#This Row],[NV_MA-1]])</f>
        <v>-1.050765798945603</v>
      </c>
      <c r="M405" s="7">
        <f>LN(Table1[[#This Row],[NV]]/Table1[[#This Row],[NV_MA-2]])</f>
        <v>9.6332229415837194</v>
      </c>
      <c r="N405" s="4">
        <f>LN(Table1[[#This Row],[NV]]/Table1[[#This Row],[NV_MA-3]])</f>
        <v>5.5853501636601406</v>
      </c>
      <c r="O405" s="7">
        <f>LN(Table1[[#This Row],[NV]]/Table1[[#This Row],[Metcalfe
NV ~ n^2]])</f>
        <v>-0.60700511220392284</v>
      </c>
      <c r="P405" s="7">
        <f>Table1[[#This Row],[NV_MA-1]]*$M$3</f>
        <v>330447798711.83331</v>
      </c>
    </row>
    <row r="406" spans="1:16" x14ac:dyDescent="0.2">
      <c r="A406" s="2">
        <v>43287</v>
      </c>
      <c r="B406" s="3">
        <v>113093105936.85899</v>
      </c>
      <c r="C406" s="3">
        <f t="shared" si="36"/>
        <v>112130112763.4109</v>
      </c>
      <c r="D406" s="4">
        <f>LN(Table1[[#This Row],[NV]])</f>
        <v>25.45147726274519</v>
      </c>
      <c r="E406" s="5">
        <v>640591</v>
      </c>
      <c r="F406" s="5">
        <f t="shared" si="37"/>
        <v>410356829281</v>
      </c>
      <c r="G406" s="8">
        <f t="shared" si="38"/>
        <v>336843692416.36664</v>
      </c>
      <c r="H406" s="5">
        <f t="shared" si="39"/>
        <v>8564795.4952688757</v>
      </c>
      <c r="I406" s="5">
        <f t="shared" si="40"/>
        <v>7653092.0572462082</v>
      </c>
      <c r="J406" s="5">
        <f>Table1[[#This Row],[DAA 
(n)]]^1.5</f>
        <v>512709363.700279</v>
      </c>
      <c r="K406" s="5">
        <f t="shared" si="41"/>
        <v>440058141.15112722</v>
      </c>
      <c r="L406" s="7">
        <f>LN(Table1[[#This Row],[NV]]/Table1[[#This Row],[NV_MA-1]])</f>
        <v>-1.0914075762325333</v>
      </c>
      <c r="M406" s="7">
        <f>LN(Table1[[#This Row],[NV]]/Table1[[#This Row],[NV_MA-2]])</f>
        <v>9.6008569481157409</v>
      </c>
      <c r="N406" s="4">
        <f>LN(Table1[[#This Row],[NV]]/Table1[[#This Row],[NV_MA-3]])</f>
        <v>5.5490598476183592</v>
      </c>
      <c r="O406" s="7">
        <f>LN(Table1[[#This Row],[NV]]/Table1[[#This Row],[Metcalfe
NV ~ n^2]])</f>
        <v>-1.2888156707143072</v>
      </c>
      <c r="P406" s="7">
        <f>Table1[[#This Row],[NV_MA-1]]*$M$3</f>
        <v>336843692416.36664</v>
      </c>
    </row>
    <row r="407" spans="1:16" x14ac:dyDescent="0.2">
      <c r="A407" s="2">
        <v>43286</v>
      </c>
      <c r="B407" s="3">
        <v>111999616929.571</v>
      </c>
      <c r="C407" s="3">
        <f t="shared" si="36"/>
        <v>112716649196.57884</v>
      </c>
      <c r="D407" s="4">
        <f>LN(Table1[[#This Row],[NV]])</f>
        <v>25.441761287963971</v>
      </c>
      <c r="E407" s="5">
        <v>555588</v>
      </c>
      <c r="F407" s="5">
        <f t="shared" si="37"/>
        <v>308678025744</v>
      </c>
      <c r="G407" s="8">
        <f t="shared" si="38"/>
        <v>337397316022.86664</v>
      </c>
      <c r="H407" s="5">
        <f t="shared" si="39"/>
        <v>7349197.1076904209</v>
      </c>
      <c r="I407" s="5">
        <f t="shared" si="40"/>
        <v>7659244.3426413834</v>
      </c>
      <c r="J407" s="5">
        <f>Table1[[#This Row],[DAA 
(n)]]^1.5</f>
        <v>414122937.02119052</v>
      </c>
      <c r="K407" s="5">
        <f t="shared" si="41"/>
        <v>440574342.44661766</v>
      </c>
      <c r="L407" s="7">
        <f>LN(Table1[[#This Row],[NV]]/Table1[[#This Row],[NV_MA-1]])</f>
        <v>-1.1027657641808282</v>
      </c>
      <c r="M407" s="7">
        <f>LN(Table1[[#This Row],[NV]]/Table1[[#This Row],[NV_MA-2]])</f>
        <v>9.5903374008991253</v>
      </c>
      <c r="N407" s="4">
        <f>LN(Table1[[#This Row],[NV]]/Table1[[#This Row],[NV_MA-3]])</f>
        <v>5.5381715305394694</v>
      </c>
      <c r="O407" s="7">
        <f>LN(Table1[[#This Row],[NV]]/Table1[[#This Row],[Metcalfe
NV ~ n^2]])</f>
        <v>-1.013803294749914</v>
      </c>
      <c r="P407" s="7">
        <f>Table1[[#This Row],[NV_MA-1]]*$M$3</f>
        <v>337397316022.86664</v>
      </c>
    </row>
    <row r="408" spans="1:16" x14ac:dyDescent="0.2">
      <c r="A408" s="2">
        <v>43285</v>
      </c>
      <c r="B408" s="3">
        <v>112741381961.45599</v>
      </c>
      <c r="C408" s="3">
        <f t="shared" si="36"/>
        <v>113317785203.46094</v>
      </c>
      <c r="D408" s="4">
        <f>LN(Table1[[#This Row],[NV]])</f>
        <v>25.448362377476247</v>
      </c>
      <c r="E408" s="5">
        <v>594400</v>
      </c>
      <c r="F408" s="5">
        <f t="shared" si="37"/>
        <v>353311360000</v>
      </c>
      <c r="G408" s="8">
        <f t="shared" si="38"/>
        <v>341409493171.26666</v>
      </c>
      <c r="H408" s="5">
        <f t="shared" si="39"/>
        <v>7902730.9399060523</v>
      </c>
      <c r="I408" s="5">
        <f t="shared" si="40"/>
        <v>7706678.3484080769</v>
      </c>
      <c r="J408" s="5">
        <f>Table1[[#This Row],[DAA 
(n)]]^1.5</f>
        <v>458266595.31761771</v>
      </c>
      <c r="K408" s="5">
        <f t="shared" si="41"/>
        <v>444440979.75149119</v>
      </c>
      <c r="L408" s="7">
        <f>LN(Table1[[#This Row],[NV]]/Table1[[#This Row],[NV_MA-1]])</f>
        <v>-1.1079860760381286</v>
      </c>
      <c r="M408" s="7">
        <f>LN(Table1[[#This Row],[NV]]/Table1[[#This Row],[NV_MA-2]])</f>
        <v>9.5907645485801591</v>
      </c>
      <c r="N408" s="4">
        <f>LN(Table1[[#This Row],[NV]]/Table1[[#This Row],[NV_MA-3]])</f>
        <v>5.5360345523356944</v>
      </c>
      <c r="O408" s="7">
        <f>LN(Table1[[#This Row],[NV]]/Table1[[#This Row],[Metcalfe
NV ~ n^2]])</f>
        <v>-1.1422531672951264</v>
      </c>
      <c r="P408" s="7">
        <f>Table1[[#This Row],[NV_MA-1]]*$M$3</f>
        <v>341409493171.26666</v>
      </c>
    </row>
    <row r="409" spans="1:16" x14ac:dyDescent="0.2">
      <c r="A409" s="2">
        <v>43284</v>
      </c>
      <c r="B409" s="3">
        <v>111324963380.778</v>
      </c>
      <c r="C409" s="3">
        <f t="shared" si="36"/>
        <v>113821085423.37448</v>
      </c>
      <c r="D409" s="4">
        <f>LN(Table1[[#This Row],[NV]])</f>
        <v>25.435719359214335</v>
      </c>
      <c r="E409" s="5">
        <v>655359</v>
      </c>
      <c r="F409" s="5">
        <f t="shared" si="37"/>
        <v>429495418881</v>
      </c>
      <c r="G409" s="8">
        <f t="shared" si="38"/>
        <v>345703178587.93335</v>
      </c>
      <c r="H409" s="5">
        <f t="shared" si="39"/>
        <v>8777182.7536336109</v>
      </c>
      <c r="I409" s="5">
        <f t="shared" si="40"/>
        <v>7754571.1628105668</v>
      </c>
      <c r="J409" s="5">
        <f>Table1[[#This Row],[DAA 
(n)]]^1.5</f>
        <v>530540939.25203758</v>
      </c>
      <c r="K409" s="5">
        <f t="shared" si="41"/>
        <v>448451614.9796415</v>
      </c>
      <c r="L409" s="7">
        <f>LN(Table1[[#This Row],[NV]]/Table1[[#This Row],[NV_MA-1]])</f>
        <v>-1.1331270192599463</v>
      </c>
      <c r="M409" s="7">
        <f>LN(Table1[[#This Row],[NV]]/Table1[[#This Row],[NV_MA-2]])</f>
        <v>9.5719263043052223</v>
      </c>
      <c r="N409" s="4">
        <f>LN(Table1[[#This Row],[NV]]/Table1[[#This Row],[NV_MA-3]])</f>
        <v>5.5144080074445858</v>
      </c>
      <c r="O409" s="7">
        <f>LN(Table1[[#This Row],[NV]]/Table1[[#This Row],[Metcalfe
NV ~ n^2]])</f>
        <v>-1.3501575529318663</v>
      </c>
      <c r="P409" s="7">
        <f>Table1[[#This Row],[NV_MA-1]]*$M$3</f>
        <v>345703178587.93335</v>
      </c>
    </row>
    <row r="410" spans="1:16" x14ac:dyDescent="0.2">
      <c r="A410" s="2">
        <v>43283</v>
      </c>
      <c r="B410" s="3">
        <v>113213846877.77901</v>
      </c>
      <c r="C410" s="3">
        <f t="shared" si="36"/>
        <v>114494818651.68776</v>
      </c>
      <c r="D410" s="4">
        <f>LN(Table1[[#This Row],[NV]])</f>
        <v>25.452544317476601</v>
      </c>
      <c r="E410" s="5">
        <v>662310</v>
      </c>
      <c r="F410" s="5">
        <f t="shared" si="37"/>
        <v>438654536100</v>
      </c>
      <c r="G410" s="8">
        <f t="shared" si="38"/>
        <v>341205554878.56665</v>
      </c>
      <c r="H410" s="5">
        <f t="shared" si="39"/>
        <v>8877264.8017470539</v>
      </c>
      <c r="I410" s="5">
        <f t="shared" si="40"/>
        <v>7700883.3468451938</v>
      </c>
      <c r="J410" s="5">
        <f>Table1[[#This Row],[DAA 
(n)]]^1.5</f>
        <v>539003975.68514287</v>
      </c>
      <c r="K410" s="5">
        <f t="shared" si="41"/>
        <v>444094963.24310648</v>
      </c>
      <c r="L410" s="7">
        <f>LN(Table1[[#This Row],[NV]]/Table1[[#This Row],[NV_MA-1]])</f>
        <v>-1.1032066153726472</v>
      </c>
      <c r="M410" s="7">
        <f>LN(Table1[[#This Row],[NV]]/Table1[[#This Row],[NV_MA-2]])</f>
        <v>9.5956987168630636</v>
      </c>
      <c r="N410" s="4">
        <f>LN(Table1[[#This Row],[NV]]/Table1[[#This Row],[NV_MA-3]])</f>
        <v>5.5409953387712543</v>
      </c>
      <c r="O410" s="7">
        <f>LN(Table1[[#This Row],[NV]]/Table1[[#This Row],[Metcalfe
NV ~ n^2]])</f>
        <v>-1.3544336890371256</v>
      </c>
      <c r="P410" s="7">
        <f>Table1[[#This Row],[NV_MA-1]]*$M$3</f>
        <v>341205554878.56665</v>
      </c>
    </row>
    <row r="411" spans="1:16" x14ac:dyDescent="0.2">
      <c r="A411" s="2">
        <v>43282</v>
      </c>
      <c r="B411" s="3">
        <v>108976260811.06</v>
      </c>
      <c r="C411" s="3">
        <f t="shared" si="36"/>
        <v>115067472943.24892</v>
      </c>
      <c r="D411" s="4">
        <f>LN(Table1[[#This Row],[NV]])</f>
        <v>25.414395904731492</v>
      </c>
      <c r="E411" s="5">
        <v>476547</v>
      </c>
      <c r="F411" s="5">
        <f t="shared" si="37"/>
        <v>227097043209</v>
      </c>
      <c r="G411" s="8">
        <f t="shared" si="38"/>
        <v>335749200238.56665</v>
      </c>
      <c r="H411" s="5">
        <f t="shared" si="39"/>
        <v>6230528.7512883665</v>
      </c>
      <c r="I411" s="5">
        <f t="shared" si="40"/>
        <v>7635172.1254785033</v>
      </c>
      <c r="J411" s="5">
        <f>Table1[[#This Row],[DAA 
(n)]]^1.5</f>
        <v>328971753.57486159</v>
      </c>
      <c r="K411" s="5">
        <f t="shared" si="41"/>
        <v>438785301.63668782</v>
      </c>
      <c r="L411" s="7">
        <f>LN(Table1[[#This Row],[NV]]/Table1[[#This Row],[NV_MA-1]])</f>
        <v>-1.1252343856007367</v>
      </c>
      <c r="M411" s="7">
        <f>LN(Table1[[#This Row],[NV]]/Table1[[#This Row],[NV_MA-2]])</f>
        <v>9.5661198640837455</v>
      </c>
      <c r="N411" s="4">
        <f>LN(Table1[[#This Row],[NV]]/Table1[[#This Row],[NV_MA-3]])</f>
        <v>5.51487511565304</v>
      </c>
      <c r="O411" s="7">
        <f>LN(Table1[[#This Row],[NV]]/Table1[[#This Row],[Metcalfe
NV ~ n^2]])</f>
        <v>-0.7342473614662457</v>
      </c>
      <c r="P411" s="7">
        <f>Table1[[#This Row],[NV_MA-1]]*$M$3</f>
        <v>335749200238.56665</v>
      </c>
    </row>
    <row r="412" spans="1:16" x14ac:dyDescent="0.2">
      <c r="A412" s="2">
        <v>43281</v>
      </c>
      <c r="B412" s="3">
        <v>109253022716.767</v>
      </c>
      <c r="C412" s="3">
        <f t="shared" si="36"/>
        <v>115714735481.67157</v>
      </c>
      <c r="D412" s="4">
        <f>LN(Table1[[#This Row],[NV]])</f>
        <v>25.41693233842739</v>
      </c>
      <c r="E412" s="5">
        <v>560237</v>
      </c>
      <c r="F412" s="5">
        <f t="shared" si="37"/>
        <v>313865496169</v>
      </c>
      <c r="G412" s="8">
        <f t="shared" si="38"/>
        <v>343755717256.40002</v>
      </c>
      <c r="H412" s="5">
        <f t="shared" si="39"/>
        <v>7415361.4642810281</v>
      </c>
      <c r="I412" s="5">
        <f t="shared" si="40"/>
        <v>7733623.8483271385</v>
      </c>
      <c r="J412" s="5">
        <f>Table1[[#This Row],[DAA 
(n)]]^1.5</f>
        <v>419331687.3040148</v>
      </c>
      <c r="K412" s="5">
        <f t="shared" si="41"/>
        <v>446659120.69191092</v>
      </c>
      <c r="L412" s="7">
        <f>LN(Table1[[#This Row],[NV]]/Table1[[#This Row],[NV_MA-1]])</f>
        <v>-1.1462647793801106</v>
      </c>
      <c r="M412" s="7">
        <f>LN(Table1[[#This Row],[NV]]/Table1[[#This Row],[NV_MA-2]])</f>
        <v>9.5558442245705404</v>
      </c>
      <c r="N412" s="4">
        <f>LN(Table1[[#This Row],[NV]]/Table1[[#This Row],[NV_MA-3]])</f>
        <v>5.4996260703023063</v>
      </c>
      <c r="O412" s="7">
        <f>LN(Table1[[#This Row],[NV]]/Table1[[#This Row],[Metcalfe
NV ~ n^2]])</f>
        <v>-1.0552980365068902</v>
      </c>
      <c r="P412" s="7">
        <f>Table1[[#This Row],[NV_MA-1]]*$M$3</f>
        <v>343755717256.40002</v>
      </c>
    </row>
    <row r="413" spans="1:16" x14ac:dyDescent="0.2">
      <c r="A413" s="2">
        <v>43280</v>
      </c>
      <c r="B413" s="3">
        <v>106574932248.772</v>
      </c>
      <c r="C413" s="3">
        <f t="shared" si="36"/>
        <v>116326564503.76497</v>
      </c>
      <c r="D413" s="4">
        <f>LN(Table1[[#This Row],[NV]])</f>
        <v>25.392114163883402</v>
      </c>
      <c r="E413" s="5">
        <v>584573</v>
      </c>
      <c r="F413" s="5">
        <f t="shared" si="37"/>
        <v>341725592329</v>
      </c>
      <c r="G413" s="8">
        <f t="shared" si="38"/>
        <v>346114763266.79999</v>
      </c>
      <c r="H413" s="5">
        <f t="shared" si="39"/>
        <v>7762332.634946974</v>
      </c>
      <c r="I413" s="5">
        <f t="shared" si="40"/>
        <v>7762177.5607327344</v>
      </c>
      <c r="J413" s="5">
        <f>Table1[[#This Row],[DAA 
(n)]]^1.5</f>
        <v>446949163.42302394</v>
      </c>
      <c r="K413" s="5">
        <f t="shared" si="41"/>
        <v>448961867.64469457</v>
      </c>
      <c r="L413" s="7">
        <f>LN(Table1[[#This Row],[NV]]/Table1[[#This Row],[NV_MA-1]])</f>
        <v>-1.1779220788673728</v>
      </c>
      <c r="M413" s="7">
        <f>LN(Table1[[#This Row],[NV]]/Table1[[#This Row],[NV_MA-2]])</f>
        <v>9.5273406975921198</v>
      </c>
      <c r="N413" s="4">
        <f>LN(Table1[[#This Row],[NV]]/Table1[[#This Row],[NV_MA-3]])</f>
        <v>5.4696656490780695</v>
      </c>
      <c r="O413" s="7">
        <f>LN(Table1[[#This Row],[NV]]/Table1[[#This Row],[Metcalfe
NV ~ n^2]])</f>
        <v>-1.1651597264501374</v>
      </c>
      <c r="P413" s="7">
        <f>Table1[[#This Row],[NV_MA-1]]*$M$3</f>
        <v>346114763266.79999</v>
      </c>
    </row>
    <row r="414" spans="1:16" x14ac:dyDescent="0.2">
      <c r="A414" s="2">
        <v>43279</v>
      </c>
      <c r="B414" s="3">
        <v>100310030265.099</v>
      </c>
      <c r="C414" s="3">
        <f t="shared" si="36"/>
        <v>116969581605.58798</v>
      </c>
      <c r="D414" s="4">
        <f>LN(Table1[[#This Row],[NV]])</f>
        <v>25.331531529557431</v>
      </c>
      <c r="E414" s="5">
        <v>566389</v>
      </c>
      <c r="F414" s="5">
        <f t="shared" si="37"/>
        <v>320796499321</v>
      </c>
      <c r="G414" s="8">
        <f t="shared" si="38"/>
        <v>346571318386.79999</v>
      </c>
      <c r="H414" s="5">
        <f t="shared" si="39"/>
        <v>7502975.6997120176</v>
      </c>
      <c r="I414" s="5">
        <f t="shared" si="40"/>
        <v>7767702.4449761277</v>
      </c>
      <c r="J414" s="5">
        <f>Table1[[#This Row],[DAA 
(n)]]^1.5</f>
        <v>426257678.4691655</v>
      </c>
      <c r="K414" s="5">
        <f t="shared" si="41"/>
        <v>449407513.10894734</v>
      </c>
      <c r="L414" s="7">
        <f>LN(Table1[[#This Row],[NV]]/Table1[[#This Row],[NV_MA-1]])</f>
        <v>-1.2398229299099943</v>
      </c>
      <c r="M414" s="7">
        <f>LN(Table1[[#This Row],[NV]]/Table1[[#This Row],[NV_MA-2]])</f>
        <v>9.4660465465674406</v>
      </c>
      <c r="N414" s="4">
        <f>LN(Table1[[#This Row],[NV]]/Table1[[#This Row],[NV_MA-3]])</f>
        <v>5.4080908938932284</v>
      </c>
      <c r="O414" s="7">
        <f>LN(Table1[[#This Row],[NV]]/Table1[[#This Row],[Metcalfe
NV ~ n^2]])</f>
        <v>-1.1625412709807774</v>
      </c>
      <c r="P414" s="7">
        <f>Table1[[#This Row],[NV_MA-1]]*$M$3</f>
        <v>346571318386.79999</v>
      </c>
    </row>
    <row r="415" spans="1:16" x14ac:dyDescent="0.2">
      <c r="A415" s="2">
        <v>43278</v>
      </c>
      <c r="B415" s="3">
        <v>105101365050.687</v>
      </c>
      <c r="C415" s="3">
        <f t="shared" si="36"/>
        <v>117864427252.5439</v>
      </c>
      <c r="D415" s="4">
        <f>LN(Table1[[#This Row],[NV]])</f>
        <v>25.378191102858075</v>
      </c>
      <c r="E415" s="5">
        <v>591319</v>
      </c>
      <c r="F415" s="5">
        <f t="shared" si="37"/>
        <v>349658159761</v>
      </c>
      <c r="G415" s="8">
        <f t="shared" si="38"/>
        <v>347878941757.46667</v>
      </c>
      <c r="H415" s="5">
        <f t="shared" si="39"/>
        <v>7858695.0954857264</v>
      </c>
      <c r="I415" s="5">
        <f t="shared" si="40"/>
        <v>7783706.9669613978</v>
      </c>
      <c r="J415" s="5">
        <f>Table1[[#This Row],[DAA 
(n)]]^1.5</f>
        <v>454708162.86021894</v>
      </c>
      <c r="K415" s="5">
        <f t="shared" si="41"/>
        <v>450691670.54509068</v>
      </c>
      <c r="L415" s="7">
        <f>LN(Table1[[#This Row],[NV]]/Table1[[#This Row],[NV_MA-1]])</f>
        <v>-1.1969292848294981</v>
      </c>
      <c r="M415" s="7">
        <f>LN(Table1[[#This Row],[NV]]/Table1[[#This Row],[NV_MA-2]])</f>
        <v>9.5106478462786512</v>
      </c>
      <c r="N415" s="4">
        <f>LN(Table1[[#This Row],[NV]]/Table1[[#This Row],[NV_MA-3]])</f>
        <v>5.4518970965193168</v>
      </c>
      <c r="O415" s="7">
        <f>LN(Table1[[#This Row],[NV]]/Table1[[#This Row],[Metcalfe
NV ~ n^2]])</f>
        <v>-1.2020307249057083</v>
      </c>
      <c r="P415" s="7">
        <f>Table1[[#This Row],[NV_MA-1]]*$M$3</f>
        <v>347878941757.46667</v>
      </c>
    </row>
    <row r="416" spans="1:16" x14ac:dyDescent="0.2">
      <c r="A416" s="2">
        <v>43277</v>
      </c>
      <c r="B416" s="3">
        <v>104352557974.498</v>
      </c>
      <c r="C416" s="3">
        <f t="shared" si="36"/>
        <v>118403202509.68147</v>
      </c>
      <c r="D416" s="4">
        <f>LN(Table1[[#This Row],[NV]])</f>
        <v>25.371040983580748</v>
      </c>
      <c r="E416" s="5">
        <v>601757</v>
      </c>
      <c r="F416" s="5">
        <f t="shared" si="37"/>
        <v>362111487049</v>
      </c>
      <c r="G416" s="8">
        <f t="shared" si="38"/>
        <v>348165979269.96667</v>
      </c>
      <c r="H416" s="5">
        <f t="shared" si="39"/>
        <v>8007946.8619817737</v>
      </c>
      <c r="I416" s="5">
        <f t="shared" si="40"/>
        <v>7787155.6882613031</v>
      </c>
      <c r="J416" s="5">
        <f>Table1[[#This Row],[DAA 
(n)]]^1.5</f>
        <v>466800944.8492412</v>
      </c>
      <c r="K416" s="5">
        <f t="shared" si="41"/>
        <v>450970772.9506405</v>
      </c>
      <c r="L416" s="7">
        <f>LN(Table1[[#This Row],[NV]]/Table1[[#This Row],[NV_MA-1]])</f>
        <v>-1.2049041713599122</v>
      </c>
      <c r="M416" s="7">
        <f>LN(Table1[[#This Row],[NV]]/Table1[[#This Row],[NV_MA-2]])</f>
        <v>9.5030547558657297</v>
      </c>
      <c r="N416" s="4">
        <f>LN(Table1[[#This Row],[NV]]/Table1[[#This Row],[NV_MA-3]])</f>
        <v>5.4441278932012231</v>
      </c>
      <c r="O416" s="7">
        <f>LN(Table1[[#This Row],[NV]]/Table1[[#This Row],[Metcalfe
NV ~ n^2]])</f>
        <v>-1.2441769930502644</v>
      </c>
      <c r="P416" s="7">
        <f>Table1[[#This Row],[NV_MA-1]]*$M$3</f>
        <v>348165979269.96667</v>
      </c>
    </row>
    <row r="417" spans="1:16" x14ac:dyDescent="0.2">
      <c r="A417" s="2">
        <v>43276</v>
      </c>
      <c r="B417" s="3">
        <v>106869587354.896</v>
      </c>
      <c r="C417" s="3">
        <f t="shared" si="36"/>
        <v>119097362814.57887</v>
      </c>
      <c r="D417" s="4">
        <f>LN(Table1[[#This Row],[NV]])</f>
        <v>25.394875118288301</v>
      </c>
      <c r="E417" s="5">
        <v>618481</v>
      </c>
      <c r="F417" s="5">
        <f t="shared" si="37"/>
        <v>382518747361</v>
      </c>
      <c r="G417" s="8">
        <f t="shared" si="38"/>
        <v>342601896608.46667</v>
      </c>
      <c r="H417" s="5">
        <f t="shared" si="39"/>
        <v>8247457.5874937717</v>
      </c>
      <c r="I417" s="5">
        <f t="shared" si="40"/>
        <v>7711651.2938832976</v>
      </c>
      <c r="J417" s="5">
        <f>Table1[[#This Row],[DAA 
(n)]]^1.5</f>
        <v>486395494.82553643</v>
      </c>
      <c r="K417" s="5">
        <f t="shared" si="41"/>
        <v>445199334.23619586</v>
      </c>
      <c r="L417" s="7">
        <f>LN(Table1[[#This Row],[NV]]/Table1[[#This Row],[NV_MA-1]])</f>
        <v>-1.1649598404594463</v>
      </c>
      <c r="M417" s="7">
        <f>LN(Table1[[#This Row],[NV]]/Table1[[#This Row],[NV_MA-2]])</f>
        <v>9.5366322200801612</v>
      </c>
      <c r="N417" s="4">
        <f>LN(Table1[[#This Row],[NV]]/Table1[[#This Row],[NV_MA-3]])</f>
        <v>5.4808424363500894</v>
      </c>
      <c r="O417" s="7">
        <f>LN(Table1[[#This Row],[NV]]/Table1[[#This Row],[Metcalfe
NV ~ n^2]])</f>
        <v>-1.2751683834321141</v>
      </c>
      <c r="P417" s="7">
        <f>Table1[[#This Row],[NV_MA-1]]*$M$3</f>
        <v>342601896608.46667</v>
      </c>
    </row>
    <row r="418" spans="1:16" x14ac:dyDescent="0.2">
      <c r="A418" s="2">
        <v>43275</v>
      </c>
      <c r="B418" s="3">
        <v>105155228148.86501</v>
      </c>
      <c r="C418" s="3">
        <f t="shared" si="36"/>
        <v>119698908777.19072</v>
      </c>
      <c r="D418" s="4">
        <f>LN(Table1[[#This Row],[NV]])</f>
        <v>25.378703458723226</v>
      </c>
      <c r="E418" s="5">
        <v>465159</v>
      </c>
      <c r="F418" s="5">
        <f t="shared" si="37"/>
        <v>216372895281</v>
      </c>
      <c r="G418" s="8">
        <f t="shared" si="38"/>
        <v>336885298259.76666</v>
      </c>
      <c r="H418" s="5">
        <f t="shared" si="39"/>
        <v>6070387.5425424343</v>
      </c>
      <c r="I418" s="5">
        <f t="shared" si="40"/>
        <v>7636372.2905198392</v>
      </c>
      <c r="J418" s="5">
        <f>Table1[[#This Row],[DAA 
(n)]]^1.5</f>
        <v>317250373.67356169</v>
      </c>
      <c r="K418" s="5">
        <f t="shared" si="41"/>
        <v>439364366.69332451</v>
      </c>
      <c r="L418" s="7">
        <f>LN(Table1[[#This Row],[NV]]/Table1[[#This Row],[NV_MA-1]])</f>
        <v>-1.1643048893925287</v>
      </c>
      <c r="M418" s="7">
        <f>LN(Table1[[#This Row],[NV]]/Table1[[#This Row],[NV_MA-2]])</f>
        <v>9.5302702414322908</v>
      </c>
      <c r="N418" s="4">
        <f>LN(Table1[[#This Row],[NV]]/Table1[[#This Row],[NV_MA-3]])</f>
        <v>5.4778638394693466</v>
      </c>
      <c r="O418" s="7">
        <f>LN(Table1[[#This Row],[NV]]/Table1[[#This Row],[Metcalfe
NV ~ n^2]])</f>
        <v>-0.72156566449027415</v>
      </c>
      <c r="P418" s="7">
        <f>Table1[[#This Row],[NV_MA-1]]*$M$3</f>
        <v>336885298259.76666</v>
      </c>
    </row>
    <row r="419" spans="1:16" x14ac:dyDescent="0.2">
      <c r="A419" s="2">
        <v>43274</v>
      </c>
      <c r="B419" s="3">
        <v>105586797996.108</v>
      </c>
      <c r="C419" s="3">
        <f t="shared" si="36"/>
        <v>120414192281.68507</v>
      </c>
      <c r="D419" s="4">
        <f>LN(Table1[[#This Row],[NV]])</f>
        <v>25.382799181426797</v>
      </c>
      <c r="E419" s="5">
        <v>473376</v>
      </c>
      <c r="F419" s="5">
        <f t="shared" si="37"/>
        <v>224084837376</v>
      </c>
      <c r="G419" s="8">
        <f t="shared" si="38"/>
        <v>342681746162.70001</v>
      </c>
      <c r="H419" s="5">
        <f t="shared" si="39"/>
        <v>6185909.65097271</v>
      </c>
      <c r="I419" s="5">
        <f t="shared" si="40"/>
        <v>7711920.1969639529</v>
      </c>
      <c r="J419" s="5">
        <f>Table1[[#This Row],[DAA 
(n)]]^1.5</f>
        <v>325693696.55813271</v>
      </c>
      <c r="K419" s="5">
        <f t="shared" si="41"/>
        <v>445248207.01561147</v>
      </c>
      <c r="L419" s="7">
        <f>LN(Table1[[#This Row],[NV]]/Table1[[#This Row],[NV_MA-1]])</f>
        <v>-1.1772688182097453</v>
      </c>
      <c r="M419" s="7">
        <f>LN(Table1[[#This Row],[NV]]/Table1[[#This Row],[NV_MA-2]])</f>
        <v>9.5245214141118719</v>
      </c>
      <c r="N419" s="4">
        <f>LN(Table1[[#This Row],[NV]]/Table1[[#This Row],[NV_MA-3]])</f>
        <v>5.46865672821695</v>
      </c>
      <c r="O419" s="7">
        <f>LN(Table1[[#This Row],[NV]]/Table1[[#This Row],[Metcalfe
NV ~ n^2]])</f>
        <v>-0.75249137395712595</v>
      </c>
      <c r="P419" s="7">
        <f>Table1[[#This Row],[NV_MA-1]]*$M$3</f>
        <v>342681746162.70001</v>
      </c>
    </row>
    <row r="420" spans="1:16" x14ac:dyDescent="0.2">
      <c r="A420" s="2">
        <v>43273</v>
      </c>
      <c r="B420" s="3">
        <v>103472836544.746</v>
      </c>
      <c r="C420" s="3">
        <f t="shared" si="36"/>
        <v>121198705288.10294</v>
      </c>
      <c r="D420" s="4">
        <f>LN(Table1[[#This Row],[NV]])</f>
        <v>25.362574966363077</v>
      </c>
      <c r="E420" s="5">
        <v>616964</v>
      </c>
      <c r="F420" s="5">
        <f t="shared" si="37"/>
        <v>380644577296</v>
      </c>
      <c r="G420" s="8">
        <f t="shared" si="38"/>
        <v>345655656608.70001</v>
      </c>
      <c r="H420" s="5">
        <f t="shared" si="39"/>
        <v>8225713.2214569626</v>
      </c>
      <c r="I420" s="5">
        <f t="shared" si="40"/>
        <v>7752663.2394053508</v>
      </c>
      <c r="J420" s="5">
        <f>Table1[[#This Row],[DAA 
(n)]]^1.5</f>
        <v>484607058.33370656</v>
      </c>
      <c r="K420" s="5">
        <f t="shared" si="41"/>
        <v>448350653.08097059</v>
      </c>
      <c r="L420" s="7">
        <f>LN(Table1[[#This Row],[NV]]/Table1[[#This Row],[NV_MA-1]])</f>
        <v>-1.2061339379750857</v>
      </c>
      <c r="M420" s="7">
        <f>LN(Table1[[#This Row],[NV]]/Table1[[#This Row],[NV_MA-2]])</f>
        <v>9.4990279802713129</v>
      </c>
      <c r="N420" s="4">
        <f>LN(Table1[[#This Row],[NV]]/Table1[[#This Row],[NV_MA-3]])</f>
        <v>5.4414887743697768</v>
      </c>
      <c r="O420" s="7">
        <f>LN(Table1[[#This Row],[NV]]/Table1[[#This Row],[Metcalfe
NV ~ n^2]])</f>
        <v>-1.3025569423283947</v>
      </c>
      <c r="P420" s="7">
        <f>Table1[[#This Row],[NV_MA-1]]*$M$3</f>
        <v>345655656608.70001</v>
      </c>
    </row>
    <row r="421" spans="1:16" x14ac:dyDescent="0.2">
      <c r="A421" s="2">
        <v>43272</v>
      </c>
      <c r="B421" s="3">
        <v>114955065437.597</v>
      </c>
      <c r="C421" s="3">
        <f t="shared" si="36"/>
        <v>122022197812.49838</v>
      </c>
      <c r="D421" s="4">
        <f>LN(Table1[[#This Row],[NV]])</f>
        <v>25.467807153627479</v>
      </c>
      <c r="E421" s="5">
        <v>556428</v>
      </c>
      <c r="F421" s="5">
        <f t="shared" si="37"/>
        <v>309612119184</v>
      </c>
      <c r="G421" s="8">
        <f t="shared" si="38"/>
        <v>346474670673</v>
      </c>
      <c r="H421" s="5">
        <f t="shared" si="39"/>
        <v>7361149.0794982947</v>
      </c>
      <c r="I421" s="5">
        <f t="shared" si="40"/>
        <v>7762037.9308076743</v>
      </c>
      <c r="J421" s="5">
        <f>Table1[[#This Row],[DAA 
(n)]]^1.5</f>
        <v>415062467.89286381</v>
      </c>
      <c r="K421" s="5">
        <f t="shared" si="41"/>
        <v>449126535.66465551</v>
      </c>
      <c r="L421" s="7">
        <f>LN(Table1[[#This Row],[NV]]/Table1[[#This Row],[NV_MA-1]])</f>
        <v>-1.1032683987660945</v>
      </c>
      <c r="M421" s="7">
        <f>LN(Table1[[#This Row],[NV]]/Table1[[#This Row],[NV_MA-2]])</f>
        <v>9.603051675997218</v>
      </c>
      <c r="N421" s="4">
        <f>LN(Table1[[#This Row],[NV]]/Table1[[#This Row],[NV_MA-3]])</f>
        <v>5.5449919309987292</v>
      </c>
      <c r="O421" s="7">
        <f>LN(Table1[[#This Row],[NV]]/Table1[[#This Row],[Metcalfe
NV ~ n^2]])</f>
        <v>-0.99077896891953443</v>
      </c>
      <c r="P421" s="7">
        <f>Table1[[#This Row],[NV_MA-1]]*$M$3</f>
        <v>346474670673</v>
      </c>
    </row>
    <row r="422" spans="1:16" x14ac:dyDescent="0.2">
      <c r="A422" s="2">
        <v>43271</v>
      </c>
      <c r="B422" s="3">
        <v>115528977787.033</v>
      </c>
      <c r="C422" s="3">
        <f t="shared" si="36"/>
        <v>122739125401.91106</v>
      </c>
      <c r="D422" s="4">
        <f>LN(Table1[[#This Row],[NV]])</f>
        <v>25.472787225371665</v>
      </c>
      <c r="E422" s="5">
        <v>590701</v>
      </c>
      <c r="F422" s="5">
        <f t="shared" si="37"/>
        <v>348927671401</v>
      </c>
      <c r="G422" s="8">
        <f t="shared" si="38"/>
        <v>347983121314.73334</v>
      </c>
      <c r="H422" s="5">
        <f t="shared" si="39"/>
        <v>7849864.1299959496</v>
      </c>
      <c r="I422" s="5">
        <f t="shared" si="40"/>
        <v>7780713.0296764486</v>
      </c>
      <c r="J422" s="5">
        <f>Table1[[#This Row],[DAA 
(n)]]^1.5</f>
        <v>453995511.45825452</v>
      </c>
      <c r="K422" s="5">
        <f t="shared" si="41"/>
        <v>450617045.45301747</v>
      </c>
      <c r="L422" s="7">
        <f>LN(Table1[[#This Row],[NV]]/Table1[[#This Row],[NV_MA-1]])</f>
        <v>-1.1026325882038044</v>
      </c>
      <c r="M422" s="7">
        <f>LN(Table1[[#This Row],[NV]]/Table1[[#This Row],[NV_MA-2]])</f>
        <v>9.6056286843579404</v>
      </c>
      <c r="N422" s="4">
        <f>LN(Table1[[#This Row],[NV]]/Table1[[#This Row],[NV_MA-3]])</f>
        <v>5.546658811778034</v>
      </c>
      <c r="O422" s="7">
        <f>LN(Table1[[#This Row],[NV]]/Table1[[#This Row],[Metcalfe
NV ~ n^2]])</f>
        <v>-1.1053432670295635</v>
      </c>
      <c r="P422" s="7">
        <f>Table1[[#This Row],[NV_MA-1]]*$M$3</f>
        <v>347983121314.73334</v>
      </c>
    </row>
    <row r="423" spans="1:16" x14ac:dyDescent="0.2">
      <c r="A423" s="2">
        <v>43270</v>
      </c>
      <c r="B423" s="3">
        <v>115141762287.19099</v>
      </c>
      <c r="C423" s="3">
        <f t="shared" si="36"/>
        <v>123660610708.2859</v>
      </c>
      <c r="D423" s="4">
        <f>LN(Table1[[#This Row],[NV]])</f>
        <v>25.469429921680479</v>
      </c>
      <c r="E423" s="5">
        <v>628857</v>
      </c>
      <c r="F423" s="5">
        <f t="shared" si="37"/>
        <v>395461126449</v>
      </c>
      <c r="G423" s="8">
        <f t="shared" si="38"/>
        <v>349179134542.73334</v>
      </c>
      <c r="H423" s="5">
        <f t="shared" si="39"/>
        <v>8396284.3274261374</v>
      </c>
      <c r="I423" s="5">
        <f t="shared" si="40"/>
        <v>7794849.2742040483</v>
      </c>
      <c r="J423" s="5">
        <f>Table1[[#This Row],[DAA 
(n)]]^1.5</f>
        <v>498686773.03026438</v>
      </c>
      <c r="K423" s="5">
        <f t="shared" si="41"/>
        <v>451769765.80516183</v>
      </c>
      <c r="L423" s="7">
        <f>LN(Table1[[#This Row],[NV]]/Table1[[#This Row],[NV_MA-1]])</f>
        <v>-1.1094209852775705</v>
      </c>
      <c r="M423" s="7">
        <f>LN(Table1[[#This Row],[NV]]/Table1[[#This Row],[NV_MA-2]])</f>
        <v>9.6004561976084162</v>
      </c>
      <c r="N423" s="4">
        <f>LN(Table1[[#This Row],[NV]]/Table1[[#This Row],[NV_MA-3]])</f>
        <v>5.5407466813434603</v>
      </c>
      <c r="O423" s="7">
        <f>LN(Table1[[#This Row],[NV]]/Table1[[#This Row],[Metcalfe
NV ~ n^2]])</f>
        <v>-1.2338884080069932</v>
      </c>
      <c r="P423" s="7">
        <f>Table1[[#This Row],[NV_MA-1]]*$M$3</f>
        <v>349179134542.73334</v>
      </c>
    </row>
    <row r="424" spans="1:16" x14ac:dyDescent="0.2">
      <c r="A424" s="2">
        <v>43269</v>
      </c>
      <c r="B424" s="3">
        <v>114661508290.825</v>
      </c>
      <c r="C424" s="3">
        <f t="shared" si="36"/>
        <v>124659210138.56717</v>
      </c>
      <c r="D424" s="4">
        <f>LN(Table1[[#This Row],[NV]])</f>
        <v>25.465250218803977</v>
      </c>
      <c r="E424" s="5">
        <v>569167</v>
      </c>
      <c r="F424" s="5">
        <f t="shared" si="37"/>
        <v>323951073889</v>
      </c>
      <c r="G424" s="8">
        <f t="shared" si="38"/>
        <v>343774717250.46667</v>
      </c>
      <c r="H424" s="5">
        <f t="shared" si="39"/>
        <v>7542560.76842744</v>
      </c>
      <c r="I424" s="5">
        <f t="shared" si="40"/>
        <v>7725705.5114182401</v>
      </c>
      <c r="J424" s="5">
        <f>Table1[[#This Row],[DAA 
(n)]]^1.5</f>
        <v>429397555.73615062</v>
      </c>
      <c r="K424" s="5">
        <f t="shared" si="41"/>
        <v>446337508.54209059</v>
      </c>
      <c r="L424" s="7">
        <f>LN(Table1[[#This Row],[NV]]/Table1[[#This Row],[NV_MA-1]])</f>
        <v>-1.0980021692668234</v>
      </c>
      <c r="M424" s="7">
        <f>LN(Table1[[#This Row],[NV]]/Table1[[#This Row],[NV_MA-2]])</f>
        <v>9.6051865138871424</v>
      </c>
      <c r="N424" s="4">
        <f>LN(Table1[[#This Row],[NV]]/Table1[[#This Row],[NV_MA-3]])</f>
        <v>5.5486642493971585</v>
      </c>
      <c r="O424" s="7">
        <f>LN(Table1[[#This Row],[NV]]/Table1[[#This Row],[Metcalfe
NV ~ n^2]])</f>
        <v>-1.0386081160166984</v>
      </c>
      <c r="P424" s="7">
        <f>Table1[[#This Row],[NV_MA-1]]*$M$3</f>
        <v>343774717250.46667</v>
      </c>
    </row>
    <row r="425" spans="1:16" x14ac:dyDescent="0.2">
      <c r="A425" s="2">
        <v>43268</v>
      </c>
      <c r="B425" s="3">
        <v>110281113097.914</v>
      </c>
      <c r="C425" s="3">
        <f t="shared" si="36"/>
        <v>125511442252.77232</v>
      </c>
      <c r="D425" s="4">
        <f>LN(Table1[[#This Row],[NV]])</f>
        <v>25.426298516430776</v>
      </c>
      <c r="E425" s="5">
        <v>439145</v>
      </c>
      <c r="F425" s="5">
        <f t="shared" si="37"/>
        <v>192848331025</v>
      </c>
      <c r="G425" s="8">
        <f t="shared" si="38"/>
        <v>341323287002.96667</v>
      </c>
      <c r="H425" s="5">
        <f t="shared" si="39"/>
        <v>5705628.7106873393</v>
      </c>
      <c r="I425" s="5">
        <f t="shared" si="40"/>
        <v>7693184.9451166224</v>
      </c>
      <c r="J425" s="5">
        <f>Table1[[#This Row],[DAA 
(n)]]^1.5</f>
        <v>291012680.69961047</v>
      </c>
      <c r="K425" s="5">
        <f t="shared" si="41"/>
        <v>443823797.6246264</v>
      </c>
      <c r="L425" s="7">
        <f>LN(Table1[[#This Row],[NV]]/Table1[[#This Row],[NV_MA-1]])</f>
        <v>-1.1297974044053352</v>
      </c>
      <c r="M425" s="7">
        <f>LN(Table1[[#This Row],[NV]]/Table1[[#This Row],[NV_MA-2]])</f>
        <v>9.5704530935771785</v>
      </c>
      <c r="N425" s="4">
        <f>LN(Table1[[#This Row],[NV]]/Table1[[#This Row],[NV_MA-3]])</f>
        <v>5.5153603269977367</v>
      </c>
      <c r="O425" s="7">
        <f>LN(Table1[[#This Row],[NV]]/Table1[[#This Row],[Metcalfe
NV ~ n^2]])</f>
        <v>-0.55887135086745121</v>
      </c>
      <c r="P425" s="7">
        <f>Table1[[#This Row],[NV_MA-1]]*$M$3</f>
        <v>341323287002.96667</v>
      </c>
    </row>
    <row r="426" spans="1:16" x14ac:dyDescent="0.2">
      <c r="A426" s="2">
        <v>43267</v>
      </c>
      <c r="B426" s="3">
        <v>111048372304.36099</v>
      </c>
      <c r="C426" s="3">
        <f t="shared" si="36"/>
        <v>126512881011.52295</v>
      </c>
      <c r="D426" s="4">
        <f>LN(Table1[[#This Row],[NV]])</f>
        <v>25.433231729857148</v>
      </c>
      <c r="E426" s="5">
        <v>434955</v>
      </c>
      <c r="F426" s="5">
        <f t="shared" si="37"/>
        <v>189185852025</v>
      </c>
      <c r="G426" s="8">
        <f t="shared" si="38"/>
        <v>351317971926.26666</v>
      </c>
      <c r="H426" s="5">
        <f t="shared" si="39"/>
        <v>5647019.8326495206</v>
      </c>
      <c r="I426" s="5">
        <f t="shared" si="40"/>
        <v>7817961.3081533425</v>
      </c>
      <c r="J426" s="5">
        <f>Table1[[#This Row],[DAA 
(n)]]^1.5</f>
        <v>286857686.43620777</v>
      </c>
      <c r="K426" s="5">
        <f t="shared" si="41"/>
        <v>453725732.85335803</v>
      </c>
      <c r="L426" s="7">
        <f>LN(Table1[[#This Row],[NV]]/Table1[[#This Row],[NV_MA-1]])</f>
        <v>-1.1517258233965548</v>
      </c>
      <c r="M426" s="7">
        <f>LN(Table1[[#This Row],[NV]]/Table1[[#This Row],[NV_MA-2]])</f>
        <v>9.5612973536065837</v>
      </c>
      <c r="N426" s="4">
        <f>LN(Table1[[#This Row],[NV]]/Table1[[#This Row],[NV_MA-3]])</f>
        <v>5.5002282690589048</v>
      </c>
      <c r="O426" s="7">
        <f>LN(Table1[[#This Row],[NV]]/Table1[[#This Row],[Metcalfe
NV ~ n^2]])</f>
        <v>-0.53276398303048456</v>
      </c>
      <c r="P426" s="7">
        <f>Table1[[#This Row],[NV_MA-1]]*$M$3</f>
        <v>351317971926.26666</v>
      </c>
    </row>
    <row r="427" spans="1:16" x14ac:dyDescent="0.2">
      <c r="A427" s="2">
        <v>43266</v>
      </c>
      <c r="B427" s="3">
        <v>109358651149.162</v>
      </c>
      <c r="C427" s="3">
        <f t="shared" si="36"/>
        <v>127383182127.75513</v>
      </c>
      <c r="D427" s="4">
        <f>LN(Table1[[#This Row],[NV]])</f>
        <v>25.417898695243995</v>
      </c>
      <c r="E427" s="5">
        <v>613937</v>
      </c>
      <c r="F427" s="5">
        <f t="shared" si="37"/>
        <v>376918639969</v>
      </c>
      <c r="G427" s="8">
        <f t="shared" si="38"/>
        <v>358481242757.96667</v>
      </c>
      <c r="H427" s="5">
        <f t="shared" si="39"/>
        <v>8182335.9821465239</v>
      </c>
      <c r="I427" s="5">
        <f t="shared" si="40"/>
        <v>7912866.818038838</v>
      </c>
      <c r="J427" s="5">
        <f>Table1[[#This Row],[DAA 
(n)]]^1.5</f>
        <v>481045007.31911612</v>
      </c>
      <c r="K427" s="5">
        <f t="shared" si="41"/>
        <v>461057809.1088661</v>
      </c>
      <c r="L427" s="7">
        <f>LN(Table1[[#This Row],[NV]]/Table1[[#This Row],[NV_MA-1]])</f>
        <v>-1.1872434789171153</v>
      </c>
      <c r="M427" s="7">
        <f>LN(Table1[[#This Row],[NV]]/Table1[[#This Row],[NV_MA-2]])</f>
        <v>9.5338979915741806</v>
      </c>
      <c r="N427" s="4">
        <f>LN(Table1[[#This Row],[NV]]/Table1[[#This Row],[NV_MA-3]])</f>
        <v>5.4688647027764432</v>
      </c>
      <c r="O427" s="7">
        <f>LN(Table1[[#This Row],[NV]]/Table1[[#This Row],[Metcalfe
NV ~ n^2]])</f>
        <v>-1.2373964967594955</v>
      </c>
      <c r="P427" s="7">
        <f>Table1[[#This Row],[NV_MA-1]]*$M$3</f>
        <v>358481242757.96667</v>
      </c>
    </row>
    <row r="428" spans="1:16" x14ac:dyDescent="0.2">
      <c r="A428" s="2">
        <v>43265</v>
      </c>
      <c r="B428" s="3">
        <v>113249928089.994</v>
      </c>
      <c r="C428" s="3">
        <f t="shared" si="36"/>
        <v>128464866672.01231</v>
      </c>
      <c r="D428" s="4">
        <f>LN(Table1[[#This Row],[NV]])</f>
        <v>25.452862966342412</v>
      </c>
      <c r="E428" s="5">
        <v>586144</v>
      </c>
      <c r="F428" s="5">
        <f t="shared" si="37"/>
        <v>343564788736</v>
      </c>
      <c r="G428" s="8">
        <f t="shared" si="38"/>
        <v>358623503572.63336</v>
      </c>
      <c r="H428" s="5">
        <f t="shared" si="39"/>
        <v>7784766.4826769186</v>
      </c>
      <c r="I428" s="5">
        <f t="shared" si="40"/>
        <v>7914522.4644359155</v>
      </c>
      <c r="J428" s="5">
        <f>Table1[[#This Row],[DAA 
(n)]]^1.5</f>
        <v>448752091.39220095</v>
      </c>
      <c r="K428" s="5">
        <f t="shared" si="41"/>
        <v>461193788.28807271</v>
      </c>
      <c r="L428" s="7">
        <f>LN(Table1[[#This Row],[NV]]/Table1[[#This Row],[NV_MA-1]])</f>
        <v>-1.1526759722168172</v>
      </c>
      <c r="M428" s="7">
        <f>LN(Table1[[#This Row],[NV]]/Table1[[#This Row],[NV_MA-2]])</f>
        <v>9.5686530498487308</v>
      </c>
      <c r="N428" s="4">
        <f>LN(Table1[[#This Row],[NV]]/Table1[[#This Row],[NV_MA-3]])</f>
        <v>5.5035340886600759</v>
      </c>
      <c r="O428" s="7">
        <f>LN(Table1[[#This Row],[NV]]/Table1[[#This Row],[Metcalfe
NV ~ n^2]])</f>
        <v>-1.1097785779774743</v>
      </c>
      <c r="P428" s="7">
        <f>Table1[[#This Row],[NV_MA-1]]*$M$3</f>
        <v>358623503572.63336</v>
      </c>
    </row>
    <row r="429" spans="1:16" x14ac:dyDescent="0.2">
      <c r="A429" s="2">
        <v>43264</v>
      </c>
      <c r="B429" s="3">
        <v>107749904146.94701</v>
      </c>
      <c r="C429" s="3">
        <f t="shared" si="36"/>
        <v>129507464693.29637</v>
      </c>
      <c r="D429" s="4">
        <f>LN(Table1[[#This Row],[NV]])</f>
        <v>25.403078676342375</v>
      </c>
      <c r="E429" s="5">
        <v>660241</v>
      </c>
      <c r="F429" s="5">
        <f t="shared" si="37"/>
        <v>435918178081</v>
      </c>
      <c r="G429" s="8">
        <f t="shared" si="38"/>
        <v>360156202164.63336</v>
      </c>
      <c r="H429" s="5">
        <f t="shared" si="39"/>
        <v>8847467.2180595994</v>
      </c>
      <c r="I429" s="5">
        <f t="shared" si="40"/>
        <v>7932648.5120111797</v>
      </c>
      <c r="J429" s="5">
        <f>Table1[[#This Row],[DAA 
(n)]]^1.5</f>
        <v>536480245.50245935</v>
      </c>
      <c r="K429" s="5">
        <f t="shared" si="41"/>
        <v>462671440.59550554</v>
      </c>
      <c r="L429" s="7">
        <f>LN(Table1[[#This Row],[NV]]/Table1[[#This Row],[NV_MA-1]])</f>
        <v>-1.2067249928507797</v>
      </c>
      <c r="M429" s="7">
        <f>LN(Table1[[#This Row],[NV]]/Table1[[#This Row],[NV_MA-2]])</f>
        <v>9.5165811521101382</v>
      </c>
      <c r="N429" s="4">
        <f>LN(Table1[[#This Row],[NV]]/Table1[[#This Row],[NV_MA-3]])</f>
        <v>5.4505509477426957</v>
      </c>
      <c r="O429" s="7">
        <f>LN(Table1[[#This Row],[NV]]/Table1[[#This Row],[Metcalfe
NV ~ n^2]])</f>
        <v>-1.3976417213899663</v>
      </c>
      <c r="P429" s="7">
        <f>Table1[[#This Row],[NV_MA-1]]*$M$3</f>
        <v>360156202164.63336</v>
      </c>
    </row>
    <row r="430" spans="1:16" x14ac:dyDescent="0.2">
      <c r="A430" s="2">
        <v>43263</v>
      </c>
      <c r="B430" s="3">
        <v>111487110038.58099</v>
      </c>
      <c r="C430" s="3">
        <f t="shared" si="36"/>
        <v>130838262444.1476</v>
      </c>
      <c r="D430" s="4">
        <f>LN(Table1[[#This Row],[NV]])</f>
        <v>25.43717481612866</v>
      </c>
      <c r="E430" s="5">
        <v>662032</v>
      </c>
      <c r="F430" s="5">
        <f t="shared" si="37"/>
        <v>438286369024</v>
      </c>
      <c r="G430" s="8">
        <f t="shared" si="38"/>
        <v>359329835590.73334</v>
      </c>
      <c r="H430" s="5">
        <f t="shared" si="39"/>
        <v>8873260.6901565921</v>
      </c>
      <c r="I430" s="5">
        <f t="shared" si="40"/>
        <v>7923514.0125803668</v>
      </c>
      <c r="J430" s="5">
        <f>Table1[[#This Row],[DAA 
(n)]]^1.5</f>
        <v>538664646.56379306</v>
      </c>
      <c r="K430" s="5">
        <f t="shared" si="41"/>
        <v>461903134.6062035</v>
      </c>
      <c r="L430" s="7">
        <f>LN(Table1[[#This Row],[NV]]/Table1[[#This Row],[NV_MA-1]])</f>
        <v>-1.170331749593658</v>
      </c>
      <c r="M430" s="7">
        <f>LN(Table1[[#This Row],[NV]]/Table1[[#This Row],[NV_MA-2]])</f>
        <v>9.5518294622815514</v>
      </c>
      <c r="N430" s="4">
        <f>LN(Table1[[#This Row],[NV]]/Table1[[#This Row],[NV_MA-3]])</f>
        <v>5.4863090544200377</v>
      </c>
      <c r="O430" s="7">
        <f>LN(Table1[[#This Row],[NV]]/Table1[[#This Row],[Metcalfe
NV ~ n^2]])</f>
        <v>-1.3689635281102688</v>
      </c>
      <c r="P430" s="7">
        <f>Table1[[#This Row],[NV_MA-1]]*$M$3</f>
        <v>359329835590.73334</v>
      </c>
    </row>
    <row r="431" spans="1:16" x14ac:dyDescent="0.2">
      <c r="A431" s="2">
        <v>43262</v>
      </c>
      <c r="B431" s="3">
        <v>116972845272.64101</v>
      </c>
      <c r="C431" s="3">
        <f t="shared" si="36"/>
        <v>132056773658.69719</v>
      </c>
      <c r="D431" s="4">
        <f>LN(Table1[[#This Row],[NV]])</f>
        <v>25.485207653119893</v>
      </c>
      <c r="E431" s="5">
        <v>586393</v>
      </c>
      <c r="F431" s="5">
        <f t="shared" si="37"/>
        <v>343856750449</v>
      </c>
      <c r="G431" s="8">
        <f t="shared" si="38"/>
        <v>352685644453.13336</v>
      </c>
      <c r="H431" s="5">
        <f t="shared" si="39"/>
        <v>7788322.5844305782</v>
      </c>
      <c r="I431" s="5">
        <f t="shared" si="40"/>
        <v>7841193.4961406654</v>
      </c>
      <c r="J431" s="5">
        <f>Table1[[#This Row],[DAA 
(n)]]^1.5</f>
        <v>449038073.51497531</v>
      </c>
      <c r="K431" s="5">
        <f t="shared" si="41"/>
        <v>455340263.92490274</v>
      </c>
      <c r="L431" s="7">
        <f>LN(Table1[[#This Row],[NV]]/Table1[[#This Row],[NV_MA-1]])</f>
        <v>-1.1036353183777847</v>
      </c>
      <c r="M431" s="7">
        <f>LN(Table1[[#This Row],[NV]]/Table1[[#This Row],[NV_MA-2]])</f>
        <v>9.610306040728771</v>
      </c>
      <c r="N431" s="4">
        <f>LN(Table1[[#This Row],[NV]]/Table1[[#This Row],[NV_MA-3]])</f>
        <v>5.5486521228903047</v>
      </c>
      <c r="O431" s="7">
        <f>LN(Table1[[#This Row],[NV]]/Table1[[#This Row],[Metcalfe
NV ~ n^2]])</f>
        <v>-1.0782833313583602</v>
      </c>
      <c r="P431" s="7">
        <f>Table1[[#This Row],[NV_MA-1]]*$M$3</f>
        <v>352685644453.13336</v>
      </c>
    </row>
    <row r="432" spans="1:16" x14ac:dyDescent="0.2">
      <c r="A432" s="2">
        <v>43261</v>
      </c>
      <c r="B432" s="3">
        <v>115168160673.12199</v>
      </c>
      <c r="C432" s="3">
        <f t="shared" si="36"/>
        <v>132973070168.65669</v>
      </c>
      <c r="D432" s="4">
        <f>LN(Table1[[#This Row],[NV]])</f>
        <v>25.469659163961552</v>
      </c>
      <c r="E432" s="5">
        <v>527886</v>
      </c>
      <c r="F432" s="5">
        <f t="shared" si="37"/>
        <v>278663628996</v>
      </c>
      <c r="G432" s="8">
        <f t="shared" si="38"/>
        <v>351817517271.53333</v>
      </c>
      <c r="H432" s="5">
        <f t="shared" si="39"/>
        <v>6955761.4763290314</v>
      </c>
      <c r="I432" s="5">
        <f t="shared" si="40"/>
        <v>7830428.3995216098</v>
      </c>
      <c r="J432" s="5">
        <f>Table1[[#This Row],[DAA 
(n)]]^1.5</f>
        <v>383539604.80787683</v>
      </c>
      <c r="K432" s="5">
        <f t="shared" si="41"/>
        <v>454481691.631473</v>
      </c>
      <c r="L432" s="7">
        <f>LN(Table1[[#This Row],[NV]]/Table1[[#This Row],[NV_MA-1]])</f>
        <v>-1.1167192973162483</v>
      </c>
      <c r="M432" s="7">
        <f>LN(Table1[[#This Row],[NV]]/Table1[[#This Row],[NV_MA-2]])</f>
        <v>9.5961313849086647</v>
      </c>
      <c r="N432" s="4">
        <f>LN(Table1[[#This Row],[NV]]/Table1[[#This Row],[NV_MA-3]])</f>
        <v>5.5349909756301079</v>
      </c>
      <c r="O432" s="7">
        <f>LN(Table1[[#This Row],[NV]]/Table1[[#This Row],[Metcalfe
NV ~ n^2]])</f>
        <v>-0.88361209660997919</v>
      </c>
      <c r="P432" s="7">
        <f>Table1[[#This Row],[NV_MA-1]]*$M$3</f>
        <v>351817517271.53333</v>
      </c>
    </row>
    <row r="433" spans="1:16" x14ac:dyDescent="0.2">
      <c r="A433" s="2">
        <v>43260</v>
      </c>
      <c r="B433" s="3">
        <v>129085427048.069</v>
      </c>
      <c r="C433" s="3">
        <f t="shared" si="36"/>
        <v>133914187961.42268</v>
      </c>
      <c r="D433" s="4">
        <f>LN(Table1[[#This Row],[NV]])</f>
        <v>25.583740247312576</v>
      </c>
      <c r="E433" s="5">
        <v>503993</v>
      </c>
      <c r="F433" s="5">
        <f t="shared" si="37"/>
        <v>254008944049</v>
      </c>
      <c r="G433" s="8">
        <f t="shared" si="38"/>
        <v>362406907996.86664</v>
      </c>
      <c r="H433" s="5">
        <f t="shared" si="39"/>
        <v>6617588.1874427488</v>
      </c>
      <c r="I433" s="5">
        <f t="shared" si="40"/>
        <v>7947543.3323297584</v>
      </c>
      <c r="J433" s="5">
        <f>Table1[[#This Row],[DAA 
(n)]]^1.5</f>
        <v>357797051.04722089</v>
      </c>
      <c r="K433" s="5">
        <f t="shared" si="41"/>
        <v>464317534.14372963</v>
      </c>
      <c r="L433" s="7">
        <f>LN(Table1[[#This Row],[NV]]/Table1[[#This Row],[NV_MA-1]])</f>
        <v>-1.0322932254224946</v>
      </c>
      <c r="M433" s="7">
        <f>LN(Table1[[#This Row],[NV]]/Table1[[#This Row],[NV_MA-2]])</f>
        <v>9.6953668232382615</v>
      </c>
      <c r="N433" s="4">
        <f>LN(Table1[[#This Row],[NV]]/Table1[[#This Row],[NV_MA-3]])</f>
        <v>5.6276610303494508</v>
      </c>
      <c r="O433" s="7">
        <f>LN(Table1[[#This Row],[NV]]/Table1[[#This Row],[Metcalfe
NV ~ n^2]])</f>
        <v>-0.67689506882375505</v>
      </c>
      <c r="P433" s="7">
        <f>Table1[[#This Row],[NV_MA-1]]*$M$3</f>
        <v>362406907996.86664</v>
      </c>
    </row>
    <row r="434" spans="1:16" x14ac:dyDescent="0.2">
      <c r="A434" s="2">
        <v>43259</v>
      </c>
      <c r="B434" s="3">
        <v>130221655481.561</v>
      </c>
      <c r="C434" s="3">
        <f t="shared" si="36"/>
        <v>134741890578.15094</v>
      </c>
      <c r="D434" s="4">
        <f>LN(Table1[[#This Row],[NV]])</f>
        <v>25.592503877633625</v>
      </c>
      <c r="E434" s="5">
        <v>640966</v>
      </c>
      <c r="F434" s="5">
        <f t="shared" si="37"/>
        <v>410837413156</v>
      </c>
      <c r="G434" s="8">
        <f t="shared" si="38"/>
        <v>367327024709.93335</v>
      </c>
      <c r="H434" s="5">
        <f t="shared" si="39"/>
        <v>8570184.4099344108</v>
      </c>
      <c r="I434" s="5">
        <f t="shared" si="40"/>
        <v>8009164.5405805875</v>
      </c>
      <c r="J434" s="5">
        <f>Table1[[#This Row],[DAA 
(n)]]^1.5</f>
        <v>513159637.30689991</v>
      </c>
      <c r="K434" s="5">
        <f t="shared" si="41"/>
        <v>469207407.9093343</v>
      </c>
      <c r="L434" s="7">
        <f>LN(Table1[[#This Row],[NV]]/Table1[[#This Row],[NV_MA-1]])</f>
        <v>-1.0370144860991697</v>
      </c>
      <c r="M434" s="7">
        <f>LN(Table1[[#This Row],[NV]]/Table1[[#This Row],[NV_MA-2]])</f>
        <v>9.6964068660787852</v>
      </c>
      <c r="N434" s="4">
        <f>LN(Table1[[#This Row],[NV]]/Table1[[#This Row],[NV_MA-3]])</f>
        <v>5.6259484146316012</v>
      </c>
      <c r="O434" s="7">
        <f>LN(Table1[[#This Row],[NV]]/Table1[[#This Row],[Metcalfe
NV ~ n^2]])</f>
        <v>-1.1489595071150527</v>
      </c>
      <c r="P434" s="7">
        <f>Table1[[#This Row],[NV_MA-1]]*$M$3</f>
        <v>367327024709.93335</v>
      </c>
    </row>
    <row r="435" spans="1:16" x14ac:dyDescent="0.2">
      <c r="A435" s="2">
        <v>43258</v>
      </c>
      <c r="B435" s="3">
        <v>130967367599.388</v>
      </c>
      <c r="C435" s="3">
        <f t="shared" si="36"/>
        <v>135678693688.65186</v>
      </c>
      <c r="D435" s="4">
        <f>LN(Table1[[#This Row],[NV]])</f>
        <v>25.598214026821683</v>
      </c>
      <c r="E435" s="5">
        <v>635530</v>
      </c>
      <c r="F435" s="5">
        <f t="shared" si="37"/>
        <v>403898380900</v>
      </c>
      <c r="G435" s="8">
        <f t="shared" si="38"/>
        <v>365768668698.59998</v>
      </c>
      <c r="H435" s="5">
        <f t="shared" si="39"/>
        <v>8492088.2291173823</v>
      </c>
      <c r="I435" s="5">
        <f t="shared" si="40"/>
        <v>7991205.0356879234</v>
      </c>
      <c r="J435" s="5">
        <f>Table1[[#This Row],[DAA 
(n)]]^1.5</f>
        <v>506645376.97819424</v>
      </c>
      <c r="K435" s="5">
        <f t="shared" si="41"/>
        <v>467725732.49986368</v>
      </c>
      <c r="L435" s="7">
        <f>LN(Table1[[#This Row],[NV]]/Table1[[#This Row],[NV_MA-1]])</f>
        <v>-1.0270528909604904</v>
      </c>
      <c r="M435" s="7">
        <f>LN(Table1[[#This Row],[NV]]/Table1[[#This Row],[NV_MA-2]])</f>
        <v>9.704361902467646</v>
      </c>
      <c r="N435" s="4">
        <f>LN(Table1[[#This Row],[NV]]/Table1[[#This Row],[NV_MA-3]])</f>
        <v>5.6348213863962595</v>
      </c>
      <c r="O435" s="7">
        <f>LN(Table1[[#This Row],[NV]]/Table1[[#This Row],[Metcalfe
NV ~ n^2]])</f>
        <v>-1.1262151240205478</v>
      </c>
      <c r="P435" s="7">
        <f>Table1[[#This Row],[NV_MA-1]]*$M$3</f>
        <v>365768668698.59998</v>
      </c>
    </row>
    <row r="436" spans="1:16" x14ac:dyDescent="0.2">
      <c r="A436" s="2">
        <v>43257</v>
      </c>
      <c r="B436" s="3">
        <v>130689198931.897</v>
      </c>
      <c r="C436" s="3">
        <f t="shared" si="36"/>
        <v>136542547883.54933</v>
      </c>
      <c r="D436" s="4">
        <f>LN(Table1[[#This Row],[NV]])</f>
        <v>25.596087814007891</v>
      </c>
      <c r="E436" s="5">
        <v>653426</v>
      </c>
      <c r="F436" s="5">
        <f t="shared" si="37"/>
        <v>426965537476</v>
      </c>
      <c r="G436" s="8">
        <f t="shared" si="38"/>
        <v>367084817898.59998</v>
      </c>
      <c r="H436" s="5">
        <f t="shared" si="39"/>
        <v>8749364.0571241453</v>
      </c>
      <c r="I436" s="5">
        <f t="shared" si="40"/>
        <v>8005753.7871582462</v>
      </c>
      <c r="J436" s="5">
        <f>Table1[[#This Row],[DAA 
(n)]]^1.5</f>
        <v>528195402.56499046</v>
      </c>
      <c r="K436" s="5">
        <f t="shared" si="41"/>
        <v>468949407.67025959</v>
      </c>
      <c r="L436" s="7">
        <f>LN(Table1[[#This Row],[NV]]/Table1[[#This Row],[NV_MA-1]])</f>
        <v>-1.0327709557312819</v>
      </c>
      <c r="M436" s="7">
        <f>LN(Table1[[#This Row],[NV]]/Table1[[#This Row],[NV_MA-2]])</f>
        <v>9.7004167494861999</v>
      </c>
      <c r="N436" s="4">
        <f>LN(Table1[[#This Row],[NV]]/Table1[[#This Row],[NV_MA-3]])</f>
        <v>5.6300823661873256</v>
      </c>
      <c r="O436" s="7">
        <f>LN(Table1[[#This Row],[NV]]/Table1[[#This Row],[Metcalfe
NV ~ n^2]])</f>
        <v>-1.1838813244229194</v>
      </c>
      <c r="P436" s="7">
        <f>Table1[[#This Row],[NV_MA-1]]*$M$3</f>
        <v>367084817898.59998</v>
      </c>
    </row>
    <row r="437" spans="1:16" x14ac:dyDescent="0.2">
      <c r="A437" s="2">
        <v>43256</v>
      </c>
      <c r="B437" s="3">
        <v>130033697136.034</v>
      </c>
      <c r="C437" s="3">
        <f t="shared" si="36"/>
        <v>137486696823.70718</v>
      </c>
      <c r="D437" s="4">
        <f>LN(Table1[[#This Row],[NV]])</f>
        <v>25.591059462551936</v>
      </c>
      <c r="E437" s="5">
        <v>655014</v>
      </c>
      <c r="F437" s="5">
        <f t="shared" si="37"/>
        <v>429043340196</v>
      </c>
      <c r="G437" s="8">
        <f t="shared" si="38"/>
        <v>367494990003.56665</v>
      </c>
      <c r="H437" s="5">
        <f t="shared" si="39"/>
        <v>8772217.280691212</v>
      </c>
      <c r="I437" s="5">
        <f t="shared" si="40"/>
        <v>8010240.4048318034</v>
      </c>
      <c r="J437" s="5">
        <f>Table1[[#This Row],[DAA 
(n)]]^1.5</f>
        <v>530122056.16739196</v>
      </c>
      <c r="K437" s="5">
        <f t="shared" si="41"/>
        <v>469328618.17676777</v>
      </c>
      <c r="L437" s="7">
        <f>LN(Table1[[#This Row],[NV]]/Table1[[#This Row],[NV_MA-1]])</f>
        <v>-1.0389160603110854</v>
      </c>
      <c r="M437" s="7">
        <f>LN(Table1[[#This Row],[NV]]/Table1[[#This Row],[NV_MA-2]])</f>
        <v>9.694828130870162</v>
      </c>
      <c r="N437" s="4">
        <f>LN(Table1[[#This Row],[NV]]/Table1[[#This Row],[NV_MA-3]])</f>
        <v>5.624245703086614</v>
      </c>
      <c r="O437" s="7">
        <f>LN(Table1[[#This Row],[NV]]/Table1[[#This Row],[Metcalfe
NV ~ n^2]])</f>
        <v>-1.193764314317602</v>
      </c>
      <c r="P437" s="7">
        <f>Table1[[#This Row],[NV_MA-1]]*$M$3</f>
        <v>367494990003.56665</v>
      </c>
    </row>
    <row r="438" spans="1:16" x14ac:dyDescent="0.2">
      <c r="A438" s="2">
        <v>43255</v>
      </c>
      <c r="B438" s="3">
        <v>127840388558.862</v>
      </c>
      <c r="C438" s="3">
        <f t="shared" si="36"/>
        <v>138609071504.43118</v>
      </c>
      <c r="D438" s="4">
        <f>LN(Table1[[#This Row],[NV]])</f>
        <v>25.574048358375137</v>
      </c>
      <c r="E438" s="5">
        <v>694350</v>
      </c>
      <c r="F438" s="5">
        <f t="shared" si="37"/>
        <v>482121922500</v>
      </c>
      <c r="G438" s="8">
        <f t="shared" si="38"/>
        <v>362763826351.20001</v>
      </c>
      <c r="H438" s="5">
        <f t="shared" si="39"/>
        <v>9339515.3719807975</v>
      </c>
      <c r="I438" s="5">
        <f t="shared" si="40"/>
        <v>7953445.4684016816</v>
      </c>
      <c r="J438" s="5">
        <f>Table1[[#This Row],[DAA 
(n)]]^1.5</f>
        <v>578585652.16212904</v>
      </c>
      <c r="K438" s="5">
        <f t="shared" si="41"/>
        <v>464732025.17120516</v>
      </c>
      <c r="L438" s="7">
        <f>LN(Table1[[#This Row],[NV]]/Table1[[#This Row],[NV_MA-1]])</f>
        <v>-1.0429694849812201</v>
      </c>
      <c r="M438" s="7">
        <f>LN(Table1[[#This Row],[NV]]/Table1[[#This Row],[NV_MA-2]])</f>
        <v>9.6849325733801326</v>
      </c>
      <c r="N438" s="4">
        <f>LN(Table1[[#This Row],[NV]]/Table1[[#This Row],[NV_MA-3]])</f>
        <v>5.6170768508967832</v>
      </c>
      <c r="O438" s="7">
        <f>LN(Table1[[#This Row],[NV]]/Table1[[#This Row],[Metcalfe
NV ~ n^2]])</f>
        <v>-1.3274145118799172</v>
      </c>
      <c r="P438" s="7">
        <f>Table1[[#This Row],[NV_MA-1]]*$M$3</f>
        <v>362763826351.20001</v>
      </c>
    </row>
    <row r="439" spans="1:16" x14ac:dyDescent="0.2">
      <c r="A439" s="2">
        <v>43254</v>
      </c>
      <c r="B439" s="3">
        <v>131536960230.177</v>
      </c>
      <c r="C439" s="3">
        <f t="shared" si="36"/>
        <v>139920723502.16046</v>
      </c>
      <c r="D439" s="4">
        <f>LN(Table1[[#This Row],[NV]])</f>
        <v>25.602553715461653</v>
      </c>
      <c r="E439" s="5">
        <v>542740</v>
      </c>
      <c r="F439" s="5">
        <f t="shared" si="37"/>
        <v>294566707600</v>
      </c>
      <c r="G439" s="8">
        <f t="shared" si="38"/>
        <v>358959558622.03333</v>
      </c>
      <c r="H439" s="5">
        <f t="shared" si="39"/>
        <v>7166548.2746724235</v>
      </c>
      <c r="I439" s="5">
        <f t="shared" si="40"/>
        <v>7911382.1539972872</v>
      </c>
      <c r="J439" s="5">
        <f>Table1[[#This Row],[DAA 
(n)]]^1.5</f>
        <v>399841387.15598649</v>
      </c>
      <c r="K439" s="5">
        <f t="shared" si="41"/>
        <v>461195062.28116411</v>
      </c>
      <c r="L439" s="7">
        <f>LN(Table1[[#This Row],[NV]]/Table1[[#This Row],[NV_MA-1]])</f>
        <v>-1.0039218535496406</v>
      </c>
      <c r="M439" s="7">
        <f>LN(Table1[[#This Row],[NV]]/Table1[[#This Row],[NV_MA-2]])</f>
        <v>9.7187406559635789</v>
      </c>
      <c r="N439" s="4">
        <f>LN(Table1[[#This Row],[NV]]/Table1[[#This Row],[NV_MA-3]])</f>
        <v>5.6532220754018407</v>
      </c>
      <c r="O439" s="7">
        <f>LN(Table1[[#This Row],[NV]]/Table1[[#This Row],[Metcalfe
NV ~ n^2]])</f>
        <v>-0.80621761030178518</v>
      </c>
      <c r="P439" s="7">
        <f>Table1[[#This Row],[NV_MA-1]]*$M$3</f>
        <v>358959558622.03333</v>
      </c>
    </row>
    <row r="440" spans="1:16" x14ac:dyDescent="0.2">
      <c r="A440" s="2">
        <v>43253</v>
      </c>
      <c r="B440" s="3">
        <v>130393475624.61301</v>
      </c>
      <c r="C440" s="3">
        <f t="shared" si="36"/>
        <v>141039737468.80374</v>
      </c>
      <c r="D440" s="4">
        <f>LN(Table1[[#This Row],[NV]])</f>
        <v>25.593822451633663</v>
      </c>
      <c r="E440" s="5">
        <v>524370</v>
      </c>
      <c r="F440" s="5">
        <f t="shared" si="37"/>
        <v>274963896900</v>
      </c>
      <c r="G440" s="8">
        <f t="shared" si="38"/>
        <v>365976630192.73334</v>
      </c>
      <c r="H440" s="5">
        <f t="shared" si="39"/>
        <v>6905928.1607463239</v>
      </c>
      <c r="I440" s="5">
        <f t="shared" si="40"/>
        <v>7991691.0989067554</v>
      </c>
      <c r="J440" s="5">
        <f>Table1[[#This Row],[DAA 
(n)]]^1.5</f>
        <v>379714127.49258304</v>
      </c>
      <c r="K440" s="5">
        <f t="shared" si="41"/>
        <v>467837938.96635568</v>
      </c>
      <c r="L440" s="7">
        <f>LN(Table1[[#This Row],[NV]]/Table1[[#This Row],[NV_MA-1]])</f>
        <v>-1.0320128647430711</v>
      </c>
      <c r="M440" s="7">
        <f>LN(Table1[[#This Row],[NV]]/Table1[[#This Row],[NV_MA-2]])</f>
        <v>9.6999095043580592</v>
      </c>
      <c r="N440" s="4">
        <f>LN(Table1[[#This Row],[NV]]/Table1[[#This Row],[NV_MA-3]])</f>
        <v>5.6301899419819046</v>
      </c>
      <c r="O440" s="7">
        <f>LN(Table1[[#This Row],[NV]]/Table1[[#This Row],[Metcalfe
NV ~ n^2]])</f>
        <v>-0.74608319036082127</v>
      </c>
      <c r="P440" s="7">
        <f>Table1[[#This Row],[NV_MA-1]]*$M$3</f>
        <v>365976630192.73334</v>
      </c>
    </row>
    <row r="441" spans="1:16" x14ac:dyDescent="0.2">
      <c r="A441" s="2">
        <v>43252</v>
      </c>
      <c r="B441" s="3">
        <v>128394136963.74001</v>
      </c>
      <c r="C441" s="3">
        <f t="shared" si="36"/>
        <v>142231347448.50717</v>
      </c>
      <c r="D441" s="4">
        <f>LN(Table1[[#This Row],[NV]])</f>
        <v>25.578370564883549</v>
      </c>
      <c r="E441" s="5">
        <v>683588</v>
      </c>
      <c r="F441" s="5">
        <f t="shared" si="37"/>
        <v>467292553744</v>
      </c>
      <c r="G441" s="8">
        <f t="shared" si="38"/>
        <v>371335743323.26666</v>
      </c>
      <c r="H441" s="5">
        <f t="shared" si="39"/>
        <v>9184080.4367473964</v>
      </c>
      <c r="I441" s="5">
        <f t="shared" si="40"/>
        <v>8056343.3063127808</v>
      </c>
      <c r="J441" s="5">
        <f>Table1[[#This Row],[DAA 
(n)]]^1.5</f>
        <v>565186325.23155856</v>
      </c>
      <c r="K441" s="5">
        <f t="shared" si="41"/>
        <v>473057910.53985441</v>
      </c>
      <c r="L441" s="7">
        <f>LN(Table1[[#This Row],[NV]]/Table1[[#This Row],[NV_MA-1]])</f>
        <v>-1.0620018939594837</v>
      </c>
      <c r="M441" s="7">
        <f>LN(Table1[[#This Row],[NV]]/Table1[[#This Row],[NV_MA-2]])</f>
        <v>9.6764002374267992</v>
      </c>
      <c r="N441" s="4">
        <f>LN(Table1[[#This Row],[NV]]/Table1[[#This Row],[NV_MA-3]])</f>
        <v>5.6036421934906002</v>
      </c>
      <c r="O441" s="7">
        <f>LN(Table1[[#This Row],[NV]]/Table1[[#This Row],[Metcalfe
NV ~ n^2]])</f>
        <v>-1.2918507870050058</v>
      </c>
      <c r="P441" s="7">
        <f>Table1[[#This Row],[NV_MA-1]]*$M$3</f>
        <v>371335743323.26666</v>
      </c>
    </row>
    <row r="442" spans="1:16" x14ac:dyDescent="0.2">
      <c r="A442" s="2">
        <v>43251</v>
      </c>
      <c r="B442" s="3">
        <v>127607893379.569</v>
      </c>
      <c r="C442" s="3">
        <f t="shared" si="36"/>
        <v>143180380589.004</v>
      </c>
      <c r="D442" s="4">
        <f>LN(Table1[[#This Row],[NV]])</f>
        <v>25.572228066285277</v>
      </c>
      <c r="E442" s="5">
        <v>620191</v>
      </c>
      <c r="F442" s="5">
        <f t="shared" si="37"/>
        <v>384636876481</v>
      </c>
      <c r="G442" s="8">
        <f t="shared" si="38"/>
        <v>370891480377.16669</v>
      </c>
      <c r="H442" s="5">
        <f t="shared" si="39"/>
        <v>8271972.8364489218</v>
      </c>
      <c r="I442" s="5">
        <f t="shared" si="40"/>
        <v>8051621.0565796541</v>
      </c>
      <c r="J442" s="5">
        <f>Table1[[#This Row],[DAA 
(n)]]^1.5</f>
        <v>488414095.88752466</v>
      </c>
      <c r="K442" s="5">
        <f t="shared" si="41"/>
        <v>472653457.25864279</v>
      </c>
      <c r="L442" s="7">
        <f>LN(Table1[[#This Row],[NV]]/Table1[[#This Row],[NV_MA-1]])</f>
        <v>-1.0669472847585024</v>
      </c>
      <c r="M442" s="7">
        <f>LN(Table1[[#This Row],[NV]]/Table1[[#This Row],[NV_MA-2]])</f>
        <v>9.670844063675295</v>
      </c>
      <c r="N442" s="4">
        <f>LN(Table1[[#This Row],[NV]]/Table1[[#This Row],[NV_MA-3]])</f>
        <v>5.5983550368489583</v>
      </c>
      <c r="O442" s="7">
        <f>LN(Table1[[#This Row],[NV]]/Table1[[#This Row],[Metcalfe
NV ~ n^2]])</f>
        <v>-1.1033374819052686</v>
      </c>
      <c r="P442" s="7">
        <f>Table1[[#This Row],[NV_MA-1]]*$M$3</f>
        <v>370891480377.16669</v>
      </c>
    </row>
    <row r="443" spans="1:16" x14ac:dyDescent="0.2">
      <c r="A443" s="2">
        <v>43250</v>
      </c>
      <c r="B443" s="3">
        <v>125865445303.46201</v>
      </c>
      <c r="C443" s="3">
        <f t="shared" si="36"/>
        <v>144071825299.0961</v>
      </c>
      <c r="D443" s="4">
        <f>LN(Table1[[#This Row],[NV]])</f>
        <v>25.55847927887541</v>
      </c>
      <c r="E443" s="5">
        <v>596173</v>
      </c>
      <c r="F443" s="5">
        <f t="shared" si="37"/>
        <v>355422245929</v>
      </c>
      <c r="G443" s="8">
        <f t="shared" si="38"/>
        <v>371477957930.76666</v>
      </c>
      <c r="H443" s="5">
        <f t="shared" si="39"/>
        <v>7928079.1622487605</v>
      </c>
      <c r="I443" s="5">
        <f t="shared" si="40"/>
        <v>8058329.6953193145</v>
      </c>
      <c r="J443" s="5">
        <f>Table1[[#This Row],[DAA 
(n)]]^1.5</f>
        <v>460318527.35060447</v>
      </c>
      <c r="K443" s="5">
        <f t="shared" si="41"/>
        <v>473208857.40028852</v>
      </c>
      <c r="L443" s="7">
        <f>LN(Table1[[#This Row],[NV]]/Table1[[#This Row],[NV_MA-1]])</f>
        <v>-1.0822760878461328</v>
      </c>
      <c r="M443" s="7">
        <f>LN(Table1[[#This Row],[NV]]/Table1[[#This Row],[NV_MA-2]])</f>
        <v>9.6562624196998481</v>
      </c>
      <c r="N443" s="4">
        <f>LN(Table1[[#This Row],[NV]]/Table1[[#This Row],[NV_MA-3]])</f>
        <v>5.5834318708918742</v>
      </c>
      <c r="O443" s="7">
        <f>LN(Table1[[#This Row],[NV]]/Table1[[#This Row],[Metcalfe
NV ~ n^2]])</f>
        <v>-1.0380930658928387</v>
      </c>
      <c r="P443" s="7">
        <f>Table1[[#This Row],[NV_MA-1]]*$M$3</f>
        <v>371477957930.76666</v>
      </c>
    </row>
    <row r="444" spans="1:16" x14ac:dyDescent="0.2">
      <c r="A444" s="2">
        <v>43249</v>
      </c>
      <c r="B444" s="3">
        <v>127155399673.77699</v>
      </c>
      <c r="C444" s="3">
        <f t="shared" si="36"/>
        <v>145109467506.7919</v>
      </c>
      <c r="D444" s="4">
        <f>LN(Table1[[#This Row],[NV]])</f>
        <v>25.568675794871375</v>
      </c>
      <c r="E444" s="5">
        <v>600021</v>
      </c>
      <c r="F444" s="5">
        <f t="shared" si="37"/>
        <v>360025200441</v>
      </c>
      <c r="G444" s="8">
        <f t="shared" si="38"/>
        <v>373516287725.66669</v>
      </c>
      <c r="H444" s="5">
        <f t="shared" si="39"/>
        <v>7983111.3592700837</v>
      </c>
      <c r="I444" s="5">
        <f t="shared" si="40"/>
        <v>8081869.2098770253</v>
      </c>
      <c r="J444" s="5">
        <f>Table1[[#This Row],[DAA 
(n)]]^1.5</f>
        <v>464782401.55346715</v>
      </c>
      <c r="K444" s="5">
        <f t="shared" si="41"/>
        <v>475148992.19201964</v>
      </c>
      <c r="L444" s="7">
        <f>LN(Table1[[#This Row],[NV]]/Table1[[#This Row],[NV_MA-1]])</f>
        <v>-1.077551654065678</v>
      </c>
      <c r="M444" s="7">
        <f>LN(Table1[[#This Row],[NV]]/Table1[[#This Row],[NV_MA-2]])</f>
        <v>9.6635420532725025</v>
      </c>
      <c r="N444" s="4">
        <f>LN(Table1[[#This Row],[NV]]/Table1[[#This Row],[NV_MA-3]])</f>
        <v>5.5895368142832362</v>
      </c>
      <c r="O444" s="7">
        <f>LN(Table1[[#This Row],[NV]]/Table1[[#This Row],[Metcalfe
NV ~ n^2]])</f>
        <v>-1.0407640723002223</v>
      </c>
      <c r="P444" s="7">
        <f>Table1[[#This Row],[NV_MA-1]]*$M$3</f>
        <v>373516287725.66669</v>
      </c>
    </row>
    <row r="445" spans="1:16" x14ac:dyDescent="0.2">
      <c r="A445" s="2">
        <v>43248</v>
      </c>
      <c r="B445" s="3">
        <v>121264622764.814</v>
      </c>
      <c r="C445" s="3">
        <f t="shared" si="36"/>
        <v>146199595550.73837</v>
      </c>
      <c r="D445" s="4">
        <f>LN(Table1[[#This Row],[NV]])</f>
        <v>25.52124095961457</v>
      </c>
      <c r="E445" s="5">
        <v>598556</v>
      </c>
      <c r="F445" s="5">
        <f t="shared" si="37"/>
        <v>358269285136</v>
      </c>
      <c r="G445" s="8">
        <f t="shared" si="38"/>
        <v>371566540190.96667</v>
      </c>
      <c r="H445" s="5">
        <f t="shared" si="39"/>
        <v>7962156.7344829524</v>
      </c>
      <c r="I445" s="5">
        <f t="shared" si="40"/>
        <v>8057672.4848383628</v>
      </c>
      <c r="J445" s="5">
        <f>Table1[[#This Row],[DAA 
(n)]]^1.5</f>
        <v>463081235.02670968</v>
      </c>
      <c r="K445" s="5">
        <f t="shared" si="41"/>
        <v>473219991.14922833</v>
      </c>
      <c r="L445" s="7">
        <f>LN(Table1[[#This Row],[NV]]/Table1[[#This Row],[NV_MA-1]])</f>
        <v>-1.1197528376743038</v>
      </c>
      <c r="M445" s="7">
        <f>LN(Table1[[#This Row],[NV]]/Table1[[#This Row],[NV_MA-2]])</f>
        <v>9.6191056604281382</v>
      </c>
      <c r="N445" s="4">
        <f>LN(Table1[[#This Row],[NV]]/Table1[[#This Row],[NV_MA-3]])</f>
        <v>5.5461700237156339</v>
      </c>
      <c r="O445" s="7">
        <f>LN(Table1[[#This Row],[NV]]/Table1[[#This Row],[Metcalfe
NV ~ n^2]])</f>
        <v>-1.0833097740943984</v>
      </c>
      <c r="P445" s="7">
        <f>Table1[[#This Row],[NV_MA-1]]*$M$3</f>
        <v>371566540190.96667</v>
      </c>
    </row>
    <row r="446" spans="1:16" x14ac:dyDescent="0.2">
      <c r="A446" s="2">
        <v>43247</v>
      </c>
      <c r="B446" s="3">
        <v>125177367121.42</v>
      </c>
      <c r="C446" s="3">
        <f t="shared" si="36"/>
        <v>147454344168.33319</v>
      </c>
      <c r="D446" s="4">
        <f>LN(Table1[[#This Row],[NV]])</f>
        <v>25.552997505480285</v>
      </c>
      <c r="E446" s="5">
        <v>441802</v>
      </c>
      <c r="F446" s="5">
        <f t="shared" si="37"/>
        <v>195189007204</v>
      </c>
      <c r="G446" s="8">
        <f t="shared" si="38"/>
        <v>369407838409.63336</v>
      </c>
      <c r="H446" s="5">
        <f t="shared" si="39"/>
        <v>5742815.0306415968</v>
      </c>
      <c r="I446" s="5">
        <f t="shared" si="40"/>
        <v>8030690.1161007285</v>
      </c>
      <c r="J446" s="5">
        <f>Table1[[#This Row],[DAA 
(n)]]^1.5</f>
        <v>293657783.41590357</v>
      </c>
      <c r="K446" s="5">
        <f t="shared" si="41"/>
        <v>471076060.9935357</v>
      </c>
      <c r="L446" s="7">
        <f>LN(Table1[[#This Row],[NV]]/Table1[[#This Row],[NV_MA-1]])</f>
        <v>-1.0821696183067191</v>
      </c>
      <c r="M446" s="7">
        <f>LN(Table1[[#This Row],[NV]]/Table1[[#This Row],[NV_MA-2]])</f>
        <v>9.6542164810209297</v>
      </c>
      <c r="N446" s="4">
        <f>LN(Table1[[#This Row],[NV]]/Table1[[#This Row],[NV_MA-3]])</f>
        <v>5.582467378228432</v>
      </c>
      <c r="O446" s="7">
        <f>LN(Table1[[#This Row],[NV]]/Table1[[#This Row],[Metcalfe
NV ~ n^2]])</f>
        <v>-0.44423668830606117</v>
      </c>
      <c r="P446" s="7">
        <f>Table1[[#This Row],[NV_MA-1]]*$M$3</f>
        <v>369407838409.63336</v>
      </c>
    </row>
    <row r="447" spans="1:16" x14ac:dyDescent="0.2">
      <c r="A447" s="2">
        <v>43246</v>
      </c>
      <c r="B447" s="3">
        <v>124915966233.252</v>
      </c>
      <c r="C447" s="3">
        <f t="shared" si="36"/>
        <v>148371372624.72879</v>
      </c>
      <c r="D447" s="4">
        <f>LN(Table1[[#This Row],[NV]])</f>
        <v>25.550907078039835</v>
      </c>
      <c r="E447" s="5">
        <v>459370</v>
      </c>
      <c r="F447" s="5">
        <f t="shared" si="37"/>
        <v>211020796900</v>
      </c>
      <c r="G447" s="8">
        <f t="shared" si="38"/>
        <v>378074641582.83331</v>
      </c>
      <c r="H447" s="5">
        <f t="shared" si="39"/>
        <v>5989087.4865900222</v>
      </c>
      <c r="I447" s="5">
        <f t="shared" si="40"/>
        <v>8141114.6406048555</v>
      </c>
      <c r="J447" s="5">
        <f>Table1[[#This Row],[DAA 
(n)]]^1.5</f>
        <v>311346468.53939599</v>
      </c>
      <c r="K447" s="5">
        <f t="shared" si="41"/>
        <v>479759960.74551421</v>
      </c>
      <c r="L447" s="7">
        <f>LN(Table1[[#This Row],[NV]]/Table1[[#This Row],[NV_MA-1]])</f>
        <v>-1.107450399537466</v>
      </c>
      <c r="M447" s="7">
        <f>LN(Table1[[#This Row],[NV]]/Table1[[#This Row],[NV_MA-2]])</f>
        <v>9.6384694157004382</v>
      </c>
      <c r="N447" s="4">
        <f>LN(Table1[[#This Row],[NV]]/Table1[[#This Row],[NV_MA-3]])</f>
        <v>5.5621106230363981</v>
      </c>
      <c r="O447" s="7">
        <f>LN(Table1[[#This Row],[NV]]/Table1[[#This Row],[Metcalfe
NV ~ n^2]])</f>
        <v>-0.52431545103268951</v>
      </c>
      <c r="P447" s="7">
        <f>Table1[[#This Row],[NV_MA-1]]*$M$3</f>
        <v>378074641582.83331</v>
      </c>
    </row>
    <row r="448" spans="1:16" x14ac:dyDescent="0.2">
      <c r="A448" s="2">
        <v>43245</v>
      </c>
      <c r="B448" s="3">
        <v>126613733283.696</v>
      </c>
      <c r="C448" s="3">
        <f t="shared" si="36"/>
        <v>149457365120.71979</v>
      </c>
      <c r="D448" s="4">
        <f>LN(Table1[[#This Row],[NV]])</f>
        <v>25.564406818527512</v>
      </c>
      <c r="E448" s="5">
        <v>624713</v>
      </c>
      <c r="F448" s="5">
        <f t="shared" si="37"/>
        <v>390266332369</v>
      </c>
      <c r="G448" s="8">
        <f t="shared" si="38"/>
        <v>385633879205.13336</v>
      </c>
      <c r="H448" s="5">
        <f t="shared" si="39"/>
        <v>8336824.7358658332</v>
      </c>
      <c r="I448" s="5">
        <f t="shared" si="40"/>
        <v>8237076.5930680828</v>
      </c>
      <c r="J448" s="5">
        <f>Table1[[#This Row],[DAA 
(n)]]^1.5</f>
        <v>493765583.34217137</v>
      </c>
      <c r="K448" s="5">
        <f t="shared" si="41"/>
        <v>487322223.53146648</v>
      </c>
      <c r="L448" s="7">
        <f>LN(Table1[[#This Row],[NV]]/Table1[[#This Row],[NV_MA-1]])</f>
        <v>-1.1137474383048991</v>
      </c>
      <c r="M448" s="7">
        <f>LN(Table1[[#This Row],[NV]]/Table1[[#This Row],[NV_MA-2]])</f>
        <v>9.6402507619866729</v>
      </c>
      <c r="N448" s="4">
        <f>LN(Table1[[#This Row],[NV]]/Table1[[#This Row],[NV_MA-3]])</f>
        <v>5.5599707063125381</v>
      </c>
      <c r="O448" s="7">
        <f>LN(Table1[[#This Row],[NV]]/Table1[[#This Row],[Metcalfe
NV ~ n^2]])</f>
        <v>-1.1256884279803485</v>
      </c>
      <c r="P448" s="7">
        <f>Table1[[#This Row],[NV_MA-1]]*$M$3</f>
        <v>385633879205.13336</v>
      </c>
    </row>
    <row r="449" spans="1:16" x14ac:dyDescent="0.2">
      <c r="A449" s="2">
        <v>43244</v>
      </c>
      <c r="B449" s="3">
        <v>129122188188.644</v>
      </c>
      <c r="C449" s="3">
        <f t="shared" si="36"/>
        <v>150254911421.62747</v>
      </c>
      <c r="D449" s="4">
        <f>LN(Table1[[#This Row],[NV]])</f>
        <v>25.584024988262524</v>
      </c>
      <c r="E449" s="5">
        <v>559734</v>
      </c>
      <c r="F449" s="5">
        <f t="shared" si="37"/>
        <v>313302150756</v>
      </c>
      <c r="G449" s="8">
        <f t="shared" si="38"/>
        <v>389028737161.13336</v>
      </c>
      <c r="H449" s="5">
        <f t="shared" si="39"/>
        <v>7408200.9242146704</v>
      </c>
      <c r="I449" s="5">
        <f t="shared" si="40"/>
        <v>8273948.3024093295</v>
      </c>
      <c r="J449" s="5">
        <f>Table1[[#This Row],[DAA 
(n)]]^1.5</f>
        <v>418767078.51890606</v>
      </c>
      <c r="K449" s="5">
        <f t="shared" si="41"/>
        <v>490448514.29030812</v>
      </c>
      <c r="L449" s="7">
        <f>LN(Table1[[#This Row],[NV]]/Table1[[#This Row],[NV_MA-1]])</f>
        <v>-1.1028940640239637</v>
      </c>
      <c r="M449" s="7">
        <f>LN(Table1[[#This Row],[NV]]/Table1[[#This Row],[NV_MA-2]])</f>
        <v>9.6554026104766013</v>
      </c>
      <c r="N449" s="4">
        <f>LN(Table1[[#This Row],[NV]]/Table1[[#This Row],[NV_MA-3]])</f>
        <v>5.5731941225711195</v>
      </c>
      <c r="O449" s="7">
        <f>LN(Table1[[#This Row],[NV]]/Table1[[#This Row],[Metcalfe
NV ~ n^2]])</f>
        <v>-0.88640891146366529</v>
      </c>
      <c r="P449" s="7">
        <f>Table1[[#This Row],[NV_MA-1]]*$M$3</f>
        <v>389028737161.13336</v>
      </c>
    </row>
    <row r="450" spans="1:16" x14ac:dyDescent="0.2">
      <c r="A450" s="2">
        <v>43243</v>
      </c>
      <c r="B450" s="3">
        <v>128177612276.60899</v>
      </c>
      <c r="C450" s="3">
        <f t="shared" si="36"/>
        <v>151418755351.42014</v>
      </c>
      <c r="D450" s="4">
        <f>LN(Table1[[#This Row],[NV]])</f>
        <v>25.576682734955472</v>
      </c>
      <c r="E450" s="5">
        <v>636565</v>
      </c>
      <c r="F450" s="5">
        <f t="shared" si="37"/>
        <v>405214999225</v>
      </c>
      <c r="G450" s="8">
        <f t="shared" si="38"/>
        <v>398680427539.13336</v>
      </c>
      <c r="H450" s="5">
        <f t="shared" si="39"/>
        <v>8506953.9635266364</v>
      </c>
      <c r="I450" s="5">
        <f t="shared" si="40"/>
        <v>8378021.2571493192</v>
      </c>
      <c r="J450" s="5">
        <f>Table1[[#This Row],[DAA 
(n)]]^1.5</f>
        <v>507883535.84425461</v>
      </c>
      <c r="K450" s="5">
        <f t="shared" si="41"/>
        <v>499294987.86261404</v>
      </c>
      <c r="L450" s="7">
        <f>LN(Table1[[#This Row],[NV]]/Table1[[#This Row],[NV_MA-1]])</f>
        <v>-1.1347432644763276</v>
      </c>
      <c r="M450" s="7">
        <f>LN(Table1[[#This Row],[NV]]/Table1[[#This Row],[NV_MA-2]])</f>
        <v>9.6355604172113605</v>
      </c>
      <c r="N450" s="4">
        <f>LN(Table1[[#This Row],[NV]]/Table1[[#This Row],[NV_MA-3]])</f>
        <v>5.5479750978634517</v>
      </c>
      <c r="O450" s="7">
        <f>LN(Table1[[#This Row],[NV]]/Table1[[#This Row],[Metcalfe
NV ~ n^2]])</f>
        <v>-1.1510008905238935</v>
      </c>
      <c r="P450" s="7">
        <f>Table1[[#This Row],[NV_MA-1]]*$M$3</f>
        <v>398680427539.13336</v>
      </c>
    </row>
    <row r="451" spans="1:16" x14ac:dyDescent="0.2">
      <c r="A451" s="2">
        <v>43242</v>
      </c>
      <c r="B451" s="3">
        <v>136462893119.97701</v>
      </c>
      <c r="C451" s="3">
        <f t="shared" si="36"/>
        <v>152205664464.00696</v>
      </c>
      <c r="D451" s="4">
        <f>LN(Table1[[#This Row],[NV]])</f>
        <v>25.639318569339906</v>
      </c>
      <c r="E451" s="5">
        <v>595706</v>
      </c>
      <c r="F451" s="5">
        <f t="shared" si="37"/>
        <v>354865638436</v>
      </c>
      <c r="G451" s="8">
        <f t="shared" si="38"/>
        <v>398924818258.43335</v>
      </c>
      <c r="H451" s="5">
        <f t="shared" si="39"/>
        <v>7921402.0455615129</v>
      </c>
      <c r="I451" s="5">
        <f t="shared" si="40"/>
        <v>8380767.0452855788</v>
      </c>
      <c r="J451" s="5">
        <f>Table1[[#This Row],[DAA 
(n)]]^1.5</f>
        <v>459777761.5437215</v>
      </c>
      <c r="K451" s="5">
        <f t="shared" si="41"/>
        <v>499524205.79772252</v>
      </c>
      <c r="L451" s="7">
        <f>LN(Table1[[#This Row],[NV]]/Table1[[#This Row],[NV_MA-1]])</f>
        <v>-1.072720241324608</v>
      </c>
      <c r="M451" s="7">
        <f>LN(Table1[[#This Row],[NV]]/Table1[[#This Row],[NV_MA-2]])</f>
        <v>9.6978685682202102</v>
      </c>
      <c r="N451" s="4">
        <f>LN(Table1[[#This Row],[NV]]/Table1[[#This Row],[NV_MA-3]])</f>
        <v>5.6101519544056746</v>
      </c>
      <c r="O451" s="7">
        <f>LN(Table1[[#This Row],[NV]]/Table1[[#This Row],[Metcalfe
NV ~ n^2]])</f>
        <v>-0.95568650216017259</v>
      </c>
      <c r="P451" s="7">
        <f>Table1[[#This Row],[NV_MA-1]]*$M$3</f>
        <v>398924818258.43335</v>
      </c>
    </row>
    <row r="452" spans="1:16" x14ac:dyDescent="0.2">
      <c r="A452" s="2">
        <v>43241</v>
      </c>
      <c r="B452" s="3">
        <v>143173536978.27899</v>
      </c>
      <c r="C452" s="3">
        <f t="shared" si="36"/>
        <v>152639411953.81531</v>
      </c>
      <c r="D452" s="4">
        <f>LN(Table1[[#This Row],[NV]])</f>
        <v>25.687323276758054</v>
      </c>
      <c r="E452" s="5">
        <v>620329</v>
      </c>
      <c r="F452" s="5">
        <f t="shared" si="37"/>
        <v>384808068241</v>
      </c>
      <c r="G452" s="8">
        <f t="shared" si="38"/>
        <v>395518367051.40002</v>
      </c>
      <c r="H452" s="5">
        <f t="shared" si="39"/>
        <v>8273951.4658239437</v>
      </c>
      <c r="I452" s="5">
        <f t="shared" si="40"/>
        <v>8336681.1396583002</v>
      </c>
      <c r="J452" s="5">
        <f>Table1[[#This Row],[DAA 
(n)]]^1.5</f>
        <v>488577122.0225848</v>
      </c>
      <c r="K452" s="5">
        <f t="shared" si="41"/>
        <v>496077740.85077858</v>
      </c>
      <c r="L452" s="7">
        <f>LN(Table1[[#This Row],[NV]]/Table1[[#This Row],[NV_MA-1]])</f>
        <v>-1.0161397863971533</v>
      </c>
      <c r="M452" s="7">
        <f>LN(Table1[[#This Row],[NV]]/Table1[[#This Row],[NV_MA-2]])</f>
        <v>9.7511475265092979</v>
      </c>
      <c r="N452" s="4">
        <f>LN(Table1[[#This Row],[NV]]/Table1[[#This Row],[NV_MA-3]])</f>
        <v>5.6650800687643423</v>
      </c>
      <c r="O452" s="7">
        <f>LN(Table1[[#This Row],[NV]]/Table1[[#This Row],[Metcalfe
NV ~ n^2]])</f>
        <v>-0.98868724612236414</v>
      </c>
      <c r="P452" s="7">
        <f>Table1[[#This Row],[NV_MA-1]]*$M$3</f>
        <v>395518367051.40002</v>
      </c>
    </row>
    <row r="453" spans="1:16" x14ac:dyDescent="0.2">
      <c r="A453" s="2">
        <v>43240</v>
      </c>
      <c r="B453" s="3">
        <v>145099745195.629</v>
      </c>
      <c r="C453" s="3">
        <f t="shared" si="36"/>
        <v>152885090117.21759</v>
      </c>
      <c r="D453" s="4">
        <f>LN(Table1[[#This Row],[NV]])</f>
        <v>25.700687240774563</v>
      </c>
      <c r="E453" s="5">
        <v>483041</v>
      </c>
      <c r="F453" s="5">
        <f t="shared" si="37"/>
        <v>233328607681</v>
      </c>
      <c r="G453" s="8">
        <f t="shared" si="38"/>
        <v>394800558419.5</v>
      </c>
      <c r="H453" s="5">
        <f t="shared" si="39"/>
        <v>6321971.4438519189</v>
      </c>
      <c r="I453" s="5">
        <f t="shared" si="40"/>
        <v>8328274.5733974101</v>
      </c>
      <c r="J453" s="5">
        <f>Table1[[#This Row],[DAA 
(n)]]^1.5</f>
        <v>335719055.13812828</v>
      </c>
      <c r="K453" s="5">
        <f t="shared" si="41"/>
        <v>495389312.25142652</v>
      </c>
      <c r="L453" s="7">
        <f>LN(Table1[[#This Row],[NV]]/Table1[[#This Row],[NV_MA-1]])</f>
        <v>-1.0009593181665974</v>
      </c>
      <c r="M453" s="7">
        <f>LN(Table1[[#This Row],[NV]]/Table1[[#This Row],[NV_MA-2]])</f>
        <v>9.7655203821326868</v>
      </c>
      <c r="N453" s="4">
        <f>LN(Table1[[#This Row],[NV]]/Table1[[#This Row],[NV_MA-3]])</f>
        <v>5.6798327399654944</v>
      </c>
      <c r="O453" s="7">
        <f>LN(Table1[[#This Row],[NV]]/Table1[[#This Row],[Metcalfe
NV ~ n^2]])</f>
        <v>-0.47502638954633769</v>
      </c>
      <c r="P453" s="7">
        <f>Table1[[#This Row],[NV_MA-1]]*$M$3</f>
        <v>394800558419.5</v>
      </c>
    </row>
    <row r="454" spans="1:16" x14ac:dyDescent="0.2">
      <c r="A454" s="2">
        <v>43239</v>
      </c>
      <c r="B454" s="3">
        <v>140228471716.98001</v>
      </c>
      <c r="C454" s="3">
        <f t="shared" si="36"/>
        <v>153055248881.23355</v>
      </c>
      <c r="D454" s="4">
        <f>LN(Table1[[#This Row],[NV]])</f>
        <v>25.666538870222816</v>
      </c>
      <c r="E454" s="5">
        <v>500408</v>
      </c>
      <c r="F454" s="5">
        <f t="shared" si="37"/>
        <v>250408166464</v>
      </c>
      <c r="G454" s="8">
        <f t="shared" si="38"/>
        <v>401623702159.76666</v>
      </c>
      <c r="H454" s="5">
        <f t="shared" si="39"/>
        <v>6566943.7793788854</v>
      </c>
      <c r="I454" s="5">
        <f t="shared" si="40"/>
        <v>8413222.008912446</v>
      </c>
      <c r="J454" s="5">
        <f>Table1[[#This Row],[DAA 
(n)]]^1.5</f>
        <v>353986228.21222407</v>
      </c>
      <c r="K454" s="5">
        <f t="shared" si="41"/>
        <v>502146070.05514711</v>
      </c>
      <c r="L454" s="7">
        <f>LN(Table1[[#This Row],[NV]]/Table1[[#This Row],[NV_MA-1]])</f>
        <v>-1.0522425526816714</v>
      </c>
      <c r="M454" s="7">
        <f>LN(Table1[[#This Row],[NV]]/Table1[[#This Row],[NV_MA-2]])</f>
        <v>9.7212237952454075</v>
      </c>
      <c r="N454" s="4">
        <f>LN(Table1[[#This Row],[NV]]/Table1[[#This Row],[NV_MA-3]])</f>
        <v>5.632137258686706</v>
      </c>
      <c r="O454" s="7">
        <f>LN(Table1[[#This Row],[NV]]/Table1[[#This Row],[Metcalfe
NV ~ n^2]])</f>
        <v>-0.57981921909184597</v>
      </c>
      <c r="P454" s="7">
        <f>Table1[[#This Row],[NV_MA-1]]*$M$3</f>
        <v>401623702159.76666</v>
      </c>
    </row>
    <row r="455" spans="1:16" x14ac:dyDescent="0.2">
      <c r="A455" s="2">
        <v>43238</v>
      </c>
      <c r="B455" s="3">
        <v>140324275860.43201</v>
      </c>
      <c r="C455" s="3">
        <f t="shared" si="36"/>
        <v>153065713519.78973</v>
      </c>
      <c r="D455" s="4">
        <f>LN(Table1[[#This Row],[NV]])</f>
        <v>25.667221837315481</v>
      </c>
      <c r="E455" s="5">
        <v>701918</v>
      </c>
      <c r="F455" s="5">
        <f t="shared" si="37"/>
        <v>492688878724</v>
      </c>
      <c r="G455" s="8">
        <f t="shared" si="38"/>
        <v>407696353470.83331</v>
      </c>
      <c r="H455" s="5">
        <f t="shared" si="39"/>
        <v>9448919.6017889343</v>
      </c>
      <c r="I455" s="5">
        <f t="shared" si="40"/>
        <v>8488026.6279306896</v>
      </c>
      <c r="J455" s="5">
        <f>Table1[[#This Row],[DAA 
(n)]]^1.5</f>
        <v>588070737.56155717</v>
      </c>
      <c r="K455" s="5">
        <f t="shared" si="41"/>
        <v>508126636.29882813</v>
      </c>
      <c r="L455" s="7">
        <f>LN(Table1[[#This Row],[NV]]/Table1[[#This Row],[NV_MA-1]])</f>
        <v>-1.0665666652680734</v>
      </c>
      <c r="M455" s="7">
        <f>LN(Table1[[#This Row],[NV]]/Table1[[#This Row],[NV_MA-2]])</f>
        <v>9.7130547409178316</v>
      </c>
      <c r="N455" s="4">
        <f>LN(Table1[[#This Row],[NV]]/Table1[[#This Row],[NV_MA-3]])</f>
        <v>5.6209805787860194</v>
      </c>
      <c r="O455" s="7">
        <f>LN(Table1[[#This Row],[NV]]/Table1[[#This Row],[Metcalfe
NV ~ n^2]])</f>
        <v>-1.2559218968213659</v>
      </c>
      <c r="P455" s="7">
        <f>Table1[[#This Row],[NV_MA-1]]*$M$3</f>
        <v>407696353470.83331</v>
      </c>
    </row>
    <row r="456" spans="1:16" x14ac:dyDescent="0.2">
      <c r="A456" s="2">
        <v>43237</v>
      </c>
      <c r="B456" s="3">
        <v>137157405791.326</v>
      </c>
      <c r="C456" s="3">
        <f t="shared" si="36"/>
        <v>153011596647.5278</v>
      </c>
      <c r="D456" s="4">
        <f>LN(Table1[[#This Row],[NV]])</f>
        <v>25.644395050621565</v>
      </c>
      <c r="E456" s="5">
        <v>635676</v>
      </c>
      <c r="F456" s="5">
        <f t="shared" si="37"/>
        <v>404083976976</v>
      </c>
      <c r="G456" s="8">
        <f t="shared" si="38"/>
        <v>402825097733.23334</v>
      </c>
      <c r="H456" s="5">
        <f t="shared" si="39"/>
        <v>8494185.129214365</v>
      </c>
      <c r="I456" s="5">
        <f t="shared" si="40"/>
        <v>8433765.1446785461</v>
      </c>
      <c r="J456" s="5">
        <f>Table1[[#This Row],[DAA 
(n)]]^1.5</f>
        <v>506819974.10145146</v>
      </c>
      <c r="K456" s="5">
        <f t="shared" si="41"/>
        <v>503580094.66508263</v>
      </c>
      <c r="L456" s="7">
        <f>LN(Table1[[#This Row],[NV]]/Table1[[#This Row],[NV_MA-1]])</f>
        <v>-1.0773732534040303</v>
      </c>
      <c r="M456" s="7">
        <f>LN(Table1[[#This Row],[NV]]/Table1[[#This Row],[NV_MA-2]])</f>
        <v>9.6966411839764426</v>
      </c>
      <c r="N456" s="4">
        <f>LN(Table1[[#This Row],[NV]]/Table1[[#This Row],[NV_MA-3]])</f>
        <v>5.6071417173503209</v>
      </c>
      <c r="O456" s="7">
        <f>LN(Table1[[#This Row],[NV]]/Table1[[#This Row],[Metcalfe
NV ~ n^2]])</f>
        <v>-1.0804935064872878</v>
      </c>
      <c r="P456" s="7">
        <f>Table1[[#This Row],[NV_MA-1]]*$M$3</f>
        <v>402825097733.23334</v>
      </c>
    </row>
    <row r="457" spans="1:16" x14ac:dyDescent="0.2">
      <c r="A457" s="2">
        <v>43236</v>
      </c>
      <c r="B457" s="3">
        <v>141809187476.87799</v>
      </c>
      <c r="C457" s="3">
        <f t="shared" si="36"/>
        <v>152904031007.59628</v>
      </c>
      <c r="D457" s="4">
        <f>LN(Table1[[#This Row],[NV]])</f>
        <v>25.677748240742986</v>
      </c>
      <c r="E457" s="5">
        <v>617403</v>
      </c>
      <c r="F457" s="5">
        <f t="shared" si="37"/>
        <v>381186464409</v>
      </c>
      <c r="G457" s="8">
        <f t="shared" si="38"/>
        <v>401934243401.53333</v>
      </c>
      <c r="H457" s="5">
        <f t="shared" si="39"/>
        <v>8232005.374058852</v>
      </c>
      <c r="I457" s="5">
        <f t="shared" si="40"/>
        <v>8423541.1531828828</v>
      </c>
      <c r="J457" s="5">
        <f>Table1[[#This Row],[DAA 
(n)]]^1.5</f>
        <v>485124382.69531417</v>
      </c>
      <c r="K457" s="5">
        <f t="shared" si="41"/>
        <v>502734956.53972638</v>
      </c>
      <c r="L457" s="7">
        <f>LN(Table1[[#This Row],[NV]]/Table1[[#This Row],[NV_MA-1]])</f>
        <v>-1.0418060978147932</v>
      </c>
      <c r="M457" s="7">
        <f>LN(Table1[[#This Row],[NV]]/Table1[[#This Row],[NV_MA-2]])</f>
        <v>9.7312073784259123</v>
      </c>
      <c r="N457" s="4">
        <f>LN(Table1[[#This Row],[NV]]/Table1[[#This Row],[NV_MA-3]])</f>
        <v>5.6421745769212697</v>
      </c>
      <c r="O457" s="7">
        <f>LN(Table1[[#This Row],[NV]]/Table1[[#This Row],[Metcalfe
NV ~ n^2]])</f>
        <v>-0.98880625950677725</v>
      </c>
      <c r="P457" s="7">
        <f>Table1[[#This Row],[NV_MA-1]]*$M$3</f>
        <v>401934243401.53333</v>
      </c>
    </row>
    <row r="458" spans="1:16" x14ac:dyDescent="0.2">
      <c r="A458" s="2">
        <v>43235</v>
      </c>
      <c r="B458" s="3">
        <v>144527868728.51501</v>
      </c>
      <c r="C458" s="3">
        <f t="shared" ref="C458:C521" si="42">AVERAGE(B458:B487)</f>
        <v>152732914809.16013</v>
      </c>
      <c r="D458" s="4">
        <f>LN(Table1[[#This Row],[NV]])</f>
        <v>25.696738189076303</v>
      </c>
      <c r="E458" s="5">
        <v>624136</v>
      </c>
      <c r="F458" s="5">
        <f t="shared" ref="F458:F521" si="43">E458^2</f>
        <v>389545746496</v>
      </c>
      <c r="G458" s="8">
        <f t="shared" ref="G458:G521" si="44">AVERAGE(F458:F487)</f>
        <v>406572023062.03333</v>
      </c>
      <c r="H458" s="5">
        <f t="shared" ref="H458:H521" si="45">E458*LN(E458)</f>
        <v>8328547.9099348523</v>
      </c>
      <c r="I458" s="5">
        <f t="shared" ref="I458:I521" si="46">AVERAGE(H458:H487)</f>
        <v>8473472.3939642981</v>
      </c>
      <c r="J458" s="5">
        <f>Table1[[#This Row],[DAA 
(n)]]^1.5</f>
        <v>493081660.61518395</v>
      </c>
      <c r="K458" s="5">
        <f t="shared" ref="K458:K521" si="47">AVERAGE(J458:J487)</f>
        <v>506985357.18407565</v>
      </c>
      <c r="L458" s="7">
        <f>LN(Table1[[#This Row],[NV]]/Table1[[#This Row],[NV_MA-1]])</f>
        <v>-1.0342887396681046</v>
      </c>
      <c r="M458" s="7">
        <f>LN(Table1[[#This Row],[NV]]/Table1[[#This Row],[NV_MA-2]])</f>
        <v>9.744287242592014</v>
      </c>
      <c r="N458" s="4">
        <f>LN(Table1[[#This Row],[NV]]/Table1[[#This Row],[NV_MA-3]])</f>
        <v>5.6527455092316528</v>
      </c>
      <c r="O458" s="7">
        <f>LN(Table1[[#This Row],[NV]]/Table1[[#This Row],[Metcalfe
NV ~ n^2]])</f>
        <v>-0.99150895556798269</v>
      </c>
      <c r="P458" s="7">
        <f>Table1[[#This Row],[NV_MA-1]]*$M$3</f>
        <v>406572023062.03333</v>
      </c>
    </row>
    <row r="459" spans="1:16" x14ac:dyDescent="0.2">
      <c r="A459" s="2">
        <v>43234</v>
      </c>
      <c r="B459" s="3">
        <v>147673836672.48401</v>
      </c>
      <c r="C459" s="3">
        <f t="shared" si="42"/>
        <v>152635650695.3736</v>
      </c>
      <c r="D459" s="4">
        <f>LN(Table1[[#This Row],[NV]])</f>
        <v>25.718271872488799</v>
      </c>
      <c r="E459" s="5">
        <v>641192</v>
      </c>
      <c r="F459" s="5">
        <f t="shared" si="43"/>
        <v>411127180864</v>
      </c>
      <c r="G459" s="8">
        <f t="shared" si="44"/>
        <v>405197854677.79999</v>
      </c>
      <c r="H459" s="5">
        <f t="shared" si="45"/>
        <v>8573432.2351351921</v>
      </c>
      <c r="I459" s="5">
        <f t="shared" si="46"/>
        <v>8457271.4561049175</v>
      </c>
      <c r="J459" s="5">
        <f>Table1[[#This Row],[DAA 
(n)]]^1.5</f>
        <v>513431065.82339895</v>
      </c>
      <c r="K459" s="5">
        <f t="shared" si="47"/>
        <v>505662737.57469398</v>
      </c>
      <c r="L459" s="7">
        <f>LN(Table1[[#This Row],[NV]]/Table1[[#This Row],[NV_MA-1]])</f>
        <v>-1.0093694423408284</v>
      </c>
      <c r="M459" s="7">
        <f>LN(Table1[[#This Row],[NV]]/Table1[[#This Row],[NV_MA-2]])</f>
        <v>9.767734715847137</v>
      </c>
      <c r="N459" s="4">
        <f>LN(Table1[[#This Row],[NV]]/Table1[[#This Row],[NV_MA-3]])</f>
        <v>5.6768913939968471</v>
      </c>
      <c r="O459" s="7">
        <f>LN(Table1[[#This Row],[NV]]/Table1[[#This Row],[Metcalfe
NV ~ n^2]])</f>
        <v>-1.0238965735778767</v>
      </c>
      <c r="P459" s="7">
        <f>Table1[[#This Row],[NV_MA-1]]*$M$3</f>
        <v>405197854677.79999</v>
      </c>
    </row>
    <row r="460" spans="1:16" x14ac:dyDescent="0.2">
      <c r="A460" s="2">
        <v>43233</v>
      </c>
      <c r="B460" s="3">
        <v>148042446475.069</v>
      </c>
      <c r="C460" s="3">
        <f t="shared" si="42"/>
        <v>152242553100.82001</v>
      </c>
      <c r="D460" s="4">
        <f>LN(Table1[[#This Row],[NV]])</f>
        <v>25.720764870098346</v>
      </c>
      <c r="E460" s="5">
        <v>488836</v>
      </c>
      <c r="F460" s="5">
        <f t="shared" si="43"/>
        <v>238960634896</v>
      </c>
      <c r="G460" s="8">
        <f t="shared" si="44"/>
        <v>399912031386.20001</v>
      </c>
      <c r="H460" s="5">
        <f t="shared" si="45"/>
        <v>6403645.1969655473</v>
      </c>
      <c r="I460" s="5">
        <f t="shared" si="46"/>
        <v>8391395.1715005003</v>
      </c>
      <c r="J460" s="5">
        <f>Table1[[#This Row],[DAA 
(n)]]^1.5</f>
        <v>341778526.12477148</v>
      </c>
      <c r="K460" s="5">
        <f t="shared" si="47"/>
        <v>500423610.91857702</v>
      </c>
      <c r="L460" s="7">
        <f>LN(Table1[[#This Row],[NV]]/Table1[[#This Row],[NV_MA-1]])</f>
        <v>-0.99374556823526072</v>
      </c>
      <c r="M460" s="7">
        <f>LN(Table1[[#This Row],[NV]]/Table1[[#This Row],[NV_MA-2]])</f>
        <v>9.7780475156702185</v>
      </c>
      <c r="N460" s="4">
        <f>LN(Table1[[#This Row],[NV]]/Table1[[#This Row],[NV_MA-3]])</f>
        <v>5.6897993505645674</v>
      </c>
      <c r="O460" s="7">
        <f>LN(Table1[[#This Row],[NV]]/Table1[[#This Row],[Metcalfe
NV ~ n^2]])</f>
        <v>-0.47879979766568131</v>
      </c>
      <c r="P460" s="7">
        <f>Table1[[#This Row],[NV_MA-1]]*$M$3</f>
        <v>399912031386.20001</v>
      </c>
    </row>
    <row r="461" spans="1:16" x14ac:dyDescent="0.2">
      <c r="A461" s="2">
        <v>43232</v>
      </c>
      <c r="B461" s="3">
        <v>144461740571.42599</v>
      </c>
      <c r="C461" s="3">
        <f t="shared" si="42"/>
        <v>151787945631.10547</v>
      </c>
      <c r="D461" s="4">
        <f>LN(Table1[[#This Row],[NV]])</f>
        <v>25.696280538308834</v>
      </c>
      <c r="E461" s="5">
        <v>563749</v>
      </c>
      <c r="F461" s="5">
        <f t="shared" si="43"/>
        <v>317812935001</v>
      </c>
      <c r="G461" s="8">
        <f t="shared" si="44"/>
        <v>405556013723.79999</v>
      </c>
      <c r="H461" s="5">
        <f t="shared" si="45"/>
        <v>7465369.6858589174</v>
      </c>
      <c r="I461" s="5">
        <f t="shared" si="46"/>
        <v>8462656.1584452037</v>
      </c>
      <c r="J461" s="5">
        <f>Table1[[#This Row],[DAA 
(n)]]^1.5</f>
        <v>423280904.71208286</v>
      </c>
      <c r="K461" s="5">
        <f t="shared" si="47"/>
        <v>506056396.69322628</v>
      </c>
      <c r="L461" s="7">
        <f>LN(Table1[[#This Row],[NV]]/Table1[[#This Row],[NV_MA-1]])</f>
        <v>-1.0322442976071753</v>
      </c>
      <c r="M461" s="7">
        <f>LN(Table1[[#This Row],[NV]]/Table1[[#This Row],[NV_MA-2]])</f>
        <v>9.7451068892843722</v>
      </c>
      <c r="N461" s="4">
        <f>LN(Table1[[#This Row],[NV]]/Table1[[#This Row],[NV_MA-3]])</f>
        <v>5.654121861352376</v>
      </c>
      <c r="O461" s="7">
        <f>LN(Table1[[#This Row],[NV]]/Table1[[#This Row],[Metcalfe
NV ~ n^2]])</f>
        <v>-0.78844825361422999</v>
      </c>
      <c r="P461" s="7">
        <f>Table1[[#This Row],[NV_MA-1]]*$M$3</f>
        <v>405556013723.79999</v>
      </c>
    </row>
    <row r="462" spans="1:16" x14ac:dyDescent="0.2">
      <c r="A462" s="2">
        <v>43231</v>
      </c>
      <c r="B462" s="3">
        <v>143401694456.10199</v>
      </c>
      <c r="C462" s="3">
        <f t="shared" si="42"/>
        <v>151444941846.89252</v>
      </c>
      <c r="D462" s="4">
        <f>LN(Table1[[#This Row],[NV]])</f>
        <v>25.688915581332928</v>
      </c>
      <c r="E462" s="5">
        <v>772234</v>
      </c>
      <c r="F462" s="5">
        <f t="shared" si="43"/>
        <v>596345350756</v>
      </c>
      <c r="G462" s="8">
        <f t="shared" si="44"/>
        <v>408164040276.56665</v>
      </c>
      <c r="H462" s="5">
        <f t="shared" si="45"/>
        <v>10469209.460573472</v>
      </c>
      <c r="I462" s="5">
        <f t="shared" si="46"/>
        <v>8493911.9734243415</v>
      </c>
      <c r="J462" s="5">
        <f>Table1[[#This Row],[DAA 
(n)]]^1.5</f>
        <v>678614880.17557526</v>
      </c>
      <c r="K462" s="5">
        <f t="shared" si="47"/>
        <v>508588604.40235937</v>
      </c>
      <c r="L462" s="7">
        <f>LN(Table1[[#This Row],[NV]]/Table1[[#This Row],[NV_MA-1]])</f>
        <v>-1.0460194087147703</v>
      </c>
      <c r="M462" s="7">
        <f>LN(Table1[[#This Row],[NV]]/Table1[[#This Row],[NV_MA-2]])</f>
        <v>9.7340553549143287</v>
      </c>
      <c r="N462" s="4">
        <f>LN(Table1[[#This Row],[NV]]/Table1[[#This Row],[NV_MA-3]])</f>
        <v>5.6417655764469075</v>
      </c>
      <c r="O462" s="7">
        <f>LN(Table1[[#This Row],[NV]]/Table1[[#This Row],[Metcalfe
NV ~ n^2]])</f>
        <v>-1.4251702024410902</v>
      </c>
      <c r="P462" s="7">
        <f>Table1[[#This Row],[NV_MA-1]]*$M$3</f>
        <v>408164040276.56665</v>
      </c>
    </row>
    <row r="463" spans="1:16" x14ac:dyDescent="0.2">
      <c r="A463" s="2">
        <v>43230</v>
      </c>
      <c r="B463" s="3">
        <v>153916505549.91699</v>
      </c>
      <c r="C463" s="3">
        <f t="shared" si="42"/>
        <v>150595064812.45236</v>
      </c>
      <c r="D463" s="4">
        <f>LN(Table1[[#This Row],[NV]])</f>
        <v>25.759676120578003</v>
      </c>
      <c r="E463" s="5">
        <v>633729</v>
      </c>
      <c r="F463" s="5">
        <f t="shared" si="43"/>
        <v>401612445441</v>
      </c>
      <c r="G463" s="8">
        <f t="shared" si="44"/>
        <v>397781523512.16669</v>
      </c>
      <c r="H463" s="5">
        <f t="shared" si="45"/>
        <v>8466224.4349676427</v>
      </c>
      <c r="I463" s="5">
        <f t="shared" si="46"/>
        <v>8379560.6693966845</v>
      </c>
      <c r="J463" s="5">
        <f>Table1[[#This Row],[DAA 
(n)]]^1.5</f>
        <v>504493264.01536638</v>
      </c>
      <c r="K463" s="5">
        <f t="shared" si="47"/>
        <v>498965721.57990825</v>
      </c>
      <c r="L463" s="7">
        <f>LN(Table1[[#This Row],[NV]]/Table1[[#This Row],[NV_MA-1]])</f>
        <v>-0.94949263503329595</v>
      </c>
      <c r="M463" s="7">
        <f>LN(Table1[[#This Row],[NV]]/Table1[[#This Row],[NV_MA-2]])</f>
        <v>9.8183700755803471</v>
      </c>
      <c r="N463" s="4">
        <f>LN(Table1[[#This Row],[NV]]/Table1[[#This Row],[NV_MA-3]])</f>
        <v>5.7316281634504085</v>
      </c>
      <c r="O463" s="7">
        <f>LN(Table1[[#This Row],[NV]]/Table1[[#This Row],[Metcalfe
NV ~ n^2]])</f>
        <v>-0.959077273909682</v>
      </c>
      <c r="P463" s="7">
        <f>Table1[[#This Row],[NV_MA-1]]*$M$3</f>
        <v>397781523512.16669</v>
      </c>
    </row>
    <row r="464" spans="1:16" x14ac:dyDescent="0.2">
      <c r="A464" s="2">
        <v>43229</v>
      </c>
      <c r="B464" s="3">
        <v>158325748796.58801</v>
      </c>
      <c r="C464" s="3">
        <f t="shared" si="42"/>
        <v>149321999470.61432</v>
      </c>
      <c r="D464" s="4">
        <f>LN(Table1[[#This Row],[NV]])</f>
        <v>25.787920448828249</v>
      </c>
      <c r="E464" s="5">
        <v>603396</v>
      </c>
      <c r="F464" s="5">
        <f t="shared" si="43"/>
        <v>364086732816</v>
      </c>
      <c r="G464" s="8">
        <f t="shared" si="44"/>
        <v>395205792033.5</v>
      </c>
      <c r="H464" s="5">
        <f t="shared" si="45"/>
        <v>8031399.2631544983</v>
      </c>
      <c r="I464" s="5">
        <f t="shared" si="46"/>
        <v>8348934.3559288392</v>
      </c>
      <c r="J464" s="5">
        <f>Table1[[#This Row],[DAA 
(n)]]^1.5</f>
        <v>468709375.02277792</v>
      </c>
      <c r="K464" s="5">
        <f t="shared" si="47"/>
        <v>496475434.02160656</v>
      </c>
      <c r="L464" s="7">
        <f>LN(Table1[[#This Row],[NV]]/Table1[[#This Row],[NV_MA-1]])</f>
        <v>-0.91475200983968885</v>
      </c>
      <c r="M464" s="7">
        <f>LN(Table1[[#This Row],[NV]]/Table1[[#This Row],[NV_MA-2]])</f>
        <v>9.8502759821900483</v>
      </c>
      <c r="N464" s="4">
        <f>LN(Table1[[#This Row],[NV]]/Table1[[#This Row],[NV_MA-3]])</f>
        <v>5.7648758869077614</v>
      </c>
      <c r="O464" s="7">
        <f>LN(Table1[[#This Row],[NV]]/Table1[[#This Row],[Metcalfe
NV ~ n^2]])</f>
        <v>-0.8327375043384867</v>
      </c>
      <c r="P464" s="7">
        <f>Table1[[#This Row],[NV_MA-1]]*$M$3</f>
        <v>395205792033.5</v>
      </c>
    </row>
    <row r="465" spans="1:16" x14ac:dyDescent="0.2">
      <c r="A465" s="2">
        <v>43228</v>
      </c>
      <c r="B465" s="3">
        <v>156882993446.31201</v>
      </c>
      <c r="C465" s="3">
        <f t="shared" si="42"/>
        <v>147854271679.94363</v>
      </c>
      <c r="D465" s="4">
        <f>LN(Table1[[#This Row],[NV]])</f>
        <v>25.778766099773776</v>
      </c>
      <c r="E465" s="5">
        <v>665870</v>
      </c>
      <c r="F465" s="5">
        <f t="shared" si="43"/>
        <v>443382856900</v>
      </c>
      <c r="G465" s="8">
        <f t="shared" si="44"/>
        <v>392628099806.83331</v>
      </c>
      <c r="H465" s="5">
        <f t="shared" si="45"/>
        <v>8928550.7732270788</v>
      </c>
      <c r="I465" s="5">
        <f t="shared" si="46"/>
        <v>8316677.7226443598</v>
      </c>
      <c r="J465" s="5">
        <f>Table1[[#This Row],[DAA 
(n)]]^1.5</f>
        <v>543355632.09007263</v>
      </c>
      <c r="K465" s="5">
        <f t="shared" si="47"/>
        <v>493913890.82485992</v>
      </c>
      <c r="L465" s="7">
        <f>LN(Table1[[#This Row],[NV]]/Table1[[#This Row],[NV_MA-1]])</f>
        <v>-0.91736259008295029</v>
      </c>
      <c r="M465" s="7">
        <f>LN(Table1[[#This Row],[NV]]/Table1[[#This Row],[NV_MA-2]])</f>
        <v>9.8449926789048909</v>
      </c>
      <c r="N465" s="4">
        <f>LN(Table1[[#This Row],[NV]]/Table1[[#This Row],[NV_MA-3]])</f>
        <v>5.7608943498864784</v>
      </c>
      <c r="O465" s="7">
        <f>LN(Table1[[#This Row],[NV]]/Table1[[#This Row],[Metcalfe
NV ~ n^2]])</f>
        <v>-1.0389333707747634</v>
      </c>
      <c r="P465" s="7">
        <f>Table1[[#This Row],[NV_MA-1]]*$M$3</f>
        <v>392628099806.83331</v>
      </c>
    </row>
    <row r="466" spans="1:16" x14ac:dyDescent="0.2">
      <c r="A466" s="2">
        <v>43227</v>
      </c>
      <c r="B466" s="3">
        <v>159013667136.633</v>
      </c>
      <c r="C466" s="3">
        <f t="shared" si="42"/>
        <v>146591279210.23007</v>
      </c>
      <c r="D466" s="4">
        <f>LN(Table1[[#This Row],[NV]])</f>
        <v>25.792255992306735</v>
      </c>
      <c r="E466" s="5">
        <v>662775</v>
      </c>
      <c r="F466" s="5">
        <f t="shared" si="43"/>
        <v>439270700625</v>
      </c>
      <c r="G466" s="8">
        <f t="shared" si="44"/>
        <v>383589283245.63336</v>
      </c>
      <c r="H466" s="5">
        <f t="shared" si="45"/>
        <v>8883962.5873308741</v>
      </c>
      <c r="I466" s="5">
        <f t="shared" si="46"/>
        <v>8198004.1148194578</v>
      </c>
      <c r="J466" s="5">
        <f>Table1[[#This Row],[DAA 
(n)]]^1.5</f>
        <v>539571717.76023746</v>
      </c>
      <c r="K466" s="5">
        <f t="shared" si="47"/>
        <v>484713280.36044306</v>
      </c>
      <c r="L466" s="7">
        <f>LN(Table1[[#This Row],[NV]]/Table1[[#This Row],[NV_MA-1]])</f>
        <v>-0.88058224994283762</v>
      </c>
      <c r="M466" s="7">
        <f>LN(Table1[[#This Row],[NV]]/Table1[[#This Row],[NV_MA-2]])</f>
        <v>9.8728547103307687</v>
      </c>
      <c r="N466" s="4">
        <f>LN(Table1[[#This Row],[NV]]/Table1[[#This Row],[NV_MA-3]])</f>
        <v>5.7931878927320817</v>
      </c>
      <c r="O466" s="7">
        <f>LN(Table1[[#This Row],[NV]]/Table1[[#This Row],[Metcalfe
NV ~ n^2]])</f>
        <v>-1.0161256978018942</v>
      </c>
      <c r="P466" s="7">
        <f>Table1[[#This Row],[NV_MA-1]]*$M$3</f>
        <v>383589283245.63336</v>
      </c>
    </row>
    <row r="467" spans="1:16" x14ac:dyDescent="0.2">
      <c r="A467" s="2">
        <v>43226</v>
      </c>
      <c r="B467" s="3">
        <v>163704937557.754</v>
      </c>
      <c r="C467" s="3">
        <f t="shared" si="42"/>
        <v>145183802320.62021</v>
      </c>
      <c r="D467" s="4">
        <f>LN(Table1[[#This Row],[NV]])</f>
        <v>25.821331483102924</v>
      </c>
      <c r="E467" s="5">
        <v>535825</v>
      </c>
      <c r="F467" s="5">
        <f t="shared" si="43"/>
        <v>287108430625</v>
      </c>
      <c r="G467" s="8">
        <f t="shared" si="44"/>
        <v>377348331672.93335</v>
      </c>
      <c r="H467" s="5">
        <f t="shared" si="45"/>
        <v>7068369.1877875729</v>
      </c>
      <c r="I467" s="5">
        <f t="shared" si="46"/>
        <v>8121537.60234435</v>
      </c>
      <c r="J467" s="5">
        <f>Table1[[#This Row],[DAA 
(n)]]^1.5</f>
        <v>392224266.00051224</v>
      </c>
      <c r="K467" s="5">
        <f t="shared" si="47"/>
        <v>478584797.00928825</v>
      </c>
      <c r="L467" s="7">
        <f>LN(Table1[[#This Row],[NV]]/Table1[[#This Row],[NV_MA-1]])</f>
        <v>-0.83510307139838846</v>
      </c>
      <c r="M467" s="7">
        <f>LN(Table1[[#This Row],[NV]]/Table1[[#This Row],[NV_MA-2]])</f>
        <v>9.9113014289967598</v>
      </c>
      <c r="N467" s="4">
        <f>LN(Table1[[#This Row],[NV]]/Table1[[#This Row],[NV_MA-3]])</f>
        <v>5.8349875157157403</v>
      </c>
      <c r="O467" s="7">
        <f>LN(Table1[[#This Row],[NV]]/Table1[[#This Row],[Metcalfe
NV ~ n^2]])</f>
        <v>-0.56179430530774255</v>
      </c>
      <c r="P467" s="7">
        <f>Table1[[#This Row],[NV_MA-1]]*$M$3</f>
        <v>377348331672.93335</v>
      </c>
    </row>
    <row r="468" spans="1:16" x14ac:dyDescent="0.2">
      <c r="A468" s="2">
        <v>43225</v>
      </c>
      <c r="B468" s="3">
        <v>167189948490.73999</v>
      </c>
      <c r="C468" s="3">
        <f t="shared" si="42"/>
        <v>143462662686.61752</v>
      </c>
      <c r="D468" s="4">
        <f>LN(Table1[[#This Row],[NV]])</f>
        <v>25.842396419107754</v>
      </c>
      <c r="E468" s="5">
        <v>606625</v>
      </c>
      <c r="F468" s="5">
        <f t="shared" si="43"/>
        <v>367993890625</v>
      </c>
      <c r="G468" s="8">
        <f t="shared" si="44"/>
        <v>381070115271.29999</v>
      </c>
      <c r="H468" s="5">
        <f t="shared" si="45"/>
        <v>8077615.9398489483</v>
      </c>
      <c r="I468" s="5">
        <f t="shared" si="46"/>
        <v>8167054.5217146557</v>
      </c>
      <c r="J468" s="5">
        <f>Table1[[#This Row],[DAA 
(n)]]^1.5</f>
        <v>472476765.46089691</v>
      </c>
      <c r="K468" s="5">
        <f t="shared" si="47"/>
        <v>482237499.29896683</v>
      </c>
      <c r="L468" s="7">
        <f>LN(Table1[[#This Row],[NV]]/Table1[[#This Row],[NV_MA-1]])</f>
        <v>-0.82385280561745489</v>
      </c>
      <c r="M468" s="7">
        <f>LN(Table1[[#This Row],[NV]]/Table1[[#This Row],[NV_MA-2]])</f>
        <v>9.9267775409337844</v>
      </c>
      <c r="N468" s="4">
        <f>LN(Table1[[#This Row],[NV]]/Table1[[#This Row],[NV_MA-3]])</f>
        <v>5.8484491313131741</v>
      </c>
      <c r="O468" s="7">
        <f>LN(Table1[[#This Row],[NV]]/Table1[[#This Row],[Metcalfe
NV ~ n^2]])</f>
        <v>-0.78893575430727947</v>
      </c>
      <c r="P468" s="7">
        <f>Table1[[#This Row],[NV_MA-1]]*$M$3</f>
        <v>381070115271.29999</v>
      </c>
    </row>
    <row r="469" spans="1:16" x14ac:dyDescent="0.2">
      <c r="A469" s="2">
        <v>43224</v>
      </c>
      <c r="B469" s="3">
        <v>165107379229.47501</v>
      </c>
      <c r="C469" s="3">
        <f t="shared" si="42"/>
        <v>141733166534.65897</v>
      </c>
      <c r="D469" s="4">
        <f>LN(Table1[[#This Row],[NV]])</f>
        <v>25.829861882388368</v>
      </c>
      <c r="E469" s="5">
        <v>710689</v>
      </c>
      <c r="F469" s="5">
        <f t="shared" si="43"/>
        <v>505078854721</v>
      </c>
      <c r="G469" s="8">
        <f t="shared" si="44"/>
        <v>378340669632.09998</v>
      </c>
      <c r="H469" s="5">
        <f t="shared" si="45"/>
        <v>9575816.6219564714</v>
      </c>
      <c r="I469" s="5">
        <f t="shared" si="46"/>
        <v>8132972.105792651</v>
      </c>
      <c r="J469" s="5">
        <f>Table1[[#This Row],[DAA 
(n)]]^1.5</f>
        <v>599127687.71173537</v>
      </c>
      <c r="K469" s="5">
        <f t="shared" si="47"/>
        <v>479528319.58913916</v>
      </c>
      <c r="L469" s="7">
        <f>LN(Table1[[#This Row],[NV]]/Table1[[#This Row],[NV_MA-1]])</f>
        <v>-0.8291989867154943</v>
      </c>
      <c r="M469" s="7">
        <f>LN(Table1[[#This Row],[NV]]/Table1[[#This Row],[NV_MA-2]])</f>
        <v>9.9184248950015572</v>
      </c>
      <c r="N469" s="4">
        <f>LN(Table1[[#This Row],[NV]]/Table1[[#This Row],[NV_MA-3]])</f>
        <v>5.8415483711790461</v>
      </c>
      <c r="O469" s="7">
        <f>LN(Table1[[#This Row],[NV]]/Table1[[#This Row],[Metcalfe
NV ~ n^2]])</f>
        <v>-1.1181185196059562</v>
      </c>
      <c r="P469" s="7">
        <f>Table1[[#This Row],[NV_MA-1]]*$M$3</f>
        <v>378340669632.09998</v>
      </c>
    </row>
    <row r="470" spans="1:16" x14ac:dyDescent="0.2">
      <c r="A470" s="2">
        <v>43223</v>
      </c>
      <c r="B470" s="3">
        <v>166141775015.71701</v>
      </c>
      <c r="C470" s="3">
        <f t="shared" si="42"/>
        <v>140061558705.0564</v>
      </c>
      <c r="D470" s="4">
        <f>LN(Table1[[#This Row],[NV]])</f>
        <v>25.836107327155549</v>
      </c>
      <c r="E470" s="5">
        <v>660104</v>
      </c>
      <c r="F470" s="5">
        <f t="shared" si="43"/>
        <v>435737290816</v>
      </c>
      <c r="G470" s="8">
        <f t="shared" si="44"/>
        <v>372145616474.86664</v>
      </c>
      <c r="H470" s="5">
        <f t="shared" si="45"/>
        <v>8845494.3829270862</v>
      </c>
      <c r="I470" s="5">
        <f t="shared" si="46"/>
        <v>8063218.7770570396</v>
      </c>
      <c r="J470" s="5">
        <f>Table1[[#This Row],[DAA 
(n)]]^1.5</f>
        <v>536313274.69754571</v>
      </c>
      <c r="K470" s="5">
        <f t="shared" si="47"/>
        <v>473713825.92159754</v>
      </c>
      <c r="L470" s="7">
        <f>LN(Table1[[#This Row],[NV]]/Table1[[#This Row],[NV_MA-1]])</f>
        <v>-0.80644372960726063</v>
      </c>
      <c r="M470" s="7">
        <f>LN(Table1[[#This Row],[NV]]/Table1[[#This Row],[NV_MA-2]])</f>
        <v>9.933283940400333</v>
      </c>
      <c r="N470" s="4">
        <f>LN(Table1[[#This Row],[NV]]/Table1[[#This Row],[NV_MA-3]])</f>
        <v>5.859993372603701</v>
      </c>
      <c r="O470" s="7">
        <f>LN(Table1[[#This Row],[NV]]/Table1[[#This Row],[Metcalfe
NV ~ n^2]])</f>
        <v>-0.96419802753730743</v>
      </c>
      <c r="P470" s="7">
        <f>Table1[[#This Row],[NV_MA-1]]*$M$3</f>
        <v>372145616474.86664</v>
      </c>
    </row>
    <row r="471" spans="1:16" x14ac:dyDescent="0.2">
      <c r="A471" s="2">
        <v>43222</v>
      </c>
      <c r="B471" s="3">
        <v>156865131178.64499</v>
      </c>
      <c r="C471" s="3">
        <f t="shared" si="42"/>
        <v>138715226048.54568</v>
      </c>
      <c r="D471" s="4">
        <f>LN(Table1[[#This Row],[NV]])</f>
        <v>25.778652236032229</v>
      </c>
      <c r="E471" s="5">
        <v>673769</v>
      </c>
      <c r="F471" s="5">
        <f t="shared" si="43"/>
        <v>453964665361</v>
      </c>
      <c r="G471" s="8">
        <f t="shared" si="44"/>
        <v>369842613587.53333</v>
      </c>
      <c r="H471" s="5">
        <f t="shared" si="45"/>
        <v>9042412.9447536245</v>
      </c>
      <c r="I471" s="5">
        <f t="shared" si="46"/>
        <v>8037092.7060533268</v>
      </c>
      <c r="J471" s="5">
        <f>Table1[[#This Row],[DAA 
(n)]]^1.5</f>
        <v>553052726.79520929</v>
      </c>
      <c r="K471" s="5">
        <f t="shared" si="47"/>
        <v>471542696.34822804</v>
      </c>
      <c r="L471" s="7">
        <f>LN(Table1[[#This Row],[NV]]/Table1[[#This Row],[NV_MA-1]])</f>
        <v>-0.85769114737518759</v>
      </c>
      <c r="M471" s="7">
        <f>LN(Table1[[#This Row],[NV]]/Table1[[#This Row],[NV_MA-2]])</f>
        <v>9.8790742639961842</v>
      </c>
      <c r="N471" s="4">
        <f>LN(Table1[[#This Row],[NV]]/Table1[[#This Row],[NV_MA-3]])</f>
        <v>5.80713202580319</v>
      </c>
      <c r="O471" s="7">
        <f>LN(Table1[[#This Row],[NV]]/Table1[[#This Row],[Metcalfe
NV ~ n^2]])</f>
        <v>-1.0626329663253269</v>
      </c>
      <c r="P471" s="7">
        <f>Table1[[#This Row],[NV_MA-1]]*$M$3</f>
        <v>369842613587.53333</v>
      </c>
    </row>
    <row r="472" spans="1:16" x14ac:dyDescent="0.2">
      <c r="A472" s="2">
        <v>43221</v>
      </c>
      <c r="B472" s="3">
        <v>154351234682.332</v>
      </c>
      <c r="C472" s="3">
        <f t="shared" si="42"/>
        <v>137463498448.93396</v>
      </c>
      <c r="D472" s="4">
        <f>LN(Table1[[#This Row],[NV]])</f>
        <v>25.762496587100241</v>
      </c>
      <c r="E472" s="5">
        <v>634217</v>
      </c>
      <c r="F472" s="5">
        <f t="shared" si="43"/>
        <v>402231203089</v>
      </c>
      <c r="G472" s="8">
        <f t="shared" si="44"/>
        <v>362572840194.03333</v>
      </c>
      <c r="H472" s="5">
        <f t="shared" si="45"/>
        <v>8473231.9986387268</v>
      </c>
      <c r="I472" s="5">
        <f t="shared" si="46"/>
        <v>7947644.2474833149</v>
      </c>
      <c r="J472" s="5">
        <f>Table1[[#This Row],[DAA 
(n)]]^1.5</f>
        <v>505076100.13689613</v>
      </c>
      <c r="K472" s="5">
        <f t="shared" si="47"/>
        <v>464389584.70513821</v>
      </c>
      <c r="L472" s="7">
        <f>LN(Table1[[#This Row],[NV]]/Table1[[#This Row],[NV_MA-1]])</f>
        <v>-0.85399464242176948</v>
      </c>
      <c r="M472" s="7">
        <f>LN(Table1[[#This Row],[NV]]/Table1[[#This Row],[NV_MA-2]])</f>
        <v>9.8741104654527714</v>
      </c>
      <c r="N472" s="4">
        <f>LN(Table1[[#This Row],[NV]]/Table1[[#This Row],[NV_MA-3]])</f>
        <v>5.8062622069859113</v>
      </c>
      <c r="O472" s="7">
        <f>LN(Table1[[#This Row],[NV]]/Table1[[#This Row],[Metcalfe
NV ~ n^2]])</f>
        <v>-0.9577963052023224</v>
      </c>
      <c r="P472" s="7">
        <f>Table1[[#This Row],[NV_MA-1]]*$M$3</f>
        <v>362572840194.03333</v>
      </c>
    </row>
    <row r="473" spans="1:16" x14ac:dyDescent="0.2">
      <c r="A473" s="2">
        <v>43220</v>
      </c>
      <c r="B473" s="3">
        <v>156994711534.336</v>
      </c>
      <c r="C473" s="3">
        <f t="shared" si="42"/>
        <v>136163434581.08794</v>
      </c>
      <c r="D473" s="4">
        <f>LN(Table1[[#This Row],[NV]])</f>
        <v>25.779477957232707</v>
      </c>
      <c r="E473" s="5">
        <v>645424</v>
      </c>
      <c r="F473" s="5">
        <f t="shared" si="43"/>
        <v>416572139776</v>
      </c>
      <c r="G473" s="8">
        <f t="shared" si="44"/>
        <v>355193789296.93335</v>
      </c>
      <c r="H473" s="5">
        <f t="shared" si="45"/>
        <v>8634264.5989800747</v>
      </c>
      <c r="I473" s="5">
        <f t="shared" si="46"/>
        <v>7848929.4107629349</v>
      </c>
      <c r="J473" s="5">
        <f>Table1[[#This Row],[DAA 
(n)]]^1.5</f>
        <v>518522571.10253632</v>
      </c>
      <c r="K473" s="5">
        <f t="shared" si="47"/>
        <v>456798249.40104795</v>
      </c>
      <c r="L473" s="7">
        <f>LN(Table1[[#This Row],[NV]]/Table1[[#This Row],[NV_MA-1]])</f>
        <v>-0.81645140559138907</v>
      </c>
      <c r="M473" s="7">
        <f>LN(Table1[[#This Row],[NV]]/Table1[[#This Row],[NV_MA-2]])</f>
        <v>9.9035902575693537</v>
      </c>
      <c r="N473" s="4">
        <f>LN(Table1[[#This Row],[NV]]/Table1[[#This Row],[NV_MA-3]])</f>
        <v>5.8397255732434168</v>
      </c>
      <c r="O473" s="7">
        <f>LN(Table1[[#This Row],[NV]]/Table1[[#This Row],[Metcalfe
NV ~ n^2]])</f>
        <v>-0.97584753106668765</v>
      </c>
      <c r="P473" s="7">
        <f>Table1[[#This Row],[NV_MA-1]]*$M$3</f>
        <v>355193789296.93335</v>
      </c>
    </row>
    <row r="474" spans="1:16" x14ac:dyDescent="0.2">
      <c r="A474" s="2">
        <v>43219</v>
      </c>
      <c r="B474" s="3">
        <v>159859240992.17099</v>
      </c>
      <c r="C474" s="3">
        <f t="shared" si="42"/>
        <v>134841565048.09177</v>
      </c>
      <c r="D474" s="4">
        <f>LN(Table1[[#This Row],[NV]])</f>
        <v>25.797559521179622</v>
      </c>
      <c r="E474" s="5">
        <v>549120</v>
      </c>
      <c r="F474" s="5">
        <f t="shared" si="43"/>
        <v>301532774400</v>
      </c>
      <c r="G474" s="8">
        <f t="shared" si="44"/>
        <v>348844662904.53333</v>
      </c>
      <c r="H474" s="5">
        <f t="shared" si="45"/>
        <v>7257209.6081101838</v>
      </c>
      <c r="I474" s="5">
        <f t="shared" si="46"/>
        <v>7768312.7889069319</v>
      </c>
      <c r="J474" s="5">
        <f>Table1[[#This Row],[DAA 
(n)]]^1.5</f>
        <v>406912370.26972789</v>
      </c>
      <c r="K474" s="5">
        <f t="shared" si="47"/>
        <v>450443701.26430422</v>
      </c>
      <c r="L474" s="7">
        <f>LN(Table1[[#This Row],[NV]]/Table1[[#This Row],[NV_MA-1]])</f>
        <v>-0.78033304692229843</v>
      </c>
      <c r="M474" s="7">
        <f>LN(Table1[[#This Row],[NV]]/Table1[[#This Row],[NV_MA-2]])</f>
        <v>9.9319959666998479</v>
      </c>
      <c r="N474" s="4">
        <f>LN(Table1[[#This Row],[NV]]/Table1[[#This Row],[NV_MA-3]])</f>
        <v>5.871815863422893</v>
      </c>
      <c r="O474" s="7">
        <f>LN(Table1[[#This Row],[NV]]/Table1[[#This Row],[Metcalfe
NV ~ n^2]])</f>
        <v>-0.6345850305037376</v>
      </c>
      <c r="P474" s="7">
        <f>Table1[[#This Row],[NV_MA-1]]*$M$3</f>
        <v>348844662904.53333</v>
      </c>
    </row>
    <row r="475" spans="1:16" x14ac:dyDescent="0.2">
      <c r="A475" s="2">
        <v>43218</v>
      </c>
      <c r="B475" s="3">
        <v>158907081292.659</v>
      </c>
      <c r="C475" s="3">
        <f t="shared" si="42"/>
        <v>133376213017.66382</v>
      </c>
      <c r="D475" s="4">
        <f>LN(Table1[[#This Row],[NV]])</f>
        <v>25.791585473955895</v>
      </c>
      <c r="E475" s="5">
        <v>541764</v>
      </c>
      <c r="F475" s="5">
        <f t="shared" si="43"/>
        <v>293508231696</v>
      </c>
      <c r="G475" s="8">
        <f t="shared" si="44"/>
        <v>349662365104.53333</v>
      </c>
      <c r="H475" s="5">
        <f t="shared" si="45"/>
        <v>7152685.6723539596</v>
      </c>
      <c r="I475" s="5">
        <f t="shared" si="46"/>
        <v>7778704.8888450079</v>
      </c>
      <c r="J475" s="5">
        <f>Table1[[#This Row],[DAA 
(n)]]^1.5</f>
        <v>398763330.35592818</v>
      </c>
      <c r="K475" s="5">
        <f t="shared" si="47"/>
        <v>451263162.39169031</v>
      </c>
      <c r="L475" s="7">
        <f>LN(Table1[[#This Row],[NV]]/Table1[[#This Row],[NV_MA-1]])</f>
        <v>-0.78864838074942167</v>
      </c>
      <c r="M475" s="7">
        <f>LN(Table1[[#This Row],[NV]]/Table1[[#This Row],[NV_MA-2]])</f>
        <v>9.9246850583878778</v>
      </c>
      <c r="N475" s="4">
        <f>LN(Table1[[#This Row],[NV]]/Table1[[#This Row],[NV_MA-3]])</f>
        <v>5.8640242380348822</v>
      </c>
      <c r="O475" s="7">
        <f>LN(Table1[[#This Row],[NV]]/Table1[[#This Row],[Metcalfe
NV ~ n^2]])</f>
        <v>-0.61358604852976206</v>
      </c>
      <c r="P475" s="7">
        <f>Table1[[#This Row],[NV_MA-1]]*$M$3</f>
        <v>349662365104.53333</v>
      </c>
    </row>
    <row r="476" spans="1:16" x14ac:dyDescent="0.2">
      <c r="A476" s="2">
        <v>43217</v>
      </c>
      <c r="B476" s="3">
        <v>152688220813.28699</v>
      </c>
      <c r="C476" s="3">
        <f t="shared" si="42"/>
        <v>132097886734.181</v>
      </c>
      <c r="D476" s="4">
        <f>LN(Table1[[#This Row],[NV]])</f>
        <v>25.751663906793421</v>
      </c>
      <c r="E476" s="5">
        <v>674680</v>
      </c>
      <c r="F476" s="5">
        <f t="shared" si="43"/>
        <v>455193102400</v>
      </c>
      <c r="G476" s="8">
        <f t="shared" si="44"/>
        <v>350317871553.36664</v>
      </c>
      <c r="H476" s="5">
        <f t="shared" si="45"/>
        <v>9055550.7657653876</v>
      </c>
      <c r="I476" s="5">
        <f t="shared" si="46"/>
        <v>7787167.4959692042</v>
      </c>
      <c r="J476" s="5">
        <f>Table1[[#This Row],[DAA 
(n)]]^1.5</f>
        <v>554174775.97526169</v>
      </c>
      <c r="K476" s="5">
        <f t="shared" si="47"/>
        <v>451925652.33415776</v>
      </c>
      <c r="L476" s="7">
        <f>LN(Table1[[#This Row],[NV]]/Table1[[#This Row],[NV_MA-1]])</f>
        <v>-0.83044287690652618</v>
      </c>
      <c r="M476" s="7">
        <f>LN(Table1[[#This Row],[NV]]/Table1[[#This Row],[NV_MA-2]])</f>
        <v>9.883676162773936</v>
      </c>
      <c r="N476" s="4">
        <f>LN(Table1[[#This Row],[NV]]/Table1[[#This Row],[NV_MA-3]])</f>
        <v>5.8226356685125955</v>
      </c>
      <c r="O476" s="7">
        <f>LN(Table1[[#This Row],[NV]]/Table1[[#This Row],[Metcalfe
NV ~ n^2]])</f>
        <v>-1.0923236599504813</v>
      </c>
      <c r="P476" s="7">
        <f>Table1[[#This Row],[NV_MA-1]]*$M$3</f>
        <v>350317871553.36664</v>
      </c>
    </row>
    <row r="477" spans="1:16" x14ac:dyDescent="0.2">
      <c r="A477" s="2">
        <v>43216</v>
      </c>
      <c r="B477" s="3">
        <v>157495741112.98199</v>
      </c>
      <c r="C477" s="3">
        <f t="shared" si="42"/>
        <v>131490754646.16444</v>
      </c>
      <c r="D477" s="4">
        <f>LN(Table1[[#This Row],[NV]])</f>
        <v>25.782664254294001</v>
      </c>
      <c r="E477" s="5">
        <v>661663</v>
      </c>
      <c r="F477" s="5">
        <f t="shared" si="43"/>
        <v>437797925569</v>
      </c>
      <c r="G477" s="8">
        <f t="shared" si="44"/>
        <v>345329371140.86664</v>
      </c>
      <c r="H477" s="5">
        <f t="shared" si="45"/>
        <v>8867946.060486855</v>
      </c>
      <c r="I477" s="5">
        <f t="shared" si="46"/>
        <v>7728945.7049652059</v>
      </c>
      <c r="J477" s="5">
        <f>Table1[[#This Row],[DAA 
(n)]]^1.5</f>
        <v>538214352.11796427</v>
      </c>
      <c r="K477" s="5">
        <f t="shared" si="47"/>
        <v>447151809.65206081</v>
      </c>
      <c r="L477" s="7">
        <f>LN(Table1[[#This Row],[NV]]/Table1[[#This Row],[NV_MA-1]])</f>
        <v>-0.78510024320759808</v>
      </c>
      <c r="M477" s="7">
        <f>LN(Table1[[#This Row],[NV]]/Table1[[#This Row],[NV_MA-2]])</f>
        <v>9.9221812330756762</v>
      </c>
      <c r="N477" s="4">
        <f>LN(Table1[[#This Row],[NV]]/Table1[[#This Row],[NV_MA-3]])</f>
        <v>5.8642555404651926</v>
      </c>
      <c r="O477" s="7">
        <f>LN(Table1[[#This Row],[NV]]/Table1[[#This Row],[Metcalfe
NV ~ n^2]])</f>
        <v>-1.0223590294225002</v>
      </c>
      <c r="P477" s="7">
        <f>Table1[[#This Row],[NV_MA-1]]*$M$3</f>
        <v>345329371140.86664</v>
      </c>
    </row>
    <row r="478" spans="1:16" x14ac:dyDescent="0.2">
      <c r="A478" s="2">
        <v>43215</v>
      </c>
      <c r="B478" s="3">
        <v>150540122310.92599</v>
      </c>
      <c r="C478" s="3">
        <f t="shared" si="42"/>
        <v>130664974275.5511</v>
      </c>
      <c r="D478" s="4">
        <f>LN(Table1[[#This Row],[NV]])</f>
        <v>25.737495479033708</v>
      </c>
      <c r="E478" s="5">
        <v>701507</v>
      </c>
      <c r="F478" s="5">
        <f t="shared" si="43"/>
        <v>492112071049</v>
      </c>
      <c r="G478" s="8">
        <f t="shared" si="44"/>
        <v>342680651173.36664</v>
      </c>
      <c r="H478" s="5">
        <f t="shared" si="45"/>
        <v>9442976.0161032192</v>
      </c>
      <c r="I478" s="5">
        <f t="shared" si="46"/>
        <v>7698779.4250997463</v>
      </c>
      <c r="J478" s="5">
        <f>Table1[[#This Row],[DAA 
(n)]]^1.5</f>
        <v>587554306.10741925</v>
      </c>
      <c r="K478" s="5">
        <f t="shared" si="47"/>
        <v>444649538.72558028</v>
      </c>
      <c r="L478" s="7">
        <f>LN(Table1[[#This Row],[NV]]/Table1[[#This Row],[NV_MA-1]])</f>
        <v>-0.82256932524418314</v>
      </c>
      <c r="M478" s="7">
        <f>LN(Table1[[#This Row],[NV]]/Table1[[#This Row],[NV_MA-2]])</f>
        <v>9.8809231209956323</v>
      </c>
      <c r="N478" s="4">
        <f>LN(Table1[[#This Row],[NV]]/Table1[[#This Row],[NV_MA-3]])</f>
        <v>5.8246985026119749</v>
      </c>
      <c r="O478" s="7">
        <f>LN(Table1[[#This Row],[NV]]/Table1[[#This Row],[Metcalfe
NV ~ n^2]])</f>
        <v>-1.1844768351505228</v>
      </c>
      <c r="P478" s="7">
        <f>Table1[[#This Row],[NV_MA-1]]*$M$3</f>
        <v>342680651173.36664</v>
      </c>
    </row>
    <row r="479" spans="1:16" x14ac:dyDescent="0.2">
      <c r="A479" s="2">
        <v>43214</v>
      </c>
      <c r="B479" s="3">
        <v>164037506082.42499</v>
      </c>
      <c r="C479" s="3">
        <f t="shared" si="42"/>
        <v>130259469417.87584</v>
      </c>
      <c r="D479" s="4">
        <f>LN(Table1[[#This Row],[NV]])</f>
        <v>25.823360934248296</v>
      </c>
      <c r="E479" s="5">
        <v>776436</v>
      </c>
      <c r="F479" s="5">
        <f t="shared" si="43"/>
        <v>602852862096</v>
      </c>
      <c r="G479" s="8">
        <f t="shared" si="44"/>
        <v>337579164372.56665</v>
      </c>
      <c r="H479" s="5">
        <f t="shared" si="45"/>
        <v>10530389.566414354</v>
      </c>
      <c r="I479" s="5">
        <f t="shared" si="46"/>
        <v>7641673.9027058976</v>
      </c>
      <c r="J479" s="5">
        <f>Table1[[#This Row],[DAA 
(n)]]^1.5</f>
        <v>684161285.68808281</v>
      </c>
      <c r="K479" s="5">
        <f t="shared" si="47"/>
        <v>439875700.58208197</v>
      </c>
      <c r="L479" s="7">
        <f>LN(Table1[[#This Row],[NV]]/Table1[[#This Row],[NV_MA-1]])</f>
        <v>-0.72170494660944784</v>
      </c>
      <c r="M479" s="7">
        <f>LN(Table1[[#This Row],[NV]]/Table1[[#This Row],[NV_MA-2]])</f>
        <v>9.9742336998910659</v>
      </c>
      <c r="N479" s="4">
        <f>LN(Table1[[#This Row],[NV]]/Table1[[#This Row],[NV_MA-3]])</f>
        <v>5.9213581879590675</v>
      </c>
      <c r="O479" s="7">
        <f>LN(Table1[[#This Row],[NV]]/Table1[[#This Row],[Metcalfe
NV ~ n^2]])</f>
        <v>-1.3015780598590247</v>
      </c>
      <c r="P479" s="7">
        <f>Table1[[#This Row],[NV_MA-1]]*$M$3</f>
        <v>337579164372.56665</v>
      </c>
    </row>
    <row r="480" spans="1:16" x14ac:dyDescent="0.2">
      <c r="A480" s="2">
        <v>43213</v>
      </c>
      <c r="B480" s="3">
        <v>151784885654.21301</v>
      </c>
      <c r="C480" s="3">
        <f t="shared" si="42"/>
        <v>129555507972.37598</v>
      </c>
      <c r="D480" s="4">
        <f>LN(Table1[[#This Row],[NV]])</f>
        <v>25.745730129455467</v>
      </c>
      <c r="E480" s="5">
        <v>642298</v>
      </c>
      <c r="F480" s="5">
        <f t="shared" si="43"/>
        <v>412546720804</v>
      </c>
      <c r="G480" s="8">
        <f t="shared" si="44"/>
        <v>324360263335</v>
      </c>
      <c r="H480" s="5">
        <f t="shared" si="45"/>
        <v>8589327.6076144185</v>
      </c>
      <c r="I480" s="5">
        <f t="shared" si="46"/>
        <v>7487872.9137417097</v>
      </c>
      <c r="J480" s="5">
        <f>Table1[[#This Row],[DAA 
(n)]]^1.5</f>
        <v>514760073.89750767</v>
      </c>
      <c r="K480" s="5">
        <f t="shared" si="47"/>
        <v>427273392.7060535</v>
      </c>
      <c r="L480" s="7">
        <f>LN(Table1[[#This Row],[NV]]/Table1[[#This Row],[NV_MA-1]])</f>
        <v>-0.75939052942725116</v>
      </c>
      <c r="M480" s="7">
        <f>LN(Table1[[#This Row],[NV]]/Table1[[#This Row],[NV_MA-2]])</f>
        <v>9.9169348044495482</v>
      </c>
      <c r="N480" s="4">
        <f>LN(Table1[[#This Row],[NV]]/Table1[[#This Row],[NV_MA-3]])</f>
        <v>5.8727954991954787</v>
      </c>
      <c r="O480" s="7">
        <f>LN(Table1[[#This Row],[NV]]/Table1[[#This Row],[Metcalfe
NV ~ n^2]])</f>
        <v>-0.99988516940711381</v>
      </c>
      <c r="P480" s="7">
        <f>Table1[[#This Row],[NV_MA-1]]*$M$3</f>
        <v>324360263335</v>
      </c>
    </row>
    <row r="481" spans="1:16" x14ac:dyDescent="0.2">
      <c r="A481" s="2">
        <v>43212</v>
      </c>
      <c r="B481" s="3">
        <v>149475317814.228</v>
      </c>
      <c r="C481" s="3">
        <f t="shared" si="42"/>
        <v>129353183243.9686</v>
      </c>
      <c r="D481" s="4">
        <f>LN(Table1[[#This Row],[NV]])</f>
        <v>25.73039711791435</v>
      </c>
      <c r="E481" s="5">
        <v>502665</v>
      </c>
      <c r="F481" s="5">
        <f t="shared" si="43"/>
        <v>252672102225</v>
      </c>
      <c r="G481" s="8">
        <f t="shared" si="44"/>
        <v>320466132322.06665</v>
      </c>
      <c r="H481" s="5">
        <f t="shared" si="45"/>
        <v>6598824.8767431816</v>
      </c>
      <c r="I481" s="5">
        <f t="shared" si="46"/>
        <v>7440950.7529306272</v>
      </c>
      <c r="J481" s="5">
        <f>Table1[[#This Row],[DAA 
(n)]]^1.5</f>
        <v>356383813.13540286</v>
      </c>
      <c r="K481" s="5">
        <f t="shared" si="47"/>
        <v>423481981.93042982</v>
      </c>
      <c r="L481" s="7">
        <f>LN(Table1[[#This Row],[NV]]/Table1[[#This Row],[NV_MA-1]])</f>
        <v>-0.76264531842716454</v>
      </c>
      <c r="M481" s="7">
        <f>LN(Table1[[#This Row],[NV]]/Table1[[#This Row],[NV_MA-2]])</f>
        <v>9.9078879298970453</v>
      </c>
      <c r="N481" s="4">
        <f>LN(Table1[[#This Row],[NV]]/Table1[[#This Row],[NV_MA-3]])</f>
        <v>5.8663755923818774</v>
      </c>
      <c r="O481" s="7">
        <f>LN(Table1[[#This Row],[NV]]/Table1[[#This Row],[Metcalfe
NV ~ n^2]])</f>
        <v>-0.52496132853877908</v>
      </c>
      <c r="P481" s="7">
        <f>Table1[[#This Row],[NV_MA-1]]*$M$3</f>
        <v>320466132322.06665</v>
      </c>
    </row>
    <row r="482" spans="1:16" x14ac:dyDescent="0.2">
      <c r="A482" s="2">
        <v>43211</v>
      </c>
      <c r="B482" s="3">
        <v>150543881880.34698</v>
      </c>
      <c r="C482" s="3">
        <f t="shared" si="42"/>
        <v>129321626305.07889</v>
      </c>
      <c r="D482" s="4">
        <f>LN(Table1[[#This Row],[NV]])</f>
        <v>25.73752045259171</v>
      </c>
      <c r="E482" s="5">
        <v>602722</v>
      </c>
      <c r="F482" s="5">
        <f t="shared" si="43"/>
        <v>363273809284</v>
      </c>
      <c r="G482" s="8">
        <f t="shared" si="44"/>
        <v>324840864703.36664</v>
      </c>
      <c r="H482" s="5">
        <f t="shared" si="45"/>
        <v>8021754.4779972434</v>
      </c>
      <c r="I482" s="5">
        <f t="shared" si="46"/>
        <v>7496443.7298124256</v>
      </c>
      <c r="J482" s="5">
        <f>Table1[[#This Row],[DAA 
(n)]]^1.5</f>
        <v>467924264.04202503</v>
      </c>
      <c r="K482" s="5">
        <f t="shared" si="47"/>
        <v>427860040.48311657</v>
      </c>
      <c r="L482" s="7">
        <f>LN(Table1[[#This Row],[NV]]/Table1[[#This Row],[NV_MA-1]])</f>
        <v>-0.76908079970160292</v>
      </c>
      <c r="M482" s="7">
        <f>LN(Table1[[#This Row],[NV]]/Table1[[#This Row],[NV_MA-2]])</f>
        <v>9.9075811558973541</v>
      </c>
      <c r="N482" s="4">
        <f>LN(Table1[[#This Row],[NV]]/Table1[[#This Row],[NV_MA-3]])</f>
        <v>5.8632137607415027</v>
      </c>
      <c r="O482" s="7">
        <f>LN(Table1[[#This Row],[NV]]/Table1[[#This Row],[Metcalfe
NV ~ n^2]])</f>
        <v>-0.880902229829848</v>
      </c>
      <c r="P482" s="7">
        <f>Table1[[#This Row],[NV_MA-1]]*$M$3</f>
        <v>324840864703.36664</v>
      </c>
    </row>
    <row r="483" spans="1:16" x14ac:dyDescent="0.2">
      <c r="A483" s="2">
        <v>43210</v>
      </c>
      <c r="B483" s="3">
        <v>150204508116.108</v>
      </c>
      <c r="C483" s="3">
        <f t="shared" si="42"/>
        <v>129218299716.16235</v>
      </c>
      <c r="D483" s="4">
        <f>LN(Table1[[#This Row],[NV]])</f>
        <v>25.735263589914634</v>
      </c>
      <c r="E483" s="5">
        <v>661833</v>
      </c>
      <c r="F483" s="5">
        <f t="shared" si="43"/>
        <v>438022919889</v>
      </c>
      <c r="G483" s="8">
        <f t="shared" si="44"/>
        <v>323865597709.93335</v>
      </c>
      <c r="H483" s="5">
        <f t="shared" si="45"/>
        <v>8870394.5093030129</v>
      </c>
      <c r="I483" s="5">
        <f t="shared" si="46"/>
        <v>7484641.0631437153</v>
      </c>
      <c r="J483" s="5">
        <f>Table1[[#This Row],[DAA 
(n)]]^1.5</f>
        <v>538421789.24974442</v>
      </c>
      <c r="K483" s="5">
        <f t="shared" si="47"/>
        <v>426908058.26071072</v>
      </c>
      <c r="L483" s="7">
        <f>LN(Table1[[#This Row],[NV]]/Table1[[#This Row],[NV_MA-1]])</f>
        <v>-0.76833085487878661</v>
      </c>
      <c r="M483" s="7">
        <f>LN(Table1[[#This Row],[NV]]/Table1[[#This Row],[NV_MA-2]])</f>
        <v>9.9068999693844209</v>
      </c>
      <c r="N483" s="4">
        <f>LN(Table1[[#This Row],[NV]]/Table1[[#This Row],[NV_MA-3]])</f>
        <v>5.8631843621389921</v>
      </c>
      <c r="O483" s="7">
        <f>LN(Table1[[#This Row],[NV]]/Table1[[#This Row],[Metcalfe
NV ~ n^2]])</f>
        <v>-1.0702734845528334</v>
      </c>
      <c r="P483" s="7">
        <f>Table1[[#This Row],[NV_MA-1]]*$M$3</f>
        <v>323865597709.93335</v>
      </c>
    </row>
    <row r="484" spans="1:16" x14ac:dyDescent="0.2">
      <c r="A484" s="2">
        <v>43209</v>
      </c>
      <c r="B484" s="3">
        <v>140542410873.66599</v>
      </c>
      <c r="C484" s="3">
        <f t="shared" si="42"/>
        <v>129224491709.32657</v>
      </c>
      <c r="D484" s="4">
        <f>LN(Table1[[#This Row],[NV]])</f>
        <v>25.668775136922701</v>
      </c>
      <c r="E484" s="5">
        <v>657714</v>
      </c>
      <c r="F484" s="5">
        <f t="shared" si="43"/>
        <v>432587705796</v>
      </c>
      <c r="G484" s="8">
        <f t="shared" si="44"/>
        <v>320746945316.96667</v>
      </c>
      <c r="H484" s="5">
        <f t="shared" si="45"/>
        <v>8811082.3499261793</v>
      </c>
      <c r="I484" s="5">
        <f t="shared" si="46"/>
        <v>7448818.1286566993</v>
      </c>
      <c r="J484" s="5">
        <f>Table1[[#This Row],[DAA 
(n)]]^1.5</f>
        <v>533403215.52265769</v>
      </c>
      <c r="K484" s="5">
        <f t="shared" si="47"/>
        <v>423948400.40604603</v>
      </c>
      <c r="L484" s="7">
        <f>LN(Table1[[#This Row],[NV]]/Table1[[#This Row],[NV_MA-1]])</f>
        <v>-0.82514317991048136</v>
      </c>
      <c r="M484" s="7">
        <f>LN(Table1[[#This Row],[NV]]/Table1[[#This Row],[NV_MA-2]])</f>
        <v>9.8452091996004487</v>
      </c>
      <c r="N484" s="4">
        <f>LN(Table1[[#This Row],[NV]]/Table1[[#This Row],[NV_MA-3]])</f>
        <v>5.8036528282877189</v>
      </c>
      <c r="O484" s="7">
        <f>LN(Table1[[#This Row],[NV]]/Table1[[#This Row],[Metcalfe
NV ~ n^2]])</f>
        <v>-1.1242757938045753</v>
      </c>
      <c r="P484" s="7">
        <f>Table1[[#This Row],[NV_MA-1]]*$M$3</f>
        <v>320746945316.96667</v>
      </c>
    </row>
    <row r="485" spans="1:16" x14ac:dyDescent="0.2">
      <c r="A485" s="2">
        <v>43208</v>
      </c>
      <c r="B485" s="3">
        <v>138700769692.573</v>
      </c>
      <c r="C485" s="3">
        <f t="shared" si="42"/>
        <v>129557068058.54099</v>
      </c>
      <c r="D485" s="4">
        <f>LN(Table1[[#This Row],[NV]])</f>
        <v>25.655584713585419</v>
      </c>
      <c r="E485" s="5">
        <v>588686</v>
      </c>
      <c r="F485" s="5">
        <f t="shared" si="43"/>
        <v>346551206596</v>
      </c>
      <c r="G485" s="8">
        <f t="shared" si="44"/>
        <v>317077361386.46667</v>
      </c>
      <c r="H485" s="5">
        <f t="shared" si="45"/>
        <v>7821075.104224667</v>
      </c>
      <c r="I485" s="5">
        <f t="shared" si="46"/>
        <v>7405927.9415989835</v>
      </c>
      <c r="J485" s="5">
        <f>Table1[[#This Row],[DAA 
(n)]]^1.5</f>
        <v>451674488.54919153</v>
      </c>
      <c r="K485" s="5">
        <f t="shared" si="47"/>
        <v>420433439.33235645</v>
      </c>
      <c r="L485" s="7">
        <f>LN(Table1[[#This Row],[NV]]/Table1[[#This Row],[NV_MA-1]])</f>
        <v>-0.82682690969341366</v>
      </c>
      <c r="M485" s="7">
        <f>LN(Table1[[#This Row],[NV]]/Table1[[#This Row],[NV_MA-2]])</f>
        <v>9.8377934029098437</v>
      </c>
      <c r="N485" s="4">
        <f>LN(Table1[[#This Row],[NV]]/Table1[[#This Row],[NV_MA-3]])</f>
        <v>5.7987879780776348</v>
      </c>
      <c r="O485" s="7">
        <f>LN(Table1[[#This Row],[NV]]/Table1[[#This Row],[Metcalfe
NV ~ n^2]])</f>
        <v>-0.91571171345604785</v>
      </c>
      <c r="P485" s="7">
        <f>Table1[[#This Row],[NV_MA-1]]*$M$3</f>
        <v>317077361386.46667</v>
      </c>
    </row>
    <row r="486" spans="1:16" x14ac:dyDescent="0.2">
      <c r="A486" s="2">
        <v>43207</v>
      </c>
      <c r="B486" s="3">
        <v>133930436593.381</v>
      </c>
      <c r="C486" s="3">
        <f t="shared" si="42"/>
        <v>129753401196.55313</v>
      </c>
      <c r="D486" s="4">
        <f>LN(Table1[[#This Row],[NV]])</f>
        <v>25.620586372202602</v>
      </c>
      <c r="E486" s="5">
        <v>614295</v>
      </c>
      <c r="F486" s="5">
        <f t="shared" si="43"/>
        <v>377358347025</v>
      </c>
      <c r="G486" s="8">
        <f t="shared" si="44"/>
        <v>317031411173.13336</v>
      </c>
      <c r="H486" s="5">
        <f t="shared" si="45"/>
        <v>8187465.384344398</v>
      </c>
      <c r="I486" s="5">
        <f t="shared" si="46"/>
        <v>7405369.8878563596</v>
      </c>
      <c r="J486" s="5">
        <f>Table1[[#This Row],[DAA 
(n)]]^1.5</f>
        <v>481465830.34076476</v>
      </c>
      <c r="K486" s="5">
        <f t="shared" si="47"/>
        <v>420388500.3547433</v>
      </c>
      <c r="L486" s="7">
        <f>LN(Table1[[#This Row],[NV]]/Table1[[#This Row],[NV_MA-1]])</f>
        <v>-0.86168032258634986</v>
      </c>
      <c r="M486" s="7">
        <f>LN(Table1[[#This Row],[NV]]/Table1[[#This Row],[NV_MA-2]])</f>
        <v>9.8028704166713645</v>
      </c>
      <c r="N486" s="4">
        <f>LN(Table1[[#This Row],[NV]]/Table1[[#This Row],[NV_MA-3]])</f>
        <v>5.7638965296659324</v>
      </c>
      <c r="O486" s="7">
        <f>LN(Table1[[#This Row],[NV]]/Table1[[#This Row],[Metcalfe
NV ~ n^2]])</f>
        <v>-1.0358747233439936</v>
      </c>
      <c r="P486" s="7">
        <f>Table1[[#This Row],[NV_MA-1]]*$M$3</f>
        <v>317031411173.13336</v>
      </c>
    </row>
    <row r="487" spans="1:16" x14ac:dyDescent="0.2">
      <c r="A487" s="2">
        <v>43206</v>
      </c>
      <c r="B487" s="3">
        <v>136675701523.793</v>
      </c>
      <c r="C487" s="3">
        <f t="shared" si="42"/>
        <v>129912590665.28265</v>
      </c>
      <c r="D487" s="4">
        <f>LN(Table1[[#This Row],[NV]])</f>
        <v>25.640876814502249</v>
      </c>
      <c r="E487" s="5">
        <v>721332</v>
      </c>
      <c r="F487" s="5">
        <f t="shared" si="43"/>
        <v>520319854224</v>
      </c>
      <c r="G487" s="8">
        <f t="shared" si="44"/>
        <v>314011831608.96667</v>
      </c>
      <c r="H487" s="5">
        <f t="shared" si="45"/>
        <v>9729942.5975013208</v>
      </c>
      <c r="I487" s="5">
        <f t="shared" si="46"/>
        <v>7367917.6729810424</v>
      </c>
      <c r="J487" s="5">
        <f>Table1[[#This Row],[DAA 
(n)]]^1.5</f>
        <v>612636402.02579212</v>
      </c>
      <c r="K487" s="5">
        <f t="shared" si="47"/>
        <v>417402254.22722393</v>
      </c>
      <c r="L487" s="7">
        <f>LN(Table1[[#This Row],[NV]]/Table1[[#This Row],[NV_MA-1]])</f>
        <v>-0.83181968792586292</v>
      </c>
      <c r="M487" s="7">
        <f>LN(Table1[[#This Row],[NV]]/Table1[[#This Row],[NV_MA-2]])</f>
        <v>9.8282311312384607</v>
      </c>
      <c r="N487" s="4">
        <f>LN(Table1[[#This Row],[NV]]/Table1[[#This Row],[NV_MA-3]])</f>
        <v>5.7913158612692488</v>
      </c>
      <c r="O487" s="7">
        <f>LN(Table1[[#This Row],[NV]]/Table1[[#This Row],[Metcalfe
NV ~ n^2]])</f>
        <v>-1.3368327491974603</v>
      </c>
      <c r="P487" s="7">
        <f>Table1[[#This Row],[NV_MA-1]]*$M$3</f>
        <v>314011831608.96667</v>
      </c>
    </row>
    <row r="488" spans="1:16" x14ac:dyDescent="0.2">
      <c r="A488" s="2">
        <v>43205</v>
      </c>
      <c r="B488" s="3">
        <v>141609945314.91901</v>
      </c>
      <c r="C488" s="3">
        <f t="shared" si="42"/>
        <v>129797146654.55302</v>
      </c>
      <c r="D488" s="4">
        <f>LN(Table1[[#This Row],[NV]])</f>
        <v>25.6763422510145</v>
      </c>
      <c r="E488" s="5">
        <v>590187</v>
      </c>
      <c r="F488" s="5">
        <f t="shared" si="43"/>
        <v>348320694969</v>
      </c>
      <c r="G488" s="8">
        <f t="shared" si="44"/>
        <v>303494342029.79999</v>
      </c>
      <c r="H488" s="5">
        <f t="shared" si="45"/>
        <v>7842519.7741535073</v>
      </c>
      <c r="I488" s="5">
        <f t="shared" si="46"/>
        <v>7240029.7096628016</v>
      </c>
      <c r="J488" s="5">
        <f>Table1[[#This Row],[DAA 
(n)]]^1.5</f>
        <v>453403072.33373463</v>
      </c>
      <c r="K488" s="5">
        <f t="shared" si="47"/>
        <v>407128761.92747551</v>
      </c>
      <c r="L488" s="7">
        <f>LN(Table1[[#This Row],[NV]]/Table1[[#This Row],[NV_MA-1]])</f>
        <v>-0.76228655385176058</v>
      </c>
      <c r="M488" s="7">
        <f>LN(Table1[[#This Row],[NV]]/Table1[[#This Row],[NV_MA-2]])</f>
        <v>9.8812063831164352</v>
      </c>
      <c r="N488" s="4">
        <f>LN(Table1[[#This Row],[NV]]/Table1[[#This Row],[NV_MA-3]])</f>
        <v>5.8517021892693775</v>
      </c>
      <c r="O488" s="7">
        <f>LN(Table1[[#This Row],[NV]]/Table1[[#This Row],[Metcalfe
NV ~ n^2]])</f>
        <v>-0.90004717861884431</v>
      </c>
      <c r="P488" s="7">
        <f>Table1[[#This Row],[NV_MA-1]]*$M$3</f>
        <v>303494342029.79999</v>
      </c>
    </row>
    <row r="489" spans="1:16" x14ac:dyDescent="0.2">
      <c r="A489" s="2">
        <v>43204</v>
      </c>
      <c r="B489" s="3">
        <v>135880908835.877</v>
      </c>
      <c r="C489" s="3">
        <f t="shared" si="42"/>
        <v>129799187211.66928</v>
      </c>
      <c r="D489" s="4">
        <f>LN(Table1[[#This Row],[NV]])</f>
        <v>25.635044668734803</v>
      </c>
      <c r="E489" s="5">
        <v>502546</v>
      </c>
      <c r="F489" s="5">
        <f t="shared" si="43"/>
        <v>252552482116</v>
      </c>
      <c r="G489" s="8">
        <f t="shared" si="44"/>
        <v>303944408907.13336</v>
      </c>
      <c r="H489" s="5">
        <f t="shared" si="45"/>
        <v>6597143.6970026502</v>
      </c>
      <c r="I489" s="5">
        <f t="shared" si="46"/>
        <v>7245429.4866473787</v>
      </c>
      <c r="J489" s="5">
        <f>Table1[[#This Row],[DAA 
(n)]]^1.5</f>
        <v>356257266.13988853</v>
      </c>
      <c r="K489" s="5">
        <f t="shared" si="47"/>
        <v>407566049.84646648</v>
      </c>
      <c r="L489" s="7">
        <f>LN(Table1[[#This Row],[NV]]/Table1[[#This Row],[NV_MA-1]])</f>
        <v>-0.80506598745884606</v>
      </c>
      <c r="M489" s="7">
        <f>LN(Table1[[#This Row],[NV]]/Table1[[#This Row],[NV_MA-2]])</f>
        <v>9.8391632563342792</v>
      </c>
      <c r="N489" s="4">
        <f>LN(Table1[[#This Row],[NV]]/Table1[[#This Row],[NV_MA-3]])</f>
        <v>5.809331105711248</v>
      </c>
      <c r="O489" s="7">
        <f>LN(Table1[[#This Row],[NV]]/Table1[[#This Row],[Metcalfe
NV ~ n^2]])</f>
        <v>-0.61984024529356807</v>
      </c>
      <c r="P489" s="7">
        <f>Table1[[#This Row],[NV_MA-1]]*$M$3</f>
        <v>303944408907.13336</v>
      </c>
    </row>
    <row r="490" spans="1:16" x14ac:dyDescent="0.2">
      <c r="A490" s="2">
        <v>43203</v>
      </c>
      <c r="B490" s="3">
        <v>134404222383.632</v>
      </c>
      <c r="C490" s="3">
        <f t="shared" si="42"/>
        <v>129931236570.07333</v>
      </c>
      <c r="D490" s="4">
        <f>LN(Table1[[#This Row],[NV]])</f>
        <v>25.624117681086851</v>
      </c>
      <c r="E490" s="5">
        <v>638968</v>
      </c>
      <c r="F490" s="5">
        <f t="shared" si="43"/>
        <v>408280105024</v>
      </c>
      <c r="G490" s="8">
        <f t="shared" si="44"/>
        <v>307636084187.13336</v>
      </c>
      <c r="H490" s="5">
        <f t="shared" si="45"/>
        <v>8541474.8053066283</v>
      </c>
      <c r="I490" s="5">
        <f t="shared" si="46"/>
        <v>7292927.9600655306</v>
      </c>
      <c r="J490" s="5">
        <f>Table1[[#This Row],[DAA 
(n)]]^1.5</f>
        <v>510762099.36424989</v>
      </c>
      <c r="K490" s="5">
        <f t="shared" si="47"/>
        <v>411289214.74121445</v>
      </c>
      <c r="L490" s="7">
        <f>LN(Table1[[#This Row],[NV]]/Table1[[#This Row],[NV_MA-1]])</f>
        <v>-0.82806569541173247</v>
      </c>
      <c r="M490" s="7">
        <f>LN(Table1[[#This Row],[NV]]/Table1[[#This Row],[NV_MA-2]])</f>
        <v>9.821702017125455</v>
      </c>
      <c r="N490" s="4">
        <f>LN(Table1[[#This Row],[NV]]/Table1[[#This Row],[NV_MA-3]])</f>
        <v>5.7893104705951597</v>
      </c>
      <c r="O490" s="7">
        <f>LN(Table1[[#This Row],[NV]]/Table1[[#This Row],[Metcalfe
NV ~ n^2]])</f>
        <v>-1.1111016266300544</v>
      </c>
      <c r="P490" s="7">
        <f>Table1[[#This Row],[NV_MA-1]]*$M$3</f>
        <v>307636084187.13336</v>
      </c>
    </row>
    <row r="491" spans="1:16" x14ac:dyDescent="0.2">
      <c r="A491" s="2">
        <v>43202</v>
      </c>
      <c r="B491" s="3">
        <v>134171627045.03799</v>
      </c>
      <c r="C491" s="3">
        <f t="shared" si="42"/>
        <v>130083300011.44164</v>
      </c>
      <c r="D491" s="4">
        <f>LN(Table1[[#This Row],[NV]])</f>
        <v>25.622385616217738</v>
      </c>
      <c r="E491" s="5">
        <v>629328</v>
      </c>
      <c r="F491" s="5">
        <f t="shared" si="43"/>
        <v>396053731584</v>
      </c>
      <c r="G491" s="8">
        <f t="shared" si="44"/>
        <v>305265847471.53333</v>
      </c>
      <c r="H491" s="5">
        <f t="shared" si="45"/>
        <v>8403044.1352330577</v>
      </c>
      <c r="I491" s="5">
        <f t="shared" si="46"/>
        <v>7265097.4360828241</v>
      </c>
      <c r="J491" s="5">
        <f>Table1[[#This Row],[DAA 
(n)]]^1.5</f>
        <v>499247135.98607355</v>
      </c>
      <c r="K491" s="5">
        <f t="shared" si="47"/>
        <v>409013007.23701251</v>
      </c>
      <c r="L491" s="7">
        <f>LN(Table1[[#This Row],[NV]]/Table1[[#This Row],[NV_MA-1]])</f>
        <v>-0.82206324874053771</v>
      </c>
      <c r="M491" s="7">
        <f>LN(Table1[[#This Row],[NV]]/Table1[[#This Row],[NV_MA-2]])</f>
        <v>9.823793349609824</v>
      </c>
      <c r="N491" s="4">
        <f>LN(Table1[[#This Row],[NV]]/Table1[[#This Row],[NV_MA-3]])</f>
        <v>5.7931281001808701</v>
      </c>
      <c r="O491" s="7">
        <f>LN(Table1[[#This Row],[NV]]/Table1[[#This Row],[Metcalfe
NV ~ n^2]])</f>
        <v>-1.0824301085968464</v>
      </c>
      <c r="P491" s="7">
        <f>Table1[[#This Row],[NV_MA-1]]*$M$3</f>
        <v>305265847471.53333</v>
      </c>
    </row>
    <row r="492" spans="1:16" x14ac:dyDescent="0.2">
      <c r="A492" s="2">
        <v>43201</v>
      </c>
      <c r="B492" s="3">
        <v>117905383422.89799</v>
      </c>
      <c r="C492" s="3">
        <f t="shared" si="42"/>
        <v>130777044822.26753</v>
      </c>
      <c r="D492" s="4">
        <f>LN(Table1[[#This Row],[NV]])</f>
        <v>25.493148304370955</v>
      </c>
      <c r="E492" s="5">
        <v>533732</v>
      </c>
      <c r="F492" s="5">
        <f t="shared" si="43"/>
        <v>284869847824</v>
      </c>
      <c r="G492" s="8">
        <f t="shared" si="44"/>
        <v>312007774153.26666</v>
      </c>
      <c r="H492" s="5">
        <f t="shared" si="45"/>
        <v>7038670.3397437865</v>
      </c>
      <c r="I492" s="5">
        <f t="shared" si="46"/>
        <v>7334586.8671136172</v>
      </c>
      <c r="J492" s="5">
        <f>Table1[[#This Row],[DAA 
(n)]]^1.5</f>
        <v>389928395.50204504</v>
      </c>
      <c r="K492" s="5">
        <f t="shared" si="47"/>
        <v>415047844.72577929</v>
      </c>
      <c r="L492" s="7">
        <f>LN(Table1[[#This Row],[NV]]/Table1[[#This Row],[NV_MA-1]])</f>
        <v>-0.97314563723241698</v>
      </c>
      <c r="M492" s="7">
        <f>LN(Table1[[#This Row],[NV]]/Table1[[#This Row],[NV_MA-2]])</f>
        <v>9.6850366598998576</v>
      </c>
      <c r="N492" s="4">
        <f>LN(Table1[[#This Row],[NV]]/Table1[[#This Row],[NV_MA-3]])</f>
        <v>5.6492439443253373</v>
      </c>
      <c r="O492" s="7">
        <f>LN(Table1[[#This Row],[NV]]/Table1[[#This Row],[Metcalfe
NV ~ n^2]])</f>
        <v>-0.88214993423488552</v>
      </c>
      <c r="P492" s="7">
        <f>Table1[[#This Row],[NV_MA-1]]*$M$3</f>
        <v>312007774153.26666</v>
      </c>
    </row>
    <row r="493" spans="1:16" x14ac:dyDescent="0.2">
      <c r="A493" s="2">
        <v>43200</v>
      </c>
      <c r="B493" s="3">
        <v>115724545294.776</v>
      </c>
      <c r="C493" s="3">
        <f t="shared" si="42"/>
        <v>132004300772.49863</v>
      </c>
      <c r="D493" s="4">
        <f>LN(Table1[[#This Row],[NV]])</f>
        <v>25.474478594668522</v>
      </c>
      <c r="E493" s="5">
        <v>569509</v>
      </c>
      <c r="F493" s="5">
        <f t="shared" si="43"/>
        <v>324340501081</v>
      </c>
      <c r="G493" s="8">
        <f t="shared" si="44"/>
        <v>325402242991.66669</v>
      </c>
      <c r="H493" s="5">
        <f t="shared" si="45"/>
        <v>7547435.0309322793</v>
      </c>
      <c r="I493" s="5">
        <f t="shared" si="46"/>
        <v>7476392.9302610168</v>
      </c>
      <c r="J493" s="5">
        <f>Table1[[#This Row],[DAA 
(n)]]^1.5</f>
        <v>429784637.26631641</v>
      </c>
      <c r="K493" s="5">
        <f t="shared" si="47"/>
        <v>427195477.4325456</v>
      </c>
      <c r="L493" s="7">
        <f>LN(Table1[[#This Row],[NV]]/Table1[[#This Row],[NV_MA-1]])</f>
        <v>-1.0338493300681628</v>
      </c>
      <c r="M493" s="7">
        <f>LN(Table1[[#This Row],[NV]]/Table1[[#This Row],[NV_MA-2]])</f>
        <v>9.6472175896021835</v>
      </c>
      <c r="N493" s="4">
        <f>LN(Table1[[#This Row],[NV]]/Table1[[#This Row],[NV_MA-3]])</f>
        <v>5.6017263356486033</v>
      </c>
      <c r="O493" s="7">
        <f>LN(Table1[[#This Row],[NV]]/Table1[[#This Row],[Metcalfe
NV ~ n^2]])</f>
        <v>-1.0305811354930035</v>
      </c>
      <c r="P493" s="7">
        <f>Table1[[#This Row],[NV_MA-1]]*$M$3</f>
        <v>325402242991.66669</v>
      </c>
    </row>
    <row r="494" spans="1:16" x14ac:dyDescent="0.2">
      <c r="A494" s="2">
        <v>43199</v>
      </c>
      <c r="B494" s="3">
        <v>114293915076.467</v>
      </c>
      <c r="C494" s="3">
        <f t="shared" si="42"/>
        <v>133507151105.76627</v>
      </c>
      <c r="D494" s="4">
        <f>LN(Table1[[#This Row],[NV]])</f>
        <v>25.462039169903708</v>
      </c>
      <c r="E494" s="5">
        <v>535496</v>
      </c>
      <c r="F494" s="5">
        <f t="shared" si="43"/>
        <v>286755966016</v>
      </c>
      <c r="G494" s="8">
        <f t="shared" si="44"/>
        <v>340954132188.16669</v>
      </c>
      <c r="H494" s="5">
        <f t="shared" si="45"/>
        <v>7063700.2646201169</v>
      </c>
      <c r="I494" s="5">
        <f t="shared" si="46"/>
        <v>7630883.5308511453</v>
      </c>
      <c r="J494" s="5">
        <f>Table1[[#This Row],[DAA 
(n)]]^1.5</f>
        <v>391863079.1203779</v>
      </c>
      <c r="K494" s="5">
        <f t="shared" si="47"/>
        <v>440824919.41489655</v>
      </c>
      <c r="L494" s="7">
        <f>LN(Table1[[#This Row],[NV]]/Table1[[#This Row],[NV_MA-1]])</f>
        <v>-1.0929746255668573</v>
      </c>
      <c r="M494" s="7">
        <f>LN(Table1[[#This Row],[NV]]/Table1[[#This Row],[NV_MA-2]])</f>
        <v>9.614324976380944</v>
      </c>
      <c r="N494" s="4">
        <f>LN(Table1[[#This Row],[NV]]/Table1[[#This Row],[NV_MA-3]])</f>
        <v>5.5578808234506649</v>
      </c>
      <c r="O494" s="7">
        <f>LN(Table1[[#This Row],[NV]]/Table1[[#This Row],[Metcalfe
NV ~ n^2]])</f>
        <v>-0.91985822847132126</v>
      </c>
      <c r="P494" s="7">
        <f>Table1[[#This Row],[NV_MA-1]]*$M$3</f>
        <v>340954132188.16669</v>
      </c>
    </row>
    <row r="495" spans="1:16" x14ac:dyDescent="0.2">
      <c r="A495" s="2">
        <v>43198</v>
      </c>
      <c r="B495" s="3">
        <v>118993219354.905</v>
      </c>
      <c r="C495" s="3">
        <f t="shared" si="42"/>
        <v>134646280924.39439</v>
      </c>
      <c r="D495" s="4">
        <f>LN(Table1[[#This Row],[NV]])</f>
        <v>25.502332348223625</v>
      </c>
      <c r="E495" s="5">
        <v>414992</v>
      </c>
      <c r="F495" s="5">
        <f t="shared" si="43"/>
        <v>172218360064</v>
      </c>
      <c r="G495" s="8">
        <f t="shared" si="44"/>
        <v>352927633857.26666</v>
      </c>
      <c r="H495" s="5">
        <f t="shared" si="45"/>
        <v>5368342.5384800415</v>
      </c>
      <c r="I495" s="5">
        <f t="shared" si="46"/>
        <v>7759698.2572037019</v>
      </c>
      <c r="J495" s="5">
        <f>Table1[[#This Row],[DAA 
(n)]]^1.5</f>
        <v>267337318.15756583</v>
      </c>
      <c r="K495" s="5">
        <f t="shared" si="47"/>
        <v>451780630.76744854</v>
      </c>
      <c r="L495" s="7">
        <f>LN(Table1[[#This Row],[NV]]/Table1[[#This Row],[NV_MA-1]])</f>
        <v>-1.0871965214028427</v>
      </c>
      <c r="M495" s="7">
        <f>LN(Table1[[#This Row],[NV]]/Table1[[#This Row],[NV_MA-2]])</f>
        <v>9.6378783412012066</v>
      </c>
      <c r="N495" s="4">
        <f>LN(Table1[[#This Row],[NV]]/Table1[[#This Row],[NV_MA-3]])</f>
        <v>5.5736250583984326</v>
      </c>
      <c r="O495" s="7">
        <f>LN(Table1[[#This Row],[NV]]/Table1[[#This Row],[Metcalfe
NV ~ n^2]])</f>
        <v>-0.36969669561356722</v>
      </c>
      <c r="P495" s="7">
        <f>Table1[[#This Row],[NV_MA-1]]*$M$3</f>
        <v>352927633857.26666</v>
      </c>
    </row>
    <row r="496" spans="1:16" x14ac:dyDescent="0.2">
      <c r="A496" s="2">
        <v>43197</v>
      </c>
      <c r="B496" s="3">
        <v>116789360448.33701</v>
      </c>
      <c r="C496" s="3">
        <f t="shared" si="42"/>
        <v>135905819369.93199</v>
      </c>
      <c r="D496" s="4">
        <f>LN(Table1[[#This Row],[NV]])</f>
        <v>25.483637811139495</v>
      </c>
      <c r="E496" s="5">
        <v>502038</v>
      </c>
      <c r="F496" s="5">
        <f t="shared" si="43"/>
        <v>252042153444</v>
      </c>
      <c r="G496" s="8">
        <f t="shared" si="44"/>
        <v>373530877388.76666</v>
      </c>
      <c r="H496" s="5">
        <f t="shared" si="45"/>
        <v>6589967.2130776411</v>
      </c>
      <c r="I496" s="5">
        <f t="shared" si="46"/>
        <v>7986665.065648851</v>
      </c>
      <c r="J496" s="5">
        <f>Table1[[#This Row],[DAA 
(n)]]^1.5</f>
        <v>355717217.22559208</v>
      </c>
      <c r="K496" s="5">
        <f t="shared" si="47"/>
        <v>470809566.10401762</v>
      </c>
      <c r="L496" s="7">
        <f>LN(Table1[[#This Row],[NV]]/Table1[[#This Row],[NV_MA-1]])</f>
        <v>-1.1626286973476969</v>
      </c>
      <c r="M496" s="7">
        <f>LN(Table1[[#This Row],[NV]]/Table1[[#This Row],[NV_MA-2]])</f>
        <v>9.590353969057432</v>
      </c>
      <c r="N496" s="4">
        <f>LN(Table1[[#This Row],[NV]]/Table1[[#This Row],[NV_MA-3]])</f>
        <v>5.5136735591679598</v>
      </c>
      <c r="O496" s="7">
        <f>LN(Table1[[#This Row],[NV]]/Table1[[#This Row],[Metcalfe
NV ~ n^2]])</f>
        <v>-0.76922437490076889</v>
      </c>
      <c r="P496" s="7">
        <f>Table1[[#This Row],[NV_MA-1]]*$M$3</f>
        <v>373530877388.76666</v>
      </c>
    </row>
    <row r="497" spans="1:16" x14ac:dyDescent="0.2">
      <c r="A497" s="2">
        <v>43196</v>
      </c>
      <c r="B497" s="3">
        <v>112070748537.674</v>
      </c>
      <c r="C497" s="3">
        <f t="shared" si="42"/>
        <v>137273703670.04178</v>
      </c>
      <c r="D497" s="4">
        <f>LN(Table1[[#This Row],[NV]])</f>
        <v>25.442396192185633</v>
      </c>
      <c r="E497" s="5">
        <v>631476</v>
      </c>
      <c r="F497" s="5">
        <f t="shared" si="43"/>
        <v>398761938576</v>
      </c>
      <c r="G497" s="8">
        <f t="shared" si="44"/>
        <v>392344579010.09998</v>
      </c>
      <c r="H497" s="5">
        <f t="shared" si="45"/>
        <v>8433876.7688967139</v>
      </c>
      <c r="I497" s="5">
        <f t="shared" si="46"/>
        <v>8180058.6604725858</v>
      </c>
      <c r="J497" s="5">
        <f>Table1[[#This Row],[DAA 
(n)]]^1.5</f>
        <v>501805334.6908713</v>
      </c>
      <c r="K497" s="5">
        <f t="shared" si="47"/>
        <v>487582712.48403424</v>
      </c>
      <c r="L497" s="7">
        <f>LN(Table1[[#This Row],[NV]]/Table1[[#This Row],[NV_MA-1]])</f>
        <v>-1.2530101265192983</v>
      </c>
      <c r="M497" s="7">
        <f>LN(Table1[[#This Row],[NV]]/Table1[[#This Row],[NV_MA-2]])</f>
        <v>9.5251863124254985</v>
      </c>
      <c r="N497" s="4">
        <f>LN(Table1[[#This Row],[NV]]/Table1[[#This Row],[NV_MA-3]])</f>
        <v>5.4374256915412955</v>
      </c>
      <c r="O497" s="7">
        <f>LN(Table1[[#This Row],[NV]]/Table1[[#This Row],[Metcalfe
NV ~ n^2]])</f>
        <v>-1.2692342384141475</v>
      </c>
      <c r="P497" s="7">
        <f>Table1[[#This Row],[NV_MA-1]]*$M$3</f>
        <v>392344579010.09998</v>
      </c>
    </row>
    <row r="498" spans="1:16" x14ac:dyDescent="0.2">
      <c r="A498" s="2">
        <v>43195</v>
      </c>
      <c r="B498" s="3">
        <v>115305063931.983</v>
      </c>
      <c r="C498" s="3">
        <f t="shared" si="42"/>
        <v>139114995935.74036</v>
      </c>
      <c r="D498" s="4">
        <f>LN(Table1[[#This Row],[NV]])</f>
        <v>25.470847182875225</v>
      </c>
      <c r="E498" s="5">
        <v>534893</v>
      </c>
      <c r="F498" s="5">
        <f t="shared" si="43"/>
        <v>286110521449</v>
      </c>
      <c r="G498" s="8">
        <f t="shared" si="44"/>
        <v>407397438139.20001</v>
      </c>
      <c r="H498" s="5">
        <f t="shared" si="45"/>
        <v>7055143.4621887514</v>
      </c>
      <c r="I498" s="5">
        <f t="shared" si="46"/>
        <v>8321100.5041560791</v>
      </c>
      <c r="J498" s="5">
        <f>Table1[[#This Row],[DAA 
(n)]]^1.5</f>
        <v>391201374.16606849</v>
      </c>
      <c r="K498" s="5">
        <f t="shared" si="47"/>
        <v>500373135.83314121</v>
      </c>
      <c r="L498" s="7">
        <f>LN(Table1[[#This Row],[NV]]/Table1[[#This Row],[NV_MA-1]])</f>
        <v>-1.2622078695260046</v>
      </c>
      <c r="M498" s="7">
        <f>LN(Table1[[#This Row],[NV]]/Table1[[#This Row],[NV_MA-2]])</f>
        <v>9.5365421066908773</v>
      </c>
      <c r="N498" s="4">
        <f>LN(Table1[[#This Row],[NV]]/Table1[[#This Row],[NV_MA-3]])</f>
        <v>5.4399825331447165</v>
      </c>
      <c r="O498" s="7">
        <f>LN(Table1[[#This Row],[NV]]/Table1[[#This Row],[Metcalfe
NV ~ n^2]])</f>
        <v>-0.90879682887572744</v>
      </c>
      <c r="P498" s="7">
        <f>Table1[[#This Row],[NV_MA-1]]*$M$3</f>
        <v>407397438139.20001</v>
      </c>
    </row>
    <row r="499" spans="1:16" x14ac:dyDescent="0.2">
      <c r="A499" s="2">
        <v>43194</v>
      </c>
      <c r="B499" s="3">
        <v>114959144341.399</v>
      </c>
      <c r="C499" s="3">
        <f t="shared" si="42"/>
        <v>141287266005.66669</v>
      </c>
      <c r="D499" s="4">
        <f>LN(Table1[[#This Row],[NV]])</f>
        <v>25.467842635591001</v>
      </c>
      <c r="E499" s="5">
        <v>565002</v>
      </c>
      <c r="F499" s="5">
        <f t="shared" si="43"/>
        <v>319227260004</v>
      </c>
      <c r="G499" s="8">
        <f t="shared" si="44"/>
        <v>421063583035.20001</v>
      </c>
      <c r="H499" s="5">
        <f t="shared" si="45"/>
        <v>7483216.7598882066</v>
      </c>
      <c r="I499" s="5">
        <f t="shared" si="46"/>
        <v>8465111.5021205097</v>
      </c>
      <c r="J499" s="5">
        <f>Table1[[#This Row],[DAA 
(n)]]^1.5</f>
        <v>424692877.68548614</v>
      </c>
      <c r="K499" s="5">
        <f t="shared" si="47"/>
        <v>512735801.14339149</v>
      </c>
      <c r="L499" s="7">
        <f>LN(Table1[[#This Row],[NV]]/Table1[[#This Row],[NV_MA-1]])</f>
        <v>-1.2982070522212941</v>
      </c>
      <c r="M499" s="7">
        <f>LN(Table1[[#This Row],[NV]]/Table1[[#This Row],[NV_MA-2]])</f>
        <v>9.5163788899936499</v>
      </c>
      <c r="N499" s="4">
        <f>LN(Table1[[#This Row],[NV]]/Table1[[#This Row],[NV_MA-3]])</f>
        <v>5.4125713726356359</v>
      </c>
      <c r="O499" s="7">
        <f>LN(Table1[[#This Row],[NV]]/Table1[[#This Row],[Metcalfe
NV ~ n^2]])</f>
        <v>-1.0213264642996405</v>
      </c>
      <c r="P499" s="7">
        <f>Table1[[#This Row],[NV_MA-1]]*$M$3</f>
        <v>421063583035.20001</v>
      </c>
    </row>
    <row r="500" spans="1:16" x14ac:dyDescent="0.2">
      <c r="A500" s="2">
        <v>43193</v>
      </c>
      <c r="B500" s="3">
        <v>125751795320.395</v>
      </c>
      <c r="C500" s="3">
        <f t="shared" si="42"/>
        <v>143959740036.00528</v>
      </c>
      <c r="D500" s="4">
        <f>LN(Table1[[#This Row],[NV]])</f>
        <v>25.557575922726095</v>
      </c>
      <c r="E500" s="5">
        <v>605514</v>
      </c>
      <c r="F500" s="5">
        <f t="shared" si="43"/>
        <v>366647204196</v>
      </c>
      <c r="G500" s="8">
        <f t="shared" si="44"/>
        <v>434913907042.53333</v>
      </c>
      <c r="H500" s="5">
        <f t="shared" si="45"/>
        <v>8061712.2528156713</v>
      </c>
      <c r="I500" s="5">
        <f t="shared" si="46"/>
        <v>8606007.7990325298</v>
      </c>
      <c r="J500" s="5">
        <f>Table1[[#This Row],[DAA 
(n)]]^1.5</f>
        <v>471179387.4964577</v>
      </c>
      <c r="K500" s="5">
        <f t="shared" si="47"/>
        <v>525032538.63451344</v>
      </c>
      <c r="L500" s="7">
        <f>LN(Table1[[#This Row],[NV]]/Table1[[#This Row],[NV_MA-1]])</f>
        <v>-1.2408380108765216</v>
      </c>
      <c r="M500" s="7">
        <f>LN(Table1[[#This Row],[NV]]/Table1[[#This Row],[NV_MA-2]])</f>
        <v>9.589604824113831</v>
      </c>
      <c r="N500" s="4">
        <f>LN(Table1[[#This Row],[NV]]/Table1[[#This Row],[NV_MA-3]])</f>
        <v>5.478605125739322</v>
      </c>
      <c r="O500" s="7">
        <f>LN(Table1[[#This Row],[NV]]/Table1[[#This Row],[Metcalfe
NV ~ n^2]])</f>
        <v>-1.0700900034644489</v>
      </c>
      <c r="P500" s="7">
        <f>Table1[[#This Row],[NV_MA-1]]*$M$3</f>
        <v>434913907042.53333</v>
      </c>
    </row>
    <row r="501" spans="1:16" x14ac:dyDescent="0.2">
      <c r="A501" s="2">
        <v>43192</v>
      </c>
      <c r="B501" s="3">
        <v>119313303190.293</v>
      </c>
      <c r="C501" s="3">
        <f t="shared" si="42"/>
        <v>146235489830.26761</v>
      </c>
      <c r="D501" s="4">
        <f>LN(Table1[[#This Row],[NV]])</f>
        <v>25.50501867022988</v>
      </c>
      <c r="E501" s="5">
        <v>485666</v>
      </c>
      <c r="F501" s="5">
        <f t="shared" si="43"/>
        <v>235871463556</v>
      </c>
      <c r="G501" s="8">
        <f t="shared" si="44"/>
        <v>443631187561.36664</v>
      </c>
      <c r="H501" s="5">
        <f t="shared" si="45"/>
        <v>6358959.1876532435</v>
      </c>
      <c r="I501" s="5">
        <f t="shared" si="46"/>
        <v>8696133.8021320812</v>
      </c>
      <c r="J501" s="5">
        <f>Table1[[#This Row],[DAA 
(n)]]^1.5</f>
        <v>338459377.50251329</v>
      </c>
      <c r="K501" s="5">
        <f t="shared" si="47"/>
        <v>532846399.30699998</v>
      </c>
      <c r="L501" s="7">
        <f>LN(Table1[[#This Row],[NV]]/Table1[[#This Row],[NV_MA-1]])</f>
        <v>-1.3132407253151233</v>
      </c>
      <c r="M501" s="7">
        <f>LN(Table1[[#This Row],[NV]]/Table1[[#This Row],[NV_MA-2]])</f>
        <v>9.5266295759353472</v>
      </c>
      <c r="N501" s="4">
        <f>LN(Table1[[#This Row],[NV]]/Table1[[#This Row],[NV_MA-3]])</f>
        <v>5.411274911044762</v>
      </c>
      <c r="O501" s="7">
        <f>LN(Table1[[#This Row],[NV]]/Table1[[#This Row],[Metcalfe
NV ~ n^2]])</f>
        <v>-0.68153417741950706</v>
      </c>
      <c r="P501" s="7">
        <f>Table1[[#This Row],[NV_MA-1]]*$M$3</f>
        <v>443631187561.36664</v>
      </c>
    </row>
    <row r="502" spans="1:16" x14ac:dyDescent="0.2">
      <c r="A502" s="2">
        <v>43191</v>
      </c>
      <c r="B502" s="3">
        <v>115349318646.951</v>
      </c>
      <c r="C502" s="3">
        <f t="shared" si="42"/>
        <v>148698952187.32639</v>
      </c>
      <c r="D502" s="4">
        <f>LN(Table1[[#This Row],[NV]])</f>
        <v>25.471230914716919</v>
      </c>
      <c r="E502" s="5">
        <v>425276</v>
      </c>
      <c r="F502" s="5">
        <f t="shared" si="43"/>
        <v>180859676176</v>
      </c>
      <c r="G502" s="8">
        <f t="shared" si="44"/>
        <v>464852507139.13336</v>
      </c>
      <c r="H502" s="5">
        <f t="shared" si="45"/>
        <v>5511786.8970273379</v>
      </c>
      <c r="I502" s="5">
        <f t="shared" si="46"/>
        <v>8912206.4441368189</v>
      </c>
      <c r="J502" s="5">
        <f>Table1[[#This Row],[DAA 
(n)]]^1.5</f>
        <v>277336041.01418996</v>
      </c>
      <c r="K502" s="5">
        <f t="shared" si="47"/>
        <v>551656828.47475755</v>
      </c>
      <c r="L502" s="7">
        <f>LN(Table1[[#This Row],[NV]]/Table1[[#This Row],[NV_MA-1]])</f>
        <v>-1.393755088553692</v>
      </c>
      <c r="M502" s="7">
        <f>LN(Table1[[#This Row],[NV]]/Table1[[#This Row],[NV_MA-2]])</f>
        <v>9.4682985090989416</v>
      </c>
      <c r="N502" s="4">
        <f>LN(Table1[[#This Row],[NV]]/Table1[[#This Row],[NV_MA-3]])</f>
        <v>5.342794191349113</v>
      </c>
      <c r="O502" s="7">
        <f>LN(Table1[[#This Row],[NV]]/Table1[[#This Row],[Metcalfe
NV ~ n^2]])</f>
        <v>-0.4497563830724563</v>
      </c>
      <c r="P502" s="7">
        <f>Table1[[#This Row],[NV_MA-1]]*$M$3</f>
        <v>464852507139.13336</v>
      </c>
    </row>
    <row r="503" spans="1:16" x14ac:dyDescent="0.2">
      <c r="A503" s="2">
        <v>43190</v>
      </c>
      <c r="B503" s="3">
        <v>117338625544.451</v>
      </c>
      <c r="C503" s="3">
        <f t="shared" si="42"/>
        <v>151062145669.11203</v>
      </c>
      <c r="D503" s="4">
        <f>LN(Table1[[#This Row],[NV]])</f>
        <v>25.488329826931267</v>
      </c>
      <c r="E503" s="5">
        <v>475498</v>
      </c>
      <c r="F503" s="5">
        <f t="shared" si="43"/>
        <v>226098348004</v>
      </c>
      <c r="G503" s="8">
        <f t="shared" si="44"/>
        <v>477689027599.93335</v>
      </c>
      <c r="H503" s="5">
        <f t="shared" si="45"/>
        <v>6215765.9432999697</v>
      </c>
      <c r="I503" s="5">
        <f t="shared" si="46"/>
        <v>9067789.8439931814</v>
      </c>
      <c r="J503" s="5">
        <f>Table1[[#This Row],[DAA 
(n)]]^1.5</f>
        <v>327886127.00022262</v>
      </c>
      <c r="K503" s="5">
        <f t="shared" si="47"/>
        <v>564162598.10592294</v>
      </c>
      <c r="L503" s="7">
        <f>LN(Table1[[#This Row],[NV]]/Table1[[#This Row],[NV_MA-1]])</f>
        <v>-1.4038959609195762</v>
      </c>
      <c r="M503" s="7">
        <f>LN(Table1[[#This Row],[NV]]/Table1[[#This Row],[NV_MA-2]])</f>
        <v>9.4680907121534368</v>
      </c>
      <c r="N503" s="4">
        <f>LN(Table1[[#This Row],[NV]]/Table1[[#This Row],[NV_MA-3]])</f>
        <v>5.3374767645037631</v>
      </c>
      <c r="O503" s="7">
        <f>LN(Table1[[#This Row],[NV]]/Table1[[#This Row],[Metcalfe
NV ~ n^2]])</f>
        <v>-0.65590608278852003</v>
      </c>
      <c r="P503" s="7">
        <f>Table1[[#This Row],[NV_MA-1]]*$M$3</f>
        <v>477689027599.93335</v>
      </c>
    </row>
    <row r="504" spans="1:16" x14ac:dyDescent="0.2">
      <c r="A504" s="2">
        <v>43189</v>
      </c>
      <c r="B504" s="3">
        <v>115898680079.332</v>
      </c>
      <c r="C504" s="3">
        <f t="shared" si="42"/>
        <v>153307358165.19922</v>
      </c>
      <c r="D504" s="4">
        <f>LN(Table1[[#This Row],[NV]])</f>
        <v>25.475982198783196</v>
      </c>
      <c r="E504" s="5">
        <v>571020</v>
      </c>
      <c r="F504" s="5">
        <f t="shared" si="43"/>
        <v>326063840400</v>
      </c>
      <c r="G504" s="8">
        <f t="shared" si="44"/>
        <v>492621051403.83331</v>
      </c>
      <c r="H504" s="5">
        <f t="shared" si="45"/>
        <v>7568972.6062524132</v>
      </c>
      <c r="I504" s="5">
        <f t="shared" si="46"/>
        <v>9233289.8911512066</v>
      </c>
      <c r="J504" s="5">
        <f>Table1[[#This Row],[DAA 
(n)]]^1.5</f>
        <v>431496204.09130871</v>
      </c>
      <c r="K504" s="5">
        <f t="shared" si="47"/>
        <v>578030235.66176426</v>
      </c>
      <c r="L504" s="7">
        <f>LN(Table1[[#This Row],[NV]]/Table1[[#This Row],[NV_MA-1]])</f>
        <v>-1.4470238582264843</v>
      </c>
      <c r="M504" s="7">
        <f>LN(Table1[[#This Row],[NV]]/Table1[[#This Row],[NV_MA-2]])</f>
        <v>9.4376562212342794</v>
      </c>
      <c r="N504" s="4">
        <f>LN(Table1[[#This Row],[NV]]/Table1[[#This Row],[NV_MA-3]])</f>
        <v>5.300845462681206</v>
      </c>
      <c r="O504" s="7">
        <f>LN(Table1[[#This Row],[NV]]/Table1[[#This Row],[Metcalfe
NV ~ n^2]])</f>
        <v>-1.0343768298056921</v>
      </c>
      <c r="P504" s="7">
        <f>Table1[[#This Row],[NV_MA-1]]*$M$3</f>
        <v>492621051403.83331</v>
      </c>
    </row>
    <row r="505" spans="1:16" x14ac:dyDescent="0.2">
      <c r="A505" s="2">
        <v>43188</v>
      </c>
      <c r="B505" s="3">
        <v>120557292788.175</v>
      </c>
      <c r="C505" s="3">
        <f t="shared" si="42"/>
        <v>155250011952.67239</v>
      </c>
      <c r="D505" s="4">
        <f>LN(Table1[[#This Row],[NV]])</f>
        <v>25.515390935705419</v>
      </c>
      <c r="E505" s="5">
        <v>559619</v>
      </c>
      <c r="F505" s="5">
        <f t="shared" si="43"/>
        <v>313173425161</v>
      </c>
      <c r="G505" s="8">
        <f t="shared" si="44"/>
        <v>504010333191.33331</v>
      </c>
      <c r="H505" s="5">
        <f t="shared" si="45"/>
        <v>7406563.8860798916</v>
      </c>
      <c r="I505" s="5">
        <f t="shared" si="46"/>
        <v>9351804.4140847679</v>
      </c>
      <c r="J505" s="5">
        <f>Table1[[#This Row],[DAA 
(n)]]^1.5</f>
        <v>418638028.62995327</v>
      </c>
      <c r="K505" s="5">
        <f t="shared" si="47"/>
        <v>588269713.84350646</v>
      </c>
      <c r="L505" s="7">
        <f>LN(Table1[[#This Row],[NV]]/Table1[[#This Row],[NV_MA-1]])</f>
        <v>-1.4304716714659473</v>
      </c>
      <c r="M505" s="7">
        <f>LN(Table1[[#This Row],[NV]]/Table1[[#This Row],[NV_MA-2]])</f>
        <v>9.4643110675962365</v>
      </c>
      <c r="N505" s="4">
        <f>LN(Table1[[#This Row],[NV]]/Table1[[#This Row],[NV_MA-3]])</f>
        <v>5.3226948379990668</v>
      </c>
      <c r="O505" s="7">
        <f>LN(Table1[[#This Row],[NV]]/Table1[[#This Row],[Metcalfe
NV ~ n^2]])</f>
        <v>-0.95463201233563022</v>
      </c>
      <c r="P505" s="7">
        <f>Table1[[#This Row],[NV_MA-1]]*$M$3</f>
        <v>504010333191.33331</v>
      </c>
    </row>
    <row r="506" spans="1:16" x14ac:dyDescent="0.2">
      <c r="A506" s="2">
        <v>43187</v>
      </c>
      <c r="B506" s="3">
        <v>134474258172.78999</v>
      </c>
      <c r="C506" s="3">
        <f t="shared" si="42"/>
        <v>157231561762.00992</v>
      </c>
      <c r="D506" s="4">
        <f>LN(Table1[[#This Row],[NV]])</f>
        <v>25.624638628621195</v>
      </c>
      <c r="E506" s="5">
        <v>552755</v>
      </c>
      <c r="F506" s="5">
        <f t="shared" si="43"/>
        <v>305538090025</v>
      </c>
      <c r="G506" s="8">
        <f t="shared" si="44"/>
        <v>509860062689.83331</v>
      </c>
      <c r="H506" s="5">
        <f t="shared" si="45"/>
        <v>7308897.0356454179</v>
      </c>
      <c r="I506" s="5">
        <f t="shared" si="46"/>
        <v>9418498.6795827858</v>
      </c>
      <c r="J506" s="5">
        <f>Table1[[#This Row],[DAA 
(n)]]^1.5</f>
        <v>410959495.51235354</v>
      </c>
      <c r="K506" s="5">
        <f t="shared" si="47"/>
        <v>593797285.09225285</v>
      </c>
      <c r="L506" s="7">
        <f>LN(Table1[[#This Row],[NV]]/Table1[[#This Row],[NV_MA-1]])</f>
        <v>-1.3327635095099397</v>
      </c>
      <c r="M506" s="7">
        <f>LN(Table1[[#This Row],[NV]]/Table1[[#This Row],[NV_MA-2]])</f>
        <v>9.5664523706107971</v>
      </c>
      <c r="N506" s="4">
        <f>LN(Table1[[#This Row],[NV]]/Table1[[#This Row],[NV_MA-3]])</f>
        <v>5.4225900804289013</v>
      </c>
      <c r="O506" s="7">
        <f>LN(Table1[[#This Row],[NV]]/Table1[[#This Row],[Metcalfe
NV ~ n^2]])</f>
        <v>-0.82070166009774159</v>
      </c>
      <c r="P506" s="7">
        <f>Table1[[#This Row],[NV_MA-1]]*$M$3</f>
        <v>509860062689.83331</v>
      </c>
    </row>
    <row r="507" spans="1:16" x14ac:dyDescent="0.2">
      <c r="A507" s="2">
        <v>43186</v>
      </c>
      <c r="B507" s="3">
        <v>132722329994.582</v>
      </c>
      <c r="C507" s="3">
        <f t="shared" si="42"/>
        <v>158556405709.26025</v>
      </c>
      <c r="D507" s="4">
        <f>LN(Table1[[#This Row],[NV]])</f>
        <v>25.611525038390159</v>
      </c>
      <c r="E507" s="5">
        <v>598612</v>
      </c>
      <c r="F507" s="5">
        <f t="shared" si="43"/>
        <v>358336326544</v>
      </c>
      <c r="G507" s="8">
        <f t="shared" si="44"/>
        <v>515470981277.03333</v>
      </c>
      <c r="H507" s="5">
        <f t="shared" si="45"/>
        <v>7962957.664523053</v>
      </c>
      <c r="I507" s="5">
        <f t="shared" si="46"/>
        <v>9483310.6384622473</v>
      </c>
      <c r="J507" s="5">
        <f>Table1[[#This Row],[DAA 
(n)]]^1.5</f>
        <v>463146224.32354689</v>
      </c>
      <c r="K507" s="5">
        <f t="shared" si="47"/>
        <v>599136584.49698997</v>
      </c>
      <c r="L507" s="7">
        <f>LN(Table1[[#This Row],[NV]]/Table1[[#This Row],[NV_MA-1]])</f>
        <v>-1.356821808046704</v>
      </c>
      <c r="M507" s="7">
        <f>LN(Table1[[#This Row],[NV]]/Table1[[#This Row],[NV_MA-2]])</f>
        <v>9.546481001656792</v>
      </c>
      <c r="N507" s="4">
        <f>LN(Table1[[#This Row],[NV]]/Table1[[#This Row],[NV_MA-3]])</f>
        <v>5.4005248874401515</v>
      </c>
      <c r="O507" s="7">
        <f>LN(Table1[[#This Row],[NV]]/Table1[[#This Row],[Metcalfe
NV ~ n^2]])</f>
        <v>-0.99321280356106634</v>
      </c>
      <c r="P507" s="7">
        <f>Table1[[#This Row],[NV_MA-1]]*$M$3</f>
        <v>515470981277.03333</v>
      </c>
    </row>
    <row r="508" spans="1:16" x14ac:dyDescent="0.2">
      <c r="A508" s="2">
        <v>43185</v>
      </c>
      <c r="B508" s="3">
        <v>138374976580.668</v>
      </c>
      <c r="C508" s="3">
        <f t="shared" si="42"/>
        <v>159529734112.11517</v>
      </c>
      <c r="D508" s="4">
        <f>LN(Table1[[#This Row],[NV]])</f>
        <v>25.6532330587298</v>
      </c>
      <c r="E508" s="5">
        <v>582295</v>
      </c>
      <c r="F508" s="5">
        <f t="shared" si="43"/>
        <v>339067467025</v>
      </c>
      <c r="G508" s="8">
        <f t="shared" si="44"/>
        <v>512779819746.93335</v>
      </c>
      <c r="H508" s="5">
        <f t="shared" si="45"/>
        <v>7729810.3442877987</v>
      </c>
      <c r="I508" s="5">
        <f t="shared" si="46"/>
        <v>9449261.6018228699</v>
      </c>
      <c r="J508" s="5">
        <f>Table1[[#This Row],[DAA 
(n)]]^1.5</f>
        <v>444339161.80247134</v>
      </c>
      <c r="K508" s="5">
        <f t="shared" si="47"/>
        <v>596446465.78777897</v>
      </c>
      <c r="L508" s="7">
        <f>LN(Table1[[#This Row],[NV]]/Table1[[#This Row],[NV_MA-1]])</f>
        <v>-1.3098793299811171</v>
      </c>
      <c r="M508" s="7">
        <f>LN(Table1[[#This Row],[NV]]/Table1[[#This Row],[NV_MA-2]])</f>
        <v>9.5917858996859984</v>
      </c>
      <c r="N508" s="4">
        <f>LN(Table1[[#This Row],[NV]]/Table1[[#This Row],[NV_MA-3]])</f>
        <v>5.4467330104675176</v>
      </c>
      <c r="O508" s="7">
        <f>LN(Table1[[#This Row],[NV]]/Table1[[#This Row],[Metcalfe
NV ~ n^2]])</f>
        <v>-0.89623188356851358</v>
      </c>
      <c r="P508" s="7">
        <f>Table1[[#This Row],[NV_MA-1]]*$M$3</f>
        <v>512779819746.93335</v>
      </c>
    </row>
    <row r="509" spans="1:16" x14ac:dyDescent="0.2">
      <c r="A509" s="2">
        <v>43184</v>
      </c>
      <c r="B509" s="3">
        <v>142918662717.42801</v>
      </c>
      <c r="C509" s="3">
        <f t="shared" si="42"/>
        <v>160359490306.58795</v>
      </c>
      <c r="D509" s="4">
        <f>LN(Table1[[#This Row],[NV]])</f>
        <v>25.68554151319686</v>
      </c>
      <c r="E509" s="5">
        <v>454187</v>
      </c>
      <c r="F509" s="5">
        <f t="shared" si="43"/>
        <v>206285830969</v>
      </c>
      <c r="G509" s="8">
        <f t="shared" si="44"/>
        <v>517347616846.13336</v>
      </c>
      <c r="H509" s="5">
        <f t="shared" si="45"/>
        <v>5916359.8974886928</v>
      </c>
      <c r="I509" s="5">
        <f t="shared" si="46"/>
        <v>9500824.0166560505</v>
      </c>
      <c r="J509" s="5">
        <f>Table1[[#This Row],[DAA 
(n)]]^1.5</f>
        <v>306092049.40722781</v>
      </c>
      <c r="K509" s="5">
        <f t="shared" si="47"/>
        <v>600740436.81220925</v>
      </c>
      <c r="L509" s="7">
        <f>LN(Table1[[#This Row],[NV]]/Table1[[#This Row],[NV_MA-1]])</f>
        <v>-1.28643934532645</v>
      </c>
      <c r="M509" s="7">
        <f>LN(Table1[[#This Row],[NV]]/Table1[[#This Row],[NV_MA-2]])</f>
        <v>9.6186524217922909</v>
      </c>
      <c r="N509" s="4">
        <f>LN(Table1[[#This Row],[NV]]/Table1[[#This Row],[NV_MA-3]])</f>
        <v>5.4718679994905948</v>
      </c>
      <c r="O509" s="7">
        <f>LN(Table1[[#This Row],[NV]]/Table1[[#This Row],[Metcalfe
NV ~ n^2]])</f>
        <v>-0.36698705978604668</v>
      </c>
      <c r="P509" s="7">
        <f>Table1[[#This Row],[NV_MA-1]]*$M$3</f>
        <v>517347616846.13336</v>
      </c>
    </row>
    <row r="510" spans="1:16" x14ac:dyDescent="0.2">
      <c r="A510" s="2">
        <v>43183</v>
      </c>
      <c r="B510" s="3">
        <v>145715143801.992</v>
      </c>
      <c r="C510" s="3">
        <f t="shared" si="42"/>
        <v>161317494509.48621</v>
      </c>
      <c r="D510" s="4">
        <f>LN(Table1[[#This Row],[NV]])</f>
        <v>25.704919482989276</v>
      </c>
      <c r="E510" s="5">
        <v>543804</v>
      </c>
      <c r="F510" s="5">
        <f t="shared" si="43"/>
        <v>295722790416</v>
      </c>
      <c r="G510" s="8">
        <f t="shared" si="44"/>
        <v>528346230826.13336</v>
      </c>
      <c r="H510" s="5">
        <f t="shared" si="45"/>
        <v>7181662.7832819158</v>
      </c>
      <c r="I510" s="5">
        <f t="shared" si="46"/>
        <v>9633237.0457885228</v>
      </c>
      <c r="J510" s="5">
        <f>Table1[[#This Row],[DAA 
(n)]]^1.5</f>
        <v>401017750.62879938</v>
      </c>
      <c r="K510" s="5">
        <f t="shared" si="47"/>
        <v>611425554.77620888</v>
      </c>
      <c r="L510" s="7">
        <f>LN(Table1[[#This Row],[NV]]/Table1[[#This Row],[NV_MA-1]])</f>
        <v>-1.2880981629607438</v>
      </c>
      <c r="M510" s="7">
        <f>LN(Table1[[#This Row],[NV]]/Table1[[#This Row],[NV_MA-2]])</f>
        <v>9.6241896138715433</v>
      </c>
      <c r="N510" s="4">
        <f>LN(Table1[[#This Row],[NV]]/Table1[[#This Row],[NV_MA-3]])</f>
        <v>5.4736157192938721</v>
      </c>
      <c r="O510" s="7">
        <f>LN(Table1[[#This Row],[NV]]/Table1[[#This Row],[Metcalfe
NV ~ n^2]])</f>
        <v>-0.70776885060854988</v>
      </c>
      <c r="P510" s="7">
        <f>Table1[[#This Row],[NV_MA-1]]*$M$3</f>
        <v>528346230826.13336</v>
      </c>
    </row>
    <row r="511" spans="1:16" x14ac:dyDescent="0.2">
      <c r="A511" s="2">
        <v>43182</v>
      </c>
      <c r="B511" s="3">
        <v>148528609647.53601</v>
      </c>
      <c r="C511" s="3">
        <f t="shared" si="42"/>
        <v>162014825693.63376</v>
      </c>
      <c r="D511" s="4">
        <f>LN(Table1[[#This Row],[NV]])</f>
        <v>25.724043434192247</v>
      </c>
      <c r="E511" s="5">
        <v>619608</v>
      </c>
      <c r="F511" s="5">
        <f t="shared" si="43"/>
        <v>383914073664</v>
      </c>
      <c r="G511" s="8">
        <f t="shared" si="44"/>
        <v>535761509249.06665</v>
      </c>
      <c r="H511" s="5">
        <f t="shared" si="45"/>
        <v>8263614.1831971435</v>
      </c>
      <c r="I511" s="5">
        <f t="shared" si="46"/>
        <v>9717463.0418315716</v>
      </c>
      <c r="J511" s="5">
        <f>Table1[[#This Row],[DAA 
(n)]]^1.5</f>
        <v>487725569.71600705</v>
      </c>
      <c r="K511" s="5">
        <f t="shared" si="47"/>
        <v>618416523.24660981</v>
      </c>
      <c r="L511" s="7">
        <f>LN(Table1[[#This Row],[NV]]/Table1[[#This Row],[NV_MA-1]])</f>
        <v>-1.2829115193765301</v>
      </c>
      <c r="M511" s="7">
        <f>LN(Table1[[#This Row],[NV]]/Table1[[#This Row],[NV_MA-2]])</f>
        <v>9.6346082957498709</v>
      </c>
      <c r="N511" s="4">
        <f>LN(Table1[[#This Row],[NV]]/Table1[[#This Row],[NV_MA-3]])</f>
        <v>5.4813706599607936</v>
      </c>
      <c r="O511" s="7">
        <f>LN(Table1[[#This Row],[NV]]/Table1[[#This Row],[Metcalfe
NV ~ n^2]])</f>
        <v>-0.94964116380243302</v>
      </c>
      <c r="P511" s="7">
        <f>Table1[[#This Row],[NV_MA-1]]*$M$3</f>
        <v>535761509249.06665</v>
      </c>
    </row>
    <row r="512" spans="1:16" x14ac:dyDescent="0.2">
      <c r="A512" s="2">
        <v>43181</v>
      </c>
      <c r="B512" s="3">
        <v>147444084212.85101</v>
      </c>
      <c r="C512" s="3">
        <f t="shared" si="42"/>
        <v>162946494041.17621</v>
      </c>
      <c r="D512" s="4">
        <f>LN(Table1[[#This Row],[NV]])</f>
        <v>25.716714850771108</v>
      </c>
      <c r="E512" s="5">
        <v>577941</v>
      </c>
      <c r="F512" s="5">
        <f t="shared" si="43"/>
        <v>334015799481</v>
      </c>
      <c r="G512" s="8">
        <f t="shared" si="44"/>
        <v>539945199713.59998</v>
      </c>
      <c r="H512" s="5">
        <f t="shared" si="45"/>
        <v>7667674.4779359456</v>
      </c>
      <c r="I512" s="5">
        <f t="shared" si="46"/>
        <v>9762675.345915189</v>
      </c>
      <c r="J512" s="5">
        <f>Table1[[#This Row],[DAA 
(n)]]^1.5</f>
        <v>439364797.36984849</v>
      </c>
      <c r="K512" s="5">
        <f t="shared" si="47"/>
        <v>622258668.37437594</v>
      </c>
      <c r="L512" s="7">
        <f>LN(Table1[[#This Row],[NV]]/Table1[[#This Row],[NV_MA-1]])</f>
        <v>-1.298018638572122</v>
      </c>
      <c r="M512" s="7">
        <f>LN(Table1[[#This Row],[NV]]/Table1[[#This Row],[NV_MA-2]])</f>
        <v>9.6226378166330413</v>
      </c>
      <c r="N512" s="4">
        <f>LN(Table1[[#This Row],[NV]]/Table1[[#This Row],[NV_MA-3]])</f>
        <v>5.4678484209621097</v>
      </c>
      <c r="O512" s="7">
        <f>LN(Table1[[#This Row],[NV]]/Table1[[#This Row],[Metcalfe
NV ~ n^2]])</f>
        <v>-0.81773928186854017</v>
      </c>
      <c r="P512" s="7">
        <f>Table1[[#This Row],[NV_MA-1]]*$M$3</f>
        <v>539945199713.59998</v>
      </c>
    </row>
    <row r="513" spans="1:16" x14ac:dyDescent="0.2">
      <c r="A513" s="2">
        <v>43180</v>
      </c>
      <c r="B513" s="3">
        <v>150390267911.034</v>
      </c>
      <c r="C513" s="3">
        <f t="shared" si="42"/>
        <v>164355904545.33002</v>
      </c>
      <c r="D513" s="4">
        <f>LN(Table1[[#This Row],[NV]])</f>
        <v>25.736499538330158</v>
      </c>
      <c r="E513" s="5">
        <v>586910</v>
      </c>
      <c r="F513" s="5">
        <f t="shared" si="43"/>
        <v>344463348100</v>
      </c>
      <c r="G513" s="8">
        <f t="shared" si="44"/>
        <v>545288019538.40002</v>
      </c>
      <c r="H513" s="5">
        <f t="shared" si="45"/>
        <v>7795706.4746925551</v>
      </c>
      <c r="I513" s="5">
        <f t="shared" si="46"/>
        <v>9822603.1286961008</v>
      </c>
      <c r="J513" s="5">
        <f>Table1[[#This Row],[DAA 
(n)]]^1.5</f>
        <v>449632053.60980546</v>
      </c>
      <c r="K513" s="5">
        <f t="shared" si="47"/>
        <v>627263600.81440032</v>
      </c>
      <c r="L513" s="7">
        <f>LN(Table1[[#This Row],[NV]]/Table1[[#This Row],[NV_MA-1]])</f>
        <v>-1.2880804299023689</v>
      </c>
      <c r="M513" s="7">
        <f>LN(Table1[[#This Row],[NV]]/Table1[[#This Row],[NV_MA-2]])</f>
        <v>9.636302808739563</v>
      </c>
      <c r="N513" s="4">
        <f>LN(Table1[[#This Row],[NV]]/Table1[[#This Row],[NV_MA-3]])</f>
        <v>5.4796221121110653</v>
      </c>
      <c r="O513" s="7">
        <f>LN(Table1[[#This Row],[NV]]/Table1[[#This Row],[Metcalfe
NV ~ n^2]])</f>
        <v>-0.82875399182797838</v>
      </c>
      <c r="P513" s="7">
        <f>Table1[[#This Row],[NV_MA-1]]*$M$3</f>
        <v>545288019538.40002</v>
      </c>
    </row>
    <row r="514" spans="1:16" x14ac:dyDescent="0.2">
      <c r="A514" s="2">
        <v>43179</v>
      </c>
      <c r="B514" s="3">
        <v>150519701350.099</v>
      </c>
      <c r="C514" s="3">
        <f t="shared" si="42"/>
        <v>165611475120.93637</v>
      </c>
      <c r="D514" s="4">
        <f>LN(Table1[[#This Row],[NV]])</f>
        <v>25.737359818548626</v>
      </c>
      <c r="E514" s="5">
        <v>567891</v>
      </c>
      <c r="F514" s="5">
        <f t="shared" si="43"/>
        <v>322500187881</v>
      </c>
      <c r="G514" s="8">
        <f t="shared" si="44"/>
        <v>558332525847.3667</v>
      </c>
      <c r="H514" s="5">
        <f t="shared" si="45"/>
        <v>7524376.7381947134</v>
      </c>
      <c r="I514" s="5">
        <f t="shared" si="46"/>
        <v>9953385.6225603726</v>
      </c>
      <c r="J514" s="5">
        <f>Table1[[#This Row],[DAA 
(n)]]^1.5</f>
        <v>427954383.31196922</v>
      </c>
      <c r="K514" s="5">
        <f t="shared" si="47"/>
        <v>638757692.16629028</v>
      </c>
      <c r="L514" s="7">
        <f>LN(Table1[[#This Row],[NV]]/Table1[[#This Row],[NV_MA-1]])</f>
        <v>-1.3108607277442745</v>
      </c>
      <c r="M514" s="7">
        <f>LN(Table1[[#This Row],[NV]]/Table1[[#This Row],[NV_MA-2]])</f>
        <v>9.6239365037164646</v>
      </c>
      <c r="N514" s="4">
        <f>LN(Table1[[#This Row],[NV]]/Table1[[#This Row],[NV_MA-3]])</f>
        <v>5.4623240766085521</v>
      </c>
      <c r="O514" s="7">
        <f>LN(Table1[[#This Row],[NV]]/Table1[[#This Row],[Metcalfe
NV ~ n^2]])</f>
        <v>-0.76200973721018728</v>
      </c>
      <c r="P514" s="7">
        <f>Table1[[#This Row],[NV_MA-1]]*$M$3</f>
        <v>558332525847.3667</v>
      </c>
    </row>
    <row r="515" spans="1:16" x14ac:dyDescent="0.2">
      <c r="A515" s="2">
        <v>43178</v>
      </c>
      <c r="B515" s="3">
        <v>144590763832.93701</v>
      </c>
      <c r="C515" s="3">
        <f t="shared" si="42"/>
        <v>166465622097.42313</v>
      </c>
      <c r="D515" s="4">
        <f>LN(Table1[[#This Row],[NV]])</f>
        <v>25.697173270723283</v>
      </c>
      <c r="E515" s="5">
        <v>587514</v>
      </c>
      <c r="F515" s="5">
        <f t="shared" si="43"/>
        <v>345172700196</v>
      </c>
      <c r="G515" s="8">
        <f t="shared" si="44"/>
        <v>565352180148</v>
      </c>
      <c r="H515" s="5">
        <f t="shared" si="45"/>
        <v>7804333.4919459224</v>
      </c>
      <c r="I515" s="5">
        <f t="shared" si="46"/>
        <v>10031155.363924924</v>
      </c>
      <c r="J515" s="5">
        <f>Table1[[#This Row],[DAA 
(n)]]^1.5</f>
        <v>450326319.22079849</v>
      </c>
      <c r="K515" s="5">
        <f t="shared" si="47"/>
        <v>645288509.01917386</v>
      </c>
      <c r="L515" s="7">
        <f>LN(Table1[[#This Row],[NV]]/Table1[[#This Row],[NV_MA-1]])</f>
        <v>-1.3635414308771259</v>
      </c>
      <c r="M515" s="7">
        <f>LN(Table1[[#This Row],[NV]]/Table1[[#This Row],[NV_MA-2]])</f>
        <v>9.5759669265990865</v>
      </c>
      <c r="N515" s="4">
        <f>LN(Table1[[#This Row],[NV]]/Table1[[#This Row],[NV_MA-3]])</f>
        <v>5.4119651951675003</v>
      </c>
      <c r="O515" s="7">
        <f>LN(Table1[[#This Row],[NV]]/Table1[[#This Row],[Metcalfe
NV ~ n^2]])</f>
        <v>-0.87013743828423618</v>
      </c>
      <c r="P515" s="7">
        <f>Table1[[#This Row],[NV_MA-1]]*$M$3</f>
        <v>565352180148</v>
      </c>
    </row>
    <row r="516" spans="1:16" x14ac:dyDescent="0.2">
      <c r="A516" s="2">
        <v>43177</v>
      </c>
      <c r="B516" s="3">
        <v>138706120655.267</v>
      </c>
      <c r="C516" s="3">
        <f t="shared" si="42"/>
        <v>167861095878.63351</v>
      </c>
      <c r="D516" s="4">
        <f>LN(Table1[[#This Row],[NV]])</f>
        <v>25.655623292026551</v>
      </c>
      <c r="E516" s="5">
        <v>535510</v>
      </c>
      <c r="F516" s="5">
        <f t="shared" si="43"/>
        <v>286770960100</v>
      </c>
      <c r="G516" s="8">
        <f t="shared" si="44"/>
        <v>573386475042.93335</v>
      </c>
      <c r="H516" s="5">
        <f t="shared" si="45"/>
        <v>7063898.9380849125</v>
      </c>
      <c r="I516" s="5">
        <f t="shared" si="46"/>
        <v>10116784.896057278</v>
      </c>
      <c r="J516" s="5">
        <f>Table1[[#This Row],[DAA 
(n)]]^1.5</f>
        <v>391878446.51517987</v>
      </c>
      <c r="K516" s="5">
        <f t="shared" si="47"/>
        <v>652608929.6308949</v>
      </c>
      <c r="L516" s="7">
        <f>LN(Table1[[#This Row],[NV]]/Table1[[#This Row],[NV_MA-1]])</f>
        <v>-1.4192025107922572</v>
      </c>
      <c r="M516" s="7">
        <f>LN(Table1[[#This Row],[NV]]/Table1[[#This Row],[NV_MA-2]])</f>
        <v>9.5259168186977217</v>
      </c>
      <c r="N516" s="4">
        <f>LN(Table1[[#This Row],[NV]]/Table1[[#This Row],[NV_MA-3]])</f>
        <v>5.3591346668356312</v>
      </c>
      <c r="O516" s="7">
        <f>LN(Table1[[#This Row],[NV]]/Table1[[#This Row],[Metcalfe
NV ~ n^2]])</f>
        <v>-0.72632639363725193</v>
      </c>
      <c r="P516" s="7">
        <f>Table1[[#This Row],[NV_MA-1]]*$M$3</f>
        <v>573386475042.93335</v>
      </c>
    </row>
    <row r="517" spans="1:16" x14ac:dyDescent="0.2">
      <c r="A517" s="2">
        <v>43176</v>
      </c>
      <c r="B517" s="3">
        <v>133212381201.90401</v>
      </c>
      <c r="C517" s="3">
        <f t="shared" si="42"/>
        <v>168963174923.46545</v>
      </c>
      <c r="D517" s="4">
        <f>LN(Table1[[#This Row],[NV]])</f>
        <v>25.615210542699181</v>
      </c>
      <c r="E517" s="5">
        <v>452543</v>
      </c>
      <c r="F517" s="5">
        <f t="shared" si="43"/>
        <v>204795166849</v>
      </c>
      <c r="G517" s="8">
        <f t="shared" si="44"/>
        <v>583773997063.6333</v>
      </c>
      <c r="H517" s="5">
        <f t="shared" si="45"/>
        <v>5893303.6979540987</v>
      </c>
      <c r="I517" s="5">
        <f t="shared" si="46"/>
        <v>10230939.191320812</v>
      </c>
      <c r="J517" s="5">
        <f>Table1[[#This Row],[DAA 
(n)]]^1.5</f>
        <v>304431633.03334075</v>
      </c>
      <c r="K517" s="5">
        <f t="shared" si="47"/>
        <v>662225142.08107305</v>
      </c>
      <c r="L517" s="7">
        <f>LN(Table1[[#This Row],[NV]]/Table1[[#This Row],[NV_MA-1]])</f>
        <v>-1.4775692108455942</v>
      </c>
      <c r="M517" s="7">
        <f>LN(Table1[[#This Row],[NV]]/Table1[[#This Row],[NV_MA-2]])</f>
        <v>9.4742836014271852</v>
      </c>
      <c r="N517" s="4">
        <f>LN(Table1[[#This Row],[NV]]/Table1[[#This Row],[NV_MA-3]])</f>
        <v>5.3040943928386222</v>
      </c>
      <c r="O517" s="7">
        <f>LN(Table1[[#This Row],[NV]]/Table1[[#This Row],[Metcalfe
NV ~ n^2]])</f>
        <v>-0.43006558776399723</v>
      </c>
      <c r="P517" s="7">
        <f>Table1[[#This Row],[NV_MA-1]]*$M$3</f>
        <v>583773997063.6333</v>
      </c>
    </row>
    <row r="518" spans="1:16" x14ac:dyDescent="0.2">
      <c r="A518" s="2">
        <v>43175</v>
      </c>
      <c r="B518" s="3">
        <v>141671162028.40701</v>
      </c>
      <c r="C518" s="3">
        <f t="shared" si="42"/>
        <v>170195690727.80576</v>
      </c>
      <c r="D518" s="4">
        <f>LN(Table1[[#This Row],[NV]])</f>
        <v>25.676774448664496</v>
      </c>
      <c r="E518" s="5">
        <v>601517</v>
      </c>
      <c r="F518" s="5">
        <f t="shared" si="43"/>
        <v>361822701289</v>
      </c>
      <c r="G518" s="8">
        <f t="shared" si="44"/>
        <v>597175784502.83337</v>
      </c>
      <c r="H518" s="5">
        <f t="shared" si="45"/>
        <v>8004513.0836907923</v>
      </c>
      <c r="I518" s="5">
        <f t="shared" si="46"/>
        <v>10386755.894585945</v>
      </c>
      <c r="J518" s="5">
        <f>Table1[[#This Row],[DAA 
(n)]]^1.5</f>
        <v>466521709.90346694</v>
      </c>
      <c r="K518" s="5">
        <f t="shared" si="47"/>
        <v>674996075.2373668</v>
      </c>
      <c r="L518" s="7">
        <f>LN(Table1[[#This Row],[NV]]/Table1[[#This Row],[NV_MA-1]])</f>
        <v>-1.4387029047370885</v>
      </c>
      <c r="M518" s="7">
        <f>LN(Table1[[#This Row],[NV]]/Table1[[#This Row],[NV_MA-2]])</f>
        <v>9.5207323677814433</v>
      </c>
      <c r="N518" s="4">
        <f>LN(Table1[[#This Row],[NV]]/Table1[[#This Row],[NV_MA-3]])</f>
        <v>5.3465570143077565</v>
      </c>
      <c r="O518" s="7">
        <f>LN(Table1[[#This Row],[NV]]/Table1[[#This Row],[Metcalfe
NV ~ n^2]])</f>
        <v>-0.93764570468376474</v>
      </c>
      <c r="P518" s="7">
        <f>Table1[[#This Row],[NV_MA-1]]*$M$3</f>
        <v>597175784502.83337</v>
      </c>
    </row>
    <row r="519" spans="1:16" x14ac:dyDescent="0.2">
      <c r="A519" s="2">
        <v>43174</v>
      </c>
      <c r="B519" s="3">
        <v>139842389587.99799</v>
      </c>
      <c r="C519" s="3">
        <f t="shared" si="42"/>
        <v>170793015832.01279</v>
      </c>
      <c r="D519" s="4">
        <f>LN(Table1[[#This Row],[NV]])</f>
        <v>25.663781836722499</v>
      </c>
      <c r="E519" s="5">
        <v>602746</v>
      </c>
      <c r="F519" s="5">
        <f t="shared" si="43"/>
        <v>363302740516</v>
      </c>
      <c r="G519" s="8">
        <f t="shared" si="44"/>
        <v>614428717705.23328</v>
      </c>
      <c r="H519" s="5">
        <f t="shared" si="45"/>
        <v>8022097.8995472584</v>
      </c>
      <c r="I519" s="5">
        <f t="shared" si="46"/>
        <v>10549788.936282646</v>
      </c>
      <c r="J519" s="5">
        <f>Table1[[#This Row],[DAA 
(n)]]^1.5</f>
        <v>467952212.98232633</v>
      </c>
      <c r="K519" s="5">
        <f t="shared" si="47"/>
        <v>689716057.80679679</v>
      </c>
      <c r="L519" s="7">
        <f>LN(Table1[[#This Row],[NV]]/Table1[[#This Row],[NV_MA-1]])</f>
        <v>-1.4801769220217413</v>
      </c>
      <c r="M519" s="7">
        <f>LN(Table1[[#This Row],[NV]]/Table1[[#This Row],[NV_MA-2]])</f>
        <v>9.4921654250758305</v>
      </c>
      <c r="N519" s="4">
        <f>LN(Table1[[#This Row],[NV]]/Table1[[#This Row],[NV_MA-3]])</f>
        <v>5.3119912762855011</v>
      </c>
      <c r="O519" s="7">
        <f>LN(Table1[[#This Row],[NV]]/Table1[[#This Row],[Metcalfe
NV ~ n^2]])</f>
        <v>-0.95472048281926025</v>
      </c>
      <c r="P519" s="7">
        <f>Table1[[#This Row],[NV_MA-1]]*$M$3</f>
        <v>614428717705.23328</v>
      </c>
    </row>
    <row r="520" spans="1:16" x14ac:dyDescent="0.2">
      <c r="A520" s="2">
        <v>43173</v>
      </c>
      <c r="B520" s="3">
        <v>138966125624.681</v>
      </c>
      <c r="C520" s="3">
        <f t="shared" si="42"/>
        <v>170920845773.57944</v>
      </c>
      <c r="D520" s="4">
        <f>LN(Table1[[#This Row],[NV]])</f>
        <v>25.657496039835436</v>
      </c>
      <c r="E520" s="5">
        <v>580666</v>
      </c>
      <c r="F520" s="5">
        <f t="shared" si="43"/>
        <v>337173003556</v>
      </c>
      <c r="G520" s="8">
        <f t="shared" si="44"/>
        <v>627439067550.73328</v>
      </c>
      <c r="H520" s="5">
        <f t="shared" si="45"/>
        <v>7706559.0858254572</v>
      </c>
      <c r="I520" s="5">
        <f t="shared" si="46"/>
        <v>10678071.854882658</v>
      </c>
      <c r="J520" s="5">
        <f>Table1[[#This Row],[DAA 
(n)]]^1.5</f>
        <v>442475874.23818767</v>
      </c>
      <c r="K520" s="5">
        <f t="shared" si="47"/>
        <v>701078907.53160632</v>
      </c>
      <c r="L520" s="7">
        <f>LN(Table1[[#This Row],[NV]]/Table1[[#This Row],[NV_MA-1]])</f>
        <v>-1.5074163598972548</v>
      </c>
      <c r="M520" s="7">
        <f>LN(Table1[[#This Row],[NV]]/Table1[[#This Row],[NV_MA-2]])</f>
        <v>9.4737932025703842</v>
      </c>
      <c r="N520" s="4">
        <f>LN(Table1[[#This Row],[NV]]/Table1[[#This Row],[NV_MA-3]])</f>
        <v>5.2893650369323559</v>
      </c>
      <c r="O520" s="7">
        <f>LN(Table1[[#This Row],[NV]]/Table1[[#This Row],[Metcalfe
NV ~ n^2]])</f>
        <v>-0.88636595940494411</v>
      </c>
      <c r="P520" s="7">
        <f>Table1[[#This Row],[NV_MA-1]]*$M$3</f>
        <v>627439067550.73328</v>
      </c>
    </row>
    <row r="521" spans="1:16" x14ac:dyDescent="0.2">
      <c r="A521" s="2">
        <v>43172</v>
      </c>
      <c r="B521" s="3">
        <v>154983971369.815</v>
      </c>
      <c r="C521" s="3">
        <f t="shared" si="42"/>
        <v>171300722572.94449</v>
      </c>
      <c r="D521" s="4">
        <f>LN(Table1[[#This Row],[NV]])</f>
        <v>25.766587538001097</v>
      </c>
      <c r="E521" s="5">
        <v>773506</v>
      </c>
      <c r="F521" s="5">
        <f t="shared" si="43"/>
        <v>598311532036</v>
      </c>
      <c r="G521" s="8">
        <f t="shared" si="44"/>
        <v>643932732804.23328</v>
      </c>
      <c r="H521" s="5">
        <f t="shared" si="45"/>
        <v>10487727.066156797</v>
      </c>
      <c r="I521" s="5">
        <f t="shared" si="46"/>
        <v>10838442.060674068</v>
      </c>
      <c r="J521" s="5">
        <f>Table1[[#This Row],[DAA 
(n)]]^1.5</f>
        <v>680292260.64908075</v>
      </c>
      <c r="K521" s="5">
        <f t="shared" si="47"/>
        <v>715367569.2040652</v>
      </c>
      <c r="L521" s="7">
        <f>LN(Table1[[#This Row],[NV]]/Table1[[#This Row],[NV_MA-1]])</f>
        <v>-1.4242725674268186</v>
      </c>
      <c r="M521" s="7">
        <f>LN(Table1[[#This Row],[NV]]/Table1[[#This Row],[NV_MA-2]])</f>
        <v>9.5679777156942567</v>
      </c>
      <c r="N521" s="4">
        <f>LN(Table1[[#This Row],[NV]]/Table1[[#This Row],[NV_MA-3]])</f>
        <v>5.378280486635223</v>
      </c>
      <c r="O521" s="7">
        <f>LN(Table1[[#This Row],[NV]]/Table1[[#This Row],[Metcalfe
NV ~ n^2]])</f>
        <v>-1.3507898738271136</v>
      </c>
      <c r="P521" s="7">
        <f>Table1[[#This Row],[NV_MA-1]]*$M$3</f>
        <v>643932732804.23328</v>
      </c>
    </row>
    <row r="522" spans="1:16" x14ac:dyDescent="0.2">
      <c r="A522" s="2">
        <v>43171</v>
      </c>
      <c r="B522" s="3">
        <v>154723061929.83099</v>
      </c>
      <c r="C522" s="3">
        <f t="shared" ref="C522:C585" si="48">AVERAGE(B522:B551)</f>
        <v>170685088158.09521</v>
      </c>
      <c r="D522" s="4">
        <f>LN(Table1[[#This Row],[NV]])</f>
        <v>25.764902658591502</v>
      </c>
      <c r="E522" s="5">
        <v>828676</v>
      </c>
      <c r="F522" s="5">
        <f t="shared" ref="F522:F585" si="49">E522^2</f>
        <v>686703912976</v>
      </c>
      <c r="G522" s="8">
        <f t="shared" ref="G522:G585" si="50">AVERAGE(F522:F551)</f>
        <v>646104210495.83337</v>
      </c>
      <c r="H522" s="5">
        <f t="shared" ref="H522:H585" si="51">E522*LN(E522)</f>
        <v>11292852.234165784</v>
      </c>
      <c r="I522" s="5">
        <f t="shared" ref="I522:I585" si="52">AVERAGE(H522:H551)</f>
        <v>10858385.246338317</v>
      </c>
      <c r="J522" s="5">
        <f>Table1[[#This Row],[DAA 
(n)]]^1.5</f>
        <v>754357376.7050333</v>
      </c>
      <c r="K522" s="5">
        <f t="shared" ref="K522:K585" si="53">AVERAGE(J522:J551)</f>
        <v>717195205.01189804</v>
      </c>
      <c r="L522" s="7">
        <f>LN(Table1[[#This Row],[NV]]/Table1[[#This Row],[NV_MA-1]])</f>
        <v>-1.4293239856844113</v>
      </c>
      <c r="M522" s="7">
        <f>LN(Table1[[#This Row],[NV]]/Table1[[#This Row],[NV_MA-2]])</f>
        <v>9.5644544853590983</v>
      </c>
      <c r="N522" s="4">
        <f>LN(Table1[[#This Row],[NV]]/Table1[[#This Row],[NV_MA-3]])</f>
        <v>5.3740440446242639</v>
      </c>
      <c r="O522" s="7">
        <f>LN(Table1[[#This Row],[NV]]/Table1[[#This Row],[Metcalfe
NV ~ n^2]])</f>
        <v>-1.4902663921974291</v>
      </c>
      <c r="P522" s="7">
        <f>Table1[[#This Row],[NV_MA-1]]*$M$3</f>
        <v>646104210495.83337</v>
      </c>
    </row>
    <row r="523" spans="1:16" x14ac:dyDescent="0.2">
      <c r="A523" s="2">
        <v>43170</v>
      </c>
      <c r="B523" s="3">
        <v>160810055292.80499</v>
      </c>
      <c r="C523" s="3">
        <f t="shared" si="48"/>
        <v>170324415650.74246</v>
      </c>
      <c r="D523" s="4">
        <f>LN(Table1[[#This Row],[NV]])</f>
        <v>25.80348972465163</v>
      </c>
      <c r="E523" s="5">
        <v>889324</v>
      </c>
      <c r="F523" s="5">
        <f t="shared" si="49"/>
        <v>790897176976</v>
      </c>
      <c r="G523" s="8">
        <f t="shared" si="50"/>
        <v>641328902495.59998</v>
      </c>
      <c r="H523" s="5">
        <f t="shared" si="51"/>
        <v>12182153.048636125</v>
      </c>
      <c r="I523" s="5">
        <f t="shared" si="52"/>
        <v>10813951.384367732</v>
      </c>
      <c r="J523" s="5">
        <f>Table1[[#This Row],[DAA 
(n)]]^1.5</f>
        <v>838667896.73684728</v>
      </c>
      <c r="K523" s="5">
        <f t="shared" si="53"/>
        <v>713148151.46483564</v>
      </c>
      <c r="L523" s="7">
        <f>LN(Table1[[#This Row],[NV]]/Table1[[#This Row],[NV_MA-1]])</f>
        <v>-1.383318546037813</v>
      </c>
      <c r="M523" s="7">
        <f>LN(Table1[[#This Row],[NV]]/Table1[[#This Row],[NV_MA-2]])</f>
        <v>9.6071420713574245</v>
      </c>
      <c r="N523" s="4">
        <f>LN(Table1[[#This Row],[NV]]/Table1[[#This Row],[NV_MA-3]])</f>
        <v>5.4182899817919061</v>
      </c>
      <c r="O523" s="7">
        <f>LN(Table1[[#This Row],[NV]]/Table1[[#This Row],[Metcalfe
NV ~ n^2]])</f>
        <v>-1.5929440804320656</v>
      </c>
      <c r="P523" s="7">
        <f>Table1[[#This Row],[NV_MA-1]]*$M$3</f>
        <v>641328902495.59998</v>
      </c>
    </row>
    <row r="524" spans="1:16" x14ac:dyDescent="0.2">
      <c r="A524" s="2">
        <v>43169</v>
      </c>
      <c r="B524" s="3">
        <v>148467809635.311</v>
      </c>
      <c r="C524" s="3">
        <f t="shared" si="48"/>
        <v>169834134689.58557</v>
      </c>
      <c r="D524" s="4">
        <f>LN(Table1[[#This Row],[NV]])</f>
        <v>25.723634001558537</v>
      </c>
      <c r="E524" s="5">
        <v>803717</v>
      </c>
      <c r="F524" s="5">
        <f t="shared" si="49"/>
        <v>645961016089</v>
      </c>
      <c r="G524" s="8">
        <f t="shared" si="50"/>
        <v>635345678271.09998</v>
      </c>
      <c r="H524" s="5">
        <f t="shared" si="51"/>
        <v>10928142.055196835</v>
      </c>
      <c r="I524" s="5">
        <f t="shared" si="52"/>
        <v>10761555.750748843</v>
      </c>
      <c r="J524" s="5">
        <f>Table1[[#This Row],[DAA 
(n)]]^1.5</f>
        <v>720534419.69693708</v>
      </c>
      <c r="K524" s="5">
        <f t="shared" si="53"/>
        <v>708240014.43078434</v>
      </c>
      <c r="L524" s="7">
        <f>LN(Table1[[#This Row],[NV]]/Table1[[#This Row],[NV_MA-1]])</f>
        <v>-1.4538010613921997</v>
      </c>
      <c r="M524" s="7">
        <f>LN(Table1[[#This Row],[NV]]/Table1[[#This Row],[NV_MA-2]])</f>
        <v>9.5321433128114244</v>
      </c>
      <c r="N524" s="4">
        <f>LN(Table1[[#This Row],[NV]]/Table1[[#This Row],[NV_MA-3]])</f>
        <v>5.3453404039159143</v>
      </c>
      <c r="O524" s="7">
        <f>LN(Table1[[#This Row],[NV]]/Table1[[#This Row],[Metcalfe
NV ~ n^2]])</f>
        <v>-1.4703709907380893</v>
      </c>
      <c r="P524" s="7">
        <f>Table1[[#This Row],[NV_MA-1]]*$M$3</f>
        <v>635345678271.09998</v>
      </c>
    </row>
    <row r="525" spans="1:16" x14ac:dyDescent="0.2">
      <c r="A525" s="2">
        <v>43168</v>
      </c>
      <c r="B525" s="3">
        <v>156779372721.03299</v>
      </c>
      <c r="C525" s="3">
        <f t="shared" si="48"/>
        <v>169512103708.82529</v>
      </c>
      <c r="D525" s="4">
        <f>LN(Table1[[#This Row],[NV]])</f>
        <v>25.778105384685034</v>
      </c>
      <c r="E525" s="5">
        <v>888997</v>
      </c>
      <c r="F525" s="5">
        <f t="shared" si="49"/>
        <v>790315666009</v>
      </c>
      <c r="G525" s="8">
        <f t="shared" si="50"/>
        <v>632744980732.26672</v>
      </c>
      <c r="H525" s="5">
        <f t="shared" si="51"/>
        <v>12177346.7918345</v>
      </c>
      <c r="I525" s="5">
        <f t="shared" si="52"/>
        <v>10737232.407582693</v>
      </c>
      <c r="J525" s="5">
        <f>Table1[[#This Row],[DAA 
(n)]]^1.5</f>
        <v>838205378.25463915</v>
      </c>
      <c r="K525" s="5">
        <f t="shared" si="53"/>
        <v>706029688.31618989</v>
      </c>
      <c r="L525" s="7">
        <f>LN(Table1[[#This Row],[NV]]/Table1[[#This Row],[NV_MA-1]])</f>
        <v>-1.3952279191893515</v>
      </c>
      <c r="M525" s="7">
        <f>LN(Table1[[#This Row],[NV]]/Table1[[#This Row],[NV_MA-2]])</f>
        <v>9.5888774610170664</v>
      </c>
      <c r="N525" s="4">
        <f>LN(Table1[[#This Row],[NV]]/Table1[[#This Row],[NV_MA-3]])</f>
        <v>5.4029375386722922</v>
      </c>
      <c r="O525" s="7">
        <f>LN(Table1[[#This Row],[NV]]/Table1[[#This Row],[Metcalfe
NV ~ n^2]])</f>
        <v>-1.6175928951393064</v>
      </c>
      <c r="P525" s="7">
        <f>Table1[[#This Row],[NV_MA-1]]*$M$3</f>
        <v>632744980732.26672</v>
      </c>
    </row>
    <row r="526" spans="1:16" x14ac:dyDescent="0.2">
      <c r="A526" s="2">
        <v>43167</v>
      </c>
      <c r="B526" s="3">
        <v>157825889451.63101</v>
      </c>
      <c r="C526" s="3">
        <f t="shared" si="48"/>
        <v>168569345996.93463</v>
      </c>
      <c r="D526" s="4">
        <f>LN(Table1[[#This Row],[NV]])</f>
        <v>25.784758296866976</v>
      </c>
      <c r="E526" s="5">
        <v>903578</v>
      </c>
      <c r="F526" s="5">
        <f t="shared" si="49"/>
        <v>816453202084</v>
      </c>
      <c r="G526" s="8">
        <f t="shared" si="50"/>
        <v>627954704070.66663</v>
      </c>
      <c r="H526" s="5">
        <f t="shared" si="51"/>
        <v>12391775.057789681</v>
      </c>
      <c r="I526" s="5">
        <f t="shared" si="52"/>
        <v>10695787.852878841</v>
      </c>
      <c r="J526" s="5">
        <f>Table1[[#This Row],[DAA 
(n)]]^1.5</f>
        <v>858911608.62609112</v>
      </c>
      <c r="K526" s="5">
        <f t="shared" si="53"/>
        <v>702125344.98724985</v>
      </c>
      <c r="L526" s="7">
        <f>LN(Table1[[#This Row],[NV]]/Table1[[#This Row],[NV_MA-1]])</f>
        <v>-1.3809755766703278</v>
      </c>
      <c r="M526" s="7">
        <f>LN(Table1[[#This Row],[NV]]/Table1[[#This Row],[NV_MA-2]])</f>
        <v>9.5993977335481873</v>
      </c>
      <c r="N526" s="4">
        <f>LN(Table1[[#This Row],[NV]]/Table1[[#This Row],[NV_MA-3]])</f>
        <v>5.4151357967028879</v>
      </c>
      <c r="O526" s="7">
        <f>LN(Table1[[#This Row],[NV]]/Table1[[#This Row],[Metcalfe
NV ~ n^2]])</f>
        <v>-1.6434771355797662</v>
      </c>
      <c r="P526" s="7">
        <f>Table1[[#This Row],[NV_MA-1]]*$M$3</f>
        <v>627954704070.66663</v>
      </c>
    </row>
    <row r="527" spans="1:16" x14ac:dyDescent="0.2">
      <c r="A527" s="2">
        <v>43166</v>
      </c>
      <c r="B527" s="3">
        <v>167309516508.63101</v>
      </c>
      <c r="C527" s="3">
        <f t="shared" si="48"/>
        <v>167649226576.44254</v>
      </c>
      <c r="D527" s="4">
        <f>LN(Table1[[#This Row],[NV]])</f>
        <v>25.843111326218196</v>
      </c>
      <c r="E527" s="5">
        <v>922143</v>
      </c>
      <c r="F527" s="5">
        <f t="shared" si="49"/>
        <v>850347712449</v>
      </c>
      <c r="G527" s="8">
        <f t="shared" si="50"/>
        <v>634056466034.83337</v>
      </c>
      <c r="H527" s="5">
        <f t="shared" si="51"/>
        <v>12665132.079401478</v>
      </c>
      <c r="I527" s="5">
        <f t="shared" si="52"/>
        <v>10743123.722864633</v>
      </c>
      <c r="J527" s="5">
        <f>Table1[[#This Row],[DAA 
(n)]]^1.5</f>
        <v>885518035.16408181</v>
      </c>
      <c r="K527" s="5">
        <f t="shared" si="53"/>
        <v>706815942.12902415</v>
      </c>
      <c r="L527" s="7">
        <f>LN(Table1[[#This Row],[NV]]/Table1[[#This Row],[NV_MA-1]])</f>
        <v>-1.3322925243459782</v>
      </c>
      <c r="M527" s="7">
        <f>LN(Table1[[#This Row],[NV]]/Table1[[#This Row],[NV_MA-2]])</f>
        <v>9.6533348720329624</v>
      </c>
      <c r="N527" s="4">
        <f>LN(Table1[[#This Row],[NV]]/Table1[[#This Row],[NV_MA-3]])</f>
        <v>5.4668304727019352</v>
      </c>
      <c r="O527" s="7">
        <f>LN(Table1[[#This Row],[NV]]/Table1[[#This Row],[Metcalfe
NV ~ n^2]])</f>
        <v>-1.6257998500342477</v>
      </c>
      <c r="P527" s="7">
        <f>Table1[[#This Row],[NV_MA-1]]*$M$3</f>
        <v>634056466034.83337</v>
      </c>
    </row>
    <row r="528" spans="1:16" x14ac:dyDescent="0.2">
      <c r="A528" s="2">
        <v>43165</v>
      </c>
      <c r="B528" s="3">
        <v>180473166029.77301</v>
      </c>
      <c r="C528" s="3">
        <f t="shared" si="48"/>
        <v>165940396899.3992</v>
      </c>
      <c r="D528" s="4">
        <f>LN(Table1[[#This Row],[NV]])</f>
        <v>25.918847939012664</v>
      </c>
      <c r="E528" s="5">
        <v>834323</v>
      </c>
      <c r="F528" s="5">
        <f t="shared" si="49"/>
        <v>696094868329</v>
      </c>
      <c r="G528" s="8">
        <f t="shared" si="50"/>
        <v>633665299438.66663</v>
      </c>
      <c r="H528" s="5">
        <f t="shared" si="51"/>
        <v>11375473.401121659</v>
      </c>
      <c r="I528" s="5">
        <f t="shared" si="52"/>
        <v>10739988.478111964</v>
      </c>
      <c r="J528" s="5">
        <f>Table1[[#This Row],[DAA 
(n)]]^1.5</f>
        <v>762081333.47357285</v>
      </c>
      <c r="K528" s="5">
        <f t="shared" si="53"/>
        <v>706509903.14838672</v>
      </c>
      <c r="L528" s="7">
        <f>LN(Table1[[#This Row],[NV]]/Table1[[#This Row],[NV_MA-1]])</f>
        <v>-1.2559387941062887</v>
      </c>
      <c r="M528" s="7">
        <f>LN(Table1[[#This Row],[NV]]/Table1[[#This Row],[NV_MA-2]])</f>
        <v>9.7293633647697408</v>
      </c>
      <c r="N528" s="4">
        <f>LN(Table1[[#This Row],[NV]]/Table1[[#This Row],[NV_MA-3]])</f>
        <v>5.5430001618268792</v>
      </c>
      <c r="O528" s="7">
        <f>LN(Table1[[#This Row],[NV]]/Table1[[#This Row],[Metcalfe
NV ~ n^2]])</f>
        <v>-1.3499038540498767</v>
      </c>
      <c r="P528" s="7">
        <f>Table1[[#This Row],[NV_MA-1]]*$M$3</f>
        <v>633665299438.66663</v>
      </c>
    </row>
    <row r="529" spans="1:16" x14ac:dyDescent="0.2">
      <c r="A529" s="2">
        <v>43164</v>
      </c>
      <c r="B529" s="3">
        <v>195133365251.55701</v>
      </c>
      <c r="C529" s="3">
        <f t="shared" si="48"/>
        <v>164569227088.33633</v>
      </c>
      <c r="D529" s="4">
        <f>LN(Table1[[#This Row],[NV]])</f>
        <v>25.996949086107428</v>
      </c>
      <c r="E529" s="5">
        <v>857168</v>
      </c>
      <c r="F529" s="5">
        <f t="shared" si="49"/>
        <v>734736980224</v>
      </c>
      <c r="G529" s="8">
        <f t="shared" si="50"/>
        <v>627343424028.53333</v>
      </c>
      <c r="H529" s="5">
        <f t="shared" si="51"/>
        <v>11710105.667248851</v>
      </c>
      <c r="I529" s="5">
        <f t="shared" si="52"/>
        <v>10680461.178051025</v>
      </c>
      <c r="J529" s="5">
        <f>Table1[[#This Row],[DAA 
(n)]]^1.5</f>
        <v>793595002.41914725</v>
      </c>
      <c r="K529" s="5">
        <f t="shared" si="53"/>
        <v>701118425.03877521</v>
      </c>
      <c r="L529" s="7">
        <f>LN(Table1[[#This Row],[NV]]/Table1[[#This Row],[NV_MA-1]])</f>
        <v>-1.167810867248259</v>
      </c>
      <c r="M529" s="7">
        <f>LN(Table1[[#This Row],[NV]]/Table1[[#This Row],[NV_MA-2]])</f>
        <v>9.8130225140779466</v>
      </c>
      <c r="N529" s="4">
        <f>LN(Table1[[#This Row],[NV]]/Table1[[#This Row],[NV_MA-3]])</f>
        <v>5.6287617180890219</v>
      </c>
      <c r="O529" s="7">
        <f>LN(Table1[[#This Row],[NV]]/Table1[[#This Row],[Metcalfe
NV ~ n^2]])</f>
        <v>-1.3258293359728424</v>
      </c>
      <c r="P529" s="7">
        <f>Table1[[#This Row],[NV_MA-1]]*$M$3</f>
        <v>627343424028.53333</v>
      </c>
    </row>
    <row r="530" spans="1:16" x14ac:dyDescent="0.2">
      <c r="A530" s="2">
        <v>43163</v>
      </c>
      <c r="B530" s="3">
        <v>194024289148.26401</v>
      </c>
      <c r="C530" s="3">
        <f t="shared" si="48"/>
        <v>163194952640.96097</v>
      </c>
      <c r="D530" s="4">
        <f>LN(Table1[[#This Row],[NV]])</f>
        <v>25.991249189967824</v>
      </c>
      <c r="E530" s="5">
        <v>792569</v>
      </c>
      <c r="F530" s="5">
        <f t="shared" si="49"/>
        <v>628165619761</v>
      </c>
      <c r="G530" s="8">
        <f t="shared" si="50"/>
        <v>619883492687.73328</v>
      </c>
      <c r="H530" s="5">
        <f t="shared" si="51"/>
        <v>10765492.345802201</v>
      </c>
      <c r="I530" s="5">
        <f t="shared" si="52"/>
        <v>10611302.024573021</v>
      </c>
      <c r="J530" s="5">
        <f>Table1[[#This Row],[DAA 
(n)]]^1.5</f>
        <v>705595207.67105389</v>
      </c>
      <c r="K530" s="5">
        <f t="shared" si="53"/>
        <v>694809715.09151566</v>
      </c>
      <c r="L530" s="7">
        <f>LN(Table1[[#This Row],[NV]]/Table1[[#This Row],[NV_MA-1]])</f>
        <v>-1.1615481923396997</v>
      </c>
      <c r="M530" s="7">
        <f>LN(Table1[[#This Row],[NV]]/Table1[[#This Row],[NV_MA-2]])</f>
        <v>9.8138189701703578</v>
      </c>
      <c r="N530" s="4">
        <f>LN(Table1[[#This Row],[NV]]/Table1[[#This Row],[NV_MA-3]])</f>
        <v>5.6321006151616499</v>
      </c>
      <c r="O530" s="7">
        <f>LN(Table1[[#This Row],[NV]]/Table1[[#This Row],[Metcalfe
NV ~ n^2]])</f>
        <v>-1.1748205044113438</v>
      </c>
      <c r="P530" s="7">
        <f>Table1[[#This Row],[NV_MA-1]]*$M$3</f>
        <v>619883492687.73328</v>
      </c>
    </row>
    <row r="531" spans="1:16" x14ac:dyDescent="0.2">
      <c r="A531" s="2">
        <v>43162</v>
      </c>
      <c r="B531" s="3">
        <v>193217173902.05801</v>
      </c>
      <c r="C531" s="3">
        <f t="shared" si="48"/>
        <v>161694643486.58499</v>
      </c>
      <c r="D531" s="4">
        <f>LN(Table1[[#This Row],[NV]])</f>
        <v>25.987080646606781</v>
      </c>
      <c r="E531" s="5">
        <v>934083</v>
      </c>
      <c r="F531" s="5">
        <f t="shared" si="49"/>
        <v>872511050889</v>
      </c>
      <c r="G531" s="8">
        <f t="shared" si="50"/>
        <v>623231379719.83337</v>
      </c>
      <c r="H531" s="5">
        <f t="shared" si="51"/>
        <v>12841138.447795376</v>
      </c>
      <c r="I531" s="5">
        <f t="shared" si="52"/>
        <v>10641036.860950103</v>
      </c>
      <c r="J531" s="5">
        <f>Table1[[#This Row],[DAA 
(n)]]^1.5</f>
        <v>902772252.53523898</v>
      </c>
      <c r="K531" s="5">
        <f t="shared" si="53"/>
        <v>697577213.34497821</v>
      </c>
      <c r="L531" s="7">
        <f>LN(Table1[[#This Row],[NV]]/Table1[[#This Row],[NV_MA-1]])</f>
        <v>-1.171103036195646</v>
      </c>
      <c r="M531" s="7">
        <f>LN(Table1[[#This Row],[NV]]/Table1[[#This Row],[NV_MA-2]])</f>
        <v>9.8068521601394725</v>
      </c>
      <c r="N531" s="4">
        <f>LN(Table1[[#This Row],[NV]]/Table1[[#This Row],[NV_MA-3]])</f>
        <v>5.6239568809376257</v>
      </c>
      <c r="O531" s="7">
        <f>LN(Table1[[#This Row],[NV]]/Table1[[#This Row],[Metcalfe
NV ~ n^2]])</f>
        <v>-1.5075605101113589</v>
      </c>
      <c r="P531" s="7">
        <f>Table1[[#This Row],[NV_MA-1]]*$M$3</f>
        <v>623231379719.83337</v>
      </c>
    </row>
    <row r="532" spans="1:16" x14ac:dyDescent="0.2">
      <c r="A532" s="2">
        <v>43161</v>
      </c>
      <c r="B532" s="3">
        <v>186245123100.51999</v>
      </c>
      <c r="C532" s="3">
        <f t="shared" si="48"/>
        <v>160358951519.86682</v>
      </c>
      <c r="D532" s="4">
        <f>LN(Table1[[#This Row],[NV]])</f>
        <v>25.950329509168061</v>
      </c>
      <c r="E532" s="5">
        <v>752300</v>
      </c>
      <c r="F532" s="5">
        <f t="shared" si="49"/>
        <v>565955290000</v>
      </c>
      <c r="G532" s="8">
        <f t="shared" si="50"/>
        <v>617329208568.73328</v>
      </c>
      <c r="H532" s="5">
        <f t="shared" si="51"/>
        <v>10179288.892718196</v>
      </c>
      <c r="I532" s="5">
        <f t="shared" si="52"/>
        <v>10591991.603343489</v>
      </c>
      <c r="J532" s="5">
        <f>Table1[[#This Row],[DAA 
(n)]]^1.5</f>
        <v>652509129.94915187</v>
      </c>
      <c r="K532" s="5">
        <f t="shared" si="53"/>
        <v>692869752.23433757</v>
      </c>
      <c r="L532" s="7">
        <f>LN(Table1[[#This Row],[NV]]/Table1[[#This Row],[NV_MA-1]])</f>
        <v>-1.1983387727099186</v>
      </c>
      <c r="M532" s="7">
        <f>LN(Table1[[#This Row],[NV]]/Table1[[#This Row],[NV_MA-2]])</f>
        <v>9.7747207447451459</v>
      </c>
      <c r="N532" s="4">
        <f>LN(Table1[[#This Row],[NV]]/Table1[[#This Row],[NV_MA-3]])</f>
        <v>5.5939769173920668</v>
      </c>
      <c r="O532" s="7">
        <f>LN(Table1[[#This Row],[NV]]/Table1[[#This Row],[Metcalfe
NV ~ n^2]])</f>
        <v>-1.1114514099285655</v>
      </c>
      <c r="P532" s="7">
        <f>Table1[[#This Row],[NV_MA-1]]*$M$3</f>
        <v>617329208568.73328</v>
      </c>
    </row>
    <row r="533" spans="1:16" x14ac:dyDescent="0.2">
      <c r="A533" s="2">
        <v>43160</v>
      </c>
      <c r="B533" s="3">
        <v>184695000427.06601</v>
      </c>
      <c r="C533" s="3">
        <f t="shared" si="48"/>
        <v>159821121008.9874</v>
      </c>
      <c r="D533" s="4">
        <f>LN(Table1[[#This Row],[NV]])</f>
        <v>25.941971655171631</v>
      </c>
      <c r="E533" s="5">
        <v>821011</v>
      </c>
      <c r="F533" s="5">
        <f t="shared" si="49"/>
        <v>674059062121</v>
      </c>
      <c r="G533" s="8">
        <f t="shared" si="50"/>
        <v>614125513712.19995</v>
      </c>
      <c r="H533" s="5">
        <f t="shared" si="51"/>
        <v>11180767.358040743</v>
      </c>
      <c r="I533" s="5">
        <f t="shared" si="52"/>
        <v>10559714.974323135</v>
      </c>
      <c r="J533" s="5">
        <f>Table1[[#This Row],[DAA 
(n)]]^1.5</f>
        <v>743915253.67546058</v>
      </c>
      <c r="K533" s="5">
        <f t="shared" si="53"/>
        <v>690036101.76575112</v>
      </c>
      <c r="L533" s="7">
        <f>LN(Table1[[#This Row],[NV]]/Table1[[#This Row],[NV_MA-1]])</f>
        <v>-1.2014935087577654</v>
      </c>
      <c r="M533" s="7">
        <f>LN(Table1[[#This Row],[NV]]/Table1[[#This Row],[NV_MA-2]])</f>
        <v>9.7694148103613934</v>
      </c>
      <c r="N533" s="4">
        <f>LN(Table1[[#This Row],[NV]]/Table1[[#This Row],[NV_MA-3]])</f>
        <v>5.589717179585131</v>
      </c>
      <c r="O533" s="7">
        <f>LN(Table1[[#This Row],[NV]]/Table1[[#This Row],[Metcalfe
NV ~ n^2]])</f>
        <v>-1.2946119181075102</v>
      </c>
      <c r="P533" s="7">
        <f>Table1[[#This Row],[NV_MA-1]]*$M$3</f>
        <v>614125513712.19995</v>
      </c>
    </row>
    <row r="534" spans="1:16" x14ac:dyDescent="0.2">
      <c r="A534" s="2">
        <v>43159</v>
      </c>
      <c r="B534" s="3">
        <v>174178293703.52701</v>
      </c>
      <c r="C534" s="3">
        <f t="shared" si="48"/>
        <v>159291351966.91043</v>
      </c>
      <c r="D534" s="4">
        <f>LN(Table1[[#This Row],[NV]])</f>
        <v>25.883345287995418</v>
      </c>
      <c r="E534" s="5">
        <v>817155</v>
      </c>
      <c r="F534" s="5">
        <f t="shared" si="49"/>
        <v>667742294025</v>
      </c>
      <c r="G534" s="8">
        <f t="shared" si="50"/>
        <v>615468134449</v>
      </c>
      <c r="H534" s="5">
        <f t="shared" si="51"/>
        <v>11124408.294259226</v>
      </c>
      <c r="I534" s="5">
        <f t="shared" si="52"/>
        <v>10571506.142158756</v>
      </c>
      <c r="J534" s="5">
        <f>Table1[[#This Row],[DAA 
(n)]]^1.5</f>
        <v>738680549.54357421</v>
      </c>
      <c r="K534" s="5">
        <f t="shared" si="53"/>
        <v>691139323.37210846</v>
      </c>
      <c r="L534" s="7">
        <f>LN(Table1[[#This Row],[NV]]/Table1[[#This Row],[NV_MA-1]])</f>
        <v>-1.2623037214221333</v>
      </c>
      <c r="M534" s="7">
        <f>LN(Table1[[#This Row],[NV]]/Table1[[#This Row],[NV_MA-2]])</f>
        <v>9.7096724481374359</v>
      </c>
      <c r="N534" s="4">
        <f>LN(Table1[[#This Row],[NV]]/Table1[[#This Row],[NV_MA-3]])</f>
        <v>5.5294933008678049</v>
      </c>
      <c r="O534" s="7">
        <f>LN(Table1[[#This Row],[NV]]/Table1[[#This Row],[Metcalfe
NV ~ n^2]])</f>
        <v>-1.3438228606648139</v>
      </c>
      <c r="P534" s="7">
        <f>Table1[[#This Row],[NV_MA-1]]*$M$3</f>
        <v>615468134449</v>
      </c>
    </row>
    <row r="535" spans="1:16" x14ac:dyDescent="0.2">
      <c r="A535" s="2">
        <v>43158</v>
      </c>
      <c r="B535" s="3">
        <v>180003787068.30099</v>
      </c>
      <c r="C535" s="3">
        <f t="shared" si="48"/>
        <v>159764758718.1926</v>
      </c>
      <c r="D535" s="4">
        <f>LN(Table1[[#This Row],[NV]])</f>
        <v>25.916243726883639</v>
      </c>
      <c r="E535" s="5">
        <v>699046</v>
      </c>
      <c r="F535" s="5">
        <f t="shared" si="49"/>
        <v>488665310116</v>
      </c>
      <c r="G535" s="8">
        <f t="shared" si="50"/>
        <v>613242776411.5</v>
      </c>
      <c r="H535" s="5">
        <f t="shared" si="51"/>
        <v>9407391.8510204814</v>
      </c>
      <c r="I535" s="5">
        <f t="shared" si="52"/>
        <v>10551120.13786</v>
      </c>
      <c r="J535" s="5">
        <f>Table1[[#This Row],[DAA 
(n)]]^1.5</f>
        <v>584465166.09234357</v>
      </c>
      <c r="K535" s="5">
        <f t="shared" si="53"/>
        <v>689268901.50441992</v>
      </c>
      <c r="L535" s="7">
        <f>LN(Table1[[#This Row],[NV]]/Table1[[#This Row],[NV_MA-1]])</f>
        <v>-1.2257830139416175</v>
      </c>
      <c r="M535" s="7">
        <f>LN(Table1[[#This Row],[NV]]/Table1[[#This Row],[NV_MA-2]])</f>
        <v>9.7445011404286319</v>
      </c>
      <c r="N535" s="4">
        <f>LN(Table1[[#This Row],[NV]]/Table1[[#This Row],[NV_MA-3]])</f>
        <v>5.5651016960988757</v>
      </c>
      <c r="O535" s="7">
        <f>LN(Table1[[#This Row],[NV]]/Table1[[#This Row],[Metcalfe
NV ~ n^2]])</f>
        <v>-0.99869992781285033</v>
      </c>
      <c r="P535" s="7">
        <f>Table1[[#This Row],[NV_MA-1]]*$M$3</f>
        <v>613242776411.5</v>
      </c>
    </row>
    <row r="536" spans="1:16" x14ac:dyDescent="0.2">
      <c r="A536" s="2">
        <v>43157</v>
      </c>
      <c r="B536" s="3">
        <v>174219576590.30099</v>
      </c>
      <c r="C536" s="3">
        <f t="shared" si="48"/>
        <v>160331638755.99155</v>
      </c>
      <c r="D536" s="4">
        <f>LN(Table1[[#This Row],[NV]])</f>
        <v>25.883582275017943</v>
      </c>
      <c r="E536" s="5">
        <v>688379</v>
      </c>
      <c r="F536" s="5">
        <f t="shared" si="49"/>
        <v>473865647641</v>
      </c>
      <c r="G536" s="8">
        <f t="shared" si="50"/>
        <v>616497710591.66663</v>
      </c>
      <c r="H536" s="5">
        <f t="shared" si="51"/>
        <v>9253255.8020292614</v>
      </c>
      <c r="I536" s="5">
        <f t="shared" si="52"/>
        <v>10583349.792736765</v>
      </c>
      <c r="J536" s="5">
        <f>Table1[[#This Row],[DAA 
(n)]]^1.5</f>
        <v>571138477.65446854</v>
      </c>
      <c r="K536" s="5">
        <f t="shared" si="53"/>
        <v>692121221.07366359</v>
      </c>
      <c r="L536" s="7">
        <f>LN(Table1[[#This Row],[NV]]/Table1[[#This Row],[NV_MA-1]])</f>
        <v>-1.2637381709682538</v>
      </c>
      <c r="M536" s="7">
        <f>LN(Table1[[#This Row],[NV]]/Table1[[#This Row],[NV_MA-2]])</f>
        <v>9.7087897251650652</v>
      </c>
      <c r="N536" s="4">
        <f>LN(Table1[[#This Row],[NV]]/Table1[[#This Row],[NV_MA-3]])</f>
        <v>5.5283106018153996</v>
      </c>
      <c r="O536" s="7">
        <f>LN(Table1[[#This Row],[NV]]/Table1[[#This Row],[Metcalfe
NV ~ n^2]])</f>
        <v>-1.0006073996504012</v>
      </c>
      <c r="P536" s="7">
        <f>Table1[[#This Row],[NV_MA-1]]*$M$3</f>
        <v>616497710591.66663</v>
      </c>
    </row>
    <row r="537" spans="1:16" x14ac:dyDescent="0.2">
      <c r="A537" s="2">
        <v>43156</v>
      </c>
      <c r="B537" s="3">
        <v>161922182080.229</v>
      </c>
      <c r="C537" s="3">
        <f t="shared" si="48"/>
        <v>160915738554.78827</v>
      </c>
      <c r="D537" s="4">
        <f>LN(Table1[[#This Row],[NV]])</f>
        <v>25.810381699240708</v>
      </c>
      <c r="E537" s="5">
        <v>526879</v>
      </c>
      <c r="F537" s="5">
        <f t="shared" si="49"/>
        <v>277601480641</v>
      </c>
      <c r="G537" s="8">
        <f t="shared" si="50"/>
        <v>625403705856.96667</v>
      </c>
      <c r="H537" s="5">
        <f t="shared" si="51"/>
        <v>6941486.5653417092</v>
      </c>
      <c r="I537" s="5">
        <f t="shared" si="52"/>
        <v>10667039.604083054</v>
      </c>
      <c r="J537" s="5">
        <f>Table1[[#This Row],[DAA 
(n)]]^1.5</f>
        <v>382442663.04721987</v>
      </c>
      <c r="K537" s="5">
        <f t="shared" si="53"/>
        <v>699706603.54591978</v>
      </c>
      <c r="L537" s="7">
        <f>LN(Table1[[#This Row],[NV]]/Table1[[#This Row],[NV_MA-1]])</f>
        <v>-1.3512815082906653</v>
      </c>
      <c r="M537" s="7">
        <f>LN(Table1[[#This Row],[NV]]/Table1[[#This Row],[NV_MA-2]])</f>
        <v>9.6277125648732174</v>
      </c>
      <c r="N537" s="4">
        <f>LN(Table1[[#This Row],[NV]]/Table1[[#This Row],[NV_MA-3]])</f>
        <v>5.4442100318873674</v>
      </c>
      <c r="O537" s="7">
        <f>LN(Table1[[#This Row],[NV]]/Table1[[#This Row],[Metcalfe
NV ~ n^2]])</f>
        <v>-0.5390707000453111</v>
      </c>
      <c r="P537" s="7">
        <f>Table1[[#This Row],[NV_MA-1]]*$M$3</f>
        <v>625403705856.96667</v>
      </c>
    </row>
    <row r="538" spans="1:16" x14ac:dyDescent="0.2">
      <c r="A538" s="2">
        <v>43155</v>
      </c>
      <c r="B538" s="3">
        <v>163267662414.85199</v>
      </c>
      <c r="C538" s="3">
        <f t="shared" si="48"/>
        <v>161708808841.0455</v>
      </c>
      <c r="D538" s="4">
        <f>LN(Table1[[#This Row],[NV]])</f>
        <v>25.818656791684582</v>
      </c>
      <c r="E538" s="5">
        <v>690001</v>
      </c>
      <c r="F538" s="5">
        <f t="shared" si="49"/>
        <v>476101380001</v>
      </c>
      <c r="G538" s="8">
        <f t="shared" si="50"/>
        <v>637860183396.96667</v>
      </c>
      <c r="H538" s="5">
        <f t="shared" si="51"/>
        <v>9276682.7892832756</v>
      </c>
      <c r="I538" s="5">
        <f t="shared" si="52"/>
        <v>10801539.856646428</v>
      </c>
      <c r="J538" s="5">
        <f>Table1[[#This Row],[DAA 
(n)]]^1.5</f>
        <v>573158292.53537798</v>
      </c>
      <c r="K538" s="5">
        <f t="shared" si="53"/>
        <v>711124942.44774055</v>
      </c>
      <c r="L538" s="7">
        <f>LN(Table1[[#This Row],[NV]]/Table1[[#This Row],[NV_MA-1]])</f>
        <v>-1.3627281563095097</v>
      </c>
      <c r="M538" s="7">
        <f>LN(Table1[[#This Row],[NV]]/Table1[[#This Row],[NV_MA-2]])</f>
        <v>9.623457530434484</v>
      </c>
      <c r="N538" s="4">
        <f>LN(Table1[[#This Row],[NV]]/Table1[[#This Row],[NV_MA-3]])</f>
        <v>5.4362980915807837</v>
      </c>
      <c r="O538" s="7">
        <f>LN(Table1[[#This Row],[NV]]/Table1[[#This Row],[Metcalfe
NV ~ n^2]])</f>
        <v>-1.0702398600109271</v>
      </c>
      <c r="P538" s="7">
        <f>Table1[[#This Row],[NV_MA-1]]*$M$3</f>
        <v>637860183396.96667</v>
      </c>
    </row>
    <row r="539" spans="1:16" x14ac:dyDescent="0.2">
      <c r="A539" s="2">
        <v>43154</v>
      </c>
      <c r="B539" s="3">
        <v>171658788804.37601</v>
      </c>
      <c r="C539" s="3">
        <f t="shared" si="48"/>
        <v>162514886132.8576</v>
      </c>
      <c r="D539" s="4">
        <f>LN(Table1[[#This Row],[NV]])</f>
        <v>25.868774557429091</v>
      </c>
      <c r="E539" s="5">
        <v>732287</v>
      </c>
      <c r="F539" s="5">
        <f t="shared" si="49"/>
        <v>536244250369</v>
      </c>
      <c r="G539" s="8">
        <f t="shared" si="50"/>
        <v>646302321824.96667</v>
      </c>
      <c r="H539" s="5">
        <f t="shared" si="51"/>
        <v>9888750.7714628056</v>
      </c>
      <c r="I539" s="5">
        <f t="shared" si="52"/>
        <v>10881120.074375192</v>
      </c>
      <c r="J539" s="5">
        <f>Table1[[#This Row],[DAA 
(n)]]^1.5</f>
        <v>626645588.32721639</v>
      </c>
      <c r="K539" s="5">
        <f t="shared" si="53"/>
        <v>718327656.29577446</v>
      </c>
      <c r="L539" s="7">
        <f>LN(Table1[[#This Row],[NV]]/Table1[[#This Row],[NV_MA-1]])</f>
        <v>-1.3257586642676724</v>
      </c>
      <c r="M539" s="7">
        <f>LN(Table1[[#This Row],[NV]]/Table1[[#This Row],[NV_MA-2]])</f>
        <v>9.6662348153233797</v>
      </c>
      <c r="N539" s="4">
        <f>LN(Table1[[#This Row],[NV]]/Table1[[#This Row],[NV_MA-3]])</f>
        <v>5.4763381886948368</v>
      </c>
      <c r="O539" s="7">
        <f>LN(Table1[[#This Row],[NV]]/Table1[[#This Row],[Metcalfe
NV ~ n^2]])</f>
        <v>-1.1390810277794543</v>
      </c>
      <c r="P539" s="7">
        <f>Table1[[#This Row],[NV_MA-1]]*$M$3</f>
        <v>646302321824.96667</v>
      </c>
    </row>
    <row r="540" spans="1:16" x14ac:dyDescent="0.2">
      <c r="A540" s="2">
        <v>43153</v>
      </c>
      <c r="B540" s="3">
        <v>166635079326.418</v>
      </c>
      <c r="C540" s="3">
        <f t="shared" si="48"/>
        <v>163092616008.0513</v>
      </c>
      <c r="D540" s="4">
        <f>LN(Table1[[#This Row],[NV]])</f>
        <v>25.839072104697049</v>
      </c>
      <c r="E540" s="5">
        <v>719848</v>
      </c>
      <c r="F540" s="5">
        <f t="shared" si="49"/>
        <v>518181143104</v>
      </c>
      <c r="G540" s="8">
        <f t="shared" si="50"/>
        <v>657891313075.6333</v>
      </c>
      <c r="H540" s="5">
        <f t="shared" si="51"/>
        <v>9708442.6645733528</v>
      </c>
      <c r="I540" s="5">
        <f t="shared" si="52"/>
        <v>10982524.412556294</v>
      </c>
      <c r="J540" s="5">
        <f>Table1[[#This Row],[DAA 
(n)]]^1.5</f>
        <v>610746804.74082434</v>
      </c>
      <c r="K540" s="5">
        <f t="shared" si="53"/>
        <v>727826359.77626061</v>
      </c>
      <c r="L540" s="7">
        <f>LN(Table1[[#This Row],[NV]]/Table1[[#This Row],[NV_MA-1]])</f>
        <v>-1.3732334722347337</v>
      </c>
      <c r="M540" s="7">
        <f>LN(Table1[[#This Row],[NV]]/Table1[[#This Row],[NV_MA-2]])</f>
        <v>9.6272562270077824</v>
      </c>
      <c r="N540" s="4">
        <f>LN(Table1[[#This Row],[NV]]/Table1[[#This Row],[NV_MA-3]])</f>
        <v>5.4334990437765951</v>
      </c>
      <c r="O540" s="7">
        <f>LN(Table1[[#This Row],[NV]]/Table1[[#This Row],[Metcalfe
NV ~ n^2]])</f>
        <v>-1.1345186104910288</v>
      </c>
      <c r="P540" s="7">
        <f>Table1[[#This Row],[NV_MA-1]]*$M$3</f>
        <v>657891313075.6333</v>
      </c>
    </row>
    <row r="541" spans="1:16" x14ac:dyDescent="0.2">
      <c r="A541" s="2">
        <v>43152</v>
      </c>
      <c r="B541" s="3">
        <v>176478660073.81</v>
      </c>
      <c r="C541" s="3">
        <f t="shared" si="48"/>
        <v>163616572456.14044</v>
      </c>
      <c r="D541" s="4">
        <f>LN(Table1[[#This Row],[NV]])</f>
        <v>25.896465799912637</v>
      </c>
      <c r="E541" s="5">
        <v>713740</v>
      </c>
      <c r="F541" s="5">
        <f t="shared" si="49"/>
        <v>509424787600</v>
      </c>
      <c r="G541" s="8">
        <f t="shared" si="50"/>
        <v>667225013274.03333</v>
      </c>
      <c r="H541" s="5">
        <f t="shared" si="51"/>
        <v>9619983.3057056479</v>
      </c>
      <c r="I541" s="5">
        <f t="shared" si="52"/>
        <v>11066986.575468795</v>
      </c>
      <c r="J541" s="5">
        <f>Table1[[#This Row],[DAA 
(n)]]^1.5</f>
        <v>602989923.54899609</v>
      </c>
      <c r="K541" s="5">
        <f t="shared" si="53"/>
        <v>735616897.22365415</v>
      </c>
      <c r="L541" s="7">
        <f>LN(Table1[[#This Row],[NV]]/Table1[[#This Row],[NV_MA-1]])</f>
        <v>-1.329927377294696</v>
      </c>
      <c r="M541" s="7">
        <f>LN(Table1[[#This Row],[NV]]/Table1[[#This Row],[NV_MA-2]])</f>
        <v>9.676988747689963</v>
      </c>
      <c r="N541" s="4">
        <f>LN(Table1[[#This Row],[NV]]/Table1[[#This Row],[NV_MA-3]])</f>
        <v>5.4802457788136474</v>
      </c>
      <c r="O541" s="7">
        <f>LN(Table1[[#This Row],[NV]]/Table1[[#This Row],[Metcalfe
NV ~ n^2]])</f>
        <v>-1.0600822587800185</v>
      </c>
      <c r="P541" s="7">
        <f>Table1[[#This Row],[NV_MA-1]]*$M$3</f>
        <v>667225013274.03333</v>
      </c>
    </row>
    <row r="542" spans="1:16" x14ac:dyDescent="0.2">
      <c r="A542" s="2">
        <v>43151</v>
      </c>
      <c r="B542" s="3">
        <v>189726399337.465</v>
      </c>
      <c r="C542" s="3">
        <f t="shared" si="48"/>
        <v>163749966129.12891</v>
      </c>
      <c r="D542" s="4">
        <f>LN(Table1[[#This Row],[NV]])</f>
        <v>25.968848867818437</v>
      </c>
      <c r="E542" s="5">
        <v>703065</v>
      </c>
      <c r="F542" s="5">
        <f t="shared" si="49"/>
        <v>494300394225</v>
      </c>
      <c r="G542" s="8">
        <f t="shared" si="50"/>
        <v>680112509247.40002</v>
      </c>
      <c r="H542" s="5">
        <f t="shared" si="51"/>
        <v>9465507.9613633286</v>
      </c>
      <c r="I542" s="5">
        <f t="shared" si="52"/>
        <v>11180513.77836368</v>
      </c>
      <c r="J542" s="5">
        <f>Table1[[#This Row],[DAA 
(n)]]^1.5</f>
        <v>589512770.57057929</v>
      </c>
      <c r="K542" s="5">
        <f t="shared" si="53"/>
        <v>746216486.05580497</v>
      </c>
      <c r="L542" s="7">
        <f>LN(Table1[[#This Row],[NV]]/Table1[[#This Row],[NV_MA-1]])</f>
        <v>-1.2766752083875819</v>
      </c>
      <c r="M542" s="7">
        <f>LN(Table1[[#This Row],[NV]]/Table1[[#This Row],[NV_MA-2]])</f>
        <v>9.739165888052197</v>
      </c>
      <c r="N542" s="4">
        <f>LN(Table1[[#This Row],[NV]]/Table1[[#This Row],[NV_MA-3]])</f>
        <v>5.5383225559637941</v>
      </c>
      <c r="O542" s="7">
        <f>LN(Table1[[#This Row],[NV]]/Table1[[#This Row],[Metcalfe
NV ~ n^2]])</f>
        <v>-0.95756038698254708</v>
      </c>
      <c r="P542" s="7">
        <f>Table1[[#This Row],[NV_MA-1]]*$M$3</f>
        <v>680112509247.40002</v>
      </c>
    </row>
    <row r="543" spans="1:16" x14ac:dyDescent="0.2">
      <c r="A543" s="2">
        <v>43150</v>
      </c>
      <c r="B543" s="3">
        <v>188057385179.224</v>
      </c>
      <c r="C543" s="3">
        <f t="shared" si="48"/>
        <v>163812218787.99579</v>
      </c>
      <c r="D543" s="4">
        <f>LN(Table1[[#This Row],[NV]])</f>
        <v>25.960012993515033</v>
      </c>
      <c r="E543" s="5">
        <v>857787</v>
      </c>
      <c r="F543" s="5">
        <f t="shared" si="49"/>
        <v>735798537369</v>
      </c>
      <c r="G543" s="8">
        <f t="shared" si="50"/>
        <v>696207299841.09998</v>
      </c>
      <c r="H543" s="5">
        <f t="shared" si="51"/>
        <v>11719181.290620729</v>
      </c>
      <c r="I543" s="5">
        <f t="shared" si="52"/>
        <v>11319839.759324111</v>
      </c>
      <c r="J543" s="5">
        <f>Table1[[#This Row],[DAA 
(n)]]^1.5</f>
        <v>794454794.16650283</v>
      </c>
      <c r="K543" s="5">
        <f t="shared" si="53"/>
        <v>759326348.28114951</v>
      </c>
      <c r="L543" s="7">
        <f>LN(Table1[[#This Row],[NV]]/Table1[[#This Row],[NV_MA-1]])</f>
        <v>-1.3089003040181808</v>
      </c>
      <c r="M543" s="7">
        <f>LN(Table1[[#This Row],[NV]]/Table1[[#This Row],[NV_MA-2]])</f>
        <v>9.7179455184126535</v>
      </c>
      <c r="N543" s="4">
        <f>LN(Table1[[#This Row],[NV]]/Table1[[#This Row],[NV_MA-3]])</f>
        <v>5.5120707791814239</v>
      </c>
      <c r="O543" s="7">
        <f>LN(Table1[[#This Row],[NV]]/Table1[[#This Row],[Metcalfe
NV ~ n^2]])</f>
        <v>-1.3642091982895288</v>
      </c>
      <c r="P543" s="7">
        <f>Table1[[#This Row],[NV_MA-1]]*$M$3</f>
        <v>696207299841.09998</v>
      </c>
    </row>
    <row r="544" spans="1:16" x14ac:dyDescent="0.2">
      <c r="A544" s="2">
        <v>43149</v>
      </c>
      <c r="B544" s="3">
        <v>176144110644.702</v>
      </c>
      <c r="C544" s="3">
        <f t="shared" si="48"/>
        <v>164687349676.97299</v>
      </c>
      <c r="D544" s="4">
        <f>LN(Table1[[#This Row],[NV]])</f>
        <v>25.894568307423402</v>
      </c>
      <c r="E544" s="5">
        <v>730130</v>
      </c>
      <c r="F544" s="5">
        <f t="shared" si="49"/>
        <v>533089816900</v>
      </c>
      <c r="G544" s="8">
        <f t="shared" si="50"/>
        <v>703047895382.1333</v>
      </c>
      <c r="H544" s="5">
        <f t="shared" si="51"/>
        <v>9857468.9791313</v>
      </c>
      <c r="I544" s="5">
        <f t="shared" si="52"/>
        <v>11374946.613466816</v>
      </c>
      <c r="J544" s="5">
        <f>Table1[[#This Row],[DAA 
(n)]]^1.5</f>
        <v>623878888.898476</v>
      </c>
      <c r="K544" s="5">
        <f t="shared" si="53"/>
        <v>764692116.7377708</v>
      </c>
      <c r="L544" s="7">
        <f>LN(Table1[[#This Row],[NV]]/Table1[[#This Row],[NV_MA-1]])</f>
        <v>-1.384122549001743</v>
      </c>
      <c r="M544" s="7">
        <f>LN(Table1[[#This Row],[NV]]/Table1[[#This Row],[NV_MA-2]])</f>
        <v>9.6476444779547244</v>
      </c>
      <c r="N544" s="4">
        <f>LN(Table1[[#This Row],[NV]]/Table1[[#This Row],[NV_MA-3]])</f>
        <v>5.4395844584227611</v>
      </c>
      <c r="O544" s="7">
        <f>LN(Table1[[#This Row],[NV]]/Table1[[#This Row],[Metcalfe
NV ~ n^2]])</f>
        <v>-1.1073874514998063</v>
      </c>
      <c r="P544" s="7">
        <f>Table1[[#This Row],[NV_MA-1]]*$M$3</f>
        <v>703047895382.1333</v>
      </c>
    </row>
    <row r="545" spans="1:16" x14ac:dyDescent="0.2">
      <c r="A545" s="2">
        <v>43148</v>
      </c>
      <c r="B545" s="3">
        <v>186454977269.24899</v>
      </c>
      <c r="C545" s="3">
        <f t="shared" si="48"/>
        <v>165196821298.03619</v>
      </c>
      <c r="D545" s="4">
        <f>LN(Table1[[#This Row],[NV]])</f>
        <v>25.951455638142527</v>
      </c>
      <c r="E545" s="5">
        <v>765638</v>
      </c>
      <c r="F545" s="5">
        <f t="shared" si="49"/>
        <v>586201547044</v>
      </c>
      <c r="G545" s="8">
        <f t="shared" si="50"/>
        <v>720503819887.59998</v>
      </c>
      <c r="H545" s="5">
        <f t="shared" si="51"/>
        <v>10373219.455916509</v>
      </c>
      <c r="I545" s="5">
        <f t="shared" si="52"/>
        <v>11520718.130839856</v>
      </c>
      <c r="J545" s="5">
        <f>Table1[[#This Row],[DAA 
(n)]]^1.5</f>
        <v>669938937.5724287</v>
      </c>
      <c r="K545" s="5">
        <f t="shared" si="53"/>
        <v>778638836.28752303</v>
      </c>
      <c r="L545" s="7">
        <f>LN(Table1[[#This Row],[NV]]/Table1[[#This Row],[NV_MA-1]])</f>
        <v>-1.3517609159471031</v>
      </c>
      <c r="M545" s="7">
        <f>LN(Table1[[#This Row],[NV]]/Table1[[#This Row],[NV_MA-2]])</f>
        <v>9.6917980891069089</v>
      </c>
      <c r="N545" s="4">
        <f>LN(Table1[[#This Row],[NV]]/Table1[[#This Row],[NV_MA-3]])</f>
        <v>5.4783977666060775</v>
      </c>
      <c r="O545" s="7">
        <f>LN(Table1[[#This Row],[NV]]/Table1[[#This Row],[Metcalfe
NV ~ n^2]])</f>
        <v>-1.145473866183301</v>
      </c>
      <c r="P545" s="7">
        <f>Table1[[#This Row],[NV_MA-1]]*$M$3</f>
        <v>720503819887.59998</v>
      </c>
    </row>
    <row r="546" spans="1:16" x14ac:dyDescent="0.2">
      <c r="A546" s="2">
        <v>43147</v>
      </c>
      <c r="B546" s="3">
        <v>171768492000.22601</v>
      </c>
      <c r="C546" s="3">
        <f t="shared" si="48"/>
        <v>165192618670.66882</v>
      </c>
      <c r="D546" s="4">
        <f>LN(Table1[[#This Row],[NV]])</f>
        <v>25.86941343037666</v>
      </c>
      <c r="E546" s="5">
        <v>773561</v>
      </c>
      <c r="F546" s="5">
        <f t="shared" si="49"/>
        <v>598396620721</v>
      </c>
      <c r="G546" s="8">
        <f t="shared" si="50"/>
        <v>737769089122.80005</v>
      </c>
      <c r="H546" s="5">
        <f t="shared" si="51"/>
        <v>10488527.795990959</v>
      </c>
      <c r="I546" s="5">
        <f t="shared" si="52"/>
        <v>11660586.110740203</v>
      </c>
      <c r="J546" s="5">
        <f>Table1[[#This Row],[DAA 
(n)]]^1.5</f>
        <v>680364820.02052355</v>
      </c>
      <c r="K546" s="5">
        <f t="shared" si="53"/>
        <v>792212349.11711228</v>
      </c>
      <c r="L546" s="7">
        <f>LN(Table1[[#This Row],[NV]]/Table1[[#This Row],[NV_MA-1]])</f>
        <v>-1.4574832948432788</v>
      </c>
      <c r="M546" s="7">
        <f>LN(Table1[[#This Row],[NV]]/Table1[[#This Row],[NV_MA-2]])</f>
        <v>9.597688425966048</v>
      </c>
      <c r="N546" s="4">
        <f>LN(Table1[[#This Row],[NV]]/Table1[[#This Row],[NV_MA-3]])</f>
        <v>5.3790733989629418</v>
      </c>
      <c r="O546" s="7">
        <f>LN(Table1[[#This Row],[NV]]/Table1[[#This Row],[Metcalfe
NV ~ n^2]])</f>
        <v>-1.2481061860232308</v>
      </c>
      <c r="P546" s="7">
        <f>Table1[[#This Row],[NV_MA-1]]*$M$3</f>
        <v>737769089122.80005</v>
      </c>
    </row>
    <row r="547" spans="1:16" x14ac:dyDescent="0.2">
      <c r="A547" s="2">
        <v>43146</v>
      </c>
      <c r="B547" s="3">
        <v>170187855332.11301</v>
      </c>
      <c r="C547" s="3">
        <f t="shared" si="48"/>
        <v>165671412489.52185</v>
      </c>
      <c r="D547" s="4">
        <f>LN(Table1[[#This Row],[NV]])</f>
        <v>25.860168695264296</v>
      </c>
      <c r="E547" s="5">
        <v>779005</v>
      </c>
      <c r="F547" s="5">
        <f t="shared" si="49"/>
        <v>606848790025</v>
      </c>
      <c r="G547" s="8">
        <f t="shared" si="50"/>
        <v>757460974208.40002</v>
      </c>
      <c r="H547" s="5">
        <f t="shared" si="51"/>
        <v>10567804.795908067</v>
      </c>
      <c r="I547" s="5">
        <f t="shared" si="52"/>
        <v>11816303.111524107</v>
      </c>
      <c r="J547" s="5">
        <f>Table1[[#This Row],[DAA 
(n)]]^1.5</f>
        <v>687559627.72215211</v>
      </c>
      <c r="K547" s="5">
        <f t="shared" si="53"/>
        <v>807491851.56527853</v>
      </c>
      <c r="L547" s="7">
        <f>LN(Table1[[#This Row],[NV]]/Table1[[#This Row],[NV_MA-1]])</f>
        <v>-1.4930691585416498</v>
      </c>
      <c r="M547" s="7">
        <f>LN(Table1[[#This Row],[NV]]/Table1[[#This Row],[NV_MA-2]])</f>
        <v>9.5751779397659007</v>
      </c>
      <c r="N547" s="4">
        <f>LN(Table1[[#This Row],[NV]]/Table1[[#This Row],[NV_MA-3]])</f>
        <v>5.3507251731949541</v>
      </c>
      <c r="O547" s="7">
        <f>LN(Table1[[#This Row],[NV]]/Table1[[#This Row],[Metcalfe
NV ~ n^2]])</f>
        <v>-1.2713767913707545</v>
      </c>
      <c r="P547" s="7">
        <f>Table1[[#This Row],[NV_MA-1]]*$M$3</f>
        <v>757460974208.40002</v>
      </c>
    </row>
    <row r="548" spans="1:16" x14ac:dyDescent="0.2">
      <c r="A548" s="2">
        <v>43145</v>
      </c>
      <c r="B548" s="3">
        <v>159590915154.61801</v>
      </c>
      <c r="C548" s="3">
        <f t="shared" si="48"/>
        <v>166260064347.32428</v>
      </c>
      <c r="D548" s="4">
        <f>LN(Table1[[#This Row],[NV]])</f>
        <v>25.795879597751856</v>
      </c>
      <c r="E548" s="5">
        <v>937769</v>
      </c>
      <c r="F548" s="5">
        <f t="shared" si="49"/>
        <v>879410697361</v>
      </c>
      <c r="G548" s="8">
        <f t="shared" si="50"/>
        <v>770687391499.59998</v>
      </c>
      <c r="H548" s="5">
        <f t="shared" si="51"/>
        <v>12895504.334591784</v>
      </c>
      <c r="I548" s="5">
        <f t="shared" si="52"/>
        <v>11925458.339162087</v>
      </c>
      <c r="J548" s="5">
        <f>Table1[[#This Row],[DAA 
(n)]]^1.5</f>
        <v>908121186.98636818</v>
      </c>
      <c r="K548" s="5">
        <f t="shared" si="53"/>
        <v>817997521.98818898</v>
      </c>
      <c r="L548" s="7">
        <f>LN(Table1[[#This Row],[NV]]/Table1[[#This Row],[NV_MA-1]])</f>
        <v>-1.5746690720413852</v>
      </c>
      <c r="M548" s="7">
        <f>LN(Table1[[#This Row],[NV]]/Table1[[#This Row],[NV_MA-2]])</f>
        <v>9.5016935686019259</v>
      </c>
      <c r="N548" s="4">
        <f>LN(Table1[[#This Row],[NV]]/Table1[[#This Row],[NV_MA-3]])</f>
        <v>5.2735097325437144</v>
      </c>
      <c r="O548" s="7">
        <f>LN(Table1[[#This Row],[NV]]/Table1[[#This Row],[Metcalfe
NV ~ n^2]])</f>
        <v>-1.7066382602532255</v>
      </c>
      <c r="P548" s="7">
        <f>Table1[[#This Row],[NV_MA-1]]*$M$3</f>
        <v>770687391499.59998</v>
      </c>
    </row>
    <row r="549" spans="1:16" x14ac:dyDescent="0.2">
      <c r="A549" s="2">
        <v>43144</v>
      </c>
      <c r="B549" s="3">
        <v>143677287834.996</v>
      </c>
      <c r="C549" s="3">
        <f t="shared" si="48"/>
        <v>168547322836.83371</v>
      </c>
      <c r="D549" s="4">
        <f>LN(Table1[[#This Row],[NV]])</f>
        <v>25.69083556489533</v>
      </c>
      <c r="E549" s="5">
        <v>868109</v>
      </c>
      <c r="F549" s="5">
        <f t="shared" si="49"/>
        <v>753613235881</v>
      </c>
      <c r="G549" s="8">
        <f t="shared" si="50"/>
        <v>771429364619.8667</v>
      </c>
      <c r="H549" s="5">
        <f t="shared" si="51"/>
        <v>11870585.457547594</v>
      </c>
      <c r="I549" s="5">
        <f t="shared" si="52"/>
        <v>11931260.012608333</v>
      </c>
      <c r="J549" s="5">
        <f>Table1[[#This Row],[DAA 
(n)]]^1.5</f>
        <v>808837704.72661614</v>
      </c>
      <c r="K549" s="5">
        <f t="shared" si="53"/>
        <v>818570370.21754205</v>
      </c>
      <c r="L549" s="7">
        <f>LN(Table1[[#This Row],[NV]]/Table1[[#This Row],[NV_MA-1]])</f>
        <v>-1.6806753837585442</v>
      </c>
      <c r="M549" s="7">
        <f>LN(Table1[[#This Row],[NV]]/Table1[[#This Row],[NV_MA-2]])</f>
        <v>9.3961631592475889</v>
      </c>
      <c r="N549" s="4">
        <f>LN(Table1[[#This Row],[NV]]/Table1[[#This Row],[NV_MA-3]])</f>
        <v>5.1677656392063778</v>
      </c>
      <c r="O549" s="7">
        <f>LN(Table1[[#This Row],[NV]]/Table1[[#This Row],[Metcalfe
NV ~ n^2]])</f>
        <v>-1.657309558695357</v>
      </c>
      <c r="P549" s="7">
        <f>Table1[[#This Row],[NV_MA-1]]*$M$3</f>
        <v>771429364619.8667</v>
      </c>
    </row>
    <row r="550" spans="1:16" x14ac:dyDescent="0.2">
      <c r="A550" s="2">
        <v>43143</v>
      </c>
      <c r="B550" s="3">
        <v>150362429605.633</v>
      </c>
      <c r="C550" s="3">
        <f t="shared" si="48"/>
        <v>171389507704.20233</v>
      </c>
      <c r="D550" s="4">
        <f>LN(Table1[[#This Row],[NV]])</f>
        <v>25.736314414102111</v>
      </c>
      <c r="E550" s="5">
        <v>912131</v>
      </c>
      <c r="F550" s="5">
        <f t="shared" si="49"/>
        <v>831982961161</v>
      </c>
      <c r="G550" s="8">
        <f t="shared" si="50"/>
        <v>777791356277.16663</v>
      </c>
      <c r="H550" s="5">
        <f t="shared" si="51"/>
        <v>12517665.259567739</v>
      </c>
      <c r="I550" s="5">
        <f t="shared" si="52"/>
        <v>11982197.365640156</v>
      </c>
      <c r="J550" s="5">
        <f>Table1[[#This Row],[DAA 
(n)]]^1.5</f>
        <v>871135724.41195595</v>
      </c>
      <c r="K550" s="5">
        <f t="shared" si="53"/>
        <v>823544406.06677973</v>
      </c>
      <c r="L550" s="7">
        <f>LN(Table1[[#This Row],[NV]]/Table1[[#This Row],[NV_MA-1]])</f>
        <v>-1.6434097314637848</v>
      </c>
      <c r="M550" s="7">
        <f>LN(Table1[[#This Row],[NV]]/Table1[[#This Row],[NV_MA-2]])</f>
        <v>9.4373818607673154</v>
      </c>
      <c r="N550" s="4">
        <f>LN(Table1[[#This Row],[NV]]/Table1[[#This Row],[NV_MA-3]])</f>
        <v>5.2071863843956043</v>
      </c>
      <c r="O550" s="7">
        <f>LN(Table1[[#This Row],[NV]]/Table1[[#This Row],[Metcalfe
NV ~ n^2]])</f>
        <v>-1.7107633840820067</v>
      </c>
      <c r="P550" s="7">
        <f>Table1[[#This Row],[NV_MA-1]]*$M$3</f>
        <v>777791356277.16663</v>
      </c>
    </row>
    <row r="551" spans="1:16" x14ac:dyDescent="0.2">
      <c r="A551" s="2">
        <v>43142</v>
      </c>
      <c r="B551" s="3">
        <v>136514938924.33701</v>
      </c>
      <c r="C551" s="3">
        <f t="shared" si="48"/>
        <v>174339729142.00125</v>
      </c>
      <c r="D551" s="4">
        <f>LN(Table1[[#This Row],[NV]])</f>
        <v>25.639699888252149</v>
      </c>
      <c r="E551" s="5">
        <v>814528</v>
      </c>
      <c r="F551" s="5">
        <f t="shared" si="49"/>
        <v>663455862784</v>
      </c>
      <c r="G551" s="8">
        <f t="shared" si="50"/>
        <v>779471079741.93335</v>
      </c>
      <c r="H551" s="5">
        <f t="shared" si="51"/>
        <v>11086022.636084309</v>
      </c>
      <c r="I551" s="5">
        <f t="shared" si="52"/>
        <v>11995568.453689307</v>
      </c>
      <c r="J551" s="5">
        <f>Table1[[#This Row],[DAA 
(n)]]^1.5</f>
        <v>735121334.88406253</v>
      </c>
      <c r="K551" s="5">
        <f t="shared" si="53"/>
        <v>824853740.96825337</v>
      </c>
      <c r="L551" s="7">
        <f>LN(Table1[[#This Row],[NV]]/Table1[[#This Row],[NV_MA-1]])</f>
        <v>-1.7421815354671855</v>
      </c>
      <c r="M551" s="7">
        <f>LN(Table1[[#This Row],[NV]]/Table1[[#This Row],[NV_MA-2]])</f>
        <v>9.3396520442321513</v>
      </c>
      <c r="N551" s="4">
        <f>LN(Table1[[#This Row],[NV]]/Table1[[#This Row],[NV_MA-3]])</f>
        <v>5.1089832433446469</v>
      </c>
      <c r="O551" s="7">
        <f>LN(Table1[[#This Row],[NV]]/Table1[[#This Row],[Metcalfe
NV ~ n^2]])</f>
        <v>-1.5810282784512888</v>
      </c>
      <c r="P551" s="7">
        <f>Table1[[#This Row],[NV_MA-1]]*$M$3</f>
        <v>779471079741.93335</v>
      </c>
    </row>
    <row r="552" spans="1:16" x14ac:dyDescent="0.2">
      <c r="A552" s="2">
        <v>43141</v>
      </c>
      <c r="B552" s="3">
        <v>143902886709.24799</v>
      </c>
      <c r="C552" s="3">
        <f t="shared" si="48"/>
        <v>177500584547.0101</v>
      </c>
      <c r="D552" s="4">
        <f>LN(Table1[[#This Row],[NV]])</f>
        <v>25.692404511161442</v>
      </c>
      <c r="E552" s="5">
        <v>737187</v>
      </c>
      <c r="F552" s="5">
        <f t="shared" si="49"/>
        <v>543444672969</v>
      </c>
      <c r="G552" s="8">
        <f t="shared" si="50"/>
        <v>801691811785.80005</v>
      </c>
      <c r="H552" s="5">
        <f t="shared" si="51"/>
        <v>9959836.3750482593</v>
      </c>
      <c r="I552" s="5">
        <f t="shared" si="52"/>
        <v>12162626.729938677</v>
      </c>
      <c r="J552" s="5">
        <f>Table1[[#This Row],[DAA 
(n)]]^1.5</f>
        <v>632945770.29315853</v>
      </c>
      <c r="K552" s="5">
        <f t="shared" si="53"/>
        <v>841634149.47478247</v>
      </c>
      <c r="L552" s="7">
        <f>LN(Table1[[#This Row],[NV]]/Table1[[#This Row],[NV_MA-1]])</f>
        <v>-1.7175855852177895</v>
      </c>
      <c r="M552" s="7">
        <f>LN(Table1[[#This Row],[NV]]/Table1[[#This Row],[NV_MA-2]])</f>
        <v>9.3785260860115862</v>
      </c>
      <c r="N552" s="4">
        <f>LN(Table1[[#This Row],[NV]]/Table1[[#This Row],[NV_MA-3]])</f>
        <v>5.1415485351895285</v>
      </c>
      <c r="O552" s="7">
        <f>LN(Table1[[#This Row],[NV]]/Table1[[#This Row],[Metcalfe
NV ~ n^2]])</f>
        <v>-1.3287892294993655</v>
      </c>
      <c r="P552" s="7">
        <f>Table1[[#This Row],[NV_MA-1]]*$M$3</f>
        <v>801691811785.80005</v>
      </c>
    </row>
    <row r="553" spans="1:16" x14ac:dyDescent="0.2">
      <c r="A553" s="2">
        <v>43140</v>
      </c>
      <c r="B553" s="3">
        <v>146101626458.099</v>
      </c>
      <c r="C553" s="3">
        <f t="shared" si="48"/>
        <v>180078779678.97467</v>
      </c>
      <c r="D553" s="4">
        <f>LN(Table1[[#This Row],[NV]])</f>
        <v>25.707568288140067</v>
      </c>
      <c r="E553" s="5">
        <v>781921</v>
      </c>
      <c r="F553" s="5">
        <f t="shared" si="49"/>
        <v>611400450241</v>
      </c>
      <c r="G553" s="8">
        <f t="shared" si="50"/>
        <v>833432095185.53333</v>
      </c>
      <c r="H553" s="5">
        <f t="shared" si="51"/>
        <v>10610284.040069465</v>
      </c>
      <c r="I553" s="5">
        <f t="shared" si="52"/>
        <v>12402035.590010187</v>
      </c>
      <c r="J553" s="5">
        <f>Table1[[#This Row],[DAA 
(n)]]^1.5</f>
        <v>691423785.7153101</v>
      </c>
      <c r="K553" s="5">
        <f t="shared" si="53"/>
        <v>865617826.70408058</v>
      </c>
      <c r="L553" s="7">
        <f>LN(Table1[[#This Row],[NV]]/Table1[[#This Row],[NV_MA-1]])</f>
        <v>-1.7412497781949123</v>
      </c>
      <c r="M553" s="7">
        <f>LN(Table1[[#This Row],[NV]]/Table1[[#This Row],[NV_MA-2]])</f>
        <v>9.3741971105529664</v>
      </c>
      <c r="N553" s="4">
        <f>LN(Table1[[#This Row],[NV]]/Table1[[#This Row],[NV_MA-3]])</f>
        <v>5.1286142276744755</v>
      </c>
      <c r="O553" s="7">
        <f>LN(Table1[[#This Row],[NV]]/Table1[[#This Row],[Metcalfe
NV ~ n^2]])</f>
        <v>-1.4314496946726876</v>
      </c>
      <c r="P553" s="7">
        <f>Table1[[#This Row],[NV_MA-1]]*$M$3</f>
        <v>833432095185.53333</v>
      </c>
    </row>
    <row r="554" spans="1:16" x14ac:dyDescent="0.2">
      <c r="A554" s="2">
        <v>43139</v>
      </c>
      <c r="B554" s="3">
        <v>138806880212.50101</v>
      </c>
      <c r="C554" s="3">
        <f t="shared" si="48"/>
        <v>183411856225.99402</v>
      </c>
      <c r="D554" s="4">
        <f>LN(Table1[[#This Row],[NV]])</f>
        <v>25.656349453044932</v>
      </c>
      <c r="E554" s="5">
        <v>753618</v>
      </c>
      <c r="F554" s="5">
        <f t="shared" si="49"/>
        <v>567940089924</v>
      </c>
      <c r="G554" s="8">
        <f t="shared" si="50"/>
        <v>854786975664.19995</v>
      </c>
      <c r="H554" s="5">
        <f t="shared" si="51"/>
        <v>10198441.760212304</v>
      </c>
      <c r="I554" s="5">
        <f t="shared" si="52"/>
        <v>12567846.463197837</v>
      </c>
      <c r="J554" s="5">
        <f>Table1[[#This Row],[DAA 
(n)]]^1.5</f>
        <v>654224636.25909674</v>
      </c>
      <c r="K554" s="5">
        <f t="shared" si="53"/>
        <v>882024652.78182375</v>
      </c>
      <c r="L554" s="7">
        <f>LN(Table1[[#This Row],[NV]]/Table1[[#This Row],[NV_MA-1]])</f>
        <v>-1.8177686705249654</v>
      </c>
      <c r="M554" s="7">
        <f>LN(Table1[[#This Row],[NV]]/Table1[[#This Row],[NV_MA-2]])</f>
        <v>9.3096972106884444</v>
      </c>
      <c r="N554" s="4">
        <f>LN(Table1[[#This Row],[NV]]/Table1[[#This Row],[NV_MA-3]])</f>
        <v>5.0586188884646868</v>
      </c>
      <c r="O554" s="7">
        <f>LN(Table1[[#This Row],[NV]]/Table1[[#This Row],[Metcalfe
NV ~ n^2]])</f>
        <v>-1.4089323215737863</v>
      </c>
      <c r="P554" s="7">
        <f>Table1[[#This Row],[NV_MA-1]]*$M$3</f>
        <v>854786975664.19995</v>
      </c>
    </row>
    <row r="555" spans="1:16" x14ac:dyDescent="0.2">
      <c r="A555" s="2">
        <v>43138</v>
      </c>
      <c r="B555" s="3">
        <v>128496641364.314</v>
      </c>
      <c r="C555" s="3">
        <f t="shared" si="48"/>
        <v>186814514933.70804</v>
      </c>
      <c r="D555" s="4">
        <f>LN(Table1[[#This Row],[NV]])</f>
        <v>25.579168603697408</v>
      </c>
      <c r="E555" s="5">
        <v>804119</v>
      </c>
      <c r="F555" s="5">
        <f t="shared" si="49"/>
        <v>646607366161</v>
      </c>
      <c r="G555" s="8">
        <f t="shared" si="50"/>
        <v>879582277141.53333</v>
      </c>
      <c r="H555" s="5">
        <f t="shared" si="51"/>
        <v>10934010.150718916</v>
      </c>
      <c r="I555" s="5">
        <f t="shared" si="52"/>
        <v>12760526.783106107</v>
      </c>
      <c r="J555" s="5">
        <f>Table1[[#This Row],[DAA 
(n)]]^1.5</f>
        <v>721075078.38644469</v>
      </c>
      <c r="K555" s="5">
        <f t="shared" si="53"/>
        <v>901075366.81421256</v>
      </c>
      <c r="L555" s="7">
        <f>LN(Table1[[#This Row],[NV]]/Table1[[#This Row],[NV_MA-1]])</f>
        <v>-1.9235443429561929</v>
      </c>
      <c r="M555" s="7">
        <f>LN(Table1[[#This Row],[NV]]/Table1[[#This Row],[NV_MA-2]])</f>
        <v>9.2173014847261658</v>
      </c>
      <c r="N555" s="4">
        <f>LN(Table1[[#This Row],[NV]]/Table1[[#This Row],[NV_MA-3]])</f>
        <v>4.9600691436605926</v>
      </c>
      <c r="O555" s="7">
        <f>LN(Table1[[#This Row],[NV]]/Table1[[#This Row],[Metcalfe
NV ~ n^2]])</f>
        <v>-1.6158364906205112</v>
      </c>
      <c r="P555" s="7">
        <f>Table1[[#This Row],[NV_MA-1]]*$M$3</f>
        <v>879582277141.53333</v>
      </c>
    </row>
    <row r="556" spans="1:16" x14ac:dyDescent="0.2">
      <c r="A556" s="2">
        <v>43137</v>
      </c>
      <c r="B556" s="3">
        <v>130222306836.868</v>
      </c>
      <c r="C556" s="3">
        <f t="shared" si="48"/>
        <v>190860538051.89682</v>
      </c>
      <c r="D556" s="4">
        <f>LN(Table1[[#This Row],[NV]])</f>
        <v>25.59250887951811</v>
      </c>
      <c r="E556" s="5">
        <v>999753</v>
      </c>
      <c r="F556" s="5">
        <f t="shared" si="49"/>
        <v>999506061009</v>
      </c>
      <c r="G556" s="8">
        <f t="shared" si="50"/>
        <v>902673706063.1333</v>
      </c>
      <c r="H556" s="5">
        <f t="shared" si="51"/>
        <v>13811851.157363469</v>
      </c>
      <c r="I556" s="5">
        <f t="shared" si="52"/>
        <v>12934653.27375355</v>
      </c>
      <c r="J556" s="5">
        <f>Table1[[#This Row],[DAA 
(n)]]^1.5</f>
        <v>999629522.87931848</v>
      </c>
      <c r="K556" s="5">
        <f t="shared" si="53"/>
        <v>918539651.9339236</v>
      </c>
      <c r="L556" s="7">
        <f>LN(Table1[[#This Row],[NV]]/Table1[[#This Row],[NV_MA-1]])</f>
        <v>-1.9361181012070756</v>
      </c>
      <c r="M556" s="7">
        <f>LN(Table1[[#This Row],[NV]]/Table1[[#This Row],[NV_MA-2]])</f>
        <v>9.2170883115512172</v>
      </c>
      <c r="N556" s="4">
        <f>LN(Table1[[#This Row],[NV]]/Table1[[#This Row],[NV_MA-3]])</f>
        <v>4.9542132475159057</v>
      </c>
      <c r="O556" s="7">
        <f>LN(Table1[[#This Row],[NV]]/Table1[[#This Row],[Metcalfe
NV ~ n^2]])</f>
        <v>-2.0380181753913909</v>
      </c>
      <c r="P556" s="7">
        <f>Table1[[#This Row],[NV_MA-1]]*$M$3</f>
        <v>902673706063.1333</v>
      </c>
    </row>
    <row r="557" spans="1:16" x14ac:dyDescent="0.2">
      <c r="A557" s="2">
        <v>43136</v>
      </c>
      <c r="B557" s="3">
        <v>116044626197.33</v>
      </c>
      <c r="C557" s="3">
        <f t="shared" si="48"/>
        <v>195611759354.28796</v>
      </c>
      <c r="D557" s="4">
        <f>LN(Table1[[#This Row],[NV]])</f>
        <v>25.477240662669068</v>
      </c>
      <c r="E557" s="5">
        <v>915758</v>
      </c>
      <c r="F557" s="5">
        <f t="shared" si="49"/>
        <v>838612714564</v>
      </c>
      <c r="G557" s="8">
        <f t="shared" si="50"/>
        <v>911949405047.6333</v>
      </c>
      <c r="H557" s="5">
        <f t="shared" si="51"/>
        <v>12571074.736821441</v>
      </c>
      <c r="I557" s="5">
        <f t="shared" si="52"/>
        <v>12999439.193862129</v>
      </c>
      <c r="J557" s="5">
        <f>Table1[[#This Row],[DAA 
(n)]]^1.5</f>
        <v>876336865.74496114</v>
      </c>
      <c r="K557" s="5">
        <f t="shared" si="53"/>
        <v>925279507.98560441</v>
      </c>
      <c r="L557" s="7">
        <f>LN(Table1[[#This Row],[NV]]/Table1[[#This Row],[NV_MA-1]])</f>
        <v>-2.0616096858913173</v>
      </c>
      <c r="M557" s="7">
        <f>LN(Table1[[#This Row],[NV]]/Table1[[#This Row],[NV_MA-2]])</f>
        <v>9.0968238871074512</v>
      </c>
      <c r="N557" s="4">
        <f>LN(Table1[[#This Row],[NV]]/Table1[[#This Row],[NV_MA-3]])</f>
        <v>4.8316342420415221</v>
      </c>
      <c r="O557" s="7">
        <f>LN(Table1[[#This Row],[NV]]/Table1[[#This Row],[Metcalfe
NV ~ n^2]])</f>
        <v>-1.9777741705542071</v>
      </c>
      <c r="P557" s="7">
        <f>Table1[[#This Row],[NV_MA-1]]*$M$3</f>
        <v>911949405047.6333</v>
      </c>
    </row>
    <row r="558" spans="1:16" x14ac:dyDescent="0.2">
      <c r="A558" s="2">
        <v>43135</v>
      </c>
      <c r="B558" s="3">
        <v>139338071697.88699</v>
      </c>
      <c r="C558" s="3">
        <f t="shared" si="48"/>
        <v>201336526361.08881</v>
      </c>
      <c r="D558" s="4">
        <f>LN(Table1[[#This Row],[NV]])</f>
        <v>25.660168987625923</v>
      </c>
      <c r="E558" s="5">
        <v>711645</v>
      </c>
      <c r="F558" s="5">
        <f t="shared" si="49"/>
        <v>506438606025</v>
      </c>
      <c r="G558" s="8">
        <f t="shared" si="50"/>
        <v>929120288929.1333</v>
      </c>
      <c r="H558" s="5">
        <f t="shared" si="51"/>
        <v>9589654.399293432</v>
      </c>
      <c r="I558" s="5">
        <f t="shared" si="52"/>
        <v>13122089.482163081</v>
      </c>
      <c r="J558" s="5">
        <f>Table1[[#This Row],[DAA 
(n)]]^1.5</f>
        <v>600336990.18522942</v>
      </c>
      <c r="K558" s="5">
        <f t="shared" si="53"/>
        <v>937902338.30436444</v>
      </c>
      <c r="L558" s="7">
        <f>LN(Table1[[#This Row],[NV]]/Table1[[#This Row],[NV_MA-1]])</f>
        <v>-1.8973350619149199</v>
      </c>
      <c r="M558" s="7">
        <f>LN(Table1[[#This Row],[NV]]/Table1[[#This Row],[NV_MA-2]])</f>
        <v>9.270361399514913</v>
      </c>
      <c r="N558" s="4">
        <f>LN(Table1[[#This Row],[NV]]/Table1[[#This Row],[NV_MA-3]])</f>
        <v>5.001012603022275</v>
      </c>
      <c r="O558" s="7">
        <f>LN(Table1[[#This Row],[NV]]/Table1[[#This Row],[Metcalfe
NV ~ n^2]])</f>
        <v>-1.2904999534709254</v>
      </c>
      <c r="P558" s="7">
        <f>Table1[[#This Row],[NV_MA-1]]*$M$3</f>
        <v>929120288929.1333</v>
      </c>
    </row>
    <row r="559" spans="1:16" x14ac:dyDescent="0.2">
      <c r="A559" s="2">
        <v>43134</v>
      </c>
      <c r="B559" s="3">
        <v>153905131830.297</v>
      </c>
      <c r="C559" s="3">
        <f t="shared" si="48"/>
        <v>206187920119.68707</v>
      </c>
      <c r="D559" s="4">
        <f>LN(Table1[[#This Row],[NV]])</f>
        <v>25.759602222461407</v>
      </c>
      <c r="E559" s="5">
        <v>714800</v>
      </c>
      <c r="F559" s="5">
        <f t="shared" si="49"/>
        <v>510939040000</v>
      </c>
      <c r="G559" s="8">
        <f t="shared" si="50"/>
        <v>950368459582.46667</v>
      </c>
      <c r="H559" s="5">
        <f t="shared" si="51"/>
        <v>9635331.0629087444</v>
      </c>
      <c r="I559" s="5">
        <f t="shared" si="52"/>
        <v>13297365.057218753</v>
      </c>
      <c r="J559" s="5">
        <f>Table1[[#This Row],[DAA 
(n)]]^1.5</f>
        <v>604333704.00135708</v>
      </c>
      <c r="K559" s="5">
        <f t="shared" si="53"/>
        <v>954760427.71080899</v>
      </c>
      <c r="L559" s="7">
        <f>LN(Table1[[#This Row],[NV]]/Table1[[#This Row],[NV_MA-1]])</f>
        <v>-1.8205133760764427</v>
      </c>
      <c r="M559" s="7">
        <f>LN(Table1[[#This Row],[NV]]/Table1[[#This Row],[NV_MA-2]])</f>
        <v>9.3565257648955811</v>
      </c>
      <c r="N559" s="4">
        <f>LN(Table1[[#This Row],[NV]]/Table1[[#This Row],[NV_MA-3]])</f>
        <v>5.0826312165230974</v>
      </c>
      <c r="O559" s="7">
        <f>LN(Table1[[#This Row],[NV]]/Table1[[#This Row],[Metcalfe
NV ~ n^2]])</f>
        <v>-1.1999139020734138</v>
      </c>
      <c r="P559" s="7">
        <f>Table1[[#This Row],[NV_MA-1]]*$M$3</f>
        <v>950368459582.46667</v>
      </c>
    </row>
    <row r="560" spans="1:16" x14ac:dyDescent="0.2">
      <c r="A560" s="2">
        <v>43133</v>
      </c>
      <c r="B560" s="3">
        <v>149015014516.98499</v>
      </c>
      <c r="C560" s="3">
        <f t="shared" si="48"/>
        <v>209493384650.75232</v>
      </c>
      <c r="D560" s="4">
        <f>LN(Table1[[#This Row],[NV]])</f>
        <v>25.727312906385428</v>
      </c>
      <c r="E560" s="5">
        <v>853582</v>
      </c>
      <c r="F560" s="5">
        <f t="shared" si="49"/>
        <v>728602230724</v>
      </c>
      <c r="G560" s="8">
        <f t="shared" si="50"/>
        <v>985753187855.66663</v>
      </c>
      <c r="H560" s="5">
        <f t="shared" si="51"/>
        <v>11657537.437114684</v>
      </c>
      <c r="I560" s="5">
        <f t="shared" si="52"/>
        <v>13563129.623802181</v>
      </c>
      <c r="J560" s="5">
        <f>Table1[[#This Row],[DAA 
(n)]]^1.5</f>
        <v>788620155.27493</v>
      </c>
      <c r="K560" s="5">
        <f t="shared" si="53"/>
        <v>981423722.15710402</v>
      </c>
      <c r="L560" s="7">
        <f>LN(Table1[[#This Row],[NV]]/Table1[[#This Row],[NV_MA-1]])</f>
        <v>-1.8893589372527924</v>
      </c>
      <c r="M560" s="7">
        <f>LN(Table1[[#This Row],[NV]]/Table1[[#This Row],[NV_MA-2]])</f>
        <v>9.3044472943232144</v>
      </c>
      <c r="N560" s="4">
        <f>LN(Table1[[#This Row],[NV]]/Table1[[#This Row],[NV_MA-3]])</f>
        <v>5.0227980533057979</v>
      </c>
      <c r="O560" s="7">
        <f>LN(Table1[[#This Row],[NV]]/Table1[[#This Row],[Metcalfe
NV ~ n^2]])</f>
        <v>-1.5870808767887339</v>
      </c>
      <c r="P560" s="7">
        <f>Table1[[#This Row],[NV_MA-1]]*$M$3</f>
        <v>985753187855.66663</v>
      </c>
    </row>
    <row r="561" spans="1:16" x14ac:dyDescent="0.2">
      <c r="A561" s="2">
        <v>43132</v>
      </c>
      <c r="B561" s="3">
        <v>153146414900.51199</v>
      </c>
      <c r="C561" s="3">
        <f t="shared" si="48"/>
        <v>212920569707.73148</v>
      </c>
      <c r="D561" s="4">
        <f>LN(Table1[[#This Row],[NV]])</f>
        <v>25.754660260878474</v>
      </c>
      <c r="E561" s="5">
        <v>833934</v>
      </c>
      <c r="F561" s="5">
        <f t="shared" si="49"/>
        <v>695445916356</v>
      </c>
      <c r="G561" s="8">
        <f t="shared" si="50"/>
        <v>1004098888861.1666</v>
      </c>
      <c r="H561" s="5">
        <f t="shared" si="51"/>
        <v>11369780.719596907</v>
      </c>
      <c r="I561" s="5">
        <f t="shared" si="52"/>
        <v>13699989.413371794</v>
      </c>
      <c r="J561" s="5">
        <f>Table1[[#This Row],[DAA 
(n)]]^1.5</f>
        <v>761548419.21602428</v>
      </c>
      <c r="K561" s="5">
        <f t="shared" si="53"/>
        <v>995225348.64781082</v>
      </c>
      <c r="L561" s="7">
        <f>LN(Table1[[#This Row],[NV]]/Table1[[#This Row],[NV_MA-1]])</f>
        <v>-1.8804513663509508</v>
      </c>
      <c r="M561" s="7">
        <f>LN(Table1[[#This Row],[NV]]/Table1[[#This Row],[NV_MA-2]])</f>
        <v>9.3217546428270026</v>
      </c>
      <c r="N561" s="4">
        <f>LN(Table1[[#This Row],[NV]]/Table1[[#This Row],[NV_MA-3]])</f>
        <v>5.036180510345492</v>
      </c>
      <c r="O561" s="7">
        <f>LN(Table1[[#This Row],[NV]]/Table1[[#This Row],[Metcalfe
NV ~ n^2]])</f>
        <v>-1.5131588221590537</v>
      </c>
      <c r="P561" s="7">
        <f>Table1[[#This Row],[NV_MA-1]]*$M$3</f>
        <v>1004098888861.1666</v>
      </c>
    </row>
    <row r="562" spans="1:16" x14ac:dyDescent="0.2">
      <c r="A562" s="2">
        <v>43131</v>
      </c>
      <c r="B562" s="3">
        <v>170110207774.138</v>
      </c>
      <c r="C562" s="3">
        <f t="shared" si="48"/>
        <v>216060709774.314</v>
      </c>
      <c r="D562" s="4">
        <f>LN(Table1[[#This Row],[NV]])</f>
        <v>25.859712344977645</v>
      </c>
      <c r="E562" s="5">
        <v>685452</v>
      </c>
      <c r="F562" s="5">
        <f t="shared" si="49"/>
        <v>469844444304</v>
      </c>
      <c r="G562" s="8">
        <f t="shared" si="50"/>
        <v>1024444401110.6666</v>
      </c>
      <c r="H562" s="5">
        <f t="shared" si="51"/>
        <v>9210990.0221076012</v>
      </c>
      <c r="I562" s="5">
        <f t="shared" si="52"/>
        <v>13852320.957120931</v>
      </c>
      <c r="J562" s="5">
        <f>Table1[[#This Row],[DAA 
(n)]]^1.5</f>
        <v>567499615.89155841</v>
      </c>
      <c r="K562" s="5">
        <f t="shared" si="53"/>
        <v>1010558646.9926525</v>
      </c>
      <c r="L562" s="7">
        <f>LN(Table1[[#This Row],[NV]]/Table1[[#This Row],[NV_MA-1]])</f>
        <v>-1.7954591888834033</v>
      </c>
      <c r="M562" s="7">
        <f>LN(Table1[[#This Row],[NV]]/Table1[[#This Row],[NV_MA-2]])</f>
        <v>9.4157489902881935</v>
      </c>
      <c r="N562" s="4">
        <f>LN(Table1[[#This Row],[NV]]/Table1[[#This Row],[NV_MA-3]])</f>
        <v>5.125943214255936</v>
      </c>
      <c r="O562" s="7">
        <f>LN(Table1[[#This Row],[NV]]/Table1[[#This Row],[Metcalfe
NV ~ n^2]])</f>
        <v>-1.0159551623243992</v>
      </c>
      <c r="P562" s="7">
        <f>Table1[[#This Row],[NV_MA-1]]*$M$3</f>
        <v>1024444401110.6666</v>
      </c>
    </row>
    <row r="563" spans="1:16" x14ac:dyDescent="0.2">
      <c r="A563" s="2">
        <v>43130</v>
      </c>
      <c r="B563" s="3">
        <v>168801929164.75699</v>
      </c>
      <c r="C563" s="3">
        <f t="shared" si="48"/>
        <v>217891420307.5842</v>
      </c>
      <c r="D563" s="4">
        <f>LN(Table1[[#This Row],[NV]])</f>
        <v>25.851991847744127</v>
      </c>
      <c r="E563" s="5">
        <v>845185</v>
      </c>
      <c r="F563" s="5">
        <f t="shared" si="49"/>
        <v>714337684225</v>
      </c>
      <c r="G563" s="8">
        <f t="shared" si="50"/>
        <v>1040326478470.1666</v>
      </c>
      <c r="H563" s="5">
        <f t="shared" si="51"/>
        <v>11534502.393109392</v>
      </c>
      <c r="I563" s="5">
        <f t="shared" si="52"/>
        <v>13992376.309596507</v>
      </c>
      <c r="J563" s="5">
        <f>Table1[[#This Row],[DAA 
(n)]]^1.5</f>
        <v>777011901.86618495</v>
      </c>
      <c r="K563" s="5">
        <f t="shared" si="53"/>
        <v>1023623778.4640961</v>
      </c>
      <c r="L563" s="7">
        <f>LN(Table1[[#This Row],[NV]]/Table1[[#This Row],[NV_MA-1]])</f>
        <v>-1.8185638536805533</v>
      </c>
      <c r="M563" s="7">
        <f>LN(Table1[[#This Row],[NV]]/Table1[[#This Row],[NV_MA-2]])</f>
        <v>9.3979686577999555</v>
      </c>
      <c r="N563" s="4">
        <f>LN(Table1[[#This Row],[NV]]/Table1[[#This Row],[NV_MA-3]])</f>
        <v>5.1053769555333846</v>
      </c>
      <c r="O563" s="7">
        <f>LN(Table1[[#This Row],[NV]]/Table1[[#This Row],[Metcalfe
NV ~ n^2]])</f>
        <v>-1.4426297868314788</v>
      </c>
      <c r="P563" s="7">
        <f>Table1[[#This Row],[NV_MA-1]]*$M$3</f>
        <v>1040326478470.1666</v>
      </c>
    </row>
    <row r="564" spans="1:16" x14ac:dyDescent="0.2">
      <c r="A564" s="2">
        <v>43129</v>
      </c>
      <c r="B564" s="3">
        <v>188380496241.992</v>
      </c>
      <c r="C564" s="3">
        <f t="shared" si="48"/>
        <v>220016906259.30832</v>
      </c>
      <c r="D564" s="4">
        <f>LN(Table1[[#This Row],[NV]])</f>
        <v>25.961729670598107</v>
      </c>
      <c r="E564" s="5">
        <v>775230</v>
      </c>
      <c r="F564" s="5">
        <f t="shared" si="49"/>
        <v>600981552900</v>
      </c>
      <c r="G564" s="8">
        <f t="shared" si="50"/>
        <v>1050330820838.1333</v>
      </c>
      <c r="H564" s="5">
        <f t="shared" si="51"/>
        <v>10512828.165296573</v>
      </c>
      <c r="I564" s="5">
        <f t="shared" si="52"/>
        <v>14071970.452276407</v>
      </c>
      <c r="J564" s="5">
        <f>Table1[[#This Row],[DAA 
(n)]]^1.5</f>
        <v>682567893.51292026</v>
      </c>
      <c r="K564" s="5">
        <f t="shared" si="53"/>
        <v>1031417763.7312629</v>
      </c>
      <c r="L564" s="7">
        <f>LN(Table1[[#This Row],[NV]]/Table1[[#This Row],[NV_MA-1]])</f>
        <v>-1.7183966273414308</v>
      </c>
      <c r="M564" s="7">
        <f>LN(Table1[[#This Row],[NV]]/Table1[[#This Row],[NV_MA-2]])</f>
        <v>9.5020342049537359</v>
      </c>
      <c r="N564" s="4">
        <f>LN(Table1[[#This Row],[NV]]/Table1[[#This Row],[NV_MA-3]])</f>
        <v>5.2075295082340647</v>
      </c>
      <c r="O564" s="7">
        <f>LN(Table1[[#This Row],[NV]]/Table1[[#This Row],[Metcalfe
NV ~ n^2]])</f>
        <v>-1.1601004064024574</v>
      </c>
      <c r="P564" s="7">
        <f>Table1[[#This Row],[NV_MA-1]]*$M$3</f>
        <v>1050330820838.1333</v>
      </c>
    </row>
    <row r="565" spans="1:16" x14ac:dyDescent="0.2">
      <c r="A565" s="2">
        <v>43128</v>
      </c>
      <c r="B565" s="3">
        <v>197010188202.26801</v>
      </c>
      <c r="C565" s="3">
        <f t="shared" si="48"/>
        <v>220833261229.47043</v>
      </c>
      <c r="D565" s="4">
        <f>LN(Table1[[#This Row],[NV]])</f>
        <v>26.006521281109915</v>
      </c>
      <c r="E565" s="5">
        <v>765711</v>
      </c>
      <c r="F565" s="5">
        <f t="shared" si="49"/>
        <v>586313335521</v>
      </c>
      <c r="G565" s="8">
        <f t="shared" si="50"/>
        <v>1063539166348.9667</v>
      </c>
      <c r="H565" s="5">
        <f t="shared" si="51"/>
        <v>10374281.497323411</v>
      </c>
      <c r="I565" s="5">
        <f t="shared" si="52"/>
        <v>14181375.914613092</v>
      </c>
      <c r="J565" s="5">
        <f>Table1[[#This Row],[DAA 
(n)]]^1.5</f>
        <v>670034753.16965294</v>
      </c>
      <c r="K565" s="5">
        <f t="shared" si="53"/>
        <v>1041929607.9308491</v>
      </c>
      <c r="L565" s="7">
        <f>LN(Table1[[#This Row],[NV]]/Table1[[#This Row],[NV_MA-1]])</f>
        <v>-1.686102017583303</v>
      </c>
      <c r="M565" s="7">
        <f>LN(Table1[[#This Row],[NV]]/Table1[[#This Row],[NV_MA-2]])</f>
        <v>9.5390811746888051</v>
      </c>
      <c r="N565" s="4">
        <f>LN(Table1[[#This Row],[NV]]/Table1[[#This Row],[NV_MA-3]])</f>
        <v>5.2421810578831147</v>
      </c>
      <c r="O565" s="7">
        <f>LN(Table1[[#This Row],[NV]]/Table1[[#This Row],[Metcalfe
NV ~ n^2]])</f>
        <v>-1.0905989047654618</v>
      </c>
      <c r="P565" s="7">
        <f>Table1[[#This Row],[NV_MA-1]]*$M$3</f>
        <v>1063539166348.9667</v>
      </c>
    </row>
    <row r="566" spans="1:16" x14ac:dyDescent="0.2">
      <c r="A566" s="2">
        <v>43127</v>
      </c>
      <c r="B566" s="3">
        <v>191742570554.20499</v>
      </c>
      <c r="C566" s="3">
        <f t="shared" si="48"/>
        <v>222342807350.15472</v>
      </c>
      <c r="D566" s="4">
        <f>LN(Table1[[#This Row],[NV]])</f>
        <v>25.979419530963124</v>
      </c>
      <c r="E566" s="5">
        <v>860840</v>
      </c>
      <c r="F566" s="5">
        <f t="shared" si="49"/>
        <v>741045505600</v>
      </c>
      <c r="G566" s="8">
        <f t="shared" si="50"/>
        <v>1084051632705.7667</v>
      </c>
      <c r="H566" s="5">
        <f t="shared" si="51"/>
        <v>11763950.142417906</v>
      </c>
      <c r="I566" s="5">
        <f t="shared" si="52"/>
        <v>14343748.927184157</v>
      </c>
      <c r="J566" s="5">
        <f>Table1[[#This Row],[DAA 
(n)]]^1.5</f>
        <v>798699951.82214928</v>
      </c>
      <c r="K566" s="5">
        <f t="shared" si="53"/>
        <v>1057853124.3589573</v>
      </c>
      <c r="L566" s="7">
        <f>LN(Table1[[#This Row],[NV]]/Table1[[#This Row],[NV_MA-1]])</f>
        <v>-1.7323071184959129</v>
      </c>
      <c r="M566" s="7">
        <f>LN(Table1[[#This Row],[NV]]/Table1[[#This Row],[NV_MA-2]])</f>
        <v>9.5005947405312963</v>
      </c>
      <c r="N566" s="4">
        <f>LN(Table1[[#This Row],[NV]]/Table1[[#This Row],[NV_MA-3]])</f>
        <v>5.1999121940748481</v>
      </c>
      <c r="O566" s="7">
        <f>LN(Table1[[#This Row],[NV]]/Table1[[#This Row],[Metcalfe
NV ~ n^2]])</f>
        <v>-1.3519083404599175</v>
      </c>
      <c r="P566" s="7">
        <f>Table1[[#This Row],[NV_MA-1]]*$M$3</f>
        <v>1084051632705.7667</v>
      </c>
    </row>
    <row r="567" spans="1:16" x14ac:dyDescent="0.2">
      <c r="A567" s="2">
        <v>43126</v>
      </c>
      <c r="B567" s="3">
        <v>185714290667.944</v>
      </c>
      <c r="C567" s="3">
        <f t="shared" si="48"/>
        <v>223887783097.2038</v>
      </c>
      <c r="D567" s="4">
        <f>LN(Table1[[#This Row],[NV]])</f>
        <v>25.947475258014268</v>
      </c>
      <c r="E567" s="5">
        <v>807029</v>
      </c>
      <c r="F567" s="5">
        <f t="shared" si="49"/>
        <v>651295806841</v>
      </c>
      <c r="G567" s="8">
        <f t="shared" si="50"/>
        <v>1092649324590.5667</v>
      </c>
      <c r="H567" s="5">
        <f t="shared" si="51"/>
        <v>10976494.142242964</v>
      </c>
      <c r="I567" s="5">
        <f t="shared" si="52"/>
        <v>14411881.427358663</v>
      </c>
      <c r="J567" s="5">
        <f>Table1[[#This Row],[DAA 
(n)]]^1.5</f>
        <v>724992830.10184777</v>
      </c>
      <c r="K567" s="5">
        <f t="shared" si="53"/>
        <v>1064537529.2419654</v>
      </c>
      <c r="L567" s="7">
        <f>LN(Table1[[#This Row],[NV]]/Table1[[#This Row],[NV_MA-1]])</f>
        <v>-1.7721511781092438</v>
      </c>
      <c r="M567" s="7">
        <f>LN(Table1[[#This Row],[NV]]/Table1[[#This Row],[NV_MA-2]])</f>
        <v>9.4639117345530686</v>
      </c>
      <c r="N567" s="4">
        <f>LN(Table1[[#This Row],[NV]]/Table1[[#This Row],[NV_MA-3]])</f>
        <v>5.1616689610612916</v>
      </c>
      <c r="O567" s="7">
        <f>LN(Table1[[#This Row],[NV]]/Table1[[#This Row],[Metcalfe
NV ~ n^2]])</f>
        <v>-1.2547545063262009</v>
      </c>
      <c r="P567" s="7">
        <f>Table1[[#This Row],[NV_MA-1]]*$M$3</f>
        <v>1092649324590.5667</v>
      </c>
    </row>
    <row r="568" spans="1:16" x14ac:dyDescent="0.2">
      <c r="A568" s="2">
        <v>43125</v>
      </c>
      <c r="B568" s="3">
        <v>187449981169.216</v>
      </c>
      <c r="C568" s="3">
        <f t="shared" si="48"/>
        <v>226297312151.01263</v>
      </c>
      <c r="D568" s="4">
        <f>LN(Table1[[#This Row],[NV]])</f>
        <v>25.956777879670689</v>
      </c>
      <c r="E568" s="5">
        <v>854029</v>
      </c>
      <c r="F568" s="5">
        <f t="shared" si="49"/>
        <v>729365532841</v>
      </c>
      <c r="G568" s="8">
        <f t="shared" si="50"/>
        <v>1106836758896.1667</v>
      </c>
      <c r="H568" s="5">
        <f t="shared" si="51"/>
        <v>11664089.321146278</v>
      </c>
      <c r="I568" s="5">
        <f t="shared" si="52"/>
        <v>14525180.131102614</v>
      </c>
      <c r="J568" s="5">
        <f>Table1[[#This Row],[DAA 
(n)]]^1.5</f>
        <v>789239707.9763943</v>
      </c>
      <c r="K568" s="5">
        <f t="shared" si="53"/>
        <v>1075609484.8636093</v>
      </c>
      <c r="L568" s="7">
        <f>LN(Table1[[#This Row],[NV]]/Table1[[#This Row],[NV_MA-1]])</f>
        <v>-1.7757494165055898</v>
      </c>
      <c r="M568" s="7">
        <f>LN(Table1[[#This Row],[NV]]/Table1[[#This Row],[NV_MA-2]])</f>
        <v>9.4653836175924901</v>
      </c>
      <c r="N568" s="4">
        <f>LN(Table1[[#This Row],[NV]]/Table1[[#This Row],[NV_MA-3]])</f>
        <v>5.1606245791434384</v>
      </c>
      <c r="O568" s="7">
        <f>LN(Table1[[#This Row],[NV]]/Table1[[#This Row],[Metcalfe
NV ~ n^2]])</f>
        <v>-1.3586629804084809</v>
      </c>
      <c r="P568" s="7">
        <f>Table1[[#This Row],[NV_MA-1]]*$M$3</f>
        <v>1106836758896.1667</v>
      </c>
    </row>
    <row r="569" spans="1:16" x14ac:dyDescent="0.2">
      <c r="A569" s="2">
        <v>43124</v>
      </c>
      <c r="B569" s="3">
        <v>188990685060.18701</v>
      </c>
      <c r="C569" s="3">
        <f t="shared" si="48"/>
        <v>228792004449.46902</v>
      </c>
      <c r="D569" s="4">
        <f>LN(Table1[[#This Row],[NV]])</f>
        <v>25.964963565395653</v>
      </c>
      <c r="E569" s="5">
        <v>940167</v>
      </c>
      <c r="F569" s="5">
        <f t="shared" si="49"/>
        <v>883913987889</v>
      </c>
      <c r="G569" s="8">
        <f t="shared" si="50"/>
        <v>1110228463212.6667</v>
      </c>
      <c r="H569" s="5">
        <f t="shared" si="51"/>
        <v>12930880.91689587</v>
      </c>
      <c r="I569" s="5">
        <f t="shared" si="52"/>
        <v>14553399.543807482</v>
      </c>
      <c r="J569" s="5">
        <f>Table1[[#This Row],[DAA 
(n)]]^1.5</f>
        <v>911606692.74179626</v>
      </c>
      <c r="K569" s="5">
        <f t="shared" si="53"/>
        <v>1078316672.4633951</v>
      </c>
      <c r="L569" s="7">
        <f>LN(Table1[[#This Row],[NV]]/Table1[[#This Row],[NV_MA-1]])</f>
        <v>-1.7706233673926637</v>
      </c>
      <c r="M569" s="7">
        <f>LN(Table1[[#This Row],[NV]]/Table1[[#This Row],[NV_MA-2]])</f>
        <v>9.4716283954822575</v>
      </c>
      <c r="N569" s="4">
        <f>LN(Table1[[#This Row],[NV]]/Table1[[#This Row],[NV_MA-3]])</f>
        <v>5.1662965398587524</v>
      </c>
      <c r="O569" s="7">
        <f>LN(Table1[[#This Row],[NV]]/Table1[[#This Row],[Metcalfe
NV ~ n^2]])</f>
        <v>-1.5426620306864702</v>
      </c>
      <c r="P569" s="7">
        <f>Table1[[#This Row],[NV_MA-1]]*$M$3</f>
        <v>1110228463212.6667</v>
      </c>
    </row>
    <row r="570" spans="1:16" x14ac:dyDescent="0.2">
      <c r="A570" s="2">
        <v>43123</v>
      </c>
      <c r="B570" s="3">
        <v>182353772769.09201</v>
      </c>
      <c r="C570" s="3">
        <f t="shared" si="48"/>
        <v>230190322287.86093</v>
      </c>
      <c r="D570" s="4">
        <f>LN(Table1[[#This Row],[NV]])</f>
        <v>25.929214443699667</v>
      </c>
      <c r="E570" s="5">
        <v>893416</v>
      </c>
      <c r="F570" s="5">
        <f t="shared" si="49"/>
        <v>798192149056</v>
      </c>
      <c r="G570" s="8">
        <f t="shared" si="50"/>
        <v>1106479706694</v>
      </c>
      <c r="H570" s="5">
        <f t="shared" si="51"/>
        <v>12242307.551948277</v>
      </c>
      <c r="I570" s="5">
        <f t="shared" si="52"/>
        <v>14523054.389523234</v>
      </c>
      <c r="J570" s="5">
        <f>Table1[[#This Row],[DAA 
(n)]]^1.5</f>
        <v>844462928.16263747</v>
      </c>
      <c r="K570" s="5">
        <f t="shared" si="53"/>
        <v>1075368267.7103276</v>
      </c>
      <c r="L570" s="7">
        <f>LN(Table1[[#This Row],[NV]]/Table1[[#This Row],[NV_MA-1]])</f>
        <v>-1.802990212482906</v>
      </c>
      <c r="M570" s="7">
        <f>LN(Table1[[#This Row],[NV]]/Table1[[#This Row],[NV_MA-2]])</f>
        <v>9.4379665410555784</v>
      </c>
      <c r="N570" s="4">
        <f>LN(Table1[[#This Row],[NV]]/Table1[[#This Row],[NV_MA-3]])</f>
        <v>5.1332854292246575</v>
      </c>
      <c r="O570" s="7">
        <f>LN(Table1[[#This Row],[NV]]/Table1[[#This Row],[Metcalfe
NV ~ n^2]])</f>
        <v>-1.476400750002431</v>
      </c>
      <c r="P570" s="7">
        <f>Table1[[#This Row],[NV_MA-1]]*$M$3</f>
        <v>1106479706694</v>
      </c>
    </row>
    <row r="571" spans="1:16" x14ac:dyDescent="0.2">
      <c r="A571" s="2">
        <v>43122</v>
      </c>
      <c r="B571" s="3">
        <v>180480470263.46399</v>
      </c>
      <c r="C571" s="3">
        <f t="shared" si="48"/>
        <v>231663142364.25827</v>
      </c>
      <c r="D571" s="4">
        <f>LN(Table1[[#This Row],[NV]])</f>
        <v>25.918888410879173</v>
      </c>
      <c r="E571" s="5">
        <v>946599</v>
      </c>
      <c r="F571" s="5">
        <f t="shared" si="49"/>
        <v>896049666801</v>
      </c>
      <c r="G571" s="8">
        <f t="shared" si="50"/>
        <v>1114590847882.2666</v>
      </c>
      <c r="H571" s="5">
        <f t="shared" si="51"/>
        <v>13025799.392552257</v>
      </c>
      <c r="I571" s="5">
        <f t="shared" si="52"/>
        <v>14585651.094164347</v>
      </c>
      <c r="J571" s="5">
        <f>Table1[[#This Row],[DAA 
(n)]]^1.5</f>
        <v>920977588.51351047</v>
      </c>
      <c r="K571" s="5">
        <f t="shared" si="53"/>
        <v>1081585698.6332347</v>
      </c>
      <c r="L571" s="7">
        <f>LN(Table1[[#This Row],[NV]]/Table1[[#This Row],[NV_MA-1]])</f>
        <v>-1.8206200900459286</v>
      </c>
      <c r="M571" s="7">
        <f>LN(Table1[[#This Row],[NV]]/Table1[[#This Row],[NV_MA-2]])</f>
        <v>9.4233396092364963</v>
      </c>
      <c r="N571" s="4">
        <f>LN(Table1[[#This Row],[NV]]/Table1[[#This Row],[NV_MA-3]])</f>
        <v>5.1171943701311138</v>
      </c>
      <c r="O571" s="7">
        <f>LN(Table1[[#This Row],[NV]]/Table1[[#This Row],[Metcalfe
NV ~ n^2]])</f>
        <v>-1.6023732692034331</v>
      </c>
      <c r="P571" s="7">
        <f>Table1[[#This Row],[NV_MA-1]]*$M$3</f>
        <v>1114590847882.2666</v>
      </c>
    </row>
    <row r="572" spans="1:16" x14ac:dyDescent="0.2">
      <c r="A572" s="2">
        <v>43121</v>
      </c>
      <c r="B572" s="3">
        <v>191593979103.47198</v>
      </c>
      <c r="C572" s="3">
        <f t="shared" si="48"/>
        <v>233604104769.892</v>
      </c>
      <c r="D572" s="4">
        <f>LN(Table1[[#This Row],[NV]])</f>
        <v>25.978644277686037</v>
      </c>
      <c r="E572" s="5">
        <v>988506</v>
      </c>
      <c r="F572" s="5">
        <f t="shared" si="49"/>
        <v>977144112036</v>
      </c>
      <c r="G572" s="8">
        <f t="shared" si="50"/>
        <v>1116703461856.1001</v>
      </c>
      <c r="H572" s="5">
        <f t="shared" si="51"/>
        <v>13645287.390176229</v>
      </c>
      <c r="I572" s="5">
        <f t="shared" si="52"/>
        <v>14601859.892628588</v>
      </c>
      <c r="J572" s="5">
        <f>Table1[[#This Row],[DAA 
(n)]]^1.5</f>
        <v>982808637.33091938</v>
      </c>
      <c r="K572" s="5">
        <f t="shared" si="53"/>
        <v>1083200248.1682894</v>
      </c>
      <c r="L572" s="7">
        <f>LN(Table1[[#This Row],[NV]]/Table1[[#This Row],[NV_MA-1]])</f>
        <v>-1.7627578457844191</v>
      </c>
      <c r="M572" s="7">
        <f>LN(Table1[[#This Row],[NV]]/Table1[[#This Row],[NV_MA-2]])</f>
        <v>9.4819848092148078</v>
      </c>
      <c r="N572" s="4">
        <f>LN(Table1[[#This Row],[NV]]/Table1[[#This Row],[NV_MA-3]])</f>
        <v>5.1754585884571584</v>
      </c>
      <c r="O572" s="7">
        <f>LN(Table1[[#This Row],[NV]]/Table1[[#This Row],[Metcalfe
NV ~ n^2]])</f>
        <v>-1.6292557050682024</v>
      </c>
      <c r="P572" s="7">
        <f>Table1[[#This Row],[NV_MA-1]]*$M$3</f>
        <v>1116703461856.1001</v>
      </c>
    </row>
    <row r="573" spans="1:16" x14ac:dyDescent="0.2">
      <c r="A573" s="2">
        <v>43120</v>
      </c>
      <c r="B573" s="3">
        <v>214311311848.54001</v>
      </c>
      <c r="C573" s="3">
        <f t="shared" si="48"/>
        <v>234881944535.44525</v>
      </c>
      <c r="D573" s="4">
        <f>LN(Table1[[#This Row],[NV]])</f>
        <v>26.090695523140372</v>
      </c>
      <c r="E573" s="5">
        <v>970060</v>
      </c>
      <c r="F573" s="5">
        <f t="shared" si="49"/>
        <v>941016403600</v>
      </c>
      <c r="G573" s="8">
        <f t="shared" si="50"/>
        <v>1125256325413.4333</v>
      </c>
      <c r="H573" s="5">
        <f t="shared" si="51"/>
        <v>13372386.91490184</v>
      </c>
      <c r="I573" s="5">
        <f t="shared" si="52"/>
        <v>14662417.238422062</v>
      </c>
      <c r="J573" s="5">
        <f>Table1[[#This Row],[DAA 
(n)]]^1.5</f>
        <v>955427847.86514032</v>
      </c>
      <c r="K573" s="5">
        <f t="shared" si="53"/>
        <v>1089460551.3834395</v>
      </c>
      <c r="L573" s="7">
        <f>LN(Table1[[#This Row],[NV]]/Table1[[#This Row],[NV_MA-1]])</f>
        <v>-1.6583364473038147</v>
      </c>
      <c r="M573" s="7">
        <f>LN(Table1[[#This Row],[NV]]/Table1[[#This Row],[NV_MA-2]])</f>
        <v>9.5898973956508264</v>
      </c>
      <c r="N573" s="4">
        <f>LN(Table1[[#This Row],[NV]]/Table1[[#This Row],[NV_MA-3]])</f>
        <v>5.2817470194474616</v>
      </c>
      <c r="O573" s="7">
        <f>LN(Table1[[#This Row],[NV]]/Table1[[#This Row],[Metcalfe
NV ~ n^2]])</f>
        <v>-1.4795308853330007</v>
      </c>
      <c r="P573" s="7">
        <f>Table1[[#This Row],[NV_MA-1]]*$M$3</f>
        <v>1125256325413.4333</v>
      </c>
    </row>
    <row r="574" spans="1:16" x14ac:dyDescent="0.2">
      <c r="A574" s="2">
        <v>43119</v>
      </c>
      <c r="B574" s="3">
        <v>191428259276.599</v>
      </c>
      <c r="C574" s="3">
        <f t="shared" si="48"/>
        <v>236410274112.02899</v>
      </c>
      <c r="D574" s="4">
        <f>LN(Table1[[#This Row],[NV]])</f>
        <v>25.977778950190093</v>
      </c>
      <c r="E574" s="5">
        <v>1027992</v>
      </c>
      <c r="F574" s="5">
        <f t="shared" si="49"/>
        <v>1056767552064</v>
      </c>
      <c r="G574" s="8">
        <f t="shared" si="50"/>
        <v>1127146888158.6333</v>
      </c>
      <c r="H574" s="5">
        <f t="shared" si="51"/>
        <v>14230614.500322498</v>
      </c>
      <c r="I574" s="5">
        <f t="shared" si="52"/>
        <v>14676628.021665758</v>
      </c>
      <c r="J574" s="5">
        <f>Table1[[#This Row],[DAA 
(n)]]^1.5</f>
        <v>1042280475.3910391</v>
      </c>
      <c r="K574" s="5">
        <f t="shared" si="53"/>
        <v>1090889605.8654244</v>
      </c>
      <c r="L574" s="7">
        <f>LN(Table1[[#This Row],[NV]]/Table1[[#This Row],[NV_MA-1]])</f>
        <v>-1.7729317278476389</v>
      </c>
      <c r="M574" s="7">
        <f>LN(Table1[[#This Row],[NV]]/Table1[[#This Row],[NV_MA-2]])</f>
        <v>9.4760120942208701</v>
      </c>
      <c r="N574" s="4">
        <f>LN(Table1[[#This Row],[NV]]/Table1[[#This Row],[NV_MA-3]])</f>
        <v>5.1675195977035946</v>
      </c>
      <c r="O574" s="7">
        <f>LN(Table1[[#This Row],[NV]]/Table1[[#This Row],[Metcalfe
NV ~ n^2]])</f>
        <v>-1.7084569355415056</v>
      </c>
      <c r="P574" s="7">
        <f>Table1[[#This Row],[NV_MA-1]]*$M$3</f>
        <v>1127146888158.6333</v>
      </c>
    </row>
    <row r="575" spans="1:16" x14ac:dyDescent="0.2">
      <c r="A575" s="2">
        <v>43118</v>
      </c>
      <c r="B575" s="3">
        <v>186328898448.228</v>
      </c>
      <c r="C575" s="3">
        <f t="shared" si="48"/>
        <v>239178899144.36328</v>
      </c>
      <c r="D575" s="4">
        <f>LN(Table1[[#This Row],[NV]])</f>
        <v>25.950779220335637</v>
      </c>
      <c r="E575" s="5">
        <v>1050790</v>
      </c>
      <c r="F575" s="5">
        <f t="shared" si="49"/>
        <v>1104159624100</v>
      </c>
      <c r="G575" s="8">
        <f t="shared" si="50"/>
        <v>1127123042781.0334</v>
      </c>
      <c r="H575" s="5">
        <f t="shared" si="51"/>
        <v>14569258.852926847</v>
      </c>
      <c r="I575" s="5">
        <f t="shared" si="52"/>
        <v>14676455.843461281</v>
      </c>
      <c r="J575" s="5">
        <f>Table1[[#This Row],[DAA 
(n)]]^1.5</f>
        <v>1077144322.460104</v>
      </c>
      <c r="K575" s="5">
        <f t="shared" si="53"/>
        <v>1090871965.508939</v>
      </c>
      <c r="L575" s="7">
        <f>LN(Table1[[#This Row],[NV]]/Table1[[#This Row],[NV_MA-1]])</f>
        <v>-1.7999103019591429</v>
      </c>
      <c r="M575" s="7">
        <f>LN(Table1[[#This Row],[NV]]/Table1[[#This Row],[NV_MA-2]])</f>
        <v>9.4490240958904526</v>
      </c>
      <c r="N575" s="4">
        <f>LN(Table1[[#This Row],[NV]]/Table1[[#This Row],[NV_MA-3]])</f>
        <v>5.1405360385954912</v>
      </c>
      <c r="O575" s="7">
        <f>LN(Table1[[#This Row],[NV]]/Table1[[#This Row],[Metcalfe
NV ~ n^2]])</f>
        <v>-1.7793264200432157</v>
      </c>
      <c r="P575" s="7">
        <f>Table1[[#This Row],[NV_MA-1]]*$M$3</f>
        <v>1127123042781.0334</v>
      </c>
    </row>
    <row r="576" spans="1:16" x14ac:dyDescent="0.2">
      <c r="A576" s="2">
        <v>43117</v>
      </c>
      <c r="B576" s="3">
        <v>186132306565.81601</v>
      </c>
      <c r="C576" s="3">
        <f t="shared" si="48"/>
        <v>242692076625.69675</v>
      </c>
      <c r="D576" s="4">
        <f>LN(Table1[[#This Row],[NV]])</f>
        <v>25.949723583410119</v>
      </c>
      <c r="E576" s="5">
        <v>1090483</v>
      </c>
      <c r="F576" s="5">
        <f t="shared" si="49"/>
        <v>1189153173289</v>
      </c>
      <c r="G576" s="8">
        <f t="shared" si="50"/>
        <v>1126806876487.3333</v>
      </c>
      <c r="H576" s="5">
        <f t="shared" si="51"/>
        <v>15160037.819508087</v>
      </c>
      <c r="I576" s="5">
        <f t="shared" si="52"/>
        <v>14674215.013942871</v>
      </c>
      <c r="J576" s="5">
        <f>Table1[[#This Row],[DAA 
(n)]]^1.5</f>
        <v>1138749893.4655111</v>
      </c>
      <c r="K576" s="5">
        <f t="shared" si="53"/>
        <v>1090640393.1990623</v>
      </c>
      <c r="L576" s="7">
        <f>LN(Table1[[#This Row],[NV]]/Table1[[#This Row],[NV_MA-1]])</f>
        <v>-1.8006853921888046</v>
      </c>
      <c r="M576" s="7">
        <f>LN(Table1[[#This Row],[NV]]/Table1[[#This Row],[NV_MA-2]])</f>
        <v>9.4481211525461894</v>
      </c>
      <c r="N576" s="4">
        <f>LN(Table1[[#This Row],[NV]]/Table1[[#This Row],[NV_MA-3]])</f>
        <v>5.139692706046632</v>
      </c>
      <c r="O576" s="7">
        <f>LN(Table1[[#This Row],[NV]]/Table1[[#This Row],[Metcalfe
NV ~ n^2]])</f>
        <v>-1.8545389672359478</v>
      </c>
      <c r="P576" s="7">
        <f>Table1[[#This Row],[NV_MA-1]]*$M$3</f>
        <v>1126806876487.3333</v>
      </c>
    </row>
    <row r="577" spans="1:16" x14ac:dyDescent="0.2">
      <c r="A577" s="2">
        <v>43116</v>
      </c>
      <c r="B577" s="3">
        <v>187847411066.18701</v>
      </c>
      <c r="C577" s="3">
        <f t="shared" si="48"/>
        <v>247044198833.62311</v>
      </c>
      <c r="D577" s="4">
        <f>LN(Table1[[#This Row],[NV]])</f>
        <v>25.958895826950666</v>
      </c>
      <c r="E577" s="5">
        <v>1001819</v>
      </c>
      <c r="F577" s="5">
        <f t="shared" si="49"/>
        <v>1003641308761</v>
      </c>
      <c r="G577" s="8">
        <f t="shared" si="50"/>
        <v>1135503660627.3333</v>
      </c>
      <c r="H577" s="5">
        <f t="shared" si="51"/>
        <v>13842461.625047516</v>
      </c>
      <c r="I577" s="5">
        <f t="shared" si="52"/>
        <v>14730885.145012926</v>
      </c>
      <c r="J577" s="5">
        <f>Table1[[#This Row],[DAA 
(n)]]^1.5</f>
        <v>1002729740.4094666</v>
      </c>
      <c r="K577" s="5">
        <f t="shared" si="53"/>
        <v>1096729179.9091127</v>
      </c>
      <c r="L577" s="7">
        <f>LN(Table1[[#This Row],[NV]]/Table1[[#This Row],[NV_MA-1]])</f>
        <v>-1.7992015953383038</v>
      </c>
      <c r="M577" s="7">
        <f>LN(Table1[[#This Row],[NV]]/Table1[[#This Row],[NV_MA-2]])</f>
        <v>9.4534389490061361</v>
      </c>
      <c r="N577" s="4">
        <f>LN(Table1[[#This Row],[NV]]/Table1[[#This Row],[NV_MA-3]])</f>
        <v>5.1432977125630543</v>
      </c>
      <c r="O577" s="7">
        <f>LN(Table1[[#This Row],[NV]]/Table1[[#This Row],[Metcalfe
NV ~ n^2]])</f>
        <v>-1.6757599842238393</v>
      </c>
      <c r="P577" s="7">
        <f>Table1[[#This Row],[NV_MA-1]]*$M$3</f>
        <v>1135503660627.3333</v>
      </c>
    </row>
    <row r="578" spans="1:16" x14ac:dyDescent="0.2">
      <c r="A578" s="2">
        <v>43115</v>
      </c>
      <c r="B578" s="3">
        <v>228208669839.89999</v>
      </c>
      <c r="C578" s="3">
        <f t="shared" si="48"/>
        <v>251371118838.96652</v>
      </c>
      <c r="D578" s="4">
        <f>LN(Table1[[#This Row],[NV]])</f>
        <v>26.153526265939728</v>
      </c>
      <c r="E578" s="5">
        <v>949563</v>
      </c>
      <c r="F578" s="5">
        <f t="shared" si="49"/>
        <v>901669890969</v>
      </c>
      <c r="G578" s="8">
        <f t="shared" si="50"/>
        <v>1148127141529.4333</v>
      </c>
      <c r="H578" s="5">
        <f t="shared" si="51"/>
        <v>13069554.53797912</v>
      </c>
      <c r="I578" s="5">
        <f t="shared" si="52"/>
        <v>14817259.031144969</v>
      </c>
      <c r="J578" s="5">
        <f>Table1[[#This Row],[DAA 
(n)]]^1.5</f>
        <v>925306633.86695719</v>
      </c>
      <c r="K578" s="5">
        <f t="shared" si="53"/>
        <v>1105800189.8311827</v>
      </c>
      <c r="L578" s="7">
        <f>LN(Table1[[#This Row],[NV]]/Table1[[#This Row],[NV_MA-1]])</f>
        <v>-1.6156268922149954</v>
      </c>
      <c r="M578" s="7">
        <f>LN(Table1[[#This Row],[NV]]/Table1[[#This Row],[NV_MA-2]])</f>
        <v>9.6422230558779773</v>
      </c>
      <c r="N578" s="4">
        <f>LN(Table1[[#This Row],[NV]]/Table1[[#This Row],[NV_MA-3]])</f>
        <v>5.3296912024029943</v>
      </c>
      <c r="O578" s="7">
        <f>LN(Table1[[#This Row],[NV]]/Table1[[#This Row],[Metcalfe
NV ~ n^2]])</f>
        <v>-1.3739880495488073</v>
      </c>
      <c r="P578" s="7">
        <f>Table1[[#This Row],[NV_MA-1]]*$M$3</f>
        <v>1148127141529.4333</v>
      </c>
    </row>
    <row r="579" spans="1:16" x14ac:dyDescent="0.2">
      <c r="A579" s="2">
        <v>43114</v>
      </c>
      <c r="B579" s="3">
        <v>228942833856.05499</v>
      </c>
      <c r="C579" s="3">
        <f t="shared" si="48"/>
        <v>254622063407.862</v>
      </c>
      <c r="D579" s="4">
        <f>LN(Table1[[#This Row],[NV]])</f>
        <v>26.156738175520591</v>
      </c>
      <c r="E579" s="5">
        <v>971840</v>
      </c>
      <c r="F579" s="5">
        <f t="shared" si="49"/>
        <v>944472985600</v>
      </c>
      <c r="G579" s="8">
        <f t="shared" si="50"/>
        <v>1160859072454.7666</v>
      </c>
      <c r="H579" s="5">
        <f t="shared" si="51"/>
        <v>13398706.048502281</v>
      </c>
      <c r="I579" s="5">
        <f t="shared" si="52"/>
        <v>14908075.434175853</v>
      </c>
      <c r="J579" s="5">
        <f>Table1[[#This Row],[DAA 
(n)]]^1.5</f>
        <v>958058780.20375347</v>
      </c>
      <c r="K579" s="5">
        <f t="shared" si="53"/>
        <v>1115154972.2702713</v>
      </c>
      <c r="L579" s="7">
        <f>LN(Table1[[#This Row],[NV]]/Table1[[#This Row],[NV_MA-1]])</f>
        <v>-1.6234432511347863</v>
      </c>
      <c r="M579" s="7">
        <f>LN(Table1[[#This Row],[NV]]/Table1[[#This Row],[NV_MA-2]])</f>
        <v>9.6393245759725072</v>
      </c>
      <c r="N579" s="4">
        <f>LN(Table1[[#This Row],[NV]]/Table1[[#This Row],[NV_MA-3]])</f>
        <v>5.3244789547369118</v>
      </c>
      <c r="O579" s="7">
        <f>LN(Table1[[#This Row],[NV]]/Table1[[#This Row],[Metcalfe
NV ~ n^2]])</f>
        <v>-1.4171547461584524</v>
      </c>
      <c r="P579" s="7">
        <f>Table1[[#This Row],[NV_MA-1]]*$M$3</f>
        <v>1160859072454.7666</v>
      </c>
    </row>
    <row r="580" spans="1:16" x14ac:dyDescent="0.2">
      <c r="A580" s="2">
        <v>43113</v>
      </c>
      <c r="B580" s="3">
        <v>238869072739.60001</v>
      </c>
      <c r="C580" s="3">
        <f t="shared" si="48"/>
        <v>256774001803.87283</v>
      </c>
      <c r="D580" s="4">
        <f>LN(Table1[[#This Row],[NV]])</f>
        <v>26.199181425968643</v>
      </c>
      <c r="E580" s="5">
        <v>939348</v>
      </c>
      <c r="F580" s="5">
        <f t="shared" si="49"/>
        <v>882374665104</v>
      </c>
      <c r="G580" s="8">
        <f t="shared" si="50"/>
        <v>1175735944667.0667</v>
      </c>
      <c r="H580" s="5">
        <f t="shared" si="51"/>
        <v>12918797.901042294</v>
      </c>
      <c r="I580" s="5">
        <f t="shared" si="52"/>
        <v>15011029.156947594</v>
      </c>
      <c r="J580" s="5">
        <f>Table1[[#This Row],[DAA 
(n)]]^1.5</f>
        <v>910415771.45615828</v>
      </c>
      <c r="K580" s="5">
        <f t="shared" si="53"/>
        <v>1125909307.9761071</v>
      </c>
      <c r="L580" s="7">
        <f>LN(Table1[[#This Row],[NV]]/Table1[[#This Row],[NV_MA-1]])</f>
        <v>-1.5937339773764345</v>
      </c>
      <c r="M580" s="7">
        <f>LN(Table1[[#This Row],[NV]]/Table1[[#This Row],[NV_MA-2]])</f>
        <v>9.6748856599561179</v>
      </c>
      <c r="N580" s="4">
        <f>LN(Table1[[#This Row],[NV]]/Table1[[#This Row],[NV_MA-3]])</f>
        <v>5.3573246060866326</v>
      </c>
      <c r="O580" s="7">
        <f>LN(Table1[[#This Row],[NV]]/Table1[[#This Row],[Metcalfe
NV ~ n^2]])</f>
        <v>-1.3067011671540194</v>
      </c>
      <c r="P580" s="7">
        <f>Table1[[#This Row],[NV_MA-1]]*$M$3</f>
        <v>1175735944667.0667</v>
      </c>
    </row>
    <row r="581" spans="1:16" x14ac:dyDescent="0.2">
      <c r="A581" s="2">
        <v>43112</v>
      </c>
      <c r="B581" s="3">
        <v>231340601074.603</v>
      </c>
      <c r="C581" s="3">
        <f t="shared" si="48"/>
        <v>257955921617.92343</v>
      </c>
      <c r="D581" s="4">
        <f>LN(Table1[[#This Row],[NV]])</f>
        <v>26.167156925040615</v>
      </c>
      <c r="E581" s="5">
        <v>1153290</v>
      </c>
      <c r="F581" s="5">
        <f t="shared" si="49"/>
        <v>1330077824100</v>
      </c>
      <c r="G581" s="8">
        <f t="shared" si="50"/>
        <v>1201824678222.5667</v>
      </c>
      <c r="H581" s="5">
        <f t="shared" si="51"/>
        <v>16097770.923565434</v>
      </c>
      <c r="I581" s="5">
        <f t="shared" si="52"/>
        <v>15185601.480179587</v>
      </c>
      <c r="J581" s="5">
        <f>Table1[[#This Row],[DAA 
(n)]]^1.5</f>
        <v>1238533590.0799375</v>
      </c>
      <c r="K581" s="5">
        <f t="shared" si="53"/>
        <v>1144421343.2555461</v>
      </c>
      <c r="L581" s="7">
        <f>LN(Table1[[#This Row],[NV]]/Table1[[#This Row],[NV_MA-1]])</f>
        <v>-1.647705157978693</v>
      </c>
      <c r="M581" s="7">
        <f>LN(Table1[[#This Row],[NV]]/Table1[[#This Row],[NV_MA-2]])</f>
        <v>9.6312986592096763</v>
      </c>
      <c r="N581" s="4">
        <f>LN(Table1[[#This Row],[NV]]/Table1[[#This Row],[NV_MA-3]])</f>
        <v>5.3089919559034255</v>
      </c>
      <c r="O581" s="7">
        <f>LN(Table1[[#This Row],[NV]]/Table1[[#This Row],[Metcalfe
NV ~ n^2]])</f>
        <v>-1.7491016457705999</v>
      </c>
      <c r="P581" s="7">
        <f>Table1[[#This Row],[NV_MA-1]]*$M$3</f>
        <v>1201824678222.5667</v>
      </c>
    </row>
    <row r="582" spans="1:16" x14ac:dyDescent="0.2">
      <c r="A582" s="2">
        <v>43111</v>
      </c>
      <c r="B582" s="3">
        <v>221248740668.186</v>
      </c>
      <c r="C582" s="3">
        <f t="shared" si="48"/>
        <v>259279472236.01718</v>
      </c>
      <c r="D582" s="4">
        <f>LN(Table1[[#This Row],[NV]])</f>
        <v>26.122553428923048</v>
      </c>
      <c r="E582" s="5">
        <v>1222969</v>
      </c>
      <c r="F582" s="5">
        <f t="shared" si="49"/>
        <v>1495653174961</v>
      </c>
      <c r="G582" s="8">
        <f t="shared" si="50"/>
        <v>1209659787642.7</v>
      </c>
      <c r="H582" s="5">
        <f t="shared" si="51"/>
        <v>17142102.177193601</v>
      </c>
      <c r="I582" s="5">
        <f t="shared" si="52"/>
        <v>15234480.407503357</v>
      </c>
      <c r="J582" s="5">
        <f>Table1[[#This Row],[DAA 
(n)]]^1.5</f>
        <v>1352456087.1721032</v>
      </c>
      <c r="K582" s="5">
        <f t="shared" si="53"/>
        <v>1149780460.7435269</v>
      </c>
      <c r="L582" s="7">
        <f>LN(Table1[[#This Row],[NV]]/Table1[[#This Row],[NV_MA-1]])</f>
        <v>-1.6988068398417948</v>
      </c>
      <c r="M582" s="7">
        <f>LN(Table1[[#This Row],[NV]]/Table1[[#This Row],[NV_MA-2]])</f>
        <v>9.5834815642879025</v>
      </c>
      <c r="N582" s="4">
        <f>LN(Table1[[#This Row],[NV]]/Table1[[#This Row],[NV_MA-3]])</f>
        <v>5.2597165715271892</v>
      </c>
      <c r="O582" s="7">
        <f>LN(Table1[[#This Row],[NV]]/Table1[[#This Row],[Metcalfe
NV ~ n^2]])</f>
        <v>-1.9110307047608004</v>
      </c>
      <c r="P582" s="7">
        <f>Table1[[#This Row],[NV_MA-1]]*$M$3</f>
        <v>1209659787642.7</v>
      </c>
    </row>
    <row r="583" spans="1:16" x14ac:dyDescent="0.2">
      <c r="A583" s="2">
        <v>43110</v>
      </c>
      <c r="B583" s="3">
        <v>246093922868.67899</v>
      </c>
      <c r="C583" s="3">
        <f t="shared" si="48"/>
        <v>261412640727.39792</v>
      </c>
      <c r="D583" s="4">
        <f>LN(Table1[[#This Row],[NV]])</f>
        <v>26.228979100290776</v>
      </c>
      <c r="E583" s="5">
        <v>1118949</v>
      </c>
      <c r="F583" s="5">
        <f t="shared" si="49"/>
        <v>1252046864601</v>
      </c>
      <c r="G583" s="8">
        <f t="shared" si="50"/>
        <v>1200100257318.1667</v>
      </c>
      <c r="H583" s="5">
        <f t="shared" si="51"/>
        <v>15584610.23569892</v>
      </c>
      <c r="I583" s="5">
        <f t="shared" si="52"/>
        <v>15172884.463578274</v>
      </c>
      <c r="J583" s="5">
        <f>Table1[[#This Row],[DAA 
(n)]]^1.5</f>
        <v>1183628568.0476053</v>
      </c>
      <c r="K583" s="5">
        <f t="shared" si="53"/>
        <v>1143127911.9374621</v>
      </c>
      <c r="L583" s="7">
        <f>LN(Table1[[#This Row],[NV]]/Table1[[#This Row],[NV_MA-1]])</f>
        <v>-1.5844471167069449</v>
      </c>
      <c r="M583" s="7">
        <f>LN(Table1[[#This Row],[NV]]/Table1[[#This Row],[NV_MA-2]])</f>
        <v>9.6939586244187126</v>
      </c>
      <c r="N583" s="4">
        <f>LN(Table1[[#This Row],[NV]]/Table1[[#This Row],[NV_MA-3]])</f>
        <v>5.3719449758363726</v>
      </c>
      <c r="O583" s="7">
        <f>LN(Table1[[#This Row],[NV]]/Table1[[#This Row],[Metcalfe
NV ~ n^2]])</f>
        <v>-1.6268217194050623</v>
      </c>
      <c r="P583" s="7">
        <f>Table1[[#This Row],[NV_MA-1]]*$M$3</f>
        <v>1200100257318.1667</v>
      </c>
    </row>
    <row r="584" spans="1:16" x14ac:dyDescent="0.2">
      <c r="A584" s="2">
        <v>43109</v>
      </c>
      <c r="B584" s="3">
        <v>240886641443.922</v>
      </c>
      <c r="C584" s="3">
        <f t="shared" si="48"/>
        <v>262575749376.94601</v>
      </c>
      <c r="D584" s="4">
        <f>LN(Table1[[#This Row],[NV]])</f>
        <v>26.207592292326989</v>
      </c>
      <c r="E584" s="5">
        <v>1145338</v>
      </c>
      <c r="F584" s="5">
        <f t="shared" si="49"/>
        <v>1311799134244</v>
      </c>
      <c r="G584" s="8">
        <f t="shared" si="50"/>
        <v>1203456577737.6001</v>
      </c>
      <c r="H584" s="5">
        <f t="shared" si="51"/>
        <v>15978851.357460398</v>
      </c>
      <c r="I584" s="5">
        <f t="shared" si="52"/>
        <v>15194868.546122681</v>
      </c>
      <c r="J584" s="5">
        <f>Table1[[#This Row],[DAA 
(n)]]^1.5</f>
        <v>1225746057.230763</v>
      </c>
      <c r="K584" s="5">
        <f t="shared" si="53"/>
        <v>1145484442.586529</v>
      </c>
      <c r="L584" s="7">
        <f>LN(Table1[[#This Row],[NV]]/Table1[[#This Row],[NV_MA-1]])</f>
        <v>-1.6086267212062746</v>
      </c>
      <c r="M584" s="7">
        <f>LN(Table1[[#This Row],[NV]]/Table1[[#This Row],[NV_MA-2]])</f>
        <v>9.6711239591585478</v>
      </c>
      <c r="N584" s="4">
        <f>LN(Table1[[#This Row],[NV]]/Table1[[#This Row],[NV_MA-3]])</f>
        <v>5.3484988138913536</v>
      </c>
      <c r="O584" s="7">
        <f>LN(Table1[[#This Row],[NV]]/Table1[[#This Row],[Metcalfe
NV ~ n^2]])</f>
        <v>-1.6948284035032335</v>
      </c>
      <c r="P584" s="7">
        <f>Table1[[#This Row],[NV_MA-1]]*$M$3</f>
        <v>1203456577737.6001</v>
      </c>
    </row>
    <row r="585" spans="1:16" x14ac:dyDescent="0.2">
      <c r="A585" s="2">
        <v>43108</v>
      </c>
      <c r="B585" s="3">
        <v>249877334909.97699</v>
      </c>
      <c r="C585" s="3">
        <f t="shared" si="48"/>
        <v>263032209201.20242</v>
      </c>
      <c r="D585" s="4">
        <f>LN(Table1[[#This Row],[NV]])</f>
        <v>26.24423597403538</v>
      </c>
      <c r="E585" s="5">
        <v>1157303</v>
      </c>
      <c r="F585" s="5">
        <f t="shared" si="49"/>
        <v>1339350233809</v>
      </c>
      <c r="G585" s="8">
        <f t="shared" si="50"/>
        <v>1198152938794.6667</v>
      </c>
      <c r="H585" s="5">
        <f t="shared" si="51"/>
        <v>16157804.870142279</v>
      </c>
      <c r="I585" s="5">
        <f t="shared" si="52"/>
        <v>15159209.589267939</v>
      </c>
      <c r="J585" s="5">
        <f>Table1[[#This Row],[DAA 
(n)]]^1.5</f>
        <v>1245003631.9777782</v>
      </c>
      <c r="K585" s="5">
        <f t="shared" si="53"/>
        <v>1141708238.9905248</v>
      </c>
      <c r="L585" s="7">
        <f>LN(Table1[[#This Row],[NV]]/Table1[[#This Row],[NV_MA-1]])</f>
        <v>-1.567566295203519</v>
      </c>
      <c r="M585" s="7">
        <f>LN(Table1[[#This Row],[NV]]/Table1[[#This Row],[NV_MA-2]])</f>
        <v>9.7101171751271949</v>
      </c>
      <c r="N585" s="4">
        <f>LN(Table1[[#This Row],[NV]]/Table1[[#This Row],[NV_MA-3]])</f>
        <v>5.388444540991526</v>
      </c>
      <c r="O585" s="7">
        <f>LN(Table1[[#This Row],[NV]]/Table1[[#This Row],[Metcalfe
NV ~ n^2]])</f>
        <v>-1.6789697381113569</v>
      </c>
      <c r="P585" s="7">
        <f>Table1[[#This Row],[NV_MA-1]]*$M$3</f>
        <v>1198152938794.6667</v>
      </c>
    </row>
    <row r="586" spans="1:16" x14ac:dyDescent="0.2">
      <c r="A586" s="2">
        <v>43107</v>
      </c>
      <c r="B586" s="3">
        <v>272758945908.603</v>
      </c>
      <c r="C586" s="3">
        <f t="shared" ref="C586:C649" si="54">AVERAGE(B586:B615)</f>
        <v>262893907725.97034</v>
      </c>
      <c r="D586" s="4">
        <f>LN(Table1[[#This Row],[NV]])</f>
        <v>26.331854260053351</v>
      </c>
      <c r="E586" s="5">
        <v>1130388</v>
      </c>
      <c r="F586" s="5">
        <f t="shared" ref="F586:F649" si="55">E586^2</f>
        <v>1277777030544</v>
      </c>
      <c r="G586" s="8">
        <f t="shared" ref="G586:G649" si="56">AVERAGE(F586:F615)</f>
        <v>1200092285587.1667</v>
      </c>
      <c r="H586" s="5">
        <f t="shared" ref="H586:H649" si="57">E586*LN(E586)</f>
        <v>15755428.760620786</v>
      </c>
      <c r="I586" s="5">
        <f t="shared" ref="I586:I649" si="58">AVERAGE(H586:H615)</f>
        <v>15171621.102924684</v>
      </c>
      <c r="J586" s="5">
        <f>Table1[[#This Row],[DAA 
(n)]]^1.5</f>
        <v>1201825204.4297359</v>
      </c>
      <c r="K586" s="5">
        <f t="shared" ref="K586:K649" si="59">AVERAGE(J586:J615)</f>
        <v>1143053078.5889125</v>
      </c>
      <c r="L586" s="7">
        <f>LN(Table1[[#This Row],[NV]]/Table1[[#This Row],[NV_MA-1]])</f>
        <v>-1.481565314368112</v>
      </c>
      <c r="M586" s="7">
        <f>LN(Table1[[#This Row],[NV]]/Table1[[#This Row],[NV_MA-2]])</f>
        <v>9.7969170520171431</v>
      </c>
      <c r="N586" s="4">
        <f>LN(Table1[[#This Row],[NV]]/Table1[[#This Row],[NV_MA-3]])</f>
        <v>5.4748856014119225</v>
      </c>
      <c r="O586" s="7">
        <f>LN(Table1[[#This Row],[NV]]/Table1[[#This Row],[Metcalfe
NV ~ n^2]])</f>
        <v>-1.5442887291163585</v>
      </c>
      <c r="P586" s="7">
        <f>Table1[[#This Row],[NV_MA-1]]*$M$3</f>
        <v>1200092285587.1667</v>
      </c>
    </row>
    <row r="587" spans="1:16" x14ac:dyDescent="0.2">
      <c r="A587" s="2">
        <v>43106</v>
      </c>
      <c r="B587" s="3">
        <v>287787636401.35498</v>
      </c>
      <c r="C587" s="3">
        <f t="shared" si="54"/>
        <v>262668565359.13263</v>
      </c>
      <c r="D587" s="4">
        <f>LN(Table1[[#This Row],[NV]])</f>
        <v>26.385488671482317</v>
      </c>
      <c r="E587" s="5">
        <v>1163503</v>
      </c>
      <c r="F587" s="5">
        <f t="shared" si="55"/>
        <v>1353739231009</v>
      </c>
      <c r="G587" s="8">
        <f t="shared" si="56"/>
        <v>1199811208872.5</v>
      </c>
      <c r="H587" s="5">
        <f t="shared" si="57"/>
        <v>16250583.385850089</v>
      </c>
      <c r="I587" s="5">
        <f t="shared" si="58"/>
        <v>15169761.02111005</v>
      </c>
      <c r="J587" s="5">
        <f>Table1[[#This Row],[DAA 
(n)]]^1.5</f>
        <v>1255021775.3077664</v>
      </c>
      <c r="K587" s="5">
        <f t="shared" si="59"/>
        <v>1142854637.5681188</v>
      </c>
      <c r="L587" s="7">
        <f>LN(Table1[[#This Row],[NV]]/Table1[[#This Row],[NV_MA-1]])</f>
        <v>-1.4276966629235781</v>
      </c>
      <c r="M587" s="7">
        <f>LN(Table1[[#This Row],[NV]]/Table1[[#This Row],[NV_MA-2]])</f>
        <v>9.8506740736692926</v>
      </c>
      <c r="N587" s="4">
        <f>LN(Table1[[#This Row],[NV]]/Table1[[#This Row],[NV_MA-3]])</f>
        <v>5.5286936340416828</v>
      </c>
      <c r="O587" s="7">
        <f>LN(Table1[[#This Row],[NV]]/Table1[[#This Row],[Metcalfe
NV ~ n^2]])</f>
        <v>-1.5484030088143199</v>
      </c>
      <c r="P587" s="7">
        <f>Table1[[#This Row],[NV_MA-1]]*$M$3</f>
        <v>1199811208872.5</v>
      </c>
    </row>
    <row r="588" spans="1:16" x14ac:dyDescent="0.2">
      <c r="A588" s="2">
        <v>43105</v>
      </c>
      <c r="B588" s="3">
        <v>284879884455.83502</v>
      </c>
      <c r="C588" s="3">
        <f t="shared" si="54"/>
        <v>262341197146.27521</v>
      </c>
      <c r="D588" s="4">
        <f>LN(Table1[[#This Row],[NV]])</f>
        <v>26.375333470326954</v>
      </c>
      <c r="E588" s="5">
        <v>1069525</v>
      </c>
      <c r="F588" s="5">
        <f t="shared" si="55"/>
        <v>1143883725625</v>
      </c>
      <c r="G588" s="8">
        <f t="shared" si="56"/>
        <v>1192551102332.5</v>
      </c>
      <c r="H588" s="5">
        <f t="shared" si="57"/>
        <v>14847921.650963545</v>
      </c>
      <c r="I588" s="5">
        <f t="shared" si="58"/>
        <v>15121159.395972772</v>
      </c>
      <c r="J588" s="5">
        <f>Table1[[#This Row],[DAA 
(n)]]^1.5</f>
        <v>1106079672.378566</v>
      </c>
      <c r="K588" s="5">
        <f t="shared" si="59"/>
        <v>1137697607.7406003</v>
      </c>
      <c r="L588" s="7">
        <f>LN(Table1[[#This Row],[NV]]/Table1[[#This Row],[NV_MA-1]])</f>
        <v>-1.4317824415727998</v>
      </c>
      <c r="M588" s="7">
        <f>LN(Table1[[#This Row],[NV]]/Table1[[#This Row],[NV_MA-2]])</f>
        <v>9.8437278649231974</v>
      </c>
      <c r="N588" s="4">
        <f>LN(Table1[[#This Row],[NV]]/Table1[[#This Row],[NV_MA-3]])</f>
        <v>5.5230610555346979</v>
      </c>
      <c r="O588" s="7">
        <f>LN(Table1[[#This Row],[NV]]/Table1[[#This Row],[Metcalfe
NV ~ n^2]])</f>
        <v>-1.3901168949539786</v>
      </c>
      <c r="P588" s="7">
        <f>Table1[[#This Row],[NV_MA-1]]*$M$3</f>
        <v>1192551102332.5</v>
      </c>
    </row>
    <row r="589" spans="1:16" x14ac:dyDescent="0.2">
      <c r="A589" s="2">
        <v>43104</v>
      </c>
      <c r="B589" s="3">
        <v>253069067762.254</v>
      </c>
      <c r="C589" s="3">
        <f t="shared" si="54"/>
        <v>260408666015.59473</v>
      </c>
      <c r="D589" s="4">
        <f>LN(Table1[[#This Row],[NV]])</f>
        <v>26.256928283525269</v>
      </c>
      <c r="E589" s="5">
        <v>1253986</v>
      </c>
      <c r="F589" s="5">
        <f t="shared" si="55"/>
        <v>1572480888196</v>
      </c>
      <c r="G589" s="8">
        <f t="shared" si="56"/>
        <v>1204733715835.7</v>
      </c>
      <c r="H589" s="5">
        <f t="shared" si="57"/>
        <v>17608268.060411602</v>
      </c>
      <c r="I589" s="5">
        <f t="shared" si="58"/>
        <v>15200431.635728693</v>
      </c>
      <c r="J589" s="5">
        <f>Table1[[#This Row],[DAA 
(n)]]^1.5</f>
        <v>1404232537.3902111</v>
      </c>
      <c r="K589" s="5">
        <f t="shared" si="59"/>
        <v>1146219711.9374771</v>
      </c>
      <c r="L589" s="7">
        <f>LN(Table1[[#This Row],[NV]]/Table1[[#This Row],[NV_MA-1]])</f>
        <v>-1.5603513922166565</v>
      </c>
      <c r="M589" s="7">
        <f>LN(Table1[[#This Row],[NV]]/Table1[[#This Row],[NV_MA-2]])</f>
        <v>9.7200939010245406</v>
      </c>
      <c r="N589" s="4">
        <f>LN(Table1[[#This Row],[NV]]/Table1[[#This Row],[NV_MA-3]])</f>
        <v>5.3971931259490482</v>
      </c>
      <c r="O589" s="7">
        <f>LN(Table1[[#This Row],[NV]]/Table1[[#This Row],[Metcalfe
NV ~ n^2]])</f>
        <v>-1.8267473881514493</v>
      </c>
      <c r="P589" s="7">
        <f>Table1[[#This Row],[NV_MA-1]]*$M$3</f>
        <v>1204733715835.7</v>
      </c>
    </row>
    <row r="590" spans="1:16" x14ac:dyDescent="0.2">
      <c r="A590" s="2">
        <v>43103</v>
      </c>
      <c r="B590" s="3">
        <v>251830566226.35901</v>
      </c>
      <c r="C590" s="3">
        <f t="shared" si="54"/>
        <v>258472026539.43207</v>
      </c>
      <c r="D590" s="4">
        <f>LN(Table1[[#This Row],[NV]])</f>
        <v>26.252022342080402</v>
      </c>
      <c r="E590" s="5">
        <v>1130917</v>
      </c>
      <c r="F590" s="5">
        <f t="shared" si="55"/>
        <v>1278973260889</v>
      </c>
      <c r="G590" s="8">
        <f t="shared" si="56"/>
        <v>1196130037282.5</v>
      </c>
      <c r="H590" s="5">
        <f t="shared" si="57"/>
        <v>15763331.124203065</v>
      </c>
      <c r="I590" s="5">
        <f t="shared" si="58"/>
        <v>15146676.939210312</v>
      </c>
      <c r="J590" s="5">
        <f>Table1[[#This Row],[DAA 
(n)]]^1.5</f>
        <v>1202668949.9961329</v>
      </c>
      <c r="K590" s="5">
        <f t="shared" si="59"/>
        <v>1140330215.7812572</v>
      </c>
      <c r="L590" s="7">
        <f>LN(Table1[[#This Row],[NV]]/Table1[[#This Row],[NV_MA-1]])</f>
        <v>-1.5580901502910876</v>
      </c>
      <c r="M590" s="7">
        <f>LN(Table1[[#This Row],[NV]]/Table1[[#This Row],[NV_MA-2]])</f>
        <v>9.7187306201666637</v>
      </c>
      <c r="N590" s="4">
        <f>LN(Table1[[#This Row],[NV]]/Table1[[#This Row],[NV_MA-3]])</f>
        <v>5.3974386217057875</v>
      </c>
      <c r="O590" s="7">
        <f>LN(Table1[[#This Row],[NV]]/Table1[[#This Row],[Metcalfe
NV ~ n^2]])</f>
        <v>-1.6250563899628272</v>
      </c>
      <c r="P590" s="7">
        <f>Table1[[#This Row],[NV_MA-1]]*$M$3</f>
        <v>1196130037282.5</v>
      </c>
    </row>
    <row r="591" spans="1:16" x14ac:dyDescent="0.2">
      <c r="A591" s="2">
        <v>43102</v>
      </c>
      <c r="B591" s="3">
        <v>247350616897.987</v>
      </c>
      <c r="C591" s="3">
        <f t="shared" si="54"/>
        <v>256509024638.26086</v>
      </c>
      <c r="D591" s="4">
        <f>LN(Table1[[#This Row],[NV]])</f>
        <v>26.23407266864567</v>
      </c>
      <c r="E591" s="5">
        <v>1142721</v>
      </c>
      <c r="F591" s="5">
        <f t="shared" si="55"/>
        <v>1305811283841</v>
      </c>
      <c r="G591" s="8">
        <f t="shared" si="56"/>
        <v>1197974258724.8999</v>
      </c>
      <c r="H591" s="5">
        <f t="shared" si="57"/>
        <v>15939727.032070968</v>
      </c>
      <c r="I591" s="5">
        <f t="shared" si="58"/>
        <v>15158736.928122401</v>
      </c>
      <c r="J591" s="5">
        <f>Table1[[#This Row],[DAA 
(n)]]^1.5</f>
        <v>1221547369.5612769</v>
      </c>
      <c r="K591" s="5">
        <f t="shared" si="59"/>
        <v>1141623952.0920994</v>
      </c>
      <c r="L591" s="7">
        <f>LN(Table1[[#This Row],[NV]]/Table1[[#This Row],[NV_MA-1]])</f>
        <v>-1.5775804598712491</v>
      </c>
      <c r="M591" s="7">
        <f>LN(Table1[[#This Row],[NV]]/Table1[[#This Row],[NV_MA-2]])</f>
        <v>9.6999850500250613</v>
      </c>
      <c r="N591" s="4">
        <f>LN(Table1[[#This Row],[NV]]/Table1[[#This Row],[NV_MA-3]])</f>
        <v>5.3783550635790078</v>
      </c>
      <c r="O591" s="7">
        <f>LN(Table1[[#This Row],[NV]]/Table1[[#This Row],[Metcalfe
NV ~ n^2]])</f>
        <v>-1.6637729683400304</v>
      </c>
      <c r="P591" s="7">
        <f>Table1[[#This Row],[NV_MA-1]]*$M$3</f>
        <v>1197974258724.8999</v>
      </c>
    </row>
    <row r="592" spans="1:16" x14ac:dyDescent="0.2">
      <c r="A592" s="2">
        <v>43101</v>
      </c>
      <c r="B592" s="3">
        <v>225031523772.245</v>
      </c>
      <c r="C592" s="3">
        <f t="shared" si="54"/>
        <v>254460705738.85507</v>
      </c>
      <c r="D592" s="4">
        <f>LN(Table1[[#This Row],[NV]])</f>
        <v>26.139506334991374</v>
      </c>
      <c r="E592" s="5">
        <v>972783</v>
      </c>
      <c r="F592" s="5">
        <f t="shared" si="55"/>
        <v>946306765089</v>
      </c>
      <c r="G592" s="8">
        <f t="shared" si="56"/>
        <v>1188366031181.3999</v>
      </c>
      <c r="H592" s="5">
        <f t="shared" si="57"/>
        <v>13412650.596374869</v>
      </c>
      <c r="I592" s="5">
        <f t="shared" si="58"/>
        <v>15092249.210390422</v>
      </c>
      <c r="J592" s="5">
        <f>Table1[[#This Row],[DAA 
(n)]]^1.5</f>
        <v>959453560.03486407</v>
      </c>
      <c r="K592" s="5">
        <f t="shared" si="59"/>
        <v>1134677194.104336</v>
      </c>
      <c r="L592" s="7">
        <f>LN(Table1[[#This Row],[NV]]/Table1[[#This Row],[NV_MA-1]])</f>
        <v>-1.6640940614774475</v>
      </c>
      <c r="M592" s="7">
        <f>LN(Table1[[#This Row],[NV]]/Table1[[#This Row],[NV_MA-2]])</f>
        <v>9.609814462313528</v>
      </c>
      <c r="N592" s="4">
        <f>LN(Table1[[#This Row],[NV]]/Table1[[#This Row],[NV_MA-3]])</f>
        <v>5.2898922980446876</v>
      </c>
      <c r="O592" s="7">
        <f>LN(Table1[[#This Row],[NV]]/Table1[[#This Row],[Metcalfe
NV ~ n^2]])</f>
        <v>-1.436326294433421</v>
      </c>
      <c r="P592" s="7">
        <f>Table1[[#This Row],[NV_MA-1]]*$M$3</f>
        <v>1188366031181.3999</v>
      </c>
    </row>
    <row r="593" spans="1:16" x14ac:dyDescent="0.2">
      <c r="A593" s="2">
        <v>43100</v>
      </c>
      <c r="B593" s="3">
        <v>232566507716.479</v>
      </c>
      <c r="C593" s="3">
        <f t="shared" si="54"/>
        <v>253036408957.52252</v>
      </c>
      <c r="D593" s="4">
        <f>LN(Table1[[#This Row],[NV]])</f>
        <v>26.172442075762511</v>
      </c>
      <c r="E593" s="5">
        <v>1007208</v>
      </c>
      <c r="F593" s="5">
        <f t="shared" si="55"/>
        <v>1014467955264</v>
      </c>
      <c r="G593" s="8">
        <f t="shared" si="56"/>
        <v>1186472404659.2334</v>
      </c>
      <c r="H593" s="5">
        <f t="shared" si="57"/>
        <v>13922326.673506467</v>
      </c>
      <c r="I593" s="5">
        <f t="shared" si="58"/>
        <v>15077648.545254188</v>
      </c>
      <c r="J593" s="5">
        <f>Table1[[#This Row],[DAA 
(n)]]^1.5</f>
        <v>1010831459.881194</v>
      </c>
      <c r="K593" s="5">
        <f t="shared" si="59"/>
        <v>1133226158.2765775</v>
      </c>
      <c r="L593" s="7">
        <f>LN(Table1[[#This Row],[NV]]/Table1[[#This Row],[NV_MA-1]])</f>
        <v>-1.6295635790220651</v>
      </c>
      <c r="M593" s="7">
        <f>LN(Table1[[#This Row],[NV]]/Table1[[#This Row],[NV_MA-2]])</f>
        <v>9.6437180993894103</v>
      </c>
      <c r="N593" s="4">
        <f>LN(Table1[[#This Row],[NV]]/Table1[[#This Row],[NV_MA-3]])</f>
        <v>5.3241076665603115</v>
      </c>
      <c r="O593" s="7">
        <f>LN(Table1[[#This Row],[NV]]/Table1[[#This Row],[Metcalfe
NV ~ n^2]])</f>
        <v>-1.4729433332224597</v>
      </c>
      <c r="P593" s="7">
        <f>Table1[[#This Row],[NV_MA-1]]*$M$3</f>
        <v>1186472404659.2334</v>
      </c>
    </row>
    <row r="594" spans="1:16" x14ac:dyDescent="0.2">
      <c r="A594" s="2">
        <v>43099</v>
      </c>
      <c r="B594" s="3">
        <v>212871145346.85501</v>
      </c>
      <c r="C594" s="3">
        <f t="shared" si="54"/>
        <v>251302804704.96954</v>
      </c>
      <c r="D594" s="4">
        <f>LN(Table1[[#This Row],[NV]])</f>
        <v>26.083952868175679</v>
      </c>
      <c r="E594" s="5">
        <v>998615</v>
      </c>
      <c r="F594" s="5">
        <f t="shared" si="55"/>
        <v>997231918225</v>
      </c>
      <c r="G594" s="8">
        <f t="shared" si="56"/>
        <v>1194141953990.9666</v>
      </c>
      <c r="H594" s="5">
        <f t="shared" si="57"/>
        <v>13794992.035397092</v>
      </c>
      <c r="I594" s="5">
        <f t="shared" si="58"/>
        <v>15131389.723283516</v>
      </c>
      <c r="J594" s="5">
        <f>Table1[[#This Row],[DAA 
(n)]]^1.5</f>
        <v>997923219.50050783</v>
      </c>
      <c r="K594" s="5">
        <f t="shared" si="59"/>
        <v>1138808853.9851005</v>
      </c>
      <c r="L594" s="7">
        <f>LN(Table1[[#This Row],[NV]]/Table1[[#This Row],[NV_MA-1]])</f>
        <v>-1.7244961450961624</v>
      </c>
      <c r="M594" s="7">
        <f>LN(Table1[[#This Row],[NV]]/Table1[[#This Row],[NV_MA-2]])</f>
        <v>9.5516709344625017</v>
      </c>
      <c r="N594" s="4">
        <f>LN(Table1[[#This Row],[NV]]/Table1[[#This Row],[NV_MA-3]])</f>
        <v>5.2307041800001084</v>
      </c>
      <c r="O594" s="7">
        <f>LN(Table1[[#This Row],[NV]]/Table1[[#This Row],[Metcalfe
NV ~ n^2]])</f>
        <v>-1.544296327754868</v>
      </c>
      <c r="P594" s="7">
        <f>Table1[[#This Row],[NV_MA-1]]*$M$3</f>
        <v>1194141953990.9666</v>
      </c>
    </row>
    <row r="595" spans="1:16" x14ac:dyDescent="0.2">
      <c r="A595" s="2">
        <v>43098</v>
      </c>
      <c r="B595" s="3">
        <v>242296571822.79599</v>
      </c>
      <c r="C595" s="3">
        <f t="shared" si="54"/>
        <v>249766431197.18777</v>
      </c>
      <c r="D595" s="4">
        <f>LN(Table1[[#This Row],[NV]])</f>
        <v>26.213428316186736</v>
      </c>
      <c r="E595" s="5">
        <v>1096215</v>
      </c>
      <c r="F595" s="5">
        <f t="shared" si="55"/>
        <v>1201687326225</v>
      </c>
      <c r="G595" s="8">
        <f t="shared" si="56"/>
        <v>1200249574053.4666</v>
      </c>
      <c r="H595" s="5">
        <f t="shared" si="57"/>
        <v>15245471.874455312</v>
      </c>
      <c r="I595" s="5">
        <f t="shared" si="58"/>
        <v>15174908.019730598</v>
      </c>
      <c r="J595" s="5">
        <f>Table1[[#This Row],[DAA 
(n)]]^1.5</f>
        <v>1147740246.012892</v>
      </c>
      <c r="K595" s="5">
        <f t="shared" si="59"/>
        <v>1143294780.5239341</v>
      </c>
      <c r="L595" s="7">
        <f>LN(Table1[[#This Row],[NV]]/Table1[[#This Row],[NV_MA-1]])</f>
        <v>-1.6001223132891502</v>
      </c>
      <c r="M595" s="7">
        <f>LN(Table1[[#This Row],[NV]]/Table1[[#This Row],[NV_MA-2]])</f>
        <v>9.6782744825980327</v>
      </c>
      <c r="N595" s="4">
        <f>LN(Table1[[#This Row],[NV]]/Table1[[#This Row],[NV_MA-3]])</f>
        <v>5.356248226957474</v>
      </c>
      <c r="O595" s="7">
        <f>LN(Table1[[#This Row],[NV]]/Table1[[#This Row],[Metcalfe
NV ~ n^2]])</f>
        <v>-1.6013194740830756</v>
      </c>
      <c r="P595" s="7">
        <f>Table1[[#This Row],[NV_MA-1]]*$M$3</f>
        <v>1200249574053.4666</v>
      </c>
    </row>
    <row r="596" spans="1:16" x14ac:dyDescent="0.2">
      <c r="A596" s="2">
        <v>43097</v>
      </c>
      <c r="B596" s="3">
        <v>238091842965.67801</v>
      </c>
      <c r="C596" s="3">
        <f t="shared" si="54"/>
        <v>247093490844.68326</v>
      </c>
      <c r="D596" s="4">
        <f>LN(Table1[[#This Row],[NV]])</f>
        <v>26.195922330993405</v>
      </c>
      <c r="E596" s="5">
        <v>999488</v>
      </c>
      <c r="F596" s="5">
        <f t="shared" si="55"/>
        <v>998976262144</v>
      </c>
      <c r="G596" s="8">
        <f t="shared" si="56"/>
        <v>1202962118518.5</v>
      </c>
      <c r="H596" s="5">
        <f t="shared" si="57"/>
        <v>13807925.147652972</v>
      </c>
      <c r="I596" s="5">
        <f t="shared" si="58"/>
        <v>15193069.840838691</v>
      </c>
      <c r="J596" s="5">
        <f>Table1[[#This Row],[DAA 
(n)]]^1.5</f>
        <v>999232098.31239212</v>
      </c>
      <c r="K596" s="5">
        <f t="shared" si="59"/>
        <v>1145221858.0230134</v>
      </c>
      <c r="L596" s="7">
        <f>LN(Table1[[#This Row],[NV]]/Table1[[#This Row],[NV_MA-1]])</f>
        <v>-1.6198857322535862</v>
      </c>
      <c r="M596" s="7">
        <f>LN(Table1[[#This Row],[NV]]/Table1[[#This Row],[NV_MA-2]])</f>
        <v>9.6595723806690508</v>
      </c>
      <c r="N596" s="4">
        <f>LN(Table1[[#This Row],[NV]]/Table1[[#This Row],[NV_MA-3]])</f>
        <v>5.3370581133447992</v>
      </c>
      <c r="O596" s="7">
        <f>LN(Table1[[#This Row],[NV]]/Table1[[#This Row],[Metcalfe
NV ~ n^2]])</f>
        <v>-1.4340745227016305</v>
      </c>
      <c r="P596" s="7">
        <f>Table1[[#This Row],[NV_MA-1]]*$M$3</f>
        <v>1202962118518.5</v>
      </c>
    </row>
    <row r="597" spans="1:16" x14ac:dyDescent="0.2">
      <c r="A597" s="2">
        <v>43096</v>
      </c>
      <c r="B597" s="3">
        <v>258000162282.20801</v>
      </c>
      <c r="C597" s="3">
        <f t="shared" si="54"/>
        <v>244665132510.46207</v>
      </c>
      <c r="D597" s="4">
        <f>LN(Table1[[#This Row],[NV]])</f>
        <v>26.276226050868637</v>
      </c>
      <c r="E597" s="5">
        <v>1037747</v>
      </c>
      <c r="F597" s="5">
        <f t="shared" si="55"/>
        <v>1076918836009</v>
      </c>
      <c r="G597" s="8">
        <f t="shared" si="56"/>
        <v>1204703084116.6667</v>
      </c>
      <c r="H597" s="5">
        <f t="shared" si="57"/>
        <v>14375455.254561527</v>
      </c>
      <c r="I597" s="5">
        <f t="shared" si="58"/>
        <v>15205819.271462923</v>
      </c>
      <c r="J597" s="5">
        <f>Table1[[#This Row],[DAA 
(n)]]^1.5</f>
        <v>1057151498.751164</v>
      </c>
      <c r="K597" s="5">
        <f t="shared" si="59"/>
        <v>1146519561.7671864</v>
      </c>
      <c r="L597" s="7">
        <f>LN(Table1[[#This Row],[NV]]/Table1[[#This Row],[NV_MA-1]])</f>
        <v>-1.5410281984175846</v>
      </c>
      <c r="M597" s="7">
        <f>LN(Table1[[#This Row],[NV]]/Table1[[#This Row],[NV_MA-2]])</f>
        <v>9.739037291512501</v>
      </c>
      <c r="N597" s="4">
        <f>LN(Table1[[#This Row],[NV]]/Table1[[#This Row],[NV_MA-3]])</f>
        <v>5.4162293285913101</v>
      </c>
      <c r="O597" s="7">
        <f>LN(Table1[[#This Row],[NV]]/Table1[[#This Row],[Metcalfe
NV ~ n^2]])</f>
        <v>-1.4288990992142363</v>
      </c>
      <c r="P597" s="7">
        <f>Table1[[#This Row],[NV_MA-1]]*$M$3</f>
        <v>1204703084116.6667</v>
      </c>
    </row>
    <row r="598" spans="1:16" x14ac:dyDescent="0.2">
      <c r="A598" s="2">
        <v>43095</v>
      </c>
      <c r="B598" s="3">
        <v>262290750122.90799</v>
      </c>
      <c r="C598" s="3">
        <f t="shared" si="54"/>
        <v>241478620212.11176</v>
      </c>
      <c r="D598" s="4">
        <f>LN(Table1[[#This Row],[NV]])</f>
        <v>26.29271945870223</v>
      </c>
      <c r="E598" s="5">
        <v>911656</v>
      </c>
      <c r="F598" s="5">
        <f t="shared" si="55"/>
        <v>831116662336</v>
      </c>
      <c r="G598" s="8">
        <f t="shared" si="56"/>
        <v>1206332935247.5667</v>
      </c>
      <c r="H598" s="5">
        <f t="shared" si="57"/>
        <v>12510671.702292295</v>
      </c>
      <c r="I598" s="5">
        <f t="shared" si="58"/>
        <v>15217361.92876981</v>
      </c>
      <c r="J598" s="5">
        <f>Table1[[#This Row],[DAA 
(n)]]^1.5</f>
        <v>870455335.9699682</v>
      </c>
      <c r="K598" s="5">
        <f t="shared" si="59"/>
        <v>1147712828.0604591</v>
      </c>
      <c r="L598" s="7">
        <f>LN(Table1[[#This Row],[NV]]/Table1[[#This Row],[NV_MA-1]])</f>
        <v>-1.5258867831432705</v>
      </c>
      <c r="M598" s="7">
        <f>LN(Table1[[#This Row],[NV]]/Table1[[#This Row],[NV_MA-2]])</f>
        <v>9.754771892580635</v>
      </c>
      <c r="N598" s="4">
        <f>LN(Table1[[#This Row],[NV]]/Table1[[#This Row],[NV_MA-3]])</f>
        <v>5.4316825049242343</v>
      </c>
      <c r="O598" s="7">
        <f>LN(Table1[[#This Row],[NV]]/Table1[[#This Row],[Metcalfe
NV ~ n^2]])</f>
        <v>-1.1533165511354635</v>
      </c>
      <c r="P598" s="7">
        <f>Table1[[#This Row],[NV_MA-1]]*$M$3</f>
        <v>1206332935247.5667</v>
      </c>
    </row>
    <row r="599" spans="1:16" x14ac:dyDescent="0.2">
      <c r="A599" s="2">
        <v>43094</v>
      </c>
      <c r="B599" s="3">
        <v>230940220211.94501</v>
      </c>
      <c r="C599" s="3">
        <f t="shared" si="54"/>
        <v>237913886232.13434</v>
      </c>
      <c r="D599" s="4">
        <f>LN(Table1[[#This Row],[NV]])</f>
        <v>26.165424727015804</v>
      </c>
      <c r="E599" s="5">
        <v>878323</v>
      </c>
      <c r="F599" s="5">
        <f t="shared" si="55"/>
        <v>771451292329</v>
      </c>
      <c r="G599" s="8">
        <f t="shared" si="56"/>
        <v>1208177208041.1667</v>
      </c>
      <c r="H599" s="5">
        <f t="shared" si="57"/>
        <v>12020526.288368391</v>
      </c>
      <c r="I599" s="5">
        <f t="shared" si="58"/>
        <v>15232030.397250976</v>
      </c>
      <c r="J599" s="5">
        <f>Table1[[#This Row],[DAA 
(n)]]^1.5</f>
        <v>823154550.14977801</v>
      </c>
      <c r="K599" s="5">
        <f t="shared" si="59"/>
        <v>1149149770.3542018</v>
      </c>
      <c r="L599" s="7">
        <f>LN(Table1[[#This Row],[NV]]/Table1[[#This Row],[NV_MA-1]])</f>
        <v>-1.6547091730649666</v>
      </c>
      <c r="M599" s="7">
        <f>LN(Table1[[#This Row],[NV]]/Table1[[#This Row],[NV_MA-2]])</f>
        <v>9.6265136953866683</v>
      </c>
      <c r="N599" s="4">
        <f>LN(Table1[[#This Row],[NV]]/Table1[[#This Row],[NV_MA-3]])</f>
        <v>5.3031365512603159</v>
      </c>
      <c r="O599" s="7">
        <f>LN(Table1[[#This Row],[NV]]/Table1[[#This Row],[Metcalfe
NV ~ n^2]])</f>
        <v>-1.2061146460130021</v>
      </c>
      <c r="P599" s="7">
        <f>Table1[[#This Row],[NV_MA-1]]*$M$3</f>
        <v>1208177208041.1667</v>
      </c>
    </row>
    <row r="600" spans="1:16" x14ac:dyDescent="0.2">
      <c r="A600" s="2">
        <v>43093</v>
      </c>
      <c r="B600" s="3">
        <v>226538375061.01199</v>
      </c>
      <c r="C600" s="3">
        <f t="shared" si="54"/>
        <v>235084365463.42133</v>
      </c>
      <c r="D600" s="4">
        <f>LN(Table1[[#This Row],[NV]])</f>
        <v>26.146180193836415</v>
      </c>
      <c r="E600" s="5">
        <v>1020552</v>
      </c>
      <c r="F600" s="5">
        <f t="shared" si="55"/>
        <v>1041526384704</v>
      </c>
      <c r="G600" s="8">
        <f t="shared" si="56"/>
        <v>1210846078021.1667</v>
      </c>
      <c r="H600" s="5">
        <f t="shared" si="57"/>
        <v>14120208.691181697</v>
      </c>
      <c r="I600" s="5">
        <f t="shared" si="58"/>
        <v>15253828.652376734</v>
      </c>
      <c r="J600" s="5">
        <f>Table1[[#This Row],[DAA 
(n)]]^1.5</f>
        <v>1030985855.8498466</v>
      </c>
      <c r="K600" s="5">
        <f t="shared" si="59"/>
        <v>1151258999.3835099</v>
      </c>
      <c r="L600" s="7">
        <f>LN(Table1[[#This Row],[NV]]/Table1[[#This Row],[NV_MA-1]])</f>
        <v>-1.6761602753817906</v>
      </c>
      <c r="M600" s="7">
        <f>LN(Table1[[#This Row],[NV]]/Table1[[#This Row],[NV_MA-2]])</f>
        <v>9.6058391051565568</v>
      </c>
      <c r="N600" s="4">
        <f>LN(Table1[[#This Row],[NV]]/Table1[[#This Row],[NV_MA-3]])</f>
        <v>5.2820582312790982</v>
      </c>
      <c r="O600" s="7">
        <f>LN(Table1[[#This Row],[NV]]/Table1[[#This Row],[Metcalfe
NV ~ n^2]])</f>
        <v>-1.5255282368593166</v>
      </c>
      <c r="P600" s="7">
        <f>Table1[[#This Row],[NV_MA-1]]*$M$3</f>
        <v>1210846078021.1667</v>
      </c>
    </row>
    <row r="601" spans="1:16" x14ac:dyDescent="0.2">
      <c r="A601" s="2">
        <v>43092</v>
      </c>
      <c r="B601" s="3">
        <v>238709342432.47699</v>
      </c>
      <c r="C601" s="3">
        <f t="shared" si="54"/>
        <v>232106343664.51239</v>
      </c>
      <c r="D601" s="4">
        <f>LN(Table1[[#This Row],[NV]])</f>
        <v>26.198512508329134</v>
      </c>
      <c r="E601" s="5">
        <v>979504</v>
      </c>
      <c r="F601" s="5">
        <f t="shared" si="55"/>
        <v>959428086016</v>
      </c>
      <c r="G601" s="8">
        <f t="shared" si="56"/>
        <v>1203477170106.5</v>
      </c>
      <c r="H601" s="5">
        <f t="shared" si="57"/>
        <v>13512063.346479448</v>
      </c>
      <c r="I601" s="5">
        <f t="shared" si="58"/>
        <v>15197300.190158585</v>
      </c>
      <c r="J601" s="5">
        <f>Table1[[#This Row],[DAA 
(n)]]^1.5</f>
        <v>969414074.56515491</v>
      </c>
      <c r="K601" s="5">
        <f t="shared" si="59"/>
        <v>1145628483.3641891</v>
      </c>
      <c r="L601" s="7">
        <f>LN(Table1[[#This Row],[NV]]/Table1[[#This Row],[NV_MA-1]])</f>
        <v>-1.6177236160771802</v>
      </c>
      <c r="M601" s="7">
        <f>LN(Table1[[#This Row],[NV]]/Table1[[#This Row],[NV_MA-2]])</f>
        <v>9.661884157357278</v>
      </c>
      <c r="N601" s="4">
        <f>LN(Table1[[#This Row],[NV]]/Table1[[#This Row],[NV_MA-3]])</f>
        <v>5.3392932911957516</v>
      </c>
      <c r="O601" s="7">
        <f>LN(Table1[[#This Row],[NV]]/Table1[[#This Row],[Metcalfe
NV ~ n^2]])</f>
        <v>-1.3910906918200177</v>
      </c>
      <c r="P601" s="7">
        <f>Table1[[#This Row],[NV_MA-1]]*$M$3</f>
        <v>1203477170106.5</v>
      </c>
    </row>
    <row r="602" spans="1:16" x14ac:dyDescent="0.2">
      <c r="A602" s="2">
        <v>43091</v>
      </c>
      <c r="B602" s="3">
        <v>229929172070.07001</v>
      </c>
      <c r="C602" s="3">
        <f t="shared" si="54"/>
        <v>228630440734.99551</v>
      </c>
      <c r="D602" s="4">
        <f>LN(Table1[[#This Row],[NV]])</f>
        <v>26.161037150922596</v>
      </c>
      <c r="E602" s="5">
        <v>1110734</v>
      </c>
      <c r="F602" s="5">
        <f t="shared" si="55"/>
        <v>1233730018756</v>
      </c>
      <c r="G602" s="8">
        <f t="shared" si="56"/>
        <v>1202167613159.3</v>
      </c>
      <c r="H602" s="5">
        <f t="shared" si="57"/>
        <v>15462007.763980456</v>
      </c>
      <c r="I602" s="5">
        <f t="shared" si="58"/>
        <v>15187313.830559632</v>
      </c>
      <c r="J602" s="5">
        <f>Table1[[#This Row],[DAA 
(n)]]^1.5</f>
        <v>1170617733.7854261</v>
      </c>
      <c r="K602" s="5">
        <f t="shared" si="59"/>
        <v>1144630924.7120726</v>
      </c>
      <c r="L602" s="7">
        <f>LN(Table1[[#This Row],[NV]]/Table1[[#This Row],[NV_MA-1]])</f>
        <v>-1.6541102366214286</v>
      </c>
      <c r="M602" s="7">
        <f>LN(Table1[[#This Row],[NV]]/Table1[[#This Row],[NV_MA-2]])</f>
        <v>9.6250661300028337</v>
      </c>
      <c r="N602" s="4">
        <f>LN(Table1[[#This Row],[NV]]/Table1[[#This Row],[NV_MA-3]])</f>
        <v>5.3026890654275638</v>
      </c>
      <c r="O602" s="7">
        <f>LN(Table1[[#This Row],[NV]]/Table1[[#This Row],[Metcalfe
NV ~ n^2]])</f>
        <v>-1.6800260811031729</v>
      </c>
      <c r="P602" s="7">
        <f>Table1[[#This Row],[NV_MA-1]]*$M$3</f>
        <v>1202167613159.3</v>
      </c>
    </row>
    <row r="603" spans="1:16" x14ac:dyDescent="0.2">
      <c r="A603" s="2">
        <v>43090</v>
      </c>
      <c r="B603" s="3">
        <v>260161199146.052</v>
      </c>
      <c r="C603" s="3">
        <f t="shared" si="54"/>
        <v>225553372605.38458</v>
      </c>
      <c r="D603" s="4">
        <f>LN(Table1[[#This Row],[NV]])</f>
        <v>26.284567272558963</v>
      </c>
      <c r="E603" s="5">
        <v>998866</v>
      </c>
      <c r="F603" s="5">
        <f t="shared" si="55"/>
        <v>997733285956</v>
      </c>
      <c r="G603" s="8">
        <f t="shared" si="56"/>
        <v>1186255766240.8999</v>
      </c>
      <c r="H603" s="5">
        <f t="shared" si="57"/>
        <v>13798710.412212726</v>
      </c>
      <c r="I603" s="5">
        <f t="shared" si="58"/>
        <v>15068377.038834507</v>
      </c>
      <c r="J603" s="5">
        <f>Table1[[#This Row],[DAA 
(n)]]^1.5</f>
        <v>998299482.32467926</v>
      </c>
      <c r="K603" s="5">
        <f t="shared" si="59"/>
        <v>1132645649.7198117</v>
      </c>
      <c r="L603" s="7">
        <f>LN(Table1[[#This Row],[NV]]/Table1[[#This Row],[NV_MA-1]])</f>
        <v>-1.517255775198316</v>
      </c>
      <c r="M603" s="7">
        <f>LN(Table1[[#This Row],[NV]]/Table1[[#This Row],[NV_MA-2]])</f>
        <v>9.7564584025909262</v>
      </c>
      <c r="N603" s="4">
        <f>LN(Table1[[#This Row],[NV]]/Table1[[#This Row],[NV_MA-3]])</f>
        <v>5.4367452564828165</v>
      </c>
      <c r="O603" s="7">
        <f>LN(Table1[[#This Row],[NV]]/Table1[[#This Row],[Metcalfe
NV ~ n^2]])</f>
        <v>-1.3441845564405737</v>
      </c>
      <c r="P603" s="7">
        <f>Table1[[#This Row],[NV_MA-1]]*$M$3</f>
        <v>1186255766240.8999</v>
      </c>
    </row>
    <row r="604" spans="1:16" x14ac:dyDescent="0.2">
      <c r="A604" s="2">
        <v>43089</v>
      </c>
      <c r="B604" s="3">
        <v>274487010246.62799</v>
      </c>
      <c r="C604" s="3">
        <f t="shared" si="54"/>
        <v>221379701432.04352</v>
      </c>
      <c r="D604" s="4">
        <f>LN(Table1[[#This Row],[NV]])</f>
        <v>26.338169775270391</v>
      </c>
      <c r="E604" s="5">
        <v>1027644</v>
      </c>
      <c r="F604" s="5">
        <f t="shared" si="55"/>
        <v>1056052190736</v>
      </c>
      <c r="G604" s="8">
        <f t="shared" si="56"/>
        <v>1185115483964</v>
      </c>
      <c r="H604" s="5">
        <f t="shared" si="57"/>
        <v>14225449.154188212</v>
      </c>
      <c r="I604" s="5">
        <f t="shared" si="58"/>
        <v>15059852.422196008</v>
      </c>
      <c r="J604" s="5">
        <f>Table1[[#This Row],[DAA 
(n)]]^1.5</f>
        <v>1041751264.6964773</v>
      </c>
      <c r="K604" s="5">
        <f t="shared" si="59"/>
        <v>1131786231.9464059</v>
      </c>
      <c r="L604" s="7">
        <f>LN(Table1[[#This Row],[NV]]/Table1[[#This Row],[NV_MA-1]])</f>
        <v>-1.4626915653187811</v>
      </c>
      <c r="M604" s="7">
        <f>LN(Table1[[#This Row],[NV]]/Table1[[#This Row],[NV_MA-2]])</f>
        <v>9.8106267943053567</v>
      </c>
      <c r="N604" s="4">
        <f>LN(Table1[[#This Row],[NV]]/Table1[[#This Row],[NV_MA-3]])</f>
        <v>5.4911068174124447</v>
      </c>
      <c r="O604" s="7">
        <f>LN(Table1[[#This Row],[NV]]/Table1[[#This Row],[Metcalfe
NV ~ n^2]])</f>
        <v>-1.3473889477664043</v>
      </c>
      <c r="P604" s="7">
        <f>Table1[[#This Row],[NV_MA-1]]*$M$3</f>
        <v>1185115483964</v>
      </c>
    </row>
    <row r="605" spans="1:16" x14ac:dyDescent="0.2">
      <c r="A605" s="2">
        <v>43088</v>
      </c>
      <c r="B605" s="3">
        <v>291724222888.23199</v>
      </c>
      <c r="C605" s="3">
        <f t="shared" si="54"/>
        <v>216836149495.10699</v>
      </c>
      <c r="D605" s="4">
        <f>LN(Table1[[#This Row],[NV]])</f>
        <v>26.3990747507846</v>
      </c>
      <c r="E605" s="5">
        <v>1046267</v>
      </c>
      <c r="F605" s="5">
        <f t="shared" si="55"/>
        <v>1094674635289</v>
      </c>
      <c r="G605" s="8">
        <f t="shared" si="56"/>
        <v>1181921655169.1001</v>
      </c>
      <c r="H605" s="5">
        <f t="shared" si="57"/>
        <v>14502033.967374591</v>
      </c>
      <c r="I605" s="5">
        <f t="shared" si="58"/>
        <v>15036276.573276306</v>
      </c>
      <c r="J605" s="5">
        <f>Table1[[#This Row],[DAA 
(n)]]^1.5</f>
        <v>1070197153.1638068</v>
      </c>
      <c r="K605" s="5">
        <f t="shared" si="59"/>
        <v>1129395431.7127106</v>
      </c>
      <c r="L605" s="7">
        <f>LN(Table1[[#This Row],[NV]]/Table1[[#This Row],[NV_MA-1]])</f>
        <v>-1.3990880003483082</v>
      </c>
      <c r="M605" s="7">
        <f>LN(Table1[[#This Row],[NV]]/Table1[[#This Row],[NV_MA-2]])</f>
        <v>9.8730984732149167</v>
      </c>
      <c r="N605" s="4">
        <f>LN(Table1[[#This Row],[NV]]/Table1[[#This Row],[NV_MA-3]])</f>
        <v>5.5541264404696085</v>
      </c>
      <c r="O605" s="7">
        <f>LN(Table1[[#This Row],[NV]]/Table1[[#This Row],[Metcalfe
NV ~ n^2]])</f>
        <v>-1.3224035475361757</v>
      </c>
      <c r="P605" s="7">
        <f>Table1[[#This Row],[NV_MA-1]]*$M$3</f>
        <v>1181921655169.1001</v>
      </c>
    </row>
    <row r="606" spans="1:16" x14ac:dyDescent="0.2">
      <c r="A606" s="2">
        <v>43087</v>
      </c>
      <c r="B606" s="3">
        <v>316695972803.60602</v>
      </c>
      <c r="C606" s="3">
        <f t="shared" si="54"/>
        <v>211579261326.56064</v>
      </c>
      <c r="D606" s="4">
        <f>LN(Table1[[#This Row],[NV]])</f>
        <v>26.481208074286396</v>
      </c>
      <c r="E606" s="5">
        <v>1204183</v>
      </c>
      <c r="F606" s="5">
        <f t="shared" si="55"/>
        <v>1450056697489</v>
      </c>
      <c r="G606" s="8">
        <f t="shared" si="56"/>
        <v>1173272819139.6001</v>
      </c>
      <c r="H606" s="5">
        <f t="shared" si="57"/>
        <v>16860141.751609765</v>
      </c>
      <c r="I606" s="5">
        <f t="shared" si="58"/>
        <v>14970998.223138276</v>
      </c>
      <c r="J606" s="5">
        <f>Table1[[#This Row],[DAA 
(n)]]^1.5</f>
        <v>1321413494.7670245</v>
      </c>
      <c r="K606" s="5">
        <f t="shared" si="59"/>
        <v>1122844470.7594645</v>
      </c>
      <c r="L606" s="7">
        <f>LN(Table1[[#This Row],[NV]]/Table1[[#This Row],[NV_MA-1]])</f>
        <v>-1.3096101666571001</v>
      </c>
      <c r="M606" s="7">
        <f>LN(Table1[[#This Row],[NV]]/Table1[[#This Row],[NV_MA-2]])</f>
        <v>9.95958263854134</v>
      </c>
      <c r="N606" s="4">
        <f>LN(Table1[[#This Row],[NV]]/Table1[[#This Row],[NV_MA-3]])</f>
        <v>5.6420770656010406</v>
      </c>
      <c r="O606" s="7">
        <f>LN(Table1[[#This Row],[NV]]/Table1[[#This Row],[Metcalfe
NV ~ n^2]])</f>
        <v>-1.5214156990267336</v>
      </c>
      <c r="P606" s="7">
        <f>Table1[[#This Row],[NV_MA-1]]*$M$3</f>
        <v>1173272819139.6001</v>
      </c>
    </row>
    <row r="607" spans="1:16" x14ac:dyDescent="0.2">
      <c r="A607" s="2">
        <v>43086</v>
      </c>
      <c r="B607" s="3">
        <v>317655011226.48999</v>
      </c>
      <c r="C607" s="3">
        <f t="shared" si="54"/>
        <v>205358712125.77982</v>
      </c>
      <c r="D607" s="4">
        <f>LN(Table1[[#This Row],[NV]])</f>
        <v>26.484231760471836</v>
      </c>
      <c r="E607" s="5">
        <v>1175732</v>
      </c>
      <c r="F607" s="5">
        <f t="shared" si="55"/>
        <v>1382345735824</v>
      </c>
      <c r="G607" s="8">
        <f t="shared" si="56"/>
        <v>1148630167282.5</v>
      </c>
      <c r="H607" s="5">
        <f t="shared" si="57"/>
        <v>16433678.209008815</v>
      </c>
      <c r="I607" s="5">
        <f t="shared" si="58"/>
        <v>14792447.293021061</v>
      </c>
      <c r="J607" s="5">
        <f>Table1[[#This Row],[DAA 
(n)]]^1.5</f>
        <v>1274860038.0715606</v>
      </c>
      <c r="K607" s="5">
        <f t="shared" si="59"/>
        <v>1104600867.1542585</v>
      </c>
      <c r="L607" s="7">
        <f>LN(Table1[[#This Row],[NV]]/Table1[[#This Row],[NV_MA-1]])</f>
        <v>-1.2853594289534782</v>
      </c>
      <c r="M607" s="7">
        <f>LN(Table1[[#This Row],[NV]]/Table1[[#This Row],[NV_MA-2]])</f>
        <v>9.9746044700331762</v>
      </c>
      <c r="N607" s="4">
        <f>LN(Table1[[#This Row],[NV]]/Table1[[#This Row],[NV_MA-3]])</f>
        <v>5.6614818600016203</v>
      </c>
      <c r="O607" s="7">
        <f>LN(Table1[[#This Row],[NV]]/Table1[[#This Row],[Metcalfe
NV ~ n^2]])</f>
        <v>-1.470571220154387</v>
      </c>
      <c r="P607" s="7">
        <f>Table1[[#This Row],[NV_MA-1]]*$M$3</f>
        <v>1148630167282.5</v>
      </c>
    </row>
    <row r="608" spans="1:16" x14ac:dyDescent="0.2">
      <c r="A608" s="2">
        <v>43085</v>
      </c>
      <c r="B608" s="3">
        <v>325737006906.76398</v>
      </c>
      <c r="C608" s="3">
        <f t="shared" si="54"/>
        <v>199061497675.45612</v>
      </c>
      <c r="D608" s="4">
        <f>LN(Table1[[#This Row],[NV]])</f>
        <v>26.509356165453688</v>
      </c>
      <c r="E608" s="5">
        <v>1132973</v>
      </c>
      <c r="F608" s="5">
        <f t="shared" si="55"/>
        <v>1283627818729</v>
      </c>
      <c r="G608" s="8">
        <f t="shared" si="56"/>
        <v>1134732715704.3999</v>
      </c>
      <c r="H608" s="5">
        <f t="shared" si="57"/>
        <v>15794046.628905628</v>
      </c>
      <c r="I608" s="5">
        <f t="shared" si="58"/>
        <v>14696566.893540137</v>
      </c>
      <c r="J608" s="5">
        <f>Table1[[#This Row],[DAA 
(n)]]^1.5</f>
        <v>1205950107.039613</v>
      </c>
      <c r="K608" s="5">
        <f t="shared" si="59"/>
        <v>1094570629.366961</v>
      </c>
      <c r="L608" s="7">
        <f>LN(Table1[[#This Row],[NV]]/Table1[[#This Row],[NV_MA-1]])</f>
        <v>-1.2480620809039964</v>
      </c>
      <c r="M608" s="7">
        <f>LN(Table1[[#This Row],[NV]]/Table1[[#This Row],[NV_MA-2]])</f>
        <v>10.006231685637657</v>
      </c>
      <c r="N608" s="4">
        <f>LN(Table1[[#This Row],[NV]]/Table1[[#This Row],[NV_MA-3]])</f>
        <v>5.695728161437267</v>
      </c>
      <c r="O608" s="7">
        <f>LN(Table1[[#This Row],[NV]]/Table1[[#This Row],[Metcalfe
NV ~ n^2]])</f>
        <v>-1.3713552529219086</v>
      </c>
      <c r="P608" s="7">
        <f>Table1[[#This Row],[NV_MA-1]]*$M$3</f>
        <v>1134732715704.3999</v>
      </c>
    </row>
    <row r="609" spans="1:16" x14ac:dyDescent="0.2">
      <c r="A609" s="2">
        <v>43084</v>
      </c>
      <c r="B609" s="3">
        <v>293500985736.37903</v>
      </c>
      <c r="C609" s="3">
        <f t="shared" si="54"/>
        <v>192569397910.42786</v>
      </c>
      <c r="D609" s="4">
        <f>LN(Table1[[#This Row],[NV]])</f>
        <v>26.405146834765581</v>
      </c>
      <c r="E609" s="5">
        <v>1179313</v>
      </c>
      <c r="F609" s="5">
        <f t="shared" si="55"/>
        <v>1390779151969</v>
      </c>
      <c r="G609" s="8">
        <f t="shared" si="56"/>
        <v>1119395302772.8999</v>
      </c>
      <c r="H609" s="5">
        <f t="shared" si="57"/>
        <v>16487317.731654512</v>
      </c>
      <c r="I609" s="5">
        <f t="shared" si="58"/>
        <v>14585068.012937006</v>
      </c>
      <c r="J609" s="5">
        <f>Table1[[#This Row],[DAA 
(n)]]^1.5</f>
        <v>1280688851.3788266</v>
      </c>
      <c r="K609" s="5">
        <f t="shared" si="59"/>
        <v>1083187954.107733</v>
      </c>
      <c r="L609" s="7">
        <f>LN(Table1[[#This Row],[NV]]/Table1[[#This Row],[NV_MA-1]])</f>
        <v>-1.3386629124285536</v>
      </c>
      <c r="M609" s="7">
        <f>LN(Table1[[#This Row],[NV]]/Table1[[#This Row],[NV_MA-2]])</f>
        <v>9.9096380102811814</v>
      </c>
      <c r="N609" s="4">
        <f>LN(Table1[[#This Row],[NV]]/Table1[[#This Row],[NV_MA-3]])</f>
        <v>5.6019724953589956</v>
      </c>
      <c r="O609" s="7">
        <f>LN(Table1[[#This Row],[NV]]/Table1[[#This Row],[Metcalfe
NV ~ n^2]])</f>
        <v>-1.5557384122460467</v>
      </c>
      <c r="P609" s="7">
        <f>Table1[[#This Row],[NV_MA-1]]*$M$3</f>
        <v>1119395302772.8999</v>
      </c>
    </row>
    <row r="610" spans="1:16" x14ac:dyDescent="0.2">
      <c r="A610" s="2">
        <v>43083</v>
      </c>
      <c r="B610" s="3">
        <v>274326667161.11899</v>
      </c>
      <c r="C610" s="3">
        <f t="shared" si="54"/>
        <v>186812128275.84802</v>
      </c>
      <c r="D610" s="4">
        <f>LN(Table1[[#This Row],[NV]])</f>
        <v>26.337585449125939</v>
      </c>
      <c r="E610" s="5">
        <v>1290363</v>
      </c>
      <c r="F610" s="5">
        <f t="shared" si="55"/>
        <v>1665036671769</v>
      </c>
      <c r="G610" s="8">
        <f t="shared" si="56"/>
        <v>1102751356560.0667</v>
      </c>
      <c r="H610" s="5">
        <f t="shared" si="57"/>
        <v>18155967.59800211</v>
      </c>
      <c r="I610" s="5">
        <f t="shared" si="58"/>
        <v>14468490.037064444</v>
      </c>
      <c r="J610" s="5">
        <f>Table1[[#This Row],[DAA 
(n)]]^1.5</f>
        <v>1465776829.8393381</v>
      </c>
      <c r="K610" s="5">
        <f t="shared" si="59"/>
        <v>1071079588.9456257</v>
      </c>
      <c r="L610" s="7">
        <f>LN(Table1[[#This Row],[NV]]/Table1[[#This Row],[NV_MA-1]])</f>
        <v>-1.3912439569657882</v>
      </c>
      <c r="M610" s="7">
        <f>LN(Table1[[#This Row],[NV]]/Table1[[#This Row],[NV_MA-2]])</f>
        <v>9.8501017072372967</v>
      </c>
      <c r="N610" s="4">
        <f>LN(Table1[[#This Row],[NV]]/Table1[[#This Row],[NV_MA-3]])</f>
        <v>5.5456525107339552</v>
      </c>
      <c r="O610" s="7">
        <f>LN(Table1[[#This Row],[NV]]/Table1[[#This Row],[Metcalfe
NV ~ n^2]])</f>
        <v>-1.8032828150789562</v>
      </c>
      <c r="P610" s="7">
        <f>Table1[[#This Row],[NV_MA-1]]*$M$3</f>
        <v>1102751356560.0667</v>
      </c>
    </row>
    <row r="611" spans="1:16" x14ac:dyDescent="0.2">
      <c r="A611" s="2">
        <v>43082</v>
      </c>
      <c r="B611" s="3">
        <v>271047119617.41501</v>
      </c>
      <c r="C611" s="3">
        <f t="shared" si="54"/>
        <v>181323906087.05792</v>
      </c>
      <c r="D611" s="4">
        <f>LN(Table1[[#This Row],[NV]])</f>
        <v>26.325558515838924</v>
      </c>
      <c r="E611" s="5">
        <v>1251052</v>
      </c>
      <c r="F611" s="5">
        <f t="shared" si="55"/>
        <v>1565131106704</v>
      </c>
      <c r="G611" s="8">
        <f t="shared" si="56"/>
        <v>1069615768905.4</v>
      </c>
      <c r="H611" s="5">
        <f t="shared" si="57"/>
        <v>17564138.743278529</v>
      </c>
      <c r="I611" s="5">
        <f t="shared" si="58"/>
        <v>14235065.405784618</v>
      </c>
      <c r="J611" s="5">
        <f>Table1[[#This Row],[DAA 
(n)]]^1.5</f>
        <v>1399307114.7193677</v>
      </c>
      <c r="K611" s="5">
        <f t="shared" si="59"/>
        <v>1046932231.0946796</v>
      </c>
      <c r="L611" s="7">
        <f>LN(Table1[[#This Row],[NV]]/Table1[[#This Row],[NV_MA-1]])</f>
        <v>-1.3727620895926418</v>
      </c>
      <c r="M611" s="7">
        <f>LN(Table1[[#This Row],[NV]]/Table1[[#This Row],[NV_MA-2]])</f>
        <v>9.8543396424390401</v>
      </c>
      <c r="N611" s="4">
        <f>LN(Table1[[#This Row],[NV]]/Table1[[#This Row],[NV_MA-3]])</f>
        <v>5.5564284758471372</v>
      </c>
      <c r="O611" s="7">
        <f>LN(Table1[[#This Row],[NV]]/Table1[[#This Row],[Metcalfe
NV ~ n^2]])</f>
        <v>-1.7534321948246308</v>
      </c>
      <c r="P611" s="7">
        <f>Table1[[#This Row],[NV_MA-1]]*$M$3</f>
        <v>1069615768905.4</v>
      </c>
    </row>
    <row r="612" spans="1:16" x14ac:dyDescent="0.2">
      <c r="A612" s="2">
        <v>43081</v>
      </c>
      <c r="B612" s="3">
        <v>285243795409.60797</v>
      </c>
      <c r="C612" s="3">
        <f t="shared" si="54"/>
        <v>175893123886.69928</v>
      </c>
      <c r="D612" s="4">
        <f>LN(Table1[[#This Row],[NV]])</f>
        <v>26.376610074039615</v>
      </c>
      <c r="E612" s="5">
        <v>1099485</v>
      </c>
      <c r="F612" s="5">
        <f t="shared" si="55"/>
        <v>1208867265225</v>
      </c>
      <c r="G612" s="8">
        <f t="shared" si="56"/>
        <v>1045689660856.1</v>
      </c>
      <c r="H612" s="5">
        <f t="shared" si="57"/>
        <v>15294223.859441144</v>
      </c>
      <c r="I612" s="5">
        <f t="shared" si="58"/>
        <v>14070965.641796302</v>
      </c>
      <c r="J612" s="5">
        <f>Table1[[#This Row],[DAA 
(n)]]^1.5</f>
        <v>1152879622.9901497</v>
      </c>
      <c r="K612" s="5">
        <f t="shared" si="59"/>
        <v>1029727795.9354936</v>
      </c>
      <c r="L612" s="7">
        <f>LN(Table1[[#This Row],[NV]]/Table1[[#This Row],[NV_MA-1]])</f>
        <v>-1.2990876721679216</v>
      </c>
      <c r="M612" s="7">
        <f>LN(Table1[[#This Row],[NV]]/Table1[[#This Row],[NV_MA-2]])</f>
        <v>9.9169860160463266</v>
      </c>
      <c r="N612" s="4">
        <f>LN(Table1[[#This Row],[NV]]/Table1[[#This Row],[NV_MA-3]])</f>
        <v>5.6240497455694411</v>
      </c>
      <c r="O612" s="7">
        <f>LN(Table1[[#This Row],[NV]]/Table1[[#This Row],[Metcalfe
NV ~ n^2]])</f>
        <v>-1.4440948185985667</v>
      </c>
      <c r="P612" s="7">
        <f>Table1[[#This Row],[NV_MA-1]]*$M$3</f>
        <v>1045689660856.1</v>
      </c>
    </row>
    <row r="613" spans="1:16" x14ac:dyDescent="0.2">
      <c r="A613" s="2">
        <v>43080</v>
      </c>
      <c r="B613" s="3">
        <v>280987182355.12201</v>
      </c>
      <c r="C613" s="3">
        <f t="shared" si="54"/>
        <v>169599254807.53796</v>
      </c>
      <c r="D613" s="4">
        <f>LN(Table1[[#This Row],[NV]])</f>
        <v>26.361574890845205</v>
      </c>
      <c r="E613" s="5">
        <v>1163072</v>
      </c>
      <c r="F613" s="5">
        <f t="shared" si="55"/>
        <v>1352736477184</v>
      </c>
      <c r="G613" s="8">
        <f t="shared" si="56"/>
        <v>1016854491549.4333</v>
      </c>
      <c r="H613" s="5">
        <f t="shared" si="57"/>
        <v>16244132.712031173</v>
      </c>
      <c r="I613" s="5">
        <f t="shared" si="58"/>
        <v>13820750.842459369</v>
      </c>
      <c r="J613" s="5">
        <f>Table1[[#This Row],[DAA 
(n)]]^1.5</f>
        <v>1254324487.5196161</v>
      </c>
      <c r="K613" s="5">
        <f t="shared" si="59"/>
        <v>1006264956.026825</v>
      </c>
      <c r="L613" s="7">
        <f>LN(Table1[[#This Row],[NV]]/Table1[[#This Row],[NV_MA-1]])</f>
        <v>-1.2861602557574803</v>
      </c>
      <c r="M613" s="7">
        <f>LN(Table1[[#This Row],[NV]]/Table1[[#This Row],[NV_MA-2]])</f>
        <v>9.9198931858826942</v>
      </c>
      <c r="N613" s="4">
        <f>LN(Table1[[#This Row],[NV]]/Table1[[#This Row],[NV_MA-3]])</f>
        <v>5.6320636411263649</v>
      </c>
      <c r="O613" s="7">
        <f>LN(Table1[[#This Row],[NV]]/Table1[[#This Row],[Metcalfe
NV ~ n^2]])</f>
        <v>-1.571575786036661</v>
      </c>
      <c r="P613" s="7">
        <f>Table1[[#This Row],[NV_MA-1]]*$M$3</f>
        <v>1016854491549.4333</v>
      </c>
    </row>
    <row r="614" spans="1:16" x14ac:dyDescent="0.2">
      <c r="A614" s="2">
        <v>43079</v>
      </c>
      <c r="B614" s="3">
        <v>254580436171.61301</v>
      </c>
      <c r="C614" s="3">
        <f t="shared" si="54"/>
        <v>163745488990.9567</v>
      </c>
      <c r="D614" s="4">
        <f>LN(Table1[[#This Row],[NV]])</f>
        <v>26.262882678686051</v>
      </c>
      <c r="E614" s="5">
        <v>1073634</v>
      </c>
      <c r="F614" s="5">
        <f t="shared" si="55"/>
        <v>1152689965956</v>
      </c>
      <c r="G614" s="8">
        <f t="shared" si="56"/>
        <v>982959524822.09998</v>
      </c>
      <c r="H614" s="5">
        <f t="shared" si="57"/>
        <v>14909082.651818149</v>
      </c>
      <c r="I614" s="5">
        <f t="shared" si="58"/>
        <v>13535637.980193932</v>
      </c>
      <c r="J614" s="5">
        <f>Table1[[#This Row],[DAA 
(n)]]^1.5</f>
        <v>1112459949.3506296</v>
      </c>
      <c r="K614" s="5">
        <f t="shared" si="59"/>
        <v>979161140.12925351</v>
      </c>
      <c r="L614" s="7">
        <f>LN(Table1[[#This Row],[NV]]/Table1[[#This Row],[NV_MA-1]])</f>
        <v>-1.350951102404264</v>
      </c>
      <c r="M614" s="7">
        <f>LN(Table1[[#This Row],[NV]]/Table1[[#This Row],[NV_MA-2]])</f>
        <v>9.8420460631775928</v>
      </c>
      <c r="N614" s="4">
        <f>LN(Table1[[#This Row],[NV]]/Table1[[#This Row],[NV_MA-3]])</f>
        <v>5.5606758950767148</v>
      </c>
      <c r="O614" s="7">
        <f>LN(Table1[[#This Row],[NV]]/Table1[[#This Row],[Metcalfe
NV ~ n^2]])</f>
        <v>-1.5102367490111885</v>
      </c>
      <c r="P614" s="7">
        <f>Table1[[#This Row],[NV_MA-1]]*$M$3</f>
        <v>982959524822.09998</v>
      </c>
    </row>
    <row r="615" spans="1:16" x14ac:dyDescent="0.2">
      <c r="A615" s="2">
        <v>43078</v>
      </c>
      <c r="B615" s="3">
        <v>245728290653.01501</v>
      </c>
      <c r="C615" s="3">
        <f t="shared" si="54"/>
        <v>158919088893.08899</v>
      </c>
      <c r="D615" s="4">
        <f>LN(Table1[[#This Row],[NV]])</f>
        <v>26.227492252918005</v>
      </c>
      <c r="E615" s="5">
        <v>1182172</v>
      </c>
      <c r="F615" s="5">
        <f t="shared" si="55"/>
        <v>1397530637584</v>
      </c>
      <c r="G615" s="8">
        <f t="shared" si="56"/>
        <v>965175811311.59998</v>
      </c>
      <c r="H615" s="5">
        <f t="shared" si="57"/>
        <v>16530150.27984456</v>
      </c>
      <c r="I615" s="5">
        <f t="shared" si="58"/>
        <v>13394753.070178622</v>
      </c>
      <c r="J615" s="5">
        <f>Table1[[#This Row],[DAA 
(n)]]^1.5</f>
        <v>1285348819.9294186</v>
      </c>
      <c r="K615" s="5">
        <f t="shared" si="59"/>
        <v>965346157.25474715</v>
      </c>
      <c r="L615" s="7">
        <f>LN(Table1[[#This Row],[NV]]/Table1[[#This Row],[NV_MA-1]])</f>
        <v>-1.3680838566608637</v>
      </c>
      <c r="M615" s="7">
        <f>LN(Table1[[#This Row],[NV]]/Table1[[#This Row],[NV_MA-2]])</f>
        <v>9.8171186266042216</v>
      </c>
      <c r="N615" s="4">
        <f>LN(Table1[[#This Row],[NV]]/Table1[[#This Row],[NV_MA-3]])</f>
        <v>5.5394949457554921</v>
      </c>
      <c r="O615" s="7">
        <f>LN(Table1[[#This Row],[NV]]/Table1[[#This Row],[Metcalfe
NV ~ n^2]])</f>
        <v>-1.7382357119543834</v>
      </c>
      <c r="P615" s="7">
        <f>Table1[[#This Row],[NV_MA-1]]*$M$3</f>
        <v>965175811311.59998</v>
      </c>
    </row>
    <row r="616" spans="1:16" x14ac:dyDescent="0.2">
      <c r="A616" s="2">
        <v>43077</v>
      </c>
      <c r="B616" s="3">
        <v>265998674903.47101</v>
      </c>
      <c r="C616" s="3">
        <f t="shared" si="54"/>
        <v>154669723077.46741</v>
      </c>
      <c r="D616" s="4">
        <f>LN(Table1[[#This Row],[NV]])</f>
        <v>26.306757164149804</v>
      </c>
      <c r="E616" s="5">
        <v>1126652</v>
      </c>
      <c r="F616" s="5">
        <f t="shared" si="55"/>
        <v>1269344729104</v>
      </c>
      <c r="G616" s="8">
        <f t="shared" si="56"/>
        <v>948550152755.46667</v>
      </c>
      <c r="H616" s="5">
        <f t="shared" si="57"/>
        <v>15699626.306181738</v>
      </c>
      <c r="I616" s="5">
        <f t="shared" si="58"/>
        <v>13278645.492063168</v>
      </c>
      <c r="J616" s="5">
        <f>Table1[[#This Row],[DAA 
(n)]]^1.5</f>
        <v>1195871973.8059242</v>
      </c>
      <c r="K616" s="5">
        <f t="shared" si="59"/>
        <v>953270089.21340585</v>
      </c>
      <c r="L616" s="7">
        <f>LN(Table1[[#This Row],[NV]]/Table1[[#This Row],[NV_MA-1]])</f>
        <v>-1.2714433366361764</v>
      </c>
      <c r="M616" s="7">
        <f>LN(Table1[[#This Row],[NV]]/Table1[[#This Row],[NV_MA-2]])</f>
        <v>9.9050894634187756</v>
      </c>
      <c r="N616" s="4">
        <f>LN(Table1[[#This Row],[NV]]/Table1[[#This Row],[NV_MA-3]])</f>
        <v>5.6313483332262733</v>
      </c>
      <c r="O616" s="7">
        <f>LN(Table1[[#This Row],[NV]]/Table1[[#This Row],[Metcalfe
NV ~ n^2]])</f>
        <v>-1.5627647577599582</v>
      </c>
      <c r="P616" s="7">
        <f>Table1[[#This Row],[NV_MA-1]]*$M$3</f>
        <v>948550152755.46667</v>
      </c>
    </row>
    <row r="617" spans="1:16" x14ac:dyDescent="0.2">
      <c r="A617" s="2">
        <v>43076</v>
      </c>
      <c r="B617" s="3">
        <v>277966590015.633</v>
      </c>
      <c r="C617" s="3">
        <f t="shared" si="54"/>
        <v>149940991383.8674</v>
      </c>
      <c r="D617" s="4">
        <f>LN(Table1[[#This Row],[NV]])</f>
        <v>26.350766763614995</v>
      </c>
      <c r="E617" s="5">
        <v>1065803</v>
      </c>
      <c r="F617" s="5">
        <f t="shared" si="55"/>
        <v>1135936034809</v>
      </c>
      <c r="G617" s="8">
        <f t="shared" si="56"/>
        <v>931559978262.96667</v>
      </c>
      <c r="H617" s="5">
        <f t="shared" si="57"/>
        <v>14792534.631731777</v>
      </c>
      <c r="I617" s="5">
        <f t="shared" si="58"/>
        <v>13152705.393420326</v>
      </c>
      <c r="J617" s="5">
        <f>Table1[[#This Row],[DAA 
(n)]]^1.5</f>
        <v>1100310880.482209</v>
      </c>
      <c r="K617" s="5">
        <f t="shared" si="59"/>
        <v>940530482.32625556</v>
      </c>
      <c r="L617" s="7">
        <f>LN(Table1[[#This Row],[NV]]/Table1[[#This Row],[NV_MA-1]])</f>
        <v>-1.2093596502029909</v>
      </c>
      <c r="M617" s="7">
        <f>LN(Table1[[#This Row],[NV]]/Table1[[#This Row],[NV_MA-2]])</f>
        <v>9.9586287348472009</v>
      </c>
      <c r="N617" s="4">
        <f>LN(Table1[[#This Row],[NV]]/Table1[[#This Row],[NV_MA-3]])</f>
        <v>5.6888121466679689</v>
      </c>
      <c r="O617" s="7">
        <f>LN(Table1[[#This Row],[NV]]/Table1[[#This Row],[Metcalfe
NV ~ n^2]])</f>
        <v>-1.4077113636407477</v>
      </c>
      <c r="P617" s="7">
        <f>Table1[[#This Row],[NV_MA-1]]*$M$3</f>
        <v>931559978262.96667</v>
      </c>
    </row>
    <row r="618" spans="1:16" x14ac:dyDescent="0.2">
      <c r="A618" s="2">
        <v>43075</v>
      </c>
      <c r="B618" s="3">
        <v>226903950535.422</v>
      </c>
      <c r="C618" s="3">
        <f t="shared" si="54"/>
        <v>144624867278.66916</v>
      </c>
      <c r="D618" s="4">
        <f>LN(Table1[[#This Row],[NV]])</f>
        <v>26.147792639490387</v>
      </c>
      <c r="E618" s="5">
        <v>1228561</v>
      </c>
      <c r="F618" s="5">
        <f t="shared" si="55"/>
        <v>1509362130721</v>
      </c>
      <c r="G618" s="8">
        <f t="shared" si="56"/>
        <v>922966636900.03333</v>
      </c>
      <c r="H618" s="5">
        <f t="shared" si="57"/>
        <v>17226088.843641084</v>
      </c>
      <c r="I618" s="5">
        <f t="shared" si="58"/>
        <v>13089136.696533343</v>
      </c>
      <c r="J618" s="5">
        <f>Table1[[#This Row],[DAA 
(n)]]^1.5</f>
        <v>1361742798.2848763</v>
      </c>
      <c r="K618" s="5">
        <f t="shared" si="59"/>
        <v>934091240.09807312</v>
      </c>
      <c r="L618" s="7">
        <f>LN(Table1[[#This Row],[NV]]/Table1[[#This Row],[NV_MA-1]])</f>
        <v>-1.403066284935085</v>
      </c>
      <c r="M618" s="7">
        <f>LN(Table1[[#This Row],[NV]]/Table1[[#This Row],[NV_MA-2]])</f>
        <v>9.7604994551517414</v>
      </c>
      <c r="N618" s="4">
        <f>LN(Table1[[#This Row],[NV]]/Table1[[#This Row],[NV_MA-3]])</f>
        <v>5.4927079605972109</v>
      </c>
      <c r="O618" s="7">
        <f>LN(Table1[[#This Row],[NV]]/Table1[[#This Row],[Metcalfe
NV ~ n^2]])</f>
        <v>-1.894915608030219</v>
      </c>
      <c r="P618" s="7">
        <f>Table1[[#This Row],[NV_MA-1]]*$M$3</f>
        <v>922966636900.03333</v>
      </c>
    </row>
    <row r="619" spans="1:16" x14ac:dyDescent="0.2">
      <c r="A619" s="2">
        <v>43074</v>
      </c>
      <c r="B619" s="3">
        <v>194969883477.37399</v>
      </c>
      <c r="C619" s="3">
        <f t="shared" si="54"/>
        <v>140935446364.45868</v>
      </c>
      <c r="D619" s="4">
        <f>LN(Table1[[#This Row],[NV]])</f>
        <v>25.996110939876726</v>
      </c>
      <c r="E619" s="5">
        <v>1146460</v>
      </c>
      <c r="F619" s="5">
        <f t="shared" si="55"/>
        <v>1314370531600</v>
      </c>
      <c r="G619" s="8">
        <f t="shared" si="56"/>
        <v>895717052679.33337</v>
      </c>
      <c r="H619" s="5">
        <f t="shared" si="57"/>
        <v>15995627.164860163</v>
      </c>
      <c r="I619" s="5">
        <f t="shared" si="58"/>
        <v>12892880.680943966</v>
      </c>
      <c r="J619" s="5">
        <f>Table1[[#This Row],[DAA 
(n)]]^1.5</f>
        <v>1227547652.7036059</v>
      </c>
      <c r="K619" s="5">
        <f t="shared" si="59"/>
        <v>913986928.71757901</v>
      </c>
      <c r="L619" s="7">
        <f>LN(Table1[[#This Row],[NV]]/Table1[[#This Row],[NV_MA-1]])</f>
        <v>-1.52477947075225</v>
      </c>
      <c r="M619" s="7">
        <f>LN(Table1[[#This Row],[NV]]/Table1[[#This Row],[NV_MA-2]])</f>
        <v>9.6239251080876578</v>
      </c>
      <c r="N619" s="4">
        <f>LN(Table1[[#This Row],[NV]]/Table1[[#This Row],[NV_MA-3]])</f>
        <v>5.3627841117448334</v>
      </c>
      <c r="O619" s="7">
        <f>LN(Table1[[#This Row],[NV]]/Table1[[#This Row],[Metcalfe
NV ~ n^2]])</f>
        <v>-1.9082680438822588</v>
      </c>
      <c r="P619" s="7">
        <f>Table1[[#This Row],[NV_MA-1]]*$M$3</f>
        <v>895717052679.33337</v>
      </c>
    </row>
    <row r="620" spans="1:16" x14ac:dyDescent="0.2">
      <c r="A620" s="2">
        <v>43073</v>
      </c>
      <c r="B620" s="3">
        <v>192940509191.224</v>
      </c>
      <c r="C620" s="3">
        <f t="shared" si="54"/>
        <v>138523101398.88376</v>
      </c>
      <c r="D620" s="4">
        <f>LN(Table1[[#This Row],[NV]])</f>
        <v>25.985647735802285</v>
      </c>
      <c r="E620" s="5">
        <v>1155119</v>
      </c>
      <c r="F620" s="5">
        <f t="shared" si="55"/>
        <v>1334299904161</v>
      </c>
      <c r="G620" s="8">
        <f t="shared" si="56"/>
        <v>873547468958.03333</v>
      </c>
      <c r="H620" s="5">
        <f t="shared" si="57"/>
        <v>16125130.791565849</v>
      </c>
      <c r="I620" s="5">
        <f t="shared" si="58"/>
        <v>12724968.872659611</v>
      </c>
      <c r="J620" s="5">
        <f>Table1[[#This Row],[DAA 
(n)]]^1.5</f>
        <v>1241481039.3214023</v>
      </c>
      <c r="K620" s="5">
        <f t="shared" si="59"/>
        <v>897179066.06417465</v>
      </c>
      <c r="L620" s="7">
        <f>LN(Table1[[#This Row],[NV]]/Table1[[#This Row],[NV_MA-1]])</f>
        <v>-1.5101805726395519</v>
      </c>
      <c r="M620" s="7">
        <f>LN(Table1[[#This Row],[NV]]/Table1[[#This Row],[NV_MA-2]])</f>
        <v>9.6265710615608313</v>
      </c>
      <c r="N620" s="4">
        <f>LN(Table1[[#This Row],[NV]]/Table1[[#This Row],[NV_MA-3]])</f>
        <v>5.3708817079829174</v>
      </c>
      <c r="O620" s="7">
        <f>LN(Table1[[#This Row],[NV]]/Table1[[#This Row],[Metcalfe
NV ~ n^2]])</f>
        <v>-1.9337801180653238</v>
      </c>
      <c r="P620" s="7">
        <f>Table1[[#This Row],[NV_MA-1]]*$M$3</f>
        <v>873547468958.03333</v>
      </c>
    </row>
    <row r="621" spans="1:16" x14ac:dyDescent="0.2">
      <c r="A621" s="2">
        <v>43072</v>
      </c>
      <c r="B621" s="3">
        <v>185901049915.81299</v>
      </c>
      <c r="C621" s="3">
        <f t="shared" si="54"/>
        <v>136202863441.97328</v>
      </c>
      <c r="D621" s="4">
        <f>LN(Table1[[#This Row],[NV]])</f>
        <v>25.948480379402955</v>
      </c>
      <c r="E621" s="5">
        <v>1008744</v>
      </c>
      <c r="F621" s="5">
        <f t="shared" si="55"/>
        <v>1017564457536</v>
      </c>
      <c r="G621" s="8">
        <f t="shared" si="56"/>
        <v>850441915528.1333</v>
      </c>
      <c r="H621" s="5">
        <f t="shared" si="57"/>
        <v>13945095.500111602</v>
      </c>
      <c r="I621" s="5">
        <f t="shared" si="58"/>
        <v>12550272.023419362</v>
      </c>
      <c r="J621" s="5">
        <f>Table1[[#This Row],[DAA 
(n)]]^1.5</f>
        <v>1013144629.9283701</v>
      </c>
      <c r="K621" s="5">
        <f t="shared" si="59"/>
        <v>879679426.24036479</v>
      </c>
      <c r="L621" s="7">
        <f>LN(Table1[[#This Row],[NV]]/Table1[[#This Row],[NV_MA-1]])</f>
        <v>-1.5205415725476477</v>
      </c>
      <c r="M621" s="7">
        <f>LN(Table1[[#This Row],[NV]]/Table1[[#This Row],[NV_MA-2]])</f>
        <v>9.6032274809229339</v>
      </c>
      <c r="N621" s="4">
        <f>LN(Table1[[#This Row],[NV]]/Table1[[#This Row],[NV_MA-3]])</f>
        <v>5.3534122686987757</v>
      </c>
      <c r="O621" s="7">
        <f>LN(Table1[[#This Row],[NV]]/Table1[[#This Row],[Metcalfe
NV ~ n^2]])</f>
        <v>-1.6999527217834771</v>
      </c>
      <c r="P621" s="7">
        <f>Table1[[#This Row],[NV_MA-1]]*$M$3</f>
        <v>850441915528.1333</v>
      </c>
    </row>
    <row r="622" spans="1:16" x14ac:dyDescent="0.2">
      <c r="A622" s="2">
        <v>43071</v>
      </c>
      <c r="B622" s="3">
        <v>182302620332.26801</v>
      </c>
      <c r="C622" s="3">
        <f t="shared" si="54"/>
        <v>133991753190.66753</v>
      </c>
      <c r="D622" s="4">
        <f>LN(Table1[[#This Row],[NV]])</f>
        <v>25.928933892264798</v>
      </c>
      <c r="E622" s="5">
        <v>943132</v>
      </c>
      <c r="F622" s="5">
        <f t="shared" si="55"/>
        <v>889497969424</v>
      </c>
      <c r="G622" s="8">
        <f t="shared" si="56"/>
        <v>838942611369.23328</v>
      </c>
      <c r="H622" s="5">
        <f t="shared" si="57"/>
        <v>12974630.642287808</v>
      </c>
      <c r="I622" s="5">
        <f t="shared" si="58"/>
        <v>12457690.194192301</v>
      </c>
      <c r="J622" s="5">
        <f>Table1[[#This Row],[DAA 
(n)]]^1.5</f>
        <v>915922485.20210242</v>
      </c>
      <c r="K622" s="5">
        <f t="shared" si="59"/>
        <v>870664441.08918953</v>
      </c>
      <c r="L622" s="7">
        <f>LN(Table1[[#This Row],[NV]]/Table1[[#This Row],[NV_MA-1]])</f>
        <v>-1.5264742475807827</v>
      </c>
      <c r="M622" s="7">
        <f>LN(Table1[[#This Row],[NV]]/Table1[[#This Row],[NV_MA-2]])</f>
        <v>9.5910852157989517</v>
      </c>
      <c r="N622" s="4">
        <f>LN(Table1[[#This Row],[NV]]/Table1[[#This Row],[NV_MA-3]])</f>
        <v>5.3441666887518542</v>
      </c>
      <c r="O622" s="7">
        <f>LN(Table1[[#This Row],[NV]]/Table1[[#This Row],[Metcalfe
NV ~ n^2]])</f>
        <v>-1.5849891689563418</v>
      </c>
      <c r="P622" s="7">
        <f>Table1[[#This Row],[NV_MA-1]]*$M$3</f>
        <v>838942611369.23328</v>
      </c>
    </row>
    <row r="623" spans="1:16" x14ac:dyDescent="0.2">
      <c r="A623" s="2">
        <v>43070</v>
      </c>
      <c r="B623" s="3">
        <v>180558380139.89099</v>
      </c>
      <c r="C623" s="3">
        <f t="shared" si="54"/>
        <v>131822554616.99144</v>
      </c>
      <c r="D623" s="4">
        <f>LN(Table1[[#This Row],[NV]])</f>
        <v>25.919319998103369</v>
      </c>
      <c r="E623" s="5">
        <v>1115596</v>
      </c>
      <c r="F623" s="5">
        <f t="shared" si="55"/>
        <v>1244554435216</v>
      </c>
      <c r="G623" s="8">
        <f t="shared" si="56"/>
        <v>837315099119.23328</v>
      </c>
      <c r="H623" s="5">
        <f t="shared" si="57"/>
        <v>15534562.014386324</v>
      </c>
      <c r="I623" s="5">
        <f t="shared" si="58"/>
        <v>12444790.14427183</v>
      </c>
      <c r="J623" s="5">
        <f>Table1[[#This Row],[DAA 
(n)]]^1.5</f>
        <v>1178312331.1368821</v>
      </c>
      <c r="K623" s="5">
        <f t="shared" si="59"/>
        <v>869398717.66777778</v>
      </c>
      <c r="L623" s="7">
        <f>LN(Table1[[#This Row],[NV]]/Table1[[#This Row],[NV_MA-1]])</f>
        <v>-1.5341463009963308</v>
      </c>
      <c r="M623" s="7">
        <f>LN(Table1[[#This Row],[NV]]/Table1[[#This Row],[NV_MA-2]])</f>
        <v>9.5825073671156478</v>
      </c>
      <c r="N623" s="4">
        <f>LN(Table1[[#This Row],[NV]]/Table1[[#This Row],[NV_MA-3]])</f>
        <v>5.3360075965477902</v>
      </c>
      <c r="O623" s="7">
        <f>LN(Table1[[#This Row],[NV]]/Table1[[#This Row],[Metcalfe
NV ~ n^2]])</f>
        <v>-1.9304787003256734</v>
      </c>
      <c r="P623" s="7">
        <f>Table1[[#This Row],[NV_MA-1]]*$M$3</f>
        <v>837315099119.23328</v>
      </c>
    </row>
    <row r="624" spans="1:16" x14ac:dyDescent="0.2">
      <c r="A624" s="2">
        <v>43069</v>
      </c>
      <c r="B624" s="3">
        <v>166779940113.40201</v>
      </c>
      <c r="C624" s="3">
        <f t="shared" si="54"/>
        <v>129528743936.21562</v>
      </c>
      <c r="D624" s="4">
        <f>LN(Table1[[#This Row],[NV]])</f>
        <v>25.839941056529771</v>
      </c>
      <c r="E624" s="5">
        <v>1086490</v>
      </c>
      <c r="F624" s="5">
        <f t="shared" si="55"/>
        <v>1180460520100</v>
      </c>
      <c r="G624" s="8">
        <f t="shared" si="56"/>
        <v>826644295603</v>
      </c>
      <c r="H624" s="5">
        <f t="shared" si="57"/>
        <v>15100540.928809555</v>
      </c>
      <c r="I624" s="5">
        <f t="shared" si="58"/>
        <v>12368486.919347282</v>
      </c>
      <c r="J624" s="5">
        <f>Table1[[#This Row],[DAA 
(n)]]^1.5</f>
        <v>1132501015.6655254</v>
      </c>
      <c r="K624" s="5">
        <f t="shared" si="59"/>
        <v>861547298.31246734</v>
      </c>
      <c r="L624" s="7">
        <f>LN(Table1[[#This Row],[NV]]/Table1[[#This Row],[NV_MA-1]])</f>
        <v>-1.6006992687708193</v>
      </c>
      <c r="M624" s="7">
        <f>LN(Table1[[#This Row],[NV]]/Table1[[#This Row],[NV_MA-2]])</f>
        <v>9.5092786382079204</v>
      </c>
      <c r="N624" s="4">
        <f>LN(Table1[[#This Row],[NV]]/Table1[[#This Row],[NV_MA-3]])</f>
        <v>5.2657005418266198</v>
      </c>
      <c r="O624" s="7">
        <f>LN(Table1[[#This Row],[NV]]/Table1[[#This Row],[Metcalfe
NV ~ n^2]])</f>
        <v>-1.9569846930115147</v>
      </c>
      <c r="P624" s="7">
        <f>Table1[[#This Row],[NV_MA-1]]*$M$3</f>
        <v>826644295603</v>
      </c>
    </row>
    <row r="625" spans="1:16" x14ac:dyDescent="0.2">
      <c r="A625" s="2">
        <v>43068</v>
      </c>
      <c r="B625" s="3">
        <v>162108361247.66</v>
      </c>
      <c r="C625" s="3">
        <f t="shared" si="54"/>
        <v>127541277592.29623</v>
      </c>
      <c r="D625" s="4">
        <f>LN(Table1[[#This Row],[NV]])</f>
        <v>25.811530845157673</v>
      </c>
      <c r="E625" s="5">
        <v>1132724</v>
      </c>
      <c r="F625" s="5">
        <f t="shared" si="55"/>
        <v>1283063660176</v>
      </c>
      <c r="G625" s="8">
        <f t="shared" si="56"/>
        <v>810142671160.19995</v>
      </c>
      <c r="H625" s="5">
        <f t="shared" si="57"/>
        <v>15790326.507698126</v>
      </c>
      <c r="I625" s="5">
        <f t="shared" si="58"/>
        <v>12241183.657901725</v>
      </c>
      <c r="J625" s="5">
        <f>Table1[[#This Row],[DAA 
(n)]]^1.5</f>
        <v>1205552570.9852703</v>
      </c>
      <c r="K625" s="5">
        <f t="shared" si="59"/>
        <v>848907016.36195505</v>
      </c>
      <c r="L625" s="7">
        <f>LN(Table1[[#This Row],[NV]]/Table1[[#This Row],[NV_MA-1]])</f>
        <v>-1.6089453611796944</v>
      </c>
      <c r="M625" s="7">
        <f>LN(Table1[[#This Row],[NV]]/Table1[[#This Row],[NV_MA-2]])</f>
        <v>9.4912143107078197</v>
      </c>
      <c r="N625" s="4">
        <f>LN(Table1[[#This Row],[NV]]/Table1[[#This Row],[NV_MA-3]])</f>
        <v>5.252070628243966</v>
      </c>
      <c r="O625" s="7">
        <f>LN(Table1[[#This Row],[NV]]/Table1[[#This Row],[Metcalfe
NV ~ n^2]])</f>
        <v>-2.0687409733932274</v>
      </c>
      <c r="P625" s="7">
        <f>Table1[[#This Row],[NV_MA-1]]*$M$3</f>
        <v>810142671160.19995</v>
      </c>
    </row>
    <row r="626" spans="1:16" x14ac:dyDescent="0.2">
      <c r="A626" s="2">
        <v>43067</v>
      </c>
      <c r="B626" s="3">
        <v>165241092939.04199</v>
      </c>
      <c r="C626" s="3">
        <f t="shared" si="54"/>
        <v>125536182949.98378</v>
      </c>
      <c r="D626" s="4">
        <f>LN(Table1[[#This Row],[NV]])</f>
        <v>25.830671413705353</v>
      </c>
      <c r="E626" s="5">
        <v>1025283</v>
      </c>
      <c r="F626" s="5">
        <f t="shared" si="55"/>
        <v>1051205230089</v>
      </c>
      <c r="G626" s="8">
        <f t="shared" si="56"/>
        <v>794068809147.69995</v>
      </c>
      <c r="H626" s="5">
        <f t="shared" si="57"/>
        <v>14190408.066379989</v>
      </c>
      <c r="I626" s="5">
        <f t="shared" si="58"/>
        <v>12123644.189468447</v>
      </c>
      <c r="J626" s="5">
        <f>Table1[[#This Row],[DAA 
(n)]]^1.5</f>
        <v>1038163210.6375866</v>
      </c>
      <c r="K626" s="5">
        <f t="shared" si="59"/>
        <v>836940905.69875228</v>
      </c>
      <c r="L626" s="7">
        <f>LN(Table1[[#This Row],[NV]]/Table1[[#This Row],[NV_MA-1]])</f>
        <v>-1.5697645421284012</v>
      </c>
      <c r="M626" s="7">
        <f>LN(Table1[[#This Row],[NV]]/Table1[[#This Row],[NV_MA-2]])</f>
        <v>9.5200032445950722</v>
      </c>
      <c r="N626" s="4">
        <f>LN(Table1[[#This Row],[NV]]/Table1[[#This Row],[NV_MA-3]])</f>
        <v>5.2854073902545284</v>
      </c>
      <c r="O626" s="7">
        <f>LN(Table1[[#This Row],[NV]]/Table1[[#This Row],[Metcalfe
NV ~ n^2]])</f>
        <v>-1.8502870463100556</v>
      </c>
      <c r="P626" s="7">
        <f>Table1[[#This Row],[NV_MA-1]]*$M$3</f>
        <v>794068809147.69995</v>
      </c>
    </row>
    <row r="627" spans="1:16" x14ac:dyDescent="0.2">
      <c r="A627" s="2">
        <v>43066</v>
      </c>
      <c r="B627" s="3">
        <v>162404793331.69901</v>
      </c>
      <c r="C627" s="3">
        <f t="shared" si="54"/>
        <v>123463126394.18135</v>
      </c>
      <c r="D627" s="4">
        <f>LN(Table1[[#This Row],[NV]])</f>
        <v>25.81335777982769</v>
      </c>
      <c r="E627" s="5">
        <v>1061044</v>
      </c>
      <c r="F627" s="5">
        <f t="shared" si="55"/>
        <v>1125814369936</v>
      </c>
      <c r="G627" s="8">
        <f t="shared" si="56"/>
        <v>786331941867.43335</v>
      </c>
      <c r="H627" s="5">
        <f t="shared" si="57"/>
        <v>14721734.973768191</v>
      </c>
      <c r="I627" s="5">
        <f t="shared" si="58"/>
        <v>12064407.353780953</v>
      </c>
      <c r="J627" s="5">
        <f>Table1[[#This Row],[DAA 
(n)]]^1.5</f>
        <v>1092949487.5493429</v>
      </c>
      <c r="K627" s="5">
        <f t="shared" si="59"/>
        <v>831035414.42733788</v>
      </c>
      <c r="L627" s="7">
        <f>LN(Table1[[#This Row],[NV]]/Table1[[#This Row],[NV_MA-1]])</f>
        <v>-1.5772870782943196</v>
      </c>
      <c r="M627" s="7">
        <f>LN(Table1[[#This Row],[NV]]/Table1[[#This Row],[NV_MA-2]])</f>
        <v>9.5075876451051329</v>
      </c>
      <c r="N627" s="4">
        <f>LN(Table1[[#This Row],[NV]]/Table1[[#This Row],[NV_MA-3]])</f>
        <v>5.2751748112766368</v>
      </c>
      <c r="O627" s="7">
        <f>LN(Table1[[#This Row],[NV]]/Table1[[#This Row],[Metcalfe
NV ~ n^2]])</f>
        <v>-1.936169994266864</v>
      </c>
      <c r="P627" s="7">
        <f>Table1[[#This Row],[NV_MA-1]]*$M$3</f>
        <v>786331941867.43335</v>
      </c>
    </row>
    <row r="628" spans="1:16" x14ac:dyDescent="0.2">
      <c r="A628" s="2">
        <v>43065</v>
      </c>
      <c r="B628" s="3">
        <v>155348730723.586</v>
      </c>
      <c r="C628" s="3">
        <f t="shared" si="54"/>
        <v>121233848981.44748</v>
      </c>
      <c r="D628" s="4">
        <f>LN(Table1[[#This Row],[NV]])</f>
        <v>25.768938302321359</v>
      </c>
      <c r="E628" s="5">
        <v>941512</v>
      </c>
      <c r="F628" s="5">
        <f t="shared" si="55"/>
        <v>886444846144</v>
      </c>
      <c r="G628" s="8">
        <f t="shared" si="56"/>
        <v>759080696920.53333</v>
      </c>
      <c r="H628" s="5">
        <f t="shared" si="57"/>
        <v>12950725.7567272</v>
      </c>
      <c r="I628" s="5">
        <f t="shared" si="58"/>
        <v>11818484.887841702</v>
      </c>
      <c r="J628" s="5">
        <f>Table1[[#This Row],[DAA 
(n)]]^1.5</f>
        <v>913563604.7822448</v>
      </c>
      <c r="K628" s="5">
        <f t="shared" si="59"/>
        <v>808394410.86028254</v>
      </c>
      <c r="L628" s="7">
        <f>LN(Table1[[#This Row],[NV]]/Table1[[#This Row],[NV_MA-1]])</f>
        <v>-1.5864356264225095</v>
      </c>
      <c r="M628" s="7">
        <f>LN(Table1[[#This Row],[NV]]/Table1[[#This Row],[NV_MA-2]])</f>
        <v>9.483762922672847</v>
      </c>
      <c r="N628" s="4">
        <f>LN(Table1[[#This Row],[NV]]/Table1[[#This Row],[NV_MA-3]])</f>
        <v>5.2583776726809575</v>
      </c>
      <c r="O628" s="7">
        <f>LN(Table1[[#This Row],[NV]]/Table1[[#This Row],[Metcalfe
NV ~ n^2]])</f>
        <v>-1.7415464429122671</v>
      </c>
      <c r="P628" s="7">
        <f>Table1[[#This Row],[NV_MA-1]]*$M$3</f>
        <v>759080696920.53333</v>
      </c>
    </row>
    <row r="629" spans="1:16" x14ac:dyDescent="0.2">
      <c r="A629" s="2">
        <v>43064</v>
      </c>
      <c r="B629" s="3">
        <v>146054597150.55301</v>
      </c>
      <c r="C629" s="3">
        <f t="shared" si="54"/>
        <v>119250122461.67924</v>
      </c>
      <c r="D629" s="4">
        <f>LN(Table1[[#This Row],[NV]])</f>
        <v>25.707246341837699</v>
      </c>
      <c r="E629" s="5">
        <v>922777</v>
      </c>
      <c r="F629" s="5">
        <f t="shared" si="55"/>
        <v>851517391729</v>
      </c>
      <c r="G629" s="8">
        <f t="shared" si="56"/>
        <v>744439641635.73328</v>
      </c>
      <c r="H629" s="5">
        <f t="shared" si="57"/>
        <v>12674473.942141093</v>
      </c>
      <c r="I629" s="5">
        <f t="shared" si="58"/>
        <v>11685791.040889677</v>
      </c>
      <c r="J629" s="5">
        <f>Table1[[#This Row],[DAA 
(n)]]^1.5</f>
        <v>886431421.02901077</v>
      </c>
      <c r="K629" s="5">
        <f t="shared" si="59"/>
        <v>796171368.42105722</v>
      </c>
      <c r="L629" s="7">
        <f>LN(Table1[[#This Row],[NV]]/Table1[[#This Row],[NV_MA-1]])</f>
        <v>-1.6286512715966501</v>
      </c>
      <c r="M629" s="7">
        <f>LN(Table1[[#This Row],[NV]]/Table1[[#This Row],[NV_MA-2]])</f>
        <v>9.4333621210503154</v>
      </c>
      <c r="N629" s="4">
        <f>LN(Table1[[#This Row],[NV]]/Table1[[#This Row],[NV_MA-3]])</f>
        <v>5.2119213342388262</v>
      </c>
      <c r="O629" s="7">
        <f>LN(Table1[[#This Row],[NV]]/Table1[[#This Row],[Metcalfe
NV ~ n^2]])</f>
        <v>-1.7630394198167301</v>
      </c>
      <c r="P629" s="7">
        <f>Table1[[#This Row],[NV_MA-1]]*$M$3</f>
        <v>744439641635.73328</v>
      </c>
    </row>
    <row r="630" spans="1:16" x14ac:dyDescent="0.2">
      <c r="A630" s="2">
        <v>43063</v>
      </c>
      <c r="B630" s="3">
        <v>137197721093.746</v>
      </c>
      <c r="C630" s="3">
        <f t="shared" si="54"/>
        <v>117655511268.66975</v>
      </c>
      <c r="D630" s="4">
        <f>LN(Table1[[#This Row],[NV]])</f>
        <v>25.644688941996353</v>
      </c>
      <c r="E630" s="5">
        <v>905792</v>
      </c>
      <c r="F630" s="5">
        <f t="shared" si="55"/>
        <v>820459147264</v>
      </c>
      <c r="G630" s="8">
        <f t="shared" si="56"/>
        <v>734415925863.73328</v>
      </c>
      <c r="H630" s="5">
        <f t="shared" si="57"/>
        <v>12424354.824637277</v>
      </c>
      <c r="I630" s="5">
        <f t="shared" si="58"/>
        <v>11597710.504864117</v>
      </c>
      <c r="J630" s="5">
        <f>Table1[[#This Row],[DAA 
(n)]]^1.5</f>
        <v>862070375.27022874</v>
      </c>
      <c r="K630" s="5">
        <f t="shared" si="59"/>
        <v>787935825.47755051</v>
      </c>
      <c r="L630" s="7">
        <f>LN(Table1[[#This Row],[NV]]/Table1[[#This Row],[NV_MA-1]])</f>
        <v>-1.6776524195655083</v>
      </c>
      <c r="M630" s="7">
        <f>LN(Table1[[#This Row],[NV]]/Table1[[#This Row],[NV_MA-2]])</f>
        <v>9.3783706756701708</v>
      </c>
      <c r="N630" s="4">
        <f>LN(Table1[[#This Row],[NV]]/Table1[[#This Row],[NV_MA-3]])</f>
        <v>5.1597617372398989</v>
      </c>
      <c r="O630" s="7">
        <f>LN(Table1[[#This Row],[NV]]/Table1[[#This Row],[Metcalfe
NV ~ n^2]])</f>
        <v>-1.788441014190667</v>
      </c>
      <c r="P630" s="7">
        <f>Table1[[#This Row],[NV_MA-1]]*$M$3</f>
        <v>734415925863.73328</v>
      </c>
    </row>
    <row r="631" spans="1:16" x14ac:dyDescent="0.2">
      <c r="A631" s="2">
        <v>43062</v>
      </c>
      <c r="B631" s="3">
        <v>134432254546.97</v>
      </c>
      <c r="C631" s="3">
        <f t="shared" si="54"/>
        <v>116257036120.29353</v>
      </c>
      <c r="D631" s="4">
        <f>LN(Table1[[#This Row],[NV]])</f>
        <v>25.624326225431428</v>
      </c>
      <c r="E631" s="5">
        <v>959240</v>
      </c>
      <c r="F631" s="5">
        <f t="shared" si="55"/>
        <v>920141377600</v>
      </c>
      <c r="G631" s="8">
        <f t="shared" si="56"/>
        <v>734745169887.73328</v>
      </c>
      <c r="H631" s="5">
        <f t="shared" si="57"/>
        <v>13212472.558510792</v>
      </c>
      <c r="I631" s="5">
        <f t="shared" si="58"/>
        <v>11600377.68907853</v>
      </c>
      <c r="J631" s="5">
        <f>Table1[[#This Row],[DAA 
(n)]]^1.5</f>
        <v>939487315.00165629</v>
      </c>
      <c r="K631" s="5">
        <f t="shared" si="59"/>
        <v>788194893.70067489</v>
      </c>
      <c r="L631" s="7">
        <f>LN(Table1[[#This Row],[NV]]/Table1[[#This Row],[NV_MA-1]])</f>
        <v>-1.6984633429750964</v>
      </c>
      <c r="M631" s="7">
        <f>LN(Table1[[#This Row],[NV]]/Table1[[#This Row],[NV_MA-2]])</f>
        <v>9.3577780104815584</v>
      </c>
      <c r="N631" s="4">
        <f>LN(Table1[[#This Row],[NV]]/Table1[[#This Row],[NV_MA-3]])</f>
        <v>5.139070281158248</v>
      </c>
      <c r="O631" s="7">
        <f>LN(Table1[[#This Row],[NV]]/Table1[[#This Row],[Metcalfe
NV ~ n^2]])</f>
        <v>-1.9234669410561931</v>
      </c>
      <c r="P631" s="7">
        <f>Table1[[#This Row],[NV_MA-1]]*$M$3</f>
        <v>734745169887.73328</v>
      </c>
    </row>
    <row r="632" spans="1:16" x14ac:dyDescent="0.2">
      <c r="A632" s="2">
        <v>43061</v>
      </c>
      <c r="B632" s="3">
        <v>137617128181.73999</v>
      </c>
      <c r="C632" s="3">
        <f t="shared" si="54"/>
        <v>114833092164.44366</v>
      </c>
      <c r="D632" s="4">
        <f>LN(Table1[[#This Row],[NV]])</f>
        <v>25.647741232763874</v>
      </c>
      <c r="E632" s="5">
        <v>869698</v>
      </c>
      <c r="F632" s="5">
        <f t="shared" si="55"/>
        <v>756374611204</v>
      </c>
      <c r="G632" s="8">
        <f t="shared" si="56"/>
        <v>734510606275.23328</v>
      </c>
      <c r="H632" s="5">
        <f t="shared" si="57"/>
        <v>11893904.012226753</v>
      </c>
      <c r="I632" s="5">
        <f t="shared" si="58"/>
        <v>11598568.121705757</v>
      </c>
      <c r="J632" s="5">
        <f>Table1[[#This Row],[DAA 
(n)]]^1.5</f>
        <v>811059484.01760101</v>
      </c>
      <c r="K632" s="5">
        <f t="shared" si="59"/>
        <v>788015099.96350682</v>
      </c>
      <c r="L632" s="7">
        <f>LN(Table1[[#This Row],[NV]]/Table1[[#This Row],[NV_MA-1]])</f>
        <v>-1.6747290398218688</v>
      </c>
      <c r="M632" s="7">
        <f>LN(Table1[[#This Row],[NV]]/Table1[[#This Row],[NV_MA-2]])</f>
        <v>9.3813490220903368</v>
      </c>
      <c r="N632" s="4">
        <f>LN(Table1[[#This Row],[NV]]/Table1[[#This Row],[NV_MA-3]])</f>
        <v>5.1627134227350799</v>
      </c>
      <c r="O632" s="7">
        <f>LN(Table1[[#This Row],[NV]]/Table1[[#This Row],[Metcalfe
NV ~ n^2]])</f>
        <v>-1.7040613750994404</v>
      </c>
      <c r="P632" s="7">
        <f>Table1[[#This Row],[NV_MA-1]]*$M$3</f>
        <v>734510606275.23328</v>
      </c>
    </row>
    <row r="633" spans="1:16" x14ac:dyDescent="0.2">
      <c r="A633" s="2">
        <v>43060</v>
      </c>
      <c r="B633" s="3">
        <v>134951063945.821</v>
      </c>
      <c r="C633" s="3">
        <f t="shared" si="54"/>
        <v>113518823808.49205</v>
      </c>
      <c r="D633" s="4">
        <f>LN(Table1[[#This Row],[NV]])</f>
        <v>25.628178060379501</v>
      </c>
      <c r="E633" s="5">
        <v>981593</v>
      </c>
      <c r="F633" s="5">
        <f t="shared" si="55"/>
        <v>963524817649</v>
      </c>
      <c r="G633" s="8">
        <f t="shared" si="56"/>
        <v>735125534488.43335</v>
      </c>
      <c r="H633" s="5">
        <f t="shared" si="57"/>
        <v>13542971.913057821</v>
      </c>
      <c r="I633" s="5">
        <f t="shared" si="58"/>
        <v>11603727.354609162</v>
      </c>
      <c r="J633" s="5">
        <f>Table1[[#This Row],[DAA 
(n)]]^1.5</f>
        <v>972516949.12250018</v>
      </c>
      <c r="K633" s="5">
        <f t="shared" si="59"/>
        <v>788508147.38586211</v>
      </c>
      <c r="L633" s="7">
        <f>LN(Table1[[#This Row],[NV]]/Table1[[#This Row],[NV_MA-1]])</f>
        <v>-1.6951290564182608</v>
      </c>
      <c r="M633" s="7">
        <f>LN(Table1[[#This Row],[NV]]/Table1[[#This Row],[NV_MA-2]])</f>
        <v>9.3613411322431013</v>
      </c>
      <c r="N633" s="4">
        <f>LN(Table1[[#This Row],[NV]]/Table1[[#This Row],[NV_MA-3]])</f>
        <v>5.1425247632996811</v>
      </c>
      <c r="O633" s="7">
        <f>LN(Table1[[#This Row],[NV]]/Table1[[#This Row],[Metcalfe
NV ~ n^2]])</f>
        <v>-1.9656860218986334</v>
      </c>
      <c r="P633" s="7">
        <f>Table1[[#This Row],[NV_MA-1]]*$M$3</f>
        <v>735125534488.43335</v>
      </c>
    </row>
    <row r="634" spans="1:16" x14ac:dyDescent="0.2">
      <c r="A634" s="2">
        <v>43059</v>
      </c>
      <c r="B634" s="3">
        <v>138180452138.53101</v>
      </c>
      <c r="C634" s="3">
        <f t="shared" si="54"/>
        <v>112341304893.87434</v>
      </c>
      <c r="D634" s="4">
        <f>LN(Table1[[#This Row],[NV]])</f>
        <v>25.651826292099919</v>
      </c>
      <c r="E634" s="5">
        <v>979917</v>
      </c>
      <c r="F634" s="5">
        <f t="shared" si="55"/>
        <v>960237326889</v>
      </c>
      <c r="G634" s="8">
        <f t="shared" si="56"/>
        <v>730456225190.83337</v>
      </c>
      <c r="H634" s="5">
        <f t="shared" si="57"/>
        <v>13518173.686597111</v>
      </c>
      <c r="I634" s="5">
        <f t="shared" si="58"/>
        <v>11567248.107627837</v>
      </c>
      <c r="J634" s="5">
        <f>Table1[[#This Row],[DAA 
(n)]]^1.5</f>
        <v>970027257.68562126</v>
      </c>
      <c r="K634" s="5">
        <f t="shared" si="59"/>
        <v>784905005.59296906</v>
      </c>
      <c r="L634" s="7">
        <f>LN(Table1[[#This Row],[NV]]/Table1[[#This Row],[NV_MA-1]])</f>
        <v>-1.665108849793838</v>
      </c>
      <c r="M634" s="7">
        <f>LN(Table1[[#This Row],[NV]]/Table1[[#This Row],[NV_MA-2]])</f>
        <v>9.3881380684433733</v>
      </c>
      <c r="N634" s="4">
        <f>LN(Table1[[#This Row],[NV]]/Table1[[#This Row],[NV_MA-3]])</f>
        <v>5.1707530356592564</v>
      </c>
      <c r="O634" s="7">
        <f>LN(Table1[[#This Row],[NV]]/Table1[[#This Row],[Metcalfe
NV ~ n^2]])</f>
        <v>-1.9386200142650303</v>
      </c>
      <c r="P634" s="7">
        <f>Table1[[#This Row],[NV_MA-1]]*$M$3</f>
        <v>730456225190.83337</v>
      </c>
    </row>
    <row r="635" spans="1:16" x14ac:dyDescent="0.2">
      <c r="A635" s="2">
        <v>43058</v>
      </c>
      <c r="B635" s="3">
        <v>134017577831.842</v>
      </c>
      <c r="C635" s="3">
        <f t="shared" si="54"/>
        <v>111071801590.85533</v>
      </c>
      <c r="D635" s="4">
        <f>LN(Table1[[#This Row],[NV]])</f>
        <v>25.621236806143827</v>
      </c>
      <c r="E635" s="5">
        <v>913898</v>
      </c>
      <c r="F635" s="5">
        <f t="shared" si="55"/>
        <v>835209554404</v>
      </c>
      <c r="G635" s="8">
        <f t="shared" si="56"/>
        <v>719831650226.83337</v>
      </c>
      <c r="H635" s="5">
        <f t="shared" si="57"/>
        <v>12543683.4632337</v>
      </c>
      <c r="I635" s="5">
        <f t="shared" si="58"/>
        <v>11479561.224798657</v>
      </c>
      <c r="J635" s="5">
        <f>Table1[[#This Row],[DAA 
(n)]]^1.5</f>
        <v>873668324.56642711</v>
      </c>
      <c r="K635" s="5">
        <f t="shared" si="59"/>
        <v>776464071.6116066</v>
      </c>
      <c r="L635" s="7">
        <f>LN(Table1[[#This Row],[NV]]/Table1[[#This Row],[NV_MA-1]])</f>
        <v>-1.6810463963433318</v>
      </c>
      <c r="M635" s="7">
        <f>LN(Table1[[#This Row],[NV]]/Table1[[#This Row],[NV_MA-2]])</f>
        <v>9.3651580788549218</v>
      </c>
      <c r="N635" s="4">
        <f>LN(Table1[[#This Row],[NV]]/Table1[[#This Row],[NV_MA-3]])</f>
        <v>5.1509758763179416</v>
      </c>
      <c r="O635" s="7">
        <f>LN(Table1[[#This Row],[NV]]/Table1[[#This Row],[Metcalfe
NV ~ n^2]])</f>
        <v>-1.8297116875254869</v>
      </c>
      <c r="P635" s="7">
        <f>Table1[[#This Row],[NV_MA-1]]*$M$3</f>
        <v>719831650226.83337</v>
      </c>
    </row>
    <row r="636" spans="1:16" x14ac:dyDescent="0.2">
      <c r="A636" s="2">
        <v>43057</v>
      </c>
      <c r="B636" s="3">
        <v>130079496780.181</v>
      </c>
      <c r="C636" s="3">
        <f t="shared" si="54"/>
        <v>109930791252.96063</v>
      </c>
      <c r="D636" s="4">
        <f>LN(Table1[[#This Row],[NV]])</f>
        <v>25.591411614197384</v>
      </c>
      <c r="E636" s="5">
        <v>843076</v>
      </c>
      <c r="F636" s="5">
        <f t="shared" si="55"/>
        <v>710777141776</v>
      </c>
      <c r="G636" s="8">
        <f t="shared" si="56"/>
        <v>716109470979.90002</v>
      </c>
      <c r="H636" s="5">
        <f t="shared" si="57"/>
        <v>11503613.848093273</v>
      </c>
      <c r="I636" s="5">
        <f t="shared" si="58"/>
        <v>11448573.110783046</v>
      </c>
      <c r="J636" s="5">
        <f>Table1[[#This Row],[DAA 
(n)]]^1.5</f>
        <v>774105386.61085689</v>
      </c>
      <c r="K636" s="5">
        <f t="shared" si="59"/>
        <v>773492145.86729372</v>
      </c>
      <c r="L636" s="7">
        <f>LN(Table1[[#This Row],[NV]]/Table1[[#This Row],[NV_MA-1]])</f>
        <v>-1.7056872704528436</v>
      </c>
      <c r="M636" s="7">
        <f>LN(Table1[[#This Row],[NV]]/Table1[[#This Row],[NV_MA-2]])</f>
        <v>9.3380359531440575</v>
      </c>
      <c r="N636" s="4">
        <f>LN(Table1[[#This Row],[NV]]/Table1[[#This Row],[NV_MA-3]])</f>
        <v>5.1249855402892619</v>
      </c>
      <c r="O636" s="7">
        <f>LN(Table1[[#This Row],[NV]]/Table1[[#This Row],[Metcalfe
NV ~ n^2]])</f>
        <v>-1.6982131600656081</v>
      </c>
      <c r="P636" s="7">
        <f>Table1[[#This Row],[NV_MA-1]]*$M$3</f>
        <v>716109470979.90002</v>
      </c>
    </row>
    <row r="637" spans="1:16" x14ac:dyDescent="0.2">
      <c r="A637" s="2">
        <v>43056</v>
      </c>
      <c r="B637" s="3">
        <v>128738577716.77901</v>
      </c>
      <c r="C637" s="3">
        <f t="shared" si="54"/>
        <v>108758186683.50999</v>
      </c>
      <c r="D637" s="4">
        <f>LN(Table1[[#This Row],[NV]])</f>
        <v>25.581049655791812</v>
      </c>
      <c r="E637" s="5">
        <v>982559</v>
      </c>
      <c r="F637" s="5">
        <f t="shared" si="55"/>
        <v>965422188481</v>
      </c>
      <c r="G637" s="8">
        <f t="shared" si="56"/>
        <v>719807764023.40002</v>
      </c>
      <c r="H637" s="5">
        <f t="shared" si="57"/>
        <v>13557266.224581063</v>
      </c>
      <c r="I637" s="5">
        <f t="shared" si="58"/>
        <v>11479607.381619833</v>
      </c>
      <c r="J637" s="5">
        <f>Table1[[#This Row],[DAA 
(n)]]^1.5</f>
        <v>973952904.45262337</v>
      </c>
      <c r="K637" s="5">
        <f t="shared" si="59"/>
        <v>776457581.57273448</v>
      </c>
      <c r="L637" s="7">
        <f>LN(Table1[[#This Row],[NV]]/Table1[[#This Row],[NV_MA-1]])</f>
        <v>-1.7212003631034039</v>
      </c>
      <c r="M637" s="7">
        <f>LN(Table1[[#This Row],[NV]]/Table1[[#This Row],[NV_MA-2]])</f>
        <v>9.3249669077282888</v>
      </c>
      <c r="N637" s="4">
        <f>LN(Table1[[#This Row],[NV]]/Table1[[#This Row],[NV_MA-3]])</f>
        <v>5.1107970844544015</v>
      </c>
      <c r="O637" s="7">
        <f>LN(Table1[[#This Row],[NV]]/Table1[[#This Row],[Metcalfe
NV ~ n^2]])</f>
        <v>-2.014781687834502</v>
      </c>
      <c r="P637" s="7">
        <f>Table1[[#This Row],[NV_MA-1]]*$M$3</f>
        <v>719807764023.40002</v>
      </c>
    </row>
    <row r="638" spans="1:16" x14ac:dyDescent="0.2">
      <c r="A638" s="2">
        <v>43055</v>
      </c>
      <c r="B638" s="3">
        <v>130974013955.916</v>
      </c>
      <c r="C638" s="3">
        <f t="shared" si="54"/>
        <v>107559238920.45456</v>
      </c>
      <c r="D638" s="4">
        <f>LN(Table1[[#This Row],[NV]])</f>
        <v>25.598264773721546</v>
      </c>
      <c r="E638" s="5">
        <v>907472</v>
      </c>
      <c r="F638" s="5">
        <f t="shared" si="55"/>
        <v>823505430784</v>
      </c>
      <c r="G638" s="8">
        <f t="shared" si="56"/>
        <v>710290660685.90002</v>
      </c>
      <c r="H638" s="5">
        <f t="shared" si="57"/>
        <v>12449080.210811734</v>
      </c>
      <c r="I638" s="5">
        <f t="shared" si="58"/>
        <v>11402123.276496492</v>
      </c>
      <c r="J638" s="5">
        <f>Table1[[#This Row],[DAA 
(n)]]^1.5</f>
        <v>864469849.26278424</v>
      </c>
      <c r="K638" s="5">
        <f t="shared" si="59"/>
        <v>768950892.76753759</v>
      </c>
      <c r="L638" s="7">
        <f>LN(Table1[[#This Row],[NV]]/Table1[[#This Row],[NV_MA-1]])</f>
        <v>-1.6906753307343345</v>
      </c>
      <c r="M638" s="7">
        <f>LN(Table1[[#This Row],[NV]]/Table1[[#This Row],[NV_MA-2]])</f>
        <v>9.3489546253753772</v>
      </c>
      <c r="N638" s="4">
        <f>LN(Table1[[#This Row],[NV]]/Table1[[#This Row],[NV_MA-3]])</f>
        <v>5.1377271068504395</v>
      </c>
      <c r="O638" s="7">
        <f>LN(Table1[[#This Row],[NV]]/Table1[[#This Row],[Metcalfe
NV ~ n^2]])</f>
        <v>-1.8385712075797724</v>
      </c>
      <c r="P638" s="7">
        <f>Table1[[#This Row],[NV_MA-1]]*$M$3</f>
        <v>710290660685.90002</v>
      </c>
    </row>
    <row r="639" spans="1:16" x14ac:dyDescent="0.2">
      <c r="A639" s="2">
        <v>43054</v>
      </c>
      <c r="B639" s="3">
        <v>120782896698.983</v>
      </c>
      <c r="C639" s="3">
        <f t="shared" si="54"/>
        <v>106292410370.14444</v>
      </c>
      <c r="D639" s="4">
        <f>LN(Table1[[#This Row],[NV]])</f>
        <v>25.517260528805529</v>
      </c>
      <c r="E639" s="5">
        <v>944172</v>
      </c>
      <c r="F639" s="5">
        <f t="shared" si="55"/>
        <v>891460765584</v>
      </c>
      <c r="G639" s="8">
        <f t="shared" si="56"/>
        <v>708566415095.80005</v>
      </c>
      <c r="H639" s="5">
        <f t="shared" si="57"/>
        <v>12989978.455477592</v>
      </c>
      <c r="I639" s="5">
        <f t="shared" si="58"/>
        <v>11387929.198176868</v>
      </c>
      <c r="J639" s="5">
        <f>Table1[[#This Row],[DAA 
(n)]]^1.5</f>
        <v>917437896.51560247</v>
      </c>
      <c r="K639" s="5">
        <f t="shared" si="59"/>
        <v>767582432.44845402</v>
      </c>
      <c r="L639" s="7">
        <f>LN(Table1[[#This Row],[NV]]/Table1[[#This Row],[NV_MA-1]])</f>
        <v>-1.7692491033098741</v>
      </c>
      <c r="M639" s="7">
        <f>LN(Table1[[#This Row],[NV]]/Table1[[#This Row],[NV_MA-2]])</f>
        <v>9.2691960186754834</v>
      </c>
      <c r="N639" s="4">
        <f>LN(Table1[[#This Row],[NV]]/Table1[[#This Row],[NV_MA-3]])</f>
        <v>5.0585040933056478</v>
      </c>
      <c r="O639" s="7">
        <f>LN(Table1[[#This Row],[NV]]/Table1[[#This Row],[Metcalfe
NV ~ n^2]])</f>
        <v>-1.9988667350353646</v>
      </c>
      <c r="P639" s="7">
        <f>Table1[[#This Row],[NV_MA-1]]*$M$3</f>
        <v>708566415095.80005</v>
      </c>
    </row>
    <row r="640" spans="1:16" x14ac:dyDescent="0.2">
      <c r="A640" s="2">
        <v>43053</v>
      </c>
      <c r="B640" s="3">
        <v>109680001497.416</v>
      </c>
      <c r="C640" s="3">
        <f t="shared" si="54"/>
        <v>105461787199.24356</v>
      </c>
      <c r="D640" s="4">
        <f>LN(Table1[[#This Row],[NV]])</f>
        <v>25.420832885853059</v>
      </c>
      <c r="E640" s="5">
        <v>819127</v>
      </c>
      <c r="F640" s="5">
        <f t="shared" si="55"/>
        <v>670969042129</v>
      </c>
      <c r="G640" s="8">
        <f t="shared" si="56"/>
        <v>702604705651.1333</v>
      </c>
      <c r="H640" s="5">
        <f t="shared" si="57"/>
        <v>11153228.659607369</v>
      </c>
      <c r="I640" s="5">
        <f t="shared" si="58"/>
        <v>11338913.876777804</v>
      </c>
      <c r="J640" s="5">
        <f>Table1[[#This Row],[DAA 
(n)]]^1.5</f>
        <v>741356094.31095803</v>
      </c>
      <c r="K640" s="5">
        <f t="shared" si="59"/>
        <v>762854555.98018205</v>
      </c>
      <c r="L640" s="7">
        <f>LN(Table1[[#This Row],[NV]]/Table1[[#This Row],[NV_MA-1]])</f>
        <v>-1.8572273883850492</v>
      </c>
      <c r="M640" s="7">
        <f>LN(Table1[[#This Row],[NV]]/Table1[[#This Row],[NV_MA-2]])</f>
        <v>9.1770818122381126</v>
      </c>
      <c r="N640" s="4">
        <f>LN(Table1[[#This Row],[NV]]/Table1[[#This Row],[NV_MA-3]])</f>
        <v>4.9682549360328219</v>
      </c>
      <c r="O640" s="7">
        <f>LN(Table1[[#This Row],[NV]]/Table1[[#This Row],[Metcalfe
NV ~ n^2]])</f>
        <v>-1.8111559500841508</v>
      </c>
      <c r="P640" s="7">
        <f>Table1[[#This Row],[NV_MA-1]]*$M$3</f>
        <v>702604705651.1333</v>
      </c>
    </row>
    <row r="641" spans="1:16" x14ac:dyDescent="0.2">
      <c r="A641" s="2">
        <v>43052</v>
      </c>
      <c r="B641" s="3">
        <v>108123653606.65601</v>
      </c>
      <c r="C641" s="3">
        <f t="shared" si="54"/>
        <v>104962869150.4969</v>
      </c>
      <c r="D641" s="4">
        <f>LN(Table1[[#This Row],[NV]])</f>
        <v>25.406541349928148</v>
      </c>
      <c r="E641" s="5">
        <v>920515</v>
      </c>
      <c r="F641" s="5">
        <f t="shared" si="55"/>
        <v>847347865225</v>
      </c>
      <c r="G641" s="8">
        <f t="shared" si="56"/>
        <v>702971473108.69995</v>
      </c>
      <c r="H641" s="5">
        <f t="shared" si="57"/>
        <v>12641145.823629087</v>
      </c>
      <c r="I641" s="5">
        <f t="shared" si="58"/>
        <v>11342173.66423934</v>
      </c>
      <c r="J641" s="5">
        <f>Table1[[#This Row],[DAA 
(n)]]^1.5</f>
        <v>883174059.94378662</v>
      </c>
      <c r="K641" s="5">
        <f t="shared" si="59"/>
        <v>763157869.19348681</v>
      </c>
      <c r="L641" s="7">
        <f>LN(Table1[[#This Row],[NV]]/Table1[[#This Row],[NV_MA-1]])</f>
        <v>-1.8720407992128405</v>
      </c>
      <c r="M641" s="7">
        <f>LN(Table1[[#This Row],[NV]]/Table1[[#This Row],[NV_MA-2]])</f>
        <v>9.1625028308828984</v>
      </c>
      <c r="N641" s="4">
        <f>LN(Table1[[#This Row],[NV]]/Table1[[#This Row],[NV_MA-3]])</f>
        <v>4.9535658761922532</v>
      </c>
      <c r="O641" s="7">
        <f>LN(Table1[[#This Row],[NV]]/Table1[[#This Row],[Metcalfe
NV ~ n^2]])</f>
        <v>-2.0588358001000118</v>
      </c>
      <c r="P641" s="7">
        <f>Table1[[#This Row],[NV_MA-1]]*$M$3</f>
        <v>702971473108.69995</v>
      </c>
    </row>
    <row r="642" spans="1:16" x14ac:dyDescent="0.2">
      <c r="A642" s="2">
        <v>43051</v>
      </c>
      <c r="B642" s="3">
        <v>96427723034.7686</v>
      </c>
      <c r="C642" s="3">
        <f t="shared" si="54"/>
        <v>104575581506.74821</v>
      </c>
      <c r="D642" s="4">
        <f>LN(Table1[[#This Row],[NV]])</f>
        <v>25.292059580566967</v>
      </c>
      <c r="E642" s="5">
        <v>586355</v>
      </c>
      <c r="F642" s="5">
        <f t="shared" si="55"/>
        <v>343812186025</v>
      </c>
      <c r="G642" s="8">
        <f t="shared" si="56"/>
        <v>695512606520.66663</v>
      </c>
      <c r="H642" s="5">
        <f t="shared" si="57"/>
        <v>7787779.8793331571</v>
      </c>
      <c r="I642" s="5">
        <f t="shared" si="58"/>
        <v>11278243.823280804</v>
      </c>
      <c r="J642" s="5">
        <f>Table1[[#This Row],[DAA 
(n)]]^1.5</f>
        <v>448994425.73008513</v>
      </c>
      <c r="K642" s="5">
        <f t="shared" si="59"/>
        <v>757109737.36857033</v>
      </c>
      <c r="L642" s="7">
        <f>LN(Table1[[#This Row],[NV]]/Table1[[#This Row],[NV_MA-1]])</f>
        <v>-1.9758553934171548</v>
      </c>
      <c r="M642" s="7">
        <f>LN(Table1[[#This Row],[NV]]/Table1[[#This Row],[NV_MA-2]])</f>
        <v>9.0536734780790979</v>
      </c>
      <c r="N642" s="4">
        <f>LN(Table1[[#This Row],[NV]]/Table1[[#This Row],[NV_MA-3]])</f>
        <v>4.8470408161726661</v>
      </c>
      <c r="O642" s="7">
        <f>LN(Table1[[#This Row],[NV]]/Table1[[#This Row],[Metcalfe
NV ~ n^2]])</f>
        <v>-1.2713017937989237</v>
      </c>
      <c r="P642" s="7">
        <f>Table1[[#This Row],[NV_MA-1]]*$M$3</f>
        <v>695512606520.66663</v>
      </c>
    </row>
    <row r="643" spans="1:16" x14ac:dyDescent="0.2">
      <c r="A643" s="2">
        <v>43050</v>
      </c>
      <c r="B643" s="3">
        <v>105374207857.685</v>
      </c>
      <c r="C643" s="3">
        <f t="shared" si="54"/>
        <v>104477481416.35979</v>
      </c>
      <c r="D643" s="4">
        <f>LN(Table1[[#This Row],[NV]])</f>
        <v>25.380783735875383</v>
      </c>
      <c r="E643" s="5">
        <v>579558</v>
      </c>
      <c r="F643" s="5">
        <f t="shared" si="55"/>
        <v>335887475364</v>
      </c>
      <c r="G643" s="8">
        <f t="shared" si="56"/>
        <v>706366532552.1333</v>
      </c>
      <c r="H643" s="5">
        <f t="shared" si="57"/>
        <v>7690746.8440680737</v>
      </c>
      <c r="I643" s="5">
        <f t="shared" si="58"/>
        <v>11389967.499450218</v>
      </c>
      <c r="J643" s="5">
        <f>Table1[[#This Row],[DAA 
(n)]]^1.5</f>
        <v>441210010.59247249</v>
      </c>
      <c r="K643" s="5">
        <f t="shared" si="59"/>
        <v>766812600.87872481</v>
      </c>
      <c r="L643" s="7">
        <f>LN(Table1[[#This Row],[NV]]/Table1[[#This Row],[NV_MA-1]])</f>
        <v>-1.9026163717641007</v>
      </c>
      <c r="M643" s="7">
        <f>LN(Table1[[#This Row],[NV]]/Table1[[#This Row],[NV_MA-2]])</f>
        <v>9.1325402538845157</v>
      </c>
      <c r="N643" s="4">
        <f>LN(Table1[[#This Row],[NV]]/Table1[[#This Row],[NV_MA-3]])</f>
        <v>4.9230307338037944</v>
      </c>
      <c r="O643" s="7">
        <f>LN(Table1[[#This Row],[NV]]/Table1[[#This Row],[Metcalfe
NV ~ n^2]])</f>
        <v>-1.1592583101944627</v>
      </c>
      <c r="P643" s="7">
        <f>Table1[[#This Row],[NV_MA-1]]*$M$3</f>
        <v>706366532552.1333</v>
      </c>
    </row>
    <row r="644" spans="1:16" x14ac:dyDescent="0.2">
      <c r="A644" s="2">
        <v>43049</v>
      </c>
      <c r="B644" s="3">
        <v>109788433235.58299</v>
      </c>
      <c r="C644" s="3">
        <f t="shared" si="54"/>
        <v>103957871453.88452</v>
      </c>
      <c r="D644" s="4">
        <f>LN(Table1[[#This Row],[NV]])</f>
        <v>25.421821016534555</v>
      </c>
      <c r="E644" s="5">
        <v>786879</v>
      </c>
      <c r="F644" s="5">
        <f t="shared" si="55"/>
        <v>619178560641</v>
      </c>
      <c r="G644" s="8">
        <f t="shared" si="56"/>
        <v>715682134270.53333</v>
      </c>
      <c r="H644" s="5">
        <f t="shared" si="57"/>
        <v>10682535.351358879</v>
      </c>
      <c r="I644" s="5">
        <f t="shared" si="58"/>
        <v>11488511.808740946</v>
      </c>
      <c r="J644" s="5">
        <f>Table1[[#This Row],[DAA 
(n)]]^1.5</f>
        <v>698010463.11544096</v>
      </c>
      <c r="K644" s="5">
        <f t="shared" si="59"/>
        <v>775264788.32725072</v>
      </c>
      <c r="L644" s="7">
        <f>LN(Table1[[#This Row],[NV]]/Table1[[#This Row],[NV_MA-1]])</f>
        <v>-1.8746809422495228</v>
      </c>
      <c r="M644" s="7">
        <f>LN(Table1[[#This Row],[NV]]/Table1[[#This Row],[NV_MA-2]])</f>
        <v>9.164962895660274</v>
      </c>
      <c r="N644" s="4">
        <f>LN(Table1[[#This Row],[NV]]/Table1[[#This Row],[NV_MA-3]])</f>
        <v>4.9531058252124831</v>
      </c>
      <c r="O644" s="7">
        <f>LN(Table1[[#This Row],[NV]]/Table1[[#This Row],[Metcalfe
NV ~ n^2]])</f>
        <v>-1.7298385178001483</v>
      </c>
      <c r="P644" s="7">
        <f>Table1[[#This Row],[NV_MA-1]]*$M$3</f>
        <v>715682134270.53333</v>
      </c>
    </row>
    <row r="645" spans="1:16" x14ac:dyDescent="0.2">
      <c r="A645" s="2">
        <v>43048</v>
      </c>
      <c r="B645" s="3">
        <v>118247316184.367</v>
      </c>
      <c r="C645" s="3">
        <f t="shared" si="54"/>
        <v>102966854013.30458</v>
      </c>
      <c r="D645" s="4">
        <f>LN(Table1[[#This Row],[NV]])</f>
        <v>25.496044167945602</v>
      </c>
      <c r="E645" s="5">
        <v>948030</v>
      </c>
      <c r="F645" s="5">
        <f t="shared" si="55"/>
        <v>898760880900</v>
      </c>
      <c r="G645" s="8">
        <f t="shared" si="56"/>
        <v>715237087775.8667</v>
      </c>
      <c r="H645" s="5">
        <f t="shared" si="57"/>
        <v>13046922.936380943</v>
      </c>
      <c r="I645" s="5">
        <f t="shared" si="58"/>
        <v>11484368.961204808</v>
      </c>
      <c r="J645" s="5">
        <f>Table1[[#This Row],[DAA 
(n)]]^1.5</f>
        <v>923066778.68918324</v>
      </c>
      <c r="K645" s="5">
        <f t="shared" si="59"/>
        <v>774887483.54971445</v>
      </c>
      <c r="L645" s="7">
        <f>LN(Table1[[#This Row],[NV]]/Table1[[#This Row],[NV_MA-1]])</f>
        <v>-1.7998357480254907</v>
      </c>
      <c r="M645" s="7">
        <f>LN(Table1[[#This Row],[NV]]/Table1[[#This Row],[NV_MA-2]])</f>
        <v>9.2395467199553671</v>
      </c>
      <c r="N645" s="4">
        <f>LN(Table1[[#This Row],[NV]]/Table1[[#This Row],[NV_MA-3]])</f>
        <v>5.0278157736844813</v>
      </c>
      <c r="O645" s="7">
        <f>LN(Table1[[#This Row],[NV]]/Table1[[#This Row],[Metcalfe
NV ~ n^2]])</f>
        <v>-2.0282386846665341</v>
      </c>
      <c r="P645" s="7">
        <f>Table1[[#This Row],[NV_MA-1]]*$M$3</f>
        <v>715237087775.8667</v>
      </c>
    </row>
    <row r="646" spans="1:16" x14ac:dyDescent="0.2">
      <c r="A646" s="2">
        <v>43047</v>
      </c>
      <c r="B646" s="3">
        <v>124136724095.47099</v>
      </c>
      <c r="C646" s="3">
        <f t="shared" si="54"/>
        <v>101659316859.27455</v>
      </c>
      <c r="D646" s="4">
        <f>LN(Table1[[#This Row],[NV]])</f>
        <v>25.544649408792612</v>
      </c>
      <c r="E646" s="5">
        <v>871573</v>
      </c>
      <c r="F646" s="5">
        <f t="shared" si="55"/>
        <v>759639494329</v>
      </c>
      <c r="G646" s="8">
        <f t="shared" si="56"/>
        <v>708454363064.40002</v>
      </c>
      <c r="H646" s="5">
        <f t="shared" si="57"/>
        <v>11921423.346896432</v>
      </c>
      <c r="I646" s="5">
        <f t="shared" si="58"/>
        <v>11428415.441146731</v>
      </c>
      <c r="J646" s="5">
        <f>Table1[[#This Row],[DAA 
(n)]]^1.5</f>
        <v>813683767.19141304</v>
      </c>
      <c r="K646" s="5">
        <f t="shared" si="59"/>
        <v>769498972.37148356</v>
      </c>
      <c r="L646" s="7">
        <f>LN(Table1[[#This Row],[NV]]/Table1[[#This Row],[NV_MA-1]])</f>
        <v>-1.7417020717510412</v>
      </c>
      <c r="M646" s="7">
        <f>LN(Table1[[#This Row],[NV]]/Table1[[#This Row],[NV_MA-2]])</f>
        <v>9.2930360142025776</v>
      </c>
      <c r="N646" s="4">
        <f>LN(Table1[[#This Row],[NV]]/Table1[[#This Row],[NV_MA-3]])</f>
        <v>5.0833992329999607</v>
      </c>
      <c r="O646" s="7">
        <f>LN(Table1[[#This Row],[NV]]/Table1[[#This Row],[Metcalfe
NV ~ n^2]])</f>
        <v>-1.8114603993277241</v>
      </c>
      <c r="P646" s="7">
        <f>Table1[[#This Row],[NV_MA-1]]*$M$3</f>
        <v>708454363064.40002</v>
      </c>
    </row>
    <row r="647" spans="1:16" x14ac:dyDescent="0.2">
      <c r="A647" s="2">
        <v>43046</v>
      </c>
      <c r="B647" s="3">
        <v>118482866859.685</v>
      </c>
      <c r="C647" s="3">
        <f t="shared" si="54"/>
        <v>100171625639.93991</v>
      </c>
      <c r="D647" s="4">
        <f>LN(Table1[[#This Row],[NV]])</f>
        <v>25.498034203605826</v>
      </c>
      <c r="E647" s="5">
        <v>937089</v>
      </c>
      <c r="F647" s="5">
        <f t="shared" si="55"/>
        <v>878135793921</v>
      </c>
      <c r="G647" s="8">
        <f t="shared" si="56"/>
        <v>704351920526.80005</v>
      </c>
      <c r="H647" s="5">
        <f t="shared" si="57"/>
        <v>12885473.725122267</v>
      </c>
      <c r="I647" s="5">
        <f t="shared" si="58"/>
        <v>11392452.579503063</v>
      </c>
      <c r="J647" s="5">
        <f>Table1[[#This Row],[DAA 
(n)]]^1.5</f>
        <v>907133613.63673341</v>
      </c>
      <c r="K647" s="5">
        <f t="shared" si="59"/>
        <v>766131530.26034045</v>
      </c>
      <c r="L647" s="7">
        <f>LN(Table1[[#This Row],[NV]]/Table1[[#This Row],[NV_MA-1]])</f>
        <v>-1.7825097517086193</v>
      </c>
      <c r="M647" s="7">
        <f>LN(Table1[[#This Row],[NV]]/Table1[[#This Row],[NV_MA-2]])</f>
        <v>9.2495725639254704</v>
      </c>
      <c r="N647" s="4">
        <f>LN(Table1[[#This Row],[NV]]/Table1[[#This Row],[NV_MA-3]])</f>
        <v>5.0411697801188877</v>
      </c>
      <c r="O647" s="7">
        <f>LN(Table1[[#This Row],[NV]]/Table1[[#This Row],[Metcalfe
NV ~ n^2]])</f>
        <v>-2.0030328777968287</v>
      </c>
      <c r="P647" s="7">
        <f>Table1[[#This Row],[NV_MA-1]]*$M$3</f>
        <v>704351920526.80005</v>
      </c>
    </row>
    <row r="648" spans="1:16" x14ac:dyDescent="0.2">
      <c r="A648" s="2">
        <v>43045</v>
      </c>
      <c r="B648" s="3">
        <v>116221323109.10899</v>
      </c>
      <c r="C648" s="3">
        <f t="shared" si="54"/>
        <v>98773745277.118134</v>
      </c>
      <c r="D648" s="4">
        <f>LN(Table1[[#This Row],[NV]])</f>
        <v>25.478762168050242</v>
      </c>
      <c r="E648" s="5">
        <v>831790</v>
      </c>
      <c r="F648" s="5">
        <f t="shared" si="55"/>
        <v>691874604100</v>
      </c>
      <c r="G648" s="8">
        <f t="shared" si="56"/>
        <v>691380617865.73328</v>
      </c>
      <c r="H648" s="5">
        <f t="shared" si="57"/>
        <v>11338408.37595986</v>
      </c>
      <c r="I648" s="5">
        <f t="shared" si="58"/>
        <v>11276630.732399471</v>
      </c>
      <c r="J648" s="5">
        <f>Table1[[#This Row],[DAA 
(n)]]^1.5</f>
        <v>758613456.87005925</v>
      </c>
      <c r="K648" s="5">
        <f t="shared" si="59"/>
        <v>755385823.84494519</v>
      </c>
      <c r="L648" s="7">
        <f>LN(Table1[[#This Row],[NV]]/Table1[[#This Row],[NV_MA-1]])</f>
        <v>-1.7831941628199921</v>
      </c>
      <c r="M648" s="7">
        <f>LN(Table1[[#This Row],[NV]]/Table1[[#This Row],[NV_MA-2]])</f>
        <v>9.2405191025701914</v>
      </c>
      <c r="N648" s="4">
        <f>LN(Table1[[#This Row],[NV]]/Table1[[#This Row],[NV_MA-3]])</f>
        <v>5.0360229664055387</v>
      </c>
      <c r="O648" s="7">
        <f>LN(Table1[[#This Row],[NV]]/Table1[[#This Row],[Metcalfe
NV ~ n^2]])</f>
        <v>-1.7839084001457182</v>
      </c>
      <c r="P648" s="7">
        <f>Table1[[#This Row],[NV_MA-1]]*$M$3</f>
        <v>691380617865.73328</v>
      </c>
    </row>
    <row r="649" spans="1:16" x14ac:dyDescent="0.2">
      <c r="A649" s="2">
        <v>43044</v>
      </c>
      <c r="B649" s="3">
        <v>122599534510.12601</v>
      </c>
      <c r="C649" s="3">
        <f t="shared" si="54"/>
        <v>97362612106.892334</v>
      </c>
      <c r="D649" s="4">
        <f>LN(Table1[[#This Row],[NV]])</f>
        <v>25.53218906362342</v>
      </c>
      <c r="E649" s="5">
        <v>805781</v>
      </c>
      <c r="F649" s="5">
        <f t="shared" si="55"/>
        <v>649283019961</v>
      </c>
      <c r="G649" s="8">
        <f t="shared" si="56"/>
        <v>682474315030.43335</v>
      </c>
      <c r="H649" s="5">
        <f t="shared" si="57"/>
        <v>10958272.916329416</v>
      </c>
      <c r="I649" s="5">
        <f t="shared" si="58"/>
        <v>11189491.356252667</v>
      </c>
      <c r="J649" s="5">
        <f>Table1[[#This Row],[DAA 
(n)]]^1.5</f>
        <v>723311773.10147226</v>
      </c>
      <c r="K649" s="5">
        <f t="shared" si="59"/>
        <v>747634660.07963037</v>
      </c>
      <c r="L649" s="7">
        <f>LN(Table1[[#This Row],[NV]]/Table1[[#This Row],[NV_MA-1]])</f>
        <v>-1.7168016660189007</v>
      </c>
      <c r="M649" s="7">
        <f>LN(Table1[[#This Row],[NV]]/Table1[[#This Row],[NV_MA-2]])</f>
        <v>9.3017034395737319</v>
      </c>
      <c r="N649" s="4">
        <f>LN(Table1[[#This Row],[NV]]/Table1[[#This Row],[NV_MA-3]])</f>
        <v>5.0997640693551531</v>
      </c>
      <c r="O649" s="7">
        <f>LN(Table1[[#This Row],[NV]]/Table1[[#This Row],[Metcalfe
NV ~ n^2]])</f>
        <v>-1.6669454811956208</v>
      </c>
      <c r="P649" s="7">
        <f>Table1[[#This Row],[NV_MA-1]]*$M$3</f>
        <v>682474315030.43335</v>
      </c>
    </row>
    <row r="650" spans="1:16" x14ac:dyDescent="0.2">
      <c r="A650" s="2">
        <v>43043</v>
      </c>
      <c r="B650" s="3">
        <v>123333370483.908</v>
      </c>
      <c r="C650" s="3">
        <f t="shared" ref="C650:C713" si="60">AVERAGE(B650:B679)</f>
        <v>95694462953.675003</v>
      </c>
      <c r="D650" s="4">
        <f>LN(Table1[[#This Row],[NV]])</f>
        <v>25.538156855137402</v>
      </c>
      <c r="E650" s="5">
        <v>800708</v>
      </c>
      <c r="F650" s="5">
        <f t="shared" ref="F650:F713" si="61">E650^2</f>
        <v>641133301264</v>
      </c>
      <c r="G650" s="8">
        <f t="shared" ref="G650:G713" si="62">AVERAGE(F650:F679)</f>
        <v>683156626746.93335</v>
      </c>
      <c r="H650" s="5">
        <f t="shared" ref="H650:H713" si="63">E650*LN(E650)</f>
        <v>10884225.31435838</v>
      </c>
      <c r="I650" s="5">
        <f t="shared" ref="I650:I713" si="64">AVERAGE(H650:H679)</f>
        <v>11195627.902802711</v>
      </c>
      <c r="J650" s="5">
        <f>Table1[[#This Row],[DAA 
(n)]]^1.5</f>
        <v>716491844.60710633</v>
      </c>
      <c r="K650" s="5">
        <f t="shared" ref="K650:K713" si="65">AVERAGE(J650:J679)</f>
        <v>748202522.23547387</v>
      </c>
      <c r="L650" s="7">
        <f>LN(Table1[[#This Row],[NV]]/Table1[[#This Row],[NV_MA-1]])</f>
        <v>-1.711833136827412</v>
      </c>
      <c r="M650" s="7">
        <f>LN(Table1[[#This Row],[NV]]/Table1[[#This Row],[NV_MA-2]])</f>
        <v>9.3071229609058364</v>
      </c>
      <c r="N650" s="4">
        <f>LN(Table1[[#This Row],[NV]]/Table1[[#This Row],[NV_MA-3]])</f>
        <v>5.104972604193561</v>
      </c>
      <c r="O650" s="7">
        <f>LN(Table1[[#This Row],[NV]]/Table1[[#This Row],[Metcalfe
NV ~ n^2]])</f>
        <v>-1.6483463753995229</v>
      </c>
      <c r="P650" s="7">
        <f>Table1[[#This Row],[NV_MA-1]]*$M$3</f>
        <v>683156626746.93335</v>
      </c>
    </row>
    <row r="651" spans="1:16" x14ac:dyDescent="0.2">
      <c r="A651" s="2">
        <v>43042</v>
      </c>
      <c r="B651" s="3">
        <v>119567742376.64101</v>
      </c>
      <c r="C651" s="3">
        <f t="shared" si="60"/>
        <v>93973857103.878342</v>
      </c>
      <c r="D651" s="4">
        <f>LN(Table1[[#This Row],[NV]])</f>
        <v>25.507148929514074</v>
      </c>
      <c r="E651" s="5">
        <v>820113</v>
      </c>
      <c r="F651" s="5">
        <f t="shared" si="61"/>
        <v>672585332769</v>
      </c>
      <c r="G651" s="8">
        <f t="shared" si="62"/>
        <v>679349054361.09998</v>
      </c>
      <c r="H651" s="5">
        <f t="shared" si="63"/>
        <v>11167640.62329975</v>
      </c>
      <c r="I651" s="5">
        <f t="shared" si="64"/>
        <v>11159350.249057852</v>
      </c>
      <c r="J651" s="5">
        <f>Table1[[#This Row],[DAA 
(n)]]^1.5</f>
        <v>742695075.39311373</v>
      </c>
      <c r="K651" s="5">
        <f t="shared" si="65"/>
        <v>744934239.75504065</v>
      </c>
      <c r="L651" s="7">
        <f>LN(Table1[[#This Row],[NV]]/Table1[[#This Row],[NV_MA-1]])</f>
        <v>-1.7372519741256938</v>
      </c>
      <c r="M651" s="7">
        <f>LN(Table1[[#This Row],[NV]]/Table1[[#This Row],[NV_MA-2]])</f>
        <v>9.2793606377021547</v>
      </c>
      <c r="N651" s="4">
        <f>LN(Table1[[#This Row],[NV]]/Table1[[#This Row],[NV_MA-3]])</f>
        <v>5.0783424258513401</v>
      </c>
      <c r="O651" s="7">
        <f>LN(Table1[[#This Row],[NV]]/Table1[[#This Row],[Metcalfe
NV ~ n^2]])</f>
        <v>-1.7272458997344546</v>
      </c>
      <c r="P651" s="7">
        <f>Table1[[#This Row],[NV_MA-1]]*$M$3</f>
        <v>679349054361.09998</v>
      </c>
    </row>
    <row r="652" spans="1:16" x14ac:dyDescent="0.2">
      <c r="A652" s="2">
        <v>43041</v>
      </c>
      <c r="B652" s="3">
        <v>117226663121.985</v>
      </c>
      <c r="C652" s="3">
        <f t="shared" si="60"/>
        <v>92320975641.011581</v>
      </c>
      <c r="D652" s="4">
        <f>LN(Table1[[#This Row],[NV]])</f>
        <v>25.487375189255715</v>
      </c>
      <c r="E652" s="5">
        <v>916882</v>
      </c>
      <c r="F652" s="5">
        <f t="shared" si="61"/>
        <v>840672601924</v>
      </c>
      <c r="G652" s="8">
        <f t="shared" si="62"/>
        <v>671246231994.43335</v>
      </c>
      <c r="H652" s="5">
        <f t="shared" si="63"/>
        <v>12587629.144673625</v>
      </c>
      <c r="I652" s="5">
        <f t="shared" si="64"/>
        <v>11079670.239127848</v>
      </c>
      <c r="J652" s="5">
        <f>Table1[[#This Row],[DAA 
(n)]]^1.5</f>
        <v>877950782.55974984</v>
      </c>
      <c r="K652" s="5">
        <f t="shared" si="65"/>
        <v>737862597.12574434</v>
      </c>
      <c r="L652" s="7">
        <f>LN(Table1[[#This Row],[NV]]/Table1[[#This Row],[NV_MA-1]])</f>
        <v>-1.7450266800819028</v>
      </c>
      <c r="M652" s="7">
        <f>LN(Table1[[#This Row],[NV]]/Table1[[#This Row],[NV_MA-2]])</f>
        <v>9.2667527122267597</v>
      </c>
      <c r="N652" s="4">
        <f>LN(Table1[[#This Row],[NV]]/Table1[[#This Row],[NV_MA-3]])</f>
        <v>5.0681070067815721</v>
      </c>
      <c r="O652" s="7">
        <f>LN(Table1[[#This Row],[NV]]/Table1[[#This Row],[Metcalfe
NV ~ n^2]])</f>
        <v>-1.9700929357017527</v>
      </c>
      <c r="P652" s="7">
        <f>Table1[[#This Row],[NV_MA-1]]*$M$3</f>
        <v>671246231994.43335</v>
      </c>
    </row>
    <row r="653" spans="1:16" x14ac:dyDescent="0.2">
      <c r="A653" s="2">
        <v>43040</v>
      </c>
      <c r="B653" s="3">
        <v>111744059716.616</v>
      </c>
      <c r="C653" s="3">
        <f t="shared" si="60"/>
        <v>90797052094.676041</v>
      </c>
      <c r="D653" s="4">
        <f>LN(Table1[[#This Row],[NV]])</f>
        <v>25.439476912128921</v>
      </c>
      <c r="E653" s="5">
        <v>961473</v>
      </c>
      <c r="F653" s="5">
        <f t="shared" si="61"/>
        <v>924430329729</v>
      </c>
      <c r="G653" s="8">
        <f t="shared" si="62"/>
        <v>663882144149.09998</v>
      </c>
      <c r="H653" s="5">
        <f t="shared" si="63"/>
        <v>13245465.266649859</v>
      </c>
      <c r="I653" s="5">
        <f t="shared" si="64"/>
        <v>11016343.48301474</v>
      </c>
      <c r="J653" s="5">
        <f>Table1[[#This Row],[DAA 
(n)]]^1.5</f>
        <v>942769750.47756553</v>
      </c>
      <c r="K653" s="5">
        <f t="shared" si="65"/>
        <v>731880688.50965905</v>
      </c>
      <c r="L653" s="7">
        <f>LN(Table1[[#This Row],[NV]]/Table1[[#This Row],[NV_MA-1]])</f>
        <v>-1.7818935647886889</v>
      </c>
      <c r="M653" s="7">
        <f>LN(Table1[[#This Row],[NV]]/Table1[[#This Row],[NV_MA-2]])</f>
        <v>9.2245864128490513</v>
      </c>
      <c r="N653" s="4">
        <f>LN(Table1[[#This Row],[NV]]/Table1[[#This Row],[NV_MA-3]])</f>
        <v>5.0283488473275382</v>
      </c>
      <c r="O653" s="7">
        <f>LN(Table1[[#This Row],[NV]]/Table1[[#This Row],[Metcalfe
NV ~ n^2]])</f>
        <v>-2.1129666128579685</v>
      </c>
      <c r="P653" s="7">
        <f>Table1[[#This Row],[NV_MA-1]]*$M$3</f>
        <v>663882144149.09998</v>
      </c>
    </row>
    <row r="654" spans="1:16" x14ac:dyDescent="0.2">
      <c r="A654" s="2">
        <v>43039</v>
      </c>
      <c r="B654" s="3">
        <v>107155949795.821</v>
      </c>
      <c r="C654" s="3">
        <f t="shared" si="60"/>
        <v>89503145933.305222</v>
      </c>
      <c r="D654" s="4">
        <f>LN(Table1[[#This Row],[NV]])</f>
        <v>25.397551085050203</v>
      </c>
      <c r="E654" s="5">
        <v>827896</v>
      </c>
      <c r="F654" s="5">
        <f t="shared" si="61"/>
        <v>685411786816</v>
      </c>
      <c r="G654" s="8">
        <f t="shared" si="62"/>
        <v>654428822136.83337</v>
      </c>
      <c r="H654" s="5">
        <f t="shared" si="63"/>
        <v>11281443.085442809</v>
      </c>
      <c r="I654" s="5">
        <f t="shared" si="64"/>
        <v>10937543.547863437</v>
      </c>
      <c r="J654" s="5">
        <f>Table1[[#This Row],[DAA 
(n)]]^1.5</f>
        <v>753292557.1501559</v>
      </c>
      <c r="K654" s="5">
        <f t="shared" si="65"/>
        <v>724329636.07003868</v>
      </c>
      <c r="L654" s="7">
        <f>LN(Table1[[#This Row],[NV]]/Table1[[#This Row],[NV_MA-1]])</f>
        <v>-1.8094775798224834</v>
      </c>
      <c r="M654" s="7">
        <f>LN(Table1[[#This Row],[NV]]/Table1[[#This Row],[NV_MA-2]])</f>
        <v>9.1898392938911808</v>
      </c>
      <c r="N654" s="4">
        <f>LN(Table1[[#This Row],[NV]]/Table1[[#This Row],[NV_MA-3]])</f>
        <v>4.9967939398778185</v>
      </c>
      <c r="O654" s="7">
        <f>LN(Table1[[#This Row],[NV]]/Table1[[#This Row],[Metcalfe
NV ~ n^2]])</f>
        <v>-1.8557345581774685</v>
      </c>
      <c r="P654" s="7">
        <f>Table1[[#This Row],[NV_MA-1]]*$M$3</f>
        <v>654428822136.83337</v>
      </c>
    </row>
    <row r="655" spans="1:16" x14ac:dyDescent="0.2">
      <c r="A655" s="2">
        <v>43038</v>
      </c>
      <c r="B655" s="3">
        <v>101955521978.286</v>
      </c>
      <c r="C655" s="3">
        <f t="shared" si="60"/>
        <v>88362865721.636459</v>
      </c>
      <c r="D655" s="4">
        <f>LN(Table1[[#This Row],[NV]])</f>
        <v>25.347802496092882</v>
      </c>
      <c r="E655" s="5">
        <v>894901</v>
      </c>
      <c r="F655" s="5">
        <f t="shared" si="61"/>
        <v>800847799801</v>
      </c>
      <c r="G655" s="8">
        <f t="shared" si="62"/>
        <v>644762123225.93335</v>
      </c>
      <c r="H655" s="5">
        <f t="shared" si="63"/>
        <v>12264142.4546999</v>
      </c>
      <c r="I655" s="5">
        <f t="shared" si="64"/>
        <v>10841352.453759735</v>
      </c>
      <c r="J655" s="5">
        <f>Table1[[#This Row],[DAA 
(n)]]^1.5</f>
        <v>846569251.08919048</v>
      </c>
      <c r="K655" s="5">
        <f t="shared" si="65"/>
        <v>715841190.61450803</v>
      </c>
      <c r="L655" s="7">
        <f>LN(Table1[[#This Row],[NV]]/Table1[[#This Row],[NV_MA-1]])</f>
        <v>-1.844344788425311</v>
      </c>
      <c r="M655" s="7">
        <f>LN(Table1[[#This Row],[NV]]/Table1[[#This Row],[NV_MA-2]])</f>
        <v>9.148924184792639</v>
      </c>
      <c r="N655" s="4">
        <f>LN(Table1[[#This Row],[NV]]/Table1[[#This Row],[NV_MA-3]])</f>
        <v>4.9588335965871266</v>
      </c>
      <c r="O655" s="7">
        <f>LN(Table1[[#This Row],[NV]]/Table1[[#This Row],[Metcalfe
NV ~ n^2]])</f>
        <v>-2.0611342571343489</v>
      </c>
      <c r="P655" s="7">
        <f>Table1[[#This Row],[NV_MA-1]]*$M$3</f>
        <v>644762123225.93335</v>
      </c>
    </row>
    <row r="656" spans="1:16" x14ac:dyDescent="0.2">
      <c r="A656" s="2">
        <v>43037</v>
      </c>
      <c r="B656" s="3">
        <v>103049396264.96899</v>
      </c>
      <c r="C656" s="3">
        <f t="shared" si="60"/>
        <v>87372834710.870346</v>
      </c>
      <c r="D656" s="4">
        <f>LN(Table1[[#This Row],[NV]])</f>
        <v>25.358474285604572</v>
      </c>
      <c r="E656" s="5">
        <v>905041</v>
      </c>
      <c r="F656" s="5">
        <f t="shared" si="61"/>
        <v>819099211681</v>
      </c>
      <c r="G656" s="8">
        <f t="shared" si="62"/>
        <v>631373789100.59998</v>
      </c>
      <c r="H656" s="5">
        <f t="shared" si="63"/>
        <v>12413302.995755112</v>
      </c>
      <c r="I656" s="5">
        <f t="shared" si="64"/>
        <v>10713842.025915481</v>
      </c>
      <c r="J656" s="5">
        <f>Table1[[#This Row],[DAA 
(n)]]^1.5</f>
        <v>860998472.49515009</v>
      </c>
      <c r="K656" s="5">
        <f t="shared" si="65"/>
        <v>704362769.73257661</v>
      </c>
      <c r="L656" s="7">
        <f>LN(Table1[[#This Row],[NV]]/Table1[[#This Row],[NV_MA-1]])</f>
        <v>-1.8126896142515188</v>
      </c>
      <c r="M656" s="7">
        <f>LN(Table1[[#This Row],[NV]]/Table1[[#This Row],[NV_MA-2]])</f>
        <v>9.1714271749313117</v>
      </c>
      <c r="N656" s="4">
        <f>LN(Table1[[#This Row],[NV]]/Table1[[#This Row],[NV_MA-3]])</f>
        <v>4.9856702062870433</v>
      </c>
      <c r="O656" s="7">
        <f>LN(Table1[[#This Row],[NV]]/Table1[[#This Row],[Metcalfe
NV ~ n^2]])</f>
        <v>-2.0729967654419825</v>
      </c>
      <c r="P656" s="7">
        <f>Table1[[#This Row],[NV_MA-1]]*$M$3</f>
        <v>631373789100.59998</v>
      </c>
    </row>
    <row r="657" spans="1:16" x14ac:dyDescent="0.2">
      <c r="A657" s="2">
        <v>43036</v>
      </c>
      <c r="B657" s="3">
        <v>95526470949.682907</v>
      </c>
      <c r="C657" s="3">
        <f t="shared" si="60"/>
        <v>86239482333.24556</v>
      </c>
      <c r="D657" s="4">
        <f>LN(Table1[[#This Row],[NV]])</f>
        <v>25.282669228744254</v>
      </c>
      <c r="E657" s="5">
        <v>555227</v>
      </c>
      <c r="F657" s="5">
        <f t="shared" si="61"/>
        <v>308277021529</v>
      </c>
      <c r="G657" s="8">
        <f t="shared" si="62"/>
        <v>622382272773.09998</v>
      </c>
      <c r="H657" s="5">
        <f t="shared" si="63"/>
        <v>7344060.9955907008</v>
      </c>
      <c r="I657" s="5">
        <f t="shared" si="64"/>
        <v>10633993.460956961</v>
      </c>
      <c r="J657" s="5">
        <f>Table1[[#This Row],[DAA 
(n)]]^1.5</f>
        <v>413719380.53767973</v>
      </c>
      <c r="K657" s="5">
        <f t="shared" si="65"/>
        <v>696932835.77190173</v>
      </c>
      <c r="L657" s="7">
        <f>LN(Table1[[#This Row],[NV]]/Table1[[#This Row],[NV_MA-1]])</f>
        <v>-1.8741510986123546</v>
      </c>
      <c r="M657" s="7">
        <f>LN(Table1[[#This Row],[NV]]/Table1[[#This Row],[NV_MA-2]])</f>
        <v>9.103102870616496</v>
      </c>
      <c r="N657" s="4">
        <f>LN(Table1[[#This Row],[NV]]/Table1[[#This Row],[NV_MA-3]])</f>
        <v>4.9204696265393171</v>
      </c>
      <c r="O657" s="7">
        <f>LN(Table1[[#This Row],[NV]]/Table1[[#This Row],[Metcalfe
NV ~ n^2]])</f>
        <v>-1.1715954074881367</v>
      </c>
      <c r="P657" s="7">
        <f>Table1[[#This Row],[NV_MA-1]]*$M$3</f>
        <v>622382272773.09998</v>
      </c>
    </row>
    <row r="658" spans="1:16" x14ac:dyDescent="0.2">
      <c r="A658" s="2">
        <v>43035</v>
      </c>
      <c r="B658" s="3">
        <v>95836935130.539001</v>
      </c>
      <c r="C658" s="3">
        <f t="shared" si="60"/>
        <v>85372896582.879333</v>
      </c>
      <c r="D658" s="4">
        <f>LN(Table1[[#This Row],[NV]])</f>
        <v>25.285913991780287</v>
      </c>
      <c r="E658" s="5">
        <v>668740</v>
      </c>
      <c r="F658" s="5">
        <f t="shared" si="61"/>
        <v>447213187600</v>
      </c>
      <c r="G658" s="8">
        <f t="shared" si="62"/>
        <v>631053537671.76672</v>
      </c>
      <c r="H658" s="5">
        <f t="shared" si="63"/>
        <v>8969910.3481663819</v>
      </c>
      <c r="I658" s="5">
        <f t="shared" si="64"/>
        <v>10729292.081367772</v>
      </c>
      <c r="J658" s="5">
        <f>Table1[[#This Row],[DAA 
(n)]]^1.5</f>
        <v>546872331.60548878</v>
      </c>
      <c r="K658" s="5">
        <f t="shared" si="65"/>
        <v>704963351.81789756</v>
      </c>
      <c r="L658" s="7">
        <f>LN(Table1[[#This Row],[NV]]/Table1[[#This Row],[NV_MA-1]])</f>
        <v>-1.8847425498637114</v>
      </c>
      <c r="M658" s="7">
        <f>LN(Table1[[#This Row],[NV]]/Table1[[#This Row],[NV_MA-2]])</f>
        <v>9.0974258549912967</v>
      </c>
      <c r="N658" s="4">
        <f>LN(Table1[[#This Row],[NV]]/Table1[[#This Row],[NV_MA-3]])</f>
        <v>4.9122576155919457</v>
      </c>
      <c r="O658" s="7">
        <f>LN(Table1[[#This Row],[NV]]/Table1[[#This Row],[Metcalfe
NV ~ n^2]])</f>
        <v>-1.5403872558387595</v>
      </c>
      <c r="P658" s="7">
        <f>Table1[[#This Row],[NV_MA-1]]*$M$3</f>
        <v>631053537671.76672</v>
      </c>
    </row>
    <row r="659" spans="1:16" x14ac:dyDescent="0.2">
      <c r="A659" s="2">
        <v>43034</v>
      </c>
      <c r="B659" s="3">
        <v>98216261360.269196</v>
      </c>
      <c r="C659" s="3">
        <f t="shared" si="60"/>
        <v>84505655228.102112</v>
      </c>
      <c r="D659" s="4">
        <f>LN(Table1[[#This Row],[NV]])</f>
        <v>25.310437632897703</v>
      </c>
      <c r="E659" s="5">
        <v>742163</v>
      </c>
      <c r="F659" s="5">
        <f t="shared" si="61"/>
        <v>550805918569</v>
      </c>
      <c r="G659" s="8">
        <f t="shared" si="62"/>
        <v>632591348010.73328</v>
      </c>
      <c r="H659" s="5">
        <f t="shared" si="63"/>
        <v>10032057.86137438</v>
      </c>
      <c r="I659" s="5">
        <f t="shared" si="64"/>
        <v>10745485.14428374</v>
      </c>
      <c r="J659" s="5">
        <f>Table1[[#This Row],[DAA 
(n)]]^1.5</f>
        <v>639365132.72380292</v>
      </c>
      <c r="K659" s="5">
        <f t="shared" si="65"/>
        <v>706356281.83606458</v>
      </c>
      <c r="L659" s="7">
        <f>LN(Table1[[#This Row],[NV]]/Table1[[#This Row],[NV_MA-1]])</f>
        <v>-1.8626528379546656</v>
      </c>
      <c r="M659" s="7">
        <f>LN(Table1[[#This Row],[NV]]/Table1[[#This Row],[NV_MA-2]])</f>
        <v>9.1204413951570782</v>
      </c>
      <c r="N659" s="4">
        <f>LN(Table1[[#This Row],[NV]]/Table1[[#This Row],[NV_MA-3]])</f>
        <v>4.9348073162394037</v>
      </c>
      <c r="O659" s="7">
        <f>LN(Table1[[#This Row],[NV]]/Table1[[#This Row],[Metcalfe
NV ~ n^2]])</f>
        <v>-1.7242107162503428</v>
      </c>
      <c r="P659" s="7">
        <f>Table1[[#This Row],[NV_MA-1]]*$M$3</f>
        <v>632591348010.73328</v>
      </c>
    </row>
    <row r="660" spans="1:16" x14ac:dyDescent="0.2">
      <c r="A660" s="2">
        <v>43033</v>
      </c>
      <c r="B660" s="3">
        <v>95243466642.458694</v>
      </c>
      <c r="C660" s="3">
        <f t="shared" si="60"/>
        <v>83382324155.665512</v>
      </c>
      <c r="D660" s="4">
        <f>LN(Table1[[#This Row],[NV]])</f>
        <v>25.27970225692048</v>
      </c>
      <c r="E660" s="5">
        <v>911228</v>
      </c>
      <c r="F660" s="5">
        <f t="shared" si="61"/>
        <v>830336467984</v>
      </c>
      <c r="G660" s="8">
        <f t="shared" si="62"/>
        <v>631610990522.73328</v>
      </c>
      <c r="H660" s="5">
        <f t="shared" si="63"/>
        <v>12504370.351069637</v>
      </c>
      <c r="I660" s="5">
        <f t="shared" si="64"/>
        <v>10735774.45486805</v>
      </c>
      <c r="J660" s="5">
        <f>Table1[[#This Row],[DAA 
(n)]]^1.5</f>
        <v>869842421.96395969</v>
      </c>
      <c r="K660" s="5">
        <f t="shared" si="65"/>
        <v>705496969.21017027</v>
      </c>
      <c r="L660" s="7">
        <f>LN(Table1[[#This Row],[NV]]/Table1[[#This Row],[NV_MA-1]])</f>
        <v>-1.8918372633369784</v>
      </c>
      <c r="M660" s="7">
        <f>LN(Table1[[#This Row],[NV]]/Table1[[#This Row],[NV_MA-2]])</f>
        <v>9.0906101272497146</v>
      </c>
      <c r="N660" s="4">
        <f>LN(Table1[[#This Row],[NV]]/Table1[[#This Row],[NV_MA-3]])</f>
        <v>4.9052892236184622</v>
      </c>
      <c r="O660" s="7">
        <f>LN(Table1[[#This Row],[NV]]/Table1[[#This Row],[Metcalfe
NV ~ n^2]])</f>
        <v>-2.1653945817842919</v>
      </c>
      <c r="P660" s="7">
        <f>Table1[[#This Row],[NV_MA-1]]*$M$3</f>
        <v>631610990522.73328</v>
      </c>
    </row>
    <row r="661" spans="1:16" x14ac:dyDescent="0.2">
      <c r="A661" s="2">
        <v>43032</v>
      </c>
      <c r="B661" s="3">
        <v>91713935871.474503</v>
      </c>
      <c r="C661" s="3">
        <f t="shared" si="60"/>
        <v>82377228303.08519</v>
      </c>
      <c r="D661" s="4">
        <f>LN(Table1[[#This Row],[NV]])</f>
        <v>25.241940177088303</v>
      </c>
      <c r="E661" s="5">
        <v>955565</v>
      </c>
      <c r="F661" s="5">
        <f t="shared" si="61"/>
        <v>913104469225</v>
      </c>
      <c r="G661" s="8">
        <f t="shared" si="62"/>
        <v>618256220259.93335</v>
      </c>
      <c r="H661" s="5">
        <f t="shared" si="63"/>
        <v>13158185.537327591</v>
      </c>
      <c r="I661" s="5">
        <f t="shared" si="64"/>
        <v>10611607.313323559</v>
      </c>
      <c r="J661" s="5">
        <f>Table1[[#This Row],[DAA 
(n)]]^1.5</f>
        <v>934093502.88661468</v>
      </c>
      <c r="K661" s="5">
        <f t="shared" si="65"/>
        <v>694193032.1840905</v>
      </c>
      <c r="L661" s="7">
        <f>LN(Table1[[#This Row],[NV]]/Table1[[#This Row],[NV_MA-1]])</f>
        <v>-1.9082286272845301</v>
      </c>
      <c r="M661" s="7">
        <f>LN(Table1[[#This Row],[NV]]/Table1[[#This Row],[NV_MA-2]])</f>
        <v>9.064481187554728</v>
      </c>
      <c r="N661" s="4">
        <f>LN(Table1[[#This Row],[NV]]/Table1[[#This Row],[NV_MA-3]])</f>
        <v>4.8836795529347166</v>
      </c>
      <c r="O661" s="7">
        <f>LN(Table1[[#This Row],[NV]]/Table1[[#This Row],[Metcalfe
NV ~ n^2]])</f>
        <v>-2.2981759580309036</v>
      </c>
      <c r="P661" s="7">
        <f>Table1[[#This Row],[NV_MA-1]]*$M$3</f>
        <v>618256220259.93335</v>
      </c>
    </row>
    <row r="662" spans="1:16" x14ac:dyDescent="0.2">
      <c r="A662" s="2">
        <v>43031</v>
      </c>
      <c r="B662" s="3">
        <v>98189077503.192001</v>
      </c>
      <c r="C662" s="3">
        <f t="shared" si="60"/>
        <v>81349506527.032516</v>
      </c>
      <c r="D662" s="4">
        <f>LN(Table1[[#This Row],[NV]])</f>
        <v>25.310160819065572</v>
      </c>
      <c r="E662" s="5">
        <v>880240</v>
      </c>
      <c r="F662" s="5">
        <f t="shared" si="61"/>
        <v>774822457600</v>
      </c>
      <c r="G662" s="8">
        <f t="shared" si="62"/>
        <v>597884669387.40002</v>
      </c>
      <c r="H662" s="5">
        <f t="shared" si="63"/>
        <v>12048680.999328909</v>
      </c>
      <c r="I662" s="5">
        <f t="shared" si="64"/>
        <v>10415091.507559998</v>
      </c>
      <c r="J662" s="5">
        <f>Table1[[#This Row],[DAA 
(n)]]^1.5</f>
        <v>825850906.68825948</v>
      </c>
      <c r="K662" s="5">
        <f t="shared" si="65"/>
        <v>676634669.14881027</v>
      </c>
      <c r="L662" s="7">
        <f>LN(Table1[[#This Row],[NV]]/Table1[[#This Row],[NV_MA-1]])</f>
        <v>-1.8065028926752946</v>
      </c>
      <c r="M662" s="7">
        <f>LN(Table1[[#This Row],[NV]]/Table1[[#This Row],[NV_MA-2]])</f>
        <v>9.1513944002954197</v>
      </c>
      <c r="N662" s="4">
        <f>LN(Table1[[#This Row],[NV]]/Table1[[#This Row],[NV_MA-3]])</f>
        <v>4.9775187658238407</v>
      </c>
      <c r="O662" s="7">
        <f>LN(Table1[[#This Row],[NV]]/Table1[[#This Row],[Metcalfe
NV ~ n^2]])</f>
        <v>-2.0657389340220158</v>
      </c>
      <c r="P662" s="7">
        <f>Table1[[#This Row],[NV_MA-1]]*$M$3</f>
        <v>597884669387.40002</v>
      </c>
    </row>
    <row r="663" spans="1:16" x14ac:dyDescent="0.2">
      <c r="A663" s="2">
        <v>43030</v>
      </c>
      <c r="B663" s="3">
        <v>99625496507.290207</v>
      </c>
      <c r="C663" s="3">
        <f t="shared" si="60"/>
        <v>80162583157.873627</v>
      </c>
      <c r="D663" s="4">
        <f>LN(Table1[[#This Row],[NV]])</f>
        <v>25.324683957806382</v>
      </c>
      <c r="E663" s="5">
        <v>907439</v>
      </c>
      <c r="F663" s="5">
        <f t="shared" si="61"/>
        <v>823445538721</v>
      </c>
      <c r="G663" s="8">
        <f t="shared" si="62"/>
        <v>582961633404.59998</v>
      </c>
      <c r="H663" s="5">
        <f t="shared" si="63"/>
        <v>12448594.503618067</v>
      </c>
      <c r="I663" s="5">
        <f t="shared" si="64"/>
        <v>10266211.731161045</v>
      </c>
      <c r="J663" s="5">
        <f>Table1[[#This Row],[DAA 
(n)]]^1.5</f>
        <v>864422695.33570433</v>
      </c>
      <c r="K663" s="5">
        <f t="shared" si="65"/>
        <v>663524816.08113801</v>
      </c>
      <c r="L663" s="7">
        <f>LN(Table1[[#This Row],[NV]]/Table1[[#This Row],[NV_MA-1]])</f>
        <v>-1.7667032544135288</v>
      </c>
      <c r="M663" s="7">
        <f>LN(Table1[[#This Row],[NV]]/Table1[[#This Row],[NV_MA-2]])</f>
        <v>9.1803153114123877</v>
      </c>
      <c r="N663" s="4">
        <f>LN(Table1[[#This Row],[NV]]/Table1[[#This Row],[NV_MA-3]])</f>
        <v>5.0116071449891111</v>
      </c>
      <c r="O663" s="7">
        <f>LN(Table1[[#This Row],[NV]]/Table1[[#This Row],[Metcalfe
NV ~ n^2]])</f>
        <v>-2.1120792926557845</v>
      </c>
      <c r="P663" s="7">
        <f>Table1[[#This Row],[NV_MA-1]]*$M$3</f>
        <v>582961633404.59998</v>
      </c>
    </row>
    <row r="664" spans="1:16" x14ac:dyDescent="0.2">
      <c r="A664" s="2">
        <v>43029</v>
      </c>
      <c r="B664" s="3">
        <v>100095353047.96001</v>
      </c>
      <c r="C664" s="3">
        <f t="shared" si="60"/>
        <v>78837506741.901398</v>
      </c>
      <c r="D664" s="4">
        <f>LN(Table1[[#This Row],[NV]])</f>
        <v>25.329389099092698</v>
      </c>
      <c r="E664" s="5">
        <v>800937</v>
      </c>
      <c r="F664" s="5">
        <f t="shared" si="61"/>
        <v>641500077969</v>
      </c>
      <c r="G664" s="8">
        <f t="shared" si="62"/>
        <v>569259568555.26672</v>
      </c>
      <c r="H664" s="5">
        <f t="shared" si="63"/>
        <v>10887567.201721799</v>
      </c>
      <c r="I664" s="5">
        <f t="shared" si="64"/>
        <v>10137508.65682709</v>
      </c>
      <c r="J664" s="5">
        <f>Table1[[#This Row],[DAA 
(n)]]^1.5</f>
        <v>716799238.24475265</v>
      </c>
      <c r="K664" s="5">
        <f t="shared" si="65"/>
        <v>651864306.50608861</v>
      </c>
      <c r="L664" s="7">
        <f>LN(Table1[[#This Row],[NV]]/Table1[[#This Row],[NV_MA-1]])</f>
        <v>-1.738213251712535</v>
      </c>
      <c r="M664" s="7">
        <f>LN(Table1[[#This Row],[NV]]/Table1[[#This Row],[NV_MA-2]])</f>
        <v>9.1976362677462369</v>
      </c>
      <c r="N664" s="4">
        <f>LN(Table1[[#This Row],[NV]]/Table1[[#This Row],[NV_MA-3]])</f>
        <v>5.0340421197171974</v>
      </c>
      <c r="O664" s="7">
        <f>LN(Table1[[#This Row],[NV]]/Table1[[#This Row],[Metcalfe
NV ~ n^2]])</f>
        <v>-1.857686043451096</v>
      </c>
      <c r="P664" s="7">
        <f>Table1[[#This Row],[NV_MA-1]]*$M$3</f>
        <v>569259568555.26672</v>
      </c>
    </row>
    <row r="665" spans="1:16" x14ac:dyDescent="0.2">
      <c r="A665" s="2">
        <v>43028</v>
      </c>
      <c r="B665" s="3">
        <v>99787267695.001404</v>
      </c>
      <c r="C665" s="3">
        <f t="shared" si="60"/>
        <v>77496242955.250046</v>
      </c>
      <c r="D665" s="4">
        <f>LN(Table1[[#This Row],[NV]])</f>
        <v>25.326306433918639</v>
      </c>
      <c r="E665" s="5">
        <v>850614</v>
      </c>
      <c r="F665" s="5">
        <f t="shared" si="61"/>
        <v>723544176996</v>
      </c>
      <c r="G665" s="8">
        <f t="shared" si="62"/>
        <v>563516472295.26672</v>
      </c>
      <c r="H665" s="5">
        <f t="shared" si="63"/>
        <v>11614040.042765377</v>
      </c>
      <c r="I665" s="5">
        <f t="shared" si="64"/>
        <v>10081398.969675435</v>
      </c>
      <c r="J665" s="5">
        <f>Table1[[#This Row],[DAA 
(n)]]^1.5</f>
        <v>784510552.23704576</v>
      </c>
      <c r="K665" s="5">
        <f t="shared" si="65"/>
        <v>646868406.54594851</v>
      </c>
      <c r="L665" s="7">
        <f>LN(Table1[[#This Row],[NV]]/Table1[[#This Row],[NV_MA-1]])</f>
        <v>-1.7311559681926278</v>
      </c>
      <c r="M665" s="7">
        <f>LN(Table1[[#This Row],[NV]]/Table1[[#This Row],[NV_MA-2]])</f>
        <v>9.2001038362669707</v>
      </c>
      <c r="N665" s="4">
        <f>LN(Table1[[#This Row],[NV]]/Table1[[#This Row],[NV_MA-3]])</f>
        <v>5.0386529923317882</v>
      </c>
      <c r="O665" s="7">
        <f>LN(Table1[[#This Row],[NV]]/Table1[[#This Row],[Metcalfe
NV ~ n^2]])</f>
        <v>-1.9811210073540841</v>
      </c>
      <c r="P665" s="7">
        <f>Table1[[#This Row],[NV_MA-1]]*$M$3</f>
        <v>563516472295.26672</v>
      </c>
    </row>
    <row r="666" spans="1:16" x14ac:dyDescent="0.2">
      <c r="A666" s="2">
        <v>43027</v>
      </c>
      <c r="B666" s="3">
        <v>94901359696.661697</v>
      </c>
      <c r="C666" s="3">
        <f t="shared" si="60"/>
        <v>76322566026.06543</v>
      </c>
      <c r="D666" s="4">
        <f>LN(Table1[[#This Row],[NV]])</f>
        <v>25.27610387013786</v>
      </c>
      <c r="E666" s="5">
        <v>906491</v>
      </c>
      <c r="F666" s="5">
        <f t="shared" si="61"/>
        <v>821725933081</v>
      </c>
      <c r="G666" s="8">
        <f t="shared" si="62"/>
        <v>552187126156.59998</v>
      </c>
      <c r="H666" s="5">
        <f t="shared" si="63"/>
        <v>12434641.973196885</v>
      </c>
      <c r="I666" s="5">
        <f t="shared" si="64"/>
        <v>9969621.5740493778</v>
      </c>
      <c r="J666" s="5">
        <f>Table1[[#This Row],[DAA 
(n)]]^1.5</f>
        <v>863068457.77407849</v>
      </c>
      <c r="K666" s="5">
        <f t="shared" si="65"/>
        <v>636967624.20979106</v>
      </c>
      <c r="L666" s="7">
        <f>LN(Table1[[#This Row],[NV]]/Table1[[#This Row],[NV_MA-1]])</f>
        <v>-1.7610489522997697</v>
      </c>
      <c r="M666" s="7">
        <f>LN(Table1[[#This Row],[NV]]/Table1[[#This Row],[NV_MA-2]])</f>
        <v>9.1610506853846587</v>
      </c>
      <c r="N666" s="4">
        <f>LN(Table1[[#This Row],[NV]]/Table1[[#This Row],[NV_MA-3]])</f>
        <v>5.0038744833094171</v>
      </c>
      <c r="O666" s="7">
        <f>LN(Table1[[#This Row],[NV]]/Table1[[#This Row],[Metcalfe
NV ~ n^2]])</f>
        <v>-2.1585688915263703</v>
      </c>
      <c r="P666" s="7">
        <f>Table1[[#This Row],[NV_MA-1]]*$M$3</f>
        <v>552187126156.59998</v>
      </c>
    </row>
    <row r="667" spans="1:16" x14ac:dyDescent="0.2">
      <c r="A667" s="2">
        <v>43026</v>
      </c>
      <c r="B667" s="3">
        <v>92770144825.116394</v>
      </c>
      <c r="C667" s="3">
        <f t="shared" si="60"/>
        <v>75327202415.53598</v>
      </c>
      <c r="D667" s="4">
        <f>LN(Table1[[#This Row],[NV]])</f>
        <v>25.253390709730525</v>
      </c>
      <c r="E667" s="5">
        <v>824566</v>
      </c>
      <c r="F667" s="5">
        <f t="shared" si="61"/>
        <v>679909088356</v>
      </c>
      <c r="G667" s="8">
        <f t="shared" si="62"/>
        <v>545293106296.59998</v>
      </c>
      <c r="H667" s="5">
        <f t="shared" si="63"/>
        <v>11232743.070880802</v>
      </c>
      <c r="I667" s="5">
        <f t="shared" si="64"/>
        <v>9909896.6349735614</v>
      </c>
      <c r="J667" s="5">
        <f>Table1[[#This Row],[DAA 
(n)]]^1.5</f>
        <v>748752240.29671848</v>
      </c>
      <c r="K667" s="5">
        <f t="shared" si="65"/>
        <v>631345154.93628645</v>
      </c>
      <c r="L667" s="7">
        <f>LN(Table1[[#This Row],[NV]]/Table1[[#This Row],[NV_MA-1]])</f>
        <v>-1.7711985870298479</v>
      </c>
      <c r="M667" s="7">
        <f>LN(Table1[[#This Row],[NV]]/Table1[[#This Row],[NV_MA-2]])</f>
        <v>9.1443462338547779</v>
      </c>
      <c r="N667" s="4">
        <f>LN(Table1[[#This Row],[NV]]/Table1[[#This Row],[NV_MA-3]])</f>
        <v>4.9900274420437594</v>
      </c>
      <c r="O667" s="7">
        <f>LN(Table1[[#This Row],[NV]]/Table1[[#This Row],[Metcalfe
NV ~ n^2]])</f>
        <v>-1.9918342228541372</v>
      </c>
      <c r="P667" s="7">
        <f>Table1[[#This Row],[NV_MA-1]]*$M$3</f>
        <v>545293106296.59998</v>
      </c>
    </row>
    <row r="668" spans="1:16" x14ac:dyDescent="0.2">
      <c r="A668" s="2">
        <v>43025</v>
      </c>
      <c r="B668" s="3">
        <v>92969157446.612396</v>
      </c>
      <c r="C668" s="3">
        <f t="shared" si="60"/>
        <v>74486638259.548157</v>
      </c>
      <c r="D668" s="4">
        <f>LN(Table1[[#This Row],[NV]])</f>
        <v>25.255533634735833</v>
      </c>
      <c r="E668" s="5">
        <v>878509</v>
      </c>
      <c r="F668" s="5">
        <f t="shared" si="61"/>
        <v>771778063081</v>
      </c>
      <c r="G668" s="8">
        <f t="shared" si="62"/>
        <v>538703996772.20001</v>
      </c>
      <c r="H668" s="5">
        <f t="shared" si="63"/>
        <v>12023257.86122304</v>
      </c>
      <c r="I668" s="5">
        <f t="shared" si="64"/>
        <v>9846828.5438375417</v>
      </c>
      <c r="J668" s="5">
        <f>Table1[[#This Row],[DAA 
(n)]]^1.5</f>
        <v>823416039.69028008</v>
      </c>
      <c r="K668" s="5">
        <f t="shared" si="65"/>
        <v>625676351.86699033</v>
      </c>
      <c r="L668" s="7">
        <f>LN(Table1[[#This Row],[NV]]/Table1[[#This Row],[NV_MA-1]])</f>
        <v>-1.7568984511607979</v>
      </c>
      <c r="M668" s="7">
        <f>LN(Table1[[#This Row],[NV]]/Table1[[#This Row],[NV_MA-2]])</f>
        <v>9.152873648677641</v>
      </c>
      <c r="N668" s="4">
        <f>LN(Table1[[#This Row],[NV]]/Table1[[#This Row],[NV_MA-3]])</f>
        <v>5.001189849164251</v>
      </c>
      <c r="O668" s="7">
        <f>LN(Table1[[#This Row],[NV]]/Table1[[#This Row],[Metcalfe
NV ~ n^2]])</f>
        <v>-2.1164292278484775</v>
      </c>
      <c r="P668" s="7">
        <f>Table1[[#This Row],[NV_MA-1]]*$M$3</f>
        <v>538703996772.20001</v>
      </c>
    </row>
    <row r="669" spans="1:16" x14ac:dyDescent="0.2">
      <c r="A669" s="2">
        <v>43024</v>
      </c>
      <c r="B669" s="3">
        <v>95864201571.955902</v>
      </c>
      <c r="C669" s="3">
        <f t="shared" si="60"/>
        <v>73420540590.912582</v>
      </c>
      <c r="D669" s="4">
        <f>LN(Table1[[#This Row],[NV]])</f>
        <v>25.286198460011097</v>
      </c>
      <c r="E669" s="5">
        <v>844162</v>
      </c>
      <c r="F669" s="5">
        <f t="shared" si="61"/>
        <v>712609482244</v>
      </c>
      <c r="G669" s="8">
        <f t="shared" si="62"/>
        <v>524286444576.46667</v>
      </c>
      <c r="H669" s="5">
        <f t="shared" si="63"/>
        <v>11519518.813505631</v>
      </c>
      <c r="I669" s="5">
        <f t="shared" si="64"/>
        <v>9703788.8075785115</v>
      </c>
      <c r="J669" s="5">
        <f>Table1[[#This Row],[DAA 
(n)]]^1.5</f>
        <v>775601602.46744049</v>
      </c>
      <c r="K669" s="5">
        <f t="shared" si="65"/>
        <v>613046484.69856989</v>
      </c>
      <c r="L669" s="7">
        <f>LN(Table1[[#This Row],[NV]]/Table1[[#This Row],[NV_MA-1]])</f>
        <v>-1.6991055618527884</v>
      </c>
      <c r="M669" s="7">
        <f>LN(Table1[[#This Row],[NV]]/Table1[[#This Row],[NV_MA-2]])</f>
        <v>9.1981714940818726</v>
      </c>
      <c r="N669" s="4">
        <f>LN(Table1[[#This Row],[NV]]/Table1[[#This Row],[NV_MA-3]])</f>
        <v>5.0522471375035023</v>
      </c>
      <c r="O669" s="7">
        <f>LN(Table1[[#This Row],[NV]]/Table1[[#This Row],[Metcalfe
NV ~ n^2]])</f>
        <v>-2.0060009365635656</v>
      </c>
      <c r="P669" s="7">
        <f>Table1[[#This Row],[NV_MA-1]]*$M$3</f>
        <v>524286444576.46667</v>
      </c>
    </row>
    <row r="670" spans="1:16" x14ac:dyDescent="0.2">
      <c r="A670" s="2">
        <v>43023</v>
      </c>
      <c r="B670" s="3">
        <v>94712460035.0168</v>
      </c>
      <c r="C670" s="3">
        <f t="shared" si="60"/>
        <v>72266948877.701294</v>
      </c>
      <c r="D670" s="4">
        <f>LN(Table1[[#This Row],[NV]])</f>
        <v>25.274111402242792</v>
      </c>
      <c r="E670" s="5">
        <v>825816</v>
      </c>
      <c r="F670" s="5">
        <f t="shared" si="61"/>
        <v>681972065856</v>
      </c>
      <c r="G670" s="8">
        <f t="shared" si="62"/>
        <v>514081030202.46667</v>
      </c>
      <c r="H670" s="5">
        <f t="shared" si="63"/>
        <v>11251022.283453381</v>
      </c>
      <c r="I670" s="5">
        <f t="shared" si="64"/>
        <v>9603832.9982172679</v>
      </c>
      <c r="J670" s="5">
        <f>Table1[[#This Row],[DAA 
(n)]]^1.5</f>
        <v>750455490.71010244</v>
      </c>
      <c r="K670" s="5">
        <f t="shared" si="65"/>
        <v>604161139.84982848</v>
      </c>
      <c r="L670" s="7">
        <f>LN(Table1[[#This Row],[NV]]/Table1[[#This Row],[NV_MA-1]])</f>
        <v>-1.6915353340422108</v>
      </c>
      <c r="M670" s="7">
        <f>LN(Table1[[#This Row],[NV]]/Table1[[#This Row],[NV_MA-2]])</f>
        <v>9.196438554844411</v>
      </c>
      <c r="N670" s="4">
        <f>LN(Table1[[#This Row],[NV]]/Table1[[#This Row],[NV_MA-3]])</f>
        <v>5.0547598940944072</v>
      </c>
      <c r="O670" s="7">
        <f>LN(Table1[[#This Row],[NV]]/Table1[[#This Row],[Metcalfe
NV ~ n^2]])</f>
        <v>-1.9741431325528058</v>
      </c>
      <c r="P670" s="7">
        <f>Table1[[#This Row],[NV_MA-1]]*$M$3</f>
        <v>514081030202.46667</v>
      </c>
    </row>
    <row r="671" spans="1:16" x14ac:dyDescent="0.2">
      <c r="A671" s="2">
        <v>43022</v>
      </c>
      <c r="B671" s="3">
        <v>96505024294.195007</v>
      </c>
      <c r="C671" s="3">
        <f t="shared" si="60"/>
        <v>71144942099.460632</v>
      </c>
      <c r="D671" s="4">
        <f>LN(Table1[[#This Row],[NV]])</f>
        <v>25.292860909160822</v>
      </c>
      <c r="E671" s="5">
        <v>789672</v>
      </c>
      <c r="F671" s="5">
        <f t="shared" si="61"/>
        <v>623581867584</v>
      </c>
      <c r="G671" s="8">
        <f t="shared" si="62"/>
        <v>514406013447.40002</v>
      </c>
      <c r="H671" s="5">
        <f t="shared" si="63"/>
        <v>10723250.594873078</v>
      </c>
      <c r="I671" s="5">
        <f t="shared" si="64"/>
        <v>9606700.9987088796</v>
      </c>
      <c r="J671" s="5">
        <f>Table1[[#This Row],[DAA 
(n)]]^1.5</f>
        <v>701730105.19628882</v>
      </c>
      <c r="K671" s="5">
        <f t="shared" si="65"/>
        <v>604428876.85516095</v>
      </c>
      <c r="L671" s="7">
        <f>LN(Table1[[#This Row],[NV]]/Table1[[#This Row],[NV_MA-1]])</f>
        <v>-1.6734177908572305</v>
      </c>
      <c r="M671" s="7">
        <f>LN(Table1[[#This Row],[NV]]/Table1[[#This Row],[NV_MA-2]])</f>
        <v>9.2148894755270589</v>
      </c>
      <c r="N671" s="4">
        <f>LN(Table1[[#This Row],[NV]]/Table1[[#This Row],[NV_MA-3]])</f>
        <v>5.0730663442173096</v>
      </c>
      <c r="O671" s="7">
        <f>LN(Table1[[#This Row],[NV]]/Table1[[#This Row],[Metcalfe
NV ~ n^2]])</f>
        <v>-1.8658849875483896</v>
      </c>
      <c r="P671" s="7">
        <f>Table1[[#This Row],[NV_MA-1]]*$M$3</f>
        <v>514406013447.40002</v>
      </c>
    </row>
    <row r="672" spans="1:16" x14ac:dyDescent="0.2">
      <c r="A672" s="2">
        <v>43021</v>
      </c>
      <c r="B672" s="3">
        <v>93484720323.115906</v>
      </c>
      <c r="C672" s="3">
        <f t="shared" si="60"/>
        <v>69717839885.648315</v>
      </c>
      <c r="D672" s="4">
        <f>LN(Table1[[#This Row],[NV]])</f>
        <v>25.261063840882603</v>
      </c>
      <c r="E672" s="5">
        <v>818187</v>
      </c>
      <c r="F672" s="5">
        <f t="shared" si="61"/>
        <v>669429966969</v>
      </c>
      <c r="G672" s="8">
        <f t="shared" si="62"/>
        <v>514236633084.73334</v>
      </c>
      <c r="H672" s="5">
        <f t="shared" si="63"/>
        <v>11139490.164415617</v>
      </c>
      <c r="I672" s="5">
        <f t="shared" si="64"/>
        <v>9605134.4217726868</v>
      </c>
      <c r="J672" s="5">
        <f>Table1[[#This Row],[DAA 
(n)]]^1.5</f>
        <v>740080331.03472281</v>
      </c>
      <c r="K672" s="5">
        <f t="shared" si="65"/>
        <v>604285775.21748316</v>
      </c>
      <c r="L672" s="7">
        <f>LN(Table1[[#This Row],[NV]]/Table1[[#This Row],[NV_MA-1]])</f>
        <v>-1.7048855312298479</v>
      </c>
      <c r="M672" s="7">
        <f>LN(Table1[[#This Row],[NV]]/Table1[[#This Row],[NV_MA-2]])</f>
        <v>9.1832554918168015</v>
      </c>
      <c r="N672" s="4">
        <f>LN(Table1[[#This Row],[NV]]/Table1[[#This Row],[NV_MA-3]])</f>
        <v>5.0415060591006107</v>
      </c>
      <c r="O672" s="7">
        <f>LN(Table1[[#This Row],[NV]]/Table1[[#This Row],[Metcalfe
NV ~ n^2]])</f>
        <v>-1.9686285507481975</v>
      </c>
      <c r="P672" s="7">
        <f>Table1[[#This Row],[NV_MA-1]]*$M$3</f>
        <v>514236633084.73334</v>
      </c>
    </row>
    <row r="673" spans="1:16" x14ac:dyDescent="0.2">
      <c r="A673" s="2">
        <v>43020</v>
      </c>
      <c r="B673" s="3">
        <v>89785908983.427094</v>
      </c>
      <c r="C673" s="3">
        <f t="shared" si="60"/>
        <v>68744710580.072769</v>
      </c>
      <c r="D673" s="4">
        <f>LN(Table1[[#This Row],[NV]])</f>
        <v>25.220693884389995</v>
      </c>
      <c r="E673" s="5">
        <v>784446</v>
      </c>
      <c r="F673" s="5">
        <f t="shared" si="61"/>
        <v>615355526916</v>
      </c>
      <c r="G673" s="8">
        <f t="shared" si="62"/>
        <v>508995706068.73334</v>
      </c>
      <c r="H673" s="5">
        <f t="shared" si="63"/>
        <v>10647076.122789862</v>
      </c>
      <c r="I673" s="5">
        <f t="shared" si="64"/>
        <v>9555421.9907735977</v>
      </c>
      <c r="J673" s="5">
        <f>Table1[[#This Row],[DAA 
(n)]]^1.5</f>
        <v>694775634.0482502</v>
      </c>
      <c r="K673" s="5">
        <f t="shared" si="65"/>
        <v>599798226.16574943</v>
      </c>
      <c r="L673" s="7">
        <f>LN(Table1[[#This Row],[NV]]/Table1[[#This Row],[NV_MA-1]])</f>
        <v>-1.7350115330570792</v>
      </c>
      <c r="M673" s="7">
        <f>LN(Table1[[#This Row],[NV]]/Table1[[#This Row],[NV_MA-2]])</f>
        <v>9.1480745853158609</v>
      </c>
      <c r="N673" s="4">
        <f>LN(Table1[[#This Row],[NV]]/Table1[[#This Row],[NV_MA-3]])</f>
        <v>5.0085900174913949</v>
      </c>
      <c r="O673" s="7">
        <f>LN(Table1[[#This Row],[NV]]/Table1[[#This Row],[Metcalfe
NV ~ n^2]])</f>
        <v>-1.9247721458781495</v>
      </c>
      <c r="P673" s="7">
        <f>Table1[[#This Row],[NV_MA-1]]*$M$3</f>
        <v>508995706068.73334</v>
      </c>
    </row>
    <row r="674" spans="1:16" x14ac:dyDescent="0.2">
      <c r="A674" s="2">
        <v>43019</v>
      </c>
      <c r="B674" s="3">
        <v>80057910018.184692</v>
      </c>
      <c r="C674" s="3">
        <f t="shared" si="60"/>
        <v>68045355253.923004</v>
      </c>
      <c r="D674" s="4">
        <f>LN(Table1[[#This Row],[NV]])</f>
        <v>25.106016084976297</v>
      </c>
      <c r="E674" s="5">
        <v>778349</v>
      </c>
      <c r="F674" s="5">
        <f t="shared" si="61"/>
        <v>605827165801</v>
      </c>
      <c r="G674" s="8">
        <f t="shared" si="62"/>
        <v>504857767010.23334</v>
      </c>
      <c r="H674" s="5">
        <f t="shared" si="63"/>
        <v>10558249.925274769</v>
      </c>
      <c r="I674" s="5">
        <f t="shared" si="64"/>
        <v>9514977.7932520751</v>
      </c>
      <c r="J674" s="5">
        <f>Table1[[#This Row],[DAA 
(n)]]^1.5</f>
        <v>686691319.7893523</v>
      </c>
      <c r="K674" s="5">
        <f t="shared" si="65"/>
        <v>596197469.80813134</v>
      </c>
      <c r="L674" s="7">
        <f>LN(Table1[[#This Row],[NV]]/Table1[[#This Row],[NV_MA-1]])</f>
        <v>-1.8415264920901231</v>
      </c>
      <c r="M674" s="7">
        <f>LN(Table1[[#This Row],[NV]]/Table1[[#This Row],[NV_MA-2]])</f>
        <v>9.0376383601339914</v>
      </c>
      <c r="N674" s="4">
        <f>LN(Table1[[#This Row],[NV]]/Table1[[#This Row],[NV_MA-3]])</f>
        <v>4.8999335896413108</v>
      </c>
      <c r="O674" s="7">
        <f>LN(Table1[[#This Row],[NV]]/Table1[[#This Row],[Metcalfe
NV ~ n^2]])</f>
        <v>-2.0238444924119183</v>
      </c>
      <c r="P674" s="7">
        <f>Table1[[#This Row],[NV_MA-1]]*$M$3</f>
        <v>504857767010.23334</v>
      </c>
    </row>
    <row r="675" spans="1:16" x14ac:dyDescent="0.2">
      <c r="A675" s="2">
        <v>43018</v>
      </c>
      <c r="B675" s="3">
        <v>79021201563.465805</v>
      </c>
      <c r="C675" s="3">
        <f t="shared" si="60"/>
        <v>67697647014.190651</v>
      </c>
      <c r="D675" s="4">
        <f>LN(Table1[[#This Row],[NV]])</f>
        <v>25.092982027628601</v>
      </c>
      <c r="E675" s="5">
        <v>833834</v>
      </c>
      <c r="F675" s="5">
        <f t="shared" si="61"/>
        <v>695279139556</v>
      </c>
      <c r="G675" s="8">
        <f t="shared" si="62"/>
        <v>502160348050.5</v>
      </c>
      <c r="H675" s="5">
        <f t="shared" si="63"/>
        <v>11368317.334638676</v>
      </c>
      <c r="I675" s="5">
        <f t="shared" si="64"/>
        <v>9488899.252934102</v>
      </c>
      <c r="J675" s="5">
        <f>Table1[[#This Row],[DAA 
(n)]]^1.5</f>
        <v>761411443.34225619</v>
      </c>
      <c r="K675" s="5">
        <f t="shared" si="65"/>
        <v>593863778.95471907</v>
      </c>
      <c r="L675" s="7">
        <f>LN(Table1[[#This Row],[NV]]/Table1[[#This Row],[NV_MA-1]])</f>
        <v>-1.8492032964336267</v>
      </c>
      <c r="M675" s="7">
        <f>LN(Table1[[#This Row],[NV]]/Table1[[#This Row],[NV_MA-2]])</f>
        <v>9.0273488539770277</v>
      </c>
      <c r="N675" s="4">
        <f>LN(Table1[[#This Row],[NV]]/Table1[[#This Row],[NV_MA-3]])</f>
        <v>4.8908215049605079</v>
      </c>
      <c r="O675" s="7">
        <f>LN(Table1[[#This Row],[NV]]/Table1[[#This Row],[Metcalfe
NV ~ n^2]])</f>
        <v>-2.1745972138959111</v>
      </c>
      <c r="P675" s="7">
        <f>Table1[[#This Row],[NV_MA-1]]*$M$3</f>
        <v>502160348050.5</v>
      </c>
    </row>
    <row r="676" spans="1:16" x14ac:dyDescent="0.2">
      <c r="A676" s="2">
        <v>43017</v>
      </c>
      <c r="B676" s="3">
        <v>79505987515.432098</v>
      </c>
      <c r="C676" s="3">
        <f t="shared" si="60"/>
        <v>67407079061.788612</v>
      </c>
      <c r="D676" s="4">
        <f>LN(Table1[[#This Row],[NV]])</f>
        <v>25.099098170430214</v>
      </c>
      <c r="E676" s="5">
        <v>797851</v>
      </c>
      <c r="F676" s="5">
        <f t="shared" si="61"/>
        <v>636566218201</v>
      </c>
      <c r="G676" s="8">
        <f t="shared" si="62"/>
        <v>490258266268.5</v>
      </c>
      <c r="H676" s="5">
        <f t="shared" si="63"/>
        <v>10842537.497586371</v>
      </c>
      <c r="I676" s="5">
        <f t="shared" si="64"/>
        <v>9367267.8742422778</v>
      </c>
      <c r="J676" s="5">
        <f>Table1[[#This Row],[DAA 
(n)]]^1.5</f>
        <v>712660503.85712123</v>
      </c>
      <c r="K676" s="5">
        <f t="shared" si="65"/>
        <v>583266820.9908272</v>
      </c>
      <c r="L676" s="7">
        <f>LN(Table1[[#This Row],[NV]]/Table1[[#This Row],[NV_MA-1]])</f>
        <v>-1.8190999927834954</v>
      </c>
      <c r="M676" s="7">
        <f>LN(Table1[[#This Row],[NV]]/Table1[[#This Row],[NV_MA-2]])</f>
        <v>9.0463661409920082</v>
      </c>
      <c r="N676" s="4">
        <f>LN(Table1[[#This Row],[NV]]/Table1[[#This Row],[NV_MA-3]])</f>
        <v>4.9149428618759785</v>
      </c>
      <c r="O676" s="7">
        <f>LN(Table1[[#This Row],[NV]]/Table1[[#This Row],[Metcalfe
NV ~ n^2]])</f>
        <v>-2.0802561139822169</v>
      </c>
      <c r="P676" s="7">
        <f>Table1[[#This Row],[NV_MA-1]]*$M$3</f>
        <v>490258266268.5</v>
      </c>
    </row>
    <row r="677" spans="1:16" x14ac:dyDescent="0.2">
      <c r="A677" s="2">
        <v>43016</v>
      </c>
      <c r="B677" s="3">
        <v>76546455975.031006</v>
      </c>
      <c r="C677" s="3">
        <f t="shared" si="60"/>
        <v>67144500743.932526</v>
      </c>
      <c r="D677" s="4">
        <f>LN(Table1[[#This Row],[NV]])</f>
        <v>25.06116366111398</v>
      </c>
      <c r="E677" s="5">
        <v>699283</v>
      </c>
      <c r="F677" s="5">
        <f t="shared" si="61"/>
        <v>488996714089</v>
      </c>
      <c r="G677" s="8">
        <f t="shared" si="62"/>
        <v>482085738146.59998</v>
      </c>
      <c r="H677" s="5">
        <f t="shared" si="63"/>
        <v>9410818.3120144904</v>
      </c>
      <c r="I677" s="5">
        <f t="shared" si="64"/>
        <v>9284174.0103302952</v>
      </c>
      <c r="J677" s="5">
        <f>Table1[[#This Row],[DAA 
(n)]]^1.5</f>
        <v>584762421.17487192</v>
      </c>
      <c r="K677" s="5">
        <f t="shared" si="65"/>
        <v>576005864.35416162</v>
      </c>
      <c r="L677" s="7">
        <f>LN(Table1[[#This Row],[NV]]/Table1[[#This Row],[NV_MA-1]])</f>
        <v>-1.8402241540364623</v>
      </c>
      <c r="M677" s="7">
        <f>LN(Table1[[#This Row],[NV]]/Table1[[#This Row],[NV_MA-2]])</f>
        <v>9.017341871878882</v>
      </c>
      <c r="N677" s="4">
        <f>LN(Table1[[#This Row],[NV]]/Table1[[#This Row],[NV_MA-3]])</f>
        <v>4.889535261335225</v>
      </c>
      <c r="O677" s="7">
        <f>LN(Table1[[#This Row],[NV]]/Table1[[#This Row],[Metcalfe
NV ~ n^2]])</f>
        <v>-1.8544579456303276</v>
      </c>
      <c r="P677" s="7">
        <f>Table1[[#This Row],[NV_MA-1]]*$M$3</f>
        <v>482085738146.59998</v>
      </c>
    </row>
    <row r="678" spans="1:16" x14ac:dyDescent="0.2">
      <c r="A678" s="2">
        <v>43015</v>
      </c>
      <c r="B678" s="3">
        <v>73887328002.335602</v>
      </c>
      <c r="C678" s="3">
        <f t="shared" si="60"/>
        <v>66975728936.934303</v>
      </c>
      <c r="D678" s="4">
        <f>LN(Table1[[#This Row],[NV]])</f>
        <v>25.025807175262493</v>
      </c>
      <c r="E678" s="5">
        <v>651679</v>
      </c>
      <c r="F678" s="5">
        <f t="shared" si="61"/>
        <v>424685519041</v>
      </c>
      <c r="G678" s="8">
        <f t="shared" si="62"/>
        <v>487604901381.5</v>
      </c>
      <c r="H678" s="5">
        <f t="shared" si="63"/>
        <v>8724227.0915557425</v>
      </c>
      <c r="I678" s="5">
        <f t="shared" si="64"/>
        <v>9337349.8381154798</v>
      </c>
      <c r="J678" s="5">
        <f>Table1[[#This Row],[DAA 
(n)]]^1.5</f>
        <v>526078543.91062081</v>
      </c>
      <c r="K678" s="5">
        <f t="shared" si="65"/>
        <v>580771316.02762651</v>
      </c>
      <c r="L678" s="7">
        <f>LN(Table1[[#This Row],[NV]]/Table1[[#This Row],[NV_MA-1]])</f>
        <v>-1.8869641112944495</v>
      </c>
      <c r="M678" s="7">
        <f>LN(Table1[[#This Row],[NV]]/Table1[[#This Row],[NV_MA-2]])</f>
        <v>8.9762741485626538</v>
      </c>
      <c r="N678" s="4">
        <f>LN(Table1[[#This Row],[NV]]/Table1[[#This Row],[NV_MA-3]])</f>
        <v>4.8459395420119868</v>
      </c>
      <c r="O678" s="7">
        <f>LN(Table1[[#This Row],[NV]]/Table1[[#This Row],[Metcalfe
NV ~ n^2]])</f>
        <v>-1.7488076015087144</v>
      </c>
      <c r="P678" s="7">
        <f>Table1[[#This Row],[NV_MA-1]]*$M$3</f>
        <v>487604901381.5</v>
      </c>
    </row>
    <row r="679" spans="1:16" x14ac:dyDescent="0.2">
      <c r="A679" s="2">
        <v>43014</v>
      </c>
      <c r="B679" s="3">
        <v>72555059913.606201</v>
      </c>
      <c r="C679" s="3">
        <f t="shared" si="60"/>
        <v>67063545729.053429</v>
      </c>
      <c r="D679" s="4">
        <f>LN(Table1[[#This Row],[NV]])</f>
        <v>25.007611557657249</v>
      </c>
      <c r="E679" s="5">
        <v>818384</v>
      </c>
      <c r="F679" s="5">
        <f t="shared" si="61"/>
        <v>669752371456</v>
      </c>
      <c r="G679" s="8">
        <f t="shared" si="62"/>
        <v>493095286389.59998</v>
      </c>
      <c r="H679" s="5">
        <f t="shared" si="63"/>
        <v>11142369.31283075</v>
      </c>
      <c r="I679" s="5">
        <f t="shared" si="64"/>
        <v>9393326.9780677371</v>
      </c>
      <c r="J679" s="5">
        <f>Table1[[#This Row],[DAA 
(n)]]^1.5</f>
        <v>740347637.77677369</v>
      </c>
      <c r="K679" s="5">
        <f t="shared" si="65"/>
        <v>585657900.2720871</v>
      </c>
      <c r="L679" s="7">
        <f>LN(Table1[[#This Row],[NV]]/Table1[[#This Row],[NV_MA-1]])</f>
        <v>-1.9163567133366637</v>
      </c>
      <c r="M679" s="7">
        <f>LN(Table1[[#This Row],[NV]]/Table1[[#This Row],[NV_MA-2]])</f>
        <v>8.9521014584627032</v>
      </c>
      <c r="N679" s="4">
        <f>LN(Table1[[#This Row],[NV]]/Table1[[#This Row],[NV_MA-3]])</f>
        <v>4.8193651685180789</v>
      </c>
      <c r="O679" s="7">
        <f>LN(Table1[[#This Row],[NV]]/Table1[[#This Row],[Metcalfe
NV ~ n^2]])</f>
        <v>-2.2225623285153748</v>
      </c>
      <c r="P679" s="7">
        <f>Table1[[#This Row],[NV_MA-1]]*$M$3</f>
        <v>493095286389.59998</v>
      </c>
    </row>
    <row r="680" spans="1:16" x14ac:dyDescent="0.2">
      <c r="A680" s="2">
        <v>43013</v>
      </c>
      <c r="B680" s="3">
        <v>71715194990.008408</v>
      </c>
      <c r="C680" s="3">
        <f t="shared" si="60"/>
        <v>67183396660.083519</v>
      </c>
      <c r="D680" s="4">
        <f>LN(Table1[[#This Row],[NV]])</f>
        <v>24.995968486645992</v>
      </c>
      <c r="E680" s="5">
        <v>725883</v>
      </c>
      <c r="F680" s="5">
        <f t="shared" si="61"/>
        <v>526906129689</v>
      </c>
      <c r="G680" s="8">
        <f t="shared" si="62"/>
        <v>490895025344.40002</v>
      </c>
      <c r="H680" s="5">
        <f t="shared" si="63"/>
        <v>9795895.7020126507</v>
      </c>
      <c r="I680" s="5">
        <f t="shared" si="64"/>
        <v>9373206.2888408937</v>
      </c>
      <c r="J680" s="5">
        <f>Table1[[#This Row],[DAA 
(n)]]^1.5</f>
        <v>618443370.194103</v>
      </c>
      <c r="K680" s="5">
        <f t="shared" si="65"/>
        <v>583810315.72135985</v>
      </c>
      <c r="L680" s="7">
        <f>LN(Table1[[#This Row],[NV]]/Table1[[#This Row],[NV_MA-1]])</f>
        <v>-1.9235276575677147</v>
      </c>
      <c r="M680" s="7">
        <f>LN(Table1[[#This Row],[NV]]/Table1[[#This Row],[NV_MA-2]])</f>
        <v>8.9426027043213114</v>
      </c>
      <c r="N680" s="4">
        <f>LN(Table1[[#This Row],[NV]]/Table1[[#This Row],[NV_MA-3]])</f>
        <v>4.8108818004600211</v>
      </c>
      <c r="O680" s="7">
        <f>LN(Table1[[#This Row],[NV]]/Table1[[#This Row],[Metcalfe
NV ~ n^2]])</f>
        <v>-1.9943197609439112</v>
      </c>
      <c r="P680" s="7">
        <f>Table1[[#This Row],[NV_MA-1]]*$M$3</f>
        <v>490895025344.40002</v>
      </c>
    </row>
    <row r="681" spans="1:16" x14ac:dyDescent="0.2">
      <c r="A681" s="2">
        <v>43012</v>
      </c>
      <c r="B681" s="3">
        <v>69981298490.638397</v>
      </c>
      <c r="C681" s="3">
        <f t="shared" si="60"/>
        <v>67232199469.279297</v>
      </c>
      <c r="D681" s="4">
        <f>LN(Table1[[#This Row],[NV]])</f>
        <v>24.971493878881546</v>
      </c>
      <c r="E681" s="5">
        <v>655363</v>
      </c>
      <c r="F681" s="5">
        <f t="shared" si="61"/>
        <v>429500661769</v>
      </c>
      <c r="G681" s="8">
        <f t="shared" si="62"/>
        <v>493630055936.40002</v>
      </c>
      <c r="H681" s="5">
        <f t="shared" si="63"/>
        <v>8777240.3253996428</v>
      </c>
      <c r="I681" s="5">
        <f t="shared" si="64"/>
        <v>9399593.0618807673</v>
      </c>
      <c r="J681" s="5">
        <f>Table1[[#This Row],[DAA 
(n)]]^1.5</f>
        <v>530545796.51422852</v>
      </c>
      <c r="K681" s="5">
        <f t="shared" si="65"/>
        <v>586173881.46419573</v>
      </c>
      <c r="L681" s="7">
        <f>LN(Table1[[#This Row],[NV]]/Table1[[#This Row],[NV_MA-1]])</f>
        <v>-1.9535583200834423</v>
      </c>
      <c r="M681" s="7">
        <f>LN(Table1[[#This Row],[NV]]/Table1[[#This Row],[NV_MA-2]])</f>
        <v>8.9153169238676906</v>
      </c>
      <c r="N681" s="4">
        <f>LN(Table1[[#This Row],[NV]]/Table1[[#This Row],[NV_MA-3]])</f>
        <v>4.7823668493066123</v>
      </c>
      <c r="O681" s="7">
        <f>LN(Table1[[#This Row],[NV]]/Table1[[#This Row],[Metcalfe
NV ~ n^2]])</f>
        <v>-1.8143952402772765</v>
      </c>
      <c r="P681" s="7">
        <f>Table1[[#This Row],[NV_MA-1]]*$M$3</f>
        <v>493630055936.40002</v>
      </c>
    </row>
    <row r="682" spans="1:16" x14ac:dyDescent="0.2">
      <c r="A682" s="2">
        <v>43011</v>
      </c>
      <c r="B682" s="3">
        <v>71508956731.919006</v>
      </c>
      <c r="C682" s="3">
        <f t="shared" si="60"/>
        <v>67234541107.362877</v>
      </c>
      <c r="D682" s="4">
        <f>LN(Table1[[#This Row],[NV]])</f>
        <v>24.993088547778758</v>
      </c>
      <c r="E682" s="5">
        <v>787242</v>
      </c>
      <c r="F682" s="5">
        <f t="shared" si="61"/>
        <v>619749966564</v>
      </c>
      <c r="G682" s="8">
        <f t="shared" si="62"/>
        <v>498606849452.90002</v>
      </c>
      <c r="H682" s="5">
        <f t="shared" si="63"/>
        <v>10687826.46128037</v>
      </c>
      <c r="I682" s="5">
        <f t="shared" si="64"/>
        <v>9450442.816508444</v>
      </c>
      <c r="J682" s="5">
        <f>Table1[[#This Row],[DAA 
(n)]]^1.5</f>
        <v>698493524.07719183</v>
      </c>
      <c r="K682" s="5">
        <f t="shared" si="65"/>
        <v>590608641.03307974</v>
      </c>
      <c r="L682" s="7">
        <f>LN(Table1[[#This Row],[NV]]/Table1[[#This Row],[NV_MA-1]])</f>
        <v>-1.9419951975331908</v>
      </c>
      <c r="M682" s="7">
        <f>LN(Table1[[#This Row],[NV]]/Table1[[#This Row],[NV_MA-2]])</f>
        <v>8.9315163905168937</v>
      </c>
      <c r="N682" s="4">
        <f>LN(Table1[[#This Row],[NV]]/Table1[[#This Row],[NV_MA-3]])</f>
        <v>4.7964243896718353</v>
      </c>
      <c r="O682" s="7">
        <f>LN(Table1[[#This Row],[NV]]/Table1[[#This Row],[Metcalfe
NV ~ n^2]])</f>
        <v>-2.1594934061321647</v>
      </c>
      <c r="P682" s="7">
        <f>Table1[[#This Row],[NV_MA-1]]*$M$3</f>
        <v>498606849452.90002</v>
      </c>
    </row>
    <row r="683" spans="1:16" x14ac:dyDescent="0.2">
      <c r="A683" s="2">
        <v>43010</v>
      </c>
      <c r="B683" s="3">
        <v>72926874875.491592</v>
      </c>
      <c r="C683" s="3">
        <f t="shared" si="60"/>
        <v>67394910201.804817</v>
      </c>
      <c r="D683" s="4">
        <f>LN(Table1[[#This Row],[NV]])</f>
        <v>25.012723062009634</v>
      </c>
      <c r="E683" s="5">
        <v>800519</v>
      </c>
      <c r="F683" s="5">
        <f t="shared" si="61"/>
        <v>640830669361</v>
      </c>
      <c r="G683" s="8">
        <f t="shared" si="62"/>
        <v>489438455637.43335</v>
      </c>
      <c r="H683" s="5">
        <f t="shared" si="63"/>
        <v>10881467.212110734</v>
      </c>
      <c r="I683" s="5">
        <f t="shared" si="64"/>
        <v>9354134.0356030483</v>
      </c>
      <c r="J683" s="5">
        <f>Table1[[#This Row],[DAA 
(n)]]^1.5</f>
        <v>716238177.28895152</v>
      </c>
      <c r="K683" s="5">
        <f t="shared" si="65"/>
        <v>582320920.34194183</v>
      </c>
      <c r="L683" s="7">
        <f>LN(Table1[[#This Row],[NV]]/Table1[[#This Row],[NV_MA-1]])</f>
        <v>-1.9038014999679183</v>
      </c>
      <c r="M683" s="7">
        <f>LN(Table1[[#This Row],[NV]]/Table1[[#This Row],[NV_MA-2]])</f>
        <v>8.9613941156158656</v>
      </c>
      <c r="N683" s="4">
        <f>LN(Table1[[#This Row],[NV]]/Table1[[#This Row],[NV_MA-3]])</f>
        <v>4.8301907987620538</v>
      </c>
      <c r="O683" s="7">
        <f>LN(Table1[[#This Row],[NV]]/Table1[[#This Row],[Metcalfe
NV ~ n^2]])</f>
        <v>-2.1733080305958716</v>
      </c>
      <c r="P683" s="7">
        <f>Table1[[#This Row],[NV_MA-1]]*$M$3</f>
        <v>489438455637.43335</v>
      </c>
    </row>
    <row r="684" spans="1:16" x14ac:dyDescent="0.2">
      <c r="A684" s="2">
        <v>43009</v>
      </c>
      <c r="B684" s="3">
        <v>72947543445.757507</v>
      </c>
      <c r="C684" s="3">
        <f t="shared" si="60"/>
        <v>67462818132.791435</v>
      </c>
      <c r="D684" s="4">
        <f>LN(Table1[[#This Row],[NV]])</f>
        <v>25.013006436855505</v>
      </c>
      <c r="E684" s="5">
        <v>628817</v>
      </c>
      <c r="F684" s="5">
        <f t="shared" si="61"/>
        <v>395410819489</v>
      </c>
      <c r="G684" s="8">
        <f t="shared" si="62"/>
        <v>484872815599.53333</v>
      </c>
      <c r="H684" s="5">
        <f t="shared" si="63"/>
        <v>8395710.2623317204</v>
      </c>
      <c r="I684" s="5">
        <f t="shared" si="64"/>
        <v>9310198.892841965</v>
      </c>
      <c r="J684" s="5">
        <f>Table1[[#This Row],[DAA 
(n)]]^1.5</f>
        <v>498639193.48424089</v>
      </c>
      <c r="K684" s="5">
        <f t="shared" si="65"/>
        <v>578381124.68173099</v>
      </c>
      <c r="L684" s="7">
        <f>LN(Table1[[#This Row],[NV]]/Table1[[#This Row],[NV_MA-1]])</f>
        <v>-1.8941460207612966</v>
      </c>
      <c r="M684" s="7">
        <f>LN(Table1[[#This Row],[NV]]/Table1[[#This Row],[NV_MA-2]])</f>
        <v>8.9663854244747085</v>
      </c>
      <c r="N684" s="4">
        <f>LN(Table1[[#This Row],[NV]]/Table1[[#This Row],[NV_MA-3]])</f>
        <v>4.8372628422552904</v>
      </c>
      <c r="O684" s="7">
        <f>LN(Table1[[#This Row],[NV]]/Table1[[#This Row],[Metcalfe
NV ~ n^2]])</f>
        <v>-1.6901846738546682</v>
      </c>
      <c r="P684" s="7">
        <f>Table1[[#This Row],[NV_MA-1]]*$M$3</f>
        <v>484872815599.53333</v>
      </c>
    </row>
    <row r="685" spans="1:16" x14ac:dyDescent="0.2">
      <c r="A685" s="2">
        <v>43008</v>
      </c>
      <c r="B685" s="3">
        <v>72254591655.302307</v>
      </c>
      <c r="C685" s="3">
        <f t="shared" si="60"/>
        <v>67735138551.787598</v>
      </c>
      <c r="D685" s="4">
        <f>LN(Table1[[#This Row],[NV]])</f>
        <v>25.003461714242114</v>
      </c>
      <c r="E685" s="5">
        <v>631821</v>
      </c>
      <c r="F685" s="5">
        <f t="shared" si="61"/>
        <v>399197776041</v>
      </c>
      <c r="G685" s="8">
        <f t="shared" si="62"/>
        <v>491324644565.93335</v>
      </c>
      <c r="H685" s="5">
        <f t="shared" si="63"/>
        <v>8438829.6193723194</v>
      </c>
      <c r="I685" s="5">
        <f t="shared" si="64"/>
        <v>9376990.2994022891</v>
      </c>
      <c r="J685" s="5">
        <f>Table1[[#This Row],[DAA 
(n)]]^1.5</f>
        <v>502216624.63124526</v>
      </c>
      <c r="K685" s="5">
        <f t="shared" si="65"/>
        <v>584170044.4925437</v>
      </c>
      <c r="L685" s="7">
        <f>LN(Table1[[#This Row],[NV]]/Table1[[#This Row],[NV_MA-1]])</f>
        <v>-1.9169092225706257</v>
      </c>
      <c r="M685" s="7">
        <f>LN(Table1[[#This Row],[NV]]/Table1[[#This Row],[NV_MA-2]])</f>
        <v>8.9496923083506132</v>
      </c>
      <c r="N685" s="4">
        <f>LN(Table1[[#This Row],[NV]]/Table1[[#This Row],[NV_MA-3]])</f>
        <v>4.8177590437557001</v>
      </c>
      <c r="O685" s="7">
        <f>LN(Table1[[#This Row],[NV]]/Table1[[#This Row],[Metcalfe
NV ~ n^2]])</f>
        <v>-1.7092610960865098</v>
      </c>
      <c r="P685" s="7">
        <f>Table1[[#This Row],[NV_MA-1]]*$M$3</f>
        <v>491324644565.93335</v>
      </c>
    </row>
    <row r="686" spans="1:16" x14ac:dyDescent="0.2">
      <c r="A686" s="2">
        <v>43007</v>
      </c>
      <c r="B686" s="3">
        <v>69048824936.225601</v>
      </c>
      <c r="C686" s="3">
        <f t="shared" si="60"/>
        <v>67937212990.108879</v>
      </c>
      <c r="D686" s="4">
        <f>LN(Table1[[#This Row],[NV]])</f>
        <v>24.958079699078716</v>
      </c>
      <c r="E686" s="5">
        <v>741184</v>
      </c>
      <c r="F686" s="5">
        <f t="shared" si="61"/>
        <v>549353721856</v>
      </c>
      <c r="G686" s="8">
        <f t="shared" si="62"/>
        <v>499192907448.86664</v>
      </c>
      <c r="H686" s="5">
        <f t="shared" si="63"/>
        <v>10017846.046999466</v>
      </c>
      <c r="I686" s="5">
        <f t="shared" si="64"/>
        <v>9456711.2345800623</v>
      </c>
      <c r="J686" s="5">
        <f>Table1[[#This Row],[DAA 
(n)]]^1.5</f>
        <v>638100453.67490339</v>
      </c>
      <c r="K686" s="5">
        <f t="shared" si="65"/>
        <v>591147870.5453192</v>
      </c>
      <c r="L686" s="7">
        <f>LN(Table1[[#This Row],[NV]]/Table1[[#This Row],[NV_MA-1]])</f>
        <v>-1.9781787469871783</v>
      </c>
      <c r="M686" s="7">
        <f>LN(Table1[[#This Row],[NV]]/Table1[[#This Row],[NV_MA-2]])</f>
        <v>8.8958444681163513</v>
      </c>
      <c r="N686" s="4">
        <f>LN(Table1[[#This Row],[NV]]/Table1[[#This Row],[NV_MA-3]])</f>
        <v>4.7605029510357451</v>
      </c>
      <c r="O686" s="7">
        <f>LN(Table1[[#This Row],[NV]]/Table1[[#This Row],[Metcalfe
NV ~ n^2]])</f>
        <v>-2.073928674009383</v>
      </c>
      <c r="P686" s="7">
        <f>Table1[[#This Row],[NV_MA-1]]*$M$3</f>
        <v>499192907448.86664</v>
      </c>
    </row>
    <row r="687" spans="1:16" x14ac:dyDescent="0.2">
      <c r="A687" s="2">
        <v>43006</v>
      </c>
      <c r="B687" s="3">
        <v>69528898438.695496</v>
      </c>
      <c r="C687" s="3">
        <f t="shared" si="60"/>
        <v>68161270018.770607</v>
      </c>
      <c r="D687" s="4">
        <f>LN(Table1[[#This Row],[NV]])</f>
        <v>24.965008307967583</v>
      </c>
      <c r="E687" s="5">
        <v>753933</v>
      </c>
      <c r="F687" s="5">
        <f t="shared" si="61"/>
        <v>568414968489</v>
      </c>
      <c r="G687" s="8">
        <f t="shared" si="62"/>
        <v>502485599541.13336</v>
      </c>
      <c r="H687" s="5">
        <f t="shared" si="63"/>
        <v>10203019.607915061</v>
      </c>
      <c r="I687" s="5">
        <f t="shared" si="64"/>
        <v>9487711.8243603576</v>
      </c>
      <c r="J687" s="5">
        <f>Table1[[#This Row],[DAA 
(n)]]^1.5</f>
        <v>654634861.91755629</v>
      </c>
      <c r="K687" s="5">
        <f t="shared" si="65"/>
        <v>593956253.60845482</v>
      </c>
      <c r="L687" s="7">
        <f>LN(Table1[[#This Row],[NV]]/Table1[[#This Row],[NV_MA-1]])</f>
        <v>-1.9778245108718353</v>
      </c>
      <c r="M687" s="7">
        <f>LN(Table1[[#This Row],[NV]]/Table1[[#This Row],[NV_MA-2]])</f>
        <v>8.8995002808524983</v>
      </c>
      <c r="N687" s="4">
        <f>LN(Table1[[#This Row],[NV]]/Table1[[#This Row],[NV_MA-3]])</f>
        <v>4.7626920804765609</v>
      </c>
      <c r="O687" s="7">
        <f>LN(Table1[[#This Row],[NV]]/Table1[[#This Row],[Metcalfe
NV ~ n^2]])</f>
        <v>-2.1011092592832479</v>
      </c>
      <c r="P687" s="7">
        <f>Table1[[#This Row],[NV_MA-1]]*$M$3</f>
        <v>502485599541.13336</v>
      </c>
    </row>
    <row r="688" spans="1:16" x14ac:dyDescent="0.2">
      <c r="A688" s="2">
        <v>43005</v>
      </c>
      <c r="B688" s="3">
        <v>69819694487.222504</v>
      </c>
      <c r="C688" s="3">
        <f t="shared" si="60"/>
        <v>68378642035.521873</v>
      </c>
      <c r="D688" s="4">
        <f>LN(Table1[[#This Row],[NV]])</f>
        <v>24.969181962893625</v>
      </c>
      <c r="E688" s="5">
        <v>702387</v>
      </c>
      <c r="F688" s="5">
        <f t="shared" si="61"/>
        <v>493347497769</v>
      </c>
      <c r="G688" s="8">
        <f t="shared" si="62"/>
        <v>504301917693.13336</v>
      </c>
      <c r="H688" s="5">
        <f t="shared" si="63"/>
        <v>9455702.2356453836</v>
      </c>
      <c r="I688" s="5">
        <f t="shared" si="64"/>
        <v>9504844.3761108331</v>
      </c>
      <c r="J688" s="5">
        <f>Table1[[#This Row],[DAA 
(n)]]^1.5</f>
        <v>588660232.15049648</v>
      </c>
      <c r="K688" s="5">
        <f t="shared" si="65"/>
        <v>595507036.42134988</v>
      </c>
      <c r="L688" s="7">
        <f>LN(Table1[[#This Row],[NV]]/Table1[[#This Row],[NV_MA-1]])</f>
        <v>-1.9772590058114259</v>
      </c>
      <c r="M688" s="7">
        <f>LN(Table1[[#This Row],[NV]]/Table1[[#This Row],[NV_MA-2]])</f>
        <v>8.9018698019677274</v>
      </c>
      <c r="N688" s="4">
        <f>LN(Table1[[#This Row],[NV]]/Table1[[#This Row],[NV_MA-3]])</f>
        <v>4.7642582002149725</v>
      </c>
      <c r="O688" s="7">
        <f>LN(Table1[[#This Row],[NV]]/Table1[[#This Row],[Metcalfe
NV ~ n^2]])</f>
        <v>-1.9552976634245824</v>
      </c>
      <c r="P688" s="7">
        <f>Table1[[#This Row],[NV_MA-1]]*$M$3</f>
        <v>504301917693.13336</v>
      </c>
    </row>
    <row r="689" spans="1:16" x14ac:dyDescent="0.2">
      <c r="A689" s="2">
        <v>43004</v>
      </c>
      <c r="B689" s="3">
        <v>64516329187.170601</v>
      </c>
      <c r="C689" s="3">
        <f t="shared" si="60"/>
        <v>68463491640.8778</v>
      </c>
      <c r="D689" s="4">
        <f>LN(Table1[[#This Row],[NV]])</f>
        <v>24.89018419439968</v>
      </c>
      <c r="E689" s="5">
        <v>722077</v>
      </c>
      <c r="F689" s="5">
        <f t="shared" si="61"/>
        <v>521395193929</v>
      </c>
      <c r="G689" s="8">
        <f t="shared" si="62"/>
        <v>502421783577.13336</v>
      </c>
      <c r="H689" s="5">
        <f t="shared" si="63"/>
        <v>9740737.1789037101</v>
      </c>
      <c r="I689" s="5">
        <f t="shared" si="64"/>
        <v>9484942.3800367452</v>
      </c>
      <c r="J689" s="5">
        <f>Table1[[#This Row],[DAA 
(n)]]^1.5</f>
        <v>613585753.94697034</v>
      </c>
      <c r="K689" s="5">
        <f t="shared" si="65"/>
        <v>593799239.81842387</v>
      </c>
      <c r="L689" s="7">
        <f>LN(Table1[[#This Row],[NV]]/Table1[[#This Row],[NV_MA-1]])</f>
        <v>-2.0525216157916635</v>
      </c>
      <c r="M689" s="7">
        <f>LN(Table1[[#This Row],[NV]]/Table1[[#This Row],[NV_MA-2]])</f>
        <v>8.8249681079180391</v>
      </c>
      <c r="N689" s="4">
        <f>LN(Table1[[#This Row],[NV]]/Table1[[#This Row],[NV_MA-3]])</f>
        <v>4.688132354304571</v>
      </c>
      <c r="O689" s="7">
        <f>LN(Table1[[#This Row],[NV]]/Table1[[#This Row],[Metcalfe
NV ~ n^2]])</f>
        <v>-2.0895899263761097</v>
      </c>
      <c r="P689" s="7">
        <f>Table1[[#This Row],[NV_MA-1]]*$M$3</f>
        <v>502421783577.13336</v>
      </c>
    </row>
    <row r="690" spans="1:16" x14ac:dyDescent="0.2">
      <c r="A690" s="2">
        <v>43003</v>
      </c>
      <c r="B690" s="3">
        <v>65090591065.0495</v>
      </c>
      <c r="C690" s="3">
        <f t="shared" si="60"/>
        <v>68705581721.100067</v>
      </c>
      <c r="D690" s="4">
        <f>LN(Table1[[#This Row],[NV]])</f>
        <v>24.899045845224606</v>
      </c>
      <c r="E690" s="5">
        <v>655510</v>
      </c>
      <c r="F690" s="5">
        <f t="shared" si="61"/>
        <v>429693360100</v>
      </c>
      <c r="G690" s="8">
        <f t="shared" si="62"/>
        <v>503986495851.53333</v>
      </c>
      <c r="H690" s="5">
        <f t="shared" si="63"/>
        <v>8779356.1047349516</v>
      </c>
      <c r="I690" s="5">
        <f t="shared" si="64"/>
        <v>9500326.6037616767</v>
      </c>
      <c r="J690" s="5">
        <f>Table1[[#This Row],[DAA 
(n)]]^1.5</f>
        <v>530724311.18156791</v>
      </c>
      <c r="K690" s="5">
        <f t="shared" si="65"/>
        <v>595165285.89417219</v>
      </c>
      <c r="L690" s="7">
        <f>LN(Table1[[#This Row],[NV]]/Table1[[#This Row],[NV_MA-1]])</f>
        <v>-2.0467694654888393</v>
      </c>
      <c r="M690" s="7">
        <f>LN(Table1[[#This Row],[NV]]/Table1[[#This Row],[NV_MA-2]])</f>
        <v>8.8322091099014575</v>
      </c>
      <c r="N690" s="4">
        <f>LN(Table1[[#This Row],[NV]]/Table1[[#This Row],[NV_MA-3]])</f>
        <v>4.6946961288728168</v>
      </c>
      <c r="O690" s="7">
        <f>LN(Table1[[#This Row],[NV]]/Table1[[#This Row],[Metcalfe
NV ~ n^2]])</f>
        <v>-1.8872918299747079</v>
      </c>
      <c r="P690" s="7">
        <f>Table1[[#This Row],[NV_MA-1]]*$M$3</f>
        <v>503986495851.53333</v>
      </c>
    </row>
    <row r="691" spans="1:16" x14ac:dyDescent="0.2">
      <c r="A691" s="2">
        <v>43002</v>
      </c>
      <c r="B691" s="3">
        <v>60882282589.894402</v>
      </c>
      <c r="C691" s="3">
        <f t="shared" si="60"/>
        <v>68927473141.017319</v>
      </c>
      <c r="D691" s="4">
        <f>LN(Table1[[#This Row],[NV]])</f>
        <v>24.832208043060692</v>
      </c>
      <c r="E691" s="5">
        <v>549507</v>
      </c>
      <c r="F691" s="5">
        <f t="shared" si="61"/>
        <v>301957943049</v>
      </c>
      <c r="G691" s="8">
        <f t="shared" si="62"/>
        <v>502390764477.83331</v>
      </c>
      <c r="H691" s="5">
        <f t="shared" si="63"/>
        <v>7262711.3644207399</v>
      </c>
      <c r="I691" s="5">
        <f t="shared" si="64"/>
        <v>9482327.163352631</v>
      </c>
      <c r="J691" s="5">
        <f>Table1[[#This Row],[DAA 
(n)]]^1.5</f>
        <v>407342611.82820928</v>
      </c>
      <c r="K691" s="5">
        <f t="shared" si="65"/>
        <v>593665486.25428593</v>
      </c>
      <c r="L691" s="7">
        <f>LN(Table1[[#This Row],[NV]]/Table1[[#This Row],[NV_MA-1]])</f>
        <v>-2.1104360260638813</v>
      </c>
      <c r="M691" s="7">
        <f>LN(Table1[[#This Row],[NV]]/Table1[[#This Row],[NV_MA-2]])</f>
        <v>8.7672677175887976</v>
      </c>
      <c r="N691" s="4">
        <f>LN(Table1[[#This Row],[NV]]/Table1[[#This Row],[NV_MA-3]])</f>
        <v>4.6303814788188653</v>
      </c>
      <c r="O691" s="7">
        <f>LN(Table1[[#This Row],[NV]]/Table1[[#This Row],[Metcalfe
NV ~ n^2]])</f>
        <v>-1.6013455401356631</v>
      </c>
      <c r="P691" s="7">
        <f>Table1[[#This Row],[NV_MA-1]]*$M$3</f>
        <v>502390764477.83331</v>
      </c>
    </row>
    <row r="692" spans="1:16" x14ac:dyDescent="0.2">
      <c r="A692" s="2">
        <v>43001</v>
      </c>
      <c r="B692" s="3">
        <v>62581376428.425201</v>
      </c>
      <c r="C692" s="3">
        <f t="shared" si="60"/>
        <v>69292107164.770615</v>
      </c>
      <c r="D692" s="4">
        <f>LN(Table1[[#This Row],[NV]])</f>
        <v>24.859733569646853</v>
      </c>
      <c r="E692" s="5">
        <v>571954</v>
      </c>
      <c r="F692" s="5">
        <f t="shared" si="61"/>
        <v>327131378116</v>
      </c>
      <c r="G692" s="8">
        <f t="shared" si="62"/>
        <v>503837093095.16669</v>
      </c>
      <c r="H692" s="5">
        <f t="shared" si="63"/>
        <v>7582287.7073602909</v>
      </c>
      <c r="I692" s="5">
        <f t="shared" si="64"/>
        <v>9500452.1770548113</v>
      </c>
      <c r="J692" s="5">
        <f>Table1[[#This Row],[DAA 
(n)]]^1.5</f>
        <v>432555314.6580894</v>
      </c>
      <c r="K692" s="5">
        <f t="shared" si="65"/>
        <v>595103987.24765146</v>
      </c>
      <c r="L692" s="7">
        <f>LN(Table1[[#This Row],[NV]]/Table1[[#This Row],[NV_MA-1]])</f>
        <v>-2.0857852551357223</v>
      </c>
      <c r="M692" s="7">
        <f>LN(Table1[[#This Row],[NV]]/Table1[[#This Row],[NV_MA-2]])</f>
        <v>8.7928836166240956</v>
      </c>
      <c r="N692" s="4">
        <f>LN(Table1[[#This Row],[NV]]/Table1[[#This Row],[NV_MA-3]])</f>
        <v>4.6554868529237332</v>
      </c>
      <c r="O692" s="7">
        <f>LN(Table1[[#This Row],[NV]]/Table1[[#This Row],[Metcalfe
NV ~ n^2]])</f>
        <v>-1.6538941254485224</v>
      </c>
      <c r="P692" s="7">
        <f>Table1[[#This Row],[NV_MA-1]]*$M$3</f>
        <v>503837093095.16669</v>
      </c>
    </row>
    <row r="693" spans="1:16" x14ac:dyDescent="0.2">
      <c r="A693" s="2">
        <v>43000</v>
      </c>
      <c r="B693" s="3">
        <v>59873204028.1231</v>
      </c>
      <c r="C693" s="3">
        <f t="shared" si="60"/>
        <v>69592366616.153839</v>
      </c>
      <c r="D693" s="4">
        <f>LN(Table1[[#This Row],[NV]])</f>
        <v>24.815494896872682</v>
      </c>
      <c r="E693" s="5">
        <v>642171</v>
      </c>
      <c r="F693" s="5">
        <f t="shared" si="61"/>
        <v>412383593241</v>
      </c>
      <c r="G693" s="8">
        <f t="shared" si="62"/>
        <v>502743898682.26666</v>
      </c>
      <c r="H693" s="5">
        <f t="shared" si="63"/>
        <v>8587502.2735994663</v>
      </c>
      <c r="I693" s="5">
        <f t="shared" si="64"/>
        <v>9486493.3462204002</v>
      </c>
      <c r="J693" s="5">
        <f>Table1[[#This Row],[DAA 
(n)]]^1.5</f>
        <v>514607408.08422643</v>
      </c>
      <c r="K693" s="5">
        <f t="shared" si="65"/>
        <v>594005677.81766272</v>
      </c>
      <c r="L693" s="7">
        <f>LN(Table1[[#This Row],[NV]]/Table1[[#This Row],[NV_MA-1]])</f>
        <v>-2.1278518327647666</v>
      </c>
      <c r="M693" s="7">
        <f>LN(Table1[[#This Row],[NV]]/Table1[[#This Row],[NV_MA-2]])</f>
        <v>8.7501153049811755</v>
      </c>
      <c r="N693" s="4">
        <f>LN(Table1[[#This Row],[NV]]/Table1[[#This Row],[NV_MA-3]])</f>
        <v>4.6130954609758534</v>
      </c>
      <c r="O693" s="7">
        <f>LN(Table1[[#This Row],[NV]]/Table1[[#This Row],[Metcalfe
NV ~ n^2]])</f>
        <v>-1.9297249078194219</v>
      </c>
      <c r="P693" s="7">
        <f>Table1[[#This Row],[NV_MA-1]]*$M$3</f>
        <v>502743898682.26666</v>
      </c>
    </row>
    <row r="694" spans="1:16" x14ac:dyDescent="0.2">
      <c r="A694" s="2">
        <v>42999</v>
      </c>
      <c r="B694" s="3">
        <v>59857439448.419899</v>
      </c>
      <c r="C694" s="3">
        <f t="shared" si="60"/>
        <v>69876780395.736511</v>
      </c>
      <c r="D694" s="4">
        <f>LN(Table1[[#This Row],[NV]])</f>
        <v>24.815231562786494</v>
      </c>
      <c r="E694" s="5">
        <v>684987</v>
      </c>
      <c r="F694" s="5">
        <f t="shared" si="61"/>
        <v>469207190169</v>
      </c>
      <c r="G694" s="8">
        <f t="shared" si="62"/>
        <v>512494712565.70001</v>
      </c>
      <c r="H694" s="5">
        <f t="shared" si="63"/>
        <v>9204276.5871722233</v>
      </c>
      <c r="I694" s="5">
        <f t="shared" si="64"/>
        <v>9581994.6026933715</v>
      </c>
      <c r="J694" s="5">
        <f>Table1[[#This Row],[DAA 
(n)]]^1.5</f>
        <v>566922239.44055569</v>
      </c>
      <c r="K694" s="5">
        <f t="shared" si="65"/>
        <v>602495643.54334092</v>
      </c>
      <c r="L694" s="7">
        <f>LN(Table1[[#This Row],[NV]]/Table1[[#This Row],[NV_MA-1]])</f>
        <v>-2.1473246681742837</v>
      </c>
      <c r="M694" s="7">
        <f>LN(Table1[[#This Row],[NV]]/Table1[[#This Row],[NV_MA-2]])</f>
        <v>8.7398352296370305</v>
      </c>
      <c r="N694" s="4">
        <f>LN(Table1[[#This Row],[NV]]/Table1[[#This Row],[NV_MA-3]])</f>
        <v>4.598640570117011</v>
      </c>
      <c r="O694" s="7">
        <f>LN(Table1[[#This Row],[NV]]/Table1[[#This Row],[Metcalfe
NV ~ n^2]])</f>
        <v>-2.059078715137677</v>
      </c>
      <c r="P694" s="7">
        <f>Table1[[#This Row],[NV_MA-1]]*$M$3</f>
        <v>512494712565.70001</v>
      </c>
    </row>
    <row r="695" spans="1:16" x14ac:dyDescent="0.2">
      <c r="A695" s="2">
        <v>42998</v>
      </c>
      <c r="B695" s="3">
        <v>64576959819.463097</v>
      </c>
      <c r="C695" s="3">
        <f t="shared" si="60"/>
        <v>70122593039.598297</v>
      </c>
      <c r="D695" s="4">
        <f>LN(Table1[[#This Row],[NV]])</f>
        <v>24.89112352497553</v>
      </c>
      <c r="E695" s="5">
        <v>619406</v>
      </c>
      <c r="F695" s="5">
        <f t="shared" si="61"/>
        <v>383663792836</v>
      </c>
      <c r="G695" s="8">
        <f t="shared" si="62"/>
        <v>506252889695.53333</v>
      </c>
      <c r="H695" s="5">
        <f t="shared" si="63"/>
        <v>8260718.1739835953</v>
      </c>
      <c r="I695" s="5">
        <f t="shared" si="64"/>
        <v>9508512.1573323254</v>
      </c>
      <c r="J695" s="5">
        <f>Table1[[#This Row],[DAA 
(n)]]^1.5</f>
        <v>487487082.15231335</v>
      </c>
      <c r="K695" s="5">
        <f t="shared" si="65"/>
        <v>596495889.26928318</v>
      </c>
      <c r="L695" s="7">
        <f>LN(Table1[[#This Row],[NV]]/Table1[[#This Row],[NV_MA-1]])</f>
        <v>-2.0591786384158985</v>
      </c>
      <c r="M695" s="7">
        <f>LN(Table1[[#This Row],[NV]]/Table1[[#This Row],[NV_MA-2]])</f>
        <v>8.8234255530266754</v>
      </c>
      <c r="N695" s="4">
        <f>LN(Table1[[#This Row],[NV]]/Table1[[#This Row],[NV_MA-3]])</f>
        <v>4.6845406169148305</v>
      </c>
      <c r="O695" s="7">
        <f>LN(Table1[[#This Row],[NV]]/Table1[[#This Row],[Metcalfe
NV ~ n^2]])</f>
        <v>-1.7819089415604576</v>
      </c>
      <c r="P695" s="7">
        <f>Table1[[#This Row],[NV_MA-1]]*$M$3</f>
        <v>506252889695.53333</v>
      </c>
    </row>
    <row r="696" spans="1:16" x14ac:dyDescent="0.2">
      <c r="A696" s="2">
        <v>42997</v>
      </c>
      <c r="B696" s="3">
        <v>65040451380.777702</v>
      </c>
      <c r="C696" s="3">
        <f t="shared" si="60"/>
        <v>70168016244.439972</v>
      </c>
      <c r="D696" s="4">
        <f>LN(Table1[[#This Row],[NV]])</f>
        <v>24.89827524221074</v>
      </c>
      <c r="E696" s="5">
        <v>784159</v>
      </c>
      <c r="F696" s="5">
        <f t="shared" si="61"/>
        <v>614905337281</v>
      </c>
      <c r="G696" s="8">
        <f t="shared" si="62"/>
        <v>506791631705.13336</v>
      </c>
      <c r="H696" s="5">
        <f t="shared" si="63"/>
        <v>10642893.800922306</v>
      </c>
      <c r="I696" s="5">
        <f t="shared" si="64"/>
        <v>9514687.0490799844</v>
      </c>
      <c r="J696" s="5">
        <f>Table1[[#This Row],[DAA 
(n)]]^1.5</f>
        <v>694394379.56893849</v>
      </c>
      <c r="K696" s="5">
        <f t="shared" si="65"/>
        <v>597006630.46392882</v>
      </c>
      <c r="L696" s="7">
        <f>LN(Table1[[#This Row],[NV]]/Table1[[#This Row],[NV_MA-1]])</f>
        <v>-2.053090531020151</v>
      </c>
      <c r="M696" s="7">
        <f>LN(Table1[[#This Row],[NV]]/Table1[[#This Row],[NV_MA-2]])</f>
        <v>8.829928074309354</v>
      </c>
      <c r="N696" s="4">
        <f>LN(Table1[[#This Row],[NV]]/Table1[[#This Row],[NV_MA-3]])</f>
        <v>4.6908364646108023</v>
      </c>
      <c r="O696" s="7">
        <f>LN(Table1[[#This Row],[NV]]/Table1[[#This Row],[Metcalfe
NV ~ n^2]])</f>
        <v>-2.2464589275744826</v>
      </c>
      <c r="P696" s="7">
        <f>Table1[[#This Row],[NV_MA-1]]*$M$3</f>
        <v>506791631705.13336</v>
      </c>
    </row>
    <row r="697" spans="1:16" x14ac:dyDescent="0.2">
      <c r="A697" s="2">
        <v>42996</v>
      </c>
      <c r="B697" s="3">
        <v>67553220145.482101</v>
      </c>
      <c r="C697" s="3">
        <f t="shared" si="60"/>
        <v>70251124756.099335</v>
      </c>
      <c r="D697" s="4">
        <f>LN(Table1[[#This Row],[NV]])</f>
        <v>24.936181570763893</v>
      </c>
      <c r="E697" s="5">
        <v>694432</v>
      </c>
      <c r="F697" s="5">
        <f t="shared" si="61"/>
        <v>482235802624</v>
      </c>
      <c r="G697" s="8">
        <f t="shared" si="62"/>
        <v>499438408582.43335</v>
      </c>
      <c r="H697" s="5">
        <f t="shared" si="63"/>
        <v>9340700.3368002269</v>
      </c>
      <c r="I697" s="5">
        <f t="shared" si="64"/>
        <v>9439361.4065453205</v>
      </c>
      <c r="J697" s="5">
        <f>Table1[[#This Row],[DAA 
(n)]]^1.5</f>
        <v>578688148.21783757</v>
      </c>
      <c r="K697" s="5">
        <f t="shared" si="65"/>
        <v>590446697.55604303</v>
      </c>
      <c r="L697" s="7">
        <f>LN(Table1[[#This Row],[NV]]/Table1[[#This Row],[NV_MA-1]])</f>
        <v>-2.0005685505270256</v>
      </c>
      <c r="M697" s="7">
        <f>LN(Table1[[#This Row],[NV]]/Table1[[#This Row],[NV_MA-2]])</f>
        <v>8.8757826825421358</v>
      </c>
      <c r="N697" s="4">
        <f>LN(Table1[[#This Row],[NV]]/Table1[[#This Row],[NV_MA-3]])</f>
        <v>4.7397916478646867</v>
      </c>
      <c r="O697" s="7">
        <f>LN(Table1[[#This Row],[NV]]/Table1[[#This Row],[Metcalfe
NV ~ n^2]])</f>
        <v>-1.9655174776677076</v>
      </c>
      <c r="P697" s="7">
        <f>Table1[[#This Row],[NV_MA-1]]*$M$3</f>
        <v>499438408582.43335</v>
      </c>
    </row>
    <row r="698" spans="1:16" x14ac:dyDescent="0.2">
      <c r="A698" s="2">
        <v>42995</v>
      </c>
      <c r="B698" s="3">
        <v>60986227387.544899</v>
      </c>
      <c r="C698" s="3">
        <f t="shared" si="60"/>
        <v>70291836905.505539</v>
      </c>
      <c r="D698" s="4">
        <f>LN(Table1[[#This Row],[NV]])</f>
        <v>24.83391389509541</v>
      </c>
      <c r="E698" s="5">
        <v>582453</v>
      </c>
      <c r="F698" s="5">
        <f t="shared" si="61"/>
        <v>339251497209</v>
      </c>
      <c r="G698" s="8">
        <f t="shared" si="62"/>
        <v>500115850474.83331</v>
      </c>
      <c r="H698" s="5">
        <f t="shared" si="63"/>
        <v>7732065.7734521711</v>
      </c>
      <c r="I698" s="5">
        <f t="shared" si="64"/>
        <v>9446342.312245192</v>
      </c>
      <c r="J698" s="5">
        <f>Table1[[#This Row],[DAA 
(n)]]^1.5</f>
        <v>444520024.63766903</v>
      </c>
      <c r="K698" s="5">
        <f t="shared" si="65"/>
        <v>591053243.91922951</v>
      </c>
      <c r="L698" s="7">
        <f>LN(Table1[[#This Row],[NV]]/Table1[[#This Row],[NV_MA-1]])</f>
        <v>-2.1041917143843403</v>
      </c>
      <c r="M698" s="7">
        <f>LN(Table1[[#This Row],[NV]]/Table1[[#This Row],[NV_MA-2]])</f>
        <v>8.7727757274566134</v>
      </c>
      <c r="N698" s="4">
        <f>LN(Table1[[#This Row],[NV]]/Table1[[#This Row],[NV_MA-3]])</f>
        <v>4.6364972325491181</v>
      </c>
      <c r="O698" s="7">
        <f>LN(Table1[[#This Row],[NV]]/Table1[[#This Row],[Metcalfe
NV ~ n^2]])</f>
        <v>-1.7160936538473244</v>
      </c>
      <c r="P698" s="7">
        <f>Table1[[#This Row],[NV_MA-1]]*$M$3</f>
        <v>500115850474.83331</v>
      </c>
    </row>
    <row r="699" spans="1:16" x14ac:dyDescent="0.2">
      <c r="A699" s="2">
        <v>42994</v>
      </c>
      <c r="B699" s="3">
        <v>61256450175.617104</v>
      </c>
      <c r="C699" s="3">
        <f t="shared" si="60"/>
        <v>70517296850.42984</v>
      </c>
      <c r="D699" s="4">
        <f>LN(Table1[[#This Row],[NV]])</f>
        <v>24.83833498981631</v>
      </c>
      <c r="E699" s="5">
        <v>637532</v>
      </c>
      <c r="F699" s="5">
        <f t="shared" si="61"/>
        <v>406447051024</v>
      </c>
      <c r="G699" s="8">
        <f t="shared" si="62"/>
        <v>506444201609.06665</v>
      </c>
      <c r="H699" s="5">
        <f t="shared" si="63"/>
        <v>8520844.5326683</v>
      </c>
      <c r="I699" s="5">
        <f t="shared" si="64"/>
        <v>9515866.7676749323</v>
      </c>
      <c r="J699" s="5">
        <f>Table1[[#This Row],[DAA 
(n)]]^1.5</f>
        <v>509041257.00519818</v>
      </c>
      <c r="K699" s="5">
        <f t="shared" si="65"/>
        <v>596915089.92539573</v>
      </c>
      <c r="L699" s="7">
        <f>LN(Table1[[#This Row],[NV]]/Table1[[#This Row],[NV_MA-1]])</f>
        <v>-2.1123450001087405</v>
      </c>
      <c r="M699" s="7">
        <f>LN(Table1[[#This Row],[NV]]/Table1[[#This Row],[NV_MA-2]])</f>
        <v>8.7698638403841898</v>
      </c>
      <c r="N699" s="4">
        <f>LN(Table1[[#This Row],[NV]]/Table1[[#This Row],[NV_MA-3]])</f>
        <v>4.6310495565054479</v>
      </c>
      <c r="O699" s="7">
        <f>LN(Table1[[#This Row],[NV]]/Table1[[#This Row],[Metcalfe
NV ~ n^2]])</f>
        <v>-1.8923845118504252</v>
      </c>
      <c r="P699" s="7">
        <f>Table1[[#This Row],[NV_MA-1]]*$M$3</f>
        <v>506444201609.06665</v>
      </c>
    </row>
    <row r="700" spans="1:16" x14ac:dyDescent="0.2">
      <c r="A700" s="2">
        <v>42993</v>
      </c>
      <c r="B700" s="3">
        <v>61052256687.797096</v>
      </c>
      <c r="C700" s="3">
        <f t="shared" si="60"/>
        <v>70842872981.491409</v>
      </c>
      <c r="D700" s="4">
        <f>LN(Table1[[#This Row],[NV]])</f>
        <v>24.834996001403031</v>
      </c>
      <c r="E700" s="5">
        <v>831698</v>
      </c>
      <c r="F700" s="5">
        <f t="shared" si="61"/>
        <v>691721563204</v>
      </c>
      <c r="G700" s="8">
        <f t="shared" si="62"/>
        <v>517727296034.96667</v>
      </c>
      <c r="H700" s="5">
        <f t="shared" si="63"/>
        <v>11337062.298201732</v>
      </c>
      <c r="I700" s="5">
        <f t="shared" si="64"/>
        <v>9625074.7112083845</v>
      </c>
      <c r="J700" s="5">
        <f>Table1[[#This Row],[DAA 
(n)]]^1.5</f>
        <v>758487600.87007463</v>
      </c>
      <c r="K700" s="5">
        <f t="shared" si="65"/>
        <v>606675245.13715231</v>
      </c>
      <c r="L700" s="7">
        <f>LN(Table1[[#This Row],[NV]]/Table1[[#This Row],[NV_MA-1]])</f>
        <v>-2.1377184836455405</v>
      </c>
      <c r="M700" s="7">
        <f>LN(Table1[[#This Row],[NV]]/Table1[[#This Row],[NV_MA-2]])</f>
        <v>8.7551138010915679</v>
      </c>
      <c r="N700" s="4">
        <f>LN(Table1[[#This Row],[NV]]/Table1[[#This Row],[NV_MA-3]])</f>
        <v>4.6114918118000352</v>
      </c>
      <c r="O700" s="7">
        <f>LN(Table1[[#This Row],[NV]]/Table1[[#This Row],[Metcalfe
NV ~ n^2]])</f>
        <v>-2.4274533448782667</v>
      </c>
      <c r="P700" s="7">
        <f>Table1[[#This Row],[NV_MA-1]]*$M$3</f>
        <v>517727296034.96667</v>
      </c>
    </row>
    <row r="701" spans="1:16" x14ac:dyDescent="0.2">
      <c r="A701" s="2">
        <v>42992</v>
      </c>
      <c r="B701" s="3">
        <v>53691957879.8255</v>
      </c>
      <c r="C701" s="3">
        <f t="shared" si="60"/>
        <v>71214553510.887009</v>
      </c>
      <c r="D701" s="4">
        <f>LN(Table1[[#This Row],[NV]])</f>
        <v>24.706529067093832</v>
      </c>
      <c r="E701" s="5">
        <v>786448</v>
      </c>
      <c r="F701" s="5">
        <f t="shared" si="61"/>
        <v>618500456704</v>
      </c>
      <c r="G701" s="8">
        <f t="shared" si="62"/>
        <v>510492198509.63336</v>
      </c>
      <c r="H701" s="5">
        <f t="shared" si="63"/>
        <v>10676253.286787359</v>
      </c>
      <c r="I701" s="5">
        <f t="shared" si="64"/>
        <v>9555895.160939198</v>
      </c>
      <c r="J701" s="5">
        <f>Table1[[#This Row],[DAA 
(n)]]^1.5</f>
        <v>697437056.06595433</v>
      </c>
      <c r="K701" s="5">
        <f t="shared" si="65"/>
        <v>600454464.83270717</v>
      </c>
      <c r="L701" s="7">
        <f>LN(Table1[[#This Row],[NV]]/Table1[[#This Row],[NV_MA-1]])</f>
        <v>-2.2521121252830008</v>
      </c>
      <c r="M701" s="7">
        <f>LN(Table1[[#This Row],[NV]]/Table1[[#This Row],[NV_MA-2]])</f>
        <v>8.6338602507455171</v>
      </c>
      <c r="N701" s="4">
        <f>LN(Table1[[#This Row],[NV]]/Table1[[#This Row],[NV_MA-3]])</f>
        <v>4.4933316992395254</v>
      </c>
      <c r="O701" s="7">
        <f>LN(Table1[[#This Row],[NV]]/Table1[[#This Row],[Metcalfe
NV ~ n^2]])</f>
        <v>-2.4440347000906684</v>
      </c>
      <c r="P701" s="7">
        <f>Table1[[#This Row],[NV_MA-1]]*$M$3</f>
        <v>510492198509.63336</v>
      </c>
    </row>
    <row r="702" spans="1:16" x14ac:dyDescent="0.2">
      <c r="A702" s="2">
        <v>42991</v>
      </c>
      <c r="B702" s="3">
        <v>64290841155.849602</v>
      </c>
      <c r="C702" s="3">
        <f t="shared" si="60"/>
        <v>71712301771.844482</v>
      </c>
      <c r="D702" s="4">
        <f>LN(Table1[[#This Row],[NV]])</f>
        <v>24.886683018788712</v>
      </c>
      <c r="E702" s="5">
        <v>715683</v>
      </c>
      <c r="F702" s="5">
        <f t="shared" si="61"/>
        <v>512202156489</v>
      </c>
      <c r="G702" s="8">
        <f t="shared" si="62"/>
        <v>512164328718.20001</v>
      </c>
      <c r="H702" s="5">
        <f t="shared" si="63"/>
        <v>9648117.2344429102</v>
      </c>
      <c r="I702" s="5">
        <f t="shared" si="64"/>
        <v>9571108.4030552413</v>
      </c>
      <c r="J702" s="5">
        <f>Table1[[#This Row],[DAA 
(n)]]^1.5</f>
        <v>605453859.48271596</v>
      </c>
      <c r="K702" s="5">
        <f t="shared" si="65"/>
        <v>601854744.19528174</v>
      </c>
      <c r="L702" s="7">
        <f>LN(Table1[[#This Row],[NV]]/Table1[[#This Row],[NV_MA-1]])</f>
        <v>-2.0752283462300545</v>
      </c>
      <c r="M702" s="7">
        <f>LN(Table1[[#This Row],[NV]]/Table1[[#This Row],[NV_MA-2]])</f>
        <v>8.8124234414753282</v>
      </c>
      <c r="N702" s="4">
        <f>LN(Table1[[#This Row],[NV]]/Table1[[#This Row],[NV_MA-3]])</f>
        <v>4.6711563333425783</v>
      </c>
      <c r="O702" s="7">
        <f>LN(Table1[[#This Row],[NV]]/Table1[[#This Row],[Metcalfe
NV ~ n^2]])</f>
        <v>-2.0753022021622107</v>
      </c>
      <c r="P702" s="7">
        <f>Table1[[#This Row],[NV_MA-1]]*$M$3</f>
        <v>512164328718.20001</v>
      </c>
    </row>
    <row r="703" spans="1:16" x14ac:dyDescent="0.2">
      <c r="A703" s="2">
        <v>42990</v>
      </c>
      <c r="B703" s="3">
        <v>68805249198.934097</v>
      </c>
      <c r="C703" s="3">
        <f t="shared" si="60"/>
        <v>71937482075.69162</v>
      </c>
      <c r="D703" s="4">
        <f>LN(Table1[[#This Row],[NV]])</f>
        <v>24.954545875471414</v>
      </c>
      <c r="E703" s="5">
        <v>700869</v>
      </c>
      <c r="F703" s="5">
        <f t="shared" si="61"/>
        <v>491217355161</v>
      </c>
      <c r="G703" s="8">
        <f t="shared" si="62"/>
        <v>510556933765.93335</v>
      </c>
      <c r="H703" s="5">
        <f t="shared" si="63"/>
        <v>9433750.1971441116</v>
      </c>
      <c r="I703" s="5">
        <f t="shared" si="64"/>
        <v>9554472.8531283438</v>
      </c>
      <c r="J703" s="5">
        <f>Table1[[#This Row],[DAA 
(n)]]^1.5</f>
        <v>586752943.31970358</v>
      </c>
      <c r="K703" s="5">
        <f t="shared" si="65"/>
        <v>600412250.73158979</v>
      </c>
      <c r="L703" s="7">
        <f>LN(Table1[[#This Row],[NV]]/Table1[[#This Row],[NV_MA-1]])</f>
        <v>-2.0042221183576525</v>
      </c>
      <c r="M703" s="7">
        <f>LN(Table1[[#This Row],[NV]]/Table1[[#This Row],[NV_MA-2]])</f>
        <v>8.8820259110774344</v>
      </c>
      <c r="N703" s="4">
        <f>LN(Table1[[#This Row],[NV]]/Table1[[#This Row],[NV_MA-3]])</f>
        <v>4.7414188136728708</v>
      </c>
      <c r="O703" s="7">
        <f>LN(Table1[[#This Row],[NV]]/Table1[[#This Row],[Metcalfe
NV ~ n^2]])</f>
        <v>-1.9656066698519223</v>
      </c>
      <c r="P703" s="7">
        <f>Table1[[#This Row],[NV_MA-1]]*$M$3</f>
        <v>510556933765.93335</v>
      </c>
    </row>
    <row r="704" spans="1:16" x14ac:dyDescent="0.2">
      <c r="A704" s="2">
        <v>42989</v>
      </c>
      <c r="B704" s="3">
        <v>69626662826.214203</v>
      </c>
      <c r="C704" s="3">
        <f t="shared" si="60"/>
        <v>71878937026.897354</v>
      </c>
      <c r="D704" s="4">
        <f>LN(Table1[[#This Row],[NV]])</f>
        <v>24.966413417511394</v>
      </c>
      <c r="E704" s="5">
        <v>724503</v>
      </c>
      <c r="F704" s="5">
        <f t="shared" si="61"/>
        <v>524904597009</v>
      </c>
      <c r="G704" s="8">
        <f t="shared" si="62"/>
        <v>511359449591.26666</v>
      </c>
      <c r="H704" s="5">
        <f t="shared" si="63"/>
        <v>9775893.7157355454</v>
      </c>
      <c r="I704" s="5">
        <f t="shared" si="64"/>
        <v>9562659.2298481204</v>
      </c>
      <c r="J704" s="5">
        <f>Table1[[#This Row],[DAA 
(n)]]^1.5</f>
        <v>616680594.18698335</v>
      </c>
      <c r="K704" s="5">
        <f t="shared" si="65"/>
        <v>601126879.94940901</v>
      </c>
      <c r="L704" s="7">
        <f>LN(Table1[[#This Row],[NV]]/Table1[[#This Row],[NV_MA-1]])</f>
        <v>-1.9939251862097847</v>
      </c>
      <c r="M704" s="7">
        <f>LN(Table1[[#This Row],[NV]]/Table1[[#This Row],[NV_MA-2]])</f>
        <v>8.8930370090457131</v>
      </c>
      <c r="N704" s="4">
        <f>LN(Table1[[#This Row],[NV]]/Table1[[#This Row],[NV_MA-3]])</f>
        <v>4.7520968325690136</v>
      </c>
      <c r="O704" s="7">
        <f>LN(Table1[[#This Row],[NV]]/Table1[[#This Row],[Metcalfe
NV ~ n^2]])</f>
        <v>-2.020068945530709</v>
      </c>
      <c r="P704" s="7">
        <f>Table1[[#This Row],[NV_MA-1]]*$M$3</f>
        <v>511359449591.26666</v>
      </c>
    </row>
    <row r="705" spans="1:16" x14ac:dyDescent="0.2">
      <c r="A705" s="2">
        <v>42988</v>
      </c>
      <c r="B705" s="3">
        <v>70304162991.404495</v>
      </c>
      <c r="C705" s="3">
        <f t="shared" si="60"/>
        <v>71685369199.415558</v>
      </c>
      <c r="D705" s="4">
        <f>LN(Table1[[#This Row],[NV]])</f>
        <v>24.976096851526165</v>
      </c>
      <c r="E705" s="5">
        <v>581564</v>
      </c>
      <c r="F705" s="5">
        <f t="shared" si="61"/>
        <v>338216686096</v>
      </c>
      <c r="G705" s="8">
        <f t="shared" si="62"/>
        <v>510001525159</v>
      </c>
      <c r="H705" s="5">
        <f t="shared" si="63"/>
        <v>7719375.9738839651</v>
      </c>
      <c r="I705" s="5">
        <f t="shared" si="64"/>
        <v>9548821.9044902716</v>
      </c>
      <c r="J705" s="5">
        <f>Table1[[#This Row],[DAA 
(n)]]^1.5</f>
        <v>443502704.42550242</v>
      </c>
      <c r="K705" s="5">
        <f t="shared" si="65"/>
        <v>599918368.4956423</v>
      </c>
      <c r="L705" s="7">
        <f>LN(Table1[[#This Row],[NV]]/Table1[[#This Row],[NV_MA-1]])</f>
        <v>-1.9815827016419894</v>
      </c>
      <c r="M705" s="7">
        <f>LN(Table1[[#This Row],[NV]]/Table1[[#This Row],[NV_MA-2]])</f>
        <v>8.9041685074651777</v>
      </c>
      <c r="N705" s="4">
        <f>LN(Table1[[#This Row],[NV]]/Table1[[#This Row],[NV_MA-3]])</f>
        <v>4.763792700108989</v>
      </c>
      <c r="O705" s="7">
        <f>LN(Table1[[#This Row],[NV]]/Table1[[#This Row],[Metcalfe
NV ~ n^2]])</f>
        <v>-1.5708557586215228</v>
      </c>
      <c r="P705" s="7">
        <f>Table1[[#This Row],[NV_MA-1]]*$M$3</f>
        <v>510001525159</v>
      </c>
    </row>
    <row r="706" spans="1:16" x14ac:dyDescent="0.2">
      <c r="A706" s="2">
        <v>42987</v>
      </c>
      <c r="B706" s="3">
        <v>71628637979.749496</v>
      </c>
      <c r="C706" s="3">
        <f t="shared" si="60"/>
        <v>71350808541.625076</v>
      </c>
      <c r="D706" s="4">
        <f>LN(Table1[[#This Row],[NV]])</f>
        <v>24.994760802729829</v>
      </c>
      <c r="E706" s="5">
        <v>625612</v>
      </c>
      <c r="F706" s="5">
        <f t="shared" si="61"/>
        <v>391390374544</v>
      </c>
      <c r="G706" s="8">
        <f t="shared" si="62"/>
        <v>516467033024.59998</v>
      </c>
      <c r="H706" s="5">
        <f t="shared" si="63"/>
        <v>8349721.5802269094</v>
      </c>
      <c r="I706" s="5">
        <f t="shared" si="64"/>
        <v>9619791.0265577193</v>
      </c>
      <c r="J706" s="5">
        <f>Table1[[#This Row],[DAA 
(n)]]^1.5</f>
        <v>494831804.75715339</v>
      </c>
      <c r="K706" s="5">
        <f t="shared" si="65"/>
        <v>605904339.42101371</v>
      </c>
      <c r="L706" s="7">
        <f>LN(Table1[[#This Row],[NV]]/Table1[[#This Row],[NV_MA-1]])</f>
        <v>-1.9755164931004816</v>
      </c>
      <c r="M706" s="7">
        <f>LN(Table1[[#This Row],[NV]]/Table1[[#This Row],[NV_MA-2]])</f>
        <v>8.9154277031349327</v>
      </c>
      <c r="N706" s="4">
        <f>LN(Table1[[#This Row],[NV]]/Table1[[#This Row],[NV_MA-3]])</f>
        <v>4.7725281268976723</v>
      </c>
      <c r="O706" s="7">
        <f>LN(Table1[[#This Row],[NV]]/Table1[[#This Row],[Metcalfe
NV ~ n^2]])</f>
        <v>-1.6982104965000735</v>
      </c>
      <c r="P706" s="7">
        <f>Table1[[#This Row],[NV_MA-1]]*$M$3</f>
        <v>516467033024.59998</v>
      </c>
    </row>
    <row r="707" spans="1:16" x14ac:dyDescent="0.2">
      <c r="A707" s="2">
        <v>42986</v>
      </c>
      <c r="B707" s="3">
        <v>71483301765.084305</v>
      </c>
      <c r="C707" s="3">
        <f t="shared" si="60"/>
        <v>70846934230.978516</v>
      </c>
      <c r="D707" s="4">
        <f>LN(Table1[[#This Row],[NV]])</f>
        <v>24.992729717624179</v>
      </c>
      <c r="E707" s="5">
        <v>809056</v>
      </c>
      <c r="F707" s="5">
        <f t="shared" si="61"/>
        <v>654571611136</v>
      </c>
      <c r="G707" s="8">
        <f t="shared" si="62"/>
        <v>521223023926.5</v>
      </c>
      <c r="H707" s="5">
        <f t="shared" si="63"/>
        <v>11006093.145569997</v>
      </c>
      <c r="I707" s="5">
        <f t="shared" si="64"/>
        <v>9670373.6220009364</v>
      </c>
      <c r="J707" s="5">
        <f>Table1[[#This Row],[DAA 
(n)]]^1.5</f>
        <v>727725971.37882113</v>
      </c>
      <c r="K707" s="5">
        <f t="shared" si="65"/>
        <v>610234583.16271341</v>
      </c>
      <c r="L707" s="7">
        <f>LN(Table1[[#This Row],[NV]]/Table1[[#This Row],[NV_MA-1]])</f>
        <v>-1.9867141384370346</v>
      </c>
      <c r="M707" s="7">
        <f>LN(Table1[[#This Row],[NV]]/Table1[[#This Row],[NV_MA-2]])</f>
        <v>8.9081522137124622</v>
      </c>
      <c r="N707" s="4">
        <f>LN(Table1[[#This Row],[NV]]/Table1[[#This Row],[NV_MA-3]])</f>
        <v>4.7633757138559538</v>
      </c>
      <c r="O707" s="7">
        <f>LN(Table1[[#This Row],[NV]]/Table1[[#This Row],[Metcalfe
NV ~ n^2]])</f>
        <v>-2.2145171121873473</v>
      </c>
      <c r="P707" s="7">
        <f>Table1[[#This Row],[NV_MA-1]]*$M$3</f>
        <v>521223023926.5</v>
      </c>
    </row>
    <row r="708" spans="1:16" x14ac:dyDescent="0.2">
      <c r="A708" s="2">
        <v>42985</v>
      </c>
      <c r="B708" s="3">
        <v>76521831765.9095</v>
      </c>
      <c r="C708" s="3">
        <f t="shared" si="60"/>
        <v>70302448540.74408</v>
      </c>
      <c r="D708" s="4">
        <f>LN(Table1[[#This Row],[NV]])</f>
        <v>25.060841919625954</v>
      </c>
      <c r="E708" s="5">
        <v>767722</v>
      </c>
      <c r="F708" s="5">
        <f t="shared" si="61"/>
        <v>589397069284</v>
      </c>
      <c r="G708" s="8">
        <f t="shared" si="62"/>
        <v>516294462286</v>
      </c>
      <c r="H708" s="5">
        <f t="shared" si="63"/>
        <v>10403541.290123498</v>
      </c>
      <c r="I708" s="5">
        <f t="shared" si="64"/>
        <v>9623252.605169313</v>
      </c>
      <c r="J708" s="5">
        <f>Table1[[#This Row],[DAA 
(n)]]^1.5</f>
        <v>672676071.24443734</v>
      </c>
      <c r="K708" s="5">
        <f t="shared" si="65"/>
        <v>605996467.17548692</v>
      </c>
      <c r="L708" s="7">
        <f>LN(Table1[[#This Row],[NV]]/Table1[[#This Row],[NV_MA-1]])</f>
        <v>-1.9091011833805762</v>
      </c>
      <c r="M708" s="7">
        <f>LN(Table1[[#This Row],[NV]]/Table1[[#This Row],[NV_MA-2]])</f>
        <v>8.981149045484452</v>
      </c>
      <c r="N708" s="4">
        <f>LN(Table1[[#This Row],[NV]]/Table1[[#This Row],[NV_MA-3]])</f>
        <v>4.8384572053527783</v>
      </c>
      <c r="O708" s="7">
        <f>LN(Table1[[#This Row],[NV]]/Table1[[#This Row],[Metcalfe
NV ~ n^2]])</f>
        <v>-2.0415240152397871</v>
      </c>
      <c r="P708" s="7">
        <f>Table1[[#This Row],[NV_MA-1]]*$M$3</f>
        <v>516294462286</v>
      </c>
    </row>
    <row r="709" spans="1:16" x14ac:dyDescent="0.2">
      <c r="A709" s="2">
        <v>42984</v>
      </c>
      <c r="B709" s="3">
        <v>76150587844.509094</v>
      </c>
      <c r="C709" s="3">
        <f t="shared" si="60"/>
        <v>69634241606.798218</v>
      </c>
      <c r="D709" s="4">
        <f>LN(Table1[[#This Row],[NV]])</f>
        <v>25.055978635817983</v>
      </c>
      <c r="E709" s="5">
        <v>777010</v>
      </c>
      <c r="F709" s="5">
        <f t="shared" si="61"/>
        <v>603744540100</v>
      </c>
      <c r="G709" s="8">
        <f t="shared" si="62"/>
        <v>517258913163.20001</v>
      </c>
      <c r="H709" s="5">
        <f t="shared" si="63"/>
        <v>10538748.636025425</v>
      </c>
      <c r="I709" s="5">
        <f t="shared" si="64"/>
        <v>9632290.5342905261</v>
      </c>
      <c r="J709" s="5">
        <f>Table1[[#This Row],[DAA 
(n)]]^1.5</f>
        <v>684920101.2549566</v>
      </c>
      <c r="K709" s="5">
        <f t="shared" si="65"/>
        <v>606817044.67782927</v>
      </c>
      <c r="L709" s="7">
        <f>LN(Table1[[#This Row],[NV]]/Table1[[#This Row],[NV_MA-1]])</f>
        <v>-1.9158307494339357</v>
      </c>
      <c r="M709" s="7">
        <f>LN(Table1[[#This Row],[NV]]/Table1[[#This Row],[NV_MA-2]])</f>
        <v>8.975347026298369</v>
      </c>
      <c r="N709" s="4">
        <f>LN(Table1[[#This Row],[NV]]/Table1[[#This Row],[NV_MA-3]])</f>
        <v>4.8322407413245445</v>
      </c>
      <c r="O709" s="7">
        <f>LN(Table1[[#This Row],[NV]]/Table1[[#This Row],[Metcalfe
NV ~ n^2]])</f>
        <v>-2.0704383627416885</v>
      </c>
      <c r="P709" s="7">
        <f>Table1[[#This Row],[NV_MA-1]]*$M$3</f>
        <v>517258913163.20001</v>
      </c>
    </row>
    <row r="710" spans="1:16" x14ac:dyDescent="0.2">
      <c r="A710" s="2">
        <v>42983</v>
      </c>
      <c r="B710" s="3">
        <v>73179279265.8815</v>
      </c>
      <c r="C710" s="3">
        <f t="shared" si="60"/>
        <v>68961341095.911041</v>
      </c>
      <c r="D710" s="4">
        <f>LN(Table1[[#This Row],[NV]])</f>
        <v>25.016178147703531</v>
      </c>
      <c r="E710" s="5">
        <v>780357</v>
      </c>
      <c r="F710" s="5">
        <f t="shared" si="61"/>
        <v>608957047449</v>
      </c>
      <c r="G710" s="8">
        <f t="shared" si="62"/>
        <v>513099827096</v>
      </c>
      <c r="H710" s="5">
        <f t="shared" si="63"/>
        <v>10587498.893208843</v>
      </c>
      <c r="I710" s="5">
        <f t="shared" si="64"/>
        <v>9591221.8141348492</v>
      </c>
      <c r="J710" s="5">
        <f>Table1[[#This Row],[DAA 
(n)]]^1.5</f>
        <v>689350342.47917795</v>
      </c>
      <c r="K710" s="5">
        <f t="shared" si="65"/>
        <v>603177980.28959441</v>
      </c>
      <c r="L710" s="7">
        <f>LN(Table1[[#This Row],[NV]]/Table1[[#This Row],[NV_MA-1]])</f>
        <v>-1.9475581102115949</v>
      </c>
      <c r="M710" s="7">
        <f>LN(Table1[[#This Row],[NV]]/Table1[[#This Row],[NV_MA-2]])</f>
        <v>8.9398193039399665</v>
      </c>
      <c r="N710" s="4">
        <f>LN(Table1[[#This Row],[NV]]/Table1[[#This Row],[NV_MA-3]])</f>
        <v>4.798455278536772</v>
      </c>
      <c r="O710" s="7">
        <f>LN(Table1[[#This Row],[NV]]/Table1[[#This Row],[Metcalfe
NV ~ n^2]])</f>
        <v>-2.1188354248250496</v>
      </c>
      <c r="P710" s="7">
        <f>Table1[[#This Row],[NV_MA-1]]*$M$3</f>
        <v>513099827096</v>
      </c>
    </row>
    <row r="711" spans="1:16" x14ac:dyDescent="0.2">
      <c r="A711" s="2">
        <v>42982</v>
      </c>
      <c r="B711" s="3">
        <v>70051547633.145798</v>
      </c>
      <c r="C711" s="3">
        <f t="shared" si="60"/>
        <v>68298911358.626244</v>
      </c>
      <c r="D711" s="4">
        <f>LN(Table1[[#This Row],[NV]])</f>
        <v>24.972497202749413</v>
      </c>
      <c r="E711" s="5">
        <v>760792</v>
      </c>
      <c r="F711" s="5">
        <f t="shared" si="61"/>
        <v>578804467264</v>
      </c>
      <c r="G711" s="8">
        <f t="shared" si="62"/>
        <v>502777773255.73334</v>
      </c>
      <c r="H711" s="5">
        <f t="shared" si="63"/>
        <v>10302732.964230031</v>
      </c>
      <c r="I711" s="5">
        <f t="shared" si="64"/>
        <v>9479245.131106386</v>
      </c>
      <c r="J711" s="5">
        <f>Table1[[#This Row],[DAA 
(n)]]^1.5</f>
        <v>663588583.58075368</v>
      </c>
      <c r="K711" s="5">
        <f t="shared" si="65"/>
        <v>593687829.79283464</v>
      </c>
      <c r="L711" s="7">
        <f>LN(Table1[[#This Row],[NV]]/Table1[[#This Row],[NV_MA-1]])</f>
        <v>-1.9709169040006849</v>
      </c>
      <c r="M711" s="7">
        <f>LN(Table1[[#This Row],[NV]]/Table1[[#This Row],[NV_MA-2]])</f>
        <v>8.9078819592090692</v>
      </c>
      <c r="N711" s="4">
        <f>LN(Table1[[#This Row],[NV]]/Table1[[#This Row],[NV_MA-3]])</f>
        <v>4.7706330026358534</v>
      </c>
      <c r="O711" s="7">
        <f>LN(Table1[[#This Row],[NV]]/Table1[[#This Row],[Metcalfe
NV ~ n^2]])</f>
        <v>-2.1117333470724358</v>
      </c>
      <c r="P711" s="7">
        <f>Table1[[#This Row],[NV_MA-1]]*$M$3</f>
        <v>502777773255.73334</v>
      </c>
    </row>
    <row r="712" spans="1:16" x14ac:dyDescent="0.2">
      <c r="A712" s="2">
        <v>42981</v>
      </c>
      <c r="B712" s="3">
        <v>76320029565.177399</v>
      </c>
      <c r="C712" s="3">
        <f t="shared" si="60"/>
        <v>67746802874.874763</v>
      </c>
      <c r="D712" s="4">
        <f>LN(Table1[[#This Row],[NV]])</f>
        <v>25.058201251470766</v>
      </c>
      <c r="E712" s="5">
        <v>587110</v>
      </c>
      <c r="F712" s="5">
        <f t="shared" si="61"/>
        <v>344698152100</v>
      </c>
      <c r="G712" s="8">
        <f t="shared" si="62"/>
        <v>497223733021.09998</v>
      </c>
      <c r="H712" s="5">
        <f t="shared" si="63"/>
        <v>7798563.0341184763</v>
      </c>
      <c r="I712" s="5">
        <f t="shared" si="64"/>
        <v>9421996.0378122013</v>
      </c>
      <c r="J712" s="5">
        <f>Table1[[#This Row],[DAA 
(n)]]^1.5</f>
        <v>449861903.3430503</v>
      </c>
      <c r="K712" s="5">
        <f t="shared" si="65"/>
        <v>588715540.41457427</v>
      </c>
      <c r="L712" s="7">
        <f>LN(Table1[[#This Row],[NV]]/Table1[[#This Row],[NV_MA-1]])</f>
        <v>-1.8741046773219541</v>
      </c>
      <c r="M712" s="7">
        <f>LN(Table1[[#This Row],[NV]]/Table1[[#This Row],[NV_MA-2]])</f>
        <v>8.9996437337538637</v>
      </c>
      <c r="N712" s="4">
        <f>LN(Table1[[#This Row],[NV]]/Table1[[#This Row],[NV_MA-3]])</f>
        <v>4.8647475799702198</v>
      </c>
      <c r="O712" s="7">
        <f>LN(Table1[[#This Row],[NV]]/Table1[[#This Row],[Metcalfe
NV ~ n^2]])</f>
        <v>-1.5077336980905636</v>
      </c>
      <c r="P712" s="7">
        <f>Table1[[#This Row],[NV_MA-1]]*$M$3</f>
        <v>497223733021.09998</v>
      </c>
    </row>
    <row r="713" spans="1:16" x14ac:dyDescent="0.2">
      <c r="A713" s="2">
        <v>42980</v>
      </c>
      <c r="B713" s="3">
        <v>74964112805.090393</v>
      </c>
      <c r="C713" s="3">
        <f t="shared" si="60"/>
        <v>66773975513.045326</v>
      </c>
      <c r="D713" s="4">
        <f>LN(Table1[[#This Row],[NV]])</f>
        <v>25.040275340034885</v>
      </c>
      <c r="E713" s="5">
        <v>709832</v>
      </c>
      <c r="F713" s="5">
        <f t="shared" si="61"/>
        <v>503861468224</v>
      </c>
      <c r="G713" s="8">
        <f t="shared" si="62"/>
        <v>500614341442.29999</v>
      </c>
      <c r="H713" s="5">
        <f t="shared" si="63"/>
        <v>9563412.9292782135</v>
      </c>
      <c r="I713" s="5">
        <f t="shared" si="64"/>
        <v>9460754.6158769038</v>
      </c>
      <c r="J713" s="5">
        <f>Table1[[#This Row],[DAA 
(n)]]^1.5</f>
        <v>598044307.4826299</v>
      </c>
      <c r="K713" s="5">
        <f t="shared" si="65"/>
        <v>591924857.38276279</v>
      </c>
      <c r="L713" s="7">
        <f>LN(Table1[[#This Row],[NV]]/Table1[[#This Row],[NV_MA-1]])</f>
        <v>-1.8988265240052333</v>
      </c>
      <c r="M713" s="7">
        <f>LN(Table1[[#This Row],[NV]]/Table1[[#This Row],[NV_MA-2]])</f>
        <v>8.9776126330680288</v>
      </c>
      <c r="N713" s="4">
        <f>LN(Table1[[#This Row],[NV]]/Table1[[#This Row],[NV_MA-3]])</f>
        <v>4.8413850853395948</v>
      </c>
      <c r="O713" s="7">
        <f>LN(Table1[[#This Row],[NV]]/Table1[[#This Row],[Metcalfe
NV ~ n^2]])</f>
        <v>-1.9052918625657687</v>
      </c>
      <c r="P713" s="7">
        <f>Table1[[#This Row],[NV_MA-1]]*$M$3</f>
        <v>500614341442.29999</v>
      </c>
    </row>
    <row r="714" spans="1:16" x14ac:dyDescent="0.2">
      <c r="A714" s="2">
        <v>42979</v>
      </c>
      <c r="B714" s="3">
        <v>81117156015.641998</v>
      </c>
      <c r="C714" s="3">
        <f t="shared" ref="C714:C777" si="66">AVERAGE(B714:B743)</f>
        <v>65808029705.566528</v>
      </c>
      <c r="D714" s="4">
        <f>LN(Table1[[#This Row],[NV]])</f>
        <v>25.119160317195931</v>
      </c>
      <c r="E714" s="5">
        <v>767441</v>
      </c>
      <c r="F714" s="5">
        <f t="shared" ref="F714:F777" si="67">E714^2</f>
        <v>588965688481</v>
      </c>
      <c r="G714" s="8">
        <f t="shared" ref="G714:G777" si="68">AVERAGE(F714:F743)</f>
        <v>495532884769</v>
      </c>
      <c r="H714" s="5">
        <f t="shared" ref="H714:H777" si="69">E714*LN(E714)</f>
        <v>10399452.459141441</v>
      </c>
      <c r="I714" s="5">
        <f t="shared" ref="I714:I777" si="70">AVERAGE(H714:H743)</f>
        <v>9404638.5870982949</v>
      </c>
      <c r="J714" s="5">
        <f>Table1[[#This Row],[DAA 
(n)]]^1.5</f>
        <v>672306787.80862117</v>
      </c>
      <c r="K714" s="5">
        <f t="shared" ref="K714:K777" si="71">AVERAGE(J714:J743)</f>
        <v>587204156.44652212</v>
      </c>
      <c r="L714" s="7">
        <f>LN(Table1[[#This Row],[NV]]/Table1[[#This Row],[NV_MA-1]])</f>
        <v>-1.8097392381578969</v>
      </c>
      <c r="M714" s="7">
        <f>LN(Table1[[#This Row],[NV]]/Table1[[#This Row],[NV_MA-2]])</f>
        <v>9.0624467249577734</v>
      </c>
      <c r="N714" s="4">
        <f>LN(Table1[[#This Row],[NV]]/Table1[[#This Row],[NV_MA-3]])</f>
        <v>4.9282772035393014</v>
      </c>
      <c r="O714" s="7">
        <f>LN(Table1[[#This Row],[NV]]/Table1[[#This Row],[Metcalfe
NV ~ n^2]])</f>
        <v>-1.9824734478529527</v>
      </c>
      <c r="P714" s="7">
        <f>Table1[[#This Row],[NV_MA-1]]*$M$3</f>
        <v>495532884769</v>
      </c>
    </row>
    <row r="715" spans="1:16" x14ac:dyDescent="0.2">
      <c r="A715" s="2">
        <v>42978</v>
      </c>
      <c r="B715" s="3">
        <v>78316824804.940994</v>
      </c>
      <c r="C715" s="3">
        <f t="shared" si="66"/>
        <v>64581922180.826744</v>
      </c>
      <c r="D715" s="4">
        <f>LN(Table1[[#This Row],[NV]])</f>
        <v>25.08402829304119</v>
      </c>
      <c r="E715" s="5">
        <v>797023</v>
      </c>
      <c r="F715" s="5">
        <f t="shared" si="67"/>
        <v>635245662529</v>
      </c>
      <c r="G715" s="8">
        <f t="shared" si="68"/>
        <v>487865441083.76666</v>
      </c>
      <c r="H715" s="5">
        <f t="shared" si="69"/>
        <v>10830457.674705459</v>
      </c>
      <c r="I715" s="5">
        <f t="shared" si="70"/>
        <v>9323663.3343600761</v>
      </c>
      <c r="J715" s="5">
        <f>Table1[[#This Row],[DAA 
(n)]]^1.5</f>
        <v>711551406.21451306</v>
      </c>
      <c r="K715" s="5">
        <f t="shared" si="71"/>
        <v>580251716.4147228</v>
      </c>
      <c r="L715" s="7">
        <f>LN(Table1[[#This Row],[NV]]/Table1[[#This Row],[NV_MA-1]])</f>
        <v>-1.8292771762522668</v>
      </c>
      <c r="M715" s="7">
        <f>LN(Table1[[#This Row],[NV]]/Table1[[#This Row],[NV_MA-2]])</f>
        <v>9.0359621219812816</v>
      </c>
      <c r="N715" s="4">
        <f>LN(Table1[[#This Row],[NV]]/Table1[[#This Row],[NV_MA-3]])</f>
        <v>4.9050557318660406</v>
      </c>
      <c r="O715" s="7">
        <f>LN(Table1[[#This Row],[NV]]/Table1[[#This Row],[Metcalfe
NV ~ n^2]])</f>
        <v>-2.093249338107372</v>
      </c>
      <c r="P715" s="7">
        <f>Table1[[#This Row],[NV_MA-1]]*$M$3</f>
        <v>487865441083.76666</v>
      </c>
    </row>
    <row r="716" spans="1:16" x14ac:dyDescent="0.2">
      <c r="A716" s="2">
        <v>42977</v>
      </c>
      <c r="B716" s="3">
        <v>75770535796.077301</v>
      </c>
      <c r="C716" s="3">
        <f t="shared" si="66"/>
        <v>63470033804.080948</v>
      </c>
      <c r="D716" s="4">
        <f>LN(Table1[[#This Row],[NV]])</f>
        <v>25.05097534421321</v>
      </c>
      <c r="E716" s="5">
        <v>805068</v>
      </c>
      <c r="F716" s="5">
        <f t="shared" si="67"/>
        <v>648134484624</v>
      </c>
      <c r="G716" s="8">
        <f t="shared" si="68"/>
        <v>474168382410.16669</v>
      </c>
      <c r="H716" s="5">
        <f t="shared" si="69"/>
        <v>10947863.740408367</v>
      </c>
      <c r="I716" s="5">
        <f t="shared" si="70"/>
        <v>9168968.3956941087</v>
      </c>
      <c r="J716" s="5">
        <f>Table1[[#This Row],[DAA 
(n)]]^1.5</f>
        <v>722351945.56896818</v>
      </c>
      <c r="K716" s="5">
        <f t="shared" si="71"/>
        <v>567398841.5218643</v>
      </c>
      <c r="L716" s="7">
        <f>LN(Table1[[#This Row],[NV]]/Table1[[#This Row],[NV_MA-1]])</f>
        <v>-1.8338529884987493</v>
      </c>
      <c r="M716" s="7">
        <f>LN(Table1[[#This Row],[NV]]/Table1[[#This Row],[NV_MA-2]])</f>
        <v>9.0196400040521905</v>
      </c>
      <c r="N716" s="4">
        <f>LN(Table1[[#This Row],[NV]]/Table1[[#This Row],[NV_MA-3]])</f>
        <v>4.8944023056072101</v>
      </c>
      <c r="O716" s="7">
        <f>LN(Table1[[#This Row],[NV]]/Table1[[#This Row],[Metcalfe
NV ~ n^2]])</f>
        <v>-2.146388705552444</v>
      </c>
      <c r="P716" s="7">
        <f>Table1[[#This Row],[NV_MA-1]]*$M$3</f>
        <v>474168382410.16669</v>
      </c>
    </row>
    <row r="717" spans="1:16" x14ac:dyDescent="0.2">
      <c r="A717" s="2">
        <v>42976</v>
      </c>
      <c r="B717" s="3">
        <v>76050058941.233505</v>
      </c>
      <c r="C717" s="3">
        <f t="shared" si="66"/>
        <v>62514035587.352676</v>
      </c>
      <c r="D717" s="4">
        <f>LN(Table1[[#This Row],[NV]])</f>
        <v>25.054657630684069</v>
      </c>
      <c r="E717" s="5">
        <v>789243</v>
      </c>
      <c r="F717" s="5">
        <f t="shared" si="67"/>
        <v>622904513049</v>
      </c>
      <c r="G717" s="8">
        <f t="shared" si="68"/>
        <v>468539045173.5</v>
      </c>
      <c r="H717" s="5">
        <f t="shared" si="69"/>
        <v>10716996.160429372</v>
      </c>
      <c r="I717" s="5">
        <f t="shared" si="70"/>
        <v>9114360.7490812633</v>
      </c>
      <c r="J717" s="5">
        <f>Table1[[#This Row],[DAA 
(n)]]^1.5</f>
        <v>701158346.30440784</v>
      </c>
      <c r="K717" s="5">
        <f t="shared" si="71"/>
        <v>562520535.12010562</v>
      </c>
      <c r="L717" s="7">
        <f>LN(Table1[[#This Row],[NV]]/Table1[[#This Row],[NV_MA-1]])</f>
        <v>-1.8182276452867361</v>
      </c>
      <c r="M717" s="7">
        <f>LN(Table1[[#This Row],[NV]]/Table1[[#This Row],[NV_MA-2]])</f>
        <v>9.0292957988004332</v>
      </c>
      <c r="N717" s="4">
        <f>LN(Table1[[#This Row],[NV]]/Table1[[#This Row],[NV_MA-3]])</f>
        <v>4.9067194324273915</v>
      </c>
      <c r="O717" s="7">
        <f>LN(Table1[[#This Row],[NV]]/Table1[[#This Row],[Metcalfe
NV ~ n^2]])</f>
        <v>-2.1030014437185427</v>
      </c>
      <c r="P717" s="7">
        <f>Table1[[#This Row],[NV_MA-1]]*$M$3</f>
        <v>468539045173.5</v>
      </c>
    </row>
    <row r="718" spans="1:16" x14ac:dyDescent="0.2">
      <c r="A718" s="2">
        <v>42975</v>
      </c>
      <c r="B718" s="3">
        <v>72365182647.900299</v>
      </c>
      <c r="C718" s="3">
        <f t="shared" si="66"/>
        <v>61483977439.520981</v>
      </c>
      <c r="D718" s="4">
        <f>LN(Table1[[#This Row],[NV]])</f>
        <v>25.004991118014004</v>
      </c>
      <c r="E718" s="5">
        <v>661017</v>
      </c>
      <c r="F718" s="5">
        <f t="shared" si="67"/>
        <v>436943474289</v>
      </c>
      <c r="G718" s="8">
        <f t="shared" si="68"/>
        <v>459125647827.73334</v>
      </c>
      <c r="H718" s="5">
        <f t="shared" si="69"/>
        <v>8858642.3534227833</v>
      </c>
      <c r="I718" s="5">
        <f t="shared" si="70"/>
        <v>9015373.6717416439</v>
      </c>
      <c r="J718" s="5">
        <f>Table1[[#This Row],[DAA 
(n)]]^1.5</f>
        <v>537426334.06271815</v>
      </c>
      <c r="K718" s="5">
        <f t="shared" si="71"/>
        <v>554006888.18282187</v>
      </c>
      <c r="L718" s="7">
        <f>LN(Table1[[#This Row],[NV]]/Table1[[#This Row],[NV_MA-1]])</f>
        <v>-1.8475986340763795</v>
      </c>
      <c r="M718" s="7">
        <f>LN(Table1[[#This Row],[NV]]/Table1[[#This Row],[NV_MA-2]])</f>
        <v>8.9905492542544039</v>
      </c>
      <c r="N718" s="4">
        <f>LN(Table1[[#This Row],[NV]]/Table1[[#This Row],[NV_MA-3]])</f>
        <v>4.8723034398367426</v>
      </c>
      <c r="O718" s="7">
        <f>LN(Table1[[#This Row],[NV]]/Table1[[#This Row],[Metcalfe
NV ~ n^2]])</f>
        <v>-1.7980785562085457</v>
      </c>
      <c r="P718" s="7">
        <f>Table1[[#This Row],[NV_MA-1]]*$M$3</f>
        <v>459125647827.73334</v>
      </c>
    </row>
    <row r="719" spans="1:16" x14ac:dyDescent="0.2">
      <c r="A719" s="2">
        <v>42974</v>
      </c>
      <c r="B719" s="3">
        <v>71779031593.838196</v>
      </c>
      <c r="C719" s="3">
        <f t="shared" si="66"/>
        <v>60561035903.931534</v>
      </c>
      <c r="D719" s="4">
        <f>LN(Table1[[#This Row],[NV]])</f>
        <v>24.99685823126584</v>
      </c>
      <c r="E719" s="5">
        <v>753881</v>
      </c>
      <c r="F719" s="5">
        <f t="shared" si="67"/>
        <v>568336562161</v>
      </c>
      <c r="G719" s="8">
        <f t="shared" si="68"/>
        <v>457986336077.06665</v>
      </c>
      <c r="H719" s="5">
        <f t="shared" si="69"/>
        <v>10202263.890651615</v>
      </c>
      <c r="I719" s="5">
        <f t="shared" si="70"/>
        <v>9002727.7066003699</v>
      </c>
      <c r="J719" s="5">
        <f>Table1[[#This Row],[DAA 
(n)]]^1.5</f>
        <v>654567136.2194227</v>
      </c>
      <c r="K719" s="5">
        <f t="shared" si="71"/>
        <v>552945273.74632812</v>
      </c>
      <c r="L719" s="7">
        <f>LN(Table1[[#This Row],[NV]]/Table1[[#This Row],[NV_MA-1]])</f>
        <v>-1.8532469554568503</v>
      </c>
      <c r="M719" s="7">
        <f>LN(Table1[[#This Row],[NV]]/Table1[[#This Row],[NV_MA-2]])</f>
        <v>8.9838200633732068</v>
      </c>
      <c r="N719" s="4">
        <f>LN(Table1[[#This Row],[NV]]/Table1[[#This Row],[NV_MA-3]])</f>
        <v>4.8660886391603757</v>
      </c>
      <c r="O719" s="7">
        <f>LN(Table1[[#This Row],[NV]]/Table1[[#This Row],[Metcalfe
NV ~ n^2]])</f>
        <v>-2.0691213879356423</v>
      </c>
      <c r="P719" s="7">
        <f>Table1[[#This Row],[NV_MA-1]]*$M$3</f>
        <v>457986336077.06665</v>
      </c>
    </row>
    <row r="720" spans="1:16" x14ac:dyDescent="0.2">
      <c r="A720" s="2">
        <v>42973</v>
      </c>
      <c r="B720" s="3">
        <v>71747333662.567093</v>
      </c>
      <c r="C720" s="3">
        <f t="shared" si="66"/>
        <v>59701972038.973785</v>
      </c>
      <c r="D720" s="4">
        <f>LN(Table1[[#This Row],[NV]])</f>
        <v>24.996416529398314</v>
      </c>
      <c r="E720" s="5">
        <v>617917</v>
      </c>
      <c r="F720" s="5">
        <f t="shared" si="67"/>
        <v>381821418889</v>
      </c>
      <c r="G720" s="8">
        <f t="shared" si="68"/>
        <v>454626543353.06665</v>
      </c>
      <c r="H720" s="5">
        <f t="shared" si="69"/>
        <v>8239372.8924635639</v>
      </c>
      <c r="I720" s="5">
        <f t="shared" si="70"/>
        <v>8968876.3131284472</v>
      </c>
      <c r="J720" s="5">
        <f>Table1[[#This Row],[DAA 
(n)]]^1.5</f>
        <v>485730321.98498189</v>
      </c>
      <c r="K720" s="5">
        <f t="shared" si="71"/>
        <v>549973479.04968965</v>
      </c>
      <c r="L720" s="7">
        <f>LN(Table1[[#This Row],[NV]]/Table1[[#This Row],[NV_MA-1]])</f>
        <v>-1.8463256056321484</v>
      </c>
      <c r="M720" s="7">
        <f>LN(Table1[[#This Row],[NV]]/Table1[[#This Row],[NV_MA-2]])</f>
        <v>8.9871455748795555</v>
      </c>
      <c r="N720" s="4">
        <f>LN(Table1[[#This Row],[NV]]/Table1[[#This Row],[NV_MA-3]])</f>
        <v>4.871035914279795</v>
      </c>
      <c r="O720" s="7">
        <f>LN(Table1[[#This Row],[NV]]/Table1[[#This Row],[Metcalfe
NV ~ n^2]])</f>
        <v>-1.6718023170278675</v>
      </c>
      <c r="P720" s="7">
        <f>Table1[[#This Row],[NV_MA-1]]*$M$3</f>
        <v>454626543353.06665</v>
      </c>
    </row>
    <row r="721" spans="1:16" x14ac:dyDescent="0.2">
      <c r="A721" s="2">
        <v>42972</v>
      </c>
      <c r="B721" s="3">
        <v>71821303302.4935</v>
      </c>
      <c r="C721" s="3">
        <f t="shared" si="66"/>
        <v>58772781324.098335</v>
      </c>
      <c r="D721" s="4">
        <f>LN(Table1[[#This Row],[NV]])</f>
        <v>24.997446972370195</v>
      </c>
      <c r="E721" s="5">
        <v>587663</v>
      </c>
      <c r="F721" s="5">
        <f t="shared" si="67"/>
        <v>345347801569</v>
      </c>
      <c r="G721" s="8">
        <f t="shared" si="68"/>
        <v>457626379334.13336</v>
      </c>
      <c r="H721" s="5">
        <f t="shared" si="69"/>
        <v>7806461.7754861647</v>
      </c>
      <c r="I721" s="5">
        <f t="shared" si="70"/>
        <v>9001955.1731944215</v>
      </c>
      <c r="J721" s="5">
        <f>Table1[[#This Row],[DAA 
(n)]]^1.5</f>
        <v>450497641.62916911</v>
      </c>
      <c r="K721" s="5">
        <f t="shared" si="71"/>
        <v>552758639.41862476</v>
      </c>
      <c r="L721" s="7">
        <f>LN(Table1[[#This Row],[NV]]/Table1[[#This Row],[NV_MA-1]])</f>
        <v>-1.8518719501265428</v>
      </c>
      <c r="M721" s="7">
        <f>LN(Table1[[#This Row],[NV]]/Table1[[#This Row],[NV_MA-2]])</f>
        <v>8.9844946191971644</v>
      </c>
      <c r="N721" s="4">
        <f>LN(Table1[[#This Row],[NV]]/Table1[[#This Row],[NV_MA-3]])</f>
        <v>4.867014964906069</v>
      </c>
      <c r="O721" s="7">
        <f>LN(Table1[[#This Row],[NV]]/Table1[[#This Row],[Metcalfe
NV ~ n^2]])</f>
        <v>-1.5703708942852328</v>
      </c>
      <c r="P721" s="7">
        <f>Table1[[#This Row],[NV_MA-1]]*$M$3</f>
        <v>457626379334.13336</v>
      </c>
    </row>
    <row r="722" spans="1:16" x14ac:dyDescent="0.2">
      <c r="A722" s="2">
        <v>42971</v>
      </c>
      <c r="B722" s="3">
        <v>71589159969.921707</v>
      </c>
      <c r="C722" s="3">
        <f t="shared" si="66"/>
        <v>57763354203.195549</v>
      </c>
      <c r="D722" s="4">
        <f>LN(Table1[[#This Row],[NV]])</f>
        <v>24.994209502383185</v>
      </c>
      <c r="E722" s="5">
        <v>542527</v>
      </c>
      <c r="F722" s="5">
        <f t="shared" si="67"/>
        <v>294335545729</v>
      </c>
      <c r="G722" s="8">
        <f t="shared" si="68"/>
        <v>460313317228.79999</v>
      </c>
      <c r="H722" s="5">
        <f t="shared" si="69"/>
        <v>7163522.7823279556</v>
      </c>
      <c r="I722" s="5">
        <f t="shared" si="70"/>
        <v>9033014.4825602248</v>
      </c>
      <c r="J722" s="5">
        <f>Table1[[#This Row],[DAA 
(n)]]^1.5</f>
        <v>399606031.75842768</v>
      </c>
      <c r="K722" s="5">
        <f t="shared" si="71"/>
        <v>555317331.38644278</v>
      </c>
      <c r="L722" s="7">
        <f>LN(Table1[[#This Row],[NV]]/Table1[[#This Row],[NV_MA-1]])</f>
        <v>-1.8609637165968473</v>
      </c>
      <c r="M722" s="7">
        <f>LN(Table1[[#This Row],[NV]]/Table1[[#This Row],[NV_MA-2]])</f>
        <v>8.9778128029578781</v>
      </c>
      <c r="N722" s="4">
        <f>LN(Table1[[#This Row],[NV]]/Table1[[#This Row],[NV_MA-3]])</f>
        <v>4.8591592258058096</v>
      </c>
      <c r="O722" s="7">
        <f>LN(Table1[[#This Row],[NV]]/Table1[[#This Row],[Metcalfe
NV ~ n^2]])</f>
        <v>-1.4137767631038953</v>
      </c>
      <c r="P722" s="7">
        <f>Table1[[#This Row],[NV_MA-1]]*$M$3</f>
        <v>460313317228.79999</v>
      </c>
    </row>
    <row r="723" spans="1:16" x14ac:dyDescent="0.2">
      <c r="A723" s="2">
        <v>42970</v>
      </c>
      <c r="B723" s="3">
        <v>68405617415.603302</v>
      </c>
      <c r="C723" s="3">
        <f t="shared" si="66"/>
        <v>56781167040.191986</v>
      </c>
      <c r="D723" s="4">
        <f>LN(Table1[[#This Row],[NV]])</f>
        <v>24.948720784161878</v>
      </c>
      <c r="E723" s="5">
        <v>839588</v>
      </c>
      <c r="F723" s="5">
        <f t="shared" si="67"/>
        <v>704908009744</v>
      </c>
      <c r="G723" s="8">
        <f t="shared" si="68"/>
        <v>466930383203.20001</v>
      </c>
      <c r="H723" s="5">
        <f t="shared" si="69"/>
        <v>11452539.967788618</v>
      </c>
      <c r="I723" s="5">
        <f t="shared" si="70"/>
        <v>9109248.8487661369</v>
      </c>
      <c r="J723" s="5">
        <f>Table1[[#This Row],[DAA 
(n)]]^1.5</f>
        <v>769306379.85457098</v>
      </c>
      <c r="K723" s="5">
        <f t="shared" si="71"/>
        <v>561604222.03794134</v>
      </c>
      <c r="L723" s="7">
        <f>LN(Table1[[#This Row],[NV]]/Table1[[#This Row],[NV_MA-1]])</f>
        <v>-1.9207252269710204</v>
      </c>
      <c r="M723" s="7">
        <f>LN(Table1[[#This Row],[NV]]/Table1[[#This Row],[NV_MA-2]])</f>
        <v>8.9239199718086208</v>
      </c>
      <c r="N723" s="4">
        <f>LN(Table1[[#This Row],[NV]]/Table1[[#This Row],[NV_MA-3]])</f>
        <v>4.8024128556404326</v>
      </c>
      <c r="O723" s="7">
        <f>LN(Table1[[#This Row],[NV]]/Table1[[#This Row],[Metcalfe
NV ~ n^2]])</f>
        <v>-2.3326123644505796</v>
      </c>
      <c r="P723" s="7">
        <f>Table1[[#This Row],[NV_MA-1]]*$M$3</f>
        <v>466930383203.20001</v>
      </c>
    </row>
    <row r="724" spans="1:16" x14ac:dyDescent="0.2">
      <c r="A724" s="2">
        <v>42969</v>
      </c>
      <c r="B724" s="3">
        <v>67231818764.273399</v>
      </c>
      <c r="C724" s="3">
        <f t="shared" si="66"/>
        <v>56014490013.963394</v>
      </c>
      <c r="D724" s="4">
        <f>LN(Table1[[#This Row],[NV]])</f>
        <v>24.931412465928805</v>
      </c>
      <c r="E724" s="5">
        <v>530992</v>
      </c>
      <c r="F724" s="5">
        <f t="shared" si="67"/>
        <v>281952504064</v>
      </c>
      <c r="G724" s="8">
        <f t="shared" si="68"/>
        <v>458907543975.76666</v>
      </c>
      <c r="H724" s="5">
        <f t="shared" si="69"/>
        <v>6999803.2263408462</v>
      </c>
      <c r="I724" s="5">
        <f t="shared" si="70"/>
        <v>9032551.5023898017</v>
      </c>
      <c r="J724" s="5">
        <f>Table1[[#This Row],[DAA 
(n)]]^1.5</f>
        <v>386929611.21882451</v>
      </c>
      <c r="K724" s="5">
        <f t="shared" si="71"/>
        <v>554707323.76562083</v>
      </c>
      <c r="L724" s="7">
        <f>LN(Table1[[#This Row],[NV]]/Table1[[#This Row],[NV_MA-1]])</f>
        <v>-1.9207021315418591</v>
      </c>
      <c r="M724" s="7">
        <f>LN(Table1[[#This Row],[NV]]/Table1[[#This Row],[NV_MA-2]])</f>
        <v>8.9150670220435586</v>
      </c>
      <c r="N724" s="4">
        <f>LN(Table1[[#This Row],[NV]]/Table1[[#This Row],[NV_MA-3]])</f>
        <v>4.7974612778795951</v>
      </c>
      <c r="O724" s="7">
        <f>LN(Table1[[#This Row],[NV]]/Table1[[#This Row],[Metcalfe
NV ~ n^2]])</f>
        <v>-1.4335920024656197</v>
      </c>
      <c r="P724" s="7">
        <f>Table1[[#This Row],[NV_MA-1]]*$M$3</f>
        <v>458907543975.76666</v>
      </c>
    </row>
    <row r="725" spans="1:16" x14ac:dyDescent="0.2">
      <c r="A725" s="2">
        <v>42968</v>
      </c>
      <c r="B725" s="3">
        <v>65939655964.713898</v>
      </c>
      <c r="C725" s="3">
        <f t="shared" si="66"/>
        <v>55283400637.60511</v>
      </c>
      <c r="D725" s="4">
        <f>LN(Table1[[#This Row],[NV]])</f>
        <v>24.912005857177444</v>
      </c>
      <c r="E725" s="5">
        <v>632318</v>
      </c>
      <c r="F725" s="5">
        <f t="shared" si="67"/>
        <v>399826053124</v>
      </c>
      <c r="G725" s="8">
        <f t="shared" si="68"/>
        <v>459118205443.63336</v>
      </c>
      <c r="H725" s="5">
        <f t="shared" si="69"/>
        <v>8445964.9264133293</v>
      </c>
      <c r="I725" s="5">
        <f t="shared" si="70"/>
        <v>9035350.3325552214</v>
      </c>
      <c r="J725" s="5">
        <f>Table1[[#This Row],[DAA 
(n)]]^1.5</f>
        <v>502809317.99168259</v>
      </c>
      <c r="K725" s="5">
        <f t="shared" si="71"/>
        <v>554923543.3914876</v>
      </c>
      <c r="L725" s="7">
        <f>LN(Table1[[#This Row],[NV]]/Table1[[#This Row],[NV_MA-1]])</f>
        <v>-1.9405676848744531</v>
      </c>
      <c r="M725" s="7">
        <f>LN(Table1[[#This Row],[NV]]/Table1[[#This Row],[NV_MA-2]])</f>
        <v>8.8953506008730958</v>
      </c>
      <c r="N725" s="4">
        <f>LN(Table1[[#This Row],[NV]]/Table1[[#This Row],[NV_MA-3]])</f>
        <v>4.7776649546114474</v>
      </c>
      <c r="O725" s="7">
        <f>LN(Table1[[#This Row],[NV]]/Table1[[#This Row],[Metcalfe
NV ~ n^2]])</f>
        <v>-1.8022895651047897</v>
      </c>
      <c r="P725" s="7">
        <f>Table1[[#This Row],[NV_MA-1]]*$M$3</f>
        <v>459118205443.63336</v>
      </c>
    </row>
    <row r="726" spans="1:16" x14ac:dyDescent="0.2">
      <c r="A726" s="2">
        <v>42967</v>
      </c>
      <c r="B726" s="3">
        <v>67533706730.558701</v>
      </c>
      <c r="C726" s="3">
        <f t="shared" si="66"/>
        <v>54641197999.001579</v>
      </c>
      <c r="D726" s="4">
        <f>LN(Table1[[#This Row],[NV]])</f>
        <v>24.935892669157937</v>
      </c>
      <c r="E726" s="5">
        <v>627940</v>
      </c>
      <c r="F726" s="5">
        <f t="shared" si="67"/>
        <v>394308643600</v>
      </c>
      <c r="G726" s="8">
        <f t="shared" si="68"/>
        <v>459171584269.13336</v>
      </c>
      <c r="H726" s="5">
        <f t="shared" si="69"/>
        <v>8383124.5248824172</v>
      </c>
      <c r="I726" s="5">
        <f t="shared" si="70"/>
        <v>9035955.7677677441</v>
      </c>
      <c r="J726" s="5">
        <f>Table1[[#This Row],[DAA 
(n)]]^1.5</f>
        <v>497596392.33236337</v>
      </c>
      <c r="K726" s="5">
        <f t="shared" si="71"/>
        <v>554973863.94219947</v>
      </c>
      <c r="L726" s="7">
        <f>LN(Table1[[#This Row],[NV]]/Table1[[#This Row],[NV_MA-1]])</f>
        <v>-1.9167971299321185</v>
      </c>
      <c r="M726" s="7">
        <f>LN(Table1[[#This Row],[NV]]/Table1[[#This Row],[NV_MA-2]])</f>
        <v>8.9191704077119098</v>
      </c>
      <c r="N726" s="4">
        <f>LN(Table1[[#This Row],[NV]]/Table1[[#This Row],[NV_MA-3]])</f>
        <v>4.8014610905521264</v>
      </c>
      <c r="O726" s="7">
        <f>LN(Table1[[#This Row],[NV]]/Table1[[#This Row],[Metcalfe
NV ~ n^2]])</f>
        <v>-1.7645071298114476</v>
      </c>
      <c r="P726" s="7">
        <f>Table1[[#This Row],[NV_MA-1]]*$M$3</f>
        <v>459171584269.13336</v>
      </c>
    </row>
    <row r="727" spans="1:16" x14ac:dyDescent="0.2">
      <c r="A727" s="2">
        <v>42966</v>
      </c>
      <c r="B727" s="3">
        <v>68774584627.667999</v>
      </c>
      <c r="C727" s="3">
        <f t="shared" si="66"/>
        <v>53853164644.532196</v>
      </c>
      <c r="D727" s="4">
        <f>LN(Table1[[#This Row],[NV]])</f>
        <v>24.95410010415565</v>
      </c>
      <c r="E727" s="5">
        <v>708914</v>
      </c>
      <c r="F727" s="5">
        <f t="shared" si="67"/>
        <v>502559059396</v>
      </c>
      <c r="G727" s="8">
        <f t="shared" si="68"/>
        <v>464522240729.93335</v>
      </c>
      <c r="H727" s="5">
        <f t="shared" si="69"/>
        <v>9550127.5077963471</v>
      </c>
      <c r="I727" s="5">
        <f t="shared" si="70"/>
        <v>9092229.3551655132</v>
      </c>
      <c r="J727" s="5">
        <f>Table1[[#This Row],[DAA 
(n)]]^1.5</f>
        <v>596884539.11343241</v>
      </c>
      <c r="K727" s="5">
        <f t="shared" si="71"/>
        <v>559816111.0897454</v>
      </c>
      <c r="L727" s="7">
        <f>LN(Table1[[#This Row],[NV]]/Table1[[#This Row],[NV_MA-1]])</f>
        <v>-1.910175170910094</v>
      </c>
      <c r="M727" s="7">
        <f>LN(Table1[[#This Row],[NV]]/Table1[[#This Row],[NV_MA-2]])</f>
        <v>8.9311694144781679</v>
      </c>
      <c r="N727" s="4">
        <f>LN(Table1[[#This Row],[NV]]/Table1[[#This Row],[NV_MA-3]])</f>
        <v>4.8109811894424421</v>
      </c>
      <c r="O727" s="7">
        <f>LN(Table1[[#This Row],[NV]]/Table1[[#This Row],[Metcalfe
NV ~ n^2]])</f>
        <v>-1.9888788969540689</v>
      </c>
      <c r="P727" s="7">
        <f>Table1[[#This Row],[NV_MA-1]]*$M$3</f>
        <v>464522240729.93335</v>
      </c>
    </row>
    <row r="728" spans="1:16" x14ac:dyDescent="0.2">
      <c r="A728" s="2">
        <v>42965</v>
      </c>
      <c r="B728" s="3">
        <v>67750025735.273903</v>
      </c>
      <c r="C728" s="3">
        <f t="shared" si="66"/>
        <v>53107797689.765793</v>
      </c>
      <c r="D728" s="4">
        <f>LN(Table1[[#This Row],[NV]])</f>
        <v>24.939090676562589</v>
      </c>
      <c r="E728" s="5">
        <v>727394</v>
      </c>
      <c r="F728" s="5">
        <f t="shared" si="67"/>
        <v>529102031236</v>
      </c>
      <c r="G728" s="8">
        <f t="shared" si="68"/>
        <v>462295816612.59998</v>
      </c>
      <c r="H728" s="5">
        <f t="shared" si="69"/>
        <v>9817799.4363444541</v>
      </c>
      <c r="I728" s="5">
        <f t="shared" si="70"/>
        <v>9068752.1444607191</v>
      </c>
      <c r="J728" s="5">
        <f>Table1[[#This Row],[DAA 
(n)]]^1.5</f>
        <v>620375404.82265913</v>
      </c>
      <c r="K728" s="5">
        <f t="shared" si="71"/>
        <v>557797962.66462564</v>
      </c>
      <c r="L728" s="7">
        <f>LN(Table1[[#This Row],[NV]]/Table1[[#This Row],[NV_MA-1]])</f>
        <v>-1.9203801422619975</v>
      </c>
      <c r="M728" s="7">
        <f>LN(Table1[[#This Row],[NV]]/Table1[[#This Row],[NV_MA-2]])</f>
        <v>8.9187454444809156</v>
      </c>
      <c r="N728" s="4">
        <f>LN(Table1[[#This Row],[NV]]/Table1[[#This Row],[NV_MA-3]])</f>
        <v>4.7995832958593834</v>
      </c>
      <c r="O728" s="7">
        <f>LN(Table1[[#This Row],[NV]]/Table1[[#This Row],[Metcalfe
NV ~ n^2]])</f>
        <v>-2.0553564493264167</v>
      </c>
      <c r="P728" s="7">
        <f>Table1[[#This Row],[NV_MA-1]]*$M$3</f>
        <v>462295816612.59998</v>
      </c>
    </row>
    <row r="729" spans="1:16" x14ac:dyDescent="0.2">
      <c r="A729" s="2">
        <v>42964</v>
      </c>
      <c r="B729" s="3">
        <v>71023734107.464706</v>
      </c>
      <c r="C729" s="3">
        <f t="shared" si="66"/>
        <v>52085151318.240654</v>
      </c>
      <c r="D729" s="4">
        <f>LN(Table1[[#This Row],[NV]])</f>
        <v>24.986279941331272</v>
      </c>
      <c r="E729" s="5">
        <v>863099</v>
      </c>
      <c r="F729" s="5">
        <f t="shared" si="67"/>
        <v>744939883801</v>
      </c>
      <c r="G729" s="8">
        <f t="shared" si="68"/>
        <v>461620928314.09998</v>
      </c>
      <c r="H729" s="5">
        <f t="shared" si="69"/>
        <v>11797082.838671848</v>
      </c>
      <c r="I729" s="5">
        <f t="shared" si="70"/>
        <v>9061965.7161130589</v>
      </c>
      <c r="J729" s="5">
        <f>Table1[[#This Row],[DAA 
(n)]]^1.5</f>
        <v>801845913.35789609</v>
      </c>
      <c r="K729" s="5">
        <f t="shared" si="71"/>
        <v>557201594.59258914</v>
      </c>
      <c r="L729" s="7">
        <f>LN(Table1[[#This Row],[NV]]/Table1[[#This Row],[NV_MA-1]])</f>
        <v>-1.8717299484166616</v>
      </c>
      <c r="M729" s="7">
        <f>LN(Table1[[#This Row],[NV]]/Table1[[#This Row],[NV_MA-2]])</f>
        <v>8.9666833203875349</v>
      </c>
      <c r="N729" s="4">
        <f>LN(Table1[[#This Row],[NV]]/Table1[[#This Row],[NV_MA-3]])</f>
        <v>4.8478422796696981</v>
      </c>
      <c r="O729" s="7">
        <f>LN(Table1[[#This Row],[NV]]/Table1[[#This Row],[Metcalfe
NV ~ n^2]])</f>
        <v>-2.3502894178542877</v>
      </c>
      <c r="P729" s="7">
        <f>Table1[[#This Row],[NV_MA-1]]*$M$3</f>
        <v>461620928314.09998</v>
      </c>
    </row>
    <row r="730" spans="1:16" x14ac:dyDescent="0.2">
      <c r="A730" s="2">
        <v>42963</v>
      </c>
      <c r="B730" s="3">
        <v>72202672569.664993</v>
      </c>
      <c r="C730" s="3">
        <f t="shared" si="66"/>
        <v>50980039173.77845</v>
      </c>
      <c r="D730" s="4">
        <f>LN(Table1[[#This Row],[NV]])</f>
        <v>25.002742898360456</v>
      </c>
      <c r="E730" s="5">
        <v>688962</v>
      </c>
      <c r="F730" s="5">
        <f t="shared" si="67"/>
        <v>474668637444</v>
      </c>
      <c r="G730" s="8">
        <f t="shared" si="68"/>
        <v>458638651872.20001</v>
      </c>
      <c r="H730" s="5">
        <f t="shared" si="69"/>
        <v>9261675.7901261188</v>
      </c>
      <c r="I730" s="5">
        <f t="shared" si="70"/>
        <v>9035870.0531970747</v>
      </c>
      <c r="J730" s="5">
        <f>Table1[[#This Row],[DAA 
(n)]]^1.5</f>
        <v>571864191.73672032</v>
      </c>
      <c r="K730" s="5">
        <f t="shared" si="71"/>
        <v>554755939.57171512</v>
      </c>
      <c r="L730" s="7">
        <f>LN(Table1[[#This Row],[NV]]/Table1[[#This Row],[NV_MA-1]])</f>
        <v>-1.8487855877787456</v>
      </c>
      <c r="M730" s="7">
        <f>LN(Table1[[#This Row],[NV]]/Table1[[#This Row],[NV_MA-2]])</f>
        <v>8.9860301229034523</v>
      </c>
      <c r="N730" s="4">
        <f>LN(Table1[[#This Row],[NV]]/Table1[[#This Row],[NV_MA-3]])</f>
        <v>4.8687040718869143</v>
      </c>
      <c r="O730" s="7">
        <f>LN(Table1[[#This Row],[NV]]/Table1[[#This Row],[Metcalfe
NV ~ n^2]])</f>
        <v>-1.8831398937996875</v>
      </c>
      <c r="P730" s="7">
        <f>Table1[[#This Row],[NV_MA-1]]*$M$3</f>
        <v>458638651872.20001</v>
      </c>
    </row>
    <row r="731" spans="1:16" x14ac:dyDescent="0.2">
      <c r="A731" s="2">
        <v>42962</v>
      </c>
      <c r="B731" s="3">
        <v>68624405708.549599</v>
      </c>
      <c r="C731" s="3">
        <f t="shared" si="66"/>
        <v>49786998215.545265</v>
      </c>
      <c r="D731" s="4">
        <f>LN(Table1[[#This Row],[NV]])</f>
        <v>24.951914076753901</v>
      </c>
      <c r="E731" s="5">
        <v>817719</v>
      </c>
      <c r="F731" s="5">
        <f t="shared" si="67"/>
        <v>668664362961</v>
      </c>
      <c r="G731" s="8">
        <f t="shared" si="68"/>
        <v>458720376161.43335</v>
      </c>
      <c r="H731" s="5">
        <f t="shared" si="69"/>
        <v>11132650.550268654</v>
      </c>
      <c r="I731" s="5">
        <f t="shared" si="70"/>
        <v>9036725.6330820732</v>
      </c>
      <c r="J731" s="5">
        <f>Table1[[#This Row],[DAA 
(n)]]^1.5</f>
        <v>739445436.94318986</v>
      </c>
      <c r="K731" s="5">
        <f t="shared" si="71"/>
        <v>554829735.9237318</v>
      </c>
      <c r="L731" s="7">
        <f>LN(Table1[[#This Row],[NV]]/Table1[[#This Row],[NV_MA-1]])</f>
        <v>-1.8997925823512845</v>
      </c>
      <c r="M731" s="7">
        <f>LN(Table1[[#This Row],[NV]]/Table1[[#This Row],[NV_MA-2]])</f>
        <v>8.9351066187288293</v>
      </c>
      <c r="N731" s="4">
        <f>LN(Table1[[#This Row],[NV]]/Table1[[#This Row],[NV_MA-3]])</f>
        <v>4.8177422342298568</v>
      </c>
      <c r="O731" s="7">
        <f>LN(Table1[[#This Row],[NV]]/Table1[[#This Row],[Metcalfe
NV ~ n^2]])</f>
        <v>-2.2766339948175132</v>
      </c>
      <c r="P731" s="7">
        <f>Table1[[#This Row],[NV_MA-1]]*$M$3</f>
        <v>458720376161.43335</v>
      </c>
    </row>
    <row r="732" spans="1:16" x14ac:dyDescent="0.2">
      <c r="A732" s="2">
        <v>42961</v>
      </c>
      <c r="B732" s="3">
        <v>71046250271.264008</v>
      </c>
      <c r="C732" s="3">
        <f t="shared" si="66"/>
        <v>48550995430.881454</v>
      </c>
      <c r="D732" s="4">
        <f>LN(Table1[[#This Row],[NV]])</f>
        <v>24.986596914182172</v>
      </c>
      <c r="E732" s="5">
        <v>681161</v>
      </c>
      <c r="F732" s="5">
        <f t="shared" si="67"/>
        <v>463980307921</v>
      </c>
      <c r="G732" s="8">
        <f t="shared" si="68"/>
        <v>449133416936.36664</v>
      </c>
      <c r="H732" s="5">
        <f t="shared" si="69"/>
        <v>9149050.7366359308</v>
      </c>
      <c r="I732" s="5">
        <f t="shared" si="70"/>
        <v>8939986.8165987954</v>
      </c>
      <c r="J732" s="5">
        <f>Table1[[#This Row],[DAA 
(n)]]^1.5</f>
        <v>562179055.57195556</v>
      </c>
      <c r="K732" s="5">
        <f t="shared" si="71"/>
        <v>546348203.15276492</v>
      </c>
      <c r="L732" s="7">
        <f>LN(Table1[[#This Row],[NV]]/Table1[[#This Row],[NV_MA-1]])</f>
        <v>-1.843988908765688</v>
      </c>
      <c r="M732" s="7">
        <f>LN(Table1[[#This Row],[NV]]/Table1[[#This Row],[NV_MA-2]])</f>
        <v>8.9805522416869401</v>
      </c>
      <c r="N732" s="4">
        <f>LN(Table1[[#This Row],[NV]]/Table1[[#This Row],[NV_MA-3]])</f>
        <v>4.8678298490273351</v>
      </c>
      <c r="O732" s="7">
        <f>LN(Table1[[#This Row],[NV]]/Table1[[#This Row],[Metcalfe
NV ~ n^2]])</f>
        <v>-1.8765110342644689</v>
      </c>
      <c r="P732" s="7">
        <f>Table1[[#This Row],[NV_MA-1]]*$M$3</f>
        <v>449133416936.36664</v>
      </c>
    </row>
    <row r="733" spans="1:16" x14ac:dyDescent="0.2">
      <c r="A733" s="2">
        <v>42960</v>
      </c>
      <c r="B733" s="3">
        <v>67048897735.105797</v>
      </c>
      <c r="C733" s="3">
        <f t="shared" si="66"/>
        <v>47274704152.808357</v>
      </c>
      <c r="D733" s="4">
        <f>LN(Table1[[#This Row],[NV]])</f>
        <v>24.928688007092376</v>
      </c>
      <c r="E733" s="5">
        <v>717839</v>
      </c>
      <c r="F733" s="5">
        <f t="shared" si="67"/>
        <v>515292829921</v>
      </c>
      <c r="G733" s="8">
        <f t="shared" si="68"/>
        <v>446671870153.96667</v>
      </c>
      <c r="H733" s="5">
        <f t="shared" si="69"/>
        <v>9679341.4987374526</v>
      </c>
      <c r="I733" s="5">
        <f t="shared" si="70"/>
        <v>8912861.9310379699</v>
      </c>
      <c r="J733" s="5">
        <f>Table1[[#This Row],[DAA 
(n)]]^1.5</f>
        <v>608191819.85428166</v>
      </c>
      <c r="K733" s="5">
        <f t="shared" si="71"/>
        <v>544063565.20038021</v>
      </c>
      <c r="L733" s="7">
        <f>LN(Table1[[#This Row],[NV]]/Table1[[#This Row],[NV_MA-1]])</f>
        <v>-1.896402083661461</v>
      </c>
      <c r="M733" s="7">
        <f>LN(Table1[[#This Row],[NV]]/Table1[[#This Row],[NV_MA-2]])</f>
        <v>8.9256820548391005</v>
      </c>
      <c r="N733" s="4">
        <f>LN(Table1[[#This Row],[NV]]/Table1[[#This Row],[NV_MA-3]])</f>
        <v>4.8141113613035129</v>
      </c>
      <c r="O733" s="7">
        <f>LN(Table1[[#This Row],[NV]]/Table1[[#This Row],[Metcalfe
NV ~ n^2]])</f>
        <v>-2.0393131707133776</v>
      </c>
      <c r="P733" s="7">
        <f>Table1[[#This Row],[NV_MA-1]]*$M$3</f>
        <v>446671870153.96667</v>
      </c>
    </row>
    <row r="734" spans="1:16" x14ac:dyDescent="0.2">
      <c r="A734" s="2">
        <v>42959</v>
      </c>
      <c r="B734" s="3">
        <v>63819628001.760201</v>
      </c>
      <c r="C734" s="3">
        <f t="shared" si="66"/>
        <v>46252770759.031036</v>
      </c>
      <c r="D734" s="4">
        <f>LN(Table1[[#This Row],[NV]])</f>
        <v>24.879326628913336</v>
      </c>
      <c r="E734" s="5">
        <v>695821</v>
      </c>
      <c r="F734" s="5">
        <f t="shared" si="67"/>
        <v>484166864041</v>
      </c>
      <c r="G734" s="8">
        <f t="shared" si="68"/>
        <v>443462536668.06665</v>
      </c>
      <c r="H734" s="5">
        <f t="shared" si="69"/>
        <v>9360773.9550001193</v>
      </c>
      <c r="I734" s="5">
        <f t="shared" si="70"/>
        <v>8878930.9605783746</v>
      </c>
      <c r="J734" s="5">
        <f>Table1[[#This Row],[DAA 
(n)]]^1.5</f>
        <v>580425250.57398391</v>
      </c>
      <c r="K734" s="5">
        <f t="shared" si="71"/>
        <v>541150485.01728082</v>
      </c>
      <c r="L734" s="7">
        <f>LN(Table1[[#This Row],[NV]]/Table1[[#This Row],[NV_MA-1]])</f>
        <v>-1.9385525342148977</v>
      </c>
      <c r="M734" s="7">
        <f>LN(Table1[[#This Row],[NV]]/Table1[[#This Row],[NV_MA-2]])</f>
        <v>8.8801349085143748</v>
      </c>
      <c r="N734" s="4">
        <f>LN(Table1[[#This Row],[NV]]/Table1[[#This Row],[NV_MA-3]])</f>
        <v>4.7701186699368865</v>
      </c>
      <c r="O734" s="7">
        <f>LN(Table1[[#This Row],[NV]]/Table1[[#This Row],[Metcalfe
NV ~ n^2]])</f>
        <v>-2.0263688157487785</v>
      </c>
      <c r="P734" s="7">
        <f>Table1[[#This Row],[NV_MA-1]]*$M$3</f>
        <v>443462536668.06665</v>
      </c>
    </row>
    <row r="735" spans="1:16" x14ac:dyDescent="0.2">
      <c r="A735" s="2">
        <v>42958</v>
      </c>
      <c r="B735" s="3">
        <v>60267343257.690002</v>
      </c>
      <c r="C735" s="3">
        <f t="shared" si="66"/>
        <v>45409327283.061531</v>
      </c>
      <c r="D735" s="4">
        <f>LN(Table1[[#This Row],[NV]])</f>
        <v>24.822056222794323</v>
      </c>
      <c r="E735" s="5">
        <v>729508</v>
      </c>
      <c r="F735" s="5">
        <f t="shared" si="67"/>
        <v>532181922064</v>
      </c>
      <c r="G735" s="8">
        <f t="shared" si="68"/>
        <v>442530362277.66669</v>
      </c>
      <c r="H735" s="5">
        <f t="shared" si="69"/>
        <v>9848449.6359074023</v>
      </c>
      <c r="I735" s="5">
        <f t="shared" si="70"/>
        <v>8869115.9756952059</v>
      </c>
      <c r="J735" s="5">
        <f>Table1[[#This Row],[DAA 
(n)]]^1.5</f>
        <v>623081832.18664479</v>
      </c>
      <c r="K735" s="5">
        <f t="shared" si="71"/>
        <v>540306156.56927323</v>
      </c>
      <c r="L735" s="7">
        <f>LN(Table1[[#This Row],[NV]]/Table1[[#This Row],[NV_MA-1]])</f>
        <v>-1.993718691562911</v>
      </c>
      <c r="M735" s="7">
        <f>LN(Table1[[#This Row],[NV]]/Table1[[#This Row],[NV_MA-2]])</f>
        <v>8.8239705379967948</v>
      </c>
      <c r="N735" s="4">
        <f>LN(Table1[[#This Row],[NV]]/Table1[[#This Row],[NV_MA-3]])</f>
        <v>4.7144097293211393</v>
      </c>
      <c r="O735" s="7">
        <f>LN(Table1[[#This Row],[NV]]/Table1[[#This Row],[Metcalfe
NV ~ n^2]])</f>
        <v>-2.1781950038060773</v>
      </c>
      <c r="P735" s="7">
        <f>Table1[[#This Row],[NV_MA-1]]*$M$3</f>
        <v>442530362277.66669</v>
      </c>
    </row>
    <row r="736" spans="1:16" x14ac:dyDescent="0.2">
      <c r="A736" s="2">
        <v>42957</v>
      </c>
      <c r="B736" s="3">
        <v>56512408660.352699</v>
      </c>
      <c r="C736" s="3">
        <f t="shared" si="66"/>
        <v>44701132819.421333</v>
      </c>
      <c r="D736" s="4">
        <f>LN(Table1[[#This Row],[NV]])</f>
        <v>24.757726073292485</v>
      </c>
      <c r="E736" s="5">
        <v>730801</v>
      </c>
      <c r="F736" s="5">
        <f t="shared" si="67"/>
        <v>534070101601</v>
      </c>
      <c r="G736" s="8">
        <f t="shared" si="68"/>
        <v>443384891021.66669</v>
      </c>
      <c r="H736" s="5">
        <f t="shared" si="69"/>
        <v>9867199.4435233474</v>
      </c>
      <c r="I736" s="5">
        <f t="shared" si="70"/>
        <v>8877515.4827863481</v>
      </c>
      <c r="J736" s="5">
        <f>Table1[[#This Row],[DAA 
(n)]]^1.5</f>
        <v>624739117.00814128</v>
      </c>
      <c r="K736" s="5">
        <f t="shared" si="71"/>
        <v>541052092.2082504</v>
      </c>
      <c r="L736" s="7">
        <f>LN(Table1[[#This Row],[NV]]/Table1[[#This Row],[NV_MA-1]])</f>
        <v>-2.0599779849774076</v>
      </c>
      <c r="M736" s="7">
        <f>LN(Table1[[#This Row],[NV]]/Table1[[#This Row],[NV_MA-2]])</f>
        <v>8.7586937854466012</v>
      </c>
      <c r="N736" s="4">
        <f>LN(Table1[[#This Row],[NV]]/Table1[[#This Row],[NV_MA-3]])</f>
        <v>4.6486999523773589</v>
      </c>
      <c r="O736" s="7">
        <f>LN(Table1[[#This Row],[NV]]/Table1[[#This Row],[Metcalfe
NV ~ n^2]])</f>
        <v>-2.2460668704044942</v>
      </c>
      <c r="P736" s="7">
        <f>Table1[[#This Row],[NV_MA-1]]*$M$3</f>
        <v>443384891021.66669</v>
      </c>
    </row>
    <row r="737" spans="1:16" x14ac:dyDescent="0.2">
      <c r="A737" s="2">
        <v>42956</v>
      </c>
      <c r="B737" s="3">
        <v>55148731058.051102</v>
      </c>
      <c r="C737" s="3">
        <f t="shared" si="66"/>
        <v>44085517723.789528</v>
      </c>
      <c r="D737" s="4">
        <f>LN(Table1[[#This Row],[NV]])</f>
        <v>24.733299573461014</v>
      </c>
      <c r="E737" s="5">
        <v>711839</v>
      </c>
      <c r="F737" s="5">
        <f t="shared" si="67"/>
        <v>506714761921</v>
      </c>
      <c r="G737" s="8">
        <f t="shared" si="68"/>
        <v>445538701635.26666</v>
      </c>
      <c r="H737" s="5">
        <f t="shared" si="69"/>
        <v>9592462.6406212766</v>
      </c>
      <c r="I737" s="5">
        <f t="shared" si="70"/>
        <v>8898316.6929247361</v>
      </c>
      <c r="J737" s="5">
        <f>Table1[[#This Row],[DAA 
(n)]]^1.5</f>
        <v>600582491.76202512</v>
      </c>
      <c r="K737" s="5">
        <f t="shared" si="71"/>
        <v>542914462.36577666</v>
      </c>
      <c r="L737" s="7">
        <f>LN(Table1[[#This Row],[NV]]/Table1[[#This Row],[NV_MA-1]])</f>
        <v>-2.0892503789805756</v>
      </c>
      <c r="M737" s="7">
        <f>LN(Table1[[#This Row],[NV]]/Table1[[#This Row],[NV_MA-2]])</f>
        <v>8.7319268922734796</v>
      </c>
      <c r="N737" s="4">
        <f>LN(Table1[[#This Row],[NV]]/Table1[[#This Row],[NV_MA-3]])</f>
        <v>4.6208372358431227</v>
      </c>
      <c r="O737" s="7">
        <f>LN(Table1[[#This Row],[NV]]/Table1[[#This Row],[Metcalfe
NV ~ n^2]])</f>
        <v>-2.2179145089966088</v>
      </c>
      <c r="P737" s="7">
        <f>Table1[[#This Row],[NV_MA-1]]*$M$3</f>
        <v>445538701635.26666</v>
      </c>
    </row>
    <row r="738" spans="1:16" x14ac:dyDescent="0.2">
      <c r="A738" s="2">
        <v>42955</v>
      </c>
      <c r="B738" s="3">
        <v>56475623747.5336</v>
      </c>
      <c r="C738" s="3">
        <f t="shared" si="66"/>
        <v>43514607732.788887</v>
      </c>
      <c r="D738" s="4">
        <f>LN(Table1[[#This Row],[NV]])</f>
        <v>24.757074943905863</v>
      </c>
      <c r="E738" s="5">
        <v>786340</v>
      </c>
      <c r="F738" s="5">
        <f t="shared" si="67"/>
        <v>618330595600</v>
      </c>
      <c r="G738" s="8">
        <f t="shared" si="68"/>
        <v>448827506895.26666</v>
      </c>
      <c r="H738" s="5">
        <f t="shared" si="69"/>
        <v>10674679.163759891</v>
      </c>
      <c r="I738" s="5">
        <f t="shared" si="70"/>
        <v>8930369.7808587011</v>
      </c>
      <c r="J738" s="5">
        <f>Table1[[#This Row],[DAA 
(n)]]^1.5</f>
        <v>697293396.31471014</v>
      </c>
      <c r="K738" s="5">
        <f t="shared" si="71"/>
        <v>545772053.53970182</v>
      </c>
      <c r="L738" s="7">
        <f>LN(Table1[[#This Row],[NV]]/Table1[[#This Row],[NV_MA-1]])</f>
        <v>-2.0728295352444763</v>
      </c>
      <c r="M738" s="7">
        <f>LN(Table1[[#This Row],[NV]]/Table1[[#This Row],[NV_MA-2]])</f>
        <v>8.7521065830797404</v>
      </c>
      <c r="N738" s="4">
        <f>LN(Table1[[#This Row],[NV]]/Table1[[#This Row],[NV_MA-3]])</f>
        <v>4.6393629817270616</v>
      </c>
      <c r="O738" s="7">
        <f>LN(Table1[[#This Row],[NV]]/Table1[[#This Row],[Metcalfe
NV ~ n^2]])</f>
        <v>-2.3932141518030945</v>
      </c>
      <c r="P738" s="7">
        <f>Table1[[#This Row],[NV_MA-1]]*$M$3</f>
        <v>448827506895.26666</v>
      </c>
    </row>
    <row r="739" spans="1:16" x14ac:dyDescent="0.2">
      <c r="A739" s="2">
        <v>42954</v>
      </c>
      <c r="B739" s="3">
        <v>55963572517.894096</v>
      </c>
      <c r="C739" s="3">
        <f t="shared" si="66"/>
        <v>42999378202.877586</v>
      </c>
      <c r="D739" s="4">
        <f>LN(Table1[[#This Row],[NV]])</f>
        <v>24.747966825268765</v>
      </c>
      <c r="E739" s="5">
        <v>692078</v>
      </c>
      <c r="F739" s="5">
        <f t="shared" si="67"/>
        <v>478971958084</v>
      </c>
      <c r="G739" s="8">
        <f t="shared" si="68"/>
        <v>438215006146.06665</v>
      </c>
      <c r="H739" s="5">
        <f t="shared" si="69"/>
        <v>9306687.0313551538</v>
      </c>
      <c r="I739" s="5">
        <f t="shared" si="70"/>
        <v>8815772.7680898402</v>
      </c>
      <c r="J739" s="5">
        <f>Table1[[#This Row],[DAA 
(n)]]^1.5</f>
        <v>575748169.60790932</v>
      </c>
      <c r="K739" s="5">
        <f t="shared" si="71"/>
        <v>536039441.10945642</v>
      </c>
      <c r="L739" s="7">
        <f>LN(Table1[[#This Row],[NV]]/Table1[[#This Row],[NV_MA-1]])</f>
        <v>-2.058008683223151</v>
      </c>
      <c r="M739" s="7">
        <f>LN(Table1[[#This Row],[NV]]/Table1[[#This Row],[NV_MA-2]])</f>
        <v>8.7559137901705508</v>
      </c>
      <c r="N739" s="4">
        <f>LN(Table1[[#This Row],[NV]]/Table1[[#This Row],[NV_MA-3]])</f>
        <v>4.6482485247814376</v>
      </c>
      <c r="O739" s="7">
        <f>LN(Table1[[#This Row],[NV]]/Table1[[#This Row],[Metcalfe
NV ~ n^2]])</f>
        <v>-2.1469410647527445</v>
      </c>
      <c r="P739" s="7">
        <f>Table1[[#This Row],[NV_MA-1]]*$M$3</f>
        <v>438215006146.06665</v>
      </c>
    </row>
    <row r="740" spans="1:16" x14ac:dyDescent="0.2">
      <c r="A740" s="2">
        <v>42953</v>
      </c>
      <c r="B740" s="3">
        <v>53306387147.337402</v>
      </c>
      <c r="C740" s="3">
        <f t="shared" si="66"/>
        <v>42531123047.242569</v>
      </c>
      <c r="D740" s="4">
        <f>LN(Table1[[#This Row],[NV]])</f>
        <v>24.69932199484747</v>
      </c>
      <c r="E740" s="5">
        <v>547079</v>
      </c>
      <c r="F740" s="5">
        <f t="shared" si="67"/>
        <v>299295432241</v>
      </c>
      <c r="G740" s="8">
        <f t="shared" si="68"/>
        <v>435492171351.56665</v>
      </c>
      <c r="H740" s="5">
        <f t="shared" si="69"/>
        <v>7228198.4023549622</v>
      </c>
      <c r="I740" s="5">
        <f t="shared" si="70"/>
        <v>8786119.7304985169</v>
      </c>
      <c r="J740" s="5">
        <f>Table1[[#This Row],[DAA 
(n)]]^1.5</f>
        <v>404645827.57638031</v>
      </c>
      <c r="K740" s="5">
        <f t="shared" si="71"/>
        <v>533528253.88451552</v>
      </c>
      <c r="L740" s="7">
        <f>LN(Table1[[#This Row],[NV]]/Table1[[#This Row],[NV_MA-1]])</f>
        <v>-2.100420661999308</v>
      </c>
      <c r="M740" s="7">
        <f>LN(Table1[[#This Row],[NV]]/Table1[[#This Row],[NV_MA-2]])</f>
        <v>8.7106382640040092</v>
      </c>
      <c r="N740" s="4">
        <f>LN(Table1[[#This Row],[NV]]/Table1[[#This Row],[NV_MA-3]])</f>
        <v>4.6042994080600641</v>
      </c>
      <c r="O740" s="7">
        <f>LN(Table1[[#This Row],[NV]]/Table1[[#This Row],[Metcalfe
NV ~ n^2]])</f>
        <v>-1.7253749953676989</v>
      </c>
      <c r="P740" s="7">
        <f>Table1[[#This Row],[NV_MA-1]]*$M$3</f>
        <v>435492171351.56665</v>
      </c>
    </row>
    <row r="741" spans="1:16" x14ac:dyDescent="0.2">
      <c r="A741" s="2">
        <v>42952</v>
      </c>
      <c r="B741" s="3">
        <v>53488293120.600998</v>
      </c>
      <c r="C741" s="3">
        <f t="shared" si="66"/>
        <v>42117494640.533356</v>
      </c>
      <c r="D741" s="4">
        <f>LN(Table1[[#This Row],[NV]])</f>
        <v>24.702728646728062</v>
      </c>
      <c r="E741" s="5">
        <v>642015</v>
      </c>
      <c r="F741" s="5">
        <f t="shared" si="67"/>
        <v>412183260225</v>
      </c>
      <c r="G741" s="8">
        <f t="shared" si="68"/>
        <v>443440686584.36664</v>
      </c>
      <c r="H741" s="5">
        <f t="shared" si="69"/>
        <v>8585260.1654044595</v>
      </c>
      <c r="I741" s="5">
        <f t="shared" si="70"/>
        <v>8875301.8347686939</v>
      </c>
      <c r="J741" s="5">
        <f>Table1[[#This Row],[DAA 
(n)]]^1.5</f>
        <v>514419902.23294413</v>
      </c>
      <c r="K741" s="5">
        <f t="shared" si="71"/>
        <v>540972246.26011682</v>
      </c>
      <c r="L741" s="7">
        <f>LN(Table1[[#This Row],[NV]]/Table1[[#This Row],[NV_MA-1]])</f>
        <v>-2.1151012436427146</v>
      </c>
      <c r="M741" s="7">
        <f>LN(Table1[[#This Row],[NV]]/Table1[[#This Row],[NV_MA-2]])</f>
        <v>8.7039457444292179</v>
      </c>
      <c r="N741" s="4">
        <f>LN(Table1[[#This Row],[NV]]/Table1[[#This Row],[NV_MA-3]])</f>
        <v>4.5938501120463311</v>
      </c>
      <c r="O741" s="7">
        <f>LN(Table1[[#This Row],[NV]]/Table1[[#This Row],[Metcalfe
NV ~ n^2]])</f>
        <v>-2.0420052470422063</v>
      </c>
      <c r="P741" s="7">
        <f>Table1[[#This Row],[NV_MA-1]]*$M$3</f>
        <v>443440686584.36664</v>
      </c>
    </row>
    <row r="742" spans="1:16" x14ac:dyDescent="0.2">
      <c r="A742" s="2">
        <v>42951</v>
      </c>
      <c r="B742" s="3">
        <v>47135208710.294601</v>
      </c>
      <c r="C742" s="3">
        <f t="shared" si="66"/>
        <v>41759737436.895279</v>
      </c>
      <c r="D742" s="4">
        <f>LN(Table1[[#This Row],[NV]])</f>
        <v>24.576286089710777</v>
      </c>
      <c r="E742" s="5">
        <v>668144</v>
      </c>
      <c r="F742" s="5">
        <f t="shared" si="67"/>
        <v>446416404736</v>
      </c>
      <c r="G742" s="8">
        <f t="shared" si="68"/>
        <v>443259214347.56665</v>
      </c>
      <c r="H742" s="5">
        <f t="shared" si="69"/>
        <v>8961320.3760595527</v>
      </c>
      <c r="I742" s="5">
        <f t="shared" si="70"/>
        <v>8873264.3039610293</v>
      </c>
      <c r="J742" s="5">
        <f>Table1[[#This Row],[DAA 
(n)]]^1.5</f>
        <v>546141412.38870609</v>
      </c>
      <c r="K742" s="5">
        <f t="shared" si="71"/>
        <v>540802101.22809982</v>
      </c>
      <c r="L742" s="7">
        <f>LN(Table1[[#This Row],[NV]]/Table1[[#This Row],[NV_MA-1]])</f>
        <v>-2.2411344801240598</v>
      </c>
      <c r="M742" s="7">
        <f>LN(Table1[[#This Row],[NV]]/Table1[[#This Row],[NV_MA-2]])</f>
        <v>8.5777327868962736</v>
      </c>
      <c r="N742" s="4">
        <f>LN(Table1[[#This Row],[NV]]/Table1[[#This Row],[NV_MA-3]])</f>
        <v>4.4677221216183067</v>
      </c>
      <c r="O742" s="7">
        <f>LN(Table1[[#This Row],[NV]]/Table1[[#This Row],[Metcalfe
NV ~ n^2]])</f>
        <v>-2.2482319065880829</v>
      </c>
      <c r="P742" s="7">
        <f>Table1[[#This Row],[NV_MA-1]]*$M$3</f>
        <v>443259214347.56665</v>
      </c>
    </row>
    <row r="743" spans="1:16" x14ac:dyDescent="0.2">
      <c r="A743" s="2">
        <v>42950</v>
      </c>
      <c r="B743" s="3">
        <v>45985738580.726402</v>
      </c>
      <c r="C743" s="3">
        <f t="shared" si="66"/>
        <v>41614043249.547577</v>
      </c>
      <c r="D743" s="4">
        <f>LN(Table1[[#This Row],[NV]])</f>
        <v>24.55159715451223</v>
      </c>
      <c r="E743" s="5">
        <v>592805</v>
      </c>
      <c r="F743" s="5">
        <f t="shared" si="67"/>
        <v>351417768025</v>
      </c>
      <c r="G743" s="8">
        <f t="shared" si="68"/>
        <v>442444889390.53333</v>
      </c>
      <c r="H743" s="5">
        <f t="shared" si="69"/>
        <v>7879932.0659199189</v>
      </c>
      <c r="I743" s="5">
        <f t="shared" si="70"/>
        <v>8864366.6620870996</v>
      </c>
      <c r="J743" s="5">
        <f>Table1[[#This Row],[DAA 
(n)]]^1.5</f>
        <v>456423279.3954097</v>
      </c>
      <c r="K743" s="5">
        <f t="shared" si="71"/>
        <v>540049692.06338024</v>
      </c>
      <c r="L743" s="7">
        <f>LN(Table1[[#This Row],[NV]]/Table1[[#This Row],[NV_MA-1]])</f>
        <v>-2.26398459537574</v>
      </c>
      <c r="M743" s="7">
        <f>LN(Table1[[#This Row],[NV]]/Table1[[#This Row],[NV_MA-2]])</f>
        <v>8.5540471020908893</v>
      </c>
      <c r="N743" s="4">
        <f>LN(Table1[[#This Row],[NV]]/Table1[[#This Row],[NV_MA-3]])</f>
        <v>4.4444254388838402</v>
      </c>
      <c r="O743" s="7">
        <f>LN(Table1[[#This Row],[NV]]/Table1[[#This Row],[Metcalfe
NV ~ n^2]])</f>
        <v>-2.033644420440472</v>
      </c>
      <c r="P743" s="7">
        <f>Table1[[#This Row],[NV_MA-1]]*$M$3</f>
        <v>442444889390.53333</v>
      </c>
    </row>
    <row r="744" spans="1:16" x14ac:dyDescent="0.2">
      <c r="A744" s="2">
        <v>42949</v>
      </c>
      <c r="B744" s="3">
        <v>44333930273.448196</v>
      </c>
      <c r="C744" s="3">
        <f t="shared" si="66"/>
        <v>41502175176.103531</v>
      </c>
      <c r="D744" s="4">
        <f>LN(Table1[[#This Row],[NV]])</f>
        <v>24.515016141224027</v>
      </c>
      <c r="E744" s="5">
        <v>599118</v>
      </c>
      <c r="F744" s="5">
        <f t="shared" si="67"/>
        <v>358942377924</v>
      </c>
      <c r="G744" s="8">
        <f t="shared" si="68"/>
        <v>447928693944.90002</v>
      </c>
      <c r="H744" s="5">
        <f t="shared" si="69"/>
        <v>7970194.876994893</v>
      </c>
      <c r="I744" s="5">
        <f t="shared" si="70"/>
        <v>8924561.8271198478</v>
      </c>
      <c r="J744" s="5">
        <f>Table1[[#This Row],[DAA 
(n)]]^1.5</f>
        <v>463733586.8546409</v>
      </c>
      <c r="K744" s="5">
        <f t="shared" si="71"/>
        <v>545127497.73030758</v>
      </c>
      <c r="L744" s="7">
        <f>LN(Table1[[#This Row],[NV]]/Table1[[#This Row],[NV_MA-1]])</f>
        <v>-2.3128837501676669</v>
      </c>
      <c r="M744" s="7">
        <f>LN(Table1[[#This Row],[NV]]/Table1[[#This Row],[NV_MA-2]])</f>
        <v>8.5106983517998263</v>
      </c>
      <c r="N744" s="4">
        <f>LN(Table1[[#This Row],[NV]]/Table1[[#This Row],[NV_MA-3]])</f>
        <v>4.3984858751668323</v>
      </c>
      <c r="O744" s="7">
        <f>LN(Table1[[#This Row],[NV]]/Table1[[#This Row],[Metcalfe
NV ~ n^2]])</f>
        <v>-2.0914115641525211</v>
      </c>
      <c r="P744" s="7">
        <f>Table1[[#This Row],[NV_MA-1]]*$M$3</f>
        <v>447928693944.90002</v>
      </c>
    </row>
    <row r="745" spans="1:16" x14ac:dyDescent="0.2">
      <c r="A745" s="2">
        <v>42948</v>
      </c>
      <c r="B745" s="3">
        <v>44960173502.567101</v>
      </c>
      <c r="C745" s="3">
        <f t="shared" si="66"/>
        <v>41419469659.179077</v>
      </c>
      <c r="D745" s="4">
        <f>LN(Table1[[#This Row],[NV]])</f>
        <v>24.529042901567262</v>
      </c>
      <c r="E745" s="5">
        <v>473639</v>
      </c>
      <c r="F745" s="5">
        <f t="shared" si="67"/>
        <v>224333902321</v>
      </c>
      <c r="G745" s="8">
        <f t="shared" si="68"/>
        <v>450526394990.63336</v>
      </c>
      <c r="H745" s="5">
        <f t="shared" si="69"/>
        <v>6189609.5147264767</v>
      </c>
      <c r="I745" s="5">
        <f t="shared" si="70"/>
        <v>8954151.3003600575</v>
      </c>
      <c r="J745" s="5">
        <f>Table1[[#This Row],[DAA 
(n)]]^1.5</f>
        <v>325965159.42875928</v>
      </c>
      <c r="K745" s="5">
        <f t="shared" si="71"/>
        <v>547581768.15220392</v>
      </c>
      <c r="L745" s="7">
        <f>LN(Table1[[#This Row],[NV]]/Table1[[#This Row],[NV_MA-1]])</f>
        <v>-2.3046396011454462</v>
      </c>
      <c r="M745" s="7">
        <f>LN(Table1[[#This Row],[NV]]/Table1[[#This Row],[NV_MA-2]])</f>
        <v>8.5214150864107765</v>
      </c>
      <c r="N745" s="4">
        <f>LN(Table1[[#This Row],[NV]]/Table1[[#This Row],[NV_MA-3]])</f>
        <v>4.4080205448404657</v>
      </c>
      <c r="O745" s="7">
        <f>LN(Table1[[#This Row],[NV]]/Table1[[#This Row],[Metcalfe
NV ~ n^2]])</f>
        <v>-1.6073585127017322</v>
      </c>
      <c r="P745" s="7">
        <f>Table1[[#This Row],[NV_MA-1]]*$M$3</f>
        <v>450526394990.63336</v>
      </c>
    </row>
    <row r="746" spans="1:16" x14ac:dyDescent="0.2">
      <c r="A746" s="2">
        <v>42947</v>
      </c>
      <c r="B746" s="3">
        <v>47090589294.229301</v>
      </c>
      <c r="C746" s="3">
        <f t="shared" si="66"/>
        <v>41290330175.031212</v>
      </c>
      <c r="D746" s="4">
        <f>LN(Table1[[#This Row],[NV]])</f>
        <v>24.575339015335281</v>
      </c>
      <c r="E746" s="5">
        <v>692282</v>
      </c>
      <c r="F746" s="5">
        <f t="shared" si="67"/>
        <v>479254367524</v>
      </c>
      <c r="G746" s="8">
        <f t="shared" si="68"/>
        <v>455242172659.93335</v>
      </c>
      <c r="H746" s="5">
        <f t="shared" si="69"/>
        <v>9309634.3420229573</v>
      </c>
      <c r="I746" s="5">
        <f t="shared" si="70"/>
        <v>9016223.6115558334</v>
      </c>
      <c r="J746" s="5">
        <f>Table1[[#This Row],[DAA 
(n)]]^1.5</f>
        <v>576002753.51620591</v>
      </c>
      <c r="K746" s="5">
        <f t="shared" si="71"/>
        <v>552395248.43081343</v>
      </c>
      <c r="L746" s="7">
        <f>LN(Table1[[#This Row],[NV]]/Table1[[#This Row],[NV_MA-1]])</f>
        <v>-2.2687563465728147</v>
      </c>
      <c r="M746" s="7">
        <f>LN(Table1[[#This Row],[NV]]/Table1[[#This Row],[NV_MA-2]])</f>
        <v>8.5608028793044593</v>
      </c>
      <c r="N746" s="4">
        <f>LN(Table1[[#This Row],[NV]]/Table1[[#This Row],[NV_MA-3]])</f>
        <v>4.4455646375549529</v>
      </c>
      <c r="O746" s="7">
        <f>LN(Table1[[#This Row],[NV]]/Table1[[#This Row],[Metcalfe
NV ~ n^2]])</f>
        <v>-2.320158316743143</v>
      </c>
      <c r="P746" s="7">
        <f>Table1[[#This Row],[NV_MA-1]]*$M$3</f>
        <v>455242172659.93335</v>
      </c>
    </row>
    <row r="747" spans="1:16" x14ac:dyDescent="0.2">
      <c r="A747" s="2">
        <v>42946</v>
      </c>
      <c r="B747" s="3">
        <v>45148314506.282501</v>
      </c>
      <c r="C747" s="3">
        <f t="shared" si="66"/>
        <v>41029504482.819725</v>
      </c>
      <c r="D747" s="4">
        <f>LN(Table1[[#This Row],[NV]])</f>
        <v>24.53321878513324</v>
      </c>
      <c r="E747" s="5">
        <v>583526</v>
      </c>
      <c r="F747" s="5">
        <f t="shared" si="67"/>
        <v>340502592676</v>
      </c>
      <c r="G747" s="8">
        <f t="shared" si="68"/>
        <v>452969342929.43335</v>
      </c>
      <c r="H747" s="5">
        <f t="shared" si="69"/>
        <v>7747383.8402408073</v>
      </c>
      <c r="I747" s="5">
        <f t="shared" si="70"/>
        <v>8991661.9847525433</v>
      </c>
      <c r="J747" s="5">
        <f>Table1[[#This Row],[DAA 
(n)]]^1.5</f>
        <v>445748938.18589705</v>
      </c>
      <c r="K747" s="5">
        <f t="shared" si="71"/>
        <v>550307723.86386108</v>
      </c>
      <c r="L747" s="7">
        <f>LN(Table1[[#This Row],[NV]]/Table1[[#This Row],[NV_MA-1]])</f>
        <v>-2.3058714993536391</v>
      </c>
      <c r="M747" s="7">
        <f>LN(Table1[[#This Row],[NV]]/Table1[[#This Row],[NV_MA-2]])</f>
        <v>8.5214105253878181</v>
      </c>
      <c r="N747" s="4">
        <f>LN(Table1[[#This Row],[NV]]/Table1[[#This Row],[NV_MA-3]])</f>
        <v>4.4072306074687697</v>
      </c>
      <c r="O747" s="7">
        <f>LN(Table1[[#This Row],[NV]]/Table1[[#This Row],[Metcalfe
NV ~ n^2]])</f>
        <v>-2.0204697916938663</v>
      </c>
      <c r="P747" s="7">
        <f>Table1[[#This Row],[NV_MA-1]]*$M$3</f>
        <v>452969342929.43335</v>
      </c>
    </row>
    <row r="748" spans="1:16" x14ac:dyDescent="0.2">
      <c r="A748" s="2">
        <v>42945</v>
      </c>
      <c r="B748" s="3">
        <v>44676936580.216904</v>
      </c>
      <c r="C748" s="3">
        <f t="shared" si="66"/>
        <v>40863215530.833282</v>
      </c>
      <c r="D748" s="4">
        <f>LN(Table1[[#This Row],[NV]])</f>
        <v>24.522723245238563</v>
      </c>
      <c r="E748" s="5">
        <v>634637</v>
      </c>
      <c r="F748" s="5">
        <f t="shared" si="67"/>
        <v>402764121769</v>
      </c>
      <c r="G748" s="8">
        <f t="shared" si="68"/>
        <v>458686078074.40002</v>
      </c>
      <c r="H748" s="5">
        <f t="shared" si="69"/>
        <v>8479263.3991845418</v>
      </c>
      <c r="I748" s="5">
        <f t="shared" si="70"/>
        <v>9054953.1524367929</v>
      </c>
      <c r="J748" s="5">
        <f>Table1[[#This Row],[DAA 
(n)]]^1.5</f>
        <v>505577900.96790469</v>
      </c>
      <c r="K748" s="5">
        <f t="shared" si="71"/>
        <v>555625384.25639617</v>
      </c>
      <c r="L748" s="7">
        <f>LN(Table1[[#This Row],[NV]]/Table1[[#This Row],[NV_MA-1]])</f>
        <v>-2.3289086420206435</v>
      </c>
      <c r="M748" s="7">
        <f>LN(Table1[[#This Row],[NV]]/Table1[[#This Row],[NV_MA-2]])</f>
        <v>8.5039007696202358</v>
      </c>
      <c r="N748" s="4">
        <f>LN(Table1[[#This Row],[NV]]/Table1[[#This Row],[NV_MA-3]])</f>
        <v>4.3871183894312917</v>
      </c>
      <c r="O748" s="7">
        <f>LN(Table1[[#This Row],[NV]]/Table1[[#This Row],[Metcalfe
NV ~ n^2]])</f>
        <v>-2.1988936765121148</v>
      </c>
      <c r="P748" s="7">
        <f>Table1[[#This Row],[NV_MA-1]]*$M$3</f>
        <v>458686078074.40002</v>
      </c>
    </row>
    <row r="749" spans="1:16" x14ac:dyDescent="0.2">
      <c r="A749" s="2">
        <v>42944</v>
      </c>
      <c r="B749" s="3">
        <v>46007115645.105598</v>
      </c>
      <c r="C749" s="3">
        <f t="shared" si="66"/>
        <v>40751341611.418419</v>
      </c>
      <c r="D749" s="4">
        <f>LN(Table1[[#This Row],[NV]])</f>
        <v>24.552061909409638</v>
      </c>
      <c r="E749" s="5">
        <v>683771</v>
      </c>
      <c r="F749" s="5">
        <f t="shared" si="67"/>
        <v>467542780441</v>
      </c>
      <c r="G749" s="8">
        <f t="shared" si="68"/>
        <v>458443441461.29999</v>
      </c>
      <c r="H749" s="5">
        <f t="shared" si="69"/>
        <v>9186722.086493928</v>
      </c>
      <c r="I749" s="5">
        <f t="shared" si="70"/>
        <v>9052196.2727718838</v>
      </c>
      <c r="J749" s="5">
        <f>Table1[[#This Row],[DAA 
(n)]]^1.5</f>
        <v>565413295.32026827</v>
      </c>
      <c r="K749" s="5">
        <f t="shared" si="71"/>
        <v>555396433.35229051</v>
      </c>
      <c r="L749" s="7">
        <f>LN(Table1[[#This Row],[NV]]/Table1[[#This Row],[NV_MA-1]])</f>
        <v>-2.299040856032871</v>
      </c>
      <c r="M749" s="7">
        <f>LN(Table1[[#This Row],[NV]]/Table1[[#This Row],[NV_MA-2]])</f>
        <v>8.5335439411018204</v>
      </c>
      <c r="N749" s="4">
        <f>LN(Table1[[#This Row],[NV]]/Table1[[#This Row],[NV_MA-3]])</f>
        <v>4.4168691983572561</v>
      </c>
      <c r="O749" s="7">
        <f>LN(Table1[[#This Row],[NV]]/Table1[[#This Row],[Metcalfe
NV ~ n^2]])</f>
        <v>-2.3186947810435297</v>
      </c>
      <c r="P749" s="7">
        <f>Table1[[#This Row],[NV_MA-1]]*$M$3</f>
        <v>458443441461.29999</v>
      </c>
    </row>
    <row r="750" spans="1:16" x14ac:dyDescent="0.2">
      <c r="A750" s="2">
        <v>42943</v>
      </c>
      <c r="B750" s="3">
        <v>43871612216.303398</v>
      </c>
      <c r="C750" s="3">
        <f t="shared" si="66"/>
        <v>40615646837.752296</v>
      </c>
      <c r="D750" s="4">
        <f>LN(Table1[[#This Row],[NV]])</f>
        <v>24.504533301308026</v>
      </c>
      <c r="E750" s="5">
        <v>686889</v>
      </c>
      <c r="F750" s="5">
        <f t="shared" si="67"/>
        <v>471816498321</v>
      </c>
      <c r="G750" s="8">
        <f t="shared" si="68"/>
        <v>461039124361.29999</v>
      </c>
      <c r="H750" s="5">
        <f t="shared" si="69"/>
        <v>9231738.6944428105</v>
      </c>
      <c r="I750" s="5">
        <f t="shared" si="70"/>
        <v>9078612.0271399785</v>
      </c>
      <c r="J750" s="5">
        <f>Table1[[#This Row],[DAA 
(n)]]^1.5</f>
        <v>569285133.05303764</v>
      </c>
      <c r="K750" s="5">
        <f t="shared" si="71"/>
        <v>557704810.10117257</v>
      </c>
      <c r="L750" s="7">
        <f>LN(Table1[[#This Row],[NV]]/Table1[[#This Row],[NV_MA-1]])</f>
        <v>-2.3522154434966001</v>
      </c>
      <c r="M750" s="7">
        <f>LN(Table1[[#This Row],[NV]]/Table1[[#This Row],[NV_MA-2]])</f>
        <v>8.4831014228620365</v>
      </c>
      <c r="N750" s="4">
        <f>LN(Table1[[#This Row],[NV]]/Table1[[#This Row],[NV_MA-3]])</f>
        <v>4.3651929350954024</v>
      </c>
      <c r="O750" s="7">
        <f>LN(Table1[[#This Row],[NV]]/Table1[[#This Row],[Metcalfe
NV ~ n^2]])</f>
        <v>-2.3753226708878037</v>
      </c>
      <c r="P750" s="7">
        <f>Table1[[#This Row],[NV_MA-1]]*$M$3</f>
        <v>461039124361.29999</v>
      </c>
    </row>
    <row r="751" spans="1:16" x14ac:dyDescent="0.2">
      <c r="A751" s="2">
        <v>42942</v>
      </c>
      <c r="B751" s="3">
        <v>41538489675.410004</v>
      </c>
      <c r="C751" s="3">
        <f t="shared" si="66"/>
        <v>40529243725.544411</v>
      </c>
      <c r="D751" s="4">
        <f>LN(Table1[[#This Row],[NV]])</f>
        <v>24.449886296413947</v>
      </c>
      <c r="E751" s="5">
        <v>652653</v>
      </c>
      <c r="F751" s="5">
        <f t="shared" si="67"/>
        <v>425955938409</v>
      </c>
      <c r="G751" s="8">
        <f t="shared" si="68"/>
        <v>461491511190.73334</v>
      </c>
      <c r="H751" s="5">
        <f t="shared" si="69"/>
        <v>8738241.0564602986</v>
      </c>
      <c r="I751" s="5">
        <f t="shared" si="70"/>
        <v>9083335.7258218136</v>
      </c>
      <c r="J751" s="5">
        <f>Table1[[#This Row],[DAA 
(n)]]^1.5</f>
        <v>527258400.66370636</v>
      </c>
      <c r="K751" s="5">
        <f t="shared" si="71"/>
        <v>558112736.74088168</v>
      </c>
      <c r="L751" s="7">
        <f>LN(Table1[[#This Row],[NV]]/Table1[[#This Row],[NV_MA-1]])</f>
        <v>-2.4078432003532932</v>
      </c>
      <c r="M751" s="7">
        <f>LN(Table1[[#This Row],[NV]]/Table1[[#This Row],[NV_MA-2]])</f>
        <v>8.4279342426153363</v>
      </c>
      <c r="N751" s="4">
        <f>LN(Table1[[#This Row],[NV]]/Table1[[#This Row],[NV_MA-3]])</f>
        <v>4.3098147593050831</v>
      </c>
      <c r="O751" s="7">
        <f>LN(Table1[[#This Row],[NV]]/Table1[[#This Row],[Metcalfe
NV ~ n^2]])</f>
        <v>-2.3277154504876951</v>
      </c>
      <c r="P751" s="7">
        <f>Table1[[#This Row],[NV_MA-1]]*$M$3</f>
        <v>461491511190.73334</v>
      </c>
    </row>
    <row r="752" spans="1:16" x14ac:dyDescent="0.2">
      <c r="A752" s="2">
        <v>42941</v>
      </c>
      <c r="B752" s="3">
        <v>42123545079.815002</v>
      </c>
      <c r="C752" s="3">
        <f t="shared" si="66"/>
        <v>40468999961.342155</v>
      </c>
      <c r="D752" s="4">
        <f>LN(Table1[[#This Row],[NV]])</f>
        <v>24.463872686857851</v>
      </c>
      <c r="E752" s="5">
        <v>702031</v>
      </c>
      <c r="F752" s="5">
        <f t="shared" si="67"/>
        <v>492847524961</v>
      </c>
      <c r="G752" s="8">
        <f t="shared" si="68"/>
        <v>463883423848.56665</v>
      </c>
      <c r="H752" s="5">
        <f t="shared" si="69"/>
        <v>9450553.7685052156</v>
      </c>
      <c r="I752" s="5">
        <f t="shared" si="70"/>
        <v>9108746.2398273535</v>
      </c>
      <c r="J752" s="5">
        <f>Table1[[#This Row],[DAA 
(n)]]^1.5</f>
        <v>588212751.30338442</v>
      </c>
      <c r="K752" s="5">
        <f t="shared" si="71"/>
        <v>560289552.90542972</v>
      </c>
      <c r="L752" s="7">
        <f>LN(Table1[[#This Row],[NV]]/Table1[[#This Row],[NV_MA-1]])</f>
        <v>-2.3990264290426548</v>
      </c>
      <c r="M752" s="7">
        <f>LN(Table1[[#This Row],[NV]]/Table1[[#This Row],[NV_MA-2]])</f>
        <v>8.4391270517001615</v>
      </c>
      <c r="N752" s="4">
        <f>LN(Table1[[#This Row],[NV]]/Table1[[#This Row],[NV_MA-3]])</f>
        <v>4.3199084200335065</v>
      </c>
      <c r="O752" s="7">
        <f>LN(Table1[[#This Row],[NV]]/Table1[[#This Row],[Metcalfe
NV ~ n^2]])</f>
        <v>-2.4595929962963559</v>
      </c>
      <c r="P752" s="7">
        <f>Table1[[#This Row],[NV_MA-1]]*$M$3</f>
        <v>463883423848.56665</v>
      </c>
    </row>
    <row r="753" spans="1:16" x14ac:dyDescent="0.2">
      <c r="A753" s="2">
        <v>42940</v>
      </c>
      <c r="B753" s="3">
        <v>45405306628.745903</v>
      </c>
      <c r="C753" s="3">
        <f t="shared" si="66"/>
        <v>40427995195.901535</v>
      </c>
      <c r="D753" s="4">
        <f>LN(Table1[[#This Row],[NV]])</f>
        <v>24.53889482125879</v>
      </c>
      <c r="E753" s="5">
        <v>681339</v>
      </c>
      <c r="F753" s="5">
        <f t="shared" si="67"/>
        <v>464222832921</v>
      </c>
      <c r="G753" s="8">
        <f t="shared" si="68"/>
        <v>457094771971.33331</v>
      </c>
      <c r="H753" s="5">
        <f t="shared" si="69"/>
        <v>9151619.5764986686</v>
      </c>
      <c r="I753" s="5">
        <f t="shared" si="70"/>
        <v>9030256.5056110658</v>
      </c>
      <c r="J753" s="5">
        <f>Table1[[#This Row],[DAA 
(n)]]^1.5</f>
        <v>562399431.68495679</v>
      </c>
      <c r="K753" s="5">
        <f t="shared" si="71"/>
        <v>553827561.69338739</v>
      </c>
      <c r="L753" s="7">
        <f>LN(Table1[[#This Row],[NV]]/Table1[[#This Row],[NV_MA-1]])</f>
        <v>-2.3092617635749484</v>
      </c>
      <c r="M753" s="7">
        <f>LN(Table1[[#This Row],[NV]]/Table1[[#This Row],[NV_MA-2]])</f>
        <v>8.522803490332068</v>
      </c>
      <c r="N753" s="4">
        <f>LN(Table1[[#This Row],[NV]]/Table1[[#This Row],[NV_MA-3]])</f>
        <v>4.4065308854800813</v>
      </c>
      <c r="O753" s="7">
        <f>LN(Table1[[#This Row],[NV]]/Table1[[#This Row],[Metcalfe
NV ~ n^2]])</f>
        <v>-2.3247356959981622</v>
      </c>
      <c r="P753" s="7">
        <f>Table1[[#This Row],[NV_MA-1]]*$M$3</f>
        <v>457094771971.33331</v>
      </c>
    </row>
    <row r="754" spans="1:16" x14ac:dyDescent="0.2">
      <c r="A754" s="2">
        <v>42939</v>
      </c>
      <c r="B754" s="3">
        <v>45299137473.524902</v>
      </c>
      <c r="C754" s="3">
        <f t="shared" si="66"/>
        <v>40302852910.342751</v>
      </c>
      <c r="D754" s="4">
        <f>LN(Table1[[#This Row],[NV]])</f>
        <v>24.536553828934593</v>
      </c>
      <c r="E754" s="5">
        <v>536910</v>
      </c>
      <c r="F754" s="5">
        <f t="shared" si="67"/>
        <v>288272348100</v>
      </c>
      <c r="G754" s="8">
        <f t="shared" si="68"/>
        <v>455201020686.26666</v>
      </c>
      <c r="H754" s="5">
        <f t="shared" si="69"/>
        <v>7083768.1313033747</v>
      </c>
      <c r="I754" s="5">
        <f t="shared" si="70"/>
        <v>9009592.2139331046</v>
      </c>
      <c r="J754" s="5">
        <f>Table1[[#This Row],[DAA 
(n)]]^1.5</f>
        <v>393416199.99482906</v>
      </c>
      <c r="K754" s="5">
        <f t="shared" si="71"/>
        <v>552079106.50721145</v>
      </c>
      <c r="L754" s="7">
        <f>LN(Table1[[#This Row],[NV]]/Table1[[#This Row],[NV_MA-1]])</f>
        <v>-2.3074511331023286</v>
      </c>
      <c r="M754" s="7">
        <f>LN(Table1[[#This Row],[NV]]/Table1[[#This Row],[NV_MA-2]])</f>
        <v>8.5227534596492074</v>
      </c>
      <c r="N754" s="4">
        <f>LN(Table1[[#This Row],[NV]]/Table1[[#This Row],[NV_MA-3]])</f>
        <v>4.4073519260710841</v>
      </c>
      <c r="O754" s="7">
        <f>LN(Table1[[#This Row],[NV]]/Table1[[#This Row],[Metcalfe
NV ~ n^2]])</f>
        <v>-1.8506176944245356</v>
      </c>
      <c r="P754" s="7">
        <f>Table1[[#This Row],[NV_MA-1]]*$M$3</f>
        <v>455201020686.26666</v>
      </c>
    </row>
    <row r="755" spans="1:16" x14ac:dyDescent="0.2">
      <c r="A755" s="2">
        <v>42938</v>
      </c>
      <c r="B755" s="3">
        <v>46673576806.607903</v>
      </c>
      <c r="C755" s="3">
        <f t="shared" si="66"/>
        <v>40260564781.2799</v>
      </c>
      <c r="D755" s="4">
        <f>LN(Table1[[#This Row],[NV]])</f>
        <v>24.566444034352983</v>
      </c>
      <c r="E755" s="5">
        <v>633583</v>
      </c>
      <c r="F755" s="5">
        <f t="shared" si="67"/>
        <v>401427417889</v>
      </c>
      <c r="G755" s="8">
        <f t="shared" si="68"/>
        <v>462780431892.29999</v>
      </c>
      <c r="H755" s="5">
        <f t="shared" si="69"/>
        <v>8464127.9827890508</v>
      </c>
      <c r="I755" s="5">
        <f t="shared" si="70"/>
        <v>9096232.9932601079</v>
      </c>
      <c r="J755" s="5">
        <f>Table1[[#This Row],[DAA 
(n)]]^1.5</f>
        <v>504318934.51303738</v>
      </c>
      <c r="K755" s="5">
        <f t="shared" si="71"/>
        <v>559248970.17058229</v>
      </c>
      <c r="L755" s="7">
        <f>LN(Table1[[#This Row],[NV]]/Table1[[#This Row],[NV_MA-1]])</f>
        <v>-2.2940745150231474</v>
      </c>
      <c r="M755" s="7">
        <f>LN(Table1[[#This Row],[NV]]/Table1[[#This Row],[NV_MA-2]])</f>
        <v>8.543073105354269</v>
      </c>
      <c r="N755" s="4">
        <f>LN(Table1[[#This Row],[NV]]/Table1[[#This Row],[NV_MA-3]])</f>
        <v>4.4243387174674913</v>
      </c>
      <c r="O755" s="7">
        <f>LN(Table1[[#This Row],[NV]]/Table1[[#This Row],[Metcalfe
NV ~ n^2]])</f>
        <v>-2.1518485422756575</v>
      </c>
      <c r="P755" s="7">
        <f>Table1[[#This Row],[NV_MA-1]]*$M$3</f>
        <v>462780431892.29999</v>
      </c>
    </row>
    <row r="756" spans="1:16" x14ac:dyDescent="0.2">
      <c r="A756" s="2">
        <v>42937</v>
      </c>
      <c r="B756" s="3">
        <v>43892706096.477203</v>
      </c>
      <c r="C756" s="3">
        <f t="shared" si="66"/>
        <v>40169777182.072807</v>
      </c>
      <c r="D756" s="4">
        <f>LN(Table1[[#This Row],[NV]])</f>
        <v>24.505013995079377</v>
      </c>
      <c r="E756" s="5">
        <v>744868</v>
      </c>
      <c r="F756" s="5">
        <f t="shared" si="67"/>
        <v>554828337424</v>
      </c>
      <c r="G756" s="8">
        <f t="shared" si="68"/>
        <v>467111690852.79999</v>
      </c>
      <c r="H756" s="5">
        <f t="shared" si="69"/>
        <v>10071332.146815462</v>
      </c>
      <c r="I756" s="5">
        <f t="shared" si="70"/>
        <v>9142106.3865190838</v>
      </c>
      <c r="J756" s="5">
        <f>Table1[[#This Row],[DAA 
(n)]]^1.5</f>
        <v>642863806.7587409</v>
      </c>
      <c r="K756" s="5">
        <f t="shared" si="71"/>
        <v>563183822.86918235</v>
      </c>
      <c r="L756" s="7">
        <f>LN(Table1[[#This Row],[NV]]/Table1[[#This Row],[NV_MA-1]])</f>
        <v>-2.3648202376484844</v>
      </c>
      <c r="M756" s="7">
        <f>LN(Table1[[#This Row],[NV]]/Table1[[#This Row],[NV_MA-2]])</f>
        <v>8.4766126201567573</v>
      </c>
      <c r="N756" s="4">
        <f>LN(Table1[[#This Row],[NV]]/Table1[[#This Row],[NV_MA-3]])</f>
        <v>4.3558973562825543</v>
      </c>
      <c r="O756" s="7">
        <f>LN(Table1[[#This Row],[NV]]/Table1[[#This Row],[Metcalfe
NV ~ n^2]])</f>
        <v>-2.5369106058310189</v>
      </c>
      <c r="P756" s="7">
        <f>Table1[[#This Row],[NV_MA-1]]*$M$3</f>
        <v>467111690852.79999</v>
      </c>
    </row>
    <row r="757" spans="1:16" x14ac:dyDescent="0.2">
      <c r="A757" s="2">
        <v>42936</v>
      </c>
      <c r="B757" s="3">
        <v>46413575984.675797</v>
      </c>
      <c r="C757" s="3">
        <f t="shared" si="66"/>
        <v>40147029183.52211</v>
      </c>
      <c r="D757" s="4">
        <f>LN(Table1[[#This Row],[NV]])</f>
        <v>24.560857839260354</v>
      </c>
      <c r="E757" s="5">
        <v>660126</v>
      </c>
      <c r="F757" s="5">
        <f t="shared" si="67"/>
        <v>435766335876</v>
      </c>
      <c r="G757" s="8">
        <f t="shared" si="68"/>
        <v>467633601039.5</v>
      </c>
      <c r="H757" s="5">
        <f t="shared" si="69"/>
        <v>8845811.1866525933</v>
      </c>
      <c r="I757" s="5">
        <f t="shared" si="70"/>
        <v>9147160.6553647611</v>
      </c>
      <c r="J757" s="5">
        <f>Table1[[#This Row],[DAA 
(n)]]^1.5</f>
        <v>536340086.35984015</v>
      </c>
      <c r="K757" s="5">
        <f t="shared" si="71"/>
        <v>563635783.37548888</v>
      </c>
      <c r="L757" s="7">
        <f>LN(Table1[[#This Row],[NV]]/Table1[[#This Row],[NV_MA-1]])</f>
        <v>-2.3100930832127506</v>
      </c>
      <c r="M757" s="7">
        <f>LN(Table1[[#This Row],[NV]]/Table1[[#This Row],[NV_MA-2]])</f>
        <v>8.5319037610541333</v>
      </c>
      <c r="N757" s="4">
        <f>LN(Table1[[#This Row],[NV]]/Table1[[#This Row],[NV_MA-3]])</f>
        <v>4.4109390125568977</v>
      </c>
      <c r="O757" s="7">
        <f>LN(Table1[[#This Row],[NV]]/Table1[[#This Row],[Metcalfe
NV ~ n^2]])</f>
        <v>-2.2395141704850379</v>
      </c>
      <c r="P757" s="7">
        <f>Table1[[#This Row],[NV_MA-1]]*$M$3</f>
        <v>467633601039.5</v>
      </c>
    </row>
    <row r="758" spans="1:16" x14ac:dyDescent="0.2">
      <c r="A758" s="2">
        <v>42935</v>
      </c>
      <c r="B758" s="3">
        <v>37070634589.519997</v>
      </c>
      <c r="C758" s="3">
        <f t="shared" si="66"/>
        <v>40092255850.610275</v>
      </c>
      <c r="D758" s="4">
        <f>LN(Table1[[#This Row],[NV]])</f>
        <v>24.336090972643941</v>
      </c>
      <c r="E758" s="5">
        <v>713341</v>
      </c>
      <c r="F758" s="5">
        <f t="shared" si="67"/>
        <v>508855382281</v>
      </c>
      <c r="G758" s="8">
        <f t="shared" si="68"/>
        <v>471613211095.93335</v>
      </c>
      <c r="H758" s="5">
        <f t="shared" si="69"/>
        <v>9614206.5859146323</v>
      </c>
      <c r="I758" s="5">
        <f t="shared" si="70"/>
        <v>9188117.3581346869</v>
      </c>
      <c r="J758" s="5">
        <f>Table1[[#This Row],[DAA 
(n)]]^1.5</f>
        <v>602484362.6615634</v>
      </c>
      <c r="K758" s="5">
        <f t="shared" si="71"/>
        <v>567196025.22810614</v>
      </c>
      <c r="L758" s="7">
        <f>LN(Table1[[#This Row],[NV]]/Table1[[#This Row],[NV_MA-1]])</f>
        <v>-2.5433340459234732</v>
      </c>
      <c r="M758" s="7">
        <f>LN(Table1[[#This Row],[NV]]/Table1[[#This Row],[NV_MA-2]])</f>
        <v>8.3026693569549952</v>
      </c>
      <c r="N758" s="4">
        <f>LN(Table1[[#This Row],[NV]]/Table1[[#This Row],[NV_MA-3]])</f>
        <v>4.1798754471941573</v>
      </c>
      <c r="O758" s="7">
        <f>LN(Table1[[#This Row],[NV]]/Table1[[#This Row],[Metcalfe
NV ~ n^2]])</f>
        <v>-2.6193387192274979</v>
      </c>
      <c r="P758" s="7">
        <f>Table1[[#This Row],[NV_MA-1]]*$M$3</f>
        <v>471613211095.93335</v>
      </c>
    </row>
    <row r="759" spans="1:16" x14ac:dyDescent="0.2">
      <c r="A759" s="2">
        <v>42934</v>
      </c>
      <c r="B759" s="3">
        <v>37870369773.598503</v>
      </c>
      <c r="C759" s="3">
        <f t="shared" si="66"/>
        <v>40270908921.03299</v>
      </c>
      <c r="D759" s="4">
        <f>LN(Table1[[#This Row],[NV]])</f>
        <v>24.357434843100759</v>
      </c>
      <c r="E759" s="5">
        <v>809612</v>
      </c>
      <c r="F759" s="5">
        <f t="shared" si="67"/>
        <v>655471590544</v>
      </c>
      <c r="G759" s="8">
        <f t="shared" si="68"/>
        <v>472188538828.03333</v>
      </c>
      <c r="H759" s="5">
        <f t="shared" si="69"/>
        <v>11014212.95119228</v>
      </c>
      <c r="I759" s="5">
        <f t="shared" si="70"/>
        <v>9193910.340374602</v>
      </c>
      <c r="J759" s="5">
        <f>Table1[[#This Row],[DAA 
(n)]]^1.5</f>
        <v>728476262.73167562</v>
      </c>
      <c r="K759" s="5">
        <f t="shared" si="71"/>
        <v>567704779.84005702</v>
      </c>
      <c r="L759" s="7">
        <f>LN(Table1[[#This Row],[NV]]/Table1[[#This Row],[NV_MA-1]])</f>
        <v>-2.5232093463431866</v>
      </c>
      <c r="M759" s="7">
        <f>LN(Table1[[#This Row],[NV]]/Table1[[#This Row],[NV_MA-2]])</f>
        <v>8.3233829397714381</v>
      </c>
      <c r="N759" s="4">
        <f>LN(Table1[[#This Row],[NV]]/Table1[[#This Row],[NV_MA-3]])</f>
        <v>4.2003227553368792</v>
      </c>
      <c r="O759" s="7">
        <f>LN(Table1[[#This Row],[NV]]/Table1[[#This Row],[Metcalfe
NV ~ n^2]])</f>
        <v>-2.8511859559789978</v>
      </c>
      <c r="P759" s="7">
        <f>Table1[[#This Row],[NV_MA-1]]*$M$3</f>
        <v>472188538828.03333</v>
      </c>
    </row>
    <row r="760" spans="1:16" x14ac:dyDescent="0.2">
      <c r="A760" s="2">
        <v>42933</v>
      </c>
      <c r="B760" s="3">
        <v>36411443822.669502</v>
      </c>
      <c r="C760" s="3">
        <f t="shared" si="66"/>
        <v>40378484459.302834</v>
      </c>
      <c r="D760" s="4">
        <f>LN(Table1[[#This Row],[NV]])</f>
        <v>24.318148952911375</v>
      </c>
      <c r="E760" s="5">
        <v>690739</v>
      </c>
      <c r="F760" s="5">
        <f t="shared" si="67"/>
        <v>477120366121</v>
      </c>
      <c r="G760" s="8">
        <f t="shared" si="68"/>
        <v>463517163643.53333</v>
      </c>
      <c r="H760" s="5">
        <f t="shared" si="69"/>
        <v>9287343.1866761129</v>
      </c>
      <c r="I760" s="5">
        <f t="shared" si="70"/>
        <v>9106596.3007839676</v>
      </c>
      <c r="J760" s="5">
        <f>Table1[[#This Row],[DAA 
(n)]]^1.5</f>
        <v>574078082.29721975</v>
      </c>
      <c r="K760" s="5">
        <f t="shared" si="71"/>
        <v>560041006.7276094</v>
      </c>
      <c r="L760" s="7">
        <f>LN(Table1[[#This Row],[NV]]/Table1[[#This Row],[NV_MA-1]])</f>
        <v>-2.5439602988699694</v>
      </c>
      <c r="M760" s="7">
        <f>LN(Table1[[#This Row],[NV]]/Table1[[#This Row],[NV_MA-2]])</f>
        <v>8.2936393757963565</v>
      </c>
      <c r="N760" s="4">
        <f>LN(Table1[[#This Row],[NV]]/Table1[[#This Row],[NV_MA-3]])</f>
        <v>4.1746283875995172</v>
      </c>
      <c r="O760" s="7">
        <f>LN(Table1[[#This Row],[NV]]/Table1[[#This Row],[Metcalfe
NV ~ n^2]])</f>
        <v>-2.5728856829673368</v>
      </c>
      <c r="P760" s="7">
        <f>Table1[[#This Row],[NV_MA-1]]*$M$3</f>
        <v>463517163643.53333</v>
      </c>
    </row>
    <row r="761" spans="1:16" x14ac:dyDescent="0.2">
      <c r="A761" s="2">
        <v>42932</v>
      </c>
      <c r="B761" s="3">
        <v>31544322168.634998</v>
      </c>
      <c r="C761" s="3">
        <f t="shared" si="66"/>
        <v>40610958294.118454</v>
      </c>
      <c r="D761" s="4">
        <f>LN(Table1[[#This Row],[NV]])</f>
        <v>24.174659446779085</v>
      </c>
      <c r="E761" s="5">
        <v>617297</v>
      </c>
      <c r="F761" s="5">
        <f t="shared" si="67"/>
        <v>381055586209</v>
      </c>
      <c r="G761" s="8">
        <f t="shared" si="68"/>
        <v>462116260354.70001</v>
      </c>
      <c r="H761" s="5">
        <f t="shared" si="69"/>
        <v>8230486.0557702659</v>
      </c>
      <c r="I761" s="5">
        <f t="shared" si="70"/>
        <v>9091633.7708563861</v>
      </c>
      <c r="J761" s="5">
        <f>Table1[[#This Row],[DAA 
(n)]]^1.5</f>
        <v>484999453.81418496</v>
      </c>
      <c r="K761" s="5">
        <f t="shared" si="71"/>
        <v>558762359.25653994</v>
      </c>
      <c r="L761" s="7">
        <f>LN(Table1[[#This Row],[NV]]/Table1[[#This Row],[NV_MA-1]])</f>
        <v>-2.6844228953809672</v>
      </c>
      <c r="M761" s="7">
        <f>LN(Table1[[#This Row],[NV]]/Table1[[#This Row],[NV_MA-2]])</f>
        <v>8.1517942640079433</v>
      </c>
      <c r="N761" s="4">
        <f>LN(Table1[[#This Row],[NV]]/Table1[[#This Row],[NV_MA-3]])</f>
        <v>4.0334246236568729</v>
      </c>
      <c r="O761" s="7">
        <f>LN(Table1[[#This Row],[NV]]/Table1[[#This Row],[Metcalfe
NV ~ n^2]])</f>
        <v>-2.4915516502139838</v>
      </c>
      <c r="P761" s="7">
        <f>Table1[[#This Row],[NV_MA-1]]*$M$3</f>
        <v>462116260354.70001</v>
      </c>
    </row>
    <row r="762" spans="1:16" x14ac:dyDescent="0.2">
      <c r="A762" s="2">
        <v>42931</v>
      </c>
      <c r="B762" s="3">
        <v>32757511929.071301</v>
      </c>
      <c r="C762" s="3">
        <f t="shared" si="66"/>
        <v>40908214421.865776</v>
      </c>
      <c r="D762" s="4">
        <f>LN(Table1[[#This Row],[NV]])</f>
        <v>24.212398144606006</v>
      </c>
      <c r="E762" s="5">
        <v>624607</v>
      </c>
      <c r="F762" s="5">
        <f t="shared" si="67"/>
        <v>390133904449</v>
      </c>
      <c r="G762" s="8">
        <f t="shared" si="68"/>
        <v>467185577011.76666</v>
      </c>
      <c r="H762" s="5">
        <f t="shared" si="69"/>
        <v>8335304.1698112059</v>
      </c>
      <c r="I762" s="5">
        <f t="shared" si="70"/>
        <v>9145881.5193341654</v>
      </c>
      <c r="J762" s="5">
        <f>Table1[[#This Row],[DAA 
(n)]]^1.5</f>
        <v>493639917.00041485</v>
      </c>
      <c r="K762" s="5">
        <f t="shared" si="71"/>
        <v>563392998.21190214</v>
      </c>
      <c r="L762" s="7">
        <f>LN(Table1[[#This Row],[NV]]/Table1[[#This Row],[NV_MA-1]])</f>
        <v>-2.6575942522558269</v>
      </c>
      <c r="M762" s="7">
        <f>LN(Table1[[#This Row],[NV]]/Table1[[#This Row],[NV_MA-2]])</f>
        <v>8.1835839158595363</v>
      </c>
      <c r="N762" s="4">
        <f>LN(Table1[[#This Row],[NV]]/Table1[[#This Row],[NV_MA-3]])</f>
        <v>4.0629101590155852</v>
      </c>
      <c r="O762" s="7">
        <f>LN(Table1[[#This Row],[NV]]/Table1[[#This Row],[Metcalfe
NV ~ n^2]])</f>
        <v>-2.4773577172758077</v>
      </c>
      <c r="P762" s="7">
        <f>Table1[[#This Row],[NV_MA-1]]*$M$3</f>
        <v>467185577011.76666</v>
      </c>
    </row>
    <row r="763" spans="1:16" x14ac:dyDescent="0.2">
      <c r="A763" s="2">
        <v>42930</v>
      </c>
      <c r="B763" s="3">
        <v>36390895921.786102</v>
      </c>
      <c r="C763" s="3">
        <f t="shared" si="66"/>
        <v>41129672484.193527</v>
      </c>
      <c r="D763" s="4">
        <f>LN(Table1[[#This Row],[NV]])</f>
        <v>24.317584468267029</v>
      </c>
      <c r="E763" s="5">
        <v>647312</v>
      </c>
      <c r="F763" s="5">
        <f t="shared" si="67"/>
        <v>419012825344</v>
      </c>
      <c r="G763" s="8">
        <f t="shared" si="68"/>
        <v>475374198128.66669</v>
      </c>
      <c r="H763" s="5">
        <f t="shared" si="69"/>
        <v>8661412.3849495649</v>
      </c>
      <c r="I763" s="5">
        <f t="shared" si="70"/>
        <v>9229220.1020609196</v>
      </c>
      <c r="J763" s="5">
        <f>Table1[[#This Row],[DAA 
(n)]]^1.5</f>
        <v>520799414.36130112</v>
      </c>
      <c r="K763" s="5">
        <f t="shared" si="71"/>
        <v>570672027.02498722</v>
      </c>
      <c r="L763" s="7">
        <f>LN(Table1[[#This Row],[NV]]/Table1[[#This Row],[NV_MA-1]])</f>
        <v>-2.5697836481079053</v>
      </c>
      <c r="M763" s="7">
        <f>LN(Table1[[#This Row],[NV]]/Table1[[#This Row],[NV_MA-2]])</f>
        <v>8.2796993613427148</v>
      </c>
      <c r="N763" s="4">
        <f>LN(Table1[[#This Row],[NV]]/Table1[[#This Row],[NV_MA-3]])</f>
        <v>4.1552592491620315</v>
      </c>
      <c r="O763" s="7">
        <f>LN(Table1[[#This Row],[NV]]/Table1[[#This Row],[Metcalfe
NV ~ n^2]])</f>
        <v>-2.4435828975459475</v>
      </c>
      <c r="P763" s="7">
        <f>Table1[[#This Row],[NV_MA-1]]*$M$3</f>
        <v>475374198128.66669</v>
      </c>
    </row>
    <row r="764" spans="1:16" x14ac:dyDescent="0.2">
      <c r="A764" s="2">
        <v>42929</v>
      </c>
      <c r="B764" s="3">
        <v>38516323722.675003</v>
      </c>
      <c r="C764" s="3">
        <f t="shared" si="66"/>
        <v>41243011895.770393</v>
      </c>
      <c r="D764" s="4">
        <f>LN(Table1[[#This Row],[NV]])</f>
        <v>24.374347981177355</v>
      </c>
      <c r="E764" s="5">
        <v>675427</v>
      </c>
      <c r="F764" s="5">
        <f t="shared" si="67"/>
        <v>456201632329</v>
      </c>
      <c r="G764" s="8">
        <f t="shared" si="68"/>
        <v>479702246530.83331</v>
      </c>
      <c r="H764" s="5">
        <f t="shared" si="69"/>
        <v>9066324.4085050765</v>
      </c>
      <c r="I764" s="5">
        <f t="shared" si="70"/>
        <v>9274271.4969030526</v>
      </c>
      <c r="J764" s="5">
        <f>Table1[[#This Row],[DAA 
(n)]]^1.5</f>
        <v>555095397.13375401</v>
      </c>
      <c r="K764" s="5">
        <f t="shared" si="71"/>
        <v>574567556.80847156</v>
      </c>
      <c r="L764" s="7">
        <f>LN(Table1[[#This Row],[NV]]/Table1[[#This Row],[NV_MA-1]])</f>
        <v>-2.5220834474656764</v>
      </c>
      <c r="M764" s="7">
        <f>LN(Table1[[#This Row],[NV]]/Table1[[#This Row],[NV_MA-2]])</f>
        <v>8.3315933626126846</v>
      </c>
      <c r="N764" s="4">
        <f>LN(Table1[[#This Row],[NV]]/Table1[[#This Row],[NV_MA-3]])</f>
        <v>4.205219740481799</v>
      </c>
      <c r="O764" s="7">
        <f>LN(Table1[[#This Row],[NV]]/Table1[[#This Row],[Metcalfe
NV ~ n^2]])</f>
        <v>-2.4718527437124589</v>
      </c>
      <c r="P764" s="7">
        <f>Table1[[#This Row],[NV_MA-1]]*$M$3</f>
        <v>479702246530.83331</v>
      </c>
    </row>
    <row r="765" spans="1:16" x14ac:dyDescent="0.2">
      <c r="A765" s="2">
        <v>42928</v>
      </c>
      <c r="B765" s="3">
        <v>39021509348.483803</v>
      </c>
      <c r="C765" s="3">
        <f t="shared" si="66"/>
        <v>41432263111.750893</v>
      </c>
      <c r="D765" s="4">
        <f>LN(Table1[[#This Row],[NV]])</f>
        <v>24.387378852799827</v>
      </c>
      <c r="E765" s="5">
        <v>746872</v>
      </c>
      <c r="F765" s="5">
        <f t="shared" si="67"/>
        <v>557817784384</v>
      </c>
      <c r="G765" s="8">
        <f t="shared" si="68"/>
        <v>484181985019.90002</v>
      </c>
      <c r="H765" s="5">
        <f t="shared" si="69"/>
        <v>10100434.848641623</v>
      </c>
      <c r="I765" s="5">
        <f t="shared" si="70"/>
        <v>9319223.2518443279</v>
      </c>
      <c r="J765" s="5">
        <f>Table1[[#This Row],[DAA 
(n)]]^1.5</f>
        <v>645459901.35596097</v>
      </c>
      <c r="K765" s="5">
        <f t="shared" si="71"/>
        <v>578521049.15932024</v>
      </c>
      <c r="L765" s="7">
        <f>LN(Table1[[#This Row],[NV]]/Table1[[#This Row],[NV_MA-1]])</f>
        <v>-2.5183478222993707</v>
      </c>
      <c r="M765" s="7">
        <f>LN(Table1[[#This Row],[NV]]/Table1[[#This Row],[NV_MA-2]])</f>
        <v>8.3397890116879836</v>
      </c>
      <c r="N765" s="4">
        <f>LN(Table1[[#This Row],[NV]]/Table1[[#This Row],[NV_MA-3]])</f>
        <v>4.2113933631086748</v>
      </c>
      <c r="O765" s="7">
        <f>LN(Table1[[#This Row],[NV]]/Table1[[#This Row],[Metcalfe
NV ~ n^2]])</f>
        <v>-2.6599193419152618</v>
      </c>
      <c r="P765" s="7">
        <f>Table1[[#This Row],[NV_MA-1]]*$M$3</f>
        <v>484181985019.90002</v>
      </c>
    </row>
    <row r="766" spans="1:16" x14ac:dyDescent="0.2">
      <c r="A766" s="2">
        <v>42927</v>
      </c>
      <c r="B766" s="3">
        <v>38043955791.398697</v>
      </c>
      <c r="C766" s="3">
        <f t="shared" si="66"/>
        <v>41575710303.637207</v>
      </c>
      <c r="D766" s="4">
        <f>LN(Table1[[#This Row],[NV]])</f>
        <v>24.362008059527149</v>
      </c>
      <c r="E766" s="5">
        <v>773747</v>
      </c>
      <c r="F766" s="5">
        <f t="shared" si="67"/>
        <v>598684420009</v>
      </c>
      <c r="G766" s="8">
        <f t="shared" si="68"/>
        <v>483171588194.29999</v>
      </c>
      <c r="H766" s="5">
        <f t="shared" si="69"/>
        <v>10491235.747675013</v>
      </c>
      <c r="I766" s="5">
        <f t="shared" si="70"/>
        <v>9309271.5006897449</v>
      </c>
      <c r="J766" s="5">
        <f>Table1[[#This Row],[DAA 
(n)]]^1.5</f>
        <v>680610221.73392725</v>
      </c>
      <c r="K766" s="5">
        <f t="shared" si="71"/>
        <v>577638094.16837871</v>
      </c>
      <c r="L766" s="7">
        <f>LN(Table1[[#This Row],[NV]]/Table1[[#This Row],[NV_MA-1]])</f>
        <v>-2.5416296230443596</v>
      </c>
      <c r="M766" s="7">
        <f>LN(Table1[[#This Row],[NV]]/Table1[[#This Row],[NV_MA-2]])</f>
        <v>8.3154866624558501</v>
      </c>
      <c r="N766" s="4">
        <f>LN(Table1[[#This Row],[NV]]/Table1[[#This Row],[NV_MA-3]])</f>
        <v>4.1875499636514482</v>
      </c>
      <c r="O766" s="7">
        <f>LN(Table1[[#This Row],[NV]]/Table1[[#This Row],[Metcalfe
NV ~ n^2]])</f>
        <v>-2.7559923919770548</v>
      </c>
      <c r="P766" s="7">
        <f>Table1[[#This Row],[NV_MA-1]]*$M$3</f>
        <v>483171588194.29999</v>
      </c>
    </row>
    <row r="767" spans="1:16" x14ac:dyDescent="0.2">
      <c r="A767" s="2">
        <v>42926</v>
      </c>
      <c r="B767" s="3">
        <v>38021431328.031403</v>
      </c>
      <c r="C767" s="3">
        <f t="shared" si="66"/>
        <v>41928842345.359726</v>
      </c>
      <c r="D767" s="4">
        <f>LN(Table1[[#This Row],[NV]])</f>
        <v>24.361415820011157</v>
      </c>
      <c r="E767" s="5">
        <v>778061</v>
      </c>
      <c r="F767" s="5">
        <f t="shared" si="67"/>
        <v>605378919721</v>
      </c>
      <c r="G767" s="8">
        <f t="shared" si="68"/>
        <v>478182035038.29999</v>
      </c>
      <c r="H767" s="5">
        <f t="shared" si="69"/>
        <v>10554055.278640209</v>
      </c>
      <c r="I767" s="5">
        <f t="shared" si="70"/>
        <v>9259201.1226206142</v>
      </c>
      <c r="J767" s="5">
        <f>Table1[[#This Row],[DAA 
(n)]]^1.5</f>
        <v>686310226.9797833</v>
      </c>
      <c r="K767" s="5">
        <f t="shared" si="71"/>
        <v>573234695.70290339</v>
      </c>
      <c r="L767" s="7">
        <f>LN(Table1[[#This Row],[NV]]/Table1[[#This Row],[NV_MA-1]])</f>
        <v>-2.5318415033706843</v>
      </c>
      <c r="M767" s="7">
        <f>LN(Table1[[#This Row],[NV]]/Table1[[#This Row],[NV_MA-2]])</f>
        <v>8.3202874889656506</v>
      </c>
      <c r="N767" s="4">
        <f>LN(Table1[[#This Row],[NV]]/Table1[[#This Row],[NV_MA-3]])</f>
        <v>4.1946100380871387</v>
      </c>
      <c r="O767" s="7">
        <f>LN(Table1[[#This Row],[NV]]/Table1[[#This Row],[Metcalfe
NV ~ n^2]])</f>
        <v>-2.7677045925020258</v>
      </c>
      <c r="P767" s="7">
        <f>Table1[[#This Row],[NV_MA-1]]*$M$3</f>
        <v>478182035038.29999</v>
      </c>
    </row>
    <row r="768" spans="1:16" x14ac:dyDescent="0.2">
      <c r="A768" s="2">
        <v>42925</v>
      </c>
      <c r="B768" s="3">
        <v>41018737850.195099</v>
      </c>
      <c r="C768" s="3">
        <f t="shared" si="66"/>
        <v>42238624013.43103</v>
      </c>
      <c r="D768" s="4">
        <f>LN(Table1[[#This Row],[NV]])</f>
        <v>24.437294819985016</v>
      </c>
      <c r="E768" s="5">
        <v>547682</v>
      </c>
      <c r="F768" s="5">
        <f t="shared" si="67"/>
        <v>299955573124</v>
      </c>
      <c r="G768" s="8">
        <f t="shared" si="68"/>
        <v>474151515352.79999</v>
      </c>
      <c r="H768" s="5">
        <f t="shared" si="69"/>
        <v>7236768.780694033</v>
      </c>
      <c r="I768" s="5">
        <f t="shared" si="70"/>
        <v>9219527.6948046982</v>
      </c>
      <c r="J768" s="5">
        <f>Table1[[#This Row],[DAA 
(n)]]^1.5</f>
        <v>405315023.40734708</v>
      </c>
      <c r="K768" s="5">
        <f t="shared" si="71"/>
        <v>569714080.96103883</v>
      </c>
      <c r="L768" s="7">
        <f>LN(Table1[[#This Row],[NV]]/Table1[[#This Row],[NV_MA-1]])</f>
        <v>-2.447497940221488</v>
      </c>
      <c r="M768" s="7">
        <f>LN(Table1[[#This Row],[NV]]/Table1[[#This Row],[NV_MA-2]])</f>
        <v>8.4004604519243546</v>
      </c>
      <c r="N768" s="4">
        <f>LN(Table1[[#This Row],[NV]]/Table1[[#This Row],[NV_MA-3]])</f>
        <v>4.2766496393907625</v>
      </c>
      <c r="O768" s="7">
        <f>LN(Table1[[#This Row],[NV]]/Table1[[#This Row],[Metcalfe
NV ~ n^2]])</f>
        <v>-1.9896053910645839</v>
      </c>
      <c r="P768" s="7">
        <f>Table1[[#This Row],[NV_MA-1]]*$M$3</f>
        <v>474151515352.79999</v>
      </c>
    </row>
    <row r="769" spans="1:16" x14ac:dyDescent="0.2">
      <c r="A769" s="2">
        <v>42924</v>
      </c>
      <c r="B769" s="3">
        <v>41915917848.843399</v>
      </c>
      <c r="C769" s="3">
        <f t="shared" si="66"/>
        <v>42402912077.96096</v>
      </c>
      <c r="D769" s="4">
        <f>LN(Table1[[#This Row],[NV]])</f>
        <v>24.458931492657467</v>
      </c>
      <c r="E769" s="5">
        <v>630307</v>
      </c>
      <c r="F769" s="5">
        <f t="shared" si="67"/>
        <v>397286914249</v>
      </c>
      <c r="G769" s="8">
        <f t="shared" si="68"/>
        <v>483522734329.86664</v>
      </c>
      <c r="H769" s="5">
        <f t="shared" si="69"/>
        <v>8417095.9036155064</v>
      </c>
      <c r="I769" s="5">
        <f t="shared" si="70"/>
        <v>9322454.6255504396</v>
      </c>
      <c r="J769" s="5">
        <f>Table1[[#This Row],[DAA 
(n)]]^1.5</f>
        <v>500412552.85968202</v>
      </c>
      <c r="K769" s="5">
        <f t="shared" si="71"/>
        <v>578388736.72059953</v>
      </c>
      <c r="L769" s="7">
        <f>LN(Table1[[#This Row],[NV]]/Table1[[#This Row],[NV_MA-1]])</f>
        <v>-2.4454326784075162</v>
      </c>
      <c r="M769" s="7">
        <f>LN(Table1[[#This Row],[NV]]/Table1[[#This Row],[NV_MA-2]])</f>
        <v>8.4109949688317922</v>
      </c>
      <c r="N769" s="4">
        <f>LN(Table1[[#This Row],[NV]]/Table1[[#This Row],[NV_MA-3]])</f>
        <v>4.2831747372045648</v>
      </c>
      <c r="O769" s="7">
        <f>LN(Table1[[#This Row],[NV]]/Table1[[#This Row],[Metcalfe
NV ~ n^2]])</f>
        <v>-2.2489930698668457</v>
      </c>
      <c r="P769" s="7">
        <f>Table1[[#This Row],[NV_MA-1]]*$M$3</f>
        <v>483522734329.86664</v>
      </c>
    </row>
    <row r="770" spans="1:16" x14ac:dyDescent="0.2">
      <c r="A770" s="2">
        <v>42923</v>
      </c>
      <c r="B770" s="3">
        <v>40897534946.061096</v>
      </c>
      <c r="C770" s="3">
        <f t="shared" si="66"/>
        <v>42532247629.118073</v>
      </c>
      <c r="D770" s="4">
        <f>LN(Table1[[#This Row],[NV]])</f>
        <v>24.434335627911388</v>
      </c>
      <c r="E770" s="5">
        <v>733315</v>
      </c>
      <c r="F770" s="5">
        <f t="shared" si="67"/>
        <v>537750889225</v>
      </c>
      <c r="G770" s="8">
        <f t="shared" si="68"/>
        <v>492866524429.06665</v>
      </c>
      <c r="H770" s="5">
        <f t="shared" si="69"/>
        <v>9903661.5304602776</v>
      </c>
      <c r="I770" s="5">
        <f t="shared" si="70"/>
        <v>9415626.6948196776</v>
      </c>
      <c r="J770" s="5">
        <f>Table1[[#This Row],[DAA 
(n)]]^1.5</f>
        <v>627965598.84441912</v>
      </c>
      <c r="K770" s="5">
        <f t="shared" si="71"/>
        <v>586603143.99435294</v>
      </c>
      <c r="L770" s="7">
        <f>LN(Table1[[#This Row],[NV]]/Table1[[#This Row],[NV_MA-1]])</f>
        <v>-2.4891686048974204</v>
      </c>
      <c r="M770" s="7">
        <f>LN(Table1[[#This Row],[NV]]/Table1[[#This Row],[NV_MA-2]])</f>
        <v>8.3764543466098367</v>
      </c>
      <c r="N770" s="4">
        <f>LN(Table1[[#This Row],[NV]]/Table1[[#This Row],[NV_MA-3]])</f>
        <v>4.244476553727786</v>
      </c>
      <c r="O770" s="7">
        <f>LN(Table1[[#This Row],[NV]]/Table1[[#This Row],[Metcalfe
NV ~ n^2]])</f>
        <v>-2.576325630784472</v>
      </c>
      <c r="P770" s="7">
        <f>Table1[[#This Row],[NV_MA-1]]*$M$3</f>
        <v>492866524429.06665</v>
      </c>
    </row>
    <row r="771" spans="1:16" x14ac:dyDescent="0.2">
      <c r="A771" s="2">
        <v>42922</v>
      </c>
      <c r="B771" s="3">
        <v>42755577011.458801</v>
      </c>
      <c r="C771" s="3">
        <f t="shared" si="66"/>
        <v>42642684629.489594</v>
      </c>
      <c r="D771" s="4">
        <f>LN(Table1[[#This Row],[NV]])</f>
        <v>24.478765480228876</v>
      </c>
      <c r="E771" s="5">
        <v>637761</v>
      </c>
      <c r="F771" s="5">
        <f t="shared" si="67"/>
        <v>406739093121</v>
      </c>
      <c r="G771" s="8">
        <f t="shared" si="68"/>
        <v>500589887116.76666</v>
      </c>
      <c r="H771" s="5">
        <f t="shared" si="69"/>
        <v>8524134.2411744483</v>
      </c>
      <c r="I771" s="5">
        <f t="shared" si="70"/>
        <v>9485631.3083222192</v>
      </c>
      <c r="J771" s="5">
        <f>Table1[[#This Row],[DAA 
(n)]]^1.5</f>
        <v>509315551.27243286</v>
      </c>
      <c r="K771" s="5">
        <f t="shared" si="71"/>
        <v>593056086.77148223</v>
      </c>
      <c r="L771" s="7">
        <f>LN(Table1[[#This Row],[NV]]/Table1[[#This Row],[NV_MA-1]])</f>
        <v>-2.4602875339865182</v>
      </c>
      <c r="M771" s="7">
        <f>LN(Table1[[#This Row],[NV]]/Table1[[#This Row],[NV_MA-2]])</f>
        <v>8.4134767624924205</v>
      </c>
      <c r="N771" s="4">
        <f>LN(Table1[[#This Row],[NV]]/Table1[[#This Row],[NV_MA-3]])</f>
        <v>4.277965946337253</v>
      </c>
      <c r="O771" s="7">
        <f>LN(Table1[[#This Row],[NV]]/Table1[[#This Row],[Metcalfe
NV ~ n^2]])</f>
        <v>-2.252672287757715</v>
      </c>
      <c r="P771" s="7">
        <f>Table1[[#This Row],[NV_MA-1]]*$M$3</f>
        <v>500589887116.76666</v>
      </c>
    </row>
    <row r="772" spans="1:16" x14ac:dyDescent="0.2">
      <c r="A772" s="2">
        <v>42921</v>
      </c>
      <c r="B772" s="3">
        <v>42764383089.863403</v>
      </c>
      <c r="C772" s="3">
        <f t="shared" si="66"/>
        <v>42781902845.908546</v>
      </c>
      <c r="D772" s="4">
        <f>LN(Table1[[#This Row],[NV]])</f>
        <v>24.478971422290247</v>
      </c>
      <c r="E772" s="5">
        <v>649605</v>
      </c>
      <c r="F772" s="5">
        <f t="shared" si="67"/>
        <v>421986656025</v>
      </c>
      <c r="G772" s="8">
        <f t="shared" si="68"/>
        <v>508501413926.09998</v>
      </c>
      <c r="H772" s="5">
        <f t="shared" si="69"/>
        <v>8694391.119841693</v>
      </c>
      <c r="I772" s="5">
        <f t="shared" si="70"/>
        <v>9565196.6204627194</v>
      </c>
      <c r="J772" s="5">
        <f>Table1[[#This Row],[DAA 
(n)]]^1.5</f>
        <v>523569137.44711959</v>
      </c>
      <c r="K772" s="5">
        <f t="shared" si="71"/>
        <v>600044378.99033475</v>
      </c>
      <c r="L772" s="7">
        <f>LN(Table1[[#This Row],[NV]]/Table1[[#This Row],[NV_MA-1]])</f>
        <v>-2.4757624107232159</v>
      </c>
      <c r="M772" s="7">
        <f>LN(Table1[[#This Row],[NV]]/Table1[[#This Row],[NV_MA-2]])</f>
        <v>8.4053297054021954</v>
      </c>
      <c r="N772" s="4">
        <f>LN(Table1[[#This Row],[NV]]/Table1[[#This Row],[NV_MA-3]])</f>
        <v>4.2664572468612079</v>
      </c>
      <c r="O772" s="7">
        <f>LN(Table1[[#This Row],[NV]]/Table1[[#This Row],[Metcalfe
NV ~ n^2]])</f>
        <v>-2.2892681073983914</v>
      </c>
      <c r="P772" s="7">
        <f>Table1[[#This Row],[NV_MA-1]]*$M$3</f>
        <v>508501413926.09998</v>
      </c>
    </row>
    <row r="773" spans="1:16" x14ac:dyDescent="0.2">
      <c r="A773" s="2">
        <v>42920</v>
      </c>
      <c r="B773" s="3">
        <v>42629696377.405197</v>
      </c>
      <c r="C773" s="3">
        <f t="shared" si="66"/>
        <v>42818272330.917061</v>
      </c>
      <c r="D773" s="4">
        <f>LN(Table1[[#This Row],[NV]])</f>
        <v>24.475816945422896</v>
      </c>
      <c r="E773" s="5">
        <v>718284</v>
      </c>
      <c r="F773" s="5">
        <f t="shared" si="67"/>
        <v>515931904656</v>
      </c>
      <c r="G773" s="8">
        <f t="shared" si="68"/>
        <v>514045336728.59998</v>
      </c>
      <c r="H773" s="5">
        <f t="shared" si="69"/>
        <v>9685787.0169023667</v>
      </c>
      <c r="I773" s="5">
        <f t="shared" si="70"/>
        <v>9621822.9557384625</v>
      </c>
      <c r="J773" s="5">
        <f>Table1[[#This Row],[DAA 
(n)]]^1.5</f>
        <v>608757449.40323329</v>
      </c>
      <c r="K773" s="5">
        <f t="shared" si="71"/>
        <v>604983424.72038865</v>
      </c>
      <c r="L773" s="7">
        <f>LN(Table1[[#This Row],[NV]]/Table1[[#This Row],[NV_MA-1]])</f>
        <v>-2.4897603568410984</v>
      </c>
      <c r="M773" s="7">
        <f>LN(Table1[[#This Row],[NV]]/Table1[[#This Row],[NV_MA-2]])</f>
        <v>8.3962726442946796</v>
      </c>
      <c r="N773" s="4">
        <f>LN(Table1[[#This Row],[NV]]/Table1[[#This Row],[NV_MA-3]])</f>
        <v>4.2551053269594714</v>
      </c>
      <c r="O773" s="7">
        <f>LN(Table1[[#This Row],[NV]]/Table1[[#This Row],[Metcalfe
NV ~ n^2]])</f>
        <v>-2.493423680575642</v>
      </c>
      <c r="P773" s="7">
        <f>Table1[[#This Row],[NV_MA-1]]*$M$3</f>
        <v>514045336728.59998</v>
      </c>
    </row>
    <row r="774" spans="1:16" x14ac:dyDescent="0.2">
      <c r="A774" s="2">
        <v>42919</v>
      </c>
      <c r="B774" s="3">
        <v>41852764765.714699</v>
      </c>
      <c r="C774" s="3">
        <f t="shared" si="66"/>
        <v>42771348883.409225</v>
      </c>
      <c r="D774" s="4">
        <f>LN(Table1[[#This Row],[NV]])</f>
        <v>24.45742369539667</v>
      </c>
      <c r="E774" s="5">
        <v>660964</v>
      </c>
      <c r="F774" s="5">
        <f t="shared" si="67"/>
        <v>436873409296</v>
      </c>
      <c r="G774" s="8">
        <f t="shared" si="68"/>
        <v>515076823877.43335</v>
      </c>
      <c r="H774" s="5">
        <f t="shared" si="69"/>
        <v>8857879.07420123</v>
      </c>
      <c r="I774" s="5">
        <f t="shared" si="70"/>
        <v>9632082.143893877</v>
      </c>
      <c r="J774" s="5">
        <f>Table1[[#This Row],[DAA 
(n)]]^1.5</f>
        <v>537361699.51153231</v>
      </c>
      <c r="K774" s="5">
        <f t="shared" si="71"/>
        <v>605889549.52208066</v>
      </c>
      <c r="L774" s="7">
        <f>LN(Table1[[#This Row],[NV]]/Table1[[#This Row],[NV_MA-1]])</f>
        <v>-2.5101582036658932</v>
      </c>
      <c r="M774" s="7">
        <f>LN(Table1[[#This Row],[NV]]/Table1[[#This Row],[NV_MA-2]])</f>
        <v>8.3768137206741127</v>
      </c>
      <c r="N774" s="4">
        <f>LN(Table1[[#This Row],[NV]]/Table1[[#This Row],[NV_MA-3]])</f>
        <v>4.2352154294894504</v>
      </c>
      <c r="O774" s="7">
        <f>LN(Table1[[#This Row],[NV]]/Table1[[#This Row],[Metcalfe
NV ~ n^2]])</f>
        <v>-2.3454856134347617</v>
      </c>
      <c r="P774" s="7">
        <f>Table1[[#This Row],[NV_MA-1]]*$M$3</f>
        <v>515076823877.43335</v>
      </c>
    </row>
    <row r="775" spans="1:16" x14ac:dyDescent="0.2">
      <c r="A775" s="2">
        <v>42918</v>
      </c>
      <c r="B775" s="3">
        <v>41085988978.130798</v>
      </c>
      <c r="C775" s="3">
        <f t="shared" si="66"/>
        <v>42765175864.508347</v>
      </c>
      <c r="D775" s="4">
        <f>LN(Table1[[#This Row],[NV]])</f>
        <v>24.438932999553316</v>
      </c>
      <c r="E775" s="5">
        <v>604820</v>
      </c>
      <c r="F775" s="5">
        <f t="shared" si="67"/>
        <v>365807232400</v>
      </c>
      <c r="G775" s="8">
        <f t="shared" si="68"/>
        <v>526283260053.03333</v>
      </c>
      <c r="H775" s="5">
        <f t="shared" si="69"/>
        <v>8051778.8505997052</v>
      </c>
      <c r="I775" s="5">
        <f t="shared" si="70"/>
        <v>9737953.6077979412</v>
      </c>
      <c r="J775" s="5">
        <f>Table1[[#This Row],[DAA 
(n)]]^1.5</f>
        <v>470369567.78704035</v>
      </c>
      <c r="K775" s="5">
        <f t="shared" si="71"/>
        <v>615459052.96839142</v>
      </c>
      <c r="L775" s="7">
        <f>LN(Table1[[#This Row],[NV]]/Table1[[#This Row],[NV_MA-1]])</f>
        <v>-2.5501724223935383</v>
      </c>
      <c r="M775" s="7">
        <f>LN(Table1[[#This Row],[NV]]/Table1[[#This Row],[NV_MA-2]])</f>
        <v>8.3473914478778823</v>
      </c>
      <c r="N775" s="4">
        <f>LN(Table1[[#This Row],[NV]]/Table1[[#This Row],[NV_MA-3]])</f>
        <v>4.20105402463017</v>
      </c>
      <c r="O775" s="7">
        <f>LN(Table1[[#This Row],[NV]]/Table1[[#This Row],[Metcalfe
NV ~ n^2]])</f>
        <v>-2.1864393446142225</v>
      </c>
      <c r="P775" s="7">
        <f>Table1[[#This Row],[NV_MA-1]]*$M$3</f>
        <v>526283260053.03333</v>
      </c>
    </row>
    <row r="776" spans="1:16" x14ac:dyDescent="0.2">
      <c r="A776" s="2">
        <v>42917</v>
      </c>
      <c r="B776" s="3">
        <v>39265818527.885101</v>
      </c>
      <c r="C776" s="3">
        <f t="shared" si="66"/>
        <v>42736274585.09919</v>
      </c>
      <c r="D776" s="4">
        <f>LN(Table1[[#This Row],[NV]])</f>
        <v>24.393620219802884</v>
      </c>
      <c r="E776" s="5">
        <v>641147</v>
      </c>
      <c r="F776" s="5">
        <f t="shared" si="67"/>
        <v>411069475609</v>
      </c>
      <c r="G776" s="8">
        <f t="shared" si="68"/>
        <v>531520252203.03333</v>
      </c>
      <c r="H776" s="5">
        <f t="shared" si="69"/>
        <v>8572785.5379242841</v>
      </c>
      <c r="I776" s="5">
        <f t="shared" si="70"/>
        <v>9794760.8393578418</v>
      </c>
      <c r="J776" s="5">
        <f>Table1[[#This Row],[DAA 
(n)]]^1.5</f>
        <v>513377016.5076378</v>
      </c>
      <c r="K776" s="5">
        <f t="shared" si="71"/>
        <v>620277681.54474008</v>
      </c>
      <c r="L776" s="7">
        <f>LN(Table1[[#This Row],[NV]]/Table1[[#This Row],[NV_MA-1]])</f>
        <v>-2.6053869180623117</v>
      </c>
      <c r="M776" s="7">
        <f>LN(Table1[[#This Row],[NV]]/Table1[[#This Row],[NV_MA-2]])</f>
        <v>8.296262027344806</v>
      </c>
      <c r="N776" s="4">
        <f>LN(Table1[[#This Row],[NV]]/Table1[[#This Row],[NV_MA-3]])</f>
        <v>4.1479424106055953</v>
      </c>
      <c r="O776" s="7">
        <f>LN(Table1[[#This Row],[NV]]/Table1[[#This Row],[Metcalfe
NV ~ n^2]])</f>
        <v>-2.3484078577652339</v>
      </c>
      <c r="P776" s="7">
        <f>Table1[[#This Row],[NV_MA-1]]*$M$3</f>
        <v>531520252203.03333</v>
      </c>
    </row>
    <row r="777" spans="1:16" x14ac:dyDescent="0.2">
      <c r="A777" s="2">
        <v>42916</v>
      </c>
      <c r="B777" s="3">
        <v>40159645946.689301</v>
      </c>
      <c r="C777" s="3">
        <f t="shared" si="66"/>
        <v>42732903213.064415</v>
      </c>
      <c r="D777" s="4">
        <f>LN(Table1[[#This Row],[NV]])</f>
        <v>24.41612849622253</v>
      </c>
      <c r="E777" s="5">
        <v>715545</v>
      </c>
      <c r="F777" s="5">
        <f t="shared" si="67"/>
        <v>512004647025</v>
      </c>
      <c r="G777" s="8">
        <f t="shared" si="68"/>
        <v>541221712285.53333</v>
      </c>
      <c r="H777" s="5">
        <f t="shared" si="69"/>
        <v>9646118.8707682919</v>
      </c>
      <c r="I777" s="5">
        <f t="shared" si="70"/>
        <v>9889939.6638036165</v>
      </c>
      <c r="J777" s="5">
        <f>Table1[[#This Row],[DAA 
(n)]]^1.5</f>
        <v>605278749.96195292</v>
      </c>
      <c r="K777" s="5">
        <f t="shared" si="71"/>
        <v>628732371.21363318</v>
      </c>
      <c r="L777" s="7">
        <f>LN(Table1[[#This Row],[NV]]/Table1[[#This Row],[NV_MA-1]])</f>
        <v>-2.6009663549990987</v>
      </c>
      <c r="M777" s="7">
        <f>LN(Table1[[#This Row],[NV]]/Table1[[#This Row],[NV_MA-2]])</f>
        <v>8.3090998933698863</v>
      </c>
      <c r="N777" s="4">
        <f>LN(Table1[[#This Row],[NV]]/Table1[[#This Row],[NV_MA-3]])</f>
        <v>4.1569122550685735</v>
      </c>
      <c r="O777" s="7">
        <f>LN(Table1[[#This Row],[NV]]/Table1[[#This Row],[Metcalfe
NV ~ n^2]])</f>
        <v>-2.5454710419429039</v>
      </c>
      <c r="P777" s="7">
        <f>Table1[[#This Row],[NV_MA-1]]*$M$3</f>
        <v>541221712285.53333</v>
      </c>
    </row>
    <row r="778" spans="1:16" x14ac:dyDescent="0.2">
      <c r="A778" s="2">
        <v>42915</v>
      </c>
      <c r="B778" s="3">
        <v>41320718997.771004</v>
      </c>
      <c r="C778" s="3">
        <f t="shared" ref="C778:C841" si="72">AVERAGE(B778:B807)</f>
        <v>42644666534.344978</v>
      </c>
      <c r="D778" s="4">
        <f>LN(Table1[[#This Row],[NV]])</f>
        <v>24.444629881766957</v>
      </c>
      <c r="E778" s="5">
        <v>628876</v>
      </c>
      <c r="F778" s="5">
        <f t="shared" ref="F778:F841" si="73">E778^2</f>
        <v>395485023376</v>
      </c>
      <c r="G778" s="8">
        <f t="shared" ref="G778:G841" si="74">AVERAGE(F778:F807)</f>
        <v>546503490858.86664</v>
      </c>
      <c r="H778" s="5">
        <f t="shared" ref="H778:H841" si="75">E778*LN(E778)</f>
        <v>8396557.009237295</v>
      </c>
      <c r="I778" s="5">
        <f t="shared" ref="I778:I841" si="76">AVERAGE(H778:H807)</f>
        <v>9940024.6524038687</v>
      </c>
      <c r="J778" s="5">
        <f>Table1[[#This Row],[DAA 
(n)]]^1.5</f>
        <v>498709373.84473228</v>
      </c>
      <c r="K778" s="5">
        <f t="shared" ref="K778:K841" si="77">AVERAGE(J778:J807)</f>
        <v>633254165.15737689</v>
      </c>
      <c r="L778" s="7">
        <f>LN(Table1[[#This Row],[NV]]/Table1[[#This Row],[NV_MA-1]])</f>
        <v>-2.5821766504405446</v>
      </c>
      <c r="M778" s="7">
        <f>LN(Table1[[#This Row],[NV]]/Table1[[#This Row],[NV_MA-2]])</f>
        <v>8.3325498230161621</v>
      </c>
      <c r="N778" s="4">
        <f>LN(Table1[[#This Row],[NV]]/Table1[[#This Row],[NV_MA-3]])</f>
        <v>4.178247457512799</v>
      </c>
      <c r="O778" s="7">
        <f>LN(Table1[[#This Row],[NV]]/Table1[[#This Row],[Metcalfe
NV ~ n^2]])</f>
        <v>-2.2587488741000041</v>
      </c>
      <c r="P778" s="7">
        <f>Table1[[#This Row],[NV_MA-1]]*$M$3</f>
        <v>546503490858.86664</v>
      </c>
    </row>
    <row r="779" spans="1:16" x14ac:dyDescent="0.2">
      <c r="A779" s="2">
        <v>42914</v>
      </c>
      <c r="B779" s="3">
        <v>41936272435.121597</v>
      </c>
      <c r="C779" s="3">
        <f t="shared" si="72"/>
        <v>42439868104.99263</v>
      </c>
      <c r="D779" s="4">
        <f>LN(Table1[[#This Row],[NV]])</f>
        <v>24.459416979956227</v>
      </c>
      <c r="E779" s="5">
        <v>738521</v>
      </c>
      <c r="F779" s="5">
        <f t="shared" si="73"/>
        <v>545413267441</v>
      </c>
      <c r="G779" s="8">
        <f t="shared" si="74"/>
        <v>557468463171.96667</v>
      </c>
      <c r="H779" s="5">
        <f t="shared" si="75"/>
        <v>9979194.7175367884</v>
      </c>
      <c r="I779" s="5">
        <f t="shared" si="76"/>
        <v>10047529.555289013</v>
      </c>
      <c r="J779" s="5">
        <f>Table1[[#This Row],[DAA 
(n)]]^1.5</f>
        <v>634664597.78673232</v>
      </c>
      <c r="K779" s="5">
        <f t="shared" si="77"/>
        <v>642804992.6254437</v>
      </c>
      <c r="L779" s="7">
        <f>LN(Table1[[#This Row],[NV]]/Table1[[#This Row],[NV_MA-1]])</f>
        <v>-2.5872547904230068</v>
      </c>
      <c r="M779" s="7">
        <f>LN(Table1[[#This Row],[NV]]/Table1[[#This Row],[NV_MA-2]])</f>
        <v>8.3365796330985518</v>
      </c>
      <c r="N779" s="4">
        <f>LN(Table1[[#This Row],[NV]]/Table1[[#This Row],[NV_MA-3]])</f>
        <v>4.1780650211621122</v>
      </c>
      <c r="O779" s="7">
        <f>LN(Table1[[#This Row],[NV]]/Table1[[#This Row],[Metcalfe
NV ~ n^2]])</f>
        <v>-2.5653926531802398</v>
      </c>
      <c r="P779" s="7">
        <f>Table1[[#This Row],[NV_MA-1]]*$M$3</f>
        <v>557468463171.96667</v>
      </c>
    </row>
    <row r="780" spans="1:16" x14ac:dyDescent="0.2">
      <c r="A780" s="2">
        <v>42913</v>
      </c>
      <c r="B780" s="3">
        <v>41279518850.066902</v>
      </c>
      <c r="C780" s="3">
        <f t="shared" si="72"/>
        <v>42275271723.330093</v>
      </c>
      <c r="D780" s="4">
        <f>LN(Table1[[#This Row],[NV]])</f>
        <v>24.443632302287906</v>
      </c>
      <c r="E780" s="5">
        <v>696698</v>
      </c>
      <c r="F780" s="5">
        <f t="shared" si="73"/>
        <v>485388103204</v>
      </c>
      <c r="G780" s="8">
        <f t="shared" si="74"/>
        <v>559143399179.96667</v>
      </c>
      <c r="H780" s="5">
        <f t="shared" si="75"/>
        <v>9373449.6548978947</v>
      </c>
      <c r="I780" s="5">
        <f t="shared" si="76"/>
        <v>10063648.425293202</v>
      </c>
      <c r="J780" s="5">
        <f>Table1[[#This Row],[DAA 
(n)]]^1.5</f>
        <v>581522932.2443099</v>
      </c>
      <c r="K780" s="5">
        <f t="shared" si="77"/>
        <v>644250540.10889685</v>
      </c>
      <c r="L780" s="7">
        <f>LN(Table1[[#This Row],[NV]]/Table1[[#This Row],[NV_MA-1]])</f>
        <v>-2.6060395029659396</v>
      </c>
      <c r="M780" s="7">
        <f>LN(Table1[[#This Row],[NV]]/Table1[[#This Row],[NV_MA-2]])</f>
        <v>8.3191919788695099</v>
      </c>
      <c r="N780" s="4">
        <f>LN(Table1[[#This Row],[NV]]/Table1[[#This Row],[NV_MA-3]])</f>
        <v>4.1600340564385458</v>
      </c>
      <c r="O780" s="7">
        <f>LN(Table1[[#This Row],[NV]]/Table1[[#This Row],[Metcalfe
NV ~ n^2]])</f>
        <v>-2.4645823183881848</v>
      </c>
      <c r="P780" s="7">
        <f>Table1[[#This Row],[NV_MA-1]]*$M$3</f>
        <v>559143399179.96667</v>
      </c>
    </row>
    <row r="781" spans="1:16" x14ac:dyDescent="0.2">
      <c r="A781" s="2">
        <v>42912</v>
      </c>
      <c r="B781" s="3">
        <v>39731176749.3424</v>
      </c>
      <c r="C781" s="3">
        <f t="shared" si="72"/>
        <v>42087734697.787636</v>
      </c>
      <c r="D781" s="4">
        <f>LN(Table1[[#This Row],[NV]])</f>
        <v>24.405402024993805</v>
      </c>
      <c r="E781" s="5">
        <v>705488</v>
      </c>
      <c r="F781" s="5">
        <f t="shared" si="73"/>
        <v>497713318144</v>
      </c>
      <c r="G781" s="8">
        <f t="shared" si="74"/>
        <v>566938678108.3667</v>
      </c>
      <c r="H781" s="5">
        <f t="shared" si="75"/>
        <v>9500556.4766264688</v>
      </c>
      <c r="I781" s="5">
        <f t="shared" si="76"/>
        <v>10137099.100573454</v>
      </c>
      <c r="J781" s="5">
        <f>Table1[[#This Row],[DAA 
(n)]]^1.5</f>
        <v>592562885.60014927</v>
      </c>
      <c r="K781" s="5">
        <f t="shared" si="77"/>
        <v>650900211.55197144</v>
      </c>
      <c r="L781" s="7">
        <f>LN(Table1[[#This Row],[NV]]/Table1[[#This Row],[NV_MA-1]])</f>
        <v>-2.658114958347201</v>
      </c>
      <c r="M781" s="7">
        <f>LN(Table1[[#This Row],[NV]]/Table1[[#This Row],[NV_MA-2]])</f>
        <v>8.2736895945526161</v>
      </c>
      <c r="N781" s="4">
        <f>LN(Table1[[#This Row],[NV]]/Table1[[#This Row],[NV_MA-3]])</f>
        <v>4.1115351214366926</v>
      </c>
      <c r="O781" s="7">
        <f>LN(Table1[[#This Row],[NV]]/Table1[[#This Row],[Metcalfe
NV ~ n^2]])</f>
        <v>-2.5278880568402404</v>
      </c>
      <c r="P781" s="7">
        <f>Table1[[#This Row],[NV_MA-1]]*$M$3</f>
        <v>566938678108.3667</v>
      </c>
    </row>
    <row r="782" spans="1:16" x14ac:dyDescent="0.2">
      <c r="A782" s="2">
        <v>42911</v>
      </c>
      <c r="B782" s="3">
        <v>40893402116.596603</v>
      </c>
      <c r="C782" s="3">
        <f t="shared" si="72"/>
        <v>41861941071.424553</v>
      </c>
      <c r="D782" s="4">
        <f>LN(Table1[[#This Row],[NV]])</f>
        <v>24.434234569539484</v>
      </c>
      <c r="E782" s="5">
        <v>537762</v>
      </c>
      <c r="F782" s="5">
        <f t="shared" si="73"/>
        <v>289187968644</v>
      </c>
      <c r="G782" s="8">
        <f t="shared" si="74"/>
        <v>576876611871.06665</v>
      </c>
      <c r="H782" s="5">
        <f t="shared" si="75"/>
        <v>7095861.7420166004</v>
      </c>
      <c r="I782" s="5">
        <f t="shared" si="76"/>
        <v>10227848.322470617</v>
      </c>
      <c r="J782" s="5">
        <f>Table1[[#This Row],[DAA 
(n)]]^1.5</f>
        <v>394353014.9421131</v>
      </c>
      <c r="K782" s="5">
        <f t="shared" si="77"/>
        <v>659234944.06299019</v>
      </c>
      <c r="L782" s="7">
        <f>LN(Table1[[#This Row],[NV]]/Table1[[#This Row],[NV_MA-1]])</f>
        <v>-2.6466596668028353</v>
      </c>
      <c r="M782" s="7">
        <f>LN(Table1[[#This Row],[NV]]/Table1[[#This Row],[NV_MA-2]])</f>
        <v>8.2936097838934391</v>
      </c>
      <c r="N782" s="4">
        <f>LN(Table1[[#This Row],[NV]]/Table1[[#This Row],[NV_MA-3]])</f>
        <v>4.1276440245806238</v>
      </c>
      <c r="O782" s="7">
        <f>LN(Table1[[#This Row],[NV]]/Table1[[#This Row],[Metcalfe
NV ~ n^2]])</f>
        <v>-1.9561081546269719</v>
      </c>
      <c r="P782" s="7">
        <f>Table1[[#This Row],[NV_MA-1]]*$M$3</f>
        <v>576876611871.06665</v>
      </c>
    </row>
    <row r="783" spans="1:16" x14ac:dyDescent="0.2">
      <c r="A783" s="2">
        <v>42910</v>
      </c>
      <c r="B783" s="3">
        <v>41651038061.982101</v>
      </c>
      <c r="C783" s="3">
        <f t="shared" si="72"/>
        <v>41722287492.79393</v>
      </c>
      <c r="D783" s="4">
        <f>LN(Table1[[#This Row],[NV]])</f>
        <v>24.452592128705632</v>
      </c>
      <c r="E783" s="5">
        <v>638287</v>
      </c>
      <c r="F783" s="5">
        <f t="shared" si="73"/>
        <v>407410294369</v>
      </c>
      <c r="G783" s="8">
        <f t="shared" si="74"/>
        <v>589340697844.80005</v>
      </c>
      <c r="H783" s="5">
        <f t="shared" si="75"/>
        <v>8531690.8261597976</v>
      </c>
      <c r="I783" s="5">
        <f t="shared" si="76"/>
        <v>10360750.439953066</v>
      </c>
      <c r="J783" s="5">
        <f>Table1[[#This Row],[DAA 
(n)]]^1.5</f>
        <v>509945776.09968054</v>
      </c>
      <c r="K783" s="5">
        <f t="shared" si="77"/>
        <v>670584322.05583918</v>
      </c>
      <c r="L783" s="7">
        <f>LN(Table1[[#This Row],[NV]]/Table1[[#This Row],[NV_MA-1]])</f>
        <v>-2.6496781590351661</v>
      </c>
      <c r="M783" s="7">
        <f>LN(Table1[[#This Row],[NV]]/Table1[[#This Row],[NV_MA-2]])</f>
        <v>8.299056900244496</v>
      </c>
      <c r="N783" s="4">
        <f>LN(Table1[[#This Row],[NV]]/Table1[[#This Row],[NV_MA-3]])</f>
        <v>4.1289321159627796</v>
      </c>
      <c r="O783" s="7">
        <f>LN(Table1[[#This Row],[NV]]/Table1[[#This Row],[Metcalfe
NV ~ n^2]])</f>
        <v>-2.2804944801703058</v>
      </c>
      <c r="P783" s="7">
        <f>Table1[[#This Row],[NV_MA-1]]*$M$3</f>
        <v>589340697844.80005</v>
      </c>
    </row>
    <row r="784" spans="1:16" x14ac:dyDescent="0.2">
      <c r="A784" s="2">
        <v>42909</v>
      </c>
      <c r="B784" s="3">
        <v>44030493601.639503</v>
      </c>
      <c r="C784" s="3">
        <f t="shared" si="72"/>
        <v>41572857310.263222</v>
      </c>
      <c r="D784" s="4">
        <f>LN(Table1[[#This Row],[NV]])</f>
        <v>24.508148267226741</v>
      </c>
      <c r="E784" s="5">
        <v>718091</v>
      </c>
      <c r="F784" s="5">
        <f t="shared" si="73"/>
        <v>515654684281</v>
      </c>
      <c r="G784" s="8">
        <f t="shared" si="74"/>
        <v>599702286199.19995</v>
      </c>
      <c r="H784" s="5">
        <f t="shared" si="75"/>
        <v>9682991.5111134388</v>
      </c>
      <c r="I784" s="5">
        <f t="shared" si="76"/>
        <v>10461975.036922816</v>
      </c>
      <c r="J784" s="5">
        <f>Table1[[#This Row],[DAA 
(n)]]^1.5</f>
        <v>608512109.89595497</v>
      </c>
      <c r="K784" s="5">
        <f t="shared" si="77"/>
        <v>679593058.65240324</v>
      </c>
      <c r="L784" s="7">
        <f>LN(Table1[[#This Row],[NV]]/Table1[[#This Row],[NV_MA-1]])</f>
        <v>-2.6115509121249865</v>
      </c>
      <c r="M784" s="7">
        <f>LN(Table1[[#This Row],[NV]]/Table1[[#This Row],[NV_MA-2]])</f>
        <v>8.3448904503881227</v>
      </c>
      <c r="N784" s="4">
        <f>LN(Table1[[#This Row],[NV]]/Table1[[#This Row],[NV_MA-3]])</f>
        <v>4.1711435333891247</v>
      </c>
      <c r="O784" s="7">
        <f>LN(Table1[[#This Row],[NV]]/Table1[[#This Row],[Metcalfe
NV ~ n^2]])</f>
        <v>-2.4605548946662212</v>
      </c>
      <c r="P784" s="7">
        <f>Table1[[#This Row],[NV_MA-1]]*$M$3</f>
        <v>599702286199.19995</v>
      </c>
    </row>
    <row r="785" spans="1:16" x14ac:dyDescent="0.2">
      <c r="A785" s="2">
        <v>42908</v>
      </c>
      <c r="B785" s="3">
        <v>43949948830.395302</v>
      </c>
      <c r="C785" s="3">
        <f t="shared" si="72"/>
        <v>41416054124.37664</v>
      </c>
      <c r="D785" s="4">
        <f>LN(Table1[[#This Row],[NV]])</f>
        <v>24.506317296808326</v>
      </c>
      <c r="E785" s="5">
        <v>728948</v>
      </c>
      <c r="F785" s="5">
        <f t="shared" si="73"/>
        <v>531365186704</v>
      </c>
      <c r="G785" s="8">
        <f t="shared" si="74"/>
        <v>604476883565.96667</v>
      </c>
      <c r="H785" s="5">
        <f t="shared" si="75"/>
        <v>9840329.780558357</v>
      </c>
      <c r="I785" s="5">
        <f t="shared" si="76"/>
        <v>10507376.346328262</v>
      </c>
      <c r="J785" s="5">
        <f>Table1[[#This Row],[DAA 
(n)]]^1.5</f>
        <v>622364515.47104299</v>
      </c>
      <c r="K785" s="5">
        <f t="shared" si="77"/>
        <v>683686852.82579052</v>
      </c>
      <c r="L785" s="7">
        <f>LN(Table1[[#This Row],[NV]]/Table1[[#This Row],[NV_MA-1]])</f>
        <v>-2.6213119688760802</v>
      </c>
      <c r="M785" s="7">
        <f>LN(Table1[[#This Row],[NV]]/Table1[[#This Row],[NV_MA-2]])</f>
        <v>8.3387292191505171</v>
      </c>
      <c r="N785" s="4">
        <f>LN(Table1[[#This Row],[NV]]/Table1[[#This Row],[NV_MA-3]])</f>
        <v>4.1633067435580866</v>
      </c>
      <c r="O785" s="7">
        <f>LN(Table1[[#This Row],[NV]]/Table1[[#This Row],[Metcalfe
NV ~ n^2]])</f>
        <v>-2.4923980589052714</v>
      </c>
      <c r="P785" s="7">
        <f>Table1[[#This Row],[NV_MA-1]]*$M$3</f>
        <v>604476883565.96667</v>
      </c>
    </row>
    <row r="786" spans="1:16" x14ac:dyDescent="0.2">
      <c r="A786" s="2">
        <v>42907</v>
      </c>
      <c r="B786" s="3">
        <v>43210266139.9561</v>
      </c>
      <c r="C786" s="3">
        <f t="shared" si="72"/>
        <v>41178281095.145172</v>
      </c>
      <c r="D786" s="4">
        <f>LN(Table1[[#This Row],[NV]])</f>
        <v>24.489343946092671</v>
      </c>
      <c r="E786" s="5">
        <v>755305</v>
      </c>
      <c r="F786" s="5">
        <f t="shared" si="73"/>
        <v>570485643025</v>
      </c>
      <c r="G786" s="8">
        <f t="shared" si="74"/>
        <v>612167381101.96667</v>
      </c>
      <c r="H786" s="5">
        <f t="shared" si="75"/>
        <v>10222960.212185804</v>
      </c>
      <c r="I786" s="5">
        <f t="shared" si="76"/>
        <v>10577430.65590648</v>
      </c>
      <c r="J786" s="5">
        <f>Table1[[#This Row],[DAA 
(n)]]^1.5</f>
        <v>656422621.94793296</v>
      </c>
      <c r="K786" s="5">
        <f t="shared" si="77"/>
        <v>690129491.38786423</v>
      </c>
      <c r="L786" s="7">
        <f>LN(Table1[[#This Row],[NV]]/Table1[[#This Row],[NV_MA-1]])</f>
        <v>-2.6509276345047854</v>
      </c>
      <c r="M786" s="7">
        <f>LN(Table1[[#This Row],[NV]]/Table1[[#This Row],[NV_MA-2]])</f>
        <v>8.3151108403490532</v>
      </c>
      <c r="N786" s="4">
        <f>LN(Table1[[#This Row],[NV]]/Table1[[#This Row],[NV_MA-3]])</f>
        <v>4.1369541394665914</v>
      </c>
      <c r="O786" s="7">
        <f>LN(Table1[[#This Row],[NV]]/Table1[[#This Row],[Metcalfe
NV ~ n^2]])</f>
        <v>-2.5804098942388607</v>
      </c>
      <c r="P786" s="7">
        <f>Table1[[#This Row],[NV_MA-1]]*$M$3</f>
        <v>612167381101.96667</v>
      </c>
    </row>
    <row r="787" spans="1:16" x14ac:dyDescent="0.2">
      <c r="A787" s="2">
        <v>42906</v>
      </c>
      <c r="B787" s="3">
        <v>44770375997.320801</v>
      </c>
      <c r="C787" s="3">
        <f t="shared" si="72"/>
        <v>40866342211.677109</v>
      </c>
      <c r="D787" s="4">
        <f>LN(Table1[[#This Row],[NV]])</f>
        <v>24.524812507585303</v>
      </c>
      <c r="E787" s="5">
        <v>745087</v>
      </c>
      <c r="F787" s="5">
        <f t="shared" si="73"/>
        <v>555154637569</v>
      </c>
      <c r="G787" s="8">
        <f t="shared" si="74"/>
        <v>613506142121.1333</v>
      </c>
      <c r="H787" s="5">
        <f t="shared" si="75"/>
        <v>10074512.269750403</v>
      </c>
      <c r="I787" s="5">
        <f t="shared" si="76"/>
        <v>10590107.857307587</v>
      </c>
      <c r="J787" s="5">
        <f>Table1[[#This Row],[DAA 
(n)]]^1.5</f>
        <v>643147341.93835568</v>
      </c>
      <c r="K787" s="5">
        <f t="shared" si="77"/>
        <v>691274933.59321964</v>
      </c>
      <c r="L787" s="7">
        <f>LN(Table1[[#This Row],[NV]]/Table1[[#This Row],[NV_MA-1]])</f>
        <v>-2.6176436050693499</v>
      </c>
      <c r="M787" s="7">
        <f>LN(Table1[[#This Row],[NV]]/Table1[[#This Row],[NV_MA-2]])</f>
        <v>8.3493816052335532</v>
      </c>
      <c r="N787" s="4">
        <f>LN(Table1[[#This Row],[NV]]/Table1[[#This Row],[NV_MA-3]])</f>
        <v>4.1707643271373946</v>
      </c>
      <c r="O787" s="7">
        <f>LN(Table1[[#This Row],[NV]]/Table1[[#This Row],[Metcalfe
NV ~ n^2]])</f>
        <v>-2.5177000305489101</v>
      </c>
      <c r="P787" s="7">
        <f>Table1[[#This Row],[NV_MA-1]]*$M$3</f>
        <v>613506142121.1333</v>
      </c>
    </row>
    <row r="788" spans="1:16" x14ac:dyDescent="0.2">
      <c r="A788" s="2">
        <v>42905</v>
      </c>
      <c r="B788" s="3">
        <v>42430226702.2015</v>
      </c>
      <c r="C788" s="3">
        <f t="shared" si="72"/>
        <v>40483825050.0214</v>
      </c>
      <c r="D788" s="4">
        <f>LN(Table1[[#This Row],[NV]])</f>
        <v>24.471126839116003</v>
      </c>
      <c r="E788" s="5">
        <v>725338</v>
      </c>
      <c r="F788" s="5">
        <f t="shared" si="73"/>
        <v>526115214244</v>
      </c>
      <c r="G788" s="8">
        <f t="shared" si="74"/>
        <v>615215831952.69995</v>
      </c>
      <c r="H788" s="5">
        <f t="shared" si="75"/>
        <v>9787996.0531120505</v>
      </c>
      <c r="I788" s="5">
        <f t="shared" si="76"/>
        <v>10606425.191776834</v>
      </c>
      <c r="J788" s="5">
        <f>Table1[[#This Row],[DAA 
(n)]]^1.5</f>
        <v>617747001.02008939</v>
      </c>
      <c r="K788" s="5">
        <f t="shared" si="77"/>
        <v>692743914.23627555</v>
      </c>
      <c r="L788" s="7">
        <f>LN(Table1[[#This Row],[NV]]/Table1[[#This Row],[NV_MA-1]])</f>
        <v>-2.6741121503342424</v>
      </c>
      <c r="M788" s="7">
        <f>LN(Table1[[#This Row],[NV]]/Table1[[#This Row],[NV_MA-2]])</f>
        <v>8.294156313500892</v>
      </c>
      <c r="N788" s="4">
        <f>LN(Table1[[#This Row],[NV]]/Table1[[#This Row],[NV_MA-3]])</f>
        <v>4.1149558823822341</v>
      </c>
      <c r="O788" s="7">
        <f>LN(Table1[[#This Row],[NV]]/Table1[[#This Row],[Metcalfe
NV ~ n^2]])</f>
        <v>-2.5176592250693828</v>
      </c>
      <c r="P788" s="7">
        <f>Table1[[#This Row],[NV_MA-1]]*$M$3</f>
        <v>615215831952.69995</v>
      </c>
    </row>
    <row r="789" spans="1:16" x14ac:dyDescent="0.2">
      <c r="A789" s="2">
        <v>42904</v>
      </c>
      <c r="B789" s="3">
        <v>41097635921.693703</v>
      </c>
      <c r="C789" s="3">
        <f t="shared" si="72"/>
        <v>40187781373.15995</v>
      </c>
      <c r="D789" s="4">
        <f>LN(Table1[[#This Row],[NV]])</f>
        <v>24.439216436640816</v>
      </c>
      <c r="E789" s="5">
        <v>628753</v>
      </c>
      <c r="F789" s="5">
        <f t="shared" si="73"/>
        <v>395330335009</v>
      </c>
      <c r="G789" s="8">
        <f t="shared" si="74"/>
        <v>622019546414.19995</v>
      </c>
      <c r="H789" s="5">
        <f t="shared" si="75"/>
        <v>8394791.763473196</v>
      </c>
      <c r="I789" s="5">
        <f t="shared" si="76"/>
        <v>10669207.888704101</v>
      </c>
      <c r="J789" s="5">
        <f>Table1[[#This Row],[DAA 
(n)]]^1.5</f>
        <v>498563069.35824353</v>
      </c>
      <c r="K789" s="5">
        <f t="shared" si="77"/>
        <v>698483629.48674715</v>
      </c>
      <c r="L789" s="7">
        <f>LN(Table1[[#This Row],[NV]]/Table1[[#This Row],[NV_MA-1]])</f>
        <v>-2.7170209176542328</v>
      </c>
      <c r="M789" s="7">
        <f>LN(Table1[[#This Row],[NV]]/Table1[[#This Row],[NV_MA-2]])</f>
        <v>8.2563440533534536</v>
      </c>
      <c r="N789" s="4">
        <f>LN(Table1[[#This Row],[NV]]/Table1[[#This Row],[NV_MA-3]])</f>
        <v>4.0747941369231047</v>
      </c>
      <c r="O789" s="7">
        <f>LN(Table1[[#This Row],[NV]]/Table1[[#This Row],[Metcalfe
NV ~ n^2]])</f>
        <v>-2.26377110687213</v>
      </c>
      <c r="P789" s="7">
        <f>Table1[[#This Row],[NV_MA-1]]*$M$3</f>
        <v>622019546414.19995</v>
      </c>
    </row>
    <row r="790" spans="1:16" x14ac:dyDescent="0.2">
      <c r="A790" s="2">
        <v>42903</v>
      </c>
      <c r="B790" s="3">
        <v>43385658867.138298</v>
      </c>
      <c r="C790" s="3">
        <f t="shared" si="72"/>
        <v>39889899626.637558</v>
      </c>
      <c r="D790" s="4">
        <f>LN(Table1[[#This Row],[NV]])</f>
        <v>24.493394782595814</v>
      </c>
      <c r="E790" s="5">
        <v>659616</v>
      </c>
      <c r="F790" s="5">
        <f t="shared" si="73"/>
        <v>435093267456</v>
      </c>
      <c r="G790" s="8">
        <f t="shared" si="74"/>
        <v>630488933624.59998</v>
      </c>
      <c r="H790" s="5">
        <f t="shared" si="75"/>
        <v>8838467.2888487056</v>
      </c>
      <c r="I790" s="5">
        <f t="shared" si="76"/>
        <v>10754696.192777744</v>
      </c>
      <c r="J790" s="5">
        <f>Table1[[#This Row],[DAA 
(n)]]^1.5</f>
        <v>535718658.16513807</v>
      </c>
      <c r="K790" s="5">
        <f t="shared" si="77"/>
        <v>705978843.64617848</v>
      </c>
      <c r="L790" s="7">
        <f>LN(Table1[[#This Row],[NV]]/Table1[[#This Row],[NV_MA-1]])</f>
        <v>-2.6763666578562555</v>
      </c>
      <c r="M790" s="7">
        <f>LN(Table1[[#This Row],[NV]]/Table1[[#This Row],[NV_MA-2]])</f>
        <v>8.3025417103091801</v>
      </c>
      <c r="N790" s="4">
        <f>LN(Table1[[#This Row],[NV]]/Table1[[#This Row],[NV_MA-3]])</f>
        <v>4.1182989540941328</v>
      </c>
      <c r="O790" s="7">
        <f>LN(Table1[[#This Row],[NV]]/Table1[[#This Row],[Metcalfe
NV ~ n^2]])</f>
        <v>-2.3054314704020094</v>
      </c>
      <c r="P790" s="7">
        <f>Table1[[#This Row],[NV_MA-1]]*$M$3</f>
        <v>630488933624.59998</v>
      </c>
    </row>
    <row r="791" spans="1:16" x14ac:dyDescent="0.2">
      <c r="A791" s="2">
        <v>42902</v>
      </c>
      <c r="B791" s="3">
        <v>40462006001.054703</v>
      </c>
      <c r="C791" s="3">
        <f t="shared" si="72"/>
        <v>39483606184.328415</v>
      </c>
      <c r="D791" s="4">
        <f>LN(Table1[[#This Row],[NV]])</f>
        <v>24.42362924731497</v>
      </c>
      <c r="E791" s="5">
        <v>730161</v>
      </c>
      <c r="F791" s="5">
        <f t="shared" si="73"/>
        <v>533135085921</v>
      </c>
      <c r="G791" s="8">
        <f t="shared" si="74"/>
        <v>634380969748.09998</v>
      </c>
      <c r="H791" s="5">
        <f t="shared" si="75"/>
        <v>9857918.510103656</v>
      </c>
      <c r="I791" s="5">
        <f t="shared" si="76"/>
        <v>10794824.197413946</v>
      </c>
      <c r="J791" s="5">
        <f>Table1[[#This Row],[DAA 
(n)]]^1.5</f>
        <v>623918622.47504818</v>
      </c>
      <c r="K791" s="5">
        <f t="shared" si="77"/>
        <v>709464143.91812265</v>
      </c>
      <c r="L791" s="7">
        <f>LN(Table1[[#This Row],[NV]]/Table1[[#This Row],[NV_MA-1]])</f>
        <v>-2.7522862622576696</v>
      </c>
      <c r="M791" s="7">
        <f>LN(Table1[[#This Row],[NV]]/Table1[[#This Row],[NV_MA-2]])</f>
        <v>8.2290519110733733</v>
      </c>
      <c r="N791" s="4">
        <f>LN(Table1[[#This Row],[NV]]/Table1[[#This Row],[NV_MA-3]])</f>
        <v>4.043608731140929</v>
      </c>
      <c r="O791" s="7">
        <f>LN(Table1[[#This Row],[NV]]/Table1[[#This Row],[Metcalfe
NV ~ n^2]])</f>
        <v>-2.5784114261903426</v>
      </c>
      <c r="P791" s="7">
        <f>Table1[[#This Row],[NV_MA-1]]*$M$3</f>
        <v>634380969748.09998</v>
      </c>
    </row>
    <row r="792" spans="1:16" x14ac:dyDescent="0.2">
      <c r="A792" s="2">
        <v>42901</v>
      </c>
      <c r="B792" s="3">
        <v>39401253798.903702</v>
      </c>
      <c r="C792" s="3">
        <f t="shared" si="72"/>
        <v>39123517067.245728</v>
      </c>
      <c r="D792" s="4">
        <f>LN(Table1[[#This Row],[NV]])</f>
        <v>24.39706347505118</v>
      </c>
      <c r="E792" s="5">
        <v>797366</v>
      </c>
      <c r="F792" s="5">
        <f t="shared" si="73"/>
        <v>635792537956</v>
      </c>
      <c r="G792" s="8">
        <f t="shared" si="74"/>
        <v>636137348365.69995</v>
      </c>
      <c r="H792" s="5">
        <f t="shared" si="75"/>
        <v>10835461.651613889</v>
      </c>
      <c r="I792" s="5">
        <f t="shared" si="76"/>
        <v>10811882.08445235</v>
      </c>
      <c r="J792" s="5">
        <f>Table1[[#This Row],[DAA 
(n)]]^1.5</f>
        <v>712010781.39296675</v>
      </c>
      <c r="K792" s="5">
        <f t="shared" si="77"/>
        <v>710987436.4379077</v>
      </c>
      <c r="L792" s="7">
        <f>LN(Table1[[#This Row],[NV]]/Table1[[#This Row],[NV_MA-1]])</f>
        <v>-2.7816168584699361</v>
      </c>
      <c r="M792" s="7">
        <f>LN(Table1[[#This Row],[NV]]/Table1[[#This Row],[NV_MA-2]])</f>
        <v>8.200907194720676</v>
      </c>
      <c r="N792" s="4">
        <f>LN(Table1[[#This Row],[NV]]/Table1[[#This Row],[NV_MA-3]])</f>
        <v>4.0148981577099594</v>
      </c>
      <c r="O792" s="7">
        <f>LN(Table1[[#This Row],[NV]]/Table1[[#This Row],[Metcalfe
NV ~ n^2]])</f>
        <v>-2.7810746738387628</v>
      </c>
      <c r="P792" s="7">
        <f>Table1[[#This Row],[NV_MA-1]]*$M$3</f>
        <v>636137348365.69995</v>
      </c>
    </row>
    <row r="793" spans="1:16" x14ac:dyDescent="0.2">
      <c r="A793" s="2">
        <v>42900</v>
      </c>
      <c r="B793" s="3">
        <v>39791078269.091904</v>
      </c>
      <c r="C793" s="3">
        <f t="shared" si="72"/>
        <v>38770344938.736198</v>
      </c>
      <c r="D793" s="4">
        <f>LN(Table1[[#This Row],[NV]])</f>
        <v>24.406908560015108</v>
      </c>
      <c r="E793" s="5">
        <v>740847</v>
      </c>
      <c r="F793" s="5">
        <f t="shared" si="73"/>
        <v>548854277409</v>
      </c>
      <c r="G793" s="8">
        <f t="shared" si="74"/>
        <v>629164253677.69995</v>
      </c>
      <c r="H793" s="5">
        <f t="shared" si="75"/>
        <v>10012954.230213443</v>
      </c>
      <c r="I793" s="5">
        <f t="shared" si="76"/>
        <v>10742211.193446714</v>
      </c>
      <c r="J793" s="5">
        <f>Table1[[#This Row],[DAA 
(n)]]^1.5</f>
        <v>637665307.86583102</v>
      </c>
      <c r="K793" s="5">
        <f t="shared" si="77"/>
        <v>704848941.48831344</v>
      </c>
      <c r="L793" s="7">
        <f>LN(Table1[[#This Row],[NV]]/Table1[[#This Row],[NV_MA-1]])</f>
        <v>-2.7607496341647657</v>
      </c>
      <c r="M793" s="7">
        <f>LN(Table1[[#This Row],[NV]]/Table1[[#This Row],[NV_MA-2]])</f>
        <v>8.2172170502277186</v>
      </c>
      <c r="N793" s="4">
        <f>LN(Table1[[#This Row],[NV]]/Table1[[#This Row],[NV_MA-3]])</f>
        <v>4.0334144895895667</v>
      </c>
      <c r="O793" s="7">
        <f>LN(Table1[[#This Row],[NV]]/Table1[[#This Row],[Metcalfe
NV ~ n^2]])</f>
        <v>-2.6241902504368282</v>
      </c>
      <c r="P793" s="7">
        <f>Table1[[#This Row],[NV_MA-1]]*$M$3</f>
        <v>629164253677.69995</v>
      </c>
    </row>
    <row r="794" spans="1:16" x14ac:dyDescent="0.2">
      <c r="A794" s="2">
        <v>42899</v>
      </c>
      <c r="B794" s="3">
        <v>44193860202.089798</v>
      </c>
      <c r="C794" s="3">
        <f t="shared" si="72"/>
        <v>38391597575.203758</v>
      </c>
      <c r="D794" s="4">
        <f>LN(Table1[[#This Row],[NV]])</f>
        <v>24.511851706926269</v>
      </c>
      <c r="E794" s="5">
        <v>768501</v>
      </c>
      <c r="F794" s="5">
        <f t="shared" si="73"/>
        <v>590593787001</v>
      </c>
      <c r="G794" s="8">
        <f t="shared" si="74"/>
        <v>633538299793.69995</v>
      </c>
      <c r="H794" s="5">
        <f t="shared" si="75"/>
        <v>10414877.056743359</v>
      </c>
      <c r="I794" s="5">
        <f t="shared" si="76"/>
        <v>10782920.05113711</v>
      </c>
      <c r="J794" s="5">
        <f>Table1[[#This Row],[DAA 
(n)]]^1.5</f>
        <v>673700167.65921581</v>
      </c>
      <c r="K794" s="5">
        <f t="shared" si="77"/>
        <v>708556425.06006694</v>
      </c>
      <c r="L794" s="7">
        <f>LN(Table1[[#This Row],[NV]]/Table1[[#This Row],[NV_MA-1]])</f>
        <v>-2.6627345854024762</v>
      </c>
      <c r="M794" s="7">
        <f>LN(Table1[[#This Row],[NV]]/Table1[[#This Row],[NV_MA-2]])</f>
        <v>8.3183777434327624</v>
      </c>
      <c r="N794" s="4">
        <f>LN(Table1[[#This Row],[NV]]/Table1[[#This Row],[NV_MA-3]])</f>
        <v>4.133111452832904</v>
      </c>
      <c r="O794" s="7">
        <f>LN(Table1[[#This Row],[NV]]/Table1[[#This Row],[Metcalfe
NV ~ n^2]])</f>
        <v>-2.5925425794659609</v>
      </c>
      <c r="P794" s="7">
        <f>Table1[[#This Row],[NV_MA-1]]*$M$3</f>
        <v>633538299793.69995</v>
      </c>
    </row>
    <row r="795" spans="1:16" x14ac:dyDescent="0.2">
      <c r="A795" s="2">
        <v>42898</v>
      </c>
      <c r="B795" s="3">
        <v>43324925105.073303</v>
      </c>
      <c r="C795" s="3">
        <f t="shared" si="72"/>
        <v>37901377627.796745</v>
      </c>
      <c r="D795" s="4">
        <f>LN(Table1[[#This Row],[NV]])</f>
        <v>24.491993943869687</v>
      </c>
      <c r="E795" s="5">
        <v>726296</v>
      </c>
      <c r="F795" s="5">
        <f t="shared" si="73"/>
        <v>527505879616</v>
      </c>
      <c r="G795" s="8">
        <f t="shared" si="74"/>
        <v>640519568827.83337</v>
      </c>
      <c r="H795" s="5">
        <f t="shared" si="75"/>
        <v>9801882.3140041996</v>
      </c>
      <c r="I795" s="5">
        <f t="shared" si="76"/>
        <v>10844338.727022935</v>
      </c>
      <c r="J795" s="5">
        <f>Table1[[#This Row],[DAA 
(n)]]^1.5</f>
        <v>618971251.62771559</v>
      </c>
      <c r="K795" s="5">
        <f t="shared" si="77"/>
        <v>714297161.96965301</v>
      </c>
      <c r="L795" s="7">
        <f>LN(Table1[[#This Row],[NV]]/Table1[[#This Row],[NV_MA-1]])</f>
        <v>-2.6935515663712057</v>
      </c>
      <c r="M795" s="7">
        <f>LN(Table1[[#This Row],[NV]]/Table1[[#This Row],[NV_MA-2]])</f>
        <v>8.2928402184028229</v>
      </c>
      <c r="N795" s="4">
        <f>LN(Table1[[#This Row],[NV]]/Table1[[#This Row],[NV_MA-3]])</f>
        <v>4.105184316915401</v>
      </c>
      <c r="O795" s="7">
        <f>LN(Table1[[#This Row],[NV]]/Table1[[#This Row],[Metcalfe
NV ~ n^2]])</f>
        <v>-2.4994319045562969</v>
      </c>
      <c r="P795" s="7">
        <f>Table1[[#This Row],[NV_MA-1]]*$M$3</f>
        <v>640519568827.83337</v>
      </c>
    </row>
    <row r="796" spans="1:16" x14ac:dyDescent="0.2">
      <c r="A796" s="2">
        <v>42897</v>
      </c>
      <c r="B796" s="3">
        <v>48637917043.074402</v>
      </c>
      <c r="C796" s="3">
        <f t="shared" si="72"/>
        <v>37431032620.271591</v>
      </c>
      <c r="D796" s="4">
        <f>LN(Table1[[#This Row],[NV]])</f>
        <v>24.607669249737402</v>
      </c>
      <c r="E796" s="5">
        <v>670073</v>
      </c>
      <c r="F796" s="5">
        <f t="shared" si="73"/>
        <v>448997825329</v>
      </c>
      <c r="G796" s="8">
        <f t="shared" si="74"/>
        <v>643920252984.93335</v>
      </c>
      <c r="H796" s="5">
        <f t="shared" si="75"/>
        <v>8989124.4056010805</v>
      </c>
      <c r="I796" s="5">
        <f t="shared" si="76"/>
        <v>10876876.151687792</v>
      </c>
      <c r="J796" s="5">
        <f>Table1[[#This Row],[DAA 
(n)]]^1.5</f>
        <v>548508267.76966417</v>
      </c>
      <c r="K796" s="5">
        <f t="shared" si="77"/>
        <v>717222829.80731022</v>
      </c>
      <c r="L796" s="7">
        <f>LN(Table1[[#This Row],[NV]]/Table1[[#This Row],[NV_MA-1]])</f>
        <v>-2.5831714748769645</v>
      </c>
      <c r="M796" s="7">
        <f>LN(Table1[[#This Row],[NV]]/Table1[[#This Row],[NV_MA-2]])</f>
        <v>8.4055196099827612</v>
      </c>
      <c r="N796" s="4">
        <f>LN(Table1[[#This Row],[NV]]/Table1[[#This Row],[NV_MA-3]])</f>
        <v>4.2167721186925107</v>
      </c>
      <c r="O796" s="7">
        <f>LN(Table1[[#This Row],[NV]]/Table1[[#This Row],[Metcalfe
NV ~ n^2]])</f>
        <v>-2.2226146315742796</v>
      </c>
      <c r="P796" s="7">
        <f>Table1[[#This Row],[NV_MA-1]]*$M$3</f>
        <v>643920252984.93335</v>
      </c>
    </row>
    <row r="797" spans="1:16" x14ac:dyDescent="0.2">
      <c r="A797" s="2">
        <v>42896</v>
      </c>
      <c r="B797" s="3">
        <v>47314881370.170303</v>
      </c>
      <c r="C797" s="3">
        <f t="shared" si="72"/>
        <v>36738302334.400276</v>
      </c>
      <c r="D797" s="4">
        <f>LN(Table1[[#This Row],[NV]])</f>
        <v>24.580090699668343</v>
      </c>
      <c r="E797" s="5">
        <v>696034</v>
      </c>
      <c r="F797" s="5">
        <f t="shared" si="73"/>
        <v>484463329156</v>
      </c>
      <c r="G797" s="8">
        <f t="shared" si="74"/>
        <v>647337860537.43335</v>
      </c>
      <c r="H797" s="5">
        <f t="shared" si="75"/>
        <v>9363852.4441627059</v>
      </c>
      <c r="I797" s="5">
        <f t="shared" si="76"/>
        <v>10911875.302235659</v>
      </c>
      <c r="J797" s="5">
        <f>Table1[[#This Row],[DAA 
(n)]]^1.5</f>
        <v>580691784.72384799</v>
      </c>
      <c r="K797" s="5">
        <f t="shared" si="77"/>
        <v>720272286.48920417</v>
      </c>
      <c r="L797" s="7">
        <f>LN(Table1[[#This Row],[NV]]/Table1[[#This Row],[NV_MA-1]])</f>
        <v>-2.616043491057936</v>
      </c>
      <c r="M797" s="7">
        <f>LN(Table1[[#This Row],[NV]]/Table1[[#This Row],[NV_MA-2]])</f>
        <v>8.3747284682493017</v>
      </c>
      <c r="N797" s="4">
        <f>LN(Table1[[#This Row],[NV]]/Table1[[#This Row],[NV_MA-3]])</f>
        <v>4.1849508255049175</v>
      </c>
      <c r="O797" s="7">
        <f>LN(Table1[[#This Row],[NV]]/Table1[[#This Row],[Metcalfe
NV ~ n^2]])</f>
        <v>-2.3262168777278935</v>
      </c>
      <c r="P797" s="7">
        <f>Table1[[#This Row],[NV_MA-1]]*$M$3</f>
        <v>647337860537.43335</v>
      </c>
    </row>
    <row r="798" spans="1:16" x14ac:dyDescent="0.2">
      <c r="A798" s="2">
        <v>42895</v>
      </c>
      <c r="B798" s="3">
        <v>45947379786.092903</v>
      </c>
      <c r="C798" s="3">
        <f t="shared" si="72"/>
        <v>36162519692.254044</v>
      </c>
      <c r="D798" s="4">
        <f>LN(Table1[[#This Row],[NV]])</f>
        <v>24.550762660968644</v>
      </c>
      <c r="E798" s="5">
        <v>762294</v>
      </c>
      <c r="F798" s="5">
        <f t="shared" si="73"/>
        <v>581092142436</v>
      </c>
      <c r="G798" s="8">
        <f t="shared" si="74"/>
        <v>647669559476.09998</v>
      </c>
      <c r="H798" s="5">
        <f t="shared" si="75"/>
        <v>10324576.703066248</v>
      </c>
      <c r="I798" s="5">
        <f t="shared" si="76"/>
        <v>10915302.870283701</v>
      </c>
      <c r="J798" s="5">
        <f>Table1[[#This Row],[DAA 
(n)]]^1.5</f>
        <v>665554696.19416451</v>
      </c>
      <c r="K798" s="5">
        <f t="shared" si="77"/>
        <v>720569715.33191001</v>
      </c>
      <c r="L798" s="7">
        <f>LN(Table1[[#This Row],[NV]]/Table1[[#This Row],[NV_MA-1]])</f>
        <v>-2.6458838031867993</v>
      </c>
      <c r="M798" s="7">
        <f>LN(Table1[[#This Row],[NV]]/Table1[[#This Row],[NV_MA-2]])</f>
        <v>8.3450863653083029</v>
      </c>
      <c r="N798" s="4">
        <f>LN(Table1[[#This Row],[NV]]/Table1[[#This Row],[NV_MA-3]])</f>
        <v>4.1552099325900365</v>
      </c>
      <c r="O798" s="7">
        <f>LN(Table1[[#This Row],[NV]]/Table1[[#This Row],[Metcalfe
NV ~ n^2]])</f>
        <v>-2.5374125130882117</v>
      </c>
      <c r="P798" s="7">
        <f>Table1[[#This Row],[NV_MA-1]]*$M$3</f>
        <v>647669559476.09998</v>
      </c>
    </row>
    <row r="799" spans="1:16" x14ac:dyDescent="0.2">
      <c r="A799" s="2">
        <v>42894</v>
      </c>
      <c r="B799" s="3">
        <v>45795984383.556702</v>
      </c>
      <c r="C799" s="3">
        <f t="shared" si="72"/>
        <v>35601562134.541862</v>
      </c>
      <c r="D799" s="4">
        <f>LN(Table1[[#This Row],[NV]])</f>
        <v>24.547462247007761</v>
      </c>
      <c r="E799" s="5">
        <v>823165</v>
      </c>
      <c r="F799" s="5">
        <f t="shared" si="73"/>
        <v>677600617225</v>
      </c>
      <c r="G799" s="8">
        <f t="shared" si="74"/>
        <v>646076199789.03333</v>
      </c>
      <c r="H799" s="5">
        <f t="shared" si="75"/>
        <v>11212257.981692662</v>
      </c>
      <c r="I799" s="5">
        <f t="shared" si="76"/>
        <v>10899799.31775214</v>
      </c>
      <c r="J799" s="5">
        <f>Table1[[#This Row],[DAA 
(n)]]^1.5</f>
        <v>746844771.07228673</v>
      </c>
      <c r="K799" s="5">
        <f t="shared" si="77"/>
        <v>719186417.92146063</v>
      </c>
      <c r="L799" s="7">
        <f>LN(Table1[[#This Row],[NV]]/Table1[[#This Row],[NV_MA-1]])</f>
        <v>-2.6467210430947254</v>
      </c>
      <c r="M799" s="7">
        <f>LN(Table1[[#This Row],[NV]]/Table1[[#This Row],[NV_MA-2]])</f>
        <v>8.3432073111932752</v>
      </c>
      <c r="N799" s="4">
        <f>LN(Table1[[#This Row],[NV]]/Table1[[#This Row],[NV_MA-3]])</f>
        <v>4.1538310910456824</v>
      </c>
      <c r="O799" s="7">
        <f>LN(Table1[[#This Row],[NV]]/Table1[[#This Row],[Metcalfe
NV ~ n^2]])</f>
        <v>-2.6943616441748417</v>
      </c>
      <c r="P799" s="7">
        <f>Table1[[#This Row],[NV_MA-1]]*$M$3</f>
        <v>646076199789.03333</v>
      </c>
    </row>
    <row r="800" spans="1:16" x14ac:dyDescent="0.2">
      <c r="A800" s="2">
        <v>42893</v>
      </c>
      <c r="B800" s="3">
        <v>44210644957.206596</v>
      </c>
      <c r="C800" s="3">
        <f t="shared" si="72"/>
        <v>35015648471.452408</v>
      </c>
      <c r="D800" s="4">
        <f>LN(Table1[[#This Row],[NV]])</f>
        <v>24.512231433169593</v>
      </c>
      <c r="E800" s="5">
        <v>877184</v>
      </c>
      <c r="F800" s="5">
        <f t="shared" si="73"/>
        <v>769451769856</v>
      </c>
      <c r="G800" s="8">
        <f t="shared" si="74"/>
        <v>645110368185.83337</v>
      </c>
      <c r="H800" s="5">
        <f t="shared" si="75"/>
        <v>12003799.935536485</v>
      </c>
      <c r="I800" s="5">
        <f t="shared" si="76"/>
        <v>10891134.598235492</v>
      </c>
      <c r="J800" s="5">
        <f>Table1[[#This Row],[DAA 
(n)]]^1.5</f>
        <v>821553882.15829718</v>
      </c>
      <c r="K800" s="5">
        <f t="shared" si="77"/>
        <v>718383674.85176647</v>
      </c>
      <c r="L800" s="7">
        <f>LN(Table1[[#This Row],[NV]]/Table1[[#This Row],[NV_MA-1]])</f>
        <v>-2.6804558194007599</v>
      </c>
      <c r="M800" s="7">
        <f>LN(Table1[[#This Row],[NV]]/Table1[[#This Row],[NV_MA-2]])</f>
        <v>8.3087717565217627</v>
      </c>
      <c r="N800" s="4">
        <f>LN(Table1[[#This Row],[NV]]/Table1[[#This Row],[NV_MA-3]])</f>
        <v>4.1197170827909995</v>
      </c>
      <c r="O800" s="7">
        <f>LN(Table1[[#This Row],[NV]]/Table1[[#This Row],[Metcalfe
NV ~ n^2]])</f>
        <v>-2.8567126778412888</v>
      </c>
      <c r="P800" s="7">
        <f>Table1[[#This Row],[NV_MA-1]]*$M$3</f>
        <v>645110368185.83337</v>
      </c>
    </row>
    <row r="801" spans="1:16" x14ac:dyDescent="0.2">
      <c r="A801" s="2">
        <v>42892</v>
      </c>
      <c r="B801" s="3">
        <v>46932123504.027397</v>
      </c>
      <c r="C801" s="3">
        <f t="shared" si="72"/>
        <v>34463763710.554474</v>
      </c>
      <c r="D801" s="4">
        <f>LN(Table1[[#This Row],[NV]])</f>
        <v>24.571968214056941</v>
      </c>
      <c r="E801" s="5">
        <v>802549</v>
      </c>
      <c r="F801" s="5">
        <f t="shared" si="73"/>
        <v>644084897401</v>
      </c>
      <c r="G801" s="8">
        <f t="shared" si="74"/>
        <v>645713930124.80005</v>
      </c>
      <c r="H801" s="5">
        <f t="shared" si="75"/>
        <v>10911093.605389496</v>
      </c>
      <c r="I801" s="5">
        <f t="shared" si="76"/>
        <v>10896159.169900596</v>
      </c>
      <c r="J801" s="5">
        <f>Table1[[#This Row],[DAA 
(n)]]^1.5</f>
        <v>718964317.83800864</v>
      </c>
      <c r="K801" s="5">
        <f t="shared" si="77"/>
        <v>718865590.23355079</v>
      </c>
      <c r="L801" s="7">
        <f>LN(Table1[[#This Row],[NV]]/Table1[[#This Row],[NV_MA-1]])</f>
        <v>-2.6216541959685991</v>
      </c>
      <c r="M801" s="7">
        <f>LN(Table1[[#This Row],[NV]]/Table1[[#This Row],[NV_MA-2]])</f>
        <v>8.3680472986882624</v>
      </c>
      <c r="N801" s="4">
        <f>LN(Table1[[#This Row],[NV]]/Table1[[#This Row],[NV_MA-3]])</f>
        <v>4.1787832557169446</v>
      </c>
      <c r="O801" s="7">
        <f>LN(Table1[[#This Row],[NV]]/Table1[[#This Row],[Metcalfe
NV ~ n^2]])</f>
        <v>-2.6191281685676628</v>
      </c>
      <c r="P801" s="7">
        <f>Table1[[#This Row],[NV_MA-1]]*$M$3</f>
        <v>645713930124.80005</v>
      </c>
    </row>
    <row r="802" spans="1:16" x14ac:dyDescent="0.2">
      <c r="A802" s="2">
        <v>42891</v>
      </c>
      <c r="B802" s="3">
        <v>43855467640.119102</v>
      </c>
      <c r="C802" s="3">
        <f t="shared" si="72"/>
        <v>33742810018.290054</v>
      </c>
      <c r="D802" s="4">
        <f>LN(Table1[[#This Row],[NV]])</f>
        <v>24.504165237617933</v>
      </c>
      <c r="E802" s="5">
        <v>767010</v>
      </c>
      <c r="F802" s="5">
        <f t="shared" si="73"/>
        <v>588304340100</v>
      </c>
      <c r="G802" s="8">
        <f t="shared" si="74"/>
        <v>645081381779.56665</v>
      </c>
      <c r="H802" s="5">
        <f t="shared" si="75"/>
        <v>10393181.178113976</v>
      </c>
      <c r="I802" s="5">
        <f t="shared" si="76"/>
        <v>10890367.21171264</v>
      </c>
      <c r="J802" s="5">
        <f>Table1[[#This Row],[DAA 
(n)]]^1.5</f>
        <v>671740509.34873819</v>
      </c>
      <c r="K802" s="5">
        <f t="shared" si="77"/>
        <v>718334050.66847253</v>
      </c>
      <c r="L802" s="7">
        <f>LN(Table1[[#This Row],[NV]]/Table1[[#This Row],[NV_MA-1]])</f>
        <v>-2.6884770814667247</v>
      </c>
      <c r="M802" s="7">
        <f>LN(Table1[[#This Row],[NV]]/Table1[[#This Row],[NV_MA-2]])</f>
        <v>8.3007760231934924</v>
      </c>
      <c r="N802" s="4">
        <f>LN(Table1[[#This Row],[NV]]/Table1[[#This Row],[NV_MA-3]])</f>
        <v>4.1117199671740146</v>
      </c>
      <c r="O802" s="7">
        <f>LN(Table1[[#This Row],[NV]]/Table1[[#This Row],[Metcalfe
NV ~ n^2]])</f>
        <v>-2.5963449985301681</v>
      </c>
      <c r="P802" s="7">
        <f>Table1[[#This Row],[NV_MA-1]]*$M$3</f>
        <v>645081381779.56665</v>
      </c>
    </row>
    <row r="803" spans="1:16" x14ac:dyDescent="0.2">
      <c r="A803" s="2">
        <v>42890</v>
      </c>
      <c r="B803" s="3">
        <v>41221992952.170197</v>
      </c>
      <c r="C803" s="3">
        <f t="shared" si="72"/>
        <v>33138774371.609352</v>
      </c>
      <c r="D803" s="4">
        <f>LN(Table1[[#This Row],[NV]])</f>
        <v>24.442237760394967</v>
      </c>
      <c r="E803" s="5">
        <v>739511</v>
      </c>
      <c r="F803" s="5">
        <f t="shared" si="73"/>
        <v>546876519121</v>
      </c>
      <c r="G803" s="8">
        <f t="shared" si="74"/>
        <v>650564716291.19995</v>
      </c>
      <c r="H803" s="5">
        <f t="shared" si="75"/>
        <v>9993562.6615648326</v>
      </c>
      <c r="I803" s="5">
        <f t="shared" si="76"/>
        <v>10939386.087936519</v>
      </c>
      <c r="J803" s="5">
        <f>Table1[[#This Row],[DAA 
(n)]]^1.5</f>
        <v>635941193.45399404</v>
      </c>
      <c r="K803" s="5">
        <f t="shared" si="77"/>
        <v>722882250.93314767</v>
      </c>
      <c r="L803" s="7">
        <f>LN(Table1[[#This Row],[NV]]/Table1[[#This Row],[NV_MA-1]])</f>
        <v>-2.7588688565519641</v>
      </c>
      <c r="M803" s="7">
        <f>LN(Table1[[#This Row],[NV]]/Table1[[#This Row],[NV_MA-2]])</f>
        <v>8.2343575232878052</v>
      </c>
      <c r="N803" s="4">
        <f>LN(Table1[[#This Row],[NV]]/Table1[[#This Row],[NV_MA-3]])</f>
        <v>4.0434808553152282</v>
      </c>
      <c r="O803" s="7">
        <f>LN(Table1[[#This Row],[NV]]/Table1[[#This Row],[Metcalfe
NV ~ n^2]])</f>
        <v>-2.5852511114807211</v>
      </c>
      <c r="P803" s="7">
        <f>Table1[[#This Row],[NV_MA-1]]*$M$3</f>
        <v>650564716291.19995</v>
      </c>
    </row>
    <row r="804" spans="1:16" x14ac:dyDescent="0.2">
      <c r="A804" s="2">
        <v>42889</v>
      </c>
      <c r="B804" s="3">
        <v>41667574198.688599</v>
      </c>
      <c r="C804" s="3">
        <f t="shared" si="72"/>
        <v>32600223658.347836</v>
      </c>
      <c r="D804" s="4">
        <f>LN(Table1[[#This Row],[NV]])</f>
        <v>24.452989066111932</v>
      </c>
      <c r="E804" s="5">
        <v>879242</v>
      </c>
      <c r="F804" s="5">
        <f t="shared" si="73"/>
        <v>773066494564</v>
      </c>
      <c r="G804" s="8">
        <f t="shared" si="74"/>
        <v>646887504604.80005</v>
      </c>
      <c r="H804" s="5">
        <f t="shared" si="75"/>
        <v>12034022.991323123</v>
      </c>
      <c r="I804" s="5">
        <f t="shared" si="76"/>
        <v>10901416.198282471</v>
      </c>
      <c r="J804" s="5">
        <f>Table1[[#This Row],[DAA 
(n)]]^1.5</f>
        <v>824446802.90085483</v>
      </c>
      <c r="K804" s="5">
        <f t="shared" si="77"/>
        <v>719586634.65183318</v>
      </c>
      <c r="L804" s="7">
        <f>LN(Table1[[#This Row],[NV]]/Table1[[#This Row],[NV_MA-1]])</f>
        <v>-2.7424491778914053</v>
      </c>
      <c r="M804" s="7">
        <f>LN(Table1[[#This Row],[NV]]/Table1[[#This Row],[NV_MA-2]])</f>
        <v>8.2485858009043369</v>
      </c>
      <c r="N804" s="4">
        <f>LN(Table1[[#This Row],[NV]]/Table1[[#This Row],[NV_MA-3]])</f>
        <v>4.0588015795458317</v>
      </c>
      <c r="O804" s="7">
        <f>LN(Table1[[#This Row],[NV]]/Table1[[#This Row],[Metcalfe
NV ~ n^2]])</f>
        <v>-2.9206418371504728</v>
      </c>
      <c r="P804" s="7">
        <f>Table1[[#This Row],[NV_MA-1]]*$M$3</f>
        <v>646887504604.80005</v>
      </c>
    </row>
    <row r="805" spans="1:16" x14ac:dyDescent="0.2">
      <c r="A805" s="2">
        <v>42888</v>
      </c>
      <c r="B805" s="3">
        <v>40218950595.856003</v>
      </c>
      <c r="C805" s="3">
        <f t="shared" si="72"/>
        <v>32061851077.391682</v>
      </c>
      <c r="D805" s="4">
        <f>LN(Table1[[#This Row],[NV]])</f>
        <v>24.417604129350725</v>
      </c>
      <c r="E805" s="5">
        <v>723130</v>
      </c>
      <c r="F805" s="5">
        <f t="shared" si="73"/>
        <v>522916996900</v>
      </c>
      <c r="G805" s="8">
        <f t="shared" si="74"/>
        <v>645293671942.30005</v>
      </c>
      <c r="H805" s="5">
        <f t="shared" si="75"/>
        <v>9755995.7973967325</v>
      </c>
      <c r="I805" s="5">
        <f t="shared" si="76"/>
        <v>10887906.70886296</v>
      </c>
      <c r="J805" s="5">
        <f>Table1[[#This Row],[DAA 
(n)]]^1.5</f>
        <v>614928425.0775013</v>
      </c>
      <c r="K805" s="5">
        <f t="shared" si="77"/>
        <v>718301692.64019513</v>
      </c>
      <c r="L805" s="7">
        <f>LN(Table1[[#This Row],[NV]]/Table1[[#This Row],[NV_MA-1]])</f>
        <v>-2.7753672261083349</v>
      </c>
      <c r="M805" s="7">
        <f>LN(Table1[[#This Row],[NV]]/Table1[[#This Row],[NV_MA-2]])</f>
        <v>8.2144408743268436</v>
      </c>
      <c r="N805" s="4">
        <f>LN(Table1[[#This Row],[NV]]/Table1[[#This Row],[NV_MA-3]])</f>
        <v>4.0252039058554638</v>
      </c>
      <c r="O805" s="7">
        <f>LN(Table1[[#This Row],[NV]]/Table1[[#This Row],[Metcalfe
NV ~ n^2]])</f>
        <v>-2.565084453329384</v>
      </c>
      <c r="P805" s="7">
        <f>Table1[[#This Row],[NV_MA-1]]*$M$3</f>
        <v>645293671942.30005</v>
      </c>
    </row>
    <row r="806" spans="1:16" x14ac:dyDescent="0.2">
      <c r="A806" s="2">
        <v>42887</v>
      </c>
      <c r="B806" s="3">
        <v>39164677366.841599</v>
      </c>
      <c r="C806" s="3">
        <f t="shared" si="72"/>
        <v>31553191548.958496</v>
      </c>
      <c r="D806" s="4">
        <f>LN(Table1[[#This Row],[NV]])</f>
        <v>24.391041089938795</v>
      </c>
      <c r="E806" s="5">
        <v>837922</v>
      </c>
      <c r="F806" s="5">
        <f t="shared" si="73"/>
        <v>702113278084</v>
      </c>
      <c r="G806" s="8">
        <f t="shared" si="74"/>
        <v>643800013752.59998</v>
      </c>
      <c r="H806" s="5">
        <f t="shared" si="75"/>
        <v>11428150.271297602</v>
      </c>
      <c r="I806" s="5">
        <f t="shared" si="76"/>
        <v>10872628.770780943</v>
      </c>
      <c r="J806" s="5">
        <f>Table1[[#This Row],[DAA 
(n)]]^1.5</f>
        <v>767017706.57443225</v>
      </c>
      <c r="K806" s="5">
        <f t="shared" si="77"/>
        <v>716969692.73684144</v>
      </c>
      <c r="L806" s="7">
        <f>LN(Table1[[#This Row],[NV]]/Table1[[#This Row],[NV_MA-1]])</f>
        <v>-2.7996128872339261</v>
      </c>
      <c r="M806" s="7">
        <f>LN(Table1[[#This Row],[NV]]/Table1[[#This Row],[NV_MA-2]])</f>
        <v>8.189282022840958</v>
      </c>
      <c r="N806" s="4">
        <f>LN(Table1[[#This Row],[NV]]/Table1[[#This Row],[NV_MA-3]])</f>
        <v>4.0004969618124377</v>
      </c>
      <c r="O806" s="7">
        <f>LN(Table1[[#This Row],[NV]]/Table1[[#This Row],[Metcalfe
NV ~ n^2]])</f>
        <v>-2.8863195028075519</v>
      </c>
      <c r="P806" s="7">
        <f>Table1[[#This Row],[NV_MA-1]]*$M$3</f>
        <v>643800013752.59998</v>
      </c>
    </row>
    <row r="807" spans="1:16" x14ac:dyDescent="0.2">
      <c r="A807" s="2">
        <v>42886</v>
      </c>
      <c r="B807" s="3">
        <v>37512545585.106499</v>
      </c>
      <c r="C807" s="3">
        <f t="shared" si="72"/>
        <v>31049616589.917763</v>
      </c>
      <c r="D807" s="4">
        <f>LN(Table1[[#This Row],[NV]])</f>
        <v>24.347941262909931</v>
      </c>
      <c r="E807" s="5">
        <v>818815</v>
      </c>
      <c r="F807" s="5">
        <f t="shared" si="73"/>
        <v>670458004225</v>
      </c>
      <c r="G807" s="8">
        <f t="shared" si="74"/>
        <v>640808063348.5</v>
      </c>
      <c r="H807" s="5">
        <f t="shared" si="75"/>
        <v>11148668.528775867</v>
      </c>
      <c r="I807" s="5">
        <f t="shared" si="76"/>
        <v>10845662.817685423</v>
      </c>
      <c r="J807" s="5">
        <f>Table1[[#This Row],[DAA 
(n)]]^1.5</f>
        <v>740932568.27426124</v>
      </c>
      <c r="K807" s="5">
        <f t="shared" si="77"/>
        <v>714476870.65480018</v>
      </c>
      <c r="L807" s="7">
        <f>LN(Table1[[#This Row],[NV]]/Table1[[#This Row],[NV_MA-1]])</f>
        <v>-2.838054552964425</v>
      </c>
      <c r="M807" s="7">
        <f>LN(Table1[[#This Row],[NV]]/Table1[[#This Row],[NV_MA-2]])</f>
        <v>8.1486654451821341</v>
      </c>
      <c r="N807" s="4">
        <f>LN(Table1[[#This Row],[NV]]/Table1[[#This Row],[NV_MA-3]])</f>
        <v>3.9608800794715684</v>
      </c>
      <c r="O807" s="7">
        <f>LN(Table1[[#This Row],[NV]]/Table1[[#This Row],[Metcalfe
NV ~ n^2]])</f>
        <v>-2.8832856412768897</v>
      </c>
      <c r="P807" s="7">
        <f>Table1[[#This Row],[NV_MA-1]]*$M$3</f>
        <v>640808063348.5</v>
      </c>
    </row>
    <row r="808" spans="1:16" x14ac:dyDescent="0.2">
      <c r="A808" s="2">
        <v>42885</v>
      </c>
      <c r="B808" s="3">
        <v>35176766117.2005</v>
      </c>
      <c r="C808" s="3">
        <f t="shared" si="72"/>
        <v>30586807271.54982</v>
      </c>
      <c r="D808" s="4">
        <f>LN(Table1[[#This Row],[NV]])</f>
        <v>24.283651648130633</v>
      </c>
      <c r="E808" s="5">
        <v>851137</v>
      </c>
      <c r="F808" s="5">
        <f t="shared" si="73"/>
        <v>724434192769</v>
      </c>
      <c r="G808" s="8">
        <f t="shared" si="74"/>
        <v>635446285406.19995</v>
      </c>
      <c r="H808" s="5">
        <f t="shared" si="75"/>
        <v>11621704.095791599</v>
      </c>
      <c r="I808" s="5">
        <f t="shared" si="76"/>
        <v>10794767.452704705</v>
      </c>
      <c r="J808" s="5">
        <f>Table1[[#This Row],[DAA 
(n)]]^1.5</f>
        <v>785234197.88673806</v>
      </c>
      <c r="K808" s="5">
        <f t="shared" si="77"/>
        <v>709884105.16965139</v>
      </c>
      <c r="L808" s="7">
        <f>LN(Table1[[#This Row],[NV]]/Table1[[#This Row],[NV_MA-1]])</f>
        <v>-2.8939417525153148</v>
      </c>
      <c r="M808" s="7">
        <f>LN(Table1[[#This Row],[NV]]/Table1[[#This Row],[NV_MA-2]])</f>
        <v>8.0890795685618038</v>
      </c>
      <c r="N808" s="4">
        <f>LN(Table1[[#This Row],[NV]]/Table1[[#This Row],[NV_MA-3]])</f>
        <v>3.9030393656102373</v>
      </c>
      <c r="O808" s="7">
        <f>LN(Table1[[#This Row],[NV]]/Table1[[#This Row],[Metcalfe
NV ~ n^2]])</f>
        <v>-3.0250051152143929</v>
      </c>
      <c r="P808" s="7">
        <f>Table1[[#This Row],[NV_MA-1]]*$M$3</f>
        <v>635446285406.19995</v>
      </c>
    </row>
    <row r="809" spans="1:16" x14ac:dyDescent="0.2">
      <c r="A809" s="2">
        <v>42884</v>
      </c>
      <c r="B809" s="3">
        <v>36998380985.245697</v>
      </c>
      <c r="C809" s="3">
        <f t="shared" si="72"/>
        <v>30175684727.111858</v>
      </c>
      <c r="D809" s="4">
        <f>LN(Table1[[#This Row],[NV]])</f>
        <v>24.334139991477741</v>
      </c>
      <c r="E809" s="5">
        <v>771791</v>
      </c>
      <c r="F809" s="5">
        <f t="shared" si="73"/>
        <v>595661347681</v>
      </c>
      <c r="G809" s="8">
        <f t="shared" si="74"/>
        <v>628880119982.19995</v>
      </c>
      <c r="H809" s="5">
        <f t="shared" si="75"/>
        <v>10462760.817662431</v>
      </c>
      <c r="I809" s="5">
        <f t="shared" si="76"/>
        <v>10734087.88225323</v>
      </c>
      <c r="J809" s="5">
        <f>Table1[[#This Row],[DAA 
(n)]]^1.5</f>
        <v>678031022.29032958</v>
      </c>
      <c r="K809" s="5">
        <f t="shared" si="77"/>
        <v>704340345.13479555</v>
      </c>
      <c r="L809" s="7">
        <f>LN(Table1[[#This Row],[NV]]/Table1[[#This Row],[NV_MA-1]])</f>
        <v>-2.8330664957412659</v>
      </c>
      <c r="M809" s="7">
        <f>LN(Table1[[#This Row],[NV]]/Table1[[#This Row],[NV_MA-2]])</f>
        <v>8.1452049725133051</v>
      </c>
      <c r="N809" s="4">
        <f>LN(Table1[[#This Row],[NV]]/Table1[[#This Row],[NV_MA-3]])</f>
        <v>3.961367749383466</v>
      </c>
      <c r="O809" s="7">
        <f>LN(Table1[[#This Row],[NV]]/Table1[[#This Row],[Metcalfe
NV ~ n^2]])</f>
        <v>-2.7787981424534158</v>
      </c>
      <c r="P809" s="7">
        <f>Table1[[#This Row],[NV_MA-1]]*$M$3</f>
        <v>628880119982.19995</v>
      </c>
    </row>
    <row r="810" spans="1:16" x14ac:dyDescent="0.2">
      <c r="A810" s="2">
        <v>42883</v>
      </c>
      <c r="B810" s="3">
        <v>35653408083.793098</v>
      </c>
      <c r="C810" s="3">
        <f t="shared" si="72"/>
        <v>29689555066.251415</v>
      </c>
      <c r="D810" s="4">
        <f>LN(Table1[[#This Row],[NV]])</f>
        <v>24.297110577660845</v>
      </c>
      <c r="E810" s="5">
        <v>848084</v>
      </c>
      <c r="F810" s="5">
        <f t="shared" si="73"/>
        <v>719246471056</v>
      </c>
      <c r="G810" s="8">
        <f t="shared" si="74"/>
        <v>631823312335.80005</v>
      </c>
      <c r="H810" s="5">
        <f t="shared" si="75"/>
        <v>11576969.913305467</v>
      </c>
      <c r="I810" s="5">
        <f t="shared" si="76"/>
        <v>10760948.746104384</v>
      </c>
      <c r="J810" s="5">
        <f>Table1[[#This Row],[DAA 
(n)]]^1.5</f>
        <v>781013075.53654957</v>
      </c>
      <c r="K810" s="5">
        <f t="shared" si="77"/>
        <v>706809084.00641072</v>
      </c>
      <c r="L810" s="7">
        <f>LN(Table1[[#This Row],[NV]]/Table1[[#This Row],[NV_MA-1]])</f>
        <v>-2.8747650452567748</v>
      </c>
      <c r="M810" s="7">
        <f>LN(Table1[[#This Row],[NV]]/Table1[[#This Row],[NV_MA-2]])</f>
        <v>8.1056762954202082</v>
      </c>
      <c r="N810" s="4">
        <f>LN(Table1[[#This Row],[NV]]/Table1[[#This Row],[NV_MA-3]])</f>
        <v>3.9208394270325311</v>
      </c>
      <c r="O810" s="7">
        <f>LN(Table1[[#This Row],[NV]]/Table1[[#This Row],[Metcalfe
NV ~ n^2]])</f>
        <v>-3.0043593552832175</v>
      </c>
      <c r="P810" s="7">
        <f>Table1[[#This Row],[NV_MA-1]]*$M$3</f>
        <v>631823312335.80005</v>
      </c>
    </row>
    <row r="811" spans="1:16" x14ac:dyDescent="0.2">
      <c r="A811" s="2">
        <v>42882</v>
      </c>
      <c r="B811" s="3">
        <v>32957367958.450001</v>
      </c>
      <c r="C811" s="3">
        <f t="shared" si="72"/>
        <v>29246843104.40654</v>
      </c>
      <c r="D811" s="4">
        <f>LN(Table1[[#This Row],[NV]])</f>
        <v>24.218480683169499</v>
      </c>
      <c r="E811" s="5">
        <v>892105</v>
      </c>
      <c r="F811" s="5">
        <f t="shared" si="73"/>
        <v>795851331025</v>
      </c>
      <c r="G811" s="8">
        <f t="shared" si="74"/>
        <v>625424842307.30005</v>
      </c>
      <c r="H811" s="5">
        <f t="shared" si="75"/>
        <v>12223033.133541338</v>
      </c>
      <c r="I811" s="5">
        <f t="shared" si="76"/>
        <v>10701708.130963586</v>
      </c>
      <c r="J811" s="5">
        <f>Table1[[#This Row],[DAA 
(n)]]^1.5</f>
        <v>842604860.93070865</v>
      </c>
      <c r="K811" s="5">
        <f t="shared" si="77"/>
        <v>701401426.30245805</v>
      </c>
      <c r="L811" s="7">
        <f>LN(Table1[[#This Row],[NV]]/Table1[[#This Row],[NV_MA-1]])</f>
        <v>-2.9432163202811705</v>
      </c>
      <c r="M811" s="7">
        <f>LN(Table1[[#This Row],[NV]]/Table1[[#This Row],[NV_MA-2]])</f>
        <v>8.0325667580704092</v>
      </c>
      <c r="N811" s="4">
        <f>LN(Table1[[#This Row],[NV]]/Table1[[#This Row],[NV_MA-3]])</f>
        <v>3.8498897539932919</v>
      </c>
      <c r="O811" s="7">
        <f>LN(Table1[[#This Row],[NV]]/Table1[[#This Row],[Metcalfe
NV ~ n^2]])</f>
        <v>-3.1841975521084969</v>
      </c>
      <c r="P811" s="7">
        <f>Table1[[#This Row],[NV_MA-1]]*$M$3</f>
        <v>625424842307.30005</v>
      </c>
    </row>
    <row r="812" spans="1:16" x14ac:dyDescent="0.2">
      <c r="A812" s="2">
        <v>42881</v>
      </c>
      <c r="B812" s="3">
        <v>36703794757.677696</v>
      </c>
      <c r="C812" s="3">
        <f t="shared" si="72"/>
        <v>28891836739.527756</v>
      </c>
      <c r="D812" s="4">
        <f>LN(Table1[[#This Row],[NV]])</f>
        <v>24.326145986053351</v>
      </c>
      <c r="E812" s="5">
        <v>814316</v>
      </c>
      <c r="F812" s="5">
        <f t="shared" si="73"/>
        <v>663110547856</v>
      </c>
      <c r="G812" s="8">
        <f t="shared" si="74"/>
        <v>616107078400.09998</v>
      </c>
      <c r="H812" s="5">
        <f t="shared" si="75"/>
        <v>11082925.266490016</v>
      </c>
      <c r="I812" s="5">
        <f t="shared" si="76"/>
        <v>10617263.140849911</v>
      </c>
      <c r="J812" s="5">
        <f>Table1[[#This Row],[DAA 
(n)]]^1.5</f>
        <v>734834354.72758663</v>
      </c>
      <c r="K812" s="5">
        <f t="shared" si="77"/>
        <v>693617912.74725664</v>
      </c>
      <c r="L812" s="7">
        <f>LN(Table1[[#This Row],[NV]]/Table1[[#This Row],[NV_MA-1]])</f>
        <v>-2.8205406278917362</v>
      </c>
      <c r="M812" s="7">
        <f>LN(Table1[[#This Row],[NV]]/Table1[[#This Row],[NV_MA-2]])</f>
        <v>8.1481541535055992</v>
      </c>
      <c r="N812" s="4">
        <f>LN(Table1[[#This Row],[NV]]/Table1[[#This Row],[NV_MA-3]])</f>
        <v>3.9687141771960492</v>
      </c>
      <c r="O812" s="7">
        <f>LN(Table1[[#This Row],[NV]]/Table1[[#This Row],[Metcalfe
NV ~ n^2]])</f>
        <v>-2.8940615660272093</v>
      </c>
      <c r="P812" s="7">
        <f>Table1[[#This Row],[NV_MA-1]]*$M$3</f>
        <v>616107078400.09998</v>
      </c>
    </row>
    <row r="813" spans="1:16" x14ac:dyDescent="0.2">
      <c r="A813" s="2">
        <v>42880</v>
      </c>
      <c r="B813" s="3">
        <v>37168132586.061096</v>
      </c>
      <c r="C813" s="3">
        <f t="shared" si="72"/>
        <v>28389767525.413288</v>
      </c>
      <c r="D813" s="4">
        <f>LN(Table1[[#This Row],[NV]])</f>
        <v>24.338717580178098</v>
      </c>
      <c r="E813" s="5">
        <v>847501</v>
      </c>
      <c r="F813" s="5">
        <f t="shared" si="73"/>
        <v>718257945001</v>
      </c>
      <c r="G813" s="8">
        <f t="shared" si="74"/>
        <v>613735015535.69995</v>
      </c>
      <c r="H813" s="5">
        <f t="shared" si="75"/>
        <v>11568428.735252349</v>
      </c>
      <c r="I813" s="5">
        <f t="shared" si="76"/>
        <v>10595422.233540822</v>
      </c>
      <c r="J813" s="5">
        <f>Table1[[#This Row],[DAA 
(n)]]^1.5</f>
        <v>780207873.99659967</v>
      </c>
      <c r="K813" s="5">
        <f t="shared" si="77"/>
        <v>691618733.65194941</v>
      </c>
      <c r="L813" s="7">
        <f>LN(Table1[[#This Row],[NV]]/Table1[[#This Row],[NV_MA-1]])</f>
        <v>-2.804111520973219</v>
      </c>
      <c r="M813" s="7">
        <f>LN(Table1[[#This Row],[NV]]/Table1[[#This Row],[NV_MA-2]])</f>
        <v>8.1627849791365445</v>
      </c>
      <c r="N813" s="4">
        <f>LN(Table1[[#This Row],[NV]]/Table1[[#This Row],[NV_MA-3]])</f>
        <v>3.9841721813627111</v>
      </c>
      <c r="O813" s="7">
        <f>LN(Table1[[#This Row],[NV]]/Table1[[#This Row],[Metcalfe
NV ~ n^2]])</f>
        <v>-2.9613770161760011</v>
      </c>
      <c r="P813" s="7">
        <f>Table1[[#This Row],[NV_MA-1]]*$M$3</f>
        <v>613735015535.69995</v>
      </c>
    </row>
    <row r="814" spans="1:16" x14ac:dyDescent="0.2">
      <c r="A814" s="2">
        <v>42879</v>
      </c>
      <c r="B814" s="3">
        <v>39326398025.042</v>
      </c>
      <c r="C814" s="3">
        <f t="shared" si="72"/>
        <v>27853788177.220871</v>
      </c>
      <c r="D814" s="4">
        <f>LN(Table1[[#This Row],[NV]])</f>
        <v>24.395161835800284</v>
      </c>
      <c r="E814" s="5">
        <v>811722</v>
      </c>
      <c r="F814" s="5">
        <f t="shared" si="73"/>
        <v>658892605284</v>
      </c>
      <c r="G814" s="8">
        <f t="shared" si="74"/>
        <v>608050068218.19995</v>
      </c>
      <c r="H814" s="5">
        <f t="shared" si="75"/>
        <v>11045030.793276757</v>
      </c>
      <c r="I814" s="5">
        <f t="shared" si="76"/>
        <v>10543199.079497</v>
      </c>
      <c r="J814" s="5">
        <f>Table1[[#This Row],[DAA 
(n)]]^1.5</f>
        <v>731325935.09757149</v>
      </c>
      <c r="K814" s="5">
        <f t="shared" si="77"/>
        <v>686834056.45068693</v>
      </c>
      <c r="L814" s="7">
        <f>LN(Table1[[#This Row],[NV]]/Table1[[#This Row],[NV_MA-1]])</f>
        <v>-2.73836122876489</v>
      </c>
      <c r="M814" s="7">
        <f>LN(Table1[[#This Row],[NV]]/Table1[[#This Row],[NV_MA-2]])</f>
        <v>8.2241702627962141</v>
      </c>
      <c r="N814" s="4">
        <f>LN(Table1[[#This Row],[NV]]/Table1[[#This Row],[NV_MA-3]])</f>
        <v>4.0475585628978177</v>
      </c>
      <c r="O814" s="7">
        <f>LN(Table1[[#This Row],[NV]]/Table1[[#This Row],[Metcalfe
NV ~ n^2]])</f>
        <v>-2.8186645561830739</v>
      </c>
      <c r="P814" s="7">
        <f>Table1[[#This Row],[NV_MA-1]]*$M$3</f>
        <v>608050068218.19995</v>
      </c>
    </row>
    <row r="815" spans="1:16" x14ac:dyDescent="0.2">
      <c r="A815" s="2">
        <v>42878</v>
      </c>
      <c r="B815" s="3">
        <v>36816757953.451103</v>
      </c>
      <c r="C815" s="3">
        <f t="shared" si="72"/>
        <v>27229688105.985935</v>
      </c>
      <c r="D815" s="4">
        <f>LN(Table1[[#This Row],[NV]])</f>
        <v>24.329218957637536</v>
      </c>
      <c r="E815" s="5">
        <v>872972</v>
      </c>
      <c r="F815" s="5">
        <f t="shared" si="73"/>
        <v>762080112784</v>
      </c>
      <c r="G815" s="8">
        <f t="shared" si="74"/>
        <v>598764113255.93335</v>
      </c>
      <c r="H815" s="5">
        <f t="shared" si="75"/>
        <v>11941959.067905035</v>
      </c>
      <c r="I815" s="5">
        <f t="shared" si="76"/>
        <v>10449093.791454347</v>
      </c>
      <c r="J815" s="5">
        <f>Table1[[#This Row],[DAA 
(n)]]^1.5</f>
        <v>815643672.33325195</v>
      </c>
      <c r="K815" s="5">
        <f t="shared" si="77"/>
        <v>678599569.72948468</v>
      </c>
      <c r="L815" s="7">
        <f>LN(Table1[[#This Row],[NV]]/Table1[[#This Row],[NV_MA-1]])</f>
        <v>-2.7889145989560928</v>
      </c>
      <c r="M815" s="7">
        <f>LN(Table1[[#This Row],[NV]]/Table1[[#This Row],[NV_MA-2]])</f>
        <v>8.167193143543825</v>
      </c>
      <c r="N815" s="4">
        <f>LN(Table1[[#This Row],[NV]]/Table1[[#This Row],[NV_MA-3]])</f>
        <v>3.9936771813795007</v>
      </c>
      <c r="O815" s="7">
        <f>LN(Table1[[#This Row],[NV]]/Table1[[#This Row],[Metcalfe
NV ~ n^2]])</f>
        <v>-3.030098564356376</v>
      </c>
      <c r="P815" s="7">
        <f>Table1[[#This Row],[NV_MA-1]]*$M$3</f>
        <v>598764113255.93335</v>
      </c>
    </row>
    <row r="816" spans="1:16" x14ac:dyDescent="0.2">
      <c r="A816" s="2">
        <v>42877</v>
      </c>
      <c r="B816" s="3">
        <v>33852099635.914398</v>
      </c>
      <c r="C816" s="3">
        <f t="shared" si="72"/>
        <v>26711197573.060543</v>
      </c>
      <c r="D816" s="4">
        <f>LN(Table1[[#This Row],[NV]])</f>
        <v>24.245266862029933</v>
      </c>
      <c r="E816" s="5">
        <v>781440</v>
      </c>
      <c r="F816" s="5">
        <f t="shared" si="73"/>
        <v>610648473600</v>
      </c>
      <c r="G816" s="8">
        <f t="shared" si="74"/>
        <v>586916861676.5</v>
      </c>
      <c r="H816" s="5">
        <f t="shared" si="75"/>
        <v>10603276.254218919</v>
      </c>
      <c r="I816" s="5">
        <f t="shared" si="76"/>
        <v>10335137.565886311</v>
      </c>
      <c r="J816" s="5">
        <f>Table1[[#This Row],[DAA 
(n)]]^1.5</f>
        <v>690785888.10859776</v>
      </c>
      <c r="K816" s="5">
        <f t="shared" si="77"/>
        <v>668386236.61894345</v>
      </c>
      <c r="L816" s="7">
        <f>LN(Table1[[#This Row],[NV]]/Table1[[#This Row],[NV_MA-1]])</f>
        <v>-2.852882152135368</v>
      </c>
      <c r="M816" s="7">
        <f>LN(Table1[[#This Row],[NV]]/Table1[[#This Row],[NV_MA-2]])</f>
        <v>8.0942068003396912</v>
      </c>
      <c r="N816" s="4">
        <f>LN(Table1[[#This Row],[NV]]/Table1[[#This Row],[NV_MA-3]])</f>
        <v>3.9248900990900277</v>
      </c>
      <c r="O816" s="7">
        <f>LN(Table1[[#This Row],[NV]]/Table1[[#This Row],[Metcalfe
NV ~ n^2]])</f>
        <v>-2.8925204388989099</v>
      </c>
      <c r="P816" s="7">
        <f>Table1[[#This Row],[NV_MA-1]]*$M$3</f>
        <v>586916861676.5</v>
      </c>
    </row>
    <row r="817" spans="1:16" x14ac:dyDescent="0.2">
      <c r="A817" s="2">
        <v>42876</v>
      </c>
      <c r="B817" s="3">
        <v>33294861147.6497</v>
      </c>
      <c r="C817" s="3">
        <f t="shared" si="72"/>
        <v>26270679889.686634</v>
      </c>
      <c r="D817" s="4">
        <f>LN(Table1[[#This Row],[NV]])</f>
        <v>24.228668902133869</v>
      </c>
      <c r="E817" s="5">
        <v>778746</v>
      </c>
      <c r="F817" s="5">
        <f t="shared" si="73"/>
        <v>606445332516</v>
      </c>
      <c r="G817" s="8">
        <f t="shared" si="74"/>
        <v>582498820930.1333</v>
      </c>
      <c r="H817" s="5">
        <f t="shared" si="75"/>
        <v>10564032.303827886</v>
      </c>
      <c r="I817" s="5">
        <f t="shared" si="76"/>
        <v>10291616.945910219</v>
      </c>
      <c r="J817" s="5">
        <f>Table1[[#This Row],[DAA 
(n)]]^1.5</f>
        <v>687216761.23003924</v>
      </c>
      <c r="K817" s="5">
        <f t="shared" si="77"/>
        <v>664525654.61455309</v>
      </c>
      <c r="L817" s="7">
        <f>LN(Table1[[#This Row],[NV]]/Table1[[#This Row],[NV_MA-1]])</f>
        <v>-2.8619240960960703</v>
      </c>
      <c r="M817" s="7">
        <f>LN(Table1[[#This Row],[NV]]/Table1[[#This Row],[NV_MA-2]])</f>
        <v>8.0818286690678534</v>
      </c>
      <c r="N817" s="4">
        <f>LN(Table1[[#This Row],[NV]]/Table1[[#This Row],[NV_MA-3]])</f>
        <v>3.9140848593656763</v>
      </c>
      <c r="O817" s="7">
        <f>LN(Table1[[#This Row],[NV]]/Table1[[#This Row],[Metcalfe
NV ~ n^2]])</f>
        <v>-2.9022115231341523</v>
      </c>
      <c r="P817" s="7">
        <f>Table1[[#This Row],[NV_MA-1]]*$M$3</f>
        <v>582498820930.1333</v>
      </c>
    </row>
    <row r="818" spans="1:16" x14ac:dyDescent="0.2">
      <c r="A818" s="2">
        <v>42875</v>
      </c>
      <c r="B818" s="3">
        <v>33548916396.3578</v>
      </c>
      <c r="C818" s="3">
        <f t="shared" si="72"/>
        <v>25842660502.620071</v>
      </c>
      <c r="D818" s="4">
        <f>LN(Table1[[#This Row],[NV]])</f>
        <v>24.236270401671351</v>
      </c>
      <c r="E818" s="5">
        <v>854533</v>
      </c>
      <c r="F818" s="5">
        <f t="shared" si="73"/>
        <v>730226648089</v>
      </c>
      <c r="G818" s="8">
        <f t="shared" si="74"/>
        <v>582674522750.56665</v>
      </c>
      <c r="H818" s="5">
        <f t="shared" si="75"/>
        <v>11671476.960930033</v>
      </c>
      <c r="I818" s="5">
        <f t="shared" si="76"/>
        <v>10293256.77268181</v>
      </c>
      <c r="J818" s="5">
        <f>Table1[[#This Row],[DAA 
(n)]]^1.5</f>
        <v>789938458.53423262</v>
      </c>
      <c r="K818" s="5">
        <f t="shared" si="77"/>
        <v>664674820.39684176</v>
      </c>
      <c r="L818" s="7">
        <f>LN(Table1[[#This Row],[NV]]/Table1[[#This Row],[NV_MA-1]])</f>
        <v>-2.8546241857130581</v>
      </c>
      <c r="M818" s="7">
        <f>LN(Table1[[#This Row],[NV]]/Table1[[#This Row],[NV_MA-2]])</f>
        <v>8.0892708451334023</v>
      </c>
      <c r="N818" s="4">
        <f>LN(Table1[[#This Row],[NV]]/Table1[[#This Row],[NV_MA-3]])</f>
        <v>3.921461914531192</v>
      </c>
      <c r="O818" s="7">
        <f>LN(Table1[[#This Row],[NV]]/Table1[[#This Row],[Metcalfe
NV ~ n^2]])</f>
        <v>-3.0803503980637847</v>
      </c>
      <c r="P818" s="7">
        <f>Table1[[#This Row],[NV_MA-1]]*$M$3</f>
        <v>582674522750.56665</v>
      </c>
    </row>
    <row r="819" spans="1:16" x14ac:dyDescent="0.2">
      <c r="A819" s="2">
        <v>42874</v>
      </c>
      <c r="B819" s="3">
        <v>32161183526.021702</v>
      </c>
      <c r="C819" s="3">
        <f t="shared" si="72"/>
        <v>25403224998.179234</v>
      </c>
      <c r="D819" s="4">
        <f>LN(Table1[[#This Row],[NV]])</f>
        <v>24.194026081762296</v>
      </c>
      <c r="E819" s="5">
        <v>805861</v>
      </c>
      <c r="F819" s="5">
        <f t="shared" si="73"/>
        <v>649411951321</v>
      </c>
      <c r="G819" s="8">
        <f t="shared" si="74"/>
        <v>574103558748.96667</v>
      </c>
      <c r="H819" s="5">
        <f t="shared" si="75"/>
        <v>10959440.885682378</v>
      </c>
      <c r="I819" s="5">
        <f t="shared" si="76"/>
        <v>10212380.785295093</v>
      </c>
      <c r="J819" s="5">
        <f>Table1[[#This Row],[DAA 
(n)]]^1.5</f>
        <v>723419494.14118767</v>
      </c>
      <c r="K819" s="5">
        <f t="shared" si="77"/>
        <v>657358344.15069711</v>
      </c>
      <c r="L819" s="7">
        <f>LN(Table1[[#This Row],[NV]]/Table1[[#This Row],[NV_MA-1]])</f>
        <v>-2.8820495511696489</v>
      </c>
      <c r="M819" s="7">
        <f>LN(Table1[[#This Row],[NV]]/Table1[[#This Row],[NV_MA-2]])</f>
        <v>8.0549147370905541</v>
      </c>
      <c r="N819" s="4">
        <f>LN(Table1[[#This Row],[NV]]/Table1[[#This Row],[NV_MA-3]])</f>
        <v>3.8902862291165961</v>
      </c>
      <c r="O819" s="7">
        <f>LN(Table1[[#This Row],[NV]]/Table1[[#This Row],[Metcalfe
NV ~ n^2]])</f>
        <v>-3.0053070183191788</v>
      </c>
      <c r="P819" s="7">
        <f>Table1[[#This Row],[NV_MA-1]]*$M$3</f>
        <v>574103558748.96667</v>
      </c>
    </row>
    <row r="820" spans="1:16" x14ac:dyDescent="0.2">
      <c r="A820" s="2">
        <v>42873</v>
      </c>
      <c r="B820" s="3">
        <v>31196855597.864201</v>
      </c>
      <c r="C820" s="3">
        <f t="shared" si="72"/>
        <v>25003242386.712627</v>
      </c>
      <c r="D820" s="4">
        <f>LN(Table1[[#This Row],[NV]])</f>
        <v>24.163583144563251</v>
      </c>
      <c r="E820" s="5">
        <v>742869</v>
      </c>
      <c r="F820" s="5">
        <f t="shared" si="73"/>
        <v>551854351161</v>
      </c>
      <c r="G820" s="8">
        <f t="shared" si="74"/>
        <v>569671658635.06665</v>
      </c>
      <c r="H820" s="5">
        <f t="shared" si="75"/>
        <v>10042307.427934749</v>
      </c>
      <c r="I820" s="5">
        <f t="shared" si="76"/>
        <v>10170101.406136069</v>
      </c>
      <c r="J820" s="5">
        <f>Table1[[#This Row],[DAA 
(n)]]^1.5</f>
        <v>640277666.32346487</v>
      </c>
      <c r="K820" s="5">
        <f t="shared" si="77"/>
        <v>653551702.74474251</v>
      </c>
      <c r="L820" s="7">
        <f>LN(Table1[[#This Row],[NV]]/Table1[[#This Row],[NV_MA-1]])</f>
        <v>-2.9047428497560848</v>
      </c>
      <c r="M820" s="7">
        <f>LN(Table1[[#This Row],[NV]]/Table1[[#This Row],[NV_MA-2]])</f>
        <v>8.0286204054833945</v>
      </c>
      <c r="N820" s="4">
        <f>LN(Table1[[#This Row],[NV]]/Table1[[#This Row],[NV_MA-3]])</f>
        <v>3.8656509399928862</v>
      </c>
      <c r="O820" s="7">
        <f>LN(Table1[[#This Row],[NV]]/Table1[[#This Row],[Metcalfe
NV ~ n^2]])</f>
        <v>-2.8729668472515884</v>
      </c>
      <c r="P820" s="7">
        <f>Table1[[#This Row],[NV_MA-1]]*$M$3</f>
        <v>569671658635.06665</v>
      </c>
    </row>
    <row r="821" spans="1:16" x14ac:dyDescent="0.2">
      <c r="A821" s="2">
        <v>42872</v>
      </c>
      <c r="B821" s="3">
        <v>29659332488.5741</v>
      </c>
      <c r="C821" s="3">
        <f t="shared" si="72"/>
        <v>24619944976.45673</v>
      </c>
      <c r="D821" s="4">
        <f>LN(Table1[[#This Row],[NV]])</f>
        <v>24.1130426679604</v>
      </c>
      <c r="E821" s="5">
        <v>765393</v>
      </c>
      <c r="F821" s="5">
        <f t="shared" si="73"/>
        <v>585826444449</v>
      </c>
      <c r="G821" s="8">
        <f t="shared" si="74"/>
        <v>568253057679.69995</v>
      </c>
      <c r="H821" s="5">
        <f t="shared" si="75"/>
        <v>10369655.121255746</v>
      </c>
      <c r="I821" s="5">
        <f t="shared" si="76"/>
        <v>10155980.500762163</v>
      </c>
      <c r="J821" s="5">
        <f>Table1[[#This Row],[DAA 
(n)]]^1.5</f>
        <v>669617398.06859457</v>
      </c>
      <c r="K821" s="5">
        <f t="shared" si="77"/>
        <v>652304976.36439395</v>
      </c>
      <c r="L821" s="7">
        <f>LN(Table1[[#This Row],[NV]]/Table1[[#This Row],[NV_MA-1]])</f>
        <v>-2.9527900125747539</v>
      </c>
      <c r="M821" s="7">
        <f>LN(Table1[[#This Row],[NV]]/Table1[[#This Row],[NV_MA-2]])</f>
        <v>7.9794693661277547</v>
      </c>
      <c r="N821" s="4">
        <f>LN(Table1[[#This Row],[NV]]/Table1[[#This Row],[NV_MA-3]])</f>
        <v>3.8170199022727025</v>
      </c>
      <c r="O821" s="7">
        <f>LN(Table1[[#This Row],[NV]]/Table1[[#This Row],[Metcalfe
NV ~ n^2]])</f>
        <v>-2.9832467448138096</v>
      </c>
      <c r="P821" s="7">
        <f>Table1[[#This Row],[NV_MA-1]]*$M$3</f>
        <v>568253057679.69995</v>
      </c>
    </row>
    <row r="822" spans="1:16" x14ac:dyDescent="0.2">
      <c r="A822" s="2">
        <v>42871</v>
      </c>
      <c r="B822" s="3">
        <v>28806089943.617699</v>
      </c>
      <c r="C822" s="3">
        <f t="shared" si="72"/>
        <v>24289352269.494953</v>
      </c>
      <c r="D822" s="4">
        <f>LN(Table1[[#This Row],[NV]])</f>
        <v>24.083852658110178</v>
      </c>
      <c r="E822" s="5">
        <v>653146</v>
      </c>
      <c r="F822" s="5">
        <f t="shared" si="73"/>
        <v>426599697316</v>
      </c>
      <c r="G822" s="8">
        <f t="shared" si="74"/>
        <v>561256701347.93335</v>
      </c>
      <c r="H822" s="5">
        <f t="shared" si="75"/>
        <v>8745334.9214448277</v>
      </c>
      <c r="I822" s="5">
        <f t="shared" si="76"/>
        <v>10082687.332026292</v>
      </c>
      <c r="J822" s="5">
        <f>Table1[[#This Row],[DAA 
(n)]]^1.5</f>
        <v>527855932.90514088</v>
      </c>
      <c r="K822" s="5">
        <f t="shared" si="77"/>
        <v>645987859.41403878</v>
      </c>
      <c r="L822" s="7">
        <f>LN(Table1[[#This Row],[NV]]/Table1[[#This Row],[NV_MA-1]])</f>
        <v>-2.9695915578622767</v>
      </c>
      <c r="M822" s="7">
        <f>LN(Table1[[#This Row],[NV]]/Table1[[#This Row],[NV_MA-2]])</f>
        <v>7.9575222726348187</v>
      </c>
      <c r="N822" s="4">
        <f>LN(Table1[[#This Row],[NV]]/Table1[[#This Row],[NV_MA-3]])</f>
        <v>3.7975613900166216</v>
      </c>
      <c r="O822" s="7">
        <f>LN(Table1[[#This Row],[NV]]/Table1[[#This Row],[Metcalfe
NV ~ n^2]])</f>
        <v>-2.6952592753467433</v>
      </c>
      <c r="P822" s="7">
        <f>Table1[[#This Row],[NV_MA-1]]*$M$3</f>
        <v>561256701347.93335</v>
      </c>
    </row>
    <row r="823" spans="1:16" x14ac:dyDescent="0.2">
      <c r="A823" s="2">
        <v>42870</v>
      </c>
      <c r="B823" s="3">
        <v>28428657363.118599</v>
      </c>
      <c r="C823" s="3">
        <f t="shared" si="72"/>
        <v>23968260265.588024</v>
      </c>
      <c r="D823" s="4">
        <f>LN(Table1[[#This Row],[NV]])</f>
        <v>24.070663535434289</v>
      </c>
      <c r="E823" s="5">
        <v>824667</v>
      </c>
      <c r="F823" s="5">
        <f t="shared" si="73"/>
        <v>680075660889</v>
      </c>
      <c r="G823" s="8">
        <f t="shared" si="74"/>
        <v>558626282187.40002</v>
      </c>
      <c r="H823" s="5">
        <f t="shared" si="75"/>
        <v>11234219.960925324</v>
      </c>
      <c r="I823" s="5">
        <f t="shared" si="76"/>
        <v>10052337.743243758</v>
      </c>
      <c r="J823" s="5">
        <f>Table1[[#This Row],[DAA 
(n)]]^1.5</f>
        <v>748889815.01843727</v>
      </c>
      <c r="K823" s="5">
        <f t="shared" si="77"/>
        <v>643485474.94333184</v>
      </c>
      <c r="L823" s="7">
        <f>LN(Table1[[#This Row],[NV]]/Table1[[#This Row],[NV_MA-1]])</f>
        <v>-2.9780830040191342</v>
      </c>
      <c r="M823" s="7">
        <f>LN(Table1[[#This Row],[NV]]/Table1[[#This Row],[NV_MA-2]])</f>
        <v>7.9473477587467007</v>
      </c>
      <c r="N823" s="4">
        <f>LN(Table1[[#This Row],[NV]]/Table1[[#This Row],[NV_MA-3]])</f>
        <v>3.7882535226492182</v>
      </c>
      <c r="O823" s="7">
        <f>LN(Table1[[#This Row],[NV]]/Table1[[#This Row],[Metcalfe
NV ~ n^2]])</f>
        <v>-3.1748063595059062</v>
      </c>
      <c r="P823" s="7">
        <f>Table1[[#This Row],[NV_MA-1]]*$M$3</f>
        <v>558626282187.40002</v>
      </c>
    </row>
    <row r="824" spans="1:16" x14ac:dyDescent="0.2">
      <c r="A824" s="2">
        <v>42869</v>
      </c>
      <c r="B824" s="3">
        <v>29487261779.879501</v>
      </c>
      <c r="C824" s="3">
        <f t="shared" si="72"/>
        <v>23662734714.643082</v>
      </c>
      <c r="D824" s="4">
        <f>LN(Table1[[#This Row],[NV]])</f>
        <v>24.10722420296608</v>
      </c>
      <c r="E824" s="5">
        <v>894445</v>
      </c>
      <c r="F824" s="5">
        <f t="shared" si="73"/>
        <v>800031858025</v>
      </c>
      <c r="G824" s="8">
        <f t="shared" si="74"/>
        <v>551426555163.40002</v>
      </c>
      <c r="H824" s="5">
        <f t="shared" si="75"/>
        <v>12257437.333318118</v>
      </c>
      <c r="I824" s="5">
        <f t="shared" si="76"/>
        <v>9982868.6625121664</v>
      </c>
      <c r="J824" s="5">
        <f>Table1[[#This Row],[DAA 
(n)]]^1.5</f>
        <v>845922274.94680142</v>
      </c>
      <c r="K824" s="5">
        <f t="shared" si="77"/>
        <v>637264919.28344285</v>
      </c>
      <c r="L824" s="7">
        <f>LN(Table1[[#This Row],[NV]]/Table1[[#This Row],[NV_MA-1]])</f>
        <v>-2.9285502909377796</v>
      </c>
      <c r="M824" s="7">
        <f>LN(Table1[[#This Row],[NV]]/Table1[[#This Row],[NV_MA-2]])</f>
        <v>7.9908431548482373</v>
      </c>
      <c r="N824" s="4">
        <f>LN(Table1[[#This Row],[NV]]/Table1[[#This Row],[NV_MA-3]])</f>
        <v>3.8345281900409112</v>
      </c>
      <c r="O824" s="7">
        <f>LN(Table1[[#This Row],[NV]]/Table1[[#This Row],[Metcalfe
NV ~ n^2]])</f>
        <v>-3.3006931833866129</v>
      </c>
      <c r="P824" s="7">
        <f>Table1[[#This Row],[NV_MA-1]]*$M$3</f>
        <v>551426555163.40002</v>
      </c>
    </row>
    <row r="825" spans="1:16" x14ac:dyDescent="0.2">
      <c r="A825" s="2">
        <v>42868</v>
      </c>
      <c r="B825" s="3">
        <v>29214574879.318401</v>
      </c>
      <c r="C825" s="3">
        <f t="shared" si="72"/>
        <v>23325432310.701958</v>
      </c>
      <c r="D825" s="4">
        <f>LN(Table1[[#This Row],[NV]])</f>
        <v>24.097933561394548</v>
      </c>
      <c r="E825" s="5">
        <v>793427</v>
      </c>
      <c r="F825" s="5">
        <f t="shared" si="73"/>
        <v>629526404329</v>
      </c>
      <c r="G825" s="8">
        <f t="shared" si="74"/>
        <v>540930535055.36664</v>
      </c>
      <c r="H825" s="5">
        <f t="shared" si="75"/>
        <v>10778005.053949941</v>
      </c>
      <c r="I825" s="5">
        <f t="shared" si="76"/>
        <v>9886653.8339814804</v>
      </c>
      <c r="J825" s="5">
        <f>Table1[[#This Row],[DAA 
(n)]]^1.5</f>
        <v>706741286.75742686</v>
      </c>
      <c r="K825" s="5">
        <f t="shared" si="77"/>
        <v>628444513.47568464</v>
      </c>
      <c r="L825" s="7">
        <f>LN(Table1[[#This Row],[NV]]/Table1[[#This Row],[NV_MA-1]])</f>
        <v>-2.9186231451475142</v>
      </c>
      <c r="M825" s="7">
        <f>LN(Table1[[#This Row],[NV]]/Table1[[#This Row],[NV_MA-2]])</f>
        <v>7.9912372533683858</v>
      </c>
      <c r="N825" s="4">
        <f>LN(Table1[[#This Row],[NV]]/Table1[[#This Row],[NV_MA-3]])</f>
        <v>3.8391752633454717</v>
      </c>
      <c r="O825" s="7">
        <f>LN(Table1[[#This Row],[NV]]/Table1[[#This Row],[Metcalfe
NV ~ n^2]])</f>
        <v>-3.0703000730795567</v>
      </c>
      <c r="P825" s="7">
        <f>Table1[[#This Row],[NV_MA-1]]*$M$3</f>
        <v>540930535055.36664</v>
      </c>
    </row>
    <row r="826" spans="1:16" x14ac:dyDescent="0.2">
      <c r="A826" s="2">
        <v>42867</v>
      </c>
      <c r="B826" s="3">
        <v>27856008466.934898</v>
      </c>
      <c r="C826" s="3">
        <f t="shared" si="72"/>
        <v>22988838581.928318</v>
      </c>
      <c r="D826" s="4">
        <f>LN(Table1[[#This Row],[NV]])</f>
        <v>24.05031452392592</v>
      </c>
      <c r="E826" s="5">
        <v>742648</v>
      </c>
      <c r="F826" s="5">
        <f t="shared" si="73"/>
        <v>551526051904</v>
      </c>
      <c r="G826" s="8">
        <f t="shared" si="74"/>
        <v>532406857378.56665</v>
      </c>
      <c r="H826" s="5">
        <f t="shared" si="75"/>
        <v>10039098.92203714</v>
      </c>
      <c r="I826" s="5">
        <f t="shared" si="76"/>
        <v>9798922.4524119981</v>
      </c>
      <c r="J826" s="5">
        <f>Table1[[#This Row],[DAA 
(n)]]^1.5</f>
        <v>639991968.22647667</v>
      </c>
      <c r="K826" s="5">
        <f t="shared" si="77"/>
        <v>620822210.17680311</v>
      </c>
      <c r="L826" s="7">
        <f>LN(Table1[[#This Row],[NV]]/Table1[[#This Row],[NV_MA-1]])</f>
        <v>-2.9503592795835298</v>
      </c>
      <c r="M826" s="7">
        <f>LN(Table1[[#This Row],[NV]]/Table1[[#This Row],[NV_MA-2]])</f>
        <v>7.9525315401659968</v>
      </c>
      <c r="N826" s="4">
        <f>LN(Table1[[#This Row],[NV]]/Table1[[#This Row],[NV_MA-3]])</f>
        <v>3.8037592210302842</v>
      </c>
      <c r="O826" s="7">
        <f>LN(Table1[[#This Row],[NV]]/Table1[[#This Row],[Metcalfe
NV ~ n^2]])</f>
        <v>-2.9856403888649017</v>
      </c>
      <c r="P826" s="7">
        <f>Table1[[#This Row],[NV_MA-1]]*$M$3</f>
        <v>532406857378.56665</v>
      </c>
    </row>
    <row r="827" spans="1:16" x14ac:dyDescent="0.2">
      <c r="A827" s="2">
        <v>42866</v>
      </c>
      <c r="B827" s="3">
        <v>30041402105.783501</v>
      </c>
      <c r="C827" s="3">
        <f t="shared" si="72"/>
        <v>22722932760.733711</v>
      </c>
      <c r="D827" s="4">
        <f>LN(Table1[[#This Row],[NV]])</f>
        <v>24.125842337379733</v>
      </c>
      <c r="E827" s="5">
        <v>703146</v>
      </c>
      <c r="F827" s="5">
        <f t="shared" si="73"/>
        <v>494414297316</v>
      </c>
      <c r="G827" s="8">
        <f t="shared" si="74"/>
        <v>529771585440.73334</v>
      </c>
      <c r="H827" s="5">
        <f t="shared" si="75"/>
        <v>9466679.4856039658</v>
      </c>
      <c r="I827" s="5">
        <f t="shared" si="76"/>
        <v>9772238.601137979</v>
      </c>
      <c r="J827" s="5">
        <f>Table1[[#This Row],[DAA 
(n)]]^1.5</f>
        <v>589614650.00503266</v>
      </c>
      <c r="K827" s="5">
        <f t="shared" si="77"/>
        <v>618484961.32700765</v>
      </c>
      <c r="L827" s="7">
        <f>LN(Table1[[#This Row],[NV]]/Table1[[#This Row],[NV_MA-1]])</f>
        <v>-2.86986944235167</v>
      </c>
      <c r="M827" s="7">
        <f>LN(Table1[[#This Row],[NV]]/Table1[[#This Row],[NV_MA-2]])</f>
        <v>8.0307862095008193</v>
      </c>
      <c r="N827" s="4">
        <f>LN(Table1[[#This Row],[NV]]/Table1[[#This Row],[NV_MA-3]])</f>
        <v>3.8830589026287146</v>
      </c>
      <c r="O827" s="7">
        <f>LN(Table1[[#This Row],[NV]]/Table1[[#This Row],[Metcalfe
NV ~ n^2]])</f>
        <v>-2.8007973238114441</v>
      </c>
      <c r="P827" s="7">
        <f>Table1[[#This Row],[NV_MA-1]]*$M$3</f>
        <v>529771585440.73334</v>
      </c>
    </row>
    <row r="828" spans="1:16" x14ac:dyDescent="0.2">
      <c r="A828" s="2">
        <v>42865</v>
      </c>
      <c r="B828" s="3">
        <v>29118653054.727699</v>
      </c>
      <c r="C828" s="3">
        <f t="shared" si="72"/>
        <v>22388452704.334652</v>
      </c>
      <c r="D828" s="4">
        <f>LN(Table1[[#This Row],[NV]])</f>
        <v>24.094644804216355</v>
      </c>
      <c r="E828" s="5">
        <v>730268</v>
      </c>
      <c r="F828" s="5">
        <f t="shared" si="73"/>
        <v>533291351824</v>
      </c>
      <c r="G828" s="8">
        <f t="shared" si="74"/>
        <v>532260144844.33331</v>
      </c>
      <c r="H828" s="5">
        <f t="shared" si="75"/>
        <v>9859470.1271193586</v>
      </c>
      <c r="I828" s="5">
        <f t="shared" si="76"/>
        <v>9796994.0054163095</v>
      </c>
      <c r="J828" s="5">
        <f>Table1[[#This Row],[DAA 
(n)]]^1.5</f>
        <v>624055773.88067579</v>
      </c>
      <c r="K828" s="5">
        <f t="shared" si="77"/>
        <v>620671189.82400775</v>
      </c>
      <c r="L828" s="7">
        <f>LN(Table1[[#This Row],[NV]]/Table1[[#This Row],[NV_MA-1]])</f>
        <v>-2.9057533966213582</v>
      </c>
      <c r="M828" s="7">
        <f>LN(Table1[[#This Row],[NV]]/Table1[[#This Row],[NV_MA-2]])</f>
        <v>7.9970586417692857</v>
      </c>
      <c r="N828" s="4">
        <f>LN(Table1[[#This Row],[NV]]/Table1[[#This Row],[NV_MA-3]])</f>
        <v>3.8483327895307724</v>
      </c>
      <c r="O828" s="7">
        <f>LN(Table1[[#This Row],[NV]]/Table1[[#This Row],[Metcalfe
NV ~ n^2]])</f>
        <v>-2.9076889338616052</v>
      </c>
      <c r="P828" s="7">
        <f>Table1[[#This Row],[NV_MA-1]]*$M$3</f>
        <v>532260144844.33331</v>
      </c>
    </row>
    <row r="829" spans="1:16" x14ac:dyDescent="0.2">
      <c r="A829" s="2">
        <v>42864</v>
      </c>
      <c r="B829" s="3">
        <v>28218574490.872898</v>
      </c>
      <c r="C829" s="3">
        <f t="shared" si="72"/>
        <v>22074812179.964596</v>
      </c>
      <c r="D829" s="4">
        <f>LN(Table1[[#This Row],[NV]])</f>
        <v>24.063246267951783</v>
      </c>
      <c r="E829" s="5">
        <v>805373</v>
      </c>
      <c r="F829" s="5">
        <f t="shared" si="73"/>
        <v>648625669129</v>
      </c>
      <c r="G829" s="8">
        <f t="shared" si="74"/>
        <v>530404959668.33331</v>
      </c>
      <c r="H829" s="5">
        <f t="shared" si="75"/>
        <v>10952316.396193286</v>
      </c>
      <c r="I829" s="5">
        <f t="shared" si="76"/>
        <v>9778102.7166899238</v>
      </c>
      <c r="J829" s="5">
        <f>Table1[[#This Row],[DAA 
(n)]]^1.5</f>
        <v>722762478.98146439</v>
      </c>
      <c r="K829" s="5">
        <f t="shared" si="77"/>
        <v>619020769.01084685</v>
      </c>
      <c r="L829" s="7">
        <f>LN(Table1[[#This Row],[NV]]/Table1[[#This Row],[NV_MA-1]])</f>
        <v>-2.9336603586301275</v>
      </c>
      <c r="M829" s="7">
        <f>LN(Table1[[#This Row],[NV]]/Table1[[#This Row],[NV_MA-2]])</f>
        <v>7.9675902410089643</v>
      </c>
      <c r="N829" s="4">
        <f>LN(Table1[[#This Row],[NV]]/Table1[[#This Row],[NV_MA-3]])</f>
        <v>3.8195968853442253</v>
      </c>
      <c r="O829" s="7">
        <f>LN(Table1[[#This Row],[NV]]/Table1[[#This Row],[Metcalfe
NV ~ n^2]])</f>
        <v>-3.1348753382934844</v>
      </c>
      <c r="P829" s="7">
        <f>Table1[[#This Row],[NV_MA-1]]*$M$3</f>
        <v>530404959668.33331</v>
      </c>
    </row>
    <row r="830" spans="1:16" x14ac:dyDescent="0.2">
      <c r="A830" s="2">
        <v>42863</v>
      </c>
      <c r="B830" s="3">
        <v>27654102130.268501</v>
      </c>
      <c r="C830" s="3">
        <f t="shared" si="72"/>
        <v>21792175847.435692</v>
      </c>
      <c r="D830" s="4">
        <f>LN(Table1[[#This Row],[NV]])</f>
        <v>24.043039913052343</v>
      </c>
      <c r="E830" s="5">
        <v>887445</v>
      </c>
      <c r="F830" s="5">
        <f t="shared" si="73"/>
        <v>787558628025</v>
      </c>
      <c r="G830" s="8">
        <f t="shared" si="74"/>
        <v>523049720072.33331</v>
      </c>
      <c r="H830" s="5">
        <f t="shared" si="75"/>
        <v>12154537.085489633</v>
      </c>
      <c r="I830" s="5">
        <f t="shared" si="76"/>
        <v>9705038.8909924831</v>
      </c>
      <c r="J830" s="5">
        <f>Table1[[#This Row],[DAA 
(n)]]^1.5</f>
        <v>836011343.6118232</v>
      </c>
      <c r="K830" s="5">
        <f t="shared" si="77"/>
        <v>612566209.02647424</v>
      </c>
      <c r="L830" s="7">
        <f>LN(Table1[[#This Row],[NV]]/Table1[[#This Row],[NV_MA-1]])</f>
        <v>-2.9399024505003144</v>
      </c>
      <c r="M830" s="7">
        <f>LN(Table1[[#This Row],[NV]]/Table1[[#This Row],[NV_MA-2]])</f>
        <v>7.9548841311600835</v>
      </c>
      <c r="N830" s="4">
        <f>LN(Table1[[#This Row],[NV]]/Table1[[#This Row],[NV_MA-3]])</f>
        <v>3.8098723221414255</v>
      </c>
      <c r="O830" s="7">
        <f>LN(Table1[[#This Row],[NV]]/Table1[[#This Row],[Metcalfe
NV ~ n^2]])</f>
        <v>-3.3491637401084335</v>
      </c>
      <c r="P830" s="7">
        <f>Table1[[#This Row],[NV_MA-1]]*$M$3</f>
        <v>523049720072.33331</v>
      </c>
    </row>
    <row r="831" spans="1:16" x14ac:dyDescent="0.2">
      <c r="A831" s="2">
        <v>42862</v>
      </c>
      <c r="B831" s="3">
        <v>25303512736.0947</v>
      </c>
      <c r="C831" s="3">
        <f t="shared" si="72"/>
        <v>21512436844.322739</v>
      </c>
      <c r="D831" s="4">
        <f>LN(Table1[[#This Row],[NV]])</f>
        <v>23.954209066365944</v>
      </c>
      <c r="E831" s="5">
        <v>790638</v>
      </c>
      <c r="F831" s="5">
        <f t="shared" si="73"/>
        <v>625108447044</v>
      </c>
      <c r="G831" s="8">
        <f t="shared" si="74"/>
        <v>508787328075.53333</v>
      </c>
      <c r="H831" s="5">
        <f t="shared" si="75"/>
        <v>10737334.859750787</v>
      </c>
      <c r="I831" s="5">
        <f t="shared" si="76"/>
        <v>9565856.9046270568</v>
      </c>
      <c r="J831" s="5">
        <f>Table1[[#This Row],[DAA 
(n)]]^1.5</f>
        <v>703018130.88566554</v>
      </c>
      <c r="K831" s="5">
        <f t="shared" si="77"/>
        <v>600180990.23708701</v>
      </c>
      <c r="L831" s="7">
        <f>LN(Table1[[#This Row],[NV]]/Table1[[#This Row],[NV_MA-1]])</f>
        <v>-3.0010868767843077</v>
      </c>
      <c r="M831" s="7">
        <f>LN(Table1[[#This Row],[NV]]/Table1[[#This Row],[NV_MA-2]])</f>
        <v>7.8804983220023592</v>
      </c>
      <c r="N831" s="4">
        <f>LN(Table1[[#This Row],[NV]]/Table1[[#This Row],[NV_MA-3]])</f>
        <v>3.7414672482777123</v>
      </c>
      <c r="O831" s="7">
        <f>LN(Table1[[#This Row],[NV]]/Table1[[#This Row],[Metcalfe
NV ~ n^2]])</f>
        <v>-3.2069819205352346</v>
      </c>
      <c r="P831" s="7">
        <f>Table1[[#This Row],[NV_MA-1]]*$M$3</f>
        <v>508787328075.53333</v>
      </c>
    </row>
    <row r="832" spans="1:16" x14ac:dyDescent="0.2">
      <c r="A832" s="2">
        <v>42861</v>
      </c>
      <c r="B832" s="3">
        <v>25734398239.698002</v>
      </c>
      <c r="C832" s="3">
        <f t="shared" si="72"/>
        <v>21314947514.299969</v>
      </c>
      <c r="D832" s="4">
        <f>LN(Table1[[#This Row],[NV]])</f>
        <v>23.97109438682449</v>
      </c>
      <c r="E832" s="5">
        <v>867643</v>
      </c>
      <c r="F832" s="5">
        <f t="shared" si="73"/>
        <v>752804375449</v>
      </c>
      <c r="G832" s="8">
        <f t="shared" si="74"/>
        <v>505109583688.76666</v>
      </c>
      <c r="H832" s="5">
        <f t="shared" si="75"/>
        <v>11863747.464830339</v>
      </c>
      <c r="I832" s="5">
        <f t="shared" si="76"/>
        <v>9530416.6542624161</v>
      </c>
      <c r="J832" s="5">
        <f>Table1[[#This Row],[DAA 
(n)]]^1.5</f>
        <v>808186517.28898597</v>
      </c>
      <c r="K832" s="5">
        <f t="shared" si="77"/>
        <v>597004864.54654431</v>
      </c>
      <c r="L832" s="7">
        <f>LN(Table1[[#This Row],[NV]]/Table1[[#This Row],[NV_MA-1]])</f>
        <v>-2.976946853260249</v>
      </c>
      <c r="M832" s="7">
        <f>LN(Table1[[#This Row],[NV]]/Table1[[#This Row],[NV_MA-2]])</f>
        <v>7.9010953918704354</v>
      </c>
      <c r="N832" s="4">
        <f>LN(Table1[[#This Row],[NV]]/Table1[[#This Row],[NV_MA-3]])</f>
        <v>3.7636585671816407</v>
      </c>
      <c r="O832" s="7">
        <f>LN(Table1[[#This Row],[NV]]/Table1[[#This Row],[Metcalfe
NV ~ n^2]])</f>
        <v>-3.3759768506091978</v>
      </c>
      <c r="P832" s="7">
        <f>Table1[[#This Row],[NV_MA-1]]*$M$3</f>
        <v>505109583688.76666</v>
      </c>
    </row>
    <row r="833" spans="1:16" x14ac:dyDescent="0.2">
      <c r="A833" s="2">
        <v>42860</v>
      </c>
      <c r="B833" s="3">
        <v>25065471554.324699</v>
      </c>
      <c r="C833" s="3">
        <f t="shared" si="72"/>
        <v>21104567635.923206</v>
      </c>
      <c r="D833" s="4">
        <f>LN(Table1[[#This Row],[NV]])</f>
        <v>23.944757100743427</v>
      </c>
      <c r="E833" s="5">
        <v>660727</v>
      </c>
      <c r="F833" s="5">
        <f t="shared" si="73"/>
        <v>436560168529</v>
      </c>
      <c r="G833" s="8">
        <f t="shared" si="74"/>
        <v>496388100693.26666</v>
      </c>
      <c r="H833" s="5">
        <f t="shared" si="75"/>
        <v>8854465.971943425</v>
      </c>
      <c r="I833" s="5">
        <f t="shared" si="76"/>
        <v>9449396.9832752757</v>
      </c>
      <c r="J833" s="5">
        <f>Table1[[#This Row],[DAA 
(n)]]^1.5</f>
        <v>537072705.01456511</v>
      </c>
      <c r="K833" s="5">
        <f t="shared" si="77"/>
        <v>589622029.22199011</v>
      </c>
      <c r="L833" s="7">
        <f>LN(Table1[[#This Row],[NV]]/Table1[[#This Row],[NV_MA-1]])</f>
        <v>-2.9858668180399719</v>
      </c>
      <c r="M833" s="7">
        <f>LN(Table1[[#This Row],[NV]]/Table1[[#This Row],[NV_MA-2]])</f>
        <v>7.8832956146031501</v>
      </c>
      <c r="N833" s="4">
        <f>LN(Table1[[#This Row],[NV]]/Table1[[#This Row],[NV_MA-3]])</f>
        <v>3.7497648396067706</v>
      </c>
      <c r="O833" s="7">
        <f>LN(Table1[[#This Row],[NV]]/Table1[[#This Row],[Metcalfe
NV ~ n^2]])</f>
        <v>-2.8574349451194609</v>
      </c>
      <c r="P833" s="7">
        <f>Table1[[#This Row],[NV_MA-1]]*$M$3</f>
        <v>496388100693.26666</v>
      </c>
    </row>
    <row r="834" spans="1:16" x14ac:dyDescent="0.2">
      <c r="A834" s="2">
        <v>42859</v>
      </c>
      <c r="B834" s="3">
        <v>25516396770.0042</v>
      </c>
      <c r="C834" s="3">
        <f t="shared" si="72"/>
        <v>20884556239.470341</v>
      </c>
      <c r="D834" s="4">
        <f>LN(Table1[[#This Row],[NV]])</f>
        <v>23.96258709305646</v>
      </c>
      <c r="E834" s="5">
        <v>851617</v>
      </c>
      <c r="F834" s="5">
        <f t="shared" si="73"/>
        <v>725251514689</v>
      </c>
      <c r="G834" s="8">
        <f t="shared" si="74"/>
        <v>500071672728.96667</v>
      </c>
      <c r="H834" s="5">
        <f t="shared" si="75"/>
        <v>11628738.308737727</v>
      </c>
      <c r="I834" s="5">
        <f t="shared" si="76"/>
        <v>9487429.2824054193</v>
      </c>
      <c r="J834" s="5">
        <f>Table1[[#This Row],[DAA 
(n)]]^1.5</f>
        <v>785898542.55171001</v>
      </c>
      <c r="K834" s="5">
        <f t="shared" si="77"/>
        <v>592923192.4114269</v>
      </c>
      <c r="L834" s="7">
        <f>LN(Table1[[#This Row],[NV]]/Table1[[#This Row],[NV_MA-1]])</f>
        <v>-2.9754301774970973</v>
      </c>
      <c r="M834" s="7">
        <f>LN(Table1[[#This Row],[NV]]/Table1[[#This Row],[NV_MA-2]])</f>
        <v>7.8971088461631274</v>
      </c>
      <c r="N834" s="4">
        <f>LN(Table1[[#This Row],[NV]]/Table1[[#This Row],[NV_MA-3]])</f>
        <v>3.762011668241521</v>
      </c>
      <c r="O834" s="7">
        <f>LN(Table1[[#This Row],[NV]]/Table1[[#This Row],[Metcalfe
NV ~ n^2]])</f>
        <v>-3.3471972553953155</v>
      </c>
      <c r="P834" s="7">
        <f>Table1[[#This Row],[NV_MA-1]]*$M$3</f>
        <v>500071672728.96667</v>
      </c>
    </row>
    <row r="835" spans="1:16" x14ac:dyDescent="0.2">
      <c r="A835" s="2">
        <v>42858</v>
      </c>
      <c r="B835" s="3">
        <v>24959164742.860298</v>
      </c>
      <c r="C835" s="3">
        <f t="shared" si="72"/>
        <v>20652748123.743843</v>
      </c>
      <c r="D835" s="4">
        <f>LN(Table1[[#This Row],[NV]])</f>
        <v>23.940506916059999</v>
      </c>
      <c r="E835" s="5">
        <v>691453</v>
      </c>
      <c r="F835" s="5">
        <f t="shared" si="73"/>
        <v>478107251209</v>
      </c>
      <c r="G835" s="8">
        <f t="shared" si="74"/>
        <v>489296465871.36664</v>
      </c>
      <c r="H835" s="5">
        <f t="shared" si="75"/>
        <v>9297657.6549362</v>
      </c>
      <c r="I835" s="5">
        <f t="shared" si="76"/>
        <v>9382156.7067367304</v>
      </c>
      <c r="J835" s="5">
        <f>Table1[[#This Row],[DAA 
(n)]]^1.5</f>
        <v>574968427.97688925</v>
      </c>
      <c r="K835" s="5">
        <f t="shared" si="77"/>
        <v>583555038.56394649</v>
      </c>
      <c r="L835" s="7">
        <f>LN(Table1[[#This Row],[NV]]/Table1[[#This Row],[NV_MA-1]])</f>
        <v>-2.9757274963296676</v>
      </c>
      <c r="M835" s="7">
        <f>LN(Table1[[#This Row],[NV]]/Table1[[#This Row],[NV_MA-2]])</f>
        <v>7.8861866954152084</v>
      </c>
      <c r="N835" s="4">
        <f>LN(Table1[[#This Row],[NV]]/Table1[[#This Row],[NV_MA-3]])</f>
        <v>3.7558575859434815</v>
      </c>
      <c r="O835" s="7">
        <f>LN(Table1[[#This Row],[NV]]/Table1[[#This Row],[Metcalfe
NV ~ n^2]])</f>
        <v>-2.9525940031238074</v>
      </c>
      <c r="P835" s="7">
        <f>Table1[[#This Row],[NV_MA-1]]*$M$3</f>
        <v>489296465871.36664</v>
      </c>
    </row>
    <row r="836" spans="1:16" x14ac:dyDescent="0.2">
      <c r="A836" s="2">
        <v>42857</v>
      </c>
      <c r="B836" s="3">
        <v>24057428595.619499</v>
      </c>
      <c r="C836" s="3">
        <f t="shared" si="72"/>
        <v>20440940976.789192</v>
      </c>
      <c r="D836" s="4">
        <f>LN(Table1[[#This Row],[NV]])</f>
        <v>23.90370966711891</v>
      </c>
      <c r="E836" s="5">
        <v>782531</v>
      </c>
      <c r="F836" s="5">
        <f t="shared" si="73"/>
        <v>612354765961</v>
      </c>
      <c r="G836" s="8">
        <f t="shared" si="74"/>
        <v>491442056425.76666</v>
      </c>
      <c r="H836" s="5">
        <f t="shared" si="75"/>
        <v>10619171.67843201</v>
      </c>
      <c r="I836" s="5">
        <f t="shared" si="76"/>
        <v>9403911.0747740064</v>
      </c>
      <c r="J836" s="5">
        <f>Table1[[#This Row],[DAA 
(n)]]^1.5</f>
        <v>692233044.11319852</v>
      </c>
      <c r="K836" s="5">
        <f t="shared" si="77"/>
        <v>585459375.13881338</v>
      </c>
      <c r="L836" s="7">
        <f>LN(Table1[[#This Row],[NV]]/Table1[[#This Row],[NV_MA-1]])</f>
        <v>-3.0169002111644212</v>
      </c>
      <c r="M836" s="7">
        <f>LN(Table1[[#This Row],[NV]]/Table1[[#This Row],[NV_MA-2]])</f>
        <v>7.8470734346280713</v>
      </c>
      <c r="N836" s="4">
        <f>LN(Table1[[#This Row],[NV]]/Table1[[#This Row],[NV_MA-3]])</f>
        <v>3.7158023134279268</v>
      </c>
      <c r="O836" s="7">
        <f>LN(Table1[[#This Row],[NV]]/Table1[[#This Row],[Metcalfe
NV ~ n^2]])</f>
        <v>-3.236867967331384</v>
      </c>
      <c r="P836" s="7">
        <f>Table1[[#This Row],[NV_MA-1]]*$M$3</f>
        <v>491442056425.76666</v>
      </c>
    </row>
    <row r="837" spans="1:16" x14ac:dyDescent="0.2">
      <c r="A837" s="2">
        <v>42856</v>
      </c>
      <c r="B837" s="3">
        <v>23628266034.068501</v>
      </c>
      <c r="C837" s="3">
        <f t="shared" si="72"/>
        <v>20237925753.89222</v>
      </c>
      <c r="D837" s="4">
        <f>LN(Table1[[#This Row],[NV]])</f>
        <v>23.885709545599578</v>
      </c>
      <c r="E837" s="5">
        <v>713866</v>
      </c>
      <c r="F837" s="5">
        <f t="shared" si="73"/>
        <v>509604665956</v>
      </c>
      <c r="G837" s="8">
        <f t="shared" si="74"/>
        <v>485052357540.26666</v>
      </c>
      <c r="H837" s="5">
        <f t="shared" si="75"/>
        <v>9621807.5793543886</v>
      </c>
      <c r="I837" s="5">
        <f t="shared" si="76"/>
        <v>9339263.1688744221</v>
      </c>
      <c r="J837" s="5">
        <f>Table1[[#This Row],[DAA 
(n)]]^1.5</f>
        <v>603149603.71979606</v>
      </c>
      <c r="K837" s="5">
        <f t="shared" si="77"/>
        <v>579796196.30464053</v>
      </c>
      <c r="L837" s="7">
        <f>LN(Table1[[#This Row],[NV]]/Table1[[#This Row],[NV_MA-1]])</f>
        <v>-3.021813130149007</v>
      </c>
      <c r="M837" s="7">
        <f>LN(Table1[[#This Row],[NV]]/Table1[[#This Row],[NV_MA-2]])</f>
        <v>7.8359716283486591</v>
      </c>
      <c r="N837" s="4">
        <f>LN(Table1[[#This Row],[NV]]/Table1[[#This Row],[NV_MA-3]])</f>
        <v>3.7075223315269077</v>
      </c>
      <c r="O837" s="7">
        <f>LN(Table1[[#This Row],[NV]]/Table1[[#This Row],[Metcalfe
NV ~ n^2]])</f>
        <v>-3.0711915516774693</v>
      </c>
      <c r="P837" s="7">
        <f>Table1[[#This Row],[NV_MA-1]]*$M$3</f>
        <v>485052357540.26666</v>
      </c>
    </row>
    <row r="838" spans="1:16" x14ac:dyDescent="0.2">
      <c r="A838" s="2">
        <v>42855</v>
      </c>
      <c r="B838" s="3">
        <v>22843089784.061501</v>
      </c>
      <c r="C838" s="3">
        <f t="shared" si="72"/>
        <v>20040456111.974289</v>
      </c>
      <c r="D838" s="4">
        <f>LN(Table1[[#This Row],[NV]])</f>
        <v>23.851914492097098</v>
      </c>
      <c r="E838" s="5">
        <v>726257</v>
      </c>
      <c r="F838" s="5">
        <f t="shared" si="73"/>
        <v>527449230049</v>
      </c>
      <c r="G838" s="8">
        <f t="shared" si="74"/>
        <v>481820304379.36664</v>
      </c>
      <c r="H838" s="5">
        <f t="shared" si="75"/>
        <v>9801316.9822472669</v>
      </c>
      <c r="I838" s="5">
        <f t="shared" si="76"/>
        <v>9304883.1019815002</v>
      </c>
      <c r="J838" s="5">
        <f>Table1[[#This Row],[DAA 
(n)]]^1.5</f>
        <v>618921396.84106433</v>
      </c>
      <c r="K838" s="5">
        <f t="shared" si="77"/>
        <v>576852884.11274076</v>
      </c>
      <c r="L838" s="7">
        <f>LN(Table1[[#This Row],[NV]]/Table1[[#This Row],[NV_MA-1]])</f>
        <v>-3.0489225768971195</v>
      </c>
      <c r="M838" s="7">
        <f>LN(Table1[[#This Row],[NV]]/Table1[[#This Row],[NV_MA-2]])</f>
        <v>7.8058646070426709</v>
      </c>
      <c r="N838" s="4">
        <f>LN(Table1[[#This Row],[NV]]/Table1[[#This Row],[NV_MA-3]])</f>
        <v>3.6788166670099693</v>
      </c>
      <c r="O838" s="7">
        <f>LN(Table1[[#This Row],[NV]]/Table1[[#This Row],[Metcalfe
NV ~ n^2]])</f>
        <v>-3.1394039592149512</v>
      </c>
      <c r="P838" s="7">
        <f>Table1[[#This Row],[NV_MA-1]]*$M$3</f>
        <v>481820304379.36664</v>
      </c>
    </row>
    <row r="839" spans="1:16" x14ac:dyDescent="0.2">
      <c r="A839" s="2">
        <v>42854</v>
      </c>
      <c r="B839" s="3">
        <v>22414491159.4324</v>
      </c>
      <c r="C839" s="3">
        <f t="shared" si="72"/>
        <v>19864884820.116444</v>
      </c>
      <c r="D839" s="4">
        <f>LN(Table1[[#This Row],[NV]])</f>
        <v>23.832973513400869</v>
      </c>
      <c r="E839" s="5">
        <v>827017</v>
      </c>
      <c r="F839" s="5">
        <f t="shared" si="73"/>
        <v>683957118289</v>
      </c>
      <c r="G839" s="8">
        <f t="shared" si="74"/>
        <v>477661214931.86664</v>
      </c>
      <c r="H839" s="5">
        <f t="shared" si="75"/>
        <v>11268586.733197104</v>
      </c>
      <c r="I839" s="5">
        <f t="shared" si="76"/>
        <v>9260781.6194783226</v>
      </c>
      <c r="J839" s="5">
        <f>Table1[[#This Row],[DAA 
(n)]]^1.5</f>
        <v>752093188.43878341</v>
      </c>
      <c r="K839" s="5">
        <f t="shared" si="77"/>
        <v>573072019.24663734</v>
      </c>
      <c r="L839" s="7">
        <f>LN(Table1[[#This Row],[NV]]/Table1[[#This Row],[NV_MA-1]])</f>
        <v>-3.0591940493785041</v>
      </c>
      <c r="M839" s="7">
        <f>LN(Table1[[#This Row],[NV]]/Table1[[#This Row],[NV_MA-2]])</f>
        <v>7.7916745021896681</v>
      </c>
      <c r="N839" s="4">
        <f>LN(Table1[[#This Row],[NV]]/Table1[[#This Row],[NV_MA-3]])</f>
        <v>3.6664515585804285</v>
      </c>
      <c r="O839" s="7">
        <f>LN(Table1[[#This Row],[NV]]/Table1[[#This Row],[Metcalfe
NV ~ n^2]])</f>
        <v>-3.4181875466428902</v>
      </c>
      <c r="P839" s="7">
        <f>Table1[[#This Row],[NV_MA-1]]*$M$3</f>
        <v>477661214931.86664</v>
      </c>
    </row>
    <row r="840" spans="1:16" x14ac:dyDescent="0.2">
      <c r="A840" s="2">
        <v>42853</v>
      </c>
      <c r="B840" s="3">
        <v>22372049228.4468</v>
      </c>
      <c r="C840" s="3">
        <f t="shared" si="72"/>
        <v>19679843877.012108</v>
      </c>
      <c r="D840" s="4">
        <f>LN(Table1[[#This Row],[NV]])</f>
        <v>23.831078214352409</v>
      </c>
      <c r="E840" s="5">
        <v>726149</v>
      </c>
      <c r="F840" s="5">
        <f t="shared" si="73"/>
        <v>527292370201</v>
      </c>
      <c r="G840" s="8">
        <f t="shared" si="74"/>
        <v>470702160974.53333</v>
      </c>
      <c r="H840" s="5">
        <f t="shared" si="75"/>
        <v>9799751.4590815101</v>
      </c>
      <c r="I840" s="5">
        <f t="shared" si="76"/>
        <v>9194065.1282113139</v>
      </c>
      <c r="J840" s="5">
        <f>Table1[[#This Row],[DAA 
(n)]]^1.5</f>
        <v>618783344.41796815</v>
      </c>
      <c r="K840" s="5">
        <f t="shared" si="77"/>
        <v>567079951.34107959</v>
      </c>
      <c r="L840" s="7">
        <f>LN(Table1[[#This Row],[NV]]/Table1[[#This Row],[NV_MA-1]])</f>
        <v>-3.0464131619710839</v>
      </c>
      <c r="M840" s="7">
        <f>LN(Table1[[#This Row],[NV]]/Table1[[#This Row],[NV_MA-2]])</f>
        <v>7.7970094752559342</v>
      </c>
      <c r="N840" s="4">
        <f>LN(Table1[[#This Row],[NV]]/Table1[[#This Row],[NV_MA-3]])</f>
        <v>3.675067354944805</v>
      </c>
      <c r="O840" s="7">
        <f>LN(Table1[[#This Row],[NV]]/Table1[[#This Row],[Metcalfe
NV ~ n^2]])</f>
        <v>-3.1599427994657163</v>
      </c>
      <c r="P840" s="7">
        <f>Table1[[#This Row],[NV_MA-1]]*$M$3</f>
        <v>470702160974.53333</v>
      </c>
    </row>
    <row r="841" spans="1:16" x14ac:dyDescent="0.2">
      <c r="A841" s="2">
        <v>42852</v>
      </c>
      <c r="B841" s="3">
        <v>22307177012.086601</v>
      </c>
      <c r="C841" s="3">
        <f t="shared" si="72"/>
        <v>19497067749.332264</v>
      </c>
      <c r="D841" s="4">
        <f>LN(Table1[[#This Row],[NV]])</f>
        <v>23.828174302740411</v>
      </c>
      <c r="E841" s="5">
        <v>718553</v>
      </c>
      <c r="F841" s="5">
        <f t="shared" si="73"/>
        <v>516318413809</v>
      </c>
      <c r="G841" s="8">
        <f t="shared" si="74"/>
        <v>468431784022.53333</v>
      </c>
      <c r="H841" s="5">
        <f t="shared" si="75"/>
        <v>9689683.4301310219</v>
      </c>
      <c r="I841" s="5">
        <f t="shared" si="76"/>
        <v>9170676.334943423</v>
      </c>
      <c r="J841" s="5">
        <f>Table1[[#This Row],[DAA 
(n)]]^1.5</f>
        <v>609099454.27466702</v>
      </c>
      <c r="K841" s="5">
        <f t="shared" si="77"/>
        <v>565047578.46066332</v>
      </c>
      <c r="L841" s="7">
        <f>LN(Table1[[#This Row],[NV]]/Table1[[#This Row],[NV_MA-1]])</f>
        <v>-3.044482020208394</v>
      </c>
      <c r="M841" s="7">
        <f>LN(Table1[[#This Row],[NV]]/Table1[[#This Row],[NV_MA-2]])</f>
        <v>7.7966527060537771</v>
      </c>
      <c r="N841" s="4">
        <f>LN(Table1[[#This Row],[NV]]/Table1[[#This Row],[NV_MA-3]])</f>
        <v>3.6757538075102394</v>
      </c>
      <c r="O841" s="7">
        <f>LN(Table1[[#This Row],[NV]]/Table1[[#This Row],[Metcalfe
NV ~ n^2]])</f>
        <v>-3.1418151903965508</v>
      </c>
      <c r="P841" s="7">
        <f>Table1[[#This Row],[NV_MA-1]]*$M$3</f>
        <v>468431784022.53333</v>
      </c>
    </row>
    <row r="842" spans="1:16" x14ac:dyDescent="0.2">
      <c r="A842" s="2">
        <v>42851</v>
      </c>
      <c r="B842" s="3">
        <v>21641718334.243698</v>
      </c>
      <c r="C842" s="3">
        <f t="shared" ref="C842:C905" si="78">AVERAGE(B842:B871)</f>
        <v>19319358102.694389</v>
      </c>
      <c r="D842" s="4">
        <f>LN(Table1[[#This Row],[NV]])</f>
        <v>23.79788869323637</v>
      </c>
      <c r="E842" s="5">
        <v>769382</v>
      </c>
      <c r="F842" s="5">
        <f t="shared" ref="F842:F905" si="79">E842^2</f>
        <v>591948661924</v>
      </c>
      <c r="G842" s="8">
        <f t="shared" ref="G842:G905" si="80">AVERAGE(F842:F871)</f>
        <v>469419390559.70001</v>
      </c>
      <c r="H842" s="5">
        <f t="shared" ref="H842:H905" si="81">E842*LN(E842)</f>
        <v>10427698.047217384</v>
      </c>
      <c r="I842" s="5">
        <f t="shared" ref="I842:I905" si="82">AVERAGE(H842:H871)</f>
        <v>9180501.3467354663</v>
      </c>
      <c r="J842" s="5">
        <f>Table1[[#This Row],[DAA 
(n)]]^1.5</f>
        <v>674858981.86836827</v>
      </c>
      <c r="K842" s="5">
        <f t="shared" ref="K842:K905" si="83">AVERAGE(J842:J871)</f>
        <v>565915263.47913527</v>
      </c>
      <c r="L842" s="7">
        <f>LN(Table1[[#This Row],[NV]]/Table1[[#This Row],[NV_MA-1]])</f>
        <v>-3.0768737355189661</v>
      </c>
      <c r="M842" s="7">
        <f>LN(Table1[[#This Row],[NV]]/Table1[[#This Row],[NV_MA-2]])</f>
        <v>7.7652963191967839</v>
      </c>
      <c r="N842" s="4">
        <f>LN(Table1[[#This Row],[NV]]/Table1[[#This Row],[NV_MA-3]])</f>
        <v>3.6439337794443554</v>
      </c>
      <c r="O842" s="7">
        <f>LN(Table1[[#This Row],[NV]]/Table1[[#This Row],[Metcalfe
NV ~ n^2]])</f>
        <v>-3.3087970551106998</v>
      </c>
      <c r="P842" s="7">
        <f>Table1[[#This Row],[NV_MA-1]]*$M$3</f>
        <v>469419390559.70001</v>
      </c>
    </row>
    <row r="843" spans="1:16" x14ac:dyDescent="0.2">
      <c r="A843" s="2">
        <v>42850</v>
      </c>
      <c r="B843" s="3">
        <v>21088752140.288601</v>
      </c>
      <c r="C843" s="3">
        <f t="shared" si="78"/>
        <v>19162548274.148338</v>
      </c>
      <c r="D843" s="4">
        <f>LN(Table1[[#This Row],[NV]])</f>
        <v>23.772005661374045</v>
      </c>
      <c r="E843" s="5">
        <v>740074</v>
      </c>
      <c r="F843" s="5">
        <f t="shared" si="79"/>
        <v>547709525476</v>
      </c>
      <c r="G843" s="8">
        <f t="shared" si="80"/>
        <v>462131150104.09998</v>
      </c>
      <c r="H843" s="5">
        <f t="shared" si="81"/>
        <v>10001734.113937762</v>
      </c>
      <c r="I843" s="5">
        <f t="shared" si="82"/>
        <v>9104245.8635644075</v>
      </c>
      <c r="J843" s="5">
        <f>Table1[[#This Row],[DAA 
(n)]]^1.5</f>
        <v>636667557.95872438</v>
      </c>
      <c r="K843" s="5">
        <f t="shared" si="83"/>
        <v>559339247.0120014</v>
      </c>
      <c r="L843" s="7">
        <f>LN(Table1[[#This Row],[NV]]/Table1[[#This Row],[NV_MA-1]])</f>
        <v>-3.0871089010535107</v>
      </c>
      <c r="M843" s="7">
        <f>LN(Table1[[#This Row],[NV]]/Table1[[#This Row],[NV_MA-2]])</f>
        <v>7.747754220287157</v>
      </c>
      <c r="N843" s="4">
        <f>LN(Table1[[#This Row],[NV]]/Table1[[#This Row],[NV_MA-3]])</f>
        <v>3.6297389323795604</v>
      </c>
      <c r="O843" s="7">
        <f>LN(Table1[[#This Row],[NV]]/Table1[[#This Row],[Metcalfe
NV ~ n^2]])</f>
        <v>-3.2570052589873275</v>
      </c>
      <c r="P843" s="7">
        <f>Table1[[#This Row],[NV_MA-1]]*$M$3</f>
        <v>462131150104.09998</v>
      </c>
    </row>
    <row r="844" spans="1:16" x14ac:dyDescent="0.2">
      <c r="A844" s="2">
        <v>42849</v>
      </c>
      <c r="B844" s="3">
        <v>20603395887.9939</v>
      </c>
      <c r="C844" s="3">
        <f t="shared" si="78"/>
        <v>18980830994.780869</v>
      </c>
      <c r="D844" s="4">
        <f>LN(Table1[[#This Row],[NV]])</f>
        <v>23.748721748087597</v>
      </c>
      <c r="E844" s="5">
        <v>616696</v>
      </c>
      <c r="F844" s="5">
        <f t="shared" si="79"/>
        <v>380313956416</v>
      </c>
      <c r="G844" s="8">
        <f t="shared" si="80"/>
        <v>454849659316.76666</v>
      </c>
      <c r="H844" s="5">
        <f t="shared" si="81"/>
        <v>8221872.1519972384</v>
      </c>
      <c r="I844" s="5">
        <f t="shared" si="82"/>
        <v>9024482.6238443926</v>
      </c>
      <c r="J844" s="5">
        <f>Table1[[#This Row],[DAA 
(n)]]^1.5</f>
        <v>484291333.46150386</v>
      </c>
      <c r="K844" s="5">
        <f t="shared" si="83"/>
        <v>552605972.17536247</v>
      </c>
      <c r="L844" s="7">
        <f>LN(Table1[[#This Row],[NV]]/Table1[[#This Row],[NV_MA-1]])</f>
        <v>-3.0945110341253219</v>
      </c>
      <c r="M844" s="7">
        <f>LN(Table1[[#This Row],[NV]]/Table1[[#This Row],[NV_MA-2]])</f>
        <v>7.7332700145454849</v>
      </c>
      <c r="N844" s="4">
        <f>LN(Table1[[#This Row],[NV]]/Table1[[#This Row],[NV_MA-3]])</f>
        <v>3.6185659702813271</v>
      </c>
      <c r="O844" s="7">
        <f>LN(Table1[[#This Row],[NV]]/Table1[[#This Row],[Metcalfe
NV ~ n^2]])</f>
        <v>-2.915541201557732</v>
      </c>
      <c r="P844" s="7">
        <f>Table1[[#This Row],[NV_MA-1]]*$M$3</f>
        <v>454849659316.76666</v>
      </c>
    </row>
    <row r="845" spans="1:16" x14ac:dyDescent="0.2">
      <c r="A845" s="2">
        <v>42848</v>
      </c>
      <c r="B845" s="3">
        <v>21262041965.689301</v>
      </c>
      <c r="C845" s="3">
        <f t="shared" si="78"/>
        <v>18818248528.629452</v>
      </c>
      <c r="D845" s="4">
        <f>LN(Table1[[#This Row],[NV]])</f>
        <v>23.780189252552262</v>
      </c>
      <c r="E845" s="5">
        <v>637701</v>
      </c>
      <c r="F845" s="5">
        <f t="shared" si="79"/>
        <v>406662565401</v>
      </c>
      <c r="G845" s="8">
        <f t="shared" si="80"/>
        <v>455089319436.36664</v>
      </c>
      <c r="H845" s="5">
        <f t="shared" si="81"/>
        <v>8523272.3008638714</v>
      </c>
      <c r="I845" s="5">
        <f t="shared" si="82"/>
        <v>9027255.3650049083</v>
      </c>
      <c r="J845" s="5">
        <f>Table1[[#This Row],[DAA 
(n)]]^1.5</f>
        <v>509243679.01701325</v>
      </c>
      <c r="K845" s="5">
        <f t="shared" si="83"/>
        <v>552834322.68502665</v>
      </c>
      <c r="L845" s="7">
        <f>LN(Table1[[#This Row],[NV]]/Table1[[#This Row],[NV_MA-1]])</f>
        <v>-3.0635702905330637</v>
      </c>
      <c r="M845" s="7">
        <f>LN(Table1[[#This Row],[NV]]/Table1[[#This Row],[NV_MA-2]])</f>
        <v>7.764430319649728</v>
      </c>
      <c r="N845" s="4">
        <f>LN(Table1[[#This Row],[NV]]/Table1[[#This Row],[NV_MA-3]])</f>
        <v>3.6496203352684922</v>
      </c>
      <c r="O845" s="7">
        <f>LN(Table1[[#This Row],[NV]]/Table1[[#This Row],[Metcalfe
NV ~ n^2]])</f>
        <v>-2.9510603483229803</v>
      </c>
      <c r="P845" s="7">
        <f>Table1[[#This Row],[NV_MA-1]]*$M$3</f>
        <v>455089319436.36664</v>
      </c>
    </row>
    <row r="846" spans="1:16" x14ac:dyDescent="0.2">
      <c r="A846" s="2">
        <v>42847</v>
      </c>
      <c r="B846" s="3">
        <v>20636569134.697102</v>
      </c>
      <c r="C846" s="3">
        <f t="shared" si="78"/>
        <v>18615539337.72443</v>
      </c>
      <c r="D846" s="4">
        <f>LN(Table1[[#This Row],[NV]])</f>
        <v>23.750330539648886</v>
      </c>
      <c r="E846" s="5">
        <v>691453</v>
      </c>
      <c r="F846" s="5">
        <f t="shared" si="79"/>
        <v>478107251209</v>
      </c>
      <c r="G846" s="8">
        <f t="shared" si="80"/>
        <v>457992305777.16669</v>
      </c>
      <c r="H846" s="5">
        <f t="shared" si="81"/>
        <v>9297657.6549362</v>
      </c>
      <c r="I846" s="5">
        <f t="shared" si="82"/>
        <v>9058475.2023010422</v>
      </c>
      <c r="J846" s="5">
        <f>Table1[[#This Row],[DAA 
(n)]]^1.5</f>
        <v>574968427.97688925</v>
      </c>
      <c r="K846" s="5">
        <f t="shared" si="83"/>
        <v>555493610.78840744</v>
      </c>
      <c r="L846" s="7">
        <f>LN(Table1[[#This Row],[NV]]/Table1[[#This Row],[NV_MA-1]])</f>
        <v>-3.0997876816574235</v>
      </c>
      <c r="M846" s="7">
        <f>LN(Table1[[#This Row],[NV]]/Table1[[#This Row],[NV_MA-2]])</f>
        <v>7.7311191757605231</v>
      </c>
      <c r="N846" s="4">
        <f>LN(Table1[[#This Row],[NV]]/Table1[[#This Row],[NV_MA-3]])</f>
        <v>3.6149628744021109</v>
      </c>
      <c r="O846" s="7">
        <f>LN(Table1[[#This Row],[NV]]/Table1[[#This Row],[Metcalfe
NV ~ n^2]])</f>
        <v>-3.1427703795349222</v>
      </c>
      <c r="P846" s="7">
        <f>Table1[[#This Row],[NV_MA-1]]*$M$3</f>
        <v>457992305777.16669</v>
      </c>
    </row>
    <row r="847" spans="1:16" x14ac:dyDescent="0.2">
      <c r="A847" s="2">
        <v>42846</v>
      </c>
      <c r="B847" s="3">
        <v>20454279535.652802</v>
      </c>
      <c r="C847" s="3">
        <f t="shared" si="78"/>
        <v>18483991558.319492</v>
      </c>
      <c r="D847" s="4">
        <f>LN(Table1[[#This Row],[NV]])</f>
        <v>23.741457965788758</v>
      </c>
      <c r="E847" s="5">
        <v>782123</v>
      </c>
      <c r="F847" s="5">
        <f t="shared" si="79"/>
        <v>611716387129</v>
      </c>
      <c r="G847" s="8">
        <f t="shared" si="80"/>
        <v>457475078056.86664</v>
      </c>
      <c r="H847" s="5">
        <f t="shared" si="81"/>
        <v>10613227.106975634</v>
      </c>
      <c r="I847" s="5">
        <f t="shared" si="82"/>
        <v>9053030.5099900085</v>
      </c>
      <c r="J847" s="5">
        <f>Table1[[#This Row],[DAA 
(n)]]^1.5</f>
        <v>691691734.69869876</v>
      </c>
      <c r="K847" s="5">
        <f t="shared" si="83"/>
        <v>555025181.33694971</v>
      </c>
      <c r="L847" s="7">
        <f>LN(Table1[[#This Row],[NV]]/Table1[[#This Row],[NV_MA-1]])</f>
        <v>-3.1075302801968157</v>
      </c>
      <c r="M847" s="7">
        <f>LN(Table1[[#This Row],[NV]]/Table1[[#This Row],[NV_MA-2]])</f>
        <v>7.7228478431844225</v>
      </c>
      <c r="N847" s="4">
        <f>LN(Table1[[#This Row],[NV]]/Table1[[#This Row],[NV_MA-3]])</f>
        <v>3.606933923329029</v>
      </c>
      <c r="O847" s="7">
        <f>LN(Table1[[#This Row],[NV]]/Table1[[#This Row],[Metcalfe
NV ~ n^2]])</f>
        <v>-3.3980766265340177</v>
      </c>
      <c r="P847" s="7">
        <f>Table1[[#This Row],[NV_MA-1]]*$M$3</f>
        <v>457475078056.86664</v>
      </c>
    </row>
    <row r="848" spans="1:16" x14ac:dyDescent="0.2">
      <c r="A848" s="2">
        <v>42845</v>
      </c>
      <c r="B848" s="3">
        <v>20365851263.132599</v>
      </c>
      <c r="C848" s="3">
        <f t="shared" si="78"/>
        <v>18363396162.568691</v>
      </c>
      <c r="D848" s="4">
        <f>LN(Table1[[#This Row],[NV]])</f>
        <v>23.737125377474314</v>
      </c>
      <c r="E848" s="5">
        <v>687821</v>
      </c>
      <c r="F848" s="5">
        <f t="shared" si="79"/>
        <v>473097728041</v>
      </c>
      <c r="G848" s="8">
        <f t="shared" si="80"/>
        <v>455454526963.26666</v>
      </c>
      <c r="H848" s="5">
        <f t="shared" si="81"/>
        <v>9245197.3393285535</v>
      </c>
      <c r="I848" s="5">
        <f t="shared" si="82"/>
        <v>9033754.0170231722</v>
      </c>
      <c r="J848" s="5">
        <f>Table1[[#This Row],[DAA 
(n)]]^1.5</f>
        <v>570444171.14989257</v>
      </c>
      <c r="K848" s="5">
        <f t="shared" si="83"/>
        <v>553289490.57932818</v>
      </c>
      <c r="L848" s="7">
        <f>LN(Table1[[#This Row],[NV]]/Table1[[#This Row],[NV_MA-1]])</f>
        <v>-3.1074363401530229</v>
      </c>
      <c r="M848" s="7">
        <f>LN(Table1[[#This Row],[NV]]/Table1[[#This Row],[NV_MA-2]])</f>
        <v>7.7206468112266826</v>
      </c>
      <c r="N848" s="4">
        <f>LN(Table1[[#This Row],[NV]]/Table1[[#This Row],[NV_MA-3]])</f>
        <v>3.6057334638595107</v>
      </c>
      <c r="O848" s="7">
        <f>LN(Table1[[#This Row],[NV]]/Table1[[#This Row],[Metcalfe
NV ~ n^2]])</f>
        <v>-3.1454424398169678</v>
      </c>
      <c r="P848" s="7">
        <f>Table1[[#This Row],[NV_MA-1]]*$M$3</f>
        <v>455454526963.26666</v>
      </c>
    </row>
    <row r="849" spans="1:16" x14ac:dyDescent="0.2">
      <c r="A849" s="2">
        <v>42844</v>
      </c>
      <c r="B849" s="3">
        <v>20161705182.023701</v>
      </c>
      <c r="C849" s="3">
        <f t="shared" si="78"/>
        <v>18285990095.3311</v>
      </c>
      <c r="D849" s="4">
        <f>LN(Table1[[#This Row],[NV]])</f>
        <v>23.727050859014337</v>
      </c>
      <c r="E849" s="5">
        <v>718648</v>
      </c>
      <c r="F849" s="5">
        <f t="shared" si="79"/>
        <v>516454947904</v>
      </c>
      <c r="G849" s="8">
        <f t="shared" si="80"/>
        <v>455402250108.56665</v>
      </c>
      <c r="H849" s="5">
        <f t="shared" si="81"/>
        <v>9691059.510911651</v>
      </c>
      <c r="I849" s="5">
        <f t="shared" si="82"/>
        <v>9033204.798421992</v>
      </c>
      <c r="J849" s="5">
        <f>Table1[[#This Row],[DAA 
(n)]]^1.5</f>
        <v>609220251.96255147</v>
      </c>
      <c r="K849" s="5">
        <f t="shared" si="83"/>
        <v>553242195.80380249</v>
      </c>
      <c r="L849" s="7">
        <f>LN(Table1[[#This Row],[NV]]/Table1[[#This Row],[NV_MA-1]])</f>
        <v>-3.1173960724993672</v>
      </c>
      <c r="M849" s="7">
        <f>LN(Table1[[#This Row],[NV]]/Table1[[#This Row],[NV_MA-2]])</f>
        <v>7.7106330908907257</v>
      </c>
      <c r="N849" s="4">
        <f>LN(Table1[[#This Row],[NV]]/Table1[[#This Row],[NV_MA-3]])</f>
        <v>3.59574442831184</v>
      </c>
      <c r="O849" s="7">
        <f>LN(Table1[[#This Row],[NV]]/Table1[[#This Row],[Metcalfe
NV ~ n^2]])</f>
        <v>-3.2432030369448825</v>
      </c>
      <c r="P849" s="7">
        <f>Table1[[#This Row],[NV_MA-1]]*$M$3</f>
        <v>455402250108.56665</v>
      </c>
    </row>
    <row r="850" spans="1:16" x14ac:dyDescent="0.2">
      <c r="A850" s="2">
        <v>42843</v>
      </c>
      <c r="B850" s="3">
        <v>19697933290.187302</v>
      </c>
      <c r="C850" s="3">
        <f t="shared" si="78"/>
        <v>18175262533.308487</v>
      </c>
      <c r="D850" s="4">
        <f>LN(Table1[[#This Row],[NV]])</f>
        <v>23.703779558059459</v>
      </c>
      <c r="E850" s="5">
        <v>713650</v>
      </c>
      <c r="F850" s="5">
        <f t="shared" si="79"/>
        <v>509296322500</v>
      </c>
      <c r="G850" s="8">
        <f t="shared" si="80"/>
        <v>452626764564.56665</v>
      </c>
      <c r="H850" s="5">
        <f t="shared" si="81"/>
        <v>9618680.2667175811</v>
      </c>
      <c r="I850" s="5">
        <f t="shared" si="82"/>
        <v>9004092.0186588299</v>
      </c>
      <c r="J850" s="5">
        <f>Table1[[#This Row],[DAA 
(n)]]^1.5</f>
        <v>602875874.91300929</v>
      </c>
      <c r="K850" s="5">
        <f t="shared" si="83"/>
        <v>550733536.2897265</v>
      </c>
      <c r="L850" s="7">
        <f>LN(Table1[[#This Row],[NV]]/Table1[[#This Row],[NV_MA-1]])</f>
        <v>-3.134554145478424</v>
      </c>
      <c r="M850" s="7">
        <f>LN(Table1[[#This Row],[NV]]/Table1[[#This Row],[NV_MA-2]])</f>
        <v>7.6905898573496065</v>
      </c>
      <c r="N850" s="4">
        <f>LN(Table1[[#This Row],[NV]]/Table1[[#This Row],[NV_MA-3]])</f>
        <v>3.5770179081146933</v>
      </c>
      <c r="O850" s="7">
        <f>LN(Table1[[#This Row],[NV]]/Table1[[#This Row],[Metcalfe
NV ~ n^2]])</f>
        <v>-3.2525162920563706</v>
      </c>
      <c r="P850" s="7">
        <f>Table1[[#This Row],[NV_MA-1]]*$M$3</f>
        <v>452626764564.56665</v>
      </c>
    </row>
    <row r="851" spans="1:16" x14ac:dyDescent="0.2">
      <c r="A851" s="2">
        <v>42842</v>
      </c>
      <c r="B851" s="3">
        <v>19741551279.720699</v>
      </c>
      <c r="C851" s="3">
        <f t="shared" si="78"/>
        <v>18070450833.429359</v>
      </c>
      <c r="D851" s="4">
        <f>LN(Table1[[#This Row],[NV]])</f>
        <v>23.705991453462879</v>
      </c>
      <c r="E851" s="5">
        <v>613136</v>
      </c>
      <c r="F851" s="5">
        <f t="shared" si="79"/>
        <v>375935754496</v>
      </c>
      <c r="G851" s="8">
        <f t="shared" si="80"/>
        <v>450387197066.86664</v>
      </c>
      <c r="H851" s="5">
        <f t="shared" si="81"/>
        <v>8170860.0591795212</v>
      </c>
      <c r="I851" s="5">
        <f t="shared" si="82"/>
        <v>8980628.0828371979</v>
      </c>
      <c r="J851" s="5">
        <f>Table1[[#This Row],[DAA 
(n)]]^1.5</f>
        <v>480103889.55793637</v>
      </c>
      <c r="K851" s="5">
        <f t="shared" si="83"/>
        <v>548710496.21791732</v>
      </c>
      <c r="L851" s="7">
        <f>LN(Table1[[#This Row],[NV]]/Table1[[#This Row],[NV_MA-1]])</f>
        <v>-3.1273820342097602</v>
      </c>
      <c r="M851" s="7">
        <f>LN(Table1[[#This Row],[NV]]/Table1[[#This Row],[NV_MA-2]])</f>
        <v>7.6954110732208667</v>
      </c>
      <c r="N851" s="4">
        <f>LN(Table1[[#This Row],[NV]]/Table1[[#This Row],[NV_MA-3]])</f>
        <v>3.5829099223694767</v>
      </c>
      <c r="O851" s="7">
        <f>LN(Table1[[#This Row],[NV]]/Table1[[#This Row],[Metcalfe
NV ~ n^2]])</f>
        <v>-2.9466926465720911</v>
      </c>
      <c r="P851" s="7">
        <f>Table1[[#This Row],[NV_MA-1]]*$M$3</f>
        <v>450387197066.86664</v>
      </c>
    </row>
    <row r="852" spans="1:16" x14ac:dyDescent="0.2">
      <c r="A852" s="2">
        <v>42841</v>
      </c>
      <c r="B852" s="3">
        <v>19173329826.409801</v>
      </c>
      <c r="C852" s="3">
        <f t="shared" si="78"/>
        <v>17932938376.539085</v>
      </c>
      <c r="D852" s="4">
        <f>LN(Table1[[#This Row],[NV]])</f>
        <v>23.676786078784772</v>
      </c>
      <c r="E852" s="5">
        <v>589650</v>
      </c>
      <c r="F852" s="5">
        <f t="shared" si="79"/>
        <v>347687122500</v>
      </c>
      <c r="G852" s="8">
        <f t="shared" si="80"/>
        <v>453702002333.13336</v>
      </c>
      <c r="H852" s="5">
        <f t="shared" si="81"/>
        <v>7834847.257968857</v>
      </c>
      <c r="I852" s="5">
        <f t="shared" si="82"/>
        <v>9017237.0322334841</v>
      </c>
      <c r="J852" s="5">
        <f>Table1[[#This Row],[DAA 
(n)]]^1.5</f>
        <v>452784398.78392994</v>
      </c>
      <c r="K852" s="5">
        <f t="shared" si="83"/>
        <v>551790591.93000162</v>
      </c>
      <c r="L852" s="7">
        <f>LN(Table1[[#This Row],[NV]]/Table1[[#This Row],[NV_MA-1]])</f>
        <v>-3.1639203581635273</v>
      </c>
      <c r="M852" s="7">
        <f>LN(Table1[[#This Row],[NV]]/Table1[[#This Row],[NV_MA-2]])</f>
        <v>7.6621375493871167</v>
      </c>
      <c r="N852" s="4">
        <f>LN(Table1[[#This Row],[NV]]/Table1[[#This Row],[NV_MA-3]])</f>
        <v>3.5481069089651882</v>
      </c>
      <c r="O852" s="7">
        <f>LN(Table1[[#This Row],[NV]]/Table1[[#This Row],[Metcalfe
NV ~ n^2]])</f>
        <v>-2.8977827602514599</v>
      </c>
      <c r="P852" s="7">
        <f>Table1[[#This Row],[NV_MA-1]]*$M$3</f>
        <v>453702002333.13336</v>
      </c>
    </row>
    <row r="853" spans="1:16" x14ac:dyDescent="0.2">
      <c r="A853" s="2">
        <v>42840</v>
      </c>
      <c r="B853" s="3">
        <v>19262890834.7705</v>
      </c>
      <c r="C853" s="3">
        <f t="shared" si="78"/>
        <v>17873519335.263931</v>
      </c>
      <c r="D853" s="4">
        <f>LN(Table1[[#This Row],[NV]])</f>
        <v>23.68144632731649</v>
      </c>
      <c r="E853" s="5">
        <v>681237</v>
      </c>
      <c r="F853" s="5">
        <f t="shared" si="79"/>
        <v>464083850169</v>
      </c>
      <c r="G853" s="8">
        <f t="shared" si="80"/>
        <v>458993433793.83331</v>
      </c>
      <c r="H853" s="5">
        <f t="shared" si="81"/>
        <v>9150147.5389776342</v>
      </c>
      <c r="I853" s="5">
        <f t="shared" si="82"/>
        <v>9075727.7085449174</v>
      </c>
      <c r="J853" s="5">
        <f>Table1[[#This Row],[DAA 
(n)]]^1.5</f>
        <v>562273145.2217685</v>
      </c>
      <c r="K853" s="5">
        <f t="shared" si="83"/>
        <v>556708758.56674957</v>
      </c>
      <c r="L853" s="7">
        <f>LN(Table1[[#This Row],[NV]]/Table1[[#This Row],[NV_MA-1]])</f>
        <v>-3.1708554141280847</v>
      </c>
      <c r="M853" s="7">
        <f>LN(Table1[[#This Row],[NV]]/Table1[[#This Row],[NV_MA-2]])</f>
        <v>7.6603322041467958</v>
      </c>
      <c r="N853" s="4">
        <f>LN(Table1[[#This Row],[NV]]/Table1[[#This Row],[NV_MA-3]])</f>
        <v>3.5438935412763675</v>
      </c>
      <c r="O853" s="7">
        <f>LN(Table1[[#This Row],[NV]]/Table1[[#This Row],[Metcalfe
NV ~ n^2]])</f>
        <v>-3.1818847571009283</v>
      </c>
      <c r="P853" s="7">
        <f>Table1[[#This Row],[NV_MA-1]]*$M$3</f>
        <v>458993433793.83331</v>
      </c>
    </row>
    <row r="854" spans="1:16" x14ac:dyDescent="0.2">
      <c r="A854" s="2">
        <v>42839</v>
      </c>
      <c r="B854" s="3">
        <v>19368189661.645802</v>
      </c>
      <c r="C854" s="3">
        <f t="shared" si="78"/>
        <v>17868321801.128918</v>
      </c>
      <c r="D854" s="4">
        <f>LN(Table1[[#This Row],[NV]])</f>
        <v>23.686897849060337</v>
      </c>
      <c r="E854" s="5">
        <v>696528</v>
      </c>
      <c r="F854" s="5">
        <f t="shared" si="79"/>
        <v>485151254784</v>
      </c>
      <c r="G854" s="8">
        <f t="shared" si="80"/>
        <v>461253449602.06665</v>
      </c>
      <c r="H854" s="5">
        <f t="shared" si="81"/>
        <v>9370992.4773975201</v>
      </c>
      <c r="I854" s="5">
        <f t="shared" si="82"/>
        <v>9098905.8452059403</v>
      </c>
      <c r="J854" s="5">
        <f>Table1[[#This Row],[DAA 
(n)]]^1.5</f>
        <v>581310100.71405923</v>
      </c>
      <c r="K854" s="5">
        <f t="shared" si="83"/>
        <v>558727003.46146512</v>
      </c>
      <c r="L854" s="7">
        <f>LN(Table1[[#This Row],[NV]]/Table1[[#This Row],[NV_MA-1]])</f>
        <v>-3.1703156620249131</v>
      </c>
      <c r="M854" s="7">
        <f>LN(Table1[[#This Row],[NV]]/Table1[[#This Row],[NV_MA-2]])</f>
        <v>7.6632331215928371</v>
      </c>
      <c r="N854" s="4">
        <f>LN(Table1[[#This Row],[NV]]/Table1[[#This Row],[NV_MA-3]])</f>
        <v>3.5457263031312078</v>
      </c>
      <c r="O854" s="7">
        <f>LN(Table1[[#This Row],[NV]]/Table1[[#This Row],[Metcalfe
NV ~ n^2]])</f>
        <v>-3.2208286957376302</v>
      </c>
      <c r="P854" s="7">
        <f>Table1[[#This Row],[NV_MA-1]]*$M$3</f>
        <v>461253449602.06665</v>
      </c>
    </row>
    <row r="855" spans="1:16" x14ac:dyDescent="0.2">
      <c r="A855" s="2">
        <v>42838</v>
      </c>
      <c r="B855" s="3">
        <v>19116763016.1092</v>
      </c>
      <c r="C855" s="3">
        <f t="shared" si="78"/>
        <v>17903127148.396107</v>
      </c>
      <c r="D855" s="4">
        <f>LN(Table1[[#This Row],[NV]])</f>
        <v>23.67383143191644</v>
      </c>
      <c r="E855" s="5">
        <v>611405</v>
      </c>
      <c r="F855" s="5">
        <f t="shared" si="79"/>
        <v>373816074025</v>
      </c>
      <c r="G855" s="8">
        <f t="shared" si="80"/>
        <v>460217130885.29999</v>
      </c>
      <c r="H855" s="5">
        <f t="shared" si="81"/>
        <v>8146063.6068654135</v>
      </c>
      <c r="I855" s="5">
        <f t="shared" si="82"/>
        <v>9087987.803788282</v>
      </c>
      <c r="J855" s="5">
        <f>Table1[[#This Row],[DAA 
(n)]]^1.5</f>
        <v>478072187.79098225</v>
      </c>
      <c r="K855" s="5">
        <f t="shared" si="83"/>
        <v>557788046.08003986</v>
      </c>
      <c r="L855" s="7">
        <f>LN(Table1[[#This Row],[NV]]/Table1[[#This Row],[NV_MA-1]])</f>
        <v>-3.1811328068086828</v>
      </c>
      <c r="M855" s="7">
        <f>LN(Table1[[#This Row],[NV]]/Table1[[#This Row],[NV_MA-2]])</f>
        <v>7.6513673539870037</v>
      </c>
      <c r="N855" s="4">
        <f>LN(Table1[[#This Row],[NV]]/Table1[[#This Row],[NV_MA-3]])</f>
        <v>3.5343418294652147</v>
      </c>
      <c r="O855" s="7">
        <f>LN(Table1[[#This Row],[NV]]/Table1[[#This Row],[Metcalfe
NV ~ n^2]])</f>
        <v>-2.9731983007989058</v>
      </c>
      <c r="P855" s="7">
        <f>Table1[[#This Row],[NV_MA-1]]*$M$3</f>
        <v>460217130885.29999</v>
      </c>
    </row>
    <row r="856" spans="1:16" x14ac:dyDescent="0.2">
      <c r="A856" s="2">
        <v>42837</v>
      </c>
      <c r="B856" s="3">
        <v>19878833831.096699</v>
      </c>
      <c r="C856" s="3">
        <f t="shared" si="78"/>
        <v>17939690507.534607</v>
      </c>
      <c r="D856" s="4">
        <f>LN(Table1[[#This Row],[NV]])</f>
        <v>23.712921376046641</v>
      </c>
      <c r="E856" s="5">
        <v>687363</v>
      </c>
      <c r="F856" s="5">
        <f t="shared" si="79"/>
        <v>472467893769</v>
      </c>
      <c r="G856" s="8">
        <f t="shared" si="80"/>
        <v>466398002771.96667</v>
      </c>
      <c r="H856" s="5">
        <f t="shared" si="81"/>
        <v>9238583.3838166893</v>
      </c>
      <c r="I856" s="5">
        <f t="shared" si="82"/>
        <v>9153594.9000254814</v>
      </c>
      <c r="J856" s="5">
        <f>Table1[[#This Row],[DAA 
(n)]]^1.5</f>
        <v>569874502.73261297</v>
      </c>
      <c r="K856" s="5">
        <f t="shared" si="83"/>
        <v>563408829.63268518</v>
      </c>
      <c r="L856" s="7">
        <f>LN(Table1[[#This Row],[NV]]/Table1[[#This Row],[NV_MA-1]])</f>
        <v>-3.1553838137055448</v>
      </c>
      <c r="M856" s="7">
        <f>LN(Table1[[#This Row],[NV]]/Table1[[#This Row],[NV_MA-2]])</f>
        <v>7.6832641307054486</v>
      </c>
      <c r="N856" s="4">
        <f>LN(Table1[[#This Row],[NV]]/Table1[[#This Row],[NV_MA-3]])</f>
        <v>3.563405290713404</v>
      </c>
      <c r="O856" s="7">
        <f>LN(Table1[[#This Row],[NV]]/Table1[[#This Row],[Metcalfe
NV ~ n^2]])</f>
        <v>-3.168314255829646</v>
      </c>
      <c r="P856" s="7">
        <f>Table1[[#This Row],[NV_MA-1]]*$M$3</f>
        <v>466398002771.96667</v>
      </c>
    </row>
    <row r="857" spans="1:16" x14ac:dyDescent="0.2">
      <c r="A857" s="2">
        <v>42836</v>
      </c>
      <c r="B857" s="3">
        <v>20007000413.811798</v>
      </c>
      <c r="C857" s="3">
        <f t="shared" si="78"/>
        <v>17946911425.310371</v>
      </c>
      <c r="D857" s="4">
        <f>LN(Table1[[#This Row],[NV]])</f>
        <v>23.71934806994804</v>
      </c>
      <c r="E857" s="5">
        <v>754368</v>
      </c>
      <c r="F857" s="5">
        <f t="shared" si="79"/>
        <v>569071079424</v>
      </c>
      <c r="G857" s="8">
        <f t="shared" si="80"/>
        <v>466149296426.20001</v>
      </c>
      <c r="H857" s="5">
        <f t="shared" si="81"/>
        <v>10209341.61395373</v>
      </c>
      <c r="I857" s="5">
        <f t="shared" si="82"/>
        <v>9150972.7243260257</v>
      </c>
      <c r="J857" s="5">
        <f>Table1[[#This Row],[DAA 
(n)]]^1.5</f>
        <v>655201504.91503394</v>
      </c>
      <c r="K857" s="5">
        <f t="shared" si="83"/>
        <v>563183396.79155147</v>
      </c>
      <c r="L857" s="7">
        <f>LN(Table1[[#This Row],[NV]]/Table1[[#This Row],[NV_MA-1]])</f>
        <v>-3.1484237284107484</v>
      </c>
      <c r="M857" s="7">
        <f>LN(Table1[[#This Row],[NV]]/Table1[[#This Row],[NV_MA-2]])</f>
        <v>7.6899773296771921</v>
      </c>
      <c r="N857" s="4">
        <f>LN(Table1[[#This Row],[NV]]/Table1[[#This Row],[NV_MA-3]])</f>
        <v>3.5702321877031187</v>
      </c>
      <c r="O857" s="7">
        <f>LN(Table1[[#This Row],[NV]]/Table1[[#This Row],[Metcalfe
NV ~ n^2]])</f>
        <v>-3.347923113224442</v>
      </c>
      <c r="P857" s="7">
        <f>Table1[[#This Row],[NV_MA-1]]*$M$3</f>
        <v>466149296426.20001</v>
      </c>
    </row>
    <row r="858" spans="1:16" x14ac:dyDescent="0.2">
      <c r="A858" s="2">
        <v>42835</v>
      </c>
      <c r="B858" s="3">
        <v>19709437323.625999</v>
      </c>
      <c r="C858" s="3">
        <f t="shared" si="78"/>
        <v>17945652271.730335</v>
      </c>
      <c r="D858" s="4">
        <f>LN(Table1[[#This Row],[NV]])</f>
        <v>23.704363409942307</v>
      </c>
      <c r="E858" s="5">
        <v>691112</v>
      </c>
      <c r="F858" s="5">
        <f t="shared" si="79"/>
        <v>477635796544</v>
      </c>
      <c r="G858" s="8">
        <f t="shared" si="80"/>
        <v>459114750098.73334</v>
      </c>
      <c r="H858" s="5">
        <f t="shared" si="81"/>
        <v>9292731.4653278347</v>
      </c>
      <c r="I858" s="5">
        <f t="shared" si="82"/>
        <v>9075973.1212144066</v>
      </c>
      <c r="J858" s="5">
        <f>Table1[[#This Row],[DAA 
(n)]]^1.5</f>
        <v>574543149.48584771</v>
      </c>
      <c r="K858" s="5">
        <f t="shared" si="83"/>
        <v>556771806.50869513</v>
      </c>
      <c r="L858" s="7">
        <f>LN(Table1[[#This Row],[NV]]/Table1[[#This Row],[NV_MA-1]])</f>
        <v>-3.1482026060349084</v>
      </c>
      <c r="M858" s="7">
        <f>LN(Table1[[#This Row],[NV]]/Table1[[#This Row],[NV_MA-2]])</f>
        <v>7.6832222465881364</v>
      </c>
      <c r="N858" s="4">
        <f>LN(Table1[[#This Row],[NV]]/Table1[[#This Row],[NV_MA-3]])</f>
        <v>3.566697379102068</v>
      </c>
      <c r="O858" s="7">
        <f>LN(Table1[[#This Row],[NV]]/Table1[[#This Row],[Metcalfe
NV ~ n^2]])</f>
        <v>-3.1877509371615913</v>
      </c>
      <c r="P858" s="7">
        <f>Table1[[#This Row],[NV_MA-1]]*$M$3</f>
        <v>459114750098.73334</v>
      </c>
    </row>
    <row r="859" spans="1:16" x14ac:dyDescent="0.2">
      <c r="A859" s="2">
        <v>42834</v>
      </c>
      <c r="B859" s="3">
        <v>19739484515.005699</v>
      </c>
      <c r="C859" s="3">
        <f t="shared" si="78"/>
        <v>17924553998.952045</v>
      </c>
      <c r="D859" s="4">
        <f>LN(Table1[[#This Row],[NV]])</f>
        <v>23.705886756882595</v>
      </c>
      <c r="E859" s="5">
        <v>654193</v>
      </c>
      <c r="F859" s="5">
        <f t="shared" si="79"/>
        <v>427968481249</v>
      </c>
      <c r="G859" s="8">
        <f t="shared" si="80"/>
        <v>459106089339.79999</v>
      </c>
      <c r="H859" s="5">
        <f t="shared" si="81"/>
        <v>8760401.6252700277</v>
      </c>
      <c r="I859" s="5">
        <f t="shared" si="82"/>
        <v>9075882.5934418738</v>
      </c>
      <c r="J859" s="5">
        <f>Table1[[#This Row],[DAA 
(n)]]^1.5</f>
        <v>529125679.45028561</v>
      </c>
      <c r="K859" s="5">
        <f t="shared" si="83"/>
        <v>556763992.52441144</v>
      </c>
      <c r="L859" s="7">
        <f>LN(Table1[[#This Row],[NV]]/Table1[[#This Row],[NV_MA-1]])</f>
        <v>-3.146660394876859</v>
      </c>
      <c r="M859" s="7">
        <f>LN(Table1[[#This Row],[NV]]/Table1[[#This Row],[NV_MA-2]])</f>
        <v>7.6847555680207256</v>
      </c>
      <c r="N859" s="4">
        <f>LN(Table1[[#This Row],[NV]]/Table1[[#This Row],[NV_MA-3]])</f>
        <v>3.568234760587615</v>
      </c>
      <c r="O859" s="7">
        <f>LN(Table1[[#This Row],[NV]]/Table1[[#This Row],[Metcalfe
NV ~ n^2]])</f>
        <v>-3.0764286309923223</v>
      </c>
      <c r="P859" s="7">
        <f>Table1[[#This Row],[NV_MA-1]]*$M$3</f>
        <v>459106089339.79999</v>
      </c>
    </row>
    <row r="860" spans="1:16" x14ac:dyDescent="0.2">
      <c r="A860" s="2">
        <v>42833</v>
      </c>
      <c r="B860" s="3">
        <v>19261932036.879799</v>
      </c>
      <c r="C860" s="3">
        <f t="shared" si="78"/>
        <v>17860081337.623127</v>
      </c>
      <c r="D860" s="4">
        <f>LN(Table1[[#This Row],[NV]])</f>
        <v>23.681396551726653</v>
      </c>
      <c r="E860" s="5">
        <v>599739</v>
      </c>
      <c r="F860" s="5">
        <f t="shared" si="79"/>
        <v>359686868121</v>
      </c>
      <c r="G860" s="8">
        <f t="shared" si="80"/>
        <v>463443213578.20001</v>
      </c>
      <c r="H860" s="5">
        <f t="shared" si="81"/>
        <v>7979077.4945268771</v>
      </c>
      <c r="I860" s="5">
        <f t="shared" si="82"/>
        <v>9120636.0577829964</v>
      </c>
      <c r="J860" s="5">
        <f>Table1[[#This Row],[DAA 
(n)]]^1.5</f>
        <v>464454779.93020982</v>
      </c>
      <c r="K860" s="5">
        <f t="shared" si="83"/>
        <v>560649448.69984245</v>
      </c>
      <c r="L860" s="7">
        <f>LN(Table1[[#This Row],[NV]]/Table1[[#This Row],[NV_MA-1]])</f>
        <v>-3.1805531461680148</v>
      </c>
      <c r="M860" s="7">
        <f>LN(Table1[[#This Row],[NV]]/Table1[[#This Row],[NV_MA-2]])</f>
        <v>7.6553464489301204</v>
      </c>
      <c r="N860" s="4">
        <f>LN(Table1[[#This Row],[NV]]/Table1[[#This Row],[NV_MA-3]])</f>
        <v>3.536790152179182</v>
      </c>
      <c r="O860" s="7">
        <f>LN(Table1[[#This Row],[NV]]/Table1[[#This Row],[Metcalfe
NV ~ n^2]])</f>
        <v>-2.927103127390021</v>
      </c>
      <c r="P860" s="7">
        <f>Table1[[#This Row],[NV_MA-1]]*$M$3</f>
        <v>463443213578.20001</v>
      </c>
    </row>
    <row r="861" spans="1:16" x14ac:dyDescent="0.2">
      <c r="A861" s="2">
        <v>42832</v>
      </c>
      <c r="B861" s="3">
        <v>19378832835.411598</v>
      </c>
      <c r="C861" s="3">
        <f t="shared" si="78"/>
        <v>17862735479.756809</v>
      </c>
      <c r="D861" s="4">
        <f>LN(Table1[[#This Row],[NV]])</f>
        <v>23.687447216384459</v>
      </c>
      <c r="E861" s="5">
        <v>717479</v>
      </c>
      <c r="F861" s="5">
        <f t="shared" si="79"/>
        <v>514776115441</v>
      </c>
      <c r="G861" s="8">
        <f t="shared" si="80"/>
        <v>468021950317.13336</v>
      </c>
      <c r="H861" s="5">
        <f t="shared" si="81"/>
        <v>9674127.3488114793</v>
      </c>
      <c r="I861" s="5">
        <f t="shared" si="82"/>
        <v>9171124.9027678464</v>
      </c>
      <c r="J861" s="5">
        <f>Table1[[#This Row],[DAA 
(n)]]^1.5</f>
        <v>607734360.16938531</v>
      </c>
      <c r="K861" s="5">
        <f t="shared" si="83"/>
        <v>564899941.76073754</v>
      </c>
      <c r="L861" s="7">
        <f>LN(Table1[[#This Row],[NV]]/Table1[[#This Row],[NV_MA-1]])</f>
        <v>-3.1843338177667517</v>
      </c>
      <c r="M861" s="7">
        <f>LN(Table1[[#This Row],[NV]]/Table1[[#This Row],[NV_MA-2]])</f>
        <v>7.6558767076178524</v>
      </c>
      <c r="N861" s="4">
        <f>LN(Table1[[#This Row],[NV]]/Table1[[#This Row],[NV_MA-3]])</f>
        <v>3.5352880371855635</v>
      </c>
      <c r="O861" s="7">
        <f>LN(Table1[[#This Row],[NV]]/Table1[[#This Row],[Metcalfe
NV ~ n^2]])</f>
        <v>-3.27955069940535</v>
      </c>
      <c r="P861" s="7">
        <f>Table1[[#This Row],[NV_MA-1]]*$M$3</f>
        <v>468021950317.13336</v>
      </c>
    </row>
    <row r="862" spans="1:16" x14ac:dyDescent="0.2">
      <c r="A862" s="2">
        <v>42831</v>
      </c>
      <c r="B862" s="3">
        <v>19423001888.395</v>
      </c>
      <c r="C862" s="3">
        <f t="shared" si="78"/>
        <v>17839102422.526527</v>
      </c>
      <c r="D862" s="4">
        <f>LN(Table1[[#This Row],[NV]])</f>
        <v>23.689723865021083</v>
      </c>
      <c r="E862" s="5">
        <v>700828</v>
      </c>
      <c r="F862" s="5">
        <f t="shared" si="79"/>
        <v>491159885584</v>
      </c>
      <c r="G862" s="8">
        <f t="shared" si="80"/>
        <v>466550651832.43335</v>
      </c>
      <c r="H862" s="5">
        <f t="shared" si="81"/>
        <v>9433157.3352161814</v>
      </c>
      <c r="I862" s="5">
        <f t="shared" si="82"/>
        <v>9155965.1689289585</v>
      </c>
      <c r="J862" s="5">
        <f>Table1[[#This Row],[DAA 
(n)]]^1.5</f>
        <v>586701457.5523603</v>
      </c>
      <c r="K862" s="5">
        <f t="shared" si="83"/>
        <v>563582715.55772471</v>
      </c>
      <c r="L862" s="7">
        <f>LN(Table1[[#This Row],[NV]]/Table1[[#This Row],[NV_MA-1]])</f>
        <v>-3.1789085647374509</v>
      </c>
      <c r="M862" s="7">
        <f>LN(Table1[[#This Row],[NV]]/Table1[[#This Row],[NV_MA-2]])</f>
        <v>7.6598077091536121</v>
      </c>
      <c r="N862" s="4">
        <f>LN(Table1[[#This Row],[NV]]/Table1[[#This Row],[NV_MA-3]])</f>
        <v>3.5398991954271035</v>
      </c>
      <c r="O862" s="7">
        <f>LN(Table1[[#This Row],[NV]]/Table1[[#This Row],[Metcalfe
NV ~ n^2]])</f>
        <v>-3.2303116792670457</v>
      </c>
      <c r="P862" s="7">
        <f>Table1[[#This Row],[NV_MA-1]]*$M$3</f>
        <v>466550651832.43335</v>
      </c>
    </row>
    <row r="863" spans="1:16" x14ac:dyDescent="0.2">
      <c r="A863" s="2">
        <v>42830</v>
      </c>
      <c r="B863" s="3">
        <v>18465129660.7388</v>
      </c>
      <c r="C863" s="3">
        <f t="shared" si="78"/>
        <v>17858398389.712029</v>
      </c>
      <c r="D863" s="4">
        <f>LN(Table1[[#This Row],[NV]])</f>
        <v>23.63914990719968</v>
      </c>
      <c r="E863" s="5">
        <v>739640</v>
      </c>
      <c r="F863" s="5">
        <f t="shared" si="79"/>
        <v>547067329600</v>
      </c>
      <c r="G863" s="8">
        <f t="shared" si="80"/>
        <v>468367321024.43335</v>
      </c>
      <c r="H863" s="5">
        <f t="shared" si="81"/>
        <v>9995434.9458477665</v>
      </c>
      <c r="I863" s="5">
        <f t="shared" si="82"/>
        <v>9174247.2013557982</v>
      </c>
      <c r="J863" s="5">
        <f>Table1[[#This Row],[DAA 
(n)]]^1.5</f>
        <v>636107600.69766867</v>
      </c>
      <c r="K863" s="5">
        <f t="shared" si="83"/>
        <v>565188663.06443405</v>
      </c>
      <c r="L863" s="7">
        <f>LN(Table1[[#This Row],[NV]]/Table1[[#This Row],[NV_MA-1]])</f>
        <v>-3.2333687917956957</v>
      </c>
      <c r="M863" s="7">
        <f>LN(Table1[[#This Row],[NV]]/Table1[[#This Row],[NV_MA-2]])</f>
        <v>7.60723900755952</v>
      </c>
      <c r="N863" s="4">
        <f>LN(Table1[[#This Row],[NV]]/Table1[[#This Row],[NV_MA-3]])</f>
        <v>3.486479756898615</v>
      </c>
      <c r="O863" s="7">
        <f>LN(Table1[[#This Row],[NV]]/Table1[[#This Row],[Metcalfe
NV ~ n^2]])</f>
        <v>-3.388687813442163</v>
      </c>
      <c r="P863" s="7">
        <f>Table1[[#This Row],[NV_MA-1]]*$M$3</f>
        <v>468367321024.43335</v>
      </c>
    </row>
    <row r="864" spans="1:16" x14ac:dyDescent="0.2">
      <c r="A864" s="2">
        <v>42829</v>
      </c>
      <c r="B864" s="3">
        <v>18562153298.209202</v>
      </c>
      <c r="C864" s="3">
        <f t="shared" si="78"/>
        <v>17935346250.10416</v>
      </c>
      <c r="D864" s="4">
        <f>LN(Table1[[#This Row],[NV]])</f>
        <v>23.644390575797352</v>
      </c>
      <c r="E864" s="5">
        <v>634031</v>
      </c>
      <c r="F864" s="5">
        <f t="shared" si="79"/>
        <v>401995308961</v>
      </c>
      <c r="G864" s="8">
        <f t="shared" si="80"/>
        <v>465346525612.29999</v>
      </c>
      <c r="H864" s="5">
        <f t="shared" si="81"/>
        <v>8470561.0386769865</v>
      </c>
      <c r="I864" s="5">
        <f t="shared" si="82"/>
        <v>9143362.908733774</v>
      </c>
      <c r="J864" s="5">
        <f>Table1[[#This Row],[DAA 
(n)]]^1.5</f>
        <v>504853927.12729508</v>
      </c>
      <c r="K864" s="5">
        <f t="shared" si="83"/>
        <v>562495612.26703179</v>
      </c>
      <c r="L864" s="7">
        <f>LN(Table1[[#This Row],[NV]]/Table1[[#This Row],[NV_MA-1]])</f>
        <v>-3.2216576055711093</v>
      </c>
      <c r="M864" s="7">
        <f>LN(Table1[[#This Row],[NV]]/Table1[[#This Row],[NV_MA-2]])</f>
        <v>7.615851766915954</v>
      </c>
      <c r="N864" s="4">
        <f>LN(Table1[[#This Row],[NV]]/Table1[[#This Row],[NV_MA-3]])</f>
        <v>3.4964966841990908</v>
      </c>
      <c r="O864" s="7">
        <f>LN(Table1[[#This Row],[NV]]/Table1[[#This Row],[Metcalfe
NV ~ n^2]])</f>
        <v>-3.0753156804487514</v>
      </c>
      <c r="P864" s="7">
        <f>Table1[[#This Row],[NV_MA-1]]*$M$3</f>
        <v>465346525612.29999</v>
      </c>
    </row>
    <row r="865" spans="1:16" x14ac:dyDescent="0.2">
      <c r="A865" s="2">
        <v>42828</v>
      </c>
      <c r="B865" s="3">
        <v>18604950334.220798</v>
      </c>
      <c r="C865" s="3">
        <f t="shared" si="78"/>
        <v>18005754588.884598</v>
      </c>
      <c r="D865" s="4">
        <f>LN(Table1[[#This Row],[NV]])</f>
        <v>23.646693529255856</v>
      </c>
      <c r="E865" s="5">
        <v>736529</v>
      </c>
      <c r="F865" s="5">
        <f t="shared" si="79"/>
        <v>542474967841</v>
      </c>
      <c r="G865" s="8">
        <f t="shared" si="80"/>
        <v>468092304418.79999</v>
      </c>
      <c r="H865" s="5">
        <f t="shared" si="81"/>
        <v>9950288.6960545387</v>
      </c>
      <c r="I865" s="5">
        <f t="shared" si="82"/>
        <v>9173106.5285454355</v>
      </c>
      <c r="J865" s="5">
        <f>Table1[[#This Row],[DAA 
(n)]]^1.5</f>
        <v>632098525.22289789</v>
      </c>
      <c r="K865" s="5">
        <f t="shared" si="83"/>
        <v>565020704.3486923</v>
      </c>
      <c r="L865" s="7">
        <f>LN(Table1[[#This Row],[NV]]/Table1[[#This Row],[NV_MA-1]])</f>
        <v>-3.2252378158246984</v>
      </c>
      <c r="M865" s="7">
        <f>LN(Table1[[#This Row],[NV]]/Table1[[#This Row],[NV_MA-2]])</f>
        <v>7.6149069715593454</v>
      </c>
      <c r="N865" s="4">
        <f>LN(Table1[[#This Row],[NV]]/Table1[[#This Row],[NV_MA-3]])</f>
        <v>3.4943205959516042</v>
      </c>
      <c r="O865" s="7">
        <f>LN(Table1[[#This Row],[NV]]/Table1[[#This Row],[Metcalfe
NV ~ n^2]])</f>
        <v>-3.3727142498120144</v>
      </c>
      <c r="P865" s="7">
        <f>Table1[[#This Row],[NV_MA-1]]*$M$3</f>
        <v>468092304418.79999</v>
      </c>
    </row>
    <row r="866" spans="1:16" x14ac:dyDescent="0.2">
      <c r="A866" s="2">
        <v>42827</v>
      </c>
      <c r="B866" s="3">
        <v>17966971908.7103</v>
      </c>
      <c r="C866" s="3">
        <f t="shared" si="78"/>
        <v>18070699042.787827</v>
      </c>
      <c r="D866" s="4">
        <f>LN(Table1[[#This Row],[NV]])</f>
        <v>23.611801015402012</v>
      </c>
      <c r="E866" s="5">
        <v>648586</v>
      </c>
      <c r="F866" s="5">
        <f t="shared" si="79"/>
        <v>420663799396</v>
      </c>
      <c r="G866" s="8">
        <f t="shared" si="80"/>
        <v>463101317811.96667</v>
      </c>
      <c r="H866" s="5">
        <f t="shared" si="81"/>
        <v>8679734.501444459</v>
      </c>
      <c r="I866" s="5">
        <f t="shared" si="82"/>
        <v>9120271.7524377443</v>
      </c>
      <c r="J866" s="5">
        <f>Table1[[#This Row],[DAA 
(n)]]^1.5</f>
        <v>522337679.08801341</v>
      </c>
      <c r="K866" s="5">
        <f t="shared" si="83"/>
        <v>560487956.23654687</v>
      </c>
      <c r="L866" s="7">
        <f>LN(Table1[[#This Row],[NV]]/Table1[[#This Row],[NV_MA-1]])</f>
        <v>-3.2494106806585963</v>
      </c>
      <c r="M866" s="7">
        <f>LN(Table1[[#This Row],[NV]]/Table1[[#This Row],[NV_MA-2]])</f>
        <v>7.5857908563790142</v>
      </c>
      <c r="N866" s="4">
        <f>LN(Table1[[#This Row],[NV]]/Table1[[#This Row],[NV_MA-3]])</f>
        <v>3.4674827026915378</v>
      </c>
      <c r="O866" s="7">
        <f>LN(Table1[[#This Row],[NV]]/Table1[[#This Row],[Metcalfe
NV ~ n^2]])</f>
        <v>-3.1532987599383695</v>
      </c>
      <c r="P866" s="7">
        <f>Table1[[#This Row],[NV_MA-1]]*$M$3</f>
        <v>463101317811.96667</v>
      </c>
    </row>
    <row r="867" spans="1:16" x14ac:dyDescent="0.2">
      <c r="A867" s="2">
        <v>42826</v>
      </c>
      <c r="B867" s="3">
        <v>17704176776.530499</v>
      </c>
      <c r="C867" s="3">
        <f t="shared" si="78"/>
        <v>18167864786.599255</v>
      </c>
      <c r="D867" s="4">
        <f>LN(Table1[[#This Row],[NV]])</f>
        <v>23.597066424763391</v>
      </c>
      <c r="E867" s="5">
        <v>642373</v>
      </c>
      <c r="F867" s="5">
        <f t="shared" si="79"/>
        <v>412643071129</v>
      </c>
      <c r="G867" s="8">
        <f t="shared" si="80"/>
        <v>466957514661.46667</v>
      </c>
      <c r="H867" s="5">
        <f t="shared" si="81"/>
        <v>8590405.5725667644</v>
      </c>
      <c r="I867" s="5">
        <f t="shared" si="82"/>
        <v>9160607.1043163761</v>
      </c>
      <c r="J867" s="5">
        <f>Table1[[#This Row],[DAA 
(n)]]^1.5</f>
        <v>514850237.96279758</v>
      </c>
      <c r="K867" s="5">
        <f t="shared" si="83"/>
        <v>563967967.27593958</v>
      </c>
      <c r="L867" s="7">
        <f>LN(Table1[[#This Row],[NV]]/Table1[[#This Row],[NV_MA-1]])</f>
        <v>-3.2724376906844608</v>
      </c>
      <c r="M867" s="7">
        <f>LN(Table1[[#This Row],[NV]]/Table1[[#This Row],[NV_MA-2]])</f>
        <v>7.5666434125455542</v>
      </c>
      <c r="N867" s="4">
        <f>LN(Table1[[#This Row],[NV]]/Table1[[#This Row],[NV_MA-3]])</f>
        <v>3.4465584125240243</v>
      </c>
      <c r="O867" s="7">
        <f>LN(Table1[[#This Row],[NV]]/Table1[[#This Row],[Metcalfe
NV ~ n^2]])</f>
        <v>-3.1487823969235871</v>
      </c>
      <c r="P867" s="7">
        <f>Table1[[#This Row],[NV_MA-1]]*$M$3</f>
        <v>466957514661.46667</v>
      </c>
    </row>
    <row r="868" spans="1:16" x14ac:dyDescent="0.2">
      <c r="A868" s="2">
        <v>42825</v>
      </c>
      <c r="B868" s="3">
        <v>17575951028.326199</v>
      </c>
      <c r="C868" s="3">
        <f t="shared" si="78"/>
        <v>18259441699.838638</v>
      </c>
      <c r="D868" s="4">
        <f>LN(Table1[[#This Row],[NV]])</f>
        <v>23.5897973857439</v>
      </c>
      <c r="E868" s="5">
        <v>634568</v>
      </c>
      <c r="F868" s="5">
        <f t="shared" si="79"/>
        <v>402676546624</v>
      </c>
      <c r="G868" s="8">
        <f t="shared" si="80"/>
        <v>471210980631.33331</v>
      </c>
      <c r="H868" s="5">
        <f t="shared" si="81"/>
        <v>8478272.5071518403</v>
      </c>
      <c r="I868" s="5">
        <f t="shared" si="82"/>
        <v>9205204.3372812532</v>
      </c>
      <c r="J868" s="5">
        <f>Table1[[#This Row],[DAA 
(n)]]^1.5</f>
        <v>505495450.8579663</v>
      </c>
      <c r="K868" s="5">
        <f t="shared" si="83"/>
        <v>567811310.21588349</v>
      </c>
      <c r="L868" s="7">
        <f>LN(Table1[[#This Row],[NV]]/Table1[[#This Row],[NV_MA-1]])</f>
        <v>-3.2887743868153385</v>
      </c>
      <c r="M868" s="7">
        <f>LN(Table1[[#This Row],[NV]]/Table1[[#This Row],[NV_MA-2]])</f>
        <v>7.5545178148313248</v>
      </c>
      <c r="N868" s="4">
        <f>LN(Table1[[#This Row],[NV]]/Table1[[#This Row],[NV_MA-3]])</f>
        <v>3.4324976645733729</v>
      </c>
      <c r="O868" s="7">
        <f>LN(Table1[[#This Row],[NV]]/Table1[[#This Row],[Metcalfe
NV ~ n^2]])</f>
        <v>-3.1316020770460335</v>
      </c>
      <c r="P868" s="7">
        <f>Table1[[#This Row],[NV_MA-1]]*$M$3</f>
        <v>471210980631.33331</v>
      </c>
    </row>
    <row r="869" spans="1:16" x14ac:dyDescent="0.2">
      <c r="A869" s="2">
        <v>42824</v>
      </c>
      <c r="B869" s="3">
        <v>16863262866.302401</v>
      </c>
      <c r="C869" s="3">
        <f t="shared" si="78"/>
        <v>18336604945.673016</v>
      </c>
      <c r="D869" s="4">
        <f>LN(Table1[[#This Row],[NV]])</f>
        <v>23.548403297860375</v>
      </c>
      <c r="E869" s="5">
        <v>689337</v>
      </c>
      <c r="F869" s="5">
        <f t="shared" si="79"/>
        <v>475185499569</v>
      </c>
      <c r="G869" s="8">
        <f t="shared" si="80"/>
        <v>473220717568</v>
      </c>
      <c r="H869" s="5">
        <f t="shared" si="81"/>
        <v>9267091.9951868374</v>
      </c>
      <c r="I869" s="5">
        <f t="shared" si="82"/>
        <v>9227206.2036230918</v>
      </c>
      <c r="J869" s="5">
        <f>Table1[[#This Row],[DAA 
(n)]]^1.5</f>
        <v>572331151.27205396</v>
      </c>
      <c r="K869" s="5">
        <f t="shared" si="83"/>
        <v>569670111.2532115</v>
      </c>
      <c r="L869" s="7">
        <f>LN(Table1[[#This Row],[NV]]/Table1[[#This Row],[NV_MA-1]])</f>
        <v>-3.3344244520746456</v>
      </c>
      <c r="M869" s="7">
        <f>LN(Table1[[#This Row],[NV]]/Table1[[#This Row],[NV_MA-2]])</f>
        <v>7.510736423698182</v>
      </c>
      <c r="N869" s="4">
        <f>LN(Table1[[#This Row],[NV]]/Table1[[#This Row],[NV_MA-3]])</f>
        <v>3.3878352987965452</v>
      </c>
      <c r="O869" s="7">
        <f>LN(Table1[[#This Row],[NV]]/Table1[[#This Row],[Metcalfe
NV ~ n^2]])</f>
        <v>-3.3385677922939001</v>
      </c>
      <c r="P869" s="7">
        <f>Table1[[#This Row],[NV_MA-1]]*$M$3</f>
        <v>473220717568</v>
      </c>
    </row>
    <row r="870" spans="1:16" x14ac:dyDescent="0.2">
      <c r="A870" s="2">
        <v>42823</v>
      </c>
      <c r="B870" s="3">
        <v>16888765398.0515</v>
      </c>
      <c r="C870" s="3">
        <f t="shared" si="78"/>
        <v>18415832001.302319</v>
      </c>
      <c r="D870" s="4">
        <f>LN(Table1[[#This Row],[NV]])</f>
        <v>23.549914468472259</v>
      </c>
      <c r="E870" s="5">
        <v>677629</v>
      </c>
      <c r="F870" s="5">
        <f t="shared" si="79"/>
        <v>459181061641</v>
      </c>
      <c r="G870" s="8">
        <f t="shared" si="80"/>
        <v>473918916314.23334</v>
      </c>
      <c r="H870" s="5">
        <f t="shared" si="81"/>
        <v>9098087.6610448305</v>
      </c>
      <c r="I870" s="5">
        <f t="shared" si="82"/>
        <v>9234447.3302359264</v>
      </c>
      <c r="J870" s="5">
        <f>Table1[[#This Row],[DAA 
(n)]]^1.5</f>
        <v>557812158.00547945</v>
      </c>
      <c r="K870" s="5">
        <f t="shared" si="83"/>
        <v>570297400.87747848</v>
      </c>
      <c r="L870" s="7">
        <f>LN(Table1[[#This Row],[NV]]/Table1[[#This Row],[NV_MA-1]])</f>
        <v>-3.3343876129081491</v>
      </c>
      <c r="M870" s="7">
        <f>LN(Table1[[#This Row],[NV]]/Table1[[#This Row],[NV_MA-2]])</f>
        <v>7.5114631437763295</v>
      </c>
      <c r="N870" s="4">
        <f>LN(Table1[[#This Row],[NV]]/Table1[[#This Row],[NV_MA-3]])</f>
        <v>3.3882459298212835</v>
      </c>
      <c r="O870" s="7">
        <f>LN(Table1[[#This Row],[NV]]/Table1[[#This Row],[Metcalfe
NV ~ n^2]])</f>
        <v>-3.3027959705580385</v>
      </c>
      <c r="P870" s="7">
        <f>Table1[[#This Row],[NV_MA-1]]*$M$3</f>
        <v>473918916314.23334</v>
      </c>
    </row>
    <row r="871" spans="1:16" x14ac:dyDescent="0.2">
      <c r="A871" s="2">
        <v>42822</v>
      </c>
      <c r="B871" s="3">
        <v>16975887612.9503</v>
      </c>
      <c r="C871" s="3">
        <f t="shared" si="78"/>
        <v>18497237263.455666</v>
      </c>
      <c r="D871" s="4">
        <f>LN(Table1[[#This Row],[NV]])</f>
        <v>23.555059798446823</v>
      </c>
      <c r="E871" s="5">
        <v>738882</v>
      </c>
      <c r="F871" s="5">
        <f t="shared" si="79"/>
        <v>545946609924</v>
      </c>
      <c r="G871" s="8">
        <f t="shared" si="80"/>
        <v>473200102548.73334</v>
      </c>
      <c r="H871" s="5">
        <f t="shared" si="81"/>
        <v>9984433.7838922702</v>
      </c>
      <c r="I871" s="5">
        <f t="shared" si="82"/>
        <v>9226710.1725536343</v>
      </c>
      <c r="J871" s="5">
        <f>Table1[[#This Row],[DAA 
(n)]]^1.5</f>
        <v>635130004.82882714</v>
      </c>
      <c r="K871" s="5">
        <f t="shared" si="83"/>
        <v>569638568.99675226</v>
      </c>
      <c r="L871" s="7">
        <f>LN(Table1[[#This Row],[NV]]/Table1[[#This Row],[NV_MA-1]])</f>
        <v>-3.3277243873170939</v>
      </c>
      <c r="M871" s="7">
        <f>LN(Table1[[#This Row],[NV]]/Table1[[#This Row],[NV_MA-2]])</f>
        <v>7.5174466831788944</v>
      </c>
      <c r="N871" s="4">
        <f>LN(Table1[[#This Row],[NV]]/Table1[[#This Row],[NV_MA-3]])</f>
        <v>3.394547170253094</v>
      </c>
      <c r="O871" s="7">
        <f>LN(Table1[[#This Row],[NV]]/Table1[[#This Row],[Metcalfe
NV ~ n^2]])</f>
        <v>-3.4707272254413439</v>
      </c>
      <c r="P871" s="7">
        <f>Table1[[#This Row],[NV_MA-1]]*$M$3</f>
        <v>473200102548.73334</v>
      </c>
    </row>
    <row r="872" spans="1:16" x14ac:dyDescent="0.2">
      <c r="A872" s="2">
        <v>42821</v>
      </c>
      <c r="B872" s="3">
        <v>16937423477.862301</v>
      </c>
      <c r="C872" s="3">
        <f t="shared" si="78"/>
        <v>18568954076.015736</v>
      </c>
      <c r="D872" s="4">
        <f>LN(Table1[[#This Row],[NV]])</f>
        <v>23.552791417663936</v>
      </c>
      <c r="E872" s="5">
        <v>610984</v>
      </c>
      <c r="F872" s="5">
        <f t="shared" si="79"/>
        <v>373301448256</v>
      </c>
      <c r="G872" s="8">
        <f t="shared" si="80"/>
        <v>469665853341.13336</v>
      </c>
      <c r="H872" s="5">
        <f t="shared" si="81"/>
        <v>8140033.5520856148</v>
      </c>
      <c r="I872" s="5">
        <f t="shared" si="82"/>
        <v>9190262.5936573464</v>
      </c>
      <c r="J872" s="5">
        <f>Table1[[#This Row],[DAA 
(n)]]^1.5</f>
        <v>477578487.85434663</v>
      </c>
      <c r="K872" s="5">
        <f t="shared" si="83"/>
        <v>566473201.42030787</v>
      </c>
      <c r="L872" s="7">
        <f>LN(Table1[[#This Row],[NV]]/Table1[[#This Row],[NV_MA-1]])</f>
        <v>-3.3224959108035264</v>
      </c>
      <c r="M872" s="7">
        <f>LN(Table1[[#This Row],[NV]]/Table1[[#This Row],[NV_MA-2]])</f>
        <v>7.5191363498929196</v>
      </c>
      <c r="N872" s="4">
        <f>LN(Table1[[#This Row],[NV]]/Table1[[#This Row],[NV_MA-3]])</f>
        <v>3.3978510858751538</v>
      </c>
      <c r="O872" s="7">
        <f>LN(Table1[[#This Row],[NV]]/Table1[[#This Row],[Metcalfe
NV ~ n^2]])</f>
        <v>-3.0928606847990237</v>
      </c>
      <c r="P872" s="7">
        <f>Table1[[#This Row],[NV_MA-1]]*$M$3</f>
        <v>469665853341.13336</v>
      </c>
    </row>
    <row r="873" spans="1:16" x14ac:dyDescent="0.2">
      <c r="A873" s="2">
        <v>42820</v>
      </c>
      <c r="B873" s="3">
        <v>15637233759.264299</v>
      </c>
      <c r="C873" s="3">
        <f t="shared" si="78"/>
        <v>18625624168.843269</v>
      </c>
      <c r="D873" s="4">
        <f>LN(Table1[[#This Row],[NV]])</f>
        <v>23.472920686808045</v>
      </c>
      <c r="E873" s="5">
        <v>573816</v>
      </c>
      <c r="F873" s="5">
        <f t="shared" si="79"/>
        <v>329264801856</v>
      </c>
      <c r="G873" s="8">
        <f t="shared" si="80"/>
        <v>475569312514.23334</v>
      </c>
      <c r="H873" s="5">
        <f t="shared" si="81"/>
        <v>7608836.9223373635</v>
      </c>
      <c r="I873" s="5">
        <f t="shared" si="82"/>
        <v>9253199.4163533729</v>
      </c>
      <c r="J873" s="5">
        <f>Table1[[#This Row],[DAA 
(n)]]^1.5</f>
        <v>434669312.85956019</v>
      </c>
      <c r="K873" s="5">
        <f t="shared" si="83"/>
        <v>571854460.54127717</v>
      </c>
      <c r="L873" s="7">
        <f>LN(Table1[[#This Row],[NV]]/Table1[[#This Row],[NV_MA-1]])</f>
        <v>-3.4148577891437131</v>
      </c>
      <c r="M873" s="7">
        <f>LN(Table1[[#This Row],[NV]]/Table1[[#This Row],[NV_MA-2]])</f>
        <v>7.4324407542741069</v>
      </c>
      <c r="N873" s="4">
        <f>LN(Table1[[#This Row],[NV]]/Table1[[#This Row],[NV_MA-3]])</f>
        <v>3.3085256094523747</v>
      </c>
      <c r="O873" s="7">
        <f>LN(Table1[[#This Row],[NV]]/Table1[[#This Row],[Metcalfe
NV ~ n^2]])</f>
        <v>-3.0472074460337137</v>
      </c>
      <c r="P873" s="7">
        <f>Table1[[#This Row],[NV_MA-1]]*$M$3</f>
        <v>475569312514.23334</v>
      </c>
    </row>
    <row r="874" spans="1:16" x14ac:dyDescent="0.2">
      <c r="A874" s="2">
        <v>42819</v>
      </c>
      <c r="B874" s="3">
        <v>15725921903.4513</v>
      </c>
      <c r="C874" s="3">
        <f t="shared" si="78"/>
        <v>18743830756.742977</v>
      </c>
      <c r="D874" s="4">
        <f>LN(Table1[[#This Row],[NV]])</f>
        <v>23.478576264425019</v>
      </c>
      <c r="E874" s="5">
        <v>622498</v>
      </c>
      <c r="F874" s="5">
        <f t="shared" si="79"/>
        <v>387503760004</v>
      </c>
      <c r="G874" s="8">
        <f t="shared" si="80"/>
        <v>484032122591.16669</v>
      </c>
      <c r="H874" s="5">
        <f t="shared" si="81"/>
        <v>8305054.3868127204</v>
      </c>
      <c r="I874" s="5">
        <f t="shared" si="82"/>
        <v>9344377.6297520362</v>
      </c>
      <c r="J874" s="5">
        <f>Table1[[#This Row],[DAA 
(n)]]^1.5</f>
        <v>491141848.75142688</v>
      </c>
      <c r="K874" s="5">
        <f t="shared" si="83"/>
        <v>579609512.56245542</v>
      </c>
      <c r="L874" s="7">
        <f>LN(Table1[[#This Row],[NV]]/Table1[[#This Row],[NV_MA-1]])</f>
        <v>-3.4268408460257147</v>
      </c>
      <c r="M874" s="7">
        <f>LN(Table1[[#This Row],[NV]]/Table1[[#This Row],[NV_MA-2]])</f>
        <v>7.4282908670485188</v>
      </c>
      <c r="N874" s="4">
        <f>LN(Table1[[#This Row],[NV]]/Table1[[#This Row],[NV_MA-3]])</f>
        <v>3.3007110838603269</v>
      </c>
      <c r="O874" s="7">
        <f>LN(Table1[[#This Row],[NV]]/Table1[[#This Row],[Metcalfe
NV ~ n^2]])</f>
        <v>-3.2044151245038477</v>
      </c>
      <c r="P874" s="7">
        <f>Table1[[#This Row],[NV_MA-1]]*$M$3</f>
        <v>484032122591.16669</v>
      </c>
    </row>
    <row r="875" spans="1:16" x14ac:dyDescent="0.2">
      <c r="A875" s="2">
        <v>42818</v>
      </c>
      <c r="B875" s="3">
        <v>15180766238.5387</v>
      </c>
      <c r="C875" s="3">
        <f t="shared" si="78"/>
        <v>18860819654.410259</v>
      </c>
      <c r="D875" s="4">
        <f>LN(Table1[[#This Row],[NV]])</f>
        <v>23.443295084487062</v>
      </c>
      <c r="E875" s="5">
        <v>702675</v>
      </c>
      <c r="F875" s="5">
        <f t="shared" si="79"/>
        <v>493752155625</v>
      </c>
      <c r="G875" s="8">
        <f t="shared" si="80"/>
        <v>487554581749.56665</v>
      </c>
      <c r="H875" s="5">
        <f t="shared" si="81"/>
        <v>9459867.4197478779</v>
      </c>
      <c r="I875" s="5">
        <f t="shared" si="82"/>
        <v>9382674.2273599748</v>
      </c>
      <c r="J875" s="5">
        <f>Table1[[#This Row],[DAA 
(n)]]^1.5</f>
        <v>589022322.11843908</v>
      </c>
      <c r="K875" s="5">
        <f t="shared" si="83"/>
        <v>582855055.14462721</v>
      </c>
      <c r="L875" s="7">
        <f>LN(Table1[[#This Row],[NV]]/Table1[[#This Row],[NV_MA-1]])</f>
        <v>-3.4693729991931233</v>
      </c>
      <c r="M875" s="7">
        <f>LN(Table1[[#This Row],[NV]]/Table1[[#This Row],[NV_MA-2]])</f>
        <v>7.3889197052719462</v>
      </c>
      <c r="N875" s="4">
        <f>LN(Table1[[#This Row],[NV]]/Table1[[#This Row],[NV_MA-3]])</f>
        <v>3.2598459900460184</v>
      </c>
      <c r="O875" s="7">
        <f>LN(Table1[[#This Row],[NV]]/Table1[[#This Row],[Metcalfe
NV ~ n^2]])</f>
        <v>-3.482004434487934</v>
      </c>
      <c r="P875" s="7">
        <f>Table1[[#This Row],[NV_MA-1]]*$M$3</f>
        <v>487554581749.56665</v>
      </c>
    </row>
    <row r="876" spans="1:16" x14ac:dyDescent="0.2">
      <c r="A876" s="2">
        <v>42817</v>
      </c>
      <c r="B876" s="3">
        <v>16690135752.548901</v>
      </c>
      <c r="C876" s="3">
        <f t="shared" si="78"/>
        <v>18964003167.199974</v>
      </c>
      <c r="D876" s="4">
        <f>LN(Table1[[#This Row],[NV]])</f>
        <v>23.538083708352737</v>
      </c>
      <c r="E876" s="5">
        <v>680140</v>
      </c>
      <c r="F876" s="5">
        <f t="shared" si="79"/>
        <v>462590419600</v>
      </c>
      <c r="G876" s="8">
        <f t="shared" si="80"/>
        <v>484210468666.09998</v>
      </c>
      <c r="H876" s="5">
        <f t="shared" si="81"/>
        <v>9134316.8856051341</v>
      </c>
      <c r="I876" s="5">
        <f t="shared" si="82"/>
        <v>9346447.4942410048</v>
      </c>
      <c r="J876" s="5">
        <f>Table1[[#This Row],[DAA 
(n)]]^1.5</f>
        <v>560915544.43315673</v>
      </c>
      <c r="K876" s="5">
        <f t="shared" si="83"/>
        <v>579779757.35054362</v>
      </c>
      <c r="L876" s="7">
        <f>LN(Table1[[#This Row],[NV]]/Table1[[#This Row],[NV_MA-1]])</f>
        <v>-3.3677017934052156</v>
      </c>
      <c r="M876" s="7">
        <f>LN(Table1[[#This Row],[NV]]/Table1[[#This Row],[NV_MA-2]])</f>
        <v>7.4875768264260705</v>
      </c>
      <c r="N876" s="4">
        <f>LN(Table1[[#This Row],[NV]]/Table1[[#This Row],[NV_MA-3]])</f>
        <v>3.3599248476691601</v>
      </c>
      <c r="O876" s="7">
        <f>LN(Table1[[#This Row],[NV]]/Table1[[#This Row],[Metcalfe
NV ~ n^2]])</f>
        <v>-3.322024168275997</v>
      </c>
      <c r="P876" s="7">
        <f>Table1[[#This Row],[NV_MA-1]]*$M$3</f>
        <v>484210468666.09998</v>
      </c>
    </row>
    <row r="877" spans="1:16" x14ac:dyDescent="0.2">
      <c r="A877" s="2">
        <v>42816</v>
      </c>
      <c r="B877" s="3">
        <v>16836417663.129</v>
      </c>
      <c r="C877" s="3">
        <f t="shared" si="78"/>
        <v>19016352966.896255</v>
      </c>
      <c r="D877" s="4">
        <f>LN(Table1[[#This Row],[NV]])</f>
        <v>23.546810095288119</v>
      </c>
      <c r="E877" s="5">
        <v>742361</v>
      </c>
      <c r="F877" s="5">
        <f t="shared" si="79"/>
        <v>551099854321</v>
      </c>
      <c r="G877" s="8">
        <f t="shared" si="80"/>
        <v>482642812332.76666</v>
      </c>
      <c r="H877" s="5">
        <f t="shared" si="81"/>
        <v>10034932.317970585</v>
      </c>
      <c r="I877" s="5">
        <f t="shared" si="82"/>
        <v>9329403.3643123694</v>
      </c>
      <c r="J877" s="5">
        <f>Table1[[#This Row],[DAA 
(n)]]^1.5</f>
        <v>639621011.97005093</v>
      </c>
      <c r="K877" s="5">
        <f t="shared" si="83"/>
        <v>578335175.19738948</v>
      </c>
      <c r="L877" s="7">
        <f>LN(Table1[[#This Row],[NV]]/Table1[[#This Row],[NV_MA-1]])</f>
        <v>-3.3557326027520387</v>
      </c>
      <c r="M877" s="7">
        <f>LN(Table1[[#This Row],[NV]]/Table1[[#This Row],[NV_MA-2]])</f>
        <v>7.4981284726002091</v>
      </c>
      <c r="N877" s="4">
        <f>LN(Table1[[#This Row],[NV]]/Table1[[#This Row],[NV_MA-3]])</f>
        <v>3.3711459488367184</v>
      </c>
      <c r="O877" s="7">
        <f>LN(Table1[[#This Row],[NV]]/Table1[[#This Row],[Metcalfe
NV ~ n^2]])</f>
        <v>-3.4883717582052225</v>
      </c>
      <c r="P877" s="7">
        <f>Table1[[#This Row],[NV_MA-1]]*$M$3</f>
        <v>482642812332.76666</v>
      </c>
    </row>
    <row r="878" spans="1:16" x14ac:dyDescent="0.2">
      <c r="A878" s="2">
        <v>42815</v>
      </c>
      <c r="B878" s="3">
        <v>18043669246.004799</v>
      </c>
      <c r="C878" s="3">
        <f t="shared" si="78"/>
        <v>19042105814.174374</v>
      </c>
      <c r="D878" s="4">
        <f>LN(Table1[[#This Row],[NV]])</f>
        <v>23.61606072591028</v>
      </c>
      <c r="E878" s="5">
        <v>686680</v>
      </c>
      <c r="F878" s="5">
        <f t="shared" si="79"/>
        <v>471529422400</v>
      </c>
      <c r="G878" s="8">
        <f t="shared" si="80"/>
        <v>478618443876.23334</v>
      </c>
      <c r="H878" s="5">
        <f t="shared" si="81"/>
        <v>9228720.7812931985</v>
      </c>
      <c r="I878" s="5">
        <f t="shared" si="82"/>
        <v>9287797.9133446049</v>
      </c>
      <c r="J878" s="5">
        <f>Table1[[#This Row],[DAA 
(n)]]^1.5</f>
        <v>569025327.88412106</v>
      </c>
      <c r="K878" s="5">
        <f t="shared" si="83"/>
        <v>574726137.38519502</v>
      </c>
      <c r="L878" s="7">
        <f>LN(Table1[[#This Row],[NV]]/Table1[[#This Row],[NV_MA-1]])</f>
        <v>-3.2781088229100179</v>
      </c>
      <c r="M878" s="7">
        <f>LN(Table1[[#This Row],[NV]]/Table1[[#This Row],[NV_MA-2]])</f>
        <v>7.5718486816096222</v>
      </c>
      <c r="N878" s="4">
        <f>LN(Table1[[#This Row],[NV]]/Table1[[#This Row],[NV_MA-3]])</f>
        <v>3.4466565234156961</v>
      </c>
      <c r="O878" s="7">
        <f>LN(Table1[[#This Row],[NV]]/Table1[[#This Row],[Metcalfe
NV ~ n^2]])</f>
        <v>-3.2631866128594509</v>
      </c>
      <c r="P878" s="7">
        <f>Table1[[#This Row],[NV_MA-1]]*$M$3</f>
        <v>478618443876.23334</v>
      </c>
    </row>
    <row r="879" spans="1:16" x14ac:dyDescent="0.2">
      <c r="A879" s="2">
        <v>42814</v>
      </c>
      <c r="B879" s="3">
        <v>16839878321.3452</v>
      </c>
      <c r="C879" s="3">
        <f t="shared" si="78"/>
        <v>19011429960.266495</v>
      </c>
      <c r="D879" s="4">
        <f>LN(Table1[[#This Row],[NV]])</f>
        <v>23.547015620161162</v>
      </c>
      <c r="E879" s="5">
        <v>658172</v>
      </c>
      <c r="F879" s="5">
        <f t="shared" si="79"/>
        <v>433190381584</v>
      </c>
      <c r="G879" s="8">
        <f t="shared" si="80"/>
        <v>474606463770.09998</v>
      </c>
      <c r="H879" s="5">
        <f t="shared" si="81"/>
        <v>8817676.1180167627</v>
      </c>
      <c r="I879" s="5">
        <f t="shared" si="82"/>
        <v>9242738.7188022416</v>
      </c>
      <c r="J879" s="5">
        <f>Table1[[#This Row],[DAA 
(n)]]^1.5</f>
        <v>533960466.54027218</v>
      </c>
      <c r="K879" s="5">
        <f t="shared" si="83"/>
        <v>570964690.62277901</v>
      </c>
      <c r="L879" s="7">
        <f>LN(Table1[[#This Row],[NV]]/Table1[[#This Row],[NV_MA-1]])</f>
        <v>-3.3387361801001956</v>
      </c>
      <c r="M879" s="7">
        <f>LN(Table1[[#This Row],[NV]]/Table1[[#This Row],[NV_MA-2]])</f>
        <v>7.5076668223217746</v>
      </c>
      <c r="N879" s="4">
        <f>LN(Table1[[#This Row],[NV]]/Table1[[#This Row],[NV_MA-3]])</f>
        <v>3.3841776922413906</v>
      </c>
      <c r="O879" s="7">
        <f>LN(Table1[[#This Row],[NV]]/Table1[[#This Row],[Metcalfe
NV ~ n^2]])</f>
        <v>-3.2474275284892289</v>
      </c>
      <c r="P879" s="7">
        <f>Table1[[#This Row],[NV_MA-1]]*$M$3</f>
        <v>474606463770.09998</v>
      </c>
    </row>
    <row r="880" spans="1:16" x14ac:dyDescent="0.2">
      <c r="A880" s="2">
        <v>42813</v>
      </c>
      <c r="B880" s="3">
        <v>16553582293.813601</v>
      </c>
      <c r="C880" s="3">
        <f t="shared" si="78"/>
        <v>19021836032.855881</v>
      </c>
      <c r="D880" s="4">
        <f>LN(Table1[[#This Row],[NV]])</f>
        <v>23.529868368145362</v>
      </c>
      <c r="E880" s="5">
        <v>664913</v>
      </c>
      <c r="F880" s="5">
        <f t="shared" si="79"/>
        <v>442109297569</v>
      </c>
      <c r="G880" s="8">
        <f t="shared" si="80"/>
        <v>475987602547.29999</v>
      </c>
      <c r="H880" s="5">
        <f t="shared" si="81"/>
        <v>8914762.1920686811</v>
      </c>
      <c r="I880" s="5">
        <f t="shared" si="82"/>
        <v>9257523.3020931706</v>
      </c>
      <c r="J880" s="5">
        <f>Table1[[#This Row],[DAA 
(n)]]^1.5</f>
        <v>542184672.75873339</v>
      </c>
      <c r="K880" s="5">
        <f t="shared" si="83"/>
        <v>572226820.08499074</v>
      </c>
      <c r="L880" s="7">
        <f>LN(Table1[[#This Row],[NV]]/Table1[[#This Row],[NV_MA-1]])</f>
        <v>-3.3587892776245942</v>
      </c>
      <c r="M880" s="7">
        <f>LN(Table1[[#This Row],[NV]]/Table1[[#This Row],[NV_MA-2]])</f>
        <v>7.4889212592743117</v>
      </c>
      <c r="N880" s="4">
        <f>LN(Table1[[#This Row],[NV]]/Table1[[#This Row],[NV_MA-3]])</f>
        <v>3.3648223587918218</v>
      </c>
      <c r="O880" s="7">
        <f>LN(Table1[[#This Row],[NV]]/Table1[[#This Row],[Metcalfe
NV ~ n^2]])</f>
        <v>-3.2849545998780685</v>
      </c>
      <c r="P880" s="7">
        <f>Table1[[#This Row],[NV_MA-1]]*$M$3</f>
        <v>475987602547.29999</v>
      </c>
    </row>
    <row r="881" spans="1:16" x14ac:dyDescent="0.2">
      <c r="A881" s="2">
        <v>42812</v>
      </c>
      <c r="B881" s="3">
        <v>15616177573.0126</v>
      </c>
      <c r="C881" s="3">
        <f t="shared" si="78"/>
        <v>19040641233.909538</v>
      </c>
      <c r="D881" s="4">
        <f>LN(Table1[[#This Row],[NV]])</f>
        <v>23.471573237775125</v>
      </c>
      <c r="E881" s="5">
        <v>689478</v>
      </c>
      <c r="F881" s="5">
        <f t="shared" si="79"/>
        <v>475379912484</v>
      </c>
      <c r="G881" s="8">
        <f t="shared" si="80"/>
        <v>477451694815</v>
      </c>
      <c r="H881" s="5">
        <f t="shared" si="81"/>
        <v>9269128.5410680883</v>
      </c>
      <c r="I881" s="5">
        <f t="shared" si="82"/>
        <v>9273035.4825450145</v>
      </c>
      <c r="J881" s="5">
        <f>Table1[[#This Row],[DAA 
(n)]]^1.5</f>
        <v>572506760.92046618</v>
      </c>
      <c r="K881" s="5">
        <f t="shared" si="83"/>
        <v>573557379.8062824</v>
      </c>
      <c r="L881" s="7">
        <f>LN(Table1[[#This Row],[NV]]/Table1[[#This Row],[NV_MA-1]])</f>
        <v>-3.4201555912836796</v>
      </c>
      <c r="M881" s="7">
        <f>LN(Table1[[#This Row],[NV]]/Table1[[#This Row],[NV_MA-2]])</f>
        <v>7.4289519015636545</v>
      </c>
      <c r="N881" s="4">
        <f>LN(Table1[[#This Row],[NV]]/Table1[[#This Row],[NV_MA-3]])</f>
        <v>3.3042046962736982</v>
      </c>
      <c r="O881" s="7">
        <f>LN(Table1[[#This Row],[NV]]/Table1[[#This Row],[Metcalfe
NV ~ n^2]])</f>
        <v>-3.4158068992795401</v>
      </c>
      <c r="P881" s="7">
        <f>Table1[[#This Row],[NV_MA-1]]*$M$3</f>
        <v>477451694815</v>
      </c>
    </row>
    <row r="882" spans="1:16" x14ac:dyDescent="0.2">
      <c r="A882" s="2">
        <v>42811</v>
      </c>
      <c r="B882" s="3">
        <v>17390758588.155102</v>
      </c>
      <c r="C882" s="3">
        <f t="shared" si="78"/>
        <v>19078844496.512444</v>
      </c>
      <c r="D882" s="4">
        <f>LN(Table1[[#This Row],[NV]])</f>
        <v>23.579204786451761</v>
      </c>
      <c r="E882" s="5">
        <v>711639</v>
      </c>
      <c r="F882" s="5">
        <f t="shared" si="79"/>
        <v>506430066321</v>
      </c>
      <c r="G882" s="8">
        <f t="shared" si="80"/>
        <v>476917651652.20001</v>
      </c>
      <c r="H882" s="5">
        <f t="shared" si="81"/>
        <v>9589567.5473119039</v>
      </c>
      <c r="I882" s="5">
        <f t="shared" si="82"/>
        <v>9267397.1153840888</v>
      </c>
      <c r="J882" s="5">
        <f>Table1[[#This Row],[DAA 
(n)]]^1.5</f>
        <v>600329397.88636935</v>
      </c>
      <c r="K882" s="5">
        <f t="shared" si="83"/>
        <v>573072951.81336808</v>
      </c>
      <c r="L882" s="7">
        <f>LN(Table1[[#This Row],[NV]]/Table1[[#This Row],[NV_MA-1]])</f>
        <v>-3.3114048884336253</v>
      </c>
      <c r="M882" s="7">
        <f>LN(Table1[[#This Row],[NV]]/Table1[[#This Row],[NV_MA-2]])</f>
        <v>7.5371916741644043</v>
      </c>
      <c r="N882" s="4">
        <f>LN(Table1[[#This Row],[NV]]/Table1[[#This Row],[NV_MA-3]])</f>
        <v>3.4126812043210699</v>
      </c>
      <c r="O882" s="7">
        <f>LN(Table1[[#This Row],[NV]]/Table1[[#This Row],[Metcalfe
NV ~ n^2]])</f>
        <v>-3.3714472922339289</v>
      </c>
      <c r="P882" s="7">
        <f>Table1[[#This Row],[NV_MA-1]]*$M$3</f>
        <v>476917651652.20001</v>
      </c>
    </row>
    <row r="883" spans="1:16" x14ac:dyDescent="0.2">
      <c r="A883" s="2">
        <v>42810</v>
      </c>
      <c r="B883" s="3">
        <v>19106964810.7201</v>
      </c>
      <c r="C883" s="3">
        <f t="shared" si="78"/>
        <v>19045488666.229778</v>
      </c>
      <c r="D883" s="4">
        <f>LN(Table1[[#This Row],[NV]])</f>
        <v>23.673318755306344</v>
      </c>
      <c r="E883" s="5">
        <v>729304</v>
      </c>
      <c r="F883" s="5">
        <f t="shared" si="79"/>
        <v>531884324416</v>
      </c>
      <c r="G883" s="8">
        <f t="shared" si="80"/>
        <v>473281479595.13336</v>
      </c>
      <c r="H883" s="5">
        <f t="shared" si="81"/>
        <v>9845491.6388082821</v>
      </c>
      <c r="I883" s="5">
        <f t="shared" si="82"/>
        <v>9228336.7367256563</v>
      </c>
      <c r="J883" s="5">
        <f>Table1[[#This Row],[DAA 
(n)]]^1.5</f>
        <v>622820492.06323147</v>
      </c>
      <c r="K883" s="5">
        <f t="shared" si="83"/>
        <v>569744216.35894561</v>
      </c>
      <c r="L883" s="7">
        <f>LN(Table1[[#This Row],[NV]]/Table1[[#This Row],[NV_MA-1]])</f>
        <v>-3.2096373874150799</v>
      </c>
      <c r="M883" s="7">
        <f>LN(Table1[[#This Row],[NV]]/Table1[[#This Row],[NV_MA-2]])</f>
        <v>7.6355293669371616</v>
      </c>
      <c r="N883" s="4">
        <f>LN(Table1[[#This Row],[NV]]/Table1[[#This Row],[NV_MA-3]])</f>
        <v>3.5126206804587699</v>
      </c>
      <c r="O883" s="7">
        <f>LN(Table1[[#This Row],[NV]]/Table1[[#This Row],[Metcalfe
NV ~ n^2]])</f>
        <v>-3.3263731120309559</v>
      </c>
      <c r="P883" s="7">
        <f>Table1[[#This Row],[NV_MA-1]]*$M$3</f>
        <v>473281479595.13336</v>
      </c>
    </row>
    <row r="884" spans="1:16" x14ac:dyDescent="0.2">
      <c r="A884" s="2">
        <v>42809</v>
      </c>
      <c r="B884" s="3">
        <v>20412350079.661499</v>
      </c>
      <c r="C884" s="3">
        <f t="shared" si="78"/>
        <v>18953956488.139702</v>
      </c>
      <c r="D884" s="4">
        <f>LN(Table1[[#This Row],[NV]])</f>
        <v>23.739405950680151</v>
      </c>
      <c r="E884" s="5">
        <v>673841</v>
      </c>
      <c r="F884" s="5">
        <f t="shared" si="79"/>
        <v>454061693281</v>
      </c>
      <c r="G884" s="8">
        <f t="shared" si="80"/>
        <v>470815782656.23334</v>
      </c>
      <c r="H884" s="5">
        <f t="shared" si="81"/>
        <v>9043451.2348677889</v>
      </c>
      <c r="I884" s="5">
        <f t="shared" si="82"/>
        <v>9202973.1900753621</v>
      </c>
      <c r="J884" s="5">
        <f>Table1[[#This Row],[DAA 
(n)]]^1.5</f>
        <v>553141379.27130485</v>
      </c>
      <c r="K884" s="5">
        <f t="shared" si="83"/>
        <v>567538760.26808715</v>
      </c>
      <c r="L884" s="7">
        <f>LN(Table1[[#This Row],[NV]]/Table1[[#This Row],[NV_MA-1]])</f>
        <v>-3.1383267841496161</v>
      </c>
      <c r="M884" s="7">
        <f>LN(Table1[[#This Row],[NV]]/Table1[[#This Row],[NV_MA-2]])</f>
        <v>7.7043687880356959</v>
      </c>
      <c r="N884" s="4">
        <f>LN(Table1[[#This Row],[NV]]/Table1[[#This Row],[NV_MA-3]])</f>
        <v>3.5825863456607885</v>
      </c>
      <c r="O884" s="7">
        <f>LN(Table1[[#This Row],[NV]]/Table1[[#This Row],[Metcalfe
NV ~ n^2]])</f>
        <v>-3.1020929633597727</v>
      </c>
      <c r="P884" s="7">
        <f>Table1[[#This Row],[NV_MA-1]]*$M$3</f>
        <v>470815782656.23334</v>
      </c>
    </row>
    <row r="885" spans="1:16" x14ac:dyDescent="0.2">
      <c r="A885" s="2">
        <v>42808</v>
      </c>
      <c r="B885" s="3">
        <v>20213663790.264198</v>
      </c>
      <c r="C885" s="3">
        <f t="shared" si="78"/>
        <v>18812235385.449944</v>
      </c>
      <c r="D885" s="4">
        <f>LN(Table1[[#This Row],[NV]])</f>
        <v>23.729624637941722</v>
      </c>
      <c r="E885" s="5">
        <v>747825</v>
      </c>
      <c r="F885" s="5">
        <f t="shared" si="79"/>
        <v>559242230625</v>
      </c>
      <c r="G885" s="8">
        <f t="shared" si="80"/>
        <v>470865282992.33331</v>
      </c>
      <c r="H885" s="5">
        <f t="shared" si="81"/>
        <v>10114276.493981434</v>
      </c>
      <c r="I885" s="5">
        <f t="shared" si="82"/>
        <v>9203502.4615464881</v>
      </c>
      <c r="J885" s="5">
        <f>Table1[[#This Row],[DAA 
(n)]]^1.5</f>
        <v>646695694.37034273</v>
      </c>
      <c r="K885" s="5">
        <f t="shared" si="83"/>
        <v>567583968.06623352</v>
      </c>
      <c r="L885" s="7">
        <f>LN(Table1[[#This Row],[NV]]/Table1[[#This Row],[NV_MA-1]])</f>
        <v>-3.1482132287377791</v>
      </c>
      <c r="M885" s="7">
        <f>LN(Table1[[#This Row],[NV]]/Table1[[#This Row],[NV_MA-2]])</f>
        <v>7.6945299660291928</v>
      </c>
      <c r="N885" s="4">
        <f>LN(Table1[[#This Row],[NV]]/Table1[[#This Row],[NV_MA-3]])</f>
        <v>3.5727253802168994</v>
      </c>
      <c r="O885" s="7">
        <f>LN(Table1[[#This Row],[NV]]/Table1[[#This Row],[Metcalfe
NV ~ n^2]])</f>
        <v>-3.3202239067884851</v>
      </c>
      <c r="P885" s="7">
        <f>Table1[[#This Row],[NV_MA-1]]*$M$3</f>
        <v>470865282992.33331</v>
      </c>
    </row>
    <row r="886" spans="1:16" x14ac:dyDescent="0.2">
      <c r="A886" s="2">
        <v>42807</v>
      </c>
      <c r="B886" s="3">
        <v>20095461364.369598</v>
      </c>
      <c r="C886" s="3">
        <f t="shared" si="78"/>
        <v>18680486039.791889</v>
      </c>
      <c r="D886" s="4">
        <f>LN(Table1[[#This Row],[NV]])</f>
        <v>23.723759823746477</v>
      </c>
      <c r="E886" s="5">
        <v>681914</v>
      </c>
      <c r="F886" s="5">
        <f t="shared" si="79"/>
        <v>465006703396</v>
      </c>
      <c r="G886" s="8">
        <f t="shared" si="80"/>
        <v>462765725903.36664</v>
      </c>
      <c r="H886" s="5">
        <f t="shared" si="81"/>
        <v>9159918.1128330063</v>
      </c>
      <c r="I886" s="5">
        <f t="shared" si="82"/>
        <v>9114549.0515367575</v>
      </c>
      <c r="J886" s="5">
        <f>Table1[[#This Row],[DAA 
(n)]]^1.5</f>
        <v>563111517.49860263</v>
      </c>
      <c r="K886" s="5">
        <f t="shared" si="83"/>
        <v>560084920.21983397</v>
      </c>
      <c r="L886" s="7">
        <f>LN(Table1[[#This Row],[NV]]/Table1[[#This Row],[NV_MA-1]])</f>
        <v>-3.1367269476598332</v>
      </c>
      <c r="M886" s="7">
        <f>LN(Table1[[#This Row],[NV]]/Table1[[#This Row],[NV_MA-2]])</f>
        <v>7.6983773321023214</v>
      </c>
      <c r="N886" s="4">
        <f>LN(Table1[[#This Row],[NV]]/Table1[[#This Row],[NV_MA-3]])</f>
        <v>3.5801608502999791</v>
      </c>
      <c r="O886" s="7">
        <f>LN(Table1[[#This Row],[NV]]/Table1[[#This Row],[Metcalfe
NV ~ n^2]])</f>
        <v>-3.1415578345887596</v>
      </c>
      <c r="P886" s="7">
        <f>Table1[[#This Row],[NV_MA-1]]*$M$3</f>
        <v>462765725903.36664</v>
      </c>
    </row>
    <row r="887" spans="1:16" x14ac:dyDescent="0.2">
      <c r="A887" s="2">
        <v>42806</v>
      </c>
      <c r="B887" s="3">
        <v>19969225806.410801</v>
      </c>
      <c r="C887" s="3">
        <f t="shared" si="78"/>
        <v>18555353493.788532</v>
      </c>
      <c r="D887" s="4">
        <f>LN(Table1[[#This Row],[NV]])</f>
        <v>23.717458215791435</v>
      </c>
      <c r="E887" s="5">
        <v>598360</v>
      </c>
      <c r="F887" s="5">
        <f t="shared" si="79"/>
        <v>358034689600</v>
      </c>
      <c r="G887" s="8">
        <f t="shared" si="80"/>
        <v>460227610487.53333</v>
      </c>
      <c r="H887" s="5">
        <f t="shared" si="81"/>
        <v>7959353.5206051171</v>
      </c>
      <c r="I887" s="5">
        <f t="shared" si="82"/>
        <v>9086575.1782459691</v>
      </c>
      <c r="J887" s="5">
        <f>Table1[[#This Row],[DAA 
(n)]]^1.5</f>
        <v>462853796.42934316</v>
      </c>
      <c r="K887" s="5">
        <f t="shared" si="83"/>
        <v>557728989.2687726</v>
      </c>
      <c r="L887" s="7">
        <f>LN(Table1[[#This Row],[NV]]/Table1[[#This Row],[NV_MA-1]])</f>
        <v>-3.1375287936699672</v>
      </c>
      <c r="M887" s="7">
        <f>LN(Table1[[#This Row],[NV]]/Table1[[#This Row],[NV_MA-2]])</f>
        <v>7.6951495887024475</v>
      </c>
      <c r="N887" s="4">
        <f>LN(Table1[[#This Row],[NV]]/Table1[[#This Row],[NV_MA-3]])</f>
        <v>3.578074495741737</v>
      </c>
      <c r="O887" s="7">
        <f>LN(Table1[[#This Row],[NV]]/Table1[[#This Row],[Metcalfe
NV ~ n^2]])</f>
        <v>-2.886437501185358</v>
      </c>
      <c r="P887" s="7">
        <f>Table1[[#This Row],[NV_MA-1]]*$M$3</f>
        <v>460227610487.53333</v>
      </c>
    </row>
    <row r="888" spans="1:16" x14ac:dyDescent="0.2">
      <c r="A888" s="2">
        <v>42805</v>
      </c>
      <c r="B888" s="3">
        <v>19076489140.277199</v>
      </c>
      <c r="C888" s="3">
        <f t="shared" si="78"/>
        <v>18426440255.069614</v>
      </c>
      <c r="D888" s="4">
        <f>LN(Table1[[#This Row],[NV]])</f>
        <v>23.67172247871213</v>
      </c>
      <c r="E888" s="5">
        <v>690924</v>
      </c>
      <c r="F888" s="5">
        <f t="shared" si="79"/>
        <v>477375973776</v>
      </c>
      <c r="G888" s="8">
        <f t="shared" si="80"/>
        <v>462784666787.83331</v>
      </c>
      <c r="H888" s="5">
        <f t="shared" si="81"/>
        <v>9290015.632151911</v>
      </c>
      <c r="I888" s="5">
        <f t="shared" si="82"/>
        <v>9115752.7374136224</v>
      </c>
      <c r="J888" s="5">
        <f>Table1[[#This Row],[DAA 
(n)]]^1.5</f>
        <v>574308729.95733607</v>
      </c>
      <c r="K888" s="5">
        <f t="shared" si="83"/>
        <v>560147139.05570817</v>
      </c>
      <c r="L888" s="7">
        <f>LN(Table1[[#This Row],[NV]]/Table1[[#This Row],[NV_MA-1]])</f>
        <v>-3.1888052216044134</v>
      </c>
      <c r="M888" s="7">
        <f>LN(Table1[[#This Row],[NV]]/Table1[[#This Row],[NV_MA-2]])</f>
        <v>7.6462079337544804</v>
      </c>
      <c r="N888" s="4">
        <f>LN(Table1[[#This Row],[NV]]/Table1[[#This Row],[NV_MA-3]])</f>
        <v>3.5280124232171883</v>
      </c>
      <c r="O888" s="7">
        <f>LN(Table1[[#This Row],[NV]]/Table1[[#This Row],[Metcalfe
NV ~ n^2]])</f>
        <v>-3.2198477436333413</v>
      </c>
      <c r="P888" s="7">
        <f>Table1[[#This Row],[NV_MA-1]]*$M$3</f>
        <v>462784666787.83331</v>
      </c>
    </row>
    <row r="889" spans="1:16" x14ac:dyDescent="0.2">
      <c r="A889" s="2">
        <v>42804</v>
      </c>
      <c r="B889" s="3">
        <v>17805304675.1381</v>
      </c>
      <c r="C889" s="3">
        <f t="shared" si="78"/>
        <v>18319740084.140968</v>
      </c>
      <c r="D889" s="4">
        <f>LN(Table1[[#This Row],[NV]])</f>
        <v>23.602762265303863</v>
      </c>
      <c r="E889" s="5">
        <v>747049</v>
      </c>
      <c r="F889" s="5">
        <f t="shared" si="79"/>
        <v>558082208401</v>
      </c>
      <c r="G889" s="8">
        <f t="shared" si="80"/>
        <v>465776299926.26666</v>
      </c>
      <c r="H889" s="5">
        <f t="shared" si="81"/>
        <v>10103005.555503672</v>
      </c>
      <c r="I889" s="5">
        <f t="shared" si="82"/>
        <v>9145771.5428659823</v>
      </c>
      <c r="J889" s="5">
        <f>Table1[[#This Row],[DAA 
(n)]]^1.5</f>
        <v>645689364.71321833</v>
      </c>
      <c r="K889" s="5">
        <f t="shared" si="83"/>
        <v>562787524.39126408</v>
      </c>
      <c r="L889" s="7">
        <f>LN(Table1[[#This Row],[NV]]/Table1[[#This Row],[NV_MA-1]])</f>
        <v>-3.2642090474339498</v>
      </c>
      <c r="M889" s="7">
        <f>LN(Table1[[#This Row],[NV]]/Table1[[#This Row],[NV_MA-2]])</f>
        <v>7.5739600613282345</v>
      </c>
      <c r="N889" s="4">
        <f>LN(Table1[[#This Row],[NV]]/Table1[[#This Row],[NV_MA-3]])</f>
        <v>3.4543495493826009</v>
      </c>
      <c r="O889" s="7">
        <f>LN(Table1[[#This Row],[NV]]/Table1[[#This Row],[Metcalfe
NV ~ n^2]])</f>
        <v>-3.4450098500558339</v>
      </c>
      <c r="P889" s="7">
        <f>Table1[[#This Row],[NV_MA-1]]*$M$3</f>
        <v>465776299926.26666</v>
      </c>
    </row>
    <row r="890" spans="1:16" x14ac:dyDescent="0.2">
      <c r="A890" s="2">
        <v>42803</v>
      </c>
      <c r="B890" s="3">
        <v>19341556300.890301</v>
      </c>
      <c r="C890" s="3">
        <f t="shared" si="78"/>
        <v>18292824619.408195</v>
      </c>
      <c r="D890" s="4">
        <f>LN(Table1[[#This Row],[NV]])</f>
        <v>23.685521794307416</v>
      </c>
      <c r="E890" s="5">
        <v>705017</v>
      </c>
      <c r="F890" s="5">
        <f t="shared" si="79"/>
        <v>497048970289</v>
      </c>
      <c r="G890" s="8">
        <f t="shared" si="80"/>
        <v>462054685534.53333</v>
      </c>
      <c r="H890" s="5">
        <f t="shared" si="81"/>
        <v>9493742.844072409</v>
      </c>
      <c r="I890" s="5">
        <f t="shared" si="82"/>
        <v>9107721.6155342925</v>
      </c>
      <c r="J890" s="5">
        <f>Table1[[#This Row],[DAA 
(n)]]^1.5</f>
        <v>591969571.75706196</v>
      </c>
      <c r="K890" s="5">
        <f t="shared" si="83"/>
        <v>559469790.62685764</v>
      </c>
      <c r="L890" s="7">
        <f>LN(Table1[[#This Row],[NV]]/Table1[[#This Row],[NV_MA-1]])</f>
        <v>-3.1734272936737837</v>
      </c>
      <c r="M890" s="7">
        <f>LN(Table1[[#This Row],[NV]]/Table1[[#This Row],[NV_MA-2]])</f>
        <v>7.6608886534381107</v>
      </c>
      <c r="N890" s="4">
        <f>LN(Table1[[#This Row],[NV]]/Table1[[#This Row],[NV_MA-3]])</f>
        <v>3.5430217035665441</v>
      </c>
      <c r="O890" s="7">
        <f>LN(Table1[[#This Row],[NV]]/Table1[[#This Row],[Metcalfe
NV ~ n^2]])</f>
        <v>-3.2464325956503006</v>
      </c>
      <c r="P890" s="7">
        <f>Table1[[#This Row],[NV_MA-1]]*$M$3</f>
        <v>462054685534.53333</v>
      </c>
    </row>
    <row r="891" spans="1:16" x14ac:dyDescent="0.2">
      <c r="A891" s="2">
        <v>42802</v>
      </c>
      <c r="B891" s="3">
        <v>18669841118.503201</v>
      </c>
      <c r="C891" s="3">
        <f t="shared" si="78"/>
        <v>18215313340.08707</v>
      </c>
      <c r="D891" s="4">
        <f>LN(Table1[[#This Row],[NV]])</f>
        <v>23.650175284474717</v>
      </c>
      <c r="E891" s="5">
        <v>686030</v>
      </c>
      <c r="F891" s="5">
        <f t="shared" si="79"/>
        <v>470637160900</v>
      </c>
      <c r="G891" s="8">
        <f t="shared" si="80"/>
        <v>462827352203.59998</v>
      </c>
      <c r="H891" s="5">
        <f t="shared" si="81"/>
        <v>9219335.3336448707</v>
      </c>
      <c r="I891" s="5">
        <f t="shared" si="82"/>
        <v>9115564.5141452551</v>
      </c>
      <c r="J891" s="5">
        <f>Table1[[#This Row],[DAA 
(n)]]^1.5</f>
        <v>568217574.0790019</v>
      </c>
      <c r="K891" s="5">
        <f t="shared" si="83"/>
        <v>560156009.69267499</v>
      </c>
      <c r="L891" s="7">
        <f>LN(Table1[[#This Row],[NV]]/Table1[[#This Row],[NV_MA-1]])</f>
        <v>-3.2104446476083144</v>
      </c>
      <c r="M891" s="7">
        <f>LN(Table1[[#This Row],[NV]]/Table1[[#This Row],[NV_MA-2]])</f>
        <v>7.6246813878625241</v>
      </c>
      <c r="N891" s="4">
        <f>LN(Table1[[#This Row],[NV]]/Table1[[#This Row],[NV_MA-3]])</f>
        <v>3.5064493928429639</v>
      </c>
      <c r="O891" s="7">
        <f>LN(Table1[[#This Row],[NV]]/Table1[[#This Row],[Metcalfe
NV ~ n^2]])</f>
        <v>-3.2271779905857674</v>
      </c>
      <c r="P891" s="7">
        <f>Table1[[#This Row],[NV_MA-1]]*$M$3</f>
        <v>462827352203.59998</v>
      </c>
    </row>
    <row r="892" spans="1:16" x14ac:dyDescent="0.2">
      <c r="A892" s="2">
        <v>42801</v>
      </c>
      <c r="B892" s="3">
        <v>20001880903.960098</v>
      </c>
      <c r="C892" s="3">
        <f t="shared" si="78"/>
        <v>18143812751.336681</v>
      </c>
      <c r="D892" s="4">
        <f>LN(Table1[[#This Row],[NV]])</f>
        <v>23.719092151276435</v>
      </c>
      <c r="E892" s="5">
        <v>738688</v>
      </c>
      <c r="F892" s="5">
        <f t="shared" si="79"/>
        <v>545659961344</v>
      </c>
      <c r="G892" s="8">
        <f t="shared" si="80"/>
        <v>459647268643.46667</v>
      </c>
      <c r="H892" s="5">
        <f t="shared" si="81"/>
        <v>9981618.3080213871</v>
      </c>
      <c r="I892" s="5">
        <f t="shared" si="82"/>
        <v>9080342.1916378215</v>
      </c>
      <c r="J892" s="5">
        <f>Table1[[#This Row],[DAA 
(n)]]^1.5</f>
        <v>634879882.75363958</v>
      </c>
      <c r="K892" s="5">
        <f t="shared" si="83"/>
        <v>557196497.4408133</v>
      </c>
      <c r="L892" s="7">
        <f>LN(Table1[[#This Row],[NV]]/Table1[[#This Row],[NV_MA-1]])</f>
        <v>-3.1346330737092112</v>
      </c>
      <c r="M892" s="7">
        <f>LN(Table1[[#This Row],[NV]]/Table1[[#This Row],[NV_MA-2]])</f>
        <v>7.6974697151053446</v>
      </c>
      <c r="N892" s="4">
        <f>LN(Table1[[#This Row],[NV]]/Table1[[#This Row],[NV_MA-3]])</f>
        <v>3.5806636374262428</v>
      </c>
      <c r="O892" s="7">
        <f>LN(Table1[[#This Row],[NV]]/Table1[[#This Row],[Metcalfe
NV ~ n^2]])</f>
        <v>-3.3061696859847323</v>
      </c>
      <c r="P892" s="7">
        <f>Table1[[#This Row],[NV_MA-1]]*$M$3</f>
        <v>459647268643.46667</v>
      </c>
    </row>
    <row r="893" spans="1:16" x14ac:dyDescent="0.2">
      <c r="A893" s="2">
        <v>42800</v>
      </c>
      <c r="B893" s="3">
        <v>20773565472.502602</v>
      </c>
      <c r="C893" s="3">
        <f t="shared" si="78"/>
        <v>18023148289.933449</v>
      </c>
      <c r="D893" s="4">
        <f>LN(Table1[[#This Row],[NV]])</f>
        <v>23.756947124642089</v>
      </c>
      <c r="E893" s="5">
        <v>675606</v>
      </c>
      <c r="F893" s="5">
        <f t="shared" si="79"/>
        <v>456443467236</v>
      </c>
      <c r="G893" s="8">
        <f t="shared" si="80"/>
        <v>457521697072.83331</v>
      </c>
      <c r="H893" s="5">
        <f t="shared" si="81"/>
        <v>9068906.1671869289</v>
      </c>
      <c r="I893" s="5">
        <f t="shared" si="82"/>
        <v>9058859.2820671163</v>
      </c>
      <c r="J893" s="5">
        <f>Table1[[#This Row],[DAA 
(n)]]^1.5</f>
        <v>555316076.77560127</v>
      </c>
      <c r="K893" s="5">
        <f t="shared" si="83"/>
        <v>555313148.96369779</v>
      </c>
      <c r="L893" s="7">
        <f>LN(Table1[[#This Row],[NV]]/Table1[[#This Row],[NV_MA-1]])</f>
        <v>-3.0921430211911654</v>
      </c>
      <c r="M893" s="7">
        <f>LN(Table1[[#This Row],[NV]]/Table1[[#This Row],[NV_MA-2]])</f>
        <v>7.7376933616064951</v>
      </c>
      <c r="N893" s="4">
        <f>LN(Table1[[#This Row],[NV]]/Table1[[#This Row],[NV_MA-3]])</f>
        <v>3.6219043796835879</v>
      </c>
      <c r="O893" s="7">
        <f>LN(Table1[[#This Row],[NV]]/Table1[[#This Row],[Metcalfe
NV ~ n^2]])</f>
        <v>-3.089783565099947</v>
      </c>
      <c r="P893" s="7">
        <f>Table1[[#This Row],[NV_MA-1]]*$M$3</f>
        <v>457521697072.83331</v>
      </c>
    </row>
    <row r="894" spans="1:16" x14ac:dyDescent="0.2">
      <c r="A894" s="2">
        <v>42799</v>
      </c>
      <c r="B894" s="3">
        <v>20674403461.622398</v>
      </c>
      <c r="C894" s="3">
        <f t="shared" si="78"/>
        <v>17887036164.739422</v>
      </c>
      <c r="D894" s="4">
        <f>LN(Table1[[#This Row],[NV]])</f>
        <v>23.752162224314024</v>
      </c>
      <c r="E894" s="5">
        <v>695966</v>
      </c>
      <c r="F894" s="5">
        <f t="shared" si="79"/>
        <v>484368673156</v>
      </c>
      <c r="G894" s="8">
        <f t="shared" si="80"/>
        <v>456618448499.13336</v>
      </c>
      <c r="H894" s="5">
        <f t="shared" si="81"/>
        <v>9362869.6330268607</v>
      </c>
      <c r="I894" s="5">
        <f t="shared" si="82"/>
        <v>9049080.4754463956</v>
      </c>
      <c r="J894" s="5">
        <f>Table1[[#This Row],[DAA 
(n)]]^1.5</f>
        <v>580606689.57710767</v>
      </c>
      <c r="K894" s="5">
        <f t="shared" si="83"/>
        <v>554482696.85487914</v>
      </c>
      <c r="L894" s="7">
        <f>LN(Table1[[#This Row],[NV]]/Table1[[#This Row],[NV_MA-1]])</f>
        <v>-3.0949517499835482</v>
      </c>
      <c r="M894" s="7">
        <f>LN(Table1[[#This Row],[NV]]/Table1[[#This Row],[NV_MA-2]])</f>
        <v>7.7339885187230966</v>
      </c>
      <c r="N894" s="4">
        <f>LN(Table1[[#This Row],[NV]]/Table1[[#This Row],[NV_MA-3]])</f>
        <v>3.6186160649968375</v>
      </c>
      <c r="O894" s="7">
        <f>LN(Table1[[#This Row],[NV]]/Table1[[#This Row],[Metcalfe
NV ~ n^2]])</f>
        <v>-3.1539499507832067</v>
      </c>
      <c r="P894" s="7">
        <f>Table1[[#This Row],[NV_MA-1]]*$M$3</f>
        <v>456618448499.13336</v>
      </c>
    </row>
    <row r="895" spans="1:16" x14ac:dyDescent="0.2">
      <c r="A895" s="2">
        <v>42798</v>
      </c>
      <c r="B895" s="3">
        <v>20553283951.3176</v>
      </c>
      <c r="C895" s="3">
        <f t="shared" si="78"/>
        <v>17744221247.479225</v>
      </c>
      <c r="D895" s="4">
        <f>LN(Table1[[#This Row],[NV]])</f>
        <v>23.746286568105344</v>
      </c>
      <c r="E895" s="5">
        <v>626694</v>
      </c>
      <c r="F895" s="5">
        <f t="shared" si="79"/>
        <v>392745369636</v>
      </c>
      <c r="G895" s="8">
        <f t="shared" si="80"/>
        <v>457432817500.73334</v>
      </c>
      <c r="H895" s="5">
        <f t="shared" si="81"/>
        <v>8365245.4128238456</v>
      </c>
      <c r="I895" s="5">
        <f t="shared" si="82"/>
        <v>9057439.5528822262</v>
      </c>
      <c r="J895" s="5">
        <f>Table1[[#This Row],[DAA 
(n)]]^1.5</f>
        <v>496116081.85853457</v>
      </c>
      <c r="K895" s="5">
        <f t="shared" si="83"/>
        <v>555210305.68629181</v>
      </c>
      <c r="L895" s="7">
        <f>LN(Table1[[#This Row],[NV]]/Table1[[#This Row],[NV_MA-1]])</f>
        <v>-3.1026092957806362</v>
      </c>
      <c r="M895" s="7">
        <f>LN(Table1[[#This Row],[NV]]/Table1[[#This Row],[NV_MA-2]])</f>
        <v>7.7271895400850781</v>
      </c>
      <c r="N895" s="4">
        <f>LN(Table1[[#This Row],[NV]]/Table1[[#This Row],[NV_MA-3]])</f>
        <v>3.6114290390056691</v>
      </c>
      <c r="O895" s="7">
        <f>LN(Table1[[#This Row],[NV]]/Table1[[#This Row],[Metcalfe
NV ~ n^2]])</f>
        <v>-2.9501407563108657</v>
      </c>
      <c r="P895" s="7">
        <f>Table1[[#This Row],[NV_MA-1]]*$M$3</f>
        <v>457432817500.73334</v>
      </c>
    </row>
    <row r="896" spans="1:16" x14ac:dyDescent="0.2">
      <c r="A896" s="2">
        <v>42797</v>
      </c>
      <c r="B896" s="3">
        <v>20881944223.053101</v>
      </c>
      <c r="C896" s="3">
        <f t="shared" si="78"/>
        <v>17601292793.674541</v>
      </c>
      <c r="D896" s="4">
        <f>LN(Table1[[#This Row],[NV]])</f>
        <v>23.762150709756892</v>
      </c>
      <c r="E896" s="5">
        <v>732359</v>
      </c>
      <c r="F896" s="5">
        <f t="shared" si="79"/>
        <v>536349704881</v>
      </c>
      <c r="G896" s="8">
        <f t="shared" si="80"/>
        <v>457906588929.16669</v>
      </c>
      <c r="H896" s="5">
        <f t="shared" si="81"/>
        <v>9889795.0578033514</v>
      </c>
      <c r="I896" s="5">
        <f t="shared" si="82"/>
        <v>9062818.2113885675</v>
      </c>
      <c r="J896" s="5">
        <f>Table1[[#This Row],[DAA 
(n)]]^1.5</f>
        <v>626738010.26979744</v>
      </c>
      <c r="K896" s="5">
        <f t="shared" si="83"/>
        <v>555657156.41795933</v>
      </c>
      <c r="L896" s="7">
        <f>LN(Table1[[#This Row],[NV]]/Table1[[#This Row],[NV_MA-1]])</f>
        <v>-3.0877803361990663</v>
      </c>
      <c r="M896" s="7">
        <f>LN(Table1[[#This Row],[NV]]/Table1[[#This Row],[NV_MA-2]])</f>
        <v>7.7424600192474644</v>
      </c>
      <c r="N896" s="4">
        <f>LN(Table1[[#This Row],[NV]]/Table1[[#This Row],[NV_MA-3]])</f>
        <v>3.6264886728810666</v>
      </c>
      <c r="O896" s="7">
        <f>LN(Table1[[#This Row],[NV]]/Table1[[#This Row],[Metcalfe
NV ~ n^2]])</f>
        <v>-3.2459015099969513</v>
      </c>
      <c r="P896" s="7">
        <f>Table1[[#This Row],[NV_MA-1]]*$M$3</f>
        <v>457906588929.16669</v>
      </c>
    </row>
    <row r="897" spans="1:16" x14ac:dyDescent="0.2">
      <c r="A897" s="2">
        <v>42796</v>
      </c>
      <c r="B897" s="3">
        <v>20451484173.712101</v>
      </c>
      <c r="C897" s="3">
        <f t="shared" si="78"/>
        <v>17436491259.252022</v>
      </c>
      <c r="D897" s="4">
        <f>LN(Table1[[#This Row],[NV]])</f>
        <v>23.741321292533375</v>
      </c>
      <c r="E897" s="5">
        <v>735015</v>
      </c>
      <c r="F897" s="5">
        <f t="shared" si="79"/>
        <v>540247050225</v>
      </c>
      <c r="G897" s="8">
        <f t="shared" si="80"/>
        <v>460356029523.93335</v>
      </c>
      <c r="H897" s="5">
        <f t="shared" si="81"/>
        <v>9928322.5615130402</v>
      </c>
      <c r="I897" s="5">
        <f t="shared" si="82"/>
        <v>9086347.4249991067</v>
      </c>
      <c r="J897" s="5">
        <f>Table1[[#This Row],[DAA 
(n)]]^1.5</f>
        <v>630150526.16111386</v>
      </c>
      <c r="K897" s="5">
        <f t="shared" si="83"/>
        <v>557769017.36891913</v>
      </c>
      <c r="L897" s="7">
        <f>LN(Table1[[#This Row],[NV]]/Table1[[#This Row],[NV_MA-1]])</f>
        <v>-3.1139447117562051</v>
      </c>
      <c r="M897" s="7">
        <f>LN(Table1[[#This Row],[NV]]/Table1[[#This Row],[NV_MA-2]])</f>
        <v>7.7190377305648221</v>
      </c>
      <c r="N897" s="4">
        <f>LN(Table1[[#This Row],[NV]]/Table1[[#This Row],[NV_MA-3]])</f>
        <v>3.60186580525518</v>
      </c>
      <c r="O897" s="7">
        <f>LN(Table1[[#This Row],[NV]]/Table1[[#This Row],[Metcalfe
NV ~ n^2]])</f>
        <v>-3.2739710797666164</v>
      </c>
      <c r="P897" s="7">
        <f>Table1[[#This Row],[NV_MA-1]]*$M$3</f>
        <v>460356029523.93335</v>
      </c>
    </row>
    <row r="898" spans="1:16" x14ac:dyDescent="0.2">
      <c r="A898" s="2">
        <v>42795</v>
      </c>
      <c r="B898" s="3">
        <v>19890848403.357498</v>
      </c>
      <c r="C898" s="3">
        <f t="shared" si="78"/>
        <v>17275721462.383419</v>
      </c>
      <c r="D898" s="4">
        <f>LN(Table1[[#This Row],[NV]])</f>
        <v>23.713525583671707</v>
      </c>
      <c r="E898" s="5">
        <v>680418</v>
      </c>
      <c r="F898" s="5">
        <f t="shared" si="79"/>
        <v>462968654724</v>
      </c>
      <c r="G898" s="8">
        <f t="shared" si="80"/>
        <v>458044253552.73334</v>
      </c>
      <c r="H898" s="5">
        <f t="shared" si="81"/>
        <v>9138328.4974070191</v>
      </c>
      <c r="I898" s="5">
        <f t="shared" si="82"/>
        <v>9062804.5193373486</v>
      </c>
      <c r="J898" s="5">
        <f>Table1[[#This Row],[DAA 
(n)]]^1.5</f>
        <v>561259481.97780633</v>
      </c>
      <c r="K898" s="5">
        <f t="shared" si="83"/>
        <v>555712330.47833383</v>
      </c>
      <c r="L898" s="7">
        <f>LN(Table1[[#This Row],[NV]]/Table1[[#This Row],[NV_MA-1]])</f>
        <v>-3.1367060561987241</v>
      </c>
      <c r="M898" s="7">
        <f>LN(Table1[[#This Row],[NV]]/Table1[[#This Row],[NV_MA-2]])</f>
        <v>7.6938364039574036</v>
      </c>
      <c r="N898" s="4">
        <f>LN(Table1[[#This Row],[NV]]/Table1[[#This Row],[NV_MA-3]])</f>
        <v>3.5777642565758958</v>
      </c>
      <c r="O898" s="7">
        <f>LN(Table1[[#This Row],[NV]]/Table1[[#This Row],[Metcalfe
NV ~ n^2]])</f>
        <v>-3.1473996046890336</v>
      </c>
      <c r="P898" s="7">
        <f>Table1[[#This Row],[NV_MA-1]]*$M$3</f>
        <v>458044253552.73334</v>
      </c>
    </row>
    <row r="899" spans="1:16" x14ac:dyDescent="0.2">
      <c r="A899" s="2">
        <v>42794</v>
      </c>
      <c r="B899" s="3">
        <v>19240074535.181599</v>
      </c>
      <c r="C899" s="3">
        <f t="shared" si="78"/>
        <v>17107665220.334507</v>
      </c>
      <c r="D899" s="4">
        <f>LN(Table1[[#This Row],[NV]])</f>
        <v>23.680261156146404</v>
      </c>
      <c r="E899" s="5">
        <v>704366</v>
      </c>
      <c r="F899" s="5">
        <f t="shared" si="79"/>
        <v>496131461956</v>
      </c>
      <c r="G899" s="8">
        <f t="shared" si="80"/>
        <v>456658445868.63336</v>
      </c>
      <c r="H899" s="5">
        <f t="shared" si="81"/>
        <v>9484325.7935718689</v>
      </c>
      <c r="I899" s="5">
        <f t="shared" si="82"/>
        <v>9047787.9734675921</v>
      </c>
      <c r="J899" s="5">
        <f>Table1[[#This Row],[DAA 
(n)]]^1.5</f>
        <v>591149840.00006342</v>
      </c>
      <c r="K899" s="5">
        <f t="shared" si="83"/>
        <v>554437612.52437937</v>
      </c>
      <c r="L899" s="7">
        <f>LN(Table1[[#This Row],[NV]]/Table1[[#This Row],[NV_MA-1]])</f>
        <v>-3.166940409044515</v>
      </c>
      <c r="M899" s="7">
        <f>LN(Table1[[#This Row],[NV]]/Table1[[#This Row],[NV_MA-2]])</f>
        <v>7.6622302931676831</v>
      </c>
      <c r="N899" s="4">
        <f>LN(Table1[[#This Row],[NV]]/Table1[[#This Row],[NV_MA-3]])</f>
        <v>3.5467963089490215</v>
      </c>
      <c r="O899" s="7">
        <f>LN(Table1[[#This Row],[NV]]/Table1[[#This Row],[Metcalfe
NV ~ n^2]])</f>
        <v>-3.2498456166730358</v>
      </c>
      <c r="P899" s="7">
        <f>Table1[[#This Row],[NV_MA-1]]*$M$3</f>
        <v>456658445868.63336</v>
      </c>
    </row>
    <row r="900" spans="1:16" x14ac:dyDescent="0.2">
      <c r="A900" s="2">
        <v>42793</v>
      </c>
      <c r="B900" s="3">
        <v>19330923262.651798</v>
      </c>
      <c r="C900" s="3">
        <f t="shared" si="78"/>
        <v>16958728792.816103</v>
      </c>
      <c r="D900" s="4">
        <f>LN(Table1[[#This Row],[NV]])</f>
        <v>23.684971892225807</v>
      </c>
      <c r="E900" s="5">
        <v>661526</v>
      </c>
      <c r="F900" s="5">
        <f t="shared" si="79"/>
        <v>437616648676</v>
      </c>
      <c r="G900" s="8">
        <f t="shared" si="80"/>
        <v>453611351490.93335</v>
      </c>
      <c r="H900" s="5">
        <f t="shared" si="81"/>
        <v>8865972.9305761028</v>
      </c>
      <c r="I900" s="5">
        <f t="shared" si="82"/>
        <v>9015022.1865056437</v>
      </c>
      <c r="J900" s="5">
        <f>Table1[[#This Row],[DAA 
(n)]]^1.5</f>
        <v>538047201.58368981</v>
      </c>
      <c r="K900" s="5">
        <f t="shared" si="83"/>
        <v>551646513.35611522</v>
      </c>
      <c r="L900" s="7">
        <f>LN(Table1[[#This Row],[NV]]/Table1[[#This Row],[NV_MA-1]])</f>
        <v>-3.1555347221537624</v>
      </c>
      <c r="M900" s="7">
        <f>LN(Table1[[#This Row],[NV]]/Table1[[#This Row],[NV_MA-2]])</f>
        <v>7.6705690165437641</v>
      </c>
      <c r="N900" s="4">
        <f>LN(Table1[[#This Row],[NV]]/Table1[[#This Row],[NV_MA-3]])</f>
        <v>3.5565538674665365</v>
      </c>
      <c r="O900" s="7">
        <f>LN(Table1[[#This Row],[NV]]/Table1[[#This Row],[Metcalfe
NV ~ n^2]])</f>
        <v>-3.1196372405251411</v>
      </c>
      <c r="P900" s="7">
        <f>Table1[[#This Row],[NV_MA-1]]*$M$3</f>
        <v>453611351490.93335</v>
      </c>
    </row>
    <row r="901" spans="1:16" x14ac:dyDescent="0.2">
      <c r="A901" s="2">
        <v>42792</v>
      </c>
      <c r="B901" s="3">
        <v>19127391989.752499</v>
      </c>
      <c r="C901" s="3">
        <f t="shared" si="78"/>
        <v>16810541115.296692</v>
      </c>
      <c r="D901" s="4">
        <f>LN(Table1[[#This Row],[NV]])</f>
        <v>23.674387280197848</v>
      </c>
      <c r="E901" s="5">
        <v>663264</v>
      </c>
      <c r="F901" s="5">
        <f t="shared" si="79"/>
        <v>439919133696</v>
      </c>
      <c r="G901" s="8">
        <f t="shared" si="80"/>
        <v>453960095060.70001</v>
      </c>
      <c r="H901" s="5">
        <f t="shared" si="81"/>
        <v>8891006.4170035552</v>
      </c>
      <c r="I901" s="5">
        <f t="shared" si="82"/>
        <v>9018797.6211365219</v>
      </c>
      <c r="J901" s="5">
        <f>Table1[[#This Row],[DAA 
(n)]]^1.5</f>
        <v>540168977.53549731</v>
      </c>
      <c r="K901" s="5">
        <f t="shared" si="83"/>
        <v>551967145.46023989</v>
      </c>
      <c r="L901" s="7">
        <f>LN(Table1[[#This Row],[NV]]/Table1[[#This Row],[NV_MA-1]])</f>
        <v>-3.166887854584731</v>
      </c>
      <c r="M901" s="7">
        <f>LN(Table1[[#This Row],[NV]]/Table1[[#This Row],[NV_MA-2]])</f>
        <v>7.6595656984705727</v>
      </c>
      <c r="N901" s="4">
        <f>LN(Table1[[#This Row],[NV]]/Table1[[#This Row],[NV_MA-3]])</f>
        <v>3.5453881968215786</v>
      </c>
      <c r="O901" s="7">
        <f>LN(Table1[[#This Row],[NV]]/Table1[[#This Row],[Metcalfe
NV ~ n^2]])</f>
        <v>-3.1354694797154141</v>
      </c>
      <c r="P901" s="7">
        <f>Table1[[#This Row],[NV_MA-1]]*$M$3</f>
        <v>453960095060.70001</v>
      </c>
    </row>
    <row r="902" spans="1:16" x14ac:dyDescent="0.2">
      <c r="A902" s="2">
        <v>42791</v>
      </c>
      <c r="B902" s="3">
        <v>18637526262.6884</v>
      </c>
      <c r="C902" s="3">
        <f t="shared" si="78"/>
        <v>16667831792.3967</v>
      </c>
      <c r="D902" s="4">
        <f>LN(Table1[[#This Row],[NV]])</f>
        <v>23.648442926167778</v>
      </c>
      <c r="E902" s="5">
        <v>741893</v>
      </c>
      <c r="F902" s="5">
        <f t="shared" si="79"/>
        <v>550405223449</v>
      </c>
      <c r="G902" s="8">
        <f t="shared" si="80"/>
        <v>453839277160.03333</v>
      </c>
      <c r="H902" s="5">
        <f t="shared" si="81"/>
        <v>10028138.232966403</v>
      </c>
      <c r="I902" s="5">
        <f t="shared" si="82"/>
        <v>9017483.1199770402</v>
      </c>
      <c r="J902" s="5">
        <f>Table1[[#This Row],[DAA 
(n)]]^1.5</f>
        <v>639016261.48342109</v>
      </c>
      <c r="K902" s="5">
        <f t="shared" si="83"/>
        <v>551855767.84341896</v>
      </c>
      <c r="L902" s="7">
        <f>LN(Table1[[#This Row],[NV]]/Table1[[#This Row],[NV_MA-1]])</f>
        <v>-3.1925660310758479</v>
      </c>
      <c r="M902" s="7">
        <f>LN(Table1[[#This Row],[NV]]/Table1[[#This Row],[NV_MA-2]])</f>
        <v>7.6337671063279657</v>
      </c>
      <c r="N902" s="4">
        <f>LN(Table1[[#This Row],[NV]]/Table1[[#This Row],[NV_MA-3]])</f>
        <v>3.5196456462073589</v>
      </c>
      <c r="O902" s="7">
        <f>LN(Table1[[#This Row],[NV]]/Table1[[#This Row],[Metcalfe
NV ~ n^2]])</f>
        <v>-3.3854776876307136</v>
      </c>
      <c r="P902" s="7">
        <f>Table1[[#This Row],[NV_MA-1]]*$M$3</f>
        <v>453839277160.03333</v>
      </c>
    </row>
    <row r="903" spans="1:16" x14ac:dyDescent="0.2">
      <c r="A903" s="2">
        <v>42790</v>
      </c>
      <c r="B903" s="3">
        <v>19183431396.255402</v>
      </c>
      <c r="C903" s="3">
        <f t="shared" si="78"/>
        <v>16539350367.729515</v>
      </c>
      <c r="D903" s="4">
        <f>LN(Table1[[#This Row],[NV]])</f>
        <v>23.677312795314382</v>
      </c>
      <c r="E903" s="5">
        <v>763642</v>
      </c>
      <c r="F903" s="5">
        <f t="shared" si="79"/>
        <v>583149104164</v>
      </c>
      <c r="G903" s="8">
        <f t="shared" si="80"/>
        <v>452770420437.20001</v>
      </c>
      <c r="H903" s="5">
        <f t="shared" si="81"/>
        <v>10344183.324297246</v>
      </c>
      <c r="I903" s="5">
        <f t="shared" si="82"/>
        <v>9006879.7195603866</v>
      </c>
      <c r="J903" s="5">
        <f>Table1[[#This Row],[DAA 
(n)]]^1.5</f>
        <v>667320873.49490631</v>
      </c>
      <c r="K903" s="5">
        <f t="shared" si="83"/>
        <v>550918119.20904195</v>
      </c>
      <c r="L903" s="7">
        <f>LN(Table1[[#This Row],[NV]]/Table1[[#This Row],[NV_MA-1]])</f>
        <v>-3.1613382404975972</v>
      </c>
      <c r="M903" s="7">
        <f>LN(Table1[[#This Row],[NV]]/Table1[[#This Row],[NV_MA-2]])</f>
        <v>7.6638135387444324</v>
      </c>
      <c r="N903" s="4">
        <f>LN(Table1[[#This Row],[NV]]/Table1[[#This Row],[NV_MA-3]])</f>
        <v>3.5502160432161887</v>
      </c>
      <c r="O903" s="7">
        <f>LN(Table1[[#This Row],[NV]]/Table1[[#This Row],[Metcalfe
NV ~ n^2]])</f>
        <v>-3.4143959485662445</v>
      </c>
      <c r="P903" s="7">
        <f>Table1[[#This Row],[NV_MA-1]]*$M$3</f>
        <v>452770420437.20001</v>
      </c>
    </row>
    <row r="904" spans="1:16" x14ac:dyDescent="0.2">
      <c r="A904" s="2">
        <v>42789</v>
      </c>
      <c r="B904" s="3">
        <v>19235588833.469898</v>
      </c>
      <c r="C904" s="3">
        <f t="shared" si="78"/>
        <v>16381337498.381857</v>
      </c>
      <c r="D904" s="4">
        <f>LN(Table1[[#This Row],[NV]])</f>
        <v>23.680027985287776</v>
      </c>
      <c r="E904" s="5">
        <v>702266</v>
      </c>
      <c r="F904" s="5">
        <f t="shared" si="79"/>
        <v>493177534756</v>
      </c>
      <c r="G904" s="8">
        <f t="shared" si="80"/>
        <v>450019164849.09998</v>
      </c>
      <c r="H904" s="5">
        <f t="shared" si="81"/>
        <v>9453952.3150509074</v>
      </c>
      <c r="I904" s="5">
        <f t="shared" si="82"/>
        <v>8979747.9602192044</v>
      </c>
      <c r="J904" s="5">
        <f>Table1[[#This Row],[DAA 
(n)]]^1.5</f>
        <v>588508126.21658552</v>
      </c>
      <c r="K904" s="5">
        <f t="shared" si="83"/>
        <v>548512384.0151763</v>
      </c>
      <c r="L904" s="7">
        <f>LN(Table1[[#This Row],[NV]]/Table1[[#This Row],[NV_MA-1]])</f>
        <v>-3.1525280220696907</v>
      </c>
      <c r="M904" s="7">
        <f>LN(Table1[[#This Row],[NV]]/Table1[[#This Row],[NV_MA-2]])</f>
        <v>7.6695456121940069</v>
      </c>
      <c r="N904" s="4">
        <f>LN(Table1[[#This Row],[NV]]/Table1[[#This Row],[NV_MA-3]])</f>
        <v>3.5573075698955896</v>
      </c>
      <c r="O904" s="7">
        <f>LN(Table1[[#This Row],[NV]]/Table1[[#This Row],[Metcalfe
NV ~ n^2]])</f>
        <v>-3.2441070719438354</v>
      </c>
      <c r="P904" s="7">
        <f>Table1[[#This Row],[NV_MA-1]]*$M$3</f>
        <v>450019164849.09998</v>
      </c>
    </row>
    <row r="905" spans="1:16" x14ac:dyDescent="0.2">
      <c r="A905" s="2">
        <v>42788</v>
      </c>
      <c r="B905" s="3">
        <v>18276271622.230202</v>
      </c>
      <c r="C905" s="3">
        <f t="shared" si="78"/>
        <v>16217259494.659391</v>
      </c>
      <c r="D905" s="4">
        <f>LN(Table1[[#This Row],[NV]])</f>
        <v>23.628869422773271</v>
      </c>
      <c r="E905" s="5">
        <v>627239</v>
      </c>
      <c r="F905" s="5">
        <f t="shared" si="79"/>
        <v>393428763121</v>
      </c>
      <c r="G905" s="8">
        <f t="shared" si="80"/>
        <v>451086588218.86664</v>
      </c>
      <c r="H905" s="5">
        <f t="shared" si="81"/>
        <v>8373065.4261787795</v>
      </c>
      <c r="I905" s="5">
        <f t="shared" si="82"/>
        <v>8990577.8952393159</v>
      </c>
      <c r="J905" s="5">
        <f>Table1[[#This Row],[DAA 
(n)]]^1.5</f>
        <v>496763388.29593009</v>
      </c>
      <c r="K905" s="5">
        <f t="shared" si="83"/>
        <v>549460148.90166306</v>
      </c>
      <c r="L905" s="7">
        <f>LN(Table1[[#This Row],[NV]]/Table1[[#This Row],[NV_MA-1]])</f>
        <v>-3.2060557268638985</v>
      </c>
      <c r="M905" s="7">
        <f>LN(Table1[[#This Row],[NV]]/Table1[[#This Row],[NV_MA-2]])</f>
        <v>7.61718173638487</v>
      </c>
      <c r="N905" s="4">
        <f>LN(Table1[[#This Row],[NV]]/Table1[[#This Row],[NV_MA-3]])</f>
        <v>3.5044226160671537</v>
      </c>
      <c r="O905" s="7">
        <f>LN(Table1[[#This Row],[NV]]/Table1[[#This Row],[Metcalfe
NV ~ n^2]])</f>
        <v>-3.0692964316419653</v>
      </c>
      <c r="P905" s="7">
        <f>Table1[[#This Row],[NV_MA-1]]*$M$3</f>
        <v>451086588218.86664</v>
      </c>
    </row>
    <row r="906" spans="1:16" x14ac:dyDescent="0.2">
      <c r="A906" s="2">
        <v>42787</v>
      </c>
      <c r="B906" s="3">
        <v>18260629743.437199</v>
      </c>
      <c r="C906" s="3">
        <f t="shared" ref="C906:C969" si="84">AVERAGE(B906:B935)</f>
        <v>16101962518.450197</v>
      </c>
      <c r="D906" s="4">
        <f>LN(Table1[[#This Row],[NV]])</f>
        <v>23.628013199110949</v>
      </c>
      <c r="E906" s="5">
        <v>644640</v>
      </c>
      <c r="F906" s="5">
        <f t="shared" ref="F906:F969" si="85">E906^2</f>
        <v>415560729600</v>
      </c>
      <c r="G906" s="8">
        <f t="shared" ref="G906:G969" si="86">AVERAGE(F906:F935)</f>
        <v>450766581865.53333</v>
      </c>
      <c r="H906" s="5">
        <f t="shared" ref="H906:H969" si="87">E906*LN(E906)</f>
        <v>8622992.9877460841</v>
      </c>
      <c r="I906" s="5">
        <f t="shared" ref="I906:I969" si="88">AVERAGE(H906:H935)</f>
        <v>8986896.5458640456</v>
      </c>
      <c r="J906" s="5">
        <f>Table1[[#This Row],[DAA 
(n)]]^1.5</f>
        <v>517578079.83853441</v>
      </c>
      <c r="K906" s="5">
        <f t="shared" ref="K906:K969" si="89">AVERAGE(J906:J935)</f>
        <v>549156172.6841327</v>
      </c>
      <c r="L906" s="7">
        <f>LN(Table1[[#This Row],[NV]]/Table1[[#This Row],[NV_MA-1]])</f>
        <v>-3.2062022865201976</v>
      </c>
      <c r="M906" s="7">
        <f>LN(Table1[[#This Row],[NV]]/Table1[[#This Row],[NV_MA-2]])</f>
        <v>7.6167350640684592</v>
      </c>
      <c r="N906" s="4">
        <f>LN(Table1[[#This Row],[NV]]/Table1[[#This Row],[NV_MA-3]])</f>
        <v>3.5041197725418542</v>
      </c>
      <c r="O906" s="7">
        <f>LN(Table1[[#This Row],[NV]]/Table1[[#This Row],[Metcalfe
NV ~ n^2]])</f>
        <v>-3.1248814017393993</v>
      </c>
      <c r="P906" s="7">
        <f>Table1[[#This Row],[NV_MA-1]]*$M$3</f>
        <v>450766581865.53333</v>
      </c>
    </row>
    <row r="907" spans="1:16" x14ac:dyDescent="0.2">
      <c r="A907" s="2">
        <v>42786</v>
      </c>
      <c r="B907" s="3">
        <v>17609003081.4725</v>
      </c>
      <c r="C907" s="3">
        <f t="shared" si="84"/>
        <v>15988934827.273766</v>
      </c>
      <c r="D907" s="4">
        <f>LN(Table1[[#This Row],[NV]])</f>
        <v>23.591676146919216</v>
      </c>
      <c r="E907" s="5">
        <v>656025</v>
      </c>
      <c r="F907" s="5">
        <f t="shared" si="85"/>
        <v>430368800625</v>
      </c>
      <c r="G907" s="8">
        <f t="shared" si="86"/>
        <v>447840949077.56665</v>
      </c>
      <c r="H907" s="5">
        <f t="shared" si="87"/>
        <v>8786768.7889376692</v>
      </c>
      <c r="I907" s="5">
        <f t="shared" si="88"/>
        <v>8952480.5856024344</v>
      </c>
      <c r="J907" s="5">
        <f>Table1[[#This Row],[DAA 
(n)]]^1.5</f>
        <v>531349877.60421735</v>
      </c>
      <c r="K907" s="5">
        <f t="shared" si="89"/>
        <v>546343904.58756256</v>
      </c>
      <c r="L907" s="7">
        <f>LN(Table1[[#This Row],[NV]]/Table1[[#This Row],[NV_MA-1]])</f>
        <v>-3.2360278350256735</v>
      </c>
      <c r="M907" s="7">
        <f>LN(Table1[[#This Row],[NV]]/Table1[[#This Row],[NV_MA-2]])</f>
        <v>7.5842349346675197</v>
      </c>
      <c r="N907" s="4">
        <f>LN(Table1[[#This Row],[NV]]/Table1[[#This Row],[NV_MA-3]])</f>
        <v>3.4729169496077943</v>
      </c>
      <c r="O907" s="7">
        <f>LN(Table1[[#This Row],[NV]]/Table1[[#This Row],[Metcalfe
NV ~ n^2]])</f>
        <v>-3.1962322069931148</v>
      </c>
      <c r="P907" s="7">
        <f>Table1[[#This Row],[NV_MA-1]]*$M$3</f>
        <v>447840949077.56665</v>
      </c>
    </row>
    <row r="908" spans="1:16" x14ac:dyDescent="0.2">
      <c r="A908" s="2">
        <v>42785</v>
      </c>
      <c r="B908" s="3">
        <v>17123393628.7684</v>
      </c>
      <c r="C908" s="3">
        <f t="shared" si="84"/>
        <v>15898636275.961647</v>
      </c>
      <c r="D908" s="4">
        <f>LN(Table1[[#This Row],[NV]])</f>
        <v>23.563711413995296</v>
      </c>
      <c r="E908" s="5">
        <v>592596</v>
      </c>
      <c r="F908" s="5">
        <f t="shared" si="85"/>
        <v>351170019216</v>
      </c>
      <c r="G908" s="8">
        <f t="shared" si="86"/>
        <v>446723096483.70001</v>
      </c>
      <c r="H908" s="5">
        <f t="shared" si="87"/>
        <v>7876944.9450223045</v>
      </c>
      <c r="I908" s="5">
        <f t="shared" si="88"/>
        <v>8939985.9119718727</v>
      </c>
      <c r="J908" s="5">
        <f>Table1[[#This Row],[DAA 
(n)]]^1.5</f>
        <v>456181925.01163828</v>
      </c>
      <c r="K908" s="5">
        <f t="shared" si="89"/>
        <v>545298371.93240809</v>
      </c>
      <c r="L908" s="7">
        <f>LN(Table1[[#This Row],[NV]]/Table1[[#This Row],[NV_MA-1]])</f>
        <v>-3.261493354659585</v>
      </c>
      <c r="M908" s="7">
        <f>LN(Table1[[#This Row],[NV]]/Table1[[#This Row],[NV_MA-2]])</f>
        <v>7.5576668426889135</v>
      </c>
      <c r="N908" s="4">
        <f>LN(Table1[[#This Row],[NV]]/Table1[[#This Row],[NV_MA-3]])</f>
        <v>3.4468677397399787</v>
      </c>
      <c r="O908" s="7">
        <f>LN(Table1[[#This Row],[NV]]/Table1[[#This Row],[Metcalfe
NV ~ n^2]])</f>
        <v>-3.0208249143710937</v>
      </c>
      <c r="P908" s="7">
        <f>Table1[[#This Row],[NV_MA-1]]*$M$3</f>
        <v>446723096483.70001</v>
      </c>
    </row>
    <row r="909" spans="1:16" x14ac:dyDescent="0.2">
      <c r="A909" s="2">
        <v>42784</v>
      </c>
      <c r="B909" s="3">
        <v>17152060499.0268</v>
      </c>
      <c r="C909" s="3">
        <f t="shared" si="84"/>
        <v>15808719206.340824</v>
      </c>
      <c r="D909" s="4">
        <f>LN(Table1[[#This Row],[NV]])</f>
        <v>23.565384149057291</v>
      </c>
      <c r="E909" s="5">
        <v>688930</v>
      </c>
      <c r="F909" s="5">
        <f t="shared" si="85"/>
        <v>474624544900</v>
      </c>
      <c r="G909" s="8">
        <f t="shared" si="86"/>
        <v>449508271828.79999</v>
      </c>
      <c r="H909" s="5">
        <f t="shared" si="87"/>
        <v>9261213.6167446021</v>
      </c>
      <c r="I909" s="5">
        <f t="shared" si="88"/>
        <v>8971902.7441911139</v>
      </c>
      <c r="J909" s="5">
        <f>Table1[[#This Row],[DAA 
(n)]]^1.5</f>
        <v>571824350.40662313</v>
      </c>
      <c r="K909" s="5">
        <f t="shared" si="89"/>
        <v>547938267.83277464</v>
      </c>
      <c r="L909" s="7">
        <f>LN(Table1[[#This Row],[NV]]/Table1[[#This Row],[NV_MA-1]])</f>
        <v>-3.2660359439202415</v>
      </c>
      <c r="M909" s="7">
        <f>LN(Table1[[#This Row],[NV]]/Table1[[#This Row],[NV_MA-2]])</f>
        <v>7.5557758144190057</v>
      </c>
      <c r="N909" s="4">
        <f>LN(Table1[[#This Row],[NV]]/Table1[[#This Row],[NV_MA-3]])</f>
        <v>3.4437109604306739</v>
      </c>
      <c r="O909" s="7">
        <f>LN(Table1[[#This Row],[NV]]/Table1[[#This Row],[Metcalfe
NV ~ n^2]])</f>
        <v>-3.3204057475783681</v>
      </c>
      <c r="P909" s="7">
        <f>Table1[[#This Row],[NV_MA-1]]*$M$3</f>
        <v>449508271828.79999</v>
      </c>
    </row>
    <row r="910" spans="1:16" x14ac:dyDescent="0.2">
      <c r="A910" s="2">
        <v>42783</v>
      </c>
      <c r="B910" s="3">
        <v>17117738325.423401</v>
      </c>
      <c r="C910" s="3">
        <f t="shared" si="84"/>
        <v>15721583723.706013</v>
      </c>
      <c r="D910" s="4">
        <f>LN(Table1[[#This Row],[NV]])</f>
        <v>23.563381091773241</v>
      </c>
      <c r="E910" s="5">
        <v>697160</v>
      </c>
      <c r="F910" s="5">
        <f t="shared" si="85"/>
        <v>486032065600</v>
      </c>
      <c r="G910" s="8">
        <f t="shared" si="86"/>
        <v>449440553736</v>
      </c>
      <c r="H910" s="5">
        <f t="shared" si="87"/>
        <v>9380127.6056240071</v>
      </c>
      <c r="I910" s="5">
        <f t="shared" si="88"/>
        <v>8971192.2065016739</v>
      </c>
      <c r="J910" s="5">
        <f>Table1[[#This Row],[DAA 
(n)]]^1.5</f>
        <v>582101464.39748514</v>
      </c>
      <c r="K910" s="5">
        <f t="shared" si="89"/>
        <v>547877045.31994414</v>
      </c>
      <c r="L910" s="7">
        <f>LN(Table1[[#This Row],[NV]]/Table1[[#This Row],[NV_MA-1]])</f>
        <v>-3.2678883405860177</v>
      </c>
      <c r="M910" s="7">
        <f>LN(Table1[[#This Row],[NV]]/Table1[[#This Row],[NV_MA-2]])</f>
        <v>7.5538519561462474</v>
      </c>
      <c r="N910" s="4">
        <f>LN(Table1[[#This Row],[NV]]/Table1[[#This Row],[NV_MA-3]])</f>
        <v>3.4418196418897478</v>
      </c>
      <c r="O910" s="7">
        <f>LN(Table1[[#This Row],[NV]]/Table1[[#This Row],[Metcalfe
NV ~ n^2]])</f>
        <v>-3.3461593454979961</v>
      </c>
      <c r="P910" s="7">
        <f>Table1[[#This Row],[NV_MA-1]]*$M$3</f>
        <v>449440553736</v>
      </c>
    </row>
    <row r="911" spans="1:16" x14ac:dyDescent="0.2">
      <c r="A911" s="2">
        <v>42782</v>
      </c>
      <c r="B911" s="3">
        <v>16762275451.099899</v>
      </c>
      <c r="C911" s="3">
        <f t="shared" si="84"/>
        <v>15624247285.480833</v>
      </c>
      <c r="D911" s="4">
        <f>LN(Table1[[#This Row],[NV]])</f>
        <v>23.542396689556945</v>
      </c>
      <c r="E911" s="5">
        <v>677760</v>
      </c>
      <c r="F911" s="5">
        <f t="shared" si="85"/>
        <v>459358617600</v>
      </c>
      <c r="G911" s="8">
        <f t="shared" si="86"/>
        <v>447408879292.29999</v>
      </c>
      <c r="H911" s="5">
        <f t="shared" si="87"/>
        <v>9099977.526240306</v>
      </c>
      <c r="I911" s="5">
        <f t="shared" si="88"/>
        <v>8949474.6497774366</v>
      </c>
      <c r="J911" s="5">
        <f>Table1[[#This Row],[DAA 
(n)]]^1.5</f>
        <v>557973921.13303661</v>
      </c>
      <c r="K911" s="5">
        <f t="shared" si="89"/>
        <v>546021886.51683784</v>
      </c>
      <c r="L911" s="7">
        <f>LN(Table1[[#This Row],[NV]]/Table1[[#This Row],[NV_MA-1]])</f>
        <v>-3.2843420426774808</v>
      </c>
      <c r="M911" s="7">
        <f>LN(Table1[[#This Row],[NV]]/Table1[[#This Row],[NV_MA-2]])</f>
        <v>7.5352912993776116</v>
      </c>
      <c r="N911" s="4">
        <f>LN(Table1[[#This Row],[NV]]/Table1[[#This Row],[NV_MA-3]])</f>
        <v>3.4242270714554817</v>
      </c>
      <c r="O911" s="7">
        <f>LN(Table1[[#This Row],[NV]]/Table1[[#This Row],[Metcalfe
NV ~ n^2]])</f>
        <v>-3.3107003543533033</v>
      </c>
      <c r="P911" s="7">
        <f>Table1[[#This Row],[NV_MA-1]]*$M$3</f>
        <v>447408879292.29999</v>
      </c>
    </row>
    <row r="912" spans="1:16" x14ac:dyDescent="0.2">
      <c r="A912" s="2">
        <v>42781</v>
      </c>
      <c r="B912" s="3">
        <v>16390083679.6751</v>
      </c>
      <c r="C912" s="3">
        <f t="shared" si="84"/>
        <v>15552003383.722925</v>
      </c>
      <c r="D912" s="4">
        <f>LN(Table1[[#This Row],[NV]])</f>
        <v>23.519942335221458</v>
      </c>
      <c r="E912" s="5">
        <v>630353</v>
      </c>
      <c r="F912" s="5">
        <f t="shared" si="85"/>
        <v>397344904609</v>
      </c>
      <c r="G912" s="8">
        <f t="shared" si="86"/>
        <v>446287016928.33331</v>
      </c>
      <c r="H912" s="5">
        <f t="shared" si="87"/>
        <v>8417756.187558949</v>
      </c>
      <c r="I912" s="5">
        <f t="shared" si="88"/>
        <v>8937323.7208336536</v>
      </c>
      <c r="J912" s="5">
        <f>Table1[[#This Row],[DAA 
(n)]]^1.5</f>
        <v>500467334.25369215</v>
      </c>
      <c r="K912" s="5">
        <f t="shared" si="89"/>
        <v>544990200.08351445</v>
      </c>
      <c r="L912" s="7">
        <f>LN(Table1[[#This Row],[NV]]/Table1[[#This Row],[NV_MA-1]])</f>
        <v>-3.3042857824784551</v>
      </c>
      <c r="M912" s="7">
        <f>LN(Table1[[#This Row],[NV]]/Table1[[#This Row],[NV_MA-2]])</f>
        <v>7.5141955929746587</v>
      </c>
      <c r="N912" s="4">
        <f>LN(Table1[[#This Row],[NV]]/Table1[[#This Row],[NV_MA-3]])</f>
        <v>3.4036639642537487</v>
      </c>
      <c r="O912" s="7">
        <f>LN(Table1[[#This Row],[NV]]/Table1[[#This Row],[Metcalfe
NV ~ n^2]])</f>
        <v>-3.1881281825961776</v>
      </c>
      <c r="P912" s="7">
        <f>Table1[[#This Row],[NV_MA-1]]*$M$3</f>
        <v>446287016928.33331</v>
      </c>
    </row>
    <row r="913" spans="1:16" x14ac:dyDescent="0.2">
      <c r="A913" s="2">
        <v>42780</v>
      </c>
      <c r="B913" s="3">
        <v>16360999468.0177</v>
      </c>
      <c r="C913" s="3">
        <f t="shared" si="84"/>
        <v>15451737932.023161</v>
      </c>
      <c r="D913" s="4">
        <f>LN(Table1[[#This Row],[NV]])</f>
        <v>23.518166258432082</v>
      </c>
      <c r="E913" s="5">
        <v>676693</v>
      </c>
      <c r="F913" s="5">
        <f t="shared" si="85"/>
        <v>457913416249</v>
      </c>
      <c r="G913" s="8">
        <f t="shared" si="86"/>
        <v>446815162401.5</v>
      </c>
      <c r="H913" s="5">
        <f t="shared" si="87"/>
        <v>9084585.239299437</v>
      </c>
      <c r="I913" s="5">
        <f t="shared" si="88"/>
        <v>8943282.3214484341</v>
      </c>
      <c r="J913" s="5">
        <f>Table1[[#This Row],[DAA 
(n)]]^1.5</f>
        <v>556656809.33748138</v>
      </c>
      <c r="K913" s="5">
        <f t="shared" si="89"/>
        <v>545486664.51113462</v>
      </c>
      <c r="L913" s="7">
        <f>LN(Table1[[#This Row],[NV]]/Table1[[#This Row],[NV_MA-1]])</f>
        <v>-3.3072445806785638</v>
      </c>
      <c r="M913" s="7">
        <f>LN(Table1[[#This Row],[NV]]/Table1[[#This Row],[NV_MA-2]])</f>
        <v>7.5117530286153116</v>
      </c>
      <c r="N913" s="4">
        <f>LN(Table1[[#This Row],[NV]]/Table1[[#This Row],[NV_MA-3]])</f>
        <v>3.4009773418525562</v>
      </c>
      <c r="O913" s="7">
        <f>LN(Table1[[#This Row],[NV]]/Table1[[#This Row],[Metcalfe
NV ~ n^2]])</f>
        <v>-3.3317796972655183</v>
      </c>
      <c r="P913" s="7">
        <f>Table1[[#This Row],[NV_MA-1]]*$M$3</f>
        <v>446815162401.5</v>
      </c>
    </row>
    <row r="914" spans="1:16" x14ac:dyDescent="0.2">
      <c r="A914" s="2">
        <v>42779</v>
      </c>
      <c r="B914" s="3">
        <v>16160716998.9687</v>
      </c>
      <c r="C914" s="3">
        <f t="shared" si="84"/>
        <v>15349006317.928522</v>
      </c>
      <c r="D914" s="4">
        <f>LN(Table1[[#This Row],[NV]])</f>
        <v>23.50584925780316</v>
      </c>
      <c r="E914" s="5">
        <v>674942</v>
      </c>
      <c r="F914" s="5">
        <f t="shared" si="85"/>
        <v>455546703364</v>
      </c>
      <c r="G914" s="8">
        <f t="shared" si="86"/>
        <v>441278187050.56665</v>
      </c>
      <c r="H914" s="5">
        <f t="shared" si="87"/>
        <v>9059329.3790015727</v>
      </c>
      <c r="I914" s="5">
        <f t="shared" si="88"/>
        <v>8878140.1098517235</v>
      </c>
      <c r="J914" s="5">
        <f>Table1[[#This Row],[DAA 
(n)]]^1.5</f>
        <v>554497613.21569729</v>
      </c>
      <c r="K914" s="5">
        <f t="shared" si="89"/>
        <v>540165627.05525959</v>
      </c>
      <c r="L914" s="7">
        <f>LN(Table1[[#This Row],[NV]]/Table1[[#This Row],[NV_MA-1]])</f>
        <v>-3.3070920653518017</v>
      </c>
      <c r="M914" s="7">
        <f>LN(Table1[[#This Row],[NV]]/Table1[[#This Row],[NV_MA-2]])</f>
        <v>7.5067466118606818</v>
      </c>
      <c r="N914" s="4">
        <f>LN(Table1[[#This Row],[NV]]/Table1[[#This Row],[NV_MA-3]])</f>
        <v>3.3984628905395384</v>
      </c>
      <c r="O914" s="7">
        <f>LN(Table1[[#This Row],[NV]]/Table1[[#This Row],[Metcalfe
NV ~ n^2]])</f>
        <v>-3.3389148226706342</v>
      </c>
      <c r="P914" s="7">
        <f>Table1[[#This Row],[NV_MA-1]]*$M$3</f>
        <v>441278187050.56665</v>
      </c>
    </row>
    <row r="915" spans="1:16" x14ac:dyDescent="0.2">
      <c r="A915" s="2">
        <v>42778</v>
      </c>
      <c r="B915" s="3">
        <v>16261183420.522699</v>
      </c>
      <c r="C915" s="3">
        <f t="shared" si="84"/>
        <v>15250477001.298143</v>
      </c>
      <c r="D915" s="4">
        <f>LN(Table1[[#This Row],[NV]])</f>
        <v>23.512046719507616</v>
      </c>
      <c r="E915" s="5">
        <v>562366</v>
      </c>
      <c r="F915" s="5">
        <f t="shared" si="85"/>
        <v>316255517956</v>
      </c>
      <c r="G915" s="8">
        <f t="shared" si="86"/>
        <v>437924613932.56665</v>
      </c>
      <c r="H915" s="5">
        <f t="shared" si="87"/>
        <v>7445674.1936894571</v>
      </c>
      <c r="I915" s="5">
        <f t="shared" si="88"/>
        <v>8840238.7470165063</v>
      </c>
      <c r="J915" s="5">
        <f>Table1[[#This Row],[DAA 
(n)]]^1.5</f>
        <v>421724258.97835618</v>
      </c>
      <c r="K915" s="5">
        <f t="shared" si="89"/>
        <v>537010691.37022245</v>
      </c>
      <c r="L915" s="7">
        <f>LN(Table1[[#This Row],[NV]]/Table1[[#This Row],[NV_MA-1]])</f>
        <v>-3.2932658986926637</v>
      </c>
      <c r="M915" s="7">
        <f>LN(Table1[[#This Row],[NV]]/Table1[[#This Row],[NV_MA-2]])</f>
        <v>7.5172222776774369</v>
      </c>
      <c r="N915" s="4">
        <f>LN(Table1[[#This Row],[NV]]/Table1[[#This Row],[NV_MA-3]])</f>
        <v>3.4105181577909138</v>
      </c>
      <c r="O915" s="7">
        <f>LN(Table1[[#This Row],[NV]]/Table1[[#This Row],[Metcalfe
NV ~ n^2]])</f>
        <v>-2.9677696054105209</v>
      </c>
      <c r="P915" s="7">
        <f>Table1[[#This Row],[NV_MA-1]]*$M$3</f>
        <v>437924613932.56665</v>
      </c>
    </row>
    <row r="916" spans="1:16" x14ac:dyDescent="0.2">
      <c r="A916" s="2">
        <v>42777</v>
      </c>
      <c r="B916" s="3">
        <v>16341484984.2687</v>
      </c>
      <c r="C916" s="3">
        <f t="shared" si="84"/>
        <v>15152136745.317659</v>
      </c>
      <c r="D916" s="4">
        <f>LN(Table1[[#This Row],[NV]])</f>
        <v>23.516972802559106</v>
      </c>
      <c r="E916" s="5">
        <v>623589</v>
      </c>
      <c r="F916" s="5">
        <f t="shared" si="85"/>
        <v>388863240921</v>
      </c>
      <c r="G916" s="8">
        <f t="shared" si="86"/>
        <v>439442276940.56665</v>
      </c>
      <c r="H916" s="5">
        <f t="shared" si="87"/>
        <v>8320701.914109407</v>
      </c>
      <c r="I916" s="5">
        <f t="shared" si="88"/>
        <v>8858851.9259260986</v>
      </c>
      <c r="J916" s="5">
        <f>Table1[[#This Row],[DAA 
(n)]]^1.5</f>
        <v>492433588.96676129</v>
      </c>
      <c r="K916" s="5">
        <f t="shared" si="89"/>
        <v>538502737.60821235</v>
      </c>
      <c r="L916" s="7">
        <f>LN(Table1[[#This Row],[NV]]/Table1[[#This Row],[NV_MA-1]])</f>
        <v>-3.2917994048677568</v>
      </c>
      <c r="M916" s="7">
        <f>LN(Table1[[#This Row],[NV]]/Table1[[#This Row],[NV_MA-2]])</f>
        <v>7.5200450678405657</v>
      </c>
      <c r="N916" s="4">
        <f>LN(Table1[[#This Row],[NV]]/Table1[[#This Row],[NV_MA-3]])</f>
        <v>3.4126696642448988</v>
      </c>
      <c r="O916" s="7">
        <f>LN(Table1[[#This Row],[NV]]/Table1[[#This Row],[Metcalfe
NV ~ n^2]])</f>
        <v>-3.1695207504362402</v>
      </c>
      <c r="P916" s="7">
        <f>Table1[[#This Row],[NV_MA-1]]*$M$3</f>
        <v>439442276940.56665</v>
      </c>
    </row>
    <row r="917" spans="1:16" x14ac:dyDescent="0.2">
      <c r="A917" s="2">
        <v>42776</v>
      </c>
      <c r="B917" s="3">
        <v>16101828644.8433</v>
      </c>
      <c r="C917" s="3">
        <f t="shared" si="84"/>
        <v>15040530475.203949</v>
      </c>
      <c r="D917" s="4">
        <f>LN(Table1[[#This Row],[NV]])</f>
        <v>23.502198682912109</v>
      </c>
      <c r="E917" s="5">
        <v>659353</v>
      </c>
      <c r="F917" s="5">
        <f t="shared" si="85"/>
        <v>434746378609</v>
      </c>
      <c r="G917" s="8">
        <f t="shared" si="86"/>
        <v>438788524763.20001</v>
      </c>
      <c r="H917" s="5">
        <f t="shared" si="87"/>
        <v>8834680.2956346702</v>
      </c>
      <c r="I917" s="5">
        <f t="shared" si="88"/>
        <v>8851242.9800119624</v>
      </c>
      <c r="J917" s="5">
        <f>Table1[[#This Row],[DAA 
(n)]]^1.5</f>
        <v>535398290.03740799</v>
      </c>
      <c r="K917" s="5">
        <f t="shared" si="89"/>
        <v>537877833.42007446</v>
      </c>
      <c r="L917" s="7">
        <f>LN(Table1[[#This Row],[NV]]/Table1[[#This Row],[NV_MA-1]])</f>
        <v>-3.3050847306877706</v>
      </c>
      <c r="M917" s="7">
        <f>LN(Table1[[#This Row],[NV]]/Table1[[#This Row],[NV_MA-2]])</f>
        <v>7.5061302260712708</v>
      </c>
      <c r="N917" s="4">
        <f>LN(Table1[[#This Row],[NV]]/Table1[[#This Row],[NV_MA-3]])</f>
        <v>3.399056665998951</v>
      </c>
      <c r="O917" s="7">
        <f>LN(Table1[[#This Row],[NV]]/Table1[[#This Row],[Metcalfe
NV ~ n^2]])</f>
        <v>-3.2958299774099635</v>
      </c>
      <c r="P917" s="7">
        <f>Table1[[#This Row],[NV_MA-1]]*$M$3</f>
        <v>438788524763.20001</v>
      </c>
    </row>
    <row r="918" spans="1:16" x14ac:dyDescent="0.2">
      <c r="A918" s="2">
        <v>42775</v>
      </c>
      <c r="B918" s="3">
        <v>15875484012.4179</v>
      </c>
      <c r="C918" s="3">
        <f t="shared" si="84"/>
        <v>14926770417.880358</v>
      </c>
      <c r="D918" s="4">
        <f>LN(Table1[[#This Row],[NV]])</f>
        <v>23.488041870231594</v>
      </c>
      <c r="E918" s="5">
        <v>753077</v>
      </c>
      <c r="F918" s="5">
        <f t="shared" si="85"/>
        <v>567124967929</v>
      </c>
      <c r="G918" s="8">
        <f t="shared" si="86"/>
        <v>437929200310.40002</v>
      </c>
      <c r="H918" s="5">
        <f t="shared" si="87"/>
        <v>10190579.795722676</v>
      </c>
      <c r="I918" s="5">
        <f t="shared" si="88"/>
        <v>8841726.6514001302</v>
      </c>
      <c r="J918" s="5">
        <f>Table1[[#This Row],[DAA 
(n)]]^1.5</f>
        <v>653520290.02401125</v>
      </c>
      <c r="K918" s="5">
        <f t="shared" si="89"/>
        <v>537078094.24783683</v>
      </c>
      <c r="L918" s="7">
        <f>LN(Table1[[#This Row],[NV]]/Table1[[#This Row],[NV_MA-1]])</f>
        <v>-3.3172812208986651</v>
      </c>
      <c r="M918" s="7">
        <f>LN(Table1[[#This Row],[NV]]/Table1[[#This Row],[NV_MA-2]])</f>
        <v>7.4930491321341588</v>
      </c>
      <c r="N918" s="4">
        <f>LN(Table1[[#This Row],[NV]]/Table1[[#This Row],[NV_MA-3]])</f>
        <v>3.386387801427198</v>
      </c>
      <c r="O918" s="7">
        <f>LN(Table1[[#This Row],[NV]]/Table1[[#This Row],[Metcalfe
NV ~ n^2]])</f>
        <v>-3.5758036481488009</v>
      </c>
      <c r="P918" s="7">
        <f>Table1[[#This Row],[NV_MA-1]]*$M$3</f>
        <v>437929200310.40002</v>
      </c>
    </row>
    <row r="919" spans="1:16" x14ac:dyDescent="0.2">
      <c r="A919" s="2">
        <v>42774</v>
      </c>
      <c r="B919" s="3">
        <v>16997840733.1549</v>
      </c>
      <c r="C919" s="3">
        <f t="shared" si="84"/>
        <v>14883908774.423103</v>
      </c>
      <c r="D919" s="4">
        <f>LN(Table1[[#This Row],[NV]])</f>
        <v>23.556352157238681</v>
      </c>
      <c r="E919" s="5">
        <v>668157</v>
      </c>
      <c r="F919" s="5">
        <f t="shared" si="85"/>
        <v>446433776649</v>
      </c>
      <c r="G919" s="8">
        <f t="shared" si="86"/>
        <v>435295708257.29999</v>
      </c>
      <c r="H919" s="5">
        <f t="shared" si="87"/>
        <v>8961507.7355529964</v>
      </c>
      <c r="I919" s="5">
        <f t="shared" si="88"/>
        <v>8815432.4430700131</v>
      </c>
      <c r="J919" s="5">
        <f>Table1[[#This Row],[DAA 
(n)]]^1.5</f>
        <v>546157351.78102708</v>
      </c>
      <c r="K919" s="5">
        <f t="shared" si="89"/>
        <v>534759955.30832976</v>
      </c>
      <c r="L919" s="7">
        <f>LN(Table1[[#This Row],[NV]]/Table1[[#This Row],[NV_MA-1]])</f>
        <v>-3.2429392689417083</v>
      </c>
      <c r="M919" s="7">
        <f>LN(Table1[[#This Row],[NV]]/Table1[[#This Row],[NV_MA-2]])</f>
        <v>7.5643377269908747</v>
      </c>
      <c r="N919" s="4">
        <f>LN(Table1[[#This Row],[NV]]/Table1[[#This Row],[NV_MA-3]])</f>
        <v>3.4590236347328105</v>
      </c>
      <c r="O919" s="7">
        <f>LN(Table1[[#This Row],[NV]]/Table1[[#This Row],[Metcalfe
NV ~ n^2]])</f>
        <v>-3.2682047524487063</v>
      </c>
      <c r="P919" s="7">
        <f>Table1[[#This Row],[NV_MA-1]]*$M$3</f>
        <v>435295708257.29999</v>
      </c>
    </row>
    <row r="920" spans="1:16" x14ac:dyDescent="0.2">
      <c r="A920" s="2">
        <v>42773</v>
      </c>
      <c r="B920" s="3">
        <v>17016217921.2565</v>
      </c>
      <c r="C920" s="3">
        <f t="shared" si="84"/>
        <v>14801970772.047461</v>
      </c>
      <c r="D920" s="4">
        <f>LN(Table1[[#This Row],[NV]])</f>
        <v>23.557432721606283</v>
      </c>
      <c r="E920" s="5">
        <v>721269</v>
      </c>
      <c r="F920" s="5">
        <f t="shared" si="85"/>
        <v>520228970361</v>
      </c>
      <c r="G920" s="8">
        <f t="shared" si="86"/>
        <v>433061760538.63336</v>
      </c>
      <c r="H920" s="5">
        <f t="shared" si="87"/>
        <v>9729029.8024013042</v>
      </c>
      <c r="I920" s="5">
        <f t="shared" si="88"/>
        <v>8790429.667191565</v>
      </c>
      <c r="J920" s="5">
        <f>Table1[[#This Row],[DAA 
(n)]]^1.5</f>
        <v>612556143.73158157</v>
      </c>
      <c r="K920" s="5">
        <f t="shared" si="89"/>
        <v>532669138.97563928</v>
      </c>
      <c r="L920" s="7">
        <f>LN(Table1[[#This Row],[NV]]/Table1[[#This Row],[NV_MA-1]])</f>
        <v>-3.2367134672097664</v>
      </c>
      <c r="M920" s="7">
        <f>LN(Table1[[#This Row],[NV]]/Table1[[#This Row],[NV_MA-2]])</f>
        <v>7.5682585717753481</v>
      </c>
      <c r="N920" s="4">
        <f>LN(Table1[[#This Row],[NV]]/Table1[[#This Row],[NV_MA-3]])</f>
        <v>3.464021684613618</v>
      </c>
      <c r="O920" s="7">
        <f>LN(Table1[[#This Row],[NV]]/Table1[[#This Row],[Metcalfe
NV ~ n^2]])</f>
        <v>-3.420102157617154</v>
      </c>
      <c r="P920" s="7">
        <f>Table1[[#This Row],[NV_MA-1]]*$M$3</f>
        <v>433061760538.63336</v>
      </c>
    </row>
    <row r="921" spans="1:16" x14ac:dyDescent="0.2">
      <c r="A921" s="2">
        <v>42772</v>
      </c>
      <c r="B921" s="3">
        <v>16524823455.9916</v>
      </c>
      <c r="C921" s="3">
        <f t="shared" si="84"/>
        <v>14724183538.259007</v>
      </c>
      <c r="D921" s="4">
        <f>LN(Table1[[#This Row],[NV]])</f>
        <v>23.528129539177264</v>
      </c>
      <c r="E921" s="5">
        <v>612564</v>
      </c>
      <c r="F921" s="5">
        <f t="shared" si="85"/>
        <v>375234654096</v>
      </c>
      <c r="G921" s="8">
        <f t="shared" si="86"/>
        <v>427488965492.46667</v>
      </c>
      <c r="H921" s="5">
        <f t="shared" si="87"/>
        <v>8162665.6584218508</v>
      </c>
      <c r="I921" s="5">
        <f t="shared" si="88"/>
        <v>8729446.3015507739</v>
      </c>
      <c r="J921" s="5">
        <f>Table1[[#This Row],[DAA 
(n)]]^1.5</f>
        <v>479432206.52315646</v>
      </c>
      <c r="K921" s="5">
        <f t="shared" si="89"/>
        <v>527517519.93987536</v>
      </c>
      <c r="L921" s="7">
        <f>LN(Table1[[#This Row],[NV]]/Table1[[#This Row],[NV_MA-1]])</f>
        <v>-3.2530647740993048</v>
      </c>
      <c r="M921" s="7">
        <f>LN(Table1[[#This Row],[NV]]/Table1[[#This Row],[NV_MA-2]])</f>
        <v>7.5459170381666434</v>
      </c>
      <c r="N921" s="4">
        <f>LN(Table1[[#This Row],[NV]]/Table1[[#This Row],[NV_MA-3]])</f>
        <v>3.4444369032581523</v>
      </c>
      <c r="O921" s="7">
        <f>LN(Table1[[#This Row],[NV]]/Table1[[#This Row],[Metcalfe
NV ~ n^2]])</f>
        <v>-3.1226878722992528</v>
      </c>
      <c r="P921" s="7">
        <f>Table1[[#This Row],[NV_MA-1]]*$M$3</f>
        <v>427488965492.46667</v>
      </c>
    </row>
    <row r="922" spans="1:16" x14ac:dyDescent="0.2">
      <c r="A922" s="2">
        <v>42771</v>
      </c>
      <c r="B922" s="3">
        <v>16381947061.8631</v>
      </c>
      <c r="C922" s="3">
        <f t="shared" si="84"/>
        <v>14657869009.054981</v>
      </c>
      <c r="D922" s="4">
        <f>LN(Table1[[#This Row],[NV]])</f>
        <v>23.519445776552676</v>
      </c>
      <c r="E922" s="5">
        <v>694185</v>
      </c>
      <c r="F922" s="5">
        <f t="shared" si="85"/>
        <v>481892814225</v>
      </c>
      <c r="G922" s="8">
        <f t="shared" si="86"/>
        <v>428679271035.96667</v>
      </c>
      <c r="H922" s="5">
        <f t="shared" si="87"/>
        <v>9337131.0209002215</v>
      </c>
      <c r="I922" s="5">
        <f t="shared" si="88"/>
        <v>8743070.019137999</v>
      </c>
      <c r="J922" s="5">
        <f>Table1[[#This Row],[DAA 
(n)]]^1.5</f>
        <v>578379428.4401741</v>
      </c>
      <c r="K922" s="5">
        <f t="shared" si="89"/>
        <v>528645090.24484175</v>
      </c>
      <c r="L922" s="7">
        <f>LN(Table1[[#This Row],[NV]]/Table1[[#This Row],[NV_MA-1]])</f>
        <v>-3.2645290797517985</v>
      </c>
      <c r="M922" s="7">
        <f>LN(Table1[[#This Row],[NV]]/Table1[[#This Row],[NV_MA-2]])</f>
        <v>7.5356738298276404</v>
      </c>
      <c r="N922" s="4">
        <f>LN(Table1[[#This Row],[NV]]/Table1[[#This Row],[NV_MA-3]])</f>
        <v>3.4336179187984168</v>
      </c>
      <c r="O922" s="7">
        <f>LN(Table1[[#This Row],[NV]]/Table1[[#This Row],[Metcalfe
NV ~ n^2]])</f>
        <v>-3.3815417725883212</v>
      </c>
      <c r="P922" s="7">
        <f>Table1[[#This Row],[NV_MA-1]]*$M$3</f>
        <v>428679271035.96667</v>
      </c>
    </row>
    <row r="923" spans="1:16" x14ac:dyDescent="0.2">
      <c r="A923" s="2">
        <v>42770</v>
      </c>
      <c r="B923" s="3">
        <v>16690201716.6817</v>
      </c>
      <c r="C923" s="3">
        <f t="shared" si="84"/>
        <v>14590372243.446571</v>
      </c>
      <c r="D923" s="4">
        <f>LN(Table1[[#This Row],[NV]])</f>
        <v>23.538087660627507</v>
      </c>
      <c r="E923" s="5">
        <v>655245</v>
      </c>
      <c r="F923" s="5">
        <f t="shared" si="85"/>
        <v>429346010025</v>
      </c>
      <c r="G923" s="8">
        <f t="shared" si="86"/>
        <v>429835175161.26666</v>
      </c>
      <c r="H923" s="5">
        <f t="shared" si="87"/>
        <v>8775541.9685653709</v>
      </c>
      <c r="I923" s="5">
        <f t="shared" si="88"/>
        <v>8754906.2626253292</v>
      </c>
      <c r="J923" s="5">
        <f>Table1[[#This Row],[DAA 
(n)]]^1.5</f>
        <v>530402513.51104224</v>
      </c>
      <c r="K923" s="5">
        <f t="shared" si="89"/>
        <v>529676508.71431327</v>
      </c>
      <c r="L923" s="7">
        <f>LN(Table1[[#This Row],[NV]]/Table1[[#This Row],[NV_MA-1]])</f>
        <v>-3.248579997944633</v>
      </c>
      <c r="M923" s="7">
        <f>LN(Table1[[#This Row],[NV]]/Table1[[#This Row],[NV_MA-2]])</f>
        <v>7.5529628437074274</v>
      </c>
      <c r="N923" s="4">
        <f>LN(Table1[[#This Row],[NV]]/Table1[[#This Row],[NV_MA-3]])</f>
        <v>3.4503106433795101</v>
      </c>
      <c r="O923" s="7">
        <f>LN(Table1[[#This Row],[NV]]/Table1[[#This Row],[Metcalfe
NV ~ n^2]])</f>
        <v>-3.2474413203349402</v>
      </c>
      <c r="P923" s="7">
        <f>Table1[[#This Row],[NV_MA-1]]*$M$3</f>
        <v>429835175161.26666</v>
      </c>
    </row>
    <row r="924" spans="1:16" x14ac:dyDescent="0.2">
      <c r="A924" s="2">
        <v>42769</v>
      </c>
      <c r="B924" s="3">
        <v>16389955943.816601</v>
      </c>
      <c r="C924" s="3">
        <f t="shared" si="84"/>
        <v>14570464635.717928</v>
      </c>
      <c r="D924" s="4">
        <f>LN(Table1[[#This Row],[NV]])</f>
        <v>23.519934541706871</v>
      </c>
      <c r="E924" s="5">
        <v>713302</v>
      </c>
      <c r="F924" s="5">
        <f t="shared" si="85"/>
        <v>508799743204</v>
      </c>
      <c r="G924" s="8">
        <f t="shared" si="86"/>
        <v>429734314714.56665</v>
      </c>
      <c r="H924" s="5">
        <f t="shared" si="87"/>
        <v>9613641.9561017696</v>
      </c>
      <c r="I924" s="5">
        <f t="shared" si="88"/>
        <v>8753796.7167241406</v>
      </c>
      <c r="J924" s="5">
        <f>Table1[[#This Row],[DAA 
(n)]]^1.5</f>
        <v>602434954.51948965</v>
      </c>
      <c r="K924" s="5">
        <f t="shared" si="89"/>
        <v>529582975.93547857</v>
      </c>
      <c r="L924" s="7">
        <f>LN(Table1[[#This Row],[NV]]/Table1[[#This Row],[NV_MA-1]])</f>
        <v>-3.2664984402082902</v>
      </c>
      <c r="M924" s="7">
        <f>LN(Table1[[#This Row],[NV]]/Table1[[#This Row],[NV_MA-2]])</f>
        <v>7.5349364670022458</v>
      </c>
      <c r="N924" s="4">
        <f>LN(Table1[[#This Row],[NV]]/Table1[[#This Row],[NV_MA-3]])</f>
        <v>3.4323341247734009</v>
      </c>
      <c r="O924" s="7">
        <f>LN(Table1[[#This Row],[NV]]/Table1[[#This Row],[Metcalfe
NV ~ n^2]])</f>
        <v>-3.4353858025562056</v>
      </c>
      <c r="P924" s="7">
        <f>Table1[[#This Row],[NV_MA-1]]*$M$3</f>
        <v>429734314714.56665</v>
      </c>
    </row>
    <row r="925" spans="1:16" x14ac:dyDescent="0.2">
      <c r="A925" s="2">
        <v>42768</v>
      </c>
      <c r="B925" s="3">
        <v>16265430337.177099</v>
      </c>
      <c r="C925" s="3">
        <f t="shared" si="84"/>
        <v>14632344298.36479</v>
      </c>
      <c r="D925" s="4">
        <f>LN(Table1[[#This Row],[NV]])</f>
        <v>23.512307854386901</v>
      </c>
      <c r="E925" s="5">
        <v>637933</v>
      </c>
      <c r="F925" s="5">
        <f t="shared" si="85"/>
        <v>406958512489</v>
      </c>
      <c r="G925" s="8">
        <f t="shared" si="86"/>
        <v>428877797716.06665</v>
      </c>
      <c r="H925" s="5">
        <f t="shared" si="87"/>
        <v>8526605.1680140514</v>
      </c>
      <c r="I925" s="5">
        <f t="shared" si="88"/>
        <v>8744999.7314848676</v>
      </c>
      <c r="J925" s="5">
        <f>Table1[[#This Row],[DAA 
(n)]]^1.5</f>
        <v>509521603.80855817</v>
      </c>
      <c r="K925" s="5">
        <f t="shared" si="89"/>
        <v>528817463.0173046</v>
      </c>
      <c r="L925" s="7">
        <f>LN(Table1[[#This Row],[NV]]/Table1[[#This Row],[NV_MA-1]])</f>
        <v>-3.2721300071002739</v>
      </c>
      <c r="M925" s="7">
        <f>LN(Table1[[#This Row],[NV]]/Table1[[#This Row],[NV_MA-2]])</f>
        <v>7.5283152186570499</v>
      </c>
      <c r="N925" s="4">
        <f>LN(Table1[[#This Row],[NV]]/Table1[[#This Row],[NV_MA-3]])</f>
        <v>3.4261539845701661</v>
      </c>
      <c r="O925" s="7">
        <f>LN(Table1[[#This Row],[NV]]/Table1[[#This Row],[Metcalfe
NV ~ n^2]])</f>
        <v>-3.2196692278899279</v>
      </c>
      <c r="P925" s="7">
        <f>Table1[[#This Row],[NV_MA-1]]*$M$3</f>
        <v>428877797716.06665</v>
      </c>
    </row>
    <row r="926" spans="1:16" x14ac:dyDescent="0.2">
      <c r="A926" s="2">
        <v>42767</v>
      </c>
      <c r="B926" s="3">
        <v>15937898190.377501</v>
      </c>
      <c r="C926" s="3">
        <f t="shared" si="84"/>
        <v>14643686437.848909</v>
      </c>
      <c r="D926" s="4">
        <f>LN(Table1[[#This Row],[NV]])</f>
        <v>23.491965644047223</v>
      </c>
      <c r="E926" s="5">
        <v>780918</v>
      </c>
      <c r="F926" s="5">
        <f t="shared" si="85"/>
        <v>609832922724</v>
      </c>
      <c r="G926" s="8">
        <f t="shared" si="86"/>
        <v>430055475376.56665</v>
      </c>
      <c r="H926" s="5">
        <f t="shared" si="87"/>
        <v>10595671.466119569</v>
      </c>
      <c r="I926" s="5">
        <f t="shared" si="88"/>
        <v>8758003.1327618305</v>
      </c>
      <c r="J926" s="5">
        <f>Table1[[#This Row],[DAA 
(n)]]^1.5</f>
        <v>690093838.79859412</v>
      </c>
      <c r="K926" s="5">
        <f t="shared" si="89"/>
        <v>529911736.36002338</v>
      </c>
      <c r="L926" s="7">
        <f>LN(Table1[[#This Row],[NV]]/Table1[[#This Row],[NV_MA-1]])</f>
        <v>-3.295214405769042</v>
      </c>
      <c r="M926" s="7">
        <f>LN(Table1[[#This Row],[NV]]/Table1[[#This Row],[NV_MA-2]])</f>
        <v>7.5064871600009262</v>
      </c>
      <c r="N926" s="4">
        <f>LN(Table1[[#This Row],[NV]]/Table1[[#This Row],[NV_MA-3]])</f>
        <v>3.4037446285750699</v>
      </c>
      <c r="O926" s="7">
        <f>LN(Table1[[#This Row],[NV]]/Table1[[#This Row],[Metcalfe
NV ~ n^2]])</f>
        <v>-3.6444852153760925</v>
      </c>
      <c r="P926" s="7">
        <f>Table1[[#This Row],[NV_MA-1]]*$M$3</f>
        <v>430055475376.56665</v>
      </c>
    </row>
    <row r="927" spans="1:16" x14ac:dyDescent="0.2">
      <c r="A927" s="2">
        <v>42766</v>
      </c>
      <c r="B927" s="3">
        <v>15628390267.6539</v>
      </c>
      <c r="C927" s="3">
        <f t="shared" si="84"/>
        <v>14657551437.382792</v>
      </c>
      <c r="D927" s="4">
        <f>LN(Table1[[#This Row],[NV]])</f>
        <v>23.472354986162593</v>
      </c>
      <c r="E927" s="5">
        <v>686217</v>
      </c>
      <c r="F927" s="5">
        <f t="shared" si="85"/>
        <v>470893771089</v>
      </c>
      <c r="G927" s="8">
        <f t="shared" si="86"/>
        <v>425828822620.29999</v>
      </c>
      <c r="H927" s="5">
        <f t="shared" si="87"/>
        <v>9222035.3916602693</v>
      </c>
      <c r="I927" s="5">
        <f t="shared" si="88"/>
        <v>8716447.2626108043</v>
      </c>
      <c r="J927" s="5">
        <f>Table1[[#This Row],[DAA 
(n)]]^1.5</f>
        <v>568449919.44355333</v>
      </c>
      <c r="K927" s="5">
        <f t="shared" si="89"/>
        <v>526222134.73454082</v>
      </c>
      <c r="L927" s="7">
        <f>LN(Table1[[#This Row],[NV]]/Table1[[#This Row],[NV_MA-1]])</f>
        <v>-3.3049482914649801</v>
      </c>
      <c r="M927" s="7">
        <f>LN(Table1[[#This Row],[NV]]/Table1[[#This Row],[NV_MA-2]])</f>
        <v>7.4916326973096661</v>
      </c>
      <c r="N927" s="4">
        <f>LN(Table1[[#This Row],[NV]]/Table1[[#This Row],[NV_MA-3]])</f>
        <v>3.3911209952268617</v>
      </c>
      <c r="O927" s="7">
        <f>LN(Table1[[#This Row],[NV]]/Table1[[#This Row],[Metcalfe
NV ~ n^2]])</f>
        <v>-3.4055433802732984</v>
      </c>
      <c r="P927" s="7">
        <f>Table1[[#This Row],[NV_MA-1]]*$M$3</f>
        <v>425828822620.29999</v>
      </c>
    </row>
    <row r="928" spans="1:16" x14ac:dyDescent="0.2">
      <c r="A928" s="2">
        <v>42765</v>
      </c>
      <c r="B928" s="3">
        <v>14849161141.8902</v>
      </c>
      <c r="C928" s="3">
        <f t="shared" si="84"/>
        <v>14671043992.744585</v>
      </c>
      <c r="D928" s="4">
        <f>LN(Table1[[#This Row],[NV]])</f>
        <v>23.421209211837965</v>
      </c>
      <c r="E928" s="5">
        <v>649149</v>
      </c>
      <c r="F928" s="5">
        <f t="shared" si="85"/>
        <v>421394424201</v>
      </c>
      <c r="G928" s="8">
        <f t="shared" si="86"/>
        <v>417398541528.03333</v>
      </c>
      <c r="H928" s="5">
        <f t="shared" si="87"/>
        <v>8687832.1213144157</v>
      </c>
      <c r="I928" s="5">
        <f t="shared" si="88"/>
        <v>8612202.6658363007</v>
      </c>
      <c r="J928" s="5">
        <f>Table1[[#This Row],[DAA 
(n)]]^1.5</f>
        <v>523017943.35916984</v>
      </c>
      <c r="K928" s="5">
        <f t="shared" si="89"/>
        <v>517907866.58092844</v>
      </c>
      <c r="L928" s="7">
        <f>LN(Table1[[#This Row],[NV]]/Table1[[#This Row],[NV_MA-1]])</f>
        <v>-3.336098125562482</v>
      </c>
      <c r="M928" s="7">
        <f>LN(Table1[[#This Row],[NV]]/Table1[[#This Row],[NV_MA-2]])</f>
        <v>7.4525185416902389</v>
      </c>
      <c r="N928" s="4">
        <f>LN(Table1[[#This Row],[NV]]/Table1[[#This Row],[NV_MA-3]])</f>
        <v>3.3559012911772226</v>
      </c>
      <c r="O928" s="7">
        <f>LN(Table1[[#This Row],[NV]]/Table1[[#This Row],[Metcalfe
NV ~ n^2]])</f>
        <v>-3.3456258947844448</v>
      </c>
      <c r="P928" s="7">
        <f>Table1[[#This Row],[NV_MA-1]]*$M$3</f>
        <v>417398541528.03333</v>
      </c>
    </row>
    <row r="929" spans="1:16" x14ac:dyDescent="0.2">
      <c r="A929" s="2">
        <v>42764</v>
      </c>
      <c r="B929" s="3">
        <v>14771981709.629499</v>
      </c>
      <c r="C929" s="3">
        <f t="shared" si="84"/>
        <v>14695288747.828032</v>
      </c>
      <c r="D929" s="4">
        <f>LN(Table1[[#This Row],[NV]])</f>
        <v>23.415998095757619</v>
      </c>
      <c r="E929" s="5">
        <v>636175</v>
      </c>
      <c r="F929" s="5">
        <f t="shared" si="85"/>
        <v>404718630625</v>
      </c>
      <c r="G929" s="8">
        <f t="shared" si="86"/>
        <v>414167587560.03333</v>
      </c>
      <c r="H929" s="5">
        <f t="shared" si="87"/>
        <v>8501352.1847134121</v>
      </c>
      <c r="I929" s="5">
        <f t="shared" si="88"/>
        <v>8574241.6891204864</v>
      </c>
      <c r="J929" s="5">
        <f>Table1[[#This Row],[DAA 
(n)]]^1.5</f>
        <v>507416864.95213997</v>
      </c>
      <c r="K929" s="5">
        <f t="shared" si="89"/>
        <v>514804240.53168625</v>
      </c>
      <c r="L929" s="7">
        <f>LN(Table1[[#This Row],[NV]]/Table1[[#This Row],[NV_MA-1]])</f>
        <v>-3.333538433973986</v>
      </c>
      <c r="M929" s="7">
        <f>LN(Table1[[#This Row],[NV]]/Table1[[#This Row],[NV_MA-2]])</f>
        <v>7.4517249814073745</v>
      </c>
      <c r="N929" s="4">
        <f>LN(Table1[[#This Row],[NV]]/Table1[[#This Row],[NV_MA-3]])</f>
        <v>3.3567008248642596</v>
      </c>
      <c r="O929" s="7">
        <f>LN(Table1[[#This Row],[NV]]/Table1[[#This Row],[Metcalfe
NV ~ n^2]])</f>
        <v>-3.3104598276546926</v>
      </c>
      <c r="P929" s="7">
        <f>Table1[[#This Row],[NV_MA-1]]*$M$3</f>
        <v>414167587560.03333</v>
      </c>
    </row>
    <row r="930" spans="1:16" x14ac:dyDescent="0.2">
      <c r="A930" s="2">
        <v>42763</v>
      </c>
      <c r="B930" s="3">
        <v>14885292937.069401</v>
      </c>
      <c r="C930" s="3">
        <f t="shared" si="84"/>
        <v>14717873759.72356</v>
      </c>
      <c r="D930" s="4">
        <f>LN(Table1[[#This Row],[NV]])</f>
        <v>23.423639511238601</v>
      </c>
      <c r="E930" s="5">
        <v>669387</v>
      </c>
      <c r="F930" s="5">
        <f t="shared" si="85"/>
        <v>448078955769</v>
      </c>
      <c r="G930" s="8">
        <f t="shared" si="86"/>
        <v>414373512677.33331</v>
      </c>
      <c r="H930" s="5">
        <f t="shared" si="87"/>
        <v>8979235.9695024714</v>
      </c>
      <c r="I930" s="5">
        <f t="shared" si="88"/>
        <v>8576558.1318048015</v>
      </c>
      <c r="J930" s="5">
        <f>Table1[[#This Row],[DAA 
(n)]]^1.5</f>
        <v>547666164.70742786</v>
      </c>
      <c r="K930" s="5">
        <f t="shared" si="89"/>
        <v>514997507.69798344</v>
      </c>
      <c r="L930" s="7">
        <f>LN(Table1[[#This Row],[NV]]/Table1[[#This Row],[NV_MA-1]])</f>
        <v>-3.3263940973258599</v>
      </c>
      <c r="M930" s="7">
        <f>LN(Table1[[#This Row],[NV]]/Table1[[#This Row],[NV_MA-2]])</f>
        <v>7.4590962703959978</v>
      </c>
      <c r="N930" s="4">
        <f>LN(Table1[[#This Row],[NV]]/Table1[[#This Row],[NV_MA-3]])</f>
        <v>3.3639668920436918</v>
      </c>
      <c r="O930" s="7">
        <f>LN(Table1[[#This Row],[NV]]/Table1[[#This Row],[Metcalfe
NV ~ n^2]])</f>
        <v>-3.4045957831500568</v>
      </c>
      <c r="P930" s="7">
        <f>Table1[[#This Row],[NV_MA-1]]*$M$3</f>
        <v>414373512677.33331</v>
      </c>
    </row>
    <row r="931" spans="1:16" x14ac:dyDescent="0.2">
      <c r="A931" s="2">
        <v>42762</v>
      </c>
      <c r="B931" s="3">
        <v>14846112302.7528</v>
      </c>
      <c r="C931" s="3">
        <f t="shared" si="84"/>
        <v>14743197400.552185</v>
      </c>
      <c r="D931" s="4">
        <f>LN(Table1[[#This Row],[NV]])</f>
        <v>23.42100387012567</v>
      </c>
      <c r="E931" s="5">
        <v>660526</v>
      </c>
      <c r="F931" s="5">
        <f t="shared" si="85"/>
        <v>436294596676</v>
      </c>
      <c r="G931" s="8">
        <f t="shared" si="86"/>
        <v>413740345885.86664</v>
      </c>
      <c r="H931" s="5">
        <f t="shared" si="87"/>
        <v>8851571.3822190575</v>
      </c>
      <c r="I931" s="5">
        <f t="shared" si="88"/>
        <v>8569672.3810278289</v>
      </c>
      <c r="J931" s="5">
        <f>Table1[[#This Row],[DAA 
(n)]]^1.5</f>
        <v>536827649.03086996</v>
      </c>
      <c r="K931" s="5">
        <f t="shared" si="89"/>
        <v>514413958.5553202</v>
      </c>
      <c r="L931" s="7">
        <f>LN(Table1[[#This Row],[NV]]/Table1[[#This Row],[NV_MA-1]])</f>
        <v>-3.3275005600334246</v>
      </c>
      <c r="M931" s="7">
        <f>LN(Table1[[#This Row],[NV]]/Table1[[#This Row],[NV_MA-2]])</f>
        <v>7.4572638088672898</v>
      </c>
      <c r="N931" s="4">
        <f>LN(Table1[[#This Row],[NV]]/Table1[[#This Row],[NV_MA-3]])</f>
        <v>3.3624650040009407</v>
      </c>
      <c r="O931" s="7">
        <f>LN(Table1[[#This Row],[NV]]/Table1[[#This Row],[Metcalfe
NV ~ n^2]])</f>
        <v>-3.3805796624500548</v>
      </c>
      <c r="P931" s="7">
        <f>Table1[[#This Row],[NV_MA-1]]*$M$3</f>
        <v>413740345885.86664</v>
      </c>
    </row>
    <row r="932" spans="1:16" x14ac:dyDescent="0.2">
      <c r="A932" s="2">
        <v>42761</v>
      </c>
      <c r="B932" s="3">
        <v>14783083522.6728</v>
      </c>
      <c r="C932" s="3">
        <f t="shared" si="84"/>
        <v>14773247123.645266</v>
      </c>
      <c r="D932" s="4">
        <f>LN(Table1[[#This Row],[NV]])</f>
        <v>23.416749358763006</v>
      </c>
      <c r="E932" s="5">
        <v>719958</v>
      </c>
      <c r="F932" s="5">
        <f t="shared" si="85"/>
        <v>518339521764</v>
      </c>
      <c r="G932" s="8">
        <f t="shared" si="86"/>
        <v>413879608322.03333</v>
      </c>
      <c r="H932" s="5">
        <f t="shared" si="87"/>
        <v>9710036.2204668131</v>
      </c>
      <c r="I932" s="5">
        <f t="shared" si="88"/>
        <v>8571187.1150604058</v>
      </c>
      <c r="J932" s="5">
        <f>Table1[[#This Row],[DAA 
(n)]]^1.5</f>
        <v>610886802.45211208</v>
      </c>
      <c r="K932" s="5">
        <f t="shared" si="89"/>
        <v>514542319.29380673</v>
      </c>
      <c r="L932" s="7">
        <f>LN(Table1[[#This Row],[NV]]/Table1[[#This Row],[NV_MA-1]])</f>
        <v>-3.332091608563355</v>
      </c>
      <c r="M932" s="7">
        <f>LN(Table1[[#This Row],[NV]]/Table1[[#This Row],[NV_MA-2]])</f>
        <v>7.4528325579383443</v>
      </c>
      <c r="N932" s="4">
        <f>LN(Table1[[#This Row],[NV]]/Table1[[#This Row],[NV_MA-3]])</f>
        <v>3.3579609956636904</v>
      </c>
      <c r="O932" s="7">
        <f>LN(Table1[[#This Row],[NV]]/Table1[[#This Row],[Metcalfe
NV ~ n^2]])</f>
        <v>-3.5571469531518924</v>
      </c>
      <c r="P932" s="7">
        <f>Table1[[#This Row],[NV_MA-1]]*$M$3</f>
        <v>413879608322.03333</v>
      </c>
    </row>
    <row r="933" spans="1:16" x14ac:dyDescent="0.2">
      <c r="A933" s="2">
        <v>42760</v>
      </c>
      <c r="B933" s="3">
        <v>14443045315.8256</v>
      </c>
      <c r="C933" s="3">
        <f t="shared" si="84"/>
        <v>14776403766.15349</v>
      </c>
      <c r="D933" s="4">
        <f>LN(Table1[[#This Row],[NV]])</f>
        <v>23.39347884262374</v>
      </c>
      <c r="E933" s="5">
        <v>707539</v>
      </c>
      <c r="F933" s="5">
        <f t="shared" si="85"/>
        <v>500611436521</v>
      </c>
      <c r="G933" s="8">
        <f t="shared" si="86"/>
        <v>410406973056.86664</v>
      </c>
      <c r="H933" s="5">
        <f t="shared" si="87"/>
        <v>9530230.5440617409</v>
      </c>
      <c r="I933" s="5">
        <f t="shared" si="88"/>
        <v>8534431.4645949304</v>
      </c>
      <c r="J933" s="5">
        <f>Table1[[#This Row],[DAA 
(n)]]^1.5</f>
        <v>595148817.67893314</v>
      </c>
      <c r="K933" s="5">
        <f t="shared" si="89"/>
        <v>511388409.61029261</v>
      </c>
      <c r="L933" s="7">
        <f>LN(Table1[[#This Row],[NV]]/Table1[[#This Row],[NV_MA-1]])</f>
        <v>-3.3469362789141925</v>
      </c>
      <c r="M933" s="7">
        <f>LN(Table1[[#This Row],[NV]]/Table1[[#This Row],[NV_MA-2]])</f>
        <v>7.4338595428643348</v>
      </c>
      <c r="N933" s="4">
        <f>LN(Table1[[#This Row],[NV]]/Table1[[#This Row],[NV_MA-3]])</f>
        <v>3.3408388860985307</v>
      </c>
      <c r="O933" s="7">
        <f>LN(Table1[[#This Row],[NV]]/Table1[[#This Row],[Metcalfe
NV ~ n^2]])</f>
        <v>-3.5456172186866355</v>
      </c>
      <c r="P933" s="7">
        <f>Table1[[#This Row],[NV_MA-1]]*$M$3</f>
        <v>410406973056.86664</v>
      </c>
    </row>
    <row r="934" spans="1:16" x14ac:dyDescent="0.2">
      <c r="A934" s="2">
        <v>42759</v>
      </c>
      <c r="B934" s="3">
        <v>14313248721.796</v>
      </c>
      <c r="C934" s="3">
        <f t="shared" si="84"/>
        <v>14778651964.440899</v>
      </c>
      <c r="D934" s="4">
        <f>LN(Table1[[#This Row],[NV]])</f>
        <v>23.384451429332518</v>
      </c>
      <c r="E934" s="5">
        <v>724707</v>
      </c>
      <c r="F934" s="5">
        <f t="shared" si="85"/>
        <v>525200235849</v>
      </c>
      <c r="G934" s="8">
        <f t="shared" si="86"/>
        <v>405654853627.53333</v>
      </c>
      <c r="H934" s="5">
        <f t="shared" si="87"/>
        <v>9778850.3656542581</v>
      </c>
      <c r="I934" s="5">
        <f t="shared" si="88"/>
        <v>8482074.1411972959</v>
      </c>
      <c r="J934" s="5">
        <f>Table1[[#This Row],[DAA 
(n)]]^1.5</f>
        <v>616941072.81118929</v>
      </c>
      <c r="K934" s="5">
        <f t="shared" si="89"/>
        <v>506979001.01612604</v>
      </c>
      <c r="L934" s="7">
        <f>LN(Table1[[#This Row],[NV]]/Table1[[#This Row],[NV_MA-1]])</f>
        <v>-3.3443170914457157</v>
      </c>
      <c r="M934" s="7">
        <f>LN(Table1[[#This Row],[NV]]/Table1[[#This Row],[NV_MA-2]])</f>
        <v>7.4309858593498852</v>
      </c>
      <c r="N934" s="4">
        <f>LN(Table1[[#This Row],[NV]]/Table1[[#This Row],[NV_MA-3]])</f>
        <v>3.3404712867489632</v>
      </c>
      <c r="O934" s="7">
        <f>LN(Table1[[#This Row],[NV]]/Table1[[#This Row],[Metcalfe
NV ~ n^2]])</f>
        <v>-3.6025939991075528</v>
      </c>
      <c r="P934" s="7">
        <f>Table1[[#This Row],[NV_MA-1]]*$M$3</f>
        <v>405654853627.53333</v>
      </c>
    </row>
    <row r="935" spans="1:16" x14ac:dyDescent="0.2">
      <c r="A935" s="2">
        <v>42758</v>
      </c>
      <c r="B935" s="3">
        <v>14817362335.9543</v>
      </c>
      <c r="C935" s="3">
        <f t="shared" si="84"/>
        <v>14781319041.210974</v>
      </c>
      <c r="D935" s="4">
        <f>LN(Table1[[#This Row],[NV]])</f>
        <v>23.419065460943951</v>
      </c>
      <c r="E935" s="5">
        <v>619539</v>
      </c>
      <c r="F935" s="5">
        <f t="shared" si="85"/>
        <v>383828572521</v>
      </c>
      <c r="G935" s="8">
        <f t="shared" si="86"/>
        <v>395487342965.36664</v>
      </c>
      <c r="H935" s="5">
        <f t="shared" si="87"/>
        <v>8262624.9449206004</v>
      </c>
      <c r="I935" s="5">
        <f t="shared" si="88"/>
        <v>8360364.9718518136</v>
      </c>
      <c r="J935" s="5">
        <f>Table1[[#This Row],[DAA 
(n)]]^1.5</f>
        <v>487644101.7700178</v>
      </c>
      <c r="K935" s="5">
        <f t="shared" si="89"/>
        <v>497128372.17258388</v>
      </c>
      <c r="L935" s="7">
        <f>LN(Table1[[#This Row],[NV]]/Table1[[#This Row],[NV_MA-1]])</f>
        <v>-3.2843191600820587</v>
      </c>
      <c r="M935" s="7">
        <f>LN(Table1[[#This Row],[NV]]/Table1[[#This Row],[NV_MA-2]])</f>
        <v>7.4800528199159304</v>
      </c>
      <c r="N935" s="4">
        <f>LN(Table1[[#This Row],[NV]]/Table1[[#This Row],[NV_MA-3]])</f>
        <v>3.3947066161254038</v>
      </c>
      <c r="O935" s="7">
        <f>LN(Table1[[#This Row],[NV]]/Table1[[#This Row],[Metcalfe
NV ~ n^2]])</f>
        <v>-3.2543964031859911</v>
      </c>
      <c r="P935" s="7">
        <f>Table1[[#This Row],[NV_MA-1]]*$M$3</f>
        <v>395487342965.36664</v>
      </c>
    </row>
    <row r="936" spans="1:16" x14ac:dyDescent="0.2">
      <c r="A936" s="2">
        <v>42757</v>
      </c>
      <c r="B936" s="3">
        <v>14869799008.1443</v>
      </c>
      <c r="C936" s="3">
        <f t="shared" si="84"/>
        <v>14764525142.107393</v>
      </c>
      <c r="D936" s="4">
        <f>LN(Table1[[#This Row],[NV]])</f>
        <v>23.422598080726203</v>
      </c>
      <c r="E936" s="5">
        <v>572531</v>
      </c>
      <c r="F936" s="5">
        <f t="shared" si="85"/>
        <v>327791745961</v>
      </c>
      <c r="G936" s="8">
        <f t="shared" si="86"/>
        <v>392718394183.20001</v>
      </c>
      <c r="H936" s="5">
        <f t="shared" si="87"/>
        <v>7590514.1798977619</v>
      </c>
      <c r="I936" s="5">
        <f t="shared" si="88"/>
        <v>8326517.5385112278</v>
      </c>
      <c r="J936" s="5">
        <f>Table1[[#This Row],[DAA 
(n)]]^1.5</f>
        <v>433210036.94143254</v>
      </c>
      <c r="K936" s="5">
        <f t="shared" si="89"/>
        <v>494411238.69169235</v>
      </c>
      <c r="L936" s="7">
        <f>LN(Table1[[#This Row],[NV]]/Table1[[#This Row],[NV_MA-1]])</f>
        <v>-3.273760557000553</v>
      </c>
      <c r="M936" s="7">
        <f>LN(Table1[[#This Row],[NV]]/Table1[[#This Row],[NV_MA-2]])</f>
        <v>7.4876422165994061</v>
      </c>
      <c r="N936" s="4">
        <f>LN(Table1[[#This Row],[NV]]/Table1[[#This Row],[NV_MA-3]])</f>
        <v>3.4037198848952377</v>
      </c>
      <c r="O936" s="7">
        <f>LN(Table1[[#This Row],[NV]]/Table1[[#This Row],[Metcalfe
NV ~ n^2]])</f>
        <v>-3.0930462421061402</v>
      </c>
      <c r="P936" s="7">
        <f>Table1[[#This Row],[NV_MA-1]]*$M$3</f>
        <v>392718394183.20001</v>
      </c>
    </row>
    <row r="937" spans="1:16" x14ac:dyDescent="0.2">
      <c r="A937" s="2">
        <v>42756</v>
      </c>
      <c r="B937" s="3">
        <v>14900046542.108999</v>
      </c>
      <c r="C937" s="3">
        <f t="shared" si="84"/>
        <v>14758998513.379406</v>
      </c>
      <c r="D937" s="4">
        <f>LN(Table1[[#This Row],[NV]])</f>
        <v>23.424630173524424</v>
      </c>
      <c r="E937" s="5">
        <v>629947</v>
      </c>
      <c r="F937" s="5">
        <f t="shared" si="85"/>
        <v>396833222809</v>
      </c>
      <c r="G937" s="8">
        <f t="shared" si="86"/>
        <v>396149396465.70001</v>
      </c>
      <c r="H937" s="5">
        <f t="shared" si="87"/>
        <v>8411928.5800208747</v>
      </c>
      <c r="I937" s="5">
        <f t="shared" si="88"/>
        <v>8366521.7597731296</v>
      </c>
      <c r="J937" s="5">
        <f>Table1[[#This Row],[DAA 
(n)]]^1.5</f>
        <v>499983897.9495849</v>
      </c>
      <c r="K937" s="5">
        <f t="shared" si="89"/>
        <v>497693461.70775181</v>
      </c>
      <c r="L937" s="7">
        <f>LN(Table1[[#This Row],[NV]]/Table1[[#This Row],[NV_MA-1]])</f>
        <v>-3.280427067332647</v>
      </c>
      <c r="M937" s="7">
        <f>LN(Table1[[#This Row],[NV]]/Table1[[#This Row],[NV_MA-2]])</f>
        <v>7.4848813777895336</v>
      </c>
      <c r="N937" s="4">
        <f>LN(Table1[[#This Row],[NV]]/Table1[[#This Row],[NV_MA-3]])</f>
        <v>3.3991352667966956</v>
      </c>
      <c r="O937" s="7">
        <f>LN(Table1[[#This Row],[NV]]/Table1[[#This Row],[Metcalfe
NV ~ n^2]])</f>
        <v>-3.2821517621650078</v>
      </c>
      <c r="P937" s="7">
        <f>Table1[[#This Row],[NV_MA-1]]*$M$3</f>
        <v>396149396465.70001</v>
      </c>
    </row>
    <row r="938" spans="1:16" x14ac:dyDescent="0.2">
      <c r="A938" s="2">
        <v>42755</v>
      </c>
      <c r="B938" s="3">
        <v>14425881540.1436</v>
      </c>
      <c r="C938" s="3">
        <f t="shared" si="84"/>
        <v>14721862464.090353</v>
      </c>
      <c r="D938" s="4">
        <f>LN(Table1[[#This Row],[NV]])</f>
        <v>23.392289759441674</v>
      </c>
      <c r="E938" s="5">
        <v>659337</v>
      </c>
      <c r="F938" s="5">
        <f t="shared" si="85"/>
        <v>434725279569</v>
      </c>
      <c r="G938" s="8">
        <f t="shared" si="86"/>
        <v>398587079722.76666</v>
      </c>
      <c r="H938" s="5">
        <f t="shared" si="87"/>
        <v>8834449.9115995187</v>
      </c>
      <c r="I938" s="5">
        <f t="shared" si="88"/>
        <v>8393199.0110779386</v>
      </c>
      <c r="J938" s="5">
        <f>Table1[[#This Row],[DAA 
(n)]]^1.5</f>
        <v>535378802.02262872</v>
      </c>
      <c r="K938" s="5">
        <f t="shared" si="89"/>
        <v>499947587.20666987</v>
      </c>
      <c r="L938" s="7">
        <f>LN(Table1[[#This Row],[NV]]/Table1[[#This Row],[NV_MA-1]])</f>
        <v>-3.3189020706154988</v>
      </c>
      <c r="M938" s="7">
        <f>LN(Table1[[#This Row],[NV]]/Table1[[#This Row],[NV_MA-2]])</f>
        <v>7.4493574651032031</v>
      </c>
      <c r="N938" s="4">
        <f>LN(Table1[[#This Row],[NV]]/Table1[[#This Row],[NV_MA-3]])</f>
        <v>3.3622759341364548</v>
      </c>
      <c r="O938" s="7">
        <f>LN(Table1[[#This Row],[NV]]/Table1[[#This Row],[Metcalfe
NV ~ n^2]])</f>
        <v>-3.4056903678665722</v>
      </c>
      <c r="P938" s="7">
        <f>Table1[[#This Row],[NV_MA-1]]*$M$3</f>
        <v>398587079722.76666</v>
      </c>
    </row>
    <row r="939" spans="1:16" x14ac:dyDescent="0.2">
      <c r="A939" s="2">
        <v>42754</v>
      </c>
      <c r="B939" s="3">
        <v>14537996019.9825</v>
      </c>
      <c r="C939" s="3">
        <f t="shared" si="84"/>
        <v>14684409350.618446</v>
      </c>
      <c r="D939" s="4">
        <f>LN(Table1[[#This Row],[NV]])</f>
        <v>23.400031474242308</v>
      </c>
      <c r="E939" s="5">
        <v>687454</v>
      </c>
      <c r="F939" s="5">
        <f t="shared" si="85"/>
        <v>472593002116</v>
      </c>
      <c r="G939" s="8">
        <f t="shared" si="86"/>
        <v>400488189571.29999</v>
      </c>
      <c r="H939" s="5">
        <f t="shared" si="87"/>
        <v>9239897.4860614203</v>
      </c>
      <c r="I939" s="5">
        <f t="shared" si="88"/>
        <v>8413361.7437866069</v>
      </c>
      <c r="J939" s="5">
        <f>Table1[[#This Row],[DAA 
(n)]]^1.5</f>
        <v>569987675.02170968</v>
      </c>
      <c r="K939" s="5">
        <f t="shared" si="89"/>
        <v>501676218.36611921</v>
      </c>
      <c r="L939" s="7">
        <f>LN(Table1[[#This Row],[NV]]/Table1[[#This Row],[NV_MA-1]])</f>
        <v>-3.3159186395674638</v>
      </c>
      <c r="M939" s="7">
        <f>LN(Table1[[#This Row],[NV]]/Table1[[#This Row],[NV_MA-2]])</f>
        <v>7.4546997904420733</v>
      </c>
      <c r="N939" s="4">
        <f>LN(Table1[[#This Row],[NV]]/Table1[[#This Row],[NV_MA-3]])</f>
        <v>3.3665659880119621</v>
      </c>
      <c r="O939" s="7">
        <f>LN(Table1[[#This Row],[NV]]/Table1[[#This Row],[Metcalfe
NV ~ n^2]])</f>
        <v>-3.4814689201445734</v>
      </c>
      <c r="P939" s="7">
        <f>Table1[[#This Row],[NV_MA-1]]*$M$3</f>
        <v>400488189571.29999</v>
      </c>
    </row>
    <row r="940" spans="1:16" x14ac:dyDescent="0.2">
      <c r="A940" s="2">
        <v>42753</v>
      </c>
      <c r="B940" s="3">
        <v>14197645178.6681</v>
      </c>
      <c r="C940" s="3">
        <f t="shared" si="84"/>
        <v>14627802388.45145</v>
      </c>
      <c r="D940" s="4">
        <f>LN(Table1[[#This Row],[NV]])</f>
        <v>23.376341955313737</v>
      </c>
      <c r="E940" s="5">
        <v>651983</v>
      </c>
      <c r="F940" s="5">
        <f t="shared" si="85"/>
        <v>425081832289</v>
      </c>
      <c r="G940" s="8">
        <f t="shared" si="86"/>
        <v>398803909908.26666</v>
      </c>
      <c r="H940" s="5">
        <f t="shared" si="87"/>
        <v>8728600.9038968645</v>
      </c>
      <c r="I940" s="5">
        <f t="shared" si="88"/>
        <v>8395206.9665778391</v>
      </c>
      <c r="J940" s="5">
        <f>Table1[[#This Row],[DAA 
(n)]]^1.5</f>
        <v>526446700.30429381</v>
      </c>
      <c r="K940" s="5">
        <f t="shared" si="89"/>
        <v>500131351.77843821</v>
      </c>
      <c r="L940" s="7">
        <f>LN(Table1[[#This Row],[NV]]/Table1[[#This Row],[NV_MA-1]])</f>
        <v>-3.3353937238555131</v>
      </c>
      <c r="M940" s="7">
        <f>LN(Table1[[#This Row],[NV]]/Table1[[#This Row],[NV_MA-2]])</f>
        <v>7.4331704535708045</v>
      </c>
      <c r="N940" s="4">
        <f>LN(Table1[[#This Row],[NV]]/Table1[[#This Row],[NV_MA-3]])</f>
        <v>3.3459606298709317</v>
      </c>
      <c r="O940" s="7">
        <f>LN(Table1[[#This Row],[NV]]/Table1[[#This Row],[Metcalfe
NV ~ n^2]])</f>
        <v>-3.3992055785847337</v>
      </c>
      <c r="P940" s="7">
        <f>Table1[[#This Row],[NV_MA-1]]*$M$3</f>
        <v>398803909908.26666</v>
      </c>
    </row>
    <row r="941" spans="1:16" x14ac:dyDescent="0.2">
      <c r="A941" s="2">
        <v>42752</v>
      </c>
      <c r="B941" s="3">
        <v>14594958398.3626</v>
      </c>
      <c r="C941" s="3">
        <f t="shared" si="84"/>
        <v>14577411992.286011</v>
      </c>
      <c r="D941" s="4">
        <f>LN(Table1[[#This Row],[NV]])</f>
        <v>23.403941990845041</v>
      </c>
      <c r="E941" s="5">
        <v>652459</v>
      </c>
      <c r="F941" s="5">
        <f t="shared" si="85"/>
        <v>425702746681</v>
      </c>
      <c r="G941" s="8">
        <f t="shared" si="86"/>
        <v>399158299745.16669</v>
      </c>
      <c r="H941" s="5">
        <f t="shared" si="87"/>
        <v>8735449.6579267923</v>
      </c>
      <c r="I941" s="5">
        <f t="shared" si="88"/>
        <v>8399094.7757954188</v>
      </c>
      <c r="J941" s="5">
        <f>Table1[[#This Row],[DAA 
(n)]]^1.5</f>
        <v>527023328.13333601</v>
      </c>
      <c r="K941" s="5">
        <f t="shared" si="89"/>
        <v>500459506.37547046</v>
      </c>
      <c r="L941" s="7">
        <f>LN(Table1[[#This Row],[NV]]/Table1[[#This Row],[NV_MA-1]])</f>
        <v>-3.3086819255262028</v>
      </c>
      <c r="M941" s="7">
        <f>LN(Table1[[#This Row],[NV]]/Table1[[#This Row],[NV_MA-2]])</f>
        <v>7.4603074976248012</v>
      </c>
      <c r="N941" s="4">
        <f>LN(Table1[[#This Row],[NV]]/Table1[[#This Row],[NV_MA-3]])</f>
        <v>3.3729047437413038</v>
      </c>
      <c r="O941" s="7">
        <f>LN(Table1[[#This Row],[NV]]/Table1[[#This Row],[Metcalfe
NV ~ n^2]])</f>
        <v>-3.3730651710664108</v>
      </c>
      <c r="P941" s="7">
        <f>Table1[[#This Row],[NV_MA-1]]*$M$3</f>
        <v>399158299745.16669</v>
      </c>
    </row>
    <row r="942" spans="1:16" x14ac:dyDescent="0.2">
      <c r="A942" s="2">
        <v>42751</v>
      </c>
      <c r="B942" s="3">
        <v>13382120128.682199</v>
      </c>
      <c r="C942" s="3">
        <f t="shared" si="84"/>
        <v>14513917462.469191</v>
      </c>
      <c r="D942" s="4">
        <f>LN(Table1[[#This Row],[NV]])</f>
        <v>23.317185334152278</v>
      </c>
      <c r="E942" s="5">
        <v>642798</v>
      </c>
      <c r="F942" s="5">
        <f t="shared" si="85"/>
        <v>413189268804</v>
      </c>
      <c r="G942" s="8">
        <f t="shared" si="86"/>
        <v>396120724209.96667</v>
      </c>
      <c r="H942" s="5">
        <f t="shared" si="87"/>
        <v>8596514.2060023695</v>
      </c>
      <c r="I942" s="5">
        <f t="shared" si="88"/>
        <v>8363732.454479319</v>
      </c>
      <c r="J942" s="5">
        <f>Table1[[#This Row],[DAA 
(n)]]^1.5</f>
        <v>515361267.08229989</v>
      </c>
      <c r="K942" s="5">
        <f t="shared" si="89"/>
        <v>497555956.62951922</v>
      </c>
      <c r="L942" s="7">
        <f>LN(Table1[[#This Row],[NV]]/Table1[[#This Row],[NV_MA-1]])</f>
        <v>-3.3877995267045939</v>
      </c>
      <c r="M942" s="7">
        <f>LN(Table1[[#This Row],[NV]]/Table1[[#This Row],[NV_MA-2]])</f>
        <v>7.377769982880805</v>
      </c>
      <c r="N942" s="4">
        <f>LN(Table1[[#This Row],[NV]]/Table1[[#This Row],[NV_MA-3]])</f>
        <v>3.2919667502770413</v>
      </c>
      <c r="O942" s="7">
        <f>LN(Table1[[#This Row],[NV]]/Table1[[#This Row],[Metcalfe
NV ~ n^2]])</f>
        <v>-3.4299862687536735</v>
      </c>
      <c r="P942" s="7">
        <f>Table1[[#This Row],[NV_MA-1]]*$M$3</f>
        <v>396120724209.96667</v>
      </c>
    </row>
    <row r="943" spans="1:16" x14ac:dyDescent="0.2">
      <c r="A943" s="2">
        <v>42750</v>
      </c>
      <c r="B943" s="3">
        <v>13279051045.1786</v>
      </c>
      <c r="C943" s="3">
        <f t="shared" si="84"/>
        <v>14490253397.316959</v>
      </c>
      <c r="D943" s="4">
        <f>LN(Table1[[#This Row],[NV]])</f>
        <v>23.309453521000123</v>
      </c>
      <c r="E943" s="5">
        <v>540189</v>
      </c>
      <c r="F943" s="5">
        <f t="shared" si="85"/>
        <v>291804155721</v>
      </c>
      <c r="G943" s="8">
        <f t="shared" si="86"/>
        <v>393641846824</v>
      </c>
      <c r="H943" s="5">
        <f t="shared" si="87"/>
        <v>7130318.8913980937</v>
      </c>
      <c r="I943" s="5">
        <f t="shared" si="88"/>
        <v>8334742.4038906004</v>
      </c>
      <c r="J943" s="5">
        <f>Table1[[#This Row],[DAA 
(n)]]^1.5</f>
        <v>397025685.66123259</v>
      </c>
      <c r="K943" s="5">
        <f t="shared" si="89"/>
        <v>495180541.47570837</v>
      </c>
      <c r="L943" s="7">
        <f>LN(Table1[[#This Row],[NV]]/Table1[[#This Row],[NV_MA-1]])</f>
        <v>-3.3892537936234182</v>
      </c>
      <c r="M943" s="7">
        <f>LN(Table1[[#This Row],[NV]]/Table1[[#This Row],[NV_MA-2]])</f>
        <v>7.3735103526627306</v>
      </c>
      <c r="N943" s="4">
        <f>LN(Table1[[#This Row],[NV]]/Table1[[#This Row],[NV_MA-3]])</f>
        <v>3.2890205367111136</v>
      </c>
      <c r="O943" s="7">
        <f>LN(Table1[[#This Row],[NV]]/Table1[[#This Row],[Metcalfe
NV ~ n^2]])</f>
        <v>-3.0898951936093662</v>
      </c>
      <c r="P943" s="7">
        <f>Table1[[#This Row],[NV_MA-1]]*$M$3</f>
        <v>393641846824</v>
      </c>
    </row>
    <row r="944" spans="1:16" x14ac:dyDescent="0.2">
      <c r="A944" s="2">
        <v>42749</v>
      </c>
      <c r="B944" s="3">
        <v>13204837500.057301</v>
      </c>
      <c r="C944" s="3">
        <f t="shared" si="84"/>
        <v>14466033920.353148</v>
      </c>
      <c r="D944" s="4">
        <f>LN(Table1[[#This Row],[NV]])</f>
        <v>23.303849076679409</v>
      </c>
      <c r="E944" s="5">
        <v>595768</v>
      </c>
      <c r="F944" s="5">
        <f t="shared" si="85"/>
        <v>354939509824</v>
      </c>
      <c r="G944" s="8">
        <f t="shared" si="86"/>
        <v>397598428820.5</v>
      </c>
      <c r="H944" s="5">
        <f t="shared" si="87"/>
        <v>7922288.4939450407</v>
      </c>
      <c r="I944" s="5">
        <f t="shared" si="88"/>
        <v>8382612.4185701841</v>
      </c>
      <c r="J944" s="5">
        <f>Table1[[#This Row],[DAA 
(n)]]^1.5</f>
        <v>459849542.66458184</v>
      </c>
      <c r="K944" s="5">
        <f t="shared" si="89"/>
        <v>499041186.36291486</v>
      </c>
      <c r="L944" s="7">
        <f>LN(Table1[[#This Row],[NV]]/Table1[[#This Row],[NV_MA-1]])</f>
        <v>-3.4048592833829106</v>
      </c>
      <c r="M944" s="7">
        <f>LN(Table1[[#This Row],[NV]]/Table1[[#This Row],[NV_MA-2]])</f>
        <v>7.3621789083439015</v>
      </c>
      <c r="N944" s="4">
        <f>LN(Table1[[#This Row],[NV]]/Table1[[#This Row],[NV_MA-3]])</f>
        <v>3.2756498885682408</v>
      </c>
      <c r="O944" s="7">
        <f>LN(Table1[[#This Row],[NV]]/Table1[[#This Row],[Metcalfe
NV ~ n^2]])</f>
        <v>-3.2913641403615919</v>
      </c>
      <c r="P944" s="7">
        <f>Table1[[#This Row],[NV_MA-1]]*$M$3</f>
        <v>397598428820.5</v>
      </c>
    </row>
    <row r="945" spans="1:16" x14ac:dyDescent="0.2">
      <c r="A945" s="2">
        <v>42748</v>
      </c>
      <c r="B945" s="3">
        <v>13310975741.1082</v>
      </c>
      <c r="C945" s="3">
        <f t="shared" si="84"/>
        <v>14441007228.542177</v>
      </c>
      <c r="D945" s="4">
        <f>LN(Table1[[#This Row],[NV]])</f>
        <v>23.311854775540112</v>
      </c>
      <c r="E945" s="5">
        <v>601486</v>
      </c>
      <c r="F945" s="5">
        <f t="shared" si="85"/>
        <v>361785408196</v>
      </c>
      <c r="G945" s="8">
        <f t="shared" si="86"/>
        <v>398195386352</v>
      </c>
      <c r="H945" s="5">
        <f t="shared" si="87"/>
        <v>8004069.5609772438</v>
      </c>
      <c r="I945" s="5">
        <f t="shared" si="88"/>
        <v>8389693.4653147571</v>
      </c>
      <c r="J945" s="5">
        <f>Table1[[#This Row],[DAA 
(n)]]^1.5</f>
        <v>466485646.11805511</v>
      </c>
      <c r="K945" s="5">
        <f t="shared" si="89"/>
        <v>499617653.71005833</v>
      </c>
      <c r="L945" s="7">
        <f>LN(Table1[[#This Row],[NV]]/Table1[[#This Row],[NV_MA-1]])</f>
        <v>-3.3983538667111133</v>
      </c>
      <c r="M945" s="7">
        <f>LN(Table1[[#This Row],[NV]]/Table1[[#This Row],[NV_MA-2]])</f>
        <v>7.3693402334835056</v>
      </c>
      <c r="N945" s="4">
        <f>LN(Table1[[#This Row],[NV]]/Table1[[#This Row],[NV_MA-3]])</f>
        <v>3.2825011042600378</v>
      </c>
      <c r="O945" s="7">
        <f>LN(Table1[[#This Row],[NV]]/Table1[[#This Row],[Metcalfe
NV ~ n^2]])</f>
        <v>-3.3024623024209498</v>
      </c>
      <c r="P945" s="7">
        <f>Table1[[#This Row],[NV_MA-1]]*$M$3</f>
        <v>398195386352</v>
      </c>
    </row>
    <row r="946" spans="1:16" x14ac:dyDescent="0.2">
      <c r="A946" s="2">
        <v>42747</v>
      </c>
      <c r="B946" s="3">
        <v>12993296880.857401</v>
      </c>
      <c r="C946" s="3">
        <f t="shared" si="84"/>
        <v>14412822500.3232</v>
      </c>
      <c r="D946" s="4">
        <f>LN(Table1[[#This Row],[NV]])</f>
        <v>23.287699436878466</v>
      </c>
      <c r="E946" s="5">
        <v>607660</v>
      </c>
      <c r="F946" s="5">
        <f t="shared" si="85"/>
        <v>369250675600</v>
      </c>
      <c r="G946" s="8">
        <f t="shared" si="86"/>
        <v>398970336116.16669</v>
      </c>
      <c r="H946" s="5">
        <f t="shared" si="87"/>
        <v>8092433.5366853615</v>
      </c>
      <c r="I946" s="5">
        <f t="shared" si="88"/>
        <v>8398776.5135981031</v>
      </c>
      <c r="J946" s="5">
        <f>Table1[[#This Row],[DAA 
(n)]]^1.5</f>
        <v>473686463.32262373</v>
      </c>
      <c r="K946" s="5">
        <f t="shared" si="89"/>
        <v>500361204.01392972</v>
      </c>
      <c r="L946" s="7">
        <f>LN(Table1[[#This Row],[NV]]/Table1[[#This Row],[NV_MA-1]])</f>
        <v>-3.424453468620523</v>
      </c>
      <c r="M946" s="7">
        <f>LN(Table1[[#This Row],[NV]]/Table1[[#This Row],[NV_MA-2]])</f>
        <v>7.3441028368164556</v>
      </c>
      <c r="N946" s="4">
        <f>LN(Table1[[#This Row],[NV]]/Table1[[#This Row],[NV_MA-3]])</f>
        <v>3.2568586332752187</v>
      </c>
      <c r="O946" s="7">
        <f>LN(Table1[[#This Row],[NV]]/Table1[[#This Row],[Metcalfe
NV ~ n^2]])</f>
        <v>-3.3470421511324666</v>
      </c>
      <c r="P946" s="7">
        <f>Table1[[#This Row],[NV_MA-1]]*$M$3</f>
        <v>398970336116.16669</v>
      </c>
    </row>
    <row r="947" spans="1:16" x14ac:dyDescent="0.2">
      <c r="A947" s="2">
        <v>42746</v>
      </c>
      <c r="B947" s="3">
        <v>12689026925.1355</v>
      </c>
      <c r="C947" s="3">
        <f t="shared" si="84"/>
        <v>14396233748.386787</v>
      </c>
      <c r="D947" s="4">
        <f>LN(Table1[[#This Row],[NV]])</f>
        <v>23.264003435286238</v>
      </c>
      <c r="E947" s="5">
        <v>639505</v>
      </c>
      <c r="F947" s="5">
        <f t="shared" si="85"/>
        <v>408966645025</v>
      </c>
      <c r="G947" s="8">
        <f t="shared" si="86"/>
        <v>401384332392.46667</v>
      </c>
      <c r="H947" s="5">
        <f t="shared" si="87"/>
        <v>8549190.4372797087</v>
      </c>
      <c r="I947" s="5">
        <f t="shared" si="88"/>
        <v>8426028.9899813551</v>
      </c>
      <c r="J947" s="5">
        <f>Table1[[#This Row],[DAA 
(n)]]^1.5</f>
        <v>511406114.87027848</v>
      </c>
      <c r="K947" s="5">
        <f t="shared" si="89"/>
        <v>502631024.86870462</v>
      </c>
      <c r="L947" s="7">
        <f>LN(Table1[[#This Row],[NV]]/Table1[[#This Row],[NV_MA-1]])</f>
        <v>-3.4541818048552138</v>
      </c>
      <c r="M947" s="7">
        <f>LN(Table1[[#This Row],[NV]]/Table1[[#This Row],[NV_MA-2]])</f>
        <v>7.3171672732320872</v>
      </c>
      <c r="N947" s="4">
        <f>LN(Table1[[#This Row],[NV]]/Table1[[#This Row],[NV_MA-3]])</f>
        <v>3.2286365253696916</v>
      </c>
      <c r="O947" s="7">
        <f>LN(Table1[[#This Row],[NV]]/Table1[[#This Row],[Metcalfe
NV ~ n^2]])</f>
        <v>-3.4728960018712773</v>
      </c>
      <c r="P947" s="7">
        <f>Table1[[#This Row],[NV_MA-1]]*$M$3</f>
        <v>401384332392.46667</v>
      </c>
    </row>
    <row r="948" spans="1:16" x14ac:dyDescent="0.2">
      <c r="A948" s="2">
        <v>42745</v>
      </c>
      <c r="B948" s="3">
        <v>14589634708.7003</v>
      </c>
      <c r="C948" s="3">
        <f t="shared" si="84"/>
        <v>14389502810.559603</v>
      </c>
      <c r="D948" s="4">
        <f>LN(Table1[[#This Row],[NV]])</f>
        <v>23.403577162066938</v>
      </c>
      <c r="E948" s="5">
        <v>698656</v>
      </c>
      <c r="F948" s="5">
        <f t="shared" si="85"/>
        <v>488120206336</v>
      </c>
      <c r="G948" s="8">
        <f t="shared" si="86"/>
        <v>401684444492.83331</v>
      </c>
      <c r="H948" s="5">
        <f t="shared" si="87"/>
        <v>9401753.5458191764</v>
      </c>
      <c r="I948" s="5">
        <f t="shared" si="88"/>
        <v>8429383.3799555209</v>
      </c>
      <c r="J948" s="5">
        <f>Table1[[#This Row],[DAA 
(n)]]^1.5</f>
        <v>583976121.83880103</v>
      </c>
      <c r="K948" s="5">
        <f t="shared" si="89"/>
        <v>502911721.2989586</v>
      </c>
      <c r="L948" s="7">
        <f>LN(Table1[[#This Row],[NV]]/Table1[[#This Row],[NV_MA-1]])</f>
        <v>-3.3153554913047993</v>
      </c>
      <c r="M948" s="7">
        <f>LN(Table1[[#This Row],[NV]]/Table1[[#This Row],[NV_MA-2]])</f>
        <v>7.4563429806769426</v>
      </c>
      <c r="N948" s="4">
        <f>LN(Table1[[#This Row],[NV]]/Table1[[#This Row],[NV_MA-3]])</f>
        <v>3.3676519537814484</v>
      </c>
      <c r="O948" s="7">
        <f>LN(Table1[[#This Row],[NV]]/Table1[[#This Row],[Metcalfe
NV ~ n^2]])</f>
        <v>-3.5102503748587477</v>
      </c>
      <c r="P948" s="7">
        <f>Table1[[#This Row],[NV_MA-1]]*$M$3</f>
        <v>401684444492.83331</v>
      </c>
    </row>
    <row r="949" spans="1:16" x14ac:dyDescent="0.2">
      <c r="A949" s="2">
        <v>42744</v>
      </c>
      <c r="B949" s="3">
        <v>14539700661.885599</v>
      </c>
      <c r="C949" s="3">
        <f t="shared" si="84"/>
        <v>14315085328.302618</v>
      </c>
      <c r="D949" s="4">
        <f>LN(Table1[[#This Row],[NV]])</f>
        <v>23.400148721624294</v>
      </c>
      <c r="E949" s="5">
        <v>615967</v>
      </c>
      <c r="F949" s="5">
        <f t="shared" si="85"/>
        <v>379415345089</v>
      </c>
      <c r="G949" s="8">
        <f t="shared" si="86"/>
        <v>396075331031.63336</v>
      </c>
      <c r="H949" s="5">
        <f t="shared" si="87"/>
        <v>8211424.4591995869</v>
      </c>
      <c r="I949" s="5">
        <f t="shared" si="88"/>
        <v>8365692.3636912312</v>
      </c>
      <c r="J949" s="5">
        <f>Table1[[#This Row],[DAA 
(n)]]^1.5</f>
        <v>483432861.80030859</v>
      </c>
      <c r="K949" s="5">
        <f t="shared" si="89"/>
        <v>497622880.47283769</v>
      </c>
      <c r="L949" s="7">
        <f>LN(Table1[[#This Row],[NV]]/Table1[[#This Row],[NV_MA-1]])</f>
        <v>-3.3047215383630508</v>
      </c>
      <c r="M949" s="7">
        <f>LN(Table1[[#This Row],[NV]]/Table1[[#This Row],[NV_MA-2]])</f>
        <v>7.4604990635261164</v>
      </c>
      <c r="N949" s="4">
        <f>LN(Table1[[#This Row],[NV]]/Table1[[#This Row],[NV_MA-3]])</f>
        <v>3.3747956416345422</v>
      </c>
      <c r="O949" s="7">
        <f>LN(Table1[[#This Row],[NV]]/Table1[[#This Row],[Metcalfe
NV ~ n^2]])</f>
        <v>-3.2617486176798764</v>
      </c>
      <c r="P949" s="7">
        <f>Table1[[#This Row],[NV_MA-1]]*$M$3</f>
        <v>396075331031.63336</v>
      </c>
    </row>
    <row r="950" spans="1:16" x14ac:dyDescent="0.2">
      <c r="A950" s="2">
        <v>42743</v>
      </c>
      <c r="B950" s="3">
        <v>14682600907.6029</v>
      </c>
      <c r="C950" s="3">
        <f t="shared" si="84"/>
        <v>14244933327.255327</v>
      </c>
      <c r="D950" s="4">
        <f>LN(Table1[[#This Row],[NV]])</f>
        <v>23.409929017981835</v>
      </c>
      <c r="E950" s="5">
        <v>594176</v>
      </c>
      <c r="F950" s="5">
        <f t="shared" si="85"/>
        <v>353045118976</v>
      </c>
      <c r="G950" s="8">
        <f t="shared" si="86"/>
        <v>394932499544.79999</v>
      </c>
      <c r="H950" s="5">
        <f t="shared" si="87"/>
        <v>7899528.8331776084</v>
      </c>
      <c r="I950" s="5">
        <f t="shared" si="88"/>
        <v>8352105.5244331164</v>
      </c>
      <c r="J950" s="5">
        <f>Table1[[#This Row],[DAA 
(n)]]^1.5</f>
        <v>458007572.65866667</v>
      </c>
      <c r="K950" s="5">
        <f t="shared" si="89"/>
        <v>496517949.38434297</v>
      </c>
      <c r="L950" s="7">
        <f>LN(Table1[[#This Row],[NV]]/Table1[[#This Row],[NV_MA-1]])</f>
        <v>-3.2920516820344585</v>
      </c>
      <c r="M950" s="7">
        <f>LN(Table1[[#This Row],[NV]]/Table1[[#This Row],[NV_MA-2]])</f>
        <v>7.4719047943266919</v>
      </c>
      <c r="N950" s="4">
        <f>LN(Table1[[#This Row],[NV]]/Table1[[#This Row],[NV_MA-3]])</f>
        <v>3.3867988253542878</v>
      </c>
      <c r="O950" s="7">
        <f>LN(Table1[[#This Row],[NV]]/Table1[[#This Row],[Metcalfe
NV ~ n^2]])</f>
        <v>-3.179932683526165</v>
      </c>
      <c r="P950" s="7">
        <f>Table1[[#This Row],[NV_MA-1]]*$M$3</f>
        <v>394932499544.79999</v>
      </c>
    </row>
    <row r="951" spans="1:16" x14ac:dyDescent="0.2">
      <c r="A951" s="2">
        <v>42742</v>
      </c>
      <c r="B951" s="3">
        <v>14535387579.870701</v>
      </c>
      <c r="C951" s="3">
        <f t="shared" si="84"/>
        <v>14168066105.31835</v>
      </c>
      <c r="D951" s="4">
        <f>LN(Table1[[#This Row],[NV]])</f>
        <v>23.399852035883519</v>
      </c>
      <c r="E951" s="5">
        <v>641049</v>
      </c>
      <c r="F951" s="5">
        <f t="shared" si="85"/>
        <v>410943820401</v>
      </c>
      <c r="G951" s="8">
        <f t="shared" si="86"/>
        <v>395655698576.29999</v>
      </c>
      <c r="H951" s="5">
        <f t="shared" si="87"/>
        <v>8571377.1860385649</v>
      </c>
      <c r="I951" s="5">
        <f t="shared" si="88"/>
        <v>8360684.3183707781</v>
      </c>
      <c r="J951" s="5">
        <f>Table1[[#This Row],[DAA 
(n)]]^1.5</f>
        <v>513259315.67214686</v>
      </c>
      <c r="K951" s="5">
        <f t="shared" si="89"/>
        <v>497216335.74733919</v>
      </c>
      <c r="L951" s="7">
        <f>LN(Table1[[#This Row],[NV]]/Table1[[#This Row],[NV_MA-1]])</f>
        <v>-3.3039581860885519</v>
      </c>
      <c r="M951" s="7">
        <f>LN(Table1[[#This Row],[NV]]/Table1[[#This Row],[NV_MA-2]])</f>
        <v>7.4608011979082294</v>
      </c>
      <c r="N951" s="4">
        <f>LN(Table1[[#This Row],[NV]]/Table1[[#This Row],[NV_MA-3]])</f>
        <v>3.3753162633370231</v>
      </c>
      <c r="O951" s="7">
        <f>LN(Table1[[#This Row],[NV]]/Table1[[#This Row],[Metcalfe
NV ~ n^2]])</f>
        <v>-3.3418703161942953</v>
      </c>
      <c r="P951" s="7">
        <f>Table1[[#This Row],[NV_MA-1]]*$M$3</f>
        <v>395655698576.29999</v>
      </c>
    </row>
    <row r="952" spans="1:16" x14ac:dyDescent="0.2">
      <c r="A952" s="2">
        <v>42741</v>
      </c>
      <c r="B952" s="3">
        <v>14357044093.610901</v>
      </c>
      <c r="C952" s="3">
        <f t="shared" si="84"/>
        <v>14093795037.728991</v>
      </c>
      <c r="D952" s="4">
        <f>LN(Table1[[#This Row],[NV]])</f>
        <v>23.387506536314589</v>
      </c>
      <c r="E952" s="5">
        <v>718728</v>
      </c>
      <c r="F952" s="5">
        <f t="shared" si="85"/>
        <v>516569937984</v>
      </c>
      <c r="G952" s="8">
        <f t="shared" si="86"/>
        <v>396368656242.93335</v>
      </c>
      <c r="H952" s="5">
        <f t="shared" si="87"/>
        <v>9692218.3255201299</v>
      </c>
      <c r="I952" s="5">
        <f t="shared" si="88"/>
        <v>8368581.3939228225</v>
      </c>
      <c r="J952" s="5">
        <f>Table1[[#This Row],[DAA 
(n)]]^1.5</f>
        <v>609321982.52431822</v>
      </c>
      <c r="K952" s="5">
        <f t="shared" si="89"/>
        <v>497879932.9976694</v>
      </c>
      <c r="L952" s="7">
        <f>LN(Table1[[#This Row],[NV]]/Table1[[#This Row],[NV_MA-1]])</f>
        <v>-3.3181040289294206</v>
      </c>
      <c r="M952" s="7">
        <f>LN(Table1[[#This Row],[NV]]/Table1[[#This Row],[NV_MA-2]])</f>
        <v>7.4475115951999955</v>
      </c>
      <c r="N952" s="4">
        <f>LN(Table1[[#This Row],[NV]]/Table1[[#This Row],[NV_MA-3]])</f>
        <v>3.361637028792809</v>
      </c>
      <c r="O952" s="7">
        <f>LN(Table1[[#This Row],[NV]]/Table1[[#This Row],[Metcalfe
NV ~ n^2]])</f>
        <v>-3.5829699875445882</v>
      </c>
      <c r="P952" s="7">
        <f>Table1[[#This Row],[NV_MA-1]]*$M$3</f>
        <v>396368656242.93335</v>
      </c>
    </row>
    <row r="953" spans="1:16" x14ac:dyDescent="0.2">
      <c r="A953" s="2">
        <v>42740</v>
      </c>
      <c r="B953" s="3">
        <v>16092973484.8223</v>
      </c>
      <c r="C953" s="3">
        <f t="shared" si="84"/>
        <v>14023991004.063852</v>
      </c>
      <c r="D953" s="4">
        <f>LN(Table1[[#This Row],[NV]])</f>
        <v>23.501648584159607</v>
      </c>
      <c r="E953" s="5">
        <v>652932</v>
      </c>
      <c r="F953" s="5">
        <f t="shared" si="85"/>
        <v>426320196624</v>
      </c>
      <c r="G953" s="8">
        <f t="shared" si="86"/>
        <v>398486073078.26666</v>
      </c>
      <c r="H953" s="5">
        <f t="shared" si="87"/>
        <v>8742255.5915297884</v>
      </c>
      <c r="I953" s="5">
        <f t="shared" si="88"/>
        <v>8389341.9852039516</v>
      </c>
      <c r="J953" s="5">
        <f>Table1[[#This Row],[DAA 
(n)]]^1.5</f>
        <v>527596530.14600211</v>
      </c>
      <c r="K953" s="5">
        <f t="shared" si="89"/>
        <v>499725725.44913387</v>
      </c>
      <c r="L953" s="7">
        <f>LN(Table1[[#This Row],[NV]]/Table1[[#This Row],[NV_MA-1]])</f>
        <v>-3.2092898020456797</v>
      </c>
      <c r="M953" s="7">
        <f>LN(Table1[[#This Row],[NV]]/Table1[[#This Row],[NV_MA-2]])</f>
        <v>7.5591759372538752</v>
      </c>
      <c r="N953" s="4">
        <f>LN(Table1[[#This Row],[NV]]/Table1[[#This Row],[NV_MA-3]])</f>
        <v>3.4720786273829756</v>
      </c>
      <c r="O953" s="7">
        <f>LN(Table1[[#This Row],[NV]]/Table1[[#This Row],[Metcalfe
NV ~ n^2]])</f>
        <v>-3.2768079519874593</v>
      </c>
      <c r="P953" s="7">
        <f>Table1[[#This Row],[NV_MA-1]]*$M$3</f>
        <v>398486073078.26666</v>
      </c>
    </row>
    <row r="954" spans="1:16" x14ac:dyDescent="0.2">
      <c r="A954" s="2">
        <v>42739</v>
      </c>
      <c r="B954" s="3">
        <v>18246345823.2225</v>
      </c>
      <c r="C954" s="3">
        <f t="shared" si="84"/>
        <v>13893130867.64257</v>
      </c>
      <c r="D954" s="4">
        <f>LN(Table1[[#This Row],[NV]])</f>
        <v>23.627230668061916</v>
      </c>
      <c r="E954" s="5">
        <v>695057</v>
      </c>
      <c r="F954" s="5">
        <f t="shared" si="85"/>
        <v>483104233249</v>
      </c>
      <c r="G954" s="8">
        <f t="shared" si="86"/>
        <v>403166213248.16669</v>
      </c>
      <c r="H954" s="5">
        <f t="shared" si="87"/>
        <v>9349732.398923561</v>
      </c>
      <c r="I954" s="5">
        <f t="shared" si="88"/>
        <v>8437490.6105280314</v>
      </c>
      <c r="J954" s="5">
        <f>Table1[[#This Row],[DAA 
(n)]]^1.5</f>
        <v>579469566.97427225</v>
      </c>
      <c r="K954" s="5">
        <f t="shared" si="89"/>
        <v>503911643.38975453</v>
      </c>
      <c r="L954" s="7">
        <f>LN(Table1[[#This Row],[NV]]/Table1[[#This Row],[NV_MA-1]])</f>
        <v>-3.0953840856230075</v>
      </c>
      <c r="M954" s="7">
        <f>LN(Table1[[#This Row],[NV]]/Table1[[#This Row],[NV_MA-2]])</f>
        <v>7.67903516672592</v>
      </c>
      <c r="N954" s="4">
        <f>LN(Table1[[#This Row],[NV]]/Table1[[#This Row],[NV_MA-3]])</f>
        <v>3.5893191681296099</v>
      </c>
      <c r="O954" s="7">
        <f>LN(Table1[[#This Row],[NV]]/Table1[[#This Row],[Metcalfe
NV ~ n^2]])</f>
        <v>-3.2762676030829287</v>
      </c>
      <c r="P954" s="7">
        <f>Table1[[#This Row],[NV_MA-1]]*$M$3</f>
        <v>403166213248.16669</v>
      </c>
    </row>
    <row r="955" spans="1:16" x14ac:dyDescent="0.2">
      <c r="A955" s="2">
        <v>42738</v>
      </c>
      <c r="B955" s="3">
        <v>16605694521.700701</v>
      </c>
      <c r="C955" s="3">
        <f t="shared" si="84"/>
        <v>13687000397.666756</v>
      </c>
      <c r="D955" s="4">
        <f>LN(Table1[[#This Row],[NV]])</f>
        <v>23.533011516958894</v>
      </c>
      <c r="E955" s="5">
        <v>665048</v>
      </c>
      <c r="F955" s="5">
        <f t="shared" si="85"/>
        <v>442288842304</v>
      </c>
      <c r="G955" s="8">
        <f t="shared" si="86"/>
        <v>402167192643.33331</v>
      </c>
      <c r="H955" s="5">
        <f t="shared" si="87"/>
        <v>8916707.2063228954</v>
      </c>
      <c r="I955" s="5">
        <f t="shared" si="88"/>
        <v>8426950.0535926484</v>
      </c>
      <c r="J955" s="5">
        <f>Table1[[#This Row],[DAA 
(n)]]^1.5</f>
        <v>542349804.0901202</v>
      </c>
      <c r="K955" s="5">
        <f t="shared" si="89"/>
        <v>503005765.10949367</v>
      </c>
      <c r="L955" s="7">
        <f>LN(Table1[[#This Row],[NV]]/Table1[[#This Row],[NV_MA-1]])</f>
        <v>-3.1871222242410773</v>
      </c>
      <c r="M955" s="7">
        <f>LN(Table1[[#This Row],[NV]]/Table1[[#This Row],[NV_MA-2]])</f>
        <v>7.5860660491719329</v>
      </c>
      <c r="N955" s="4">
        <f>LN(Table1[[#This Row],[NV]]/Table1[[#This Row],[NV_MA-3]])</f>
        <v>3.4968993275102771</v>
      </c>
      <c r="O955" s="7">
        <f>LN(Table1[[#This Row],[NV]]/Table1[[#This Row],[Metcalfe
NV ~ n^2]])</f>
        <v>-3.282217478009577</v>
      </c>
      <c r="P955" s="7">
        <f>Table1[[#This Row],[NV_MA-1]]*$M$3</f>
        <v>402167192643.33331</v>
      </c>
    </row>
    <row r="956" spans="1:16" x14ac:dyDescent="0.2">
      <c r="A956" s="2">
        <v>42737</v>
      </c>
      <c r="B956" s="3">
        <v>16353848176.393999</v>
      </c>
      <c r="C956" s="3">
        <f t="shared" si="84"/>
        <v>13542833414.682545</v>
      </c>
      <c r="D956" s="4">
        <f>LN(Table1[[#This Row],[NV]])</f>
        <v>23.517729069066853</v>
      </c>
      <c r="E956" s="5">
        <v>695006</v>
      </c>
      <c r="F956" s="5">
        <f t="shared" si="85"/>
        <v>483033340036</v>
      </c>
      <c r="G956" s="8">
        <f t="shared" si="86"/>
        <v>401297751886.53333</v>
      </c>
      <c r="H956" s="5">
        <f t="shared" si="87"/>
        <v>9348995.3615887612</v>
      </c>
      <c r="I956" s="5">
        <f t="shared" si="88"/>
        <v>8417399.1935569812</v>
      </c>
      <c r="J956" s="5">
        <f>Table1[[#This Row],[DAA 
(n)]]^1.5</f>
        <v>579405790.03411686</v>
      </c>
      <c r="K956" s="5">
        <f t="shared" si="89"/>
        <v>502200117.22850543</v>
      </c>
      <c r="L956" s="7">
        <f>LN(Table1[[#This Row],[NV]]/Table1[[#This Row],[NV_MA-1]])</f>
        <v>-3.2002404430598204</v>
      </c>
      <c r="M956" s="7">
        <f>LN(Table1[[#This Row],[NV]]/Table1[[#This Row],[NV_MA-2]])</f>
        <v>7.571917614938604</v>
      </c>
      <c r="N956" s="4">
        <f>LN(Table1[[#This Row],[NV]]/Table1[[#This Row],[NV_MA-3]])</f>
        <v>3.4832198309492028</v>
      </c>
      <c r="O956" s="7">
        <f>LN(Table1[[#This Row],[NV]]/Table1[[#This Row],[Metcalfe
NV ~ n^2]])</f>
        <v>-3.3856224461395255</v>
      </c>
      <c r="P956" s="7">
        <f>Table1[[#This Row],[NV_MA-1]]*$M$3</f>
        <v>401297751886.53333</v>
      </c>
    </row>
    <row r="957" spans="1:16" x14ac:dyDescent="0.2">
      <c r="A957" s="2">
        <v>42736</v>
      </c>
      <c r="B957" s="3">
        <v>16033166928.5077</v>
      </c>
      <c r="C957" s="3">
        <f t="shared" si="84"/>
        <v>13406870023.694078</v>
      </c>
      <c r="D957" s="4">
        <f>LN(Table1[[#This Row],[NV]])</f>
        <v>23.497925346656803</v>
      </c>
      <c r="E957" s="5">
        <v>466889</v>
      </c>
      <c r="F957" s="5">
        <f t="shared" si="85"/>
        <v>217985338321</v>
      </c>
      <c r="G957" s="8">
        <f t="shared" si="86"/>
        <v>401749996572.03333</v>
      </c>
      <c r="H957" s="5">
        <f t="shared" si="87"/>
        <v>6094697.4884251589</v>
      </c>
      <c r="I957" s="5">
        <f t="shared" si="88"/>
        <v>8422070.7726724409</v>
      </c>
      <c r="J957" s="5">
        <f>Table1[[#This Row],[DAA 
(n)]]^1.5</f>
        <v>319021874.83517951</v>
      </c>
      <c r="K957" s="5">
        <f t="shared" si="89"/>
        <v>502605560.97697914</v>
      </c>
      <c r="L957" s="7">
        <f>LN(Table1[[#This Row],[NV]]/Table1[[#This Row],[NV_MA-1]])</f>
        <v>-3.2211704863746418</v>
      </c>
      <c r="M957" s="7">
        <f>LN(Table1[[#This Row],[NV]]/Table1[[#This Row],[NV_MA-2]])</f>
        <v>7.5515590556786218</v>
      </c>
      <c r="N957" s="4">
        <f>LN(Table1[[#This Row],[NV]]/Table1[[#This Row],[NV_MA-3]])</f>
        <v>3.4626090992252694</v>
      </c>
      <c r="O957" s="7">
        <f>LN(Table1[[#This Row],[NV]]/Table1[[#This Row],[Metcalfe
NV ~ n^2]])</f>
        <v>-2.609768295408692</v>
      </c>
      <c r="P957" s="7">
        <f>Table1[[#This Row],[NV_MA-1]]*$M$3</f>
        <v>401749996572.03333</v>
      </c>
    </row>
    <row r="958" spans="1:16" x14ac:dyDescent="0.2">
      <c r="A958" s="2">
        <v>42735</v>
      </c>
      <c r="B958" s="3">
        <v>15576503794.3937</v>
      </c>
      <c r="C958" s="3">
        <f t="shared" si="84"/>
        <v>13284847641.91098</v>
      </c>
      <c r="D958" s="4">
        <f>LN(Table1[[#This Row],[NV]])</f>
        <v>23.469029448766083</v>
      </c>
      <c r="E958" s="5">
        <v>569619</v>
      </c>
      <c r="F958" s="5">
        <f t="shared" si="85"/>
        <v>324465805161</v>
      </c>
      <c r="G958" s="8">
        <f t="shared" si="86"/>
        <v>412369075794.70001</v>
      </c>
      <c r="H958" s="5">
        <f t="shared" si="87"/>
        <v>7549002.8198399404</v>
      </c>
      <c r="I958" s="5">
        <f t="shared" si="88"/>
        <v>8548642.6778341532</v>
      </c>
      <c r="J958" s="5">
        <f>Table1[[#This Row],[DAA 
(n)]]^1.5</f>
        <v>429909161.88190699</v>
      </c>
      <c r="K958" s="5">
        <f t="shared" si="89"/>
        <v>512868841.82228947</v>
      </c>
      <c r="L958" s="7">
        <f>LN(Table1[[#This Row],[NV]]/Table1[[#This Row],[NV_MA-1]])</f>
        <v>-3.2761551515627119</v>
      </c>
      <c r="M958" s="7">
        <f>LN(Table1[[#This Row],[NV]]/Table1[[#This Row],[NV_MA-2]])</f>
        <v>7.5077463715859416</v>
      </c>
      <c r="N958" s="4">
        <f>LN(Table1[[#This Row],[NV]]/Table1[[#This Row],[NV_MA-3]])</f>
        <v>3.4134987472823175</v>
      </c>
      <c r="O958" s="7">
        <f>LN(Table1[[#This Row],[NV]]/Table1[[#This Row],[Metcalfe
NV ~ n^2]])</f>
        <v>-3.0364165417642233</v>
      </c>
      <c r="P958" s="7">
        <f>Table1[[#This Row],[NV_MA-1]]*$M$3</f>
        <v>412369075794.70001</v>
      </c>
    </row>
    <row r="959" spans="1:16" x14ac:dyDescent="0.2">
      <c r="A959" s="2">
        <v>42734</v>
      </c>
      <c r="B959" s="3">
        <v>15449532066.4953</v>
      </c>
      <c r="C959" s="3">
        <f t="shared" si="84"/>
        <v>13168055217.872789</v>
      </c>
      <c r="D959" s="4">
        <f>LN(Table1[[#This Row],[NV]])</f>
        <v>23.460844552873272</v>
      </c>
      <c r="E959" s="5">
        <v>641012</v>
      </c>
      <c r="F959" s="5">
        <f t="shared" si="85"/>
        <v>410896384144</v>
      </c>
      <c r="G959" s="8">
        <f t="shared" si="86"/>
        <v>413453199629.20001</v>
      </c>
      <c r="H959" s="5">
        <f t="shared" si="87"/>
        <v>8570845.4652428534</v>
      </c>
      <c r="I959" s="5">
        <f t="shared" si="88"/>
        <v>8561904.392399352</v>
      </c>
      <c r="J959" s="5">
        <f>Table1[[#This Row],[DAA 
(n)]]^1.5</f>
        <v>513214879.94105589</v>
      </c>
      <c r="K959" s="5">
        <f t="shared" si="89"/>
        <v>513933205.07279271</v>
      </c>
      <c r="L959" s="7">
        <f>LN(Table1[[#This Row],[NV]]/Table1[[#This Row],[NV_MA-1]])</f>
        <v>-3.2869656110654017</v>
      </c>
      <c r="M959" s="7">
        <f>LN(Table1[[#This Row],[NV]]/Table1[[#This Row],[NV_MA-2]])</f>
        <v>7.4980113537518198</v>
      </c>
      <c r="N959" s="4">
        <f>LN(Table1[[#This Row],[NV]]/Table1[[#This Row],[NV_MA-3]])</f>
        <v>3.4032406891184732</v>
      </c>
      <c r="O959" s="7">
        <f>LN(Table1[[#This Row],[NV]]/Table1[[#This Row],[Metcalfe
NV ~ n^2]])</f>
        <v>-3.2807623600795384</v>
      </c>
      <c r="P959" s="7">
        <f>Table1[[#This Row],[NV_MA-1]]*$M$3</f>
        <v>413453199629.20001</v>
      </c>
    </row>
    <row r="960" spans="1:16" x14ac:dyDescent="0.2">
      <c r="A960" s="2">
        <v>42733</v>
      </c>
      <c r="B960" s="3">
        <v>15645002161.928301</v>
      </c>
      <c r="C960" s="3">
        <f t="shared" si="84"/>
        <v>13049325387.835186</v>
      </c>
      <c r="D960" s="4">
        <f>LN(Table1[[#This Row],[NV]])</f>
        <v>23.473417352253779</v>
      </c>
      <c r="E960" s="5">
        <v>655045</v>
      </c>
      <c r="F960" s="5">
        <f t="shared" si="85"/>
        <v>429083952025</v>
      </c>
      <c r="G960" s="8">
        <f t="shared" si="86"/>
        <v>413102194658.56665</v>
      </c>
      <c r="H960" s="5">
        <f t="shared" si="87"/>
        <v>8772663.4461933132</v>
      </c>
      <c r="I960" s="5">
        <f t="shared" si="88"/>
        <v>8557946.0626455434</v>
      </c>
      <c r="J960" s="5">
        <f>Table1[[#This Row],[DAA 
(n)]]^1.5</f>
        <v>530159690.42753184</v>
      </c>
      <c r="K960" s="5">
        <f t="shared" si="89"/>
        <v>513603333.05748731</v>
      </c>
      <c r="L960" s="7">
        <f>LN(Table1[[#This Row],[NV]]/Table1[[#This Row],[NV_MA-1]])</f>
        <v>-3.2735434917381414</v>
      </c>
      <c r="M960" s="7">
        <f>LN(Table1[[#This Row],[NV]]/Table1[[#This Row],[NV_MA-2]])</f>
        <v>7.511046578880114</v>
      </c>
      <c r="N960" s="4">
        <f>LN(Table1[[#This Row],[NV]]/Table1[[#This Row],[NV_MA-3]])</f>
        <v>3.4164555523368998</v>
      </c>
      <c r="O960" s="7">
        <f>LN(Table1[[#This Row],[NV]]/Table1[[#This Row],[Metcalfe
NV ~ n^2]])</f>
        <v>-3.3115010768413624</v>
      </c>
      <c r="P960" s="7">
        <f>Table1[[#This Row],[NV_MA-1]]*$M$3</f>
        <v>413102194658.56665</v>
      </c>
    </row>
    <row r="961" spans="1:16" x14ac:dyDescent="0.2">
      <c r="A961" s="2">
        <v>42732</v>
      </c>
      <c r="B961" s="3">
        <v>15747603995.5452</v>
      </c>
      <c r="C961" s="3">
        <f t="shared" si="84"/>
        <v>12918399793.607872</v>
      </c>
      <c r="D961" s="4">
        <f>LN(Table1[[#This Row],[NV]])</f>
        <v>23.479954063378557</v>
      </c>
      <c r="E961" s="5">
        <v>663681</v>
      </c>
      <c r="F961" s="5">
        <f t="shared" si="85"/>
        <v>440472469761</v>
      </c>
      <c r="G961" s="8">
        <f t="shared" si="86"/>
        <v>413057250265.23334</v>
      </c>
      <c r="H961" s="5">
        <f t="shared" si="87"/>
        <v>8897013.403196346</v>
      </c>
      <c r="I961" s="5">
        <f t="shared" si="88"/>
        <v>8557451.9485530611</v>
      </c>
      <c r="J961" s="5">
        <f>Table1[[#This Row],[DAA 
(n)]]^1.5</f>
        <v>540678471.18546319</v>
      </c>
      <c r="K961" s="5">
        <f t="shared" si="89"/>
        <v>513561667.99894977</v>
      </c>
      <c r="L961" s="7">
        <f>LN(Table1[[#This Row],[NV]]/Table1[[#This Row],[NV_MA-1]])</f>
        <v>-3.2668979774188882</v>
      </c>
      <c r="M961" s="7">
        <f>LN(Table1[[#This Row],[NV]]/Table1[[#This Row],[NV_MA-2]])</f>
        <v>7.517641029134567</v>
      </c>
      <c r="N961" s="4">
        <f>LN(Table1[[#This Row],[NV]]/Table1[[#This Row],[NV_MA-3]])</f>
        <v>3.4230733897822136</v>
      </c>
      <c r="O961" s="7">
        <f>LN(Table1[[#This Row],[NV]]/Table1[[#This Row],[Metcalfe
NV ~ n^2]])</f>
        <v>-3.3311597192861462</v>
      </c>
      <c r="P961" s="7">
        <f>Table1[[#This Row],[NV_MA-1]]*$M$3</f>
        <v>413057250265.23334</v>
      </c>
    </row>
    <row r="962" spans="1:16" x14ac:dyDescent="0.2">
      <c r="A962" s="2">
        <v>42731</v>
      </c>
      <c r="B962" s="3">
        <v>14877782797.9195</v>
      </c>
      <c r="C962" s="3">
        <f t="shared" si="84"/>
        <v>12783173928.557829</v>
      </c>
      <c r="D962" s="4">
        <f>LN(Table1[[#This Row],[NV]])</f>
        <v>23.423134849732769</v>
      </c>
      <c r="E962" s="5">
        <v>643553</v>
      </c>
      <c r="F962" s="5">
        <f t="shared" si="85"/>
        <v>414160463809</v>
      </c>
      <c r="G962" s="8">
        <f t="shared" si="86"/>
        <v>414768236399.73334</v>
      </c>
      <c r="H962" s="5">
        <f t="shared" si="87"/>
        <v>8607366.7065025419</v>
      </c>
      <c r="I962" s="5">
        <f t="shared" si="88"/>
        <v>8575544.1742124371</v>
      </c>
      <c r="J962" s="5">
        <f>Table1[[#This Row],[DAA 
(n)]]^1.5</f>
        <v>516269511.94668961</v>
      </c>
      <c r="K962" s="5">
        <f t="shared" si="89"/>
        <v>515114941.51901233</v>
      </c>
      <c r="L962" s="7">
        <f>LN(Table1[[#This Row],[NV]]/Table1[[#This Row],[NV_MA-1]])</f>
        <v>-3.3278508849371704</v>
      </c>
      <c r="M962" s="7">
        <f>LN(Table1[[#This Row],[NV]]/Table1[[#This Row],[NV_MA-2]])</f>
        <v>7.4587098401804717</v>
      </c>
      <c r="N962" s="4">
        <f>LN(Table1[[#This Row],[NV]]/Table1[[#This Row],[NV_MA-3]])</f>
        <v>3.3632342285918071</v>
      </c>
      <c r="O962" s="7">
        <f>LN(Table1[[#This Row],[NV]]/Table1[[#This Row],[Metcalfe
NV ~ n^2]])</f>
        <v>-3.3263844796854514</v>
      </c>
      <c r="P962" s="7">
        <f>Table1[[#This Row],[NV_MA-1]]*$M$3</f>
        <v>414768236399.73334</v>
      </c>
    </row>
    <row r="963" spans="1:16" x14ac:dyDescent="0.2">
      <c r="A963" s="2">
        <v>42730</v>
      </c>
      <c r="B963" s="3">
        <v>14510491264.447901</v>
      </c>
      <c r="C963" s="3">
        <f t="shared" si="84"/>
        <v>12675642628.464674</v>
      </c>
      <c r="D963" s="4">
        <f>LN(Table1[[#This Row],[NV]])</f>
        <v>23.398137760226501</v>
      </c>
      <c r="E963" s="5">
        <v>598371</v>
      </c>
      <c r="F963" s="5">
        <f t="shared" si="85"/>
        <v>358047853641</v>
      </c>
      <c r="G963" s="8">
        <f t="shared" si="86"/>
        <v>412531908343.73334</v>
      </c>
      <c r="H963" s="5">
        <f t="shared" si="87"/>
        <v>7959510.8421326699</v>
      </c>
      <c r="I963" s="5">
        <f t="shared" si="88"/>
        <v>8549544.4586699475</v>
      </c>
      <c r="J963" s="5">
        <f>Table1[[#This Row],[DAA 
(n)]]^1.5</f>
        <v>462866559.85393804</v>
      </c>
      <c r="K963" s="5">
        <f t="shared" si="89"/>
        <v>512978695.29606152</v>
      </c>
      <c r="L963" s="7">
        <f>LN(Table1[[#This Row],[NV]]/Table1[[#This Row],[NV_MA-1]])</f>
        <v>-3.3474416330635801</v>
      </c>
      <c r="M963" s="7">
        <f>LN(Table1[[#This Row],[NV]]/Table1[[#This Row],[NV_MA-2]])</f>
        <v>7.4367492004206959</v>
      </c>
      <c r="N963" s="4">
        <f>LN(Table1[[#This Row],[NV]]/Table1[[#This Row],[NV_MA-3]])</f>
        <v>3.3423928875911426</v>
      </c>
      <c r="O963" s="7">
        <f>LN(Table1[[#This Row],[NV]]/Table1[[#This Row],[Metcalfe
NV ~ n^2]])</f>
        <v>-3.2057947235759232</v>
      </c>
      <c r="P963" s="7">
        <f>Table1[[#This Row],[NV_MA-1]]*$M$3</f>
        <v>412531908343.73334</v>
      </c>
    </row>
    <row r="964" spans="1:16" x14ac:dyDescent="0.2">
      <c r="A964" s="2">
        <v>42729</v>
      </c>
      <c r="B964" s="3">
        <v>14393261024.898199</v>
      </c>
      <c r="C964" s="3">
        <f t="shared" si="84"/>
        <v>12583999127.258118</v>
      </c>
      <c r="D964" s="4">
        <f>LN(Table1[[#This Row],[NV]])</f>
        <v>23.390025949607431</v>
      </c>
      <c r="E964" s="5">
        <v>469228</v>
      </c>
      <c r="F964" s="5">
        <f t="shared" si="85"/>
        <v>220174915984</v>
      </c>
      <c r="G964" s="8">
        <f t="shared" si="86"/>
        <v>414886505791.73334</v>
      </c>
      <c r="H964" s="5">
        <f t="shared" si="87"/>
        <v>6127575.2852898045</v>
      </c>
      <c r="I964" s="5">
        <f t="shared" si="88"/>
        <v>8576503.7042370178</v>
      </c>
      <c r="J964" s="5">
        <f>Table1[[#This Row],[DAA 
(n)]]^1.5</f>
        <v>321422207.50492632</v>
      </c>
      <c r="K964" s="5">
        <f t="shared" si="89"/>
        <v>515209498.97869378</v>
      </c>
      <c r="L964" s="7">
        <f>LN(Table1[[#This Row],[NV]]/Table1[[#This Row],[NV_MA-1]])</f>
        <v>-3.3612448901472805</v>
      </c>
      <c r="M964" s="7">
        <f>LN(Table1[[#This Row],[NV]]/Table1[[#This Row],[NV_MA-2]])</f>
        <v>7.4254890548700647</v>
      </c>
      <c r="N964" s="4">
        <f>LN(Table1[[#This Row],[NV]]/Table1[[#This Row],[NV_MA-3]])</f>
        <v>3.3299417795643347</v>
      </c>
      <c r="O964" s="7">
        <f>LN(Table1[[#This Row],[NV]]/Table1[[#This Row],[Metcalfe
NV ~ n^2]])</f>
        <v>-2.7276621904430587</v>
      </c>
      <c r="P964" s="7">
        <f>Table1[[#This Row],[NV_MA-1]]*$M$3</f>
        <v>414886505791.73334</v>
      </c>
    </row>
    <row r="965" spans="1:16" x14ac:dyDescent="0.2">
      <c r="A965" s="2">
        <v>42728</v>
      </c>
      <c r="B965" s="3">
        <v>14313545362.846901</v>
      </c>
      <c r="C965" s="3">
        <f t="shared" si="84"/>
        <v>12498901564.192924</v>
      </c>
      <c r="D965" s="4">
        <f>LN(Table1[[#This Row],[NV]])</f>
        <v>23.384472154045877</v>
      </c>
      <c r="E965" s="5">
        <v>548416</v>
      </c>
      <c r="F965" s="5">
        <f t="shared" si="85"/>
        <v>300760109056</v>
      </c>
      <c r="G965" s="8">
        <f t="shared" si="86"/>
        <v>423057932197.73334</v>
      </c>
      <c r="H965" s="5">
        <f t="shared" si="87"/>
        <v>7247201.9447030211</v>
      </c>
      <c r="I965" s="5">
        <f t="shared" si="88"/>
        <v>8677691.4879659582</v>
      </c>
      <c r="J965" s="5">
        <f>Table1[[#This Row],[DAA 
(n)]]^1.5</f>
        <v>406130097.34327108</v>
      </c>
      <c r="K965" s="5">
        <f t="shared" si="89"/>
        <v>523275224.00026977</v>
      </c>
      <c r="L965" s="7">
        <f>LN(Table1[[#This Row],[NV]]/Table1[[#This Row],[NV_MA-1]])</f>
        <v>-3.3863028081194542</v>
      </c>
      <c r="M965" s="7">
        <f>LN(Table1[[#This Row],[NV]]/Table1[[#This Row],[NV_MA-2]])</f>
        <v>7.4082060603899489</v>
      </c>
      <c r="N965" s="4">
        <f>LN(Table1[[#This Row],[NV]]/Table1[[#This Row],[NV_MA-3]])</f>
        <v>3.3088540295145759</v>
      </c>
      <c r="O965" s="7">
        <f>LN(Table1[[#This Row],[NV]]/Table1[[#This Row],[Metcalfe
NV ~ n^2]])</f>
        <v>-3.0451066500117046</v>
      </c>
      <c r="P965" s="7">
        <f>Table1[[#This Row],[NV_MA-1]]*$M$3</f>
        <v>423057932197.73334</v>
      </c>
    </row>
    <row r="966" spans="1:16" x14ac:dyDescent="0.2">
      <c r="A966" s="2">
        <v>42727</v>
      </c>
      <c r="B966" s="3">
        <v>14704000146.304701</v>
      </c>
      <c r="C966" s="3">
        <f t="shared" si="84"/>
        <v>12415171140.476336</v>
      </c>
      <c r="D966" s="4">
        <f>LN(Table1[[#This Row],[NV]])</f>
        <v>23.411385412509734</v>
      </c>
      <c r="E966" s="5">
        <v>656294</v>
      </c>
      <c r="F966" s="5">
        <f t="shared" si="85"/>
        <v>430721814436</v>
      </c>
      <c r="G966" s="8">
        <f t="shared" si="86"/>
        <v>431181196558.40002</v>
      </c>
      <c r="H966" s="5">
        <f t="shared" si="87"/>
        <v>8790640.8177548312</v>
      </c>
      <c r="I966" s="5">
        <f t="shared" si="88"/>
        <v>8768444.9389796443</v>
      </c>
      <c r="J966" s="5">
        <f>Table1[[#This Row],[DAA 
(n)]]^1.5</f>
        <v>531676727.42321509</v>
      </c>
      <c r="K966" s="5">
        <f t="shared" si="89"/>
        <v>530865246.07287371</v>
      </c>
      <c r="L966" s="7">
        <f>LN(Table1[[#This Row],[NV]]/Table1[[#This Row],[NV_MA-1]])</f>
        <v>-3.3784088358413076</v>
      </c>
      <c r="M966" s="7">
        <f>LN(Table1[[#This Row],[NV]]/Table1[[#This Row],[NV_MA-2]])</f>
        <v>7.4247153798495376</v>
      </c>
      <c r="N966" s="4">
        <f>LN(Table1[[#This Row],[NV]]/Table1[[#This Row],[NV_MA-3]])</f>
        <v>3.3213666393836219</v>
      </c>
      <c r="O966" s="7">
        <f>LN(Table1[[#This Row],[NV]]/Table1[[#This Row],[Metcalfe
NV ~ n^2]])</f>
        <v>-3.3773428640091185</v>
      </c>
      <c r="P966" s="7">
        <f>Table1[[#This Row],[NV_MA-1]]*$M$3</f>
        <v>431181196558.40002</v>
      </c>
    </row>
    <row r="967" spans="1:16" x14ac:dyDescent="0.2">
      <c r="A967" s="2">
        <v>42726</v>
      </c>
      <c r="B967" s="3">
        <v>13785965063.4373</v>
      </c>
      <c r="C967" s="3">
        <f t="shared" si="84"/>
        <v>12320448400.294512</v>
      </c>
      <c r="D967" s="4">
        <f>LN(Table1[[#This Row],[NV]])</f>
        <v>23.346916887200749</v>
      </c>
      <c r="E967" s="5">
        <v>685539</v>
      </c>
      <c r="F967" s="5">
        <f t="shared" si="85"/>
        <v>469963720521</v>
      </c>
      <c r="G967" s="8">
        <f t="shared" si="86"/>
        <v>430325877344.70001</v>
      </c>
      <c r="H967" s="5">
        <f t="shared" si="87"/>
        <v>9212246.1191651076</v>
      </c>
      <c r="I967" s="5">
        <f t="shared" si="88"/>
        <v>8758931.2555151675</v>
      </c>
      <c r="J967" s="5">
        <f>Table1[[#This Row],[DAA 
(n)]]^1.5</f>
        <v>567607662.91712821</v>
      </c>
      <c r="K967" s="5">
        <f t="shared" si="89"/>
        <v>530067352.81110227</v>
      </c>
      <c r="L967" s="7">
        <f>LN(Table1[[#This Row],[NV]]/Table1[[#This Row],[NV_MA-1]])</f>
        <v>-3.4408917256967158</v>
      </c>
      <c r="M967" s="7">
        <f>LN(Table1[[#This Row],[NV]]/Table1[[#This Row],[NV_MA-2]])</f>
        <v>7.3613324345261928</v>
      </c>
      <c r="N967" s="4">
        <f>LN(Table1[[#This Row],[NV]]/Table1[[#This Row],[NV_MA-3]])</f>
        <v>3.2584022499887197</v>
      </c>
      <c r="O967" s="7">
        <f>LN(Table1[[#This Row],[NV]]/Table1[[#This Row],[Metcalfe
NV ~ n^2]])</f>
        <v>-3.5290044510895853</v>
      </c>
      <c r="P967" s="7">
        <f>Table1[[#This Row],[NV_MA-1]]*$M$3</f>
        <v>430325877344.70001</v>
      </c>
    </row>
    <row r="968" spans="1:16" x14ac:dyDescent="0.2">
      <c r="A968" s="2">
        <v>42725</v>
      </c>
      <c r="B968" s="3">
        <v>13302288135.986401</v>
      </c>
      <c r="C968" s="3">
        <f t="shared" si="84"/>
        <v>12259885691.471178</v>
      </c>
      <c r="D968" s="4">
        <f>LN(Table1[[#This Row],[NV]])</f>
        <v>23.311201897676614</v>
      </c>
      <c r="E968" s="5">
        <v>701255</v>
      </c>
      <c r="F968" s="5">
        <f t="shared" si="85"/>
        <v>491758575025</v>
      </c>
      <c r="G968" s="8">
        <f t="shared" si="86"/>
        <v>427370792994.53333</v>
      </c>
      <c r="H968" s="5">
        <f t="shared" si="87"/>
        <v>9439331.8928596079</v>
      </c>
      <c r="I968" s="5">
        <f t="shared" si="88"/>
        <v>8726304.8196537271</v>
      </c>
      <c r="J968" s="5">
        <f>Table1[[#This Row],[DAA 
(n)]]^1.5</f>
        <v>587237736.80610585</v>
      </c>
      <c r="K968" s="5">
        <f t="shared" si="89"/>
        <v>527321878.33661789</v>
      </c>
      <c r="L968" s="7">
        <f>LN(Table1[[#This Row],[NV]]/Table1[[#This Row],[NV_MA-1]])</f>
        <v>-3.4697159433540405</v>
      </c>
      <c r="M968" s="7">
        <f>LN(Table1[[#This Row],[NV]]/Table1[[#This Row],[NV_MA-2]])</f>
        <v>7.3293493332747515</v>
      </c>
      <c r="N968" s="4">
        <f>LN(Table1[[#This Row],[NV]]/Table1[[#This Row],[NV_MA-3]])</f>
        <v>3.2278802027857183</v>
      </c>
      <c r="O968" s="7">
        <f>LN(Table1[[#This Row],[NV]]/Table1[[#This Row],[Metcalfe
NV ~ n^2]])</f>
        <v>-3.6100518341601888</v>
      </c>
      <c r="P968" s="7">
        <f>Table1[[#This Row],[NV_MA-1]]*$M$3</f>
        <v>427370792994.53333</v>
      </c>
    </row>
    <row r="969" spans="1:16" x14ac:dyDescent="0.2">
      <c r="A969" s="2">
        <v>42724</v>
      </c>
      <c r="B969" s="3">
        <v>12839787154.972601</v>
      </c>
      <c r="C969" s="3">
        <f t="shared" si="84"/>
        <v>12209275481.102892</v>
      </c>
      <c r="D969" s="4">
        <f>LN(Table1[[#This Row],[NV]])</f>
        <v>23.2758145583553</v>
      </c>
      <c r="E969" s="5">
        <v>649665</v>
      </c>
      <c r="F969" s="5">
        <f t="shared" si="85"/>
        <v>422064612225</v>
      </c>
      <c r="G969" s="8">
        <f t="shared" si="86"/>
        <v>423323358383.83331</v>
      </c>
      <c r="H969" s="5">
        <f t="shared" si="87"/>
        <v>8695254.1697984133</v>
      </c>
      <c r="I969" s="5">
        <f t="shared" si="88"/>
        <v>8681833.9327520262</v>
      </c>
      <c r="J969" s="5">
        <f>Table1[[#This Row],[DAA 
(n)]]^1.5</f>
        <v>523641677.39128083</v>
      </c>
      <c r="K969" s="5">
        <f t="shared" si="89"/>
        <v>523571615.47998869</v>
      </c>
      <c r="L969" s="7">
        <f>LN(Table1[[#This Row],[NV]]/Table1[[#This Row],[NV_MA-1]])</f>
        <v>-3.4955876062251932</v>
      </c>
      <c r="M969" s="7">
        <f>LN(Table1[[#This Row],[NV]]/Table1[[#This Row],[NV_MA-2]])</f>
        <v>7.29907121146067</v>
      </c>
      <c r="N969" s="4">
        <f>LN(Table1[[#This Row],[NV]]/Table1[[#This Row],[NV_MA-3]])</f>
        <v>3.1996301781379524</v>
      </c>
      <c r="O969" s="7">
        <f>LN(Table1[[#This Row],[NV]]/Table1[[#This Row],[Metcalfe
NV ~ n^2]])</f>
        <v>-3.4926096904449673</v>
      </c>
      <c r="P969" s="7">
        <f>Table1[[#This Row],[NV_MA-1]]*$M$3</f>
        <v>423323358383.83331</v>
      </c>
    </row>
    <row r="970" spans="1:16" x14ac:dyDescent="0.2">
      <c r="A970" s="2">
        <v>42723</v>
      </c>
      <c r="B970" s="3">
        <v>12685933293.704901</v>
      </c>
      <c r="C970" s="3">
        <f t="shared" ref="C970:C1033" si="90">AVERAGE(B970:B999)</f>
        <v>12170756415.982985</v>
      </c>
      <c r="D970" s="4">
        <f>LN(Table1[[#This Row],[NV]])</f>
        <v>23.263759601883603</v>
      </c>
      <c r="E970" s="5">
        <v>660086</v>
      </c>
      <c r="F970" s="5">
        <f t="shared" ref="F970:F1033" si="91">E970^2</f>
        <v>435713527396</v>
      </c>
      <c r="G970" s="8">
        <f t="shared" ref="G970:G1033" si="92">AVERAGE(F970:F999)</f>
        <v>420510561196.63336</v>
      </c>
      <c r="H970" s="5">
        <f t="shared" ref="H970:H1033" si="93">E970*LN(E970)</f>
        <v>8845235.1804243121</v>
      </c>
      <c r="I970" s="5">
        <f t="shared" ref="I970:I1033" si="94">AVERAGE(H970:H999)</f>
        <v>8649085.3298944347</v>
      </c>
      <c r="J970" s="5">
        <f>Table1[[#This Row],[DAA 
(n)]]^1.5</f>
        <v>536291338.21526086</v>
      </c>
      <c r="K970" s="5">
        <f t="shared" ref="K970:K1033" si="95">AVERAGE(J970:J999)</f>
        <v>520882741.85587722</v>
      </c>
      <c r="L970" s="7">
        <f>LN(Table1[[#This Row],[NV]]/Table1[[#This Row],[NV_MA-1]])</f>
        <v>-3.5009758299669147</v>
      </c>
      <c r="M970" s="7">
        <f>LN(Table1[[#This Row],[NV]]/Table1[[#This Row],[NV_MA-2]])</f>
        <v>7.2907954707753779</v>
      </c>
      <c r="N970" s="4">
        <f>LN(Table1[[#This Row],[NV]]/Table1[[#This Row],[NV_MA-3]])</f>
        <v>3.1927240911129369</v>
      </c>
      <c r="O970" s="7">
        <f>LN(Table1[[#This Row],[NV]]/Table1[[#This Row],[Metcalfe
NV ~ n^2]])</f>
        <v>-3.5364912152048147</v>
      </c>
      <c r="P970" s="7">
        <f>Table1[[#This Row],[NV_MA-1]]*$M$3</f>
        <v>420510561196.63336</v>
      </c>
    </row>
    <row r="971" spans="1:16" x14ac:dyDescent="0.2">
      <c r="A971" s="2">
        <v>42722</v>
      </c>
      <c r="B971" s="3">
        <v>12690122503.858</v>
      </c>
      <c r="C971" s="3">
        <f t="shared" si="90"/>
        <v>12148451353.599894</v>
      </c>
      <c r="D971" s="4">
        <f>LN(Table1[[#This Row],[NV]])</f>
        <v>23.264089772200421</v>
      </c>
      <c r="E971" s="5">
        <v>578425</v>
      </c>
      <c r="F971" s="5">
        <f t="shared" si="91"/>
        <v>334575480625</v>
      </c>
      <c r="G971" s="8">
        <f t="shared" si="92"/>
        <v>417085448907.73334</v>
      </c>
      <c r="H971" s="5">
        <f t="shared" si="93"/>
        <v>7674580.01844378</v>
      </c>
      <c r="I971" s="5">
        <f t="shared" si="94"/>
        <v>8609398.6557307336</v>
      </c>
      <c r="J971" s="5">
        <f>Table1[[#This Row],[DAA 
(n)]]^1.5</f>
        <v>439916835.75479931</v>
      </c>
      <c r="K971" s="5">
        <f t="shared" si="95"/>
        <v>517617128.64974308</v>
      </c>
      <c r="L971" s="7">
        <f>LN(Table1[[#This Row],[NV]]/Table1[[#This Row],[NV_MA-1]])</f>
        <v>-3.4924671790006991</v>
      </c>
      <c r="M971" s="7">
        <f>LN(Table1[[#This Row],[NV]]/Table1[[#This Row],[NV_MA-2]])</f>
        <v>7.2957247407755972</v>
      </c>
      <c r="N971" s="4">
        <f>LN(Table1[[#This Row],[NV]]/Table1[[#This Row],[NV_MA-3]])</f>
        <v>3.1993433791515926</v>
      </c>
      <c r="O971" s="7">
        <f>LN(Table1[[#This Row],[NV]]/Table1[[#This Row],[Metcalfe
NV ~ n^2]])</f>
        <v>-3.2720385709513433</v>
      </c>
      <c r="P971" s="7">
        <f>Table1[[#This Row],[NV_MA-1]]*$M$3</f>
        <v>417085448907.73334</v>
      </c>
    </row>
    <row r="972" spans="1:16" x14ac:dyDescent="0.2">
      <c r="A972" s="2">
        <v>42721</v>
      </c>
      <c r="B972" s="3">
        <v>12672198174.115299</v>
      </c>
      <c r="C972" s="3">
        <f t="shared" si="90"/>
        <v>12125090443.199343</v>
      </c>
      <c r="D972" s="4">
        <f>LN(Table1[[#This Row],[NV]])</f>
        <v>23.262676310636358</v>
      </c>
      <c r="E972" s="5">
        <v>582085</v>
      </c>
      <c r="F972" s="5">
        <f t="shared" si="91"/>
        <v>338822947225</v>
      </c>
      <c r="G972" s="8">
        <f t="shared" si="92"/>
        <v>418927779199.43335</v>
      </c>
      <c r="H972" s="5">
        <f t="shared" si="93"/>
        <v>7726812.6883408139</v>
      </c>
      <c r="I972" s="5">
        <f t="shared" si="94"/>
        <v>8631312.3399736099</v>
      </c>
      <c r="J972" s="5">
        <f>Table1[[#This Row],[DAA 
(n)]]^1.5</f>
        <v>444098812.46797341</v>
      </c>
      <c r="K972" s="5">
        <f t="shared" si="95"/>
        <v>519398770.66314405</v>
      </c>
      <c r="L972" s="7">
        <f>LN(Table1[[#This Row],[NV]]/Table1[[#This Row],[NV_MA-1]])</f>
        <v>-3.4982880666965372</v>
      </c>
      <c r="M972" s="7">
        <f>LN(Table1[[#This Row],[NV]]/Table1[[#This Row],[NV_MA-2]])</f>
        <v>7.2917691919334331</v>
      </c>
      <c r="N972" s="4">
        <f>LN(Table1[[#This Row],[NV]]/Table1[[#This Row],[NV_MA-3]])</f>
        <v>3.1944938202865436</v>
      </c>
      <c r="O972" s="7">
        <f>LN(Table1[[#This Row],[NV]]/Table1[[#This Row],[Metcalfe
NV ~ n^2]])</f>
        <v>-3.2860672176827506</v>
      </c>
      <c r="P972" s="7">
        <f>Table1[[#This Row],[NV_MA-1]]*$M$3</f>
        <v>418927779199.43335</v>
      </c>
    </row>
    <row r="973" spans="1:16" x14ac:dyDescent="0.2">
      <c r="A973" s="2">
        <v>42720</v>
      </c>
      <c r="B973" s="3">
        <v>12552466736.2642</v>
      </c>
      <c r="C973" s="3">
        <f t="shared" si="90"/>
        <v>12094678501.678267</v>
      </c>
      <c r="D973" s="4">
        <f>LN(Table1[[#This Row],[NV]])</f>
        <v>23.25318303590063</v>
      </c>
      <c r="E973" s="5">
        <v>640704</v>
      </c>
      <c r="F973" s="5">
        <f t="shared" si="91"/>
        <v>410501615616</v>
      </c>
      <c r="G973" s="8">
        <f t="shared" si="92"/>
        <v>420682654479.43335</v>
      </c>
      <c r="H973" s="5">
        <f t="shared" si="93"/>
        <v>8566419.3317856081</v>
      </c>
      <c r="I973" s="5">
        <f t="shared" si="94"/>
        <v>8652106.0974287428</v>
      </c>
      <c r="J973" s="5">
        <f>Table1[[#This Row],[DAA 
(n)]]^1.5</f>
        <v>512845032.27742589</v>
      </c>
      <c r="K973" s="5">
        <f t="shared" si="95"/>
        <v>521092361.9814471</v>
      </c>
      <c r="L973" s="7">
        <f>LN(Table1[[#This Row],[NV]]/Table1[[#This Row],[NV_MA-1]])</f>
        <v>-3.5119615606506822</v>
      </c>
      <c r="M973" s="7">
        <f>LN(Table1[[#This Row],[NV]]/Table1[[#This Row],[NV_MA-2]])</f>
        <v>7.2798697071573519</v>
      </c>
      <c r="N973" s="4">
        <f>LN(Table1[[#This Row],[NV]]/Table1[[#This Row],[NV_MA-3]])</f>
        <v>3.1817451736195945</v>
      </c>
      <c r="O973" s="7">
        <f>LN(Table1[[#This Row],[NV]]/Table1[[#This Row],[Metcalfe
NV ~ n^2]])</f>
        <v>-3.4874626656576817</v>
      </c>
      <c r="P973" s="7">
        <f>Table1[[#This Row],[NV_MA-1]]*$M$3</f>
        <v>420682654479.43335</v>
      </c>
    </row>
    <row r="974" spans="1:16" x14ac:dyDescent="0.2">
      <c r="A974" s="2">
        <v>42719</v>
      </c>
      <c r="B974" s="3">
        <v>12454036745.728201</v>
      </c>
      <c r="C974" s="3">
        <f t="shared" si="90"/>
        <v>12071797265.054226</v>
      </c>
      <c r="D974" s="4">
        <f>LN(Table1[[#This Row],[NV]])</f>
        <v>23.245310643908475</v>
      </c>
      <c r="E974" s="5">
        <v>610613</v>
      </c>
      <c r="F974" s="5">
        <f t="shared" si="91"/>
        <v>372848235769</v>
      </c>
      <c r="G974" s="8">
        <f t="shared" si="92"/>
        <v>419854422696.26666</v>
      </c>
      <c r="H974" s="5">
        <f t="shared" si="93"/>
        <v>8134719.8962822054</v>
      </c>
      <c r="I974" s="5">
        <f t="shared" si="94"/>
        <v>8642683.1317084245</v>
      </c>
      <c r="J974" s="5">
        <f>Table1[[#This Row],[DAA 
(n)]]^1.5</f>
        <v>477143563.07888681</v>
      </c>
      <c r="K974" s="5">
        <f t="shared" si="95"/>
        <v>520310296.51007372</v>
      </c>
      <c r="L974" s="7">
        <f>LN(Table1[[#This Row],[NV]]/Table1[[#This Row],[NV_MA-1]])</f>
        <v>-3.5178632316033731</v>
      </c>
      <c r="M974" s="7">
        <f>LN(Table1[[#This Row],[NV]]/Table1[[#This Row],[NV_MA-2]])</f>
        <v>7.2730870036867392</v>
      </c>
      <c r="N974" s="4">
        <f>LN(Table1[[#This Row],[NV]]/Table1[[#This Row],[NV_MA-3]])</f>
        <v>3.1753747282798983</v>
      </c>
      <c r="O974" s="7">
        <f>LN(Table1[[#This Row],[NV]]/Table1[[#This Row],[Metcalfe
NV ~ n^2]])</f>
        <v>-3.3991266552718766</v>
      </c>
      <c r="P974" s="7">
        <f>Table1[[#This Row],[NV_MA-1]]*$M$3</f>
        <v>419854422696.26666</v>
      </c>
    </row>
    <row r="975" spans="1:16" x14ac:dyDescent="0.2">
      <c r="A975" s="2">
        <v>42718</v>
      </c>
      <c r="B975" s="3">
        <v>12465433894.538799</v>
      </c>
      <c r="C975" s="3">
        <f t="shared" si="90"/>
        <v>12036313728.213619</v>
      </c>
      <c r="D975" s="4">
        <f>LN(Table1[[#This Row],[NV]])</f>
        <v>23.246225362344497</v>
      </c>
      <c r="E975" s="5">
        <v>620511</v>
      </c>
      <c r="F975" s="5">
        <f t="shared" si="91"/>
        <v>385033901121</v>
      </c>
      <c r="G975" s="8">
        <f t="shared" si="92"/>
        <v>421567564601.33331</v>
      </c>
      <c r="H975" s="5">
        <f t="shared" si="93"/>
        <v>8276561.0094776507</v>
      </c>
      <c r="I975" s="5">
        <f t="shared" si="94"/>
        <v>8662170.3183574546</v>
      </c>
      <c r="J975" s="5">
        <f>Table1[[#This Row],[DAA 
(n)]]^1.5</f>
        <v>488792155.23419857</v>
      </c>
      <c r="K975" s="5">
        <f t="shared" si="95"/>
        <v>521927740.79957259</v>
      </c>
      <c r="L975" s="7">
        <f>LN(Table1[[#This Row],[NV]]/Table1[[#This Row],[NV_MA-1]])</f>
        <v>-3.521020534811933</v>
      </c>
      <c r="M975" s="7">
        <f>LN(Table1[[#This Row],[NV]]/Table1[[#This Row],[NV_MA-2]])</f>
        <v>7.271749499075316</v>
      </c>
      <c r="N975" s="4">
        <f>LN(Table1[[#This Row],[NV]]/Table1[[#This Row],[NV_MA-3]])</f>
        <v>3.1731856536665912</v>
      </c>
      <c r="O975" s="7">
        <f>LN(Table1[[#This Row],[NV]]/Table1[[#This Row],[Metcalfe
NV ~ n^2]])</f>
        <v>-3.4303718598728383</v>
      </c>
      <c r="P975" s="7">
        <f>Table1[[#This Row],[NV_MA-1]]*$M$3</f>
        <v>421567564601.33331</v>
      </c>
    </row>
    <row r="976" spans="1:16" x14ac:dyDescent="0.2">
      <c r="A976" s="2">
        <v>42717</v>
      </c>
      <c r="B976" s="3">
        <v>12495634322.7651</v>
      </c>
      <c r="C976" s="3">
        <f t="shared" si="90"/>
        <v>11996831699.897701</v>
      </c>
      <c r="D976" s="4">
        <f>LN(Table1[[#This Row],[NV]])</f>
        <v>23.248645166072428</v>
      </c>
      <c r="E976" s="5">
        <v>664583</v>
      </c>
      <c r="F976" s="5">
        <f t="shared" si="91"/>
        <v>441670563889</v>
      </c>
      <c r="G976" s="8">
        <f t="shared" si="92"/>
        <v>422418581464.26666</v>
      </c>
      <c r="H976" s="5">
        <f t="shared" si="93"/>
        <v>8910007.8281829208</v>
      </c>
      <c r="I976" s="5">
        <f t="shared" si="94"/>
        <v>8671855.7340241633</v>
      </c>
      <c r="J976" s="5">
        <f>Table1[[#This Row],[DAA 
(n)]]^1.5</f>
        <v>541781088.96587014</v>
      </c>
      <c r="K976" s="5">
        <f t="shared" si="95"/>
        <v>522731464.48287833</v>
      </c>
      <c r="L976" s="7">
        <f>LN(Table1[[#This Row],[NV]]/Table1[[#This Row],[NV_MA-1]])</f>
        <v>-3.5206173925074569</v>
      </c>
      <c r="M976" s="7">
        <f>LN(Table1[[#This Row],[NV]]/Table1[[#This Row],[NV_MA-2]])</f>
        <v>7.2730517993859394</v>
      </c>
      <c r="N976" s="4">
        <f>LN(Table1[[#This Row],[NV]]/Table1[[#This Row],[NV_MA-3]])</f>
        <v>3.1740667281365584</v>
      </c>
      <c r="O976" s="7">
        <f>LN(Table1[[#This Row],[NV]]/Table1[[#This Row],[Metcalfe
NV ~ n^2]])</f>
        <v>-3.5651849444868864</v>
      </c>
      <c r="P976" s="7">
        <f>Table1[[#This Row],[NV_MA-1]]*$M$3</f>
        <v>422418581464.26666</v>
      </c>
    </row>
    <row r="977" spans="1:16" x14ac:dyDescent="0.2">
      <c r="A977" s="2">
        <v>42716</v>
      </c>
      <c r="B977" s="3">
        <v>12487098790.32</v>
      </c>
      <c r="C977" s="3">
        <f t="shared" si="90"/>
        <v>11955217639.834108</v>
      </c>
      <c r="D977" s="4">
        <f>LN(Table1[[#This Row],[NV]])</f>
        <v>23.247961851501636</v>
      </c>
      <c r="E977" s="5">
        <v>646506</v>
      </c>
      <c r="F977" s="5">
        <f t="shared" si="91"/>
        <v>417970008036</v>
      </c>
      <c r="G977" s="8">
        <f t="shared" si="92"/>
        <v>416972316855.46667</v>
      </c>
      <c r="H977" s="5">
        <f t="shared" si="93"/>
        <v>8649822.1365046594</v>
      </c>
      <c r="I977" s="5">
        <f t="shared" si="94"/>
        <v>8606543.6008957755</v>
      </c>
      <c r="J977" s="5">
        <f>Table1[[#This Row],[DAA 
(n)]]^1.5</f>
        <v>519827007.7778976</v>
      </c>
      <c r="K977" s="5">
        <f t="shared" si="95"/>
        <v>517443636.22128165</v>
      </c>
      <c r="L977" s="7">
        <f>LN(Table1[[#This Row],[NV]]/Table1[[#This Row],[NV_MA-1]])</f>
        <v>-3.5083238186021704</v>
      </c>
      <c r="M977" s="7">
        <f>LN(Table1[[#This Row],[NV]]/Table1[[#This Row],[NV_MA-2]])</f>
        <v>7.2799284957781545</v>
      </c>
      <c r="N977" s="4">
        <f>LN(Table1[[#This Row],[NV]]/Table1[[#This Row],[NV_MA-3]])</f>
        <v>3.1835506898439943</v>
      </c>
      <c r="O977" s="7">
        <f>LN(Table1[[#This Row],[NV]]/Table1[[#This Row],[Metcalfe
NV ~ n^2]])</f>
        <v>-3.5107136642852503</v>
      </c>
      <c r="P977" s="7">
        <f>Table1[[#This Row],[NV_MA-1]]*$M$3</f>
        <v>416972316855.46667</v>
      </c>
    </row>
    <row r="978" spans="1:16" x14ac:dyDescent="0.2">
      <c r="A978" s="2">
        <v>42715</v>
      </c>
      <c r="B978" s="3">
        <v>12357110240.9907</v>
      </c>
      <c r="C978" s="3">
        <f t="shared" si="90"/>
        <v>11913964268.412514</v>
      </c>
      <c r="D978" s="4">
        <f>LN(Table1[[#This Row],[NV]])</f>
        <v>23.237497462368047</v>
      </c>
      <c r="E978" s="5">
        <v>565550</v>
      </c>
      <c r="F978" s="5">
        <f t="shared" si="91"/>
        <v>319846802500</v>
      </c>
      <c r="G978" s="8">
        <f t="shared" si="92"/>
        <v>414388630358.29999</v>
      </c>
      <c r="H978" s="5">
        <f t="shared" si="93"/>
        <v>7491023.0578905102</v>
      </c>
      <c r="I978" s="5">
        <f t="shared" si="94"/>
        <v>8576444.7162847947</v>
      </c>
      <c r="J978" s="5">
        <f>Table1[[#This Row],[DAA 
(n)]]^1.5</f>
        <v>425310897.05517203</v>
      </c>
      <c r="K978" s="5">
        <f t="shared" si="95"/>
        <v>514972954.06312329</v>
      </c>
      <c r="L978" s="7">
        <f>LN(Table1[[#This Row],[NV]]/Table1[[#This Row],[NV_MA-1]])</f>
        <v>-3.5125726287531878</v>
      </c>
      <c r="M978" s="7">
        <f>LN(Table1[[#This Row],[NV]]/Table1[[#This Row],[NV_MA-2]])</f>
        <v>7.2729674455097255</v>
      </c>
      <c r="N978" s="4">
        <f>LN(Table1[[#This Row],[NV]]/Table1[[#This Row],[NV_MA-3]])</f>
        <v>3.1778725215013561</v>
      </c>
      <c r="O978" s="7">
        <f>LN(Table1[[#This Row],[NV]]/Table1[[#This Row],[Metcalfe
NV ~ n^2]])</f>
        <v>-3.2536105135510063</v>
      </c>
      <c r="P978" s="7">
        <f>Table1[[#This Row],[NV_MA-1]]*$M$3</f>
        <v>414388630358.29999</v>
      </c>
    </row>
    <row r="979" spans="1:16" x14ac:dyDescent="0.2">
      <c r="A979" s="2">
        <v>42714</v>
      </c>
      <c r="B979" s="3">
        <v>12435140630.4669</v>
      </c>
      <c r="C979" s="3">
        <f t="shared" si="90"/>
        <v>11883310047.980787</v>
      </c>
      <c r="D979" s="4">
        <f>LN(Table1[[#This Row],[NV]])</f>
        <v>23.243792223383259</v>
      </c>
      <c r="E979" s="5">
        <v>587478</v>
      </c>
      <c r="F979" s="5">
        <f t="shared" si="91"/>
        <v>345130400484</v>
      </c>
      <c r="G979" s="8">
        <f t="shared" si="92"/>
        <v>414381694073.5</v>
      </c>
      <c r="H979" s="5">
        <f t="shared" si="93"/>
        <v>7803819.2814561352</v>
      </c>
      <c r="I979" s="5">
        <f t="shared" si="94"/>
        <v>8576357.3445515092</v>
      </c>
      <c r="J979" s="5">
        <f>Table1[[#This Row],[DAA 
(n)]]^1.5</f>
        <v>450284929.14546883</v>
      </c>
      <c r="K979" s="5">
        <f t="shared" si="95"/>
        <v>514966035.94451964</v>
      </c>
      <c r="L979" s="7">
        <f>LN(Table1[[#This Row],[NV]]/Table1[[#This Row],[NV_MA-1]])</f>
        <v>-3.5062611289996428</v>
      </c>
      <c r="M979" s="7">
        <f>LN(Table1[[#This Row],[NV]]/Table1[[#This Row],[NV_MA-2]])</f>
        <v>7.2792723939838675</v>
      </c>
      <c r="N979" s="4">
        <f>LN(Table1[[#This Row],[NV]]/Table1[[#This Row],[NV_MA-3]])</f>
        <v>3.1841807165523122</v>
      </c>
      <c r="O979" s="7">
        <f>LN(Table1[[#This Row],[NV]]/Table1[[#This Row],[Metcalfe
NV ~ n^2]])</f>
        <v>-3.3233959315983239</v>
      </c>
      <c r="P979" s="7">
        <f>Table1[[#This Row],[NV_MA-1]]*$M$3</f>
        <v>414381694073.5</v>
      </c>
    </row>
    <row r="980" spans="1:16" x14ac:dyDescent="0.2">
      <c r="A980" s="2">
        <v>42713</v>
      </c>
      <c r="B980" s="3">
        <v>12376584249.493601</v>
      </c>
      <c r="C980" s="3">
        <f t="shared" si="90"/>
        <v>11848783463.837053</v>
      </c>
      <c r="D980" s="4">
        <f>LN(Table1[[#This Row],[NV]])</f>
        <v>23.239072157368383</v>
      </c>
      <c r="E980" s="5">
        <v>612161</v>
      </c>
      <c r="F980" s="5">
        <f t="shared" si="91"/>
        <v>374741089921</v>
      </c>
      <c r="G980" s="8">
        <f t="shared" si="92"/>
        <v>415024475620.33331</v>
      </c>
      <c r="H980" s="5">
        <f t="shared" si="93"/>
        <v>8156892.6513074432</v>
      </c>
      <c r="I980" s="5">
        <f t="shared" si="94"/>
        <v>8584072.6159414519</v>
      </c>
      <c r="J980" s="5">
        <f>Table1[[#This Row],[DAA 
(n)]]^1.5</f>
        <v>478959163.54855174</v>
      </c>
      <c r="K980" s="5">
        <f t="shared" si="95"/>
        <v>515590710.76817876</v>
      </c>
      <c r="L980" s="7">
        <f>LN(Table1[[#This Row],[NV]]/Table1[[#This Row],[NV_MA-1]])</f>
        <v>-3.512531175468022</v>
      </c>
      <c r="M980" s="7">
        <f>LN(Table1[[#This Row],[NV]]/Table1[[#This Row],[NV_MA-2]])</f>
        <v>7.2736531346588533</v>
      </c>
      <c r="N980" s="4">
        <f>LN(Table1[[#This Row],[NV]]/Table1[[#This Row],[NV_MA-3]])</f>
        <v>3.1782483448547887</v>
      </c>
      <c r="O980" s="7">
        <f>LN(Table1[[#This Row],[NV]]/Table1[[#This Row],[Metcalfe
NV ~ n^2]])</f>
        <v>-3.4104290402167061</v>
      </c>
      <c r="P980" s="7">
        <f>Table1[[#This Row],[NV_MA-1]]*$M$3</f>
        <v>415024475620.33331</v>
      </c>
    </row>
    <row r="981" spans="1:16" x14ac:dyDescent="0.2">
      <c r="A981" s="2">
        <v>42712</v>
      </c>
      <c r="B981" s="3">
        <v>12307255552.189899</v>
      </c>
      <c r="C981" s="3">
        <f t="shared" si="90"/>
        <v>11820469257.299585</v>
      </c>
      <c r="D981" s="4">
        <f>LN(Table1[[#This Row],[NV]])</f>
        <v>23.233454807704476</v>
      </c>
      <c r="E981" s="5">
        <v>657520</v>
      </c>
      <c r="F981" s="5">
        <f t="shared" si="91"/>
        <v>432332550400</v>
      </c>
      <c r="G981" s="8">
        <f t="shared" si="92"/>
        <v>415164561324.83331</v>
      </c>
      <c r="H981" s="5">
        <f t="shared" si="93"/>
        <v>8808289.4525999334</v>
      </c>
      <c r="I981" s="5">
        <f t="shared" si="94"/>
        <v>8585707.3883963991</v>
      </c>
      <c r="J981" s="5">
        <f>Table1[[#This Row],[DAA 
(n)]]^1.5</f>
        <v>533167233.18205607</v>
      </c>
      <c r="K981" s="5">
        <f t="shared" si="95"/>
        <v>515724806.77705288</v>
      </c>
      <c r="L981" s="7">
        <f>LN(Table1[[#This Row],[NV]]/Table1[[#This Row],[NV_MA-1]])</f>
        <v>-3.5184860041869301</v>
      </c>
      <c r="M981" s="7">
        <f>LN(Table1[[#This Row],[NV]]/Table1[[#This Row],[NV_MA-2]])</f>
        <v>7.2678453606028475</v>
      </c>
      <c r="N981" s="4">
        <f>LN(Table1[[#This Row],[NV]]/Table1[[#This Row],[NV_MA-3]])</f>
        <v>3.1723709467239489</v>
      </c>
      <c r="O981" s="7">
        <f>LN(Table1[[#This Row],[NV]]/Table1[[#This Row],[Metcalfe
NV ~ n^2]])</f>
        <v>-3.5590061139402893</v>
      </c>
      <c r="P981" s="7">
        <f>Table1[[#This Row],[NV_MA-1]]*$M$3</f>
        <v>415164561324.83331</v>
      </c>
    </row>
    <row r="982" spans="1:16" x14ac:dyDescent="0.2">
      <c r="A982" s="2">
        <v>42711</v>
      </c>
      <c r="B982" s="3">
        <v>12262923083.656799</v>
      </c>
      <c r="C982" s="3">
        <f t="shared" si="90"/>
        <v>11789274918.550175</v>
      </c>
      <c r="D982" s="4">
        <f>LN(Table1[[#This Row],[NV]])</f>
        <v>23.229846163477713</v>
      </c>
      <c r="E982" s="5">
        <v>761638</v>
      </c>
      <c r="F982" s="5">
        <f t="shared" si="91"/>
        <v>580092443044</v>
      </c>
      <c r="G982" s="8">
        <f t="shared" si="92"/>
        <v>415291081644.83331</v>
      </c>
      <c r="H982" s="5">
        <f t="shared" si="93"/>
        <v>10315036.063953958</v>
      </c>
      <c r="I982" s="5">
        <f t="shared" si="94"/>
        <v>8587089.6364588998</v>
      </c>
      <c r="J982" s="5">
        <f>Table1[[#This Row],[DAA 
(n)]]^1.5</f>
        <v>664695756.06825292</v>
      </c>
      <c r="K982" s="5">
        <f t="shared" si="95"/>
        <v>515841700.69957393</v>
      </c>
      <c r="L982" s="7">
        <f>LN(Table1[[#This Row],[NV]]/Table1[[#This Row],[NV_MA-1]])</f>
        <v>-3.5223993493861023</v>
      </c>
      <c r="M982" s="7">
        <f>LN(Table1[[#This Row],[NV]]/Table1[[#This Row],[NV_MA-2]])</f>
        <v>7.2640757352542007</v>
      </c>
      <c r="N982" s="4">
        <f>LN(Table1[[#This Row],[NV]]/Table1[[#This Row],[NV_MA-3]])</f>
        <v>3.1685356686889481</v>
      </c>
      <c r="O982" s="7">
        <f>LN(Table1[[#This Row],[NV]]/Table1[[#This Row],[Metcalfe
NV ~ n^2]])</f>
        <v>-3.8566071488674143</v>
      </c>
      <c r="P982" s="7">
        <f>Table1[[#This Row],[NV_MA-1]]*$M$3</f>
        <v>415291081644.83331</v>
      </c>
    </row>
    <row r="983" spans="1:16" x14ac:dyDescent="0.2">
      <c r="A983" s="2">
        <v>42710</v>
      </c>
      <c r="B983" s="3">
        <v>12167169392.1838</v>
      </c>
      <c r="C983" s="3">
        <f t="shared" si="90"/>
        <v>11756497551.769379</v>
      </c>
      <c r="D983" s="4">
        <f>LN(Table1[[#This Row],[NV]])</f>
        <v>23.222007127918623</v>
      </c>
      <c r="E983" s="5">
        <v>752811</v>
      </c>
      <c r="F983" s="5">
        <f t="shared" si="91"/>
        <v>566724401721</v>
      </c>
      <c r="G983" s="8">
        <f t="shared" si="92"/>
        <v>408959088717.90002</v>
      </c>
      <c r="H983" s="5">
        <f t="shared" si="93"/>
        <v>10186714.351252196</v>
      </c>
      <c r="I983" s="5">
        <f t="shared" si="94"/>
        <v>8521098.095158238</v>
      </c>
      <c r="J983" s="5">
        <f>Table1[[#This Row],[DAA 
(n)]]^1.5</f>
        <v>653174068.36462009</v>
      </c>
      <c r="K983" s="5">
        <f t="shared" si="95"/>
        <v>510139799.8812874</v>
      </c>
      <c r="L983" s="7">
        <f>LN(Table1[[#This Row],[NV]]/Table1[[#This Row],[NV_MA-1]])</f>
        <v>-3.5148738324829027</v>
      </c>
      <c r="M983" s="7">
        <f>LN(Table1[[#This Row],[NV]]/Table1[[#This Row],[NV_MA-2]])</f>
        <v>7.2639513530097606</v>
      </c>
      <c r="N983" s="4">
        <f>LN(Table1[[#This Row],[NV]]/Table1[[#This Row],[NV_MA-3]])</f>
        <v>3.171811764385001</v>
      </c>
      <c r="O983" s="7">
        <f>LN(Table1[[#This Row],[NV]]/Table1[[#This Row],[Metcalfe
NV ~ n^2]])</f>
        <v>-3.8411318306040236</v>
      </c>
      <c r="P983" s="7">
        <f>Table1[[#This Row],[NV_MA-1]]*$M$3</f>
        <v>408959088717.90002</v>
      </c>
    </row>
    <row r="984" spans="1:16" x14ac:dyDescent="0.2">
      <c r="A984" s="2">
        <v>42709</v>
      </c>
      <c r="B984" s="3">
        <v>12062431723.9482</v>
      </c>
      <c r="C984" s="3">
        <f t="shared" si="90"/>
        <v>11732041261.444271</v>
      </c>
      <c r="D984" s="4">
        <f>LN(Table1[[#This Row],[NV]])</f>
        <v>23.213361643404674</v>
      </c>
      <c r="E984" s="5">
        <v>673152</v>
      </c>
      <c r="F984" s="5">
        <f t="shared" si="91"/>
        <v>453133615104</v>
      </c>
      <c r="G984" s="8">
        <f t="shared" si="92"/>
        <v>399302980807.5</v>
      </c>
      <c r="H984" s="5">
        <f t="shared" si="93"/>
        <v>9033515.6908620317</v>
      </c>
      <c r="I984" s="5">
        <f t="shared" si="94"/>
        <v>8412672.4794391412</v>
      </c>
      <c r="J984" s="5">
        <f>Table1[[#This Row],[DAA 
(n)]]^1.5</f>
        <v>552293218.56644881</v>
      </c>
      <c r="K984" s="5">
        <f t="shared" si="95"/>
        <v>501096116.58806539</v>
      </c>
      <c r="L984" s="7">
        <f>LN(Table1[[#This Row],[NV]]/Table1[[#This Row],[NV_MA-1]])</f>
        <v>-3.4996246726656941</v>
      </c>
      <c r="M984" s="7">
        <f>LN(Table1[[#This Row],[NV]]/Table1[[#This Row],[NV_MA-2]])</f>
        <v>7.2681118879232223</v>
      </c>
      <c r="N984" s="4">
        <f>LN(Table1[[#This Row],[NV]]/Table1[[#This Row],[NV_MA-3]])</f>
        <v>3.181053153279116</v>
      </c>
      <c r="O984" s="7">
        <f>LN(Table1[[#This Row],[NV]]/Table1[[#This Row],[Metcalfe
NV ~ n^2]])</f>
        <v>-3.6260912316132488</v>
      </c>
      <c r="P984" s="7">
        <f>Table1[[#This Row],[NV_MA-1]]*$M$3</f>
        <v>399302980807.5</v>
      </c>
    </row>
    <row r="985" spans="1:16" x14ac:dyDescent="0.2">
      <c r="A985" s="2">
        <v>42708</v>
      </c>
      <c r="B985" s="3">
        <v>12280685032.174299</v>
      </c>
      <c r="C985" s="3">
        <f t="shared" si="90"/>
        <v>11706198625.530203</v>
      </c>
      <c r="D985" s="4">
        <f>LN(Table1[[#This Row],[NV]])</f>
        <v>23.231293542488533</v>
      </c>
      <c r="E985" s="5">
        <v>645140</v>
      </c>
      <c r="F985" s="5">
        <f t="shared" si="91"/>
        <v>416205619600</v>
      </c>
      <c r="G985" s="8">
        <f t="shared" si="92"/>
        <v>394317825650.70001</v>
      </c>
      <c r="H985" s="5">
        <f t="shared" si="93"/>
        <v>8630181.405252859</v>
      </c>
      <c r="I985" s="5">
        <f t="shared" si="94"/>
        <v>8354343.7780478615</v>
      </c>
      <c r="J985" s="5">
        <f>Table1[[#This Row],[DAA 
(n)]]^1.5</f>
        <v>518180367.6604746</v>
      </c>
      <c r="K985" s="5">
        <f t="shared" si="95"/>
        <v>496319062.08418071</v>
      </c>
      <c r="L985" s="7">
        <f>LN(Table1[[#This Row],[NV]]/Table1[[#This Row],[NV_MA-1]])</f>
        <v>-3.4691295426652706</v>
      </c>
      <c r="M985" s="7">
        <f>LN(Table1[[#This Row],[NV]]/Table1[[#This Row],[NV_MA-2]])</f>
        <v>7.2930013679854726</v>
      </c>
      <c r="N985" s="4">
        <f>LN(Table1[[#This Row],[NV]]/Table1[[#This Row],[NV_MA-3]])</f>
        <v>3.2085639942779949</v>
      </c>
      <c r="O985" s="7">
        <f>LN(Table1[[#This Row],[NV]]/Table1[[#This Row],[Metcalfe
NV ~ n^2]])</f>
        <v>-3.523151710488682</v>
      </c>
      <c r="P985" s="7">
        <f>Table1[[#This Row],[NV_MA-1]]*$M$3</f>
        <v>394317825650.70001</v>
      </c>
    </row>
    <row r="986" spans="1:16" x14ac:dyDescent="0.2">
      <c r="A986" s="2">
        <v>42707</v>
      </c>
      <c r="B986" s="3">
        <v>12274946446.74</v>
      </c>
      <c r="C986" s="3">
        <f t="shared" si="90"/>
        <v>11672299210.051388</v>
      </c>
      <c r="D986" s="4">
        <f>LN(Table1[[#This Row],[NV]])</f>
        <v>23.230826147826441</v>
      </c>
      <c r="E986" s="5">
        <v>704699</v>
      </c>
      <c r="F986" s="5">
        <f t="shared" si="91"/>
        <v>496600680601</v>
      </c>
      <c r="G986" s="8">
        <f t="shared" si="92"/>
        <v>390617892728.56665</v>
      </c>
      <c r="H986" s="5">
        <f t="shared" si="93"/>
        <v>9489142.7350526117</v>
      </c>
      <c r="I986" s="5">
        <f t="shared" si="94"/>
        <v>8310159.2158112805</v>
      </c>
      <c r="J986" s="5">
        <f>Table1[[#This Row],[DAA 
(n)]]^1.5</f>
        <v>591569102.48832595</v>
      </c>
      <c r="K986" s="5">
        <f t="shared" si="95"/>
        <v>492733919.5653162</v>
      </c>
      <c r="L986" s="7">
        <f>LN(Table1[[#This Row],[NV]]/Table1[[#This Row],[NV_MA-1]])</f>
        <v>-3.4601695148302443</v>
      </c>
      <c r="M986" s="7">
        <f>LN(Table1[[#This Row],[NV]]/Table1[[#This Row],[NV_MA-2]])</f>
        <v>7.2978368216342737</v>
      </c>
      <c r="N986" s="4">
        <f>LN(Table1[[#This Row],[NV]]/Table1[[#This Row],[NV_MA-3]])</f>
        <v>3.2153462784251237</v>
      </c>
      <c r="O986" s="7">
        <f>LN(Table1[[#This Row],[NV]]/Table1[[#This Row],[Metcalfe
NV ~ n^2]])</f>
        <v>-3.7002259327146452</v>
      </c>
      <c r="P986" s="7">
        <f>Table1[[#This Row],[NV_MA-1]]*$M$3</f>
        <v>390617892728.56665</v>
      </c>
    </row>
    <row r="987" spans="1:16" x14ac:dyDescent="0.2">
      <c r="A987" s="2">
        <v>42706</v>
      </c>
      <c r="B987" s="3">
        <v>12372495475.014799</v>
      </c>
      <c r="C987" s="3">
        <f t="shared" si="90"/>
        <v>11630311893.020575</v>
      </c>
      <c r="D987" s="4">
        <f>LN(Table1[[#This Row],[NV]])</f>
        <v>23.238741739060995</v>
      </c>
      <c r="E987" s="5">
        <v>732501</v>
      </c>
      <c r="F987" s="5">
        <f t="shared" si="91"/>
        <v>536557715001</v>
      </c>
      <c r="G987" s="8">
        <f t="shared" si="92"/>
        <v>385923115845.73334</v>
      </c>
      <c r="H987" s="5">
        <f t="shared" si="93"/>
        <v>9891854.6432765387</v>
      </c>
      <c r="I987" s="5">
        <f t="shared" si="94"/>
        <v>8258257.6928720605</v>
      </c>
      <c r="J987" s="5">
        <f>Table1[[#This Row],[DAA 
(n)]]^1.5</f>
        <v>626920300.19448912</v>
      </c>
      <c r="K987" s="5">
        <f t="shared" si="95"/>
        <v>488369749.99198407</v>
      </c>
      <c r="L987" s="7">
        <f>LN(Table1[[#This Row],[NV]]/Table1[[#This Row],[NV_MA-1]])</f>
        <v>-3.4401622657641249</v>
      </c>
      <c r="M987" s="7">
        <f>LN(Table1[[#This Row],[NV]]/Table1[[#This Row],[NV_MA-2]])</f>
        <v>7.3120175488796777</v>
      </c>
      <c r="N987" s="4">
        <f>LN(Table1[[#This Row],[NV]]/Table1[[#This Row],[NV_MA-3]])</f>
        <v>3.2321583777316918</v>
      </c>
      <c r="O987" s="7">
        <f>LN(Table1[[#This Row],[NV]]/Table1[[#This Row],[Metcalfe
NV ~ n^2]])</f>
        <v>-3.7696982310592877</v>
      </c>
      <c r="P987" s="7">
        <f>Table1[[#This Row],[NV_MA-1]]*$M$3</f>
        <v>385923115845.73334</v>
      </c>
    </row>
    <row r="988" spans="1:16" x14ac:dyDescent="0.2">
      <c r="A988" s="2">
        <v>42705</v>
      </c>
      <c r="B988" s="3">
        <v>12072731073.247999</v>
      </c>
      <c r="C988" s="3">
        <f t="shared" si="90"/>
        <v>11611862236.676971</v>
      </c>
      <c r="D988" s="4">
        <f>LN(Table1[[#This Row],[NV]])</f>
        <v>23.214215115992491</v>
      </c>
      <c r="E988" s="5">
        <v>597486</v>
      </c>
      <c r="F988" s="5">
        <f t="shared" si="91"/>
        <v>356989520196</v>
      </c>
      <c r="G988" s="8">
        <f t="shared" si="92"/>
        <v>379495919579.86664</v>
      </c>
      <c r="H988" s="5">
        <f t="shared" si="93"/>
        <v>7946854.2567958515</v>
      </c>
      <c r="I988" s="5">
        <f t="shared" si="94"/>
        <v>8188093.3041482372</v>
      </c>
      <c r="J988" s="5">
        <f>Table1[[#This Row],[DAA 
(n)]]^1.5</f>
        <v>461840059.39700246</v>
      </c>
      <c r="K988" s="5">
        <f t="shared" si="95"/>
        <v>482436590.35398734</v>
      </c>
      <c r="L988" s="7">
        <f>LN(Table1[[#This Row],[NV]]/Table1[[#This Row],[NV_MA-1]])</f>
        <v>-3.4478945656365854</v>
      </c>
      <c r="M988" s="7">
        <f>LN(Table1[[#This Row],[NV]]/Table1[[#This Row],[NV_MA-2]])</f>
        <v>7.2960234950634906</v>
      </c>
      <c r="N988" s="4">
        <f>LN(Table1[[#This Row],[NV]]/Table1[[#This Row],[NV_MA-3]])</f>
        <v>3.2198550648408726</v>
      </c>
      <c r="O988" s="7">
        <f>LN(Table1[[#This Row],[NV]]/Table1[[#This Row],[Metcalfe
NV ~ n^2]])</f>
        <v>-3.3867571471094076</v>
      </c>
      <c r="P988" s="7">
        <f>Table1[[#This Row],[NV_MA-1]]*$M$3</f>
        <v>379495919579.86664</v>
      </c>
    </row>
    <row r="989" spans="1:16" x14ac:dyDescent="0.2">
      <c r="A989" s="2">
        <v>42704</v>
      </c>
      <c r="B989" s="3">
        <v>11887637165.367201</v>
      </c>
      <c r="C989" s="3">
        <f t="shared" si="90"/>
        <v>11598155507.782301</v>
      </c>
      <c r="D989" s="4">
        <f>LN(Table1[[#This Row],[NV]])</f>
        <v>23.198764803373198</v>
      </c>
      <c r="E989" s="5">
        <v>632745</v>
      </c>
      <c r="F989" s="5">
        <f t="shared" si="91"/>
        <v>400366235025</v>
      </c>
      <c r="G989" s="8">
        <f t="shared" si="92"/>
        <v>379698525826.70001</v>
      </c>
      <c r="H989" s="5">
        <f t="shared" si="93"/>
        <v>8452095.5726286266</v>
      </c>
      <c r="I989" s="5">
        <f t="shared" si="94"/>
        <v>8190508.4164922973</v>
      </c>
      <c r="J989" s="5">
        <f>Table1[[#This Row],[DAA 
(n)]]^1.5</f>
        <v>503318719.48189527</v>
      </c>
      <c r="K989" s="5">
        <f t="shared" si="95"/>
        <v>482632759.83907443</v>
      </c>
      <c r="L989" s="7">
        <f>LN(Table1[[#This Row],[NV]]/Table1[[#This Row],[NV_MA-1]])</f>
        <v>-3.4638786183349062</v>
      </c>
      <c r="M989" s="7">
        <f>LN(Table1[[#This Row],[NV]]/Table1[[#This Row],[NV_MA-2]])</f>
        <v>7.2802782717548995</v>
      </c>
      <c r="N989" s="4">
        <f>LN(Table1[[#This Row],[NV]]/Table1[[#This Row],[NV_MA-3]])</f>
        <v>3.2039982125511379</v>
      </c>
      <c r="O989" s="7">
        <f>LN(Table1[[#This Row],[NV]]/Table1[[#This Row],[Metcalfe
NV ~ n^2]])</f>
        <v>-3.5168807493490739</v>
      </c>
      <c r="P989" s="7">
        <f>Table1[[#This Row],[NV_MA-1]]*$M$3</f>
        <v>379698525826.70001</v>
      </c>
    </row>
    <row r="990" spans="1:16" x14ac:dyDescent="0.2">
      <c r="A990" s="2">
        <v>42703</v>
      </c>
      <c r="B990" s="3">
        <v>11717234335.1089</v>
      </c>
      <c r="C990" s="3">
        <f t="shared" si="90"/>
        <v>11573720318.505426</v>
      </c>
      <c r="D990" s="4">
        <f>LN(Table1[[#This Row],[NV]])</f>
        <v>23.184326615015003</v>
      </c>
      <c r="E990" s="5">
        <v>654015</v>
      </c>
      <c r="F990" s="5">
        <f t="shared" si="91"/>
        <v>427735620225</v>
      </c>
      <c r="G990" s="8">
        <f t="shared" si="92"/>
        <v>377865753400.83331</v>
      </c>
      <c r="H990" s="5">
        <f t="shared" si="93"/>
        <v>8757840.023418799</v>
      </c>
      <c r="I990" s="5">
        <f t="shared" si="94"/>
        <v>8169001.5738553395</v>
      </c>
      <c r="J990" s="5">
        <f>Table1[[#This Row],[DAA 
(n)]]^1.5</f>
        <v>528909738.67140359</v>
      </c>
      <c r="K990" s="5">
        <f t="shared" si="95"/>
        <v>480873207.14637083</v>
      </c>
      <c r="L990" s="7">
        <f>LN(Table1[[#This Row],[NV]]/Table1[[#This Row],[NV_MA-1]])</f>
        <v>-3.4734782047371469</v>
      </c>
      <c r="M990" s="7">
        <f>LN(Table1[[#This Row],[NV]]/Table1[[#This Row],[NV_MA-2]])</f>
        <v>7.2684693620290828</v>
      </c>
      <c r="N990" s="4">
        <f>LN(Table1[[#This Row],[NV]]/Table1[[#This Row],[NV_MA-3]])</f>
        <v>3.1932124243005409</v>
      </c>
      <c r="O990" s="7">
        <f>LN(Table1[[#This Row],[NV]]/Table1[[#This Row],[Metcalfe
NV ~ n^2]])</f>
        <v>-3.5974445168972582</v>
      </c>
      <c r="P990" s="7">
        <f>Table1[[#This Row],[NV_MA-1]]*$M$3</f>
        <v>377865753400.83331</v>
      </c>
    </row>
    <row r="991" spans="1:16" x14ac:dyDescent="0.2">
      <c r="A991" s="2">
        <v>42702</v>
      </c>
      <c r="B991" s="3">
        <v>11690828044.0439</v>
      </c>
      <c r="C991" s="3">
        <f t="shared" si="90"/>
        <v>11555154176.363304</v>
      </c>
      <c r="D991" s="4">
        <f>LN(Table1[[#This Row],[NV]])</f>
        <v>23.1820704434585</v>
      </c>
      <c r="E991" s="5">
        <v>701286</v>
      </c>
      <c r="F991" s="5">
        <f t="shared" si="91"/>
        <v>491802053796</v>
      </c>
      <c r="G991" s="8">
        <f t="shared" si="92"/>
        <v>371157005915.46667</v>
      </c>
      <c r="H991" s="5">
        <f t="shared" si="93"/>
        <v>9439780.1729776431</v>
      </c>
      <c r="I991" s="5">
        <f t="shared" si="94"/>
        <v>8084450.5904401895</v>
      </c>
      <c r="J991" s="5">
        <f>Table1[[#This Row],[DAA 
(n)]]^1.5</f>
        <v>587276676.78734112</v>
      </c>
      <c r="K991" s="5">
        <f t="shared" si="95"/>
        <v>474186007.30781579</v>
      </c>
      <c r="L991" s="7">
        <f>LN(Table1[[#This Row],[NV]]/Table1[[#This Row],[NV_MA-1]])</f>
        <v>-3.4578205631105927</v>
      </c>
      <c r="M991" s="7">
        <f>LN(Table1[[#This Row],[NV]]/Table1[[#This Row],[NV_MA-2]])</f>
        <v>7.2766173489559414</v>
      </c>
      <c r="N991" s="4">
        <f>LN(Table1[[#This Row],[NV]]/Table1[[#This Row],[NV_MA-3]])</f>
        <v>3.2049602202953058</v>
      </c>
      <c r="O991" s="7">
        <f>LN(Table1[[#This Row],[NV]]/Table1[[#This Row],[Metcalfe
NV ~ n^2]])</f>
        <v>-3.7392716993409896</v>
      </c>
      <c r="P991" s="7">
        <f>Table1[[#This Row],[NV_MA-1]]*$M$3</f>
        <v>371157005915.46667</v>
      </c>
    </row>
    <row r="992" spans="1:16" x14ac:dyDescent="0.2">
      <c r="A992" s="2">
        <v>42701</v>
      </c>
      <c r="B992" s="3">
        <v>11651843795.1248</v>
      </c>
      <c r="C992" s="3">
        <f t="shared" si="90"/>
        <v>11545988924.424719</v>
      </c>
      <c r="D992" s="4">
        <f>LN(Table1[[#This Row],[NV]])</f>
        <v>23.178730270111377</v>
      </c>
      <c r="E992" s="5">
        <v>589127</v>
      </c>
      <c r="F992" s="5">
        <f t="shared" si="91"/>
        <v>347070622129</v>
      </c>
      <c r="G992" s="8">
        <f t="shared" si="92"/>
        <v>364560182359.90002</v>
      </c>
      <c r="H992" s="5">
        <f t="shared" si="93"/>
        <v>7827375.2402278846</v>
      </c>
      <c r="I992" s="5">
        <f t="shared" si="94"/>
        <v>8008384.0686596576</v>
      </c>
      <c r="J992" s="5">
        <f>Table1[[#This Row],[DAA 
(n)]]^1.5</f>
        <v>452182125.25816512</v>
      </c>
      <c r="K992" s="5">
        <f t="shared" si="95"/>
        <v>467915443.31111807</v>
      </c>
      <c r="L992" s="7">
        <f>LN(Table1[[#This Row],[NV]]/Table1[[#This Row],[NV_MA-1]])</f>
        <v>-3.4432272140097031</v>
      </c>
      <c r="M992" s="7">
        <f>LN(Table1[[#This Row],[NV]]/Table1[[#This Row],[NV_MA-2]])</f>
        <v>7.2827307106624231</v>
      </c>
      <c r="N992" s="4">
        <f>LN(Table1[[#This Row],[NV]]/Table1[[#This Row],[NV_MA-3]])</f>
        <v>3.2149321092391014</v>
      </c>
      <c r="O992" s="7">
        <f>LN(Table1[[#This Row],[NV]]/Table1[[#This Row],[Metcalfe
NV ~ n^2]])</f>
        <v>-3.3940638480596932</v>
      </c>
      <c r="P992" s="7">
        <f>Table1[[#This Row],[NV_MA-1]]*$M$3</f>
        <v>364560182359.90002</v>
      </c>
    </row>
    <row r="993" spans="1:16" x14ac:dyDescent="0.2">
      <c r="A993" s="2">
        <v>42700</v>
      </c>
      <c r="B993" s="3">
        <v>11761186228.2512</v>
      </c>
      <c r="C993" s="3">
        <f t="shared" si="90"/>
        <v>11524754205.268785</v>
      </c>
      <c r="D993" s="4">
        <f>LN(Table1[[#This Row],[NV]])</f>
        <v>23.188070644079133</v>
      </c>
      <c r="E993" s="5">
        <v>654741</v>
      </c>
      <c r="F993" s="5">
        <f t="shared" si="91"/>
        <v>428685777081</v>
      </c>
      <c r="G993" s="8">
        <f t="shared" si="92"/>
        <v>363472401555.90002</v>
      </c>
      <c r="H993" s="5">
        <f t="shared" si="93"/>
        <v>8768288.2091447245</v>
      </c>
      <c r="I993" s="5">
        <f t="shared" si="94"/>
        <v>7994892.2978217322</v>
      </c>
      <c r="J993" s="5">
        <f>Table1[[#This Row],[DAA 
(n)]]^1.5</f>
        <v>529790670.33290762</v>
      </c>
      <c r="K993" s="5">
        <f t="shared" si="95"/>
        <v>466839519.54596269</v>
      </c>
      <c r="L993" s="7">
        <f>LN(Table1[[#This Row],[NV]]/Table1[[#This Row],[NV_MA-1]])</f>
        <v>-3.4308985627656177</v>
      </c>
      <c r="M993" s="7">
        <f>LN(Table1[[#This Row],[NV]]/Table1[[#This Row],[NV_MA-2]])</f>
        <v>7.2937572111114566</v>
      </c>
      <c r="N993" s="4">
        <f>LN(Table1[[#This Row],[NV]]/Table1[[#This Row],[NV_MA-3]])</f>
        <v>3.2265745287333405</v>
      </c>
      <c r="O993" s="7">
        <f>LN(Table1[[#This Row],[NV]]/Table1[[#This Row],[Metcalfe
NV ~ n^2]])</f>
        <v>-3.5959193890629031</v>
      </c>
      <c r="P993" s="7">
        <f>Table1[[#This Row],[NV_MA-1]]*$M$3</f>
        <v>363472401555.90002</v>
      </c>
    </row>
    <row r="994" spans="1:16" x14ac:dyDescent="0.2">
      <c r="A994" s="2">
        <v>42699</v>
      </c>
      <c r="B994" s="3">
        <v>11840334132.9424</v>
      </c>
      <c r="C994" s="3">
        <f t="shared" si="90"/>
        <v>11497774555.735634</v>
      </c>
      <c r="D994" s="4">
        <f>LN(Table1[[#This Row],[NV]])</f>
        <v>23.194777686691776</v>
      </c>
      <c r="E994" s="5">
        <v>682142</v>
      </c>
      <c r="F994" s="5">
        <f t="shared" si="91"/>
        <v>465317708164</v>
      </c>
      <c r="G994" s="8">
        <f t="shared" si="92"/>
        <v>366680951381.23334</v>
      </c>
      <c r="H994" s="5">
        <f t="shared" si="93"/>
        <v>9163208.7971580531</v>
      </c>
      <c r="I994" s="5">
        <f t="shared" si="94"/>
        <v>8028491.7088660002</v>
      </c>
      <c r="J994" s="5">
        <f>Table1[[#This Row],[DAA 
(n)]]^1.5</f>
        <v>563393958.1522038</v>
      </c>
      <c r="K994" s="5">
        <f t="shared" si="95"/>
        <v>469736956.88167173</v>
      </c>
      <c r="L994" s="7">
        <f>LN(Table1[[#This Row],[NV]]/Table1[[#This Row],[NV_MA-1]])</f>
        <v>-3.432980277926585</v>
      </c>
      <c r="M994" s="7">
        <f>LN(Table1[[#This Row],[NV]]/Table1[[#This Row],[NV_MA-2]])</f>
        <v>7.2962704504331448</v>
      </c>
      <c r="N994" s="4">
        <f>LN(Table1[[#This Row],[NV]]/Table1[[#This Row],[NV_MA-3]])</f>
        <v>3.2270942569041994</v>
      </c>
      <c r="O994" s="7">
        <f>LN(Table1[[#This Row],[NV]]/Table1[[#This Row],[Metcalfe
NV ~ n^2]])</f>
        <v>-3.671208565900947</v>
      </c>
      <c r="P994" s="7">
        <f>Table1[[#This Row],[NV_MA-1]]*$M$3</f>
        <v>366680951381.23334</v>
      </c>
    </row>
    <row r="995" spans="1:16" x14ac:dyDescent="0.2">
      <c r="A995" s="2">
        <v>42698</v>
      </c>
      <c r="B995" s="3">
        <v>11801632651.349199</v>
      </c>
      <c r="C995" s="3">
        <f t="shared" si="90"/>
        <v>11462041948.151747</v>
      </c>
      <c r="D995" s="4">
        <f>LN(Table1[[#This Row],[NV]])</f>
        <v>23.19150371913096</v>
      </c>
      <c r="E995" s="5">
        <v>737874</v>
      </c>
      <c r="F995" s="5">
        <f t="shared" si="91"/>
        <v>544458039876</v>
      </c>
      <c r="G995" s="8">
        <f t="shared" si="92"/>
        <v>363706867334.29999</v>
      </c>
      <c r="H995" s="5">
        <f t="shared" si="93"/>
        <v>9969805.4751136228</v>
      </c>
      <c r="I995" s="5">
        <f t="shared" si="94"/>
        <v>7995475.4988749539</v>
      </c>
      <c r="J995" s="5">
        <f>Table1[[#This Row],[DAA 
(n)]]^1.5</f>
        <v>633830759.52139151</v>
      </c>
      <c r="K995" s="5">
        <f t="shared" si="95"/>
        <v>466965711.22671795</v>
      </c>
      <c r="L995" s="7">
        <f>LN(Table1[[#This Row],[NV]]/Table1[[#This Row],[NV_MA-1]])</f>
        <v>-3.4281103514951337</v>
      </c>
      <c r="M995" s="7">
        <f>LN(Table1[[#This Row],[NV]]/Table1[[#This Row],[NV_MA-2]])</f>
        <v>7.2971173421183568</v>
      </c>
      <c r="N995" s="4">
        <f>LN(Table1[[#This Row],[NV]]/Table1[[#This Row],[NV_MA-3]])</f>
        <v>3.2297373296908169</v>
      </c>
      <c r="O995" s="7">
        <f>LN(Table1[[#This Row],[NV]]/Table1[[#This Row],[Metcalfe
NV ~ n^2]])</f>
        <v>-3.8315529954669914</v>
      </c>
      <c r="P995" s="7">
        <f>Table1[[#This Row],[NV_MA-1]]*$M$3</f>
        <v>363706867334.29999</v>
      </c>
    </row>
    <row r="996" spans="1:16" x14ac:dyDescent="0.2">
      <c r="A996" s="2">
        <v>42697</v>
      </c>
      <c r="B996" s="3">
        <v>11862317940.85</v>
      </c>
      <c r="C996" s="3">
        <f t="shared" si="90"/>
        <v>11417290946.080944</v>
      </c>
      <c r="D996" s="4">
        <f>LN(Table1[[#This Row],[NV]])</f>
        <v>23.19663265331263</v>
      </c>
      <c r="E996" s="5">
        <v>636445</v>
      </c>
      <c r="F996" s="5">
        <f t="shared" si="91"/>
        <v>405062238025</v>
      </c>
      <c r="G996" s="8">
        <f t="shared" si="92"/>
        <v>358380446198.29999</v>
      </c>
      <c r="H996" s="5">
        <f t="shared" si="93"/>
        <v>8505230.313820526</v>
      </c>
      <c r="I996" s="5">
        <f t="shared" si="94"/>
        <v>7938892.0699004726</v>
      </c>
      <c r="J996" s="5">
        <f>Table1[[#This Row],[DAA 
(n)]]^1.5</f>
        <v>507739929.57007152</v>
      </c>
      <c r="K996" s="5">
        <f t="shared" si="95"/>
        <v>462119394.76435816</v>
      </c>
      <c r="L996" s="7">
        <f>LN(Table1[[#This Row],[NV]]/Table1[[#This Row],[NV_MA-1]])</f>
        <v>-3.4082283046476896</v>
      </c>
      <c r="M996" s="7">
        <f>LN(Table1[[#This Row],[NV]]/Table1[[#This Row],[NV_MA-2]])</f>
        <v>7.3093483676215252</v>
      </c>
      <c r="N996" s="4">
        <f>LN(Table1[[#This Row],[NV]]/Table1[[#This Row],[NV_MA-3]])</f>
        <v>3.2452988074280715</v>
      </c>
      <c r="O996" s="7">
        <f>LN(Table1[[#This Row],[NV]]/Table1[[#This Row],[Metcalfe
NV ~ n^2]])</f>
        <v>-3.5306739130694629</v>
      </c>
      <c r="P996" s="7">
        <f>Table1[[#This Row],[NV_MA-1]]*$M$3</f>
        <v>358380446198.29999</v>
      </c>
    </row>
    <row r="997" spans="1:16" x14ac:dyDescent="0.2">
      <c r="A997" s="2">
        <v>42696</v>
      </c>
      <c r="B997" s="3">
        <v>11969083798.737301</v>
      </c>
      <c r="C997" s="3">
        <f t="shared" si="90"/>
        <v>11367414446.509733</v>
      </c>
      <c r="D997" s="4">
        <f>LN(Table1[[#This Row],[NV]])</f>
        <v>23.205592812127975</v>
      </c>
      <c r="E997" s="5">
        <v>617504</v>
      </c>
      <c r="F997" s="5">
        <f t="shared" si="91"/>
        <v>381311190016</v>
      </c>
      <c r="G997" s="8">
        <f t="shared" si="92"/>
        <v>356200116371.09998</v>
      </c>
      <c r="H997" s="5">
        <f t="shared" si="93"/>
        <v>8233453.0433218814</v>
      </c>
      <c r="I997" s="5">
        <f t="shared" si="94"/>
        <v>7913283.6086502811</v>
      </c>
      <c r="J997" s="5">
        <f>Table1[[#This Row],[DAA 
(n)]]^1.5</f>
        <v>485243428.68259472</v>
      </c>
      <c r="K997" s="5">
        <f t="shared" si="95"/>
        <v>460025193.33860272</v>
      </c>
      <c r="L997" s="7">
        <f>LN(Table1[[#This Row],[NV]]/Table1[[#This Row],[NV_MA-1]])</f>
        <v>-3.3931657223755174</v>
      </c>
      <c r="M997" s="7">
        <f>LN(Table1[[#This Row],[NV]]/Table1[[#This Row],[NV_MA-2]])</f>
        <v>7.3215394373283766</v>
      </c>
      <c r="N997" s="4">
        <f>LN(Table1[[#This Row],[NV]]/Table1[[#This Row],[NV_MA-3]])</f>
        <v>3.2588009980528811</v>
      </c>
      <c r="O997" s="7">
        <f>LN(Table1[[#This Row],[NV]]/Table1[[#This Row],[Metcalfe
NV ~ n^2]])</f>
        <v>-3.4612888382641911</v>
      </c>
      <c r="P997" s="7">
        <f>Table1[[#This Row],[NV_MA-1]]*$M$3</f>
        <v>356200116371.09998</v>
      </c>
    </row>
    <row r="998" spans="1:16" x14ac:dyDescent="0.2">
      <c r="A998" s="2">
        <v>42695</v>
      </c>
      <c r="B998" s="3">
        <v>11783981824.937799</v>
      </c>
      <c r="C998" s="3">
        <f t="shared" si="90"/>
        <v>11314968712.541058</v>
      </c>
      <c r="D998" s="4">
        <f>LN(Table1[[#This Row],[NV]])</f>
        <v>23.19000697375472</v>
      </c>
      <c r="E998" s="5">
        <v>608552</v>
      </c>
      <c r="F998" s="5">
        <f t="shared" si="91"/>
        <v>370335536704</v>
      </c>
      <c r="G998" s="8">
        <f t="shared" si="92"/>
        <v>352778671773.90002</v>
      </c>
      <c r="H998" s="5">
        <f t="shared" si="93"/>
        <v>8105205.2858085604</v>
      </c>
      <c r="I998" s="5">
        <f t="shared" si="94"/>
        <v>7870695.7799691092</v>
      </c>
      <c r="J998" s="5">
        <f>Table1[[#This Row],[DAA 
(n)]]^1.5</f>
        <v>474729851.10722971</v>
      </c>
      <c r="K998" s="5">
        <f t="shared" si="95"/>
        <v>456635211.18791473</v>
      </c>
      <c r="L998" s="7">
        <f>LN(Table1[[#This Row],[NV]]/Table1[[#This Row],[NV_MA-1]])</f>
        <v>-3.3990997313412898</v>
      </c>
      <c r="M998" s="7">
        <f>LN(Table1[[#This Row],[NV]]/Table1[[#This Row],[NV_MA-2]])</f>
        <v>7.311349948124251</v>
      </c>
      <c r="N998" s="4">
        <f>LN(Table1[[#This Row],[NV]]/Table1[[#This Row],[NV_MA-3]])</f>
        <v>3.2506115686191683</v>
      </c>
      <c r="O998" s="7">
        <f>LN(Table1[[#This Row],[NV]]/Table1[[#This Row],[Metcalfe
NV ~ n^2]])</f>
        <v>-3.4476683138412825</v>
      </c>
      <c r="P998" s="7">
        <f>Table1[[#This Row],[NV_MA-1]]*$M$3</f>
        <v>352778671773.90002</v>
      </c>
    </row>
    <row r="999" spans="1:16" x14ac:dyDescent="0.2">
      <c r="A999" s="2">
        <v>42694</v>
      </c>
      <c r="B999" s="3">
        <v>11684215201.375401</v>
      </c>
      <c r="C999" s="3">
        <f t="shared" si="90"/>
        <v>11270007354.425175</v>
      </c>
      <c r="D999" s="4">
        <f>LN(Table1[[#This Row],[NV]])</f>
        <v>23.181504639769884</v>
      </c>
      <c r="E999" s="5">
        <v>581103</v>
      </c>
      <c r="F999" s="5">
        <f t="shared" si="91"/>
        <v>337680696609</v>
      </c>
      <c r="G999" s="8">
        <f t="shared" si="92"/>
        <v>349829278823.79999</v>
      </c>
      <c r="H999" s="5">
        <f t="shared" si="93"/>
        <v>7712796.0840706816</v>
      </c>
      <c r="I999" s="5">
        <f t="shared" si="94"/>
        <v>7833805.0791680813</v>
      </c>
      <c r="J999" s="5">
        <f>Table1[[#This Row],[DAA 
(n)]]^1.5</f>
        <v>442975468.66793859</v>
      </c>
      <c r="K999" s="5">
        <f t="shared" si="95"/>
        <v>453705148.25563592</v>
      </c>
      <c r="L999" s="7">
        <f>LN(Table1[[#This Row],[NV]]/Table1[[#This Row],[NV_MA-1]])</f>
        <v>-3.3992064578700218</v>
      </c>
      <c r="M999" s="7">
        <f>LN(Table1[[#This Row],[NV]]/Table1[[#This Row],[NV_MA-2]])</f>
        <v>7.3075457282644098</v>
      </c>
      <c r="N999" s="4">
        <f>LN(Table1[[#This Row],[NV]]/Table1[[#This Row],[NV_MA-3]])</f>
        <v>3.2485465479317539</v>
      </c>
      <c r="O999" s="7">
        <f>LN(Table1[[#This Row],[NV]]/Table1[[#This Row],[Metcalfe
NV ~ n^2]])</f>
        <v>-3.3638619615750813</v>
      </c>
      <c r="P999" s="7">
        <f>Table1[[#This Row],[NV_MA-1]]*$M$3</f>
        <v>349829278823.79999</v>
      </c>
    </row>
    <row r="1000" spans="1:16" x14ac:dyDescent="0.2">
      <c r="A1000" s="2">
        <v>42693</v>
      </c>
      <c r="B1000" s="3">
        <v>12016781422.2122</v>
      </c>
      <c r="C1000" s="3">
        <f t="shared" si="90"/>
        <v>11215788892.294331</v>
      </c>
      <c r="D1000" s="4">
        <f>LN(Table1[[#This Row],[NV]])</f>
        <v>23.209569961662318</v>
      </c>
      <c r="E1000" s="5">
        <v>577027</v>
      </c>
      <c r="F1000" s="5">
        <f t="shared" si="91"/>
        <v>332960158729</v>
      </c>
      <c r="G1000" s="8">
        <f t="shared" si="92"/>
        <v>349590869172.03333</v>
      </c>
      <c r="H1000" s="5">
        <f t="shared" si="93"/>
        <v>7654634.9555133004</v>
      </c>
      <c r="I1000" s="5">
        <f t="shared" si="94"/>
        <v>7830862.6779151354</v>
      </c>
      <c r="J1000" s="5">
        <f>Table1[[#This Row],[DAA 
(n)]]^1.5</f>
        <v>438322942.03123564</v>
      </c>
      <c r="K1000" s="5">
        <f t="shared" si="95"/>
        <v>453469959.20976788</v>
      </c>
      <c r="L1000" s="7">
        <f>LN(Table1[[#This Row],[NV]]/Table1[[#This Row],[NV_MA-1]])</f>
        <v>-3.3704594007954274</v>
      </c>
      <c r="M1000" s="7">
        <f>LN(Table1[[#This Row],[NV]]/Table1[[#This Row],[NV_MA-2]])</f>
        <v>7.3359867237853162</v>
      </c>
      <c r="N1000" s="4">
        <f>LN(Table1[[#This Row],[NV]]/Table1[[#This Row],[NV_MA-3]])</f>
        <v>3.2771303784322878</v>
      </c>
      <c r="O1000" s="7">
        <f>LN(Table1[[#This Row],[NV]]/Table1[[#This Row],[Metcalfe
NV ~ n^2]])</f>
        <v>-3.3217187146502303</v>
      </c>
      <c r="P1000" s="7">
        <f>Table1[[#This Row],[NV_MA-1]]*$M$3</f>
        <v>349590869172.03333</v>
      </c>
    </row>
    <row r="1001" spans="1:16" x14ac:dyDescent="0.2">
      <c r="A1001" s="2">
        <v>42692</v>
      </c>
      <c r="B1001" s="3">
        <v>11989295191.841499</v>
      </c>
      <c r="C1001" s="3">
        <f t="shared" si="90"/>
        <v>11149215864.689669</v>
      </c>
      <c r="D1001" s="4">
        <f>LN(Table1[[#This Row],[NV]])</f>
        <v>23.207280021259006</v>
      </c>
      <c r="E1001" s="5">
        <v>624376</v>
      </c>
      <c r="F1001" s="5">
        <f t="shared" si="91"/>
        <v>389845389376</v>
      </c>
      <c r="G1001" s="8">
        <f t="shared" si="92"/>
        <v>351511863907.20001</v>
      </c>
      <c r="H1001" s="5">
        <f t="shared" si="93"/>
        <v>8331990.5457300851</v>
      </c>
      <c r="I1001" s="5">
        <f t="shared" si="94"/>
        <v>7853726.1846274342</v>
      </c>
      <c r="J1001" s="5">
        <f>Table1[[#This Row],[DAA 
(n)]]^1.5</f>
        <v>493366096.15682811</v>
      </c>
      <c r="K1001" s="5">
        <f t="shared" si="95"/>
        <v>455328283.83731878</v>
      </c>
      <c r="L1001" s="7">
        <f>LN(Table1[[#This Row],[NV]]/Table1[[#This Row],[NV_MA-1]])</f>
        <v>-3.3782292785938521</v>
      </c>
      <c r="M1001" s="7">
        <f>LN(Table1[[#This Row],[NV]]/Table1[[#This Row],[NV_MA-2]])</f>
        <v>7.3307813709211533</v>
      </c>
      <c r="N1001" s="4">
        <f>LN(Table1[[#This Row],[NV]]/Table1[[#This Row],[NV_MA-3]])</f>
        <v>3.2707508015627349</v>
      </c>
      <c r="O1001" s="7">
        <f>LN(Table1[[#This Row],[NV]]/Table1[[#This Row],[Metcalfe
NV ~ n^2]])</f>
        <v>-3.481736038711543</v>
      </c>
      <c r="P1001" s="7">
        <f>Table1[[#This Row],[NV_MA-1]]*$M$3</f>
        <v>351511863907.20001</v>
      </c>
    </row>
    <row r="1002" spans="1:16" x14ac:dyDescent="0.2">
      <c r="A1002" s="2">
        <v>42691</v>
      </c>
      <c r="B1002" s="3">
        <v>11759839928.483</v>
      </c>
      <c r="C1002" s="3">
        <f t="shared" si="90"/>
        <v>11084077421.330191</v>
      </c>
      <c r="D1002" s="4">
        <f>LN(Table1[[#This Row],[NV]])</f>
        <v>23.187956167800699</v>
      </c>
      <c r="E1002" s="5">
        <v>625675</v>
      </c>
      <c r="F1002" s="5">
        <f t="shared" si="91"/>
        <v>391469205625</v>
      </c>
      <c r="G1002" s="8">
        <f t="shared" si="92"/>
        <v>345472802556.79999</v>
      </c>
      <c r="H1002" s="5">
        <f t="shared" si="93"/>
        <v>8350625.4119948233</v>
      </c>
      <c r="I1002" s="5">
        <f t="shared" si="94"/>
        <v>7774430.8425780032</v>
      </c>
      <c r="J1002" s="5">
        <f>Table1[[#This Row],[DAA 
(n)]]^1.5</f>
        <v>494906552.0170666</v>
      </c>
      <c r="K1002" s="5">
        <f t="shared" si="95"/>
        <v>449174261.95401669</v>
      </c>
      <c r="L1002" s="7">
        <f>LN(Table1[[#This Row],[NV]]/Table1[[#This Row],[NV_MA-1]])</f>
        <v>-3.380223590171858</v>
      </c>
      <c r="M1002" s="7">
        <f>LN(Table1[[#This Row],[NV]]/Table1[[#This Row],[NV_MA-2]])</f>
        <v>7.3216053579775817</v>
      </c>
      <c r="N1002" s="4">
        <f>LN(Table1[[#This Row],[NV]]/Table1[[#This Row],[NV_MA-3]])</f>
        <v>3.2650346861337018</v>
      </c>
      <c r="O1002" s="7">
        <f>LN(Table1[[#This Row],[NV]]/Table1[[#This Row],[Metcalfe
NV ~ n^2]])</f>
        <v>-3.5052165240755055</v>
      </c>
      <c r="P1002" s="7">
        <f>Table1[[#This Row],[NV_MA-1]]*$M$3</f>
        <v>345472802556.79999</v>
      </c>
    </row>
    <row r="1003" spans="1:16" x14ac:dyDescent="0.2">
      <c r="A1003" s="2">
        <v>42690</v>
      </c>
      <c r="B1003" s="3">
        <v>11866029637.5429</v>
      </c>
      <c r="C1003" s="3">
        <f t="shared" si="90"/>
        <v>11029707854.245878</v>
      </c>
      <c r="D1003" s="4">
        <f>LN(Table1[[#This Row],[NV]])</f>
        <v>23.196945502465812</v>
      </c>
      <c r="E1003" s="5">
        <v>621011</v>
      </c>
      <c r="F1003" s="5">
        <f t="shared" si="91"/>
        <v>385654662121</v>
      </c>
      <c r="G1003" s="8">
        <f t="shared" si="92"/>
        <v>343835658446.66669</v>
      </c>
      <c r="H1003" s="5">
        <f t="shared" si="93"/>
        <v>8283730.3601759905</v>
      </c>
      <c r="I1003" s="5">
        <f t="shared" si="94"/>
        <v>7755077.1551487194</v>
      </c>
      <c r="J1003" s="5">
        <f>Table1[[#This Row],[DAA 
(n)]]^1.5</f>
        <v>489383068.13622338</v>
      </c>
      <c r="K1003" s="5">
        <f t="shared" si="95"/>
        <v>447596254.099141</v>
      </c>
      <c r="L1003" s="7">
        <f>LN(Table1[[#This Row],[NV]]/Table1[[#This Row],[NV_MA-1]])</f>
        <v>-3.3664841406276391</v>
      </c>
      <c r="M1003" s="7">
        <f>LN(Table1[[#This Row],[NV]]/Table1[[#This Row],[NV_MA-2]])</f>
        <v>7.333087198838232</v>
      </c>
      <c r="N1003" s="4">
        <f>LN(Table1[[#This Row],[NV]]/Table1[[#This Row],[NV_MA-3]])</f>
        <v>3.2775433369568283</v>
      </c>
      <c r="O1003" s="7">
        <f>LN(Table1[[#This Row],[NV]]/Table1[[#This Row],[Metcalfe
NV ~ n^2]])</f>
        <v>-3.481262645782738</v>
      </c>
      <c r="P1003" s="7">
        <f>Table1[[#This Row],[NV_MA-1]]*$M$3</f>
        <v>343835658446.66669</v>
      </c>
    </row>
    <row r="1004" spans="1:16" x14ac:dyDescent="0.2">
      <c r="A1004" s="2">
        <v>42689</v>
      </c>
      <c r="B1004" s="3">
        <v>11389530640.51</v>
      </c>
      <c r="C1004" s="3">
        <f t="shared" si="90"/>
        <v>10973649008.981667</v>
      </c>
      <c r="D1004" s="4">
        <f>LN(Table1[[#This Row],[NV]])</f>
        <v>23.155960405523942</v>
      </c>
      <c r="E1004" s="5">
        <v>651339</v>
      </c>
      <c r="F1004" s="5">
        <f t="shared" si="91"/>
        <v>424242492921</v>
      </c>
      <c r="G1004" s="8">
        <f t="shared" si="92"/>
        <v>340872218809.33331</v>
      </c>
      <c r="H1004" s="5">
        <f t="shared" si="93"/>
        <v>8719335.4957530927</v>
      </c>
      <c r="I1004" s="5">
        <f t="shared" si="94"/>
        <v>7718789.0964473607</v>
      </c>
      <c r="J1004" s="5">
        <f>Table1[[#This Row],[DAA 
(n)]]^1.5</f>
        <v>525666891.76385343</v>
      </c>
      <c r="K1004" s="5">
        <f t="shared" si="95"/>
        <v>444685602.2479986</v>
      </c>
      <c r="L1004" s="7">
        <f>LN(Table1[[#This Row],[NV]]/Table1[[#This Row],[NV_MA-1]])</f>
        <v>-3.3988131135797497</v>
      </c>
      <c r="M1004" s="7">
        <f>LN(Table1[[#This Row],[NV]]/Table1[[#This Row],[NV_MA-2]])</f>
        <v>7.2967923486174628</v>
      </c>
      <c r="N1004" s="4">
        <f>LN(Table1[[#This Row],[NV]]/Table1[[#This Row],[NV_MA-3]])</f>
        <v>3.2430823268927584</v>
      </c>
      <c r="O1004" s="7">
        <f>LN(Table1[[#This Row],[NV]]/Table1[[#This Row],[Metcalfe
NV ~ n^2]])</f>
        <v>-3.6176106404385848</v>
      </c>
      <c r="P1004" s="7">
        <f>Table1[[#This Row],[NV_MA-1]]*$M$3</f>
        <v>340872218809.33331</v>
      </c>
    </row>
    <row r="1005" spans="1:16" x14ac:dyDescent="0.2">
      <c r="A1005" s="2">
        <v>42688</v>
      </c>
      <c r="B1005" s="3">
        <v>11280973045.0613</v>
      </c>
      <c r="C1005" s="3">
        <f t="shared" si="90"/>
        <v>10935445324.28393</v>
      </c>
      <c r="D1005" s="4">
        <f>LN(Table1[[#This Row],[NV]])</f>
        <v>23.146383342155943</v>
      </c>
      <c r="E1005" s="5">
        <v>640753</v>
      </c>
      <c r="F1005" s="5">
        <f t="shared" si="91"/>
        <v>410564407009</v>
      </c>
      <c r="G1005" s="8">
        <f t="shared" si="92"/>
        <v>334752930066.13336</v>
      </c>
      <c r="H1005" s="5">
        <f t="shared" si="93"/>
        <v>8567123.4794789683</v>
      </c>
      <c r="I1005" s="5">
        <f t="shared" si="94"/>
        <v>7642416.8401878709</v>
      </c>
      <c r="J1005" s="5">
        <f>Table1[[#This Row],[DAA 
(n)]]^1.5</f>
        <v>512903865.73337221</v>
      </c>
      <c r="K1005" s="5">
        <f t="shared" si="95"/>
        <v>438616836.75873381</v>
      </c>
      <c r="L1005" s="7">
        <f>LN(Table1[[#This Row],[NV]]/Table1[[#This Row],[NV_MA-1]])</f>
        <v>-3.3902752323216019</v>
      </c>
      <c r="M1005" s="7">
        <f>LN(Table1[[#This Row],[NV]]/Table1[[#This Row],[NV_MA-2]])</f>
        <v>7.297158890699567</v>
      </c>
      <c r="N1005" s="4">
        <f>LN(Table1[[#This Row],[NV]]/Table1[[#This Row],[NV_MA-3]])</f>
        <v>3.2472465614418482</v>
      </c>
      <c r="O1005" s="7">
        <f>LN(Table1[[#This Row],[NV]]/Table1[[#This Row],[Metcalfe
NV ~ n^2]])</f>
        <v>-3.5944153103013035</v>
      </c>
      <c r="P1005" s="7">
        <f>Table1[[#This Row],[NV_MA-1]]*$M$3</f>
        <v>334752930066.13336</v>
      </c>
    </row>
    <row r="1006" spans="1:16" x14ac:dyDescent="0.2">
      <c r="A1006" s="2">
        <v>42687</v>
      </c>
      <c r="B1006" s="3">
        <v>11247212520.8573</v>
      </c>
      <c r="C1006" s="3">
        <f t="shared" si="90"/>
        <v>10897836027.342211</v>
      </c>
      <c r="D1006" s="4">
        <f>LN(Table1[[#This Row],[NV]])</f>
        <v>23.14338615897152</v>
      </c>
      <c r="E1006" s="5">
        <v>527525</v>
      </c>
      <c r="F1006" s="5">
        <f t="shared" si="91"/>
        <v>278282625625</v>
      </c>
      <c r="G1006" s="8">
        <f t="shared" si="92"/>
        <v>329396916947.70001</v>
      </c>
      <c r="H1006" s="5">
        <f t="shared" si="93"/>
        <v>6950643.8343313355</v>
      </c>
      <c r="I1006" s="5">
        <f t="shared" si="94"/>
        <v>7575497.5078054862</v>
      </c>
      <c r="J1006" s="5">
        <f>Table1[[#This Row],[DAA 
(n)]]^1.5</f>
        <v>383146241.1179682</v>
      </c>
      <c r="K1006" s="5">
        <f t="shared" si="95"/>
        <v>433301053.27261287</v>
      </c>
      <c r="L1006" s="7">
        <f>LN(Table1[[#This Row],[NV]]/Table1[[#This Row],[NV_MA-1]])</f>
        <v>-3.3771431360744488</v>
      </c>
      <c r="M1006" s="7">
        <f>LN(Table1[[#This Row],[NV]]/Table1[[#This Row],[NV_MA-2]])</f>
        <v>7.3029565741704072</v>
      </c>
      <c r="N1006" s="4">
        <f>LN(Table1[[#This Row],[NV]]/Table1[[#This Row],[NV_MA-3]])</f>
        <v>3.2564428414482434</v>
      </c>
      <c r="O1006" s="7">
        <f>LN(Table1[[#This Row],[NV]]/Table1[[#This Row],[Metcalfe
NV ~ n^2]])</f>
        <v>-3.2085169141769958</v>
      </c>
      <c r="P1006" s="7">
        <f>Table1[[#This Row],[NV_MA-1]]*$M$3</f>
        <v>329396916947.70001</v>
      </c>
    </row>
    <row r="1007" spans="1:16" x14ac:dyDescent="0.2">
      <c r="A1007" s="2">
        <v>42686</v>
      </c>
      <c r="B1007" s="3">
        <v>11249497647.672199</v>
      </c>
      <c r="C1007" s="3">
        <f t="shared" si="90"/>
        <v>10862536868.764652</v>
      </c>
      <c r="D1007" s="4">
        <f>LN(Table1[[#This Row],[NV]])</f>
        <v>23.143589311059593</v>
      </c>
      <c r="E1007" s="5">
        <v>583489</v>
      </c>
      <c r="F1007" s="5">
        <f t="shared" si="91"/>
        <v>340459413121</v>
      </c>
      <c r="G1007" s="8">
        <f t="shared" si="92"/>
        <v>329239578527.66669</v>
      </c>
      <c r="H1007" s="5">
        <f t="shared" si="93"/>
        <v>7746855.5981752016</v>
      </c>
      <c r="I1007" s="5">
        <f t="shared" si="94"/>
        <v>7573375.0624067197</v>
      </c>
      <c r="J1007" s="5">
        <f>Table1[[#This Row],[DAA 
(n)]]^1.5</f>
        <v>445706543.03314769</v>
      </c>
      <c r="K1007" s="5">
        <f t="shared" si="95"/>
        <v>433138235.83915317</v>
      </c>
      <c r="L1007" s="7">
        <f>LN(Table1[[#This Row],[NV]]/Table1[[#This Row],[NV_MA-1]])</f>
        <v>-3.3764622138533591</v>
      </c>
      <c r="M1007" s="7">
        <f>LN(Table1[[#This Row],[NV]]/Table1[[#This Row],[NV_MA-2]])</f>
        <v>7.3034399379247699</v>
      </c>
      <c r="N1007" s="4">
        <f>LN(Table1[[#This Row],[NV]]/Table1[[#This Row],[NV_MA-3]])</f>
        <v>3.2570218246820697</v>
      </c>
      <c r="O1007" s="7">
        <f>LN(Table1[[#This Row],[NV]]/Table1[[#This Row],[Metcalfe
NV ~ n^2]])</f>
        <v>-3.409972446489228</v>
      </c>
      <c r="P1007" s="7">
        <f>Table1[[#This Row],[NV_MA-1]]*$M$3</f>
        <v>329239578527.66669</v>
      </c>
    </row>
    <row r="1008" spans="1:16" x14ac:dyDescent="0.2">
      <c r="A1008" s="2">
        <v>42685</v>
      </c>
      <c r="B1008" s="3">
        <v>11437483628.0389</v>
      </c>
      <c r="C1008" s="3">
        <f t="shared" si="90"/>
        <v>10824926211.044489</v>
      </c>
      <c r="D1008" s="4">
        <f>LN(Table1[[#This Row],[NV]])</f>
        <v>23.160161836118732</v>
      </c>
      <c r="E1008" s="5">
        <v>565366</v>
      </c>
      <c r="F1008" s="5">
        <f t="shared" si="91"/>
        <v>319638713956</v>
      </c>
      <c r="G1008" s="8">
        <f t="shared" si="92"/>
        <v>328110166278.16669</v>
      </c>
      <c r="H1008" s="5">
        <f t="shared" si="93"/>
        <v>7488401.9058918972</v>
      </c>
      <c r="I1008" s="5">
        <f t="shared" si="94"/>
        <v>7559221.6398018533</v>
      </c>
      <c r="J1008" s="5">
        <f>Table1[[#This Row],[DAA 
(n)]]^1.5</f>
        <v>425103353.49706227</v>
      </c>
      <c r="K1008" s="5">
        <f t="shared" si="95"/>
        <v>432014921.89078361</v>
      </c>
      <c r="L1008" s="7">
        <f>LN(Table1[[#This Row],[NV]]/Table1[[#This Row],[NV_MA-1]])</f>
        <v>-3.3564534256184682</v>
      </c>
      <c r="M1008" s="7">
        <f>LN(Table1[[#This Row],[NV]]/Table1[[#This Row],[NV_MA-2]])</f>
        <v>7.3218830509616932</v>
      </c>
      <c r="N1008" s="4">
        <f>LN(Table1[[#This Row],[NV]]/Table1[[#This Row],[NV_MA-3]])</f>
        <v>3.2761911490930391</v>
      </c>
      <c r="O1008" s="7">
        <f>LN(Table1[[#This Row],[NV]]/Table1[[#This Row],[Metcalfe
NV ~ n^2]])</f>
        <v>-3.3302953399120052</v>
      </c>
      <c r="P1008" s="7">
        <f>Table1[[#This Row],[NV_MA-1]]*$M$3</f>
        <v>328110166278.16669</v>
      </c>
    </row>
    <row r="1009" spans="1:16" x14ac:dyDescent="0.2">
      <c r="A1009" s="2">
        <v>42684</v>
      </c>
      <c r="B1009" s="3">
        <v>11399343106.1548</v>
      </c>
      <c r="C1009" s="3">
        <f t="shared" si="90"/>
        <v>10781628001.918825</v>
      </c>
      <c r="D1009" s="4">
        <f>LN(Table1[[#This Row],[NV]])</f>
        <v>23.156821568419513</v>
      </c>
      <c r="E1009" s="5">
        <v>603667</v>
      </c>
      <c r="F1009" s="5">
        <f t="shared" si="91"/>
        <v>364413846889</v>
      </c>
      <c r="G1009" s="8">
        <f t="shared" si="92"/>
        <v>327253747153.76666</v>
      </c>
      <c r="H1009" s="5">
        <f t="shared" si="93"/>
        <v>8035277.4231544295</v>
      </c>
      <c r="I1009" s="5">
        <f t="shared" si="94"/>
        <v>7548222.3651920538</v>
      </c>
      <c r="J1009" s="5">
        <f>Table1[[#This Row],[DAA 
(n)]]^1.5</f>
        <v>469025173.85524386</v>
      </c>
      <c r="K1009" s="5">
        <f t="shared" si="95"/>
        <v>431151792.02402788</v>
      </c>
      <c r="L1009" s="7">
        <f>LN(Table1[[#This Row],[NV]]/Table1[[#This Row],[NV_MA-1]])</f>
        <v>-3.3571801236830314</v>
      </c>
      <c r="M1009" s="7">
        <f>LN(Table1[[#This Row],[NV]]/Table1[[#This Row],[NV_MA-2]])</f>
        <v>7.319998923235544</v>
      </c>
      <c r="N1009" s="4">
        <f>LN(Table1[[#This Row],[NV]]/Table1[[#This Row],[NV_MA-3]])</f>
        <v>3.2748507966837073</v>
      </c>
      <c r="O1009" s="7">
        <f>LN(Table1[[#This Row],[NV]]/Table1[[#This Row],[Metcalfe
NV ~ n^2]])</f>
        <v>-3.4647344323372957</v>
      </c>
      <c r="P1009" s="7">
        <f>Table1[[#This Row],[NV_MA-1]]*$M$3</f>
        <v>327253747153.76666</v>
      </c>
    </row>
    <row r="1010" spans="1:16" x14ac:dyDescent="0.2">
      <c r="A1010" s="2">
        <v>42683</v>
      </c>
      <c r="B1010" s="3">
        <v>11527158053.3696</v>
      </c>
      <c r="C1010" s="3">
        <f t="shared" si="90"/>
        <v>10742951354.447422</v>
      </c>
      <c r="D1010" s="4">
        <f>LN(Table1[[#This Row],[NV]])</f>
        <v>23.167971658050149</v>
      </c>
      <c r="E1010" s="5">
        <v>615584</v>
      </c>
      <c r="F1010" s="5">
        <f t="shared" si="91"/>
        <v>378943661056</v>
      </c>
      <c r="G1010" s="8">
        <f t="shared" si="92"/>
        <v>326937062141.33331</v>
      </c>
      <c r="H1010" s="5">
        <f t="shared" si="93"/>
        <v>8205935.8249559216</v>
      </c>
      <c r="I1010" s="5">
        <f t="shared" si="94"/>
        <v>7544445.5826537665</v>
      </c>
      <c r="J1010" s="5">
        <f>Table1[[#This Row],[DAA 
(n)]]^1.5</f>
        <v>482982043.81477481</v>
      </c>
      <c r="K1010" s="5">
        <f t="shared" si="95"/>
        <v>430845088.61274403</v>
      </c>
      <c r="L1010" s="7">
        <f>LN(Table1[[#This Row],[NV]]/Table1[[#This Row],[NV_MA-1]])</f>
        <v>-3.3450618607528866</v>
      </c>
      <c r="M1010" s="7">
        <f>LN(Table1[[#This Row],[NV]]/Table1[[#This Row],[NV_MA-2]])</f>
        <v>7.331649491990242</v>
      </c>
      <c r="N1010" s="4">
        <f>LN(Table1[[#This Row],[NV]]/Table1[[#This Row],[NV_MA-3]])</f>
        <v>3.2867124977624065</v>
      </c>
      <c r="O1010" s="7">
        <f>LN(Table1[[#This Row],[NV]]/Table1[[#This Row],[Metcalfe
NV ~ n^2]])</f>
        <v>-3.4926817213616652</v>
      </c>
      <c r="P1010" s="7">
        <f>Table1[[#This Row],[NV_MA-1]]*$M$3</f>
        <v>326937062141.33331</v>
      </c>
    </row>
    <row r="1011" spans="1:16" x14ac:dyDescent="0.2">
      <c r="A1011" s="2">
        <v>42682</v>
      </c>
      <c r="B1011" s="3">
        <v>11371425389.7075</v>
      </c>
      <c r="C1011" s="3">
        <f t="shared" si="90"/>
        <v>10686763246.553865</v>
      </c>
      <c r="D1011" s="4">
        <f>LN(Table1[[#This Row],[NV]])</f>
        <v>23.154369500941804</v>
      </c>
      <c r="E1011" s="5">
        <v>660400</v>
      </c>
      <c r="F1011" s="5">
        <f t="shared" si="91"/>
        <v>436128160000</v>
      </c>
      <c r="G1011" s="8">
        <f t="shared" si="92"/>
        <v>323096898040.29999</v>
      </c>
      <c r="H1011" s="5">
        <f t="shared" si="93"/>
        <v>8849756.8944749646</v>
      </c>
      <c r="I1011" s="5">
        <f t="shared" si="94"/>
        <v>7496007.4692910826</v>
      </c>
      <c r="J1011" s="5">
        <f>Table1[[#This Row],[DAA 
(n)]]^1.5</f>
        <v>536674050.85768688</v>
      </c>
      <c r="K1011" s="5">
        <f t="shared" si="95"/>
        <v>427013275.32445139</v>
      </c>
      <c r="L1011" s="7">
        <f>LN(Table1[[#This Row],[NV]]/Table1[[#This Row],[NV_MA-1]])</f>
        <v>-3.3468486081708981</v>
      </c>
      <c r="M1011" s="7">
        <f>LN(Table1[[#This Row],[NV]]/Table1[[#This Row],[NV_MA-2]])</f>
        <v>7.3244884016049951</v>
      </c>
      <c r="N1011" s="4">
        <f>LN(Table1[[#This Row],[NV]]/Table1[[#This Row],[NV_MA-3]])</f>
        <v>3.2820438404793686</v>
      </c>
      <c r="O1011" s="7">
        <f>LN(Table1[[#This Row],[NV]]/Table1[[#This Row],[Metcalfe
NV ~ n^2]])</f>
        <v>-3.6468324811144157</v>
      </c>
      <c r="P1011" s="7">
        <f>Table1[[#This Row],[NV_MA-1]]*$M$3</f>
        <v>323096898040.29999</v>
      </c>
    </row>
    <row r="1012" spans="1:16" x14ac:dyDescent="0.2">
      <c r="A1012" s="2">
        <v>42681</v>
      </c>
      <c r="B1012" s="3">
        <v>11279602080.232901</v>
      </c>
      <c r="C1012" s="3">
        <f t="shared" si="90"/>
        <v>10635211998.851635</v>
      </c>
      <c r="D1012" s="4">
        <f>LN(Table1[[#This Row],[NV]])</f>
        <v>23.146261805818995</v>
      </c>
      <c r="E1012" s="5">
        <v>624606</v>
      </c>
      <c r="F1012" s="5">
        <f t="shared" si="91"/>
        <v>390132655236</v>
      </c>
      <c r="G1012" s="8">
        <f t="shared" si="92"/>
        <v>317497970605.76666</v>
      </c>
      <c r="H1012" s="5">
        <f t="shared" si="93"/>
        <v>8335289.8249340756</v>
      </c>
      <c r="I1012" s="5">
        <f t="shared" si="94"/>
        <v>7428131.1565645784</v>
      </c>
      <c r="J1012" s="5">
        <f>Table1[[#This Row],[DAA 
(n)]]^1.5</f>
        <v>493638731.51965797</v>
      </c>
      <c r="K1012" s="5">
        <f t="shared" si="95"/>
        <v>421545657.70245701</v>
      </c>
      <c r="L1012" s="7">
        <f>LN(Table1[[#This Row],[NV]]/Table1[[#This Row],[NV_MA-1]])</f>
        <v>-3.3374754576468755</v>
      </c>
      <c r="M1012" s="7">
        <f>LN(Table1[[#This Row],[NV]]/Table1[[#This Row],[NV_MA-2]])</f>
        <v>7.3254769474705235</v>
      </c>
      <c r="N1012" s="4">
        <f>LN(Table1[[#This Row],[NV]]/Table1[[#This Row],[NV_MA-3]])</f>
        <v>3.286823154327946</v>
      </c>
      <c r="O1012" s="7">
        <f>LN(Table1[[#This Row],[NV]]/Table1[[#This Row],[Metcalfe
NV ~ n^2]])</f>
        <v>-3.5434908540468291</v>
      </c>
      <c r="P1012" s="7">
        <f>Table1[[#This Row],[NV_MA-1]]*$M$3</f>
        <v>317497970605.76666</v>
      </c>
    </row>
    <row r="1013" spans="1:16" x14ac:dyDescent="0.2">
      <c r="A1013" s="2">
        <v>42680</v>
      </c>
      <c r="B1013" s="3">
        <v>11433480682.430599</v>
      </c>
      <c r="C1013" s="3">
        <f t="shared" si="90"/>
        <v>10587847763.047543</v>
      </c>
      <c r="D1013" s="4">
        <f>LN(Table1[[#This Row],[NV]])</f>
        <v>23.159811790043296</v>
      </c>
      <c r="E1013" s="5">
        <v>526347</v>
      </c>
      <c r="F1013" s="5">
        <f t="shared" si="91"/>
        <v>277041164409</v>
      </c>
      <c r="G1013" s="8">
        <f t="shared" si="92"/>
        <v>314476811621.09998</v>
      </c>
      <c r="H1013" s="5">
        <f t="shared" si="93"/>
        <v>6933945.8796793306</v>
      </c>
      <c r="I1013" s="5">
        <f t="shared" si="94"/>
        <v>7391315.7530035358</v>
      </c>
      <c r="J1013" s="5">
        <f>Table1[[#This Row],[DAA 
(n)]]^1.5</f>
        <v>381863569.56796002</v>
      </c>
      <c r="K1013" s="5">
        <f t="shared" si="95"/>
        <v>418586069.89235717</v>
      </c>
      <c r="L1013" s="7">
        <f>LN(Table1[[#This Row],[NV]]/Table1[[#This Row],[NV_MA-1]])</f>
        <v>-3.3143643893908523</v>
      </c>
      <c r="M1013" s="7">
        <f>LN(Table1[[#This Row],[NV]]/Table1[[#This Row],[NV_MA-2]])</f>
        <v>7.3439954679056809</v>
      </c>
      <c r="N1013" s="4">
        <f>LN(Table1[[#This Row],[NV]]/Table1[[#This Row],[NV_MA-3]])</f>
        <v>3.3074187004699653</v>
      </c>
      <c r="O1013" s="7">
        <f>LN(Table1[[#This Row],[NV]]/Table1[[#This Row],[Metcalfe
NV ~ n^2]])</f>
        <v>-3.1876201500241117</v>
      </c>
      <c r="P1013" s="7">
        <f>Table1[[#This Row],[NV_MA-1]]*$M$3</f>
        <v>314476811621.09998</v>
      </c>
    </row>
    <row r="1014" spans="1:16" x14ac:dyDescent="0.2">
      <c r="A1014" s="2">
        <v>42679</v>
      </c>
      <c r="B1014" s="3">
        <v>11287152646.5261</v>
      </c>
      <c r="C1014" s="3">
        <f t="shared" si="90"/>
        <v>10534570337.073023</v>
      </c>
      <c r="D1014" s="4">
        <f>LN(Table1[[#This Row],[NV]])</f>
        <v>23.146930981929284</v>
      </c>
      <c r="E1014" s="5">
        <v>550980</v>
      </c>
      <c r="F1014" s="5">
        <f t="shared" si="91"/>
        <v>303578960400</v>
      </c>
      <c r="G1014" s="8">
        <f t="shared" si="92"/>
        <v>316346202814.93335</v>
      </c>
      <c r="H1014" s="5">
        <f t="shared" si="93"/>
        <v>7283654.6491236314</v>
      </c>
      <c r="I1014" s="5">
        <f t="shared" si="94"/>
        <v>7415405.7713005794</v>
      </c>
      <c r="J1014" s="5">
        <f>Table1[[#This Row],[DAA 
(n)]]^1.5</f>
        <v>408981583.44990444</v>
      </c>
      <c r="K1014" s="5">
        <f t="shared" si="95"/>
        <v>420473404.64328164</v>
      </c>
      <c r="L1014" s="7">
        <f>LN(Table1[[#This Row],[NV]]/Table1[[#This Row],[NV_MA-1]])</f>
        <v>-3.3331720474241324</v>
      </c>
      <c r="M1014" s="7">
        <f>LN(Table1[[#This Row],[NV]]/Table1[[#This Row],[NV_MA-2]])</f>
        <v>7.3278607268378968</v>
      </c>
      <c r="N1014" s="4">
        <f>LN(Table1[[#This Row],[NV]]/Table1[[#This Row],[NV_MA-3]])</f>
        <v>3.290039193536054</v>
      </c>
      <c r="O1014" s="7">
        <f>LN(Table1[[#This Row],[NV]]/Table1[[#This Row],[Metcalfe
NV ~ n^2]])</f>
        <v>-3.2919765977419622</v>
      </c>
      <c r="P1014" s="7">
        <f>Table1[[#This Row],[NV_MA-1]]*$M$3</f>
        <v>316346202814.93335</v>
      </c>
    </row>
    <row r="1015" spans="1:16" x14ac:dyDescent="0.2">
      <c r="A1015" s="2">
        <v>42678</v>
      </c>
      <c r="B1015" s="3">
        <v>11263702567.809799</v>
      </c>
      <c r="C1015" s="3">
        <f t="shared" si="90"/>
        <v>10482873828.657003</v>
      </c>
      <c r="D1015" s="4">
        <f>LN(Table1[[#This Row],[NV]])</f>
        <v>23.144851230456805</v>
      </c>
      <c r="E1015" s="5">
        <v>552456</v>
      </c>
      <c r="F1015" s="5">
        <f t="shared" si="91"/>
        <v>305207631936</v>
      </c>
      <c r="G1015" s="8">
        <f t="shared" si="92"/>
        <v>318690007969.06665</v>
      </c>
      <c r="H1015" s="5">
        <f t="shared" si="93"/>
        <v>7304644.5381553974</v>
      </c>
      <c r="I1015" s="5">
        <f t="shared" si="94"/>
        <v>7444182.8160480475</v>
      </c>
      <c r="J1015" s="5">
        <f>Table1[[#This Row],[DAA 
(n)]]^1.5</f>
        <v>410626092.09454113</v>
      </c>
      <c r="K1015" s="5">
        <f t="shared" si="95"/>
        <v>422778887.91174674</v>
      </c>
      <c r="L1015" s="7">
        <f>LN(Table1[[#This Row],[NV]]/Table1[[#This Row],[NV_MA-1]])</f>
        <v>-3.3426334749553366</v>
      </c>
      <c r="M1015" s="7">
        <f>LN(Table1[[#This Row],[NV]]/Table1[[#This Row],[NV_MA-2]])</f>
        <v>7.3219077751683033</v>
      </c>
      <c r="N1015" s="4">
        <f>LN(Table1[[#This Row],[NV]]/Table1[[#This Row],[NV_MA-3]])</f>
        <v>3.2824913537267624</v>
      </c>
      <c r="O1015" s="7">
        <f>LN(Table1[[#This Row],[NV]]/Table1[[#This Row],[Metcalfe
NV ~ n^2]])</f>
        <v>-3.2994069119306344</v>
      </c>
      <c r="P1015" s="7">
        <f>Table1[[#This Row],[NV_MA-1]]*$M$3</f>
        <v>318690007969.06665</v>
      </c>
    </row>
    <row r="1016" spans="1:16" x14ac:dyDescent="0.2">
      <c r="A1016" s="2">
        <v>42677</v>
      </c>
      <c r="B1016" s="3">
        <v>11015326935.815599</v>
      </c>
      <c r="C1016" s="3">
        <f t="shared" si="90"/>
        <v>10432123186.465895</v>
      </c>
      <c r="D1016" s="4">
        <f>LN(Table1[[#This Row],[NV]])</f>
        <v>23.122553497723988</v>
      </c>
      <c r="E1016" s="5">
        <v>596454</v>
      </c>
      <c r="F1016" s="5">
        <f t="shared" si="91"/>
        <v>355757374116</v>
      </c>
      <c r="G1016" s="8">
        <f t="shared" si="92"/>
        <v>320510660929.06665</v>
      </c>
      <c r="H1016" s="5">
        <f t="shared" si="93"/>
        <v>7932097.0468760254</v>
      </c>
      <c r="I1016" s="5">
        <f t="shared" si="94"/>
        <v>7466719.7015485289</v>
      </c>
      <c r="J1016" s="5">
        <f>Table1[[#This Row],[DAA 
(n)]]^1.5</f>
        <v>460644015.28836179</v>
      </c>
      <c r="K1016" s="5">
        <f t="shared" si="95"/>
        <v>424577708.13204569</v>
      </c>
      <c r="L1016" s="7">
        <f>LN(Table1[[#This Row],[NV]]/Table1[[#This Row],[NV_MA-1]])</f>
        <v>-3.3706278784591586</v>
      </c>
      <c r="M1016" s="7">
        <f>LN(Table1[[#This Row],[NV]]/Table1[[#This Row],[NV_MA-2]])</f>
        <v>7.2965871667060895</v>
      </c>
      <c r="N1016" s="4">
        <f>LN(Table1[[#This Row],[NV]]/Table1[[#This Row],[NV_MA-3]])</f>
        <v>3.255947892735366</v>
      </c>
      <c r="O1016" s="7">
        <f>LN(Table1[[#This Row],[NV]]/Table1[[#This Row],[Metcalfe
NV ~ n^2]])</f>
        <v>-3.4749613043429819</v>
      </c>
      <c r="P1016" s="7">
        <f>Table1[[#This Row],[NV_MA-1]]*$M$3</f>
        <v>320510660929.06665</v>
      </c>
    </row>
    <row r="1017" spans="1:16" x14ac:dyDescent="0.2">
      <c r="A1017" s="2">
        <v>42676</v>
      </c>
      <c r="B1017" s="3">
        <v>11819005784.706699</v>
      </c>
      <c r="C1017" s="3">
        <f t="shared" si="90"/>
        <v>10388474202.736528</v>
      </c>
      <c r="D1017" s="4">
        <f>LN(Table1[[#This Row],[NV]])</f>
        <v>23.192974732417692</v>
      </c>
      <c r="E1017" s="5">
        <v>586295</v>
      </c>
      <c r="F1017" s="5">
        <f t="shared" si="91"/>
        <v>343741827025</v>
      </c>
      <c r="G1017" s="8">
        <f t="shared" si="92"/>
        <v>320453867144.40002</v>
      </c>
      <c r="H1017" s="5">
        <f t="shared" si="93"/>
        <v>7786922.9815618433</v>
      </c>
      <c r="I1017" s="5">
        <f t="shared" si="94"/>
        <v>7466038.1846319437</v>
      </c>
      <c r="J1017" s="5">
        <f>Table1[[#This Row],[DAA 
(n)]]^1.5</f>
        <v>448925511.05458701</v>
      </c>
      <c r="K1017" s="5">
        <f t="shared" si="95"/>
        <v>424522521.48205531</v>
      </c>
      <c r="L1017" s="7">
        <f>LN(Table1[[#This Row],[NV]]/Table1[[#This Row],[NV_MA-1]])</f>
        <v>-3.3000294302619659</v>
      </c>
      <c r="M1017" s="7">
        <f>LN(Table1[[#This Row],[NV]]/Table1[[#This Row],[NV_MA-2]])</f>
        <v>7.3670996795042498</v>
      </c>
      <c r="N1017" s="4">
        <f>LN(Table1[[#This Row],[NV]]/Table1[[#This Row],[NV_MA-3]])</f>
        <v>3.3264991159702206</v>
      </c>
      <c r="O1017" s="7">
        <f>LN(Table1[[#This Row],[NV]]/Table1[[#This Row],[Metcalfe
NV ~ n^2]])</f>
        <v>-3.3701819772995747</v>
      </c>
      <c r="P1017" s="7">
        <f>Table1[[#This Row],[NV_MA-1]]*$M$3</f>
        <v>320453867144.40002</v>
      </c>
    </row>
    <row r="1018" spans="1:16" x14ac:dyDescent="0.2">
      <c r="A1018" s="2">
        <v>42675</v>
      </c>
      <c r="B1018" s="3">
        <v>11661529206.4079</v>
      </c>
      <c r="C1018" s="3">
        <f t="shared" si="90"/>
        <v>10319365252.194633</v>
      </c>
      <c r="D1018" s="4">
        <f>LN(Table1[[#This Row],[NV]])</f>
        <v>23.179561159047068</v>
      </c>
      <c r="E1018" s="5">
        <v>602551</v>
      </c>
      <c r="F1018" s="5">
        <f t="shared" si="91"/>
        <v>363067707601</v>
      </c>
      <c r="G1018" s="8">
        <f t="shared" si="92"/>
        <v>322277642919.86664</v>
      </c>
      <c r="H1018" s="5">
        <f t="shared" si="93"/>
        <v>8019307.6271176422</v>
      </c>
      <c r="I1018" s="5">
        <f t="shared" si="94"/>
        <v>7487487.0303318854</v>
      </c>
      <c r="J1018" s="5">
        <f>Table1[[#This Row],[DAA 
(n)]]^1.5</f>
        <v>467725143.94961762</v>
      </c>
      <c r="K1018" s="5">
        <f t="shared" si="95"/>
        <v>426275528.14493817</v>
      </c>
      <c r="L1018" s="7">
        <f>LN(Table1[[#This Row],[NV]]/Table1[[#This Row],[NV_MA-1]])</f>
        <v>-3.319118097016748</v>
      </c>
      <c r="M1018" s="7">
        <f>LN(Table1[[#This Row],[NV]]/Table1[[#This Row],[NV_MA-2]])</f>
        <v>7.3508173698187704</v>
      </c>
      <c r="N1018" s="4">
        <f>LN(Table1[[#This Row],[NV]]/Table1[[#This Row],[NV_MA-3]])</f>
        <v>3.3089646842023073</v>
      </c>
      <c r="O1018" s="7">
        <f>LN(Table1[[#This Row],[NV]]/Table1[[#This Row],[Metcalfe
NV ~ n^2]])</f>
        <v>-3.4382940170878715</v>
      </c>
      <c r="P1018" s="7">
        <f>Table1[[#This Row],[NV_MA-1]]*$M$3</f>
        <v>322277642919.86664</v>
      </c>
    </row>
    <row r="1019" spans="1:16" x14ac:dyDescent="0.2">
      <c r="A1019" s="2">
        <v>42674</v>
      </c>
      <c r="B1019" s="3">
        <v>11154581487.0609</v>
      </c>
      <c r="C1019" s="3">
        <f t="shared" si="90"/>
        <v>10255020639.889067</v>
      </c>
      <c r="D1019" s="4">
        <f>LN(Table1[[#This Row],[NV]])</f>
        <v>23.135116146158548</v>
      </c>
      <c r="E1019" s="5">
        <v>587693</v>
      </c>
      <c r="F1019" s="5">
        <f t="shared" si="91"/>
        <v>345383062249</v>
      </c>
      <c r="G1019" s="8">
        <f t="shared" si="92"/>
        <v>317323674113.03333</v>
      </c>
      <c r="H1019" s="5">
        <f t="shared" si="93"/>
        <v>7806890.2935198955</v>
      </c>
      <c r="I1019" s="5">
        <f t="shared" si="94"/>
        <v>7421552.3174172258</v>
      </c>
      <c r="J1019" s="5">
        <f>Table1[[#This Row],[DAA 
(n)]]^1.5</f>
        <v>450532138.70078284</v>
      </c>
      <c r="K1019" s="5">
        <f t="shared" si="95"/>
        <v>421189089.32847482</v>
      </c>
      <c r="L1019" s="7">
        <f>LN(Table1[[#This Row],[NV]]/Table1[[#This Row],[NV_MA-1]])</f>
        <v>-3.3480719977284195</v>
      </c>
      <c r="M1019" s="7">
        <f>LN(Table1[[#This Row],[NV]]/Table1[[#This Row],[NV_MA-2]])</f>
        <v>7.3152173456966709</v>
      </c>
      <c r="N1019" s="4">
        <f>LN(Table1[[#This Row],[NV]]/Table1[[#This Row],[NV_MA-3]])</f>
        <v>3.2765237120485109</v>
      </c>
      <c r="O1019" s="7">
        <f>LN(Table1[[#This Row],[NV]]/Table1[[#This Row],[Metcalfe
NV ~ n^2]])</f>
        <v>-3.4328038172233404</v>
      </c>
      <c r="P1019" s="7">
        <f>Table1[[#This Row],[NV_MA-1]]*$M$3</f>
        <v>317323674113.03333</v>
      </c>
    </row>
    <row r="1020" spans="1:16" x14ac:dyDescent="0.2">
      <c r="A1020" s="2">
        <v>42673</v>
      </c>
      <c r="B1020" s="3">
        <v>11160250070.845301</v>
      </c>
      <c r="C1020" s="3">
        <f t="shared" si="90"/>
        <v>10209478752.081612</v>
      </c>
      <c r="D1020" s="4">
        <f>LN(Table1[[#This Row],[NV]])</f>
        <v>23.135624201430364</v>
      </c>
      <c r="E1020" s="5">
        <v>475892</v>
      </c>
      <c r="F1020" s="5">
        <f t="shared" si="91"/>
        <v>226473195664</v>
      </c>
      <c r="G1020" s="8">
        <f t="shared" si="92"/>
        <v>314210570177.93335</v>
      </c>
      <c r="H1020" s="5">
        <f t="shared" si="93"/>
        <v>6221310.5209642937</v>
      </c>
      <c r="I1020" s="5">
        <f t="shared" si="94"/>
        <v>7380963.7290116949</v>
      </c>
      <c r="J1020" s="5">
        <f>Table1[[#This Row],[DAA 
(n)]]^1.5</f>
        <v>328293743.51475602</v>
      </c>
      <c r="K1020" s="5">
        <f t="shared" si="95"/>
        <v>418026749.77303433</v>
      </c>
      <c r="L1020" s="7">
        <f>LN(Table1[[#This Row],[NV]]/Table1[[#This Row],[NV_MA-1]])</f>
        <v>-3.3377050023310093</v>
      </c>
      <c r="M1020" s="7">
        <f>LN(Table1[[#This Row],[NV]]/Table1[[#This Row],[NV_MA-2]])</f>
        <v>7.3212094267924428</v>
      </c>
      <c r="N1020" s="4">
        <f>LN(Table1[[#This Row],[NV]]/Table1[[#This Row],[NV_MA-3]])</f>
        <v>3.2845682183165725</v>
      </c>
      <c r="O1020" s="7">
        <f>LN(Table1[[#This Row],[NV]]/Table1[[#This Row],[Metcalfe
NV ~ n^2]])</f>
        <v>-3.0102682319969434</v>
      </c>
      <c r="P1020" s="7">
        <f>Table1[[#This Row],[NV_MA-1]]*$M$3</f>
        <v>314210570177.93335</v>
      </c>
    </row>
    <row r="1021" spans="1:16" x14ac:dyDescent="0.2">
      <c r="A1021" s="2">
        <v>42672</v>
      </c>
      <c r="B1021" s="3">
        <v>11415870485.8864</v>
      </c>
      <c r="C1021" s="3">
        <f t="shared" si="90"/>
        <v>10160239303.214725</v>
      </c>
      <c r="D1021" s="4">
        <f>LN(Table1[[#This Row],[NV]])</f>
        <v>23.15827037209219</v>
      </c>
      <c r="E1021" s="5">
        <v>542123</v>
      </c>
      <c r="F1021" s="5">
        <f t="shared" si="91"/>
        <v>293897347129</v>
      </c>
      <c r="G1021" s="8">
        <f t="shared" si="92"/>
        <v>316673460275.83331</v>
      </c>
      <c r="H1021" s="5">
        <f t="shared" si="93"/>
        <v>7157784.5195616847</v>
      </c>
      <c r="I1021" s="5">
        <f t="shared" si="94"/>
        <v>7414987.1672482751</v>
      </c>
      <c r="J1021" s="5">
        <f>Table1[[#This Row],[DAA 
(n)]]^1.5</f>
        <v>399159756.88640666</v>
      </c>
      <c r="K1021" s="5">
        <f t="shared" si="95"/>
        <v>420607782.09123206</v>
      </c>
      <c r="L1021" s="7">
        <f>LN(Table1[[#This Row],[NV]]/Table1[[#This Row],[NV_MA-1]])</f>
        <v>-3.3228666140532055</v>
      </c>
      <c r="M1021" s="7">
        <f>LN(Table1[[#This Row],[NV]]/Table1[[#This Row],[NV_MA-2]])</f>
        <v>7.3392565691870884</v>
      </c>
      <c r="N1021" s="4">
        <f>LN(Table1[[#This Row],[NV]]/Table1[[#This Row],[NV_MA-3]])</f>
        <v>3.3010590486737743</v>
      </c>
      <c r="O1021" s="7">
        <f>LN(Table1[[#This Row],[NV]]/Table1[[#This Row],[Metcalfe
NV ~ n^2]])</f>
        <v>-3.2482260117973869</v>
      </c>
      <c r="P1021" s="7">
        <f>Table1[[#This Row],[NV_MA-1]]*$M$3</f>
        <v>316673460275.83331</v>
      </c>
    </row>
    <row r="1022" spans="1:16" x14ac:dyDescent="0.2">
      <c r="A1022" s="2">
        <v>42671</v>
      </c>
      <c r="B1022" s="3">
        <v>11014802220.4468</v>
      </c>
      <c r="C1022" s="3">
        <f t="shared" si="90"/>
        <v>10100501407.165937</v>
      </c>
      <c r="D1022" s="4">
        <f>LN(Table1[[#This Row],[NV]])</f>
        <v>23.122505861564871</v>
      </c>
      <c r="E1022" s="5">
        <v>560747</v>
      </c>
      <c r="F1022" s="5">
        <f t="shared" si="91"/>
        <v>314437198009</v>
      </c>
      <c r="G1022" s="8">
        <f t="shared" si="92"/>
        <v>317120715691.53333</v>
      </c>
      <c r="H1022" s="5">
        <f t="shared" si="93"/>
        <v>7422622.115090129</v>
      </c>
      <c r="I1022" s="5">
        <f t="shared" si="94"/>
        <v>7420785.2415676834</v>
      </c>
      <c r="J1022" s="5">
        <f>Table1[[#This Row],[DAA 
(n)]]^1.5</f>
        <v>419904412.30350614</v>
      </c>
      <c r="K1022" s="5">
        <f t="shared" si="95"/>
        <v>421060813.86638325</v>
      </c>
      <c r="L1022" s="7">
        <f>LN(Table1[[#This Row],[NV]]/Table1[[#This Row],[NV_MA-1]])</f>
        <v>-3.3600424833682858</v>
      </c>
      <c r="M1022" s="7">
        <f>LN(Table1[[#This Row],[NV]]/Table1[[#This Row],[NV_MA-2]])</f>
        <v>7.3027104243161265</v>
      </c>
      <c r="N1022" s="4">
        <f>LN(Table1[[#This Row],[NV]]/Table1[[#This Row],[NV_MA-3]])</f>
        <v>3.2642180293612224</v>
      </c>
      <c r="O1022" s="7">
        <f>LN(Table1[[#This Row],[NV]]/Table1[[#This Row],[Metcalfe
NV ~ n^2]])</f>
        <v>-3.3515443432159979</v>
      </c>
      <c r="P1022" s="7">
        <f>Table1[[#This Row],[NV_MA-1]]*$M$3</f>
        <v>317120715691.53333</v>
      </c>
    </row>
    <row r="1023" spans="1:16" x14ac:dyDescent="0.2">
      <c r="A1023" s="2">
        <v>42670</v>
      </c>
      <c r="B1023" s="3">
        <v>10951796742.256701</v>
      </c>
      <c r="C1023" s="3">
        <f t="shared" si="90"/>
        <v>10053822879.463459</v>
      </c>
      <c r="D1023" s="4">
        <f>LN(Table1[[#This Row],[NV]])</f>
        <v>23.116769365799119</v>
      </c>
      <c r="E1023" s="5">
        <v>724529</v>
      </c>
      <c r="F1023" s="5">
        <f t="shared" si="91"/>
        <v>524942271841</v>
      </c>
      <c r="G1023" s="8">
        <f t="shared" si="92"/>
        <v>316627847065.09998</v>
      </c>
      <c r="H1023" s="5">
        <f t="shared" si="93"/>
        <v>9776270.5404727869</v>
      </c>
      <c r="I1023" s="5">
        <f t="shared" si="94"/>
        <v>7414458.421469084</v>
      </c>
      <c r="J1023" s="5">
        <f>Table1[[#This Row],[DAA 
(n)]]^1.5</f>
        <v>616713790.40417778</v>
      </c>
      <c r="K1023" s="5">
        <f t="shared" si="95"/>
        <v>420564215.43855739</v>
      </c>
      <c r="L1023" s="7">
        <f>LN(Table1[[#This Row],[NV]]/Table1[[#This Row],[NV_MA-1]])</f>
        <v>-3.3642235713437469</v>
      </c>
      <c r="M1023" s="7">
        <f>LN(Table1[[#This Row],[NV]]/Table1[[#This Row],[NV_MA-2]])</f>
        <v>7.2978268731498499</v>
      </c>
      <c r="N1023" s="4">
        <f>LN(Table1[[#This Row],[NV]]/Table1[[#This Row],[NV_MA-3]])</f>
        <v>3.25966162797994</v>
      </c>
      <c r="O1023" s="7">
        <f>LN(Table1[[#This Row],[NV]]/Table1[[#This Row],[Metcalfe
NV ~ n^2]])</f>
        <v>-3.8697847692949541</v>
      </c>
      <c r="P1023" s="7">
        <f>Table1[[#This Row],[NV_MA-1]]*$M$3</f>
        <v>316627847065.09998</v>
      </c>
    </row>
    <row r="1024" spans="1:16" x14ac:dyDescent="0.2">
      <c r="A1024" s="2">
        <v>42669</v>
      </c>
      <c r="B1024" s="3">
        <v>10768355905.4258</v>
      </c>
      <c r="C1024" s="3">
        <f t="shared" si="90"/>
        <v>10009453728.17371</v>
      </c>
      <c r="D1024" s="4">
        <f>LN(Table1[[#This Row],[NV]])</f>
        <v>23.099877661440928</v>
      </c>
      <c r="E1024" s="5">
        <v>613266</v>
      </c>
      <c r="F1024" s="5">
        <f t="shared" si="91"/>
        <v>376095186756</v>
      </c>
      <c r="G1024" s="8">
        <f t="shared" si="92"/>
        <v>309463905097.20001</v>
      </c>
      <c r="H1024" s="5">
        <f t="shared" si="93"/>
        <v>8172722.497426657</v>
      </c>
      <c r="I1024" s="5">
        <f t="shared" si="94"/>
        <v>7334129.8714840086</v>
      </c>
      <c r="J1024" s="5">
        <f>Table1[[#This Row],[DAA 
(n)]]^1.5</f>
        <v>480256588.5035888</v>
      </c>
      <c r="K1024" s="5">
        <f t="shared" si="95"/>
        <v>413856306.89081234</v>
      </c>
      <c r="L1024" s="7">
        <f>LN(Table1[[#This Row],[NV]]/Table1[[#This Row],[NV_MA-1]])</f>
        <v>-3.3582296375567369</v>
      </c>
      <c r="M1024" s="7">
        <f>LN(Table1[[#This Row],[NV]]/Table1[[#This Row],[NV_MA-2]])</f>
        <v>7.2918283258463177</v>
      </c>
      <c r="N1024" s="4">
        <f>LN(Table1[[#This Row],[NV]]/Table1[[#This Row],[NV_MA-3]])</f>
        <v>3.2588482747040124</v>
      </c>
      <c r="O1024" s="7">
        <f>LN(Table1[[#This Row],[NV]]/Table1[[#This Row],[Metcalfe
NV ~ n^2]])</f>
        <v>-3.5532304431226951</v>
      </c>
      <c r="P1024" s="7">
        <f>Table1[[#This Row],[NV_MA-1]]*$M$3</f>
        <v>309463905097.20001</v>
      </c>
    </row>
    <row r="1025" spans="1:16" x14ac:dyDescent="0.2">
      <c r="A1025" s="2">
        <v>42668</v>
      </c>
      <c r="B1025" s="3">
        <v>10459102589.225201</v>
      </c>
      <c r="C1025" s="3">
        <f t="shared" si="90"/>
        <v>9972019357.58951</v>
      </c>
      <c r="D1025" s="4">
        <f>LN(Table1[[#This Row],[NV]])</f>
        <v>23.070738497373487</v>
      </c>
      <c r="E1025" s="5">
        <v>620214</v>
      </c>
      <c r="F1025" s="5">
        <f t="shared" si="91"/>
        <v>384665405796</v>
      </c>
      <c r="G1025" s="8">
        <f t="shared" si="92"/>
        <v>306536656112.83331</v>
      </c>
      <c r="H1025" s="5">
        <f t="shared" si="93"/>
        <v>8272302.6058792016</v>
      </c>
      <c r="I1025" s="5">
        <f t="shared" si="94"/>
        <v>7297833.7582116369</v>
      </c>
      <c r="J1025" s="5">
        <f>Table1[[#This Row],[DAA 
(n)]]^1.5</f>
        <v>488441265.65059936</v>
      </c>
      <c r="K1025" s="5">
        <f t="shared" si="95"/>
        <v>410961810.45963711</v>
      </c>
      <c r="L1025" s="7">
        <f>LN(Table1[[#This Row],[NV]]/Table1[[#This Row],[NV_MA-1]])</f>
        <v>-3.3778646835986175</v>
      </c>
      <c r="M1025" s="7">
        <f>LN(Table1[[#This Row],[NV]]/Table1[[#This Row],[NV_MA-2]])</f>
        <v>7.267650380742972</v>
      </c>
      <c r="N1025" s="4">
        <f>LN(Table1[[#This Row],[NV]]/Table1[[#This Row],[NV_MA-3]])</f>
        <v>3.236727647819869</v>
      </c>
      <c r="O1025" s="7">
        <f>LN(Table1[[#This Row],[NV]]/Table1[[#This Row],[Metcalfe
NV ~ n^2]])</f>
        <v>-3.6049012201407971</v>
      </c>
      <c r="P1025" s="7">
        <f>Table1[[#This Row],[NV_MA-1]]*$M$3</f>
        <v>306536656112.83331</v>
      </c>
    </row>
    <row r="1026" spans="1:16" x14ac:dyDescent="0.2">
      <c r="A1026" s="2">
        <v>42667</v>
      </c>
      <c r="B1026" s="3">
        <v>10366022953.7136</v>
      </c>
      <c r="C1026" s="3">
        <f t="shared" si="90"/>
        <v>9941586534.5056019</v>
      </c>
      <c r="D1026" s="4">
        <f>LN(Table1[[#This Row],[NV]])</f>
        <v>23.061799271038467</v>
      </c>
      <c r="E1026" s="5">
        <v>582797</v>
      </c>
      <c r="F1026" s="5">
        <f t="shared" si="91"/>
        <v>339652343209</v>
      </c>
      <c r="G1026" s="8">
        <f t="shared" si="92"/>
        <v>301212842722.96667</v>
      </c>
      <c r="H1026" s="5">
        <f t="shared" si="93"/>
        <v>7736976.476314758</v>
      </c>
      <c r="I1026" s="5">
        <f t="shared" si="94"/>
        <v>7228715.9500346696</v>
      </c>
      <c r="J1026" s="5">
        <f>Table1[[#This Row],[DAA 
(n)]]^1.5</f>
        <v>444913886.79740667</v>
      </c>
      <c r="K1026" s="5">
        <f t="shared" si="95"/>
        <v>405568349.32524699</v>
      </c>
      <c r="L1026" s="7">
        <f>LN(Table1[[#This Row],[NV]]/Table1[[#This Row],[NV_MA-1]])</f>
        <v>-3.3692836994471529</v>
      </c>
      <c r="M1026" s="7">
        <f>LN(Table1[[#This Row],[NV]]/Table1[[#This Row],[NV_MA-2]])</f>
        <v>7.2682272929481444</v>
      </c>
      <c r="N1026" s="4">
        <f>LN(Table1[[#This Row],[NV]]/Table1[[#This Row],[NV_MA-3]])</f>
        <v>3.2409992980500171</v>
      </c>
      <c r="O1026" s="7">
        <f>LN(Table1[[#This Row],[NV]]/Table1[[#This Row],[Metcalfe
NV ~ n^2]])</f>
        <v>-3.4893891404144366</v>
      </c>
      <c r="P1026" s="7">
        <f>Table1[[#This Row],[NV_MA-1]]*$M$3</f>
        <v>301212842722.96667</v>
      </c>
    </row>
    <row r="1027" spans="1:16" x14ac:dyDescent="0.2">
      <c r="A1027" s="2">
        <v>42666</v>
      </c>
      <c r="B1027" s="3">
        <v>10395711779.677</v>
      </c>
      <c r="C1027" s="3">
        <f t="shared" si="90"/>
        <v>9915310467.3981075</v>
      </c>
      <c r="D1027" s="4">
        <f>LN(Table1[[#This Row],[NV]])</f>
        <v>23.064659229185601</v>
      </c>
      <c r="E1027" s="5">
        <v>527890</v>
      </c>
      <c r="F1027" s="5">
        <f t="shared" si="91"/>
        <v>278667852100</v>
      </c>
      <c r="G1027" s="8">
        <f t="shared" si="92"/>
        <v>297110258661.86664</v>
      </c>
      <c r="H1027" s="5">
        <f t="shared" si="93"/>
        <v>6955818.1828867076</v>
      </c>
      <c r="I1027" s="5">
        <f t="shared" si="94"/>
        <v>7173264.616569194</v>
      </c>
      <c r="J1027" s="5">
        <f>Table1[[#This Row],[DAA 
(n)]]^1.5</f>
        <v>383543964.16195709</v>
      </c>
      <c r="K1027" s="5">
        <f t="shared" si="95"/>
        <v>401320299.72915798</v>
      </c>
      <c r="L1027" s="7">
        <f>LN(Table1[[#This Row],[NV]]/Table1[[#This Row],[NV_MA-1]])</f>
        <v>-3.3527099189562604</v>
      </c>
      <c r="M1027" s="7">
        <f>LN(Table1[[#This Row],[NV]]/Table1[[#This Row],[NV_MA-2]])</f>
        <v>7.2787878041162903</v>
      </c>
      <c r="N1027" s="4">
        <f>LN(Table1[[#This Row],[NV]]/Table1[[#This Row],[NV_MA-3]])</f>
        <v>3.2543888103059304</v>
      </c>
      <c r="O1027" s="7">
        <f>LN(Table1[[#This Row],[NV]]/Table1[[#This Row],[Metcalfe
NV ~ n^2]])</f>
        <v>-3.2886271861157228</v>
      </c>
      <c r="P1027" s="7">
        <f>Table1[[#This Row],[NV_MA-1]]*$M$3</f>
        <v>297110258661.86664</v>
      </c>
    </row>
    <row r="1028" spans="1:16" x14ac:dyDescent="0.2">
      <c r="A1028" s="2">
        <v>42665</v>
      </c>
      <c r="B1028" s="3">
        <v>10435141081.4613</v>
      </c>
      <c r="C1028" s="3">
        <f t="shared" si="90"/>
        <v>9887839648.7061272</v>
      </c>
      <c r="D1028" s="4">
        <f>LN(Table1[[#This Row],[NV]])</f>
        <v>23.068444897409222</v>
      </c>
      <c r="E1028" s="5">
        <v>530899</v>
      </c>
      <c r="F1028" s="5">
        <f t="shared" si="91"/>
        <v>281853748201</v>
      </c>
      <c r="G1028" s="8">
        <f t="shared" si="92"/>
        <v>296204036506.56665</v>
      </c>
      <c r="H1028" s="5">
        <f t="shared" si="93"/>
        <v>6998484.2617777325</v>
      </c>
      <c r="I1028" s="5">
        <f t="shared" si="94"/>
        <v>7160806.3721204605</v>
      </c>
      <c r="J1028" s="5">
        <f>Table1[[#This Row],[DAA 
(n)]]^1.5</f>
        <v>386827963.13886422</v>
      </c>
      <c r="K1028" s="5">
        <f t="shared" si="95"/>
        <v>400372943.1398204</v>
      </c>
      <c r="L1028" s="7">
        <f>LN(Table1[[#This Row],[NV]]/Table1[[#This Row],[NV_MA-1]])</f>
        <v>-3.3458694689166779</v>
      </c>
      <c r="M1028" s="7">
        <f>LN(Table1[[#This Row],[NV]]/Table1[[#This Row],[NV_MA-2]])</f>
        <v>7.2843117430092184</v>
      </c>
      <c r="N1028" s="4">
        <f>LN(Table1[[#This Row],[NV]]/Table1[[#This Row],[NV_MA-3]])</f>
        <v>3.2605378688630191</v>
      </c>
      <c r="O1028" s="7">
        <f>LN(Table1[[#This Row],[NV]]/Table1[[#This Row],[Metcalfe
NV ~ n^2]])</f>
        <v>-3.2962092525429623</v>
      </c>
      <c r="P1028" s="7">
        <f>Table1[[#This Row],[NV_MA-1]]*$M$3</f>
        <v>296204036506.56665</v>
      </c>
    </row>
    <row r="1029" spans="1:16" x14ac:dyDescent="0.2">
      <c r="A1029" s="2">
        <v>42664</v>
      </c>
      <c r="B1029" s="3">
        <v>10057661337.450001</v>
      </c>
      <c r="C1029" s="3">
        <f t="shared" si="90"/>
        <v>9855411666.2162132</v>
      </c>
      <c r="D1029" s="4">
        <f>LN(Table1[[#This Row],[NV]])</f>
        <v>23.031600503165894</v>
      </c>
      <c r="E1029" s="5">
        <v>574916</v>
      </c>
      <c r="F1029" s="5">
        <f t="shared" si="91"/>
        <v>330528407056</v>
      </c>
      <c r="G1029" s="8">
        <f t="shared" si="92"/>
        <v>294946804446.66669</v>
      </c>
      <c r="H1029" s="5">
        <f t="shared" si="93"/>
        <v>7624524.0464822948</v>
      </c>
      <c r="I1029" s="5">
        <f t="shared" si="94"/>
        <v>7143454.327177831</v>
      </c>
      <c r="J1029" s="5">
        <f>Table1[[#This Row],[DAA 
(n)]]^1.5</f>
        <v>435919797.29189616</v>
      </c>
      <c r="K1029" s="5">
        <f t="shared" si="95"/>
        <v>399055881.08877289</v>
      </c>
      <c r="L1029" s="7">
        <f>LN(Table1[[#This Row],[NV]]/Table1[[#This Row],[NV_MA-1]])</f>
        <v>-3.3784603499504233</v>
      </c>
      <c r="M1029" s="7">
        <f>LN(Table1[[#This Row],[NV]]/Table1[[#This Row],[NV_MA-2]])</f>
        <v>7.2498934865186593</v>
      </c>
      <c r="N1029" s="4">
        <f>LN(Table1[[#This Row],[NV]]/Table1[[#This Row],[NV_MA-3]])</f>
        <v>3.2269884852641728</v>
      </c>
      <c r="O1029" s="7">
        <f>LN(Table1[[#This Row],[NV]]/Table1[[#This Row],[Metcalfe
NV ~ n^2]])</f>
        <v>-3.4923579411365613</v>
      </c>
      <c r="P1029" s="7">
        <f>Table1[[#This Row],[NV_MA-1]]*$M$3</f>
        <v>294946804446.66669</v>
      </c>
    </row>
    <row r="1030" spans="1:16" x14ac:dyDescent="0.2">
      <c r="A1030" s="2">
        <v>42663</v>
      </c>
      <c r="B1030" s="3">
        <v>10019590594.0723</v>
      </c>
      <c r="C1030" s="3">
        <f t="shared" si="90"/>
        <v>9836262667.7643375</v>
      </c>
      <c r="D1030" s="4">
        <f>LN(Table1[[#This Row],[NV]])</f>
        <v>23.027808072893365</v>
      </c>
      <c r="E1030" s="5">
        <v>624972</v>
      </c>
      <c r="F1030" s="5">
        <f t="shared" si="91"/>
        <v>390590000784</v>
      </c>
      <c r="G1030" s="8">
        <f t="shared" si="92"/>
        <v>292654835876.66669</v>
      </c>
      <c r="H1030" s="5">
        <f t="shared" si="93"/>
        <v>8340540.1568822917</v>
      </c>
      <c r="I1030" s="5">
        <f t="shared" si="94"/>
        <v>7113490.7115104813</v>
      </c>
      <c r="J1030" s="5">
        <f>Table1[[#This Row],[DAA 
(n)]]^1.5</f>
        <v>494072680.85776395</v>
      </c>
      <c r="K1030" s="5">
        <f t="shared" si="95"/>
        <v>396724041.68647957</v>
      </c>
      <c r="L1030" s="7">
        <f>LN(Table1[[#This Row],[NV]]/Table1[[#This Row],[NV_MA-1]])</f>
        <v>-3.3744516440913612</v>
      </c>
      <c r="M1030" s="7">
        <f>LN(Table1[[#This Row],[NV]]/Table1[[#This Row],[NV_MA-2]])</f>
        <v>7.2503044335760434</v>
      </c>
      <c r="N1030" s="4">
        <f>LN(Table1[[#This Row],[NV]]/Table1[[#This Row],[NV_MA-3]])</f>
        <v>3.2290565850443094</v>
      </c>
      <c r="O1030" s="7">
        <f>LN(Table1[[#This Row],[NV]]/Table1[[#This Row],[Metcalfe
NV ~ n^2]])</f>
        <v>-3.6631161825366139</v>
      </c>
      <c r="P1030" s="7">
        <f>Table1[[#This Row],[NV_MA-1]]*$M$3</f>
        <v>292654835876.66669</v>
      </c>
    </row>
    <row r="1031" spans="1:16" x14ac:dyDescent="0.2">
      <c r="A1031" s="2">
        <v>42662</v>
      </c>
      <c r="B1031" s="3">
        <v>10035141891.057199</v>
      </c>
      <c r="C1031" s="3">
        <f t="shared" si="90"/>
        <v>9824391129.5532265</v>
      </c>
      <c r="D1031" s="4">
        <f>LN(Table1[[#This Row],[NV]])</f>
        <v>23.029358958711811</v>
      </c>
      <c r="E1031" s="5">
        <v>456808</v>
      </c>
      <c r="F1031" s="5">
        <f t="shared" si="91"/>
        <v>208673548864</v>
      </c>
      <c r="G1031" s="8">
        <f t="shared" si="92"/>
        <v>288874472000</v>
      </c>
      <c r="H1031" s="5">
        <f t="shared" si="93"/>
        <v>5953130.2842471255</v>
      </c>
      <c r="I1031" s="5">
        <f t="shared" si="94"/>
        <v>7066666.1280401396</v>
      </c>
      <c r="J1031" s="5">
        <f>Table1[[#This Row],[DAA 
(n)]]^1.5</f>
        <v>308745439.65776461</v>
      </c>
      <c r="K1031" s="5">
        <f t="shared" si="95"/>
        <v>392988490.28281254</v>
      </c>
      <c r="L1031" s="7">
        <f>LN(Table1[[#This Row],[NV]]/Table1[[#This Row],[NV_MA-1]])</f>
        <v>-3.3598991190472942</v>
      </c>
      <c r="M1031" s="7">
        <f>LN(Table1[[#This Row],[NV]]/Table1[[#This Row],[NV_MA-2]])</f>
        <v>7.2584595839584161</v>
      </c>
      <c r="N1031" s="4">
        <f>LN(Table1[[#This Row],[NV]]/Table1[[#This Row],[NV_MA-3]])</f>
        <v>3.2400680761193232</v>
      </c>
      <c r="O1031" s="7">
        <f>LN(Table1[[#This Row],[NV]]/Table1[[#This Row],[Metcalfe
NV ~ n^2]])</f>
        <v>-3.0346779418990617</v>
      </c>
      <c r="P1031" s="7">
        <f>Table1[[#This Row],[NV_MA-1]]*$M$3</f>
        <v>288874472000</v>
      </c>
    </row>
    <row r="1032" spans="1:16" x14ac:dyDescent="0.2">
      <c r="A1032" s="2">
        <v>42661</v>
      </c>
      <c r="B1032" s="3">
        <v>10128752915.953699</v>
      </c>
      <c r="C1032" s="3">
        <f t="shared" si="90"/>
        <v>9812227407.6156139</v>
      </c>
      <c r="D1032" s="4">
        <f>LN(Table1[[#This Row],[NV]])</f>
        <v>23.038644039627968</v>
      </c>
      <c r="E1032" s="5">
        <v>585111</v>
      </c>
      <c r="F1032" s="5">
        <f t="shared" si="91"/>
        <v>342354882321</v>
      </c>
      <c r="G1032" s="8">
        <f t="shared" si="92"/>
        <v>290244688651.20001</v>
      </c>
      <c r="H1032" s="5">
        <f t="shared" si="93"/>
        <v>7770014.7891162997</v>
      </c>
      <c r="I1032" s="5">
        <f t="shared" si="94"/>
        <v>7086830.9458041089</v>
      </c>
      <c r="J1032" s="5">
        <f>Table1[[#This Row],[DAA 
(n)]]^1.5</f>
        <v>447566316.37079519</v>
      </c>
      <c r="K1032" s="5">
        <f t="shared" si="95"/>
        <v>394474311.32839835</v>
      </c>
      <c r="L1032" s="7">
        <f>LN(Table1[[#This Row],[NV]]/Table1[[#This Row],[NV_MA-1]])</f>
        <v>-3.3553461185083382</v>
      </c>
      <c r="M1032" s="7">
        <f>LN(Table1[[#This Row],[NV]]/Table1[[#This Row],[NV_MA-2]])</f>
        <v>7.2648952162467859</v>
      </c>
      <c r="N1032" s="4">
        <f>LN(Table1[[#This Row],[NV]]/Table1[[#This Row],[NV_MA-3]])</f>
        <v>3.2455794605362529</v>
      </c>
      <c r="O1032" s="7">
        <f>LN(Table1[[#This Row],[NV]]/Table1[[#This Row],[Metcalfe
NV ~ n^2]])</f>
        <v>-3.5204696639814288</v>
      </c>
      <c r="P1032" s="7">
        <f>Table1[[#This Row],[NV_MA-1]]*$M$3</f>
        <v>290244688651.20001</v>
      </c>
    </row>
    <row r="1033" spans="1:16" x14ac:dyDescent="0.2">
      <c r="A1033" s="2">
        <v>42660</v>
      </c>
      <c r="B1033" s="3">
        <v>10184264279.6166</v>
      </c>
      <c r="C1033" s="3">
        <f t="shared" si="90"/>
        <v>9798318793.2093239</v>
      </c>
      <c r="D1033" s="4">
        <f>LN(Table1[[#This Row],[NV]])</f>
        <v>23.044109648337766</v>
      </c>
      <c r="E1033" s="5">
        <v>544749</v>
      </c>
      <c r="F1033" s="5">
        <f t="shared" si="91"/>
        <v>296751473001</v>
      </c>
      <c r="G1033" s="8">
        <f t="shared" si="92"/>
        <v>286145957215.03333</v>
      </c>
      <c r="H1033" s="5">
        <f t="shared" si="93"/>
        <v>7195088.5991352051</v>
      </c>
      <c r="I1033" s="5">
        <f t="shared" si="94"/>
        <v>7031692.1511984179</v>
      </c>
      <c r="J1033" s="5">
        <f>Table1[[#This Row],[DAA 
(n)]]^1.5</f>
        <v>402063512.60195374</v>
      </c>
      <c r="K1033" s="5">
        <f t="shared" si="95"/>
        <v>390240955.80457193</v>
      </c>
      <c r="L1033" s="7">
        <f>LN(Table1[[#This Row],[NV]]/Table1[[#This Row],[NV_MA-1]])</f>
        <v>-3.3356582091620766</v>
      </c>
      <c r="M1033" s="7">
        <f>LN(Table1[[#This Row],[NV]]/Table1[[#This Row],[NV_MA-2]])</f>
        <v>7.2781717092199001</v>
      </c>
      <c r="N1033" s="4">
        <f>LN(Table1[[#This Row],[NV]]/Table1[[#This Row],[NV_MA-3]])</f>
        <v>3.2618347066351734</v>
      </c>
      <c r="O1033" s="7">
        <f>LN(Table1[[#This Row],[NV]]/Table1[[#This Row],[Metcalfe
NV ~ n^2]])</f>
        <v>-3.3720511858636932</v>
      </c>
      <c r="P1033" s="7">
        <f>Table1[[#This Row],[NV_MA-1]]*$M$3</f>
        <v>286145957215.03333</v>
      </c>
    </row>
    <row r="1034" spans="1:16" x14ac:dyDescent="0.2">
      <c r="A1034" s="2">
        <v>42659</v>
      </c>
      <c r="B1034" s="3">
        <v>10243420099.5779</v>
      </c>
      <c r="C1034" s="3">
        <f t="shared" ref="C1034:C1097" si="96">AVERAGE(B1034:B1063)</f>
        <v>9780325228.7641258</v>
      </c>
      <c r="D1034" s="4">
        <f>LN(Table1[[#This Row],[NV]])</f>
        <v>23.049901394893563</v>
      </c>
      <c r="E1034" s="5">
        <v>490575</v>
      </c>
      <c r="F1034" s="5">
        <f t="shared" ref="F1034:F1097" si="97">E1034^2</f>
        <v>240663830625</v>
      </c>
      <c r="G1034" s="8">
        <f t="shared" ref="G1034:G1097" si="98">AVERAGE(F1034:F1063)</f>
        <v>284490691355.83331</v>
      </c>
      <c r="H1034" s="5">
        <f t="shared" ref="H1034:H1097" si="99">E1034*LN(E1034)</f>
        <v>6428167.8079683976</v>
      </c>
      <c r="I1034" s="5">
        <f t="shared" ref="I1034:I1097" si="100">AVERAGE(H1034:H1063)</f>
        <v>7009189.9816686865</v>
      </c>
      <c r="J1034" s="5">
        <f>Table1[[#This Row],[DAA 
(n)]]^1.5</f>
        <v>343603927.08591056</v>
      </c>
      <c r="K1034" s="5">
        <f t="shared" ref="K1034:K1097" si="101">AVERAGE(J1034:J1063)</f>
        <v>388521041.2816686</v>
      </c>
      <c r="L1034" s="7">
        <f>LN(Table1[[#This Row],[NV]]/Table1[[#This Row],[NV_MA-1]])</f>
        <v>-3.3240649757722864</v>
      </c>
      <c r="M1034" s="7">
        <f>LN(Table1[[#This Row],[NV]]/Table1[[#This Row],[NV_MA-2]])</f>
        <v>7.2871686943898482</v>
      </c>
      <c r="N1034" s="4">
        <f>LN(Table1[[#This Row],[NV]]/Table1[[#This Row],[NV_MA-3]])</f>
        <v>3.2720435082750292</v>
      </c>
      <c r="O1034" s="7">
        <f>LN(Table1[[#This Row],[NV]]/Table1[[#This Row],[Metcalfe
NV ~ n^2]])</f>
        <v>-3.1567655081014823</v>
      </c>
      <c r="P1034" s="7">
        <f>Table1[[#This Row],[NV_MA-1]]*$M$3</f>
        <v>284490691355.83331</v>
      </c>
    </row>
    <row r="1035" spans="1:16" x14ac:dyDescent="0.2">
      <c r="A1035" s="2">
        <v>42658</v>
      </c>
      <c r="B1035" s="3">
        <v>10152694136.8097</v>
      </c>
      <c r="C1035" s="3">
        <f t="shared" si="96"/>
        <v>9760543466.2519093</v>
      </c>
      <c r="D1035" s="4">
        <f>LN(Table1[[#This Row],[NV]])</f>
        <v>23.041004939411312</v>
      </c>
      <c r="E1035" s="5">
        <v>499884</v>
      </c>
      <c r="F1035" s="5">
        <f t="shared" si="97"/>
        <v>249884013456</v>
      </c>
      <c r="G1035" s="8">
        <f t="shared" si="98"/>
        <v>284498542475.83331</v>
      </c>
      <c r="H1035" s="5">
        <f t="shared" si="99"/>
        <v>6559543.5080074267</v>
      </c>
      <c r="I1035" s="5">
        <f t="shared" si="100"/>
        <v>7009302.810292867</v>
      </c>
      <c r="J1035" s="5">
        <f>Table1[[#This Row],[DAA 
(n)]]^1.5</f>
        <v>353430361.14974475</v>
      </c>
      <c r="K1035" s="5">
        <f t="shared" si="101"/>
        <v>388529447.23667973</v>
      </c>
      <c r="L1035" s="7">
        <f>LN(Table1[[#This Row],[NV]]/Table1[[#This Row],[NV_MA-1]])</f>
        <v>-3.3329890279805681</v>
      </c>
      <c r="M1035" s="7">
        <f>LN(Table1[[#This Row],[NV]]/Table1[[#This Row],[NV_MA-2]])</f>
        <v>7.2782561417956106</v>
      </c>
      <c r="N1035" s="4">
        <f>LN(Table1[[#This Row],[NV]]/Table1[[#This Row],[NV_MA-3]])</f>
        <v>3.2631254172487942</v>
      </c>
      <c r="O1035" s="7">
        <f>LN(Table1[[#This Row],[NV]]/Table1[[#This Row],[Metcalfe
NV ~ n^2]])</f>
        <v>-3.2032577615650175</v>
      </c>
      <c r="P1035" s="7">
        <f>Table1[[#This Row],[NV_MA-1]]*$M$3</f>
        <v>284498542475.83331</v>
      </c>
    </row>
    <row r="1036" spans="1:16" x14ac:dyDescent="0.2">
      <c r="A1036" s="2">
        <v>42657</v>
      </c>
      <c r="B1036" s="3">
        <v>10188237763.5306</v>
      </c>
      <c r="C1036" s="3">
        <f t="shared" si="96"/>
        <v>9743361141.51297</v>
      </c>
      <c r="D1036" s="4">
        <f>LN(Table1[[#This Row],[NV]])</f>
        <v>23.044499731397369</v>
      </c>
      <c r="E1036" s="5">
        <v>523032</v>
      </c>
      <c r="F1036" s="5">
        <f t="shared" si="97"/>
        <v>273562473024</v>
      </c>
      <c r="G1036" s="8">
        <f t="shared" si="98"/>
        <v>284335123425.16669</v>
      </c>
      <c r="H1036" s="5">
        <f t="shared" si="99"/>
        <v>6886970.4723683372</v>
      </c>
      <c r="I1036" s="5">
        <f t="shared" si="100"/>
        <v>7006983.8272176022</v>
      </c>
      <c r="J1036" s="5">
        <f>Table1[[#This Row],[DAA 
(n)]]^1.5</f>
        <v>378261718.11417615</v>
      </c>
      <c r="K1036" s="5">
        <f t="shared" si="101"/>
        <v>388355666.40111405</v>
      </c>
      <c r="L1036" s="7">
        <f>LN(Table1[[#This Row],[NV]]/Table1[[#This Row],[NV_MA-1]])</f>
        <v>-3.3289196601036717</v>
      </c>
      <c r="M1036" s="7">
        <f>LN(Table1[[#This Row],[NV]]/Table1[[#This Row],[NV_MA-2]])</f>
        <v>7.2820818321367584</v>
      </c>
      <c r="N1036" s="4">
        <f>LN(Table1[[#This Row],[NV]]/Table1[[#This Row],[NV_MA-3]])</f>
        <v>3.2670675877092568</v>
      </c>
      <c r="O1036" s="7">
        <f>LN(Table1[[#This Row],[NV]]/Table1[[#This Row],[Metcalfe
NV ~ n^2]])</f>
        <v>-3.2902961218901434</v>
      </c>
      <c r="P1036" s="7">
        <f>Table1[[#This Row],[NV_MA-1]]*$M$3</f>
        <v>284335123425.16669</v>
      </c>
    </row>
    <row r="1037" spans="1:16" x14ac:dyDescent="0.2">
      <c r="A1037" s="2">
        <v>42656</v>
      </c>
      <c r="B1037" s="3">
        <v>10121177916.067301</v>
      </c>
      <c r="C1037" s="3">
        <f t="shared" si="96"/>
        <v>9726194668.0833626</v>
      </c>
      <c r="D1037" s="4">
        <f>LN(Table1[[#This Row],[NV]])</f>
        <v>23.037895888900685</v>
      </c>
      <c r="E1037" s="5">
        <v>553694</v>
      </c>
      <c r="F1037" s="5">
        <f t="shared" si="97"/>
        <v>306577045636</v>
      </c>
      <c r="G1037" s="8">
        <f t="shared" si="98"/>
        <v>283055526414.5</v>
      </c>
      <c r="H1037" s="5">
        <f t="shared" si="99"/>
        <v>7322252.9200291745</v>
      </c>
      <c r="I1037" s="5">
        <f t="shared" si="100"/>
        <v>6989046.169678052</v>
      </c>
      <c r="J1037" s="5">
        <f>Table1[[#This Row],[DAA 
(n)]]^1.5</f>
        <v>412007124.5820623</v>
      </c>
      <c r="K1037" s="5">
        <f t="shared" si="101"/>
        <v>387003912.34609073</v>
      </c>
      <c r="L1037" s="7">
        <f>LN(Table1[[#This Row],[NV]]/Table1[[#This Row],[NV_MA-1]])</f>
        <v>-3.3310130328546652</v>
      </c>
      <c r="M1037" s="7">
        <f>LN(Table1[[#This Row],[NV]]/Table1[[#This Row],[NV_MA-2]])</f>
        <v>7.2780412404140096</v>
      </c>
      <c r="N1037" s="4">
        <f>LN(Table1[[#This Row],[NV]]/Table1[[#This Row],[NV_MA-3]])</f>
        <v>3.2639505285363049</v>
      </c>
      <c r="O1037" s="7">
        <f>LN(Table1[[#This Row],[NV]]/Table1[[#This Row],[Metcalfe
NV ~ n^2]])</f>
        <v>-3.4108390442182408</v>
      </c>
      <c r="P1037" s="7">
        <f>Table1[[#This Row],[NV_MA-1]]*$M$3</f>
        <v>283055526414.5</v>
      </c>
    </row>
    <row r="1038" spans="1:16" x14ac:dyDescent="0.2">
      <c r="A1038" s="2">
        <v>42655</v>
      </c>
      <c r="B1038" s="3">
        <v>10138537354.2689</v>
      </c>
      <c r="C1038" s="3">
        <f t="shared" si="96"/>
        <v>9710843644.1053982</v>
      </c>
      <c r="D1038" s="4">
        <f>LN(Table1[[#This Row],[NV]])</f>
        <v>23.039609579563983</v>
      </c>
      <c r="E1038" s="5">
        <v>542168</v>
      </c>
      <c r="F1038" s="5">
        <f t="shared" si="97"/>
        <v>293946140224</v>
      </c>
      <c r="G1038" s="8">
        <f t="shared" si="98"/>
        <v>282037236475.16669</v>
      </c>
      <c r="H1038" s="5">
        <f t="shared" si="99"/>
        <v>7158423.6675979281</v>
      </c>
      <c r="I1038" s="5">
        <f t="shared" si="100"/>
        <v>6975647.6547666229</v>
      </c>
      <c r="J1038" s="5">
        <f>Table1[[#This Row],[DAA 
(n)]]^1.5</f>
        <v>399209457.49439067</v>
      </c>
      <c r="K1038" s="5">
        <f t="shared" si="101"/>
        <v>385964210.44482845</v>
      </c>
      <c r="L1038" s="7">
        <f>LN(Table1[[#This Row],[NV]]/Table1[[#This Row],[NV_MA-1]])</f>
        <v>-3.325695363841648</v>
      </c>
      <c r="M1038" s="7">
        <f>LN(Table1[[#This Row],[NV]]/Table1[[#This Row],[NV_MA-2]])</f>
        <v>7.2816738444729392</v>
      </c>
      <c r="N1038" s="4">
        <f>LN(Table1[[#This Row],[NV]]/Table1[[#This Row],[NV_MA-3]])</f>
        <v>3.2683543754884039</v>
      </c>
      <c r="O1038" s="7">
        <f>LN(Table1[[#This Row],[NV]]/Table1[[#This Row],[Metcalfe
NV ~ n^2]])</f>
        <v>-3.367052811421571</v>
      </c>
      <c r="P1038" s="7">
        <f>Table1[[#This Row],[NV_MA-1]]*$M$3</f>
        <v>282037236475.16669</v>
      </c>
    </row>
    <row r="1039" spans="1:16" x14ac:dyDescent="0.2">
      <c r="A1039" s="2">
        <v>42654</v>
      </c>
      <c r="B1039" s="3">
        <v>10239043682.012699</v>
      </c>
      <c r="C1039" s="3">
        <f t="shared" si="96"/>
        <v>9694350073.5735569</v>
      </c>
      <c r="D1039" s="4">
        <f>LN(Table1[[#This Row],[NV]])</f>
        <v>23.049474061768169</v>
      </c>
      <c r="E1039" s="5">
        <v>595746</v>
      </c>
      <c r="F1039" s="5">
        <f t="shared" si="97"/>
        <v>354913296516</v>
      </c>
      <c r="G1039" s="8">
        <f t="shared" si="98"/>
        <v>281118635547.16669</v>
      </c>
      <c r="H1039" s="5">
        <f t="shared" si="99"/>
        <v>7921973.9470058577</v>
      </c>
      <c r="I1039" s="5">
        <f t="shared" si="100"/>
        <v>6963340.3500186792</v>
      </c>
      <c r="J1039" s="5">
        <f>Table1[[#This Row],[DAA 
(n)]]^1.5</f>
        <v>459824071.51672739</v>
      </c>
      <c r="K1039" s="5">
        <f t="shared" si="101"/>
        <v>385017126.21169591</v>
      </c>
      <c r="L1039" s="7">
        <f>LN(Table1[[#This Row],[NV]]/Table1[[#This Row],[NV_MA-1]])</f>
        <v>-3.3125685459739436</v>
      </c>
      <c r="M1039" s="7">
        <f>LN(Table1[[#This Row],[NV]]/Table1[[#This Row],[NV_MA-2]])</f>
        <v>7.2933042092421871</v>
      </c>
      <c r="N1039" s="4">
        <f>LN(Table1[[#This Row],[NV]]/Table1[[#This Row],[NV_MA-3]])</f>
        <v>3.2806756868387361</v>
      </c>
      <c r="O1039" s="7">
        <f>LN(Table1[[#This Row],[NV]]/Table1[[#This Row],[Metcalfe
NV ~ n^2]])</f>
        <v>-3.5456652996571965</v>
      </c>
      <c r="P1039" s="7">
        <f>Table1[[#This Row],[NV_MA-1]]*$M$3</f>
        <v>281118635547.16669</v>
      </c>
    </row>
    <row r="1040" spans="1:16" x14ac:dyDescent="0.2">
      <c r="A1040" s="2">
        <v>42653</v>
      </c>
      <c r="B1040" s="3">
        <v>9841514816.5629005</v>
      </c>
      <c r="C1040" s="3">
        <f t="shared" si="96"/>
        <v>9674750256.1029396</v>
      </c>
      <c r="D1040" s="4">
        <f>LN(Table1[[#This Row],[NV]])</f>
        <v>23.009875480934944</v>
      </c>
      <c r="E1040" s="5">
        <v>513555</v>
      </c>
      <c r="F1040" s="5">
        <f t="shared" si="97"/>
        <v>263738738025</v>
      </c>
      <c r="G1040" s="8">
        <f t="shared" si="98"/>
        <v>276342721714</v>
      </c>
      <c r="H1040" s="5">
        <f t="shared" si="99"/>
        <v>6752792.4240754358</v>
      </c>
      <c r="I1040" s="5">
        <f t="shared" si="100"/>
        <v>6899223.8562996928</v>
      </c>
      <c r="J1040" s="5">
        <f>Table1[[#This Row],[DAA 
(n)]]^1.5</f>
        <v>368027645.16599637</v>
      </c>
      <c r="K1040" s="5">
        <f t="shared" si="101"/>
        <v>380090552.38430917</v>
      </c>
      <c r="L1040" s="7">
        <f>LN(Table1[[#This Row],[NV]]/Table1[[#This Row],[NV_MA-1]])</f>
        <v>-3.3350321967410852</v>
      </c>
      <c r="M1040" s="7">
        <f>LN(Table1[[#This Row],[NV]]/Table1[[#This Row],[NV_MA-2]])</f>
        <v>7.2629560022885711</v>
      </c>
      <c r="N1040" s="4">
        <f>LN(Table1[[#This Row],[NV]]/Table1[[#This Row],[NV_MA-3]])</f>
        <v>3.2539554028899795</v>
      </c>
      <c r="O1040" s="7">
        <f>LN(Table1[[#This Row],[NV]]/Table1[[#This Row],[Metcalfe
NV ~ n^2]])</f>
        <v>-3.288349340458816</v>
      </c>
      <c r="P1040" s="7">
        <f>Table1[[#This Row],[NV_MA-1]]*$M$3</f>
        <v>276342721714</v>
      </c>
    </row>
    <row r="1041" spans="1:16" x14ac:dyDescent="0.2">
      <c r="A1041" s="2">
        <v>42652</v>
      </c>
      <c r="B1041" s="3">
        <v>9824887958.6406097</v>
      </c>
      <c r="C1041" s="3">
        <f t="shared" si="96"/>
        <v>9677088713.2522011</v>
      </c>
      <c r="D1041" s="4">
        <f>LN(Table1[[#This Row],[NV]])</f>
        <v>23.008184590936011</v>
      </c>
      <c r="E1041" s="5">
        <v>517842</v>
      </c>
      <c r="F1041" s="5">
        <f t="shared" si="97"/>
        <v>268160336964</v>
      </c>
      <c r="G1041" s="8">
        <f t="shared" si="98"/>
        <v>274293033059.83334</v>
      </c>
      <c r="H1041" s="5">
        <f t="shared" si="99"/>
        <v>6813467.512679778</v>
      </c>
      <c r="I1041" s="5">
        <f t="shared" si="100"/>
        <v>6869254.9959676377</v>
      </c>
      <c r="J1041" s="5">
        <f>Table1[[#This Row],[DAA 
(n)]]^1.5</f>
        <v>372645522.19785458</v>
      </c>
      <c r="K1041" s="5">
        <f t="shared" si="101"/>
        <v>377875880.08640212</v>
      </c>
      <c r="L1041" s="7">
        <f>LN(Table1[[#This Row],[NV]]/Table1[[#This Row],[NV_MA-1]])</f>
        <v>-3.3292782446515696</v>
      </c>
      <c r="M1041" s="7">
        <f>LN(Table1[[#This Row],[NV]]/Table1[[#This Row],[NV_MA-2]])</f>
        <v>7.2656183757084483</v>
      </c>
      <c r="N1041" s="4">
        <f>LN(Table1[[#This Row],[NV]]/Table1[[#This Row],[NV_MA-3]])</f>
        <v>3.2581082508337373</v>
      </c>
      <c r="O1041" s="7">
        <f>LN(Table1[[#This Row],[NV]]/Table1[[#This Row],[Metcalfe
NV ~ n^2]])</f>
        <v>-3.3066663198814901</v>
      </c>
      <c r="P1041" s="7">
        <f>Table1[[#This Row],[NV_MA-1]]*$M$3</f>
        <v>274293033059.83334</v>
      </c>
    </row>
    <row r="1042" spans="1:16" x14ac:dyDescent="0.2">
      <c r="A1042" s="2">
        <v>42651</v>
      </c>
      <c r="B1042" s="3">
        <v>9858675006.1100903</v>
      </c>
      <c r="C1042" s="3">
        <f t="shared" si="96"/>
        <v>9679002617.7082806</v>
      </c>
      <c r="D1042" s="4">
        <f>LN(Table1[[#This Row],[NV]])</f>
        <v>23.011617615812</v>
      </c>
      <c r="E1042" s="5">
        <v>547264</v>
      </c>
      <c r="F1042" s="5">
        <f t="shared" si="97"/>
        <v>299497885696</v>
      </c>
      <c r="G1042" s="8">
        <f t="shared" si="98"/>
        <v>273244509478.66666</v>
      </c>
      <c r="H1042" s="5">
        <f t="shared" si="99"/>
        <v>7230827.7181027923</v>
      </c>
      <c r="I1042" s="5">
        <f t="shared" si="100"/>
        <v>6854507.3415859677</v>
      </c>
      <c r="J1042" s="5">
        <f>Table1[[#This Row],[DAA 
(n)]]^1.5</f>
        <v>404851097.21666318</v>
      </c>
      <c r="K1042" s="5">
        <f t="shared" si="101"/>
        <v>376766217.1535849</v>
      </c>
      <c r="L1042" s="7">
        <f>LN(Table1[[#This Row],[NV]]/Table1[[#This Row],[NV_MA-1]])</f>
        <v>-3.322015254589977</v>
      </c>
      <c r="M1042" s="7">
        <f>LN(Table1[[#This Row],[NV]]/Table1[[#This Row],[NV_MA-2]])</f>
        <v>7.271200615893723</v>
      </c>
      <c r="N1042" s="4">
        <f>LN(Table1[[#This Row],[NV]]/Table1[[#This Row],[NV_MA-3]])</f>
        <v>3.2644821764006764</v>
      </c>
      <c r="O1042" s="7">
        <f>LN(Table1[[#This Row],[NV]]/Table1[[#This Row],[Metcalfe
NV ~ n^2]])</f>
        <v>-3.4137555792192549</v>
      </c>
      <c r="P1042" s="7">
        <f>Table1[[#This Row],[NV_MA-1]]*$M$3</f>
        <v>273244509478.66666</v>
      </c>
    </row>
    <row r="1043" spans="1:16" x14ac:dyDescent="0.2">
      <c r="A1043" s="2">
        <v>42650</v>
      </c>
      <c r="B1043" s="3">
        <v>9835157903.1950092</v>
      </c>
      <c r="C1043" s="3">
        <f t="shared" si="96"/>
        <v>9683756955.9634819</v>
      </c>
      <c r="D1043" s="4">
        <f>LN(Table1[[#This Row],[NV]])</f>
        <v>23.009229343889359</v>
      </c>
      <c r="E1043" s="5">
        <v>577168</v>
      </c>
      <c r="F1043" s="5">
        <f t="shared" si="97"/>
        <v>333122900224</v>
      </c>
      <c r="G1043" s="8">
        <f t="shared" si="98"/>
        <v>271565571910.16666</v>
      </c>
      <c r="H1043" s="5">
        <f t="shared" si="99"/>
        <v>7656646.428590674</v>
      </c>
      <c r="I1043" s="5">
        <f t="shared" si="100"/>
        <v>6831775.8132919529</v>
      </c>
      <c r="J1043" s="5">
        <f>Table1[[#This Row],[DAA 
(n)]]^1.5</f>
        <v>438483612.0956918</v>
      </c>
      <c r="K1043" s="5">
        <f t="shared" si="101"/>
        <v>375025512.51405239</v>
      </c>
      <c r="L1043" s="7">
        <f>LN(Table1[[#This Row],[NV]]/Table1[[#This Row],[NV_MA-1]])</f>
        <v>-3.318240120434985</v>
      </c>
      <c r="M1043" s="7">
        <f>LN(Table1[[#This Row],[NV]]/Table1[[#This Row],[NV_MA-2]])</f>
        <v>7.2721341441909217</v>
      </c>
      <c r="N1043" s="4">
        <f>LN(Table1[[#This Row],[NV]]/Table1[[#This Row],[NV_MA-3]])</f>
        <v>3.2667247288980326</v>
      </c>
      <c r="O1043" s="7">
        <f>LN(Table1[[#This Row],[NV]]/Table1[[#This Row],[Metcalfe
NV ~ n^2]])</f>
        <v>-3.5225479846897532</v>
      </c>
      <c r="P1043" s="7">
        <f>Table1[[#This Row],[NV_MA-1]]*$M$3</f>
        <v>271565571910.16666</v>
      </c>
    </row>
    <row r="1044" spans="1:16" x14ac:dyDescent="0.2">
      <c r="A1044" s="2">
        <v>42649</v>
      </c>
      <c r="B1044" s="3">
        <v>9736257394.0455494</v>
      </c>
      <c r="C1044" s="3">
        <f t="shared" si="96"/>
        <v>9681385611.2962856</v>
      </c>
      <c r="D1044" s="4">
        <f>LN(Table1[[#This Row],[NV]])</f>
        <v>22.999122629632787</v>
      </c>
      <c r="E1044" s="5">
        <v>611468</v>
      </c>
      <c r="F1044" s="5">
        <f t="shared" si="97"/>
        <v>373893115024</v>
      </c>
      <c r="G1044" s="8">
        <f t="shared" si="98"/>
        <v>269844994770.73334</v>
      </c>
      <c r="H1044" s="5">
        <f t="shared" si="99"/>
        <v>8146965.9915476842</v>
      </c>
      <c r="I1044" s="5">
        <f t="shared" si="100"/>
        <v>6809682.0176669471</v>
      </c>
      <c r="J1044" s="5">
        <f>Table1[[#This Row],[DAA 
(n)]]^1.5</f>
        <v>478146081.50385952</v>
      </c>
      <c r="K1044" s="5">
        <f t="shared" si="101"/>
        <v>373291709.89280093</v>
      </c>
      <c r="L1044" s="7">
        <f>LN(Table1[[#This Row],[NV]]/Table1[[#This Row],[NV_MA-1]])</f>
        <v>-3.3219909080155321</v>
      </c>
      <c r="M1044" s="7">
        <f>LN(Table1[[#This Row],[NV]]/Table1[[#This Row],[NV_MA-2]])</f>
        <v>7.265266646038242</v>
      </c>
      <c r="N1044" s="4">
        <f>LN(Table1[[#This Row],[NV]]/Table1[[#This Row],[NV_MA-3]])</f>
        <v>3.2612518936216754</v>
      </c>
      <c r="O1044" s="7">
        <f>LN(Table1[[#This Row],[NV]]/Table1[[#This Row],[Metcalfe
NV ~ n^2]])</f>
        <v>-3.6481131751768987</v>
      </c>
      <c r="P1044" s="7">
        <f>Table1[[#This Row],[NV_MA-1]]*$M$3</f>
        <v>269844994770.73334</v>
      </c>
    </row>
    <row r="1045" spans="1:16" x14ac:dyDescent="0.2">
      <c r="A1045" s="2">
        <v>42648</v>
      </c>
      <c r="B1045" s="3">
        <v>9741183302.0765991</v>
      </c>
      <c r="C1045" s="3">
        <f t="shared" si="96"/>
        <v>9680863618.5375252</v>
      </c>
      <c r="D1045" s="4">
        <f>LN(Table1[[#This Row],[NV]])</f>
        <v>22.999628436141244</v>
      </c>
      <c r="E1045" s="5">
        <v>599856</v>
      </c>
      <c r="F1045" s="5">
        <f t="shared" si="97"/>
        <v>359827220736</v>
      </c>
      <c r="G1045" s="8">
        <f t="shared" si="98"/>
        <v>265956174580.89999</v>
      </c>
      <c r="H1045" s="5">
        <f t="shared" si="99"/>
        <v>7980751.1031698287</v>
      </c>
      <c r="I1045" s="5">
        <f t="shared" si="100"/>
        <v>6760202.7897916744</v>
      </c>
      <c r="J1045" s="5">
        <f>Table1[[#This Row],[DAA 
(n)]]^1.5</f>
        <v>464590698.70350891</v>
      </c>
      <c r="K1045" s="5">
        <f t="shared" si="101"/>
        <v>369393273.86237335</v>
      </c>
      <c r="L1045" s="7">
        <f>LN(Table1[[#This Row],[NV]]/Table1[[#This Row],[NV_MA-1]])</f>
        <v>-3.3069689387982453</v>
      </c>
      <c r="M1045" s="7">
        <f>LN(Table1[[#This Row],[NV]]/Table1[[#This Row],[NV_MA-2]])</f>
        <v>7.2730649900821485</v>
      </c>
      <c r="N1045" s="4">
        <f>LN(Table1[[#This Row],[NV]]/Table1[[#This Row],[NV_MA-3]])</f>
        <v>3.2722560188548799</v>
      </c>
      <c r="O1045" s="7">
        <f>LN(Table1[[#This Row],[NV]]/Table1[[#This Row],[Metcalfe
NV ~ n^2]])</f>
        <v>-3.6092613746461066</v>
      </c>
      <c r="P1045" s="7">
        <f>Table1[[#This Row],[NV_MA-1]]*$M$3</f>
        <v>265956174580.89999</v>
      </c>
    </row>
    <row r="1046" spans="1:16" x14ac:dyDescent="0.2">
      <c r="A1046" s="2">
        <v>42647</v>
      </c>
      <c r="B1046" s="3">
        <v>9705857423.9345894</v>
      </c>
      <c r="C1046" s="3">
        <f t="shared" si="96"/>
        <v>9677252440.8971062</v>
      </c>
      <c r="D1046" s="4">
        <f>LN(Table1[[#This Row],[NV]])</f>
        <v>22.995995398344373</v>
      </c>
      <c r="E1046" s="5">
        <v>595024</v>
      </c>
      <c r="F1046" s="5">
        <f t="shared" si="97"/>
        <v>354053560576</v>
      </c>
      <c r="G1046" s="8">
        <f t="shared" si="98"/>
        <v>264228619905.83334</v>
      </c>
      <c r="H1046" s="5">
        <f t="shared" si="99"/>
        <v>7911651.5393784763</v>
      </c>
      <c r="I1046" s="5">
        <f t="shared" si="100"/>
        <v>6738861.7028688723</v>
      </c>
      <c r="J1046" s="5">
        <f>Table1[[#This Row],[DAA 
(n)]]^1.5</f>
        <v>458988415.78864825</v>
      </c>
      <c r="K1046" s="5">
        <f t="shared" si="101"/>
        <v>367688287.35932058</v>
      </c>
      <c r="L1046" s="7">
        <f>LN(Table1[[#This Row],[NV]]/Table1[[#This Row],[NV_MA-1]])</f>
        <v>-3.3040851514919112</v>
      </c>
      <c r="M1046" s="7">
        <f>LN(Table1[[#This Row],[NV]]/Table1[[#This Row],[NV_MA-2]])</f>
        <v>7.2725938165335764</v>
      </c>
      <c r="N1046" s="4">
        <f>LN(Table1[[#This Row],[NV]]/Table1[[#This Row],[NV_MA-3]])</f>
        <v>3.2732493063759183</v>
      </c>
      <c r="O1046" s="7">
        <f>LN(Table1[[#This Row],[NV]]/Table1[[#This Row],[Metcalfe
NV ~ n^2]])</f>
        <v>-3.5967186413531067</v>
      </c>
      <c r="P1046" s="7">
        <f>Table1[[#This Row],[NV_MA-1]]*$M$3</f>
        <v>264228619905.83334</v>
      </c>
    </row>
    <row r="1047" spans="1:16" x14ac:dyDescent="0.2">
      <c r="A1047" s="2">
        <v>42646</v>
      </c>
      <c r="B1047" s="3">
        <v>9745737268.4498405</v>
      </c>
      <c r="C1047" s="3">
        <f t="shared" si="96"/>
        <v>9676375076.8287182</v>
      </c>
      <c r="D1047" s="4">
        <f>LN(Table1[[#This Row],[NV]])</f>
        <v>23.000095823119054</v>
      </c>
      <c r="E1047" s="5">
        <v>631233</v>
      </c>
      <c r="F1047" s="5">
        <f t="shared" si="97"/>
        <v>398455100289</v>
      </c>
      <c r="G1047" s="8">
        <f t="shared" si="98"/>
        <v>258687528709.60001</v>
      </c>
      <c r="H1047" s="5">
        <f t="shared" si="99"/>
        <v>8430388.3525601402</v>
      </c>
      <c r="I1047" s="5">
        <f t="shared" si="100"/>
        <v>6662641.3650290212</v>
      </c>
      <c r="J1047" s="5">
        <f>Table1[[#This Row],[DAA 
(n)]]^1.5</f>
        <v>501515710.9410699</v>
      </c>
      <c r="K1047" s="5">
        <f t="shared" si="101"/>
        <v>361898805.66761988</v>
      </c>
      <c r="L1047" s="7">
        <f>LN(Table1[[#This Row],[NV]]/Table1[[#This Row],[NV_MA-1]])</f>
        <v>-3.2787908943180866</v>
      </c>
      <c r="M1047" s="7">
        <f>LN(Table1[[#This Row],[NV]]/Table1[[#This Row],[NV_MA-2]])</f>
        <v>7.2880692578723014</v>
      </c>
      <c r="N1047" s="4">
        <f>LN(Table1[[#This Row],[NV]]/Table1[[#This Row],[NV_MA-3]])</f>
        <v>3.2932206347628958</v>
      </c>
      <c r="O1047" s="7">
        <f>LN(Table1[[#This Row],[NV]]/Table1[[#This Row],[Metcalfe
NV ~ n^2]])</f>
        <v>-3.7107648339129469</v>
      </c>
      <c r="P1047" s="7">
        <f>Table1[[#This Row],[NV_MA-1]]*$M$3</f>
        <v>258687528709.60001</v>
      </c>
    </row>
    <row r="1048" spans="1:16" x14ac:dyDescent="0.2">
      <c r="A1048" s="2">
        <v>42645</v>
      </c>
      <c r="B1048" s="3">
        <v>9731190837.2409</v>
      </c>
      <c r="C1048" s="3">
        <f t="shared" si="96"/>
        <v>9668751974.6191139</v>
      </c>
      <c r="D1048" s="4">
        <f>LN(Table1[[#This Row],[NV]])</f>
        <v>22.998602113861143</v>
      </c>
      <c r="E1048" s="5">
        <v>463086</v>
      </c>
      <c r="F1048" s="5">
        <f t="shared" si="97"/>
        <v>214448643396</v>
      </c>
      <c r="G1048" s="8">
        <f t="shared" si="98"/>
        <v>252282582836.63333</v>
      </c>
      <c r="H1048" s="5">
        <f t="shared" si="99"/>
        <v>6041266.2396778464</v>
      </c>
      <c r="I1048" s="5">
        <f t="shared" si="100"/>
        <v>6578851.170015336</v>
      </c>
      <c r="J1048" s="5">
        <f>Table1[[#This Row],[DAA 
(n)]]^1.5</f>
        <v>315131979.45571953</v>
      </c>
      <c r="K1048" s="5">
        <f t="shared" si="101"/>
        <v>355385458.65037262</v>
      </c>
      <c r="L1048" s="7">
        <f>LN(Table1[[#This Row],[NV]]/Table1[[#This Row],[NV_MA-1]])</f>
        <v>-3.2552135428045026</v>
      </c>
      <c r="M1048" s="7">
        <f>LN(Table1[[#This Row],[NV]]/Table1[[#This Row],[NV_MA-2]])</f>
        <v>7.2992314200255803</v>
      </c>
      <c r="N1048" s="4">
        <f>LN(Table1[[#This Row],[NV]]/Table1[[#This Row],[NV_MA-3]])</f>
        <v>3.3098885564597111</v>
      </c>
      <c r="O1048" s="7">
        <f>LN(Table1[[#This Row],[NV]]/Table1[[#This Row],[Metcalfe
NV ~ n^2]])</f>
        <v>-3.0927340080593928</v>
      </c>
      <c r="P1048" s="7">
        <f>Table1[[#This Row],[NV_MA-1]]*$M$3</f>
        <v>252282582836.63333</v>
      </c>
    </row>
    <row r="1049" spans="1:16" x14ac:dyDescent="0.2">
      <c r="A1049" s="2">
        <v>42644</v>
      </c>
      <c r="B1049" s="3">
        <v>9788324852.8372498</v>
      </c>
      <c r="C1049" s="3">
        <f t="shared" si="96"/>
        <v>9649151583.0724869</v>
      </c>
      <c r="D1049" s="4">
        <f>LN(Table1[[#This Row],[NV]])</f>
        <v>23.004456170864252</v>
      </c>
      <c r="E1049" s="5">
        <v>501986</v>
      </c>
      <c r="F1049" s="5">
        <f t="shared" si="97"/>
        <v>251989944196</v>
      </c>
      <c r="G1049" s="8">
        <f t="shared" si="98"/>
        <v>253155931843.43332</v>
      </c>
      <c r="H1049" s="5">
        <f t="shared" si="99"/>
        <v>6589232.6413539201</v>
      </c>
      <c r="I1049" s="5">
        <f t="shared" si="100"/>
        <v>6591740.8372992724</v>
      </c>
      <c r="J1049" s="5">
        <f>Table1[[#This Row],[DAA 
(n)]]^1.5</f>
        <v>355661952.03756827</v>
      </c>
      <c r="K1049" s="5">
        <f t="shared" si="101"/>
        <v>356333998.26744914</v>
      </c>
      <c r="L1049" s="7">
        <f>LN(Table1[[#This Row],[NV]]/Table1[[#This Row],[NV_MA-1]])</f>
        <v>-3.252815296352459</v>
      </c>
      <c r="M1049" s="7">
        <f>LN(Table1[[#This Row],[NV]]/Table1[[#This Row],[NV_MA-2]])</f>
        <v>7.3031281357957365</v>
      </c>
      <c r="N1049" s="4">
        <f>LN(Table1[[#This Row],[NV]]/Table1[[#This Row],[NV_MA-3]])</f>
        <v>3.3130771244995558</v>
      </c>
      <c r="O1049" s="7">
        <f>LN(Table1[[#This Row],[NV]]/Table1[[#This Row],[Metcalfe
NV ~ n^2]])</f>
        <v>-3.2481988488132711</v>
      </c>
      <c r="P1049" s="7">
        <f>Table1[[#This Row],[NV_MA-1]]*$M$3</f>
        <v>253155931843.43332</v>
      </c>
    </row>
    <row r="1050" spans="1:16" x14ac:dyDescent="0.2">
      <c r="A1050" s="2">
        <v>42643</v>
      </c>
      <c r="B1050" s="3">
        <v>9683066604.8387699</v>
      </c>
      <c r="C1050" s="3">
        <f t="shared" si="96"/>
        <v>9625166626.8355827</v>
      </c>
      <c r="D1050" s="4">
        <f>LN(Table1[[#This Row],[NV]])</f>
        <v>22.993644486085532</v>
      </c>
      <c r="E1050" s="5">
        <v>548051</v>
      </c>
      <c r="F1050" s="5">
        <f t="shared" si="97"/>
        <v>300359898601</v>
      </c>
      <c r="G1050" s="8">
        <f t="shared" si="98"/>
        <v>252475132082.53333</v>
      </c>
      <c r="H1050" s="5">
        <f t="shared" si="99"/>
        <v>7242013.6680616876</v>
      </c>
      <c r="I1050" s="5">
        <f t="shared" si="100"/>
        <v>6581973.8260830883</v>
      </c>
      <c r="J1050" s="5">
        <f>Table1[[#This Row],[DAA 
(n)]]^1.5</f>
        <v>405724713.06068683</v>
      </c>
      <c r="K1050" s="5">
        <f t="shared" si="101"/>
        <v>355605771.12278664</v>
      </c>
      <c r="L1050" s="7">
        <f>LN(Table1[[#This Row],[NV]]/Table1[[#This Row],[NV_MA-1]])</f>
        <v>-3.2609341079243004</v>
      </c>
      <c r="M1050" s="7">
        <f>LN(Table1[[#This Row],[NV]]/Table1[[#This Row],[NV_MA-2]])</f>
        <v>7.2937992541982508</v>
      </c>
      <c r="N1050" s="4">
        <f>LN(Table1[[#This Row],[NV]]/Table1[[#This Row],[NV_MA-3]])</f>
        <v>3.3043111953590221</v>
      </c>
      <c r="O1050" s="7">
        <f>LN(Table1[[#This Row],[NV]]/Table1[[#This Row],[Metcalfe
NV ~ n^2]])</f>
        <v>-3.4346027685009468</v>
      </c>
      <c r="P1050" s="7">
        <f>Table1[[#This Row],[NV_MA-1]]*$M$3</f>
        <v>252475132082.53333</v>
      </c>
    </row>
    <row r="1051" spans="1:16" x14ac:dyDescent="0.2">
      <c r="A1051" s="2">
        <v>42642</v>
      </c>
      <c r="B1051" s="3">
        <v>9623733604.42276</v>
      </c>
      <c r="C1051" s="3">
        <f t="shared" si="96"/>
        <v>9604683868.2346497</v>
      </c>
      <c r="D1051" s="4">
        <f>LN(Table1[[#This Row],[NV]])</f>
        <v>22.98749813489723</v>
      </c>
      <c r="E1051" s="5">
        <v>554360</v>
      </c>
      <c r="F1051" s="5">
        <f t="shared" si="97"/>
        <v>307315009600</v>
      </c>
      <c r="G1051" s="8">
        <f t="shared" si="98"/>
        <v>250724358803.29999</v>
      </c>
      <c r="H1051" s="5">
        <f t="shared" si="99"/>
        <v>7331726.7491439432</v>
      </c>
      <c r="I1051" s="5">
        <f t="shared" si="100"/>
        <v>6558259.0075454358</v>
      </c>
      <c r="J1051" s="5">
        <f>Table1[[#This Row],[DAA 
(n)]]^1.5</f>
        <v>412750710.14094621</v>
      </c>
      <c r="K1051" s="5">
        <f t="shared" si="101"/>
        <v>353790159.81460899</v>
      </c>
      <c r="L1051" s="7">
        <f>LN(Table1[[#This Row],[NV]]/Table1[[#This Row],[NV_MA-1]])</f>
        <v>-3.2601218656497557</v>
      </c>
      <c r="M1051" s="7">
        <f>LN(Table1[[#This Row],[NV]]/Table1[[#This Row],[NV_MA-2]])</f>
        <v>7.2912624043917402</v>
      </c>
      <c r="N1051" s="4">
        <f>LN(Table1[[#This Row],[NV]]/Table1[[#This Row],[NV_MA-3]])</f>
        <v>3.303283608441403</v>
      </c>
      <c r="O1051" s="7">
        <f>LN(Table1[[#This Row],[NV]]/Table1[[#This Row],[Metcalfe
NV ~ n^2]])</f>
        <v>-3.463641013468246</v>
      </c>
      <c r="P1051" s="7">
        <f>Table1[[#This Row],[NV_MA-1]]*$M$3</f>
        <v>250724358803.29999</v>
      </c>
    </row>
    <row r="1052" spans="1:16" x14ac:dyDescent="0.2">
      <c r="A1052" s="2">
        <v>42641</v>
      </c>
      <c r="B1052" s="3">
        <v>9614446389.3723793</v>
      </c>
      <c r="C1052" s="3">
        <f t="shared" si="96"/>
        <v>9587954799.9875927</v>
      </c>
      <c r="D1052" s="4">
        <f>LN(Table1[[#This Row],[NV]])</f>
        <v>22.986532636521105</v>
      </c>
      <c r="E1052" s="5">
        <v>547404</v>
      </c>
      <c r="F1052" s="5">
        <f t="shared" si="97"/>
        <v>299651139216</v>
      </c>
      <c r="G1052" s="8">
        <f t="shared" si="98"/>
        <v>250383611278.10001</v>
      </c>
      <c r="H1052" s="5">
        <f t="shared" si="99"/>
        <v>7232817.5121321799</v>
      </c>
      <c r="I1052" s="5">
        <f t="shared" si="100"/>
        <v>6553852.6431809636</v>
      </c>
      <c r="J1052" s="5">
        <f>Table1[[#This Row],[DAA 
(n)]]^1.5</f>
        <v>405006459.46872938</v>
      </c>
      <c r="K1052" s="5">
        <f t="shared" si="101"/>
        <v>353445472.36894971</v>
      </c>
      <c r="L1052" s="7">
        <f>LN(Table1[[#This Row],[NV]]/Table1[[#This Row],[NV_MA-1]])</f>
        <v>-3.2597273873419632</v>
      </c>
      <c r="M1052" s="7">
        <f>LN(Table1[[#This Row],[NV]]/Table1[[#This Row],[NV_MA-2]])</f>
        <v>7.2909690120268671</v>
      </c>
      <c r="N1052" s="4">
        <f>LN(Table1[[#This Row],[NV]]/Table1[[#This Row],[NV_MA-3]])</f>
        <v>3.3032928558423977</v>
      </c>
      <c r="O1052" s="7">
        <f>LN(Table1[[#This Row],[NV]]/Table1[[#This Row],[Metcalfe
NV ~ n^2]])</f>
        <v>-3.4393521291444005</v>
      </c>
      <c r="P1052" s="7">
        <f>Table1[[#This Row],[NV_MA-1]]*$M$3</f>
        <v>250383611278.10001</v>
      </c>
    </row>
    <row r="1053" spans="1:16" x14ac:dyDescent="0.2">
      <c r="A1053" s="2">
        <v>42640</v>
      </c>
      <c r="B1053" s="3">
        <v>9620722203.5642891</v>
      </c>
      <c r="C1053" s="3">
        <f t="shared" si="96"/>
        <v>9570299072.8373356</v>
      </c>
      <c r="D1053" s="4">
        <f>LN(Table1[[#This Row],[NV]])</f>
        <v>22.987185171941761</v>
      </c>
      <c r="E1053" s="5">
        <v>556798</v>
      </c>
      <c r="F1053" s="5">
        <f t="shared" si="97"/>
        <v>310024012804</v>
      </c>
      <c r="G1053" s="8">
        <f t="shared" si="98"/>
        <v>249164804184.23334</v>
      </c>
      <c r="H1053" s="5">
        <f t="shared" si="99"/>
        <v>7366414.040920523</v>
      </c>
      <c r="I1053" s="5">
        <f t="shared" si="100"/>
        <v>6537552.3304578466</v>
      </c>
      <c r="J1053" s="5">
        <f>Table1[[#This Row],[DAA 
(n)]]^1.5</f>
        <v>415476533.97182578</v>
      </c>
      <c r="K1053" s="5">
        <f t="shared" si="101"/>
        <v>352190099.33664733</v>
      </c>
      <c r="L1053" s="7">
        <f>LN(Table1[[#This Row],[NV]]/Table1[[#This Row],[NV_MA-1]])</f>
        <v>-3.2541952067275592</v>
      </c>
      <c r="M1053" s="7">
        <f>LN(Table1[[#This Row],[NV]]/Table1[[#This Row],[NV_MA-2]])</f>
        <v>7.2941117799595379</v>
      </c>
      <c r="N1053" s="4">
        <f>LN(Table1[[#This Row],[NV]]/Table1[[#This Row],[NV_MA-3]])</f>
        <v>3.3075035292229149</v>
      </c>
      <c r="O1053" s="7">
        <f>LN(Table1[[#This Row],[NV]]/Table1[[#This Row],[Metcalfe
NV ~ n^2]])</f>
        <v>-3.4727304201419851</v>
      </c>
      <c r="P1053" s="7">
        <f>Table1[[#This Row],[NV_MA-1]]*$M$3</f>
        <v>249164804184.23334</v>
      </c>
    </row>
    <row r="1054" spans="1:16" x14ac:dyDescent="0.2">
      <c r="A1054" s="2">
        <v>42639</v>
      </c>
      <c r="B1054" s="3">
        <v>9645324787.8997993</v>
      </c>
      <c r="C1054" s="3">
        <f t="shared" si="96"/>
        <v>9553283518.1798515</v>
      </c>
      <c r="D1054" s="4">
        <f>LN(Table1[[#This Row],[NV]])</f>
        <v>22.989739156962106</v>
      </c>
      <c r="E1054" s="5">
        <v>536915</v>
      </c>
      <c r="F1054" s="5">
        <f t="shared" si="97"/>
        <v>288277717225</v>
      </c>
      <c r="G1054" s="8">
        <f t="shared" si="98"/>
        <v>244683038962.23334</v>
      </c>
      <c r="H1054" s="5">
        <f t="shared" si="99"/>
        <v>7083839.099255464</v>
      </c>
      <c r="I1054" s="5">
        <f t="shared" si="100"/>
        <v>6472818.0199280661</v>
      </c>
      <c r="J1054" s="5">
        <f>Table1[[#This Row],[DAA 
(n)]]^1.5</f>
        <v>393421695.56833047</v>
      </c>
      <c r="K1054" s="5">
        <f t="shared" si="101"/>
        <v>347381922.49148172</v>
      </c>
      <c r="L1054" s="7">
        <f>LN(Table1[[#This Row],[NV]]/Table1[[#This Row],[NV_MA-1]])</f>
        <v>-3.2334903344312593</v>
      </c>
      <c r="M1054" s="7">
        <f>LN(Table1[[#This Row],[NV]]/Table1[[#This Row],[NV_MA-2]])</f>
        <v>7.3066170335438434</v>
      </c>
      <c r="N1054" s="4">
        <f>LN(Table1[[#This Row],[NV]]/Table1[[#This Row],[NV_MA-3]])</f>
        <v>3.3238037831265799</v>
      </c>
      <c r="O1054" s="7">
        <f>LN(Table1[[#This Row],[NV]]/Table1[[#This Row],[Metcalfe
NV ~ n^2]])</f>
        <v>-3.3974509914057522</v>
      </c>
      <c r="P1054" s="7">
        <f>Table1[[#This Row],[NV_MA-1]]*$M$3</f>
        <v>244683038962.23334</v>
      </c>
    </row>
    <row r="1055" spans="1:16" x14ac:dyDescent="0.2">
      <c r="A1055" s="2">
        <v>42638</v>
      </c>
      <c r="B1055" s="3">
        <v>9546117896.70788</v>
      </c>
      <c r="C1055" s="3">
        <f t="shared" si="96"/>
        <v>9532822159.224453</v>
      </c>
      <c r="D1055" s="4">
        <f>LN(Table1[[#This Row],[NV]])</f>
        <v>22.979400405831797</v>
      </c>
      <c r="E1055" s="5">
        <v>474290</v>
      </c>
      <c r="F1055" s="5">
        <f t="shared" si="97"/>
        <v>224951004100</v>
      </c>
      <c r="G1055" s="8">
        <f t="shared" si="98"/>
        <v>242132574777.53333</v>
      </c>
      <c r="H1055" s="5">
        <f t="shared" si="99"/>
        <v>6198768.3605701895</v>
      </c>
      <c r="I1055" s="5">
        <f t="shared" si="100"/>
        <v>6436704.4028423345</v>
      </c>
      <c r="J1055" s="5">
        <f>Table1[[#This Row],[DAA 
(n)]]^1.5</f>
        <v>326637431.61889613</v>
      </c>
      <c r="K1055" s="5">
        <f t="shared" si="101"/>
        <v>344673475.47092062</v>
      </c>
      <c r="L1055" s="7">
        <f>LN(Table1[[#This Row],[NV]]/Table1[[#This Row],[NV_MA-1]])</f>
        <v>-3.2333508369266428</v>
      </c>
      <c r="M1055" s="7">
        <f>LN(Table1[[#This Row],[NV]]/Table1[[#This Row],[NV_MA-2]])</f>
        <v>7.3018731774232704</v>
      </c>
      <c r="N1055" s="4">
        <f>LN(Table1[[#This Row],[NV]]/Table1[[#This Row],[NV_MA-3]])</f>
        <v>3.3212923269111609</v>
      </c>
      <c r="O1055" s="7">
        <f>LN(Table1[[#This Row],[NV]]/Table1[[#This Row],[Metcalfe
NV ~ n^2]])</f>
        <v>-3.1597480500504238</v>
      </c>
      <c r="P1055" s="7">
        <f>Table1[[#This Row],[NV_MA-1]]*$M$3</f>
        <v>242132574777.53333</v>
      </c>
    </row>
    <row r="1056" spans="1:16" x14ac:dyDescent="0.2">
      <c r="A1056" s="2">
        <v>42637</v>
      </c>
      <c r="B1056" s="3">
        <v>9577740940.4888</v>
      </c>
      <c r="C1056" s="3">
        <f t="shared" si="96"/>
        <v>9520212403.0848274</v>
      </c>
      <c r="D1056" s="4">
        <f>LN(Table1[[#This Row],[NV]])</f>
        <v>22.982707591151783</v>
      </c>
      <c r="E1056" s="5">
        <v>465376</v>
      </c>
      <c r="F1056" s="5">
        <f t="shared" si="97"/>
        <v>216574821376</v>
      </c>
      <c r="G1056" s="8">
        <f t="shared" si="98"/>
        <v>242251137995.03333</v>
      </c>
      <c r="H1056" s="5">
        <f t="shared" si="99"/>
        <v>6073436.4723504595</v>
      </c>
      <c r="I1056" s="5">
        <f t="shared" si="100"/>
        <v>6438456.5537662758</v>
      </c>
      <c r="J1056" s="5">
        <f>Table1[[#This Row],[DAA 
(n)]]^1.5</f>
        <v>317472398.91473645</v>
      </c>
      <c r="K1056" s="5">
        <f t="shared" si="101"/>
        <v>344802340.66934228</v>
      </c>
      <c r="L1056" s="7">
        <f>LN(Table1[[#This Row],[NV]]/Table1[[#This Row],[NV_MA-1]])</f>
        <v>-3.2305331941603859</v>
      </c>
      <c r="M1056" s="7">
        <f>LN(Table1[[#This Row],[NV]]/Table1[[#This Row],[NV_MA-2]])</f>
        <v>7.3049081873598718</v>
      </c>
      <c r="N1056" s="4">
        <f>LN(Table1[[#This Row],[NV]]/Table1[[#This Row],[NV_MA-3]])</f>
        <v>3.3242257059368421</v>
      </c>
      <c r="O1056" s="7">
        <f>LN(Table1[[#This Row],[NV]]/Table1[[#This Row],[Metcalfe
NV ~ n^2]])</f>
        <v>-3.1184943288030897</v>
      </c>
      <c r="P1056" s="7">
        <f>Table1[[#This Row],[NV_MA-1]]*$M$3</f>
        <v>242251137995.03333</v>
      </c>
    </row>
    <row r="1057" spans="1:16" x14ac:dyDescent="0.2">
      <c r="A1057" s="2">
        <v>42636</v>
      </c>
      <c r="B1057" s="3">
        <v>9571587218.9175797</v>
      </c>
      <c r="C1057" s="3">
        <f t="shared" si="96"/>
        <v>9505016954.6334057</v>
      </c>
      <c r="D1057" s="4">
        <f>LN(Table1[[#This Row],[NV]])</f>
        <v>22.982064882255489</v>
      </c>
      <c r="E1057" s="5">
        <v>501479</v>
      </c>
      <c r="F1057" s="5">
        <f t="shared" si="97"/>
        <v>251481187441</v>
      </c>
      <c r="G1057" s="8">
        <f t="shared" si="98"/>
        <v>242890701142.79999</v>
      </c>
      <c r="H1057" s="5">
        <f t="shared" si="99"/>
        <v>6582070.8494247133</v>
      </c>
      <c r="I1057" s="5">
        <f t="shared" si="100"/>
        <v>6447920.8933734009</v>
      </c>
      <c r="J1057" s="5">
        <f>Table1[[#This Row],[DAA 
(n)]]^1.5</f>
        <v>355123266.48182994</v>
      </c>
      <c r="K1057" s="5">
        <f t="shared" si="101"/>
        <v>345497969.38094372</v>
      </c>
      <c r="L1057" s="7">
        <f>LN(Table1[[#This Row],[NV]]/Table1[[#This Row],[NV_MA-1]])</f>
        <v>-3.2338125073100108</v>
      </c>
      <c r="M1057" s="7">
        <f>LN(Table1[[#This Row],[NV]]/Table1[[#This Row],[NV_MA-2]])</f>
        <v>7.3027965875595715</v>
      </c>
      <c r="N1057" s="4">
        <f>LN(Table1[[#This Row],[NV]]/Table1[[#This Row],[NV_MA-3]])</f>
        <v>3.3215675584352242</v>
      </c>
      <c r="O1057" s="7">
        <f>LN(Table1[[#This Row],[NV]]/Table1[[#This Row],[Metcalfe
NV ~ n^2]])</f>
        <v>-3.2685691400055132</v>
      </c>
      <c r="P1057" s="7">
        <f>Table1[[#This Row],[NV_MA-1]]*$M$3</f>
        <v>242890701142.79999</v>
      </c>
    </row>
    <row r="1058" spans="1:16" x14ac:dyDescent="0.2">
      <c r="A1058" s="2">
        <v>42635</v>
      </c>
      <c r="B1058" s="3">
        <v>9462301606.7638493</v>
      </c>
      <c r="C1058" s="3">
        <f t="shared" si="96"/>
        <v>9491403811.6775246</v>
      </c>
      <c r="D1058" s="4">
        <f>LN(Table1[[#This Row],[NV]])</f>
        <v>22.970581489230089</v>
      </c>
      <c r="E1058" s="5">
        <v>494102</v>
      </c>
      <c r="F1058" s="5">
        <f t="shared" si="97"/>
        <v>244136786404</v>
      </c>
      <c r="G1058" s="8">
        <f t="shared" si="98"/>
        <v>243519664304.89999</v>
      </c>
      <c r="H1058" s="5">
        <f t="shared" si="99"/>
        <v>6477922.9134988589</v>
      </c>
      <c r="I1058" s="5">
        <f t="shared" si="100"/>
        <v>6456629.9975015474</v>
      </c>
      <c r="J1058" s="5">
        <f>Table1[[#This Row],[DAA 
(n)]]^1.5</f>
        <v>347316101.6074394</v>
      </c>
      <c r="K1058" s="5">
        <f t="shared" si="101"/>
        <v>346158040.96181798</v>
      </c>
      <c r="L1058" s="7">
        <f>LN(Table1[[#This Row],[NV]]/Table1[[#This Row],[NV_MA-1]])</f>
        <v>-3.247882043877278</v>
      </c>
      <c r="M1058" s="7">
        <f>LN(Table1[[#This Row],[NV]]/Table1[[#This Row],[NV_MA-2]])</f>
        <v>7.2899634218029767</v>
      </c>
      <c r="N1058" s="4">
        <f>LN(Table1[[#This Row],[NV]]/Table1[[#This Row],[NV_MA-3]])</f>
        <v>3.3081754947082254</v>
      </c>
      <c r="O1058" s="7">
        <f>LN(Table1[[#This Row],[NV]]/Table1[[#This Row],[Metcalfe
NV ~ n^2]])</f>
        <v>-3.2504130159484315</v>
      </c>
      <c r="P1058" s="7">
        <f>Table1[[#This Row],[NV_MA-1]]*$M$3</f>
        <v>243519664304.89999</v>
      </c>
    </row>
    <row r="1059" spans="1:16" x14ac:dyDescent="0.2">
      <c r="A1059" s="2">
        <v>42634</v>
      </c>
      <c r="B1059" s="3">
        <v>9483191383.8936596</v>
      </c>
      <c r="C1059" s="3">
        <f t="shared" si="96"/>
        <v>9483468727.3812923</v>
      </c>
      <c r="D1059" s="4">
        <f>LN(Table1[[#This Row],[NV]])</f>
        <v>22.972786740432149</v>
      </c>
      <c r="E1059" s="5">
        <v>511634</v>
      </c>
      <c r="F1059" s="5">
        <f t="shared" si="97"/>
        <v>261769349956</v>
      </c>
      <c r="G1059" s="8">
        <f t="shared" si="98"/>
        <v>244147984880.89999</v>
      </c>
      <c r="H1059" s="5">
        <f t="shared" si="99"/>
        <v>6725615.5764617985</v>
      </c>
      <c r="I1059" s="5">
        <f t="shared" si="100"/>
        <v>6465446.6219860865</v>
      </c>
      <c r="J1059" s="5">
        <f>Table1[[#This Row],[DAA 
(n)]]^1.5</f>
        <v>365964615.22309566</v>
      </c>
      <c r="K1059" s="5">
        <f t="shared" si="101"/>
        <v>346822170.72261947</v>
      </c>
      <c r="L1059" s="7">
        <f>LN(Table1[[#This Row],[NV]]/Table1[[#This Row],[NV_MA-1]])</f>
        <v>-3.2482536333769771</v>
      </c>
      <c r="M1059" s="7">
        <f>LN(Table1[[#This Row],[NV]]/Table1[[#This Row],[NV_MA-2]])</f>
        <v>7.2908040895696837</v>
      </c>
      <c r="N1059" s="4">
        <f>LN(Table1[[#This Row],[NV]]/Table1[[#This Row],[NV_MA-3]])</f>
        <v>3.3084640101855665</v>
      </c>
      <c r="O1059" s="7">
        <f>LN(Table1[[#This Row],[NV]]/Table1[[#This Row],[Metcalfe
NV ~ n^2]])</f>
        <v>-3.317942868865901</v>
      </c>
      <c r="P1059" s="7">
        <f>Table1[[#This Row],[NV_MA-1]]*$M$3</f>
        <v>244147984880.89999</v>
      </c>
    </row>
    <row r="1060" spans="1:16" x14ac:dyDescent="0.2">
      <c r="A1060" s="2">
        <v>42633</v>
      </c>
      <c r="B1060" s="3">
        <v>9663444447.7390995</v>
      </c>
      <c r="C1060" s="3">
        <f t="shared" si="96"/>
        <v>9476038585.5266724</v>
      </c>
      <c r="D1060" s="4">
        <f>LN(Table1[[#This Row],[NV]])</f>
        <v>22.991615989704478</v>
      </c>
      <c r="E1060" s="5">
        <v>526478</v>
      </c>
      <c r="F1060" s="5">
        <f t="shared" si="97"/>
        <v>277179084484</v>
      </c>
      <c r="G1060" s="8">
        <f t="shared" si="98"/>
        <v>244305143910.39999</v>
      </c>
      <c r="H1060" s="5">
        <f t="shared" si="99"/>
        <v>6935802.6527720354</v>
      </c>
      <c r="I1060" s="5">
        <f t="shared" si="100"/>
        <v>6467610.1316298563</v>
      </c>
      <c r="J1060" s="5">
        <f>Table1[[#This Row],[DAA 
(n)]]^1.5</f>
        <v>382006138.74775279</v>
      </c>
      <c r="K1060" s="5">
        <f t="shared" si="101"/>
        <v>346986588.70428902</v>
      </c>
      <c r="L1060" s="7">
        <f>LN(Table1[[#This Row],[NV]]/Table1[[#This Row],[NV_MA-1]])</f>
        <v>-3.2300678809957892</v>
      </c>
      <c r="M1060" s="7">
        <f>LN(Table1[[#This Row],[NV]]/Table1[[#This Row],[NV_MA-2]])</f>
        <v>7.3092987683371193</v>
      </c>
      <c r="N1060" s="4">
        <f>LN(Table1[[#This Row],[NV]]/Table1[[#This Row],[NV_MA-3]])</f>
        <v>3.3268193018074252</v>
      </c>
      <c r="O1060" s="7">
        <f>LN(Table1[[#This Row],[NV]]/Table1[[#This Row],[Metcalfe
NV ~ n^2]])</f>
        <v>-3.356313658911553</v>
      </c>
      <c r="P1060" s="7">
        <f>Table1[[#This Row],[NV_MA-1]]*$M$3</f>
        <v>244305143910.39999</v>
      </c>
    </row>
    <row r="1061" spans="1:16" x14ac:dyDescent="0.2">
      <c r="A1061" s="2">
        <v>42632</v>
      </c>
      <c r="B1061" s="3">
        <v>9670230232.9288406</v>
      </c>
      <c r="C1061" s="3">
        <f t="shared" si="96"/>
        <v>9460356238.3057289</v>
      </c>
      <c r="D1061" s="4">
        <f>LN(Table1[[#This Row],[NV]])</f>
        <v>22.992317955117723</v>
      </c>
      <c r="E1061" s="5">
        <v>499780</v>
      </c>
      <c r="F1061" s="5">
        <f t="shared" si="97"/>
        <v>249780048400</v>
      </c>
      <c r="G1061" s="8">
        <f t="shared" si="98"/>
        <v>241689983301.76666</v>
      </c>
      <c r="H1061" s="5">
        <f t="shared" si="99"/>
        <v>6558074.8171662353</v>
      </c>
      <c r="I1061" s="5">
        <f t="shared" si="100"/>
        <v>6429703.0239673685</v>
      </c>
      <c r="J1061" s="5">
        <f>Table1[[#This Row],[DAA 
(n)]]^1.5</f>
        <v>353320071.02533996</v>
      </c>
      <c r="K1061" s="5">
        <f t="shared" si="101"/>
        <v>344174312.81959492</v>
      </c>
      <c r="L1061" s="7">
        <f>LN(Table1[[#This Row],[NV]]/Table1[[#This Row],[NV_MA-1]])</f>
        <v>-3.2186037259891034</v>
      </c>
      <c r="M1061" s="7">
        <f>LN(Table1[[#This Row],[NV]]/Table1[[#This Row],[NV_MA-2]])</f>
        <v>7.3158790459787131</v>
      </c>
      <c r="N1061" s="4">
        <f>LN(Table1[[#This Row],[NV]]/Table1[[#This Row],[NV_MA-3]])</f>
        <v>3.3356591448081794</v>
      </c>
      <c r="O1061" s="7">
        <f>LN(Table1[[#This Row],[NV]]/Table1[[#This Row],[Metcalfe
NV ~ n^2]])</f>
        <v>-3.251528606034126</v>
      </c>
      <c r="P1061" s="7">
        <f>Table1[[#This Row],[NV_MA-1]]*$M$3</f>
        <v>241689983301.76666</v>
      </c>
    </row>
    <row r="1062" spans="1:16" x14ac:dyDescent="0.2">
      <c r="A1062" s="2">
        <v>42631</v>
      </c>
      <c r="B1062" s="3">
        <v>9711494483.7649708</v>
      </c>
      <c r="C1062" s="3">
        <f t="shared" si="96"/>
        <v>9444938369.1846447</v>
      </c>
      <c r="D1062" s="4">
        <f>LN(Table1[[#This Row],[NV]])</f>
        <v>22.996576019225692</v>
      </c>
      <c r="E1062" s="5">
        <v>468394</v>
      </c>
      <c r="F1062" s="5">
        <f t="shared" si="97"/>
        <v>219392939236</v>
      </c>
      <c r="G1062" s="8">
        <f t="shared" si="98"/>
        <v>242078442542.96667</v>
      </c>
      <c r="H1062" s="5">
        <f t="shared" si="99"/>
        <v>6115850.9509455143</v>
      </c>
      <c r="I1062" s="5">
        <f t="shared" si="100"/>
        <v>6435133.0634606937</v>
      </c>
      <c r="J1062" s="5">
        <f>Table1[[#This Row],[DAA 
(n)]]^1.5</f>
        <v>320565650.65600431</v>
      </c>
      <c r="K1062" s="5">
        <f t="shared" si="101"/>
        <v>344584068.81678331</v>
      </c>
      <c r="L1062" s="7">
        <f>LN(Table1[[#This Row],[NV]]/Table1[[#This Row],[NV_MA-1]])</f>
        <v>-3.2159516340940297</v>
      </c>
      <c r="M1062" s="7">
        <f>LN(Table1[[#This Row],[NV]]/Table1[[#This Row],[NV_MA-2]])</f>
        <v>7.3192929423446458</v>
      </c>
      <c r="N1062" s="4">
        <f>LN(Table1[[#This Row],[NV]]/Table1[[#This Row],[NV_MA-3]])</f>
        <v>3.3387273691800221</v>
      </c>
      <c r="O1062" s="7">
        <f>LN(Table1[[#This Row],[NV]]/Table1[[#This Row],[Metcalfe
NV ~ n^2]])</f>
        <v>-3.1175541828926714</v>
      </c>
      <c r="P1062" s="7">
        <f>Table1[[#This Row],[NV_MA-1]]*$M$3</f>
        <v>242078442542.96667</v>
      </c>
    </row>
    <row r="1063" spans="1:16" x14ac:dyDescent="0.2">
      <c r="A1063" s="2">
        <v>42630</v>
      </c>
      <c r="B1063" s="3">
        <v>9644457346.2606792</v>
      </c>
      <c r="C1063" s="3">
        <f t="shared" si="96"/>
        <v>9423972749.6332207</v>
      </c>
      <c r="D1063" s="4">
        <f>LN(Table1[[#This Row],[NV]])</f>
        <v>22.989649219021523</v>
      </c>
      <c r="E1063" s="5">
        <v>497085</v>
      </c>
      <c r="F1063" s="5">
        <f t="shared" si="97"/>
        <v>247093497225</v>
      </c>
      <c r="G1063" s="8">
        <f t="shared" si="98"/>
        <v>243334895214.06668</v>
      </c>
      <c r="H1063" s="5">
        <f t="shared" si="99"/>
        <v>6520023.5132432757</v>
      </c>
      <c r="I1063" s="5">
        <f t="shared" si="100"/>
        <v>6453291.7000447502</v>
      </c>
      <c r="J1063" s="5">
        <f>Table1[[#This Row],[DAA 
(n)]]^1.5</f>
        <v>350466076.91485423</v>
      </c>
      <c r="K1063" s="5">
        <f t="shared" si="101"/>
        <v>345933329.01342201</v>
      </c>
      <c r="L1063" s="7">
        <f>LN(Table1[[#This Row],[NV]]/Table1[[#This Row],[NV_MA-1]])</f>
        <v>-3.2280552820665593</v>
      </c>
      <c r="M1063" s="7">
        <f>LN(Table1[[#This Row],[NV]]/Table1[[#This Row],[NV_MA-2]])</f>
        <v>7.309548319337086</v>
      </c>
      <c r="N1063" s="4">
        <f>LN(Table1[[#This Row],[NV]]/Table1[[#This Row],[NV_MA-3]])</f>
        <v>3.3278925952794198</v>
      </c>
      <c r="O1063" s="7">
        <f>LN(Table1[[#This Row],[NV]]/Table1[[#This Row],[Metcalfe
NV ~ n^2]])</f>
        <v>-3.2433834142032785</v>
      </c>
      <c r="P1063" s="7">
        <f>Table1[[#This Row],[NV_MA-1]]*$M$3</f>
        <v>243334895214.06668</v>
      </c>
    </row>
    <row r="1064" spans="1:16" x14ac:dyDescent="0.2">
      <c r="A1064" s="2">
        <v>42629</v>
      </c>
      <c r="B1064" s="3">
        <v>9649967224.21134</v>
      </c>
      <c r="C1064" s="3">
        <f t="shared" si="96"/>
        <v>9404838178.9743767</v>
      </c>
      <c r="D1064" s="4">
        <f>LN(Table1[[#This Row],[NV]])</f>
        <v>22.990220355836755</v>
      </c>
      <c r="E1064" s="5">
        <v>490815</v>
      </c>
      <c r="F1064" s="5">
        <f t="shared" si="97"/>
        <v>240899364225</v>
      </c>
      <c r="G1064" s="8">
        <f t="shared" si="98"/>
        <v>244323047689.26666</v>
      </c>
      <c r="H1064" s="5">
        <f t="shared" si="99"/>
        <v>6431552.6666938057</v>
      </c>
      <c r="I1064" s="5">
        <f t="shared" si="100"/>
        <v>6466953.0472128559</v>
      </c>
      <c r="J1064" s="5">
        <f>Table1[[#This Row],[DAA 
(n)]]^1.5</f>
        <v>343856105.73624194</v>
      </c>
      <c r="K1064" s="5">
        <f t="shared" si="101"/>
        <v>346969466.36333078</v>
      </c>
      <c r="L1064" s="7">
        <f>LN(Table1[[#This Row],[NV]]/Table1[[#This Row],[NV_MA-1]])</f>
        <v>-3.2315367966723914</v>
      </c>
      <c r="M1064" s="7">
        <f>LN(Table1[[#This Row],[NV]]/Table1[[#This Row],[NV_MA-2]])</f>
        <v>7.3080047358004157</v>
      </c>
      <c r="N1064" s="4">
        <f>LN(Table1[[#This Row],[NV]]/Table1[[#This Row],[NV_MA-3]])</f>
        <v>3.3254730149864975</v>
      </c>
      <c r="O1064" s="7">
        <f>LN(Table1[[#This Row],[NV]]/Table1[[#This Row],[Metcalfe
NV ~ n^2]])</f>
        <v>-3.2174247515613712</v>
      </c>
      <c r="P1064" s="7">
        <f>Table1[[#This Row],[NV_MA-1]]*$M$3</f>
        <v>244323047689.26666</v>
      </c>
    </row>
    <row r="1065" spans="1:16" x14ac:dyDescent="0.2">
      <c r="A1065" s="2">
        <v>42628</v>
      </c>
      <c r="B1065" s="3">
        <v>9637224394.6415501</v>
      </c>
      <c r="C1065" s="3">
        <f t="shared" si="96"/>
        <v>9385694392.7988644</v>
      </c>
      <c r="D1065" s="4">
        <f>LN(Table1[[#This Row],[NV]])</f>
        <v>22.988898978243196</v>
      </c>
      <c r="E1065" s="5">
        <v>494956</v>
      </c>
      <c r="F1065" s="5">
        <f t="shared" si="97"/>
        <v>244981441936</v>
      </c>
      <c r="G1065" s="8">
        <f t="shared" si="98"/>
        <v>244892086763.89999</v>
      </c>
      <c r="H1065" s="5">
        <f t="shared" si="99"/>
        <v>6489974.0157494452</v>
      </c>
      <c r="I1065" s="5">
        <f t="shared" si="100"/>
        <v>6474998.7432445679</v>
      </c>
      <c r="J1065" s="5">
        <f>Table1[[#This Row],[DAA 
(n)]]^1.5</f>
        <v>348216936.08277458</v>
      </c>
      <c r="K1065" s="5">
        <f t="shared" si="101"/>
        <v>347573401.81517667</v>
      </c>
      <c r="L1065" s="7">
        <f>LN(Table1[[#This Row],[NV]]/Table1[[#This Row],[NV_MA-1]])</f>
        <v>-3.2351845100278158</v>
      </c>
      <c r="M1065" s="7">
        <f>LN(Table1[[#This Row],[NV]]/Table1[[#This Row],[NV_MA-2]])</f>
        <v>7.3054400067868421</v>
      </c>
      <c r="N1065" s="4">
        <f>LN(Table1[[#This Row],[NV]]/Table1[[#This Row],[NV_MA-3]])</f>
        <v>3.3224125493345067</v>
      </c>
      <c r="O1065" s="7">
        <f>LN(Table1[[#This Row],[NV]]/Table1[[#This Row],[Metcalfe
NV ~ n^2]])</f>
        <v>-3.2355493191789786</v>
      </c>
      <c r="P1065" s="7">
        <f>Table1[[#This Row],[NV_MA-1]]*$M$3</f>
        <v>244892086763.89999</v>
      </c>
    </row>
    <row r="1066" spans="1:16" x14ac:dyDescent="0.2">
      <c r="A1066" s="2">
        <v>42627</v>
      </c>
      <c r="B1066" s="3">
        <v>9673243560.6423302</v>
      </c>
      <c r="C1066" s="3">
        <f t="shared" si="96"/>
        <v>9369451260.2278957</v>
      </c>
      <c r="D1066" s="4">
        <f>LN(Table1[[#This Row],[NV]])</f>
        <v>22.992629515261473</v>
      </c>
      <c r="E1066" s="5">
        <v>484948</v>
      </c>
      <c r="F1066" s="5">
        <f t="shared" si="97"/>
        <v>235174562704</v>
      </c>
      <c r="G1066" s="8">
        <f t="shared" si="98"/>
        <v>246872243064.16666</v>
      </c>
      <c r="H1066" s="5">
        <f t="shared" si="99"/>
        <v>6348840.7461819081</v>
      </c>
      <c r="I1066" s="5">
        <f t="shared" si="100"/>
        <v>6501801.7352305502</v>
      </c>
      <c r="J1066" s="5">
        <f>Table1[[#This Row],[DAA 
(n)]]^1.5</f>
        <v>337709096.46347857</v>
      </c>
      <c r="K1066" s="5">
        <f t="shared" si="101"/>
        <v>349626066.53992802</v>
      </c>
      <c r="L1066" s="7">
        <f>LN(Table1[[#This Row],[NV]]/Table1[[#This Row],[NV_MA-1]])</f>
        <v>-3.2395072899429489</v>
      </c>
      <c r="M1066" s="7">
        <f>LN(Table1[[#This Row],[NV]]/Table1[[#This Row],[NV_MA-2]])</f>
        <v>7.3050396287701975</v>
      </c>
      <c r="N1066" s="4">
        <f>LN(Table1[[#This Row],[NV]]/Table1[[#This Row],[NV_MA-3]])</f>
        <v>3.32025475525437</v>
      </c>
      <c r="O1066" s="7">
        <f>LN(Table1[[#This Row],[NV]]/Table1[[#This Row],[Metcalfe
NV ~ n^2]])</f>
        <v>-3.190964380091879</v>
      </c>
      <c r="P1066" s="7">
        <f>Table1[[#This Row],[NV_MA-1]]*$M$3</f>
        <v>246872243064.16666</v>
      </c>
    </row>
    <row r="1067" spans="1:16" x14ac:dyDescent="0.2">
      <c r="A1067" s="2">
        <v>42626</v>
      </c>
      <c r="B1067" s="3">
        <v>9660647196.7283802</v>
      </c>
      <c r="C1067" s="3">
        <f t="shared" si="96"/>
        <v>9345726870.3775291</v>
      </c>
      <c r="D1067" s="4">
        <f>LN(Table1[[#This Row],[NV]])</f>
        <v>22.991326480517529</v>
      </c>
      <c r="E1067" s="5">
        <v>525384</v>
      </c>
      <c r="F1067" s="5">
        <f t="shared" si="97"/>
        <v>276028347456</v>
      </c>
      <c r="G1067" s="8">
        <f t="shared" si="98"/>
        <v>247467160246.33334</v>
      </c>
      <c r="H1067" s="5">
        <f t="shared" si="99"/>
        <v>6920297.4726862479</v>
      </c>
      <c r="I1067" s="5">
        <f t="shared" si="100"/>
        <v>6510298.4246760542</v>
      </c>
      <c r="J1067" s="5">
        <f>Table1[[#This Row],[DAA 
(n)]]^1.5</f>
        <v>380816067.54419243</v>
      </c>
      <c r="K1067" s="5">
        <f t="shared" si="101"/>
        <v>350260895.63423193</v>
      </c>
      <c r="L1067" s="7">
        <f>LN(Table1[[#This Row],[NV]]/Table1[[#This Row],[NV_MA-1]])</f>
        <v>-3.243217243760677</v>
      </c>
      <c r="M1067" s="7">
        <f>LN(Table1[[#This Row],[NV]]/Table1[[#This Row],[NV_MA-2]])</f>
        <v>7.3024306264193779</v>
      </c>
      <c r="N1067" s="4">
        <f>LN(Table1[[#This Row],[NV]]/Table1[[#This Row],[NV_MA-3]])</f>
        <v>3.3171376296565844</v>
      </c>
      <c r="O1067" s="7">
        <f>LN(Table1[[#This Row],[NV]]/Table1[[#This Row],[Metcalfe
NV ~ n^2]])</f>
        <v>-3.3524429250458216</v>
      </c>
      <c r="P1067" s="7">
        <f>Table1[[#This Row],[NV_MA-1]]*$M$3</f>
        <v>247467160246.33334</v>
      </c>
    </row>
    <row r="1068" spans="1:16" x14ac:dyDescent="0.2">
      <c r="A1068" s="2">
        <v>42625</v>
      </c>
      <c r="B1068" s="3">
        <v>9643730238.3137302</v>
      </c>
      <c r="C1068" s="3">
        <f t="shared" si="96"/>
        <v>9324930292.5960865</v>
      </c>
      <c r="D1068" s="4">
        <f>LN(Table1[[#This Row],[NV]])</f>
        <v>22.989573824903324</v>
      </c>
      <c r="E1068" s="5">
        <v>516128</v>
      </c>
      <c r="F1068" s="5">
        <f t="shared" si="97"/>
        <v>266388112384</v>
      </c>
      <c r="G1068" s="8">
        <f t="shared" si="98"/>
        <v>244978827247.93332</v>
      </c>
      <c r="H1068" s="5">
        <f t="shared" si="99"/>
        <v>6789204.525159617</v>
      </c>
      <c r="I1068" s="5">
        <f t="shared" si="100"/>
        <v>6474293.835599062</v>
      </c>
      <c r="J1068" s="5">
        <f>Table1[[#This Row],[DAA 
(n)]]^1.5</f>
        <v>370796930.50041491</v>
      </c>
      <c r="K1068" s="5">
        <f t="shared" si="101"/>
        <v>347587502.45810479</v>
      </c>
      <c r="L1068" s="7">
        <f>LN(Table1[[#This Row],[NV]]/Table1[[#This Row],[NV_MA-1]])</f>
        <v>-3.2348637994572504</v>
      </c>
      <c r="M1068" s="7">
        <f>LN(Table1[[#This Row],[NV]]/Table1[[#This Row],[NV_MA-2]])</f>
        <v>7.3062237254400806</v>
      </c>
      <c r="N1068" s="4">
        <f>LN(Table1[[#This Row],[NV]]/Table1[[#This Row],[NV_MA-3]])</f>
        <v>3.3230468279970888</v>
      </c>
      <c r="O1068" s="7">
        <f>LN(Table1[[#This Row],[NV]]/Table1[[#This Row],[Metcalfe
NV ~ n^2]])</f>
        <v>-3.3186463265304922</v>
      </c>
      <c r="P1068" s="7">
        <f>Table1[[#This Row],[NV_MA-1]]*$M$3</f>
        <v>244978827247.93332</v>
      </c>
    </row>
    <row r="1069" spans="1:16" x14ac:dyDescent="0.2">
      <c r="A1069" s="2">
        <v>42624</v>
      </c>
      <c r="B1069" s="3">
        <v>9651049157.8941498</v>
      </c>
      <c r="C1069" s="3">
        <f t="shared" si="96"/>
        <v>9312026027.2981892</v>
      </c>
      <c r="D1069" s="4">
        <f>LN(Table1[[#This Row],[NV]])</f>
        <v>22.990332467412905</v>
      </c>
      <c r="E1069" s="5">
        <v>460039</v>
      </c>
      <c r="F1069" s="5">
        <f t="shared" si="97"/>
        <v>211635881521</v>
      </c>
      <c r="G1069" s="8">
        <f t="shared" si="98"/>
        <v>243322914584.60001</v>
      </c>
      <c r="H1069" s="5">
        <f t="shared" si="99"/>
        <v>5998479.1354362117</v>
      </c>
      <c r="I1069" s="5">
        <f t="shared" si="100"/>
        <v>6450503.2808600785</v>
      </c>
      <c r="J1069" s="5">
        <f>Table1[[#This Row],[DAA 
(n)]]^1.5</f>
        <v>312026856.69512326</v>
      </c>
      <c r="K1069" s="5">
        <f t="shared" si="101"/>
        <v>345814998.41097611</v>
      </c>
      <c r="L1069" s="7">
        <f>LN(Table1[[#This Row],[NV]]/Table1[[#This Row],[NV_MA-1]])</f>
        <v>-3.2273227973155536</v>
      </c>
      <c r="M1069" s="7">
        <f>LN(Table1[[#This Row],[NV]]/Table1[[#This Row],[NV_MA-2]])</f>
        <v>7.3106637536446559</v>
      </c>
      <c r="N1069" s="4">
        <f>LN(Table1[[#This Row],[NV]]/Table1[[#This Row],[NV_MA-3]])</f>
        <v>3.3289179640602788</v>
      </c>
      <c r="O1069" s="7">
        <f>LN(Table1[[#This Row],[NV]]/Table1[[#This Row],[Metcalfe
NV ~ n^2]])</f>
        <v>-3.0878006275473586</v>
      </c>
      <c r="P1069" s="7">
        <f>Table1[[#This Row],[NV_MA-1]]*$M$3</f>
        <v>243322914584.60001</v>
      </c>
    </row>
    <row r="1070" spans="1:16" x14ac:dyDescent="0.2">
      <c r="A1070" s="2">
        <v>42623</v>
      </c>
      <c r="B1070" s="3">
        <v>9911668531.0407696</v>
      </c>
      <c r="C1070" s="3">
        <f t="shared" si="96"/>
        <v>9299801518.3245583</v>
      </c>
      <c r="D1070" s="4">
        <f>LN(Table1[[#This Row],[NV]])</f>
        <v>23.016978539535792</v>
      </c>
      <c r="E1070" s="5">
        <v>449720</v>
      </c>
      <c r="F1070" s="5">
        <f t="shared" si="97"/>
        <v>202248078400</v>
      </c>
      <c r="G1070" s="8">
        <f t="shared" si="98"/>
        <v>244477815879.26666</v>
      </c>
      <c r="H1070" s="5">
        <f t="shared" si="99"/>
        <v>5853726.6141138216</v>
      </c>
      <c r="I1070" s="5">
        <f t="shared" si="100"/>
        <v>6467504.1465474181</v>
      </c>
      <c r="J1070" s="5">
        <f>Table1[[#This Row],[DAA 
(n)]]^1.5</f>
        <v>301587476.2287851</v>
      </c>
      <c r="K1070" s="5">
        <f t="shared" si="101"/>
        <v>347067551.82399273</v>
      </c>
      <c r="L1070" s="7">
        <f>LN(Table1[[#This Row],[NV]]/Table1[[#This Row],[NV_MA-1]])</f>
        <v>-3.2054118696089584</v>
      </c>
      <c r="M1070" s="7">
        <f>LN(Table1[[#This Row],[NV]]/Table1[[#This Row],[NV_MA-2]])</f>
        <v>7.334677705357624</v>
      </c>
      <c r="N1070" s="4">
        <f>LN(Table1[[#This Row],[NV]]/Table1[[#This Row],[NV_MA-3]])</f>
        <v>3.3519485467267929</v>
      </c>
      <c r="O1070" s="7">
        <f>LN(Table1[[#This Row],[NV]]/Table1[[#This Row],[Metcalfe
NV ~ n^2]])</f>
        <v>-3.0157823521916001</v>
      </c>
      <c r="P1070" s="7">
        <f>Table1[[#This Row],[NV_MA-1]]*$M$3</f>
        <v>244477815879.26666</v>
      </c>
    </row>
    <row r="1071" spans="1:16" x14ac:dyDescent="0.2">
      <c r="A1071" s="2">
        <v>42622</v>
      </c>
      <c r="B1071" s="3">
        <v>9882305092.323</v>
      </c>
      <c r="C1071" s="3">
        <f t="shared" si="96"/>
        <v>9280114965.9889412</v>
      </c>
      <c r="D1071" s="4">
        <f>LN(Table1[[#This Row],[NV]])</f>
        <v>23.014011630433465</v>
      </c>
      <c r="E1071" s="5">
        <v>486523</v>
      </c>
      <c r="F1071" s="5">
        <f t="shared" si="97"/>
        <v>236704629529</v>
      </c>
      <c r="G1071" s="8">
        <f t="shared" si="98"/>
        <v>246965270152.46667</v>
      </c>
      <c r="H1071" s="5">
        <f t="shared" si="99"/>
        <v>6371037.8812297126</v>
      </c>
      <c r="I1071" s="5">
        <f t="shared" si="100"/>
        <v>6503435.3906114288</v>
      </c>
      <c r="J1071" s="5">
        <f>Table1[[#This Row],[DAA 
(n)]]^1.5</f>
        <v>339355634.21333921</v>
      </c>
      <c r="K1071" s="5">
        <f t="shared" si="101"/>
        <v>349737581.79162586</v>
      </c>
      <c r="L1071" s="7">
        <f>LN(Table1[[#This Row],[NV]]/Table1[[#This Row],[NV_MA-1]])</f>
        <v>-3.2185019265847039</v>
      </c>
      <c r="M1071" s="7">
        <f>LN(Table1[[#This Row],[NV]]/Table1[[#This Row],[NV_MA-2]])</f>
        <v>7.3261705135534374</v>
      </c>
      <c r="N1071" s="4">
        <f>LN(Table1[[#This Row],[NV]]/Table1[[#This Row],[NV_MA-3]])</f>
        <v>3.3413179655107035</v>
      </c>
      <c r="O1071" s="7">
        <f>LN(Table1[[#This Row],[NV]]/Table1[[#This Row],[Metcalfe
NV ~ n^2]])</f>
        <v>-3.176067281477021</v>
      </c>
      <c r="P1071" s="7">
        <f>Table1[[#This Row],[NV_MA-1]]*$M$3</f>
        <v>246965270152.46667</v>
      </c>
    </row>
    <row r="1072" spans="1:16" x14ac:dyDescent="0.2">
      <c r="A1072" s="2">
        <v>42621</v>
      </c>
      <c r="B1072" s="3">
        <v>10001305153.766199</v>
      </c>
      <c r="C1072" s="3">
        <f t="shared" si="96"/>
        <v>9261572090.2254353</v>
      </c>
      <c r="D1072" s="4">
        <f>LN(Table1[[#This Row],[NV]])</f>
        <v>23.025981436800684</v>
      </c>
      <c r="E1072" s="5">
        <v>499129</v>
      </c>
      <c r="F1072" s="5">
        <f t="shared" si="97"/>
        <v>249129758641</v>
      </c>
      <c r="G1072" s="8">
        <f t="shared" si="98"/>
        <v>248615449841.36667</v>
      </c>
      <c r="H1072" s="5">
        <f t="shared" si="99"/>
        <v>6548881.8692823472</v>
      </c>
      <c r="I1072" s="5">
        <f t="shared" si="100"/>
        <v>6526282.8986944258</v>
      </c>
      <c r="J1072" s="5">
        <f>Table1[[#This Row],[DAA 
(n)]]^1.5</f>
        <v>352629958.03068608</v>
      </c>
      <c r="K1072" s="5">
        <f t="shared" si="101"/>
        <v>351469174.11284709</v>
      </c>
      <c r="L1072" s="7">
        <f>LN(Table1[[#This Row],[NV]]/Table1[[#This Row],[NV_MA-1]])</f>
        <v>-3.2131917246821224</v>
      </c>
      <c r="M1072" s="7">
        <f>LN(Table1[[#This Row],[NV]]/Table1[[#This Row],[NV_MA-2]])</f>
        <v>7.3346333321266917</v>
      </c>
      <c r="N1072" s="4">
        <f>LN(Table1[[#This Row],[NV]]/Table1[[#This Row],[NV_MA-3]])</f>
        <v>3.3483488695456298</v>
      </c>
      <c r="O1072" s="7">
        <f>LN(Table1[[#This Row],[NV]]/Table1[[#This Row],[Metcalfe
NV ~ n^2]])</f>
        <v>-3.2152582799152207</v>
      </c>
      <c r="P1072" s="7">
        <f>Table1[[#This Row],[NV_MA-1]]*$M$3</f>
        <v>248615449841.36667</v>
      </c>
    </row>
    <row r="1073" spans="1:16" x14ac:dyDescent="0.2">
      <c r="A1073" s="2">
        <v>42620</v>
      </c>
      <c r="B1073" s="3">
        <v>9764017563.1790905</v>
      </c>
      <c r="C1073" s="3">
        <f t="shared" si="96"/>
        <v>9237952415.8513184</v>
      </c>
      <c r="D1073" s="4">
        <f>LN(Table1[[#This Row],[NV]])</f>
        <v>23.001969788244359</v>
      </c>
      <c r="E1073" s="5">
        <v>530571</v>
      </c>
      <c r="F1073" s="5">
        <f t="shared" si="97"/>
        <v>281505586041</v>
      </c>
      <c r="G1073" s="8">
        <f t="shared" si="98"/>
        <v>248472652645.36667</v>
      </c>
      <c r="H1073" s="5">
        <f t="shared" si="99"/>
        <v>6993832.5598404864</v>
      </c>
      <c r="I1073" s="5">
        <f t="shared" si="100"/>
        <v>6524254.8583851168</v>
      </c>
      <c r="J1073" s="5">
        <f>Table1[[#This Row],[DAA 
(n)]]^1.5</f>
        <v>386469533.4581483</v>
      </c>
      <c r="K1073" s="5">
        <f t="shared" si="101"/>
        <v>351317254.5267511</v>
      </c>
      <c r="L1073" s="7">
        <f>LN(Table1[[#This Row],[NV]]/Table1[[#This Row],[NV_MA-1]])</f>
        <v>-3.2366288384659847</v>
      </c>
      <c r="M1073" s="7">
        <f>LN(Table1[[#This Row],[NV]]/Table1[[#This Row],[NV_MA-2]])</f>
        <v>7.3109324815410535</v>
      </c>
      <c r="N1073" s="4">
        <f>LN(Table1[[#This Row],[NV]]/Table1[[#This Row],[NV_MA-3]])</f>
        <v>3.3247695559982673</v>
      </c>
      <c r="O1073" s="7">
        <f>LN(Table1[[#This Row],[NV]]/Table1[[#This Row],[Metcalfe
NV ~ n^2]])</f>
        <v>-3.361448339925051</v>
      </c>
      <c r="P1073" s="7">
        <f>Table1[[#This Row],[NV_MA-1]]*$M$3</f>
        <v>248472652645.36667</v>
      </c>
    </row>
    <row r="1074" spans="1:16" x14ac:dyDescent="0.2">
      <c r="A1074" s="2">
        <v>42619</v>
      </c>
      <c r="B1074" s="3">
        <v>9720597611.2826691</v>
      </c>
      <c r="C1074" s="3">
        <f t="shared" si="96"/>
        <v>9224159633.6787243</v>
      </c>
      <c r="D1074" s="4">
        <f>LN(Table1[[#This Row],[NV]])</f>
        <v>22.997512936171027</v>
      </c>
      <c r="E1074" s="5">
        <v>507177</v>
      </c>
      <c r="F1074" s="5">
        <f t="shared" si="97"/>
        <v>257228509329</v>
      </c>
      <c r="G1074" s="8">
        <f t="shared" si="98"/>
        <v>248354567686.79999</v>
      </c>
      <c r="H1074" s="5">
        <f t="shared" si="99"/>
        <v>6662589.1552895438</v>
      </c>
      <c r="I1074" s="5">
        <f t="shared" si="100"/>
        <v>6522672.0599921355</v>
      </c>
      <c r="J1074" s="5">
        <f>Table1[[#This Row],[DAA 
(n)]]^1.5</f>
        <v>361193000.59103245</v>
      </c>
      <c r="K1074" s="5">
        <f t="shared" si="101"/>
        <v>351195476.11180687</v>
      </c>
      <c r="L1074" s="7">
        <f>LN(Table1[[#This Row],[NV]]/Table1[[#This Row],[NV_MA-1]])</f>
        <v>-3.2406103342949018</v>
      </c>
      <c r="M1074" s="7">
        <f>LN(Table1[[#This Row],[NV]]/Table1[[#This Row],[NV_MA-2]])</f>
        <v>7.3067182610714152</v>
      </c>
      <c r="N1074" s="4">
        <f>LN(Table1[[#This Row],[NV]]/Table1[[#This Row],[NV_MA-3]])</f>
        <v>3.3206593977593748</v>
      </c>
      <c r="O1074" s="7">
        <f>LN(Table1[[#This Row],[NV]]/Table1[[#This Row],[Metcalfe
NV ~ n^2]])</f>
        <v>-3.275717731976556</v>
      </c>
      <c r="P1074" s="7">
        <f>Table1[[#This Row],[NV_MA-1]]*$M$3</f>
        <v>248354567686.79999</v>
      </c>
    </row>
    <row r="1075" spans="1:16" x14ac:dyDescent="0.2">
      <c r="A1075" s="2">
        <v>42618</v>
      </c>
      <c r="B1075" s="3">
        <v>9632847972.8640499</v>
      </c>
      <c r="C1075" s="3">
        <f t="shared" si="96"/>
        <v>9213412211.4636326</v>
      </c>
      <c r="D1075" s="4">
        <f>LN(Table1[[#This Row],[NV]])</f>
        <v>22.988444758687681</v>
      </c>
      <c r="E1075" s="5">
        <v>554978</v>
      </c>
      <c r="F1075" s="5">
        <f t="shared" si="97"/>
        <v>308000580484</v>
      </c>
      <c r="G1075" s="8">
        <f t="shared" si="98"/>
        <v>246363299749.20001</v>
      </c>
      <c r="H1075" s="5">
        <f t="shared" si="99"/>
        <v>7340518.4954857593</v>
      </c>
      <c r="I1075" s="5">
        <f t="shared" si="100"/>
        <v>6493224.9900548654</v>
      </c>
      <c r="J1075" s="5">
        <f>Table1[[#This Row],[DAA 
(n)]]^1.5</f>
        <v>413441103.611929</v>
      </c>
      <c r="K1075" s="5">
        <f t="shared" si="101"/>
        <v>349030737.85922396</v>
      </c>
      <c r="L1075" s="7">
        <f>LN(Table1[[#This Row],[NV]]/Table1[[#This Row],[NV_MA-1]])</f>
        <v>-3.2416283530015115</v>
      </c>
      <c r="M1075" s="7">
        <f>LN(Table1[[#This Row],[NV]]/Table1[[#This Row],[NV_MA-2]])</f>
        <v>7.3021748766261556</v>
      </c>
      <c r="N1075" s="4">
        <f>LN(Table1[[#This Row],[NV]]/Table1[[#This Row],[NV_MA-3]])</f>
        <v>3.3177742083040784</v>
      </c>
      <c r="O1075" s="7">
        <f>LN(Table1[[#This Row],[NV]]/Table1[[#This Row],[Metcalfe
NV ~ n^2]])</f>
        <v>-3.4649227459188396</v>
      </c>
      <c r="P1075" s="7">
        <f>Table1[[#This Row],[NV_MA-1]]*$M$3</f>
        <v>246363299749.20001</v>
      </c>
    </row>
    <row r="1076" spans="1:16" x14ac:dyDescent="0.2">
      <c r="A1076" s="2">
        <v>42617</v>
      </c>
      <c r="B1076" s="3">
        <v>9679536501.8829193</v>
      </c>
      <c r="C1076" s="3">
        <f t="shared" si="96"/>
        <v>9203479589.881979</v>
      </c>
      <c r="D1076" s="4">
        <f>LN(Table1[[#This Row],[NV]])</f>
        <v>22.993279855051625</v>
      </c>
      <c r="E1076" s="5">
        <v>433383</v>
      </c>
      <c r="F1076" s="5">
        <f t="shared" si="97"/>
        <v>187820824689</v>
      </c>
      <c r="G1076" s="8">
        <f t="shared" si="98"/>
        <v>242113311110.26666</v>
      </c>
      <c r="H1076" s="5">
        <f t="shared" si="99"/>
        <v>5625041.4041829342</v>
      </c>
      <c r="I1076" s="5">
        <f t="shared" si="100"/>
        <v>6432070.8994770544</v>
      </c>
      <c r="J1076" s="5">
        <f>Table1[[#This Row],[DAA 
(n)]]^1.5</f>
        <v>285303965.03762859</v>
      </c>
      <c r="K1076" s="5">
        <f t="shared" si="101"/>
        <v>344480145.87051332</v>
      </c>
      <c r="L1076" s="7">
        <f>LN(Table1[[#This Row],[NV]]/Table1[[#This Row],[NV_MA-1]])</f>
        <v>-3.2193918261954479</v>
      </c>
      <c r="M1076" s="7">
        <f>LN(Table1[[#This Row],[NV]]/Table1[[#This Row],[NV_MA-2]])</f>
        <v>7.3164727423427935</v>
      </c>
      <c r="N1076" s="4">
        <f>LN(Table1[[#This Row],[NV]]/Table1[[#This Row],[NV_MA-3]])</f>
        <v>3.3357328400200621</v>
      </c>
      <c r="O1076" s="7">
        <f>LN(Table1[[#This Row],[NV]]/Table1[[#This Row],[Metcalfe
NV ~ n^2]])</f>
        <v>-2.9654744301092322</v>
      </c>
      <c r="P1076" s="7">
        <f>Table1[[#This Row],[NV_MA-1]]*$M$3</f>
        <v>242113311110.26666</v>
      </c>
    </row>
    <row r="1077" spans="1:16" x14ac:dyDescent="0.2">
      <c r="A1077" s="2">
        <v>42616</v>
      </c>
      <c r="B1077" s="3">
        <v>9517044202.1617508</v>
      </c>
      <c r="C1077" s="3">
        <f t="shared" si="96"/>
        <v>9186938768.7801762</v>
      </c>
      <c r="D1077" s="4">
        <f>LN(Table1[[#This Row],[NV]])</f>
        <v>22.976350154573666</v>
      </c>
      <c r="E1077" s="5">
        <v>454210</v>
      </c>
      <c r="F1077" s="5">
        <f t="shared" si="97"/>
        <v>206306724100</v>
      </c>
      <c r="G1077" s="8">
        <f t="shared" si="98"/>
        <v>243600606767.29999</v>
      </c>
      <c r="H1077" s="5">
        <f t="shared" si="99"/>
        <v>5916682.5021496322</v>
      </c>
      <c r="I1077" s="5">
        <f t="shared" si="100"/>
        <v>6454869.4328811374</v>
      </c>
      <c r="J1077" s="5">
        <f>Table1[[#This Row],[DAA 
(n)]]^1.5</f>
        <v>306115300.4236483</v>
      </c>
      <c r="K1077" s="5">
        <f t="shared" si="101"/>
        <v>346128658.85452765</v>
      </c>
      <c r="L1077" s="7">
        <f>LN(Table1[[#This Row],[NV]]/Table1[[#This Row],[NV_MA-1]])</f>
        <v>-3.2424457090399486</v>
      </c>
      <c r="M1077" s="7">
        <f>LN(Table1[[#This Row],[NV]]/Table1[[#This Row],[NV_MA-2]])</f>
        <v>7.2960047997994613</v>
      </c>
      <c r="N1077" s="4">
        <f>LN(Table1[[#This Row],[NV]]/Table1[[#This Row],[NV_MA-3]])</f>
        <v>3.3140290442690392</v>
      </c>
      <c r="O1077" s="7">
        <f>LN(Table1[[#This Row],[NV]]/Table1[[#This Row],[Metcalfe
NV ~ n^2]])</f>
        <v>-3.0762796957142275</v>
      </c>
      <c r="P1077" s="7">
        <f>Table1[[#This Row],[NV_MA-1]]*$M$3</f>
        <v>243600606767.29999</v>
      </c>
    </row>
    <row r="1078" spans="1:16" x14ac:dyDescent="0.2">
      <c r="A1078" s="2">
        <v>42615</v>
      </c>
      <c r="B1078" s="3">
        <v>9143179090.8421307</v>
      </c>
      <c r="C1078" s="3">
        <f t="shared" si="96"/>
        <v>9176964654.2193584</v>
      </c>
      <c r="D1078" s="4">
        <f>LN(Table1[[#This Row],[NV]])</f>
        <v>22.936273983691663</v>
      </c>
      <c r="E1078" s="5">
        <v>490560</v>
      </c>
      <c r="F1078" s="5">
        <f t="shared" si="97"/>
        <v>240649113600</v>
      </c>
      <c r="G1078" s="8">
        <f t="shared" si="98"/>
        <v>244663215756.10001</v>
      </c>
      <c r="H1078" s="5">
        <f t="shared" si="99"/>
        <v>6427956.2581959497</v>
      </c>
      <c r="I1078" s="5">
        <f t="shared" si="100"/>
        <v>6470728.3699753415</v>
      </c>
      <c r="J1078" s="5">
        <f>Table1[[#This Row],[DAA 
(n)]]^1.5</f>
        <v>343588167.96801299</v>
      </c>
      <c r="K1078" s="5">
        <f t="shared" si="101"/>
        <v>347289687.34613937</v>
      </c>
      <c r="L1078" s="7">
        <f>LN(Table1[[#This Row],[NV]]/Table1[[#This Row],[NV_MA-1]])</f>
        <v>-3.2868744885625838</v>
      </c>
      <c r="M1078" s="7">
        <f>LN(Table1[[#This Row],[NV]]/Table1[[#This Row],[NV_MA-2]])</f>
        <v>7.2534747470476946</v>
      </c>
      <c r="N1078" s="4">
        <f>LN(Table1[[#This Row],[NV]]/Table1[[#This Row],[NV_MA-3]])</f>
        <v>3.2706041602099387</v>
      </c>
      <c r="O1078" s="7">
        <f>LN(Table1[[#This Row],[NV]]/Table1[[#This Row],[Metcalfe
NV ~ n^2]])</f>
        <v>-3.2703317656395101</v>
      </c>
      <c r="P1078" s="7">
        <f>Table1[[#This Row],[NV_MA-1]]*$M$3</f>
        <v>244663215756.10001</v>
      </c>
    </row>
    <row r="1079" spans="1:16" x14ac:dyDescent="0.2">
      <c r="A1079" s="2">
        <v>42614</v>
      </c>
      <c r="B1079" s="3">
        <v>9068776165.7301102</v>
      </c>
      <c r="C1079" s="3">
        <f t="shared" si="96"/>
        <v>9172468539.0755253</v>
      </c>
      <c r="D1079" s="4">
        <f>LN(Table1[[#This Row],[NV]])</f>
        <v>22.928103159855752</v>
      </c>
      <c r="E1079" s="5">
        <v>481213</v>
      </c>
      <c r="F1079" s="5">
        <f t="shared" si="97"/>
        <v>231565951369</v>
      </c>
      <c r="G1079" s="8">
        <f t="shared" si="98"/>
        <v>245399042114.63333</v>
      </c>
      <c r="H1079" s="5">
        <f t="shared" si="99"/>
        <v>6296222.3048683973</v>
      </c>
      <c r="I1079" s="5">
        <f t="shared" si="100"/>
        <v>6481089.8248627158</v>
      </c>
      <c r="J1079" s="5">
        <f>Table1[[#This Row],[DAA 
(n)]]^1.5</f>
        <v>333815137.6976946</v>
      </c>
      <c r="K1079" s="5">
        <f t="shared" si="101"/>
        <v>348068916.42195374</v>
      </c>
      <c r="L1079" s="7">
        <f>LN(Table1[[#This Row],[NV]]/Table1[[#This Row],[NV_MA-1]])</f>
        <v>-3.2980483059965011</v>
      </c>
      <c r="M1079" s="7">
        <f>LN(Table1[[#This Row],[NV]]/Table1[[#This Row],[NV_MA-2]])</f>
        <v>7.2437039228192583</v>
      </c>
      <c r="N1079" s="4">
        <f>LN(Table1[[#This Row],[NV]]/Table1[[#This Row],[NV_MA-3]])</f>
        <v>3.2601921060282129</v>
      </c>
      <c r="O1079" s="7">
        <f>LN(Table1[[#This Row],[NV]]/Table1[[#This Row],[Metcalfe
NV ~ n^2]])</f>
        <v>-3.2400273971674283</v>
      </c>
      <c r="P1079" s="7">
        <f>Table1[[#This Row],[NV_MA-1]]*$M$3</f>
        <v>245399042114.63333</v>
      </c>
    </row>
    <row r="1080" spans="1:16" x14ac:dyDescent="0.2">
      <c r="A1080" s="2">
        <v>42613</v>
      </c>
      <c r="B1080" s="3">
        <v>9068583846.8107109</v>
      </c>
      <c r="C1080" s="3">
        <f t="shared" si="96"/>
        <v>9147584780.7296619</v>
      </c>
      <c r="D1080" s="4">
        <f>LN(Table1[[#This Row],[NV]])</f>
        <v>22.928081952919431</v>
      </c>
      <c r="E1080" s="5">
        <v>497832</v>
      </c>
      <c r="F1080" s="5">
        <f t="shared" si="97"/>
        <v>247836700224</v>
      </c>
      <c r="G1080" s="8">
        <f t="shared" si="98"/>
        <v>247456093255.70001</v>
      </c>
      <c r="H1080" s="5">
        <f t="shared" si="99"/>
        <v>6530569.1119321082</v>
      </c>
      <c r="I1080" s="5">
        <f t="shared" si="100"/>
        <v>6509537.766815898</v>
      </c>
      <c r="J1080" s="5">
        <f>Table1[[#This Row],[DAA 
(n)]]^1.5</f>
        <v>351256373.81535721</v>
      </c>
      <c r="K1080" s="5">
        <f t="shared" si="101"/>
        <v>350226018.05579543</v>
      </c>
      <c r="L1080" s="7">
        <f>LN(Table1[[#This Row],[NV]]/Table1[[#This Row],[NV_MA-1]])</f>
        <v>-3.3064170493112393</v>
      </c>
      <c r="M1080" s="7">
        <f>LN(Table1[[#This Row],[NV]]/Table1[[#This Row],[NV_MA-2]])</f>
        <v>7.2393029448168562</v>
      </c>
      <c r="N1080" s="4">
        <f>LN(Table1[[#This Row],[NV]]/Table1[[#This Row],[NV_MA-3]])</f>
        <v>3.2539926830150563</v>
      </c>
      <c r="O1080" s="7">
        <f>LN(Table1[[#This Row],[NV]]/Table1[[#This Row],[Metcalfe
NV ~ n^2]])</f>
        <v>-3.3079539464687522</v>
      </c>
      <c r="P1080" s="7">
        <f>Table1[[#This Row],[NV_MA-1]]*$M$3</f>
        <v>247456093255.70001</v>
      </c>
    </row>
    <row r="1081" spans="1:16" x14ac:dyDescent="0.2">
      <c r="A1081" s="2">
        <v>42612</v>
      </c>
      <c r="B1081" s="3">
        <v>9121861557.0110893</v>
      </c>
      <c r="C1081" s="3">
        <f t="shared" si="96"/>
        <v>9164532997.9547234</v>
      </c>
      <c r="D1081" s="4">
        <f>LN(Table1[[#This Row],[NV]])</f>
        <v>22.933939738296708</v>
      </c>
      <c r="E1081" s="5">
        <v>545062</v>
      </c>
      <c r="F1081" s="5">
        <f t="shared" si="97"/>
        <v>297092583844</v>
      </c>
      <c r="G1081" s="8">
        <f t="shared" si="98"/>
        <v>247870650878.23334</v>
      </c>
      <c r="H1081" s="5">
        <f t="shared" si="99"/>
        <v>7199535.8182097701</v>
      </c>
      <c r="I1081" s="5">
        <f t="shared" si="100"/>
        <v>6515349.0917164357</v>
      </c>
      <c r="J1081" s="5">
        <f>Table1[[#This Row],[DAA 
(n)]]^1.5</f>
        <v>402410086.77116686</v>
      </c>
      <c r="K1081" s="5">
        <f t="shared" si="101"/>
        <v>350663971.31046033</v>
      </c>
      <c r="L1081" s="7">
        <f>LN(Table1[[#This Row],[NV]]/Table1[[#This Row],[NV_MA-1]])</f>
        <v>-3.3022331397108582</v>
      </c>
      <c r="M1081" s="7">
        <f>LN(Table1[[#This Row],[NV]]/Table1[[#This Row],[NV_MA-2]])</f>
        <v>7.2442683884257537</v>
      </c>
      <c r="N1081" s="4">
        <f>LN(Table1[[#This Row],[NV]]/Table1[[#This Row],[NV_MA-3]])</f>
        <v>3.2586007621094439</v>
      </c>
      <c r="O1081" s="7">
        <f>LN(Table1[[#This Row],[NV]]/Table1[[#This Row],[Metcalfe
NV ~ n^2]])</f>
        <v>-3.4833699189891432</v>
      </c>
      <c r="P1081" s="7">
        <f>Table1[[#This Row],[NV_MA-1]]*$M$3</f>
        <v>247870650878.23334</v>
      </c>
    </row>
    <row r="1082" spans="1:16" x14ac:dyDescent="0.2">
      <c r="A1082" s="2">
        <v>42611</v>
      </c>
      <c r="B1082" s="3">
        <v>9084774574.8646202</v>
      </c>
      <c r="C1082" s="3">
        <f t="shared" si="96"/>
        <v>9189295105.1701603</v>
      </c>
      <c r="D1082" s="4">
        <f>LN(Table1[[#This Row],[NV]])</f>
        <v>22.929865725593427</v>
      </c>
      <c r="E1082" s="5">
        <v>512920</v>
      </c>
      <c r="F1082" s="5">
        <f t="shared" si="97"/>
        <v>263086926400</v>
      </c>
      <c r="G1082" s="8">
        <f t="shared" si="98"/>
        <v>245995776720.79999</v>
      </c>
      <c r="H1082" s="5">
        <f t="shared" si="99"/>
        <v>6743808.1304386491</v>
      </c>
      <c r="I1082" s="5">
        <f t="shared" si="100"/>
        <v>6489724.2665509963</v>
      </c>
      <c r="J1082" s="5">
        <f>Table1[[#This Row],[DAA 
(n)]]^1.5</f>
        <v>367345268.49966055</v>
      </c>
      <c r="K1082" s="5">
        <f t="shared" si="101"/>
        <v>348710280.42352599</v>
      </c>
      <c r="L1082" s="7">
        <f>LN(Table1[[#This Row],[NV]]/Table1[[#This Row],[NV_MA-1]])</f>
        <v>-3.2987144793363514</v>
      </c>
      <c r="M1082" s="7">
        <f>LN(Table1[[#This Row],[NV]]/Table1[[#This Row],[NV_MA-2]])</f>
        <v>7.2441351237092357</v>
      </c>
      <c r="N1082" s="4">
        <f>LN(Table1[[#This Row],[NV]]/Table1[[#This Row],[NV_MA-3]])</f>
        <v>3.2601137322383877</v>
      </c>
      <c r="O1082" s="7">
        <f>LN(Table1[[#This Row],[NV]]/Table1[[#This Row],[Metcalfe
NV ~ n^2]])</f>
        <v>-3.3658846075526756</v>
      </c>
      <c r="P1082" s="7">
        <f>Table1[[#This Row],[NV_MA-1]]*$M$3</f>
        <v>245995776720.79999</v>
      </c>
    </row>
    <row r="1083" spans="1:16" x14ac:dyDescent="0.2">
      <c r="A1083" s="2">
        <v>42610</v>
      </c>
      <c r="B1083" s="3">
        <v>9110255563.83992</v>
      </c>
      <c r="C1083" s="3">
        <f t="shared" si="96"/>
        <v>9231333159.036768</v>
      </c>
      <c r="D1083" s="4">
        <f>LN(Table1[[#This Row],[NV]])</f>
        <v>22.932666600935654</v>
      </c>
      <c r="E1083" s="5">
        <v>419012</v>
      </c>
      <c r="F1083" s="5">
        <f t="shared" si="97"/>
        <v>175571056144</v>
      </c>
      <c r="G1083" s="8">
        <f t="shared" si="98"/>
        <v>244068747490</v>
      </c>
      <c r="H1083" s="5">
        <f t="shared" si="99"/>
        <v>5424384.7250271142</v>
      </c>
      <c r="I1083" s="5">
        <f t="shared" si="100"/>
        <v>6461622.3298755242</v>
      </c>
      <c r="J1083" s="5">
        <f>Table1[[#This Row],[DAA 
(n)]]^1.5</f>
        <v>271231228.61685771</v>
      </c>
      <c r="K1083" s="5">
        <f t="shared" si="101"/>
        <v>346631025.01402545</v>
      </c>
      <c r="L1083" s="7">
        <f>LN(Table1[[#This Row],[NV]]/Table1[[#This Row],[NV_MA-1]])</f>
        <v>-3.288049173627511</v>
      </c>
      <c r="M1083" s="7">
        <f>LN(Table1[[#This Row],[NV]]/Table1[[#This Row],[NV_MA-2]])</f>
        <v>7.2512756220502457</v>
      </c>
      <c r="N1083" s="4">
        <f>LN(Table1[[#This Row],[NV]]/Table1[[#This Row],[NV_MA-3]])</f>
        <v>3.2688951572491778</v>
      </c>
      <c r="O1083" s="7">
        <f>LN(Table1[[#This Row],[NV]]/Table1[[#This Row],[Metcalfe
NV ~ n^2]])</f>
        <v>-2.958643075288959</v>
      </c>
      <c r="P1083" s="7">
        <f>Table1[[#This Row],[NV_MA-1]]*$M$3</f>
        <v>244068747490</v>
      </c>
    </row>
    <row r="1084" spans="1:16" x14ac:dyDescent="0.2">
      <c r="A1084" s="2">
        <v>42609</v>
      </c>
      <c r="B1084" s="3">
        <v>9031484019.2377205</v>
      </c>
      <c r="C1084" s="3">
        <f t="shared" si="96"/>
        <v>9273644734.3046665</v>
      </c>
      <c r="D1084" s="4">
        <f>LN(Table1[[#This Row],[NV]])</f>
        <v>22.923982534088132</v>
      </c>
      <c r="E1084" s="5">
        <v>460178</v>
      </c>
      <c r="F1084" s="5">
        <f t="shared" si="97"/>
        <v>211763791684</v>
      </c>
      <c r="G1084" s="8">
        <f t="shared" si="98"/>
        <v>245349979355.20001</v>
      </c>
      <c r="H1084" s="5">
        <f t="shared" si="99"/>
        <v>6000430.5866835034</v>
      </c>
      <c r="I1084" s="5">
        <f t="shared" si="100"/>
        <v>6481962.1972546773</v>
      </c>
      <c r="J1084" s="5">
        <f>Table1[[#This Row],[DAA 
(n)]]^1.5</f>
        <v>312168284.95149845</v>
      </c>
      <c r="K1084" s="5">
        <f t="shared" si="101"/>
        <v>348078191.53739727</v>
      </c>
      <c r="L1084" s="7">
        <f>LN(Table1[[#This Row],[NV]]/Table1[[#This Row],[NV_MA-1]])</f>
        <v>-3.3019689812499036</v>
      </c>
      <c r="M1084" s="7">
        <f>LN(Table1[[#This Row],[NV]]/Table1[[#This Row],[NV_MA-2]])</f>
        <v>7.2394487033785166</v>
      </c>
      <c r="N1084" s="4">
        <f>LN(Table1[[#This Row],[NV]]/Table1[[#This Row],[NV_MA-3]])</f>
        <v>3.2560448332621714</v>
      </c>
      <c r="O1084" s="7">
        <f>LN(Table1[[#This Row],[NV]]/Table1[[#This Row],[Metcalfe
NV ~ n^2]])</f>
        <v>-3.1547547661891677</v>
      </c>
      <c r="P1084" s="7">
        <f>Table1[[#This Row],[NV_MA-1]]*$M$3</f>
        <v>245349979355.20001</v>
      </c>
    </row>
    <row r="1085" spans="1:16" x14ac:dyDescent="0.2">
      <c r="A1085" s="2">
        <v>42608</v>
      </c>
      <c r="B1085" s="3">
        <v>9167825212.5191097</v>
      </c>
      <c r="C1085" s="3">
        <f t="shared" si="96"/>
        <v>9317825658.8946133</v>
      </c>
      <c r="D1085" s="4">
        <f>LN(Table1[[#This Row],[NV]])</f>
        <v>22.938965931784953</v>
      </c>
      <c r="E1085" s="5">
        <v>478025</v>
      </c>
      <c r="F1085" s="5">
        <f t="shared" si="97"/>
        <v>228507900625</v>
      </c>
      <c r="G1085" s="8">
        <f t="shared" si="98"/>
        <v>246465353659.20001</v>
      </c>
      <c r="H1085" s="5">
        <f t="shared" si="99"/>
        <v>6251332.8882884188</v>
      </c>
      <c r="I1085" s="5">
        <f t="shared" si="100"/>
        <v>6498396.0338323154</v>
      </c>
      <c r="J1085" s="5">
        <f>Table1[[#This Row],[DAA 
(n)]]^1.5</f>
        <v>330503387.57154387</v>
      </c>
      <c r="K1085" s="5">
        <f t="shared" si="101"/>
        <v>349288467.74935728</v>
      </c>
      <c r="L1085" s="7">
        <f>LN(Table1[[#This Row],[NV]]/Table1[[#This Row],[NV_MA-1]])</f>
        <v>-3.2915213356589965</v>
      </c>
      <c r="M1085" s="7">
        <f>LN(Table1[[#This Row],[NV]]/Table1[[#This Row],[NV_MA-2]])</f>
        <v>7.2518999913961366</v>
      </c>
      <c r="N1085" s="4">
        <f>LN(Table1[[#This Row],[NV]]/Table1[[#This Row],[NV_MA-3]])</f>
        <v>3.2675572378710966</v>
      </c>
      <c r="O1085" s="7">
        <f>LN(Table1[[#This Row],[NV]]/Table1[[#This Row],[Metcalfe
NV ~ n^2]])</f>
        <v>-3.215870690937368</v>
      </c>
      <c r="P1085" s="7">
        <f>Table1[[#This Row],[NV_MA-1]]*$M$3</f>
        <v>246465353659.20001</v>
      </c>
    </row>
    <row r="1086" spans="1:16" x14ac:dyDescent="0.2">
      <c r="A1086" s="2">
        <v>42607</v>
      </c>
      <c r="B1086" s="3">
        <v>9121877486.9462509</v>
      </c>
      <c r="C1086" s="3">
        <f t="shared" si="96"/>
        <v>9357466089.4259319</v>
      </c>
      <c r="D1086" s="4">
        <f>LN(Table1[[#This Row],[NV]])</f>
        <v>22.933941484642141</v>
      </c>
      <c r="E1086" s="5">
        <v>485553</v>
      </c>
      <c r="F1086" s="5">
        <f t="shared" si="97"/>
        <v>235761715809</v>
      </c>
      <c r="G1086" s="8">
        <f t="shared" si="98"/>
        <v>246292440792.5</v>
      </c>
      <c r="H1086" s="5">
        <f t="shared" si="99"/>
        <v>6357366.6605642363</v>
      </c>
      <c r="I1086" s="5">
        <f t="shared" si="100"/>
        <v>6495836.3936748328</v>
      </c>
      <c r="J1086" s="5">
        <f>Table1[[#This Row],[DAA 
(n)]]^1.5</f>
        <v>338341260.26278186</v>
      </c>
      <c r="K1086" s="5">
        <f t="shared" si="101"/>
        <v>349100360.44066137</v>
      </c>
      <c r="L1086" s="7">
        <f>LN(Table1[[#This Row],[NV]]/Table1[[#This Row],[NV_MA-1]])</f>
        <v>-3.2958439659021304</v>
      </c>
      <c r="M1086" s="7">
        <f>LN(Table1[[#This Row],[NV]]/Table1[[#This Row],[NV_MA-2]])</f>
        <v>7.2472695098384197</v>
      </c>
      <c r="N1086" s="4">
        <f>LN(Table1[[#This Row],[NV]]/Table1[[#This Row],[NV_MA-3]])</f>
        <v>3.2630714800819849</v>
      </c>
      <c r="O1086" s="7">
        <f>LN(Table1[[#This Row],[NV]]/Table1[[#This Row],[Metcalfe
NV ~ n^2]])</f>
        <v>-3.2521459684854768</v>
      </c>
      <c r="P1086" s="7">
        <f>Table1[[#This Row],[NV_MA-1]]*$M$3</f>
        <v>246292440792.5</v>
      </c>
    </row>
    <row r="1087" spans="1:16" x14ac:dyDescent="0.2">
      <c r="A1087" s="2">
        <v>42606</v>
      </c>
      <c r="B1087" s="3">
        <v>9163192930.2411098</v>
      </c>
      <c r="C1087" s="3">
        <f t="shared" si="96"/>
        <v>9397735839.4352379</v>
      </c>
      <c r="D1087" s="4">
        <f>LN(Table1[[#This Row],[NV]])</f>
        <v>22.938460528065363</v>
      </c>
      <c r="E1087" s="5">
        <v>519952</v>
      </c>
      <c r="F1087" s="5">
        <f t="shared" si="97"/>
        <v>270350082304</v>
      </c>
      <c r="G1087" s="8">
        <f t="shared" si="98"/>
        <v>247117560453.83334</v>
      </c>
      <c r="H1087" s="5">
        <f t="shared" si="99"/>
        <v>6843343.973269063</v>
      </c>
      <c r="I1087" s="5">
        <f t="shared" si="100"/>
        <v>6507532.861199989</v>
      </c>
      <c r="J1087" s="5">
        <f>Table1[[#This Row],[DAA 
(n)]]^1.5</f>
        <v>374925413.9080587</v>
      </c>
      <c r="K1087" s="5">
        <f t="shared" si="101"/>
        <v>349977282.46632874</v>
      </c>
      <c r="L1087" s="7">
        <f>LN(Table1[[#This Row],[NV]]/Table1[[#This Row],[NV_MA-1]])</f>
        <v>-3.2946694855335878</v>
      </c>
      <c r="M1087" s="7">
        <f>LN(Table1[[#This Row],[NV]]/Table1[[#This Row],[NV_MA-2]])</f>
        <v>7.2499895624846529</v>
      </c>
      <c r="N1087" s="4">
        <f>LN(Table1[[#This Row],[NV]]/Table1[[#This Row],[NV_MA-3]])</f>
        <v>3.2650817249632564</v>
      </c>
      <c r="O1087" s="7">
        <f>LN(Table1[[#This Row],[NV]]/Table1[[#This Row],[Metcalfe
NV ~ n^2]])</f>
        <v>-3.3845230291440074</v>
      </c>
      <c r="P1087" s="7">
        <f>Table1[[#This Row],[NV_MA-1]]*$M$3</f>
        <v>247117560453.83334</v>
      </c>
    </row>
    <row r="1088" spans="1:16" x14ac:dyDescent="0.2">
      <c r="A1088" s="2">
        <v>42605</v>
      </c>
      <c r="B1088" s="3">
        <v>9224249077.8768597</v>
      </c>
      <c r="C1088" s="3">
        <f t="shared" si="96"/>
        <v>9436852638.0304432</v>
      </c>
      <c r="D1088" s="4">
        <f>LN(Table1[[#This Row],[NV]])</f>
        <v>22.945101622787622</v>
      </c>
      <c r="E1088" s="5">
        <v>512822</v>
      </c>
      <c r="F1088" s="5">
        <f t="shared" si="97"/>
        <v>262986403684</v>
      </c>
      <c r="G1088" s="8">
        <f t="shared" si="98"/>
        <v>246437557793.70001</v>
      </c>
      <c r="H1088" s="5">
        <f t="shared" si="99"/>
        <v>6742421.6480350057</v>
      </c>
      <c r="I1088" s="5">
        <f t="shared" si="100"/>
        <v>6498103.914525467</v>
      </c>
      <c r="J1088" s="5">
        <f>Table1[[#This Row],[DAA 
(n)]]^1.5</f>
        <v>367239994.43148434</v>
      </c>
      <c r="K1088" s="5">
        <f t="shared" si="101"/>
        <v>349263113.96641123</v>
      </c>
      <c r="L1088" s="7">
        <f>LN(Table1[[#This Row],[NV]]/Table1[[#This Row],[NV_MA-1]])</f>
        <v>-3.285272860313269</v>
      </c>
      <c r="M1088" s="7">
        <f>LN(Table1[[#This Row],[NV]]/Table1[[#This Row],[NV_MA-2]])</f>
        <v>7.2580806359336911</v>
      </c>
      <c r="N1088" s="4">
        <f>LN(Table1[[#This Row],[NV]]/Table1[[#This Row],[NV_MA-3]])</f>
        <v>3.273765518453752</v>
      </c>
      <c r="O1088" s="7">
        <f>LN(Table1[[#This Row],[NV]]/Table1[[#This Row],[Metcalfe
NV ~ n^2]])</f>
        <v>-3.3502665479812039</v>
      </c>
      <c r="P1088" s="7">
        <f>Table1[[#This Row],[NV_MA-1]]*$M$3</f>
        <v>246437557793.70001</v>
      </c>
    </row>
    <row r="1089" spans="1:16" x14ac:dyDescent="0.2">
      <c r="A1089" s="2">
        <v>42604</v>
      </c>
      <c r="B1089" s="3">
        <v>9260287128.2550697</v>
      </c>
      <c r="C1089" s="3">
        <f t="shared" si="96"/>
        <v>9477198118.0633659</v>
      </c>
      <c r="D1089" s="4">
        <f>LN(Table1[[#This Row],[NV]])</f>
        <v>22.949000892494738</v>
      </c>
      <c r="E1089" s="5">
        <v>516221</v>
      </c>
      <c r="F1089" s="5">
        <f t="shared" si="97"/>
        <v>266484120841</v>
      </c>
      <c r="G1089" s="8">
        <f t="shared" si="98"/>
        <v>243990856050.76666</v>
      </c>
      <c r="H1089" s="5">
        <f t="shared" si="99"/>
        <v>6790520.8657748913</v>
      </c>
      <c r="I1089" s="5">
        <f t="shared" si="100"/>
        <v>6461804.4686165517</v>
      </c>
      <c r="J1089" s="5">
        <f>Table1[[#This Row],[DAA 
(n)]]^1.5</f>
        <v>370897154.67318189</v>
      </c>
      <c r="K1089" s="5">
        <f t="shared" si="101"/>
        <v>346598843.47396904</v>
      </c>
      <c r="L1089" s="7">
        <f>LN(Table1[[#This Row],[NV]]/Table1[[#This Row],[NV_MA-1]])</f>
        <v>-3.2713956938408857</v>
      </c>
      <c r="M1089" s="7">
        <f>LN(Table1[[#This Row],[NV]]/Table1[[#This Row],[NV_MA-2]])</f>
        <v>7.2675817262339715</v>
      </c>
      <c r="N1089" s="4">
        <f>LN(Table1[[#This Row],[NV]]/Table1[[#This Row],[NV_MA-3]])</f>
        <v>3.2853222940289948</v>
      </c>
      <c r="O1089" s="7">
        <f>LN(Table1[[#This Row],[NV]]/Table1[[#This Row],[Metcalfe
NV ~ n^2]])</f>
        <v>-3.359579602196066</v>
      </c>
      <c r="P1089" s="7">
        <f>Table1[[#This Row],[NV_MA-1]]*$M$3</f>
        <v>243990856050.76666</v>
      </c>
    </row>
    <row r="1090" spans="1:16" x14ac:dyDescent="0.2">
      <c r="A1090" s="2">
        <v>42603</v>
      </c>
      <c r="B1090" s="3">
        <v>9192974031.1107197</v>
      </c>
      <c r="C1090" s="3">
        <f t="shared" si="96"/>
        <v>9514196371.7757759</v>
      </c>
      <c r="D1090" s="4">
        <f>LN(Table1[[#This Row],[NV]])</f>
        <v>22.941705336969335</v>
      </c>
      <c r="E1090" s="5">
        <v>445785</v>
      </c>
      <c r="F1090" s="5">
        <f t="shared" si="97"/>
        <v>198724266225</v>
      </c>
      <c r="G1090" s="8">
        <f t="shared" si="98"/>
        <v>241829761727.26666</v>
      </c>
      <c r="H1090" s="5">
        <f t="shared" si="99"/>
        <v>5798589.4228973938</v>
      </c>
      <c r="I1090" s="5">
        <f t="shared" si="100"/>
        <v>6430267.7806883445</v>
      </c>
      <c r="J1090" s="5">
        <f>Table1[[#This Row],[DAA 
(n)]]^1.5</f>
        <v>297637862.20692974</v>
      </c>
      <c r="K1090" s="5">
        <f t="shared" si="101"/>
        <v>344266264.77219975</v>
      </c>
      <c r="L1090" s="7">
        <f>LN(Table1[[#This Row],[NV]]/Table1[[#This Row],[NV_MA-1]])</f>
        <v>-3.2697945146499912</v>
      </c>
      <c r="M1090" s="7">
        <f>LN(Table1[[#This Row],[NV]]/Table1[[#This Row],[NV_MA-2]])</f>
        <v>7.2651785961035023</v>
      </c>
      <c r="N1090" s="4">
        <f>LN(Table1[[#This Row],[NV]]/Table1[[#This Row],[NV_MA-3]])</f>
        <v>3.2847793955343336</v>
      </c>
      <c r="O1090" s="7">
        <f>LN(Table1[[#This Row],[NV]]/Table1[[#This Row],[Metcalfe
NV ~ n^2]])</f>
        <v>-3.0734787670152941</v>
      </c>
      <c r="P1090" s="7">
        <f>Table1[[#This Row],[NV_MA-1]]*$M$3</f>
        <v>241829761727.26666</v>
      </c>
    </row>
    <row r="1091" spans="1:16" x14ac:dyDescent="0.2">
      <c r="A1091" s="2">
        <v>42602</v>
      </c>
      <c r="B1091" s="3">
        <v>9207694159.2963505</v>
      </c>
      <c r="C1091" s="3">
        <f t="shared" si="96"/>
        <v>9549819281.1032391</v>
      </c>
      <c r="D1091" s="4">
        <f>LN(Table1[[#This Row],[NV]])</f>
        <v>22.943305293141954</v>
      </c>
      <c r="E1091" s="5">
        <v>511306</v>
      </c>
      <c r="F1091" s="5">
        <f t="shared" si="97"/>
        <v>261433825636</v>
      </c>
      <c r="G1091" s="8">
        <f t="shared" si="98"/>
        <v>242596834530.46667</v>
      </c>
      <c r="H1091" s="5">
        <f t="shared" si="99"/>
        <v>6720976.0019660061</v>
      </c>
      <c r="I1091" s="5">
        <f t="shared" si="100"/>
        <v>6442012.4653143836</v>
      </c>
      <c r="J1091" s="5">
        <f>Table1[[#This Row],[DAA 
(n)]]^1.5</f>
        <v>365612750.94099319</v>
      </c>
      <c r="K1091" s="5">
        <f t="shared" si="101"/>
        <v>345116016.0294438</v>
      </c>
      <c r="L1091" s="7">
        <f>LN(Table1[[#This Row],[NV]]/Table1[[#This Row],[NV_MA-1]])</f>
        <v>-3.2713614921273302</v>
      </c>
      <c r="M1091" s="7">
        <f>LN(Table1[[#This Row],[NV]]/Table1[[#This Row],[NV_MA-2]])</f>
        <v>7.264953749263654</v>
      </c>
      <c r="N1091" s="4">
        <f>LN(Table1[[#This Row],[NV]]/Table1[[#This Row],[NV_MA-3]])</f>
        <v>3.2839140963289952</v>
      </c>
      <c r="O1091" s="7">
        <f>LN(Table1[[#This Row],[NV]]/Table1[[#This Row],[Metcalfe
NV ~ n^2]])</f>
        <v>-3.3461417384438508</v>
      </c>
      <c r="P1091" s="7">
        <f>Table1[[#This Row],[NV_MA-1]]*$M$3</f>
        <v>242596834530.46667</v>
      </c>
    </row>
    <row r="1092" spans="1:16" x14ac:dyDescent="0.2">
      <c r="A1092" s="2">
        <v>42601</v>
      </c>
      <c r="B1092" s="3">
        <v>9082525897.2223091</v>
      </c>
      <c r="C1092" s="3">
        <f t="shared" si="96"/>
        <v>9593480076.3654613</v>
      </c>
      <c r="D1092" s="4">
        <f>LN(Table1[[#This Row],[NV]])</f>
        <v>22.929618173387503</v>
      </c>
      <c r="E1092" s="5">
        <v>507037</v>
      </c>
      <c r="F1092" s="5">
        <f t="shared" si="97"/>
        <v>257086519369</v>
      </c>
      <c r="G1092" s="8">
        <f t="shared" si="98"/>
        <v>240681753657.56668</v>
      </c>
      <c r="H1092" s="5">
        <f t="shared" si="99"/>
        <v>6660610.0484671947</v>
      </c>
      <c r="I1092" s="5">
        <f t="shared" si="100"/>
        <v>6414002.7392232446</v>
      </c>
      <c r="J1092" s="5">
        <f>Table1[[#This Row],[DAA 
(n)]]^1.5</f>
        <v>361043456.55516368</v>
      </c>
      <c r="K1092" s="5">
        <f t="shared" si="101"/>
        <v>343046388.39616001</v>
      </c>
      <c r="L1092" s="7">
        <f>LN(Table1[[#This Row],[NV]]/Table1[[#This Row],[NV_MA-1]])</f>
        <v>-3.2771232001466339</v>
      </c>
      <c r="M1092" s="7">
        <f>LN(Table1[[#This Row],[NV]]/Table1[[#This Row],[NV_MA-2]])</f>
        <v>7.2556240870829383</v>
      </c>
      <c r="N1092" s="4">
        <f>LN(Table1[[#This Row],[NV]]/Table1[[#This Row],[NV_MA-3]])</f>
        <v>3.2762419342643239</v>
      </c>
      <c r="O1092" s="7">
        <f>LN(Table1[[#This Row],[NV]]/Table1[[#This Row],[Metcalfe
NV ~ n^2]])</f>
        <v>-3.3430603430410595</v>
      </c>
      <c r="P1092" s="7">
        <f>Table1[[#This Row],[NV_MA-1]]*$M$3</f>
        <v>240681753657.56668</v>
      </c>
    </row>
    <row r="1093" spans="1:16" x14ac:dyDescent="0.2">
      <c r="A1093" s="2">
        <v>42600</v>
      </c>
      <c r="B1093" s="3">
        <v>9070420226.4952393</v>
      </c>
      <c r="C1093" s="3">
        <f t="shared" si="96"/>
        <v>9641514651.7255535</v>
      </c>
      <c r="D1093" s="4">
        <f>LN(Table1[[#This Row],[NV]])</f>
        <v>22.92828443147706</v>
      </c>
      <c r="E1093" s="5">
        <v>526059</v>
      </c>
      <c r="F1093" s="5">
        <f t="shared" si="97"/>
        <v>276738071481</v>
      </c>
      <c r="G1093" s="8">
        <f t="shared" si="98"/>
        <v>239497486011.93332</v>
      </c>
      <c r="H1093" s="5">
        <f t="shared" si="99"/>
        <v>6929863.9282864621</v>
      </c>
      <c r="I1093" s="5">
        <f t="shared" si="100"/>
        <v>6396924.8112820741</v>
      </c>
      <c r="J1093" s="5">
        <f>Table1[[#This Row],[DAA 
(n)]]^1.5</f>
        <v>381550197.41211456</v>
      </c>
      <c r="K1093" s="5">
        <f t="shared" si="101"/>
        <v>341776135.77473193</v>
      </c>
      <c r="L1093" s="7">
        <f>LN(Table1[[#This Row],[NV]]/Table1[[#This Row],[NV_MA-1]])</f>
        <v>-3.2735243254465791</v>
      </c>
      <c r="M1093" s="7">
        <f>LN(Table1[[#This Row],[NV]]/Table1[[#This Row],[NV_MA-2]])</f>
        <v>7.2569564968606057</v>
      </c>
      <c r="N1093" s="4">
        <f>LN(Table1[[#This Row],[NV]]/Table1[[#This Row],[NV_MA-3]])</f>
        <v>3.2786179245352103</v>
      </c>
      <c r="O1093" s="7">
        <f>LN(Table1[[#This Row],[NV]]/Table1[[#This Row],[Metcalfe
NV ~ n^2]])</f>
        <v>-3.4180528739828322</v>
      </c>
      <c r="P1093" s="7">
        <f>Table1[[#This Row],[NV_MA-1]]*$M$3</f>
        <v>239497486011.93332</v>
      </c>
    </row>
    <row r="1094" spans="1:16" x14ac:dyDescent="0.2">
      <c r="A1094" s="2">
        <v>42599</v>
      </c>
      <c r="B1094" s="3">
        <v>9075653638.9460201</v>
      </c>
      <c r="C1094" s="3">
        <f t="shared" si="96"/>
        <v>9693776916.9926281</v>
      </c>
      <c r="D1094" s="4">
        <f>LN(Table1[[#This Row],[NV]])</f>
        <v>22.928861240833694</v>
      </c>
      <c r="E1094" s="5">
        <v>507908</v>
      </c>
      <c r="F1094" s="5">
        <f t="shared" si="97"/>
        <v>257970536464</v>
      </c>
      <c r="G1094" s="8">
        <f t="shared" si="98"/>
        <v>237747775669.53333</v>
      </c>
      <c r="H1094" s="5">
        <f t="shared" si="99"/>
        <v>6672923.5476451628</v>
      </c>
      <c r="I1094" s="5">
        <f t="shared" si="100"/>
        <v>6372206.5219790954</v>
      </c>
      <c r="J1094" s="5">
        <f>Table1[[#This Row],[DAA 
(n)]]^1.5</f>
        <v>361974169.29161924</v>
      </c>
      <c r="K1094" s="5">
        <f t="shared" si="101"/>
        <v>339920135.54298466</v>
      </c>
      <c r="L1094" s="7">
        <f>LN(Table1[[#This Row],[NV]]/Table1[[#This Row],[NV_MA-1]])</f>
        <v>-3.2656149417406484</v>
      </c>
      <c r="M1094" s="7">
        <f>LN(Table1[[#This Row],[NV]]/Table1[[#This Row],[NV_MA-2]])</f>
        <v>7.2614048804901064</v>
      </c>
      <c r="N1094" s="4">
        <f>LN(Table1[[#This Row],[NV]]/Table1[[#This Row],[NV_MA-3]])</f>
        <v>3.2846399883132826</v>
      </c>
      <c r="O1094" s="7">
        <f>LN(Table1[[#This Row],[NV]]/Table1[[#This Row],[Metcalfe
NV ~ n^2]])</f>
        <v>-3.3472499747611084</v>
      </c>
      <c r="P1094" s="7">
        <f>Table1[[#This Row],[NV_MA-1]]*$M$3</f>
        <v>237747775669.53333</v>
      </c>
    </row>
    <row r="1095" spans="1:16" x14ac:dyDescent="0.2">
      <c r="A1095" s="2">
        <v>42598</v>
      </c>
      <c r="B1095" s="3">
        <v>9149930417.5124302</v>
      </c>
      <c r="C1095" s="3">
        <f t="shared" si="96"/>
        <v>9746069574.2114868</v>
      </c>
      <c r="D1095" s="4">
        <f>LN(Table1[[#This Row],[NV]])</f>
        <v>22.937012111561476</v>
      </c>
      <c r="E1095" s="5">
        <v>551712</v>
      </c>
      <c r="F1095" s="5">
        <f t="shared" si="97"/>
        <v>304386130944</v>
      </c>
      <c r="G1095" s="8">
        <f t="shared" si="98"/>
        <v>237106814005.53333</v>
      </c>
      <c r="H1095" s="5">
        <f t="shared" si="99"/>
        <v>7294063.7753289258</v>
      </c>
      <c r="I1095" s="5">
        <f t="shared" si="100"/>
        <v>6363125.3002926745</v>
      </c>
      <c r="J1095" s="5">
        <f>Table1[[#This Row],[DAA 
(n)]]^1.5</f>
        <v>409796877.82531512</v>
      </c>
      <c r="K1095" s="5">
        <f t="shared" si="101"/>
        <v>339239117.65209454</v>
      </c>
      <c r="L1095" s="7">
        <f>LN(Table1[[#This Row],[NV]]/Table1[[#This Row],[NV_MA-1]])</f>
        <v>-3.2547644569953995</v>
      </c>
      <c r="M1095" s="7">
        <f>LN(Table1[[#This Row],[NV]]/Table1[[#This Row],[NV_MA-2]])</f>
        <v>7.270981897525238</v>
      </c>
      <c r="N1095" s="4">
        <f>LN(Table1[[#This Row],[NV]]/Table1[[#This Row],[NV_MA-3]])</f>
        <v>3.2947963330618819</v>
      </c>
      <c r="O1095" s="7">
        <f>LN(Table1[[#This Row],[NV]]/Table1[[#This Row],[Metcalfe
NV ~ n^2]])</f>
        <v>-3.5045507883896803</v>
      </c>
      <c r="P1095" s="7">
        <f>Table1[[#This Row],[NV_MA-1]]*$M$3</f>
        <v>237106814005.53333</v>
      </c>
    </row>
    <row r="1096" spans="1:16" x14ac:dyDescent="0.2">
      <c r="A1096" s="2">
        <v>42597</v>
      </c>
      <c r="B1096" s="3">
        <v>8961511865.1313801</v>
      </c>
      <c r="C1096" s="3">
        <f t="shared" si="96"/>
        <v>9798982461.2840233</v>
      </c>
      <c r="D1096" s="4">
        <f>LN(Table1[[#This Row],[NV]])</f>
        <v>22.916204784646808</v>
      </c>
      <c r="E1096" s="5">
        <v>503013</v>
      </c>
      <c r="F1096" s="5">
        <f t="shared" si="97"/>
        <v>253022078169</v>
      </c>
      <c r="G1096" s="8">
        <f t="shared" si="98"/>
        <v>233353745349.03333</v>
      </c>
      <c r="H1096" s="5">
        <f t="shared" si="99"/>
        <v>6603741.4295470119</v>
      </c>
      <c r="I1096" s="5">
        <f t="shared" si="100"/>
        <v>6309616.8834523549</v>
      </c>
      <c r="J1096" s="5">
        <f>Table1[[#This Row],[DAA 
(n)]]^1.5</f>
        <v>356753969.29259622</v>
      </c>
      <c r="K1096" s="5">
        <f t="shared" si="101"/>
        <v>335239844.60219055</v>
      </c>
      <c r="L1096" s="7">
        <f>LN(Table1[[#This Row],[NV]]/Table1[[#This Row],[NV_MA-1]])</f>
        <v>-3.2596165749160253</v>
      </c>
      <c r="M1096" s="7">
        <f>LN(Table1[[#This Row],[NV]]/Table1[[#This Row],[NV_MA-2]])</f>
        <v>7.2586192677488626</v>
      </c>
      <c r="N1096" s="4">
        <f>LN(Table1[[#This Row],[NV]]/Table1[[#This Row],[NV_MA-3]])</f>
        <v>3.2858479969939052</v>
      </c>
      <c r="O1096" s="7">
        <f>LN(Table1[[#This Row],[NV]]/Table1[[#This Row],[Metcalfe
NV ~ n^2]])</f>
        <v>-3.3405378027098296</v>
      </c>
      <c r="P1096" s="7">
        <f>Table1[[#This Row],[NV_MA-1]]*$M$3</f>
        <v>233353745349.03333</v>
      </c>
    </row>
    <row r="1097" spans="1:16" x14ac:dyDescent="0.2">
      <c r="A1097" s="2">
        <v>42596</v>
      </c>
      <c r="B1097" s="3">
        <v>9036749863.2850895</v>
      </c>
      <c r="C1097" s="3">
        <f t="shared" si="96"/>
        <v>9849824464.6966457</v>
      </c>
      <c r="D1097" s="4">
        <f>LN(Table1[[#This Row],[NV]])</f>
        <v>22.924565418307001</v>
      </c>
      <c r="E1097" s="5">
        <v>448752</v>
      </c>
      <c r="F1097" s="5">
        <f t="shared" si="97"/>
        <v>201378357504</v>
      </c>
      <c r="G1097" s="8">
        <f t="shared" si="98"/>
        <v>232246520061.93332</v>
      </c>
      <c r="H1097" s="5">
        <f t="shared" si="99"/>
        <v>5840159.8003764953</v>
      </c>
      <c r="I1097" s="5">
        <f t="shared" si="100"/>
        <v>6293560.044673752</v>
      </c>
      <c r="J1097" s="5">
        <f>Table1[[#This Row],[DAA 
(n)]]^1.5</f>
        <v>300614272.2603752</v>
      </c>
      <c r="K1097" s="5">
        <f t="shared" si="101"/>
        <v>334048627.4992907</v>
      </c>
      <c r="L1097" s="7">
        <f>LN(Table1[[#This Row],[NV]]/Table1[[#This Row],[NV_MA-1]])</f>
        <v>-3.2464998126341649</v>
      </c>
      <c r="M1097" s="7">
        <f>LN(Table1[[#This Row],[NV]]/Table1[[#This Row],[NV_MA-2]])</f>
        <v>7.2695279648945954</v>
      </c>
      <c r="N1097" s="4">
        <f>LN(Table1[[#This Row],[NV]]/Table1[[#This Row],[NV_MA-3]])</f>
        <v>3.2977682866481706</v>
      </c>
      <c r="O1097" s="7">
        <f>LN(Table1[[#This Row],[NV]]/Table1[[#This Row],[Metcalfe
NV ~ n^2]])</f>
        <v>-3.1038859328914135</v>
      </c>
      <c r="P1097" s="7">
        <f>Table1[[#This Row],[NV_MA-1]]*$M$3</f>
        <v>232246520061.93332</v>
      </c>
    </row>
    <row r="1098" spans="1:16" x14ac:dyDescent="0.2">
      <c r="A1098" s="2">
        <v>42595</v>
      </c>
      <c r="B1098" s="3">
        <v>9256602279.3768101</v>
      </c>
      <c r="C1098" s="3">
        <f t="shared" ref="C1098:C1161" si="102">AVERAGE(B1098:B1127)</f>
        <v>9898894163.4781055</v>
      </c>
      <c r="D1098" s="4">
        <f>LN(Table1[[#This Row],[NV]])</f>
        <v>22.948602893797897</v>
      </c>
      <c r="E1098" s="5">
        <v>465522</v>
      </c>
      <c r="F1098" s="5">
        <f t="shared" ref="F1098:F1161" si="103">E1098^2</f>
        <v>216710732484</v>
      </c>
      <c r="G1098" s="8">
        <f t="shared" ref="G1098:G1161" si="104">AVERAGE(F1098:F1127)</f>
        <v>232183335585.96667</v>
      </c>
      <c r="H1098" s="5">
        <f t="shared" ref="H1098:H1161" si="105">E1098*LN(E1098)</f>
        <v>6075487.882990133</v>
      </c>
      <c r="I1098" s="5">
        <f t="shared" ref="I1098:I1161" si="106">AVERAGE(H1098:H1127)</f>
        <v>6292571.2741943765</v>
      </c>
      <c r="J1098" s="5">
        <f>Table1[[#This Row],[DAA 
(n)]]^1.5</f>
        <v>317621809.08655608</v>
      </c>
      <c r="K1098" s="5">
        <f t="shared" ref="K1098:K1161" si="107">AVERAGE(J1098:J1127)</f>
        <v>333977803.38440663</v>
      </c>
      <c r="L1098" s="7">
        <f>LN(Table1[[#This Row],[NV]]/Table1[[#This Row],[NV_MA-1]])</f>
        <v>-3.2221902423345985</v>
      </c>
      <c r="M1098" s="7">
        <f>LN(Table1[[#This Row],[NV]]/Table1[[#This Row],[NV_MA-2]])</f>
        <v>7.293722561021907</v>
      </c>
      <c r="N1098" s="4">
        <f>LN(Table1[[#This Row],[NV]]/Table1[[#This Row],[NV_MA-3]])</f>
        <v>3.3220178019981961</v>
      </c>
      <c r="O1098" s="7">
        <f>LN(Table1[[#This Row],[NV]]/Table1[[#This Row],[Metcalfe
NV ~ n^2]])</f>
        <v>-3.1532263773864222</v>
      </c>
      <c r="P1098" s="7">
        <f>Table1[[#This Row],[NV_MA-1]]*$M$3</f>
        <v>232183335585.96667</v>
      </c>
    </row>
    <row r="1099" spans="1:16" x14ac:dyDescent="0.2">
      <c r="A1099" s="2">
        <v>42594</v>
      </c>
      <c r="B1099" s="3">
        <v>9284313888.6852303</v>
      </c>
      <c r="C1099" s="3">
        <f t="shared" si="102"/>
        <v>9937523436.3994961</v>
      </c>
      <c r="D1099" s="4">
        <f>LN(Table1[[#This Row],[NV]])</f>
        <v>22.95159213442572</v>
      </c>
      <c r="E1099" s="5">
        <v>496269</v>
      </c>
      <c r="F1099" s="5">
        <f t="shared" si="103"/>
        <v>246282920361</v>
      </c>
      <c r="G1099" s="8">
        <f t="shared" si="104"/>
        <v>232830252716.5</v>
      </c>
      <c r="H1099" s="5">
        <f t="shared" si="105"/>
        <v>6508505.1060564118</v>
      </c>
      <c r="I1099" s="5">
        <f t="shared" si="106"/>
        <v>6302139.6429704875</v>
      </c>
      <c r="J1099" s="5">
        <f>Table1[[#This Row],[DAA 
(n)]]^1.5</f>
        <v>349603459.08562332</v>
      </c>
      <c r="K1099" s="5">
        <f t="shared" si="107"/>
        <v>334681240.75247782</v>
      </c>
      <c r="L1099" s="7">
        <f>LN(Table1[[#This Row],[NV]]/Table1[[#This Row],[NV_MA-1]])</f>
        <v>-3.2219833614663633</v>
      </c>
      <c r="M1099" s="7">
        <f>LN(Table1[[#This Row],[NV]]/Table1[[#This Row],[NV_MA-2]])</f>
        <v>7.2951923748554375</v>
      </c>
      <c r="N1099" s="4">
        <f>LN(Table1[[#This Row],[NV]]/Table1[[#This Row],[NV_MA-3]])</f>
        <v>3.3229030177608969</v>
      </c>
      <c r="O1099" s="7">
        <f>LN(Table1[[#This Row],[NV]]/Table1[[#This Row],[Metcalfe
NV ~ n^2]])</f>
        <v>-3.2781546603827914</v>
      </c>
      <c r="P1099" s="7">
        <f>Table1[[#This Row],[NV_MA-1]]*$M$3</f>
        <v>232830252716.5</v>
      </c>
    </row>
    <row r="1100" spans="1:16" x14ac:dyDescent="0.2">
      <c r="A1100" s="2">
        <v>42593</v>
      </c>
      <c r="B1100" s="3">
        <v>9321071960.9722595</v>
      </c>
      <c r="C1100" s="3">
        <f t="shared" si="102"/>
        <v>9973839023.9507198</v>
      </c>
      <c r="D1100" s="4">
        <f>LN(Table1[[#This Row],[NV]])</f>
        <v>22.955543476301635</v>
      </c>
      <c r="E1100" s="5">
        <v>526186</v>
      </c>
      <c r="F1100" s="5">
        <f t="shared" si="103"/>
        <v>276871706596</v>
      </c>
      <c r="G1100" s="8">
        <f t="shared" si="104"/>
        <v>231403862371.13333</v>
      </c>
      <c r="H1100" s="5">
        <f t="shared" si="105"/>
        <v>6931663.9360341551</v>
      </c>
      <c r="I1100" s="5">
        <f t="shared" si="106"/>
        <v>6280958.517244746</v>
      </c>
      <c r="J1100" s="5">
        <f>Table1[[#This Row],[DAA 
(n)]]^1.5</f>
        <v>381688375.25777811</v>
      </c>
      <c r="K1100" s="5">
        <f t="shared" si="107"/>
        <v>333127015.67450947</v>
      </c>
      <c r="L1100" s="7">
        <f>LN(Table1[[#This Row],[NV]]/Table1[[#This Row],[NV_MA-1]])</f>
        <v>-3.2118868665836957</v>
      </c>
      <c r="M1100" s="7">
        <f>LN(Table1[[#This Row],[NV]]/Table1[[#This Row],[NV_MA-2]])</f>
        <v>7.3025103193695324</v>
      </c>
      <c r="N1100" s="4">
        <f>LN(Table1[[#This Row],[NV]]/Table1[[#This Row],[NV_MA-3]])</f>
        <v>3.3315090726302747</v>
      </c>
      <c r="O1100" s="7">
        <f>LN(Table1[[#This Row],[NV]]/Table1[[#This Row],[Metcalfe
NV ~ n^2]])</f>
        <v>-3.3912766064605662</v>
      </c>
      <c r="P1100" s="7">
        <f>Table1[[#This Row],[NV_MA-1]]*$M$3</f>
        <v>231403862371.13333</v>
      </c>
    </row>
    <row r="1101" spans="1:16" x14ac:dyDescent="0.2">
      <c r="A1101" s="2">
        <v>42592</v>
      </c>
      <c r="B1101" s="3">
        <v>9326018819.4178104</v>
      </c>
      <c r="C1101" s="3">
        <f t="shared" si="102"/>
        <v>10015033299.265535</v>
      </c>
      <c r="D1101" s="4">
        <f>LN(Table1[[#This Row],[NV]])</f>
        <v>22.956074053282233</v>
      </c>
      <c r="E1101" s="5">
        <v>534986</v>
      </c>
      <c r="F1101" s="5">
        <f t="shared" si="103"/>
        <v>286210020196</v>
      </c>
      <c r="G1101" s="8">
        <f t="shared" si="104"/>
        <v>229713382604.60001</v>
      </c>
      <c r="H1101" s="5">
        <f t="shared" si="105"/>
        <v>7056463.1237196233</v>
      </c>
      <c r="I1101" s="5">
        <f t="shared" si="106"/>
        <v>6257124.3333321102</v>
      </c>
      <c r="J1101" s="5">
        <f>Table1[[#This Row],[DAA 
(n)]]^1.5</f>
        <v>391303403.84997511</v>
      </c>
      <c r="K1101" s="5">
        <f t="shared" si="107"/>
        <v>331335745.11619127</v>
      </c>
      <c r="L1101" s="7">
        <f>LN(Table1[[#This Row],[NV]]/Table1[[#This Row],[NV_MA-1]])</f>
        <v>-3.2040241528924129</v>
      </c>
      <c r="M1101" s="7">
        <f>LN(Table1[[#This Row],[NV]]/Table1[[#This Row],[NV_MA-2]])</f>
        <v>7.306842787421628</v>
      </c>
      <c r="N1101" s="4">
        <f>LN(Table1[[#This Row],[NV]]/Table1[[#This Row],[NV_MA-3]])</f>
        <v>3.337431298333275</v>
      </c>
      <c r="O1101" s="7">
        <f>LN(Table1[[#This Row],[NV]]/Table1[[#This Row],[Metcalfe
NV ~ n^2]])</f>
        <v>-3.4239176613406692</v>
      </c>
      <c r="P1101" s="7">
        <f>Table1[[#This Row],[NV_MA-1]]*$M$3</f>
        <v>229713382604.60001</v>
      </c>
    </row>
    <row r="1102" spans="1:16" x14ac:dyDescent="0.2">
      <c r="A1102" s="2">
        <v>42591</v>
      </c>
      <c r="B1102" s="3">
        <v>9292714922.5427208</v>
      </c>
      <c r="C1102" s="3">
        <f t="shared" si="102"/>
        <v>10045650938.25342</v>
      </c>
      <c r="D1102" s="4">
        <f>LN(Table1[[#This Row],[NV]])</f>
        <v>22.952496588471149</v>
      </c>
      <c r="E1102" s="5">
        <v>494819</v>
      </c>
      <c r="F1102" s="5">
        <f t="shared" si="103"/>
        <v>244845842761</v>
      </c>
      <c r="G1102" s="8">
        <f t="shared" si="104"/>
        <v>228329035658.10001</v>
      </c>
      <c r="H1102" s="5">
        <f t="shared" si="105"/>
        <v>6488040.6600030921</v>
      </c>
      <c r="I1102" s="5">
        <f t="shared" si="106"/>
        <v>6238097.891920669</v>
      </c>
      <c r="J1102" s="5">
        <f>Table1[[#This Row],[DAA 
(n)]]^1.5</f>
        <v>348072370.44780731</v>
      </c>
      <c r="K1102" s="5">
        <f t="shared" si="107"/>
        <v>329888802.32776314</v>
      </c>
      <c r="L1102" s="7">
        <f>LN(Table1[[#This Row],[NV]]/Table1[[#This Row],[NV_MA-1]])</f>
        <v>-3.2015569759569149</v>
      </c>
      <c r="M1102" s="7">
        <f>LN(Table1[[#This Row],[NV]]/Table1[[#This Row],[NV_MA-2]])</f>
        <v>7.3063107196068389</v>
      </c>
      <c r="N1102" s="4">
        <f>LN(Table1[[#This Row],[NV]]/Table1[[#This Row],[NV_MA-3]])</f>
        <v>3.3382303954741586</v>
      </c>
      <c r="O1102" s="7">
        <f>LN(Table1[[#This Row],[NV]]/Table1[[#This Row],[Metcalfe
NV ~ n^2]])</f>
        <v>-3.2713980477618665</v>
      </c>
      <c r="P1102" s="7">
        <f>Table1[[#This Row],[NV_MA-1]]*$M$3</f>
        <v>228329035658.10001</v>
      </c>
    </row>
    <row r="1103" spans="1:16" x14ac:dyDescent="0.2">
      <c r="A1103" s="2">
        <v>42590</v>
      </c>
      <c r="B1103" s="3">
        <v>9350234098.0013008</v>
      </c>
      <c r="C1103" s="3">
        <f t="shared" si="102"/>
        <v>10077175477.962139</v>
      </c>
      <c r="D1103" s="4">
        <f>LN(Table1[[#This Row],[NV]])</f>
        <v>22.958667217152971</v>
      </c>
      <c r="E1103" s="5">
        <v>527222</v>
      </c>
      <c r="F1103" s="5">
        <f t="shared" si="103"/>
        <v>277963037284</v>
      </c>
      <c r="G1103" s="8">
        <f t="shared" si="104"/>
        <v>225526525080.86667</v>
      </c>
      <c r="H1103" s="5">
        <f t="shared" si="105"/>
        <v>6946348.608051043</v>
      </c>
      <c r="I1103" s="5">
        <f t="shared" si="106"/>
        <v>6194265.2077801488</v>
      </c>
      <c r="J1103" s="5">
        <f>Table1[[#This Row],[DAA 
(n)]]^1.5</f>
        <v>382816181.00982225</v>
      </c>
      <c r="K1103" s="5">
        <f t="shared" si="107"/>
        <v>326749569.80107766</v>
      </c>
      <c r="L1103" s="7">
        <f>LN(Table1[[#This Row],[NV]]/Table1[[#This Row],[NV_MA-1]])</f>
        <v>-3.1830363996716269</v>
      </c>
      <c r="M1103" s="7">
        <f>LN(Table1[[#This Row],[NV]]/Table1[[#This Row],[NV_MA-2]])</f>
        <v>7.3195327616701977</v>
      </c>
      <c r="N1103" s="4">
        <f>LN(Table1[[#This Row],[NV]]/Table1[[#This Row],[NV_MA-3]])</f>
        <v>3.3539626232848421</v>
      </c>
      <c r="O1103" s="7">
        <f>LN(Table1[[#This Row],[NV]]/Table1[[#This Row],[Metcalfe
NV ~ n^2]])</f>
        <v>-3.3920867652341191</v>
      </c>
      <c r="P1103" s="7">
        <f>Table1[[#This Row],[NV_MA-1]]*$M$3</f>
        <v>225526525080.86667</v>
      </c>
    </row>
    <row r="1104" spans="1:16" x14ac:dyDescent="0.2">
      <c r="A1104" s="2">
        <v>42589</v>
      </c>
      <c r="B1104" s="3">
        <v>9398174944.8298798</v>
      </c>
      <c r="C1104" s="3">
        <f t="shared" si="102"/>
        <v>10107781348.270517</v>
      </c>
      <c r="D1104" s="4">
        <f>LN(Table1[[#This Row],[NV]])</f>
        <v>22.963781352566553</v>
      </c>
      <c r="E1104" s="5">
        <v>444399</v>
      </c>
      <c r="F1104" s="5">
        <f t="shared" si="103"/>
        <v>197490471201</v>
      </c>
      <c r="G1104" s="8">
        <f t="shared" si="104"/>
        <v>222547148758.06668</v>
      </c>
      <c r="H1104" s="5">
        <f t="shared" si="105"/>
        <v>5779177.0571714267</v>
      </c>
      <c r="I1104" s="5">
        <f t="shared" si="106"/>
        <v>6150630.3276682412</v>
      </c>
      <c r="J1104" s="5">
        <f>Table1[[#This Row],[DAA 
(n)]]^1.5</f>
        <v>296250853.01354492</v>
      </c>
      <c r="K1104" s="5">
        <f t="shared" si="107"/>
        <v>323528044.45911521</v>
      </c>
      <c r="L1104" s="7">
        <f>LN(Table1[[#This Row],[NV]]/Table1[[#This Row],[NV_MA-1]])</f>
        <v>-3.1646234680681959</v>
      </c>
      <c r="M1104" s="7">
        <f>LN(Table1[[#This Row],[NV]]/Table1[[#This Row],[NV_MA-2]])</f>
        <v>7.331716225732051</v>
      </c>
      <c r="N1104" s="4">
        <f>LN(Table1[[#This Row],[NV]]/Table1[[#This Row],[NV_MA-3]])</f>
        <v>3.3689849936641436</v>
      </c>
      <c r="O1104" s="7">
        <f>LN(Table1[[#This Row],[NV]]/Table1[[#This Row],[Metcalfe
NV ~ n^2]])</f>
        <v>-3.0451748204735622</v>
      </c>
      <c r="P1104" s="7">
        <f>Table1[[#This Row],[NV_MA-1]]*$M$3</f>
        <v>222547148758.06668</v>
      </c>
    </row>
    <row r="1105" spans="1:16" x14ac:dyDescent="0.2">
      <c r="A1105" s="2">
        <v>42588</v>
      </c>
      <c r="B1105" s="3">
        <v>9334869325.4143391</v>
      </c>
      <c r="C1105" s="3">
        <f t="shared" si="102"/>
        <v>10143604159.566576</v>
      </c>
      <c r="D1105" s="4">
        <f>LN(Table1[[#This Row],[NV]])</f>
        <v>22.957022615493361</v>
      </c>
      <c r="E1105" s="5">
        <v>424854</v>
      </c>
      <c r="F1105" s="5">
        <f t="shared" si="103"/>
        <v>180500921316</v>
      </c>
      <c r="G1105" s="8">
        <f t="shared" si="104"/>
        <v>223116527783.39999</v>
      </c>
      <c r="H1105" s="5">
        <f t="shared" si="105"/>
        <v>5505895.7781514106</v>
      </c>
      <c r="I1105" s="5">
        <f t="shared" si="106"/>
        <v>6159428.9035167666</v>
      </c>
      <c r="J1105" s="5">
        <f>Table1[[#This Row],[DAA 
(n)]]^1.5</f>
        <v>276923343.95061052</v>
      </c>
      <c r="K1105" s="5">
        <f t="shared" si="107"/>
        <v>324161941.018525</v>
      </c>
      <c r="L1105" s="7">
        <f>LN(Table1[[#This Row],[NV]]/Table1[[#This Row],[NV_MA-1]])</f>
        <v>-3.1739374025473923</v>
      </c>
      <c r="M1105" s="7">
        <f>LN(Table1[[#This Row],[NV]]/Table1[[#This Row],[NV_MA-2]])</f>
        <v>7.3235279947495968</v>
      </c>
      <c r="N1105" s="4">
        <f>LN(Table1[[#This Row],[NV]]/Table1[[#This Row],[NV_MA-3]])</f>
        <v>3.3602688486457368</v>
      </c>
      <c r="O1105" s="7">
        <f>LN(Table1[[#This Row],[NV]]/Table1[[#This Row],[Metcalfe
NV ~ n^2]])</f>
        <v>-2.9619791034567267</v>
      </c>
      <c r="P1105" s="7">
        <f>Table1[[#This Row],[NV_MA-1]]*$M$3</f>
        <v>223116527783.39999</v>
      </c>
    </row>
    <row r="1106" spans="1:16" x14ac:dyDescent="0.2">
      <c r="A1106" s="2">
        <v>42587</v>
      </c>
      <c r="B1106" s="3">
        <v>9183311868.8289604</v>
      </c>
      <c r="C1106" s="3">
        <f t="shared" si="102"/>
        <v>10168337756.934076</v>
      </c>
      <c r="D1106" s="4">
        <f>LN(Table1[[#This Row],[NV]])</f>
        <v>22.940653746541894</v>
      </c>
      <c r="E1106" s="5">
        <v>482120</v>
      </c>
      <c r="F1106" s="5">
        <f t="shared" si="103"/>
        <v>232439694400</v>
      </c>
      <c r="G1106" s="8">
        <f t="shared" si="104"/>
        <v>224274507859.53333</v>
      </c>
      <c r="H1106" s="5">
        <f t="shared" si="105"/>
        <v>6308997.4063054631</v>
      </c>
      <c r="I1106" s="5">
        <f t="shared" si="106"/>
        <v>6177674.4451507293</v>
      </c>
      <c r="J1106" s="5">
        <f>Table1[[#This Row],[DAA 
(n)]]^1.5</f>
        <v>334759354.55805838</v>
      </c>
      <c r="K1106" s="5">
        <f t="shared" si="107"/>
        <v>325464633.12492424</v>
      </c>
      <c r="L1106" s="7">
        <f>LN(Table1[[#This Row],[NV]]/Table1[[#This Row],[NV_MA-1]])</f>
        <v>-3.1954828734857732</v>
      </c>
      <c r="M1106" s="7">
        <f>LN(Table1[[#This Row],[NV]]/Table1[[#This Row],[NV_MA-2]])</f>
        <v>7.3042012913015704</v>
      </c>
      <c r="N1106" s="4">
        <f>LN(Table1[[#This Row],[NV]]/Table1[[#This Row],[NV_MA-3]])</f>
        <v>3.3398893868263571</v>
      </c>
      <c r="O1106" s="7">
        <f>LN(Table1[[#This Row],[NV]]/Table1[[#This Row],[Metcalfe
NV ~ n^2]])</f>
        <v>-3.2312429028626659</v>
      </c>
      <c r="P1106" s="7">
        <f>Table1[[#This Row],[NV_MA-1]]*$M$3</f>
        <v>224274507859.53333</v>
      </c>
    </row>
    <row r="1107" spans="1:16" x14ac:dyDescent="0.2">
      <c r="A1107" s="2">
        <v>42586</v>
      </c>
      <c r="B1107" s="3">
        <v>9217820765.3372002</v>
      </c>
      <c r="C1107" s="3">
        <f t="shared" si="102"/>
        <v>10217777148.906208</v>
      </c>
      <c r="D1107" s="4">
        <f>LN(Table1[[#This Row],[NV]])</f>
        <v>22.944404487069708</v>
      </c>
      <c r="E1107" s="5">
        <v>488042</v>
      </c>
      <c r="F1107" s="5">
        <f t="shared" si="103"/>
        <v>238184993764</v>
      </c>
      <c r="G1107" s="8">
        <f t="shared" si="104"/>
        <v>224130674225.39999</v>
      </c>
      <c r="H1107" s="5">
        <f t="shared" si="105"/>
        <v>6392450.6149757076</v>
      </c>
      <c r="I1107" s="5">
        <f t="shared" si="106"/>
        <v>6175564.1320000701</v>
      </c>
      <c r="J1107" s="5">
        <f>Table1[[#This Row],[DAA 
(n)]]^1.5</f>
        <v>340946155.1720013</v>
      </c>
      <c r="K1107" s="5">
        <f t="shared" si="107"/>
        <v>325308908.02622068</v>
      </c>
      <c r="L1107" s="7">
        <f>LN(Table1[[#This Row],[NV]]/Table1[[#This Row],[NV_MA-1]])</f>
        <v>-3.1910905987169964</v>
      </c>
      <c r="M1107" s="7">
        <f>LN(Table1[[#This Row],[NV]]/Table1[[#This Row],[NV_MA-2]])</f>
        <v>7.3082936933553073</v>
      </c>
      <c r="N1107" s="4">
        <f>LN(Table1[[#This Row],[NV]]/Table1[[#This Row],[NV_MA-3]])</f>
        <v>3.3441187119671842</v>
      </c>
      <c r="O1107" s="7">
        <f>LN(Table1[[#This Row],[NV]]/Table1[[#This Row],[Metcalfe
NV ~ n^2]])</f>
        <v>-3.2519090063415441</v>
      </c>
      <c r="P1107" s="7">
        <f>Table1[[#This Row],[NV_MA-1]]*$M$3</f>
        <v>224130674225.39999</v>
      </c>
    </row>
    <row r="1108" spans="1:16" x14ac:dyDescent="0.2">
      <c r="A1108" s="2">
        <v>42585</v>
      </c>
      <c r="B1108" s="3">
        <v>9008295636.5271301</v>
      </c>
      <c r="C1108" s="3">
        <f t="shared" si="102"/>
        <v>10261011521.619677</v>
      </c>
      <c r="D1108" s="4">
        <f>LN(Table1[[#This Row],[NV]])</f>
        <v>22.921411727135478</v>
      </c>
      <c r="E1108" s="5">
        <v>512566</v>
      </c>
      <c r="F1108" s="5">
        <f t="shared" si="103"/>
        <v>262723904356</v>
      </c>
      <c r="G1108" s="8">
        <f t="shared" si="104"/>
        <v>223888111761.29999</v>
      </c>
      <c r="H1108" s="5">
        <f t="shared" si="105"/>
        <v>6738799.9048171975</v>
      </c>
      <c r="I1108" s="5">
        <f t="shared" si="106"/>
        <v>6172035.4211865431</v>
      </c>
      <c r="J1108" s="5">
        <f>Table1[[#This Row],[DAA 
(n)]]^1.5</f>
        <v>366965040.24244261</v>
      </c>
      <c r="K1108" s="5">
        <f t="shared" si="107"/>
        <v>325047491.501158</v>
      </c>
      <c r="L1108" s="7">
        <f>LN(Table1[[#This Row],[NV]]/Table1[[#This Row],[NV_MA-1]])</f>
        <v>-3.2130005358081313</v>
      </c>
      <c r="M1108" s="7">
        <f>LN(Table1[[#This Row],[NV]]/Table1[[#This Row],[NV_MA-2]])</f>
        <v>7.2858724956740337</v>
      </c>
      <c r="N1108" s="4">
        <f>LN(Table1[[#This Row],[NV]]/Table1[[#This Row],[NV_MA-3]])</f>
        <v>3.3219298698212092</v>
      </c>
      <c r="O1108" s="7">
        <f>LN(Table1[[#This Row],[NV]]/Table1[[#This Row],[Metcalfe
NV ~ n^2]])</f>
        <v>-3.3729577972465403</v>
      </c>
      <c r="P1108" s="7">
        <f>Table1[[#This Row],[NV_MA-1]]*$M$3</f>
        <v>223888111761.29999</v>
      </c>
    </row>
    <row r="1109" spans="1:16" x14ac:dyDescent="0.2">
      <c r="A1109" s="2">
        <v>42584</v>
      </c>
      <c r="B1109" s="3">
        <v>8322263415.3542099</v>
      </c>
      <c r="C1109" s="3">
        <f t="shared" si="102"/>
        <v>10317272961.362452</v>
      </c>
      <c r="D1109" s="4">
        <f>LN(Table1[[#This Row],[NV]])</f>
        <v>22.842200099896655</v>
      </c>
      <c r="E1109" s="5">
        <v>541551</v>
      </c>
      <c r="F1109" s="5">
        <f t="shared" si="103"/>
        <v>293277485601</v>
      </c>
      <c r="G1109" s="8">
        <f t="shared" si="104"/>
        <v>223721203114.89999</v>
      </c>
      <c r="H1109" s="5">
        <f t="shared" si="105"/>
        <v>7149660.5634638565</v>
      </c>
      <c r="I1109" s="5">
        <f t="shared" si="106"/>
        <v>6169721.7275353102</v>
      </c>
      <c r="J1109" s="5">
        <f>Table1[[#This Row],[DAA 
(n)]]^1.5</f>
        <v>398528186.71294367</v>
      </c>
      <c r="K1109" s="5">
        <f t="shared" si="107"/>
        <v>324872221.77438033</v>
      </c>
      <c r="L1109" s="7">
        <f>LN(Table1[[#This Row],[NV]]/Table1[[#This Row],[NV_MA-1]])</f>
        <v>-3.2914663847595578</v>
      </c>
      <c r="M1109" s="7">
        <f>LN(Table1[[#This Row],[NV]]/Table1[[#This Row],[NV_MA-2]])</f>
        <v>7.2070358059178465</v>
      </c>
      <c r="N1109" s="4">
        <f>LN(Table1[[#This Row],[NV]]/Table1[[#This Row],[NV_MA-3]])</f>
        <v>3.2432576006829201</v>
      </c>
      <c r="O1109" s="7">
        <f>LN(Table1[[#This Row],[NV]]/Table1[[#This Row],[Metcalfe
NV ~ n^2]])</f>
        <v>-3.5621849477308318</v>
      </c>
      <c r="P1109" s="7">
        <f>Table1[[#This Row],[NV_MA-1]]*$M$3</f>
        <v>223721203114.89999</v>
      </c>
    </row>
    <row r="1110" spans="1:16" x14ac:dyDescent="0.2">
      <c r="A1110" s="2">
        <v>42583</v>
      </c>
      <c r="B1110" s="3">
        <v>9577030363.5625706</v>
      </c>
      <c r="C1110" s="3">
        <f t="shared" si="102"/>
        <v>10387249926.520311</v>
      </c>
      <c r="D1110" s="4">
        <f>LN(Table1[[#This Row],[NV]])</f>
        <v>22.982633397947879</v>
      </c>
      <c r="E1110" s="5">
        <v>510170</v>
      </c>
      <c r="F1110" s="5">
        <f t="shared" si="103"/>
        <v>260273428900</v>
      </c>
      <c r="G1110" s="8">
        <f t="shared" si="104"/>
        <v>220478387912.23334</v>
      </c>
      <c r="H1110" s="5">
        <f t="shared" si="105"/>
        <v>6704908.8589482438</v>
      </c>
      <c r="I1110" s="5">
        <f t="shared" si="106"/>
        <v>6123251.0656887786</v>
      </c>
      <c r="J1110" s="5">
        <f>Table1[[#This Row],[DAA 
(n)]]^1.5</f>
        <v>364394971.45530504</v>
      </c>
      <c r="K1110" s="5">
        <f t="shared" si="107"/>
        <v>321406766.98957705</v>
      </c>
      <c r="L1110" s="7">
        <f>LN(Table1[[#This Row],[NV]]/Table1[[#This Row],[NV_MA-1]])</f>
        <v>-3.1364321150782692</v>
      </c>
      <c r="M1110" s="7">
        <f>LN(Table1[[#This Row],[NV]]/Table1[[#This Row],[NV_MA-2]])</f>
        <v>7.3550296646229159</v>
      </c>
      <c r="N1110" s="4">
        <f>LN(Table1[[#This Row],[NV]]/Table1[[#This Row],[NV_MA-3]])</f>
        <v>3.3944153321738471</v>
      </c>
      <c r="O1110" s="7">
        <f>LN(Table1[[#This Row],[NV]]/Table1[[#This Row],[Metcalfe
NV ~ n^2]])</f>
        <v>-3.3023651670333787</v>
      </c>
      <c r="P1110" s="7">
        <f>Table1[[#This Row],[NV_MA-1]]*$M$3</f>
        <v>220478387912.23334</v>
      </c>
    </row>
    <row r="1111" spans="1:16" x14ac:dyDescent="0.2">
      <c r="A1111" s="2">
        <v>42582</v>
      </c>
      <c r="B1111" s="3">
        <v>9864724773.4741707</v>
      </c>
      <c r="C1111" s="3">
        <f t="shared" si="102"/>
        <v>10436383006.804209</v>
      </c>
      <c r="D1111" s="4">
        <f>LN(Table1[[#This Row],[NV]])</f>
        <v>23.012231076738757</v>
      </c>
      <c r="E1111" s="5">
        <v>490761</v>
      </c>
      <c r="F1111" s="5">
        <f t="shared" si="103"/>
        <v>240846359121</v>
      </c>
      <c r="G1111" s="8">
        <f t="shared" si="104"/>
        <v>218223860249.73334</v>
      </c>
      <c r="H1111" s="5">
        <f t="shared" si="105"/>
        <v>6430791.0632465845</v>
      </c>
      <c r="I1111" s="5">
        <f t="shared" si="106"/>
        <v>6089829.7889204118</v>
      </c>
      <c r="J1111" s="5">
        <f>Table1[[#This Row],[DAA 
(n)]]^1.5</f>
        <v>343799360.16313565</v>
      </c>
      <c r="K1111" s="5">
        <f t="shared" si="107"/>
        <v>318952739.55567968</v>
      </c>
      <c r="L1111" s="7">
        <f>LN(Table1[[#This Row],[NV]]/Table1[[#This Row],[NV_MA-1]])</f>
        <v>-3.0965561779937221</v>
      </c>
      <c r="M1111" s="7">
        <f>LN(Table1[[#This Row],[NV]]/Table1[[#This Row],[NV_MA-2]])</f>
        <v>7.3901003867174193</v>
      </c>
      <c r="N1111" s="4">
        <f>LN(Table1[[#This Row],[NV]]/Table1[[#This Row],[NV_MA-3]])</f>
        <v>3.4316775788282841</v>
      </c>
      <c r="O1111" s="7">
        <f>LN(Table1[[#This Row],[NV]]/Table1[[#This Row],[Metcalfe
NV ~ n^2]])</f>
        <v>-3.1951939763790893</v>
      </c>
      <c r="P1111" s="7">
        <f>Table1[[#This Row],[NV_MA-1]]*$M$3</f>
        <v>218223860249.73334</v>
      </c>
    </row>
    <row r="1112" spans="1:16" x14ac:dyDescent="0.2">
      <c r="A1112" s="2">
        <v>42581</v>
      </c>
      <c r="B1112" s="3">
        <v>10345916190.862801</v>
      </c>
      <c r="C1112" s="3">
        <f t="shared" si="102"/>
        <v>10462618497.72024</v>
      </c>
      <c r="D1112" s="4">
        <f>LN(Table1[[#This Row],[NV]])</f>
        <v>23.059857707863067</v>
      </c>
      <c r="E1112" s="5">
        <v>453074</v>
      </c>
      <c r="F1112" s="5">
        <f t="shared" si="103"/>
        <v>205276049476</v>
      </c>
      <c r="G1112" s="8">
        <f t="shared" si="104"/>
        <v>218473540797.56668</v>
      </c>
      <c r="H1112" s="5">
        <f t="shared" si="105"/>
        <v>5900750.0301744742</v>
      </c>
      <c r="I1112" s="5">
        <f t="shared" si="106"/>
        <v>6093391.9738108357</v>
      </c>
      <c r="J1112" s="5">
        <f>Table1[[#This Row],[DAA 
(n)]]^1.5</f>
        <v>304967606.21464282</v>
      </c>
      <c r="K1112" s="5">
        <f t="shared" si="107"/>
        <v>319219021.00112158</v>
      </c>
      <c r="L1112" s="7">
        <f>LN(Table1[[#This Row],[NV]]/Table1[[#This Row],[NV_MA-1]])</f>
        <v>-3.0500730415384498</v>
      </c>
      <c r="M1112" s="7">
        <f>LN(Table1[[#This Row],[NV]]/Table1[[#This Row],[NV_MA-2]])</f>
        <v>7.437142248876456</v>
      </c>
      <c r="N1112" s="4">
        <f>LN(Table1[[#This Row],[NV]]/Table1[[#This Row],[NV_MA-3]])</f>
        <v>3.4784696964960173</v>
      </c>
      <c r="O1112" s="7">
        <f>LN(Table1[[#This Row],[NV]]/Table1[[#This Row],[Metcalfe
NV ~ n^2]])</f>
        <v>-2.9877637852019689</v>
      </c>
      <c r="P1112" s="7">
        <f>Table1[[#This Row],[NV_MA-1]]*$M$3</f>
        <v>218473540797.56668</v>
      </c>
    </row>
    <row r="1113" spans="1:16" x14ac:dyDescent="0.2">
      <c r="A1113" s="2">
        <v>42580</v>
      </c>
      <c r="B1113" s="3">
        <v>10379602821.8769</v>
      </c>
      <c r="C1113" s="3">
        <f t="shared" si="102"/>
        <v>10471035726.784054</v>
      </c>
      <c r="D1113" s="4">
        <f>LN(Table1[[#This Row],[NV]])</f>
        <v>23.063108450163725</v>
      </c>
      <c r="E1113" s="5">
        <v>462610</v>
      </c>
      <c r="F1113" s="5">
        <f t="shared" si="103"/>
        <v>214008012100</v>
      </c>
      <c r="G1113" s="8">
        <f t="shared" si="104"/>
        <v>220196500644.66666</v>
      </c>
      <c r="H1113" s="5">
        <f t="shared" si="105"/>
        <v>6034580.746401757</v>
      </c>
      <c r="I1113" s="5">
        <f t="shared" si="106"/>
        <v>6118664.096203601</v>
      </c>
      <c r="J1113" s="5">
        <f>Table1[[#This Row],[DAA 
(n)]]^1.5</f>
        <v>314646224.31801277</v>
      </c>
      <c r="K1113" s="5">
        <f t="shared" si="107"/>
        <v>321083943.87343204</v>
      </c>
      <c r="L1113" s="7">
        <f>LN(Table1[[#This Row],[NV]]/Table1[[#This Row],[NV_MA-1]])</f>
        <v>-3.0546777192313987</v>
      </c>
      <c r="M1113" s="7">
        <f>LN(Table1[[#This Row],[NV]]/Table1[[#This Row],[NV_MA-2]])</f>
        <v>7.4362541044368911</v>
      </c>
      <c r="N1113" s="4">
        <f>LN(Table1[[#This Row],[NV]]/Table1[[#This Row],[NV_MA-3]])</f>
        <v>3.4758952958626628</v>
      </c>
      <c r="O1113" s="7">
        <f>LN(Table1[[#This Row],[NV]]/Table1[[#This Row],[Metcalfe
NV ~ n^2]])</f>
        <v>-3.0261708408233163</v>
      </c>
      <c r="P1113" s="7">
        <f>Table1[[#This Row],[NV_MA-1]]*$M$3</f>
        <v>220196500644.66666</v>
      </c>
    </row>
    <row r="1114" spans="1:16" x14ac:dyDescent="0.2">
      <c r="A1114" s="2">
        <v>42579</v>
      </c>
      <c r="B1114" s="3">
        <v>10356911756.9361</v>
      </c>
      <c r="C1114" s="3">
        <f t="shared" si="102"/>
        <v>10459546583.990192</v>
      </c>
      <c r="D1114" s="4">
        <f>LN(Table1[[#This Row],[NV]])</f>
        <v>23.060919936379374</v>
      </c>
      <c r="E1114" s="5">
        <v>495202</v>
      </c>
      <c r="F1114" s="5">
        <f t="shared" si="103"/>
        <v>245225020804</v>
      </c>
      <c r="G1114" s="8">
        <f t="shared" si="104"/>
        <v>220275019981.36667</v>
      </c>
      <c r="H1114" s="5">
        <f t="shared" si="105"/>
        <v>6493445.6840126086</v>
      </c>
      <c r="I1114" s="5">
        <f t="shared" si="106"/>
        <v>6119852.9727003537</v>
      </c>
      <c r="J1114" s="5">
        <f>Table1[[#This Row],[DAA 
(n)]]^1.5</f>
        <v>348476571.31029999</v>
      </c>
      <c r="K1114" s="5">
        <f t="shared" si="107"/>
        <v>321170407.84095347</v>
      </c>
      <c r="L1114" s="7">
        <f>LN(Table1[[#This Row],[NV]]/Table1[[#This Row],[NV_MA-1]])</f>
        <v>-3.0572227570308312</v>
      </c>
      <c r="M1114" s="7">
        <f>LN(Table1[[#This Row],[NV]]/Table1[[#This Row],[NV_MA-2]])</f>
        <v>7.433871306248018</v>
      </c>
      <c r="N1114" s="4">
        <f>LN(Table1[[#This Row],[NV]]/Table1[[#This Row],[NV_MA-3]])</f>
        <v>3.4734375305962084</v>
      </c>
      <c r="O1114" s="7">
        <f>LN(Table1[[#This Row],[NV]]/Table1[[#This Row],[Metcalfe
NV ~ n^2]])</f>
        <v>-3.1645221418537872</v>
      </c>
      <c r="P1114" s="7">
        <f>Table1[[#This Row],[NV_MA-1]]*$M$3</f>
        <v>220275019981.36667</v>
      </c>
    </row>
    <row r="1115" spans="1:16" x14ac:dyDescent="0.2">
      <c r="A1115" s="2">
        <v>42578</v>
      </c>
      <c r="B1115" s="3">
        <v>10357038128.458799</v>
      </c>
      <c r="C1115" s="3">
        <f t="shared" si="102"/>
        <v>10453256810.432165</v>
      </c>
      <c r="D1115" s="4">
        <f>LN(Table1[[#This Row],[NV]])</f>
        <v>23.06093213796559</v>
      </c>
      <c r="E1115" s="5">
        <v>472568</v>
      </c>
      <c r="F1115" s="5">
        <f t="shared" si="103"/>
        <v>223320514624</v>
      </c>
      <c r="G1115" s="8">
        <f t="shared" si="104"/>
        <v>221918006183.36667</v>
      </c>
      <c r="H1115" s="5">
        <f t="shared" si="105"/>
        <v>6174543.6835639281</v>
      </c>
      <c r="I1115" s="5">
        <f t="shared" si="106"/>
        <v>6142266.9987760428</v>
      </c>
      <c r="J1115" s="5">
        <f>Table1[[#This Row],[DAA 
(n)]]^1.5</f>
        <v>324860168.31066597</v>
      </c>
      <c r="K1115" s="5">
        <f t="shared" si="107"/>
        <v>322880800.30688179</v>
      </c>
      <c r="L1115" s="7">
        <f>LN(Table1[[#This Row],[NV]]/Table1[[#This Row],[NV_MA-1]])</f>
        <v>-3.0646416711133568</v>
      </c>
      <c r="M1115" s="7">
        <f>LN(Table1[[#This Row],[NV]]/Table1[[#This Row],[NV_MA-2]])</f>
        <v>7.4302276879447726</v>
      </c>
      <c r="N1115" s="4">
        <f>LN(Table1[[#This Row],[NV]]/Table1[[#This Row],[NV_MA-3]])</f>
        <v>3.468138364187999</v>
      </c>
      <c r="O1115" s="7">
        <f>LN(Table1[[#This Row],[NV]]/Table1[[#This Row],[Metcalfe
NV ~ n^2]])</f>
        <v>-3.0709417238444701</v>
      </c>
      <c r="P1115" s="7">
        <f>Table1[[#This Row],[NV_MA-1]]*$M$3</f>
        <v>221918006183.36667</v>
      </c>
    </row>
    <row r="1116" spans="1:16" x14ac:dyDescent="0.2">
      <c r="A1116" s="2">
        <v>42577</v>
      </c>
      <c r="B1116" s="3">
        <v>10329969987.225401</v>
      </c>
      <c r="C1116" s="3">
        <f t="shared" si="102"/>
        <v>10449514456.797771</v>
      </c>
      <c r="D1116" s="4">
        <f>LN(Table1[[#This Row],[NV]])</f>
        <v>23.058315214674455</v>
      </c>
      <c r="E1116" s="5">
        <v>510407</v>
      </c>
      <c r="F1116" s="5">
        <f t="shared" si="103"/>
        <v>260515305649</v>
      </c>
      <c r="G1116" s="8">
        <f t="shared" si="104"/>
        <v>222553977705.26666</v>
      </c>
      <c r="H1116" s="5">
        <f t="shared" si="105"/>
        <v>6708260.6863189694</v>
      </c>
      <c r="I1116" s="5">
        <f t="shared" si="106"/>
        <v>6151551.4583142558</v>
      </c>
      <c r="J1116" s="5">
        <f>Table1[[#This Row],[DAA 
(n)]]^1.5</f>
        <v>364648921.03280532</v>
      </c>
      <c r="K1116" s="5">
        <f t="shared" si="107"/>
        <v>323567494.14756936</v>
      </c>
      <c r="L1116" s="7">
        <f>LN(Table1[[#This Row],[NV]]/Table1[[#This Row],[NV_MA-1]])</f>
        <v>-3.0701202908846614</v>
      </c>
      <c r="M1116" s="7">
        <f>LN(Table1[[#This Row],[NV]]/Table1[[#This Row],[NV_MA-2]])</f>
        <v>7.4261003370617953</v>
      </c>
      <c r="N1116" s="4">
        <f>LN(Table1[[#This Row],[NV]]/Table1[[#This Row],[NV_MA-3]])</f>
        <v>3.4633969272896201</v>
      </c>
      <c r="O1116" s="7">
        <f>LN(Table1[[#This Row],[NV]]/Table1[[#This Row],[Metcalfe
NV ~ n^2]])</f>
        <v>-3.2276122366299727</v>
      </c>
      <c r="P1116" s="7">
        <f>Table1[[#This Row],[NV_MA-1]]*$M$3</f>
        <v>222553977705.26666</v>
      </c>
    </row>
    <row r="1117" spans="1:16" x14ac:dyDescent="0.2">
      <c r="A1117" s="2">
        <v>42576</v>
      </c>
      <c r="B1117" s="3">
        <v>10336696888.0972</v>
      </c>
      <c r="C1117" s="3">
        <f t="shared" si="102"/>
        <v>10435177907.679647</v>
      </c>
      <c r="D1117" s="4">
        <f>LN(Table1[[#This Row],[NV]])</f>
        <v>23.058966205097821</v>
      </c>
      <c r="E1117" s="5">
        <v>499950</v>
      </c>
      <c r="F1117" s="5">
        <f t="shared" si="103"/>
        <v>249950002500</v>
      </c>
      <c r="G1117" s="8">
        <f t="shared" si="104"/>
        <v>222138361845.26666</v>
      </c>
      <c r="H1117" s="5">
        <f t="shared" si="105"/>
        <v>6560475.5730333775</v>
      </c>
      <c r="I1117" s="5">
        <f t="shared" si="106"/>
        <v>6145727.7040512254</v>
      </c>
      <c r="J1117" s="5">
        <f>Table1[[#This Row],[DAA 
(n)]]^1.5</f>
        <v>353500358.91053295</v>
      </c>
      <c r="K1117" s="5">
        <f t="shared" si="107"/>
        <v>323128520.48141384</v>
      </c>
      <c r="L1117" s="7">
        <f>LN(Table1[[#This Row],[NV]]/Table1[[#This Row],[NV_MA-1]])</f>
        <v>-3.0676000711355367</v>
      </c>
      <c r="M1117" s="7">
        <f>LN(Table1[[#This Row],[NV]]/Table1[[#This Row],[NV_MA-2]])</f>
        <v>7.4276984889867457</v>
      </c>
      <c r="N1117" s="4">
        <f>LN(Table1[[#This Row],[NV]]/Table1[[#This Row],[NV_MA-3]])</f>
        <v>3.4654055068233136</v>
      </c>
      <c r="O1117" s="7">
        <f>LN(Table1[[#This Row],[NV]]/Table1[[#This Row],[Metcalfe
NV ~ n^2]])</f>
        <v>-3.1855605397101709</v>
      </c>
      <c r="P1117" s="7">
        <f>Table1[[#This Row],[NV_MA-1]]*$M$3</f>
        <v>222138361845.26666</v>
      </c>
    </row>
    <row r="1118" spans="1:16" x14ac:dyDescent="0.2">
      <c r="A1118" s="2">
        <v>42575</v>
      </c>
      <c r="B1118" s="3">
        <v>10434613478.864599</v>
      </c>
      <c r="C1118" s="3">
        <f t="shared" si="102"/>
        <v>10440656045.376659</v>
      </c>
      <c r="D1118" s="4">
        <f>LN(Table1[[#This Row],[NV]])</f>
        <v>23.068394335952423</v>
      </c>
      <c r="E1118" s="5">
        <v>435414</v>
      </c>
      <c r="F1118" s="5">
        <f t="shared" si="103"/>
        <v>189585351396</v>
      </c>
      <c r="G1118" s="8">
        <f t="shared" si="104"/>
        <v>223087073648.89999</v>
      </c>
      <c r="H1118" s="5">
        <f t="shared" si="105"/>
        <v>5653438.270767604</v>
      </c>
      <c r="I1118" s="5">
        <f t="shared" si="106"/>
        <v>6158790.9621009491</v>
      </c>
      <c r="J1118" s="5">
        <f>Table1[[#This Row],[DAA 
(n)]]^1.5</f>
        <v>287311879.65821785</v>
      </c>
      <c r="K1118" s="5">
        <f t="shared" si="107"/>
        <v>324121147.29703659</v>
      </c>
      <c r="L1118" s="7">
        <f>LN(Table1[[#This Row],[NV]]/Table1[[#This Row],[NV_MA-1]])</f>
        <v>-3.0624336610358425</v>
      </c>
      <c r="M1118" s="7">
        <f>LN(Table1[[#This Row],[NV]]/Table1[[#This Row],[NV_MA-2]])</f>
        <v>7.4350032920928735</v>
      </c>
      <c r="N1118" s="4">
        <f>LN(Table1[[#This Row],[NV]]/Table1[[#This Row],[NV_MA-3]])</f>
        <v>3.4717664206726617</v>
      </c>
      <c r="O1118" s="7">
        <f>LN(Table1[[#This Row],[NV]]/Table1[[#This Row],[Metcalfe
NV ~ n^2]])</f>
        <v>-2.8997108272605394</v>
      </c>
      <c r="P1118" s="7">
        <f>Table1[[#This Row],[NV_MA-1]]*$M$3</f>
        <v>223087073648.89999</v>
      </c>
    </row>
    <row r="1119" spans="1:16" x14ac:dyDescent="0.2">
      <c r="A1119" s="2">
        <v>42574</v>
      </c>
      <c r="B1119" s="3">
        <v>10370234739.6273</v>
      </c>
      <c r="C1119" s="3">
        <f t="shared" si="102"/>
        <v>10440297118.916849</v>
      </c>
      <c r="D1119" s="4">
        <f>LN(Table1[[#This Row],[NV]])</f>
        <v>23.062205495347008</v>
      </c>
      <c r="E1119" s="5">
        <v>449056</v>
      </c>
      <c r="F1119" s="5">
        <f t="shared" si="103"/>
        <v>201651291136</v>
      </c>
      <c r="G1119" s="8">
        <f t="shared" si="104"/>
        <v>226295595231.73334</v>
      </c>
      <c r="H1119" s="5">
        <f t="shared" si="105"/>
        <v>5844420.2279286478</v>
      </c>
      <c r="I1119" s="5">
        <f t="shared" si="106"/>
        <v>6205395.2759558288</v>
      </c>
      <c r="J1119" s="5">
        <f>Table1[[#This Row],[DAA 
(n)]]^1.5</f>
        <v>300919793.62010622</v>
      </c>
      <c r="K1119" s="5">
        <f t="shared" si="107"/>
        <v>327574916.3489415</v>
      </c>
      <c r="L1119" s="7">
        <f>LN(Table1[[#This Row],[NV]]/Table1[[#This Row],[NV_MA-1]])</f>
        <v>-3.0829024297619383</v>
      </c>
      <c r="M1119" s="7">
        <f>LN(Table1[[#This Row],[NV]]/Table1[[#This Row],[NV_MA-2]])</f>
        <v>7.4212758179419147</v>
      </c>
      <c r="N1119" s="4">
        <f>LN(Table1[[#This Row],[NV]]/Table1[[#This Row],[NV_MA-3]])</f>
        <v>3.4549781562567174</v>
      </c>
      <c r="O1119" s="7">
        <f>LN(Table1[[#This Row],[NV]]/Table1[[#This Row],[Metcalfe
NV ~ n^2]])</f>
        <v>-2.9676002657547156</v>
      </c>
      <c r="P1119" s="7">
        <f>Table1[[#This Row],[NV_MA-1]]*$M$3</f>
        <v>226295595231.73334</v>
      </c>
    </row>
    <row r="1120" spans="1:16" x14ac:dyDescent="0.2">
      <c r="A1120" s="2">
        <v>42573</v>
      </c>
      <c r="B1120" s="3">
        <v>10261661310.9347</v>
      </c>
      <c r="C1120" s="3">
        <f t="shared" si="102"/>
        <v>10422947023.46973</v>
      </c>
      <c r="D1120" s="4">
        <f>LN(Table1[[#This Row],[NV]])</f>
        <v>23.051680584724956</v>
      </c>
      <c r="E1120" s="5">
        <v>470889</v>
      </c>
      <c r="F1120" s="5">
        <f t="shared" si="103"/>
        <v>221736450321</v>
      </c>
      <c r="G1120" s="8">
        <f t="shared" si="104"/>
        <v>229546461355.23334</v>
      </c>
      <c r="H1120" s="5">
        <f t="shared" si="105"/>
        <v>6150929.9616785618</v>
      </c>
      <c r="I1120" s="5">
        <f t="shared" si="106"/>
        <v>6251470.0510041546</v>
      </c>
      <c r="J1120" s="5">
        <f>Table1[[#This Row],[DAA 
(n)]]^1.5</f>
        <v>323130399.92424875</v>
      </c>
      <c r="K1120" s="5">
        <f t="shared" si="107"/>
        <v>331028456.91267639</v>
      </c>
      <c r="L1120" s="7">
        <f>LN(Table1[[#This Row],[NV]]/Table1[[#This Row],[NV_MA-1]])</f>
        <v>-3.1076907072249345</v>
      </c>
      <c r="M1120" s="7">
        <f>LN(Table1[[#This Row],[NV]]/Table1[[#This Row],[NV_MA-2]])</f>
        <v>7.4033533825088078</v>
      </c>
      <c r="N1120" s="4">
        <f>LN(Table1[[#This Row],[NV]]/Table1[[#This Row],[NV_MA-3]])</f>
        <v>3.4339656825331946</v>
      </c>
      <c r="O1120" s="7">
        <f>LN(Table1[[#This Row],[NV]]/Table1[[#This Row],[Metcalfe
NV ~ n^2]])</f>
        <v>-3.0730747681440316</v>
      </c>
      <c r="P1120" s="7">
        <f>Table1[[#This Row],[NV_MA-1]]*$M$3</f>
        <v>229546461355.23334</v>
      </c>
    </row>
    <row r="1121" spans="1:16" x14ac:dyDescent="0.2">
      <c r="A1121" s="2">
        <v>42572</v>
      </c>
      <c r="B1121" s="3">
        <v>10517518017.163</v>
      </c>
      <c r="C1121" s="3">
        <f t="shared" si="102"/>
        <v>10391966214.73015</v>
      </c>
      <c r="D1121" s="4">
        <f>LN(Table1[[#This Row],[NV]])</f>
        <v>23.076308086492659</v>
      </c>
      <c r="E1121" s="5">
        <v>451643</v>
      </c>
      <c r="F1121" s="5">
        <f t="shared" si="103"/>
        <v>203981399449</v>
      </c>
      <c r="G1121" s="8">
        <f t="shared" si="104"/>
        <v>232378283584.83334</v>
      </c>
      <c r="H1121" s="5">
        <f t="shared" si="105"/>
        <v>5880684.2192318365</v>
      </c>
      <c r="I1121" s="5">
        <f t="shared" si="106"/>
        <v>6290562.986930131</v>
      </c>
      <c r="J1121" s="5">
        <f>Table1[[#This Row],[DAA 
(n)]]^1.5</f>
        <v>303523921.94248021</v>
      </c>
      <c r="K1121" s="5">
        <f t="shared" si="107"/>
        <v>333994846.72628415</v>
      </c>
      <c r="L1121" s="7">
        <f>LN(Table1[[#This Row],[NV]]/Table1[[#This Row],[NV_MA-1]])</f>
        <v>-3.0953243269381097</v>
      </c>
      <c r="M1121" s="7">
        <f>LN(Table1[[#This Row],[NV]]/Table1[[#This Row],[NV_MA-2]])</f>
        <v>7.4217469567450447</v>
      </c>
      <c r="N1121" s="4">
        <f>LN(Table1[[#This Row],[NV]]/Table1[[#This Row],[NV_MA-3]])</f>
        <v>3.449671964633934</v>
      </c>
      <c r="O1121" s="7">
        <f>LN(Table1[[#This Row],[NV]]/Table1[[#This Row],[Metcalfe
NV ~ n^2]])</f>
        <v>-2.9649865609693258</v>
      </c>
      <c r="P1121" s="7">
        <f>Table1[[#This Row],[NV_MA-1]]*$M$3</f>
        <v>232378283584.83334</v>
      </c>
    </row>
    <row r="1122" spans="1:16" x14ac:dyDescent="0.2">
      <c r="A1122" s="2">
        <v>42571</v>
      </c>
      <c r="B1122" s="3">
        <v>10523563158.025101</v>
      </c>
      <c r="C1122" s="3">
        <f t="shared" si="102"/>
        <v>10391487319.113045</v>
      </c>
      <c r="D1122" s="4">
        <f>LN(Table1[[#This Row],[NV]])</f>
        <v>23.076882690143307</v>
      </c>
      <c r="E1122" s="5">
        <v>470700</v>
      </c>
      <c r="F1122" s="5">
        <f t="shared" si="103"/>
        <v>221558490000</v>
      </c>
      <c r="G1122" s="8">
        <f t="shared" si="104"/>
        <v>237266326068.39999</v>
      </c>
      <c r="H1122" s="5">
        <f t="shared" si="105"/>
        <v>6148272.2102321126</v>
      </c>
      <c r="I1122" s="5">
        <f t="shared" si="106"/>
        <v>6356884.9161980571</v>
      </c>
      <c r="J1122" s="5">
        <f>Table1[[#This Row],[DAA 
(n)]]^1.5</f>
        <v>322935877.91231835</v>
      </c>
      <c r="K1122" s="5">
        <f t="shared" si="107"/>
        <v>339065667.85551327</v>
      </c>
      <c r="L1122" s="7">
        <f>LN(Table1[[#This Row],[NV]]/Table1[[#This Row],[NV_MA-1]])</f>
        <v>-3.1155663957017663</v>
      </c>
      <c r="M1122" s="7">
        <f>LN(Table1[[#This Row],[NV]]/Table1[[#This Row],[NV_MA-2]])</f>
        <v>7.4118336678654204</v>
      </c>
      <c r="N1122" s="4">
        <f>LN(Table1[[#This Row],[NV]]/Table1[[#This Row],[NV_MA-3]])</f>
        <v>3.4351783330697985</v>
      </c>
      <c r="O1122" s="7">
        <f>LN(Table1[[#This Row],[NV]]/Table1[[#This Row],[Metcalfe
NV ~ n^2]])</f>
        <v>-3.0470697646351588</v>
      </c>
      <c r="P1122" s="7">
        <f>Table1[[#This Row],[NV_MA-1]]*$M$3</f>
        <v>237266326068.39999</v>
      </c>
    </row>
    <row r="1123" spans="1:16" x14ac:dyDescent="0.2">
      <c r="A1123" s="2">
        <v>42570</v>
      </c>
      <c r="B1123" s="3">
        <v>10638288184.5075</v>
      </c>
      <c r="C1123" s="3">
        <f t="shared" si="102"/>
        <v>10418372639.145365</v>
      </c>
      <c r="D1123" s="4">
        <f>LN(Table1[[#This Row],[NV]])</f>
        <v>23.087725423001835</v>
      </c>
      <c r="E1123" s="5">
        <v>473547</v>
      </c>
      <c r="F1123" s="5">
        <f t="shared" si="103"/>
        <v>224246761209</v>
      </c>
      <c r="G1123" s="8">
        <f t="shared" si="104"/>
        <v>240619732350.53333</v>
      </c>
      <c r="H1123" s="5">
        <f t="shared" si="105"/>
        <v>6188315.2491970733</v>
      </c>
      <c r="I1123" s="5">
        <f t="shared" si="106"/>
        <v>6402613.047896089</v>
      </c>
      <c r="J1123" s="5">
        <f>Table1[[#This Row],[DAA 
(n)]]^1.5</f>
        <v>325870190.4596957</v>
      </c>
      <c r="K1123" s="5">
        <f t="shared" si="107"/>
        <v>342555020.08305049</v>
      </c>
      <c r="L1123" s="7">
        <f>LN(Table1[[#This Row],[NV]]/Table1[[#This Row],[NV_MA-1]])</f>
        <v>-3.1187582272167509</v>
      </c>
      <c r="M1123" s="7">
        <f>LN(Table1[[#This Row],[NV]]/Table1[[#This Row],[NV_MA-2]])</f>
        <v>7.4155086692653356</v>
      </c>
      <c r="N1123" s="4">
        <f>LN(Table1[[#This Row],[NV]]/Table1[[#This Row],[NV_MA-3]])</f>
        <v>3.4357825776586681</v>
      </c>
      <c r="O1123" s="7">
        <f>LN(Table1[[#This Row],[NV]]/Table1[[#This Row],[Metcalfe
NV ~ n^2]])</f>
        <v>-3.0482874720099535</v>
      </c>
      <c r="P1123" s="7">
        <f>Table1[[#This Row],[NV_MA-1]]*$M$3</f>
        <v>240619732350.53333</v>
      </c>
    </row>
    <row r="1124" spans="1:16" x14ac:dyDescent="0.2">
      <c r="A1124" s="2">
        <v>42569</v>
      </c>
      <c r="B1124" s="3">
        <v>10644433355.511801</v>
      </c>
      <c r="C1124" s="3">
        <f t="shared" si="102"/>
        <v>10464470069.600807</v>
      </c>
      <c r="D1124" s="4">
        <f>LN(Table1[[#This Row],[NV]])</f>
        <v>23.088302902828701</v>
      </c>
      <c r="E1124" s="5">
        <v>488612</v>
      </c>
      <c r="F1124" s="5">
        <f t="shared" si="103"/>
        <v>238741686544</v>
      </c>
      <c r="G1124" s="8">
        <f t="shared" si="104"/>
        <v>241716385417.43332</v>
      </c>
      <c r="H1124" s="5">
        <f t="shared" si="105"/>
        <v>6400486.8970525144</v>
      </c>
      <c r="I1124" s="5">
        <f t="shared" si="106"/>
        <v>6418384.0094533851</v>
      </c>
      <c r="J1124" s="5">
        <f>Table1[[#This Row],[DAA 
(n)]]^1.5</f>
        <v>341543632.56491387</v>
      </c>
      <c r="K1124" s="5">
        <f t="shared" si="107"/>
        <v>343729562.93999165</v>
      </c>
      <c r="L1124" s="7">
        <f>LN(Table1[[#This Row],[NV]]/Table1[[#This Row],[NV_MA-1]])</f>
        <v>-3.1227280119059868</v>
      </c>
      <c r="M1124" s="7">
        <f>LN(Table1[[#This Row],[NV]]/Table1[[#This Row],[NV_MA-2]])</f>
        <v>7.4136259707704681</v>
      </c>
      <c r="N1124" s="4">
        <f>LN(Table1[[#This Row],[NV]]/Table1[[#This Row],[NV_MA-3]])</f>
        <v>3.4329371509165392</v>
      </c>
      <c r="O1124" s="7">
        <f>LN(Table1[[#This Row],[NV]]/Table1[[#This Row],[Metcalfe
NV ~ n^2]])</f>
        <v>-3.1103450921141791</v>
      </c>
      <c r="P1124" s="7">
        <f>Table1[[#This Row],[NV_MA-1]]*$M$3</f>
        <v>241716385417.43332</v>
      </c>
    </row>
    <row r="1125" spans="1:16" x14ac:dyDescent="0.2">
      <c r="A1125" s="2">
        <v>42568</v>
      </c>
      <c r="B1125" s="3">
        <v>10737317029.688499</v>
      </c>
      <c r="C1125" s="3">
        <f t="shared" si="102"/>
        <v>10505820086.838367</v>
      </c>
      <c r="D1125" s="4">
        <f>LN(Table1[[#This Row],[NV]])</f>
        <v>23.096991083803193</v>
      </c>
      <c r="E1125" s="5">
        <v>437943</v>
      </c>
      <c r="F1125" s="5">
        <f t="shared" si="103"/>
        <v>191794071249</v>
      </c>
      <c r="G1125" s="8">
        <f t="shared" si="104"/>
        <v>244386133856.5</v>
      </c>
      <c r="H1125" s="5">
        <f t="shared" si="105"/>
        <v>5688811.2701193308</v>
      </c>
      <c r="I1125" s="5">
        <f t="shared" si="106"/>
        <v>6454309.7712735729</v>
      </c>
      <c r="J1125" s="5">
        <f>Table1[[#This Row],[DAA 
(n)]]^1.5</f>
        <v>289818686.32819551</v>
      </c>
      <c r="K1125" s="5">
        <f t="shared" si="107"/>
        <v>346488127.46714574</v>
      </c>
      <c r="L1125" s="7">
        <f>LN(Table1[[#This Row],[NV]]/Table1[[#This Row],[NV_MA-1]])</f>
        <v>-3.1250242433831068</v>
      </c>
      <c r="M1125" s="7">
        <f>LN(Table1[[#This Row],[NV]]/Table1[[#This Row],[NV_MA-2]])</f>
        <v>7.4167324365723646</v>
      </c>
      <c r="N1125" s="4">
        <f>LN(Table1[[#This Row],[NV]]/Table1[[#This Row],[NV_MA-3]])</f>
        <v>3.4336319719600716</v>
      </c>
      <c r="O1125" s="7">
        <f>LN(Table1[[#This Row],[NV]]/Table1[[#This Row],[Metcalfe
NV ~ n^2]])</f>
        <v>-2.882697004004267</v>
      </c>
      <c r="P1125" s="7">
        <f>Table1[[#This Row],[NV_MA-1]]*$M$3</f>
        <v>244386133856.5</v>
      </c>
    </row>
    <row r="1126" spans="1:16" x14ac:dyDescent="0.2">
      <c r="A1126" s="2">
        <v>42567</v>
      </c>
      <c r="B1126" s="3">
        <v>10486771967.51</v>
      </c>
      <c r="C1126" s="3">
        <f t="shared" si="102"/>
        <v>10539652440.301817</v>
      </c>
      <c r="D1126" s="4">
        <f>LN(Table1[[#This Row],[NV]])</f>
        <v>23.073380487260753</v>
      </c>
      <c r="E1126" s="5">
        <v>468834</v>
      </c>
      <c r="F1126" s="5">
        <f t="shared" si="103"/>
        <v>219805319556</v>
      </c>
      <c r="G1126" s="8">
        <f t="shared" si="104"/>
        <v>249039798425.83334</v>
      </c>
      <c r="H1126" s="5">
        <f t="shared" si="105"/>
        <v>6122036.2661889195</v>
      </c>
      <c r="I1126" s="5">
        <f t="shared" si="106"/>
        <v>6519195.3261397742</v>
      </c>
      <c r="J1126" s="5">
        <f>Table1[[#This Row],[DAA 
(n)]]^1.5</f>
        <v>321017456.20560515</v>
      </c>
      <c r="K1126" s="5">
        <f t="shared" si="107"/>
        <v>351387024.7778641</v>
      </c>
      <c r="L1126" s="7">
        <f>LN(Table1[[#This Row],[NV]]/Table1[[#This Row],[NV_MA-1]])</f>
        <v>-3.167498066413903</v>
      </c>
      <c r="M1126" s="7">
        <f>LN(Table1[[#This Row],[NV]]/Table1[[#This Row],[NV_MA-2]])</f>
        <v>7.3831189772105583</v>
      </c>
      <c r="N1126" s="4">
        <f>LN(Table1[[#This Row],[NV]]/Table1[[#This Row],[NV_MA-3]])</f>
        <v>3.3959816785909851</v>
      </c>
      <c r="O1126" s="7">
        <f>LN(Table1[[#This Row],[NV]]/Table1[[#This Row],[Metcalfe
NV ~ n^2]])</f>
        <v>-3.0426275931639588</v>
      </c>
      <c r="P1126" s="7">
        <f>Table1[[#This Row],[NV_MA-1]]*$M$3</f>
        <v>249039798425.83334</v>
      </c>
    </row>
    <row r="1127" spans="1:16" x14ac:dyDescent="0.2">
      <c r="A1127" s="2">
        <v>42566</v>
      </c>
      <c r="B1127" s="3">
        <v>10508840826.728901</v>
      </c>
      <c r="C1127" s="3">
        <f t="shared" si="102"/>
        <v>10590832085.396454</v>
      </c>
      <c r="D1127" s="4">
        <f>LN(Table1[[#This Row],[NV]])</f>
        <v>23.07548272333862</v>
      </c>
      <c r="E1127" s="5">
        <v>446635</v>
      </c>
      <c r="F1127" s="5">
        <f t="shared" si="103"/>
        <v>199482823225</v>
      </c>
      <c r="G1127" s="8">
        <f t="shared" si="104"/>
        <v>253160151916.93332</v>
      </c>
      <c r="H1127" s="5">
        <f t="shared" si="105"/>
        <v>5810496.6859952481</v>
      </c>
      <c r="I1127" s="5">
        <f t="shared" si="106"/>
        <v>6574559.2095567565</v>
      </c>
      <c r="J1127" s="5">
        <f>Table1[[#This Row],[DAA 
(n)]]^1.5</f>
        <v>298489548.81385279</v>
      </c>
      <c r="K1127" s="5">
        <f t="shared" si="107"/>
        <v>355639984.65144503</v>
      </c>
      <c r="L1127" s="7">
        <f>LN(Table1[[#This Row],[NV]]/Table1[[#This Row],[NV_MA-1]])</f>
        <v>-3.1818054135974045</v>
      </c>
      <c r="M1127" s="7">
        <f>LN(Table1[[#This Row],[NV]]/Table1[[#This Row],[NV_MA-2]])</f>
        <v>7.3767646299294194</v>
      </c>
      <c r="N1127" s="4">
        <f>LN(Table1[[#This Row],[NV]]/Table1[[#This Row],[NV_MA-3]])</f>
        <v>3.3860532252789688</v>
      </c>
      <c r="O1127" s="7">
        <f>LN(Table1[[#This Row],[NV]]/Table1[[#This Row],[Metcalfe
NV ~ n^2]])</f>
        <v>-2.9435112471081606</v>
      </c>
      <c r="P1127" s="7">
        <f>Table1[[#This Row],[NV_MA-1]]*$M$3</f>
        <v>253160151916.93332</v>
      </c>
    </row>
    <row r="1128" spans="1:16" x14ac:dyDescent="0.2">
      <c r="A1128" s="2">
        <v>42565</v>
      </c>
      <c r="B1128" s="3">
        <v>10415480467.018499</v>
      </c>
      <c r="C1128" s="3">
        <f t="shared" si="102"/>
        <v>10603373590.053804</v>
      </c>
      <c r="D1128" s="4">
        <f>LN(Table1[[#This Row],[NV]])</f>
        <v>23.066559042810219</v>
      </c>
      <c r="E1128" s="5">
        <v>485920</v>
      </c>
      <c r="F1128" s="5">
        <f t="shared" si="103"/>
        <v>236118246400</v>
      </c>
      <c r="G1128" s="8">
        <f t="shared" si="104"/>
        <v>258014836168.89999</v>
      </c>
      <c r="H1128" s="5">
        <f t="shared" si="105"/>
        <v>6362538.9462734517</v>
      </c>
      <c r="I1128" s="5">
        <f t="shared" si="106"/>
        <v>6641000.4393543266</v>
      </c>
      <c r="J1128" s="5">
        <f>Table1[[#This Row],[DAA 
(n)]]^1.5</f>
        <v>338724930.12869334</v>
      </c>
      <c r="K1128" s="5">
        <f t="shared" si="107"/>
        <v>360699600.72174561</v>
      </c>
      <c r="L1128" s="7">
        <f>LN(Table1[[#This Row],[NV]]/Table1[[#This Row],[NV_MA-1]])</f>
        <v>-3.2097238819351075</v>
      </c>
      <c r="M1128" s="7">
        <f>LN(Table1[[#This Row],[NV]]/Table1[[#This Row],[NV_MA-2]])</f>
        <v>7.3577858641295135</v>
      </c>
      <c r="N1128" s="4">
        <f>LN(Table1[[#This Row],[NV]]/Table1[[#This Row],[NV_MA-3]])</f>
        <v>3.363003003890916</v>
      </c>
      <c r="O1128" s="7">
        <f>LN(Table1[[#This Row],[NV]]/Table1[[#This Row],[Metcalfe
NV ~ n^2]])</f>
        <v>-3.1210395177489323</v>
      </c>
      <c r="P1128" s="7">
        <f>Table1[[#This Row],[NV_MA-1]]*$M$3</f>
        <v>258014836168.89999</v>
      </c>
    </row>
    <row r="1129" spans="1:16" x14ac:dyDescent="0.2">
      <c r="A1129" s="2">
        <v>42564</v>
      </c>
      <c r="B1129" s="3">
        <v>10373781515.222</v>
      </c>
      <c r="C1129" s="3">
        <f t="shared" si="102"/>
        <v>10613691945.608488</v>
      </c>
      <c r="D1129" s="4">
        <f>LN(Table1[[#This Row],[NV]])</f>
        <v>23.062547451850097</v>
      </c>
      <c r="E1129" s="5">
        <v>451100</v>
      </c>
      <c r="F1129" s="5">
        <f t="shared" si="103"/>
        <v>203491210000</v>
      </c>
      <c r="G1129" s="8">
        <f t="shared" si="104"/>
        <v>259679925980.10001</v>
      </c>
      <c r="H1129" s="5">
        <f t="shared" si="105"/>
        <v>5873071.3342841547</v>
      </c>
      <c r="I1129" s="5">
        <f t="shared" si="106"/>
        <v>6664069.7558136871</v>
      </c>
      <c r="J1129" s="5">
        <f>Table1[[#This Row],[DAA 
(n)]]^1.5</f>
        <v>302976706.74657476</v>
      </c>
      <c r="K1129" s="5">
        <f t="shared" si="107"/>
        <v>362447462.52336985</v>
      </c>
      <c r="L1129" s="7">
        <f>LN(Table1[[#This Row],[NV]]/Table1[[#This Row],[NV_MA-1]])</f>
        <v>-3.2201682038198092</v>
      </c>
      <c r="M1129" s="7">
        <f>LN(Table1[[#This Row],[NV]]/Table1[[#This Row],[NV_MA-2]])</f>
        <v>7.3503065215169894</v>
      </c>
      <c r="N1129" s="4">
        <f>LN(Table1[[#This Row],[NV]]/Table1[[#This Row],[NV_MA-3]])</f>
        <v>3.3541573610646163</v>
      </c>
      <c r="O1129" s="7">
        <f>LN(Table1[[#This Row],[NV]]/Table1[[#This Row],[Metcalfe
NV ~ n^2]])</f>
        <v>-2.9763411949428771</v>
      </c>
      <c r="P1129" s="7">
        <f>Table1[[#This Row],[NV_MA-1]]*$M$3</f>
        <v>259679925980.10001</v>
      </c>
    </row>
    <row r="1130" spans="1:16" x14ac:dyDescent="0.2">
      <c r="A1130" s="2">
        <v>42563</v>
      </c>
      <c r="B1130" s="3">
        <v>10556900220.416599</v>
      </c>
      <c r="C1130" s="3">
        <f t="shared" si="102"/>
        <v>10635434548.763109</v>
      </c>
      <c r="D1130" s="4">
        <f>LN(Table1[[#This Row],[NV]])</f>
        <v>23.080045532400028</v>
      </c>
      <c r="E1130" s="5">
        <v>475560</v>
      </c>
      <c r="F1130" s="5">
        <f t="shared" si="103"/>
        <v>226157313600</v>
      </c>
      <c r="G1130" s="8">
        <f t="shared" si="104"/>
        <v>264129792847.96667</v>
      </c>
      <c r="H1130" s="5">
        <f t="shared" si="105"/>
        <v>6216638.4186550723</v>
      </c>
      <c r="I1130" s="5">
        <f t="shared" si="106"/>
        <v>6725109.8979679216</v>
      </c>
      <c r="J1130" s="5">
        <f>Table1[[#This Row],[DAA 
(n)]]^1.5</f>
        <v>327950258.50823098</v>
      </c>
      <c r="K1130" s="5">
        <f t="shared" si="107"/>
        <v>367091339.0775646</v>
      </c>
      <c r="L1130" s="7">
        <f>LN(Table1[[#This Row],[NV]]/Table1[[#This Row],[NV_MA-1]])</f>
        <v>-3.2196609264531895</v>
      </c>
      <c r="M1130" s="7">
        <f>LN(Table1[[#This Row],[NV]]/Table1[[#This Row],[NV_MA-2]])</f>
        <v>7.3586867073761102</v>
      </c>
      <c r="N1130" s="4">
        <f>LN(Table1[[#This Row],[NV]]/Table1[[#This Row],[NV_MA-3]])</f>
        <v>3.3589242770264152</v>
      </c>
      <c r="O1130" s="7">
        <f>LN(Table1[[#This Row],[NV]]/Table1[[#This Row],[Metcalfe
NV ~ n^2]])</f>
        <v>-3.0644511395449325</v>
      </c>
      <c r="P1130" s="7">
        <f>Table1[[#This Row],[NV_MA-1]]*$M$3</f>
        <v>264129792847.96667</v>
      </c>
    </row>
    <row r="1131" spans="1:16" x14ac:dyDescent="0.2">
      <c r="A1131" s="2">
        <v>42562</v>
      </c>
      <c r="B1131" s="3">
        <v>10244547989.054399</v>
      </c>
      <c r="C1131" s="3">
        <f t="shared" si="102"/>
        <v>10633277913.973024</v>
      </c>
      <c r="D1131" s="4">
        <f>LN(Table1[[#This Row],[NV]])</f>
        <v>23.050011497513086</v>
      </c>
      <c r="E1131" s="5">
        <v>494651</v>
      </c>
      <c r="F1131" s="5">
        <f t="shared" si="103"/>
        <v>244679611801</v>
      </c>
      <c r="G1131" s="8">
        <f t="shared" si="104"/>
        <v>265822237146.76666</v>
      </c>
      <c r="H1131" s="5">
        <f t="shared" si="105"/>
        <v>6485669.8813763959</v>
      </c>
      <c r="I1131" s="5">
        <f t="shared" si="106"/>
        <v>6748970.5390119636</v>
      </c>
      <c r="J1131" s="5">
        <f>Table1[[#This Row],[DAA 
(n)]]^1.5</f>
        <v>347895120.19713116</v>
      </c>
      <c r="K1131" s="5">
        <f t="shared" si="107"/>
        <v>368884640.77294344</v>
      </c>
      <c r="L1131" s="7">
        <f>LN(Table1[[#This Row],[NV]]/Table1[[#This Row],[NV_MA-1]])</f>
        <v>-3.2560821434123377</v>
      </c>
      <c r="M1131" s="7">
        <f>LN(Table1[[#This Row],[NV]]/Table1[[#This Row],[NV_MA-2]])</f>
        <v>7.3251109590345944</v>
      </c>
      <c r="N1131" s="4">
        <f>LN(Table1[[#This Row],[NV]]/Table1[[#This Row],[NV_MA-3]])</f>
        <v>3.3240169710177687</v>
      </c>
      <c r="O1131" s="7">
        <f>LN(Table1[[#This Row],[NV]]/Table1[[#This Row],[Metcalfe
NV ~ n^2]])</f>
        <v>-3.1732039872484759</v>
      </c>
      <c r="P1131" s="7">
        <f>Table1[[#This Row],[NV_MA-1]]*$M$3</f>
        <v>265822237146.76666</v>
      </c>
    </row>
    <row r="1132" spans="1:16" x14ac:dyDescent="0.2">
      <c r="A1132" s="2">
        <v>42561</v>
      </c>
      <c r="B1132" s="3">
        <v>10238451113.8043</v>
      </c>
      <c r="C1132" s="3">
        <f t="shared" si="102"/>
        <v>10607579044.177063</v>
      </c>
      <c r="D1132" s="4">
        <f>LN(Table1[[#This Row],[NV]])</f>
        <v>23.049416186699517</v>
      </c>
      <c r="E1132" s="5">
        <v>400962</v>
      </c>
      <c r="F1132" s="5">
        <f t="shared" si="103"/>
        <v>160770525444</v>
      </c>
      <c r="G1132" s="8">
        <f t="shared" si="104"/>
        <v>264952206439.26666</v>
      </c>
      <c r="H1132" s="5">
        <f t="shared" si="105"/>
        <v>5173060.135787488</v>
      </c>
      <c r="I1132" s="5">
        <f t="shared" si="106"/>
        <v>6736235.6133921482</v>
      </c>
      <c r="J1132" s="5">
        <f>Table1[[#This Row],[DAA 
(n)]]^1.5</f>
        <v>253895394.64723945</v>
      </c>
      <c r="K1132" s="5">
        <f t="shared" si="107"/>
        <v>367943901.18093818</v>
      </c>
      <c r="L1132" s="7">
        <f>LN(Table1[[#This Row],[NV]]/Table1[[#This Row],[NV_MA-1]])</f>
        <v>-3.2533991069081778</v>
      </c>
      <c r="M1132" s="7">
        <f>LN(Table1[[#This Row],[NV]]/Table1[[#This Row],[NV_MA-2]])</f>
        <v>7.3264043741717639</v>
      </c>
      <c r="N1132" s="4">
        <f>LN(Table1[[#This Row],[NV]]/Table1[[#This Row],[NV_MA-3]])</f>
        <v>3.3259751446299437</v>
      </c>
      <c r="O1132" s="7">
        <f>LN(Table1[[#This Row],[NV]]/Table1[[#This Row],[Metcalfe
NV ~ n^2]])</f>
        <v>-2.7538276907127468</v>
      </c>
      <c r="P1132" s="7">
        <f>Table1[[#This Row],[NV_MA-1]]*$M$3</f>
        <v>264952206439.26666</v>
      </c>
    </row>
    <row r="1133" spans="1:16" x14ac:dyDescent="0.2">
      <c r="A1133" s="2">
        <v>42560</v>
      </c>
      <c r="B1133" s="3">
        <v>10268410207.2526</v>
      </c>
      <c r="C1133" s="3">
        <f t="shared" si="102"/>
        <v>10568637734.792253</v>
      </c>
      <c r="D1133" s="4">
        <f>LN(Table1[[#This Row],[NV]])</f>
        <v>23.052338049220879</v>
      </c>
      <c r="E1133" s="5">
        <v>434260</v>
      </c>
      <c r="F1133" s="5">
        <f t="shared" si="103"/>
        <v>188581747600</v>
      </c>
      <c r="G1133" s="8">
        <f t="shared" si="104"/>
        <v>267878259007.79999</v>
      </c>
      <c r="H1133" s="5">
        <f t="shared" si="105"/>
        <v>5637302.2046938613</v>
      </c>
      <c r="I1133" s="5">
        <f t="shared" si="106"/>
        <v>6781823.8210772434</v>
      </c>
      <c r="J1133" s="5">
        <f>Table1[[#This Row],[DAA 
(n)]]^1.5</f>
        <v>286170420.75095063</v>
      </c>
      <c r="K1133" s="5">
        <f t="shared" si="107"/>
        <v>371214606.32278728</v>
      </c>
      <c r="L1133" s="7">
        <f>LN(Table1[[#This Row],[NV]]/Table1[[#This Row],[NV_MA-1]])</f>
        <v>-3.2614604075966427</v>
      </c>
      <c r="M1133" s="7">
        <f>LN(Table1[[#This Row],[NV]]/Table1[[#This Row],[NV_MA-2]])</f>
        <v>7.3225814253194708</v>
      </c>
      <c r="N1133" s="4">
        <f>LN(Table1[[#This Row],[NV]]/Table1[[#This Row],[NV_MA-3]])</f>
        <v>3.3200471421887858</v>
      </c>
      <c r="O1133" s="7">
        <f>LN(Table1[[#This Row],[NV]]/Table1[[#This Row],[Metcalfe
NV ~ n^2]])</f>
        <v>-2.9104593748746468</v>
      </c>
      <c r="P1133" s="7">
        <f>Table1[[#This Row],[NV_MA-1]]*$M$3</f>
        <v>267878259007.79999</v>
      </c>
    </row>
    <row r="1134" spans="1:16" x14ac:dyDescent="0.2">
      <c r="A1134" s="2">
        <v>42559</v>
      </c>
      <c r="B1134" s="3">
        <v>10472859283.711599</v>
      </c>
      <c r="C1134" s="3">
        <f t="shared" si="102"/>
        <v>10527213709.015766</v>
      </c>
      <c r="D1134" s="4">
        <f>LN(Table1[[#This Row],[NV]])</f>
        <v>23.072052917545903</v>
      </c>
      <c r="E1134" s="5">
        <v>463219</v>
      </c>
      <c r="F1134" s="5">
        <f t="shared" si="103"/>
        <v>214571841961</v>
      </c>
      <c r="G1134" s="8">
        <f t="shared" si="104"/>
        <v>270727205954.60001</v>
      </c>
      <c r="H1134" s="5">
        <f t="shared" si="105"/>
        <v>6043134.3326271698</v>
      </c>
      <c r="I1134" s="5">
        <f t="shared" si="106"/>
        <v>6823699.5038319128</v>
      </c>
      <c r="J1134" s="5">
        <f>Table1[[#This Row],[DAA 
(n)]]^1.5</f>
        <v>315267749.7958402</v>
      </c>
      <c r="K1134" s="5">
        <f t="shared" si="107"/>
        <v>374301170.76933378</v>
      </c>
      <c r="L1134" s="7">
        <f>LN(Table1[[#This Row],[NV]]/Table1[[#This Row],[NV_MA-1]])</f>
        <v>-3.2523246132042205</v>
      </c>
      <c r="M1134" s="7">
        <f>LN(Table1[[#This Row],[NV]]/Table1[[#This Row],[NV_MA-2]])</f>
        <v>7.336140585556449</v>
      </c>
      <c r="N1134" s="4">
        <f>LN(Table1[[#This Row],[NV]]/Table1[[#This Row],[NV_MA-3]])</f>
        <v>3.3314816167858528</v>
      </c>
      <c r="O1134" s="7">
        <f>LN(Table1[[#This Row],[NV]]/Table1[[#This Row],[Metcalfe
NV ~ n^2]])</f>
        <v>-3.019857529249975</v>
      </c>
      <c r="P1134" s="7">
        <f>Table1[[#This Row],[NV_MA-1]]*$M$3</f>
        <v>270727205954.60001</v>
      </c>
    </row>
    <row r="1135" spans="1:16" x14ac:dyDescent="0.2">
      <c r="A1135" s="2">
        <v>42558</v>
      </c>
      <c r="B1135" s="3">
        <v>10076877246.4394</v>
      </c>
      <c r="C1135" s="3">
        <f t="shared" si="102"/>
        <v>10482020330.410746</v>
      </c>
      <c r="D1135" s="4">
        <f>LN(Table1[[#This Row],[NV]])</f>
        <v>23.033509254612419</v>
      </c>
      <c r="E1135" s="5">
        <v>463940</v>
      </c>
      <c r="F1135" s="5">
        <f t="shared" si="103"/>
        <v>215240323600</v>
      </c>
      <c r="G1135" s="8">
        <f t="shared" si="104"/>
        <v>271328040958.86667</v>
      </c>
      <c r="H1135" s="5">
        <f t="shared" si="105"/>
        <v>6053262.0271702996</v>
      </c>
      <c r="I1135" s="5">
        <f t="shared" si="106"/>
        <v>6832638.1408587955</v>
      </c>
      <c r="J1135" s="5">
        <f>Table1[[#This Row],[DAA 
(n)]]^1.5</f>
        <v>316004107.14258766</v>
      </c>
      <c r="K1135" s="5">
        <f t="shared" si="107"/>
        <v>374956550.34757274</v>
      </c>
      <c r="L1135" s="7">
        <f>LN(Table1[[#This Row],[NV]]/Table1[[#This Row],[NV_MA-1]])</f>
        <v>-3.2930851544125956</v>
      </c>
      <c r="M1135" s="7">
        <f>LN(Table1[[#This Row],[NV]]/Table1[[#This Row],[NV_MA-2]])</f>
        <v>7.2962878398313746</v>
      </c>
      <c r="N1135" s="4">
        <f>LN(Table1[[#This Row],[NV]]/Table1[[#This Row],[NV_MA-3]])</f>
        <v>3.2911885431304921</v>
      </c>
      <c r="O1135" s="7">
        <f>LN(Table1[[#This Row],[NV]]/Table1[[#This Row],[Metcalfe
NV ~ n^2]])</f>
        <v>-3.0615117703921046</v>
      </c>
      <c r="P1135" s="7">
        <f>Table1[[#This Row],[NV_MA-1]]*$M$3</f>
        <v>271328040958.86667</v>
      </c>
    </row>
    <row r="1136" spans="1:16" x14ac:dyDescent="0.2">
      <c r="A1136" s="2">
        <v>42557</v>
      </c>
      <c r="B1136" s="3">
        <v>10666493627.992901</v>
      </c>
      <c r="C1136" s="3">
        <f t="shared" si="102"/>
        <v>10447544711.218422</v>
      </c>
      <c r="D1136" s="4">
        <f>LN(Table1[[#This Row],[NV]])</f>
        <v>23.09037322857078</v>
      </c>
      <c r="E1136" s="5">
        <v>477624</v>
      </c>
      <c r="F1136" s="5">
        <f t="shared" si="103"/>
        <v>228124685376</v>
      </c>
      <c r="G1136" s="8">
        <f t="shared" si="104"/>
        <v>272975735153.66666</v>
      </c>
      <c r="H1136" s="5">
        <f t="shared" si="105"/>
        <v>6245688.0117856991</v>
      </c>
      <c r="I1136" s="5">
        <f t="shared" si="106"/>
        <v>6856383.6222696686</v>
      </c>
      <c r="J1136" s="5">
        <f>Table1[[#This Row],[DAA 
(n)]]^1.5</f>
        <v>330087601.59694976</v>
      </c>
      <c r="K1136" s="5">
        <f t="shared" si="107"/>
        <v>376723181.68473363</v>
      </c>
      <c r="L1136" s="7">
        <f>LN(Table1[[#This Row],[NV]]/Table1[[#This Row],[NV_MA-1]])</f>
        <v>-3.2422755173893325</v>
      </c>
      <c r="M1136" s="7">
        <f>LN(Table1[[#This Row],[NV]]/Table1[[#This Row],[NV_MA-2]])</f>
        <v>7.3496825366363723</v>
      </c>
      <c r="N1136" s="4">
        <f>LN(Table1[[#This Row],[NV]]/Table1[[#This Row],[NV_MA-3]])</f>
        <v>3.3433520189521091</v>
      </c>
      <c r="O1136" s="7">
        <f>LN(Table1[[#This Row],[NV]]/Table1[[#This Row],[Metcalfe
NV ~ n^2]])</f>
        <v>-3.0627849535377392</v>
      </c>
      <c r="P1136" s="7">
        <f>Table1[[#This Row],[NV_MA-1]]*$M$3</f>
        <v>272975735153.66666</v>
      </c>
    </row>
    <row r="1137" spans="1:16" x14ac:dyDescent="0.2">
      <c r="A1137" s="2">
        <v>42556</v>
      </c>
      <c r="B1137" s="3">
        <v>10514851946.741199</v>
      </c>
      <c r="C1137" s="3">
        <f t="shared" si="102"/>
        <v>10397196445.844572</v>
      </c>
      <c r="D1137" s="4">
        <f>LN(Table1[[#This Row],[NV]])</f>
        <v>23.07605456580615</v>
      </c>
      <c r="E1137" s="5">
        <v>480529</v>
      </c>
      <c r="F1137" s="5">
        <f t="shared" si="103"/>
        <v>230908119841</v>
      </c>
      <c r="G1137" s="8">
        <f t="shared" si="104"/>
        <v>274334646584.60001</v>
      </c>
      <c r="H1137" s="5">
        <f t="shared" si="105"/>
        <v>6286589.2905699154</v>
      </c>
      <c r="I1137" s="5">
        <f t="shared" si="106"/>
        <v>6875642.7930799909</v>
      </c>
      <c r="J1137" s="5">
        <f>Table1[[#This Row],[DAA 
(n)]]^1.5</f>
        <v>333103659.42012054</v>
      </c>
      <c r="K1137" s="5">
        <f t="shared" si="107"/>
        <v>378167190.01176161</v>
      </c>
      <c r="L1137" s="7">
        <f>LN(Table1[[#This Row],[NV]]/Table1[[#This Row],[NV_MA-1]])</f>
        <v>-3.261559970201918</v>
      </c>
      <c r="M1137" s="7">
        <f>LN(Table1[[#This Row],[NV]]/Table1[[#This Row],[NV_MA-2]])</f>
        <v>7.3325588714845589</v>
      </c>
      <c r="N1137" s="4">
        <f>LN(Table1[[#This Row],[NV]]/Table1[[#This Row],[NV_MA-3]])</f>
        <v>3.3252076083904001</v>
      </c>
      <c r="O1137" s="7">
        <f>LN(Table1[[#This Row],[NV]]/Table1[[#This Row],[Metcalfe
NV ~ n^2]])</f>
        <v>-3.0892311529326371</v>
      </c>
      <c r="P1137" s="7">
        <f>Table1[[#This Row],[NV_MA-1]]*$M$3</f>
        <v>274334646584.60001</v>
      </c>
    </row>
    <row r="1138" spans="1:16" x14ac:dyDescent="0.2">
      <c r="A1138" s="2">
        <v>42555</v>
      </c>
      <c r="B1138" s="3">
        <v>10696138828.8104</v>
      </c>
      <c r="C1138" s="3">
        <f t="shared" si="102"/>
        <v>10346237109.995855</v>
      </c>
      <c r="D1138" s="4">
        <f>LN(Table1[[#This Row],[NV]])</f>
        <v>23.093148656169149</v>
      </c>
      <c r="E1138" s="5">
        <v>507658</v>
      </c>
      <c r="F1138" s="5">
        <f t="shared" si="103"/>
        <v>257716644964</v>
      </c>
      <c r="G1138" s="8">
        <f t="shared" si="104"/>
        <v>273817181557.39999</v>
      </c>
      <c r="H1138" s="5">
        <f t="shared" si="105"/>
        <v>6669389.0952802012</v>
      </c>
      <c r="I1138" s="5">
        <f t="shared" si="106"/>
        <v>6867937.797300633</v>
      </c>
      <c r="J1138" s="5">
        <f>Table1[[#This Row],[DAA 
(n)]]^1.5</f>
        <v>361706948.43911165</v>
      </c>
      <c r="K1138" s="5">
        <f t="shared" si="107"/>
        <v>377602484.1451624</v>
      </c>
      <c r="L1138" s="7">
        <f>LN(Table1[[#This Row],[NV]]/Table1[[#This Row],[NV_MA-1]])</f>
        <v>-3.242577843881179</v>
      </c>
      <c r="M1138" s="7">
        <f>LN(Table1[[#This Row],[NV]]/Table1[[#This Row],[NV_MA-2]])</f>
        <v>7.3507742120975808</v>
      </c>
      <c r="N1138" s="4">
        <f>LN(Table1[[#This Row],[NV]]/Table1[[#This Row],[NV_MA-3]])</f>
        <v>3.3437960851809057</v>
      </c>
      <c r="O1138" s="7">
        <f>LN(Table1[[#This Row],[NV]]/Table1[[#This Row],[Metcalfe
NV ~ n^2]])</f>
        <v>-3.1819778868192441</v>
      </c>
      <c r="P1138" s="7">
        <f>Table1[[#This Row],[NV_MA-1]]*$M$3</f>
        <v>273817181557.39999</v>
      </c>
    </row>
    <row r="1139" spans="1:16" x14ac:dyDescent="0.2">
      <c r="A1139" s="2">
        <v>42554</v>
      </c>
      <c r="B1139" s="3">
        <v>10421572370.09</v>
      </c>
      <c r="C1139" s="3">
        <f t="shared" si="102"/>
        <v>10288699673.484364</v>
      </c>
      <c r="D1139" s="4">
        <f>LN(Table1[[#This Row],[NV]])</f>
        <v>23.067143761128371</v>
      </c>
      <c r="E1139" s="5">
        <v>442711</v>
      </c>
      <c r="F1139" s="5">
        <f t="shared" si="103"/>
        <v>195993029521</v>
      </c>
      <c r="G1139" s="8">
        <f t="shared" si="104"/>
        <v>271724476566.10001</v>
      </c>
      <c r="H1139" s="5">
        <f t="shared" si="105"/>
        <v>5755540.7080679126</v>
      </c>
      <c r="I1139" s="5">
        <f t="shared" si="106"/>
        <v>6836918.0781504363</v>
      </c>
      <c r="J1139" s="5">
        <f>Table1[[#This Row],[DAA 
(n)]]^1.5</f>
        <v>294564543.16884643</v>
      </c>
      <c r="K1139" s="5">
        <f t="shared" si="107"/>
        <v>375324642.00862634</v>
      </c>
      <c r="L1139" s="7">
        <f>LN(Table1[[#This Row],[NV]]/Table1[[#This Row],[NV_MA-1]])</f>
        <v>-3.2609106749285153</v>
      </c>
      <c r="M1139" s="7">
        <f>LN(Table1[[#This Row],[NV]]/Table1[[#This Row],[NV_MA-2]])</f>
        <v>7.3292961464381383</v>
      </c>
      <c r="N1139" s="4">
        <f>LN(Table1[[#This Row],[NV]]/Table1[[#This Row],[NV_MA-3]])</f>
        <v>3.3238418396832037</v>
      </c>
      <c r="O1139" s="7">
        <f>LN(Table1[[#This Row],[NV]]/Table1[[#This Row],[Metcalfe
NV ~ n^2]])</f>
        <v>-2.9342011707477891</v>
      </c>
      <c r="P1139" s="7">
        <f>Table1[[#This Row],[NV_MA-1]]*$M$3</f>
        <v>271724476566.10001</v>
      </c>
    </row>
    <row r="1140" spans="1:16" x14ac:dyDescent="0.2">
      <c r="A1140" s="2">
        <v>42553</v>
      </c>
      <c r="B1140" s="3">
        <v>11051022772.079599</v>
      </c>
      <c r="C1140" s="3">
        <f t="shared" si="102"/>
        <v>10238128277.347652</v>
      </c>
      <c r="D1140" s="4">
        <f>LN(Table1[[#This Row],[NV]])</f>
        <v>23.125788819186134</v>
      </c>
      <c r="E1140" s="5">
        <v>438905</v>
      </c>
      <c r="F1140" s="5">
        <f t="shared" si="103"/>
        <v>192637599025</v>
      </c>
      <c r="G1140" s="8">
        <f t="shared" si="104"/>
        <v>273132111795.39999</v>
      </c>
      <c r="H1140" s="5">
        <f t="shared" si="105"/>
        <v>5702270.5558971977</v>
      </c>
      <c r="I1140" s="5">
        <f t="shared" si="106"/>
        <v>6858166.266095221</v>
      </c>
      <c r="J1140" s="5">
        <f>Table1[[#This Row],[DAA 
(n)]]^1.5</f>
        <v>290774148.43838453</v>
      </c>
      <c r="K1140" s="5">
        <f t="shared" si="107"/>
        <v>376872023.10795629</v>
      </c>
      <c r="L1140" s="7">
        <f>LN(Table1[[#This Row],[NV]]/Table1[[#This Row],[NV_MA-1]])</f>
        <v>-3.2074326218812934</v>
      </c>
      <c r="M1140" s="7">
        <f>LN(Table1[[#This Row],[NV]]/Table1[[#This Row],[NV_MA-2]])</f>
        <v>7.3848381633666413</v>
      </c>
      <c r="N1140" s="4">
        <f>LN(Table1[[#This Row],[NV]]/Table1[[#This Row],[NV_MA-3]])</f>
        <v>3.3783725926559676</v>
      </c>
      <c r="O1140" s="7">
        <f>LN(Table1[[#This Row],[NV]]/Table1[[#This Row],[Metcalfe
NV ~ n^2]])</f>
        <v>-2.8582877162700484</v>
      </c>
      <c r="P1140" s="7">
        <f>Table1[[#This Row],[NV_MA-1]]*$M$3</f>
        <v>273132111795.39999</v>
      </c>
    </row>
    <row r="1141" spans="1:16" x14ac:dyDescent="0.2">
      <c r="A1141" s="2">
        <v>42552</v>
      </c>
      <c r="B1141" s="3">
        <v>10651789500.955099</v>
      </c>
      <c r="C1141" s="3">
        <f t="shared" si="102"/>
        <v>10150163197.640846</v>
      </c>
      <c r="D1141" s="4">
        <f>LN(Table1[[#This Row],[NV]])</f>
        <v>23.088993743245375</v>
      </c>
      <c r="E1141" s="5">
        <v>498334</v>
      </c>
      <c r="F1141" s="5">
        <f t="shared" si="103"/>
        <v>248336775556</v>
      </c>
      <c r="G1141" s="8">
        <f t="shared" si="104"/>
        <v>274518165742.70001</v>
      </c>
      <c r="H1141" s="5">
        <f t="shared" si="105"/>
        <v>6537656.6099592717</v>
      </c>
      <c r="I1141" s="5">
        <f t="shared" si="106"/>
        <v>6879255.4888134105</v>
      </c>
      <c r="J1141" s="5">
        <f>Table1[[#This Row],[DAA 
(n)]]^1.5</f>
        <v>351787803.52639186</v>
      </c>
      <c r="K1141" s="5">
        <f t="shared" si="107"/>
        <v>378402207.19571787</v>
      </c>
      <c r="L1141" s="7">
        <f>LN(Table1[[#This Row],[NV]]/Table1[[#This Row],[NV_MA-1]])</f>
        <v>-3.2492895300300191</v>
      </c>
      <c r="M1141" s="7">
        <f>LN(Table1[[#This Row],[NV]]/Table1[[#This Row],[NV_MA-2]])</f>
        <v>7.3449727530266467</v>
      </c>
      <c r="N1141" s="4">
        <f>LN(Table1[[#This Row],[NV]]/Table1[[#This Row],[NV_MA-3]])</f>
        <v>3.3375255151507317</v>
      </c>
      <c r="O1141" s="7">
        <f>LN(Table1[[#This Row],[NV]]/Table1[[#This Row],[Metcalfe
NV ~ n^2]])</f>
        <v>-3.1490578846157495</v>
      </c>
      <c r="P1141" s="7">
        <f>Table1[[#This Row],[NV_MA-1]]*$M$3</f>
        <v>274518165742.70001</v>
      </c>
    </row>
    <row r="1142" spans="1:16" x14ac:dyDescent="0.2">
      <c r="A1142" s="2">
        <v>42551</v>
      </c>
      <c r="B1142" s="3">
        <v>10598433062.777201</v>
      </c>
      <c r="C1142" s="3">
        <f t="shared" si="102"/>
        <v>10074841616.169516</v>
      </c>
      <c r="D1142" s="4">
        <f>LN(Table1[[#This Row],[NV]])</f>
        <v>23.083972002871047</v>
      </c>
      <c r="E1142" s="5">
        <v>506917</v>
      </c>
      <c r="F1142" s="5">
        <f t="shared" si="103"/>
        <v>256964844889</v>
      </c>
      <c r="G1142" s="8">
        <f t="shared" si="104"/>
        <v>274568773925</v>
      </c>
      <c r="H1142" s="5">
        <f t="shared" si="105"/>
        <v>6658913.7019574763</v>
      </c>
      <c r="I1142" s="5">
        <f t="shared" si="106"/>
        <v>6879971.4007160841</v>
      </c>
      <c r="J1142" s="5">
        <f>Table1[[#This Row],[DAA 
(n)]]^1.5</f>
        <v>360915292.38395727</v>
      </c>
      <c r="K1142" s="5">
        <f t="shared" si="107"/>
        <v>378455933.94547457</v>
      </c>
      <c r="L1142" s="7">
        <f>LN(Table1[[#This Row],[NV]]/Table1[[#This Row],[NV_MA-1]])</f>
        <v>-3.2544956061762869</v>
      </c>
      <c r="M1142" s="7">
        <f>LN(Table1[[#This Row],[NV]]/Table1[[#This Row],[NV_MA-2]])</f>
        <v>7.3398469498428227</v>
      </c>
      <c r="N1142" s="4">
        <f>LN(Table1[[#This Row],[NV]]/Table1[[#This Row],[NV_MA-3]])</f>
        <v>3.332361801672262</v>
      </c>
      <c r="O1142" s="7">
        <f>LN(Table1[[#This Row],[NV]]/Table1[[#This Row],[Metcalfe
NV ~ n^2]])</f>
        <v>-3.1882331192987605</v>
      </c>
      <c r="P1142" s="7">
        <f>Table1[[#This Row],[NV_MA-1]]*$M$3</f>
        <v>274568773925</v>
      </c>
    </row>
    <row r="1143" spans="1:16" x14ac:dyDescent="0.2">
      <c r="A1143" s="2">
        <v>42550</v>
      </c>
      <c r="B1143" s="3">
        <v>10034928538.0611</v>
      </c>
      <c r="C1143" s="3">
        <f t="shared" si="102"/>
        <v>9997764698.8715954</v>
      </c>
      <c r="D1143" s="4">
        <f>LN(Table1[[#This Row],[NV]])</f>
        <v>23.029337697899908</v>
      </c>
      <c r="E1143" s="5">
        <v>465149</v>
      </c>
      <c r="F1143" s="5">
        <f t="shared" si="103"/>
        <v>216363592201</v>
      </c>
      <c r="G1143" s="8">
        <f t="shared" si="104"/>
        <v>273710984036.20001</v>
      </c>
      <c r="H1143" s="5">
        <f t="shared" si="105"/>
        <v>6070247.0413043089</v>
      </c>
      <c r="I1143" s="5">
        <f t="shared" si="106"/>
        <v>6867718.3165179612</v>
      </c>
      <c r="J1143" s="5">
        <f>Table1[[#This Row],[DAA 
(n)]]^1.5</f>
        <v>317240143.34365523</v>
      </c>
      <c r="K1143" s="5">
        <f t="shared" si="107"/>
        <v>377540527.34232461</v>
      </c>
      <c r="L1143" s="7">
        <f>LN(Table1[[#This Row],[NV]]/Table1[[#This Row],[NV_MA-1]])</f>
        <v>-3.3060008859510166</v>
      </c>
      <c r="M1143" s="7">
        <f>LN(Table1[[#This Row],[NV]]/Table1[[#This Row],[NV_MA-2]])</f>
        <v>7.2869952116439514</v>
      </c>
      <c r="N1143" s="4">
        <f>LN(Table1[[#This Row],[NV]]/Table1[[#This Row],[NV_MA-3]])</f>
        <v>3.2801492198107165</v>
      </c>
      <c r="O1143" s="7">
        <f>LN(Table1[[#This Row],[NV]]/Table1[[#This Row],[Metcalfe
NV ~ n^2]])</f>
        <v>-3.0708884288006058</v>
      </c>
      <c r="P1143" s="7">
        <f>Table1[[#This Row],[NV_MA-1]]*$M$3</f>
        <v>273710984036.20001</v>
      </c>
    </row>
    <row r="1144" spans="1:16" x14ac:dyDescent="0.2">
      <c r="A1144" s="2">
        <v>42549</v>
      </c>
      <c r="B1144" s="3">
        <v>10168218550.195299</v>
      </c>
      <c r="C1144" s="3">
        <f t="shared" si="102"/>
        <v>9940741066.4370651</v>
      </c>
      <c r="D1144" s="4">
        <f>LN(Table1[[#This Row],[NV]])</f>
        <v>23.042532864524219</v>
      </c>
      <c r="E1144" s="5">
        <v>542692</v>
      </c>
      <c r="F1144" s="5">
        <f t="shared" si="103"/>
        <v>294514606864</v>
      </c>
      <c r="G1144" s="8">
        <f t="shared" si="104"/>
        <v>276166590766.70001</v>
      </c>
      <c r="H1144" s="5">
        <f t="shared" si="105"/>
        <v>7165866.466283231</v>
      </c>
      <c r="I1144" s="5">
        <f t="shared" si="106"/>
        <v>6902276.4593938626</v>
      </c>
      <c r="J1144" s="5">
        <f>Table1[[#This Row],[DAA 
(n)]]^1.5</f>
        <v>399788345.28815091</v>
      </c>
      <c r="K1144" s="5">
        <f t="shared" si="107"/>
        <v>380139713.11527342</v>
      </c>
      <c r="L1144" s="7">
        <f>LN(Table1[[#This Row],[NV]]/Table1[[#This Row],[NV_MA-1]])</f>
        <v>-3.3017372457867453</v>
      </c>
      <c r="M1144" s="7">
        <f>LN(Table1[[#This Row],[NV]]/Table1[[#This Row],[NV_MA-2]])</f>
        <v>7.2951710277176272</v>
      </c>
      <c r="N1144" s="4">
        <f>LN(Table1[[#This Row],[NV]]/Table1[[#This Row],[NV_MA-3]])</f>
        <v>3.2864834553193045</v>
      </c>
      <c r="O1144" s="7">
        <f>LN(Table1[[#This Row],[NV]]/Table1[[#This Row],[Metcalfe
NV ~ n^2]])</f>
        <v>-3.3660615731429337</v>
      </c>
      <c r="P1144" s="7">
        <f>Table1[[#This Row],[NV_MA-1]]*$M$3</f>
        <v>276166590766.70001</v>
      </c>
    </row>
    <row r="1145" spans="1:16" x14ac:dyDescent="0.2">
      <c r="A1145" s="2">
        <v>42548</v>
      </c>
      <c r="B1145" s="3">
        <v>10244767519.427</v>
      </c>
      <c r="C1145" s="3">
        <f t="shared" si="102"/>
        <v>9876119899.4878578</v>
      </c>
      <c r="D1145" s="4">
        <f>LN(Table1[[#This Row],[NV]])</f>
        <v>23.050032926278973</v>
      </c>
      <c r="E1145" s="5">
        <v>492341</v>
      </c>
      <c r="F1145" s="5">
        <f t="shared" si="103"/>
        <v>242399660281</v>
      </c>
      <c r="G1145" s="8">
        <f t="shared" si="104"/>
        <v>272997048453.76666</v>
      </c>
      <c r="H1145" s="5">
        <f t="shared" si="105"/>
        <v>6453077.4697103398</v>
      </c>
      <c r="I1145" s="5">
        <f t="shared" si="106"/>
        <v>6857068.9808792537</v>
      </c>
      <c r="J1145" s="5">
        <f>Table1[[#This Row],[DAA 
(n)]]^1.5</f>
        <v>345460983.53129166</v>
      </c>
      <c r="K1145" s="5">
        <f t="shared" si="107"/>
        <v>376761048.29765922</v>
      </c>
      <c r="L1145" s="7">
        <f>LN(Table1[[#This Row],[NV]]/Table1[[#This Row],[NV_MA-1]])</f>
        <v>-3.2826938942692867</v>
      </c>
      <c r="M1145" s="7">
        <f>LN(Table1[[#This Row],[NV]]/Table1[[#This Row],[NV_MA-2]])</f>
        <v>7.3092422801419348</v>
      </c>
      <c r="N1145" s="4">
        <f>LN(Table1[[#This Row],[NV]]/Table1[[#This Row],[NV_MA-3]])</f>
        <v>3.3029112059622694</v>
      </c>
      <c r="O1145" s="7">
        <f>LN(Table1[[#This Row],[NV]]/Table1[[#This Row],[Metcalfe
NV ~ n^2]])</f>
        <v>-3.1638207633805906</v>
      </c>
      <c r="P1145" s="7">
        <f>Table1[[#This Row],[NV_MA-1]]*$M$3</f>
        <v>272997048453.76666</v>
      </c>
    </row>
    <row r="1146" spans="1:16" x14ac:dyDescent="0.2">
      <c r="A1146" s="2">
        <v>42547</v>
      </c>
      <c r="B1146" s="3">
        <v>9899873513.6815491</v>
      </c>
      <c r="C1146" s="3">
        <f t="shared" si="102"/>
        <v>9810629683.3482494</v>
      </c>
      <c r="D1146" s="4">
        <f>LN(Table1[[#This Row],[NV]])</f>
        <v>23.015787817609535</v>
      </c>
      <c r="E1146" s="5">
        <v>498043</v>
      </c>
      <c r="F1146" s="5">
        <f t="shared" si="103"/>
        <v>248046829849</v>
      </c>
      <c r="G1146" s="8">
        <f t="shared" si="104"/>
        <v>272203483661.76666</v>
      </c>
      <c r="H1146" s="5">
        <f t="shared" si="105"/>
        <v>6533548.0584280621</v>
      </c>
      <c r="I1146" s="5">
        <f t="shared" si="106"/>
        <v>6845427.4965926427</v>
      </c>
      <c r="J1146" s="5">
        <f>Table1[[#This Row],[DAA 
(n)]]^1.5</f>
        <v>351479711.04814225</v>
      </c>
      <c r="K1146" s="5">
        <f t="shared" si="107"/>
        <v>375901959.41657865</v>
      </c>
      <c r="L1146" s="7">
        <f>LN(Table1[[#This Row],[NV]]/Table1[[#This Row],[NV_MA-1]])</f>
        <v>-3.3140279076419534</v>
      </c>
      <c r="M1146" s="7">
        <f>LN(Table1[[#This Row],[NV]]/Table1[[#This Row],[NV_MA-2]])</f>
        <v>7.2766963490065573</v>
      </c>
      <c r="N1146" s="4">
        <f>LN(Table1[[#This Row],[NV]]/Table1[[#This Row],[NV_MA-3]])</f>
        <v>3.2709488964880777</v>
      </c>
      <c r="O1146" s="7">
        <f>LN(Table1[[#This Row],[NV]]/Table1[[#This Row],[Metcalfe
NV ~ n^2]])</f>
        <v>-3.2210955777120032</v>
      </c>
      <c r="P1146" s="7">
        <f>Table1[[#This Row],[NV_MA-1]]*$M$3</f>
        <v>272203483661.76666</v>
      </c>
    </row>
    <row r="1147" spans="1:16" x14ac:dyDescent="0.2">
      <c r="A1147" s="2">
        <v>42546</v>
      </c>
      <c r="B1147" s="3">
        <v>10501041019.0077</v>
      </c>
      <c r="C1147" s="3">
        <f t="shared" si="102"/>
        <v>9725864546.1012268</v>
      </c>
      <c r="D1147" s="4">
        <f>LN(Table1[[#This Row],[NV]])</f>
        <v>23.07474023386278</v>
      </c>
      <c r="E1147" s="5">
        <v>527647</v>
      </c>
      <c r="F1147" s="5">
        <f t="shared" si="103"/>
        <v>278411356609</v>
      </c>
      <c r="G1147" s="8">
        <f t="shared" si="104"/>
        <v>272975267712.16666</v>
      </c>
      <c r="H1147" s="5">
        <f t="shared" si="105"/>
        <v>6952373.3145250985</v>
      </c>
      <c r="I1147" s="5">
        <f t="shared" si="106"/>
        <v>6856139.7130981022</v>
      </c>
      <c r="J1147" s="5">
        <f>Table1[[#This Row],[DAA 
(n)]]^1.5</f>
        <v>383279163.3792128</v>
      </c>
      <c r="K1147" s="5">
        <f t="shared" si="107"/>
        <v>376712950.40757591</v>
      </c>
      <c r="L1147" s="7">
        <f>LN(Table1[[#This Row],[NV]]/Table1[[#This Row],[NV_MA-1]])</f>
        <v>-3.2579067997037359</v>
      </c>
      <c r="M1147" s="7">
        <f>LN(Table1[[#This Row],[NV]]/Table1[[#This Row],[NV_MA-2]])</f>
        <v>7.3340851165874845</v>
      </c>
      <c r="N1147" s="4">
        <f>LN(Table1[[#This Row],[NV]]/Table1[[#This Row],[NV_MA-3]])</f>
        <v>3.3277461832207593</v>
      </c>
      <c r="O1147" s="7">
        <f>LN(Table1[[#This Row],[NV]]/Table1[[#This Row],[Metcalfe
NV ~ n^2]])</f>
        <v>-3.2776253231292918</v>
      </c>
      <c r="P1147" s="7">
        <f>Table1[[#This Row],[NV_MA-1]]*$M$3</f>
        <v>272975267712.16666</v>
      </c>
    </row>
    <row r="1148" spans="1:16" x14ac:dyDescent="0.2">
      <c r="A1148" s="2">
        <v>42545</v>
      </c>
      <c r="B1148" s="3">
        <v>10423845685.070299</v>
      </c>
      <c r="C1148" s="3">
        <f t="shared" si="102"/>
        <v>9611971195.8005352</v>
      </c>
      <c r="D1148" s="4">
        <f>LN(Table1[[#This Row],[NV]])</f>
        <v>23.067361872848011</v>
      </c>
      <c r="E1148" s="5">
        <v>534641</v>
      </c>
      <c r="F1148" s="5">
        <f t="shared" si="103"/>
        <v>285840998881</v>
      </c>
      <c r="G1148" s="8">
        <f t="shared" si="104"/>
        <v>271443907528.66666</v>
      </c>
      <c r="H1148" s="5">
        <f t="shared" si="105"/>
        <v>7051567.6864139996</v>
      </c>
      <c r="I1148" s="5">
        <f t="shared" si="106"/>
        <v>6834708.874537725</v>
      </c>
      <c r="J1148" s="5">
        <f>Table1[[#This Row],[DAA 
(n)]]^1.5</f>
        <v>390924951.21536714</v>
      </c>
      <c r="K1148" s="5">
        <f t="shared" si="107"/>
        <v>375096734.4230901</v>
      </c>
      <c r="L1148" s="7">
        <f>LN(Table1[[#This Row],[NV]]/Table1[[#This Row],[NV_MA-1]])</f>
        <v>-3.2596594800228784</v>
      </c>
      <c r="M1148" s="7">
        <f>LN(Table1[[#This Row],[NV]]/Table1[[#This Row],[NV_MA-2]])</f>
        <v>7.3298374389525121</v>
      </c>
      <c r="N1148" s="4">
        <f>LN(Table1[[#This Row],[NV]]/Table1[[#This Row],[NV_MA-3]])</f>
        <v>3.3246673637173143</v>
      </c>
      <c r="O1148" s="7">
        <f>LN(Table1[[#This Row],[NV]]/Table1[[#This Row],[Metcalfe
NV ~ n^2]])</f>
        <v>-3.3113396723533497</v>
      </c>
      <c r="P1148" s="7">
        <f>Table1[[#This Row],[NV_MA-1]]*$M$3</f>
        <v>271443907528.66666</v>
      </c>
    </row>
    <row r="1149" spans="1:16" x14ac:dyDescent="0.2">
      <c r="A1149" s="2">
        <v>42544</v>
      </c>
      <c r="B1149" s="3">
        <v>9849731876.2136707</v>
      </c>
      <c r="C1149" s="3">
        <f t="shared" si="102"/>
        <v>9498581958.3141441</v>
      </c>
      <c r="D1149" s="4">
        <f>LN(Table1[[#This Row],[NV]])</f>
        <v>23.010710071070953</v>
      </c>
      <c r="E1149" s="5">
        <v>546971</v>
      </c>
      <c r="F1149" s="5">
        <f t="shared" si="103"/>
        <v>299177274841</v>
      </c>
      <c r="G1149" s="8">
        <f t="shared" si="104"/>
        <v>270082648248.76666</v>
      </c>
      <c r="H1149" s="5">
        <f t="shared" si="105"/>
        <v>7226663.4793784441</v>
      </c>
      <c r="I1149" s="5">
        <f t="shared" si="106"/>
        <v>6815999.4344962472</v>
      </c>
      <c r="J1149" s="5">
        <f>Table1[[#This Row],[DAA 
(n)]]^1.5</f>
        <v>404526010.53215027</v>
      </c>
      <c r="K1149" s="5">
        <f t="shared" si="107"/>
        <v>373673907.81147295</v>
      </c>
      <c r="L1149" s="7">
        <f>LN(Table1[[#This Row],[NV]]/Table1[[#This Row],[NV_MA-1]])</f>
        <v>-3.311283782658434</v>
      </c>
      <c r="M1149" s="7">
        <f>LN(Table1[[#This Row],[NV]]/Table1[[#This Row],[NV_MA-2]])</f>
        <v>7.2759268065467664</v>
      </c>
      <c r="N1149" s="4">
        <f>LN(Table1[[#This Row],[NV]]/Table1[[#This Row],[NV_MA-3]])</f>
        <v>3.2718160002691423</v>
      </c>
      <c r="O1149" s="7">
        <f>LN(Table1[[#This Row],[NV]]/Table1[[#This Row],[Metcalfe
NV ~ n^2]])</f>
        <v>-3.4135920560196773</v>
      </c>
      <c r="P1149" s="7">
        <f>Table1[[#This Row],[NV_MA-1]]*$M$3</f>
        <v>270082648248.76666</v>
      </c>
    </row>
    <row r="1150" spans="1:16" x14ac:dyDescent="0.2">
      <c r="A1150" s="2">
        <v>42543</v>
      </c>
      <c r="B1150" s="3">
        <v>9332237048.7472801</v>
      </c>
      <c r="C1150" s="3">
        <f t="shared" si="102"/>
        <v>9401745867.4554195</v>
      </c>
      <c r="D1150" s="4">
        <f>LN(Table1[[#This Row],[NV]])</f>
        <v>22.956740592491858</v>
      </c>
      <c r="E1150" s="5">
        <v>553797</v>
      </c>
      <c r="F1150" s="5">
        <f t="shared" si="103"/>
        <v>306691117209</v>
      </c>
      <c r="G1150" s="8">
        <f t="shared" si="104"/>
        <v>268600304061.56668</v>
      </c>
      <c r="H1150" s="5">
        <f t="shared" si="105"/>
        <v>7323718.0394578381</v>
      </c>
      <c r="I1150" s="5">
        <f t="shared" si="106"/>
        <v>6796022.8799207974</v>
      </c>
      <c r="J1150" s="5">
        <f>Table1[[#This Row],[DAA 
(n)]]^1.5</f>
        <v>412122094.33248341</v>
      </c>
      <c r="K1150" s="5">
        <f t="shared" si="107"/>
        <v>372140847.6509912</v>
      </c>
      <c r="L1150" s="7">
        <f>LN(Table1[[#This Row],[NV]]/Table1[[#This Row],[NV_MA-1]])</f>
        <v>-3.3597496605667527</v>
      </c>
      <c r="M1150" s="7">
        <f>LN(Table1[[#This Row],[NV]]/Table1[[#This Row],[NV_MA-2]])</f>
        <v>7.224892464048934</v>
      </c>
      <c r="N1150" s="4">
        <f>LN(Table1[[#This Row],[NV]]/Table1[[#This Row],[NV_MA-3]])</f>
        <v>3.2219576291962131</v>
      </c>
      <c r="O1150" s="7">
        <f>LN(Table1[[#This Row],[NV]]/Table1[[#This Row],[Metcalfe
NV ~ n^2]])</f>
        <v>-3.4923663526806075</v>
      </c>
      <c r="P1150" s="7">
        <f>Table1[[#This Row],[NV_MA-1]]*$M$3</f>
        <v>268600304061.56668</v>
      </c>
    </row>
    <row r="1151" spans="1:16" x14ac:dyDescent="0.2">
      <c r="A1151" s="2">
        <v>42542</v>
      </c>
      <c r="B1151" s="3">
        <v>10503151148.6499</v>
      </c>
      <c r="C1151" s="3">
        <f t="shared" si="102"/>
        <v>9321341967.4512367</v>
      </c>
      <c r="D1151" s="4">
        <f>LN(Table1[[#This Row],[NV]])</f>
        <v>23.074941158481302</v>
      </c>
      <c r="E1151" s="5">
        <v>592134</v>
      </c>
      <c r="F1151" s="5">
        <f t="shared" si="103"/>
        <v>350622673956</v>
      </c>
      <c r="G1151" s="8">
        <f t="shared" si="104"/>
        <v>267551506609.29999</v>
      </c>
      <c r="H1151" s="5">
        <f t="shared" si="105"/>
        <v>7870342.0972696105</v>
      </c>
      <c r="I1151" s="5">
        <f t="shared" si="106"/>
        <v>6782215.107904464</v>
      </c>
      <c r="J1151" s="5">
        <f>Table1[[#This Row],[DAA 
(n)]]^1.5</f>
        <v>455648555.81935239</v>
      </c>
      <c r="K1151" s="5">
        <f t="shared" si="107"/>
        <v>371069671.05836469</v>
      </c>
      <c r="L1151" s="7">
        <f>LN(Table1[[#This Row],[NV]]/Table1[[#This Row],[NV_MA-1]])</f>
        <v>-3.2376367743383203</v>
      </c>
      <c r="M1151" s="7">
        <f>LN(Table1[[#This Row],[NV]]/Table1[[#This Row],[NV_MA-2]])</f>
        <v>7.3451268398431884</v>
      </c>
      <c r="N1151" s="4">
        <f>LN(Table1[[#This Row],[NV]]/Table1[[#This Row],[NV_MA-3]])</f>
        <v>3.343040762930269</v>
      </c>
      <c r="O1151" s="7">
        <f>LN(Table1[[#This Row],[NV]]/Table1[[#This Row],[Metcalfe
NV ~ n^2]])</f>
        <v>-3.5080353207264832</v>
      </c>
      <c r="P1151" s="7">
        <f>Table1[[#This Row],[NV_MA-1]]*$M$3</f>
        <v>267551506609.29999</v>
      </c>
    </row>
    <row r="1152" spans="1:16" x14ac:dyDescent="0.2">
      <c r="A1152" s="2">
        <v>42541</v>
      </c>
      <c r="B1152" s="3">
        <v>11330122758.994699</v>
      </c>
      <c r="C1152" s="3">
        <f t="shared" si="102"/>
        <v>9199947985.3309307</v>
      </c>
      <c r="D1152" s="4">
        <f>LN(Table1[[#This Row],[NV]])</f>
        <v>23.150730746790355</v>
      </c>
      <c r="E1152" s="5">
        <v>567592</v>
      </c>
      <c r="F1152" s="5">
        <f t="shared" si="103"/>
        <v>322160678464</v>
      </c>
      <c r="G1152" s="8">
        <f t="shared" si="104"/>
        <v>262633898664.10001</v>
      </c>
      <c r="H1152" s="5">
        <f t="shared" si="105"/>
        <v>7520116.1611731146</v>
      </c>
      <c r="I1152" s="5">
        <f t="shared" si="106"/>
        <v>6715433.804443419</v>
      </c>
      <c r="J1152" s="5">
        <f>Table1[[#This Row],[DAA 
(n)]]^1.5</f>
        <v>427616444.73843455</v>
      </c>
      <c r="K1152" s="5">
        <f t="shared" si="107"/>
        <v>365965836.95105636</v>
      </c>
      <c r="L1152" s="7">
        <f>LN(Table1[[#This Row],[NV]]/Table1[[#This Row],[NV_MA-1]])</f>
        <v>-3.1432961322849287</v>
      </c>
      <c r="M1152" s="7">
        <f>LN(Table1[[#This Row],[NV]]/Table1[[#This Row],[NV_MA-2]])</f>
        <v>7.430811758637681</v>
      </c>
      <c r="N1152" s="4">
        <f>LN(Table1[[#This Row],[NV]]/Table1[[#This Row],[NV_MA-3]])</f>
        <v>3.432680201445101</v>
      </c>
      <c r="O1152" s="7">
        <f>LN(Table1[[#This Row],[NV]]/Table1[[#This Row],[Metcalfe
NV ~ n^2]])</f>
        <v>-3.3475855126816398</v>
      </c>
      <c r="P1152" s="7">
        <f>Table1[[#This Row],[NV_MA-1]]*$M$3</f>
        <v>262633898664.10001</v>
      </c>
    </row>
    <row r="1153" spans="1:16" x14ac:dyDescent="0.2">
      <c r="A1153" s="2">
        <v>42540</v>
      </c>
      <c r="B1153" s="3">
        <v>12021211098.1707</v>
      </c>
      <c r="C1153" s="3">
        <f t="shared" si="102"/>
        <v>9052747319.4449043</v>
      </c>
      <c r="D1153" s="4">
        <f>LN(Table1[[#This Row],[NV]])</f>
        <v>23.209938517897193</v>
      </c>
      <c r="E1153" s="5">
        <v>507096</v>
      </c>
      <c r="F1153" s="5">
        <f t="shared" si="103"/>
        <v>257146353216</v>
      </c>
      <c r="G1153" s="8">
        <f t="shared" si="104"/>
        <v>259889333366.10001</v>
      </c>
      <c r="H1153" s="5">
        <f t="shared" si="105"/>
        <v>6661444.0959159844</v>
      </c>
      <c r="I1153" s="5">
        <f t="shared" si="106"/>
        <v>6678632.6657441845</v>
      </c>
      <c r="J1153" s="5">
        <f>Table1[[#This Row],[DAA 
(n)]]^1.5</f>
        <v>361106476.16793102</v>
      </c>
      <c r="K1153" s="5">
        <f t="shared" si="107"/>
        <v>363135420.21331614</v>
      </c>
      <c r="L1153" s="7">
        <f>LN(Table1[[#This Row],[NV]]/Table1[[#This Row],[NV_MA-1]])</f>
        <v>-3.0735832185543286</v>
      </c>
      <c r="M1153" s="7">
        <f>LN(Table1[[#This Row],[NV]]/Table1[[#This Row],[NV_MA-2]])</f>
        <v>7.4955146840932372</v>
      </c>
      <c r="N1153" s="4">
        <f>LN(Table1[[#This Row],[NV]]/Table1[[#This Row],[NV_MA-3]])</f>
        <v>3.4996521367981801</v>
      </c>
      <c r="O1153" s="7">
        <f>LN(Table1[[#This Row],[NV]]/Table1[[#This Row],[Metcalfe
NV ~ n^2]])</f>
        <v>-3.0629727096257366</v>
      </c>
      <c r="P1153" s="7">
        <f>Table1[[#This Row],[NV_MA-1]]*$M$3</f>
        <v>259889333366.10001</v>
      </c>
    </row>
    <row r="1154" spans="1:16" x14ac:dyDescent="0.2">
      <c r="A1154" s="2">
        <v>42539</v>
      </c>
      <c r="B1154" s="3">
        <v>11884933872.638599</v>
      </c>
      <c r="C1154" s="3">
        <f t="shared" si="102"/>
        <v>8881585767.8358192</v>
      </c>
      <c r="D1154" s="4">
        <f>LN(Table1[[#This Row],[NV]])</f>
        <v>23.198537373808602</v>
      </c>
      <c r="E1154" s="5">
        <v>564654</v>
      </c>
      <c r="F1154" s="5">
        <f t="shared" si="103"/>
        <v>318834139716</v>
      </c>
      <c r="G1154" s="8">
        <f t="shared" si="104"/>
        <v>258332106361.43332</v>
      </c>
      <c r="H1154" s="5">
        <f t="shared" si="105"/>
        <v>7478259.7516581379</v>
      </c>
      <c r="I1154" s="5">
        <f t="shared" si="106"/>
        <v>6655919.4530991521</v>
      </c>
      <c r="J1154" s="5">
        <f>Table1[[#This Row],[DAA 
(n)]]^1.5</f>
        <v>424300568.37953669</v>
      </c>
      <c r="K1154" s="5">
        <f t="shared" si="107"/>
        <v>361454936.80069458</v>
      </c>
      <c r="L1154" s="7">
        <f>LN(Table1[[#This Row],[NV]]/Table1[[#This Row],[NV_MA-1]])</f>
        <v>-3.0789744542431232</v>
      </c>
      <c r="M1154" s="7">
        <f>LN(Table1[[#This Row],[NV]]/Table1[[#This Row],[NV_MA-2]])</f>
        <v>7.4875202137960049</v>
      </c>
      <c r="N1154" s="4">
        <f>LN(Table1[[#This Row],[NV]]/Table1[[#This Row],[NV_MA-3]])</f>
        <v>3.4928894381687199</v>
      </c>
      <c r="O1154" s="7">
        <f>LN(Table1[[#This Row],[NV]]/Table1[[#This Row],[Metcalfe
NV ~ n^2]])</f>
        <v>-3.2893994925135637</v>
      </c>
      <c r="P1154" s="7">
        <f>Table1[[#This Row],[NV_MA-1]]*$M$3</f>
        <v>258332106361.43332</v>
      </c>
    </row>
    <row r="1155" spans="1:16" x14ac:dyDescent="0.2">
      <c r="A1155" s="2">
        <v>42538</v>
      </c>
      <c r="B1155" s="3">
        <v>11752287633.591999</v>
      </c>
      <c r="C1155" s="3">
        <f t="shared" si="102"/>
        <v>8712487971.3703327</v>
      </c>
      <c r="D1155" s="4">
        <f>LN(Table1[[#This Row],[NV]])</f>
        <v>23.187313750807103</v>
      </c>
      <c r="E1155" s="5">
        <v>575677</v>
      </c>
      <c r="F1155" s="5">
        <f t="shared" si="103"/>
        <v>331404008329</v>
      </c>
      <c r="G1155" s="8">
        <f t="shared" si="104"/>
        <v>254525920676.26666</v>
      </c>
      <c r="H1155" s="5">
        <f t="shared" si="105"/>
        <v>7635377.9161053291</v>
      </c>
      <c r="I1155" s="5">
        <f t="shared" si="106"/>
        <v>6603011.8633634513</v>
      </c>
      <c r="J1155" s="5">
        <f>Table1[[#This Row],[DAA 
(n)]]^1.5</f>
        <v>436785605.64974362</v>
      </c>
      <c r="K1155" s="5">
        <f t="shared" si="107"/>
        <v>357453857.13354701</v>
      </c>
      <c r="L1155" s="7">
        <f>LN(Table1[[#This Row],[NV]]/Table1[[#This Row],[NV_MA-1]])</f>
        <v>-3.0753547663591712</v>
      </c>
      <c r="M1155" s="7">
        <f>LN(Table1[[#This Row],[NV]]/Table1[[#This Row],[NV_MA-2]])</f>
        <v>7.4842773049693641</v>
      </c>
      <c r="N1155" s="4">
        <f>LN(Table1[[#This Row],[NV]]/Table1[[#This Row],[NV_MA-3]])</f>
        <v>3.4927969099942535</v>
      </c>
      <c r="O1155" s="7">
        <f>LN(Table1[[#This Row],[NV]]/Table1[[#This Row],[Metcalfe
NV ~ n^2]])</f>
        <v>-3.339290286197429</v>
      </c>
      <c r="P1155" s="7">
        <f>Table1[[#This Row],[NV_MA-1]]*$M$3</f>
        <v>254525920676.26666</v>
      </c>
    </row>
    <row r="1156" spans="1:16" x14ac:dyDescent="0.2">
      <c r="A1156" s="2">
        <v>42537</v>
      </c>
      <c r="B1156" s="3">
        <v>12022161320.3491</v>
      </c>
      <c r="C1156" s="3">
        <f t="shared" si="102"/>
        <v>8556461447.973115</v>
      </c>
      <c r="D1156" s="4">
        <f>LN(Table1[[#This Row],[NV]])</f>
        <v>23.210017560234714</v>
      </c>
      <c r="E1156" s="5">
        <v>586017</v>
      </c>
      <c r="F1156" s="5">
        <f t="shared" si="103"/>
        <v>343415924289</v>
      </c>
      <c r="G1156" s="8">
        <f t="shared" si="104"/>
        <v>252187548886.66666</v>
      </c>
      <c r="H1156" s="5">
        <f t="shared" si="105"/>
        <v>7782952.768698412</v>
      </c>
      <c r="I1156" s="5">
        <f t="shared" si="106"/>
        <v>6572448.3467113916</v>
      </c>
      <c r="J1156" s="5">
        <f>Table1[[#This Row],[DAA 
(n)]]^1.5</f>
        <v>448606252.41303384</v>
      </c>
      <c r="K1156" s="5">
        <f t="shared" si="107"/>
        <v>355075100.93967944</v>
      </c>
      <c r="L1156" s="7">
        <f>LN(Table1[[#This Row],[NV]]/Table1[[#This Row],[NV_MA-1]])</f>
        <v>-3.043421329026422</v>
      </c>
      <c r="M1156" s="7">
        <f>LN(Table1[[#This Row],[NV]]/Table1[[#This Row],[NV_MA-2]])</f>
        <v>7.5116205836811121</v>
      </c>
      <c r="N1156" s="4">
        <f>LN(Table1[[#This Row],[NV]]/Table1[[#This Row],[NV_MA-3]])</f>
        <v>3.522177683226221</v>
      </c>
      <c r="O1156" s="7">
        <f>LN(Table1[[#This Row],[NV]]/Table1[[#This Row],[Metcalfe
NV ~ n^2]])</f>
        <v>-3.3521905965198244</v>
      </c>
      <c r="P1156" s="7">
        <f>Table1[[#This Row],[NV_MA-1]]*$M$3</f>
        <v>252187548886.66666</v>
      </c>
    </row>
    <row r="1157" spans="1:16" x14ac:dyDescent="0.2">
      <c r="A1157" s="2">
        <v>42536</v>
      </c>
      <c r="B1157" s="3">
        <v>10885085966.4494</v>
      </c>
      <c r="C1157" s="3">
        <f t="shared" si="102"/>
        <v>8390893571.7242222</v>
      </c>
      <c r="D1157" s="4">
        <f>LN(Table1[[#This Row],[NV]])</f>
        <v>23.110659429300348</v>
      </c>
      <c r="E1157" s="5">
        <v>587472</v>
      </c>
      <c r="F1157" s="5">
        <f t="shared" si="103"/>
        <v>345123350784</v>
      </c>
      <c r="G1157" s="8">
        <f t="shared" si="104"/>
        <v>248682226517.86667</v>
      </c>
      <c r="H1157" s="5">
        <f t="shared" si="105"/>
        <v>7803733.5799223091</v>
      </c>
      <c r="I1157" s="5">
        <f t="shared" si="106"/>
        <v>6526132.5806173598</v>
      </c>
      <c r="J1157" s="5">
        <f>Table1[[#This Row],[DAA 
(n)]]^1.5</f>
        <v>450278030.92287076</v>
      </c>
      <c r="K1157" s="5">
        <f t="shared" si="107"/>
        <v>351488981.01709861</v>
      </c>
      <c r="L1157" s="7">
        <f>LN(Table1[[#This Row],[NV]]/Table1[[#This Row],[NV_MA-1]])</f>
        <v>-3.1287822903522478</v>
      </c>
      <c r="M1157" s="7">
        <f>LN(Table1[[#This Row],[NV]]/Table1[[#This Row],[NV_MA-2]])</f>
        <v>7.4193343576162718</v>
      </c>
      <c r="N1157" s="4">
        <f>LN(Table1[[#This Row],[NV]]/Table1[[#This Row],[NV_MA-3]])</f>
        <v>3.432970509034484</v>
      </c>
      <c r="O1157" s="7">
        <f>LN(Table1[[#This Row],[NV]]/Table1[[#This Row],[Metcalfe
NV ~ n^2]])</f>
        <v>-3.4565082992801108</v>
      </c>
      <c r="P1157" s="7">
        <f>Table1[[#This Row],[NV_MA-1]]*$M$3</f>
        <v>248682226517.86667</v>
      </c>
    </row>
    <row r="1158" spans="1:16" x14ac:dyDescent="0.2">
      <c r="A1158" s="2">
        <v>42535</v>
      </c>
      <c r="B1158" s="3">
        <v>10725031133.659</v>
      </c>
      <c r="C1158" s="3">
        <f t="shared" si="102"/>
        <v>8264044944.3391008</v>
      </c>
      <c r="D1158" s="4">
        <f>LN(Table1[[#This Row],[NV]])</f>
        <v>23.095846204661548</v>
      </c>
      <c r="E1158" s="5">
        <v>534856</v>
      </c>
      <c r="F1158" s="5">
        <f t="shared" si="103"/>
        <v>286070940736</v>
      </c>
      <c r="G1158" s="8">
        <f t="shared" si="104"/>
        <v>245714402381.86667</v>
      </c>
      <c r="H1158" s="5">
        <f t="shared" si="105"/>
        <v>7054618.4400542583</v>
      </c>
      <c r="I1158" s="5">
        <f t="shared" si="106"/>
        <v>6487564.351675869</v>
      </c>
      <c r="J1158" s="5">
        <f>Table1[[#This Row],[DAA 
(n)]]^1.5</f>
        <v>391160784.17741925</v>
      </c>
      <c r="K1158" s="5">
        <f t="shared" si="107"/>
        <v>348479443.02592236</v>
      </c>
      <c r="L1158" s="7">
        <f>LN(Table1[[#This Row],[NV]]/Table1[[#This Row],[NV_MA-1]])</f>
        <v>-3.13158952784686</v>
      </c>
      <c r="M1158" s="7">
        <f>LN(Table1[[#This Row],[NV]]/Table1[[#This Row],[NV_MA-2]])</f>
        <v>7.4104484789209941</v>
      </c>
      <c r="N1158" s="4">
        <f>LN(Table1[[#This Row],[NV]]/Table1[[#This Row],[NV_MA-3]])</f>
        <v>3.4267564052496313</v>
      </c>
      <c r="O1158" s="7">
        <f>LN(Table1[[#This Row],[NV]]/Table1[[#This Row],[Metcalfe
NV ~ n^2]])</f>
        <v>-3.2836594568782269</v>
      </c>
      <c r="P1158" s="7">
        <f>Table1[[#This Row],[NV_MA-1]]*$M$3</f>
        <v>245714402381.86667</v>
      </c>
    </row>
    <row r="1159" spans="1:16" x14ac:dyDescent="0.2">
      <c r="A1159" s="2">
        <v>42534</v>
      </c>
      <c r="B1159" s="3">
        <v>11026059609.8606</v>
      </c>
      <c r="C1159" s="3">
        <f t="shared" si="102"/>
        <v>8145397800.6518087</v>
      </c>
      <c r="D1159" s="4">
        <f>LN(Table1[[#This Row],[NV]])</f>
        <v>23.123527363398999</v>
      </c>
      <c r="E1159" s="5">
        <v>580506</v>
      </c>
      <c r="F1159" s="5">
        <f t="shared" si="103"/>
        <v>336987216036</v>
      </c>
      <c r="G1159" s="8">
        <f t="shared" si="104"/>
        <v>242553692925.36667</v>
      </c>
      <c r="H1159" s="5">
        <f t="shared" si="105"/>
        <v>7704275.5989111969</v>
      </c>
      <c r="I1159" s="5">
        <f t="shared" si="106"/>
        <v>6441747.4046420334</v>
      </c>
      <c r="J1159" s="5">
        <f>Table1[[#This Row],[DAA 
(n)]]^1.5</f>
        <v>442293003.37241882</v>
      </c>
      <c r="K1159" s="5">
        <f t="shared" si="107"/>
        <v>345080799.27859879</v>
      </c>
      <c r="L1159" s="7">
        <f>LN(Table1[[#This Row],[NV]]/Table1[[#This Row],[NV_MA-1]])</f>
        <v>-3.090961573541684</v>
      </c>
      <c r="M1159" s="7">
        <f>LN(Table1[[#This Row],[NV]]/Table1[[#This Row],[NV_MA-2]])</f>
        <v>7.4452169659989114</v>
      </c>
      <c r="N1159" s="4">
        <f>LN(Table1[[#This Row],[NV]]/Table1[[#This Row],[NV_MA-3]])</f>
        <v>3.46423821501656</v>
      </c>
      <c r="O1159" s="7">
        <f>LN(Table1[[#This Row],[NV]]/Table1[[#This Row],[Metcalfe
NV ~ n^2]])</f>
        <v>-3.4197834685689625</v>
      </c>
      <c r="P1159" s="7">
        <f>Table1[[#This Row],[NV_MA-1]]*$M$3</f>
        <v>242553692925.36667</v>
      </c>
    </row>
    <row r="1160" spans="1:16" x14ac:dyDescent="0.2">
      <c r="A1160" s="2">
        <v>42533</v>
      </c>
      <c r="B1160" s="3">
        <v>10492201176.7141</v>
      </c>
      <c r="C1160" s="3">
        <f t="shared" si="102"/>
        <v>8015244153.5023108</v>
      </c>
      <c r="D1160" s="4">
        <f>LN(Table1[[#This Row],[NV]])</f>
        <v>23.073898073063258</v>
      </c>
      <c r="E1160" s="5">
        <v>526242</v>
      </c>
      <c r="F1160" s="5">
        <f t="shared" si="103"/>
        <v>276930642564</v>
      </c>
      <c r="G1160" s="8">
        <f t="shared" si="104"/>
        <v>238037227537.5</v>
      </c>
      <c r="H1160" s="5">
        <f t="shared" si="105"/>
        <v>6932457.6499763019</v>
      </c>
      <c r="I1160" s="5">
        <f t="shared" si="106"/>
        <v>6379670.0059955381</v>
      </c>
      <c r="J1160" s="5">
        <f>Table1[[#This Row],[DAA 
(n)]]^1.5</f>
        <v>381749309.36959696</v>
      </c>
      <c r="K1160" s="5">
        <f t="shared" si="107"/>
        <v>340362462.5069809</v>
      </c>
      <c r="L1160" s="7">
        <f>LN(Table1[[#This Row],[NV]]/Table1[[#This Row],[NV_MA-1]])</f>
        <v>-3.1217948435473621</v>
      </c>
      <c r="M1160" s="7">
        <f>LN(Table1[[#This Row],[NV]]/Table1[[#This Row],[NV_MA-2]])</f>
        <v>7.4052711422781679</v>
      </c>
      <c r="N1160" s="4">
        <f>LN(Table1[[#This Row],[NV]]/Table1[[#This Row],[NV_MA-3]])</f>
        <v>3.428376399136805</v>
      </c>
      <c r="O1160" s="7">
        <f>LN(Table1[[#This Row],[NV]]/Table1[[#This Row],[Metcalfe
NV ~ n^2]])</f>
        <v>-3.2731348508626228</v>
      </c>
      <c r="P1160" s="7">
        <f>Table1[[#This Row],[NV_MA-1]]*$M$3</f>
        <v>238037227537.5</v>
      </c>
    </row>
    <row r="1161" spans="1:16" x14ac:dyDescent="0.2">
      <c r="A1161" s="2">
        <v>42532</v>
      </c>
      <c r="B1161" s="3">
        <v>9473581895.1756096</v>
      </c>
      <c r="C1161" s="3">
        <f t="shared" si="102"/>
        <v>7902376165.0227261</v>
      </c>
      <c r="D1161" s="4">
        <f>LN(Table1[[#This Row],[NV]])</f>
        <v>22.971772908658174</v>
      </c>
      <c r="E1161" s="5">
        <v>467524</v>
      </c>
      <c r="F1161" s="5">
        <f t="shared" si="103"/>
        <v>218578690576</v>
      </c>
      <c r="G1161" s="8">
        <f t="shared" si="104"/>
        <v>235910230202.03333</v>
      </c>
      <c r="H1161" s="5">
        <f t="shared" si="105"/>
        <v>6103622.1127819326</v>
      </c>
      <c r="I1161" s="5">
        <f t="shared" si="106"/>
        <v>6349291.3806336336</v>
      </c>
      <c r="J1161" s="5">
        <f>Table1[[#This Row],[DAA 
(n)]]^1.5</f>
        <v>319672932.4369728</v>
      </c>
      <c r="K1161" s="5">
        <f t="shared" si="107"/>
        <v>338093062.53753144</v>
      </c>
      <c r="L1161" s="7">
        <f>LN(Table1[[#This Row],[NV]]/Table1[[#This Row],[NV_MA-1]])</f>
        <v>-3.2149442804509736</v>
      </c>
      <c r="M1161" s="7">
        <f>LN(Table1[[#This Row],[NV]]/Table1[[#This Row],[NV_MA-2]])</f>
        <v>7.3079191376173327</v>
      </c>
      <c r="N1161" s="4">
        <f>LN(Table1[[#This Row],[NV]]/Table1[[#This Row],[NV_MA-3]])</f>
        <v>3.3329411601567673</v>
      </c>
      <c r="O1161" s="7">
        <f>LN(Table1[[#This Row],[NV]]/Table1[[#This Row],[Metcalfe
NV ~ n^2]])</f>
        <v>-3.1386390179249863</v>
      </c>
      <c r="P1161" s="7">
        <f>Table1[[#This Row],[NV_MA-1]]*$M$3</f>
        <v>235910230202.03333</v>
      </c>
    </row>
    <row r="1162" spans="1:16" x14ac:dyDescent="0.2">
      <c r="A1162" s="2">
        <v>42531</v>
      </c>
      <c r="B1162" s="3">
        <v>9070211832.2599697</v>
      </c>
      <c r="C1162" s="3">
        <f t="shared" ref="C1162:C1225" si="108">AVERAGE(B1162:B1191)</f>
        <v>7822557621.15802</v>
      </c>
      <c r="D1162" s="4">
        <f>LN(Table1[[#This Row],[NV]])</f>
        <v>22.928261456066434</v>
      </c>
      <c r="E1162" s="5">
        <v>498550</v>
      </c>
      <c r="F1162" s="5">
        <f t="shared" ref="F1162:F1225" si="109">E1162^2</f>
        <v>248552102500</v>
      </c>
      <c r="G1162" s="8">
        <f t="shared" ref="G1162:G1225" si="110">AVERAGE(F1162:F1191)</f>
        <v>235371874062.83334</v>
      </c>
      <c r="H1162" s="5">
        <f t="shared" ref="H1162:H1225" si="111">E1162*LN(E1162)</f>
        <v>6540706.3663402973</v>
      </c>
      <c r="I1162" s="5">
        <f t="shared" ref="I1162:I1225" si="112">AVERAGE(H1162:H1191)</f>
        <v>6341054.9746965207</v>
      </c>
      <c r="J1162" s="5">
        <f>Table1[[#This Row],[DAA 
(n)]]^1.5</f>
        <v>352016548.90271205</v>
      </c>
      <c r="K1162" s="5">
        <f t="shared" ref="K1162:K1225" si="113">AVERAGE(J1162:J1191)</f>
        <v>337496920.8594023</v>
      </c>
      <c r="L1162" s="7">
        <f>LN(Table1[[#This Row],[NV]]/Table1[[#This Row],[NV_MA-1]])</f>
        <v>-3.256171087101376</v>
      </c>
      <c r="M1162" s="7">
        <f>LN(Table1[[#This Row],[NV]]/Table1[[#This Row],[NV_MA-2]])</f>
        <v>7.265705743701532</v>
      </c>
      <c r="N1162" s="4">
        <f>LN(Table1[[#This Row],[NV]]/Table1[[#This Row],[NV_MA-3]])</f>
        <v>3.2911945112107426</v>
      </c>
      <c r="O1162" s="7">
        <f>LN(Table1[[#This Row],[NV]]/Table1[[#This Row],[Metcalfe
NV ~ n^2]])</f>
        <v>-3.3106568724474439</v>
      </c>
      <c r="P1162" s="7">
        <f>Table1[[#This Row],[NV_MA-1]]*$M$3</f>
        <v>235371874062.83334</v>
      </c>
    </row>
    <row r="1163" spans="1:16" x14ac:dyDescent="0.2">
      <c r="A1163" s="2">
        <v>42530</v>
      </c>
      <c r="B1163" s="3">
        <v>9025689433.9579201</v>
      </c>
      <c r="C1163" s="3">
        <f t="shared" si="108"/>
        <v>7755246036.3812847</v>
      </c>
      <c r="D1163" s="4">
        <f>LN(Table1[[#This Row],[NV]])</f>
        <v>22.923340729821952</v>
      </c>
      <c r="E1163" s="5">
        <v>523498</v>
      </c>
      <c r="F1163" s="5">
        <f t="shared" si="109"/>
        <v>274050156004</v>
      </c>
      <c r="G1163" s="8">
        <f t="shared" si="110"/>
        <v>234618978251.63333</v>
      </c>
      <c r="H1163" s="5">
        <f t="shared" si="111"/>
        <v>6893572.6873339452</v>
      </c>
      <c r="I1163" s="5">
        <f t="shared" si="112"/>
        <v>6330157.9580651196</v>
      </c>
      <c r="J1163" s="5">
        <f>Table1[[#This Row],[DAA 
(n)]]^1.5</f>
        <v>378767354.14734745</v>
      </c>
      <c r="K1163" s="5">
        <f t="shared" si="113"/>
        <v>336687746.87255627</v>
      </c>
      <c r="L1163" s="7">
        <f>LN(Table1[[#This Row],[NV]]/Table1[[#This Row],[NV_MA-1]])</f>
        <v>-3.257887936285182</v>
      </c>
      <c r="M1163" s="7">
        <f>LN(Table1[[#This Row],[NV]]/Table1[[#This Row],[NV_MA-2]])</f>
        <v>7.2625049821321914</v>
      </c>
      <c r="N1163" s="4">
        <f>LN(Table1[[#This Row],[NV]]/Table1[[#This Row],[NV_MA-3]])</f>
        <v>3.2886742381777481</v>
      </c>
      <c r="O1163" s="7">
        <f>LN(Table1[[#This Row],[NV]]/Table1[[#This Row],[Metcalfe
NV ~ n^2]])</f>
        <v>-3.4132362478702074</v>
      </c>
      <c r="P1163" s="7">
        <f>Table1[[#This Row],[NV_MA-1]]*$M$3</f>
        <v>234618978251.63333</v>
      </c>
    </row>
    <row r="1164" spans="1:16" x14ac:dyDescent="0.2">
      <c r="A1164" s="2">
        <v>42529</v>
      </c>
      <c r="B1164" s="3">
        <v>9117057925.5610409</v>
      </c>
      <c r="C1164" s="3">
        <f t="shared" si="108"/>
        <v>7687910074.1943216</v>
      </c>
      <c r="D1164" s="4">
        <f>LN(Table1[[#This Row],[NV]])</f>
        <v>22.933412993105943</v>
      </c>
      <c r="E1164" s="5">
        <v>482283</v>
      </c>
      <c r="F1164" s="5">
        <f t="shared" si="109"/>
        <v>232596892089</v>
      </c>
      <c r="G1164" s="8">
        <f t="shared" si="110"/>
        <v>233693172139.63333</v>
      </c>
      <c r="H1164" s="5">
        <f t="shared" si="111"/>
        <v>6311293.4434336284</v>
      </c>
      <c r="I1164" s="5">
        <f t="shared" si="112"/>
        <v>6317319.0785537232</v>
      </c>
      <c r="J1164" s="5">
        <f>Table1[[#This Row],[DAA 
(n)]]^1.5</f>
        <v>334929137.1430071</v>
      </c>
      <c r="K1164" s="5">
        <f t="shared" si="113"/>
        <v>335715370.47576582</v>
      </c>
      <c r="L1164" s="7">
        <f>LN(Table1[[#This Row],[NV]]/Table1[[#This Row],[NV_MA-1]])</f>
        <v>-3.2438618686111647</v>
      </c>
      <c r="M1164" s="7">
        <f>LN(Table1[[#This Row],[NV]]/Table1[[#This Row],[NV_MA-2]])</f>
        <v>7.2746075134110324</v>
      </c>
      <c r="N1164" s="4">
        <f>LN(Table1[[#This Row],[NV]]/Table1[[#This Row],[NV_MA-3]])</f>
        <v>3.3016387458595875</v>
      </c>
      <c r="O1164" s="7">
        <f>LN(Table1[[#This Row],[NV]]/Table1[[#This Row],[Metcalfe
NV ~ n^2]])</f>
        <v>-3.2391597222235569</v>
      </c>
      <c r="P1164" s="7">
        <f>Table1[[#This Row],[NV_MA-1]]*$M$3</f>
        <v>233693172139.63333</v>
      </c>
    </row>
    <row r="1165" spans="1:16" x14ac:dyDescent="0.2">
      <c r="A1165" s="2">
        <v>42528</v>
      </c>
      <c r="B1165" s="3">
        <v>9042608670.6697407</v>
      </c>
      <c r="C1165" s="3">
        <f t="shared" si="108"/>
        <v>7623877827.538043</v>
      </c>
      <c r="D1165" s="4">
        <f>LN(Table1[[#This Row],[NV]])</f>
        <v>22.925213539486602</v>
      </c>
      <c r="E1165" s="5">
        <v>514462</v>
      </c>
      <c r="F1165" s="5">
        <f t="shared" si="109"/>
        <v>264671149444</v>
      </c>
      <c r="G1165" s="8">
        <f t="shared" si="110"/>
        <v>233936939657.86667</v>
      </c>
      <c r="H1165" s="5">
        <f t="shared" si="111"/>
        <v>6765626.4694964737</v>
      </c>
      <c r="I1165" s="5">
        <f t="shared" si="112"/>
        <v>6320853.3953586565</v>
      </c>
      <c r="J1165" s="5">
        <f>Table1[[#This Row],[DAA 
(n)]]^1.5</f>
        <v>369003047.25741649</v>
      </c>
      <c r="K1165" s="5">
        <f t="shared" si="113"/>
        <v>335977609.9097814</v>
      </c>
      <c r="L1165" s="7">
        <f>LN(Table1[[#This Row],[NV]]/Table1[[#This Row],[NV_MA-1]])</f>
        <v>-3.2531038878573262</v>
      </c>
      <c r="M1165" s="7">
        <f>LN(Table1[[#This Row],[NV]]/Table1[[#This Row],[NV_MA-2]])</f>
        <v>7.2658487515682344</v>
      </c>
      <c r="N1165" s="4">
        <f>LN(Table1[[#This Row],[NV]]/Table1[[#This Row],[NV_MA-3]])</f>
        <v>3.2926584609527483</v>
      </c>
      <c r="O1165" s="7">
        <f>LN(Table1[[#This Row],[NV]]/Table1[[#This Row],[Metcalfe
NV ~ n^2]])</f>
        <v>-3.3765404073412424</v>
      </c>
      <c r="P1165" s="7">
        <f>Table1[[#This Row],[NV_MA-1]]*$M$3</f>
        <v>233936939657.86667</v>
      </c>
    </row>
    <row r="1166" spans="1:16" x14ac:dyDescent="0.2">
      <c r="A1166" s="2">
        <v>42527</v>
      </c>
      <c r="B1166" s="3">
        <v>9156045666.77738</v>
      </c>
      <c r="C1166" s="3">
        <f t="shared" si="108"/>
        <v>7561183211.970005</v>
      </c>
      <c r="D1166" s="4">
        <f>LN(Table1[[#This Row],[NV]])</f>
        <v>22.937680226658344</v>
      </c>
      <c r="E1166" s="5">
        <v>518548</v>
      </c>
      <c r="F1166" s="5">
        <f t="shared" si="109"/>
        <v>268892028304</v>
      </c>
      <c r="G1166" s="8">
        <f t="shared" si="110"/>
        <v>231450810679.73334</v>
      </c>
      <c r="H1166" s="5">
        <f t="shared" si="111"/>
        <v>6823463.1360953609</v>
      </c>
      <c r="I1166" s="5">
        <f t="shared" si="112"/>
        <v>6284048.9619046357</v>
      </c>
      <c r="J1166" s="5">
        <f>Table1[[#This Row],[DAA 
(n)]]^1.5</f>
        <v>373407851.40779006</v>
      </c>
      <c r="K1166" s="5">
        <f t="shared" si="113"/>
        <v>333273581.21478629</v>
      </c>
      <c r="L1166" s="7">
        <f>LN(Table1[[#This Row],[NV]]/Table1[[#This Row],[NV_MA-1]])</f>
        <v>-3.2299529803720146</v>
      </c>
      <c r="M1166" s="7">
        <f>LN(Table1[[#This Row],[NV]]/Table1[[#This Row],[NV_MA-2]])</f>
        <v>7.2841551568121714</v>
      </c>
      <c r="N1166" s="4">
        <f>LN(Table1[[#This Row],[NV]]/Table1[[#This Row],[NV_MA-3]])</f>
        <v>3.3132059508040257</v>
      </c>
      <c r="O1166" s="7">
        <f>LN(Table1[[#This Row],[NV]]/Table1[[#This Row],[Metcalfe
NV ~ n^2]])</f>
        <v>-3.3798955275451643</v>
      </c>
      <c r="P1166" s="7">
        <f>Table1[[#This Row],[NV_MA-1]]*$M$3</f>
        <v>231450810679.73334</v>
      </c>
    </row>
    <row r="1167" spans="1:16" x14ac:dyDescent="0.2">
      <c r="A1167" s="2">
        <v>42526</v>
      </c>
      <c r="B1167" s="3">
        <v>8986071871.2796993</v>
      </c>
      <c r="C1167" s="3">
        <f t="shared" si="108"/>
        <v>7494633961.0138979</v>
      </c>
      <c r="D1167" s="4">
        <f>LN(Table1[[#This Row],[NV]])</f>
        <v>22.91894164570169</v>
      </c>
      <c r="E1167" s="5">
        <v>464095</v>
      </c>
      <c r="F1167" s="5">
        <f t="shared" si="109"/>
        <v>215384169025</v>
      </c>
      <c r="G1167" s="8">
        <f t="shared" si="110"/>
        <v>228133770085.63333</v>
      </c>
      <c r="H1167" s="5">
        <f t="shared" si="111"/>
        <v>6055439.4171892107</v>
      </c>
      <c r="I1167" s="5">
        <f t="shared" si="112"/>
        <v>6233950.672021538</v>
      </c>
      <c r="J1167" s="5">
        <f>Table1[[#This Row],[DAA 
(n)]]^1.5</f>
        <v>316162483.42214376</v>
      </c>
      <c r="K1167" s="5">
        <f t="shared" si="113"/>
        <v>329627549.06292599</v>
      </c>
      <c r="L1167" s="7">
        <f>LN(Table1[[#This Row],[NV]]/Table1[[#This Row],[NV_MA-1]])</f>
        <v>-3.2342563590535138</v>
      </c>
      <c r="M1167" s="7">
        <f>LN(Table1[[#This Row],[NV]]/Table1[[#This Row],[NV_MA-2]])</f>
        <v>7.2734208191567262</v>
      </c>
      <c r="N1167" s="4">
        <f>LN(Table1[[#This Row],[NV]]/Table1[[#This Row],[NV_MA-3]])</f>
        <v>3.305467709873005</v>
      </c>
      <c r="O1167" s="7">
        <f>LN(Table1[[#This Row],[NV]]/Table1[[#This Row],[Metcalfe
NV ~ n^2]])</f>
        <v>-3.1767474575604049</v>
      </c>
      <c r="P1167" s="7">
        <f>Table1[[#This Row],[NV_MA-1]]*$M$3</f>
        <v>228133770085.63333</v>
      </c>
    </row>
    <row r="1168" spans="1:16" x14ac:dyDescent="0.2">
      <c r="A1168" s="2">
        <v>42525</v>
      </c>
      <c r="B1168" s="3">
        <v>8970015733.4655991</v>
      </c>
      <c r="C1168" s="3">
        <f t="shared" si="108"/>
        <v>7433864538.0402021</v>
      </c>
      <c r="D1168" s="4">
        <f>LN(Table1[[#This Row],[NV]])</f>
        <v>22.917153267025121</v>
      </c>
      <c r="E1168" s="5">
        <v>441515</v>
      </c>
      <c r="F1168" s="5">
        <f t="shared" si="109"/>
        <v>194935495225</v>
      </c>
      <c r="G1168" s="8">
        <f t="shared" si="110"/>
        <v>228183886682.93332</v>
      </c>
      <c r="H1168" s="5">
        <f t="shared" si="111"/>
        <v>5738797.5207743421</v>
      </c>
      <c r="I1168" s="5">
        <f t="shared" si="112"/>
        <v>6234707.9446332073</v>
      </c>
      <c r="J1168" s="5">
        <f>Table1[[#This Row],[DAA 
(n)]]^1.5</f>
        <v>293371684.34302914</v>
      </c>
      <c r="K1168" s="5">
        <f t="shared" si="113"/>
        <v>329682675.68447006</v>
      </c>
      <c r="L1168" s="7">
        <f>LN(Table1[[#This Row],[NV]]/Table1[[#This Row],[NV_MA-1]])</f>
        <v>-3.2362643943519909</v>
      </c>
      <c r="M1168" s="7">
        <f>LN(Table1[[#This Row],[NV]]/Table1[[#This Row],[NV_MA-2]])</f>
        <v>7.2715109723036866</v>
      </c>
      <c r="N1168" s="4">
        <f>LN(Table1[[#This Row],[NV]]/Table1[[#This Row],[NV_MA-3]])</f>
        <v>3.3035121060583958</v>
      </c>
      <c r="O1168" s="7">
        <f>LN(Table1[[#This Row],[NV]]/Table1[[#This Row],[Metcalfe
NV ~ n^2]])</f>
        <v>-3.0787812800427781</v>
      </c>
      <c r="P1168" s="7">
        <f>Table1[[#This Row],[NV_MA-1]]*$M$3</f>
        <v>228183886682.93332</v>
      </c>
    </row>
    <row r="1169" spans="1:16" x14ac:dyDescent="0.2">
      <c r="A1169" s="2">
        <v>42524</v>
      </c>
      <c r="B1169" s="3">
        <v>8904430485.9886608</v>
      </c>
      <c r="C1169" s="3">
        <f t="shared" si="108"/>
        <v>7367178792.780262</v>
      </c>
      <c r="D1169" s="4">
        <f>LN(Table1[[#This Row],[NV]])</f>
        <v>22.909814797233956</v>
      </c>
      <c r="E1169" s="5">
        <v>488080</v>
      </c>
      <c r="F1169" s="5">
        <f t="shared" si="109"/>
        <v>238222086400</v>
      </c>
      <c r="G1169" s="8">
        <f t="shared" si="110"/>
        <v>228587810540.79999</v>
      </c>
      <c r="H1169" s="5">
        <f t="shared" si="111"/>
        <v>6392986.3464114247</v>
      </c>
      <c r="I1169" s="5">
        <f t="shared" si="112"/>
        <v>6241021.3222157033</v>
      </c>
      <c r="J1169" s="5">
        <f>Table1[[#This Row],[DAA 
(n)]]^1.5</f>
        <v>340985976.14874375</v>
      </c>
      <c r="K1169" s="5">
        <f t="shared" si="113"/>
        <v>330135141.07512295</v>
      </c>
      <c r="L1169" s="7">
        <f>LN(Table1[[#This Row],[NV]]/Table1[[#This Row],[NV_MA-1]])</f>
        <v>-3.2453714674327623</v>
      </c>
      <c r="M1169" s="7">
        <f>LN(Table1[[#This Row],[NV]]/Table1[[#This Row],[NV_MA-2]])</f>
        <v>7.2631603968493765</v>
      </c>
      <c r="N1169" s="4">
        <f>LN(Table1[[#This Row],[NV]]/Table1[[#This Row],[NV_MA-3]])</f>
        <v>3.2948021502294709</v>
      </c>
      <c r="O1169" s="7">
        <f>LN(Table1[[#This Row],[NV]]/Table1[[#This Row],[Metcalfe
NV ~ n^2]])</f>
        <v>-3.2866544144175118</v>
      </c>
      <c r="P1169" s="7">
        <f>Table1[[#This Row],[NV_MA-1]]*$M$3</f>
        <v>228587810540.79999</v>
      </c>
    </row>
    <row r="1170" spans="1:16" x14ac:dyDescent="0.2">
      <c r="A1170" s="2">
        <v>42523</v>
      </c>
      <c r="B1170" s="3">
        <v>8412070380.8755102</v>
      </c>
      <c r="C1170" s="3">
        <f t="shared" si="108"/>
        <v>7302120780.7020321</v>
      </c>
      <c r="D1170" s="4">
        <f>LN(Table1[[#This Row],[NV]])</f>
        <v>22.852933461475057</v>
      </c>
      <c r="E1170" s="5">
        <v>483962</v>
      </c>
      <c r="F1170" s="5">
        <f t="shared" si="109"/>
        <v>234219217444</v>
      </c>
      <c r="G1170" s="8">
        <f t="shared" si="110"/>
        <v>229338813938.16666</v>
      </c>
      <c r="H1170" s="5">
        <f t="shared" si="111"/>
        <v>6334947.2374429218</v>
      </c>
      <c r="I1170" s="5">
        <f t="shared" si="112"/>
        <v>6251639.840889385</v>
      </c>
      <c r="J1170" s="5">
        <f>Table1[[#This Row],[DAA 
(n)]]^1.5</f>
        <v>336679671.0712322</v>
      </c>
      <c r="K1170" s="5">
        <f t="shared" si="113"/>
        <v>330932194.20807213</v>
      </c>
      <c r="L1170" s="7">
        <f>LN(Table1[[#This Row],[NV]]/Table1[[#This Row],[NV_MA-1]])</f>
        <v>-3.3055328224372267</v>
      </c>
      <c r="M1170" s="7">
        <f>LN(Table1[[#This Row],[NV]]/Table1[[#This Row],[NV_MA-2]])</f>
        <v>7.2045790996343531</v>
      </c>
      <c r="N1170" s="4">
        <f>LN(Table1[[#This Row],[NV]]/Table1[[#This Row],[NV_MA-3]])</f>
        <v>3.235509400453751</v>
      </c>
      <c r="O1170" s="7">
        <f>LN(Table1[[#This Row],[NV]]/Table1[[#This Row],[Metcalfe
NV ~ n^2]])</f>
        <v>-3.326589878964572</v>
      </c>
      <c r="P1170" s="7">
        <f>Table1[[#This Row],[NV_MA-1]]*$M$3</f>
        <v>229338813938.16666</v>
      </c>
    </row>
    <row r="1171" spans="1:16" x14ac:dyDescent="0.2">
      <c r="A1171" s="2">
        <v>42522</v>
      </c>
      <c r="B1171" s="3">
        <v>8392142056.8151999</v>
      </c>
      <c r="C1171" s="3">
        <f t="shared" si="108"/>
        <v>7255097433.9669504</v>
      </c>
      <c r="D1171" s="4">
        <f>LN(Table1[[#This Row],[NV]])</f>
        <v>22.850561635544324</v>
      </c>
      <c r="E1171" s="5">
        <v>499855</v>
      </c>
      <c r="F1171" s="5">
        <f t="shared" si="109"/>
        <v>249855021025</v>
      </c>
      <c r="G1171" s="8">
        <f t="shared" si="110"/>
        <v>228644951554.56668</v>
      </c>
      <c r="H1171" s="5">
        <f t="shared" si="111"/>
        <v>6559133.9670394734</v>
      </c>
      <c r="I1171" s="5">
        <f t="shared" si="112"/>
        <v>6241321.4667938659</v>
      </c>
      <c r="J1171" s="5">
        <f>Table1[[#This Row],[DAA 
(n)]]^1.5</f>
        <v>353399606.01909411</v>
      </c>
      <c r="K1171" s="5">
        <f t="shared" si="113"/>
        <v>330175512.79676813</v>
      </c>
      <c r="L1171" s="7">
        <f>LN(Table1[[#This Row],[NV]]/Table1[[#This Row],[NV_MA-1]])</f>
        <v>-3.3048745719034076</v>
      </c>
      <c r="M1171" s="7">
        <f>LN(Table1[[#This Row],[NV]]/Table1[[#This Row],[NV_MA-2]])</f>
        <v>7.2038591440949027</v>
      </c>
      <c r="N1171" s="4">
        <f>LN(Table1[[#This Row],[NV]]/Table1[[#This Row],[NV_MA-3]])</f>
        <v>3.2354267075454044</v>
      </c>
      <c r="O1171" s="7">
        <f>LN(Table1[[#This Row],[NV]]/Table1[[#This Row],[Metcalfe
NV ~ n^2]])</f>
        <v>-3.3935850351480705</v>
      </c>
      <c r="P1171" s="7">
        <f>Table1[[#This Row],[NV_MA-1]]*$M$3</f>
        <v>228644951554.56668</v>
      </c>
    </row>
    <row r="1172" spans="1:16" x14ac:dyDescent="0.2">
      <c r="A1172" s="2">
        <v>42521</v>
      </c>
      <c r="B1172" s="3">
        <v>8286125543.8395901</v>
      </c>
      <c r="C1172" s="3">
        <f t="shared" si="108"/>
        <v>7205222331.3283348</v>
      </c>
      <c r="D1172" s="4">
        <f>LN(Table1[[#This Row],[NV]])</f>
        <v>22.837848331807091</v>
      </c>
      <c r="E1172" s="5">
        <v>480865</v>
      </c>
      <c r="F1172" s="5">
        <f t="shared" si="109"/>
        <v>231231148225</v>
      </c>
      <c r="G1172" s="8">
        <f t="shared" si="110"/>
        <v>228021206771.36667</v>
      </c>
      <c r="H1172" s="5">
        <f t="shared" si="111"/>
        <v>6291321.176013831</v>
      </c>
      <c r="I1172" s="5">
        <f t="shared" si="112"/>
        <v>6232351.1851380654</v>
      </c>
      <c r="J1172" s="5">
        <f>Table1[[#This Row],[DAA 
(n)]]^1.5</f>
        <v>333453094.28945839</v>
      </c>
      <c r="K1172" s="5">
        <f t="shared" si="113"/>
        <v>329507439.38123429</v>
      </c>
      <c r="L1172" s="7">
        <f>LN(Table1[[#This Row],[NV]]/Table1[[#This Row],[NV_MA-1]])</f>
        <v>-3.3148561419235159</v>
      </c>
      <c r="M1172" s="7">
        <f>LN(Table1[[#This Row],[NV]]/Table1[[#This Row],[NV_MA-2]])</f>
        <v>7.192584114946472</v>
      </c>
      <c r="N1172" s="4">
        <f>LN(Table1[[#This Row],[NV]]/Table1[[#This Row],[NV_MA-3]])</f>
        <v>3.2247388423668615</v>
      </c>
      <c r="O1172" s="7">
        <f>LN(Table1[[#This Row],[NV]]/Table1[[#This Row],[Metcalfe
NV ~ n^2]])</f>
        <v>-3.3288353570196327</v>
      </c>
      <c r="P1172" s="7">
        <f>Table1[[#This Row],[NV_MA-1]]*$M$3</f>
        <v>228021206771.36667</v>
      </c>
    </row>
    <row r="1173" spans="1:16" x14ac:dyDescent="0.2">
      <c r="A1173" s="2">
        <v>42520</v>
      </c>
      <c r="B1173" s="3">
        <v>8324219565.0251598</v>
      </c>
      <c r="C1173" s="3">
        <f t="shared" si="108"/>
        <v>7164027945.0627222</v>
      </c>
      <c r="D1173" s="4">
        <f>LN(Table1[[#This Row],[NV]])</f>
        <v>22.842435122475571</v>
      </c>
      <c r="E1173" s="5">
        <v>538546</v>
      </c>
      <c r="F1173" s="5">
        <f t="shared" si="109"/>
        <v>290031794116</v>
      </c>
      <c r="G1173" s="8">
        <f t="shared" si="110"/>
        <v>226317856454.66666</v>
      </c>
      <c r="H1173" s="5">
        <f t="shared" si="111"/>
        <v>7106991.3275814028</v>
      </c>
      <c r="I1173" s="5">
        <f t="shared" si="112"/>
        <v>6205967.4679233544</v>
      </c>
      <c r="J1173" s="5">
        <f>Table1[[#This Row],[DAA 
(n)]]^1.5</f>
        <v>395215716.53211784</v>
      </c>
      <c r="K1173" s="5">
        <f t="shared" si="113"/>
        <v>327608908.59617627</v>
      </c>
      <c r="L1173" s="7">
        <f>LN(Table1[[#This Row],[NV]]/Table1[[#This Row],[NV_MA-1]])</f>
        <v>-3.3027711701161309</v>
      </c>
      <c r="M1173" s="7">
        <f>LN(Table1[[#This Row],[NV]]/Table1[[#This Row],[NV_MA-2]])</f>
        <v>7.2014132405350448</v>
      </c>
      <c r="N1173" s="4">
        <f>LN(Table1[[#This Row],[NV]]/Table1[[#This Row],[NV_MA-3]])</f>
        <v>3.2351040193850964</v>
      </c>
      <c r="O1173" s="7">
        <f>LN(Table1[[#This Row],[NV]]/Table1[[#This Row],[Metcalfe
NV ~ n^2]])</f>
        <v>-3.5508212663246557</v>
      </c>
      <c r="P1173" s="7">
        <f>Table1[[#This Row],[NV_MA-1]]*$M$3</f>
        <v>226317856454.66666</v>
      </c>
    </row>
    <row r="1174" spans="1:16" x14ac:dyDescent="0.2">
      <c r="A1174" s="2">
        <v>42519</v>
      </c>
      <c r="B1174" s="3">
        <v>8229583541.7191</v>
      </c>
      <c r="C1174" s="3">
        <f t="shared" si="108"/>
        <v>7118866239.9906244</v>
      </c>
      <c r="D1174" s="4">
        <f>LN(Table1[[#This Row],[NV]])</f>
        <v>22.831001247890775</v>
      </c>
      <c r="E1174" s="5">
        <v>446574</v>
      </c>
      <c r="F1174" s="5">
        <f t="shared" si="109"/>
        <v>199428337476</v>
      </c>
      <c r="G1174" s="8">
        <f t="shared" si="110"/>
        <v>223169484651.63333</v>
      </c>
      <c r="H1174" s="5">
        <f t="shared" si="111"/>
        <v>5809642.1108449344</v>
      </c>
      <c r="I1174" s="5">
        <f t="shared" si="112"/>
        <v>6160701.6450053724</v>
      </c>
      <c r="J1174" s="5">
        <f>Table1[[#This Row],[DAA 
(n)]]^1.5</f>
        <v>298428400.75972563</v>
      </c>
      <c r="K1174" s="5">
        <f t="shared" si="113"/>
        <v>324238370.55262446</v>
      </c>
      <c r="L1174" s="7">
        <f>LN(Table1[[#This Row],[NV]]/Table1[[#This Row],[NV_MA-1]])</f>
        <v>-3.3001960927054963</v>
      </c>
      <c r="M1174" s="7">
        <f>LN(Table1[[#This Row],[NV]]/Table1[[#This Row],[NV_MA-2]])</f>
        <v>7.1973000154576123</v>
      </c>
      <c r="N1174" s="4">
        <f>LN(Table1[[#This Row],[NV]]/Table1[[#This Row],[NV_MA-3]])</f>
        <v>3.2340117330550986</v>
      </c>
      <c r="O1174" s="7">
        <f>LN(Table1[[#This Row],[NV]]/Table1[[#This Row],[Metcalfe
NV ~ n^2]])</f>
        <v>-3.1877195502073374</v>
      </c>
      <c r="P1174" s="7">
        <f>Table1[[#This Row],[NV_MA-1]]*$M$3</f>
        <v>223169484651.63333</v>
      </c>
    </row>
    <row r="1175" spans="1:16" x14ac:dyDescent="0.2">
      <c r="A1175" s="2">
        <v>42518</v>
      </c>
      <c r="B1175" s="3">
        <v>8280061035.2386904</v>
      </c>
      <c r="C1175" s="3">
        <f t="shared" si="108"/>
        <v>7080474543.9411964</v>
      </c>
      <c r="D1175" s="4">
        <f>LN(Table1[[#This Row],[NV]])</f>
        <v>22.837116176722049</v>
      </c>
      <c r="E1175" s="5">
        <v>467539</v>
      </c>
      <c r="F1175" s="5">
        <f t="shared" si="109"/>
        <v>218592716521</v>
      </c>
      <c r="G1175" s="8">
        <f t="shared" si="110"/>
        <v>225323198972.56668</v>
      </c>
      <c r="H1175" s="5">
        <f t="shared" si="111"/>
        <v>6103832.9411120089</v>
      </c>
      <c r="I1175" s="5">
        <f t="shared" si="112"/>
        <v>6192278.18122984</v>
      </c>
      <c r="J1175" s="5">
        <f>Table1[[#This Row],[DAA 
(n)]]^1.5</f>
        <v>319688317.0988757</v>
      </c>
      <c r="K1175" s="5">
        <f t="shared" si="113"/>
        <v>326568845.45661575</v>
      </c>
      <c r="L1175" s="7">
        <f>LN(Table1[[#This Row],[NV]]/Table1[[#This Row],[NV_MA-1]])</f>
        <v>-3.3036854716139947</v>
      </c>
      <c r="M1175" s="7">
        <f>LN(Table1[[#This Row],[NV]]/Table1[[#This Row],[NV_MA-2]])</f>
        <v>7.1983025575702762</v>
      </c>
      <c r="N1175" s="4">
        <f>LN(Table1[[#This Row],[NV]]/Table1[[#This Row],[NV_MA-3]])</f>
        <v>3.2329648332900049</v>
      </c>
      <c r="O1175" s="7">
        <f>LN(Table1[[#This Row],[NV]]/Table1[[#This Row],[Metcalfe
NV ~ n^2]])</f>
        <v>-3.2733599166605738</v>
      </c>
      <c r="P1175" s="7">
        <f>Table1[[#This Row],[NV_MA-1]]*$M$3</f>
        <v>225323198972.56668</v>
      </c>
    </row>
    <row r="1176" spans="1:16" x14ac:dyDescent="0.2">
      <c r="A1176" s="2">
        <v>42517</v>
      </c>
      <c r="B1176" s="3">
        <v>7356919396.2708902</v>
      </c>
      <c r="C1176" s="3">
        <f t="shared" si="108"/>
        <v>7037269284.9244232</v>
      </c>
      <c r="D1176" s="4">
        <f>LN(Table1[[#This Row],[NV]])</f>
        <v>22.718907121777107</v>
      </c>
      <c r="E1176" s="5">
        <v>520769</v>
      </c>
      <c r="F1176" s="5">
        <f t="shared" si="109"/>
        <v>271200351361</v>
      </c>
      <c r="G1176" s="8">
        <f t="shared" si="110"/>
        <v>225069668584.83334</v>
      </c>
      <c r="H1176" s="5">
        <f t="shared" si="111"/>
        <v>6854914.5535918502</v>
      </c>
      <c r="I1176" s="5">
        <f t="shared" si="112"/>
        <v>6188436.0197415501</v>
      </c>
      <c r="J1176" s="5">
        <f>Table1[[#This Row],[DAA 
(n)]]^1.5</f>
        <v>375809440.77805817</v>
      </c>
      <c r="K1176" s="5">
        <f t="shared" si="113"/>
        <v>326289529.9916805</v>
      </c>
      <c r="L1176" s="7">
        <f>LN(Table1[[#This Row],[NV]]/Table1[[#This Row],[NV_MA-1]])</f>
        <v>-3.4207687076005397</v>
      </c>
      <c r="M1176" s="7">
        <f>LN(Table1[[#This Row],[NV]]/Table1[[#This Row],[NV_MA-2]])</f>
        <v>7.0807141714412456</v>
      </c>
      <c r="N1176" s="4">
        <f>LN(Table1[[#This Row],[NV]]/Table1[[#This Row],[NV_MA-3]])</f>
        <v>3.1156114477903243</v>
      </c>
      <c r="O1176" s="7">
        <f>LN(Table1[[#This Row],[NV]]/Table1[[#This Row],[Metcalfe
NV ~ n^2]])</f>
        <v>-3.6072165668136145</v>
      </c>
      <c r="P1176" s="7">
        <f>Table1[[#This Row],[NV_MA-1]]*$M$3</f>
        <v>225069668584.83334</v>
      </c>
    </row>
    <row r="1177" spans="1:16" x14ac:dyDescent="0.2">
      <c r="A1177" s="2">
        <v>42516</v>
      </c>
      <c r="B1177" s="3">
        <v>7084240509.9870195</v>
      </c>
      <c r="C1177" s="3">
        <f t="shared" si="108"/>
        <v>7022040103.4228516</v>
      </c>
      <c r="D1177" s="4">
        <f>LN(Table1[[#This Row],[NV]])</f>
        <v>22.681138507446377</v>
      </c>
      <c r="E1177" s="5">
        <v>482152</v>
      </c>
      <c r="F1177" s="5">
        <f t="shared" si="109"/>
        <v>232470551104</v>
      </c>
      <c r="G1177" s="8">
        <f t="shared" si="110"/>
        <v>223633590162.43332</v>
      </c>
      <c r="H1177" s="5">
        <f t="shared" si="111"/>
        <v>6309448.1577138063</v>
      </c>
      <c r="I1177" s="5">
        <f t="shared" si="112"/>
        <v>6168125.183814601</v>
      </c>
      <c r="J1177" s="5">
        <f>Table1[[#This Row],[DAA 
(n)]]^1.5</f>
        <v>334792683.84463888</v>
      </c>
      <c r="K1177" s="5">
        <f t="shared" si="113"/>
        <v>324765226.80031687</v>
      </c>
      <c r="L1177" s="7">
        <f>LN(Table1[[#This Row],[NV]]/Table1[[#This Row],[NV_MA-1]])</f>
        <v>-3.4521362838384739</v>
      </c>
      <c r="M1177" s="7">
        <f>LN(Table1[[#This Row],[NV]]/Table1[[#This Row],[NV_MA-2]])</f>
        <v>7.0462330177372428</v>
      </c>
      <c r="N1177" s="4">
        <f>LN(Table1[[#This Row],[NV]]/Table1[[#This Row],[NV_MA-3]])</f>
        <v>3.0825254072697992</v>
      </c>
      <c r="O1177" s="7">
        <f>LN(Table1[[#This Row],[NV]]/Table1[[#This Row],[Metcalfe
NV ~ n^2]])</f>
        <v>-3.490890884586868</v>
      </c>
      <c r="P1177" s="7">
        <f>Table1[[#This Row],[NV_MA-1]]*$M$3</f>
        <v>223633590162.43332</v>
      </c>
    </row>
    <row r="1178" spans="1:16" x14ac:dyDescent="0.2">
      <c r="A1178" s="2">
        <v>42515</v>
      </c>
      <c r="B1178" s="3">
        <v>7022168560.4785299</v>
      </c>
      <c r="C1178" s="3">
        <f t="shared" si="108"/>
        <v>7028165392.4955893</v>
      </c>
      <c r="D1178" s="4">
        <f>LN(Table1[[#This Row],[NV]])</f>
        <v>22.6723379190298</v>
      </c>
      <c r="E1178" s="5">
        <v>494978</v>
      </c>
      <c r="F1178" s="5">
        <f t="shared" si="109"/>
        <v>245003220484</v>
      </c>
      <c r="G1178" s="8">
        <f t="shared" si="110"/>
        <v>225127455005.63333</v>
      </c>
      <c r="H1178" s="5">
        <f t="shared" si="111"/>
        <v>6490284.4851696417</v>
      </c>
      <c r="I1178" s="5">
        <f t="shared" si="112"/>
        <v>6189051.8587929485</v>
      </c>
      <c r="J1178" s="5">
        <f>Table1[[#This Row],[DAA 
(n)]]^1.5</f>
        <v>348240152.86685401</v>
      </c>
      <c r="K1178" s="5">
        <f t="shared" si="113"/>
        <v>326342709.30863953</v>
      </c>
      <c r="L1178" s="7">
        <f>LN(Table1[[#This Row],[NV]]/Table1[[#This Row],[NV_MA-1]])</f>
        <v>-3.4675946264310444</v>
      </c>
      <c r="M1178" s="7">
        <f>LN(Table1[[#This Row],[NV]]/Table1[[#This Row],[NV_MA-2]])</f>
        <v>7.0340454591556609</v>
      </c>
      <c r="N1178" s="4">
        <f>LN(Table1[[#This Row],[NV]]/Table1[[#This Row],[NV_MA-3]])</f>
        <v>3.0688792763330008</v>
      </c>
      <c r="O1178" s="7">
        <f>LN(Table1[[#This Row],[NV]]/Table1[[#This Row],[Metcalfe
NV ~ n^2]])</f>
        <v>-3.5521992732076</v>
      </c>
      <c r="P1178" s="7">
        <f>Table1[[#This Row],[NV_MA-1]]*$M$3</f>
        <v>225127455005.63333</v>
      </c>
    </row>
    <row r="1179" spans="1:16" x14ac:dyDescent="0.2">
      <c r="A1179" s="2">
        <v>42514</v>
      </c>
      <c r="B1179" s="3">
        <v>6944649150.4519596</v>
      </c>
      <c r="C1179" s="3">
        <f t="shared" si="108"/>
        <v>7034086601.8586149</v>
      </c>
      <c r="D1179" s="4">
        <f>LN(Table1[[#This Row],[NV]])</f>
        <v>22.661237293583174</v>
      </c>
      <c r="E1179" s="5">
        <v>504685</v>
      </c>
      <c r="F1179" s="5">
        <f t="shared" si="109"/>
        <v>254706949225</v>
      </c>
      <c r="G1179" s="8">
        <f t="shared" si="110"/>
        <v>225164587469.63333</v>
      </c>
      <c r="H1179" s="5">
        <f t="shared" si="111"/>
        <v>6627366.8421149421</v>
      </c>
      <c r="I1179" s="5">
        <f t="shared" si="112"/>
        <v>6189580.6409639902</v>
      </c>
      <c r="J1179" s="5">
        <f>Table1[[#This Row],[DAA 
(n)]]^1.5</f>
        <v>358534205.71769637</v>
      </c>
      <c r="K1179" s="5">
        <f t="shared" si="113"/>
        <v>326382271.07288033</v>
      </c>
      <c r="L1179" s="7">
        <f>LN(Table1[[#This Row],[NV]]/Table1[[#This Row],[NV_MA-1]])</f>
        <v>-3.4788601780170718</v>
      </c>
      <c r="M1179" s="7">
        <f>LN(Table1[[#This Row],[NV]]/Table1[[#This Row],[NV_MA-2]])</f>
        <v>7.022859399042261</v>
      </c>
      <c r="N1179" s="4">
        <f>LN(Table1[[#This Row],[NV]]/Table1[[#This Row],[NV_MA-3]])</f>
        <v>3.0576574305700741</v>
      </c>
      <c r="O1179" s="7">
        <f>LN(Table1[[#This Row],[NV]]/Table1[[#This Row],[Metcalfe
NV ~ n^2]])</f>
        <v>-3.6021422089379733</v>
      </c>
      <c r="P1179" s="7">
        <f>Table1[[#This Row],[NV_MA-1]]*$M$3</f>
        <v>225164587469.63333</v>
      </c>
    </row>
    <row r="1180" spans="1:16" x14ac:dyDescent="0.2">
      <c r="A1180" s="2">
        <v>42513</v>
      </c>
      <c r="B1180" s="3">
        <v>6920120048.6218004</v>
      </c>
      <c r="C1180" s="3">
        <f t="shared" si="108"/>
        <v>7041545707.5987749</v>
      </c>
      <c r="D1180" s="4">
        <f>LN(Table1[[#This Row],[NV]])</f>
        <v>22.657698954492247</v>
      </c>
      <c r="E1180" s="5">
        <v>524621</v>
      </c>
      <c r="F1180" s="5">
        <f t="shared" si="109"/>
        <v>275227193641</v>
      </c>
      <c r="G1180" s="8">
        <f t="shared" si="110"/>
        <v>223620033781.33334</v>
      </c>
      <c r="H1180" s="5">
        <f t="shared" si="111"/>
        <v>6909484.8789678514</v>
      </c>
      <c r="I1180" s="5">
        <f t="shared" si="112"/>
        <v>6166950.8053867156</v>
      </c>
      <c r="J1180" s="5">
        <f>Table1[[#This Row],[DAA 
(n)]]^1.5</f>
        <v>379986796.55368894</v>
      </c>
      <c r="K1180" s="5">
        <f t="shared" si="113"/>
        <v>324711428.03924823</v>
      </c>
      <c r="L1180" s="7">
        <f>LN(Table1[[#This Row],[NV]]/Table1[[#This Row],[NV_MA-1]])</f>
        <v>-3.4755152162391703</v>
      </c>
      <c r="M1180" s="7">
        <f>LN(Table1[[#This Row],[NV]]/Table1[[#This Row],[NV_MA-2]])</f>
        <v>7.0229838776240987</v>
      </c>
      <c r="N1180" s="4">
        <f>LN(Table1[[#This Row],[NV]]/Table1[[#This Row],[NV_MA-3]])</f>
        <v>3.0592515223525143</v>
      </c>
      <c r="O1180" s="7">
        <f>LN(Table1[[#This Row],[NV]]/Table1[[#This Row],[Metcalfe
NV ~ n^2]])</f>
        <v>-3.6831637977340312</v>
      </c>
      <c r="P1180" s="7">
        <f>Table1[[#This Row],[NV_MA-1]]*$M$3</f>
        <v>223620033781.33334</v>
      </c>
    </row>
    <row r="1181" spans="1:16" x14ac:dyDescent="0.2">
      <c r="A1181" s="2">
        <v>42512</v>
      </c>
      <c r="B1181" s="3">
        <v>6861331685.0407</v>
      </c>
      <c r="C1181" s="3">
        <f t="shared" si="108"/>
        <v>7044890186.2911348</v>
      </c>
      <c r="D1181" s="4">
        <f>LN(Table1[[#This Row],[NV]])</f>
        <v>22.649167383028512</v>
      </c>
      <c r="E1181" s="5">
        <v>450660</v>
      </c>
      <c r="F1181" s="5">
        <f t="shared" si="109"/>
        <v>203094435600</v>
      </c>
      <c r="G1181" s="8">
        <f t="shared" si="110"/>
        <v>220722533588.10001</v>
      </c>
      <c r="H1181" s="5">
        <f t="shared" si="111"/>
        <v>5866902.9934382299</v>
      </c>
      <c r="I1181" s="5">
        <f t="shared" si="112"/>
        <v>6124394.6532117277</v>
      </c>
      <c r="J1181" s="5">
        <f>Table1[[#This Row],[DAA 
(n)]]^1.5</f>
        <v>302533532.60010076</v>
      </c>
      <c r="K1181" s="5">
        <f t="shared" si="113"/>
        <v>321573607.83600104</v>
      </c>
      <c r="L1181" s="7">
        <f>LN(Table1[[#This Row],[NV]]/Table1[[#This Row],[NV_MA-1]])</f>
        <v>-3.4710048625037992</v>
      </c>
      <c r="M1181" s="7">
        <f>LN(Table1[[#This Row],[NV]]/Table1[[#This Row],[NV_MA-2]])</f>
        <v>7.0213769056463624</v>
      </c>
      <c r="N1181" s="4">
        <f>LN(Table1[[#This Row],[NV]]/Table1[[#This Row],[NV_MA-3]])</f>
        <v>3.0604303563135233</v>
      </c>
      <c r="O1181" s="7">
        <f>LN(Table1[[#This Row],[NV]]/Table1[[#This Row],[Metcalfe
NV ~ n^2]])</f>
        <v>-3.3877695247877115</v>
      </c>
      <c r="P1181" s="7">
        <f>Table1[[#This Row],[NV_MA-1]]*$M$3</f>
        <v>220722533588.10001</v>
      </c>
    </row>
    <row r="1182" spans="1:16" x14ac:dyDescent="0.2">
      <c r="A1182" s="2">
        <v>42511</v>
      </c>
      <c r="B1182" s="3">
        <v>6914102782.4138699</v>
      </c>
      <c r="C1182" s="3">
        <f t="shared" si="108"/>
        <v>7047160473.9571037</v>
      </c>
      <c r="D1182" s="4">
        <f>LN(Table1[[#This Row],[NV]])</f>
        <v>22.656829044174785</v>
      </c>
      <c r="E1182" s="5">
        <v>489718</v>
      </c>
      <c r="F1182" s="5">
        <f t="shared" si="109"/>
        <v>239823719524</v>
      </c>
      <c r="G1182" s="8">
        <f t="shared" si="110"/>
        <v>220368150882.63333</v>
      </c>
      <c r="H1182" s="5">
        <f t="shared" si="111"/>
        <v>6416082.0001960825</v>
      </c>
      <c r="I1182" s="5">
        <f t="shared" si="112"/>
        <v>6118814.0929438593</v>
      </c>
      <c r="J1182" s="5">
        <f>Table1[[#This Row],[DAA 
(n)]]^1.5</f>
        <v>342703942.60623038</v>
      </c>
      <c r="K1182" s="5">
        <f t="shared" si="113"/>
        <v>321175037.24557686</v>
      </c>
      <c r="L1182" s="7">
        <f>LN(Table1[[#This Row],[NV]]/Table1[[#This Row],[NV_MA-1]])</f>
        <v>-3.4617363536312276</v>
      </c>
      <c r="M1182" s="7">
        <f>LN(Table1[[#This Row],[NV]]/Table1[[#This Row],[NV_MA-2]])</f>
        <v>7.0299501841259744</v>
      </c>
      <c r="N1182" s="4">
        <f>LN(Table1[[#This Row],[NV]]/Table1[[#This Row],[NV_MA-3]])</f>
        <v>3.0693322243262324</v>
      </c>
      <c r="O1182" s="7">
        <f>LN(Table1[[#This Row],[NV]]/Table1[[#This Row],[Metcalfe
NV ~ n^2]])</f>
        <v>-3.5463409442515426</v>
      </c>
      <c r="P1182" s="7">
        <f>Table1[[#This Row],[NV_MA-1]]*$M$3</f>
        <v>220368150882.63333</v>
      </c>
    </row>
    <row r="1183" spans="1:16" x14ac:dyDescent="0.2">
      <c r="A1183" s="2">
        <v>42510</v>
      </c>
      <c r="B1183" s="3">
        <v>6886364549.89818</v>
      </c>
      <c r="C1183" s="3">
        <f t="shared" si="108"/>
        <v>7049695164.8383427</v>
      </c>
      <c r="D1183" s="4">
        <f>LN(Table1[[#This Row],[NV]])</f>
        <v>22.652809141195991</v>
      </c>
      <c r="E1183" s="5">
        <v>458726</v>
      </c>
      <c r="F1183" s="5">
        <f t="shared" si="109"/>
        <v>210429543076</v>
      </c>
      <c r="G1183" s="8">
        <f t="shared" si="110"/>
        <v>220101235222.79999</v>
      </c>
      <c r="H1183" s="5">
        <f t="shared" si="111"/>
        <v>5980047.7165650064</v>
      </c>
      <c r="I1183" s="5">
        <f t="shared" si="112"/>
        <v>6114940.8340062331</v>
      </c>
      <c r="J1183" s="5">
        <f>Table1[[#This Row],[DAA 
(n)]]^1.5</f>
        <v>310691973.78928441</v>
      </c>
      <c r="K1183" s="5">
        <f t="shared" si="113"/>
        <v>320887763.0039444</v>
      </c>
      <c r="L1183" s="7">
        <f>LN(Table1[[#This Row],[NV]]/Table1[[#This Row],[NV_MA-1]])</f>
        <v>-3.4645442963652244</v>
      </c>
      <c r="M1183" s="7">
        <f>LN(Table1[[#This Row],[NV]]/Table1[[#This Row],[NV_MA-2]])</f>
        <v>7.0265634896902931</v>
      </c>
      <c r="N1183" s="4">
        <f>LN(Table1[[#This Row],[NV]]/Table1[[#This Row],[NV_MA-3]])</f>
        <v>3.066207169205593</v>
      </c>
      <c r="O1183" s="7">
        <f>LN(Table1[[#This Row],[NV]]/Table1[[#This Row],[Metcalfe
NV ~ n^2]])</f>
        <v>-3.4196075806161863</v>
      </c>
      <c r="P1183" s="7">
        <f>Table1[[#This Row],[NV_MA-1]]*$M$3</f>
        <v>220101235222.79999</v>
      </c>
    </row>
    <row r="1184" spans="1:16" x14ac:dyDescent="0.2">
      <c r="A1184" s="2">
        <v>42509</v>
      </c>
      <c r="B1184" s="3">
        <v>6811999978.6740198</v>
      </c>
      <c r="C1184" s="3">
        <f t="shared" si="108"/>
        <v>7048201749.8397455</v>
      </c>
      <c r="D1184" s="4">
        <f>LN(Table1[[#This Row],[NV]])</f>
        <v>22.641951596616202</v>
      </c>
      <c r="E1184" s="5">
        <v>452381</v>
      </c>
      <c r="F1184" s="5">
        <f t="shared" si="109"/>
        <v>204648569161</v>
      </c>
      <c r="G1184" s="8">
        <f t="shared" si="110"/>
        <v>220080210768.39999</v>
      </c>
      <c r="H1184" s="5">
        <f t="shared" si="111"/>
        <v>5891032.0595871313</v>
      </c>
      <c r="I1184" s="5">
        <f t="shared" si="112"/>
        <v>6114618.9541675365</v>
      </c>
      <c r="J1184" s="5">
        <f>Table1[[#This Row],[DAA 
(n)]]^1.5</f>
        <v>304268178.36510974</v>
      </c>
      <c r="K1184" s="5">
        <f t="shared" si="113"/>
        <v>320864472.85800105</v>
      </c>
      <c r="L1184" s="7">
        <f>LN(Table1[[#This Row],[NV]]/Table1[[#This Row],[NV_MA-1]])</f>
        <v>-3.4753063146359984</v>
      </c>
      <c r="M1184" s="7">
        <f>LN(Table1[[#This Row],[NV]]/Table1[[#This Row],[NV_MA-2]])</f>
        <v>7.0157585847548329</v>
      </c>
      <c r="N1184" s="4">
        <f>LN(Table1[[#This Row],[NV]]/Table1[[#This Row],[NV_MA-3]])</f>
        <v>3.0554222076092437</v>
      </c>
      <c r="O1184" s="7">
        <f>LN(Table1[[#This Row],[NV]]/Table1[[#This Row],[Metcalfe
NV ~ n^2]])</f>
        <v>-3.402608451604793</v>
      </c>
      <c r="P1184" s="7">
        <f>Table1[[#This Row],[NV_MA-1]]*$M$3</f>
        <v>220080210768.39999</v>
      </c>
    </row>
    <row r="1185" spans="1:16" x14ac:dyDescent="0.2">
      <c r="A1185" s="2">
        <v>42508</v>
      </c>
      <c r="B1185" s="3">
        <v>7071491931.6754503</v>
      </c>
      <c r="C1185" s="3">
        <f t="shared" si="108"/>
        <v>7046503195.1273928</v>
      </c>
      <c r="D1185" s="4">
        <f>LN(Table1[[#This Row],[NV]])</f>
        <v>22.679337317460515</v>
      </c>
      <c r="E1185" s="5">
        <v>511129</v>
      </c>
      <c r="F1185" s="5">
        <f t="shared" si="109"/>
        <v>261252854641</v>
      </c>
      <c r="G1185" s="8">
        <f t="shared" si="110"/>
        <v>220944576962</v>
      </c>
      <c r="H1185" s="5">
        <f t="shared" si="111"/>
        <v>6718472.4165434986</v>
      </c>
      <c r="I1185" s="5">
        <f t="shared" si="112"/>
        <v>6127643.6571294405</v>
      </c>
      <c r="J1185" s="5">
        <f>Table1[[#This Row],[DAA 
(n)]]^1.5</f>
        <v>365422919.83371693</v>
      </c>
      <c r="K1185" s="5">
        <f t="shared" si="113"/>
        <v>321813803.91516846</v>
      </c>
      <c r="L1185" s="7">
        <f>LN(Table1[[#This Row],[NV]]/Table1[[#This Row],[NV_MA-1]])</f>
        <v>-3.4418404065749653</v>
      </c>
      <c r="M1185" s="7">
        <f>LN(Table1[[#This Row],[NV]]/Table1[[#This Row],[NV_MA-2]])</f>
        <v>7.0510164786949634</v>
      </c>
      <c r="N1185" s="4">
        <f>LN(Table1[[#This Row],[NV]]/Table1[[#This Row],[NV_MA-3]])</f>
        <v>3.0898536299127519</v>
      </c>
      <c r="O1185" s="7">
        <f>LN(Table1[[#This Row],[NV]]/Table1[[#This Row],[Metcalfe
NV ~ n^2]])</f>
        <v>-3.6094172495607229</v>
      </c>
      <c r="P1185" s="7">
        <f>Table1[[#This Row],[NV_MA-1]]*$M$3</f>
        <v>220944576962</v>
      </c>
    </row>
    <row r="1186" spans="1:16" x14ac:dyDescent="0.2">
      <c r="A1186" s="2">
        <v>42507</v>
      </c>
      <c r="B1186" s="3">
        <v>7055125032.8823004</v>
      </c>
      <c r="C1186" s="3">
        <f t="shared" si="108"/>
        <v>7032026262.8309212</v>
      </c>
      <c r="D1186" s="4">
        <f>LN(Table1[[#This Row],[NV]])</f>
        <v>22.677020144685542</v>
      </c>
      <c r="E1186" s="5">
        <v>488115</v>
      </c>
      <c r="F1186" s="5">
        <f t="shared" si="109"/>
        <v>238256253225</v>
      </c>
      <c r="G1186" s="8">
        <f t="shared" si="110"/>
        <v>219705737728.66666</v>
      </c>
      <c r="H1186" s="5">
        <f t="shared" si="111"/>
        <v>6393479.7858775156</v>
      </c>
      <c r="I1186" s="5">
        <f t="shared" si="112"/>
        <v>6109892.9717085939</v>
      </c>
      <c r="J1186" s="5">
        <f>Table1[[#This Row],[DAA 
(n)]]^1.5</f>
        <v>341022654.73560721</v>
      </c>
      <c r="K1186" s="5">
        <f t="shared" si="113"/>
        <v>320489599.67630088</v>
      </c>
      <c r="L1186" s="7">
        <f>LN(Table1[[#This Row],[NV]]/Table1[[#This Row],[NV_MA-1]])</f>
        <v>-3.4385347875082579</v>
      </c>
      <c r="M1186" s="7">
        <f>LN(Table1[[#This Row],[NV]]/Table1[[#This Row],[NV_MA-2]])</f>
        <v>7.0516003305964903</v>
      </c>
      <c r="N1186" s="4">
        <f>LN(Table1[[#This Row],[NV]]/Table1[[#This Row],[NV_MA-3]])</f>
        <v>3.091659761195019</v>
      </c>
      <c r="O1186" s="7">
        <f>LN(Table1[[#This Row],[NV]]/Table1[[#This Row],[Metcalfe
NV ~ n^2]])</f>
        <v>-3.519592480935533</v>
      </c>
      <c r="P1186" s="7">
        <f>Table1[[#This Row],[NV_MA-1]]*$M$3</f>
        <v>219705737728.66666</v>
      </c>
    </row>
    <row r="1187" spans="1:16" x14ac:dyDescent="0.2">
      <c r="A1187" s="2">
        <v>42506</v>
      </c>
      <c r="B1187" s="3">
        <v>7079627144.8957901</v>
      </c>
      <c r="C1187" s="3">
        <f t="shared" si="108"/>
        <v>7017883738.8996916</v>
      </c>
      <c r="D1187" s="4">
        <f>LN(Table1[[#This Row],[NV]])</f>
        <v>22.680487080114975</v>
      </c>
      <c r="E1187" s="5">
        <v>506052</v>
      </c>
      <c r="F1187" s="5">
        <f t="shared" si="109"/>
        <v>256088626704</v>
      </c>
      <c r="G1187" s="8">
        <f t="shared" si="110"/>
        <v>219620644389.46667</v>
      </c>
      <c r="H1187" s="5">
        <f t="shared" si="111"/>
        <v>6646686.7116775736</v>
      </c>
      <c r="I1187" s="5">
        <f t="shared" si="112"/>
        <v>6108661.0149009386</v>
      </c>
      <c r="J1187" s="5">
        <f>Table1[[#This Row],[DAA 
(n)]]^1.5</f>
        <v>359991891.18758225</v>
      </c>
      <c r="K1187" s="5">
        <f t="shared" si="113"/>
        <v>320398129.47612596</v>
      </c>
      <c r="L1187" s="7">
        <f>LN(Table1[[#This Row],[NV]]/Table1[[#This Row],[NV_MA-1]])</f>
        <v>-3.4346804711077392</v>
      </c>
      <c r="M1187" s="7">
        <f>LN(Table1[[#This Row],[NV]]/Table1[[#This Row],[NV_MA-2]])</f>
        <v>7.0552689194806906</v>
      </c>
      <c r="N1187" s="4">
        <f>LN(Table1[[#This Row],[NV]]/Table1[[#This Row],[NV_MA-3]])</f>
        <v>3.0954121450630327</v>
      </c>
      <c r="O1187" s="7">
        <f>LN(Table1[[#This Row],[NV]]/Table1[[#This Row],[Metcalfe
NV ~ n^2]])</f>
        <v>-3.5883023394607769</v>
      </c>
      <c r="P1187" s="7">
        <f>Table1[[#This Row],[NV_MA-1]]*$M$3</f>
        <v>219620644389.46667</v>
      </c>
    </row>
    <row r="1188" spans="1:16" x14ac:dyDescent="0.2">
      <c r="A1188" s="2">
        <v>42505</v>
      </c>
      <c r="B1188" s="3">
        <v>7165616823.0401802</v>
      </c>
      <c r="C1188" s="3">
        <f t="shared" si="108"/>
        <v>7004348338.8981438</v>
      </c>
      <c r="D1188" s="4">
        <f>LN(Table1[[#This Row],[NV]])</f>
        <v>22.692559982872893</v>
      </c>
      <c r="E1188" s="5">
        <v>437321</v>
      </c>
      <c r="F1188" s="5">
        <f t="shared" si="109"/>
        <v>191249657041</v>
      </c>
      <c r="G1188" s="8">
        <f t="shared" si="110"/>
        <v>216625325997.46667</v>
      </c>
      <c r="H1188" s="5">
        <f t="shared" si="111"/>
        <v>5680110.0290391697</v>
      </c>
      <c r="I1188" s="5">
        <f t="shared" si="112"/>
        <v>6062669.8773178877</v>
      </c>
      <c r="J1188" s="5">
        <f>Table1[[#This Row],[DAA 
(n)]]^1.5</f>
        <v>289201471.75771296</v>
      </c>
      <c r="K1188" s="5">
        <f t="shared" si="113"/>
        <v>317076186.77678329</v>
      </c>
      <c r="L1188" s="7">
        <f>LN(Table1[[#This Row],[NV]]/Table1[[#This Row],[NV_MA-1]])</f>
        <v>-3.408875107001252</v>
      </c>
      <c r="M1188" s="7">
        <f>LN(Table1[[#This Row],[NV]]/Table1[[#This Row],[NV_MA-2]])</f>
        <v>7.0748991480367085</v>
      </c>
      <c r="N1188" s="4">
        <f>LN(Table1[[#This Row],[NV]]/Table1[[#This Row],[NV_MA-3]])</f>
        <v>3.117907343072329</v>
      </c>
      <c r="O1188" s="7">
        <f>LN(Table1[[#This Row],[NV]]/Table1[[#This Row],[Metcalfe
NV ~ n^2]])</f>
        <v>-3.2842855335288834</v>
      </c>
      <c r="P1188" s="7">
        <f>Table1[[#This Row],[NV_MA-1]]*$M$3</f>
        <v>216625325997.46667</v>
      </c>
    </row>
    <row r="1189" spans="1:16" x14ac:dyDescent="0.2">
      <c r="A1189" s="2">
        <v>42504</v>
      </c>
      <c r="B1189" s="3">
        <v>7121450195.3756704</v>
      </c>
      <c r="C1189" s="3">
        <f t="shared" si="108"/>
        <v>6987129238.0168371</v>
      </c>
      <c r="D1189" s="4">
        <f>LN(Table1[[#This Row],[NV]])</f>
        <v>22.686377220756317</v>
      </c>
      <c r="E1189" s="5">
        <v>448880</v>
      </c>
      <c r="F1189" s="5">
        <f t="shared" si="109"/>
        <v>201493254400</v>
      </c>
      <c r="G1189" s="8">
        <f t="shared" si="110"/>
        <v>216699945967.06668</v>
      </c>
      <c r="H1189" s="5">
        <f t="shared" si="111"/>
        <v>5841953.639516308</v>
      </c>
      <c r="I1189" s="5">
        <f t="shared" si="112"/>
        <v>6063860.0735370135</v>
      </c>
      <c r="J1189" s="5">
        <f>Table1[[#This Row],[DAA 
(n)]]^1.5</f>
        <v>300742900.22388172</v>
      </c>
      <c r="K1189" s="5">
        <f t="shared" si="113"/>
        <v>317160691.96037513</v>
      </c>
      <c r="L1189" s="7">
        <f>LN(Table1[[#This Row],[NV]]/Table1[[#This Row],[NV_MA-1]])</f>
        <v>-3.41540227538797</v>
      </c>
      <c r="M1189" s="7">
        <f>LN(Table1[[#This Row],[NV]]/Table1[[#This Row],[NV_MA-2]])</f>
        <v>7.0685200896626252</v>
      </c>
      <c r="N1189" s="4">
        <f>LN(Table1[[#This Row],[NV]]/Table1[[#This Row],[NV_MA-3]])</f>
        <v>3.1114581026511159</v>
      </c>
      <c r="O1189" s="7">
        <f>LN(Table1[[#This Row],[NV]]/Table1[[#This Row],[Metcalfe
NV ~ n^2]])</f>
        <v>-3.3426445200933923</v>
      </c>
      <c r="P1189" s="7">
        <f>Table1[[#This Row],[NV_MA-1]]*$M$3</f>
        <v>216699945967.06668</v>
      </c>
    </row>
    <row r="1190" spans="1:16" x14ac:dyDescent="0.2">
      <c r="A1190" s="2">
        <v>42503</v>
      </c>
      <c r="B1190" s="3">
        <v>7106161522.32654</v>
      </c>
      <c r="C1190" s="3">
        <f t="shared" si="108"/>
        <v>6968828228.2887487</v>
      </c>
      <c r="D1190" s="4">
        <f>LN(Table1[[#This Row],[NV]])</f>
        <v>22.684228064701571</v>
      </c>
      <c r="E1190" s="5">
        <v>461650</v>
      </c>
      <c r="F1190" s="5">
        <f t="shared" si="109"/>
        <v>213120722500</v>
      </c>
      <c r="G1190" s="8">
        <f t="shared" si="110"/>
        <v>217246040819.86667</v>
      </c>
      <c r="H1190" s="5">
        <f t="shared" si="111"/>
        <v>6021098.8891192367</v>
      </c>
      <c r="I1190" s="5">
        <f t="shared" si="112"/>
        <v>6072230.0589867411</v>
      </c>
      <c r="J1190" s="5">
        <f>Table1[[#This Row],[DAA 
(n)]]^1.5</f>
        <v>313667310.28611296</v>
      </c>
      <c r="K1190" s="5">
        <f t="shared" si="113"/>
        <v>317765994.10185522</v>
      </c>
      <c r="L1190" s="7">
        <f>LN(Table1[[#This Row],[NV]]/Table1[[#This Row],[NV_MA-1]])</f>
        <v>-3.4200683121500206</v>
      </c>
      <c r="M1190" s="7">
        <f>LN(Table1[[#This Row],[NV]]/Table1[[#This Row],[NV_MA-2]])</f>
        <v>7.0649915788592903</v>
      </c>
      <c r="N1190" s="4">
        <f>LN(Table1[[#This Row],[NV]]/Table1[[#This Row],[NV_MA-3]])</f>
        <v>3.1074022624448108</v>
      </c>
      <c r="O1190" s="7">
        <f>LN(Table1[[#This Row],[NV]]/Table1[[#This Row],[Metcalfe
NV ~ n^2]])</f>
        <v>-3.4008965496999783</v>
      </c>
      <c r="P1190" s="7">
        <f>Table1[[#This Row],[NV_MA-1]]*$M$3</f>
        <v>217246040819.86667</v>
      </c>
    </row>
    <row r="1191" spans="1:16" x14ac:dyDescent="0.2">
      <c r="A1191" s="2">
        <v>42502</v>
      </c>
      <c r="B1191" s="3">
        <v>7079025579.2344503</v>
      </c>
      <c r="C1191" s="3">
        <f t="shared" si="108"/>
        <v>6950472519.6873846</v>
      </c>
      <c r="D1191" s="4">
        <f>LN(Table1[[#This Row],[NV]])</f>
        <v>22.680402105128522</v>
      </c>
      <c r="E1191" s="5">
        <v>449920</v>
      </c>
      <c r="F1191" s="5">
        <f t="shared" si="109"/>
        <v>202428006400</v>
      </c>
      <c r="G1191" s="8">
        <f t="shared" si="110"/>
        <v>218386057223.06668</v>
      </c>
      <c r="H1191" s="5">
        <f t="shared" si="111"/>
        <v>5856529.9346685186</v>
      </c>
      <c r="I1191" s="5">
        <f t="shared" si="112"/>
        <v>6088968.6376234405</v>
      </c>
      <c r="J1191" s="5">
        <f>Table1[[#This Row],[DAA 
(n)]]^1.5</f>
        <v>301788682.09309626</v>
      </c>
      <c r="K1191" s="5">
        <f t="shared" si="113"/>
        <v>319000693.32304341</v>
      </c>
      <c r="L1191" s="7">
        <f>LN(Table1[[#This Row],[NV]]/Table1[[#This Row],[NV_MA-1]])</f>
        <v>-3.4291281330970187</v>
      </c>
      <c r="M1191" s="7">
        <f>LN(Table1[[#This Row],[NV]]/Table1[[#This Row],[NV_MA-2]])</f>
        <v>7.058412833212361</v>
      </c>
      <c r="N1191" s="4">
        <f>LN(Table1[[#This Row],[NV]]/Table1[[#This Row],[NV_MA-3]])</f>
        <v>3.0996982709552983</v>
      </c>
      <c r="O1191" s="7">
        <f>LN(Table1[[#This Row],[NV]]/Table1[[#This Row],[Metcalfe
NV ~ n^2]])</f>
        <v>-3.3532480312002413</v>
      </c>
      <c r="P1191" s="7">
        <f>Table1[[#This Row],[NV_MA-1]]*$M$3</f>
        <v>218386057223.06668</v>
      </c>
    </row>
    <row r="1192" spans="1:16" x14ac:dyDescent="0.2">
      <c r="A1192" s="2">
        <v>42501</v>
      </c>
      <c r="B1192" s="3">
        <v>7050864288.9579296</v>
      </c>
      <c r="C1192" s="3">
        <f t="shared" si="108"/>
        <v>6934277065.7324829</v>
      </c>
      <c r="D1192" s="4">
        <f>LN(Table1[[#This Row],[NV]])</f>
        <v>22.676416040434965</v>
      </c>
      <c r="E1192" s="5">
        <v>475358</v>
      </c>
      <c r="F1192" s="5">
        <f t="shared" si="109"/>
        <v>225965228164</v>
      </c>
      <c r="G1192" s="8">
        <f t="shared" si="110"/>
        <v>220121691794.03333</v>
      </c>
      <c r="H1192" s="5">
        <f t="shared" si="111"/>
        <v>6213795.8673982834</v>
      </c>
      <c r="I1192" s="5">
        <f t="shared" si="112"/>
        <v>6114565.2229183204</v>
      </c>
      <c r="J1192" s="5">
        <f>Table1[[#This Row],[DAA 
(n)]]^1.5</f>
        <v>327741329.29733318</v>
      </c>
      <c r="K1192" s="5">
        <f t="shared" si="113"/>
        <v>320884823.25523281</v>
      </c>
      <c r="L1192" s="7">
        <f>LN(Table1[[#This Row],[NV]]/Table1[[#This Row],[NV_MA-1]])</f>
        <v>-3.4410303344541027</v>
      </c>
      <c r="M1192" s="7">
        <f>LN(Table1[[#This Row],[NV]]/Table1[[#This Row],[NV_MA-2]])</f>
        <v>7.0502318159544108</v>
      </c>
      <c r="N1192" s="4">
        <f>LN(Table1[[#This Row],[NV]]/Table1[[#This Row],[NV_MA-3]])</f>
        <v>3.0898232297854364</v>
      </c>
      <c r="O1192" s="7">
        <f>LN(Table1[[#This Row],[NV]]/Table1[[#This Row],[Metcalfe
NV ~ n^2]])</f>
        <v>-3.4672309262650076</v>
      </c>
      <c r="P1192" s="7">
        <f>Table1[[#This Row],[NV_MA-1]]*$M$3</f>
        <v>220121691794.03333</v>
      </c>
    </row>
    <row r="1193" spans="1:16" x14ac:dyDescent="0.2">
      <c r="A1193" s="2">
        <v>42500</v>
      </c>
      <c r="B1193" s="3">
        <v>7005610568.3489904</v>
      </c>
      <c r="C1193" s="3">
        <f t="shared" si="108"/>
        <v>6916831921.1307669</v>
      </c>
      <c r="D1193" s="4">
        <f>LN(Table1[[#This Row],[NV]])</f>
        <v>22.669977174728448</v>
      </c>
      <c r="E1193" s="5">
        <v>496262</v>
      </c>
      <c r="F1193" s="5">
        <f t="shared" si="109"/>
        <v>246275972644</v>
      </c>
      <c r="G1193" s="8">
        <f t="shared" si="110"/>
        <v>220145922818.03333</v>
      </c>
      <c r="H1193" s="5">
        <f t="shared" si="111"/>
        <v>6508406.3019919991</v>
      </c>
      <c r="I1193" s="5">
        <f t="shared" si="112"/>
        <v>6114923.6058105445</v>
      </c>
      <c r="J1193" s="5">
        <f>Table1[[#This Row],[DAA 
(n)]]^1.5</f>
        <v>349596062.24363607</v>
      </c>
      <c r="K1193" s="5">
        <f t="shared" si="113"/>
        <v>320911171.28742313</v>
      </c>
      <c r="L1193" s="7">
        <f>LN(Table1[[#This Row],[NV]]/Table1[[#This Row],[NV_MA-1]])</f>
        <v>-3.4475792742302116</v>
      </c>
      <c r="M1193" s="7">
        <f>LN(Table1[[#This Row],[NV]]/Table1[[#This Row],[NV_MA-2]])</f>
        <v>7.0437343406204009</v>
      </c>
      <c r="N1193" s="4">
        <f>LN(Table1[[#This Row],[NV]]/Table1[[#This Row],[NV_MA-3]])</f>
        <v>3.0833022568908723</v>
      </c>
      <c r="O1193" s="7">
        <f>LN(Table1[[#This Row],[NV]]/Table1[[#This Row],[Metcalfe
NV ~ n^2]])</f>
        <v>-3.5597414093743023</v>
      </c>
      <c r="P1193" s="7">
        <f>Table1[[#This Row],[NV_MA-1]]*$M$3</f>
        <v>220145922818.03333</v>
      </c>
    </row>
    <row r="1194" spans="1:16" x14ac:dyDescent="0.2">
      <c r="A1194" s="2">
        <v>42499</v>
      </c>
      <c r="B1194" s="3">
        <v>7196090525.8727102</v>
      </c>
      <c r="C1194" s="3">
        <f t="shared" si="108"/>
        <v>6900163630.7604742</v>
      </c>
      <c r="D1194" s="4">
        <f>LN(Table1[[#This Row],[NV]])</f>
        <v>22.69680373298235</v>
      </c>
      <c r="E1194" s="5">
        <v>489806</v>
      </c>
      <c r="F1194" s="5">
        <f t="shared" si="109"/>
        <v>239909917636</v>
      </c>
      <c r="G1194" s="8">
        <f t="shared" si="110"/>
        <v>218512571751.53333</v>
      </c>
      <c r="H1194" s="5">
        <f t="shared" si="111"/>
        <v>6417322.9475816907</v>
      </c>
      <c r="I1194" s="5">
        <f t="shared" si="112"/>
        <v>6090502.9970567357</v>
      </c>
      <c r="J1194" s="5">
        <f>Table1[[#This Row],[DAA 
(n)]]^1.5</f>
        <v>342796320.16347408</v>
      </c>
      <c r="K1194" s="5">
        <f t="shared" si="113"/>
        <v>319124932.49040312</v>
      </c>
      <c r="L1194" s="7">
        <f>LN(Table1[[#This Row],[NV]]/Table1[[#This Row],[NV_MA-1]])</f>
        <v>-3.4133056534648278</v>
      </c>
      <c r="M1194" s="7">
        <f>LN(Table1[[#This Row],[NV]]/Table1[[#This Row],[NV_MA-2]])</f>
        <v>7.0745625027731789</v>
      </c>
      <c r="N1194" s="4">
        <f>LN(Table1[[#This Row],[NV]]/Table1[[#This Row],[NV_MA-3]])</f>
        <v>3.1157105110023866</v>
      </c>
      <c r="O1194" s="7">
        <f>LN(Table1[[#This Row],[NV]]/Table1[[#This Row],[Metcalfe
NV ~ n^2]])</f>
        <v>-3.5067256136638352</v>
      </c>
      <c r="P1194" s="7">
        <f>Table1[[#This Row],[NV_MA-1]]*$M$3</f>
        <v>218512571751.53333</v>
      </c>
    </row>
    <row r="1195" spans="1:16" x14ac:dyDescent="0.2">
      <c r="A1195" s="2">
        <v>42498</v>
      </c>
      <c r="B1195" s="3">
        <v>7161770203.6286402</v>
      </c>
      <c r="C1195" s="3">
        <f t="shared" si="108"/>
        <v>6875443215.3939505</v>
      </c>
      <c r="D1195" s="4">
        <f>LN(Table1[[#This Row],[NV]])</f>
        <v>22.692023022505058</v>
      </c>
      <c r="E1195" s="5">
        <v>435990</v>
      </c>
      <c r="F1195" s="5">
        <f t="shared" si="109"/>
        <v>190087280100</v>
      </c>
      <c r="G1195" s="8">
        <f t="shared" si="110"/>
        <v>216624076326.63333</v>
      </c>
      <c r="H1195" s="5">
        <f t="shared" si="111"/>
        <v>5661493.4658758473</v>
      </c>
      <c r="I1195" s="5">
        <f t="shared" si="112"/>
        <v>6061625.0070064841</v>
      </c>
      <c r="J1195" s="5">
        <f>Table1[[#This Row],[DAA 
(n)]]^1.5</f>
        <v>287882186.40756303</v>
      </c>
      <c r="K1195" s="5">
        <f t="shared" si="113"/>
        <v>317034600.75891697</v>
      </c>
      <c r="L1195" s="7">
        <f>LN(Table1[[#This Row],[NV]]/Table1[[#This Row],[NV_MA-1]])</f>
        <v>-3.4094062985401998</v>
      </c>
      <c r="M1195" s="7">
        <f>LN(Table1[[#This Row],[NV]]/Table1[[#This Row],[NV_MA-2]])</f>
        <v>7.0745345474347765</v>
      </c>
      <c r="N1195" s="4">
        <f>LN(Table1[[#This Row],[NV]]/Table1[[#This Row],[NV_MA-3]])</f>
        <v>3.1175015459609594</v>
      </c>
      <c r="O1195" s="7">
        <f>LN(Table1[[#This Row],[NV]]/Table1[[#This Row],[Metcalfe
NV ~ n^2]])</f>
        <v>-3.2787261500715932</v>
      </c>
      <c r="P1195" s="7">
        <f>Table1[[#This Row],[NV_MA-1]]*$M$3</f>
        <v>216624076326.63333</v>
      </c>
    </row>
    <row r="1196" spans="1:16" x14ac:dyDescent="0.2">
      <c r="A1196" s="2">
        <v>42497</v>
      </c>
      <c r="B1196" s="3">
        <v>7159568138.0941601</v>
      </c>
      <c r="C1196" s="3">
        <f t="shared" si="108"/>
        <v>6851751119.5376749</v>
      </c>
      <c r="D1196" s="4">
        <f>LN(Table1[[#This Row],[NV]])</f>
        <v>22.69171550019125</v>
      </c>
      <c r="E1196" s="5">
        <v>411559</v>
      </c>
      <c r="F1196" s="5">
        <f t="shared" si="109"/>
        <v>169380810481</v>
      </c>
      <c r="G1196" s="8">
        <f t="shared" si="110"/>
        <v>216546072216.76666</v>
      </c>
      <c r="H1196" s="5">
        <f t="shared" si="111"/>
        <v>5320514.4396024384</v>
      </c>
      <c r="I1196" s="5">
        <f t="shared" si="112"/>
        <v>6060370.3303260207</v>
      </c>
      <c r="J1196" s="5">
        <f>Table1[[#This Row],[DAA 
(n)]]^1.5</f>
        <v>264026886.85198262</v>
      </c>
      <c r="K1196" s="5">
        <f t="shared" si="113"/>
        <v>316945862.3309508</v>
      </c>
      <c r="L1196" s="7">
        <f>LN(Table1[[#This Row],[NV]]/Table1[[#This Row],[NV_MA-1]])</f>
        <v>-3.4093536662543791</v>
      </c>
      <c r="M1196" s="7">
        <f>LN(Table1[[#This Row],[NV]]/Table1[[#This Row],[NV_MA-2]])</f>
        <v>7.0744340333980764</v>
      </c>
      <c r="N1196" s="4">
        <f>LN(Table1[[#This Row],[NV]]/Table1[[#This Row],[NV_MA-3]])</f>
        <v>3.1174739642248577</v>
      </c>
      <c r="O1196" s="7">
        <f>LN(Table1[[#This Row],[NV]]/Table1[[#This Row],[Metcalfe
NV ~ n^2]])</f>
        <v>-3.1636998332235859</v>
      </c>
      <c r="P1196" s="7">
        <f>Table1[[#This Row],[NV_MA-1]]*$M$3</f>
        <v>216546072216.76666</v>
      </c>
    </row>
    <row r="1197" spans="1:16" x14ac:dyDescent="0.2">
      <c r="A1197" s="2">
        <v>42496</v>
      </c>
      <c r="B1197" s="3">
        <v>7162989182.0687904</v>
      </c>
      <c r="C1197" s="3">
        <f t="shared" si="108"/>
        <v>6829532256.0934572</v>
      </c>
      <c r="D1197" s="4">
        <f>LN(Table1[[#This Row],[NV]])</f>
        <v>22.692193214326124</v>
      </c>
      <c r="E1197" s="5">
        <v>465712</v>
      </c>
      <c r="F1197" s="5">
        <f t="shared" si="109"/>
        <v>216887666944</v>
      </c>
      <c r="G1197" s="8">
        <f t="shared" si="110"/>
        <v>217660489237.53333</v>
      </c>
      <c r="H1197" s="5">
        <f t="shared" si="111"/>
        <v>6078157.5955392998</v>
      </c>
      <c r="I1197" s="5">
        <f t="shared" si="112"/>
        <v>6078437.4936495107</v>
      </c>
      <c r="J1197" s="5">
        <f>Table1[[#This Row],[DAA 
(n)]]^1.5</f>
        <v>317816282.0684675</v>
      </c>
      <c r="K1197" s="5">
        <f t="shared" si="113"/>
        <v>318218946.53249198</v>
      </c>
      <c r="L1197" s="7">
        <f>LN(Table1[[#This Row],[NV]]/Table1[[#This Row],[NV_MA-1]])</f>
        <v>-3.4140090826001543</v>
      </c>
      <c r="M1197" s="7">
        <f>LN(Table1[[#This Row],[NV]]/Table1[[#This Row],[NV_MA-2]])</f>
        <v>7.0719349845877328</v>
      </c>
      <c r="N1197" s="4">
        <f>LN(Table1[[#This Row],[NV]]/Table1[[#This Row],[NV_MA-3]])</f>
        <v>3.1139429993882421</v>
      </c>
      <c r="O1197" s="7">
        <f>LN(Table1[[#This Row],[NV]]/Table1[[#This Row],[Metcalfe
NV ~ n^2]])</f>
        <v>-3.4104521782740207</v>
      </c>
      <c r="P1197" s="7">
        <f>Table1[[#This Row],[NV_MA-1]]*$M$3</f>
        <v>217660489237.53333</v>
      </c>
    </row>
    <row r="1198" spans="1:16" x14ac:dyDescent="0.2">
      <c r="A1198" s="2">
        <v>42495</v>
      </c>
      <c r="B1198" s="3">
        <v>6969443375.6674204</v>
      </c>
      <c r="C1198" s="3">
        <f t="shared" si="108"/>
        <v>6807376422.5678043</v>
      </c>
      <c r="D1198" s="4">
        <f>LN(Table1[[#This Row],[NV]])</f>
        <v>22.66480119851084</v>
      </c>
      <c r="E1198" s="5">
        <v>455031</v>
      </c>
      <c r="F1198" s="5">
        <f t="shared" si="109"/>
        <v>207053210961</v>
      </c>
      <c r="G1198" s="8">
        <f t="shared" si="110"/>
        <v>218118294118.10001</v>
      </c>
      <c r="H1198" s="5">
        <f t="shared" si="111"/>
        <v>5928198.84824921</v>
      </c>
      <c r="I1198" s="5">
        <f t="shared" si="112"/>
        <v>6085245.3323121769</v>
      </c>
      <c r="J1198" s="5">
        <f>Table1[[#This Row],[DAA 
(n)]]^1.5</f>
        <v>306945646.06261235</v>
      </c>
      <c r="K1198" s="5">
        <f t="shared" si="113"/>
        <v>318718198.66938722</v>
      </c>
      <c r="L1198" s="7">
        <f>LN(Table1[[#This Row],[NV]]/Table1[[#This Row],[NV_MA-1]])</f>
        <v>-3.4435021876215681</v>
      </c>
      <c r="M1198" s="7">
        <f>LN(Table1[[#This Row],[NV]]/Table1[[#This Row],[NV_MA-2]])</f>
        <v>7.0434235973664503</v>
      </c>
      <c r="N1198" s="4">
        <f>LN(Table1[[#This Row],[NV]]/Table1[[#This Row],[NV_MA-3]])</f>
        <v>3.0849833179315307</v>
      </c>
      <c r="O1198" s="7">
        <f>LN(Table1[[#This Row],[NV]]/Table1[[#This Row],[Metcalfe
NV ~ n^2]])</f>
        <v>-3.3914404564498568</v>
      </c>
      <c r="P1198" s="7">
        <f>Table1[[#This Row],[NV_MA-1]]*$M$3</f>
        <v>218118294118.10001</v>
      </c>
    </row>
    <row r="1199" spans="1:16" x14ac:dyDescent="0.2">
      <c r="A1199" s="2">
        <v>42494</v>
      </c>
      <c r="B1199" s="3">
        <v>6952690123.6417999</v>
      </c>
      <c r="C1199" s="3">
        <f t="shared" si="108"/>
        <v>6791921891.8441763</v>
      </c>
      <c r="D1199" s="4">
        <f>LN(Table1[[#This Row],[NV]])</f>
        <v>22.662394489781459</v>
      </c>
      <c r="E1199" s="5">
        <v>510639</v>
      </c>
      <c r="F1199" s="5">
        <f t="shared" si="109"/>
        <v>260752188321</v>
      </c>
      <c r="G1199" s="8">
        <f t="shared" si="110"/>
        <v>218416241519.43332</v>
      </c>
      <c r="H1199" s="5">
        <f t="shared" si="111"/>
        <v>6711541.9066218836</v>
      </c>
      <c r="I1199" s="5">
        <f t="shared" si="112"/>
        <v>6089792.9429744082</v>
      </c>
      <c r="J1199" s="5">
        <f>Table1[[#This Row],[DAA 
(n)]]^1.5</f>
        <v>364897570.13721967</v>
      </c>
      <c r="K1199" s="5">
        <f t="shared" si="113"/>
        <v>319047711.14508426</v>
      </c>
      <c r="L1199" s="7">
        <f>LN(Table1[[#This Row],[NV]]/Table1[[#This Row],[NV_MA-1]])</f>
        <v>-3.447273954202164</v>
      </c>
      <c r="M1199" s="7">
        <f>LN(Table1[[#This Row],[NV]]/Table1[[#This Row],[NV_MA-2]])</f>
        <v>7.0402698501849681</v>
      </c>
      <c r="N1199" s="4">
        <f>LN(Table1[[#This Row],[NV]]/Table1[[#This Row],[NV_MA-3]])</f>
        <v>3.081543275497896</v>
      </c>
      <c r="O1199" s="7">
        <f>LN(Table1[[#This Row],[NV]]/Table1[[#This Row],[Metcalfe
NV ~ n^2]])</f>
        <v>-3.6244418334209718</v>
      </c>
      <c r="P1199" s="7">
        <f>Table1[[#This Row],[NV_MA-1]]*$M$3</f>
        <v>218416241519.43332</v>
      </c>
    </row>
    <row r="1200" spans="1:16" x14ac:dyDescent="0.2">
      <c r="A1200" s="2">
        <v>42493</v>
      </c>
      <c r="B1200" s="3">
        <v>7001369978.8231001</v>
      </c>
      <c r="C1200" s="3">
        <f t="shared" si="108"/>
        <v>6775451985.4323854</v>
      </c>
      <c r="D1200" s="4">
        <f>LN(Table1[[#This Row],[NV]])</f>
        <v>22.669371678113215</v>
      </c>
      <c r="E1200" s="5">
        <v>461956</v>
      </c>
      <c r="F1200" s="5">
        <f t="shared" si="109"/>
        <v>213403345936</v>
      </c>
      <c r="G1200" s="8">
        <f t="shared" si="110"/>
        <v>217613780509.26666</v>
      </c>
      <c r="H1200" s="5">
        <f t="shared" si="111"/>
        <v>6025396.0145773329</v>
      </c>
      <c r="I1200" s="5">
        <f t="shared" si="112"/>
        <v>6078430.1232841322</v>
      </c>
      <c r="J1200" s="5">
        <f>Table1[[#This Row],[DAA 
(n)]]^1.5</f>
        <v>313979228.73211062</v>
      </c>
      <c r="K1200" s="5">
        <f t="shared" si="113"/>
        <v>318195371.65280986</v>
      </c>
      <c r="L1200" s="7">
        <f>LN(Table1[[#This Row],[NV]]/Table1[[#This Row],[NV_MA-1]])</f>
        <v>-3.436616001356013</v>
      </c>
      <c r="M1200" s="7">
        <f>LN(Table1[[#This Row],[NV]]/Table1[[#This Row],[NV_MA-2]])</f>
        <v>7.0491146609183213</v>
      </c>
      <c r="N1200" s="4">
        <f>LN(Table1[[#This Row],[NV]]/Table1[[#This Row],[NV_MA-3]])</f>
        <v>3.0911955497539023</v>
      </c>
      <c r="O1200" s="7">
        <f>LN(Table1[[#This Row],[NV]]/Table1[[#This Row],[Metcalfe
NV ~ n^2]])</f>
        <v>-3.4170781767531877</v>
      </c>
      <c r="P1200" s="7">
        <f>Table1[[#This Row],[NV_MA-1]]*$M$3</f>
        <v>217613780509.26666</v>
      </c>
    </row>
    <row r="1201" spans="1:16" x14ac:dyDescent="0.2">
      <c r="A1201" s="2">
        <v>42492</v>
      </c>
      <c r="B1201" s="3">
        <v>6895888977.6566601</v>
      </c>
      <c r="C1201" s="3">
        <f t="shared" si="108"/>
        <v>6757574738.3703718</v>
      </c>
      <c r="D1201" s="4">
        <f>LN(Table1[[#This Row],[NV]])</f>
        <v>22.654191270650458</v>
      </c>
      <c r="E1201" s="5">
        <v>480773</v>
      </c>
      <c r="F1201" s="5">
        <f t="shared" si="109"/>
        <v>231142677529</v>
      </c>
      <c r="G1201" s="8">
        <f t="shared" si="110"/>
        <v>217439107311.43332</v>
      </c>
      <c r="H1201" s="5">
        <f t="shared" si="111"/>
        <v>6290025.5173655134</v>
      </c>
      <c r="I1201" s="5">
        <f t="shared" si="112"/>
        <v>6075759.8137348769</v>
      </c>
      <c r="J1201" s="5">
        <f>Table1[[#This Row],[DAA 
(n)]]^1.5</f>
        <v>333357403.55307877</v>
      </c>
      <c r="K1201" s="5">
        <f t="shared" si="113"/>
        <v>318002027.07076108</v>
      </c>
      <c r="L1201" s="7">
        <f>LN(Table1[[#This Row],[NV]]/Table1[[#This Row],[NV_MA-1]])</f>
        <v>-3.4509934112425729</v>
      </c>
      <c r="M1201" s="7">
        <f>LN(Table1[[#This Row],[NV]]/Table1[[#This Row],[NV_MA-2]])</f>
        <v>7.0343736590607167</v>
      </c>
      <c r="N1201" s="4">
        <f>LN(Table1[[#This Row],[NV]]/Table1[[#This Row],[NV_MA-3]])</f>
        <v>3.076622955489968</v>
      </c>
      <c r="O1201" s="7">
        <f>LN(Table1[[#This Row],[NV]]/Table1[[#This Row],[Metcalfe
NV ~ n^2]])</f>
        <v>-3.5121097377901718</v>
      </c>
      <c r="P1201" s="7">
        <f>Table1[[#This Row],[NV_MA-1]]*$M$3</f>
        <v>217439107311.43332</v>
      </c>
    </row>
    <row r="1202" spans="1:16" x14ac:dyDescent="0.2">
      <c r="A1202" s="2">
        <v>42491</v>
      </c>
      <c r="B1202" s="3">
        <v>7050293955.8712101</v>
      </c>
      <c r="C1202" s="3">
        <f t="shared" si="108"/>
        <v>6743004551.8640661</v>
      </c>
      <c r="D1202" s="4">
        <f>LN(Table1[[#This Row],[NV]])</f>
        <v>22.676335148769596</v>
      </c>
      <c r="E1202" s="5">
        <v>424418</v>
      </c>
      <c r="F1202" s="5">
        <f t="shared" si="109"/>
        <v>180130638724</v>
      </c>
      <c r="G1202" s="8">
        <f t="shared" si="110"/>
        <v>217639432803.43332</v>
      </c>
      <c r="H1202" s="5">
        <f t="shared" si="111"/>
        <v>5499809.6595724551</v>
      </c>
      <c r="I1202" s="5">
        <f t="shared" si="112"/>
        <v>6078676.3570484398</v>
      </c>
      <c r="J1202" s="5">
        <f>Table1[[#This Row],[DAA 
(n)]]^1.5</f>
        <v>276497170.73771775</v>
      </c>
      <c r="K1202" s="5">
        <f t="shared" si="113"/>
        <v>318218014.66038442</v>
      </c>
      <c r="L1202" s="7">
        <f>LN(Table1[[#This Row],[NV]]/Table1[[#This Row],[NV_MA-1]])</f>
        <v>-3.429770403668341</v>
      </c>
      <c r="M1202" s="7">
        <f>LN(Table1[[#This Row],[NV]]/Table1[[#This Row],[NV_MA-2]])</f>
        <v>7.056037622961119</v>
      </c>
      <c r="N1202" s="4">
        <f>LN(Table1[[#This Row],[NV]]/Table1[[#This Row],[NV_MA-3]])</f>
        <v>3.0980878622351988</v>
      </c>
      <c r="O1202" s="7">
        <f>LN(Table1[[#This Row],[NV]]/Table1[[#This Row],[Metcalfe
NV ~ n^2]])</f>
        <v>-3.2406130465117298</v>
      </c>
      <c r="P1202" s="7">
        <f>Table1[[#This Row],[NV_MA-1]]*$M$3</f>
        <v>217639432803.43332</v>
      </c>
    </row>
    <row r="1203" spans="1:16" x14ac:dyDescent="0.2">
      <c r="A1203" s="2">
        <v>42490</v>
      </c>
      <c r="B1203" s="3">
        <v>6969368412.8622198</v>
      </c>
      <c r="C1203" s="3">
        <f t="shared" si="108"/>
        <v>6721924976.4157696</v>
      </c>
      <c r="D1203" s="4">
        <f>LN(Table1[[#This Row],[NV]])</f>
        <v>22.664790442528719</v>
      </c>
      <c r="E1203" s="5">
        <v>442245</v>
      </c>
      <c r="F1203" s="5">
        <f t="shared" si="109"/>
        <v>195580640025</v>
      </c>
      <c r="G1203" s="8">
        <f t="shared" si="110"/>
        <v>219932317347.83334</v>
      </c>
      <c r="H1203" s="5">
        <f t="shared" si="111"/>
        <v>5749016.6400419483</v>
      </c>
      <c r="I1203" s="5">
        <f t="shared" si="112"/>
        <v>6113545.1758195953</v>
      </c>
      <c r="J1203" s="5">
        <f>Table1[[#This Row],[DAA 
(n)]]^1.5</f>
        <v>294099575.22556281</v>
      </c>
      <c r="K1203" s="5">
        <f t="shared" si="113"/>
        <v>320748250.91445941</v>
      </c>
      <c r="L1203" s="7">
        <f>LN(Table1[[#This Row],[NV]]/Table1[[#This Row],[NV_MA-1]])</f>
        <v>-3.4517952450176312</v>
      </c>
      <c r="M1203" s="7">
        <f>LN(Table1[[#This Row],[NV]]/Table1[[#This Row],[NV_MA-2]])</f>
        <v>7.0387730544714264</v>
      </c>
      <c r="N1203" s="4">
        <f>LN(Table1[[#This Row],[NV]]/Table1[[#This Row],[NV_MA-3]])</f>
        <v>3.0786233341951514</v>
      </c>
      <c r="O1203" s="7">
        <f>LN(Table1[[#This Row],[NV]]/Table1[[#This Row],[Metcalfe
NV ~ n^2]])</f>
        <v>-3.334448169742525</v>
      </c>
      <c r="P1203" s="7">
        <f>Table1[[#This Row],[NV_MA-1]]*$M$3</f>
        <v>219932317347.83334</v>
      </c>
    </row>
    <row r="1204" spans="1:16" x14ac:dyDescent="0.2">
      <c r="A1204" s="2">
        <v>42489</v>
      </c>
      <c r="B1204" s="3">
        <v>7077832660.2363005</v>
      </c>
      <c r="C1204" s="3">
        <f t="shared" si="108"/>
        <v>6702852069.4244099</v>
      </c>
      <c r="D1204" s="4">
        <f>LN(Table1[[#This Row],[NV]])</f>
        <v>22.680233576351757</v>
      </c>
      <c r="E1204" s="5">
        <v>513848</v>
      </c>
      <c r="F1204" s="5">
        <f t="shared" si="109"/>
        <v>264039767104</v>
      </c>
      <c r="G1204" s="8">
        <f t="shared" si="110"/>
        <v>219452737554.46667</v>
      </c>
      <c r="H1204" s="5">
        <f t="shared" si="111"/>
        <v>6756938.1975789424</v>
      </c>
      <c r="I1204" s="5">
        <f t="shared" si="112"/>
        <v>6105819.9408563999</v>
      </c>
      <c r="J1204" s="5">
        <f>Table1[[#This Row],[DAA 
(n)]]^1.5</f>
        <v>368342647.87946582</v>
      </c>
      <c r="K1204" s="5">
        <f t="shared" si="113"/>
        <v>320202251.17072576</v>
      </c>
      <c r="L1204" s="7">
        <f>LN(Table1[[#This Row],[NV]]/Table1[[#This Row],[NV_MA-1]])</f>
        <v>-3.4341691512670227</v>
      </c>
      <c r="M1204" s="7">
        <f>LN(Table1[[#This Row],[NV]]/Table1[[#This Row],[NV_MA-2]])</f>
        <v>7.0554806133965338</v>
      </c>
      <c r="N1204" s="4">
        <f>LN(Table1[[#This Row],[NV]]/Table1[[#This Row],[NV_MA-3]])</f>
        <v>3.0957701873351366</v>
      </c>
      <c r="O1204" s="7">
        <f>LN(Table1[[#This Row],[NV]]/Table1[[#This Row],[Metcalfe
NV ~ n^2]])</f>
        <v>-3.6191319853666601</v>
      </c>
      <c r="P1204" s="7">
        <f>Table1[[#This Row],[NV_MA-1]]*$M$3</f>
        <v>219452737554.46667</v>
      </c>
    </row>
    <row r="1205" spans="1:16" x14ac:dyDescent="0.2">
      <c r="A1205" s="2">
        <v>42488</v>
      </c>
      <c r="B1205" s="3">
        <v>6983903264.7355003</v>
      </c>
      <c r="C1205" s="3">
        <f t="shared" si="108"/>
        <v>6678491268.0892315</v>
      </c>
      <c r="D1205" s="4">
        <f>LN(Table1[[#This Row],[NV]])</f>
        <v>22.666873804404897</v>
      </c>
      <c r="E1205" s="5">
        <v>459333</v>
      </c>
      <c r="F1205" s="5">
        <f t="shared" si="109"/>
        <v>210986804889</v>
      </c>
      <c r="G1205" s="8">
        <f t="shared" si="110"/>
        <v>218198646780.63333</v>
      </c>
      <c r="H1205" s="5">
        <f t="shared" si="111"/>
        <v>5988568.096463359</v>
      </c>
      <c r="I1205" s="5">
        <f t="shared" si="112"/>
        <v>6087938.0082969358</v>
      </c>
      <c r="J1205" s="5">
        <f>Table1[[#This Row],[DAA 
(n)]]^1.5</f>
        <v>311308853.15082055</v>
      </c>
      <c r="K1205" s="5">
        <f t="shared" si="113"/>
        <v>318865252.69966501</v>
      </c>
      <c r="L1205" s="7">
        <f>LN(Table1[[#This Row],[NV]]/Table1[[#This Row],[NV_MA-1]])</f>
        <v>-3.4417979041826348</v>
      </c>
      <c r="M1205" s="7">
        <f>LN(Table1[[#This Row],[NV]]/Table1[[#This Row],[NV_MA-2]])</f>
        <v>7.0450538085387091</v>
      </c>
      <c r="N1205" s="4">
        <f>LN(Table1[[#This Row],[NV]]/Table1[[#This Row],[NV_MA-3]])</f>
        <v>3.0865946382242444</v>
      </c>
      <c r="O1205" s="7">
        <f>LN(Table1[[#This Row],[NV]]/Table1[[#This Row],[Metcalfe
NV ~ n^2]])</f>
        <v>-3.4081876279910288</v>
      </c>
      <c r="P1205" s="7">
        <f>Table1[[#This Row],[NV_MA-1]]*$M$3</f>
        <v>218198646780.63333</v>
      </c>
    </row>
    <row r="1206" spans="1:16" x14ac:dyDescent="0.2">
      <c r="A1206" s="2">
        <v>42487</v>
      </c>
      <c r="B1206" s="3">
        <v>6900043951.22367</v>
      </c>
      <c r="C1206" s="3">
        <f t="shared" si="108"/>
        <v>6658792282.8574104</v>
      </c>
      <c r="D1206" s="4">
        <f>LN(Table1[[#This Row],[NV]])</f>
        <v>22.654793618271899</v>
      </c>
      <c r="E1206" s="5">
        <v>477617</v>
      </c>
      <c r="F1206" s="5">
        <f t="shared" si="109"/>
        <v>228117998689</v>
      </c>
      <c r="G1206" s="8">
        <f t="shared" si="110"/>
        <v>226313229687.66666</v>
      </c>
      <c r="H1206" s="5">
        <f t="shared" si="111"/>
        <v>6245589.4757833574</v>
      </c>
      <c r="I1206" s="5">
        <f t="shared" si="112"/>
        <v>6189896.7540867412</v>
      </c>
      <c r="J1206" s="5">
        <f>Table1[[#This Row],[DAA 
(n)]]^1.5</f>
        <v>330080345.03714985</v>
      </c>
      <c r="K1206" s="5">
        <f t="shared" si="113"/>
        <v>326937378.81712425</v>
      </c>
      <c r="L1206" s="7">
        <f>LN(Table1[[#This Row],[NV]]/Table1[[#This Row],[NV_MA-1]])</f>
        <v>-3.4903922304433559</v>
      </c>
      <c r="M1206" s="7">
        <f>LN(Table1[[#This Row],[NV]]/Table1[[#This Row],[NV_MA-2]])</f>
        <v>7.0163646532192478</v>
      </c>
      <c r="N1206" s="4">
        <f>LN(Table1[[#This Row],[NV]]/Table1[[#This Row],[NV_MA-3]])</f>
        <v>3.0495144098375428</v>
      </c>
      <c r="O1206" s="7">
        <f>LN(Table1[[#This Row],[NV]]/Table1[[#This Row],[Metcalfe
NV ~ n^2]])</f>
        <v>-3.4983352518619433</v>
      </c>
      <c r="P1206" s="7">
        <f>Table1[[#This Row],[NV_MA-1]]*$M$3</f>
        <v>226313229687.66666</v>
      </c>
    </row>
    <row r="1207" spans="1:16" x14ac:dyDescent="0.2">
      <c r="A1207" s="2">
        <v>42486</v>
      </c>
      <c r="B1207" s="3">
        <v>7267999182.1691999</v>
      </c>
      <c r="C1207" s="3">
        <f t="shared" si="108"/>
        <v>6645447705.7115479</v>
      </c>
      <c r="D1207" s="4">
        <f>LN(Table1[[#This Row],[NV]])</f>
        <v>22.706746874955453</v>
      </c>
      <c r="E1207" s="5">
        <v>526580</v>
      </c>
      <c r="F1207" s="5">
        <f t="shared" si="109"/>
        <v>277286496400</v>
      </c>
      <c r="G1207" s="8">
        <f t="shared" si="110"/>
        <v>227741324748.73334</v>
      </c>
      <c r="H1207" s="5">
        <f t="shared" si="111"/>
        <v>6937248.4070642311</v>
      </c>
      <c r="I1207" s="5">
        <f t="shared" si="112"/>
        <v>6210099.0082328105</v>
      </c>
      <c r="J1207" s="5">
        <f>Table1[[#This Row],[DAA 
(n)]]^1.5</f>
        <v>382117159.09431833</v>
      </c>
      <c r="K1207" s="5">
        <f t="shared" si="113"/>
        <v>328453384.02733451</v>
      </c>
      <c r="L1207" s="7">
        <f>LN(Table1[[#This Row],[NV]]/Table1[[#This Row],[NV_MA-1]])</f>
        <v>-3.444729406291307</v>
      </c>
      <c r="M1207" s="7">
        <f>LN(Table1[[#This Row],[NV]]/Table1[[#This Row],[NV_MA-2]])</f>
        <v>7.0650594778181661</v>
      </c>
      <c r="N1207" s="4">
        <f>LN(Table1[[#This Row],[NV]]/Table1[[#This Row],[NV_MA-3]])</f>
        <v>3.0968413946845081</v>
      </c>
      <c r="O1207" s="7">
        <f>LN(Table1[[#This Row],[NV]]/Table1[[#This Row],[Metcalfe
NV ~ n^2]])</f>
        <v>-3.6415702167086108</v>
      </c>
      <c r="P1207" s="7">
        <f>Table1[[#This Row],[NV_MA-1]]*$M$3</f>
        <v>227741324748.73334</v>
      </c>
    </row>
    <row r="1208" spans="1:16" x14ac:dyDescent="0.2">
      <c r="A1208" s="2">
        <v>42485</v>
      </c>
      <c r="B1208" s="3">
        <v>7199804841.3692799</v>
      </c>
      <c r="C1208" s="3">
        <f t="shared" si="108"/>
        <v>6621077627.0561647</v>
      </c>
      <c r="D1208" s="4">
        <f>LN(Table1[[#This Row],[NV]])</f>
        <v>22.697319757235686</v>
      </c>
      <c r="E1208" s="5">
        <v>496102</v>
      </c>
      <c r="F1208" s="5">
        <f t="shared" si="109"/>
        <v>246117194404</v>
      </c>
      <c r="G1208" s="8">
        <f t="shared" si="110"/>
        <v>224116298267.43332</v>
      </c>
      <c r="H1208" s="5">
        <f t="shared" si="111"/>
        <v>6506147.9503008705</v>
      </c>
      <c r="I1208" s="5">
        <f t="shared" si="112"/>
        <v>6155730.6626996845</v>
      </c>
      <c r="J1208" s="5">
        <f>Table1[[#This Row],[DAA 
(n)]]^1.5</f>
        <v>349427005.79407525</v>
      </c>
      <c r="K1208" s="5">
        <f t="shared" si="113"/>
        <v>324484087.64670867</v>
      </c>
      <c r="L1208" s="7">
        <f>LN(Table1[[#This Row],[NV]]/Table1[[#This Row],[NV_MA-1]])</f>
        <v>-3.4381111855278461</v>
      </c>
      <c r="M1208" s="7">
        <f>LN(Table1[[#This Row],[NV]]/Table1[[#This Row],[NV_MA-2]])</f>
        <v>7.064425736250028</v>
      </c>
      <c r="N1208" s="4">
        <f>LN(Table1[[#This Row],[NV]]/Table1[[#This Row],[NV_MA-3]])</f>
        <v>3.0995727008574594</v>
      </c>
      <c r="O1208" s="7">
        <f>LN(Table1[[#This Row],[NV]]/Table1[[#This Row],[Metcalfe
NV ~ n^2]])</f>
        <v>-3.5317539022168885</v>
      </c>
      <c r="P1208" s="7">
        <f>Table1[[#This Row],[NV_MA-1]]*$M$3</f>
        <v>224116298267.43332</v>
      </c>
    </row>
    <row r="1209" spans="1:16" x14ac:dyDescent="0.2">
      <c r="A1209" s="2">
        <v>42484</v>
      </c>
      <c r="B1209" s="3">
        <v>7168422322.6567602</v>
      </c>
      <c r="C1209" s="3">
        <f t="shared" si="108"/>
        <v>6594510911.6484537</v>
      </c>
      <c r="D1209" s="4">
        <f>LN(Table1[[#This Row],[NV]])</f>
        <v>22.692951428664813</v>
      </c>
      <c r="E1209" s="5">
        <v>456476</v>
      </c>
      <c r="F1209" s="5">
        <f t="shared" si="109"/>
        <v>208370338576</v>
      </c>
      <c r="G1209" s="8">
        <f t="shared" si="110"/>
        <v>223334151898</v>
      </c>
      <c r="H1209" s="5">
        <f t="shared" si="111"/>
        <v>5948471.7747967355</v>
      </c>
      <c r="I1209" s="5">
        <f t="shared" si="112"/>
        <v>6144345.7175324</v>
      </c>
      <c r="J1209" s="5">
        <f>Table1[[#This Row],[DAA 
(n)]]^1.5</f>
        <v>308408914.70873243</v>
      </c>
      <c r="K1209" s="5">
        <f t="shared" si="113"/>
        <v>323640901.29914147</v>
      </c>
      <c r="L1209" s="7">
        <f>LN(Table1[[#This Row],[NV]]/Table1[[#This Row],[NV_MA-1]])</f>
        <v>-3.4389834972067095</v>
      </c>
      <c r="M1209" s="7">
        <f>LN(Table1[[#This Row],[NV]]/Table1[[#This Row],[NV_MA-2]])</f>
        <v>7.0619086073085926</v>
      </c>
      <c r="N1209" s="4">
        <f>LN(Table1[[#This Row],[NV]]/Table1[[#This Row],[NV_MA-3]])</f>
        <v>3.0978062988829902</v>
      </c>
      <c r="O1209" s="7">
        <f>LN(Table1[[#This Row],[NV]]/Table1[[#This Row],[Metcalfe
NV ~ n^2]])</f>
        <v>-3.3696313787412091</v>
      </c>
      <c r="P1209" s="7">
        <f>Table1[[#This Row],[NV_MA-1]]*$M$3</f>
        <v>223334151898</v>
      </c>
    </row>
    <row r="1210" spans="1:16" x14ac:dyDescent="0.2">
      <c r="A1210" s="2">
        <v>42483</v>
      </c>
      <c r="B1210" s="3">
        <v>7020454409.39254</v>
      </c>
      <c r="C1210" s="3">
        <f t="shared" si="108"/>
        <v>6568706853.5459375</v>
      </c>
      <c r="D1210" s="4">
        <f>LN(Table1[[#This Row],[NV]])</f>
        <v>22.672093783571889</v>
      </c>
      <c r="E1210" s="5">
        <v>433938</v>
      </c>
      <c r="F1210" s="5">
        <f t="shared" si="109"/>
        <v>188302187844</v>
      </c>
      <c r="G1210" s="8">
        <f t="shared" si="110"/>
        <v>221515704546.29999</v>
      </c>
      <c r="H1210" s="5">
        <f t="shared" si="111"/>
        <v>5632800.3137181941</v>
      </c>
      <c r="I1210" s="5">
        <f t="shared" si="112"/>
        <v>6114439.363952185</v>
      </c>
      <c r="J1210" s="5">
        <f>Table1[[#This Row],[DAA 
(n)]]^1.5</f>
        <v>285852190.45627397</v>
      </c>
      <c r="K1210" s="5">
        <f t="shared" si="113"/>
        <v>321547736.7405436</v>
      </c>
      <c r="L1210" s="7">
        <f>LN(Table1[[#This Row],[NV]]/Table1[[#This Row],[NV_MA-1]])</f>
        <v>-3.4516655412325941</v>
      </c>
      <c r="M1210" s="7">
        <f>LN(Table1[[#This Row],[NV]]/Table1[[#This Row],[NV_MA-2]])</f>
        <v>7.0459301427725727</v>
      </c>
      <c r="N1210" s="4">
        <f>LN(Table1[[#This Row],[NV]]/Table1[[#This Row],[NV_MA-3]])</f>
        <v>3.0834372116441315</v>
      </c>
      <c r="O1210" s="7">
        <f>LN(Table1[[#This Row],[NV]]/Table1[[#This Row],[Metcalfe
NV ~ n^2]])</f>
        <v>-3.289220107897374</v>
      </c>
      <c r="P1210" s="7">
        <f>Table1[[#This Row],[NV_MA-1]]*$M$3</f>
        <v>221515704546.29999</v>
      </c>
    </row>
    <row r="1211" spans="1:16" x14ac:dyDescent="0.2">
      <c r="A1211" s="2">
        <v>42482</v>
      </c>
      <c r="B1211" s="3">
        <v>6929440315.0197897</v>
      </c>
      <c r="C1211" s="3">
        <f t="shared" si="108"/>
        <v>6546344753.255599</v>
      </c>
      <c r="D1211" s="4">
        <f>LN(Table1[[#This Row],[NV]])</f>
        <v>22.659044884263341</v>
      </c>
      <c r="E1211" s="5">
        <v>438706</v>
      </c>
      <c r="F1211" s="5">
        <f t="shared" si="109"/>
        <v>192462954436</v>
      </c>
      <c r="G1211" s="8">
        <f t="shared" si="110"/>
        <v>221417902816.03333</v>
      </c>
      <c r="H1211" s="5">
        <f t="shared" si="111"/>
        <v>5699486.1854021465</v>
      </c>
      <c r="I1211" s="5">
        <f t="shared" si="112"/>
        <v>6112858.1292179059</v>
      </c>
      <c r="J1211" s="5">
        <f>Table1[[#This Row],[DAA 
(n)]]^1.5</f>
        <v>290576414.88737464</v>
      </c>
      <c r="K1211" s="5">
        <f t="shared" si="113"/>
        <v>321436167.48299164</v>
      </c>
      <c r="L1211" s="7">
        <f>LN(Table1[[#This Row],[NV]]/Table1[[#This Row],[NV_MA-1]])</f>
        <v>-3.4642728315494997</v>
      </c>
      <c r="M1211" s="7">
        <f>LN(Table1[[#This Row],[NV]]/Table1[[#This Row],[NV_MA-2]])</f>
        <v>7.03313988356728</v>
      </c>
      <c r="N1211" s="4">
        <f>LN(Table1[[#This Row],[NV]]/Table1[[#This Row],[NV_MA-3]])</f>
        <v>3.070735348265841</v>
      </c>
      <c r="O1211" s="7">
        <f>LN(Table1[[#This Row],[NV]]/Table1[[#This Row],[Metcalfe
NV ~ n^2]])</f>
        <v>-3.324124643402782</v>
      </c>
      <c r="P1211" s="7">
        <f>Table1[[#This Row],[NV_MA-1]]*$M$3</f>
        <v>221417902816.03333</v>
      </c>
    </row>
    <row r="1212" spans="1:16" x14ac:dyDescent="0.2">
      <c r="A1212" s="2">
        <v>42481</v>
      </c>
      <c r="B1212" s="3">
        <v>6990143508.8510103</v>
      </c>
      <c r="C1212" s="3">
        <f t="shared" si="108"/>
        <v>6528919344.7782679</v>
      </c>
      <c r="D1212" s="4">
        <f>LN(Table1[[#This Row],[NV]])</f>
        <v>22.667766923575229</v>
      </c>
      <c r="E1212" s="5">
        <v>481473</v>
      </c>
      <c r="F1212" s="5">
        <f t="shared" si="109"/>
        <v>231816249729</v>
      </c>
      <c r="G1212" s="8">
        <f t="shared" si="110"/>
        <v>221408927108.20001</v>
      </c>
      <c r="H1212" s="5">
        <f t="shared" si="111"/>
        <v>6299884.2320673307</v>
      </c>
      <c r="I1212" s="5">
        <f t="shared" si="112"/>
        <v>6112714.9522485603</v>
      </c>
      <c r="J1212" s="5">
        <f>Table1[[#This Row],[DAA 
(n)]]^1.5</f>
        <v>334085715.35725868</v>
      </c>
      <c r="K1212" s="5">
        <f t="shared" si="113"/>
        <v>321426002.20703006</v>
      </c>
      <c r="L1212" s="7">
        <f>LN(Table1[[#This Row],[NV]]/Table1[[#This Row],[NV_MA-1]])</f>
        <v>-3.4555102540080891</v>
      </c>
      <c r="M1212" s="7">
        <f>LN(Table1[[#This Row],[NV]]/Table1[[#This Row],[NV_MA-2]])</f>
        <v>7.0418853454162411</v>
      </c>
      <c r="N1212" s="4">
        <f>LN(Table1[[#This Row],[NV]]/Table1[[#This Row],[NV_MA-3]])</f>
        <v>3.0794890126334331</v>
      </c>
      <c r="O1212" s="7">
        <f>LN(Table1[[#This Row],[NV]]/Table1[[#This Row],[Metcalfe
NV ~ n^2]])</f>
        <v>-3.501443944188197</v>
      </c>
      <c r="P1212" s="7">
        <f>Table1[[#This Row],[NV_MA-1]]*$M$3</f>
        <v>221408927108.20001</v>
      </c>
    </row>
    <row r="1213" spans="1:16" x14ac:dyDescent="0.2">
      <c r="A1213" s="2">
        <v>42480</v>
      </c>
      <c r="B1213" s="3">
        <v>6841562099.9402504</v>
      </c>
      <c r="C1213" s="3">
        <f t="shared" si="108"/>
        <v>6509011158.9150562</v>
      </c>
      <c r="D1213" s="4">
        <f>LN(Table1[[#This Row],[NV]])</f>
        <v>22.646281919691017</v>
      </c>
      <c r="E1213" s="5">
        <v>458038</v>
      </c>
      <c r="F1213" s="5">
        <f t="shared" si="109"/>
        <v>209798809444</v>
      </c>
      <c r="G1213" s="8">
        <f t="shared" si="110"/>
        <v>220798982997.23334</v>
      </c>
      <c r="H1213" s="5">
        <f t="shared" si="111"/>
        <v>5970391.3214040883</v>
      </c>
      <c r="I1213" s="5">
        <f t="shared" si="112"/>
        <v>6103623.3908832865</v>
      </c>
      <c r="J1213" s="5">
        <f>Table1[[#This Row],[DAA 
(n)]]^1.5</f>
        <v>309993269.41098344</v>
      </c>
      <c r="K1213" s="5">
        <f t="shared" si="113"/>
        <v>320760000.24435806</v>
      </c>
      <c r="L1213" s="7">
        <f>LN(Table1[[#This Row],[NV]]/Table1[[#This Row],[NV_MA-1]])</f>
        <v>-3.4742366256569346</v>
      </c>
      <c r="M1213" s="7">
        <f>LN(Table1[[#This Row],[NV]]/Table1[[#This Row],[NV_MA-2]])</f>
        <v>7.0218887683893039</v>
      </c>
      <c r="N1213" s="4">
        <f>LN(Table1[[#This Row],[NV]]/Table1[[#This Row],[NV_MA-3]])</f>
        <v>3.0600781810261064</v>
      </c>
      <c r="O1213" s="7">
        <f>LN(Table1[[#This Row],[NV]]/Table1[[#This Row],[Metcalfe
NV ~ n^2]])</f>
        <v>-3.4231329384827087</v>
      </c>
      <c r="P1213" s="7">
        <f>Table1[[#This Row],[NV_MA-1]]*$M$3</f>
        <v>220798982997.23334</v>
      </c>
    </row>
    <row r="1214" spans="1:16" x14ac:dyDescent="0.2">
      <c r="A1214" s="2">
        <v>42479</v>
      </c>
      <c r="B1214" s="3">
        <v>6761043337.3034296</v>
      </c>
      <c r="C1214" s="3">
        <f t="shared" si="108"/>
        <v>6491457533.6672153</v>
      </c>
      <c r="D1214" s="4">
        <f>LN(Table1[[#This Row],[NV]])</f>
        <v>22.634443054929903</v>
      </c>
      <c r="E1214" s="5">
        <v>480187</v>
      </c>
      <c r="F1214" s="5">
        <f t="shared" si="109"/>
        <v>230579554969</v>
      </c>
      <c r="G1214" s="8">
        <f t="shared" si="110"/>
        <v>220139839439.89999</v>
      </c>
      <c r="H1214" s="5">
        <f t="shared" si="111"/>
        <v>6281773.148444267</v>
      </c>
      <c r="I1214" s="5">
        <f t="shared" si="112"/>
        <v>6093293.2309981855</v>
      </c>
      <c r="J1214" s="5">
        <f>Table1[[#This Row],[DAA 
(n)]]^1.5</f>
        <v>332748110.08013082</v>
      </c>
      <c r="K1214" s="5">
        <f t="shared" si="113"/>
        <v>320020587.17898631</v>
      </c>
      <c r="L1214" s="7">
        <f>LN(Table1[[#This Row],[NV]]/Table1[[#This Row],[NV_MA-1]])</f>
        <v>-3.4830857602569871</v>
      </c>
      <c r="M1214" s="7">
        <f>LN(Table1[[#This Row],[NV]]/Table1[[#This Row],[NV_MA-2]])</f>
        <v>7.011743800975422</v>
      </c>
      <c r="N1214" s="4">
        <f>LN(Table1[[#This Row],[NV]]/Table1[[#This Row],[NV_MA-3]])</f>
        <v>3.0505471683069265</v>
      </c>
      <c r="O1214" s="7">
        <f>LN(Table1[[#This Row],[NV]]/Table1[[#This Row],[Metcalfe
NV ~ n^2]])</f>
        <v>-3.5294187257691463</v>
      </c>
      <c r="P1214" s="7">
        <f>Table1[[#This Row],[NV_MA-1]]*$M$3</f>
        <v>220139839439.89999</v>
      </c>
    </row>
    <row r="1215" spans="1:16" x14ac:dyDescent="0.2">
      <c r="A1215" s="2">
        <v>42478</v>
      </c>
      <c r="B1215" s="3">
        <v>6637183962.7813396</v>
      </c>
      <c r="C1215" s="3">
        <f t="shared" si="108"/>
        <v>6476772922.040246</v>
      </c>
      <c r="D1215" s="4">
        <f>LN(Table1[[#This Row],[NV]])</f>
        <v>22.615953608487306</v>
      </c>
      <c r="E1215" s="5">
        <v>473379</v>
      </c>
      <c r="F1215" s="5">
        <f t="shared" si="109"/>
        <v>224087677641</v>
      </c>
      <c r="G1215" s="8">
        <f t="shared" si="110"/>
        <v>218640228434.56668</v>
      </c>
      <c r="H1215" s="5">
        <f t="shared" si="111"/>
        <v>6185951.8539180495</v>
      </c>
      <c r="I1215" s="5">
        <f t="shared" si="112"/>
        <v>6070200.2029174166</v>
      </c>
      <c r="J1215" s="5">
        <f>Table1[[#This Row],[DAA 
(n)]]^1.5</f>
        <v>325696792.66768801</v>
      </c>
      <c r="K1215" s="5">
        <f t="shared" si="113"/>
        <v>318354319.13122326</v>
      </c>
      <c r="L1215" s="7">
        <f>LN(Table1[[#This Row],[NV]]/Table1[[#This Row],[NV_MA-1]])</f>
        <v>-3.4947398148760591</v>
      </c>
      <c r="M1215" s="7">
        <f>LN(Table1[[#This Row],[NV]]/Table1[[#This Row],[NV_MA-2]])</f>
        <v>6.9970514636368151</v>
      </c>
      <c r="N1215" s="4">
        <f>LN(Table1[[#This Row],[NV]]/Table1[[#This Row],[NV_MA-3]])</f>
        <v>3.0372780769108734</v>
      </c>
      <c r="O1215" s="7">
        <f>LN(Table1[[#This Row],[NV]]/Table1[[#This Row],[Metcalfe
NV ~ n^2]])</f>
        <v>-3.5193496217702647</v>
      </c>
      <c r="P1215" s="7">
        <f>Table1[[#This Row],[NV_MA-1]]*$M$3</f>
        <v>218640228434.56668</v>
      </c>
    </row>
    <row r="1216" spans="1:16" x14ac:dyDescent="0.2">
      <c r="A1216" s="2">
        <v>42477</v>
      </c>
      <c r="B1216" s="3">
        <v>6630849314.9454002</v>
      </c>
      <c r="C1216" s="3">
        <f t="shared" si="108"/>
        <v>6464667788.6119671</v>
      </c>
      <c r="D1216" s="4">
        <f>LN(Table1[[#This Row],[NV]])</f>
        <v>22.614998734741565</v>
      </c>
      <c r="E1216" s="5">
        <v>485493</v>
      </c>
      <c r="F1216" s="5">
        <f t="shared" si="109"/>
        <v>235703453049</v>
      </c>
      <c r="G1216" s="8">
        <f t="shared" si="110"/>
        <v>217295190380.70001</v>
      </c>
      <c r="H1216" s="5">
        <f t="shared" si="111"/>
        <v>6356521.0816479092</v>
      </c>
      <c r="I1216" s="5">
        <f t="shared" si="112"/>
        <v>6049296.2447700165</v>
      </c>
      <c r="J1216" s="5">
        <f>Table1[[#This Row],[DAA 
(n)]]^1.5</f>
        <v>338278548.73035979</v>
      </c>
      <c r="K1216" s="5">
        <f t="shared" si="113"/>
        <v>316852362.9650991</v>
      </c>
      <c r="L1216" s="7">
        <f>LN(Table1[[#This Row],[NV]]/Table1[[#This Row],[NV_MA-1]])</f>
        <v>-3.4895238556774091</v>
      </c>
      <c r="M1216" s="7">
        <f>LN(Table1[[#This Row],[NV]]/Table1[[#This Row],[NV_MA-2]])</f>
        <v>6.9995462346791175</v>
      </c>
      <c r="N1216" s="4">
        <f>LN(Table1[[#This Row],[NV]]/Table1[[#This Row],[NV_MA-3]])</f>
        <v>3.041052243358128</v>
      </c>
      <c r="O1216" s="7">
        <f>LN(Table1[[#This Row],[NV]]/Table1[[#This Row],[Metcalfe
NV ~ n^2]])</f>
        <v>-3.570841562226295</v>
      </c>
      <c r="P1216" s="7">
        <f>Table1[[#This Row],[NV_MA-1]]*$M$3</f>
        <v>217295190380.70001</v>
      </c>
    </row>
    <row r="1217" spans="1:16" x14ac:dyDescent="0.2">
      <c r="A1217" s="2">
        <v>42476</v>
      </c>
      <c r="B1217" s="3">
        <v>6673565144.8493204</v>
      </c>
      <c r="C1217" s="3">
        <f t="shared" si="108"/>
        <v>6452613556.3544617</v>
      </c>
      <c r="D1217" s="4">
        <f>LN(Table1[[#This Row],[NV]])</f>
        <v>22.62142005855247</v>
      </c>
      <c r="E1217" s="5">
        <v>407712</v>
      </c>
      <c r="F1217" s="5">
        <f t="shared" si="109"/>
        <v>166229074944</v>
      </c>
      <c r="G1217" s="8">
        <f t="shared" si="110"/>
        <v>215481049991.10001</v>
      </c>
      <c r="H1217" s="5">
        <f t="shared" si="111"/>
        <v>5266952.5841860184</v>
      </c>
      <c r="I1217" s="5">
        <f t="shared" si="112"/>
        <v>6021367.8655830976</v>
      </c>
      <c r="J1217" s="5">
        <f>Table1[[#This Row],[DAA 
(n)]]^1.5</f>
        <v>260333610.20730355</v>
      </c>
      <c r="K1217" s="5">
        <f t="shared" si="113"/>
        <v>314837025.75011802</v>
      </c>
      <c r="L1217" s="7">
        <f>LN(Table1[[#This Row],[NV]]/Table1[[#This Row],[NV_MA-1]])</f>
        <v>-3.4747187489951279</v>
      </c>
      <c r="M1217" s="7">
        <f>LN(Table1[[#This Row],[NV]]/Table1[[#This Row],[NV_MA-2]])</f>
        <v>7.0105950468815363</v>
      </c>
      <c r="N1217" s="4">
        <f>LN(Table1[[#This Row],[NV]]/Table1[[#This Row],[NV_MA-3]])</f>
        <v>3.0538543742200899</v>
      </c>
      <c r="O1217" s="7">
        <f>LN(Table1[[#This Row],[NV]]/Table1[[#This Row],[Metcalfe
NV ~ n^2]])</f>
        <v>-3.2152125850097466</v>
      </c>
      <c r="P1217" s="7">
        <f>Table1[[#This Row],[NV_MA-1]]*$M$3</f>
        <v>215481049991.10001</v>
      </c>
    </row>
    <row r="1218" spans="1:16" x14ac:dyDescent="0.2">
      <c r="A1218" s="2">
        <v>42475</v>
      </c>
      <c r="B1218" s="3">
        <v>6649043796.6010103</v>
      </c>
      <c r="C1218" s="3">
        <f t="shared" si="108"/>
        <v>6444047252.9025335</v>
      </c>
      <c r="D1218" s="4">
        <f>LN(Table1[[#This Row],[NV]])</f>
        <v>22.617738891290593</v>
      </c>
      <c r="E1218" s="5">
        <v>439873</v>
      </c>
      <c r="F1218" s="5">
        <f t="shared" si="109"/>
        <v>193488256129</v>
      </c>
      <c r="G1218" s="8">
        <f t="shared" si="110"/>
        <v>217688231347.13333</v>
      </c>
      <c r="H1218" s="5">
        <f t="shared" si="111"/>
        <v>5715815.9156129789</v>
      </c>
      <c r="I1218" s="5">
        <f t="shared" si="112"/>
        <v>6056105.040645997</v>
      </c>
      <c r="J1218" s="5">
        <f>Table1[[#This Row],[DAA 
(n)]]^1.5</f>
        <v>291736627.26546943</v>
      </c>
      <c r="K1218" s="5">
        <f t="shared" si="113"/>
        <v>317318057.48274714</v>
      </c>
      <c r="L1218" s="7">
        <f>LN(Table1[[#This Row],[NV]]/Table1[[#This Row],[NV_MA-1]])</f>
        <v>-3.4885908533957273</v>
      </c>
      <c r="M1218" s="7">
        <f>LN(Table1[[#This Row],[NV]]/Table1[[#This Row],[NV_MA-2]])</f>
        <v>7.0011614724528863</v>
      </c>
      <c r="N1218" s="4">
        <f>LN(Table1[[#This Row],[NV]]/Table1[[#This Row],[NV_MA-3]])</f>
        <v>3.0423237265463627</v>
      </c>
      <c r="O1218" s="7">
        <f>LN(Table1[[#This Row],[NV]]/Table1[[#This Row],[Metcalfe
NV ~ n^2]])</f>
        <v>-3.3707437644440374</v>
      </c>
      <c r="P1218" s="7">
        <f>Table1[[#This Row],[NV_MA-1]]*$M$3</f>
        <v>217688231347.13333</v>
      </c>
    </row>
    <row r="1219" spans="1:16" x14ac:dyDescent="0.2">
      <c r="A1219" s="2">
        <v>42474</v>
      </c>
      <c r="B1219" s="3">
        <v>6572419903.53302</v>
      </c>
      <c r="C1219" s="3">
        <f t="shared" si="108"/>
        <v>6435441392.1314678</v>
      </c>
      <c r="D1219" s="4">
        <f>LN(Table1[[#This Row],[NV]])</f>
        <v>22.606147927888198</v>
      </c>
      <c r="E1219" s="5">
        <v>466772</v>
      </c>
      <c r="F1219" s="5">
        <f t="shared" si="109"/>
        <v>217876099984</v>
      </c>
      <c r="G1219" s="8">
        <f t="shared" si="110"/>
        <v>217966141559.5</v>
      </c>
      <c r="H1219" s="5">
        <f t="shared" si="111"/>
        <v>6093053.2030081246</v>
      </c>
      <c r="I1219" s="5">
        <f t="shared" si="112"/>
        <v>6060482.482158469</v>
      </c>
      <c r="J1219" s="5">
        <f>Table1[[#This Row],[DAA 
(n)]]^1.5</f>
        <v>318901964.46828502</v>
      </c>
      <c r="K1219" s="5">
        <f t="shared" si="113"/>
        <v>317630663.85904896</v>
      </c>
      <c r="L1219" s="7">
        <f>LN(Table1[[#This Row],[NV]]/Table1[[#This Row],[NV_MA-1]])</f>
        <v>-3.5014576458375939</v>
      </c>
      <c r="M1219" s="7">
        <f>LN(Table1[[#This Row],[NV]]/Table1[[#This Row],[NV_MA-2]])</f>
        <v>6.9888479554941085</v>
      </c>
      <c r="N1219" s="4">
        <f>LN(Table1[[#This Row],[NV]]/Table1[[#This Row],[NV_MA-3]])</f>
        <v>3.0297480965368795</v>
      </c>
      <c r="O1219" s="7">
        <f>LN(Table1[[#This Row],[NV]]/Table1[[#This Row],[Metcalfe
NV ~ n^2]])</f>
        <v>-3.5010444615787111</v>
      </c>
      <c r="P1219" s="7">
        <f>Table1[[#This Row],[NV_MA-1]]*$M$3</f>
        <v>217966141559.5</v>
      </c>
    </row>
    <row r="1220" spans="1:16" x14ac:dyDescent="0.2">
      <c r="A1220" s="2">
        <v>42473</v>
      </c>
      <c r="B1220" s="3">
        <v>6555490264.2856503</v>
      </c>
      <c r="C1220" s="3">
        <f t="shared" si="108"/>
        <v>6428439163.4266081</v>
      </c>
      <c r="D1220" s="4">
        <f>LN(Table1[[#This Row],[NV]])</f>
        <v>22.603568743781075</v>
      </c>
      <c r="E1220" s="5">
        <v>497314</v>
      </c>
      <c r="F1220" s="5">
        <f t="shared" si="109"/>
        <v>247321214596</v>
      </c>
      <c r="G1220" s="8">
        <f t="shared" si="110"/>
        <v>217500455909.39999</v>
      </c>
      <c r="H1220" s="5">
        <f t="shared" si="111"/>
        <v>6523256.2482202053</v>
      </c>
      <c r="I1220" s="5">
        <f t="shared" si="112"/>
        <v>6053364.2584804846</v>
      </c>
      <c r="J1220" s="5">
        <f>Table1[[#This Row],[DAA 
(n)]]^1.5</f>
        <v>350708286.92175907</v>
      </c>
      <c r="K1220" s="5">
        <f t="shared" si="113"/>
        <v>317115239.98839879</v>
      </c>
      <c r="L1220" s="7">
        <f>LN(Table1[[#This Row],[NV]]/Table1[[#This Row],[NV_MA-1]])</f>
        <v>-3.5018980398270521</v>
      </c>
      <c r="M1220" s="7">
        <f>LN(Table1[[#This Row],[NV]]/Table1[[#This Row],[NV_MA-2]])</f>
        <v>6.9874439925449954</v>
      </c>
      <c r="N1220" s="4">
        <f>LN(Table1[[#This Row],[NV]]/Table1[[#This Row],[NV_MA-3]])</f>
        <v>3.0287929449152298</v>
      </c>
      <c r="O1220" s="7">
        <f>LN(Table1[[#This Row],[NV]]/Table1[[#This Row],[Metcalfe
NV ~ n^2]])</f>
        <v>-3.6303850488738907</v>
      </c>
      <c r="P1220" s="7">
        <f>Table1[[#This Row],[NV_MA-1]]*$M$3</f>
        <v>217500455909.39999</v>
      </c>
    </row>
    <row r="1221" spans="1:16" x14ac:dyDescent="0.2">
      <c r="A1221" s="2">
        <v>42472</v>
      </c>
      <c r="B1221" s="3">
        <v>6593161960.5873899</v>
      </c>
      <c r="C1221" s="3">
        <f t="shared" si="108"/>
        <v>6421823288.6120291</v>
      </c>
      <c r="D1221" s="4">
        <f>LN(Table1[[#This Row],[NV]])</f>
        <v>22.609298882313141</v>
      </c>
      <c r="E1221" s="5">
        <v>504477</v>
      </c>
      <c r="F1221" s="5">
        <f t="shared" si="109"/>
        <v>254497043529</v>
      </c>
      <c r="G1221" s="8">
        <f t="shared" si="110"/>
        <v>216063596009.66666</v>
      </c>
      <c r="H1221" s="5">
        <f t="shared" si="111"/>
        <v>6624427.4935149495</v>
      </c>
      <c r="I1221" s="5">
        <f t="shared" si="112"/>
        <v>6032066.2382444032</v>
      </c>
      <c r="J1221" s="5">
        <f>Table1[[#This Row],[DAA 
(n)]]^1.5</f>
        <v>358312580.05877948</v>
      </c>
      <c r="K1221" s="5">
        <f t="shared" si="113"/>
        <v>315551132.03847951</v>
      </c>
      <c r="L1221" s="7">
        <f>LN(Table1[[#This Row],[NV]]/Table1[[#This Row],[NV_MA-1]])</f>
        <v>-3.489539744953293</v>
      </c>
      <c r="M1221" s="7">
        <f>LN(Table1[[#This Row],[NV]]/Table1[[#This Row],[NV_MA-2]])</f>
        <v>6.9966987125621909</v>
      </c>
      <c r="N1221" s="4">
        <f>LN(Table1[[#This Row],[NV]]/Table1[[#This Row],[NV_MA-3]])</f>
        <v>3.0394675888160081</v>
      </c>
      <c r="O1221" s="7">
        <f>LN(Table1[[#This Row],[NV]]/Table1[[#This Row],[Metcalfe
NV ~ n^2]])</f>
        <v>-3.6532561737744462</v>
      </c>
      <c r="P1221" s="7">
        <f>Table1[[#This Row],[NV_MA-1]]*$M$3</f>
        <v>216063596009.66666</v>
      </c>
    </row>
    <row r="1222" spans="1:16" x14ac:dyDescent="0.2">
      <c r="A1222" s="2">
        <v>42471</v>
      </c>
      <c r="B1222" s="3">
        <v>6527509950.9064198</v>
      </c>
      <c r="C1222" s="3">
        <f t="shared" si="108"/>
        <v>6412254943.1498957</v>
      </c>
      <c r="D1222" s="4">
        <f>LN(Table1[[#This Row],[NV]])</f>
        <v>22.599291382995442</v>
      </c>
      <c r="E1222" s="5">
        <v>476122</v>
      </c>
      <c r="F1222" s="5">
        <f t="shared" si="109"/>
        <v>226692158884</v>
      </c>
      <c r="G1222" s="8">
        <f t="shared" si="110"/>
        <v>213504824966.20001</v>
      </c>
      <c r="H1222" s="5">
        <f t="shared" si="111"/>
        <v>6224547.3541650232</v>
      </c>
      <c r="I1222" s="5">
        <f t="shared" si="112"/>
        <v>5993261.1477516564</v>
      </c>
      <c r="J1222" s="5">
        <f>Table1[[#This Row],[DAA 
(n)]]^1.5</f>
        <v>328531770.2630409</v>
      </c>
      <c r="K1222" s="5">
        <f t="shared" si="113"/>
        <v>312731824.64281714</v>
      </c>
      <c r="L1222" s="7">
        <f>LN(Table1[[#This Row],[NV]]/Table1[[#This Row],[NV_MA-1]])</f>
        <v>-3.4876338857375888</v>
      </c>
      <c r="M1222" s="7">
        <f>LN(Table1[[#This Row],[NV]]/Table1[[#This Row],[NV_MA-2]])</f>
        <v>6.9931451290411859</v>
      </c>
      <c r="N1222" s="4">
        <f>LN(Table1[[#This Row],[NV]]/Table1[[#This Row],[NV_MA-3]])</f>
        <v>3.038434792024133</v>
      </c>
      <c r="O1222" s="7">
        <f>LN(Table1[[#This Row],[NV]]/Table1[[#This Row],[Metcalfe
NV ~ n^2]])</f>
        <v>-3.5475674227939296</v>
      </c>
      <c r="P1222" s="7">
        <f>Table1[[#This Row],[NV_MA-1]]*$M$3</f>
        <v>213504824966.20001</v>
      </c>
    </row>
    <row r="1223" spans="1:16" x14ac:dyDescent="0.2">
      <c r="A1223" s="2">
        <v>42470</v>
      </c>
      <c r="B1223" s="3">
        <v>6505561857.2402</v>
      </c>
      <c r="C1223" s="3">
        <f t="shared" si="108"/>
        <v>6404042566.2225838</v>
      </c>
      <c r="D1223" s="4">
        <f>LN(Table1[[#This Row],[NV]])</f>
        <v>22.595923318315478</v>
      </c>
      <c r="E1223" s="5">
        <v>444157</v>
      </c>
      <c r="F1223" s="5">
        <f t="shared" si="109"/>
        <v>197275440649</v>
      </c>
      <c r="G1223" s="8">
        <f t="shared" si="110"/>
        <v>210629172100.06668</v>
      </c>
      <c r="H1223" s="5">
        <f t="shared" si="111"/>
        <v>5775788.0393776903</v>
      </c>
      <c r="I1223" s="5">
        <f t="shared" si="112"/>
        <v>5946085.2433670955</v>
      </c>
      <c r="J1223" s="5">
        <f>Table1[[#This Row],[DAA 
(n)]]^1.5</f>
        <v>296008898.33303607</v>
      </c>
      <c r="K1223" s="5">
        <f t="shared" si="113"/>
        <v>309427155.54060823</v>
      </c>
      <c r="L1223" s="7">
        <f>LN(Table1[[#This Row],[NV]]/Table1[[#This Row],[NV_MA-1]])</f>
        <v>-3.4774416277316074</v>
      </c>
      <c r="M1223" s="7">
        <f>LN(Table1[[#This Row],[NV]]/Table1[[#This Row],[NV_MA-2]])</f>
        <v>6.9976796996239248</v>
      </c>
      <c r="N1223" s="4">
        <f>LN(Table1[[#This Row],[NV]]/Table1[[#This Row],[NV_MA-3]])</f>
        <v>3.0456900576712593</v>
      </c>
      <c r="O1223" s="7">
        <f>LN(Table1[[#This Row],[NV]]/Table1[[#This Row],[Metcalfe
NV ~ n^2]])</f>
        <v>-3.4119434467144116</v>
      </c>
      <c r="P1223" s="7">
        <f>Table1[[#This Row],[NV_MA-1]]*$M$3</f>
        <v>210629172100.06668</v>
      </c>
    </row>
    <row r="1224" spans="1:16" x14ac:dyDescent="0.2">
      <c r="A1224" s="2">
        <v>42469</v>
      </c>
      <c r="B1224" s="3">
        <v>6454478064.8769903</v>
      </c>
      <c r="C1224" s="3">
        <f t="shared" si="108"/>
        <v>6401230892.4810247</v>
      </c>
      <c r="D1224" s="4">
        <f>LN(Table1[[#This Row],[NV]])</f>
        <v>22.588040000481993</v>
      </c>
      <c r="E1224" s="5">
        <v>428083</v>
      </c>
      <c r="F1224" s="5">
        <f t="shared" si="109"/>
        <v>183255054889</v>
      </c>
      <c r="G1224" s="8">
        <f t="shared" si="110"/>
        <v>210350909977.23334</v>
      </c>
      <c r="H1224" s="5">
        <f t="shared" si="111"/>
        <v>5550983.2460741289</v>
      </c>
      <c r="I1224" s="5">
        <f t="shared" si="112"/>
        <v>5941654.5415114863</v>
      </c>
      <c r="J1224" s="5">
        <f>Table1[[#This Row],[DAA 
(n)]]^1.5</f>
        <v>280086368.21888983</v>
      </c>
      <c r="K1224" s="5">
        <f t="shared" si="113"/>
        <v>309112323.07503897</v>
      </c>
      <c r="L1224" s="7">
        <f>LN(Table1[[#This Row],[NV]]/Table1[[#This Row],[NV_MA-1]])</f>
        <v>-3.4840029725064885</v>
      </c>
      <c r="M1224" s="7">
        <f>LN(Table1[[#This Row],[NV]]/Table1[[#This Row],[NV_MA-2]])</f>
        <v>6.9905418055868784</v>
      </c>
      <c r="N1224" s="4">
        <f>LN(Table1[[#This Row],[NV]]/Table1[[#This Row],[NV_MA-3]])</f>
        <v>3.0388247265747301</v>
      </c>
      <c r="O1224" s="7">
        <f>LN(Table1[[#This Row],[NV]]/Table1[[#This Row],[Metcalfe
NV ~ n^2]])</f>
        <v>-3.3461047615110311</v>
      </c>
      <c r="P1224" s="7">
        <f>Table1[[#This Row],[NV_MA-1]]*$M$3</f>
        <v>210350909977.23334</v>
      </c>
    </row>
    <row r="1225" spans="1:16" x14ac:dyDescent="0.2">
      <c r="A1225" s="2">
        <v>42468</v>
      </c>
      <c r="B1225" s="3">
        <v>6451007327.9403896</v>
      </c>
      <c r="C1225" s="3">
        <f t="shared" si="108"/>
        <v>6398448611.8493242</v>
      </c>
      <c r="D1225" s="4">
        <f>LN(Table1[[#This Row],[NV]])</f>
        <v>22.587502130434544</v>
      </c>
      <c r="E1225" s="5">
        <v>433298</v>
      </c>
      <c r="F1225" s="5">
        <f t="shared" si="109"/>
        <v>187747156804</v>
      </c>
      <c r="G1225" s="8">
        <f t="shared" si="110"/>
        <v>210851342965.23334</v>
      </c>
      <c r="H1225" s="5">
        <f t="shared" si="111"/>
        <v>5623853.1654619435</v>
      </c>
      <c r="I1225" s="5">
        <f t="shared" si="112"/>
        <v>5949669.0276391674</v>
      </c>
      <c r="J1225" s="5">
        <f>Table1[[#This Row],[DAA 
(n)]]^1.5</f>
        <v>285220033.56857592</v>
      </c>
      <c r="K1225" s="5">
        <f t="shared" si="113"/>
        <v>309680285.39743018</v>
      </c>
      <c r="L1225" s="7">
        <f>LN(Table1[[#This Row],[NV]]/Table1[[#This Row],[NV_MA-1]])</f>
        <v>-3.4869170559762228</v>
      </c>
      <c r="M1225" s="7">
        <f>LN(Table1[[#This Row],[NV]]/Table1[[#This Row],[NV_MA-2]])</f>
        <v>6.9886559800667571</v>
      </c>
      <c r="N1225" s="4">
        <f>LN(Table1[[#This Row],[NV]]/Table1[[#This Row],[NV_MA-3]])</f>
        <v>3.0364511446131148</v>
      </c>
      <c r="O1225" s="7">
        <f>LN(Table1[[#This Row],[NV]]/Table1[[#This Row],[Metcalfe
NV ~ n^2]])</f>
        <v>-3.3708598535208067</v>
      </c>
      <c r="P1225" s="7">
        <f>Table1[[#This Row],[NV_MA-1]]*$M$3</f>
        <v>210851342965.23334</v>
      </c>
    </row>
    <row r="1226" spans="1:16" x14ac:dyDescent="0.2">
      <c r="A1226" s="2">
        <v>42467</v>
      </c>
      <c r="B1226" s="3">
        <v>6493002234.7676096</v>
      </c>
      <c r="C1226" s="3">
        <f t="shared" ref="C1226:C1289" si="114">AVERAGE(B1226:B1255)</f>
        <v>6393790318.8358583</v>
      </c>
      <c r="D1226" s="4">
        <f>LN(Table1[[#This Row],[NV]])</f>
        <v>22.593990854653761</v>
      </c>
      <c r="E1226" s="5">
        <v>450348</v>
      </c>
      <c r="F1226" s="5">
        <f t="shared" ref="F1226:F1289" si="115">E1226^2</f>
        <v>202813321104</v>
      </c>
      <c r="G1226" s="8">
        <f t="shared" ref="G1226:G1289" si="116">AVERAGE(F1226:F1255)</f>
        <v>213073716111.79999</v>
      </c>
      <c r="H1226" s="5">
        <f t="shared" ref="H1226:H1289" si="117">E1226*LN(E1226)</f>
        <v>5862529.3393071406</v>
      </c>
      <c r="I1226" s="5">
        <f t="shared" ref="I1226:I1289" si="118">AVERAGE(H1226:H1255)</f>
        <v>5982984.7641203701</v>
      </c>
      <c r="J1226" s="5">
        <f>Table1[[#This Row],[DAA 
(n)]]^1.5</f>
        <v>302219412.89821863</v>
      </c>
      <c r="K1226" s="5">
        <f t="shared" ref="K1226:K1289" si="119">AVERAGE(J1226:J1255)</f>
        <v>312113933.68561667</v>
      </c>
      <c r="L1226" s="7">
        <f>LN(Table1[[#This Row],[NV]]/Table1[[#This Row],[NV_MA-1]])</f>
        <v>-3.4909131731603904</v>
      </c>
      <c r="M1226" s="7">
        <f>LN(Table1[[#This Row],[NV]]/Table1[[#This Row],[NV_MA-2]])</f>
        <v>6.9895607288132684</v>
      </c>
      <c r="N1226" s="4">
        <f>LN(Table1[[#This Row],[NV]]/Table1[[#This Row],[NV_MA-3]])</f>
        <v>3.0351120034698114</v>
      </c>
      <c r="O1226" s="7">
        <f>LN(Table1[[#This Row],[NV]]/Table1[[#This Row],[Metcalfe
NV ~ n^2]])</f>
        <v>-3.4415609377696139</v>
      </c>
      <c r="P1226" s="7">
        <f>Table1[[#This Row],[NV_MA-1]]*$M$3</f>
        <v>213073716111.79999</v>
      </c>
    </row>
    <row r="1227" spans="1:16" x14ac:dyDescent="0.2">
      <c r="A1227" s="2">
        <v>42466</v>
      </c>
      <c r="B1227" s="3">
        <v>6498314176.2992096</v>
      </c>
      <c r="C1227" s="3">
        <f t="shared" si="114"/>
        <v>6387106128.6517773</v>
      </c>
      <c r="D1227" s="4">
        <f>LN(Table1[[#This Row],[NV]])</f>
        <v>22.594808622716602</v>
      </c>
      <c r="E1227" s="5">
        <v>480231</v>
      </c>
      <c r="F1227" s="5">
        <f t="shared" si="115"/>
        <v>230621813361</v>
      </c>
      <c r="G1227" s="8">
        <f t="shared" si="116"/>
        <v>213389071269.13333</v>
      </c>
      <c r="H1227" s="5">
        <f t="shared" si="117"/>
        <v>6282392.7554192618</v>
      </c>
      <c r="I1227" s="5">
        <f t="shared" si="118"/>
        <v>5987840.7438187068</v>
      </c>
      <c r="J1227" s="5">
        <f>Table1[[#This Row],[DAA 
(n)]]^1.5</f>
        <v>332793846.17532533</v>
      </c>
      <c r="K1227" s="5">
        <f t="shared" si="119"/>
        <v>312464359.09695619</v>
      </c>
      <c r="L1227" s="7">
        <f>LN(Table1[[#This Row],[NV]]/Table1[[#This Row],[NV_MA-1]])</f>
        <v>-3.4915743393640053</v>
      </c>
      <c r="M1227" s="7">
        <f>LN(Table1[[#This Row],[NV]]/Table1[[#This Row],[NV_MA-2]])</f>
        <v>6.9895671944372824</v>
      </c>
      <c r="N1227" s="4">
        <f>LN(Table1[[#This Row],[NV]]/Table1[[#This Row],[NV_MA-3]])</f>
        <v>3.0348076529699095</v>
      </c>
      <c r="O1227" s="7">
        <f>LN(Table1[[#This Row],[NV]]/Table1[[#This Row],[Metcalfe
NV ~ n^2]])</f>
        <v>-3.569236411524261</v>
      </c>
      <c r="P1227" s="7">
        <f>Table1[[#This Row],[NV_MA-1]]*$M$3</f>
        <v>213389071269.13333</v>
      </c>
    </row>
    <row r="1228" spans="1:16" x14ac:dyDescent="0.2">
      <c r="A1228" s="2">
        <v>42465</v>
      </c>
      <c r="B1228" s="3">
        <v>6505807453.9586</v>
      </c>
      <c r="C1228" s="3">
        <f t="shared" si="114"/>
        <v>6381111241.2550898</v>
      </c>
      <c r="D1228" s="4">
        <f>LN(Table1[[#This Row],[NV]])</f>
        <v>22.595961069410318</v>
      </c>
      <c r="E1228" s="5">
        <v>464749</v>
      </c>
      <c r="F1228" s="5">
        <f t="shared" si="115"/>
        <v>215991633001</v>
      </c>
      <c r="G1228" s="8">
        <f t="shared" si="116"/>
        <v>211622769031.26666</v>
      </c>
      <c r="H1228" s="5">
        <f t="shared" si="117"/>
        <v>6064627.1681161905</v>
      </c>
      <c r="I1228" s="5">
        <f t="shared" si="118"/>
        <v>5960381.0047250306</v>
      </c>
      <c r="J1228" s="5">
        <f>Table1[[#This Row],[DAA 
(n)]]^1.5</f>
        <v>316831020.33352363</v>
      </c>
      <c r="K1228" s="5">
        <f t="shared" si="119"/>
        <v>310491780.66667813</v>
      </c>
      <c r="L1228" s="7">
        <f>LN(Table1[[#This Row],[NV]]/Table1[[#This Row],[NV_MA-1]])</f>
        <v>-3.4821100658488477</v>
      </c>
      <c r="M1228" s="7">
        <f>LN(Table1[[#This Row],[NV]]/Table1[[#This Row],[NV_MA-2]])</f>
        <v>6.9953161054447399</v>
      </c>
      <c r="N1228" s="4">
        <f>LN(Table1[[#This Row],[NV]]/Table1[[#This Row],[NV_MA-3]])</f>
        <v>3.0422930817057208</v>
      </c>
      <c r="O1228" s="7">
        <f>LN(Table1[[#This Row],[NV]]/Table1[[#This Row],[Metcalfe
NV ~ n^2]])</f>
        <v>-3.5025444383635147</v>
      </c>
      <c r="P1228" s="7">
        <f>Table1[[#This Row],[NV_MA-1]]*$M$3</f>
        <v>211622769031.26666</v>
      </c>
    </row>
    <row r="1229" spans="1:16" x14ac:dyDescent="0.2">
      <c r="A1229" s="2">
        <v>42464</v>
      </c>
      <c r="B1229" s="3">
        <v>6458592931.2880497</v>
      </c>
      <c r="C1229" s="3">
        <f t="shared" si="114"/>
        <v>6369967531.1447077</v>
      </c>
      <c r="D1229" s="4">
        <f>LN(Table1[[#This Row],[NV]])</f>
        <v>22.588677318522226</v>
      </c>
      <c r="E1229" s="5">
        <v>486496</v>
      </c>
      <c r="F1229" s="5">
        <f t="shared" si="115"/>
        <v>236678358016</v>
      </c>
      <c r="G1229" s="8">
        <f t="shared" si="116"/>
        <v>210000690113.93332</v>
      </c>
      <c r="H1229" s="5">
        <f t="shared" si="117"/>
        <v>6370657.3159136102</v>
      </c>
      <c r="I1229" s="5">
        <f t="shared" si="118"/>
        <v>5934416.858419029</v>
      </c>
      <c r="J1229" s="5">
        <f>Table1[[#This Row],[DAA 
(n)]]^1.5</f>
        <v>339327385.36898589</v>
      </c>
      <c r="K1229" s="5">
        <f t="shared" si="119"/>
        <v>308651573.70657867</v>
      </c>
      <c r="L1229" s="7">
        <f>LN(Table1[[#This Row],[NV]]/Table1[[#This Row],[NV_MA-1]])</f>
        <v>-3.4816993353930803</v>
      </c>
      <c r="M1229" s="7">
        <f>LN(Table1[[#This Row],[NV]]/Table1[[#This Row],[NV_MA-2]])</f>
        <v>6.9923979920129238</v>
      </c>
      <c r="N1229" s="4">
        <f>LN(Table1[[#This Row],[NV]]/Table1[[#This Row],[NV_MA-3]])</f>
        <v>3.0409537130542952</v>
      </c>
      <c r="O1229" s="7">
        <f>LN(Table1[[#This Row],[NV]]/Table1[[#This Row],[Metcalfe
NV ~ n^2]])</f>
        <v>-3.6012905986388999</v>
      </c>
      <c r="P1229" s="7">
        <f>Table1[[#This Row],[NV_MA-1]]*$M$3</f>
        <v>210000690113.93332</v>
      </c>
    </row>
    <row r="1230" spans="1:16" x14ac:dyDescent="0.2">
      <c r="A1230" s="2">
        <v>42463</v>
      </c>
      <c r="B1230" s="3">
        <v>6465052566.9627199</v>
      </c>
      <c r="C1230" s="3">
        <f t="shared" si="114"/>
        <v>6357092102.5685759</v>
      </c>
      <c r="D1230" s="4">
        <f>LN(Table1[[#This Row],[NV]])</f>
        <v>22.589676980144556</v>
      </c>
      <c r="E1230" s="5">
        <v>456249</v>
      </c>
      <c r="F1230" s="5">
        <f t="shared" si="115"/>
        <v>208163150001</v>
      </c>
      <c r="G1230" s="8">
        <f t="shared" si="116"/>
        <v>211498468521.43332</v>
      </c>
      <c r="H1230" s="5">
        <f t="shared" si="117"/>
        <v>5945286.7280996321</v>
      </c>
      <c r="I1230" s="5">
        <f t="shared" si="118"/>
        <v>5955236.6392275793</v>
      </c>
      <c r="J1230" s="5">
        <f>Table1[[#This Row],[DAA 
(n)]]^1.5</f>
        <v>308178891.27064884</v>
      </c>
      <c r="K1230" s="5">
        <f t="shared" si="119"/>
        <v>310226620.8297258</v>
      </c>
      <c r="L1230" s="7">
        <f>LN(Table1[[#This Row],[NV]]/Table1[[#This Row],[NV_MA-1]])</f>
        <v>-3.4878066142285582</v>
      </c>
      <c r="M1230" s="7">
        <f>LN(Table1[[#This Row],[NV]]/Table1[[#This Row],[NV_MA-2]])</f>
        <v>6.9898954822569941</v>
      </c>
      <c r="N1230" s="4">
        <f>LN(Table1[[#This Row],[NV]]/Table1[[#This Row],[NV_MA-3]])</f>
        <v>3.036863356842376</v>
      </c>
      <c r="O1230" s="7">
        <f>LN(Table1[[#This Row],[NV]]/Table1[[#This Row],[Metcalfe
NV ~ n^2]])</f>
        <v>-3.4719110040466719</v>
      </c>
      <c r="P1230" s="7">
        <f>Table1[[#This Row],[NV_MA-1]]*$M$3</f>
        <v>211498468521.43332</v>
      </c>
    </row>
    <row r="1231" spans="1:16" x14ac:dyDescent="0.2">
      <c r="A1231" s="2">
        <v>42462</v>
      </c>
      <c r="B1231" s="3">
        <v>6458783382.4675398</v>
      </c>
      <c r="C1231" s="3">
        <f t="shared" si="114"/>
        <v>6349389066.8433733</v>
      </c>
      <c r="D1231" s="4">
        <f>LN(Table1[[#This Row],[NV]])</f>
        <v>22.588706806117056</v>
      </c>
      <c r="E1231" s="5">
        <v>486983</v>
      </c>
      <c r="F1231" s="5">
        <f t="shared" si="115"/>
        <v>237152442289</v>
      </c>
      <c r="G1231" s="8">
        <f t="shared" si="116"/>
        <v>213362735334.86667</v>
      </c>
      <c r="H1231" s="5">
        <f t="shared" si="117"/>
        <v>6377521.8167724051</v>
      </c>
      <c r="I1231" s="5">
        <f t="shared" si="118"/>
        <v>5982315.2710959427</v>
      </c>
      <c r="J1231" s="5">
        <f>Table1[[#This Row],[DAA 
(n)]]^1.5</f>
        <v>339837031.24177694</v>
      </c>
      <c r="K1231" s="5">
        <f t="shared" si="119"/>
        <v>312233871.50674421</v>
      </c>
      <c r="L1231" s="7">
        <f>LN(Table1[[#This Row],[NV]]/Table1[[#This Row],[NV_MA-1]])</f>
        <v>-3.4975527309005878</v>
      </c>
      <c r="M1231" s="7">
        <f>LN(Table1[[#This Row],[NV]]/Table1[[#This Row],[NV_MA-2]])</f>
        <v>6.98438858604126</v>
      </c>
      <c r="N1231" s="4">
        <f>LN(Table1[[#This Row],[NV]]/Table1[[#This Row],[NV_MA-3]])</f>
        <v>3.0294437529815492</v>
      </c>
      <c r="O1231" s="7">
        <f>LN(Table1[[#This Row],[NV]]/Table1[[#This Row],[Metcalfe
NV ~ n^2]])</f>
        <v>-3.6032621815987578</v>
      </c>
      <c r="P1231" s="7">
        <f>Table1[[#This Row],[NV_MA-1]]*$M$3</f>
        <v>213362735334.86667</v>
      </c>
    </row>
    <row r="1232" spans="1:16" x14ac:dyDescent="0.2">
      <c r="A1232" s="2">
        <v>42461</v>
      </c>
      <c r="B1232" s="3">
        <v>6417906692.4222898</v>
      </c>
      <c r="C1232" s="3">
        <f t="shared" si="114"/>
        <v>6347585331.7067518</v>
      </c>
      <c r="D1232" s="4">
        <f>LN(Table1[[#This Row],[NV]])</f>
        <v>22.582357841108681</v>
      </c>
      <c r="E1232" s="5">
        <v>498916</v>
      </c>
      <c r="F1232" s="5">
        <f t="shared" si="115"/>
        <v>248917175056</v>
      </c>
      <c r="G1232" s="8">
        <f t="shared" si="116"/>
        <v>216487113946.06668</v>
      </c>
      <c r="H1232" s="5">
        <f t="shared" si="117"/>
        <v>6545874.2227071533</v>
      </c>
      <c r="I1232" s="5">
        <f t="shared" si="118"/>
        <v>6024028.9132397342</v>
      </c>
      <c r="J1232" s="5">
        <f>Table1[[#This Row],[DAA 
(n)]]^1.5</f>
        <v>352404258.35996801</v>
      </c>
      <c r="K1232" s="5">
        <f t="shared" si="119"/>
        <v>315448346.63579911</v>
      </c>
      <c r="L1232" s="7">
        <f>LN(Table1[[#This Row],[NV]]/Table1[[#This Row],[NV_MA-1]])</f>
        <v>-3.5184390216292969</v>
      </c>
      <c r="M1232" s="7">
        <f>LN(Table1[[#This Row],[NV]]/Table1[[#This Row],[NV_MA-2]])</f>
        <v>6.9710909929837417</v>
      </c>
      <c r="N1232" s="4">
        <f>LN(Table1[[#This Row],[NV]]/Table1[[#This Row],[NV_MA-3]])</f>
        <v>3.0128523336290107</v>
      </c>
      <c r="O1232" s="7">
        <f>LN(Table1[[#This Row],[NV]]/Table1[[#This Row],[Metcalfe
NV ~ n^2]])</f>
        <v>-3.6580282066715215</v>
      </c>
      <c r="P1232" s="7">
        <f>Table1[[#This Row],[NV_MA-1]]*$M$3</f>
        <v>216487113946.06668</v>
      </c>
    </row>
    <row r="1233" spans="1:16" x14ac:dyDescent="0.2">
      <c r="A1233" s="2">
        <v>42460</v>
      </c>
      <c r="B1233" s="3">
        <v>6397181203.1214104</v>
      </c>
      <c r="C1233" s="3">
        <f t="shared" si="114"/>
        <v>6349037077.372344</v>
      </c>
      <c r="D1233" s="4">
        <f>LN(Table1[[#This Row],[NV]])</f>
        <v>22.579123293278887</v>
      </c>
      <c r="E1233" s="5">
        <v>425668</v>
      </c>
      <c r="F1233" s="5">
        <f t="shared" si="115"/>
        <v>181193246224</v>
      </c>
      <c r="G1233" s="8">
        <f t="shared" si="116"/>
        <v>218413576585.03333</v>
      </c>
      <c r="H1233" s="5">
        <f t="shared" si="117"/>
        <v>5517259.5911460714</v>
      </c>
      <c r="I1233" s="5">
        <f t="shared" si="118"/>
        <v>6049965.5752065936</v>
      </c>
      <c r="J1233" s="5">
        <f>Table1[[#This Row],[DAA 
(n)]]^1.5</f>
        <v>277719582.9135524</v>
      </c>
      <c r="K1233" s="5">
        <f t="shared" si="119"/>
        <v>317439610.9315027</v>
      </c>
      <c r="L1233" s="7">
        <f>LN(Table1[[#This Row],[NV]]/Table1[[#This Row],[NV_MA-1]])</f>
        <v>-3.5305329494570663</v>
      </c>
      <c r="M1233" s="7">
        <f>LN(Table1[[#This Row],[NV]]/Table1[[#This Row],[NV_MA-2]])</f>
        <v>6.963560153336549</v>
      </c>
      <c r="N1233" s="4">
        <f>LN(Table1[[#This Row],[NV]]/Table1[[#This Row],[NV_MA-3]])</f>
        <v>3.0033251368630647</v>
      </c>
      <c r="O1233" s="7">
        <f>LN(Table1[[#This Row],[NV]]/Table1[[#This Row],[Metcalfe
NV ~ n^2]])</f>
        <v>-3.3437066640872843</v>
      </c>
      <c r="P1233" s="7">
        <f>Table1[[#This Row],[NV_MA-1]]*$M$3</f>
        <v>218413576585.03333</v>
      </c>
    </row>
    <row r="1234" spans="1:16" x14ac:dyDescent="0.2">
      <c r="A1234" s="2">
        <v>42459</v>
      </c>
      <c r="B1234" s="3">
        <v>6347008620.1809597</v>
      </c>
      <c r="C1234" s="3">
        <f t="shared" si="114"/>
        <v>6356075428.530262</v>
      </c>
      <c r="D1234" s="4">
        <f>LN(Table1[[#This Row],[NV]])</f>
        <v>22.571249455420279</v>
      </c>
      <c r="E1234" s="5">
        <v>475833</v>
      </c>
      <c r="F1234" s="5">
        <f t="shared" si="115"/>
        <v>226417043889</v>
      </c>
      <c r="G1234" s="8">
        <f t="shared" si="116"/>
        <v>222897289690.10001</v>
      </c>
      <c r="H1234" s="5">
        <f t="shared" si="117"/>
        <v>6220480.2207950018</v>
      </c>
      <c r="I1234" s="5">
        <f t="shared" si="118"/>
        <v>6114013.4839092214</v>
      </c>
      <c r="J1234" s="5">
        <f>Table1[[#This Row],[DAA 
(n)]]^1.5</f>
        <v>328232693.74764419</v>
      </c>
      <c r="K1234" s="5">
        <f t="shared" si="119"/>
        <v>322221397.99185127</v>
      </c>
      <c r="L1234" s="7">
        <f>LN(Table1[[#This Row],[NV]]/Table1[[#This Row],[NV_MA-1]])</f>
        <v>-3.5587274625353706</v>
      </c>
      <c r="M1234" s="7">
        <f>LN(Table1[[#This Row],[NV]]/Table1[[#This Row],[NV_MA-2]])</f>
        <v>6.945155468574483</v>
      </c>
      <c r="N1234" s="4">
        <f>LN(Table1[[#This Row],[NV]]/Table1[[#This Row],[NV_MA-3]])</f>
        <v>2.9805000167772553</v>
      </c>
      <c r="O1234" s="7">
        <f>LN(Table1[[#This Row],[NV]]/Table1[[#This Row],[Metcalfe
NV ~ n^2]])</f>
        <v>-3.5743950072168262</v>
      </c>
      <c r="P1234" s="7">
        <f>Table1[[#This Row],[NV_MA-1]]*$M$3</f>
        <v>222897289690.10001</v>
      </c>
    </row>
    <row r="1235" spans="1:16" x14ac:dyDescent="0.2">
      <c r="A1235" s="2">
        <v>42458</v>
      </c>
      <c r="B1235" s="3">
        <v>6392933707.7809</v>
      </c>
      <c r="C1235" s="3">
        <f t="shared" si="114"/>
        <v>6367263228.6644011</v>
      </c>
      <c r="D1235" s="4">
        <f>LN(Table1[[#This Row],[NV]])</f>
        <v>22.578459109176361</v>
      </c>
      <c r="E1235" s="5">
        <v>674110</v>
      </c>
      <c r="F1235" s="5">
        <f t="shared" si="115"/>
        <v>454424292100</v>
      </c>
      <c r="G1235" s="8">
        <f t="shared" si="116"/>
        <v>225937130628.5</v>
      </c>
      <c r="H1235" s="5">
        <f t="shared" si="117"/>
        <v>9047330.4701575171</v>
      </c>
      <c r="I1235" s="5">
        <f t="shared" si="118"/>
        <v>6155425.2956527416</v>
      </c>
      <c r="J1235" s="5">
        <f>Table1[[#This Row],[DAA 
(n)]]^1.5</f>
        <v>553472636.67459655</v>
      </c>
      <c r="K1235" s="5">
        <f t="shared" si="119"/>
        <v>325382989.81155097</v>
      </c>
      <c r="L1235" s="7">
        <f>LN(Table1[[#This Row],[NV]]/Table1[[#This Row],[NV_MA-1]])</f>
        <v>-3.5650635052825166</v>
      </c>
      <c r="M1235" s="7">
        <f>LN(Table1[[#This Row],[NV]]/Table1[[#This Row],[NV_MA-2]])</f>
        <v>6.945614696375026</v>
      </c>
      <c r="N1235" s="4">
        <f>LN(Table1[[#This Row],[NV]]/Table1[[#This Row],[NV_MA-3]])</f>
        <v>2.9779456324968052</v>
      </c>
      <c r="O1235" s="7">
        <f>LN(Table1[[#This Row],[NV]]/Table1[[#This Row],[Metcalfe
NV ~ n^2]])</f>
        <v>-4.2638380534751841</v>
      </c>
      <c r="P1235" s="7">
        <f>Table1[[#This Row],[NV_MA-1]]*$M$3</f>
        <v>225937130628.5</v>
      </c>
    </row>
    <row r="1236" spans="1:16" x14ac:dyDescent="0.2">
      <c r="A1236" s="2">
        <v>42457</v>
      </c>
      <c r="B1236" s="3">
        <v>6499706636.8477898</v>
      </c>
      <c r="C1236" s="3">
        <f t="shared" si="114"/>
        <v>6374494104.0455961</v>
      </c>
      <c r="D1236" s="4">
        <f>LN(Table1[[#This Row],[NV]])</f>
        <v>22.59502288003684</v>
      </c>
      <c r="E1236" s="5">
        <v>520539</v>
      </c>
      <c r="F1236" s="5">
        <f t="shared" si="115"/>
        <v>270960850521</v>
      </c>
      <c r="G1236" s="8">
        <f t="shared" si="116"/>
        <v>219041719996.36667</v>
      </c>
      <c r="H1236" s="5">
        <f t="shared" si="117"/>
        <v>6851657.1001654146</v>
      </c>
      <c r="I1236" s="5">
        <f t="shared" si="118"/>
        <v>6071403.3671641527</v>
      </c>
      <c r="J1236" s="5">
        <f>Table1[[#This Row],[DAA 
(n)]]^1.5</f>
        <v>375560501.34345955</v>
      </c>
      <c r="K1236" s="5">
        <f t="shared" si="119"/>
        <v>318632712.17081636</v>
      </c>
      <c r="L1236" s="7">
        <f>LN(Table1[[#This Row],[NV]]/Table1[[#This Row],[NV_MA-1]])</f>
        <v>-3.5175051708493341</v>
      </c>
      <c r="M1236" s="7">
        <f>LN(Table1[[#This Row],[NV]]/Table1[[#This Row],[NV_MA-2]])</f>
        <v>6.9759225464967347</v>
      </c>
      <c r="N1236" s="4">
        <f>LN(Table1[[#This Row],[NV]]/Table1[[#This Row],[NV_MA-3]])</f>
        <v>3.0154732551315373</v>
      </c>
      <c r="O1236" s="7">
        <f>LN(Table1[[#This Row],[NV]]/Table1[[#This Row],[Metcalfe
NV ~ n^2]])</f>
        <v>-3.7302173043313447</v>
      </c>
      <c r="P1236" s="7">
        <f>Table1[[#This Row],[NV_MA-1]]*$M$3</f>
        <v>219041719996.36667</v>
      </c>
    </row>
    <row r="1237" spans="1:16" x14ac:dyDescent="0.2">
      <c r="A1237" s="2">
        <v>42456</v>
      </c>
      <c r="B1237" s="3">
        <v>6536896822.5077</v>
      </c>
      <c r="C1237" s="3">
        <f t="shared" si="114"/>
        <v>6378038980.7623243</v>
      </c>
      <c r="D1237" s="4">
        <f>LN(Table1[[#This Row],[NV]])</f>
        <v>22.60072839783728</v>
      </c>
      <c r="E1237" s="5">
        <v>410531</v>
      </c>
      <c r="F1237" s="5">
        <f t="shared" si="115"/>
        <v>168535701961</v>
      </c>
      <c r="G1237" s="8">
        <f t="shared" si="116"/>
        <v>217296240207.29999</v>
      </c>
      <c r="H1237" s="5">
        <f t="shared" si="117"/>
        <v>5306198.0410704697</v>
      </c>
      <c r="I1237" s="5">
        <f t="shared" si="118"/>
        <v>6046477.7692280151</v>
      </c>
      <c r="J1237" s="5">
        <f>Table1[[#This Row],[DAA 
(n)]]^1.5</f>
        <v>263038267.67554459</v>
      </c>
      <c r="K1237" s="5">
        <f t="shared" si="119"/>
        <v>316770442.78326988</v>
      </c>
      <c r="L1237" s="7">
        <f>LN(Table1[[#This Row],[NV]]/Table1[[#This Row],[NV_MA-1]])</f>
        <v>-3.5037990239084356</v>
      </c>
      <c r="M1237" s="7">
        <f>LN(Table1[[#This Row],[NV]]/Table1[[#This Row],[NV_MA-2]])</f>
        <v>6.9857419242713181</v>
      </c>
      <c r="N1237" s="4">
        <f>LN(Table1[[#This Row],[NV]]/Table1[[#This Row],[NV_MA-3]])</f>
        <v>3.0270404835806204</v>
      </c>
      <c r="O1237" s="7">
        <f>LN(Table1[[#This Row],[NV]]/Table1[[#This Row],[Metcalfe
NV ~ n^2]])</f>
        <v>-3.2496850475321057</v>
      </c>
      <c r="P1237" s="7">
        <f>Table1[[#This Row],[NV_MA-1]]*$M$3</f>
        <v>217296240207.29999</v>
      </c>
    </row>
    <row r="1238" spans="1:16" x14ac:dyDescent="0.2">
      <c r="A1238" s="2">
        <v>42455</v>
      </c>
      <c r="B1238" s="3">
        <v>6402803379.13797</v>
      </c>
      <c r="C1238" s="3">
        <f t="shared" si="114"/>
        <v>6379688283.2420416</v>
      </c>
      <c r="D1238" s="4">
        <f>LN(Table1[[#This Row],[NV]])</f>
        <v>22.58000175939609</v>
      </c>
      <c r="E1238" s="5">
        <v>471861</v>
      </c>
      <c r="F1238" s="5">
        <f t="shared" si="115"/>
        <v>222652803321</v>
      </c>
      <c r="G1238" s="8">
        <f t="shared" si="116"/>
        <v>219257151284.46667</v>
      </c>
      <c r="H1238" s="5">
        <f t="shared" si="117"/>
        <v>6164599.595282346</v>
      </c>
      <c r="I1238" s="5">
        <f t="shared" si="118"/>
        <v>6077419.6868149973</v>
      </c>
      <c r="J1238" s="5">
        <f>Table1[[#This Row],[DAA 
(n)]]^1.5</f>
        <v>324131415.36705506</v>
      </c>
      <c r="K1238" s="5">
        <f t="shared" si="119"/>
        <v>318977857.07347125</v>
      </c>
      <c r="L1238" s="7">
        <f>LN(Table1[[#This Row],[NV]]/Table1[[#This Row],[NV_MA-1]])</f>
        <v>-3.5335093253036045</v>
      </c>
      <c r="M1238" s="7">
        <f>LN(Table1[[#This Row],[NV]]/Table1[[#This Row],[NV_MA-2]])</f>
        <v>6.9599109891501527</v>
      </c>
      <c r="N1238" s="4">
        <f>LN(Table1[[#This Row],[NV]]/Table1[[#This Row],[NV_MA-3]])</f>
        <v>2.9993695146189907</v>
      </c>
      <c r="O1238" s="7">
        <f>LN(Table1[[#This Row],[NV]]/Table1[[#This Row],[Metcalfe
NV ~ n^2]])</f>
        <v>-3.548877699946158</v>
      </c>
      <c r="P1238" s="7">
        <f>Table1[[#This Row],[NV_MA-1]]*$M$3</f>
        <v>219257151284.46667</v>
      </c>
    </row>
    <row r="1239" spans="1:16" x14ac:dyDescent="0.2">
      <c r="A1239" s="2">
        <v>42454</v>
      </c>
      <c r="B1239" s="3">
        <v>6394300579.5812397</v>
      </c>
      <c r="C1239" s="3">
        <f t="shared" si="114"/>
        <v>6381857090.4334011</v>
      </c>
      <c r="D1239" s="4">
        <f>LN(Table1[[#This Row],[NV]])</f>
        <v>22.578672896110241</v>
      </c>
      <c r="E1239" s="5">
        <v>392195</v>
      </c>
      <c r="F1239" s="5">
        <f t="shared" si="115"/>
        <v>153816918025</v>
      </c>
      <c r="G1239" s="8">
        <f t="shared" si="116"/>
        <v>221196074694.60001</v>
      </c>
      <c r="H1239" s="5">
        <f t="shared" si="117"/>
        <v>5051281.1673902543</v>
      </c>
      <c r="I1239" s="5">
        <f t="shared" si="118"/>
        <v>6104755.4192794347</v>
      </c>
      <c r="J1239" s="5">
        <f>Table1[[#This Row],[DAA 
(n)]]^1.5</f>
        <v>245613977.95079729</v>
      </c>
      <c r="K1239" s="5">
        <f t="shared" si="119"/>
        <v>321032274.08767384</v>
      </c>
      <c r="L1239" s="7">
        <f>LN(Table1[[#This Row],[NV]]/Table1[[#This Row],[NV_MA-1]])</f>
        <v>-3.5436424648232805</v>
      </c>
      <c r="M1239" s="7">
        <f>LN(Table1[[#This Row],[NV]]/Table1[[#This Row],[NV_MA-2]])</f>
        <v>6.9540942937479073</v>
      </c>
      <c r="N1239" s="4">
        <f>LN(Table1[[#This Row],[NV]]/Table1[[#This Row],[NV_MA-3]])</f>
        <v>2.9916206777407899</v>
      </c>
      <c r="O1239" s="7">
        <f>LN(Table1[[#This Row],[NV]]/Table1[[#This Row],[Metcalfe
NV ~ n^2]])</f>
        <v>-3.1803559920206887</v>
      </c>
      <c r="P1239" s="7">
        <f>Table1[[#This Row],[NV_MA-1]]*$M$3</f>
        <v>221196074694.60001</v>
      </c>
    </row>
    <row r="1240" spans="1:16" x14ac:dyDescent="0.2">
      <c r="A1240" s="2">
        <v>42453</v>
      </c>
      <c r="B1240" s="3">
        <v>6349591400.6823597</v>
      </c>
      <c r="C1240" s="3">
        <f t="shared" si="114"/>
        <v>6384205877.7670078</v>
      </c>
      <c r="D1240" s="4">
        <f>LN(Table1[[#This Row],[NV]])</f>
        <v>22.57165630143146</v>
      </c>
      <c r="E1240" s="5">
        <v>430544</v>
      </c>
      <c r="F1240" s="5">
        <f t="shared" si="115"/>
        <v>185368135936</v>
      </c>
      <c r="G1240" s="8">
        <f t="shared" si="116"/>
        <v>223310608720.96667</v>
      </c>
      <c r="H1240" s="5">
        <f t="shared" si="117"/>
        <v>5585363.271689889</v>
      </c>
      <c r="I1240" s="5">
        <f t="shared" si="118"/>
        <v>6139168.2429986745</v>
      </c>
      <c r="J1240" s="5">
        <f>Table1[[#This Row],[DAA 
(n)]]^1.5</f>
        <v>282505112.729716</v>
      </c>
      <c r="K1240" s="5">
        <f t="shared" si="119"/>
        <v>323452396.01911008</v>
      </c>
      <c r="L1240" s="7">
        <f>LN(Table1[[#This Row],[NV]]/Table1[[#This Row],[NV_MA-1]])</f>
        <v>-3.5601732020590946</v>
      </c>
      <c r="M1240" s="7">
        <f>LN(Table1[[#This Row],[NV]]/Table1[[#This Row],[NV_MA-2]])</f>
        <v>6.9414564757940518</v>
      </c>
      <c r="N1240" s="4">
        <f>LN(Table1[[#This Row],[NV]]/Table1[[#This Row],[NV_MA-3]])</f>
        <v>2.9770937933091282</v>
      </c>
      <c r="O1240" s="7">
        <f>LN(Table1[[#This Row],[NV]]/Table1[[#This Row],[Metcalfe
NV ~ n^2]])</f>
        <v>-3.3739533072955843</v>
      </c>
      <c r="P1240" s="7">
        <f>Table1[[#This Row],[NV_MA-1]]*$M$3</f>
        <v>223310608720.96667</v>
      </c>
    </row>
    <row r="1241" spans="1:16" x14ac:dyDescent="0.2">
      <c r="A1241" s="2">
        <v>42452</v>
      </c>
      <c r="B1241" s="3">
        <v>6406678060.6998301</v>
      </c>
      <c r="C1241" s="3">
        <f t="shared" si="114"/>
        <v>6385989748.6714506</v>
      </c>
      <c r="D1241" s="4">
        <f>LN(Table1[[#This Row],[NV]])</f>
        <v>22.580606730283982</v>
      </c>
      <c r="E1241" s="5">
        <v>438399</v>
      </c>
      <c r="F1241" s="5">
        <f t="shared" si="115"/>
        <v>192193683201</v>
      </c>
      <c r="G1241" s="8">
        <f t="shared" si="116"/>
        <v>227229969738.56668</v>
      </c>
      <c r="H1241" s="5">
        <f t="shared" si="117"/>
        <v>5695190.8763217553</v>
      </c>
      <c r="I1241" s="5">
        <f t="shared" si="118"/>
        <v>6195506.8478946658</v>
      </c>
      <c r="J1241" s="5">
        <f>Table1[[#This Row],[DAA 
(n)]]^1.5</f>
        <v>290271456.60852545</v>
      </c>
      <c r="K1241" s="5">
        <f t="shared" si="119"/>
        <v>327647054.67144531</v>
      </c>
      <c r="L1241" s="7">
        <f>LN(Table1[[#This Row],[NV]]/Table1[[#This Row],[NV_MA-1]])</f>
        <v>-3.5686216938707847</v>
      </c>
      <c r="M1241" s="7">
        <f>LN(Table1[[#This Row],[NV]]/Table1[[#This Row],[NV_MA-2]])</f>
        <v>6.9412718449445325</v>
      </c>
      <c r="N1241" s="4">
        <f>LN(Table1[[#This Row],[NV]]/Table1[[#This Row],[NV_MA-3]])</f>
        <v>2.9731591961270216</v>
      </c>
      <c r="O1241" s="7">
        <f>LN(Table1[[#This Row],[NV]]/Table1[[#This Row],[Metcalfe
NV ~ n^2]])</f>
        <v>-3.4011627368989066</v>
      </c>
      <c r="P1241" s="7">
        <f>Table1[[#This Row],[NV_MA-1]]*$M$3</f>
        <v>227229969738.56668</v>
      </c>
    </row>
    <row r="1242" spans="1:16" x14ac:dyDescent="0.2">
      <c r="A1242" s="2">
        <v>42451</v>
      </c>
      <c r="B1242" s="3">
        <v>6392897932.9547195</v>
      </c>
      <c r="C1242" s="3">
        <f t="shared" si="114"/>
        <v>6394715031.6533871</v>
      </c>
      <c r="D1242" s="4">
        <f>LN(Table1[[#This Row],[NV]])</f>
        <v>22.578453513165528</v>
      </c>
      <c r="E1242" s="5">
        <v>462080</v>
      </c>
      <c r="F1242" s="5">
        <f t="shared" si="115"/>
        <v>213517926400</v>
      </c>
      <c r="G1242" s="8">
        <f t="shared" si="116"/>
        <v>230443404730</v>
      </c>
      <c r="H1242" s="5">
        <f t="shared" si="117"/>
        <v>6027137.3911091229</v>
      </c>
      <c r="I1242" s="5">
        <f t="shared" si="118"/>
        <v>6241935.6413213285</v>
      </c>
      <c r="J1242" s="5">
        <f>Table1[[#This Row],[DAA 
(n)]]^1.5</f>
        <v>314105656.47710305</v>
      </c>
      <c r="K1242" s="5">
        <f t="shared" si="119"/>
        <v>331096278.73560536</v>
      </c>
      <c r="L1242" s="7">
        <f>LN(Table1[[#This Row],[NV]]/Table1[[#This Row],[NV_MA-1]])</f>
        <v>-3.5848176234447866</v>
      </c>
      <c r="M1242" s="7">
        <f>LN(Table1[[#This Row],[NV]]/Table1[[#This Row],[NV_MA-2]])</f>
        <v>6.931652621991959</v>
      </c>
      <c r="N1242" s="4">
        <f>LN(Table1[[#This Row],[NV]]/Table1[[#This Row],[NV_MA-3]])</f>
        <v>2.9605337498063347</v>
      </c>
      <c r="O1242" s="7">
        <f>LN(Table1[[#This Row],[NV]]/Table1[[#This Row],[Metcalfe
NV ~ n^2]])</f>
        <v>-3.5085331173275587</v>
      </c>
      <c r="P1242" s="7">
        <f>Table1[[#This Row],[NV_MA-1]]*$M$3</f>
        <v>230443404730</v>
      </c>
    </row>
    <row r="1243" spans="1:16" x14ac:dyDescent="0.2">
      <c r="A1243" s="2">
        <v>42450</v>
      </c>
      <c r="B1243" s="3">
        <v>6314953342.5050001</v>
      </c>
      <c r="C1243" s="3">
        <f t="shared" si="114"/>
        <v>6404454382.4467077</v>
      </c>
      <c r="D1243" s="4">
        <f>LN(Table1[[#This Row],[NV]])</f>
        <v>22.566186204361319</v>
      </c>
      <c r="E1243" s="5">
        <v>435918</v>
      </c>
      <c r="F1243" s="5">
        <f t="shared" si="115"/>
        <v>190024502724</v>
      </c>
      <c r="G1243" s="8">
        <f t="shared" si="116"/>
        <v>232728841142.29999</v>
      </c>
      <c r="H1243" s="5">
        <f t="shared" si="117"/>
        <v>5660486.5248510521</v>
      </c>
      <c r="I1243" s="5">
        <f t="shared" si="118"/>
        <v>6274415.0390475783</v>
      </c>
      <c r="J1243" s="5">
        <f>Table1[[#This Row],[DAA 
(n)]]^1.5</f>
        <v>287810877.44982958</v>
      </c>
      <c r="K1243" s="5">
        <f t="shared" si="119"/>
        <v>333528152.73127717</v>
      </c>
      <c r="L1243" s="7">
        <f>LN(Table1[[#This Row],[NV]]/Table1[[#This Row],[NV_MA-1]])</f>
        <v>-3.606953636520942</v>
      </c>
      <c r="M1243" s="7">
        <f>LN(Table1[[#This Row],[NV]]/Table1[[#This Row],[NV_MA-2]])</f>
        <v>6.9141953865934438</v>
      </c>
      <c r="N1243" s="4">
        <f>LN(Table1[[#This Row],[NV]]/Table1[[#This Row],[NV_MA-3]])</f>
        <v>2.940948368618356</v>
      </c>
      <c r="O1243" s="7">
        <f>LN(Table1[[#This Row],[NV]]/Table1[[#This Row],[Metcalfe
NV ~ n^2]])</f>
        <v>-3.4042326581359963</v>
      </c>
      <c r="P1243" s="7">
        <f>Table1[[#This Row],[NV_MA-1]]*$M$3</f>
        <v>232728841142.29999</v>
      </c>
    </row>
    <row r="1244" spans="1:16" x14ac:dyDescent="0.2">
      <c r="A1244" s="2">
        <v>42449</v>
      </c>
      <c r="B1244" s="3">
        <v>6320504988.4943304</v>
      </c>
      <c r="C1244" s="3">
        <f t="shared" si="114"/>
        <v>6417495211.4511557</v>
      </c>
      <c r="D1244" s="4">
        <f>LN(Table1[[#This Row],[NV]])</f>
        <v>22.567064945155856</v>
      </c>
      <c r="E1244" s="5">
        <v>430803</v>
      </c>
      <c r="F1244" s="5">
        <f t="shared" si="115"/>
        <v>185591224809</v>
      </c>
      <c r="G1244" s="8">
        <f t="shared" si="116"/>
        <v>234385811714.03333</v>
      </c>
      <c r="H1244" s="5">
        <f t="shared" si="117"/>
        <v>5588982.3060212089</v>
      </c>
      <c r="I1244" s="5">
        <f t="shared" si="118"/>
        <v>6299558.3103198372</v>
      </c>
      <c r="J1244" s="5">
        <f>Table1[[#This Row],[DAA 
(n)]]^1.5</f>
        <v>282760068.6472398</v>
      </c>
      <c r="K1244" s="5">
        <f t="shared" si="119"/>
        <v>335354702.64771968</v>
      </c>
      <c r="L1244" s="7">
        <f>LN(Table1[[#This Row],[NV]]/Table1[[#This Row],[NV_MA-1]])</f>
        <v>-3.6131694174311502</v>
      </c>
      <c r="M1244" s="7">
        <f>LN(Table1[[#This Row],[NV]]/Table1[[#This Row],[NV_MA-2]])</f>
        <v>6.9110748657249212</v>
      </c>
      <c r="N1244" s="4">
        <f>LN(Table1[[#This Row],[NV]]/Table1[[#This Row],[NV_MA-3]])</f>
        <v>2.9363656016407758</v>
      </c>
      <c r="O1244" s="7">
        <f>LN(Table1[[#This Row],[NV]]/Table1[[#This Row],[Metcalfe
NV ~ n^2]])</f>
        <v>-3.3797474309009918</v>
      </c>
      <c r="P1244" s="7">
        <f>Table1[[#This Row],[NV_MA-1]]*$M$3</f>
        <v>234385811714.03333</v>
      </c>
    </row>
    <row r="1245" spans="1:16" x14ac:dyDescent="0.2">
      <c r="A1245" s="2">
        <v>42448</v>
      </c>
      <c r="B1245" s="3">
        <v>6274029959.9329796</v>
      </c>
      <c r="C1245" s="3">
        <f t="shared" si="114"/>
        <v>6419853108.901988</v>
      </c>
      <c r="D1245" s="4">
        <f>LN(Table1[[#This Row],[NV]])</f>
        <v>22.559684721955804</v>
      </c>
      <c r="E1245" s="5">
        <v>428645</v>
      </c>
      <c r="F1245" s="5">
        <f t="shared" si="115"/>
        <v>183736536025</v>
      </c>
      <c r="G1245" s="8">
        <f t="shared" si="116"/>
        <v>237337863260.93332</v>
      </c>
      <c r="H1245" s="5">
        <f t="shared" si="117"/>
        <v>5558833.1094960151</v>
      </c>
      <c r="I1245" s="5">
        <f t="shared" si="118"/>
        <v>6343090.9397450695</v>
      </c>
      <c r="J1245" s="5">
        <f>Table1[[#This Row],[DAA 
(n)]]^1.5</f>
        <v>280638107.68396443</v>
      </c>
      <c r="K1245" s="5">
        <f t="shared" si="119"/>
        <v>338558490.96856099</v>
      </c>
      <c r="L1245" s="7">
        <f>LN(Table1[[#This Row],[NV]]/Table1[[#This Row],[NV_MA-1]])</f>
        <v>-3.6330658243259184</v>
      </c>
      <c r="M1245" s="7">
        <f>LN(Table1[[#This Row],[NV]]/Table1[[#This Row],[NV_MA-2]])</f>
        <v>6.8968079844182544</v>
      </c>
      <c r="N1245" s="4">
        <f>LN(Table1[[#This Row],[NV]]/Table1[[#This Row],[NV_MA-3]])</f>
        <v>2.9194772919769205</v>
      </c>
      <c r="O1245" s="7">
        <f>LN(Table1[[#This Row],[NV]]/Table1[[#This Row],[Metcalfe
NV ~ n^2]])</f>
        <v>-3.377083977065598</v>
      </c>
      <c r="P1245" s="7">
        <f>Table1[[#This Row],[NV_MA-1]]*$M$3</f>
        <v>237337863260.93332</v>
      </c>
    </row>
    <row r="1246" spans="1:16" x14ac:dyDescent="0.2">
      <c r="A1246" s="2">
        <v>42447</v>
      </c>
      <c r="B1246" s="3">
        <v>6269222347.2201996</v>
      </c>
      <c r="C1246" s="3">
        <f t="shared" si="114"/>
        <v>6424553629.6364832</v>
      </c>
      <c r="D1246" s="4">
        <f>LN(Table1[[#This Row],[NV]])</f>
        <v>22.5589181563426</v>
      </c>
      <c r="E1246" s="5">
        <v>425769</v>
      </c>
      <c r="F1246" s="5">
        <f t="shared" si="115"/>
        <v>181279241361</v>
      </c>
      <c r="G1246" s="8">
        <f t="shared" si="116"/>
        <v>239424628669.29999</v>
      </c>
      <c r="H1246" s="5">
        <f t="shared" si="117"/>
        <v>5518669.7060403144</v>
      </c>
      <c r="I1246" s="5">
        <f t="shared" si="118"/>
        <v>6374773.4913323158</v>
      </c>
      <c r="J1246" s="5">
        <f>Table1[[#This Row],[DAA 
(n)]]^1.5</f>
        <v>277818432.28092647</v>
      </c>
      <c r="K1246" s="5">
        <f t="shared" si="119"/>
        <v>340859343.79426551</v>
      </c>
      <c r="L1246" s="7">
        <f>LN(Table1[[#This Row],[NV]]/Table1[[#This Row],[NV_MA-1]])</f>
        <v>-3.6425863450832785</v>
      </c>
      <c r="M1246" s="7">
        <f>LN(Table1[[#This Row],[NV]]/Table1[[#This Row],[NV_MA-2]])</f>
        <v>6.8910590387364703</v>
      </c>
      <c r="N1246" s="4">
        <f>LN(Table1[[#This Row],[NV]]/Table1[[#This Row],[NV_MA-3]])</f>
        <v>2.9119376877304641</v>
      </c>
      <c r="O1246" s="7">
        <f>LN(Table1[[#This Row],[NV]]/Table1[[#This Row],[Metcalfe
NV ~ n^2]])</f>
        <v>-3.3643862929729411</v>
      </c>
      <c r="P1246" s="7">
        <f>Table1[[#This Row],[NV_MA-1]]*$M$3</f>
        <v>239424628669.29999</v>
      </c>
    </row>
    <row r="1247" spans="1:16" x14ac:dyDescent="0.2">
      <c r="A1247" s="2">
        <v>42446</v>
      </c>
      <c r="B1247" s="3">
        <v>6416576041.2915297</v>
      </c>
      <c r="C1247" s="3">
        <f t="shared" si="114"/>
        <v>6426327966.482934</v>
      </c>
      <c r="D1247" s="4">
        <f>LN(Table1[[#This Row],[NV]])</f>
        <v>22.582150485477271</v>
      </c>
      <c r="E1247" s="5">
        <v>482125</v>
      </c>
      <c r="F1247" s="5">
        <f t="shared" si="115"/>
        <v>232444515625</v>
      </c>
      <c r="G1247" s="8">
        <f t="shared" si="116"/>
        <v>243002451423.39999</v>
      </c>
      <c r="H1247" s="5">
        <f t="shared" si="117"/>
        <v>6309067.836073014</v>
      </c>
      <c r="I1247" s="5">
        <f t="shared" si="118"/>
        <v>6427093.8939886112</v>
      </c>
      <c r="J1247" s="5">
        <f>Table1[[#This Row],[DAA 
(n)]]^1.5</f>
        <v>334764562.18617785</v>
      </c>
      <c r="K1247" s="5">
        <f t="shared" si="119"/>
        <v>344724255.03169084</v>
      </c>
      <c r="L1247" s="7">
        <f>LN(Table1[[#This Row],[NV]]/Table1[[#This Row],[NV_MA-1]])</f>
        <v>-3.6341868829209427</v>
      </c>
      <c r="M1247" s="7">
        <f>LN(Table1[[#This Row],[NV]]/Table1[[#This Row],[NV_MA-2]])</f>
        <v>6.9061174519278383</v>
      </c>
      <c r="N1247" s="4">
        <f>LN(Table1[[#This Row],[NV]]/Table1[[#This Row],[NV_MA-3]])</f>
        <v>2.923895090838537</v>
      </c>
      <c r="O1247" s="7">
        <f>LN(Table1[[#This Row],[NV]]/Table1[[#This Row],[Metcalfe
NV ~ n^2]])</f>
        <v>-3.5897669055437862</v>
      </c>
      <c r="P1247" s="7">
        <f>Table1[[#This Row],[NV_MA-1]]*$M$3</f>
        <v>243002451423.39999</v>
      </c>
    </row>
    <row r="1248" spans="1:16" x14ac:dyDescent="0.2">
      <c r="A1248" s="2">
        <v>42445</v>
      </c>
      <c r="B1248" s="3">
        <v>6390867973.4690104</v>
      </c>
      <c r="C1248" s="3">
        <f t="shared" si="114"/>
        <v>6418931940.3787193</v>
      </c>
      <c r="D1248" s="4">
        <f>LN(Table1[[#This Row],[NV]])</f>
        <v>22.578135929205118</v>
      </c>
      <c r="E1248" s="5">
        <v>449250</v>
      </c>
      <c r="F1248" s="5">
        <f t="shared" si="115"/>
        <v>201825562500</v>
      </c>
      <c r="G1248" s="8">
        <f t="shared" si="116"/>
        <v>242972941383.76666</v>
      </c>
      <c r="H1248" s="5">
        <f t="shared" si="117"/>
        <v>5847139.1609871276</v>
      </c>
      <c r="I1248" s="5">
        <f t="shared" si="118"/>
        <v>6426662.4233349245</v>
      </c>
      <c r="J1248" s="5">
        <f>Table1[[#This Row],[DAA 
(n)]]^1.5</f>
        <v>301114818.55452597</v>
      </c>
      <c r="K1248" s="5">
        <f t="shared" si="119"/>
        <v>344692364.75631213</v>
      </c>
      <c r="L1248" s="7">
        <f>LN(Table1[[#This Row],[NV]]/Table1[[#This Row],[NV_MA-1]])</f>
        <v>-3.6380799925515332</v>
      </c>
      <c r="M1248" s="7">
        <f>LN(Table1[[#This Row],[NV]]/Table1[[#This Row],[NV_MA-2]])</f>
        <v>6.9021700309962331</v>
      </c>
      <c r="N1248" s="4">
        <f>LN(Table1[[#This Row],[NV]]/Table1[[#This Row],[NV_MA-3]])</f>
        <v>2.9199730483656907</v>
      </c>
      <c r="O1248" s="7">
        <f>LN(Table1[[#This Row],[NV]]/Table1[[#This Row],[Metcalfe
NV ~ n^2]])</f>
        <v>-3.4525336800864941</v>
      </c>
      <c r="P1248" s="7">
        <f>Table1[[#This Row],[NV_MA-1]]*$M$3</f>
        <v>242972941383.76666</v>
      </c>
    </row>
    <row r="1249" spans="1:16" x14ac:dyDescent="0.2">
      <c r="A1249" s="2">
        <v>42444</v>
      </c>
      <c r="B1249" s="3">
        <v>6362353042.3872404</v>
      </c>
      <c r="C1249" s="3">
        <f t="shared" si="114"/>
        <v>6408406368.7100849</v>
      </c>
      <c r="D1249" s="4">
        <f>LN(Table1[[#This Row],[NV]])</f>
        <v>22.573664121092605</v>
      </c>
      <c r="E1249" s="5">
        <v>451559</v>
      </c>
      <c r="F1249" s="5">
        <f t="shared" si="115"/>
        <v>203905530481</v>
      </c>
      <c r="G1249" s="8">
        <f t="shared" si="116"/>
        <v>244516505988.46667</v>
      </c>
      <c r="H1249" s="5">
        <f t="shared" si="117"/>
        <v>5879506.4926686073</v>
      </c>
      <c r="I1249" s="5">
        <f t="shared" si="118"/>
        <v>6449583.1930299764</v>
      </c>
      <c r="J1249" s="5">
        <f>Table1[[#This Row],[DAA 
(n)]]^1.5</f>
        <v>303439248.34877539</v>
      </c>
      <c r="K1249" s="5">
        <f t="shared" si="119"/>
        <v>346374229.24004722</v>
      </c>
      <c r="L1249" s="7">
        <f>LN(Table1[[#This Row],[NV]]/Table1[[#This Row],[NV_MA-1]])</f>
        <v>-3.6488845316453737</v>
      </c>
      <c r="M1249" s="7">
        <f>LN(Table1[[#This Row],[NV]]/Table1[[#This Row],[NV_MA-2]])</f>
        <v>6.8941380556443557</v>
      </c>
      <c r="N1249" s="4">
        <f>LN(Table1[[#This Row],[NV]]/Table1[[#This Row],[NV_MA-3]])</f>
        <v>2.9106337851658624</v>
      </c>
      <c r="O1249" s="7">
        <f>LN(Table1[[#This Row],[NV]]/Table1[[#This Row],[Metcalfe
NV ~ n^2]])</f>
        <v>-3.4672585165631906</v>
      </c>
      <c r="P1249" s="7">
        <f>Table1[[#This Row],[NV_MA-1]]*$M$3</f>
        <v>244516505988.46667</v>
      </c>
    </row>
    <row r="1250" spans="1:16" x14ac:dyDescent="0.2">
      <c r="A1250" s="2">
        <v>42443</v>
      </c>
      <c r="B1250" s="3">
        <v>6357014019.84828</v>
      </c>
      <c r="C1250" s="3">
        <f t="shared" si="114"/>
        <v>6402270843.1613951</v>
      </c>
      <c r="D1250" s="4">
        <f>LN(Table1[[#This Row],[NV]])</f>
        <v>22.572824610317202</v>
      </c>
      <c r="E1250" s="5">
        <v>451902</v>
      </c>
      <c r="F1250" s="5">
        <f t="shared" si="115"/>
        <v>204215417604</v>
      </c>
      <c r="G1250" s="8">
        <f t="shared" si="116"/>
        <v>245941662612.46667</v>
      </c>
      <c r="H1250" s="5">
        <f t="shared" si="117"/>
        <v>5884315.6411377927</v>
      </c>
      <c r="I1250" s="5">
        <f t="shared" si="118"/>
        <v>6470728.6067208862</v>
      </c>
      <c r="J1250" s="5">
        <f>Table1[[#This Row],[DAA 
(n)]]^1.5</f>
        <v>303785048.42418188</v>
      </c>
      <c r="K1250" s="5">
        <f t="shared" si="119"/>
        <v>347926423.63540417</v>
      </c>
      <c r="L1250" s="7">
        <f>LN(Table1[[#This Row],[NV]]/Table1[[#This Row],[NV_MA-1]])</f>
        <v>-3.6555355905867599</v>
      </c>
      <c r="M1250" s="7">
        <f>LN(Table1[[#This Row],[NV]]/Table1[[#This Row],[NV_MA-2]])</f>
        <v>6.8900253370860804</v>
      </c>
      <c r="N1250" s="4">
        <f>LN(Table1[[#This Row],[NV]]/Table1[[#This Row],[NV_MA-3]])</f>
        <v>2.9053230212671988</v>
      </c>
      <c r="O1250" s="7">
        <f>LN(Table1[[#This Row],[NV]]/Table1[[#This Row],[Metcalfe
NV ~ n^2]])</f>
        <v>-3.4696166319777735</v>
      </c>
      <c r="P1250" s="7">
        <f>Table1[[#This Row],[NV_MA-1]]*$M$3</f>
        <v>245941662612.46667</v>
      </c>
    </row>
    <row r="1251" spans="1:16" x14ac:dyDescent="0.2">
      <c r="A1251" s="2">
        <v>42442</v>
      </c>
      <c r="B1251" s="3">
        <v>6306111596.7233801</v>
      </c>
      <c r="C1251" s="3">
        <f t="shared" si="114"/>
        <v>6387866407.1352024</v>
      </c>
      <c r="D1251" s="4">
        <f>LN(Table1[[#This Row],[NV]])</f>
        <v>22.564785094824106</v>
      </c>
      <c r="E1251" s="5">
        <v>421585</v>
      </c>
      <c r="F1251" s="5">
        <f t="shared" si="115"/>
        <v>177733912225</v>
      </c>
      <c r="G1251" s="8">
        <f t="shared" si="116"/>
        <v>245835162445.96667</v>
      </c>
      <c r="H1251" s="5">
        <f t="shared" si="117"/>
        <v>5460274.7787325373</v>
      </c>
      <c r="I1251" s="5">
        <f t="shared" si="118"/>
        <v>6469070.3620751752</v>
      </c>
      <c r="J1251" s="5">
        <f>Table1[[#This Row],[DAA 
(n)]]^1.5</f>
        <v>273733358.1889075</v>
      </c>
      <c r="K1251" s="5">
        <f t="shared" si="119"/>
        <v>347807369.77132314</v>
      </c>
      <c r="L1251" s="7">
        <f>LN(Table1[[#This Row],[NV]]/Table1[[#This Row],[NV_MA-1]])</f>
        <v>-3.6631419820986597</v>
      </c>
      <c r="M1251" s="7">
        <f>LN(Table1[[#This Row],[NV]]/Table1[[#This Row],[NV_MA-2]])</f>
        <v>6.8822421230484832</v>
      </c>
      <c r="N1251" s="4">
        <f>LN(Table1[[#This Row],[NV]]/Table1[[#This Row],[NV_MA-3]])</f>
        <v>2.8976257454823675</v>
      </c>
      <c r="O1251" s="7">
        <f>LN(Table1[[#This Row],[NV]]/Table1[[#This Row],[Metcalfe
NV ~ n^2]])</f>
        <v>-3.3387682988333394</v>
      </c>
      <c r="P1251" s="7">
        <f>Table1[[#This Row],[NV_MA-1]]*$M$3</f>
        <v>245835162445.96667</v>
      </c>
    </row>
    <row r="1252" spans="1:16" x14ac:dyDescent="0.2">
      <c r="A1252" s="2">
        <v>42441</v>
      </c>
      <c r="B1252" s="3">
        <v>6281138643.0871096</v>
      </c>
      <c r="C1252" s="3">
        <f t="shared" si="114"/>
        <v>6371406473.8622942</v>
      </c>
      <c r="D1252" s="4">
        <f>LN(Table1[[#This Row],[NV]])</f>
        <v>22.560817113584864</v>
      </c>
      <c r="E1252" s="5">
        <v>374730</v>
      </c>
      <c r="F1252" s="5">
        <f t="shared" si="115"/>
        <v>140422572900</v>
      </c>
      <c r="G1252" s="8">
        <f t="shared" si="116"/>
        <v>247277823859.83334</v>
      </c>
      <c r="H1252" s="5">
        <f t="shared" si="117"/>
        <v>4809270.2226282051</v>
      </c>
      <c r="I1252" s="5">
        <f t="shared" si="118"/>
        <v>6491732.2255258085</v>
      </c>
      <c r="J1252" s="5">
        <f>Table1[[#This Row],[DAA 
(n)]]^1.5</f>
        <v>229391697.19677541</v>
      </c>
      <c r="K1252" s="5">
        <f t="shared" si="119"/>
        <v>349427597.97696078</v>
      </c>
      <c r="L1252" s="7">
        <f>LN(Table1[[#This Row],[NV]]/Table1[[#This Row],[NV_MA-1]])</f>
        <v>-3.6729612208386655</v>
      </c>
      <c r="M1252" s="7">
        <f>LN(Table1[[#This Row],[NV]]/Table1[[#This Row],[NV_MA-2]])</f>
        <v>6.8747771536572131</v>
      </c>
      <c r="N1252" s="4">
        <f>LN(Table1[[#This Row],[NV]]/Table1[[#This Row],[NV_MA-3]])</f>
        <v>2.8890101742712919</v>
      </c>
      <c r="O1252" s="7">
        <f>LN(Table1[[#This Row],[NV]]/Table1[[#This Row],[Metcalfe
NV ~ n^2]])</f>
        <v>-3.1071049776712636</v>
      </c>
      <c r="P1252" s="7">
        <f>Table1[[#This Row],[NV_MA-1]]*$M$3</f>
        <v>247277823859.83334</v>
      </c>
    </row>
    <row r="1253" spans="1:16" x14ac:dyDescent="0.2">
      <c r="A1253" s="2">
        <v>42440</v>
      </c>
      <c r="B1253" s="3">
        <v>6421211644.9933996</v>
      </c>
      <c r="C1253" s="3">
        <f t="shared" si="114"/>
        <v>6353365894.2064991</v>
      </c>
      <c r="D1253" s="4">
        <f>LN(Table1[[#This Row],[NV]])</f>
        <v>22.582872666590813</v>
      </c>
      <c r="E1253" s="5">
        <v>434658</v>
      </c>
      <c r="F1253" s="5">
        <f t="shared" si="115"/>
        <v>188927576964</v>
      </c>
      <c r="G1253" s="8">
        <f t="shared" si="116"/>
        <v>250819675059.46667</v>
      </c>
      <c r="H1253" s="5">
        <f t="shared" si="117"/>
        <v>5642866.9837093893</v>
      </c>
      <c r="I1253" s="5">
        <f t="shared" si="118"/>
        <v>6548560.6509455629</v>
      </c>
      <c r="J1253" s="5">
        <f>Table1[[#This Row],[DAA 
(n)]]^1.5</f>
        <v>286563924.36595726</v>
      </c>
      <c r="K1253" s="5">
        <f t="shared" si="119"/>
        <v>353448678.34308583</v>
      </c>
      <c r="L1253" s="7">
        <f>LN(Table1[[#This Row],[NV]]/Table1[[#This Row],[NV_MA-1]])</f>
        <v>-3.6651274252378117</v>
      </c>
      <c r="M1253" s="7">
        <f>LN(Table1[[#This Row],[NV]]/Table1[[#This Row],[NV_MA-2]])</f>
        <v>6.888116831074738</v>
      </c>
      <c r="N1253" s="4">
        <f>LN(Table1[[#This Row],[NV]]/Table1[[#This Row],[NV_MA-3]])</f>
        <v>2.8996238153203278</v>
      </c>
      <c r="O1253" s="7">
        <f>LN(Table1[[#This Row],[NV]]/Table1[[#This Row],[Metcalfe
NV ~ n^2]])</f>
        <v>-3.3817569213122698</v>
      </c>
      <c r="P1253" s="7">
        <f>Table1[[#This Row],[NV_MA-1]]*$M$3</f>
        <v>250819675059.46667</v>
      </c>
    </row>
    <row r="1254" spans="1:16" x14ac:dyDescent="0.2">
      <c r="A1254" s="2">
        <v>42439</v>
      </c>
      <c r="B1254" s="3">
        <v>6371009645.9260101</v>
      </c>
      <c r="C1254" s="3">
        <f t="shared" si="114"/>
        <v>6331326882.7828951</v>
      </c>
      <c r="D1254" s="4">
        <f>LN(Table1[[#This Row],[NV]])</f>
        <v>22.575023794116031</v>
      </c>
      <c r="E1254" s="5">
        <v>445273</v>
      </c>
      <c r="F1254" s="5">
        <f t="shared" si="115"/>
        <v>198268044529</v>
      </c>
      <c r="G1254" s="8">
        <f t="shared" si="116"/>
        <v>252442469231.20001</v>
      </c>
      <c r="H1254" s="5">
        <f t="shared" si="117"/>
        <v>5791417.8299045516</v>
      </c>
      <c r="I1254" s="5">
        <f t="shared" si="118"/>
        <v>6573270.4599274639</v>
      </c>
      <c r="J1254" s="5">
        <f>Table1[[#This Row],[DAA 
(n)]]^1.5</f>
        <v>297125237.89062685</v>
      </c>
      <c r="K1254" s="5">
        <f t="shared" si="119"/>
        <v>355240886.71672755</v>
      </c>
      <c r="L1254" s="7">
        <f>LN(Table1[[#This Row],[NV]]/Table1[[#This Row],[NV_MA-1]])</f>
        <v>-3.6794254209563513</v>
      </c>
      <c r="M1254" s="7">
        <f>LN(Table1[[#This Row],[NV]]/Table1[[#This Row],[NV_MA-2]])</f>
        <v>6.8765017406108804</v>
      </c>
      <c r="N1254" s="4">
        <f>LN(Table1[[#This Row],[NV]]/Table1[[#This Row],[NV_MA-3]])</f>
        <v>2.8867171226584802</v>
      </c>
      <c r="O1254" s="7">
        <f>LN(Table1[[#This Row],[NV]]/Table1[[#This Row],[Metcalfe
NV ~ n^2]])</f>
        <v>-3.4378619182651429</v>
      </c>
      <c r="P1254" s="7">
        <f>Table1[[#This Row],[NV_MA-1]]*$M$3</f>
        <v>252442469231.20001</v>
      </c>
    </row>
    <row r="1255" spans="1:16" x14ac:dyDescent="0.2">
      <c r="A1255" s="2">
        <v>42438</v>
      </c>
      <c r="B1255" s="3">
        <v>6311258537.5363798</v>
      </c>
      <c r="C1255" s="3">
        <f t="shared" si="114"/>
        <v>6308088572.1493101</v>
      </c>
      <c r="D1255" s="4">
        <f>LN(Table1[[#This Row],[NV]])</f>
        <v>22.565600944885368</v>
      </c>
      <c r="E1255" s="5">
        <v>504399</v>
      </c>
      <c r="F1255" s="5">
        <f t="shared" si="115"/>
        <v>254418351201</v>
      </c>
      <c r="G1255" s="8">
        <f t="shared" si="116"/>
        <v>254683537123.20001</v>
      </c>
      <c r="H1255" s="5">
        <f t="shared" si="117"/>
        <v>6623325.2598980796</v>
      </c>
      <c r="I1255" s="5">
        <f t="shared" si="118"/>
        <v>6606123.8174286531</v>
      </c>
      <c r="J1255" s="5">
        <f>Table1[[#This Row],[DAA 
(n)]]^1.5</f>
        <v>358229482.21417075</v>
      </c>
      <c r="K1255" s="5">
        <f t="shared" si="119"/>
        <v>357665694.7036804</v>
      </c>
      <c r="L1255" s="7">
        <f>LN(Table1[[#This Row],[NV]]/Table1[[#This Row],[NV_MA-1]])</f>
        <v>-3.6976866356135036</v>
      </c>
      <c r="M1255" s="7">
        <f>LN(Table1[[#This Row],[NV]]/Table1[[#This Row],[NV_MA-2]])</f>
        <v>6.8620933169509346</v>
      </c>
      <c r="N1255" s="4">
        <f>LN(Table1[[#This Row],[NV]]/Table1[[#This Row],[NV_MA-3]])</f>
        <v>2.870491650472875</v>
      </c>
      <c r="O1255" s="7">
        <f>LN(Table1[[#This Row],[NV]]/Table1[[#This Row],[Metcalfe
NV ~ n^2]])</f>
        <v>-3.6966448561494483</v>
      </c>
      <c r="P1255" s="7">
        <f>Table1[[#This Row],[NV_MA-1]]*$M$3</f>
        <v>254683537123.20001</v>
      </c>
    </row>
    <row r="1256" spans="1:16" x14ac:dyDescent="0.2">
      <c r="A1256" s="2">
        <v>42437</v>
      </c>
      <c r="B1256" s="3">
        <v>6292476529.2452097</v>
      </c>
      <c r="C1256" s="3">
        <f t="shared" si="114"/>
        <v>6285421812.3959827</v>
      </c>
      <c r="D1256" s="4">
        <f>LN(Table1[[#This Row],[NV]])</f>
        <v>22.56262055500973</v>
      </c>
      <c r="E1256" s="5">
        <v>460732</v>
      </c>
      <c r="F1256" s="5">
        <f t="shared" si="115"/>
        <v>212273975824</v>
      </c>
      <c r="G1256" s="8">
        <f t="shared" si="116"/>
        <v>253866070674.13333</v>
      </c>
      <c r="H1256" s="5">
        <f t="shared" si="117"/>
        <v>6008208.7302572466</v>
      </c>
      <c r="I1256" s="5">
        <f t="shared" si="118"/>
        <v>6594403.6147948029</v>
      </c>
      <c r="J1256" s="5">
        <f>Table1[[#This Row],[DAA 
(n)]]^1.5</f>
        <v>312732175.23840338</v>
      </c>
      <c r="K1256" s="5">
        <f t="shared" si="119"/>
        <v>356791586.32789546</v>
      </c>
      <c r="L1256" s="7">
        <f>LN(Table1[[#This Row],[NV]]/Table1[[#This Row],[NV_MA-1]])</f>
        <v>-3.6974521290833069</v>
      </c>
      <c r="M1256" s="7">
        <f>LN(Table1[[#This Row],[NV]]/Table1[[#This Row],[NV_MA-2]])</f>
        <v>6.8608886448674369</v>
      </c>
      <c r="N1256" s="4">
        <f>LN(Table1[[#This Row],[NV]]/Table1[[#This Row],[NV_MA-3]])</f>
        <v>2.8699581775372116</v>
      </c>
      <c r="O1256" s="7">
        <f>LN(Table1[[#This Row],[NV]]/Table1[[#This Row],[Metcalfe
NV ~ n^2]])</f>
        <v>-3.5185230610501343</v>
      </c>
      <c r="P1256" s="7">
        <f>Table1[[#This Row],[NV_MA-1]]*$M$3</f>
        <v>253866070674.13333</v>
      </c>
    </row>
    <row r="1257" spans="1:16" x14ac:dyDescent="0.2">
      <c r="A1257" s="2">
        <v>42436</v>
      </c>
      <c r="B1257" s="3">
        <v>6318467554.3985596</v>
      </c>
      <c r="C1257" s="3">
        <f t="shared" si="114"/>
        <v>6265531566.4765329</v>
      </c>
      <c r="D1257" s="4">
        <f>LN(Table1[[#This Row],[NV]])</f>
        <v>22.566742540133376</v>
      </c>
      <c r="E1257" s="5">
        <v>421465</v>
      </c>
      <c r="F1257" s="5">
        <f t="shared" si="115"/>
        <v>177632746225</v>
      </c>
      <c r="G1257" s="8">
        <f t="shared" si="116"/>
        <v>255670322542.70001</v>
      </c>
      <c r="H1257" s="5">
        <f t="shared" si="117"/>
        <v>5458600.5826089447</v>
      </c>
      <c r="I1257" s="5">
        <f t="shared" si="118"/>
        <v>6620442.9414113723</v>
      </c>
      <c r="J1257" s="5">
        <f>Table1[[#This Row],[DAA 
(n)]]^1.5</f>
        <v>273616493.26698041</v>
      </c>
      <c r="K1257" s="5">
        <f t="shared" si="119"/>
        <v>358727545.14622122</v>
      </c>
      <c r="L1257" s="7">
        <f>LN(Table1[[#This Row],[NV]]/Table1[[#This Row],[NV_MA-1]])</f>
        <v>-3.7004121087946933</v>
      </c>
      <c r="M1257" s="7">
        <f>LN(Table1[[#This Row],[NV]]/Table1[[#This Row],[NV_MA-2]])</f>
        <v>6.8610697048797729</v>
      </c>
      <c r="N1257" s="4">
        <f>LN(Table1[[#This Row],[NV]]/Table1[[#This Row],[NV_MA-3]])</f>
        <v>2.8686688089811359</v>
      </c>
      <c r="O1257" s="7">
        <f>LN(Table1[[#This Row],[NV]]/Table1[[#This Row],[Metcalfe
NV ~ n^2]])</f>
        <v>-3.3362414922723755</v>
      </c>
      <c r="P1257" s="7">
        <f>Table1[[#This Row],[NV_MA-1]]*$M$3</f>
        <v>255670322542.70001</v>
      </c>
    </row>
    <row r="1258" spans="1:16" x14ac:dyDescent="0.2">
      <c r="A1258" s="2">
        <v>42435</v>
      </c>
      <c r="B1258" s="3">
        <v>6171496150.6471701</v>
      </c>
      <c r="C1258" s="3">
        <f t="shared" si="114"/>
        <v>6244455648.594882</v>
      </c>
      <c r="D1258" s="4">
        <f>LN(Table1[[#This Row],[NV]])</f>
        <v>22.543207133417553</v>
      </c>
      <c r="E1258" s="5">
        <v>409059</v>
      </c>
      <c r="F1258" s="5">
        <f t="shared" si="115"/>
        <v>167329265481</v>
      </c>
      <c r="G1258" s="8">
        <f t="shared" si="116"/>
        <v>258015201022.70001</v>
      </c>
      <c r="H1258" s="5">
        <f t="shared" si="117"/>
        <v>5285702.7789361626</v>
      </c>
      <c r="I1258" s="5">
        <f t="shared" si="118"/>
        <v>6656242.5222922405</v>
      </c>
      <c r="J1258" s="5">
        <f>Table1[[#This Row],[DAA 
(n)]]^1.5</f>
        <v>261624811.53054297</v>
      </c>
      <c r="K1258" s="5">
        <f t="shared" si="119"/>
        <v>361320586.36733437</v>
      </c>
      <c r="L1258" s="7">
        <f>LN(Table1[[#This Row],[NV]]/Table1[[#This Row],[NV_MA-1]])</f>
        <v>-3.7330772054074712</v>
      </c>
      <c r="M1258" s="7">
        <f>LN(Table1[[#This Row],[NV]]/Table1[[#This Row],[NV_MA-2]])</f>
        <v>6.832141435955708</v>
      </c>
      <c r="N1258" s="4">
        <f>LN(Table1[[#This Row],[NV]]/Table1[[#This Row],[NV_MA-3]])</f>
        <v>2.8379309603252456</v>
      </c>
      <c r="O1258" s="7">
        <f>LN(Table1[[#This Row],[NV]]/Table1[[#This Row],[Metcalfe
NV ~ n^2]])</f>
        <v>-3.3000222243824839</v>
      </c>
      <c r="P1258" s="7">
        <f>Table1[[#This Row],[NV_MA-1]]*$M$3</f>
        <v>258015201022.70001</v>
      </c>
    </row>
    <row r="1259" spans="1:16" x14ac:dyDescent="0.2">
      <c r="A1259" s="2">
        <v>42434</v>
      </c>
      <c r="B1259" s="3">
        <v>6072330074.0040903</v>
      </c>
      <c r="C1259" s="3">
        <f t="shared" si="114"/>
        <v>6233156118.4011574</v>
      </c>
      <c r="D1259" s="4">
        <f>LN(Table1[[#This Row],[NV]])</f>
        <v>22.527008235576137</v>
      </c>
      <c r="E1259" s="5">
        <v>530671</v>
      </c>
      <c r="F1259" s="5">
        <f t="shared" si="115"/>
        <v>281611710241</v>
      </c>
      <c r="G1259" s="8">
        <f t="shared" si="116"/>
        <v>260886859509.63333</v>
      </c>
      <c r="H1259" s="5">
        <f t="shared" si="117"/>
        <v>6995250.7401701119</v>
      </c>
      <c r="I1259" s="5">
        <f t="shared" si="118"/>
        <v>6700390.9601588389</v>
      </c>
      <c r="J1259" s="5">
        <f>Table1[[#This Row],[DAA 
(n)]]^1.5</f>
        <v>386578799.06340098</v>
      </c>
      <c r="K1259" s="5">
        <f t="shared" si="119"/>
        <v>364507661.53884375</v>
      </c>
      <c r="L1259" s="7">
        <f>LN(Table1[[#This Row],[NV]]/Table1[[#This Row],[NV_MA-1]])</f>
        <v>-3.7603444262408421</v>
      </c>
      <c r="M1259" s="7">
        <f>LN(Table1[[#This Row],[NV]]/Table1[[#This Row],[NV_MA-2]])</f>
        <v>6.8093318006548564</v>
      </c>
      <c r="N1259" s="4">
        <f>LN(Table1[[#This Row],[NV]]/Table1[[#This Row],[NV_MA-3]])</f>
        <v>2.8129501070730956</v>
      </c>
      <c r="O1259" s="7">
        <f>LN(Table1[[#This Row],[NV]]/Table1[[#This Row],[Metcalfe
NV ~ n^2]])</f>
        <v>-3.8367868094521858</v>
      </c>
      <c r="P1259" s="7">
        <f>Table1[[#This Row],[NV_MA-1]]*$M$3</f>
        <v>260886859509.63333</v>
      </c>
    </row>
    <row r="1260" spans="1:16" x14ac:dyDescent="0.2">
      <c r="A1260" s="2">
        <v>42433</v>
      </c>
      <c r="B1260" s="3">
        <v>6233961495.2066298</v>
      </c>
      <c r="C1260" s="3">
        <f t="shared" si="114"/>
        <v>6227794121.9766226</v>
      </c>
      <c r="D1260" s="4">
        <f>LN(Table1[[#This Row],[NV]])</f>
        <v>22.5532778416935</v>
      </c>
      <c r="E1260" s="5">
        <v>513898</v>
      </c>
      <c r="F1260" s="5">
        <f t="shared" si="115"/>
        <v>264091154404</v>
      </c>
      <c r="G1260" s="8">
        <f t="shared" si="116"/>
        <v>258553043835.23334</v>
      </c>
      <c r="H1260" s="5">
        <f t="shared" si="117"/>
        <v>6757645.6841505328</v>
      </c>
      <c r="I1260" s="5">
        <f t="shared" si="118"/>
        <v>6667145.5853717858</v>
      </c>
      <c r="J1260" s="5">
        <f>Table1[[#This Row],[DAA 
(n)]]^1.5</f>
        <v>368396411.58120239</v>
      </c>
      <c r="K1260" s="5">
        <f t="shared" si="119"/>
        <v>362021172.47607189</v>
      </c>
      <c r="L1260" s="7">
        <f>LN(Table1[[#This Row],[NV]]/Table1[[#This Row],[NV_MA-1]])</f>
        <v>-3.7250888667399544</v>
      </c>
      <c r="M1260" s="7">
        <f>LN(Table1[[#This Row],[NV]]/Table1[[#This Row],[NV_MA-2]])</f>
        <v>6.840575463617788</v>
      </c>
      <c r="N1260" s="4">
        <f>LN(Table1[[#This Row],[NV]]/Table1[[#This Row],[NV_MA-3]])</f>
        <v>2.8460645861108209</v>
      </c>
      <c r="O1260" s="7">
        <f>LN(Table1[[#This Row],[NV]]/Table1[[#This Row],[Metcalfe
NV ~ n^2]])</f>
        <v>-3.7462823206365066</v>
      </c>
      <c r="P1260" s="7">
        <f>Table1[[#This Row],[NV_MA-1]]*$M$3</f>
        <v>258553043835.23334</v>
      </c>
    </row>
    <row r="1261" spans="1:16" x14ac:dyDescent="0.2">
      <c r="A1261" s="2">
        <v>42432</v>
      </c>
      <c r="B1261" s="3">
        <v>6404671328.3688602</v>
      </c>
      <c r="C1261" s="3">
        <f t="shared" si="114"/>
        <v>6206059062.8116751</v>
      </c>
      <c r="D1261" s="4">
        <f>LN(Table1[[#This Row],[NV]])</f>
        <v>22.580293456125819</v>
      </c>
      <c r="E1261" s="5">
        <v>575225</v>
      </c>
      <c r="F1261" s="5">
        <f t="shared" si="115"/>
        <v>330883800625</v>
      </c>
      <c r="G1261" s="8">
        <f t="shared" si="116"/>
        <v>259565784145.63333</v>
      </c>
      <c r="H1261" s="5">
        <f t="shared" si="117"/>
        <v>7628931.0810861541</v>
      </c>
      <c r="I1261" s="5">
        <f t="shared" si="118"/>
        <v>6680734.9527107468</v>
      </c>
      <c r="J1261" s="5">
        <f>Table1[[#This Row],[DAA 
(n)]]^1.5</f>
        <v>436271285.11341971</v>
      </c>
      <c r="K1261" s="5">
        <f t="shared" si="119"/>
        <v>363066170.6057983</v>
      </c>
      <c r="L1261" s="7">
        <f>LN(Table1[[#This Row],[NV]]/Table1[[#This Row],[NV_MA-1]])</f>
        <v>-3.701982554751345</v>
      </c>
      <c r="M1261" s="7">
        <f>LN(Table1[[#This Row],[NV]]/Table1[[#This Row],[NV_MA-2]])</f>
        <v>6.8655548938041724</v>
      </c>
      <c r="N1261" s="4">
        <f>LN(Table1[[#This Row],[NV]]/Table1[[#This Row],[NV_MA-3]])</f>
        <v>2.8701977923389212</v>
      </c>
      <c r="O1261" s="7">
        <f>LN(Table1[[#This Row],[NV]]/Table1[[#This Row],[Metcalfe
NV ~ n^2]])</f>
        <v>-3.9447396390496472</v>
      </c>
      <c r="P1261" s="7">
        <f>Table1[[#This Row],[NV_MA-1]]*$M$3</f>
        <v>259565784145.63333</v>
      </c>
    </row>
    <row r="1262" spans="1:16" x14ac:dyDescent="0.2">
      <c r="A1262" s="2">
        <v>42431</v>
      </c>
      <c r="B1262" s="3">
        <v>6461459062.3900805</v>
      </c>
      <c r="C1262" s="3">
        <f t="shared" si="114"/>
        <v>6181019190.6241846</v>
      </c>
      <c r="D1262" s="4">
        <f>LN(Table1[[#This Row],[NV]])</f>
        <v>22.589120990289249</v>
      </c>
      <c r="E1262" s="5">
        <v>553815</v>
      </c>
      <c r="F1262" s="5">
        <f t="shared" si="115"/>
        <v>306711054225</v>
      </c>
      <c r="G1262" s="8">
        <f t="shared" si="116"/>
        <v>263759214718</v>
      </c>
      <c r="H1262" s="5">
        <f t="shared" si="117"/>
        <v>7323974.0817128671</v>
      </c>
      <c r="I1262" s="5">
        <f t="shared" si="118"/>
        <v>6728820.66323872</v>
      </c>
      <c r="J1262" s="5">
        <f>Table1[[#This Row],[DAA 
(n)]]^1.5</f>
        <v>412142187.23107934</v>
      </c>
      <c r="K1262" s="5">
        <f t="shared" si="119"/>
        <v>367041728.39355862</v>
      </c>
      <c r="L1262" s="7">
        <f>LN(Table1[[#This Row],[NV]]/Table1[[#This Row],[NV_MA-1]])</f>
        <v>-3.7091814681565745</v>
      </c>
      <c r="M1262" s="7">
        <f>LN(Table1[[#This Row],[NV]]/Table1[[#This Row],[NV_MA-2]])</f>
        <v>6.8672105397982577</v>
      </c>
      <c r="N1262" s="4">
        <f>LN(Table1[[#This Row],[NV]]/Table1[[#This Row],[NV_MA-3]])</f>
        <v>2.8681348893890677</v>
      </c>
      <c r="O1262" s="7">
        <f>LN(Table1[[#This Row],[NV]]/Table1[[#This Row],[Metcalfe
NV ~ n^2]])</f>
        <v>-3.8600509595960624</v>
      </c>
      <c r="P1262" s="7">
        <f>Table1[[#This Row],[NV_MA-1]]*$M$3</f>
        <v>263759214718</v>
      </c>
    </row>
    <row r="1263" spans="1:16" x14ac:dyDescent="0.2">
      <c r="A1263" s="2">
        <v>42430</v>
      </c>
      <c r="B1263" s="3">
        <v>6608331737.8589897</v>
      </c>
      <c r="C1263" s="3">
        <f t="shared" si="114"/>
        <v>6153169539.7586756</v>
      </c>
      <c r="D1263" s="4">
        <f>LN(Table1[[#This Row],[NV]])</f>
        <v>22.611597074365488</v>
      </c>
      <c r="E1263" s="5">
        <v>561876</v>
      </c>
      <c r="F1263" s="5">
        <f t="shared" si="115"/>
        <v>315704639376</v>
      </c>
      <c r="G1263" s="8">
        <f t="shared" si="116"/>
        <v>266194725830.5</v>
      </c>
      <c r="H1263" s="5">
        <f t="shared" si="117"/>
        <v>7438696.8522249563</v>
      </c>
      <c r="I1263" s="5">
        <f t="shared" si="118"/>
        <v>6758542.3104094621</v>
      </c>
      <c r="J1263" s="5">
        <f>Table1[[#This Row],[DAA 
(n)]]^1.5</f>
        <v>421173194.72400951</v>
      </c>
      <c r="K1263" s="5">
        <f t="shared" si="119"/>
        <v>369429583.42202872</v>
      </c>
      <c r="L1263" s="7">
        <f>LN(Table1[[#This Row],[NV]]/Table1[[#This Row],[NV_MA-1]])</f>
        <v>-3.6958968555376197</v>
      </c>
      <c r="M1263" s="7">
        <f>LN(Table1[[#This Row],[NV]]/Table1[[#This Row],[NV_MA-2]])</f>
        <v>6.8852792841536274</v>
      </c>
      <c r="N1263" s="4">
        <f>LN(Table1[[#This Row],[NV]]/Table1[[#This Row],[NV_MA-3]])</f>
        <v>2.8841263667803703</v>
      </c>
      <c r="O1263" s="7">
        <f>LN(Table1[[#This Row],[NV]]/Table1[[#This Row],[Metcalfe
NV ~ n^2]])</f>
        <v>-3.8664758535579558</v>
      </c>
      <c r="P1263" s="7">
        <f>Table1[[#This Row],[NV_MA-1]]*$M$3</f>
        <v>266194725830.5</v>
      </c>
    </row>
    <row r="1264" spans="1:16" x14ac:dyDescent="0.2">
      <c r="A1264" s="2">
        <v>42429</v>
      </c>
      <c r="B1264" s="3">
        <v>6682642624.2051201</v>
      </c>
      <c r="C1264" s="3">
        <f t="shared" si="114"/>
        <v>6117908851.7419825</v>
      </c>
      <c r="D1264" s="4">
        <f>LN(Table1[[#This Row],[NV]])</f>
        <v>22.622779348690873</v>
      </c>
      <c r="E1264" s="5">
        <v>563571</v>
      </c>
      <c r="F1264" s="5">
        <f t="shared" si="115"/>
        <v>317612272041</v>
      </c>
      <c r="G1264" s="8">
        <f t="shared" si="116"/>
        <v>263482417275.43332</v>
      </c>
      <c r="H1264" s="5">
        <f t="shared" si="117"/>
        <v>7462834.5731005529</v>
      </c>
      <c r="I1264" s="5">
        <f t="shared" si="118"/>
        <v>6721807.0161259407</v>
      </c>
      <c r="J1264" s="5">
        <f>Table1[[#This Row],[DAA 
(n)]]^1.5</f>
        <v>423080448.33863258</v>
      </c>
      <c r="K1264" s="5">
        <f t="shared" si="119"/>
        <v>366617306.9349789</v>
      </c>
      <c r="L1264" s="7">
        <f>LN(Table1[[#This Row],[NV]]/Table1[[#This Row],[NV_MA-1]])</f>
        <v>-3.6744731264031052</v>
      </c>
      <c r="M1264" s="7">
        <f>LN(Table1[[#This Row],[NV]]/Table1[[#This Row],[NV_MA-2]])</f>
        <v>6.9019117711297735</v>
      </c>
      <c r="N1264" s="4">
        <f>LN(Table1[[#This Row],[NV]]/Table1[[#This Row],[NV_MA-3]])</f>
        <v>2.9029502471200468</v>
      </c>
      <c r="O1264" s="7">
        <f>LN(Table1[[#This Row],[NV]]/Table1[[#This Row],[Metcalfe
NV ~ n^2]])</f>
        <v>-3.8613178568095976</v>
      </c>
      <c r="P1264" s="7">
        <f>Table1[[#This Row],[NV_MA-1]]*$M$3</f>
        <v>263482417275.43332</v>
      </c>
    </row>
    <row r="1265" spans="1:16" x14ac:dyDescent="0.2">
      <c r="A1265" s="2">
        <v>42428</v>
      </c>
      <c r="B1265" s="3">
        <v>6609859969.2167797</v>
      </c>
      <c r="C1265" s="3">
        <f t="shared" si="114"/>
        <v>6085629813.3644056</v>
      </c>
      <c r="D1265" s="4">
        <f>LN(Table1[[#This Row],[NV]])</f>
        <v>22.611828305898282</v>
      </c>
      <c r="E1265" s="5">
        <v>497556</v>
      </c>
      <c r="F1265" s="5">
        <f t="shared" si="115"/>
        <v>247561973136</v>
      </c>
      <c r="G1265" s="8">
        <f t="shared" si="116"/>
        <v>260912695008.76666</v>
      </c>
      <c r="H1265" s="5">
        <f t="shared" si="117"/>
        <v>6526672.6154998727</v>
      </c>
      <c r="I1265" s="5">
        <f t="shared" si="118"/>
        <v>6687249.4884563275</v>
      </c>
      <c r="J1265" s="5">
        <f>Table1[[#This Row],[DAA 
(n)]]^1.5</f>
        <v>350964307.45256025</v>
      </c>
      <c r="K1265" s="5">
        <f t="shared" si="119"/>
        <v>363962976.9429915</v>
      </c>
      <c r="L1265" s="7">
        <f>LN(Table1[[#This Row],[NV]]/Table1[[#This Row],[NV_MA-1]])</f>
        <v>-3.6756233805304688</v>
      </c>
      <c r="M1265" s="7">
        <f>LN(Table1[[#This Row],[NV]]/Table1[[#This Row],[NV_MA-2]])</f>
        <v>6.8961150960835962</v>
      </c>
      <c r="N1265" s="4">
        <f>LN(Table1[[#This Row],[NV]]/Table1[[#This Row],[NV_MA-3]])</f>
        <v>2.8992655971653307</v>
      </c>
      <c r="O1265" s="7">
        <f>LN(Table1[[#This Row],[NV]]/Table1[[#This Row],[Metcalfe
NV ~ n^2]])</f>
        <v>-3.6230984782219915</v>
      </c>
      <c r="P1265" s="7">
        <f>Table1[[#This Row],[NV_MA-1]]*$M$3</f>
        <v>260912695008.76666</v>
      </c>
    </row>
    <row r="1266" spans="1:16" x14ac:dyDescent="0.2">
      <c r="A1266" s="2">
        <v>42427</v>
      </c>
      <c r="B1266" s="3">
        <v>6606052938.3496199</v>
      </c>
      <c r="C1266" s="3">
        <f t="shared" si="114"/>
        <v>6056594903.2616844</v>
      </c>
      <c r="D1266" s="4">
        <f>LN(Table1[[#This Row],[NV]])</f>
        <v>22.611252177559802</v>
      </c>
      <c r="E1266" s="5">
        <v>467543</v>
      </c>
      <c r="F1266" s="5">
        <f t="shared" si="115"/>
        <v>218596456849</v>
      </c>
      <c r="G1266" s="8">
        <f t="shared" si="116"/>
        <v>261998116431.70001</v>
      </c>
      <c r="H1266" s="5">
        <f t="shared" si="117"/>
        <v>6103889.1620813068</v>
      </c>
      <c r="I1266" s="5">
        <f t="shared" si="118"/>
        <v>6702205.581080473</v>
      </c>
      <c r="J1266" s="5">
        <f>Table1[[#This Row],[DAA 
(n)]]^1.5</f>
        <v>319692419.71706462</v>
      </c>
      <c r="K1266" s="5">
        <f t="shared" si="119"/>
        <v>365099058.16569507</v>
      </c>
      <c r="L1266" s="7">
        <f>LN(Table1[[#This Row],[NV]]/Table1[[#This Row],[NV_MA-1]])</f>
        <v>-3.6803509739298783</v>
      </c>
      <c r="M1266" s="7">
        <f>LN(Table1[[#This Row],[NV]]/Table1[[#This Row],[NV_MA-2]])</f>
        <v>6.893304956164104</v>
      </c>
      <c r="N1266" s="4">
        <f>LN(Table1[[#This Row],[NV]]/Table1[[#This Row],[NV_MA-3]])</f>
        <v>2.8955729105984669</v>
      </c>
      <c r="O1266" s="7">
        <f>LN(Table1[[#This Row],[NV]]/Table1[[#This Row],[Metcalfe
NV ~ n^2]])</f>
        <v>-3.4992410266216605</v>
      </c>
      <c r="P1266" s="7">
        <f>Table1[[#This Row],[NV_MA-1]]*$M$3</f>
        <v>261998116431.70001</v>
      </c>
    </row>
    <row r="1267" spans="1:16" x14ac:dyDescent="0.2">
      <c r="A1267" s="2">
        <v>42426</v>
      </c>
      <c r="B1267" s="3">
        <v>6586375896.8992205</v>
      </c>
      <c r="C1267" s="3">
        <f t="shared" si="114"/>
        <v>6027583564.1480818</v>
      </c>
      <c r="D1267" s="4">
        <f>LN(Table1[[#This Row],[NV]])</f>
        <v>22.608269094415988</v>
      </c>
      <c r="E1267" s="5">
        <v>476826</v>
      </c>
      <c r="F1267" s="5">
        <f t="shared" si="115"/>
        <v>227363034276</v>
      </c>
      <c r="G1267" s="8">
        <f t="shared" si="116"/>
        <v>263494404632.20001</v>
      </c>
      <c r="H1267" s="5">
        <f t="shared" si="117"/>
        <v>6234455.5686799688</v>
      </c>
      <c r="I1267" s="5">
        <f t="shared" si="118"/>
        <v>6723719.1974350372</v>
      </c>
      <c r="J1267" s="5">
        <f>Table1[[#This Row],[DAA 
(n)]]^1.5</f>
        <v>329260696.38158798</v>
      </c>
      <c r="K1267" s="5">
        <f t="shared" si="119"/>
        <v>366701383.06172901</v>
      </c>
      <c r="L1267" s="7">
        <f>LN(Table1[[#This Row],[NV]]/Table1[[#This Row],[NV_MA-1]])</f>
        <v>-3.6890288754939702</v>
      </c>
      <c r="M1267" s="7">
        <f>LN(Table1[[#This Row],[NV]]/Table1[[#This Row],[NV_MA-2]])</f>
        <v>6.8871170830154647</v>
      </c>
      <c r="N1267" s="4">
        <f>LN(Table1[[#This Row],[NV]]/Table1[[#This Row],[NV_MA-3]])</f>
        <v>2.8882106897378876</v>
      </c>
      <c r="O1267" s="7">
        <f>LN(Table1[[#This Row],[NV]]/Table1[[#This Row],[Metcalfe
NV ~ n^2]])</f>
        <v>-3.5415447524798171</v>
      </c>
      <c r="P1267" s="7">
        <f>Table1[[#This Row],[NV_MA-1]]*$M$3</f>
        <v>263494404632.20001</v>
      </c>
    </row>
    <row r="1268" spans="1:16" x14ac:dyDescent="0.2">
      <c r="A1268" s="2">
        <v>42425</v>
      </c>
      <c r="B1268" s="3">
        <v>6467867594.8787603</v>
      </c>
      <c r="C1268" s="3">
        <f t="shared" si="114"/>
        <v>6007115597.6205692</v>
      </c>
      <c r="D1268" s="4">
        <f>LN(Table1[[#This Row],[NV]])</f>
        <v>22.590112307653776</v>
      </c>
      <c r="E1268" s="5">
        <v>529925</v>
      </c>
      <c r="F1268" s="5">
        <f t="shared" si="115"/>
        <v>280820505625</v>
      </c>
      <c r="G1268" s="8">
        <f t="shared" si="116"/>
        <v>265330060994.20001</v>
      </c>
      <c r="H1268" s="5">
        <f t="shared" si="117"/>
        <v>6984671.5692154411</v>
      </c>
      <c r="I1268" s="5">
        <f t="shared" si="118"/>
        <v>6749444.4754682286</v>
      </c>
      <c r="J1268" s="5">
        <f>Table1[[#This Row],[DAA 
(n)]]^1.5</f>
        <v>385763925.79313135</v>
      </c>
      <c r="K1268" s="5">
        <f t="shared" si="119"/>
        <v>368640152.16583037</v>
      </c>
      <c r="L1268" s="7">
        <f>LN(Table1[[#This Row],[NV]]/Table1[[#This Row],[NV_MA-1]])</f>
        <v>-3.7141280934564245</v>
      </c>
      <c r="M1268" s="7">
        <f>LN(Table1[[#This Row],[NV]]/Table1[[#This Row],[NV_MA-2]])</f>
        <v>6.865141548122522</v>
      </c>
      <c r="N1268" s="4">
        <f>LN(Table1[[#This Row],[NV]]/Table1[[#This Row],[NV_MA-3]])</f>
        <v>2.8647807788458834</v>
      </c>
      <c r="O1268" s="7">
        <f>LN(Table1[[#This Row],[NV]]/Table1[[#This Row],[Metcalfe
NV ~ n^2]])</f>
        <v>-3.770869224508099</v>
      </c>
      <c r="P1268" s="7">
        <f>Table1[[#This Row],[NV_MA-1]]*$M$3</f>
        <v>265330060994.20001</v>
      </c>
    </row>
    <row r="1269" spans="1:16" x14ac:dyDescent="0.2">
      <c r="A1269" s="2">
        <v>42424</v>
      </c>
      <c r="B1269" s="3">
        <v>6464764199.5894499</v>
      </c>
      <c r="C1269" s="3">
        <f t="shared" si="114"/>
        <v>5988789510.1398134</v>
      </c>
      <c r="D1269" s="4">
        <f>LN(Table1[[#This Row],[NV]])</f>
        <v>22.589632375123692</v>
      </c>
      <c r="E1269" s="5">
        <v>466104</v>
      </c>
      <c r="F1269" s="5">
        <f t="shared" si="115"/>
        <v>217252938816</v>
      </c>
      <c r="G1269" s="8">
        <f t="shared" si="116"/>
        <v>265262459075.5</v>
      </c>
      <c r="H1269" s="5">
        <f t="shared" si="117"/>
        <v>6083665.878967477</v>
      </c>
      <c r="I1269" s="5">
        <f t="shared" si="118"/>
        <v>6748538.4578267979</v>
      </c>
      <c r="J1269" s="5">
        <f>Table1[[#This Row],[DAA 
(n)]]^1.5</f>
        <v>318217635.89388436</v>
      </c>
      <c r="K1269" s="5">
        <f t="shared" si="119"/>
        <v>368570440.39063543</v>
      </c>
      <c r="L1269" s="7">
        <f>LN(Table1[[#This Row],[NV]]/Table1[[#This Row],[NV_MA-1]])</f>
        <v>-3.7143532092806226</v>
      </c>
      <c r="M1269" s="7">
        <f>LN(Table1[[#This Row],[NV]]/Table1[[#This Row],[NV_MA-2]])</f>
        <v>6.864795860486252</v>
      </c>
      <c r="N1269" s="4">
        <f>LN(Table1[[#This Row],[NV]]/Table1[[#This Row],[NV_MA-3]])</f>
        <v>2.8644899694133423</v>
      </c>
      <c r="O1269" s="7">
        <f>LN(Table1[[#This Row],[NV]]/Table1[[#This Row],[Metcalfe
NV ~ n^2]])</f>
        <v>-3.5146957532231009</v>
      </c>
      <c r="P1269" s="7">
        <f>Table1[[#This Row],[NV_MA-1]]*$M$3</f>
        <v>265262459075.5</v>
      </c>
    </row>
    <row r="1270" spans="1:16" x14ac:dyDescent="0.2">
      <c r="A1270" s="2">
        <v>42423</v>
      </c>
      <c r="B1270" s="3">
        <v>6403107527.81565</v>
      </c>
      <c r="C1270" s="3">
        <f t="shared" si="114"/>
        <v>5970939845.7880955</v>
      </c>
      <c r="D1270" s="4">
        <f>LN(Table1[[#This Row],[NV]])</f>
        <v>22.580049260691382</v>
      </c>
      <c r="E1270" s="5">
        <v>550408</v>
      </c>
      <c r="F1270" s="5">
        <f t="shared" si="115"/>
        <v>302948966464</v>
      </c>
      <c r="G1270" s="8">
        <f t="shared" si="116"/>
        <v>267345342488.83334</v>
      </c>
      <c r="H1270" s="5">
        <f t="shared" si="117"/>
        <v>7275521.4185696039</v>
      </c>
      <c r="I1270" s="5">
        <f t="shared" si="118"/>
        <v>6778089.4042728702</v>
      </c>
      <c r="J1270" s="5">
        <f>Table1[[#This Row],[DAA 
(n)]]^1.5</f>
        <v>408344872.29977292</v>
      </c>
      <c r="K1270" s="5">
        <f t="shared" si="119"/>
        <v>370784838.96178561</v>
      </c>
      <c r="L1270" s="7">
        <f>LN(Table1[[#This Row],[NV]]/Table1[[#This Row],[NV_MA-1]])</f>
        <v>-3.7317578164725242</v>
      </c>
      <c r="M1270" s="7">
        <f>LN(Table1[[#This Row],[NV]]/Table1[[#This Row],[NV_MA-2]])</f>
        <v>6.8508434392673534</v>
      </c>
      <c r="N1270" s="4">
        <f>LN(Table1[[#This Row],[NV]]/Table1[[#This Row],[NV_MA-3]])</f>
        <v>2.8489167572451448</v>
      </c>
      <c r="O1270" s="7">
        <f>LN(Table1[[#This Row],[NV]]/Table1[[#This Row],[Metcalfe
NV ~ n^2]])</f>
        <v>-3.8567809400673405</v>
      </c>
      <c r="P1270" s="7">
        <f>Table1[[#This Row],[NV_MA-1]]*$M$3</f>
        <v>267345342488.83334</v>
      </c>
    </row>
    <row r="1271" spans="1:16" x14ac:dyDescent="0.2">
      <c r="A1271" s="2">
        <v>42422</v>
      </c>
      <c r="B1271" s="3">
        <v>6668436550.1579399</v>
      </c>
      <c r="C1271" s="3">
        <f t="shared" si="114"/>
        <v>5960869578.8563337</v>
      </c>
      <c r="D1271" s="4">
        <f>LN(Table1[[#This Row],[NV]])</f>
        <v>22.620651269121733</v>
      </c>
      <c r="E1271" s="5">
        <v>537212</v>
      </c>
      <c r="F1271" s="5">
        <f t="shared" si="115"/>
        <v>288596732944</v>
      </c>
      <c r="G1271" s="8">
        <f t="shared" si="116"/>
        <v>265342466330.73334</v>
      </c>
      <c r="H1271" s="5">
        <f t="shared" si="117"/>
        <v>7088054.6791216424</v>
      </c>
      <c r="I1271" s="5">
        <f t="shared" si="118"/>
        <v>6750895.6219736319</v>
      </c>
      <c r="J1271" s="5">
        <f>Table1[[#This Row],[DAA 
(n)]]^1.5</f>
        <v>393748178.53332597</v>
      </c>
      <c r="K1271" s="5">
        <f t="shared" si="119"/>
        <v>368705202.51933235</v>
      </c>
      <c r="L1271" s="7">
        <f>LN(Table1[[#This Row],[NV]]/Table1[[#This Row],[NV_MA-1]])</f>
        <v>-3.6836358852530391</v>
      </c>
      <c r="M1271" s="7">
        <f>LN(Table1[[#This Row],[NV]]/Table1[[#This Row],[NV_MA-2]])</f>
        <v>6.8954655303380283</v>
      </c>
      <c r="N1271" s="4">
        <f>LN(Table1[[#This Row],[NV]]/Table1[[#This Row],[NV_MA-3]])</f>
        <v>2.8951432955766294</v>
      </c>
      <c r="O1271" s="7">
        <f>LN(Table1[[#This Row],[NV]]/Table1[[#This Row],[Metcalfe
NV ~ n^2]])</f>
        <v>-3.7676448937400115</v>
      </c>
      <c r="P1271" s="7">
        <f>Table1[[#This Row],[NV_MA-1]]*$M$3</f>
        <v>265342466330.73334</v>
      </c>
    </row>
    <row r="1272" spans="1:16" x14ac:dyDescent="0.2">
      <c r="A1272" s="2">
        <v>42421</v>
      </c>
      <c r="B1272" s="3">
        <v>6685078456.7543001</v>
      </c>
      <c r="C1272" s="3">
        <f t="shared" si="114"/>
        <v>5933292241.6620169</v>
      </c>
      <c r="D1272" s="4">
        <f>LN(Table1[[#This Row],[NV]])</f>
        <v>22.623143783669939</v>
      </c>
      <c r="E1272" s="5">
        <v>531113</v>
      </c>
      <c r="F1272" s="5">
        <f t="shared" si="115"/>
        <v>282081018769</v>
      </c>
      <c r="G1272" s="8">
        <f t="shared" si="116"/>
        <v>262969934187.79999</v>
      </c>
      <c r="H1272" s="5">
        <f t="shared" si="117"/>
        <v>7001519.3228965979</v>
      </c>
      <c r="I1272" s="5">
        <f t="shared" si="118"/>
        <v>6717500.3094446016</v>
      </c>
      <c r="J1272" s="5">
        <f>Table1[[#This Row],[DAA 
(n)]]^1.5</f>
        <v>387061876.34725815</v>
      </c>
      <c r="K1272" s="5">
        <f t="shared" si="119"/>
        <v>366193662.82073629</v>
      </c>
      <c r="L1272" s="7">
        <f>LN(Table1[[#This Row],[NV]]/Table1[[#This Row],[NV_MA-1]])</f>
        <v>-3.6721617602417935</v>
      </c>
      <c r="M1272" s="7">
        <f>LN(Table1[[#This Row],[NV]]/Table1[[#This Row],[NV_MA-2]])</f>
        <v>6.9029171181327138</v>
      </c>
      <c r="N1272" s="4">
        <f>LN(Table1[[#This Row],[NV]]/Table1[[#This Row],[NV_MA-3]])</f>
        <v>2.9044708988560166</v>
      </c>
      <c r="O1272" s="7">
        <f>LN(Table1[[#This Row],[NV]]/Table1[[#This Row],[Metcalfe
NV ~ n^2]])</f>
        <v>-3.7423163835509636</v>
      </c>
      <c r="P1272" s="7">
        <f>Table1[[#This Row],[NV_MA-1]]*$M$3</f>
        <v>262969934187.79999</v>
      </c>
    </row>
    <row r="1273" spans="1:16" x14ac:dyDescent="0.2">
      <c r="A1273" s="2">
        <v>42420</v>
      </c>
      <c r="B1273" s="3">
        <v>6706178212.6384001</v>
      </c>
      <c r="C1273" s="3">
        <f t="shared" si="114"/>
        <v>5902420337.3634291</v>
      </c>
      <c r="D1273" s="4">
        <f>LN(Table1[[#This Row],[NV]])</f>
        <v>22.626295059739991</v>
      </c>
      <c r="E1273" s="5">
        <v>489626</v>
      </c>
      <c r="F1273" s="5">
        <f t="shared" si="115"/>
        <v>239733619876</v>
      </c>
      <c r="G1273" s="8">
        <f t="shared" si="116"/>
        <v>261917775770.70001</v>
      </c>
      <c r="H1273" s="5">
        <f t="shared" si="117"/>
        <v>6414784.6630188636</v>
      </c>
      <c r="I1273" s="5">
        <f t="shared" si="118"/>
        <v>6703065.3018270265</v>
      </c>
      <c r="J1273" s="5">
        <f>Table1[[#This Row],[DAA 
(n)]]^1.5</f>
        <v>342607374.94310623</v>
      </c>
      <c r="K1273" s="5">
        <f t="shared" si="119"/>
        <v>365094961.35653442</v>
      </c>
      <c r="L1273" s="7">
        <f>LN(Table1[[#This Row],[NV]]/Table1[[#This Row],[NV_MA-1]])</f>
        <v>-3.6650013987753964</v>
      </c>
      <c r="M1273" s="7">
        <f>LN(Table1[[#This Row],[NV]]/Table1[[#This Row],[NV_MA-2]])</f>
        <v>6.9082195722681732</v>
      </c>
      <c r="N1273" s="4">
        <f>LN(Table1[[#This Row],[NV]]/Table1[[#This Row],[NV_MA-3]])</f>
        <v>2.910627013930982</v>
      </c>
      <c r="O1273" s="7">
        <f>LN(Table1[[#This Row],[NV]]/Table1[[#This Row],[Metcalfe
NV ~ n^2]])</f>
        <v>-3.576499166950847</v>
      </c>
      <c r="P1273" s="7">
        <f>Table1[[#This Row],[NV_MA-1]]*$M$3</f>
        <v>261917775770.70001</v>
      </c>
    </row>
    <row r="1274" spans="1:16" x14ac:dyDescent="0.2">
      <c r="A1274" s="2">
        <v>42419</v>
      </c>
      <c r="B1274" s="3">
        <v>6391241912.0193005</v>
      </c>
      <c r="C1274" s="3">
        <f t="shared" si="114"/>
        <v>5885017904.1635742</v>
      </c>
      <c r="D1274" s="4">
        <f>LN(Table1[[#This Row],[NV]])</f>
        <v>22.578194438880555</v>
      </c>
      <c r="E1274" s="5">
        <v>523596</v>
      </c>
      <c r="F1274" s="5">
        <f t="shared" si="115"/>
        <v>274152771216</v>
      </c>
      <c r="G1274" s="8">
        <f t="shared" si="116"/>
        <v>262654619668.29999</v>
      </c>
      <c r="H1274" s="5">
        <f t="shared" si="117"/>
        <v>6894961.1887781899</v>
      </c>
      <c r="I1274" s="5">
        <f t="shared" si="118"/>
        <v>6713458.3952526366</v>
      </c>
      <c r="J1274" s="5">
        <f>Table1[[#This Row],[DAA 
(n)]]^1.5</f>
        <v>378873718.27247757</v>
      </c>
      <c r="K1274" s="5">
        <f t="shared" si="119"/>
        <v>365875968.08559227</v>
      </c>
      <c r="L1274" s="7">
        <f>LN(Table1[[#This Row],[NV]]/Table1[[#This Row],[NV_MA-1]])</f>
        <v>-3.7159113339968521</v>
      </c>
      <c r="M1274" s="7">
        <f>LN(Table1[[#This Row],[NV]]/Table1[[#This Row],[NV_MA-2]])</f>
        <v>6.8585696535817933</v>
      </c>
      <c r="N1274" s="4">
        <f>LN(Table1[[#This Row],[NV]]/Table1[[#This Row],[NV_MA-3]])</f>
        <v>2.8603894899614581</v>
      </c>
      <c r="O1274" s="7">
        <f>LN(Table1[[#This Row],[NV]]/Table1[[#This Row],[Metcalfe
NV ~ n^2]])</f>
        <v>-3.7587569082580412</v>
      </c>
      <c r="P1274" s="7">
        <f>Table1[[#This Row],[NV_MA-1]]*$M$3</f>
        <v>262654619668.29999</v>
      </c>
    </row>
    <row r="1275" spans="1:16" x14ac:dyDescent="0.2">
      <c r="A1275" s="2">
        <v>42418</v>
      </c>
      <c r="B1275" s="3">
        <v>6415045581.9678297</v>
      </c>
      <c r="C1275" s="3">
        <f t="shared" si="114"/>
        <v>5883768717.9758015</v>
      </c>
      <c r="D1275" s="4">
        <f>LN(Table1[[#This Row],[NV]])</f>
        <v>22.581911940517656</v>
      </c>
      <c r="E1275" s="5">
        <v>496326</v>
      </c>
      <c r="F1275" s="5">
        <f t="shared" si="115"/>
        <v>246339498276</v>
      </c>
      <c r="G1275" s="8">
        <f t="shared" si="116"/>
        <v>266494229187.23334</v>
      </c>
      <c r="H1275" s="5">
        <f t="shared" si="117"/>
        <v>6509309.6571133649</v>
      </c>
      <c r="I1275" s="5">
        <f t="shared" si="118"/>
        <v>6761166.20546728</v>
      </c>
      <c r="J1275" s="5">
        <f>Table1[[#This Row],[DAA 
(n)]]^1.5</f>
        <v>349663692.4550994</v>
      </c>
      <c r="K1275" s="5">
        <f t="shared" si="119"/>
        <v>369676421.73575908</v>
      </c>
      <c r="L1275" s="7">
        <f>LN(Table1[[#This Row],[NV]]/Table1[[#This Row],[NV_MA-1]])</f>
        <v>-3.7267064857185246</v>
      </c>
      <c r="M1275" s="7">
        <f>LN(Table1[[#This Row],[NV]]/Table1[[#This Row],[NV_MA-2]])</f>
        <v>6.8552059917759465</v>
      </c>
      <c r="N1275" s="4">
        <f>LN(Table1[[#This Row],[NV]]/Table1[[#This Row],[NV_MA-3]])</f>
        <v>2.8537732953939869</v>
      </c>
      <c r="O1275" s="7">
        <f>LN(Table1[[#This Row],[NV]]/Table1[[#This Row],[Metcalfe
NV ~ n^2]])</f>
        <v>-3.6480645552265329</v>
      </c>
      <c r="P1275" s="7">
        <f>Table1[[#This Row],[NV_MA-1]]*$M$3</f>
        <v>266494229187.23334</v>
      </c>
    </row>
    <row r="1276" spans="1:16" x14ac:dyDescent="0.2">
      <c r="A1276" s="2">
        <v>42417</v>
      </c>
      <c r="B1276" s="3">
        <v>6322452452.6137199</v>
      </c>
      <c r="C1276" s="3">
        <f t="shared" si="114"/>
        <v>5860298096.8817587</v>
      </c>
      <c r="D1276" s="4">
        <f>LN(Table1[[#This Row],[NV]])</f>
        <v>22.567373016134322</v>
      </c>
      <c r="E1276" s="5">
        <v>537228</v>
      </c>
      <c r="F1276" s="5">
        <f t="shared" si="115"/>
        <v>288613923984</v>
      </c>
      <c r="G1276" s="8">
        <f t="shared" si="116"/>
        <v>264317467053.23334</v>
      </c>
      <c r="H1276" s="5">
        <f t="shared" si="117"/>
        <v>7088281.7857292099</v>
      </c>
      <c r="I1276" s="5">
        <f t="shared" si="118"/>
        <v>6728012.2412489615</v>
      </c>
      <c r="J1276" s="5">
        <f>Table1[[#This Row],[DAA 
(n)]]^1.5</f>
        <v>393765769.40368587</v>
      </c>
      <c r="K1276" s="5">
        <f t="shared" si="119"/>
        <v>367272283.02191508</v>
      </c>
      <c r="L1276" s="7">
        <f>LN(Table1[[#This Row],[NV]]/Table1[[#This Row],[NV_MA-1]])</f>
        <v>-3.7330437282190689</v>
      </c>
      <c r="M1276" s="7">
        <f>LN(Table1[[#This Row],[NV]]/Table1[[#This Row],[NV_MA-2]])</f>
        <v>6.8455827160526379</v>
      </c>
      <c r="N1276" s="4">
        <f>LN(Table1[[#This Row],[NV]]/Table1[[#This Row],[NV_MA-3]])</f>
        <v>2.8457589696077505</v>
      </c>
      <c r="O1276" s="7">
        <f>LN(Table1[[#This Row],[NV]]/Table1[[#This Row],[Metcalfe
NV ~ n^2]])</f>
        <v>-3.8209827126408333</v>
      </c>
      <c r="P1276" s="7">
        <f>Table1[[#This Row],[NV_MA-1]]*$M$3</f>
        <v>264317467053.23334</v>
      </c>
    </row>
    <row r="1277" spans="1:16" x14ac:dyDescent="0.2">
      <c r="A1277" s="2">
        <v>42416</v>
      </c>
      <c r="B1277" s="3">
        <v>6194695258.1651402</v>
      </c>
      <c r="C1277" s="3">
        <f t="shared" si="114"/>
        <v>5843245727.8204212</v>
      </c>
      <c r="D1277" s="4">
        <f>LN(Table1[[#This Row],[NV]])</f>
        <v>22.546959159238096</v>
      </c>
      <c r="E1277" s="5">
        <v>481206</v>
      </c>
      <c r="F1277" s="5">
        <f t="shared" si="115"/>
        <v>231559214436</v>
      </c>
      <c r="G1277" s="8">
        <f t="shared" si="116"/>
        <v>262280507941.26666</v>
      </c>
      <c r="H1277" s="5">
        <f t="shared" si="117"/>
        <v>6296123.7164623607</v>
      </c>
      <c r="I1277" s="5">
        <f t="shared" si="118"/>
        <v>6699621.2734942911</v>
      </c>
      <c r="J1277" s="5">
        <f>Table1[[#This Row],[DAA 
(n)]]^1.5</f>
        <v>333807853.92481375</v>
      </c>
      <c r="K1277" s="5">
        <f t="shared" si="119"/>
        <v>365127258.74089801</v>
      </c>
      <c r="L1277" s="7">
        <f>LN(Table1[[#This Row],[NV]]/Table1[[#This Row],[NV_MA-1]])</f>
        <v>-3.745721249739296</v>
      </c>
      <c r="M1277" s="7">
        <f>LN(Table1[[#This Row],[NV]]/Table1[[#This Row],[NV_MA-2]])</f>
        <v>6.8293976028187098</v>
      </c>
      <c r="N1277" s="4">
        <f>LN(Table1[[#This Row],[NV]]/Table1[[#This Row],[NV_MA-3]])</f>
        <v>2.8312026543723885</v>
      </c>
      <c r="O1277" s="7">
        <f>LN(Table1[[#This Row],[NV]]/Table1[[#This Row],[Metcalfe
NV ~ n^2]])</f>
        <v>-3.6211423044276172</v>
      </c>
      <c r="P1277" s="7">
        <f>Table1[[#This Row],[NV_MA-1]]*$M$3</f>
        <v>262280507941.26666</v>
      </c>
    </row>
    <row r="1278" spans="1:16" x14ac:dyDescent="0.2">
      <c r="A1278" s="2">
        <v>42415</v>
      </c>
      <c r="B1278" s="3">
        <v>6075100823.4099703</v>
      </c>
      <c r="C1278" s="3">
        <f t="shared" si="114"/>
        <v>5829197427.3608551</v>
      </c>
      <c r="D1278" s="4">
        <f>LN(Table1[[#This Row],[NV]])</f>
        <v>22.52746442248139</v>
      </c>
      <c r="E1278" s="5">
        <v>498129</v>
      </c>
      <c r="F1278" s="5">
        <f t="shared" si="115"/>
        <v>248132500641</v>
      </c>
      <c r="G1278" s="8">
        <f t="shared" si="116"/>
        <v>263635204326.20001</v>
      </c>
      <c r="H1278" s="5">
        <f t="shared" si="117"/>
        <v>6534762.2518386953</v>
      </c>
      <c r="I1278" s="5">
        <f t="shared" si="118"/>
        <v>6718700.4100242741</v>
      </c>
      <c r="J1278" s="5">
        <f>Table1[[#This Row],[DAA 
(n)]]^1.5</f>
        <v>351570753.06657755</v>
      </c>
      <c r="K1278" s="5">
        <f t="shared" si="119"/>
        <v>366561930.35593921</v>
      </c>
      <c r="L1278" s="7">
        <f>LN(Table1[[#This Row],[NV]]/Table1[[#This Row],[NV_MA-1]])</f>
        <v>-3.7703677602481687</v>
      </c>
      <c r="M1278" s="7">
        <f>LN(Table1[[#This Row],[NV]]/Table1[[#This Row],[NV_MA-2]])</f>
        <v>6.8070591200500141</v>
      </c>
      <c r="N1278" s="4">
        <f>LN(Table1[[#This Row],[NV]]/Table1[[#This Row],[NV_MA-3]])</f>
        <v>2.8077863796867213</v>
      </c>
      <c r="O1278" s="7">
        <f>LN(Table1[[#This Row],[NV]]/Table1[[#This Row],[Metcalfe
NV ~ n^2]])</f>
        <v>-3.7097642947332083</v>
      </c>
      <c r="P1278" s="7">
        <f>Table1[[#This Row],[NV_MA-1]]*$M$3</f>
        <v>263635204326.20001</v>
      </c>
    </row>
    <row r="1279" spans="1:16" x14ac:dyDescent="0.2">
      <c r="A1279" s="2">
        <v>42414</v>
      </c>
      <c r="B1279" s="3">
        <v>6178287275.9265499</v>
      </c>
      <c r="C1279" s="3">
        <f t="shared" si="114"/>
        <v>5821898877.3861275</v>
      </c>
      <c r="D1279" s="4">
        <f>LN(Table1[[#This Row],[NV]])</f>
        <v>22.544306930187965</v>
      </c>
      <c r="E1279" s="5">
        <v>496649</v>
      </c>
      <c r="F1279" s="5">
        <f t="shared" si="115"/>
        <v>246660229201</v>
      </c>
      <c r="G1279" s="8">
        <f t="shared" si="116"/>
        <v>264075173452.70001</v>
      </c>
      <c r="H1279" s="5">
        <f t="shared" si="117"/>
        <v>6513868.9033959201</v>
      </c>
      <c r="I1279" s="5">
        <f t="shared" si="118"/>
        <v>6724860.3862761157</v>
      </c>
      <c r="J1279" s="5">
        <f>Table1[[#This Row],[DAA 
(n)]]^1.5</f>
        <v>350005080.20948356</v>
      </c>
      <c r="K1279" s="5">
        <f t="shared" si="119"/>
        <v>367026421.8433646</v>
      </c>
      <c r="L1279" s="7">
        <f>LN(Table1[[#This Row],[NV]]/Table1[[#This Row],[NV_MA-1]])</f>
        <v>-3.7551927172986606</v>
      </c>
      <c r="M1279" s="7">
        <f>LN(Table1[[#This Row],[NV]]/Table1[[#This Row],[NV_MA-2]])</f>
        <v>6.822985207356326</v>
      </c>
      <c r="N1279" s="4">
        <f>LN(Table1[[#This Row],[NV]]/Table1[[#This Row],[NV_MA-3]])</f>
        <v>2.8233625326369629</v>
      </c>
      <c r="O1279" s="7">
        <f>LN(Table1[[#This Row],[NV]]/Table1[[#This Row],[Metcalfe
NV ~ n^2]])</f>
        <v>-3.6869707061142147</v>
      </c>
      <c r="P1279" s="7">
        <f>Table1[[#This Row],[NV_MA-1]]*$M$3</f>
        <v>264075173452.70001</v>
      </c>
    </row>
    <row r="1280" spans="1:16" x14ac:dyDescent="0.2">
      <c r="A1280" s="2">
        <v>42413</v>
      </c>
      <c r="B1280" s="3">
        <v>5924880939.0625095</v>
      </c>
      <c r="C1280" s="3">
        <f t="shared" si="114"/>
        <v>5800932246.282444</v>
      </c>
      <c r="D1280" s="4">
        <f>LN(Table1[[#This Row],[NV]])</f>
        <v>22.502426429092711</v>
      </c>
      <c r="E1280" s="5">
        <v>448353</v>
      </c>
      <c r="F1280" s="5">
        <f t="shared" si="115"/>
        <v>201020412609</v>
      </c>
      <c r="G1280" s="8">
        <f t="shared" si="116"/>
        <v>261480550900.70001</v>
      </c>
      <c r="H1280" s="5">
        <f t="shared" si="117"/>
        <v>5834568.3017664654</v>
      </c>
      <c r="I1280" s="5">
        <f t="shared" si="118"/>
        <v>6684766.228178421</v>
      </c>
      <c r="J1280" s="5">
        <f>Table1[[#This Row],[DAA 
(n)]]^1.5</f>
        <v>300213432.50175065</v>
      </c>
      <c r="K1280" s="5">
        <f t="shared" si="119"/>
        <v>364138679.10312641</v>
      </c>
      <c r="L1280" s="7">
        <f>LN(Table1[[#This Row],[NV]]/Table1[[#This Row],[NV_MA-1]])</f>
        <v>-3.7871993134519832</v>
      </c>
      <c r="M1280" s="7">
        <f>LN(Table1[[#This Row],[NV]]/Table1[[#This Row],[NV_MA-2]])</f>
        <v>6.7870846307927994</v>
      </c>
      <c r="N1280" s="4">
        <f>LN(Table1[[#This Row],[NV]]/Table1[[#This Row],[NV_MA-3]])</f>
        <v>2.789381089501592</v>
      </c>
      <c r="O1280" s="7">
        <f>LN(Table1[[#This Row],[NV]]/Table1[[#This Row],[Metcalfe
NV ~ n^2]])</f>
        <v>-3.5242458660250451</v>
      </c>
      <c r="P1280" s="7">
        <f>Table1[[#This Row],[NV_MA-1]]*$M$3</f>
        <v>261480550900.70001</v>
      </c>
    </row>
    <row r="1281" spans="1:16" x14ac:dyDescent="0.2">
      <c r="A1281" s="2">
        <v>42412</v>
      </c>
      <c r="B1281" s="3">
        <v>5812313598.53613</v>
      </c>
      <c r="C1281" s="3">
        <f t="shared" si="114"/>
        <v>5819548268.2145033</v>
      </c>
      <c r="D1281" s="4">
        <f>LN(Table1[[#This Row],[NV]])</f>
        <v>22.483244538276608</v>
      </c>
      <c r="E1281" s="5">
        <v>470121</v>
      </c>
      <c r="F1281" s="5">
        <f t="shared" si="115"/>
        <v>221013754641</v>
      </c>
      <c r="G1281" s="8">
        <f t="shared" si="116"/>
        <v>260878872563.73334</v>
      </c>
      <c r="H1281" s="5">
        <f t="shared" si="117"/>
        <v>6140130.6822515456</v>
      </c>
      <c r="I1281" s="5">
        <f t="shared" si="118"/>
        <v>6675158.3628036389</v>
      </c>
      <c r="J1281" s="5">
        <f>Table1[[#This Row],[DAA 
(n)]]^1.5</f>
        <v>322340204.35803813</v>
      </c>
      <c r="K1281" s="5">
        <f t="shared" si="119"/>
        <v>363456885.30849582</v>
      </c>
      <c r="L1281" s="7">
        <f>LN(Table1[[#This Row],[NV]]/Table1[[#This Row],[NV_MA-1]])</f>
        <v>-3.8040775084753715</v>
      </c>
      <c r="M1281" s="7">
        <f>LN(Table1[[#This Row],[NV]]/Table1[[#This Row],[NV_MA-2]])</f>
        <v>6.7693410515428596</v>
      </c>
      <c r="N1281" s="4">
        <f>LN(Table1[[#This Row],[NV]]/Table1[[#This Row],[NV_MA-3]])</f>
        <v>2.7720733002538109</v>
      </c>
      <c r="O1281" s="7">
        <f>LN(Table1[[#This Row],[NV]]/Table1[[#This Row],[Metcalfe
NV ~ n^2]])</f>
        <v>-3.6382462364454087</v>
      </c>
      <c r="P1281" s="7">
        <f>Table1[[#This Row],[NV_MA-1]]*$M$3</f>
        <v>260878872563.73334</v>
      </c>
    </row>
    <row r="1282" spans="1:16" x14ac:dyDescent="0.2">
      <c r="A1282" s="2">
        <v>42411</v>
      </c>
      <c r="B1282" s="3">
        <v>5739921253.4132299</v>
      </c>
      <c r="C1282" s="3">
        <f t="shared" si="114"/>
        <v>5843119277.7030172</v>
      </c>
      <c r="D1282" s="4">
        <f>LN(Table1[[#This Row],[NV]])</f>
        <v>22.470711328266226</v>
      </c>
      <c r="E1282" s="5">
        <v>496667</v>
      </c>
      <c r="F1282" s="5">
        <f t="shared" si="115"/>
        <v>246678108889</v>
      </c>
      <c r="G1282" s="8">
        <f t="shared" si="116"/>
        <v>259684400929.86667</v>
      </c>
      <c r="H1282" s="5">
        <f t="shared" si="117"/>
        <v>6514122.98522083</v>
      </c>
      <c r="I1282" s="5">
        <f t="shared" si="118"/>
        <v>6656564.1161667639</v>
      </c>
      <c r="J1282" s="5">
        <f>Table1[[#This Row],[DAA 
(n)]]^1.5</f>
        <v>350024108.18052727</v>
      </c>
      <c r="K1282" s="5">
        <f t="shared" si="119"/>
        <v>362121864.89886689</v>
      </c>
      <c r="L1282" s="7">
        <f>LN(Table1[[#This Row],[NV]]/Table1[[#This Row],[NV_MA-1]])</f>
        <v>-3.8120215598146689</v>
      </c>
      <c r="M1282" s="7">
        <f>LN(Table1[[#This Row],[NV]]/Table1[[#This Row],[NV_MA-2]])</f>
        <v>6.7595973173445163</v>
      </c>
      <c r="N1282" s="4">
        <f>LN(Table1[[#This Row],[NV]]/Table1[[#This Row],[NV_MA-3]])</f>
        <v>2.763219971760809</v>
      </c>
      <c r="O1282" s="7">
        <f>LN(Table1[[#This Row],[NV]]/Table1[[#This Row],[Metcalfe
NV ~ n^2]])</f>
        <v>-3.760638792522268</v>
      </c>
      <c r="P1282" s="7">
        <f>Table1[[#This Row],[NV_MA-1]]*$M$3</f>
        <v>259684400929.86667</v>
      </c>
    </row>
    <row r="1283" spans="1:16" x14ac:dyDescent="0.2">
      <c r="A1283" s="2">
        <v>42410</v>
      </c>
      <c r="B1283" s="3">
        <v>5760041302.2852802</v>
      </c>
      <c r="C1283" s="3">
        <f t="shared" si="114"/>
        <v>5873803002.0180988</v>
      </c>
      <c r="D1283" s="4">
        <f>LN(Table1[[#This Row],[NV]])</f>
        <v>22.474210482164143</v>
      </c>
      <c r="E1283" s="5">
        <v>487454</v>
      </c>
      <c r="F1283" s="5">
        <f t="shared" si="115"/>
        <v>237611402116</v>
      </c>
      <c r="G1283" s="8">
        <f t="shared" si="116"/>
        <v>258322195041.06668</v>
      </c>
      <c r="H1283" s="5">
        <f t="shared" si="117"/>
        <v>6384161.2531664008</v>
      </c>
      <c r="I1283" s="5">
        <f t="shared" si="118"/>
        <v>6636394.6329132384</v>
      </c>
      <c r="J1283" s="5">
        <f>Table1[[#This Row],[DAA 
(n)]]^1.5</f>
        <v>340330175.5752098</v>
      </c>
      <c r="K1283" s="5">
        <f t="shared" si="119"/>
        <v>360639878.31801116</v>
      </c>
      <c r="L1283" s="7">
        <f>LN(Table1[[#This Row],[NV]]/Table1[[#This Row],[NV_MA-1]])</f>
        <v>-3.8032629785679219</v>
      </c>
      <c r="M1283" s="7">
        <f>LN(Table1[[#This Row],[NV]]/Table1[[#This Row],[NV_MA-2]])</f>
        <v>6.7661310851478014</v>
      </c>
      <c r="N1283" s="4">
        <f>LN(Table1[[#This Row],[NV]]/Table1[[#This Row],[NV_MA-3]])</f>
        <v>2.7708200307542055</v>
      </c>
      <c r="O1283" s="7">
        <f>LN(Table1[[#This Row],[NV]]/Table1[[#This Row],[Metcalfe
NV ~ n^2]])</f>
        <v>-3.7196919298230418</v>
      </c>
      <c r="P1283" s="7">
        <f>Table1[[#This Row],[NV_MA-1]]*$M$3</f>
        <v>258322195041.06668</v>
      </c>
    </row>
    <row r="1284" spans="1:16" x14ac:dyDescent="0.2">
      <c r="A1284" s="2">
        <v>42409</v>
      </c>
      <c r="B1284" s="3">
        <v>5673860326.9184599</v>
      </c>
      <c r="C1284" s="3">
        <f t="shared" si="114"/>
        <v>5907403484.6633053</v>
      </c>
      <c r="D1284" s="4">
        <f>LN(Table1[[#This Row],[NV]])</f>
        <v>22.459135556695657</v>
      </c>
      <c r="E1284" s="5">
        <v>515267</v>
      </c>
      <c r="F1284" s="5">
        <f t="shared" si="115"/>
        <v>265500081289</v>
      </c>
      <c r="G1284" s="8">
        <f t="shared" si="116"/>
        <v>257226993137.23334</v>
      </c>
      <c r="H1284" s="5">
        <f t="shared" si="117"/>
        <v>6777018.5549402535</v>
      </c>
      <c r="I1284" s="5">
        <f t="shared" si="118"/>
        <v>6620012.1479416359</v>
      </c>
      <c r="J1284" s="5">
        <f>Table1[[#This Row],[DAA 
(n)]]^1.5</f>
        <v>369869477.49921167</v>
      </c>
      <c r="K1284" s="5">
        <f t="shared" si="119"/>
        <v>359441780.30029738</v>
      </c>
      <c r="L1284" s="7">
        <f>LN(Table1[[#This Row],[NV]]/Table1[[#This Row],[NV_MA-1]])</f>
        <v>-3.8140892170965972</v>
      </c>
      <c r="M1284" s="7">
        <f>LN(Table1[[#This Row],[NV]]/Table1[[#This Row],[NV_MA-2]])</f>
        <v>6.7535277937476481</v>
      </c>
      <c r="N1284" s="4">
        <f>LN(Table1[[#This Row],[NV]]/Table1[[#This Row],[NV_MA-3]])</f>
        <v>2.7590727809984994</v>
      </c>
      <c r="O1284" s="7">
        <f>LN(Table1[[#This Row],[NV]]/Table1[[#This Row],[Metcalfe
NV ~ n^2]])</f>
        <v>-3.8457454271059595</v>
      </c>
      <c r="P1284" s="7">
        <f>Table1[[#This Row],[NV_MA-1]]*$M$3</f>
        <v>257226993137.23334</v>
      </c>
    </row>
    <row r="1285" spans="1:16" x14ac:dyDescent="0.2">
      <c r="A1285" s="2">
        <v>42408</v>
      </c>
      <c r="B1285" s="3">
        <v>5631255744.9365196</v>
      </c>
      <c r="C1285" s="3">
        <f t="shared" si="114"/>
        <v>5943585601.6943207</v>
      </c>
      <c r="D1285" s="4">
        <f>LN(Table1[[#This Row],[NV]])</f>
        <v>22.451598299508905</v>
      </c>
      <c r="E1285" s="5">
        <v>479473</v>
      </c>
      <c r="F1285" s="5">
        <f t="shared" si="115"/>
        <v>229894357729</v>
      </c>
      <c r="G1285" s="8">
        <f t="shared" si="116"/>
        <v>254468209945.23334</v>
      </c>
      <c r="H1285" s="5">
        <f t="shared" si="117"/>
        <v>6271719.1808825517</v>
      </c>
      <c r="I1285" s="5">
        <f t="shared" si="118"/>
        <v>6578862.1837551156</v>
      </c>
      <c r="J1285" s="5">
        <f>Table1[[#This Row],[DAA 
(n)]]^1.5</f>
        <v>332006230.94062144</v>
      </c>
      <c r="K1285" s="5">
        <f t="shared" si="119"/>
        <v>356429192.30885428</v>
      </c>
      <c r="L1285" s="7">
        <f>LN(Table1[[#This Row],[NV]]/Table1[[#This Row],[NV_MA-1]])</f>
        <v>-3.8108434538194036</v>
      </c>
      <c r="M1285" s="7">
        <f>LN(Table1[[#This Row],[NV]]/Table1[[#This Row],[NV_MA-2]])</f>
        <v>6.7522259315618216</v>
      </c>
      <c r="N1285" s="4">
        <f>LN(Table1[[#This Row],[NV]]/Table1[[#This Row],[NV_MA-3]])</f>
        <v>2.759952140467155</v>
      </c>
      <c r="O1285" s="7">
        <f>LN(Table1[[#This Row],[NV]]/Table1[[#This Row],[Metcalfe
NV ~ n^2]])</f>
        <v>-3.7092874266218718</v>
      </c>
      <c r="P1285" s="7">
        <f>Table1[[#This Row],[NV_MA-1]]*$M$3</f>
        <v>254468209945.23334</v>
      </c>
    </row>
    <row r="1286" spans="1:16" x14ac:dyDescent="0.2">
      <c r="A1286" s="2">
        <v>42407</v>
      </c>
      <c r="B1286" s="3">
        <v>5695769151.6617002</v>
      </c>
      <c r="C1286" s="3">
        <f t="shared" si="114"/>
        <v>5981757647.3751717</v>
      </c>
      <c r="D1286" s="4">
        <f>LN(Table1[[#This Row],[NV]])</f>
        <v>22.462989482085518</v>
      </c>
      <c r="E1286" s="5">
        <v>516141</v>
      </c>
      <c r="F1286" s="5">
        <f t="shared" si="115"/>
        <v>266401531881</v>
      </c>
      <c r="G1286" s="8">
        <f t="shared" si="116"/>
        <v>253913213442.79999</v>
      </c>
      <c r="H1286" s="5">
        <f t="shared" si="117"/>
        <v>6789388.5287543191</v>
      </c>
      <c r="I1286" s="5">
        <f t="shared" si="118"/>
        <v>6570570.898122835</v>
      </c>
      <c r="J1286" s="5">
        <f>Table1[[#This Row],[DAA 
(n)]]^1.5</f>
        <v>370810939.78817695</v>
      </c>
      <c r="K1286" s="5">
        <f t="shared" si="119"/>
        <v>355822447.58767718</v>
      </c>
      <c r="L1286" s="7">
        <f>LN(Table1[[#This Row],[NV]]/Table1[[#This Row],[NV_MA-1]])</f>
        <v>-3.7972688841346827</v>
      </c>
      <c r="M1286" s="7">
        <f>LN(Table1[[#This Row],[NV]]/Table1[[#This Row],[NV_MA-2]])</f>
        <v>6.7648782007083987</v>
      </c>
      <c r="N1286" s="4">
        <f>LN(Table1[[#This Row],[NV]]/Table1[[#This Row],[NV_MA-3]])</f>
        <v>2.7730470604139819</v>
      </c>
      <c r="O1286" s="7">
        <f>LN(Table1[[#This Row],[NV]]/Table1[[#This Row],[Metcalfe
NV ~ n^2]])</f>
        <v>-3.8452810438146483</v>
      </c>
      <c r="P1286" s="7">
        <f>Table1[[#This Row],[NV_MA-1]]*$M$3</f>
        <v>253913213442.79999</v>
      </c>
    </row>
    <row r="1287" spans="1:16" x14ac:dyDescent="0.2">
      <c r="A1287" s="2">
        <v>42406</v>
      </c>
      <c r="B1287" s="3">
        <v>5686190017.9490499</v>
      </c>
      <c r="C1287" s="3">
        <f t="shared" si="114"/>
        <v>6019875838.6867943</v>
      </c>
      <c r="D1287" s="4">
        <f>LN(Table1[[#This Row],[NV]])</f>
        <v>22.461306268179801</v>
      </c>
      <c r="E1287" s="5">
        <v>497975</v>
      </c>
      <c r="F1287" s="5">
        <f t="shared" si="115"/>
        <v>247979100625</v>
      </c>
      <c r="G1287" s="8">
        <f t="shared" si="116"/>
        <v>250514765462.89999</v>
      </c>
      <c r="H1287" s="5">
        <f t="shared" si="117"/>
        <v>6532588.0090350015</v>
      </c>
      <c r="I1287" s="5">
        <f t="shared" si="118"/>
        <v>6518807.1926218951</v>
      </c>
      <c r="J1287" s="5">
        <f>Table1[[#This Row],[DAA 
(n)]]^1.5</f>
        <v>351407729.90037405</v>
      </c>
      <c r="K1287" s="5">
        <f t="shared" si="119"/>
        <v>352070045.60871994</v>
      </c>
      <c r="L1287" s="7">
        <f>LN(Table1[[#This Row],[NV]]/Table1[[#This Row],[NV_MA-1]])</f>
        <v>-3.7854774315180744</v>
      </c>
      <c r="M1287" s="7">
        <f>LN(Table1[[#This Row],[NV]]/Table1[[#This Row],[NV_MA-2]])</f>
        <v>6.7711042969304991</v>
      </c>
      <c r="N1287" s="4">
        <f>LN(Table1[[#This Row],[NV]]/Table1[[#This Row],[NV_MA-3]])</f>
        <v>2.7819655612073619</v>
      </c>
      <c r="O1287" s="7">
        <f>LN(Table1[[#This Row],[NV]]/Table1[[#This Row],[Metcalfe
NV ~ n^2]])</f>
        <v>-3.7753040397071471</v>
      </c>
      <c r="P1287" s="7">
        <f>Table1[[#This Row],[NV_MA-1]]*$M$3</f>
        <v>250514765462.89999</v>
      </c>
    </row>
    <row r="1288" spans="1:16" x14ac:dyDescent="0.2">
      <c r="A1288" s="2">
        <v>42405</v>
      </c>
      <c r="B1288" s="3">
        <v>5832510244.8354197</v>
      </c>
      <c r="C1288" s="3">
        <f t="shared" si="114"/>
        <v>6060794557.8467264</v>
      </c>
      <c r="D1288" s="4">
        <f>LN(Table1[[#This Row],[NV]])</f>
        <v>22.486713318366746</v>
      </c>
      <c r="E1288" s="5">
        <v>503467</v>
      </c>
      <c r="F1288" s="5">
        <f t="shared" si="115"/>
        <v>253479020089</v>
      </c>
      <c r="G1288" s="8">
        <f t="shared" si="116"/>
        <v>248494590098.36667</v>
      </c>
      <c r="H1288" s="5">
        <f t="shared" si="117"/>
        <v>6610155.9149341155</v>
      </c>
      <c r="I1288" s="5">
        <f t="shared" si="118"/>
        <v>6488315.2040834818</v>
      </c>
      <c r="J1288" s="5">
        <f>Table1[[#This Row],[DAA 
(n)]]^1.5</f>
        <v>357237066.67582595</v>
      </c>
      <c r="K1288" s="5">
        <f t="shared" si="119"/>
        <v>349849607.22412324</v>
      </c>
      <c r="L1288" s="7">
        <f>LN(Table1[[#This Row],[NV]]/Table1[[#This Row],[NV_MA-1]])</f>
        <v>-3.7519735936514724</v>
      </c>
      <c r="M1288" s="7">
        <f>LN(Table1[[#This Row],[NV]]/Table1[[#This Row],[NV_MA-2]])</f>
        <v>6.8011998621425347</v>
      </c>
      <c r="N1288" s="4">
        <f>LN(Table1[[#This Row],[NV]]/Table1[[#This Row],[NV_MA-3]])</f>
        <v>2.8136993919091444</v>
      </c>
      <c r="O1288" s="7">
        <f>LN(Table1[[#This Row],[NV]]/Table1[[#This Row],[Metcalfe
NV ~ n^2]])</f>
        <v>-3.7718335771958844</v>
      </c>
      <c r="P1288" s="7">
        <f>Table1[[#This Row],[NV_MA-1]]*$M$3</f>
        <v>248494590098.36667</v>
      </c>
    </row>
    <row r="1289" spans="1:16" x14ac:dyDescent="0.2">
      <c r="A1289" s="2">
        <v>42404</v>
      </c>
      <c r="B1289" s="3">
        <v>5911470181.2680397</v>
      </c>
      <c r="C1289" s="3">
        <f t="shared" si="114"/>
        <v>6082464588.2544107</v>
      </c>
      <c r="D1289" s="4">
        <f>LN(Table1[[#This Row],[NV]])</f>
        <v>22.500160399064249</v>
      </c>
      <c r="E1289" s="5">
        <v>459997</v>
      </c>
      <c r="F1289" s="5">
        <f t="shared" si="115"/>
        <v>211597240009</v>
      </c>
      <c r="G1289" s="8">
        <f t="shared" si="116"/>
        <v>244893112324.76666</v>
      </c>
      <c r="H1289" s="5">
        <f t="shared" si="117"/>
        <v>5997889.4965585051</v>
      </c>
      <c r="I1289" s="5">
        <f t="shared" si="118"/>
        <v>6431344.4682996236</v>
      </c>
      <c r="J1289" s="5">
        <f>Table1[[#This Row],[DAA 
(n)]]^1.5</f>
        <v>311984127.18024659</v>
      </c>
      <c r="K1289" s="5">
        <f t="shared" si="119"/>
        <v>345791887.36000496</v>
      </c>
      <c r="L1289" s="7">
        <f>LN(Table1[[#This Row],[NV]]/Table1[[#This Row],[NV_MA-1]])</f>
        <v>-3.7239272770052838</v>
      </c>
      <c r="M1289" s="7">
        <f>LN(Table1[[#This Row],[NV]]/Table1[[#This Row],[NV_MA-2]])</f>
        <v>6.8234662316592001</v>
      </c>
      <c r="N1289" s="4">
        <f>LN(Table1[[#This Row],[NV]]/Table1[[#This Row],[NV_MA-3]])</f>
        <v>2.8388127286233713</v>
      </c>
      <c r="O1289" s="7">
        <f>LN(Table1[[#This Row],[NV]]/Table1[[#This Row],[Metcalfe
NV ~ n^2]])</f>
        <v>-3.5777900943455108</v>
      </c>
      <c r="P1289" s="7">
        <f>Table1[[#This Row],[NV_MA-1]]*$M$3</f>
        <v>244893112324.76666</v>
      </c>
    </row>
    <row r="1290" spans="1:16" x14ac:dyDescent="0.2">
      <c r="A1290" s="2">
        <v>42403</v>
      </c>
      <c r="B1290" s="3">
        <v>5581909720.2581997</v>
      </c>
      <c r="C1290" s="3">
        <f t="shared" ref="C1290:C1353" si="120">AVERAGE(B1290:B1319)</f>
        <v>6102451058.1378422</v>
      </c>
      <c r="D1290" s="4">
        <f>LN(Table1[[#This Row],[NV]])</f>
        <v>22.44279679856146</v>
      </c>
      <c r="E1290" s="5">
        <v>542654</v>
      </c>
      <c r="F1290" s="5">
        <f t="shared" ref="F1290:F1353" si="121">E1290^2</f>
        <v>294473363716</v>
      </c>
      <c r="G1290" s="8">
        <f t="shared" ref="G1290:G1353" si="122">AVERAGE(F1290:F1319)</f>
        <v>244155812813.83334</v>
      </c>
      <c r="H1290" s="5">
        <f t="shared" ref="H1290:H1353" si="123">E1290*LN(E1290)</f>
        <v>7165326.7043193514</v>
      </c>
      <c r="I1290" s="5">
        <f t="shared" ref="I1290:I1353" si="124">AVERAGE(H1290:H1319)</f>
        <v>6419805.4267368326</v>
      </c>
      <c r="J1290" s="5">
        <f>Table1[[#This Row],[DAA 
(n)]]^1.5</f>
        <v>399746355.4729957</v>
      </c>
      <c r="K1290" s="5">
        <f t="shared" ref="K1290:K1353" si="125">AVERAGE(J1290:J1319)</f>
        <v>344965421.26256275</v>
      </c>
      <c r="L1290" s="7">
        <f>LN(Table1[[#This Row],[NV]]/Table1[[#This Row],[NV_MA-1]])</f>
        <v>-3.7782756369804251</v>
      </c>
      <c r="M1290" s="7">
        <f>LN(Table1[[#This Row],[NV]]/Table1[[#This Row],[NV_MA-2]])</f>
        <v>6.7678984307164578</v>
      </c>
      <c r="N1290" s="4">
        <f>LN(Table1[[#This Row],[NV]]/Table1[[#This Row],[NV_MA-3]])</f>
        <v>2.7838420568134663</v>
      </c>
      <c r="O1290" s="7">
        <f>LN(Table1[[#This Row],[NV]]/Table1[[#This Row],[Metcalfe
NV ~ n^2]])</f>
        <v>-3.9656575916000474</v>
      </c>
      <c r="P1290" s="7">
        <f>Table1[[#This Row],[NV_MA-1]]*$M$3</f>
        <v>244155812813.83334</v>
      </c>
    </row>
    <row r="1291" spans="1:16" x14ac:dyDescent="0.2">
      <c r="A1291" s="2">
        <v>42402</v>
      </c>
      <c r="B1291" s="3">
        <v>5653475162.7441301</v>
      </c>
      <c r="C1291" s="3">
        <f t="shared" si="120"/>
        <v>6133757163.7462482</v>
      </c>
      <c r="D1291" s="4">
        <f>LN(Table1[[#This Row],[NV]])</f>
        <v>22.455536266076919</v>
      </c>
      <c r="E1291" s="5">
        <v>675786</v>
      </c>
      <c r="F1291" s="5">
        <f t="shared" si="121"/>
        <v>456686717796</v>
      </c>
      <c r="G1291" s="8">
        <f t="shared" si="122"/>
        <v>240030045999.33334</v>
      </c>
      <c r="H1291" s="5">
        <f t="shared" si="123"/>
        <v>9071502.3969253488</v>
      </c>
      <c r="I1291" s="5">
        <f t="shared" si="124"/>
        <v>6359054.5991919134</v>
      </c>
      <c r="J1291" s="5">
        <f>Table1[[#This Row],[DAA 
(n)]]^1.5</f>
        <v>555538018.74623084</v>
      </c>
      <c r="K1291" s="5">
        <f t="shared" si="125"/>
        <v>340492811.11523521</v>
      </c>
      <c r="L1291" s="7">
        <f>LN(Table1[[#This Row],[NV]]/Table1[[#This Row],[NV_MA-1]])</f>
        <v>-3.7484936780395515</v>
      </c>
      <c r="M1291" s="7">
        <f>LN(Table1[[#This Row],[NV]]/Table1[[#This Row],[NV_MA-2]])</f>
        <v>6.7901459897356107</v>
      </c>
      <c r="N1291" s="4">
        <f>LN(Table1[[#This Row],[NV]]/Table1[[#This Row],[NV_MA-3]])</f>
        <v>2.8096316954765399</v>
      </c>
      <c r="O1291" s="7">
        <f>LN(Table1[[#This Row],[NV]]/Table1[[#This Row],[Metcalfe
NV ~ n^2]])</f>
        <v>-4.391727207642127</v>
      </c>
      <c r="P1291" s="7">
        <f>Table1[[#This Row],[NV_MA-1]]*$M$3</f>
        <v>240030045999.33334</v>
      </c>
    </row>
    <row r="1292" spans="1:16" x14ac:dyDescent="0.2">
      <c r="A1292" s="2">
        <v>42401</v>
      </c>
      <c r="B1292" s="3">
        <v>5625969536.4247999</v>
      </c>
      <c r="C1292" s="3">
        <f t="shared" si="120"/>
        <v>6160951548.4355602</v>
      </c>
      <c r="D1292" s="4">
        <f>LN(Table1[[#This Row],[NV]])</f>
        <v>22.450659132215343</v>
      </c>
      <c r="E1292" s="5">
        <v>616260</v>
      </c>
      <c r="F1292" s="5">
        <f t="shared" si="121"/>
        <v>379776387600</v>
      </c>
      <c r="G1292" s="8">
        <f t="shared" si="122"/>
        <v>230099049547.76666</v>
      </c>
      <c r="H1292" s="5">
        <f t="shared" si="123"/>
        <v>8215623.4968351098</v>
      </c>
      <c r="I1292" s="5">
        <f t="shared" si="124"/>
        <v>6227939.5152749876</v>
      </c>
      <c r="J1292" s="5">
        <f>Table1[[#This Row],[DAA 
(n)]]^1.5</f>
        <v>483777838.08518475</v>
      </c>
      <c r="K1292" s="5">
        <f t="shared" si="125"/>
        <v>330358428.8655315</v>
      </c>
      <c r="L1292" s="7">
        <f>LN(Table1[[#This Row],[NV]]/Table1[[#This Row],[NV_MA-1]])</f>
        <v>-3.7111165711587586</v>
      </c>
      <c r="M1292" s="7">
        <f>LN(Table1[[#This Row],[NV]]/Table1[[#This Row],[NV_MA-2]])</f>
        <v>6.8061030320678073</v>
      </c>
      <c r="N1292" s="4">
        <f>LN(Table1[[#This Row],[NV]]/Table1[[#This Row],[NV_MA-3]])</f>
        <v>2.8349703611452286</v>
      </c>
      <c r="O1292" s="7">
        <f>LN(Table1[[#This Row],[NV]]/Table1[[#This Row],[Metcalfe
NV ~ n^2]])</f>
        <v>-4.2121893305604674</v>
      </c>
      <c r="P1292" s="7">
        <f>Table1[[#This Row],[NV_MA-1]]*$M$3</f>
        <v>230099049547.76666</v>
      </c>
    </row>
    <row r="1293" spans="1:16" x14ac:dyDescent="0.2">
      <c r="A1293" s="2">
        <v>42400</v>
      </c>
      <c r="B1293" s="3">
        <v>5550511097.3582001</v>
      </c>
      <c r="C1293" s="3">
        <f t="shared" si="120"/>
        <v>6191167898.935833</v>
      </c>
      <c r="D1293" s="4">
        <f>LN(Table1[[#This Row],[NV]])</f>
        <v>22.437155850078856</v>
      </c>
      <c r="E1293" s="5">
        <v>484082</v>
      </c>
      <c r="F1293" s="5">
        <f t="shared" si="121"/>
        <v>234335382724</v>
      </c>
      <c r="G1293" s="8">
        <f t="shared" si="122"/>
        <v>223263022532.96667</v>
      </c>
      <c r="H1293" s="5">
        <f t="shared" si="123"/>
        <v>6336638.0237193201</v>
      </c>
      <c r="I1293" s="5">
        <f t="shared" si="124"/>
        <v>6134412.0279386342</v>
      </c>
      <c r="J1293" s="5">
        <f>Table1[[#This Row],[DAA 
(n)]]^1.5</f>
        <v>336804900.11251229</v>
      </c>
      <c r="K1293" s="5">
        <f t="shared" si="125"/>
        <v>323239708.63588059</v>
      </c>
      <c r="L1293" s="7">
        <f>LN(Table1[[#This Row],[NV]]/Table1[[#This Row],[NV_MA-1]])</f>
        <v>-3.6944605365375733</v>
      </c>
      <c r="M1293" s="7">
        <f>LN(Table1[[#This Row],[NV]]/Table1[[#This Row],[NV_MA-2]])</f>
        <v>6.8077310575113623</v>
      </c>
      <c r="N1293" s="4">
        <f>LN(Table1[[#This Row],[NV]]/Table1[[#This Row],[NV_MA-3]])</f>
        <v>2.8432511121360782</v>
      </c>
      <c r="O1293" s="7">
        <f>LN(Table1[[#This Row],[NV]]/Table1[[#This Row],[Metcalfe
NV ~ n^2]])</f>
        <v>-3.7428633355934888</v>
      </c>
      <c r="P1293" s="7">
        <f>Table1[[#This Row],[NV_MA-1]]*$M$3</f>
        <v>223263022532.96667</v>
      </c>
    </row>
    <row r="1294" spans="1:16" x14ac:dyDescent="0.2">
      <c r="A1294" s="2">
        <v>42399</v>
      </c>
      <c r="B1294" s="3">
        <v>5714271472.87784</v>
      </c>
      <c r="C1294" s="3">
        <f t="shared" si="120"/>
        <v>6223966361.5401907</v>
      </c>
      <c r="D1294" s="4">
        <f>LN(Table1[[#This Row],[NV]])</f>
        <v>22.46623264975555</v>
      </c>
      <c r="E1294" s="5">
        <v>490429</v>
      </c>
      <c r="F1294" s="5">
        <f t="shared" si="121"/>
        <v>240520604041</v>
      </c>
      <c r="G1294" s="8">
        <f t="shared" si="122"/>
        <v>218796849840.86667</v>
      </c>
      <c r="H1294" s="5">
        <f t="shared" si="123"/>
        <v>6426108.743012161</v>
      </c>
      <c r="I1294" s="5">
        <f t="shared" si="124"/>
        <v>6056935.3392655747</v>
      </c>
      <c r="J1294" s="5">
        <f>Table1[[#This Row],[DAA 
(n)]]^1.5</f>
        <v>343450548.57901043</v>
      </c>
      <c r="K1294" s="5">
        <f t="shared" si="125"/>
        <v>317956038.78359914</v>
      </c>
      <c r="L1294" s="7">
        <f>LN(Table1[[#This Row],[NV]]/Table1[[#This Row],[NV_MA-1]])</f>
        <v>-3.6451768601984189</v>
      </c>
      <c r="M1294" s="7">
        <f>LN(Table1[[#This Row],[NV]]/Table1[[#This Row],[NV_MA-2]])</f>
        <v>6.849518139222476</v>
      </c>
      <c r="N1294" s="4">
        <f>LN(Table1[[#This Row],[NV]]/Table1[[#This Row],[NV_MA-3]])</f>
        <v>2.8888089613863892</v>
      </c>
      <c r="O1294" s="7">
        <f>LN(Table1[[#This Row],[NV]]/Table1[[#This Row],[Metcalfe
NV ~ n^2]])</f>
        <v>-3.7398389447552165</v>
      </c>
      <c r="P1294" s="7">
        <f>Table1[[#This Row],[NV_MA-1]]*$M$3</f>
        <v>218796849840.86667</v>
      </c>
    </row>
    <row r="1295" spans="1:16" x14ac:dyDescent="0.2">
      <c r="A1295" s="2">
        <v>42398</v>
      </c>
      <c r="B1295" s="3">
        <v>5738812666.1351604</v>
      </c>
      <c r="C1295" s="3">
        <f t="shared" si="120"/>
        <v>6248751897.8185472</v>
      </c>
      <c r="D1295" s="4">
        <f>LN(Table1[[#This Row],[NV]])</f>
        <v>22.470518173291246</v>
      </c>
      <c r="E1295" s="5">
        <v>529268</v>
      </c>
      <c r="F1295" s="5">
        <f t="shared" si="121"/>
        <v>280124615824</v>
      </c>
      <c r="G1295" s="8">
        <f t="shared" si="122"/>
        <v>214940593122.46667</v>
      </c>
      <c r="H1295" s="5">
        <f t="shared" si="123"/>
        <v>6975355.3942242134</v>
      </c>
      <c r="I1295" s="5">
        <f t="shared" si="124"/>
        <v>5993187.2947874609</v>
      </c>
      <c r="J1295" s="5">
        <f>Table1[[#This Row],[DAA 
(n)]]^1.5</f>
        <v>385046744.13366652</v>
      </c>
      <c r="K1295" s="5">
        <f t="shared" si="125"/>
        <v>313508130.53190112</v>
      </c>
      <c r="L1295" s="7">
        <f>LN(Table1[[#This Row],[NV]]/Table1[[#This Row],[NV_MA-1]])</f>
        <v>-3.6231093425436005</v>
      </c>
      <c r="M1295" s="7">
        <f>LN(Table1[[#This Row],[NV]]/Table1[[#This Row],[NV_MA-2]])</f>
        <v>6.8643842420803862</v>
      </c>
      <c r="N1295" s="4">
        <f>LN(Table1[[#This Row],[NV]]/Table1[[#This Row],[NV_MA-3]])</f>
        <v>2.907182320879286</v>
      </c>
      <c r="O1295" s="7">
        <f>LN(Table1[[#This Row],[NV]]/Table1[[#This Row],[Metcalfe
NV ~ n^2]])</f>
        <v>-3.8879822243304258</v>
      </c>
      <c r="P1295" s="7">
        <f>Table1[[#This Row],[NV_MA-1]]*$M$3</f>
        <v>214940593122.46667</v>
      </c>
    </row>
    <row r="1296" spans="1:16" x14ac:dyDescent="0.2">
      <c r="A1296" s="2">
        <v>42397</v>
      </c>
      <c r="B1296" s="3">
        <v>5735712764.9415302</v>
      </c>
      <c r="C1296" s="3">
        <f t="shared" si="120"/>
        <v>6270848651.6459646</v>
      </c>
      <c r="D1296" s="4">
        <f>LN(Table1[[#This Row],[NV]])</f>
        <v>22.46997786314288</v>
      </c>
      <c r="E1296" s="5">
        <v>513308</v>
      </c>
      <c r="F1296" s="5">
        <f t="shared" si="121"/>
        <v>263485102864</v>
      </c>
      <c r="G1296" s="8">
        <f t="shared" si="122"/>
        <v>210880851531.66666</v>
      </c>
      <c r="H1296" s="5">
        <f t="shared" si="123"/>
        <v>6749297.6527182208</v>
      </c>
      <c r="I1296" s="5">
        <f t="shared" si="124"/>
        <v>5931696.9160019597</v>
      </c>
      <c r="J1296" s="5">
        <f>Table1[[#This Row],[DAA 
(n)]]^1.5</f>
        <v>367762166.59808093</v>
      </c>
      <c r="K1296" s="5">
        <f t="shared" si="125"/>
        <v>309039974.29228216</v>
      </c>
      <c r="L1296" s="7">
        <f>LN(Table1[[#This Row],[NV]]/Table1[[#This Row],[NV_MA-1]])</f>
        <v>-3.604581263101112</v>
      </c>
      <c r="M1296" s="7">
        <f>LN(Table1[[#This Row],[NV]]/Table1[[#This Row],[NV_MA-2]])</f>
        <v>6.8741569752625029</v>
      </c>
      <c r="N1296" s="4">
        <f>LN(Table1[[#This Row],[NV]]/Table1[[#This Row],[NV_MA-3]])</f>
        <v>2.9209966700063128</v>
      </c>
      <c r="O1296" s="7">
        <f>LN(Table1[[#This Row],[NV]]/Table1[[#This Row],[Metcalfe
NV ~ n^2]])</f>
        <v>-3.8272848045662569</v>
      </c>
      <c r="P1296" s="7">
        <f>Table1[[#This Row],[NV_MA-1]]*$M$3</f>
        <v>210880851531.66666</v>
      </c>
    </row>
    <row r="1297" spans="1:16" x14ac:dyDescent="0.2">
      <c r="A1297" s="2">
        <v>42396</v>
      </c>
      <c r="B1297" s="3">
        <v>5972336901.0738497</v>
      </c>
      <c r="C1297" s="3">
        <f t="shared" si="120"/>
        <v>6295642196.7609062</v>
      </c>
      <c r="D1297" s="4">
        <f>LN(Table1[[#This Row],[NV]])</f>
        <v>22.51040412847388</v>
      </c>
      <c r="E1297" s="5">
        <v>531444</v>
      </c>
      <c r="F1297" s="5">
        <f t="shared" si="121"/>
        <v>282432725136</v>
      </c>
      <c r="G1297" s="8">
        <f t="shared" si="122"/>
        <v>208198556850.06668</v>
      </c>
      <c r="H1297" s="5">
        <f t="shared" si="123"/>
        <v>7006213.9096756866</v>
      </c>
      <c r="I1297" s="5">
        <f t="shared" si="124"/>
        <v>5891623.2117052767</v>
      </c>
      <c r="J1297" s="5">
        <f>Table1[[#This Row],[DAA 
(n)]]^1.5</f>
        <v>387423769.50462961</v>
      </c>
      <c r="K1297" s="5">
        <f t="shared" si="125"/>
        <v>306108321.95368659</v>
      </c>
      <c r="L1297" s="7">
        <f>LN(Table1[[#This Row],[NV]]/Table1[[#This Row],[NV_MA-1]])</f>
        <v>-3.5513539330735009</v>
      </c>
      <c r="M1297" s="7">
        <f>LN(Table1[[#This Row],[NV]]/Table1[[#This Row],[NV_MA-2]])</f>
        <v>6.9213620230875783</v>
      </c>
      <c r="N1297" s="4">
        <f>LN(Table1[[#This Row],[NV]]/Table1[[#This Row],[NV_MA-3]])</f>
        <v>2.9709545378853739</v>
      </c>
      <c r="O1297" s="7">
        <f>LN(Table1[[#This Row],[NV]]/Table1[[#This Row],[Metcalfe
NV ~ n^2]])</f>
        <v>-3.8563020895874258</v>
      </c>
      <c r="P1297" s="7">
        <f>Table1[[#This Row],[NV_MA-1]]*$M$3</f>
        <v>208198556850.06668</v>
      </c>
    </row>
    <row r="1298" spans="1:16" x14ac:dyDescent="0.2">
      <c r="A1298" s="2">
        <v>42395</v>
      </c>
      <c r="B1298" s="3">
        <v>5918084970.4561195</v>
      </c>
      <c r="C1298" s="3">
        <f t="shared" si="120"/>
        <v>6307341422.5864744</v>
      </c>
      <c r="D1298" s="4">
        <f>LN(Table1[[#This Row],[NV]])</f>
        <v>22.501278748789606</v>
      </c>
      <c r="E1298" s="5">
        <v>528008</v>
      </c>
      <c r="F1298" s="5">
        <f t="shared" si="121"/>
        <v>278792448064</v>
      </c>
      <c r="G1298" s="8">
        <f t="shared" si="122"/>
        <v>204487869800.5</v>
      </c>
      <c r="H1298" s="5">
        <f t="shared" si="123"/>
        <v>6957491.0399725819</v>
      </c>
      <c r="I1298" s="5">
        <f t="shared" si="124"/>
        <v>5836407.4183394201</v>
      </c>
      <c r="J1298" s="5">
        <f>Table1[[#This Row],[DAA 
(n)]]^1.5</f>
        <v>383672572.53728288</v>
      </c>
      <c r="K1298" s="5">
        <f t="shared" si="125"/>
        <v>302062474.57785279</v>
      </c>
      <c r="L1298" s="7">
        <f>LN(Table1[[#This Row],[NV]]/Table1[[#This Row],[NV_MA-1]])</f>
        <v>-3.5424957455014012</v>
      </c>
      <c r="M1298" s="7">
        <f>LN(Table1[[#This Row],[NV]]/Table1[[#This Row],[NV_MA-2]])</f>
        <v>6.9216527513712887</v>
      </c>
      <c r="N1298" s="4">
        <f>LN(Table1[[#This Row],[NV]]/Table1[[#This Row],[NV_MA-3]])</f>
        <v>2.9751343253819114</v>
      </c>
      <c r="O1298" s="7">
        <f>LN(Table1[[#This Row],[NV]]/Table1[[#This Row],[Metcalfe
NV ~ n^2]])</f>
        <v>-3.8524546793879271</v>
      </c>
      <c r="P1298" s="7">
        <f>Table1[[#This Row],[NV_MA-1]]*$M$3</f>
        <v>204487869800.5</v>
      </c>
    </row>
    <row r="1299" spans="1:16" x14ac:dyDescent="0.2">
      <c r="A1299" s="2">
        <v>42394</v>
      </c>
      <c r="B1299" s="3">
        <v>5929274269.03792</v>
      </c>
      <c r="C1299" s="3">
        <f t="shared" si="120"/>
        <v>6321623347.2167034</v>
      </c>
      <c r="D1299" s="4">
        <f>LN(Table1[[#This Row],[NV]])</f>
        <v>22.503167659505074</v>
      </c>
      <c r="E1299" s="5">
        <v>528904</v>
      </c>
      <c r="F1299" s="5">
        <f t="shared" si="121"/>
        <v>279739441216</v>
      </c>
      <c r="G1299" s="8">
        <f t="shared" si="122"/>
        <v>200759429889.16666</v>
      </c>
      <c r="H1299" s="5">
        <f t="shared" si="123"/>
        <v>6970194.2723496519</v>
      </c>
      <c r="I1299" s="5">
        <f t="shared" si="124"/>
        <v>5780459.7985721743</v>
      </c>
      <c r="J1299" s="5">
        <f>Table1[[#This Row],[DAA 
(n)]]^1.5</f>
        <v>384649593.02839041</v>
      </c>
      <c r="K1299" s="5">
        <f t="shared" si="125"/>
        <v>297978966.40903842</v>
      </c>
      <c r="L1299" s="7">
        <f>LN(Table1[[#This Row],[NV]]/Table1[[#This Row],[NV_MA-1]])</f>
        <v>-3.5222055024609702</v>
      </c>
      <c r="M1299" s="7">
        <f>LN(Table1[[#This Row],[NV]]/Table1[[#This Row],[NV_MA-2]])</f>
        <v>6.9331738720944607</v>
      </c>
      <c r="N1299" s="4">
        <f>LN(Table1[[#This Row],[NV]]/Table1[[#This Row],[NV_MA-3]])</f>
        <v>2.9906342000464647</v>
      </c>
      <c r="O1299" s="7">
        <f>LN(Table1[[#This Row],[NV]]/Table1[[#This Row],[Metcalfe
NV ~ n^2]])</f>
        <v>-3.8539567802785242</v>
      </c>
      <c r="P1299" s="7">
        <f>Table1[[#This Row],[NV_MA-1]]*$M$3</f>
        <v>200759429889.16666</v>
      </c>
    </row>
    <row r="1300" spans="1:16" x14ac:dyDescent="0.2">
      <c r="A1300" s="2">
        <v>42393</v>
      </c>
      <c r="B1300" s="3">
        <v>6100999519.8627501</v>
      </c>
      <c r="C1300" s="3">
        <f t="shared" si="120"/>
        <v>6333216561.9985361</v>
      </c>
      <c r="D1300" s="4">
        <f>LN(Table1[[#This Row],[NV]])</f>
        <v>22.531718450418001</v>
      </c>
      <c r="E1300" s="5">
        <v>492811</v>
      </c>
      <c r="F1300" s="5">
        <f t="shared" si="121"/>
        <v>242862681721</v>
      </c>
      <c r="G1300" s="8">
        <f t="shared" si="122"/>
        <v>197207947578.26666</v>
      </c>
      <c r="H1300" s="5">
        <f t="shared" si="123"/>
        <v>6459707.9495924432</v>
      </c>
      <c r="I1300" s="5">
        <f t="shared" si="124"/>
        <v>5727610.6234075613</v>
      </c>
      <c r="J1300" s="5">
        <f>Table1[[#This Row],[DAA 
(n)]]^1.5</f>
        <v>345955779.02617472</v>
      </c>
      <c r="K1300" s="5">
        <f t="shared" si="125"/>
        <v>294106430.69884509</v>
      </c>
      <c r="L1300" s="7">
        <f>LN(Table1[[#This Row],[NV]]/Table1[[#This Row],[NV_MA-1]])</f>
        <v>-3.4758061300058651</v>
      </c>
      <c r="M1300" s="7">
        <f>LN(Table1[[#This Row],[NV]]/Table1[[#This Row],[NV_MA-2]])</f>
        <v>6.970909442863034</v>
      </c>
      <c r="N1300" s="4">
        <f>LN(Table1[[#This Row],[NV]]/Table1[[#This Row],[NV_MA-3]])</f>
        <v>3.0322661814448129</v>
      </c>
      <c r="O1300" s="7">
        <f>LN(Table1[[#This Row],[NV]]/Table1[[#This Row],[Metcalfe
NV ~ n^2]])</f>
        <v>-3.6840435743437978</v>
      </c>
      <c r="P1300" s="7">
        <f>Table1[[#This Row],[NV_MA-1]]*$M$3</f>
        <v>197207947578.26666</v>
      </c>
    </row>
    <row r="1301" spans="1:16" x14ac:dyDescent="0.2">
      <c r="A1301" s="2">
        <v>42392</v>
      </c>
      <c r="B1301" s="3">
        <v>5841116434.3284397</v>
      </c>
      <c r="C1301" s="3">
        <f t="shared" si="120"/>
        <v>6357780509.5653563</v>
      </c>
      <c r="D1301" s="4">
        <f>LN(Table1[[#This Row],[NV]])</f>
        <v>22.488187785777559</v>
      </c>
      <c r="E1301" s="5">
        <v>466284</v>
      </c>
      <c r="F1301" s="5">
        <f t="shared" si="121"/>
        <v>217420768656</v>
      </c>
      <c r="G1301" s="8">
        <f t="shared" si="122"/>
        <v>193622365875.06668</v>
      </c>
      <c r="H1301" s="5">
        <f t="shared" si="123"/>
        <v>6086195.3032507468</v>
      </c>
      <c r="I1301" s="5">
        <f t="shared" si="124"/>
        <v>5669414.0495491568</v>
      </c>
      <c r="J1301" s="5">
        <f>Table1[[#This Row],[DAA 
(n)]]^1.5</f>
        <v>318401987.57544595</v>
      </c>
      <c r="K1301" s="5">
        <f t="shared" si="125"/>
        <v>290010592.45202214</v>
      </c>
      <c r="L1301" s="7">
        <f>LN(Table1[[#This Row],[NV]]/Table1[[#This Row],[NV_MA-1]])</f>
        <v>-3.5009877455528762</v>
      </c>
      <c r="M1301" s="7">
        <f>LN(Table1[[#This Row],[NV]]/Table1[[#This Row],[NV_MA-2]])</f>
        <v>6.9375914576449906</v>
      </c>
      <c r="N1301" s="4">
        <f>LN(Table1[[#This Row],[NV]]/Table1[[#This Row],[NV_MA-3]])</f>
        <v>3.0027597798031853</v>
      </c>
      <c r="O1301" s="7">
        <f>LN(Table1[[#This Row],[NV]]/Table1[[#This Row],[Metcalfe
NV ~ n^2]])</f>
        <v>-3.61691255328939</v>
      </c>
      <c r="P1301" s="7">
        <f>Table1[[#This Row],[NV_MA-1]]*$M$3</f>
        <v>193622365875.06668</v>
      </c>
    </row>
    <row r="1302" spans="1:16" x14ac:dyDescent="0.2">
      <c r="A1302" s="2">
        <v>42391</v>
      </c>
      <c r="B1302" s="3">
        <v>5758921327.7966499</v>
      </c>
      <c r="C1302" s="3">
        <f t="shared" si="120"/>
        <v>6391025651.5990562</v>
      </c>
      <c r="D1302" s="4">
        <f>LN(Table1[[#This Row],[NV]])</f>
        <v>22.474016024637343</v>
      </c>
      <c r="E1302" s="5">
        <v>500516</v>
      </c>
      <c r="F1302" s="5">
        <f t="shared" si="121"/>
        <v>250516266256</v>
      </c>
      <c r="G1302" s="8">
        <f t="shared" si="122"/>
        <v>193335573960.70001</v>
      </c>
      <c r="H1302" s="5">
        <f t="shared" si="123"/>
        <v>6568469.0943693602</v>
      </c>
      <c r="I1302" s="5">
        <f t="shared" si="124"/>
        <v>5665051.9840448089</v>
      </c>
      <c r="J1302" s="5">
        <f>Table1[[#This Row],[DAA 
(n)]]^1.5</f>
        <v>354100832.42120123</v>
      </c>
      <c r="K1302" s="5">
        <f t="shared" si="125"/>
        <v>289694013.60174465</v>
      </c>
      <c r="L1302" s="7">
        <f>LN(Table1[[#This Row],[NV]]/Table1[[#This Row],[NV_MA-1]])</f>
        <v>-3.5136772165661618</v>
      </c>
      <c r="M1302" s="7">
        <f>LN(Table1[[#This Row],[NV]]/Table1[[#This Row],[NV_MA-2]])</f>
        <v>6.9241893958813092</v>
      </c>
      <c r="N1302" s="4">
        <f>LN(Table1[[#This Row],[NV]]/Table1[[#This Row],[NV_MA-3]])</f>
        <v>2.9896802262405617</v>
      </c>
      <c r="O1302" s="7">
        <f>LN(Table1[[#This Row],[NV]]/Table1[[#This Row],[Metcalfe
NV ~ n^2]])</f>
        <v>-3.772773665879483</v>
      </c>
      <c r="P1302" s="7">
        <f>Table1[[#This Row],[NV_MA-1]]*$M$3</f>
        <v>193335573960.70001</v>
      </c>
    </row>
    <row r="1303" spans="1:16" x14ac:dyDescent="0.2">
      <c r="A1303" s="2">
        <v>42390</v>
      </c>
      <c r="B1303" s="3">
        <v>6184105216.6427803</v>
      </c>
      <c r="C1303" s="3">
        <f t="shared" si="120"/>
        <v>6420352950.7977648</v>
      </c>
      <c r="D1303" s="4">
        <f>LN(Table1[[#This Row],[NV]])</f>
        <v>22.545248162421004</v>
      </c>
      <c r="E1303" s="5">
        <v>511702</v>
      </c>
      <c r="F1303" s="5">
        <f t="shared" si="121"/>
        <v>261838936804</v>
      </c>
      <c r="G1303" s="8">
        <f t="shared" si="122"/>
        <v>192606487748.46667</v>
      </c>
      <c r="H1303" s="5">
        <f t="shared" si="123"/>
        <v>6726577.4657871705</v>
      </c>
      <c r="I1303" s="5">
        <f t="shared" si="124"/>
        <v>5654547.410991746</v>
      </c>
      <c r="J1303" s="5">
        <f>Table1[[#This Row],[DAA 
(n)]]^1.5</f>
        <v>366037576.81484181</v>
      </c>
      <c r="K1303" s="5">
        <f t="shared" si="125"/>
        <v>288912341.36528623</v>
      </c>
      <c r="L1303" s="7">
        <f>LN(Table1[[#This Row],[NV]]/Table1[[#This Row],[NV_MA-1]])</f>
        <v>-3.4386668584127915</v>
      </c>
      <c r="M1303" s="7">
        <f>LN(Table1[[#This Row],[NV]]/Table1[[#This Row],[NV_MA-2]])</f>
        <v>6.997277531514702</v>
      </c>
      <c r="N1303" s="4">
        <f>LN(Table1[[#This Row],[NV]]/Table1[[#This Row],[NV_MA-3]])</f>
        <v>3.0636142794293599</v>
      </c>
      <c r="O1303" s="7">
        <f>LN(Table1[[#This Row],[NV]]/Table1[[#This Row],[Metcalfe
NV ~ n^2]])</f>
        <v>-3.7457472442304063</v>
      </c>
      <c r="P1303" s="7">
        <f>Table1[[#This Row],[NV_MA-1]]*$M$3</f>
        <v>192606487748.46667</v>
      </c>
    </row>
    <row r="1304" spans="1:16" x14ac:dyDescent="0.2">
      <c r="A1304" s="2">
        <v>42389</v>
      </c>
      <c r="B1304" s="3">
        <v>6353766326.3861103</v>
      </c>
      <c r="C1304" s="3">
        <f t="shared" si="120"/>
        <v>6431752525.9059095</v>
      </c>
      <c r="D1304" s="4">
        <f>LN(Table1[[#This Row],[NV]])</f>
        <v>22.57231359628905</v>
      </c>
      <c r="E1304" s="5">
        <v>623972</v>
      </c>
      <c r="F1304" s="5">
        <f t="shared" si="121"/>
        <v>389341056784</v>
      </c>
      <c r="G1304" s="8">
        <f t="shared" si="122"/>
        <v>191529654368.63333</v>
      </c>
      <c r="H1304" s="5">
        <f t="shared" si="123"/>
        <v>8326195.4952174649</v>
      </c>
      <c r="I1304" s="5">
        <f t="shared" si="124"/>
        <v>5639208.998193278</v>
      </c>
      <c r="J1304" s="5">
        <f>Table1[[#This Row],[DAA 
(n)]]^1.5</f>
        <v>492887327.7774812</v>
      </c>
      <c r="K1304" s="5">
        <f t="shared" si="125"/>
        <v>287764947.85203254</v>
      </c>
      <c r="L1304" s="7">
        <f>LN(Table1[[#This Row],[NV]]/Table1[[#This Row],[NV_MA-1]])</f>
        <v>-3.4059948903894699</v>
      </c>
      <c r="M1304" s="7">
        <f>LN(Table1[[#This Row],[NV]]/Table1[[#This Row],[NV_MA-2]])</f>
        <v>7.0270592311978479</v>
      </c>
      <c r="N1304" s="4">
        <f>LN(Table1[[#This Row],[NV]]/Table1[[#This Row],[NV_MA-3]])</f>
        <v>3.0946590447148083</v>
      </c>
      <c r="O1304" s="7">
        <f>LN(Table1[[#This Row],[NV]]/Table1[[#This Row],[Metcalfe
NV ~ n^2]])</f>
        <v>-4.1154079528107967</v>
      </c>
      <c r="P1304" s="7">
        <f>Table1[[#This Row],[NV_MA-1]]*$M$3</f>
        <v>191529654368.63333</v>
      </c>
    </row>
    <row r="1305" spans="1:16" x14ac:dyDescent="0.2">
      <c r="A1305" s="2">
        <v>42388</v>
      </c>
      <c r="B1305" s="3">
        <v>5710926949.1465597</v>
      </c>
      <c r="C1305" s="3">
        <f t="shared" si="120"/>
        <v>6438627368.1286345</v>
      </c>
      <c r="D1305" s="4">
        <f>LN(Table1[[#This Row],[NV]])</f>
        <v>22.465647185293005</v>
      </c>
      <c r="E1305" s="5">
        <v>425484</v>
      </c>
      <c r="F1305" s="5">
        <f t="shared" si="121"/>
        <v>181036634256</v>
      </c>
      <c r="G1305" s="8">
        <f t="shared" si="122"/>
        <v>187063599794.53333</v>
      </c>
      <c r="H1305" s="5">
        <f t="shared" si="123"/>
        <v>5514690.7305638073</v>
      </c>
      <c r="I1305" s="5">
        <f t="shared" si="124"/>
        <v>5582885.6925846962</v>
      </c>
      <c r="J1305" s="5">
        <f>Table1[[#This Row],[DAA 
(n)]]^1.5</f>
        <v>277539531.0397774</v>
      </c>
      <c r="K1305" s="5">
        <f t="shared" si="125"/>
        <v>283309464.09415901</v>
      </c>
      <c r="L1305" s="7">
        <f>LN(Table1[[#This Row],[NV]]/Table1[[#This Row],[NV_MA-1]])</f>
        <v>-3.4890673165382267</v>
      </c>
      <c r="M1305" s="7">
        <f>LN(Table1[[#This Row],[NV]]/Table1[[#This Row],[NV_MA-2]])</f>
        <v>6.9304308354023512</v>
      </c>
      <c r="N1305" s="4">
        <f>LN(Table1[[#This Row],[NV]]/Table1[[#This Row],[NV_MA-3]])</f>
        <v>3.0035968144347915</v>
      </c>
      <c r="O1305" s="7">
        <f>LN(Table1[[#This Row],[NV]]/Table1[[#This Row],[Metcalfe
NV ~ n^2]])</f>
        <v>-3.4563180616436964</v>
      </c>
      <c r="P1305" s="7">
        <f>Table1[[#This Row],[NV_MA-1]]*$M$3</f>
        <v>187063599794.53333</v>
      </c>
    </row>
    <row r="1306" spans="1:16" x14ac:dyDescent="0.2">
      <c r="A1306" s="2">
        <v>42387</v>
      </c>
      <c r="B1306" s="3">
        <v>5810881380.7736101</v>
      </c>
      <c r="C1306" s="3">
        <f t="shared" si="120"/>
        <v>6469130640.9334908</v>
      </c>
      <c r="D1306" s="4">
        <f>LN(Table1[[#This Row],[NV]])</f>
        <v>22.482998096954354</v>
      </c>
      <c r="E1306" s="5">
        <v>476975</v>
      </c>
      <c r="F1306" s="5">
        <f t="shared" si="121"/>
        <v>227505150625</v>
      </c>
      <c r="G1306" s="8">
        <f t="shared" si="122"/>
        <v>188761037015.46667</v>
      </c>
      <c r="H1306" s="5">
        <f t="shared" si="123"/>
        <v>6236552.7530891187</v>
      </c>
      <c r="I1306" s="5">
        <f t="shared" si="124"/>
        <v>5609128.7636102326</v>
      </c>
      <c r="J1306" s="5">
        <f>Table1[[#This Row],[DAA 
(n)]]^1.5</f>
        <v>329415040.97317547</v>
      </c>
      <c r="K1306" s="5">
        <f t="shared" si="125"/>
        <v>285199506.72969675</v>
      </c>
      <c r="L1306" s="7">
        <f>LN(Table1[[#This Row],[NV]]/Table1[[#This Row],[NV_MA-1]])</f>
        <v>-3.4807496006657672</v>
      </c>
      <c r="M1306" s="7">
        <f>LN(Table1[[#This Row],[NV]]/Table1[[#This Row],[NV_MA-2]])</f>
        <v>6.9430921321200989</v>
      </c>
      <c r="N1306" s="4">
        <f>LN(Table1[[#This Row],[NV]]/Table1[[#This Row],[NV_MA-3]])</f>
        <v>3.0142985800107023</v>
      </c>
      <c r="O1306" s="7">
        <f>LN(Table1[[#This Row],[NV]]/Table1[[#This Row],[Metcalfe
NV ~ n^2]])</f>
        <v>-3.6674406182366694</v>
      </c>
      <c r="P1306" s="7">
        <f>Table1[[#This Row],[NV_MA-1]]*$M$3</f>
        <v>188761037015.46667</v>
      </c>
    </row>
    <row r="1307" spans="1:16" x14ac:dyDescent="0.2">
      <c r="A1307" s="2">
        <v>42386</v>
      </c>
      <c r="B1307" s="3">
        <v>5773246244.37815</v>
      </c>
      <c r="C1307" s="3">
        <f t="shared" si="120"/>
        <v>6505852497.1764154</v>
      </c>
      <c r="D1307" s="4">
        <f>LN(Table1[[#This Row],[NV]])</f>
        <v>22.47650036660681</v>
      </c>
      <c r="E1307" s="5">
        <v>521728</v>
      </c>
      <c r="F1307" s="5">
        <f t="shared" si="121"/>
        <v>272200105984</v>
      </c>
      <c r="G1307" s="8">
        <f t="shared" si="122"/>
        <v>189412093087.43332</v>
      </c>
      <c r="H1307" s="5">
        <f t="shared" si="123"/>
        <v>6868497.8123618383</v>
      </c>
      <c r="I1307" s="5">
        <f t="shared" si="124"/>
        <v>5618550.9676766414</v>
      </c>
      <c r="J1307" s="5">
        <f>Table1[[#This Row],[DAA 
(n)]]^1.5</f>
        <v>376848002.37605166</v>
      </c>
      <c r="K1307" s="5">
        <f t="shared" si="125"/>
        <v>285899198.61408389</v>
      </c>
      <c r="L1307" s="7">
        <f>LN(Table1[[#This Row],[NV]]/Table1[[#This Row],[NV_MA-1]])</f>
        <v>-3.4906904985117553</v>
      </c>
      <c r="M1307" s="7">
        <f>LN(Table1[[#This Row],[NV]]/Table1[[#This Row],[NV_MA-2]])</f>
        <v>6.9349160129150578</v>
      </c>
      <c r="N1307" s="4">
        <f>LN(Table1[[#This Row],[NV]]/Table1[[#This Row],[NV_MA-3]])</f>
        <v>3.0053505123469351</v>
      </c>
      <c r="O1307" s="7">
        <f>LN(Table1[[#This Row],[NV]]/Table1[[#This Row],[Metcalfe
NV ~ n^2]])</f>
        <v>-3.8533029499176559</v>
      </c>
      <c r="P1307" s="7">
        <f>Table1[[#This Row],[NV_MA-1]]*$M$3</f>
        <v>189412093087.43332</v>
      </c>
    </row>
    <row r="1308" spans="1:16" x14ac:dyDescent="0.2">
      <c r="A1308" s="2">
        <v>42385</v>
      </c>
      <c r="B1308" s="3">
        <v>5856144324.1681499</v>
      </c>
      <c r="C1308" s="3">
        <f t="shared" si="120"/>
        <v>6544655104.4479704</v>
      </c>
      <c r="D1308" s="4">
        <f>LN(Table1[[#This Row],[NV]])</f>
        <v>22.490757258822242</v>
      </c>
      <c r="E1308" s="5">
        <v>511206</v>
      </c>
      <c r="F1308" s="5">
        <f t="shared" si="121"/>
        <v>261331574436</v>
      </c>
      <c r="G1308" s="8">
        <f t="shared" si="122"/>
        <v>187367240812</v>
      </c>
      <c r="H1308" s="5">
        <f t="shared" si="123"/>
        <v>6719561.5393939437</v>
      </c>
      <c r="I1308" s="5">
        <f t="shared" si="124"/>
        <v>5589152.5977517283</v>
      </c>
      <c r="J1308" s="5">
        <f>Table1[[#This Row],[DAA 
(n)]]^1.5</f>
        <v>365505497.68933678</v>
      </c>
      <c r="K1308" s="5">
        <f t="shared" si="125"/>
        <v>283709680.95311576</v>
      </c>
      <c r="L1308" s="7">
        <f>LN(Table1[[#This Row],[NV]]/Table1[[#This Row],[NV_MA-1]])</f>
        <v>-3.465579123746886</v>
      </c>
      <c r="M1308" s="7">
        <f>LN(Table1[[#This Row],[NV]]/Table1[[#This Row],[NV_MA-2]])</f>
        <v>6.954419017713267</v>
      </c>
      <c r="N1308" s="4">
        <f>LN(Table1[[#This Row],[NV]]/Table1[[#This Row],[NV_MA-3]])</f>
        <v>3.0272952357159038</v>
      </c>
      <c r="O1308" s="7">
        <f>LN(Table1[[#This Row],[NV]]/Table1[[#This Row],[Metcalfe
NV ~ n^2]])</f>
        <v>-3.7982985793093267</v>
      </c>
      <c r="P1308" s="7">
        <f>Table1[[#This Row],[NV_MA-1]]*$M$3</f>
        <v>187367240812</v>
      </c>
    </row>
    <row r="1309" spans="1:16" x14ac:dyDescent="0.2">
      <c r="A1309" s="2">
        <v>42384</v>
      </c>
      <c r="B1309" s="3">
        <v>5549288342.8160295</v>
      </c>
      <c r="C1309" s="3">
        <f t="shared" si="120"/>
        <v>6577167518.152318</v>
      </c>
      <c r="D1309" s="4">
        <f>LN(Table1[[#This Row],[NV]])</f>
        <v>22.436935529963396</v>
      </c>
      <c r="E1309" s="5">
        <v>410879</v>
      </c>
      <c r="F1309" s="5">
        <f t="shared" si="121"/>
        <v>168821552641</v>
      </c>
      <c r="G1309" s="8">
        <f t="shared" si="122"/>
        <v>185503073514.93332</v>
      </c>
      <c r="H1309" s="5">
        <f t="shared" si="123"/>
        <v>5311044.1604650831</v>
      </c>
      <c r="I1309" s="5">
        <f t="shared" si="124"/>
        <v>5561926.1958320383</v>
      </c>
      <c r="J1309" s="5">
        <f>Table1[[#This Row],[DAA 
(n)]]^1.5</f>
        <v>263372798.00233933</v>
      </c>
      <c r="K1309" s="5">
        <f t="shared" si="125"/>
        <v>281696597.99792117</v>
      </c>
      <c r="L1309" s="7">
        <f>LN(Table1[[#This Row],[NV]]/Table1[[#This Row],[NV_MA-1]])</f>
        <v>-3.5094017577068994</v>
      </c>
      <c r="M1309" s="7">
        <f>LN(Table1[[#This Row],[NV]]/Table1[[#This Row],[NV_MA-2]])</f>
        <v>6.9054804856331664</v>
      </c>
      <c r="N1309" s="4">
        <f>LN(Table1[[#This Row],[NV]]/Table1[[#This Row],[NV_MA-3]])</f>
        <v>2.9805943738744158</v>
      </c>
      <c r="O1309" s="7">
        <f>LN(Table1[[#This Row],[NV]]/Table1[[#This Row],[Metcalfe
NV ~ n^2]])</f>
        <v>-3.415172562516791</v>
      </c>
      <c r="P1309" s="7">
        <f>Table1[[#This Row],[NV_MA-1]]*$M$3</f>
        <v>185503073514.93332</v>
      </c>
    </row>
    <row r="1310" spans="1:16" x14ac:dyDescent="0.2">
      <c r="A1310" s="2">
        <v>42383</v>
      </c>
      <c r="B1310" s="3">
        <v>6483361597.0242701</v>
      </c>
      <c r="C1310" s="3">
        <f t="shared" si="120"/>
        <v>6618802835.5306454</v>
      </c>
      <c r="D1310" s="4">
        <f>LN(Table1[[#This Row],[NV]])</f>
        <v>22.592504977771444</v>
      </c>
      <c r="E1310" s="5">
        <v>427750</v>
      </c>
      <c r="F1310" s="5">
        <f t="shared" si="121"/>
        <v>182970062500</v>
      </c>
      <c r="G1310" s="8">
        <f t="shared" si="122"/>
        <v>187810503707.03333</v>
      </c>
      <c r="H1310" s="5">
        <f t="shared" si="123"/>
        <v>5546332.3405229617</v>
      </c>
      <c r="I1310" s="5">
        <f t="shared" si="124"/>
        <v>5597905.4072048804</v>
      </c>
      <c r="J1310" s="5">
        <f>Table1[[#This Row],[DAA 
(n)]]^1.5</f>
        <v>279759618.66283453</v>
      </c>
      <c r="K1310" s="5">
        <f t="shared" si="125"/>
        <v>284277347.02108312</v>
      </c>
      <c r="L1310" s="7">
        <f>LN(Table1[[#This Row],[NV]]/Table1[[#This Row],[NV_MA-1]])</f>
        <v>-3.3661943546674813</v>
      </c>
      <c r="M1310" s="7">
        <f>LN(Table1[[#This Row],[NV]]/Table1[[#This Row],[NV_MA-2]])</f>
        <v>7.0546019264620918</v>
      </c>
      <c r="N1310" s="4">
        <f>LN(Table1[[#This Row],[NV]]/Table1[[#This Row],[NV_MA-3]])</f>
        <v>3.1270440841662483</v>
      </c>
      <c r="O1310" s="7">
        <f>LN(Table1[[#This Row],[NV]]/Table1[[#This Row],[Metcalfe
NV ~ n^2]])</f>
        <v>-3.3400834057374347</v>
      </c>
      <c r="P1310" s="7">
        <f>Table1[[#This Row],[NV_MA-1]]*$M$3</f>
        <v>187810503707.03333</v>
      </c>
    </row>
    <row r="1311" spans="1:16" x14ac:dyDescent="0.2">
      <c r="A1311" s="2">
        <v>42382</v>
      </c>
      <c r="B1311" s="3">
        <v>6519443883.1915503</v>
      </c>
      <c r="C1311" s="3">
        <f t="shared" si="120"/>
        <v>6634466354.396287</v>
      </c>
      <c r="D1311" s="4">
        <f>LN(Table1[[#This Row],[NV]])</f>
        <v>22.598054915258206</v>
      </c>
      <c r="E1311" s="5">
        <v>430325</v>
      </c>
      <c r="F1311" s="5">
        <f t="shared" si="121"/>
        <v>185179605625</v>
      </c>
      <c r="G1311" s="8">
        <f t="shared" si="122"/>
        <v>189889366910.23334</v>
      </c>
      <c r="H1311" s="5">
        <f t="shared" si="123"/>
        <v>5582303.2831453187</v>
      </c>
      <c r="I1311" s="5">
        <f t="shared" si="124"/>
        <v>5629528.5399018992</v>
      </c>
      <c r="J1311" s="5">
        <f>Table1[[#This Row],[DAA 
(n)]]^1.5</f>
        <v>282289592.06916922</v>
      </c>
      <c r="K1311" s="5">
        <f t="shared" si="125"/>
        <v>286571853.08520895</v>
      </c>
      <c r="L1311" s="7">
        <f>LN(Table1[[#This Row],[NV]]/Table1[[#This Row],[NV_MA-1]])</f>
        <v>-3.3716525448383678</v>
      </c>
      <c r="M1311" s="7">
        <f>LN(Table1[[#This Row],[NV]]/Table1[[#This Row],[NV_MA-2]])</f>
        <v>7.054518659341162</v>
      </c>
      <c r="N1311" s="4">
        <f>LN(Table1[[#This Row],[NV]]/Table1[[#This Row],[NV_MA-3]])</f>
        <v>3.1245550564742945</v>
      </c>
      <c r="O1311" s="7">
        <f>LN(Table1[[#This Row],[NV]]/Table1[[#This Row],[Metcalfe
NV ~ n^2]])</f>
        <v>-3.3465371170212057</v>
      </c>
      <c r="P1311" s="7">
        <f>Table1[[#This Row],[NV_MA-1]]*$M$3</f>
        <v>189889366910.23334</v>
      </c>
    </row>
    <row r="1312" spans="1:16" x14ac:dyDescent="0.2">
      <c r="A1312" s="2">
        <v>42381</v>
      </c>
      <c r="B1312" s="3">
        <v>6660432982.8656797</v>
      </c>
      <c r="C1312" s="3">
        <f t="shared" si="120"/>
        <v>6638071309.1691446</v>
      </c>
      <c r="D1312" s="4">
        <f>LN(Table1[[#This Row],[NV]])</f>
        <v>22.619450331827785</v>
      </c>
      <c r="E1312" s="5">
        <v>453665</v>
      </c>
      <c r="F1312" s="5">
        <f t="shared" si="121"/>
        <v>205811932225</v>
      </c>
      <c r="G1312" s="8">
        <f t="shared" si="122"/>
        <v>192749852257.43332</v>
      </c>
      <c r="H1312" s="5">
        <f t="shared" si="123"/>
        <v>5909038.4876150852</v>
      </c>
      <c r="I1312" s="5">
        <f t="shared" si="124"/>
        <v>5671855.4406301202</v>
      </c>
      <c r="J1312" s="5">
        <f>Table1[[#This Row],[DAA 
(n)]]^1.5</f>
        <v>305564510.75485623</v>
      </c>
      <c r="K1312" s="5">
        <f t="shared" si="125"/>
        <v>289682037.78631318</v>
      </c>
      <c r="L1312" s="7">
        <f>LN(Table1[[#This Row],[NV]]/Table1[[#This Row],[NV_MA-1]])</f>
        <v>-3.3652087510633697</v>
      </c>
      <c r="M1312" s="7">
        <f>LN(Table1[[#This Row],[NV]]/Table1[[#This Row],[NV_MA-2]])</f>
        <v>7.0684234714482246</v>
      </c>
      <c r="N1312" s="4">
        <f>LN(Table1[[#This Row],[NV]]/Table1[[#This Row],[NV_MA-3]])</f>
        <v>3.1351558738191829</v>
      </c>
      <c r="O1312" s="7">
        <f>LN(Table1[[#This Row],[NV]]/Table1[[#This Row],[Metcalfe
NV ~ n^2]])</f>
        <v>-3.4307783065511299</v>
      </c>
      <c r="P1312" s="7">
        <f>Table1[[#This Row],[NV_MA-1]]*$M$3</f>
        <v>192749852257.43332</v>
      </c>
    </row>
    <row r="1313" spans="1:16" x14ac:dyDescent="0.2">
      <c r="A1313" s="2">
        <v>42380</v>
      </c>
      <c r="B1313" s="3">
        <v>6768055781.6414804</v>
      </c>
      <c r="C1313" s="3">
        <f t="shared" si="120"/>
        <v>6632623093.7520247</v>
      </c>
      <c r="D1313" s="4">
        <f>LN(Table1[[#This Row],[NV]])</f>
        <v>22.635479701184671</v>
      </c>
      <c r="E1313" s="5">
        <v>452499</v>
      </c>
      <c r="F1313" s="5">
        <f t="shared" si="121"/>
        <v>204755345001</v>
      </c>
      <c r="G1313" s="8">
        <f t="shared" si="122"/>
        <v>193726602283.13333</v>
      </c>
      <c r="H1313" s="5">
        <f t="shared" si="123"/>
        <v>5892686.7040183209</v>
      </c>
      <c r="I1313" s="5">
        <f t="shared" si="124"/>
        <v>5686486.3930007704</v>
      </c>
      <c r="J1313" s="5">
        <f>Table1[[#This Row],[DAA 
(n)]]^1.5</f>
        <v>304387235.04379606</v>
      </c>
      <c r="K1313" s="5">
        <f t="shared" si="125"/>
        <v>290751365.26115662</v>
      </c>
      <c r="L1313" s="7">
        <f>LN(Table1[[#This Row],[NV]]/Table1[[#This Row],[NV_MA-1]])</f>
        <v>-3.354234034293194</v>
      </c>
      <c r="M1313" s="7">
        <f>LN(Table1[[#This Row],[NV]]/Table1[[#This Row],[NV_MA-2]])</f>
        <v>7.0818765914410466</v>
      </c>
      <c r="N1313" s="4">
        <f>LN(Table1[[#This Row],[NV]]/Table1[[#This Row],[NV_MA-3]])</f>
        <v>3.1475006561794876</v>
      </c>
      <c r="O1313" s="7">
        <f>LN(Table1[[#This Row],[NV]]/Table1[[#This Row],[Metcalfe
NV ~ n^2]])</f>
        <v>-3.4096019631651768</v>
      </c>
      <c r="P1313" s="7">
        <f>Table1[[#This Row],[NV_MA-1]]*$M$3</f>
        <v>193726602283.13333</v>
      </c>
    </row>
    <row r="1314" spans="1:16" x14ac:dyDescent="0.2">
      <c r="A1314" s="2">
        <v>42379</v>
      </c>
      <c r="B1314" s="3">
        <v>6759323837.8489504</v>
      </c>
      <c r="C1314" s="3">
        <f t="shared" si="120"/>
        <v>6624259878.8482647</v>
      </c>
      <c r="D1314" s="4">
        <f>LN(Table1[[#This Row],[NV]])</f>
        <v>22.634188698011709</v>
      </c>
      <c r="E1314" s="5">
        <v>427477</v>
      </c>
      <c r="F1314" s="5">
        <f t="shared" si="121"/>
        <v>182736585529</v>
      </c>
      <c r="G1314" s="8">
        <f t="shared" si="122"/>
        <v>196188592969.76666</v>
      </c>
      <c r="H1314" s="5">
        <f t="shared" si="123"/>
        <v>5542519.6293446273</v>
      </c>
      <c r="I1314" s="5">
        <f t="shared" si="124"/>
        <v>5721900.4813033044</v>
      </c>
      <c r="J1314" s="5">
        <f>Table1[[#This Row],[DAA 
(n)]]^1.5</f>
        <v>279491837.75591797</v>
      </c>
      <c r="K1314" s="5">
        <f t="shared" si="125"/>
        <v>293388106.54046565</v>
      </c>
      <c r="L1314" s="7">
        <f>LN(Table1[[#This Row],[NV]]/Table1[[#This Row],[NV_MA-1]])</f>
        <v>-3.3681535445682709</v>
      </c>
      <c r="M1314" s="7">
        <f>LN(Table1[[#This Row],[NV]]/Table1[[#This Row],[NV_MA-2]])</f>
        <v>7.0743771378630917</v>
      </c>
      <c r="N1314" s="4">
        <f>LN(Table1[[#This Row],[NV]]/Table1[[#This Row],[NV_MA-3]])</f>
        <v>3.1371818118320838</v>
      </c>
      <c r="O1314" s="7">
        <f>LN(Table1[[#This Row],[NV]]/Table1[[#This Row],[Metcalfe
NV ~ n^2]])</f>
        <v>-3.2971228314723433</v>
      </c>
      <c r="P1314" s="7">
        <f>Table1[[#This Row],[NV_MA-1]]*$M$3</f>
        <v>196188592969.76666</v>
      </c>
    </row>
    <row r="1315" spans="1:16" x14ac:dyDescent="0.2">
      <c r="A1315" s="2">
        <v>42378</v>
      </c>
      <c r="B1315" s="3">
        <v>6776417115.3620501</v>
      </c>
      <c r="C1315" s="3">
        <f t="shared" si="120"/>
        <v>6625100863.8855915</v>
      </c>
      <c r="D1315" s="4">
        <f>LN(Table1[[#This Row],[NV]])</f>
        <v>22.636714350158655</v>
      </c>
      <c r="E1315" s="5">
        <v>461784</v>
      </c>
      <c r="F1315" s="5">
        <f t="shared" si="121"/>
        <v>213244462656</v>
      </c>
      <c r="G1315" s="8">
        <f t="shared" si="122"/>
        <v>197359723410.66666</v>
      </c>
      <c r="H1315" s="5">
        <f t="shared" si="123"/>
        <v>6022980.6119141551</v>
      </c>
      <c r="I1315" s="5">
        <f t="shared" si="124"/>
        <v>5740248.789707467</v>
      </c>
      <c r="J1315" s="5">
        <f>Table1[[#This Row],[DAA 
(n)]]^1.5</f>
        <v>313803889.30530828</v>
      </c>
      <c r="K1315" s="5">
        <f t="shared" si="125"/>
        <v>294701572.46939373</v>
      </c>
      <c r="L1315" s="7">
        <f>LN(Table1[[#This Row],[NV]]/Table1[[#This Row],[NV_MA-1]])</f>
        <v>-3.371579557562125</v>
      </c>
      <c r="M1315" s="7">
        <f>LN(Table1[[#This Row],[NV]]/Table1[[#This Row],[NV_MA-2]])</f>
        <v>7.0737012396475816</v>
      </c>
      <c r="N1315" s="4">
        <f>LN(Table1[[#This Row],[NV]]/Table1[[#This Row],[NV_MA-3]])</f>
        <v>3.1352405666339735</v>
      </c>
      <c r="O1315" s="7">
        <f>LN(Table1[[#This Row],[NV]]/Table1[[#This Row],[Metcalfe
NV ~ n^2]])</f>
        <v>-3.4489907063792691</v>
      </c>
      <c r="P1315" s="7">
        <f>Table1[[#This Row],[NV_MA-1]]*$M$3</f>
        <v>197359723410.66666</v>
      </c>
    </row>
    <row r="1316" spans="1:16" x14ac:dyDescent="0.2">
      <c r="A1316" s="2">
        <v>42377</v>
      </c>
      <c r="B1316" s="3">
        <v>6839314891.0103598</v>
      </c>
      <c r="C1316" s="3">
        <f t="shared" si="120"/>
        <v>6606316309.4619713</v>
      </c>
      <c r="D1316" s="4">
        <f>LN(Table1[[#This Row],[NV]])</f>
        <v>22.645953401431321</v>
      </c>
      <c r="E1316" s="5">
        <v>405522</v>
      </c>
      <c r="F1316" s="5">
        <f t="shared" si="121"/>
        <v>164448092484</v>
      </c>
      <c r="G1316" s="8">
        <f t="shared" si="122"/>
        <v>197717314257.10001</v>
      </c>
      <c r="H1316" s="5">
        <f t="shared" si="123"/>
        <v>5236477.3637261381</v>
      </c>
      <c r="I1316" s="5">
        <f t="shared" si="124"/>
        <v>5745623.9565151082</v>
      </c>
      <c r="J1316" s="5">
        <f>Table1[[#This Row],[DAA 
(n)]]^1.5</f>
        <v>258238880.41946051</v>
      </c>
      <c r="K1316" s="5">
        <f t="shared" si="125"/>
        <v>295093805.89673918</v>
      </c>
      <c r="L1316" s="7">
        <f>LN(Table1[[#This Row],[NV]]/Table1[[#This Row],[NV_MA-1]])</f>
        <v>-3.3641507402944262</v>
      </c>
      <c r="M1316" s="7">
        <f>LN(Table1[[#This Row],[NV]]/Table1[[#This Row],[NV_MA-2]])</f>
        <v>7.0820043294449988</v>
      </c>
      <c r="N1316" s="4">
        <f>LN(Table1[[#This Row],[NV]]/Table1[[#This Row],[NV_MA-3]])</f>
        <v>3.1431495515834471</v>
      </c>
      <c r="O1316" s="7">
        <f>LN(Table1[[#This Row],[NV]]/Table1[[#This Row],[Metcalfe
NV ~ n^2]])</f>
        <v>-3.1799074087152945</v>
      </c>
      <c r="P1316" s="7">
        <f>Table1[[#This Row],[NV_MA-1]]*$M$3</f>
        <v>197717314257.10001</v>
      </c>
    </row>
    <row r="1317" spans="1:16" x14ac:dyDescent="0.2">
      <c r="A1317" s="2">
        <v>42376</v>
      </c>
      <c r="B1317" s="3">
        <v>6913751592.7470503</v>
      </c>
      <c r="C1317" s="3">
        <f t="shared" si="120"/>
        <v>6586307842.726078</v>
      </c>
      <c r="D1317" s="4">
        <f>LN(Table1[[#This Row],[NV]])</f>
        <v>22.656778249646962</v>
      </c>
      <c r="E1317" s="5">
        <v>432867</v>
      </c>
      <c r="F1317" s="5">
        <f t="shared" si="121"/>
        <v>187373839689</v>
      </c>
      <c r="G1317" s="8">
        <f t="shared" si="122"/>
        <v>200347602152.43332</v>
      </c>
      <c r="H1317" s="5">
        <f t="shared" si="123"/>
        <v>5617828.3528826032</v>
      </c>
      <c r="I1317" s="5">
        <f t="shared" si="124"/>
        <v>5786633.9194761021</v>
      </c>
      <c r="J1317" s="5">
        <f>Table1[[#This Row],[DAA 
(n)]]^1.5</f>
        <v>284794578.36247265</v>
      </c>
      <c r="K1317" s="5">
        <f t="shared" si="125"/>
        <v>298035292.21045804</v>
      </c>
      <c r="L1317" s="7">
        <f>LN(Table1[[#This Row],[NV]]/Table1[[#This Row],[NV_MA-1]])</f>
        <v>-3.3665414560166611</v>
      </c>
      <c r="M1317" s="7">
        <f>LN(Table1[[#This Row],[NV]]/Table1[[#This Row],[NV_MA-2]])</f>
        <v>7.0857169302113174</v>
      </c>
      <c r="N1317" s="4">
        <f>LN(Table1[[#This Row],[NV]]/Table1[[#This Row],[NV_MA-3]])</f>
        <v>3.1440557819531549</v>
      </c>
      <c r="O1317" s="7">
        <f>LN(Table1[[#This Row],[NV]]/Table1[[#This Row],[Metcalfe
NV ~ n^2]])</f>
        <v>-3.2995933512494009</v>
      </c>
      <c r="P1317" s="7">
        <f>Table1[[#This Row],[NV_MA-1]]*$M$3</f>
        <v>200347602152.43332</v>
      </c>
    </row>
    <row r="1318" spans="1:16" x14ac:dyDescent="0.2">
      <c r="A1318" s="2">
        <v>42375</v>
      </c>
      <c r="B1318" s="3">
        <v>6482611157.0659599</v>
      </c>
      <c r="C1318" s="3">
        <f t="shared" si="120"/>
        <v>6561850996.9993229</v>
      </c>
      <c r="D1318" s="4">
        <f>LN(Table1[[#This Row],[NV]])</f>
        <v>22.592389222482833</v>
      </c>
      <c r="E1318" s="5">
        <v>381359</v>
      </c>
      <c r="F1318" s="5">
        <f t="shared" si="121"/>
        <v>145434686881</v>
      </c>
      <c r="G1318" s="8">
        <f t="shared" si="122"/>
        <v>200936763140.43332</v>
      </c>
      <c r="H1318" s="5">
        <f t="shared" si="123"/>
        <v>4901033.841418365</v>
      </c>
      <c r="I1318" s="5">
        <f t="shared" si="124"/>
        <v>5795947.3118205508</v>
      </c>
      <c r="J1318" s="5">
        <f>Table1[[#This Row],[DAA 
(n)]]^1.5</f>
        <v>235505470.75227612</v>
      </c>
      <c r="K1318" s="5">
        <f t="shared" si="125"/>
        <v>298699280.14040953</v>
      </c>
      <c r="L1318" s="7">
        <f>LN(Table1[[#This Row],[NV]]/Table1[[#This Row],[NV_MA-1]])</f>
        <v>-3.4338668617805301</v>
      </c>
      <c r="M1318" s="7">
        <f>LN(Table1[[#This Row],[NV]]/Table1[[#This Row],[NV_MA-2]])</f>
        <v>7.0197197305395784</v>
      </c>
      <c r="N1318" s="4">
        <f>LN(Table1[[#This Row],[NV]]/Table1[[#This Row],[NV_MA-3]])</f>
        <v>3.0774413492745922</v>
      </c>
      <c r="O1318" s="7">
        <f>LN(Table1[[#This Row],[NV]]/Table1[[#This Row],[Metcalfe
NV ~ n^2]])</f>
        <v>-3.1106037128792021</v>
      </c>
      <c r="P1318" s="7">
        <f>Table1[[#This Row],[NV_MA-1]]*$M$3</f>
        <v>200936763140.43332</v>
      </c>
    </row>
    <row r="1319" spans="1:16" x14ac:dyDescent="0.2">
      <c r="A1319" s="2">
        <v>42374</v>
      </c>
      <c r="B1319" s="3">
        <v>6511064277.7709799</v>
      </c>
      <c r="C1319" s="3">
        <f t="shared" si="120"/>
        <v>6542521842.482564</v>
      </c>
      <c r="D1319" s="4">
        <f>LN(Table1[[#This Row],[NV]])</f>
        <v>22.596768763333483</v>
      </c>
      <c r="E1319" s="5">
        <v>435291</v>
      </c>
      <c r="F1319" s="5">
        <f t="shared" si="121"/>
        <v>189478254681</v>
      </c>
      <c r="G1319" s="8">
        <f t="shared" si="122"/>
        <v>202817028056.43332</v>
      </c>
      <c r="H1319" s="5">
        <f t="shared" si="123"/>
        <v>5651718.2496748231</v>
      </c>
      <c r="I1319" s="5">
        <f t="shared" si="124"/>
        <v>5827493.0321982792</v>
      </c>
      <c r="J1319" s="5">
        <f>Table1[[#This Row],[DAA 
(n)]]^1.5</f>
        <v>287190144.25698358</v>
      </c>
      <c r="K1319" s="5">
        <f t="shared" si="125"/>
        <v>300886895.15530288</v>
      </c>
      <c r="L1319" s="7">
        <f>LN(Table1[[#This Row],[NV]]/Table1[[#This Row],[NV_MA-1]])</f>
        <v>-3.4388013065804257</v>
      </c>
      <c r="M1319" s="7">
        <f>LN(Table1[[#This Row],[NV]]/Table1[[#This Row],[NV_MA-2]])</f>
        <v>7.0186713091181181</v>
      </c>
      <c r="N1319" s="4">
        <f>LN(Table1[[#This Row],[NV]]/Table1[[#This Row],[NV_MA-3]])</f>
        <v>3.0745237748408103</v>
      </c>
      <c r="O1319" s="7">
        <f>LN(Table1[[#This Row],[NV]]/Table1[[#This Row],[Metcalfe
NV ~ n^2]])</f>
        <v>-3.3707713405272615</v>
      </c>
      <c r="P1319" s="7">
        <f>Table1[[#This Row],[NV_MA-1]]*$M$3</f>
        <v>202817028056.43332</v>
      </c>
    </row>
    <row r="1320" spans="1:16" x14ac:dyDescent="0.2">
      <c r="A1320" s="2">
        <v>42373</v>
      </c>
      <c r="B1320" s="3">
        <v>6521092888.5104198</v>
      </c>
      <c r="C1320" s="3">
        <f t="shared" si="120"/>
        <v>6521187034.2679749</v>
      </c>
      <c r="D1320" s="4">
        <f>LN(Table1[[#This Row],[NV]])</f>
        <v>22.598307819775336</v>
      </c>
      <c r="E1320" s="5">
        <v>413159</v>
      </c>
      <c r="F1320" s="5">
        <f t="shared" si="121"/>
        <v>170700359281</v>
      </c>
      <c r="G1320" s="8">
        <f t="shared" si="122"/>
        <v>202537626464.26666</v>
      </c>
      <c r="H1320" s="5">
        <f t="shared" si="123"/>
        <v>5342801.8779717786</v>
      </c>
      <c r="I1320" s="5">
        <f t="shared" si="124"/>
        <v>5822958.024045961</v>
      </c>
      <c r="J1320" s="5">
        <f>Table1[[#This Row],[DAA 
(n)]]^1.5</f>
        <v>265568051.05316934</v>
      </c>
      <c r="K1320" s="5">
        <f t="shared" si="125"/>
        <v>300567491.16167074</v>
      </c>
      <c r="L1320" s="7">
        <f>LN(Table1[[#This Row],[NV]]/Table1[[#This Row],[NV_MA-1]])</f>
        <v>-3.4358836961572692</v>
      </c>
      <c r="M1320" s="7">
        <f>LN(Table1[[#This Row],[NV]]/Table1[[#This Row],[NV_MA-2]])</f>
        <v>7.0209888776294989</v>
      </c>
      <c r="N1320" s="4">
        <f>LN(Table1[[#This Row],[NV]]/Table1[[#This Row],[NV_MA-3]])</f>
        <v>3.0771249368418685</v>
      </c>
      <c r="O1320" s="7">
        <f>LN(Table1[[#This Row],[NV]]/Table1[[#This Row],[Metcalfe
NV ~ n^2]])</f>
        <v>-3.2648677517202822</v>
      </c>
      <c r="P1320" s="7">
        <f>Table1[[#This Row],[NV_MA-1]]*$M$3</f>
        <v>202537626464.26666</v>
      </c>
    </row>
    <row r="1321" spans="1:16" x14ac:dyDescent="0.2">
      <c r="A1321" s="2">
        <v>42372</v>
      </c>
      <c r="B1321" s="3">
        <v>6469306703.4235001</v>
      </c>
      <c r="C1321" s="3">
        <f t="shared" si="120"/>
        <v>6497497907.9582682</v>
      </c>
      <c r="D1321" s="4">
        <f>LN(Table1[[#This Row],[NV]])</f>
        <v>22.590334784141685</v>
      </c>
      <c r="E1321" s="5">
        <v>398443</v>
      </c>
      <c r="F1321" s="5">
        <f t="shared" si="121"/>
        <v>158756824249</v>
      </c>
      <c r="G1321" s="8">
        <f t="shared" si="122"/>
        <v>203909046144.76666</v>
      </c>
      <c r="H1321" s="5">
        <f t="shared" si="123"/>
        <v>5138049.879417574</v>
      </c>
      <c r="I1321" s="5">
        <f t="shared" si="124"/>
        <v>5844919.227461</v>
      </c>
      <c r="J1321" s="5">
        <f>Table1[[#This Row],[DAA 
(n)]]^1.5</f>
        <v>251506551.25511995</v>
      </c>
      <c r="K1321" s="5">
        <f t="shared" si="125"/>
        <v>302123749.39399302</v>
      </c>
      <c r="L1321" s="7">
        <f>LN(Table1[[#This Row],[NV]]/Table1[[#This Row],[NV_MA-1]])</f>
        <v>-3.4506050949957472</v>
      </c>
      <c r="M1321" s="7">
        <f>LN(Table1[[#This Row],[NV]]/Table1[[#This Row],[NV_MA-2]])</f>
        <v>7.0092514504316696</v>
      </c>
      <c r="N1321" s="4">
        <f>LN(Table1[[#This Row],[NV]]/Table1[[#This Row],[NV_MA-3]])</f>
        <v>3.063987526528511</v>
      </c>
      <c r="O1321" s="7">
        <f>LN(Table1[[#This Row],[NV]]/Table1[[#This Row],[Metcalfe
NV ~ n^2]])</f>
        <v>-3.2003046770488708</v>
      </c>
      <c r="P1321" s="7">
        <f>Table1[[#This Row],[NV_MA-1]]*$M$3</f>
        <v>203909046144.76666</v>
      </c>
    </row>
    <row r="1322" spans="1:16" x14ac:dyDescent="0.2">
      <c r="A1322" s="2">
        <v>42371</v>
      </c>
      <c r="B1322" s="3">
        <v>6532460051.4329796</v>
      </c>
      <c r="C1322" s="3">
        <f t="shared" si="120"/>
        <v>6462488495.462657</v>
      </c>
      <c r="D1322" s="4">
        <f>LN(Table1[[#This Row],[NV]])</f>
        <v>22.600049439983739</v>
      </c>
      <c r="E1322" s="5">
        <v>417966</v>
      </c>
      <c r="F1322" s="5">
        <f t="shared" si="121"/>
        <v>174695577156</v>
      </c>
      <c r="G1322" s="8">
        <f t="shared" si="122"/>
        <v>204388292564.33334</v>
      </c>
      <c r="H1322" s="5">
        <f t="shared" si="123"/>
        <v>5409798.8767445032</v>
      </c>
      <c r="I1322" s="5">
        <f t="shared" si="124"/>
        <v>5853107.614425594</v>
      </c>
      <c r="J1322" s="5">
        <f>Table1[[#This Row],[DAA 
(n)]]^1.5</f>
        <v>270216231.19565719</v>
      </c>
      <c r="K1322" s="5">
        <f t="shared" si="125"/>
        <v>302686960.52775389</v>
      </c>
      <c r="L1322" s="7">
        <f>LN(Table1[[#This Row],[NV]]/Table1[[#This Row],[NV_MA-1]])</f>
        <v>-3.4432379765693097</v>
      </c>
      <c r="M1322" s="7">
        <f>LN(Table1[[#This Row],[NV]]/Table1[[#This Row],[NV_MA-2]])</f>
        <v>7.0175661456799174</v>
      </c>
      <c r="N1322" s="4">
        <f>LN(Table1[[#This Row],[NV]]/Table1[[#This Row],[NV_MA-3]])</f>
        <v>3.0718397441322147</v>
      </c>
      <c r="O1322" s="7">
        <f>LN(Table1[[#This Row],[NV]]/Table1[[#This Row],[Metcalfe
NV ~ n^2]])</f>
        <v>-3.2862612969877034</v>
      </c>
      <c r="P1322" s="7">
        <f>Table1[[#This Row],[NV_MA-1]]*$M$3</f>
        <v>204388292564.33334</v>
      </c>
    </row>
    <row r="1323" spans="1:16" x14ac:dyDescent="0.2">
      <c r="A1323" s="2">
        <v>42370</v>
      </c>
      <c r="B1323" s="3">
        <v>6534464975.4889297</v>
      </c>
      <c r="C1323" s="3">
        <f t="shared" si="120"/>
        <v>6424317653.5576944</v>
      </c>
      <c r="D1323" s="4">
        <f>LN(Table1[[#This Row],[NV]])</f>
        <v>22.60035631004958</v>
      </c>
      <c r="E1323" s="5">
        <v>316781</v>
      </c>
      <c r="F1323" s="5">
        <f t="shared" si="121"/>
        <v>100350201961</v>
      </c>
      <c r="G1323" s="8">
        <f t="shared" si="122"/>
        <v>202871772963.66666</v>
      </c>
      <c r="H1323" s="5">
        <f t="shared" si="123"/>
        <v>4012337.3635275508</v>
      </c>
      <c r="I1323" s="5">
        <f t="shared" si="124"/>
        <v>5826051.6650526356</v>
      </c>
      <c r="J1323" s="5">
        <f>Table1[[#This Row],[DAA 
(n)]]^1.5</f>
        <v>178294804.54406831</v>
      </c>
      <c r="K1323" s="5">
        <f t="shared" si="125"/>
        <v>300863079.26322401</v>
      </c>
      <c r="L1323" s="7">
        <f>LN(Table1[[#This Row],[NV]]/Table1[[#This Row],[NV_MA-1]])</f>
        <v>-3.4354836460797116</v>
      </c>
      <c r="M1323" s="7">
        <f>LN(Table1[[#This Row],[NV]]/Table1[[#This Row],[NV_MA-2]])</f>
        <v>7.0225062255728563</v>
      </c>
      <c r="N1323" s="4">
        <f>LN(Table1[[#This Row],[NV]]/Table1[[#This Row],[NV_MA-3]])</f>
        <v>3.0781904769972206</v>
      </c>
      <c r="O1323" s="7">
        <f>LN(Table1[[#This Row],[NV]]/Table1[[#This Row],[Metcalfe
NV ~ n^2]])</f>
        <v>-2.7315756147031718</v>
      </c>
      <c r="P1323" s="7">
        <f>Table1[[#This Row],[NV_MA-1]]*$M$3</f>
        <v>202871772963.66666</v>
      </c>
    </row>
    <row r="1324" spans="1:16" x14ac:dyDescent="0.2">
      <c r="A1324" s="2">
        <v>42369</v>
      </c>
      <c r="B1324" s="3">
        <v>6457837561.22855</v>
      </c>
      <c r="C1324" s="3">
        <f t="shared" si="120"/>
        <v>6385049293.4065466</v>
      </c>
      <c r="D1324" s="4">
        <f>LN(Table1[[#This Row],[NV]])</f>
        <v>22.588560355858153</v>
      </c>
      <c r="E1324" s="5">
        <v>353317</v>
      </c>
      <c r="F1324" s="5">
        <f t="shared" si="121"/>
        <v>124832902489</v>
      </c>
      <c r="G1324" s="8">
        <f t="shared" si="122"/>
        <v>205529875960.83334</v>
      </c>
      <c r="H1324" s="5">
        <f t="shared" si="123"/>
        <v>4513667.4086687397</v>
      </c>
      <c r="I1324" s="5">
        <f t="shared" si="124"/>
        <v>5875613.6025681514</v>
      </c>
      <c r="J1324" s="5">
        <f>Table1[[#This Row],[DAA 
(n)]]^1.5</f>
        <v>210013301.02806801</v>
      </c>
      <c r="K1324" s="5">
        <f t="shared" si="125"/>
        <v>304135058.26465547</v>
      </c>
      <c r="L1324" s="7">
        <f>LN(Table1[[#This Row],[NV]]/Table1[[#This Row],[NV_MA-1]])</f>
        <v>-3.4602968862621797</v>
      </c>
      <c r="M1324" s="7">
        <f>LN(Table1[[#This Row],[NV]]/Table1[[#This Row],[NV_MA-2]])</f>
        <v>7.0022393003271208</v>
      </c>
      <c r="N1324" s="4">
        <f>LN(Table1[[#This Row],[NV]]/Table1[[#This Row],[NV_MA-3]])</f>
        <v>3.0555779245392034</v>
      </c>
      <c r="O1324" s="7">
        <f>LN(Table1[[#This Row],[NV]]/Table1[[#This Row],[Metcalfe
NV ~ n^2]])</f>
        <v>-2.9616815440149922</v>
      </c>
      <c r="P1324" s="7">
        <f>Table1[[#This Row],[NV_MA-1]]*$M$3</f>
        <v>205529875960.83334</v>
      </c>
    </row>
    <row r="1325" spans="1:16" x14ac:dyDescent="0.2">
      <c r="A1325" s="2">
        <v>42368</v>
      </c>
      <c r="B1325" s="3">
        <v>6401715280.9576197</v>
      </c>
      <c r="C1325" s="3">
        <f t="shared" si="120"/>
        <v>6349931721.9015007</v>
      </c>
      <c r="D1325" s="4">
        <f>LN(Table1[[#This Row],[NV]])</f>
        <v>22.579831804052692</v>
      </c>
      <c r="E1325" s="5">
        <v>397910</v>
      </c>
      <c r="F1325" s="5">
        <f t="shared" si="121"/>
        <v>158332368100</v>
      </c>
      <c r="G1325" s="8">
        <f t="shared" si="122"/>
        <v>207096920567.23334</v>
      </c>
      <c r="H1325" s="5">
        <f t="shared" si="123"/>
        <v>5130644.0306591587</v>
      </c>
      <c r="I1325" s="5">
        <f t="shared" si="124"/>
        <v>5903893.2769820504</v>
      </c>
      <c r="J1325" s="5">
        <f>Table1[[#This Row],[DAA 
(n)]]^1.5</f>
        <v>251002056.94509962</v>
      </c>
      <c r="K1325" s="5">
        <f t="shared" si="125"/>
        <v>306031336.10184062</v>
      </c>
      <c r="L1325" s="7">
        <f>LN(Table1[[#This Row],[NV]]/Table1[[#This Row],[NV_MA-1]])</f>
        <v>-3.4766209318811523</v>
      </c>
      <c r="M1325" s="7">
        <f>LN(Table1[[#This Row],[NV]]/Table1[[#This Row],[NV_MA-2]])</f>
        <v>6.9887092353455547</v>
      </c>
      <c r="N1325" s="4">
        <f>LN(Table1[[#This Row],[NV]]/Table1[[#This Row],[NV_MA-3]])</f>
        <v>3.040633743817557</v>
      </c>
      <c r="O1325" s="7">
        <f>LN(Table1[[#This Row],[NV]]/Table1[[#This Row],[Metcalfe
NV ~ n^2]])</f>
        <v>-3.2081304520311433</v>
      </c>
      <c r="P1325" s="7">
        <f>Table1[[#This Row],[NV_MA-1]]*$M$3</f>
        <v>207096920567.23334</v>
      </c>
    </row>
    <row r="1326" spans="1:16" x14ac:dyDescent="0.2">
      <c r="A1326" s="2">
        <v>42367</v>
      </c>
      <c r="B1326" s="3">
        <v>6479519118.38976</v>
      </c>
      <c r="C1326" s="3">
        <f t="shared" si="120"/>
        <v>6324015101.9151134</v>
      </c>
      <c r="D1326" s="4">
        <f>LN(Table1[[#This Row],[NV]])</f>
        <v>22.591912134431851</v>
      </c>
      <c r="E1326" s="5">
        <v>427804</v>
      </c>
      <c r="F1326" s="5">
        <f t="shared" si="121"/>
        <v>183016262416</v>
      </c>
      <c r="G1326" s="8">
        <f t="shared" si="122"/>
        <v>209825873317.53333</v>
      </c>
      <c r="H1326" s="5">
        <f t="shared" si="123"/>
        <v>5547086.5238177059</v>
      </c>
      <c r="I1326" s="5">
        <f t="shared" si="124"/>
        <v>5946922.1846839543</v>
      </c>
      <c r="J1326" s="5">
        <f>Table1[[#This Row],[DAA 
(n)]]^1.5</f>
        <v>279812596.44021446</v>
      </c>
      <c r="K1326" s="5">
        <f t="shared" si="125"/>
        <v>309101539.39311033</v>
      </c>
      <c r="L1326" s="7">
        <f>LN(Table1[[#This Row],[NV]]/Table1[[#This Row],[NV_MA-1]])</f>
        <v>-3.4776317145981475</v>
      </c>
      <c r="M1326" s="7">
        <f>LN(Table1[[#This Row],[NV]]/Table1[[#This Row],[NV_MA-2]])</f>
        <v>6.9935277706304824</v>
      </c>
      <c r="N1326" s="4">
        <f>LN(Table1[[#This Row],[NV]]/Table1[[#This Row],[NV_MA-3]])</f>
        <v>3.0427317470989097</v>
      </c>
      <c r="O1326" s="7">
        <f>LN(Table1[[#This Row],[NV]]/Table1[[#This Row],[Metcalfe
NV ~ n^2]])</f>
        <v>-3.3409287170688655</v>
      </c>
      <c r="P1326" s="7">
        <f>Table1[[#This Row],[NV_MA-1]]*$M$3</f>
        <v>209825873317.53333</v>
      </c>
    </row>
    <row r="1327" spans="1:16" x14ac:dyDescent="0.2">
      <c r="A1327" s="2">
        <v>42366</v>
      </c>
      <c r="B1327" s="3">
        <v>6323313675.8409204</v>
      </c>
      <c r="C1327" s="3">
        <f t="shared" si="120"/>
        <v>6292632111.1087399</v>
      </c>
      <c r="D1327" s="4">
        <f>LN(Table1[[#This Row],[NV]])</f>
        <v>22.567509223497289</v>
      </c>
      <c r="E1327" s="5">
        <v>413657</v>
      </c>
      <c r="F1327" s="5">
        <f t="shared" si="121"/>
        <v>171112113649</v>
      </c>
      <c r="G1327" s="8">
        <f t="shared" si="122"/>
        <v>207316014279.13333</v>
      </c>
      <c r="H1327" s="5">
        <f t="shared" si="123"/>
        <v>5349740.1086999932</v>
      </c>
      <c r="I1327" s="5">
        <f t="shared" si="124"/>
        <v>5900976.0345874298</v>
      </c>
      <c r="J1327" s="5">
        <f>Table1[[#This Row],[DAA 
(n)]]^1.5</f>
        <v>266048348.22961161</v>
      </c>
      <c r="K1327" s="5">
        <f t="shared" si="125"/>
        <v>306042070.41451639</v>
      </c>
      <c r="L1327" s="7">
        <f>LN(Table1[[#This Row],[NV]]/Table1[[#This Row],[NV_MA-1]])</f>
        <v>-3.490000881615408</v>
      </c>
      <c r="M1327" s="7">
        <f>LN(Table1[[#This Row],[NV]]/Table1[[#This Row],[NV_MA-2]])</f>
        <v>6.9768808987122188</v>
      </c>
      <c r="N1327" s="4">
        <f>LN(Table1[[#This Row],[NV]]/Table1[[#This Row],[NV_MA-3]])</f>
        <v>3.0282760880160748</v>
      </c>
      <c r="O1327" s="7">
        <f>LN(Table1[[#This Row],[NV]]/Table1[[#This Row],[Metcalfe
NV ~ n^2]])</f>
        <v>-3.2980755904910746</v>
      </c>
      <c r="P1327" s="7">
        <f>Table1[[#This Row],[NV_MA-1]]*$M$3</f>
        <v>207316014279.13333</v>
      </c>
    </row>
    <row r="1328" spans="1:16" x14ac:dyDescent="0.2">
      <c r="A1328" s="2">
        <v>42365</v>
      </c>
      <c r="B1328" s="3">
        <v>6346542709.3629398</v>
      </c>
      <c r="C1328" s="3">
        <f t="shared" si="120"/>
        <v>6258892579.4413061</v>
      </c>
      <c r="D1328" s="4">
        <f>LN(Table1[[#This Row],[NV]])</f>
        <v>22.571176046363014</v>
      </c>
      <c r="E1328" s="5">
        <v>408582</v>
      </c>
      <c r="F1328" s="5">
        <f t="shared" si="121"/>
        <v>166939250724</v>
      </c>
      <c r="G1328" s="8">
        <f t="shared" si="122"/>
        <v>207235554205.53333</v>
      </c>
      <c r="H1328" s="5">
        <f t="shared" si="123"/>
        <v>5279062.4469551845</v>
      </c>
      <c r="I1328" s="5">
        <f t="shared" si="124"/>
        <v>5899616.5402888227</v>
      </c>
      <c r="J1328" s="5">
        <f>Table1[[#This Row],[DAA 
(n)]]^1.5</f>
        <v>261167327.47285447</v>
      </c>
      <c r="K1328" s="5">
        <f t="shared" si="125"/>
        <v>305948078.35743648</v>
      </c>
      <c r="L1328" s="7">
        <f>LN(Table1[[#This Row],[NV]]/Table1[[#This Row],[NV_MA-1]])</f>
        <v>-3.485945879904266</v>
      </c>
      <c r="M1328" s="7">
        <f>LN(Table1[[#This Row],[NV]]/Table1[[#This Row],[NV_MA-2]])</f>
        <v>6.9807781327705998</v>
      </c>
      <c r="N1328" s="4">
        <f>LN(Table1[[#This Row],[NV]]/Table1[[#This Row],[NV_MA-3]])</f>
        <v>3.032250079413866</v>
      </c>
      <c r="O1328" s="7">
        <f>LN(Table1[[#This Row],[NV]]/Table1[[#This Row],[Metcalfe
NV ~ n^2]])</f>
        <v>-3.2697197687007189</v>
      </c>
      <c r="P1328" s="7">
        <f>Table1[[#This Row],[NV_MA-1]]*$M$3</f>
        <v>207235554205.53333</v>
      </c>
    </row>
    <row r="1329" spans="1:16" x14ac:dyDescent="0.2">
      <c r="A1329" s="2">
        <v>42364</v>
      </c>
      <c r="B1329" s="3">
        <v>6277070712.4928799</v>
      </c>
      <c r="C1329" s="3">
        <f t="shared" si="120"/>
        <v>6225673950.6252556</v>
      </c>
      <c r="D1329" s="4">
        <f>LN(Table1[[#This Row],[NV]])</f>
        <v>22.560169261550975</v>
      </c>
      <c r="E1329" s="5">
        <v>416167</v>
      </c>
      <c r="F1329" s="5">
        <f t="shared" si="121"/>
        <v>173194971889</v>
      </c>
      <c r="G1329" s="8">
        <f t="shared" si="122"/>
        <v>205996530339.93332</v>
      </c>
      <c r="H1329" s="5">
        <f t="shared" si="123"/>
        <v>5384719.0174112562</v>
      </c>
      <c r="I1329" s="5">
        <f t="shared" si="124"/>
        <v>5877281.6984192431</v>
      </c>
      <c r="J1329" s="5">
        <f>Table1[[#This Row],[DAA 
(n)]]^1.5</f>
        <v>268473521.72258931</v>
      </c>
      <c r="K1329" s="5">
        <f t="shared" si="125"/>
        <v>304449521.91563445</v>
      </c>
      <c r="L1329" s="7">
        <f>LN(Table1[[#This Row],[NV]]/Table1[[#This Row],[NV_MA-1]])</f>
        <v>-3.4909559010331384</v>
      </c>
      <c r="M1329" s="7">
        <f>LN(Table1[[#This Row],[NV]]/Table1[[#This Row],[NV_MA-2]])</f>
        <v>6.9735643447551974</v>
      </c>
      <c r="N1329" s="4">
        <f>LN(Table1[[#This Row],[NV]]/Table1[[#This Row],[NV_MA-3]])</f>
        <v>3.0261534038548024</v>
      </c>
      <c r="O1329" s="7">
        <f>LN(Table1[[#This Row],[NV]]/Table1[[#This Row],[Metcalfe
NV ~ n^2]])</f>
        <v>-3.3175145404383994</v>
      </c>
      <c r="P1329" s="7">
        <f>Table1[[#This Row],[NV_MA-1]]*$M$3</f>
        <v>205996530339.93332</v>
      </c>
    </row>
    <row r="1330" spans="1:16" x14ac:dyDescent="0.2">
      <c r="A1330" s="2">
        <v>42363</v>
      </c>
      <c r="B1330" s="3">
        <v>6837917946.8673697</v>
      </c>
      <c r="C1330" s="3">
        <f t="shared" si="120"/>
        <v>6193235722.0631123</v>
      </c>
      <c r="D1330" s="4">
        <f>LN(Table1[[#This Row],[NV]])</f>
        <v>22.645749128510854</v>
      </c>
      <c r="E1330" s="5">
        <v>367825</v>
      </c>
      <c r="F1330" s="5">
        <f t="shared" si="121"/>
        <v>135295230625</v>
      </c>
      <c r="G1330" s="8">
        <f t="shared" si="122"/>
        <v>205213807183.10001</v>
      </c>
      <c r="H1330" s="5">
        <f t="shared" si="123"/>
        <v>4713810.7338402439</v>
      </c>
      <c r="I1330" s="5">
        <f t="shared" si="124"/>
        <v>5863731.5075358255</v>
      </c>
      <c r="J1330" s="5">
        <f>Table1[[#This Row],[DAA 
(n)]]^1.5</f>
        <v>223080631.62148491</v>
      </c>
      <c r="K1330" s="5">
        <f t="shared" si="125"/>
        <v>303523167.89712083</v>
      </c>
      <c r="L1330" s="7">
        <f>LN(Table1[[#This Row],[NV]]/Table1[[#This Row],[NV_MA-1]])</f>
        <v>-3.4015691059358879</v>
      </c>
      <c r="M1330" s="7">
        <f>LN(Table1[[#This Row],[NV]]/Table1[[#This Row],[NV_MA-2]])</f>
        <v>7.0614523935834841</v>
      </c>
      <c r="N1330" s="4">
        <f>LN(Table1[[#This Row],[NV]]/Table1[[#This Row],[NV_MA-3]])</f>
        <v>3.1147806272203495</v>
      </c>
      <c r="O1330" s="7">
        <f>LN(Table1[[#This Row],[NV]]/Table1[[#This Row],[Metcalfe
NV ~ n^2]])</f>
        <v>-2.9849759926214414</v>
      </c>
      <c r="P1330" s="7">
        <f>Table1[[#This Row],[NV_MA-1]]*$M$3</f>
        <v>205213807183.10001</v>
      </c>
    </row>
    <row r="1331" spans="1:16" x14ac:dyDescent="0.2">
      <c r="A1331" s="2">
        <v>42362</v>
      </c>
      <c r="B1331" s="3">
        <v>6838470695.3394299</v>
      </c>
      <c r="C1331" s="3">
        <f t="shared" si="120"/>
        <v>6128508833.8952599</v>
      </c>
      <c r="D1331" s="4">
        <f>LN(Table1[[#This Row],[NV]])</f>
        <v>22.64582996102985</v>
      </c>
      <c r="E1331" s="5">
        <v>456965</v>
      </c>
      <c r="F1331" s="5">
        <f t="shared" si="121"/>
        <v>208817011225</v>
      </c>
      <c r="G1331" s="8">
        <f t="shared" si="122"/>
        <v>205125864056.96667</v>
      </c>
      <c r="H1331" s="5">
        <f t="shared" si="123"/>
        <v>5955333.3381203394</v>
      </c>
      <c r="I1331" s="5">
        <f t="shared" si="124"/>
        <v>5862072.4124533636</v>
      </c>
      <c r="J1331" s="5">
        <f>Table1[[#This Row],[DAA 
(n)]]^1.5</f>
        <v>308904622.06712365</v>
      </c>
      <c r="K1331" s="5">
        <f t="shared" si="125"/>
        <v>303414147.30507386</v>
      </c>
      <c r="L1331" s="7">
        <f>LN(Table1[[#This Row],[NV]]/Table1[[#This Row],[NV_MA-1]])</f>
        <v>-3.4010596376614743</v>
      </c>
      <c r="M1331" s="7">
        <f>LN(Table1[[#This Row],[NV]]/Table1[[#This Row],[NV_MA-2]])</f>
        <v>7.0618162079952107</v>
      </c>
      <c r="N1331" s="4">
        <f>LN(Table1[[#This Row],[NV]]/Table1[[#This Row],[NV_MA-3]])</f>
        <v>3.1152207080191561</v>
      </c>
      <c r="O1331" s="7">
        <f>LN(Table1[[#This Row],[NV]]/Table1[[#This Row],[Metcalfe
NV ~ n^2]])</f>
        <v>-3.4188941999905311</v>
      </c>
      <c r="P1331" s="7">
        <f>Table1[[#This Row],[NV_MA-1]]*$M$3</f>
        <v>205125864056.96667</v>
      </c>
    </row>
    <row r="1332" spans="1:16" x14ac:dyDescent="0.2">
      <c r="A1332" s="2">
        <v>42361</v>
      </c>
      <c r="B1332" s="3">
        <v>6638740303.7579203</v>
      </c>
      <c r="C1332" s="3">
        <f t="shared" si="120"/>
        <v>6059259429.1439915</v>
      </c>
      <c r="D1332" s="4">
        <f>LN(Table1[[#This Row],[NV]])</f>
        <v>22.616188069147441</v>
      </c>
      <c r="E1332" s="5">
        <v>478167</v>
      </c>
      <c r="F1332" s="5">
        <f t="shared" si="121"/>
        <v>228643679889</v>
      </c>
      <c r="G1332" s="8">
        <f t="shared" si="122"/>
        <v>203131135573.76666</v>
      </c>
      <c r="H1332" s="5">
        <f t="shared" si="123"/>
        <v>6253331.9027774911</v>
      </c>
      <c r="I1332" s="5">
        <f t="shared" si="124"/>
        <v>5829060.3827241305</v>
      </c>
      <c r="J1332" s="5">
        <f>Table1[[#This Row],[DAA 
(n)]]^1.5</f>
        <v>330650665.32744694</v>
      </c>
      <c r="K1332" s="5">
        <f t="shared" si="125"/>
        <v>301110406.08786428</v>
      </c>
      <c r="L1332" s="7">
        <f>LN(Table1[[#This Row],[NV]]/Table1[[#This Row],[NV_MA-1]])</f>
        <v>-3.4209295263284032</v>
      </c>
      <c r="M1332" s="7">
        <f>LN(Table1[[#This Row],[NV]]/Table1[[#This Row],[NV_MA-2]])</f>
        <v>7.037821693154001</v>
      </c>
      <c r="N1332" s="4">
        <f>LN(Table1[[#This Row],[NV]]/Table1[[#This Row],[NV_MA-3]])</f>
        <v>3.0932005160539982</v>
      </c>
      <c r="O1332" s="7">
        <f>LN(Table1[[#This Row],[NV]]/Table1[[#This Row],[Metcalfe
NV ~ n^2]])</f>
        <v>-3.5392425765369784</v>
      </c>
      <c r="P1332" s="7">
        <f>Table1[[#This Row],[NV_MA-1]]*$M$3</f>
        <v>203131135573.76666</v>
      </c>
    </row>
    <row r="1333" spans="1:16" x14ac:dyDescent="0.2">
      <c r="A1333" s="2">
        <v>42360</v>
      </c>
      <c r="B1333" s="3">
        <v>6526092469.8871202</v>
      </c>
      <c r="C1333" s="3">
        <f t="shared" si="120"/>
        <v>5998139096.006793</v>
      </c>
      <c r="D1333" s="4">
        <f>LN(Table1[[#This Row],[NV]])</f>
        <v>22.599074204475798</v>
      </c>
      <c r="E1333" s="5">
        <v>479097</v>
      </c>
      <c r="F1333" s="5">
        <f t="shared" si="121"/>
        <v>229533935409</v>
      </c>
      <c r="G1333" s="8">
        <f t="shared" si="122"/>
        <v>199380508725.5</v>
      </c>
      <c r="H1333" s="5">
        <f t="shared" si="123"/>
        <v>6266425.0818331223</v>
      </c>
      <c r="I1333" s="5">
        <f t="shared" si="124"/>
        <v>5765318.3251232337</v>
      </c>
      <c r="J1333" s="5">
        <f>Table1[[#This Row],[DAA 
(n)]]^1.5</f>
        <v>331615771.41723162</v>
      </c>
      <c r="K1333" s="5">
        <f t="shared" si="125"/>
        <v>296719620.44907379</v>
      </c>
      <c r="L1333" s="7">
        <f>LN(Table1[[#This Row],[NV]]/Table1[[#This Row],[NV_MA-1]])</f>
        <v>-3.4194067355991797</v>
      </c>
      <c r="M1333" s="7">
        <f>LN(Table1[[#This Row],[NV]]/Table1[[#This Row],[NV_MA-2]])</f>
        <v>7.031703277467849</v>
      </c>
      <c r="N1333" s="4">
        <f>LN(Table1[[#This Row],[NV]]/Table1[[#This Row],[NV_MA-3]])</f>
        <v>3.0907759924861922</v>
      </c>
      <c r="O1333" s="7">
        <f>LN(Table1[[#This Row],[NV]]/Table1[[#This Row],[Metcalfe
NV ~ n^2]])</f>
        <v>-3.5602425177458898</v>
      </c>
      <c r="P1333" s="7">
        <f>Table1[[#This Row],[NV_MA-1]]*$M$3</f>
        <v>199380508725.5</v>
      </c>
    </row>
    <row r="1334" spans="1:16" x14ac:dyDescent="0.2">
      <c r="A1334" s="2">
        <v>42359</v>
      </c>
      <c r="B1334" s="3">
        <v>6560011593.0678596</v>
      </c>
      <c r="C1334" s="3">
        <f t="shared" si="120"/>
        <v>5941079012.1050253</v>
      </c>
      <c r="D1334" s="4">
        <f>LN(Table1[[#This Row],[NV]])</f>
        <v>22.604258207136802</v>
      </c>
      <c r="E1334" s="5">
        <v>505331</v>
      </c>
      <c r="F1334" s="5">
        <f t="shared" si="121"/>
        <v>255359419561</v>
      </c>
      <c r="G1334" s="8">
        <f t="shared" si="122"/>
        <v>196522061073.73334</v>
      </c>
      <c r="H1334" s="5">
        <f t="shared" si="123"/>
        <v>6636496.3269600142</v>
      </c>
      <c r="I1334" s="5">
        <f t="shared" si="124"/>
        <v>5718801.2574205035</v>
      </c>
      <c r="J1334" s="5">
        <f>Table1[[#This Row],[DAA 
(n)]]^1.5</f>
        <v>359222815.04127741</v>
      </c>
      <c r="K1334" s="5">
        <f t="shared" si="125"/>
        <v>293448881.83664417</v>
      </c>
      <c r="L1334" s="7">
        <f>LN(Table1[[#This Row],[NV]]/Table1[[#This Row],[NV_MA-1]])</f>
        <v>-3.399782324912445</v>
      </c>
      <c r="M1334" s="7">
        <f>LN(Table1[[#This Row],[NV]]/Table1[[#This Row],[NV_MA-2]])</f>
        <v>7.0449884361247923</v>
      </c>
      <c r="N1334" s="4">
        <f>LN(Table1[[#This Row],[NV]]/Table1[[#This Row],[NV_MA-3]])</f>
        <v>3.1070441925804726</v>
      </c>
      <c r="O1334" s="7">
        <f>LN(Table1[[#This Row],[NV]]/Table1[[#This Row],[Metcalfe
NV ~ n^2]])</f>
        <v>-3.6616796710460706</v>
      </c>
      <c r="P1334" s="7">
        <f>Table1[[#This Row],[NV_MA-1]]*$M$3</f>
        <v>196522061073.73334</v>
      </c>
    </row>
    <row r="1335" spans="1:16" x14ac:dyDescent="0.2">
      <c r="A1335" s="2">
        <v>42358</v>
      </c>
      <c r="B1335" s="3">
        <v>6626025133.2922297</v>
      </c>
      <c r="C1335" s="3">
        <f t="shared" si="120"/>
        <v>5883926367.1260748</v>
      </c>
      <c r="D1335" s="4">
        <f>LN(Table1[[#This Row],[NV]])</f>
        <v>22.614270933948859</v>
      </c>
      <c r="E1335" s="5">
        <v>481622</v>
      </c>
      <c r="F1335" s="5">
        <f t="shared" si="121"/>
        <v>231959750884</v>
      </c>
      <c r="G1335" s="8">
        <f t="shared" si="122"/>
        <v>192596679333.83334</v>
      </c>
      <c r="H1335" s="5">
        <f t="shared" si="123"/>
        <v>6301982.8613298908</v>
      </c>
      <c r="I1335" s="5">
        <f t="shared" si="124"/>
        <v>5656147.5928130979</v>
      </c>
      <c r="J1335" s="5">
        <f>Table1[[#This Row],[DAA 
(n)]]^1.5</f>
        <v>334240810.10590857</v>
      </c>
      <c r="K1335" s="5">
        <f t="shared" si="125"/>
        <v>289005529.82830811</v>
      </c>
      <c r="L1335" s="7">
        <f>LN(Table1[[#This Row],[NV]]/Table1[[#This Row],[NV_MA-1]])</f>
        <v>-3.369593160955588</v>
      </c>
      <c r="M1335" s="7">
        <f>LN(Table1[[#This Row],[NV]]/Table1[[#This Row],[NV_MA-2]])</f>
        <v>7.0660173528204036</v>
      </c>
      <c r="N1335" s="4">
        <f>LN(Table1[[#This Row],[NV]]/Table1[[#This Row],[NV_MA-3]])</f>
        <v>3.1323145537012067</v>
      </c>
      <c r="O1335" s="7">
        <f>LN(Table1[[#This Row],[NV]]/Table1[[#This Row],[Metcalfe
NV ~ n^2]])</f>
        <v>-3.5555587720441859</v>
      </c>
      <c r="P1335" s="7">
        <f>Table1[[#This Row],[NV_MA-1]]*$M$3</f>
        <v>192596679333.83334</v>
      </c>
    </row>
    <row r="1336" spans="1:16" x14ac:dyDescent="0.2">
      <c r="A1336" s="2">
        <v>42357</v>
      </c>
      <c r="B1336" s="3">
        <v>6912537068.0613298</v>
      </c>
      <c r="C1336" s="3">
        <f t="shared" si="120"/>
        <v>5822561707.9052038</v>
      </c>
      <c r="D1336" s="4">
        <f>LN(Table1[[#This Row],[NV]])</f>
        <v>22.656602566248672</v>
      </c>
      <c r="E1336" s="5">
        <v>497028</v>
      </c>
      <c r="F1336" s="5">
        <f t="shared" si="121"/>
        <v>247036832784</v>
      </c>
      <c r="G1336" s="8">
        <f t="shared" si="122"/>
        <v>189223172971.03333</v>
      </c>
      <c r="H1336" s="5">
        <f t="shared" si="123"/>
        <v>6519218.8750814069</v>
      </c>
      <c r="I1336" s="5">
        <f t="shared" si="124"/>
        <v>5600343.6000005025</v>
      </c>
      <c r="J1336" s="5">
        <f>Table1[[#This Row],[DAA 
(n)]]^1.5</f>
        <v>350405797.50478792</v>
      </c>
      <c r="K1336" s="5">
        <f t="shared" si="125"/>
        <v>285112222.78533733</v>
      </c>
      <c r="L1336" s="7">
        <f>LN(Table1[[#This Row],[NV]]/Table1[[#This Row],[NV_MA-1]])</f>
        <v>-3.3095903985208635</v>
      </c>
      <c r="M1336" s="7">
        <f>LN(Table1[[#This Row],[NV]]/Table1[[#This Row],[NV_MA-2]])</f>
        <v>7.1182640552826193</v>
      </c>
      <c r="N1336" s="4">
        <f>LN(Table1[[#This Row],[NV]]/Table1[[#This Row],[NV_MA-3]])</f>
        <v>3.1882091413614302</v>
      </c>
      <c r="O1336" s="7">
        <f>LN(Table1[[#This Row],[NV]]/Table1[[#This Row],[Metcalfe
NV ~ n^2]])</f>
        <v>-3.5762007167913437</v>
      </c>
      <c r="P1336" s="7">
        <f>Table1[[#This Row],[NV_MA-1]]*$M$3</f>
        <v>189223172971.03333</v>
      </c>
    </row>
    <row r="1337" spans="1:16" x14ac:dyDescent="0.2">
      <c r="A1337" s="2">
        <v>42356</v>
      </c>
      <c r="B1337" s="3">
        <v>6937324462.5248003</v>
      </c>
      <c r="C1337" s="3">
        <f t="shared" si="120"/>
        <v>5753727523.9866333</v>
      </c>
      <c r="D1337" s="4">
        <f>LN(Table1[[#This Row],[NV]])</f>
        <v>22.660182012999716</v>
      </c>
      <c r="E1337" s="5">
        <v>459189</v>
      </c>
      <c r="F1337" s="5">
        <f t="shared" si="121"/>
        <v>210854537721</v>
      </c>
      <c r="G1337" s="8">
        <f t="shared" si="122"/>
        <v>184975017346.26666</v>
      </c>
      <c r="H1337" s="5">
        <f t="shared" si="123"/>
        <v>5986546.7146144453</v>
      </c>
      <c r="I1337" s="5">
        <f t="shared" si="124"/>
        <v>5530052.6104401946</v>
      </c>
      <c r="J1337" s="5">
        <f>Table1[[#This Row],[DAA 
(n)]]^1.5</f>
        <v>311162472.54700929</v>
      </c>
      <c r="K1337" s="5">
        <f t="shared" si="125"/>
        <v>280210875.86121476</v>
      </c>
      <c r="L1337" s="7">
        <f>LN(Table1[[#This Row],[NV]]/Table1[[#This Row],[NV_MA-1]])</f>
        <v>-3.2833045985345799</v>
      </c>
      <c r="M1337" s="7">
        <f>LN(Table1[[#This Row],[NV]]/Table1[[#This Row],[NV_MA-2]])</f>
        <v>7.1344741259044664</v>
      </c>
      <c r="N1337" s="4">
        <f>LN(Table1[[#This Row],[NV]]/Table1[[#This Row],[NV_MA-3]])</f>
        <v>3.2091290072490644</v>
      </c>
      <c r="O1337" s="7">
        <f>LN(Table1[[#This Row],[NV]]/Table1[[#This Row],[Metcalfe
NV ~ n^2]])</f>
        <v>-3.4142523249937673</v>
      </c>
      <c r="P1337" s="7">
        <f>Table1[[#This Row],[NV_MA-1]]*$M$3</f>
        <v>184975017346.26666</v>
      </c>
    </row>
    <row r="1338" spans="1:16" x14ac:dyDescent="0.2">
      <c r="A1338" s="2">
        <v>42355</v>
      </c>
      <c r="B1338" s="3">
        <v>6831516735.2985897</v>
      </c>
      <c r="C1338" s="3">
        <f t="shared" si="120"/>
        <v>5688740541.4838047</v>
      </c>
      <c r="D1338" s="4">
        <f>LN(Table1[[#This Row],[NV]])</f>
        <v>22.644812555465144</v>
      </c>
      <c r="E1338" s="5">
        <v>453218</v>
      </c>
      <c r="F1338" s="5">
        <f t="shared" si="121"/>
        <v>205406555524</v>
      </c>
      <c r="G1338" s="8">
        <f t="shared" si="122"/>
        <v>183379796518.89999</v>
      </c>
      <c r="H1338" s="5">
        <f t="shared" si="123"/>
        <v>5902769.48180323</v>
      </c>
      <c r="I1338" s="5">
        <f t="shared" si="124"/>
        <v>5504219.3652098989</v>
      </c>
      <c r="J1338" s="5">
        <f>Table1[[#This Row],[DAA 
(n)]]^1.5</f>
        <v>305113009.0334999</v>
      </c>
      <c r="K1338" s="5">
        <f t="shared" si="125"/>
        <v>278389761.37877756</v>
      </c>
      <c r="L1338" s="7">
        <f>LN(Table1[[#This Row],[NV]]/Table1[[#This Row],[NV_MA-1]])</f>
        <v>-3.2900126744879428</v>
      </c>
      <c r="M1338" s="7">
        <f>LN(Table1[[#This Row],[NV]]/Table1[[#This Row],[NV_MA-2]])</f>
        <v>7.1237870420663141</v>
      </c>
      <c r="N1338" s="4">
        <f>LN(Table1[[#This Row],[NV]]/Table1[[#This Row],[NV_MA-3]])</f>
        <v>3.2002798463735749</v>
      </c>
      <c r="O1338" s="7">
        <f>LN(Table1[[#This Row],[NV]]/Table1[[#This Row],[Metcalfe
NV ~ n^2]])</f>
        <v>-3.4034444943573665</v>
      </c>
      <c r="P1338" s="7">
        <f>Table1[[#This Row],[NV_MA-1]]*$M$3</f>
        <v>183379796518.89999</v>
      </c>
    </row>
    <row r="1339" spans="1:16" x14ac:dyDescent="0.2">
      <c r="A1339" s="2">
        <v>42354</v>
      </c>
      <c r="B1339" s="3">
        <v>6798347864.1658602</v>
      </c>
      <c r="C1339" s="3">
        <f t="shared" si="120"/>
        <v>5627289796.4844675</v>
      </c>
      <c r="D1339" s="4">
        <f>LN(Table1[[#This Row],[NV]])</f>
        <v>22.639945458456552</v>
      </c>
      <c r="E1339" s="5">
        <v>487898</v>
      </c>
      <c r="F1339" s="5">
        <f t="shared" si="121"/>
        <v>238044458404</v>
      </c>
      <c r="G1339" s="8">
        <f t="shared" si="122"/>
        <v>181570282003.06668</v>
      </c>
      <c r="H1339" s="5">
        <f t="shared" si="123"/>
        <v>6390420.5016503436</v>
      </c>
      <c r="I1339" s="5">
        <f t="shared" si="124"/>
        <v>5474239.8598200651</v>
      </c>
      <c r="J1339" s="5">
        <f>Table1[[#This Row],[DAA 
(n)]]^1.5</f>
        <v>340795268.69719636</v>
      </c>
      <c r="K1339" s="5">
        <f t="shared" si="125"/>
        <v>276298606.97312623</v>
      </c>
      <c r="L1339" s="7">
        <f>LN(Table1[[#This Row],[NV]]/Table1[[#This Row],[NV_MA-1]])</f>
        <v>-3.2849631859081287</v>
      </c>
      <c r="M1339" s="7">
        <f>LN(Table1[[#This Row],[NV]]/Table1[[#This Row],[NV_MA-2]])</f>
        <v>7.1243814728176824</v>
      </c>
      <c r="N1339" s="4">
        <f>LN(Table1[[#This Row],[NV]]/Table1[[#This Row],[NV_MA-3]])</f>
        <v>3.2029527102943041</v>
      </c>
      <c r="O1339" s="7">
        <f>LN(Table1[[#This Row],[NV]]/Table1[[#This Row],[Metcalfe
NV ~ n^2]])</f>
        <v>-3.5557778347331914</v>
      </c>
      <c r="P1339" s="7">
        <f>Table1[[#This Row],[NV_MA-1]]*$M$3</f>
        <v>181570282003.06668</v>
      </c>
    </row>
    <row r="1340" spans="1:16" x14ac:dyDescent="0.2">
      <c r="A1340" s="2">
        <v>42353</v>
      </c>
      <c r="B1340" s="3">
        <v>6953267162.9934998</v>
      </c>
      <c r="C1340" s="3">
        <f t="shared" si="120"/>
        <v>5564568327.0076504</v>
      </c>
      <c r="D1340" s="4">
        <f>LN(Table1[[#This Row],[NV]])</f>
        <v>22.662477481457636</v>
      </c>
      <c r="E1340" s="5">
        <v>495314</v>
      </c>
      <c r="F1340" s="5">
        <f t="shared" si="121"/>
        <v>245335958596</v>
      </c>
      <c r="G1340" s="8">
        <f t="shared" si="122"/>
        <v>179091983244.56668</v>
      </c>
      <c r="H1340" s="5">
        <f t="shared" si="123"/>
        <v>6495026.321433574</v>
      </c>
      <c r="I1340" s="5">
        <f t="shared" si="124"/>
        <v>5435344.286975204</v>
      </c>
      <c r="J1340" s="5">
        <f>Table1[[#This Row],[DAA 
(n)]]^1.5</f>
        <v>348594800.58661067</v>
      </c>
      <c r="K1340" s="5">
        <f t="shared" si="125"/>
        <v>273517164.66813767</v>
      </c>
      <c r="L1340" s="7">
        <f>LN(Table1[[#This Row],[NV]]/Table1[[#This Row],[NV_MA-1]])</f>
        <v>-3.2486879022167527</v>
      </c>
      <c r="M1340" s="7">
        <f>LN(Table1[[#This Row],[NV]]/Table1[[#This Row],[NV_MA-2]])</f>
        <v>7.1540440586568934</v>
      </c>
      <c r="N1340" s="4">
        <f>LN(Table1[[#This Row],[NV]]/Table1[[#This Row],[NV_MA-3]])</f>
        <v>3.2356025443021164</v>
      </c>
      <c r="O1340" s="7">
        <f>LN(Table1[[#This Row],[NV]]/Table1[[#This Row],[Metcalfe
NV ~ n^2]])</f>
        <v>-3.563416886291201</v>
      </c>
      <c r="P1340" s="7">
        <f>Table1[[#This Row],[NV_MA-1]]*$M$3</f>
        <v>179091983244.56668</v>
      </c>
    </row>
    <row r="1341" spans="1:16" x14ac:dyDescent="0.2">
      <c r="A1341" s="2">
        <v>42352</v>
      </c>
      <c r="B1341" s="3">
        <v>6627592526.3773003</v>
      </c>
      <c r="C1341" s="3">
        <f t="shared" si="120"/>
        <v>5491091125.9038763</v>
      </c>
      <c r="D1341" s="4">
        <f>LN(Table1[[#This Row],[NV]])</f>
        <v>22.614507457007338</v>
      </c>
      <c r="E1341" s="5">
        <v>520571</v>
      </c>
      <c r="F1341" s="5">
        <f t="shared" si="121"/>
        <v>270994166041</v>
      </c>
      <c r="G1341" s="8">
        <f t="shared" si="122"/>
        <v>176493751072.16666</v>
      </c>
      <c r="H1341" s="5">
        <f t="shared" si="123"/>
        <v>6852110.304991941</v>
      </c>
      <c r="I1341" s="5">
        <f t="shared" si="124"/>
        <v>5395067.3783714529</v>
      </c>
      <c r="J1341" s="5">
        <f>Table1[[#This Row],[DAA 
(n)]]^1.5</f>
        <v>375595133.10229421</v>
      </c>
      <c r="K1341" s="5">
        <f t="shared" si="125"/>
        <v>270620499.59387809</v>
      </c>
      <c r="L1341" s="7">
        <f>LN(Table1[[#This Row],[NV]]/Table1[[#This Row],[NV_MA-1]])</f>
        <v>-3.28204385099539</v>
      </c>
      <c r="M1341" s="7">
        <f>LN(Table1[[#This Row],[NV]]/Table1[[#This Row],[NV_MA-2]])</f>
        <v>7.1135118113708327</v>
      </c>
      <c r="N1341" s="4">
        <f>LN(Table1[[#This Row],[NV]]/Table1[[#This Row],[NV_MA-3]])</f>
        <v>3.1982794301007855</v>
      </c>
      <c r="O1341" s="7">
        <f>LN(Table1[[#This Row],[NV]]/Table1[[#This Row],[Metcalfe
NV ~ n^2]])</f>
        <v>-3.7108556730630684</v>
      </c>
      <c r="P1341" s="7">
        <f>Table1[[#This Row],[NV_MA-1]]*$M$3</f>
        <v>176493751072.16666</v>
      </c>
    </row>
    <row r="1342" spans="1:16" x14ac:dyDescent="0.2">
      <c r="A1342" s="2">
        <v>42351</v>
      </c>
      <c r="B1342" s="3">
        <v>6496986520.3520498</v>
      </c>
      <c r="C1342" s="3">
        <f t="shared" si="120"/>
        <v>5434916585.7739449</v>
      </c>
      <c r="D1342" s="4">
        <f>LN(Table1[[#This Row],[NV]])</f>
        <v>22.594604294093084</v>
      </c>
      <c r="E1342" s="5">
        <v>484886</v>
      </c>
      <c r="F1342" s="5">
        <f t="shared" si="121"/>
        <v>235114432996</v>
      </c>
      <c r="G1342" s="8">
        <f t="shared" si="122"/>
        <v>172353744229.76666</v>
      </c>
      <c r="H1342" s="5">
        <f t="shared" si="123"/>
        <v>6347967.058734633</v>
      </c>
      <c r="I1342" s="5">
        <f t="shared" si="124"/>
        <v>5330852.5662208144</v>
      </c>
      <c r="J1342" s="5">
        <f>Table1[[#This Row],[DAA 
(n)]]^1.5</f>
        <v>337644335.00015777</v>
      </c>
      <c r="K1342" s="5">
        <f t="shared" si="125"/>
        <v>266005807.66876671</v>
      </c>
      <c r="L1342" s="7">
        <f>LN(Table1[[#This Row],[NV]]/Table1[[#This Row],[NV_MA-1]])</f>
        <v>-3.2782105601509643</v>
      </c>
      <c r="M1342" s="7">
        <f>LN(Table1[[#This Row],[NV]]/Table1[[#This Row],[NV_MA-2]])</f>
        <v>7.1055825546036857</v>
      </c>
      <c r="N1342" s="4">
        <f>LN(Table1[[#This Row],[NV]]/Table1[[#This Row],[NV_MA-3]])</f>
        <v>3.1955755942442261</v>
      </c>
      <c r="O1342" s="7">
        <f>LN(Table1[[#This Row],[NV]]/Table1[[#This Row],[Metcalfe
NV ~ n^2]])</f>
        <v>-3.5887338873954846</v>
      </c>
      <c r="P1342" s="7">
        <f>Table1[[#This Row],[NV_MA-1]]*$M$3</f>
        <v>172353744229.76666</v>
      </c>
    </row>
    <row r="1343" spans="1:16" x14ac:dyDescent="0.2">
      <c r="A1343" s="2">
        <v>42350</v>
      </c>
      <c r="B1343" s="3">
        <v>6517159334.5286903</v>
      </c>
      <c r="C1343" s="3">
        <f t="shared" si="120"/>
        <v>5385148991.7442331</v>
      </c>
      <c r="D1343" s="4">
        <f>LN(Table1[[#This Row],[NV]])</f>
        <v>22.597704433058496</v>
      </c>
      <c r="E1343" s="5">
        <v>527840</v>
      </c>
      <c r="F1343" s="5">
        <f t="shared" si="121"/>
        <v>278615065600</v>
      </c>
      <c r="G1343" s="8">
        <f t="shared" si="122"/>
        <v>168793623864.06668</v>
      </c>
      <c r="H1343" s="5">
        <f t="shared" si="123"/>
        <v>6955109.353094318</v>
      </c>
      <c r="I1343" s="5">
        <f t="shared" si="124"/>
        <v>5271954.7928224746</v>
      </c>
      <c r="J1343" s="5">
        <f>Table1[[#This Row],[DAA 
(n)]]^1.5</f>
        <v>383489473.42307073</v>
      </c>
      <c r="K1343" s="5">
        <f t="shared" si="125"/>
        <v>261897213.68350276</v>
      </c>
      <c r="L1343" s="7">
        <f>LN(Table1[[#This Row],[NV]]/Table1[[#This Row],[NV_MA-1]])</f>
        <v>-3.2542382120191999</v>
      </c>
      <c r="M1343" s="7">
        <f>LN(Table1[[#This Row],[NV]]/Table1[[#This Row],[NV_MA-2]])</f>
        <v>7.1197926528885835</v>
      </c>
      <c r="N1343" s="4">
        <f>LN(Table1[[#This Row],[NV]]/Table1[[#This Row],[NV_MA-3]])</f>
        <v>3.2142417624935735</v>
      </c>
      <c r="O1343" s="7">
        <f>LN(Table1[[#This Row],[NV]]/Table1[[#This Row],[Metcalfe
NV ~ n^2]])</f>
        <v>-3.7553925398663188</v>
      </c>
      <c r="P1343" s="7">
        <f>Table1[[#This Row],[NV_MA-1]]*$M$3</f>
        <v>168793623864.06668</v>
      </c>
    </row>
    <row r="1344" spans="1:16" x14ac:dyDescent="0.2">
      <c r="A1344" s="2">
        <v>42349</v>
      </c>
      <c r="B1344" s="3">
        <v>6784553388.96877</v>
      </c>
      <c r="C1344" s="3">
        <f t="shared" si="120"/>
        <v>5334784650.7973051</v>
      </c>
      <c r="D1344" s="4">
        <f>LN(Table1[[#This Row],[NV]])</f>
        <v>22.637914304775531</v>
      </c>
      <c r="E1344" s="5">
        <v>466766</v>
      </c>
      <c r="F1344" s="5">
        <f t="shared" si="121"/>
        <v>217870498756</v>
      </c>
      <c r="G1344" s="8">
        <f t="shared" si="122"/>
        <v>164177669180.86667</v>
      </c>
      <c r="H1344" s="5">
        <f t="shared" si="123"/>
        <v>6092968.8814695179</v>
      </c>
      <c r="I1344" s="5">
        <f t="shared" si="124"/>
        <v>5200250.6758620124</v>
      </c>
      <c r="J1344" s="5">
        <f>Table1[[#This Row],[DAA 
(n)]]^1.5</f>
        <v>318895815.62375927</v>
      </c>
      <c r="K1344" s="5">
        <f t="shared" si="125"/>
        <v>256748932.02077606</v>
      </c>
      <c r="L1344" s="7">
        <f>LN(Table1[[#This Row],[NV]]/Table1[[#This Row],[NV_MA-1]])</f>
        <v>-3.1863007222602135</v>
      </c>
      <c r="M1344" s="7">
        <f>LN(Table1[[#This Row],[NV]]/Table1[[#This Row],[NV_MA-2]])</f>
        <v>7.1736969154892494</v>
      </c>
      <c r="N1344" s="4">
        <f>LN(Table1[[#This Row],[NV]]/Table1[[#This Row],[NV_MA-3]])</f>
        <v>3.2743050576187338</v>
      </c>
      <c r="O1344" s="7">
        <f>LN(Table1[[#This Row],[NV]]/Table1[[#This Row],[Metcalfe
NV ~ n^2]])</f>
        <v>-3.4692523760432028</v>
      </c>
      <c r="P1344" s="7">
        <f>Table1[[#This Row],[NV_MA-1]]*$M$3</f>
        <v>164177669180.86667</v>
      </c>
    </row>
    <row r="1345" spans="1:16" x14ac:dyDescent="0.2">
      <c r="A1345" s="2">
        <v>42348</v>
      </c>
      <c r="B1345" s="3">
        <v>6212880482.6534405</v>
      </c>
      <c r="C1345" s="3">
        <f t="shared" si="120"/>
        <v>5261325241.8084345</v>
      </c>
      <c r="D1345" s="4">
        <f>LN(Table1[[#This Row],[NV]])</f>
        <v>22.549890471186487</v>
      </c>
      <c r="E1345" s="5">
        <v>473257</v>
      </c>
      <c r="F1345" s="5">
        <f t="shared" si="121"/>
        <v>223972188049</v>
      </c>
      <c r="G1345" s="8">
        <f t="shared" si="122"/>
        <v>161580720329.83334</v>
      </c>
      <c r="H1345" s="5">
        <f t="shared" si="123"/>
        <v>6184235.6161433728</v>
      </c>
      <c r="I1345" s="5">
        <f t="shared" si="124"/>
        <v>5157177.1411971888</v>
      </c>
      <c r="J1345" s="5">
        <f>Table1[[#This Row],[DAA 
(n)]]^1.5</f>
        <v>325570892.12567163</v>
      </c>
      <c r="K1345" s="5">
        <f t="shared" si="125"/>
        <v>253746645.45970929</v>
      </c>
      <c r="L1345" s="7">
        <f>LN(Table1[[#This Row],[NV]]/Table1[[#This Row],[NV_MA-1]])</f>
        <v>-3.2583801998398814</v>
      </c>
      <c r="M1345" s="7">
        <f>LN(Table1[[#This Row],[NV]]/Table1[[#This Row],[NV_MA-2]])</f>
        <v>7.0939905490832151</v>
      </c>
      <c r="N1345" s="4">
        <f>LN(Table1[[#This Row],[NV]]/Table1[[#This Row],[NV_MA-3]])</f>
        <v>3.1980436028168122</v>
      </c>
      <c r="O1345" s="7">
        <f>LN(Table1[[#This Row],[NV]]/Table1[[#This Row],[Metcalfe
NV ~ n^2]])</f>
        <v>-3.5848972494108775</v>
      </c>
      <c r="P1345" s="7">
        <f>Table1[[#This Row],[NV_MA-1]]*$M$3</f>
        <v>161580720329.83334</v>
      </c>
    </row>
    <row r="1346" spans="1:16" x14ac:dyDescent="0.2">
      <c r="A1346" s="2">
        <v>42347</v>
      </c>
      <c r="B1346" s="3">
        <v>6239060888.9335899</v>
      </c>
      <c r="C1346" s="3">
        <f t="shared" si="120"/>
        <v>5221162944.8631401</v>
      </c>
      <c r="D1346" s="4">
        <f>LN(Table1[[#This Row],[NV]])</f>
        <v>22.554095509433367</v>
      </c>
      <c r="E1346" s="5">
        <v>493312</v>
      </c>
      <c r="F1346" s="5">
        <f t="shared" si="121"/>
        <v>243356729344</v>
      </c>
      <c r="G1346" s="8">
        <f t="shared" si="122"/>
        <v>159434749364.23334</v>
      </c>
      <c r="H1346" s="5">
        <f t="shared" si="123"/>
        <v>6466776.2525559301</v>
      </c>
      <c r="I1346" s="5">
        <f t="shared" si="124"/>
        <v>5122789.7390435189</v>
      </c>
      <c r="J1346" s="5">
        <f>Table1[[#This Row],[DAA 
(n)]]^1.5</f>
        <v>346483469.83102643</v>
      </c>
      <c r="K1346" s="5">
        <f t="shared" si="125"/>
        <v>251310931.9443033</v>
      </c>
      <c r="L1346" s="7">
        <f>LN(Table1[[#This Row],[NV]]/Table1[[#This Row],[NV_MA-1]])</f>
        <v>-3.2408050711407097</v>
      </c>
      <c r="M1346" s="7">
        <f>LN(Table1[[#This Row],[NV]]/Table1[[#This Row],[NV_MA-2]])</f>
        <v>7.1048857898989919</v>
      </c>
      <c r="N1346" s="4">
        <f>LN(Table1[[#This Row],[NV]]/Table1[[#This Row],[NV_MA-3]])</f>
        <v>3.2118940062966574</v>
      </c>
      <c r="O1346" s="7">
        <f>LN(Table1[[#This Row],[NV]]/Table1[[#This Row],[Metcalfe
NV ~ n^2]])</f>
        <v>-3.663698716354491</v>
      </c>
      <c r="P1346" s="7">
        <f>Table1[[#This Row],[NV_MA-1]]*$M$3</f>
        <v>159434749364.23334</v>
      </c>
    </row>
    <row r="1347" spans="1:16" x14ac:dyDescent="0.2">
      <c r="A1347" s="2">
        <v>42346</v>
      </c>
      <c r="B1347" s="3">
        <v>6180046220.9443903</v>
      </c>
      <c r="C1347" s="3">
        <f t="shared" si="120"/>
        <v>5201163994.3072948</v>
      </c>
      <c r="D1347" s="4">
        <f>LN(Table1[[#This Row],[NV]])</f>
        <v>22.544591587505256</v>
      </c>
      <c r="E1347" s="5">
        <v>452823</v>
      </c>
      <c r="F1347" s="5">
        <f t="shared" si="121"/>
        <v>205048669329</v>
      </c>
      <c r="G1347" s="8">
        <f t="shared" si="122"/>
        <v>156887690750.13333</v>
      </c>
      <c r="H1347" s="5">
        <f t="shared" si="123"/>
        <v>5897230.1232161066</v>
      </c>
      <c r="I1347" s="5">
        <f t="shared" si="124"/>
        <v>5083202.5269633383</v>
      </c>
      <c r="J1347" s="5">
        <f>Table1[[#This Row],[DAA 
(n)]]^1.5</f>
        <v>304714216.26101661</v>
      </c>
      <c r="K1347" s="5">
        <f t="shared" si="125"/>
        <v>248467284.25478992</v>
      </c>
      <c r="L1347" s="7">
        <f>LN(Table1[[#This Row],[NV]]/Table1[[#This Row],[NV_MA-1]])</f>
        <v>-3.2342044532672043</v>
      </c>
      <c r="M1347" s="7">
        <f>LN(Table1[[#This Row],[NV]]/Table1[[#This Row],[NV_MA-2]])</f>
        <v>7.1031395478874106</v>
      </c>
      <c r="N1347" s="4">
        <f>LN(Table1[[#This Row],[NV]]/Table1[[#This Row],[NV_MA-3]])</f>
        <v>3.2137698455695332</v>
      </c>
      <c r="O1347" s="7">
        <f>LN(Table1[[#This Row],[NV]]/Table1[[#This Row],[Metcalfe
NV ~ n^2]])</f>
        <v>-3.5019216117629202</v>
      </c>
      <c r="P1347" s="7">
        <f>Table1[[#This Row],[NV_MA-1]]*$M$3</f>
        <v>156887690750.13333</v>
      </c>
    </row>
    <row r="1348" spans="1:16" x14ac:dyDescent="0.2">
      <c r="A1348" s="2">
        <v>42345</v>
      </c>
      <c r="B1348" s="3">
        <v>5902736521.5632401</v>
      </c>
      <c r="C1348" s="3">
        <f t="shared" si="120"/>
        <v>5179086671.2514887</v>
      </c>
      <c r="D1348" s="4">
        <f>LN(Table1[[#This Row],[NV]])</f>
        <v>22.498681897542237</v>
      </c>
      <c r="E1348" s="5">
        <v>449269</v>
      </c>
      <c r="F1348" s="5">
        <f t="shared" si="121"/>
        <v>201842634361</v>
      </c>
      <c r="G1348" s="8">
        <f t="shared" si="122"/>
        <v>155036679405.03333</v>
      </c>
      <c r="H1348" s="5">
        <f t="shared" si="123"/>
        <v>5847405.452750192</v>
      </c>
      <c r="I1348" s="5">
        <f t="shared" si="124"/>
        <v>5052452.1609402495</v>
      </c>
      <c r="J1348" s="5">
        <f>Table1[[#This Row],[DAA 
(n)]]^1.5</f>
        <v>301133921.19907802</v>
      </c>
      <c r="K1348" s="5">
        <f t="shared" si="125"/>
        <v>246325070.71562067</v>
      </c>
      <c r="L1348" s="7">
        <f>LN(Table1[[#This Row],[NV]]/Table1[[#This Row],[NV_MA-1]])</f>
        <v>-3.2682456696510744</v>
      </c>
      <c r="M1348" s="7">
        <f>LN(Table1[[#This Row],[NV]]/Table1[[#This Row],[NV_MA-2]])</f>
        <v>7.0632976377209653</v>
      </c>
      <c r="N1348" s="4">
        <f>LN(Table1[[#This Row],[NV]]/Table1[[#This Row],[NV_MA-3]])</f>
        <v>3.1765192502868693</v>
      </c>
      <c r="O1348" s="7">
        <f>LN(Table1[[#This Row],[NV]]/Table1[[#This Row],[Metcalfe
NV ~ n^2]])</f>
        <v>-3.5320722953808952</v>
      </c>
      <c r="P1348" s="7">
        <f>Table1[[#This Row],[NV_MA-1]]*$M$3</f>
        <v>155036679405.03333</v>
      </c>
    </row>
    <row r="1349" spans="1:16" x14ac:dyDescent="0.2">
      <c r="A1349" s="2">
        <v>42344</v>
      </c>
      <c r="B1349" s="3">
        <v>5871020031.3332901</v>
      </c>
      <c r="C1349" s="3">
        <f t="shared" si="120"/>
        <v>5173174248.9958487</v>
      </c>
      <c r="D1349" s="4">
        <f>LN(Table1[[#This Row],[NV]])</f>
        <v>22.493294225934289</v>
      </c>
      <c r="E1349" s="5">
        <v>425554</v>
      </c>
      <c r="F1349" s="5">
        <f t="shared" si="121"/>
        <v>181096206916</v>
      </c>
      <c r="G1349" s="8">
        <f t="shared" si="122"/>
        <v>152761088241.03333</v>
      </c>
      <c r="H1349" s="5">
        <f t="shared" si="123"/>
        <v>5515668.0051052831</v>
      </c>
      <c r="I1349" s="5">
        <f t="shared" si="124"/>
        <v>5013585.5588706573</v>
      </c>
      <c r="J1349" s="5">
        <f>Table1[[#This Row],[DAA 
(n)]]^1.5</f>
        <v>277608024.44801819</v>
      </c>
      <c r="K1349" s="5">
        <f t="shared" si="125"/>
        <v>243652267.16993842</v>
      </c>
      <c r="L1349" s="7">
        <f>LN(Table1[[#This Row],[NV]]/Table1[[#This Row],[NV_MA-1]])</f>
        <v>-3.2588467972052402</v>
      </c>
      <c r="M1349" s="7">
        <f>LN(Table1[[#This Row],[NV]]/Table1[[#This Row],[NV_MA-2]])</f>
        <v>7.0656323284370384</v>
      </c>
      <c r="N1349" s="4">
        <f>LN(Table1[[#This Row],[NV]]/Table1[[#This Row],[NV_MA-3]])</f>
        <v>3.1820415936963395</v>
      </c>
      <c r="O1349" s="7">
        <f>LN(Table1[[#This Row],[NV]]/Table1[[#This Row],[Metcalfe
NV ~ n^2]])</f>
        <v>-3.4290000309886079</v>
      </c>
      <c r="P1349" s="7">
        <f>Table1[[#This Row],[NV_MA-1]]*$M$3</f>
        <v>152761088241.03333</v>
      </c>
    </row>
    <row r="1350" spans="1:16" x14ac:dyDescent="0.2">
      <c r="A1350" s="2">
        <v>42343</v>
      </c>
      <c r="B1350" s="3">
        <v>5810419099.2192001</v>
      </c>
      <c r="C1350" s="3">
        <f t="shared" si="120"/>
        <v>5161591480.7004557</v>
      </c>
      <c r="D1350" s="4">
        <f>LN(Table1[[#This Row],[NV]])</f>
        <v>22.482918539325592</v>
      </c>
      <c r="E1350" s="5">
        <v>460264</v>
      </c>
      <c r="F1350" s="5">
        <f t="shared" si="121"/>
        <v>211842949696</v>
      </c>
      <c r="G1350" s="8">
        <f t="shared" si="122"/>
        <v>152774656844.63333</v>
      </c>
      <c r="H1350" s="5">
        <f t="shared" si="123"/>
        <v>6001637.9804229354</v>
      </c>
      <c r="I1350" s="5">
        <f t="shared" si="124"/>
        <v>5013808.015426713</v>
      </c>
      <c r="J1350" s="5">
        <f>Table1[[#This Row],[DAA 
(n)]]^1.5</f>
        <v>312255798.02283776</v>
      </c>
      <c r="K1350" s="5">
        <f t="shared" si="125"/>
        <v>243667862.59276515</v>
      </c>
      <c r="L1350" s="7">
        <f>LN(Table1[[#This Row],[NV]]/Table1[[#This Row],[NV_MA-1]])</f>
        <v>-3.2693113022505815</v>
      </c>
      <c r="M1350" s="7">
        <f>LN(Table1[[#This Row],[NV]]/Table1[[#This Row],[NV_MA-2]])</f>
        <v>7.055212272061774</v>
      </c>
      <c r="N1350" s="4">
        <f>LN(Table1[[#This Row],[NV]]/Table1[[#This Row],[NV_MA-3]])</f>
        <v>3.1716019022502504</v>
      </c>
      <c r="O1350" s="7">
        <f>LN(Table1[[#This Row],[NV]]/Table1[[#This Row],[Metcalfe
NV ~ n^2]])</f>
        <v>-3.5961924944417061</v>
      </c>
      <c r="P1350" s="7">
        <f>Table1[[#This Row],[NV_MA-1]]*$M$3</f>
        <v>152774656844.63333</v>
      </c>
    </row>
    <row r="1351" spans="1:16" x14ac:dyDescent="0.2">
      <c r="A1351" s="2">
        <v>42342</v>
      </c>
      <c r="B1351" s="3">
        <v>5419024328.55515</v>
      </c>
      <c r="C1351" s="3">
        <f t="shared" si="120"/>
        <v>5157592988.7857599</v>
      </c>
      <c r="D1351" s="4">
        <f>LN(Table1[[#This Row],[NV]])</f>
        <v>22.413181623011941</v>
      </c>
      <c r="E1351" s="5">
        <v>416094</v>
      </c>
      <c r="F1351" s="5">
        <f t="shared" si="121"/>
        <v>173134216836</v>
      </c>
      <c r="G1351" s="8">
        <f t="shared" si="122"/>
        <v>152215225932.63333</v>
      </c>
      <c r="H1351" s="5">
        <f t="shared" si="123"/>
        <v>5383701.4883553358</v>
      </c>
      <c r="I1351" s="5">
        <f t="shared" si="124"/>
        <v>5005112.4579683505</v>
      </c>
      <c r="J1351" s="5">
        <f>Table1[[#This Row],[DAA 
(n)]]^1.5</f>
        <v>268402885.26794723</v>
      </c>
      <c r="K1351" s="5">
        <f t="shared" si="125"/>
        <v>243043076.99570933</v>
      </c>
      <c r="L1351" s="7">
        <f>LN(Table1[[#This Row],[NV]]/Table1[[#This Row],[NV_MA-1]])</f>
        <v>-3.3353796933376838</v>
      </c>
      <c r="M1351" s="7">
        <f>LN(Table1[[#This Row],[NV]]/Table1[[#This Row],[NV_MA-2]])</f>
        <v>6.9872111834083652</v>
      </c>
      <c r="N1351" s="4">
        <f>LN(Table1[[#This Row],[NV]]/Table1[[#This Row],[NV_MA-3]])</f>
        <v>3.1044323658305895</v>
      </c>
      <c r="O1351" s="7">
        <f>LN(Table1[[#This Row],[NV]]/Table1[[#This Row],[Metcalfe
NV ~ n^2]])</f>
        <v>-3.4641513275008555</v>
      </c>
      <c r="P1351" s="7">
        <f>Table1[[#This Row],[NV_MA-1]]*$M$3</f>
        <v>152215225932.63333</v>
      </c>
    </row>
    <row r="1352" spans="1:16" x14ac:dyDescent="0.2">
      <c r="A1352" s="2">
        <v>42341</v>
      </c>
      <c r="B1352" s="3">
        <v>5387334794.2841101</v>
      </c>
      <c r="C1352" s="3">
        <f t="shared" si="120"/>
        <v>5177025008.2519875</v>
      </c>
      <c r="D1352" s="4">
        <f>LN(Table1[[#This Row],[NV]])</f>
        <v>22.407316627272067</v>
      </c>
      <c r="E1352" s="5">
        <v>359444</v>
      </c>
      <c r="F1352" s="5">
        <f t="shared" si="121"/>
        <v>129199989136</v>
      </c>
      <c r="G1352" s="8">
        <f t="shared" si="122"/>
        <v>154737300438.93332</v>
      </c>
      <c r="H1352" s="5">
        <f t="shared" si="123"/>
        <v>4598120.3955557905</v>
      </c>
      <c r="I1352" s="5">
        <f t="shared" si="124"/>
        <v>5043794.5981573481</v>
      </c>
      <c r="J1352" s="5">
        <f>Table1[[#This Row],[DAA 
(n)]]^1.5</f>
        <v>215499793.2597622</v>
      </c>
      <c r="K1352" s="5">
        <f t="shared" si="125"/>
        <v>245838849.66839126</v>
      </c>
      <c r="L1352" s="7">
        <f>LN(Table1[[#This Row],[NV]]/Table1[[#This Row],[NV_MA-1]])</f>
        <v>-3.3576780528565604</v>
      </c>
      <c r="M1352" s="7">
        <f>LN(Table1[[#This Row],[NV]]/Table1[[#This Row],[NV_MA-2]])</f>
        <v>6.9736473740490847</v>
      </c>
      <c r="N1352" s="4">
        <f>LN(Table1[[#This Row],[NV]]/Table1[[#This Row],[NV_MA-3]])</f>
        <v>3.0871298306846375</v>
      </c>
      <c r="O1352" s="7">
        <f>LN(Table1[[#This Row],[NV]]/Table1[[#This Row],[Metcalfe
NV ~ n^2]])</f>
        <v>-3.1773107169361539</v>
      </c>
      <c r="P1352" s="7">
        <f>Table1[[#This Row],[NV_MA-1]]*$M$3</f>
        <v>154737300438.93332</v>
      </c>
    </row>
    <row r="1353" spans="1:16" x14ac:dyDescent="0.2">
      <c r="A1353" s="2">
        <v>42340</v>
      </c>
      <c r="B1353" s="3">
        <v>5356414170.9545002</v>
      </c>
      <c r="C1353" s="3">
        <f t="shared" si="120"/>
        <v>5195212341.2067823</v>
      </c>
      <c r="D1353" s="4">
        <f>LN(Table1[[#This Row],[NV]])</f>
        <v>22.401560590193885</v>
      </c>
      <c r="E1353" s="5">
        <v>424374</v>
      </c>
      <c r="F1353" s="5">
        <f t="shared" si="121"/>
        <v>180093291876</v>
      </c>
      <c r="G1353" s="8">
        <f t="shared" si="122"/>
        <v>157152134281.10001</v>
      </c>
      <c r="H1353" s="5">
        <f t="shared" si="123"/>
        <v>5499195.4889930077</v>
      </c>
      <c r="I1353" s="5">
        <f t="shared" si="124"/>
        <v>5085334.6557609234</v>
      </c>
      <c r="J1353" s="5">
        <f>Table1[[#This Row],[DAA 
(n)]]^1.5</f>
        <v>276454174.5870105</v>
      </c>
      <c r="K1353" s="5">
        <f t="shared" si="125"/>
        <v>248685948.47390735</v>
      </c>
      <c r="L1353" s="7">
        <f>LN(Table1[[#This Row],[NV]]/Table1[[#This Row],[NV_MA-1]])</f>
        <v>-3.3789195910753729</v>
      </c>
      <c r="M1353" s="7">
        <f>LN(Table1[[#This Row],[NV]]/Table1[[#This Row],[NV_MA-2]])</f>
        <v>6.9596891925522595</v>
      </c>
      <c r="N1353" s="4">
        <f>LN(Table1[[#This Row],[NV]]/Table1[[#This Row],[NV_MA-3]])</f>
        <v>3.0698591829203012</v>
      </c>
      <c r="O1353" s="7">
        <f>LN(Table1[[#This Row],[NV]]/Table1[[#This Row],[Metcalfe
NV ~ n^2]])</f>
        <v>-3.5151802515777986</v>
      </c>
      <c r="P1353" s="7">
        <f>Table1[[#This Row],[NV_MA-1]]*$M$3</f>
        <v>157152134281.10001</v>
      </c>
    </row>
    <row r="1354" spans="1:16" x14ac:dyDescent="0.2">
      <c r="A1354" s="2">
        <v>42339</v>
      </c>
      <c r="B1354" s="3">
        <v>5404310416.0771904</v>
      </c>
      <c r="C1354" s="3">
        <f t="shared" ref="C1354:C1417" si="126">AVERAGE(B1354:B1383)</f>
        <v>5196474204.5266142</v>
      </c>
      <c r="D1354" s="4">
        <f>LN(Table1[[#This Row],[NV]])</f>
        <v>22.410462697303817</v>
      </c>
      <c r="E1354" s="5">
        <v>414541</v>
      </c>
      <c r="F1354" s="5">
        <f t="shared" ref="F1354:F1417" si="127">E1354^2</f>
        <v>171844240681</v>
      </c>
      <c r="G1354" s="8">
        <f t="shared" ref="G1354:G1417" si="128">AVERAGE(F1354:F1383)</f>
        <v>156613743905.53333</v>
      </c>
      <c r="H1354" s="5">
        <f t="shared" ref="H1354:H1417" si="129">E1354*LN(E1354)</f>
        <v>5362057.6410856517</v>
      </c>
      <c r="I1354" s="5">
        <f t="shared" ref="I1354:I1417" si="130">AVERAGE(H1354:H1383)</f>
        <v>5076287.5482645864</v>
      </c>
      <c r="J1354" s="5">
        <f>Table1[[#This Row],[DAA 
(n)]]^1.5</f>
        <v>266901636.1436218</v>
      </c>
      <c r="K1354" s="5">
        <f t="shared" ref="K1354:K1417" si="131">AVERAGE(J1354:J1383)</f>
        <v>248058879.48088202</v>
      </c>
      <c r="L1354" s="7">
        <f>LN(Table1[[#This Row],[NV]]/Table1[[#This Row],[NV_MA-1]])</f>
        <v>-3.3665856837513775</v>
      </c>
      <c r="M1354" s="7">
        <f>LN(Table1[[#This Row],[NV]]/Table1[[#This Row],[NV_MA-2]])</f>
        <v>6.9703719424975885</v>
      </c>
      <c r="N1354" s="4">
        <f>LN(Table1[[#This Row],[NV]]/Table1[[#This Row],[NV_MA-3]])</f>
        <v>3.0812860040919574</v>
      </c>
      <c r="O1354" s="7">
        <f>LN(Table1[[#This Row],[NV]]/Table1[[#This Row],[Metcalfe
NV ~ n^2]])</f>
        <v>-3.4593916287370403</v>
      </c>
      <c r="P1354" s="7">
        <f>Table1[[#This Row],[NV_MA-1]]*$M$3</f>
        <v>156613743905.53333</v>
      </c>
    </row>
    <row r="1355" spans="1:16" x14ac:dyDescent="0.2">
      <c r="A1355" s="2">
        <v>42338</v>
      </c>
      <c r="B1355" s="3">
        <v>5624216681.3660002</v>
      </c>
      <c r="C1355" s="3">
        <f t="shared" si="126"/>
        <v>5178954553.1042442</v>
      </c>
      <c r="D1355" s="4">
        <f>LN(Table1[[#This Row],[NV]])</f>
        <v>22.450347518693743</v>
      </c>
      <c r="E1355" s="5">
        <v>490103</v>
      </c>
      <c r="F1355" s="5">
        <f t="shared" si="127"/>
        <v>240200950609</v>
      </c>
      <c r="G1355" s="8">
        <f t="shared" si="128"/>
        <v>156036549089.53333</v>
      </c>
      <c r="H1355" s="5">
        <f t="shared" si="129"/>
        <v>6421511.2617163071</v>
      </c>
      <c r="I1355" s="5">
        <f t="shared" si="130"/>
        <v>5066347.5286662588</v>
      </c>
      <c r="J1355" s="5">
        <f>Table1[[#This Row],[DAA 
(n)]]^1.5</f>
        <v>343108155.68319368</v>
      </c>
      <c r="K1355" s="5">
        <f t="shared" si="131"/>
        <v>247377676.59172481</v>
      </c>
      <c r="L1355" s="7">
        <f>LN(Table1[[#This Row],[NV]]/Table1[[#This Row],[NV_MA-1]])</f>
        <v>-3.3230085870962847</v>
      </c>
      <c r="M1355" s="7">
        <f>LN(Table1[[#This Row],[NV]]/Table1[[#This Row],[NV_MA-2]])</f>
        <v>7.012216811292399</v>
      </c>
      <c r="N1355" s="4">
        <f>LN(Table1[[#This Row],[NV]]/Table1[[#This Row],[NV_MA-3]])</f>
        <v>3.1239207368886213</v>
      </c>
      <c r="O1355" s="7">
        <f>LN(Table1[[#This Row],[NV]]/Table1[[#This Row],[Metcalfe
NV ~ n^2]])</f>
        <v>-3.7543941854635756</v>
      </c>
      <c r="P1355" s="7">
        <f>Table1[[#This Row],[NV_MA-1]]*$M$3</f>
        <v>156036549089.53333</v>
      </c>
    </row>
    <row r="1356" spans="1:16" x14ac:dyDescent="0.2">
      <c r="A1356" s="2">
        <v>42337</v>
      </c>
      <c r="B1356" s="3">
        <v>5538029394.1985703</v>
      </c>
      <c r="C1356" s="3">
        <f t="shared" si="126"/>
        <v>5146307144.7086811</v>
      </c>
      <c r="D1356" s="4">
        <f>LN(Table1[[#This Row],[NV]])</f>
        <v>22.434904569409259</v>
      </c>
      <c r="E1356" s="5">
        <v>328208</v>
      </c>
      <c r="F1356" s="5">
        <f t="shared" si="127"/>
        <v>107720491264</v>
      </c>
      <c r="G1356" s="8">
        <f t="shared" si="128"/>
        <v>152534935807.93332</v>
      </c>
      <c r="H1356" s="5">
        <f t="shared" si="129"/>
        <v>4168702.0209219954</v>
      </c>
      <c r="I1356" s="5">
        <f t="shared" si="130"/>
        <v>5009334.8400981398</v>
      </c>
      <c r="J1356" s="5">
        <f>Table1[[#This Row],[DAA 
(n)]]^1.5</f>
        <v>188028527.08239484</v>
      </c>
      <c r="K1356" s="5">
        <f t="shared" si="131"/>
        <v>243370876.98671243</v>
      </c>
      <c r="L1356" s="7">
        <f>LN(Table1[[#This Row],[NV]]/Table1[[#This Row],[NV_MA-1]])</f>
        <v>-3.3157549246132745</v>
      </c>
      <c r="M1356" s="7">
        <f>LN(Table1[[#This Row],[NV]]/Table1[[#This Row],[NV_MA-2]])</f>
        <v>7.0080908716099337</v>
      </c>
      <c r="N1356" s="4">
        <f>LN(Table1[[#This Row],[NV]]/Table1[[#This Row],[NV_MA-3]])</f>
        <v>3.12480748888549</v>
      </c>
      <c r="O1356" s="7">
        <f>LN(Table1[[#This Row],[NV]]/Table1[[#This Row],[Metcalfe
NV ~ n^2]])</f>
        <v>-2.9679010960345775</v>
      </c>
      <c r="P1356" s="7">
        <f>Table1[[#This Row],[NV_MA-1]]*$M$3</f>
        <v>152534935807.93332</v>
      </c>
    </row>
    <row r="1357" spans="1:16" x14ac:dyDescent="0.2">
      <c r="A1357" s="2">
        <v>42336</v>
      </c>
      <c r="B1357" s="3">
        <v>5311127725.8178701</v>
      </c>
      <c r="C1357" s="3">
        <f t="shared" si="126"/>
        <v>5123576626.6981268</v>
      </c>
      <c r="D1357" s="4">
        <f>LN(Table1[[#This Row],[NV]])</f>
        <v>22.393070027394778</v>
      </c>
      <c r="E1357" s="5">
        <v>410729</v>
      </c>
      <c r="F1357" s="5">
        <f t="shared" si="127"/>
        <v>168698311441</v>
      </c>
      <c r="G1357" s="8">
        <f t="shared" si="128"/>
        <v>153557449574.33334</v>
      </c>
      <c r="H1357" s="5">
        <f t="shared" si="129"/>
        <v>5308955.2797418041</v>
      </c>
      <c r="I1357" s="5">
        <f t="shared" si="130"/>
        <v>5029435.9295441117</v>
      </c>
      <c r="J1357" s="5">
        <f>Table1[[#This Row],[DAA 
(n)]]^1.5</f>
        <v>263228586.51721433</v>
      </c>
      <c r="K1357" s="5">
        <f t="shared" si="131"/>
        <v>244666730.89522824</v>
      </c>
      <c r="L1357" s="7">
        <f>LN(Table1[[#This Row],[NV]]/Table1[[#This Row],[NV_MA-1]])</f>
        <v>-3.3642705708873675</v>
      </c>
      <c r="M1357" s="7">
        <f>LN(Table1[[#This Row],[NV]]/Table1[[#This Row],[NV_MA-2]])</f>
        <v>6.9622516328508697</v>
      </c>
      <c r="N1357" s="4">
        <f>LN(Table1[[#This Row],[NV]]/Table1[[#This Row],[NV_MA-3]])</f>
        <v>3.0776624669695742</v>
      </c>
      <c r="O1357" s="7">
        <f>LN(Table1[[#This Row],[NV]]/Table1[[#This Row],[Metcalfe
NV ~ n^2]])</f>
        <v>-3.4583077898122077</v>
      </c>
      <c r="P1357" s="7">
        <f>Table1[[#This Row],[NV_MA-1]]*$M$3</f>
        <v>153557449574.33334</v>
      </c>
    </row>
    <row r="1358" spans="1:16" x14ac:dyDescent="0.2">
      <c r="A1358" s="2">
        <v>42335</v>
      </c>
      <c r="B1358" s="3">
        <v>5349983844.8814096</v>
      </c>
      <c r="C1358" s="3">
        <f t="shared" si="126"/>
        <v>5101656647.831811</v>
      </c>
      <c r="D1358" s="4">
        <f>LN(Table1[[#This Row],[NV]])</f>
        <v>22.400359378201433</v>
      </c>
      <c r="E1358" s="5">
        <v>360234</v>
      </c>
      <c r="F1358" s="5">
        <f t="shared" si="127"/>
        <v>129768534756</v>
      </c>
      <c r="G1358" s="8">
        <f t="shared" si="128"/>
        <v>152877085078.33334</v>
      </c>
      <c r="H1358" s="5">
        <f t="shared" si="129"/>
        <v>4609017.1908677947</v>
      </c>
      <c r="I1358" s="5">
        <f t="shared" si="130"/>
        <v>5017557.6607366102</v>
      </c>
      <c r="J1358" s="5">
        <f>Table1[[#This Row],[DAA 
(n)]]^1.5</f>
        <v>216210634.21879393</v>
      </c>
      <c r="K1358" s="5">
        <f t="shared" si="131"/>
        <v>243857831.69191566</v>
      </c>
      <c r="L1358" s="7">
        <f>LN(Table1[[#This Row],[NV]]/Table1[[#This Row],[NV_MA-1]])</f>
        <v>-3.3525406917653267</v>
      </c>
      <c r="M1358" s="7">
        <f>LN(Table1[[#This Row],[NV]]/Table1[[#This Row],[NV_MA-2]])</f>
        <v>6.9719055266892518</v>
      </c>
      <c r="N1358" s="4">
        <f>LN(Table1[[#This Row],[NV]]/Table1[[#This Row],[NV_MA-3]])</f>
        <v>3.0882634217548564</v>
      </c>
      <c r="O1358" s="7">
        <f>LN(Table1[[#This Row],[NV]]/Table1[[#This Row],[Metcalfe
NV ~ n^2]])</f>
        <v>-3.1886588203461468</v>
      </c>
      <c r="P1358" s="7">
        <f>Table1[[#This Row],[NV_MA-1]]*$M$3</f>
        <v>152877085078.33334</v>
      </c>
    </row>
    <row r="1359" spans="1:16" x14ac:dyDescent="0.2">
      <c r="A1359" s="2">
        <v>42334</v>
      </c>
      <c r="B1359" s="3">
        <v>5303923855.6286097</v>
      </c>
      <c r="C1359" s="3">
        <f t="shared" si="126"/>
        <v>5073261445.0859165</v>
      </c>
      <c r="D1359" s="4">
        <f>LN(Table1[[#This Row],[NV]])</f>
        <v>22.391712733699134</v>
      </c>
      <c r="E1359" s="5">
        <v>386928</v>
      </c>
      <c r="F1359" s="5">
        <f t="shared" si="127"/>
        <v>149713277184</v>
      </c>
      <c r="G1359" s="8">
        <f t="shared" si="128"/>
        <v>152768907299.83334</v>
      </c>
      <c r="H1359" s="5">
        <f t="shared" si="129"/>
        <v>4978213.2909087176</v>
      </c>
      <c r="I1359" s="5">
        <f t="shared" si="130"/>
        <v>5015474.2651070971</v>
      </c>
      <c r="J1359" s="5">
        <f>Table1[[#This Row],[DAA 
(n)]]^1.5</f>
        <v>240682901.16718027</v>
      </c>
      <c r="K1359" s="5">
        <f t="shared" si="131"/>
        <v>243722226.35024405</v>
      </c>
      <c r="L1359" s="7">
        <f>LN(Table1[[#This Row],[NV]]/Table1[[#This Row],[NV_MA-1]])</f>
        <v>-3.3604794730159235</v>
      </c>
      <c r="M1359" s="7">
        <f>LN(Table1[[#This Row],[NV]]/Table1[[#This Row],[NV_MA-2]])</f>
        <v>6.963674189478879</v>
      </c>
      <c r="N1359" s="4">
        <f>LN(Table1[[#This Row],[NV]]/Table1[[#This Row],[NV_MA-3]])</f>
        <v>3.0801730155274076</v>
      </c>
      <c r="O1359" s="7">
        <f>LN(Table1[[#This Row],[NV]]/Table1[[#This Row],[Metcalfe
NV ~ n^2]])</f>
        <v>-3.3402750826838483</v>
      </c>
      <c r="P1359" s="7">
        <f>Table1[[#This Row],[NV_MA-1]]*$M$3</f>
        <v>152768907299.83334</v>
      </c>
    </row>
    <row r="1360" spans="1:16" x14ac:dyDescent="0.2">
      <c r="A1360" s="2">
        <v>42333</v>
      </c>
      <c r="B1360" s="3">
        <v>4896111301.8317804</v>
      </c>
      <c r="C1360" s="3">
        <f t="shared" si="126"/>
        <v>5041994345.6442127</v>
      </c>
      <c r="D1360" s="4">
        <f>LN(Table1[[#This Row],[NV]])</f>
        <v>22.311707115115315</v>
      </c>
      <c r="E1360" s="5">
        <v>364221</v>
      </c>
      <c r="F1360" s="5">
        <f t="shared" si="127"/>
        <v>132656936841</v>
      </c>
      <c r="G1360" s="8">
        <f t="shared" si="128"/>
        <v>151950615853.56668</v>
      </c>
      <c r="H1360" s="5">
        <f t="shared" si="129"/>
        <v>4664037.881366387</v>
      </c>
      <c r="I1360" s="5">
        <f t="shared" si="130"/>
        <v>5000204.7637946922</v>
      </c>
      <c r="J1360" s="5">
        <f>Table1[[#This Row],[DAA 
(n)]]^1.5</f>
        <v>219810013.86007419</v>
      </c>
      <c r="K1360" s="5">
        <f t="shared" si="131"/>
        <v>242713849.7614941</v>
      </c>
      <c r="L1360" s="7">
        <f>LN(Table1[[#This Row],[NV]]/Table1[[#This Row],[NV_MA-1]])</f>
        <v>-3.4351142941871098</v>
      </c>
      <c r="M1360" s="7">
        <f>LN(Table1[[#This Row],[NV]]/Table1[[#This Row],[NV_MA-2]])</f>
        <v>6.8867176927965446</v>
      </c>
      <c r="N1360" s="4">
        <f>LN(Table1[[#This Row],[NV]]/Table1[[#This Row],[NV_MA-3]])</f>
        <v>3.004313380692329</v>
      </c>
      <c r="O1360" s="7">
        <f>LN(Table1[[#This Row],[NV]]/Table1[[#This Row],[Metcalfe
NV ~ n^2]])</f>
        <v>-3.2993250953634128</v>
      </c>
      <c r="P1360" s="7">
        <f>Table1[[#This Row],[NV_MA-1]]*$M$3</f>
        <v>151950615853.56668</v>
      </c>
    </row>
    <row r="1361" spans="1:16" x14ac:dyDescent="0.2">
      <c r="A1361" s="2">
        <v>42332</v>
      </c>
      <c r="B1361" s="3">
        <v>4760988552.8013496</v>
      </c>
      <c r="C1361" s="3">
        <f t="shared" si="126"/>
        <v>5019923588.1490393</v>
      </c>
      <c r="D1361" s="4">
        <f>LN(Table1[[#This Row],[NV]])</f>
        <v>22.283721162787355</v>
      </c>
      <c r="E1361" s="5">
        <v>385973</v>
      </c>
      <c r="F1361" s="5">
        <f t="shared" si="127"/>
        <v>148975156729</v>
      </c>
      <c r="G1361" s="8">
        <f t="shared" si="128"/>
        <v>152138046612.20001</v>
      </c>
      <c r="H1361" s="5">
        <f t="shared" si="129"/>
        <v>4964972.4462433439</v>
      </c>
      <c r="I1361" s="5">
        <f t="shared" si="130"/>
        <v>5003722.7601838019</v>
      </c>
      <c r="J1361" s="5">
        <f>Table1[[#This Row],[DAA 
(n)]]^1.5</f>
        <v>239792385.55083919</v>
      </c>
      <c r="K1361" s="5">
        <f t="shared" si="131"/>
        <v>242945563.81327969</v>
      </c>
      <c r="L1361" s="7">
        <f>LN(Table1[[#This Row],[NV]]/Table1[[#This Row],[NV_MA-1]])</f>
        <v>-3.4643329842360306</v>
      </c>
      <c r="M1361" s="7">
        <f>LN(Table1[[#This Row],[NV]]/Table1[[#This Row],[NV_MA-2]])</f>
        <v>6.8580284173935828</v>
      </c>
      <c r="N1361" s="4">
        <f>LN(Table1[[#This Row],[NV]]/Table1[[#This Row],[NV_MA-3]])</f>
        <v>2.9753732038074423</v>
      </c>
      <c r="O1361" s="7">
        <f>LN(Table1[[#This Row],[NV]]/Table1[[#This Row],[Metcalfe
NV ~ n^2]])</f>
        <v>-3.443324232840546</v>
      </c>
      <c r="P1361" s="7">
        <f>Table1[[#This Row],[NV_MA-1]]*$M$3</f>
        <v>152138046612.20001</v>
      </c>
    </row>
    <row r="1362" spans="1:16" x14ac:dyDescent="0.2">
      <c r="A1362" s="2">
        <v>42331</v>
      </c>
      <c r="B1362" s="3">
        <v>4805130309.6419897</v>
      </c>
      <c r="C1362" s="3">
        <f t="shared" si="126"/>
        <v>5001996042.9169245</v>
      </c>
      <c r="D1362" s="4">
        <f>LN(Table1[[#This Row],[NV]])</f>
        <v>22.292949998593443</v>
      </c>
      <c r="E1362" s="5">
        <v>340771</v>
      </c>
      <c r="F1362" s="5">
        <f t="shared" si="127"/>
        <v>116124874441</v>
      </c>
      <c r="G1362" s="8">
        <f t="shared" si="128"/>
        <v>151774052966.70001</v>
      </c>
      <c r="H1362" s="5">
        <f t="shared" si="129"/>
        <v>4341070.1747505832</v>
      </c>
      <c r="I1362" s="5">
        <f t="shared" si="130"/>
        <v>4997070.4240204971</v>
      </c>
      <c r="J1362" s="5">
        <f>Table1[[#This Row],[DAA 
(n)]]^1.5</f>
        <v>198927096.16373041</v>
      </c>
      <c r="K1362" s="5">
        <f t="shared" si="131"/>
        <v>242501992.649468</v>
      </c>
      <c r="L1362" s="7">
        <f>LN(Table1[[#This Row],[NV]]/Table1[[#This Row],[NV_MA-1]])</f>
        <v>-3.4527087596313364</v>
      </c>
      <c r="M1362" s="7">
        <f>LN(Table1[[#This Row],[NV]]/Table1[[#This Row],[NV_MA-2]])</f>
        <v>6.868587615106355</v>
      </c>
      <c r="N1362" s="4">
        <f>LN(Table1[[#This Row],[NV]]/Table1[[#This Row],[NV_MA-3]])</f>
        <v>2.9864295131741829</v>
      </c>
      <c r="O1362" s="7">
        <f>LN(Table1[[#This Row],[NV]]/Table1[[#This Row],[Metcalfe
NV ~ n^2]])</f>
        <v>-3.1849819542463429</v>
      </c>
      <c r="P1362" s="7">
        <f>Table1[[#This Row],[NV_MA-1]]*$M$3</f>
        <v>151774052966.70001</v>
      </c>
    </row>
    <row r="1363" spans="1:16" x14ac:dyDescent="0.2">
      <c r="A1363" s="2">
        <v>42330</v>
      </c>
      <c r="B1363" s="3">
        <v>4814289952.8340797</v>
      </c>
      <c r="C1363" s="3">
        <f t="shared" si="126"/>
        <v>4981360402.1191378</v>
      </c>
      <c r="D1363" s="4">
        <f>LN(Table1[[#This Row],[NV]])</f>
        <v>22.294854405659667</v>
      </c>
      <c r="E1363" s="5">
        <v>379184</v>
      </c>
      <c r="F1363" s="5">
        <f t="shared" si="127"/>
        <v>143780505856</v>
      </c>
      <c r="G1363" s="8">
        <f t="shared" si="128"/>
        <v>152688225632</v>
      </c>
      <c r="H1363" s="5">
        <f t="shared" si="129"/>
        <v>4870913.0507512186</v>
      </c>
      <c r="I1363" s="5">
        <f t="shared" si="130"/>
        <v>5014591.553411535</v>
      </c>
      <c r="J1363" s="5">
        <f>Table1[[#This Row],[DAA 
(n)]]^1.5</f>
        <v>233493613.04434362</v>
      </c>
      <c r="K1363" s="5">
        <f t="shared" si="131"/>
        <v>243644851.91151544</v>
      </c>
      <c r="L1363" s="7">
        <f>LN(Table1[[#This Row],[NV]]/Table1[[#This Row],[NV_MA-1]])</f>
        <v>-3.4568095326929202</v>
      </c>
      <c r="M1363" s="7">
        <f>LN(Table1[[#This Row],[NV]]/Table1[[#This Row],[NV_MA-2]])</f>
        <v>6.8669918745810605</v>
      </c>
      <c r="N1363" s="4">
        <f>LN(Table1[[#This Row],[NV]]/Table1[[#This Row],[NV_MA-3]])</f>
        <v>2.983632207660432</v>
      </c>
      <c r="O1363" s="7">
        <f>LN(Table1[[#This Row],[NV]]/Table1[[#This Row],[Metcalfe
NV ~ n^2]])</f>
        <v>-3.3966993031002959</v>
      </c>
      <c r="P1363" s="7">
        <f>Table1[[#This Row],[NV_MA-1]]*$M$3</f>
        <v>152688225632</v>
      </c>
    </row>
    <row r="1364" spans="1:16" x14ac:dyDescent="0.2">
      <c r="A1364" s="2">
        <v>42329</v>
      </c>
      <c r="B1364" s="3">
        <v>4845432243.6993599</v>
      </c>
      <c r="C1364" s="3">
        <f t="shared" si="126"/>
        <v>4957926601.7904015</v>
      </c>
      <c r="D1364" s="4">
        <f>LN(Table1[[#This Row],[NV]])</f>
        <v>22.301302292695606</v>
      </c>
      <c r="E1364" s="5">
        <v>370942</v>
      </c>
      <c r="F1364" s="5">
        <f t="shared" si="127"/>
        <v>137597967364</v>
      </c>
      <c r="G1364" s="8">
        <f t="shared" si="128"/>
        <v>152249785696</v>
      </c>
      <c r="H1364" s="5">
        <f t="shared" si="129"/>
        <v>4756886.388737848</v>
      </c>
      <c r="I1364" s="5">
        <f t="shared" si="130"/>
        <v>5006408.9390552677</v>
      </c>
      <c r="J1364" s="5">
        <f>Table1[[#This Row],[DAA 
(n)]]^1.5</f>
        <v>225922254.79119381</v>
      </c>
      <c r="K1364" s="5">
        <f t="shared" si="131"/>
        <v>243104493.6942279</v>
      </c>
      <c r="L1364" s="7">
        <f>LN(Table1[[#This Row],[NV]]/Table1[[#This Row],[NV_MA-1]])</f>
        <v>-3.4474860432601813</v>
      </c>
      <c r="M1364" s="7">
        <f>LN(Table1[[#This Row],[NV]]/Table1[[#This Row],[NV_MA-2]])</f>
        <v>6.8750728552748654</v>
      </c>
      <c r="N1364" s="4">
        <f>LN(Table1[[#This Row],[NV]]/Table1[[#This Row],[NV_MA-3]])</f>
        <v>2.992300368618241</v>
      </c>
      <c r="O1364" s="7">
        <f>LN(Table1[[#This Row],[NV]]/Table1[[#This Row],[Metcalfe
NV ~ n^2]])</f>
        <v>-3.3462996975769861</v>
      </c>
      <c r="P1364" s="7">
        <f>Table1[[#This Row],[NV_MA-1]]*$M$3</f>
        <v>152249785696</v>
      </c>
    </row>
    <row r="1365" spans="1:16" x14ac:dyDescent="0.2">
      <c r="A1365" s="2">
        <v>42328</v>
      </c>
      <c r="B1365" s="3">
        <v>4785085356.66609</v>
      </c>
      <c r="C1365" s="3">
        <f t="shared" si="126"/>
        <v>4931847600.7361622</v>
      </c>
      <c r="D1365" s="4">
        <f>LN(Table1[[#This Row],[NV]])</f>
        <v>22.288769700075946</v>
      </c>
      <c r="E1365" s="5">
        <v>361600</v>
      </c>
      <c r="F1365" s="5">
        <f t="shared" si="127"/>
        <v>130754560000</v>
      </c>
      <c r="G1365" s="8">
        <f t="shared" si="128"/>
        <v>151814161276.16666</v>
      </c>
      <c r="H1365" s="5">
        <f t="shared" si="129"/>
        <v>4627863.076952057</v>
      </c>
      <c r="I1365" s="5">
        <f t="shared" si="130"/>
        <v>4998104.2050449885</v>
      </c>
      <c r="J1365" s="5">
        <f>Table1[[#This Row],[DAA 
(n)]]^1.5</f>
        <v>217441598.81678534</v>
      </c>
      <c r="K1365" s="5">
        <f t="shared" si="131"/>
        <v>242561419.42258832</v>
      </c>
      <c r="L1365" s="7">
        <f>LN(Table1[[#This Row],[NV]]/Table1[[#This Row],[NV_MA-1]])</f>
        <v>-3.4571532865201506</v>
      </c>
      <c r="M1365" s="7">
        <f>LN(Table1[[#This Row],[NV]]/Table1[[#This Row],[NV_MA-2]])</f>
        <v>6.8642004605675169</v>
      </c>
      <c r="N1365" s="4">
        <f>LN(Table1[[#This Row],[NV]]/Table1[[#This Row],[NV_MA-3]])</f>
        <v>2.9820041878336396</v>
      </c>
      <c r="O1365" s="7">
        <f>LN(Table1[[#This Row],[NV]]/Table1[[#This Row],[Metcalfe
NV ~ n^2]])</f>
        <v>-3.3078181149243724</v>
      </c>
      <c r="P1365" s="7">
        <f>Table1[[#This Row],[NV_MA-1]]*$M$3</f>
        <v>151814161276.16666</v>
      </c>
    </row>
    <row r="1366" spans="1:16" x14ac:dyDescent="0.2">
      <c r="A1366" s="2">
        <v>42327</v>
      </c>
      <c r="B1366" s="3">
        <v>4847511550.5042105</v>
      </c>
      <c r="C1366" s="3">
        <f t="shared" si="126"/>
        <v>4904120573.7721472</v>
      </c>
      <c r="D1366" s="4">
        <f>LN(Table1[[#This Row],[NV]])</f>
        <v>22.301731327853737</v>
      </c>
      <c r="E1366" s="5">
        <v>345821</v>
      </c>
      <c r="F1366" s="5">
        <f t="shared" si="127"/>
        <v>119592164041</v>
      </c>
      <c r="G1366" s="8">
        <f t="shared" si="128"/>
        <v>151388934144.96667</v>
      </c>
      <c r="H1366" s="5">
        <f t="shared" si="129"/>
        <v>4410489.1882721288</v>
      </c>
      <c r="I1366" s="5">
        <f t="shared" si="130"/>
        <v>4989798.2587072104</v>
      </c>
      <c r="J1366" s="5">
        <f>Table1[[#This Row],[DAA 
(n)]]^1.5</f>
        <v>203365389.78110966</v>
      </c>
      <c r="K1366" s="5">
        <f t="shared" si="131"/>
        <v>242024316.52959105</v>
      </c>
      <c r="L1366" s="7">
        <f>LN(Table1[[#This Row],[NV]]/Table1[[#This Row],[NV_MA-1]])</f>
        <v>-3.441386757233039</v>
      </c>
      <c r="M1366" s="7">
        <f>LN(Table1[[#This Row],[NV]]/Table1[[#This Row],[NV_MA-2]])</f>
        <v>6.8788252900601057</v>
      </c>
      <c r="N1366" s="4">
        <f>LN(Table1[[#This Row],[NV]]/Table1[[#This Row],[NV_MA-3]])</f>
        <v>2.9971825672534713</v>
      </c>
      <c r="O1366" s="7">
        <f>LN(Table1[[#This Row],[NV]]/Table1[[#This Row],[Metcalfe
NV ~ n^2]])</f>
        <v>-3.2056218304109647</v>
      </c>
      <c r="P1366" s="7">
        <f>Table1[[#This Row],[NV_MA-1]]*$M$3</f>
        <v>151388934144.96667</v>
      </c>
    </row>
    <row r="1367" spans="1:16" x14ac:dyDescent="0.2">
      <c r="A1367" s="2">
        <v>42326</v>
      </c>
      <c r="B1367" s="3">
        <v>4987714987.43995</v>
      </c>
      <c r="C1367" s="3">
        <f t="shared" si="126"/>
        <v>4875652793.6311302</v>
      </c>
      <c r="D1367" s="4">
        <f>LN(Table1[[#This Row],[NV]])</f>
        <v>22.330243723484507</v>
      </c>
      <c r="E1367" s="5">
        <v>403730</v>
      </c>
      <c r="F1367" s="5">
        <f t="shared" si="127"/>
        <v>162997912900</v>
      </c>
      <c r="G1367" s="8">
        <f t="shared" si="128"/>
        <v>152842038591.73334</v>
      </c>
      <c r="H1367" s="5">
        <f t="shared" si="129"/>
        <v>5211549.3577055912</v>
      </c>
      <c r="I1367" s="5">
        <f t="shared" si="130"/>
        <v>5016607.8256556829</v>
      </c>
      <c r="J1367" s="5">
        <f>Table1[[#This Row],[DAA 
(n)]]^1.5</f>
        <v>256529038.07389328</v>
      </c>
      <c r="K1367" s="5">
        <f t="shared" si="131"/>
        <v>243803809.80926898</v>
      </c>
      <c r="L1367" s="7">
        <f>LN(Table1[[#This Row],[NV]]/Table1[[#This Row],[NV_MA-1]])</f>
        <v>-3.4224270740289451</v>
      </c>
      <c r="M1367" s="7">
        <f>LN(Table1[[#This Row],[NV]]/Table1[[#This Row],[NV_MA-2]])</f>
        <v>6.9019791921674232</v>
      </c>
      <c r="N1367" s="4">
        <f>LN(Table1[[#This Row],[NV]]/Table1[[#This Row],[NV_MA-3]])</f>
        <v>3.0183693218139069</v>
      </c>
      <c r="O1367" s="7">
        <f>LN(Table1[[#This Row],[NV]]/Table1[[#This Row],[Metcalfe
NV ~ n^2]])</f>
        <v>-3.4867595098922131</v>
      </c>
      <c r="P1367" s="7">
        <f>Table1[[#This Row],[NV_MA-1]]*$M$3</f>
        <v>152842038591.73334</v>
      </c>
    </row>
    <row r="1368" spans="1:16" x14ac:dyDescent="0.2">
      <c r="A1368" s="2">
        <v>42325</v>
      </c>
      <c r="B1368" s="3">
        <v>4987994385.31849</v>
      </c>
      <c r="C1368" s="3">
        <f t="shared" si="126"/>
        <v>4839303570.1632099</v>
      </c>
      <c r="D1368" s="4">
        <f>LN(Table1[[#This Row],[NV]])</f>
        <v>22.330299739125735</v>
      </c>
      <c r="E1368" s="5">
        <v>388743</v>
      </c>
      <c r="F1368" s="5">
        <f t="shared" si="127"/>
        <v>151121120049</v>
      </c>
      <c r="G1368" s="8">
        <f t="shared" si="128"/>
        <v>151472112700.53333</v>
      </c>
      <c r="H1368" s="5">
        <f t="shared" si="129"/>
        <v>5003384.3201082079</v>
      </c>
      <c r="I1368" s="5">
        <f t="shared" si="130"/>
        <v>4991428.8818508405</v>
      </c>
      <c r="J1368" s="5">
        <f>Table1[[#This Row],[DAA 
(n)]]^1.5</f>
        <v>242378376.86396125</v>
      </c>
      <c r="K1368" s="5">
        <f t="shared" si="131"/>
        <v>242129570.53215024</v>
      </c>
      <c r="L1368" s="7">
        <f>LN(Table1[[#This Row],[NV]]/Table1[[#This Row],[NV_MA-1]])</f>
        <v>-3.4133676312423562</v>
      </c>
      <c r="M1368" s="7">
        <f>LN(Table1[[#This Row],[NV]]/Table1[[#This Row],[NV_MA-2]])</f>
        <v>6.9070669633197985</v>
      </c>
      <c r="N1368" s="4">
        <f>LN(Table1[[#This Row],[NV]]/Table1[[#This Row],[NV_MA-3]])</f>
        <v>3.0253161828663613</v>
      </c>
      <c r="O1368" s="7">
        <f>LN(Table1[[#This Row],[NV]]/Table1[[#This Row],[Metcalfe
NV ~ n^2]])</f>
        <v>-3.4110477326394553</v>
      </c>
      <c r="P1368" s="7">
        <f>Table1[[#This Row],[NV_MA-1]]*$M$3</f>
        <v>151472112700.53333</v>
      </c>
    </row>
    <row r="1369" spans="1:16" x14ac:dyDescent="0.2">
      <c r="A1369" s="2">
        <v>42324</v>
      </c>
      <c r="B1369" s="3">
        <v>4916703779.8613596</v>
      </c>
      <c r="C1369" s="3">
        <f t="shared" si="126"/>
        <v>4802475856.0192938</v>
      </c>
      <c r="D1369" s="4">
        <f>LN(Table1[[#This Row],[NV]])</f>
        <v>22.315904179482018</v>
      </c>
      <c r="E1369" s="5">
        <v>404593</v>
      </c>
      <c r="F1369" s="5">
        <f t="shared" si="127"/>
        <v>163695495649</v>
      </c>
      <c r="G1369" s="8">
        <f t="shared" si="128"/>
        <v>150013684840.26666</v>
      </c>
      <c r="H1369" s="5">
        <f t="shared" si="129"/>
        <v>5223553.3163045328</v>
      </c>
      <c r="I1369" s="5">
        <f t="shared" si="130"/>
        <v>4963360.8980855308</v>
      </c>
      <c r="J1369" s="5">
        <f>Table1[[#This Row],[DAA 
(n)]]^1.5</f>
        <v>257351999.54753739</v>
      </c>
      <c r="K1369" s="5">
        <f t="shared" si="131"/>
        <v>240302532.95162213</v>
      </c>
      <c r="L1369" s="7">
        <f>LN(Table1[[#This Row],[NV]]/Table1[[#This Row],[NV_MA-1]])</f>
        <v>-3.4180881796676816</v>
      </c>
      <c r="M1369" s="7">
        <f>LN(Table1[[#This Row],[NV]]/Table1[[#This Row],[NV_MA-2]])</f>
        <v>6.8983105098279518</v>
      </c>
      <c r="N1369" s="4">
        <f>LN(Table1[[#This Row],[NV]]/Table1[[#This Row],[NV_MA-3]])</f>
        <v>3.0184949380417696</v>
      </c>
      <c r="O1369" s="7">
        <f>LN(Table1[[#This Row],[NV]]/Table1[[#This Row],[Metcalfe
NV ~ n^2]])</f>
        <v>-3.5053696255740912</v>
      </c>
      <c r="P1369" s="7">
        <f>Table1[[#This Row],[NV_MA-1]]*$M$3</f>
        <v>150013684840.26666</v>
      </c>
    </row>
    <row r="1370" spans="1:16" x14ac:dyDescent="0.2">
      <c r="A1370" s="2">
        <v>42323</v>
      </c>
      <c r="B1370" s="3">
        <v>4748951129.8803196</v>
      </c>
      <c r="C1370" s="3">
        <f t="shared" si="126"/>
        <v>4772142445.5584536</v>
      </c>
      <c r="D1370" s="4">
        <f>LN(Table1[[#This Row],[NV]])</f>
        <v>22.281189615847754</v>
      </c>
      <c r="E1370" s="5">
        <v>409132</v>
      </c>
      <c r="F1370" s="5">
        <f t="shared" si="127"/>
        <v>167388993424</v>
      </c>
      <c r="G1370" s="8">
        <f t="shared" si="128"/>
        <v>149249744692.26666</v>
      </c>
      <c r="H1370" s="5">
        <f t="shared" si="129"/>
        <v>5286719.0633210652</v>
      </c>
      <c r="I1370" s="5">
        <f t="shared" si="130"/>
        <v>4949769.587028631</v>
      </c>
      <c r="J1370" s="5">
        <f>Table1[[#This Row],[DAA 
(n)]]^1.5</f>
        <v>261694848.35882375</v>
      </c>
      <c r="K1370" s="5">
        <f t="shared" si="131"/>
        <v>239385004.83422327</v>
      </c>
      <c r="L1370" s="7">
        <f>LN(Table1[[#This Row],[NV]]/Table1[[#This Row],[NV_MA-1]])</f>
        <v>-3.4476972627653271</v>
      </c>
      <c r="M1370" s="7">
        <f>LN(Table1[[#This Row],[NV]]/Table1[[#This Row],[NV_MA-2]])</f>
        <v>6.8663380304613</v>
      </c>
      <c r="N1370" s="4">
        <f>LN(Table1[[#This Row],[NV]]/Table1[[#This Row],[NV_MA-3]])</f>
        <v>2.9876059031698756</v>
      </c>
      <c r="O1370" s="7">
        <f>LN(Table1[[#This Row],[NV]]/Table1[[#This Row],[Metcalfe
NV ~ n^2]])</f>
        <v>-3.5623966268370792</v>
      </c>
      <c r="P1370" s="7">
        <f>Table1[[#This Row],[NV_MA-1]]*$M$3</f>
        <v>149249744692.26666</v>
      </c>
    </row>
    <row r="1371" spans="1:16" x14ac:dyDescent="0.2">
      <c r="A1371" s="2">
        <v>42322</v>
      </c>
      <c r="B1371" s="3">
        <v>4942356322.4793501</v>
      </c>
      <c r="C1371" s="3">
        <f t="shared" si="126"/>
        <v>4742855661.8709478</v>
      </c>
      <c r="D1371" s="4">
        <f>LN(Table1[[#This Row],[NV]])</f>
        <v>22.321108042779603</v>
      </c>
      <c r="E1371" s="5">
        <v>383137</v>
      </c>
      <c r="F1371" s="5">
        <f t="shared" si="127"/>
        <v>146793960769</v>
      </c>
      <c r="G1371" s="8">
        <f t="shared" si="128"/>
        <v>147573746676.26666</v>
      </c>
      <c r="H1371" s="5">
        <f t="shared" si="129"/>
        <v>4925665.9404727742</v>
      </c>
      <c r="I1371" s="5">
        <f t="shared" si="130"/>
        <v>4918907.987157153</v>
      </c>
      <c r="J1371" s="5">
        <f>Table1[[#This Row],[DAA 
(n)]]^1.5</f>
        <v>237154375.34895313</v>
      </c>
      <c r="K1371" s="5">
        <f t="shared" si="131"/>
        <v>237334850.47587359</v>
      </c>
      <c r="L1371" s="7">
        <f>LN(Table1[[#This Row],[NV]]/Table1[[#This Row],[NV_MA-1]])</f>
        <v>-3.3964858224658108</v>
      </c>
      <c r="M1371" s="7">
        <f>LN(Table1[[#This Row],[NV]]/Table1[[#This Row],[NV_MA-2]])</f>
        <v>6.9125109327763541</v>
      </c>
      <c r="N1371" s="4">
        <f>LN(Table1[[#This Row],[NV]]/Table1[[#This Row],[NV_MA-3]])</f>
        <v>3.0361254696373696</v>
      </c>
      <c r="O1371" s="7">
        <f>LN(Table1[[#This Row],[NV]]/Table1[[#This Row],[Metcalfe
NV ~ n^2]])</f>
        <v>-3.3911877703252364</v>
      </c>
      <c r="P1371" s="7">
        <f>Table1[[#This Row],[NV_MA-1]]*$M$3</f>
        <v>147573746676.26666</v>
      </c>
    </row>
    <row r="1372" spans="1:16" x14ac:dyDescent="0.2">
      <c r="A1372" s="2">
        <v>42321</v>
      </c>
      <c r="B1372" s="3">
        <v>5003958699.4606504</v>
      </c>
      <c r="C1372" s="3">
        <f t="shared" si="126"/>
        <v>4703141469.3847151</v>
      </c>
      <c r="D1372" s="4">
        <f>LN(Table1[[#This Row],[NV]])</f>
        <v>22.333495176011951</v>
      </c>
      <c r="E1372" s="5">
        <v>358205</v>
      </c>
      <c r="F1372" s="5">
        <f t="shared" si="127"/>
        <v>128310822025</v>
      </c>
      <c r="G1372" s="8">
        <f t="shared" si="128"/>
        <v>147014978570.76666</v>
      </c>
      <c r="H1372" s="5">
        <f t="shared" si="129"/>
        <v>4581033.8567843931</v>
      </c>
      <c r="I1372" s="5">
        <f t="shared" si="130"/>
        <v>4908520.408342083</v>
      </c>
      <c r="J1372" s="5">
        <f>Table1[[#This Row],[DAA 
(n)]]^1.5</f>
        <v>214386515.4422383</v>
      </c>
      <c r="K1372" s="5">
        <f t="shared" si="131"/>
        <v>236647652.07893056</v>
      </c>
      <c r="L1372" s="7">
        <f>LN(Table1[[#This Row],[NV]]/Table1[[#This Row],[NV_MA-1]])</f>
        <v>-3.3803051375614799</v>
      </c>
      <c r="M1372" s="7">
        <f>LN(Table1[[#This Row],[NV]]/Table1[[#This Row],[NV_MA-2]])</f>
        <v>6.9270120641505404</v>
      </c>
      <c r="N1372" s="4">
        <f>LN(Table1[[#This Row],[NV]]/Table1[[#This Row],[NV_MA-3]])</f>
        <v>3.0514122832365844</v>
      </c>
      <c r="O1372" s="7">
        <f>LN(Table1[[#This Row],[NV]]/Table1[[#This Row],[Metcalfe
NV ~ n^2]])</f>
        <v>-3.2442262783753053</v>
      </c>
      <c r="P1372" s="7">
        <f>Table1[[#This Row],[NV_MA-1]]*$M$3</f>
        <v>147014978570.76666</v>
      </c>
    </row>
    <row r="1373" spans="1:16" x14ac:dyDescent="0.2">
      <c r="A1373" s="2">
        <v>42320</v>
      </c>
      <c r="B1373" s="3">
        <v>5006229106.12082</v>
      </c>
      <c r="C1373" s="3">
        <f t="shared" si="126"/>
        <v>4660577599.3543606</v>
      </c>
      <c r="D1373" s="4">
        <f>LN(Table1[[#This Row],[NV]])</f>
        <v>22.333948795213345</v>
      </c>
      <c r="E1373" s="5">
        <v>374348</v>
      </c>
      <c r="F1373" s="5">
        <f t="shared" si="127"/>
        <v>140136425104</v>
      </c>
      <c r="G1373" s="8">
        <f t="shared" si="128"/>
        <v>146091643332.06668</v>
      </c>
      <c r="H1373" s="5">
        <f t="shared" si="129"/>
        <v>4803985.8442804907</v>
      </c>
      <c r="I1373" s="5">
        <f t="shared" si="130"/>
        <v>4889751.0911840694</v>
      </c>
      <c r="J1373" s="5">
        <f>Table1[[#This Row],[DAA 
(n)]]^1.5</f>
        <v>229041023.54126921</v>
      </c>
      <c r="K1373" s="5">
        <f t="shared" si="131"/>
        <v>235456165.01816735</v>
      </c>
      <c r="L1373" s="7">
        <f>LN(Table1[[#This Row],[NV]]/Table1[[#This Row],[NV_MA-1]])</f>
        <v>-3.3735511605791371</v>
      </c>
      <c r="M1373" s="7">
        <f>LN(Table1[[#This Row],[NV]]/Table1[[#This Row],[NV_MA-2]])</f>
        <v>6.9312968366561725</v>
      </c>
      <c r="N1373" s="4">
        <f>LN(Table1[[#This Row],[NV]]/Table1[[#This Row],[NV_MA-3]])</f>
        <v>3.056913476921979</v>
      </c>
      <c r="O1373" s="7">
        <f>LN(Table1[[#This Row],[NV]]/Table1[[#This Row],[Metcalfe
NV ~ n^2]])</f>
        <v>-3.3319334548881137</v>
      </c>
      <c r="P1373" s="7">
        <f>Table1[[#This Row],[NV_MA-1]]*$M$3</f>
        <v>146091643332.06668</v>
      </c>
    </row>
    <row r="1374" spans="1:16" x14ac:dyDescent="0.2">
      <c r="A1374" s="2">
        <v>42319</v>
      </c>
      <c r="B1374" s="3">
        <v>4580771119.3026304</v>
      </c>
      <c r="C1374" s="3">
        <f t="shared" si="126"/>
        <v>4616595462.8832264</v>
      </c>
      <c r="D1374" s="4">
        <f>LN(Table1[[#This Row],[NV]])</f>
        <v>22.245133187560391</v>
      </c>
      <c r="E1374" s="5">
        <v>374115</v>
      </c>
      <c r="F1374" s="5">
        <f t="shared" si="127"/>
        <v>139962033225</v>
      </c>
      <c r="G1374" s="8">
        <f t="shared" si="128"/>
        <v>144570869325.26666</v>
      </c>
      <c r="H1374" s="5">
        <f t="shared" si="129"/>
        <v>4800762.8415248096</v>
      </c>
      <c r="I1374" s="5">
        <f t="shared" si="130"/>
        <v>4859107.7733566454</v>
      </c>
      <c r="J1374" s="5">
        <f>Table1[[#This Row],[DAA 
(n)]]^1.5</f>
        <v>228827218.79175749</v>
      </c>
      <c r="K1374" s="5">
        <f t="shared" si="131"/>
        <v>233503423.45956329</v>
      </c>
      <c r="L1374" s="7">
        <f>LN(Table1[[#This Row],[NV]]/Table1[[#This Row],[NV_MA-1]])</f>
        <v>-3.4519024818671431</v>
      </c>
      <c r="M1374" s="7">
        <f>LN(Table1[[#This Row],[NV]]/Table1[[#This Row],[NV_MA-2]])</f>
        <v>6.848767794266724</v>
      </c>
      <c r="N1374" s="4">
        <f>LN(Table1[[#This Row],[NV]]/Table1[[#This Row],[NV_MA-3]])</f>
        <v>2.9764258910975858</v>
      </c>
      <c r="O1374" s="7">
        <f>LN(Table1[[#This Row],[NV]]/Table1[[#This Row],[Metcalfe
NV ~ n^2]])</f>
        <v>-3.4195038439663263</v>
      </c>
      <c r="P1374" s="7">
        <f>Table1[[#This Row],[NV_MA-1]]*$M$3</f>
        <v>144570869325.26666</v>
      </c>
    </row>
    <row r="1375" spans="1:16" x14ac:dyDescent="0.2">
      <c r="A1375" s="2">
        <v>42318</v>
      </c>
      <c r="B1375" s="3">
        <v>5008011574.2946301</v>
      </c>
      <c r="C1375" s="3">
        <f t="shared" si="126"/>
        <v>4584619290.646636</v>
      </c>
      <c r="D1375" s="4">
        <f>LN(Table1[[#This Row],[NV]])</f>
        <v>22.334304781902606</v>
      </c>
      <c r="E1375" s="5">
        <v>399491</v>
      </c>
      <c r="F1375" s="5">
        <f t="shared" si="127"/>
        <v>159593059081</v>
      </c>
      <c r="G1375" s="8">
        <f t="shared" si="128"/>
        <v>143056072345.89999</v>
      </c>
      <c r="H1375" s="5">
        <f t="shared" si="129"/>
        <v>5152613.5515332725</v>
      </c>
      <c r="I1375" s="5">
        <f t="shared" si="130"/>
        <v>4828575.5252252668</v>
      </c>
      <c r="J1375" s="5">
        <f>Table1[[#This Row],[DAA 
(n)]]^1.5</f>
        <v>252499486.6634931</v>
      </c>
      <c r="K1375" s="5">
        <f t="shared" si="131"/>
        <v>231558030.51286772</v>
      </c>
      <c r="L1375" s="7">
        <f>LN(Table1[[#This Row],[NV]]/Table1[[#This Row],[NV_MA-1]])</f>
        <v>-3.352197722753981</v>
      </c>
      <c r="M1375" s="7">
        <f>LN(Table1[[#This Row],[NV]]/Table1[[#This Row],[NV_MA-2]])</f>
        <v>6.9442427220855985</v>
      </c>
      <c r="N1375" s="4">
        <f>LN(Table1[[#This Row],[NV]]/Table1[[#This Row],[NV_MA-3]])</f>
        <v>3.0739637100631123</v>
      </c>
      <c r="O1375" s="7">
        <f>LN(Table1[[#This Row],[NV]]/Table1[[#This Row],[Metcalfe
NV ~ n^2]])</f>
        <v>-3.4615882496464008</v>
      </c>
      <c r="P1375" s="7">
        <f>Table1[[#This Row],[NV_MA-1]]*$M$3</f>
        <v>143056072345.89999</v>
      </c>
    </row>
    <row r="1376" spans="1:16" x14ac:dyDescent="0.2">
      <c r="A1376" s="2">
        <v>42317</v>
      </c>
      <c r="B1376" s="3">
        <v>5639092372.2582302</v>
      </c>
      <c r="C1376" s="3">
        <f t="shared" si="126"/>
        <v>4539566568.6672649</v>
      </c>
      <c r="D1376" s="4">
        <f>LN(Table1[[#This Row],[NV]])</f>
        <v>22.452988962601687</v>
      </c>
      <c r="E1376" s="5">
        <v>408589</v>
      </c>
      <c r="F1376" s="5">
        <f t="shared" si="127"/>
        <v>166944970921</v>
      </c>
      <c r="G1376" s="8">
        <f t="shared" si="128"/>
        <v>140673060577.89999</v>
      </c>
      <c r="H1376" s="5">
        <f t="shared" si="129"/>
        <v>5279159.8901505005</v>
      </c>
      <c r="I1376" s="5">
        <f t="shared" si="130"/>
        <v>4781495.3118670313</v>
      </c>
      <c r="J1376" s="5">
        <f>Table1[[#This Row],[DAA 
(n)]]^1.5</f>
        <v>261174039.14562511</v>
      </c>
      <c r="K1376" s="5">
        <f t="shared" si="131"/>
        <v>228531777.07868928</v>
      </c>
      <c r="L1376" s="7">
        <f>LN(Table1[[#This Row],[NV]]/Table1[[#This Row],[NV_MA-1]])</f>
        <v>-3.2167153530248704</v>
      </c>
      <c r="M1376" s="7">
        <f>LN(Table1[[#This Row],[NV]]/Table1[[#This Row],[NV_MA-2]])</f>
        <v>7.0727250803037078</v>
      </c>
      <c r="N1376" s="4">
        <f>LN(Table1[[#This Row],[NV]]/Table1[[#This Row],[NV_MA-3]])</f>
        <v>3.2058031357941639</v>
      </c>
      <c r="O1376" s="7">
        <f>LN(Table1[[#This Row],[NV]]/Table1[[#This Row],[Metcalfe
NV ~ n^2]])</f>
        <v>-3.3879411170162235</v>
      </c>
      <c r="P1376" s="7">
        <f>Table1[[#This Row],[NV_MA-1]]*$M$3</f>
        <v>140673060577.89999</v>
      </c>
    </row>
    <row r="1377" spans="1:16" x14ac:dyDescent="0.2">
      <c r="A1377" s="2">
        <v>42316</v>
      </c>
      <c r="B1377" s="3">
        <v>5517726529.2701902</v>
      </c>
      <c r="C1377" s="3">
        <f t="shared" si="126"/>
        <v>4472186439.5996141</v>
      </c>
      <c r="D1377" s="4">
        <f>LN(Table1[[#This Row],[NV]])</f>
        <v>22.431231751758069</v>
      </c>
      <c r="E1377" s="5">
        <v>386676</v>
      </c>
      <c r="F1377" s="5">
        <f t="shared" si="127"/>
        <v>149518328976</v>
      </c>
      <c r="G1377" s="8">
        <f t="shared" si="128"/>
        <v>138467949731.5</v>
      </c>
      <c r="H1377" s="5">
        <f t="shared" si="129"/>
        <v>4974719.1425234526</v>
      </c>
      <c r="I1377" s="5">
        <f t="shared" si="130"/>
        <v>4739584.9701909916</v>
      </c>
      <c r="J1377" s="5">
        <f>Table1[[#This Row],[DAA 
(n)]]^1.5</f>
        <v>240447810.0859389</v>
      </c>
      <c r="K1377" s="5">
        <f t="shared" si="131"/>
        <v>225788733.26863477</v>
      </c>
      <c r="L1377" s="7">
        <f>LN(Table1[[#This Row],[NV]]/Table1[[#This Row],[NV_MA-1]])</f>
        <v>-3.2226729741554712</v>
      </c>
      <c r="M1377" s="7">
        <f>LN(Table1[[#This Row],[NV]]/Table1[[#This Row],[NV_MA-2]])</f>
        <v>7.0597716209517616</v>
      </c>
      <c r="N1377" s="4">
        <f>LN(Table1[[#This Row],[NV]]/Table1[[#This Row],[NV_MA-3]])</f>
        <v>3.1961214402733717</v>
      </c>
      <c r="O1377" s="7">
        <f>LN(Table1[[#This Row],[NV]]/Table1[[#This Row],[Metcalfe
NV ~ n^2]])</f>
        <v>-3.2994530723502455</v>
      </c>
      <c r="P1377" s="7">
        <f>Table1[[#This Row],[NV_MA-1]]*$M$3</f>
        <v>138467949731.5</v>
      </c>
    </row>
    <row r="1378" spans="1:16" x14ac:dyDescent="0.2">
      <c r="A1378" s="2">
        <v>42315</v>
      </c>
      <c r="B1378" s="3">
        <v>5725363853.8940296</v>
      </c>
      <c r="C1378" s="3">
        <f t="shared" si="126"/>
        <v>4408080361.0589886</v>
      </c>
      <c r="D1378" s="4">
        <f>LN(Table1[[#This Row],[NV]])</f>
        <v>22.468171939632498</v>
      </c>
      <c r="E1378" s="5">
        <v>365479</v>
      </c>
      <c r="F1378" s="5">
        <f t="shared" si="127"/>
        <v>133574899441</v>
      </c>
      <c r="G1378" s="8">
        <f t="shared" si="128"/>
        <v>136003757215</v>
      </c>
      <c r="H1378" s="5">
        <f t="shared" si="129"/>
        <v>4681407.390662428</v>
      </c>
      <c r="I1378" s="5">
        <f t="shared" si="130"/>
        <v>4688542.5592019353</v>
      </c>
      <c r="J1378" s="5">
        <f>Table1[[#This Row],[DAA 
(n)]]^1.5</f>
        <v>220949814.82861048</v>
      </c>
      <c r="K1378" s="5">
        <f t="shared" si="131"/>
        <v>222579299.90981036</v>
      </c>
      <c r="L1378" s="7">
        <f>LN(Table1[[#This Row],[NV]]/Table1[[#This Row],[NV_MA-1]])</f>
        <v>-3.1677764092492415</v>
      </c>
      <c r="M1378" s="7">
        <f>LN(Table1[[#This Row],[NV]]/Table1[[#This Row],[NV_MA-2]])</f>
        <v>7.1075396024719693</v>
      </c>
      <c r="N1378" s="4">
        <f>LN(Table1[[#This Row],[NV]]/Table1[[#This Row],[NV_MA-3]])</f>
        <v>3.2473779394697435</v>
      </c>
      <c r="O1378" s="7">
        <f>LN(Table1[[#This Row],[NV]]/Table1[[#This Row],[Metcalfe
NV ~ n^2]])</f>
        <v>-3.1497562623294666</v>
      </c>
      <c r="P1378" s="7">
        <f>Table1[[#This Row],[NV_MA-1]]*$M$3</f>
        <v>136003757215</v>
      </c>
    </row>
    <row r="1379" spans="1:16" x14ac:dyDescent="0.2">
      <c r="A1379" s="2">
        <v>42314</v>
      </c>
      <c r="B1379" s="3">
        <v>5523536982.4715405</v>
      </c>
      <c r="C1379" s="3">
        <f t="shared" si="126"/>
        <v>4336331863.8381262</v>
      </c>
      <c r="D1379" s="4">
        <f>LN(Table1[[#This Row],[NV]])</f>
        <v>22.432284249731975</v>
      </c>
      <c r="E1379" s="5">
        <v>426032</v>
      </c>
      <c r="F1379" s="5">
        <f t="shared" si="127"/>
        <v>181503265024</v>
      </c>
      <c r="G1379" s="8">
        <f t="shared" si="128"/>
        <v>134581838087.8</v>
      </c>
      <c r="H1379" s="5">
        <f t="shared" si="129"/>
        <v>5522341.7017869977</v>
      </c>
      <c r="I1379" s="5">
        <f t="shared" si="130"/>
        <v>4659303.0725350659</v>
      </c>
      <c r="J1379" s="5">
        <f>Table1[[#This Row],[DAA 
(n)]]^1.5</f>
        <v>278075887.13282007</v>
      </c>
      <c r="K1379" s="5">
        <f t="shared" si="131"/>
        <v>220733348.53225708</v>
      </c>
      <c r="L1379" s="7">
        <f>LN(Table1[[#This Row],[NV]]/Table1[[#This Row],[NV_MA-1]])</f>
        <v>-3.1931540628379467</v>
      </c>
      <c r="M1379" s="7">
        <f>LN(Table1[[#This Row],[NV]]/Table1[[#This Row],[NV_MA-2]])</f>
        <v>7.077907810064632</v>
      </c>
      <c r="N1379" s="4">
        <f>LN(Table1[[#This Row],[NV]]/Table1[[#This Row],[NV_MA-3]])</f>
        <v>3.21981828646617</v>
      </c>
      <c r="O1379" s="7">
        <f>LN(Table1[[#This Row],[NV]]/Table1[[#This Row],[Metcalfe
NV ~ n^2]])</f>
        <v>-3.4922552298704885</v>
      </c>
      <c r="P1379" s="7">
        <f>Table1[[#This Row],[NV_MA-1]]*$M$3</f>
        <v>134581838087.8</v>
      </c>
    </row>
    <row r="1380" spans="1:16" x14ac:dyDescent="0.2">
      <c r="A1380" s="2">
        <v>42313</v>
      </c>
      <c r="B1380" s="3">
        <v>5690464341.7783203</v>
      </c>
      <c r="C1380" s="3">
        <f t="shared" si="126"/>
        <v>4271627907.8047643</v>
      </c>
      <c r="D1380" s="4">
        <f>LN(Table1[[#This Row],[NV]])</f>
        <v>22.462057688394435</v>
      </c>
      <c r="E1380" s="5">
        <v>441656</v>
      </c>
      <c r="F1380" s="5">
        <f t="shared" si="127"/>
        <v>195060022336</v>
      </c>
      <c r="G1380" s="8">
        <f t="shared" si="128"/>
        <v>131738680274.5</v>
      </c>
      <c r="H1380" s="5">
        <f t="shared" si="129"/>
        <v>5740771.2566720368</v>
      </c>
      <c r="I1380" s="5">
        <f t="shared" si="130"/>
        <v>4605962.6609893255</v>
      </c>
      <c r="J1380" s="5">
        <f>Table1[[#This Row],[DAA 
(n)]]^1.5</f>
        <v>293512230.1111629</v>
      </c>
      <c r="K1380" s="5">
        <f t="shared" si="131"/>
        <v>217222381.28405848</v>
      </c>
      <c r="L1380" s="7">
        <f>LN(Table1[[#This Row],[NV]]/Table1[[#This Row],[NV_MA-1]])</f>
        <v>-3.1420284140621537</v>
      </c>
      <c r="M1380" s="7">
        <f>LN(Table1[[#This Row],[NV]]/Table1[[#This Row],[NV_MA-2]])</f>
        <v>7.1191954356669287</v>
      </c>
      <c r="N1380" s="4">
        <f>LN(Table1[[#This Row],[NV]]/Table1[[#This Row],[NV_MA-3]])</f>
        <v>3.2656255030932031</v>
      </c>
      <c r="O1380" s="7">
        <f>LN(Table1[[#This Row],[NV]]/Table1[[#This Row],[Metcalfe
NV ~ n^2]])</f>
        <v>-3.5345154666041965</v>
      </c>
      <c r="P1380" s="7">
        <f>Table1[[#This Row],[NV_MA-1]]*$M$3</f>
        <v>131738680274.5</v>
      </c>
    </row>
    <row r="1381" spans="1:16" x14ac:dyDescent="0.2">
      <c r="A1381" s="2">
        <v>42312</v>
      </c>
      <c r="B1381" s="3">
        <v>6001984912.5419903</v>
      </c>
      <c r="C1381" s="3">
        <f t="shared" si="126"/>
        <v>4202903072.9374294</v>
      </c>
      <c r="D1381" s="4">
        <f>LN(Table1[[#This Row],[NV]])</f>
        <v>22.515356070223007</v>
      </c>
      <c r="E1381" s="5">
        <v>498795</v>
      </c>
      <c r="F1381" s="5">
        <f t="shared" si="127"/>
        <v>248796452025</v>
      </c>
      <c r="G1381" s="8">
        <f t="shared" si="128"/>
        <v>128773151858</v>
      </c>
      <c r="H1381" s="5">
        <f t="shared" si="129"/>
        <v>6544165.6940252595</v>
      </c>
      <c r="I1381" s="5">
        <f t="shared" si="130"/>
        <v>4552424.8217203775</v>
      </c>
      <c r="J1381" s="5">
        <f>Table1[[#This Row],[DAA 
(n)]]^1.5</f>
        <v>352276065.44840604</v>
      </c>
      <c r="K1381" s="5">
        <f t="shared" si="131"/>
        <v>213635153.55573443</v>
      </c>
      <c r="L1381" s="7">
        <f>LN(Table1[[#This Row],[NV]]/Table1[[#This Row],[NV_MA-1]])</f>
        <v>-3.0659621103578383</v>
      </c>
      <c r="M1381" s="7">
        <f>LN(Table1[[#This Row],[NV]]/Table1[[#This Row],[NV_MA-2]])</f>
        <v>7.1841854934008538</v>
      </c>
      <c r="N1381" s="4">
        <f>LN(Table1[[#This Row],[NV]]/Table1[[#This Row],[NV_MA-3]])</f>
        <v>3.3355758421421391</v>
      </c>
      <c r="O1381" s="7">
        <f>LN(Table1[[#This Row],[NV]]/Table1[[#This Row],[Metcalfe
NV ~ n^2]])</f>
        <v>-3.7245448671370722</v>
      </c>
      <c r="P1381" s="7">
        <f>Table1[[#This Row],[NV_MA-1]]*$M$3</f>
        <v>128773151858</v>
      </c>
    </row>
    <row r="1382" spans="1:16" x14ac:dyDescent="0.2">
      <c r="A1382" s="2">
        <v>42311</v>
      </c>
      <c r="B1382" s="3">
        <v>5932954782.9279404</v>
      </c>
      <c r="C1382" s="3">
        <f t="shared" si="126"/>
        <v>4120836910.0542288</v>
      </c>
      <c r="D1382" s="4">
        <f>LN(Table1[[#This Row],[NV]])</f>
        <v>22.503788202910872</v>
      </c>
      <c r="E1382" s="5">
        <v>449049</v>
      </c>
      <c r="F1382" s="5">
        <f t="shared" si="127"/>
        <v>201645004401</v>
      </c>
      <c r="G1382" s="8">
        <f t="shared" si="128"/>
        <v>123424970894.53334</v>
      </c>
      <c r="H1382" s="5">
        <f t="shared" si="129"/>
        <v>5844322.1236630427</v>
      </c>
      <c r="I1382" s="5">
        <f t="shared" si="130"/>
        <v>4459149.0524099506</v>
      </c>
      <c r="J1382" s="5">
        <f>Table1[[#This Row],[DAA 
(n)]]^1.5</f>
        <v>300912757.42524475</v>
      </c>
      <c r="K1382" s="5">
        <f t="shared" si="131"/>
        <v>207294404.75769511</v>
      </c>
      <c r="L1382" s="7">
        <f>LN(Table1[[#This Row],[NV]]/Table1[[#This Row],[NV_MA-1]])</f>
        <v>-3.0351110823654359</v>
      </c>
      <c r="M1382" s="7">
        <f>LN(Table1[[#This Row],[NV]]/Table1[[#This Row],[NV_MA-2]])</f>
        <v>7.1933196925421656</v>
      </c>
      <c r="N1382" s="4">
        <f>LN(Table1[[#This Row],[NV]]/Table1[[#This Row],[NV_MA-3]])</f>
        <v>3.3541376169077433</v>
      </c>
      <c r="O1382" s="7">
        <f>LN(Table1[[#This Row],[NV]]/Table1[[#This Row],[Metcalfe
NV ~ n^2]])</f>
        <v>-3.5259863814353505</v>
      </c>
      <c r="P1382" s="7">
        <f>Table1[[#This Row],[NV_MA-1]]*$M$3</f>
        <v>123424970894.53334</v>
      </c>
    </row>
    <row r="1383" spans="1:16" x14ac:dyDescent="0.2">
      <c r="A1383" s="2">
        <v>42310</v>
      </c>
      <c r="B1383" s="3">
        <v>5394270070.5494499</v>
      </c>
      <c r="C1383" s="3">
        <f t="shared" si="126"/>
        <v>4040333937.0329723</v>
      </c>
      <c r="D1383" s="4">
        <f>LN(Table1[[#This Row],[NV]])</f>
        <v>22.408603129107153</v>
      </c>
      <c r="E1383" s="5">
        <v>404897</v>
      </c>
      <c r="F1383" s="5">
        <f t="shared" si="127"/>
        <v>163941580609</v>
      </c>
      <c r="G1383" s="8">
        <f t="shared" si="128"/>
        <v>119774324230.63333</v>
      </c>
      <c r="H1383" s="5">
        <f t="shared" si="129"/>
        <v>5227782.2641029079</v>
      </c>
      <c r="I1383" s="5">
        <f t="shared" si="130"/>
        <v>4392052.3734800695</v>
      </c>
      <c r="J1383" s="5">
        <f>Table1[[#This Row],[DAA 
(n)]]^1.5</f>
        <v>257642104.7962507</v>
      </c>
      <c r="K1383" s="5">
        <f t="shared" si="131"/>
        <v>202837941.56844321</v>
      </c>
      <c r="L1383" s="7">
        <f>LN(Table1[[#This Row],[NV]]/Table1[[#This Row],[NV_MA-1]])</f>
        <v>-3.1002720486024087</v>
      </c>
      <c r="M1383" s="7">
        <f>LN(Table1[[#This Row],[NV]]/Table1[[#This Row],[NV_MA-2]])</f>
        <v>7.1132959422617406</v>
      </c>
      <c r="N1383" s="4">
        <f>LN(Table1[[#This Row],[NV]]/Table1[[#This Row],[NV_MA-3]])</f>
        <v>3.2806852283229491</v>
      </c>
      <c r="O1383" s="7">
        <f>LN(Table1[[#This Row],[NV]]/Table1[[#This Row],[Metcalfe
NV ~ n^2]])</f>
        <v>-3.4141728564047584</v>
      </c>
      <c r="P1383" s="7">
        <f>Table1[[#This Row],[NV_MA-1]]*$M$3</f>
        <v>119774324230.63333</v>
      </c>
    </row>
    <row r="1384" spans="1:16" x14ac:dyDescent="0.2">
      <c r="A1384" s="2">
        <v>42309</v>
      </c>
      <c r="B1384" s="3">
        <v>4878720873.4061203</v>
      </c>
      <c r="C1384" s="3">
        <f t="shared" si="126"/>
        <v>3977863759.0127158</v>
      </c>
      <c r="D1384" s="4">
        <f>LN(Table1[[#This Row],[NV]])</f>
        <v>22.308148906347732</v>
      </c>
      <c r="E1384" s="5">
        <v>393101</v>
      </c>
      <c r="F1384" s="5">
        <f t="shared" si="127"/>
        <v>154528396201</v>
      </c>
      <c r="G1384" s="8">
        <f t="shared" si="128"/>
        <v>116436800007.8</v>
      </c>
      <c r="H1384" s="5">
        <f t="shared" si="129"/>
        <v>5063857.0531358356</v>
      </c>
      <c r="I1384" s="5">
        <f t="shared" si="130"/>
        <v>4322542.1445920356</v>
      </c>
      <c r="J1384" s="5">
        <f>Table1[[#This Row],[DAA 
(n)]]^1.5</f>
        <v>246465549.46890512</v>
      </c>
      <c r="K1384" s="5">
        <f t="shared" si="131"/>
        <v>198482159.12544361</v>
      </c>
      <c r="L1384" s="7">
        <f>LN(Table1[[#This Row],[NV]]/Table1[[#This Row],[NV_MA-1]])</f>
        <v>-3.1724655672004927</v>
      </c>
      <c r="M1384" s="7">
        <f>LN(Table1[[#This Row],[NV]]/Table1[[#This Row],[NV_MA-2]])</f>
        <v>7.0287946598054711</v>
      </c>
      <c r="N1384" s="4">
        <f>LN(Table1[[#This Row],[NV]]/Table1[[#This Row],[NV_MA-3]])</f>
        <v>3.2019391307567662</v>
      </c>
      <c r="O1384" s="7">
        <f>LN(Table1[[#This Row],[NV]]/Table1[[#This Row],[Metcalfe
NV ~ n^2]])</f>
        <v>-3.4554948042296263</v>
      </c>
      <c r="P1384" s="7">
        <f>Table1[[#This Row],[NV_MA-1]]*$M$3</f>
        <v>116436800007.8</v>
      </c>
    </row>
    <row r="1385" spans="1:16" x14ac:dyDescent="0.2">
      <c r="A1385" s="2">
        <v>42308</v>
      </c>
      <c r="B1385" s="3">
        <v>4644794429.4991198</v>
      </c>
      <c r="C1385" s="3">
        <f t="shared" si="126"/>
        <v>3931669335.9268231</v>
      </c>
      <c r="D1385" s="4">
        <f>LN(Table1[[#This Row],[NV]])</f>
        <v>22.259012951935592</v>
      </c>
      <c r="E1385" s="5">
        <v>367631</v>
      </c>
      <c r="F1385" s="5">
        <f t="shared" si="127"/>
        <v>135152552161</v>
      </c>
      <c r="G1385" s="8">
        <f t="shared" si="128"/>
        <v>114474880809.39999</v>
      </c>
      <c r="H1385" s="5">
        <f t="shared" si="129"/>
        <v>4711130.604672689</v>
      </c>
      <c r="I1385" s="5">
        <f t="shared" si="130"/>
        <v>4284089.8029830251</v>
      </c>
      <c r="J1385" s="5">
        <f>Table1[[#This Row],[DAA 
(n)]]^1.5</f>
        <v>222904167.53282228</v>
      </c>
      <c r="K1385" s="5">
        <f t="shared" si="131"/>
        <v>196000715.80048278</v>
      </c>
      <c r="L1385" s="7">
        <f>LN(Table1[[#This Row],[NV]]/Table1[[#This Row],[NV_MA-1]])</f>
        <v>-3.2046083023601635</v>
      </c>
      <c r="M1385" s="7">
        <f>LN(Table1[[#This Row],[NV]]/Table1[[#This Row],[NV_MA-2]])</f>
        <v>6.9885942791911848</v>
      </c>
      <c r="N1385" s="4">
        <f>LN(Table1[[#This Row],[NV]]/Table1[[#This Row],[NV_MA-3]])</f>
        <v>3.1653840827041888</v>
      </c>
      <c r="O1385" s="7">
        <f>LN(Table1[[#This Row],[NV]]/Table1[[#This Row],[Metcalfe
NV ~ n^2]])</f>
        <v>-3.3706570414691472</v>
      </c>
      <c r="P1385" s="7">
        <f>Table1[[#This Row],[NV_MA-1]]*$M$3</f>
        <v>114474880809.39999</v>
      </c>
    </row>
    <row r="1386" spans="1:16" x14ac:dyDescent="0.2">
      <c r="A1386" s="2">
        <v>42307</v>
      </c>
      <c r="B1386" s="3">
        <v>4856113853.8819704</v>
      </c>
      <c r="C1386" s="3">
        <f t="shared" si="126"/>
        <v>3893388343.4345984</v>
      </c>
      <c r="D1386" s="4">
        <f>LN(Table1[[#This Row],[NV]])</f>
        <v>22.303504336450576</v>
      </c>
      <c r="E1386" s="5">
        <v>372016</v>
      </c>
      <c r="F1386" s="5">
        <f t="shared" si="127"/>
        <v>138395904256</v>
      </c>
      <c r="G1386" s="8">
        <f t="shared" si="128"/>
        <v>112910768975.89999</v>
      </c>
      <c r="H1386" s="5">
        <f t="shared" si="129"/>
        <v>4771734.7043011785</v>
      </c>
      <c r="I1386" s="5">
        <f t="shared" si="130"/>
        <v>4251822.2566806134</v>
      </c>
      <c r="J1386" s="5">
        <f>Table1[[#This Row],[DAA 
(n)]]^1.5</f>
        <v>226904144.33786836</v>
      </c>
      <c r="K1386" s="5">
        <f t="shared" si="131"/>
        <v>193966776.30124652</v>
      </c>
      <c r="L1386" s="7">
        <f>LN(Table1[[#This Row],[NV]]/Table1[[#This Row],[NV_MA-1]])</f>
        <v>-3.1463593521858417</v>
      </c>
      <c r="M1386" s="7">
        <f>LN(Table1[[#This Row],[NV]]/Table1[[#This Row],[NV_MA-2]])</f>
        <v>7.0406461211661799</v>
      </c>
      <c r="N1386" s="4">
        <f>LN(Table1[[#This Row],[NV]]/Table1[[#This Row],[NV_MA-3]])</f>
        <v>3.2203068902681307</v>
      </c>
      <c r="O1386" s="7">
        <f>LN(Table1[[#This Row],[NV]]/Table1[[#This Row],[Metcalfe
NV ~ n^2]])</f>
        <v>-3.3498799497154947</v>
      </c>
      <c r="P1386" s="7">
        <f>Table1[[#This Row],[NV_MA-1]]*$M$3</f>
        <v>112910768975.89999</v>
      </c>
    </row>
    <row r="1387" spans="1:16" x14ac:dyDescent="0.2">
      <c r="A1387" s="2">
        <v>42306</v>
      </c>
      <c r="B1387" s="3">
        <v>4653528359.8283701</v>
      </c>
      <c r="C1387" s="3">
        <f t="shared" si="126"/>
        <v>3847305061.9956365</v>
      </c>
      <c r="D1387" s="4">
        <f>LN(Table1[[#This Row],[NV]])</f>
        <v>22.260891555872181</v>
      </c>
      <c r="E1387" s="5">
        <v>385081</v>
      </c>
      <c r="F1387" s="5">
        <f t="shared" si="127"/>
        <v>148287376561</v>
      </c>
      <c r="G1387" s="8">
        <f t="shared" si="128"/>
        <v>112026020768.2</v>
      </c>
      <c r="H1387" s="5">
        <f t="shared" si="129"/>
        <v>4952607.2155167758</v>
      </c>
      <c r="I1387" s="5">
        <f t="shared" si="130"/>
        <v>4234571.6518701855</v>
      </c>
      <c r="J1387" s="5">
        <f>Table1[[#This Row],[DAA 
(n)]]^1.5</f>
        <v>238961610.41783765</v>
      </c>
      <c r="K1387" s="5">
        <f t="shared" si="131"/>
        <v>192850425.60783759</v>
      </c>
      <c r="L1387" s="7">
        <f>LN(Table1[[#This Row],[NV]]/Table1[[#This Row],[NV_MA-1]])</f>
        <v>-3.1811054536727861</v>
      </c>
      <c r="M1387" s="7">
        <f>LN(Table1[[#This Row],[NV]]/Table1[[#This Row],[NV_MA-2]])</f>
        <v>7.002098819696184</v>
      </c>
      <c r="N1387" s="4">
        <f>LN(Table1[[#This Row],[NV]]/Table1[[#This Row],[NV_MA-3]])</f>
        <v>3.1834661063189142</v>
      </c>
      <c r="O1387" s="7">
        <f>LN(Table1[[#This Row],[NV]]/Table1[[#This Row],[Metcalfe
NV ~ n^2]])</f>
        <v>-3.4615264056308583</v>
      </c>
      <c r="P1387" s="7">
        <f>Table1[[#This Row],[NV_MA-1]]*$M$3</f>
        <v>112026020768.2</v>
      </c>
    </row>
    <row r="1388" spans="1:16" x14ac:dyDescent="0.2">
      <c r="A1388" s="2">
        <v>42305</v>
      </c>
      <c r="B1388" s="3">
        <v>4498127762.5045795</v>
      </c>
      <c r="C1388" s="3">
        <f t="shared" si="126"/>
        <v>3808237045.4175067</v>
      </c>
      <c r="D1388" s="4">
        <f>LN(Table1[[#This Row],[NV]])</f>
        <v>22.226927094371955</v>
      </c>
      <c r="E1388" s="5">
        <v>355701</v>
      </c>
      <c r="F1388" s="5">
        <f t="shared" si="127"/>
        <v>126523201401</v>
      </c>
      <c r="G1388" s="8">
        <f t="shared" si="128"/>
        <v>111303180860.96666</v>
      </c>
      <c r="H1388" s="5">
        <f t="shared" si="129"/>
        <v>4546515.321982393</v>
      </c>
      <c r="I1388" s="5">
        <f t="shared" si="130"/>
        <v>4221086.2488256367</v>
      </c>
      <c r="J1388" s="5">
        <f>Table1[[#This Row],[DAA 
(n)]]^1.5</f>
        <v>212142473.96864441</v>
      </c>
      <c r="K1388" s="5">
        <f t="shared" si="131"/>
        <v>191959764.70849434</v>
      </c>
      <c r="L1388" s="7">
        <f>LN(Table1[[#This Row],[NV]]/Table1[[#This Row],[NV_MA-1]])</f>
        <v>-3.2085965796117</v>
      </c>
      <c r="M1388" s="7">
        <f>LN(Table1[[#This Row],[NV]]/Table1[[#This Row],[NV_MA-2]])</f>
        <v>6.9713240365477418</v>
      </c>
      <c r="N1388" s="4">
        <f>LN(Table1[[#This Row],[NV]]/Table1[[#This Row],[NV_MA-3]])</f>
        <v>3.15413074515034</v>
      </c>
      <c r="O1388" s="7">
        <f>LN(Table1[[#This Row],[NV]]/Table1[[#This Row],[Metcalfe
NV ~ n^2]])</f>
        <v>-3.3367644442090061</v>
      </c>
      <c r="P1388" s="7">
        <f>Table1[[#This Row],[NV_MA-1]]*$M$3</f>
        <v>111303180860.96666</v>
      </c>
    </row>
    <row r="1389" spans="1:16" x14ac:dyDescent="0.2">
      <c r="A1389" s="2">
        <v>42304</v>
      </c>
      <c r="B1389" s="3">
        <v>4365910872.37749</v>
      </c>
      <c r="C1389" s="3">
        <f t="shared" si="126"/>
        <v>3775625182.3095803</v>
      </c>
      <c r="D1389" s="4">
        <f>LN(Table1[[#This Row],[NV]])</f>
        <v>22.19709268084323</v>
      </c>
      <c r="E1389" s="5">
        <v>353786</v>
      </c>
      <c r="F1389" s="5">
        <f t="shared" si="127"/>
        <v>125164533796</v>
      </c>
      <c r="G1389" s="8">
        <f t="shared" si="128"/>
        <v>110003650203.89999</v>
      </c>
      <c r="H1389" s="5">
        <f t="shared" si="129"/>
        <v>4520128.2515365733</v>
      </c>
      <c r="I1389" s="5">
        <f t="shared" si="130"/>
        <v>4193776.8528156779</v>
      </c>
      <c r="J1389" s="5">
        <f>Table1[[#This Row],[DAA 
(n)]]^1.5</f>
        <v>210431603.50468168</v>
      </c>
      <c r="K1389" s="5">
        <f t="shared" si="131"/>
        <v>190252778.35227507</v>
      </c>
      <c r="L1389" s="7">
        <f>LN(Table1[[#This Row],[NV]]/Table1[[#This Row],[NV_MA-1]])</f>
        <v>-3.2266867050168484</v>
      </c>
      <c r="M1389" s="7">
        <f>LN(Table1[[#This Row],[NV]]/Table1[[#This Row],[NV_MA-2]])</f>
        <v>6.9479803981057024</v>
      </c>
      <c r="N1389" s="4">
        <f>LN(Table1[[#This Row],[NV]]/Table1[[#This Row],[NV_MA-3]])</f>
        <v>3.1332285225524674</v>
      </c>
      <c r="O1389" s="7">
        <f>LN(Table1[[#This Row],[NV]]/Table1[[#This Row],[Metcalfe
NV ~ n^2]])</f>
        <v>-3.3558022982490661</v>
      </c>
      <c r="P1389" s="7">
        <f>Table1[[#This Row],[NV_MA-1]]*$M$3</f>
        <v>110003650203.89999</v>
      </c>
    </row>
    <row r="1390" spans="1:16" x14ac:dyDescent="0.2">
      <c r="A1390" s="2">
        <v>42303</v>
      </c>
      <c r="B1390" s="3">
        <v>4233988576.9765701</v>
      </c>
      <c r="C1390" s="3">
        <f t="shared" si="126"/>
        <v>3744081495.2671599</v>
      </c>
      <c r="D1390" s="4">
        <f>LN(Table1[[#This Row],[NV]])</f>
        <v>22.166410311728324</v>
      </c>
      <c r="E1390" s="5">
        <v>371860</v>
      </c>
      <c r="F1390" s="5">
        <f t="shared" si="127"/>
        <v>138279859600</v>
      </c>
      <c r="G1390" s="8">
        <f t="shared" si="128"/>
        <v>109335474305.39999</v>
      </c>
      <c r="H1390" s="5">
        <f t="shared" si="129"/>
        <v>4769577.7730397014</v>
      </c>
      <c r="I1390" s="5">
        <f t="shared" si="130"/>
        <v>4180242.5392009704</v>
      </c>
      <c r="J1390" s="5">
        <f>Table1[[#This Row],[DAA 
(n)]]^1.5</f>
        <v>226761435.41364324</v>
      </c>
      <c r="K1390" s="5">
        <f t="shared" si="131"/>
        <v>189392150.18285835</v>
      </c>
      <c r="L1390" s="7">
        <f>LN(Table1[[#This Row],[NV]]/Table1[[#This Row],[NV_MA-1]])</f>
        <v>-3.25127642680398</v>
      </c>
      <c r="M1390" s="7">
        <f>LN(Table1[[#This Row],[NV]]/Table1[[#This Row],[NV_MA-2]])</f>
        <v>6.9205304851784071</v>
      </c>
      <c r="N1390" s="4">
        <f>LN(Table1[[#This Row],[NV]]/Table1[[#This Row],[NV_MA-3]])</f>
        <v>3.1070800195792145</v>
      </c>
      <c r="O1390" s="7">
        <f>LN(Table1[[#This Row],[NV]]/Table1[[#This Row],[Metcalfe
NV ~ n^2]])</f>
        <v>-3.4861351249397829</v>
      </c>
      <c r="P1390" s="7">
        <f>Table1[[#This Row],[NV_MA-1]]*$M$3</f>
        <v>109335474305.39999</v>
      </c>
    </row>
    <row r="1391" spans="1:16" x14ac:dyDescent="0.2">
      <c r="A1391" s="2">
        <v>42302</v>
      </c>
      <c r="B1391" s="3">
        <v>4223162195.8379102</v>
      </c>
      <c r="C1391" s="3">
        <f t="shared" si="126"/>
        <v>3717565107.6957855</v>
      </c>
      <c r="D1391" s="4">
        <f>LN(Table1[[#This Row],[NV]])</f>
        <v>22.163850019889267</v>
      </c>
      <c r="E1391" s="5">
        <v>371558</v>
      </c>
      <c r="F1391" s="5">
        <f t="shared" si="127"/>
        <v>138055347364</v>
      </c>
      <c r="G1391" s="8">
        <f t="shared" si="128"/>
        <v>108025754364.60001</v>
      </c>
      <c r="H1391" s="5">
        <f t="shared" si="129"/>
        <v>4765402.3613441493</v>
      </c>
      <c r="I1391" s="5">
        <f t="shared" si="130"/>
        <v>4154018.8546099141</v>
      </c>
      <c r="J1391" s="5">
        <f>Table1[[#This Row],[DAA 
(n)]]^1.5</f>
        <v>226485250.6364885</v>
      </c>
      <c r="K1391" s="5">
        <f t="shared" si="131"/>
        <v>187715997.72872892</v>
      </c>
      <c r="L1391" s="7">
        <f>LN(Table1[[#This Row],[NV]]/Table1[[#This Row],[NV_MA-1]])</f>
        <v>-3.2417854820916743</v>
      </c>
      <c r="M1391" s="7">
        <f>LN(Table1[[#This Row],[NV]]/Table1[[#This Row],[NV_MA-2]])</f>
        <v>6.9242631975767237</v>
      </c>
      <c r="N1391" s="4">
        <f>LN(Table1[[#This Row],[NV]]/Table1[[#This Row],[NV_MA-3]])</f>
        <v>3.113409291656867</v>
      </c>
      <c r="O1391" s="7">
        <f>LN(Table1[[#This Row],[NV]]/Table1[[#This Row],[Metcalfe
NV ~ n^2]])</f>
        <v>-3.487070489663207</v>
      </c>
      <c r="P1391" s="7">
        <f>Table1[[#This Row],[NV_MA-1]]*$M$3</f>
        <v>108025754364.60001</v>
      </c>
    </row>
    <row r="1392" spans="1:16" x14ac:dyDescent="0.2">
      <c r="A1392" s="2">
        <v>42301</v>
      </c>
      <c r="B1392" s="3">
        <v>4186061085.7083802</v>
      </c>
      <c r="C1392" s="3">
        <f t="shared" si="126"/>
        <v>3691843140.548655</v>
      </c>
      <c r="D1392" s="4">
        <f>LN(Table1[[#This Row],[NV]])</f>
        <v>22.155026053722889</v>
      </c>
      <c r="E1392" s="5">
        <v>378880</v>
      </c>
      <c r="F1392" s="5">
        <f t="shared" si="127"/>
        <v>143550054400</v>
      </c>
      <c r="G1392" s="8">
        <f t="shared" si="128"/>
        <v>106278690692.5</v>
      </c>
      <c r="H1392" s="5">
        <f t="shared" si="129"/>
        <v>4866704.0564817488</v>
      </c>
      <c r="I1392" s="5">
        <f t="shared" si="130"/>
        <v>4117955.2331924317</v>
      </c>
      <c r="J1392" s="5">
        <f>Table1[[#This Row],[DAA 
(n)]]^1.5</f>
        <v>233212874.02515355</v>
      </c>
      <c r="K1392" s="5">
        <f t="shared" si="131"/>
        <v>185443637.83117297</v>
      </c>
      <c r="L1392" s="7">
        <f>LN(Table1[[#This Row],[NV]]/Table1[[#This Row],[NV_MA-1]])</f>
        <v>-3.2343045846235556</v>
      </c>
      <c r="M1392" s="7">
        <f>LN(Table1[[#This Row],[NV]]/Table1[[#This Row],[NV_MA-2]])</f>
        <v>6.9241587582192876</v>
      </c>
      <c r="N1392" s="4">
        <f>LN(Table1[[#This Row],[NV]]/Table1[[#This Row],[NV_MA-3]])</f>
        <v>3.1167644990646539</v>
      </c>
      <c r="O1392" s="7">
        <f>LN(Table1[[#This Row],[NV]]/Table1[[#This Row],[Metcalfe
NV ~ n^2]])</f>
        <v>-3.5349235687525571</v>
      </c>
      <c r="P1392" s="7">
        <f>Table1[[#This Row],[NV_MA-1]]*$M$3</f>
        <v>106278690692.5</v>
      </c>
    </row>
    <row r="1393" spans="1:16" x14ac:dyDescent="0.2">
      <c r="A1393" s="2">
        <v>42300</v>
      </c>
      <c r="B1393" s="3">
        <v>4111275942.9719901</v>
      </c>
      <c r="C1393" s="3">
        <f t="shared" si="126"/>
        <v>3666730741.1271143</v>
      </c>
      <c r="D1393" s="4">
        <f>LN(Table1[[#This Row],[NV]])</f>
        <v>22.136999265687095</v>
      </c>
      <c r="E1393" s="5">
        <v>361424</v>
      </c>
      <c r="F1393" s="5">
        <f t="shared" si="127"/>
        <v>130627307776</v>
      </c>
      <c r="G1393" s="8">
        <f t="shared" si="128"/>
        <v>104409961367.7</v>
      </c>
      <c r="H1393" s="5">
        <f t="shared" si="129"/>
        <v>4625434.6200631466</v>
      </c>
      <c r="I1393" s="5">
        <f t="shared" si="130"/>
        <v>4079935.2595465812</v>
      </c>
      <c r="J1393" s="5">
        <f>Table1[[#This Row],[DAA 
(n)]]^1.5</f>
        <v>217282866.52571785</v>
      </c>
      <c r="K1393" s="5">
        <f t="shared" si="131"/>
        <v>183032047.627929</v>
      </c>
      <c r="L1393" s="7">
        <f>LN(Table1[[#This Row],[NV]]/Table1[[#This Row],[NV_MA-1]])</f>
        <v>-3.2345916575555211</v>
      </c>
      <c r="M1393" s="7">
        <f>LN(Table1[[#This Row],[NV]]/Table1[[#This Row],[NV_MA-2]])</f>
        <v>6.9154075871908347</v>
      </c>
      <c r="N1393" s="4">
        <f>LN(Table1[[#This Row],[NV]]/Table1[[#This Row],[NV_MA-3]])</f>
        <v>3.1118274465638698</v>
      </c>
      <c r="O1393" s="7">
        <f>LN(Table1[[#This Row],[NV]]/Table1[[#This Row],[Metcalfe
NV ~ n^2]])</f>
        <v>-3.4586148610070189</v>
      </c>
      <c r="P1393" s="7">
        <f>Table1[[#This Row],[NV_MA-1]]*$M$3</f>
        <v>104409961367.7</v>
      </c>
    </row>
    <row r="1394" spans="1:16" x14ac:dyDescent="0.2">
      <c r="A1394" s="2">
        <v>42299</v>
      </c>
      <c r="B1394" s="3">
        <v>4063062212.0721998</v>
      </c>
      <c r="C1394" s="3">
        <f t="shared" si="126"/>
        <v>3642039526.7639527</v>
      </c>
      <c r="D1394" s="4">
        <f>LN(Table1[[#This Row],[NV]])</f>
        <v>22.125202765691089</v>
      </c>
      <c r="E1394" s="5">
        <v>352887</v>
      </c>
      <c r="F1394" s="5">
        <f t="shared" si="127"/>
        <v>124529234769</v>
      </c>
      <c r="G1394" s="8">
        <f t="shared" si="128"/>
        <v>103004994015.46666</v>
      </c>
      <c r="H1394" s="5">
        <f t="shared" si="129"/>
        <v>4507744.368429522</v>
      </c>
      <c r="I1394" s="5">
        <f t="shared" si="130"/>
        <v>4050714.2249503615</v>
      </c>
      <c r="J1394" s="5">
        <f>Table1[[#This Row],[DAA 
(n)]]^1.5</f>
        <v>209630026.64200586</v>
      </c>
      <c r="K1394" s="5">
        <f t="shared" si="131"/>
        <v>181196906.77753115</v>
      </c>
      <c r="L1394" s="7">
        <f>LN(Table1[[#This Row],[NV]]/Table1[[#This Row],[NV_MA-1]])</f>
        <v>-3.232840543896625</v>
      </c>
      <c r="M1394" s="7">
        <f>LN(Table1[[#This Row],[NV]]/Table1[[#This Row],[NV_MA-2]])</f>
        <v>6.9107989903169287</v>
      </c>
      <c r="N1394" s="4">
        <f>LN(Table1[[#This Row],[NV]]/Table1[[#This Row],[NV_MA-3]])</f>
        <v>3.1101078850278197</v>
      </c>
      <c r="O1394" s="7">
        <f>LN(Table1[[#This Row],[NV]]/Table1[[#This Row],[Metcalfe
NV ~ n^2]])</f>
        <v>-3.422603577016476</v>
      </c>
      <c r="P1394" s="7">
        <f>Table1[[#This Row],[NV_MA-1]]*$M$3</f>
        <v>103004994015.46666</v>
      </c>
    </row>
    <row r="1395" spans="1:16" x14ac:dyDescent="0.2">
      <c r="A1395" s="2">
        <v>42298</v>
      </c>
      <c r="B1395" s="3">
        <v>3953274547.7456298</v>
      </c>
      <c r="C1395" s="3">
        <f t="shared" si="126"/>
        <v>3619166178.2731171</v>
      </c>
      <c r="D1395" s="4">
        <f>LN(Table1[[#This Row],[NV]])</f>
        <v>22.097810071858479</v>
      </c>
      <c r="E1395" s="5">
        <v>343508</v>
      </c>
      <c r="F1395" s="5">
        <f t="shared" si="127"/>
        <v>117997746064</v>
      </c>
      <c r="G1395" s="8">
        <f t="shared" si="128"/>
        <v>102903473424</v>
      </c>
      <c r="H1395" s="5">
        <f t="shared" si="129"/>
        <v>4378684.6868186835</v>
      </c>
      <c r="I1395" s="5">
        <f t="shared" si="130"/>
        <v>4048721.5761214872</v>
      </c>
      <c r="J1395" s="5">
        <f>Table1[[#This Row],[DAA 
(n)]]^1.5</f>
        <v>201328512.02686733</v>
      </c>
      <c r="K1395" s="5">
        <f t="shared" si="131"/>
        <v>181068337.58401573</v>
      </c>
      <c r="L1395" s="7">
        <f>LN(Table1[[#This Row],[NV]]/Table1[[#This Row],[NV_MA-1]])</f>
        <v>-3.2592471626935162</v>
      </c>
      <c r="M1395" s="7">
        <f>LN(Table1[[#This Row],[NV]]/Table1[[#This Row],[NV_MA-2]])</f>
        <v>6.8838983428238452</v>
      </c>
      <c r="N1395" s="4">
        <f>LN(Table1[[#This Row],[NV]]/Table1[[#This Row],[NV_MA-3]])</f>
        <v>3.0834249981718065</v>
      </c>
      <c r="O1395" s="7">
        <f>LN(Table1[[#This Row],[NV]]/Table1[[#This Row],[Metcalfe
NV ~ n^2]])</f>
        <v>-3.3961212882186267</v>
      </c>
      <c r="P1395" s="7">
        <f>Table1[[#This Row],[NV_MA-1]]*$M$3</f>
        <v>102903473424</v>
      </c>
    </row>
    <row r="1396" spans="1:16" x14ac:dyDescent="0.2">
      <c r="A1396" s="2">
        <v>42297</v>
      </c>
      <c r="B1396" s="3">
        <v>3993478146.2737198</v>
      </c>
      <c r="C1396" s="3">
        <f t="shared" si="126"/>
        <v>3598042280.6013422</v>
      </c>
      <c r="D1396" s="4">
        <f>LN(Table1[[#This Row],[NV]])</f>
        <v>22.107928403982648</v>
      </c>
      <c r="E1396" s="5">
        <v>403962</v>
      </c>
      <c r="F1396" s="5">
        <f t="shared" si="127"/>
        <v>163185297444</v>
      </c>
      <c r="G1396" s="8">
        <f t="shared" si="128"/>
        <v>103233641662.7</v>
      </c>
      <c r="H1396" s="5">
        <f t="shared" si="129"/>
        <v>5214776.1967263091</v>
      </c>
      <c r="I1396" s="5">
        <f t="shared" si="130"/>
        <v>4055204.5752249276</v>
      </c>
      <c r="J1396" s="5">
        <f>Table1[[#This Row],[DAA 
(n)]]^1.5</f>
        <v>256750188.17144662</v>
      </c>
      <c r="K1396" s="5">
        <f t="shared" si="131"/>
        <v>181486553.836541</v>
      </c>
      <c r="L1396" s="7">
        <f>LN(Table1[[#This Row],[NV]]/Table1[[#This Row],[NV_MA-1]])</f>
        <v>-3.2523322179933083</v>
      </c>
      <c r="M1396" s="7">
        <f>LN(Table1[[#This Row],[NV]]/Table1[[#This Row],[NV_MA-2]])</f>
        <v>6.8924167096064402</v>
      </c>
      <c r="N1396" s="4">
        <f>LN(Table1[[#This Row],[NV]]/Table1[[#This Row],[NV_MA-3]])</f>
        <v>3.0912362786030183</v>
      </c>
      <c r="O1396" s="7">
        <f>LN(Table1[[#This Row],[NV]]/Table1[[#This Row],[Metcalfe
NV ~ n^2]])</f>
        <v>-3.7102237822443187</v>
      </c>
      <c r="P1396" s="7">
        <f>Table1[[#This Row],[NV_MA-1]]*$M$3</f>
        <v>103233641662.7</v>
      </c>
    </row>
    <row r="1397" spans="1:16" x14ac:dyDescent="0.2">
      <c r="A1397" s="2">
        <v>42296</v>
      </c>
      <c r="B1397" s="3">
        <v>3897238283.4023099</v>
      </c>
      <c r="C1397" s="3">
        <f t="shared" si="126"/>
        <v>3577791910.8924136</v>
      </c>
      <c r="D1397" s="4">
        <f>LN(Table1[[#This Row],[NV]])</f>
        <v>22.083534006776848</v>
      </c>
      <c r="E1397" s="5">
        <v>349142</v>
      </c>
      <c r="F1397" s="5">
        <f t="shared" si="127"/>
        <v>121900136164</v>
      </c>
      <c r="G1397" s="8">
        <f t="shared" si="128"/>
        <v>101570043264.2</v>
      </c>
      <c r="H1397" s="5">
        <f t="shared" si="129"/>
        <v>4456181.0435603159</v>
      </c>
      <c r="I1397" s="5">
        <f t="shared" si="130"/>
        <v>4024156.6220305138</v>
      </c>
      <c r="J1397" s="5">
        <f>Table1[[#This Row],[DAA 
(n)]]^1.5</f>
        <v>206301859.76033121</v>
      </c>
      <c r="K1397" s="5">
        <f t="shared" si="131"/>
        <v>179436791.16516578</v>
      </c>
      <c r="L1397" s="7">
        <f>LN(Table1[[#This Row],[NV]]/Table1[[#This Row],[NV_MA-1]])</f>
        <v>-3.2604804720753973</v>
      </c>
      <c r="M1397" s="7">
        <f>LN(Table1[[#This Row],[NV]]/Table1[[#This Row],[NV_MA-2]])</f>
        <v>6.8757080947968019</v>
      </c>
      <c r="N1397" s="4">
        <f>LN(Table1[[#This Row],[NV]]/Table1[[#This Row],[NV_MA-3]])</f>
        <v>3.0782004412551314</v>
      </c>
      <c r="O1397" s="7">
        <f>LN(Table1[[#This Row],[NV]]/Table1[[#This Row],[Metcalfe
NV ~ n^2]])</f>
        <v>-3.4429339836701121</v>
      </c>
      <c r="P1397" s="7">
        <f>Table1[[#This Row],[NV_MA-1]]*$M$3</f>
        <v>101570043264.2</v>
      </c>
    </row>
    <row r="1398" spans="1:16" x14ac:dyDescent="0.2">
      <c r="A1398" s="2">
        <v>42295</v>
      </c>
      <c r="B1398" s="3">
        <v>3883162961.00102</v>
      </c>
      <c r="C1398" s="3">
        <f t="shared" si="126"/>
        <v>3561153686.2549462</v>
      </c>
      <c r="D1398" s="4">
        <f>LN(Table1[[#This Row],[NV]])</f>
        <v>22.079915854623977</v>
      </c>
      <c r="E1398" s="5">
        <v>327671</v>
      </c>
      <c r="F1398" s="5">
        <f t="shared" si="127"/>
        <v>107368284241</v>
      </c>
      <c r="G1398" s="8">
        <f t="shared" si="128"/>
        <v>99901839363.266663</v>
      </c>
      <c r="H1398" s="5">
        <f t="shared" si="129"/>
        <v>4161344.8071489171</v>
      </c>
      <c r="I1398" s="5">
        <f t="shared" si="130"/>
        <v>3987297.8826105362</v>
      </c>
      <c r="J1398" s="5">
        <f>Table1[[#This Row],[DAA 
(n)]]^1.5</f>
        <v>187567249.44811875</v>
      </c>
      <c r="K1398" s="5">
        <f t="shared" si="131"/>
        <v>177186184.106648</v>
      </c>
      <c r="L1398" s="7">
        <f>LN(Table1[[#This Row],[NV]]/Table1[[#This Row],[NV_MA-1]])</f>
        <v>-3.2475380798521547</v>
      </c>
      <c r="M1398" s="7">
        <f>LN(Table1[[#This Row],[NV]]/Table1[[#This Row],[NV_MA-2]])</f>
        <v>6.8812915175799798</v>
      </c>
      <c r="N1398" s="4">
        <f>LN(Table1[[#This Row],[NV]]/Table1[[#This Row],[NV_MA-3]])</f>
        <v>3.0872042293238078</v>
      </c>
      <c r="O1398" s="7">
        <f>LN(Table1[[#This Row],[NV]]/Table1[[#This Row],[Metcalfe
NV ~ n^2]])</f>
        <v>-3.3196148157674648</v>
      </c>
      <c r="P1398" s="7">
        <f>Table1[[#This Row],[NV_MA-1]]*$M$3</f>
        <v>99901839363.266663</v>
      </c>
    </row>
    <row r="1399" spans="1:16" x14ac:dyDescent="0.2">
      <c r="A1399" s="2">
        <v>42294</v>
      </c>
      <c r="B1399" s="3">
        <v>4006701466.03615</v>
      </c>
      <c r="C1399" s="3">
        <f t="shared" si="126"/>
        <v>3545415670.6768088</v>
      </c>
      <c r="D1399" s="4">
        <f>LN(Table1[[#This Row],[NV]])</f>
        <v>22.111234162714403</v>
      </c>
      <c r="E1399" s="5">
        <v>375203</v>
      </c>
      <c r="F1399" s="5">
        <f t="shared" si="127"/>
        <v>140777291209</v>
      </c>
      <c r="G1399" s="8">
        <f t="shared" si="128"/>
        <v>99745708459.766663</v>
      </c>
      <c r="H1399" s="5">
        <f t="shared" si="129"/>
        <v>4815813.9845975321</v>
      </c>
      <c r="I1399" s="5">
        <f t="shared" si="130"/>
        <v>3984000.2854948035</v>
      </c>
      <c r="J1399" s="5">
        <f>Table1[[#This Row],[DAA 
(n)]]^1.5</f>
        <v>229826156.02557209</v>
      </c>
      <c r="K1399" s="5">
        <f t="shared" si="131"/>
        <v>176980482.89606091</v>
      </c>
      <c r="L1399" s="7">
        <f>LN(Table1[[#This Row],[NV]]/Table1[[#This Row],[NV_MA-1]])</f>
        <v>-3.2146557061167322</v>
      </c>
      <c r="M1399" s="7">
        <f>LN(Table1[[#This Row],[NV]]/Table1[[#This Row],[NV_MA-2]])</f>
        <v>6.9134371933674394</v>
      </c>
      <c r="N1399" s="4">
        <f>LN(Table1[[#This Row],[NV]]/Table1[[#This Row],[NV_MA-3]])</f>
        <v>3.1196841443800074</v>
      </c>
      <c r="O1399" s="7">
        <f>LN(Table1[[#This Row],[NV]]/Table1[[#This Row],[Metcalfe
NV ~ n^2]])</f>
        <v>-3.5592108209212925</v>
      </c>
      <c r="P1399" s="7">
        <f>Table1[[#This Row],[NV_MA-1]]*$M$3</f>
        <v>99745708459.766663</v>
      </c>
    </row>
    <row r="1400" spans="1:16" x14ac:dyDescent="0.2">
      <c r="A1400" s="2">
        <v>42293</v>
      </c>
      <c r="B1400" s="3">
        <v>3870347619.2551599</v>
      </c>
      <c r="C1400" s="3">
        <f t="shared" si="126"/>
        <v>3525544579.7691283</v>
      </c>
      <c r="D1400" s="4">
        <f>LN(Table1[[#This Row],[NV]])</f>
        <v>22.0766101640511</v>
      </c>
      <c r="E1400" s="5">
        <v>342212</v>
      </c>
      <c r="F1400" s="5">
        <f t="shared" si="127"/>
        <v>117109052944</v>
      </c>
      <c r="G1400" s="8">
        <f t="shared" si="128"/>
        <v>98364665314.933334</v>
      </c>
      <c r="H1400" s="5">
        <f t="shared" si="129"/>
        <v>4360871.0671767332</v>
      </c>
      <c r="I1400" s="5">
        <f t="shared" si="130"/>
        <v>3956494.0238606208</v>
      </c>
      <c r="J1400" s="5">
        <f>Table1[[#This Row],[DAA 
(n)]]^1.5</f>
        <v>200190217.60833421</v>
      </c>
      <c r="K1400" s="5">
        <f t="shared" si="131"/>
        <v>175218110.22029093</v>
      </c>
      <c r="L1400" s="7">
        <f>LN(Table1[[#This Row],[NV]]/Table1[[#This Row],[NV_MA-1]])</f>
        <v>-3.2353373201365172</v>
      </c>
      <c r="M1400" s="7">
        <f>LN(Table1[[#This Row],[NV]]/Table1[[#This Row],[NV_MA-2]])</f>
        <v>6.8857413204819649</v>
      </c>
      <c r="N1400" s="4">
        <f>LN(Table1[[#This Row],[NV]]/Table1[[#This Row],[NV_MA-3]])</f>
        <v>3.0950680640894475</v>
      </c>
      <c r="O1400" s="7">
        <f>LN(Table1[[#This Row],[NV]]/Table1[[#This Row],[Metcalfe
NV ~ n^2]])</f>
        <v>-3.4097612500239936</v>
      </c>
      <c r="P1400" s="7">
        <f>Table1[[#This Row],[NV_MA-1]]*$M$3</f>
        <v>98364665314.933334</v>
      </c>
    </row>
    <row r="1401" spans="1:16" x14ac:dyDescent="0.2">
      <c r="A1401" s="2">
        <v>42292</v>
      </c>
      <c r="B1401" s="3">
        <v>3750930547.8923302</v>
      </c>
      <c r="C1401" s="3">
        <f t="shared" si="126"/>
        <v>3508163430.8408666</v>
      </c>
      <c r="D1401" s="4">
        <f>LN(Table1[[#This Row],[NV]])</f>
        <v>22.045269792250199</v>
      </c>
      <c r="E1401" s="5">
        <v>360598</v>
      </c>
      <c r="F1401" s="5">
        <f t="shared" si="127"/>
        <v>130030917604</v>
      </c>
      <c r="G1401" s="8">
        <f t="shared" si="128"/>
        <v>97493658454.433334</v>
      </c>
      <c r="H1401" s="5">
        <f t="shared" si="129"/>
        <v>4614038.5760207055</v>
      </c>
      <c r="I1401" s="5">
        <f t="shared" si="130"/>
        <v>3937985.3783528698</v>
      </c>
      <c r="J1401" s="5">
        <f>Table1[[#This Row],[DAA 
(n)]]^1.5</f>
        <v>216538423.44066161</v>
      </c>
      <c r="K1401" s="5">
        <f t="shared" si="131"/>
        <v>174066946.12946707</v>
      </c>
      <c r="L1401" s="7">
        <f>LN(Table1[[#This Row],[NV]]/Table1[[#This Row],[NV_MA-1]])</f>
        <v>-3.2577833790917317</v>
      </c>
      <c r="M1401" s="7">
        <f>LN(Table1[[#This Row],[NV]]/Table1[[#This Row],[NV_MA-2]])</f>
        <v>6.8590899670385896</v>
      </c>
      <c r="N1401" s="4">
        <f>LN(Table1[[#This Row],[NV]]/Table1[[#This Row],[NV_MA-3]])</f>
        <v>3.0703192611973789</v>
      </c>
      <c r="O1401" s="7">
        <f>LN(Table1[[#This Row],[NV]]/Table1[[#This Row],[Metcalfe
NV ~ n^2]])</f>
        <v>-3.5457682945983411</v>
      </c>
      <c r="P1401" s="7">
        <f>Table1[[#This Row],[NV_MA-1]]*$M$3</f>
        <v>97493658454.433334</v>
      </c>
    </row>
    <row r="1402" spans="1:16" x14ac:dyDescent="0.2">
      <c r="A1402" s="2">
        <v>42291</v>
      </c>
      <c r="B1402" s="3">
        <v>3727042598.5500202</v>
      </c>
      <c r="C1402" s="3">
        <f t="shared" si="126"/>
        <v>3495396131.2764711</v>
      </c>
      <c r="D1402" s="4">
        <f>LN(Table1[[#This Row],[NV]])</f>
        <v>22.038880887093807</v>
      </c>
      <c r="E1402" s="5">
        <v>317192</v>
      </c>
      <c r="F1402" s="5">
        <f t="shared" si="127"/>
        <v>100610764864</v>
      </c>
      <c r="G1402" s="8">
        <f t="shared" si="128"/>
        <v>96668524110.833328</v>
      </c>
      <c r="H1402" s="5">
        <f t="shared" si="129"/>
        <v>4017954.3420439591</v>
      </c>
      <c r="I1402" s="5">
        <f t="shared" si="130"/>
        <v>3921431.6059867167</v>
      </c>
      <c r="J1402" s="5">
        <f>Table1[[#This Row],[DAA 
(n)]]^1.5</f>
        <v>178641903.61934084</v>
      </c>
      <c r="K1402" s="5">
        <f t="shared" si="131"/>
        <v>173009676.85114983</v>
      </c>
      <c r="L1402" s="7">
        <f>LN(Table1[[#This Row],[NV]]/Table1[[#This Row],[NV_MA-1]])</f>
        <v>-3.2556727989200636</v>
      </c>
      <c r="M1402" s="7">
        <f>LN(Table1[[#This Row],[NV]]/Table1[[#This Row],[NV_MA-2]])</f>
        <v>6.8569135363896434</v>
      </c>
      <c r="N1402" s="4">
        <f>LN(Table1[[#This Row],[NV]]/Table1[[#This Row],[NV_MA-3]])</f>
        <v>3.0700228006403107</v>
      </c>
      <c r="O1402" s="7">
        <f>LN(Table1[[#This Row],[NV]]/Table1[[#This Row],[Metcalfe
NV ~ n^2]])</f>
        <v>-3.2956442083938415</v>
      </c>
      <c r="P1402" s="7">
        <f>Table1[[#This Row],[NV_MA-1]]*$M$3</f>
        <v>96668524110.833328</v>
      </c>
    </row>
    <row r="1403" spans="1:16" x14ac:dyDescent="0.2">
      <c r="A1403" s="2">
        <v>42290</v>
      </c>
      <c r="B1403" s="3">
        <v>3686765011.9867802</v>
      </c>
      <c r="C1403" s="3">
        <f t="shared" si="126"/>
        <v>3483662395.1938529</v>
      </c>
      <c r="D1403" s="4">
        <f>LN(Table1[[#This Row],[NV]])</f>
        <v>22.028015219962473</v>
      </c>
      <c r="E1403" s="5">
        <v>307430</v>
      </c>
      <c r="F1403" s="5">
        <f t="shared" si="127"/>
        <v>94513204900</v>
      </c>
      <c r="G1403" s="8">
        <f t="shared" si="128"/>
        <v>96546603453</v>
      </c>
      <c r="H1403" s="5">
        <f t="shared" si="129"/>
        <v>3884686.3094577766</v>
      </c>
      <c r="I1403" s="5">
        <f t="shared" si="130"/>
        <v>3918782.4028024906</v>
      </c>
      <c r="J1403" s="5">
        <f>Table1[[#This Row],[DAA 
(n)]]^1.5</f>
        <v>170458776.78314796</v>
      </c>
      <c r="K1403" s="5">
        <f t="shared" si="131"/>
        <v>172846568.23231956</v>
      </c>
      <c r="L1403" s="7">
        <f>LN(Table1[[#This Row],[NV]]/Table1[[#This Row],[NV_MA-1]])</f>
        <v>-3.2652764460889601</v>
      </c>
      <c r="M1403" s="7">
        <f>LN(Table1[[#This Row],[NV]]/Table1[[#This Row],[NV_MA-2]])</f>
        <v>6.8467236679755592</v>
      </c>
      <c r="N1403" s="4">
        <f>LN(Table1[[#This Row],[NV]]/Table1[[#This Row],[NV_MA-3]])</f>
        <v>3.0601003498495323</v>
      </c>
      <c r="O1403" s="7">
        <f>LN(Table1[[#This Row],[NV]]/Table1[[#This Row],[Metcalfe
NV ~ n^2]])</f>
        <v>-3.2439901761132273</v>
      </c>
      <c r="P1403" s="7">
        <f>Table1[[#This Row],[NV_MA-1]]*$M$3</f>
        <v>96546603453</v>
      </c>
    </row>
    <row r="1404" spans="1:16" x14ac:dyDescent="0.2">
      <c r="A1404" s="2">
        <v>42289</v>
      </c>
      <c r="B1404" s="3">
        <v>3621485952.2049398</v>
      </c>
      <c r="C1404" s="3">
        <f t="shared" si="126"/>
        <v>3473047213.8064494</v>
      </c>
      <c r="D1404" s="4">
        <f>LN(Table1[[#This Row],[NV]])</f>
        <v>22.010150262593083</v>
      </c>
      <c r="E1404" s="5">
        <v>307438</v>
      </c>
      <c r="F1404" s="5">
        <f t="shared" si="127"/>
        <v>94518123844</v>
      </c>
      <c r="G1404" s="8">
        <f t="shared" si="128"/>
        <v>96750680201.699997</v>
      </c>
      <c r="H1404" s="5">
        <f t="shared" si="129"/>
        <v>3884795.3975834483</v>
      </c>
      <c r="I1404" s="5">
        <f t="shared" si="130"/>
        <v>3923242.4380765925</v>
      </c>
      <c r="J1404" s="5">
        <f>Table1[[#This Row],[DAA 
(n)]]^1.5</f>
        <v>170465430.39089057</v>
      </c>
      <c r="K1404" s="5">
        <f t="shared" si="131"/>
        <v>173120437.39673892</v>
      </c>
      <c r="L1404" s="7">
        <f>LN(Table1[[#This Row],[NV]]/Table1[[#This Row],[NV_MA-1]])</f>
        <v>-3.285252936747034</v>
      </c>
      <c r="M1404" s="7">
        <f>LN(Table1[[#This Row],[NV]]/Table1[[#This Row],[NV_MA-2]])</f>
        <v>6.8277212401580405</v>
      </c>
      <c r="N1404" s="4">
        <f>LN(Table1[[#This Row],[NV]]/Table1[[#This Row],[NV_MA-3]])</f>
        <v>3.0406521824215549</v>
      </c>
      <c r="O1404" s="7">
        <f>LN(Table1[[#This Row],[NV]]/Table1[[#This Row],[Metcalfe
NV ~ n^2]])</f>
        <v>-3.2619071771733017</v>
      </c>
      <c r="P1404" s="7">
        <f>Table1[[#This Row],[NV_MA-1]]*$M$3</f>
        <v>96750680201.699997</v>
      </c>
    </row>
    <row r="1405" spans="1:16" x14ac:dyDescent="0.2">
      <c r="A1405" s="2">
        <v>42288</v>
      </c>
      <c r="B1405" s="3">
        <v>3656429914.9134598</v>
      </c>
      <c r="C1405" s="3">
        <f t="shared" si="126"/>
        <v>3467404311.7221193</v>
      </c>
      <c r="D1405" s="4">
        <f>LN(Table1[[#This Row],[NV]])</f>
        <v>22.019753075231488</v>
      </c>
      <c r="E1405" s="5">
        <v>296821</v>
      </c>
      <c r="F1405" s="5">
        <f t="shared" si="127"/>
        <v>88102706041</v>
      </c>
      <c r="G1405" s="8">
        <f t="shared" si="128"/>
        <v>96149867094.399994</v>
      </c>
      <c r="H1405" s="5">
        <f t="shared" si="129"/>
        <v>3740207.1507862303</v>
      </c>
      <c r="I1405" s="5">
        <f t="shared" si="130"/>
        <v>3909267.6042992449</v>
      </c>
      <c r="J1405" s="5">
        <f>Table1[[#This Row],[DAA 
(n)]]^1.5</f>
        <v>161711883.63814098</v>
      </c>
      <c r="K1405" s="5">
        <f t="shared" si="131"/>
        <v>172286652.85947651</v>
      </c>
      <c r="L1405" s="7">
        <f>LN(Table1[[#This Row],[NV]]/Table1[[#This Row],[NV_MA-1]])</f>
        <v>-3.2694208514752234</v>
      </c>
      <c r="M1405" s="7">
        <f>LN(Table1[[#This Row],[NV]]/Table1[[#This Row],[NV_MA-2]])</f>
        <v>6.8408924742937565</v>
      </c>
      <c r="N1405" s="4">
        <f>LN(Table1[[#This Row],[NV]]/Table1[[#This Row],[NV_MA-3]])</f>
        <v>3.0550828412754982</v>
      </c>
      <c r="O1405" s="7">
        <f>LN(Table1[[#This Row],[NV]]/Table1[[#This Row],[Metcalfe
NV ~ n^2]])</f>
        <v>-3.1820160097472034</v>
      </c>
      <c r="P1405" s="7">
        <f>Table1[[#This Row],[NV_MA-1]]*$M$3</f>
        <v>96149867094.399994</v>
      </c>
    </row>
    <row r="1406" spans="1:16" x14ac:dyDescent="0.2">
      <c r="A1406" s="2">
        <v>42287</v>
      </c>
      <c r="B1406" s="3">
        <v>3617688500.2287202</v>
      </c>
      <c r="C1406" s="3">
        <f t="shared" si="126"/>
        <v>3462757129.3541284</v>
      </c>
      <c r="D1406" s="4">
        <f>LN(Table1[[#This Row],[NV]])</f>
        <v>22.009101122984831</v>
      </c>
      <c r="E1406" s="5">
        <v>317477</v>
      </c>
      <c r="F1406" s="5">
        <f t="shared" si="127"/>
        <v>100791645529</v>
      </c>
      <c r="G1406" s="8">
        <f t="shared" si="128"/>
        <v>96575117967.199997</v>
      </c>
      <c r="H1406" s="5">
        <f t="shared" si="129"/>
        <v>4021849.6398693286</v>
      </c>
      <c r="I1406" s="5">
        <f t="shared" si="130"/>
        <v>3918704.8932592929</v>
      </c>
      <c r="J1406" s="5">
        <f>Table1[[#This Row],[DAA 
(n)]]^1.5</f>
        <v>178882724.84398946</v>
      </c>
      <c r="K1406" s="5">
        <f t="shared" si="131"/>
        <v>172862057.12701175</v>
      </c>
      <c r="L1406" s="7">
        <f>LN(Table1[[#This Row],[NV]]/Table1[[#This Row],[NV_MA-1]])</f>
        <v>-3.2844858440218507</v>
      </c>
      <c r="M1406" s="7">
        <f>LN(Table1[[#This Row],[NV]]/Table1[[#This Row],[NV_MA-2]])</f>
        <v>6.8278293501797567</v>
      </c>
      <c r="N1406" s="4">
        <f>LN(Table1[[#This Row],[NV]]/Table1[[#This Row],[NV_MA-3]])</f>
        <v>3.0410966462288007</v>
      </c>
      <c r="O1406" s="7">
        <f>LN(Table1[[#This Row],[NV]]/Table1[[#This Row],[Metcalfe
NV ~ n^2]])</f>
        <v>-3.3272201845072273</v>
      </c>
      <c r="P1406" s="7">
        <f>Table1[[#This Row],[NV_MA-1]]*$M$3</f>
        <v>96575117967.199997</v>
      </c>
    </row>
    <row r="1407" spans="1:16" x14ac:dyDescent="0.2">
      <c r="A1407" s="2">
        <v>42286</v>
      </c>
      <c r="B1407" s="3">
        <v>3594544173.0514598</v>
      </c>
      <c r="C1407" s="3">
        <f t="shared" si="126"/>
        <v>3458350370.7926636</v>
      </c>
      <c r="D1407" s="4">
        <f>LN(Table1[[#This Row],[NV]])</f>
        <v>22.002683025379724</v>
      </c>
      <c r="E1407" s="5">
        <v>274941</v>
      </c>
      <c r="F1407" s="5">
        <f t="shared" si="127"/>
        <v>75592553481</v>
      </c>
      <c r="G1407" s="8">
        <f t="shared" si="128"/>
        <v>95885558075.699997</v>
      </c>
      <c r="H1407" s="5">
        <f t="shared" si="129"/>
        <v>3443446.8128517163</v>
      </c>
      <c r="I1407" s="5">
        <f t="shared" si="130"/>
        <v>3903074.4288313505</v>
      </c>
      <c r="J1407" s="5">
        <f>Table1[[#This Row],[DAA 
(n)]]^1.5</f>
        <v>144164809.32120579</v>
      </c>
      <c r="K1407" s="5">
        <f t="shared" si="131"/>
        <v>171918364.9659214</v>
      </c>
      <c r="L1407" s="7">
        <f>LN(Table1[[#This Row],[NV]]/Table1[[#This Row],[NV_MA-1]])</f>
        <v>-3.2837381885359553</v>
      </c>
      <c r="M1407" s="7">
        <f>LN(Table1[[#This Row],[NV]]/Table1[[#This Row],[NV_MA-2]])</f>
        <v>6.8254079097520259</v>
      </c>
      <c r="N1407" s="4">
        <f>LN(Table1[[#This Row],[NV]]/Table1[[#This Row],[NV_MA-3]])</f>
        <v>3.0401527255619647</v>
      </c>
      <c r="O1407" s="7">
        <f>LN(Table1[[#This Row],[NV]]/Table1[[#This Row],[Metcalfe
NV ~ n^2]])</f>
        <v>-3.045940590972263</v>
      </c>
      <c r="P1407" s="7">
        <f>Table1[[#This Row],[NV_MA-1]]*$M$3</f>
        <v>95885558075.699997</v>
      </c>
    </row>
    <row r="1408" spans="1:16" x14ac:dyDescent="0.2">
      <c r="A1408" s="2">
        <v>42285</v>
      </c>
      <c r="B1408" s="3">
        <v>3572908937.2681499</v>
      </c>
      <c r="C1408" s="3">
        <f t="shared" si="126"/>
        <v>3454667442.6782637</v>
      </c>
      <c r="D1408" s="4">
        <f>LN(Table1[[#This Row],[NV]])</f>
        <v>21.996645929311978</v>
      </c>
      <c r="E1408" s="5">
        <v>301525</v>
      </c>
      <c r="F1408" s="5">
        <f t="shared" si="127"/>
        <v>90917325625</v>
      </c>
      <c r="G1408" s="8">
        <f t="shared" si="128"/>
        <v>96334528247.133331</v>
      </c>
      <c r="H1408" s="5">
        <f t="shared" si="129"/>
        <v>3804222.7906563715</v>
      </c>
      <c r="I1408" s="5">
        <f t="shared" si="130"/>
        <v>3913696.953061569</v>
      </c>
      <c r="J1408" s="5">
        <f>Table1[[#This Row],[DAA 
(n)]]^1.5</f>
        <v>165571273.50201216</v>
      </c>
      <c r="K1408" s="5">
        <f t="shared" si="131"/>
        <v>172547211.60755804</v>
      </c>
      <c r="L1408" s="7">
        <f>LN(Table1[[#This Row],[NV]]/Table1[[#This Row],[NV_MA-1]])</f>
        <v>-3.2944467109513087</v>
      </c>
      <c r="M1408" s="7">
        <f>LN(Table1[[#This Row],[NV]]/Table1[[#This Row],[NV_MA-2]])</f>
        <v>6.8166529317736542</v>
      </c>
      <c r="N1408" s="4">
        <f>LN(Table1[[#This Row],[NV]]/Table1[[#This Row],[NV_MA-3]])</f>
        <v>3.0304644818440987</v>
      </c>
      <c r="O1408" s="7">
        <f>LN(Table1[[#This Row],[NV]]/Table1[[#This Row],[Metcalfe
NV ~ n^2]])</f>
        <v>-3.2365704915909097</v>
      </c>
      <c r="P1408" s="7">
        <f>Table1[[#This Row],[NV_MA-1]]*$M$3</f>
        <v>96334528247.133331</v>
      </c>
    </row>
    <row r="1409" spans="1:16" x14ac:dyDescent="0.2">
      <c r="A1409" s="2">
        <v>42284</v>
      </c>
      <c r="B1409" s="3">
        <v>3582418301.4706602</v>
      </c>
      <c r="C1409" s="3">
        <f t="shared" si="126"/>
        <v>3454327934.9062829</v>
      </c>
      <c r="D1409" s="4">
        <f>LN(Table1[[#This Row],[NV]])</f>
        <v>21.999303912513518</v>
      </c>
      <c r="E1409" s="5">
        <v>310175</v>
      </c>
      <c r="F1409" s="5">
        <f t="shared" si="127"/>
        <v>96208530625</v>
      </c>
      <c r="G1409" s="8">
        <f t="shared" si="128"/>
        <v>97127331825.5</v>
      </c>
      <c r="H1409" s="5">
        <f t="shared" si="129"/>
        <v>3922129.3554147617</v>
      </c>
      <c r="I1409" s="5">
        <f t="shared" si="130"/>
        <v>3930632.643176788</v>
      </c>
      <c r="J1409" s="5">
        <f>Table1[[#This Row],[DAA 
(n)]]^1.5</f>
        <v>172746869.68686113</v>
      </c>
      <c r="K1409" s="5">
        <f t="shared" si="131"/>
        <v>173598018.00697666</v>
      </c>
      <c r="L1409" s="7">
        <f>LN(Table1[[#This Row],[NV]]/Table1[[#This Row],[NV_MA-1]])</f>
        <v>-3.299984741331861</v>
      </c>
      <c r="M1409" s="7">
        <f>LN(Table1[[#This Row],[NV]]/Table1[[#This Row],[NV_MA-2]])</f>
        <v>6.8149929637160485</v>
      </c>
      <c r="N1409" s="4">
        <f>LN(Table1[[#This Row],[NV]]/Table1[[#This Row],[NV_MA-3]])</f>
        <v>3.0270509693986725</v>
      </c>
      <c r="O1409" s="7">
        <f>LN(Table1[[#This Row],[NV]]/Table1[[#This Row],[Metcalfe
NV ~ n^2]])</f>
        <v>-3.2904799541086258</v>
      </c>
      <c r="P1409" s="7">
        <f>Table1[[#This Row],[NV_MA-1]]*$M$3</f>
        <v>97127331825.5</v>
      </c>
    </row>
    <row r="1410" spans="1:16" x14ac:dyDescent="0.2">
      <c r="A1410" s="2">
        <v>42283</v>
      </c>
      <c r="B1410" s="3">
        <v>3628719295.7582998</v>
      </c>
      <c r="C1410" s="3">
        <f t="shared" si="126"/>
        <v>3451921804.2521505</v>
      </c>
      <c r="D1410" s="4">
        <f>LN(Table1[[#This Row],[NV]])</f>
        <v>22.012145611884829</v>
      </c>
      <c r="E1410" s="5">
        <v>325721</v>
      </c>
      <c r="F1410" s="5">
        <f t="shared" si="127"/>
        <v>106094169841</v>
      </c>
      <c r="G1410" s="8">
        <f t="shared" si="128"/>
        <v>97302107645.5</v>
      </c>
      <c r="H1410" s="5">
        <f t="shared" si="129"/>
        <v>4134636.0786035955</v>
      </c>
      <c r="I1410" s="5">
        <f t="shared" si="130"/>
        <v>3934429.6275185202</v>
      </c>
      <c r="J1410" s="5">
        <f>Table1[[#This Row],[DAA 
(n)]]^1.5</f>
        <v>185895398.26144254</v>
      </c>
      <c r="K1410" s="5">
        <f t="shared" si="131"/>
        <v>173831813.50754049</v>
      </c>
      <c r="L1410" s="7">
        <f>LN(Table1[[#This Row],[NV]]/Table1[[#This Row],[NV_MA-1]])</f>
        <v>-3.288940875329319</v>
      </c>
      <c r="M1410" s="7">
        <f>LN(Table1[[#This Row],[NV]]/Table1[[#This Row],[NV_MA-2]])</f>
        <v>6.8268691310912901</v>
      </c>
      <c r="N1410" s="4">
        <f>LN(Table1[[#This Row],[NV]]/Table1[[#This Row],[NV_MA-3]])</f>
        <v>3.0385468111915772</v>
      </c>
      <c r="O1410" s="7">
        <f>LN(Table1[[#This Row],[NV]]/Table1[[#This Row],[Metcalfe
NV ~ n^2]])</f>
        <v>-3.3754473195110344</v>
      </c>
      <c r="P1410" s="7">
        <f>Table1[[#This Row],[NV_MA-1]]*$M$3</f>
        <v>97302107645.5</v>
      </c>
    </row>
    <row r="1411" spans="1:16" x14ac:dyDescent="0.2">
      <c r="A1411" s="2">
        <v>42282</v>
      </c>
      <c r="B1411" s="3">
        <v>3540000026.04597</v>
      </c>
      <c r="C1411" s="3">
        <f t="shared" si="126"/>
        <v>3448025370.1293979</v>
      </c>
      <c r="D1411" s="4">
        <f>LN(Table1[[#This Row],[NV]])</f>
        <v>21.987392571449714</v>
      </c>
      <c r="E1411" s="5">
        <v>297239</v>
      </c>
      <c r="F1411" s="5">
        <f t="shared" si="127"/>
        <v>88351023121</v>
      </c>
      <c r="G1411" s="8">
        <f t="shared" si="128"/>
        <v>96582750882.266663</v>
      </c>
      <c r="H1411" s="5">
        <f t="shared" si="129"/>
        <v>3745892.6147124623</v>
      </c>
      <c r="I1411" s="5">
        <f t="shared" si="130"/>
        <v>3918514.5131941312</v>
      </c>
      <c r="J1411" s="5">
        <f>Table1[[#This Row],[DAA 
(n)]]^1.5</f>
        <v>162053601.50722668</v>
      </c>
      <c r="K1411" s="5">
        <f t="shared" si="131"/>
        <v>172860142.49476737</v>
      </c>
      <c r="L1411" s="7">
        <f>LN(Table1[[#This Row],[NV]]/Table1[[#This Row],[NV_MA-1]])</f>
        <v>-3.3062734284756496</v>
      </c>
      <c r="M1411" s="7">
        <f>LN(Table1[[#This Row],[NV]]/Table1[[#This Row],[NV_MA-2]])</f>
        <v>6.8061693822188172</v>
      </c>
      <c r="N1411" s="4">
        <f>LN(Table1[[#This Row],[NV]]/Table1[[#This Row],[NV_MA-3]])</f>
        <v>3.0193991708250181</v>
      </c>
      <c r="O1411" s="7">
        <f>LN(Table1[[#This Row],[NV]]/Table1[[#This Row],[Metcalfe
NV ~ n^2]])</f>
        <v>-3.2171910445122736</v>
      </c>
      <c r="P1411" s="7">
        <f>Table1[[#This Row],[NV_MA-1]]*$M$3</f>
        <v>96582750882.266663</v>
      </c>
    </row>
    <row r="1412" spans="1:16" x14ac:dyDescent="0.2">
      <c r="A1412" s="2">
        <v>42281</v>
      </c>
      <c r="B1412" s="3">
        <v>3517865592.2902598</v>
      </c>
      <c r="C1412" s="3">
        <f t="shared" si="126"/>
        <v>3444674739.2396989</v>
      </c>
      <c r="D1412" s="4">
        <f>LN(Table1[[#This Row],[NV]])</f>
        <v>21.981120276815677</v>
      </c>
      <c r="E1412" s="5">
        <v>303522</v>
      </c>
      <c r="F1412" s="5">
        <f t="shared" si="127"/>
        <v>92125604484</v>
      </c>
      <c r="G1412" s="8">
        <f t="shared" si="128"/>
        <v>97118085382.53334</v>
      </c>
      <c r="H1412" s="5">
        <f t="shared" si="129"/>
        <v>3831421.7557666064</v>
      </c>
      <c r="I1412" s="5">
        <f t="shared" si="130"/>
        <v>3930288.9169451105</v>
      </c>
      <c r="J1412" s="5">
        <f>Table1[[#This Row],[DAA 
(n)]]^1.5</f>
        <v>167218861.74768835</v>
      </c>
      <c r="K1412" s="5">
        <f t="shared" si="131"/>
        <v>173580994.27772695</v>
      </c>
      <c r="L1412" s="7">
        <f>LN(Table1[[#This Row],[NV]]/Table1[[#This Row],[NV_MA-1]])</f>
        <v>-3.3180731733115745</v>
      </c>
      <c r="M1412" s="7">
        <f>LN(Table1[[#This Row],[NV]]/Table1[[#This Row],[NV_MA-2]])</f>
        <v>6.7968967799102709</v>
      </c>
      <c r="N1412" s="4">
        <f>LN(Table1[[#This Row],[NV]]/Table1[[#This Row],[NV_MA-3]])</f>
        <v>3.0089654025855341</v>
      </c>
      <c r="O1412" s="7">
        <f>LN(Table1[[#This Row],[NV]]/Table1[[#This Row],[Metcalfe
NV ~ n^2]])</f>
        <v>-3.2652984721817999</v>
      </c>
      <c r="P1412" s="7">
        <f>Table1[[#This Row],[NV_MA-1]]*$M$3</f>
        <v>97118085382.53334</v>
      </c>
    </row>
    <row r="1413" spans="1:16" x14ac:dyDescent="0.2">
      <c r="A1413" s="2">
        <v>42280</v>
      </c>
      <c r="B1413" s="3">
        <v>3520164729.94174</v>
      </c>
      <c r="C1413" s="3">
        <f t="shared" si="126"/>
        <v>3439737028.1975093</v>
      </c>
      <c r="D1413" s="4">
        <f>LN(Table1[[#This Row],[NV]])</f>
        <v>21.981773623740317</v>
      </c>
      <c r="E1413" s="5">
        <v>252618</v>
      </c>
      <c r="F1413" s="5">
        <f t="shared" si="127"/>
        <v>63815853924</v>
      </c>
      <c r="G1413" s="8">
        <f t="shared" si="128"/>
        <v>96308632440.566666</v>
      </c>
      <c r="H1413" s="5">
        <f t="shared" si="129"/>
        <v>3142475.3974618833</v>
      </c>
      <c r="I1413" s="5">
        <f t="shared" si="130"/>
        <v>3910843.419597297</v>
      </c>
      <c r="J1413" s="5">
        <f>Table1[[#This Row],[DAA 
(n)]]^1.5</f>
        <v>126968631.50626259</v>
      </c>
      <c r="K1413" s="5">
        <f t="shared" si="131"/>
        <v>172438042.98402599</v>
      </c>
      <c r="L1413" s="7">
        <f>LN(Table1[[#This Row],[NV]]/Table1[[#This Row],[NV_MA-1]])</f>
        <v>-3.30905016912003</v>
      </c>
      <c r="M1413" s="7">
        <f>LN(Table1[[#This Row],[NV]]/Table1[[#This Row],[NV_MA-2]])</f>
        <v>6.8025100067035602</v>
      </c>
      <c r="N1413" s="4">
        <f>LN(Table1[[#This Row],[NV]]/Table1[[#This Row],[NV_MA-3]])</f>
        <v>3.0162250649291131</v>
      </c>
      <c r="O1413" s="7">
        <f>LN(Table1[[#This Row],[NV]]/Table1[[#This Row],[Metcalfe
NV ~ n^2]])</f>
        <v>-2.897493866793877</v>
      </c>
      <c r="P1413" s="7">
        <f>Table1[[#This Row],[NV_MA-1]]*$M$3</f>
        <v>96308632440.566666</v>
      </c>
    </row>
    <row r="1414" spans="1:16" x14ac:dyDescent="0.2">
      <c r="A1414" s="2">
        <v>42279</v>
      </c>
      <c r="B1414" s="3">
        <v>3492888180.82934</v>
      </c>
      <c r="C1414" s="3">
        <f t="shared" si="126"/>
        <v>3432715410.5045724</v>
      </c>
      <c r="D1414" s="4">
        <f>LN(Table1[[#This Row],[NV]])</f>
        <v>21.973994789899507</v>
      </c>
      <c r="E1414" s="5">
        <v>309307</v>
      </c>
      <c r="F1414" s="5">
        <f t="shared" si="127"/>
        <v>95670820249</v>
      </c>
      <c r="G1414" s="8">
        <f t="shared" si="128"/>
        <v>97127383017.266663</v>
      </c>
      <c r="H1414" s="5">
        <f t="shared" si="129"/>
        <v>3910286.8048655298</v>
      </c>
      <c r="I1414" s="5">
        <f t="shared" si="130"/>
        <v>3930978.1838050634</v>
      </c>
      <c r="J1414" s="5">
        <f>Table1[[#This Row],[DAA 
(n)]]^1.5</f>
        <v>172022249.72007948</v>
      </c>
      <c r="K1414" s="5">
        <f t="shared" si="131"/>
        <v>173608795.9840498</v>
      </c>
      <c r="L1414" s="7">
        <f>LN(Table1[[#This Row],[NV]]/Table1[[#This Row],[NV_MA-1]])</f>
        <v>-3.3252943910040367</v>
      </c>
      <c r="M1414" s="7">
        <f>LN(Table1[[#This Row],[NV]]/Table1[[#This Row],[NV_MA-2]])</f>
        <v>6.7895959352933914</v>
      </c>
      <c r="N1414" s="4">
        <f>LN(Table1[[#This Row],[NV]]/Table1[[#This Row],[NV_MA-3]])</f>
        <v>3.0016797628816825</v>
      </c>
      <c r="O1414" s="7">
        <f>LN(Table1[[#This Row],[NV]]/Table1[[#This Row],[Metcalfe
NV ~ n^2]])</f>
        <v>-3.3101843904328483</v>
      </c>
      <c r="P1414" s="7">
        <f>Table1[[#This Row],[NV_MA-1]]*$M$3</f>
        <v>97127383017.266663</v>
      </c>
    </row>
    <row r="1415" spans="1:16" x14ac:dyDescent="0.2">
      <c r="A1415" s="2">
        <v>42278</v>
      </c>
      <c r="B1415" s="3">
        <v>3496364654.7323799</v>
      </c>
      <c r="C1415" s="3">
        <f t="shared" si="126"/>
        <v>3427738487.5216126</v>
      </c>
      <c r="D1415" s="4">
        <f>LN(Table1[[#This Row],[NV]])</f>
        <v>21.974989595573742</v>
      </c>
      <c r="E1415" s="5">
        <v>297034</v>
      </c>
      <c r="F1415" s="5">
        <f t="shared" si="127"/>
        <v>88229197156</v>
      </c>
      <c r="G1415" s="8">
        <f t="shared" si="128"/>
        <v>96790445179.666672</v>
      </c>
      <c r="H1415" s="5">
        <f t="shared" si="129"/>
        <v>3743104.2156003551</v>
      </c>
      <c r="I1415" s="5">
        <f t="shared" si="130"/>
        <v>3923355.9164005471</v>
      </c>
      <c r="J1415" s="5">
        <f>Table1[[#This Row],[DAA 
(n)]]^1.5</f>
        <v>161885982.5557338</v>
      </c>
      <c r="K1415" s="5">
        <f t="shared" si="131"/>
        <v>173148137.19452345</v>
      </c>
      <c r="L1415" s="7">
        <f>LN(Table1[[#This Row],[NV]]/Table1[[#This Row],[NV_MA-1]])</f>
        <v>-3.3208245239617353</v>
      </c>
      <c r="M1415" s="7">
        <f>LN(Table1[[#This Row],[NV]]/Table1[[#This Row],[NV_MA-2]])</f>
        <v>6.7925316489300611</v>
      </c>
      <c r="N1415" s="4">
        <f>LN(Table1[[#This Row],[NV]]/Table1[[#This Row],[NV_MA-3]])</f>
        <v>3.0053315251525885</v>
      </c>
      <c r="O1415" s="7">
        <f>LN(Table1[[#This Row],[NV]]/Table1[[#This Row],[Metcalfe
NV ~ n^2]])</f>
        <v>-3.2282141831206479</v>
      </c>
      <c r="P1415" s="7">
        <f>Table1[[#This Row],[NV_MA-1]]*$M$3</f>
        <v>96790445179.666672</v>
      </c>
    </row>
    <row r="1416" spans="1:16" x14ac:dyDescent="0.2">
      <c r="A1416" s="2">
        <v>42277</v>
      </c>
      <c r="B1416" s="3">
        <v>3473615410.71311</v>
      </c>
      <c r="C1416" s="3">
        <f t="shared" si="126"/>
        <v>3421864210.8276825</v>
      </c>
      <c r="D1416" s="4">
        <f>LN(Table1[[#This Row],[NV]])</f>
        <v>21.968461793603424</v>
      </c>
      <c r="E1416" s="5">
        <v>334445</v>
      </c>
      <c r="F1416" s="5">
        <f t="shared" si="127"/>
        <v>111853458025</v>
      </c>
      <c r="G1416" s="8">
        <f t="shared" si="128"/>
        <v>97018405459.833328</v>
      </c>
      <c r="H1416" s="5">
        <f t="shared" si="129"/>
        <v>4254216.5599883171</v>
      </c>
      <c r="I1416" s="5">
        <f t="shared" si="130"/>
        <v>3928484.8981106342</v>
      </c>
      <c r="J1416" s="5">
        <f>Table1[[#This Row],[DAA 
(n)]]^1.5</f>
        <v>193413623.5356003</v>
      </c>
      <c r="K1416" s="5">
        <f t="shared" si="131"/>
        <v>173458893.88456884</v>
      </c>
      <c r="L1416" s="7">
        <f>LN(Table1[[#This Row],[NV]]/Table1[[#This Row],[NV_MA-1]])</f>
        <v>-3.3297047508552753</v>
      </c>
      <c r="M1416" s="7">
        <f>LN(Table1[[#This Row],[NV]]/Table1[[#This Row],[NV_MA-2]])</f>
        <v>6.7846974061999861</v>
      </c>
      <c r="N1416" s="4">
        <f>LN(Table1[[#This Row],[NV]]/Table1[[#This Row],[NV_MA-3]])</f>
        <v>2.9970105871783992</v>
      </c>
      <c r="O1416" s="7">
        <f>LN(Table1[[#This Row],[NV]]/Table1[[#This Row],[Metcalfe
NV ~ n^2]])</f>
        <v>-3.4719936474306321</v>
      </c>
      <c r="P1416" s="7">
        <f>Table1[[#This Row],[NV_MA-1]]*$M$3</f>
        <v>97018405459.833328</v>
      </c>
    </row>
    <row r="1417" spans="1:16" x14ac:dyDescent="0.2">
      <c r="A1417" s="2">
        <v>42276</v>
      </c>
      <c r="B1417" s="3">
        <v>3481487862.48452</v>
      </c>
      <c r="C1417" s="3">
        <f t="shared" si="126"/>
        <v>3418045928.8680034</v>
      </c>
      <c r="D1417" s="4">
        <f>LN(Table1[[#This Row],[NV]])</f>
        <v>21.970725586051703</v>
      </c>
      <c r="E1417" s="5">
        <v>355812</v>
      </c>
      <c r="F1417" s="5">
        <f t="shared" si="127"/>
        <v>126602179344</v>
      </c>
      <c r="G1417" s="8">
        <f t="shared" si="128"/>
        <v>96453876844.633331</v>
      </c>
      <c r="H1417" s="5">
        <f t="shared" si="129"/>
        <v>4548045.1241803048</v>
      </c>
      <c r="I1417" s="5">
        <f t="shared" si="130"/>
        <v>3916465.8749363208</v>
      </c>
      <c r="J1417" s="5">
        <f>Table1[[#This Row],[DAA 
(n)]]^1.5</f>
        <v>212241783.43753961</v>
      </c>
      <c r="K1417" s="5">
        <f t="shared" si="131"/>
        <v>172711956.18662253</v>
      </c>
      <c r="L1417" s="7">
        <f>LN(Table1[[#This Row],[NV]]/Table1[[#This Row],[NV_MA-1]])</f>
        <v>-3.3216051848210406</v>
      </c>
      <c r="M1417" s="7">
        <f>LN(Table1[[#This Row],[NV]]/Table1[[#This Row],[NV_MA-2]])</f>
        <v>6.7900253434532223</v>
      </c>
      <c r="N1417" s="4">
        <f>LN(Table1[[#This Row],[NV]]/Table1[[#This Row],[NV_MA-3]])</f>
        <v>3.0035898143721314</v>
      </c>
      <c r="O1417" s="7">
        <f>LN(Table1[[#This Row],[NV]]/Table1[[#This Row],[Metcalfe
NV ~ n^2]])</f>
        <v>-3.5935899748641993</v>
      </c>
      <c r="P1417" s="7">
        <f>Table1[[#This Row],[NV_MA-1]]*$M$3</f>
        <v>96453876844.633331</v>
      </c>
    </row>
    <row r="1418" spans="1:16" x14ac:dyDescent="0.2">
      <c r="A1418" s="2">
        <v>42275</v>
      </c>
      <c r="B1418" s="3">
        <v>3519771869.2667799</v>
      </c>
      <c r="C1418" s="3">
        <f t="shared" ref="C1418:C1481" si="132">AVERAGE(B1418:B1447)</f>
        <v>3413124758.3992419</v>
      </c>
      <c r="D1418" s="4">
        <f>LN(Table1[[#This Row],[NV]])</f>
        <v>21.981662014588775</v>
      </c>
      <c r="E1418" s="5">
        <v>295867</v>
      </c>
      <c r="F1418" s="5">
        <f t="shared" ref="F1418:F1481" si="133">E1418^2</f>
        <v>87537281689</v>
      </c>
      <c r="G1418" s="8">
        <f t="shared" ref="G1418:G1481" si="134">AVERAGE(F1418:F1447)</f>
        <v>94863084453.46666</v>
      </c>
      <c r="H1418" s="5">
        <f t="shared" ref="H1418:H1481" si="135">E1418*LN(E1418)</f>
        <v>3727233.4416836486</v>
      </c>
      <c r="I1418" s="5">
        <f t="shared" ref="I1418:I1481" si="136">AVERAGE(H1418:H1447)</f>
        <v>3882313.2259893524</v>
      </c>
      <c r="J1418" s="5">
        <f>Table1[[#This Row],[DAA 
(n)]]^1.5</f>
        <v>160932883.28206703</v>
      </c>
      <c r="K1418" s="5">
        <f t="shared" ref="K1418:K1481" si="137">AVERAGE(J1418:J1447)</f>
        <v>170598551.29080501</v>
      </c>
      <c r="L1418" s="7">
        <f>LN(Table1[[#This Row],[NV]]/Table1[[#This Row],[NV_MA-1]])</f>
        <v>-3.2940384581277651</v>
      </c>
      <c r="M1418" s="7">
        <f>LN(Table1[[#This Row],[NV]]/Table1[[#This Row],[NV_MA-2]])</f>
        <v>6.8097202883760239</v>
      </c>
      <c r="N1418" s="4">
        <f>LN(Table1[[#This Row],[NV]]/Table1[[#This Row],[NV_MA-3]])</f>
        <v>3.0268383134505452</v>
      </c>
      <c r="O1418" s="7">
        <f>LN(Table1[[#This Row],[NV]]/Table1[[#This Row],[Metcalfe
NV ~ n^2]])</f>
        <v>-3.2136686014221261</v>
      </c>
      <c r="P1418" s="7">
        <f>Table1[[#This Row],[NV_MA-1]]*$M$3</f>
        <v>94863084453.46666</v>
      </c>
    </row>
    <row r="1419" spans="1:16" x14ac:dyDescent="0.2">
      <c r="A1419" s="2">
        <v>42274</v>
      </c>
      <c r="B1419" s="3">
        <v>3419600261.1048598</v>
      </c>
      <c r="C1419" s="3">
        <f t="shared" si="132"/>
        <v>3407290130.4864988</v>
      </c>
      <c r="D1419" s="4">
        <f>LN(Table1[[#This Row],[NV]])</f>
        <v>21.952789498471731</v>
      </c>
      <c r="E1419" s="5">
        <v>324221</v>
      </c>
      <c r="F1419" s="5">
        <f t="shared" si="133"/>
        <v>105119256841</v>
      </c>
      <c r="G1419" s="8">
        <f t="shared" si="134"/>
        <v>94755104939.866669</v>
      </c>
      <c r="H1419" s="5">
        <f t="shared" si="135"/>
        <v>4114098.8430953547</v>
      </c>
      <c r="I1419" s="5">
        <f t="shared" si="136"/>
        <v>3879810.2670305641</v>
      </c>
      <c r="J1419" s="5">
        <f>Table1[[#This Row],[DAA 
(n)]]^1.5</f>
        <v>184612758.42217922</v>
      </c>
      <c r="K1419" s="5">
        <f t="shared" si="137"/>
        <v>170448965.56620517</v>
      </c>
      <c r="L1419" s="7">
        <f>LN(Table1[[#This Row],[NV]]/Table1[[#This Row],[NV_MA-1]])</f>
        <v>-3.3217720589791653</v>
      </c>
      <c r="M1419" s="7">
        <f>LN(Table1[[#This Row],[NV]]/Table1[[#This Row],[NV_MA-2]])</f>
        <v>6.7814926883177851</v>
      </c>
      <c r="N1419" s="4">
        <f>LN(Table1[[#This Row],[NV]]/Table1[[#This Row],[NV_MA-3]])</f>
        <v>2.9988430107820583</v>
      </c>
      <c r="O1419" s="7">
        <f>LN(Table1[[#This Row],[NV]]/Table1[[#This Row],[Metcalfe
NV ~ n^2]])</f>
        <v>-3.4255718235608006</v>
      </c>
      <c r="P1419" s="7">
        <f>Table1[[#This Row],[NV_MA-1]]*$M$3</f>
        <v>94755104939.866669</v>
      </c>
    </row>
    <row r="1420" spans="1:16" x14ac:dyDescent="0.2">
      <c r="A1420" s="2">
        <v>42273</v>
      </c>
      <c r="B1420" s="3">
        <v>3438496949.83532</v>
      </c>
      <c r="C1420" s="3">
        <f t="shared" si="132"/>
        <v>3405900994.0721302</v>
      </c>
      <c r="D1420" s="4">
        <f>LN(Table1[[#This Row],[NV]])</f>
        <v>21.958300279661191</v>
      </c>
      <c r="E1420" s="5">
        <v>314624</v>
      </c>
      <c r="F1420" s="5">
        <f t="shared" si="133"/>
        <v>98988261376</v>
      </c>
      <c r="G1420" s="8">
        <f t="shared" si="134"/>
        <v>94179818597.46666</v>
      </c>
      <c r="H1420" s="5">
        <f t="shared" si="135"/>
        <v>3982867.2353080423</v>
      </c>
      <c r="I1420" s="5">
        <f t="shared" si="136"/>
        <v>3867162.2479418153</v>
      </c>
      <c r="J1420" s="5">
        <f>Table1[[#This Row],[DAA 
(n)]]^1.5</f>
        <v>176476861.78976184</v>
      </c>
      <c r="K1420" s="5">
        <f t="shared" si="137"/>
        <v>169674492.71221021</v>
      </c>
      <c r="L1420" s="7">
        <f>LN(Table1[[#This Row],[NV]]/Table1[[#This Row],[NV_MA-1]])</f>
        <v>-3.3101714759729144</v>
      </c>
      <c r="M1420" s="7">
        <f>LN(Table1[[#This Row],[NV]]/Table1[[#This Row],[NV_MA-2]])</f>
        <v>6.7902687528943106</v>
      </c>
      <c r="N1420" s="4">
        <f>LN(Table1[[#This Row],[NV]]/Table1[[#This Row],[NV_MA-3]])</f>
        <v>3.0089078688731079</v>
      </c>
      <c r="O1420" s="7">
        <f>LN(Table1[[#This Row],[NV]]/Table1[[#This Row],[Metcalfe
NV ~ n^2]])</f>
        <v>-3.3599668284300028</v>
      </c>
      <c r="P1420" s="7">
        <f>Table1[[#This Row],[NV_MA-1]]*$M$3</f>
        <v>94179818597.46666</v>
      </c>
    </row>
    <row r="1421" spans="1:16" x14ac:dyDescent="0.2">
      <c r="A1421" s="2">
        <v>42272</v>
      </c>
      <c r="B1421" s="3">
        <v>3451503181.4239802</v>
      </c>
      <c r="C1421" s="3">
        <f t="shared" si="132"/>
        <v>3400346076.9124789</v>
      </c>
      <c r="D1421" s="4">
        <f>LN(Table1[[#This Row],[NV]])</f>
        <v>21.962075677858497</v>
      </c>
      <c r="E1421" s="5">
        <v>292649</v>
      </c>
      <c r="F1421" s="5">
        <f t="shared" si="133"/>
        <v>85643437201</v>
      </c>
      <c r="G1421" s="8">
        <f t="shared" si="134"/>
        <v>93310803921.233337</v>
      </c>
      <c r="H1421" s="5">
        <f t="shared" si="135"/>
        <v>3683493.7188196969</v>
      </c>
      <c r="I1421" s="5">
        <f t="shared" si="136"/>
        <v>3846970.458768887</v>
      </c>
      <c r="J1421" s="5">
        <f>Table1[[#This Row],[DAA 
(n)]]^1.5</f>
        <v>158314453.70980975</v>
      </c>
      <c r="K1421" s="5">
        <f t="shared" si="137"/>
        <v>168469325.22433394</v>
      </c>
      <c r="L1421" s="7">
        <f>LN(Table1[[#This Row],[NV]]/Table1[[#This Row],[NV_MA-1]])</f>
        <v>-3.2971260578924158</v>
      </c>
      <c r="M1421" s="7">
        <f>LN(Table1[[#This Row],[NV]]/Table1[[#This Row],[NV_MA-2]])</f>
        <v>6.7992791751842505</v>
      </c>
      <c r="N1421" s="4">
        <f>LN(Table1[[#This Row],[NV]]/Table1[[#This Row],[NV_MA-3]])</f>
        <v>3.0198114328206032</v>
      </c>
      <c r="O1421" s="7">
        <f>LN(Table1[[#This Row],[NV]]/Table1[[#This Row],[Metcalfe
NV ~ n^2]])</f>
        <v>-3.2113827574663913</v>
      </c>
      <c r="P1421" s="7">
        <f>Table1[[#This Row],[NV_MA-1]]*$M$3</f>
        <v>93310803921.233337</v>
      </c>
    </row>
    <row r="1422" spans="1:16" x14ac:dyDescent="0.2">
      <c r="A1422" s="2">
        <v>42271</v>
      </c>
      <c r="B1422" s="3">
        <v>3432689103.06218</v>
      </c>
      <c r="C1422" s="3">
        <f t="shared" si="132"/>
        <v>3394902383.9364305</v>
      </c>
      <c r="D1422" s="4">
        <f>LN(Table1[[#This Row],[NV]])</f>
        <v>21.956609786022526</v>
      </c>
      <c r="E1422" s="5">
        <v>295784</v>
      </c>
      <c r="F1422" s="5">
        <f t="shared" si="133"/>
        <v>87488174656</v>
      </c>
      <c r="G1422" s="8">
        <f t="shared" si="134"/>
        <v>93238977185.733337</v>
      </c>
      <c r="H1422" s="5">
        <f t="shared" si="135"/>
        <v>3726104.8471062286</v>
      </c>
      <c r="I1422" s="5">
        <f t="shared" si="136"/>
        <v>3845293.2827991014</v>
      </c>
      <c r="J1422" s="5">
        <f>Table1[[#This Row],[DAA 
(n)]]^1.5</f>
        <v>160865167.92783406</v>
      </c>
      <c r="K1422" s="5">
        <f t="shared" si="137"/>
        <v>168369428.31089723</v>
      </c>
      <c r="L1422" s="7">
        <f>LN(Table1[[#This Row],[NV]]/Table1[[#This Row],[NV_MA-1]])</f>
        <v>-3.3018218953372962</v>
      </c>
      <c r="M1422" s="7">
        <f>LN(Table1[[#This Row],[NV]]/Table1[[#This Row],[NV_MA-2]])</f>
        <v>6.7942493515988502</v>
      </c>
      <c r="N1422" s="4">
        <f>LN(Table1[[#This Row],[NV]]/Table1[[#This Row],[NV_MA-3]])</f>
        <v>3.0149386848275945</v>
      </c>
      <c r="O1422" s="7">
        <f>LN(Table1[[#This Row],[NV]]/Table1[[#This Row],[Metcalfe
NV ~ n^2]])</f>
        <v>-3.2381596883657342</v>
      </c>
      <c r="P1422" s="7">
        <f>Table1[[#This Row],[NV_MA-1]]*$M$3</f>
        <v>93238977185.733337</v>
      </c>
    </row>
    <row r="1423" spans="1:16" x14ac:dyDescent="0.2">
      <c r="A1423" s="2">
        <v>42270</v>
      </c>
      <c r="B1423" s="3">
        <v>3370539512.0771298</v>
      </c>
      <c r="C1423" s="3">
        <f t="shared" si="132"/>
        <v>3388377969.9762774</v>
      </c>
      <c r="D1423" s="4">
        <f>LN(Table1[[#This Row],[NV]])</f>
        <v>21.938338661101717</v>
      </c>
      <c r="E1423" s="5">
        <v>297453</v>
      </c>
      <c r="F1423" s="5">
        <f t="shared" si="133"/>
        <v>88478287209</v>
      </c>
      <c r="G1423" s="8">
        <f t="shared" si="134"/>
        <v>93090347027.333328</v>
      </c>
      <c r="H1423" s="5">
        <f t="shared" si="135"/>
        <v>3748803.582176541</v>
      </c>
      <c r="I1423" s="5">
        <f t="shared" si="136"/>
        <v>3841835.6093148808</v>
      </c>
      <c r="J1423" s="5">
        <f>Table1[[#This Row],[DAA 
(n)]]^1.5</f>
        <v>162228641.01378223</v>
      </c>
      <c r="K1423" s="5">
        <f t="shared" si="137"/>
        <v>168163128.43367615</v>
      </c>
      <c r="L1423" s="7">
        <f>LN(Table1[[#This Row],[NV]]/Table1[[#This Row],[NV_MA-1]])</f>
        <v>-3.3184976708352307</v>
      </c>
      <c r="M1423" s="7">
        <f>LN(Table1[[#This Row],[NV]]/Table1[[#This Row],[NV_MA-2]])</f>
        <v>6.7768778274954453</v>
      </c>
      <c r="N1423" s="4">
        <f>LN(Table1[[#This Row],[NV]]/Table1[[#This Row],[NV_MA-3]])</f>
        <v>2.997893592270839</v>
      </c>
      <c r="O1423" s="7">
        <f>LN(Table1[[#This Row],[NV]]/Table1[[#This Row],[Metcalfe
NV ~ n^2]])</f>
        <v>-3.2676843554860522</v>
      </c>
      <c r="P1423" s="7">
        <f>Table1[[#This Row],[NV_MA-1]]*$M$3</f>
        <v>93090347027.333328</v>
      </c>
    </row>
    <row r="1424" spans="1:16" x14ac:dyDescent="0.2">
      <c r="A1424" s="2">
        <v>42269</v>
      </c>
      <c r="B1424" s="3">
        <v>3376861757.3471298</v>
      </c>
      <c r="C1424" s="3">
        <f t="shared" si="132"/>
        <v>3378716573.2087116</v>
      </c>
      <c r="D1424" s="4">
        <f>LN(Table1[[#This Row],[NV]])</f>
        <v>21.940212640984566</v>
      </c>
      <c r="E1424" s="5">
        <v>348545</v>
      </c>
      <c r="F1424" s="5">
        <f t="shared" si="133"/>
        <v>121483617025</v>
      </c>
      <c r="G1424" s="8">
        <f t="shared" si="134"/>
        <v>93333460150.366669</v>
      </c>
      <c r="H1424" s="5">
        <f t="shared" si="135"/>
        <v>4447964.9035632731</v>
      </c>
      <c r="I1424" s="5">
        <f t="shared" si="136"/>
        <v>3847292.5068560103</v>
      </c>
      <c r="J1424" s="5">
        <f>Table1[[#This Row],[DAA 
(n)]]^1.5</f>
        <v>205772950.83654383</v>
      </c>
      <c r="K1424" s="5">
        <f t="shared" si="137"/>
        <v>168494115.30743554</v>
      </c>
      <c r="L1424" s="7">
        <f>LN(Table1[[#This Row],[NV]]/Table1[[#This Row],[NV_MA-1]])</f>
        <v>-3.3192318692159901</v>
      </c>
      <c r="M1424" s="7">
        <f>LN(Table1[[#This Row],[NV]]/Table1[[#This Row],[NV_MA-2]])</f>
        <v>6.7773324270858017</v>
      </c>
      <c r="N1424" s="4">
        <f>LN(Table1[[#This Row],[NV]]/Table1[[#This Row],[NV_MA-3]])</f>
        <v>2.997801257829213</v>
      </c>
      <c r="O1424" s="7">
        <f>LN(Table1[[#This Row],[NV]]/Table1[[#This Row],[Metcalfe
NV ~ n^2]])</f>
        <v>-3.5828326103504002</v>
      </c>
      <c r="P1424" s="7">
        <f>Table1[[#This Row],[NV_MA-1]]*$M$3</f>
        <v>93333460150.366669</v>
      </c>
    </row>
    <row r="1425" spans="1:16" x14ac:dyDescent="0.2">
      <c r="A1425" s="2">
        <v>42268</v>
      </c>
      <c r="B1425" s="3">
        <v>3319557617.59236</v>
      </c>
      <c r="C1425" s="3">
        <f t="shared" si="132"/>
        <v>3376914145.5721874</v>
      </c>
      <c r="D1425" s="4">
        <f>LN(Table1[[#This Row],[NV]])</f>
        <v>21.9230973632834</v>
      </c>
      <c r="E1425" s="5">
        <v>357635</v>
      </c>
      <c r="F1425" s="5">
        <f t="shared" si="133"/>
        <v>127902793225</v>
      </c>
      <c r="G1425" s="8">
        <f t="shared" si="134"/>
        <v>91991316252.866669</v>
      </c>
      <c r="H1425" s="5">
        <f t="shared" si="135"/>
        <v>4573174.6599218948</v>
      </c>
      <c r="I1425" s="5">
        <f t="shared" si="136"/>
        <v>3818344.8123578127</v>
      </c>
      <c r="J1425" s="5">
        <f>Table1[[#This Row],[DAA 
(n)]]^1.5</f>
        <v>213874999.60262465</v>
      </c>
      <c r="K1425" s="5">
        <f t="shared" si="137"/>
        <v>166706362.19131747</v>
      </c>
      <c r="L1425" s="7">
        <f>LN(Table1[[#This Row],[NV]]/Table1[[#This Row],[NV_MA-1]])</f>
        <v>-3.3218626577013759</v>
      </c>
      <c r="M1425" s="7">
        <f>LN(Table1[[#This Row],[NV]]/Table1[[#This Row],[NV_MA-2]])</f>
        <v>6.7677697717944181</v>
      </c>
      <c r="N1425" s="4">
        <f>LN(Table1[[#This Row],[NV]]/Table1[[#This Row],[NV_MA-3]])</f>
        <v>2.9913528507758591</v>
      </c>
      <c r="O1425" s="7">
        <f>LN(Table1[[#This Row],[NV]]/Table1[[#This Row],[Metcalfe
NV ~ n^2]])</f>
        <v>-3.6514390211414738</v>
      </c>
      <c r="P1425" s="7">
        <f>Table1[[#This Row],[NV_MA-1]]*$M$3</f>
        <v>91991316252.866669</v>
      </c>
    </row>
    <row r="1426" spans="1:16" x14ac:dyDescent="0.2">
      <c r="A1426" s="2">
        <v>42267</v>
      </c>
      <c r="B1426" s="3">
        <v>3385967055.0058899</v>
      </c>
      <c r="C1426" s="3">
        <f t="shared" si="132"/>
        <v>3377948397.1567144</v>
      </c>
      <c r="D1426" s="4">
        <f>LN(Table1[[#This Row],[NV]])</f>
        <v>21.942905390842121</v>
      </c>
      <c r="E1426" s="5">
        <v>336567</v>
      </c>
      <c r="F1426" s="5">
        <f t="shared" si="133"/>
        <v>113277345489</v>
      </c>
      <c r="G1426" s="8">
        <f t="shared" si="134"/>
        <v>90631418104.333328</v>
      </c>
      <c r="H1426" s="5">
        <f t="shared" si="135"/>
        <v>4283337.6008938896</v>
      </c>
      <c r="I1426" s="5">
        <f t="shared" si="136"/>
        <v>3789815.925271214</v>
      </c>
      <c r="J1426" s="5">
        <f>Table1[[#This Row],[DAA 
(n)]]^1.5</f>
        <v>195257308.0301891</v>
      </c>
      <c r="K1426" s="5">
        <f t="shared" si="137"/>
        <v>164921783.54697818</v>
      </c>
      <c r="L1426" s="7">
        <f>LN(Table1[[#This Row],[NV]]/Table1[[#This Row],[NV_MA-1]])</f>
        <v>-3.2871613772330885</v>
      </c>
      <c r="M1426" s="7">
        <f>LN(Table1[[#This Row],[NV]]/Table1[[#This Row],[NV_MA-2]])</f>
        <v>6.7950773834930231</v>
      </c>
      <c r="N1426" s="4">
        <f>LN(Table1[[#This Row],[NV]]/Table1[[#This Row],[NV_MA-3]])</f>
        <v>3.0219235104785471</v>
      </c>
      <c r="O1426" s="7">
        <f>LN(Table1[[#This Row],[NV]]/Table1[[#This Row],[Metcalfe
NV ~ n^2]])</f>
        <v>-3.5101996425918767</v>
      </c>
      <c r="P1426" s="7">
        <f>Table1[[#This Row],[NV_MA-1]]*$M$3</f>
        <v>90631418104.333328</v>
      </c>
    </row>
    <row r="1427" spans="1:16" x14ac:dyDescent="0.2">
      <c r="A1427" s="2">
        <v>42266</v>
      </c>
      <c r="B1427" s="3">
        <v>3398091544.2782898</v>
      </c>
      <c r="C1427" s="3">
        <f t="shared" si="132"/>
        <v>3377785020.3268137</v>
      </c>
      <c r="D1427" s="4">
        <f>LN(Table1[[#This Row],[NV]])</f>
        <v>21.946479800468424</v>
      </c>
      <c r="E1427" s="5">
        <v>268056</v>
      </c>
      <c r="F1427" s="5">
        <f t="shared" si="133"/>
        <v>71854019136</v>
      </c>
      <c r="G1427" s="8">
        <f t="shared" si="134"/>
        <v>89500725928.333328</v>
      </c>
      <c r="H1427" s="5">
        <f t="shared" si="135"/>
        <v>3350418.8609609925</v>
      </c>
      <c r="I1427" s="5">
        <f t="shared" si="136"/>
        <v>3764870.6948885331</v>
      </c>
      <c r="J1427" s="5">
        <f>Table1[[#This Row],[DAA 
(n)]]^1.5</f>
        <v>138783648.00479791</v>
      </c>
      <c r="K1427" s="5">
        <f t="shared" si="137"/>
        <v>163397067.97982681</v>
      </c>
      <c r="L1427" s="7">
        <f>LN(Table1[[#This Row],[NV]]/Table1[[#This Row],[NV_MA-1]])</f>
        <v>-3.2710327726570023</v>
      </c>
      <c r="M1427" s="7">
        <f>LN(Table1[[#This Row],[NV]]/Table1[[#This Row],[NV_MA-2]])</f>
        <v>6.8052557258291708</v>
      </c>
      <c r="N1427" s="4">
        <f>LN(Table1[[#This Row],[NV]]/Table1[[#This Row],[NV_MA-3]])</f>
        <v>3.034786004059149</v>
      </c>
      <c r="O1427" s="7">
        <f>LN(Table1[[#This Row],[NV]]/Table1[[#This Row],[Metcalfe
NV ~ n^2]])</f>
        <v>-3.0514225853091208</v>
      </c>
      <c r="P1427" s="7">
        <f>Table1[[#This Row],[NV_MA-1]]*$M$3</f>
        <v>89500725928.333328</v>
      </c>
    </row>
    <row r="1428" spans="1:16" x14ac:dyDescent="0.2">
      <c r="A1428" s="2">
        <v>42265</v>
      </c>
      <c r="B1428" s="3">
        <v>3411022493.6568699</v>
      </c>
      <c r="C1428" s="3">
        <f t="shared" si="132"/>
        <v>3378503481.9649796</v>
      </c>
      <c r="D1428" s="4">
        <f>LN(Table1[[#This Row],[NV]])</f>
        <v>21.950277934807634</v>
      </c>
      <c r="E1428" s="5">
        <v>320444</v>
      </c>
      <c r="F1428" s="5">
        <f t="shared" si="133"/>
        <v>102684357136</v>
      </c>
      <c r="G1428" s="8">
        <f t="shared" si="134"/>
        <v>89698785575.833328</v>
      </c>
      <c r="H1428" s="5">
        <f t="shared" si="135"/>
        <v>4062416.8936769287</v>
      </c>
      <c r="I1428" s="5">
        <f t="shared" si="136"/>
        <v>3769765.9050362157</v>
      </c>
      <c r="J1428" s="5">
        <f>Table1[[#This Row],[DAA 
(n)]]^1.5</f>
        <v>181396213.13050714</v>
      </c>
      <c r="K1428" s="5">
        <f t="shared" si="137"/>
        <v>163681109.21109512</v>
      </c>
      <c r="L1428" s="7">
        <f>LN(Table1[[#This Row],[NV]]/Table1[[#This Row],[NV_MA-1]])</f>
        <v>-3.2694451323809219</v>
      </c>
      <c r="M1428" s="7">
        <f>LN(Table1[[#This Row],[NV]]/Table1[[#This Row],[NV_MA-2]])</f>
        <v>6.8077544714662137</v>
      </c>
      <c r="N1428" s="4">
        <f>LN(Table1[[#This Row],[NV]]/Table1[[#This Row],[NV_MA-3]])</f>
        <v>3.0368472979578796</v>
      </c>
      <c r="O1428" s="7">
        <f>LN(Table1[[#This Row],[NV]]/Table1[[#This Row],[Metcalfe
NV ~ n^2]])</f>
        <v>-3.404647691366852</v>
      </c>
      <c r="P1428" s="7">
        <f>Table1[[#This Row],[NV_MA-1]]*$M$3</f>
        <v>89698785575.833328</v>
      </c>
    </row>
    <row r="1429" spans="1:16" x14ac:dyDescent="0.2">
      <c r="A1429" s="2">
        <v>42264</v>
      </c>
      <c r="B1429" s="3">
        <v>3410568738.8057599</v>
      </c>
      <c r="C1429" s="3">
        <f t="shared" si="132"/>
        <v>3374742773.8867984</v>
      </c>
      <c r="D1429" s="4">
        <f>LN(Table1[[#This Row],[NV]])</f>
        <v>21.950144899908206</v>
      </c>
      <c r="E1429" s="5">
        <v>315192</v>
      </c>
      <c r="F1429" s="5">
        <f t="shared" si="133"/>
        <v>99345996864</v>
      </c>
      <c r="G1429" s="8">
        <f t="shared" si="134"/>
        <v>88904186791.833328</v>
      </c>
      <c r="H1429" s="5">
        <f t="shared" si="135"/>
        <v>3990626.1355720675</v>
      </c>
      <c r="I1429" s="5">
        <f t="shared" si="136"/>
        <v>3751775.1273508198</v>
      </c>
      <c r="J1429" s="5">
        <f>Table1[[#This Row],[DAA 
(n)]]^1.5</f>
        <v>176954975.75247204</v>
      </c>
      <c r="K1429" s="5">
        <f t="shared" si="137"/>
        <v>162594379.69518831</v>
      </c>
      <c r="L1429" s="7">
        <f>LN(Table1[[#This Row],[NV]]/Table1[[#This Row],[NV_MA-1]])</f>
        <v>-3.26068017397029</v>
      </c>
      <c r="M1429" s="7">
        <f>LN(Table1[[#This Row],[NV]]/Table1[[#This Row],[NV_MA-2]])</f>
        <v>6.8124052466710134</v>
      </c>
      <c r="N1429" s="4">
        <f>LN(Table1[[#This Row],[NV]]/Table1[[#This Row],[NV_MA-3]])</f>
        <v>3.0433757106478563</v>
      </c>
      <c r="O1429" s="7">
        <f>LN(Table1[[#This Row],[NV]]/Table1[[#This Row],[Metcalfe
NV ~ n^2]])</f>
        <v>-3.3717296119580054</v>
      </c>
      <c r="P1429" s="7">
        <f>Table1[[#This Row],[NV_MA-1]]*$M$3</f>
        <v>88904186791.833328</v>
      </c>
    </row>
    <row r="1430" spans="1:16" x14ac:dyDescent="0.2">
      <c r="A1430" s="2">
        <v>42263</v>
      </c>
      <c r="B1430" s="3">
        <v>3348913151.4073</v>
      </c>
      <c r="C1430" s="3">
        <f t="shared" si="132"/>
        <v>3366453379.0229545</v>
      </c>
      <c r="D1430" s="4">
        <f>LN(Table1[[#This Row],[NV]])</f>
        <v>21.931901697728073</v>
      </c>
      <c r="E1430" s="5">
        <v>301627</v>
      </c>
      <c r="F1430" s="5">
        <f t="shared" si="133"/>
        <v>90978847129</v>
      </c>
      <c r="G1430" s="8">
        <f t="shared" si="134"/>
        <v>88469151483.03334</v>
      </c>
      <c r="H1430" s="5">
        <f t="shared" si="135"/>
        <v>3805611.7019441933</v>
      </c>
      <c r="I1430" s="5">
        <f t="shared" si="136"/>
        <v>3742040.612204852</v>
      </c>
      <c r="J1430" s="5">
        <f>Table1[[#This Row],[DAA 
(n)]]^1.5</f>
        <v>165655294.8836191</v>
      </c>
      <c r="K1430" s="5">
        <f t="shared" si="137"/>
        <v>162003108.3704749</v>
      </c>
      <c r="L1430" s="7">
        <f>LN(Table1[[#This Row],[NV]]/Table1[[#This Row],[NV_MA-1]])</f>
        <v>-3.2740180596541126</v>
      </c>
      <c r="M1430" s="7">
        <f>LN(Table1[[#This Row],[NV]]/Table1[[#This Row],[NV_MA-2]])</f>
        <v>6.7967600588962762</v>
      </c>
      <c r="N1430" s="4">
        <f>LN(Table1[[#This Row],[NV]]/Table1[[#This Row],[NV_MA-3]])</f>
        <v>3.0287756172434248</v>
      </c>
      <c r="O1430" s="7">
        <f>LN(Table1[[#This Row],[NV]]/Table1[[#This Row],[Metcalfe
NV ~ n^2]])</f>
        <v>-3.3019911695828332</v>
      </c>
      <c r="P1430" s="7">
        <f>Table1[[#This Row],[NV_MA-1]]*$M$3</f>
        <v>88469151483.03334</v>
      </c>
    </row>
    <row r="1431" spans="1:16" x14ac:dyDescent="0.2">
      <c r="A1431" s="2">
        <v>42262</v>
      </c>
      <c r="B1431" s="3">
        <v>3367911560.9604702</v>
      </c>
      <c r="C1431" s="3">
        <f t="shared" si="132"/>
        <v>3379597487.6886563</v>
      </c>
      <c r="D1431" s="4">
        <f>LN(Table1[[#This Row],[NV]])</f>
        <v>21.93755867435954</v>
      </c>
      <c r="E1431" s="5">
        <v>324464</v>
      </c>
      <c r="F1431" s="5">
        <f t="shared" si="133"/>
        <v>105276887296</v>
      </c>
      <c r="G1431" s="8">
        <f t="shared" si="134"/>
        <v>88299699920.100006</v>
      </c>
      <c r="H1431" s="5">
        <f t="shared" si="135"/>
        <v>4117425.4050361258</v>
      </c>
      <c r="I1431" s="5">
        <f t="shared" si="136"/>
        <v>3738164.7664112509</v>
      </c>
      <c r="J1431" s="5">
        <f>Table1[[#This Row],[DAA 
(n)]]^1.5</f>
        <v>184820345.09114352</v>
      </c>
      <c r="K1431" s="5">
        <f t="shared" si="137"/>
        <v>161770048.8001734</v>
      </c>
      <c r="L1431" s="7">
        <f>LN(Table1[[#This Row],[NV]]/Table1[[#This Row],[NV_MA-1]])</f>
        <v>-3.2664438717776476</v>
      </c>
      <c r="M1431" s="7">
        <f>LN(Table1[[#This Row],[NV]]/Table1[[#This Row],[NV_MA-2]])</f>
        <v>6.8034533295716297</v>
      </c>
      <c r="N1431" s="4">
        <f>LN(Table1[[#This Row],[NV]]/Table1[[#This Row],[NV_MA-3]])</f>
        <v>3.0358722413897818</v>
      </c>
      <c r="O1431" s="7">
        <f>LN(Table1[[#This Row],[NV]]/Table1[[#This Row],[Metcalfe
NV ~ n^2]])</f>
        <v>-3.4423010637693503</v>
      </c>
      <c r="P1431" s="7">
        <f>Table1[[#This Row],[NV_MA-1]]*$M$3</f>
        <v>88299699920.100006</v>
      </c>
    </row>
    <row r="1432" spans="1:16" x14ac:dyDescent="0.2">
      <c r="A1432" s="2">
        <v>42261</v>
      </c>
      <c r="B1432" s="3">
        <v>3375030516.0714698</v>
      </c>
      <c r="C1432" s="3">
        <f t="shared" si="132"/>
        <v>3392522199.5729198</v>
      </c>
      <c r="D1432" s="4">
        <f>LN(Table1[[#This Row],[NV]])</f>
        <v>21.939670203028982</v>
      </c>
      <c r="E1432" s="5">
        <v>311373</v>
      </c>
      <c r="F1432" s="5">
        <f t="shared" si="133"/>
        <v>96953145129</v>
      </c>
      <c r="G1432" s="8">
        <f t="shared" si="134"/>
        <v>87329596744.100006</v>
      </c>
      <c r="H1432" s="5">
        <f t="shared" si="135"/>
        <v>3938478.2465171833</v>
      </c>
      <c r="I1432" s="5">
        <f t="shared" si="136"/>
        <v>3716174.4856880936</v>
      </c>
      <c r="J1432" s="5">
        <f>Table1[[#This Row],[DAA 
(n)]]^1.5</f>
        <v>173748645.05443522</v>
      </c>
      <c r="K1432" s="5">
        <f t="shared" si="137"/>
        <v>160442550.15690044</v>
      </c>
      <c r="L1432" s="7">
        <f>LN(Table1[[#This Row],[NV]]/Table1[[#This Row],[NV_MA-1]])</f>
        <v>-3.2532850627221959</v>
      </c>
      <c r="M1432" s="7">
        <f>LN(Table1[[#This Row],[NV]]/Table1[[#This Row],[NV_MA-2]])</f>
        <v>6.811464869971104</v>
      </c>
      <c r="N1432" s="4">
        <f>LN(Table1[[#This Row],[NV]]/Table1[[#This Row],[NV_MA-3]])</f>
        <v>3.0462237095191655</v>
      </c>
      <c r="O1432" s="7">
        <f>LN(Table1[[#This Row],[NV]]/Table1[[#This Row],[Metcalfe
NV ~ n^2]])</f>
        <v>-3.3578234558122375</v>
      </c>
      <c r="P1432" s="7">
        <f>Table1[[#This Row],[NV_MA-1]]*$M$3</f>
        <v>87329596744.100006</v>
      </c>
    </row>
    <row r="1433" spans="1:16" x14ac:dyDescent="0.2">
      <c r="A1433" s="2">
        <v>42260</v>
      </c>
      <c r="B1433" s="3">
        <v>3368309570.3646798</v>
      </c>
      <c r="C1433" s="3">
        <f t="shared" si="132"/>
        <v>3406632846.900691</v>
      </c>
      <c r="D1433" s="4">
        <f>LN(Table1[[#This Row],[NV]])</f>
        <v>21.937676844293961</v>
      </c>
      <c r="E1433" s="5">
        <v>317231</v>
      </c>
      <c r="F1433" s="5">
        <f t="shared" si="133"/>
        <v>100635507361</v>
      </c>
      <c r="G1433" s="8">
        <f t="shared" si="134"/>
        <v>86571453325.433334</v>
      </c>
      <c r="H1433" s="5">
        <f t="shared" si="135"/>
        <v>4018487.3676808244</v>
      </c>
      <c r="I1433" s="5">
        <f t="shared" si="136"/>
        <v>3698534.1778204087</v>
      </c>
      <c r="J1433" s="5">
        <f>Table1[[#This Row],[DAA 
(n)]]^1.5</f>
        <v>178674851.71572813</v>
      </c>
      <c r="K1433" s="5">
        <f t="shared" si="137"/>
        <v>159390297.27580479</v>
      </c>
      <c r="L1433" s="7">
        <f>LN(Table1[[#This Row],[NV]]/Table1[[#This Row],[NV_MA-1]])</f>
        <v>-3.2465591156037577</v>
      </c>
      <c r="M1433" s="7">
        <f>LN(Table1[[#This Row],[NV]]/Table1[[#This Row],[NV_MA-2]])</f>
        <v>6.8142297133314917</v>
      </c>
      <c r="N1433" s="4">
        <f>LN(Table1[[#This Row],[NV]]/Table1[[#This Row],[NV_MA-3]])</f>
        <v>3.0508103921160519</v>
      </c>
      <c r="O1433" s="7">
        <f>LN(Table1[[#This Row],[NV]]/Table1[[#This Row],[Metcalfe
NV ~ n^2]])</f>
        <v>-3.3970941439185673</v>
      </c>
      <c r="P1433" s="7">
        <f>Table1[[#This Row],[NV_MA-1]]*$M$3</f>
        <v>86571453325.433334</v>
      </c>
    </row>
    <row r="1434" spans="1:16" x14ac:dyDescent="0.2">
      <c r="A1434" s="2">
        <v>42259</v>
      </c>
      <c r="B1434" s="3">
        <v>3452198889.6750202</v>
      </c>
      <c r="C1434" s="3">
        <f t="shared" si="132"/>
        <v>3423073166.9667964</v>
      </c>
      <c r="D1434" s="4">
        <f>LN(Table1[[#This Row],[NV]])</f>
        <v>21.962277224288581</v>
      </c>
      <c r="E1434" s="5">
        <v>276575</v>
      </c>
      <c r="F1434" s="5">
        <f t="shared" si="133"/>
        <v>76493730625</v>
      </c>
      <c r="G1434" s="8">
        <f t="shared" si="134"/>
        <v>85627642862.600006</v>
      </c>
      <c r="H1434" s="5">
        <f t="shared" si="135"/>
        <v>3465550.3842630279</v>
      </c>
      <c r="I1434" s="5">
        <f t="shared" si="136"/>
        <v>3676656.7441912382</v>
      </c>
      <c r="J1434" s="5">
        <f>Table1[[#This Row],[DAA 
(n)]]^1.5</f>
        <v>145451894.27301842</v>
      </c>
      <c r="K1434" s="5">
        <f t="shared" si="137"/>
        <v>158083130.4939501</v>
      </c>
      <c r="L1434" s="7">
        <f>LN(Table1[[#This Row],[NV]]/Table1[[#This Row],[NV_MA-1]])</f>
        <v>-3.2109967743125023</v>
      </c>
      <c r="M1434" s="7">
        <f>LN(Table1[[#This Row],[NV]]/Table1[[#This Row],[NV_MA-2]])</f>
        <v>6.8447628205000282</v>
      </c>
      <c r="N1434" s="4">
        <f>LN(Table1[[#This Row],[NV]]/Table1[[#This Row],[NV_MA-3]])</f>
        <v>3.0836456292949306</v>
      </c>
      <c r="O1434" s="7">
        <f>LN(Table1[[#This Row],[NV]]/Table1[[#This Row],[Metcalfe
NV ~ n^2]])</f>
        <v>-3.0981973975176431</v>
      </c>
      <c r="P1434" s="7">
        <f>Table1[[#This Row],[NV_MA-1]]*$M$3</f>
        <v>85627642862.600006</v>
      </c>
    </row>
    <row r="1435" spans="1:16" x14ac:dyDescent="0.2">
      <c r="A1435" s="2">
        <v>42258</v>
      </c>
      <c r="B1435" s="3">
        <v>3517014443.8737702</v>
      </c>
      <c r="C1435" s="3">
        <f t="shared" si="132"/>
        <v>3435881570.0390859</v>
      </c>
      <c r="D1435" s="4">
        <f>LN(Table1[[#This Row],[NV]])</f>
        <v>21.980878297303232</v>
      </c>
      <c r="E1435" s="5">
        <v>317585</v>
      </c>
      <c r="F1435" s="5">
        <f t="shared" si="133"/>
        <v>100860232225</v>
      </c>
      <c r="G1435" s="8">
        <f t="shared" si="134"/>
        <v>85559404401.800003</v>
      </c>
      <c r="H1435" s="5">
        <f t="shared" si="135"/>
        <v>4023325.8195876847</v>
      </c>
      <c r="I1435" s="5">
        <f t="shared" si="136"/>
        <v>3674977.1291067107</v>
      </c>
      <c r="J1435" s="5">
        <f>Table1[[#This Row],[DAA 
(n)]]^1.5</f>
        <v>178974011.66419816</v>
      </c>
      <c r="K1435" s="5">
        <f t="shared" si="137"/>
        <v>157985485.30772477</v>
      </c>
      <c r="L1435" s="7">
        <f>LN(Table1[[#This Row],[NV]]/Table1[[#This Row],[NV_MA-1]])</f>
        <v>-3.1915984626573741</v>
      </c>
      <c r="M1435" s="7">
        <f>LN(Table1[[#This Row],[NV]]/Table1[[#This Row],[NV_MA-2]])</f>
        <v>6.8638208300658441</v>
      </c>
      <c r="N1435" s="4">
        <f>LN(Table1[[#This Row],[NV]]/Table1[[#This Row],[NV_MA-3]])</f>
        <v>3.1028645756728319</v>
      </c>
      <c r="O1435" s="7">
        <f>LN(Table1[[#This Row],[NV]]/Table1[[#This Row],[Metcalfe
NV ~ n^2]])</f>
        <v>-3.3561232587380494</v>
      </c>
      <c r="P1435" s="7">
        <f>Table1[[#This Row],[NV_MA-1]]*$M$3</f>
        <v>85559404401.800003</v>
      </c>
    </row>
    <row r="1436" spans="1:16" x14ac:dyDescent="0.2">
      <c r="A1436" s="2">
        <v>42257</v>
      </c>
      <c r="B1436" s="3">
        <v>3485485743.3847699</v>
      </c>
      <c r="C1436" s="3">
        <f t="shared" si="132"/>
        <v>3448164504.0517359</v>
      </c>
      <c r="D1436" s="4">
        <f>LN(Table1[[#This Row],[NV]])</f>
        <v>21.971873252618344</v>
      </c>
      <c r="E1436" s="5">
        <v>283028</v>
      </c>
      <c r="F1436" s="5">
        <f t="shared" si="133"/>
        <v>80104848784</v>
      </c>
      <c r="G1436" s="8">
        <f t="shared" si="134"/>
        <v>84788415167.766663</v>
      </c>
      <c r="H1436" s="5">
        <f t="shared" si="135"/>
        <v>3552935.7070310395</v>
      </c>
      <c r="I1436" s="5">
        <f t="shared" si="136"/>
        <v>3657389.3072791486</v>
      </c>
      <c r="J1436" s="5">
        <f>Table1[[#This Row],[DAA 
(n)]]^1.5</f>
        <v>150571960.01127771</v>
      </c>
      <c r="K1436" s="5">
        <f t="shared" si="137"/>
        <v>156926758.52658853</v>
      </c>
      <c r="L1436" s="7">
        <f>LN(Table1[[#This Row],[NV]]/Table1[[#This Row],[NV_MA-1]])</f>
        <v>-3.1915515042057794</v>
      </c>
      <c r="M1436" s="7">
        <f>LN(Table1[[#This Row],[NV]]/Table1[[#This Row],[NV_MA-2]])</f>
        <v>6.8596131057852432</v>
      </c>
      <c r="N1436" s="4">
        <f>LN(Table1[[#This Row],[NV]]/Table1[[#This Row],[NV_MA-3]])</f>
        <v>3.1005835043537076</v>
      </c>
      <c r="O1436" s="7">
        <f>LN(Table1[[#This Row],[NV]]/Table1[[#This Row],[Metcalfe
NV ~ n^2]])</f>
        <v>-3.1347289707025969</v>
      </c>
      <c r="P1436" s="7">
        <f>Table1[[#This Row],[NV_MA-1]]*$M$3</f>
        <v>84788415167.766663</v>
      </c>
    </row>
    <row r="1437" spans="1:16" x14ac:dyDescent="0.2">
      <c r="A1437" s="2">
        <v>42256</v>
      </c>
      <c r="B1437" s="3">
        <v>3484056329.6194601</v>
      </c>
      <c r="C1437" s="3">
        <f t="shared" si="132"/>
        <v>3463053145.3812714</v>
      </c>
      <c r="D1437" s="4">
        <f>LN(Table1[[#This Row],[NV]])</f>
        <v>21.971463063894216</v>
      </c>
      <c r="E1437" s="5">
        <v>298432</v>
      </c>
      <c r="F1437" s="5">
        <f t="shared" si="133"/>
        <v>89061658624</v>
      </c>
      <c r="G1437" s="8">
        <f t="shared" si="134"/>
        <v>84577374267.266663</v>
      </c>
      <c r="H1437" s="5">
        <f t="shared" si="135"/>
        <v>3762122.5397582944</v>
      </c>
      <c r="I1437" s="5">
        <f t="shared" si="136"/>
        <v>3652240.0546002593</v>
      </c>
      <c r="J1437" s="5">
        <f>Table1[[#This Row],[DAA 
(n)]]^1.5</f>
        <v>163030208.57030615</v>
      </c>
      <c r="K1437" s="5">
        <f t="shared" si="137"/>
        <v>156626199.86925983</v>
      </c>
      <c r="L1437" s="7">
        <f>LN(Table1[[#This Row],[NV]]/Table1[[#This Row],[NV_MA-1]])</f>
        <v>-3.1894695602456138</v>
      </c>
      <c r="M1437" s="7">
        <f>LN(Table1[[#This Row],[NV]]/Table1[[#This Row],[NV_MA-2]])</f>
        <v>6.8606118129915981</v>
      </c>
      <c r="N1437" s="4">
        <f>LN(Table1[[#This Row],[NV]]/Table1[[#This Row],[NV_MA-3]])</f>
        <v>3.1020904319656544</v>
      </c>
      <c r="O1437" s="7">
        <f>LN(Table1[[#This Row],[NV]]/Table1[[#This Row],[Metcalfe
NV ~ n^2]])</f>
        <v>-3.2411316964417711</v>
      </c>
      <c r="P1437" s="7">
        <f>Table1[[#This Row],[NV_MA-1]]*$M$3</f>
        <v>84577374267.266663</v>
      </c>
    </row>
    <row r="1438" spans="1:16" x14ac:dyDescent="0.2">
      <c r="A1438" s="2">
        <v>42255</v>
      </c>
      <c r="B1438" s="3">
        <v>3562723704.1087298</v>
      </c>
      <c r="C1438" s="3">
        <f t="shared" si="132"/>
        <v>3474818195.3049841</v>
      </c>
      <c r="D1438" s="4">
        <f>LN(Table1[[#This Row],[NV]])</f>
        <v>21.993791174705496</v>
      </c>
      <c r="E1438" s="5">
        <v>338676</v>
      </c>
      <c r="F1438" s="5">
        <f t="shared" si="133"/>
        <v>114701432976</v>
      </c>
      <c r="G1438" s="8">
        <f t="shared" si="134"/>
        <v>84467044031.666672</v>
      </c>
      <c r="H1438" s="5">
        <f t="shared" si="135"/>
        <v>4312293.4941129442</v>
      </c>
      <c r="I1438" s="5">
        <f t="shared" si="136"/>
        <v>3649702.8806812209</v>
      </c>
      <c r="J1438" s="5">
        <f>Table1[[#This Row],[DAA 
(n)]]^1.5</f>
        <v>197095465.48457095</v>
      </c>
      <c r="K1438" s="5">
        <f t="shared" si="137"/>
        <v>156474012.80774257</v>
      </c>
      <c r="L1438" s="7">
        <f>LN(Table1[[#This Row],[NV]]/Table1[[#This Row],[NV_MA-1]])</f>
        <v>-3.1658361090702289</v>
      </c>
      <c r="M1438" s="7">
        <f>LN(Table1[[#This Row],[NV]]/Table1[[#This Row],[NV_MA-2]])</f>
        <v>6.8836348550132787</v>
      </c>
      <c r="N1438" s="4">
        <f>LN(Table1[[#This Row],[NV]]/Table1[[#This Row],[NV_MA-3]])</f>
        <v>3.1253906728959229</v>
      </c>
      <c r="O1438" s="7">
        <f>LN(Table1[[#This Row],[NV]]/Table1[[#This Row],[Metcalfe
NV ~ n^2]])</f>
        <v>-3.4718071795501633</v>
      </c>
      <c r="P1438" s="7">
        <f>Table1[[#This Row],[NV_MA-1]]*$M$3</f>
        <v>84467044031.666672</v>
      </c>
    </row>
    <row r="1439" spans="1:16" x14ac:dyDescent="0.2">
      <c r="A1439" s="2">
        <v>42254</v>
      </c>
      <c r="B1439" s="3">
        <v>3510234381.8466802</v>
      </c>
      <c r="C1439" s="3">
        <f t="shared" si="132"/>
        <v>3484606184.7824225</v>
      </c>
      <c r="D1439" s="4">
        <f>LN(Table1[[#This Row],[NV]])</f>
        <v>21.978948647649698</v>
      </c>
      <c r="E1439" s="5">
        <v>318515</v>
      </c>
      <c r="F1439" s="5">
        <f t="shared" si="133"/>
        <v>101451805225</v>
      </c>
      <c r="G1439" s="8">
        <f t="shared" si="134"/>
        <v>82941780600.5</v>
      </c>
      <c r="H1439" s="5">
        <f t="shared" si="135"/>
        <v>4036038.8856667243</v>
      </c>
      <c r="I1439" s="5">
        <f t="shared" si="136"/>
        <v>3615174.218138082</v>
      </c>
      <c r="J1439" s="5">
        <f>Table1[[#This Row],[DAA 
(n)]]^1.5</f>
        <v>179760734.70377454</v>
      </c>
      <c r="K1439" s="5">
        <f t="shared" si="137"/>
        <v>154389023.87510741</v>
      </c>
      <c r="L1439" s="7">
        <f>LN(Table1[[#This Row],[NV]]/Table1[[#This Row],[NV_MA-1]])</f>
        <v>-3.162456112421999</v>
      </c>
      <c r="M1439" s="7">
        <f>LN(Table1[[#This Row],[NV]]/Table1[[#This Row],[NV_MA-2]])</f>
        <v>6.8782980421133804</v>
      </c>
      <c r="N1439" s="4">
        <f>LN(Table1[[#This Row],[NV]]/Table1[[#This Row],[NV_MA-3]])</f>
        <v>3.1239625435134752</v>
      </c>
      <c r="O1439" s="7">
        <f>LN(Table1[[#This Row],[NV]]/Table1[[#This Row],[Metcalfe
NV ~ n^2]])</f>
        <v>-3.3639010496438333</v>
      </c>
      <c r="P1439" s="7">
        <f>Table1[[#This Row],[NV_MA-1]]*$M$3</f>
        <v>82941780600.5</v>
      </c>
    </row>
    <row r="1440" spans="1:16" x14ac:dyDescent="0.2">
      <c r="A1440" s="2">
        <v>42253</v>
      </c>
      <c r="B1440" s="3">
        <v>3511826272.0757098</v>
      </c>
      <c r="C1440" s="3">
        <f t="shared" si="132"/>
        <v>3493751962.5826597</v>
      </c>
      <c r="D1440" s="4">
        <f>LN(Table1[[#This Row],[NV]])</f>
        <v>21.979402044546923</v>
      </c>
      <c r="E1440" s="5">
        <v>290712</v>
      </c>
      <c r="F1440" s="5">
        <f t="shared" si="133"/>
        <v>84513466944</v>
      </c>
      <c r="G1440" s="8">
        <f t="shared" si="134"/>
        <v>81929008045.300003</v>
      </c>
      <c r="H1440" s="5">
        <f t="shared" si="135"/>
        <v>3657182.6488719168</v>
      </c>
      <c r="I1440" s="5">
        <f t="shared" si="136"/>
        <v>3591659.3530904367</v>
      </c>
      <c r="J1440" s="5">
        <f>Table1[[#This Row],[DAA 
(n)]]^1.5</f>
        <v>156745267.87824965</v>
      </c>
      <c r="K1440" s="5">
        <f t="shared" si="137"/>
        <v>152985145.03852594</v>
      </c>
      <c r="L1440" s="7">
        <f>LN(Table1[[#This Row],[NV]]/Table1[[#This Row],[NV_MA-1]])</f>
        <v>-3.1497169091358441</v>
      </c>
      <c r="M1440" s="7">
        <f>LN(Table1[[#This Row],[NV]]/Table1[[#This Row],[NV_MA-2]])</f>
        <v>6.885277175525542</v>
      </c>
      <c r="N1440" s="4">
        <f>LN(Table1[[#This Row],[NV]]/Table1[[#This Row],[NV_MA-3]])</f>
        <v>3.1335506611553372</v>
      </c>
      <c r="O1440" s="7">
        <f>LN(Table1[[#This Row],[NV]]/Table1[[#This Row],[Metcalfe
NV ~ n^2]])</f>
        <v>-3.1807746861825739</v>
      </c>
      <c r="P1440" s="7">
        <f>Table1[[#This Row],[NV_MA-1]]*$M$3</f>
        <v>81929008045.300003</v>
      </c>
    </row>
    <row r="1441" spans="1:16" x14ac:dyDescent="0.2">
      <c r="A1441" s="2">
        <v>42252</v>
      </c>
      <c r="B1441" s="3">
        <v>3439481099.355</v>
      </c>
      <c r="C1441" s="3">
        <f t="shared" si="132"/>
        <v>3511510990.7922788</v>
      </c>
      <c r="D1441" s="4">
        <f>LN(Table1[[#This Row],[NV]])</f>
        <v>21.958586453742981</v>
      </c>
      <c r="E1441" s="5">
        <v>323127</v>
      </c>
      <c r="F1441" s="5">
        <f t="shared" si="133"/>
        <v>104411058129</v>
      </c>
      <c r="G1441" s="8">
        <f t="shared" si="134"/>
        <v>81784356563.833328</v>
      </c>
      <c r="H1441" s="5">
        <f t="shared" si="135"/>
        <v>4099124.7272418491</v>
      </c>
      <c r="I1441" s="5">
        <f t="shared" si="136"/>
        <v>3588239.5726632769</v>
      </c>
      <c r="J1441" s="5">
        <f>Table1[[#This Row],[DAA 
(n)]]^1.5</f>
        <v>183679154.99601343</v>
      </c>
      <c r="K1441" s="5">
        <f t="shared" si="137"/>
        <v>152782613.68224961</v>
      </c>
      <c r="L1441" s="7">
        <f>LN(Table1[[#This Row],[NV]]/Table1[[#This Row],[NV_MA-1]])</f>
        <v>-3.1687653684724841</v>
      </c>
      <c r="M1441" s="7">
        <f>LN(Table1[[#This Row],[NV]]/Table1[[#This Row],[NV_MA-2]])</f>
        <v>6.8654141832807536</v>
      </c>
      <c r="N1441" s="4">
        <f>LN(Table1[[#This Row],[NV]]/Table1[[#This Row],[NV_MA-3]])</f>
        <v>3.1140598103223001</v>
      </c>
      <c r="O1441" s="7">
        <f>LN(Table1[[#This Row],[NV]]/Table1[[#This Row],[Metcalfe
NV ~ n^2]])</f>
        <v>-3.4130149738186213</v>
      </c>
      <c r="P1441" s="7">
        <f>Table1[[#This Row],[NV_MA-1]]*$M$3</f>
        <v>81784356563.833328</v>
      </c>
    </row>
    <row r="1442" spans="1:16" x14ac:dyDescent="0.2">
      <c r="A1442" s="2">
        <v>42251</v>
      </c>
      <c r="B1442" s="3">
        <v>3369734261.02456</v>
      </c>
      <c r="C1442" s="3">
        <f t="shared" si="132"/>
        <v>3531411875.3728728</v>
      </c>
      <c r="D1442" s="4">
        <f>LN(Table1[[#This Row],[NV]])</f>
        <v>21.938099723906134</v>
      </c>
      <c r="E1442" s="5">
        <v>260465</v>
      </c>
      <c r="F1442" s="5">
        <f t="shared" si="133"/>
        <v>67842016225</v>
      </c>
      <c r="G1442" s="8">
        <f t="shared" si="134"/>
        <v>81213618953.166672</v>
      </c>
      <c r="H1442" s="5">
        <f t="shared" si="135"/>
        <v>3248056.8353321799</v>
      </c>
      <c r="I1442" s="5">
        <f t="shared" si="136"/>
        <v>3575652.8391052932</v>
      </c>
      <c r="J1442" s="5">
        <f>Table1[[#This Row],[DAA 
(n)]]^1.5</f>
        <v>132930322.93665951</v>
      </c>
      <c r="K1442" s="5">
        <f t="shared" si="137"/>
        <v>152012986.01173824</v>
      </c>
      <c r="L1442" s="7">
        <f>LN(Table1[[#This Row],[NV]]/Table1[[#This Row],[NV_MA-1]])</f>
        <v>-3.1822490672424091</v>
      </c>
      <c r="M1442" s="7">
        <f>LN(Table1[[#This Row],[NV]]/Table1[[#This Row],[NV_MA-2]])</f>
        <v>6.8484413941303481</v>
      </c>
      <c r="N1442" s="4">
        <f>LN(Table1[[#This Row],[NV]]/Table1[[#This Row],[NV_MA-3]])</f>
        <v>3.0986232144571342</v>
      </c>
      <c r="O1442" s="7">
        <f>LN(Table1[[#This Row],[NV]]/Table1[[#This Row],[Metcalfe
NV ~ n^2]])</f>
        <v>-3.0023478243800437</v>
      </c>
      <c r="P1442" s="7">
        <f>Table1[[#This Row],[NV_MA-1]]*$M$3</f>
        <v>81213618953.166672</v>
      </c>
    </row>
    <row r="1443" spans="1:16" x14ac:dyDescent="0.2">
      <c r="A1443" s="2">
        <v>42250</v>
      </c>
      <c r="B1443" s="3">
        <v>3309516199.1536398</v>
      </c>
      <c r="C1443" s="3">
        <f t="shared" si="132"/>
        <v>3555216292.1671576</v>
      </c>
      <c r="D1443" s="4">
        <f>LN(Table1[[#This Row],[NV]])</f>
        <v>21.920067852254782</v>
      </c>
      <c r="E1443" s="5">
        <v>297285</v>
      </c>
      <c r="F1443" s="5">
        <f t="shared" si="133"/>
        <v>88378371225</v>
      </c>
      <c r="G1443" s="8">
        <f t="shared" si="134"/>
        <v>82222757253.166672</v>
      </c>
      <c r="H1443" s="5">
        <f t="shared" si="135"/>
        <v>3746518.3236948713</v>
      </c>
      <c r="I1443" s="5">
        <f t="shared" si="136"/>
        <v>3599514.2035741406</v>
      </c>
      <c r="J1443" s="5">
        <f>Table1[[#This Row],[DAA 
(n)]]^1.5</f>
        <v>162091221.50697803</v>
      </c>
      <c r="K1443" s="5">
        <f t="shared" si="137"/>
        <v>153425624.888199</v>
      </c>
      <c r="L1443" s="7">
        <f>LN(Table1[[#This Row],[NV]]/Table1[[#This Row],[NV_MA-1]])</f>
        <v>-3.2126301006655638</v>
      </c>
      <c r="M1443" s="7">
        <f>LN(Table1[[#This Row],[NV]]/Table1[[#This Row],[NV_MA-2]])</f>
        <v>6.8237584013857564</v>
      </c>
      <c r="N1443" s="4">
        <f>LN(Table1[[#This Row],[NV]]/Table1[[#This Row],[NV_MA-3]])</f>
        <v>3.07134137310072</v>
      </c>
      <c r="O1443" s="7">
        <f>LN(Table1[[#This Row],[NV]]/Table1[[#This Row],[Metcalfe
NV ~ n^2]])</f>
        <v>-3.284825254998335</v>
      </c>
      <c r="P1443" s="7">
        <f>Table1[[#This Row],[NV_MA-1]]*$M$3</f>
        <v>82222757253.166672</v>
      </c>
    </row>
    <row r="1444" spans="1:16" x14ac:dyDescent="0.2">
      <c r="A1444" s="2">
        <v>42249</v>
      </c>
      <c r="B1444" s="3">
        <v>3343580491.3405399</v>
      </c>
      <c r="C1444" s="3">
        <f t="shared" si="132"/>
        <v>3582417598.3432708</v>
      </c>
      <c r="D1444" s="4">
        <f>LN(Table1[[#This Row],[NV]])</f>
        <v>21.930308073145067</v>
      </c>
      <c r="E1444" s="5">
        <v>292511</v>
      </c>
      <c r="F1444" s="5">
        <f t="shared" si="133"/>
        <v>85562685121</v>
      </c>
      <c r="G1444" s="8">
        <f t="shared" si="134"/>
        <v>82154602154.866669</v>
      </c>
      <c r="H1444" s="5">
        <f t="shared" si="135"/>
        <v>3681618.7827300467</v>
      </c>
      <c r="I1444" s="5">
        <f t="shared" si="136"/>
        <v>3597946.5148783191</v>
      </c>
      <c r="J1444" s="5">
        <f>Table1[[#This Row],[DAA 
(n)]]^1.5</f>
        <v>158202486.03428742</v>
      </c>
      <c r="K1444" s="5">
        <f t="shared" si="137"/>
        <v>153331600.72661644</v>
      </c>
      <c r="L1444" s="7">
        <f>LN(Table1[[#This Row],[NV]]/Table1[[#This Row],[NV_MA-1]])</f>
        <v>-3.2015606280772198</v>
      </c>
      <c r="M1444" s="7">
        <f>LN(Table1[[#This Row],[NV]]/Table1[[#This Row],[NV_MA-2]])</f>
        <v>6.8344342449996498</v>
      </c>
      <c r="N1444" s="4">
        <f>LN(Table1[[#This Row],[NV]]/Table1[[#This Row],[NV_MA-3]])</f>
        <v>3.0821946140386265</v>
      </c>
      <c r="O1444" s="7">
        <f>LN(Table1[[#This Row],[NV]]/Table1[[#This Row],[Metcalfe
NV ~ n^2]])</f>
        <v>-3.2422070304240038</v>
      </c>
      <c r="P1444" s="7">
        <f>Table1[[#This Row],[NV_MA-1]]*$M$3</f>
        <v>82154602154.866669</v>
      </c>
    </row>
    <row r="1445" spans="1:16" x14ac:dyDescent="0.2">
      <c r="A1445" s="2">
        <v>42248</v>
      </c>
      <c r="B1445" s="3">
        <v>3320136353.9144802</v>
      </c>
      <c r="C1445" s="3">
        <f t="shared" si="132"/>
        <v>3606956380.0642824</v>
      </c>
      <c r="D1445" s="4">
        <f>LN(Table1[[#This Row],[NV]])</f>
        <v>21.92327168948761</v>
      </c>
      <c r="E1445" s="5">
        <v>308331</v>
      </c>
      <c r="F1445" s="5">
        <f t="shared" si="133"/>
        <v>95068005561</v>
      </c>
      <c r="G1445" s="8">
        <f t="shared" si="134"/>
        <v>82313362442.96666</v>
      </c>
      <c r="H1445" s="5">
        <f t="shared" si="135"/>
        <v>3896973.6669029538</v>
      </c>
      <c r="I1445" s="5">
        <f t="shared" si="136"/>
        <v>3601587.1977495193</v>
      </c>
      <c r="J1445" s="5">
        <f>Table1[[#This Row],[DAA 
(n)]]^1.5</f>
        <v>171208683.25709665</v>
      </c>
      <c r="K1445" s="5">
        <f t="shared" si="137"/>
        <v>153550260.08403164</v>
      </c>
      <c r="L1445" s="7">
        <f>LN(Table1[[#This Row],[NV]]/Table1[[#This Row],[NV_MA-1]])</f>
        <v>-3.2105276045744326</v>
      </c>
      <c r="M1445" s="7">
        <f>LN(Table1[[#This Row],[NV]]/Table1[[#This Row],[NV_MA-2]])</f>
        <v>6.8263864949601887</v>
      </c>
      <c r="N1445" s="4">
        <f>LN(Table1[[#This Row],[NV]]/Table1[[#This Row],[NV_MA-3]])</f>
        <v>3.0737331908311543</v>
      </c>
      <c r="O1445" s="7">
        <f>LN(Table1[[#This Row],[NV]]/Table1[[#This Row],[Metcalfe
NV ~ n^2]])</f>
        <v>-3.3545866309728924</v>
      </c>
      <c r="P1445" s="7">
        <f>Table1[[#This Row],[NV_MA-1]]*$M$3</f>
        <v>82313362442.96666</v>
      </c>
    </row>
    <row r="1446" spans="1:16" x14ac:dyDescent="0.2">
      <c r="A1446" s="2">
        <v>42247</v>
      </c>
      <c r="B1446" s="3">
        <v>3359066951.92273</v>
      </c>
      <c r="C1446" s="3">
        <f t="shared" si="132"/>
        <v>3632354358.2511988</v>
      </c>
      <c r="D1446" s="4">
        <f>LN(Table1[[#This Row],[NV]])</f>
        <v>21.934929079477577</v>
      </c>
      <c r="E1446" s="5">
        <v>308087</v>
      </c>
      <c r="F1446" s="5">
        <f t="shared" si="133"/>
        <v>94917599569</v>
      </c>
      <c r="G1446" s="8">
        <f t="shared" si="134"/>
        <v>81996342924.399994</v>
      </c>
      <c r="H1446" s="5">
        <f t="shared" si="135"/>
        <v>3893645.8647589306</v>
      </c>
      <c r="I1446" s="5">
        <f t="shared" si="136"/>
        <v>3594404.6257377719</v>
      </c>
      <c r="J1446" s="5">
        <f>Table1[[#This Row],[DAA 
(n)]]^1.5</f>
        <v>171005492.59721023</v>
      </c>
      <c r="K1446" s="5">
        <f t="shared" si="137"/>
        <v>153116476.79918942</v>
      </c>
      <c r="L1446" s="7">
        <f>LN(Table1[[#This Row],[NV]]/Table1[[#This Row],[NV_MA-1]])</f>
        <v>-3.1950114052556184</v>
      </c>
      <c r="M1446" s="7">
        <f>LN(Table1[[#This Row],[NV]]/Table1[[#This Row],[NV_MA-2]])</f>
        <v>6.8400401558112689</v>
      </c>
      <c r="N1446" s="4">
        <f>LN(Table1[[#This Row],[NV]]/Table1[[#This Row],[NV_MA-3]])</f>
        <v>3.0882196034830618</v>
      </c>
      <c r="O1446" s="7">
        <f>LN(Table1[[#This Row],[NV]]/Table1[[#This Row],[Metcalfe
NV ~ n^2]])</f>
        <v>-3.3413458997258965</v>
      </c>
      <c r="P1446" s="7">
        <f>Table1[[#This Row],[NV_MA-1]]*$M$3</f>
        <v>81996342924.399994</v>
      </c>
    </row>
    <row r="1447" spans="1:16" x14ac:dyDescent="0.2">
      <c r="A1447" s="2">
        <v>42246</v>
      </c>
      <c r="B1447" s="3">
        <v>3333852748.42169</v>
      </c>
      <c r="C1447" s="3">
        <f t="shared" si="132"/>
        <v>3656055858.0674357</v>
      </c>
      <c r="D1447" s="4">
        <f>LN(Table1[[#This Row],[NV]])</f>
        <v>21.927394453659474</v>
      </c>
      <c r="E1447" s="5">
        <v>280853</v>
      </c>
      <c r="F1447" s="5">
        <f t="shared" si="133"/>
        <v>78878407609</v>
      </c>
      <c r="G1447" s="8">
        <f t="shared" si="134"/>
        <v>81844174424.399994</v>
      </c>
      <c r="H1447" s="5">
        <f t="shared" si="135"/>
        <v>3523465.6557712452</v>
      </c>
      <c r="I1447" s="5">
        <f t="shared" si="136"/>
        <v>3590998.1593344859</v>
      </c>
      <c r="J1447" s="5">
        <f>Table1[[#This Row],[DAA 
(n)]]^1.5</f>
        <v>148839636.56301525</v>
      </c>
      <c r="K1447" s="5">
        <f t="shared" si="137"/>
        <v>152909602.8058432</v>
      </c>
      <c r="L1447" s="7">
        <f>LN(Table1[[#This Row],[NV]]/Table1[[#This Row],[NV_MA-1]])</f>
        <v>-3.200688510770251</v>
      </c>
      <c r="M1447" s="7">
        <f>LN(Table1[[#This Row],[NV]]/Table1[[#This Row],[NV_MA-2]])</f>
        <v>6.8334536930288046</v>
      </c>
      <c r="N1447" s="4">
        <f>LN(Table1[[#This Row],[NV]]/Table1[[#This Row],[NV_MA-3]])</f>
        <v>3.0820369802467349</v>
      </c>
      <c r="O1447" s="7">
        <f>LN(Table1[[#This Row],[NV]]/Table1[[#This Row],[Metcalfe
NV ~ n^2]])</f>
        <v>-3.1637789058648695</v>
      </c>
      <c r="P1447" s="7">
        <f>Table1[[#This Row],[NV_MA-1]]*$M$3</f>
        <v>81844174424.399994</v>
      </c>
    </row>
    <row r="1448" spans="1:16" x14ac:dyDescent="0.2">
      <c r="A1448" s="2">
        <v>42245</v>
      </c>
      <c r="B1448" s="3">
        <v>3344733031.88448</v>
      </c>
      <c r="C1448" s="3">
        <f t="shared" si="132"/>
        <v>3681971620.123662</v>
      </c>
      <c r="D1448" s="4">
        <f>LN(Table1[[#This Row],[NV]])</f>
        <v>21.930652716245707</v>
      </c>
      <c r="E1448" s="5">
        <v>290341</v>
      </c>
      <c r="F1448" s="5">
        <f t="shared" si="133"/>
        <v>84297896281</v>
      </c>
      <c r="G1448" s="8">
        <f t="shared" si="134"/>
        <v>82206480078.800003</v>
      </c>
      <c r="H1448" s="5">
        <f t="shared" si="135"/>
        <v>3652144.6729199882</v>
      </c>
      <c r="I1448" s="5">
        <f t="shared" si="136"/>
        <v>3599473.6762833497</v>
      </c>
      <c r="J1448" s="5">
        <f>Table1[[#This Row],[DAA 
(n)]]^1.5</f>
        <v>156445311.54407245</v>
      </c>
      <c r="K1448" s="5">
        <f t="shared" si="137"/>
        <v>153413981.64819267</v>
      </c>
      <c r="L1448" s="7">
        <f>LN(Table1[[#This Row],[NV]]/Table1[[#This Row],[NV_MA-1]])</f>
        <v>-3.2018472527311004</v>
      </c>
      <c r="M1448" s="7">
        <f>LN(Table1[[#This Row],[NV]]/Table1[[#This Row],[NV_MA-2]])</f>
        <v>6.8343545245401849</v>
      </c>
      <c r="N1448" s="4">
        <f>LN(Table1[[#This Row],[NV]]/Table1[[#This Row],[NV_MA-3]])</f>
        <v>3.0820021284678831</v>
      </c>
      <c r="O1448" s="7">
        <f>LN(Table1[[#This Row],[NV]]/Table1[[#This Row],[Metcalfe
NV ~ n^2]])</f>
        <v>-3.2269700302488489</v>
      </c>
      <c r="P1448" s="7">
        <f>Table1[[#This Row],[NV_MA-1]]*$M$3</f>
        <v>82206480078.800003</v>
      </c>
    </row>
    <row r="1449" spans="1:16" x14ac:dyDescent="0.2">
      <c r="A1449" s="2">
        <v>42244</v>
      </c>
      <c r="B1449" s="3">
        <v>3377926168.67382</v>
      </c>
      <c r="C1449" s="3">
        <f t="shared" si="132"/>
        <v>3709240719.3796344</v>
      </c>
      <c r="D1449" s="4">
        <f>LN(Table1[[#This Row],[NV]])</f>
        <v>21.940527798572681</v>
      </c>
      <c r="E1449" s="5">
        <v>296413</v>
      </c>
      <c r="F1449" s="5">
        <f t="shared" si="133"/>
        <v>87860666569</v>
      </c>
      <c r="G1449" s="8">
        <f t="shared" si="134"/>
        <v>81984242740.399994</v>
      </c>
      <c r="H1449" s="5">
        <f t="shared" si="135"/>
        <v>3734658.2704328909</v>
      </c>
      <c r="I1449" s="5">
        <f t="shared" si="136"/>
        <v>3594177.7829929679</v>
      </c>
      <c r="J1449" s="5">
        <f>Table1[[#This Row],[DAA 
(n)]]^1.5</f>
        <v>161378572.80232996</v>
      </c>
      <c r="K1449" s="5">
        <f t="shared" si="137"/>
        <v>153101486.54377604</v>
      </c>
      <c r="L1449" s="7">
        <f>LN(Table1[[#This Row],[NV]]/Table1[[#This Row],[NV_MA-1]])</f>
        <v>-3.1892651054701169</v>
      </c>
      <c r="M1449" s="7">
        <f>LN(Table1[[#This Row],[NV]]/Table1[[#This Row],[NV_MA-2]])</f>
        <v>6.8457019868614122</v>
      </c>
      <c r="N1449" s="4">
        <f>LN(Table1[[#This Row],[NV]]/Table1[[#This Row],[NV_MA-3]])</f>
        <v>3.0939162283656771</v>
      </c>
      <c r="O1449" s="7">
        <f>LN(Table1[[#This Row],[NV]]/Table1[[#This Row],[Metcalfe
NV ~ n^2]])</f>
        <v>-3.2584902636100881</v>
      </c>
      <c r="P1449" s="7">
        <f>Table1[[#This Row],[NV_MA-1]]*$M$3</f>
        <v>81984242740.399994</v>
      </c>
    </row>
    <row r="1450" spans="1:16" x14ac:dyDescent="0.2">
      <c r="A1450" s="2">
        <v>42243</v>
      </c>
      <c r="B1450" s="3">
        <v>3271849435.0457902</v>
      </c>
      <c r="C1450" s="3">
        <f t="shared" si="132"/>
        <v>3736150695.5874281</v>
      </c>
      <c r="D1450" s="4">
        <f>LN(Table1[[#This Row],[NV]])</f>
        <v>21.908621238444084</v>
      </c>
      <c r="E1450" s="5">
        <v>270033</v>
      </c>
      <c r="F1450" s="5">
        <f t="shared" si="133"/>
        <v>72917821089</v>
      </c>
      <c r="G1450" s="8">
        <f t="shared" si="134"/>
        <v>82308700014.800003</v>
      </c>
      <c r="H1450" s="5">
        <f t="shared" si="135"/>
        <v>3377113.5601201761</v>
      </c>
      <c r="I1450" s="5">
        <f t="shared" si="136"/>
        <v>3601439.535757463</v>
      </c>
      <c r="J1450" s="5">
        <f>Table1[[#This Row],[DAA 
(n)]]^1.5</f>
        <v>140321837.15347347</v>
      </c>
      <c r="K1450" s="5">
        <f t="shared" si="137"/>
        <v>153542527.56015053</v>
      </c>
      <c r="L1450" s="7">
        <f>LN(Table1[[#This Row],[NV]]/Table1[[#This Row],[NV_MA-1]])</f>
        <v>-3.2251214115922613</v>
      </c>
      <c r="M1450" s="7">
        <f>LN(Table1[[#This Row],[NV]]/Table1[[#This Row],[NV_MA-2]])</f>
        <v>6.8117770439011265</v>
      </c>
      <c r="N1450" s="4">
        <f>LN(Table1[[#This Row],[NV]]/Table1[[#This Row],[NV_MA-3]])</f>
        <v>3.0591330993153947</v>
      </c>
      <c r="O1450" s="7">
        <f>LN(Table1[[#This Row],[NV]]/Table1[[#This Row],[Metcalfe
NV ~ n^2]])</f>
        <v>-3.1039776670243282</v>
      </c>
      <c r="P1450" s="7">
        <f>Table1[[#This Row],[NV_MA-1]]*$M$3</f>
        <v>82308700014.800003</v>
      </c>
    </row>
    <row r="1451" spans="1:16" x14ac:dyDescent="0.2">
      <c r="A1451" s="2">
        <v>42242</v>
      </c>
      <c r="B1451" s="3">
        <v>3288192392.14252</v>
      </c>
      <c r="C1451" s="3">
        <f t="shared" si="132"/>
        <v>3769232421.661047</v>
      </c>
      <c r="D1451" s="4">
        <f>LN(Table1[[#This Row],[NV]])</f>
        <v>21.913603825853841</v>
      </c>
      <c r="E1451" s="5">
        <v>288944</v>
      </c>
      <c r="F1451" s="5">
        <f t="shared" si="133"/>
        <v>83488635136</v>
      </c>
      <c r="G1451" s="8">
        <f t="shared" si="134"/>
        <v>82955539292.133331</v>
      </c>
      <c r="H1451" s="5">
        <f t="shared" si="135"/>
        <v>3633178.4397261292</v>
      </c>
      <c r="I1451" s="5">
        <f t="shared" si="136"/>
        <v>3616730.7328451294</v>
      </c>
      <c r="J1451" s="5">
        <f>Table1[[#This Row],[DAA 
(n)]]^1.5</f>
        <v>155317546.30670774</v>
      </c>
      <c r="K1451" s="5">
        <f t="shared" si="137"/>
        <v>154448050.0277169</v>
      </c>
      <c r="L1451" s="7">
        <f>LN(Table1[[#This Row],[NV]]/Table1[[#This Row],[NV_MA-1]])</f>
        <v>-3.2279668041869884</v>
      </c>
      <c r="M1451" s="7">
        <f>LN(Table1[[#This Row],[NV]]/Table1[[#This Row],[NV_MA-2]])</f>
        <v>6.812522762577375</v>
      </c>
      <c r="N1451" s="4">
        <f>LN(Table1[[#This Row],[NV]]/Table1[[#This Row],[NV_MA-3]])</f>
        <v>3.0582354738703486</v>
      </c>
      <c r="O1451" s="7">
        <f>LN(Table1[[#This Row],[NV]]/Table1[[#This Row],[Metcalfe
NV ~ n^2]])</f>
        <v>-3.2343725275304074</v>
      </c>
      <c r="P1451" s="7">
        <f>Table1[[#This Row],[NV_MA-1]]*$M$3</f>
        <v>82955539292.133331</v>
      </c>
    </row>
    <row r="1452" spans="1:16" x14ac:dyDescent="0.2">
      <c r="A1452" s="2">
        <v>42241</v>
      </c>
      <c r="B1452" s="3">
        <v>3236956684.2575998</v>
      </c>
      <c r="C1452" s="3">
        <f t="shared" si="132"/>
        <v>3801262846.2059484</v>
      </c>
      <c r="D1452" s="4">
        <f>LN(Table1[[#This Row],[NV]])</f>
        <v>21.89789943035446</v>
      </c>
      <c r="E1452" s="5">
        <v>288148</v>
      </c>
      <c r="F1452" s="5">
        <f t="shared" si="133"/>
        <v>83029269904</v>
      </c>
      <c r="G1452" s="8">
        <f t="shared" si="134"/>
        <v>82854438807.899994</v>
      </c>
      <c r="H1452" s="5">
        <f t="shared" si="135"/>
        <v>3622374.6425796226</v>
      </c>
      <c r="I1452" s="5">
        <f t="shared" si="136"/>
        <v>3614335.6474149972</v>
      </c>
      <c r="J1452" s="5">
        <f>Table1[[#This Row],[DAA 
(n)]]^1.5</f>
        <v>154676171.61120123</v>
      </c>
      <c r="K1452" s="5">
        <f t="shared" si="137"/>
        <v>154306338.33372268</v>
      </c>
      <c r="L1452" s="7">
        <f>LN(Table1[[#This Row],[NV]]/Table1[[#This Row],[NV_MA-1]])</f>
        <v>-3.2424517254674967</v>
      </c>
      <c r="M1452" s="7">
        <f>LN(Table1[[#This Row],[NV]]/Table1[[#This Row],[NV_MA-2]])</f>
        <v>6.7974808103171434</v>
      </c>
      <c r="N1452" s="4">
        <f>LN(Table1[[#This Row],[NV]]/Table1[[#This Row],[NV_MA-3]])</f>
        <v>3.0434490358756201</v>
      </c>
      <c r="O1452" s="7">
        <f>LN(Table1[[#This Row],[NV]]/Table1[[#This Row],[Metcalfe
NV ~ n^2]])</f>
        <v>-3.2445596016681297</v>
      </c>
      <c r="P1452" s="7">
        <f>Table1[[#This Row],[NV_MA-1]]*$M$3</f>
        <v>82854438807.899994</v>
      </c>
    </row>
    <row r="1453" spans="1:16" x14ac:dyDescent="0.2">
      <c r="A1453" s="2">
        <v>42240</v>
      </c>
      <c r="B1453" s="3">
        <v>3080697609.0501599</v>
      </c>
      <c r="C1453" s="3">
        <f t="shared" si="132"/>
        <v>3834429808.3535995</v>
      </c>
      <c r="D1453" s="4">
        <f>LN(Table1[[#This Row],[NV]])</f>
        <v>21.848421904730305</v>
      </c>
      <c r="E1453" s="5">
        <v>309470</v>
      </c>
      <c r="F1453" s="5">
        <f t="shared" si="133"/>
        <v>95771680900</v>
      </c>
      <c r="G1453" s="8">
        <f t="shared" si="134"/>
        <v>83080799477.766663</v>
      </c>
      <c r="H1453" s="5">
        <f t="shared" si="135"/>
        <v>3912510.5084104226</v>
      </c>
      <c r="I1453" s="5">
        <f t="shared" si="136"/>
        <v>3619569.0931561906</v>
      </c>
      <c r="J1453" s="5">
        <f>Table1[[#This Row],[DAA 
(n)]]^1.5</f>
        <v>172158247.22656488</v>
      </c>
      <c r="K1453" s="5">
        <f t="shared" si="137"/>
        <v>154619477.73767379</v>
      </c>
      <c r="L1453" s="7">
        <f>LN(Table1[[#This Row],[NV]]/Table1[[#This Row],[NV_MA-1]])</f>
        <v>-3.2946575541647989</v>
      </c>
      <c r="M1453" s="7">
        <f>LN(Table1[[#This Row],[NV]]/Table1[[#This Row],[NV_MA-2]])</f>
        <v>6.7465563630533092</v>
      </c>
      <c r="N1453" s="4">
        <f>LN(Table1[[#This Row],[NV]]/Table1[[#This Row],[NV_MA-3]])</f>
        <v>2.9919442305946187</v>
      </c>
      <c r="O1453" s="7">
        <f>LN(Table1[[#This Row],[NV]]/Table1[[#This Row],[Metcalfe
NV ~ n^2]])</f>
        <v>-3.4368109670209002</v>
      </c>
      <c r="P1453" s="7">
        <f>Table1[[#This Row],[NV_MA-1]]*$M$3</f>
        <v>83080799477.766663</v>
      </c>
    </row>
    <row r="1454" spans="1:16" x14ac:dyDescent="0.2">
      <c r="A1454" s="2">
        <v>42239</v>
      </c>
      <c r="B1454" s="3">
        <v>3322788928.25141</v>
      </c>
      <c r="C1454" s="3">
        <f t="shared" si="132"/>
        <v>3870939646.4695072</v>
      </c>
      <c r="D1454" s="4">
        <f>LN(Table1[[#This Row],[NV]])</f>
        <v>21.924070305869773</v>
      </c>
      <c r="E1454" s="5">
        <v>284990</v>
      </c>
      <c r="F1454" s="5">
        <f t="shared" si="133"/>
        <v>81219300100</v>
      </c>
      <c r="G1454" s="8">
        <f t="shared" si="134"/>
        <v>81861962413.633331</v>
      </c>
      <c r="H1454" s="5">
        <f t="shared" si="135"/>
        <v>3579534.0686173225</v>
      </c>
      <c r="I1454" s="5">
        <f t="shared" si="136"/>
        <v>3589743.4276773939</v>
      </c>
      <c r="J1454" s="5">
        <f>Table1[[#This Row],[DAA 
(n)]]^1.5</f>
        <v>152140357.35300168</v>
      </c>
      <c r="K1454" s="5">
        <f t="shared" si="137"/>
        <v>152881755.39722973</v>
      </c>
      <c r="L1454" s="7">
        <f>LN(Table1[[#This Row],[NV]]/Table1[[#This Row],[NV_MA-1]])</f>
        <v>-3.2042299746563057</v>
      </c>
      <c r="M1454" s="7">
        <f>LN(Table1[[#This Row],[NV]]/Table1[[#This Row],[NV_MA-2]])</f>
        <v>6.8304790165728528</v>
      </c>
      <c r="N1454" s="4">
        <f>LN(Table1[[#This Row],[NV]]/Table1[[#This Row],[NV_MA-3]])</f>
        <v>3.0788949658492526</v>
      </c>
      <c r="O1454" s="7">
        <f>LN(Table1[[#This Row],[NV]]/Table1[[#This Row],[Metcalfe
NV ~ n^2]])</f>
        <v>-3.19634843596203</v>
      </c>
      <c r="P1454" s="7">
        <f>Table1[[#This Row],[NV_MA-1]]*$M$3</f>
        <v>81861962413.633331</v>
      </c>
    </row>
    <row r="1455" spans="1:16" x14ac:dyDescent="0.2">
      <c r="A1455" s="2">
        <v>42238</v>
      </c>
      <c r="B1455" s="3">
        <v>3350585165.12816</v>
      </c>
      <c r="C1455" s="3">
        <f t="shared" si="132"/>
        <v>3899245683.3393874</v>
      </c>
      <c r="D1455" s="4">
        <f>LN(Table1[[#This Row],[NV]])</f>
        <v>21.932400843686942</v>
      </c>
      <c r="E1455" s="5">
        <v>295137</v>
      </c>
      <c r="F1455" s="5">
        <f t="shared" si="133"/>
        <v>87105848769</v>
      </c>
      <c r="G1455" s="8">
        <f t="shared" si="134"/>
        <v>81489200634.833328</v>
      </c>
      <c r="H1455" s="5">
        <f t="shared" si="135"/>
        <v>3717308.0473239576</v>
      </c>
      <c r="I1455" s="5">
        <f t="shared" si="136"/>
        <v>3580571.7003018474</v>
      </c>
      <c r="J1455" s="5">
        <f>Table1[[#This Row],[DAA 
(n)]]^1.5</f>
        <v>160337640.27244648</v>
      </c>
      <c r="K1455" s="5">
        <f t="shared" si="137"/>
        <v>152348486.76501834</v>
      </c>
      <c r="L1455" s="7">
        <f>LN(Table1[[#This Row],[NV]]/Table1[[#This Row],[NV_MA-1]])</f>
        <v>-3.1913354971783279</v>
      </c>
      <c r="M1455" s="7">
        <f>LN(Table1[[#This Row],[NV]]/Table1[[#This Row],[NV_MA-2]])</f>
        <v>6.8413678052378559</v>
      </c>
      <c r="N1455" s="4">
        <f>LN(Table1[[#This Row],[NV]]/Table1[[#This Row],[NV_MA-3]])</f>
        <v>3.09071971296241</v>
      </c>
      <c r="O1455" s="7">
        <f>LN(Table1[[#This Row],[NV]]/Table1[[#This Row],[Metcalfe
NV ~ n^2]])</f>
        <v>-3.2579890249093868</v>
      </c>
      <c r="P1455" s="7">
        <f>Table1[[#This Row],[NV_MA-1]]*$M$3</f>
        <v>81489200634.833328</v>
      </c>
    </row>
    <row r="1456" spans="1:16" x14ac:dyDescent="0.2">
      <c r="A1456" s="2">
        <v>42237</v>
      </c>
      <c r="B1456" s="3">
        <v>3381065750.1088901</v>
      </c>
      <c r="C1456" s="3">
        <f t="shared" si="132"/>
        <v>3920580322.1537261</v>
      </c>
      <c r="D1456" s="4">
        <f>LN(Table1[[#This Row],[NV]])</f>
        <v>21.941456807424476</v>
      </c>
      <c r="E1456" s="5">
        <v>281703</v>
      </c>
      <c r="F1456" s="5">
        <f t="shared" si="133"/>
        <v>79356580209</v>
      </c>
      <c r="G1456" s="8">
        <f t="shared" si="134"/>
        <v>80916146828.166672</v>
      </c>
      <c r="H1456" s="5">
        <f t="shared" si="135"/>
        <v>3534980.6894134558</v>
      </c>
      <c r="I1456" s="5">
        <f t="shared" si="136"/>
        <v>3566703.6670467411</v>
      </c>
      <c r="J1456" s="5">
        <f>Table1[[#This Row],[DAA 
(n)]]^1.5</f>
        <v>149515841.01564613</v>
      </c>
      <c r="K1456" s="5">
        <f t="shared" si="137"/>
        <v>151536034.9342739</v>
      </c>
      <c r="L1456" s="7">
        <f>LN(Table1[[#This Row],[NV]]/Table1[[#This Row],[NV_MA-1]])</f>
        <v>-3.1752224236359319</v>
      </c>
      <c r="M1456" s="7">
        <f>LN(Table1[[#This Row],[NV]]/Table1[[#This Row],[NV_MA-2]])</f>
        <v>6.8543044227759209</v>
      </c>
      <c r="N1456" s="4">
        <f>LN(Table1[[#This Row],[NV]]/Table1[[#This Row],[NV_MA-3]])</f>
        <v>3.1051227984419962</v>
      </c>
      <c r="O1456" s="7">
        <f>LN(Table1[[#This Row],[NV]]/Table1[[#This Row],[Metcalfe
NV ~ n^2]])</f>
        <v>-3.1557603994455645</v>
      </c>
      <c r="P1456" s="7">
        <f>Table1[[#This Row],[NV_MA-1]]*$M$3</f>
        <v>80916146828.166672</v>
      </c>
    </row>
    <row r="1457" spans="1:16" x14ac:dyDescent="0.2">
      <c r="A1457" s="2">
        <v>42236</v>
      </c>
      <c r="B1457" s="3">
        <v>3419645393.4232502</v>
      </c>
      <c r="C1457" s="3">
        <f t="shared" si="132"/>
        <v>3941324371.5733953</v>
      </c>
      <c r="D1457" s="4">
        <f>LN(Table1[[#This Row],[NV]])</f>
        <v>21.952802696511593</v>
      </c>
      <c r="E1457" s="5">
        <v>278919</v>
      </c>
      <c r="F1457" s="5">
        <f t="shared" si="133"/>
        <v>77795808561</v>
      </c>
      <c r="G1457" s="8">
        <f t="shared" si="134"/>
        <v>81025273388.699997</v>
      </c>
      <c r="H1457" s="5">
        <f t="shared" si="135"/>
        <v>3497275.1653914545</v>
      </c>
      <c r="I1457" s="5">
        <f t="shared" si="136"/>
        <v>3569303.3312173351</v>
      </c>
      <c r="J1457" s="5">
        <f>Table1[[#This Row],[DAA 
(n)]]^1.5</f>
        <v>147304884.94284737</v>
      </c>
      <c r="K1457" s="5">
        <f t="shared" si="137"/>
        <v>151689457.22327358</v>
      </c>
      <c r="L1457" s="7">
        <f>LN(Table1[[#This Row],[NV]]/Table1[[#This Row],[NV_MA-1]])</f>
        <v>-3.1652242635844745</v>
      </c>
      <c r="M1457" s="7">
        <f>LN(Table1[[#This Row],[NV]]/Table1[[#This Row],[NV_MA-2]])</f>
        <v>6.8649217071163697</v>
      </c>
      <c r="N1457" s="4">
        <f>LN(Table1[[#This Row],[NV]]/Table1[[#This Row],[NV_MA-3]])</f>
        <v>3.1154567521472951</v>
      </c>
      <c r="O1457" s="7">
        <f>LN(Table1[[#This Row],[NV]]/Table1[[#This Row],[Metcalfe
NV ~ n^2]])</f>
        <v>-3.1245506956306035</v>
      </c>
      <c r="P1457" s="7">
        <f>Table1[[#This Row],[NV_MA-1]]*$M$3</f>
        <v>81025273388.699997</v>
      </c>
    </row>
    <row r="1458" spans="1:16" x14ac:dyDescent="0.2">
      <c r="A1458" s="2">
        <v>42235</v>
      </c>
      <c r="B1458" s="3">
        <v>3298201251.31143</v>
      </c>
      <c r="C1458" s="3">
        <f t="shared" si="132"/>
        <v>3960212712.2943826</v>
      </c>
      <c r="D1458" s="4">
        <f>LN(Table1[[#This Row],[NV]])</f>
        <v>21.916643081451095</v>
      </c>
      <c r="E1458" s="5">
        <v>280796</v>
      </c>
      <c r="F1458" s="5">
        <f t="shared" si="133"/>
        <v>78846393616</v>
      </c>
      <c r="G1458" s="8">
        <f t="shared" si="134"/>
        <v>81706274040</v>
      </c>
      <c r="H1458" s="5">
        <f t="shared" si="135"/>
        <v>3522693.5631150547</v>
      </c>
      <c r="I1458" s="5">
        <f t="shared" si="136"/>
        <v>3584937.0721158255</v>
      </c>
      <c r="J1458" s="5">
        <f>Table1[[#This Row],[DAA 
(n)]]^1.5</f>
        <v>148794327.65330279</v>
      </c>
      <c r="K1458" s="5">
        <f t="shared" si="137"/>
        <v>152627841.86439696</v>
      </c>
      <c r="L1458" s="7">
        <f>LN(Table1[[#This Row],[NV]]/Table1[[#This Row],[NV_MA-1]])</f>
        <v>-3.2097535480480444</v>
      </c>
      <c r="M1458" s="7">
        <f>LN(Table1[[#This Row],[NV]]/Table1[[#This Row],[NV_MA-2]])</f>
        <v>6.8243916026950613</v>
      </c>
      <c r="N1458" s="4">
        <f>LN(Table1[[#This Row],[NV]]/Table1[[#This Row],[NV_MA-3]])</f>
        <v>3.0731299713151516</v>
      </c>
      <c r="O1458" s="7">
        <f>LN(Table1[[#This Row],[NV]]/Table1[[#This Row],[Metcalfe
NV ~ n^2]])</f>
        <v>-3.1741243305850793</v>
      </c>
      <c r="P1458" s="7">
        <f>Table1[[#This Row],[NV_MA-1]]*$M$3</f>
        <v>81706274040</v>
      </c>
    </row>
    <row r="1459" spans="1:16" x14ac:dyDescent="0.2">
      <c r="A1459" s="2">
        <v>42234</v>
      </c>
      <c r="B1459" s="3">
        <v>3161886892.89043</v>
      </c>
      <c r="C1459" s="3">
        <f t="shared" si="132"/>
        <v>3984302143.9387784</v>
      </c>
      <c r="D1459" s="4">
        <f>LN(Table1[[#This Row],[NV]])</f>
        <v>21.874434804344514</v>
      </c>
      <c r="E1459" s="5">
        <v>293760</v>
      </c>
      <c r="F1459" s="5">
        <f t="shared" si="133"/>
        <v>86294937600</v>
      </c>
      <c r="G1459" s="8">
        <f t="shared" si="134"/>
        <v>81761863002.800003</v>
      </c>
      <c r="H1459" s="5">
        <f t="shared" si="135"/>
        <v>3698590.6811930542</v>
      </c>
      <c r="I1459" s="5">
        <f t="shared" si="136"/>
        <v>3586271.3570305547</v>
      </c>
      <c r="J1459" s="5">
        <f>Table1[[#This Row],[DAA 
(n)]]^1.5</f>
        <v>159216836.01107064</v>
      </c>
      <c r="K1459" s="5">
        <f t="shared" si="137"/>
        <v>152706313.85496849</v>
      </c>
      <c r="L1459" s="7">
        <f>LN(Table1[[#This Row],[NV]]/Table1[[#This Row],[NV_MA-1]])</f>
        <v>-3.2526419450354589</v>
      </c>
      <c r="M1459" s="7">
        <f>LN(Table1[[#This Row],[NV]]/Table1[[#This Row],[NV_MA-2]])</f>
        <v>6.7818112028302844</v>
      </c>
      <c r="N1459" s="4">
        <f>LN(Table1[[#This Row],[NV]]/Table1[[#This Row],[NV_MA-3]])</f>
        <v>3.0304076869098164</v>
      </c>
      <c r="O1459" s="7">
        <f>LN(Table1[[#This Row],[NV]]/Table1[[#This Row],[Metcalfe
NV ~ n^2]])</f>
        <v>-3.3066019684840122</v>
      </c>
      <c r="P1459" s="7">
        <f>Table1[[#This Row],[NV_MA-1]]*$M$3</f>
        <v>81761863002.800003</v>
      </c>
    </row>
    <row r="1460" spans="1:16" x14ac:dyDescent="0.2">
      <c r="A1460" s="2">
        <v>42233</v>
      </c>
      <c r="B1460" s="3">
        <v>3743236411.3783498</v>
      </c>
      <c r="C1460" s="3">
        <f t="shared" si="132"/>
        <v>4011059297.9555368</v>
      </c>
      <c r="D1460" s="4">
        <f>LN(Table1[[#This Row],[NV]])</f>
        <v>22.043216424808772</v>
      </c>
      <c r="E1460" s="5">
        <v>293079</v>
      </c>
      <c r="F1460" s="5">
        <f t="shared" si="133"/>
        <v>85895300241</v>
      </c>
      <c r="G1460" s="8">
        <f t="shared" si="134"/>
        <v>81808641993.5</v>
      </c>
      <c r="H1460" s="5">
        <f t="shared" si="135"/>
        <v>3689336.3281361326</v>
      </c>
      <c r="I1460" s="5">
        <f t="shared" si="136"/>
        <v>3587349.4053787291</v>
      </c>
      <c r="J1460" s="5">
        <f>Table1[[#This Row],[DAA 
(n)]]^1.5</f>
        <v>158663507.77457315</v>
      </c>
      <c r="K1460" s="5">
        <f t="shared" si="137"/>
        <v>152770914.66805589</v>
      </c>
      <c r="L1460" s="7">
        <f>LN(Table1[[#This Row],[NV]]/Table1[[#This Row],[NV_MA-1]])</f>
        <v>-3.0844322980082972</v>
      </c>
      <c r="M1460" s="7">
        <f>LN(Table1[[#This Row],[NV]]/Table1[[#This Row],[NV_MA-2]])</f>
        <v>6.9502922642346228</v>
      </c>
      <c r="N1460" s="4">
        <f>LN(Table1[[#This Row],[NV]]/Table1[[#This Row],[NV_MA-3]])</f>
        <v>3.1987663572618028</v>
      </c>
      <c r="O1460" s="7">
        <f>LN(Table1[[#This Row],[NV]]/Table1[[#This Row],[Metcalfe
NV ~ n^2]])</f>
        <v>-3.1331785276520474</v>
      </c>
      <c r="P1460" s="7">
        <f>Table1[[#This Row],[NV_MA-1]]*$M$3</f>
        <v>81808641993.5</v>
      </c>
    </row>
    <row r="1461" spans="1:16" x14ac:dyDescent="0.2">
      <c r="A1461" s="2">
        <v>42232</v>
      </c>
      <c r="B1461" s="3">
        <v>3755652917.48838</v>
      </c>
      <c r="C1461" s="3">
        <f t="shared" si="132"/>
        <v>4019398008.8385663</v>
      </c>
      <c r="D1461" s="4">
        <f>LN(Table1[[#This Row],[NV]])</f>
        <v>22.046527986538138</v>
      </c>
      <c r="E1461" s="5">
        <v>275996</v>
      </c>
      <c r="F1461" s="5">
        <f t="shared" si="133"/>
        <v>76173792016</v>
      </c>
      <c r="G1461" s="8">
        <f t="shared" si="134"/>
        <v>81056859174.933334</v>
      </c>
      <c r="H1461" s="5">
        <f t="shared" si="135"/>
        <v>3457716.9833414103</v>
      </c>
      <c r="I1461" s="5">
        <f t="shared" si="136"/>
        <v>3568699.6575341998</v>
      </c>
      <c r="J1461" s="5">
        <f>Table1[[#This Row],[DAA 
(n)]]^1.5</f>
        <v>144995385.79295552</v>
      </c>
      <c r="K1461" s="5">
        <f t="shared" si="137"/>
        <v>151690818.05578905</v>
      </c>
      <c r="L1461" s="7">
        <f>LN(Table1[[#This Row],[NV]]/Table1[[#This Row],[NV_MA-1]])</f>
        <v>-3.0718887239410693</v>
      </c>
      <c r="M1461" s="7">
        <f>LN(Table1[[#This Row],[NV]]/Table1[[#This Row],[NV_MA-2]])</f>
        <v>6.9588161407214528</v>
      </c>
      <c r="N1461" s="4">
        <f>LN(Table1[[#This Row],[NV]]/Table1[[#This Row],[NV_MA-3]])</f>
        <v>3.2091730710400732</v>
      </c>
      <c r="O1461" s="7">
        <f>LN(Table1[[#This Row],[NV]]/Table1[[#This Row],[Metcalfe
NV ~ n^2]])</f>
        <v>-3.0097553171431497</v>
      </c>
      <c r="P1461" s="7">
        <f>Table1[[#This Row],[NV_MA-1]]*$M$3</f>
        <v>81056859174.933334</v>
      </c>
    </row>
    <row r="1462" spans="1:16" x14ac:dyDescent="0.2">
      <c r="A1462" s="2">
        <v>42231</v>
      </c>
      <c r="B1462" s="3">
        <v>3798349935.9046102</v>
      </c>
      <c r="C1462" s="3">
        <f t="shared" si="132"/>
        <v>4028588738.6153316</v>
      </c>
      <c r="D1462" s="4">
        <f>LN(Table1[[#This Row],[NV]])</f>
        <v>22.057832581981213</v>
      </c>
      <c r="E1462" s="5">
        <v>272413</v>
      </c>
      <c r="F1462" s="5">
        <f t="shared" si="133"/>
        <v>74208842569</v>
      </c>
      <c r="G1462" s="8">
        <f t="shared" si="134"/>
        <v>80571620892.03334</v>
      </c>
      <c r="H1462" s="5">
        <f t="shared" si="135"/>
        <v>3409269.0104866344</v>
      </c>
      <c r="I1462" s="5">
        <f t="shared" si="136"/>
        <v>3556225.7697850736</v>
      </c>
      <c r="J1462" s="5">
        <f>Table1[[#This Row],[DAA 
(n)]]^1.5</f>
        <v>142181058.62156531</v>
      </c>
      <c r="K1462" s="5">
        <f t="shared" si="137"/>
        <v>150980058.87738803</v>
      </c>
      <c r="L1462" s="7">
        <f>LN(Table1[[#This Row],[NV]]/Table1[[#This Row],[NV_MA-1]])</f>
        <v>-3.0545797443629561</v>
      </c>
      <c r="M1462" s="7">
        <f>LN(Table1[[#This Row],[NV]]/Table1[[#This Row],[NV_MA-2]])</f>
        <v>6.9736222185648487</v>
      </c>
      <c r="N1462" s="4">
        <f>LN(Table1[[#This Row],[NV]]/Table1[[#This Row],[NV_MA-3]])</f>
        <v>3.2251742563374068</v>
      </c>
      <c r="O1462" s="7">
        <f>LN(Table1[[#This Row],[NV]]/Table1[[#This Row],[Metcalfe
NV ~ n^2]])</f>
        <v>-2.9723165701270529</v>
      </c>
      <c r="P1462" s="7">
        <f>Table1[[#This Row],[NV_MA-1]]*$M$3</f>
        <v>80571620892.03334</v>
      </c>
    </row>
    <row r="1463" spans="1:16" x14ac:dyDescent="0.2">
      <c r="A1463" s="2">
        <v>42230</v>
      </c>
      <c r="B1463" s="3">
        <v>3861519172.3478298</v>
      </c>
      <c r="C1463" s="3">
        <f t="shared" si="132"/>
        <v>4035587049.9037161</v>
      </c>
      <c r="D1463" s="4">
        <f>LN(Table1[[#This Row],[NV]])</f>
        <v>22.074326510961352</v>
      </c>
      <c r="E1463" s="5">
        <v>268926</v>
      </c>
      <c r="F1463" s="5">
        <f t="shared" si="133"/>
        <v>72321193476</v>
      </c>
      <c r="G1463" s="8">
        <f t="shared" si="134"/>
        <v>80675646097.199997</v>
      </c>
      <c r="H1463" s="5">
        <f t="shared" si="135"/>
        <v>3362164.3588057263</v>
      </c>
      <c r="I1463" s="5">
        <f t="shared" si="136"/>
        <v>3558781.621106171</v>
      </c>
      <c r="J1463" s="5">
        <f>Table1[[#This Row],[DAA 
(n)]]^1.5</f>
        <v>139459848.260088</v>
      </c>
      <c r="K1463" s="5">
        <f t="shared" si="137"/>
        <v>151128767.52833149</v>
      </c>
      <c r="L1463" s="7">
        <f>LN(Table1[[#This Row],[NV]]/Table1[[#This Row],[NV_MA-1]])</f>
        <v>-3.0393760725330976</v>
      </c>
      <c r="M1463" s="7">
        <f>LN(Table1[[#This Row],[NV]]/Table1[[#This Row],[NV_MA-2]])</f>
        <v>6.9893977079733576</v>
      </c>
      <c r="N1463" s="4">
        <f>LN(Table1[[#This Row],[NV]]/Table1[[#This Row],[NV_MA-3]])</f>
        <v>3.2406837144914333</v>
      </c>
      <c r="O1463" s="7">
        <f>LN(Table1[[#This Row],[NV]]/Table1[[#This Row],[Metcalfe
NV ~ n^2]])</f>
        <v>-2.9300565446429885</v>
      </c>
      <c r="P1463" s="7">
        <f>Table1[[#This Row],[NV_MA-1]]*$M$3</f>
        <v>80675646097.199997</v>
      </c>
    </row>
    <row r="1464" spans="1:16" x14ac:dyDescent="0.2">
      <c r="A1464" s="2">
        <v>42229</v>
      </c>
      <c r="B1464" s="3">
        <v>3836450981.8436999</v>
      </c>
      <c r="C1464" s="3">
        <f t="shared" si="132"/>
        <v>4043992782.2993441</v>
      </c>
      <c r="D1464" s="4">
        <f>LN(Table1[[#This Row],[NV]])</f>
        <v>22.067813552709989</v>
      </c>
      <c r="E1464" s="5">
        <v>272849</v>
      </c>
      <c r="F1464" s="5">
        <f t="shared" si="133"/>
        <v>74446576801</v>
      </c>
      <c r="G1464" s="8">
        <f t="shared" si="134"/>
        <v>80672885914.133331</v>
      </c>
      <c r="H1464" s="5">
        <f t="shared" si="135"/>
        <v>3415161.9317271928</v>
      </c>
      <c r="I1464" s="5">
        <f t="shared" si="136"/>
        <v>3558712.3113264064</v>
      </c>
      <c r="J1464" s="5">
        <f>Table1[[#This Row],[DAA 
(n)]]^1.5</f>
        <v>142522538.68625867</v>
      </c>
      <c r="K1464" s="5">
        <f t="shared" si="137"/>
        <v>151124775.02822495</v>
      </c>
      <c r="L1464" s="7">
        <f>LN(Table1[[#This Row],[NV]]/Table1[[#This Row],[NV_MA-1]])</f>
        <v>-3.045854816862184</v>
      </c>
      <c r="M1464" s="7">
        <f>LN(Table1[[#This Row],[NV]]/Table1[[#This Row],[NV_MA-2]])</f>
        <v>6.9829042256162968</v>
      </c>
      <c r="N1464" s="4">
        <f>LN(Table1[[#This Row],[NV]]/Table1[[#This Row],[NV_MA-3]])</f>
        <v>3.2341971744588469</v>
      </c>
      <c r="O1464" s="7">
        <f>LN(Table1[[#This Row],[NV]]/Table1[[#This Row],[Metcalfe
NV ~ n^2]])</f>
        <v>-2.9655340624705175</v>
      </c>
      <c r="P1464" s="7">
        <f>Table1[[#This Row],[NV_MA-1]]*$M$3</f>
        <v>80672885914.133331</v>
      </c>
    </row>
    <row r="1465" spans="1:16" x14ac:dyDescent="0.2">
      <c r="A1465" s="2">
        <v>42228</v>
      </c>
      <c r="B1465" s="3">
        <v>3885502464.2532701</v>
      </c>
      <c r="C1465" s="3">
        <f t="shared" si="132"/>
        <v>4054069343.0817094</v>
      </c>
      <c r="D1465" s="4">
        <f>LN(Table1[[#This Row],[NV]])</f>
        <v>22.080518146831171</v>
      </c>
      <c r="E1465" s="5">
        <v>278802</v>
      </c>
      <c r="F1465" s="5">
        <f t="shared" si="133"/>
        <v>77730555204</v>
      </c>
      <c r="G1465" s="8">
        <f t="shared" si="134"/>
        <v>80974422700.800003</v>
      </c>
      <c r="H1465" s="5">
        <f t="shared" si="135"/>
        <v>3495691.1647608289</v>
      </c>
      <c r="I1465" s="5">
        <f t="shared" si="136"/>
        <v>3565982.6955264383</v>
      </c>
      <c r="J1465" s="5">
        <f>Table1[[#This Row],[DAA 
(n)]]^1.5</f>
        <v>147212208.230111</v>
      </c>
      <c r="K1465" s="5">
        <f t="shared" si="137"/>
        <v>151551463.42066967</v>
      </c>
      <c r="L1465" s="7">
        <f>LN(Table1[[#This Row],[NV]]/Table1[[#This Row],[NV_MA-1]])</f>
        <v>-3.036881025796184</v>
      </c>
      <c r="M1465" s="7">
        <f>LN(Table1[[#This Row],[NV]]/Table1[[#This Row],[NV_MA-2]])</f>
        <v>6.9935679220663163</v>
      </c>
      <c r="N1465" s="4">
        <f>LN(Table1[[#This Row],[NV]]/Table1[[#This Row],[NV_MA-3]])</f>
        <v>3.2440823290542502</v>
      </c>
      <c r="O1465" s="7">
        <f>LN(Table1[[#This Row],[NV]]/Table1[[#This Row],[Metcalfe
NV ~ n^2]])</f>
        <v>-2.9959961160566748</v>
      </c>
      <c r="P1465" s="7">
        <f>Table1[[#This Row],[NV_MA-1]]*$M$3</f>
        <v>80974422700.800003</v>
      </c>
    </row>
    <row r="1466" spans="1:16" x14ac:dyDescent="0.2">
      <c r="A1466" s="2">
        <v>42227</v>
      </c>
      <c r="B1466" s="3">
        <v>3932144983.2708302</v>
      </c>
      <c r="C1466" s="3">
        <f t="shared" si="132"/>
        <v>4064829022.4109793</v>
      </c>
      <c r="D1466" s="4">
        <f>LN(Table1[[#This Row],[NV]])</f>
        <v>22.092450911204356</v>
      </c>
      <c r="E1466" s="5">
        <v>271613</v>
      </c>
      <c r="F1466" s="5">
        <f t="shared" si="133"/>
        <v>73773621769</v>
      </c>
      <c r="G1466" s="8">
        <f t="shared" si="134"/>
        <v>81373572262.800003</v>
      </c>
      <c r="H1466" s="5">
        <f t="shared" si="135"/>
        <v>3398458.1266643545</v>
      </c>
      <c r="I1466" s="5">
        <f t="shared" si="136"/>
        <v>3575351.818473659</v>
      </c>
      <c r="J1466" s="5">
        <f>Table1[[#This Row],[DAA 
(n)]]^1.5</f>
        <v>141555200.29141739</v>
      </c>
      <c r="K1466" s="5">
        <f t="shared" si="137"/>
        <v>152108146.93897694</v>
      </c>
      <c r="L1466" s="7">
        <f>LN(Table1[[#This Row],[NV]]/Table1[[#This Row],[NV_MA-1]])</f>
        <v>-3.0298654809592658</v>
      </c>
      <c r="M1466" s="7">
        <f>LN(Table1[[#This Row],[NV]]/Table1[[#This Row],[NV_MA-2]])</f>
        <v>7.0028767711742708</v>
      </c>
      <c r="N1466" s="4">
        <f>LN(Table1[[#This Row],[NV]]/Table1[[#This Row],[NV_MA-3]])</f>
        <v>3.2523485923653861</v>
      </c>
      <c r="O1466" s="7">
        <f>LN(Table1[[#This Row],[NV]]/Table1[[#This Row],[Metcalfe
NV ~ n^2]])</f>
        <v>-2.9318161648513161</v>
      </c>
      <c r="P1466" s="7">
        <f>Table1[[#This Row],[NV_MA-1]]*$M$3</f>
        <v>81373572262.800003</v>
      </c>
    </row>
    <row r="1467" spans="1:16" x14ac:dyDescent="0.2">
      <c r="A1467" s="2">
        <v>42226</v>
      </c>
      <c r="B1467" s="3">
        <v>3837007827.3308501</v>
      </c>
      <c r="C1467" s="3">
        <f t="shared" si="132"/>
        <v>4083022648.3833303</v>
      </c>
      <c r="D1467" s="4">
        <f>LN(Table1[[#This Row],[NV]])</f>
        <v>22.067958688170275</v>
      </c>
      <c r="E1467" s="5">
        <v>292834</v>
      </c>
      <c r="F1467" s="5">
        <f t="shared" si="133"/>
        <v>85751751556</v>
      </c>
      <c r="G1467" s="8">
        <f t="shared" si="134"/>
        <v>82189335345.46666</v>
      </c>
      <c r="H1467" s="5">
        <f t="shared" si="135"/>
        <v>3686007.3221871331</v>
      </c>
      <c r="I1467" s="5">
        <f t="shared" si="136"/>
        <v>3594294.4815152292</v>
      </c>
      <c r="J1467" s="5">
        <f>Table1[[#This Row],[DAA 
(n)]]^1.5</f>
        <v>158464596.72478804</v>
      </c>
      <c r="K1467" s="5">
        <f t="shared" si="137"/>
        <v>153239111.47950986</v>
      </c>
      <c r="L1467" s="7">
        <f>LN(Table1[[#This Row],[NV]]/Table1[[#This Row],[NV_MA-1]])</f>
        <v>-3.0643327020984774</v>
      </c>
      <c r="M1467" s="7">
        <f>LN(Table1[[#This Row],[NV]]/Table1[[#This Row],[NV_MA-2]])</f>
        <v>6.9731004082187491</v>
      </c>
      <c r="N1467" s="4">
        <f>LN(Table1[[#This Row],[NV]]/Table1[[#This Row],[NV_MA-3]])</f>
        <v>3.2204486086185669</v>
      </c>
      <c r="O1467" s="7">
        <f>LN(Table1[[#This Row],[NV]]/Table1[[#This Row],[Metcalfe
NV ~ n^2]])</f>
        <v>-3.1067636609226099</v>
      </c>
      <c r="P1467" s="7">
        <f>Table1[[#This Row],[NV_MA-1]]*$M$3</f>
        <v>82189335345.46666</v>
      </c>
    </row>
    <row r="1468" spans="1:16" x14ac:dyDescent="0.2">
      <c r="A1468" s="2">
        <v>42225</v>
      </c>
      <c r="B1468" s="3">
        <v>3856363388.43189</v>
      </c>
      <c r="C1468" s="3">
        <f t="shared" si="132"/>
        <v>4095937404.5494766</v>
      </c>
      <c r="D1468" s="4">
        <f>LN(Table1[[#This Row],[NV]])</f>
        <v>22.072990448992986</v>
      </c>
      <c r="E1468" s="5">
        <v>262571</v>
      </c>
      <c r="F1468" s="5">
        <f t="shared" si="133"/>
        <v>68943530041</v>
      </c>
      <c r="G1468" s="8">
        <f t="shared" si="134"/>
        <v>82767291624.566666</v>
      </c>
      <c r="H1468" s="5">
        <f t="shared" si="135"/>
        <v>3276433.6178187979</v>
      </c>
      <c r="I1468" s="5">
        <f t="shared" si="136"/>
        <v>3607130.0825235057</v>
      </c>
      <c r="J1468" s="5">
        <f>Table1[[#This Row],[DAA 
(n)]]^1.5</f>
        <v>134545797.50551641</v>
      </c>
      <c r="K1468" s="5">
        <f t="shared" si="137"/>
        <v>154021423.89830163</v>
      </c>
      <c r="L1468" s="7">
        <f>LN(Table1[[#This Row],[NV]]/Table1[[#This Row],[NV_MA-1]])</f>
        <v>-3.0663083426114448</v>
      </c>
      <c r="M1468" s="7">
        <f>LN(Table1[[#This Row],[NV]]/Table1[[#This Row],[NV_MA-2]])</f>
        <v>6.9745674258475594</v>
      </c>
      <c r="N1468" s="4">
        <f>LN(Table1[[#This Row],[NV]]/Table1[[#This Row],[NV_MA-3]])</f>
        <v>3.2203881820681088</v>
      </c>
      <c r="O1468" s="7">
        <f>LN(Table1[[#This Row],[NV]]/Table1[[#This Row],[Metcalfe
NV ~ n^2]])</f>
        <v>-2.8835631522714169</v>
      </c>
      <c r="P1468" s="7">
        <f>Table1[[#This Row],[NV_MA-1]]*$M$3</f>
        <v>82767291624.566666</v>
      </c>
    </row>
    <row r="1469" spans="1:16" x14ac:dyDescent="0.2">
      <c r="A1469" s="2">
        <v>42224</v>
      </c>
      <c r="B1469" s="3">
        <v>3784607715.8537998</v>
      </c>
      <c r="C1469" s="3">
        <f t="shared" si="132"/>
        <v>4104167139.9443097</v>
      </c>
      <c r="D1469" s="4">
        <f>LN(Table1[[#This Row],[NV]])</f>
        <v>22.05420807668229</v>
      </c>
      <c r="E1469" s="5">
        <v>266587</v>
      </c>
      <c r="F1469" s="5">
        <f t="shared" si="133"/>
        <v>71068628569</v>
      </c>
      <c r="G1469" s="8">
        <f t="shared" si="134"/>
        <v>83865674759.866669</v>
      </c>
      <c r="H1469" s="5">
        <f t="shared" si="135"/>
        <v>3330592.9342373824</v>
      </c>
      <c r="I1469" s="5">
        <f t="shared" si="136"/>
        <v>3632767.0047172448</v>
      </c>
      <c r="J1469" s="5">
        <f>Table1[[#This Row],[DAA 
(n)]]^1.5</f>
        <v>137644369.60633019</v>
      </c>
      <c r="K1469" s="5">
        <f t="shared" si="137"/>
        <v>155548211.06976235</v>
      </c>
      <c r="L1469" s="7">
        <f>LN(Table1[[#This Row],[NV]]/Table1[[#This Row],[NV_MA-1]])</f>
        <v>-3.0982741691647546</v>
      </c>
      <c r="M1469" s="7">
        <f>LN(Table1[[#This Row],[NV]]/Table1[[#This Row],[NV_MA-2]])</f>
        <v>6.9487029005613694</v>
      </c>
      <c r="N1469" s="4">
        <f>LN(Table1[[#This Row],[NV]]/Table1[[#This Row],[NV_MA-3]])</f>
        <v>3.1917417961170562</v>
      </c>
      <c r="O1469" s="7">
        <f>LN(Table1[[#This Row],[NV]]/Table1[[#This Row],[Metcalfe
NV ~ n^2]])</f>
        <v>-2.9327037700122758</v>
      </c>
      <c r="P1469" s="7">
        <f>Table1[[#This Row],[NV_MA-1]]*$M$3</f>
        <v>83865674759.866669</v>
      </c>
    </row>
    <row r="1470" spans="1:16" x14ac:dyDescent="0.2">
      <c r="A1470" s="2">
        <v>42223</v>
      </c>
      <c r="B1470" s="3">
        <v>4044597118.3642802</v>
      </c>
      <c r="C1470" s="3">
        <f t="shared" si="132"/>
        <v>4107148747.7080731</v>
      </c>
      <c r="D1470" s="4">
        <f>LN(Table1[[#This Row],[NV]])</f>
        <v>22.120647782586524</v>
      </c>
      <c r="E1470" s="5">
        <v>283150</v>
      </c>
      <c r="F1470" s="5">
        <f t="shared" si="133"/>
        <v>80173922500</v>
      </c>
      <c r="G1470" s="8">
        <f t="shared" si="134"/>
        <v>85201061242.366669</v>
      </c>
      <c r="H1470" s="5">
        <f t="shared" si="135"/>
        <v>3554589.2360571036</v>
      </c>
      <c r="I1470" s="5">
        <f t="shared" si="136"/>
        <v>3663059.2172009451</v>
      </c>
      <c r="J1470" s="5">
        <f>Table1[[#This Row],[DAA 
(n)]]^1.5</f>
        <v>150669327.18995929</v>
      </c>
      <c r="K1470" s="5">
        <f t="shared" si="137"/>
        <v>157375895.96039143</v>
      </c>
      <c r="L1470" s="7">
        <f>LN(Table1[[#This Row],[NV]]/Table1[[#This Row],[NV_MA-1]])</f>
        <v>-3.047631944013907</v>
      </c>
      <c r="M1470" s="7">
        <f>LN(Table1[[#This Row],[NV]]/Table1[[#This Row],[NV_MA-2]])</f>
        <v>7.0068385746442203</v>
      </c>
      <c r="N1470" s="4">
        <f>LN(Table1[[#This Row],[NV]]/Table1[[#This Row],[NV_MA-3]])</f>
        <v>3.24650003911816</v>
      </c>
      <c r="O1470" s="7">
        <f>LN(Table1[[#This Row],[NV]]/Table1[[#This Row],[Metcalfe
NV ~ n^2]])</f>
        <v>-2.9868163604973796</v>
      </c>
      <c r="P1470" s="7">
        <f>Table1[[#This Row],[NV_MA-1]]*$M$3</f>
        <v>85201061242.366669</v>
      </c>
    </row>
    <row r="1471" spans="1:16" x14ac:dyDescent="0.2">
      <c r="A1471" s="2">
        <v>42222</v>
      </c>
      <c r="B1471" s="3">
        <v>4036507636.77283</v>
      </c>
      <c r="C1471" s="3">
        <f t="shared" si="132"/>
        <v>4101863021.2379832</v>
      </c>
      <c r="D1471" s="4">
        <f>LN(Table1[[#This Row],[NV]])</f>
        <v>22.118645708726905</v>
      </c>
      <c r="E1471" s="5">
        <v>295447</v>
      </c>
      <c r="F1471" s="5">
        <f t="shared" si="133"/>
        <v>87288929809</v>
      </c>
      <c r="G1471" s="8">
        <f t="shared" si="134"/>
        <v>85878336159.866669</v>
      </c>
      <c r="H1471" s="5">
        <f t="shared" si="135"/>
        <v>3721522.7205023658</v>
      </c>
      <c r="I1471" s="5">
        <f t="shared" si="136"/>
        <v>3678419.5299684126</v>
      </c>
      <c r="J1471" s="5">
        <f>Table1[[#This Row],[DAA 
(n)]]^1.5</f>
        <v>160590324.8806715</v>
      </c>
      <c r="K1471" s="5">
        <f t="shared" si="137"/>
        <v>158303050.04949999</v>
      </c>
      <c r="L1471" s="7">
        <f>LN(Table1[[#This Row],[NV]]/Table1[[#This Row],[NV_MA-1]])</f>
        <v>-3.0575517270306065</v>
      </c>
      <c r="M1471" s="7">
        <f>LN(Table1[[#This Row],[NV]]/Table1[[#This Row],[NV_MA-2]])</f>
        <v>7.0006519663848934</v>
      </c>
      <c r="N1471" s="4">
        <f>LN(Table1[[#This Row],[NV]]/Table1[[#This Row],[NV_MA-3]])</f>
        <v>3.238623916534435</v>
      </c>
      <c r="O1471" s="7">
        <f>LN(Table1[[#This Row],[NV]]/Table1[[#This Row],[Metcalfe
NV ~ n^2]])</f>
        <v>-3.0738437767128914</v>
      </c>
      <c r="P1471" s="7">
        <f>Table1[[#This Row],[NV_MA-1]]*$M$3</f>
        <v>85878336159.866669</v>
      </c>
    </row>
    <row r="1472" spans="1:16" x14ac:dyDescent="0.2">
      <c r="A1472" s="2">
        <v>42221</v>
      </c>
      <c r="B1472" s="3">
        <v>4083866764.8530898</v>
      </c>
      <c r="C1472" s="3">
        <f t="shared" si="132"/>
        <v>4094845401.101356</v>
      </c>
      <c r="D1472" s="4">
        <f>LN(Table1[[#This Row],[NV]])</f>
        <v>22.130310113027413</v>
      </c>
      <c r="E1472" s="5">
        <v>313235</v>
      </c>
      <c r="F1472" s="5">
        <f t="shared" si="133"/>
        <v>98116165225</v>
      </c>
      <c r="G1472" s="8">
        <f t="shared" si="134"/>
        <v>86403640570.266663</v>
      </c>
      <c r="H1472" s="5">
        <f t="shared" si="135"/>
        <v>3963897.7693975945</v>
      </c>
      <c r="I1472" s="5">
        <f t="shared" si="136"/>
        <v>3690041.1898325635</v>
      </c>
      <c r="J1472" s="5">
        <f>Table1[[#This Row],[DAA 
(n)]]^1.5</f>
        <v>175309489.23048314</v>
      </c>
      <c r="K1472" s="5">
        <f t="shared" si="137"/>
        <v>159012635.05851841</v>
      </c>
      <c r="L1472" s="7">
        <f>LN(Table1[[#This Row],[NV]]/Table1[[#This Row],[NV_MA-1]])</f>
        <v>-3.0519855350712404</v>
      </c>
      <c r="M1472" s="7">
        <f>LN(Table1[[#This Row],[NV]]/Table1[[#This Row],[NV_MA-2]])</f>
        <v>7.0091619345167535</v>
      </c>
      <c r="N1472" s="4">
        <f>LN(Table1[[#This Row],[NV]]/Table1[[#This Row],[NV_MA-3]])</f>
        <v>3.2458158902232994</v>
      </c>
      <c r="O1472" s="7">
        <f>LN(Table1[[#This Row],[NV]]/Table1[[#This Row],[Metcalfe
NV ~ n^2]])</f>
        <v>-3.1791078600445268</v>
      </c>
      <c r="P1472" s="7">
        <f>Table1[[#This Row],[NV_MA-1]]*$M$3</f>
        <v>86403640570.266663</v>
      </c>
    </row>
    <row r="1473" spans="1:16" x14ac:dyDescent="0.2">
      <c r="A1473" s="2">
        <v>42220</v>
      </c>
      <c r="B1473" s="3">
        <v>4125555384.4370499</v>
      </c>
      <c r="C1473" s="3">
        <f t="shared" si="132"/>
        <v>4087496005.8085833</v>
      </c>
      <c r="D1473" s="4">
        <f>LN(Table1[[#This Row],[NV]])</f>
        <v>22.140466486321493</v>
      </c>
      <c r="E1473" s="5">
        <v>293826</v>
      </c>
      <c r="F1473" s="5">
        <f t="shared" si="133"/>
        <v>86333718276</v>
      </c>
      <c r="G1473" s="8">
        <f t="shared" si="134"/>
        <v>87285652599.96666</v>
      </c>
      <c r="H1473" s="5">
        <f t="shared" si="135"/>
        <v>3699487.6628202177</v>
      </c>
      <c r="I1473" s="5">
        <f t="shared" si="136"/>
        <v>3708200.171729377</v>
      </c>
      <c r="J1473" s="5">
        <f>Table1[[#This Row],[DAA 
(n)]]^1.5</f>
        <v>159270496.65950081</v>
      </c>
      <c r="K1473" s="5">
        <f t="shared" si="137"/>
        <v>160158643.11049947</v>
      </c>
      <c r="L1473" s="7">
        <f>LN(Table1[[#This Row],[NV]]/Table1[[#This Row],[NV_MA-1]])</f>
        <v>-3.0519854540302589</v>
      </c>
      <c r="M1473" s="7">
        <f>LN(Table1[[#This Row],[NV]]/Table1[[#This Row],[NV_MA-2]])</f>
        <v>7.0144092983648925</v>
      </c>
      <c r="N1473" s="4">
        <f>LN(Table1[[#This Row],[NV]]/Table1[[#This Row],[NV_MA-3]])</f>
        <v>3.2487910849134867</v>
      </c>
      <c r="O1473" s="7">
        <f>LN(Table1[[#This Row],[NV]]/Table1[[#This Row],[Metcalfe
NV ~ n^2]])</f>
        <v>-3.0410195824417738</v>
      </c>
      <c r="P1473" s="7">
        <f>Table1[[#This Row],[NV_MA-1]]*$M$3</f>
        <v>87285652599.96666</v>
      </c>
    </row>
    <row r="1474" spans="1:16" x14ac:dyDescent="0.2">
      <c r="A1474" s="2">
        <v>42219</v>
      </c>
      <c r="B1474" s="3">
        <v>4079743942.97089</v>
      </c>
      <c r="C1474" s="3">
        <f t="shared" si="132"/>
        <v>4079751766.1411123</v>
      </c>
      <c r="D1474" s="4">
        <f>LN(Table1[[#This Row],[NV]])</f>
        <v>22.129300064317285</v>
      </c>
      <c r="E1474" s="5">
        <v>300542</v>
      </c>
      <c r="F1474" s="5">
        <f t="shared" si="133"/>
        <v>90325493764</v>
      </c>
      <c r="G1474" s="8">
        <f t="shared" si="134"/>
        <v>87560188006.899994</v>
      </c>
      <c r="H1474" s="5">
        <f t="shared" si="135"/>
        <v>3790839.2688660538</v>
      </c>
      <c r="I1474" s="5">
        <f t="shared" si="136"/>
        <v>3714415.2774843816</v>
      </c>
      <c r="J1474" s="5">
        <f>Table1[[#This Row],[DAA 
(n)]]^1.5</f>
        <v>164762266.75674269</v>
      </c>
      <c r="K1474" s="5">
        <f t="shared" si="137"/>
        <v>160534136.50513551</v>
      </c>
      <c r="L1474" s="7">
        <f>LN(Table1[[#This Row],[NV]]/Table1[[#This Row],[NV_MA-1]])</f>
        <v>-3.0662921924594171</v>
      </c>
      <c r="M1474" s="7">
        <f>LN(Table1[[#This Row],[NV]]/Table1[[#This Row],[NV_MA-2]])</f>
        <v>7.0015682355955784</v>
      </c>
      <c r="N1474" s="4">
        <f>LN(Table1[[#This Row],[NV]]/Table1[[#This Row],[NV_MA-3]])</f>
        <v>3.235282897892418</v>
      </c>
      <c r="O1474" s="7">
        <f>LN(Table1[[#This Row],[NV]]/Table1[[#This Row],[Metcalfe
NV ~ n^2]])</f>
        <v>-3.0973855161743198</v>
      </c>
      <c r="P1474" s="7">
        <f>Table1[[#This Row],[NV_MA-1]]*$M$3</f>
        <v>87560188006.899994</v>
      </c>
    </row>
    <row r="1475" spans="1:16" x14ac:dyDescent="0.2">
      <c r="A1475" s="2">
        <v>42218</v>
      </c>
      <c r="B1475" s="3">
        <v>4082075699.5219898</v>
      </c>
      <c r="C1475" s="3">
        <f t="shared" si="132"/>
        <v>4068340941.0880003</v>
      </c>
      <c r="D1475" s="4">
        <f>LN(Table1[[#This Row],[NV]])</f>
        <v>22.129871445875978</v>
      </c>
      <c r="E1475" s="5">
        <v>292502</v>
      </c>
      <c r="F1475" s="5">
        <f t="shared" si="133"/>
        <v>85557420004</v>
      </c>
      <c r="G1475" s="8">
        <f t="shared" si="134"/>
        <v>87010759134.766663</v>
      </c>
      <c r="H1475" s="5">
        <f t="shared" si="135"/>
        <v>3681496.5065505384</v>
      </c>
      <c r="I1475" s="5">
        <f t="shared" si="136"/>
        <v>3701393.1084325197</v>
      </c>
      <c r="J1475" s="5">
        <f>Table1[[#This Row],[DAA 
(n)]]^1.5</f>
        <v>158195184.71183047</v>
      </c>
      <c r="K1475" s="5">
        <f t="shared" si="137"/>
        <v>159763877.4077881</v>
      </c>
      <c r="L1475" s="7">
        <f>LN(Table1[[#This Row],[NV]]/Table1[[#This Row],[NV_MA-1]])</f>
        <v>-3.0594261702944436</v>
      </c>
      <c r="M1475" s="7">
        <f>LN(Table1[[#This Row],[NV]]/Table1[[#This Row],[NV_MA-2]])</f>
        <v>7.0056516233332342</v>
      </c>
      <c r="N1475" s="4">
        <f>LN(Table1[[#This Row],[NV]]/Table1[[#This Row],[NV_MA-3]])</f>
        <v>3.2406639288946777</v>
      </c>
      <c r="O1475" s="7">
        <f>LN(Table1[[#This Row],[NV]]/Table1[[#This Row],[Metcalfe
NV ~ n^2]])</f>
        <v>-3.0425821205990426</v>
      </c>
      <c r="P1475" s="7">
        <f>Table1[[#This Row],[NV_MA-1]]*$M$3</f>
        <v>87010759134.766663</v>
      </c>
    </row>
    <row r="1476" spans="1:16" x14ac:dyDescent="0.2">
      <c r="A1476" s="2">
        <v>42217</v>
      </c>
      <c r="B1476" s="3">
        <v>4070111946.4098101</v>
      </c>
      <c r="C1476" s="3">
        <f t="shared" si="132"/>
        <v>4054705171.6827493</v>
      </c>
      <c r="D1476" s="4">
        <f>LN(Table1[[#This Row],[NV]])</f>
        <v>22.126936341283049</v>
      </c>
      <c r="E1476" s="5">
        <v>300587</v>
      </c>
      <c r="F1476" s="5">
        <f t="shared" si="133"/>
        <v>90352544569</v>
      </c>
      <c r="G1476" s="8">
        <f t="shared" si="134"/>
        <v>87161845884.633331</v>
      </c>
      <c r="H1476" s="5">
        <f t="shared" si="135"/>
        <v>3791451.8726603603</v>
      </c>
      <c r="I1476" s="5">
        <f t="shared" si="136"/>
        <v>3704859.9946891121</v>
      </c>
      <c r="J1476" s="5">
        <f>Table1[[#This Row],[DAA 
(n)]]^1.5</f>
        <v>164799272.79682395</v>
      </c>
      <c r="K1476" s="5">
        <f t="shared" si="137"/>
        <v>159972038.59174049</v>
      </c>
      <c r="L1476" s="7">
        <f>LN(Table1[[#This Row],[NV]]/Table1[[#This Row],[NV_MA-1]])</f>
        <v>-3.06409618363202</v>
      </c>
      <c r="M1476" s="7">
        <f>LN(Table1[[#This Row],[NV]]/Table1[[#This Row],[NV_MA-2]])</f>
        <v>7.0017803134927821</v>
      </c>
      <c r="N1476" s="4">
        <f>LN(Table1[[#This Row],[NV]]/Table1[[#This Row],[NV_MA-3]])</f>
        <v>3.2364267421586672</v>
      </c>
      <c r="O1476" s="7">
        <f>LN(Table1[[#This Row],[NV]]/Table1[[#This Row],[Metcalfe
NV ~ n^2]])</f>
        <v>-3.1000486757693237</v>
      </c>
      <c r="P1476" s="7">
        <f>Table1[[#This Row],[NV_MA-1]]*$M$3</f>
        <v>87161845884.633331</v>
      </c>
    </row>
    <row r="1477" spans="1:16" x14ac:dyDescent="0.2">
      <c r="A1477" s="2">
        <v>42216</v>
      </c>
      <c r="B1477" s="3">
        <v>4111325610.10848</v>
      </c>
      <c r="C1477" s="3">
        <f t="shared" si="132"/>
        <v>4040793404.5978489</v>
      </c>
      <c r="D1477" s="4">
        <f>LN(Table1[[#This Row],[NV]])</f>
        <v>22.137011346325117</v>
      </c>
      <c r="E1477" s="5">
        <v>299579</v>
      </c>
      <c r="F1477" s="5">
        <f t="shared" si="133"/>
        <v>89747577241</v>
      </c>
      <c r="G1477" s="8">
        <f t="shared" si="134"/>
        <v>87500002471.300003</v>
      </c>
      <c r="H1477" s="5">
        <f t="shared" si="135"/>
        <v>3777731.1642371654</v>
      </c>
      <c r="I1477" s="5">
        <f t="shared" si="136"/>
        <v>3712328.5306859221</v>
      </c>
      <c r="J1477" s="5">
        <f>Table1[[#This Row],[DAA 
(n)]]^1.5</f>
        <v>163971001.83349934</v>
      </c>
      <c r="K1477" s="5">
        <f t="shared" si="137"/>
        <v>160428419.7081627</v>
      </c>
      <c r="L1477" s="7">
        <f>LN(Table1[[#This Row],[NV]]/Table1[[#This Row],[NV_MA-1]])</f>
        <v>-3.0578933122282899</v>
      </c>
      <c r="M1477" s="7">
        <f>LN(Table1[[#This Row],[NV]]/Table1[[#This Row],[NV_MA-2]])</f>
        <v>7.0098414723193061</v>
      </c>
      <c r="N1477" s="4">
        <f>LN(Table1[[#This Row],[NV]]/Table1[[#This Row],[NV_MA-3]])</f>
        <v>3.2436529283975388</v>
      </c>
      <c r="O1477" s="7">
        <f>LN(Table1[[#This Row],[NV]]/Table1[[#This Row],[Metcalfe
NV ~ n^2]])</f>
        <v>-3.0832555230960743</v>
      </c>
      <c r="P1477" s="7">
        <f>Table1[[#This Row],[NV_MA-1]]*$M$3</f>
        <v>87500002471.300003</v>
      </c>
    </row>
    <row r="1478" spans="1:16" x14ac:dyDescent="0.2">
      <c r="A1478" s="2">
        <v>42215</v>
      </c>
      <c r="B1478" s="3">
        <v>4162806009.5636802</v>
      </c>
      <c r="C1478" s="3">
        <f t="shared" si="132"/>
        <v>4027049862.9047995</v>
      </c>
      <c r="D1478" s="4">
        <f>LN(Table1[[#This Row],[NV]])</f>
        <v>22.149455205361914</v>
      </c>
      <c r="E1478" s="5">
        <v>278623</v>
      </c>
      <c r="F1478" s="5">
        <f t="shared" si="133"/>
        <v>77630776129</v>
      </c>
      <c r="G1478" s="8">
        <f t="shared" si="134"/>
        <v>87681771033.800003</v>
      </c>
      <c r="H1478" s="5">
        <f t="shared" si="135"/>
        <v>3493267.8742085281</v>
      </c>
      <c r="I1478" s="5">
        <f t="shared" si="136"/>
        <v>3716401.0289318506</v>
      </c>
      <c r="J1478" s="5">
        <f>Table1[[#This Row],[DAA 
(n)]]^1.5</f>
        <v>147070458.41157353</v>
      </c>
      <c r="K1478" s="5">
        <f t="shared" si="137"/>
        <v>160675646.00885975</v>
      </c>
      <c r="L1478" s="7">
        <f>LN(Table1[[#This Row],[NV]]/Table1[[#This Row],[NV_MA-1]])</f>
        <v>-3.0475246534146079</v>
      </c>
      <c r="M1478" s="7">
        <f>LN(Table1[[#This Row],[NV]]/Table1[[#This Row],[NV_MA-2]])</f>
        <v>7.0211889127501417</v>
      </c>
      <c r="N1478" s="4">
        <f>LN(Table1[[#This Row],[NV]]/Table1[[#This Row],[NV_MA-3]])</f>
        <v>3.2545569355548767</v>
      </c>
      <c r="O1478" s="7">
        <f>LN(Table1[[#This Row],[NV]]/Table1[[#This Row],[Metcalfe
NV ~ n^2]])</f>
        <v>-2.9257745797493531</v>
      </c>
      <c r="P1478" s="7">
        <f>Table1[[#This Row],[NV_MA-1]]*$M$3</f>
        <v>87681771033.800003</v>
      </c>
    </row>
    <row r="1479" spans="1:16" x14ac:dyDescent="0.2">
      <c r="A1479" s="2">
        <v>42214</v>
      </c>
      <c r="B1479" s="3">
        <v>4185225454.9076099</v>
      </c>
      <c r="C1479" s="3">
        <f t="shared" si="132"/>
        <v>4014337636.1924767</v>
      </c>
      <c r="D1479" s="4">
        <f>LN(Table1[[#This Row],[NV]])</f>
        <v>22.154826411577208</v>
      </c>
      <c r="E1479" s="5">
        <v>312401</v>
      </c>
      <c r="F1479" s="5">
        <f t="shared" si="133"/>
        <v>97594384801</v>
      </c>
      <c r="G1479" s="8">
        <f t="shared" si="134"/>
        <v>88346454112.699997</v>
      </c>
      <c r="H1479" s="5">
        <f t="shared" si="135"/>
        <v>3952510.8533677487</v>
      </c>
      <c r="I1479" s="5">
        <f t="shared" si="136"/>
        <v>3731692.290790624</v>
      </c>
      <c r="J1479" s="5">
        <f>Table1[[#This Row],[DAA 
(n)]]^1.5</f>
        <v>174609803.29356417</v>
      </c>
      <c r="K1479" s="5">
        <f t="shared" si="137"/>
        <v>161592590.1845977</v>
      </c>
      <c r="L1479" s="7">
        <f>LN(Table1[[#This Row],[NV]]/Table1[[#This Row],[NV_MA-1]])</f>
        <v>-3.0497054887816764</v>
      </c>
      <c r="M1479" s="7">
        <f>LN(Table1[[#This Row],[NV]]/Table1[[#This Row],[NV_MA-2]])</f>
        <v>7.0224540255837908</v>
      </c>
      <c r="N1479" s="4">
        <f>LN(Table1[[#This Row],[NV]]/Table1[[#This Row],[NV_MA-3]])</f>
        <v>3.2542375613952936</v>
      </c>
      <c r="O1479" s="7">
        <f>LN(Table1[[#This Row],[NV]]/Table1[[#This Row],[Metcalfe
NV ~ n^2]])</f>
        <v>-3.1492593843565384</v>
      </c>
      <c r="P1479" s="7">
        <f>Table1[[#This Row],[NV_MA-1]]*$M$3</f>
        <v>88346454112.699997</v>
      </c>
    </row>
    <row r="1480" spans="1:16" x14ac:dyDescent="0.2">
      <c r="A1480" s="2">
        <v>42213</v>
      </c>
      <c r="B1480" s="3">
        <v>4264301217.2543702</v>
      </c>
      <c r="C1480" s="3">
        <f t="shared" si="132"/>
        <v>3997405538.0736413</v>
      </c>
      <c r="D1480" s="4">
        <f>LN(Table1[[#This Row],[NV]])</f>
        <v>22.173544163260139</v>
      </c>
      <c r="E1480" s="5">
        <v>303847</v>
      </c>
      <c r="F1480" s="5">
        <f t="shared" si="133"/>
        <v>92322999409</v>
      </c>
      <c r="G1480" s="8">
        <f t="shared" si="134"/>
        <v>87904747804.699997</v>
      </c>
      <c r="H1480" s="5">
        <f t="shared" si="135"/>
        <v>3835849.4727501669</v>
      </c>
      <c r="I1480" s="5">
        <f t="shared" si="136"/>
        <v>3721715.3900344814</v>
      </c>
      <c r="J1480" s="5">
        <f>Table1[[#This Row],[DAA 
(n)]]^1.5</f>
        <v>167487511.1804651</v>
      </c>
      <c r="K1480" s="5">
        <f t="shared" si="137"/>
        <v>160989208.71610647</v>
      </c>
      <c r="L1480" s="7">
        <f>LN(Table1[[#This Row],[NV]]/Table1[[#This Row],[NV_MA-1]])</f>
        <v>-3.025975490624063</v>
      </c>
      <c r="M1480" s="7">
        <f>LN(Table1[[#This Row],[NV]]/Table1[[#This Row],[NV_MA-2]])</f>
        <v>7.0438489169435377</v>
      </c>
      <c r="N1480" s="4">
        <f>LN(Table1[[#This Row],[NV]]/Table1[[#This Row],[NV_MA-3]])</f>
        <v>3.2766962691658192</v>
      </c>
      <c r="O1480" s="7">
        <f>LN(Table1[[#This Row],[NV]]/Table1[[#This Row],[Metcalfe
NV ~ n^2]])</f>
        <v>-3.0750149651838949</v>
      </c>
      <c r="P1480" s="7">
        <f>Table1[[#This Row],[NV_MA-1]]*$M$3</f>
        <v>87904747804.699997</v>
      </c>
    </row>
    <row r="1481" spans="1:16" x14ac:dyDescent="0.2">
      <c r="A1481" s="2">
        <v>42212</v>
      </c>
      <c r="B1481" s="3">
        <v>4249105128.4895601</v>
      </c>
      <c r="C1481" s="3">
        <f t="shared" si="132"/>
        <v>3974182637.0654206</v>
      </c>
      <c r="D1481" s="4">
        <f>LN(Table1[[#This Row],[NV]])</f>
        <v>22.16997423970983</v>
      </c>
      <c r="E1481" s="5">
        <v>283647</v>
      </c>
      <c r="F1481" s="5">
        <f t="shared" si="133"/>
        <v>80455620609</v>
      </c>
      <c r="G1481" s="8">
        <f t="shared" si="134"/>
        <v>87348331161.066666</v>
      </c>
      <c r="H1481" s="5">
        <f t="shared" si="135"/>
        <v>3561325.8768221508</v>
      </c>
      <c r="I1481" s="5">
        <f t="shared" si="136"/>
        <v>3708666.4075769419</v>
      </c>
      <c r="J1481" s="5">
        <f>Table1[[#This Row],[DAA 
(n)]]^1.5</f>
        <v>151066195.48688257</v>
      </c>
      <c r="K1481" s="5">
        <f t="shared" si="137"/>
        <v>160213594.4354665</v>
      </c>
      <c r="L1481" s="7">
        <f>LN(Table1[[#This Row],[NV]]/Table1[[#This Row],[NV_MA-1]])</f>
        <v>-3.0231955284374203</v>
      </c>
      <c r="M1481" s="7">
        <f>LN(Table1[[#This Row],[NV]]/Table1[[#This Row],[NV_MA-2]])</f>
        <v>7.0437913286211806</v>
      </c>
      <c r="N1481" s="4">
        <f>LN(Table1[[#This Row],[NV]]/Table1[[#This Row],[NV_MA-3]])</f>
        <v>3.2779557915639015</v>
      </c>
      <c r="O1481" s="7">
        <f>LN(Table1[[#This Row],[NV]]/Table1[[#This Row],[Metcalfe
NV ~ n^2]])</f>
        <v>-2.9409973328585424</v>
      </c>
      <c r="P1481" s="7">
        <f>Table1[[#This Row],[NV_MA-1]]*$M$3</f>
        <v>87348331161.066666</v>
      </c>
    </row>
    <row r="1482" spans="1:16" x14ac:dyDescent="0.2">
      <c r="A1482" s="2">
        <v>42211</v>
      </c>
      <c r="B1482" s="3">
        <v>4231965548.68713</v>
      </c>
      <c r="C1482" s="3">
        <f t="shared" ref="C1482:C1545" si="138">AVERAGE(B1482:B1511)</f>
        <v>3952616591.4843688</v>
      </c>
      <c r="D1482" s="4">
        <f>LN(Table1[[#This Row],[NV]])</f>
        <v>22.165932390799881</v>
      </c>
      <c r="E1482" s="5">
        <v>299700</v>
      </c>
      <c r="F1482" s="5">
        <f t="shared" ref="F1482:F1545" si="139">E1482^2</f>
        <v>89820090000</v>
      </c>
      <c r="G1482" s="8">
        <f t="shared" ref="G1482:G1545" si="140">AVERAGE(F1482:F1511)</f>
        <v>87475536061.300003</v>
      </c>
      <c r="H1482" s="5">
        <f t="shared" ref="H1482:H1545" si="141">E1482*LN(E1482)</f>
        <v>3779378.0148154348</v>
      </c>
      <c r="I1482" s="5">
        <f t="shared" ref="I1482:I1545" si="142">AVERAGE(H1482:H1511)</f>
        <v>3711673.3326793923</v>
      </c>
      <c r="J1482" s="5">
        <f>Table1[[#This Row],[DAA 
(n)]]^1.5</f>
        <v>164070353.72973359</v>
      </c>
      <c r="K1482" s="5">
        <f t="shared" ref="K1482:K1545" si="143">AVERAGE(J1482:J1511)</f>
        <v>160391685.97677118</v>
      </c>
      <c r="L1482" s="7">
        <f>LN(Table1[[#This Row],[NV]]/Table1[[#This Row],[NV_MA-1]])</f>
        <v>-3.0286926125472662</v>
      </c>
      <c r="M1482" s="7">
        <f>LN(Table1[[#This Row],[NV]]/Table1[[#This Row],[NV_MA-2]])</f>
        <v>7.0389390248338817</v>
      </c>
      <c r="N1482" s="4">
        <f>LN(Table1[[#This Row],[NV]]/Table1[[#This Row],[NV_MA-3]])</f>
        <v>3.2728029718090963</v>
      </c>
      <c r="O1482" s="7">
        <f>LN(Table1[[#This Row],[NV]]/Table1[[#This Row],[Metcalfe
NV ~ n^2]])</f>
        <v>-3.0551421158096277</v>
      </c>
      <c r="P1482" s="7">
        <f>Table1[[#This Row],[NV_MA-1]]*$M$3</f>
        <v>87475536061.300003</v>
      </c>
    </row>
    <row r="1483" spans="1:16" x14ac:dyDescent="0.2">
      <c r="A1483" s="2">
        <v>42210</v>
      </c>
      <c r="B1483" s="3">
        <v>4175992752.52741</v>
      </c>
      <c r="C1483" s="3">
        <f t="shared" si="138"/>
        <v>3927508884.3792219</v>
      </c>
      <c r="D1483" s="4">
        <f>LN(Table1[[#This Row],[NV]])</f>
        <v>22.152617952019355</v>
      </c>
      <c r="E1483" s="5">
        <v>243324</v>
      </c>
      <c r="F1483" s="5">
        <f t="shared" si="139"/>
        <v>59206568976</v>
      </c>
      <c r="G1483" s="8">
        <f t="shared" si="140"/>
        <v>87369852253.600006</v>
      </c>
      <c r="H1483" s="5">
        <f t="shared" si="141"/>
        <v>3017740.5440465091</v>
      </c>
      <c r="I1483" s="5">
        <f t="shared" si="142"/>
        <v>3709253.6115937084</v>
      </c>
      <c r="J1483" s="5">
        <f>Table1[[#This Row],[DAA 
(n)]]^1.5</f>
        <v>120026577.01324406</v>
      </c>
      <c r="K1483" s="5">
        <f t="shared" si="143"/>
        <v>160246251.62456754</v>
      </c>
      <c r="L1483" s="7">
        <f>LN(Table1[[#This Row],[NV]]/Table1[[#This Row],[NV_MA-1]])</f>
        <v>-3.0407981681929384</v>
      </c>
      <c r="M1483" s="7">
        <f>LN(Table1[[#This Row],[NV]]/Table1[[#This Row],[NV_MA-2]])</f>
        <v>7.0262767205345611</v>
      </c>
      <c r="N1483" s="4">
        <f>LN(Table1[[#This Row],[NV]]/Table1[[#This Row],[NV_MA-3]])</f>
        <v>3.2603956893262005</v>
      </c>
      <c r="O1483" s="7">
        <f>LN(Table1[[#This Row],[NV]]/Table1[[#This Row],[Metcalfe
NV ~ n^2]])</f>
        <v>-2.651680383093574</v>
      </c>
      <c r="P1483" s="7">
        <f>Table1[[#This Row],[NV_MA-1]]*$M$3</f>
        <v>87369852253.600006</v>
      </c>
    </row>
    <row r="1484" spans="1:16" x14ac:dyDescent="0.2">
      <c r="A1484" s="2">
        <v>42209</v>
      </c>
      <c r="B1484" s="3">
        <v>4171970034.3478098</v>
      </c>
      <c r="C1484" s="3">
        <f t="shared" si="138"/>
        <v>3903939870.7673373</v>
      </c>
      <c r="D1484" s="4">
        <f>LN(Table1[[#This Row],[NV]])</f>
        <v>22.151654191496299</v>
      </c>
      <c r="E1484" s="5">
        <v>264644</v>
      </c>
      <c r="F1484" s="5">
        <f t="shared" si="139"/>
        <v>70036446736</v>
      </c>
      <c r="G1484" s="8">
        <f t="shared" si="140"/>
        <v>87122782522.933334</v>
      </c>
      <c r="H1484" s="5">
        <f t="shared" si="141"/>
        <v>3304382.247350926</v>
      </c>
      <c r="I1484" s="5">
        <f t="shared" si="142"/>
        <v>3702239.2985512125</v>
      </c>
      <c r="J1484" s="5">
        <f>Table1[[#This Row],[DAA 
(n)]]^1.5</f>
        <v>136142298.38665849</v>
      </c>
      <c r="K1484" s="5">
        <f t="shared" si="143"/>
        <v>159864388.65339434</v>
      </c>
      <c r="L1484" s="7">
        <f>LN(Table1[[#This Row],[NV]]/Table1[[#This Row],[NV_MA-1]])</f>
        <v>-3.0389300625332534</v>
      </c>
      <c r="M1484" s="7">
        <f>LN(Table1[[#This Row],[NV]]/Table1[[#This Row],[NV_MA-2]])</f>
        <v>7.0272057811264288</v>
      </c>
      <c r="N1484" s="4">
        <f>LN(Table1[[#This Row],[NV]]/Table1[[#This Row],[NV_MA-3]])</f>
        <v>3.261817748605798</v>
      </c>
      <c r="O1484" s="7">
        <f>LN(Table1[[#This Row],[NV]]/Table1[[#This Row],[Metcalfe
NV ~ n^2]])</f>
        <v>-2.8206274196562431</v>
      </c>
      <c r="P1484" s="7">
        <f>Table1[[#This Row],[NV_MA-1]]*$M$3</f>
        <v>87122782522.933334</v>
      </c>
    </row>
    <row r="1485" spans="1:16" x14ac:dyDescent="0.2">
      <c r="A1485" s="2">
        <v>42208</v>
      </c>
      <c r="B1485" s="3">
        <v>3990624329.55832</v>
      </c>
      <c r="C1485" s="3">
        <f t="shared" si="138"/>
        <v>3879569708.4224553</v>
      </c>
      <c r="D1485" s="4">
        <f>LN(Table1[[#This Row],[NV]])</f>
        <v>22.107213529180985</v>
      </c>
      <c r="E1485" s="5">
        <v>264413</v>
      </c>
      <c r="F1485" s="5">
        <f t="shared" si="139"/>
        <v>69914234569</v>
      </c>
      <c r="G1485" s="8">
        <f t="shared" si="140"/>
        <v>87180581298.399994</v>
      </c>
      <c r="H1485" s="5">
        <f t="shared" si="141"/>
        <v>3301267.0496707531</v>
      </c>
      <c r="I1485" s="5">
        <f t="shared" si="142"/>
        <v>3703703.6593054221</v>
      </c>
      <c r="J1485" s="5">
        <f>Table1[[#This Row],[DAA 
(n)]]^1.5</f>
        <v>135964085.35011366</v>
      </c>
      <c r="K1485" s="5">
        <f t="shared" si="143"/>
        <v>159948395.84653956</v>
      </c>
      <c r="L1485" s="7">
        <f>LN(Table1[[#This Row],[NV]]/Table1[[#This Row],[NV_MA-1]])</f>
        <v>-3.0840339223488096</v>
      </c>
      <c r="M1485" s="7">
        <f>LN(Table1[[#This Row],[NV]]/Table1[[#This Row],[NV_MA-2]])</f>
        <v>6.9823696632204841</v>
      </c>
      <c r="N1485" s="4">
        <f>LN(Table1[[#This Row],[NV]]/Table1[[#This Row],[NV_MA-3]])</f>
        <v>3.2168517339646945</v>
      </c>
      <c r="O1485" s="7">
        <f>LN(Table1[[#This Row],[NV]]/Table1[[#This Row],[Metcalfe
NV ~ n^2]])</f>
        <v>-2.8633215781757118</v>
      </c>
      <c r="P1485" s="7">
        <f>Table1[[#This Row],[NV_MA-1]]*$M$3</f>
        <v>87180581298.399994</v>
      </c>
    </row>
    <row r="1486" spans="1:16" x14ac:dyDescent="0.2">
      <c r="A1486" s="2">
        <v>42207</v>
      </c>
      <c r="B1486" s="3">
        <v>4003387232.6989598</v>
      </c>
      <c r="C1486" s="3">
        <f t="shared" si="138"/>
        <v>3862993405.7088752</v>
      </c>
      <c r="D1486" s="4">
        <f>LN(Table1[[#This Row],[NV]])</f>
        <v>22.110406647901282</v>
      </c>
      <c r="E1486" s="5">
        <v>287455</v>
      </c>
      <c r="F1486" s="5">
        <f t="shared" si="139"/>
        <v>82630377025</v>
      </c>
      <c r="G1486" s="8">
        <f t="shared" si="140"/>
        <v>87918289882.766663</v>
      </c>
      <c r="H1486" s="5">
        <f t="shared" si="141"/>
        <v>3612970.6145312767</v>
      </c>
      <c r="I1486" s="5">
        <f t="shared" si="142"/>
        <v>3721315.5416776082</v>
      </c>
      <c r="J1486" s="5">
        <f>Table1[[#This Row],[DAA 
(n)]]^1.5</f>
        <v>154118509.68563569</v>
      </c>
      <c r="K1486" s="5">
        <f t="shared" si="143"/>
        <v>160986585.99499062</v>
      </c>
      <c r="L1486" s="7">
        <f>LN(Table1[[#This Row],[NV]]/Table1[[#This Row],[NV_MA-1]])</f>
        <v>-3.0892670481183711</v>
      </c>
      <c r="M1486" s="7">
        <f>LN(Table1[[#This Row],[NV]]/Table1[[#This Row],[NV_MA-2]])</f>
        <v>6.9808188439320062</v>
      </c>
      <c r="N1486" s="4">
        <f>LN(Table1[[#This Row],[NV]]/Table1[[#This Row],[NV_MA-3]])</f>
        <v>3.2135750452248826</v>
      </c>
      <c r="O1486" s="7">
        <f>LN(Table1[[#This Row],[NV]]/Table1[[#This Row],[Metcalfe
NV ~ n^2]])</f>
        <v>-3.0272365625579303</v>
      </c>
      <c r="P1486" s="7">
        <f>Table1[[#This Row],[NV_MA-1]]*$M$3</f>
        <v>87918289882.766663</v>
      </c>
    </row>
    <row r="1487" spans="1:16" x14ac:dyDescent="0.2">
      <c r="A1487" s="2">
        <v>42206</v>
      </c>
      <c r="B1487" s="3">
        <v>3986295615.0528698</v>
      </c>
      <c r="C1487" s="3">
        <f t="shared" si="138"/>
        <v>3847313889.8380966</v>
      </c>
      <c r="D1487" s="4">
        <f>LN(Table1[[#This Row],[NV]])</f>
        <v>22.106128219321938</v>
      </c>
      <c r="E1487" s="5">
        <v>313410</v>
      </c>
      <c r="F1487" s="5">
        <f t="shared" si="139"/>
        <v>98225828100</v>
      </c>
      <c r="G1487" s="8">
        <f t="shared" si="140"/>
        <v>87498227569.96666</v>
      </c>
      <c r="H1487" s="5">
        <f t="shared" si="141"/>
        <v>3966287.3923461596</v>
      </c>
      <c r="I1487" s="5">
        <f t="shared" si="142"/>
        <v>3711022.5197153636</v>
      </c>
      <c r="J1487" s="5">
        <f>Table1[[#This Row],[DAA 
(n)]]^1.5</f>
        <v>175456424.17654863</v>
      </c>
      <c r="K1487" s="5">
        <f t="shared" si="143"/>
        <v>160386993.13044879</v>
      </c>
      <c r="L1487" s="7">
        <f>LN(Table1[[#This Row],[NV]]/Table1[[#This Row],[NV_MA-1]])</f>
        <v>-3.0887561544396398</v>
      </c>
      <c r="M1487" s="7">
        <f>LN(Table1[[#This Row],[NV]]/Table1[[#This Row],[NV_MA-2]])</f>
        <v>6.9793102109291549</v>
      </c>
      <c r="N1487" s="4">
        <f>LN(Table1[[#This Row],[NV]]/Table1[[#This Row],[NV_MA-3]])</f>
        <v>3.2130280594224123</v>
      </c>
      <c r="O1487" s="7">
        <f>LN(Table1[[#This Row],[NV]]/Table1[[#This Row],[Metcalfe
NV ~ n^2]])</f>
        <v>-3.2044068136773873</v>
      </c>
      <c r="P1487" s="7">
        <f>Table1[[#This Row],[NV_MA-1]]*$M$3</f>
        <v>87498227569.96666</v>
      </c>
    </row>
    <row r="1488" spans="1:16" x14ac:dyDescent="0.2">
      <c r="A1488" s="2">
        <v>42205</v>
      </c>
      <c r="B1488" s="3">
        <v>4020884200.64329</v>
      </c>
      <c r="C1488" s="3">
        <f t="shared" si="138"/>
        <v>3830877304.6410837</v>
      </c>
      <c r="D1488" s="4">
        <f>LN(Table1[[#This Row],[NV]])</f>
        <v>22.114767665800574</v>
      </c>
      <c r="E1488" s="5">
        <v>283750</v>
      </c>
      <c r="F1488" s="5">
        <f t="shared" si="139"/>
        <v>80514062500</v>
      </c>
      <c r="G1488" s="8">
        <f t="shared" si="140"/>
        <v>86824968040.800003</v>
      </c>
      <c r="H1488" s="5">
        <f t="shared" si="141"/>
        <v>3562722.1105569364</v>
      </c>
      <c r="I1488" s="5">
        <f t="shared" si="142"/>
        <v>3695576.5254694647</v>
      </c>
      <c r="J1488" s="5">
        <f>Table1[[#This Row],[DAA 
(n)]]^1.5</f>
        <v>151148487.37044945</v>
      </c>
      <c r="K1488" s="5">
        <f t="shared" si="143"/>
        <v>159459597.64305493</v>
      </c>
      <c r="L1488" s="7">
        <f>LN(Table1[[#This Row],[NV]]/Table1[[#This Row],[NV_MA-1]])</f>
        <v>-3.0723924016883739</v>
      </c>
      <c r="M1488" s="7">
        <f>LN(Table1[[#This Row],[NV]]/Table1[[#This Row],[NV_MA-2]])</f>
        <v>6.9921205370634896</v>
      </c>
      <c r="N1488" s="4">
        <f>LN(Table1[[#This Row],[NV]]/Table1[[#This Row],[NV_MA-3]])</f>
        <v>3.2274665240119993</v>
      </c>
      <c r="O1488" s="7">
        <f>LN(Table1[[#This Row],[NV]]/Table1[[#This Row],[Metcalfe
NV ~ n^2]])</f>
        <v>-2.9969300297549242</v>
      </c>
      <c r="P1488" s="7">
        <f>Table1[[#This Row],[NV_MA-1]]*$M$3</f>
        <v>86824968040.800003</v>
      </c>
    </row>
    <row r="1489" spans="1:16" x14ac:dyDescent="0.2">
      <c r="A1489" s="2">
        <v>42204</v>
      </c>
      <c r="B1489" s="3">
        <v>3964601513.3931699</v>
      </c>
      <c r="C1489" s="3">
        <f t="shared" si="138"/>
        <v>3813873545.3011374</v>
      </c>
      <c r="D1489" s="4">
        <f>LN(Table1[[#This Row],[NV]])</f>
        <v>22.100671185946883</v>
      </c>
      <c r="E1489" s="5">
        <v>296139</v>
      </c>
      <c r="F1489" s="5">
        <f t="shared" si="139"/>
        <v>87698307321</v>
      </c>
      <c r="G1489" s="8">
        <f t="shared" si="140"/>
        <v>86386550313.5</v>
      </c>
      <c r="H1489" s="5">
        <f t="shared" si="141"/>
        <v>3730932.131638281</v>
      </c>
      <c r="I1489" s="5">
        <f t="shared" si="142"/>
        <v>3684672.8547659707</v>
      </c>
      <c r="J1489" s="5">
        <f>Table1[[#This Row],[DAA 
(n)]]^1.5</f>
        <v>161154860.40369269</v>
      </c>
      <c r="K1489" s="5">
        <f t="shared" si="143"/>
        <v>158828767.89230028</v>
      </c>
      <c r="L1489" s="7">
        <f>LN(Table1[[#This Row],[NV]]/Table1[[#This Row],[NV_MA-1]])</f>
        <v>-3.0814266470242435</v>
      </c>
      <c r="M1489" s="7">
        <f>LN(Table1[[#This Row],[NV]]/Table1[[#This Row],[NV_MA-2]])</f>
        <v>6.9809788838220328</v>
      </c>
      <c r="N1489" s="4">
        <f>LN(Table1[[#This Row],[NV]]/Table1[[#This Row],[NV_MA-3]])</f>
        <v>3.2173339375647396</v>
      </c>
      <c r="O1489" s="7">
        <f>LN(Table1[[#This Row],[NV]]/Table1[[#This Row],[Metcalfe
NV ~ n^2]])</f>
        <v>-3.0964972494046283</v>
      </c>
      <c r="P1489" s="7">
        <f>Table1[[#This Row],[NV_MA-1]]*$M$3</f>
        <v>86386550313.5</v>
      </c>
    </row>
    <row r="1490" spans="1:16" x14ac:dyDescent="0.2">
      <c r="A1490" s="2">
        <v>42203</v>
      </c>
      <c r="B1490" s="3">
        <v>3993397737.8692398</v>
      </c>
      <c r="C1490" s="3">
        <f t="shared" si="138"/>
        <v>3798347313.9501233</v>
      </c>
      <c r="D1490" s="4">
        <f>LN(Table1[[#This Row],[NV]])</f>
        <v>22.107908268849549</v>
      </c>
      <c r="E1490" s="5">
        <v>251678</v>
      </c>
      <c r="F1490" s="5">
        <f t="shared" si="139"/>
        <v>63341815684</v>
      </c>
      <c r="G1490" s="8">
        <f t="shared" si="140"/>
        <v>86294923886.833328</v>
      </c>
      <c r="H1490" s="5">
        <f t="shared" si="141"/>
        <v>3129843.8928002669</v>
      </c>
      <c r="I1490" s="5">
        <f t="shared" si="142"/>
        <v>3682553.6203481662</v>
      </c>
      <c r="J1490" s="5">
        <f>Table1[[#This Row],[DAA 
(n)]]^1.5</f>
        <v>126260609.40656747</v>
      </c>
      <c r="K1490" s="5">
        <f t="shared" si="143"/>
        <v>158701986.6594581</v>
      </c>
      <c r="L1490" s="7">
        <f>LN(Table1[[#This Row],[NV]]/Table1[[#This Row],[NV_MA-1]])</f>
        <v>-3.073128345068521</v>
      </c>
      <c r="M1490" s="7">
        <f>LN(Table1[[#This Row],[NV]]/Table1[[#This Row],[NV_MA-2]])</f>
        <v>6.9887912807817365</v>
      </c>
      <c r="N1490" s="4">
        <f>LN(Table1[[#This Row],[NV]]/Table1[[#This Row],[NV_MA-3]])</f>
        <v>3.2253695650981964</v>
      </c>
      <c r="O1490" s="7">
        <f>LN(Table1[[#This Row],[NV]]/Table1[[#This Row],[Metcalfe
NV ~ n^2]])</f>
        <v>-2.7639032744737997</v>
      </c>
      <c r="P1490" s="7">
        <f>Table1[[#This Row],[NV_MA-1]]*$M$3</f>
        <v>86294923886.833328</v>
      </c>
    </row>
    <row r="1491" spans="1:16" x14ac:dyDescent="0.2">
      <c r="A1491" s="2">
        <v>42202</v>
      </c>
      <c r="B1491" s="3">
        <v>4031374810.7912998</v>
      </c>
      <c r="C1491" s="3">
        <f t="shared" si="138"/>
        <v>3783835917.4631381</v>
      </c>
      <c r="D1491" s="4">
        <f>LN(Table1[[#This Row],[NV]])</f>
        <v>22.117373298845528</v>
      </c>
      <c r="E1491" s="5">
        <v>248227</v>
      </c>
      <c r="F1491" s="5">
        <f t="shared" si="139"/>
        <v>61616643529</v>
      </c>
      <c r="G1491" s="8">
        <f t="shared" si="140"/>
        <v>86935595927.233337</v>
      </c>
      <c r="H1491" s="5">
        <f t="shared" si="141"/>
        <v>3083500.3508676239</v>
      </c>
      <c r="I1491" s="5">
        <f t="shared" si="142"/>
        <v>3698604.0222346685</v>
      </c>
      <c r="J1491" s="5">
        <f>Table1[[#This Row],[DAA 
(n)]]^1.5</f>
        <v>123672610.44092593</v>
      </c>
      <c r="K1491" s="5">
        <f t="shared" si="143"/>
        <v>159627393.58321846</v>
      </c>
      <c r="L1491" s="7">
        <f>LN(Table1[[#This Row],[NV]]/Table1[[#This Row],[NV_MA-1]])</f>
        <v>-3.0710601059169038</v>
      </c>
      <c r="M1491" s="7">
        <f>LN(Table1[[#This Row],[NV]]/Table1[[#This Row],[NV_MA-2]])</f>
        <v>6.993907283711267</v>
      </c>
      <c r="N1491" s="4">
        <f>LN(Table1[[#This Row],[NV]]/Table1[[#This Row],[NV_MA-3]])</f>
        <v>3.2290204316012341</v>
      </c>
      <c r="O1491" s="7">
        <f>LN(Table1[[#This Row],[NV]]/Table1[[#This Row],[Metcalfe
NV ~ n^2]])</f>
        <v>-2.7268245593054723</v>
      </c>
      <c r="P1491" s="7">
        <f>Table1[[#This Row],[NV_MA-1]]*$M$3</f>
        <v>86935595927.233337</v>
      </c>
    </row>
    <row r="1492" spans="1:16" x14ac:dyDescent="0.2">
      <c r="A1492" s="2">
        <v>42201</v>
      </c>
      <c r="B1492" s="3">
        <v>4008299274.55617</v>
      </c>
      <c r="C1492" s="3">
        <f t="shared" si="138"/>
        <v>3767529536.1808958</v>
      </c>
      <c r="D1492" s="4">
        <f>LN(Table1[[#This Row],[NV]])</f>
        <v>22.111632867241802</v>
      </c>
      <c r="E1492" s="5">
        <v>278082</v>
      </c>
      <c r="F1492" s="5">
        <f t="shared" si="139"/>
        <v>77329598724</v>
      </c>
      <c r="G1492" s="8">
        <f t="shared" si="140"/>
        <v>88343746997.100006</v>
      </c>
      <c r="H1492" s="5">
        <f t="shared" si="141"/>
        <v>3485944.5501195667</v>
      </c>
      <c r="I1492" s="5">
        <f t="shared" si="142"/>
        <v>3732069.528848114</v>
      </c>
      <c r="J1492" s="5">
        <f>Table1[[#This Row],[DAA 
(n)]]^1.5</f>
        <v>146642318.14986891</v>
      </c>
      <c r="K1492" s="5">
        <f t="shared" si="143"/>
        <v>161603412.04948413</v>
      </c>
      <c r="L1492" s="7">
        <f>LN(Table1[[#This Row],[NV]]/Table1[[#This Row],[NV_MA-1]])</f>
        <v>-3.0928683906073857</v>
      </c>
      <c r="M1492" s="7">
        <f>LN(Table1[[#This Row],[NV]]/Table1[[#This Row],[NV_MA-2]])</f>
        <v>6.9791593960136415</v>
      </c>
      <c r="N1492" s="4">
        <f>LN(Table1[[#This Row],[NV]]/Table1[[#This Row],[NV_MA-3]])</f>
        <v>3.2109770492458352</v>
      </c>
      <c r="O1492" s="7">
        <f>LN(Table1[[#This Row],[NV]]/Table1[[#This Row],[Metcalfe
NV ~ n^2]])</f>
        <v>-2.959709759174626</v>
      </c>
      <c r="P1492" s="7">
        <f>Table1[[#This Row],[NV_MA-1]]*$M$3</f>
        <v>88343746997.100006</v>
      </c>
    </row>
    <row r="1493" spans="1:16" x14ac:dyDescent="0.2">
      <c r="A1493" s="2">
        <v>42200</v>
      </c>
      <c r="B1493" s="3">
        <v>4113691144.21664</v>
      </c>
      <c r="C1493" s="3">
        <f t="shared" si="138"/>
        <v>3753608343.1640491</v>
      </c>
      <c r="D1493" s="4">
        <f>LN(Table1[[#This Row],[NV]])</f>
        <v>22.13758655103145</v>
      </c>
      <c r="E1493" s="5">
        <v>268772</v>
      </c>
      <c r="F1493" s="5">
        <f t="shared" si="139"/>
        <v>72238387984</v>
      </c>
      <c r="G1493" s="8">
        <f t="shared" si="140"/>
        <v>88317194016.833328</v>
      </c>
      <c r="H1493" s="5">
        <f t="shared" si="141"/>
        <v>3360085.0654127789</v>
      </c>
      <c r="I1493" s="5">
        <f t="shared" si="142"/>
        <v>3731421.7451849477</v>
      </c>
      <c r="J1493" s="5">
        <f>Table1[[#This Row],[DAA 
(n)]]^1.5</f>
        <v>139340073.25689092</v>
      </c>
      <c r="K1493" s="5">
        <f t="shared" si="143"/>
        <v>161565598.33254337</v>
      </c>
      <c r="L1493" s="7">
        <f>LN(Table1[[#This Row],[NV]]/Table1[[#This Row],[NV_MA-1]])</f>
        <v>-3.0666140972963079</v>
      </c>
      <c r="M1493" s="7">
        <f>LN(Table1[[#This Row],[NV]]/Table1[[#This Row],[NV_MA-2]])</f>
        <v>7.005286667107411</v>
      </c>
      <c r="N1493" s="4">
        <f>LN(Table1[[#This Row],[NV]]/Table1[[#This Row],[NV_MA-3]])</f>
        <v>3.2371647512482369</v>
      </c>
      <c r="O1493" s="7">
        <f>LN(Table1[[#This Row],[NV]]/Table1[[#This Row],[Metcalfe
NV ~ n^2]])</f>
        <v>-2.8656508800460294</v>
      </c>
      <c r="P1493" s="7">
        <f>Table1[[#This Row],[NV_MA-1]]*$M$3</f>
        <v>88317194016.833328</v>
      </c>
    </row>
    <row r="1494" spans="1:16" x14ac:dyDescent="0.2">
      <c r="A1494" s="2">
        <v>42199</v>
      </c>
      <c r="B1494" s="3">
        <v>4138747805.3146801</v>
      </c>
      <c r="C1494" s="3">
        <f t="shared" si="138"/>
        <v>3729180949.9058437</v>
      </c>
      <c r="D1494" s="4">
        <f>LN(Table1[[#This Row],[NV]])</f>
        <v>22.143659116548253</v>
      </c>
      <c r="E1494" s="5">
        <v>288951</v>
      </c>
      <c r="F1494" s="5">
        <f t="shared" si="139"/>
        <v>83492680401</v>
      </c>
      <c r="G1494" s="8">
        <f t="shared" si="140"/>
        <v>89298410691.53334</v>
      </c>
      <c r="H1494" s="5">
        <f t="shared" si="141"/>
        <v>3633273.4577281568</v>
      </c>
      <c r="I1494" s="5">
        <f t="shared" si="142"/>
        <v>3754113.0455575883</v>
      </c>
      <c r="J1494" s="5">
        <f>Table1[[#This Row],[DAA 
(n)]]^1.5</f>
        <v>155323190.45960075</v>
      </c>
      <c r="K1494" s="5">
        <f t="shared" si="143"/>
        <v>162922832.92510945</v>
      </c>
      <c r="L1494" s="7">
        <f>LN(Table1[[#This Row],[NV]]/Table1[[#This Row],[NV_MA-1]])</f>
        <v>-3.0715904107149927</v>
      </c>
      <c r="M1494" s="7">
        <f>LN(Table1[[#This Row],[NV]]/Table1[[#This Row],[NV_MA-2]])</f>
        <v>7.0052965075119564</v>
      </c>
      <c r="N1494" s="4">
        <f>LN(Table1[[#This Row],[NV]]/Table1[[#This Row],[NV_MA-3]])</f>
        <v>3.2348718875120936</v>
      </c>
      <c r="O1494" s="7">
        <f>LN(Table1[[#This Row],[NV]]/Table1[[#This Row],[Metcalfe
NV ~ n^2]])</f>
        <v>-3.0043656885443522</v>
      </c>
      <c r="P1494" s="7">
        <f>Table1[[#This Row],[NV_MA-1]]*$M$3</f>
        <v>89298410691.53334</v>
      </c>
    </row>
    <row r="1495" spans="1:16" x14ac:dyDescent="0.2">
      <c r="A1495" s="2">
        <v>42198</v>
      </c>
      <c r="B1495" s="3">
        <v>4208292844.1313701</v>
      </c>
      <c r="C1495" s="3">
        <f t="shared" si="138"/>
        <v>3701851624.0695643</v>
      </c>
      <c r="D1495" s="4">
        <f>LN(Table1[[#This Row],[NV]])</f>
        <v>22.160322902196935</v>
      </c>
      <c r="E1495" s="5">
        <v>299508</v>
      </c>
      <c r="F1495" s="5">
        <f t="shared" si="139"/>
        <v>89705042064</v>
      </c>
      <c r="G1495" s="8">
        <f t="shared" si="140"/>
        <v>89369790434.46666</v>
      </c>
      <c r="H1495" s="5">
        <f t="shared" si="141"/>
        <v>3776764.8531774394</v>
      </c>
      <c r="I1495" s="5">
        <f t="shared" si="142"/>
        <v>3755779.8080196371</v>
      </c>
      <c r="J1495" s="5">
        <f>Table1[[#This Row],[DAA 
(n)]]^1.5</f>
        <v>163912713.77932975</v>
      </c>
      <c r="K1495" s="5">
        <f t="shared" si="143"/>
        <v>163022108.92969233</v>
      </c>
      <c r="L1495" s="7">
        <f>LN(Table1[[#This Row],[NV]]/Table1[[#This Row],[NV_MA-1]])</f>
        <v>-3.0557256452196588</v>
      </c>
      <c r="M1495" s="7">
        <f>LN(Table1[[#This Row],[NV]]/Table1[[#This Row],[NV_MA-2]])</f>
        <v>7.0215164086680311</v>
      </c>
      <c r="N1495" s="4">
        <f>LN(Table1[[#This Row],[NV]]/Table1[[#This Row],[NV_MA-3]])</f>
        <v>3.2509265150183722</v>
      </c>
      <c r="O1495" s="7">
        <f>LN(Table1[[#This Row],[NV]]/Table1[[#This Row],[Metcalfe
NV ~ n^2]])</f>
        <v>-3.0594699125354903</v>
      </c>
      <c r="P1495" s="7">
        <f>Table1[[#This Row],[NV_MA-1]]*$M$3</f>
        <v>89369790434.46666</v>
      </c>
    </row>
    <row r="1496" spans="1:16" x14ac:dyDescent="0.2">
      <c r="A1496" s="2">
        <v>42197</v>
      </c>
      <c r="B1496" s="3">
        <v>4477953762.44135</v>
      </c>
      <c r="C1496" s="3">
        <f t="shared" si="138"/>
        <v>3672417214.8055487</v>
      </c>
      <c r="D1496" s="4">
        <f>LN(Table1[[#This Row],[NV]])</f>
        <v>22.222432029576442</v>
      </c>
      <c r="E1496" s="5">
        <v>313443</v>
      </c>
      <c r="F1496" s="5">
        <f t="shared" si="139"/>
        <v>98246514249</v>
      </c>
      <c r="G1496" s="8">
        <f t="shared" si="140"/>
        <v>89043089863.300003</v>
      </c>
      <c r="H1496" s="5">
        <f t="shared" si="141"/>
        <v>3966738.017911484</v>
      </c>
      <c r="I1496" s="5">
        <f t="shared" si="142"/>
        <v>3748158.4631759394</v>
      </c>
      <c r="J1496" s="5">
        <f>Table1[[#This Row],[DAA 
(n)]]^1.5</f>
        <v>175484136.50740451</v>
      </c>
      <c r="K1496" s="5">
        <f t="shared" si="143"/>
        <v>162567977.03240696</v>
      </c>
      <c r="L1496" s="7">
        <f>LN(Table1[[#This Row],[NV]]/Table1[[#This Row],[NV_MA-1]])</f>
        <v>-2.9899542157039356</v>
      </c>
      <c r="M1496" s="7">
        <f>LN(Table1[[#This Row],[NV]]/Table1[[#This Row],[NV_MA-2]])</f>
        <v>7.0856568287338142</v>
      </c>
      <c r="N1496" s="4">
        <f>LN(Table1[[#This Row],[NV]]/Table1[[#This Row],[NV_MA-3]])</f>
        <v>3.3158252371144514</v>
      </c>
      <c r="O1496" s="7">
        <f>LN(Table1[[#This Row],[NV]]/Table1[[#This Row],[Metcalfe
NV ~ n^2]])</f>
        <v>-3.0883135791082861</v>
      </c>
      <c r="P1496" s="7">
        <f>Table1[[#This Row],[NV_MA-1]]*$M$3</f>
        <v>89043089863.300003</v>
      </c>
    </row>
    <row r="1497" spans="1:16" x14ac:dyDescent="0.2">
      <c r="A1497" s="2">
        <v>42196</v>
      </c>
      <c r="B1497" s="3">
        <v>4224450512.3152299</v>
      </c>
      <c r="C1497" s="3">
        <f t="shared" si="138"/>
        <v>3632439502.012495</v>
      </c>
      <c r="D1497" s="4">
        <f>LN(Table1[[#This Row],[NV]])</f>
        <v>22.16415503304075</v>
      </c>
      <c r="E1497" s="5">
        <v>321077</v>
      </c>
      <c r="F1497" s="5">
        <f t="shared" si="139"/>
        <v>103090439929</v>
      </c>
      <c r="G1497" s="8">
        <f t="shared" si="140"/>
        <v>88700808899.03334</v>
      </c>
      <c r="H1497" s="5">
        <f t="shared" si="141"/>
        <v>4071075.3524354282</v>
      </c>
      <c r="I1497" s="5">
        <f t="shared" si="142"/>
        <v>3740512.2305567907</v>
      </c>
      <c r="J1497" s="5">
        <f>Table1[[#This Row],[DAA 
(n)]]^1.5</f>
        <v>181933969.28854042</v>
      </c>
      <c r="K1497" s="5">
        <f t="shared" si="143"/>
        <v>162103182.41417474</v>
      </c>
      <c r="L1497" s="7">
        <f>LN(Table1[[#This Row],[NV]]/Table1[[#This Row],[NV_MA-1]])</f>
        <v>-3.0443798126726609</v>
      </c>
      <c r="M1497" s="7">
        <f>LN(Table1[[#This Row],[NV]]/Table1[[#This Row],[NV_MA-2]])</f>
        <v>7.0294219129862823</v>
      </c>
      <c r="N1497" s="4">
        <f>LN(Table1[[#This Row],[NV]]/Table1[[#This Row],[NV_MA-3]])</f>
        <v>3.2604114141143894</v>
      </c>
      <c r="O1497" s="7">
        <f>LN(Table1[[#This Row],[NV]]/Table1[[#This Row],[Metcalfe
NV ~ n^2]])</f>
        <v>-3.1947174644313701</v>
      </c>
      <c r="P1497" s="7">
        <f>Table1[[#This Row],[NV_MA-1]]*$M$3</f>
        <v>88700808899.03334</v>
      </c>
    </row>
    <row r="1498" spans="1:16" x14ac:dyDescent="0.2">
      <c r="A1498" s="2">
        <v>42195</v>
      </c>
      <c r="B1498" s="3">
        <v>4103255450.2768698</v>
      </c>
      <c r="C1498" s="3">
        <f t="shared" si="138"/>
        <v>3600776871.4336243</v>
      </c>
      <c r="D1498" s="4">
        <f>LN(Table1[[#This Row],[NV]])</f>
        <v>22.135046507858352</v>
      </c>
      <c r="E1498" s="5">
        <v>319210</v>
      </c>
      <c r="F1498" s="5">
        <f t="shared" si="139"/>
        <v>101895024100</v>
      </c>
      <c r="G1498" s="8">
        <f t="shared" si="140"/>
        <v>87908215588.899994</v>
      </c>
      <c r="H1498" s="5">
        <f t="shared" si="141"/>
        <v>4045541.2836309327</v>
      </c>
      <c r="I1498" s="5">
        <f t="shared" si="142"/>
        <v>3722607.1824336769</v>
      </c>
      <c r="J1498" s="5">
        <f>Table1[[#This Row],[DAA 
(n)]]^1.5</f>
        <v>180349412.64933768</v>
      </c>
      <c r="K1498" s="5">
        <f t="shared" si="143"/>
        <v>161020508.32937855</v>
      </c>
      <c r="L1498" s="7">
        <f>LN(Table1[[#This Row],[NV]]/Table1[[#This Row],[NV_MA-1]])</f>
        <v>-3.0645125945867924</v>
      </c>
      <c r="M1498" s="7">
        <f>LN(Table1[[#This Row],[NV]]/Table1[[#This Row],[NV_MA-2]])</f>
        <v>7.0051116716006163</v>
      </c>
      <c r="N1498" s="4">
        <f>LN(Table1[[#This Row],[NV]]/Table1[[#This Row],[NV_MA-3]])</f>
        <v>3.2380042120940589</v>
      </c>
      <c r="O1498" s="7">
        <f>LN(Table1[[#This Row],[NV]]/Table1[[#This Row],[Metcalfe
NV ~ n^2]])</f>
        <v>-3.2121624369173905</v>
      </c>
      <c r="P1498" s="7">
        <f>Table1[[#This Row],[NV_MA-1]]*$M$3</f>
        <v>87908215588.899994</v>
      </c>
    </row>
    <row r="1499" spans="1:16" x14ac:dyDescent="0.2">
      <c r="A1499" s="2">
        <v>42194</v>
      </c>
      <c r="B1499" s="3">
        <v>3874055948.7667198</v>
      </c>
      <c r="C1499" s="3">
        <f t="shared" si="138"/>
        <v>3572654863.1187267</v>
      </c>
      <c r="D1499" s="4">
        <f>LN(Table1[[#This Row],[NV]])</f>
        <v>22.077567843945339</v>
      </c>
      <c r="E1499" s="5">
        <v>333362</v>
      </c>
      <c r="F1499" s="5">
        <f t="shared" si="139"/>
        <v>111130223044</v>
      </c>
      <c r="G1499" s="8">
        <f t="shared" si="140"/>
        <v>88690826604.266663</v>
      </c>
      <c r="H1499" s="5">
        <f t="shared" si="141"/>
        <v>4239359.3087484064</v>
      </c>
      <c r="I1499" s="5">
        <f t="shared" si="142"/>
        <v>3738562.2205294068</v>
      </c>
      <c r="J1499" s="5">
        <f>Table1[[#This Row],[DAA 
(n)]]^1.5</f>
        <v>192474916.3252033</v>
      </c>
      <c r="K1499" s="5">
        <f t="shared" si="143"/>
        <v>162032023.14028126</v>
      </c>
      <c r="L1499" s="7">
        <f>LN(Table1[[#This Row],[NV]]/Table1[[#This Row],[NV_MA-1]])</f>
        <v>-3.1308544564978407</v>
      </c>
      <c r="M1499" s="7">
        <f>LN(Table1[[#This Row],[NV]]/Table1[[#This Row],[NV_MA-2]])</f>
        <v>6.9433561814814659</v>
      </c>
      <c r="N1499" s="4">
        <f>LN(Table1[[#This Row],[NV]]/Table1[[#This Row],[NV_MA-3]])</f>
        <v>3.1742632965781135</v>
      </c>
      <c r="O1499" s="7">
        <f>LN(Table1[[#This Row],[NV]]/Table1[[#This Row],[Metcalfe
NV ~ n^2]])</f>
        <v>-3.3564006872514143</v>
      </c>
      <c r="P1499" s="7">
        <f>Table1[[#This Row],[NV_MA-1]]*$M$3</f>
        <v>88690826604.266663</v>
      </c>
    </row>
    <row r="1500" spans="1:16" x14ac:dyDescent="0.2">
      <c r="A1500" s="2">
        <v>42193</v>
      </c>
      <c r="B1500" s="3">
        <v>3886025324.26159</v>
      </c>
      <c r="C1500" s="3">
        <f t="shared" si="138"/>
        <v>3552512257.1014371</v>
      </c>
      <c r="D1500" s="4">
        <f>LN(Table1[[#This Row],[NV]])</f>
        <v>22.080652704674453</v>
      </c>
      <c r="E1500" s="5">
        <v>317005</v>
      </c>
      <c r="F1500" s="5">
        <f t="shared" si="139"/>
        <v>100492170025</v>
      </c>
      <c r="G1500" s="8">
        <f t="shared" si="140"/>
        <v>87742920972.666672</v>
      </c>
      <c r="H1500" s="5">
        <f t="shared" si="141"/>
        <v>4015398.6190811312</v>
      </c>
      <c r="I1500" s="5">
        <f t="shared" si="142"/>
        <v>3717731.8981294422</v>
      </c>
      <c r="J1500" s="5">
        <f>Table1[[#This Row],[DAA 
(n)]]^1.5</f>
        <v>178483949.86321628</v>
      </c>
      <c r="K1500" s="5">
        <f t="shared" si="143"/>
        <v>160756398.53751418</v>
      </c>
      <c r="L1500" s="7">
        <f>LN(Table1[[#This Row],[NV]]/Table1[[#This Row],[NV_MA-1]])</f>
        <v>-3.1170243186875553</v>
      </c>
      <c r="M1500" s="7">
        <f>LN(Table1[[#This Row],[NV]]/Table1[[#This Row],[NV_MA-2]])</f>
        <v>6.9520283691745961</v>
      </c>
      <c r="N1500" s="4">
        <f>LN(Table1[[#This Row],[NV]]/Table1[[#This Row],[NV_MA-3]])</f>
        <v>3.1852519801077035</v>
      </c>
      <c r="O1500" s="7">
        <f>LN(Table1[[#This Row],[NV]]/Table1[[#This Row],[Metcalfe
NV ~ n^2]])</f>
        <v>-3.2526929465369268</v>
      </c>
      <c r="P1500" s="7">
        <f>Table1[[#This Row],[NV_MA-1]]*$M$3</f>
        <v>87742920972.666672</v>
      </c>
    </row>
    <row r="1501" spans="1:16" x14ac:dyDescent="0.2">
      <c r="A1501" s="2">
        <v>42192</v>
      </c>
      <c r="B1501" s="3">
        <v>3825979032.6740098</v>
      </c>
      <c r="C1501" s="3">
        <f t="shared" si="138"/>
        <v>3531658563.2277756</v>
      </c>
      <c r="D1501" s="4">
        <f>LN(Table1[[#This Row],[NV]])</f>
        <v>22.065080227728341</v>
      </c>
      <c r="E1501" s="5">
        <v>321011</v>
      </c>
      <c r="F1501" s="5">
        <f t="shared" si="139"/>
        <v>103048062121</v>
      </c>
      <c r="G1501" s="8">
        <f t="shared" si="140"/>
        <v>86520612885.96666</v>
      </c>
      <c r="H1501" s="5">
        <f t="shared" si="141"/>
        <v>4070172.5164268957</v>
      </c>
      <c r="I1501" s="5">
        <f t="shared" si="142"/>
        <v>3688640.7292508124</v>
      </c>
      <c r="J1501" s="5">
        <f>Table1[[#This Row],[DAA 
(n)]]^1.5</f>
        <v>181877875.15122461</v>
      </c>
      <c r="K1501" s="5">
        <f t="shared" si="143"/>
        <v>159039573.09165075</v>
      </c>
      <c r="L1501" s="7">
        <f>LN(Table1[[#This Row],[NV]]/Table1[[#This Row],[NV_MA-1]])</f>
        <v>-3.1185682940268769</v>
      </c>
      <c r="M1501" s="7">
        <f>LN(Table1[[#This Row],[NV]]/Table1[[#This Row],[NV_MA-2]])</f>
        <v>6.9443116456317622</v>
      </c>
      <c r="N1501" s="4">
        <f>LN(Table1[[#This Row],[NV]]/Table1[[#This Row],[NV_MA-3]])</f>
        <v>3.1804166111422845</v>
      </c>
      <c r="O1501" s="7">
        <f>LN(Table1[[#This Row],[NV]]/Table1[[#This Row],[Metcalfe
NV ~ n^2]])</f>
        <v>-3.2933811111472484</v>
      </c>
      <c r="P1501" s="7">
        <f>Table1[[#This Row],[NV_MA-1]]*$M$3</f>
        <v>86520612885.96666</v>
      </c>
    </row>
    <row r="1502" spans="1:16" x14ac:dyDescent="0.2">
      <c r="A1502" s="2">
        <v>42191</v>
      </c>
      <c r="B1502" s="3">
        <v>3863384906.0699</v>
      </c>
      <c r="C1502" s="3">
        <f t="shared" si="138"/>
        <v>3510229647.5185976</v>
      </c>
      <c r="D1502" s="4">
        <f>LN(Table1[[#This Row],[NV]])</f>
        <v>22.074809554825563</v>
      </c>
      <c r="E1502" s="5">
        <v>352954</v>
      </c>
      <c r="F1502" s="5">
        <f t="shared" si="139"/>
        <v>124576526116</v>
      </c>
      <c r="G1502" s="8">
        <f t="shared" si="140"/>
        <v>85267446890.066666</v>
      </c>
      <c r="H1502" s="5">
        <f t="shared" si="141"/>
        <v>4508667.2263019932</v>
      </c>
      <c r="I1502" s="5">
        <f t="shared" si="142"/>
        <v>3659160.6938157035</v>
      </c>
      <c r="J1502" s="5">
        <f>Table1[[#This Row],[DAA 
(n)]]^1.5</f>
        <v>209689730.78991386</v>
      </c>
      <c r="K1502" s="5">
        <f t="shared" si="143"/>
        <v>157290442.68854636</v>
      </c>
      <c r="L1502" s="7">
        <f>LN(Table1[[#This Row],[NV]]/Table1[[#This Row],[NV_MA-1]])</f>
        <v>-3.094249032947328</v>
      </c>
      <c r="M1502" s="7">
        <f>LN(Table1[[#This Row],[NV]]/Table1[[#This Row],[NV_MA-2]])</f>
        <v>6.9620651943751408</v>
      </c>
      <c r="N1502" s="4">
        <f>LN(Table1[[#This Row],[NV]]/Table1[[#This Row],[NV_MA-3]])</f>
        <v>3.2012049471391379</v>
      </c>
      <c r="O1502" s="7">
        <f>LN(Table1[[#This Row],[NV]]/Table1[[#This Row],[Metcalfe
NV ~ n^2]])</f>
        <v>-3.4733764767932502</v>
      </c>
      <c r="P1502" s="7">
        <f>Table1[[#This Row],[NV_MA-1]]*$M$3</f>
        <v>85267446890.066666</v>
      </c>
    </row>
    <row r="1503" spans="1:16" x14ac:dyDescent="0.2">
      <c r="A1503" s="2">
        <v>42190</v>
      </c>
      <c r="B1503" s="3">
        <v>3893228194.41293</v>
      </c>
      <c r="C1503" s="3">
        <f t="shared" si="138"/>
        <v>3488356473.1386824</v>
      </c>
      <c r="D1503" s="4">
        <f>LN(Table1[[#This Row],[NV]])</f>
        <v>22.082504520454052</v>
      </c>
      <c r="E1503" s="5">
        <v>307522</v>
      </c>
      <c r="F1503" s="5">
        <f t="shared" si="139"/>
        <v>94569780484</v>
      </c>
      <c r="G1503" s="8">
        <f t="shared" si="140"/>
        <v>83567773613.666672</v>
      </c>
      <c r="H1503" s="5">
        <f t="shared" si="141"/>
        <v>3885940.8354703584</v>
      </c>
      <c r="I1503" s="5">
        <f t="shared" si="142"/>
        <v>3621998.3415987794</v>
      </c>
      <c r="J1503" s="5">
        <f>Table1[[#This Row],[DAA 
(n)]]^1.5</f>
        <v>170535298.49858251</v>
      </c>
      <c r="K1503" s="5">
        <f t="shared" si="143"/>
        <v>155010304.43035838</v>
      </c>
      <c r="L1503" s="7">
        <f>LN(Table1[[#This Row],[NV]]/Table1[[#This Row],[NV_MA-1]])</f>
        <v>-3.0664192791751979</v>
      </c>
      <c r="M1503" s="7">
        <f>LN(Table1[[#This Row],[NV]]/Table1[[#This Row],[NV_MA-2]])</f>
        <v>6.9799680608975789</v>
      </c>
      <c r="N1503" s="4">
        <f>LN(Table1[[#This Row],[NV]]/Table1[[#This Row],[NV_MA-3]])</f>
        <v>3.223502367584381</v>
      </c>
      <c r="O1503" s="7">
        <f>LN(Table1[[#This Row],[NV]]/Table1[[#This Row],[Metcalfe
NV ~ n^2]])</f>
        <v>-3.1900992963158594</v>
      </c>
      <c r="P1503" s="7">
        <f>Table1[[#This Row],[NV_MA-1]]*$M$3</f>
        <v>83567773613.666672</v>
      </c>
    </row>
    <row r="1504" spans="1:16" x14ac:dyDescent="0.2">
      <c r="A1504" s="2">
        <v>42189</v>
      </c>
      <c r="B1504" s="3">
        <v>3737419191.3775501</v>
      </c>
      <c r="C1504" s="3">
        <f t="shared" si="138"/>
        <v>3465251288.4488616</v>
      </c>
      <c r="D1504" s="4">
        <f>LN(Table1[[#This Row],[NV]])</f>
        <v>22.04166115439337</v>
      </c>
      <c r="E1504" s="5">
        <v>271740</v>
      </c>
      <c r="F1504" s="5">
        <f t="shared" si="139"/>
        <v>73842627600</v>
      </c>
      <c r="G1504" s="8">
        <f t="shared" si="140"/>
        <v>82692485614.066666</v>
      </c>
      <c r="H1504" s="5">
        <f t="shared" si="141"/>
        <v>3400174.1973101995</v>
      </c>
      <c r="I1504" s="5">
        <f t="shared" si="142"/>
        <v>3601139.250955808</v>
      </c>
      <c r="J1504" s="5">
        <f>Table1[[#This Row],[DAA 
(n)]]^1.5</f>
        <v>141654493.83631998</v>
      </c>
      <c r="K1504" s="5">
        <f t="shared" si="143"/>
        <v>153779765.60796222</v>
      </c>
      <c r="L1504" s="7">
        <f>LN(Table1[[#This Row],[NV]]/Table1[[#This Row],[NV_MA-1]])</f>
        <v>-3.0967334172629206</v>
      </c>
      <c r="M1504" s="7">
        <f>LN(Table1[[#This Row],[NV]]/Table1[[#This Row],[NV_MA-2]])</f>
        <v>6.9449003424306577</v>
      </c>
      <c r="N1504" s="4">
        <f>LN(Table1[[#This Row],[NV]]/Table1[[#This Row],[NV_MA-3]])</f>
        <v>3.1906291110298768</v>
      </c>
      <c r="O1504" s="7">
        <f>LN(Table1[[#This Row],[NV]]/Table1[[#This Row],[Metcalfe
NV ~ n^2]])</f>
        <v>-2.9835408571632582</v>
      </c>
      <c r="P1504" s="7">
        <f>Table1[[#This Row],[NV_MA-1]]*$M$3</f>
        <v>82692485614.066666</v>
      </c>
    </row>
    <row r="1505" spans="1:16" x14ac:dyDescent="0.2">
      <c r="A1505" s="2">
        <v>42188</v>
      </c>
      <c r="B1505" s="3">
        <v>3673002617.36445</v>
      </c>
      <c r="C1505" s="3">
        <f t="shared" si="138"/>
        <v>3446748721.7217669</v>
      </c>
      <c r="D1505" s="4">
        <f>LN(Table1[[#This Row],[NV]])</f>
        <v>22.024275316379509</v>
      </c>
      <c r="E1505" s="5">
        <v>300150</v>
      </c>
      <c r="F1505" s="5">
        <f t="shared" si="139"/>
        <v>90090022500</v>
      </c>
      <c r="G1505" s="8">
        <f t="shared" si="140"/>
        <v>82672778777.399994</v>
      </c>
      <c r="H1505" s="5">
        <f t="shared" si="141"/>
        <v>3785503.0942482986</v>
      </c>
      <c r="I1505" s="5">
        <f t="shared" si="142"/>
        <v>3600648.3660867927</v>
      </c>
      <c r="J1505" s="5">
        <f>Table1[[#This Row],[DAA 
(n)]]^1.5</f>
        <v>164440020.23040217</v>
      </c>
      <c r="K1505" s="5">
        <f t="shared" si="143"/>
        <v>153751383.98225731</v>
      </c>
      <c r="L1505" s="7">
        <f>LN(Table1[[#This Row],[NV]]/Table1[[#This Row],[NV_MA-1]])</f>
        <v>-3.1138809121539701</v>
      </c>
      <c r="M1505" s="7">
        <f>LN(Table1[[#This Row],[NV]]/Table1[[#This Row],[NV_MA-2]])</f>
        <v>6.9276508274787565</v>
      </c>
      <c r="N1505" s="4">
        <f>LN(Table1[[#This Row],[NV]]/Table1[[#This Row],[NV_MA-3]])</f>
        <v>3.1734278502585038</v>
      </c>
      <c r="O1505" s="7">
        <f>LN(Table1[[#This Row],[NV]]/Table1[[#This Row],[Metcalfe
NV ~ n^2]])</f>
        <v>-3.19979994098047</v>
      </c>
      <c r="P1505" s="7">
        <f>Table1[[#This Row],[NV_MA-1]]*$M$3</f>
        <v>82672778777.399994</v>
      </c>
    </row>
    <row r="1506" spans="1:16" x14ac:dyDescent="0.2">
      <c r="A1506" s="2">
        <v>42187</v>
      </c>
      <c r="B1506" s="3">
        <v>3652758933.8628101</v>
      </c>
      <c r="C1506" s="3">
        <f t="shared" si="138"/>
        <v>3431160805.8815045</v>
      </c>
      <c r="D1506" s="4">
        <f>LN(Table1[[#This Row],[NV]])</f>
        <v>22.018748591304405</v>
      </c>
      <c r="E1506" s="5">
        <v>317013</v>
      </c>
      <c r="F1506" s="5">
        <f t="shared" si="139"/>
        <v>100497242169</v>
      </c>
      <c r="G1506" s="8">
        <f t="shared" si="140"/>
        <v>82583034299.433334</v>
      </c>
      <c r="H1506" s="5">
        <f t="shared" si="141"/>
        <v>4015507.9525646805</v>
      </c>
      <c r="I1506" s="5">
        <f t="shared" si="142"/>
        <v>3598599.0791724944</v>
      </c>
      <c r="J1506" s="5">
        <f>Table1[[#This Row],[DAA 
(n)]]^1.5</f>
        <v>178490706.2894904</v>
      </c>
      <c r="K1506" s="5">
        <f t="shared" si="143"/>
        <v>153628062.24580088</v>
      </c>
      <c r="L1506" s="7">
        <f>LN(Table1[[#This Row],[NV]]/Table1[[#This Row],[NV_MA-1]])</f>
        <v>-3.1183215091816767</v>
      </c>
      <c r="M1506" s="7">
        <f>LN(Table1[[#This Row],[NV]]/Table1[[#This Row],[NV_MA-2]])</f>
        <v>6.9226934082888105</v>
      </c>
      <c r="N1506" s="4">
        <f>LN(Table1[[#This Row],[NV]]/Table1[[#This Row],[NV_MA-3]])</f>
        <v>3.168703532400841</v>
      </c>
      <c r="O1506" s="7">
        <f>LN(Table1[[#This Row],[NV]]/Table1[[#This Row],[Metcalfe
NV ~ n^2]])</f>
        <v>-3.3146475316601456</v>
      </c>
      <c r="P1506" s="7">
        <f>Table1[[#This Row],[NV_MA-1]]*$M$3</f>
        <v>82583034299.433334</v>
      </c>
    </row>
    <row r="1507" spans="1:16" x14ac:dyDescent="0.2">
      <c r="A1507" s="2">
        <v>42186</v>
      </c>
      <c r="B1507" s="3">
        <v>3699019359.3169899</v>
      </c>
      <c r="C1507" s="3">
        <f t="shared" si="138"/>
        <v>3416272129.3559785</v>
      </c>
      <c r="D1507" s="4">
        <f>LN(Table1[[#This Row],[NV]])</f>
        <v>22.03133358344537</v>
      </c>
      <c r="E1507" s="5">
        <v>308546</v>
      </c>
      <c r="F1507" s="5">
        <f t="shared" si="139"/>
        <v>95200634116</v>
      </c>
      <c r="G1507" s="8">
        <f t="shared" si="140"/>
        <v>82232866232.766663</v>
      </c>
      <c r="H1507" s="5">
        <f t="shared" si="141"/>
        <v>3899906.1116150129</v>
      </c>
      <c r="I1507" s="5">
        <f t="shared" si="142"/>
        <v>3590858.2932997514</v>
      </c>
      <c r="J1507" s="5">
        <f>Table1[[#This Row],[DAA 
(n)]]^1.5</f>
        <v>171387790.85441089</v>
      </c>
      <c r="K1507" s="5">
        <f t="shared" si="143"/>
        <v>153155241.59539741</v>
      </c>
      <c r="L1507" s="7">
        <f>LN(Table1[[#This Row],[NV]]/Table1[[#This Row],[NV_MA-1]])</f>
        <v>-3.1014873081668637</v>
      </c>
      <c r="M1507" s="7">
        <f>LN(Table1[[#This Row],[NV]]/Table1[[#This Row],[NV_MA-2]])</f>
        <v>6.9374317726421388</v>
      </c>
      <c r="N1507" s="4">
        <f>LN(Table1[[#This Row],[NV]]/Table1[[#This Row],[NV_MA-3]])</f>
        <v>3.1843709675486918</v>
      </c>
      <c r="O1507" s="7">
        <f>LN(Table1[[#This Row],[NV]]/Table1[[#This Row],[Metcalfe
NV ~ n^2]])</f>
        <v>-3.2479188561585293</v>
      </c>
      <c r="P1507" s="7">
        <f>Table1[[#This Row],[NV_MA-1]]*$M$3</f>
        <v>82232866232.766663</v>
      </c>
    </row>
    <row r="1508" spans="1:16" x14ac:dyDescent="0.2">
      <c r="A1508" s="2">
        <v>42185</v>
      </c>
      <c r="B1508" s="3">
        <v>3781439208.1940198</v>
      </c>
      <c r="C1508" s="3">
        <f t="shared" si="138"/>
        <v>3398846855.2226696</v>
      </c>
      <c r="D1508" s="4">
        <f>LN(Table1[[#This Row],[NV]])</f>
        <v>22.053370517022191</v>
      </c>
      <c r="E1508" s="5">
        <v>312364</v>
      </c>
      <c r="F1508" s="5">
        <f t="shared" si="139"/>
        <v>97571268496</v>
      </c>
      <c r="G1508" s="8">
        <f t="shared" si="140"/>
        <v>82406905336.766663</v>
      </c>
      <c r="H1508" s="5">
        <f t="shared" si="141"/>
        <v>3952005.7299717045</v>
      </c>
      <c r="I1508" s="5">
        <f t="shared" si="142"/>
        <v>3594657.4775070245</v>
      </c>
      <c r="J1508" s="5">
        <f>Table1[[#This Row],[DAA 
(n)]]^1.5</f>
        <v>174578783.68371242</v>
      </c>
      <c r="K1508" s="5">
        <f t="shared" si="143"/>
        <v>153388655.67514428</v>
      </c>
      <c r="L1508" s="7">
        <f>LN(Table1[[#This Row],[NV]]/Table1[[#This Row],[NV_MA-1]])</f>
        <v>-3.0815645559590661</v>
      </c>
      <c r="M1508" s="7">
        <f>LN(Table1[[#This Row],[NV]]/Table1[[#This Row],[NV_MA-2]])</f>
        <v>6.9584112498908448</v>
      </c>
      <c r="N1508" s="4">
        <f>LN(Table1[[#This Row],[NV]]/Table1[[#This Row],[NV_MA-3]])</f>
        <v>3.2048850254334136</v>
      </c>
      <c r="O1508" s="7">
        <f>LN(Table1[[#This Row],[NV]]/Table1[[#This Row],[Metcalfe
NV ~ n^2]])</f>
        <v>-3.2504783898409877</v>
      </c>
      <c r="P1508" s="7">
        <f>Table1[[#This Row],[NV_MA-1]]*$M$3</f>
        <v>82406905336.766663</v>
      </c>
    </row>
    <row r="1509" spans="1:16" x14ac:dyDescent="0.2">
      <c r="A1509" s="2">
        <v>42184</v>
      </c>
      <c r="B1509" s="3">
        <v>3677262511.3425298</v>
      </c>
      <c r="C1509" s="3">
        <f t="shared" si="138"/>
        <v>3381573659.7848573</v>
      </c>
      <c r="D1509" s="4">
        <f>LN(Table1[[#This Row],[NV]])</f>
        <v>22.025434429521805</v>
      </c>
      <c r="E1509" s="5">
        <v>290419</v>
      </c>
      <c r="F1509" s="5">
        <f t="shared" si="139"/>
        <v>84343195561</v>
      </c>
      <c r="G1509" s="8">
        <f t="shared" si="140"/>
        <v>82039886418.366669</v>
      </c>
      <c r="H1509" s="5">
        <f t="shared" si="141"/>
        <v>3653203.8306834982</v>
      </c>
      <c r="I1509" s="5">
        <f t="shared" si="142"/>
        <v>3586415.08461014</v>
      </c>
      <c r="J1509" s="5">
        <f>Table1[[#This Row],[DAA 
(n)]]^1.5</f>
        <v>156508359.23882779</v>
      </c>
      <c r="K1509" s="5">
        <f t="shared" si="143"/>
        <v>152888844.57996032</v>
      </c>
      <c r="L1509" s="7">
        <f>LN(Table1[[#This Row],[NV]]/Table1[[#This Row],[NV_MA-1]])</f>
        <v>-3.1050369561613067</v>
      </c>
      <c r="M1509" s="7">
        <f>LN(Table1[[#This Row],[NV]]/Table1[[#This Row],[NV_MA-2]])</f>
        <v>6.9327707516482446</v>
      </c>
      <c r="N1509" s="4">
        <f>LN(Table1[[#This Row],[NV]]/Table1[[#This Row],[NV_MA-3]])</f>
        <v>3.1802127202118098</v>
      </c>
      <c r="O1509" s="7">
        <f>LN(Table1[[#This Row],[NV]]/Table1[[#This Row],[Metcalfe
NV ~ n^2]])</f>
        <v>-3.132725544057736</v>
      </c>
      <c r="P1509" s="7">
        <f>Table1[[#This Row],[NV_MA-1]]*$M$3</f>
        <v>82039886418.366669</v>
      </c>
    </row>
    <row r="1510" spans="1:16" x14ac:dyDescent="0.2">
      <c r="A1510" s="2">
        <v>42183</v>
      </c>
      <c r="B1510" s="3">
        <v>3567614187.00773</v>
      </c>
      <c r="C1510" s="3">
        <f t="shared" si="138"/>
        <v>3369326848.9752455</v>
      </c>
      <c r="D1510" s="4">
        <f>LN(Table1[[#This Row],[NV]])</f>
        <v>21.995162914373527</v>
      </c>
      <c r="E1510" s="5">
        <v>275010</v>
      </c>
      <c r="F1510" s="5">
        <f t="shared" si="139"/>
        <v>75630500100</v>
      </c>
      <c r="G1510" s="8">
        <f t="shared" si="140"/>
        <v>82268881907.166672</v>
      </c>
      <c r="H1510" s="5">
        <f t="shared" si="141"/>
        <v>3444379.9990239772</v>
      </c>
      <c r="I1510" s="5">
        <f t="shared" si="142"/>
        <v>3591671.4678075816</v>
      </c>
      <c r="J1510" s="5">
        <f>Table1[[#This Row],[DAA 
(n)]]^1.5</f>
        <v>144219082.76126647</v>
      </c>
      <c r="K1510" s="5">
        <f t="shared" si="143"/>
        <v>153204400.45278487</v>
      </c>
      <c r="L1510" s="7">
        <f>LN(Table1[[#This Row],[NV]]/Table1[[#This Row],[NV_MA-1]])</f>
        <v>-3.1380958531322198</v>
      </c>
      <c r="M1510" s="7">
        <f>LN(Table1[[#This Row],[NV]]/Table1[[#This Row],[NV_MA-2]])</f>
        <v>6.9010346723438731</v>
      </c>
      <c r="N1510" s="4">
        <f>LN(Table1[[#This Row],[NV]]/Table1[[#This Row],[NV_MA-3]])</f>
        <v>3.1478793759331287</v>
      </c>
      <c r="O1510" s="7">
        <f>LN(Table1[[#This Row],[NV]]/Table1[[#This Row],[Metcalfe
NV ~ n^2]])</f>
        <v>-3.0539625648743356</v>
      </c>
      <c r="P1510" s="7">
        <f>Table1[[#This Row],[NV_MA-1]]*$M$3</f>
        <v>82268881907.166672</v>
      </c>
    </row>
    <row r="1511" spans="1:16" x14ac:dyDescent="0.2">
      <c r="A1511" s="2">
        <v>42182</v>
      </c>
      <c r="B1511" s="3">
        <v>3602123761.0580101</v>
      </c>
      <c r="C1511" s="3">
        <f t="shared" si="138"/>
        <v>3362536519.0652018</v>
      </c>
      <c r="D1511" s="4">
        <f>LN(Table1[[#This Row],[NV]])</f>
        <v>22.004789442093266</v>
      </c>
      <c r="E1511" s="5">
        <v>290296</v>
      </c>
      <c r="F1511" s="5">
        <f t="shared" si="139"/>
        <v>84271767616</v>
      </c>
      <c r="G1511" s="8">
        <f t="shared" si="140"/>
        <v>82775488533.300003</v>
      </c>
      <c r="H1511" s="5">
        <f t="shared" si="141"/>
        <v>3651533.6298956508</v>
      </c>
      <c r="I1511" s="5">
        <f t="shared" si="142"/>
        <v>3603599.5073430529</v>
      </c>
      <c r="J1511" s="5">
        <f>Table1[[#This Row],[DAA 
(n)]]^1.5</f>
        <v>156408941.72602281</v>
      </c>
      <c r="K1511" s="5">
        <f t="shared" si="143"/>
        <v>153912104.65612078</v>
      </c>
      <c r="L1511" s="7">
        <f>LN(Table1[[#This Row],[NV]]/Table1[[#This Row],[NV_MA-1]])</f>
        <v>-3.1346083802116556</v>
      </c>
      <c r="M1511" s="7">
        <f>LN(Table1[[#This Row],[NV]]/Table1[[#This Row],[NV_MA-2]])</f>
        <v>6.9073456750462912</v>
      </c>
      <c r="N1511" s="4">
        <f>LN(Table1[[#This Row],[NV]]/Table1[[#This Row],[NV_MA-3]])</f>
        <v>3.1528971936407939</v>
      </c>
      <c r="O1511" s="7">
        <f>LN(Table1[[#This Row],[NV]]/Table1[[#This Row],[Metcalfe
NV ~ n^2]])</f>
        <v>-3.1525233000433874</v>
      </c>
      <c r="P1511" s="7">
        <f>Table1[[#This Row],[NV_MA-1]]*$M$3</f>
        <v>82775488533.300003</v>
      </c>
    </row>
    <row r="1512" spans="1:16" x14ac:dyDescent="0.2">
      <c r="A1512" s="2">
        <v>42181</v>
      </c>
      <c r="B1512" s="3">
        <v>3478734335.5327301</v>
      </c>
      <c r="C1512" s="3">
        <f t="shared" si="138"/>
        <v>3354712516.1340632</v>
      </c>
      <c r="D1512" s="4">
        <f>LN(Table1[[#This Row],[NV]])</f>
        <v>21.969934367893117</v>
      </c>
      <c r="E1512" s="5">
        <v>294363</v>
      </c>
      <c r="F1512" s="5">
        <f t="shared" si="139"/>
        <v>86649575769</v>
      </c>
      <c r="G1512" s="8">
        <f t="shared" si="140"/>
        <v>82150741085.066666</v>
      </c>
      <c r="H1512" s="5">
        <f t="shared" si="141"/>
        <v>3706786.3822449003</v>
      </c>
      <c r="I1512" s="5">
        <f t="shared" si="142"/>
        <v>3588140.9159935606</v>
      </c>
      <c r="J1512" s="5">
        <f>Table1[[#This Row],[DAA 
(n)]]^1.5</f>
        <v>159707323.16362393</v>
      </c>
      <c r="K1512" s="5">
        <f t="shared" si="143"/>
        <v>153015707.49123514</v>
      </c>
      <c r="L1512" s="7">
        <f>LN(Table1[[#This Row],[NV]]/Table1[[#This Row],[NV_MA-1]])</f>
        <v>-3.1618873346165954</v>
      </c>
      <c r="M1512" s="7">
        <f>LN(Table1[[#This Row],[NV]]/Table1[[#This Row],[NV_MA-2]])</f>
        <v>6.8767895922578095</v>
      </c>
      <c r="N1512" s="4">
        <f>LN(Table1[[#This Row],[NV]]/Table1[[#This Row],[NV_MA-3]])</f>
        <v>3.1238832304645214</v>
      </c>
      <c r="O1512" s="7">
        <f>LN(Table1[[#This Row],[NV]]/Table1[[#This Row],[Metcalfe
NV ~ n^2]])</f>
        <v>-3.2152035892883255</v>
      </c>
      <c r="P1512" s="7">
        <f>Table1[[#This Row],[NV_MA-1]]*$M$3</f>
        <v>82150741085.066666</v>
      </c>
    </row>
    <row r="1513" spans="1:16" x14ac:dyDescent="0.2">
      <c r="A1513" s="2">
        <v>42180</v>
      </c>
      <c r="B1513" s="3">
        <v>3468922344.1708698</v>
      </c>
      <c r="C1513" s="3">
        <f t="shared" si="138"/>
        <v>3351092270.6412439</v>
      </c>
      <c r="D1513" s="4">
        <f>LN(Table1[[#This Row],[NV]])</f>
        <v>21.967109819030785</v>
      </c>
      <c r="E1513" s="5">
        <v>227584</v>
      </c>
      <c r="F1513" s="5">
        <f t="shared" si="139"/>
        <v>51794477056</v>
      </c>
      <c r="G1513" s="8">
        <f t="shared" si="140"/>
        <v>81484525521.566666</v>
      </c>
      <c r="H1513" s="5">
        <f t="shared" si="141"/>
        <v>2807311.1527716336</v>
      </c>
      <c r="I1513" s="5">
        <f t="shared" si="142"/>
        <v>3571829.6687042364</v>
      </c>
      <c r="J1513" s="5">
        <f>Table1[[#This Row],[DAA 
(n)]]^1.5</f>
        <v>108570687.87804897</v>
      </c>
      <c r="K1513" s="5">
        <f t="shared" si="143"/>
        <v>152065265.3888973</v>
      </c>
      <c r="L1513" s="7">
        <f>LN(Table1[[#This Row],[NV]]/Table1[[#This Row],[NV_MA-1]])</f>
        <v>-3.1565691492336581</v>
      </c>
      <c r="M1513" s="7">
        <f>LN(Table1[[#This Row],[NV]]/Table1[[#This Row],[NV_MA-2]])</f>
        <v>6.8785212843224244</v>
      </c>
      <c r="N1513" s="4">
        <f>LN(Table1[[#This Row],[NV]]/Table1[[#This Row],[NV_MA-3]])</f>
        <v>3.1272894548178658</v>
      </c>
      <c r="O1513" s="7">
        <f>LN(Table1[[#This Row],[NV]]/Table1[[#This Row],[Metcalfe
NV ~ n^2]])</f>
        <v>-2.7034395409561482</v>
      </c>
      <c r="P1513" s="7">
        <f>Table1[[#This Row],[NV_MA-1]]*$M$3</f>
        <v>81484525521.566666</v>
      </c>
    </row>
    <row r="1514" spans="1:16" x14ac:dyDescent="0.2">
      <c r="A1514" s="2">
        <v>42179</v>
      </c>
      <c r="B1514" s="3">
        <v>3440865164.0013599</v>
      </c>
      <c r="C1514" s="3">
        <f t="shared" si="138"/>
        <v>3347578949.5472741</v>
      </c>
      <c r="D1514" s="4">
        <f>LN(Table1[[#This Row],[NV]])</f>
        <v>21.958988777873788</v>
      </c>
      <c r="E1514" s="5">
        <v>267900</v>
      </c>
      <c r="F1514" s="5">
        <f t="shared" si="139"/>
        <v>71770410000</v>
      </c>
      <c r="G1514" s="8">
        <f t="shared" si="140"/>
        <v>82270925898.233337</v>
      </c>
      <c r="H1514" s="5">
        <f t="shared" si="141"/>
        <v>3348313.0699772104</v>
      </c>
      <c r="I1514" s="5">
        <f t="shared" si="142"/>
        <v>3592865.1453377381</v>
      </c>
      <c r="J1514" s="5">
        <f>Table1[[#This Row],[DAA 
(n)]]^1.5</f>
        <v>138662514.18101454</v>
      </c>
      <c r="K1514" s="5">
        <f t="shared" si="143"/>
        <v>153241907.92868116</v>
      </c>
      <c r="L1514" s="7">
        <f>LN(Table1[[#This Row],[NV]]/Table1[[#This Row],[NV_MA-1]])</f>
        <v>-3.1742948345748809</v>
      </c>
      <c r="M1514" s="7">
        <f>LN(Table1[[#This Row],[NV]]/Table1[[#This Row],[NV_MA-2]])</f>
        <v>6.8645282450909768</v>
      </c>
      <c r="N1514" s="4">
        <f>LN(Table1[[#This Row],[NV]]/Table1[[#This Row],[NV_MA-3]])</f>
        <v>3.1114604495628146</v>
      </c>
      <c r="O1514" s="7">
        <f>LN(Table1[[#This Row],[NV]]/Table1[[#This Row],[Metcalfe
NV ~ n^2]])</f>
        <v>-3.0377493331916119</v>
      </c>
      <c r="P1514" s="7">
        <f>Table1[[#This Row],[NV_MA-1]]*$M$3</f>
        <v>82270925898.233337</v>
      </c>
    </row>
    <row r="1515" spans="1:16" x14ac:dyDescent="0.2">
      <c r="A1515" s="2">
        <v>42178</v>
      </c>
      <c r="B1515" s="3">
        <v>3493335248.1509099</v>
      </c>
      <c r="C1515" s="3">
        <f t="shared" si="138"/>
        <v>3345070570.4862843</v>
      </c>
      <c r="D1515" s="4">
        <f>LN(Table1[[#This Row],[NV]])</f>
        <v>21.974122775305851</v>
      </c>
      <c r="E1515" s="5">
        <v>303390</v>
      </c>
      <c r="F1515" s="5">
        <f t="shared" si="139"/>
        <v>92045492100</v>
      </c>
      <c r="G1515" s="8">
        <f t="shared" si="140"/>
        <v>82170591474.366669</v>
      </c>
      <c r="H1515" s="5">
        <f t="shared" si="141"/>
        <v>3829623.5208363608</v>
      </c>
      <c r="I1515" s="5">
        <f t="shared" si="142"/>
        <v>3590312.3740470773</v>
      </c>
      <c r="J1515" s="5">
        <f>Table1[[#This Row],[DAA 
(n)]]^1.5</f>
        <v>167109789.80364642</v>
      </c>
      <c r="K1515" s="5">
        <f t="shared" si="143"/>
        <v>153095745.33784178</v>
      </c>
      <c r="L1515" s="7">
        <f>LN(Table1[[#This Row],[NV]]/Table1[[#This Row],[NV_MA-1]])</f>
        <v>-3.1579405317367297</v>
      </c>
      <c r="M1515" s="7">
        <f>LN(Table1[[#This Row],[NV]]/Table1[[#This Row],[NV_MA-2]])</f>
        <v>6.8803730063573552</v>
      </c>
      <c r="N1515" s="4">
        <f>LN(Table1[[#This Row],[NV]]/Table1[[#This Row],[NV_MA-3]])</f>
        <v>3.1275487051500344</v>
      </c>
      <c r="O1515" s="7">
        <f>LN(Table1[[#This Row],[NV]]/Table1[[#This Row],[Metcalfe
NV ~ n^2]])</f>
        <v>-3.2714259958228018</v>
      </c>
      <c r="P1515" s="7">
        <f>Table1[[#This Row],[NV_MA-1]]*$M$3</f>
        <v>82170591474.366669</v>
      </c>
    </row>
    <row r="1516" spans="1:16" x14ac:dyDescent="0.2">
      <c r="A1516" s="2">
        <v>42177</v>
      </c>
      <c r="B1516" s="3">
        <v>3533001756.5755901</v>
      </c>
      <c r="C1516" s="3">
        <f t="shared" si="138"/>
        <v>3342540212.0532846</v>
      </c>
      <c r="D1516" s="4">
        <f>LN(Table1[[#This Row],[NV]])</f>
        <v>21.985413702514236</v>
      </c>
      <c r="E1516" s="5">
        <v>264629</v>
      </c>
      <c r="F1516" s="5">
        <f t="shared" si="139"/>
        <v>70028507641</v>
      </c>
      <c r="G1516" s="8">
        <f t="shared" si="140"/>
        <v>81753490411.866669</v>
      </c>
      <c r="H1516" s="5">
        <f t="shared" si="141"/>
        <v>3304179.9556639502</v>
      </c>
      <c r="I1516" s="5">
        <f t="shared" si="142"/>
        <v>3580631.8576195883</v>
      </c>
      <c r="J1516" s="5">
        <f>Table1[[#This Row],[DAA 
(n)]]^1.5</f>
        <v>136130723.74938056</v>
      </c>
      <c r="K1516" s="5">
        <f t="shared" si="143"/>
        <v>152517562.47969547</v>
      </c>
      <c r="L1516" s="7">
        <f>LN(Table1[[#This Row],[NV]]/Table1[[#This Row],[NV_MA-1]])</f>
        <v>-3.141560639467706</v>
      </c>
      <c r="M1516" s="7">
        <f>LN(Table1[[#This Row],[NV]]/Table1[[#This Row],[NV_MA-2]])</f>
        <v>6.8943638631692501</v>
      </c>
      <c r="N1516" s="4">
        <f>LN(Table1[[#This Row],[NV]]/Table1[[#This Row],[NV_MA-3]])</f>
        <v>3.1426233913320547</v>
      </c>
      <c r="O1516" s="7">
        <f>LN(Table1[[#This Row],[NV]]/Table1[[#This Row],[Metcalfe
NV ~ n^2]])</f>
        <v>-2.9867545455912268</v>
      </c>
      <c r="P1516" s="7">
        <f>Table1[[#This Row],[NV_MA-1]]*$M$3</f>
        <v>81753490411.866669</v>
      </c>
    </row>
    <row r="1517" spans="1:16" x14ac:dyDescent="0.2">
      <c r="A1517" s="2">
        <v>42176</v>
      </c>
      <c r="B1517" s="3">
        <v>3493198059.1424999</v>
      </c>
      <c r="C1517" s="3">
        <f t="shared" si="138"/>
        <v>3337831115.7843947</v>
      </c>
      <c r="D1517" s="4">
        <f>LN(Table1[[#This Row],[NV]])</f>
        <v>21.974083502893514</v>
      </c>
      <c r="E1517" s="5">
        <v>279335</v>
      </c>
      <c r="F1517" s="5">
        <f t="shared" si="139"/>
        <v>78028042225</v>
      </c>
      <c r="G1517" s="8">
        <f t="shared" si="140"/>
        <v>81071314369.96666</v>
      </c>
      <c r="H1517" s="5">
        <f t="shared" si="141"/>
        <v>3502907.5649691704</v>
      </c>
      <c r="I1517" s="5">
        <f t="shared" si="142"/>
        <v>3561868.3887586752</v>
      </c>
      <c r="J1517" s="5">
        <f>Table1[[#This Row],[DAA 
(n)]]^1.5</f>
        <v>147634559.55473432</v>
      </c>
      <c r="K1517" s="5">
        <f t="shared" si="143"/>
        <v>151481325.66594952</v>
      </c>
      <c r="L1517" s="7">
        <f>LN(Table1[[#This Row],[NV]]/Table1[[#This Row],[NV_MA-1]])</f>
        <v>-3.1445115256997576</v>
      </c>
      <c r="M1517" s="7">
        <f>LN(Table1[[#This Row],[NV]]/Table1[[#This Row],[NV_MA-2]])</f>
        <v>6.888287709436506</v>
      </c>
      <c r="N1517" s="4">
        <f>LN(Table1[[#This Row],[NV]]/Table1[[#This Row],[NV_MA-3]])</f>
        <v>3.1381105905083397</v>
      </c>
      <c r="O1517" s="7">
        <f>LN(Table1[[#This Row],[NV]]/Table1[[#This Row],[Metcalfe
NV ~ n^2]])</f>
        <v>-3.106250611837333</v>
      </c>
      <c r="P1517" s="7">
        <f>Table1[[#This Row],[NV_MA-1]]*$M$3</f>
        <v>81071314369.96666</v>
      </c>
    </row>
    <row r="1518" spans="1:16" x14ac:dyDescent="0.2">
      <c r="A1518" s="2">
        <v>42175</v>
      </c>
      <c r="B1518" s="3">
        <v>3510771420.4449</v>
      </c>
      <c r="C1518" s="3">
        <f t="shared" si="138"/>
        <v>3335069781.6857738</v>
      </c>
      <c r="D1518" s="4">
        <f>LN(Table1[[#This Row],[NV]])</f>
        <v>21.979101628181091</v>
      </c>
      <c r="E1518" s="5">
        <v>259541</v>
      </c>
      <c r="F1518" s="5">
        <f t="shared" si="139"/>
        <v>67361530681</v>
      </c>
      <c r="G1518" s="8">
        <f t="shared" si="140"/>
        <v>80523572769.96666</v>
      </c>
      <c r="H1518" s="5">
        <f t="shared" si="141"/>
        <v>3235611.9894521027</v>
      </c>
      <c r="I1518" s="5">
        <f t="shared" si="142"/>
        <v>3547869.3574685692</v>
      </c>
      <c r="J1518" s="5">
        <f>Table1[[#This Row],[DAA 
(n)]]^1.5</f>
        <v>132223594.8478086</v>
      </c>
      <c r="K1518" s="5">
        <f t="shared" si="143"/>
        <v>150681547.80300599</v>
      </c>
      <c r="L1518" s="7">
        <f>LN(Table1[[#This Row],[NV]]/Table1[[#This Row],[NV_MA-1]])</f>
        <v>-3.1327141797642462</v>
      </c>
      <c r="M1518" s="7">
        <f>LN(Table1[[#This Row],[NV]]/Table1[[#This Row],[NV_MA-2]])</f>
        <v>6.8972438279049717</v>
      </c>
      <c r="N1518" s="4">
        <f>LN(Table1[[#This Row],[NV]]/Table1[[#This Row],[NV_MA-3]])</f>
        <v>3.1484224153259697</v>
      </c>
      <c r="O1518" s="7">
        <f>LN(Table1[[#This Row],[NV]]/Table1[[#This Row],[Metcalfe
NV ~ n^2]])</f>
        <v>-2.9542383023277887</v>
      </c>
      <c r="P1518" s="7">
        <f>Table1[[#This Row],[NV_MA-1]]*$M$3</f>
        <v>80523572769.96666</v>
      </c>
    </row>
    <row r="1519" spans="1:16" x14ac:dyDescent="0.2">
      <c r="A1519" s="2">
        <v>42174</v>
      </c>
      <c r="B1519" s="3">
        <v>3498814572.86274</v>
      </c>
      <c r="C1519" s="3">
        <f t="shared" si="138"/>
        <v>3329439548.8959889</v>
      </c>
      <c r="D1519" s="4">
        <f>LN(Table1[[#This Row],[NV]])</f>
        <v>21.975690054604403</v>
      </c>
      <c r="E1519" s="5">
        <v>291461</v>
      </c>
      <c r="F1519" s="5">
        <f t="shared" si="139"/>
        <v>84949514521</v>
      </c>
      <c r="G1519" s="8">
        <f t="shared" si="140"/>
        <v>80140720985.96666</v>
      </c>
      <c r="H1519" s="5">
        <f t="shared" si="141"/>
        <v>3667355.099104167</v>
      </c>
      <c r="I1519" s="5">
        <f t="shared" si="142"/>
        <v>3537508.6056162985</v>
      </c>
      <c r="J1519" s="5">
        <f>Table1[[#This Row],[DAA 
(n)]]^1.5</f>
        <v>157351423.41842696</v>
      </c>
      <c r="K1519" s="5">
        <f t="shared" si="143"/>
        <v>150104966.2215701</v>
      </c>
      <c r="L1519" s="7">
        <f>LN(Table1[[#This Row],[NV]]/Table1[[#This Row],[NV_MA-1]])</f>
        <v>-3.131359884090104</v>
      </c>
      <c r="M1519" s="7">
        <f>LN(Table1[[#This Row],[NV]]/Table1[[#This Row],[NV_MA-2]])</f>
        <v>6.8967568009906799</v>
      </c>
      <c r="N1519" s="4">
        <f>LN(Table1[[#This Row],[NV]]/Table1[[#This Row],[NV_MA-3]])</f>
        <v>3.1488446724616361</v>
      </c>
      <c r="O1519" s="7">
        <f>LN(Table1[[#This Row],[NV]]/Table1[[#This Row],[Metcalfe
NV ~ n^2]])</f>
        <v>-3.1896329155642773</v>
      </c>
      <c r="P1519" s="7">
        <f>Table1[[#This Row],[NV_MA-1]]*$M$3</f>
        <v>80140720985.96666</v>
      </c>
    </row>
    <row r="1520" spans="1:16" x14ac:dyDescent="0.2">
      <c r="A1520" s="2">
        <v>42173</v>
      </c>
      <c r="B1520" s="3">
        <v>3558055843.2596898</v>
      </c>
      <c r="C1520" s="3">
        <f t="shared" si="138"/>
        <v>3323532809.6035914</v>
      </c>
      <c r="D1520" s="4">
        <f>LN(Table1[[#This Row],[NV]])</f>
        <v>21.992480121193275</v>
      </c>
      <c r="E1520" s="5">
        <v>287336</v>
      </c>
      <c r="F1520" s="5">
        <f t="shared" si="139"/>
        <v>82561976896</v>
      </c>
      <c r="G1520" s="8">
        <f t="shared" si="140"/>
        <v>79411882487.133331</v>
      </c>
      <c r="H1520" s="5">
        <f t="shared" si="141"/>
        <v>3611355.9493953353</v>
      </c>
      <c r="I1520" s="5">
        <f t="shared" si="142"/>
        <v>3519362.2766525308</v>
      </c>
      <c r="J1520" s="5">
        <f>Table1[[#This Row],[DAA 
(n)]]^1.5</f>
        <v>154022817.11937681</v>
      </c>
      <c r="K1520" s="5">
        <f t="shared" si="143"/>
        <v>149055769.40348127</v>
      </c>
      <c r="L1520" s="7">
        <f>LN(Table1[[#This Row],[NV]]/Table1[[#This Row],[NV_MA-1]])</f>
        <v>-3.1054337262996032</v>
      </c>
      <c r="M1520" s="7">
        <f>LN(Table1[[#This Row],[NV]]/Table1[[#This Row],[NV_MA-2]])</f>
        <v>6.9186897614380483</v>
      </c>
      <c r="N1520" s="4">
        <f>LN(Table1[[#This Row],[NV]]/Table1[[#This Row],[NV_MA-3]])</f>
        <v>3.1726490360145245</v>
      </c>
      <c r="O1520" s="7">
        <f>LN(Table1[[#This Row],[NV]]/Table1[[#This Row],[Metcalfe
NV ~ n^2]])</f>
        <v>-3.1443349621609524</v>
      </c>
      <c r="P1520" s="7">
        <f>Table1[[#This Row],[NV_MA-1]]*$M$3</f>
        <v>79411882487.133331</v>
      </c>
    </row>
    <row r="1521" spans="1:16" x14ac:dyDescent="0.2">
      <c r="A1521" s="2">
        <v>42172</v>
      </c>
      <c r="B1521" s="3">
        <v>3542183372.3240099</v>
      </c>
      <c r="C1521" s="3">
        <f t="shared" si="138"/>
        <v>3314575717.7831068</v>
      </c>
      <c r="D1521" s="4">
        <f>LN(Table1[[#This Row],[NV]])</f>
        <v>21.988009145809453</v>
      </c>
      <c r="E1521" s="5">
        <v>322275</v>
      </c>
      <c r="F1521" s="5">
        <f t="shared" si="139"/>
        <v>103861175625</v>
      </c>
      <c r="G1521" s="8">
        <f t="shared" si="140"/>
        <v>78882075137.300003</v>
      </c>
      <c r="H1521" s="5">
        <f t="shared" si="141"/>
        <v>4087465.549271001</v>
      </c>
      <c r="I1521" s="5">
        <f t="shared" si="142"/>
        <v>3506236.0822343859</v>
      </c>
      <c r="J1521" s="5">
        <f>Table1[[#This Row],[DAA 
(n)]]^1.5</f>
        <v>182953164.4288967</v>
      </c>
      <c r="K1521" s="5">
        <f t="shared" si="143"/>
        <v>148295039.49463016</v>
      </c>
      <c r="L1521" s="7">
        <f>LN(Table1[[#This Row],[NV]]/Table1[[#This Row],[NV_MA-1]])</f>
        <v>-3.1032107086068521</v>
      </c>
      <c r="M1521" s="7">
        <f>LN(Table1[[#This Row],[NV]]/Table1[[#This Row],[NV_MA-2]])</f>
        <v>6.9179554669804064</v>
      </c>
      <c r="N1521" s="4">
        <f>LN(Table1[[#This Row],[NV]]/Table1[[#This Row],[NV_MA-3]])</f>
        <v>3.1732947883866203</v>
      </c>
      <c r="O1521" s="7">
        <f>LN(Table1[[#This Row],[NV]]/Table1[[#This Row],[Metcalfe
NV ~ n^2]])</f>
        <v>-3.3783118488131572</v>
      </c>
      <c r="P1521" s="7">
        <f>Table1[[#This Row],[NV_MA-1]]*$M$3</f>
        <v>78882075137.300003</v>
      </c>
    </row>
    <row r="1522" spans="1:16" x14ac:dyDescent="0.2">
      <c r="A1522" s="2">
        <v>42171</v>
      </c>
      <c r="B1522" s="3">
        <v>3590663484.0507898</v>
      </c>
      <c r="C1522" s="3">
        <f t="shared" si="138"/>
        <v>3306552316.5032964</v>
      </c>
      <c r="D1522" s="4">
        <f>LN(Table1[[#This Row],[NV]])</f>
        <v>22.001602836869331</v>
      </c>
      <c r="E1522" s="5">
        <v>276646</v>
      </c>
      <c r="F1522" s="5">
        <f t="shared" si="139"/>
        <v>76533009316</v>
      </c>
      <c r="G1522" s="8">
        <f t="shared" si="140"/>
        <v>77329458557.933334</v>
      </c>
      <c r="H1522" s="5">
        <f t="shared" si="141"/>
        <v>3466511.0402245829</v>
      </c>
      <c r="I1522" s="5">
        <f t="shared" si="142"/>
        <v>3468798.9774401798</v>
      </c>
      <c r="J1522" s="5">
        <f>Table1[[#This Row],[DAA 
(n)]]^1.5</f>
        <v>145507906.64164627</v>
      </c>
      <c r="K1522" s="5">
        <f t="shared" si="143"/>
        <v>146099579.83385813</v>
      </c>
      <c r="L1522" s="7">
        <f>LN(Table1[[#This Row],[NV]]/Table1[[#This Row],[NV_MA-1]])</f>
        <v>-3.0697379769656807</v>
      </c>
      <c r="M1522" s="7">
        <f>LN(Table1[[#This Row],[NV]]/Table1[[#This Row],[NV_MA-2]])</f>
        <v>6.9422838608697353</v>
      </c>
      <c r="N1522" s="4">
        <f>LN(Table1[[#This Row],[NV]]/Table1[[#This Row],[NV_MA-3]])</f>
        <v>3.2018038360330436</v>
      </c>
      <c r="O1522" s="7">
        <f>LN(Table1[[#This Row],[NV]]/Table1[[#This Row],[Metcalfe
NV ~ n^2]])</f>
        <v>-3.0593851421694622</v>
      </c>
      <c r="P1522" s="7">
        <f>Table1[[#This Row],[NV_MA-1]]*$M$3</f>
        <v>77329458557.933334</v>
      </c>
    </row>
    <row r="1523" spans="1:16" x14ac:dyDescent="0.2">
      <c r="A1523" s="2">
        <v>42170</v>
      </c>
      <c r="B1523" s="3">
        <v>3380869346.47048</v>
      </c>
      <c r="C1523" s="3">
        <f t="shared" si="138"/>
        <v>3298812403.1007104</v>
      </c>
      <c r="D1523" s="4">
        <f>LN(Table1[[#This Row],[NV]])</f>
        <v>21.941398716468068</v>
      </c>
      <c r="E1523" s="5">
        <v>318865</v>
      </c>
      <c r="F1523" s="5">
        <f t="shared" si="139"/>
        <v>101674888225</v>
      </c>
      <c r="G1523" s="8">
        <f t="shared" si="140"/>
        <v>77095701143.699997</v>
      </c>
      <c r="H1523" s="5">
        <f t="shared" si="141"/>
        <v>4040824.07659199</v>
      </c>
      <c r="I1523" s="5">
        <f t="shared" si="142"/>
        <v>3462955.5458802963</v>
      </c>
      <c r="J1523" s="5">
        <f>Table1[[#This Row],[DAA 
(n)]]^1.5</f>
        <v>180057111.03387326</v>
      </c>
      <c r="K1523" s="5">
        <f t="shared" si="143"/>
        <v>145762285.92021456</v>
      </c>
      <c r="L1523" s="7">
        <f>LN(Table1[[#This Row],[NV]]/Table1[[#This Row],[NV_MA-1]])</f>
        <v>-3.1269146426021037</v>
      </c>
      <c r="M1523" s="7">
        <f>LN(Table1[[#This Row],[NV]]/Table1[[#This Row],[NV_MA-2]])</f>
        <v>6.8837657300471333</v>
      </c>
      <c r="N1523" s="4">
        <f>LN(Table1[[#This Row],[NV]]/Table1[[#This Row],[NV_MA-3]])</f>
        <v>3.1439110423474554</v>
      </c>
      <c r="O1523" s="7">
        <f>LN(Table1[[#This Row],[NV]]/Table1[[#This Row],[Metcalfe
NV ~ n^2]])</f>
        <v>-3.4036474729349075</v>
      </c>
      <c r="P1523" s="7">
        <f>Table1[[#This Row],[NV_MA-1]]*$M$3</f>
        <v>77095701143.699997</v>
      </c>
    </row>
    <row r="1524" spans="1:16" x14ac:dyDescent="0.2">
      <c r="A1524" s="2">
        <v>42169</v>
      </c>
      <c r="B1524" s="3">
        <v>3318868030.2262998</v>
      </c>
      <c r="C1524" s="3">
        <f t="shared" si="138"/>
        <v>3297487997.7589283</v>
      </c>
      <c r="D1524" s="4">
        <f>LN(Table1[[#This Row],[NV]])</f>
        <v>21.922889606985407</v>
      </c>
      <c r="E1524" s="5">
        <v>292633</v>
      </c>
      <c r="F1524" s="5">
        <f t="shared" si="139"/>
        <v>85634072689</v>
      </c>
      <c r="G1524" s="8">
        <f t="shared" si="140"/>
        <v>75955730773.566666</v>
      </c>
      <c r="H1524" s="5">
        <f t="shared" si="141"/>
        <v>3683276.3315896061</v>
      </c>
      <c r="I1524" s="5">
        <f t="shared" si="142"/>
        <v>3436213.9016625513</v>
      </c>
      <c r="J1524" s="5">
        <f>Table1[[#This Row],[DAA 
(n)]]^1.5</f>
        <v>158301470.59708664</v>
      </c>
      <c r="K1524" s="5">
        <f t="shared" si="143"/>
        <v>144173440.53638878</v>
      </c>
      <c r="L1524" s="7">
        <f>LN(Table1[[#This Row],[NV]]/Table1[[#This Row],[NV_MA-1]])</f>
        <v>-3.1305269107127405</v>
      </c>
      <c r="M1524" s="7">
        <f>LN(Table1[[#This Row],[NV]]/Table1[[#This Row],[NV_MA-2]])</f>
        <v>6.8730087937335806</v>
      </c>
      <c r="N1524" s="4">
        <f>LN(Table1[[#This Row],[NV]]/Table1[[#This Row],[NV_MA-3]])</f>
        <v>3.1363620260415588</v>
      </c>
      <c r="O1524" s="7">
        <f>LN(Table1[[#This Row],[NV]]/Table1[[#This Row],[Metcalfe
NV ~ n^2]])</f>
        <v>-3.2504594793418762</v>
      </c>
      <c r="P1524" s="7">
        <f>Table1[[#This Row],[NV_MA-1]]*$M$3</f>
        <v>75955730773.566666</v>
      </c>
    </row>
    <row r="1525" spans="1:16" x14ac:dyDescent="0.2">
      <c r="A1525" s="2">
        <v>42168</v>
      </c>
      <c r="B1525" s="3">
        <v>3325260566.2108898</v>
      </c>
      <c r="C1525" s="3">
        <f t="shared" si="138"/>
        <v>3298994018.9477115</v>
      </c>
      <c r="D1525" s="4">
        <f>LN(Table1[[#This Row],[NV]])</f>
        <v>21.924813873761504</v>
      </c>
      <c r="E1525" s="5">
        <v>282673</v>
      </c>
      <c r="F1525" s="5">
        <f t="shared" si="139"/>
        <v>79904024929</v>
      </c>
      <c r="G1525" s="8">
        <f t="shared" si="140"/>
        <v>75053604756.233337</v>
      </c>
      <c r="H1525" s="5">
        <f t="shared" si="141"/>
        <v>3548124.5078665256</v>
      </c>
      <c r="I1525" s="5">
        <f t="shared" si="142"/>
        <v>3413443.8194296262</v>
      </c>
      <c r="J1525" s="5">
        <f>Table1[[#This Row],[DAA 
(n)]]^1.5</f>
        <v>150288756.86076874</v>
      </c>
      <c r="K1525" s="5">
        <f t="shared" si="143"/>
        <v>142865319.91590384</v>
      </c>
      <c r="L1525" s="7">
        <f>LN(Table1[[#This Row],[NV]]/Table1[[#This Row],[NV_MA-1]])</f>
        <v>-3.1166545515064228</v>
      </c>
      <c r="M1525" s="7">
        <f>LN(Table1[[#This Row],[NV]]/Table1[[#This Row],[NV_MA-2]])</f>
        <v>6.8815816164043175</v>
      </c>
      <c r="N1525" s="4">
        <f>LN(Table1[[#This Row],[NV]]/Table1[[#This Row],[NV_MA-3]])</f>
        <v>3.1474009480971907</v>
      </c>
      <c r="O1525" s="7">
        <f>LN(Table1[[#This Row],[NV]]/Table1[[#This Row],[Metcalfe
NV ~ n^2]])</f>
        <v>-3.1792781892691067</v>
      </c>
      <c r="P1525" s="7">
        <f>Table1[[#This Row],[NV_MA-1]]*$M$3</f>
        <v>75053604756.233337</v>
      </c>
    </row>
    <row r="1526" spans="1:16" x14ac:dyDescent="0.2">
      <c r="A1526" s="2">
        <v>42167</v>
      </c>
      <c r="B1526" s="3">
        <v>3278622378.6497302</v>
      </c>
      <c r="C1526" s="3">
        <f t="shared" si="138"/>
        <v>3300005037.6174364</v>
      </c>
      <c r="D1526" s="4">
        <f>LN(Table1[[#This Row],[NV]])</f>
        <v>21.910689164605795</v>
      </c>
      <c r="E1526" s="5">
        <v>296611</v>
      </c>
      <c r="F1526" s="5">
        <f t="shared" si="139"/>
        <v>87978085321</v>
      </c>
      <c r="G1526" s="8">
        <f t="shared" si="140"/>
        <v>74331588844.233337</v>
      </c>
      <c r="H1526" s="5">
        <f t="shared" si="141"/>
        <v>3737351.0393370297</v>
      </c>
      <c r="I1526" s="5">
        <f t="shared" si="142"/>
        <v>3394876.9561278126</v>
      </c>
      <c r="J1526" s="5">
        <f>Table1[[#This Row],[DAA 
(n)]]^1.5</f>
        <v>161540297.96043822</v>
      </c>
      <c r="K1526" s="5">
        <f t="shared" si="143"/>
        <v>141807673.52201483</v>
      </c>
      <c r="L1526" s="7">
        <f>LN(Table1[[#This Row],[NV]]/Table1[[#This Row],[NV_MA-1]])</f>
        <v>-3.1211126863940071</v>
      </c>
      <c r="M1526" s="7">
        <f>LN(Table1[[#This Row],[NV]]/Table1[[#This Row],[NV_MA-2]])</f>
        <v>6.8729110889598646</v>
      </c>
      <c r="N1526" s="4">
        <f>LN(Table1[[#This Row],[NV]]/Table1[[#This Row],[NV_MA-3]])</f>
        <v>3.1407068789017769</v>
      </c>
      <c r="O1526" s="7">
        <f>LN(Table1[[#This Row],[NV]]/Table1[[#This Row],[Metcalfe
NV ~ n^2]])</f>
        <v>-3.2896644253624099</v>
      </c>
      <c r="P1526" s="7">
        <f>Table1[[#This Row],[NV_MA-1]]*$M$3</f>
        <v>74331588844.233337</v>
      </c>
    </row>
    <row r="1527" spans="1:16" x14ac:dyDescent="0.2">
      <c r="A1527" s="2">
        <v>42166</v>
      </c>
      <c r="B1527" s="3">
        <v>3274571594.94911</v>
      </c>
      <c r="C1527" s="3">
        <f t="shared" si="138"/>
        <v>3302352119.960587</v>
      </c>
      <c r="D1527" s="4">
        <f>LN(Table1[[#This Row],[NV]])</f>
        <v>21.909452886774599</v>
      </c>
      <c r="E1527" s="5">
        <v>281625</v>
      </c>
      <c r="F1527" s="5">
        <f t="shared" si="139"/>
        <v>79312640625</v>
      </c>
      <c r="G1527" s="8">
        <f t="shared" si="140"/>
        <v>73522157988.233337</v>
      </c>
      <c r="H1527" s="5">
        <f t="shared" si="141"/>
        <v>3533923.908741991</v>
      </c>
      <c r="I1527" s="5">
        <f t="shared" si="142"/>
        <v>3374940.7027529273</v>
      </c>
      <c r="J1527" s="5">
        <f>Table1[[#This Row],[DAA 
(n)]]^1.5</f>
        <v>149453746.7446554</v>
      </c>
      <c r="K1527" s="5">
        <f t="shared" si="143"/>
        <v>140649279.85741749</v>
      </c>
      <c r="L1527" s="7">
        <f>LN(Table1[[#This Row],[NV]]/Table1[[#This Row],[NV_MA-1]])</f>
        <v>-3.1113997801855513</v>
      </c>
      <c r="M1527" s="7">
        <f>LN(Table1[[#This Row],[NV]]/Table1[[#This Row],[NV_MA-2]])</f>
        <v>6.8775645741948654</v>
      </c>
      <c r="N1527" s="4">
        <f>LN(Table1[[#This Row],[NV]]/Table1[[#This Row],[NV_MA-3]])</f>
        <v>3.1476729139912454</v>
      </c>
      <c r="O1527" s="7">
        <f>LN(Table1[[#This Row],[NV]]/Table1[[#This Row],[Metcalfe
NV ~ n^2]])</f>
        <v>-3.1872104686944929</v>
      </c>
      <c r="P1527" s="7">
        <f>Table1[[#This Row],[NV_MA-1]]*$M$3</f>
        <v>73522157988.233337</v>
      </c>
    </row>
    <row r="1528" spans="1:16" x14ac:dyDescent="0.2">
      <c r="A1528" s="2">
        <v>42165</v>
      </c>
      <c r="B1528" s="3">
        <v>3259595200.8299499</v>
      </c>
      <c r="C1528" s="3">
        <f t="shared" si="138"/>
        <v>3307472083.9362779</v>
      </c>
      <c r="D1528" s="4">
        <f>LN(Table1[[#This Row],[NV]])</f>
        <v>21.904868853090552</v>
      </c>
      <c r="E1528" s="5">
        <v>354081</v>
      </c>
      <c r="F1528" s="5">
        <f t="shared" si="139"/>
        <v>125373354561</v>
      </c>
      <c r="G1528" s="8">
        <f t="shared" si="140"/>
        <v>73380187756.766663</v>
      </c>
      <c r="H1528" s="5">
        <f t="shared" si="141"/>
        <v>4524192.4265028369</v>
      </c>
      <c r="I1528" s="5">
        <f t="shared" si="142"/>
        <v>3371482.1622762042</v>
      </c>
      <c r="J1528" s="5">
        <f>Table1[[#This Row],[DAA 
(n)]]^1.5</f>
        <v>210694856.97641835</v>
      </c>
      <c r="K1528" s="5">
        <f t="shared" si="143"/>
        <v>140447259.45065448</v>
      </c>
      <c r="L1528" s="7">
        <f>LN(Table1[[#This Row],[NV]]/Table1[[#This Row],[NV_MA-1]])</f>
        <v>-3.114050961471011</v>
      </c>
      <c r="M1528" s="7">
        <f>LN(Table1[[#This Row],[NV]]/Table1[[#This Row],[NV_MA-2]])</f>
        <v>6.8740058366859591</v>
      </c>
      <c r="N1528" s="4">
        <f>LN(Table1[[#This Row],[NV]]/Table1[[#This Row],[NV_MA-3]])</f>
        <v>3.144526254399687</v>
      </c>
      <c r="O1528" s="7">
        <f>LN(Table1[[#This Row],[NV]]/Table1[[#This Row],[Metcalfe
NV ~ n^2]])</f>
        <v>-3.6496931059122568</v>
      </c>
      <c r="P1528" s="7">
        <f>Table1[[#This Row],[NV_MA-1]]*$M$3</f>
        <v>73380187756.766663</v>
      </c>
    </row>
    <row r="1529" spans="1:16" x14ac:dyDescent="0.2">
      <c r="A1529" s="2">
        <v>42164</v>
      </c>
      <c r="B1529" s="3">
        <v>3269777768.2480202</v>
      </c>
      <c r="C1529" s="3">
        <f t="shared" si="138"/>
        <v>3313080203.0752401</v>
      </c>
      <c r="D1529" s="4">
        <f>LN(Table1[[#This Row],[NV]])</f>
        <v>21.907987858765711</v>
      </c>
      <c r="E1529" s="5">
        <v>287564</v>
      </c>
      <c r="F1529" s="5">
        <f t="shared" si="139"/>
        <v>82693054096</v>
      </c>
      <c r="G1529" s="8">
        <f t="shared" si="140"/>
        <v>71496271245.266663</v>
      </c>
      <c r="H1529" s="5">
        <f t="shared" si="141"/>
        <v>3614449.6367494785</v>
      </c>
      <c r="I1529" s="5">
        <f t="shared" si="142"/>
        <v>3329815.1746831727</v>
      </c>
      <c r="J1529" s="5">
        <f>Table1[[#This Row],[DAA 
(n)]]^1.5</f>
        <v>154206178.24219039</v>
      </c>
      <c r="K1529" s="5">
        <f t="shared" si="143"/>
        <v>137904679.46822515</v>
      </c>
      <c r="L1529" s="7">
        <f>LN(Table1[[#This Row],[NV]]/Table1[[#This Row],[NV_MA-1]])</f>
        <v>-3.0849232761049294</v>
      </c>
      <c r="M1529" s="7">
        <f>LN(Table1[[#This Row],[NV]]/Table1[[#This Row],[NV_MA-2]])</f>
        <v>6.889560501447586</v>
      </c>
      <c r="N1529" s="4">
        <f>LN(Table1[[#This Row],[NV]]/Table1[[#This Row],[NV_MA-3]])</f>
        <v>3.1659145827981874</v>
      </c>
      <c r="O1529" s="7">
        <f>LN(Table1[[#This Row],[NV]]/Table1[[#This Row],[Metcalfe
NV ~ n^2]])</f>
        <v>-3.2304135875173974</v>
      </c>
      <c r="P1529" s="7">
        <f>Table1[[#This Row],[NV_MA-1]]*$M$3</f>
        <v>71496271245.266663</v>
      </c>
    </row>
    <row r="1530" spans="1:16" x14ac:dyDescent="0.2">
      <c r="A1530" s="2">
        <v>42163</v>
      </c>
      <c r="B1530" s="3">
        <v>3260414508.0517602</v>
      </c>
      <c r="C1530" s="3">
        <f t="shared" si="138"/>
        <v>3317601049.599792</v>
      </c>
      <c r="D1530" s="4">
        <f>LN(Table1[[#This Row],[NV]])</f>
        <v>21.905120173951317</v>
      </c>
      <c r="E1530" s="5">
        <v>252632</v>
      </c>
      <c r="F1530" s="5">
        <f t="shared" si="139"/>
        <v>63822927424</v>
      </c>
      <c r="G1530" s="8">
        <f t="shared" si="140"/>
        <v>71119269941.266663</v>
      </c>
      <c r="H1530" s="5">
        <f t="shared" si="141"/>
        <v>3142663.5527222473</v>
      </c>
      <c r="I1530" s="5">
        <f t="shared" si="142"/>
        <v>3320618.2277904837</v>
      </c>
      <c r="J1530" s="5">
        <f>Table1[[#This Row],[DAA 
(n)]]^1.5</f>
        <v>126979186.48731358</v>
      </c>
      <c r="K1530" s="5">
        <f t="shared" si="143"/>
        <v>137367833.21890208</v>
      </c>
      <c r="L1530" s="7">
        <f>LN(Table1[[#This Row],[NV]]/Table1[[#This Row],[NV_MA-1]])</f>
        <v>-3.0825039889802643</v>
      </c>
      <c r="M1530" s="7">
        <f>LN(Table1[[#This Row],[NV]]/Table1[[#This Row],[NV_MA-2]])</f>
        <v>6.8894586372042648</v>
      </c>
      <c r="N1530" s="4">
        <f>LN(Table1[[#This Row],[NV]]/Table1[[#This Row],[NV_MA-3]])</f>
        <v>3.1669473740952725</v>
      </c>
      <c r="O1530" s="7">
        <f>LN(Table1[[#This Row],[NV]]/Table1[[#This Row],[Metcalfe
NV ~ n^2]])</f>
        <v>-2.9742581528025962</v>
      </c>
      <c r="P1530" s="7">
        <f>Table1[[#This Row],[NV_MA-1]]*$M$3</f>
        <v>71119269941.266663</v>
      </c>
    </row>
    <row r="1531" spans="1:16" x14ac:dyDescent="0.2">
      <c r="A1531" s="2">
        <v>42162</v>
      </c>
      <c r="B1531" s="3">
        <v>3183111561.3986702</v>
      </c>
      <c r="C1531" s="3">
        <f t="shared" si="138"/>
        <v>3323338944.7549462</v>
      </c>
      <c r="D1531" s="4">
        <f>LN(Table1[[#This Row],[NV]])</f>
        <v>21.881125033767777</v>
      </c>
      <c r="E1531" s="5">
        <v>255838</v>
      </c>
      <c r="F1531" s="5">
        <f t="shared" si="139"/>
        <v>65453082244</v>
      </c>
      <c r="G1531" s="8">
        <f t="shared" si="140"/>
        <v>70837751859.666672</v>
      </c>
      <c r="H1531" s="5">
        <f t="shared" si="141"/>
        <v>3185771.4533736221</v>
      </c>
      <c r="I1531" s="5">
        <f t="shared" si="142"/>
        <v>3312884.6536348178</v>
      </c>
      <c r="J1531" s="5">
        <f>Table1[[#This Row],[DAA 
(n)]]^1.5</f>
        <v>129403963.0580934</v>
      </c>
      <c r="K1531" s="5">
        <f t="shared" si="143"/>
        <v>136940398.83857703</v>
      </c>
      <c r="L1531" s="7">
        <f>LN(Table1[[#This Row],[NV]]/Table1[[#This Row],[NV_MA-1]])</f>
        <v>-3.1025328801247882</v>
      </c>
      <c r="M1531" s="7">
        <f>LN(Table1[[#This Row],[NV]]/Table1[[#This Row],[NV_MA-2]])</f>
        <v>6.8677951693807628</v>
      </c>
      <c r="N1531" s="4">
        <f>LN(Table1[[#This Row],[NV]]/Table1[[#This Row],[NV_MA-3]])</f>
        <v>3.1460686896087888</v>
      </c>
      <c r="O1531" s="7">
        <f>LN(Table1[[#This Row],[NV]]/Table1[[#This Row],[Metcalfe
NV ~ n^2]])</f>
        <v>-3.0234743875349404</v>
      </c>
      <c r="P1531" s="7">
        <f>Table1[[#This Row],[NV_MA-1]]*$M$3</f>
        <v>70837751859.666672</v>
      </c>
    </row>
    <row r="1532" spans="1:16" x14ac:dyDescent="0.2">
      <c r="A1532" s="2">
        <v>42161</v>
      </c>
      <c r="B1532" s="3">
        <v>3207189674.6724601</v>
      </c>
      <c r="C1532" s="3">
        <f t="shared" si="138"/>
        <v>3332418164.7779803</v>
      </c>
      <c r="D1532" s="4">
        <f>LN(Table1[[#This Row],[NV]])</f>
        <v>21.888660899866231</v>
      </c>
      <c r="E1532" s="5">
        <v>271268</v>
      </c>
      <c r="F1532" s="5">
        <f t="shared" si="139"/>
        <v>73586327824</v>
      </c>
      <c r="G1532" s="8">
        <f t="shared" si="140"/>
        <v>71619732622.333328</v>
      </c>
      <c r="H1532" s="5">
        <f t="shared" si="141"/>
        <v>3393796.6597942649</v>
      </c>
      <c r="I1532" s="5">
        <f t="shared" si="142"/>
        <v>3331982.9741942459</v>
      </c>
      <c r="J1532" s="5">
        <f>Table1[[#This Row],[DAA 
(n)]]^1.5</f>
        <v>141285583.04427561</v>
      </c>
      <c r="K1532" s="5">
        <f t="shared" si="143"/>
        <v>138054446.50302887</v>
      </c>
      <c r="L1532" s="7">
        <f>LN(Table1[[#This Row],[NV]]/Table1[[#This Row],[NV_MA-1]])</f>
        <v>-3.1059755683613615</v>
      </c>
      <c r="M1532" s="7">
        <f>LN(Table1[[#This Row],[NV]]/Table1[[#This Row],[NV_MA-2]])</f>
        <v>6.8695827273960557</v>
      </c>
      <c r="N1532" s="4">
        <f>LN(Table1[[#This Row],[NV]]/Table1[[#This Row],[NV_MA-3]])</f>
        <v>3.1455021946781225</v>
      </c>
      <c r="O1532" s="7">
        <f>LN(Table1[[#This Row],[NV]]/Table1[[#This Row],[Metcalfe
NV ~ n^2]])</f>
        <v>-3.1330641822980101</v>
      </c>
      <c r="P1532" s="7">
        <f>Table1[[#This Row],[NV_MA-1]]*$M$3</f>
        <v>71619732622.333328</v>
      </c>
    </row>
    <row r="1533" spans="1:16" x14ac:dyDescent="0.2">
      <c r="A1533" s="2">
        <v>42160</v>
      </c>
      <c r="B1533" s="3">
        <v>3200072653.7182999</v>
      </c>
      <c r="C1533" s="3">
        <f t="shared" si="138"/>
        <v>3337246753.2538247</v>
      </c>
      <c r="D1533" s="4">
        <f>LN(Table1[[#This Row],[NV]])</f>
        <v>21.886439350781323</v>
      </c>
      <c r="E1533" s="5">
        <v>261364</v>
      </c>
      <c r="F1533" s="5">
        <f t="shared" si="139"/>
        <v>68311140496</v>
      </c>
      <c r="G1533" s="8">
        <f t="shared" si="140"/>
        <v>71408762881.53334</v>
      </c>
      <c r="H1533" s="5">
        <f t="shared" si="141"/>
        <v>3260168.1161812153</v>
      </c>
      <c r="I1533" s="5">
        <f t="shared" si="142"/>
        <v>3326619.9277557977</v>
      </c>
      <c r="J1533" s="5">
        <f>Table1[[#This Row],[DAA 
(n)]]^1.5</f>
        <v>133619133.82669614</v>
      </c>
      <c r="K1533" s="5">
        <f t="shared" si="143"/>
        <v>137747261.23198426</v>
      </c>
      <c r="L1533" s="7">
        <f>LN(Table1[[#This Row],[NV]]/Table1[[#This Row],[NV_MA-1]])</f>
        <v>-3.1052470774132268</v>
      </c>
      <c r="M1533" s="7">
        <f>LN(Table1[[#This Row],[NV]]/Table1[[#This Row],[NV_MA-2]])</f>
        <v>6.8689720410332908</v>
      </c>
      <c r="N1533" s="4">
        <f>LN(Table1[[#This Row],[NV]]/Table1[[#This Row],[NV_MA-3]])</f>
        <v>3.1455082271451311</v>
      </c>
      <c r="O1533" s="7">
        <f>LN(Table1[[#This Row],[NV]]/Table1[[#This Row],[Metcalfe
NV ~ n^2]])</f>
        <v>-3.0608993506558724</v>
      </c>
      <c r="P1533" s="7">
        <f>Table1[[#This Row],[NV_MA-1]]*$M$3</f>
        <v>71408762881.53334</v>
      </c>
    </row>
    <row r="1534" spans="1:16" x14ac:dyDescent="0.2">
      <c r="A1534" s="2">
        <v>42159</v>
      </c>
      <c r="B1534" s="3">
        <v>3182342189.5647202</v>
      </c>
      <c r="C1534" s="3">
        <f t="shared" si="138"/>
        <v>3338681216.8696537</v>
      </c>
      <c r="D1534" s="4">
        <f>LN(Table1[[#This Row],[NV]])</f>
        <v>21.880883300226763</v>
      </c>
      <c r="E1534" s="5">
        <v>270650</v>
      </c>
      <c r="F1534" s="5">
        <f t="shared" si="139"/>
        <v>73251422500</v>
      </c>
      <c r="G1534" s="8">
        <f t="shared" si="140"/>
        <v>71577373979.133331</v>
      </c>
      <c r="H1534" s="5">
        <f t="shared" si="141"/>
        <v>3385447.65123973</v>
      </c>
      <c r="I1534" s="5">
        <f t="shared" si="142"/>
        <v>3330894.0775442314</v>
      </c>
      <c r="J1534" s="5">
        <f>Table1[[#This Row],[DAA 
(n)]]^1.5</f>
        <v>140803045.06517246</v>
      </c>
      <c r="K1534" s="5">
        <f t="shared" si="143"/>
        <v>137992396.70124331</v>
      </c>
      <c r="L1534" s="7">
        <f>LN(Table1[[#This Row],[NV]]/Table1[[#This Row],[NV_MA-1]])</f>
        <v>-3.1131615548678444</v>
      </c>
      <c r="M1534" s="7">
        <f>LN(Table1[[#This Row],[NV]]/Table1[[#This Row],[NV_MA-2]])</f>
        <v>6.8621319825525715</v>
      </c>
      <c r="N1534" s="4">
        <f>LN(Table1[[#This Row],[NV]]/Table1[[#This Row],[NV_MA-3]])</f>
        <v>3.1381741549909457</v>
      </c>
      <c r="O1534" s="7">
        <f>LN(Table1[[#This Row],[NV]]/Table1[[#This Row],[Metcalfe
NV ~ n^2]])</f>
        <v>-3.1362802042234859</v>
      </c>
      <c r="P1534" s="7">
        <f>Table1[[#This Row],[NV_MA-1]]*$M$3</f>
        <v>71577373979.133331</v>
      </c>
    </row>
    <row r="1535" spans="1:16" x14ac:dyDescent="0.2">
      <c r="A1535" s="2">
        <v>42158</v>
      </c>
      <c r="B1535" s="3">
        <v>3205365142.1565599</v>
      </c>
      <c r="C1535" s="3">
        <f t="shared" si="138"/>
        <v>3343756899.0171146</v>
      </c>
      <c r="D1535" s="4">
        <f>LN(Table1[[#This Row],[NV]])</f>
        <v>21.888091849739642</v>
      </c>
      <c r="E1535" s="5">
        <v>295631</v>
      </c>
      <c r="F1535" s="5">
        <f t="shared" si="139"/>
        <v>87397688161</v>
      </c>
      <c r="G1535" s="8">
        <f t="shared" si="140"/>
        <v>71455464337.433334</v>
      </c>
      <c r="H1535" s="5">
        <f t="shared" si="141"/>
        <v>3724024.4868193683</v>
      </c>
      <c r="I1535" s="5">
        <f t="shared" si="142"/>
        <v>3327815.6782529294</v>
      </c>
      <c r="J1535" s="5">
        <f>Table1[[#This Row],[DAA 
(n)]]^1.5</f>
        <v>160740368.13670886</v>
      </c>
      <c r="K1535" s="5">
        <f t="shared" si="143"/>
        <v>137815526.37995985</v>
      </c>
      <c r="L1535" s="7">
        <f>LN(Table1[[#This Row],[NV]]/Table1[[#This Row],[NV_MA-1]])</f>
        <v>-3.1042483664391014</v>
      </c>
      <c r="M1535" s="7">
        <f>LN(Table1[[#This Row],[NV]]/Table1[[#This Row],[NV_MA-2]])</f>
        <v>6.8702651554905652</v>
      </c>
      <c r="N1535" s="4">
        <f>LN(Table1[[#This Row],[NV]]/Table1[[#This Row],[NV_MA-3]])</f>
        <v>3.1466652662486303</v>
      </c>
      <c r="O1535" s="7">
        <f>LN(Table1[[#This Row],[NV]]/Table1[[#This Row],[Metcalfe
NV ~ n^2]])</f>
        <v>-3.3056428182712789</v>
      </c>
      <c r="P1535" s="7">
        <f>Table1[[#This Row],[NV_MA-1]]*$M$3</f>
        <v>71455464337.433334</v>
      </c>
    </row>
    <row r="1536" spans="1:16" x14ac:dyDescent="0.2">
      <c r="A1536" s="2">
        <v>42157</v>
      </c>
      <c r="B1536" s="3">
        <v>3206098638.0970201</v>
      </c>
      <c r="C1536" s="3">
        <f t="shared" si="138"/>
        <v>3349425308.7361555</v>
      </c>
      <c r="D1536" s="4">
        <f>LN(Table1[[#This Row],[NV]])</f>
        <v>21.888320657378209</v>
      </c>
      <c r="E1536" s="5">
        <v>299987</v>
      </c>
      <c r="F1536" s="5">
        <f t="shared" si="139"/>
        <v>89992200169</v>
      </c>
      <c r="G1536" s="8">
        <f t="shared" si="140"/>
        <v>70724489179.53334</v>
      </c>
      <c r="H1536" s="5">
        <f t="shared" si="141"/>
        <v>3783284.3763823751</v>
      </c>
      <c r="I1536" s="5">
        <f t="shared" si="142"/>
        <v>3309887.3628297453</v>
      </c>
      <c r="J1536" s="5">
        <f>Table1[[#This Row],[DAA 
(n)]]^1.5</f>
        <v>164306086.77738574</v>
      </c>
      <c r="K1536" s="5">
        <f t="shared" si="143"/>
        <v>136771738.27271238</v>
      </c>
      <c r="L1536" s="7">
        <f>LN(Table1[[#This Row],[NV]]/Table1[[#This Row],[NV_MA-1]])</f>
        <v>-3.0937370741003156</v>
      </c>
      <c r="M1536" s="7">
        <f>LN(Table1[[#This Row],[NV]]/Table1[[#This Row],[NV_MA-2]])</f>
        <v>6.8758959399605484</v>
      </c>
      <c r="N1536" s="4">
        <f>LN(Table1[[#This Row],[NV]]/Table1[[#This Row],[NV_MA-3]])</f>
        <v>3.1544967071422043</v>
      </c>
      <c r="O1536" s="7">
        <f>LN(Table1[[#This Row],[NV]]/Table1[[#This Row],[Metcalfe
NV ~ n^2]])</f>
        <v>-3.3346681813539676</v>
      </c>
      <c r="P1536" s="7">
        <f>Table1[[#This Row],[NV_MA-1]]*$M$3</f>
        <v>70724489179.53334</v>
      </c>
    </row>
    <row r="1537" spans="1:16" x14ac:dyDescent="0.2">
      <c r="A1537" s="2">
        <v>42156</v>
      </c>
      <c r="B1537" s="3">
        <v>3176261135.31775</v>
      </c>
      <c r="C1537" s="3">
        <f t="shared" si="138"/>
        <v>3355743998.3909812</v>
      </c>
      <c r="D1537" s="4">
        <f>LN(Table1[[#This Row],[NV]])</f>
        <v>21.878970598398958</v>
      </c>
      <c r="E1537" s="5">
        <v>316894</v>
      </c>
      <c r="F1537" s="5">
        <f t="shared" si="139"/>
        <v>100421807236</v>
      </c>
      <c r="G1537" s="8">
        <f t="shared" si="140"/>
        <v>69769033884.433334</v>
      </c>
      <c r="H1537" s="5">
        <f t="shared" si="141"/>
        <v>4013881.6378332055</v>
      </c>
      <c r="I1537" s="5">
        <f t="shared" si="142"/>
        <v>3286301.3100125031</v>
      </c>
      <c r="J1537" s="5">
        <f>Table1[[#This Row],[DAA 
(n)]]^1.5</f>
        <v>178390213.24681777</v>
      </c>
      <c r="K1537" s="5">
        <f t="shared" si="143"/>
        <v>135402824.13120842</v>
      </c>
      <c r="L1537" s="7">
        <f>LN(Table1[[#This Row],[NV]]/Table1[[#This Row],[NV_MA-1]])</f>
        <v>-3.0894855092540001</v>
      </c>
      <c r="M1537" s="7">
        <f>LN(Table1[[#This Row],[NV]]/Table1[[#This Row],[NV_MA-2]])</f>
        <v>6.8736973299495441</v>
      </c>
      <c r="N1537" s="4">
        <f>LN(Table1[[#This Row],[NV]]/Table1[[#This Row],[NV_MA-3]])</f>
        <v>3.1552058224841564</v>
      </c>
      <c r="O1537" s="7">
        <f>LN(Table1[[#This Row],[NV]]/Table1[[#This Row],[Metcalfe
NV ~ n^2]])</f>
        <v>-3.453674625765625</v>
      </c>
      <c r="P1537" s="7">
        <f>Table1[[#This Row],[NV_MA-1]]*$M$3</f>
        <v>69769033884.433334</v>
      </c>
    </row>
    <row r="1538" spans="1:16" x14ac:dyDescent="0.2">
      <c r="A1538" s="2">
        <v>42155</v>
      </c>
      <c r="B1538" s="3">
        <v>3263243345.0596299</v>
      </c>
      <c r="C1538" s="3">
        <f t="shared" si="138"/>
        <v>3360711744.3734002</v>
      </c>
      <c r="D1538" s="4">
        <f>LN(Table1[[#This Row],[NV]])</f>
        <v>21.905987428871445</v>
      </c>
      <c r="E1538" s="5">
        <v>294212</v>
      </c>
      <c r="F1538" s="5">
        <f t="shared" si="139"/>
        <v>86560700944</v>
      </c>
      <c r="G1538" s="8">
        <f t="shared" si="140"/>
        <v>68745350737.933334</v>
      </c>
      <c r="H1538" s="5">
        <f t="shared" si="141"/>
        <v>3704733.9430651497</v>
      </c>
      <c r="I1538" s="5">
        <f t="shared" si="142"/>
        <v>3262374.8882814543</v>
      </c>
      <c r="J1538" s="5">
        <f>Table1[[#This Row],[DAA 
(n)]]^1.5</f>
        <v>159584450.82819363</v>
      </c>
      <c r="K1538" s="5">
        <f t="shared" si="143"/>
        <v>133978750.60128708</v>
      </c>
      <c r="L1538" s="7">
        <f>LN(Table1[[#This Row],[NV]]/Table1[[#This Row],[NV_MA-1]])</f>
        <v>-3.0476875167048689</v>
      </c>
      <c r="M1538" s="7">
        <f>LN(Table1[[#This Row],[NV]]/Table1[[#This Row],[NV_MA-2]])</f>
        <v>6.9080214474131569</v>
      </c>
      <c r="N1538" s="4">
        <f>LN(Table1[[#This Row],[NV]]/Table1[[#This Row],[NV_MA-3]])</f>
        <v>3.1927956611333532</v>
      </c>
      <c r="O1538" s="7">
        <f>LN(Table1[[#This Row],[NV]]/Table1[[#This Row],[Metcalfe
NV ~ n^2]])</f>
        <v>-3.278124320922235</v>
      </c>
      <c r="P1538" s="7">
        <f>Table1[[#This Row],[NV_MA-1]]*$M$3</f>
        <v>68745350737.933334</v>
      </c>
    </row>
    <row r="1539" spans="1:16" x14ac:dyDescent="0.2">
      <c r="A1539" s="2">
        <v>42154</v>
      </c>
      <c r="B1539" s="3">
        <v>3309858187.0541902</v>
      </c>
      <c r="C1539" s="3">
        <f t="shared" si="138"/>
        <v>3361436977.6525784</v>
      </c>
      <c r="D1539" s="4">
        <f>LN(Table1[[#This Row],[NV]])</f>
        <v>21.920171181627286</v>
      </c>
      <c r="E1539" s="5">
        <v>302015</v>
      </c>
      <c r="F1539" s="5">
        <f t="shared" si="139"/>
        <v>91213060225</v>
      </c>
      <c r="G1539" s="8">
        <f t="shared" si="140"/>
        <v>67556205253.133331</v>
      </c>
      <c r="H1539" s="5">
        <f t="shared" si="141"/>
        <v>3810895.3266067714</v>
      </c>
      <c r="I1539" s="5">
        <f t="shared" si="142"/>
        <v>3231570.2938951533</v>
      </c>
      <c r="J1539" s="5">
        <f>Table1[[#This Row],[DAA 
(n)]]^1.5</f>
        <v>165975035.42356384</v>
      </c>
      <c r="K1539" s="5">
        <f t="shared" si="143"/>
        <v>132230596.04363856</v>
      </c>
      <c r="L1539" s="7">
        <f>LN(Table1[[#This Row],[NV]]/Table1[[#This Row],[NV_MA-1]])</f>
        <v>-3.0160545771367087</v>
      </c>
      <c r="M1539" s="7">
        <f>LN(Table1[[#This Row],[NV]]/Table1[[#This Row],[NV_MA-2]])</f>
        <v>6.9316924454648285</v>
      </c>
      <c r="N1539" s="4">
        <f>LN(Table1[[#This Row],[NV]]/Table1[[#This Row],[NV_MA-3]])</f>
        <v>3.22011328547653</v>
      </c>
      <c r="O1539" s="7">
        <f>LN(Table1[[#This Row],[NV]]/Table1[[#This Row],[Metcalfe
NV ~ n^2]])</f>
        <v>-3.316292746368156</v>
      </c>
      <c r="P1539" s="7">
        <f>Table1[[#This Row],[NV_MA-1]]*$M$3</f>
        <v>67556205253.133331</v>
      </c>
    </row>
    <row r="1540" spans="1:16" x14ac:dyDescent="0.2">
      <c r="A1540" s="2">
        <v>42153</v>
      </c>
      <c r="B1540" s="3">
        <v>3363904289.70644</v>
      </c>
      <c r="C1540" s="3">
        <f t="shared" si="138"/>
        <v>3362264169.6659498</v>
      </c>
      <c r="D1540" s="4">
        <f>LN(Table1[[#This Row],[NV]])</f>
        <v>21.936368127316587</v>
      </c>
      <c r="E1540" s="5">
        <v>301378</v>
      </c>
      <c r="F1540" s="5">
        <f t="shared" si="139"/>
        <v>90828698884</v>
      </c>
      <c r="G1540" s="8">
        <f t="shared" si="140"/>
        <v>66438314755</v>
      </c>
      <c r="H1540" s="5">
        <f t="shared" si="141"/>
        <v>3802221.1850881097</v>
      </c>
      <c r="I1540" s="5">
        <f t="shared" si="142"/>
        <v>3203718.5635380298</v>
      </c>
      <c r="J1540" s="5">
        <f>Table1[[#This Row],[DAA 
(n)]]^1.5</f>
        <v>165450208.86134318</v>
      </c>
      <c r="K1540" s="5">
        <f t="shared" si="143"/>
        <v>130621173.78498383</v>
      </c>
      <c r="L1540" s="7">
        <f>LN(Table1[[#This Row],[NV]]/Table1[[#This Row],[NV_MA-1]])</f>
        <v>-2.9831716291375101</v>
      </c>
      <c r="M1540" s="7">
        <f>LN(Table1[[#This Row],[NV]]/Table1[[#This Row],[NV_MA-2]])</f>
        <v>6.9565453830997761</v>
      </c>
      <c r="N1540" s="4">
        <f>LN(Table1[[#This Row],[NV]]/Table1[[#This Row],[NV_MA-3]])</f>
        <v>3.2485562386604547</v>
      </c>
      <c r="O1540" s="7">
        <f>LN(Table1[[#This Row],[NV]]/Table1[[#This Row],[Metcalfe
NV ~ n^2]])</f>
        <v>-3.2958730123028239</v>
      </c>
      <c r="P1540" s="7">
        <f>Table1[[#This Row],[NV_MA-1]]*$M$3</f>
        <v>66438314755</v>
      </c>
    </row>
    <row r="1541" spans="1:16" x14ac:dyDescent="0.2">
      <c r="A1541" s="2">
        <v>42152</v>
      </c>
      <c r="B1541" s="3">
        <v>3367403673.1238499</v>
      </c>
      <c r="C1541" s="3">
        <f t="shared" si="138"/>
        <v>3356251359.5153637</v>
      </c>
      <c r="D1541" s="4">
        <f>LN(Table1[[#This Row],[NV]])</f>
        <v>21.937407860976666</v>
      </c>
      <c r="E1541" s="5">
        <v>255987</v>
      </c>
      <c r="F1541" s="5">
        <f t="shared" si="139"/>
        <v>65529344169</v>
      </c>
      <c r="G1541" s="8">
        <f t="shared" si="140"/>
        <v>65690274128.866669</v>
      </c>
      <c r="H1541" s="5">
        <f t="shared" si="141"/>
        <v>3187775.8894108739</v>
      </c>
      <c r="I1541" s="5">
        <f t="shared" si="142"/>
        <v>3185715.7011243324</v>
      </c>
      <c r="J1541" s="5">
        <f>Table1[[#This Row],[DAA 
(n)]]^1.5</f>
        <v>129517026.77945416</v>
      </c>
      <c r="K1541" s="5">
        <f t="shared" si="143"/>
        <v>129563870.50694384</v>
      </c>
      <c r="L1541" s="7">
        <f>LN(Table1[[#This Row],[NV]]/Table1[[#This Row],[NV_MA-1]])</f>
        <v>-2.9708088559338712</v>
      </c>
      <c r="M1541" s="7">
        <f>LN(Table1[[#This Row],[NV]]/Table1[[#This Row],[NV_MA-2]])</f>
        <v>6.9632203293026143</v>
      </c>
      <c r="N1541" s="4">
        <f>LN(Table1[[#This Row],[NV]]/Table1[[#This Row],[NV_MA-3]])</f>
        <v>3.2577233349123302</v>
      </c>
      <c r="O1541" s="7">
        <f>LN(Table1[[#This Row],[NV]]/Table1[[#This Row],[Metcalfe
NV ~ n^2]])</f>
        <v>-2.9683560208679096</v>
      </c>
      <c r="P1541" s="7">
        <f>Table1[[#This Row],[NV_MA-1]]*$M$3</f>
        <v>65690274128.866669</v>
      </c>
    </row>
    <row r="1542" spans="1:16" x14ac:dyDescent="0.2">
      <c r="A1542" s="2">
        <v>42151</v>
      </c>
      <c r="B1542" s="3">
        <v>3370126970.7481399</v>
      </c>
      <c r="C1542" s="3">
        <f t="shared" si="138"/>
        <v>3350041642.3393502</v>
      </c>
      <c r="D1542" s="4">
        <f>LN(Table1[[#This Row],[NV]])</f>
        <v>21.938216257380795</v>
      </c>
      <c r="E1542" s="5">
        <v>258192</v>
      </c>
      <c r="F1542" s="5">
        <f t="shared" si="139"/>
        <v>66663108864</v>
      </c>
      <c r="G1542" s="8">
        <f t="shared" si="140"/>
        <v>65676217531.366669</v>
      </c>
      <c r="H1542" s="5">
        <f t="shared" si="141"/>
        <v>3217448.9635651833</v>
      </c>
      <c r="I1542" s="5">
        <f t="shared" si="142"/>
        <v>3185345.7912324127</v>
      </c>
      <c r="J1542" s="5">
        <f>Table1[[#This Row],[DAA 
(n)]]^1.5</f>
        <v>131194060.09348848</v>
      </c>
      <c r="K1542" s="5">
        <f t="shared" si="143"/>
        <v>129543016.82883297</v>
      </c>
      <c r="L1542" s="7">
        <f>LN(Table1[[#This Row],[NV]]/Table1[[#This Row],[NV_MA-1]])</f>
        <v>-2.9697864536995526</v>
      </c>
      <c r="M1542" s="7">
        <f>LN(Table1[[#This Row],[NV]]/Table1[[#This Row],[NV_MA-2]])</f>
        <v>6.9641448476097478</v>
      </c>
      <c r="N1542" s="4">
        <f>LN(Table1[[#This Row],[NV]]/Table1[[#This Row],[NV_MA-3]])</f>
        <v>3.2586926971508294</v>
      </c>
      <c r="O1542" s="7">
        <f>LN(Table1[[#This Row],[NV]]/Table1[[#This Row],[Metcalfe
NV ~ n^2]])</f>
        <v>-2.9847012889814741</v>
      </c>
      <c r="P1542" s="7">
        <f>Table1[[#This Row],[NV_MA-1]]*$M$3</f>
        <v>65676217531.366669</v>
      </c>
    </row>
    <row r="1543" spans="1:16" x14ac:dyDescent="0.2">
      <c r="A1543" s="2">
        <v>42150</v>
      </c>
      <c r="B1543" s="3">
        <v>3363522711.3517799</v>
      </c>
      <c r="C1543" s="3">
        <f t="shared" si="138"/>
        <v>3344547404.0422602</v>
      </c>
      <c r="D1543" s="4">
        <f>LN(Table1[[#This Row],[NV]])</f>
        <v>21.93625468770438</v>
      </c>
      <c r="E1543" s="5">
        <v>274566</v>
      </c>
      <c r="F1543" s="5">
        <f t="shared" si="139"/>
        <v>75386488356</v>
      </c>
      <c r="G1543" s="8">
        <f t="shared" si="140"/>
        <v>65599705544.699997</v>
      </c>
      <c r="H1543" s="5">
        <f t="shared" si="141"/>
        <v>3438375.4517766833</v>
      </c>
      <c r="I1543" s="5">
        <f t="shared" si="142"/>
        <v>3183335.0573283606</v>
      </c>
      <c r="J1543" s="5">
        <f>Table1[[#This Row],[DAA 
(n)]]^1.5</f>
        <v>143869964.07156503</v>
      </c>
      <c r="K1543" s="5">
        <f t="shared" si="143"/>
        <v>129429591.04563683</v>
      </c>
      <c r="L1543" s="7">
        <f>LN(Table1[[#This Row],[NV]]/Table1[[#This Row],[NV_MA-1]])</f>
        <v>-2.9705823565341327</v>
      </c>
      <c r="M1543" s="7">
        <f>LN(Table1[[#This Row],[NV]]/Table1[[#This Row],[NV_MA-2]])</f>
        <v>6.9628147223466064</v>
      </c>
      <c r="N1543" s="4">
        <f>LN(Table1[[#This Row],[NV]]/Table1[[#This Row],[NV_MA-3]])</f>
        <v>3.2576070949474256</v>
      </c>
      <c r="O1543" s="7">
        <f>LN(Table1[[#This Row],[NV]]/Table1[[#This Row],[Metcalfe
NV ~ n^2]])</f>
        <v>-3.1096392086752402</v>
      </c>
      <c r="P1543" s="7">
        <f>Table1[[#This Row],[NV_MA-1]]*$M$3</f>
        <v>65599705544.699997</v>
      </c>
    </row>
    <row r="1544" spans="1:16" x14ac:dyDescent="0.2">
      <c r="A1544" s="2">
        <v>42149</v>
      </c>
      <c r="B1544" s="3">
        <v>3365613792.1716599</v>
      </c>
      <c r="C1544" s="3">
        <f t="shared" si="138"/>
        <v>3336041515.9457974</v>
      </c>
      <c r="D1544" s="4">
        <f>LN(Table1[[#This Row],[NV]])</f>
        <v>21.936876188215212</v>
      </c>
      <c r="E1544" s="5">
        <v>262222</v>
      </c>
      <c r="F1544" s="5">
        <f t="shared" si="139"/>
        <v>68760377284</v>
      </c>
      <c r="G1544" s="8">
        <f t="shared" si="140"/>
        <v>65623980610.199997</v>
      </c>
      <c r="H1544" s="5">
        <f t="shared" si="141"/>
        <v>3271729.9312573778</v>
      </c>
      <c r="I1544" s="5">
        <f t="shared" si="142"/>
        <v>3183931.5253667575</v>
      </c>
      <c r="J1544" s="5">
        <f>Table1[[#This Row],[DAA 
(n)]]^1.5</f>
        <v>134277636.45583352</v>
      </c>
      <c r="K1544" s="5">
        <f t="shared" si="143"/>
        <v>129464294.73574844</v>
      </c>
      <c r="L1544" s="7">
        <f>LN(Table1[[#This Row],[NV]]/Table1[[#This Row],[NV_MA-1]])</f>
        <v>-2.9703308359634839</v>
      </c>
      <c r="M1544" s="7">
        <f>LN(Table1[[#This Row],[NV]]/Table1[[#This Row],[NV_MA-2]])</f>
        <v>6.9632488683522036</v>
      </c>
      <c r="N1544" s="4">
        <f>LN(Table1[[#This Row],[NV]]/Table1[[#This Row],[NV_MA-3]])</f>
        <v>3.2579605034543455</v>
      </c>
      <c r="O1544" s="7">
        <f>LN(Table1[[#This Row],[NV]]/Table1[[#This Row],[Metcalfe
NV ~ n^2]])</f>
        <v>-3.0170173161999636</v>
      </c>
      <c r="P1544" s="7">
        <f>Table1[[#This Row],[NV_MA-1]]*$M$3</f>
        <v>65623980610.199997</v>
      </c>
    </row>
    <row r="1545" spans="1:16" x14ac:dyDescent="0.2">
      <c r="A1545" s="2">
        <v>42148</v>
      </c>
      <c r="B1545" s="3">
        <v>3417424495.1609302</v>
      </c>
      <c r="C1545" s="3">
        <f t="shared" si="138"/>
        <v>3330231091.6341157</v>
      </c>
      <c r="D1545" s="4">
        <f>LN(Table1[[#This Row],[NV]])</f>
        <v>21.952153032729704</v>
      </c>
      <c r="E1545" s="5">
        <v>282015</v>
      </c>
      <c r="F1545" s="5">
        <f t="shared" si="139"/>
        <v>79532460225</v>
      </c>
      <c r="G1545" s="8">
        <f t="shared" si="140"/>
        <v>65731553801.566666</v>
      </c>
      <c r="H1545" s="5">
        <f t="shared" si="141"/>
        <v>3539208.0280116885</v>
      </c>
      <c r="I1545" s="5">
        <f t="shared" si="142"/>
        <v>3186666.5348388976</v>
      </c>
      <c r="J1545" s="5">
        <f>Table1[[#This Row],[DAA 
(n)]]^1.5</f>
        <v>149764304.05925658</v>
      </c>
      <c r="K1545" s="5">
        <f t="shared" si="143"/>
        <v>129620942.49593213</v>
      </c>
      <c r="L1545" s="7">
        <f>LN(Table1[[#This Row],[NV]]/Table1[[#This Row],[NV_MA-1]])</f>
        <v>-2.9566918853664004</v>
      </c>
      <c r="M1545" s="7">
        <f>LN(Table1[[#This Row],[NV]]/Table1[[#This Row],[NV_MA-2]])</f>
        <v>6.9776670777387766</v>
      </c>
      <c r="N1545" s="4">
        <f>LN(Table1[[#This Row],[NV]]/Table1[[#This Row],[NV_MA-3]])</f>
        <v>3.2720281105692415</v>
      </c>
      <c r="O1545" s="7">
        <f>LN(Table1[[#This Row],[NV]]/Table1[[#This Row],[Metcalfe
NV ~ n^2]])</f>
        <v>-3.1472780472602873</v>
      </c>
      <c r="P1545" s="7">
        <f>Table1[[#This Row],[NV_MA-1]]*$M$3</f>
        <v>65731553801.566666</v>
      </c>
    </row>
    <row r="1546" spans="1:16" x14ac:dyDescent="0.2">
      <c r="A1546" s="2">
        <v>42147</v>
      </c>
      <c r="B1546" s="3">
        <v>3391728868.5088801</v>
      </c>
      <c r="C1546" s="3">
        <f t="shared" ref="C1546:C1609" si="144">AVERAGE(B1546:B1575)</f>
        <v>3325016954.4795055</v>
      </c>
      <c r="D1546" s="4">
        <f>LN(Table1[[#This Row],[NV]])</f>
        <v>21.944605619048289</v>
      </c>
      <c r="E1546" s="5">
        <v>222628</v>
      </c>
      <c r="F1546" s="5">
        <f t="shared" ref="F1546:F1609" si="145">E1546^2</f>
        <v>49563226384</v>
      </c>
      <c r="G1546" s="8">
        <f t="shared" ref="G1546:G1609" si="146">AVERAGE(F1546:F1575)</f>
        <v>65197893439.699997</v>
      </c>
      <c r="H1546" s="5">
        <f t="shared" ref="H1546:H1609" si="147">E1546*LN(E1546)</f>
        <v>2741275.8898365609</v>
      </c>
      <c r="I1546" s="5">
        <f t="shared" ref="I1546:I1609" si="148">AVERAGE(H1546:H1575)</f>
        <v>3173181.8552016444</v>
      </c>
      <c r="J1546" s="5">
        <f>Table1[[#This Row],[DAA 
(n)]]^1.5</f>
        <v>105043619.33700281</v>
      </c>
      <c r="K1546" s="5">
        <f t="shared" ref="K1546:K1609" si="149">AVERAGE(J1546:J1575)</f>
        <v>128846494.28773953</v>
      </c>
      <c r="L1546" s="7">
        <f>LN(Table1[[#This Row],[NV]]/Table1[[#This Row],[NV_MA-1]])</f>
        <v>-2.9560873771017202</v>
      </c>
      <c r="M1546" s="7">
        <f>LN(Table1[[#This Row],[NV]]/Table1[[#This Row],[NV_MA-2]])</f>
        <v>6.9743602367935527</v>
      </c>
      <c r="N1546" s="4">
        <f>LN(Table1[[#This Row],[NV]]/Table1[[#This Row],[NV_MA-3]])</f>
        <v>3.2704733320566737</v>
      </c>
      <c r="O1546" s="7">
        <f>LN(Table1[[#This Row],[NV]]/Table1[[#This Row],[Metcalfe
NV ~ n^2]])</f>
        <v>-2.6819093731050856</v>
      </c>
      <c r="P1546" s="7">
        <f>Table1[[#This Row],[NV_MA-1]]*$M$3</f>
        <v>65197893439.699997</v>
      </c>
    </row>
    <row r="1547" spans="1:16" x14ac:dyDescent="0.2">
      <c r="A1547" s="2">
        <v>42146</v>
      </c>
      <c r="B1547" s="3">
        <v>3410358036.1838799</v>
      </c>
      <c r="C1547" s="3">
        <f t="shared" si="144"/>
        <v>3322736414.6350932</v>
      </c>
      <c r="D1547" s="4">
        <f>LN(Table1[[#This Row],[NV]])</f>
        <v>21.950083118678499</v>
      </c>
      <c r="E1547" s="5">
        <v>248185</v>
      </c>
      <c r="F1547" s="5">
        <f t="shared" si="145"/>
        <v>61595794225</v>
      </c>
      <c r="G1547" s="8">
        <f t="shared" si="146"/>
        <v>65872877121.599998</v>
      </c>
      <c r="H1547" s="5">
        <f t="shared" si="147"/>
        <v>3082936.6262660027</v>
      </c>
      <c r="I1547" s="5">
        <f t="shared" si="148"/>
        <v>3191761.923807973</v>
      </c>
      <c r="J1547" s="5">
        <f>Table1[[#This Row],[DAA 
(n)]]^1.5</f>
        <v>123641223.66642807</v>
      </c>
      <c r="K1547" s="5">
        <f t="shared" si="149"/>
        <v>129872240.95837194</v>
      </c>
      <c r="L1547" s="7">
        <f>LN(Table1[[#This Row],[NV]]/Table1[[#This Row],[NV_MA-1]])</f>
        <v>-2.9609094987521094</v>
      </c>
      <c r="M1547" s="7">
        <f>LN(Table1[[#This Row],[NV]]/Table1[[#This Row],[NV_MA-2]])</f>
        <v>6.9739994691814742</v>
      </c>
      <c r="N1547" s="4">
        <f>LN(Table1[[#This Row],[NV]]/Table1[[#This Row],[NV_MA-3]])</f>
        <v>3.2680213553443802</v>
      </c>
      <c r="O1547" s="7">
        <f>LN(Table1[[#This Row],[NV]]/Table1[[#This Row],[Metcalfe
NV ~ n^2]])</f>
        <v>-2.8937763109083212</v>
      </c>
      <c r="P1547" s="7">
        <f>Table1[[#This Row],[NV_MA-1]]*$M$3</f>
        <v>65872877121.599998</v>
      </c>
    </row>
    <row r="1548" spans="1:16" x14ac:dyDescent="0.2">
      <c r="A1548" s="2">
        <v>42145</v>
      </c>
      <c r="B1548" s="3">
        <v>3341864436.7513199</v>
      </c>
      <c r="C1548" s="3">
        <f t="shared" si="144"/>
        <v>3318818458.6652989</v>
      </c>
      <c r="D1548" s="4">
        <f>LN(Table1[[#This Row],[NV]])</f>
        <v>21.929794702787412</v>
      </c>
      <c r="E1548" s="5">
        <v>236381</v>
      </c>
      <c r="F1548" s="5">
        <f t="shared" si="145"/>
        <v>55875977161</v>
      </c>
      <c r="G1548" s="8">
        <f t="shared" si="146"/>
        <v>66176408860.900002</v>
      </c>
      <c r="H1548" s="5">
        <f t="shared" si="147"/>
        <v>2924789.4338839599</v>
      </c>
      <c r="I1548" s="5">
        <f t="shared" si="148"/>
        <v>3199707.2640738436</v>
      </c>
      <c r="J1548" s="5">
        <f>Table1[[#This Row],[DAA 
(n)]]^1.5</f>
        <v>114926147.4047326</v>
      </c>
      <c r="K1548" s="5">
        <f t="shared" si="149"/>
        <v>130321236.74160181</v>
      </c>
      <c r="L1548" s="7">
        <f>LN(Table1[[#This Row],[NV]]/Table1[[#This Row],[NV_MA-1]])</f>
        <v>-2.9857951719722462</v>
      </c>
      <c r="M1548" s="7">
        <f>LN(Table1[[#This Row],[NV]]/Table1[[#This Row],[NV_MA-2]])</f>
        <v>6.9512248191789299</v>
      </c>
      <c r="N1548" s="4">
        <f>LN(Table1[[#This Row],[NV]]/Table1[[#This Row],[NV_MA-3]])</f>
        <v>3.2442816905375325</v>
      </c>
      <c r="O1548" s="7">
        <f>LN(Table1[[#This Row],[NV]]/Table1[[#This Row],[Metcalfe
NV ~ n^2]])</f>
        <v>-2.8166056752798574</v>
      </c>
      <c r="P1548" s="7">
        <f>Table1[[#This Row],[NV_MA-1]]*$M$3</f>
        <v>66176408860.900002</v>
      </c>
    </row>
    <row r="1549" spans="1:16" x14ac:dyDescent="0.2">
      <c r="A1549" s="2">
        <v>42144</v>
      </c>
      <c r="B1549" s="3">
        <v>3321612394.0908098</v>
      </c>
      <c r="C1549" s="3">
        <f t="shared" si="144"/>
        <v>3317678175.3010864</v>
      </c>
      <c r="D1549" s="4">
        <f>LN(Table1[[#This Row],[NV]])</f>
        <v>21.923716162850464</v>
      </c>
      <c r="E1549" s="5">
        <v>251166</v>
      </c>
      <c r="F1549" s="5">
        <f t="shared" si="145"/>
        <v>63084359556</v>
      </c>
      <c r="G1549" s="8">
        <f t="shared" si="146"/>
        <v>66294377539</v>
      </c>
      <c r="H1549" s="5">
        <f t="shared" si="147"/>
        <v>3122965.2301911344</v>
      </c>
      <c r="I1549" s="5">
        <f t="shared" si="148"/>
        <v>3202996.850947367</v>
      </c>
      <c r="J1549" s="5">
        <f>Table1[[#This Row],[DAA 
(n)]]^1.5</f>
        <v>125875518.87576209</v>
      </c>
      <c r="K1549" s="5">
        <f t="shared" si="149"/>
        <v>130501811.86939745</v>
      </c>
      <c r="L1549" s="7">
        <f>LN(Table1[[#This Row],[NV]]/Table1[[#This Row],[NV_MA-1]])</f>
        <v>-2.9936547643584253</v>
      </c>
      <c r="M1549" s="7">
        <f>LN(Table1[[#This Row],[NV]]/Table1[[#This Row],[NV_MA-2]])</f>
        <v>6.944118717416889</v>
      </c>
      <c r="N1549" s="4">
        <f>LN(Table1[[#This Row],[NV]]/Table1[[#This Row],[NV_MA-3]])</f>
        <v>3.2368184941631384</v>
      </c>
      <c r="O1549" s="7">
        <f>LN(Table1[[#This Row],[NV]]/Table1[[#This Row],[Metcalfe
NV ~ n^2]])</f>
        <v>-2.9440225453435933</v>
      </c>
      <c r="P1549" s="7">
        <f>Table1[[#This Row],[NV_MA-1]]*$M$3</f>
        <v>66294377539</v>
      </c>
    </row>
    <row r="1550" spans="1:16" x14ac:dyDescent="0.2">
      <c r="A1550" s="2">
        <v>42143</v>
      </c>
      <c r="B1550" s="3">
        <v>3289343088.6451702</v>
      </c>
      <c r="C1550" s="3">
        <f t="shared" si="144"/>
        <v>3312470502.9134741</v>
      </c>
      <c r="D1550" s="4">
        <f>LN(Table1[[#This Row],[NV]])</f>
        <v>21.91395371268235</v>
      </c>
      <c r="E1550" s="5">
        <v>258201</v>
      </c>
      <c r="F1550" s="5">
        <f t="shared" si="145"/>
        <v>66667756401</v>
      </c>
      <c r="G1550" s="8">
        <f t="shared" si="146"/>
        <v>66200917601.833336</v>
      </c>
      <c r="H1550" s="5">
        <f t="shared" si="147"/>
        <v>3217570.1168510001</v>
      </c>
      <c r="I1550" s="5">
        <f t="shared" si="148"/>
        <v>3200471.1750920322</v>
      </c>
      <c r="J1550" s="5">
        <f>Table1[[#This Row],[DAA 
(n)]]^1.5</f>
        <v>131200919.85384315</v>
      </c>
      <c r="K1550" s="5">
        <f t="shared" si="149"/>
        <v>130361155.95063622</v>
      </c>
      <c r="L1550" s="7">
        <f>LN(Table1[[#This Row],[NV]]/Table1[[#This Row],[NV_MA-1]])</f>
        <v>-3.0020064481658437</v>
      </c>
      <c r="M1550" s="7">
        <f>LN(Table1[[#This Row],[NV]]/Table1[[#This Row],[NV_MA-2]])</f>
        <v>6.9351451135352065</v>
      </c>
      <c r="N1550" s="4">
        <f>LN(Table1[[#This Row],[NV]]/Table1[[#This Row],[NV_MA-3]])</f>
        <v>3.2281344334158595</v>
      </c>
      <c r="O1550" s="7">
        <f>LN(Table1[[#This Row],[NV]]/Table1[[#This Row],[Metcalfe
NV ~ n^2]])</f>
        <v>-3.0090335480253927</v>
      </c>
      <c r="P1550" s="7">
        <f>Table1[[#This Row],[NV_MA-1]]*$M$3</f>
        <v>66200917601.833336</v>
      </c>
    </row>
    <row r="1551" spans="1:16" x14ac:dyDescent="0.2">
      <c r="A1551" s="2">
        <v>42142</v>
      </c>
      <c r="B1551" s="3">
        <v>3301481333.9296899</v>
      </c>
      <c r="C1551" s="3">
        <f t="shared" si="144"/>
        <v>3307554103.6999145</v>
      </c>
      <c r="D1551" s="4">
        <f>LN(Table1[[#This Row],[NV]])</f>
        <v>21.91763709376789</v>
      </c>
      <c r="E1551" s="5">
        <v>239338</v>
      </c>
      <c r="F1551" s="5">
        <f t="shared" si="145"/>
        <v>57282678244</v>
      </c>
      <c r="G1551" s="8">
        <f t="shared" si="146"/>
        <v>66532858741.666664</v>
      </c>
      <c r="H1551" s="5">
        <f t="shared" si="147"/>
        <v>2964352.4054448055</v>
      </c>
      <c r="I1551" s="5">
        <f t="shared" si="148"/>
        <v>3208844.9783375165</v>
      </c>
      <c r="J1551" s="5">
        <f>Table1[[#This Row],[DAA 
(n)]]^1.5</f>
        <v>117089374.60573649</v>
      </c>
      <c r="K1551" s="5">
        <f t="shared" si="149"/>
        <v>130842474.34137036</v>
      </c>
      <c r="L1551" s="7">
        <f>LN(Table1[[#This Row],[NV]]/Table1[[#This Row],[NV_MA-1]])</f>
        <v>-3.0033246852210507</v>
      </c>
      <c r="M1551" s="7">
        <f>LN(Table1[[#This Row],[NV]]/Table1[[#This Row],[NV_MA-2]])</f>
        <v>6.9362154832449301</v>
      </c>
      <c r="N1551" s="4">
        <f>LN(Table1[[#This Row],[NV]]/Table1[[#This Row],[NV_MA-3]])</f>
        <v>3.2281324221125356</v>
      </c>
      <c r="O1551" s="7">
        <f>LN(Table1[[#This Row],[NV]]/Table1[[#This Row],[Metcalfe
NV ~ n^2]])</f>
        <v>-2.8536270217909063</v>
      </c>
      <c r="P1551" s="7">
        <f>Table1[[#This Row],[NV_MA-1]]*$M$3</f>
        <v>66532858741.666664</v>
      </c>
    </row>
    <row r="1552" spans="1:16" x14ac:dyDescent="0.2">
      <c r="A1552" s="2">
        <v>42141</v>
      </c>
      <c r="B1552" s="3">
        <v>3358466081.9731998</v>
      </c>
      <c r="C1552" s="3">
        <f t="shared" si="144"/>
        <v>3302259529.7567315</v>
      </c>
      <c r="D1552" s="4">
        <f>LN(Table1[[#This Row],[NV]])</f>
        <v>21.93475018346081</v>
      </c>
      <c r="E1552" s="5">
        <v>263667</v>
      </c>
      <c r="F1552" s="5">
        <f t="shared" si="145"/>
        <v>69520286889</v>
      </c>
      <c r="G1552" s="8">
        <f t="shared" si="146"/>
        <v>66710821435.166664</v>
      </c>
      <c r="H1552" s="5">
        <f t="shared" si="147"/>
        <v>3291208.0934280665</v>
      </c>
      <c r="I1552" s="5">
        <f t="shared" si="148"/>
        <v>3213718.8137162449</v>
      </c>
      <c r="J1552" s="5">
        <f>Table1[[#This Row],[DAA 
(n)]]^1.5</f>
        <v>135389089.23233807</v>
      </c>
      <c r="K1552" s="5">
        <f t="shared" si="149"/>
        <v>131112238.33049844</v>
      </c>
      <c r="L1552" s="7">
        <f>LN(Table1[[#This Row],[NV]]/Table1[[#This Row],[NV_MA-1]])</f>
        <v>-2.988882833654924</v>
      </c>
      <c r="M1552" s="7">
        <f>LN(Table1[[#This Row],[NV]]/Table1[[#This Row],[NV_MA-2]])</f>
        <v>6.9518108499623841</v>
      </c>
      <c r="N1552" s="4">
        <f>LN(Table1[[#This Row],[NV]]/Table1[[#This Row],[NV_MA-3]])</f>
        <v>3.2431858879739974</v>
      </c>
      <c r="O1552" s="7">
        <f>LN(Table1[[#This Row],[NV]]/Table1[[#This Row],[Metcalfe
NV ~ n^2]])</f>
        <v>-3.0301342611459607</v>
      </c>
      <c r="P1552" s="7">
        <f>Table1[[#This Row],[NV_MA-1]]*$M$3</f>
        <v>66710821435.166664</v>
      </c>
    </row>
    <row r="1553" spans="1:16" x14ac:dyDescent="0.2">
      <c r="A1553" s="2">
        <v>42140</v>
      </c>
      <c r="B1553" s="3">
        <v>3341137186.21703</v>
      </c>
      <c r="C1553" s="3">
        <f t="shared" si="144"/>
        <v>3294750921.036253</v>
      </c>
      <c r="D1553" s="4">
        <f>LN(Table1[[#This Row],[NV]])</f>
        <v>21.929577060901867</v>
      </c>
      <c r="E1553" s="5">
        <v>259761</v>
      </c>
      <c r="F1553" s="5">
        <f t="shared" si="145"/>
        <v>67475777121</v>
      </c>
      <c r="G1553" s="8">
        <f t="shared" si="146"/>
        <v>66136553726.366669</v>
      </c>
      <c r="H1553" s="5">
        <f t="shared" si="147"/>
        <v>3238574.7500596545</v>
      </c>
      <c r="I1553" s="5">
        <f t="shared" si="148"/>
        <v>3198073.9622124908</v>
      </c>
      <c r="J1553" s="5">
        <f>Table1[[#This Row],[DAA 
(n)]]^1.5</f>
        <v>132391749.5190998</v>
      </c>
      <c r="K1553" s="5">
        <f t="shared" si="149"/>
        <v>130244346.27662198</v>
      </c>
      <c r="L1553" s="7">
        <f>LN(Table1[[#This Row],[NV]]/Table1[[#This Row],[NV_MA-1]])</f>
        <v>-2.9854103765007944</v>
      </c>
      <c r="M1553" s="7">
        <f>LN(Table1[[#This Row],[NV]]/Table1[[#This Row],[NV_MA-2]])</f>
        <v>6.9515177611470884</v>
      </c>
      <c r="N1553" s="4">
        <f>LN(Table1[[#This Row],[NV]]/Table1[[#This Row],[NV_MA-3]])</f>
        <v>3.244654229951613</v>
      </c>
      <c r="O1553" s="7">
        <f>LN(Table1[[#This Row],[NV]]/Table1[[#This Row],[Metcalfe
NV ~ n^2]])</f>
        <v>-3.005457452051612</v>
      </c>
      <c r="P1553" s="7">
        <f>Table1[[#This Row],[NV_MA-1]]*$M$3</f>
        <v>66136553726.366669</v>
      </c>
    </row>
    <row r="1554" spans="1:16" x14ac:dyDescent="0.2">
      <c r="A1554" s="2">
        <v>42139</v>
      </c>
      <c r="B1554" s="3">
        <v>3364048665.88978</v>
      </c>
      <c r="C1554" s="3">
        <f t="shared" si="144"/>
        <v>3290472179.4735484</v>
      </c>
      <c r="D1554" s="4">
        <f>LN(Table1[[#This Row],[NV]])</f>
        <v>21.936411045626009</v>
      </c>
      <c r="E1554" s="5">
        <v>242013</v>
      </c>
      <c r="F1554" s="5">
        <f t="shared" si="145"/>
        <v>58570292169</v>
      </c>
      <c r="G1554" s="8">
        <f t="shared" si="146"/>
        <v>65585242071.699997</v>
      </c>
      <c r="H1554" s="5">
        <f t="shared" si="147"/>
        <v>3000173.8646018296</v>
      </c>
      <c r="I1554" s="5">
        <f t="shared" si="148"/>
        <v>3182857.3162947358</v>
      </c>
      <c r="J1554" s="5">
        <f>Table1[[#This Row],[DAA 
(n)]]^1.5</f>
        <v>119057851.98253922</v>
      </c>
      <c r="K1554" s="5">
        <f t="shared" si="149"/>
        <v>129405251.40727799</v>
      </c>
      <c r="L1554" s="7">
        <f>LN(Table1[[#This Row],[NV]]/Table1[[#This Row],[NV_MA-1]])</f>
        <v>-2.9702054935420477</v>
      </c>
      <c r="M1554" s="7">
        <f>LN(Table1[[#This Row],[NV]]/Table1[[#This Row],[NV_MA-2]])</f>
        <v>6.9631211671668014</v>
      </c>
      <c r="N1554" s="4">
        <f>LN(Table1[[#This Row],[NV]]/Table1[[#This Row],[NV_MA-3]])</f>
        <v>3.2579515236728125</v>
      </c>
      <c r="O1554" s="7">
        <f>LN(Table1[[#This Row],[NV]]/Table1[[#This Row],[Metcalfe
NV ~ n^2]])</f>
        <v>-2.8570823997825383</v>
      </c>
      <c r="P1554" s="7">
        <f>Table1[[#This Row],[NV_MA-1]]*$M$3</f>
        <v>65585242071.699997</v>
      </c>
    </row>
    <row r="1555" spans="1:16" x14ac:dyDescent="0.2">
      <c r="A1555" s="2">
        <v>42138</v>
      </c>
      <c r="B1555" s="3">
        <v>3355591126.30265</v>
      </c>
      <c r="C1555" s="3">
        <f t="shared" si="144"/>
        <v>3282976276.1226335</v>
      </c>
      <c r="D1555" s="4">
        <f>LN(Table1[[#This Row],[NV]])</f>
        <v>21.9338937844886</v>
      </c>
      <c r="E1555" s="5">
        <v>241337</v>
      </c>
      <c r="F1555" s="5">
        <f t="shared" si="145"/>
        <v>58243547569</v>
      </c>
      <c r="G1555" s="8">
        <f t="shared" si="146"/>
        <v>65359169162.73333</v>
      </c>
      <c r="H1555" s="5">
        <f t="shared" si="147"/>
        <v>2991118.6088121291</v>
      </c>
      <c r="I1555" s="5">
        <f t="shared" si="148"/>
        <v>3176422.3361198991</v>
      </c>
      <c r="J1555" s="5">
        <f>Table1[[#This Row],[DAA 
(n)]]^1.5</f>
        <v>118559365.04409832</v>
      </c>
      <c r="K1555" s="5">
        <f t="shared" si="149"/>
        <v>129055345.33524339</v>
      </c>
      <c r="L1555" s="7">
        <f>LN(Table1[[#This Row],[NV]]/Table1[[#This Row],[NV_MA-1]])</f>
        <v>-2.9692697912202779</v>
      </c>
      <c r="M1555" s="7">
        <f>LN(Table1[[#This Row],[NV]]/Table1[[#This Row],[NV_MA-2]])</f>
        <v>6.9626277146124167</v>
      </c>
      <c r="N1555" s="4">
        <f>LN(Table1[[#This Row],[NV]]/Table1[[#This Row],[NV_MA-3]])</f>
        <v>3.2581418805647182</v>
      </c>
      <c r="O1555" s="7">
        <f>LN(Table1[[#This Row],[NV]]/Table1[[#This Row],[Metcalfe
NV ~ n^2]])</f>
        <v>-2.8540053674203825</v>
      </c>
      <c r="P1555" s="7">
        <f>Table1[[#This Row],[NV_MA-1]]*$M$3</f>
        <v>65359169162.73333</v>
      </c>
    </row>
    <row r="1556" spans="1:16" x14ac:dyDescent="0.2">
      <c r="A1556" s="2">
        <v>42137</v>
      </c>
      <c r="B1556" s="3">
        <v>3349034848.9442701</v>
      </c>
      <c r="C1556" s="3">
        <f t="shared" si="144"/>
        <v>3274073385.720263</v>
      </c>
      <c r="D1556" s="4">
        <f>LN(Table1[[#This Row],[NV]])</f>
        <v>21.931938036480471</v>
      </c>
      <c r="E1556" s="5">
        <v>252379</v>
      </c>
      <c r="F1556" s="5">
        <f t="shared" si="145"/>
        <v>63695159641</v>
      </c>
      <c r="G1556" s="8">
        <f t="shared" si="146"/>
        <v>65591035475.900002</v>
      </c>
      <c r="H1556" s="5">
        <f t="shared" si="147"/>
        <v>3139263.438090492</v>
      </c>
      <c r="I1556" s="5">
        <f t="shared" si="148"/>
        <v>3182688.3689539083</v>
      </c>
      <c r="J1556" s="5">
        <f>Table1[[#This Row],[DAA 
(n)]]^1.5</f>
        <v>126788488.02251698</v>
      </c>
      <c r="K1556" s="5">
        <f t="shared" si="149"/>
        <v>129404294.07060984</v>
      </c>
      <c r="L1556" s="7">
        <f>LN(Table1[[#This Row],[NV]]/Table1[[#This Row],[NV_MA-1]])</f>
        <v>-2.9747668327471359</v>
      </c>
      <c r="M1556" s="7">
        <f>LN(Table1[[#This Row],[NV]]/Table1[[#This Row],[NV_MA-2]])</f>
        <v>6.958701239830499</v>
      </c>
      <c r="N1556" s="4">
        <f>LN(Table1[[#This Row],[NV]]/Table1[[#This Row],[NV_MA-3]])</f>
        <v>3.2534859125285078</v>
      </c>
      <c r="O1556" s="7">
        <f>LN(Table1[[#This Row],[NV]]/Table1[[#This Row],[Metcalfe
NV ~ n^2]])</f>
        <v>-2.9454363733594255</v>
      </c>
      <c r="P1556" s="7">
        <f>Table1[[#This Row],[NV_MA-1]]*$M$3</f>
        <v>65591035475.900002</v>
      </c>
    </row>
    <row r="1557" spans="1:16" x14ac:dyDescent="0.2">
      <c r="A1557" s="2">
        <v>42136</v>
      </c>
      <c r="B1557" s="3">
        <v>3428170514.21982</v>
      </c>
      <c r="C1557" s="3">
        <f t="shared" si="144"/>
        <v>3268054002.589407</v>
      </c>
      <c r="D1557" s="4">
        <f>LN(Table1[[#This Row],[NV]])</f>
        <v>21.955292578049253</v>
      </c>
      <c r="E1557" s="5">
        <v>273959</v>
      </c>
      <c r="F1557" s="5">
        <f t="shared" si="145"/>
        <v>75053533681</v>
      </c>
      <c r="G1557" s="8">
        <f t="shared" si="146"/>
        <v>66021564933.5</v>
      </c>
      <c r="H1557" s="5">
        <f t="shared" si="147"/>
        <v>3430167.694440308</v>
      </c>
      <c r="I1557" s="5">
        <f t="shared" si="148"/>
        <v>3193660.2168776658</v>
      </c>
      <c r="J1557" s="5">
        <f>Table1[[#This Row],[DAA 
(n)]]^1.5</f>
        <v>143393134.54176643</v>
      </c>
      <c r="K1557" s="5">
        <f t="shared" si="149"/>
        <v>130031983.26263915</v>
      </c>
      <c r="L1557" s="7">
        <f>LN(Table1[[#This Row],[NV]]/Table1[[#This Row],[NV_MA-1]])</f>
        <v>-2.9579546889718977</v>
      </c>
      <c r="M1557" s="7">
        <f>LN(Table1[[#This Row],[NV]]/Table1[[#This Row],[NV_MA-2]])</f>
        <v>6.9786143576424928</v>
      </c>
      <c r="N1557" s="4">
        <f>LN(Table1[[#This Row],[NV]]/Table1[[#This Row],[NV_MA-3]])</f>
        <v>3.2720015747913842</v>
      </c>
      <c r="O1557" s="7">
        <f>LN(Table1[[#This Row],[NV]]/Table1[[#This Row],[Metcalfe
NV ~ n^2]])</f>
        <v>-3.0861749002252905</v>
      </c>
      <c r="P1557" s="7">
        <f>Table1[[#This Row],[NV_MA-1]]*$M$3</f>
        <v>66021564933.5</v>
      </c>
    </row>
    <row r="1558" spans="1:16" x14ac:dyDescent="0.2">
      <c r="A1558" s="2">
        <v>42135</v>
      </c>
      <c r="B1558" s="3">
        <v>3427838774.9988198</v>
      </c>
      <c r="C1558" s="3">
        <f t="shared" si="144"/>
        <v>3264815354.8825984</v>
      </c>
      <c r="D1558" s="4">
        <f>LN(Table1[[#This Row],[NV]])</f>
        <v>21.955195804778604</v>
      </c>
      <c r="E1558" s="5">
        <v>262404</v>
      </c>
      <c r="F1558" s="5">
        <f t="shared" si="145"/>
        <v>68855859216</v>
      </c>
      <c r="G1558" s="8">
        <f t="shared" si="146"/>
        <v>65679060286</v>
      </c>
      <c r="H1558" s="5">
        <f t="shared" si="147"/>
        <v>3274182.798711895</v>
      </c>
      <c r="I1558" s="5">
        <f t="shared" si="148"/>
        <v>3184920.9915516996</v>
      </c>
      <c r="J1558" s="5">
        <f>Table1[[#This Row],[DAA 
(n)]]^1.5</f>
        <v>134417457.50353721</v>
      </c>
      <c r="K1558" s="5">
        <f t="shared" si="149"/>
        <v>129532287.10961111</v>
      </c>
      <c r="L1558" s="7">
        <f>LN(Table1[[#This Row],[NV]]/Table1[[#This Row],[NV_MA-1]])</f>
        <v>-2.9528501897492125</v>
      </c>
      <c r="M1558" s="7">
        <f>LN(Table1[[#This Row],[NV]]/Table1[[#This Row],[NV_MA-2]])</f>
        <v>6.9812577645180767</v>
      </c>
      <c r="N1558" s="4">
        <f>LN(Table1[[#This Row],[NV]]/Table1[[#This Row],[NV_MA-3]])</f>
        <v>3.2757550754403923</v>
      </c>
      <c r="O1558" s="7">
        <f>LN(Table1[[#This Row],[NV]]/Table1[[#This Row],[Metcalfe
NV ~ n^2]])</f>
        <v>-3.0000853548980415</v>
      </c>
      <c r="P1558" s="7">
        <f>Table1[[#This Row],[NV_MA-1]]*$M$3</f>
        <v>65679060286</v>
      </c>
    </row>
    <row r="1559" spans="1:16" x14ac:dyDescent="0.2">
      <c r="A1559" s="2">
        <v>42134</v>
      </c>
      <c r="B1559" s="3">
        <v>3405403163.98457</v>
      </c>
      <c r="C1559" s="3">
        <f t="shared" si="144"/>
        <v>3261687935.8417258</v>
      </c>
      <c r="D1559" s="4">
        <f>LN(Table1[[#This Row],[NV]])</f>
        <v>21.948629173058443</v>
      </c>
      <c r="E1559" s="5">
        <v>267176</v>
      </c>
      <c r="F1559" s="5">
        <f t="shared" si="145"/>
        <v>71383014976</v>
      </c>
      <c r="G1559" s="8">
        <f t="shared" si="146"/>
        <v>65829369632.133331</v>
      </c>
      <c r="H1559" s="5">
        <f t="shared" si="147"/>
        <v>3338541.2299688254</v>
      </c>
      <c r="I1559" s="5">
        <f t="shared" si="148"/>
        <v>3188724.3827565419</v>
      </c>
      <c r="J1559" s="5">
        <f>Table1[[#This Row],[DAA 
(n)]]^1.5</f>
        <v>138100790.7624999</v>
      </c>
      <c r="K1559" s="5">
        <f t="shared" si="149"/>
        <v>129750603.61125708</v>
      </c>
      <c r="L1559" s="7">
        <f>LN(Table1[[#This Row],[NV]]/Table1[[#This Row],[NV_MA-1]])</f>
        <v>-2.9617027496289619</v>
      </c>
      <c r="M1559" s="7">
        <f>LN(Table1[[#This Row],[NV]]/Table1[[#This Row],[NV_MA-2]])</f>
        <v>6.9734976582843702</v>
      </c>
      <c r="N1559" s="4">
        <f>LN(Table1[[#This Row],[NV]]/Table1[[#This Row],[NV_MA-3]])</f>
        <v>3.2675044409491085</v>
      </c>
      <c r="O1559" s="7">
        <f>LN(Table1[[#This Row],[NV]]/Table1[[#This Row],[Metcalfe
NV ~ n^2]])</f>
        <v>-3.0426966194440714</v>
      </c>
      <c r="P1559" s="7">
        <f>Table1[[#This Row],[NV_MA-1]]*$M$3</f>
        <v>65829369632.133331</v>
      </c>
    </row>
    <row r="1560" spans="1:16" x14ac:dyDescent="0.2">
      <c r="A1560" s="2">
        <v>42133</v>
      </c>
      <c r="B1560" s="3">
        <v>3432551362.7063899</v>
      </c>
      <c r="C1560" s="3">
        <f t="shared" si="144"/>
        <v>3258561286.7587757</v>
      </c>
      <c r="D1560" s="4">
        <f>LN(Table1[[#This Row],[NV]])</f>
        <v>21.956569659137969</v>
      </c>
      <c r="E1560" s="5">
        <v>235324</v>
      </c>
      <c r="F1560" s="5">
        <f t="shared" si="145"/>
        <v>55377384976</v>
      </c>
      <c r="G1560" s="8">
        <f t="shared" si="146"/>
        <v>65536537080.133331</v>
      </c>
      <c r="H1560" s="5">
        <f t="shared" si="147"/>
        <v>2910656.3280522674</v>
      </c>
      <c r="I1560" s="5">
        <f t="shared" si="148"/>
        <v>3181104.2168375021</v>
      </c>
      <c r="J1560" s="5">
        <f>Table1[[#This Row],[DAA 
(n)]]^1.5</f>
        <v>114156155.0775613</v>
      </c>
      <c r="K1560" s="5">
        <f t="shared" si="149"/>
        <v>129318811.54611495</v>
      </c>
      <c r="L1560" s="7">
        <f>LN(Table1[[#This Row],[NV]]/Table1[[#This Row],[NV_MA-1]])</f>
        <v>-2.9493039829443144</v>
      </c>
      <c r="M1560" s="7">
        <f>LN(Table1[[#This Row],[NV]]/Table1[[#This Row],[NV_MA-2]])</f>
        <v>6.9838307266555555</v>
      </c>
      <c r="N1560" s="4">
        <f>LN(Table1[[#This Row],[NV]]/Table1[[#This Row],[NV_MA-3]])</f>
        <v>3.2787783383825464</v>
      </c>
      <c r="O1560" s="7">
        <f>LN(Table1[[#This Row],[NV]]/Table1[[#This Row],[Metcalfe
NV ~ n^2]])</f>
        <v>-2.7808674747902944</v>
      </c>
      <c r="P1560" s="7">
        <f>Table1[[#This Row],[NV_MA-1]]*$M$3</f>
        <v>65536537080.133331</v>
      </c>
    </row>
    <row r="1561" spans="1:16" x14ac:dyDescent="0.2">
      <c r="A1561" s="2">
        <v>42132</v>
      </c>
      <c r="B1561" s="3">
        <v>3455488162.0896902</v>
      </c>
      <c r="C1561" s="3">
        <f t="shared" si="144"/>
        <v>3258237494.2672091</v>
      </c>
      <c r="D1561" s="4">
        <f>LN(Table1[[#This Row],[NV]])</f>
        <v>21.963229575672951</v>
      </c>
      <c r="E1561" s="5">
        <v>298182</v>
      </c>
      <c r="F1561" s="5">
        <f t="shared" si="145"/>
        <v>88912505124</v>
      </c>
      <c r="G1561" s="8">
        <f t="shared" si="146"/>
        <v>65784103236.400002</v>
      </c>
      <c r="H1561" s="5">
        <f t="shared" si="147"/>
        <v>3758721.0701564765</v>
      </c>
      <c r="I1561" s="5">
        <f t="shared" si="148"/>
        <v>3187931.3309486988</v>
      </c>
      <c r="J1561" s="5">
        <f>Table1[[#This Row],[DAA 
(n)]]^1.5</f>
        <v>162825392.99164805</v>
      </c>
      <c r="K1561" s="5">
        <f t="shared" si="149"/>
        <v>129695482.28138706</v>
      </c>
      <c r="L1561" s="7">
        <f>LN(Table1[[#This Row],[NV]]/Table1[[#This Row],[NV_MA-1]])</f>
        <v>-2.9464144782646704</v>
      </c>
      <c r="M1561" s="7">
        <f>LN(Table1[[#This Row],[NV]]/Table1[[#This Row],[NV_MA-2]])</f>
        <v>6.9883467968656747</v>
      </c>
      <c r="N1561" s="4">
        <f>LN(Table1[[#This Row],[NV]]/Table1[[#This Row],[NV_MA-3]])</f>
        <v>3.2825297590562523</v>
      </c>
      <c r="O1561" s="7">
        <f>LN(Table1[[#This Row],[NV]]/Table1[[#This Row],[Metcalfe
NV ~ n^2]])</f>
        <v>-3.2476890589627838</v>
      </c>
      <c r="P1561" s="7">
        <f>Table1[[#This Row],[NV_MA-1]]*$M$3</f>
        <v>65784103236.400002</v>
      </c>
    </row>
    <row r="1562" spans="1:16" x14ac:dyDescent="0.2">
      <c r="A1562" s="2">
        <v>42131</v>
      </c>
      <c r="B1562" s="3">
        <v>3352047328.9478002</v>
      </c>
      <c r="C1562" s="3">
        <f t="shared" si="144"/>
        <v>3258041057.5674949</v>
      </c>
      <c r="D1562" s="4">
        <f>LN(Table1[[#This Row],[NV]])</f>
        <v>21.932837139081066</v>
      </c>
      <c r="E1562" s="5">
        <v>259340</v>
      </c>
      <c r="F1562" s="5">
        <f t="shared" si="145"/>
        <v>67257235600</v>
      </c>
      <c r="G1562" s="8">
        <f t="shared" si="146"/>
        <v>64958340217.73333</v>
      </c>
      <c r="H1562" s="5">
        <f t="shared" si="147"/>
        <v>3232905.2666408196</v>
      </c>
      <c r="I1562" s="5">
        <f t="shared" si="148"/>
        <v>3167676.5477129943</v>
      </c>
      <c r="J1562" s="5">
        <f>Table1[[#This Row],[DAA 
(n)]]^1.5</f>
        <v>132070024.91293748</v>
      </c>
      <c r="K1562" s="5">
        <f t="shared" si="149"/>
        <v>128516350.63885981</v>
      </c>
      <c r="L1562" s="7">
        <f>LN(Table1[[#This Row],[NV]]/Table1[[#This Row],[NV_MA-1]])</f>
        <v>-2.9641748425569538</v>
      </c>
      <c r="M1562" s="7">
        <f>LN(Table1[[#This Row],[NV]]/Table1[[#This Row],[NV_MA-2]])</f>
        <v>6.964328212215225</v>
      </c>
      <c r="N1562" s="4">
        <f>LN(Table1[[#This Row],[NV]]/Table1[[#This Row],[NV_MA-3]])</f>
        <v>3.2612704425503782</v>
      </c>
      <c r="O1562" s="7">
        <f>LN(Table1[[#This Row],[NV]]/Table1[[#This Row],[Metcalfe
NV ~ n^2]])</f>
        <v>-2.9989533031246847</v>
      </c>
      <c r="P1562" s="7">
        <f>Table1[[#This Row],[NV_MA-1]]*$M$3</f>
        <v>64958340217.73333</v>
      </c>
    </row>
    <row r="1563" spans="1:16" x14ac:dyDescent="0.2">
      <c r="A1563" s="2">
        <v>42130</v>
      </c>
      <c r="B1563" s="3">
        <v>3243106562.1931601</v>
      </c>
      <c r="C1563" s="3">
        <f t="shared" si="144"/>
        <v>3265479046.2583456</v>
      </c>
      <c r="D1563" s="4">
        <f>LN(Table1[[#This Row],[NV]])</f>
        <v>21.899797522872401</v>
      </c>
      <c r="E1563" s="5">
        <v>270868</v>
      </c>
      <c r="F1563" s="5">
        <f t="shared" si="145"/>
        <v>73369473424</v>
      </c>
      <c r="G1563" s="8">
        <f t="shared" si="146"/>
        <v>65142384051.900002</v>
      </c>
      <c r="H1563" s="5">
        <f t="shared" si="147"/>
        <v>3388392.6098341988</v>
      </c>
      <c r="I1563" s="5">
        <f t="shared" si="148"/>
        <v>3172367.3407633752</v>
      </c>
      <c r="J1563" s="5">
        <f>Table1[[#This Row],[DAA 
(n)]]^1.5</f>
        <v>140973197.90446725</v>
      </c>
      <c r="K1563" s="5">
        <f t="shared" si="149"/>
        <v>128784709.20207307</v>
      </c>
      <c r="L1563" s="7">
        <f>LN(Table1[[#This Row],[NV]]/Table1[[#This Row],[NV_MA-1]])</f>
        <v>-3.0000437121455263</v>
      </c>
      <c r="M1563" s="7">
        <f>LN(Table1[[#This Row],[NV]]/Table1[[#This Row],[NV_MA-2]])</f>
        <v>6.9298088605382233</v>
      </c>
      <c r="N1563" s="4">
        <f>LN(Table1[[#This Row],[NV]]/Table1[[#This Row],[NV_MA-3]])</f>
        <v>3.2261448756605495</v>
      </c>
      <c r="O1563" s="7">
        <f>LN(Table1[[#This Row],[NV]]/Table1[[#This Row],[Metcalfe
NV ~ n^2]])</f>
        <v>-3.1189762697808354</v>
      </c>
      <c r="P1563" s="7">
        <f>Table1[[#This Row],[NV_MA-1]]*$M$3</f>
        <v>65142384051.900002</v>
      </c>
    </row>
    <row r="1564" spans="1:16" x14ac:dyDescent="0.2">
      <c r="A1564" s="2">
        <v>42129</v>
      </c>
      <c r="B1564" s="3">
        <v>3334612653.9885402</v>
      </c>
      <c r="C1564" s="3">
        <f t="shared" si="144"/>
        <v>3277233996.6153464</v>
      </c>
      <c r="D1564" s="4">
        <f>LN(Table1[[#This Row],[NV]])</f>
        <v>21.927622363837987</v>
      </c>
      <c r="E1564" s="5">
        <v>263807</v>
      </c>
      <c r="F1564" s="5">
        <f t="shared" si="145"/>
        <v>69594133249</v>
      </c>
      <c r="G1564" s="8">
        <f t="shared" si="146"/>
        <v>64660080858.966667</v>
      </c>
      <c r="H1564" s="5">
        <f t="shared" si="147"/>
        <v>3293095.6725007072</v>
      </c>
      <c r="I1564" s="5">
        <f t="shared" si="148"/>
        <v>3159730.8539807345</v>
      </c>
      <c r="J1564" s="5">
        <f>Table1[[#This Row],[DAA 
(n)]]^1.5</f>
        <v>135496935.42666939</v>
      </c>
      <c r="K1564" s="5">
        <f t="shared" si="149"/>
        <v>128070960.28472917</v>
      </c>
      <c r="L1564" s="7">
        <f>LN(Table1[[#This Row],[NV]]/Table1[[#This Row],[NV_MA-1]])</f>
        <v>-2.9647874959302403</v>
      </c>
      <c r="M1564" s="7">
        <f>LN(Table1[[#This Row],[NV]]/Table1[[#This Row],[NV_MA-2]])</f>
        <v>6.9616249546932076</v>
      </c>
      <c r="N1564" s="4">
        <f>LN(Table1[[#This Row],[NV]]/Table1[[#This Row],[NV_MA-3]])</f>
        <v>3.2595273183399338</v>
      </c>
      <c r="O1564" s="7">
        <f>LN(Table1[[#This Row],[NV]]/Table1[[#This Row],[Metcalfe
NV ~ n^2]])</f>
        <v>-3.0383237444965681</v>
      </c>
      <c r="P1564" s="7">
        <f>Table1[[#This Row],[NV_MA-1]]*$M$3</f>
        <v>64660080858.966667</v>
      </c>
    </row>
    <row r="1565" spans="1:16" x14ac:dyDescent="0.2">
      <c r="A1565" s="2">
        <v>42128</v>
      </c>
      <c r="B1565" s="3">
        <v>3375417433.7277999</v>
      </c>
      <c r="C1565" s="3">
        <f t="shared" si="144"/>
        <v>3288129622.3304992</v>
      </c>
      <c r="D1565" s="4">
        <f>LN(Table1[[#This Row],[NV]])</f>
        <v>21.939784837690159</v>
      </c>
      <c r="E1565" s="5">
        <v>255868</v>
      </c>
      <c r="F1565" s="5">
        <f t="shared" si="145"/>
        <v>65468433424</v>
      </c>
      <c r="G1565" s="8">
        <f t="shared" si="146"/>
        <v>64799867961.366669</v>
      </c>
      <c r="H1565" s="5">
        <f t="shared" si="147"/>
        <v>3186175.0241237986</v>
      </c>
      <c r="I1565" s="5">
        <f t="shared" si="148"/>
        <v>3163254.6463434021</v>
      </c>
      <c r="J1565" s="5">
        <f>Table1[[#This Row],[DAA 
(n)]]^1.5</f>
        <v>129426724.91928384</v>
      </c>
      <c r="K1565" s="5">
        <f t="shared" si="149"/>
        <v>128273579.9776542</v>
      </c>
      <c r="L1565" s="7">
        <f>LN(Table1[[#This Row],[NV]]/Table1[[#This Row],[NV_MA-1]])</f>
        <v>-2.9547845649791769</v>
      </c>
      <c r="M1565" s="7">
        <f>LN(Table1[[#This Row],[NV]]/Table1[[#This Row],[NV_MA-2]])</f>
        <v>6.972672830788575</v>
      </c>
      <c r="N1565" s="4">
        <f>LN(Table1[[#This Row],[NV]]/Table1[[#This Row],[NV_MA-3]])</f>
        <v>3.2701089531001992</v>
      </c>
      <c r="O1565" s="7">
        <f>LN(Table1[[#This Row],[NV]]/Table1[[#This Row],[Metcalfe
NV ~ n^2]])</f>
        <v>-2.9650490932726736</v>
      </c>
      <c r="P1565" s="7">
        <f>Table1[[#This Row],[NV_MA-1]]*$M$3</f>
        <v>64799867961.366669</v>
      </c>
    </row>
    <row r="1566" spans="1:16" x14ac:dyDescent="0.2">
      <c r="A1566" s="2">
        <v>42127</v>
      </c>
      <c r="B1566" s="3">
        <v>3395659327.7417798</v>
      </c>
      <c r="C1566" s="3">
        <f t="shared" si="144"/>
        <v>3294284093.1055236</v>
      </c>
      <c r="D1566" s="4">
        <f>LN(Table1[[#This Row],[NV]])</f>
        <v>21.945763784622027</v>
      </c>
      <c r="E1566" s="5">
        <v>247646</v>
      </c>
      <c r="F1566" s="5">
        <f t="shared" si="145"/>
        <v>61328541316</v>
      </c>
      <c r="G1566" s="8">
        <f t="shared" si="146"/>
        <v>64597031979.533333</v>
      </c>
      <c r="H1566" s="5">
        <f t="shared" si="147"/>
        <v>3075702.7918651095</v>
      </c>
      <c r="I1566" s="5">
        <f t="shared" si="148"/>
        <v>3157802.3387002214</v>
      </c>
      <c r="J1566" s="5">
        <f>Table1[[#This Row],[DAA 
(n)]]^1.5</f>
        <v>123238662.53226739</v>
      </c>
      <c r="K1566" s="5">
        <f t="shared" si="149"/>
        <v>127969198.06308886</v>
      </c>
      <c r="L1566" s="7">
        <f>LN(Table1[[#This Row],[NV]]/Table1[[#This Row],[NV_MA-1]])</f>
        <v>-2.945670517468189</v>
      </c>
      <c r="M1566" s="7">
        <f>LN(Table1[[#This Row],[NV]]/Table1[[#This Row],[NV_MA-2]])</f>
        <v>6.9803769034417531</v>
      </c>
      <c r="N1566" s="4">
        <f>LN(Table1[[#This Row],[NV]]/Table1[[#This Row],[NV_MA-3]])</f>
        <v>3.2784636318287355</v>
      </c>
      <c r="O1566" s="7">
        <f>LN(Table1[[#This Row],[NV]]/Table1[[#This Row],[Metcalfe
NV ~ n^2]])</f>
        <v>-2.8937473874955062</v>
      </c>
      <c r="P1566" s="7">
        <f>Table1[[#This Row],[NV_MA-1]]*$M$3</f>
        <v>64597031979.533333</v>
      </c>
    </row>
    <row r="1567" spans="1:16" x14ac:dyDescent="0.2">
      <c r="A1567" s="2">
        <v>42126</v>
      </c>
      <c r="B1567" s="3">
        <v>3325293514.79035</v>
      </c>
      <c r="C1567" s="3">
        <f t="shared" si="144"/>
        <v>3300145983.3828497</v>
      </c>
      <c r="D1567" s="4">
        <f>LN(Table1[[#This Row],[NV]])</f>
        <v>21.924823782283127</v>
      </c>
      <c r="E1567" s="5">
        <v>264029</v>
      </c>
      <c r="F1567" s="5">
        <f t="shared" si="145"/>
        <v>69711312841</v>
      </c>
      <c r="G1567" s="8">
        <f t="shared" si="146"/>
        <v>64485584655.699997</v>
      </c>
      <c r="H1567" s="5">
        <f t="shared" si="147"/>
        <v>3296088.9859017381</v>
      </c>
      <c r="I1567" s="5">
        <f t="shared" si="148"/>
        <v>3154743.580554652</v>
      </c>
      <c r="J1567" s="5">
        <f>Table1[[#This Row],[DAA 
(n)]]^1.5</f>
        <v>135668007.3491773</v>
      </c>
      <c r="K1567" s="5">
        <f t="shared" si="149"/>
        <v>127800063.00832649</v>
      </c>
      <c r="L1567" s="7">
        <f>LN(Table1[[#This Row],[NV]]/Table1[[#This Row],[NV_MA-1]])</f>
        <v>-2.9648837597764932</v>
      </c>
      <c r="M1567" s="7">
        <f>LN(Table1[[#This Row],[NV]]/Table1[[#This Row],[NV_MA-2]])</f>
        <v>6.9604060056207722</v>
      </c>
      <c r="N1567" s="4">
        <f>LN(Table1[[#This Row],[NV]]/Table1[[#This Row],[NV_MA-3]])</f>
        <v>3.2588461893526404</v>
      </c>
      <c r="O1567" s="7">
        <f>LN(Table1[[#This Row],[NV]]/Table1[[#This Row],[Metcalfe
NV ~ n^2]])</f>
        <v>-3.0428046668776711</v>
      </c>
      <c r="P1567" s="7">
        <f>Table1[[#This Row],[NV_MA-1]]*$M$3</f>
        <v>64485584655.699997</v>
      </c>
    </row>
    <row r="1568" spans="1:16" x14ac:dyDescent="0.2">
      <c r="A1568" s="2">
        <v>42125</v>
      </c>
      <c r="B1568" s="3">
        <v>3285000343.4349699</v>
      </c>
      <c r="C1568" s="3">
        <f t="shared" si="144"/>
        <v>3307760492.7811985</v>
      </c>
      <c r="D1568" s="4">
        <f>LN(Table1[[#This Row],[NV]])</f>
        <v>21.912632593429393</v>
      </c>
      <c r="E1568" s="5">
        <v>225580</v>
      </c>
      <c r="F1568" s="5">
        <f t="shared" si="145"/>
        <v>50886336400</v>
      </c>
      <c r="G1568" s="8">
        <f t="shared" si="146"/>
        <v>64241392642.366669</v>
      </c>
      <c r="H1568" s="5">
        <f t="shared" si="147"/>
        <v>2780596.1114761019</v>
      </c>
      <c r="I1568" s="5">
        <f t="shared" si="148"/>
        <v>3148348.2431451296</v>
      </c>
      <c r="J1568" s="5">
        <f>Table1[[#This Row],[DAA 
(n)]]^1.5</f>
        <v>107139814.09873755</v>
      </c>
      <c r="K1568" s="5">
        <f t="shared" si="149"/>
        <v>127438739.07457913</v>
      </c>
      <c r="L1568" s="7">
        <f>LN(Table1[[#This Row],[NV]]/Table1[[#This Row],[NV_MA-1]])</f>
        <v>-2.9732809916622411</v>
      </c>
      <c r="M1568" s="7">
        <f>LN(Table1[[#This Row],[NV]]/Table1[[#This Row],[NV_MA-2]])</f>
        <v>6.9502440874116802</v>
      </c>
      <c r="N1568" s="4">
        <f>LN(Table1[[#This Row],[NV]]/Table1[[#This Row],[NV_MA-3]])</f>
        <v>3.2494862641795446</v>
      </c>
      <c r="O1568" s="7">
        <f>LN(Table1[[#This Row],[NV]]/Table1[[#This Row],[Metcalfe
NV ~ n^2]])</f>
        <v>-2.740227690958422</v>
      </c>
      <c r="P1568" s="7">
        <f>Table1[[#This Row],[NV_MA-1]]*$M$3</f>
        <v>64241392642.366669</v>
      </c>
    </row>
    <row r="1569" spans="1:16" x14ac:dyDescent="0.2">
      <c r="A1569" s="2">
        <v>42124</v>
      </c>
      <c r="B1569" s="3">
        <v>3334673947.4553499</v>
      </c>
      <c r="C1569" s="3">
        <f t="shared" si="144"/>
        <v>3313674133.9802537</v>
      </c>
      <c r="D1569" s="4">
        <f>LN(Table1[[#This Row],[NV]])</f>
        <v>21.92764074465455</v>
      </c>
      <c r="E1569" s="5">
        <v>240159</v>
      </c>
      <c r="F1569" s="5">
        <f t="shared" si="145"/>
        <v>57676345281</v>
      </c>
      <c r="G1569" s="8">
        <f t="shared" si="146"/>
        <v>65051479110.23333</v>
      </c>
      <c r="H1569" s="5">
        <f t="shared" si="147"/>
        <v>2975343.4158930834</v>
      </c>
      <c r="I1569" s="5">
        <f t="shared" si="148"/>
        <v>3170111.953662172</v>
      </c>
      <c r="J1569" s="5">
        <f>Table1[[#This Row],[DAA 
(n)]]^1.5</f>
        <v>117692367.66392161</v>
      </c>
      <c r="K1569" s="5">
        <f t="shared" si="149"/>
        <v>128653648.67109929</v>
      </c>
      <c r="L1569" s="7">
        <f>LN(Table1[[#This Row],[NV]]/Table1[[#This Row],[NV_MA-1]])</f>
        <v>-2.9708040350431122</v>
      </c>
      <c r="M1569" s="7">
        <f>LN(Table1[[#This Row],[NV]]/Table1[[#This Row],[NV_MA-2]])</f>
        <v>6.958363282812031</v>
      </c>
      <c r="N1569" s="4">
        <f>LN(Table1[[#This Row],[NV]]/Table1[[#This Row],[NV_MA-3]])</f>
        <v>3.2550062871435577</v>
      </c>
      <c r="O1569" s="7">
        <f>LN(Table1[[#This Row],[NV]]/Table1[[#This Row],[Metcalfe
NV ~ n^2]])</f>
        <v>-2.8504722212812106</v>
      </c>
      <c r="P1569" s="7">
        <f>Table1[[#This Row],[NV_MA-1]]*$M$3</f>
        <v>65051479110.23333</v>
      </c>
    </row>
    <row r="1570" spans="1:16" x14ac:dyDescent="0.2">
      <c r="A1570" s="2">
        <v>42123</v>
      </c>
      <c r="B1570" s="3">
        <v>3183519985.1888499</v>
      </c>
      <c r="C1570" s="3">
        <f t="shared" si="144"/>
        <v>3316750244.5387955</v>
      </c>
      <c r="D1570" s="4">
        <f>LN(Table1[[#This Row],[NV]])</f>
        <v>21.881253335142766</v>
      </c>
      <c r="E1570" s="5">
        <v>261510</v>
      </c>
      <c r="F1570" s="5">
        <f t="shared" si="145"/>
        <v>68387480100</v>
      </c>
      <c r="G1570" s="8">
        <f t="shared" si="146"/>
        <v>65498208468.366669</v>
      </c>
      <c r="H1570" s="5">
        <f t="shared" si="147"/>
        <v>3262135.3126772074</v>
      </c>
      <c r="I1570" s="5">
        <f t="shared" si="148"/>
        <v>3181961.7003674582</v>
      </c>
      <c r="J1570" s="5">
        <f>Table1[[#This Row],[DAA 
(n)]]^1.5</f>
        <v>133731110.52014403</v>
      </c>
      <c r="K1570" s="5">
        <f t="shared" si="149"/>
        <v>129319180.09892993</v>
      </c>
      <c r="L1570" s="7">
        <f>LN(Table1[[#This Row],[NV]]/Table1[[#This Row],[NV_MA-1]])</f>
        <v>-3.0240352924427976</v>
      </c>
      <c r="M1570" s="7">
        <f>LN(Table1[[#This Row],[NV]]/Table1[[#This Row],[NV_MA-2]])</f>
        <v>6.9082448836749153</v>
      </c>
      <c r="N1570" s="4">
        <f>LN(Table1[[#This Row],[NV]]/Table1[[#This Row],[NV_MA-3]])</f>
        <v>3.2034591644362411</v>
      </c>
      <c r="O1570" s="7">
        <f>LN(Table1[[#This Row],[NV]]/Table1[[#This Row],[Metcalfe
NV ~ n^2]])</f>
        <v>-3.0672022702046955</v>
      </c>
      <c r="P1570" s="7">
        <f>Table1[[#This Row],[NV_MA-1]]*$M$3</f>
        <v>65498208468.366669</v>
      </c>
    </row>
    <row r="1571" spans="1:16" x14ac:dyDescent="0.2">
      <c r="A1571" s="2">
        <v>42122</v>
      </c>
      <c r="B1571" s="3">
        <v>3181112157.8434401</v>
      </c>
      <c r="C1571" s="3">
        <f t="shared" si="144"/>
        <v>3326525672.9020004</v>
      </c>
      <c r="D1571" s="4">
        <f>LN(Table1[[#This Row],[NV]])</f>
        <v>21.880496707766302</v>
      </c>
      <c r="E1571" s="5">
        <v>255162</v>
      </c>
      <c r="F1571" s="5">
        <f t="shared" si="145"/>
        <v>65107646244</v>
      </c>
      <c r="G1571" s="8">
        <f t="shared" si="146"/>
        <v>65404644184</v>
      </c>
      <c r="H1571" s="5">
        <f t="shared" si="147"/>
        <v>3176678.5926532843</v>
      </c>
      <c r="I1571" s="5">
        <f t="shared" si="148"/>
        <v>3179527.8965160395</v>
      </c>
      <c r="J1571" s="5">
        <f>Table1[[#This Row],[DAA 
(n)]]^1.5</f>
        <v>128891416.4361288</v>
      </c>
      <c r="K1571" s="5">
        <f t="shared" si="149"/>
        <v>129181240.64584364</v>
      </c>
      <c r="L1571" s="7">
        <f>LN(Table1[[#This Row],[NV]]/Table1[[#This Row],[NV_MA-1]])</f>
        <v>-3.0233623971097994</v>
      </c>
      <c r="M1571" s="7">
        <f>LN(Table1[[#This Row],[NV]]/Table1[[#This Row],[NV_MA-2]])</f>
        <v>6.9082534242463316</v>
      </c>
      <c r="N1571" s="4">
        <f>LN(Table1[[#This Row],[NV]]/Table1[[#This Row],[NV_MA-3]])</f>
        <v>3.2037697652351196</v>
      </c>
      <c r="O1571" s="7">
        <f>LN(Table1[[#This Row],[NV]]/Table1[[#This Row],[Metcalfe
NV ~ n^2]])</f>
        <v>-3.0188111253223586</v>
      </c>
      <c r="P1571" s="7">
        <f>Table1[[#This Row],[NV_MA-1]]*$M$3</f>
        <v>65404644184</v>
      </c>
    </row>
    <row r="1572" spans="1:16" x14ac:dyDescent="0.2">
      <c r="A1572" s="2">
        <v>42121</v>
      </c>
      <c r="B1572" s="3">
        <v>3205299821.8354502</v>
      </c>
      <c r="C1572" s="3">
        <f t="shared" si="144"/>
        <v>3333846880.8233724</v>
      </c>
      <c r="D1572" s="4">
        <f>LN(Table1[[#This Row],[NV]])</f>
        <v>21.888071471098275</v>
      </c>
      <c r="E1572" s="5">
        <v>253708</v>
      </c>
      <c r="F1572" s="5">
        <f t="shared" si="145"/>
        <v>64367749264</v>
      </c>
      <c r="G1572" s="8">
        <f t="shared" si="146"/>
        <v>65904984929.23333</v>
      </c>
      <c r="H1572" s="5">
        <f t="shared" si="147"/>
        <v>3157126.9464436132</v>
      </c>
      <c r="I1572" s="5">
        <f t="shared" si="148"/>
        <v>3192080.1912239669</v>
      </c>
      <c r="J1572" s="5">
        <f>Table1[[#This Row],[DAA 
(n)]]^1.5</f>
        <v>127791286.59760371</v>
      </c>
      <c r="K1572" s="5">
        <f t="shared" si="149"/>
        <v>129904537.24843448</v>
      </c>
      <c r="L1572" s="7">
        <f>LN(Table1[[#This Row],[NV]]/Table1[[#This Row],[NV_MA-1]])</f>
        <v>-3.0234084483384369</v>
      </c>
      <c r="M1572" s="7">
        <f>LN(Table1[[#This Row],[NV]]/Table1[[#This Row],[NV_MA-2]])</f>
        <v>6.9118881112981061</v>
      </c>
      <c r="N1572" s="4">
        <f>LN(Table1[[#This Row],[NV]]/Table1[[#This Row],[NV_MA-3]])</f>
        <v>3.2057610612881167</v>
      </c>
      <c r="O1572" s="7">
        <f>LN(Table1[[#This Row],[NV]]/Table1[[#This Row],[Metcalfe
NV ~ n^2]])</f>
        <v>-2.9998070856962538</v>
      </c>
      <c r="P1572" s="7">
        <f>Table1[[#This Row],[NV_MA-1]]*$M$3</f>
        <v>65904984929.23333</v>
      </c>
    </row>
    <row r="1573" spans="1:16" x14ac:dyDescent="0.2">
      <c r="A1573" s="2">
        <v>42120</v>
      </c>
      <c r="B1573" s="3">
        <v>3108346068.45789</v>
      </c>
      <c r="C1573" s="3">
        <f t="shared" si="144"/>
        <v>3345118288.7916646</v>
      </c>
      <c r="D1573" s="4">
        <f>LN(Table1[[#This Row],[NV]])</f>
        <v>21.857356610890797</v>
      </c>
      <c r="E1573" s="5">
        <v>275889</v>
      </c>
      <c r="F1573" s="5">
        <f t="shared" si="145"/>
        <v>76114740321</v>
      </c>
      <c r="G1573" s="8">
        <f t="shared" si="146"/>
        <v>65638161063.133331</v>
      </c>
      <c r="H1573" s="5">
        <f t="shared" si="147"/>
        <v>3456269.4929285869</v>
      </c>
      <c r="I1573" s="5">
        <f t="shared" si="148"/>
        <v>3184793.9368686895</v>
      </c>
      <c r="J1573" s="5">
        <f>Table1[[#This Row],[DAA 
(n)]]^1.5</f>
        <v>144911074.7749131</v>
      </c>
      <c r="K1573" s="5">
        <f t="shared" si="149"/>
        <v>129500716.60670453</v>
      </c>
      <c r="L1573" s="7">
        <f>LN(Table1[[#This Row],[NV]]/Table1[[#This Row],[NV_MA-1]])</f>
        <v>-3.0500664763934919</v>
      </c>
      <c r="M1573" s="7">
        <f>LN(Table1[[#This Row],[NV]]/Table1[[#This Row],[NV_MA-2]])</f>
        <v>6.8834584639958143</v>
      </c>
      <c r="N1573" s="4">
        <f>LN(Table1[[#This Row],[NV]]/Table1[[#This Row],[NV_MA-3]])</f>
        <v>3.1781596381597357</v>
      </c>
      <c r="O1573" s="7">
        <f>LN(Table1[[#This Row],[NV]]/Table1[[#This Row],[Metcalfe
NV ~ n^2]])</f>
        <v>-3.1981511688944537</v>
      </c>
      <c r="P1573" s="7">
        <f>Table1[[#This Row],[NV_MA-1]]*$M$3</f>
        <v>65638161063.133331</v>
      </c>
    </row>
    <row r="1574" spans="1:16" x14ac:dyDescent="0.2">
      <c r="A1574" s="2">
        <v>42119</v>
      </c>
      <c r="B1574" s="3">
        <v>3191301062.8211899</v>
      </c>
      <c r="C1574" s="3">
        <f t="shared" si="144"/>
        <v>3356861098.3037362</v>
      </c>
      <c r="D1574" s="4">
        <f>LN(Table1[[#This Row],[NV]])</f>
        <v>21.883694527275996</v>
      </c>
      <c r="E1574" s="5">
        <v>268305</v>
      </c>
      <c r="F1574" s="5">
        <f t="shared" si="145"/>
        <v>71987573025</v>
      </c>
      <c r="G1574" s="8">
        <f t="shared" si="146"/>
        <v>64861991166.066666</v>
      </c>
      <c r="H1574" s="5">
        <f t="shared" si="147"/>
        <v>3353780.2154215714</v>
      </c>
      <c r="I1574" s="5">
        <f t="shared" si="148"/>
        <v>3164168.2902186266</v>
      </c>
      <c r="J1574" s="5">
        <f>Table1[[#This Row],[DAA 
(n)]]^1.5</f>
        <v>138977069.26134467</v>
      </c>
      <c r="K1574" s="5">
        <f t="shared" si="149"/>
        <v>128343483.41450542</v>
      </c>
      <c r="L1574" s="7">
        <f>LN(Table1[[#This Row],[NV]]/Table1[[#This Row],[NV_MA-1]])</f>
        <v>-3.0118331095243569</v>
      </c>
      <c r="M1574" s="7">
        <f>LN(Table1[[#This Row],[NV]]/Table1[[#This Row],[NV_MA-2]])</f>
        <v>6.9162937317504385</v>
      </c>
      <c r="N1574" s="4">
        <f>LN(Table1[[#This Row],[NV]]/Table1[[#This Row],[NV_MA-3]])</f>
        <v>3.2134738352780157</v>
      </c>
      <c r="O1574" s="7">
        <f>LN(Table1[[#This Row],[NV]]/Table1[[#This Row],[Metcalfe
NV ~ n^2]])</f>
        <v>-3.1160648169149177</v>
      </c>
      <c r="P1574" s="7">
        <f>Table1[[#This Row],[NV_MA-1]]*$M$3</f>
        <v>64861991166.066666</v>
      </c>
    </row>
    <row r="1575" spans="1:16" x14ac:dyDescent="0.2">
      <c r="A1575" s="2">
        <v>42118</v>
      </c>
      <c r="B1575" s="3">
        <v>3261000380.5226402</v>
      </c>
      <c r="C1575" s="3">
        <f t="shared" si="144"/>
        <v>3366807651.1341352</v>
      </c>
      <c r="D1575" s="4">
        <f>LN(Table1[[#This Row],[NV]])</f>
        <v>21.905299850442528</v>
      </c>
      <c r="E1575" s="5">
        <v>252037</v>
      </c>
      <c r="F1575" s="5">
        <f t="shared" si="145"/>
        <v>63522649369</v>
      </c>
      <c r="G1575" s="8">
        <f t="shared" si="146"/>
        <v>64260066864.699997</v>
      </c>
      <c r="H1575" s="5">
        <f t="shared" si="147"/>
        <v>3134667.6388940741</v>
      </c>
      <c r="I1575" s="5">
        <f t="shared" si="148"/>
        <v>3148018.5240803272</v>
      </c>
      <c r="J1575" s="5">
        <f>Table1[[#This Row],[DAA 
(n)]]^1.5</f>
        <v>126530857.81347834</v>
      </c>
      <c r="K1575" s="5">
        <f t="shared" si="149"/>
        <v>127441273.34481454</v>
      </c>
      <c r="L1575" s="7">
        <f>LN(Table1[[#This Row],[NV]]/Table1[[#This Row],[NV_MA-1]])</f>
        <v>-2.9809043807248226</v>
      </c>
      <c r="M1575" s="7">
        <f>LN(Table1[[#This Row],[NV]]/Table1[[#This Row],[NV_MA-2]])</f>
        <v>6.9430160775438647</v>
      </c>
      <c r="N1575" s="4">
        <f>LN(Table1[[#This Row],[NV]]/Table1[[#This Row],[NV_MA-3]])</f>
        <v>3.2421336352062391</v>
      </c>
      <c r="O1575" s="7">
        <f>LN(Table1[[#This Row],[NV]]/Table1[[#This Row],[Metcalfe
NV ~ n^2]])</f>
        <v>-2.9693625117826556</v>
      </c>
      <c r="P1575" s="7">
        <f>Table1[[#This Row],[NV_MA-1]]*$M$3</f>
        <v>64260066864.699997</v>
      </c>
    </row>
    <row r="1576" spans="1:16" x14ac:dyDescent="0.2">
      <c r="A1576" s="2">
        <v>42117</v>
      </c>
      <c r="B1576" s="3">
        <v>3323312673.1764798</v>
      </c>
      <c r="C1576" s="3">
        <f t="shared" si="144"/>
        <v>3373088746.4259167</v>
      </c>
      <c r="D1576" s="4">
        <f>LN(Table1[[#This Row],[NV]])</f>
        <v>21.924227915535578</v>
      </c>
      <c r="E1576" s="5">
        <v>264221</v>
      </c>
      <c r="F1576" s="5">
        <f t="shared" si="145"/>
        <v>69812736841</v>
      </c>
      <c r="G1576" s="8">
        <f t="shared" si="146"/>
        <v>63856300791.366669</v>
      </c>
      <c r="H1576" s="5">
        <f t="shared" si="147"/>
        <v>3298677.948026455</v>
      </c>
      <c r="I1576" s="5">
        <f t="shared" si="148"/>
        <v>3136730.1945577832</v>
      </c>
      <c r="J1576" s="5">
        <f>Table1[[#This Row],[DAA 
(n)]]^1.5</f>
        <v>135816019.45597523</v>
      </c>
      <c r="K1576" s="5">
        <f t="shared" si="149"/>
        <v>126822416.43164986</v>
      </c>
      <c r="L1576" s="7">
        <f>LN(Table1[[#This Row],[NV]]/Table1[[#This Row],[NV_MA-1]])</f>
        <v>-2.9556731801697653</v>
      </c>
      <c r="M1576" s="7">
        <f>LN(Table1[[#This Row],[NV]]/Table1[[#This Row],[NV_MA-2]])</f>
        <v>6.9655364395344304</v>
      </c>
      <c r="N1576" s="4">
        <f>LN(Table1[[#This Row],[NV]]/Table1[[#This Row],[NV_MA-3]])</f>
        <v>3.2659295454543713</v>
      </c>
      <c r="O1576" s="7">
        <f>LN(Table1[[#This Row],[NV]]/Table1[[#This Row],[Metcalfe
NV ~ n^2]])</f>
        <v>-3.04485439076449</v>
      </c>
      <c r="P1576" s="7">
        <f>Table1[[#This Row],[NV_MA-1]]*$M$3</f>
        <v>63856300791.366669</v>
      </c>
    </row>
    <row r="1577" spans="1:16" x14ac:dyDescent="0.2">
      <c r="A1577" s="2">
        <v>42116</v>
      </c>
      <c r="B1577" s="3">
        <v>3292819357.0900402</v>
      </c>
      <c r="C1577" s="3">
        <f t="shared" si="144"/>
        <v>3377313478.1979456</v>
      </c>
      <c r="D1577" s="4">
        <f>LN(Table1[[#This Row],[NV]])</f>
        <v>21.915009982197645</v>
      </c>
      <c r="E1577" s="5">
        <v>265898</v>
      </c>
      <c r="F1577" s="5">
        <f t="shared" si="145"/>
        <v>70701746404</v>
      </c>
      <c r="G1577" s="8">
        <f t="shared" si="146"/>
        <v>63154268123.466667</v>
      </c>
      <c r="H1577" s="5">
        <f t="shared" si="147"/>
        <v>3321296.8342421195</v>
      </c>
      <c r="I1577" s="5">
        <f t="shared" si="148"/>
        <v>3117338.2686436777</v>
      </c>
      <c r="J1577" s="5">
        <f>Table1[[#This Row],[DAA 
(n)]]^1.5</f>
        <v>137111097.16332501</v>
      </c>
      <c r="K1577" s="5">
        <f t="shared" si="149"/>
        <v>125753585.72650746</v>
      </c>
      <c r="L1577" s="7">
        <f>LN(Table1[[#This Row],[NV]]/Table1[[#This Row],[NV_MA-1]])</f>
        <v>-2.953836288331301</v>
      </c>
      <c r="M1577" s="7">
        <f>LN(Table1[[#This Row],[NV]]/Table1[[#This Row],[NV_MA-2]])</f>
        <v>6.9625199055495814</v>
      </c>
      <c r="N1577" s="4">
        <f>LN(Table1[[#This Row],[NV]]/Table1[[#This Row],[NV_MA-3]])</f>
        <v>3.2651751009363434</v>
      </c>
      <c r="O1577" s="7">
        <f>LN(Table1[[#This Row],[NV]]/Table1[[#This Row],[Metcalfe
NV ~ n^2]])</f>
        <v>-3.0667261289586589</v>
      </c>
      <c r="P1577" s="7">
        <f>Table1[[#This Row],[NV_MA-1]]*$M$3</f>
        <v>63154268123.466667</v>
      </c>
    </row>
    <row r="1578" spans="1:16" x14ac:dyDescent="0.2">
      <c r="A1578" s="2">
        <v>42115</v>
      </c>
      <c r="B1578" s="3">
        <v>3307655935.8249698</v>
      </c>
      <c r="C1578" s="3">
        <f t="shared" si="144"/>
        <v>3391807704.6458254</v>
      </c>
      <c r="D1578" s="4">
        <f>LN(Table1[[#This Row],[NV]])</f>
        <v>21.919505598972041</v>
      </c>
      <c r="E1578" s="5">
        <v>243752</v>
      </c>
      <c r="F1578" s="5">
        <f t="shared" si="145"/>
        <v>59415037504</v>
      </c>
      <c r="G1578" s="8">
        <f t="shared" si="146"/>
        <v>62966998684.166664</v>
      </c>
      <c r="H1578" s="5">
        <f t="shared" si="147"/>
        <v>3023477.040089631</v>
      </c>
      <c r="I1578" s="5">
        <f t="shared" si="148"/>
        <v>3112496.5896105436</v>
      </c>
      <c r="J1578" s="5">
        <f>Table1[[#This Row],[DAA 
(n)]]^1.5</f>
        <v>120343401.23860152</v>
      </c>
      <c r="K1578" s="5">
        <f t="shared" si="149"/>
        <v>125478409.35487986</v>
      </c>
      <c r="L1578" s="7">
        <f>LN(Table1[[#This Row],[NV]]/Table1[[#This Row],[NV_MA-1]])</f>
        <v>-2.9463709967087706</v>
      </c>
      <c r="M1578" s="7">
        <f>LN(Table1[[#This Row],[NV]]/Table1[[#This Row],[NV_MA-2]])</f>
        <v>6.9685698749249951</v>
      </c>
      <c r="N1578" s="4">
        <f>LN(Table1[[#This Row],[NV]]/Table1[[#This Row],[NV_MA-3]])</f>
        <v>3.2718613342489005</v>
      </c>
      <c r="O1578" s="7">
        <f>LN(Table1[[#This Row],[NV]]/Table1[[#This Row],[Metcalfe
NV ~ n^2]])</f>
        <v>-2.8883075889372343</v>
      </c>
      <c r="P1578" s="7">
        <f>Table1[[#This Row],[NV_MA-1]]*$M$3</f>
        <v>62966998684.166664</v>
      </c>
    </row>
    <row r="1579" spans="1:16" x14ac:dyDescent="0.2">
      <c r="A1579" s="2">
        <v>42114</v>
      </c>
      <c r="B1579" s="3">
        <v>3165382222.46242</v>
      </c>
      <c r="C1579" s="3">
        <f t="shared" si="144"/>
        <v>3406762963.176466</v>
      </c>
      <c r="D1579" s="4">
        <f>LN(Table1[[#This Row],[NV]])</f>
        <v>21.875539650641969</v>
      </c>
      <c r="E1579" s="5">
        <v>245521</v>
      </c>
      <c r="F1579" s="5">
        <f t="shared" si="145"/>
        <v>60280561441</v>
      </c>
      <c r="G1579" s="8">
        <f t="shared" si="146"/>
        <v>63450582126.333336</v>
      </c>
      <c r="H1579" s="5">
        <f t="shared" si="147"/>
        <v>3047194.9545310945</v>
      </c>
      <c r="I1579" s="5">
        <f t="shared" si="148"/>
        <v>3125119.3745879331</v>
      </c>
      <c r="J1579" s="5">
        <f>Table1[[#This Row],[DAA 
(n)]]^1.5</f>
        <v>121655841.31292543</v>
      </c>
      <c r="K1579" s="5">
        <f t="shared" si="149"/>
        <v>126192611.08474384</v>
      </c>
      <c r="L1579" s="7">
        <f>LN(Table1[[#This Row],[NV]]/Table1[[#This Row],[NV_MA-1]])</f>
        <v>-2.9979875549906554</v>
      </c>
      <c r="M1579" s="7">
        <f>LN(Table1[[#This Row],[NV]]/Table1[[#This Row],[NV_MA-2]])</f>
        <v>6.9205566103507872</v>
      </c>
      <c r="N1579" s="4">
        <f>LN(Table1[[#This Row],[NV]]/Table1[[#This Row],[NV_MA-3]])</f>
        <v>3.2222196935339116</v>
      </c>
      <c r="O1579" s="7">
        <f>LN(Table1[[#This Row],[NV]]/Table1[[#This Row],[Metcalfe
NV ~ n^2]])</f>
        <v>-2.9467358739045664</v>
      </c>
      <c r="P1579" s="7">
        <f>Table1[[#This Row],[NV_MA-1]]*$M$3</f>
        <v>63450582126.333336</v>
      </c>
    </row>
    <row r="1580" spans="1:16" x14ac:dyDescent="0.2">
      <c r="A1580" s="2">
        <v>42113</v>
      </c>
      <c r="B1580" s="3">
        <v>3141851112.23839</v>
      </c>
      <c r="C1580" s="3">
        <f t="shared" si="144"/>
        <v>3422837300.5025434</v>
      </c>
      <c r="D1580" s="4">
        <f>LN(Table1[[#This Row],[NV]])</f>
        <v>21.868077989354845</v>
      </c>
      <c r="E1580" s="5">
        <v>276814</v>
      </c>
      <c r="F1580" s="5">
        <f t="shared" si="145"/>
        <v>76625990596</v>
      </c>
      <c r="G1580" s="8">
        <f t="shared" si="146"/>
        <v>63549168971.099998</v>
      </c>
      <c r="H1580" s="5">
        <f t="shared" si="147"/>
        <v>3468784.2142155389</v>
      </c>
      <c r="I1580" s="5">
        <f t="shared" si="148"/>
        <v>3127782.082121579</v>
      </c>
      <c r="J1580" s="5">
        <f>Table1[[#This Row],[DAA 
(n)]]^1.5</f>
        <v>145640471.57586768</v>
      </c>
      <c r="K1580" s="5">
        <f t="shared" si="149"/>
        <v>126340937.15753828</v>
      </c>
      <c r="L1580" s="7">
        <f>LN(Table1[[#This Row],[NV]]/Table1[[#This Row],[NV_MA-1]])</f>
        <v>-3.0070017683689092</v>
      </c>
      <c r="M1580" s="7">
        <f>LN(Table1[[#This Row],[NV]]/Table1[[#This Row],[NV_MA-2]])</f>
        <v>6.9122432779752794</v>
      </c>
      <c r="N1580" s="4">
        <f>LN(Table1[[#This Row],[NV]]/Table1[[#This Row],[NV_MA-3]])</f>
        <v>3.2135833282054151</v>
      </c>
      <c r="O1580" s="7">
        <f>LN(Table1[[#This Row],[NV]]/Table1[[#This Row],[Metcalfe
NV ~ n^2]])</f>
        <v>-3.1941241696077727</v>
      </c>
      <c r="P1580" s="7">
        <f>Table1[[#This Row],[NV_MA-1]]*$M$3</f>
        <v>63549168971.099998</v>
      </c>
    </row>
    <row r="1581" spans="1:16" x14ac:dyDescent="0.2">
      <c r="A1581" s="2">
        <v>42112</v>
      </c>
      <c r="B1581" s="3">
        <v>3142644115.6342001</v>
      </c>
      <c r="C1581" s="3">
        <f t="shared" si="144"/>
        <v>3440492569.3079162</v>
      </c>
      <c r="D1581" s="4">
        <f>LN(Table1[[#This Row],[NV]])</f>
        <v>21.868330357563032</v>
      </c>
      <c r="E1581" s="5">
        <v>250243</v>
      </c>
      <c r="F1581" s="5">
        <f t="shared" si="145"/>
        <v>62621559049</v>
      </c>
      <c r="G1581" s="8">
        <f t="shared" si="146"/>
        <v>62862421826.199997</v>
      </c>
      <c r="H1581" s="5">
        <f t="shared" si="147"/>
        <v>3110567.4668066842</v>
      </c>
      <c r="I1581" s="5">
        <f t="shared" si="148"/>
        <v>3109788.0109196366</v>
      </c>
      <c r="J1581" s="5">
        <f>Table1[[#This Row],[DAA 
(n)]]^1.5</f>
        <v>125182294.27957842</v>
      </c>
      <c r="K1581" s="5">
        <f t="shared" si="149"/>
        <v>125324713.42256188</v>
      </c>
      <c r="L1581" s="7">
        <f>LN(Table1[[#This Row],[NV]]/Table1[[#This Row],[NV_MA-1]])</f>
        <v>-2.9958840373125826</v>
      </c>
      <c r="M1581" s="7">
        <f>LN(Table1[[#This Row],[NV]]/Table1[[#This Row],[NV_MA-2]])</f>
        <v>6.9182652394223014</v>
      </c>
      <c r="N1581" s="4">
        <f>LN(Table1[[#This Row],[NV]]/Table1[[#This Row],[NV_MA-3]])</f>
        <v>3.2219117231259586</v>
      </c>
      <c r="O1581" s="7">
        <f>LN(Table1[[#This Row],[NV]]/Table1[[#This Row],[Metcalfe
NV ~ n^2]])</f>
        <v>-2.9920450919535075</v>
      </c>
      <c r="P1581" s="7">
        <f>Table1[[#This Row],[NV_MA-1]]*$M$3</f>
        <v>62862421826.199997</v>
      </c>
    </row>
    <row r="1582" spans="1:16" x14ac:dyDescent="0.2">
      <c r="A1582" s="2">
        <v>42111</v>
      </c>
      <c r="B1582" s="3">
        <v>3133207820.35884</v>
      </c>
      <c r="C1582" s="3">
        <f t="shared" si="144"/>
        <v>3457685156.5726233</v>
      </c>
      <c r="D1582" s="4">
        <f>LN(Table1[[#This Row],[NV]])</f>
        <v>21.865323179419658</v>
      </c>
      <c r="E1582" s="5">
        <v>228675</v>
      </c>
      <c r="F1582" s="5">
        <f t="shared" si="145"/>
        <v>52292255625</v>
      </c>
      <c r="G1582" s="8">
        <f t="shared" si="146"/>
        <v>63049304925.400002</v>
      </c>
      <c r="H1582" s="5">
        <f t="shared" si="147"/>
        <v>2821862.5483154547</v>
      </c>
      <c r="I1582" s="5">
        <f t="shared" si="148"/>
        <v>3114703.2903970093</v>
      </c>
      <c r="J1582" s="5">
        <f>Table1[[#This Row],[DAA 
(n)]]^1.5</f>
        <v>109352327.61604509</v>
      </c>
      <c r="K1582" s="5">
        <f t="shared" si="149"/>
        <v>125601877.68583609</v>
      </c>
      <c r="L1582" s="7">
        <f>LN(Table1[[#This Row],[NV]]/Table1[[#This Row],[NV_MA-1]])</f>
        <v>-3.0018596956961061</v>
      </c>
      <c r="M1582" s="7">
        <f>LN(Table1[[#This Row],[NV]]/Table1[[#This Row],[NV_MA-2]])</f>
        <v>6.9136787256316854</v>
      </c>
      <c r="N1582" s="4">
        <f>LN(Table1[[#This Row],[NV]]/Table1[[#This Row],[NV_MA-3]])</f>
        <v>3.2166954178050373</v>
      </c>
      <c r="O1582" s="7">
        <f>LN(Table1[[#This Row],[NV]]/Table1[[#This Row],[Metcalfe
NV ~ n^2]])</f>
        <v>-2.8147909416294721</v>
      </c>
      <c r="P1582" s="7">
        <f>Table1[[#This Row],[NV_MA-1]]*$M$3</f>
        <v>63049304925.400002</v>
      </c>
    </row>
    <row r="1583" spans="1:16" x14ac:dyDescent="0.2">
      <c r="A1583" s="2">
        <v>42110</v>
      </c>
      <c r="B1583" s="3">
        <v>3212774939.3359098</v>
      </c>
      <c r="C1583" s="3">
        <f t="shared" si="144"/>
        <v>3472926396.8784018</v>
      </c>
      <c r="D1583" s="4">
        <f>LN(Table1[[#This Row],[NV]])</f>
        <v>21.890400867734705</v>
      </c>
      <c r="E1583" s="5">
        <v>225691</v>
      </c>
      <c r="F1583" s="5">
        <f t="shared" si="145"/>
        <v>50936427481</v>
      </c>
      <c r="G1583" s="8">
        <f t="shared" si="146"/>
        <v>63418412258.73333</v>
      </c>
      <c r="H1583" s="5">
        <f t="shared" si="147"/>
        <v>2782075.3725270089</v>
      </c>
      <c r="I1583" s="5">
        <f t="shared" si="148"/>
        <v>3124990.3849451537</v>
      </c>
      <c r="J1583" s="5">
        <f>Table1[[#This Row],[DAA 
(n)]]^1.5</f>
        <v>107218903.43877958</v>
      </c>
      <c r="K1583" s="5">
        <f t="shared" si="149"/>
        <v>126166666.07059763</v>
      </c>
      <c r="L1583" s="7">
        <f>LN(Table1[[#This Row],[NV]]/Table1[[#This Row],[NV_MA-1]])</f>
        <v>-2.9826192026684568</v>
      </c>
      <c r="M1583" s="7">
        <f>LN(Table1[[#This Row],[NV]]/Table1[[#This Row],[NV_MA-2]])</f>
        <v>6.9354591034043507</v>
      </c>
      <c r="N1583" s="4">
        <f>LN(Table1[[#This Row],[NV]]/Table1[[#This Row],[NV_MA-3]])</f>
        <v>3.2372865302854947</v>
      </c>
      <c r="O1583" s="7">
        <f>LN(Table1[[#This Row],[NV]]/Table1[[#This Row],[Metcalfe
NV ~ n^2]])</f>
        <v>-2.7634433044033853</v>
      </c>
      <c r="P1583" s="7">
        <f>Table1[[#This Row],[NV_MA-1]]*$M$3</f>
        <v>63418412258.73333</v>
      </c>
    </row>
    <row r="1584" spans="1:16" x14ac:dyDescent="0.2">
      <c r="A1584" s="2">
        <v>42109</v>
      </c>
      <c r="B1584" s="3">
        <v>3139171565.36234</v>
      </c>
      <c r="C1584" s="3">
        <f t="shared" si="144"/>
        <v>3498486191.390183</v>
      </c>
      <c r="D1584" s="4">
        <f>LN(Table1[[#This Row],[NV]])</f>
        <v>21.867224769369454</v>
      </c>
      <c r="E1584" s="5">
        <v>227570</v>
      </c>
      <c r="F1584" s="5">
        <f t="shared" si="145"/>
        <v>51788104900</v>
      </c>
      <c r="G1584" s="8">
        <f t="shared" si="146"/>
        <v>63432071356.333336</v>
      </c>
      <c r="H1584" s="5">
        <f t="shared" si="147"/>
        <v>2807124.4593567322</v>
      </c>
      <c r="I1584" s="5">
        <f t="shared" si="148"/>
        <v>3125392.9185277103</v>
      </c>
      <c r="J1584" s="5">
        <f>Table1[[#This Row],[DAA 
(n)]]^1.5</f>
        <v>108560669.82150133</v>
      </c>
      <c r="K1584" s="5">
        <f t="shared" si="149"/>
        <v>126188208.30088571</v>
      </c>
      <c r="L1584" s="7">
        <f>LN(Table1[[#This Row],[NV]]/Table1[[#This Row],[NV_MA-1]])</f>
        <v>-3.0060106584728525</v>
      </c>
      <c r="M1584" s="7">
        <f>LN(Table1[[#This Row],[NV]]/Table1[[#This Row],[NV_MA-2]])</f>
        <v>6.9121542021917959</v>
      </c>
      <c r="N1584" s="4">
        <f>LN(Table1[[#This Row],[NV]]/Table1[[#This Row],[NV_MA-3]])</f>
        <v>3.213939702265078</v>
      </c>
      <c r="O1584" s="7">
        <f>LN(Table1[[#This Row],[NV]]/Table1[[#This Row],[Metcalfe
NV ~ n^2]])</f>
        <v>-2.8032015553370746</v>
      </c>
      <c r="P1584" s="7">
        <f>Table1[[#This Row],[NV_MA-1]]*$M$3</f>
        <v>63432071356.333336</v>
      </c>
    </row>
    <row r="1585" spans="1:16" x14ac:dyDescent="0.2">
      <c r="A1585" s="2">
        <v>42108</v>
      </c>
      <c r="B1585" s="3">
        <v>3088504414.2315402</v>
      </c>
      <c r="C1585" s="3">
        <f t="shared" si="144"/>
        <v>3529325434.2699919</v>
      </c>
      <c r="D1585" s="4">
        <f>LN(Table1[[#This Row],[NV]])</f>
        <v>21.850952802346914</v>
      </c>
      <c r="E1585" s="5">
        <v>255342</v>
      </c>
      <c r="F1585" s="5">
        <f t="shared" si="145"/>
        <v>65199536964</v>
      </c>
      <c r="G1585" s="8">
        <f t="shared" si="146"/>
        <v>63975666069.800003</v>
      </c>
      <c r="H1585" s="5">
        <f t="shared" si="147"/>
        <v>3179099.593832416</v>
      </c>
      <c r="I1585" s="5">
        <f t="shared" si="148"/>
        <v>3140309.3461927087</v>
      </c>
      <c r="J1585" s="5">
        <f>Table1[[#This Row],[DAA 
(n)]]^1.5</f>
        <v>129027827.10509266</v>
      </c>
      <c r="K1585" s="5">
        <f t="shared" si="149"/>
        <v>127012963.08889899</v>
      </c>
      <c r="L1585" s="7">
        <f>LN(Table1[[#This Row],[NV]]/Table1[[#This Row],[NV_MA-1]])</f>
        <v>-3.0308158279987341</v>
      </c>
      <c r="M1585" s="7">
        <f>LN(Table1[[#This Row],[NV]]/Table1[[#This Row],[NV_MA-2]])</f>
        <v>6.8911209314192785</v>
      </c>
      <c r="N1585" s="4">
        <f>LN(Table1[[#This Row],[NV]]/Table1[[#This Row],[NV_MA-3]])</f>
        <v>3.1911530915668616</v>
      </c>
      <c r="O1585" s="7">
        <f>LN(Table1[[#This Row],[NV]]/Table1[[#This Row],[Metcalfe
NV ~ n^2]])</f>
        <v>-3.0497654017277469</v>
      </c>
      <c r="P1585" s="7">
        <f>Table1[[#This Row],[NV_MA-1]]*$M$3</f>
        <v>63975666069.800003</v>
      </c>
    </row>
    <row r="1586" spans="1:16" x14ac:dyDescent="0.2">
      <c r="A1586" s="2">
        <v>42107</v>
      </c>
      <c r="B1586" s="3">
        <v>3168453355.01858</v>
      </c>
      <c r="C1586" s="3">
        <f t="shared" si="144"/>
        <v>3559903857.205833</v>
      </c>
      <c r="D1586" s="4">
        <f>LN(Table1[[#This Row],[NV]])</f>
        <v>21.876509405148308</v>
      </c>
      <c r="E1586" s="5">
        <v>276787</v>
      </c>
      <c r="F1586" s="5">
        <f t="shared" si="145"/>
        <v>76611043369</v>
      </c>
      <c r="G1586" s="8">
        <f t="shared" si="146"/>
        <v>63962697079.033333</v>
      </c>
      <c r="H1586" s="5">
        <f t="shared" si="147"/>
        <v>3468418.8758032047</v>
      </c>
      <c r="I1586" s="5">
        <f t="shared" si="148"/>
        <v>3139967.2967634178</v>
      </c>
      <c r="J1586" s="5">
        <f>Table1[[#This Row],[DAA 
(n)]]^1.5</f>
        <v>145619163.78339568</v>
      </c>
      <c r="K1586" s="5">
        <f t="shared" si="149"/>
        <v>126993699.77716199</v>
      </c>
      <c r="L1586" s="7">
        <f>LN(Table1[[#This Row],[NV]]/Table1[[#This Row],[NV_MA-1]])</f>
        <v>-3.0050564870898326</v>
      </c>
      <c r="M1586" s="7">
        <f>LN(Table1[[#This Row],[NV]]/Table1[[#This Row],[NV_MA-2]])</f>
        <v>6.9167864623616069</v>
      </c>
      <c r="N1586" s="4">
        <f>LN(Table1[[#This Row],[NV]]/Table1[[#This Row],[NV_MA-3]])</f>
        <v>3.2168613700098057</v>
      </c>
      <c r="O1586" s="7">
        <f>LN(Table1[[#This Row],[NV]]/Table1[[#This Row],[Metcalfe
NV ~ n^2]])</f>
        <v>-3.1854976674613464</v>
      </c>
      <c r="P1586" s="7">
        <f>Table1[[#This Row],[NV_MA-1]]*$M$3</f>
        <v>63962697079.033333</v>
      </c>
    </row>
    <row r="1587" spans="1:16" x14ac:dyDescent="0.2">
      <c r="A1587" s="2">
        <v>42106</v>
      </c>
      <c r="B1587" s="3">
        <v>3331011083.0155602</v>
      </c>
      <c r="C1587" s="3">
        <f t="shared" si="144"/>
        <v>3586081428.5919347</v>
      </c>
      <c r="D1587" s="4">
        <f>LN(Table1[[#This Row],[NV]])</f>
        <v>21.926541723386151</v>
      </c>
      <c r="E1587" s="5">
        <v>254516</v>
      </c>
      <c r="F1587" s="5">
        <f t="shared" si="145"/>
        <v>64778394256</v>
      </c>
      <c r="G1587" s="8">
        <f t="shared" si="146"/>
        <v>63687061797.699997</v>
      </c>
      <c r="H1587" s="5">
        <f t="shared" si="147"/>
        <v>3167990.9346613316</v>
      </c>
      <c r="I1587" s="5">
        <f t="shared" si="148"/>
        <v>3133052.1032143673</v>
      </c>
      <c r="J1587" s="5">
        <f>Table1[[#This Row],[DAA 
(n)]]^1.5</f>
        <v>128402249.95092592</v>
      </c>
      <c r="K1587" s="5">
        <f t="shared" si="149"/>
        <v>126595207.01496986</v>
      </c>
      <c r="L1587" s="7">
        <f>LN(Table1[[#This Row],[NV]]/Table1[[#This Row],[NV_MA-1]])</f>
        <v>-2.95070554401237</v>
      </c>
      <c r="M1587" s="7">
        <f>LN(Table1[[#This Row],[NV]]/Table1[[#This Row],[NV_MA-2]])</f>
        <v>6.9690235231354718</v>
      </c>
      <c r="N1587" s="4">
        <f>LN(Table1[[#This Row],[NV]]/Table1[[#This Row],[NV_MA-3]])</f>
        <v>3.2700365157099198</v>
      </c>
      <c r="O1587" s="7">
        <f>LN(Table1[[#This Row],[NV]]/Table1[[#This Row],[Metcalfe
NV ~ n^2]])</f>
        <v>-2.9676962393457158</v>
      </c>
      <c r="P1587" s="7">
        <f>Table1[[#This Row],[NV_MA-1]]*$M$3</f>
        <v>63687061797.699997</v>
      </c>
    </row>
    <row r="1588" spans="1:16" x14ac:dyDescent="0.2">
      <c r="A1588" s="2">
        <v>42105</v>
      </c>
      <c r="B1588" s="3">
        <v>3334016203.7726402</v>
      </c>
      <c r="C1588" s="3">
        <f t="shared" si="144"/>
        <v>3607879270.3117166</v>
      </c>
      <c r="D1588" s="4">
        <f>LN(Table1[[#This Row],[NV]])</f>
        <v>21.927443481422962</v>
      </c>
      <c r="E1588" s="5">
        <v>270860</v>
      </c>
      <c r="F1588" s="5">
        <f t="shared" si="145"/>
        <v>73365139600</v>
      </c>
      <c r="G1588" s="8">
        <f t="shared" si="146"/>
        <v>63507958249.966667</v>
      </c>
      <c r="H1588" s="5">
        <f t="shared" si="147"/>
        <v>3388284.5348571679</v>
      </c>
      <c r="I1588" s="5">
        <f t="shared" si="148"/>
        <v>3128226.0374849322</v>
      </c>
      <c r="J1588" s="5">
        <f>Table1[[#This Row],[DAA 
(n)]]^1.5</f>
        <v>140966952.5529159</v>
      </c>
      <c r="K1588" s="5">
        <f t="shared" si="149"/>
        <v>126326085.02221961</v>
      </c>
      <c r="L1588" s="7">
        <f>LN(Table1[[#This Row],[NV]]/Table1[[#This Row],[NV_MA-1]])</f>
        <v>-2.9469875803404788</v>
      </c>
      <c r="M1588" s="7">
        <f>LN(Table1[[#This Row],[NV]]/Table1[[#This Row],[NV_MA-2]])</f>
        <v>6.971466840763382</v>
      </c>
      <c r="N1588" s="4">
        <f>LN(Table1[[#This Row],[NV]]/Table1[[#This Row],[NV_MA-3]])</f>
        <v>3.2730663831846556</v>
      </c>
      <c r="O1588" s="7">
        <f>LN(Table1[[#This Row],[NV]]/Table1[[#This Row],[Metcalfe
NV ~ n^2]])</f>
        <v>-3.0912712409957619</v>
      </c>
      <c r="P1588" s="7">
        <f>Table1[[#This Row],[NV_MA-1]]*$M$3</f>
        <v>63507958249.966667</v>
      </c>
    </row>
    <row r="1589" spans="1:16" x14ac:dyDescent="0.2">
      <c r="A1589" s="2">
        <v>42104</v>
      </c>
      <c r="B1589" s="3">
        <v>3311603691.4960799</v>
      </c>
      <c r="C1589" s="3">
        <f t="shared" si="144"/>
        <v>3634135435.6615267</v>
      </c>
      <c r="D1589" s="4">
        <f>LN(Table1[[#This Row],[NV]])</f>
        <v>21.920698407945082</v>
      </c>
      <c r="E1589" s="5">
        <v>250196</v>
      </c>
      <c r="F1589" s="5">
        <f t="shared" si="145"/>
        <v>62598038416</v>
      </c>
      <c r="G1589" s="8">
        <f t="shared" si="146"/>
        <v>62947208842.26667</v>
      </c>
      <c r="H1589" s="5">
        <f t="shared" si="147"/>
        <v>3109936.2523976066</v>
      </c>
      <c r="I1589" s="5">
        <f t="shared" si="148"/>
        <v>3113403.0972078643</v>
      </c>
      <c r="J1589" s="5">
        <f>Table1[[#This Row],[DAA 
(n)]]^1.5</f>
        <v>125147028.80823624</v>
      </c>
      <c r="K1589" s="5">
        <f t="shared" si="149"/>
        <v>125492288.13584666</v>
      </c>
      <c r="L1589" s="7">
        <f>LN(Table1[[#This Row],[NV]]/Table1[[#This Row],[NV_MA-1]])</f>
        <v>-2.9448638492277608</v>
      </c>
      <c r="M1589" s="7">
        <f>LN(Table1[[#This Row],[NV]]/Table1[[#This Row],[NV_MA-2]])</f>
        <v>6.9694714785624781</v>
      </c>
      <c r="N1589" s="4">
        <f>LN(Table1[[#This Row],[NV]]/Table1[[#This Row],[NV_MA-3]])</f>
        <v>3.2729435424138025</v>
      </c>
      <c r="O1589" s="7">
        <f>LN(Table1[[#This Row],[NV]]/Table1[[#This Row],[Metcalfe
NV ~ n^2]])</f>
        <v>-2.9393013714087575</v>
      </c>
      <c r="P1589" s="7">
        <f>Table1[[#This Row],[NV_MA-1]]*$M$3</f>
        <v>62947208842.26667</v>
      </c>
    </row>
    <row r="1590" spans="1:16" x14ac:dyDescent="0.2">
      <c r="A1590" s="2">
        <v>42103</v>
      </c>
      <c r="B1590" s="3">
        <v>3422837587.9593601</v>
      </c>
      <c r="C1590" s="3">
        <f t="shared" si="144"/>
        <v>3661521059.1997666</v>
      </c>
      <c r="D1590" s="4">
        <f>LN(Table1[[#This Row],[NV]])</f>
        <v>21.953735748088452</v>
      </c>
      <c r="E1590" s="5">
        <v>250608</v>
      </c>
      <c r="F1590" s="5">
        <f t="shared" si="145"/>
        <v>62804369664</v>
      </c>
      <c r="G1590" s="8">
        <f t="shared" si="146"/>
        <v>63113212953.866669</v>
      </c>
      <c r="H1590" s="5">
        <f t="shared" si="147"/>
        <v>3115469.7513881563</v>
      </c>
      <c r="I1590" s="5">
        <f t="shared" si="148"/>
        <v>3117779.4863159996</v>
      </c>
      <c r="J1590" s="5">
        <f>Table1[[#This Row],[DAA 
(n)]]^1.5</f>
        <v>125456277.13572413</v>
      </c>
      <c r="K1590" s="5">
        <f t="shared" si="149"/>
        <v>125738800.00316611</v>
      </c>
      <c r="L1590" s="7">
        <f>LN(Table1[[#This Row],[NV]]/Table1[[#This Row],[NV_MA-1]])</f>
        <v>-2.9144602335348102</v>
      </c>
      <c r="M1590" s="7">
        <f>LN(Table1[[#This Row],[NV]]/Table1[[#This Row],[NV_MA-2]])</f>
        <v>7.0011041447875151</v>
      </c>
      <c r="N1590" s="4">
        <f>LN(Table1[[#This Row],[NV]]/Table1[[#This Row],[NV_MA-3]])</f>
        <v>3.3040184506920869</v>
      </c>
      <c r="O1590" s="7">
        <f>LN(Table1[[#This Row],[NV]]/Table1[[#This Row],[Metcalfe
NV ~ n^2]])</f>
        <v>-2.9095547405484354</v>
      </c>
      <c r="P1590" s="7">
        <f>Table1[[#This Row],[NV_MA-1]]*$M$3</f>
        <v>63113212953.866669</v>
      </c>
    </row>
    <row r="1591" spans="1:16" x14ac:dyDescent="0.2">
      <c r="A1591" s="2">
        <v>42102</v>
      </c>
      <c r="B1591" s="3">
        <v>3449595061.0982599</v>
      </c>
      <c r="C1591" s="3">
        <f t="shared" si="144"/>
        <v>3683130751.9195261</v>
      </c>
      <c r="D1591" s="4">
        <f>LN(Table1[[#This Row],[NV]])</f>
        <v>21.961522687506154</v>
      </c>
      <c r="E1591" s="5">
        <v>253258</v>
      </c>
      <c r="F1591" s="5">
        <f t="shared" si="145"/>
        <v>64139614564</v>
      </c>
      <c r="G1591" s="8">
        <f t="shared" si="146"/>
        <v>62983710941.366669</v>
      </c>
      <c r="H1591" s="5">
        <f t="shared" si="147"/>
        <v>3151077.5730853258</v>
      </c>
      <c r="I1591" s="5">
        <f t="shared" si="148"/>
        <v>3114257.8476763438</v>
      </c>
      <c r="J1591" s="5">
        <f>Table1[[#This Row],[DAA 
(n)]]^1.5</f>
        <v>127451443.71583068</v>
      </c>
      <c r="K1591" s="5">
        <f t="shared" si="149"/>
        <v>125543242.46437003</v>
      </c>
      <c r="L1591" s="7">
        <f>LN(Table1[[#This Row],[NV]]/Table1[[#This Row],[NV_MA-1]])</f>
        <v>-2.9046192859140567</v>
      </c>
      <c r="M1591" s="7">
        <f>LN(Table1[[#This Row],[NV]]/Table1[[#This Row],[NV_MA-2]])</f>
        <v>7.0100212568360165</v>
      </c>
      <c r="N1591" s="4">
        <f>LN(Table1[[#This Row],[NV]]/Table1[[#This Row],[NV_MA-3]])</f>
        <v>3.3133618688486273</v>
      </c>
      <c r="O1591" s="7">
        <f>LN(Table1[[#This Row],[NV]]/Table1[[#This Row],[Metcalfe
NV ~ n^2]])</f>
        <v>-2.9228053343950378</v>
      </c>
      <c r="P1591" s="7">
        <f>Table1[[#This Row],[NV_MA-1]]*$M$3</f>
        <v>62983710941.366669</v>
      </c>
    </row>
    <row r="1592" spans="1:16" x14ac:dyDescent="0.2">
      <c r="A1592" s="2">
        <v>42101</v>
      </c>
      <c r="B1592" s="3">
        <v>3575186989.6733398</v>
      </c>
      <c r="C1592" s="3">
        <f t="shared" si="144"/>
        <v>3702794962.0093427</v>
      </c>
      <c r="D1592" s="4">
        <f>LN(Table1[[#This Row],[NV]])</f>
        <v>21.997283316528264</v>
      </c>
      <c r="E1592" s="5">
        <v>269775</v>
      </c>
      <c r="F1592" s="5">
        <f t="shared" si="145"/>
        <v>72778550625</v>
      </c>
      <c r="G1592" s="8">
        <f t="shared" si="146"/>
        <v>63109660233.26667</v>
      </c>
      <c r="H1592" s="5">
        <f t="shared" si="147"/>
        <v>3373629.0581522454</v>
      </c>
      <c r="I1592" s="5">
        <f t="shared" si="148"/>
        <v>3117556.04620399</v>
      </c>
      <c r="J1592" s="5">
        <f>Table1[[#This Row],[DAA 
(n)]]^1.5</f>
        <v>140120781.80933529</v>
      </c>
      <c r="K1592" s="5">
        <f t="shared" si="149"/>
        <v>125729597.90510611</v>
      </c>
      <c r="L1592" s="7">
        <f>LN(Table1[[#This Row],[NV]]/Table1[[#This Row],[NV_MA-1]])</f>
        <v>-2.8708563722772014</v>
      </c>
      <c r="M1592" s="7">
        <f>LN(Table1[[#This Row],[NV]]/Table1[[#This Row],[NV_MA-2]])</f>
        <v>7.044723382221223</v>
      </c>
      <c r="N1592" s="4">
        <f>LN(Table1[[#This Row],[NV]]/Table1[[#This Row],[NV_MA-3]])</f>
        <v>3.3476392060463653</v>
      </c>
      <c r="O1592" s="7">
        <f>LN(Table1[[#This Row],[NV]]/Table1[[#This Row],[Metcalfe
NV ~ n^2]])</f>
        <v>-3.0134037979356036</v>
      </c>
      <c r="P1592" s="7">
        <f>Table1[[#This Row],[NV_MA-1]]*$M$3</f>
        <v>63109660233.26667</v>
      </c>
    </row>
    <row r="1593" spans="1:16" x14ac:dyDescent="0.2">
      <c r="A1593" s="2">
        <v>42100</v>
      </c>
      <c r="B1593" s="3">
        <v>3595755072.9031601</v>
      </c>
      <c r="C1593" s="3">
        <f t="shared" si="144"/>
        <v>3711374686.1370983</v>
      </c>
      <c r="D1593" s="4">
        <f>LN(Table1[[#This Row],[NV]])</f>
        <v>22.003019840252577</v>
      </c>
      <c r="E1593" s="5">
        <v>242694</v>
      </c>
      <c r="F1593" s="5">
        <f t="shared" si="145"/>
        <v>58900377636</v>
      </c>
      <c r="G1593" s="8">
        <f t="shared" si="146"/>
        <v>63227344881.800003</v>
      </c>
      <c r="H1593" s="5">
        <f t="shared" si="147"/>
        <v>3009298.0063549718</v>
      </c>
      <c r="I1593" s="5">
        <f t="shared" si="148"/>
        <v>3120469.4604907972</v>
      </c>
      <c r="J1593" s="5">
        <f>Table1[[#This Row],[DAA 
(n)]]^1.5</f>
        <v>119560730.38414986</v>
      </c>
      <c r="K1593" s="5">
        <f t="shared" si="149"/>
        <v>125898521.70943244</v>
      </c>
      <c r="L1593" s="7">
        <f>LN(Table1[[#This Row],[NV]]/Table1[[#This Row],[NV_MA-1]])</f>
        <v>-2.8669828764514076</v>
      </c>
      <c r="M1593" s="7">
        <f>LN(Table1[[#This Row],[NV]]/Table1[[#This Row],[NV_MA-2]])</f>
        <v>7.049525823680078</v>
      </c>
      <c r="N1593" s="4">
        <f>LN(Table1[[#This Row],[NV]]/Table1[[#This Row],[NV_MA-3]])</f>
        <v>3.3520330830906357</v>
      </c>
      <c r="O1593" s="7">
        <f>LN(Table1[[#This Row],[NV]]/Table1[[#This Row],[Metcalfe
NV ~ n^2]])</f>
        <v>-2.7960934988079003</v>
      </c>
      <c r="P1593" s="7">
        <f>Table1[[#This Row],[NV_MA-1]]*$M$3</f>
        <v>63227344881.800003</v>
      </c>
    </row>
    <row r="1594" spans="1:16" x14ac:dyDescent="0.2">
      <c r="A1594" s="2">
        <v>42099</v>
      </c>
      <c r="B1594" s="3">
        <v>3661481425.44315</v>
      </c>
      <c r="C1594" s="3">
        <f t="shared" si="144"/>
        <v>3719727168.8126917</v>
      </c>
      <c r="D1594" s="4">
        <f>LN(Table1[[#This Row],[NV]])</f>
        <v>22.021133663516071</v>
      </c>
      <c r="E1594" s="5">
        <v>271639</v>
      </c>
      <c r="F1594" s="5">
        <f t="shared" si="145"/>
        <v>73787746321</v>
      </c>
      <c r="G1594" s="8">
        <f t="shared" si="146"/>
        <v>63429697335.133331</v>
      </c>
      <c r="H1594" s="5">
        <f t="shared" si="147"/>
        <v>3398809.4433807214</v>
      </c>
      <c r="I1594" s="5">
        <f t="shared" si="148"/>
        <v>3125928.6678187945</v>
      </c>
      <c r="J1594" s="5">
        <f>Table1[[#This Row],[DAA 
(n)]]^1.5</f>
        <v>141575526.21442071</v>
      </c>
      <c r="K1594" s="5">
        <f t="shared" si="149"/>
        <v>126202777.53810772</v>
      </c>
      <c r="L1594" s="7">
        <f>LN(Table1[[#This Row],[NV]]/Table1[[#This Row],[NV_MA-1]])</f>
        <v>-2.8520643374288377</v>
      </c>
      <c r="M1594" s="7">
        <f>LN(Table1[[#This Row],[NV]]/Table1[[#This Row],[NV_MA-2]])</f>
        <v>7.0658916928087763</v>
      </c>
      <c r="N1594" s="4">
        <f>LN(Table1[[#This Row],[NV]]/Table1[[#This Row],[NV_MA-3]])</f>
        <v>3.3677331466685927</v>
      </c>
      <c r="O1594" s="7">
        <f>LN(Table1[[#This Row],[NV]]/Table1[[#This Row],[Metcalfe
NV ~ n^2]])</f>
        <v>-3.0033248522399245</v>
      </c>
      <c r="P1594" s="7">
        <f>Table1[[#This Row],[NV_MA-1]]*$M$3</f>
        <v>63429697335.133331</v>
      </c>
    </row>
    <row r="1595" spans="1:16" x14ac:dyDescent="0.2">
      <c r="A1595" s="2">
        <v>42098</v>
      </c>
      <c r="B1595" s="3">
        <v>3560051556.9785399</v>
      </c>
      <c r="C1595" s="3">
        <f t="shared" si="144"/>
        <v>3724425781.8265781</v>
      </c>
      <c r="D1595" s="4">
        <f>LN(Table1[[#This Row],[NV]])</f>
        <v>21.993040864002825</v>
      </c>
      <c r="E1595" s="5">
        <v>243687</v>
      </c>
      <c r="F1595" s="5">
        <f t="shared" si="145"/>
        <v>59383353969</v>
      </c>
      <c r="G1595" s="8">
        <f t="shared" si="146"/>
        <v>62823902533.633331</v>
      </c>
      <c r="H1595" s="5">
        <f t="shared" si="147"/>
        <v>3022605.7948283893</v>
      </c>
      <c r="I1595" s="5">
        <f t="shared" si="148"/>
        <v>3109880.6183672058</v>
      </c>
      <c r="J1595" s="5">
        <f>Table1[[#This Row],[DAA 
(n)]]^1.5</f>
        <v>120295267.48232307</v>
      </c>
      <c r="K1595" s="5">
        <f t="shared" si="149"/>
        <v>125300981.05297075</v>
      </c>
      <c r="L1595" s="7">
        <f>LN(Table1[[#This Row],[NV]]/Table1[[#This Row],[NV_MA-1]])</f>
        <v>-2.8705605875956466</v>
      </c>
      <c r="M1595" s="7">
        <f>LN(Table1[[#This Row],[NV]]/Table1[[#This Row],[NV_MA-2]])</f>
        <v>7.0429459669612884</v>
      </c>
      <c r="N1595" s="4">
        <f>LN(Table1[[#This Row],[NV]]/Table1[[#This Row],[NV_MA-3]])</f>
        <v>3.3468116145345324</v>
      </c>
      <c r="O1595" s="7">
        <f>LN(Table1[[#This Row],[NV]]/Table1[[#This Row],[Metcalfe
NV ~ n^2]])</f>
        <v>-2.8142389238265593</v>
      </c>
      <c r="P1595" s="7">
        <f>Table1[[#This Row],[NV_MA-1]]*$M$3</f>
        <v>62823902533.633331</v>
      </c>
    </row>
    <row r="1596" spans="1:16" x14ac:dyDescent="0.2">
      <c r="A1596" s="2">
        <v>42097</v>
      </c>
      <c r="B1596" s="3">
        <v>3571516036.0615702</v>
      </c>
      <c r="C1596" s="3">
        <f t="shared" si="144"/>
        <v>3733839666.3679414</v>
      </c>
      <c r="D1596" s="4">
        <f>LN(Table1[[#This Row],[NV]])</f>
        <v>21.99625600255666</v>
      </c>
      <c r="E1596" s="5">
        <v>240801</v>
      </c>
      <c r="F1596" s="5">
        <f t="shared" si="145"/>
        <v>57985121601</v>
      </c>
      <c r="G1596" s="8">
        <f t="shared" si="146"/>
        <v>62923393057.866669</v>
      </c>
      <c r="H1596" s="5">
        <f t="shared" si="147"/>
        <v>2983940.0474980348</v>
      </c>
      <c r="I1596" s="5">
        <f t="shared" si="148"/>
        <v>3112585.7210588008</v>
      </c>
      <c r="J1596" s="5">
        <f>Table1[[#This Row],[DAA 
(n)]]^1.5</f>
        <v>118164610.88939627</v>
      </c>
      <c r="K1596" s="5">
        <f t="shared" si="149"/>
        <v>125451207.21293344</v>
      </c>
      <c r="L1596" s="7">
        <f>LN(Table1[[#This Row],[NV]]/Table1[[#This Row],[NV_MA-1]])</f>
        <v>-2.8689278376653649</v>
      </c>
      <c r="M1596" s="7">
        <f>LN(Table1[[#This Row],[NV]]/Table1[[#This Row],[NV_MA-2]])</f>
        <v>7.0452916422783787</v>
      </c>
      <c r="N1596" s="4">
        <f>LN(Table1[[#This Row],[NV]]/Table1[[#This Row],[NV_MA-3]])</f>
        <v>3.3488285487658067</v>
      </c>
      <c r="O1596" s="7">
        <f>LN(Table1[[#This Row],[NV]]/Table1[[#This Row],[Metcalfe
NV ~ n^2]])</f>
        <v>-2.7871962879075398</v>
      </c>
      <c r="P1596" s="7">
        <f>Table1[[#This Row],[NV_MA-1]]*$M$3</f>
        <v>62923393057.866669</v>
      </c>
    </row>
    <row r="1597" spans="1:16" x14ac:dyDescent="0.2">
      <c r="A1597" s="2">
        <v>42096</v>
      </c>
      <c r="B1597" s="3">
        <v>3553728796.7408199</v>
      </c>
      <c r="C1597" s="3">
        <f t="shared" si="144"/>
        <v>3741533339.0209074</v>
      </c>
      <c r="D1597" s="4">
        <f>LN(Table1[[#This Row],[NV]])</f>
        <v>21.991263254465203</v>
      </c>
      <c r="E1597" s="5">
        <v>249771</v>
      </c>
      <c r="F1597" s="5">
        <f t="shared" si="145"/>
        <v>62385552441</v>
      </c>
      <c r="G1597" s="8">
        <f t="shared" si="146"/>
        <v>62922381825.966667</v>
      </c>
      <c r="H1597" s="5">
        <f t="shared" si="147"/>
        <v>3104228.8636160572</v>
      </c>
      <c r="I1597" s="5">
        <f t="shared" si="148"/>
        <v>3112557.5987086277</v>
      </c>
      <c r="J1597" s="5">
        <f>Table1[[#This Row],[DAA 
(n)]]^1.5</f>
        <v>124828289.3367563</v>
      </c>
      <c r="K1597" s="5">
        <f t="shared" si="149"/>
        <v>125449661.56246829</v>
      </c>
      <c r="L1597" s="7">
        <f>LN(Table1[[#This Row],[NV]]/Table1[[#This Row],[NV_MA-1]])</f>
        <v>-2.8739045147858109</v>
      </c>
      <c r="M1597" s="7">
        <f>LN(Table1[[#This Row],[NV]]/Table1[[#This Row],[NV_MA-2]])</f>
        <v>7.0403079292721324</v>
      </c>
      <c r="N1597" s="4">
        <f>LN(Table1[[#This Row],[NV]]/Table1[[#This Row],[NV_MA-3]])</f>
        <v>3.3438481214803537</v>
      </c>
      <c r="O1597" s="7">
        <f>LN(Table1[[#This Row],[NV]]/Table1[[#This Row],[Metcalfe
NV ~ n^2]])</f>
        <v>-2.8653362996548273</v>
      </c>
      <c r="P1597" s="7">
        <f>Table1[[#This Row],[NV_MA-1]]*$M$3</f>
        <v>62922381825.966667</v>
      </c>
    </row>
    <row r="1598" spans="1:16" x14ac:dyDescent="0.2">
      <c r="A1598" s="2">
        <v>42095</v>
      </c>
      <c r="B1598" s="3">
        <v>3462409579.40661</v>
      </c>
      <c r="C1598" s="3">
        <f t="shared" si="144"/>
        <v>3754078232.3339071</v>
      </c>
      <c r="D1598" s="4">
        <f>LN(Table1[[#This Row],[NV]])</f>
        <v>21.965230593868085</v>
      </c>
      <c r="E1598" s="5">
        <v>274206</v>
      </c>
      <c r="F1598" s="5">
        <f t="shared" si="145"/>
        <v>75188930436</v>
      </c>
      <c r="G1598" s="8">
        <f t="shared" si="146"/>
        <v>63208708536.066666</v>
      </c>
      <c r="H1598" s="5">
        <f t="shared" si="147"/>
        <v>3433507.4269873798</v>
      </c>
      <c r="I1598" s="5">
        <f t="shared" si="148"/>
        <v>3120024.3578181718</v>
      </c>
      <c r="J1598" s="5">
        <f>Table1[[#This Row],[DAA 
(n)]]^1.5</f>
        <v>143587101.99434268</v>
      </c>
      <c r="K1598" s="5">
        <f t="shared" si="149"/>
        <v>125872347.17405376</v>
      </c>
      <c r="L1598" s="7">
        <f>LN(Table1[[#This Row],[NV]]/Table1[[#This Row],[NV_MA-1]])</f>
        <v>-2.9044773280307066</v>
      </c>
      <c r="M1598" s="7">
        <f>LN(Table1[[#This Row],[NV]]/Table1[[#This Row],[NV_MA-2]])</f>
        <v>7.0118792271198922</v>
      </c>
      <c r="N1598" s="4">
        <f>LN(Table1[[#This Row],[NV]]/Table1[[#This Row],[NV_MA-3]])</f>
        <v>3.3144517601691645</v>
      </c>
      <c r="O1598" s="7">
        <f>LN(Table1[[#This Row],[NV]]/Table1[[#This Row],[Metcalfe
NV ~ n^2]])</f>
        <v>-3.0780392615499568</v>
      </c>
      <c r="P1598" s="7">
        <f>Table1[[#This Row],[NV_MA-1]]*$M$3</f>
        <v>63208708536.066666</v>
      </c>
    </row>
    <row r="1599" spans="1:16" x14ac:dyDescent="0.2">
      <c r="A1599" s="2">
        <v>42094</v>
      </c>
      <c r="B1599" s="3">
        <v>3426957264.2116098</v>
      </c>
      <c r="C1599" s="3">
        <f t="shared" si="144"/>
        <v>3766672778.4128256</v>
      </c>
      <c r="D1599" s="4">
        <f>LN(Table1[[#This Row],[NV]])</f>
        <v>21.954938609440617</v>
      </c>
      <c r="E1599" s="5">
        <v>266605</v>
      </c>
      <c r="F1599" s="5">
        <f t="shared" si="145"/>
        <v>71078226025</v>
      </c>
      <c r="G1599" s="8">
        <f t="shared" si="146"/>
        <v>63438027474.066666</v>
      </c>
      <c r="H1599" s="5">
        <f t="shared" si="147"/>
        <v>3330835.8170516705</v>
      </c>
      <c r="I1599" s="5">
        <f t="shared" si="148"/>
        <v>3125563.7238249411</v>
      </c>
      <c r="J1599" s="5">
        <f>Table1[[#This Row],[DAA 
(n)]]^1.5</f>
        <v>137658310.49884033</v>
      </c>
      <c r="K1599" s="5">
        <f t="shared" si="149"/>
        <v>126197171.99601324</v>
      </c>
      <c r="L1599" s="7">
        <f>LN(Table1[[#This Row],[NV]]/Table1[[#This Row],[NV_MA-1]])</f>
        <v>-2.9183907115694669</v>
      </c>
      <c r="M1599" s="7">
        <f>LN(Table1[[#This Row],[NV]]/Table1[[#This Row],[NV_MA-2]])</f>
        <v>6.9998133929326096</v>
      </c>
      <c r="N1599" s="4">
        <f>LN(Table1[[#This Row],[NV]]/Table1[[#This Row],[NV_MA-3]])</f>
        <v>3.3015825105267065</v>
      </c>
      <c r="O1599" s="7">
        <f>LN(Table1[[#This Row],[NV]]/Table1[[#This Row],[Metcalfe
NV ~ n^2]])</f>
        <v>-3.0321082730384838</v>
      </c>
      <c r="P1599" s="7">
        <f>Table1[[#This Row],[NV_MA-1]]*$M$3</f>
        <v>63438027474.066666</v>
      </c>
    </row>
    <row r="1600" spans="1:16" x14ac:dyDescent="0.2">
      <c r="A1600" s="2">
        <v>42093</v>
      </c>
      <c r="B1600" s="3">
        <v>3476782836.08499</v>
      </c>
      <c r="C1600" s="3">
        <f t="shared" si="144"/>
        <v>3773154928.3154135</v>
      </c>
      <c r="D1600" s="4">
        <f>LN(Table1[[#This Row],[NV]])</f>
        <v>21.969373230755274</v>
      </c>
      <c r="E1600" s="5">
        <v>256087</v>
      </c>
      <c r="F1600" s="5">
        <f t="shared" si="145"/>
        <v>65580551569</v>
      </c>
      <c r="G1600" s="8">
        <f t="shared" si="146"/>
        <v>63539530924.433334</v>
      </c>
      <c r="H1600" s="5">
        <f t="shared" si="147"/>
        <v>3189121.1971346652</v>
      </c>
      <c r="I1600" s="5">
        <f t="shared" si="148"/>
        <v>3128107.4362241803</v>
      </c>
      <c r="J1600" s="5">
        <f>Table1[[#This Row],[DAA 
(n)]]^1.5</f>
        <v>129592926.92755482</v>
      </c>
      <c r="K1600" s="5">
        <f t="shared" si="149"/>
        <v>126343833.69105315</v>
      </c>
      <c r="L1600" s="7">
        <f>LN(Table1[[#This Row],[NV]]/Table1[[#This Row],[NV_MA-1]])</f>
        <v>-2.9055548526387684</v>
      </c>
      <c r="M1600" s="7">
        <f>LN(Table1[[#This Row],[NV]]/Table1[[#This Row],[NV_MA-2]])</f>
        <v>7.0134345040787842</v>
      </c>
      <c r="N1600" s="4">
        <f>LN(Table1[[#This Row],[NV]]/Table1[[#This Row],[NV_MA-3]])</f>
        <v>3.3148556435426317</v>
      </c>
      <c r="O1600" s="7">
        <f>LN(Table1[[#This Row],[NV]]/Table1[[#This Row],[Metcalfe
NV ~ n^2]])</f>
        <v>-2.9371717882005099</v>
      </c>
      <c r="P1600" s="7">
        <f>Table1[[#This Row],[NV_MA-1]]*$M$3</f>
        <v>63539530924.433334</v>
      </c>
    </row>
    <row r="1601" spans="1:16" x14ac:dyDescent="0.2">
      <c r="A1601" s="2">
        <v>42092</v>
      </c>
      <c r="B1601" s="3">
        <v>3400748395.4846001</v>
      </c>
      <c r="C1601" s="3">
        <f t="shared" si="144"/>
        <v>3775305336.4622512</v>
      </c>
      <c r="D1601" s="4">
        <f>LN(Table1[[#This Row],[NV]])</f>
        <v>21.947261360665486</v>
      </c>
      <c r="E1601" s="5">
        <v>283051</v>
      </c>
      <c r="F1601" s="5">
        <f t="shared" si="145"/>
        <v>80117868601</v>
      </c>
      <c r="G1601" s="8">
        <f t="shared" si="146"/>
        <v>63985545872.133331</v>
      </c>
      <c r="H1601" s="5">
        <f t="shared" si="147"/>
        <v>3553247.4338911194</v>
      </c>
      <c r="I1601" s="5">
        <f t="shared" si="148"/>
        <v>3139318.6261689165</v>
      </c>
      <c r="J1601" s="5">
        <f>Table1[[#This Row],[DAA 
(n)]]^1.5</f>
        <v>150590314.51385465</v>
      </c>
      <c r="K1601" s="5">
        <f t="shared" si="149"/>
        <v>126989286.36263639</v>
      </c>
      <c r="L1601" s="7">
        <f>LN(Table1[[#This Row],[NV]]/Table1[[#This Row],[NV_MA-1]])</f>
        <v>-2.9346616883856904</v>
      </c>
      <c r="M1601" s="7">
        <f>LN(Table1[[#This Row],[NV]]/Table1[[#This Row],[NV_MA-2]])</f>
        <v>6.987745024363905</v>
      </c>
      <c r="N1601" s="4">
        <f>LN(Table1[[#This Row],[NV]]/Table1[[#This Row],[NV_MA-3]])</f>
        <v>3.2876480791503888</v>
      </c>
      <c r="O1601" s="7">
        <f>LN(Table1[[#This Row],[NV]]/Table1[[#This Row],[Metcalfe
NV ~ n^2]])</f>
        <v>-3.1595033841410647</v>
      </c>
      <c r="P1601" s="7">
        <f>Table1[[#This Row],[NV_MA-1]]*$M$3</f>
        <v>63985545872.133331</v>
      </c>
    </row>
    <row r="1602" spans="1:16" x14ac:dyDescent="0.2">
      <c r="A1602" s="2">
        <v>42091</v>
      </c>
      <c r="B1602" s="3">
        <v>3543442060.8842101</v>
      </c>
      <c r="C1602" s="3">
        <f t="shared" si="144"/>
        <v>3780037973.3500748</v>
      </c>
      <c r="D1602" s="4">
        <f>LN(Table1[[#This Row],[NV]])</f>
        <v>21.988364425265107</v>
      </c>
      <c r="E1602" s="5">
        <v>237409</v>
      </c>
      <c r="F1602" s="5">
        <f t="shared" si="145"/>
        <v>56363033281</v>
      </c>
      <c r="G1602" s="8">
        <f t="shared" si="146"/>
        <v>63352257309.73333</v>
      </c>
      <c r="H1602" s="5">
        <f t="shared" si="147"/>
        <v>2938539.3157852856</v>
      </c>
      <c r="I1602" s="5">
        <f t="shared" si="148"/>
        <v>3123211.2649298017</v>
      </c>
      <c r="J1602" s="5">
        <f>Table1[[#This Row],[DAA 
(n)]]^1.5</f>
        <v>115676667.34570539</v>
      </c>
      <c r="K1602" s="5">
        <f t="shared" si="149"/>
        <v>126067044.03048585</v>
      </c>
      <c r="L1602" s="7">
        <f>LN(Table1[[#This Row],[NV]]/Table1[[#This Row],[NV_MA-1]])</f>
        <v>-2.8836119501693296</v>
      </c>
      <c r="M1602" s="7">
        <f>LN(Table1[[#This Row],[NV]]/Table1[[#This Row],[NV_MA-2]])</f>
        <v>7.0339921432156176</v>
      </c>
      <c r="N1602" s="4">
        <f>LN(Table1[[#This Row],[NV]]/Table1[[#This Row],[NV_MA-3]])</f>
        <v>3.3360400063819129</v>
      </c>
      <c r="O1602" s="7">
        <f>LN(Table1[[#This Row],[NV]]/Table1[[#This Row],[Metcalfe
NV ~ n^2]])</f>
        <v>-2.7667149170116003</v>
      </c>
      <c r="P1602" s="7">
        <f>Table1[[#This Row],[NV_MA-1]]*$M$3</f>
        <v>63352257309.73333</v>
      </c>
    </row>
    <row r="1603" spans="1:16" x14ac:dyDescent="0.2">
      <c r="A1603" s="2">
        <v>42090</v>
      </c>
      <c r="B1603" s="3">
        <v>3460630353.8200402</v>
      </c>
      <c r="C1603" s="3">
        <f t="shared" si="144"/>
        <v>3771618614.9836063</v>
      </c>
      <c r="D1603" s="4">
        <f>LN(Table1[[#This Row],[NV]])</f>
        <v>21.964716592607687</v>
      </c>
      <c r="E1603" s="5">
        <v>229847</v>
      </c>
      <c r="F1603" s="5">
        <f t="shared" si="145"/>
        <v>52829643409</v>
      </c>
      <c r="G1603" s="8">
        <f t="shared" si="146"/>
        <v>63240136422.23333</v>
      </c>
      <c r="H1603" s="5">
        <f t="shared" si="147"/>
        <v>2837500.0934266951</v>
      </c>
      <c r="I1603" s="5">
        <f t="shared" si="148"/>
        <v>3120007.4462997448</v>
      </c>
      <c r="J1603" s="5">
        <f>Table1[[#This Row],[DAA 
(n)]]^1.5</f>
        <v>110194079.00893977</v>
      </c>
      <c r="K1603" s="5">
        <f t="shared" si="149"/>
        <v>125893140.0007464</v>
      </c>
      <c r="L1603" s="7">
        <f>LN(Table1[[#This Row],[NV]]/Table1[[#This Row],[NV_MA-1]])</f>
        <v>-2.9054884138919856</v>
      </c>
      <c r="M1603" s="7">
        <f>LN(Table1[[#This Row],[NV]]/Table1[[#This Row],[NV_MA-2]])</f>
        <v>7.0113706461903353</v>
      </c>
      <c r="N1603" s="4">
        <f>LN(Table1[[#This Row],[NV]]/Table1[[#This Row],[NV_MA-3]])</f>
        <v>3.3137725827603308</v>
      </c>
      <c r="O1603" s="7">
        <f>LN(Table1[[#This Row],[NV]]/Table1[[#This Row],[Metcalfe
NV ~ n^2]])</f>
        <v>-2.7256217057098495</v>
      </c>
      <c r="P1603" s="7">
        <f>Table1[[#This Row],[NV_MA-1]]*$M$3</f>
        <v>63240136422.23333</v>
      </c>
    </row>
    <row r="1604" spans="1:16" x14ac:dyDescent="0.2">
      <c r="A1604" s="2">
        <v>42089</v>
      </c>
      <c r="B1604" s="3">
        <v>3489697647.73315</v>
      </c>
      <c r="C1604" s="3">
        <f t="shared" si="144"/>
        <v>3766481345.999692</v>
      </c>
      <c r="D1604" s="4">
        <f>LN(Table1[[#This Row],[NV]])</f>
        <v>21.973080935520464</v>
      </c>
      <c r="E1604" s="5">
        <v>232228</v>
      </c>
      <c r="F1604" s="5">
        <f t="shared" si="145"/>
        <v>53929843984</v>
      </c>
      <c r="G1604" s="8">
        <f t="shared" si="146"/>
        <v>63190340891.133331</v>
      </c>
      <c r="H1604" s="5">
        <f t="shared" si="147"/>
        <v>2869287.2312725876</v>
      </c>
      <c r="I1604" s="5">
        <f t="shared" si="148"/>
        <v>3118552.2688461239</v>
      </c>
      <c r="J1604" s="5">
        <f>Table1[[#This Row],[DAA 
(n)]]^1.5</f>
        <v>111910767.17061824</v>
      </c>
      <c r="K1604" s="5">
        <f t="shared" si="149"/>
        <v>125814962.30055341</v>
      </c>
      <c r="L1604" s="7">
        <f>LN(Table1[[#This Row],[NV]]/Table1[[#This Row],[NV_MA-1]])</f>
        <v>-2.8963363568973963</v>
      </c>
      <c r="M1604" s="7">
        <f>LN(Table1[[#This Row],[NV]]/Table1[[#This Row],[NV_MA-2]])</f>
        <v>7.0202014998191951</v>
      </c>
      <c r="N1604" s="4">
        <f>LN(Table1[[#This Row],[NV]]/Table1[[#This Row],[NV_MA-3]])</f>
        <v>3.3227581031560129</v>
      </c>
      <c r="O1604" s="7">
        <f>LN(Table1[[#This Row],[NV]]/Table1[[#This Row],[Metcalfe
NV ~ n^2]])</f>
        <v>-2.7378689178356104</v>
      </c>
      <c r="P1604" s="7">
        <f>Table1[[#This Row],[NV_MA-1]]*$M$3</f>
        <v>63190340891.133331</v>
      </c>
    </row>
    <row r="1605" spans="1:16" x14ac:dyDescent="0.2">
      <c r="A1605" s="2">
        <v>42088</v>
      </c>
      <c r="B1605" s="3">
        <v>3449433239.2760701</v>
      </c>
      <c r="C1605" s="3">
        <f t="shared" si="144"/>
        <v>3761098942.2790327</v>
      </c>
      <c r="D1605" s="4">
        <f>LN(Table1[[#This Row],[NV]])</f>
        <v>21.961475776023789</v>
      </c>
      <c r="E1605" s="5">
        <v>226737</v>
      </c>
      <c r="F1605" s="5">
        <f t="shared" si="145"/>
        <v>51409667169</v>
      </c>
      <c r="G1605" s="8">
        <f t="shared" si="146"/>
        <v>63188174083.133331</v>
      </c>
      <c r="H1605" s="5">
        <f t="shared" si="147"/>
        <v>2796017.7532177521</v>
      </c>
      <c r="I1605" s="5">
        <f t="shared" si="148"/>
        <v>3118489.9447034122</v>
      </c>
      <c r="J1605" s="5">
        <f>Table1[[#This Row],[DAA 
(n)]]^1.5</f>
        <v>107965150.41853797</v>
      </c>
      <c r="K1605" s="5">
        <f t="shared" si="149"/>
        <v>125811589.50617577</v>
      </c>
      <c r="L1605" s="7">
        <f>LN(Table1[[#This Row],[NV]]/Table1[[#This Row],[NV_MA-1]])</f>
        <v>-2.9079072256287373</v>
      </c>
      <c r="M1605" s="7">
        <f>LN(Table1[[#This Row],[NV]]/Table1[[#This Row],[NV_MA-2]])</f>
        <v>7.008616325482337</v>
      </c>
      <c r="N1605" s="4">
        <f>LN(Table1[[#This Row],[NV]]/Table1[[#This Row],[NV_MA-3]])</f>
        <v>3.3111797515963657</v>
      </c>
      <c r="O1605" s="7">
        <f>LN(Table1[[#This Row],[NV]]/Table1[[#This Row],[Metcalfe
NV ~ n^2]])</f>
        <v>-2.7016162929173375</v>
      </c>
      <c r="P1605" s="7">
        <f>Table1[[#This Row],[NV_MA-1]]*$M$3</f>
        <v>63188174083.133331</v>
      </c>
    </row>
    <row r="1606" spans="1:16" x14ac:dyDescent="0.2">
      <c r="A1606" s="2">
        <v>42087</v>
      </c>
      <c r="B1606" s="3">
        <v>3450054626.3373599</v>
      </c>
      <c r="C1606" s="3">
        <f t="shared" si="144"/>
        <v>3756661481.0087676</v>
      </c>
      <c r="D1606" s="4">
        <f>LN(Table1[[#This Row],[NV]])</f>
        <v>21.961655901585303</v>
      </c>
      <c r="E1606" s="5">
        <v>220798</v>
      </c>
      <c r="F1606" s="5">
        <f t="shared" si="145"/>
        <v>48751756804</v>
      </c>
      <c r="G1606" s="8">
        <f t="shared" si="146"/>
        <v>63619129260.833336</v>
      </c>
      <c r="H1606" s="5">
        <f t="shared" si="147"/>
        <v>2716920.1706032963</v>
      </c>
      <c r="I1606" s="5">
        <f t="shared" si="148"/>
        <v>3130500.9264160083</v>
      </c>
      <c r="J1606" s="5">
        <f>Table1[[#This Row],[DAA 
(n)]]^1.5</f>
        <v>103751098.30170281</v>
      </c>
      <c r="K1606" s="5">
        <f t="shared" si="149"/>
        <v>126471000.08201088</v>
      </c>
      <c r="L1606" s="7">
        <f>LN(Table1[[#This Row],[NV]]/Table1[[#This Row],[NV_MA-1]])</f>
        <v>-2.9145241350249962</v>
      </c>
      <c r="M1606" s="7">
        <f>LN(Table1[[#This Row],[NV]]/Table1[[#This Row],[NV_MA-2]])</f>
        <v>7.0049523114855612</v>
      </c>
      <c r="N1606" s="4">
        <f>LN(Table1[[#This Row],[NV]]/Table1[[#This Row],[NV_MA-3]])</f>
        <v>3.3061323100984255</v>
      </c>
      <c r="O1606" s="7">
        <f>LN(Table1[[#This Row],[NV]]/Table1[[#This Row],[Metcalfe
NV ~ n^2]])</f>
        <v>-2.6483511691607768</v>
      </c>
      <c r="P1606" s="7">
        <f>Table1[[#This Row],[NV_MA-1]]*$M$3</f>
        <v>63619129260.833336</v>
      </c>
    </row>
    <row r="1607" spans="1:16" x14ac:dyDescent="0.2">
      <c r="A1607" s="2">
        <v>42086</v>
      </c>
      <c r="B1607" s="3">
        <v>3727646150.5264301</v>
      </c>
      <c r="C1607" s="3">
        <f t="shared" si="144"/>
        <v>3751076941.5990558</v>
      </c>
      <c r="D1607" s="4">
        <f>LN(Table1[[#This Row],[NV]])</f>
        <v>22.039042812560595</v>
      </c>
      <c r="E1607" s="5">
        <v>255115</v>
      </c>
      <c r="F1607" s="5">
        <f t="shared" si="145"/>
        <v>65083663225</v>
      </c>
      <c r="G1607" s="8">
        <f t="shared" si="146"/>
        <v>64483268912.73333</v>
      </c>
      <c r="H1607" s="5">
        <f t="shared" si="147"/>
        <v>3176046.463248095</v>
      </c>
      <c r="I1607" s="5">
        <f t="shared" si="148"/>
        <v>3153964.8959897771</v>
      </c>
      <c r="J1607" s="5">
        <f>Table1[[#This Row],[DAA 
(n)]]^1.5</f>
        <v>128855806.01449782</v>
      </c>
      <c r="K1607" s="5">
        <f t="shared" si="149"/>
        <v>127774354.98788896</v>
      </c>
      <c r="L1607" s="7">
        <f>LN(Table1[[#This Row],[NV]]/Table1[[#This Row],[NV_MA-1]])</f>
        <v>-2.8506288178365891</v>
      </c>
      <c r="M1607" s="7">
        <f>LN(Table1[[#This Row],[NV]]/Table1[[#This Row],[NV_MA-2]])</f>
        <v>7.0748718961143151</v>
      </c>
      <c r="N1607" s="4">
        <f>LN(Table1[[#This Row],[NV]]/Table1[[#This Row],[NV_MA-3]])</f>
        <v>3.3732663979853292</v>
      </c>
      <c r="O1607" s="7">
        <f>LN(Table1[[#This Row],[NV]]/Table1[[#This Row],[Metcalfe
NV ~ n^2]])</f>
        <v>-2.8598965931826568</v>
      </c>
      <c r="P1607" s="7">
        <f>Table1[[#This Row],[NV_MA-1]]*$M$3</f>
        <v>64483268912.73333</v>
      </c>
    </row>
    <row r="1608" spans="1:16" x14ac:dyDescent="0.2">
      <c r="A1608" s="2">
        <v>42085</v>
      </c>
      <c r="B1608" s="3">
        <v>3756313691.7441802</v>
      </c>
      <c r="C1608" s="3">
        <f t="shared" si="144"/>
        <v>3740325202.1286707</v>
      </c>
      <c r="D1608" s="4">
        <f>LN(Table1[[#This Row],[NV]])</f>
        <v>22.046703912308811</v>
      </c>
      <c r="E1608" s="5">
        <v>271887</v>
      </c>
      <c r="F1608" s="5">
        <f t="shared" si="145"/>
        <v>73922540769</v>
      </c>
      <c r="G1608" s="8">
        <f t="shared" si="146"/>
        <v>64764123734.433334</v>
      </c>
      <c r="H1608" s="5">
        <f t="shared" si="147"/>
        <v>3402160.5894113136</v>
      </c>
      <c r="I1608" s="5">
        <f t="shared" si="148"/>
        <v>3161159.2856977116</v>
      </c>
      <c r="J1608" s="5">
        <f>Table1[[#This Row],[DAA 
(n)]]^1.5</f>
        <v>141769453.13452092</v>
      </c>
      <c r="K1608" s="5">
        <f t="shared" si="149"/>
        <v>128184983.45183785</v>
      </c>
      <c r="L1608" s="7">
        <f>LN(Table1[[#This Row],[NV]]/Table1[[#This Row],[NV_MA-1]])</f>
        <v>-2.8473137286036905</v>
      </c>
      <c r="M1608" s="7">
        <f>LN(Table1[[#This Row],[NV]]/Table1[[#This Row],[NV_MA-2]])</f>
        <v>7.0802545314607643</v>
      </c>
      <c r="N1608" s="4">
        <f>LN(Table1[[#This Row],[NV]]/Table1[[#This Row],[NV_MA-3]])</f>
        <v>3.3777189504796765</v>
      </c>
      <c r="O1608" s="7">
        <f>LN(Table1[[#This Row],[NV]]/Table1[[#This Row],[Metcalfe
NV ~ n^2]])</f>
        <v>-2.97957972325533</v>
      </c>
      <c r="P1608" s="7">
        <f>Table1[[#This Row],[NV_MA-1]]*$M$3</f>
        <v>64764123734.433334</v>
      </c>
    </row>
    <row r="1609" spans="1:16" x14ac:dyDescent="0.2">
      <c r="A1609" s="2">
        <v>42084</v>
      </c>
      <c r="B1609" s="3">
        <v>3647612342.24476</v>
      </c>
      <c r="C1609" s="3">
        <f t="shared" si="144"/>
        <v>3728558678.4095049</v>
      </c>
      <c r="D1609" s="4">
        <f>LN(Table1[[#This Row],[NV]])</f>
        <v>22.017338637679853</v>
      </c>
      <c r="E1609" s="5">
        <v>251472</v>
      </c>
      <c r="F1609" s="5">
        <f t="shared" si="145"/>
        <v>63238166784</v>
      </c>
      <c r="G1609" s="8">
        <f t="shared" si="146"/>
        <v>64378242204.26667</v>
      </c>
      <c r="H1609" s="5">
        <f t="shared" si="147"/>
        <v>3127076.1805404527</v>
      </c>
      <c r="I1609" s="5">
        <f t="shared" si="148"/>
        <v>3151192.867398282</v>
      </c>
      <c r="J1609" s="5">
        <f>Table1[[#This Row],[DAA 
(n)]]^1.5</f>
        <v>126105623.49675782</v>
      </c>
      <c r="K1609" s="5">
        <f t="shared" si="149"/>
        <v>127618304.05277435</v>
      </c>
      <c r="L1609" s="7">
        <f>LN(Table1[[#This Row],[NV]]/Table1[[#This Row],[NV_MA-1]])</f>
        <v>-2.8707029213203397</v>
      </c>
      <c r="M1609" s="7">
        <f>LN(Table1[[#This Row],[NV]]/Table1[[#This Row],[NV_MA-2]])</f>
        <v>7.0540470104993194</v>
      </c>
      <c r="N1609" s="4">
        <f>LN(Table1[[#This Row],[NV]]/Table1[[#This Row],[NV_MA-3]])</f>
        <v>3.3527842704032156</v>
      </c>
      <c r="O1609" s="7">
        <f>LN(Table1[[#This Row],[NV]]/Table1[[#This Row],[Metcalfe
NV ~ n^2]])</f>
        <v>-2.8528352229523675</v>
      </c>
      <c r="P1609" s="7">
        <f>Table1[[#This Row],[NV_MA-1]]*$M$3</f>
        <v>64378242204.26667</v>
      </c>
    </row>
    <row r="1610" spans="1:16" x14ac:dyDescent="0.2">
      <c r="A1610" s="2">
        <v>42083</v>
      </c>
      <c r="B1610" s="3">
        <v>3671509176.39956</v>
      </c>
      <c r="C1610" s="3">
        <f t="shared" ref="C1610:C1673" si="150">AVERAGE(B1610:B1639)</f>
        <v>3718693319.7892661</v>
      </c>
      <c r="D1610" s="4">
        <f>LN(Table1[[#This Row],[NV]])</f>
        <v>22.023868634212629</v>
      </c>
      <c r="E1610" s="5">
        <v>236693</v>
      </c>
      <c r="F1610" s="5">
        <f t="shared" ref="F1610:F1673" si="151">E1610^2</f>
        <v>56023576249</v>
      </c>
      <c r="G1610" s="8">
        <f t="shared" ref="G1610:G1673" si="152">AVERAGE(F1610:F1639)</f>
        <v>63788857764.800003</v>
      </c>
      <c r="H1610" s="5">
        <f t="shared" ref="H1610:H1673" si="153">E1610*LN(E1610)</f>
        <v>2928962.0781572806</v>
      </c>
      <c r="I1610" s="5">
        <f t="shared" ref="I1610:I1673" si="154">AVERAGE(H1610:H1639)</f>
        <v>3134261.8594050156</v>
      </c>
      <c r="J1610" s="5">
        <f>Table1[[#This Row],[DAA 
(n)]]^1.5</f>
        <v>115153759.52657649</v>
      </c>
      <c r="K1610" s="5">
        <f t="shared" ref="K1610:K1673" si="155">AVERAGE(J1610:J1639)</f>
        <v>126701728.46998198</v>
      </c>
      <c r="L1610" s="7">
        <f>LN(Table1[[#This Row],[NV]]/Table1[[#This Row],[NV_MA-1]])</f>
        <v>-2.8549757346476752</v>
      </c>
      <c r="M1610" s="7">
        <f>LN(Table1[[#This Row],[NV]]/Table1[[#This Row],[NV_MA-2]])</f>
        <v>7.0659643814319892</v>
      </c>
      <c r="N1610" s="4">
        <f>LN(Table1[[#This Row],[NV]]/Table1[[#This Row],[NV_MA-3]])</f>
        <v>3.3665223467887295</v>
      </c>
      <c r="O1610" s="7">
        <f>LN(Table1[[#This Row],[NV]]/Table1[[#This Row],[Metcalfe
NV ~ n^2]])</f>
        <v>-2.725169809317852</v>
      </c>
      <c r="P1610" s="7">
        <f>Table1[[#This Row],[NV_MA-1]]*$M$3</f>
        <v>63788857764.800003</v>
      </c>
    </row>
    <row r="1611" spans="1:16" x14ac:dyDescent="0.2">
      <c r="A1611" s="2">
        <v>42082</v>
      </c>
      <c r="B1611" s="3">
        <v>3658421733.5754099</v>
      </c>
      <c r="C1611" s="3">
        <f t="shared" si="150"/>
        <v>3705284135.2531185</v>
      </c>
      <c r="D1611" s="4">
        <f>LN(Table1[[#This Row],[NV]])</f>
        <v>22.020297671022874</v>
      </c>
      <c r="E1611" s="5">
        <v>261205</v>
      </c>
      <c r="F1611" s="5">
        <f t="shared" si="151"/>
        <v>68228052025</v>
      </c>
      <c r="G1611" s="8">
        <f t="shared" si="152"/>
        <v>63945219836.800003</v>
      </c>
      <c r="H1611" s="5">
        <f t="shared" si="153"/>
        <v>3258025.8511278466</v>
      </c>
      <c r="I1611" s="5">
        <f t="shared" si="154"/>
        <v>3138597.2954789349</v>
      </c>
      <c r="J1611" s="5">
        <f>Table1[[#This Row],[DAA 
(n)]]^1.5</f>
        <v>133497222.17780471</v>
      </c>
      <c r="K1611" s="5">
        <f t="shared" si="155"/>
        <v>126940335.72586082</v>
      </c>
      <c r="L1611" s="7">
        <f>LN(Table1[[#This Row],[NV]]/Table1[[#This Row],[NV_MA-1]])</f>
        <v>-2.8609949427073613</v>
      </c>
      <c r="M1611" s="7">
        <f>LN(Table1[[#This Row],[NV]]/Table1[[#This Row],[NV_MA-2]])</f>
        <v>7.0610111341331239</v>
      </c>
      <c r="N1611" s="4">
        <f>LN(Table1[[#This Row],[NV]]/Table1[[#This Row],[NV_MA-3]])</f>
        <v>3.3610699344235639</v>
      </c>
      <c r="O1611" s="7">
        <f>LN(Table1[[#This Row],[NV]]/Table1[[#This Row],[Metcalfe
NV ~ n^2]])</f>
        <v>-2.9258239662187293</v>
      </c>
      <c r="P1611" s="7">
        <f>Table1[[#This Row],[NV_MA-1]]*$M$3</f>
        <v>63945219836.800003</v>
      </c>
    </row>
    <row r="1612" spans="1:16" x14ac:dyDescent="0.2">
      <c r="A1612" s="2">
        <v>42081</v>
      </c>
      <c r="B1612" s="3">
        <v>3590445029.5321999</v>
      </c>
      <c r="C1612" s="3">
        <f t="shared" si="150"/>
        <v>3695930079.7903948</v>
      </c>
      <c r="D1612" s="4">
        <f>LN(Table1[[#This Row],[NV]])</f>
        <v>22.001541995421732</v>
      </c>
      <c r="E1612" s="5">
        <v>251725</v>
      </c>
      <c r="F1612" s="5">
        <f t="shared" si="151"/>
        <v>63365475625</v>
      </c>
      <c r="G1612" s="8">
        <f t="shared" si="152"/>
        <v>64140948681.599998</v>
      </c>
      <c r="H1612" s="5">
        <f t="shared" si="153"/>
        <v>3130475.3847598056</v>
      </c>
      <c r="I1612" s="5">
        <f t="shared" si="154"/>
        <v>3143548.6360749179</v>
      </c>
      <c r="J1612" s="5">
        <f>Table1[[#This Row],[DAA 
(n)]]^1.5</f>
        <v>126295979.15889122</v>
      </c>
      <c r="K1612" s="5">
        <f t="shared" si="155"/>
        <v>127224578.57887025</v>
      </c>
      <c r="L1612" s="7">
        <f>LN(Table1[[#This Row],[NV]]/Table1[[#This Row],[NV_MA-1]])</f>
        <v>-2.8828068264754392</v>
      </c>
      <c r="M1612" s="7">
        <f>LN(Table1[[#This Row],[NV]]/Table1[[#This Row],[NV_MA-2]])</f>
        <v>7.0406791367861405</v>
      </c>
      <c r="N1612" s="4">
        <f>LN(Table1[[#This Row],[NV]]/Table1[[#This Row],[NV_MA-3]])</f>
        <v>3.3400775773962219</v>
      </c>
      <c r="O1612" s="7">
        <f>LN(Table1[[#This Row],[NV]]/Table1[[#This Row],[Metcalfe
NV ~ n^2]])</f>
        <v>-2.8706430061458974</v>
      </c>
      <c r="P1612" s="7">
        <f>Table1[[#This Row],[NV_MA-1]]*$M$3</f>
        <v>64140948681.599998</v>
      </c>
    </row>
    <row r="1613" spans="1:16" x14ac:dyDescent="0.2">
      <c r="A1613" s="2">
        <v>42080</v>
      </c>
      <c r="B1613" s="3">
        <v>3979568774.6893601</v>
      </c>
      <c r="C1613" s="3">
        <f t="shared" si="150"/>
        <v>3684741333.9236636</v>
      </c>
      <c r="D1613" s="4">
        <f>LN(Table1[[#This Row],[NV]])</f>
        <v>22.10443930230468</v>
      </c>
      <c r="E1613" s="5">
        <v>226597</v>
      </c>
      <c r="F1613" s="5">
        <f t="shared" si="151"/>
        <v>51346200409</v>
      </c>
      <c r="G1613" s="8">
        <f t="shared" si="152"/>
        <v>64311278683.566666</v>
      </c>
      <c r="H1613" s="5">
        <f t="shared" si="153"/>
        <v>2794151.3800037075</v>
      </c>
      <c r="I1613" s="5">
        <f t="shared" si="154"/>
        <v>3148012.7578129256</v>
      </c>
      <c r="J1613" s="5">
        <f>Table1[[#This Row],[DAA 
(n)]]^1.5</f>
        <v>107865170.34742101</v>
      </c>
      <c r="K1613" s="5">
        <f t="shared" si="155"/>
        <v>127476712.57680582</v>
      </c>
      <c r="L1613" s="7">
        <f>LN(Table1[[#This Row],[NV]]/Table1[[#This Row],[NV_MA-1]])</f>
        <v>-2.7825615577126923</v>
      </c>
      <c r="M1613" s="7">
        <f>LN(Table1[[#This Row],[NV]]/Table1[[#This Row],[NV_MA-2]])</f>
        <v>7.1421573611209963</v>
      </c>
      <c r="N1613" s="4">
        <f>LN(Table1[[#This Row],[NV]]/Table1[[#This Row],[NV_MA-3]])</f>
        <v>3.4409950428802469</v>
      </c>
      <c r="O1613" s="7">
        <f>LN(Table1[[#This Row],[NV]]/Table1[[#This Row],[Metcalfe
NV ~ n^2]])</f>
        <v>-2.557417474296134</v>
      </c>
      <c r="P1613" s="7">
        <f>Table1[[#This Row],[NV_MA-1]]*$M$3</f>
        <v>64311278683.566666</v>
      </c>
    </row>
    <row r="1614" spans="1:16" x14ac:dyDescent="0.2">
      <c r="A1614" s="2">
        <v>42079</v>
      </c>
      <c r="B1614" s="3">
        <v>4064348851.7566099</v>
      </c>
      <c r="C1614" s="3">
        <f t="shared" si="150"/>
        <v>3660255612.4154181</v>
      </c>
      <c r="D1614" s="4">
        <f>LN(Table1[[#This Row],[NV]])</f>
        <v>22.125519383045631</v>
      </c>
      <c r="E1614" s="5">
        <v>260952</v>
      </c>
      <c r="F1614" s="5">
        <f t="shared" si="151"/>
        <v>68095946304</v>
      </c>
      <c r="G1614" s="8">
        <f t="shared" si="152"/>
        <v>66508417319.566666</v>
      </c>
      <c r="H1614" s="5">
        <f t="shared" si="153"/>
        <v>3254617.2893066816</v>
      </c>
      <c r="I1614" s="5">
        <f t="shared" si="154"/>
        <v>3200337.9912315812</v>
      </c>
      <c r="J1614" s="5">
        <f>Table1[[#This Row],[DAA 
(n)]]^1.5</f>
        <v>133303313.46189933</v>
      </c>
      <c r="K1614" s="5">
        <f t="shared" si="155"/>
        <v>130560679.32290927</v>
      </c>
      <c r="L1614" s="7">
        <f>LN(Table1[[#This Row],[NV]]/Table1[[#This Row],[NV_MA-1]])</f>
        <v>-2.7950749697865773</v>
      </c>
      <c r="M1614" s="7">
        <f>LN(Table1[[#This Row],[NV]]/Table1[[#This Row],[NV_MA-2]])</f>
        <v>7.1467523985934465</v>
      </c>
      <c r="N1614" s="4">
        <f>LN(Table1[[#This Row],[NV]]/Table1[[#This Row],[NV_MA-3]])</f>
        <v>3.4381707307318146</v>
      </c>
      <c r="O1614" s="7">
        <f>LN(Table1[[#This Row],[NV]]/Table1[[#This Row],[Metcalfe
NV ~ n^2]])</f>
        <v>-2.8186641396457581</v>
      </c>
      <c r="P1614" s="7">
        <f>Table1[[#This Row],[NV_MA-1]]*$M$3</f>
        <v>66508417319.566666</v>
      </c>
    </row>
    <row r="1615" spans="1:16" x14ac:dyDescent="0.2">
      <c r="A1615" s="2">
        <v>42078</v>
      </c>
      <c r="B1615" s="3">
        <v>4005857102.3067598</v>
      </c>
      <c r="C1615" s="3">
        <f t="shared" si="150"/>
        <v>3643609292.3681488</v>
      </c>
      <c r="D1615" s="4">
        <f>LN(Table1[[#This Row],[NV]])</f>
        <v>22.111023402636881</v>
      </c>
      <c r="E1615" s="5">
        <v>254579</v>
      </c>
      <c r="F1615" s="5">
        <f t="shared" si="151"/>
        <v>64810467241</v>
      </c>
      <c r="G1615" s="8">
        <f t="shared" si="152"/>
        <v>66497297020.900002</v>
      </c>
      <c r="H1615" s="5">
        <f t="shared" si="153"/>
        <v>3168838.1109536667</v>
      </c>
      <c r="I1615" s="5">
        <f t="shared" si="154"/>
        <v>3200050.6127893743</v>
      </c>
      <c r="J1615" s="5">
        <f>Table1[[#This Row],[DAA 
(n)]]^1.5</f>
        <v>128449927.75298266</v>
      </c>
      <c r="K1615" s="5">
        <f t="shared" si="155"/>
        <v>130544342.64226499</v>
      </c>
      <c r="L1615" s="7">
        <f>LN(Table1[[#This Row],[NV]]/Table1[[#This Row],[NV_MA-1]])</f>
        <v>-2.8094037348429999</v>
      </c>
      <c r="M1615" s="7">
        <f>LN(Table1[[#This Row],[NV]]/Table1[[#This Row],[NV_MA-2]])</f>
        <v>7.1323462184953259</v>
      </c>
      <c r="N1615" s="4">
        <f>LN(Table1[[#This Row],[NV]]/Table1[[#This Row],[NV_MA-3]])</f>
        <v>3.423799885263346</v>
      </c>
      <c r="O1615" s="7">
        <f>LN(Table1[[#This Row],[NV]]/Table1[[#This Row],[Metcalfe
NV ~ n^2]])</f>
        <v>-2.7837095561198657</v>
      </c>
      <c r="P1615" s="7">
        <f>Table1[[#This Row],[NV_MA-1]]*$M$3</f>
        <v>66497297020.900002</v>
      </c>
    </row>
    <row r="1616" spans="1:16" x14ac:dyDescent="0.2">
      <c r="A1616" s="2">
        <v>42077</v>
      </c>
      <c r="B1616" s="3">
        <v>3953780496.6016402</v>
      </c>
      <c r="C1616" s="3">
        <f t="shared" si="150"/>
        <v>3619161445.2871318</v>
      </c>
      <c r="D1616" s="4">
        <f>LN(Table1[[#This Row],[NV]])</f>
        <v>22.097938045890242</v>
      </c>
      <c r="E1616" s="5">
        <v>261423</v>
      </c>
      <c r="F1616" s="5">
        <f t="shared" si="151"/>
        <v>68341984929</v>
      </c>
      <c r="G1616" s="8">
        <f t="shared" si="152"/>
        <v>67597554515.566666</v>
      </c>
      <c r="H1616" s="5">
        <f t="shared" si="153"/>
        <v>3260963.0693317018</v>
      </c>
      <c r="I1616" s="5">
        <f t="shared" si="154"/>
        <v>3226335.9587500622</v>
      </c>
      <c r="J1616" s="5">
        <f>Table1[[#This Row],[DAA 
(n)]]^1.5</f>
        <v>133664380.91763233</v>
      </c>
      <c r="K1616" s="5">
        <f t="shared" si="155"/>
        <v>132093012.84508473</v>
      </c>
      <c r="L1616" s="7">
        <f>LN(Table1[[#This Row],[NV]]/Table1[[#This Row],[NV_MA-1]])</f>
        <v>-2.8388995976455016</v>
      </c>
      <c r="M1616" s="7">
        <f>LN(Table1[[#This Row],[NV]]/Table1[[#This Row],[NV_MA-2]])</f>
        <v>7.1110803726811822</v>
      </c>
      <c r="N1616" s="4">
        <f>LN(Table1[[#This Row],[NV]]/Table1[[#This Row],[NV_MA-3]])</f>
        <v>3.3989211707179545</v>
      </c>
      <c r="O1616" s="7">
        <f>LN(Table1[[#This Row],[NV]]/Table1[[#This Row],[Metcalfe
NV ~ n^2]])</f>
        <v>-2.8498520822293347</v>
      </c>
      <c r="P1616" s="7">
        <f>Table1[[#This Row],[NV_MA-1]]*$M$3</f>
        <v>67597554515.566666</v>
      </c>
    </row>
    <row r="1617" spans="1:16" x14ac:dyDescent="0.2">
      <c r="A1617" s="2">
        <v>42076</v>
      </c>
      <c r="B1617" s="3">
        <v>3984946334.6090202</v>
      </c>
      <c r="C1617" s="3">
        <f t="shared" si="150"/>
        <v>3589979554.279501</v>
      </c>
      <c r="D1617" s="4">
        <f>LN(Table1[[#This Row],[NV]])</f>
        <v>22.105789682249483</v>
      </c>
      <c r="E1617" s="5">
        <v>243732</v>
      </c>
      <c r="F1617" s="5">
        <f t="shared" si="151"/>
        <v>59405287824</v>
      </c>
      <c r="G1617" s="8">
        <f t="shared" si="152"/>
        <v>67115385317.800003</v>
      </c>
      <c r="H1617" s="5">
        <f t="shared" si="153"/>
        <v>3023208.96277828</v>
      </c>
      <c r="I1617" s="5">
        <f t="shared" si="154"/>
        <v>3213229.34760956</v>
      </c>
      <c r="J1617" s="5">
        <f>Table1[[#This Row],[DAA 
(n)]]^1.5</f>
        <v>120328590.16841836</v>
      </c>
      <c r="K1617" s="5">
        <f t="shared" si="155"/>
        <v>131365145.89167486</v>
      </c>
      <c r="L1617" s="7">
        <f>LN(Table1[[#This Row],[NV]]/Table1[[#This Row],[NV_MA-1]])</f>
        <v>-2.8238894617777603</v>
      </c>
      <c r="M1617" s="7">
        <f>LN(Table1[[#This Row],[NV]]/Table1[[#This Row],[NV_MA-2]])</f>
        <v>7.1230026655569034</v>
      </c>
      <c r="N1617" s="4">
        <f>LN(Table1[[#This Row],[NV]]/Table1[[#This Row],[NV_MA-3]])</f>
        <v>3.4122983053861695</v>
      </c>
      <c r="O1617" s="7">
        <f>LN(Table1[[#This Row],[NV]]/Table1[[#This Row],[Metcalfe
NV ~ n^2]])</f>
        <v>-2.7018593977094878</v>
      </c>
      <c r="P1617" s="7">
        <f>Table1[[#This Row],[NV_MA-1]]*$M$3</f>
        <v>67115385317.800003</v>
      </c>
    </row>
    <row r="1618" spans="1:16" x14ac:dyDescent="0.2">
      <c r="A1618" s="2">
        <v>42075</v>
      </c>
      <c r="B1618" s="3">
        <v>4121701164.2669501</v>
      </c>
      <c r="C1618" s="3">
        <f t="shared" si="150"/>
        <v>3558313759.6416764</v>
      </c>
      <c r="D1618" s="4">
        <f>LN(Table1[[#This Row],[NV]])</f>
        <v>22.139531819034758</v>
      </c>
      <c r="E1618" s="5">
        <v>237787</v>
      </c>
      <c r="F1618" s="5">
        <f t="shared" si="151"/>
        <v>56542657369</v>
      </c>
      <c r="G1618" s="8">
        <f t="shared" si="152"/>
        <v>67003434875.800003</v>
      </c>
      <c r="H1618" s="5">
        <f t="shared" si="153"/>
        <v>2943596.326545116</v>
      </c>
      <c r="I1618" s="5">
        <f t="shared" si="154"/>
        <v>3210109.6300059757</v>
      </c>
      <c r="J1618" s="5">
        <f>Table1[[#This Row],[DAA 
(n)]]^1.5</f>
        <v>115953045.96172707</v>
      </c>
      <c r="K1618" s="5">
        <f t="shared" si="155"/>
        <v>131193843.55070196</v>
      </c>
      <c r="L1618" s="7">
        <f>LN(Table1[[#This Row],[NV]]/Table1[[#This Row],[NV_MA-1]])</f>
        <v>-2.7884779027915068</v>
      </c>
      <c r="M1618" s="7">
        <f>LN(Table1[[#This Row],[NV]]/Table1[[#This Row],[NV_MA-2]])</f>
        <v>7.1577161718619111</v>
      </c>
      <c r="N1618" s="4">
        <f>LN(Table1[[#This Row],[NV]]/Table1[[#This Row],[NV_MA-3]])</f>
        <v>3.4473453098177029</v>
      </c>
      <c r="O1618" s="7">
        <f>LN(Table1[[#This Row],[NV]]/Table1[[#This Row],[Metcalfe
NV ~ n^2]])</f>
        <v>-2.618729368878089</v>
      </c>
      <c r="P1618" s="7">
        <f>Table1[[#This Row],[NV_MA-1]]*$M$3</f>
        <v>67003434875.800003</v>
      </c>
    </row>
    <row r="1619" spans="1:16" x14ac:dyDescent="0.2">
      <c r="A1619" s="2">
        <v>42074</v>
      </c>
      <c r="B1619" s="3">
        <v>4133172397.64328</v>
      </c>
      <c r="C1619" s="3">
        <f t="shared" si="150"/>
        <v>3522702096.3254418</v>
      </c>
      <c r="D1619" s="4">
        <f>LN(Table1[[#This Row],[NV]])</f>
        <v>22.142311084077221</v>
      </c>
      <c r="E1619" s="5">
        <v>259958</v>
      </c>
      <c r="F1619" s="5">
        <f t="shared" si="151"/>
        <v>67578161764</v>
      </c>
      <c r="G1619" s="8">
        <f t="shared" si="152"/>
        <v>66850051124.699997</v>
      </c>
      <c r="H1619" s="5">
        <f t="shared" si="153"/>
        <v>3241227.9256416634</v>
      </c>
      <c r="I1619" s="5">
        <f t="shared" si="154"/>
        <v>3205709.93041794</v>
      </c>
      <c r="J1619" s="5">
        <f>Table1[[#This Row],[DAA 
(n)]]^1.5</f>
        <v>132542384.82782009</v>
      </c>
      <c r="K1619" s="5">
        <f t="shared" si="155"/>
        <v>130955448.29217097</v>
      </c>
      <c r="L1619" s="7">
        <f>LN(Table1[[#This Row],[NV]]/Table1[[#This Row],[NV_MA-1]])</f>
        <v>-2.7834068211842409</v>
      </c>
      <c r="M1619" s="7">
        <f>LN(Table1[[#This Row],[NV]]/Table1[[#This Row],[NV_MA-2]])</f>
        <v>7.1618669531187154</v>
      </c>
      <c r="N1619" s="4">
        <f>LN(Table1[[#This Row],[NV]]/Table1[[#This Row],[NV_MA-3]])</f>
        <v>3.4519433501280403</v>
      </c>
      <c r="O1619" s="7">
        <f>LN(Table1[[#This Row],[NV]]/Table1[[#This Row],[Metcalfe
NV ~ n^2]])</f>
        <v>-2.7942396328975478</v>
      </c>
      <c r="P1619" s="7">
        <f>Table1[[#This Row],[NV_MA-1]]*$M$3</f>
        <v>66850051124.699997</v>
      </c>
    </row>
    <row r="1620" spans="1:16" x14ac:dyDescent="0.2">
      <c r="A1620" s="2">
        <v>42073</v>
      </c>
      <c r="B1620" s="3">
        <v>4071128369.5521698</v>
      </c>
      <c r="C1620" s="3">
        <f t="shared" si="150"/>
        <v>3486626430.5470886</v>
      </c>
      <c r="D1620" s="4">
        <f>LN(Table1[[#This Row],[NV]])</f>
        <v>22.127186038653029</v>
      </c>
      <c r="E1620" s="5">
        <v>242733</v>
      </c>
      <c r="F1620" s="5">
        <f t="shared" si="151"/>
        <v>58919309289</v>
      </c>
      <c r="G1620" s="8">
        <f t="shared" si="152"/>
        <v>66398545815.900002</v>
      </c>
      <c r="H1620" s="5">
        <f t="shared" si="153"/>
        <v>3009820.5921984911</v>
      </c>
      <c r="I1620" s="5">
        <f t="shared" si="154"/>
        <v>3193410.7413226762</v>
      </c>
      <c r="J1620" s="5">
        <f>Table1[[#This Row],[DAA 
(n)]]^1.5</f>
        <v>119589550.97184192</v>
      </c>
      <c r="K1620" s="5">
        <f t="shared" si="155"/>
        <v>130273078.07626174</v>
      </c>
      <c r="L1620" s="7">
        <f>LN(Table1[[#This Row],[NV]]/Table1[[#This Row],[NV_MA-1]])</f>
        <v>-2.791754954173002</v>
      </c>
      <c r="M1620" s="7">
        <f>LN(Table1[[#This Row],[NV]]/Table1[[#This Row],[NV_MA-2]])</f>
        <v>7.1505859371701854</v>
      </c>
      <c r="N1620" s="4">
        <f>LN(Table1[[#This Row],[NV]]/Table1[[#This Row],[NV_MA-3]])</f>
        <v>3.4420426328231661</v>
      </c>
      <c r="O1620" s="7">
        <f>LN(Table1[[#This Row],[NV]]/Table1[[#This Row],[Metcalfe
NV ~ n^2]])</f>
        <v>-2.6722486669575911</v>
      </c>
      <c r="P1620" s="7">
        <f>Table1[[#This Row],[NV_MA-1]]*$M$3</f>
        <v>66398545815.900002</v>
      </c>
    </row>
    <row r="1621" spans="1:16" x14ac:dyDescent="0.2">
      <c r="A1621" s="2">
        <v>42072</v>
      </c>
      <c r="B1621" s="3">
        <v>4039521363.7927399</v>
      </c>
      <c r="C1621" s="3">
        <f t="shared" si="150"/>
        <v>3454094008.7012086</v>
      </c>
      <c r="D1621" s="4">
        <f>LN(Table1[[#This Row],[NV]])</f>
        <v>22.119392047592108</v>
      </c>
      <c r="E1621" s="5">
        <v>260611</v>
      </c>
      <c r="F1621" s="5">
        <f t="shared" si="151"/>
        <v>67918093321</v>
      </c>
      <c r="G1621" s="8">
        <f t="shared" si="152"/>
        <v>67312046042.933334</v>
      </c>
      <c r="H1621" s="5">
        <f t="shared" si="153"/>
        <v>3250023.5289146868</v>
      </c>
      <c r="I1621" s="5">
        <f t="shared" si="154"/>
        <v>3216392.3952949694</v>
      </c>
      <c r="J1621" s="5">
        <f>Table1[[#This Row],[DAA 
(n)]]^1.5</f>
        <v>133042106.93791327</v>
      </c>
      <c r="K1621" s="5">
        <f t="shared" si="155"/>
        <v>131595342.62599979</v>
      </c>
      <c r="L1621" s="7">
        <f>LN(Table1[[#This Row],[NV]]/Table1[[#This Row],[NV_MA-1]])</f>
        <v>-2.8132130002248963</v>
      </c>
      <c r="M1621" s="7">
        <f>LN(Table1[[#This Row],[NV]]/Table1[[#This Row],[NV_MA-2]])</f>
        <v>7.1356211322917842</v>
      </c>
      <c r="N1621" s="4">
        <f>LN(Table1[[#This Row],[NV]]/Table1[[#This Row],[NV_MA-3]])</f>
        <v>3.4241498617428112</v>
      </c>
      <c r="O1621" s="7">
        <f>LN(Table1[[#This Row],[NV]]/Table1[[#This Row],[Metcalfe
NV ~ n^2]])</f>
        <v>-2.822176258539919</v>
      </c>
      <c r="P1621" s="7">
        <f>Table1[[#This Row],[NV_MA-1]]*$M$3</f>
        <v>67312046042.933334</v>
      </c>
    </row>
    <row r="1622" spans="1:16" x14ac:dyDescent="0.2">
      <c r="A1622" s="2">
        <v>42071</v>
      </c>
      <c r="B1622" s="3">
        <v>3832578713.50599</v>
      </c>
      <c r="C1622" s="3">
        <f t="shared" si="150"/>
        <v>3424713499.4132719</v>
      </c>
      <c r="D1622" s="4">
        <f>LN(Table1[[#This Row],[NV]])</f>
        <v>22.066803706922293</v>
      </c>
      <c r="E1622" s="5">
        <v>276241</v>
      </c>
      <c r="F1622" s="5">
        <f t="shared" si="151"/>
        <v>76309090081</v>
      </c>
      <c r="G1622" s="8">
        <f t="shared" si="152"/>
        <v>66321205762.23333</v>
      </c>
      <c r="H1622" s="5">
        <f t="shared" si="153"/>
        <v>3461031.4867564663</v>
      </c>
      <c r="I1622" s="5">
        <f t="shared" si="154"/>
        <v>3187422.1240530149</v>
      </c>
      <c r="J1622" s="5">
        <f>Table1[[#This Row],[DAA 
(n)]]^1.5</f>
        <v>145188495.93912551</v>
      </c>
      <c r="K1622" s="5">
        <f t="shared" si="155"/>
        <v>130040427.38458581</v>
      </c>
      <c r="L1622" s="7">
        <f>LN(Table1[[#This Row],[NV]]/Table1[[#This Row],[NV_MA-1]])</f>
        <v>-2.8509718216604547</v>
      </c>
      <c r="M1622" s="7">
        <f>LN(Table1[[#This Row],[NV]]/Table1[[#This Row],[NV_MA-2]])</f>
        <v>7.0920806704415735</v>
      </c>
      <c r="N1622" s="4">
        <f>LN(Table1[[#This Row],[NV]]/Table1[[#This Row],[NV_MA-3]])</f>
        <v>3.3834477669652268</v>
      </c>
      <c r="O1622" s="7">
        <f>LN(Table1[[#This Row],[NV]]/Table1[[#This Row],[Metcalfe
NV ~ n^2]])</f>
        <v>-2.9912541972734403</v>
      </c>
      <c r="P1622" s="7">
        <f>Table1[[#This Row],[NV_MA-1]]*$M$3</f>
        <v>66321205762.23333</v>
      </c>
    </row>
    <row r="1623" spans="1:16" x14ac:dyDescent="0.2">
      <c r="A1623" s="2">
        <v>42070</v>
      </c>
      <c r="B1623" s="3">
        <v>3846329553.17097</v>
      </c>
      <c r="C1623" s="3">
        <f t="shared" si="150"/>
        <v>3399474978.2287774</v>
      </c>
      <c r="D1623" s="4">
        <f>LN(Table1[[#This Row],[NV]])</f>
        <v>22.070385167693999</v>
      </c>
      <c r="E1623" s="5">
        <v>254894</v>
      </c>
      <c r="F1623" s="5">
        <f t="shared" si="151"/>
        <v>64970951236</v>
      </c>
      <c r="G1623" s="8">
        <f t="shared" si="152"/>
        <v>65558410670.23333</v>
      </c>
      <c r="H1623" s="5">
        <f t="shared" si="153"/>
        <v>3173074.2261949107</v>
      </c>
      <c r="I1623" s="5">
        <f t="shared" si="154"/>
        <v>3167212.5970422304</v>
      </c>
      <c r="J1623" s="5">
        <f>Table1[[#This Row],[DAA 
(n)]]^1.5</f>
        <v>128688405.24440819</v>
      </c>
      <c r="K1623" s="5">
        <f t="shared" si="155"/>
        <v>128904961.06758907</v>
      </c>
      <c r="L1623" s="7">
        <f>LN(Table1[[#This Row],[NV]]/Table1[[#This Row],[NV_MA-1]])</f>
        <v>-2.8358221804643513</v>
      </c>
      <c r="M1623" s="7">
        <f>LN(Table1[[#This Row],[NV]]/Table1[[#This Row],[NV_MA-2]])</f>
        <v>7.1020227155843827</v>
      </c>
      <c r="N1623" s="4">
        <f>LN(Table1[[#This Row],[NV]]/Table1[[#This Row],[NV_MA-3]])</f>
        <v>3.3957992128014838</v>
      </c>
      <c r="O1623" s="7">
        <f>LN(Table1[[#This Row],[NV]]/Table1[[#This Row],[Metcalfe
NV ~ n^2]])</f>
        <v>-2.8268209351951286</v>
      </c>
      <c r="P1623" s="7">
        <f>Table1[[#This Row],[NV_MA-1]]*$M$3</f>
        <v>65558410670.23333</v>
      </c>
    </row>
    <row r="1624" spans="1:16" x14ac:dyDescent="0.2">
      <c r="A1624" s="2">
        <v>42069</v>
      </c>
      <c r="B1624" s="3">
        <v>3802439815.8597398</v>
      </c>
      <c r="C1624" s="3">
        <f t="shared" si="150"/>
        <v>3371116175.1194105</v>
      </c>
      <c r="D1624" s="4">
        <f>LN(Table1[[#This Row],[NV]])</f>
        <v>22.058908754453661</v>
      </c>
      <c r="E1624" s="5">
        <v>235826</v>
      </c>
      <c r="F1624" s="5">
        <f t="shared" si="151"/>
        <v>55613902276</v>
      </c>
      <c r="G1624" s="8">
        <f t="shared" si="152"/>
        <v>64962577104.23333</v>
      </c>
      <c r="H1624" s="5">
        <f t="shared" si="153"/>
        <v>2917367.9598330487</v>
      </c>
      <c r="I1624" s="5">
        <f t="shared" si="154"/>
        <v>3150331.2303120452</v>
      </c>
      <c r="J1624" s="5">
        <f>Table1[[#This Row],[DAA 
(n)]]^1.5</f>
        <v>114521631.66031101</v>
      </c>
      <c r="K1624" s="5">
        <f t="shared" si="155"/>
        <v>127985242.61858305</v>
      </c>
      <c r="L1624" s="7">
        <f>LN(Table1[[#This Row],[NV]]/Table1[[#This Row],[NV_MA-1]])</f>
        <v>-2.8381684497303343</v>
      </c>
      <c r="M1624" s="7">
        <f>LN(Table1[[#This Row],[NV]]/Table1[[#This Row],[NV_MA-2]])</f>
        <v>7.0958905966999639</v>
      </c>
      <c r="N1624" s="4">
        <f>LN(Table1[[#This Row],[NV]]/Table1[[#This Row],[NV_MA-3]])</f>
        <v>3.3914832312587264</v>
      </c>
      <c r="O1624" s="7">
        <f>LN(Table1[[#This Row],[NV]]/Table1[[#This Row],[Metcalfe
NV ~ n^2]])</f>
        <v>-2.6827902934295156</v>
      </c>
      <c r="P1624" s="7">
        <f>Table1[[#This Row],[NV_MA-1]]*$M$3</f>
        <v>64962577104.23333</v>
      </c>
    </row>
    <row r="1625" spans="1:16" x14ac:dyDescent="0.2">
      <c r="A1625" s="2">
        <v>42068</v>
      </c>
      <c r="B1625" s="3">
        <v>3842468093.21942</v>
      </c>
      <c r="C1625" s="3">
        <f t="shared" si="150"/>
        <v>3348685724.8779531</v>
      </c>
      <c r="D1625" s="4">
        <f>LN(Table1[[#This Row],[NV]])</f>
        <v>22.06938072969113</v>
      </c>
      <c r="E1625" s="5">
        <v>249736</v>
      </c>
      <c r="F1625" s="5">
        <f t="shared" si="151"/>
        <v>62368069696</v>
      </c>
      <c r="G1625" s="8">
        <f t="shared" si="152"/>
        <v>64842005987.833336</v>
      </c>
      <c r="H1625" s="5">
        <f t="shared" si="153"/>
        <v>3103758.8755762209</v>
      </c>
      <c r="I1625" s="5">
        <f t="shared" si="154"/>
        <v>3146860.0465694163</v>
      </c>
      <c r="J1625" s="5">
        <f>Table1[[#This Row],[DAA 
(n)]]^1.5</f>
        <v>124802052.28120358</v>
      </c>
      <c r="K1625" s="5">
        <f t="shared" si="155"/>
        <v>127797473.66937301</v>
      </c>
      <c r="L1625" s="7">
        <f>LN(Table1[[#This Row],[NV]]/Table1[[#This Row],[NV_MA-1]])</f>
        <v>-2.8258387411493429</v>
      </c>
      <c r="M1625" s="7">
        <f>LN(Table1[[#This Row],[NV]]/Table1[[#This Row],[NV_MA-2]])</f>
        <v>7.1074650266482982</v>
      </c>
      <c r="N1625" s="4">
        <f>LN(Table1[[#This Row],[NV]]/Table1[[#This Row],[NV_MA-3]])</f>
        <v>3.4034233978240893</v>
      </c>
      <c r="O1625" s="7">
        <f>LN(Table1[[#This Row],[NV]]/Table1[[#This Row],[Metcalfe
NV ~ n^2]])</f>
        <v>-2.786938548075959</v>
      </c>
      <c r="P1625" s="7">
        <f>Table1[[#This Row],[NV_MA-1]]*$M$3</f>
        <v>64842005987.833336</v>
      </c>
    </row>
    <row r="1626" spans="1:16" x14ac:dyDescent="0.2">
      <c r="A1626" s="2">
        <v>42067</v>
      </c>
      <c r="B1626" s="3">
        <v>3802326215.6505699</v>
      </c>
      <c r="C1626" s="3">
        <f t="shared" si="150"/>
        <v>3325348309.0104718</v>
      </c>
      <c r="D1626" s="4">
        <f>LN(Table1[[#This Row],[NV]])</f>
        <v>22.058878878397326</v>
      </c>
      <c r="E1626" s="5">
        <v>240738</v>
      </c>
      <c r="F1626" s="5">
        <f t="shared" si="151"/>
        <v>57954784644</v>
      </c>
      <c r="G1626" s="8">
        <f t="shared" si="152"/>
        <v>64713655171.833336</v>
      </c>
      <c r="H1626" s="5">
        <f t="shared" si="153"/>
        <v>2983096.3769928492</v>
      </c>
      <c r="I1626" s="5">
        <f t="shared" si="154"/>
        <v>3143358.5388421738</v>
      </c>
      <c r="J1626" s="5">
        <f>Table1[[#This Row],[DAA 
(n)]]^1.5</f>
        <v>118118241.3754423</v>
      </c>
      <c r="K1626" s="5">
        <f t="shared" si="155"/>
        <v>127603319.51047774</v>
      </c>
      <c r="L1626" s="7">
        <f>LN(Table1[[#This Row],[NV]]/Table1[[#This Row],[NV_MA-1]])</f>
        <v>-2.8343591914477333</v>
      </c>
      <c r="M1626" s="7">
        <f>LN(Table1[[#This Row],[NV]]/Table1[[#This Row],[NV_MA-2]])</f>
        <v>7.0980764937682723</v>
      </c>
      <c r="N1626" s="4">
        <f>LN(Table1[[#This Row],[NV]]/Table1[[#This Row],[NV_MA-3]])</f>
        <v>3.3944419348883503</v>
      </c>
      <c r="O1626" s="7">
        <f>LN(Table1[[#This Row],[NV]]/Table1[[#This Row],[Metcalfe
NV ~ n^2]])</f>
        <v>-2.7240500899653668</v>
      </c>
      <c r="P1626" s="7">
        <f>Table1[[#This Row],[NV_MA-1]]*$M$3</f>
        <v>64713655171.833336</v>
      </c>
    </row>
    <row r="1627" spans="1:16" x14ac:dyDescent="0.2">
      <c r="A1627" s="2">
        <v>42066</v>
      </c>
      <c r="B1627" s="3">
        <v>3930075596.1307998</v>
      </c>
      <c r="C1627" s="3">
        <f t="shared" si="150"/>
        <v>3308987510.515584</v>
      </c>
      <c r="D1627" s="4">
        <f>LN(Table1[[#This Row],[NV]])</f>
        <v>22.091924498299271</v>
      </c>
      <c r="E1627" s="5">
        <v>266412</v>
      </c>
      <c r="F1627" s="5">
        <f t="shared" si="151"/>
        <v>70975353744</v>
      </c>
      <c r="G1627" s="8">
        <f t="shared" si="152"/>
        <v>64520851393.066666</v>
      </c>
      <c r="H1627" s="5">
        <f t="shared" si="153"/>
        <v>3328231.636902404</v>
      </c>
      <c r="I1627" s="5">
        <f t="shared" si="154"/>
        <v>3137865.8012059466</v>
      </c>
      <c r="J1627" s="5">
        <f>Table1[[#This Row],[DAA 
(n)]]^1.5</f>
        <v>137508857.68431979</v>
      </c>
      <c r="K1627" s="5">
        <f t="shared" si="155"/>
        <v>127304764.17840166</v>
      </c>
      <c r="L1627" s="7">
        <f>LN(Table1[[#This Row],[NV]]/Table1[[#This Row],[NV_MA-1]])</f>
        <v>-2.7983297876178708</v>
      </c>
      <c r="M1627" s="7">
        <f>LN(Table1[[#This Row],[NV]]/Table1[[#This Row],[NV_MA-2]])</f>
        <v>7.1328710526473831</v>
      </c>
      <c r="N1627" s="4">
        <f>LN(Table1[[#This Row],[NV]]/Table1[[#This Row],[NV_MA-3]])</f>
        <v>3.4298300106612296</v>
      </c>
      <c r="O1627" s="7">
        <f>LN(Table1[[#This Row],[NV]]/Table1[[#This Row],[Metcalfe
NV ~ n^2]])</f>
        <v>-2.8936740250585671</v>
      </c>
      <c r="P1627" s="7">
        <f>Table1[[#This Row],[NV_MA-1]]*$M$3</f>
        <v>64520851393.066666</v>
      </c>
    </row>
    <row r="1628" spans="1:16" x14ac:dyDescent="0.2">
      <c r="A1628" s="2">
        <v>42065</v>
      </c>
      <c r="B1628" s="3">
        <v>3840245961.7741599</v>
      </c>
      <c r="C1628" s="3">
        <f t="shared" si="150"/>
        <v>3282370188.126225</v>
      </c>
      <c r="D1628" s="4">
        <f>LN(Table1[[#This Row],[NV]])</f>
        <v>22.068802254040126</v>
      </c>
      <c r="E1628" s="5">
        <v>286476</v>
      </c>
      <c r="F1628" s="5">
        <f t="shared" si="151"/>
        <v>82068498576</v>
      </c>
      <c r="G1628" s="8">
        <f t="shared" si="152"/>
        <v>64243175738.26667</v>
      </c>
      <c r="H1628" s="5">
        <f t="shared" si="153"/>
        <v>3599688.4071904314</v>
      </c>
      <c r="I1628" s="5">
        <f t="shared" si="154"/>
        <v>3130631.3696439723</v>
      </c>
      <c r="J1628" s="5">
        <f>Table1[[#This Row],[DAA 
(n)]]^1.5</f>
        <v>153331846.65312728</v>
      </c>
      <c r="K1628" s="5">
        <f t="shared" si="155"/>
        <v>126895054.3576847</v>
      </c>
      <c r="L1628" s="7">
        <f>LN(Table1[[#This Row],[NV]]/Table1[[#This Row],[NV_MA-1]])</f>
        <v>-2.8171390868500876</v>
      </c>
      <c r="M1628" s="7">
        <f>LN(Table1[[#This Row],[NV]]/Table1[[#This Row],[NV_MA-2]])</f>
        <v>7.1120569963244273</v>
      </c>
      <c r="N1628" s="4">
        <f>LN(Table1[[#This Row],[NV]]/Table1[[#This Row],[NV_MA-3]])</f>
        <v>3.409931294867647</v>
      </c>
      <c r="O1628" s="7">
        <f>LN(Table1[[#This Row],[NV]]/Table1[[#This Row],[Metcalfe
NV ~ n^2]])</f>
        <v>-3.0620178299489793</v>
      </c>
      <c r="P1628" s="7">
        <f>Table1[[#This Row],[NV_MA-1]]*$M$3</f>
        <v>64243175738.26667</v>
      </c>
    </row>
    <row r="1629" spans="1:16" x14ac:dyDescent="0.2">
      <c r="A1629" s="2">
        <v>42064</v>
      </c>
      <c r="B1629" s="3">
        <v>3621421761.2892499</v>
      </c>
      <c r="C1629" s="3">
        <f t="shared" si="150"/>
        <v>3254224411.1095791</v>
      </c>
      <c r="D1629" s="4">
        <f>LN(Table1[[#This Row],[NV]])</f>
        <v>22.010132537414677</v>
      </c>
      <c r="E1629" s="5">
        <v>272256</v>
      </c>
      <c r="F1629" s="5">
        <f t="shared" si="151"/>
        <v>74123329536</v>
      </c>
      <c r="G1629" s="8">
        <f t="shared" si="152"/>
        <v>64048967599.066666</v>
      </c>
      <c r="H1629" s="5">
        <f t="shared" si="153"/>
        <v>3407147.1890288554</v>
      </c>
      <c r="I1629" s="5">
        <f t="shared" si="154"/>
        <v>3125954.9060962098</v>
      </c>
      <c r="J1629" s="5">
        <f>Table1[[#This Row],[DAA 
(n)]]^1.5</f>
        <v>142058161.35003754</v>
      </c>
      <c r="K1629" s="5">
        <f t="shared" si="155"/>
        <v>126620429.88476399</v>
      </c>
      <c r="L1629" s="7">
        <f>LN(Table1[[#This Row],[NV]]/Table1[[#This Row],[NV_MA-1]])</f>
        <v>-2.8727812090726985</v>
      </c>
      <c r="M1629" s="7">
        <f>LN(Table1[[#This Row],[NV]]/Table1[[#This Row],[NV_MA-2]])</f>
        <v>7.0548821729882407</v>
      </c>
      <c r="N1629" s="4">
        <f>LN(Table1[[#This Row],[NV]]/Table1[[#This Row],[NV_MA-3]])</f>
        <v>3.3534281092622842</v>
      </c>
      <c r="O1629" s="7">
        <f>LN(Table1[[#This Row],[NV]]/Table1[[#This Row],[Metcalfe
NV ~ n^2]])</f>
        <v>-3.018863620825031</v>
      </c>
      <c r="P1629" s="7">
        <f>Table1[[#This Row],[NV_MA-1]]*$M$3</f>
        <v>64048967599.066666</v>
      </c>
    </row>
    <row r="1630" spans="1:16" x14ac:dyDescent="0.2">
      <c r="A1630" s="2">
        <v>42063</v>
      </c>
      <c r="B1630" s="3">
        <v>3541295080.4901299</v>
      </c>
      <c r="C1630" s="3">
        <f t="shared" si="150"/>
        <v>3238654693.0444775</v>
      </c>
      <c r="D1630" s="4">
        <f>LN(Table1[[#This Row],[NV]])</f>
        <v>21.987758339134611</v>
      </c>
      <c r="E1630" s="5">
        <v>281000</v>
      </c>
      <c r="F1630" s="5">
        <f t="shared" si="151"/>
        <v>78961000000</v>
      </c>
      <c r="G1630" s="8">
        <f t="shared" si="152"/>
        <v>62821329137.5</v>
      </c>
      <c r="H1630" s="5">
        <f t="shared" si="153"/>
        <v>3525456.8954767631</v>
      </c>
      <c r="I1630" s="5">
        <f t="shared" si="154"/>
        <v>3090731.2315578652</v>
      </c>
      <c r="J1630" s="5">
        <f>Table1[[#This Row],[DAA 
(n)]]^1.5</f>
        <v>148956507.07505193</v>
      </c>
      <c r="K1630" s="5">
        <f t="shared" si="155"/>
        <v>124714005.13671614</v>
      </c>
      <c r="L1630" s="7">
        <f>LN(Table1[[#This Row],[NV]]/Table1[[#This Row],[NV_MA-1]])</f>
        <v>-2.8758021495701733</v>
      </c>
      <c r="M1630" s="7">
        <f>LN(Table1[[#This Row],[NV]]/Table1[[#This Row],[NV_MA-2]])</f>
        <v>7.0438400737394709</v>
      </c>
      <c r="N1630" s="4">
        <f>LN(Table1[[#This Row],[NV]]/Table1[[#This Row],[NV_MA-3]])</f>
        <v>3.3462246241514504</v>
      </c>
      <c r="O1630" s="7">
        <f>LN(Table1[[#This Row],[NV]]/Table1[[#This Row],[Metcalfe
NV ~ n^2]])</f>
        <v>-3.1044615574971548</v>
      </c>
      <c r="P1630" s="7">
        <f>Table1[[#This Row],[NV_MA-1]]*$M$3</f>
        <v>62821329137.5</v>
      </c>
    </row>
    <row r="1631" spans="1:16" x14ac:dyDescent="0.2">
      <c r="A1631" s="2">
        <v>42062</v>
      </c>
      <c r="B1631" s="3">
        <v>3542727502.1193099</v>
      </c>
      <c r="C1631" s="3">
        <f t="shared" si="150"/>
        <v>3228053833.2554498</v>
      </c>
      <c r="D1631" s="4">
        <f>LN(Table1[[#This Row],[NV]])</f>
        <v>21.988162748248783</v>
      </c>
      <c r="E1631" s="5">
        <v>247223</v>
      </c>
      <c r="F1631" s="5">
        <f t="shared" si="151"/>
        <v>61119211729</v>
      </c>
      <c r="G1631" s="8">
        <f t="shared" si="152"/>
        <v>61764619685.800003</v>
      </c>
      <c r="H1631" s="5">
        <f t="shared" si="153"/>
        <v>3070026.5967176901</v>
      </c>
      <c r="I1631" s="5">
        <f t="shared" si="154"/>
        <v>3062270.7691886602</v>
      </c>
      <c r="J1631" s="5">
        <f>Table1[[#This Row],[DAA 
(n)]]^1.5</f>
        <v>122923044.54933836</v>
      </c>
      <c r="K1631" s="5">
        <f t="shared" si="155"/>
        <v>123127468.37395301</v>
      </c>
      <c r="L1631" s="7">
        <f>LN(Table1[[#This Row],[NV]]/Table1[[#This Row],[NV_MA-1]])</f>
        <v>-2.8584337922287699</v>
      </c>
      <c r="M1631" s="7">
        <f>LN(Table1[[#This Row],[NV]]/Table1[[#This Row],[NV_MA-2]])</f>
        <v>7.0534954680923017</v>
      </c>
      <c r="N1631" s="4">
        <f>LN(Table1[[#This Row],[NV]]/Table1[[#This Row],[NV_MA-3]])</f>
        <v>3.3594320432859752</v>
      </c>
      <c r="O1631" s="7">
        <f>LN(Table1[[#This Row],[NV]]/Table1[[#This Row],[Metcalfe
NV ~ n^2]])</f>
        <v>-2.8479293363686677</v>
      </c>
      <c r="P1631" s="7">
        <f>Table1[[#This Row],[NV_MA-1]]*$M$3</f>
        <v>61764619685.800003</v>
      </c>
    </row>
    <row r="1632" spans="1:16" x14ac:dyDescent="0.2">
      <c r="A1632" s="2">
        <v>42061</v>
      </c>
      <c r="B1632" s="3">
        <v>3290861309.8901601</v>
      </c>
      <c r="C1632" s="3">
        <f t="shared" si="150"/>
        <v>3218189749.9347596</v>
      </c>
      <c r="D1632" s="4">
        <f>LN(Table1[[#This Row],[NV]])</f>
        <v>21.914415163780212</v>
      </c>
      <c r="E1632" s="5">
        <v>230216</v>
      </c>
      <c r="F1632" s="5">
        <f t="shared" si="151"/>
        <v>52999406656</v>
      </c>
      <c r="G1632" s="8">
        <f t="shared" si="152"/>
        <v>61045237404.199997</v>
      </c>
      <c r="H1632" s="5">
        <f t="shared" si="153"/>
        <v>2842424.7568835653</v>
      </c>
      <c r="I1632" s="5">
        <f t="shared" si="154"/>
        <v>3040800.2844853424</v>
      </c>
      <c r="J1632" s="5">
        <f>Table1[[#This Row],[DAA 
(n)]]^1.5</f>
        <v>110459546.45352182</v>
      </c>
      <c r="K1632" s="5">
        <f t="shared" si="155"/>
        <v>121985579.07996964</v>
      </c>
      <c r="L1632" s="7">
        <f>LN(Table1[[#This Row],[NV]]/Table1[[#This Row],[NV_MA-1]])</f>
        <v>-2.9204658592826496</v>
      </c>
      <c r="M1632" s="7">
        <f>LN(Table1[[#This Row],[NV]]/Table1[[#This Row],[NV_MA-2]])</f>
        <v>6.9867838735669565</v>
      </c>
      <c r="N1632" s="4">
        <f>LN(Table1[[#This Row],[NV]]/Table1[[#This Row],[NV_MA-3]])</f>
        <v>3.2950017723319003</v>
      </c>
      <c r="O1632" s="7">
        <f>LN(Table1[[#This Row],[NV]]/Table1[[#This Row],[Metcalfe
NV ~ n^2]])</f>
        <v>-2.7791313914858424</v>
      </c>
      <c r="P1632" s="7">
        <f>Table1[[#This Row],[NV_MA-1]]*$M$3</f>
        <v>61045237404.199997</v>
      </c>
    </row>
    <row r="1633" spans="1:16" x14ac:dyDescent="0.2">
      <c r="A1633" s="2">
        <v>42060</v>
      </c>
      <c r="B1633" s="3">
        <v>3306512284.3025899</v>
      </c>
      <c r="C1633" s="3">
        <f t="shared" si="150"/>
        <v>3230007233.297194</v>
      </c>
      <c r="D1633" s="4">
        <f>LN(Table1[[#This Row],[NV]])</f>
        <v>21.919159780270213</v>
      </c>
      <c r="E1633" s="5">
        <v>226574</v>
      </c>
      <c r="F1633" s="5">
        <f t="shared" si="151"/>
        <v>51335777476</v>
      </c>
      <c r="G1633" s="8">
        <f t="shared" si="152"/>
        <v>61349924510.366669</v>
      </c>
      <c r="H1633" s="5">
        <f t="shared" si="153"/>
        <v>2793844.7698180866</v>
      </c>
      <c r="I1633" s="5">
        <f t="shared" si="154"/>
        <v>3049306.8800897598</v>
      </c>
      <c r="J1633" s="5">
        <f>Table1[[#This Row],[DAA 
(n)]]^1.5</f>
        <v>107848748.00315104</v>
      </c>
      <c r="K1633" s="5">
        <f t="shared" si="155"/>
        <v>122452248.86713079</v>
      </c>
      <c r="L1633" s="7">
        <f>LN(Table1[[#This Row],[NV]]/Table1[[#This Row],[NV_MA-1]])</f>
        <v>-2.9206999973574921</v>
      </c>
      <c r="M1633" s="7">
        <f>LN(Table1[[#This Row],[NV]]/Table1[[#This Row],[NV_MA-2]])</f>
        <v>6.9887349099419502</v>
      </c>
      <c r="N1633" s="4">
        <f>LN(Table1[[#This Row],[NV]]/Table1[[#This Row],[NV_MA-3]])</f>
        <v>3.2959280734812184</v>
      </c>
      <c r="O1633" s="7">
        <f>LN(Table1[[#This Row],[NV]]/Table1[[#This Row],[Metcalfe
NV ~ n^2]])</f>
        <v>-2.7424939824570789</v>
      </c>
      <c r="P1633" s="7">
        <f>Table1[[#This Row],[NV_MA-1]]*$M$3</f>
        <v>61349924510.366669</v>
      </c>
    </row>
    <row r="1634" spans="1:16" x14ac:dyDescent="0.2">
      <c r="A1634" s="2">
        <v>42059</v>
      </c>
      <c r="B1634" s="3">
        <v>3328225536.11338</v>
      </c>
      <c r="C1634" s="3">
        <f t="shared" si="150"/>
        <v>3245490768.5003009</v>
      </c>
      <c r="D1634" s="4">
        <f>LN(Table1[[#This Row],[NV]])</f>
        <v>21.925705126873979</v>
      </c>
      <c r="E1634" s="5">
        <v>232088</v>
      </c>
      <c r="F1634" s="5">
        <f t="shared" si="151"/>
        <v>53864839744</v>
      </c>
      <c r="G1634" s="8">
        <f t="shared" si="152"/>
        <v>61950383116.133331</v>
      </c>
      <c r="H1634" s="5">
        <f t="shared" si="153"/>
        <v>2867417.5069912425</v>
      </c>
      <c r="I1634" s="5">
        <f t="shared" si="154"/>
        <v>3065740.0538057876</v>
      </c>
      <c r="J1634" s="5">
        <f>Table1[[#This Row],[DAA 
(n)]]^1.5</f>
        <v>111809583.33928928</v>
      </c>
      <c r="K1634" s="5">
        <f t="shared" si="155"/>
        <v>123361944.33799712</v>
      </c>
      <c r="L1634" s="7">
        <f>LN(Table1[[#This Row],[NV]]/Table1[[#This Row],[NV_MA-1]])</f>
        <v>-2.9238945024082574</v>
      </c>
      <c r="M1634" s="7">
        <f>LN(Table1[[#This Row],[NV]]/Table1[[#This Row],[NV_MA-2]])</f>
        <v>6.9899055755489297</v>
      </c>
      <c r="N1634" s="4">
        <f>LN(Table1[[#This Row],[NV]]/Table1[[#This Row],[NV_MA-3]])</f>
        <v>3.2950718977241071</v>
      </c>
      <c r="O1634" s="7">
        <f>LN(Table1[[#This Row],[NV]]/Table1[[#This Row],[Metcalfe
NV ~ n^2]])</f>
        <v>-2.7840386512726054</v>
      </c>
      <c r="P1634" s="7">
        <f>Table1[[#This Row],[NV_MA-1]]*$M$3</f>
        <v>61950383116.133331</v>
      </c>
    </row>
    <row r="1635" spans="1:16" x14ac:dyDescent="0.2">
      <c r="A1635" s="2">
        <v>42058</v>
      </c>
      <c r="B1635" s="3">
        <v>3316309401.1681299</v>
      </c>
      <c r="C1635" s="3">
        <f t="shared" si="150"/>
        <v>3251306330.5133834</v>
      </c>
      <c r="D1635" s="4">
        <f>LN(Table1[[#This Row],[NV]])</f>
        <v>21.922118375406011</v>
      </c>
      <c r="E1635" s="5">
        <v>253650</v>
      </c>
      <c r="F1635" s="5">
        <f t="shared" si="151"/>
        <v>64338322500</v>
      </c>
      <c r="G1635" s="8">
        <f t="shared" si="152"/>
        <v>63529229787.633331</v>
      </c>
      <c r="H1635" s="5">
        <f t="shared" si="153"/>
        <v>3156347.2045956398</v>
      </c>
      <c r="I1635" s="5">
        <f t="shared" si="154"/>
        <v>3104535.5175726092</v>
      </c>
      <c r="J1635" s="5">
        <f>Table1[[#This Row],[DAA 
(n)]]^1.5</f>
        <v>127747467.69359046</v>
      </c>
      <c r="K1635" s="5">
        <f t="shared" si="155"/>
        <v>125617165.33840759</v>
      </c>
      <c r="L1635" s="7">
        <f>LN(Table1[[#This Row],[NV]]/Table1[[#This Row],[NV_MA-1]])</f>
        <v>-2.9526475731444264</v>
      </c>
      <c r="M1635" s="7">
        <f>LN(Table1[[#This Row],[NV]]/Table1[[#This Row],[NV_MA-2]])</f>
        <v>6.9737437050103139</v>
      </c>
      <c r="N1635" s="4">
        <f>LN(Table1[[#This Row],[NV]]/Table1[[#This Row],[NV_MA-3]])</f>
        <v>3.2733689060386162</v>
      </c>
      <c r="O1635" s="7">
        <f>LN(Table1[[#This Row],[NV]]/Table1[[#This Row],[Metcalfe
NV ~ n^2]])</f>
        <v>-2.9653029105836604</v>
      </c>
      <c r="P1635" s="7">
        <f>Table1[[#This Row],[NV_MA-1]]*$M$3</f>
        <v>63529229787.633331</v>
      </c>
    </row>
    <row r="1636" spans="1:16" x14ac:dyDescent="0.2">
      <c r="A1636" s="2">
        <v>42057</v>
      </c>
      <c r="B1636" s="3">
        <v>3282518444.046</v>
      </c>
      <c r="C1636" s="3">
        <f t="shared" si="150"/>
        <v>3254999548.6153355</v>
      </c>
      <c r="D1636" s="4">
        <f>LN(Table1[[#This Row],[NV]])</f>
        <v>21.911876783027495</v>
      </c>
      <c r="E1636" s="5">
        <v>273269</v>
      </c>
      <c r="F1636" s="5">
        <f t="shared" si="151"/>
        <v>74675946361</v>
      </c>
      <c r="G1636" s="8">
        <f t="shared" si="152"/>
        <v>62738416965.666664</v>
      </c>
      <c r="H1636" s="5">
        <f t="shared" si="153"/>
        <v>3420839.2578163645</v>
      </c>
      <c r="I1636" s="5">
        <f t="shared" si="154"/>
        <v>3081371.025550962</v>
      </c>
      <c r="J1636" s="5">
        <f>Table1[[#This Row],[DAA 
(n)]]^1.5</f>
        <v>142851745.47804481</v>
      </c>
      <c r="K1636" s="5">
        <f t="shared" si="155"/>
        <v>124374595.1262839</v>
      </c>
      <c r="L1636" s="7">
        <f>LN(Table1[[#This Row],[NV]]/Table1[[#This Row],[NV_MA-1]])</f>
        <v>-2.9503630247033641</v>
      </c>
      <c r="M1636" s="7">
        <f>LN(Table1[[#This Row],[NV]]/Table1[[#This Row],[NV_MA-2]])</f>
        <v>6.9709915889564442</v>
      </c>
      <c r="N1636" s="4">
        <f>LN(Table1[[#This Row],[NV]]/Table1[[#This Row],[NV_MA-3]])</f>
        <v>3.2730682848558224</v>
      </c>
      <c r="O1636" s="7">
        <f>LN(Table1[[#This Row],[NV]]/Table1[[#This Row],[Metcalfe
NV ~ n^2]])</f>
        <v>-3.1245470910040605</v>
      </c>
      <c r="P1636" s="7">
        <f>Table1[[#This Row],[NV_MA-1]]*$M$3</f>
        <v>62738416965.666664</v>
      </c>
    </row>
    <row r="1637" spans="1:16" x14ac:dyDescent="0.2">
      <c r="A1637" s="2">
        <v>42056</v>
      </c>
      <c r="B1637" s="3">
        <v>3405093966.4148698</v>
      </c>
      <c r="C1637" s="3">
        <f t="shared" si="150"/>
        <v>3252479817.4757261</v>
      </c>
      <c r="D1637" s="4">
        <f>LN(Table1[[#This Row],[NV]])</f>
        <v>21.94853837276472</v>
      </c>
      <c r="E1637" s="5">
        <v>271126</v>
      </c>
      <c r="F1637" s="5">
        <f t="shared" si="151"/>
        <v>73509307876</v>
      </c>
      <c r="G1637" s="8">
        <f t="shared" si="152"/>
        <v>61815237503.633331</v>
      </c>
      <c r="H1637" s="5">
        <f t="shared" si="153"/>
        <v>3391878.1544861151</v>
      </c>
      <c r="I1637" s="5">
        <f t="shared" si="154"/>
        <v>3056113.0120292106</v>
      </c>
      <c r="J1637" s="5">
        <f>Table1[[#This Row],[DAA 
(n)]]^1.5</f>
        <v>141174659.93296528</v>
      </c>
      <c r="K1637" s="5">
        <f t="shared" si="155"/>
        <v>122976571.43329431</v>
      </c>
      <c r="L1637" s="7">
        <f>LN(Table1[[#This Row],[NV]]/Table1[[#This Row],[NV_MA-1]])</f>
        <v>-2.8988773598014981</v>
      </c>
      <c r="M1637" s="7">
        <f>LN(Table1[[#This Row],[NV]]/Table1[[#This Row],[NV_MA-2]])</f>
        <v>7.0158839638038781</v>
      </c>
      <c r="N1637" s="4">
        <f>LN(Table1[[#This Row],[NV]]/Table1[[#This Row],[NV_MA-3]])</f>
        <v>3.3210339537229934</v>
      </c>
      <c r="O1637" s="7">
        <f>LN(Table1[[#This Row],[NV]]/Table1[[#This Row],[Metcalfe
NV ~ n^2]])</f>
        <v>-3.0721395001513043</v>
      </c>
      <c r="P1637" s="7">
        <f>Table1[[#This Row],[NV_MA-1]]*$M$3</f>
        <v>61815237503.633331</v>
      </c>
    </row>
    <row r="1638" spans="1:16" x14ac:dyDescent="0.2">
      <c r="A1638" s="2">
        <v>42055</v>
      </c>
      <c r="B1638" s="3">
        <v>3403317980.1691999</v>
      </c>
      <c r="C1638" s="3">
        <f t="shared" si="150"/>
        <v>3246086017.7577453</v>
      </c>
      <c r="D1638" s="4">
        <f>LN(Table1[[#This Row],[NV]])</f>
        <v>21.948016669230949</v>
      </c>
      <c r="E1638" s="5">
        <v>249692</v>
      </c>
      <c r="F1638" s="5">
        <f t="shared" si="151"/>
        <v>62346094864</v>
      </c>
      <c r="G1638" s="8">
        <f t="shared" si="152"/>
        <v>61135997041.633331</v>
      </c>
      <c r="H1638" s="5">
        <f t="shared" si="153"/>
        <v>3103168.0404284308</v>
      </c>
      <c r="I1638" s="5">
        <f t="shared" si="154"/>
        <v>3037926.0338015505</v>
      </c>
      <c r="J1638" s="5">
        <f>Table1[[#This Row],[DAA 
(n)]]^1.5</f>
        <v>124769071.16261606</v>
      </c>
      <c r="K1638" s="5">
        <f t="shared" si="155"/>
        <v>121959645.71717428</v>
      </c>
      <c r="L1638" s="7">
        <f>LN(Table1[[#This Row],[NV]]/Table1[[#This Row],[NV_MA-1]])</f>
        <v>-2.8883500100300767</v>
      </c>
      <c r="M1638" s="7">
        <f>LN(Table1[[#This Row],[NV]]/Table1[[#This Row],[NV_MA-2]])</f>
        <v>7.0213310543935847</v>
      </c>
      <c r="N1638" s="4">
        <f>LN(Table1[[#This Row],[NV]]/Table1[[#This Row],[NV_MA-3]])</f>
        <v>3.3288158940608574</v>
      </c>
      <c r="O1638" s="7">
        <f>LN(Table1[[#This Row],[NV]]/Table1[[#This Row],[Metcalfe
NV ~ n^2]])</f>
        <v>-2.9079502053860256</v>
      </c>
      <c r="P1638" s="7">
        <f>Table1[[#This Row],[NV_MA-1]]*$M$3</f>
        <v>61135997041.633331</v>
      </c>
    </row>
    <row r="1639" spans="1:16" x14ac:dyDescent="0.2">
      <c r="A1639" s="2">
        <v>42054</v>
      </c>
      <c r="B1639" s="3">
        <v>3351651583.63761</v>
      </c>
      <c r="C1639" s="3">
        <f t="shared" si="150"/>
        <v>3237092976.0713968</v>
      </c>
      <c r="D1639" s="4">
        <f>LN(Table1[[#This Row],[NV]])</f>
        <v>21.932719071334944</v>
      </c>
      <c r="E1639" s="5">
        <v>213440</v>
      </c>
      <c r="F1639" s="5">
        <f t="shared" si="151"/>
        <v>45556633600</v>
      </c>
      <c r="G1639" s="8">
        <f t="shared" si="152"/>
        <v>60602356132.833336</v>
      </c>
      <c r="H1639" s="5">
        <f t="shared" si="153"/>
        <v>2619145.9407424536</v>
      </c>
      <c r="I1639" s="5">
        <f t="shared" si="154"/>
        <v>3022597.3358017504</v>
      </c>
      <c r="J1639" s="5">
        <f>Table1[[#This Row],[DAA 
(n)]]^1.5</f>
        <v>98608356.012987107</v>
      </c>
      <c r="K1639" s="5">
        <f t="shared" si="155"/>
        <v>121129752.98000185</v>
      </c>
      <c r="L1639" s="7">
        <f>LN(Table1[[#This Row],[NV]]/Table1[[#This Row],[NV_MA-1]])</f>
        <v>-2.894880538010685</v>
      </c>
      <c r="M1639" s="7">
        <f>LN(Table1[[#This Row],[NV]]/Table1[[#This Row],[NV_MA-2]])</f>
        <v>7.0110920066431808</v>
      </c>
      <c r="N1639" s="4">
        <f>LN(Table1[[#This Row],[NV]]/Table1[[#This Row],[NV_MA-3]])</f>
        <v>3.3203462036406446</v>
      </c>
      <c r="O1639" s="7">
        <f>LN(Table1[[#This Row],[NV]]/Table1[[#This Row],[Metcalfe
NV ~ n^2]])</f>
        <v>-2.6095030120838496</v>
      </c>
      <c r="P1639" s="7">
        <f>Table1[[#This Row],[NV_MA-1]]*$M$3</f>
        <v>60602356132.833336</v>
      </c>
    </row>
    <row r="1640" spans="1:16" x14ac:dyDescent="0.2">
      <c r="A1640" s="2">
        <v>42053</v>
      </c>
      <c r="B1640" s="3">
        <v>3269233640.3151202</v>
      </c>
      <c r="C1640" s="3">
        <f t="shared" si="150"/>
        <v>3222470035.9083309</v>
      </c>
      <c r="D1640" s="4">
        <f>LN(Table1[[#This Row],[NV]])</f>
        <v>21.907821433628897</v>
      </c>
      <c r="E1640" s="5">
        <v>246403</v>
      </c>
      <c r="F1640" s="5">
        <f t="shared" si="151"/>
        <v>60714438409</v>
      </c>
      <c r="G1640" s="8">
        <f t="shared" si="152"/>
        <v>60914012714.199997</v>
      </c>
      <c r="H1640" s="5">
        <f t="shared" si="153"/>
        <v>3059025.1603748607</v>
      </c>
      <c r="I1640" s="5">
        <f t="shared" si="154"/>
        <v>3031867.4592393544</v>
      </c>
      <c r="J1640" s="5">
        <f>Table1[[#This Row],[DAA 
(n)]]^1.5</f>
        <v>122311977.20294134</v>
      </c>
      <c r="K1640" s="5">
        <f t="shared" si="155"/>
        <v>121623711.02201396</v>
      </c>
      <c r="L1640" s="7">
        <f>LN(Table1[[#This Row],[NV]]/Table1[[#This Row],[NV_MA-1]])</f>
        <v>-2.9249076453950686</v>
      </c>
      <c r="M1640" s="7">
        <f>LN(Table1[[#This Row],[NV]]/Table1[[#This Row],[NV_MA-2]])</f>
        <v>6.9831321228111705</v>
      </c>
      <c r="N1640" s="4">
        <f>LN(Table1[[#This Row],[NV]]/Table1[[#This Row],[NV_MA-3]])</f>
        <v>3.2913789331836649</v>
      </c>
      <c r="O1640" s="7">
        <f>LN(Table1[[#This Row],[NV]]/Table1[[#This Row],[Metcalfe
NV ~ n^2]])</f>
        <v>-2.9216259381552203</v>
      </c>
      <c r="P1640" s="7">
        <f>Table1[[#This Row],[NV_MA-1]]*$M$3</f>
        <v>60914012714.199997</v>
      </c>
    </row>
    <row r="1641" spans="1:16" x14ac:dyDescent="0.2">
      <c r="A1641" s="2">
        <v>42052</v>
      </c>
      <c r="B1641" s="3">
        <v>3377800069.6936998</v>
      </c>
      <c r="C1641" s="3">
        <f t="shared" si="150"/>
        <v>3212852436.6784625</v>
      </c>
      <c r="D1641" s="4">
        <f>LN(Table1[[#This Row],[NV]])</f>
        <v>21.940490467580961</v>
      </c>
      <c r="E1641" s="5">
        <v>272213</v>
      </c>
      <c r="F1641" s="5">
        <f t="shared" si="151"/>
        <v>74099917369</v>
      </c>
      <c r="G1641" s="8">
        <f t="shared" si="152"/>
        <v>61057868103.900002</v>
      </c>
      <c r="H1641" s="5">
        <f t="shared" si="153"/>
        <v>3406566.0690073329</v>
      </c>
      <c r="I1641" s="5">
        <f t="shared" si="154"/>
        <v>3035721.0969115314</v>
      </c>
      <c r="J1641" s="5">
        <f>Table1[[#This Row],[DAA 
(n)]]^1.5</f>
        <v>142024507.76808769</v>
      </c>
      <c r="K1641" s="5">
        <f t="shared" si="155"/>
        <v>121839187.20415194</v>
      </c>
      <c r="L1641" s="7">
        <f>LN(Table1[[#This Row],[NV]]/Table1[[#This Row],[NV_MA-1]])</f>
        <v>-2.8945974412886528</v>
      </c>
      <c r="M1641" s="7">
        <f>LN(Table1[[#This Row],[NV]]/Table1[[#This Row],[NV_MA-2]])</f>
        <v>7.0145309196155878</v>
      </c>
      <c r="N1641" s="4">
        <f>LN(Table1[[#This Row],[NV]]/Table1[[#This Row],[NV_MA-3]])</f>
        <v>3.3222778720619481</v>
      </c>
      <c r="O1641" s="7">
        <f>LN(Table1[[#This Row],[NV]]/Table1[[#This Row],[Metcalfe
NV ~ n^2]])</f>
        <v>-3.0881897865386629</v>
      </c>
      <c r="P1641" s="7">
        <f>Table1[[#This Row],[NV_MA-1]]*$M$3</f>
        <v>61057868103.900002</v>
      </c>
    </row>
    <row r="1642" spans="1:16" x14ac:dyDescent="0.2">
      <c r="A1642" s="2">
        <v>42051</v>
      </c>
      <c r="B1642" s="3">
        <v>3254782653.5302601</v>
      </c>
      <c r="C1642" s="3">
        <f t="shared" si="150"/>
        <v>3196951036.6976566</v>
      </c>
      <c r="D1642" s="4">
        <f>LN(Table1[[#This Row],[NV]])</f>
        <v>21.903391337268538</v>
      </c>
      <c r="E1642" s="5">
        <v>261678</v>
      </c>
      <c r="F1642" s="5">
        <f t="shared" si="151"/>
        <v>68475375684</v>
      </c>
      <c r="G1642" s="8">
        <f t="shared" si="152"/>
        <v>60624535186.800003</v>
      </c>
      <c r="H1642" s="5">
        <f t="shared" si="153"/>
        <v>3264399.0369000239</v>
      </c>
      <c r="I1642" s="5">
        <f t="shared" si="154"/>
        <v>3024485.6711445651</v>
      </c>
      <c r="J1642" s="5">
        <f>Table1[[#This Row],[DAA 
(n)]]^1.5</f>
        <v>133859999.09695823</v>
      </c>
      <c r="K1642" s="5">
        <f t="shared" si="155"/>
        <v>121201502.23203793</v>
      </c>
      <c r="L1642" s="7">
        <f>LN(Table1[[#This Row],[NV]]/Table1[[#This Row],[NV_MA-1]])</f>
        <v>-2.9245741818842736</v>
      </c>
      <c r="M1642" s="7">
        <f>LN(Table1[[#This Row],[NV]]/Table1[[#This Row],[NV_MA-2]])</f>
        <v>6.9811397283454415</v>
      </c>
      <c r="N1642" s="4">
        <f>LN(Table1[[#This Row],[NV]]/Table1[[#This Row],[NV_MA-3]])</f>
        <v>3.2904263110920837</v>
      </c>
      <c r="O1642" s="7">
        <f>LN(Table1[[#This Row],[NV]]/Table1[[#This Row],[Metcalfe
NV ~ n^2]])</f>
        <v>-3.0463487012522719</v>
      </c>
      <c r="P1642" s="7">
        <f>Table1[[#This Row],[NV_MA-1]]*$M$3</f>
        <v>60624535186.800003</v>
      </c>
    </row>
    <row r="1643" spans="1:16" x14ac:dyDescent="0.2">
      <c r="A1643" s="2">
        <v>42050</v>
      </c>
      <c r="B1643" s="3">
        <v>3244997129.4419899</v>
      </c>
      <c r="C1643" s="3">
        <f t="shared" si="150"/>
        <v>3179946183.2675595</v>
      </c>
      <c r="D1643" s="4">
        <f>LN(Table1[[#This Row],[NV]])</f>
        <v>21.900380302492518</v>
      </c>
      <c r="E1643" s="5">
        <v>342433</v>
      </c>
      <c r="F1643" s="5">
        <f t="shared" si="151"/>
        <v>117260359489</v>
      </c>
      <c r="G1643" s="8">
        <f t="shared" si="152"/>
        <v>60815214908.033333</v>
      </c>
      <c r="H1643" s="5">
        <f t="shared" si="153"/>
        <v>4363908.3825633666</v>
      </c>
      <c r="I1643" s="5">
        <f t="shared" si="154"/>
        <v>3029303.8582397001</v>
      </c>
      <c r="J1643" s="5">
        <f>Table1[[#This Row],[DAA 
(n)]]^1.5</f>
        <v>200384172.73052412</v>
      </c>
      <c r="K1643" s="5">
        <f t="shared" si="155"/>
        <v>121478244.57826775</v>
      </c>
      <c r="L1643" s="7">
        <f>LN(Table1[[#This Row],[NV]]/Table1[[#This Row],[NV_MA-1]])</f>
        <v>-2.9307255373178256</v>
      </c>
      <c r="M1643" s="7">
        <f>LN(Table1[[#This Row],[NV]]/Table1[[#This Row],[NV_MA-2]])</f>
        <v>6.9765369011593581</v>
      </c>
      <c r="N1643" s="4">
        <f>LN(Table1[[#This Row],[NV]]/Table1[[#This Row],[NV_MA-3]])</f>
        <v>3.2851345547492423</v>
      </c>
      <c r="O1643" s="7">
        <f>LN(Table1[[#This Row],[NV]]/Table1[[#This Row],[Metcalfe
NV ~ n^2]])</f>
        <v>-3.5872822917280578</v>
      </c>
      <c r="P1643" s="7">
        <f>Table1[[#This Row],[NV_MA-1]]*$M$3</f>
        <v>60815214908.033333</v>
      </c>
    </row>
    <row r="1644" spans="1:16" x14ac:dyDescent="0.2">
      <c r="A1644" s="2">
        <v>42049</v>
      </c>
      <c r="B1644" s="3">
        <v>3564959250.3385501</v>
      </c>
      <c r="C1644" s="3">
        <f t="shared" si="150"/>
        <v>3166801229.7338924</v>
      </c>
      <c r="D1644" s="4">
        <f>LN(Table1[[#This Row],[NV]])</f>
        <v>21.994418460267273</v>
      </c>
      <c r="E1644" s="5">
        <v>260312</v>
      </c>
      <c r="F1644" s="5">
        <f t="shared" si="151"/>
        <v>67762337344</v>
      </c>
      <c r="G1644" s="8">
        <f t="shared" si="152"/>
        <v>58929332534.433334</v>
      </c>
      <c r="H1644" s="5">
        <f t="shared" si="153"/>
        <v>3245995.9360404769</v>
      </c>
      <c r="I1644" s="5">
        <f t="shared" si="154"/>
        <v>2985780.0273311608</v>
      </c>
      <c r="J1644" s="5">
        <f>Table1[[#This Row],[DAA 
(n)]]^1.5</f>
        <v>132813213.04257064</v>
      </c>
      <c r="K1644" s="5">
        <f t="shared" si="155"/>
        <v>118874299.34858485</v>
      </c>
      <c r="L1644" s="7">
        <f>LN(Table1[[#This Row],[NV]]/Table1[[#This Row],[NV_MA-1]])</f>
        <v>-2.8051863490509925</v>
      </c>
      <c r="M1644" s="7">
        <f>LN(Table1[[#This Row],[NV]]/Table1[[#This Row],[NV_MA-2]])</f>
        <v>7.0850468739065988</v>
      </c>
      <c r="N1644" s="4">
        <f>LN(Table1[[#This Row],[NV]]/Table1[[#This Row],[NV_MA-3]])</f>
        <v>3.4008412754730268</v>
      </c>
      <c r="O1644" s="7">
        <f>LN(Table1[[#This Row],[NV]]/Table1[[#This Row],[Metcalfe
NV ~ n^2]])</f>
        <v>-2.9448539208790216</v>
      </c>
      <c r="P1644" s="7">
        <f>Table1[[#This Row],[NV_MA-1]]*$M$3</f>
        <v>58929332534.433334</v>
      </c>
    </row>
    <row r="1645" spans="1:16" x14ac:dyDescent="0.2">
      <c r="A1645" s="2">
        <v>42048</v>
      </c>
      <c r="B1645" s="3">
        <v>3272421689.8762498</v>
      </c>
      <c r="C1645" s="3">
        <f t="shared" si="150"/>
        <v>3145138552.6432333</v>
      </c>
      <c r="D1645" s="4">
        <f>LN(Table1[[#This Row],[NV]])</f>
        <v>21.90879612570685</v>
      </c>
      <c r="E1645" s="5">
        <v>312759</v>
      </c>
      <c r="F1645" s="5">
        <f t="shared" si="151"/>
        <v>97818192081</v>
      </c>
      <c r="G1645" s="8">
        <f t="shared" si="152"/>
        <v>58966185633.933334</v>
      </c>
      <c r="H1645" s="5">
        <f t="shared" si="153"/>
        <v>3957398.4897742942</v>
      </c>
      <c r="I1645" s="5">
        <f t="shared" si="154"/>
        <v>2986729.9223115849</v>
      </c>
      <c r="J1645" s="5">
        <f>Table1[[#This Row],[DAA 
(n)]]^1.5</f>
        <v>174910033.8375749</v>
      </c>
      <c r="K1645" s="5">
        <f t="shared" si="155"/>
        <v>118928363.26877865</v>
      </c>
      <c r="L1645" s="7">
        <f>LN(Table1[[#This Row],[NV]]/Table1[[#This Row],[NV_MA-1]])</f>
        <v>-2.8914338659978669</v>
      </c>
      <c r="M1645" s="7">
        <f>LN(Table1[[#This Row],[NV]]/Table1[[#This Row],[NV_MA-2]])</f>
        <v>6.9991064503027305</v>
      </c>
      <c r="N1645" s="4">
        <f>LN(Table1[[#This Row],[NV]]/Table1[[#This Row],[NV_MA-3]])</f>
        <v>3.3147642452373751</v>
      </c>
      <c r="O1645" s="7">
        <f>LN(Table1[[#This Row],[NV]]/Table1[[#This Row],[Metcalfe
NV ~ n^2]])</f>
        <v>-3.3975802840801999</v>
      </c>
      <c r="P1645" s="7">
        <f>Table1[[#This Row],[NV_MA-1]]*$M$3</f>
        <v>58966185633.933334</v>
      </c>
    </row>
    <row r="1646" spans="1:16" x14ac:dyDescent="0.2">
      <c r="A1646" s="2">
        <v>42047</v>
      </c>
      <c r="B1646" s="3">
        <v>3078323766.3727298</v>
      </c>
      <c r="C1646" s="3">
        <f t="shared" si="150"/>
        <v>3116409209.4699173</v>
      </c>
      <c r="D1646" s="4">
        <f>LN(Table1[[#This Row],[NV]])</f>
        <v>21.847651054086906</v>
      </c>
      <c r="E1646" s="5">
        <v>232114</v>
      </c>
      <c r="F1646" s="5">
        <f t="shared" si="151"/>
        <v>53876908996</v>
      </c>
      <c r="G1646" s="8">
        <f t="shared" si="152"/>
        <v>57914860661.76667</v>
      </c>
      <c r="H1646" s="5">
        <f t="shared" si="153"/>
        <v>2867764.7351166476</v>
      </c>
      <c r="I1646" s="5">
        <f t="shared" si="154"/>
        <v>2961730.2324550156</v>
      </c>
      <c r="J1646" s="5">
        <f>Table1[[#This Row],[DAA 
(n)]]^1.5</f>
        <v>111828372.31533667</v>
      </c>
      <c r="K1646" s="5">
        <f t="shared" si="155"/>
        <v>117452224.74234997</v>
      </c>
      <c r="L1646" s="7">
        <f>LN(Table1[[#This Row],[NV]]/Table1[[#This Row],[NV_MA-1]])</f>
        <v>-2.9345887953316869</v>
      </c>
      <c r="M1646" s="7">
        <f>LN(Table1[[#This Row],[NV]]/Table1[[#This Row],[NV_MA-2]])</f>
        <v>6.9463668605708877</v>
      </c>
      <c r="N1646" s="4">
        <f>LN(Table1[[#This Row],[NV]]/Table1[[#This Row],[NV_MA-3]])</f>
        <v>3.2661088431592189</v>
      </c>
      <c r="O1646" s="7">
        <f>LN(Table1[[#This Row],[NV]]/Table1[[#This Row],[Metcalfe
NV ~ n^2]])</f>
        <v>-2.86231676445612</v>
      </c>
      <c r="P1646" s="7">
        <f>Table1[[#This Row],[NV_MA-1]]*$M$3</f>
        <v>57914860661.76667</v>
      </c>
    </row>
    <row r="1647" spans="1:16" x14ac:dyDescent="0.2">
      <c r="A1647" s="2">
        <v>42046</v>
      </c>
      <c r="B1647" s="3">
        <v>3034972495.4742699</v>
      </c>
      <c r="C1647" s="3">
        <f t="shared" si="150"/>
        <v>3116297176.7175665</v>
      </c>
      <c r="D1647" s="4">
        <f>LN(Table1[[#This Row],[NV]])</f>
        <v>21.83346819897011</v>
      </c>
      <c r="E1647" s="5">
        <v>236742</v>
      </c>
      <c r="F1647" s="5">
        <f t="shared" si="151"/>
        <v>56046774564</v>
      </c>
      <c r="G1647" s="8">
        <f t="shared" si="152"/>
        <v>58203397173.76667</v>
      </c>
      <c r="H1647" s="5">
        <f t="shared" si="153"/>
        <v>2929617.4346707677</v>
      </c>
      <c r="I1647" s="5">
        <f t="shared" si="154"/>
        <v>2969744.420824171</v>
      </c>
      <c r="J1647" s="5">
        <f>Table1[[#This Row],[DAA 
(n)]]^1.5</f>
        <v>115189519.93923084</v>
      </c>
      <c r="K1647" s="5">
        <f t="shared" si="155"/>
        <v>117892929.10740063</v>
      </c>
      <c r="L1647" s="7">
        <f>LN(Table1[[#This Row],[NV]]/Table1[[#This Row],[NV_MA-1]])</f>
        <v>-2.9537413616934676</v>
      </c>
      <c r="M1647" s="7">
        <f>LN(Table1[[#This Row],[NV]]/Table1[[#This Row],[NV_MA-2]])</f>
        <v>6.929481745488606</v>
      </c>
      <c r="N1647" s="4">
        <f>LN(Table1[[#This Row],[NV]]/Table1[[#This Row],[NV_MA-3]])</f>
        <v>3.2481808089047624</v>
      </c>
      <c r="O1647" s="7">
        <f>LN(Table1[[#This Row],[NV]]/Table1[[#This Row],[Metcalfe
NV ~ n^2]])</f>
        <v>-2.9159842401473064</v>
      </c>
      <c r="P1647" s="7">
        <f>Table1[[#This Row],[NV_MA-1]]*$M$3</f>
        <v>58203397173.76667</v>
      </c>
    </row>
    <row r="1648" spans="1:16" x14ac:dyDescent="0.2">
      <c r="A1648" s="2">
        <v>42045</v>
      </c>
      <c r="B1648" s="3">
        <v>3053351264.7799401</v>
      </c>
      <c r="C1648" s="3">
        <f t="shared" si="150"/>
        <v>3137958579.3780079</v>
      </c>
      <c r="D1648" s="4">
        <f>LN(Table1[[#This Row],[NV]])</f>
        <v>21.839505599691616</v>
      </c>
      <c r="E1648" s="5">
        <v>227906</v>
      </c>
      <c r="F1648" s="5">
        <f t="shared" si="151"/>
        <v>51941144836</v>
      </c>
      <c r="G1648" s="8">
        <f t="shared" si="152"/>
        <v>57989951517.099998</v>
      </c>
      <c r="H1648" s="5">
        <f t="shared" si="153"/>
        <v>2811605.3389040502</v>
      </c>
      <c r="I1648" s="5">
        <f t="shared" si="154"/>
        <v>2963546.2512995913</v>
      </c>
      <c r="J1648" s="5">
        <f>Table1[[#This Row],[DAA 
(n)]]^1.5</f>
        <v>108801188.20579775</v>
      </c>
      <c r="K1648" s="5">
        <f t="shared" si="155"/>
        <v>117558979.79134688</v>
      </c>
      <c r="L1648" s="7">
        <f>LN(Table1[[#This Row],[NV]]/Table1[[#This Row],[NV_MA-1]])</f>
        <v>-2.9440299830865766</v>
      </c>
      <c r="M1648" s="7">
        <f>LN(Table1[[#This Row],[NV]]/Table1[[#This Row],[NV_MA-2]])</f>
        <v>6.9376084326185294</v>
      </c>
      <c r="N1648" s="4">
        <f>LN(Table1[[#This Row],[NV]]/Table1[[#This Row],[NV_MA-3]])</f>
        <v>3.2570548784096989</v>
      </c>
      <c r="O1648" s="7">
        <f>LN(Table1[[#This Row],[NV]]/Table1[[#This Row],[Metcalfe
NV ~ n^2]])</f>
        <v>-2.8338714847559192</v>
      </c>
      <c r="P1648" s="7">
        <f>Table1[[#This Row],[NV_MA-1]]*$M$3</f>
        <v>57989951517.099998</v>
      </c>
    </row>
    <row r="1649" spans="1:16" x14ac:dyDescent="0.2">
      <c r="A1649" s="2">
        <v>42044</v>
      </c>
      <c r="B1649" s="3">
        <v>3050902424.2926798</v>
      </c>
      <c r="C1649" s="3">
        <f t="shared" si="150"/>
        <v>3159038784.7610364</v>
      </c>
      <c r="D1649" s="4">
        <f>LN(Table1[[#This Row],[NV]])</f>
        <v>21.83870326062009</v>
      </c>
      <c r="E1649" s="5">
        <v>232450</v>
      </c>
      <c r="F1649" s="5">
        <f t="shared" si="151"/>
        <v>54033002500</v>
      </c>
      <c r="G1649" s="8">
        <f t="shared" si="152"/>
        <v>58335851105.76667</v>
      </c>
      <c r="H1649" s="5">
        <f t="shared" si="153"/>
        <v>2872252.2527837493</v>
      </c>
      <c r="I1649" s="5">
        <f t="shared" si="154"/>
        <v>2973239.9426573282</v>
      </c>
      <c r="J1649" s="5">
        <f>Table1[[#This Row],[DAA 
(n)]]^1.5</f>
        <v>112071278.35054354</v>
      </c>
      <c r="K1649" s="5">
        <f t="shared" si="155"/>
        <v>118089843.4976912</v>
      </c>
      <c r="L1649" s="7">
        <f>LN(Table1[[#This Row],[NV]]/Table1[[#This Row],[NV_MA-1]])</f>
        <v>-2.9507794224634241</v>
      </c>
      <c r="M1649" s="7">
        <f>LN(Table1[[#This Row],[NV]]/Table1[[#This Row],[NV_MA-2]])</f>
        <v>6.9335404546454749</v>
      </c>
      <c r="N1649" s="4">
        <f>LN(Table1[[#This Row],[NV]]/Table1[[#This Row],[NV_MA-3]])</f>
        <v>3.2517469823234495</v>
      </c>
      <c r="O1649" s="7">
        <f>LN(Table1[[#This Row],[NV]]/Table1[[#This Row],[Metcalfe
NV ~ n^2]])</f>
        <v>-2.8741575936173716</v>
      </c>
      <c r="P1649" s="7">
        <f>Table1[[#This Row],[NV_MA-1]]*$M$3</f>
        <v>58335851105.76667</v>
      </c>
    </row>
    <row r="1650" spans="1:16" x14ac:dyDescent="0.2">
      <c r="A1650" s="2">
        <v>42043</v>
      </c>
      <c r="B1650" s="3">
        <v>3095155714.1757598</v>
      </c>
      <c r="C1650" s="3">
        <f t="shared" si="150"/>
        <v>3183582058.723352</v>
      </c>
      <c r="D1650" s="4">
        <f>LN(Table1[[#This Row],[NV]])</f>
        <v>21.853104053344289</v>
      </c>
      <c r="E1650" s="5">
        <v>293810</v>
      </c>
      <c r="F1650" s="5">
        <f t="shared" si="151"/>
        <v>86324316100</v>
      </c>
      <c r="G1650" s="8">
        <f t="shared" si="152"/>
        <v>59045383030.73333</v>
      </c>
      <c r="H1650" s="5">
        <f t="shared" si="153"/>
        <v>3699270.2113673072</v>
      </c>
      <c r="I1650" s="5">
        <f t="shared" si="154"/>
        <v>2992055.2727931002</v>
      </c>
      <c r="J1650" s="5">
        <f>Table1[[#This Row],[DAA 
(n)]]^1.5</f>
        <v>159257487.46398416</v>
      </c>
      <c r="K1650" s="5">
        <f t="shared" si="155"/>
        <v>119146577.50801091</v>
      </c>
      <c r="L1650" s="7">
        <f>LN(Table1[[#This Row],[NV]]/Table1[[#This Row],[NV_MA-1]])</f>
        <v>-2.9484681357328659</v>
      </c>
      <c r="M1650" s="7">
        <f>LN(Table1[[#This Row],[NV]]/Table1[[#This Row],[NV_MA-2]])</f>
        <v>6.9416329619113126</v>
      </c>
      <c r="N1650" s="4">
        <f>LN(Table1[[#This Row],[NV]]/Table1[[#This Row],[NV_MA-3]])</f>
        <v>3.2572390164776834</v>
      </c>
      <c r="O1650" s="7">
        <f>LN(Table1[[#This Row],[NV]]/Table1[[#This Row],[Metcalfe
NV ~ n^2]])</f>
        <v>-3.3282731044604645</v>
      </c>
      <c r="P1650" s="7">
        <f>Table1[[#This Row],[NV_MA-1]]*$M$3</f>
        <v>59045383030.73333</v>
      </c>
    </row>
    <row r="1651" spans="1:16" x14ac:dyDescent="0.2">
      <c r="A1651" s="2">
        <v>42042</v>
      </c>
      <c r="B1651" s="3">
        <v>3158106085.1546502</v>
      </c>
      <c r="C1651" s="3">
        <f t="shared" si="150"/>
        <v>3214050204.9624705</v>
      </c>
      <c r="D1651" s="4">
        <f>LN(Table1[[#This Row],[NV]])</f>
        <v>21.8732383447282</v>
      </c>
      <c r="E1651" s="5">
        <v>195430</v>
      </c>
      <c r="F1651" s="5">
        <f t="shared" si="151"/>
        <v>38192884900</v>
      </c>
      <c r="G1651" s="8">
        <f t="shared" si="152"/>
        <v>58048494179.933334</v>
      </c>
      <c r="H1651" s="5">
        <f t="shared" si="153"/>
        <v>2380915.3916560542</v>
      </c>
      <c r="I1651" s="5">
        <f t="shared" si="154"/>
        <v>2966748.8577707154</v>
      </c>
      <c r="J1651" s="5">
        <f>Table1[[#This Row],[DAA 
(n)]]^1.5</f>
        <v>86394649.695493221</v>
      </c>
      <c r="K1651" s="5">
        <f t="shared" si="155"/>
        <v>117696685.50979953</v>
      </c>
      <c r="L1651" s="7">
        <f>LN(Table1[[#This Row],[NV]]/Table1[[#This Row],[NV_MA-1]])</f>
        <v>-2.9113062599728337</v>
      </c>
      <c r="M1651" s="7">
        <f>LN(Table1[[#This Row],[NV]]/Table1[[#This Row],[NV_MA-2]])</f>
        <v>6.9702610942111818</v>
      </c>
      <c r="N1651" s="4">
        <f>LN(Table1[[#This Row],[NV]]/Table1[[#This Row],[NV_MA-3]])</f>
        <v>3.2896169333886918</v>
      </c>
      <c r="O1651" s="7">
        <f>LN(Table1[[#This Row],[NV]]/Table1[[#This Row],[Metcalfe
NV ~ n^2]])</f>
        <v>-2.492676731320044</v>
      </c>
      <c r="P1651" s="7">
        <f>Table1[[#This Row],[NV_MA-1]]*$M$3</f>
        <v>58048494179.933334</v>
      </c>
    </row>
    <row r="1652" spans="1:16" x14ac:dyDescent="0.2">
      <c r="A1652" s="2">
        <v>42041</v>
      </c>
      <c r="B1652" s="3">
        <v>3075423077.9711499</v>
      </c>
      <c r="C1652" s="3">
        <f t="shared" si="150"/>
        <v>3238659216.5942988</v>
      </c>
      <c r="D1652" s="4">
        <f>LN(Table1[[#This Row],[NV]])</f>
        <v>21.846708315072842</v>
      </c>
      <c r="E1652" s="5">
        <v>231139</v>
      </c>
      <c r="F1652" s="5">
        <f t="shared" si="151"/>
        <v>53425237321</v>
      </c>
      <c r="G1652" s="8">
        <f t="shared" si="152"/>
        <v>58545699553.800003</v>
      </c>
      <c r="H1652" s="5">
        <f t="shared" si="153"/>
        <v>2854745.6764329094</v>
      </c>
      <c r="I1652" s="5">
        <f t="shared" si="154"/>
        <v>2982238.3917790097</v>
      </c>
      <c r="J1652" s="5">
        <f>Table1[[#This Row],[DAA 
(n)]]^1.5</f>
        <v>111124506.42922384</v>
      </c>
      <c r="K1652" s="5">
        <f t="shared" si="155"/>
        <v>118504559.92921761</v>
      </c>
      <c r="L1652" s="7">
        <f>LN(Table1[[#This Row],[NV]]/Table1[[#This Row],[NV_MA-1]])</f>
        <v>-2.9463651600959504</v>
      </c>
      <c r="M1652" s="7">
        <f>LN(Table1[[#This Row],[NV]]/Table1[[#This Row],[NV_MA-2]])</f>
        <v>6.9385236003734763</v>
      </c>
      <c r="N1652" s="4">
        <f>LN(Table1[[#This Row],[NV]]/Table1[[#This Row],[NV_MA-3]])</f>
        <v>3.2562463168583959</v>
      </c>
      <c r="O1652" s="7">
        <f>LN(Table1[[#This Row],[NV]]/Table1[[#This Row],[Metcalfe
NV ~ n^2]])</f>
        <v>-2.8548407652027463</v>
      </c>
      <c r="P1652" s="7">
        <f>Table1[[#This Row],[NV_MA-1]]*$M$3</f>
        <v>58545699553.800003</v>
      </c>
    </row>
    <row r="1653" spans="1:16" x14ac:dyDescent="0.2">
      <c r="A1653" s="2">
        <v>42040</v>
      </c>
      <c r="B1653" s="3">
        <v>2995565459.8899698</v>
      </c>
      <c r="C1653" s="3">
        <f t="shared" si="150"/>
        <v>3272014132.6247549</v>
      </c>
      <c r="D1653" s="4">
        <f>LN(Table1[[#This Row],[NV]])</f>
        <v>21.820398851991921</v>
      </c>
      <c r="E1653" s="5">
        <v>217016</v>
      </c>
      <c r="F1653" s="5">
        <f t="shared" si="151"/>
        <v>47095944256</v>
      </c>
      <c r="G1653" s="8">
        <f t="shared" si="152"/>
        <v>58161553703.400002</v>
      </c>
      <c r="H1653" s="5">
        <f t="shared" si="153"/>
        <v>2666633.2242893712</v>
      </c>
      <c r="I1653" s="5">
        <f t="shared" si="154"/>
        <v>2970523.4752337891</v>
      </c>
      <c r="J1653" s="5">
        <f>Table1[[#This Row],[DAA 
(n)]]^1.5</f>
        <v>101096851.7742274</v>
      </c>
      <c r="K1653" s="5">
        <f t="shared" si="155"/>
        <v>117887476.05147505</v>
      </c>
      <c r="L1653" s="7">
        <f>LN(Table1[[#This Row],[NV]]/Table1[[#This Row],[NV_MA-1]])</f>
        <v>-2.9660915321179799</v>
      </c>
      <c r="M1653" s="7">
        <f>LN(Table1[[#This Row],[NV]]/Table1[[#This Row],[NV_MA-2]])</f>
        <v>6.9161501024565313</v>
      </c>
      <c r="N1653" s="4">
        <f>LN(Table1[[#This Row],[NV]]/Table1[[#This Row],[NV_MA-3]])</f>
        <v>3.2351577173049462</v>
      </c>
      <c r="O1653" s="7">
        <f>LN(Table1[[#This Row],[NV]]/Table1[[#This Row],[Metcalfe
NV ~ n^2]])</f>
        <v>-2.7550538730548118</v>
      </c>
      <c r="P1653" s="7">
        <f>Table1[[#This Row],[NV_MA-1]]*$M$3</f>
        <v>58161553703.400002</v>
      </c>
    </row>
    <row r="1654" spans="1:16" x14ac:dyDescent="0.2">
      <c r="A1654" s="2">
        <v>42039</v>
      </c>
      <c r="B1654" s="3">
        <v>3129526308.6160102</v>
      </c>
      <c r="C1654" s="3">
        <f t="shared" si="150"/>
        <v>3303437314.8072133</v>
      </c>
      <c r="D1654" s="4">
        <f>LN(Table1[[#This Row],[NV]])</f>
        <v>21.864147490945239</v>
      </c>
      <c r="E1654" s="5">
        <v>228028</v>
      </c>
      <c r="F1654" s="5">
        <f t="shared" si="151"/>
        <v>51996768784</v>
      </c>
      <c r="G1654" s="8">
        <f t="shared" si="152"/>
        <v>58140473125.400002</v>
      </c>
      <c r="H1654" s="5">
        <f t="shared" si="153"/>
        <v>2813232.4475541897</v>
      </c>
      <c r="I1654" s="5">
        <f t="shared" si="154"/>
        <v>2969876.0845596972</v>
      </c>
      <c r="J1654" s="5">
        <f>Table1[[#This Row],[DAA 
(n)]]^1.5</f>
        <v>108888563.18400913</v>
      </c>
      <c r="K1654" s="5">
        <f t="shared" si="155"/>
        <v>117853479.85185401</v>
      </c>
      <c r="L1654" s="7">
        <f>LN(Table1[[#This Row],[NV]]/Table1[[#This Row],[NV_MA-1]])</f>
        <v>-2.9219803787905692</v>
      </c>
      <c r="M1654" s="7">
        <f>LN(Table1[[#This Row],[NV]]/Table1[[#This Row],[NV_MA-2]])</f>
        <v>6.9601167034072322</v>
      </c>
      <c r="N1654" s="4">
        <f>LN(Table1[[#This Row],[NV]]/Table1[[#This Row],[NV_MA-3]])</f>
        <v>3.2791947762294673</v>
      </c>
      <c r="O1654" s="7">
        <f>LN(Table1[[#This Row],[NV]]/Table1[[#This Row],[Metcalfe
NV ~ n^2]])</f>
        <v>-2.8102999238826749</v>
      </c>
      <c r="P1654" s="7">
        <f>Table1[[#This Row],[NV_MA-1]]*$M$3</f>
        <v>58140473125.400002</v>
      </c>
    </row>
    <row r="1655" spans="1:16" x14ac:dyDescent="0.2">
      <c r="A1655" s="2">
        <v>42038</v>
      </c>
      <c r="B1655" s="3">
        <v>3142345617.1949601</v>
      </c>
      <c r="C1655" s="3">
        <f t="shared" si="150"/>
        <v>3324631435.3944168</v>
      </c>
      <c r="D1655" s="4">
        <f>LN(Table1[[#This Row],[NV]])</f>
        <v>21.868235369837628</v>
      </c>
      <c r="E1655" s="5">
        <v>241904</v>
      </c>
      <c r="F1655" s="5">
        <f t="shared" si="151"/>
        <v>58517545216</v>
      </c>
      <c r="G1655" s="8">
        <f t="shared" si="152"/>
        <v>58367698340.099998</v>
      </c>
      <c r="H1655" s="5">
        <f t="shared" si="153"/>
        <v>2998713.6437589428</v>
      </c>
      <c r="I1655" s="5">
        <f t="shared" si="154"/>
        <v>2976331.6546991738</v>
      </c>
      <c r="J1655" s="5">
        <f>Table1[[#This Row],[DAA 
(n)]]^1.5</f>
        <v>118977427.51434544</v>
      </c>
      <c r="K1655" s="5">
        <f t="shared" si="155"/>
        <v>118204810.44515847</v>
      </c>
      <c r="L1655" s="7">
        <f>LN(Table1[[#This Row],[NV]]/Table1[[#This Row],[NV_MA-1]])</f>
        <v>-2.9217930933061362</v>
      </c>
      <c r="M1655" s="7">
        <f>LN(Table1[[#This Row],[NV]]/Table1[[#This Row],[NV_MA-2]])</f>
        <v>6.9620332580005471</v>
      </c>
      <c r="N1655" s="4">
        <f>LN(Table1[[#This Row],[NV]]/Table1[[#This Row],[NV_MA-3]])</f>
        <v>3.2803060102239043</v>
      </c>
      <c r="O1655" s="7">
        <f>LN(Table1[[#This Row],[NV]]/Table1[[#This Row],[Metcalfe
NV ~ n^2]])</f>
        <v>-2.9243570946023385</v>
      </c>
      <c r="P1655" s="7">
        <f>Table1[[#This Row],[NV_MA-1]]*$M$3</f>
        <v>58367698340.099998</v>
      </c>
    </row>
    <row r="1656" spans="1:16" x14ac:dyDescent="0.2">
      <c r="A1656" s="2">
        <v>42037</v>
      </c>
      <c r="B1656" s="3">
        <v>3311502260.8039398</v>
      </c>
      <c r="C1656" s="3">
        <f t="shared" si="150"/>
        <v>3340038158.2707672</v>
      </c>
      <c r="D1656" s="4">
        <f>LN(Table1[[#This Row],[NV]])</f>
        <v>21.920667778602027</v>
      </c>
      <c r="E1656" s="5">
        <v>228409</v>
      </c>
      <c r="F1656" s="5">
        <f t="shared" si="151"/>
        <v>52170671281</v>
      </c>
      <c r="G1656" s="8">
        <f t="shared" si="152"/>
        <v>58258119170.26667</v>
      </c>
      <c r="H1656" s="5">
        <f t="shared" si="153"/>
        <v>2818314.247906025</v>
      </c>
      <c r="I1656" s="5">
        <f t="shared" si="154"/>
        <v>2973256.9374869037</v>
      </c>
      <c r="J1656" s="5">
        <f>Table1[[#This Row],[DAA 
(n)]]^1.5</f>
        <v>109161581.41315998</v>
      </c>
      <c r="K1656" s="5">
        <f t="shared" si="155"/>
        <v>118036512.04183528</v>
      </c>
      <c r="L1656" s="7">
        <f>LN(Table1[[#This Row],[NV]]/Table1[[#This Row],[NV_MA-1]])</f>
        <v>-2.8674815259743038</v>
      </c>
      <c r="M1656" s="7">
        <f>LN(Table1[[#This Row],[NV]]/Table1[[#This Row],[NV_MA-2]])</f>
        <v>7.0154992567143566</v>
      </c>
      <c r="N1656" s="4">
        <f>LN(Table1[[#This Row],[NV]]/Table1[[#This Row],[NV_MA-3]])</f>
        <v>3.3341632199504971</v>
      </c>
      <c r="O1656" s="7">
        <f>LN(Table1[[#This Row],[NV]]/Table1[[#This Row],[Metcalfe
NV ~ n^2]])</f>
        <v>-2.7571185424801095</v>
      </c>
      <c r="P1656" s="7">
        <f>Table1[[#This Row],[NV_MA-1]]*$M$3</f>
        <v>58258119170.26667</v>
      </c>
    </row>
    <row r="1657" spans="1:16" x14ac:dyDescent="0.2">
      <c r="A1657" s="2">
        <v>42036</v>
      </c>
      <c r="B1657" s="3">
        <v>3131555924.4500299</v>
      </c>
      <c r="C1657" s="3">
        <f t="shared" si="150"/>
        <v>3359946007.5573568</v>
      </c>
      <c r="D1657" s="4">
        <f>LN(Table1[[#This Row],[NV]])</f>
        <v>21.864795818448236</v>
      </c>
      <c r="E1657" s="5">
        <v>250290</v>
      </c>
      <c r="F1657" s="5">
        <f t="shared" si="151"/>
        <v>62645084100</v>
      </c>
      <c r="G1657" s="8">
        <f t="shared" si="152"/>
        <v>58467279461.73333</v>
      </c>
      <c r="H1657" s="5">
        <f t="shared" si="153"/>
        <v>3111198.6900431812</v>
      </c>
      <c r="I1657" s="5">
        <f t="shared" si="154"/>
        <v>2979203.7172739631</v>
      </c>
      <c r="J1657" s="5">
        <f>Table1[[#This Row],[DAA 
(n)]]^1.5</f>
        <v>125217563.06281105</v>
      </c>
      <c r="K1657" s="5">
        <f t="shared" si="155"/>
        <v>118360043.28775138</v>
      </c>
      <c r="L1657" s="7">
        <f>LN(Table1[[#This Row],[NV]]/Table1[[#This Row],[NV_MA-1]])</f>
        <v>-2.9269372908147031</v>
      </c>
      <c r="M1657" s="7">
        <f>LN(Table1[[#This Row],[NV]]/Table1[[#This Row],[NV_MA-2]])</f>
        <v>6.9576292046417958</v>
      </c>
      <c r="N1657" s="4">
        <f>LN(Table1[[#This Row],[NV]]/Table1[[#This Row],[NV_MA-3]])</f>
        <v>3.2755540672224552</v>
      </c>
      <c r="O1657" s="7">
        <f>LN(Table1[[#This Row],[NV]]/Table1[[#This Row],[Metcalfe
NV ~ n^2]])</f>
        <v>-2.9959552306802228</v>
      </c>
      <c r="P1657" s="7">
        <f>Table1[[#This Row],[NV_MA-1]]*$M$3</f>
        <v>58467279461.73333</v>
      </c>
    </row>
    <row r="1658" spans="1:16" x14ac:dyDescent="0.2">
      <c r="A1658" s="2">
        <v>42035</v>
      </c>
      <c r="B1658" s="3">
        <v>2995872651.2747798</v>
      </c>
      <c r="C1658" s="3">
        <f t="shared" si="150"/>
        <v>3399627955.3148432</v>
      </c>
      <c r="D1658" s="4">
        <f>LN(Table1[[#This Row],[NV]])</f>
        <v>21.820501395447895</v>
      </c>
      <c r="E1658" s="5">
        <v>276120</v>
      </c>
      <c r="F1658" s="5">
        <f t="shared" si="151"/>
        <v>76242254400</v>
      </c>
      <c r="G1658" s="8">
        <f t="shared" si="152"/>
        <v>57890444545.866669</v>
      </c>
      <c r="H1658" s="5">
        <f t="shared" si="153"/>
        <v>3459394.5007575438</v>
      </c>
      <c r="I1658" s="5">
        <f t="shared" si="154"/>
        <v>2962577.2549841469</v>
      </c>
      <c r="J1658" s="5">
        <f>Table1[[#This Row],[DAA 
(n)]]^1.5</f>
        <v>145093112.46550614</v>
      </c>
      <c r="K1658" s="5">
        <f t="shared" si="155"/>
        <v>117461342.01446982</v>
      </c>
      <c r="L1658" s="7">
        <f>LN(Table1[[#This Row],[NV]]/Table1[[#This Row],[NV_MA-1]])</f>
        <v>-2.9613167787077543</v>
      </c>
      <c r="M1658" s="7">
        <f>LN(Table1[[#This Row],[NV]]/Table1[[#This Row],[NV_MA-2]])</f>
        <v>6.9189312537306069</v>
      </c>
      <c r="N1658" s="4">
        <f>LN(Table1[[#This Row],[NV]]/Table1[[#This Row],[NV_MA-3]])</f>
        <v>3.2388815621653118</v>
      </c>
      <c r="O1658" s="7">
        <f>LN(Table1[[#This Row],[NV]]/Table1[[#This Row],[Metcalfe
NV ~ n^2]])</f>
        <v>-3.2366802701869291</v>
      </c>
      <c r="P1658" s="7">
        <f>Table1[[#This Row],[NV_MA-1]]*$M$3</f>
        <v>57890444545.866669</v>
      </c>
    </row>
    <row r="1659" spans="1:16" x14ac:dyDescent="0.2">
      <c r="A1659" s="2">
        <v>42034</v>
      </c>
      <c r="B1659" s="3">
        <v>3154330219.3362002</v>
      </c>
      <c r="C1659" s="3">
        <f t="shared" si="150"/>
        <v>3443257592.7318244</v>
      </c>
      <c r="D1659" s="4">
        <f>LN(Table1[[#This Row],[NV]])</f>
        <v>21.872042018591461</v>
      </c>
      <c r="E1659" s="5">
        <v>193117</v>
      </c>
      <c r="F1659" s="5">
        <f t="shared" si="151"/>
        <v>37294175689</v>
      </c>
      <c r="G1659" s="8">
        <f t="shared" si="152"/>
        <v>56057283906.699997</v>
      </c>
      <c r="H1659" s="5">
        <f t="shared" si="153"/>
        <v>2350436.9528785045</v>
      </c>
      <c r="I1659" s="5">
        <f t="shared" si="154"/>
        <v>2905034.4235149757</v>
      </c>
      <c r="J1659" s="5">
        <f>Table1[[#This Row],[DAA 
(n)]]^1.5</f>
        <v>84865418.908602476</v>
      </c>
      <c r="K1659" s="5">
        <f t="shared" si="155"/>
        <v>114479967.79302779</v>
      </c>
      <c r="L1659" s="7">
        <f>LN(Table1[[#This Row],[NV]]/Table1[[#This Row],[NV_MA-1]])</f>
        <v>-2.8775979131622456</v>
      </c>
      <c r="M1659" s="7">
        <f>LN(Table1[[#This Row],[NV]]/Table1[[#This Row],[NV_MA-2]])</f>
        <v>6.9900862206465408</v>
      </c>
      <c r="N1659" s="4">
        <f>LN(Table1[[#This Row],[NV]]/Table1[[#This Row],[NV_MA-3]])</f>
        <v>3.3161316067117728</v>
      </c>
      <c r="O1659" s="7">
        <f>LN(Table1[[#This Row],[NV]]/Table1[[#This Row],[Metcalfe
NV ~ n^2]])</f>
        <v>-2.4700609850644013</v>
      </c>
      <c r="P1659" s="7">
        <f>Table1[[#This Row],[NV_MA-1]]*$M$3</f>
        <v>56057283906.699997</v>
      </c>
    </row>
    <row r="1660" spans="1:16" x14ac:dyDescent="0.2">
      <c r="A1660" s="2">
        <v>42033</v>
      </c>
      <c r="B1660" s="3">
        <v>3223269286.8193102</v>
      </c>
      <c r="C1660" s="3">
        <f t="shared" si="150"/>
        <v>3484244291.5797925</v>
      </c>
      <c r="D1660" s="4">
        <f>LN(Table1[[#This Row],[NV]])</f>
        <v>21.893661987893353</v>
      </c>
      <c r="E1660" s="5">
        <v>217393</v>
      </c>
      <c r="F1660" s="5">
        <f t="shared" si="151"/>
        <v>47259716449</v>
      </c>
      <c r="G1660" s="8">
        <f t="shared" si="152"/>
        <v>55868925683.599998</v>
      </c>
      <c r="H1660" s="5">
        <f t="shared" si="153"/>
        <v>2671643.0244006151</v>
      </c>
      <c r="I1660" s="5">
        <f t="shared" si="154"/>
        <v>2898368.0497756144</v>
      </c>
      <c r="J1660" s="5">
        <f>Table1[[#This Row],[DAA 
(n)]]^1.5</f>
        <v>101360404.19215713</v>
      </c>
      <c r="K1660" s="5">
        <f t="shared" si="155"/>
        <v>114151992.12421222</v>
      </c>
      <c r="L1660" s="7">
        <f>LN(Table1[[#This Row],[NV]]/Table1[[#This Row],[NV_MA-1]])</f>
        <v>-2.8526121834793856</v>
      </c>
      <c r="M1660" s="7">
        <f>LN(Table1[[#This Row],[NV]]/Table1[[#This Row],[NV_MA-2]])</f>
        <v>7.0140035927917364</v>
      </c>
      <c r="N1660" s="4">
        <f>LN(Table1[[#This Row],[NV]]/Table1[[#This Row],[NV_MA-3]])</f>
        <v>3.3406206052946725</v>
      </c>
      <c r="O1660" s="7">
        <f>LN(Table1[[#This Row],[NV]]/Table1[[#This Row],[Metcalfe
NV ~ n^2]])</f>
        <v>-2.6852621209842571</v>
      </c>
      <c r="P1660" s="7">
        <f>Table1[[#This Row],[NV_MA-1]]*$M$3</f>
        <v>55868925683.599998</v>
      </c>
    </row>
    <row r="1661" spans="1:16" x14ac:dyDescent="0.2">
      <c r="A1661" s="2">
        <v>42032</v>
      </c>
      <c r="B1661" s="3">
        <v>3246805002.49861</v>
      </c>
      <c r="C1661" s="3">
        <f t="shared" si="150"/>
        <v>3518236148.960135</v>
      </c>
      <c r="D1661" s="4">
        <f>LN(Table1[[#This Row],[NV]])</f>
        <v>21.900937273597492</v>
      </c>
      <c r="E1661" s="5">
        <v>198841</v>
      </c>
      <c r="F1661" s="5">
        <f t="shared" si="151"/>
        <v>39537743281</v>
      </c>
      <c r="G1661" s="8">
        <f t="shared" si="152"/>
        <v>55683414230.76667</v>
      </c>
      <c r="H1661" s="5">
        <f t="shared" si="153"/>
        <v>2425912.0556181548</v>
      </c>
      <c r="I1661" s="5">
        <f t="shared" si="154"/>
        <v>2892533.8827633797</v>
      </c>
      <c r="J1661" s="5">
        <f>Table1[[#This Row],[DAA 
(n)]]^1.5</f>
        <v>88666365.729837537</v>
      </c>
      <c r="K1661" s="5">
        <f t="shared" si="155"/>
        <v>113848961.39807466</v>
      </c>
      <c r="L1661" s="7">
        <f>LN(Table1[[#This Row],[NV]]/Table1[[#This Row],[NV_MA-1]])</f>
        <v>-2.8420108962948505</v>
      </c>
      <c r="M1661" s="7">
        <f>LN(Table1[[#This Row],[NV]]/Table1[[#This Row],[NV_MA-2]])</f>
        <v>7.0232938216097782</v>
      </c>
      <c r="N1661" s="4">
        <f>LN(Table1[[#This Row],[NV]]/Table1[[#This Row],[NV_MA-3]])</f>
        <v>3.3505540457116365</v>
      </c>
      <c r="O1661" s="7">
        <f>LN(Table1[[#This Row],[NV]]/Table1[[#This Row],[Metcalfe
NV ~ n^2]])</f>
        <v>-2.4995843051327951</v>
      </c>
      <c r="P1661" s="7">
        <f>Table1[[#This Row],[NV_MA-1]]*$M$3</f>
        <v>55683414230.76667</v>
      </c>
    </row>
    <row r="1662" spans="1:16" x14ac:dyDescent="0.2">
      <c r="A1662" s="2">
        <v>42031</v>
      </c>
      <c r="B1662" s="3">
        <v>3645385810.7631898</v>
      </c>
      <c r="C1662" s="3">
        <f t="shared" si="150"/>
        <v>3552598296.839797</v>
      </c>
      <c r="D1662" s="4">
        <f>LN(Table1[[#This Row],[NV]])</f>
        <v>22.016728043379942</v>
      </c>
      <c r="E1662" s="5">
        <v>249279</v>
      </c>
      <c r="F1662" s="5">
        <f t="shared" si="151"/>
        <v>62140019841</v>
      </c>
      <c r="G1662" s="8">
        <f t="shared" si="152"/>
        <v>55761980158.866669</v>
      </c>
      <c r="H1662" s="5">
        <f t="shared" si="153"/>
        <v>3097622.625016096</v>
      </c>
      <c r="I1662" s="5">
        <f t="shared" si="154"/>
        <v>2895106.80562058</v>
      </c>
      <c r="J1662" s="5">
        <f>Table1[[#This Row],[DAA 
(n)]]^1.5</f>
        <v>124459640.0683559</v>
      </c>
      <c r="K1662" s="5">
        <f t="shared" si="155"/>
        <v>113980142.89063381</v>
      </c>
      <c r="L1662" s="7">
        <f>LN(Table1[[#This Row],[NV]]/Table1[[#This Row],[NV_MA-1]])</f>
        <v>-2.7276300715629915</v>
      </c>
      <c r="M1662" s="7">
        <f>LN(Table1[[#This Row],[NV]]/Table1[[#This Row],[NV_MA-2]])</f>
        <v>7.1381954819380562</v>
      </c>
      <c r="N1662" s="4">
        <f>LN(Table1[[#This Row],[NV]]/Table1[[#This Row],[NV_MA-3]])</f>
        <v>3.4651932373630503</v>
      </c>
      <c r="O1662" s="7">
        <f>LN(Table1[[#This Row],[NV]]/Table1[[#This Row],[Metcalfe
NV ~ n^2]])</f>
        <v>-2.8359280168264589</v>
      </c>
      <c r="P1662" s="7">
        <f>Table1[[#This Row],[NV_MA-1]]*$M$3</f>
        <v>55761980158.866669</v>
      </c>
    </row>
    <row r="1663" spans="1:16" x14ac:dyDescent="0.2">
      <c r="A1663" s="2">
        <v>42030</v>
      </c>
      <c r="B1663" s="3">
        <v>3771018340.3958201</v>
      </c>
      <c r="C1663" s="3">
        <f t="shared" si="150"/>
        <v>3575427861.3638043</v>
      </c>
      <c r="D1663" s="4">
        <f>LN(Table1[[#This Row],[NV]])</f>
        <v>22.050610918747218</v>
      </c>
      <c r="E1663" s="5">
        <v>263343</v>
      </c>
      <c r="F1663" s="5">
        <f t="shared" si="151"/>
        <v>69349535649</v>
      </c>
      <c r="G1663" s="8">
        <f t="shared" si="152"/>
        <v>56008270313.800003</v>
      </c>
      <c r="H1663" s="5">
        <f t="shared" si="153"/>
        <v>3286839.9812989114</v>
      </c>
      <c r="I1663" s="5">
        <f t="shared" si="154"/>
        <v>2901566.8452196792</v>
      </c>
      <c r="J1663" s="5">
        <f>Table1[[#This Row],[DAA 
(n)]]^1.5</f>
        <v>135139612.12914073</v>
      </c>
      <c r="K1663" s="5">
        <f t="shared" si="155"/>
        <v>114344868.65711898</v>
      </c>
      <c r="L1663" s="7">
        <f>LN(Table1[[#This Row],[NV]]/Table1[[#This Row],[NV_MA-1]])</f>
        <v>-2.698154282205107</v>
      </c>
      <c r="M1663" s="7">
        <f>LN(Table1[[#This Row],[NV]]/Table1[[#This Row],[NV_MA-2]])</f>
        <v>7.169849478240331</v>
      </c>
      <c r="N1663" s="4">
        <f>LN(Table1[[#This Row],[NV]]/Table1[[#This Row],[NV_MA-3]])</f>
        <v>3.4958813153296027</v>
      </c>
      <c r="O1663" s="7">
        <f>LN(Table1[[#This Row],[NV]]/Table1[[#This Row],[Metcalfe
NV ~ n^2]])</f>
        <v>-2.9118143691769816</v>
      </c>
      <c r="P1663" s="7">
        <f>Table1[[#This Row],[NV_MA-1]]*$M$3</f>
        <v>56008270313.800003</v>
      </c>
    </row>
    <row r="1664" spans="1:16" x14ac:dyDescent="0.2">
      <c r="A1664" s="2">
        <v>42029</v>
      </c>
      <c r="B1664" s="3">
        <v>3502692396.5058599</v>
      </c>
      <c r="C1664" s="3">
        <f t="shared" si="150"/>
        <v>3593550711.9517751</v>
      </c>
      <c r="D1664" s="4">
        <f>LN(Table1[[#This Row],[NV]])</f>
        <v>21.976797765860454</v>
      </c>
      <c r="E1664" s="5">
        <v>318167</v>
      </c>
      <c r="F1664" s="5">
        <f t="shared" si="151"/>
        <v>101230239889</v>
      </c>
      <c r="G1664" s="8">
        <f t="shared" si="152"/>
        <v>55176842840.199997</v>
      </c>
      <c r="H1664" s="5">
        <f t="shared" si="153"/>
        <v>4031281.4199958849</v>
      </c>
      <c r="I1664" s="5">
        <f t="shared" si="154"/>
        <v>2878111.6874730242</v>
      </c>
      <c r="J1664" s="5">
        <f>Table1[[#This Row],[DAA 
(n)]]^1.5</f>
        <v>179466213.35160398</v>
      </c>
      <c r="K1664" s="5">
        <f t="shared" si="155"/>
        <v>113064735.88222365</v>
      </c>
      <c r="L1664" s="7">
        <f>LN(Table1[[#This Row],[NV]]/Table1[[#This Row],[NV_MA-1]])</f>
        <v>-2.7570114225839983</v>
      </c>
      <c r="M1664" s="7">
        <f>LN(Table1[[#This Row],[NV]]/Table1[[#This Row],[NV_MA-2]])</f>
        <v>7.1041527928618793</v>
      </c>
      <c r="N1664" s="4">
        <f>LN(Table1[[#This Row],[NV]]/Table1[[#This Row],[NV_MA-3]])</f>
        <v>3.4333266693056972</v>
      </c>
      <c r="O1664" s="7">
        <f>LN(Table1[[#This Row],[NV]]/Table1[[#This Row],[Metcalfe
NV ~ n^2]])</f>
        <v>-3.3638655964359829</v>
      </c>
      <c r="P1664" s="7">
        <f>Table1[[#This Row],[NV_MA-1]]*$M$3</f>
        <v>55176842840.199997</v>
      </c>
    </row>
    <row r="1665" spans="1:16" x14ac:dyDescent="0.2">
      <c r="A1665" s="2">
        <v>42028</v>
      </c>
      <c r="B1665" s="3">
        <v>3427105944.2266898</v>
      </c>
      <c r="C1665" s="3">
        <f t="shared" si="150"/>
        <v>3626603547.4611669</v>
      </c>
      <c r="D1665" s="4">
        <f>LN(Table1[[#This Row],[NV]])</f>
        <v>21.954981993929668</v>
      </c>
      <c r="E1665" s="5">
        <v>201529</v>
      </c>
      <c r="F1665" s="5">
        <f t="shared" si="151"/>
        <v>40613937841</v>
      </c>
      <c r="G1665" s="8">
        <f t="shared" si="152"/>
        <v>53032466586.599998</v>
      </c>
      <c r="H1665" s="5">
        <f t="shared" si="153"/>
        <v>2461412.4439462274</v>
      </c>
      <c r="I1665" s="5">
        <f t="shared" si="154"/>
        <v>2821633.1796186557</v>
      </c>
      <c r="J1665" s="5">
        <f>Table1[[#This Row],[DAA 
(n)]]^1.5</f>
        <v>90470361.329879165</v>
      </c>
      <c r="K1665" s="5">
        <f t="shared" si="155"/>
        <v>109888862.21125451</v>
      </c>
      <c r="L1665" s="7">
        <f>LN(Table1[[#This Row],[NV]]/Table1[[#This Row],[NV_MA-1]])</f>
        <v>-2.7391881461257603</v>
      </c>
      <c r="M1665" s="7">
        <f>LN(Table1[[#This Row],[NV]]/Table1[[#This Row],[NV_MA-2]])</f>
        <v>7.1021555769444653</v>
      </c>
      <c r="N1665" s="4">
        <f>LN(Table1[[#This Row],[NV]]/Table1[[#This Row],[NV_MA-3]])</f>
        <v>3.440001924448099</v>
      </c>
      <c r="O1665" s="7">
        <f>LN(Table1[[#This Row],[NV]]/Table1[[#This Row],[Metcalfe
NV ~ n^2]])</f>
        <v>-2.4723951472879997</v>
      </c>
      <c r="P1665" s="7">
        <f>Table1[[#This Row],[NV_MA-1]]*$M$3</f>
        <v>53032466586.599998</v>
      </c>
    </row>
    <row r="1666" spans="1:16" x14ac:dyDescent="0.2">
      <c r="A1666" s="2">
        <v>42027</v>
      </c>
      <c r="B1666" s="3">
        <v>3206926509.8577299</v>
      </c>
      <c r="C1666" s="3">
        <f t="shared" si="150"/>
        <v>3657487489.9917903</v>
      </c>
      <c r="D1666" s="4">
        <f>LN(Table1[[#This Row],[NV]])</f>
        <v>21.888578841853153</v>
      </c>
      <c r="E1666" s="5">
        <v>216750</v>
      </c>
      <c r="F1666" s="5">
        <f t="shared" si="151"/>
        <v>46980562500</v>
      </c>
      <c r="G1666" s="8">
        <f t="shared" si="152"/>
        <v>52602443982.866669</v>
      </c>
      <c r="H1666" s="5">
        <f t="shared" si="153"/>
        <v>2663098.8521638243</v>
      </c>
      <c r="I1666" s="5">
        <f t="shared" si="154"/>
        <v>2806300.6435168637</v>
      </c>
      <c r="J1666" s="5">
        <f>Table1[[#This Row],[DAA 
(n)]]^1.5</f>
        <v>100911034.68835792</v>
      </c>
      <c r="K1666" s="5">
        <f t="shared" si="155"/>
        <v>109137277.50274013</v>
      </c>
      <c r="L1666" s="7">
        <f>LN(Table1[[#This Row],[NV]]/Table1[[#This Row],[NV_MA-1]])</f>
        <v>-2.797449577310124</v>
      </c>
      <c r="M1666" s="7">
        <f>LN(Table1[[#This Row],[NV]]/Table1[[#This Row],[NV_MA-2]])</f>
        <v>7.0412011648557664</v>
      </c>
      <c r="N1666" s="4">
        <f>LN(Table1[[#This Row],[NV]]/Table1[[#This Row],[NV_MA-3]])</f>
        <v>3.380461767441556</v>
      </c>
      <c r="O1666" s="7">
        <f>LN(Table1[[#This Row],[NV]]/Table1[[#This Row],[Metcalfe
NV ~ n^2]])</f>
        <v>-2.6844209474324243</v>
      </c>
      <c r="P1666" s="7">
        <f>Table1[[#This Row],[NV_MA-1]]*$M$3</f>
        <v>52602443982.866669</v>
      </c>
    </row>
    <row r="1667" spans="1:16" x14ac:dyDescent="0.2">
      <c r="A1667" s="2">
        <v>42026</v>
      </c>
      <c r="B1667" s="3">
        <v>3213279974.8754301</v>
      </c>
      <c r="C1667" s="3">
        <f t="shared" si="150"/>
        <v>3697504380.3161588</v>
      </c>
      <c r="D1667" s="4">
        <f>LN(Table1[[#This Row],[NV]])</f>
        <v>21.890558051433661</v>
      </c>
      <c r="E1667" s="5">
        <v>230504</v>
      </c>
      <c r="F1667" s="5">
        <f t="shared" si="151"/>
        <v>53132094016</v>
      </c>
      <c r="G1667" s="8">
        <f t="shared" si="152"/>
        <v>52198719893.666664</v>
      </c>
      <c r="H1667" s="5">
        <f t="shared" si="153"/>
        <v>2846268.8076563152</v>
      </c>
      <c r="I1667" s="5">
        <f t="shared" si="154"/>
        <v>2793078.8992824689</v>
      </c>
      <c r="J1667" s="5">
        <f>Table1[[#This Row],[DAA 
(n)]]^1.5</f>
        <v>110666888.4493643</v>
      </c>
      <c r="K1667" s="5">
        <f t="shared" si="155"/>
        <v>108463295.08392897</v>
      </c>
      <c r="L1667" s="7">
        <f>LN(Table1[[#This Row],[NV]]/Table1[[#This Row],[NV_MA-1]])</f>
        <v>-2.7877657569908112</v>
      </c>
      <c r="M1667" s="7">
        <f>LN(Table1[[#This Row],[NV]]/Table1[[#This Row],[NV_MA-2]])</f>
        <v>7.047902957967831</v>
      </c>
      <c r="N1667" s="4">
        <f>LN(Table1[[#This Row],[NV]]/Table1[[#This Row],[NV_MA-3]])</f>
        <v>3.3886356718805879</v>
      </c>
      <c r="O1667" s="7">
        <f>LN(Table1[[#This Row],[NV]]/Table1[[#This Row],[Metcalfe
NV ~ n^2]])</f>
        <v>-2.805488938261226</v>
      </c>
      <c r="P1667" s="7">
        <f>Table1[[#This Row],[NV_MA-1]]*$M$3</f>
        <v>52198719893.666664</v>
      </c>
    </row>
    <row r="1668" spans="1:16" x14ac:dyDescent="0.2">
      <c r="A1668" s="2">
        <v>42025</v>
      </c>
      <c r="B1668" s="3">
        <v>3133526729.5787401</v>
      </c>
      <c r="C1668" s="3">
        <f t="shared" si="150"/>
        <v>3743202584.1979442</v>
      </c>
      <c r="D1668" s="4">
        <f>LN(Table1[[#This Row],[NV]])</f>
        <v>21.865424957855502</v>
      </c>
      <c r="E1668" s="5">
        <v>215260</v>
      </c>
      <c r="F1668" s="5">
        <f t="shared" si="151"/>
        <v>46336867600</v>
      </c>
      <c r="G1668" s="8">
        <f t="shared" si="152"/>
        <v>52417717946.466667</v>
      </c>
      <c r="H1668" s="5">
        <f t="shared" si="153"/>
        <v>2643307.1004344248</v>
      </c>
      <c r="I1668" s="5">
        <f t="shared" si="154"/>
        <v>2799248.5805542558</v>
      </c>
      <c r="J1668" s="5">
        <f>Table1[[#This Row],[DAA 
(n)]]^1.5</f>
        <v>99872289.047442839</v>
      </c>
      <c r="K1668" s="5">
        <f t="shared" si="155"/>
        <v>108800369.40692641</v>
      </c>
      <c r="L1668" s="7">
        <f>LN(Table1[[#This Row],[NV]]/Table1[[#This Row],[NV_MA-1]])</f>
        <v>-2.8170855420146252</v>
      </c>
      <c r="M1668" s="7">
        <f>LN(Table1[[#This Row],[NV]]/Table1[[#This Row],[NV_MA-2]])</f>
        <v>7.0205633828139229</v>
      </c>
      <c r="N1668" s="4">
        <f>LN(Table1[[#This Row],[NV]]/Table1[[#This Row],[NV_MA-3]])</f>
        <v>3.3603996701909011</v>
      </c>
      <c r="O1668" s="7">
        <f>LN(Table1[[#This Row],[NV]]/Table1[[#This Row],[Metcalfe
NV ~ n^2]])</f>
        <v>-2.6937787997810752</v>
      </c>
      <c r="P1668" s="7">
        <f>Table1[[#This Row],[NV_MA-1]]*$M$3</f>
        <v>52417717946.466667</v>
      </c>
    </row>
    <row r="1669" spans="1:16" x14ac:dyDescent="0.2">
      <c r="A1669" s="2">
        <v>42024</v>
      </c>
      <c r="B1669" s="3">
        <v>2912963378.7456298</v>
      </c>
      <c r="C1669" s="3">
        <f t="shared" si="150"/>
        <v>3789589244.3082747</v>
      </c>
      <c r="D1669" s="4">
        <f>LN(Table1[[#This Row],[NV]])</f>
        <v>21.792436743181668</v>
      </c>
      <c r="E1669" s="5">
        <v>234321</v>
      </c>
      <c r="F1669" s="5">
        <f t="shared" si="151"/>
        <v>54906331041</v>
      </c>
      <c r="G1669" s="8">
        <f t="shared" si="152"/>
        <v>53138256349.26667</v>
      </c>
      <c r="H1669" s="5">
        <f t="shared" si="153"/>
        <v>2897249.643870574</v>
      </c>
      <c r="I1669" s="5">
        <f t="shared" si="154"/>
        <v>2819502.5465419302</v>
      </c>
      <c r="J1669" s="5">
        <f>Table1[[#This Row],[DAA 
(n)]]^1.5</f>
        <v>113427097.27335073</v>
      </c>
      <c r="K1669" s="5">
        <f t="shared" si="155"/>
        <v>109907740.29064813</v>
      </c>
      <c r="L1669" s="7">
        <f>LN(Table1[[#This Row],[NV]]/Table1[[#This Row],[NV_MA-1]])</f>
        <v>-2.9037262211618868</v>
      </c>
      <c r="M1669" s="7">
        <f>LN(Table1[[#This Row],[NV]]/Table1[[#This Row],[NV_MA-2]])</f>
        <v>6.9403657177635081</v>
      </c>
      <c r="N1669" s="4">
        <f>LN(Table1[[#This Row],[NV]]/Table1[[#This Row],[NV_MA-3]])</f>
        <v>3.2772848959817447</v>
      </c>
      <c r="O1669" s="7">
        <f>LN(Table1[[#This Row],[NV]]/Table1[[#This Row],[Metcalfe
NV ~ n^2]])</f>
        <v>-2.9364577551396422</v>
      </c>
      <c r="P1669" s="7">
        <f>Table1[[#This Row],[NV_MA-1]]*$M$3</f>
        <v>53138256349.26667</v>
      </c>
    </row>
    <row r="1670" spans="1:16" x14ac:dyDescent="0.2">
      <c r="A1670" s="2">
        <v>42023</v>
      </c>
      <c r="B1670" s="3">
        <v>2980705663.4190698</v>
      </c>
      <c r="C1670" s="3">
        <f t="shared" si="150"/>
        <v>3838352367.4367614</v>
      </c>
      <c r="D1670" s="4">
        <f>LN(Table1[[#This Row],[NV]])</f>
        <v>21.815425909236133</v>
      </c>
      <c r="E1670" s="5">
        <v>255010</v>
      </c>
      <c r="F1670" s="5">
        <f t="shared" si="151"/>
        <v>65030100100</v>
      </c>
      <c r="G1670" s="8">
        <f t="shared" si="152"/>
        <v>53196051716.699997</v>
      </c>
      <c r="H1670" s="5">
        <f t="shared" si="153"/>
        <v>3174634.2905401606</v>
      </c>
      <c r="I1670" s="5">
        <f t="shared" si="154"/>
        <v>2821138.862968191</v>
      </c>
      <c r="J1670" s="5">
        <f>Table1[[#This Row],[DAA 
(n)]]^1.5</f>
        <v>128776262.66708061</v>
      </c>
      <c r="K1670" s="5">
        <f t="shared" si="155"/>
        <v>109996937.906736</v>
      </c>
      <c r="L1670" s="7">
        <f>LN(Table1[[#This Row],[NV]]/Table1[[#This Row],[NV_MA-1]])</f>
        <v>-2.8818241054522407</v>
      </c>
      <c r="M1670" s="7">
        <f>LN(Table1[[#This Row],[NV]]/Table1[[#This Row],[NV_MA-2]])</f>
        <v>6.9627746957317731</v>
      </c>
      <c r="N1670" s="4">
        <f>LN(Table1[[#This Row],[NV]]/Table1[[#This Row],[NV_MA-3]])</f>
        <v>3.2994628230783958</v>
      </c>
      <c r="O1670" s="7">
        <f>LN(Table1[[#This Row],[NV]]/Table1[[#This Row],[Metcalfe
NV ~ n^2]])</f>
        <v>-3.0826901688797128</v>
      </c>
      <c r="P1670" s="7">
        <f>Table1[[#This Row],[NV_MA-1]]*$M$3</f>
        <v>53196051716.699997</v>
      </c>
    </row>
    <row r="1671" spans="1:16" x14ac:dyDescent="0.2">
      <c r="A1671" s="2">
        <v>42022</v>
      </c>
      <c r="B1671" s="3">
        <v>2900758070.2695198</v>
      </c>
      <c r="C1671" s="3">
        <f t="shared" si="150"/>
        <v>3888943998.5586452</v>
      </c>
      <c r="D1671" s="4">
        <f>LN(Table1[[#This Row],[NV]])</f>
        <v>21.788237943320102</v>
      </c>
      <c r="E1671" s="5">
        <v>247184</v>
      </c>
      <c r="F1671" s="5">
        <f t="shared" si="151"/>
        <v>61099929856</v>
      </c>
      <c r="G1671" s="8">
        <f t="shared" si="152"/>
        <v>53129017489.900002</v>
      </c>
      <c r="H1671" s="5">
        <f t="shared" si="153"/>
        <v>3069503.2959983721</v>
      </c>
      <c r="I1671" s="5">
        <f t="shared" si="154"/>
        <v>2819358.3486443185</v>
      </c>
      <c r="J1671" s="5">
        <f>Table1[[#This Row],[DAA 
(n)]]^1.5</f>
        <v>122893958.60466674</v>
      </c>
      <c r="K1671" s="5">
        <f t="shared" si="155"/>
        <v>109896989.2983965</v>
      </c>
      <c r="L1671" s="7">
        <f>LN(Table1[[#This Row],[NV]]/Table1[[#This Row],[NV_MA-1]])</f>
        <v>-2.907751141350885</v>
      </c>
      <c r="M1671" s="7">
        <f>LN(Table1[[#This Row],[NV]]/Table1[[#This Row],[NV_MA-2]])</f>
        <v>6.9362180622377654</v>
      </c>
      <c r="N1671" s="4">
        <f>LN(Table1[[#This Row],[NV]]/Table1[[#This Row],[NV_MA-3]])</f>
        <v>3.2731839192405476</v>
      </c>
      <c r="O1671" s="7">
        <f>LN(Table1[[#This Row],[NV]]/Table1[[#This Row],[Metcalfe
NV ~ n^2]])</f>
        <v>-3.0475386117835614</v>
      </c>
      <c r="P1671" s="7">
        <f>Table1[[#This Row],[NV_MA-1]]*$M$3</f>
        <v>53129017489.900002</v>
      </c>
    </row>
    <row r="1672" spans="1:16" x14ac:dyDescent="0.2">
      <c r="A1672" s="2">
        <v>42021</v>
      </c>
      <c r="B1672" s="3">
        <v>2744637050.6273298</v>
      </c>
      <c r="C1672" s="3">
        <f t="shared" si="150"/>
        <v>3936793896.5179377</v>
      </c>
      <c r="D1672" s="4">
        <f>LN(Table1[[#This Row],[NV]])</f>
        <v>21.732914681172119</v>
      </c>
      <c r="E1672" s="5">
        <v>272389</v>
      </c>
      <c r="F1672" s="5">
        <f t="shared" si="151"/>
        <v>74195767321</v>
      </c>
      <c r="G1672" s="8">
        <f t="shared" si="152"/>
        <v>52757562264.066666</v>
      </c>
      <c r="H1672" s="5">
        <f t="shared" si="153"/>
        <v>3408944.6497540581</v>
      </c>
      <c r="I1672" s="5">
        <f t="shared" si="154"/>
        <v>2808808.4591302043</v>
      </c>
      <c r="J1672" s="5">
        <f>Table1[[#This Row],[DAA 
(n)]]^1.5</f>
        <v>142162269.48385394</v>
      </c>
      <c r="K1672" s="5">
        <f t="shared" si="155"/>
        <v>109322782.85752042</v>
      </c>
      <c r="L1672" s="7">
        <f>LN(Table1[[#This Row],[NV]]/Table1[[#This Row],[NV_MA-1]])</f>
        <v>-2.9560582783115787</v>
      </c>
      <c r="M1672" s="7">
        <f>LN(Table1[[#This Row],[NV]]/Table1[[#This Row],[NV_MA-2]])</f>
        <v>6.8846437656875601</v>
      </c>
      <c r="N1672" s="4">
        <f>LN(Table1[[#This Row],[NV]]/Table1[[#This Row],[NV_MA-3]])</f>
        <v>3.2230993064024545</v>
      </c>
      <c r="O1672" s="7">
        <f>LN(Table1[[#This Row],[NV]]/Table1[[#This Row],[Metcalfe
NV ~ n^2]])</f>
        <v>-3.2970582601291696</v>
      </c>
      <c r="P1672" s="7">
        <f>Table1[[#This Row],[NV_MA-1]]*$M$3</f>
        <v>52757562264.066666</v>
      </c>
    </row>
    <row r="1673" spans="1:16" x14ac:dyDescent="0.2">
      <c r="A1673" s="2">
        <v>42020</v>
      </c>
      <c r="B1673" s="3">
        <v>2850648523.4319701</v>
      </c>
      <c r="C1673" s="3">
        <f t="shared" si="150"/>
        <v>3987663168.5721388</v>
      </c>
      <c r="D1673" s="4">
        <f>LN(Table1[[#This Row],[NV]])</f>
        <v>21.770812357422315</v>
      </c>
      <c r="E1673" s="5">
        <v>246341</v>
      </c>
      <c r="F1673" s="5">
        <f t="shared" si="151"/>
        <v>60683888281</v>
      </c>
      <c r="G1673" s="8">
        <f t="shared" si="152"/>
        <v>52184199276.566666</v>
      </c>
      <c r="H1673" s="5">
        <f t="shared" si="153"/>
        <v>3058193.4553072196</v>
      </c>
      <c r="I1673" s="5">
        <f t="shared" si="154"/>
        <v>2793720.1378943441</v>
      </c>
      <c r="J1673" s="5">
        <f>Table1[[#This Row],[DAA 
(n)]]^1.5</f>
        <v>122265815.84003696</v>
      </c>
      <c r="K1673" s="5">
        <f t="shared" si="155"/>
        <v>108472303.38139193</v>
      </c>
      <c r="L1673" s="7">
        <f>LN(Table1[[#This Row],[NV]]/Table1[[#This Row],[NV_MA-1]])</f>
        <v>-2.9072332327398396</v>
      </c>
      <c r="M1673" s="7">
        <f>LN(Table1[[#This Row],[NV]]/Table1[[#This Row],[NV_MA-2]])</f>
        <v>6.9279277090323053</v>
      </c>
      <c r="N1673" s="4">
        <f>LN(Table1[[#This Row],[NV]]/Table1[[#This Row],[NV_MA-3]])</f>
        <v>3.268806927438312</v>
      </c>
      <c r="O1673" s="7">
        <f>LN(Table1[[#This Row],[NV]]/Table1[[#This Row],[Metcalfe
NV ~ n^2]])</f>
        <v>-3.0581317104122685</v>
      </c>
      <c r="P1673" s="7">
        <f>Table1[[#This Row],[NV_MA-1]]*$M$3</f>
        <v>52184199276.566666</v>
      </c>
    </row>
    <row r="1674" spans="1:16" x14ac:dyDescent="0.2">
      <c r="A1674" s="2">
        <v>42019</v>
      </c>
      <c r="B1674" s="3">
        <v>2915078937.6187801</v>
      </c>
      <c r="C1674" s="3">
        <f t="shared" ref="C1674:C1737" si="156">AVERAGE(B1674:B1703)</f>
        <v>4038045615.0402808</v>
      </c>
      <c r="D1674" s="4">
        <f>LN(Table1[[#This Row],[NV]])</f>
        <v>21.793162736182826</v>
      </c>
      <c r="E1674" s="5">
        <v>262427</v>
      </c>
      <c r="F1674" s="5">
        <f t="shared" ref="F1674:F1737" si="157">E1674^2</f>
        <v>68867930329</v>
      </c>
      <c r="G1674" s="8">
        <f t="shared" ref="G1674:G1737" si="158">AVERAGE(F1674:F1703)</f>
        <v>52124700383.23333</v>
      </c>
      <c r="H1674" s="5">
        <f t="shared" ref="H1674:H1737" si="159">E1674*LN(E1674)</f>
        <v>3274492.7854531901</v>
      </c>
      <c r="I1674" s="5">
        <f t="shared" ref="I1674:I1737" si="160">AVERAGE(H1674:H1703)</f>
        <v>2792088.9496408869</v>
      </c>
      <c r="J1674" s="5">
        <f>Table1[[#This Row],[DAA 
(n)]]^1.5</f>
        <v>134435130.64838535</v>
      </c>
      <c r="K1674" s="5">
        <f t="shared" ref="K1674:K1737" si="161">AVERAGE(J1674:J1703)</f>
        <v>108382059.97044986</v>
      </c>
      <c r="L1674" s="7">
        <f>LN(Table1[[#This Row],[NV]]/Table1[[#This Row],[NV_MA-1]])</f>
        <v>-2.8837420328225449</v>
      </c>
      <c r="M1674" s="7">
        <f>LN(Table1[[#This Row],[NV]]/Table1[[#This Row],[NV_MA-2]])</f>
        <v>6.9508621350720059</v>
      </c>
      <c r="N1674" s="4">
        <f>LN(Table1[[#This Row],[NV]]/Table1[[#This Row],[NV_MA-3]])</f>
        <v>3.2919896013369665</v>
      </c>
      <c r="O1674" s="7">
        <f>LN(Table1[[#This Row],[NV]]/Table1[[#This Row],[Metcalfe
NV ~ n^2]])</f>
        <v>-3.1622937180173118</v>
      </c>
      <c r="P1674" s="7">
        <f>Table1[[#This Row],[NV_MA-1]]*$M$3</f>
        <v>52124700383.23333</v>
      </c>
    </row>
    <row r="1675" spans="1:16" x14ac:dyDescent="0.2">
      <c r="A1675" s="2">
        <v>42018</v>
      </c>
      <c r="B1675" s="3">
        <v>2410541394.6767702</v>
      </c>
      <c r="C1675" s="3">
        <f t="shared" si="156"/>
        <v>4090020372.9276528</v>
      </c>
      <c r="D1675" s="4">
        <f>LN(Table1[[#This Row],[NV]])</f>
        <v>21.603117204314138</v>
      </c>
      <c r="E1675" s="5">
        <v>257446</v>
      </c>
      <c r="F1675" s="5">
        <f t="shared" si="157"/>
        <v>66278442916</v>
      </c>
      <c r="G1675" s="8">
        <f t="shared" si="158"/>
        <v>51951483979.73333</v>
      </c>
      <c r="H1675" s="5">
        <f t="shared" si="159"/>
        <v>3207407.7940772078</v>
      </c>
      <c r="I1675" s="5">
        <f t="shared" si="160"/>
        <v>2787560.2509313971</v>
      </c>
      <c r="J1675" s="5">
        <f>Table1[[#This Row],[DAA 
(n)]]^1.5</f>
        <v>130625878.04471442</v>
      </c>
      <c r="K1675" s="5">
        <f t="shared" si="161"/>
        <v>108125991.36047398</v>
      </c>
      <c r="L1675" s="7">
        <f>LN(Table1[[#This Row],[NV]]/Table1[[#This Row],[NV_MA-1]])</f>
        <v>-3.0704589153081798</v>
      </c>
      <c r="M1675" s="7">
        <f>LN(Table1[[#This Row],[NV]]/Table1[[#This Row],[NV_MA-2]])</f>
        <v>6.7624398951133129</v>
      </c>
      <c r="N1675" s="4">
        <f>LN(Table1[[#This Row],[NV]]/Table1[[#This Row],[NV_MA-3]])</f>
        <v>3.1043095124880713</v>
      </c>
      <c r="O1675" s="7">
        <f>LN(Table1[[#This Row],[NV]]/Table1[[#This Row],[Metcalfe
NV ~ n^2]])</f>
        <v>-3.3140133323980843</v>
      </c>
      <c r="P1675" s="7">
        <f>Table1[[#This Row],[NV_MA-1]]*$M$3</f>
        <v>51951483979.73333</v>
      </c>
    </row>
    <row r="1676" spans="1:16" x14ac:dyDescent="0.2">
      <c r="A1676" s="2">
        <v>42017</v>
      </c>
      <c r="B1676" s="3">
        <v>3074962783.8021998</v>
      </c>
      <c r="C1676" s="3">
        <f t="shared" si="156"/>
        <v>4167159842.56356</v>
      </c>
      <c r="D1676" s="4">
        <f>LN(Table1[[#This Row],[NV]])</f>
        <v>21.846558635303101</v>
      </c>
      <c r="E1676" s="5">
        <v>250066</v>
      </c>
      <c r="F1676" s="5">
        <f t="shared" si="157"/>
        <v>62533004356</v>
      </c>
      <c r="G1676" s="8">
        <f t="shared" si="158"/>
        <v>51794717373.73333</v>
      </c>
      <c r="H1676" s="5">
        <f t="shared" si="159"/>
        <v>3108190.3861913211</v>
      </c>
      <c r="I1676" s="5">
        <f t="shared" si="160"/>
        <v>2783392.8688133056</v>
      </c>
      <c r="J1676" s="5">
        <f>Table1[[#This Row],[DAA 
(n)]]^1.5</f>
        <v>125049503.26685616</v>
      </c>
      <c r="K1676" s="5">
        <f t="shared" si="161"/>
        <v>107892148.31757179</v>
      </c>
      <c r="L1676" s="7">
        <f>LN(Table1[[#This Row],[NV]]/Table1[[#This Row],[NV_MA-1]])</f>
        <v>-2.8239953645062532</v>
      </c>
      <c r="M1676" s="7">
        <f>LN(Table1[[#This Row],[NV]]/Table1[[#This Row],[NV_MA-2]])</f>
        <v>7.0073774373801294</v>
      </c>
      <c r="N1676" s="4">
        <f>LN(Table1[[#This Row],[NV]]/Table1[[#This Row],[NV_MA-3]])</f>
        <v>3.3499159758635986</v>
      </c>
      <c r="O1676" s="7">
        <f>LN(Table1[[#This Row],[NV]]/Table1[[#This Row],[Metcalfe
NV ~ n^2]])</f>
        <v>-3.0124016887019316</v>
      </c>
      <c r="P1676" s="7">
        <f>Table1[[#This Row],[NV_MA-1]]*$M$3</f>
        <v>51794717373.73333</v>
      </c>
    </row>
    <row r="1677" spans="1:16" x14ac:dyDescent="0.2">
      <c r="A1677" s="2">
        <v>42016</v>
      </c>
      <c r="B1677" s="3">
        <v>3684814575.2874999</v>
      </c>
      <c r="C1677" s="3">
        <f t="shared" si="156"/>
        <v>4226186735.3310256</v>
      </c>
      <c r="D1677" s="4">
        <f>LN(Table1[[#This Row],[NV]])</f>
        <v>22.027486042539454</v>
      </c>
      <c r="E1677" s="5">
        <v>222808</v>
      </c>
      <c r="F1677" s="5">
        <f t="shared" si="157"/>
        <v>49643404864</v>
      </c>
      <c r="G1677" s="8">
        <f t="shared" si="158"/>
        <v>52415466391.333336</v>
      </c>
      <c r="H1677" s="5">
        <f t="shared" si="159"/>
        <v>2743672.3489333782</v>
      </c>
      <c r="I1677" s="5">
        <f t="shared" si="160"/>
        <v>2799053.7008462101</v>
      </c>
      <c r="J1677" s="5">
        <f>Table1[[#This Row],[DAA 
(n)]]^1.5</f>
        <v>105171040.45761873</v>
      </c>
      <c r="K1677" s="5">
        <f t="shared" si="161"/>
        <v>108792187.55138637</v>
      </c>
      <c r="L1677" s="7">
        <f>LN(Table1[[#This Row],[NV]]/Table1[[#This Row],[NV_MA-1]])</f>
        <v>-2.6549815023227188</v>
      </c>
      <c r="M1677" s="7">
        <f>LN(Table1[[#This Row],[NV]]/Table1[[#This Row],[NV_MA-2]])</f>
        <v>7.1826940885002148</v>
      </c>
      <c r="N1677" s="4">
        <f>LN(Table1[[#This Row],[NV]]/Table1[[#This Row],[NV_MA-3]])</f>
        <v>3.5225359583253573</v>
      </c>
      <c r="O1677" s="7">
        <f>LN(Table1[[#This Row],[NV]]/Table1[[#This Row],[Metcalfe
NV ~ n^2]])</f>
        <v>-2.6006453435272801</v>
      </c>
      <c r="P1677" s="7">
        <f>Table1[[#This Row],[NV_MA-1]]*$M$3</f>
        <v>52415466391.333336</v>
      </c>
    </row>
    <row r="1678" spans="1:16" x14ac:dyDescent="0.2">
      <c r="A1678" s="2">
        <v>42015</v>
      </c>
      <c r="B1678" s="3">
        <v>3685757426.2708001</v>
      </c>
      <c r="C1678" s="3">
        <f t="shared" si="156"/>
        <v>4261742885.70719</v>
      </c>
      <c r="D1678" s="4">
        <f>LN(Table1[[#This Row],[NV]])</f>
        <v>22.027741884552324</v>
      </c>
      <c r="E1678" s="5">
        <v>249636</v>
      </c>
      <c r="F1678" s="5">
        <f t="shared" si="157"/>
        <v>62318132496</v>
      </c>
      <c r="G1678" s="8">
        <f t="shared" si="158"/>
        <v>51852550635.73333</v>
      </c>
      <c r="H1678" s="5">
        <f t="shared" si="159"/>
        <v>3102416.0796361477</v>
      </c>
      <c r="I1678" s="5">
        <f t="shared" si="160"/>
        <v>2780632.8952538967</v>
      </c>
      <c r="J1678" s="5">
        <f>Table1[[#This Row],[DAA 
(n)]]^1.5</f>
        <v>124727099.39612722</v>
      </c>
      <c r="K1678" s="5">
        <f t="shared" si="161"/>
        <v>107853015.45116052</v>
      </c>
      <c r="L1678" s="7">
        <f>LN(Table1[[#This Row],[NV]]/Table1[[#This Row],[NV_MA-1]])</f>
        <v>-2.6439280784485857</v>
      </c>
      <c r="M1678" s="7">
        <f>LN(Table1[[#This Row],[NV]]/Table1[[#This Row],[NV_MA-2]])</f>
        <v>7.1895527646328743</v>
      </c>
      <c r="N1678" s="4">
        <f>LN(Table1[[#This Row],[NV]]/Table1[[#This Row],[NV_MA-3]])</f>
        <v>3.5314619944667855</v>
      </c>
      <c r="O1678" s="7">
        <f>LN(Table1[[#This Row],[NV]]/Table1[[#This Row],[Metcalfe
NV ~ n^2]])</f>
        <v>-2.827776387140442</v>
      </c>
      <c r="P1678" s="7">
        <f>Table1[[#This Row],[NV_MA-1]]*$M$3</f>
        <v>51852550635.73333</v>
      </c>
    </row>
    <row r="1679" spans="1:16" x14ac:dyDescent="0.2">
      <c r="A1679" s="2">
        <v>42014</v>
      </c>
      <c r="B1679" s="3">
        <v>3787200643.1621599</v>
      </c>
      <c r="C1679" s="3">
        <f t="shared" si="156"/>
        <v>4299014921.7736454</v>
      </c>
      <c r="D1679" s="4">
        <f>LN(Table1[[#This Row],[NV]])</f>
        <v>22.054892966549222</v>
      </c>
      <c r="E1679" s="5">
        <v>274443</v>
      </c>
      <c r="F1679" s="5">
        <f t="shared" si="157"/>
        <v>75318960249</v>
      </c>
      <c r="G1679" s="8">
        <f t="shared" si="158"/>
        <v>51345853360.033333</v>
      </c>
      <c r="H1679" s="5">
        <f t="shared" si="159"/>
        <v>3436712.1568569238</v>
      </c>
      <c r="I1679" s="5">
        <f t="shared" si="160"/>
        <v>2766128.5035464442</v>
      </c>
      <c r="J1679" s="5">
        <f>Table1[[#This Row],[DAA 
(n)]]^1.5</f>
        <v>143773298.66013473</v>
      </c>
      <c r="K1679" s="5">
        <f t="shared" si="161"/>
        <v>107066481.9267683</v>
      </c>
      <c r="L1679" s="7">
        <f>LN(Table1[[#This Row],[NV]]/Table1[[#This Row],[NV_MA-1]])</f>
        <v>-2.6069570510287883</v>
      </c>
      <c r="M1679" s="7">
        <f>LN(Table1[[#This Row],[NV]]/Table1[[#This Row],[NV_MA-2]])</f>
        <v>7.2219337181617922</v>
      </c>
      <c r="N1679" s="4">
        <f>LN(Table1[[#This Row],[NV]]/Table1[[#This Row],[NV_MA-3]])</f>
        <v>3.5659324406479893</v>
      </c>
      <c r="O1679" s="7">
        <f>LN(Table1[[#This Row],[NV]]/Table1[[#This Row],[Metcalfe
NV ~ n^2]])</f>
        <v>-2.9901047696431688</v>
      </c>
      <c r="P1679" s="7">
        <f>Table1[[#This Row],[NV_MA-1]]*$M$3</f>
        <v>51345853360.033333</v>
      </c>
    </row>
    <row r="1680" spans="1:16" x14ac:dyDescent="0.2">
      <c r="A1680" s="2">
        <v>42013</v>
      </c>
      <c r="B1680" s="3">
        <v>4009200101.3493099</v>
      </c>
      <c r="C1680" s="3">
        <f t="shared" si="156"/>
        <v>4330780081.0626478</v>
      </c>
      <c r="D1680" s="4">
        <f>LN(Table1[[#This Row],[NV]])</f>
        <v>22.111857582394169</v>
      </c>
      <c r="E1680" s="5">
        <v>237524</v>
      </c>
      <c r="F1680" s="5">
        <f t="shared" si="157"/>
        <v>56417650576</v>
      </c>
      <c r="G1680" s="8">
        <f t="shared" si="158"/>
        <v>50409661292.533333</v>
      </c>
      <c r="H1680" s="5">
        <f t="shared" si="159"/>
        <v>2940077.7606957476</v>
      </c>
      <c r="I1680" s="5">
        <f t="shared" si="160"/>
        <v>2740599.1775103575</v>
      </c>
      <c r="J1680" s="5">
        <f>Table1[[#This Row],[DAA 
(n)]]^1.5</f>
        <v>115760727.51764238</v>
      </c>
      <c r="K1680" s="5">
        <f t="shared" si="161"/>
        <v>105651296.80221958</v>
      </c>
      <c r="L1680" s="7">
        <f>LN(Table1[[#This Row],[NV]]/Table1[[#This Row],[NV_MA-1]])</f>
        <v>-2.5315911035711096</v>
      </c>
      <c r="M1680" s="7">
        <f>LN(Table1[[#This Row],[NV]]/Table1[[#This Row],[NV_MA-2]])</f>
        <v>7.2881704500129612</v>
      </c>
      <c r="N1680" s="4">
        <f>LN(Table1[[#This Row],[NV]]/Table1[[#This Row],[NV_MA-3]])</f>
        <v>3.6362030059309083</v>
      </c>
      <c r="O1680" s="7">
        <f>LN(Table1[[#This Row],[NV]]/Table1[[#This Row],[Metcalfe
NV ~ n^2]])</f>
        <v>-2.6441903175717067</v>
      </c>
      <c r="P1680" s="7">
        <f>Table1[[#This Row],[NV_MA-1]]*$M$3</f>
        <v>50409661292.533333</v>
      </c>
    </row>
    <row r="1681" spans="1:16" x14ac:dyDescent="0.2">
      <c r="A1681" s="2">
        <v>42012</v>
      </c>
      <c r="B1681" s="3">
        <v>3896376434.10953</v>
      </c>
      <c r="C1681" s="3">
        <f t="shared" si="156"/>
        <v>4354779803.7787828</v>
      </c>
      <c r="D1681" s="4">
        <f>LN(Table1[[#This Row],[NV]])</f>
        <v>22.083312838723888</v>
      </c>
      <c r="E1681" s="5">
        <v>230454</v>
      </c>
      <c r="F1681" s="5">
        <f t="shared" si="157"/>
        <v>53109046116</v>
      </c>
      <c r="G1681" s="8">
        <f t="shared" si="158"/>
        <v>50190216663.199997</v>
      </c>
      <c r="H1681" s="5">
        <f t="shared" si="159"/>
        <v>2845601.4119048645</v>
      </c>
      <c r="I1681" s="5">
        <f t="shared" si="160"/>
        <v>2734242.2914827461</v>
      </c>
      <c r="J1681" s="5">
        <f>Table1[[#This Row],[DAA 
(n)]]^1.5</f>
        <v>110630882.27803582</v>
      </c>
      <c r="K1681" s="5">
        <f t="shared" si="161"/>
        <v>105308413.42706321</v>
      </c>
      <c r="L1681" s="7">
        <f>LN(Table1[[#This Row],[NV]]/Table1[[#This Row],[NV_MA-1]])</f>
        <v>-2.5557731187399804</v>
      </c>
      <c r="M1681" s="7">
        <f>LN(Table1[[#This Row],[NV]]/Table1[[#This Row],[NV_MA-2]])</f>
        <v>7.2619479247741507</v>
      </c>
      <c r="N1681" s="4">
        <f>LN(Table1[[#This Row],[NV]]/Table1[[#This Row],[NV_MA-3]])</f>
        <v>3.610908965219243</v>
      </c>
      <c r="O1681" s="7">
        <f>LN(Table1[[#This Row],[NV]]/Table1[[#This Row],[Metcalfe
NV ~ n^2]])</f>
        <v>-2.6123002719607995</v>
      </c>
      <c r="P1681" s="7">
        <f>Table1[[#This Row],[NV_MA-1]]*$M$3</f>
        <v>50190216663.199997</v>
      </c>
    </row>
    <row r="1682" spans="1:16" x14ac:dyDescent="0.2">
      <c r="A1682" s="2">
        <v>42011</v>
      </c>
      <c r="B1682" s="3">
        <v>4076070558.88482</v>
      </c>
      <c r="C1682" s="3">
        <f t="shared" si="156"/>
        <v>4383960059.7822065</v>
      </c>
      <c r="D1682" s="4">
        <f>LN(Table1[[#This Row],[NV]])</f>
        <v>22.128399262972767</v>
      </c>
      <c r="E1682" s="5">
        <v>204697</v>
      </c>
      <c r="F1682" s="5">
        <f t="shared" si="157"/>
        <v>41900861809</v>
      </c>
      <c r="G1682" s="8">
        <f t="shared" si="158"/>
        <v>50117540268.533333</v>
      </c>
      <c r="H1682" s="5">
        <f t="shared" si="159"/>
        <v>2503298.1800762969</v>
      </c>
      <c r="I1682" s="5">
        <f t="shared" si="160"/>
        <v>2732117.2049356448</v>
      </c>
      <c r="J1682" s="5">
        <f>Table1[[#This Row],[DAA 
(n)]]^1.5</f>
        <v>92611990.096946329</v>
      </c>
      <c r="K1682" s="5">
        <f t="shared" si="161"/>
        <v>105194276.99764395</v>
      </c>
      <c r="L1682" s="7">
        <f>LN(Table1[[#This Row],[NV]]/Table1[[#This Row],[NV_MA-1]])</f>
        <v>-2.5092376259522995</v>
      </c>
      <c r="M1682" s="7">
        <f>LN(Table1[[#This Row],[NV]]/Table1[[#This Row],[NV_MA-2]])</f>
        <v>7.3078118634384452</v>
      </c>
      <c r="N1682" s="4">
        <f>LN(Table1[[#This Row],[NV]]/Table1[[#This Row],[NV_MA-3]])</f>
        <v>3.6570798073477593</v>
      </c>
      <c r="O1682" s="7">
        <f>LN(Table1[[#This Row],[NV]]/Table1[[#This Row],[Metcalfe
NV ~ n^2]])</f>
        <v>-2.3301729689241046</v>
      </c>
      <c r="P1682" s="7">
        <f>Table1[[#This Row],[NV_MA-1]]*$M$3</f>
        <v>50117540268.533333</v>
      </c>
    </row>
    <row r="1683" spans="1:16" x14ac:dyDescent="0.2">
      <c r="A1683" s="2">
        <v>42010</v>
      </c>
      <c r="B1683" s="3">
        <v>3938260925.36373</v>
      </c>
      <c r="C1683" s="3">
        <f t="shared" si="156"/>
        <v>4412593113.5806398</v>
      </c>
      <c r="D1683" s="4">
        <f>LN(Table1[[#This Row],[NV]])</f>
        <v>22.094005073313642</v>
      </c>
      <c r="E1683" s="5">
        <v>215554</v>
      </c>
      <c r="F1683" s="5">
        <f t="shared" si="157"/>
        <v>46463526916</v>
      </c>
      <c r="G1683" s="8">
        <f t="shared" si="158"/>
        <v>50673752685.033333</v>
      </c>
      <c r="H1683" s="5">
        <f t="shared" si="159"/>
        <v>2647211.5040666168</v>
      </c>
      <c r="I1683" s="5">
        <f t="shared" si="160"/>
        <v>2748695.3573753629</v>
      </c>
      <c r="J1683" s="5">
        <f>Table1[[#This Row],[DAA 
(n)]]^1.5</f>
        <v>100076965.78559636</v>
      </c>
      <c r="K1683" s="5">
        <f t="shared" si="161"/>
        <v>106076666.66758321</v>
      </c>
      <c r="L1683" s="7">
        <f>LN(Table1[[#This Row],[NV]]/Table1[[#This Row],[NV_MA-1]])</f>
        <v>-2.5546688416577075</v>
      </c>
      <c r="M1683" s="7">
        <f>LN(Table1[[#This Row],[NV]]/Table1[[#This Row],[NV_MA-2]])</f>
        <v>7.2673681317413941</v>
      </c>
      <c r="N1683" s="4">
        <f>LN(Table1[[#This Row],[NV]]/Table1[[#This Row],[NV_MA-3]])</f>
        <v>3.614332412222423</v>
      </c>
      <c r="O1683" s="7">
        <f>LN(Table1[[#This Row],[NV]]/Table1[[#This Row],[Metcalfe
NV ~ n^2]])</f>
        <v>-2.4679284010511719</v>
      </c>
      <c r="P1683" s="7">
        <f>Table1[[#This Row],[NV_MA-1]]*$M$3</f>
        <v>50673752685.033333</v>
      </c>
    </row>
    <row r="1684" spans="1:16" x14ac:dyDescent="0.2">
      <c r="A1684" s="2">
        <v>42009</v>
      </c>
      <c r="B1684" s="3">
        <v>3765349926.23212</v>
      </c>
      <c r="C1684" s="3">
        <f t="shared" si="156"/>
        <v>4451848506.4160967</v>
      </c>
      <c r="D1684" s="4">
        <f>LN(Table1[[#This Row],[NV]])</f>
        <v>22.049106635773761</v>
      </c>
      <c r="E1684" s="5">
        <v>242515</v>
      </c>
      <c r="F1684" s="5">
        <f t="shared" si="157"/>
        <v>58813525225</v>
      </c>
      <c r="G1684" s="8">
        <f t="shared" si="158"/>
        <v>51369660754.533333</v>
      </c>
      <c r="H1684" s="5">
        <f t="shared" si="159"/>
        <v>3006899.5517384694</v>
      </c>
      <c r="I1684" s="5">
        <f t="shared" si="160"/>
        <v>2768290.7514310097</v>
      </c>
      <c r="J1684" s="5">
        <f>Table1[[#This Row],[DAA 
(n)]]^1.5</f>
        <v>119428480.98314272</v>
      </c>
      <c r="K1684" s="5">
        <f t="shared" si="161"/>
        <v>107147202.10558383</v>
      </c>
      <c r="L1684" s="7">
        <f>LN(Table1[[#This Row],[NV]]/Table1[[#This Row],[NV_MA-1]])</f>
        <v>-2.613206941669215</v>
      </c>
      <c r="M1684" s="7">
        <f>LN(Table1[[#This Row],[NV]]/Table1[[#This Row],[NV_MA-2]])</f>
        <v>7.2153660053135358</v>
      </c>
      <c r="N1684" s="4">
        <f>LN(Table1[[#This Row],[NV]]/Table1[[#This Row],[NV_MA-3]])</f>
        <v>3.5593924681712434</v>
      </c>
      <c r="O1684" s="7">
        <f>LN(Table1[[#This Row],[NV]]/Table1[[#This Row],[Metcalfe
NV ~ n^2]])</f>
        <v>-2.7485310504598308</v>
      </c>
      <c r="P1684" s="7">
        <f>Table1[[#This Row],[NV_MA-1]]*$M$3</f>
        <v>51369660754.533333</v>
      </c>
    </row>
    <row r="1685" spans="1:16" x14ac:dyDescent="0.2">
      <c r="A1685" s="2">
        <v>42008</v>
      </c>
      <c r="B1685" s="3">
        <v>3604547303.4854798</v>
      </c>
      <c r="C1685" s="3">
        <f t="shared" si="156"/>
        <v>4495837154.4493313</v>
      </c>
      <c r="D1685" s="4">
        <f>LN(Table1[[#This Row],[NV]])</f>
        <v>22.005462025175557</v>
      </c>
      <c r="E1685" s="5">
        <v>235011</v>
      </c>
      <c r="F1685" s="5">
        <f t="shared" si="157"/>
        <v>55230170121</v>
      </c>
      <c r="G1685" s="8">
        <f t="shared" si="158"/>
        <v>50563389721.73333</v>
      </c>
      <c r="H1685" s="5">
        <f t="shared" si="159"/>
        <v>2906472.1273908466</v>
      </c>
      <c r="I1685" s="5">
        <f t="shared" si="160"/>
        <v>2743323.0639273981</v>
      </c>
      <c r="J1685" s="5">
        <f>Table1[[#This Row],[DAA 
(n)]]^1.5</f>
        <v>113928475.41464934</v>
      </c>
      <c r="K1685" s="5">
        <f t="shared" si="161"/>
        <v>105841874.93814012</v>
      </c>
      <c r="L1685" s="7">
        <f>LN(Table1[[#This Row],[NV]]/Table1[[#This Row],[NV_MA-1]])</f>
        <v>-2.6410316029090786</v>
      </c>
      <c r="M1685" s="7">
        <f>LN(Table1[[#This Row],[NV]]/Table1[[#This Row],[NV_MA-2]])</f>
        <v>7.1807814846017717</v>
      </c>
      <c r="N1685" s="4">
        <f>LN(Table1[[#This Row],[NV]]/Table1[[#This Row],[NV_MA-3]])</f>
        <v>3.5280052327264539</v>
      </c>
      <c r="O1685" s="7">
        <f>LN(Table1[[#This Row],[NV]]/Table1[[#This Row],[Metcalfe
NV ~ n^2]])</f>
        <v>-2.7293131759073428</v>
      </c>
      <c r="P1685" s="7">
        <f>Table1[[#This Row],[NV_MA-1]]*$M$3</f>
        <v>50563389721.73333</v>
      </c>
    </row>
    <row r="1686" spans="1:16" x14ac:dyDescent="0.2">
      <c r="A1686" s="2">
        <v>42007</v>
      </c>
      <c r="B1686" s="3">
        <v>3908737739.4016299</v>
      </c>
      <c r="C1686" s="3">
        <f t="shared" si="156"/>
        <v>4546913341.1422844</v>
      </c>
      <c r="D1686" s="4">
        <f>LN(Table1[[#This Row],[NV]])</f>
        <v>22.086480330025715</v>
      </c>
      <c r="E1686" s="5">
        <v>241755</v>
      </c>
      <c r="F1686" s="5">
        <f t="shared" si="157"/>
        <v>58445480025</v>
      </c>
      <c r="G1686" s="8">
        <f t="shared" si="158"/>
        <v>50447440721.033333</v>
      </c>
      <c r="H1686" s="5">
        <f t="shared" si="159"/>
        <v>2996717.6415178045</v>
      </c>
      <c r="I1686" s="5">
        <f t="shared" si="160"/>
        <v>2739975.9148932705</v>
      </c>
      <c r="J1686" s="5">
        <f>Table1[[#This Row],[DAA 
(n)]]^1.5</f>
        <v>118867518.79064338</v>
      </c>
      <c r="K1686" s="5">
        <f t="shared" si="161"/>
        <v>105661040.08084477</v>
      </c>
      <c r="L1686" s="7">
        <f>LN(Table1[[#This Row],[NV]]/Table1[[#This Row],[NV_MA-1]])</f>
        <v>-2.5577175234153846</v>
      </c>
      <c r="M1686" s="7">
        <f>LN(Table1[[#This Row],[NV]]/Table1[[#This Row],[NV_MA-2]])</f>
        <v>7.2630206418850332</v>
      </c>
      <c r="N1686" s="4">
        <f>LN(Table1[[#This Row],[NV]]/Table1[[#This Row],[NV_MA-3]])</f>
        <v>3.6107335367162823</v>
      </c>
      <c r="O1686" s="7">
        <f>LN(Table1[[#This Row],[NV]]/Table1[[#This Row],[Metcalfe
NV ~ n^2]])</f>
        <v>-2.7048798612241418</v>
      </c>
      <c r="P1686" s="7">
        <f>Table1[[#This Row],[NV_MA-1]]*$M$3</f>
        <v>50447440721.033333</v>
      </c>
    </row>
    <row r="1687" spans="1:16" x14ac:dyDescent="0.2">
      <c r="A1687" s="2">
        <v>42006</v>
      </c>
      <c r="B1687" s="3">
        <v>4322014357.1746197</v>
      </c>
      <c r="C1687" s="3">
        <f t="shared" si="156"/>
        <v>4583599900.490943</v>
      </c>
      <c r="D1687" s="4">
        <f>LN(Table1[[#This Row],[NV]])</f>
        <v>22.18698741690773</v>
      </c>
      <c r="E1687" s="5">
        <v>212932</v>
      </c>
      <c r="F1687" s="5">
        <f t="shared" si="157"/>
        <v>45340036624</v>
      </c>
      <c r="G1687" s="8">
        <f t="shared" si="158"/>
        <v>50222752979.166664</v>
      </c>
      <c r="H1687" s="5">
        <f t="shared" si="159"/>
        <v>2612404.8213486788</v>
      </c>
      <c r="I1687" s="5">
        <f t="shared" si="160"/>
        <v>2733574.7998075872</v>
      </c>
      <c r="J1687" s="5">
        <f>Table1[[#This Row],[DAA 
(n)]]^1.5</f>
        <v>98256524.864364773</v>
      </c>
      <c r="K1687" s="5">
        <f t="shared" si="161"/>
        <v>105313114.38295169</v>
      </c>
      <c r="L1687" s="7">
        <f>LN(Table1[[#This Row],[NV]]/Table1[[#This Row],[NV_MA-1]])</f>
        <v>-2.4527465906480974</v>
      </c>
      <c r="M1687" s="7">
        <f>LN(Table1[[#This Row],[NV]]/Table1[[#This Row],[NV_MA-2]])</f>
        <v>7.3658666558502102</v>
      </c>
      <c r="N1687" s="4">
        <f>LN(Table1[[#This Row],[NV]]/Table1[[#This Row],[NV_MA-3]])</f>
        <v>3.7145389045103938</v>
      </c>
      <c r="O1687" s="7">
        <f>LN(Table1[[#This Row],[NV]]/Table1[[#This Row],[Metcalfe
NV ~ n^2]])</f>
        <v>-2.3504688728813017</v>
      </c>
      <c r="P1687" s="7">
        <f>Table1[[#This Row],[NV_MA-1]]*$M$3</f>
        <v>50222752979.166664</v>
      </c>
    </row>
    <row r="1688" spans="1:16" x14ac:dyDescent="0.2">
      <c r="A1688" s="2">
        <v>42005</v>
      </c>
      <c r="B1688" s="3">
        <v>4304761773.7841997</v>
      </c>
      <c r="C1688" s="3">
        <f t="shared" si="156"/>
        <v>4609558816.2530041</v>
      </c>
      <c r="D1688" s="4">
        <f>LN(Table1[[#This Row],[NV]])</f>
        <v>22.182987636194881</v>
      </c>
      <c r="E1688" s="5">
        <v>145765</v>
      </c>
      <c r="F1688" s="5">
        <f t="shared" si="157"/>
        <v>21247435225</v>
      </c>
      <c r="G1688" s="8">
        <f t="shared" si="158"/>
        <v>50425179809.566666</v>
      </c>
      <c r="H1688" s="5">
        <f t="shared" si="159"/>
        <v>1733109.556682413</v>
      </c>
      <c r="I1688" s="5">
        <f t="shared" si="160"/>
        <v>2739698.3415675666</v>
      </c>
      <c r="J1688" s="5">
        <f>Table1[[#This Row],[DAA 
(n)]]^1.5</f>
        <v>55651885.822244421</v>
      </c>
      <c r="K1688" s="5">
        <f t="shared" si="161"/>
        <v>105636901.89522441</v>
      </c>
      <c r="L1688" s="7">
        <f>LN(Table1[[#This Row],[NV]]/Table1[[#This Row],[NV_MA-1]])</f>
        <v>-2.4607688504667893</v>
      </c>
      <c r="M1688" s="7">
        <f>LN(Table1[[#This Row],[NV]]/Table1[[#This Row],[NV_MA-2]])</f>
        <v>7.3596292582098597</v>
      </c>
      <c r="N1688" s="4">
        <f>LN(Table1[[#This Row],[NV]]/Table1[[#This Row],[NV_MA-3]])</f>
        <v>3.7074693182364125</v>
      </c>
      <c r="O1688" s="7">
        <f>LN(Table1[[#This Row],[NV]]/Table1[[#This Row],[Metcalfe
NV ~ n^2]])</f>
        <v>-1.5965143935435746</v>
      </c>
      <c r="P1688" s="7">
        <f>Table1[[#This Row],[NV_MA-1]]*$M$3</f>
        <v>50425179809.566666</v>
      </c>
    </row>
    <row r="1689" spans="1:16" x14ac:dyDescent="0.2">
      <c r="A1689" s="2">
        <v>42004</v>
      </c>
      <c r="B1689" s="3">
        <v>4383931184.7752304</v>
      </c>
      <c r="C1689" s="3">
        <f t="shared" si="156"/>
        <v>4639259061.4345398</v>
      </c>
      <c r="D1689" s="4">
        <f>LN(Table1[[#This Row],[NV]])</f>
        <v>22.201211689565469</v>
      </c>
      <c r="E1689" s="5">
        <v>177886</v>
      </c>
      <c r="F1689" s="5">
        <f t="shared" si="157"/>
        <v>31643428996</v>
      </c>
      <c r="G1689" s="8">
        <f t="shared" si="158"/>
        <v>51846974214.366669</v>
      </c>
      <c r="H1689" s="5">
        <f t="shared" si="159"/>
        <v>2150445.740697688</v>
      </c>
      <c r="I1689" s="5">
        <f t="shared" si="160"/>
        <v>2786752.9147475604</v>
      </c>
      <c r="J1689" s="5">
        <f>Table1[[#This Row],[DAA 
(n)]]^1.5</f>
        <v>75026148.84413597</v>
      </c>
      <c r="K1689" s="5">
        <f t="shared" si="161"/>
        <v>108018374.52608024</v>
      </c>
      <c r="L1689" s="7">
        <f>LN(Table1[[#This Row],[NV]]/Table1[[#This Row],[NV_MA-1]])</f>
        <v>-2.4703507238322961</v>
      </c>
      <c r="M1689" s="7">
        <f>LN(Table1[[#This Row],[NV]]/Table1[[#This Row],[NV_MA-2]])</f>
        <v>7.3608240433833796</v>
      </c>
      <c r="N1689" s="4">
        <f>LN(Table1[[#This Row],[NV]]/Table1[[#This Row],[NV_MA-3]])</f>
        <v>3.703399784447464</v>
      </c>
      <c r="O1689" s="7">
        <f>LN(Table1[[#This Row],[NV]]/Table1[[#This Row],[Metcalfe
NV ~ n^2]])</f>
        <v>-1.9765846597558741</v>
      </c>
      <c r="P1689" s="7">
        <f>Table1[[#This Row],[NV_MA-1]]*$M$3</f>
        <v>51846974214.366669</v>
      </c>
    </row>
    <row r="1690" spans="1:16" x14ac:dyDescent="0.2">
      <c r="A1690" s="2">
        <v>42003</v>
      </c>
      <c r="B1690" s="3">
        <v>4243025008.2295899</v>
      </c>
      <c r="C1690" s="3">
        <f t="shared" si="156"/>
        <v>4664712895.0701199</v>
      </c>
      <c r="D1690" s="4">
        <f>LN(Table1[[#This Row],[NV]])</f>
        <v>22.168542297146306</v>
      </c>
      <c r="E1690" s="5">
        <v>204192</v>
      </c>
      <c r="F1690" s="5">
        <f t="shared" si="157"/>
        <v>41694372864</v>
      </c>
      <c r="G1690" s="8">
        <f t="shared" si="158"/>
        <v>52518478582.533333</v>
      </c>
      <c r="H1690" s="5">
        <f t="shared" si="159"/>
        <v>2496618.0140335672</v>
      </c>
      <c r="I1690" s="5">
        <f t="shared" si="160"/>
        <v>2808642.6498767072</v>
      </c>
      <c r="J1690" s="5">
        <f>Table1[[#This Row],[DAA 
(n)]]^1.5</f>
        <v>92269482.408030719</v>
      </c>
      <c r="K1690" s="5">
        <f t="shared" si="161"/>
        <v>109136215.74416739</v>
      </c>
      <c r="L1690" s="7">
        <f>LN(Table1[[#This Row],[NV]]/Table1[[#This Row],[NV_MA-1]])</f>
        <v>-2.5158886204703537</v>
      </c>
      <c r="M1690" s="7">
        <f>LN(Table1[[#This Row],[NV]]/Table1[[#This Row],[NV_MA-2]])</f>
        <v>7.3203304152876107</v>
      </c>
      <c r="N1690" s="4">
        <f>LN(Table1[[#This Row],[NV]]/Table1[[#This Row],[NV_MA-3]])</f>
        <v>3.6604349514338459</v>
      </c>
      <c r="O1690" s="7">
        <f>LN(Table1[[#This Row],[NV]]/Table1[[#This Row],[Metcalfe
NV ~ n^2]])</f>
        <v>-2.2850897161898422</v>
      </c>
      <c r="P1690" s="7">
        <f>Table1[[#This Row],[NV_MA-1]]*$M$3</f>
        <v>52518478582.533333</v>
      </c>
    </row>
    <row r="1691" spans="1:16" x14ac:dyDescent="0.2">
      <c r="A1691" s="2">
        <v>42002</v>
      </c>
      <c r="B1691" s="3">
        <v>4277669438.8884902</v>
      </c>
      <c r="C1691" s="3">
        <f t="shared" si="156"/>
        <v>4694485251.4568138</v>
      </c>
      <c r="D1691" s="4">
        <f>LN(Table1[[#This Row],[NV]])</f>
        <v>22.176674174609104</v>
      </c>
      <c r="E1691" s="5">
        <v>204682</v>
      </c>
      <c r="F1691" s="5">
        <f t="shared" si="157"/>
        <v>41894721124</v>
      </c>
      <c r="G1691" s="8">
        <f t="shared" si="158"/>
        <v>53700612656.26667</v>
      </c>
      <c r="H1691" s="5">
        <f t="shared" si="159"/>
        <v>2503099.741334164</v>
      </c>
      <c r="I1691" s="5">
        <f t="shared" si="160"/>
        <v>2841481.240541805</v>
      </c>
      <c r="J1691" s="5">
        <f>Table1[[#This Row],[DAA 
(n)]]^1.5</f>
        <v>92601810.50661242</v>
      </c>
      <c r="K1691" s="5">
        <f t="shared" si="161"/>
        <v>110940524.89526305</v>
      </c>
      <c r="L1691" s="7">
        <f>LN(Table1[[#This Row],[NV]]/Table1[[#This Row],[NV_MA-1]])</f>
        <v>-2.5300160726560716</v>
      </c>
      <c r="M1691" s="7">
        <f>LN(Table1[[#This Row],[NV]]/Table1[[#This Row],[NV_MA-2]])</f>
        <v>7.3168381368676609</v>
      </c>
      <c r="N1691" s="4">
        <f>LN(Table1[[#This Row],[NV]]/Table1[[#This Row],[NV_MA-3]])</f>
        <v>3.6521693706852969</v>
      </c>
      <c r="O1691" s="7">
        <f>LN(Table1[[#This Row],[NV]]/Table1[[#This Row],[Metcalfe
NV ~ n^2]])</f>
        <v>-2.2817514938342756</v>
      </c>
      <c r="P1691" s="7">
        <f>Table1[[#This Row],[NV_MA-1]]*$M$3</f>
        <v>53700612656.26667</v>
      </c>
    </row>
    <row r="1692" spans="1:16" x14ac:dyDescent="0.2">
      <c r="A1692" s="2">
        <v>42001</v>
      </c>
      <c r="B1692" s="3">
        <v>4330272746.4834003</v>
      </c>
      <c r="C1692" s="3">
        <f t="shared" si="156"/>
        <v>4721835543.178771</v>
      </c>
      <c r="D1692" s="4">
        <f>LN(Table1[[#This Row],[NV]])</f>
        <v>22.188896366927004</v>
      </c>
      <c r="E1692" s="5">
        <v>263683</v>
      </c>
      <c r="F1692" s="5">
        <f t="shared" si="157"/>
        <v>69528724489</v>
      </c>
      <c r="G1692" s="8">
        <f t="shared" si="158"/>
        <v>53481115028.166664</v>
      </c>
      <c r="H1692" s="5">
        <f t="shared" si="159"/>
        <v>3291423.8129890747</v>
      </c>
      <c r="I1692" s="5">
        <f t="shared" si="160"/>
        <v>2834108.3485486372</v>
      </c>
      <c r="J1692" s="5">
        <f>Table1[[#This Row],[DAA 
(n)]]^1.5</f>
        <v>135401413.06291068</v>
      </c>
      <c r="K1692" s="5">
        <f t="shared" si="161"/>
        <v>110568987.20218836</v>
      </c>
      <c r="L1692" s="7">
        <f>LN(Table1[[#This Row],[NV]]/Table1[[#This Row],[NV_MA-1]])</f>
        <v>-2.5136980714779629</v>
      </c>
      <c r="M1692" s="7">
        <f>LN(Table1[[#This Row],[NV]]/Table1[[#This Row],[NV_MA-2]])</f>
        <v>7.3316584367565136</v>
      </c>
      <c r="N1692" s="4">
        <f>LN(Table1[[#This Row],[NV]]/Table1[[#This Row],[NV_MA-3]])</f>
        <v>3.6677461642388445</v>
      </c>
      <c r="O1692" s="7">
        <f>LN(Table1[[#This Row],[NV]]/Table1[[#This Row],[Metcalfe
NV ~ n^2]])</f>
        <v>-2.7761094392044088</v>
      </c>
      <c r="P1692" s="7">
        <f>Table1[[#This Row],[NV_MA-1]]*$M$3</f>
        <v>53481115028.166664</v>
      </c>
    </row>
    <row r="1693" spans="1:16" x14ac:dyDescent="0.2">
      <c r="A1693" s="2">
        <v>42000</v>
      </c>
      <c r="B1693" s="3">
        <v>4314703858.0349398</v>
      </c>
      <c r="C1693" s="3">
        <f t="shared" si="156"/>
        <v>4748221446.1952829</v>
      </c>
      <c r="D1693" s="4">
        <f>LN(Table1[[#This Row],[NV]])</f>
        <v>22.185294528311985</v>
      </c>
      <c r="E1693" s="5">
        <v>210729</v>
      </c>
      <c r="F1693" s="5">
        <f t="shared" si="157"/>
        <v>44406711441</v>
      </c>
      <c r="G1693" s="8">
        <f t="shared" si="158"/>
        <v>52616432654.666664</v>
      </c>
      <c r="H1693" s="5">
        <f t="shared" si="159"/>
        <v>2583185.2488992643</v>
      </c>
      <c r="I1693" s="5">
        <f t="shared" si="160"/>
        <v>2809638.465116939</v>
      </c>
      <c r="J1693" s="5">
        <f>Table1[[#This Row],[DAA 
(n)]]^1.5</f>
        <v>96735628.882281363</v>
      </c>
      <c r="K1693" s="5">
        <f t="shared" si="161"/>
        <v>109235450.98798208</v>
      </c>
      <c r="L1693" s="7">
        <f>LN(Table1[[#This Row],[NV]]/Table1[[#This Row],[NV_MA-1]])</f>
        <v>-2.500999787472304</v>
      </c>
      <c r="M1693" s="7">
        <f>LN(Table1[[#This Row],[NV]]/Table1[[#This Row],[NV_MA-2]])</f>
        <v>7.3367281553802117</v>
      </c>
      <c r="N1693" s="4">
        <f>LN(Table1[[#This Row],[NV]]/Table1[[#This Row],[NV_MA-3]])</f>
        <v>3.676278316974873</v>
      </c>
      <c r="O1693" s="7">
        <f>LN(Table1[[#This Row],[NV]]/Table1[[#This Row],[Metcalfe
NV ~ n^2]])</f>
        <v>-2.3313619252303779</v>
      </c>
      <c r="P1693" s="7">
        <f>Table1[[#This Row],[NV_MA-1]]*$M$3</f>
        <v>52616432654.666664</v>
      </c>
    </row>
    <row r="1694" spans="1:16" x14ac:dyDescent="0.2">
      <c r="A1694" s="2">
        <v>41999</v>
      </c>
      <c r="B1694" s="3">
        <v>4494277461.7876101</v>
      </c>
      <c r="C1694" s="3">
        <f t="shared" si="156"/>
        <v>4771487146.5688829</v>
      </c>
      <c r="D1694" s="4">
        <f>LN(Table1[[#This Row],[NV]])</f>
        <v>22.226070749299367</v>
      </c>
      <c r="E1694" s="5">
        <v>192091</v>
      </c>
      <c r="F1694" s="5">
        <f t="shared" si="157"/>
        <v>36898952281</v>
      </c>
      <c r="G1694" s="8">
        <f t="shared" si="158"/>
        <v>52582005396.5</v>
      </c>
      <c r="H1694" s="5">
        <f t="shared" si="159"/>
        <v>2336926.1843648441</v>
      </c>
      <c r="I1694" s="5">
        <f t="shared" si="160"/>
        <v>2808549.5549376463</v>
      </c>
      <c r="J1694" s="5">
        <f>Table1[[#This Row],[DAA 
(n)]]^1.5</f>
        <v>84190003.222529516</v>
      </c>
      <c r="K1694" s="5">
        <f t="shared" si="161"/>
        <v>109179038.57358733</v>
      </c>
      <c r="L1694" s="7">
        <f>LN(Table1[[#This Row],[NV]]/Table1[[#This Row],[NV_MA-1]])</f>
        <v>-2.4595690461320827</v>
      </c>
      <c r="M1694" s="7">
        <f>LN(Table1[[#This Row],[NV]]/Table1[[#This Row],[NV_MA-2]])</f>
        <v>7.3778920138724411</v>
      </c>
      <c r="N1694" s="4">
        <f>LN(Table1[[#This Row],[NV]]/Table1[[#This Row],[NV_MA-3]])</f>
        <v>3.717571100904232</v>
      </c>
      <c r="O1694" s="7">
        <f>LN(Table1[[#This Row],[NV]]/Table1[[#This Row],[Metcalfe
NV ~ n^2]])</f>
        <v>-2.1053782448215879</v>
      </c>
      <c r="P1694" s="7">
        <f>Table1[[#This Row],[NV_MA-1]]*$M$3</f>
        <v>52582005396.5</v>
      </c>
    </row>
    <row r="1695" spans="1:16" x14ac:dyDescent="0.2">
      <c r="A1695" s="2">
        <v>41998</v>
      </c>
      <c r="B1695" s="3">
        <v>4353624220.1453896</v>
      </c>
      <c r="C1695" s="3">
        <f t="shared" si="156"/>
        <v>4787659933.6114521</v>
      </c>
      <c r="D1695" s="4">
        <f>LN(Table1[[#This Row],[NV]])</f>
        <v>22.194274489223229</v>
      </c>
      <c r="E1695" s="5">
        <v>166473</v>
      </c>
      <c r="F1695" s="5">
        <f t="shared" si="157"/>
        <v>27713259729</v>
      </c>
      <c r="G1695" s="8">
        <f t="shared" si="158"/>
        <v>52758455202.599998</v>
      </c>
      <c r="H1695" s="5">
        <f t="shared" si="159"/>
        <v>2001436.3608924593</v>
      </c>
      <c r="I1695" s="5">
        <f t="shared" si="160"/>
        <v>2814408.8633215078</v>
      </c>
      <c r="J1695" s="5">
        <f>Table1[[#This Row],[DAA 
(n)]]^1.5</f>
        <v>67922820.07444784</v>
      </c>
      <c r="K1695" s="5">
        <f t="shared" si="161"/>
        <v>109475869.47540262</v>
      </c>
      <c r="L1695" s="7">
        <f>LN(Table1[[#This Row],[NV]]/Table1[[#This Row],[NV_MA-1]])</f>
        <v>-2.4947153954355228</v>
      </c>
      <c r="M1695" s="7">
        <f>LN(Table1[[#This Row],[NV]]/Table1[[#This Row],[NV_MA-2]])</f>
        <v>7.3440116869870664</v>
      </c>
      <c r="N1695" s="4">
        <f>LN(Table1[[#This Row],[NV]]/Table1[[#This Row],[NV_MA-3]])</f>
        <v>3.6830597763751043</v>
      </c>
      <c r="O1695" s="7">
        <f>LN(Table1[[#This Row],[NV]]/Table1[[#This Row],[Metcalfe
NV ~ n^2]])</f>
        <v>-1.850902336958306</v>
      </c>
      <c r="P1695" s="7">
        <f>Table1[[#This Row],[NV_MA-1]]*$M$3</f>
        <v>52758455202.599998</v>
      </c>
    </row>
    <row r="1696" spans="1:16" x14ac:dyDescent="0.2">
      <c r="A1696" s="2">
        <v>41997</v>
      </c>
      <c r="B1696" s="3">
        <v>4407433219.5887804</v>
      </c>
      <c r="C1696" s="3">
        <f t="shared" si="156"/>
        <v>4812629544.6297426</v>
      </c>
      <c r="D1696" s="4">
        <f>LN(Table1[[#This Row],[NV]])</f>
        <v>22.206558320581816</v>
      </c>
      <c r="E1696" s="5">
        <v>186732</v>
      </c>
      <c r="F1696" s="5">
        <f t="shared" si="157"/>
        <v>34868839824</v>
      </c>
      <c r="G1696" s="8">
        <f t="shared" si="158"/>
        <v>53221499104.433334</v>
      </c>
      <c r="H1696" s="5">
        <f t="shared" si="159"/>
        <v>2266446.525131972</v>
      </c>
      <c r="I1696" s="5">
        <f t="shared" si="160"/>
        <v>2830817.9257274461</v>
      </c>
      <c r="J1696" s="5">
        <f>Table1[[#This Row],[DAA 
(n)]]^1.5</f>
        <v>80691562.124023616</v>
      </c>
      <c r="K1696" s="5">
        <f t="shared" si="161"/>
        <v>110282455.58864386</v>
      </c>
      <c r="L1696" s="7">
        <f>LN(Table1[[#This Row],[NV]]/Table1[[#This Row],[NV_MA-1]])</f>
        <v>-2.49116994958269</v>
      </c>
      <c r="M1696" s="7">
        <f>LN(Table1[[#This Row],[NV]]/Table1[[#This Row],[NV_MA-2]])</f>
        <v>7.3504820730288634</v>
      </c>
      <c r="N1696" s="4">
        <f>LN(Table1[[#This Row],[NV]]/Table1[[#This Row],[NV_MA-3]])</f>
        <v>3.6880029098559866</v>
      </c>
      <c r="O1696" s="7">
        <f>LN(Table1[[#This Row],[NV]]/Table1[[#This Row],[Metcalfe
NV ~ n^2]])</f>
        <v>-2.0683011050332047</v>
      </c>
      <c r="P1696" s="7">
        <f>Table1[[#This Row],[NV_MA-1]]*$M$3</f>
        <v>53221499104.433334</v>
      </c>
    </row>
    <row r="1697" spans="1:16" x14ac:dyDescent="0.2">
      <c r="A1697" s="2">
        <v>41996</v>
      </c>
      <c r="B1697" s="3">
        <v>4584226091.3290005</v>
      </c>
      <c r="C1697" s="3">
        <f t="shared" si="156"/>
        <v>4835830503.4300499</v>
      </c>
      <c r="D1697" s="4">
        <f>LN(Table1[[#This Row],[NV]])</f>
        <v>22.245887136985719</v>
      </c>
      <c r="E1697" s="5">
        <v>244340</v>
      </c>
      <c r="F1697" s="5">
        <f t="shared" si="157"/>
        <v>59702035600</v>
      </c>
      <c r="G1697" s="8">
        <f t="shared" si="158"/>
        <v>53555783513.633331</v>
      </c>
      <c r="H1697" s="5">
        <f t="shared" si="159"/>
        <v>3031359.2458099304</v>
      </c>
      <c r="I1697" s="5">
        <f t="shared" si="160"/>
        <v>2841889.0869012624</v>
      </c>
      <c r="J1697" s="5">
        <f>Table1[[#This Row],[DAA 
(n)]]^1.5</f>
        <v>120779118.13928755</v>
      </c>
      <c r="K1697" s="5">
        <f t="shared" si="161"/>
        <v>110843942.46931407</v>
      </c>
      <c r="L1697" s="7">
        <f>LN(Table1[[#This Row],[NV]]/Table1[[#This Row],[NV_MA-1]])</f>
        <v>-2.4581024931446462</v>
      </c>
      <c r="M1697" s="7">
        <f>LN(Table1[[#This Row],[NV]]/Table1[[#This Row],[NV_MA-2]])</f>
        <v>7.385907576532694</v>
      </c>
      <c r="N1697" s="4">
        <f>LN(Table1[[#This Row],[NV]]/Table1[[#This Row],[NV_MA-3]])</f>
        <v>3.7222532906470116</v>
      </c>
      <c r="O1697" s="7">
        <f>LN(Table1[[#This Row],[NV]]/Table1[[#This Row],[Metcalfe
NV ~ n^2]])</f>
        <v>-2.5667448169303841</v>
      </c>
      <c r="P1697" s="7">
        <f>Table1[[#This Row],[NV_MA-1]]*$M$3</f>
        <v>53555783513.633331</v>
      </c>
    </row>
    <row r="1698" spans="1:16" x14ac:dyDescent="0.2">
      <c r="A1698" s="2">
        <v>41995</v>
      </c>
      <c r="B1698" s="3">
        <v>4525126532.8886499</v>
      </c>
      <c r="C1698" s="3">
        <f t="shared" si="156"/>
        <v>4848928228.1342583</v>
      </c>
      <c r="D1698" s="4">
        <f>LN(Table1[[#This Row],[NV]])</f>
        <v>22.232911376776656</v>
      </c>
      <c r="E1698" s="5">
        <v>260678</v>
      </c>
      <c r="F1698" s="5">
        <f t="shared" si="157"/>
        <v>67953019684</v>
      </c>
      <c r="G1698" s="8">
        <f t="shared" si="158"/>
        <v>53638977861.133331</v>
      </c>
      <c r="H1698" s="5">
        <f t="shared" si="159"/>
        <v>3250926.0800646571</v>
      </c>
      <c r="I1698" s="5">
        <f t="shared" si="160"/>
        <v>2844149.7822427065</v>
      </c>
      <c r="J1698" s="5">
        <f>Table1[[#This Row],[DAA 
(n)]]^1.5</f>
        <v>133093415.55909441</v>
      </c>
      <c r="K1698" s="5">
        <f t="shared" si="161"/>
        <v>110969522.68565693</v>
      </c>
      <c r="L1698" s="7">
        <f>LN(Table1[[#This Row],[NV]]/Table1[[#This Row],[NV_MA-1]])</f>
        <v>-2.4726304628672469</v>
      </c>
      <c r="M1698" s="7">
        <f>LN(Table1[[#This Row],[NV]]/Table1[[#This Row],[NV_MA-2]])</f>
        <v>7.3721366422094237</v>
      </c>
      <c r="N1698" s="4">
        <f>LN(Table1[[#This Row],[NV]]/Table1[[#This Row],[NV_MA-3]])</f>
        <v>3.7081452256008882</v>
      </c>
      <c r="O1698" s="7">
        <f>LN(Table1[[#This Row],[NV]]/Table1[[#This Row],[Metcalfe
NV ~ n^2]])</f>
        <v>-2.7091710395734552</v>
      </c>
      <c r="P1698" s="7">
        <f>Table1[[#This Row],[NV_MA-1]]*$M$3</f>
        <v>53638977861.133331</v>
      </c>
    </row>
    <row r="1699" spans="1:16" x14ac:dyDescent="0.2">
      <c r="A1699" s="2">
        <v>41994</v>
      </c>
      <c r="B1699" s="3">
        <v>4375857072.6002398</v>
      </c>
      <c r="C1699" s="3">
        <f t="shared" si="156"/>
        <v>4857321343.4471436</v>
      </c>
      <c r="D1699" s="4">
        <f>LN(Table1[[#This Row],[NV]])</f>
        <v>22.199368239878265</v>
      </c>
      <c r="E1699" s="5">
        <v>237992</v>
      </c>
      <c r="F1699" s="5">
        <f t="shared" si="157"/>
        <v>56640192064</v>
      </c>
      <c r="G1699" s="8">
        <f t="shared" si="158"/>
        <v>52455449777.033333</v>
      </c>
      <c r="H1699" s="5">
        <f t="shared" si="159"/>
        <v>2946339.1366583938</v>
      </c>
      <c r="I1699" s="5">
        <f t="shared" si="160"/>
        <v>2808447.060384681</v>
      </c>
      <c r="J1699" s="5">
        <f>Table1[[#This Row],[DAA 
(n)]]^1.5</f>
        <v>116103025.75598736</v>
      </c>
      <c r="K1699" s="5">
        <f t="shared" si="161"/>
        <v>109081439.34782489</v>
      </c>
      <c r="L1699" s="7">
        <f>LN(Table1[[#This Row],[NV]]/Table1[[#This Row],[NV_MA-1]])</f>
        <v>-2.483861830746021</v>
      </c>
      <c r="M1699" s="7">
        <f>LN(Table1[[#This Row],[NV]]/Table1[[#This Row],[NV_MA-2]])</f>
        <v>7.3512259988842139</v>
      </c>
      <c r="N1699" s="4">
        <f>LN(Table1[[#This Row],[NV]]/Table1[[#This Row],[NV_MA-3]])</f>
        <v>3.6917629286823974</v>
      </c>
      <c r="O1699" s="7">
        <f>LN(Table1[[#This Row],[NV]]/Table1[[#This Row],[Metcalfe
NV ~ n^2]])</f>
        <v>-2.5606164374083145</v>
      </c>
      <c r="P1699" s="7">
        <f>Table1[[#This Row],[NV_MA-1]]*$M$3</f>
        <v>52455449777.033333</v>
      </c>
    </row>
    <row r="1700" spans="1:16" x14ac:dyDescent="0.2">
      <c r="A1700" s="2">
        <v>41993</v>
      </c>
      <c r="B1700" s="3">
        <v>4498454597.0755701</v>
      </c>
      <c r="C1700" s="3">
        <f t="shared" si="156"/>
        <v>4869643181.6899176</v>
      </c>
      <c r="D1700" s="4">
        <f>LN(Table1[[#This Row],[NV]])</f>
        <v>22.226999751867449</v>
      </c>
      <c r="E1700" s="5">
        <v>251036</v>
      </c>
      <c r="F1700" s="5">
        <f t="shared" si="157"/>
        <v>63019073296</v>
      </c>
      <c r="G1700" s="8">
        <f t="shared" si="158"/>
        <v>51859212447.033333</v>
      </c>
      <c r="H1700" s="5">
        <f t="shared" si="159"/>
        <v>3121218.8608239959</v>
      </c>
      <c r="I1700" s="5">
        <f t="shared" si="160"/>
        <v>2790227.2844804595</v>
      </c>
      <c r="J1700" s="5">
        <f>Table1[[#This Row],[DAA 
(n)]]^1.5</f>
        <v>125777804.41689491</v>
      </c>
      <c r="K1700" s="5">
        <f t="shared" si="161"/>
        <v>108122781.86559193</v>
      </c>
      <c r="L1700" s="7">
        <f>LN(Table1[[#This Row],[NV]]/Table1[[#This Row],[NV_MA-1]])</f>
        <v>-2.444798678939061</v>
      </c>
      <c r="M1700" s="7">
        <f>LN(Table1[[#This Row],[NV]]/Table1[[#This Row],[NV_MA-2]])</f>
        <v>7.3853661374164208</v>
      </c>
      <c r="N1700" s="4">
        <f>LN(Table1[[#This Row],[NV]]/Table1[[#This Row],[NV_MA-3]])</f>
        <v>3.7282217433994371</v>
      </c>
      <c r="O1700" s="7">
        <f>LN(Table1[[#This Row],[NV]]/Table1[[#This Row],[Metcalfe
NV ~ n^2]])</f>
        <v>-2.6397035163808975</v>
      </c>
      <c r="P1700" s="7">
        <f>Table1[[#This Row],[NV_MA-1]]*$M$3</f>
        <v>51859212447.033333</v>
      </c>
    </row>
    <row r="1701" spans="1:16" x14ac:dyDescent="0.2">
      <c r="A1701" s="2">
        <v>41992</v>
      </c>
      <c r="B1701" s="3">
        <v>4336255009.0482903</v>
      </c>
      <c r="C1701" s="3">
        <f t="shared" si="156"/>
        <v>4880620164.6233788</v>
      </c>
      <c r="D1701" s="4">
        <f>LN(Table1[[#This Row],[NV]])</f>
        <v>22.190276911404279</v>
      </c>
      <c r="E1701" s="5">
        <v>223509</v>
      </c>
      <c r="F1701" s="5">
        <f t="shared" si="157"/>
        <v>49956273081</v>
      </c>
      <c r="G1701" s="8">
        <f t="shared" si="158"/>
        <v>51153498586.800003</v>
      </c>
      <c r="H1701" s="5">
        <f t="shared" si="159"/>
        <v>2753006.6105749356</v>
      </c>
      <c r="I1701" s="5">
        <f t="shared" si="160"/>
        <v>2769572.6029253425</v>
      </c>
      <c r="J1701" s="5">
        <f>Table1[[#This Row],[DAA 
(n)]]^1.5</f>
        <v>105667765.37838419</v>
      </c>
      <c r="K1701" s="5">
        <f t="shared" si="161"/>
        <v>107014314.36414474</v>
      </c>
      <c r="L1701" s="7">
        <f>LN(Table1[[#This Row],[NV]]/Table1[[#This Row],[NV_MA-1]])</f>
        <v>-2.4678198141696082</v>
      </c>
      <c r="M1701" s="7">
        <f>LN(Table1[[#This Row],[NV]]/Table1[[#This Row],[NV_MA-2]])</f>
        <v>7.3560733401182512</v>
      </c>
      <c r="N1701" s="4">
        <f>LN(Table1[[#This Row],[NV]]/Table1[[#This Row],[NV_MA-3]])</f>
        <v>3.7018037488215674</v>
      </c>
      <c r="O1701" s="7">
        <f>LN(Table1[[#This Row],[NV]]/Table1[[#This Row],[Metcalfe
NV ~ n^2]])</f>
        <v>-2.44413700995849</v>
      </c>
      <c r="P1701" s="7">
        <f>Table1[[#This Row],[NV_MA-1]]*$M$3</f>
        <v>51153498586.800003</v>
      </c>
    </row>
    <row r="1702" spans="1:16" x14ac:dyDescent="0.2">
      <c r="A1702" s="2">
        <v>41991</v>
      </c>
      <c r="B1702" s="3">
        <v>4270715212.2533598</v>
      </c>
      <c r="C1702" s="3">
        <f t="shared" si="156"/>
        <v>4906249365.5528355</v>
      </c>
      <c r="D1702" s="4">
        <f>LN(Table1[[#This Row],[NV]])</f>
        <v>22.175047147175725</v>
      </c>
      <c r="E1702" s="5">
        <v>238736</v>
      </c>
      <c r="F1702" s="5">
        <f t="shared" si="157"/>
        <v>56994877696</v>
      </c>
      <c r="G1702" s="8">
        <f t="shared" si="158"/>
        <v>50990892279.300003</v>
      </c>
      <c r="H1702" s="5">
        <f t="shared" si="159"/>
        <v>2956295.0126782483</v>
      </c>
      <c r="I1702" s="5">
        <f t="shared" si="160"/>
        <v>2764613.4551294497</v>
      </c>
      <c r="J1702" s="5">
        <f>Table1[[#This Row],[DAA 
(n)]]^1.5</f>
        <v>116647885.19999951</v>
      </c>
      <c r="K1702" s="5">
        <f t="shared" si="161"/>
        <v>106753070.77455501</v>
      </c>
      <c r="L1702" s="7">
        <f>LN(Table1[[#This Row],[NV]]/Table1[[#This Row],[NV_MA-1]])</f>
        <v>-2.4798657237883899</v>
      </c>
      <c r="M1702" s="7">
        <f>LN(Table1[[#This Row],[NV]]/Table1[[#This Row],[NV_MA-2]])</f>
        <v>7.34263576323983</v>
      </c>
      <c r="N1702" s="4">
        <f>LN(Table1[[#This Row],[NV]]/Table1[[#This Row],[NV_MA-3]])</f>
        <v>3.6890181714784642</v>
      </c>
      <c r="O1702" s="7">
        <f>LN(Table1[[#This Row],[NV]]/Table1[[#This Row],[Metcalfe
NV ~ n^2]])</f>
        <v>-2.5911800885846819</v>
      </c>
      <c r="P1702" s="7">
        <f>Table1[[#This Row],[NV_MA-1]]*$M$3</f>
        <v>50990892279.300003</v>
      </c>
    </row>
    <row r="1703" spans="1:16" x14ac:dyDescent="0.2">
      <c r="A1703" s="2">
        <v>41990</v>
      </c>
      <c r="B1703" s="3">
        <v>4362121917.4762297</v>
      </c>
      <c r="C1703" s="3">
        <f t="shared" si="156"/>
        <v>4932338694.018136</v>
      </c>
      <c r="D1703" s="4">
        <f>LN(Table1[[#This Row],[NV]])</f>
        <v>22.196224454238106</v>
      </c>
      <c r="E1703" s="5">
        <v>242691</v>
      </c>
      <c r="F1703" s="5">
        <f t="shared" si="157"/>
        <v>58898921481</v>
      </c>
      <c r="G1703" s="8">
        <f t="shared" si="158"/>
        <v>50542821964.400002</v>
      </c>
      <c r="H1703" s="5">
        <f t="shared" si="159"/>
        <v>3009257.8077035053</v>
      </c>
      <c r="I1703" s="5">
        <f t="shared" si="160"/>
        <v>2751276.9933757908</v>
      </c>
      <c r="J1703" s="5">
        <f>Table1[[#This Row],[DAA 
(n)]]^1.5</f>
        <v>119558513.51177512</v>
      </c>
      <c r="K1703" s="5">
        <f t="shared" si="161"/>
        <v>106042710.4336168</v>
      </c>
      <c r="L1703" s="7">
        <f>LN(Table1[[#This Row],[NV]]/Table1[[#This Row],[NV_MA-1]])</f>
        <v>-2.4498623193659972</v>
      </c>
      <c r="M1703" s="7">
        <f>LN(Table1[[#This Row],[NV]]/Table1[[#This Row],[NV_MA-2]])</f>
        <v>7.3686487311501017</v>
      </c>
      <c r="N1703" s="4">
        <f>LN(Table1[[#This Row],[NV]]/Table1[[#This Row],[NV_MA-3]])</f>
        <v>3.7168719546966762</v>
      </c>
      <c r="O1703" s="7">
        <f>LN(Table1[[#This Row],[NV]]/Table1[[#This Row],[Metcalfe
NV ~ n^2]])</f>
        <v>-2.6028641621795208</v>
      </c>
      <c r="P1703" s="7">
        <f>Table1[[#This Row],[NV_MA-1]]*$M$3</f>
        <v>50542821964.400002</v>
      </c>
    </row>
    <row r="1704" spans="1:16" x14ac:dyDescent="0.2">
      <c r="A1704" s="2">
        <v>41989</v>
      </c>
      <c r="B1704" s="3">
        <v>4474321674.2399397</v>
      </c>
      <c r="C1704" s="3">
        <f t="shared" si="156"/>
        <v>4961466254.4483423</v>
      </c>
      <c r="D1704" s="4">
        <f>LN(Table1[[#This Row],[NV]])</f>
        <v>22.221620596008211</v>
      </c>
      <c r="E1704" s="5">
        <v>252332</v>
      </c>
      <c r="F1704" s="5">
        <f t="shared" si="157"/>
        <v>63671438224</v>
      </c>
      <c r="G1704" s="8">
        <f t="shared" si="158"/>
        <v>50099957887.833336</v>
      </c>
      <c r="H1704" s="5">
        <f t="shared" si="159"/>
        <v>3138631.824168487</v>
      </c>
      <c r="I1704" s="5">
        <f t="shared" si="160"/>
        <v>2738331.6587259616</v>
      </c>
      <c r="J1704" s="5">
        <f>Table1[[#This Row],[DAA 
(n)]]^1.5</f>
        <v>126753072.34910847</v>
      </c>
      <c r="K1704" s="5">
        <f t="shared" si="161"/>
        <v>105347421.49313667</v>
      </c>
      <c r="L1704" s="7">
        <f>LN(Table1[[#This Row],[NV]]/Table1[[#This Row],[NV_MA-1]])</f>
        <v>-2.4156654084664582</v>
      </c>
      <c r="M1704" s="7">
        <f>LN(Table1[[#This Row],[NV]]/Table1[[#This Row],[NV_MA-2]])</f>
        <v>7.3987611867655589</v>
      </c>
      <c r="N1704" s="4">
        <f>LN(Table1[[#This Row],[NV]]/Table1[[#This Row],[NV_MA-3]])</f>
        <v>3.7488463737160833</v>
      </c>
      <c r="O1704" s="7">
        <f>LN(Table1[[#This Row],[NV]]/Table1[[#This Row],[Metcalfe
NV ~ n^2]])</f>
        <v>-2.6553813234351171</v>
      </c>
      <c r="P1704" s="7">
        <f>Table1[[#This Row],[NV_MA-1]]*$M$3</f>
        <v>50099957887.833336</v>
      </c>
    </row>
    <row r="1705" spans="1:16" x14ac:dyDescent="0.2">
      <c r="A1705" s="2">
        <v>41988</v>
      </c>
      <c r="B1705" s="3">
        <v>4724725483.7539797</v>
      </c>
      <c r="C1705" s="3">
        <f t="shared" si="156"/>
        <v>4987933546.2622185</v>
      </c>
      <c r="D1705" s="4">
        <f>LN(Table1[[#This Row],[NV]])</f>
        <v>22.276075297527917</v>
      </c>
      <c r="E1705" s="5">
        <v>248144</v>
      </c>
      <c r="F1705" s="5">
        <f t="shared" si="157"/>
        <v>61575444736</v>
      </c>
      <c r="G1705" s="8">
        <f t="shared" si="158"/>
        <v>50045604827.033333</v>
      </c>
      <c r="H1705" s="5">
        <f t="shared" si="159"/>
        <v>3082386.3305344693</v>
      </c>
      <c r="I1705" s="5">
        <f t="shared" si="160"/>
        <v>2736875.6267600227</v>
      </c>
      <c r="J1705" s="5">
        <f>Table1[[#This Row],[DAA 
(n)]]^1.5</f>
        <v>123610586.75764817</v>
      </c>
      <c r="K1705" s="5">
        <f t="shared" si="161"/>
        <v>105266006.92116246</v>
      </c>
      <c r="L1705" s="7">
        <f>LN(Table1[[#This Row],[NV]]/Table1[[#This Row],[NV_MA-1]])</f>
        <v>-2.3601252256800143</v>
      </c>
      <c r="M1705" s="7">
        <f>LN(Table1[[#This Row],[NV]]/Table1[[#This Row],[NV_MA-2]])</f>
        <v>7.4537477519844266</v>
      </c>
      <c r="N1705" s="4">
        <f>LN(Table1[[#This Row],[NV]]/Table1[[#This Row],[NV_MA-3]])</f>
        <v>3.804074193803229</v>
      </c>
      <c r="O1705" s="7">
        <f>LN(Table1[[#This Row],[NV]]/Table1[[#This Row],[Metcalfe
NV ~ n^2]])</f>
        <v>-2.5674537060705509</v>
      </c>
      <c r="P1705" s="7">
        <f>Table1[[#This Row],[NV_MA-1]]*$M$3</f>
        <v>50045604827.033333</v>
      </c>
    </row>
    <row r="1706" spans="1:16" x14ac:dyDescent="0.2">
      <c r="A1706" s="2">
        <v>41987</v>
      </c>
      <c r="B1706" s="3">
        <v>4845769566.8261805</v>
      </c>
      <c r="C1706" s="3">
        <f t="shared" si="156"/>
        <v>5000607691.2147627</v>
      </c>
      <c r="D1706" s="4">
        <f>LN(Table1[[#This Row],[NV]])</f>
        <v>22.301371906998053</v>
      </c>
      <c r="E1706" s="5">
        <v>284878</v>
      </c>
      <c r="F1706" s="5">
        <f t="shared" si="157"/>
        <v>81155474884</v>
      </c>
      <c r="G1706" s="8">
        <f t="shared" si="158"/>
        <v>49005401196.633331</v>
      </c>
      <c r="H1706" s="5">
        <f t="shared" si="159"/>
        <v>3578015.3471784536</v>
      </c>
      <c r="I1706" s="5">
        <f t="shared" si="160"/>
        <v>2704233.654146411</v>
      </c>
      <c r="J1706" s="5">
        <f>Table1[[#This Row],[DAA 
(n)]]^1.5</f>
        <v>152050680.28129378</v>
      </c>
      <c r="K1706" s="5">
        <f t="shared" si="161"/>
        <v>103570617.58346339</v>
      </c>
      <c r="L1706" s="7">
        <f>LN(Table1[[#This Row],[NV]]/Table1[[#This Row],[NV_MA-1]])</f>
        <v>-2.3138244504869898</v>
      </c>
      <c r="M1706" s="7">
        <f>LN(Table1[[#This Row],[NV]]/Table1[[#This Row],[NV_MA-2]])</f>
        <v>7.4910427840291343</v>
      </c>
      <c r="N1706" s="4">
        <f>LN(Table1[[#This Row],[NV]]/Table1[[#This Row],[NV_MA-3]])</f>
        <v>3.8456076734937041</v>
      </c>
      <c r="O1706" s="7">
        <f>LN(Table1[[#This Row],[NV]]/Table1[[#This Row],[Metcalfe
NV ~ n^2]])</f>
        <v>-2.8182606878562577</v>
      </c>
      <c r="P1706" s="7">
        <f>Table1[[#This Row],[NV_MA-1]]*$M$3</f>
        <v>49005401196.633331</v>
      </c>
    </row>
    <row r="1707" spans="1:16" x14ac:dyDescent="0.2">
      <c r="A1707" s="2">
        <v>41986</v>
      </c>
      <c r="B1707" s="3">
        <v>4751499086.5724201</v>
      </c>
      <c r="C1707" s="3">
        <f t="shared" si="156"/>
        <v>5018113085.5203896</v>
      </c>
      <c r="D1707" s="4">
        <f>LN(Table1[[#This Row],[NV]])</f>
        <v>22.281726002375791</v>
      </c>
      <c r="E1707" s="5">
        <v>180986</v>
      </c>
      <c r="F1707" s="5">
        <f t="shared" si="157"/>
        <v>32755932196</v>
      </c>
      <c r="G1707" s="8">
        <f t="shared" si="158"/>
        <v>47964176388</v>
      </c>
      <c r="H1707" s="5">
        <f t="shared" si="159"/>
        <v>2191048.1811639881</v>
      </c>
      <c r="I1707" s="5">
        <f t="shared" si="160"/>
        <v>2676696.075273023</v>
      </c>
      <c r="J1707" s="5">
        <f>Table1[[#This Row],[DAA 
(n)]]^1.5</f>
        <v>76995877.450843185</v>
      </c>
      <c r="K1707" s="5">
        <f t="shared" si="161"/>
        <v>102022534.9835903</v>
      </c>
      <c r="L1707" s="7">
        <f>LN(Table1[[#This Row],[NV]]/Table1[[#This Row],[NV_MA-1]])</f>
        <v>-2.3119942415891774</v>
      </c>
      <c r="M1707" s="7">
        <f>LN(Table1[[#This Row],[NV]]/Table1[[#This Row],[NV_MA-2]])</f>
        <v>7.4816322181552763</v>
      </c>
      <c r="N1707" s="4">
        <f>LN(Table1[[#This Row],[NV]]/Table1[[#This Row],[NV_MA-3]])</f>
        <v>3.8410217243172808</v>
      </c>
      <c r="O1707" s="7">
        <f>LN(Table1[[#This Row],[NV]]/Table1[[#This Row],[Metcalfe
NV ~ n^2]])</f>
        <v>-1.9306239160045073</v>
      </c>
      <c r="P1707" s="7">
        <f>Table1[[#This Row],[NV_MA-1]]*$M$3</f>
        <v>47964176388</v>
      </c>
    </row>
    <row r="1708" spans="1:16" x14ac:dyDescent="0.2">
      <c r="A1708" s="2">
        <v>41985</v>
      </c>
      <c r="B1708" s="3">
        <v>4803918508.2644396</v>
      </c>
      <c r="C1708" s="3">
        <f t="shared" si="156"/>
        <v>5049554585.3041897</v>
      </c>
      <c r="D1708" s="4">
        <f>LN(Table1[[#This Row],[NV]])</f>
        <v>22.292697777711453</v>
      </c>
      <c r="E1708" s="5">
        <v>217065</v>
      </c>
      <c r="F1708" s="5">
        <f t="shared" si="157"/>
        <v>47117214225</v>
      </c>
      <c r="G1708" s="8">
        <f t="shared" si="158"/>
        <v>48387183273.5</v>
      </c>
      <c r="H1708" s="5">
        <f t="shared" si="159"/>
        <v>2667284.3284125687</v>
      </c>
      <c r="I1708" s="5">
        <f t="shared" si="160"/>
        <v>2690851.4319071826</v>
      </c>
      <c r="J1708" s="5">
        <f>Table1[[#This Row],[DAA 
(n)]]^1.5</f>
        <v>101131093.66436037</v>
      </c>
      <c r="K1708" s="5">
        <f t="shared" si="161"/>
        <v>102736969.90706898</v>
      </c>
      <c r="L1708" s="7">
        <f>LN(Table1[[#This Row],[NV]]/Table1[[#This Row],[NV_MA-1]])</f>
        <v>-2.3098030294908498</v>
      </c>
      <c r="M1708" s="7">
        <f>LN(Table1[[#This Row],[NV]]/Table1[[#This Row],[NV_MA-2]])</f>
        <v>7.4873295587768922</v>
      </c>
      <c r="N1708" s="4">
        <f>LN(Table1[[#This Row],[NV]]/Table1[[#This Row],[NV_MA-3]])</f>
        <v>3.8450151879688592</v>
      </c>
      <c r="O1708" s="7">
        <f>LN(Table1[[#This Row],[NV]]/Table1[[#This Row],[Metcalfe
NV ~ n^2]])</f>
        <v>-2.2832064759689534</v>
      </c>
      <c r="P1708" s="7">
        <f>Table1[[#This Row],[NV_MA-1]]*$M$3</f>
        <v>48387183273.5</v>
      </c>
    </row>
    <row r="1709" spans="1:16" x14ac:dyDescent="0.2">
      <c r="A1709" s="2">
        <v>41984</v>
      </c>
      <c r="B1709" s="3">
        <v>4740155421.8322601</v>
      </c>
      <c r="C1709" s="3">
        <f t="shared" si="156"/>
        <v>5079502275.5950384</v>
      </c>
      <c r="D1709" s="4">
        <f>LN(Table1[[#This Row],[NV]])</f>
        <v>22.279335761531925</v>
      </c>
      <c r="E1709" s="5">
        <v>217332</v>
      </c>
      <c r="F1709" s="5">
        <f t="shared" si="157"/>
        <v>47233198224</v>
      </c>
      <c r="G1709" s="8">
        <f t="shared" si="158"/>
        <v>48569669140.699997</v>
      </c>
      <c r="H1709" s="5">
        <f t="shared" si="159"/>
        <v>2670832.3757743281</v>
      </c>
      <c r="I1709" s="5">
        <f t="shared" si="160"/>
        <v>2696294.8836250221</v>
      </c>
      <c r="J1709" s="5">
        <f>Table1[[#This Row],[DAA 
(n)]]^1.5</f>
        <v>101317744.92367245</v>
      </c>
      <c r="K1709" s="5">
        <f t="shared" si="161"/>
        <v>103026659.34563227</v>
      </c>
      <c r="L1709" s="7">
        <f>LN(Table1[[#This Row],[NV]]/Table1[[#This Row],[NV_MA-1]])</f>
        <v>-2.326929319739468</v>
      </c>
      <c r="M1709" s="7">
        <f>LN(Table1[[#This Row],[NV]]/Table1[[#This Row],[NV_MA-2]])</f>
        <v>7.4719466382997561</v>
      </c>
      <c r="N1709" s="4">
        <f>LN(Table1[[#This Row],[NV]]/Table1[[#This Row],[NV_MA-3]])</f>
        <v>3.8288374202299851</v>
      </c>
      <c r="O1709" s="7">
        <f>LN(Table1[[#This Row],[NV]]/Table1[[#This Row],[Metcalfe
NV ~ n^2]])</f>
        <v>-2.2990270729731486</v>
      </c>
      <c r="P1709" s="7">
        <f>Table1[[#This Row],[NV_MA-1]]*$M$3</f>
        <v>48569669140.699997</v>
      </c>
    </row>
    <row r="1710" spans="1:16" x14ac:dyDescent="0.2">
      <c r="A1710" s="2">
        <v>41983</v>
      </c>
      <c r="B1710" s="3">
        <v>4729191782.8333502</v>
      </c>
      <c r="C1710" s="3">
        <f t="shared" si="156"/>
        <v>5086704228.0802565</v>
      </c>
      <c r="D1710" s="4">
        <f>LN(Table1[[#This Row],[NV]])</f>
        <v>22.277020154413314</v>
      </c>
      <c r="E1710" s="5">
        <v>223236</v>
      </c>
      <c r="F1710" s="5">
        <f t="shared" si="157"/>
        <v>49834311696</v>
      </c>
      <c r="G1710" s="8">
        <f t="shared" si="158"/>
        <v>48340884202.699997</v>
      </c>
      <c r="H1710" s="5">
        <f t="shared" si="159"/>
        <v>2749371.1798674213</v>
      </c>
      <c r="I1710" s="5">
        <f t="shared" si="160"/>
        <v>2689046.8927671099</v>
      </c>
      <c r="J1710" s="5">
        <f>Table1[[#This Row],[DAA 
(n)]]^1.5</f>
        <v>105474226.26295151</v>
      </c>
      <c r="K1710" s="5">
        <f t="shared" si="161"/>
        <v>102651465.4406077</v>
      </c>
      <c r="L1710" s="7">
        <f>LN(Table1[[#This Row],[NV]]/Table1[[#This Row],[NV_MA-1]])</f>
        <v>-2.3245233489671753</v>
      </c>
      <c r="M1710" s="7">
        <f>LN(Table1[[#This Row],[NV]]/Table1[[#This Row],[NV_MA-2]])</f>
        <v>7.4723227805761301</v>
      </c>
      <c r="N1710" s="4">
        <f>LN(Table1[[#This Row],[NV]]/Table1[[#This Row],[NV_MA-3]])</f>
        <v>3.8301701769962984</v>
      </c>
      <c r="O1710" s="7">
        <f>LN(Table1[[#This Row],[NV]]/Table1[[#This Row],[Metcalfe
NV ~ n^2]])</f>
        <v>-2.3549494191986633</v>
      </c>
      <c r="P1710" s="7">
        <f>Table1[[#This Row],[NV_MA-1]]*$M$3</f>
        <v>48340884202.699997</v>
      </c>
    </row>
    <row r="1711" spans="1:16" x14ac:dyDescent="0.2">
      <c r="A1711" s="2">
        <v>41982</v>
      </c>
      <c r="B1711" s="3">
        <v>4771784114.2122498</v>
      </c>
      <c r="C1711" s="3">
        <f t="shared" si="156"/>
        <v>5093380484.5784016</v>
      </c>
      <c r="D1711" s="4">
        <f>LN(Table1[[#This Row],[NV]])</f>
        <v>22.285986100052316</v>
      </c>
      <c r="E1711" s="5">
        <v>225674</v>
      </c>
      <c r="F1711" s="5">
        <f t="shared" si="157"/>
        <v>50928754276</v>
      </c>
      <c r="G1711" s="8">
        <f t="shared" si="158"/>
        <v>48209428374.199997</v>
      </c>
      <c r="H1711" s="5">
        <f t="shared" si="159"/>
        <v>2781848.8154918174</v>
      </c>
      <c r="I1711" s="5">
        <f t="shared" si="160"/>
        <v>2685051.5902917976</v>
      </c>
      <c r="J1711" s="5">
        <f>Table1[[#This Row],[DAA 
(n)]]^1.5</f>
        <v>107206789.39545754</v>
      </c>
      <c r="K1711" s="5">
        <f t="shared" si="161"/>
        <v>102440660.52327141</v>
      </c>
      <c r="L1711" s="7">
        <f>LN(Table1[[#This Row],[NV]]/Table1[[#This Row],[NV_MA-1]])</f>
        <v>-2.3128343482448592</v>
      </c>
      <c r="M1711" s="7">
        <f>LN(Table1[[#This Row],[NV]]/Table1[[#This Row],[NV_MA-2]])</f>
        <v>7.4827756000504264</v>
      </c>
      <c r="N1711" s="4">
        <f>LN(Table1[[#This Row],[NV]]/Table1[[#This Row],[NV_MA-3]])</f>
        <v>3.8411918328736436</v>
      </c>
      <c r="O1711" s="7">
        <f>LN(Table1[[#This Row],[NV]]/Table1[[#This Row],[Metcalfe
NV ~ n^2]])</f>
        <v>-2.3677074179587789</v>
      </c>
      <c r="P1711" s="7">
        <f>Table1[[#This Row],[NV_MA-1]]*$M$3</f>
        <v>48209428374.199997</v>
      </c>
    </row>
    <row r="1712" spans="1:16" x14ac:dyDescent="0.2">
      <c r="A1712" s="2">
        <v>41981</v>
      </c>
      <c r="B1712" s="3">
        <v>4935062172.8378096</v>
      </c>
      <c r="C1712" s="3">
        <f t="shared" si="156"/>
        <v>5097741791.9492283</v>
      </c>
      <c r="D1712" s="4">
        <f>LN(Table1[[#This Row],[NV]])</f>
        <v>22.319631108098559</v>
      </c>
      <c r="E1712" s="5">
        <v>242048</v>
      </c>
      <c r="F1712" s="5">
        <f t="shared" si="157"/>
        <v>58587234304</v>
      </c>
      <c r="G1712" s="8">
        <f t="shared" si="158"/>
        <v>48648844991.800003</v>
      </c>
      <c r="H1712" s="5">
        <f t="shared" si="159"/>
        <v>3000642.7532678582</v>
      </c>
      <c r="I1712" s="5">
        <f t="shared" si="160"/>
        <v>2697334.1237118193</v>
      </c>
      <c r="J1712" s="5">
        <f>Table1[[#This Row],[DAA 
(n)]]^1.5</f>
        <v>119083680.19512402</v>
      </c>
      <c r="K1712" s="5">
        <f t="shared" si="161"/>
        <v>103114073.31897612</v>
      </c>
      <c r="L1712" s="7">
        <f>LN(Table1[[#This Row],[NV]]/Table1[[#This Row],[NV_MA-1]])</f>
        <v>-2.2882627960222957</v>
      </c>
      <c r="M1712" s="7">
        <f>LN(Table1[[#This Row],[NV]]/Table1[[#This Row],[NV_MA-2]])</f>
        <v>7.5118566264747608</v>
      </c>
      <c r="N1712" s="4">
        <f>LN(Table1[[#This Row],[NV]]/Table1[[#This Row],[NV_MA-3]])</f>
        <v>3.8682846667879174</v>
      </c>
      <c r="O1712" s="7">
        <f>LN(Table1[[#This Row],[NV]]/Table1[[#This Row],[Metcalfe
NV ~ n^2]])</f>
        <v>-2.4741515570575912</v>
      </c>
      <c r="P1712" s="7">
        <f>Table1[[#This Row],[NV_MA-1]]*$M$3</f>
        <v>48648844991.800003</v>
      </c>
    </row>
    <row r="1713" spans="1:16" x14ac:dyDescent="0.2">
      <c r="A1713" s="2">
        <v>41980</v>
      </c>
      <c r="B1713" s="3">
        <v>5115922710.4274302</v>
      </c>
      <c r="C1713" s="3">
        <f t="shared" si="156"/>
        <v>5087826116.8502111</v>
      </c>
      <c r="D1713" s="4">
        <f>LN(Table1[[#This Row],[NV]])</f>
        <v>22.355623613126571</v>
      </c>
      <c r="E1713" s="5">
        <v>259501</v>
      </c>
      <c r="F1713" s="5">
        <f t="shared" si="157"/>
        <v>67340769001</v>
      </c>
      <c r="G1713" s="8">
        <f t="shared" si="158"/>
        <v>47668984882.5</v>
      </c>
      <c r="H1713" s="5">
        <f t="shared" si="159"/>
        <v>3235073.3257360151</v>
      </c>
      <c r="I1713" s="5">
        <f t="shared" si="160"/>
        <v>2665931.3158239149</v>
      </c>
      <c r="J1713" s="5">
        <f>Table1[[#This Row],[DAA 
(n)]]^1.5</f>
        <v>132193028.92561497</v>
      </c>
      <c r="K1713" s="5">
        <f t="shared" si="161"/>
        <v>101498692.25411312</v>
      </c>
      <c r="L1713" s="7">
        <f>LN(Table1[[#This Row],[NV]]/Table1[[#This Row],[NV_MA-1]])</f>
        <v>-2.2319231981276473</v>
      </c>
      <c r="M1713" s="7">
        <f>LN(Table1[[#This Row],[NV]]/Table1[[#This Row],[NV_MA-2]])</f>
        <v>7.5595595967444371</v>
      </c>
      <c r="N1713" s="4">
        <f>LN(Table1[[#This Row],[NV]]/Table1[[#This Row],[NV_MA-3]])</f>
        <v>3.9200671409593886</v>
      </c>
      <c r="O1713" s="7">
        <f>LN(Table1[[#This Row],[NV]]/Table1[[#This Row],[Metcalfe
NV ~ n^2]])</f>
        <v>-2.5774080571638325</v>
      </c>
      <c r="P1713" s="7">
        <f>Table1[[#This Row],[NV_MA-1]]*$M$3</f>
        <v>47668984882.5</v>
      </c>
    </row>
    <row r="1714" spans="1:16" x14ac:dyDescent="0.2">
      <c r="A1714" s="2">
        <v>41979</v>
      </c>
      <c r="B1714" s="3">
        <v>5085009367.2291698</v>
      </c>
      <c r="C1714" s="3">
        <f t="shared" si="156"/>
        <v>5070857782.9939232</v>
      </c>
      <c r="D1714" s="4">
        <f>LN(Table1[[#This Row],[NV]])</f>
        <v>22.349562708574869</v>
      </c>
      <c r="E1714" s="5">
        <v>186079</v>
      </c>
      <c r="F1714" s="5">
        <f t="shared" si="157"/>
        <v>34625394241</v>
      </c>
      <c r="G1714" s="8">
        <f t="shared" si="158"/>
        <v>47060675661</v>
      </c>
      <c r="H1714" s="5">
        <f t="shared" si="159"/>
        <v>2257868.926630103</v>
      </c>
      <c r="I1714" s="5">
        <f t="shared" si="160"/>
        <v>2649000.1965472749</v>
      </c>
      <c r="J1714" s="5">
        <f>Table1[[#This Row],[DAA 
(n)]]^1.5</f>
        <v>80268665.959831744</v>
      </c>
      <c r="K1714" s="5">
        <f t="shared" si="161"/>
        <v>100568687.41404037</v>
      </c>
      <c r="L1714" s="7">
        <f>LN(Table1[[#This Row],[NV]]/Table1[[#This Row],[NV_MA-1]])</f>
        <v>-2.2251408690050067</v>
      </c>
      <c r="M1714" s="7">
        <f>LN(Table1[[#This Row],[NV]]/Table1[[#This Row],[NV_MA-2]])</f>
        <v>7.5598698661238819</v>
      </c>
      <c r="N1714" s="4">
        <f>LN(Table1[[#This Row],[NV]]/Table1[[#This Row],[NV_MA-3]])</f>
        <v>3.9232111997056145</v>
      </c>
      <c r="O1714" s="7">
        <f>LN(Table1[[#This Row],[NV]]/Table1[[#This Row],[Metcalfe
NV ~ n^2]])</f>
        <v>-1.9182904788358861</v>
      </c>
      <c r="P1714" s="7">
        <f>Table1[[#This Row],[NV_MA-1]]*$M$3</f>
        <v>47060675661</v>
      </c>
    </row>
    <row r="1715" spans="1:16" x14ac:dyDescent="0.2">
      <c r="A1715" s="2">
        <v>41978</v>
      </c>
      <c r="B1715" s="3">
        <v>5136832904.2740898</v>
      </c>
      <c r="C1715" s="3">
        <f t="shared" si="156"/>
        <v>5058219899.5104666</v>
      </c>
      <c r="D1715" s="4">
        <f>LN(Table1[[#This Row],[NV]])</f>
        <v>22.359702560021262</v>
      </c>
      <c r="E1715" s="5">
        <v>227490</v>
      </c>
      <c r="F1715" s="5">
        <f t="shared" si="157"/>
        <v>51751700100</v>
      </c>
      <c r="G1715" s="8">
        <f t="shared" si="158"/>
        <v>47518142960.466667</v>
      </c>
      <c r="H1715" s="5">
        <f t="shared" si="159"/>
        <v>2806057.6563669997</v>
      </c>
      <c r="I1715" s="5">
        <f t="shared" si="160"/>
        <v>2663897.052079963</v>
      </c>
      <c r="J1715" s="5">
        <f>Table1[[#This Row],[DAA 
(n)]]^1.5</f>
        <v>108503429.69578873</v>
      </c>
      <c r="K1715" s="5">
        <f t="shared" si="161"/>
        <v>101330006.8026661</v>
      </c>
      <c r="L1715" s="7">
        <f>LN(Table1[[#This Row],[NV]]/Table1[[#This Row],[NV_MA-1]])</f>
        <v>-2.2246748721011707</v>
      </c>
      <c r="M1715" s="7">
        <f>LN(Table1[[#This Row],[NV]]/Table1[[#This Row],[NV_MA-2]])</f>
        <v>7.5644018942396771</v>
      </c>
      <c r="N1715" s="4">
        <f>LN(Table1[[#This Row],[NV]]/Table1[[#This Row],[NV_MA-3]])</f>
        <v>3.925809417462983</v>
      </c>
      <c r="O1715" s="7">
        <f>LN(Table1[[#This Row],[NV]]/Table1[[#This Row],[Metcalfe
NV ~ n^2]])</f>
        <v>-2.3100205607049191</v>
      </c>
      <c r="P1715" s="7">
        <f>Table1[[#This Row],[NV_MA-1]]*$M$3</f>
        <v>47518142960.466667</v>
      </c>
    </row>
    <row r="1716" spans="1:16" x14ac:dyDescent="0.2">
      <c r="A1716" s="2">
        <v>41977</v>
      </c>
      <c r="B1716" s="3">
        <v>5009334519.8613997</v>
      </c>
      <c r="C1716" s="3">
        <f t="shared" si="156"/>
        <v>5039093391.255909</v>
      </c>
      <c r="D1716" s="4">
        <f>LN(Table1[[#This Row],[NV]])</f>
        <v>22.334568912853463</v>
      </c>
      <c r="E1716" s="5">
        <v>227387</v>
      </c>
      <c r="F1716" s="5">
        <f t="shared" si="157"/>
        <v>51704847769</v>
      </c>
      <c r="G1716" s="8">
        <f t="shared" si="158"/>
        <v>47169820505.166664</v>
      </c>
      <c r="H1716" s="5">
        <f t="shared" si="159"/>
        <v>2804684.1889473107</v>
      </c>
      <c r="I1716" s="5">
        <f t="shared" si="160"/>
        <v>2653157.8923551771</v>
      </c>
      <c r="J1716" s="5">
        <f>Table1[[#This Row],[DAA 
(n)]]^1.5</f>
        <v>108429747.85385062</v>
      </c>
      <c r="K1716" s="5">
        <f t="shared" si="161"/>
        <v>100767143.06621103</v>
      </c>
      <c r="L1716" s="7">
        <f>LN(Table1[[#This Row],[NV]]/Table1[[#This Row],[NV_MA-1]])</f>
        <v>-2.2424512161066317</v>
      </c>
      <c r="M1716" s="7">
        <f>LN(Table1[[#This Row],[NV]]/Table1[[#This Row],[NV_MA-2]])</f>
        <v>7.5433077668587627</v>
      </c>
      <c r="N1716" s="4">
        <f>LN(Table1[[#This Row],[NV]]/Table1[[#This Row],[NV_MA-3]])</f>
        <v>3.9062460140336976</v>
      </c>
      <c r="O1716" s="7">
        <f>LN(Table1[[#This Row],[NV]]/Table1[[#This Row],[Metcalfe
NV ~ n^2]])</f>
        <v>-2.3342484685035227</v>
      </c>
      <c r="P1716" s="7">
        <f>Table1[[#This Row],[NV_MA-1]]*$M$3</f>
        <v>47169820505.166664</v>
      </c>
    </row>
    <row r="1717" spans="1:16" x14ac:dyDescent="0.2">
      <c r="A1717" s="2">
        <v>41976</v>
      </c>
      <c r="B1717" s="3">
        <v>5100781830.0364103</v>
      </c>
      <c r="C1717" s="3">
        <f t="shared" si="156"/>
        <v>5020072157.6690826</v>
      </c>
      <c r="D1717" s="4">
        <f>LN(Table1[[#This Row],[NV]])</f>
        <v>22.352659664934585</v>
      </c>
      <c r="E1717" s="5">
        <v>226744</v>
      </c>
      <c r="F1717" s="5">
        <f t="shared" si="157"/>
        <v>51412841536</v>
      </c>
      <c r="G1717" s="8">
        <f t="shared" si="158"/>
        <v>46908342447.566666</v>
      </c>
      <c r="H1717" s="5">
        <f t="shared" si="159"/>
        <v>2796111.0741480468</v>
      </c>
      <c r="I1717" s="5">
        <f t="shared" si="160"/>
        <v>2645200.2007357748</v>
      </c>
      <c r="J1717" s="5">
        <f>Table1[[#This Row],[DAA 
(n)]]^1.5</f>
        <v>107970150.23254704</v>
      </c>
      <c r="K1717" s="5">
        <f t="shared" si="161"/>
        <v>100347546.76814114</v>
      </c>
      <c r="L1717" s="7">
        <f>LN(Table1[[#This Row],[NV]]/Table1[[#This Row],[NV_MA-1]])</f>
        <v>-2.2188017089925975</v>
      </c>
      <c r="M1717" s="7">
        <f>LN(Table1[[#This Row],[NV]]/Table1[[#This Row],[NV_MA-2]])</f>
        <v>7.5644023542651393</v>
      </c>
      <c r="N1717" s="4">
        <f>LN(Table1[[#This Row],[NV]]/Table1[[#This Row],[NV_MA-3]])</f>
        <v>3.928509478781737</v>
      </c>
      <c r="O1717" s="7">
        <f>LN(Table1[[#This Row],[NV]]/Table1[[#This Row],[Metcalfe
NV ~ n^2]])</f>
        <v>-2.3104941486000357</v>
      </c>
      <c r="P1717" s="7">
        <f>Table1[[#This Row],[NV_MA-1]]*$M$3</f>
        <v>46908342447.566666</v>
      </c>
    </row>
    <row r="1718" spans="1:16" x14ac:dyDescent="0.2">
      <c r="A1718" s="2">
        <v>41975</v>
      </c>
      <c r="B1718" s="3">
        <v>5195769129.2302999</v>
      </c>
      <c r="C1718" s="3">
        <f t="shared" si="156"/>
        <v>4996008929.3795347</v>
      </c>
      <c r="D1718" s="4">
        <f>LN(Table1[[#This Row],[NV]])</f>
        <v>22.371110502363901</v>
      </c>
      <c r="E1718" s="5">
        <v>252787</v>
      </c>
      <c r="F1718" s="5">
        <f t="shared" si="157"/>
        <v>63901267369</v>
      </c>
      <c r="G1718" s="8">
        <f t="shared" si="158"/>
        <v>46681907821.566666</v>
      </c>
      <c r="H1718" s="5">
        <f t="shared" si="159"/>
        <v>3144746.7520822491</v>
      </c>
      <c r="I1718" s="5">
        <f t="shared" si="160"/>
        <v>2638325.8752399329</v>
      </c>
      <c r="J1718" s="5">
        <f>Table1[[#This Row],[DAA 
(n)]]^1.5</f>
        <v>127096064.74791953</v>
      </c>
      <c r="K1718" s="5">
        <f t="shared" si="161"/>
        <v>99984660.734881669</v>
      </c>
      <c r="L1718" s="7">
        <f>LN(Table1[[#This Row],[NV]]/Table1[[#This Row],[NV_MA-1]])</f>
        <v>-2.1955120113792108</v>
      </c>
      <c r="M1718" s="7">
        <f>LN(Table1[[#This Row],[NV]]/Table1[[#This Row],[NV_MA-2]])</f>
        <v>7.5854553665587447</v>
      </c>
      <c r="N1718" s="4">
        <f>LN(Table1[[#This Row],[NV]]/Table1[[#This Row],[NV_MA-3]])</f>
        <v>3.950583162828575</v>
      </c>
      <c r="O1718" s="7">
        <f>LN(Table1[[#This Row],[NV]]/Table1[[#This Row],[Metcalfe
NV ~ n^2]])</f>
        <v>-2.509494529399988</v>
      </c>
      <c r="P1718" s="7">
        <f>Table1[[#This Row],[NV_MA-1]]*$M$3</f>
        <v>46681907821.566666</v>
      </c>
    </row>
    <row r="1719" spans="1:16" x14ac:dyDescent="0.2">
      <c r="A1719" s="2">
        <v>41974</v>
      </c>
      <c r="B1719" s="3">
        <v>5147546193.8426504</v>
      </c>
      <c r="C1719" s="3">
        <f t="shared" si="156"/>
        <v>4968329863.1981096</v>
      </c>
      <c r="D1719" s="4">
        <f>LN(Table1[[#This Row],[NV]])</f>
        <v>22.361785970860463</v>
      </c>
      <c r="E1719" s="5">
        <v>227571</v>
      </c>
      <c r="F1719" s="5">
        <f t="shared" si="157"/>
        <v>51788560041</v>
      </c>
      <c r="G1719" s="8">
        <f t="shared" si="158"/>
        <v>46942301937.566666</v>
      </c>
      <c r="H1719" s="5">
        <f t="shared" si="159"/>
        <v>2807137.7945720917</v>
      </c>
      <c r="I1719" s="5">
        <f t="shared" si="160"/>
        <v>2645063.2756991633</v>
      </c>
      <c r="J1719" s="5">
        <f>Table1[[#This Row],[DAA 
(n)]]^1.5</f>
        <v>108561385.38674957</v>
      </c>
      <c r="K1719" s="5">
        <f t="shared" si="161"/>
        <v>100367440.21627501</v>
      </c>
      <c r="L1719" s="7">
        <f>LN(Table1[[#This Row],[NV]]/Table1[[#This Row],[NV_MA-1]])</f>
        <v>-2.2103990953056929</v>
      </c>
      <c r="M1719" s="7">
        <f>LN(Table1[[#This Row],[NV]]/Table1[[#This Row],[NV_MA-2]])</f>
        <v>7.5735804251124641</v>
      </c>
      <c r="N1719" s="4">
        <f>LN(Table1[[#This Row],[NV]]/Table1[[#This Row],[NV_MA-3]])</f>
        <v>3.9374375588700952</v>
      </c>
      <c r="O1719" s="7">
        <f>LN(Table1[[#This Row],[NV]]/Table1[[#This Row],[Metcalfe
NV ~ n^2]])</f>
        <v>-2.3086491423313911</v>
      </c>
      <c r="P1719" s="7">
        <f>Table1[[#This Row],[NV_MA-1]]*$M$3</f>
        <v>46942301937.566666</v>
      </c>
    </row>
    <row r="1720" spans="1:16" x14ac:dyDescent="0.2">
      <c r="A1720" s="2">
        <v>41973</v>
      </c>
      <c r="B1720" s="3">
        <v>5136195699.83039</v>
      </c>
      <c r="C1720" s="3">
        <f t="shared" si="156"/>
        <v>4942711154.3072853</v>
      </c>
      <c r="D1720" s="4">
        <f>LN(Table1[[#This Row],[NV]])</f>
        <v>22.359578506157678</v>
      </c>
      <c r="E1720" s="5">
        <v>277774</v>
      </c>
      <c r="F1720" s="5">
        <f t="shared" si="157"/>
        <v>77158395076</v>
      </c>
      <c r="G1720" s="8">
        <f t="shared" si="158"/>
        <v>46215011333.666664</v>
      </c>
      <c r="H1720" s="5">
        <f t="shared" si="159"/>
        <v>3481775.7339864997</v>
      </c>
      <c r="I1720" s="5">
        <f t="shared" si="160"/>
        <v>2621095.4276426514</v>
      </c>
      <c r="J1720" s="5">
        <f>Table1[[#This Row],[DAA 
(n)]]^1.5</f>
        <v>146398756.94090018</v>
      </c>
      <c r="K1720" s="5">
        <f t="shared" si="161"/>
        <v>99149726.952214614</v>
      </c>
      <c r="L1720" s="7">
        <f>LN(Table1[[#This Row],[NV]]/Table1[[#This Row],[NV_MA-1]])</f>
        <v>-2.1969919967432796</v>
      </c>
      <c r="M1720" s="7">
        <f>LN(Table1[[#This Row],[NV]]/Table1[[#This Row],[NV_MA-2]])</f>
        <v>7.5804756156470674</v>
      </c>
      <c r="N1720" s="4">
        <f>LN(Table1[[#This Row],[NV]]/Table1[[#This Row],[NV_MA-3]])</f>
        <v>3.9474368471172769</v>
      </c>
      <c r="O1720" s="7">
        <f>LN(Table1[[#This Row],[NV]]/Table1[[#This Row],[Metcalfe
NV ~ n^2]])</f>
        <v>-2.7095477186617778</v>
      </c>
      <c r="P1720" s="7">
        <f>Table1[[#This Row],[NV_MA-1]]*$M$3</f>
        <v>46215011333.666664</v>
      </c>
    </row>
    <row r="1721" spans="1:16" x14ac:dyDescent="0.2">
      <c r="A1721" s="2">
        <v>41972</v>
      </c>
      <c r="B1721" s="3">
        <v>5098178190.5472097</v>
      </c>
      <c r="C1721" s="3">
        <f t="shared" si="156"/>
        <v>4922704641.7325201</v>
      </c>
      <c r="D1721" s="4">
        <f>LN(Table1[[#This Row],[NV]])</f>
        <v>22.352149095319543</v>
      </c>
      <c r="E1721" s="5">
        <v>187909</v>
      </c>
      <c r="F1721" s="5">
        <f t="shared" si="157"/>
        <v>35309792281</v>
      </c>
      <c r="G1721" s="8">
        <f t="shared" si="158"/>
        <v>45018552856.76667</v>
      </c>
      <c r="H1721" s="5">
        <f t="shared" si="159"/>
        <v>2281912.9815391577</v>
      </c>
      <c r="I1721" s="5">
        <f t="shared" si="160"/>
        <v>2587791.7849527639</v>
      </c>
      <c r="J1721" s="5">
        <f>Table1[[#This Row],[DAA 
(n)]]^1.5</f>
        <v>81455679.714372367</v>
      </c>
      <c r="K1721" s="5">
        <f t="shared" si="161"/>
        <v>97321612.152976677</v>
      </c>
      <c r="L1721" s="7">
        <f>LN(Table1[[#This Row],[NV]]/Table1[[#This Row],[NV_MA-1]])</f>
        <v>-2.1781914321367131</v>
      </c>
      <c r="M1721" s="7">
        <f>LN(Table1[[#This Row],[NV]]/Table1[[#This Row],[NV_MA-2]])</f>
        <v>7.5858336179900157</v>
      </c>
      <c r="N1721" s="4">
        <f>LN(Table1[[#This Row],[NV]]/Table1[[#This Row],[NV_MA-3]])</f>
        <v>3.9586174540923968</v>
      </c>
      <c r="O1721" s="7">
        <f>LN(Table1[[#This Row],[NV]]/Table1[[#This Row],[Metcalfe
NV ~ n^2]])</f>
        <v>-1.9352770688254175</v>
      </c>
      <c r="P1721" s="7">
        <f>Table1[[#This Row],[NV_MA-1]]*$M$3</f>
        <v>45018552856.76667</v>
      </c>
    </row>
    <row r="1722" spans="1:16" x14ac:dyDescent="0.2">
      <c r="A1722" s="2">
        <v>41971</v>
      </c>
      <c r="B1722" s="3">
        <v>5121849836.9787598</v>
      </c>
      <c r="C1722" s="3">
        <f t="shared" si="156"/>
        <v>4907193460.4399395</v>
      </c>
      <c r="D1722" s="4">
        <f>LN(Table1[[#This Row],[NV]])</f>
        <v>22.356781507030956</v>
      </c>
      <c r="E1722" s="5">
        <v>208778</v>
      </c>
      <c r="F1722" s="5">
        <f t="shared" si="157"/>
        <v>43588253284</v>
      </c>
      <c r="G1722" s="8">
        <f t="shared" si="158"/>
        <v>45252469837.26667</v>
      </c>
      <c r="H1722" s="5">
        <f t="shared" si="159"/>
        <v>2557327.3100381163</v>
      </c>
      <c r="I1722" s="5">
        <f t="shared" si="160"/>
        <v>2595629.5535939955</v>
      </c>
      <c r="J1722" s="5">
        <f>Table1[[#This Row],[DAA 
(n)]]^1.5</f>
        <v>95395326.636722431</v>
      </c>
      <c r="K1722" s="5">
        <f t="shared" si="161"/>
        <v>97717022.939491004</v>
      </c>
      <c r="L1722" s="7">
        <f>LN(Table1[[#This Row],[NV]]/Table1[[#This Row],[NV_MA-1]])</f>
        <v>-2.1787415806108883</v>
      </c>
      <c r="M1722" s="7">
        <f>LN(Table1[[#This Row],[NV]]/Table1[[#This Row],[NV_MA-2]])</f>
        <v>7.5874418593310287</v>
      </c>
      <c r="N1722" s="4">
        <f>LN(Table1[[#This Row],[NV]]/Table1[[#This Row],[NV_MA-3]])</f>
        <v>3.959195168353137</v>
      </c>
      <c r="O1722" s="7">
        <f>LN(Table1[[#This Row],[NV]]/Table1[[#This Row],[Metcalfe
NV ~ n^2]])</f>
        <v>-2.1412720238785883</v>
      </c>
      <c r="P1722" s="7">
        <f>Table1[[#This Row],[NV_MA-1]]*$M$3</f>
        <v>45252469837.26667</v>
      </c>
    </row>
    <row r="1723" spans="1:16" x14ac:dyDescent="0.2">
      <c r="A1723" s="2">
        <v>41970</v>
      </c>
      <c r="B1723" s="3">
        <v>5012674869.2429504</v>
      </c>
      <c r="C1723" s="3">
        <f t="shared" si="156"/>
        <v>4885911967.8076134</v>
      </c>
      <c r="D1723" s="4">
        <f>LN(Table1[[#This Row],[NV]])</f>
        <v>22.335235515602584</v>
      </c>
      <c r="E1723" s="5">
        <v>208264</v>
      </c>
      <c r="F1723" s="5">
        <f t="shared" si="157"/>
        <v>43373893696</v>
      </c>
      <c r="G1723" s="8">
        <f t="shared" si="158"/>
        <v>45133074736.333336</v>
      </c>
      <c r="H1723" s="5">
        <f t="shared" si="159"/>
        <v>2550517.9435204761</v>
      </c>
      <c r="I1723" s="5">
        <f t="shared" si="160"/>
        <v>2591766.1708230032</v>
      </c>
      <c r="J1723" s="5">
        <f>Table1[[#This Row],[DAA 
(n)]]^1.5</f>
        <v>95043256.450438276</v>
      </c>
      <c r="K1723" s="5">
        <f t="shared" si="161"/>
        <v>97518960.466298357</v>
      </c>
      <c r="L1723" s="7">
        <f>LN(Table1[[#This Row],[NV]]/Table1[[#This Row],[NV_MA-1]])</f>
        <v>-2.1976456635141393</v>
      </c>
      <c r="M1723" s="7">
        <f>LN(Table1[[#This Row],[NV]]/Table1[[#This Row],[NV_MA-2]])</f>
        <v>7.5673853950914589</v>
      </c>
      <c r="N1723" s="4">
        <f>LN(Table1[[#This Row],[NV]]/Table1[[#This Row],[NV_MA-3]])</f>
        <v>3.9396781322196239</v>
      </c>
      <c r="O1723" s="7">
        <f>LN(Table1[[#This Row],[NV]]/Table1[[#This Row],[Metcalfe
NV ~ n^2]])</f>
        <v>-2.1578880537178544</v>
      </c>
      <c r="P1723" s="7">
        <f>Table1[[#This Row],[NV_MA-1]]*$M$3</f>
        <v>45133074736.333336</v>
      </c>
    </row>
    <row r="1724" spans="1:16" x14ac:dyDescent="0.2">
      <c r="A1724" s="2">
        <v>41969</v>
      </c>
      <c r="B1724" s="3">
        <v>4979461073.0646696</v>
      </c>
      <c r="C1724" s="3">
        <f t="shared" si="156"/>
        <v>4877995449.272274</v>
      </c>
      <c r="D1724" s="4">
        <f>LN(Table1[[#This Row],[NV]])</f>
        <v>22.328587503866849</v>
      </c>
      <c r="E1724" s="5">
        <v>205408</v>
      </c>
      <c r="F1724" s="5">
        <f t="shared" si="157"/>
        <v>42192446464</v>
      </c>
      <c r="G1724" s="8">
        <f t="shared" si="158"/>
        <v>45091502996.599998</v>
      </c>
      <c r="H1724" s="5">
        <f t="shared" si="159"/>
        <v>2512705.4358806959</v>
      </c>
      <c r="I1724" s="5">
        <f t="shared" si="160"/>
        <v>2590435.181293922</v>
      </c>
      <c r="J1724" s="5">
        <f>Table1[[#This Row],[DAA 
(n)]]^1.5</f>
        <v>93094930.276988506</v>
      </c>
      <c r="K1724" s="5">
        <f t="shared" si="161"/>
        <v>97450391.209919289</v>
      </c>
      <c r="L1724" s="7">
        <f>LN(Table1[[#This Row],[NV]]/Table1[[#This Row],[NV_MA-1]])</f>
        <v>-2.2033721582149441</v>
      </c>
      <c r="M1724" s="7">
        <f>LN(Table1[[#This Row],[NV]]/Table1[[#This Row],[NV_MA-2]])</f>
        <v>7.5612510606399157</v>
      </c>
      <c r="N1724" s="4">
        <f>LN(Table1[[#This Row],[NV]]/Table1[[#This Row],[NV_MA-3]])</f>
        <v>3.9337335054889317</v>
      </c>
      <c r="O1724" s="7">
        <f>LN(Table1[[#This Row],[NV]]/Table1[[#This Row],[Metcalfe
NV ~ n^2]])</f>
        <v>-2.1369195443561617</v>
      </c>
      <c r="P1724" s="7">
        <f>Table1[[#This Row],[NV_MA-1]]*$M$3</f>
        <v>45091502996.599998</v>
      </c>
    </row>
    <row r="1725" spans="1:16" x14ac:dyDescent="0.2">
      <c r="A1725" s="2">
        <v>41968</v>
      </c>
      <c r="B1725" s="3">
        <v>5102712550.6941004</v>
      </c>
      <c r="C1725" s="3">
        <f t="shared" si="156"/>
        <v>4868729037.4801474</v>
      </c>
      <c r="D1725" s="4">
        <f>LN(Table1[[#This Row],[NV]])</f>
        <v>22.353038107967667</v>
      </c>
      <c r="E1725" s="5">
        <v>203972</v>
      </c>
      <c r="F1725" s="5">
        <f t="shared" si="157"/>
        <v>41604576784</v>
      </c>
      <c r="G1725" s="8">
        <f t="shared" si="158"/>
        <v>45373578259.666664</v>
      </c>
      <c r="H1725" s="5">
        <f t="shared" si="159"/>
        <v>2493708.2330705938</v>
      </c>
      <c r="I1725" s="5">
        <f t="shared" si="160"/>
        <v>2599136.5638452652</v>
      </c>
      <c r="J1725" s="5">
        <f>Table1[[#This Row],[DAA 
(n)]]^1.5</f>
        <v>92120403.471684992</v>
      </c>
      <c r="K1725" s="5">
        <f t="shared" si="161"/>
        <v>97906354.677269295</v>
      </c>
      <c r="L1725" s="7">
        <f>LN(Table1[[#This Row],[NV]]/Table1[[#This Row],[NV_MA-1]])</f>
        <v>-2.1851576879525738</v>
      </c>
      <c r="M1725" s="7">
        <f>LN(Table1[[#This Row],[NV]]/Table1[[#This Row],[NV_MA-2]])</f>
        <v>7.5823482509590701</v>
      </c>
      <c r="N1725" s="4">
        <f>LN(Table1[[#This Row],[NV]]/Table1[[#This Row],[NV_MA-3]])</f>
        <v>3.9535160926933055</v>
      </c>
      <c r="O1725" s="7">
        <f>LN(Table1[[#This Row],[NV]]/Table1[[#This Row],[Metcalfe
NV ~ n^2]])</f>
        <v>-2.0984379090404874</v>
      </c>
      <c r="P1725" s="7">
        <f>Table1[[#This Row],[NV_MA-1]]*$M$3</f>
        <v>45373578259.666664</v>
      </c>
    </row>
    <row r="1726" spans="1:16" x14ac:dyDescent="0.2">
      <c r="A1726" s="2">
        <v>41967</v>
      </c>
      <c r="B1726" s="3">
        <v>5103461983.59799</v>
      </c>
      <c r="C1726" s="3">
        <f t="shared" si="156"/>
        <v>4856700615.2081089</v>
      </c>
      <c r="D1726" s="4">
        <f>LN(Table1[[#This Row],[NV]])</f>
        <v>22.353184966695729</v>
      </c>
      <c r="E1726" s="5">
        <v>211890</v>
      </c>
      <c r="F1726" s="5">
        <f t="shared" si="157"/>
        <v>44897372100</v>
      </c>
      <c r="G1726" s="8">
        <f t="shared" si="158"/>
        <v>45525328532.333336</v>
      </c>
      <c r="H1726" s="5">
        <f t="shared" si="159"/>
        <v>2598581.3603464505</v>
      </c>
      <c r="I1726" s="5">
        <f t="shared" si="160"/>
        <v>2603938.1771747828</v>
      </c>
      <c r="J1726" s="5">
        <f>Table1[[#This Row],[DAA 
(n)]]^1.5</f>
        <v>97536168.544130281</v>
      </c>
      <c r="K1726" s="5">
        <f t="shared" si="161"/>
        <v>98155058.78286019</v>
      </c>
      <c r="L1726" s="7">
        <f>LN(Table1[[#This Row],[NV]]/Table1[[#This Row],[NV_MA-1]])</f>
        <v>-2.1883497123640354</v>
      </c>
      <c r="M1726" s="7">
        <f>LN(Table1[[#This Row],[NV]]/Table1[[#This Row],[NV_MA-2]])</f>
        <v>7.580649426151302</v>
      </c>
      <c r="N1726" s="4">
        <f>LN(Table1[[#This Row],[NV]]/Table1[[#This Row],[NV_MA-3]])</f>
        <v>3.9511259479937362</v>
      </c>
      <c r="O1726" s="7">
        <f>LN(Table1[[#This Row],[NV]]/Table1[[#This Row],[Metcalfe
NV ~ n^2]])</f>
        <v>-2.1744601354464286</v>
      </c>
      <c r="P1726" s="7">
        <f>Table1[[#This Row],[NV_MA-1]]*$M$3</f>
        <v>45525328532.333336</v>
      </c>
    </row>
    <row r="1727" spans="1:16" x14ac:dyDescent="0.2">
      <c r="A1727" s="2">
        <v>41966</v>
      </c>
      <c r="B1727" s="3">
        <v>4977157832.4552298</v>
      </c>
      <c r="C1727" s="3">
        <f t="shared" si="156"/>
        <v>4841506554.7719517</v>
      </c>
      <c r="D1727" s="4">
        <f>LN(Table1[[#This Row],[NV]])</f>
        <v>22.328124848687942</v>
      </c>
      <c r="E1727" s="5">
        <v>249395</v>
      </c>
      <c r="F1727" s="5">
        <f t="shared" si="157"/>
        <v>62197866025</v>
      </c>
      <c r="G1727" s="8">
        <f t="shared" si="158"/>
        <v>45394720111.966667</v>
      </c>
      <c r="H1727" s="5">
        <f t="shared" si="159"/>
        <v>3099180.1060532411</v>
      </c>
      <c r="I1727" s="5">
        <f t="shared" si="160"/>
        <v>2599764.1199275223</v>
      </c>
      <c r="J1727" s="5">
        <f>Table1[[#This Row],[DAA 
(n)]]^1.5</f>
        <v>124546524.62957303</v>
      </c>
      <c r="K1727" s="5">
        <f t="shared" si="161"/>
        <v>97939845.789423838</v>
      </c>
      <c r="L1727" s="7">
        <f>LN(Table1[[#This Row],[NV]]/Table1[[#This Row],[NV_MA-1]])</f>
        <v>-2.2105367894494967</v>
      </c>
      <c r="M1727" s="7">
        <f>LN(Table1[[#This Row],[NV]]/Table1[[#This Row],[NV_MA-2]])</f>
        <v>7.5571935729166189</v>
      </c>
      <c r="N1727" s="4">
        <f>LN(Table1[[#This Row],[NV]]/Table1[[#This Row],[NV_MA-3]])</f>
        <v>3.9282608189920469</v>
      </c>
      <c r="O1727" s="7">
        <f>LN(Table1[[#This Row],[NV]]/Table1[[#This Row],[Metcalfe
NV ~ n^2]])</f>
        <v>-2.5254616791353195</v>
      </c>
      <c r="P1727" s="7">
        <f>Table1[[#This Row],[NV_MA-1]]*$M$3</f>
        <v>45394720111.966667</v>
      </c>
    </row>
    <row r="1728" spans="1:16" x14ac:dyDescent="0.2">
      <c r="A1728" s="2">
        <v>41965</v>
      </c>
      <c r="B1728" s="3">
        <v>4776919992.2752399</v>
      </c>
      <c r="C1728" s="3">
        <f t="shared" si="156"/>
        <v>4835341375.0113211</v>
      </c>
      <c r="D1728" s="4">
        <f>LN(Table1[[#This Row],[NV]])</f>
        <v>22.287061822684617</v>
      </c>
      <c r="E1728" s="5">
        <v>180131</v>
      </c>
      <c r="F1728" s="5">
        <f t="shared" si="157"/>
        <v>32447177161</v>
      </c>
      <c r="G1728" s="8">
        <f t="shared" si="158"/>
        <v>44603102151.966667</v>
      </c>
      <c r="H1728" s="5">
        <f t="shared" si="159"/>
        <v>2179844.4243239202</v>
      </c>
      <c r="I1728" s="5">
        <f t="shared" si="160"/>
        <v>2576109.8272345108</v>
      </c>
      <c r="J1728" s="5">
        <f>Table1[[#This Row],[DAA 
(n)]]^1.5</f>
        <v>76450915.424134016</v>
      </c>
      <c r="K1728" s="5">
        <f t="shared" si="161"/>
        <v>96682606.694126934</v>
      </c>
      <c r="L1728" s="7">
        <f>LN(Table1[[#This Row],[NV]]/Table1[[#This Row],[NV_MA-1]])</f>
        <v>-2.2340074258458094</v>
      </c>
      <c r="M1728" s="7">
        <f>LN(Table1[[#This Row],[NV]]/Table1[[#This Row],[NV_MA-2]])</f>
        <v>7.5252708225910663</v>
      </c>
      <c r="N1728" s="4">
        <f>LN(Table1[[#This Row],[NV]]/Table1[[#This Row],[NV_MA-3]])</f>
        <v>3.9001177471661248</v>
      </c>
      <c r="O1728" s="7">
        <f>LN(Table1[[#This Row],[NV]]/Table1[[#This Row],[Metcalfe
NV ~ n^2]])</f>
        <v>-1.9158174632119835</v>
      </c>
      <c r="P1728" s="7">
        <f>Table1[[#This Row],[NV_MA-1]]*$M$3</f>
        <v>44603102151.966667</v>
      </c>
    </row>
    <row r="1729" spans="1:16" x14ac:dyDescent="0.2">
      <c r="A1729" s="2">
        <v>41964</v>
      </c>
      <c r="B1729" s="3">
        <v>4745512219.8834496</v>
      </c>
      <c r="C1729" s="3">
        <f t="shared" si="156"/>
        <v>4835906434.432353</v>
      </c>
      <c r="D1729" s="4">
        <f>LN(Table1[[#This Row],[NV]])</f>
        <v>22.280465212578065</v>
      </c>
      <c r="E1729" s="5">
        <v>196858</v>
      </c>
      <c r="F1729" s="5">
        <f t="shared" si="157"/>
        <v>38753072164</v>
      </c>
      <c r="G1729" s="8">
        <f t="shared" si="158"/>
        <v>44838314580.76667</v>
      </c>
      <c r="H1729" s="5">
        <f t="shared" si="159"/>
        <v>2399745.8595317346</v>
      </c>
      <c r="I1729" s="5">
        <f t="shared" si="160"/>
        <v>2584274.2414834038</v>
      </c>
      <c r="J1729" s="5">
        <f>Table1[[#This Row],[DAA 
(n)]]^1.5</f>
        <v>87343301.288998112</v>
      </c>
      <c r="K1729" s="5">
        <f t="shared" si="161"/>
        <v>97087871.13990593</v>
      </c>
      <c r="L1729" s="7">
        <f>LN(Table1[[#This Row],[NV]]/Table1[[#This Row],[NV_MA-1]])</f>
        <v>-2.2458636344610339</v>
      </c>
      <c r="M1729" s="7">
        <f>LN(Table1[[#This Row],[NV]]/Table1[[#This Row],[NV_MA-2]])</f>
        <v>7.5155099437198576</v>
      </c>
      <c r="N1729" s="4">
        <f>LN(Table1[[#This Row],[NV]]/Table1[[#This Row],[NV_MA-3]])</f>
        <v>3.8893381981390793</v>
      </c>
      <c r="O1729" s="7">
        <f>LN(Table1[[#This Row],[NV]]/Table1[[#This Row],[Metcalfe
NV ~ n^2]])</f>
        <v>-2.1000106586766907</v>
      </c>
      <c r="P1729" s="7">
        <f>Table1[[#This Row],[NV_MA-1]]*$M$3</f>
        <v>44838314580.76667</v>
      </c>
    </row>
    <row r="1730" spans="1:16" x14ac:dyDescent="0.2">
      <c r="A1730" s="2">
        <v>41963</v>
      </c>
      <c r="B1730" s="3">
        <v>4827764085.0794001</v>
      </c>
      <c r="C1730" s="3">
        <f t="shared" si="156"/>
        <v>4847875570.629056</v>
      </c>
      <c r="D1730" s="4">
        <f>LN(Table1[[#This Row],[NV]])</f>
        <v>22.297649275085455</v>
      </c>
      <c r="E1730" s="5">
        <v>204567</v>
      </c>
      <c r="F1730" s="5">
        <f t="shared" si="157"/>
        <v>41847657489</v>
      </c>
      <c r="G1730" s="8">
        <f t="shared" si="158"/>
        <v>44903058720.666664</v>
      </c>
      <c r="H1730" s="5">
        <f t="shared" si="159"/>
        <v>2501578.414170492</v>
      </c>
      <c r="I1730" s="5">
        <f t="shared" si="160"/>
        <v>2586418.7698403378</v>
      </c>
      <c r="J1730" s="5">
        <f>Table1[[#This Row],[DAA 
(n)]]^1.5</f>
        <v>92523779.373479173</v>
      </c>
      <c r="K1730" s="5">
        <f t="shared" si="161"/>
        <v>97196641.7007121</v>
      </c>
      <c r="L1730" s="7">
        <f>LN(Table1[[#This Row],[NV]]/Table1[[#This Row],[NV_MA-1]])</f>
        <v>-2.230122477243615</v>
      </c>
      <c r="M1730" s="7">
        <f>LN(Table1[[#This Row],[NV]]/Table1[[#This Row],[NV_MA-2]])</f>
        <v>7.5318645125886965</v>
      </c>
      <c r="N1730" s="4">
        <f>LN(Table1[[#This Row],[NV]]/Table1[[#This Row],[NV_MA-3]])</f>
        <v>3.9054025566558637</v>
      </c>
      <c r="O1730" s="7">
        <f>LN(Table1[[#This Row],[NV]]/Table1[[#This Row],[Metcalfe
NV ~ n^2]])</f>
        <v>-2.1596523832513435</v>
      </c>
      <c r="P1730" s="7">
        <f>Table1[[#This Row],[NV_MA-1]]*$M$3</f>
        <v>44903058720.666664</v>
      </c>
    </row>
    <row r="1731" spans="1:16" x14ac:dyDescent="0.2">
      <c r="A1731" s="2">
        <v>41962</v>
      </c>
      <c r="B1731" s="3">
        <v>5105131036.9319696</v>
      </c>
      <c r="C1731" s="3">
        <f t="shared" si="156"/>
        <v>4858666344.0294924</v>
      </c>
      <c r="D1731" s="4">
        <f>LN(Table1[[#This Row],[NV]])</f>
        <v>22.353511956584637</v>
      </c>
      <c r="E1731" s="5">
        <v>212316</v>
      </c>
      <c r="F1731" s="5">
        <f t="shared" si="157"/>
        <v>45078083856</v>
      </c>
      <c r="G1731" s="8">
        <f t="shared" si="158"/>
        <v>44932754580.666664</v>
      </c>
      <c r="H1731" s="5">
        <f t="shared" si="159"/>
        <v>2604232.1766981413</v>
      </c>
      <c r="I1731" s="5">
        <f t="shared" si="160"/>
        <v>2587374.259322911</v>
      </c>
      <c r="J1731" s="5">
        <f>Table1[[#This Row],[DAA 
(n)]]^1.5</f>
        <v>97830457.690692931</v>
      </c>
      <c r="K1731" s="5">
        <f t="shared" si="161"/>
        <v>97245754.231231287</v>
      </c>
      <c r="L1731" s="7">
        <f>LN(Table1[[#This Row],[NV]]/Table1[[#This Row],[NV_MA-1]])</f>
        <v>-2.1749209098366955</v>
      </c>
      <c r="M1731" s="7">
        <f>LN(Table1[[#This Row],[NV]]/Table1[[#This Row],[NV_MA-2]])</f>
        <v>7.5873578366404297</v>
      </c>
      <c r="N1731" s="4">
        <f>LN(Table1[[#This Row],[NV]]/Table1[[#This Row],[NV_MA-3]])</f>
        <v>3.9607600753655379</v>
      </c>
      <c r="O1731" s="7">
        <f>LN(Table1[[#This Row],[NV]]/Table1[[#This Row],[Metcalfe
NV ~ n^2]])</f>
        <v>-2.1781500632173705</v>
      </c>
      <c r="P1731" s="7">
        <f>Table1[[#This Row],[NV_MA-1]]*$M$3</f>
        <v>44932754580.666664</v>
      </c>
    </row>
    <row r="1732" spans="1:16" x14ac:dyDescent="0.2">
      <c r="A1732" s="2">
        <v>41961</v>
      </c>
      <c r="B1732" s="3">
        <v>5053395066.2124004</v>
      </c>
      <c r="C1732" s="3">
        <f t="shared" si="156"/>
        <v>4858547271.260376</v>
      </c>
      <c r="D1732" s="4">
        <f>LN(Table1[[#This Row],[NV]])</f>
        <v>22.343326144686852</v>
      </c>
      <c r="E1732" s="5">
        <v>208693</v>
      </c>
      <c r="F1732" s="5">
        <f t="shared" si="157"/>
        <v>43552768249</v>
      </c>
      <c r="G1732" s="8">
        <f t="shared" si="158"/>
        <v>44787458588.800003</v>
      </c>
      <c r="H1732" s="5">
        <f t="shared" si="159"/>
        <v>2556201.1600684696</v>
      </c>
      <c r="I1732" s="5">
        <f t="shared" si="160"/>
        <v>2582728.5662863282</v>
      </c>
      <c r="J1732" s="5">
        <f>Table1[[#This Row],[DAA 
(n)]]^1.5</f>
        <v>95337074.971852094</v>
      </c>
      <c r="K1732" s="5">
        <f t="shared" si="161"/>
        <v>97006277.985846102</v>
      </c>
      <c r="L1732" s="7">
        <f>LN(Table1[[#This Row],[NV]]/Table1[[#This Row],[NV_MA-1]])</f>
        <v>-2.1818678502750752</v>
      </c>
      <c r="M1732" s="7">
        <f>LN(Table1[[#This Row],[NV]]/Table1[[#This Row],[NV_MA-2]])</f>
        <v>7.57896916280494</v>
      </c>
      <c r="N1732" s="4">
        <f>LN(Table1[[#This Row],[NV]]/Table1[[#This Row],[NV_MA-3]])</f>
        <v>3.9530398888099749</v>
      </c>
      <c r="O1732" s="7">
        <f>LN(Table1[[#This Row],[NV]]/Table1[[#This Row],[Metcalfe
NV ~ n^2]])</f>
        <v>-2.1539129583829157</v>
      </c>
      <c r="P1732" s="7">
        <f>Table1[[#This Row],[NV_MA-1]]*$M$3</f>
        <v>44787458588.800003</v>
      </c>
    </row>
    <row r="1733" spans="1:16" x14ac:dyDescent="0.2">
      <c r="A1733" s="2">
        <v>41960</v>
      </c>
      <c r="B1733" s="3">
        <v>5235948730.3824196</v>
      </c>
      <c r="C1733" s="3">
        <f t="shared" si="156"/>
        <v>4862857725.1292763</v>
      </c>
      <c r="D1733" s="4">
        <f>LN(Table1[[#This Row],[NV]])</f>
        <v>22.378813893193339</v>
      </c>
      <c r="E1733" s="5">
        <v>213572</v>
      </c>
      <c r="F1733" s="5">
        <f t="shared" si="157"/>
        <v>45612999184</v>
      </c>
      <c r="G1733" s="8">
        <f t="shared" si="158"/>
        <v>45205709348</v>
      </c>
      <c r="H1733" s="5">
        <f t="shared" si="159"/>
        <v>2620897.7682086388</v>
      </c>
      <c r="I1733" s="5">
        <f t="shared" si="160"/>
        <v>2595226.1544739613</v>
      </c>
      <c r="J1733" s="5">
        <f>Table1[[#This Row],[DAA 
(n)]]^1.5</f>
        <v>98699845.297372401</v>
      </c>
      <c r="K1733" s="5">
        <f t="shared" si="161"/>
        <v>97670775.55137454</v>
      </c>
      <c r="L1733" s="7">
        <f>LN(Table1[[#This Row],[NV]]/Table1[[#This Row],[NV_MA-1]])</f>
        <v>-2.1556753356232892</v>
      </c>
      <c r="M1733" s="7">
        <f>LN(Table1[[#This Row],[NV]]/Table1[[#This Row],[NV_MA-2]])</f>
        <v>7.6096296723222574</v>
      </c>
      <c r="N1733" s="4">
        <f>LN(Table1[[#This Row],[NV]]/Table1[[#This Row],[NV_MA-3]])</f>
        <v>3.9817009452731575</v>
      </c>
      <c r="O1733" s="7">
        <f>LN(Table1[[#This Row],[NV]]/Table1[[#This Row],[Metcalfe
NV ~ n^2]])</f>
        <v>-2.1646446894732905</v>
      </c>
      <c r="P1733" s="7">
        <f>Table1[[#This Row],[NV_MA-1]]*$M$3</f>
        <v>45205709348</v>
      </c>
    </row>
    <row r="1734" spans="1:16" x14ac:dyDescent="0.2">
      <c r="A1734" s="2">
        <v>41959</v>
      </c>
      <c r="B1734" s="3">
        <v>5268340428.6562099</v>
      </c>
      <c r="C1734" s="3">
        <f t="shared" si="156"/>
        <v>4861215259.7300005</v>
      </c>
      <c r="D1734" s="4">
        <f>LN(Table1[[#This Row],[NV]])</f>
        <v>22.384981240731982</v>
      </c>
      <c r="E1734" s="5">
        <v>249080</v>
      </c>
      <c r="F1734" s="5">
        <f t="shared" si="157"/>
        <v>62040846400</v>
      </c>
      <c r="G1734" s="8">
        <f t="shared" si="158"/>
        <v>44725756341.066666</v>
      </c>
      <c r="H1734" s="5">
        <f t="shared" si="159"/>
        <v>3094950.8651903295</v>
      </c>
      <c r="I1734" s="5">
        <f t="shared" si="160"/>
        <v>2579016.6388185113</v>
      </c>
      <c r="J1734" s="5">
        <f>Table1[[#This Row],[DAA 
(n)]]^1.5</f>
        <v>124310635.18988216</v>
      </c>
      <c r="K1734" s="5">
        <f t="shared" si="161"/>
        <v>96856178.974680796</v>
      </c>
      <c r="L1734" s="7">
        <f>LN(Table1[[#This Row],[NV]]/Table1[[#This Row],[NV_MA-1]])</f>
        <v>-2.1388341363900176</v>
      </c>
      <c r="M1734" s="7">
        <f>LN(Table1[[#This Row],[NV]]/Table1[[#This Row],[NV_MA-2]])</f>
        <v>7.6220625042342087</v>
      </c>
      <c r="N1734" s="4">
        <f>LN(Table1[[#This Row],[NV]]/Table1[[#This Row],[NV_MA-3]])</f>
        <v>3.996243495520984</v>
      </c>
      <c r="O1734" s="7">
        <f>LN(Table1[[#This Row],[NV]]/Table1[[#This Row],[Metcalfe
NV ~ n^2]])</f>
        <v>-2.466077577240795</v>
      </c>
      <c r="P1734" s="7">
        <f>Table1[[#This Row],[NV_MA-1]]*$M$3</f>
        <v>44725756341.066666</v>
      </c>
    </row>
    <row r="1735" spans="1:16" x14ac:dyDescent="0.2">
      <c r="A1735" s="2">
        <v>41958</v>
      </c>
      <c r="B1735" s="3">
        <v>5104949832.3302898</v>
      </c>
      <c r="C1735" s="3">
        <f t="shared" si="156"/>
        <v>4855818981.4573278</v>
      </c>
      <c r="D1735" s="4">
        <f>LN(Table1[[#This Row],[NV]])</f>
        <v>22.353476461351246</v>
      </c>
      <c r="E1735" s="5">
        <v>174268</v>
      </c>
      <c r="F1735" s="5">
        <f t="shared" si="157"/>
        <v>30369335824</v>
      </c>
      <c r="G1735" s="8">
        <f t="shared" si="158"/>
        <v>43739192623.866669</v>
      </c>
      <c r="H1735" s="5">
        <f t="shared" si="159"/>
        <v>2103127.1521260999</v>
      </c>
      <c r="I1735" s="5">
        <f t="shared" si="160"/>
        <v>2548509.1603652327</v>
      </c>
      <c r="J1735" s="5">
        <f>Table1[[#This Row],[DAA 
(n)]]^1.5</f>
        <v>72748906.626676142</v>
      </c>
      <c r="K1735" s="5">
        <f t="shared" si="161"/>
        <v>95260663.996583268</v>
      </c>
      <c r="L1735" s="7">
        <f>LN(Table1[[#This Row],[NV]]/Table1[[#This Row],[NV_MA-1]])</f>
        <v>-2.1480339321427158</v>
      </c>
      <c r="M1735" s="7">
        <f>LN(Table1[[#This Row],[NV]]/Table1[[#This Row],[NV_MA-2]])</f>
        <v>7.6024573581810184</v>
      </c>
      <c r="N1735" s="4">
        <f>LN(Table1[[#This Row],[NV]]/Table1[[#This Row],[NV_MA-3]])</f>
        <v>3.9813489376776081</v>
      </c>
      <c r="O1735" s="7">
        <f>LN(Table1[[#This Row],[NV]]/Table1[[#This Row],[Metcalfe
NV ~ n^2]])</f>
        <v>-1.7832227849372262</v>
      </c>
      <c r="P1735" s="7">
        <f>Table1[[#This Row],[NV_MA-1]]*$M$3</f>
        <v>43739192623.866669</v>
      </c>
    </row>
    <row r="1736" spans="1:16" x14ac:dyDescent="0.2">
      <c r="A1736" s="2">
        <v>41957</v>
      </c>
      <c r="B1736" s="3">
        <v>5370931395.9950304</v>
      </c>
      <c r="C1736" s="3">
        <f t="shared" si="156"/>
        <v>4855824384.5381269</v>
      </c>
      <c r="D1736" s="4">
        <f>LN(Table1[[#This Row],[NV]])</f>
        <v>22.404267174746831</v>
      </c>
      <c r="E1736" s="5">
        <v>223425</v>
      </c>
      <c r="F1736" s="5">
        <f t="shared" si="157"/>
        <v>49918730625</v>
      </c>
      <c r="G1736" s="8">
        <f t="shared" si="158"/>
        <v>43860523464.933334</v>
      </c>
      <c r="H1736" s="5">
        <f t="shared" si="159"/>
        <v>2751887.9809768153</v>
      </c>
      <c r="I1736" s="5">
        <f t="shared" si="160"/>
        <v>2552939.4106313912</v>
      </c>
      <c r="J1736" s="5">
        <f>Table1[[#This Row],[DAA 
(n)]]^1.5</f>
        <v>105608202.28510025</v>
      </c>
      <c r="K1736" s="5">
        <f t="shared" si="161"/>
        <v>95475534.588435337</v>
      </c>
      <c r="L1736" s="7">
        <f>LN(Table1[[#This Row],[NV]]/Table1[[#This Row],[NV_MA-1]])</f>
        <v>-2.1000133400231036</v>
      </c>
      <c r="M1736" s="7">
        <f>LN(Table1[[#This Row],[NV]]/Table1[[#This Row],[NV_MA-2]])</f>
        <v>7.651511211420817</v>
      </c>
      <c r="N1736" s="4">
        <f>LN(Table1[[#This Row],[NV]]/Table1[[#This Row],[NV_MA-3]])</f>
        <v>4.0298865844362162</v>
      </c>
      <c r="O1736" s="7">
        <f>LN(Table1[[#This Row],[NV]]/Table1[[#This Row],[Metcalfe
NV ~ n^2]])</f>
        <v>-2.2293949577523553</v>
      </c>
      <c r="P1736" s="7">
        <f>Table1[[#This Row],[NV_MA-1]]*$M$3</f>
        <v>43860523464.933334</v>
      </c>
    </row>
    <row r="1737" spans="1:16" x14ac:dyDescent="0.2">
      <c r="A1737" s="2">
        <v>41956</v>
      </c>
      <c r="B1737" s="3">
        <v>5694744080.0864201</v>
      </c>
      <c r="C1737" s="3">
        <f t="shared" si="156"/>
        <v>4852841952.5283756</v>
      </c>
      <c r="D1737" s="4">
        <f>LN(Table1[[#This Row],[NV]])</f>
        <v>22.462809495186388</v>
      </c>
      <c r="E1737" s="5">
        <v>213181</v>
      </c>
      <c r="F1737" s="5">
        <f t="shared" si="157"/>
        <v>45446138761</v>
      </c>
      <c r="G1737" s="8">
        <f t="shared" si="158"/>
        <v>43603432593.466667</v>
      </c>
      <c r="H1737" s="5">
        <f t="shared" si="159"/>
        <v>2615708.8801887739</v>
      </c>
      <c r="I1737" s="5">
        <f t="shared" si="160"/>
        <v>2544981.2152454196</v>
      </c>
      <c r="J1737" s="5">
        <f>Table1[[#This Row],[DAA 
(n)]]^1.5</f>
        <v>98428925.155204058</v>
      </c>
      <c r="K1737" s="5">
        <f t="shared" si="161"/>
        <v>95059173.363861963</v>
      </c>
      <c r="L1737" s="7">
        <f>LN(Table1[[#This Row],[NV]]/Table1[[#This Row],[NV_MA-1]])</f>
        <v>-2.0355922182239827</v>
      </c>
      <c r="M1737" s="7">
        <f>LN(Table1[[#This Row],[NV]]/Table1[[#This Row],[NV_MA-2]])</f>
        <v>7.7131756682899235</v>
      </c>
      <c r="N1737" s="4">
        <f>LN(Table1[[#This Row],[NV]]/Table1[[#This Row],[NV_MA-3]])</f>
        <v>4.0927993620149179</v>
      </c>
      <c r="O1737" s="7">
        <f>LN(Table1[[#This Row],[NV]]/Table1[[#This Row],[Metcalfe
NV ~ n^2]])</f>
        <v>-2.0769842030209924</v>
      </c>
      <c r="P1737" s="7">
        <f>Table1[[#This Row],[NV_MA-1]]*$M$3</f>
        <v>43603432593.466667</v>
      </c>
    </row>
    <row r="1738" spans="1:16" x14ac:dyDescent="0.2">
      <c r="A1738" s="2">
        <v>41955</v>
      </c>
      <c r="B1738" s="3">
        <v>5702349216.9899101</v>
      </c>
      <c r="C1738" s="3">
        <f t="shared" ref="C1738:C1801" si="162">AVERAGE(B1738:B1767)</f>
        <v>4841860168.7108049</v>
      </c>
      <c r="D1738" s="4">
        <f>LN(Table1[[#This Row],[NV]])</f>
        <v>22.464144070210743</v>
      </c>
      <c r="E1738" s="5">
        <v>229329</v>
      </c>
      <c r="F1738" s="5">
        <f t="shared" ref="F1738:F1801" si="163">E1738^2</f>
        <v>52591790241</v>
      </c>
      <c r="G1738" s="8">
        <f t="shared" ref="G1738:G1801" si="164">AVERAGE(F1738:F1767)</f>
        <v>43739244335.566666</v>
      </c>
      <c r="H1738" s="5">
        <f t="shared" ref="H1738:H1801" si="165">E1738*LN(E1738)</f>
        <v>2830587.8799477485</v>
      </c>
      <c r="I1738" s="5">
        <f t="shared" ref="I1738:I1801" si="166">AVERAGE(H1738:H1767)</f>
        <v>2549124.1804997316</v>
      </c>
      <c r="J1738" s="5">
        <f>Table1[[#This Row],[DAA 
(n)]]^1.5</f>
        <v>109821776.82125871</v>
      </c>
      <c r="K1738" s="5">
        <f t="shared" ref="K1738:K1801" si="167">AVERAGE(J1738:J1767)</f>
        <v>95277398.60745199</v>
      </c>
      <c r="L1738" s="7">
        <f>LN(Table1[[#This Row],[NV]]/Table1[[#This Row],[NV_MA-1]])</f>
        <v>-2.0373675055562832</v>
      </c>
      <c r="M1738" s="7">
        <f>LN(Table1[[#This Row],[NV]]/Table1[[#This Row],[NV_MA-2]])</f>
        <v>7.7128836706991155</v>
      </c>
      <c r="N1738" s="4">
        <f>LN(Table1[[#This Row],[NV]]/Table1[[#This Row],[NV_MA-3]])</f>
        <v>4.0918408901807553</v>
      </c>
      <c r="O1738" s="7">
        <f>LN(Table1[[#This Row],[NV]]/Table1[[#This Row],[Metcalfe
NV ~ n^2]])</f>
        <v>-2.2216817952292844</v>
      </c>
      <c r="P1738" s="7">
        <f>Table1[[#This Row],[NV_MA-1]]*$M$3</f>
        <v>43739244335.566666</v>
      </c>
    </row>
    <row r="1739" spans="1:16" x14ac:dyDescent="0.2">
      <c r="A1739" s="2">
        <v>41954</v>
      </c>
      <c r="B1739" s="3">
        <v>4956213996.3887997</v>
      </c>
      <c r="C1739" s="3">
        <f t="shared" si="162"/>
        <v>4826617351.7743816</v>
      </c>
      <c r="D1739" s="4">
        <f>LN(Table1[[#This Row],[NV]])</f>
        <v>22.323907979036317</v>
      </c>
      <c r="E1739" s="5">
        <v>200922</v>
      </c>
      <c r="F1739" s="5">
        <f t="shared" si="163"/>
        <v>40369650084</v>
      </c>
      <c r="G1739" s="8">
        <f t="shared" si="164"/>
        <v>43418765864.199997</v>
      </c>
      <c r="H1739" s="5">
        <f t="shared" si="165"/>
        <v>2453392.6500369809</v>
      </c>
      <c r="I1739" s="5">
        <f t="shared" si="166"/>
        <v>2539367.3482323876</v>
      </c>
      <c r="J1739" s="5">
        <f>Table1[[#This Row],[DAA 
(n)]]^1.5</f>
        <v>90061927.772935569</v>
      </c>
      <c r="K1739" s="5">
        <f t="shared" si="167"/>
        <v>94763037.861021042</v>
      </c>
      <c r="L1739" s="7">
        <f>LN(Table1[[#This Row],[NV]]/Table1[[#This Row],[NV_MA-1]])</f>
        <v>-2.1702495987457922</v>
      </c>
      <c r="M1739" s="7">
        <f>LN(Table1[[#This Row],[NV]]/Table1[[#This Row],[NV_MA-2]])</f>
        <v>7.5764824465651106</v>
      </c>
      <c r="N1739" s="4">
        <f>LN(Table1[[#This Row],[NV]]/Table1[[#This Row],[NV_MA-3]])</f>
        <v>3.9570179838210571</v>
      </c>
      <c r="O1739" s="7">
        <f>LN(Table1[[#This Row],[NV]]/Table1[[#This Row],[Metcalfe
NV ~ n^2]])</f>
        <v>-2.0974361250138229</v>
      </c>
      <c r="P1739" s="7">
        <f>Table1[[#This Row],[NV_MA-1]]*$M$3</f>
        <v>43418765864.199997</v>
      </c>
    </row>
    <row r="1740" spans="1:16" x14ac:dyDescent="0.2">
      <c r="A1740" s="2">
        <v>41953</v>
      </c>
      <c r="B1740" s="3">
        <v>4929479477.7776804</v>
      </c>
      <c r="C1740" s="3">
        <f t="shared" si="162"/>
        <v>4829886807.9164209</v>
      </c>
      <c r="D1740" s="4">
        <f>LN(Table1[[#This Row],[NV]])</f>
        <v>22.3184992368259</v>
      </c>
      <c r="E1740" s="5">
        <v>214221</v>
      </c>
      <c r="F1740" s="5">
        <f t="shared" si="163"/>
        <v>45890636841</v>
      </c>
      <c r="G1740" s="8">
        <f t="shared" si="164"/>
        <v>44160796465.433334</v>
      </c>
      <c r="H1740" s="5">
        <f t="shared" si="165"/>
        <v>2629512.1056080521</v>
      </c>
      <c r="I1740" s="5">
        <f t="shared" si="166"/>
        <v>2561281.2335922583</v>
      </c>
      <c r="J1740" s="5">
        <f>Table1[[#This Row],[DAA 
(n)]]^1.5</f>
        <v>99150078.742862731</v>
      </c>
      <c r="K1740" s="5">
        <f t="shared" si="167"/>
        <v>95934166.971318662</v>
      </c>
      <c r="L1740" s="7">
        <f>LN(Table1[[#This Row],[NV]]/Table1[[#This Row],[NV_MA-1]])</f>
        <v>-2.1926040378287306</v>
      </c>
      <c r="M1740" s="7">
        <f>LN(Table1[[#This Row],[NV]]/Table1[[#This Row],[NV_MA-2]])</f>
        <v>7.562481063697458</v>
      </c>
      <c r="N1740" s="4">
        <f>LN(Table1[[#This Row],[NV]]/Table1[[#This Row],[NV_MA-3]])</f>
        <v>3.9393264833506505</v>
      </c>
      <c r="O1740" s="7">
        <f>LN(Table1[[#This Row],[NV]]/Table1[[#This Row],[Metcalfe
NV ~ n^2]])</f>
        <v>-2.2310277059859853</v>
      </c>
      <c r="P1740" s="7">
        <f>Table1[[#This Row],[NV_MA-1]]*$M$3</f>
        <v>44160796465.433334</v>
      </c>
    </row>
    <row r="1741" spans="1:16" x14ac:dyDescent="0.2">
      <c r="A1741" s="2">
        <v>41952</v>
      </c>
      <c r="B1741" s="3">
        <v>4902623335.3370504</v>
      </c>
      <c r="C1741" s="3">
        <f t="shared" si="162"/>
        <v>4826769601.4067802</v>
      </c>
      <c r="D1741" s="4">
        <f>LN(Table1[[#This Row],[NV]])</f>
        <v>22.313036273359746</v>
      </c>
      <c r="E1741" s="5">
        <v>253202</v>
      </c>
      <c r="F1741" s="5">
        <f t="shared" si="163"/>
        <v>64111252804</v>
      </c>
      <c r="G1741" s="8">
        <f t="shared" si="164"/>
        <v>43532217861.533333</v>
      </c>
      <c r="H1741" s="5">
        <f t="shared" si="165"/>
        <v>3150324.8180924836</v>
      </c>
      <c r="I1741" s="5">
        <f t="shared" si="166"/>
        <v>2539453.752673083</v>
      </c>
      <c r="J1741" s="5">
        <f>Table1[[#This Row],[DAA 
(n)]]^1.5</f>
        <v>127409173.26659939</v>
      </c>
      <c r="K1741" s="5">
        <f t="shared" si="167"/>
        <v>94851464.861599147</v>
      </c>
      <c r="L1741" s="7">
        <f>LN(Table1[[#This Row],[NV]]/Table1[[#This Row],[NV_MA-1]])</f>
        <v>-2.1837308680375029</v>
      </c>
      <c r="M1741" s="7">
        <f>LN(Table1[[#This Row],[NV]]/Table1[[#This Row],[NV_MA-2]])</f>
        <v>7.5655767154960376</v>
      </c>
      <c r="N1741" s="4">
        <f>LN(Table1[[#This Row],[NV]]/Table1[[#This Row],[NV_MA-3]])</f>
        <v>3.9452135751526911</v>
      </c>
      <c r="O1741" s="7">
        <f>LN(Table1[[#This Row],[NV]]/Table1[[#This Row],[Metcalfe
NV ~ n^2]])</f>
        <v>-2.5708494628704885</v>
      </c>
      <c r="P1741" s="7">
        <f>Table1[[#This Row],[NV_MA-1]]*$M$3</f>
        <v>43532217861.533333</v>
      </c>
    </row>
    <row r="1742" spans="1:16" x14ac:dyDescent="0.2">
      <c r="A1742" s="2">
        <v>41951</v>
      </c>
      <c r="B1742" s="3">
        <v>4637591919.8673496</v>
      </c>
      <c r="C1742" s="3">
        <f t="shared" si="162"/>
        <v>4823285811.4287348</v>
      </c>
      <c r="D1742" s="4">
        <f>LN(Table1[[#This Row],[NV]])</f>
        <v>22.257461085679186</v>
      </c>
      <c r="E1742" s="5">
        <v>170855</v>
      </c>
      <c r="F1742" s="5">
        <f t="shared" si="163"/>
        <v>29191431025</v>
      </c>
      <c r="G1742" s="8">
        <f t="shared" si="164"/>
        <v>42683915339.033333</v>
      </c>
      <c r="H1742" s="5">
        <f t="shared" si="165"/>
        <v>2058558.5166307469</v>
      </c>
      <c r="I1742" s="5">
        <f t="shared" si="166"/>
        <v>2514332.8937417786</v>
      </c>
      <c r="J1742" s="5">
        <f>Table1[[#This Row],[DAA 
(n)]]^1.5</f>
        <v>70622248.249233633</v>
      </c>
      <c r="K1742" s="5">
        <f t="shared" si="167"/>
        <v>93510812.716468066</v>
      </c>
      <c r="L1742" s="7">
        <f>LN(Table1[[#This Row],[NV]]/Table1[[#This Row],[NV_MA-1]])</f>
        <v>-2.2196269105839406</v>
      </c>
      <c r="M1742" s="7">
        <f>LN(Table1[[#This Row],[NV]]/Table1[[#This Row],[NV_MA-2]])</f>
        <v>7.5199430103457825</v>
      </c>
      <c r="N1742" s="4">
        <f>LN(Table1[[#This Row],[NV]]/Table1[[#This Row],[NV_MA-3]])</f>
        <v>3.9038734540801294</v>
      </c>
      <c r="O1742" s="7">
        <f>LN(Table1[[#This Row],[NV]]/Table1[[#This Row],[Metcalfe
NV ~ n^2]])</f>
        <v>-1.8396799594262769</v>
      </c>
      <c r="P1742" s="7">
        <f>Table1[[#This Row],[NV_MA-1]]*$M$3</f>
        <v>42683915339.033333</v>
      </c>
    </row>
    <row r="1743" spans="1:16" x14ac:dyDescent="0.2">
      <c r="A1743" s="2">
        <v>41950</v>
      </c>
      <c r="B1743" s="3">
        <v>4606872694.73878</v>
      </c>
      <c r="C1743" s="3">
        <f t="shared" si="162"/>
        <v>4829849082.5501947</v>
      </c>
      <c r="D1743" s="4">
        <f>LN(Table1[[#This Row],[NV]])</f>
        <v>22.250815089511832</v>
      </c>
      <c r="E1743" s="5">
        <v>221566</v>
      </c>
      <c r="F1743" s="5">
        <f t="shared" si="163"/>
        <v>49091492356</v>
      </c>
      <c r="G1743" s="8">
        <f t="shared" si="164"/>
        <v>42900018342.5</v>
      </c>
      <c r="H1743" s="5">
        <f t="shared" si="165"/>
        <v>2727139.7474368126</v>
      </c>
      <c r="I1743" s="5">
        <f t="shared" si="166"/>
        <v>2522202.2293482274</v>
      </c>
      <c r="J1743" s="5">
        <f>Table1[[#This Row],[DAA 
(n)]]^1.5</f>
        <v>104292883.72343309</v>
      </c>
      <c r="K1743" s="5">
        <f t="shared" si="167"/>
        <v>93892934.755894378</v>
      </c>
      <c r="L1743" s="7">
        <f>LN(Table1[[#This Row],[NV]]/Table1[[#This Row],[NV_MA-1]])</f>
        <v>-2.2313230009325609</v>
      </c>
      <c r="M1743" s="7">
        <f>LN(Table1[[#This Row],[NV]]/Table1[[#This Row],[NV_MA-2]])</f>
        <v>7.510172111117968</v>
      </c>
      <c r="N1743" s="4">
        <f>LN(Table1[[#This Row],[NV]]/Table1[[#This Row],[NV_MA-3]])</f>
        <v>3.8931493903804264</v>
      </c>
      <c r="O1743" s="7">
        <f>LN(Table1[[#This Row],[NV]]/Table1[[#This Row],[Metcalfe
NV ~ n^2]])</f>
        <v>-2.3661364954498714</v>
      </c>
      <c r="P1743" s="7">
        <f>Table1[[#This Row],[NV_MA-1]]*$M$3</f>
        <v>42900018342.5</v>
      </c>
    </row>
    <row r="1744" spans="1:16" x14ac:dyDescent="0.2">
      <c r="A1744" s="2">
        <v>41949</v>
      </c>
      <c r="B1744" s="3">
        <v>4705872862.7254601</v>
      </c>
      <c r="C1744" s="3">
        <f t="shared" si="162"/>
        <v>4834136316.6898861</v>
      </c>
      <c r="D1744" s="4">
        <f>LN(Table1[[#This Row],[NV]])</f>
        <v>22.272077110891203</v>
      </c>
      <c r="E1744" s="5">
        <v>219885</v>
      </c>
      <c r="F1744" s="5">
        <f t="shared" si="163"/>
        <v>48349413225</v>
      </c>
      <c r="G1744" s="8">
        <f t="shared" si="164"/>
        <v>42465461736</v>
      </c>
      <c r="H1744" s="5">
        <f t="shared" si="165"/>
        <v>2704774.5926107331</v>
      </c>
      <c r="I1744" s="5">
        <f t="shared" si="166"/>
        <v>2508225.66094193</v>
      </c>
      <c r="J1744" s="5">
        <f>Table1[[#This Row],[DAA 
(n)]]^1.5</f>
        <v>103108247.6186029</v>
      </c>
      <c r="K1744" s="5">
        <f t="shared" si="167"/>
        <v>93174548.157287866</v>
      </c>
      <c r="L1744" s="7">
        <f>LN(Table1[[#This Row],[NV]]/Table1[[#This Row],[NV_MA-1]])</f>
        <v>-2.1998798065590446</v>
      </c>
      <c r="M1744" s="7">
        <f>LN(Table1[[#This Row],[NV]]/Table1[[#This Row],[NV_MA-2]])</f>
        <v>7.536990957751768</v>
      </c>
      <c r="N1744" s="4">
        <f>LN(Table1[[#This Row],[NV]]/Table1[[#This Row],[NV_MA-3]])</f>
        <v>3.9220919569719395</v>
      </c>
      <c r="O1744" s="7">
        <f>LN(Table1[[#This Row],[NV]]/Table1[[#This Row],[Metcalfe
NV ~ n^2]])</f>
        <v>-2.329642811893279</v>
      </c>
      <c r="P1744" s="7">
        <f>Table1[[#This Row],[NV_MA-1]]*$M$3</f>
        <v>42465461736</v>
      </c>
    </row>
    <row r="1745" spans="1:16" x14ac:dyDescent="0.2">
      <c r="A1745" s="2">
        <v>41948</v>
      </c>
      <c r="B1745" s="3">
        <v>4563037656.6373596</v>
      </c>
      <c r="C1745" s="3">
        <f t="shared" si="162"/>
        <v>4825802899.8663063</v>
      </c>
      <c r="D1745" s="4">
        <f>LN(Table1[[#This Row],[NV]])</f>
        <v>22.241254391462789</v>
      </c>
      <c r="E1745" s="5">
        <v>203229</v>
      </c>
      <c r="F1745" s="5">
        <f t="shared" si="163"/>
        <v>41302026441</v>
      </c>
      <c r="G1745" s="8">
        <f t="shared" si="164"/>
        <v>42199603582.633331</v>
      </c>
      <c r="H1745" s="5">
        <f t="shared" si="165"/>
        <v>2483882.8646234269</v>
      </c>
      <c r="I1745" s="5">
        <f t="shared" si="166"/>
        <v>2499850.6664217841</v>
      </c>
      <c r="J1745" s="5">
        <f>Table1[[#This Row],[DAA 
(n)]]^1.5</f>
        <v>91617517.60213761</v>
      </c>
      <c r="K1745" s="5">
        <f t="shared" si="167"/>
        <v>92739894.95350638</v>
      </c>
      <c r="L1745" s="7">
        <f>LN(Table1[[#This Row],[NV]]/Table1[[#This Row],[NV_MA-1]])</f>
        <v>-2.2244222727050067</v>
      </c>
      <c r="M1745" s="7">
        <f>LN(Table1[[#This Row],[NV]]/Table1[[#This Row],[NV_MA-2]])</f>
        <v>7.5095128368397566</v>
      </c>
      <c r="N1745" s="4">
        <f>LN(Table1[[#This Row],[NV]]/Table1[[#This Row],[NV_MA-3]])</f>
        <v>3.8959450872347143</v>
      </c>
      <c r="O1745" s="7">
        <f>LN(Table1[[#This Row],[NV]]/Table1[[#This Row],[Metcalfe
NV ~ n^2]])</f>
        <v>-2.2029230106149349</v>
      </c>
      <c r="P1745" s="7">
        <f>Table1[[#This Row],[NV_MA-1]]*$M$3</f>
        <v>42199603582.633331</v>
      </c>
    </row>
    <row r="1746" spans="1:16" x14ac:dyDescent="0.2">
      <c r="A1746" s="2">
        <v>41947</v>
      </c>
      <c r="B1746" s="3">
        <v>4438697512.2565899</v>
      </c>
      <c r="C1746" s="3">
        <f t="shared" si="162"/>
        <v>4819181121.6681986</v>
      </c>
      <c r="D1746" s="4">
        <f>LN(Table1[[#This Row],[NV]])</f>
        <v>22.213626817258746</v>
      </c>
      <c r="E1746" s="5">
        <v>209429</v>
      </c>
      <c r="F1746" s="5">
        <f t="shared" si="163"/>
        <v>43860506041</v>
      </c>
      <c r="G1746" s="8">
        <f t="shared" si="164"/>
        <v>42071112073.566666</v>
      </c>
      <c r="H1746" s="5">
        <f t="shared" si="165"/>
        <v>2565953.4403652204</v>
      </c>
      <c r="I1746" s="5">
        <f t="shared" si="166"/>
        <v>2495576.3407679675</v>
      </c>
      <c r="J1746" s="5">
        <f>Table1[[#This Row],[DAA 
(n)]]^1.5</f>
        <v>95841858.911754265</v>
      </c>
      <c r="K1746" s="5">
        <f t="shared" si="167"/>
        <v>92523530.581812993</v>
      </c>
      <c r="L1746" s="7">
        <f>LN(Table1[[#This Row],[NV]]/Table1[[#This Row],[NV_MA-1]])</f>
        <v>-2.2490003508263134</v>
      </c>
      <c r="M1746" s="7">
        <f>LN(Table1[[#This Row],[NV]]/Table1[[#This Row],[NV_MA-2]])</f>
        <v>7.4835965584631952</v>
      </c>
      <c r="N1746" s="4">
        <f>LN(Table1[[#This Row],[NV]]/Table1[[#This Row],[NV_MA-3]])</f>
        <v>3.8706532624581373</v>
      </c>
      <c r="O1746" s="7">
        <f>LN(Table1[[#This Row],[NV]]/Table1[[#This Row],[Metcalfe
NV ~ n^2]])</f>
        <v>-2.2906533002533482</v>
      </c>
      <c r="P1746" s="7">
        <f>Table1[[#This Row],[NV_MA-1]]*$M$3</f>
        <v>42071112073.566666</v>
      </c>
    </row>
    <row r="1747" spans="1:16" x14ac:dyDescent="0.2">
      <c r="A1747" s="2">
        <v>41946</v>
      </c>
      <c r="B1747" s="3">
        <v>4378884981.3499699</v>
      </c>
      <c r="C1747" s="3">
        <f t="shared" si="162"/>
        <v>4814890306.778286</v>
      </c>
      <c r="D1747" s="4">
        <f>LN(Table1[[#This Row],[NV]])</f>
        <v>22.200059958458162</v>
      </c>
      <c r="E1747" s="5">
        <v>211234</v>
      </c>
      <c r="F1747" s="5">
        <f t="shared" si="163"/>
        <v>44619802756</v>
      </c>
      <c r="G1747" s="8">
        <f t="shared" si="164"/>
        <v>42652075855.166664</v>
      </c>
      <c r="H1747" s="5">
        <f t="shared" si="165"/>
        <v>2589881.3092728113</v>
      </c>
      <c r="I1747" s="5">
        <f t="shared" si="166"/>
        <v>2512532.6475483207</v>
      </c>
      <c r="J1747" s="5">
        <f>Table1[[#This Row],[DAA 
(n)]]^1.5</f>
        <v>97083569.234762415</v>
      </c>
      <c r="K1747" s="5">
        <f t="shared" si="167"/>
        <v>93434791.846228421</v>
      </c>
      <c r="L1747" s="7">
        <f>LN(Table1[[#This Row],[NV]]/Table1[[#This Row],[NV_MA-1]])</f>
        <v>-2.2762818231094188</v>
      </c>
      <c r="M1747" s="7">
        <f>LN(Table1[[#This Row],[NV]]/Table1[[#This Row],[NV_MA-2]])</f>
        <v>7.4632581331440315</v>
      </c>
      <c r="N1747" s="4">
        <f>LN(Table1[[#This Row],[NV]]/Table1[[#This Row],[NV_MA-3]])</f>
        <v>3.8472856209144286</v>
      </c>
      <c r="O1747" s="7">
        <f>LN(Table1[[#This Row],[NV]]/Table1[[#This Row],[Metcalfe
NV ~ n^2]])</f>
        <v>-2.3213836469539557</v>
      </c>
      <c r="P1747" s="7">
        <f>Table1[[#This Row],[NV_MA-1]]*$M$3</f>
        <v>42652075855.166664</v>
      </c>
    </row>
    <row r="1748" spans="1:16" x14ac:dyDescent="0.2">
      <c r="A1748" s="2">
        <v>41945</v>
      </c>
      <c r="B1748" s="3">
        <v>4365397143.7875795</v>
      </c>
      <c r="C1748" s="3">
        <f t="shared" si="162"/>
        <v>4815216893.4086323</v>
      </c>
      <c r="D1748" s="4">
        <f>LN(Table1[[#This Row],[NV]])</f>
        <v>22.196975005784797</v>
      </c>
      <c r="E1748" s="5">
        <v>267793</v>
      </c>
      <c r="F1748" s="5">
        <f t="shared" si="163"/>
        <v>71713090849</v>
      </c>
      <c r="G1748" s="8">
        <f t="shared" si="164"/>
        <v>42154497737.466667</v>
      </c>
      <c r="H1748" s="5">
        <f t="shared" si="165"/>
        <v>3346868.7658591615</v>
      </c>
      <c r="I1748" s="5">
        <f t="shared" si="166"/>
        <v>2495457.1255705189</v>
      </c>
      <c r="J1748" s="5">
        <f>Table1[[#This Row],[DAA 
(n)]]^1.5</f>
        <v>138579449.1897203</v>
      </c>
      <c r="K1748" s="5">
        <f t="shared" si="167"/>
        <v>92582986.449024335</v>
      </c>
      <c r="L1748" s="7">
        <f>LN(Table1[[#This Row],[NV]]/Table1[[#This Row],[NV_MA-1]])</f>
        <v>-2.2676322178042994</v>
      </c>
      <c r="M1748" s="7">
        <f>LN(Table1[[#This Row],[NV]]/Table1[[#This Row],[NV_MA-2]])</f>
        <v>7.4669925187376336</v>
      </c>
      <c r="N1748" s="4">
        <f>LN(Table1[[#This Row],[NV]]/Table1[[#This Row],[NV_MA-3]])</f>
        <v>3.8533590547011225</v>
      </c>
      <c r="O1748" s="7">
        <f>LN(Table1[[#This Row],[NV]]/Table1[[#This Row],[Metcalfe
NV ~ n^2]])</f>
        <v>-2.7989641401910985</v>
      </c>
      <c r="P1748" s="7">
        <f>Table1[[#This Row],[NV_MA-1]]*$M$3</f>
        <v>42154497737.466667</v>
      </c>
    </row>
    <row r="1749" spans="1:16" x14ac:dyDescent="0.2">
      <c r="A1749" s="2">
        <v>41944</v>
      </c>
      <c r="B1749" s="3">
        <v>4378984927.1179104</v>
      </c>
      <c r="C1749" s="3">
        <f t="shared" si="162"/>
        <v>4828783664.2776737</v>
      </c>
      <c r="D1749" s="4">
        <f>LN(Table1[[#This Row],[NV]])</f>
        <v>22.200082782676603</v>
      </c>
      <c r="E1749" s="5">
        <v>173118</v>
      </c>
      <c r="F1749" s="5">
        <f t="shared" si="163"/>
        <v>29969841924</v>
      </c>
      <c r="G1749" s="8">
        <f t="shared" si="164"/>
        <v>40815192911.966667</v>
      </c>
      <c r="H1749" s="5">
        <f t="shared" si="165"/>
        <v>2088102.3528767242</v>
      </c>
      <c r="I1749" s="5">
        <f t="shared" si="166"/>
        <v>2455441.9876037668</v>
      </c>
      <c r="J1749" s="5">
        <f>Table1[[#This Row],[DAA 
(n)]]^1.5</f>
        <v>72029987.46493724</v>
      </c>
      <c r="K1749" s="5">
        <f t="shared" si="167"/>
        <v>90458050.730300382</v>
      </c>
      <c r="L1749" s="7">
        <f>LN(Table1[[#This Row],[NV]]/Table1[[#This Row],[NV_MA-1]])</f>
        <v>-2.2322374416587509</v>
      </c>
      <c r="M1749" s="7">
        <f>LN(Table1[[#This Row],[NV]]/Table1[[#This Row],[NV_MA-2]])</f>
        <v>7.4862654439865093</v>
      </c>
      <c r="N1749" s="4">
        <f>LN(Table1[[#This Row],[NV]]/Table1[[#This Row],[NV_MA-3]])</f>
        <v>3.8796860093106735</v>
      </c>
      <c r="O1749" s="7">
        <f>LN(Table1[[#This Row],[NV]]/Table1[[#This Row],[Metcalfe
NV ~ n^2]])</f>
        <v>-1.9233746611099944</v>
      </c>
      <c r="P1749" s="7">
        <f>Table1[[#This Row],[NV_MA-1]]*$M$3</f>
        <v>40815192911.966667</v>
      </c>
    </row>
    <row r="1750" spans="1:16" x14ac:dyDescent="0.2">
      <c r="A1750" s="2">
        <v>41943</v>
      </c>
      <c r="B1750" s="3">
        <v>4536000322.58743</v>
      </c>
      <c r="C1750" s="3">
        <f t="shared" si="162"/>
        <v>4848454241.4760599</v>
      </c>
      <c r="D1750" s="4">
        <f>LN(Table1[[#This Row],[NV]])</f>
        <v>22.235311474489016</v>
      </c>
      <c r="E1750" s="5">
        <v>203137</v>
      </c>
      <c r="F1750" s="5">
        <f t="shared" si="163"/>
        <v>41264640769</v>
      </c>
      <c r="G1750" s="8">
        <f t="shared" si="164"/>
        <v>40943664566.800003</v>
      </c>
      <c r="H1750" s="5">
        <f t="shared" si="165"/>
        <v>2482666.4532898739</v>
      </c>
      <c r="I1750" s="5">
        <f t="shared" si="166"/>
        <v>2460153.0257473346</v>
      </c>
      <c r="J1750" s="5">
        <f>Table1[[#This Row],[DAA 
(n)]]^1.5</f>
        <v>91555312.963761806</v>
      </c>
      <c r="K1750" s="5">
        <f t="shared" si="167"/>
        <v>90686092.325580433</v>
      </c>
      <c r="L1750" s="7">
        <f>LN(Table1[[#This Row],[NV]]/Table1[[#This Row],[NV_MA-1]])</f>
        <v>-2.2001514493539682</v>
      </c>
      <c r="M1750" s="7">
        <f>LN(Table1[[#This Row],[NV]]/Table1[[#This Row],[NV_MA-2]])</f>
        <v>7.5195773629268121</v>
      </c>
      <c r="N1750" s="4">
        <f>LN(Table1[[#This Row],[NV]]/Table1[[#This Row],[NV_MA-3]])</f>
        <v>3.9123969082549181</v>
      </c>
      <c r="O1750" s="7">
        <f>LN(Table1[[#This Row],[NV]]/Table1[[#This Row],[Metcalfe
NV ~ n^2]])</f>
        <v>-2.2079603399994685</v>
      </c>
      <c r="P1750" s="7">
        <f>Table1[[#This Row],[NV_MA-1]]*$M$3</f>
        <v>40943664566.800003</v>
      </c>
    </row>
    <row r="1751" spans="1:16" x14ac:dyDescent="0.2">
      <c r="A1751" s="2">
        <v>41942</v>
      </c>
      <c r="B1751" s="3">
        <v>4632842751.7697601</v>
      </c>
      <c r="C1751" s="3">
        <f t="shared" si="162"/>
        <v>4867248467.2705879</v>
      </c>
      <c r="D1751" s="4">
        <f>LN(Table1[[#This Row],[NV]])</f>
        <v>22.256436501896168</v>
      </c>
      <c r="E1751" s="5">
        <v>205736</v>
      </c>
      <c r="F1751" s="5">
        <f t="shared" si="163"/>
        <v>42327301696</v>
      </c>
      <c r="G1751" s="8">
        <f t="shared" si="164"/>
        <v>41075779993.199997</v>
      </c>
      <c r="H1751" s="5">
        <f t="shared" si="165"/>
        <v>2517046.0407761219</v>
      </c>
      <c r="I1751" s="5">
        <f t="shared" si="166"/>
        <v>2464361.320915468</v>
      </c>
      <c r="J1751" s="5">
        <f>Table1[[#This Row],[DAA 
(n)]]^1.5</f>
        <v>93318003.309802085</v>
      </c>
      <c r="K1751" s="5">
        <f t="shared" si="167"/>
        <v>90903399.920645729</v>
      </c>
      <c r="L1751" s="7">
        <f>LN(Table1[[#This Row],[NV]]/Table1[[#This Row],[NV_MA-1]])</f>
        <v>-2.182247988280801</v>
      </c>
      <c r="M1751" s="7">
        <f>LN(Table1[[#This Row],[NV]]/Table1[[#This Row],[NV_MA-2]])</f>
        <v>7.5389932690292829</v>
      </c>
      <c r="N1751" s="4">
        <f>LN(Table1[[#This Row],[NV]]/Table1[[#This Row],[NV_MA-3]])</f>
        <v>3.9311285405805392</v>
      </c>
      <c r="O1751" s="7">
        <f>LN(Table1[[#This Row],[NV]]/Table1[[#This Row],[Metcalfe
NV ~ n^2]])</f>
        <v>-2.2122616430674933</v>
      </c>
      <c r="P1751" s="7">
        <f>Table1[[#This Row],[NV_MA-1]]*$M$3</f>
        <v>41075779993.199997</v>
      </c>
    </row>
    <row r="1752" spans="1:16" x14ac:dyDescent="0.2">
      <c r="A1752" s="2">
        <v>41941</v>
      </c>
      <c r="B1752" s="3">
        <v>4483405058.0089798</v>
      </c>
      <c r="C1752" s="3">
        <f t="shared" si="162"/>
        <v>4885735944.6939077</v>
      </c>
      <c r="D1752" s="4">
        <f>LN(Table1[[#This Row],[NV]])</f>
        <v>22.223648652267098</v>
      </c>
      <c r="E1752" s="5">
        <v>200016</v>
      </c>
      <c r="F1752" s="5">
        <f t="shared" si="163"/>
        <v>40006400256</v>
      </c>
      <c r="G1752" s="8">
        <f t="shared" si="164"/>
        <v>41244588217.199997</v>
      </c>
      <c r="H1752" s="5">
        <f t="shared" si="165"/>
        <v>2441425.8269083463</v>
      </c>
      <c r="I1752" s="5">
        <f t="shared" si="166"/>
        <v>2469648.7843050677</v>
      </c>
      <c r="J1752" s="5">
        <f>Table1[[#This Row],[DAA 
(n)]]^1.5</f>
        <v>89453452.440943301</v>
      </c>
      <c r="K1752" s="5">
        <f t="shared" si="167"/>
        <v>91178546.162301987</v>
      </c>
      <c r="L1752" s="7">
        <f>LN(Table1[[#This Row],[NV]]/Table1[[#This Row],[NV_MA-1]])</f>
        <v>-2.2191370941186745</v>
      </c>
      <c r="M1752" s="7">
        <f>LN(Table1[[#This Row],[NV]]/Table1[[#This Row],[NV_MA-2]])</f>
        <v>7.5040621463623056</v>
      </c>
      <c r="N1752" s="4">
        <f>LN(Table1[[#This Row],[NV]]/Table1[[#This Row],[NV_MA-3]])</f>
        <v>3.8953184643441214</v>
      </c>
      <c r="O1752" s="7">
        <f>LN(Table1[[#This Row],[NV]]/Table1[[#This Row],[Metcalfe
NV ~ n^2]])</f>
        <v>-2.1886566323935894</v>
      </c>
      <c r="P1752" s="7">
        <f>Table1[[#This Row],[NV_MA-1]]*$M$3</f>
        <v>41244588217.199997</v>
      </c>
    </row>
    <row r="1753" spans="1:16" x14ac:dyDescent="0.2">
      <c r="A1753" s="2">
        <v>41940</v>
      </c>
      <c r="B1753" s="3">
        <v>4775179313.1827297</v>
      </c>
      <c r="C1753" s="3">
        <f t="shared" si="162"/>
        <v>4902123712.9751425</v>
      </c>
      <c r="D1753" s="4">
        <f>LN(Table1[[#This Row],[NV]])</f>
        <v>22.286697362673028</v>
      </c>
      <c r="E1753" s="5">
        <v>205248</v>
      </c>
      <c r="F1753" s="5">
        <f t="shared" si="163"/>
        <v>42126741504</v>
      </c>
      <c r="G1753" s="8">
        <f t="shared" si="164"/>
        <v>41221090759.199997</v>
      </c>
      <c r="H1753" s="5">
        <f t="shared" si="165"/>
        <v>2510588.2576480266</v>
      </c>
      <c r="I1753" s="5">
        <f t="shared" si="166"/>
        <v>2468869.8831267604</v>
      </c>
      <c r="J1753" s="5">
        <f>Table1[[#This Row],[DAA 
(n)]]^1.5</f>
        <v>92986178.759065986</v>
      </c>
      <c r="K1753" s="5">
        <f t="shared" si="167"/>
        <v>91139053.869286984</v>
      </c>
      <c r="L1753" s="7">
        <f>LN(Table1[[#This Row],[NV]]/Table1[[#This Row],[NV_MA-1]])</f>
        <v>-2.1555185112778714</v>
      </c>
      <c r="M1753" s="7">
        <f>LN(Table1[[#This Row],[NV]]/Table1[[#This Row],[NV_MA-2]])</f>
        <v>7.5674262959665928</v>
      </c>
      <c r="N1753" s="4">
        <f>LN(Table1[[#This Row],[NV]]/Table1[[#This Row],[NV_MA-3]])</f>
        <v>3.9588003999968269</v>
      </c>
      <c r="O1753" s="7">
        <f>LN(Table1[[#This Row],[NV]]/Table1[[#This Row],[Metcalfe
NV ~ n^2]])</f>
        <v>-2.1772512034326255</v>
      </c>
      <c r="P1753" s="7">
        <f>Table1[[#This Row],[NV_MA-1]]*$M$3</f>
        <v>41221090759.199997</v>
      </c>
    </row>
    <row r="1754" spans="1:16" x14ac:dyDescent="0.2">
      <c r="A1754" s="2">
        <v>41939</v>
      </c>
      <c r="B1754" s="3">
        <v>4701468719.3009005</v>
      </c>
      <c r="C1754" s="3">
        <f t="shared" si="162"/>
        <v>4909802771.3104353</v>
      </c>
      <c r="D1754" s="4">
        <f>LN(Table1[[#This Row],[NV]])</f>
        <v>22.271140790314785</v>
      </c>
      <c r="E1754" s="5">
        <v>225066</v>
      </c>
      <c r="F1754" s="5">
        <f t="shared" si="163"/>
        <v>50654704356</v>
      </c>
      <c r="G1754" s="8">
        <f t="shared" si="164"/>
        <v>41656853472.933334</v>
      </c>
      <c r="H1754" s="5">
        <f t="shared" si="165"/>
        <v>2773746.9124209876</v>
      </c>
      <c r="I1754" s="5">
        <f t="shared" si="166"/>
        <v>2482037.0497447117</v>
      </c>
      <c r="J1754" s="5">
        <f>Table1[[#This Row],[DAA 
(n)]]^1.5</f>
        <v>106773834.2974886</v>
      </c>
      <c r="K1754" s="5">
        <f t="shared" si="167"/>
        <v>91835555.000592887</v>
      </c>
      <c r="L1754" s="7">
        <f>LN(Table1[[#This Row],[NV]]/Table1[[#This Row],[NV_MA-1]])</f>
        <v>-2.1815909508778146</v>
      </c>
      <c r="M1754" s="7">
        <f>LN(Table1[[#This Row],[NV]]/Table1[[#This Row],[NV_MA-2]])</f>
        <v>7.5465506183045248</v>
      </c>
      <c r="N1754" s="4">
        <f>LN(Table1[[#This Row],[NV]]/Table1[[#This Row],[NV_MA-3]])</f>
        <v>3.9356307003343325</v>
      </c>
      <c r="O1754" s="7">
        <f>LN(Table1[[#This Row],[NV]]/Table1[[#This Row],[Metcalfe
NV ~ n^2]])</f>
        <v>-2.3771571526973729</v>
      </c>
      <c r="P1754" s="7">
        <f>Table1[[#This Row],[NV_MA-1]]*$M$3</f>
        <v>41656853472.933334</v>
      </c>
    </row>
    <row r="1755" spans="1:16" x14ac:dyDescent="0.2">
      <c r="A1755" s="2">
        <v>41938</v>
      </c>
      <c r="B1755" s="3">
        <v>4741859882.5329704</v>
      </c>
      <c r="C1755" s="3">
        <f t="shared" si="162"/>
        <v>4930788025.207201</v>
      </c>
      <c r="D1755" s="4">
        <f>LN(Table1[[#This Row],[NV]])</f>
        <v>22.279695275973602</v>
      </c>
      <c r="E1755" s="5">
        <v>214842</v>
      </c>
      <c r="F1755" s="5">
        <f t="shared" si="163"/>
        <v>46157084964</v>
      </c>
      <c r="G1755" s="8">
        <f t="shared" si="164"/>
        <v>40900793227.76667</v>
      </c>
      <c r="H1755" s="5">
        <f t="shared" si="165"/>
        <v>2637756.6329561244</v>
      </c>
      <c r="I1755" s="5">
        <f t="shared" si="166"/>
        <v>2456631.1443245751</v>
      </c>
      <c r="J1755" s="5">
        <f>Table1[[#This Row],[DAA 
(n)]]^1.5</f>
        <v>99581526.639410779</v>
      </c>
      <c r="K1755" s="5">
        <f t="shared" si="167"/>
        <v>90556411.351516873</v>
      </c>
      <c r="L1755" s="7">
        <f>LN(Table1[[#This Row],[NV]]/Table1[[#This Row],[NV_MA-1]])</f>
        <v>-2.1547200181554209</v>
      </c>
      <c r="M1755" s="7">
        <f>LN(Table1[[#This Row],[NV]]/Table1[[#This Row],[NV_MA-2]])</f>
        <v>7.5653937601501058</v>
      </c>
      <c r="N1755" s="4">
        <f>LN(Table1[[#This Row],[NV]]/Table1[[#This Row],[NV_MA-3]])</f>
        <v>3.9582117316417924</v>
      </c>
      <c r="O1755" s="7">
        <f>LN(Table1[[#This Row],[NV]]/Table1[[#This Row],[Metcalfe
NV ~ n^2]])</f>
        <v>-2.2756210304853228</v>
      </c>
      <c r="P1755" s="7">
        <f>Table1[[#This Row],[NV_MA-1]]*$M$3</f>
        <v>40900793227.76667</v>
      </c>
    </row>
    <row r="1756" spans="1:16" x14ac:dyDescent="0.2">
      <c r="A1756" s="2">
        <v>41937</v>
      </c>
      <c r="B1756" s="3">
        <v>4647640170.5132504</v>
      </c>
      <c r="C1756" s="3">
        <f t="shared" si="162"/>
        <v>4952779367.3416958</v>
      </c>
      <c r="D1756" s="4">
        <f>LN(Table1[[#This Row],[NV]])</f>
        <v>22.259625437516728</v>
      </c>
      <c r="E1756" s="5">
        <v>202433</v>
      </c>
      <c r="F1756" s="5">
        <f t="shared" si="163"/>
        <v>40979119489</v>
      </c>
      <c r="G1756" s="8">
        <f t="shared" si="164"/>
        <v>40446319605</v>
      </c>
      <c r="H1756" s="5">
        <f t="shared" si="165"/>
        <v>2473359.6429286511</v>
      </c>
      <c r="I1756" s="5">
        <f t="shared" si="166"/>
        <v>2441459.1181931146</v>
      </c>
      <c r="J1756" s="5">
        <f>Table1[[#This Row],[DAA 
(n)]]^1.5</f>
        <v>91079778.741039589</v>
      </c>
      <c r="K1756" s="5">
        <f t="shared" si="167"/>
        <v>89789848.669727132</v>
      </c>
      <c r="L1756" s="7">
        <f>LN(Table1[[#This Row],[NV]]/Table1[[#This Row],[NV_MA-1]])</f>
        <v>-2.1636160525153216</v>
      </c>
      <c r="M1756" s="7">
        <f>LN(Table1[[#This Row],[NV]]/Table1[[#This Row],[NV_MA-2]])</f>
        <v>7.551519019718179</v>
      </c>
      <c r="N1756" s="4">
        <f>LN(Table1[[#This Row],[NV]]/Table1[[#This Row],[NV_MA-3]])</f>
        <v>3.9466429544011885</v>
      </c>
      <c r="O1756" s="7">
        <f>LN(Table1[[#This Row],[NV]]/Table1[[#This Row],[Metcalfe
NV ~ n^2]])</f>
        <v>-2.1767030556504001</v>
      </c>
      <c r="P1756" s="7">
        <f>Table1[[#This Row],[NV_MA-1]]*$M$3</f>
        <v>40446319605</v>
      </c>
    </row>
    <row r="1757" spans="1:16" x14ac:dyDescent="0.2">
      <c r="A1757" s="2">
        <v>41936</v>
      </c>
      <c r="B1757" s="3">
        <v>4792202439.6363096</v>
      </c>
      <c r="C1757" s="3">
        <f t="shared" si="162"/>
        <v>4979595778.0815773</v>
      </c>
      <c r="D1757" s="4">
        <f>LN(Table1[[#This Row],[NV]])</f>
        <v>22.290255942200371</v>
      </c>
      <c r="E1757" s="5">
        <v>196085</v>
      </c>
      <c r="F1757" s="5">
        <f t="shared" si="163"/>
        <v>38449327225</v>
      </c>
      <c r="G1757" s="8">
        <f t="shared" si="164"/>
        <v>40432333729.900002</v>
      </c>
      <c r="H1757" s="5">
        <f t="shared" si="165"/>
        <v>2389551.3252628869</v>
      </c>
      <c r="I1757" s="5">
        <f t="shared" si="166"/>
        <v>2441001.41813603</v>
      </c>
      <c r="J1757" s="5">
        <f>Table1[[#This Row],[DAA 
(n)]]^1.5</f>
        <v>86829351.770666242</v>
      </c>
      <c r="K1757" s="5">
        <f t="shared" si="167"/>
        <v>89766505.05479759</v>
      </c>
      <c r="L1757" s="7">
        <f>LN(Table1[[#This Row],[NV]]/Table1[[#This Row],[NV_MA-1]])</f>
        <v>-2.132639699461</v>
      </c>
      <c r="M1757" s="7">
        <f>LN(Table1[[#This Row],[NV]]/Table1[[#This Row],[NV_MA-2]])</f>
        <v>7.5823370118602513</v>
      </c>
      <c r="N1757" s="4">
        <f>LN(Table1[[#This Row],[NV]]/Table1[[#This Row],[NV_MA-3]])</f>
        <v>3.9775334734432946</v>
      </c>
      <c r="O1757" s="7">
        <f>LN(Table1[[#This Row],[NV]]/Table1[[#This Row],[Metcalfe
NV ~ n^2]])</f>
        <v>-2.0823510931453928</v>
      </c>
      <c r="P1757" s="7">
        <f>Table1[[#This Row],[NV_MA-1]]*$M$3</f>
        <v>40432333729.900002</v>
      </c>
    </row>
    <row r="1758" spans="1:16" x14ac:dyDescent="0.2">
      <c r="A1758" s="2">
        <v>41935</v>
      </c>
      <c r="B1758" s="3">
        <v>4793871774.9061899</v>
      </c>
      <c r="C1758" s="3">
        <f t="shared" si="162"/>
        <v>5007668023.1142883</v>
      </c>
      <c r="D1758" s="4">
        <f>LN(Table1[[#This Row],[NV]])</f>
        <v>22.290604225605943</v>
      </c>
      <c r="E1758" s="5">
        <v>198755</v>
      </c>
      <c r="F1758" s="5">
        <f t="shared" si="163"/>
        <v>39503550025</v>
      </c>
      <c r="G1758" s="8">
        <f t="shared" si="164"/>
        <v>40350466121.099998</v>
      </c>
      <c r="H1758" s="5">
        <f t="shared" si="165"/>
        <v>2424776.8517907253</v>
      </c>
      <c r="I1758" s="5">
        <f t="shared" si="166"/>
        <v>2438206.767014401</v>
      </c>
      <c r="J1758" s="5">
        <f>Table1[[#This Row],[DAA 
(n)]]^1.5</f>
        <v>88608848.797503754</v>
      </c>
      <c r="K1758" s="5">
        <f t="shared" si="167"/>
        <v>89626707.338589236</v>
      </c>
      <c r="L1758" s="7">
        <f>LN(Table1[[#This Row],[NV]]/Table1[[#This Row],[NV_MA-1]])</f>
        <v>-2.1302645579376587</v>
      </c>
      <c r="M1758" s="7">
        <f>LN(Table1[[#This Row],[NV]]/Table1[[#This Row],[NV_MA-2]])</f>
        <v>7.5838308300826167</v>
      </c>
      <c r="N1758" s="4">
        <f>LN(Table1[[#This Row],[NV]]/Table1[[#This Row],[NV_MA-3]])</f>
        <v>3.9794403191003807</v>
      </c>
      <c r="O1758" s="7">
        <f>LN(Table1[[#This Row],[NV]]/Table1[[#This Row],[Metcalfe
NV ~ n^2]])</f>
        <v>-2.1090521532597473</v>
      </c>
      <c r="P1758" s="7">
        <f>Table1[[#This Row],[NV_MA-1]]*$M$3</f>
        <v>40350466121.099998</v>
      </c>
    </row>
    <row r="1759" spans="1:16" x14ac:dyDescent="0.2">
      <c r="A1759" s="2">
        <v>41934</v>
      </c>
      <c r="B1759" s="3">
        <v>5104586305.7845602</v>
      </c>
      <c r="C1759" s="3">
        <f t="shared" si="162"/>
        <v>5042327291.5523987</v>
      </c>
      <c r="D1759" s="4">
        <f>LN(Table1[[#This Row],[NV]])</f>
        <v>22.353405248214631</v>
      </c>
      <c r="E1759" s="5">
        <v>201731</v>
      </c>
      <c r="F1759" s="5">
        <f t="shared" si="163"/>
        <v>40695396361</v>
      </c>
      <c r="G1759" s="8">
        <f t="shared" si="164"/>
        <v>40309449561.099998</v>
      </c>
      <c r="H1759" s="5">
        <f t="shared" si="165"/>
        <v>2464081.7102397336</v>
      </c>
      <c r="I1759" s="5">
        <f t="shared" si="166"/>
        <v>2436834.8054691469</v>
      </c>
      <c r="J1759" s="5">
        <f>Table1[[#This Row],[DAA 
(n)]]^1.5</f>
        <v>90606418.113182753</v>
      </c>
      <c r="K1759" s="5">
        <f t="shared" si="167"/>
        <v>89557433.155143887</v>
      </c>
      <c r="L1759" s="7">
        <f>LN(Table1[[#This Row],[NV]]/Table1[[#This Row],[NV_MA-1]])</f>
        <v>-2.0664465106224967</v>
      </c>
      <c r="M1759" s="7">
        <f>LN(Table1[[#This Row],[NV]]/Table1[[#This Row],[NV_MA-2]])</f>
        <v>7.6471947039249102</v>
      </c>
      <c r="N1759" s="4">
        <f>LN(Table1[[#This Row],[NV]]/Table1[[#This Row],[NV_MA-3]])</f>
        <v>4.0430145595474993</v>
      </c>
      <c r="O1759" s="7">
        <f>LN(Table1[[#This Row],[NV]]/Table1[[#This Row],[Metcalfe
NV ~ n^2]])</f>
        <v>-2.075975563259397</v>
      </c>
      <c r="P1759" s="7">
        <f>Table1[[#This Row],[NV_MA-1]]*$M$3</f>
        <v>40309449561.099998</v>
      </c>
    </row>
    <row r="1760" spans="1:16" x14ac:dyDescent="0.2">
      <c r="A1760" s="2">
        <v>41933</v>
      </c>
      <c r="B1760" s="3">
        <v>5151487287.0924902</v>
      </c>
      <c r="C1760" s="3">
        <f t="shared" si="162"/>
        <v>5049931531.3551435</v>
      </c>
      <c r="D1760" s="4">
        <f>LN(Table1[[#This Row],[NV]])</f>
        <v>22.362551303539401</v>
      </c>
      <c r="E1760" s="5">
        <v>206733</v>
      </c>
      <c r="F1760" s="5">
        <f t="shared" si="163"/>
        <v>42738533289</v>
      </c>
      <c r="G1760" s="8">
        <f t="shared" si="164"/>
        <v>40377498997.099998</v>
      </c>
      <c r="H1760" s="5">
        <f t="shared" si="165"/>
        <v>2530243.0986476792</v>
      </c>
      <c r="I1760" s="5">
        <f t="shared" si="166"/>
        <v>2439038.419859584</v>
      </c>
      <c r="J1760" s="5">
        <f>Table1[[#This Row],[DAA 
(n)]]^1.5</f>
        <v>93997155.289055482</v>
      </c>
      <c r="K1760" s="5">
        <f t="shared" si="167"/>
        <v>89670366.792311326</v>
      </c>
      <c r="L1760" s="7">
        <f>LN(Table1[[#This Row],[NV]]/Table1[[#This Row],[NV_MA-1]])</f>
        <v>-2.0589872076994511</v>
      </c>
      <c r="M1760" s="7">
        <f>LN(Table1[[#This Row],[NV]]/Table1[[#This Row],[NV_MA-2]])</f>
        <v>7.6554368741654573</v>
      </c>
      <c r="N1760" s="4">
        <f>LN(Table1[[#This Row],[NV]]/Table1[[#This Row],[NV_MA-3]])</f>
        <v>4.0509003901510257</v>
      </c>
      <c r="O1760" s="7">
        <f>LN(Table1[[#This Row],[NV]]/Table1[[#This Row],[Metcalfe
NV ~ n^2]])</f>
        <v>-2.1158154656525472</v>
      </c>
      <c r="P1760" s="7">
        <f>Table1[[#This Row],[NV_MA-1]]*$M$3</f>
        <v>40377498997.099998</v>
      </c>
    </row>
    <row r="1761" spans="1:16" x14ac:dyDescent="0.2">
      <c r="A1761" s="2">
        <v>41932</v>
      </c>
      <c r="B1761" s="3">
        <v>5101558853.8584805</v>
      </c>
      <c r="C1761" s="3">
        <f t="shared" si="162"/>
        <v>5055572068.6669369</v>
      </c>
      <c r="D1761" s="4">
        <f>LN(Table1[[#This Row],[NV]])</f>
        <v>22.352811987592229</v>
      </c>
      <c r="E1761" s="5">
        <v>201790</v>
      </c>
      <c r="F1761" s="5">
        <f t="shared" si="163"/>
        <v>40719204100</v>
      </c>
      <c r="G1761" s="8">
        <f t="shared" si="164"/>
        <v>40295724785.599998</v>
      </c>
      <c r="H1761" s="5">
        <f t="shared" si="165"/>
        <v>2464861.3856006572</v>
      </c>
      <c r="I1761" s="5">
        <f t="shared" si="166"/>
        <v>2436384.2671942743</v>
      </c>
      <c r="J1761" s="5">
        <f>Table1[[#This Row],[DAA 
(n)]]^1.5</f>
        <v>90646170.329137325</v>
      </c>
      <c r="K1761" s="5">
        <f t="shared" si="167"/>
        <v>89534487.217795163</v>
      </c>
      <c r="L1761" s="7">
        <f>LN(Table1[[#This Row],[NV]]/Table1[[#This Row],[NV_MA-1]])</f>
        <v>-2.0666992279548726</v>
      </c>
      <c r="M1761" s="7">
        <f>LN(Table1[[#This Row],[NV]]/Table1[[#This Row],[NV_MA-2]])</f>
        <v>7.6467863470671187</v>
      </c>
      <c r="N1761" s="4">
        <f>LN(Table1[[#This Row],[NV]]/Table1[[#This Row],[NV_MA-3]])</f>
        <v>4.0426775465260656</v>
      </c>
      <c r="O1761" s="7">
        <f>LN(Table1[[#This Row],[NV]]/Table1[[#This Row],[Metcalfe
NV ~ n^2]])</f>
        <v>-2.0771536757276321</v>
      </c>
      <c r="P1761" s="7">
        <f>Table1[[#This Row],[NV_MA-1]]*$M$3</f>
        <v>40295724785.599998</v>
      </c>
    </row>
    <row r="1762" spans="1:16" x14ac:dyDescent="0.2">
      <c r="A1762" s="2">
        <v>41931</v>
      </c>
      <c r="B1762" s="3">
        <v>5182708682.27946</v>
      </c>
      <c r="C1762" s="3">
        <f t="shared" si="162"/>
        <v>5067866547.2974396</v>
      </c>
      <c r="D1762" s="4">
        <f>LN(Table1[[#This Row],[NV]])</f>
        <v>22.368593668184115</v>
      </c>
      <c r="E1762" s="5">
        <v>236855</v>
      </c>
      <c r="F1762" s="5">
        <f t="shared" si="163"/>
        <v>56100291025</v>
      </c>
      <c r="G1762" s="8">
        <f t="shared" si="164"/>
        <v>39901082764.966667</v>
      </c>
      <c r="H1762" s="5">
        <f t="shared" si="165"/>
        <v>2931128.8056974644</v>
      </c>
      <c r="I1762" s="5">
        <f t="shared" si="166"/>
        <v>2422443.3734174422</v>
      </c>
      <c r="J1762" s="5">
        <f>Table1[[#This Row],[DAA 
(n)]]^1.5</f>
        <v>115272001.93770555</v>
      </c>
      <c r="K1762" s="5">
        <f t="shared" si="167"/>
        <v>88848158.517387122</v>
      </c>
      <c r="L1762" s="7">
        <f>LN(Table1[[#This Row],[NV]]/Table1[[#This Row],[NV_MA-1]])</f>
        <v>-2.0410756292564947</v>
      </c>
      <c r="M1762" s="7">
        <f>LN(Table1[[#This Row],[NV]]/Table1[[#This Row],[NV_MA-2]])</f>
        <v>7.6683064209765419</v>
      </c>
      <c r="N1762" s="4">
        <f>LN(Table1[[#This Row],[NV]]/Table1[[#This Row],[NV_MA-3]])</f>
        <v>4.0661542815808724</v>
      </c>
      <c r="O1762" s="7">
        <f>LN(Table1[[#This Row],[NV]]/Table1[[#This Row],[Metcalfe
NV ~ n^2]])</f>
        <v>-2.3818131688888977</v>
      </c>
      <c r="P1762" s="7">
        <f>Table1[[#This Row],[NV_MA-1]]*$M$3</f>
        <v>39901082764.966667</v>
      </c>
    </row>
    <row r="1763" spans="1:16" x14ac:dyDescent="0.2">
      <c r="A1763" s="2">
        <v>41930</v>
      </c>
      <c r="B1763" s="3">
        <v>5186674768.4041595</v>
      </c>
      <c r="C1763" s="3">
        <f t="shared" si="162"/>
        <v>5069602481.224041</v>
      </c>
      <c r="D1763" s="4">
        <f>LN(Table1[[#This Row],[NV]])</f>
        <v>22.369358629058976</v>
      </c>
      <c r="E1763" s="5">
        <v>176676</v>
      </c>
      <c r="F1763" s="5">
        <f t="shared" si="163"/>
        <v>31214408976</v>
      </c>
      <c r="G1763" s="8">
        <f t="shared" si="164"/>
        <v>39020132564.966667</v>
      </c>
      <c r="H1763" s="5">
        <f t="shared" si="165"/>
        <v>2134612.2985451417</v>
      </c>
      <c r="I1763" s="5">
        <f t="shared" si="166"/>
        <v>2393966.821081439</v>
      </c>
      <c r="J1763" s="5">
        <f>Table1[[#This Row],[DAA 
(n)]]^1.5</f>
        <v>74261947.996559829</v>
      </c>
      <c r="K1763" s="5">
        <f t="shared" si="167"/>
        <v>87388826.813237906</v>
      </c>
      <c r="L1763" s="7">
        <f>LN(Table1[[#This Row],[NV]]/Table1[[#This Row],[NV_MA-1]])</f>
        <v>-2.0179849404361017</v>
      </c>
      <c r="M1763" s="7">
        <f>LN(Table1[[#This Row],[NV]]/Table1[[#This Row],[NV_MA-2]])</f>
        <v>7.6808963232523553</v>
      </c>
      <c r="N1763" s="4">
        <f>LN(Table1[[#This Row],[NV]]/Table1[[#This Row],[NV_MA-3]])</f>
        <v>4.0834806362708704</v>
      </c>
      <c r="O1763" s="7">
        <f>LN(Table1[[#This Row],[NV]]/Table1[[#This Row],[Metcalfe
NV ~ n^2]])</f>
        <v>-1.7947870222478404</v>
      </c>
      <c r="P1763" s="7">
        <f>Table1[[#This Row],[NV_MA-1]]*$M$3</f>
        <v>39020132564.966667</v>
      </c>
    </row>
    <row r="1764" spans="1:16" x14ac:dyDescent="0.2">
      <c r="A1764" s="2">
        <v>41929</v>
      </c>
      <c r="B1764" s="3">
        <v>5106452080.4760103</v>
      </c>
      <c r="C1764" s="3">
        <f t="shared" si="162"/>
        <v>5085755898.1808043</v>
      </c>
      <c r="D1764" s="4">
        <f>LN(Table1[[#This Row],[NV]])</f>
        <v>22.353770690913333</v>
      </c>
      <c r="E1764" s="5">
        <v>180122</v>
      </c>
      <c r="F1764" s="5">
        <f t="shared" si="163"/>
        <v>32443934884</v>
      </c>
      <c r="G1764" s="8">
        <f t="shared" si="164"/>
        <v>39194285335.76667</v>
      </c>
      <c r="H1764" s="5">
        <f t="shared" si="165"/>
        <v>2179726.5115919737</v>
      </c>
      <c r="I1764" s="5">
        <f t="shared" si="166"/>
        <v>2400183.674848808</v>
      </c>
      <c r="J1764" s="5">
        <f>Table1[[#This Row],[DAA 
(n)]]^1.5</f>
        <v>76445185.846957341</v>
      </c>
      <c r="K1764" s="5">
        <f t="shared" si="167"/>
        <v>87693484.341883197</v>
      </c>
      <c r="L1764" s="7">
        <f>LN(Table1[[#This Row],[NV]]/Table1[[#This Row],[NV_MA-1]])</f>
        <v>-2.0380260999513791</v>
      </c>
      <c r="M1764" s="7">
        <f>LN(Table1[[#This Row],[NV]]/Table1[[#This Row],[NV_MA-2]])</f>
        <v>7.6627148673365175</v>
      </c>
      <c r="N1764" s="4">
        <f>LN(Table1[[#This Row],[NV]]/Table1[[#This Row],[NV_MA-3]])</f>
        <v>4.064412531178319</v>
      </c>
      <c r="O1764" s="7">
        <f>LN(Table1[[#This Row],[NV]]/Table1[[#This Row],[Metcalfe
NV ~ n^2]])</f>
        <v>-1.8490086652116684</v>
      </c>
      <c r="P1764" s="7">
        <f>Table1[[#This Row],[NV_MA-1]]*$M$3</f>
        <v>39194285335.76667</v>
      </c>
    </row>
    <row r="1765" spans="1:16" x14ac:dyDescent="0.2">
      <c r="A1765" s="2">
        <v>41928</v>
      </c>
      <c r="B1765" s="3">
        <v>5105111924.7542496</v>
      </c>
      <c r="C1765" s="3">
        <f t="shared" si="162"/>
        <v>5117683507.9389639</v>
      </c>
      <c r="D1765" s="4">
        <f>LN(Table1[[#This Row],[NV]])</f>
        <v>22.353508212858305</v>
      </c>
      <c r="E1765" s="5">
        <v>184416</v>
      </c>
      <c r="F1765" s="5">
        <f t="shared" si="163"/>
        <v>34009261056</v>
      </c>
      <c r="G1765" s="8">
        <f t="shared" si="164"/>
        <v>39329656505.26667</v>
      </c>
      <c r="H1765" s="5">
        <f t="shared" si="165"/>
        <v>2236034.6601108587</v>
      </c>
      <c r="I1765" s="5">
        <f t="shared" si="166"/>
        <v>2404972.61030374</v>
      </c>
      <c r="J1765" s="5">
        <f>Table1[[#This Row],[DAA 
(n)]]^1.5</f>
        <v>79195024.382238075</v>
      </c>
      <c r="K1765" s="5">
        <f t="shared" si="167"/>
        <v>87929147.399709895</v>
      </c>
      <c r="L1765" s="7">
        <f>LN(Table1[[#This Row],[NV]]/Table1[[#This Row],[NV_MA-1]])</f>
        <v>-2.041736476836598</v>
      </c>
      <c r="M1765" s="7">
        <f>LN(Table1[[#This Row],[NV]]/Table1[[#This Row],[NV_MA-2]])</f>
        <v>7.6604591400482489</v>
      </c>
      <c r="N1765" s="4">
        <f>LN(Table1[[#This Row],[NV]]/Table1[[#This Row],[NV_MA-3]])</f>
        <v>4.0614663079027959</v>
      </c>
      <c r="O1765" s="7">
        <f>LN(Table1[[#This Row],[NV]]/Table1[[#This Row],[Metcalfe
NV ~ n^2]])</f>
        <v>-1.8963904956144826</v>
      </c>
      <c r="P1765" s="7">
        <f>Table1[[#This Row],[NV_MA-1]]*$M$3</f>
        <v>39329656505.26667</v>
      </c>
    </row>
    <row r="1766" spans="1:16" x14ac:dyDescent="0.2">
      <c r="A1766" s="2">
        <v>41927</v>
      </c>
      <c r="B1766" s="3">
        <v>5281458435.7024899</v>
      </c>
      <c r="C1766" s="3">
        <f t="shared" si="162"/>
        <v>5153274846.6574001</v>
      </c>
      <c r="D1766" s="4">
        <f>LN(Table1[[#This Row],[NV]])</f>
        <v>22.387468115406218</v>
      </c>
      <c r="E1766" s="5">
        <v>205441</v>
      </c>
      <c r="F1766" s="5">
        <f t="shared" si="163"/>
        <v>42206004481</v>
      </c>
      <c r="G1766" s="8">
        <f t="shared" si="164"/>
        <v>39883724476.599998</v>
      </c>
      <c r="H1766" s="5">
        <f t="shared" si="165"/>
        <v>2513142.1193976714</v>
      </c>
      <c r="I1766" s="5">
        <f t="shared" si="166"/>
        <v>2422873.2570561129</v>
      </c>
      <c r="J1766" s="5">
        <f>Table1[[#This Row],[DAA 
(n)]]^1.5</f>
        <v>93117365.547899455</v>
      </c>
      <c r="K1766" s="5">
        <f t="shared" si="167"/>
        <v>88847207.665644035</v>
      </c>
      <c r="L1766" s="7">
        <f>LN(Table1[[#This Row],[NV]]/Table1[[#This Row],[NV_MA-1]])</f>
        <v>-2.0217660543643361</v>
      </c>
      <c r="M1766" s="7">
        <f>LN(Table1[[#This Row],[NV]]/Table1[[#This Row],[NV_MA-2]])</f>
        <v>7.6870034252480224</v>
      </c>
      <c r="N1766" s="4">
        <f>LN(Table1[[#This Row],[NV]]/Table1[[#This Row],[NV_MA-3]])</f>
        <v>4.0850394308461775</v>
      </c>
      <c r="O1766" s="7">
        <f>LN(Table1[[#This Row],[NV]]/Table1[[#This Row],[Metcalfe
NV ~ n^2]])</f>
        <v>-2.0783602187400492</v>
      </c>
      <c r="P1766" s="7">
        <f>Table1[[#This Row],[NV_MA-1]]*$M$3</f>
        <v>39883724476.599998</v>
      </c>
    </row>
    <row r="1767" spans="1:16" x14ac:dyDescent="0.2">
      <c r="A1767" s="2">
        <v>41926</v>
      </c>
      <c r="B1767" s="3">
        <v>5365290565.5592899</v>
      </c>
      <c r="C1767" s="3">
        <f t="shared" si="162"/>
        <v>5186331678.970108</v>
      </c>
      <c r="D1767" s="4">
        <f>LN(Table1[[#This Row],[NV]])</f>
        <v>22.403216371033011</v>
      </c>
      <c r="E1767" s="5">
        <v>222532</v>
      </c>
      <c r="F1767" s="5">
        <f t="shared" si="163"/>
        <v>49520491024</v>
      </c>
      <c r="G1767" s="8">
        <f t="shared" si="164"/>
        <v>39688501961.400002</v>
      </c>
      <c r="H1767" s="5">
        <f t="shared" si="165"/>
        <v>2739997.8378181183</v>
      </c>
      <c r="I1767" s="5">
        <f t="shared" si="166"/>
        <v>2416369.3725731946</v>
      </c>
      <c r="J1767" s="5">
        <f>Table1[[#This Row],[DAA 
(n)]]^1.5</f>
        <v>104975682.46290548</v>
      </c>
      <c r="K1767" s="5">
        <f t="shared" si="167"/>
        <v>88518219.168405801</v>
      </c>
      <c r="L1767" s="7">
        <f>LN(Table1[[#This Row],[NV]]/Table1[[#This Row],[NV_MA-1]])</f>
        <v>-2.0011109885191232</v>
      </c>
      <c r="M1767" s="7">
        <f>LN(Table1[[#This Row],[NV]]/Table1[[#This Row],[NV_MA-2]])</f>
        <v>7.7054396586832041</v>
      </c>
      <c r="N1767" s="4">
        <f>LN(Table1[[#This Row],[NV]]/Table1[[#This Row],[NV_MA-3]])</f>
        <v>4.1044974159327454</v>
      </c>
      <c r="O1767" s="7">
        <f>LN(Table1[[#This Row],[NV]]/Table1[[#This Row],[Metcalfe
NV ~ n^2]])</f>
        <v>-2.2224360099110156</v>
      </c>
      <c r="P1767" s="7">
        <f>Table1[[#This Row],[NV_MA-1]]*$M$3</f>
        <v>39688501961.400002</v>
      </c>
    </row>
    <row r="1768" spans="1:16" x14ac:dyDescent="0.2">
      <c r="A1768" s="2">
        <v>41925</v>
      </c>
      <c r="B1768" s="3">
        <v>5245064708.8972197</v>
      </c>
      <c r="C1768" s="3">
        <f t="shared" si="162"/>
        <v>5217850165.1194372</v>
      </c>
      <c r="D1768" s="4">
        <f>LN(Table1[[#This Row],[NV]])</f>
        <v>22.380553415972567</v>
      </c>
      <c r="E1768" s="5">
        <v>207310</v>
      </c>
      <c r="F1768" s="5">
        <f t="shared" si="163"/>
        <v>42977436100</v>
      </c>
      <c r="G1768" s="8">
        <f t="shared" si="164"/>
        <v>39971170056.900002</v>
      </c>
      <c r="H1768" s="5">
        <f t="shared" si="165"/>
        <v>2537882.9119274453</v>
      </c>
      <c r="I1768" s="5">
        <f t="shared" si="166"/>
        <v>2424515.0641412851</v>
      </c>
      <c r="J1768" s="5">
        <f>Table1[[#This Row],[DAA 
(n)]]^1.5</f>
        <v>94390954.428329572</v>
      </c>
      <c r="K1768" s="5">
        <f t="shared" si="167"/>
        <v>88958635.285694972</v>
      </c>
      <c r="L1768" s="7">
        <f>LN(Table1[[#This Row],[NV]]/Table1[[#This Row],[NV_MA-1]])</f>
        <v>-2.0308708666461532</v>
      </c>
      <c r="M1768" s="7">
        <f>LN(Table1[[#This Row],[NV]]/Table1[[#This Row],[NV_MA-2]])</f>
        <v>7.6794113271662079</v>
      </c>
      <c r="N1768" s="4">
        <f>LN(Table1[[#This Row],[NV]]/Table1[[#This Row],[NV_MA-3]])</f>
        <v>4.0768713683870113</v>
      </c>
      <c r="O1768" s="7">
        <f>LN(Table1[[#This Row],[NV]]/Table1[[#This Row],[Metcalfe
NV ~ n^2]])</f>
        <v>-2.10338765708175</v>
      </c>
      <c r="P1768" s="7">
        <f>Table1[[#This Row],[NV_MA-1]]*$M$3</f>
        <v>39971170056.900002</v>
      </c>
    </row>
    <row r="1769" spans="1:16" x14ac:dyDescent="0.2">
      <c r="A1769" s="2">
        <v>41924</v>
      </c>
      <c r="B1769" s="3">
        <v>5054297680.6499701</v>
      </c>
      <c r="C1769" s="3">
        <f t="shared" si="162"/>
        <v>5254341372.0372248</v>
      </c>
      <c r="D1769" s="4">
        <f>LN(Table1[[#This Row],[NV]])</f>
        <v>22.343504744187765</v>
      </c>
      <c r="E1769" s="5">
        <v>250261</v>
      </c>
      <c r="F1769" s="5">
        <f t="shared" si="163"/>
        <v>62630568121</v>
      </c>
      <c r="G1769" s="8">
        <f t="shared" si="164"/>
        <v>39310192221.066666</v>
      </c>
      <c r="H1769" s="5">
        <f t="shared" si="165"/>
        <v>3110809.2108330848</v>
      </c>
      <c r="I1769" s="5">
        <f t="shared" si="166"/>
        <v>2400435.0936738402</v>
      </c>
      <c r="J1769" s="5">
        <f>Table1[[#This Row],[DAA 
(n)]]^1.5</f>
        <v>125195801.08186372</v>
      </c>
      <c r="K1769" s="5">
        <f t="shared" si="167"/>
        <v>87790447.702984616</v>
      </c>
      <c r="L1769" s="7">
        <f>LN(Table1[[#This Row],[NV]]/Table1[[#This Row],[NV_MA-1]])</f>
        <v>-2.0512449220575069</v>
      </c>
      <c r="M1769" s="7">
        <f>LN(Table1[[#This Row],[NV]]/Table1[[#This Row],[NV_MA-2]])</f>
        <v>7.6523441762696933</v>
      </c>
      <c r="N1769" s="4">
        <f>LN(Table1[[#This Row],[NV]]/Table1[[#This Row],[NV_MA-3]])</f>
        <v>4.0530414875947116</v>
      </c>
      <c r="O1769" s="7">
        <f>LN(Table1[[#This Row],[NV]]/Table1[[#This Row],[Metcalfe
NV ~ n^2]])</f>
        <v>-2.5170145603230054</v>
      </c>
      <c r="P1769" s="7">
        <f>Table1[[#This Row],[NV_MA-1]]*$M$3</f>
        <v>39310192221.066666</v>
      </c>
    </row>
    <row r="1770" spans="1:16" x14ac:dyDescent="0.2">
      <c r="A1770" s="2">
        <v>41923</v>
      </c>
      <c r="B1770" s="3">
        <v>4835963282.4884701</v>
      </c>
      <c r="C1770" s="3">
        <f t="shared" si="162"/>
        <v>5295187313.9893246</v>
      </c>
      <c r="D1770" s="4">
        <f>LN(Table1[[#This Row],[NV]])</f>
        <v>22.299346177132598</v>
      </c>
      <c r="E1770" s="5">
        <v>164418</v>
      </c>
      <c r="F1770" s="5">
        <f t="shared" si="163"/>
        <v>27033278724</v>
      </c>
      <c r="G1770" s="8">
        <f t="shared" si="164"/>
        <v>38142390579.833336</v>
      </c>
      <c r="H1770" s="5">
        <f t="shared" si="165"/>
        <v>1974687.6780328075</v>
      </c>
      <c r="I1770" s="5">
        <f t="shared" si="166"/>
        <v>2363303.6467344961</v>
      </c>
      <c r="J1770" s="5">
        <f>Table1[[#This Row],[DAA 
(n)]]^1.5</f>
        <v>66669015.451277114</v>
      </c>
      <c r="K1770" s="5">
        <f t="shared" si="167"/>
        <v>85874191.518273026</v>
      </c>
      <c r="L1770" s="7">
        <f>LN(Table1[[#This Row],[NV]]/Table1[[#This Row],[NV_MA-1]])</f>
        <v>-2.0652459370945508</v>
      </c>
      <c r="M1770" s="7">
        <f>LN(Table1[[#This Row],[NV]]/Table1[[#This Row],[NV_MA-2]])</f>
        <v>7.6237751286966091</v>
      </c>
      <c r="N1770" s="4">
        <f>LN(Table1[[#This Row],[NV]]/Table1[[#This Row],[NV_MA-3]])</f>
        <v>4.0309522833045026</v>
      </c>
      <c r="O1770" s="7">
        <f>LN(Table1[[#This Row],[NV]]/Table1[[#This Row],[Metcalfe
NV ~ n^2]])</f>
        <v>-1.720988312191049</v>
      </c>
      <c r="P1770" s="7">
        <f>Table1[[#This Row],[NV_MA-1]]*$M$3</f>
        <v>38142390579.833336</v>
      </c>
    </row>
    <row r="1771" spans="1:16" x14ac:dyDescent="0.2">
      <c r="A1771" s="2">
        <v>41922</v>
      </c>
      <c r="B1771" s="3">
        <v>4798109635.9956598</v>
      </c>
      <c r="C1771" s="3">
        <f t="shared" si="162"/>
        <v>5344867274.4685555</v>
      </c>
      <c r="D1771" s="4">
        <f>LN(Table1[[#This Row],[NV]])</f>
        <v>22.291487851456257</v>
      </c>
      <c r="E1771" s="5">
        <v>196627</v>
      </c>
      <c r="F1771" s="5">
        <f t="shared" si="163"/>
        <v>38662177129</v>
      </c>
      <c r="G1771" s="8">
        <f t="shared" si="164"/>
        <v>38224801955.166664</v>
      </c>
      <c r="H1771" s="5">
        <f t="shared" si="165"/>
        <v>2396699.0501533514</v>
      </c>
      <c r="I1771" s="5">
        <f t="shared" si="166"/>
        <v>2366498.2745412565</v>
      </c>
      <c r="J1771" s="5">
        <f>Table1[[#This Row],[DAA 
(n)]]^1.5</f>
        <v>87189608.912667334</v>
      </c>
      <c r="K1771" s="5">
        <f t="shared" si="167"/>
        <v>86024943.270270064</v>
      </c>
      <c r="L1771" s="7">
        <f>LN(Table1[[#This Row],[NV]]/Table1[[#This Row],[NV_MA-1]])</f>
        <v>-2.0752625562628619</v>
      </c>
      <c r="M1771" s="7">
        <f>LN(Table1[[#This Row],[NV]]/Table1[[#This Row],[NV_MA-2]])</f>
        <v>7.6145659522465055</v>
      </c>
      <c r="N1771" s="4">
        <f>LN(Table1[[#This Row],[NV]]/Table1[[#This Row],[NV_MA-3]])</f>
        <v>4.0213400012649778</v>
      </c>
      <c r="O1771" s="7">
        <f>LN(Table1[[#This Row],[NV]]/Table1[[#This Row],[Metcalfe
NV ~ n^2]])</f>
        <v>-2.0866397724545083</v>
      </c>
      <c r="P1771" s="7">
        <f>Table1[[#This Row],[NV_MA-1]]*$M$3</f>
        <v>38224801955.166664</v>
      </c>
    </row>
    <row r="1772" spans="1:16" x14ac:dyDescent="0.2">
      <c r="A1772" s="2">
        <v>41921</v>
      </c>
      <c r="B1772" s="3">
        <v>4834490053.5111303</v>
      </c>
      <c r="C1772" s="3">
        <f t="shared" si="162"/>
        <v>5395962082.1016645</v>
      </c>
      <c r="D1772" s="4">
        <f>LN(Table1[[#This Row],[NV]])</f>
        <v>22.299041490488126</v>
      </c>
      <c r="E1772" s="5">
        <v>188877</v>
      </c>
      <c r="F1772" s="5">
        <f t="shared" si="163"/>
        <v>35674521129</v>
      </c>
      <c r="G1772" s="8">
        <f t="shared" si="164"/>
        <v>38566483725.666664</v>
      </c>
      <c r="H1772" s="5">
        <f t="shared" si="165"/>
        <v>2294638.584824224</v>
      </c>
      <c r="I1772" s="5">
        <f t="shared" si="166"/>
        <v>2377333.7559282915</v>
      </c>
      <c r="J1772" s="5">
        <f>Table1[[#This Row],[DAA 
(n)]]^1.5</f>
        <v>82085909.432022259</v>
      </c>
      <c r="K1772" s="5">
        <f t="shared" si="167"/>
        <v>86585548.465125382</v>
      </c>
      <c r="L1772" s="7">
        <f>LN(Table1[[#This Row],[NV]]/Table1[[#This Row],[NV_MA-1]])</f>
        <v>-2.0766079484781255</v>
      </c>
      <c r="M1772" s="7">
        <f>LN(Table1[[#This Row],[NV]]/Table1[[#This Row],[NV_MA-2]])</f>
        <v>7.6175513434310043</v>
      </c>
      <c r="N1772" s="4">
        <f>LN(Table1[[#This Row],[NV]]/Table1[[#This Row],[NV_MA-3]])</f>
        <v>4.0223980077270785</v>
      </c>
      <c r="O1772" s="7">
        <f>LN(Table1[[#This Row],[NV]]/Table1[[#This Row],[Metcalfe
NV ~ n^2]])</f>
        <v>-1.9986610865776269</v>
      </c>
      <c r="P1772" s="7">
        <f>Table1[[#This Row],[NV_MA-1]]*$M$3</f>
        <v>38566483725.666664</v>
      </c>
    </row>
    <row r="1773" spans="1:16" x14ac:dyDescent="0.2">
      <c r="A1773" s="2">
        <v>41920</v>
      </c>
      <c r="B1773" s="3">
        <v>4735489718.9295597</v>
      </c>
      <c r="C1773" s="3">
        <f t="shared" si="162"/>
        <v>5443911308.5773163</v>
      </c>
      <c r="D1773" s="4">
        <f>LN(Table1[[#This Row],[NV]])</f>
        <v>22.278350983564735</v>
      </c>
      <c r="E1773" s="5">
        <v>189881</v>
      </c>
      <c r="F1773" s="5">
        <f t="shared" si="163"/>
        <v>36054794161</v>
      </c>
      <c r="G1773" s="8">
        <f t="shared" si="164"/>
        <v>39356859383.5</v>
      </c>
      <c r="H1773" s="5">
        <f t="shared" si="165"/>
        <v>2307842.6952478844</v>
      </c>
      <c r="I1773" s="5">
        <f t="shared" si="166"/>
        <v>2401601.5635367883</v>
      </c>
      <c r="J1773" s="5">
        <f>Table1[[#This Row],[DAA 
(n)]]^1.5</f>
        <v>82741285.765238449</v>
      </c>
      <c r="K1773" s="5">
        <f t="shared" si="167"/>
        <v>87859317.145760477</v>
      </c>
      <c r="L1773" s="7">
        <f>LN(Table1[[#This Row],[NV]]/Table1[[#This Row],[NV_MA-1]])</f>
        <v>-2.1175851302962974</v>
      </c>
      <c r="M1773" s="7">
        <f>LN(Table1[[#This Row],[NV]]/Table1[[#This Row],[NV_MA-2]])</f>
        <v>7.5867045926639767</v>
      </c>
      <c r="N1773" s="4">
        <f>LN(Table1[[#This Row],[NV]]/Table1[[#This Row],[NV_MA-3]])</f>
        <v>3.9871035591549568</v>
      </c>
      <c r="O1773" s="7">
        <f>LN(Table1[[#This Row],[NV]]/Table1[[#This Row],[Metcalfe
NV ~ n^2]])</f>
        <v>-2.0299546947062286</v>
      </c>
      <c r="P1773" s="7">
        <f>Table1[[#This Row],[NV_MA-1]]*$M$3</f>
        <v>39356859383.5</v>
      </c>
    </row>
    <row r="1774" spans="1:16" x14ac:dyDescent="0.2">
      <c r="A1774" s="2">
        <v>41919</v>
      </c>
      <c r="B1774" s="3">
        <v>4455870358.0181103</v>
      </c>
      <c r="C1774" s="3">
        <f t="shared" si="162"/>
        <v>5493593087.9523048</v>
      </c>
      <c r="D1774" s="4">
        <f>LN(Table1[[#This Row],[NV]])</f>
        <v>22.217488245346122</v>
      </c>
      <c r="E1774" s="5">
        <v>200932</v>
      </c>
      <c r="F1774" s="5">
        <f t="shared" si="163"/>
        <v>40373668624</v>
      </c>
      <c r="G1774" s="8">
        <f t="shared" si="164"/>
        <v>39441112504</v>
      </c>
      <c r="H1774" s="5">
        <f t="shared" si="165"/>
        <v>2453524.75700635</v>
      </c>
      <c r="I1774" s="5">
        <f t="shared" si="166"/>
        <v>2404474.1995293722</v>
      </c>
      <c r="J1774" s="5">
        <f>Table1[[#This Row],[DAA 
(n)]]^1.5</f>
        <v>90068651.505157664</v>
      </c>
      <c r="K1774" s="5">
        <f t="shared" si="167"/>
        <v>88003094.967594013</v>
      </c>
      <c r="L1774" s="7">
        <f>LN(Table1[[#This Row],[NV]]/Table1[[#This Row],[NV_MA-1]])</f>
        <v>-2.1805863284419713</v>
      </c>
      <c r="M1774" s="7">
        <f>LN(Table1[[#This Row],[NV]]/Table1[[#This Row],[NV_MA-2]])</f>
        <v>7.524646435781035</v>
      </c>
      <c r="N1774" s="4">
        <f>LN(Table1[[#This Row],[NV]]/Table1[[#This Row],[NV_MA-3]])</f>
        <v>3.9246057034357982</v>
      </c>
      <c r="O1774" s="7">
        <f>LN(Table1[[#This Row],[NV]]/Table1[[#This Row],[Metcalfe
NV ~ n^2]])</f>
        <v>-2.2039553973424488</v>
      </c>
      <c r="P1774" s="7">
        <f>Table1[[#This Row],[NV_MA-1]]*$M$3</f>
        <v>39441112504</v>
      </c>
    </row>
    <row r="1775" spans="1:16" x14ac:dyDescent="0.2">
      <c r="A1775" s="2">
        <v>41918</v>
      </c>
      <c r="B1775" s="3">
        <v>4364384310.6940899</v>
      </c>
      <c r="C1775" s="3">
        <f t="shared" si="162"/>
        <v>5556314325.5879793</v>
      </c>
      <c r="D1775" s="4">
        <f>LN(Table1[[#This Row],[NV]])</f>
        <v>22.196742964901915</v>
      </c>
      <c r="E1775" s="5">
        <v>193513</v>
      </c>
      <c r="F1775" s="5">
        <f t="shared" si="163"/>
        <v>37447281169</v>
      </c>
      <c r="G1775" s="8">
        <f t="shared" si="164"/>
        <v>39901510126</v>
      </c>
      <c r="H1775" s="5">
        <f t="shared" si="165"/>
        <v>2355653.0950089283</v>
      </c>
      <c r="I1775" s="5">
        <f t="shared" si="166"/>
        <v>2418577.8207381037</v>
      </c>
      <c r="J1775" s="5">
        <f>Table1[[#This Row],[DAA 
(n)]]^1.5</f>
        <v>85126586.451335698</v>
      </c>
      <c r="K1775" s="5">
        <f t="shared" si="167"/>
        <v>88744425.5943477</v>
      </c>
      <c r="L1775" s="7">
        <f>LN(Table1[[#This Row],[NV]]/Table1[[#This Row],[NV_MA-1]])</f>
        <v>-2.2129370429935289</v>
      </c>
      <c r="M1775" s="7">
        <f>LN(Table1[[#This Row],[NV]]/Table1[[#This Row],[NV_MA-2]])</f>
        <v>7.4980527169000313</v>
      </c>
      <c r="N1775" s="4">
        <f>LN(Table1[[#This Row],[NV]]/Table1[[#This Row],[NV_MA-3]])</f>
        <v>3.8954717907592924</v>
      </c>
      <c r="O1775" s="7">
        <f>LN(Table1[[#This Row],[NV]]/Table1[[#This Row],[Metcalfe
NV ~ n^2]])</f>
        <v>-2.1494569804136812</v>
      </c>
      <c r="P1775" s="7">
        <f>Table1[[#This Row],[NV_MA-1]]*$M$3</f>
        <v>39901510126</v>
      </c>
    </row>
    <row r="1776" spans="1:16" x14ac:dyDescent="0.2">
      <c r="A1776" s="2">
        <v>41917</v>
      </c>
      <c r="B1776" s="3">
        <v>4309973065.5592003</v>
      </c>
      <c r="C1776" s="3">
        <f t="shared" si="162"/>
        <v>5622903765.1628475</v>
      </c>
      <c r="D1776" s="4">
        <f>LN(Table1[[#This Row],[NV]])</f>
        <v>22.184197491752332</v>
      </c>
      <c r="E1776" s="5">
        <v>247567</v>
      </c>
      <c r="F1776" s="5">
        <f t="shared" si="163"/>
        <v>61289419489</v>
      </c>
      <c r="G1776" s="8">
        <f t="shared" si="164"/>
        <v>39432894365.566666</v>
      </c>
      <c r="H1776" s="5">
        <f t="shared" si="165"/>
        <v>3074642.6437757984</v>
      </c>
      <c r="I1776" s="5">
        <f t="shared" si="166"/>
        <v>2400912.3726759199</v>
      </c>
      <c r="J1776" s="5">
        <f>Table1[[#This Row],[DAA 
(n)]]^1.5</f>
        <v>123179696.84421758</v>
      </c>
      <c r="K1776" s="5">
        <f t="shared" si="167"/>
        <v>87900457.985766441</v>
      </c>
      <c r="L1776" s="7">
        <f>LN(Table1[[#This Row],[NV]]/Table1[[#This Row],[NV_MA-1]])</f>
        <v>-2.2136686955523235</v>
      </c>
      <c r="M1776" s="7">
        <f>LN(Table1[[#This Row],[NV]]/Table1[[#This Row],[NV_MA-2]])</f>
        <v>7.492838113393236</v>
      </c>
      <c r="N1776" s="4">
        <f>LN(Table1[[#This Row],[NV]]/Table1[[#This Row],[NV_MA-3]])</f>
        <v>3.89248191880599</v>
      </c>
      <c r="O1776" s="7">
        <f>LN(Table1[[#This Row],[NV]]/Table1[[#This Row],[Metcalfe
NV ~ n^2]])</f>
        <v>-2.6546755711017509</v>
      </c>
      <c r="P1776" s="7">
        <f>Table1[[#This Row],[NV_MA-1]]*$M$3</f>
        <v>39432894365.566666</v>
      </c>
    </row>
    <row r="1777" spans="1:16" x14ac:dyDescent="0.2">
      <c r="A1777" s="2">
        <v>41916</v>
      </c>
      <c r="B1777" s="3">
        <v>4388682580.2603302</v>
      </c>
      <c r="C1777" s="3">
        <f t="shared" si="162"/>
        <v>5690400399.00455</v>
      </c>
      <c r="D1777" s="4">
        <f>LN(Table1[[#This Row],[NV]])</f>
        <v>22.202294923383111</v>
      </c>
      <c r="E1777" s="5">
        <v>172315</v>
      </c>
      <c r="F1777" s="5">
        <f t="shared" si="163"/>
        <v>29692459225</v>
      </c>
      <c r="G1777" s="8">
        <f t="shared" si="164"/>
        <v>38575139023.433334</v>
      </c>
      <c r="H1777" s="5">
        <f t="shared" si="165"/>
        <v>2077615.6499387603</v>
      </c>
      <c r="I1777" s="5">
        <f t="shared" si="166"/>
        <v>2374775.4979185839</v>
      </c>
      <c r="J1777" s="5">
        <f>Table1[[#This Row],[DAA 
(n)]]^1.5</f>
        <v>71529407.318639874</v>
      </c>
      <c r="K1777" s="5">
        <f t="shared" si="167"/>
        <v>86523888.115486607</v>
      </c>
      <c r="L1777" s="7">
        <f>LN(Table1[[#This Row],[NV]]/Table1[[#This Row],[NV_MA-1]])</f>
        <v>-2.1735789157835632</v>
      </c>
      <c r="M1777" s="7">
        <f>LN(Table1[[#This Row],[NV]]/Table1[[#This Row],[NV_MA-2]])</f>
        <v>7.5218814595923842</v>
      </c>
      <c r="N1777" s="4">
        <f>LN(Table1[[#This Row],[NV]]/Table1[[#This Row],[NV_MA-3]])</f>
        <v>3.9263638264222203</v>
      </c>
      <c r="O1777" s="7">
        <f>LN(Table1[[#This Row],[NV]]/Table1[[#This Row],[Metcalfe
NV ~ n^2]])</f>
        <v>-1.9118640289862143</v>
      </c>
      <c r="P1777" s="7">
        <f>Table1[[#This Row],[NV_MA-1]]*$M$3</f>
        <v>38575139023.433334</v>
      </c>
    </row>
    <row r="1778" spans="1:16" x14ac:dyDescent="0.2">
      <c r="A1778" s="2">
        <v>41915</v>
      </c>
      <c r="B1778" s="3">
        <v>4772400269.8588104</v>
      </c>
      <c r="C1778" s="3">
        <f t="shared" si="162"/>
        <v>5759980290.3517437</v>
      </c>
      <c r="D1778" s="4">
        <f>LN(Table1[[#This Row],[NV]])</f>
        <v>22.286115216511639</v>
      </c>
      <c r="E1778" s="5">
        <v>177578</v>
      </c>
      <c r="F1778" s="5">
        <f t="shared" si="163"/>
        <v>31533946084</v>
      </c>
      <c r="G1778" s="8">
        <f t="shared" si="164"/>
        <v>38673445345.933334</v>
      </c>
      <c r="H1778" s="5">
        <f t="shared" si="165"/>
        <v>2146414.6268565999</v>
      </c>
      <c r="I1778" s="5">
        <f t="shared" si="166"/>
        <v>2378418.539784099</v>
      </c>
      <c r="J1778" s="5">
        <f>Table1[[#This Row],[DAA 
(n)]]^1.5</f>
        <v>74831377.628001496</v>
      </c>
      <c r="K1778" s="5">
        <f t="shared" si="167"/>
        <v>86699385.014421627</v>
      </c>
      <c r="L1778" s="7">
        <f>LN(Table1[[#This Row],[NV]]/Table1[[#This Row],[NV_MA-1]])</f>
        <v>-2.0923038181785949</v>
      </c>
      <c r="M1778" s="7">
        <f>LN(Table1[[#This Row],[NV]]/Table1[[#This Row],[NV_MA-2]])</f>
        <v>7.6041688708103656</v>
      </c>
      <c r="N1778" s="4">
        <f>LN(Table1[[#This Row],[NV]]/Table1[[#This Row],[NV_MA-3]])</f>
        <v>4.0081578680452941</v>
      </c>
      <c r="O1778" s="7">
        <f>LN(Table1[[#This Row],[NV]]/Table1[[#This Row],[Metcalfe
NV ~ n^2]])</f>
        <v>-1.8882152394750205</v>
      </c>
      <c r="P1778" s="7">
        <f>Table1[[#This Row],[NV_MA-1]]*$M$3</f>
        <v>38673445345.933334</v>
      </c>
    </row>
    <row r="1779" spans="1:16" x14ac:dyDescent="0.2">
      <c r="A1779" s="2">
        <v>41914</v>
      </c>
      <c r="B1779" s="3">
        <v>4969102243.0695601</v>
      </c>
      <c r="C1779" s="3">
        <f t="shared" si="162"/>
        <v>5810271386.4164848</v>
      </c>
      <c r="D1779" s="4">
        <f>LN(Table1[[#This Row],[NV]])</f>
        <v>22.326505025541174</v>
      </c>
      <c r="E1779" s="5">
        <v>183913</v>
      </c>
      <c r="F1779" s="5">
        <f t="shared" si="163"/>
        <v>33823991569</v>
      </c>
      <c r="G1779" s="8">
        <f t="shared" si="164"/>
        <v>38574910559.800003</v>
      </c>
      <c r="H1779" s="5">
        <f t="shared" si="165"/>
        <v>2229433.4971837606</v>
      </c>
      <c r="I1779" s="5">
        <f t="shared" si="166"/>
        <v>2374705.2327243928</v>
      </c>
      <c r="J1779" s="5">
        <f>Table1[[#This Row],[DAA 
(n)]]^1.5</f>
        <v>78871235.323338881</v>
      </c>
      <c r="K1779" s="5">
        <f t="shared" si="167"/>
        <v>86521874.916203648</v>
      </c>
      <c r="L1779" s="7">
        <f>LN(Table1[[#This Row],[NV]]/Table1[[#This Row],[NV_MA-1]])</f>
        <v>-2.0493628910464587</v>
      </c>
      <c r="M1779" s="7">
        <f>LN(Table1[[#This Row],[NV]]/Table1[[#This Row],[NV_MA-2]])</f>
        <v>7.646121150329992</v>
      </c>
      <c r="N1779" s="4">
        <f>LN(Table1[[#This Row],[NV]]/Table1[[#This Row],[NV_MA-3]])</f>
        <v>4.0505971964054854</v>
      </c>
      <c r="O1779" s="7">
        <f>LN(Table1[[#This Row],[NV]]/Table1[[#This Row],[Metcalfe
NV ~ n^2]])</f>
        <v>-1.9179311718321526</v>
      </c>
      <c r="P1779" s="7">
        <f>Table1[[#This Row],[NV_MA-1]]*$M$3</f>
        <v>38574910559.800003</v>
      </c>
    </row>
    <row r="1780" spans="1:16" x14ac:dyDescent="0.2">
      <c r="A1780" s="2">
        <v>41913</v>
      </c>
      <c r="B1780" s="3">
        <v>5099827096.4232397</v>
      </c>
      <c r="C1780" s="3">
        <f t="shared" si="162"/>
        <v>5853705405.3239241</v>
      </c>
      <c r="D1780" s="4">
        <f>LN(Table1[[#This Row],[NV]])</f>
        <v>22.352472473439875</v>
      </c>
      <c r="E1780" s="5">
        <v>212669</v>
      </c>
      <c r="F1780" s="5">
        <f t="shared" si="163"/>
        <v>45228103561</v>
      </c>
      <c r="G1780" s="8">
        <f t="shared" si="164"/>
        <v>38667632116.699997</v>
      </c>
      <c r="H1780" s="5">
        <f t="shared" si="165"/>
        <v>2608915.3083338807</v>
      </c>
      <c r="I1780" s="5">
        <f t="shared" si="166"/>
        <v>2377952.6471666759</v>
      </c>
      <c r="J1780" s="5">
        <f>Table1[[#This Row],[DAA 
(n)]]^1.5</f>
        <v>98074540.815719977</v>
      </c>
      <c r="K1780" s="5">
        <f t="shared" si="167"/>
        <v>86682419.599856988</v>
      </c>
      <c r="L1780" s="7">
        <f>LN(Table1[[#This Row],[NV]]/Table1[[#This Row],[NV_MA-1]])</f>
        <v>-2.0257962341684288</v>
      </c>
      <c r="M1780" s="7">
        <f>LN(Table1[[#This Row],[NV]]/Table1[[#This Row],[NV_MA-2]])</f>
        <v>7.6707220302872425</v>
      </c>
      <c r="N1780" s="4">
        <f>LN(Table1[[#This Row],[NV]]/Table1[[#This Row],[NV_MA-3]])</f>
        <v>4.0747108250316328</v>
      </c>
      <c r="O1780" s="7">
        <f>LN(Table1[[#This Row],[NV]]/Table1[[#This Row],[Metcalfe
NV ~ n^2]])</f>
        <v>-2.1825120173310499</v>
      </c>
      <c r="P1780" s="7">
        <f>Table1[[#This Row],[NV_MA-1]]*$M$3</f>
        <v>38667632116.699997</v>
      </c>
    </row>
    <row r="1781" spans="1:16" x14ac:dyDescent="0.2">
      <c r="A1781" s="2">
        <v>41912</v>
      </c>
      <c r="B1781" s="3">
        <v>5187467074.4693499</v>
      </c>
      <c r="C1781" s="3">
        <f t="shared" si="162"/>
        <v>5892772633.2384119</v>
      </c>
      <c r="D1781" s="4">
        <f>LN(Table1[[#This Row],[NV]])</f>
        <v>22.36951137539284</v>
      </c>
      <c r="E1781" s="5">
        <v>217696</v>
      </c>
      <c r="F1781" s="5">
        <f t="shared" si="163"/>
        <v>47391548416</v>
      </c>
      <c r="G1781" s="8">
        <f t="shared" si="164"/>
        <v>38368472078.300003</v>
      </c>
      <c r="H1781" s="5">
        <f t="shared" si="165"/>
        <v>2675669.9424641277</v>
      </c>
      <c r="I1781" s="5">
        <f t="shared" si="166"/>
        <v>2368145.7995517422</v>
      </c>
      <c r="J1781" s="5">
        <f>Table1[[#This Row],[DAA 
(n)]]^1.5</f>
        <v>101572390.55948992</v>
      </c>
      <c r="K1781" s="5">
        <f t="shared" si="167"/>
        <v>86182692.074032351</v>
      </c>
      <c r="L1781" s="7">
        <f>LN(Table1[[#This Row],[NV]]/Table1[[#This Row],[NV_MA-1]])</f>
        <v>-2.0009905442820108</v>
      </c>
      <c r="M1781" s="7">
        <f>LN(Table1[[#This Row],[NV]]/Table1[[#This Row],[NV_MA-2]])</f>
        <v>7.691893531545559</v>
      </c>
      <c r="N1781" s="4">
        <f>LN(Table1[[#This Row],[NV]]/Table1[[#This Row],[NV_MA-3]])</f>
        <v>4.0975314479237932</v>
      </c>
      <c r="O1781" s="7">
        <f>LN(Table1[[#This Row],[NV]]/Table1[[#This Row],[Metcalfe
NV ~ n^2]])</f>
        <v>-2.2121983708967354</v>
      </c>
      <c r="P1781" s="7">
        <f>Table1[[#This Row],[NV_MA-1]]*$M$3</f>
        <v>38368472078.300003</v>
      </c>
    </row>
    <row r="1782" spans="1:16" x14ac:dyDescent="0.2">
      <c r="A1782" s="2">
        <v>41911</v>
      </c>
      <c r="B1782" s="3">
        <v>4975038106.4460297</v>
      </c>
      <c r="C1782" s="3">
        <f t="shared" si="162"/>
        <v>5930859248.0165672</v>
      </c>
      <c r="D1782" s="4">
        <f>LN(Table1[[#This Row],[NV]])</f>
        <v>22.327698867114773</v>
      </c>
      <c r="E1782" s="5">
        <v>198246</v>
      </c>
      <c r="F1782" s="5">
        <f t="shared" si="163"/>
        <v>39301476516</v>
      </c>
      <c r="G1782" s="8">
        <f t="shared" si="164"/>
        <v>38009962358.966667</v>
      </c>
      <c r="H1782" s="5">
        <f t="shared" si="165"/>
        <v>2418058.7915590941</v>
      </c>
      <c r="I1782" s="5">
        <f t="shared" si="166"/>
        <v>2356553.7643329371</v>
      </c>
      <c r="J1782" s="5">
        <f>Table1[[#This Row],[DAA 
(n)]]^1.5</f>
        <v>88268683.650493652</v>
      </c>
      <c r="K1782" s="5">
        <f t="shared" si="167"/>
        <v>85588281.399134457</v>
      </c>
      <c r="L1782" s="7">
        <f>LN(Table1[[#This Row],[NV]]/Table1[[#This Row],[NV_MA-1]])</f>
        <v>-2.0334152625393984</v>
      </c>
      <c r="M1782" s="7">
        <f>LN(Table1[[#This Row],[NV]]/Table1[[#This Row],[NV_MA-2]])</f>
        <v>7.6549880266958112</v>
      </c>
      <c r="N1782" s="4">
        <f>LN(Table1[[#This Row],[NV]]/Table1[[#This Row],[NV_MA-3]])</f>
        <v>4.0626399349172235</v>
      </c>
      <c r="O1782" s="7">
        <f>LN(Table1[[#This Row],[NV]]/Table1[[#This Row],[Metcalfe
NV ~ n^2]])</f>
        <v>-2.0668290583827829</v>
      </c>
      <c r="P1782" s="7">
        <f>Table1[[#This Row],[NV_MA-1]]*$M$3</f>
        <v>38009962358.966667</v>
      </c>
    </row>
    <row r="1783" spans="1:16" x14ac:dyDescent="0.2">
      <c r="A1783" s="2">
        <v>41910</v>
      </c>
      <c r="B1783" s="3">
        <v>5005551063.2415304</v>
      </c>
      <c r="C1783" s="3">
        <f t="shared" si="162"/>
        <v>5986666854.1073046</v>
      </c>
      <c r="D1783" s="4">
        <f>LN(Table1[[#This Row],[NV]])</f>
        <v>22.333813346198514</v>
      </c>
      <c r="E1783" s="5">
        <v>234946</v>
      </c>
      <c r="F1783" s="5">
        <f t="shared" si="163"/>
        <v>55199622916</v>
      </c>
      <c r="G1783" s="8">
        <f t="shared" si="164"/>
        <v>37640377171.76667</v>
      </c>
      <c r="H1783" s="5">
        <f t="shared" si="165"/>
        <v>2905603.2561865812</v>
      </c>
      <c r="I1783" s="5">
        <f t="shared" si="166"/>
        <v>2343316.4008312915</v>
      </c>
      <c r="J1783" s="5">
        <f>Table1[[#This Row],[DAA 
(n)]]^1.5</f>
        <v>113881212.69824307</v>
      </c>
      <c r="K1783" s="5">
        <f t="shared" si="167"/>
        <v>84940694.126095027</v>
      </c>
      <c r="L1783" s="7">
        <f>LN(Table1[[#This Row],[NV]]/Table1[[#This Row],[NV_MA-1]])</f>
        <v>-2.0175298259187668</v>
      </c>
      <c r="M1783" s="7">
        <f>LN(Table1[[#This Row],[NV]]/Table1[[#This Row],[NV_MA-2]])</f>
        <v>7.6667355969246778</v>
      </c>
      <c r="N1783" s="4">
        <f>LN(Table1[[#This Row],[NV]]/Table1[[#This Row],[NV_MA-3]])</f>
        <v>4.076349491424712</v>
      </c>
      <c r="O1783" s="7">
        <f>LN(Table1[[#This Row],[NV]]/Table1[[#This Row],[Metcalfe
NV ~ n^2]])</f>
        <v>-2.4004086127757289</v>
      </c>
      <c r="P1783" s="7">
        <f>Table1[[#This Row],[NV_MA-1]]*$M$3</f>
        <v>37640377171.76667</v>
      </c>
    </row>
    <row r="1784" spans="1:16" x14ac:dyDescent="0.2">
      <c r="A1784" s="2">
        <v>41909</v>
      </c>
      <c r="B1784" s="3">
        <v>5331026336.2038898</v>
      </c>
      <c r="C1784" s="3">
        <f t="shared" si="162"/>
        <v>6043791627.2487707</v>
      </c>
      <c r="D1784" s="4">
        <f>LN(Table1[[#This Row],[NV]])</f>
        <v>22.396809614974398</v>
      </c>
      <c r="E1784" s="5">
        <v>167251</v>
      </c>
      <c r="F1784" s="5">
        <f t="shared" si="163"/>
        <v>27972897001</v>
      </c>
      <c r="G1784" s="8">
        <f t="shared" si="164"/>
        <v>36708494842.066666</v>
      </c>
      <c r="H1784" s="5">
        <f t="shared" si="165"/>
        <v>2011569.7498168745</v>
      </c>
      <c r="I1784" s="5">
        <f t="shared" si="166"/>
        <v>2312562.1718561626</v>
      </c>
      <c r="J1784" s="5">
        <f>Table1[[#This Row],[DAA 
(n)]]^1.5</f>
        <v>68399524.825208038</v>
      </c>
      <c r="K1784" s="5">
        <f t="shared" si="167"/>
        <v>83379881.412458554</v>
      </c>
      <c r="L1784" s="7">
        <f>LN(Table1[[#This Row],[NV]]/Table1[[#This Row],[NV_MA-1]])</f>
        <v>-1.9294644173344488</v>
      </c>
      <c r="M1784" s="7">
        <f>LN(Table1[[#This Row],[NV]]/Table1[[#This Row],[NV_MA-2]])</f>
        <v>7.7429429818400912</v>
      </c>
      <c r="N1784" s="4">
        <f>LN(Table1[[#This Row],[NV]]/Table1[[#This Row],[NV_MA-3]])</f>
        <v>4.1578920068125207</v>
      </c>
      <c r="O1784" s="7">
        <f>LN(Table1[[#This Row],[NV]]/Table1[[#This Row],[Metcalfe
NV ~ n^2]])</f>
        <v>-1.6576922991172889</v>
      </c>
      <c r="P1784" s="7">
        <f>Table1[[#This Row],[NV_MA-1]]*$M$3</f>
        <v>36708494842.066666</v>
      </c>
    </row>
    <row r="1785" spans="1:16" x14ac:dyDescent="0.2">
      <c r="A1785" s="2">
        <v>41908</v>
      </c>
      <c r="B1785" s="3">
        <v>5401600146.5677996</v>
      </c>
      <c r="C1785" s="3">
        <f t="shared" si="162"/>
        <v>6088911931.7346478</v>
      </c>
      <c r="D1785" s="4">
        <f>LN(Table1[[#This Row],[NV]])</f>
        <v>22.409961070060003</v>
      </c>
      <c r="E1785" s="5">
        <v>180341</v>
      </c>
      <c r="F1785" s="5">
        <f t="shared" si="163"/>
        <v>32522876281</v>
      </c>
      <c r="G1785" s="8">
        <f t="shared" si="164"/>
        <v>37001820430.166664</v>
      </c>
      <c r="H1785" s="5">
        <f t="shared" si="165"/>
        <v>2182595.8490123092</v>
      </c>
      <c r="I1785" s="5">
        <f t="shared" si="166"/>
        <v>2323263.0116259456</v>
      </c>
      <c r="J1785" s="5">
        <f>Table1[[#This Row],[DAA 
(n)]]^1.5</f>
        <v>76584646.185719162</v>
      </c>
      <c r="K1785" s="5">
        <f t="shared" si="167"/>
        <v>83899024.043526933</v>
      </c>
      <c r="L1785" s="7">
        <f>LN(Table1[[#This Row],[NV]]/Table1[[#This Row],[NV_MA-1]])</f>
        <v>-1.9242718791356279</v>
      </c>
      <c r="M1785" s="7">
        <f>LN(Table1[[#This Row],[NV]]/Table1[[#This Row],[NV_MA-2]])</f>
        <v>7.751477844042328</v>
      </c>
      <c r="N1785" s="4">
        <f>LN(Table1[[#This Row],[NV]]/Table1[[#This Row],[NV_MA-3]])</f>
        <v>4.164836531067734</v>
      </c>
      <c r="O1785" s="7">
        <f>LN(Table1[[#This Row],[NV]]/Table1[[#This Row],[Metcalfe
NV ~ n^2]])</f>
        <v>-1.7952484941800706</v>
      </c>
      <c r="P1785" s="7">
        <f>Table1[[#This Row],[NV_MA-1]]*$M$3</f>
        <v>37001820430.166664</v>
      </c>
    </row>
    <row r="1786" spans="1:16" x14ac:dyDescent="0.2">
      <c r="A1786" s="2">
        <v>41907</v>
      </c>
      <c r="B1786" s="3">
        <v>5452132492.7096701</v>
      </c>
      <c r="C1786" s="3">
        <f t="shared" si="162"/>
        <v>6133252042.5446348</v>
      </c>
      <c r="D1786" s="4">
        <f>LN(Table1[[#This Row],[NV]])</f>
        <v>22.419272652156302</v>
      </c>
      <c r="E1786" s="5">
        <v>201394</v>
      </c>
      <c r="F1786" s="5">
        <f t="shared" si="163"/>
        <v>40559543236</v>
      </c>
      <c r="G1786" s="8">
        <f t="shared" si="164"/>
        <v>37114846590.166664</v>
      </c>
      <c r="H1786" s="5">
        <f t="shared" si="165"/>
        <v>2459628.6412161128</v>
      </c>
      <c r="I1786" s="5">
        <f t="shared" si="166"/>
        <v>2327274.8071597544</v>
      </c>
      <c r="J1786" s="5">
        <f>Table1[[#This Row],[DAA 
(n)]]^1.5</f>
        <v>90379470.293153226</v>
      </c>
      <c r="K1786" s="5">
        <f t="shared" si="167"/>
        <v>84096144.321124688</v>
      </c>
      <c r="L1786" s="7">
        <f>LN(Table1[[#This Row],[NV]]/Table1[[#This Row],[NV_MA-1]])</f>
        <v>-1.9180102519863094</v>
      </c>
      <c r="M1786" s="7">
        <f>LN(Table1[[#This Row],[NV]]/Table1[[#This Row],[NV_MA-2]])</f>
        <v>7.7590641218038243</v>
      </c>
      <c r="N1786" s="4">
        <f>LN(Table1[[#This Row],[NV]]/Table1[[#This Row],[NV_MA-3]])</f>
        <v>4.1718013746240938</v>
      </c>
      <c r="O1786" s="7">
        <f>LN(Table1[[#This Row],[NV]]/Table1[[#This Row],[Metcalfe
NV ~ n^2]])</f>
        <v>-2.0067642825697836</v>
      </c>
      <c r="P1786" s="7">
        <f>Table1[[#This Row],[NV_MA-1]]*$M$3</f>
        <v>37114846590.166664</v>
      </c>
    </row>
    <row r="1787" spans="1:16" x14ac:dyDescent="0.2">
      <c r="A1787" s="2">
        <v>41906</v>
      </c>
      <c r="B1787" s="3">
        <v>5634369790.61765</v>
      </c>
      <c r="C1787" s="3">
        <f t="shared" si="162"/>
        <v>6176578996.7478161</v>
      </c>
      <c r="D1787" s="4">
        <f>LN(Table1[[#This Row],[NV]])</f>
        <v>22.452151139784064</v>
      </c>
      <c r="E1787" s="5">
        <v>189719</v>
      </c>
      <c r="F1787" s="5">
        <f t="shared" si="163"/>
        <v>35993298961</v>
      </c>
      <c r="G1787" s="8">
        <f t="shared" si="164"/>
        <v>36944431784.833336</v>
      </c>
      <c r="H1787" s="5">
        <f t="shared" si="165"/>
        <v>2305711.7916140463</v>
      </c>
      <c r="I1787" s="5">
        <f t="shared" si="166"/>
        <v>2321510.8788218242</v>
      </c>
      <c r="J1787" s="5">
        <f>Table1[[#This Row],[DAA 
(n)]]^1.5</f>
        <v>82635420.284415305</v>
      </c>
      <c r="K1787" s="5">
        <f t="shared" si="167"/>
        <v>83806599.57169722</v>
      </c>
      <c r="L1787" s="7">
        <f>LN(Table1[[#This Row],[NV]]/Table1[[#This Row],[NV_MA-1]])</f>
        <v>-1.8805296372558131</v>
      </c>
      <c r="M1787" s="7">
        <f>LN(Table1[[#This Row],[NV]]/Table1[[#This Row],[NV_MA-2]])</f>
        <v>7.7944223672354092</v>
      </c>
      <c r="N1787" s="4">
        <f>LN(Table1[[#This Row],[NV]]/Table1[[#This Row],[NV_MA-3]])</f>
        <v>4.2081288235938041</v>
      </c>
      <c r="O1787" s="7">
        <f>LN(Table1[[#This Row],[NV]]/Table1[[#This Row],[Metcalfe
NV ~ n^2]])</f>
        <v>-1.8544474783200406</v>
      </c>
      <c r="P1787" s="7">
        <f>Table1[[#This Row],[NV_MA-1]]*$M$3</f>
        <v>36944431784.833336</v>
      </c>
    </row>
    <row r="1788" spans="1:16" x14ac:dyDescent="0.2">
      <c r="A1788" s="2">
        <v>41905</v>
      </c>
      <c r="B1788" s="3">
        <v>5833649828.04951</v>
      </c>
      <c r="C1788" s="3">
        <f t="shared" si="162"/>
        <v>6209557313.8539925</v>
      </c>
      <c r="D1788" s="4">
        <f>LN(Table1[[#This Row],[NV]])</f>
        <v>22.486908683973013</v>
      </c>
      <c r="E1788" s="5">
        <v>195635</v>
      </c>
      <c r="F1788" s="5">
        <f t="shared" si="163"/>
        <v>38273053225</v>
      </c>
      <c r="G1788" s="8">
        <f t="shared" si="164"/>
        <v>36839695152.833336</v>
      </c>
      <c r="H1788" s="5">
        <f t="shared" si="165"/>
        <v>2383618.0054330905</v>
      </c>
      <c r="I1788" s="5">
        <f t="shared" si="166"/>
        <v>2317803.662307193</v>
      </c>
      <c r="J1788" s="5">
        <f>Table1[[#This Row],[DAA 
(n)]]^1.5</f>
        <v>86530623.294142738</v>
      </c>
      <c r="K1788" s="5">
        <f t="shared" si="167"/>
        <v>83624211.174533233</v>
      </c>
      <c r="L1788" s="7">
        <f>LN(Table1[[#This Row],[NV]]/Table1[[#This Row],[NV_MA-1]])</f>
        <v>-1.8429330894303215</v>
      </c>
      <c r="M1788" s="7">
        <f>LN(Table1[[#This Row],[NV]]/Table1[[#This Row],[NV_MA-2]])</f>
        <v>7.8307780860127956</v>
      </c>
      <c r="N1788" s="4">
        <f>LN(Table1[[#This Row],[NV]]/Table1[[#This Row],[NV_MA-3]])</f>
        <v>4.2450650404953203</v>
      </c>
      <c r="O1788" s="7">
        <f>LN(Table1[[#This Row],[NV]]/Table1[[#This Row],[Metcalfe
NV ~ n^2]])</f>
        <v>-1.88110323038884</v>
      </c>
      <c r="P1788" s="7">
        <f>Table1[[#This Row],[NV_MA-1]]*$M$3</f>
        <v>36839695152.833336</v>
      </c>
    </row>
    <row r="1789" spans="1:16" x14ac:dyDescent="0.2">
      <c r="A1789" s="2">
        <v>41904</v>
      </c>
      <c r="B1789" s="3">
        <v>5332713499.8669004</v>
      </c>
      <c r="C1789" s="3">
        <f t="shared" si="162"/>
        <v>6239059521.8833265</v>
      </c>
      <c r="D1789" s="4">
        <f>LN(Table1[[#This Row],[NV]])</f>
        <v>22.3971260449892</v>
      </c>
      <c r="E1789" s="5">
        <v>206729</v>
      </c>
      <c r="F1789" s="5">
        <f t="shared" si="163"/>
        <v>42736879441</v>
      </c>
      <c r="G1789" s="8">
        <f t="shared" si="164"/>
        <v>37010361915.333336</v>
      </c>
      <c r="H1789" s="5">
        <f t="shared" si="165"/>
        <v>2530190.1419528387</v>
      </c>
      <c r="I1789" s="5">
        <f t="shared" si="166"/>
        <v>2323387.3051408329</v>
      </c>
      <c r="J1789" s="5">
        <f>Table1[[#This Row],[DAA 
(n)]]^1.5</f>
        <v>93994427.228205845</v>
      </c>
      <c r="K1789" s="5">
        <f t="shared" si="167"/>
        <v>83909015.297900036</v>
      </c>
      <c r="L1789" s="7">
        <f>LN(Table1[[#This Row],[NV]]/Table1[[#This Row],[NV_MA-1]])</f>
        <v>-1.9373377171600241</v>
      </c>
      <c r="M1789" s="7">
        <f>LN(Table1[[#This Row],[NV]]/Table1[[#This Row],[NV_MA-2]])</f>
        <v>7.7385893208572112</v>
      </c>
      <c r="N1789" s="4">
        <f>LN(Table1[[#This Row],[NV]]/Table1[[#This Row],[NV_MA-3]])</f>
        <v>4.1518824264293022</v>
      </c>
      <c r="O1789" s="7">
        <f>LN(Table1[[#This Row],[NV]]/Table1[[#This Row],[Metcalfe
NV ~ n^2]])</f>
        <v>-2.0812020265715239</v>
      </c>
      <c r="P1789" s="7">
        <f>Table1[[#This Row],[NV_MA-1]]*$M$3</f>
        <v>37010361915.333336</v>
      </c>
    </row>
    <row r="1790" spans="1:16" x14ac:dyDescent="0.2">
      <c r="A1790" s="2">
        <v>41903</v>
      </c>
      <c r="B1790" s="3">
        <v>5320703406.4463301</v>
      </c>
      <c r="C1790" s="3">
        <f t="shared" si="162"/>
        <v>6280350722.9210081</v>
      </c>
      <c r="D1790" s="4">
        <f>LN(Table1[[#This Row],[NV]])</f>
        <v>22.394871350816597</v>
      </c>
      <c r="E1790" s="5">
        <v>200712</v>
      </c>
      <c r="F1790" s="5">
        <f t="shared" si="163"/>
        <v>40285306944</v>
      </c>
      <c r="G1790" s="8">
        <f t="shared" si="164"/>
        <v>36348593369.833336</v>
      </c>
      <c r="H1790" s="5">
        <f t="shared" si="165"/>
        <v>2450618.5186883896</v>
      </c>
      <c r="I1790" s="5">
        <f t="shared" si="166"/>
        <v>2299188.3674275009</v>
      </c>
      <c r="J1790" s="5">
        <f>Table1[[#This Row],[DAA 
(n)]]^1.5</f>
        <v>89920768.053571045</v>
      </c>
      <c r="K1790" s="5">
        <f t="shared" si="167"/>
        <v>82737082.611280158</v>
      </c>
      <c r="L1790" s="7">
        <f>LN(Table1[[#This Row],[NV]]/Table1[[#This Row],[NV_MA-1]])</f>
        <v>-1.9215499925197013</v>
      </c>
      <c r="M1790" s="7">
        <f>LN(Table1[[#This Row],[NV]]/Table1[[#This Row],[NV_MA-2]])</f>
        <v>7.7468046159225068</v>
      </c>
      <c r="N1790" s="4">
        <f>LN(Table1[[#This Row],[NV]]/Table1[[#This Row],[NV_MA-3]])</f>
        <v>4.1636928921544971</v>
      </c>
      <c r="O1790" s="7">
        <f>LN(Table1[[#This Row],[NV]]/Table1[[#This Row],[Metcalfe
NV ~ n^2]])</f>
        <v>-2.0243812966423449</v>
      </c>
      <c r="P1790" s="7">
        <f>Table1[[#This Row],[NV_MA-1]]*$M$3</f>
        <v>36348593369.833336</v>
      </c>
    </row>
    <row r="1791" spans="1:16" x14ac:dyDescent="0.2">
      <c r="A1791" s="2">
        <v>41902</v>
      </c>
      <c r="B1791" s="3">
        <v>5470393212.7735395</v>
      </c>
      <c r="C1791" s="3">
        <f t="shared" si="162"/>
        <v>6329686660.4259291</v>
      </c>
      <c r="D1791" s="4">
        <f>LN(Table1[[#This Row],[NV]])</f>
        <v>22.422616336130044</v>
      </c>
      <c r="E1791" s="5">
        <v>169941</v>
      </c>
      <c r="F1791" s="5">
        <f t="shared" si="163"/>
        <v>28879943481</v>
      </c>
      <c r="G1791" s="8">
        <f t="shared" si="164"/>
        <v>36121744825.866669</v>
      </c>
      <c r="H1791" s="5">
        <f t="shared" si="165"/>
        <v>2046634.5722956818</v>
      </c>
      <c r="I1791" s="5">
        <f t="shared" si="166"/>
        <v>2291405.3252277435</v>
      </c>
      <c r="J1791" s="5">
        <f>Table1[[#This Row],[DAA 
(n)]]^1.5</f>
        <v>70056309.316896155</v>
      </c>
      <c r="K1791" s="5">
        <f t="shared" si="167"/>
        <v>82348677.418800607</v>
      </c>
      <c r="L1791" s="7">
        <f>LN(Table1[[#This Row],[NV]]/Table1[[#This Row],[NV_MA-1]])</f>
        <v>-1.8875445345624078</v>
      </c>
      <c r="M1791" s="7">
        <f>LN(Table1[[#This Row],[NV]]/Table1[[#This Row],[NV_MA-2]])</f>
        <v>7.7779404696849106</v>
      </c>
      <c r="N1791" s="4">
        <f>LN(Table1[[#This Row],[NV]]/Table1[[#This Row],[NV_MA-3]])</f>
        <v>4.1961433821592458</v>
      </c>
      <c r="O1791" s="7">
        <f>LN(Table1[[#This Row],[NV]]/Table1[[#This Row],[Metcalfe
NV ~ n^2]])</f>
        <v>-1.6637968578099904</v>
      </c>
      <c r="P1791" s="7">
        <f>Table1[[#This Row],[NV_MA-1]]*$M$3</f>
        <v>36121744825.866669</v>
      </c>
    </row>
    <row r="1792" spans="1:16" x14ac:dyDescent="0.2">
      <c r="A1792" s="2">
        <v>41901</v>
      </c>
      <c r="B1792" s="3">
        <v>5234786700.0775003</v>
      </c>
      <c r="C1792" s="3">
        <f t="shared" si="162"/>
        <v>6375414426.5894146</v>
      </c>
      <c r="D1792" s="4">
        <f>LN(Table1[[#This Row],[NV]])</f>
        <v>22.378591935467945</v>
      </c>
      <c r="E1792" s="5">
        <v>172255</v>
      </c>
      <c r="F1792" s="5">
        <f t="shared" si="163"/>
        <v>29671785025</v>
      </c>
      <c r="G1792" s="8">
        <f t="shared" si="164"/>
        <v>36407516269.300003</v>
      </c>
      <c r="H1792" s="5">
        <f t="shared" si="165"/>
        <v>2076832.2356173871</v>
      </c>
      <c r="I1792" s="5">
        <f t="shared" si="166"/>
        <v>2301712.5292208823</v>
      </c>
      <c r="J1792" s="5">
        <f>Table1[[#This Row],[DAA 
(n)]]^1.5</f>
        <v>71492050.813229308</v>
      </c>
      <c r="K1792" s="5">
        <f t="shared" si="167"/>
        <v>82851349.922185928</v>
      </c>
      <c r="L1792" s="7">
        <f>LN(Table1[[#This Row],[NV]]/Table1[[#This Row],[NV_MA-1]])</f>
        <v>-1.9394491457196834</v>
      </c>
      <c r="M1792" s="7">
        <f>LN(Table1[[#This Row],[NV]]/Table1[[#This Row],[NV_MA-2]])</f>
        <v>7.7294279537070629</v>
      </c>
      <c r="N1792" s="4">
        <f>LN(Table1[[#This Row],[NV]]/Table1[[#This Row],[NV_MA-3]])</f>
        <v>4.1460333401949052</v>
      </c>
      <c r="O1792" s="7">
        <f>LN(Table1[[#This Row],[NV]]/Table1[[#This Row],[Metcalfe
NV ~ n^2]])</f>
        <v>-1.7348704965936774</v>
      </c>
      <c r="P1792" s="7">
        <f>Table1[[#This Row],[NV_MA-1]]*$M$3</f>
        <v>36407516269.300003</v>
      </c>
    </row>
    <row r="1793" spans="1:16" x14ac:dyDescent="0.2">
      <c r="A1793" s="2">
        <v>41900</v>
      </c>
      <c r="B1793" s="3">
        <v>5671277277.1070099</v>
      </c>
      <c r="C1793" s="3">
        <f t="shared" si="162"/>
        <v>6427048455.1350241</v>
      </c>
      <c r="D1793" s="4">
        <f>LN(Table1[[#This Row],[NV]])</f>
        <v>22.458680198647787</v>
      </c>
      <c r="E1793" s="5">
        <v>190890</v>
      </c>
      <c r="F1793" s="5">
        <f t="shared" si="163"/>
        <v>36438992100</v>
      </c>
      <c r="G1793" s="8">
        <f t="shared" si="164"/>
        <v>36581137374.099998</v>
      </c>
      <c r="H1793" s="5">
        <f t="shared" si="165"/>
        <v>2321117.9115661965</v>
      </c>
      <c r="I1793" s="5">
        <f t="shared" si="166"/>
        <v>2308046.5809678412</v>
      </c>
      <c r="J1793" s="5">
        <f>Table1[[#This Row],[DAA 
(n)]]^1.5</f>
        <v>83401673.855918661</v>
      </c>
      <c r="K1793" s="5">
        <f t="shared" si="167"/>
        <v>83158670.120732278</v>
      </c>
      <c r="L1793" s="7">
        <f>LN(Table1[[#This Row],[NV]]/Table1[[#This Row],[NV_MA-1]])</f>
        <v>-1.8641183735636471</v>
      </c>
      <c r="M1793" s="7">
        <f>LN(Table1[[#This Row],[NV]]/Table1[[#This Row],[NV_MA-2]])</f>
        <v>7.806768109846244</v>
      </c>
      <c r="N1793" s="4">
        <f>LN(Table1[[#This Row],[NV]]/Table1[[#This Row],[NV_MA-3]])</f>
        <v>4.2224191696357583</v>
      </c>
      <c r="O1793" s="7">
        <f>LN(Table1[[#This Row],[NV]]/Table1[[#This Row],[Metcalfe
NV ~ n^2]])</f>
        <v>-1.8602250511421068</v>
      </c>
      <c r="P1793" s="7">
        <f>Table1[[#This Row],[NV_MA-1]]*$M$3</f>
        <v>36581137374.099998</v>
      </c>
    </row>
    <row r="1794" spans="1:16" x14ac:dyDescent="0.2">
      <c r="A1794" s="2">
        <v>41899</v>
      </c>
      <c r="B1794" s="3">
        <v>6064280373.2208004</v>
      </c>
      <c r="C1794" s="3">
        <f t="shared" si="162"/>
        <v>6451880853.3265047</v>
      </c>
      <c r="D1794" s="4">
        <f>LN(Table1[[#This Row],[NV]])</f>
        <v>22.525681719907091</v>
      </c>
      <c r="E1794" s="5">
        <v>191063</v>
      </c>
      <c r="F1794" s="5">
        <f t="shared" si="163"/>
        <v>36505069969</v>
      </c>
      <c r="G1794" s="8">
        <f t="shared" si="164"/>
        <v>36537729394.23333</v>
      </c>
      <c r="H1794" s="5">
        <f t="shared" si="165"/>
        <v>2323394.5752399475</v>
      </c>
      <c r="I1794" s="5">
        <f t="shared" si="166"/>
        <v>2306537.7937743166</v>
      </c>
      <c r="J1794" s="5">
        <f>Table1[[#This Row],[DAA 
(n)]]^1.5</f>
        <v>83515077.581757873</v>
      </c>
      <c r="K1794" s="5">
        <f t="shared" si="167"/>
        <v>83083817.957397789</v>
      </c>
      <c r="L1794" s="7">
        <f>LN(Table1[[#This Row],[NV]]/Table1[[#This Row],[NV_MA-1]])</f>
        <v>-1.7959295257801597</v>
      </c>
      <c r="M1794" s="7">
        <f>LN(Table1[[#This Row],[NV]]/Table1[[#This Row],[NV_MA-2]])</f>
        <v>7.8744235522931403</v>
      </c>
      <c r="N1794" s="4">
        <f>LN(Table1[[#This Row],[NV]]/Table1[[#This Row],[NV_MA-3]])</f>
        <v>4.2903212087982538</v>
      </c>
      <c r="O1794" s="7">
        <f>LN(Table1[[#This Row],[NV]]/Table1[[#This Row],[Metcalfe
NV ~ n^2]])</f>
        <v>-1.7950352712418753</v>
      </c>
      <c r="P1794" s="7">
        <f>Table1[[#This Row],[NV_MA-1]]*$M$3</f>
        <v>36537729394.23333</v>
      </c>
    </row>
    <row r="1795" spans="1:16" x14ac:dyDescent="0.2">
      <c r="A1795" s="2">
        <v>41898</v>
      </c>
      <c r="B1795" s="3">
        <v>6172852086.3073797</v>
      </c>
      <c r="C1795" s="3">
        <f t="shared" si="162"/>
        <v>6455436723.638876</v>
      </c>
      <c r="D1795" s="4">
        <f>LN(Table1[[#This Row],[NV]])</f>
        <v>22.543426818675883</v>
      </c>
      <c r="E1795" s="5">
        <v>225014</v>
      </c>
      <c r="F1795" s="5">
        <f t="shared" si="163"/>
        <v>50631300196</v>
      </c>
      <c r="G1795" s="8">
        <f t="shared" si="164"/>
        <v>36572415404.900002</v>
      </c>
      <c r="H1795" s="5">
        <f t="shared" si="165"/>
        <v>2773054.0626820587</v>
      </c>
      <c r="I1795" s="5">
        <f t="shared" si="166"/>
        <v>2307724.6155671822</v>
      </c>
      <c r="J1795" s="5">
        <f>Table1[[#This Row],[DAA 
(n)]]^1.5</f>
        <v>106736832.36026232</v>
      </c>
      <c r="K1795" s="5">
        <f t="shared" si="167"/>
        <v>83143123.496859804</v>
      </c>
      <c r="L1795" s="7">
        <f>LN(Table1[[#This Row],[NV]]/Table1[[#This Row],[NV_MA-1]])</f>
        <v>-1.7791332970584575</v>
      </c>
      <c r="M1795" s="7">
        <f>LN(Table1[[#This Row],[NV]]/Table1[[#This Row],[NV_MA-2]])</f>
        <v>7.8916542365298783</v>
      </c>
      <c r="N1795" s="4">
        <f>LN(Table1[[#This Row],[NV]]/Table1[[#This Row],[NV_MA-3]])</f>
        <v>4.3073527584701372</v>
      </c>
      <c r="O1795" s="7">
        <f>LN(Table1[[#This Row],[NV]]/Table1[[#This Row],[Metcalfe
NV ~ n^2]])</f>
        <v>-2.1044089842702314</v>
      </c>
      <c r="P1795" s="7">
        <f>Table1[[#This Row],[NV_MA-1]]*$M$3</f>
        <v>36572415404.900002</v>
      </c>
    </row>
    <row r="1796" spans="1:16" x14ac:dyDescent="0.2">
      <c r="A1796" s="2">
        <v>41897</v>
      </c>
      <c r="B1796" s="3">
        <v>6273163405.0837202</v>
      </c>
      <c r="C1796" s="3">
        <f t="shared" si="162"/>
        <v>6467965932.9665565</v>
      </c>
      <c r="D1796" s="4">
        <f>LN(Table1[[#This Row],[NV]])</f>
        <v>22.559546594674998</v>
      </c>
      <c r="E1796" s="5">
        <v>190655</v>
      </c>
      <c r="F1796" s="5">
        <f t="shared" si="163"/>
        <v>36349329025</v>
      </c>
      <c r="G1796" s="8">
        <f t="shared" si="164"/>
        <v>36235696811.699997</v>
      </c>
      <c r="H1796" s="5">
        <f t="shared" si="165"/>
        <v>2318025.5849101115</v>
      </c>
      <c r="I1796" s="5">
        <f t="shared" si="166"/>
        <v>2297244.5098593282</v>
      </c>
      <c r="J1796" s="5">
        <f>Table1[[#This Row],[DAA 
(n)]]^1.5</f>
        <v>83247710.630751863</v>
      </c>
      <c r="K1796" s="5">
        <f t="shared" si="167"/>
        <v>82596217.800274774</v>
      </c>
      <c r="L1796" s="7">
        <f>LN(Table1[[#This Row],[NV]]/Table1[[#This Row],[NV_MA-1]])</f>
        <v>-1.7537639749968683</v>
      </c>
      <c r="M1796" s="7">
        <f>LN(Table1[[#This Row],[NV]]/Table1[[#This Row],[NV_MA-2]])</f>
        <v>7.9123256711898637</v>
      </c>
      <c r="N1796" s="4">
        <f>LN(Table1[[#This Row],[NV]]/Table1[[#This Row],[NV_MA-3]])</f>
        <v>4.3300721465750742</v>
      </c>
      <c r="O1796" s="7">
        <f>LN(Table1[[#This Row],[NV]]/Table1[[#This Row],[Metcalfe
NV ~ n^2]])</f>
        <v>-1.7568949873460531</v>
      </c>
      <c r="P1796" s="7">
        <f>Table1[[#This Row],[NV_MA-1]]*$M$3</f>
        <v>36235696811.699997</v>
      </c>
    </row>
    <row r="1797" spans="1:16" x14ac:dyDescent="0.2">
      <c r="A1797" s="2">
        <v>41896</v>
      </c>
      <c r="B1797" s="3">
        <v>6310845150.0391998</v>
      </c>
      <c r="C1797" s="3">
        <f t="shared" si="162"/>
        <v>6487503094.3816242</v>
      </c>
      <c r="D1797" s="4">
        <f>LN(Table1[[#This Row],[NV]])</f>
        <v>22.56553544273017</v>
      </c>
      <c r="E1797" s="5">
        <v>240833</v>
      </c>
      <c r="F1797" s="5">
        <f t="shared" si="163"/>
        <v>58000533889</v>
      </c>
      <c r="G1797" s="8">
        <f t="shared" si="164"/>
        <v>36032429078.900002</v>
      </c>
      <c r="H1797" s="5">
        <f t="shared" si="165"/>
        <v>2984368.584860825</v>
      </c>
      <c r="I1797" s="5">
        <f t="shared" si="166"/>
        <v>2289933.5674137496</v>
      </c>
      <c r="J1797" s="5">
        <f>Table1[[#This Row],[DAA 
(n)]]^1.5</f>
        <v>118188165.98158027</v>
      </c>
      <c r="K1797" s="5">
        <f t="shared" si="167"/>
        <v>82239185.26054284</v>
      </c>
      <c r="L1797" s="7">
        <f>LN(Table1[[#This Row],[NV]]/Table1[[#This Row],[NV_MA-1]])</f>
        <v>-1.7421497349357657</v>
      </c>
      <c r="M1797" s="7">
        <f>LN(Table1[[#This Row],[NV]]/Table1[[#This Row],[NV_MA-2]])</f>
        <v>7.9215020774835327</v>
      </c>
      <c r="N1797" s="4">
        <f>LN(Table1[[#This Row],[NV]]/Table1[[#This Row],[NV_MA-3]])</f>
        <v>4.34039298995949</v>
      </c>
      <c r="O1797" s="7">
        <f>LN(Table1[[#This Row],[NV]]/Table1[[#This Row],[Metcalfe
NV ~ n^2]])</f>
        <v>-2.2181826097030544</v>
      </c>
      <c r="P1797" s="7">
        <f>Table1[[#This Row],[NV_MA-1]]*$M$3</f>
        <v>36032429078.900002</v>
      </c>
    </row>
    <row r="1798" spans="1:16" x14ac:dyDescent="0.2">
      <c r="A1798" s="2">
        <v>41895</v>
      </c>
      <c r="B1798" s="3">
        <v>6339800916.4308205</v>
      </c>
      <c r="C1798" s="3">
        <f t="shared" si="162"/>
        <v>6496404356.0937634</v>
      </c>
      <c r="D1798" s="4">
        <f>LN(Table1[[#This Row],[NV]])</f>
        <v>22.57011320370864</v>
      </c>
      <c r="E1798" s="5">
        <v>152145</v>
      </c>
      <c r="F1798" s="5">
        <f t="shared" si="163"/>
        <v>23148101025</v>
      </c>
      <c r="G1798" s="8">
        <f t="shared" si="164"/>
        <v>35438057246.900002</v>
      </c>
      <c r="H1798" s="5">
        <f t="shared" si="165"/>
        <v>1815483.7979040965</v>
      </c>
      <c r="I1798" s="5">
        <f t="shared" si="166"/>
        <v>2272014.6527464744</v>
      </c>
      <c r="J1798" s="5">
        <f>Table1[[#This Row],[DAA 
(n)]]^1.5</f>
        <v>59345326.947019346</v>
      </c>
      <c r="K1798" s="5">
        <f t="shared" si="167"/>
        <v>81290467.264824092</v>
      </c>
      <c r="L1798" s="7">
        <f>LN(Table1[[#This Row],[NV]]/Table1[[#This Row],[NV_MA-1]])</f>
        <v>-1.7209389393823549</v>
      </c>
      <c r="M1798" s="7">
        <f>LN(Table1[[#This Row],[NV]]/Table1[[#This Row],[NV_MA-2]])</f>
        <v>7.9339356956340428</v>
      </c>
      <c r="N1798" s="4">
        <f>LN(Table1[[#This Row],[NV]]/Table1[[#This Row],[NV_MA-3]])</f>
        <v>4.3565738898805701</v>
      </c>
      <c r="O1798" s="7">
        <f>LN(Table1[[#This Row],[NV]]/Table1[[#This Row],[Metcalfe
NV ~ n^2]])</f>
        <v>-1.2950653812477704</v>
      </c>
      <c r="P1798" s="7">
        <f>Table1[[#This Row],[NV_MA-1]]*$M$3</f>
        <v>35438057246.900002</v>
      </c>
    </row>
    <row r="1799" spans="1:16" x14ac:dyDescent="0.2">
      <c r="A1799" s="2">
        <v>41894</v>
      </c>
      <c r="B1799" s="3">
        <v>6279675939.2129803</v>
      </c>
      <c r="C1799" s="3">
        <f t="shared" si="162"/>
        <v>6506342629.8721561</v>
      </c>
      <c r="D1799" s="4">
        <f>LN(Table1[[#This Row],[NV]])</f>
        <v>22.560584214058938</v>
      </c>
      <c r="E1799" s="5">
        <v>166122</v>
      </c>
      <c r="F1799" s="5">
        <f t="shared" si="163"/>
        <v>27596518884</v>
      </c>
      <c r="G1799" s="8">
        <f t="shared" si="164"/>
        <v>36028405820.23333</v>
      </c>
      <c r="H1799" s="5">
        <f t="shared" si="165"/>
        <v>1996865.8026527828</v>
      </c>
      <c r="I1799" s="5">
        <f t="shared" si="166"/>
        <v>2293812.5544640911</v>
      </c>
      <c r="J1799" s="5">
        <f>Table1[[#This Row],[DAA 
(n)]]^1.5</f>
        <v>67708115.54051584</v>
      </c>
      <c r="K1799" s="5">
        <f t="shared" si="167"/>
        <v>82341580.901730374</v>
      </c>
      <c r="L1799" s="7">
        <f>LN(Table1[[#This Row],[NV]]/Table1[[#This Row],[NV_MA-1]])</f>
        <v>-1.746989300768883</v>
      </c>
      <c r="M1799" s="7">
        <f>LN(Table1[[#This Row],[NV]]/Table1[[#This Row],[NV_MA-2]])</f>
        <v>7.9148583519448206</v>
      </c>
      <c r="N1799" s="4">
        <f>LN(Table1[[#This Row],[NV]]/Table1[[#This Row],[NV_MA-3]])</f>
        <v>4.3341974402562551</v>
      </c>
      <c r="O1799" s="7">
        <f>LN(Table1[[#This Row],[NV]]/Table1[[#This Row],[Metcalfe
NV ~ n^2]])</f>
        <v>-1.4803712602645449</v>
      </c>
      <c r="P1799" s="7">
        <f>Table1[[#This Row],[NV_MA-1]]*$M$3</f>
        <v>36028405820.23333</v>
      </c>
    </row>
    <row r="1800" spans="1:16" x14ac:dyDescent="0.2">
      <c r="A1800" s="2">
        <v>41893</v>
      </c>
      <c r="B1800" s="3">
        <v>6326362096.8653803</v>
      </c>
      <c r="C1800" s="3">
        <f t="shared" si="162"/>
        <v>6537100649.2923393</v>
      </c>
      <c r="D1800" s="4">
        <f>LN(Table1[[#This Row],[NV]])</f>
        <v>22.567991199658302</v>
      </c>
      <c r="E1800" s="5">
        <v>171772</v>
      </c>
      <c r="F1800" s="5">
        <f t="shared" si="163"/>
        <v>29505619984</v>
      </c>
      <c r="G1800" s="8">
        <f t="shared" si="164"/>
        <v>36385634012.23333</v>
      </c>
      <c r="H1800" s="5">
        <f t="shared" si="165"/>
        <v>2070526.5122356159</v>
      </c>
      <c r="I1800" s="5">
        <f t="shared" si="166"/>
        <v>2306749.5605475376</v>
      </c>
      <c r="J1800" s="5">
        <f>Table1[[#This Row],[DAA 
(n)]]^1.5</f>
        <v>71191568.011188343</v>
      </c>
      <c r="K1800" s="5">
        <f t="shared" si="167"/>
        <v>82971276.004887849</v>
      </c>
      <c r="L1800" s="7">
        <f>LN(Table1[[#This Row],[NV]]/Table1[[#This Row],[NV_MA-1]])</f>
        <v>-1.7494486640345164</v>
      </c>
      <c r="M1800" s="7">
        <f>LN(Table1[[#This Row],[NV]]/Table1[[#This Row],[NV_MA-2]])</f>
        <v>7.9166412247247067</v>
      </c>
      <c r="N1800" s="4">
        <f>LN(Table1[[#This Row],[NV]]/Table1[[#This Row],[NV_MA-3]])</f>
        <v>4.3339861660245083</v>
      </c>
      <c r="O1800" s="7">
        <f>LN(Table1[[#This Row],[NV]]/Table1[[#This Row],[Metcalfe
NV ~ n^2]])</f>
        <v>-1.5398553904217569</v>
      </c>
      <c r="P1800" s="7">
        <f>Table1[[#This Row],[NV_MA-1]]*$M$3</f>
        <v>36385634012.23333</v>
      </c>
    </row>
    <row r="1801" spans="1:16" x14ac:dyDescent="0.2">
      <c r="A1801" s="2">
        <v>41892</v>
      </c>
      <c r="B1801" s="3">
        <v>6330953864.9888802</v>
      </c>
      <c r="C1801" s="3">
        <f t="shared" si="162"/>
        <v>6575277542.5000782</v>
      </c>
      <c r="D1801" s="4">
        <f>LN(Table1[[#This Row],[NV]])</f>
        <v>22.568716751321666</v>
      </c>
      <c r="E1801" s="5">
        <v>221162</v>
      </c>
      <c r="F1801" s="5">
        <f t="shared" si="163"/>
        <v>48912630244</v>
      </c>
      <c r="G1801" s="8">
        <f t="shared" si="164"/>
        <v>36798699570.133331</v>
      </c>
      <c r="H1801" s="5">
        <f t="shared" si="165"/>
        <v>2721763.4917643797</v>
      </c>
      <c r="I1801" s="5">
        <f t="shared" si="166"/>
        <v>2321171.755004474</v>
      </c>
      <c r="J1801" s="5">
        <f>Table1[[#This Row],[DAA 
(n)]]^1.5</f>
        <v>104007764.75832705</v>
      </c>
      <c r="K1801" s="5">
        <f t="shared" si="167"/>
        <v>83685109.102371082</v>
      </c>
      <c r="L1801" s="7">
        <f>LN(Table1[[#This Row],[NV]]/Table1[[#This Row],[NV_MA-1]])</f>
        <v>-1.7600115924071209</v>
      </c>
      <c r="M1801" s="7">
        <f>LN(Table1[[#This Row],[NV]]/Table1[[#This Row],[NV_MA-2]])</f>
        <v>7.9111340683702123</v>
      </c>
      <c r="N1801" s="4">
        <f>LN(Table1[[#This Row],[NV]]/Table1[[#This Row],[NV_MA-3]])</f>
        <v>4.3261451396659139</v>
      </c>
      <c r="O1801" s="7">
        <f>LN(Table1[[#This Row],[NV]]/Table1[[#This Row],[Metcalfe
NV ~ n^2]])</f>
        <v>-2.0445847359535398</v>
      </c>
      <c r="P1801" s="7">
        <f>Table1[[#This Row],[NV_MA-1]]*$M$3</f>
        <v>36798699570.133331</v>
      </c>
    </row>
    <row r="1802" spans="1:16" x14ac:dyDescent="0.2">
      <c r="A1802" s="2">
        <v>41891</v>
      </c>
      <c r="B1802" s="3">
        <v>6272966847.7807102</v>
      </c>
      <c r="C1802" s="3">
        <f t="shared" ref="C1802:C1865" si="168">AVERAGE(B1802:B1831)</f>
        <v>6615200447.0950651</v>
      </c>
      <c r="D1802" s="4">
        <f>LN(Table1[[#This Row],[NV]])</f>
        <v>22.559515261140422</v>
      </c>
      <c r="E1802" s="5">
        <v>243692</v>
      </c>
      <c r="F1802" s="5">
        <f t="shared" ref="F1802:F1865" si="169">E1802^2</f>
        <v>59385790864</v>
      </c>
      <c r="G1802" s="8">
        <f t="shared" ref="G1802:G1865" si="170">AVERAGE(F1802:F1831)</f>
        <v>36382771650.033333</v>
      </c>
      <c r="H1802" s="5">
        <f t="shared" ref="H1802:H1865" si="171">E1802*LN(E1802)</f>
        <v>3022672.8130791541</v>
      </c>
      <c r="I1802" s="5">
        <f t="shared" ref="I1802:I1865" si="172">AVERAGE(H1802:H1831)</f>
        <v>2307812.0772091369</v>
      </c>
      <c r="J1802" s="5">
        <f>Table1[[#This Row],[DAA 
(n)]]^1.5</f>
        <v>120298969.85107523</v>
      </c>
      <c r="K1802" s="5">
        <f t="shared" ref="K1802:K1865" si="173">AVERAGE(J1802:J1831)</f>
        <v>82997999.10880509</v>
      </c>
      <c r="L1802" s="7">
        <f>LN(Table1[[#This Row],[NV]]/Table1[[#This Row],[NV_MA-1]])</f>
        <v>-1.7578459320861273</v>
      </c>
      <c r="M1802" s="7">
        <f>LN(Table1[[#This Row],[NV]]/Table1[[#This Row],[NV_MA-2]])</f>
        <v>7.9077047801983351</v>
      </c>
      <c r="N1802" s="4">
        <f>LN(Table1[[#This Row],[NV]]/Table1[[#This Row],[NV_MA-3]])</f>
        <v>4.3251882027929618</v>
      </c>
      <c r="O1802" s="7">
        <f>LN(Table1[[#This Row],[NV]]/Table1[[#This Row],[Metcalfe
NV ~ n^2]])</f>
        <v>-2.2478055625152917</v>
      </c>
      <c r="P1802" s="7">
        <f>Table1[[#This Row],[NV_MA-1]]*$M$3</f>
        <v>36382771650.033333</v>
      </c>
    </row>
    <row r="1803" spans="1:16" x14ac:dyDescent="0.2">
      <c r="A1803" s="2">
        <v>41890</v>
      </c>
      <c r="B1803" s="3">
        <v>6225943100.1792297</v>
      </c>
      <c r="C1803" s="3">
        <f t="shared" si="168"/>
        <v>6663174314.3693075</v>
      </c>
      <c r="D1803" s="4">
        <f>LN(Table1[[#This Row],[NV]])</f>
        <v>22.551990769858733</v>
      </c>
      <c r="E1803" s="5">
        <v>196424</v>
      </c>
      <c r="F1803" s="5">
        <f t="shared" si="169"/>
        <v>38582387776</v>
      </c>
      <c r="G1803" s="8">
        <f t="shared" si="170"/>
        <v>35767826251.23333</v>
      </c>
      <c r="H1803" s="5">
        <f t="shared" si="171"/>
        <v>2394021.7750253845</v>
      </c>
      <c r="I1803" s="5">
        <f t="shared" si="172"/>
        <v>2289456.2567138127</v>
      </c>
      <c r="J1803" s="5">
        <f>Table1[[#This Row],[DAA 
(n)]]^1.5</f>
        <v>87054620.42024523</v>
      </c>
      <c r="K1803" s="5">
        <f t="shared" si="173"/>
        <v>82021709.249992713</v>
      </c>
      <c r="L1803" s="7">
        <f>LN(Table1[[#This Row],[NV]]/Table1[[#This Row],[NV_MA-1]])</f>
        <v>-1.7483238483480135</v>
      </c>
      <c r="M1803" s="7">
        <f>LN(Table1[[#This Row],[NV]]/Table1[[#This Row],[NV_MA-2]])</f>
        <v>7.90816586500529</v>
      </c>
      <c r="N1803" s="4">
        <f>LN(Table1[[#This Row],[NV]]/Table1[[#This Row],[NV_MA-3]])</f>
        <v>4.3294962527183642</v>
      </c>
      <c r="O1803" s="7">
        <f>LN(Table1[[#This Row],[NV]]/Table1[[#This Row],[Metcalfe
NV ~ n^2]])</f>
        <v>-1.8240709642000852</v>
      </c>
      <c r="P1803" s="7">
        <f>Table1[[#This Row],[NV_MA-1]]*$M$3</f>
        <v>35767826251.23333</v>
      </c>
    </row>
    <row r="1804" spans="1:16" x14ac:dyDescent="0.2">
      <c r="A1804" s="2">
        <v>41889</v>
      </c>
      <c r="B1804" s="3">
        <v>6337507487.0883303</v>
      </c>
      <c r="C1804" s="3">
        <f t="shared" si="168"/>
        <v>6711936657.675128</v>
      </c>
      <c r="D1804" s="4">
        <f>LN(Table1[[#This Row],[NV]])</f>
        <v>22.569751387257622</v>
      </c>
      <c r="E1804" s="5">
        <v>232778</v>
      </c>
      <c r="F1804" s="5">
        <f t="shared" si="169"/>
        <v>54185597284</v>
      </c>
      <c r="G1804" s="8">
        <f t="shared" si="170"/>
        <v>35258755536.333336</v>
      </c>
      <c r="H1804" s="5">
        <f t="shared" si="171"/>
        <v>2876633.3932682821</v>
      </c>
      <c r="I1804" s="5">
        <f t="shared" si="172"/>
        <v>2270401.0263609067</v>
      </c>
      <c r="J1804" s="5">
        <f>Table1[[#This Row],[DAA 
(n)]]^1.5</f>
        <v>112308570.30776829</v>
      </c>
      <c r="K1804" s="5">
        <f t="shared" si="173"/>
        <v>81108450.733382016</v>
      </c>
      <c r="L1804" s="7">
        <f>LN(Table1[[#This Row],[NV]]/Table1[[#This Row],[NV_MA-1]])</f>
        <v>-1.716228332114321</v>
      </c>
      <c r="M1804" s="7">
        <f>LN(Table1[[#This Row],[NV]]/Table1[[#This Row],[NV_MA-2]])</f>
        <v>7.9342843498080997</v>
      </c>
      <c r="N1804" s="4">
        <f>LN(Table1[[#This Row],[NV]]/Table1[[#This Row],[NV_MA-3]])</f>
        <v>4.3584536722025184</v>
      </c>
      <c r="O1804" s="7">
        <f>LN(Table1[[#This Row],[NV]]/Table1[[#This Row],[Metcalfe
NV ~ n^2]])</f>
        <v>-2.1459295900536528</v>
      </c>
      <c r="P1804" s="7">
        <f>Table1[[#This Row],[NV_MA-1]]*$M$3</f>
        <v>35258755536.333336</v>
      </c>
    </row>
    <row r="1805" spans="1:16" x14ac:dyDescent="0.2">
      <c r="A1805" s="2">
        <v>41888</v>
      </c>
      <c r="B1805" s="3">
        <v>6362067497.9401503</v>
      </c>
      <c r="C1805" s="3">
        <f t="shared" si="168"/>
        <v>6757695958.3578081</v>
      </c>
      <c r="D1805" s="4">
        <f>LN(Table1[[#This Row],[NV]])</f>
        <v>22.573619239764419</v>
      </c>
      <c r="E1805" s="5">
        <v>152934</v>
      </c>
      <c r="F1805" s="5">
        <f t="shared" si="169"/>
        <v>23388808356</v>
      </c>
      <c r="G1805" s="8">
        <f t="shared" si="170"/>
        <v>34450259961.033333</v>
      </c>
      <c r="H1805" s="5">
        <f t="shared" si="171"/>
        <v>1825689.6531434262</v>
      </c>
      <c r="I1805" s="5">
        <f t="shared" si="172"/>
        <v>2244067.4603992528</v>
      </c>
      <c r="J1805" s="5">
        <f>Table1[[#This Row],[DAA 
(n)]]^1.5</f>
        <v>59807558.193897948</v>
      </c>
      <c r="K1805" s="5">
        <f t="shared" si="173"/>
        <v>79763480.867948622</v>
      </c>
      <c r="L1805" s="7">
        <f>LN(Table1[[#This Row],[NV]]/Table1[[#This Row],[NV_MA-1]])</f>
        <v>-1.6891631406518925</v>
      </c>
      <c r="M1805" s="7">
        <f>LN(Table1[[#This Row],[NV]]/Table1[[#This Row],[NV_MA-2]])</f>
        <v>7.9498186320250523</v>
      </c>
      <c r="N1805" s="4">
        <f>LN(Table1[[#This Row],[NV]]/Table1[[#This Row],[NV_MA-3]])</f>
        <v>4.3790429153241544</v>
      </c>
      <c r="O1805" s="7">
        <f>LN(Table1[[#This Row],[NV]]/Table1[[#This Row],[Metcalfe
NV ~ n^2]])</f>
        <v>-1.30190422975088</v>
      </c>
      <c r="P1805" s="7">
        <f>Table1[[#This Row],[NV_MA-1]]*$M$3</f>
        <v>34450259961.033333</v>
      </c>
    </row>
    <row r="1806" spans="1:16" x14ac:dyDescent="0.2">
      <c r="A1806" s="2">
        <v>41887</v>
      </c>
      <c r="B1806" s="3">
        <v>6334872080.8102798</v>
      </c>
      <c r="C1806" s="3">
        <f t="shared" si="168"/>
        <v>6802963352.3826017</v>
      </c>
      <c r="D1806" s="4">
        <f>LN(Table1[[#This Row],[NV]])</f>
        <v>22.56933545806265</v>
      </c>
      <c r="E1806" s="5">
        <v>188565</v>
      </c>
      <c r="F1806" s="5">
        <f t="shared" si="169"/>
        <v>35556759225</v>
      </c>
      <c r="G1806" s="8">
        <f t="shared" si="170"/>
        <v>34738630549.466667</v>
      </c>
      <c r="H1806" s="5">
        <f t="shared" si="171"/>
        <v>2290536.4010557234</v>
      </c>
      <c r="I1806" s="5">
        <f t="shared" si="172"/>
        <v>2255377.5042539774</v>
      </c>
      <c r="J1806" s="5">
        <f>Table1[[#This Row],[DAA 
(n)]]^1.5</f>
        <v>81882600.735822588</v>
      </c>
      <c r="K1806" s="5">
        <f t="shared" si="173"/>
        <v>80294232.831453055</v>
      </c>
      <c r="L1806" s="7">
        <f>LN(Table1[[#This Row],[NV]]/Table1[[#This Row],[NV_MA-1]])</f>
        <v>-1.7017827189274091</v>
      </c>
      <c r="M1806" s="7">
        <f>LN(Table1[[#This Row],[NV]]/Table1[[#This Row],[NV_MA-2]])</f>
        <v>7.940507533503399</v>
      </c>
      <c r="N1806" s="4">
        <f>LN(Table1[[#This Row],[NV]]/Table1[[#This Row],[NV_MA-3]])</f>
        <v>4.3681271020056425</v>
      </c>
      <c r="O1806" s="7">
        <f>LN(Table1[[#This Row],[NV]]/Table1[[#This Row],[Metcalfe
NV ~ n^2]])</f>
        <v>-1.7250606499714336</v>
      </c>
      <c r="P1806" s="7">
        <f>Table1[[#This Row],[NV_MA-1]]*$M$3</f>
        <v>34738630549.466667</v>
      </c>
    </row>
    <row r="1807" spans="1:16" x14ac:dyDescent="0.2">
      <c r="A1807" s="2">
        <v>41886</v>
      </c>
      <c r="B1807" s="3">
        <v>6476079320.6761599</v>
      </c>
      <c r="C1807" s="3">
        <f t="shared" si="168"/>
        <v>6847596301.7241879</v>
      </c>
      <c r="D1807" s="4">
        <f>LN(Table1[[#This Row],[NV]])</f>
        <v>22.591381121092621</v>
      </c>
      <c r="E1807" s="5">
        <v>180670</v>
      </c>
      <c r="F1807" s="5">
        <f t="shared" si="169"/>
        <v>32641648900</v>
      </c>
      <c r="G1807" s="8">
        <f t="shared" si="170"/>
        <v>34839851518.76667</v>
      </c>
      <c r="H1807" s="5">
        <f t="shared" si="171"/>
        <v>2186906.9059042195</v>
      </c>
      <c r="I1807" s="5">
        <f t="shared" si="172"/>
        <v>2258839.3256149618</v>
      </c>
      <c r="J1807" s="5">
        <f>Table1[[#This Row],[DAA 
(n)]]^1.5</f>
        <v>76794314.286690429</v>
      </c>
      <c r="K1807" s="5">
        <f t="shared" si="173"/>
        <v>80467253.986174092</v>
      </c>
      <c r="L1807" s="7">
        <f>LN(Table1[[#This Row],[NV]]/Table1[[#This Row],[NV_MA-1]])</f>
        <v>-1.6826466060255296</v>
      </c>
      <c r="M1807" s="7">
        <f>LN(Table1[[#This Row],[NV]]/Table1[[#This Row],[NV_MA-2]])</f>
        <v>7.9610194545045418</v>
      </c>
      <c r="N1807" s="4">
        <f>LN(Table1[[#This Row],[NV]]/Table1[[#This Row],[NV_MA-3]])</f>
        <v>4.3880202442428331</v>
      </c>
      <c r="O1807" s="7">
        <f>LN(Table1[[#This Row],[NV]]/Table1[[#This Row],[Metcalfe
NV ~ n^2]])</f>
        <v>-1.6174737624433262</v>
      </c>
      <c r="P1807" s="7">
        <f>Table1[[#This Row],[NV_MA-1]]*$M$3</f>
        <v>34839851518.76667</v>
      </c>
    </row>
    <row r="1808" spans="1:16" x14ac:dyDescent="0.2">
      <c r="A1808" s="2">
        <v>41885</v>
      </c>
      <c r="B1808" s="3">
        <v>6281133151.8010502</v>
      </c>
      <c r="C1808" s="3">
        <f t="shared" si="168"/>
        <v>6886040483.5993967</v>
      </c>
      <c r="D1808" s="4">
        <f>LN(Table1[[#This Row],[NV]])</f>
        <v>22.560816239334386</v>
      </c>
      <c r="E1808" s="5">
        <v>169050</v>
      </c>
      <c r="F1808" s="5">
        <f t="shared" si="169"/>
        <v>28577902500</v>
      </c>
      <c r="G1808" s="8">
        <f t="shared" si="170"/>
        <v>35127853423.466667</v>
      </c>
      <c r="H1808" s="5">
        <f t="shared" si="171"/>
        <v>2035015.4150653961</v>
      </c>
      <c r="I1808" s="5">
        <f t="shared" si="172"/>
        <v>2268716.4876294737</v>
      </c>
      <c r="J1808" s="5">
        <f>Table1[[#This Row],[DAA 
(n)]]^1.5</f>
        <v>69506074.681462139</v>
      </c>
      <c r="K1808" s="5">
        <f t="shared" si="173"/>
        <v>80960233.80949752</v>
      </c>
      <c r="L1808" s="7">
        <f>LN(Table1[[#This Row],[NV]]/Table1[[#This Row],[NV_MA-1]])</f>
        <v>-1.7214439582217262</v>
      </c>
      <c r="M1808" s="7">
        <f>LN(Table1[[#This Row],[NV]]/Table1[[#This Row],[NV_MA-2]])</f>
        <v>7.9260914337409805</v>
      </c>
      <c r="N1808" s="4">
        <f>LN(Table1[[#This Row],[NV]]/Table1[[#This Row],[NV_MA-3]])</f>
        <v>4.3513475878719676</v>
      </c>
      <c r="O1808" s="7">
        <f>LN(Table1[[#This Row],[NV]]/Table1[[#This Row],[Metcalfe
NV ~ n^2]])</f>
        <v>-1.5150833769376764</v>
      </c>
      <c r="P1808" s="7">
        <f>Table1[[#This Row],[NV_MA-1]]*$M$3</f>
        <v>35127853423.466667</v>
      </c>
    </row>
    <row r="1809" spans="1:16" x14ac:dyDescent="0.2">
      <c r="A1809" s="2">
        <v>41884</v>
      </c>
      <c r="B1809" s="3">
        <v>6272122810.2927303</v>
      </c>
      <c r="C1809" s="3">
        <f t="shared" si="168"/>
        <v>6934994140.2730236</v>
      </c>
      <c r="D1809" s="4">
        <f>LN(Table1[[#This Row],[NV]])</f>
        <v>22.559380700525512</v>
      </c>
      <c r="E1809" s="5">
        <v>191326</v>
      </c>
      <c r="F1809" s="5">
        <f t="shared" si="169"/>
        <v>36605638276</v>
      </c>
      <c r="G1809" s="8">
        <f t="shared" si="170"/>
        <v>35170861172.666664</v>
      </c>
      <c r="H1809" s="5">
        <f t="shared" si="171"/>
        <v>2326855.9304522616</v>
      </c>
      <c r="I1809" s="5">
        <f t="shared" si="172"/>
        <v>2270358.0556079163</v>
      </c>
      <c r="J1809" s="5">
        <f>Table1[[#This Row],[DAA 
(n)]]^1.5</f>
        <v>83687575.832939357</v>
      </c>
      <c r="K1809" s="5">
        <f t="shared" si="173"/>
        <v>81038250.537784681</v>
      </c>
      <c r="L1809" s="7">
        <f>LN(Table1[[#This Row],[NV]]/Table1[[#This Row],[NV_MA-1]])</f>
        <v>-1.7241030686083407</v>
      </c>
      <c r="M1809" s="7">
        <f>LN(Table1[[#This Row],[NV]]/Table1[[#This Row],[NV_MA-2]])</f>
        <v>7.9239325897586044</v>
      </c>
      <c r="N1809" s="4">
        <f>LN(Table1[[#This Row],[NV]]/Table1[[#This Row],[NV_MA-3]])</f>
        <v>4.3489488704922179</v>
      </c>
      <c r="O1809" s="7">
        <f>LN(Table1[[#This Row],[NV]]/Table1[[#This Row],[Metcalfe
NV ~ n^2]])</f>
        <v>-1.764087416220375</v>
      </c>
      <c r="P1809" s="7">
        <f>Table1[[#This Row],[NV_MA-1]]*$M$3</f>
        <v>35170861172.666664</v>
      </c>
    </row>
    <row r="1810" spans="1:16" x14ac:dyDescent="0.2">
      <c r="A1810" s="2">
        <v>41883</v>
      </c>
      <c r="B1810" s="3">
        <v>6271843933.8578901</v>
      </c>
      <c r="C1810" s="3">
        <f t="shared" si="168"/>
        <v>6984017365.8209171</v>
      </c>
      <c r="D1810" s="4">
        <f>LN(Table1[[#This Row],[NV]])</f>
        <v>22.559336236690335</v>
      </c>
      <c r="E1810" s="5">
        <v>190403</v>
      </c>
      <c r="F1810" s="5">
        <f t="shared" si="169"/>
        <v>36253302409</v>
      </c>
      <c r="G1810" s="8">
        <f t="shared" si="170"/>
        <v>34984227615.76667</v>
      </c>
      <c r="H1810" s="5">
        <f t="shared" si="171"/>
        <v>2314709.8798858607</v>
      </c>
      <c r="I1810" s="5">
        <f t="shared" si="172"/>
        <v>2263693.1226109648</v>
      </c>
      <c r="J1810" s="5">
        <f>Table1[[#This Row],[DAA 
(n)]]^1.5</f>
        <v>83082715.040980935</v>
      </c>
      <c r="K1810" s="5">
        <f t="shared" si="173"/>
        <v>80711694.593293607</v>
      </c>
      <c r="L1810" s="7">
        <f>LN(Table1[[#This Row],[NV]]/Table1[[#This Row],[NV_MA-1]])</f>
        <v>-1.7188269206274498</v>
      </c>
      <c r="M1810" s="7">
        <f>LN(Table1[[#This Row],[NV]]/Table1[[#This Row],[NV_MA-2]])</f>
        <v>7.9268280741223149</v>
      </c>
      <c r="N1810" s="4">
        <f>LN(Table1[[#This Row],[NV]]/Table1[[#This Row],[NV_MA-3]])</f>
        <v>4.3529421995341986</v>
      </c>
      <c r="O1810" s="7">
        <f>LN(Table1[[#This Row],[NV]]/Table1[[#This Row],[Metcalfe
NV ~ n^2]])</f>
        <v>-1.7544600783452531</v>
      </c>
      <c r="P1810" s="7">
        <f>Table1[[#This Row],[NV_MA-1]]*$M$3</f>
        <v>34984227615.76667</v>
      </c>
    </row>
    <row r="1811" spans="1:16" x14ac:dyDescent="0.2">
      <c r="A1811" s="2">
        <v>41882</v>
      </c>
      <c r="B1811" s="3">
        <v>6330065517.8139801</v>
      </c>
      <c r="C1811" s="3">
        <f t="shared" si="168"/>
        <v>7034309184.0551634</v>
      </c>
      <c r="D1811" s="4">
        <f>LN(Table1[[#This Row],[NV]])</f>
        <v>22.568576423414488</v>
      </c>
      <c r="E1811" s="5">
        <v>191406</v>
      </c>
      <c r="F1811" s="5">
        <f t="shared" si="169"/>
        <v>36636256836</v>
      </c>
      <c r="G1811" s="8">
        <f t="shared" si="170"/>
        <v>34444419432.133331</v>
      </c>
      <c r="H1811" s="5">
        <f t="shared" si="171"/>
        <v>2327908.8858999806</v>
      </c>
      <c r="I1811" s="5">
        <f t="shared" si="172"/>
        <v>2242531.7815744956</v>
      </c>
      <c r="J1811" s="5">
        <f>Table1[[#This Row],[DAA 
(n)]]^1.5</f>
        <v>83740070.312553614</v>
      </c>
      <c r="K1811" s="5">
        <f t="shared" si="173"/>
        <v>79718960.636099607</v>
      </c>
      <c r="L1811" s="7">
        <f>LN(Table1[[#This Row],[NV]]/Table1[[#This Row],[NV_MA-1]])</f>
        <v>-1.6940364075107601</v>
      </c>
      <c r="M1811" s="7">
        <f>LN(Table1[[#This Row],[NV]]/Table1[[#This Row],[NV_MA-2]])</f>
        <v>7.9454603782143227</v>
      </c>
      <c r="N1811" s="4">
        <f>LN(Table1[[#This Row],[NV]]/Table1[[#This Row],[NV_MA-3]])</f>
        <v>4.3745584078712492</v>
      </c>
      <c r="O1811" s="7">
        <f>LN(Table1[[#This Row],[NV]]/Table1[[#This Row],[Metcalfe
NV ~ n^2]])</f>
        <v>-1.7557277875295836</v>
      </c>
      <c r="P1811" s="7">
        <f>Table1[[#This Row],[NV_MA-1]]*$M$3</f>
        <v>34444419432.133331</v>
      </c>
    </row>
    <row r="1812" spans="1:16" x14ac:dyDescent="0.2">
      <c r="A1812" s="2">
        <v>41881</v>
      </c>
      <c r="B1812" s="3">
        <v>6649266289.16819</v>
      </c>
      <c r="C1812" s="3">
        <f t="shared" si="168"/>
        <v>7083498544.7406902</v>
      </c>
      <c r="D1812" s="4">
        <f>LN(Table1[[#This Row],[NV]])</f>
        <v>22.617772353071189</v>
      </c>
      <c r="E1812" s="5">
        <v>167970</v>
      </c>
      <c r="F1812" s="5">
        <f t="shared" si="169"/>
        <v>28213920900</v>
      </c>
      <c r="G1812" s="8">
        <f t="shared" si="170"/>
        <v>34211283022.966667</v>
      </c>
      <c r="H1812" s="5">
        <f t="shared" si="171"/>
        <v>2020937.8865097258</v>
      </c>
      <c r="I1812" s="5">
        <f t="shared" si="172"/>
        <v>2234125.1313179815</v>
      </c>
      <c r="J1812" s="5">
        <f>Table1[[#This Row],[DAA 
(n)]]^1.5</f>
        <v>68841065.45930995</v>
      </c>
      <c r="K1812" s="5">
        <f t="shared" si="173"/>
        <v>79308908.88681078</v>
      </c>
      <c r="L1812" s="7">
        <f>LN(Table1[[#This Row],[NV]]/Table1[[#This Row],[NV_MA-1]])</f>
        <v>-1.6380489864867114</v>
      </c>
      <c r="M1812" s="7">
        <f>LN(Table1[[#This Row],[NV]]/Table1[[#This Row],[NV_MA-2]])</f>
        <v>7.9984120838002513</v>
      </c>
      <c r="N1812" s="4">
        <f>LN(Table1[[#This Row],[NV]]/Table1[[#This Row],[NV_MA-3]])</f>
        <v>4.4289113286802637</v>
      </c>
      <c r="O1812" s="7">
        <f>LN(Table1[[#This Row],[NV]]/Table1[[#This Row],[Metcalfe
NV ~ n^2]])</f>
        <v>-1.4453089889509079</v>
      </c>
      <c r="P1812" s="7">
        <f>Table1[[#This Row],[NV_MA-1]]*$M$3</f>
        <v>34211283022.966667</v>
      </c>
    </row>
    <row r="1813" spans="1:16" x14ac:dyDescent="0.2">
      <c r="A1813" s="2">
        <v>41880</v>
      </c>
      <c r="B1813" s="3">
        <v>6719294257.4855003</v>
      </c>
      <c r="C1813" s="3">
        <f t="shared" si="168"/>
        <v>7115767257.5423737</v>
      </c>
      <c r="D1813" s="4">
        <f>LN(Table1[[#This Row],[NV]])</f>
        <v>22.628248964758843</v>
      </c>
      <c r="E1813" s="5">
        <v>165055</v>
      </c>
      <c r="F1813" s="5">
        <f t="shared" si="169"/>
        <v>27243153025</v>
      </c>
      <c r="G1813" s="8">
        <f t="shared" si="170"/>
        <v>34320494893.799999</v>
      </c>
      <c r="H1813" s="5">
        <f t="shared" si="171"/>
        <v>1982976.3869327051</v>
      </c>
      <c r="I1813" s="5">
        <f t="shared" si="172"/>
        <v>2238254.0333723766</v>
      </c>
      <c r="J1813" s="5">
        <f>Table1[[#This Row],[DAA 
(n)]]^1.5</f>
        <v>67056831.289148733</v>
      </c>
      <c r="K1813" s="5">
        <f t="shared" si="173"/>
        <v>79505994.797632322</v>
      </c>
      <c r="L1813" s="7">
        <f>LN(Table1[[#This Row],[NV]]/Table1[[#This Row],[NV_MA-1]])</f>
        <v>-1.6307595666858818</v>
      </c>
      <c r="M1813" s="7">
        <f>LN(Table1[[#This Row],[NV]]/Table1[[#This Row],[NV_MA-2]])</f>
        <v>8.0070422942435666</v>
      </c>
      <c r="N1813" s="4">
        <f>LN(Table1[[#This Row],[NV]]/Table1[[#This Row],[NV_MA-3]])</f>
        <v>4.4369059817176639</v>
      </c>
      <c r="O1813" s="7">
        <f>LN(Table1[[#This Row],[NV]]/Table1[[#This Row],[Metcalfe
NV ~ n^2]])</f>
        <v>-1.3998190965868347</v>
      </c>
      <c r="P1813" s="7">
        <f>Table1[[#This Row],[NV_MA-1]]*$M$3</f>
        <v>34320494893.799999</v>
      </c>
    </row>
    <row r="1814" spans="1:16" x14ac:dyDescent="0.2">
      <c r="A1814" s="2">
        <v>41879</v>
      </c>
      <c r="B1814" s="3">
        <v>6684635470.7801399</v>
      </c>
      <c r="C1814" s="3">
        <f t="shared" si="168"/>
        <v>7137572705.8857594</v>
      </c>
      <c r="D1814" s="4">
        <f>LN(Table1[[#This Row],[NV]])</f>
        <v>22.623077516586481</v>
      </c>
      <c r="E1814" s="5">
        <v>191762</v>
      </c>
      <c r="F1814" s="5">
        <f t="shared" si="169"/>
        <v>36772664644</v>
      </c>
      <c r="G1814" s="8">
        <f t="shared" si="170"/>
        <v>34498109345.5</v>
      </c>
      <c r="H1814" s="5">
        <f t="shared" si="171"/>
        <v>2332594.942910369</v>
      </c>
      <c r="I1814" s="5">
        <f t="shared" si="172"/>
        <v>2244966.9788471055</v>
      </c>
      <c r="J1814" s="5">
        <f>Table1[[#This Row],[DAA 
(n)]]^1.5</f>
        <v>83973803.757259563</v>
      </c>
      <c r="K1814" s="5">
        <f t="shared" si="173"/>
        <v>79826455.657721072</v>
      </c>
      <c r="L1814" s="7">
        <f>LN(Table1[[#This Row],[NV]]/Table1[[#This Row],[NV_MA-1]])</f>
        <v>-1.6410928413158739</v>
      </c>
      <c r="M1814" s="7">
        <f>LN(Table1[[#This Row],[NV]]/Table1[[#This Row],[NV_MA-2]])</f>
        <v>7.998876146290236</v>
      </c>
      <c r="N1814" s="4">
        <f>LN(Table1[[#This Row],[NV]]/Table1[[#This Row],[NV_MA-3]])</f>
        <v>4.427711984575712</v>
      </c>
      <c r="O1814" s="7">
        <f>LN(Table1[[#This Row],[NV]]/Table1[[#This Row],[Metcalfe
NV ~ n^2]])</f>
        <v>-1.704943080928867</v>
      </c>
      <c r="P1814" s="7">
        <f>Table1[[#This Row],[NV_MA-1]]*$M$3</f>
        <v>34498109345.5</v>
      </c>
    </row>
    <row r="1815" spans="1:16" x14ac:dyDescent="0.2">
      <c r="A1815" s="2">
        <v>41878</v>
      </c>
      <c r="B1815" s="3">
        <v>6731803470.8674402</v>
      </c>
      <c r="C1815" s="3">
        <f t="shared" si="168"/>
        <v>7169469285.9674902</v>
      </c>
      <c r="D1815" s="4">
        <f>LN(Table1[[#This Row],[NV]])</f>
        <v>22.630108919573058</v>
      </c>
      <c r="E1815" s="5">
        <v>189509</v>
      </c>
      <c r="F1815" s="5">
        <f t="shared" si="169"/>
        <v>35913661081</v>
      </c>
      <c r="G1815" s="8">
        <f t="shared" si="170"/>
        <v>34241703220.700001</v>
      </c>
      <c r="H1815" s="5">
        <f t="shared" si="171"/>
        <v>2302949.7150265737</v>
      </c>
      <c r="I1815" s="5">
        <f t="shared" si="172"/>
        <v>2235691.0821005674</v>
      </c>
      <c r="J1815" s="5">
        <f>Table1[[#This Row],[DAA 
(n)]]^1.5</f>
        <v>82498254.513651565</v>
      </c>
      <c r="K1815" s="5">
        <f t="shared" si="173"/>
        <v>79374690.128515944</v>
      </c>
      <c r="L1815" s="7">
        <f>LN(Table1[[#This Row],[NV]]/Table1[[#This Row],[NV_MA-1]])</f>
        <v>-1.6266012110049337</v>
      </c>
      <c r="M1815" s="7">
        <f>LN(Table1[[#This Row],[NV]]/Table1[[#This Row],[NV_MA-2]])</f>
        <v>8.0100479723449567</v>
      </c>
      <c r="N1815" s="4">
        <f>LN(Table1[[#This Row],[NV]]/Table1[[#This Row],[NV_MA-3]])</f>
        <v>4.4404188082962603</v>
      </c>
      <c r="O1815" s="7">
        <f>LN(Table1[[#This Row],[NV]]/Table1[[#This Row],[Metcalfe
NV ~ n^2]])</f>
        <v>-1.6742746719880146</v>
      </c>
      <c r="P1815" s="7">
        <f>Table1[[#This Row],[NV_MA-1]]*$M$3</f>
        <v>34241703220.700001</v>
      </c>
    </row>
    <row r="1816" spans="1:16" x14ac:dyDescent="0.2">
      <c r="A1816" s="2">
        <v>41877</v>
      </c>
      <c r="B1816" s="3">
        <v>6751941118.8050699</v>
      </c>
      <c r="C1816" s="3">
        <f t="shared" si="168"/>
        <v>7201089422.0208435</v>
      </c>
      <c r="D1816" s="4">
        <f>LN(Table1[[#This Row],[NV]])</f>
        <v>22.633095873645921</v>
      </c>
      <c r="E1816" s="5">
        <v>188274</v>
      </c>
      <c r="F1816" s="5">
        <f t="shared" si="169"/>
        <v>35447099076</v>
      </c>
      <c r="G1816" s="8">
        <f t="shared" si="170"/>
        <v>34061183910.299999</v>
      </c>
      <c r="H1816" s="5">
        <f t="shared" si="171"/>
        <v>2286710.7910782094</v>
      </c>
      <c r="I1816" s="5">
        <f t="shared" si="172"/>
        <v>2229191.0837172526</v>
      </c>
      <c r="J1816" s="5">
        <f>Table1[[#This Row],[DAA 
(n)]]^1.5</f>
        <v>81693127.810329422</v>
      </c>
      <c r="K1816" s="5">
        <f t="shared" si="173"/>
        <v>79057417.971092045</v>
      </c>
      <c r="L1816" s="7">
        <f>LN(Table1[[#This Row],[NV]]/Table1[[#This Row],[NV_MA-1]])</f>
        <v>-1.6183283974817251</v>
      </c>
      <c r="M1816" s="7">
        <f>LN(Table1[[#This Row],[NV]]/Table1[[#This Row],[NV_MA-2]])</f>
        <v>8.0159465387443678</v>
      </c>
      <c r="N1816" s="4">
        <f>LN(Table1[[#This Row],[NV]]/Table1[[#This Row],[NV_MA-3]])</f>
        <v>4.4474109174522711</v>
      </c>
      <c r="O1816" s="7">
        <f>LN(Table1[[#This Row],[NV]]/Table1[[#This Row],[Metcalfe
NV ~ n^2]])</f>
        <v>-1.6582113815057107</v>
      </c>
      <c r="P1816" s="7">
        <f>Table1[[#This Row],[NV_MA-1]]*$M$3</f>
        <v>34061183910.299999</v>
      </c>
    </row>
    <row r="1817" spans="1:16" x14ac:dyDescent="0.2">
      <c r="A1817" s="2">
        <v>41876</v>
      </c>
      <c r="B1817" s="3">
        <v>6623719303.8029203</v>
      </c>
      <c r="C1817" s="3">
        <f t="shared" si="168"/>
        <v>7234000743.1595249</v>
      </c>
      <c r="D1817" s="4">
        <f>LN(Table1[[#This Row],[NV]])</f>
        <v>22.613922877497881</v>
      </c>
      <c r="E1817" s="5">
        <v>181249</v>
      </c>
      <c r="F1817" s="5">
        <f t="shared" si="169"/>
        <v>32851200001</v>
      </c>
      <c r="G1817" s="8">
        <f t="shared" si="170"/>
        <v>33990588906.733334</v>
      </c>
      <c r="H1817" s="5">
        <f t="shared" si="171"/>
        <v>2194495.2961751278</v>
      </c>
      <c r="I1817" s="5">
        <f t="shared" si="172"/>
        <v>2226691.506338214</v>
      </c>
      <c r="J1817" s="5">
        <f>Table1[[#This Row],[DAA 
(n)]]^1.5</f>
        <v>77163768.369496152</v>
      </c>
      <c r="K1817" s="5">
        <f t="shared" si="173"/>
        <v>78934460.646665767</v>
      </c>
      <c r="L1817" s="7">
        <f>LN(Table1[[#This Row],[NV]]/Table1[[#This Row],[NV_MA-1]])</f>
        <v>-1.6354266488885865</v>
      </c>
      <c r="M1817" s="7">
        <f>LN(Table1[[#This Row],[NV]]/Table1[[#This Row],[NV_MA-2]])</f>
        <v>7.9978954651742695</v>
      </c>
      <c r="N1817" s="4">
        <f>LN(Table1[[#This Row],[NV]]/Table1[[#This Row],[NV_MA-3]])</f>
        <v>4.4297944234526447</v>
      </c>
      <c r="O1817" s="7">
        <f>LN(Table1[[#This Row],[NV]]/Table1[[#This Row],[Metcalfe
NV ~ n^2]])</f>
        <v>-1.6013312334227636</v>
      </c>
      <c r="P1817" s="7">
        <f>Table1[[#This Row],[NV_MA-1]]*$M$3</f>
        <v>33990588906.733334</v>
      </c>
    </row>
    <row r="1818" spans="1:16" x14ac:dyDescent="0.2">
      <c r="A1818" s="2">
        <v>41875</v>
      </c>
      <c r="B1818" s="3">
        <v>6718716068.9295597</v>
      </c>
      <c r="C1818" s="3">
        <f t="shared" si="168"/>
        <v>7272468052.3502769</v>
      </c>
      <c r="D1818" s="4">
        <f>LN(Table1[[#This Row],[NV]])</f>
        <v>22.62816291205576</v>
      </c>
      <c r="E1818" s="5">
        <v>208310</v>
      </c>
      <c r="F1818" s="5">
        <f t="shared" si="169"/>
        <v>43393056100</v>
      </c>
      <c r="G1818" s="8">
        <f t="shared" si="170"/>
        <v>33556529823</v>
      </c>
      <c r="H1818" s="5">
        <f t="shared" si="171"/>
        <v>2551127.290442287</v>
      </c>
      <c r="I1818" s="5">
        <f t="shared" si="172"/>
        <v>2209188.8636460612</v>
      </c>
      <c r="J1818" s="5">
        <f>Table1[[#This Row],[DAA 
(n)]]^1.5</f>
        <v>95074746.995145991</v>
      </c>
      <c r="K1818" s="5">
        <f t="shared" si="173"/>
        <v>78123748.76286976</v>
      </c>
      <c r="L1818" s="7">
        <f>LN(Table1[[#This Row],[NV]]/Table1[[#This Row],[NV_MA-1]])</f>
        <v>-1.6083343989680725</v>
      </c>
      <c r="M1818" s="7">
        <f>LN(Table1[[#This Row],[NV]]/Table1[[#This Row],[NV_MA-2]])</f>
        <v>8.0200269359582386</v>
      </c>
      <c r="N1818" s="4">
        <f>LN(Table1[[#This Row],[NV]]/Table1[[#This Row],[NV_MA-3]])</f>
        <v>4.4543582619984443</v>
      </c>
      <c r="O1818" s="7">
        <f>LN(Table1[[#This Row],[NV]]/Table1[[#This Row],[Metcalfe
NV ~ n^2]])</f>
        <v>-1.8654023555001589</v>
      </c>
      <c r="P1818" s="7">
        <f>Table1[[#This Row],[NV_MA-1]]*$M$3</f>
        <v>33556529823</v>
      </c>
    </row>
    <row r="1819" spans="1:16" x14ac:dyDescent="0.2">
      <c r="A1819" s="2">
        <v>41874</v>
      </c>
      <c r="B1819" s="3">
        <v>6571449530.9973297</v>
      </c>
      <c r="C1819" s="3">
        <f t="shared" si="168"/>
        <v>7310609087.5223656</v>
      </c>
      <c r="D1819" s="4">
        <f>LN(Table1[[#This Row],[NV]])</f>
        <v>22.606000273874699</v>
      </c>
      <c r="E1819" s="5">
        <v>151274</v>
      </c>
      <c r="F1819" s="5">
        <f t="shared" si="169"/>
        <v>22883823076</v>
      </c>
      <c r="G1819" s="8">
        <f t="shared" si="170"/>
        <v>33158493233.299999</v>
      </c>
      <c r="H1819" s="5">
        <f t="shared" si="171"/>
        <v>1804222.0105528824</v>
      </c>
      <c r="I1819" s="5">
        <f t="shared" si="172"/>
        <v>2195597.6753646773</v>
      </c>
      <c r="J1819" s="5">
        <f>Table1[[#This Row],[DAA 
(n)]]^1.5</f>
        <v>58836446.629608937</v>
      </c>
      <c r="K1819" s="5">
        <f t="shared" si="173"/>
        <v>77444104.196608752</v>
      </c>
      <c r="L1819" s="7">
        <f>LN(Table1[[#This Row],[NV]]/Table1[[#This Row],[NV_MA-1]])</f>
        <v>-1.6185644530211263</v>
      </c>
      <c r="M1819" s="7">
        <f>LN(Table1[[#This Row],[NV]]/Table1[[#This Row],[NV_MA-2]])</f>
        <v>8.0040354169873495</v>
      </c>
      <c r="N1819" s="4">
        <f>LN(Table1[[#This Row],[NV]]/Table1[[#This Row],[NV_MA-3]])</f>
        <v>4.440933275939849</v>
      </c>
      <c r="O1819" s="7">
        <f>LN(Table1[[#This Row],[NV]]/Table1[[#This Row],[Metcalfe
NV ~ n^2]])</f>
        <v>-1.2476958081074316</v>
      </c>
      <c r="P1819" s="7">
        <f>Table1[[#This Row],[NV_MA-1]]*$M$3</f>
        <v>33158493233.299999</v>
      </c>
    </row>
    <row r="1820" spans="1:16" x14ac:dyDescent="0.2">
      <c r="A1820" s="2">
        <v>41873</v>
      </c>
      <c r="B1820" s="3">
        <v>6800781531.5939703</v>
      </c>
      <c r="C1820" s="3">
        <f t="shared" si="168"/>
        <v>7354189169.2703533</v>
      </c>
      <c r="D1820" s="4">
        <f>LN(Table1[[#This Row],[NV]])</f>
        <v>22.640303373641157</v>
      </c>
      <c r="E1820" s="5">
        <v>182975</v>
      </c>
      <c r="F1820" s="5">
        <f t="shared" si="169"/>
        <v>33479850625</v>
      </c>
      <c r="G1820" s="8">
        <f t="shared" si="170"/>
        <v>33429981470.799999</v>
      </c>
      <c r="H1820" s="5">
        <f t="shared" si="171"/>
        <v>2217127.2526956433</v>
      </c>
      <c r="I1820" s="5">
        <f t="shared" si="172"/>
        <v>2206380.9027773356</v>
      </c>
      <c r="J1820" s="5">
        <f>Table1[[#This Row],[DAA 
(n)]]^1.5</f>
        <v>78268612.279184908</v>
      </c>
      <c r="K1820" s="5">
        <f t="shared" si="173"/>
        <v>77947220.18442978</v>
      </c>
      <c r="L1820" s="7">
        <f>LN(Table1[[#This Row],[NV]]/Table1[[#This Row],[NV_MA-1]])</f>
        <v>-1.592415609468486</v>
      </c>
      <c r="M1820" s="7">
        <f>LN(Table1[[#This Row],[NV]]/Table1[[#This Row],[NV_MA-2]])</f>
        <v>8.0334392430339214</v>
      </c>
      <c r="N1820" s="4">
        <f>LN(Table1[[#This Row],[NV]]/Table1[[#This Row],[NV_MA-3]])</f>
        <v>4.4687608823300913</v>
      </c>
      <c r="O1820" s="7">
        <f>LN(Table1[[#This Row],[NV]]/Table1[[#This Row],[Metcalfe
NV ~ n^2]])</f>
        <v>-1.5939062472976979</v>
      </c>
      <c r="P1820" s="7">
        <f>Table1[[#This Row],[NV_MA-1]]*$M$3</f>
        <v>33429981470.799999</v>
      </c>
    </row>
    <row r="1821" spans="1:16" x14ac:dyDescent="0.2">
      <c r="A1821" s="2">
        <v>41872</v>
      </c>
      <c r="B1821" s="3">
        <v>6842226197.6780701</v>
      </c>
      <c r="C1821" s="3">
        <f t="shared" si="168"/>
        <v>7397192964.1832914</v>
      </c>
      <c r="D1821" s="4">
        <f>LN(Table1[[#This Row],[NV]])</f>
        <v>22.646378983124606</v>
      </c>
      <c r="E1821" s="5">
        <v>193528</v>
      </c>
      <c r="F1821" s="5">
        <f t="shared" si="169"/>
        <v>37453086784</v>
      </c>
      <c r="G1821" s="8">
        <f t="shared" si="170"/>
        <v>33331963450.799999</v>
      </c>
      <c r="H1821" s="5">
        <f t="shared" si="171"/>
        <v>2355850.6920898599</v>
      </c>
      <c r="I1821" s="5">
        <f t="shared" si="172"/>
        <v>2202793.0649618679</v>
      </c>
      <c r="J1821" s="5">
        <f>Table1[[#This Row],[DAA 
(n)]]^1.5</f>
        <v>85136484.418455809</v>
      </c>
      <c r="K1821" s="5">
        <f t="shared" si="173"/>
        <v>77773402.103860795</v>
      </c>
      <c r="L1821" s="7">
        <f>LN(Table1[[#This Row],[NV]]/Table1[[#This Row],[NV_MA-1]])</f>
        <v>-1.5834036538213019</v>
      </c>
      <c r="M1821" s="7">
        <f>LN(Table1[[#This Row],[NV]]/Table1[[#This Row],[NV_MA-2]])</f>
        <v>8.0411422950422544</v>
      </c>
      <c r="N1821" s="4">
        <f>LN(Table1[[#This Row],[NV]]/Table1[[#This Row],[NV_MA-3]])</f>
        <v>4.4770689277003735</v>
      </c>
      <c r="O1821" s="7">
        <f>LN(Table1[[#This Row],[NV]]/Table1[[#This Row],[Metcalfe
NV ~ n^2]])</f>
        <v>-1.6999759845272011</v>
      </c>
      <c r="P1821" s="7">
        <f>Table1[[#This Row],[NV_MA-1]]*$M$3</f>
        <v>33331963450.799999</v>
      </c>
    </row>
    <row r="1822" spans="1:16" x14ac:dyDescent="0.2">
      <c r="A1822" s="2">
        <v>41871</v>
      </c>
      <c r="B1822" s="3">
        <v>6783807556.4458103</v>
      </c>
      <c r="C1822" s="3">
        <f t="shared" si="168"/>
        <v>7438761810.902194</v>
      </c>
      <c r="D1822" s="4">
        <f>LN(Table1[[#This Row],[NV]])</f>
        <v>22.637804367764463</v>
      </c>
      <c r="E1822" s="5">
        <v>186763</v>
      </c>
      <c r="F1822" s="5">
        <f t="shared" si="169"/>
        <v>34880418169</v>
      </c>
      <c r="G1822" s="8">
        <f t="shared" si="170"/>
        <v>33036991962.299999</v>
      </c>
      <c r="H1822" s="5">
        <f t="shared" si="171"/>
        <v>2266853.7880261331</v>
      </c>
      <c r="I1822" s="5">
        <f t="shared" si="172"/>
        <v>2192132.0203833454</v>
      </c>
      <c r="J1822" s="5">
        <f>Table1[[#This Row],[DAA 
(n)]]^1.5</f>
        <v>80711656.769619793</v>
      </c>
      <c r="K1822" s="5">
        <f t="shared" si="173"/>
        <v>77253971.580282673</v>
      </c>
      <c r="L1822" s="7">
        <f>LN(Table1[[#This Row],[NV]]/Table1[[#This Row],[NV_MA-1]])</f>
        <v>-1.5830893713868539</v>
      </c>
      <c r="M1822" s="7">
        <f>LN(Table1[[#This Row],[NV]]/Table1[[#This Row],[NV_MA-2]])</f>
        <v>8.0374192142509973</v>
      </c>
      <c r="N1822" s="4">
        <f>LN(Table1[[#This Row],[NV]]/Table1[[#This Row],[NV_MA-3]])</f>
        <v>4.4751954833013947</v>
      </c>
      <c r="O1822" s="7">
        <f>LN(Table1[[#This Row],[NV]]/Table1[[#This Row],[Metcalfe
NV ~ n^2]])</f>
        <v>-1.637387056940999</v>
      </c>
      <c r="P1822" s="7">
        <f>Table1[[#This Row],[NV_MA-1]]*$M$3</f>
        <v>33036991962.299999</v>
      </c>
    </row>
    <row r="1823" spans="1:16" x14ac:dyDescent="0.2">
      <c r="A1823" s="2">
        <v>41870</v>
      </c>
      <c r="B1823" s="3">
        <v>6416249222.8514605</v>
      </c>
      <c r="C1823" s="3">
        <f t="shared" si="168"/>
        <v>7482849171.3041325</v>
      </c>
      <c r="D1823" s="4">
        <f>LN(Table1[[#This Row],[NV]])</f>
        <v>22.582099550716858</v>
      </c>
      <c r="E1823" s="5">
        <v>187448</v>
      </c>
      <c r="F1823" s="5">
        <f t="shared" si="169"/>
        <v>35136752704</v>
      </c>
      <c r="G1823" s="8">
        <f t="shared" si="170"/>
        <v>32746715399.466667</v>
      </c>
      <c r="H1823" s="5">
        <f t="shared" si="171"/>
        <v>2275854.2957604779</v>
      </c>
      <c r="I1823" s="5">
        <f t="shared" si="172"/>
        <v>2181248.9656366426</v>
      </c>
      <c r="J1823" s="5">
        <f>Table1[[#This Row],[DAA 
(n)]]^1.5</f>
        <v>81156108.955884412</v>
      </c>
      <c r="K1823" s="5">
        <f t="shared" si="173"/>
        <v>76732574.962544382</v>
      </c>
      <c r="L1823" s="7">
        <f>LN(Table1[[#This Row],[NV]]/Table1[[#This Row],[NV_MA-1]])</f>
        <v>-1.6299689501350656</v>
      </c>
      <c r="M1823" s="7">
        <f>LN(Table1[[#This Row],[NV]]/Table1[[#This Row],[NV_MA-2]])</f>
        <v>7.9866913599907914</v>
      </c>
      <c r="N1823" s="4">
        <f>LN(Table1[[#This Row],[NV]]/Table1[[#This Row],[NV_MA-3]])</f>
        <v>4.4262626683805628</v>
      </c>
      <c r="O1823" s="7">
        <f>LN(Table1[[#This Row],[NV]]/Table1[[#This Row],[Metcalfe
NV ~ n^2]])</f>
        <v>-1.7004139544736807</v>
      </c>
      <c r="P1823" s="7">
        <f>Table1[[#This Row],[NV_MA-1]]*$M$3</f>
        <v>32746715399.466667</v>
      </c>
    </row>
    <row r="1824" spans="1:16" x14ac:dyDescent="0.2">
      <c r="A1824" s="2">
        <v>41869</v>
      </c>
      <c r="B1824" s="3">
        <v>6170956482.5919304</v>
      </c>
      <c r="C1824" s="3">
        <f t="shared" si="168"/>
        <v>7540822730.0830097</v>
      </c>
      <c r="D1824" s="4">
        <f>LN(Table1[[#This Row],[NV]])</f>
        <v>22.543119684338897</v>
      </c>
      <c r="E1824" s="5">
        <v>193767</v>
      </c>
      <c r="F1824" s="5">
        <f t="shared" si="169"/>
        <v>37545650289</v>
      </c>
      <c r="G1824" s="8">
        <f t="shared" si="170"/>
        <v>32791027093.366665</v>
      </c>
      <c r="H1824" s="5">
        <f t="shared" si="171"/>
        <v>2358999.2290259087</v>
      </c>
      <c r="I1824" s="5">
        <f t="shared" si="172"/>
        <v>2182788.8973081224</v>
      </c>
      <c r="J1824" s="5">
        <f>Table1[[#This Row],[DAA 
(n)]]^1.5</f>
        <v>85294243.76561825</v>
      </c>
      <c r="K1824" s="5">
        <f t="shared" si="173"/>
        <v>76808978.299178913</v>
      </c>
      <c r="L1824" s="7">
        <f>LN(Table1[[#This Row],[NV]]/Table1[[#This Row],[NV_MA-1]])</f>
        <v>-1.6703010663454683</v>
      </c>
      <c r="M1824" s="7">
        <f>LN(Table1[[#This Row],[NV]]/Table1[[#This Row],[NV_MA-2]])</f>
        <v>7.9470057565024952</v>
      </c>
      <c r="N1824" s="4">
        <f>LN(Table1[[#This Row],[NV]]/Table1[[#This Row],[NV_MA-3]])</f>
        <v>4.3862875881166197</v>
      </c>
      <c r="O1824" s="7">
        <f>LN(Table1[[#This Row],[NV]]/Table1[[#This Row],[Metcalfe
NV ~ n^2]])</f>
        <v>-1.8057036862650615</v>
      </c>
      <c r="P1824" s="7">
        <f>Table1[[#This Row],[NV_MA-1]]*$M$3</f>
        <v>32791027093.366665</v>
      </c>
    </row>
    <row r="1825" spans="1:16" x14ac:dyDescent="0.2">
      <c r="A1825" s="2">
        <v>41868</v>
      </c>
      <c r="B1825" s="3">
        <v>6548728366.1378002</v>
      </c>
      <c r="C1825" s="3">
        <f t="shared" si="168"/>
        <v>7608597839.5315838</v>
      </c>
      <c r="D1825" s="4">
        <f>LN(Table1[[#This Row],[NV]])</f>
        <v>22.602536725171081</v>
      </c>
      <c r="E1825" s="5">
        <v>201320</v>
      </c>
      <c r="F1825" s="5">
        <f t="shared" si="169"/>
        <v>40529742400</v>
      </c>
      <c r="G1825" s="8">
        <f t="shared" si="170"/>
        <v>32278714513.366665</v>
      </c>
      <c r="H1825" s="5">
        <f t="shared" si="171"/>
        <v>2458650.8914464344</v>
      </c>
      <c r="I1825" s="5">
        <f t="shared" si="172"/>
        <v>2163281.3192754057</v>
      </c>
      <c r="J1825" s="5">
        <f>Table1[[#This Row],[DAA 
(n)]]^1.5</f>
        <v>90329661.462711081</v>
      </c>
      <c r="K1825" s="5">
        <f t="shared" si="173"/>
        <v>75881394.209114417</v>
      </c>
      <c r="L1825" s="7">
        <f>LN(Table1[[#This Row],[NV]]/Table1[[#This Row],[NV_MA-1]])</f>
        <v>-1.595137131378132</v>
      </c>
      <c r="M1825" s="7">
        <f>LN(Table1[[#This Row],[NV]]/Table1[[#This Row],[NV_MA-2]])</f>
        <v>8.0153999689262072</v>
      </c>
      <c r="N1825" s="4">
        <f>LN(Table1[[#This Row],[NV]]/Table1[[#This Row],[NV_MA-3]])</f>
        <v>4.4578546484406516</v>
      </c>
      <c r="O1825" s="7">
        <f>LN(Table1[[#This Row],[NV]]/Table1[[#This Row],[Metcalfe
NV ~ n^2]])</f>
        <v>-1.8227651966095118</v>
      </c>
      <c r="P1825" s="7">
        <f>Table1[[#This Row],[NV_MA-1]]*$M$3</f>
        <v>32278714513.366665</v>
      </c>
    </row>
    <row r="1826" spans="1:16" x14ac:dyDescent="0.2">
      <c r="A1826" s="2">
        <v>41867</v>
      </c>
      <c r="B1826" s="3">
        <v>6859278247.53582</v>
      </c>
      <c r="C1826" s="3">
        <f t="shared" si="168"/>
        <v>7664372871.5058985</v>
      </c>
      <c r="D1826" s="4">
        <f>LN(Table1[[#This Row],[NV]])</f>
        <v>22.648868061419591</v>
      </c>
      <c r="E1826" s="5">
        <v>173929</v>
      </c>
      <c r="F1826" s="5">
        <f t="shared" si="169"/>
        <v>30251297041</v>
      </c>
      <c r="G1826" s="8">
        <f t="shared" si="170"/>
        <v>31875547362.566666</v>
      </c>
      <c r="H1826" s="5">
        <f t="shared" si="171"/>
        <v>2098697.3115427708</v>
      </c>
      <c r="I1826" s="5">
        <f t="shared" si="172"/>
        <v>2148975.8847777308</v>
      </c>
      <c r="J1826" s="5">
        <f>Table1[[#This Row],[DAA 
(n)]]^1.5</f>
        <v>72536734.438793853</v>
      </c>
      <c r="K1826" s="5">
        <f t="shared" si="173"/>
        <v>75178563.59120734</v>
      </c>
      <c r="L1826" s="7">
        <f>LN(Table1[[#This Row],[NV]]/Table1[[#This Row],[NV_MA-1]])</f>
        <v>-1.5362369510169254</v>
      </c>
      <c r="M1826" s="7">
        <f>LN(Table1[[#This Row],[NV]]/Table1[[#This Row],[NV_MA-2]])</f>
        <v>8.0683661074597062</v>
      </c>
      <c r="N1826" s="4">
        <f>LN(Table1[[#This Row],[NV]]/Table1[[#This Row],[NV_MA-3]])</f>
        <v>4.5134913717640179</v>
      </c>
      <c r="O1826" s="7">
        <f>LN(Table1[[#This Row],[NV]]/Table1[[#This Row],[Metcalfe
NV ~ n^2]])</f>
        <v>-1.483936836472892</v>
      </c>
      <c r="P1826" s="7">
        <f>Table1[[#This Row],[NV_MA-1]]*$M$3</f>
        <v>31875547362.566666</v>
      </c>
    </row>
    <row r="1827" spans="1:16" x14ac:dyDescent="0.2">
      <c r="A1827" s="2">
        <v>41866</v>
      </c>
      <c r="B1827" s="3">
        <v>6577883001.4033098</v>
      </c>
      <c r="C1827" s="3">
        <f t="shared" si="168"/>
        <v>7706886430.7572613</v>
      </c>
      <c r="D1827" s="4">
        <f>LN(Table1[[#This Row],[NV]])</f>
        <v>22.606978798207166</v>
      </c>
      <c r="E1827" s="5">
        <v>200423</v>
      </c>
      <c r="F1827" s="5">
        <f t="shared" si="169"/>
        <v>40169378929</v>
      </c>
      <c r="G1827" s="8">
        <f t="shared" si="170"/>
        <v>31875837265.066666</v>
      </c>
      <c r="H1827" s="5">
        <f t="shared" si="171"/>
        <v>2446801.1448425646</v>
      </c>
      <c r="I1827" s="5">
        <f t="shared" si="172"/>
        <v>2148986.7735063257</v>
      </c>
      <c r="J1827" s="5">
        <f>Table1[[#This Row],[DAA 
(n)]]^1.5</f>
        <v>89726626.110018149</v>
      </c>
      <c r="K1827" s="5">
        <f t="shared" si="173"/>
        <v>75179084.919888347</v>
      </c>
      <c r="L1827" s="7">
        <f>LN(Table1[[#This Row],[NV]]/Table1[[#This Row],[NV_MA-1]])</f>
        <v>-1.5781353090122061</v>
      </c>
      <c r="M1827" s="7">
        <f>LN(Table1[[#This Row],[NV]]/Table1[[#This Row],[NV_MA-2]])</f>
        <v>8.0264717773216425</v>
      </c>
      <c r="N1827" s="4">
        <f>LN(Table1[[#This Row],[NV]]/Table1[[#This Row],[NV_MA-3]])</f>
        <v>4.47159517403664</v>
      </c>
      <c r="O1827" s="7">
        <f>LN(Table1[[#This Row],[NV]]/Table1[[#This Row],[Metcalfe
NV ~ n^2]])</f>
        <v>-1.8093920259254404</v>
      </c>
      <c r="P1827" s="7">
        <f>Table1[[#This Row],[NV_MA-1]]*$M$3</f>
        <v>31875837265.066666</v>
      </c>
    </row>
    <row r="1828" spans="1:16" x14ac:dyDescent="0.2">
      <c r="A1828" s="2">
        <v>41865</v>
      </c>
      <c r="B1828" s="3">
        <v>6637949129.7826004</v>
      </c>
      <c r="C1828" s="3">
        <f t="shared" si="168"/>
        <v>7755256795.8188572</v>
      </c>
      <c r="D1828" s="4">
        <f>LN(Table1[[#This Row],[NV]])</f>
        <v>22.616068886729231</v>
      </c>
      <c r="E1828" s="5">
        <v>202135</v>
      </c>
      <c r="F1828" s="5">
        <f t="shared" si="169"/>
        <v>40858558225</v>
      </c>
      <c r="G1828" s="8">
        <f t="shared" si="170"/>
        <v>31481077068.266666</v>
      </c>
      <c r="H1828" s="5">
        <f t="shared" si="171"/>
        <v>2469420.8494325867</v>
      </c>
      <c r="I1828" s="5">
        <f t="shared" si="172"/>
        <v>2134936.8615607494</v>
      </c>
      <c r="J1828" s="5">
        <f>Table1[[#This Row],[DAA 
(n)]]^1.5</f>
        <v>90878736.054207921</v>
      </c>
      <c r="K1828" s="5">
        <f t="shared" si="173"/>
        <v>74489767.830544099</v>
      </c>
      <c r="L1828" s="7">
        <f>LN(Table1[[#This Row],[NV]]/Table1[[#This Row],[NV_MA-1]])</f>
        <v>-1.556583587547878</v>
      </c>
      <c r="M1828" s="7">
        <f>LN(Table1[[#This Row],[NV]]/Table1[[#This Row],[NV_MA-2]])</f>
        <v>8.0421212555611223</v>
      </c>
      <c r="N1828" s="4">
        <f>LN(Table1[[#This Row],[NV]]/Table1[[#This Row],[NV_MA-3]])</f>
        <v>4.4898965573685254</v>
      </c>
      <c r="O1828" s="7">
        <f>LN(Table1[[#This Row],[NV]]/Table1[[#This Row],[Metcalfe
NV ~ n^2]])</f>
        <v>-1.8173132532523326</v>
      </c>
      <c r="P1828" s="7">
        <f>Table1[[#This Row],[NV_MA-1]]*$M$3</f>
        <v>31481077068.266666</v>
      </c>
    </row>
    <row r="1829" spans="1:16" x14ac:dyDescent="0.2">
      <c r="A1829" s="2">
        <v>41864</v>
      </c>
      <c r="B1829" s="3">
        <v>7202416521.8184795</v>
      </c>
      <c r="C1829" s="3">
        <f t="shared" si="168"/>
        <v>7803974460.1714067</v>
      </c>
      <c r="D1829" s="4">
        <f>LN(Table1[[#This Row],[NV]])</f>
        <v>22.697682434688279</v>
      </c>
      <c r="E1829" s="5">
        <v>195738</v>
      </c>
      <c r="F1829" s="5">
        <f t="shared" si="169"/>
        <v>38313364644</v>
      </c>
      <c r="G1829" s="8">
        <f t="shared" si="170"/>
        <v>31159299210.766666</v>
      </c>
      <c r="H1829" s="5">
        <f t="shared" si="171"/>
        <v>2384975.9851561915</v>
      </c>
      <c r="I1829" s="5">
        <f t="shared" si="172"/>
        <v>2123765.2387984926</v>
      </c>
      <c r="J1829" s="5">
        <f>Table1[[#This Row],[DAA 
(n)]]^1.5</f>
        <v>86598968.635240048</v>
      </c>
      <c r="K1829" s="5">
        <f t="shared" si="173"/>
        <v>73935328.488417089</v>
      </c>
      <c r="L1829" s="7">
        <f>LN(Table1[[#This Row],[NV]]/Table1[[#This Row],[NV_MA-1]])</f>
        <v>-1.4646961329810335</v>
      </c>
      <c r="M1829" s="7">
        <f>LN(Table1[[#This Row],[NV]]/Table1[[#This Row],[NV_MA-2]])</f>
        <v>8.1289813073256152</v>
      </c>
      <c r="N1829" s="4">
        <f>LN(Table1[[#This Row],[NV]]/Table1[[#This Row],[NV_MA-3]])</f>
        <v>4.5789811049731801</v>
      </c>
      <c r="O1829" s="7">
        <f>LN(Table1[[#This Row],[NV]]/Table1[[#This Row],[Metcalfe
NV ~ n^2]])</f>
        <v>-1.6713821838956651</v>
      </c>
      <c r="P1829" s="7">
        <f>Table1[[#This Row],[NV_MA-1]]*$M$3</f>
        <v>31159299210.766666</v>
      </c>
    </row>
    <row r="1830" spans="1:16" x14ac:dyDescent="0.2">
      <c r="A1830" s="2">
        <v>41863</v>
      </c>
      <c r="B1830" s="3">
        <v>7471668893.0975704</v>
      </c>
      <c r="C1830" s="3">
        <f t="shared" si="168"/>
        <v>7832606304.0171099</v>
      </c>
      <c r="D1830" s="4">
        <f>LN(Table1[[#This Row],[NV]])</f>
        <v>22.73438422386883</v>
      </c>
      <c r="E1830" s="5">
        <v>204689</v>
      </c>
      <c r="F1830" s="5">
        <f t="shared" si="169"/>
        <v>41897586721</v>
      </c>
      <c r="G1830" s="8">
        <f t="shared" si="170"/>
        <v>30787378525.966667</v>
      </c>
      <c r="H1830" s="5">
        <f t="shared" si="171"/>
        <v>2503192.3459437001</v>
      </c>
      <c r="I1830" s="5">
        <f t="shared" si="172"/>
        <v>2110250.3019853071</v>
      </c>
      <c r="J1830" s="5">
        <f>Table1[[#This Row],[DAA 
(n)]]^1.5</f>
        <v>92606560.935685277</v>
      </c>
      <c r="K1830" s="5">
        <f t="shared" si="173"/>
        <v>73278542.999059886</v>
      </c>
      <c r="L1830" s="7">
        <f>LN(Table1[[#This Row],[NV]]/Table1[[#This Row],[NV_MA-1]])</f>
        <v>-1.4159864309530508</v>
      </c>
      <c r="M1830" s="7">
        <f>LN(Table1[[#This Row],[NV]]/Table1[[#This Row],[NV_MA-2]])</f>
        <v>8.1720670989188289</v>
      </c>
      <c r="N1830" s="4">
        <f>LN(Table1[[#This Row],[NV]]/Table1[[#This Row],[NV_MA-3]])</f>
        <v>4.6246058283910925</v>
      </c>
      <c r="O1830" s="7">
        <f>LN(Table1[[#This Row],[NV]]/Table1[[#This Row],[Metcalfe
NV ~ n^2]])</f>
        <v>-1.724109842189435</v>
      </c>
      <c r="P1830" s="7">
        <f>Table1[[#This Row],[NV_MA-1]]*$M$3</f>
        <v>30787378525.966667</v>
      </c>
    </row>
    <row r="1831" spans="1:16" x14ac:dyDescent="0.2">
      <c r="A1831" s="2">
        <v>41862</v>
      </c>
      <c r="B1831" s="3">
        <v>7528641002.8385096</v>
      </c>
      <c r="C1831" s="3">
        <f t="shared" si="168"/>
        <v>7856826253.3624172</v>
      </c>
      <c r="D1831" s="4">
        <f>LN(Table1[[#This Row],[NV]])</f>
        <v>22.741980384759461</v>
      </c>
      <c r="E1831" s="5">
        <v>190879</v>
      </c>
      <c r="F1831" s="5">
        <f t="shared" si="169"/>
        <v>36434792641</v>
      </c>
      <c r="G1831" s="8">
        <f t="shared" si="170"/>
        <v>30543682322.766666</v>
      </c>
      <c r="H1831" s="5">
        <f t="shared" si="171"/>
        <v>2320973.1579042654</v>
      </c>
      <c r="I1831" s="5">
        <f t="shared" si="172"/>
        <v>2102027.3246982736</v>
      </c>
      <c r="J1831" s="5">
        <f>Table1[[#This Row],[DAA 
(n)]]^1.5</f>
        <v>83394464.951346993</v>
      </c>
      <c r="K1831" s="5">
        <f t="shared" si="173"/>
        <v>72865037.029139057</v>
      </c>
      <c r="L1831" s="7">
        <f>LN(Table1[[#This Row],[NV]]/Table1[[#This Row],[NV_MA-1]])</f>
        <v>-1.400443318473465</v>
      </c>
      <c r="M1831" s="7">
        <f>LN(Table1[[#This Row],[NV]]/Table1[[#This Row],[NV_MA-2]])</f>
        <v>8.1835675550441991</v>
      </c>
      <c r="N1831" s="4">
        <f>LN(Table1[[#This Row],[NV]]/Table1[[#This Row],[NV_MA-3]])</f>
        <v>4.6378609046213768</v>
      </c>
      <c r="O1831" s="7">
        <f>LN(Table1[[#This Row],[NV]]/Table1[[#This Row],[Metcalfe
NV ~ n^2]])</f>
        <v>-1.5768096120894863</v>
      </c>
      <c r="P1831" s="7">
        <f>Table1[[#This Row],[NV_MA-1]]*$M$3</f>
        <v>30543682322.766666</v>
      </c>
    </row>
    <row r="1832" spans="1:16" x14ac:dyDescent="0.2">
      <c r="A1832" s="2">
        <v>41861</v>
      </c>
      <c r="B1832" s="3">
        <v>7712182866.0079699</v>
      </c>
      <c r="C1832" s="3">
        <f t="shared" si="168"/>
        <v>7882120118.6011477</v>
      </c>
      <c r="D1832" s="4">
        <f>LN(Table1[[#This Row],[NV]])</f>
        <v>22.766067105852159</v>
      </c>
      <c r="E1832" s="5">
        <v>202330</v>
      </c>
      <c r="F1832" s="5">
        <f t="shared" si="169"/>
        <v>40937428900</v>
      </c>
      <c r="G1832" s="8">
        <f t="shared" si="170"/>
        <v>30143908242.866665</v>
      </c>
      <c r="H1832" s="5">
        <f t="shared" si="171"/>
        <v>2471998.1982194297</v>
      </c>
      <c r="I1832" s="5">
        <f t="shared" si="172"/>
        <v>2086987.1327404445</v>
      </c>
      <c r="J1832" s="5">
        <f>Table1[[#This Row],[DAA 
(n)]]^1.5</f>
        <v>91010274.086704165</v>
      </c>
      <c r="K1832" s="5">
        <f t="shared" si="173"/>
        <v>72145735.546676487</v>
      </c>
      <c r="L1832" s="7">
        <f>LN(Table1[[#This Row],[NV]]/Table1[[#This Row],[NV_MA-1]])</f>
        <v>-1.3631815855234679</v>
      </c>
      <c r="M1832" s="7">
        <f>LN(Table1[[#This Row],[NV]]/Table1[[#This Row],[NV_MA-2]])</f>
        <v>8.2148350852452534</v>
      </c>
      <c r="N1832" s="4">
        <f>LN(Table1[[#This Row],[NV]]/Table1[[#This Row],[NV_MA-3]])</f>
        <v>4.6718683697969672</v>
      </c>
      <c r="O1832" s="7">
        <f>LN(Table1[[#This Row],[NV]]/Table1[[#This Row],[Metcalfe
NV ~ n^2]])</f>
        <v>-1.6692435076943202</v>
      </c>
      <c r="P1832" s="7">
        <f>Table1[[#This Row],[NV_MA-1]]*$M$3</f>
        <v>30143908242.866665</v>
      </c>
    </row>
    <row r="1833" spans="1:16" x14ac:dyDescent="0.2">
      <c r="A1833" s="2">
        <v>41860</v>
      </c>
      <c r="B1833" s="3">
        <v>7688813399.3538103</v>
      </c>
      <c r="C1833" s="3">
        <f t="shared" si="168"/>
        <v>7900159144.1002178</v>
      </c>
      <c r="D1833" s="4">
        <f>LN(Table1[[#This Row],[NV]])</f>
        <v>22.763032304182502</v>
      </c>
      <c r="E1833" s="5">
        <v>152677</v>
      </c>
      <c r="F1833" s="5">
        <f t="shared" si="169"/>
        <v>23310266329</v>
      </c>
      <c r="G1833" s="8">
        <f t="shared" si="170"/>
        <v>29738200454.066666</v>
      </c>
      <c r="H1833" s="5">
        <f t="shared" si="171"/>
        <v>1822364.8644382104</v>
      </c>
      <c r="I1833" s="5">
        <f t="shared" si="172"/>
        <v>2072662.7070828299</v>
      </c>
      <c r="J1833" s="5">
        <f>Table1[[#This Row],[DAA 
(n)]]^1.5</f>
        <v>59656864.921924338</v>
      </c>
      <c r="K1833" s="5">
        <f t="shared" si="173"/>
        <v>71440368.454989284</v>
      </c>
      <c r="L1833" s="7">
        <f>LN(Table1[[#This Row],[NV]]/Table1[[#This Row],[NV_MA-1]])</f>
        <v>-1.3526659626869697</v>
      </c>
      <c r="M1833" s="7">
        <f>LN(Table1[[#This Row],[NV]]/Table1[[#This Row],[NV_MA-2]])</f>
        <v>8.2186876336329941</v>
      </c>
      <c r="N1833" s="4">
        <f>LN(Table1[[#This Row],[NV]]/Table1[[#This Row],[NV_MA-3]])</f>
        <v>4.6786586521186413</v>
      </c>
      <c r="O1833" s="7">
        <f>LN(Table1[[#This Row],[NV]]/Table1[[#This Row],[Metcalfe
NV ~ n^2]])</f>
        <v>-1.1091274112718301</v>
      </c>
      <c r="P1833" s="7">
        <f>Table1[[#This Row],[NV_MA-1]]*$M$3</f>
        <v>29738200454.066666</v>
      </c>
    </row>
    <row r="1834" spans="1:16" x14ac:dyDescent="0.2">
      <c r="A1834" s="2">
        <v>41859</v>
      </c>
      <c r="B1834" s="3">
        <v>7710286507.5687599</v>
      </c>
      <c r="C1834" s="3">
        <f t="shared" si="168"/>
        <v>7911104690.0650587</v>
      </c>
      <c r="D1834" s="4">
        <f>LN(Table1[[#This Row],[NV]])</f>
        <v>22.76582118434597</v>
      </c>
      <c r="E1834" s="5">
        <v>173005</v>
      </c>
      <c r="F1834" s="5">
        <f t="shared" si="169"/>
        <v>29930730025</v>
      </c>
      <c r="G1834" s="8">
        <f t="shared" si="170"/>
        <v>29891470755.233334</v>
      </c>
      <c r="H1834" s="5">
        <f t="shared" si="171"/>
        <v>2086626.4144186466</v>
      </c>
      <c r="I1834" s="5">
        <f t="shared" si="172"/>
        <v>2078885.731660943</v>
      </c>
      <c r="J1834" s="5">
        <f>Table1[[#This Row],[DAA 
(n)]]^1.5</f>
        <v>71959474.344766736</v>
      </c>
      <c r="K1834" s="5">
        <f t="shared" si="173"/>
        <v>71727845.094431296</v>
      </c>
      <c r="L1834" s="7">
        <f>LN(Table1[[#This Row],[NV]]/Table1[[#This Row],[NV_MA-1]])</f>
        <v>-1.3550178332806921</v>
      </c>
      <c r="M1834" s="7">
        <f>LN(Table1[[#This Row],[NV]]/Table1[[#This Row],[NV_MA-2]])</f>
        <v>8.2184785821423976</v>
      </c>
      <c r="N1834" s="4">
        <f>LN(Table1[[#This Row],[NV]]/Table1[[#This Row],[NV_MA-3]])</f>
        <v>4.6774315985957582</v>
      </c>
      <c r="O1834" s="7">
        <f>LN(Table1[[#This Row],[NV]]/Table1[[#This Row],[Metcalfe
NV ~ n^2]])</f>
        <v>-1.3563303652467766</v>
      </c>
      <c r="P1834" s="7">
        <f>Table1[[#This Row],[NV_MA-1]]*$M$3</f>
        <v>29891470755.233334</v>
      </c>
    </row>
    <row r="1835" spans="1:16" x14ac:dyDescent="0.2">
      <c r="A1835" s="2">
        <v>41858</v>
      </c>
      <c r="B1835" s="3">
        <v>7720089318.6839504</v>
      </c>
      <c r="C1835" s="3">
        <f t="shared" si="168"/>
        <v>7923604977.5932159</v>
      </c>
      <c r="D1835" s="4">
        <f>LN(Table1[[#This Row],[NV]])</f>
        <v>22.767091770693881</v>
      </c>
      <c r="E1835" s="5">
        <v>178997</v>
      </c>
      <c r="F1835" s="5">
        <f t="shared" si="169"/>
        <v>32039926009</v>
      </c>
      <c r="G1835" s="8">
        <f t="shared" si="170"/>
        <v>30062544321.099998</v>
      </c>
      <c r="H1835" s="5">
        <f t="shared" si="171"/>
        <v>2164990.968785183</v>
      </c>
      <c r="I1835" s="5">
        <f t="shared" si="172"/>
        <v>2085107.0369048505</v>
      </c>
      <c r="J1835" s="5">
        <f>Table1[[#This Row],[DAA 
(n)]]^1.5</f>
        <v>75730117.099031046</v>
      </c>
      <c r="K1835" s="5">
        <f t="shared" si="173"/>
        <v>72030136.118504584</v>
      </c>
      <c r="L1835" s="7">
        <f>LN(Table1[[#This Row],[NV]]/Table1[[#This Row],[NV_MA-1]])</f>
        <v>-1.3594540884159685</v>
      </c>
      <c r="M1835" s="7">
        <f>LN(Table1[[#This Row],[NV]]/Table1[[#This Row],[NV_MA-2]])</f>
        <v>8.2167610221515091</v>
      </c>
      <c r="N1835" s="4">
        <f>LN(Table1[[#This Row],[NV]]/Table1[[#This Row],[NV_MA-3]])</f>
        <v>4.674496624082729</v>
      </c>
      <c r="O1835" s="7">
        <f>LN(Table1[[#This Row],[NV]]/Table1[[#This Row],[Metcalfe
NV ~ n^2]])</f>
        <v>-1.4231568791179379</v>
      </c>
      <c r="P1835" s="7">
        <f>Table1[[#This Row],[NV_MA-1]]*$M$3</f>
        <v>30062544321.099998</v>
      </c>
    </row>
    <row r="1836" spans="1:16" x14ac:dyDescent="0.2">
      <c r="A1836" s="2">
        <v>41857</v>
      </c>
      <c r="B1836" s="3">
        <v>7673860561.0578699</v>
      </c>
      <c r="C1836" s="3">
        <f t="shared" si="168"/>
        <v>7936972678.5167236</v>
      </c>
      <c r="D1836" s="4">
        <f>LN(Table1[[#This Row],[NV]])</f>
        <v>22.761085658298281</v>
      </c>
      <c r="E1836" s="5">
        <v>196452</v>
      </c>
      <c r="F1836" s="5">
        <f t="shared" si="169"/>
        <v>38593388304</v>
      </c>
      <c r="G1836" s="8">
        <f t="shared" si="170"/>
        <v>30485762790.799999</v>
      </c>
      <c r="H1836" s="5">
        <f t="shared" si="171"/>
        <v>2394391.0418852493</v>
      </c>
      <c r="I1836" s="5">
        <f t="shared" si="172"/>
        <v>2099392.0529028033</v>
      </c>
      <c r="J1836" s="5">
        <f>Table1[[#This Row],[DAA 
(n)]]^1.5</f>
        <v>87073235.377453268</v>
      </c>
      <c r="K1836" s="5">
        <f t="shared" si="173"/>
        <v>72748262.435327843</v>
      </c>
      <c r="L1836" s="7">
        <f>LN(Table1[[#This Row],[NV]]/Table1[[#This Row],[NV_MA-1]])</f>
        <v>-1.3794399595351186</v>
      </c>
      <c r="M1836" s="7">
        <f>LN(Table1[[#This Row],[NV]]/Table1[[#This Row],[NV_MA-2]])</f>
        <v>8.2039272961351557</v>
      </c>
      <c r="N1836" s="4">
        <f>LN(Table1[[#This Row],[NV]]/Table1[[#This Row],[NV_MA-3]])</f>
        <v>4.6585700786181095</v>
      </c>
      <c r="O1836" s="7">
        <f>LN(Table1[[#This Row],[NV]]/Table1[[#This Row],[Metcalfe
NV ~ n^2]])</f>
        <v>-1.6152611529864036</v>
      </c>
      <c r="P1836" s="7">
        <f>Table1[[#This Row],[NV_MA-1]]*$M$3</f>
        <v>30485762790.799999</v>
      </c>
    </row>
    <row r="1837" spans="1:16" x14ac:dyDescent="0.2">
      <c r="A1837" s="2">
        <v>41856</v>
      </c>
      <c r="B1837" s="3">
        <v>7629404776.9324398</v>
      </c>
      <c r="C1837" s="3">
        <f t="shared" si="168"/>
        <v>7950920034.5053673</v>
      </c>
      <c r="D1837" s="4">
        <f>LN(Table1[[#This Row],[NV]])</f>
        <v>22.755275668312802</v>
      </c>
      <c r="E1837" s="5">
        <v>203179</v>
      </c>
      <c r="F1837" s="5">
        <f t="shared" si="169"/>
        <v>41281706041</v>
      </c>
      <c r="G1837" s="8">
        <f t="shared" si="170"/>
        <v>30390986911.633335</v>
      </c>
      <c r="H1837" s="5">
        <f t="shared" si="171"/>
        <v>2483221.7663395763</v>
      </c>
      <c r="I1837" s="5">
        <f t="shared" si="172"/>
        <v>2096154.6335377479</v>
      </c>
      <c r="J1837" s="5">
        <f>Table1[[#This Row],[DAA 
(n)]]^1.5</f>
        <v>91583708.986393034</v>
      </c>
      <c r="K1837" s="5">
        <f t="shared" si="173"/>
        <v>72586365.385586768</v>
      </c>
      <c r="L1837" s="7">
        <f>LN(Table1[[#This Row],[NV]]/Table1[[#This Row],[NV_MA-1]])</f>
        <v>-1.382136249916005</v>
      </c>
      <c r="M1837" s="7">
        <f>LN(Table1[[#This Row],[NV]]/Table1[[#This Row],[NV_MA-2]])</f>
        <v>8.1996605710681951</v>
      </c>
      <c r="N1837" s="4">
        <f>LN(Table1[[#This Row],[NV]]/Table1[[#This Row],[NV_MA-3]])</f>
        <v>4.6549880107615138</v>
      </c>
      <c r="O1837" s="7">
        <f>LN(Table1[[#This Row],[NV]]/Table1[[#This Row],[Metcalfe
NV ~ n^2]])</f>
        <v>-1.6884096174655139</v>
      </c>
      <c r="P1837" s="7">
        <f>Table1[[#This Row],[NV_MA-1]]*$M$3</f>
        <v>30390986911.633335</v>
      </c>
    </row>
    <row r="1838" spans="1:16" x14ac:dyDescent="0.2">
      <c r="A1838" s="2">
        <v>41855</v>
      </c>
      <c r="B1838" s="3">
        <v>7749742852.0098305</v>
      </c>
      <c r="C1838" s="3">
        <f t="shared" si="168"/>
        <v>7971387860.3369284</v>
      </c>
      <c r="D1838" s="4">
        <f>LN(Table1[[#This Row],[NV]])</f>
        <v>22.770925499375359</v>
      </c>
      <c r="E1838" s="5">
        <v>172824</v>
      </c>
      <c r="F1838" s="5">
        <f t="shared" si="169"/>
        <v>29868134976</v>
      </c>
      <c r="G1838" s="8">
        <f t="shared" si="170"/>
        <v>30149998677.733334</v>
      </c>
      <c r="H1838" s="5">
        <f t="shared" si="171"/>
        <v>2084262.4544186795</v>
      </c>
      <c r="I1838" s="5">
        <f t="shared" si="172"/>
        <v>2087965.8143501303</v>
      </c>
      <c r="J1838" s="5">
        <f>Table1[[#This Row],[DAA 
(n)]]^1.5</f>
        <v>71846576.530077055</v>
      </c>
      <c r="K1838" s="5">
        <f t="shared" si="173"/>
        <v>72175900.357424691</v>
      </c>
      <c r="L1838" s="7">
        <f>LN(Table1[[#This Row],[NV]]/Table1[[#This Row],[NV_MA-1]])</f>
        <v>-1.3585252168879731</v>
      </c>
      <c r="M1838" s="7">
        <f>LN(Table1[[#This Row],[NV]]/Table1[[#This Row],[NV_MA-2]])</f>
        <v>8.2192246439623986</v>
      </c>
      <c r="N1838" s="4">
        <f>LN(Table1[[#This Row],[NV]]/Table1[[#This Row],[NV_MA-3]])</f>
        <v>4.6763087412959754</v>
      </c>
      <c r="O1838" s="7">
        <f>LN(Table1[[#This Row],[NV]]/Table1[[#This Row],[Metcalfe
NV ~ n^2]])</f>
        <v>-1.3491325298182675</v>
      </c>
      <c r="P1838" s="7">
        <f>Table1[[#This Row],[NV_MA-1]]*$M$3</f>
        <v>30149998677.733334</v>
      </c>
    </row>
    <row r="1839" spans="1:16" x14ac:dyDescent="0.2">
      <c r="A1839" s="2">
        <v>41854</v>
      </c>
      <c r="B1839" s="3">
        <v>7742819576.7295303</v>
      </c>
      <c r="C1839" s="3">
        <f t="shared" si="168"/>
        <v>7985949547.2304478</v>
      </c>
      <c r="D1839" s="4">
        <f>LN(Table1[[#This Row],[NV]])</f>
        <v>22.770031744611032</v>
      </c>
      <c r="E1839" s="5">
        <v>176087</v>
      </c>
      <c r="F1839" s="5">
        <f t="shared" si="169"/>
        <v>31006631569</v>
      </c>
      <c r="G1839" s="8">
        <f t="shared" si="170"/>
        <v>29687616994.666668</v>
      </c>
      <c r="H1839" s="5">
        <f t="shared" si="171"/>
        <v>2126907.9405437093</v>
      </c>
      <c r="I1839" s="5">
        <f t="shared" si="172"/>
        <v>2068018.4405608634</v>
      </c>
      <c r="J1839" s="5">
        <f>Table1[[#This Row],[DAA 
(n)]]^1.5</f>
        <v>73890897.498206943</v>
      </c>
      <c r="K1839" s="5">
        <f t="shared" si="173"/>
        <v>71280358.27776815</v>
      </c>
      <c r="L1839" s="7">
        <f>LN(Table1[[#This Row],[NV]]/Table1[[#This Row],[NV_MA-1]])</f>
        <v>-1.343964114995458</v>
      </c>
      <c r="M1839" s="7">
        <f>LN(Table1[[#This Row],[NV]]/Table1[[#This Row],[NV_MA-2]])</f>
        <v>8.2279303129412664</v>
      </c>
      <c r="N1839" s="4">
        <f>LN(Table1[[#This Row],[NV]]/Table1[[#This Row],[NV_MA-3]])</f>
        <v>4.6879003771532863</v>
      </c>
      <c r="O1839" s="7">
        <f>LN(Table1[[#This Row],[NV]]/Table1[[#This Row],[Metcalfe
NV ~ n^2]])</f>
        <v>-1.3874351955232134</v>
      </c>
      <c r="P1839" s="7">
        <f>Table1[[#This Row],[NV_MA-1]]*$M$3</f>
        <v>29687616994.666668</v>
      </c>
    </row>
    <row r="1840" spans="1:16" x14ac:dyDescent="0.2">
      <c r="A1840" s="2">
        <v>41853</v>
      </c>
      <c r="B1840" s="3">
        <v>7780598480.8853302</v>
      </c>
      <c r="C1840" s="3">
        <f t="shared" si="168"/>
        <v>8000734481.9942827</v>
      </c>
      <c r="D1840" s="4">
        <f>LN(Table1[[#This Row],[NV]])</f>
        <v>22.774899097741759</v>
      </c>
      <c r="E1840" s="5">
        <v>141630</v>
      </c>
      <c r="F1840" s="5">
        <f t="shared" si="169"/>
        <v>20059056900</v>
      </c>
      <c r="G1840" s="8">
        <f t="shared" si="170"/>
        <v>29347058974.666668</v>
      </c>
      <c r="H1840" s="5">
        <f t="shared" si="171"/>
        <v>1679869.6487917816</v>
      </c>
      <c r="I1840" s="5">
        <f t="shared" si="172"/>
        <v>2054214.1126095459</v>
      </c>
      <c r="J1840" s="5">
        <f>Table1[[#This Row],[DAA 
(n)]]^1.5</f>
        <v>53300696.325160749</v>
      </c>
      <c r="K1840" s="5">
        <f t="shared" si="173"/>
        <v>70642349.52059634</v>
      </c>
      <c r="L1840" s="7">
        <f>LN(Table1[[#This Row],[NV]]/Table1[[#This Row],[NV_MA-1]])</f>
        <v>-1.3275590751654245</v>
      </c>
      <c r="M1840" s="7">
        <f>LN(Table1[[#This Row],[NV]]/Table1[[#This Row],[NV_MA-2]])</f>
        <v>8.2394951919271158</v>
      </c>
      <c r="N1840" s="4">
        <f>LN(Table1[[#This Row],[NV]]/Table1[[#This Row],[NV_MA-3]])</f>
        <v>4.7017587235508049</v>
      </c>
      <c r="O1840" s="7">
        <f>LN(Table1[[#This Row],[NV]]/Table1[[#This Row],[Metcalfe
NV ~ n^2]])</f>
        <v>-0.94704750667512516</v>
      </c>
      <c r="P1840" s="7">
        <f>Table1[[#This Row],[NV_MA-1]]*$M$3</f>
        <v>29347058974.666668</v>
      </c>
    </row>
    <row r="1841" spans="1:16" x14ac:dyDescent="0.2">
      <c r="A1841" s="2">
        <v>41852</v>
      </c>
      <c r="B1841" s="3">
        <v>7805746338.3796997</v>
      </c>
      <c r="C1841" s="3">
        <f t="shared" si="168"/>
        <v>8020997864.3157444</v>
      </c>
      <c r="D1841" s="4">
        <f>LN(Table1[[#This Row],[NV]])</f>
        <v>22.778126009452997</v>
      </c>
      <c r="E1841" s="5">
        <v>172169</v>
      </c>
      <c r="F1841" s="5">
        <f t="shared" si="169"/>
        <v>29642164561</v>
      </c>
      <c r="G1841" s="8">
        <f t="shared" si="170"/>
        <v>29516593050.799999</v>
      </c>
      <c r="H1841" s="5">
        <f t="shared" si="171"/>
        <v>2075709.3782045543</v>
      </c>
      <c r="I1841" s="5">
        <f t="shared" si="172"/>
        <v>2061509.6384438567</v>
      </c>
      <c r="J1841" s="5">
        <f>Table1[[#This Row],[DAA 
(n)]]^1.5</f>
        <v>71438517.833888516</v>
      </c>
      <c r="K1841" s="5">
        <f t="shared" si="173"/>
        <v>70970496.796033189</v>
      </c>
      <c r="L1841" s="7">
        <f>LN(Table1[[#This Row],[NV]]/Table1[[#This Row],[NV_MA-1]])</f>
        <v>-1.3300924090069948</v>
      </c>
      <c r="M1841" s="7">
        <f>LN(Table1[[#This Row],[NV]]/Table1[[#This Row],[NV_MA-2]])</f>
        <v>8.2391769028830488</v>
      </c>
      <c r="N1841" s="4">
        <f>LN(Table1[[#This Row],[NV]]/Table1[[#This Row],[NV_MA-3]])</f>
        <v>4.7003511988913207</v>
      </c>
      <c r="O1841" s="7">
        <f>LN(Table1[[#This Row],[NV]]/Table1[[#This Row],[Metcalfe
NV ~ n^2]])</f>
        <v>-1.3343376536286784</v>
      </c>
      <c r="P1841" s="7">
        <f>Table1[[#This Row],[NV_MA-1]]*$M$3</f>
        <v>29516593050.799999</v>
      </c>
    </row>
    <row r="1842" spans="1:16" x14ac:dyDescent="0.2">
      <c r="A1842" s="2">
        <v>41851</v>
      </c>
      <c r="B1842" s="3">
        <v>7617327673.21873</v>
      </c>
      <c r="C1842" s="3">
        <f t="shared" si="168"/>
        <v>8042460611.2663631</v>
      </c>
      <c r="D1842" s="4">
        <f>LN(Table1[[#This Row],[NV]])</f>
        <v>22.75369144608301</v>
      </c>
      <c r="E1842" s="5">
        <v>177455</v>
      </c>
      <c r="F1842" s="5">
        <f t="shared" si="169"/>
        <v>31490277025</v>
      </c>
      <c r="G1842" s="8">
        <f t="shared" si="170"/>
        <v>29604756185.299999</v>
      </c>
      <c r="H1842" s="5">
        <f t="shared" si="171"/>
        <v>2144804.9481415772</v>
      </c>
      <c r="I1842" s="5">
        <f t="shared" si="172"/>
        <v>2064786.4869638856</v>
      </c>
      <c r="J1842" s="5">
        <f>Table1[[#This Row],[DAA 
(n)]]^1.5</f>
        <v>74753642.783956334</v>
      </c>
      <c r="K1842" s="5">
        <f t="shared" si="173"/>
        <v>71128139.24038735</v>
      </c>
      <c r="L1842" s="7">
        <f>LN(Table1[[#This Row],[NV]]/Table1[[#This Row],[NV_MA-1]])</f>
        <v>-1.3575094212212651</v>
      </c>
      <c r="M1842" s="7">
        <f>LN(Table1[[#This Row],[NV]]/Table1[[#This Row],[NV_MA-2]])</f>
        <v>8.2131540631948887</v>
      </c>
      <c r="N1842" s="4">
        <f>LN(Table1[[#This Row],[NV]]/Table1[[#This Row],[NV_MA-3]])</f>
        <v>4.6736978596987999</v>
      </c>
      <c r="O1842" s="7">
        <f>LN(Table1[[#This Row],[NV]]/Table1[[#This Row],[Metcalfe
NV ~ n^2]])</f>
        <v>-1.4192532231748551</v>
      </c>
      <c r="P1842" s="7">
        <f>Table1[[#This Row],[NV_MA-1]]*$M$3</f>
        <v>29604756185.299999</v>
      </c>
    </row>
    <row r="1843" spans="1:16" x14ac:dyDescent="0.2">
      <c r="A1843" s="2">
        <v>41850</v>
      </c>
      <c r="B1843" s="3">
        <v>7373457707.7871199</v>
      </c>
      <c r="C1843" s="3">
        <f t="shared" si="168"/>
        <v>8066523181.8354092</v>
      </c>
      <c r="D1843" s="4">
        <f>LN(Table1[[#This Row],[NV]])</f>
        <v>22.721152592934896</v>
      </c>
      <c r="E1843" s="5">
        <v>180476</v>
      </c>
      <c r="F1843" s="5">
        <f t="shared" si="169"/>
        <v>32571586576</v>
      </c>
      <c r="G1843" s="8">
        <f t="shared" si="170"/>
        <v>29703511225.299999</v>
      </c>
      <c r="H1843" s="5">
        <f t="shared" si="171"/>
        <v>2184364.7511745668</v>
      </c>
      <c r="I1843" s="5">
        <f t="shared" si="172"/>
        <v>2068352.1674818012</v>
      </c>
      <c r="J1843" s="5">
        <f>Table1[[#This Row],[DAA 
(n)]]^1.5</f>
        <v>76670657.091811791</v>
      </c>
      <c r="K1843" s="5">
        <f t="shared" si="173"/>
        <v>71301971.832549945</v>
      </c>
      <c r="L1843" s="7">
        <f>LN(Table1[[#This Row],[NV]]/Table1[[#This Row],[NV_MA-1]])</f>
        <v>-1.3933785059064454</v>
      </c>
      <c r="M1843" s="7">
        <f>LN(Table1[[#This Row],[NV]]/Table1[[#This Row],[NV_MA-2]])</f>
        <v>8.178889799069486</v>
      </c>
      <c r="N1843" s="4">
        <f>LN(Table1[[#This Row],[NV]]/Table1[[#This Row],[NV_MA-3]])</f>
        <v>4.6387180524972935</v>
      </c>
      <c r="O1843" s="7">
        <f>LN(Table1[[#This Row],[NV]]/Table1[[#This Row],[Metcalfe
NV ~ n^2]])</f>
        <v>-1.4855535749164195</v>
      </c>
      <c r="P1843" s="7">
        <f>Table1[[#This Row],[NV_MA-1]]*$M$3</f>
        <v>29703511225.299999</v>
      </c>
    </row>
    <row r="1844" spans="1:16" x14ac:dyDescent="0.2">
      <c r="A1844" s="2">
        <v>41849</v>
      </c>
      <c r="B1844" s="3">
        <v>7641532873.2320805</v>
      </c>
      <c r="C1844" s="3">
        <f t="shared" si="168"/>
        <v>8096910057.3419256</v>
      </c>
      <c r="D1844" s="4">
        <f>LN(Table1[[#This Row],[NV]])</f>
        <v>22.75686405785736</v>
      </c>
      <c r="E1844" s="5">
        <v>170530</v>
      </c>
      <c r="F1844" s="5">
        <f t="shared" si="169"/>
        <v>29080480900</v>
      </c>
      <c r="G1844" s="8">
        <f t="shared" si="170"/>
        <v>29717052792.900002</v>
      </c>
      <c r="H1844" s="5">
        <f t="shared" si="171"/>
        <v>2054318.0405142359</v>
      </c>
      <c r="I1844" s="5">
        <f t="shared" si="172"/>
        <v>2068842.3489028702</v>
      </c>
      <c r="J1844" s="5">
        <f>Table1[[#This Row],[DAA 
(n)]]^1.5</f>
        <v>70420837.88110587</v>
      </c>
      <c r="K1844" s="5">
        <f t="shared" si="173"/>
        <v>71325841.499511048</v>
      </c>
      <c r="L1844" s="7">
        <f>LN(Table1[[#This Row],[NV]]/Table1[[#This Row],[NV_MA-1]])</f>
        <v>-1.358122828237375</v>
      </c>
      <c r="M1844" s="7">
        <f>LN(Table1[[#This Row],[NV]]/Table1[[#This Row],[NV_MA-2]])</f>
        <v>8.2143643007931324</v>
      </c>
      <c r="N1844" s="4">
        <f>LN(Table1[[#This Row],[NV]]/Table1[[#This Row],[NV_MA-3]])</f>
        <v>4.674094804762718</v>
      </c>
      <c r="O1844" s="7">
        <f>LN(Table1[[#This Row],[NV]]/Table1[[#This Row],[Metcalfe
NV ~ n^2]])</f>
        <v>-1.3364689687565605</v>
      </c>
      <c r="P1844" s="7">
        <f>Table1[[#This Row],[NV_MA-1]]*$M$3</f>
        <v>29717052792.900002</v>
      </c>
    </row>
    <row r="1845" spans="1:16" x14ac:dyDescent="0.2">
      <c r="A1845" s="2">
        <v>41848</v>
      </c>
      <c r="B1845" s="3">
        <v>7680407552.46803</v>
      </c>
      <c r="C1845" s="3">
        <f t="shared" si="168"/>
        <v>8101824791.7177296</v>
      </c>
      <c r="D1845" s="4">
        <f>LN(Table1[[#This Row],[NV]])</f>
        <v>22.76193844942561</v>
      </c>
      <c r="E1845" s="5">
        <v>174637</v>
      </c>
      <c r="F1845" s="5">
        <f t="shared" si="169"/>
        <v>30498081769</v>
      </c>
      <c r="G1845" s="8">
        <f t="shared" si="170"/>
        <v>29778477512.900002</v>
      </c>
      <c r="H1845" s="5">
        <f t="shared" si="171"/>
        <v>2107949.7635271228</v>
      </c>
      <c r="I1845" s="5">
        <f t="shared" si="172"/>
        <v>2071158.6955615652</v>
      </c>
      <c r="J1845" s="5">
        <f>Table1[[#This Row],[DAA 
(n)]]^1.5</f>
        <v>72980089.790934429</v>
      </c>
      <c r="K1845" s="5">
        <f t="shared" si="173"/>
        <v>71436539.244467586</v>
      </c>
      <c r="L1845" s="7">
        <f>LN(Table1[[#This Row],[NV]]/Table1[[#This Row],[NV_MA-1]])</f>
        <v>-1.3551132889868878</v>
      </c>
      <c r="M1845" s="7">
        <f>LN(Table1[[#This Row],[NV]]/Table1[[#This Row],[NV_MA-2]])</f>
        <v>8.2183196844792494</v>
      </c>
      <c r="N1845" s="4">
        <f>LN(Table1[[#This Row],[NV]]/Table1[[#This Row],[NV_MA-3]])</f>
        <v>4.6776183988930864</v>
      </c>
      <c r="O1845" s="7">
        <f>LN(Table1[[#This Row],[NV]]/Table1[[#This Row],[Metcalfe
NV ~ n^2]])</f>
        <v>-1.3789911763366576</v>
      </c>
      <c r="P1845" s="7">
        <f>Table1[[#This Row],[NV_MA-1]]*$M$3</f>
        <v>29778477512.900002</v>
      </c>
    </row>
    <row r="1846" spans="1:16" x14ac:dyDescent="0.2">
      <c r="A1846" s="2">
        <v>41847</v>
      </c>
      <c r="B1846" s="3">
        <v>7739280752.9654703</v>
      </c>
      <c r="C1846" s="3">
        <f t="shared" si="168"/>
        <v>8102578699.8976965</v>
      </c>
      <c r="D1846" s="4">
        <f>LN(Table1[[#This Row],[NV]])</f>
        <v>22.769574594256706</v>
      </c>
      <c r="E1846" s="5">
        <v>182563</v>
      </c>
      <c r="F1846" s="5">
        <f t="shared" si="169"/>
        <v>33329248969</v>
      </c>
      <c r="G1846" s="8">
        <f t="shared" si="170"/>
        <v>29457603781.966667</v>
      </c>
      <c r="H1846" s="5">
        <f t="shared" si="171"/>
        <v>2211723.4697070527</v>
      </c>
      <c r="I1846" s="5">
        <f t="shared" si="172"/>
        <v>2058108.2360958501</v>
      </c>
      <c r="J1846" s="5">
        <f>Table1[[#This Row],[DAA 
(n)]]^1.5</f>
        <v>78004408.077541098</v>
      </c>
      <c r="K1846" s="5">
        <f t="shared" si="173"/>
        <v>70834285.417245239</v>
      </c>
      <c r="L1846" s="7">
        <f>LN(Table1[[#This Row],[NV]]/Table1[[#This Row],[NV_MA-1]])</f>
        <v>-1.3366433123972892</v>
      </c>
      <c r="M1846" s="7">
        <f>LN(Table1[[#This Row],[NV]]/Table1[[#This Row],[NV_MA-2]])</f>
        <v>8.2322768074084056</v>
      </c>
      <c r="N1846" s="4">
        <f>LN(Table1[[#This Row],[NV]]/Table1[[#This Row],[NV_MA-3]])</f>
        <v>4.6937208955017651</v>
      </c>
      <c r="O1846" s="7">
        <f>LN(Table1[[#This Row],[NV]]/Table1[[#This Row],[Metcalfe
NV ~ n^2]])</f>
        <v>-1.4601266015721575</v>
      </c>
      <c r="P1846" s="7">
        <f>Table1[[#This Row],[NV_MA-1]]*$M$3</f>
        <v>29457603781.966667</v>
      </c>
    </row>
    <row r="1847" spans="1:16" x14ac:dyDescent="0.2">
      <c r="A1847" s="2">
        <v>41846</v>
      </c>
      <c r="B1847" s="3">
        <v>7777738579.5254898</v>
      </c>
      <c r="C1847" s="3">
        <f t="shared" si="168"/>
        <v>8103978111.9098721</v>
      </c>
      <c r="D1847" s="4">
        <f>LN(Table1[[#This Row],[NV]])</f>
        <v>22.774531461871558</v>
      </c>
      <c r="E1847" s="5">
        <v>140817</v>
      </c>
      <c r="F1847" s="5">
        <f t="shared" si="169"/>
        <v>19829427489</v>
      </c>
      <c r="G1847" s="8">
        <f t="shared" si="170"/>
        <v>29271558713.966667</v>
      </c>
      <c r="H1847" s="5">
        <f t="shared" si="171"/>
        <v>1669416.0154105392</v>
      </c>
      <c r="I1847" s="5">
        <f t="shared" si="172"/>
        <v>2051143.8118578286</v>
      </c>
      <c r="J1847" s="5">
        <f>Table1[[#This Row],[DAA 
(n)]]^1.5</f>
        <v>52842411.855615698</v>
      </c>
      <c r="K1847" s="5">
        <f t="shared" si="173"/>
        <v>70500354.472490042</v>
      </c>
      <c r="L1847" s="7">
        <f>LN(Table1[[#This Row],[NV]]/Table1[[#This Row],[NV_MA-1]])</f>
        <v>-1.3253507273148659</v>
      </c>
      <c r="M1847" s="7">
        <f>LN(Table1[[#This Row],[NV]]/Table1[[#This Row],[NV_MA-2]])</f>
        <v>8.2406233093532801</v>
      </c>
      <c r="N1847" s="4">
        <f>LN(Table1[[#This Row],[NV]]/Table1[[#This Row],[NV_MA-3]])</f>
        <v>4.7034031661231177</v>
      </c>
      <c r="O1847" s="7">
        <f>LN(Table1[[#This Row],[NV]]/Table1[[#This Row],[Metcalfe
NV ~ n^2]])</f>
        <v>-0.93590144623668348</v>
      </c>
      <c r="P1847" s="7">
        <f>Table1[[#This Row],[NV_MA-1]]*$M$3</f>
        <v>29271558713.966667</v>
      </c>
    </row>
    <row r="1848" spans="1:16" x14ac:dyDescent="0.2">
      <c r="A1848" s="2">
        <v>41845</v>
      </c>
      <c r="B1848" s="3">
        <v>7862947124.0922298</v>
      </c>
      <c r="C1848" s="3">
        <f t="shared" si="168"/>
        <v>8095411497.8756704</v>
      </c>
      <c r="D1848" s="4">
        <f>LN(Table1[[#This Row],[NV]])</f>
        <v>22.785427325285109</v>
      </c>
      <c r="E1848" s="5">
        <v>177347</v>
      </c>
      <c r="F1848" s="5">
        <f t="shared" si="169"/>
        <v>31451958409</v>
      </c>
      <c r="G1848" s="8">
        <f t="shared" si="170"/>
        <v>29452917436.200001</v>
      </c>
      <c r="H1848" s="5">
        <f t="shared" si="171"/>
        <v>2143391.6420007767</v>
      </c>
      <c r="I1848" s="5">
        <f t="shared" si="172"/>
        <v>2058958.1998349538</v>
      </c>
      <c r="J1848" s="5">
        <f>Table1[[#This Row],[DAA 
(n)]]^1.5</f>
        <v>74685410.007316142</v>
      </c>
      <c r="K1848" s="5">
        <f t="shared" si="173"/>
        <v>70851627.524501905</v>
      </c>
      <c r="L1848" s="7">
        <f>LN(Table1[[#This Row],[NV]]/Table1[[#This Row],[NV_MA-1]])</f>
        <v>-1.3206314808999162</v>
      </c>
      <c r="M1848" s="7">
        <f>LN(Table1[[#This Row],[NV]]/Table1[[#This Row],[NV_MA-2]])</f>
        <v>8.2477166406784619</v>
      </c>
      <c r="N1848" s="4">
        <f>LN(Table1[[#This Row],[NV]]/Table1[[#This Row],[NV_MA-3]])</f>
        <v>4.7093288300365259</v>
      </c>
      <c r="O1848" s="7">
        <f>LN(Table1[[#This Row],[NV]]/Table1[[#This Row],[Metcalfe
NV ~ n^2]])</f>
        <v>-1.3862997634254588</v>
      </c>
      <c r="P1848" s="7">
        <f>Table1[[#This Row],[NV_MA-1]]*$M$3</f>
        <v>29452917436.200001</v>
      </c>
    </row>
    <row r="1849" spans="1:16" x14ac:dyDescent="0.2">
      <c r="A1849" s="2">
        <v>41844</v>
      </c>
      <c r="B1849" s="3">
        <v>7878851983.4369402</v>
      </c>
      <c r="C1849" s="3">
        <f t="shared" si="168"/>
        <v>8075933232.5789356</v>
      </c>
      <c r="D1849" s="4">
        <f>LN(Table1[[#This Row],[NV]])</f>
        <v>22.787448042821662</v>
      </c>
      <c r="E1849" s="5">
        <v>176149</v>
      </c>
      <c r="F1849" s="5">
        <f t="shared" si="169"/>
        <v>31028470201</v>
      </c>
      <c r="G1849" s="8">
        <f t="shared" si="170"/>
        <v>29414530985.900002</v>
      </c>
      <c r="H1849" s="5">
        <f t="shared" si="171"/>
        <v>2127718.8329326315</v>
      </c>
      <c r="I1849" s="5">
        <f t="shared" si="172"/>
        <v>2057529.80281577</v>
      </c>
      <c r="J1849" s="5">
        <f>Table1[[#This Row],[DAA 
(n)]]^1.5</f>
        <v>73929926.264239788</v>
      </c>
      <c r="K1849" s="5">
        <f t="shared" si="173"/>
        <v>70782945.789465442</v>
      </c>
      <c r="L1849" s="7">
        <f>LN(Table1[[#This Row],[NV]]/Table1[[#This Row],[NV_MA-1]])</f>
        <v>-1.3173065975885692</v>
      </c>
      <c r="M1849" s="7">
        <f>LN(Table1[[#This Row],[NV]]/Table1[[#This Row],[NV_MA-2]])</f>
        <v>8.2504313464280692</v>
      </c>
      <c r="N1849" s="4">
        <f>LN(Table1[[#This Row],[NV]]/Table1[[#This Row],[NV_MA-3]])</f>
        <v>4.7123193918535096</v>
      </c>
      <c r="O1849" s="7">
        <f>LN(Table1[[#This Row],[NV]]/Table1[[#This Row],[Metcalfe
NV ~ n^2]])</f>
        <v>-1.3707229707251831</v>
      </c>
      <c r="P1849" s="7">
        <f>Table1[[#This Row],[NV_MA-1]]*$M$3</f>
        <v>29414530985.900002</v>
      </c>
    </row>
    <row r="1850" spans="1:16" x14ac:dyDescent="0.2">
      <c r="A1850" s="2">
        <v>41843</v>
      </c>
      <c r="B1850" s="3">
        <v>8090895378.9821501</v>
      </c>
      <c r="C1850" s="3">
        <f t="shared" si="168"/>
        <v>8063488382.0375233</v>
      </c>
      <c r="D1850" s="4">
        <f>LN(Table1[[#This Row],[NV]])</f>
        <v>22.814005239146201</v>
      </c>
      <c r="E1850" s="5">
        <v>174755</v>
      </c>
      <c r="F1850" s="5">
        <f t="shared" si="169"/>
        <v>30539310025</v>
      </c>
      <c r="G1850" s="8">
        <f t="shared" si="170"/>
        <v>29394559099.200001</v>
      </c>
      <c r="H1850" s="5">
        <f t="shared" si="171"/>
        <v>2109492.1182316164</v>
      </c>
      <c r="I1850" s="5">
        <f t="shared" si="172"/>
        <v>2056785.0081551534</v>
      </c>
      <c r="J1850" s="5">
        <f>Table1[[#This Row],[DAA 
(n)]]^1.5</f>
        <v>73054069.862115607</v>
      </c>
      <c r="K1850" s="5">
        <f t="shared" si="173"/>
        <v>70747169.459939629</v>
      </c>
      <c r="L1850" s="7">
        <f>LN(Table1[[#This Row],[NV]]/Table1[[#This Row],[NV_MA-1]])</f>
        <v>-1.2900701903652088</v>
      </c>
      <c r="M1850" s="7">
        <f>LN(Table1[[#This Row],[NV]]/Table1[[#This Row],[NV_MA-2]])</f>
        <v>8.2773505931561235</v>
      </c>
      <c r="N1850" s="4">
        <f>LN(Table1[[#This Row],[NV]]/Table1[[#This Row],[NV_MA-3]])</f>
        <v>4.7393821530922686</v>
      </c>
      <c r="O1850" s="7">
        <f>LN(Table1[[#This Row],[NV]]/Table1[[#This Row],[Metcalfe
NV ~ n^2]])</f>
        <v>-1.3282753048338449</v>
      </c>
      <c r="P1850" s="7">
        <f>Table1[[#This Row],[NV_MA-1]]*$M$3</f>
        <v>29394559099.200001</v>
      </c>
    </row>
    <row r="1851" spans="1:16" x14ac:dyDescent="0.2">
      <c r="A1851" s="2">
        <v>41842</v>
      </c>
      <c r="B1851" s="3">
        <v>8089291599.24512</v>
      </c>
      <c r="C1851" s="3">
        <f t="shared" si="168"/>
        <v>8048014972.4288445</v>
      </c>
      <c r="D1851" s="4">
        <f>LN(Table1[[#This Row],[NV]])</f>
        <v>22.813806999194533</v>
      </c>
      <c r="E1851" s="5">
        <v>169127</v>
      </c>
      <c r="F1851" s="5">
        <f t="shared" si="169"/>
        <v>28603942129</v>
      </c>
      <c r="G1851" s="8">
        <f t="shared" si="170"/>
        <v>29261672181.700001</v>
      </c>
      <c r="H1851" s="5">
        <f t="shared" si="171"/>
        <v>2036019.3547341926</v>
      </c>
      <c r="I1851" s="5">
        <f t="shared" si="172"/>
        <v>2051655.1150674694</v>
      </c>
      <c r="J1851" s="5">
        <f>Table1[[#This Row],[DAA 
(n)]]^1.5</f>
        <v>69553568.711112112</v>
      </c>
      <c r="K1851" s="5">
        <f t="shared" si="173"/>
        <v>70504638.254363462</v>
      </c>
      <c r="L1851" s="7">
        <f>LN(Table1[[#This Row],[NV]]/Table1[[#This Row],[NV_MA-1]])</f>
        <v>-1.2857373807778976</v>
      </c>
      <c r="M1851" s="7">
        <f>LN(Table1[[#This Row],[NV]]/Table1[[#This Row],[NV_MA-2]])</f>
        <v>8.2796496006267191</v>
      </c>
      <c r="N1851" s="4">
        <f>LN(Table1[[#This Row],[NV]]/Table1[[#This Row],[NV_MA-3]])</f>
        <v>4.742617942734122</v>
      </c>
      <c r="O1851" s="7">
        <f>LN(Table1[[#This Row],[NV]]/Table1[[#This Row],[Metcalfe
NV ~ n^2]])</f>
        <v>-1.2630033827574059</v>
      </c>
      <c r="P1851" s="7">
        <f>Table1[[#This Row],[NV_MA-1]]*$M$3</f>
        <v>29261672181.700001</v>
      </c>
    </row>
    <row r="1852" spans="1:16" x14ac:dyDescent="0.2">
      <c r="A1852" s="2">
        <v>41841</v>
      </c>
      <c r="B1852" s="3">
        <v>8106428368.5039997</v>
      </c>
      <c r="C1852" s="3">
        <f t="shared" si="168"/>
        <v>8036854717.4358368</v>
      </c>
      <c r="D1852" s="4">
        <f>LN(Table1[[#This Row],[NV]])</f>
        <v>22.81592320961165</v>
      </c>
      <c r="E1852" s="5">
        <v>161778</v>
      </c>
      <c r="F1852" s="5">
        <f t="shared" si="169"/>
        <v>26172121284</v>
      </c>
      <c r="G1852" s="8">
        <f t="shared" si="170"/>
        <v>29454548074.599998</v>
      </c>
      <c r="H1852" s="5">
        <f t="shared" si="171"/>
        <v>1940362.1456250383</v>
      </c>
      <c r="I1852" s="5">
        <f t="shared" si="172"/>
        <v>2058773.0108757594</v>
      </c>
      <c r="J1852" s="5">
        <f>Table1[[#This Row],[DAA 
(n)]]^1.5</f>
        <v>65069758.237471133</v>
      </c>
      <c r="K1852" s="5">
        <f t="shared" si="173"/>
        <v>70848166.959228769</v>
      </c>
      <c r="L1852" s="7">
        <f>LN(Table1[[#This Row],[NV]]/Table1[[#This Row],[NV_MA-1]])</f>
        <v>-1.2901909592811844</v>
      </c>
      <c r="M1852" s="7">
        <f>LN(Table1[[#This Row],[NV]]/Table1[[#This Row],[NV_MA-2]])</f>
        <v>8.2783024720898606</v>
      </c>
      <c r="N1852" s="4">
        <f>LN(Table1[[#This Row],[NV]]/Table1[[#This Row],[NV_MA-3]])</f>
        <v>4.7398735579804683</v>
      </c>
      <c r="O1852" s="7">
        <f>LN(Table1[[#This Row],[NV]]/Table1[[#This Row],[Metcalfe
NV ~ n^2]])</f>
        <v>-1.1720373984443075</v>
      </c>
      <c r="P1852" s="7">
        <f>Table1[[#This Row],[NV_MA-1]]*$M$3</f>
        <v>29454548074.599998</v>
      </c>
    </row>
    <row r="1853" spans="1:16" x14ac:dyDescent="0.2">
      <c r="A1853" s="2">
        <v>41840</v>
      </c>
      <c r="B1853" s="3">
        <v>8155455986.2177401</v>
      </c>
      <c r="C1853" s="3">
        <f t="shared" si="168"/>
        <v>8022072768.3258524</v>
      </c>
      <c r="D1853" s="4">
        <f>LN(Table1[[#This Row],[NV]])</f>
        <v>22.821952986381742</v>
      </c>
      <c r="E1853" s="5">
        <v>190961</v>
      </c>
      <c r="F1853" s="5">
        <f t="shared" si="169"/>
        <v>36466103521</v>
      </c>
      <c r="G1853" s="8">
        <f t="shared" si="170"/>
        <v>29358318499.299999</v>
      </c>
      <c r="H1853" s="5">
        <f t="shared" si="171"/>
        <v>2322052.2459048671</v>
      </c>
      <c r="I1853" s="5">
        <f t="shared" si="172"/>
        <v>2054804.410285397</v>
      </c>
      <c r="J1853" s="5">
        <f>Table1[[#This Row],[DAA 
(n)]]^1.5</f>
        <v>83448209.054920405</v>
      </c>
      <c r="K1853" s="5">
        <f t="shared" si="173"/>
        <v>70666135.367090598</v>
      </c>
      <c r="L1853" s="7">
        <f>LN(Table1[[#This Row],[NV]]/Table1[[#This Row],[NV_MA-1]])</f>
        <v>-1.2808887808486829</v>
      </c>
      <c r="M1853" s="7">
        <f>LN(Table1[[#This Row],[NV]]/Table1[[#This Row],[NV_MA-2]])</f>
        <v>8.2862617624756254</v>
      </c>
      <c r="N1853" s="4">
        <f>LN(Table1[[#This Row],[NV]]/Table1[[#This Row],[NV_MA-3]])</f>
        <v>4.7484759608320566</v>
      </c>
      <c r="O1853" s="7">
        <f>LN(Table1[[#This Row],[NV]]/Table1[[#This Row],[Metcalfe
NV ~ n^2]])</f>
        <v>-1.4976960090138283</v>
      </c>
      <c r="P1853" s="7">
        <f>Table1[[#This Row],[NV_MA-1]]*$M$3</f>
        <v>29358318499.299999</v>
      </c>
    </row>
    <row r="1854" spans="1:16" x14ac:dyDescent="0.2">
      <c r="A1854" s="2">
        <v>41839</v>
      </c>
      <c r="B1854" s="3">
        <v>8204209766.04914</v>
      </c>
      <c r="C1854" s="3">
        <f t="shared" si="168"/>
        <v>8005033631.7220106</v>
      </c>
      <c r="D1854" s="4">
        <f>LN(Table1[[#This Row],[NV]])</f>
        <v>22.827913245582614</v>
      </c>
      <c r="E1854" s="5">
        <v>148917</v>
      </c>
      <c r="F1854" s="5">
        <f t="shared" si="169"/>
        <v>22176272889</v>
      </c>
      <c r="G1854" s="8">
        <f t="shared" si="170"/>
        <v>28945724435.799999</v>
      </c>
      <c r="H1854" s="5">
        <f t="shared" si="171"/>
        <v>1773771.8880444064</v>
      </c>
      <c r="I1854" s="5">
        <f t="shared" si="172"/>
        <v>2039238.5066336275</v>
      </c>
      <c r="J1854" s="5">
        <f>Table1[[#This Row],[DAA 
(n)]]^1.5</f>
        <v>57466721.063683592</v>
      </c>
      <c r="K1854" s="5">
        <f t="shared" si="173"/>
        <v>69922664.164415017</v>
      </c>
      <c r="L1854" s="7">
        <f>LN(Table1[[#This Row],[NV]]/Table1[[#This Row],[NV_MA-1]])</f>
        <v>-1.2607750965933171</v>
      </c>
      <c r="M1854" s="7">
        <f>LN(Table1[[#This Row],[NV]]/Table1[[#This Row],[NV_MA-2]])</f>
        <v>8.2998262305108792</v>
      </c>
      <c r="N1854" s="4">
        <f>LN(Table1[[#This Row],[NV]]/Table1[[#This Row],[NV_MA-3]])</f>
        <v>4.7650128539589884</v>
      </c>
      <c r="O1854" s="7">
        <f>LN(Table1[[#This Row],[NV]]/Table1[[#This Row],[Metcalfe
NV ~ n^2]])</f>
        <v>-0.99437551989622719</v>
      </c>
      <c r="P1854" s="7">
        <f>Table1[[#This Row],[NV_MA-1]]*$M$3</f>
        <v>28945724435.799999</v>
      </c>
    </row>
    <row r="1855" spans="1:16" x14ac:dyDescent="0.2">
      <c r="A1855" s="2">
        <v>41838</v>
      </c>
      <c r="B1855" s="3">
        <v>8221979325.36726</v>
      </c>
      <c r="C1855" s="3">
        <f t="shared" si="168"/>
        <v>7988094824.1954679</v>
      </c>
      <c r="D1855" s="4">
        <f>LN(Table1[[#This Row],[NV]])</f>
        <v>22.830076810868615</v>
      </c>
      <c r="E1855" s="5">
        <v>168626</v>
      </c>
      <c r="F1855" s="5">
        <f t="shared" si="169"/>
        <v>28434727876</v>
      </c>
      <c r="G1855" s="8">
        <f t="shared" si="170"/>
        <v>29042920140.333332</v>
      </c>
      <c r="H1855" s="5">
        <f t="shared" si="171"/>
        <v>2029487.8565161922</v>
      </c>
      <c r="I1855" s="5">
        <f t="shared" si="172"/>
        <v>2043331.7390253914</v>
      </c>
      <c r="J1855" s="5">
        <f>Table1[[#This Row],[DAA 
(n)]]^1.5</f>
        <v>69244742.925498545</v>
      </c>
      <c r="K1855" s="5">
        <f t="shared" si="173"/>
        <v>70108619.762323633</v>
      </c>
      <c r="L1855" s="7">
        <f>LN(Table1[[#This Row],[NV]]/Table1[[#This Row],[NV_MA-1]])</f>
        <v>-1.2619637667755985</v>
      </c>
      <c r="M1855" s="7">
        <f>LN(Table1[[#This Row],[NV]]/Table1[[#This Row],[NV_MA-2]])</f>
        <v>8.2999845718732193</v>
      </c>
      <c r="N1855" s="4">
        <f>LN(Table1[[#This Row],[NV]]/Table1[[#This Row],[NV_MA-3]])</f>
        <v>4.7645205026240287</v>
      </c>
      <c r="O1855" s="7">
        <f>LN(Table1[[#This Row],[NV]]/Table1[[#This Row],[Metcalfe
NV ~ n^2]])</f>
        <v>-1.2408002367538393</v>
      </c>
      <c r="P1855" s="7">
        <f>Table1[[#This Row],[NV_MA-1]]*$M$3</f>
        <v>29042920140.333332</v>
      </c>
    </row>
    <row r="1856" spans="1:16" x14ac:dyDescent="0.2">
      <c r="A1856" s="2">
        <v>41837</v>
      </c>
      <c r="B1856" s="3">
        <v>8134685025.0766497</v>
      </c>
      <c r="C1856" s="3">
        <f t="shared" si="168"/>
        <v>7975594025.4659939</v>
      </c>
      <c r="D1856" s="4">
        <f>LN(Table1[[#This Row],[NV]])</f>
        <v>22.819402858376947</v>
      </c>
      <c r="E1856" s="5">
        <v>173954</v>
      </c>
      <c r="F1856" s="5">
        <f t="shared" si="169"/>
        <v>30259994116</v>
      </c>
      <c r="G1856" s="8">
        <f t="shared" si="170"/>
        <v>29006483031.433334</v>
      </c>
      <c r="H1856" s="5">
        <f t="shared" si="171"/>
        <v>2099023.9734006184</v>
      </c>
      <c r="I1856" s="5">
        <f t="shared" si="172"/>
        <v>2041910.6384057002</v>
      </c>
      <c r="J1856" s="5">
        <f>Table1[[#This Row],[DAA 
(n)]]^1.5</f>
        <v>72552374.299223736</v>
      </c>
      <c r="K1856" s="5">
        <f t="shared" si="173"/>
        <v>70041745.523184717</v>
      </c>
      <c r="L1856" s="7">
        <f>LN(Table1[[#This Row],[NV]]/Table1[[#This Row],[NV_MA-1]])</f>
        <v>-1.2713823363797785</v>
      </c>
      <c r="M1856" s="7">
        <f>LN(Table1[[#This Row],[NV]]/Table1[[#This Row],[NV_MA-2]])</f>
        <v>8.2900063434271374</v>
      </c>
      <c r="N1856" s="4">
        <f>LN(Table1[[#This Row],[NV]]/Table1[[#This Row],[NV_MA-3]])</f>
        <v>4.7548008715011001</v>
      </c>
      <c r="O1856" s="7">
        <f>LN(Table1[[#This Row],[NV]]/Table1[[#This Row],[Metcalfe
NV ~ n^2]])</f>
        <v>-1.3136894924815385</v>
      </c>
      <c r="P1856" s="7">
        <f>Table1[[#This Row],[NV_MA-1]]*$M$3</f>
        <v>29006483031.433334</v>
      </c>
    </row>
    <row r="1857" spans="1:16" x14ac:dyDescent="0.2">
      <c r="A1857" s="2">
        <v>41836</v>
      </c>
      <c r="B1857" s="3">
        <v>8028993953.2511997</v>
      </c>
      <c r="C1857" s="3">
        <f t="shared" si="168"/>
        <v>7966547108.8646841</v>
      </c>
      <c r="D1857" s="4">
        <f>LN(Table1[[#This Row],[NV]])</f>
        <v>22.806325071035111</v>
      </c>
      <c r="E1857" s="5">
        <v>168305</v>
      </c>
      <c r="F1857" s="5">
        <f t="shared" si="169"/>
        <v>28326573025</v>
      </c>
      <c r="G1857" s="8">
        <f t="shared" si="170"/>
        <v>29127257810.099998</v>
      </c>
      <c r="H1857" s="5">
        <f t="shared" si="171"/>
        <v>2025303.7864752808</v>
      </c>
      <c r="I1857" s="5">
        <f t="shared" si="172"/>
        <v>2046328.0474506102</v>
      </c>
      <c r="J1857" s="5">
        <f>Table1[[#This Row],[DAA 
(n)]]^1.5</f>
        <v>69047113.429691061</v>
      </c>
      <c r="K1857" s="5">
        <f t="shared" si="173"/>
        <v>70255827.228273734</v>
      </c>
      <c r="L1857" s="7">
        <f>LN(Table1[[#This Row],[NV]]/Table1[[#This Row],[NV_MA-1]])</f>
        <v>-1.2886151961693619</v>
      </c>
      <c r="M1857" s="7">
        <f>LN(Table1[[#This Row],[NV]]/Table1[[#This Row],[NV_MA-2]])</f>
        <v>8.2747675223964787</v>
      </c>
      <c r="N1857" s="4">
        <f>LN(Table1[[#This Row],[NV]]/Table1[[#This Row],[NV_MA-3]])</f>
        <v>4.7386712584284671</v>
      </c>
      <c r="O1857" s="7">
        <f>LN(Table1[[#This Row],[NV]]/Table1[[#This Row],[Metcalfe
NV ~ n^2]])</f>
        <v>-1.2607411061465617</v>
      </c>
      <c r="P1857" s="7">
        <f>Table1[[#This Row],[NV_MA-1]]*$M$3</f>
        <v>29127257810.099998</v>
      </c>
    </row>
    <row r="1858" spans="1:16" x14ac:dyDescent="0.2">
      <c r="A1858" s="2">
        <v>41835</v>
      </c>
      <c r="B1858" s="3">
        <v>8099479060.3591099</v>
      </c>
      <c r="C1858" s="3">
        <f t="shared" si="168"/>
        <v>7952966064.1403637</v>
      </c>
      <c r="D1858" s="4">
        <f>LN(Table1[[#This Row],[NV]])</f>
        <v>22.815065583020687</v>
      </c>
      <c r="E1858" s="5">
        <v>176650</v>
      </c>
      <c r="F1858" s="5">
        <f t="shared" si="169"/>
        <v>31205222500</v>
      </c>
      <c r="G1858" s="8">
        <f t="shared" si="170"/>
        <v>29231023554.066666</v>
      </c>
      <c r="H1858" s="5">
        <f t="shared" si="171"/>
        <v>2134272.1665648748</v>
      </c>
      <c r="I1858" s="5">
        <f t="shared" si="172"/>
        <v>2050249.0425757885</v>
      </c>
      <c r="J1858" s="5">
        <f>Table1[[#This Row],[DAA 
(n)]]^1.5</f>
        <v>74245555.790397272</v>
      </c>
      <c r="K1858" s="5">
        <f t="shared" si="173"/>
        <v>70443033.513614118</v>
      </c>
      <c r="L1858" s="7">
        <f>LN(Table1[[#This Row],[NV]]/Table1[[#This Row],[NV_MA-1]])</f>
        <v>-1.2834308496806284</v>
      </c>
      <c r="M1858" s="7">
        <f>LN(Table1[[#This Row],[NV]]/Table1[[#This Row],[NV_MA-2]])</f>
        <v>8.2815937551013921</v>
      </c>
      <c r="N1858" s="4">
        <f>LN(Table1[[#This Row],[NV]]/Table1[[#This Row],[NV_MA-3]])</f>
        <v>4.7447506771425401</v>
      </c>
      <c r="O1858" s="7">
        <f>LN(Table1[[#This Row],[NV]]/Table1[[#This Row],[Metcalfe
NV ~ n^2]])</f>
        <v>-1.3487857225538948</v>
      </c>
      <c r="P1858" s="7">
        <f>Table1[[#This Row],[NV_MA-1]]*$M$3</f>
        <v>29231023554.066666</v>
      </c>
    </row>
    <row r="1859" spans="1:16" x14ac:dyDescent="0.2">
      <c r="A1859" s="2">
        <v>41834</v>
      </c>
      <c r="B1859" s="3">
        <v>8061371837.1895704</v>
      </c>
      <c r="C1859" s="3">
        <f t="shared" si="168"/>
        <v>7936580552.0376492</v>
      </c>
      <c r="D1859" s="4">
        <f>LN(Table1[[#This Row],[NV]])</f>
        <v>22.810349582107296</v>
      </c>
      <c r="E1859" s="5">
        <v>164790</v>
      </c>
      <c r="F1859" s="5">
        <f t="shared" si="169"/>
        <v>27155744100</v>
      </c>
      <c r="G1859" s="8">
        <f t="shared" si="170"/>
        <v>29239661934.866665</v>
      </c>
      <c r="H1859" s="5">
        <f t="shared" si="171"/>
        <v>1979527.8807606369</v>
      </c>
      <c r="I1859" s="5">
        <f t="shared" si="172"/>
        <v>2050568.2920462354</v>
      </c>
      <c r="J1859" s="5">
        <f>Table1[[#This Row],[DAA 
(n)]]^1.5</f>
        <v>66895403.954524323</v>
      </c>
      <c r="K1859" s="5">
        <f t="shared" si="173"/>
        <v>70458432.327480271</v>
      </c>
      <c r="L1859" s="7">
        <f>LN(Table1[[#This Row],[NV]]/Table1[[#This Row],[NV_MA-1]])</f>
        <v>-1.2884423279187889</v>
      </c>
      <c r="M1859" s="7">
        <f>LN(Table1[[#This Row],[NV]]/Table1[[#This Row],[NV_MA-2]])</f>
        <v>8.276722053777549</v>
      </c>
      <c r="N1859" s="4">
        <f>LN(Table1[[#This Row],[NV]]/Table1[[#This Row],[NV_MA-3]])</f>
        <v>4.7398161005906978</v>
      </c>
      <c r="O1859" s="7">
        <f>LN(Table1[[#This Row],[NV]]/Table1[[#This Row],[Metcalfe
NV ~ n^2]])</f>
        <v>-1.2145048479022551</v>
      </c>
      <c r="P1859" s="7">
        <f>Table1[[#This Row],[NV_MA-1]]*$M$3</f>
        <v>29239661934.866665</v>
      </c>
    </row>
    <row r="1860" spans="1:16" x14ac:dyDescent="0.2">
      <c r="A1860" s="2">
        <v>41833</v>
      </c>
      <c r="B1860" s="3">
        <v>8198267373.45679</v>
      </c>
      <c r="C1860" s="3">
        <f t="shared" si="168"/>
        <v>7915282748.1262121</v>
      </c>
      <c r="D1860" s="4">
        <f>LN(Table1[[#This Row],[NV]])</f>
        <v>22.827188672970586</v>
      </c>
      <c r="E1860" s="5">
        <v>185975</v>
      </c>
      <c r="F1860" s="5">
        <f t="shared" si="169"/>
        <v>34586700625</v>
      </c>
      <c r="G1860" s="8">
        <f t="shared" si="170"/>
        <v>29081074318.200001</v>
      </c>
      <c r="H1860" s="5">
        <f t="shared" si="171"/>
        <v>2256503.027332698</v>
      </c>
      <c r="I1860" s="5">
        <f t="shared" si="172"/>
        <v>2044029.5866472716</v>
      </c>
      <c r="J1860" s="5">
        <f>Table1[[#This Row],[DAA 
(n)]]^1.5</f>
        <v>80201381.838060379</v>
      </c>
      <c r="K1860" s="5">
        <f t="shared" si="173"/>
        <v>70158496.862795904</v>
      </c>
      <c r="L1860" s="7">
        <f>LN(Table1[[#This Row],[NV]]/Table1[[#This Row],[NV_MA-1]])</f>
        <v>-1.2661647595007002</v>
      </c>
      <c r="M1860" s="7">
        <f>LN(Table1[[#This Row],[NV]]/Table1[[#This Row],[NV_MA-2]])</f>
        <v>8.2967549678932588</v>
      </c>
      <c r="N1860" s="4">
        <f>LN(Table1[[#This Row],[NV]]/Table1[[#This Row],[NV_MA-3]])</f>
        <v>4.7609211915904215</v>
      </c>
      <c r="O1860" s="7">
        <f>LN(Table1[[#This Row],[NV]]/Table1[[#This Row],[Metcalfe
NV ~ n^2]])</f>
        <v>-1.4395463971484972</v>
      </c>
      <c r="P1860" s="7">
        <f>Table1[[#This Row],[NV_MA-1]]*$M$3</f>
        <v>29081074318.200001</v>
      </c>
    </row>
    <row r="1861" spans="1:16" x14ac:dyDescent="0.2">
      <c r="A1861" s="2">
        <v>41832</v>
      </c>
      <c r="B1861" s="3">
        <v>8287456960.0004196</v>
      </c>
      <c r="C1861" s="3">
        <f t="shared" si="168"/>
        <v>7898569143.1115656</v>
      </c>
      <c r="D1861" s="4">
        <f>LN(Table1[[#This Row],[NV]])</f>
        <v>22.83800899908146</v>
      </c>
      <c r="E1861" s="5">
        <v>156338</v>
      </c>
      <c r="F1861" s="5">
        <f t="shared" si="169"/>
        <v>24441570244</v>
      </c>
      <c r="G1861" s="8">
        <f t="shared" si="170"/>
        <v>28933999939.5</v>
      </c>
      <c r="H1861" s="5">
        <f t="shared" si="171"/>
        <v>1869767.3991693866</v>
      </c>
      <c r="I1861" s="5">
        <f t="shared" si="172"/>
        <v>2038673.1449717169</v>
      </c>
      <c r="J1861" s="5">
        <f>Table1[[#This Row],[DAA 
(n)]]^1.5</f>
        <v>61815420.477470353</v>
      </c>
      <c r="K1861" s="5">
        <f t="shared" si="173"/>
        <v>69898401.700408682</v>
      </c>
      <c r="L1861" s="7">
        <f>LN(Table1[[#This Row],[NV]]/Table1[[#This Row],[NV_MA-1]])</f>
        <v>-1.2502742099813862</v>
      </c>
      <c r="M1861" s="7">
        <f>LN(Table1[[#This Row],[NV]]/Table1[[#This Row],[NV_MA-2]])</f>
        <v>8.3101992640068563</v>
      </c>
      <c r="N1861" s="4">
        <f>LN(Table1[[#This Row],[NV]]/Table1[[#This Row],[NV_MA-3]])</f>
        <v>4.7754556576551668</v>
      </c>
      <c r="O1861" s="7">
        <f>LN(Table1[[#This Row],[NV]]/Table1[[#This Row],[Metcalfe
NV ~ n^2]])</f>
        <v>-1.0815422190406436</v>
      </c>
      <c r="P1861" s="7">
        <f>Table1[[#This Row],[NV_MA-1]]*$M$3</f>
        <v>28933999939.5</v>
      </c>
    </row>
    <row r="1862" spans="1:16" x14ac:dyDescent="0.2">
      <c r="A1862" s="2">
        <v>41831</v>
      </c>
      <c r="B1862" s="3">
        <v>8253353630.9800797</v>
      </c>
      <c r="C1862" s="3">
        <f t="shared" si="168"/>
        <v>7876623496.5336637</v>
      </c>
      <c r="D1862" s="4">
        <f>LN(Table1[[#This Row],[NV]])</f>
        <v>22.833885455418823</v>
      </c>
      <c r="E1862" s="5">
        <v>169606</v>
      </c>
      <c r="F1862" s="5">
        <f t="shared" si="169"/>
        <v>28766195236</v>
      </c>
      <c r="G1862" s="8">
        <f t="shared" si="170"/>
        <v>29113791179.400002</v>
      </c>
      <c r="H1862" s="5">
        <f t="shared" si="171"/>
        <v>2042265.4284909987</v>
      </c>
      <c r="I1862" s="5">
        <f t="shared" si="172"/>
        <v>2045781.6242586526</v>
      </c>
      <c r="J1862" s="5">
        <f>Table1[[#This Row],[DAA 
(n)]]^1.5</f>
        <v>69849261.336087361</v>
      </c>
      <c r="K1862" s="5">
        <f t="shared" si="173"/>
        <v>70230799.165183067</v>
      </c>
      <c r="L1862" s="7">
        <f>LN(Table1[[#This Row],[NV]]/Table1[[#This Row],[NV_MA-1]])</f>
        <v>-1.2605923671293937</v>
      </c>
      <c r="M1862" s="7">
        <f>LN(Table1[[#This Row],[NV]]/Table1[[#This Row],[NV_MA-2]])</f>
        <v>8.3025949686328993</v>
      </c>
      <c r="N1862" s="4">
        <f>LN(Table1[[#This Row],[NV]]/Table1[[#This Row],[NV_MA-3]])</f>
        <v>4.7665879480918765</v>
      </c>
      <c r="O1862" s="7">
        <f>LN(Table1[[#This Row],[NV]]/Table1[[#This Row],[Metcalfe
NV ~ n^2]])</f>
        <v>-1.2485813027265098</v>
      </c>
      <c r="P1862" s="7">
        <f>Table1[[#This Row],[NV_MA-1]]*$M$3</f>
        <v>29113791179.400002</v>
      </c>
    </row>
    <row r="1863" spans="1:16" x14ac:dyDescent="0.2">
      <c r="A1863" s="2">
        <v>41830</v>
      </c>
      <c r="B1863" s="3">
        <v>8017179778.2990398</v>
      </c>
      <c r="C1863" s="3">
        <f t="shared" si="168"/>
        <v>7872698665.8775988</v>
      </c>
      <c r="D1863" s="4">
        <f>LN(Table1[[#This Row],[NV]])</f>
        <v>22.804852548390826</v>
      </c>
      <c r="E1863" s="5">
        <v>167058</v>
      </c>
      <c r="F1863" s="5">
        <f t="shared" si="169"/>
        <v>27908375364</v>
      </c>
      <c r="G1863" s="8">
        <f t="shared" si="170"/>
        <v>29157424341</v>
      </c>
      <c r="H1863" s="5">
        <f t="shared" si="171"/>
        <v>2009055.6017816067</v>
      </c>
      <c r="I1863" s="5">
        <f t="shared" si="172"/>
        <v>2047441.8894812285</v>
      </c>
      <c r="J1863" s="5">
        <f>Table1[[#This Row],[DAA 
(n)]]^1.5</f>
        <v>68281164.105184346</v>
      </c>
      <c r="K1863" s="5">
        <f t="shared" si="173"/>
        <v>70309817.144349337</v>
      </c>
      <c r="L1863" s="7">
        <f>LN(Table1[[#This Row],[NV]]/Table1[[#This Row],[NV_MA-1]])</f>
        <v>-1.291122863296907</v>
      </c>
      <c r="M1863" s="7">
        <f>LN(Table1[[#This Row],[NV]]/Table1[[#This Row],[NV_MA-2]])</f>
        <v>8.272750835289969</v>
      </c>
      <c r="N1863" s="4">
        <f>LN(Table1[[#This Row],[NV]]/Table1[[#This Row],[NV_MA-3]])</f>
        <v>4.7364305549250334</v>
      </c>
      <c r="O1863" s="7">
        <f>LN(Table1[[#This Row],[NV]]/Table1[[#This Row],[Metcalfe
NV ~ n^2]])</f>
        <v>-1.247340124592287</v>
      </c>
      <c r="P1863" s="7">
        <f>Table1[[#This Row],[NV_MA-1]]*$M$3</f>
        <v>29157424341</v>
      </c>
    </row>
    <row r="1864" spans="1:16" x14ac:dyDescent="0.2">
      <c r="A1864" s="2">
        <v>41829</v>
      </c>
      <c r="B1864" s="3">
        <v>8085295133.4134703</v>
      </c>
      <c r="C1864" s="3">
        <f t="shared" si="168"/>
        <v>7884918681.2010622</v>
      </c>
      <c r="D1864" s="4">
        <f>LN(Table1[[#This Row],[NV]])</f>
        <v>22.813312833132791</v>
      </c>
      <c r="E1864" s="5">
        <v>187251</v>
      </c>
      <c r="F1864" s="5">
        <f t="shared" si="169"/>
        <v>35062937001</v>
      </c>
      <c r="G1864" s="8">
        <f t="shared" si="170"/>
        <v>29335796708.333332</v>
      </c>
      <c r="H1864" s="5">
        <f t="shared" si="171"/>
        <v>2273265.5717358766</v>
      </c>
      <c r="I1864" s="5">
        <f t="shared" si="172"/>
        <v>2054113.990528214</v>
      </c>
      <c r="J1864" s="5">
        <f>Table1[[#This Row],[DAA 
(n)]]^1.5</f>
        <v>81028205.06696564</v>
      </c>
      <c r="K1864" s="5">
        <f t="shared" si="173"/>
        <v>70629845.878302023</v>
      </c>
      <c r="L1864" s="7">
        <f>LN(Table1[[#This Row],[NV]]/Table1[[#This Row],[NV_MA-1]])</f>
        <v>-1.2887615047908851</v>
      </c>
      <c r="M1864" s="7">
        <f>LN(Table1[[#This Row],[NV]]/Table1[[#This Row],[NV_MA-2]])</f>
        <v>8.2779576683528653</v>
      </c>
      <c r="N1864" s="4">
        <f>LN(Table1[[#This Row],[NV]]/Table1[[#This Row],[NV_MA-3]])</f>
        <v>4.7403494738497134</v>
      </c>
      <c r="O1864" s="7">
        <f>LN(Table1[[#This Row],[NV]]/Table1[[#This Row],[Metcalfe
NV ~ n^2]])</f>
        <v>-1.4670976505054971</v>
      </c>
      <c r="P1864" s="7">
        <f>Table1[[#This Row],[NV_MA-1]]*$M$3</f>
        <v>29335796708.333332</v>
      </c>
    </row>
    <row r="1865" spans="1:16" x14ac:dyDescent="0.2">
      <c r="A1865" s="2">
        <v>41828</v>
      </c>
      <c r="B1865" s="3">
        <v>8121120346.3892097</v>
      </c>
      <c r="C1865" s="3">
        <f t="shared" si="168"/>
        <v>7893661605.608305</v>
      </c>
      <c r="D1865" s="4">
        <f>LN(Table1[[#This Row],[NV]])</f>
        <v>22.817733955295754</v>
      </c>
      <c r="E1865" s="5">
        <v>211510</v>
      </c>
      <c r="F1865" s="5">
        <f t="shared" si="169"/>
        <v>44736480100</v>
      </c>
      <c r="G1865" s="8">
        <f t="shared" si="170"/>
        <v>29045648695.266666</v>
      </c>
      <c r="H1865" s="5">
        <f t="shared" si="171"/>
        <v>2593541.448723759</v>
      </c>
      <c r="I1865" s="5">
        <f t="shared" si="172"/>
        <v>2043266.2949683252</v>
      </c>
      <c r="J1865" s="5">
        <f>Table1[[#This Row],[DAA 
(n)]]^1.5</f>
        <v>97273906.603729144</v>
      </c>
      <c r="K1865" s="5">
        <f t="shared" si="173"/>
        <v>70109471.640012562</v>
      </c>
      <c r="L1865" s="7">
        <f>LN(Table1[[#This Row],[NV]]/Table1[[#This Row],[NV_MA-1]])</f>
        <v>-1.2744005669916136</v>
      </c>
      <c r="M1865" s="7">
        <f>LN(Table1[[#This Row],[NV]]/Table1[[#This Row],[NV_MA-2]])</f>
        <v>8.2876737449249163</v>
      </c>
      <c r="N1865" s="4">
        <f>LN(Table1[[#This Row],[NV]]/Table1[[#This Row],[NV_MA-3]])</f>
        <v>4.7521654962982902</v>
      </c>
      <c r="O1865" s="7">
        <f>LN(Table1[[#This Row],[NV]]/Table1[[#This Row],[Metcalfe
NV ~ n^2]])</f>
        <v>-1.7063211600534849</v>
      </c>
      <c r="P1865" s="7">
        <f>Table1[[#This Row],[NV_MA-1]]*$M$3</f>
        <v>29045648695.266666</v>
      </c>
    </row>
    <row r="1866" spans="1:16" x14ac:dyDescent="0.2">
      <c r="A1866" s="2">
        <v>41827</v>
      </c>
      <c r="B1866" s="3">
        <v>8092281240.7171698</v>
      </c>
      <c r="C1866" s="3">
        <f t="shared" ref="C1866:C1929" si="174">AVERAGE(B1866:B1895)</f>
        <v>7905195030.4238157</v>
      </c>
      <c r="D1866" s="4">
        <f>LN(Table1[[#This Row],[NV]])</f>
        <v>22.814176511050473</v>
      </c>
      <c r="E1866" s="5">
        <v>189077</v>
      </c>
      <c r="F1866" s="5">
        <f t="shared" ref="F1866:F1929" si="175">E1866^2</f>
        <v>35750111929</v>
      </c>
      <c r="G1866" s="8">
        <f t="shared" ref="G1866:G1929" si="176">AVERAGE(F1866:F1895)</f>
        <v>28544376632.733334</v>
      </c>
      <c r="H1866" s="5">
        <f t="shared" ref="H1866:H1929" si="177">E1866*LN(E1866)</f>
        <v>2297268.4609335931</v>
      </c>
      <c r="I1866" s="5">
        <f t="shared" ref="I1866:I1929" si="178">AVERAGE(H1866:H1895)</f>
        <v>2026076.1673818135</v>
      </c>
      <c r="J1866" s="5">
        <f>Table1[[#This Row],[DAA 
(n)]]^1.5</f>
        <v>82216323.885220692</v>
      </c>
      <c r="K1866" s="5">
        <f t="shared" ref="K1866:K1929" si="179">AVERAGE(J1866:J1895)</f>
        <v>69251674.514701977</v>
      </c>
      <c r="L1866" s="7">
        <f>LN(Table1[[#This Row],[NV]]/Table1[[#This Row],[NV_MA-1]])</f>
        <v>-1.2605492770191735</v>
      </c>
      <c r="M1866" s="7">
        <f>LN(Table1[[#This Row],[NV]]/Table1[[#This Row],[NV_MA-2]])</f>
        <v>8.2925649530099061</v>
      </c>
      <c r="N1866" s="4">
        <f>LN(Table1[[#This Row],[NV]]/Table1[[#This Row],[NV_MA-3]])</f>
        <v>4.760918627593381</v>
      </c>
      <c r="O1866" s="7">
        <f>LN(Table1[[#This Row],[NV]]/Table1[[#This Row],[Metcalfe
NV ~ n^2]])</f>
        <v>-1.4856427259121729</v>
      </c>
      <c r="P1866" s="7">
        <f>Table1[[#This Row],[NV_MA-1]]*$M$3</f>
        <v>28544376632.733334</v>
      </c>
    </row>
    <row r="1867" spans="1:16" x14ac:dyDescent="0.2">
      <c r="A1867" s="2">
        <v>41826</v>
      </c>
      <c r="B1867" s="3">
        <v>8243439551.8792295</v>
      </c>
      <c r="C1867" s="3">
        <f t="shared" si="174"/>
        <v>7917177818.1305704</v>
      </c>
      <c r="D1867" s="4">
        <f>LN(Table1[[#This Row],[NV]])</f>
        <v>22.832683515116305</v>
      </c>
      <c r="E1867" s="5">
        <v>184532</v>
      </c>
      <c r="F1867" s="5">
        <f t="shared" si="175"/>
        <v>34052059024</v>
      </c>
      <c r="G1867" s="8">
        <f t="shared" si="176"/>
        <v>28037947931.233334</v>
      </c>
      <c r="H1867" s="5">
        <f t="shared" si="177"/>
        <v>2237557.1907110377</v>
      </c>
      <c r="I1867" s="5">
        <f t="shared" si="178"/>
        <v>2006245.9311154301</v>
      </c>
      <c r="J1867" s="5">
        <f>Table1[[#This Row],[DAA 
(n)]]^1.5</f>
        <v>79269758.141530618</v>
      </c>
      <c r="K1867" s="5">
        <f t="shared" si="179"/>
        <v>68320813.450524062</v>
      </c>
      <c r="L1867" s="7">
        <f>LN(Table1[[#This Row],[NV]]/Table1[[#This Row],[NV_MA-1]])</f>
        <v>-1.2241411976962371</v>
      </c>
      <c r="M1867" s="7">
        <f>LN(Table1[[#This Row],[NV]]/Table1[[#This Row],[NV_MA-2]])</f>
        <v>8.3209076773623565</v>
      </c>
      <c r="N1867" s="4">
        <f>LN(Table1[[#This Row],[NV]]/Table1[[#This Row],[NV_MA-3]])</f>
        <v>4.7929585012653728</v>
      </c>
      <c r="O1867" s="7">
        <f>LN(Table1[[#This Row],[NV]]/Table1[[#This Row],[Metcalfe
NV ~ n^2]])</f>
        <v>-1.4184728231994101</v>
      </c>
      <c r="P1867" s="7">
        <f>Table1[[#This Row],[NV_MA-1]]*$M$3</f>
        <v>28037947931.233334</v>
      </c>
    </row>
    <row r="1868" spans="1:16" x14ac:dyDescent="0.2">
      <c r="A1868" s="2">
        <v>41825</v>
      </c>
      <c r="B1868" s="3">
        <v>8186593458.8154402</v>
      </c>
      <c r="C1868" s="3">
        <f t="shared" si="174"/>
        <v>7921178320.351408</v>
      </c>
      <c r="D1868" s="4">
        <f>LN(Table1[[#This Row],[NV]])</f>
        <v>22.825763709190156</v>
      </c>
      <c r="E1868" s="5">
        <v>126478</v>
      </c>
      <c r="F1868" s="5">
        <f t="shared" si="175"/>
        <v>15996684484</v>
      </c>
      <c r="G1868" s="8">
        <f t="shared" si="176"/>
        <v>27900593365.400002</v>
      </c>
      <c r="H1868" s="5">
        <f t="shared" si="177"/>
        <v>1485841.2407406757</v>
      </c>
      <c r="I1868" s="5">
        <f t="shared" si="178"/>
        <v>2001215.7759777871</v>
      </c>
      <c r="J1868" s="5">
        <f>Table1[[#This Row],[DAA 
(n)]]^1.5</f>
        <v>44980314.140380926</v>
      </c>
      <c r="K1868" s="5">
        <f t="shared" si="179"/>
        <v>68077178.917955205</v>
      </c>
      <c r="L1868" s="7">
        <f>LN(Table1[[#This Row],[NV]]/Table1[[#This Row],[NV_MA-1]])</f>
        <v>-1.2261500839344843</v>
      </c>
      <c r="M1868" s="7">
        <f>LN(Table1[[#This Row],[NV]]/Table1[[#This Row],[NV_MA-2]])</f>
        <v>8.3164982673661036</v>
      </c>
      <c r="N1868" s="4">
        <f>LN(Table1[[#This Row],[NV]]/Table1[[#This Row],[NV_MA-3]])</f>
        <v>4.789611105569695</v>
      </c>
      <c r="O1868" s="7">
        <f>LN(Table1[[#This Row],[NV]]/Table1[[#This Row],[Metcalfe
NV ~ n^2]])</f>
        <v>-0.66988360877305742</v>
      </c>
      <c r="P1868" s="7">
        <f>Table1[[#This Row],[NV_MA-1]]*$M$3</f>
        <v>27900593365.400002</v>
      </c>
    </row>
    <row r="1869" spans="1:16" x14ac:dyDescent="0.2">
      <c r="A1869" s="2">
        <v>41824</v>
      </c>
      <c r="B1869" s="3">
        <v>8186367619.6445799</v>
      </c>
      <c r="C1869" s="3">
        <f t="shared" si="174"/>
        <v>7931872709.4657898</v>
      </c>
      <c r="D1869" s="4">
        <f>LN(Table1[[#This Row],[NV]])</f>
        <v>22.825736122345017</v>
      </c>
      <c r="E1869" s="5">
        <v>144187</v>
      </c>
      <c r="F1869" s="5">
        <f t="shared" si="175"/>
        <v>20789890969</v>
      </c>
      <c r="G1869" s="8">
        <f t="shared" si="176"/>
        <v>28474758010.066666</v>
      </c>
      <c r="H1869" s="5">
        <f t="shared" si="177"/>
        <v>1712778.102004176</v>
      </c>
      <c r="I1869" s="5">
        <f t="shared" si="178"/>
        <v>2025282.8955281491</v>
      </c>
      <c r="J1869" s="5">
        <f>Table1[[#This Row],[DAA 
(n)]]^1.5</f>
        <v>54750634.783052638</v>
      </c>
      <c r="K1869" s="5">
        <f t="shared" si="179"/>
        <v>69171682.305543825</v>
      </c>
      <c r="L1869" s="7">
        <f>LN(Table1[[#This Row],[NV]]/Table1[[#This Row],[NV_MA-1]])</f>
        <v>-1.2465477255690005</v>
      </c>
      <c r="M1869" s="7">
        <f>LN(Table1[[#This Row],[NV]]/Table1[[#This Row],[NV_MA-2]])</f>
        <v>8.3045161720842025</v>
      </c>
      <c r="N1869" s="4">
        <f>LN(Table1[[#This Row],[NV]]/Table1[[#This Row],[NV_MA-3]])</f>
        <v>4.7736340007463287</v>
      </c>
      <c r="O1869" s="7">
        <f>LN(Table1[[#This Row],[NV]]/Table1[[#This Row],[Metcalfe
NV ~ n^2]])</f>
        <v>-0.93199657206122</v>
      </c>
      <c r="P1869" s="7">
        <f>Table1[[#This Row],[NV_MA-1]]*$M$3</f>
        <v>28474758010.066666</v>
      </c>
    </row>
    <row r="1870" spans="1:16" x14ac:dyDescent="0.2">
      <c r="A1870" s="2">
        <v>41823</v>
      </c>
      <c r="B1870" s="3">
        <v>8388499950.52913</v>
      </c>
      <c r="C1870" s="3">
        <f t="shared" si="174"/>
        <v>7934941159.9022741</v>
      </c>
      <c r="D1870" s="4">
        <f>LN(Table1[[#This Row],[NV]])</f>
        <v>22.850127551277264</v>
      </c>
      <c r="E1870" s="5">
        <v>158572</v>
      </c>
      <c r="F1870" s="5">
        <f t="shared" si="175"/>
        <v>25145079184</v>
      </c>
      <c r="G1870" s="8">
        <f t="shared" si="176"/>
        <v>28776467661.633335</v>
      </c>
      <c r="H1870" s="5">
        <f t="shared" si="177"/>
        <v>1898735.4238211086</v>
      </c>
      <c r="I1870" s="5">
        <f t="shared" si="178"/>
        <v>2037631.7517866732</v>
      </c>
      <c r="J1870" s="5">
        <f>Table1[[#This Row],[DAA 
(n)]]^1.5</f>
        <v>63145114.588266127</v>
      </c>
      <c r="K1870" s="5">
        <f t="shared" si="179"/>
        <v>69739925.901258275</v>
      </c>
      <c r="L1870" s="7">
        <f>LN(Table1[[#This Row],[NV]]/Table1[[#This Row],[NV_MA-1]])</f>
        <v>-1.2326962437247284</v>
      </c>
      <c r="M1870" s="7">
        <f>LN(Table1[[#This Row],[NV]]/Table1[[#This Row],[NV_MA-2]])</f>
        <v>8.3228287658171212</v>
      </c>
      <c r="N1870" s="4">
        <f>LN(Table1[[#This Row],[NV]]/Table1[[#This Row],[NV_MA-3]])</f>
        <v>4.7898440145659329</v>
      </c>
      <c r="O1870" s="7">
        <f>LN(Table1[[#This Row],[NV]]/Table1[[#This Row],[Metcalfe
NV ~ n^2]])</f>
        <v>-1.0978005043833623</v>
      </c>
      <c r="P1870" s="7">
        <f>Table1[[#This Row],[NV_MA-1]]*$M$3</f>
        <v>28776467661.633335</v>
      </c>
    </row>
    <row r="1871" spans="1:16" x14ac:dyDescent="0.2">
      <c r="A1871" s="2">
        <v>41822</v>
      </c>
      <c r="B1871" s="3">
        <v>8449628746.8982697</v>
      </c>
      <c r="C1871" s="3">
        <f t="shared" si="174"/>
        <v>7943384766.7000237</v>
      </c>
      <c r="D1871" s="4">
        <f>LN(Table1[[#This Row],[NV]])</f>
        <v>22.857388342071999</v>
      </c>
      <c r="E1871" s="5">
        <v>179686</v>
      </c>
      <c r="F1871" s="5">
        <f t="shared" si="175"/>
        <v>32287058596</v>
      </c>
      <c r="G1871" s="8">
        <f t="shared" si="176"/>
        <v>29083316519.533333</v>
      </c>
      <c r="H1871" s="5">
        <f t="shared" si="177"/>
        <v>2174014.8338054144</v>
      </c>
      <c r="I1871" s="5">
        <f t="shared" si="178"/>
        <v>2049278.9474700768</v>
      </c>
      <c r="J1871" s="5">
        <f>Table1[[#This Row],[DAA 
(n)]]^1.5</f>
        <v>76167791.164513126</v>
      </c>
      <c r="K1871" s="5">
        <f t="shared" si="179"/>
        <v>70294766.181789115</v>
      </c>
      <c r="L1871" s="7">
        <f>LN(Table1[[#This Row],[NV]]/Table1[[#This Row],[NV_MA-1]])</f>
        <v>-1.2360421891637428</v>
      </c>
      <c r="M1871" s="7">
        <f>LN(Table1[[#This Row],[NV]]/Table1[[#This Row],[NV_MA-2]])</f>
        <v>8.3243897857713751</v>
      </c>
      <c r="N1871" s="4">
        <f>LN(Table1[[#This Row],[NV]]/Table1[[#This Row],[NV_MA-3]])</f>
        <v>4.7891804378238065</v>
      </c>
      <c r="O1871" s="7">
        <f>LN(Table1[[#This Row],[NV]]/Table1[[#This Row],[Metcalfe
NV ~ n^2]])</f>
        <v>-1.340543982153753</v>
      </c>
      <c r="P1871" s="7">
        <f>Table1[[#This Row],[NV_MA-1]]*$M$3</f>
        <v>29083316519.533333</v>
      </c>
    </row>
    <row r="1872" spans="1:16" x14ac:dyDescent="0.2">
      <c r="A1872" s="2">
        <v>41821</v>
      </c>
      <c r="B1872" s="3">
        <v>8339204790.2900801</v>
      </c>
      <c r="C1872" s="3">
        <f t="shared" si="174"/>
        <v>7945887081.0905981</v>
      </c>
      <c r="D1872" s="4">
        <f>LN(Table1[[#This Row],[NV]])</f>
        <v>22.844233699884992</v>
      </c>
      <c r="E1872" s="5">
        <v>185615</v>
      </c>
      <c r="F1872" s="5">
        <f t="shared" si="175"/>
        <v>34452928225</v>
      </c>
      <c r="G1872" s="8">
        <f t="shared" si="176"/>
        <v>29032937396.333332</v>
      </c>
      <c r="H1872" s="5">
        <f t="shared" si="177"/>
        <v>2251775.3636790505</v>
      </c>
      <c r="I1872" s="5">
        <f t="shared" si="178"/>
        <v>2047422.3343382559</v>
      </c>
      <c r="J1872" s="5">
        <f>Table1[[#This Row],[DAA 
(n)]]^1.5</f>
        <v>79968620.548833922</v>
      </c>
      <c r="K1872" s="5">
        <f t="shared" si="179"/>
        <v>70205097.838332042</v>
      </c>
      <c r="L1872" s="7">
        <f>LN(Table1[[#This Row],[NV]]/Table1[[#This Row],[NV_MA-1]])</f>
        <v>-1.2474630948338645</v>
      </c>
      <c r="M1872" s="7">
        <f>LN(Table1[[#This Row],[NV]]/Table1[[#This Row],[NV_MA-2]])</f>
        <v>8.3121415378421926</v>
      </c>
      <c r="N1872" s="4">
        <f>LN(Table1[[#This Row],[NV]]/Table1[[#This Row],[NV_MA-3]])</f>
        <v>4.7773022147459088</v>
      </c>
      <c r="O1872" s="7">
        <f>LN(Table1[[#This Row],[NV]]/Table1[[#This Row],[Metcalfe
NV ~ n^2]])</f>
        <v>-1.4186261301831646</v>
      </c>
      <c r="P1872" s="7">
        <f>Table1[[#This Row],[NV_MA-1]]*$M$3</f>
        <v>29032937396.333332</v>
      </c>
    </row>
    <row r="1873" spans="1:16" x14ac:dyDescent="0.2">
      <c r="A1873" s="2">
        <v>41820</v>
      </c>
      <c r="B1873" s="3">
        <v>8285063972.9826603</v>
      </c>
      <c r="C1873" s="3">
        <f t="shared" si="174"/>
        <v>7937651611.650528</v>
      </c>
      <c r="D1873" s="4">
        <f>LN(Table1[[#This Row],[NV]])</f>
        <v>22.837720209337995</v>
      </c>
      <c r="E1873" s="5">
        <v>181598</v>
      </c>
      <c r="F1873" s="5">
        <f t="shared" si="175"/>
        <v>32977833604</v>
      </c>
      <c r="G1873" s="8">
        <f t="shared" si="176"/>
        <v>29118175268.833332</v>
      </c>
      <c r="H1873" s="5">
        <f t="shared" si="177"/>
        <v>2199070.1938066413</v>
      </c>
      <c r="I1873" s="5">
        <f t="shared" si="178"/>
        <v>2050387.5320834585</v>
      </c>
      <c r="J1873" s="5">
        <f>Table1[[#This Row],[DAA 
(n)]]^1.5</f>
        <v>77386747.100644991</v>
      </c>
      <c r="K1873" s="5">
        <f t="shared" si="179"/>
        <v>70352146.148643717</v>
      </c>
      <c r="L1873" s="7">
        <f>LN(Table1[[#This Row],[NV]]/Table1[[#This Row],[NV_MA-1]])</f>
        <v>-1.2569081865021445</v>
      </c>
      <c r="M1873" s="7">
        <f>LN(Table1[[#This Row],[NV]]/Table1[[#This Row],[NV_MA-2]])</f>
        <v>8.3041808360485092</v>
      </c>
      <c r="N1873" s="4">
        <f>LN(Table1[[#This Row],[NV]]/Table1[[#This Row],[NV_MA-3]])</f>
        <v>4.7686963615459677</v>
      </c>
      <c r="O1873" s="7">
        <f>LN(Table1[[#This Row],[NV]]/Table1[[#This Row],[Metcalfe
NV ~ n^2]])</f>
        <v>-1.3813812544076558</v>
      </c>
      <c r="P1873" s="7">
        <f>Table1[[#This Row],[NV_MA-1]]*$M$3</f>
        <v>29118175268.833332</v>
      </c>
    </row>
    <row r="1874" spans="1:16" x14ac:dyDescent="0.2">
      <c r="A1874" s="2">
        <v>41819</v>
      </c>
      <c r="B1874" s="3">
        <v>7788974904.5061703</v>
      </c>
      <c r="C1874" s="3">
        <f t="shared" si="174"/>
        <v>7930194915.9945726</v>
      </c>
      <c r="D1874" s="4">
        <f>LN(Table1[[#This Row],[NV]])</f>
        <v>22.775975096964302</v>
      </c>
      <c r="E1874" s="5">
        <v>175850</v>
      </c>
      <c r="F1874" s="5">
        <f t="shared" si="175"/>
        <v>30923222500</v>
      </c>
      <c r="G1874" s="8">
        <f t="shared" si="176"/>
        <v>28712727814.833332</v>
      </c>
      <c r="H1874" s="5">
        <f t="shared" si="177"/>
        <v>2123808.4402750893</v>
      </c>
      <c r="I1874" s="5">
        <f t="shared" si="178"/>
        <v>2034214.2866463384</v>
      </c>
      <c r="J1874" s="5">
        <f>Table1[[#This Row],[DAA 
(n)]]^1.5</f>
        <v>73741770.229802489</v>
      </c>
      <c r="K1874" s="5">
        <f t="shared" si="179"/>
        <v>69599223.117649227</v>
      </c>
      <c r="L1874" s="7">
        <f>LN(Table1[[#This Row],[NV]]/Table1[[#This Row],[NV_MA-1]])</f>
        <v>-1.304631242309195</v>
      </c>
      <c r="M1874" s="7">
        <f>LN(Table1[[#This Row],[NV]]/Table1[[#This Row],[NV_MA-2]])</f>
        <v>8.2503548945893286</v>
      </c>
      <c r="N1874" s="4">
        <f>LN(Table1[[#This Row],[NV]]/Table1[[#This Row],[NV_MA-3]])</f>
        <v>4.7177111338246922</v>
      </c>
      <c r="O1874" s="7">
        <f>LN(Table1[[#This Row],[NV]]/Table1[[#This Row],[Metcalfe
NV ~ n^2]])</f>
        <v>-1.3787981788399546</v>
      </c>
      <c r="P1874" s="7">
        <f>Table1[[#This Row],[NV_MA-1]]*$M$3</f>
        <v>28712727814.833332</v>
      </c>
    </row>
    <row r="1875" spans="1:16" x14ac:dyDescent="0.2">
      <c r="A1875" s="2">
        <v>41818</v>
      </c>
      <c r="B1875" s="3">
        <v>7703024797.8670397</v>
      </c>
      <c r="C1875" s="3">
        <f t="shared" si="174"/>
        <v>7936183045.3388615</v>
      </c>
      <c r="D1875" s="4">
        <f>LN(Table1[[#This Row],[NV]])</f>
        <v>22.764878919560019</v>
      </c>
      <c r="E1875" s="5">
        <v>144471</v>
      </c>
      <c r="F1875" s="5">
        <f t="shared" si="175"/>
        <v>20871869841</v>
      </c>
      <c r="G1875" s="8">
        <f t="shared" si="176"/>
        <v>28471953288.299999</v>
      </c>
      <c r="H1875" s="5">
        <f t="shared" si="177"/>
        <v>1716435.979555673</v>
      </c>
      <c r="I1875" s="5">
        <f t="shared" si="178"/>
        <v>2024714.4018940129</v>
      </c>
      <c r="J1875" s="5">
        <f>Table1[[#This Row],[DAA 
(n)]]^1.5</f>
        <v>54912474.9742634</v>
      </c>
      <c r="K1875" s="5">
        <f t="shared" si="179"/>
        <v>69154609.347802892</v>
      </c>
      <c r="L1875" s="7">
        <f>LN(Table1[[#This Row],[NV]]/Table1[[#This Row],[NV_MA-1]])</f>
        <v>-1.3073064249740844</v>
      </c>
      <c r="M1875" s="7">
        <f>LN(Table1[[#This Row],[NV]]/Table1[[#This Row],[NV_MA-2]])</f>
        <v>8.2439397070854898</v>
      </c>
      <c r="N1875" s="4">
        <f>LN(Table1[[#This Row],[NV]]/Table1[[#This Row],[NV_MA-3]])</f>
        <v>4.7130236484714336</v>
      </c>
      <c r="O1875" s="7">
        <f>LN(Table1[[#This Row],[NV]]/Table1[[#This Row],[Metcalfe
NV ~ n^2]])</f>
        <v>-0.99678922914349899</v>
      </c>
      <c r="P1875" s="7">
        <f>Table1[[#This Row],[NV_MA-1]]*$M$3</f>
        <v>28471953288.299999</v>
      </c>
    </row>
    <row r="1876" spans="1:16" x14ac:dyDescent="0.2">
      <c r="A1876" s="2">
        <v>41817</v>
      </c>
      <c r="B1876" s="3">
        <v>7781263113.33078</v>
      </c>
      <c r="C1876" s="3">
        <f t="shared" si="174"/>
        <v>7923352332.3984737</v>
      </c>
      <c r="D1876" s="4">
        <f>LN(Table1[[#This Row],[NV]])</f>
        <v>22.774984515857302</v>
      </c>
      <c r="E1876" s="5">
        <v>166577</v>
      </c>
      <c r="F1876" s="5">
        <f t="shared" si="175"/>
        <v>27747896929</v>
      </c>
      <c r="G1876" s="8">
        <f t="shared" si="176"/>
        <v>28729497363.599998</v>
      </c>
      <c r="H1876" s="5">
        <f t="shared" si="177"/>
        <v>2002790.7425664065</v>
      </c>
      <c r="I1876" s="5">
        <f t="shared" si="178"/>
        <v>2035359.7926655025</v>
      </c>
      <c r="J1876" s="5">
        <f>Table1[[#This Row],[DAA 
(n)]]^1.5</f>
        <v>67986479.734885648</v>
      </c>
      <c r="K1876" s="5">
        <f t="shared" si="179"/>
        <v>69642296.251530066</v>
      </c>
      <c r="L1876" s="7">
        <f>LN(Table1[[#This Row],[NV]]/Table1[[#This Row],[NV_MA-1]])</f>
        <v>-1.306205698751491</v>
      </c>
      <c r="M1876" s="7">
        <f>LN(Table1[[#This Row],[NV]]/Table1[[#This Row],[NV_MA-2]])</f>
        <v>8.2488013523335226</v>
      </c>
      <c r="N1876" s="4">
        <f>LN(Table1[[#This Row],[NV]]/Table1[[#This Row],[NV_MA-3]])</f>
        <v>4.716101870367055</v>
      </c>
      <c r="O1876" s="7">
        <f>LN(Table1[[#This Row],[NV]]/Table1[[#This Row],[Metcalfe
NV ~ n^2]])</f>
        <v>-1.271441372067281</v>
      </c>
      <c r="P1876" s="7">
        <f>Table1[[#This Row],[NV_MA-1]]*$M$3</f>
        <v>28729497363.599998</v>
      </c>
    </row>
    <row r="1877" spans="1:16" x14ac:dyDescent="0.2">
      <c r="A1877" s="2">
        <v>41816</v>
      </c>
      <c r="B1877" s="3">
        <v>7520740158.4993801</v>
      </c>
      <c r="C1877" s="3">
        <f t="shared" si="174"/>
        <v>7911626467.1306744</v>
      </c>
      <c r="D1877" s="4">
        <f>LN(Table1[[#This Row],[NV]])</f>
        <v>22.740930395397069</v>
      </c>
      <c r="E1877" s="5">
        <v>158966</v>
      </c>
      <c r="F1877" s="5">
        <f t="shared" si="175"/>
        <v>25270189156</v>
      </c>
      <c r="G1877" s="8">
        <f t="shared" si="176"/>
        <v>28921611790</v>
      </c>
      <c r="H1877" s="5">
        <f t="shared" si="177"/>
        <v>1903847.6547242948</v>
      </c>
      <c r="I1877" s="5">
        <f t="shared" si="178"/>
        <v>2042541.946043842</v>
      </c>
      <c r="J1877" s="5">
        <f>Table1[[#This Row],[DAA 
(n)]]^1.5</f>
        <v>63380603.415971622</v>
      </c>
      <c r="K1877" s="5">
        <f t="shared" si="179"/>
        <v>69986873.568934977</v>
      </c>
      <c r="L1877" s="7">
        <f>LN(Table1[[#This Row],[NV]]/Table1[[#This Row],[NV_MA-1]])</f>
        <v>-1.3469245699978232</v>
      </c>
      <c r="M1877" s="7">
        <f>LN(Table1[[#This Row],[NV]]/Table1[[#This Row],[NV_MA-2]])</f>
        <v>8.2112247532728748</v>
      </c>
      <c r="N1877" s="4">
        <f>LN(Table1[[#This Row],[NV]]/Table1[[#This Row],[NV_MA-3]])</f>
        <v>4.6771121334113781</v>
      </c>
      <c r="O1877" s="7">
        <f>LN(Table1[[#This Row],[NV]]/Table1[[#This Row],[Metcalfe
NV ~ n^2]])</f>
        <v>-1.2119608483191346</v>
      </c>
      <c r="P1877" s="7">
        <f>Table1[[#This Row],[NV_MA-1]]*$M$3</f>
        <v>28921611790</v>
      </c>
    </row>
    <row r="1878" spans="1:16" x14ac:dyDescent="0.2">
      <c r="A1878" s="2">
        <v>41815</v>
      </c>
      <c r="B1878" s="3">
        <v>7278599165.1902399</v>
      </c>
      <c r="C1878" s="3">
        <f t="shared" si="174"/>
        <v>7906254354.33951</v>
      </c>
      <c r="D1878" s="4">
        <f>LN(Table1[[#This Row],[NV]])</f>
        <v>22.708204258275469</v>
      </c>
      <c r="E1878" s="5">
        <v>174070</v>
      </c>
      <c r="F1878" s="5">
        <f t="shared" si="175"/>
        <v>30300364900</v>
      </c>
      <c r="G1878" s="8">
        <f t="shared" si="176"/>
        <v>29193864804.799999</v>
      </c>
      <c r="H1878" s="5">
        <f t="shared" si="177"/>
        <v>2100539.7314252658</v>
      </c>
      <c r="I1878" s="5">
        <f t="shared" si="178"/>
        <v>2052934.3182793264</v>
      </c>
      <c r="J1878" s="5">
        <f>Table1[[#This Row],[DAA 
(n)]]^1.5</f>
        <v>72624957.956221938</v>
      </c>
      <c r="K1878" s="5">
        <f t="shared" si="179"/>
        <v>70480681.321861491</v>
      </c>
      <c r="L1878" s="7">
        <f>LN(Table1[[#This Row],[NV]]/Table1[[#This Row],[NV_MA-1]])</f>
        <v>-1.3890201564444427</v>
      </c>
      <c r="M1878" s="7">
        <f>LN(Table1[[#This Row],[NV]]/Table1[[#This Row],[NV_MA-2]])</f>
        <v>8.1734235558308406</v>
      </c>
      <c r="N1878" s="4">
        <f>LN(Table1[[#This Row],[NV]]/Table1[[#This Row],[NV_MA-3]])</f>
        <v>4.637355051847738</v>
      </c>
      <c r="O1878" s="7">
        <f>LN(Table1[[#This Row],[NV]]/Table1[[#This Row],[Metcalfe
NV ~ n^2]])</f>
        <v>-1.4262213340180405</v>
      </c>
      <c r="P1878" s="7">
        <f>Table1[[#This Row],[NV_MA-1]]*$M$3</f>
        <v>29193864804.799999</v>
      </c>
    </row>
    <row r="1879" spans="1:16" x14ac:dyDescent="0.2">
      <c r="A1879" s="2">
        <v>41814</v>
      </c>
      <c r="B1879" s="3">
        <v>7505506467.1945696</v>
      </c>
      <c r="C1879" s="3">
        <f t="shared" si="174"/>
        <v>7913554831.3772869</v>
      </c>
      <c r="D1879" s="4">
        <f>LN(Table1[[#This Row],[NV]])</f>
        <v>22.738902783724857</v>
      </c>
      <c r="E1879" s="5">
        <v>174440</v>
      </c>
      <c r="F1879" s="5">
        <f t="shared" si="175"/>
        <v>30429313600</v>
      </c>
      <c r="G1879" s="8">
        <f t="shared" si="176"/>
        <v>29121150307.099998</v>
      </c>
      <c r="H1879" s="5">
        <f t="shared" si="177"/>
        <v>2105374.9931141273</v>
      </c>
      <c r="I1879" s="5">
        <f t="shared" si="178"/>
        <v>2050158.0005330348</v>
      </c>
      <c r="J1879" s="5">
        <f>Table1[[#This Row],[DAA 
(n)]]^1.5</f>
        <v>72856636.378465846</v>
      </c>
      <c r="K1879" s="5">
        <f t="shared" si="179"/>
        <v>70348754.759059846</v>
      </c>
      <c r="L1879" s="7">
        <f>LN(Table1[[#This Row],[NV]]/Table1[[#This Row],[NV_MA-1]])</f>
        <v>-1.3558277780741008</v>
      </c>
      <c r="M1879" s="7">
        <f>LN(Table1[[#This Row],[NV]]/Table1[[#This Row],[NV_MA-2]])</f>
        <v>8.2054753621495227</v>
      </c>
      <c r="N1879" s="4">
        <f>LN(Table1[[#This Row],[NV]]/Table1[[#This Row],[NV_MA-3]])</f>
        <v>4.6699271430098674</v>
      </c>
      <c r="O1879" s="7">
        <f>LN(Table1[[#This Row],[NV]]/Table1[[#This Row],[Metcalfe
NV ~ n^2]])</f>
        <v>-1.3997694601885471</v>
      </c>
      <c r="P1879" s="7">
        <f>Table1[[#This Row],[NV_MA-1]]*$M$3</f>
        <v>29121150307.099998</v>
      </c>
    </row>
    <row r="1880" spans="1:16" x14ac:dyDescent="0.2">
      <c r="A1880" s="2">
        <v>41813</v>
      </c>
      <c r="B1880" s="3">
        <v>7626693090.7217903</v>
      </c>
      <c r="C1880" s="3">
        <f t="shared" si="174"/>
        <v>7908286825.448103</v>
      </c>
      <c r="D1880" s="4">
        <f>LN(Table1[[#This Row],[NV]])</f>
        <v>22.754920179476439</v>
      </c>
      <c r="E1880" s="5">
        <v>162950</v>
      </c>
      <c r="F1880" s="5">
        <f t="shared" si="175"/>
        <v>26552702500</v>
      </c>
      <c r="G1880" s="8">
        <f t="shared" si="176"/>
        <v>29277702572.466667</v>
      </c>
      <c r="H1880" s="5">
        <f t="shared" si="177"/>
        <v>1955595.325601097</v>
      </c>
      <c r="I1880" s="5">
        <f t="shared" si="178"/>
        <v>2055827.940814499</v>
      </c>
      <c r="J1880" s="5">
        <f>Table1[[#This Row],[DAA 
(n)]]^1.5</f>
        <v>65778133.694830485</v>
      </c>
      <c r="K1880" s="5">
        <f t="shared" si="179"/>
        <v>70624776.087908089</v>
      </c>
      <c r="L1880" s="7">
        <f>LN(Table1[[#This Row],[NV]]/Table1[[#This Row],[NV_MA-1]])</f>
        <v>-1.3451718794295178</v>
      </c>
      <c r="M1880" s="7">
        <f>LN(Table1[[#This Row],[NV]]/Table1[[#This Row],[NV_MA-2]])</f>
        <v>8.2187309637954176</v>
      </c>
      <c r="N1880" s="4">
        <f>LN(Table1[[#This Row],[NV]]/Table1[[#This Row],[NV_MA-3]])</f>
        <v>4.6820286024872857</v>
      </c>
      <c r="O1880" s="7">
        <f>LN(Table1[[#This Row],[NV]]/Table1[[#This Row],[Metcalfe
NV ~ n^2]])</f>
        <v>-1.2474771890549763</v>
      </c>
      <c r="P1880" s="7">
        <f>Table1[[#This Row],[NV_MA-1]]*$M$3</f>
        <v>29277702572.466667</v>
      </c>
    </row>
    <row r="1881" spans="1:16" x14ac:dyDescent="0.2">
      <c r="A1881" s="2">
        <v>41812</v>
      </c>
      <c r="B1881" s="3">
        <v>7754483949.4548903</v>
      </c>
      <c r="C1881" s="3">
        <f t="shared" si="174"/>
        <v>7879419365.1434526</v>
      </c>
      <c r="D1881" s="4">
        <f>LN(Table1[[#This Row],[NV]])</f>
        <v>22.771537087125402</v>
      </c>
      <c r="E1881" s="5">
        <v>185446</v>
      </c>
      <c r="F1881" s="5">
        <f t="shared" si="175"/>
        <v>34390218916</v>
      </c>
      <c r="G1881" s="8">
        <f t="shared" si="176"/>
        <v>28903584613.166668</v>
      </c>
      <c r="H1881" s="5">
        <f t="shared" si="177"/>
        <v>2249556.2289829012</v>
      </c>
      <c r="I1881" s="5">
        <f t="shared" si="178"/>
        <v>2039037.1337569533</v>
      </c>
      <c r="J1881" s="5">
        <f>Table1[[#This Row],[DAA 
(n)]]^1.5</f>
        <v>79859429.857071608</v>
      </c>
      <c r="K1881" s="5">
        <f t="shared" si="179"/>
        <v>69884342.071923271</v>
      </c>
      <c r="L1881" s="7">
        <f>LN(Table1[[#This Row],[NV]]/Table1[[#This Row],[NV_MA-1]])</f>
        <v>-1.3156943723053549</v>
      </c>
      <c r="M1881" s="7">
        <f>LN(Table1[[#This Row],[NV]]/Table1[[#This Row],[NV_MA-2]])</f>
        <v>8.2435488259852772</v>
      </c>
      <c r="N1881" s="4">
        <f>LN(Table1[[#This Row],[NV]]/Table1[[#This Row],[NV_MA-3]])</f>
        <v>4.7091849097076768</v>
      </c>
      <c r="O1881" s="7">
        <f>LN(Table1[[#This Row],[NV]]/Table1[[#This Row],[Metcalfe
NV ~ n^2]])</f>
        <v>-1.4895009399326238</v>
      </c>
      <c r="P1881" s="7">
        <f>Table1[[#This Row],[NV_MA-1]]*$M$3</f>
        <v>28903584613.166668</v>
      </c>
    </row>
    <row r="1882" spans="1:16" x14ac:dyDescent="0.2">
      <c r="A1882" s="2">
        <v>41811</v>
      </c>
      <c r="B1882" s="3">
        <v>7662969895.2044497</v>
      </c>
      <c r="C1882" s="3">
        <f t="shared" si="174"/>
        <v>7844520212.25348</v>
      </c>
      <c r="D1882" s="4">
        <f>LN(Table1[[#This Row],[NV]])</f>
        <v>22.759665460335608</v>
      </c>
      <c r="E1882" s="5">
        <v>152595</v>
      </c>
      <c r="F1882" s="5">
        <f t="shared" si="175"/>
        <v>23285234025</v>
      </c>
      <c r="G1882" s="8">
        <f t="shared" si="176"/>
        <v>28807428649.433334</v>
      </c>
      <c r="H1882" s="5">
        <f t="shared" si="177"/>
        <v>1821304.1279141637</v>
      </c>
      <c r="I1882" s="5">
        <f t="shared" si="178"/>
        <v>2035564.1818462336</v>
      </c>
      <c r="J1882" s="5">
        <f>Table1[[#This Row],[DAA 
(n)]]^1.5</f>
        <v>59608810.473325782</v>
      </c>
      <c r="K1882" s="5">
        <f t="shared" si="179"/>
        <v>69715054.920622051</v>
      </c>
      <c r="L1882" s="7">
        <f>LN(Table1[[#This Row],[NV]]/Table1[[#This Row],[NV_MA-1]])</f>
        <v>-1.3242336697085395</v>
      </c>
      <c r="M1882" s="7">
        <f>LN(Table1[[#This Row],[NV]]/Table1[[#This Row],[NV_MA-2]])</f>
        <v>8.2333818826639913</v>
      </c>
      <c r="N1882" s="4">
        <f>LN(Table1[[#This Row],[NV]]/Table1[[#This Row],[NV_MA-3]])</f>
        <v>4.6997386119369224</v>
      </c>
      <c r="O1882" s="7">
        <f>LN(Table1[[#This Row],[NV]]/Table1[[#This Row],[Metcalfe
NV ~ n^2]])</f>
        <v>-1.1114198034563099</v>
      </c>
      <c r="P1882" s="7">
        <f>Table1[[#This Row],[NV_MA-1]]*$M$3</f>
        <v>28807428649.433334</v>
      </c>
    </row>
    <row r="1883" spans="1:16" x14ac:dyDescent="0.2">
      <c r="A1883" s="2">
        <v>41810</v>
      </c>
      <c r="B1883" s="3">
        <v>7644281888.1025105</v>
      </c>
      <c r="C1883" s="3">
        <f t="shared" si="174"/>
        <v>7813928968.3565779</v>
      </c>
      <c r="D1883" s="4">
        <f>LN(Table1[[#This Row],[NV]])</f>
        <v>22.757223739685642</v>
      </c>
      <c r="E1883" s="5">
        <v>155204</v>
      </c>
      <c r="F1883" s="5">
        <f t="shared" si="175"/>
        <v>24088281616</v>
      </c>
      <c r="G1883" s="8">
        <f t="shared" si="176"/>
        <v>28915127990.066666</v>
      </c>
      <c r="H1883" s="5">
        <f t="shared" si="177"/>
        <v>1855075.1363517838</v>
      </c>
      <c r="I1883" s="5">
        <f t="shared" si="178"/>
        <v>2039992.0185773487</v>
      </c>
      <c r="J1883" s="5">
        <f>Table1[[#This Row],[DAA 
(n)]]^1.5</f>
        <v>61144072.974652782</v>
      </c>
      <c r="K1883" s="5">
        <f t="shared" si="179"/>
        <v>69918438.860801622</v>
      </c>
      <c r="L1883" s="7">
        <f>LN(Table1[[#This Row],[NV]]/Table1[[#This Row],[NV_MA-1]])</f>
        <v>-1.3304070152857328</v>
      </c>
      <c r="M1883" s="7">
        <f>LN(Table1[[#This Row],[NV]]/Table1[[#This Row],[NV_MA-2]])</f>
        <v>8.2287672863349801</v>
      </c>
      <c r="N1883" s="4">
        <f>LN(Table1[[#This Row],[NV]]/Table1[[#This Row],[NV_MA-3]])</f>
        <v>4.6943837781290467</v>
      </c>
      <c r="O1883" s="7">
        <f>LN(Table1[[#This Row],[NV]]/Table1[[#This Row],[Metcalfe
NV ~ n^2]])</f>
        <v>-1.147767579504376</v>
      </c>
      <c r="P1883" s="7">
        <f>Table1[[#This Row],[NV_MA-1]]*$M$3</f>
        <v>28915127990.066666</v>
      </c>
    </row>
    <row r="1884" spans="1:16" x14ac:dyDescent="0.2">
      <c r="A1884" s="2">
        <v>41809</v>
      </c>
      <c r="B1884" s="3">
        <v>7696045540.2528696</v>
      </c>
      <c r="C1884" s="3">
        <f t="shared" si="174"/>
        <v>7769856539.8966436</v>
      </c>
      <c r="D1884" s="4">
        <f>LN(Table1[[#This Row],[NV]])</f>
        <v>22.763972467684834</v>
      </c>
      <c r="E1884" s="5">
        <v>158405</v>
      </c>
      <c r="F1884" s="5">
        <f t="shared" si="175"/>
        <v>25092144025</v>
      </c>
      <c r="G1884" s="8">
        <f t="shared" si="176"/>
        <v>28937076960.233334</v>
      </c>
      <c r="H1884" s="5">
        <f t="shared" si="177"/>
        <v>1896568.8597973192</v>
      </c>
      <c r="I1884" s="5">
        <f t="shared" si="178"/>
        <v>2040902.1901123754</v>
      </c>
      <c r="J1884" s="5">
        <f>Table1[[#This Row],[DAA 
(n)]]^1.5</f>
        <v>63045389.000942156</v>
      </c>
      <c r="K1884" s="5">
        <f t="shared" si="179"/>
        <v>69960083.025290638</v>
      </c>
      <c r="L1884" s="7">
        <f>LN(Table1[[#This Row],[NV]]/Table1[[#This Row],[NV_MA-1]])</f>
        <v>-1.3244170819163614</v>
      </c>
      <c r="M1884" s="7">
        <f>LN(Table1[[#This Row],[NV]]/Table1[[#This Row],[NV_MA-2]])</f>
        <v>8.2350699495730808</v>
      </c>
      <c r="N1884" s="4">
        <f>LN(Table1[[#This Row],[NV]]/Table1[[#This Row],[NV_MA-3]])</f>
        <v>4.700537072817137</v>
      </c>
      <c r="O1884" s="7">
        <f>LN(Table1[[#This Row],[NV]]/Table1[[#This Row],[Metcalfe
NV ~ n^2]])</f>
        <v>-1.1818481793568532</v>
      </c>
      <c r="P1884" s="7">
        <f>Table1[[#This Row],[NV_MA-1]]*$M$3</f>
        <v>28937076960.233334</v>
      </c>
    </row>
    <row r="1885" spans="1:16" x14ac:dyDescent="0.2">
      <c r="A1885" s="2">
        <v>41808</v>
      </c>
      <c r="B1885" s="3">
        <v>7846955363.4830198</v>
      </c>
      <c r="C1885" s="3">
        <f t="shared" si="174"/>
        <v>7722452127.31217</v>
      </c>
      <c r="D1885" s="4">
        <f>LN(Table1[[#This Row],[NV]])</f>
        <v>22.783391441721168</v>
      </c>
      <c r="E1885" s="5">
        <v>165353</v>
      </c>
      <c r="F1885" s="5">
        <f t="shared" si="175"/>
        <v>27341614609</v>
      </c>
      <c r="G1885" s="8">
        <f t="shared" si="176"/>
        <v>29336984405.933334</v>
      </c>
      <c r="H1885" s="5">
        <f t="shared" si="177"/>
        <v>1986854.8379254534</v>
      </c>
      <c r="I1885" s="5">
        <f t="shared" si="178"/>
        <v>2055798.0232933788</v>
      </c>
      <c r="J1885" s="5">
        <f>Table1[[#This Row],[DAA 
(n)]]^1.5</f>
        <v>67238515.751330838</v>
      </c>
      <c r="K1885" s="5">
        <f t="shared" si="179"/>
        <v>70675757.960921586</v>
      </c>
      <c r="L1885" s="7">
        <f>LN(Table1[[#This Row],[NV]]/Table1[[#This Row],[NV_MA-1]])</f>
        <v>-1.3187233816738841</v>
      </c>
      <c r="M1885" s="7">
        <f>LN(Table1[[#This Row],[NV]]/Table1[[#This Row],[NV_MA-2]])</f>
        <v>8.2472167786873865</v>
      </c>
      <c r="N1885" s="4">
        <f>LN(Table1[[#This Row],[NV]]/Table1[[#This Row],[NV_MA-3]])</f>
        <v>4.7097782556373433</v>
      </c>
      <c r="O1885" s="7">
        <f>LN(Table1[[#This Row],[NV]]/Table1[[#This Row],[Metcalfe
NV ~ n^2]])</f>
        <v>-1.2482842814341837</v>
      </c>
      <c r="P1885" s="7">
        <f>Table1[[#This Row],[NV_MA-1]]*$M$3</f>
        <v>29336984405.933334</v>
      </c>
    </row>
    <row r="1886" spans="1:16" x14ac:dyDescent="0.2">
      <c r="A1886" s="2">
        <v>41807</v>
      </c>
      <c r="B1886" s="3">
        <v>7863277527.0373201</v>
      </c>
      <c r="C1886" s="3">
        <f t="shared" si="174"/>
        <v>7651641212.5148506</v>
      </c>
      <c r="D1886" s="4">
        <f>LN(Table1[[#This Row],[NV]])</f>
        <v>22.785469344644806</v>
      </c>
      <c r="E1886" s="5">
        <v>184074</v>
      </c>
      <c r="F1886" s="5">
        <f t="shared" si="175"/>
        <v>33883237476</v>
      </c>
      <c r="G1886" s="8">
        <f t="shared" si="176"/>
        <v>29524531520.333332</v>
      </c>
      <c r="H1886" s="5">
        <f t="shared" si="177"/>
        <v>2231546.2447479148</v>
      </c>
      <c r="I1886" s="5">
        <f t="shared" si="178"/>
        <v>2062860.0699606687</v>
      </c>
      <c r="J1886" s="5">
        <f>Table1[[#This Row],[DAA 
(n)]]^1.5</f>
        <v>78974825.451894626</v>
      </c>
      <c r="K1886" s="5">
        <f t="shared" si="179"/>
        <v>71013457.067338869</v>
      </c>
      <c r="L1886" s="7">
        <f>LN(Table1[[#This Row],[NV]]/Table1[[#This Row],[NV_MA-1]])</f>
        <v>-1.3230179870392751</v>
      </c>
      <c r="M1886" s="7">
        <f>LN(Table1[[#This Row],[NV]]/Table1[[#This Row],[NV_MA-2]])</f>
        <v>8.2458653833161684</v>
      </c>
      <c r="N1886" s="4">
        <f>LN(Table1[[#This Row],[NV]]/Table1[[#This Row],[NV_MA-3]])</f>
        <v>4.7070893914392231</v>
      </c>
      <c r="O1886" s="7">
        <f>LN(Table1[[#This Row],[NV]]/Table1[[#This Row],[Metcalfe
NV ~ n^2]])</f>
        <v>-1.4607169146630228</v>
      </c>
      <c r="P1886" s="7">
        <f>Table1[[#This Row],[NV_MA-1]]*$M$3</f>
        <v>29524531520.333332</v>
      </c>
    </row>
    <row r="1887" spans="1:16" x14ac:dyDescent="0.2">
      <c r="A1887" s="2">
        <v>41806</v>
      </c>
      <c r="B1887" s="3">
        <v>7621562611.5215702</v>
      </c>
      <c r="C1887" s="3">
        <f t="shared" si="174"/>
        <v>7580035109.1526594</v>
      </c>
      <c r="D1887" s="4">
        <f>LN(Table1[[#This Row],[NV]])</f>
        <v>22.754247252750393</v>
      </c>
      <c r="E1887" s="5">
        <v>177312</v>
      </c>
      <c r="F1887" s="5">
        <f t="shared" si="175"/>
        <v>31439545344</v>
      </c>
      <c r="G1887" s="8">
        <f t="shared" si="176"/>
        <v>29444860816.766666</v>
      </c>
      <c r="H1887" s="5">
        <f t="shared" si="177"/>
        <v>2142933.6402306329</v>
      </c>
      <c r="I1887" s="5">
        <f t="shared" si="178"/>
        <v>2059972.1831390909</v>
      </c>
      <c r="J1887" s="5">
        <f>Table1[[#This Row],[DAA 
(n)]]^1.5</f>
        <v>74663301.989902169</v>
      </c>
      <c r="K1887" s="5">
        <f t="shared" si="179"/>
        <v>70872919.481938735</v>
      </c>
      <c r="L1887" s="7">
        <f>LN(Table1[[#This Row],[NV]]/Table1[[#This Row],[NV_MA-1]])</f>
        <v>-1.3515379736928326</v>
      </c>
      <c r="M1887" s="7">
        <f>LN(Table1[[#This Row],[NV]]/Table1[[#This Row],[NV_MA-2]])</f>
        <v>8.2160442154063364</v>
      </c>
      <c r="N1887" s="4">
        <f>LN(Table1[[#This Row],[NV]]/Table1[[#This Row],[NV_MA-3]])</f>
        <v>4.6778482879212477</v>
      </c>
      <c r="O1887" s="7">
        <f>LN(Table1[[#This Row],[NV]]/Table1[[#This Row],[Metcalfe
NV ~ n^2]])</f>
        <v>-1.4170850905837609</v>
      </c>
      <c r="P1887" s="7">
        <f>Table1[[#This Row],[NV_MA-1]]*$M$3</f>
        <v>29444860816.766666</v>
      </c>
    </row>
    <row r="1888" spans="1:16" x14ac:dyDescent="0.2">
      <c r="A1888" s="2">
        <v>41805</v>
      </c>
      <c r="B1888" s="3">
        <v>7607913697.2776899</v>
      </c>
      <c r="C1888" s="3">
        <f t="shared" si="174"/>
        <v>7517384881.8086119</v>
      </c>
      <c r="D1888" s="4">
        <f>LN(Table1[[#This Row],[NV]])</f>
        <v>22.752454818444519</v>
      </c>
      <c r="E1888" s="5">
        <v>177382</v>
      </c>
      <c r="F1888" s="5">
        <f t="shared" si="175"/>
        <v>31464373924</v>
      </c>
      <c r="G1888" s="8">
        <f t="shared" si="176"/>
        <v>29148526879.466667</v>
      </c>
      <c r="H1888" s="5">
        <f t="shared" si="177"/>
        <v>2143849.6506782831</v>
      </c>
      <c r="I1888" s="5">
        <f t="shared" si="178"/>
        <v>2048204.0688355053</v>
      </c>
      <c r="J1888" s="5">
        <f>Table1[[#This Row],[DAA 
(n)]]^1.5</f>
        <v>74707520.206381872</v>
      </c>
      <c r="K1888" s="5">
        <f t="shared" si="179"/>
        <v>70323830.511828378</v>
      </c>
      <c r="L1888" s="7">
        <f>LN(Table1[[#This Row],[NV]]/Table1[[#This Row],[NV_MA-1]])</f>
        <v>-1.3432153941540597</v>
      </c>
      <c r="M1888" s="7">
        <f>LN(Table1[[#This Row],[NV]]/Table1[[#This Row],[NV_MA-2]])</f>
        <v>8.2199809152809316</v>
      </c>
      <c r="N1888" s="4">
        <f>LN(Table1[[#This Row],[NV]]/Table1[[#This Row],[NV_MA-3]])</f>
        <v>4.6838335360068619</v>
      </c>
      <c r="O1888" s="7">
        <f>LN(Table1[[#This Row],[NV]]/Table1[[#This Row],[Metcalfe
NV ~ n^2]])</f>
        <v>-1.4196669377458835</v>
      </c>
      <c r="P1888" s="7">
        <f>Table1[[#This Row],[NV_MA-1]]*$M$3</f>
        <v>29148526879.466667</v>
      </c>
    </row>
    <row r="1889" spans="1:16" x14ac:dyDescent="0.2">
      <c r="A1889" s="2">
        <v>41804</v>
      </c>
      <c r="B1889" s="3">
        <v>7422437719.8465099</v>
      </c>
      <c r="C1889" s="3">
        <f t="shared" si="174"/>
        <v>7454920351.4028111</v>
      </c>
      <c r="D1889" s="4">
        <f>LN(Table1[[#This Row],[NV]])</f>
        <v>22.727773373842368</v>
      </c>
      <c r="E1889" s="5">
        <v>149660</v>
      </c>
      <c r="F1889" s="5">
        <f t="shared" si="175"/>
        <v>22398115600</v>
      </c>
      <c r="G1889" s="8">
        <f t="shared" si="176"/>
        <v>28913120713.466667</v>
      </c>
      <c r="H1889" s="5">
        <f t="shared" si="177"/>
        <v>1783366.7187917167</v>
      </c>
      <c r="I1889" s="5">
        <f t="shared" si="178"/>
        <v>2039013.564420592</v>
      </c>
      <c r="J1889" s="5">
        <f>Table1[[#This Row],[DAA 
(n)]]^1.5</f>
        <v>57897340.013993636</v>
      </c>
      <c r="K1889" s="5">
        <f t="shared" si="179"/>
        <v>69891603.361341968</v>
      </c>
      <c r="L1889" s="7">
        <f>LN(Table1[[#This Row],[NV]]/Table1[[#This Row],[NV_MA-1]])</f>
        <v>-1.359787959120013</v>
      </c>
      <c r="M1889" s="7">
        <f>LN(Table1[[#This Row],[NV]]/Table1[[#This Row],[NV_MA-2]])</f>
        <v>8.1997966718210993</v>
      </c>
      <c r="N1889" s="4">
        <f>LN(Table1[[#This Row],[NV]]/Table1[[#This Row],[NV_MA-3]])</f>
        <v>4.6653172974396959</v>
      </c>
      <c r="O1889" s="7">
        <f>LN(Table1[[#This Row],[NV]]/Table1[[#This Row],[Metcalfe
NV ~ n^2]])</f>
        <v>-1.104469293426332</v>
      </c>
      <c r="P1889" s="7">
        <f>Table1[[#This Row],[NV_MA-1]]*$M$3</f>
        <v>28913120713.466667</v>
      </c>
    </row>
    <row r="1890" spans="1:16" x14ac:dyDescent="0.2">
      <c r="A1890" s="2">
        <v>41803</v>
      </c>
      <c r="B1890" s="3">
        <v>7696859223.0173597</v>
      </c>
      <c r="C1890" s="3">
        <f t="shared" si="174"/>
        <v>7397812528.6650047</v>
      </c>
      <c r="D1890" s="4">
        <f>LN(Table1[[#This Row],[NV]])</f>
        <v>22.764078189480397</v>
      </c>
      <c r="E1890" s="5">
        <v>173708</v>
      </c>
      <c r="F1890" s="5">
        <f t="shared" si="175"/>
        <v>30174469264</v>
      </c>
      <c r="G1890" s="8">
        <f t="shared" si="176"/>
        <v>29201703629.333332</v>
      </c>
      <c r="H1890" s="5">
        <f t="shared" si="177"/>
        <v>2095809.777066052</v>
      </c>
      <c r="I1890" s="5">
        <f t="shared" si="178"/>
        <v>2050525.5384389919</v>
      </c>
      <c r="J1890" s="5">
        <f>Table1[[#This Row],[DAA 
(n)]]^1.5</f>
        <v>72398526.966443881</v>
      </c>
      <c r="K1890" s="5">
        <f t="shared" si="179"/>
        <v>70427638.92876178</v>
      </c>
      <c r="L1890" s="7">
        <f>LN(Table1[[#This Row],[NV]]/Table1[[#This Row],[NV_MA-1]])</f>
        <v>-1.3334146985086568</v>
      </c>
      <c r="M1890" s="7">
        <f>LN(Table1[[#This Row],[NV]]/Table1[[#This Row],[NV_MA-2]])</f>
        <v>8.2304715110063267</v>
      </c>
      <c r="N1890" s="4">
        <f>LN(Table1[[#This Row],[NV]]/Table1[[#This Row],[NV_MA-3]])</f>
        <v>4.6939818469788079</v>
      </c>
      <c r="O1890" s="7">
        <f>LN(Table1[[#This Row],[NV]]/Table1[[#This Row],[Metcalfe
NV ~ n^2]])</f>
        <v>-1.3661838256950949</v>
      </c>
      <c r="P1890" s="7">
        <f>Table1[[#This Row],[NV_MA-1]]*$M$3</f>
        <v>29201703629.333332</v>
      </c>
    </row>
    <row r="1891" spans="1:16" x14ac:dyDescent="0.2">
      <c r="A1891" s="2">
        <v>41802</v>
      </c>
      <c r="B1891" s="3">
        <v>7629087562.6633902</v>
      </c>
      <c r="C1891" s="3">
        <f t="shared" si="174"/>
        <v>7330594110.6626196</v>
      </c>
      <c r="D1891" s="4">
        <f>LN(Table1[[#This Row],[NV]])</f>
        <v>22.755234089595582</v>
      </c>
      <c r="E1891" s="5">
        <v>172729</v>
      </c>
      <c r="F1891" s="5">
        <f t="shared" si="175"/>
        <v>29835307441</v>
      </c>
      <c r="G1891" s="8">
        <f t="shared" si="176"/>
        <v>29039871075.233334</v>
      </c>
      <c r="H1891" s="5">
        <f t="shared" si="177"/>
        <v>2083021.7777774564</v>
      </c>
      <c r="I1891" s="5">
        <f t="shared" si="178"/>
        <v>2044193.8485147103</v>
      </c>
      <c r="J1891" s="5">
        <f>Table1[[#This Row],[DAA 
(n)]]^1.5</f>
        <v>71787344.420701832</v>
      </c>
      <c r="K1891" s="5">
        <f t="shared" si="179"/>
        <v>70130132.197065055</v>
      </c>
      <c r="L1891" s="7">
        <f>LN(Table1[[#This Row],[NV]]/Table1[[#This Row],[NV_MA-1]])</f>
        <v>-1.3367014977394887</v>
      </c>
      <c r="M1891" s="7">
        <f>LN(Table1[[#This Row],[NV]]/Table1[[#This Row],[NV_MA-2]])</f>
        <v>8.2247200259614708</v>
      </c>
      <c r="N1891" s="4">
        <f>LN(Table1[[#This Row],[NV]]/Table1[[#This Row],[NV_MA-3]])</f>
        <v>4.6893709840555324</v>
      </c>
      <c r="O1891" s="7">
        <f>LN(Table1[[#This Row],[NV]]/Table1[[#This Row],[Metcalfe
NV ~ n^2]])</f>
        <v>-1.3637242529810152</v>
      </c>
      <c r="P1891" s="7">
        <f>Table1[[#This Row],[NV_MA-1]]*$M$3</f>
        <v>29039871075.233334</v>
      </c>
    </row>
    <row r="1892" spans="1:16" x14ac:dyDescent="0.2">
      <c r="A1892" s="2">
        <v>41801</v>
      </c>
      <c r="B1892" s="3">
        <v>8135608711.2981596</v>
      </c>
      <c r="C1892" s="3">
        <f t="shared" si="174"/>
        <v>7263093121.5250263</v>
      </c>
      <c r="D1892" s="4">
        <f>LN(Table1[[#This Row],[NV]])</f>
        <v>22.81951640103788</v>
      </c>
      <c r="E1892" s="5">
        <v>173422</v>
      </c>
      <c r="F1892" s="5">
        <f t="shared" si="175"/>
        <v>30075190084</v>
      </c>
      <c r="G1892" s="8">
        <f t="shared" si="176"/>
        <v>28766386209.733334</v>
      </c>
      <c r="H1892" s="5">
        <f t="shared" si="177"/>
        <v>2092073.3851682867</v>
      </c>
      <c r="I1892" s="5">
        <f t="shared" si="178"/>
        <v>2033092.7259485163</v>
      </c>
      <c r="J1892" s="5">
        <f>Table1[[#This Row],[DAA 
(n)]]^1.5</f>
        <v>72219800.711075395</v>
      </c>
      <c r="K1892" s="5">
        <f t="shared" si="179"/>
        <v>69617327.868558139</v>
      </c>
      <c r="L1892" s="7">
        <f>LN(Table1[[#This Row],[NV]]/Table1[[#This Row],[NV_MA-1]])</f>
        <v>-1.2629569959103191</v>
      </c>
      <c r="M1892" s="7">
        <f>LN(Table1[[#This Row],[NV]]/Table1[[#This Row],[NV_MA-2]])</f>
        <v>8.2944476990649054</v>
      </c>
      <c r="N1892" s="4">
        <f>LN(Table1[[#This Row],[NV]]/Table1[[#This Row],[NV_MA-3]])</f>
        <v>4.760992343090825</v>
      </c>
      <c r="O1892" s="7">
        <f>LN(Table1[[#This Row],[NV]]/Table1[[#This Row],[Metcalfe
NV ~ n^2]])</f>
        <v>-1.3074500180818016</v>
      </c>
      <c r="P1892" s="7">
        <f>Table1[[#This Row],[NV_MA-1]]*$M$3</f>
        <v>28766386209.733334</v>
      </c>
    </row>
    <row r="1893" spans="1:16" x14ac:dyDescent="0.2">
      <c r="A1893" s="2">
        <v>41800</v>
      </c>
      <c r="B1893" s="3">
        <v>8383780238.0029402</v>
      </c>
      <c r="C1893" s="3">
        <f t="shared" si="174"/>
        <v>7179616636.2839012</v>
      </c>
      <c r="D1893" s="4">
        <f>LN(Table1[[#This Row],[NV]])</f>
        <v>22.849564752111295</v>
      </c>
      <c r="E1893" s="5">
        <v>182372</v>
      </c>
      <c r="F1893" s="5">
        <f t="shared" si="175"/>
        <v>33259546384</v>
      </c>
      <c r="G1893" s="8">
        <f t="shared" si="176"/>
        <v>28568727558.400002</v>
      </c>
      <c r="H1893" s="5">
        <f t="shared" si="177"/>
        <v>2209218.6331911674</v>
      </c>
      <c r="I1893" s="5">
        <f t="shared" si="178"/>
        <v>2025272.2299288877</v>
      </c>
      <c r="J1893" s="5">
        <f>Table1[[#This Row],[DAA 
(n)]]^1.5</f>
        <v>77882026.123765171</v>
      </c>
      <c r="K1893" s="5">
        <f t="shared" si="179"/>
        <v>69251762.444397658</v>
      </c>
      <c r="L1893" s="7">
        <f>LN(Table1[[#This Row],[NV]]/Table1[[#This Row],[NV_MA-1]])</f>
        <v>-1.2260137624030816</v>
      </c>
      <c r="M1893" s="7">
        <f>LN(Table1[[#This Row],[NV]]/Table1[[#This Row],[NV_MA-2]])</f>
        <v>8.3283500680912468</v>
      </c>
      <c r="N1893" s="4">
        <f>LN(Table1[[#This Row],[NV]]/Table1[[#This Row],[NV_MA-3]])</f>
        <v>4.7963055989428147</v>
      </c>
      <c r="O1893" s="7">
        <f>LN(Table1[[#This Row],[NV]]/Table1[[#This Row],[Metcalfe
NV ~ n^2]])</f>
        <v>-1.3780429200222264</v>
      </c>
      <c r="P1893" s="7">
        <f>Table1[[#This Row],[NV_MA-1]]*$M$3</f>
        <v>28568727558.400002</v>
      </c>
    </row>
    <row r="1894" spans="1:16" x14ac:dyDescent="0.2">
      <c r="A1894" s="2">
        <v>41799</v>
      </c>
      <c r="B1894" s="3">
        <v>8347582865.6307697</v>
      </c>
      <c r="C1894" s="3">
        <f t="shared" si="174"/>
        <v>7086886185.3978233</v>
      </c>
      <c r="D1894" s="4">
        <f>LN(Table1[[#This Row],[NV]])</f>
        <v>22.845237856732606</v>
      </c>
      <c r="E1894" s="5">
        <v>162353</v>
      </c>
      <c r="F1894" s="5">
        <f t="shared" si="175"/>
        <v>26358496609</v>
      </c>
      <c r="G1894" s="8">
        <f t="shared" si="176"/>
        <v>28381134278.400002</v>
      </c>
      <c r="H1894" s="5">
        <f t="shared" si="177"/>
        <v>1947834.7049392068</v>
      </c>
      <c r="I1894" s="5">
        <f t="shared" si="178"/>
        <v>2018239.8090593233</v>
      </c>
      <c r="J1894" s="5">
        <f>Table1[[#This Row],[DAA 
(n)]]^1.5</f>
        <v>65416977.918281905</v>
      </c>
      <c r="K1894" s="5">
        <f t="shared" si="179"/>
        <v>68914792.613714769</v>
      </c>
      <c r="L1894" s="7">
        <f>LN(Table1[[#This Row],[NV]]/Table1[[#This Row],[NV_MA-1]])</f>
        <v>-1.2237526186734504</v>
      </c>
      <c r="M1894" s="7">
        <f>LN(Table1[[#This Row],[NV]]/Table1[[#This Row],[NV_MA-2]])</f>
        <v>8.3275015488827027</v>
      </c>
      <c r="N1894" s="4">
        <f>LN(Table1[[#This Row],[NV]]/Table1[[#This Row],[NV_MA-3]])</f>
        <v>4.7968564469319075</v>
      </c>
      <c r="O1894" s="7">
        <f>LN(Table1[[#This Row],[NV]]/Table1[[#This Row],[Metcalfe
NV ~ n^2]])</f>
        <v>-1.1498186551791791</v>
      </c>
      <c r="P1894" s="7">
        <f>Table1[[#This Row],[NV_MA-1]]*$M$3</f>
        <v>28381134278.400002</v>
      </c>
    </row>
    <row r="1895" spans="1:16" x14ac:dyDescent="0.2">
      <c r="A1895" s="2">
        <v>41798</v>
      </c>
      <c r="B1895" s="3">
        <v>8467123090.8545198</v>
      </c>
      <c r="C1895" s="3">
        <f t="shared" si="174"/>
        <v>7002806268.1334524</v>
      </c>
      <c r="D1895" s="4">
        <f>LN(Table1[[#This Row],[NV]])</f>
        <v>22.859456629218432</v>
      </c>
      <c r="E1895" s="5">
        <v>172332</v>
      </c>
      <c r="F1895" s="5">
        <f t="shared" si="175"/>
        <v>29698318224</v>
      </c>
      <c r="G1895" s="8">
        <f t="shared" si="176"/>
        <v>28109073092.266666</v>
      </c>
      <c r="H1895" s="5">
        <f t="shared" si="177"/>
        <v>2077837.6211284082</v>
      </c>
      <c r="I1895" s="5">
        <f t="shared" si="178"/>
        <v>2006425.7765760054</v>
      </c>
      <c r="J1895" s="5">
        <f>Table1[[#This Row],[DAA 
(n)]]^1.5</f>
        <v>71539992.844411075</v>
      </c>
      <c r="K1895" s="5">
        <f t="shared" si="179"/>
        <v>68385703.661438316</v>
      </c>
      <c r="L1895" s="7">
        <f>LN(Table1[[#This Row],[NV]]/Table1[[#This Row],[NV_MA-1]])</f>
        <v>-1.199901617797051</v>
      </c>
      <c r="M1895" s="7">
        <f>LN(Table1[[#This Row],[NV]]/Table1[[#This Row],[NV_MA-2]])</f>
        <v>8.3475911527031812</v>
      </c>
      <c r="N1895" s="4">
        <f>LN(Table1[[#This Row],[NV]]/Table1[[#This Row],[NV_MA-3]])</f>
        <v>4.8187822792691399</v>
      </c>
      <c r="O1895" s="7">
        <f>LN(Table1[[#This Row],[NV]]/Table1[[#This Row],[Metcalfe
NV ~ n^2]])</f>
        <v>-1.2548996264788055</v>
      </c>
      <c r="P1895" s="7">
        <f>Table1[[#This Row],[NV_MA-1]]*$M$3</f>
        <v>28109073092.266666</v>
      </c>
    </row>
    <row r="1896" spans="1:16" x14ac:dyDescent="0.2">
      <c r="A1896" s="2">
        <v>41797</v>
      </c>
      <c r="B1896" s="3">
        <v>8451764871.9198103</v>
      </c>
      <c r="C1896" s="3">
        <f t="shared" si="174"/>
        <v>6912949105.9460545</v>
      </c>
      <c r="D1896" s="4">
        <f>LN(Table1[[#This Row],[NV]])</f>
        <v>22.857641117089386</v>
      </c>
      <c r="E1896" s="5">
        <v>143378</v>
      </c>
      <c r="F1896" s="5">
        <f t="shared" si="175"/>
        <v>20557250884</v>
      </c>
      <c r="G1896" s="8">
        <f t="shared" si="176"/>
        <v>27989474437.099998</v>
      </c>
      <c r="H1896" s="5">
        <f t="shared" si="177"/>
        <v>1702361.3729420903</v>
      </c>
      <c r="I1896" s="5">
        <f t="shared" si="178"/>
        <v>2001760.5361444436</v>
      </c>
      <c r="J1896" s="5">
        <f>Table1[[#This Row],[DAA 
(n)]]^1.5</f>
        <v>54290491.95988328</v>
      </c>
      <c r="K1896" s="5">
        <f t="shared" si="179"/>
        <v>68166189.142277762</v>
      </c>
      <c r="L1896" s="7">
        <f>LN(Table1[[#This Row],[NV]]/Table1[[#This Row],[NV_MA-1]])</f>
        <v>-1.197453246398527</v>
      </c>
      <c r="M1896" s="7">
        <f>LN(Table1[[#This Row],[NV]]/Table1[[#This Row],[NV_MA-2]])</f>
        <v>8.3481034977016684</v>
      </c>
      <c r="N1896" s="4">
        <f>LN(Table1[[#This Row],[NV]]/Table1[[#This Row],[NV_MA-3]])</f>
        <v>4.8201818775826597</v>
      </c>
      <c r="O1896" s="7">
        <f>LN(Table1[[#This Row],[NV]]/Table1[[#This Row],[Metcalfe
NV ~ n^2]])</f>
        <v>-0.88883843963605769</v>
      </c>
      <c r="P1896" s="7">
        <f>Table1[[#This Row],[NV_MA-1]]*$M$3</f>
        <v>27989474437.099998</v>
      </c>
    </row>
    <row r="1897" spans="1:16" x14ac:dyDescent="0.2">
      <c r="A1897" s="2">
        <v>41796</v>
      </c>
      <c r="B1897" s="3">
        <v>8363454618.5043602</v>
      </c>
      <c r="C1897" s="3">
        <f t="shared" si="174"/>
        <v>6818316463.0312233</v>
      </c>
      <c r="D1897" s="4">
        <f>LN(Table1[[#This Row],[NV]])</f>
        <v>22.847137410564756</v>
      </c>
      <c r="E1897" s="5">
        <v>173007</v>
      </c>
      <c r="F1897" s="5">
        <f t="shared" si="175"/>
        <v>29931422049</v>
      </c>
      <c r="G1897" s="8">
        <f t="shared" si="176"/>
        <v>28220918870.599998</v>
      </c>
      <c r="H1897" s="5">
        <f t="shared" si="177"/>
        <v>2086652.5365817565</v>
      </c>
      <c r="I1897" s="5">
        <f t="shared" si="178"/>
        <v>2011451.9282502795</v>
      </c>
      <c r="J1897" s="5">
        <f>Table1[[#This Row],[DAA 
(n)]]^1.5</f>
        <v>71960722.1644651</v>
      </c>
      <c r="K1897" s="5">
        <f t="shared" si="179"/>
        <v>68607556.283225998</v>
      </c>
      <c r="L1897" s="7">
        <f>LN(Table1[[#This Row],[NV]]/Table1[[#This Row],[NV_MA-1]])</f>
        <v>-1.21619193324717</v>
      </c>
      <c r="M1897" s="7">
        <f>LN(Table1[[#This Row],[NV]]/Table1[[#This Row],[NV_MA-2]])</f>
        <v>8.3327700389370705</v>
      </c>
      <c r="N1897" s="4">
        <f>LN(Table1[[#This Row],[NV]]/Table1[[#This Row],[NV_MA-3]])</f>
        <v>4.803224174033442</v>
      </c>
      <c r="O1897" s="7">
        <f>LN(Table1[[#This Row],[NV]]/Table1[[#This Row],[Metcalfe
NV ~ n^2]])</f>
        <v>-1.2750372596134047</v>
      </c>
      <c r="P1897" s="7">
        <f>Table1[[#This Row],[NV_MA-1]]*$M$3</f>
        <v>28220918870.599998</v>
      </c>
    </row>
    <row r="1898" spans="1:16" x14ac:dyDescent="0.2">
      <c r="A1898" s="2">
        <v>41795</v>
      </c>
      <c r="B1898" s="3">
        <v>8507425132.2468796</v>
      </c>
      <c r="C1898" s="3">
        <f t="shared" si="174"/>
        <v>6727322189.7257061</v>
      </c>
      <c r="D1898" s="4">
        <f>LN(Table1[[#This Row],[NV]])</f>
        <v>22.864205164094546</v>
      </c>
      <c r="E1898" s="5">
        <v>182268</v>
      </c>
      <c r="F1898" s="5">
        <f t="shared" si="175"/>
        <v>33221623824</v>
      </c>
      <c r="G1898" s="8">
        <f t="shared" si="176"/>
        <v>28104962983.933334</v>
      </c>
      <c r="H1898" s="5">
        <f t="shared" si="177"/>
        <v>2207854.8272515298</v>
      </c>
      <c r="I1898" s="5">
        <f t="shared" si="178"/>
        <v>2006950.3185969838</v>
      </c>
      <c r="J1898" s="5">
        <f>Table1[[#This Row],[DAA 
(n)]]^1.5</f>
        <v>77815415.76803942</v>
      </c>
      <c r="K1898" s="5">
        <f t="shared" si="179"/>
        <v>68395276.57572332</v>
      </c>
      <c r="L1898" s="7">
        <f>LN(Table1[[#This Row],[NV]]/Table1[[#This Row],[NV_MA-1]])</f>
        <v>-1.1950068522416437</v>
      </c>
      <c r="M1898" s="7">
        <f>LN(Table1[[#This Row],[NV]]/Table1[[#This Row],[NV_MA-2]])</f>
        <v>8.3520782906847462</v>
      </c>
      <c r="N1898" s="4">
        <f>LN(Table1[[#This Row],[NV]]/Table1[[#This Row],[NV_MA-3]])</f>
        <v>4.8233908397967129</v>
      </c>
      <c r="O1898" s="7">
        <f>LN(Table1[[#This Row],[NV]]/Table1[[#This Row],[Metcalfe
NV ~ n^2]])</f>
        <v>-1.3622616567574932</v>
      </c>
      <c r="P1898" s="7">
        <f>Table1[[#This Row],[NV_MA-1]]*$M$3</f>
        <v>28104962983.933334</v>
      </c>
    </row>
    <row r="1899" spans="1:16" x14ac:dyDescent="0.2">
      <c r="A1899" s="2">
        <v>41794</v>
      </c>
      <c r="B1899" s="3">
        <v>8278421132.7391396</v>
      </c>
      <c r="C1899" s="3">
        <f t="shared" si="174"/>
        <v>6626352493.6741219</v>
      </c>
      <c r="D1899" s="4">
        <f>LN(Table1[[#This Row],[NV]])</f>
        <v>22.836918102709195</v>
      </c>
      <c r="E1899" s="5">
        <v>172746</v>
      </c>
      <c r="F1899" s="5">
        <f t="shared" si="175"/>
        <v>29841180516</v>
      </c>
      <c r="G1899" s="8">
        <f t="shared" si="176"/>
        <v>27919409683.266666</v>
      </c>
      <c r="H1899" s="5">
        <f t="shared" si="177"/>
        <v>2083243.7897599116</v>
      </c>
      <c r="I1899" s="5">
        <f t="shared" si="178"/>
        <v>1999993.7410197428</v>
      </c>
      <c r="J1899" s="5">
        <f>Table1[[#This Row],[DAA 
(n)]]^1.5</f>
        <v>71797942.654486477</v>
      </c>
      <c r="K1899" s="5">
        <f t="shared" si="179"/>
        <v>68061954.227835879</v>
      </c>
      <c r="L1899" s="7">
        <f>LN(Table1[[#This Row],[NV]]/Table1[[#This Row],[NV_MA-1]])</f>
        <v>-1.2156698687583956</v>
      </c>
      <c r="M1899" s="7">
        <f>LN(Table1[[#This Row],[NV]]/Table1[[#This Row],[NV_MA-2]])</f>
        <v>8.3282634936799997</v>
      </c>
      <c r="N1899" s="4">
        <f>LN(Table1[[#This Row],[NV]]/Table1[[#This Row],[NV_MA-3]])</f>
        <v>4.8009891627750063</v>
      </c>
      <c r="O1899" s="7">
        <f>LN(Table1[[#This Row],[NV]]/Table1[[#This Row],[Metcalfe
NV ~ n^2]])</f>
        <v>-1.2822370703183916</v>
      </c>
      <c r="P1899" s="7">
        <f>Table1[[#This Row],[NV_MA-1]]*$M$3</f>
        <v>27919409683.266666</v>
      </c>
    </row>
    <row r="1900" spans="1:16" x14ac:dyDescent="0.2">
      <c r="A1900" s="2">
        <v>41793</v>
      </c>
      <c r="B1900" s="3">
        <v>8641808154.4615898</v>
      </c>
      <c r="C1900" s="3">
        <f t="shared" si="174"/>
        <v>6533884614.9994621</v>
      </c>
      <c r="D1900" s="4">
        <f>LN(Table1[[#This Row],[NV]])</f>
        <v>22.87987767500373</v>
      </c>
      <c r="E1900" s="5">
        <v>185339</v>
      </c>
      <c r="F1900" s="5">
        <f t="shared" si="175"/>
        <v>34350544921</v>
      </c>
      <c r="G1900" s="8">
        <f t="shared" si="176"/>
        <v>27617382856.599998</v>
      </c>
      <c r="H1900" s="5">
        <f t="shared" si="177"/>
        <v>2248151.2943232167</v>
      </c>
      <c r="I1900" s="5">
        <f t="shared" si="178"/>
        <v>1987630.7181341241</v>
      </c>
      <c r="J1900" s="5">
        <f>Table1[[#This Row],[DAA 
(n)]]^1.5</f>
        <v>79790323.004191339</v>
      </c>
      <c r="K1900" s="5">
        <f t="shared" si="179"/>
        <v>67493084.130576491</v>
      </c>
      <c r="L1900" s="7">
        <f>LN(Table1[[#This Row],[NV]]/Table1[[#This Row],[NV_MA-1]])</f>
        <v>-1.1618335500613368</v>
      </c>
      <c r="M1900" s="7">
        <f>LN(Table1[[#This Row],[NV]]/Table1[[#This Row],[NV_MA-2]])</f>
        <v>8.3774237815254882</v>
      </c>
      <c r="N1900" s="4">
        <f>LN(Table1[[#This Row],[NV]]/Table1[[#This Row],[NV_MA-3]])</f>
        <v>4.852341981734873</v>
      </c>
      <c r="O1900" s="7">
        <f>LN(Table1[[#This Row],[NV]]/Table1[[#This Row],[Metcalfe
NV ~ n^2]])</f>
        <v>-1.3800060442697835</v>
      </c>
      <c r="P1900" s="7">
        <f>Table1[[#This Row],[NV_MA-1]]*$M$3</f>
        <v>27617382856.599998</v>
      </c>
    </row>
    <row r="1901" spans="1:16" x14ac:dyDescent="0.2">
      <c r="A1901" s="2">
        <v>41792</v>
      </c>
      <c r="B1901" s="3">
        <v>8524698178.61551</v>
      </c>
      <c r="C1901" s="3">
        <f t="shared" si="174"/>
        <v>6431099016.1199408</v>
      </c>
      <c r="D1901" s="4">
        <f>LN(Table1[[#This Row],[NV]])</f>
        <v>22.86623345522127</v>
      </c>
      <c r="E1901" s="5">
        <v>175430</v>
      </c>
      <c r="F1901" s="5">
        <f t="shared" si="175"/>
        <v>30775684900</v>
      </c>
      <c r="G1901" s="8">
        <f t="shared" si="176"/>
        <v>27320266695.900002</v>
      </c>
      <c r="H1901" s="5">
        <f t="shared" si="177"/>
        <v>2118316.4398507923</v>
      </c>
      <c r="I1901" s="5">
        <f t="shared" si="178"/>
        <v>1976380.6141538168</v>
      </c>
      <c r="J1901" s="5">
        <f>Table1[[#This Row],[DAA 
(n)]]^1.5</f>
        <v>73477740.860800818</v>
      </c>
      <c r="K1901" s="5">
        <f t="shared" si="179"/>
        <v>66956548.162885018</v>
      </c>
      <c r="L1901" s="7">
        <f>LN(Table1[[#This Row],[NV]]/Table1[[#This Row],[NV_MA-1]])</f>
        <v>-1.1646611783090726</v>
      </c>
      <c r="M1901" s="7">
        <f>LN(Table1[[#This Row],[NV]]/Table1[[#This Row],[NV_MA-2]])</f>
        <v>8.3694556979809871</v>
      </c>
      <c r="N1901" s="4">
        <f>LN(Table1[[#This Row],[NV]]/Table1[[#This Row],[NV_MA-3]])</f>
        <v>4.8466790231380585</v>
      </c>
      <c r="O1901" s="7">
        <f>LN(Table1[[#This Row],[NV]]/Table1[[#This Row],[Metcalfe
NV ~ n^2]])</f>
        <v>-1.2837573086251906</v>
      </c>
      <c r="P1901" s="7">
        <f>Table1[[#This Row],[NV_MA-1]]*$M$3</f>
        <v>27320266695.900002</v>
      </c>
    </row>
    <row r="1902" spans="1:16" x14ac:dyDescent="0.2">
      <c r="A1902" s="2">
        <v>41791</v>
      </c>
      <c r="B1902" s="3">
        <v>8092140707.0879402</v>
      </c>
      <c r="C1902" s="3">
        <f t="shared" si="174"/>
        <v>6333139052.8774004</v>
      </c>
      <c r="D1902" s="4">
        <f>LN(Table1[[#This Row],[NV]])</f>
        <v>22.814159144519905</v>
      </c>
      <c r="E1902" s="5">
        <v>192380</v>
      </c>
      <c r="F1902" s="5">
        <f t="shared" si="175"/>
        <v>37010064400</v>
      </c>
      <c r="G1902" s="8">
        <f t="shared" si="176"/>
        <v>26746298648.866665</v>
      </c>
      <c r="H1902" s="5">
        <f t="shared" si="177"/>
        <v>2340731.296035117</v>
      </c>
      <c r="I1902" s="5">
        <f t="shared" si="178"/>
        <v>1951043.3743007039</v>
      </c>
      <c r="J1902" s="5">
        <f>Table1[[#This Row],[DAA 
(n)]]^1.5</f>
        <v>84380069.85818398</v>
      </c>
      <c r="K1902" s="5">
        <f t="shared" si="179"/>
        <v>65831609.947594725</v>
      </c>
      <c r="L1902" s="7">
        <f>LN(Table1[[#This Row],[NV]]/Table1[[#This Row],[NV_MA-1]])</f>
        <v>-1.1955027879280828</v>
      </c>
      <c r="M1902" s="7">
        <f>LN(Table1[[#This Row],[NV]]/Table1[[#This Row],[NV_MA-2]])</f>
        <v>8.330284293331589</v>
      </c>
      <c r="N1902" s="4">
        <f>LN(Table1[[#This Row],[NV]]/Table1[[#This Row],[NV_MA-3]])</f>
        <v>4.8115484692364339</v>
      </c>
      <c r="O1902" s="7">
        <f>LN(Table1[[#This Row],[NV]]/Table1[[#This Row],[Metcalfe
NV ~ n^2]])</f>
        <v>-1.5202965788933078</v>
      </c>
      <c r="P1902" s="7">
        <f>Table1[[#This Row],[NV_MA-1]]*$M$3</f>
        <v>26746298648.866665</v>
      </c>
    </row>
    <row r="1903" spans="1:16" x14ac:dyDescent="0.2">
      <c r="A1903" s="2">
        <v>41790</v>
      </c>
      <c r="B1903" s="3">
        <v>8061363103.3040199</v>
      </c>
      <c r="C1903" s="3">
        <f t="shared" si="174"/>
        <v>6255169008.5105791</v>
      </c>
      <c r="D1903" s="4">
        <f>LN(Table1[[#This Row],[NV]])</f>
        <v>22.810348498682483</v>
      </c>
      <c r="E1903" s="5">
        <v>144272</v>
      </c>
      <c r="F1903" s="5">
        <f t="shared" si="175"/>
        <v>20814409984</v>
      </c>
      <c r="G1903" s="8">
        <f t="shared" si="176"/>
        <v>26195073743.033333</v>
      </c>
      <c r="H1903" s="5">
        <f t="shared" si="177"/>
        <v>1713872.8306930361</v>
      </c>
      <c r="I1903" s="5">
        <f t="shared" si="178"/>
        <v>1929638.6582085711</v>
      </c>
      <c r="J1903" s="5">
        <f>Table1[[#This Row],[DAA 
(n)]]^1.5</f>
        <v>54799056.170810536</v>
      </c>
      <c r="K1903" s="5">
        <f t="shared" si="179"/>
        <v>64823079.588020764</v>
      </c>
      <c r="L1903" s="7">
        <f>LN(Table1[[#This Row],[NV]]/Table1[[#This Row],[NV_MA-1]])</f>
        <v>-1.1784887062769858</v>
      </c>
      <c r="M1903" s="7">
        <f>LN(Table1[[#This Row],[NV]]/Table1[[#This Row],[NV_MA-2]])</f>
        <v>8.3375051790560928</v>
      </c>
      <c r="N1903" s="4">
        <f>LN(Table1[[#This Row],[NV]]/Table1[[#This Row],[NV_MA-3]])</f>
        <v>4.8231762342904023</v>
      </c>
      <c r="O1903" s="7">
        <f>LN(Table1[[#This Row],[NV]]/Table1[[#This Row],[Metcalfe
NV ~ n^2]])</f>
        <v>-0.94856287279689333</v>
      </c>
      <c r="P1903" s="7">
        <f>Table1[[#This Row],[NV_MA-1]]*$M$3</f>
        <v>26195073743.033333</v>
      </c>
    </row>
    <row r="1904" spans="1:16" x14ac:dyDescent="0.2">
      <c r="A1904" s="2">
        <v>41789</v>
      </c>
      <c r="B1904" s="3">
        <v>7968618784.8347998</v>
      </c>
      <c r="C1904" s="3">
        <f t="shared" si="174"/>
        <v>6181536349.0419779</v>
      </c>
      <c r="D1904" s="4">
        <f>LN(Table1[[#This Row],[NV]])</f>
        <v>22.798777012952733</v>
      </c>
      <c r="E1904" s="5">
        <v>153948</v>
      </c>
      <c r="F1904" s="5">
        <f t="shared" si="175"/>
        <v>23699986704</v>
      </c>
      <c r="G1904" s="8">
        <f t="shared" si="176"/>
        <v>26293580819.433334</v>
      </c>
      <c r="H1904" s="5">
        <f t="shared" si="177"/>
        <v>1838811.8977053247</v>
      </c>
      <c r="I1904" s="5">
        <f t="shared" si="178"/>
        <v>1933900.813557737</v>
      </c>
      <c r="J1904" s="5">
        <f>Table1[[#This Row],[DAA 
(n)]]^1.5</f>
        <v>60403357.134412527</v>
      </c>
      <c r="K1904" s="5">
        <f t="shared" si="179"/>
        <v>65014324.938416675</v>
      </c>
      <c r="L1904" s="7">
        <f>LN(Table1[[#This Row],[NV]]/Table1[[#This Row],[NV_MA-1]])</f>
        <v>-1.1938136580794556</v>
      </c>
      <c r="M1904" s="7">
        <f>LN(Table1[[#This Row],[NV]]/Table1[[#This Row],[NV_MA-2]])</f>
        <v>8.3237273449200071</v>
      </c>
      <c r="N1904" s="4">
        <f>LN(Table1[[#This Row],[NV]]/Table1[[#This Row],[NV_MA-3]])</f>
        <v>4.808658825705785</v>
      </c>
      <c r="O1904" s="7">
        <f>LN(Table1[[#This Row],[NV]]/Table1[[#This Row],[Metcalfe
NV ~ n^2]])</f>
        <v>-1.0899633111219493</v>
      </c>
      <c r="P1904" s="7">
        <f>Table1[[#This Row],[NV_MA-1]]*$M$3</f>
        <v>26293580819.433334</v>
      </c>
    </row>
    <row r="1905" spans="1:16" x14ac:dyDescent="0.2">
      <c r="A1905" s="2">
        <v>41788</v>
      </c>
      <c r="B1905" s="3">
        <v>7318103409.6554403</v>
      </c>
      <c r="C1905" s="3">
        <f t="shared" si="174"/>
        <v>6106131143.3577929</v>
      </c>
      <c r="D1905" s="4">
        <f>LN(Table1[[#This Row],[NV]])</f>
        <v>22.713617034306587</v>
      </c>
      <c r="E1905" s="5">
        <v>169110</v>
      </c>
      <c r="F1905" s="5">
        <f t="shared" si="175"/>
        <v>28598192100</v>
      </c>
      <c r="G1905" s="8">
        <f t="shared" si="176"/>
        <v>26425581728.266666</v>
      </c>
      <c r="H1905" s="5">
        <f t="shared" si="177"/>
        <v>2035797.7027003623</v>
      </c>
      <c r="I1905" s="5">
        <f t="shared" si="178"/>
        <v>1939252.1777562387</v>
      </c>
      <c r="J1905" s="5">
        <f>Table1[[#This Row],[DAA 
(n)]]^1.5</f>
        <v>69543082.086078167</v>
      </c>
      <c r="K1905" s="5">
        <f t="shared" si="179"/>
        <v>65261710.399268612</v>
      </c>
      <c r="L1905" s="7">
        <f>LN(Table1[[#This Row],[NV]]/Table1[[#This Row],[NV_MA-1]])</f>
        <v>-1.283981348468541</v>
      </c>
      <c r="M1905" s="7">
        <f>LN(Table1[[#This Row],[NV]]/Table1[[#This Row],[NV_MA-2]])</f>
        <v>8.235804052965193</v>
      </c>
      <c r="N1905" s="4">
        <f>LN(Table1[[#This Row],[NV]]/Table1[[#This Row],[NV_MA-3]])</f>
        <v>4.7197009765216826</v>
      </c>
      <c r="O1905" s="7">
        <f>LN(Table1[[#This Row],[NV]]/Table1[[#This Row],[Metcalfe
NV ~ n^2]])</f>
        <v>-1.3629923051808734</v>
      </c>
      <c r="P1905" s="7">
        <f>Table1[[#This Row],[NV_MA-1]]*$M$3</f>
        <v>26425581728.266666</v>
      </c>
    </row>
    <row r="1906" spans="1:16" x14ac:dyDescent="0.2">
      <c r="A1906" s="2">
        <v>41787</v>
      </c>
      <c r="B1906" s="3">
        <v>7429487155.2967901</v>
      </c>
      <c r="C1906" s="3">
        <f t="shared" si="174"/>
        <v>6051864657.416894</v>
      </c>
      <c r="D1906" s="4">
        <f>LN(Table1[[#This Row],[NV]])</f>
        <v>22.72872266978063</v>
      </c>
      <c r="E1906" s="5">
        <v>183061</v>
      </c>
      <c r="F1906" s="5">
        <f t="shared" si="175"/>
        <v>33511329721</v>
      </c>
      <c r="G1906" s="8">
        <f t="shared" si="176"/>
        <v>26421549908.400002</v>
      </c>
      <c r="H1906" s="5">
        <f t="shared" si="177"/>
        <v>2218255.3439165899</v>
      </c>
      <c r="I1906" s="5">
        <f t="shared" si="178"/>
        <v>1939096.5999606622</v>
      </c>
      <c r="J1906" s="5">
        <f>Table1[[#This Row],[DAA 
(n)]]^1.5</f>
        <v>78323799.257033035</v>
      </c>
      <c r="K1906" s="5">
        <f t="shared" si="179"/>
        <v>65254353.281854466</v>
      </c>
      <c r="L1906" s="7">
        <f>LN(Table1[[#This Row],[NV]]/Table1[[#This Row],[NV_MA-1]])</f>
        <v>-1.2687231287482172</v>
      </c>
      <c r="M1906" s="7">
        <f>LN(Table1[[#This Row],[NV]]/Table1[[#This Row],[NV_MA-2]])</f>
        <v>8.2509899173224905</v>
      </c>
      <c r="N1906" s="4">
        <f>LN(Table1[[#This Row],[NV]]/Table1[[#This Row],[NV_MA-3]])</f>
        <v>4.7349193508757423</v>
      </c>
      <c r="O1906" s="7">
        <f>LN(Table1[[#This Row],[NV]]/Table1[[#This Row],[Metcalfe
NV ~ n^2]])</f>
        <v>-1.5064267494467281</v>
      </c>
      <c r="P1906" s="7">
        <f>Table1[[#This Row],[NV_MA-1]]*$M$3</f>
        <v>26421549908.400002</v>
      </c>
    </row>
    <row r="1907" spans="1:16" x14ac:dyDescent="0.2">
      <c r="A1907" s="2">
        <v>41786</v>
      </c>
      <c r="B1907" s="3">
        <v>7359576774.7644701</v>
      </c>
      <c r="C1907" s="3">
        <f t="shared" si="174"/>
        <v>5991211902.7794924</v>
      </c>
      <c r="D1907" s="4">
        <f>LN(Table1[[#This Row],[NV]])</f>
        <v>22.71926826460507</v>
      </c>
      <c r="E1907" s="5">
        <v>182860</v>
      </c>
      <c r="F1907" s="5">
        <f t="shared" si="175"/>
        <v>33437779600</v>
      </c>
      <c r="G1907" s="8">
        <f t="shared" si="176"/>
        <v>26255998194.5</v>
      </c>
      <c r="H1907" s="5">
        <f t="shared" si="177"/>
        <v>2215618.8217888298</v>
      </c>
      <c r="I1907" s="5">
        <f t="shared" si="178"/>
        <v>1932946.0126432918</v>
      </c>
      <c r="J1907" s="5">
        <f>Table1[[#This Row],[DAA 
(n)]]^1.5</f>
        <v>78194836.003766894</v>
      </c>
      <c r="K1907" s="5">
        <f t="shared" si="179"/>
        <v>64958414.752513297</v>
      </c>
      <c r="L1907" s="7">
        <f>LN(Table1[[#This Row],[NV]]/Table1[[#This Row],[NV_MA-1]])</f>
        <v>-1.2718920379238392</v>
      </c>
      <c r="M1907" s="7">
        <f>LN(Table1[[#This Row],[NV]]/Table1[[#This Row],[NV_MA-2]])</f>
        <v>8.2447124361148791</v>
      </c>
      <c r="N1907" s="4">
        <f>LN(Table1[[#This Row],[NV]]/Table1[[#This Row],[NV_MA-3]])</f>
        <v>4.7300104145255162</v>
      </c>
      <c r="O1907" s="7">
        <f>LN(Table1[[#This Row],[NV]]/Table1[[#This Row],[Metcalfe
NV ~ n^2]])</f>
        <v>-1.5136839588317652</v>
      </c>
      <c r="P1907" s="7">
        <f>Table1[[#This Row],[NV_MA-1]]*$M$3</f>
        <v>26255998194.5</v>
      </c>
    </row>
    <row r="1908" spans="1:16" x14ac:dyDescent="0.2">
      <c r="A1908" s="2">
        <v>41785</v>
      </c>
      <c r="B1908" s="3">
        <v>7497613476.3235102</v>
      </c>
      <c r="C1908" s="3">
        <f t="shared" si="174"/>
        <v>5931631835.7299337</v>
      </c>
      <c r="D1908" s="4">
        <f>LN(Table1[[#This Row],[NV]])</f>
        <v>22.737850603694444</v>
      </c>
      <c r="E1908" s="5">
        <v>167687</v>
      </c>
      <c r="F1908" s="5">
        <f t="shared" si="175"/>
        <v>28118929969</v>
      </c>
      <c r="G1908" s="8">
        <f t="shared" si="176"/>
        <v>26115866155.866665</v>
      </c>
      <c r="H1908" s="5">
        <f t="shared" si="177"/>
        <v>2017250.1990365225</v>
      </c>
      <c r="I1908" s="5">
        <f t="shared" si="178"/>
        <v>1927764.6047290605</v>
      </c>
      <c r="J1908" s="5">
        <f>Table1[[#This Row],[DAA 
(n)]]^1.5</f>
        <v>68667161.072172612</v>
      </c>
      <c r="K1908" s="5">
        <f t="shared" si="179"/>
        <v>64708558.371457033</v>
      </c>
      <c r="L1908" s="7">
        <f>LN(Table1[[#This Row],[NV]]/Table1[[#This Row],[NV_MA-1]])</f>
        <v>-1.2479582615772615</v>
      </c>
      <c r="M1908" s="7">
        <f>LN(Table1[[#This Row],[NV]]/Table1[[#This Row],[NV_MA-2]])</f>
        <v>8.2659789499786225</v>
      </c>
      <c r="N1908" s="4">
        <f>LN(Table1[[#This Row],[NV]]/Table1[[#This Row],[NV_MA-3]])</f>
        <v>4.7524465752052958</v>
      </c>
      <c r="O1908" s="7">
        <f>LN(Table1[[#This Row],[NV]]/Table1[[#This Row],[Metcalfe
NV ~ n^2]])</f>
        <v>-1.321858247158902</v>
      </c>
      <c r="P1908" s="7">
        <f>Table1[[#This Row],[NV_MA-1]]*$M$3</f>
        <v>26115866155.866665</v>
      </c>
    </row>
    <row r="1909" spans="1:16" x14ac:dyDescent="0.2">
      <c r="A1909" s="2">
        <v>41784</v>
      </c>
      <c r="B1909" s="3">
        <v>7347466289.3190498</v>
      </c>
      <c r="C1909" s="3">
        <f t="shared" si="174"/>
        <v>5876069367.976531</v>
      </c>
      <c r="D1909" s="4">
        <f>LN(Table1[[#This Row],[NV]])</f>
        <v>22.717621368199058</v>
      </c>
      <c r="E1909" s="5">
        <v>187419</v>
      </c>
      <c r="F1909" s="5">
        <f t="shared" si="175"/>
        <v>35125881561</v>
      </c>
      <c r="G1909" s="8">
        <f t="shared" si="176"/>
        <v>25766350146.266666</v>
      </c>
      <c r="H1909" s="5">
        <f t="shared" si="177"/>
        <v>2275473.2015580572</v>
      </c>
      <c r="I1909" s="5">
        <f t="shared" si="178"/>
        <v>1912738.7063157558</v>
      </c>
      <c r="J1909" s="5">
        <f>Table1[[#This Row],[DAA 
(n)]]^1.5</f>
        <v>81137276.243913025</v>
      </c>
      <c r="K1909" s="5">
        <f t="shared" si="179"/>
        <v>64032643.123105779</v>
      </c>
      <c r="L1909" s="7">
        <f>LN(Table1[[#This Row],[NV]]/Table1[[#This Row],[NV_MA-1]])</f>
        <v>-1.254713851493678</v>
      </c>
      <c r="M1909" s="7">
        <f>LN(Table1[[#This Row],[NV]]/Table1[[#This Row],[NV_MA-2]])</f>
        <v>8.2535747175449465</v>
      </c>
      <c r="N1909" s="4">
        <f>LN(Table1[[#This Row],[NV]]/Table1[[#This Row],[NV_MA-3]])</f>
        <v>4.7427178081072583</v>
      </c>
      <c r="O1909" s="7">
        <f>LN(Table1[[#This Row],[NV]]/Table1[[#This Row],[Metcalfe
NV ~ n^2]])</f>
        <v>-1.5645826939083831</v>
      </c>
      <c r="P1909" s="7">
        <f>Table1[[#This Row],[NV_MA-1]]*$M$3</f>
        <v>25766350146.266666</v>
      </c>
    </row>
    <row r="1910" spans="1:16" x14ac:dyDescent="0.2">
      <c r="A1910" s="2">
        <v>41783</v>
      </c>
      <c r="B1910" s="3">
        <v>6760669281.5823097</v>
      </c>
      <c r="C1910" s="3">
        <f t="shared" si="174"/>
        <v>5828495469.8872643</v>
      </c>
      <c r="D1910" s="4">
        <f>LN(Table1[[#This Row],[NV]])</f>
        <v>22.634387728251728</v>
      </c>
      <c r="E1910" s="5">
        <v>123811</v>
      </c>
      <c r="F1910" s="5">
        <f t="shared" si="175"/>
        <v>15329163721</v>
      </c>
      <c r="G1910" s="8">
        <f t="shared" si="176"/>
        <v>25682302143.866665</v>
      </c>
      <c r="H1910" s="5">
        <f t="shared" si="177"/>
        <v>1451871.1138747083</v>
      </c>
      <c r="I1910" s="5">
        <f t="shared" si="178"/>
        <v>1909741.5055719358</v>
      </c>
      <c r="J1910" s="5">
        <f>Table1[[#This Row],[DAA 
(n)]]^1.5</f>
        <v>43565113.215286553</v>
      </c>
      <c r="K1910" s="5">
        <f t="shared" si="179"/>
        <v>63885689.013921835</v>
      </c>
      <c r="L1910" s="7">
        <f>LN(Table1[[#This Row],[NV]]/Table1[[#This Row],[NV_MA-1]])</f>
        <v>-1.3346802308451935</v>
      </c>
      <c r="M1910" s="7">
        <f>LN(Table1[[#This Row],[NV]]/Table1[[#This Row],[NV_MA-2]])</f>
        <v>8.1719092747847384</v>
      </c>
      <c r="N1910" s="4">
        <f>LN(Table1[[#This Row],[NV]]/Table1[[#This Row],[NV_MA-3]])</f>
        <v>4.6617817930801024</v>
      </c>
      <c r="O1910" s="7">
        <f>LN(Table1[[#This Row],[NV]]/Table1[[#This Row],[Metcalfe
NV ~ n^2]])</f>
        <v>-0.81863524829653478</v>
      </c>
      <c r="P1910" s="7">
        <f>Table1[[#This Row],[NV_MA-1]]*$M$3</f>
        <v>25682302143.866665</v>
      </c>
    </row>
    <row r="1911" spans="1:16" x14ac:dyDescent="0.2">
      <c r="A1911" s="2">
        <v>41782</v>
      </c>
      <c r="B1911" s="3">
        <v>6707509362.7557001</v>
      </c>
      <c r="C1911" s="3">
        <f t="shared" si="174"/>
        <v>5816002729.0712643</v>
      </c>
      <c r="D1911" s="4">
        <f>LN(Table1[[#This Row],[NV]])</f>
        <v>22.62649353612677</v>
      </c>
      <c r="E1911" s="5">
        <v>177498</v>
      </c>
      <c r="F1911" s="5">
        <f t="shared" si="175"/>
        <v>31505540004</v>
      </c>
      <c r="G1911" s="8">
        <f t="shared" si="176"/>
        <v>26047069872.133335</v>
      </c>
      <c r="H1911" s="5">
        <f t="shared" si="177"/>
        <v>2145367.6716613169</v>
      </c>
      <c r="I1911" s="5">
        <f t="shared" si="178"/>
        <v>1926158.387791116</v>
      </c>
      <c r="J1911" s="5">
        <f>Table1[[#This Row],[DAA 
(n)]]^1.5</f>
        <v>74780815.318034559</v>
      </c>
      <c r="K1911" s="5">
        <f t="shared" si="179"/>
        <v>64608727.723814063</v>
      </c>
      <c r="L1911" s="7">
        <f>LN(Table1[[#This Row],[NV]]/Table1[[#This Row],[NV_MA-1]])</f>
        <v>-1.3566775817763788</v>
      </c>
      <c r="M1911" s="7">
        <f>LN(Table1[[#This Row],[NV]]/Table1[[#This Row],[NV_MA-2]])</f>
        <v>8.1554554315161401</v>
      </c>
      <c r="N1911" s="4">
        <f>LN(Table1[[#This Row],[NV]]/Table1[[#This Row],[NV_MA-3]])</f>
        <v>4.6426334724158647</v>
      </c>
      <c r="O1911" s="7">
        <f>LN(Table1[[#This Row],[NV]]/Table1[[#This Row],[Metcalfe
NV ~ n^2]])</f>
        <v>-1.5469357043302185</v>
      </c>
      <c r="P1911" s="7">
        <f>Table1[[#This Row],[NV_MA-1]]*$M$3</f>
        <v>26047069872.133335</v>
      </c>
    </row>
    <row r="1912" spans="1:16" x14ac:dyDescent="0.2">
      <c r="A1912" s="2">
        <v>41781</v>
      </c>
      <c r="B1912" s="3">
        <v>6745232578.2973604</v>
      </c>
      <c r="C1912" s="3">
        <f t="shared" si="174"/>
        <v>5799866303.7425241</v>
      </c>
      <c r="D1912" s="4">
        <f>LN(Table1[[#This Row],[NV]])</f>
        <v>22.632101807597625</v>
      </c>
      <c r="E1912" s="5">
        <v>162838</v>
      </c>
      <c r="F1912" s="5">
        <f t="shared" si="175"/>
        <v>26516214244</v>
      </c>
      <c r="G1912" s="8">
        <f t="shared" si="176"/>
        <v>25844096226.166668</v>
      </c>
      <c r="H1912" s="5">
        <f t="shared" si="177"/>
        <v>1954139.2298476151</v>
      </c>
      <c r="I1912" s="5">
        <f t="shared" si="178"/>
        <v>1918306.2822453529</v>
      </c>
      <c r="J1912" s="5">
        <f>Table1[[#This Row],[DAA 
(n)]]^1.5</f>
        <v>65710328.678712763</v>
      </c>
      <c r="K1912" s="5">
        <f t="shared" si="179"/>
        <v>64237877.551440977</v>
      </c>
      <c r="L1912" s="7">
        <f>LN(Table1[[#This Row],[NV]]/Table1[[#This Row],[NV_MA-1]])</f>
        <v>-1.3432462183842648</v>
      </c>
      <c r="M1912" s="7">
        <f>LN(Table1[[#This Row],[NV]]/Table1[[#This Row],[NV_MA-2]])</f>
        <v>8.1651485975761151</v>
      </c>
      <c r="N1912" s="4">
        <f>LN(Table1[[#This Row],[NV]]/Table1[[#This Row],[NV_MA-3]])</f>
        <v>4.6539982199017853</v>
      </c>
      <c r="O1912" s="7">
        <f>LN(Table1[[#This Row],[NV]]/Table1[[#This Row],[Metcalfe
NV ~ n^2]])</f>
        <v>-1.3689204334961667</v>
      </c>
      <c r="P1912" s="7">
        <f>Table1[[#This Row],[NV_MA-1]]*$M$3</f>
        <v>25844096226.166668</v>
      </c>
    </row>
    <row r="1913" spans="1:16" x14ac:dyDescent="0.2">
      <c r="A1913" s="2">
        <v>41780</v>
      </c>
      <c r="B1913" s="3">
        <v>6322109034.3044596</v>
      </c>
      <c r="C1913" s="3">
        <f t="shared" si="174"/>
        <v>5781927579.0273552</v>
      </c>
      <c r="D1913" s="4">
        <f>LN(Table1[[#This Row],[NV]])</f>
        <v>22.567318697396626</v>
      </c>
      <c r="E1913" s="5">
        <v>157311</v>
      </c>
      <c r="F1913" s="5">
        <f t="shared" si="175"/>
        <v>24746750721</v>
      </c>
      <c r="G1913" s="8">
        <f t="shared" si="176"/>
        <v>26030070388.166668</v>
      </c>
      <c r="H1913" s="5">
        <f t="shared" si="177"/>
        <v>1882380.2824025799</v>
      </c>
      <c r="I1913" s="5">
        <f t="shared" si="178"/>
        <v>1925402.3339219736</v>
      </c>
      <c r="J1913" s="5">
        <f>Table1[[#This Row],[DAA 
(n)]]^1.5</f>
        <v>62393397.909323871</v>
      </c>
      <c r="K1913" s="5">
        <f t="shared" si="179"/>
        <v>64575150.081378542</v>
      </c>
      <c r="L1913" s="7">
        <f>LN(Table1[[#This Row],[NV]]/Table1[[#This Row],[NV_MA-1]])</f>
        <v>-1.4151995626696467</v>
      </c>
      <c r="M1913" s="7">
        <f>LN(Table1[[#This Row],[NV]]/Table1[[#This Row],[NV_MA-2]])</f>
        <v>8.09667318889624</v>
      </c>
      <c r="N1913" s="4">
        <f>LN(Table1[[#This Row],[NV]]/Table1[[#This Row],[NV_MA-3]])</f>
        <v>4.5839784763125602</v>
      </c>
      <c r="O1913" s="7">
        <f>LN(Table1[[#This Row],[NV]]/Table1[[#This Row],[Metcalfe
NV ~ n^2]])</f>
        <v>-1.364641335945985</v>
      </c>
      <c r="P1913" s="7">
        <f>Table1[[#This Row],[NV_MA-1]]*$M$3</f>
        <v>26030070388.166668</v>
      </c>
    </row>
    <row r="1914" spans="1:16" x14ac:dyDescent="0.2">
      <c r="A1914" s="2">
        <v>41779</v>
      </c>
      <c r="B1914" s="3">
        <v>6273913162.7186804</v>
      </c>
      <c r="C1914" s="3">
        <f t="shared" si="174"/>
        <v>5781656060.0243378</v>
      </c>
      <c r="D1914" s="4">
        <f>LN(Table1[[#This Row],[NV]])</f>
        <v>22.559666105802837</v>
      </c>
      <c r="E1914" s="5">
        <v>192586</v>
      </c>
      <c r="F1914" s="5">
        <f t="shared" si="175"/>
        <v>37089367396</v>
      </c>
      <c r="G1914" s="8">
        <f t="shared" si="176"/>
        <v>25919161808</v>
      </c>
      <c r="H1914" s="5">
        <f t="shared" si="177"/>
        <v>2343443.8552274127</v>
      </c>
      <c r="I1914" s="5">
        <f t="shared" si="178"/>
        <v>1920679.7514562744</v>
      </c>
      <c r="J1914" s="5">
        <f>Table1[[#This Row],[DAA 
(n)]]^1.5</f>
        <v>84515637.069870323</v>
      </c>
      <c r="K1914" s="5">
        <f t="shared" si="179"/>
        <v>64361688.131825544</v>
      </c>
      <c r="L1914" s="7">
        <f>LN(Table1[[#This Row],[NV]]/Table1[[#This Row],[NV_MA-1]])</f>
        <v>-1.4185822644504549</v>
      </c>
      <c r="M1914" s="7">
        <f>LN(Table1[[#This Row],[NV]]/Table1[[#This Row],[NV_MA-2]])</f>
        <v>8.0914763872384494</v>
      </c>
      <c r="N1914" s="4">
        <f>LN(Table1[[#This Row],[NV]]/Table1[[#This Row],[NV_MA-3]])</f>
        <v>4.5796369965396355</v>
      </c>
      <c r="O1914" s="7">
        <f>LN(Table1[[#This Row],[NV]]/Table1[[#This Row],[Metcalfe
NV ~ n^2]])</f>
        <v>-1.7769300665815837</v>
      </c>
      <c r="P1914" s="7">
        <f>Table1[[#This Row],[NV_MA-1]]*$M$3</f>
        <v>25919161808</v>
      </c>
    </row>
    <row r="1915" spans="1:16" x14ac:dyDescent="0.2">
      <c r="A1915" s="2">
        <v>41778</v>
      </c>
      <c r="B1915" s="3">
        <v>5722627919.5634499</v>
      </c>
      <c r="C1915" s="3">
        <f t="shared" si="174"/>
        <v>5784386967.0041456</v>
      </c>
      <c r="D1915" s="4">
        <f>LN(Table1[[#This Row],[NV]])</f>
        <v>22.467693963331183</v>
      </c>
      <c r="E1915" s="5">
        <v>181571</v>
      </c>
      <c r="F1915" s="5">
        <f t="shared" si="175"/>
        <v>32968028041</v>
      </c>
      <c r="G1915" s="8">
        <f t="shared" si="176"/>
        <v>25567450862.299999</v>
      </c>
      <c r="H1915" s="5">
        <f t="shared" si="177"/>
        <v>2198716.2379441611</v>
      </c>
      <c r="I1915" s="5">
        <f t="shared" si="178"/>
        <v>1907731.9655445081</v>
      </c>
      <c r="J1915" s="5">
        <f>Table1[[#This Row],[DAA 
(n)]]^1.5</f>
        <v>77369488.943849415</v>
      </c>
      <c r="K1915" s="5">
        <f t="shared" si="179"/>
        <v>63736196.489719443</v>
      </c>
      <c r="L1915" s="7">
        <f>LN(Table1[[#This Row],[NV]]/Table1[[#This Row],[NV_MA-1]])</f>
        <v>-1.4968919654301163</v>
      </c>
      <c r="M1915" s="7">
        <f>LN(Table1[[#This Row],[NV]]/Table1[[#This Row],[NV_MA-2]])</f>
        <v>8.0062683214833203</v>
      </c>
      <c r="N1915" s="4">
        <f>LN(Table1[[#This Row],[NV]]/Table1[[#This Row],[NV_MA-3]])</f>
        <v>4.4974307704248977</v>
      </c>
      <c r="O1915" s="7">
        <f>LN(Table1[[#This Row],[NV]]/Table1[[#This Row],[Metcalfe
NV ~ n^2]])</f>
        <v>-1.7511101182034319</v>
      </c>
      <c r="P1915" s="7">
        <f>Table1[[#This Row],[NV_MA-1]]*$M$3</f>
        <v>25567450862.299999</v>
      </c>
    </row>
    <row r="1916" spans="1:16" x14ac:dyDescent="0.2">
      <c r="A1916" s="2">
        <v>41777</v>
      </c>
      <c r="B1916" s="3">
        <v>5715094426.1715698</v>
      </c>
      <c r="C1916" s="3">
        <f t="shared" si="174"/>
        <v>5806605527.3254375</v>
      </c>
      <c r="D1916" s="4">
        <f>LN(Table1[[#This Row],[NV]])</f>
        <v>22.466376656571402</v>
      </c>
      <c r="E1916" s="5">
        <v>177463</v>
      </c>
      <c r="F1916" s="5">
        <f t="shared" si="175"/>
        <v>31493116369</v>
      </c>
      <c r="G1916" s="8">
        <f t="shared" si="176"/>
        <v>25126843432.799999</v>
      </c>
      <c r="H1916" s="5">
        <f t="shared" si="177"/>
        <v>2144909.6401005792</v>
      </c>
      <c r="I1916" s="5">
        <f t="shared" si="178"/>
        <v>1889967.366736948</v>
      </c>
      <c r="J1916" s="5">
        <f>Table1[[#This Row],[DAA 
(n)]]^1.5</f>
        <v>74758697.889890149</v>
      </c>
      <c r="K1916" s="5">
        <f t="shared" si="179"/>
        <v>62913320.050987594</v>
      </c>
      <c r="L1916" s="7">
        <f>LN(Table1[[#This Row],[NV]]/Table1[[#This Row],[NV_MA-1]])</f>
        <v>-1.4808259145224716</v>
      </c>
      <c r="M1916" s="7">
        <f>LN(Table1[[#This Row],[NV]]/Table1[[#This Row],[NV_MA-2]])</f>
        <v>8.0143065359613868</v>
      </c>
      <c r="N1916" s="4">
        <f>LN(Table1[[#This Row],[NV]]/Table1[[#This Row],[NV_MA-3]])</f>
        <v>4.5091081918033877</v>
      </c>
      <c r="O1916" s="7">
        <f>LN(Table1[[#This Row],[NV]]/Table1[[#This Row],[Metcalfe
NV ~ n^2]])</f>
        <v>-1.7066581743576286</v>
      </c>
      <c r="P1916" s="7">
        <f>Table1[[#This Row],[NV_MA-1]]*$M$3</f>
        <v>25126843432.799999</v>
      </c>
    </row>
    <row r="1917" spans="1:16" x14ac:dyDescent="0.2">
      <c r="A1917" s="2">
        <v>41776</v>
      </c>
      <c r="B1917" s="3">
        <v>5742055791.2001801</v>
      </c>
      <c r="C1917" s="3">
        <f t="shared" si="174"/>
        <v>5819997843.6867104</v>
      </c>
      <c r="D1917" s="4">
        <f>LN(Table1[[#This Row],[NV]])</f>
        <v>22.471083134933885</v>
      </c>
      <c r="E1917" s="5">
        <v>150165</v>
      </c>
      <c r="F1917" s="5">
        <f t="shared" si="175"/>
        <v>22549527225</v>
      </c>
      <c r="G1917" s="8">
        <f t="shared" si="176"/>
        <v>24802232054.666668</v>
      </c>
      <c r="H1917" s="5">
        <f t="shared" si="177"/>
        <v>1789890.2111230602</v>
      </c>
      <c r="I1917" s="5">
        <f t="shared" si="178"/>
        <v>1876984.3471250909</v>
      </c>
      <c r="J1917" s="5">
        <f>Table1[[#This Row],[DAA 
(n)]]^1.5</f>
        <v>58190632.886591949</v>
      </c>
      <c r="K1917" s="5">
        <f t="shared" si="179"/>
        <v>62309549.104167454</v>
      </c>
      <c r="L1917" s="7">
        <f>LN(Table1[[#This Row],[NV]]/Table1[[#This Row],[NV_MA-1]])</f>
        <v>-1.4631163533378104</v>
      </c>
      <c r="M1917" s="7">
        <f>LN(Table1[[#This Row],[NV]]/Table1[[#This Row],[NV_MA-2]])</f>
        <v>8.0259061587047018</v>
      </c>
      <c r="N1917" s="4">
        <f>LN(Table1[[#This Row],[NV]]/Table1[[#This Row],[NV_MA-3]])</f>
        <v>4.5234578867714301</v>
      </c>
      <c r="O1917" s="7">
        <f>LN(Table1[[#This Row],[NV]]/Table1[[#This Row],[Metcalfe
NV ~ n^2]])</f>
        <v>-1.3678968021095046</v>
      </c>
      <c r="P1917" s="7">
        <f>Table1[[#This Row],[NV_MA-1]]*$M$3</f>
        <v>24802232054.666668</v>
      </c>
    </row>
    <row r="1918" spans="1:16" x14ac:dyDescent="0.2">
      <c r="A1918" s="2">
        <v>41775</v>
      </c>
      <c r="B1918" s="3">
        <v>5733977785.1035995</v>
      </c>
      <c r="C1918" s="3">
        <f t="shared" si="174"/>
        <v>5839523928.4135542</v>
      </c>
      <c r="D1918" s="4">
        <f>LN(Table1[[#This Row],[NV]])</f>
        <v>22.469675330159344</v>
      </c>
      <c r="E1918" s="5">
        <v>156212</v>
      </c>
      <c r="F1918" s="5">
        <f t="shared" si="175"/>
        <v>24402188944</v>
      </c>
      <c r="G1918" s="8">
        <f t="shared" si="176"/>
        <v>24897515853.866665</v>
      </c>
      <c r="H1918" s="5">
        <f t="shared" si="177"/>
        <v>1868134.5182308948</v>
      </c>
      <c r="I1918" s="5">
        <f t="shared" si="178"/>
        <v>1880970.2415829224</v>
      </c>
      <c r="J1918" s="5">
        <f>Table1[[#This Row],[DAA 
(n)]]^1.5</f>
        <v>61740705.69178912</v>
      </c>
      <c r="K1918" s="5">
        <f t="shared" si="179"/>
        <v>62491185.969222076</v>
      </c>
      <c r="L1918" s="7">
        <f>LN(Table1[[#This Row],[NV]]/Table1[[#This Row],[NV_MA-1]])</f>
        <v>-1.4683585403759258</v>
      </c>
      <c r="M1918" s="7">
        <f>LN(Table1[[#This Row],[NV]]/Table1[[#This Row],[NV_MA-2]])</f>
        <v>8.0223770425314012</v>
      </c>
      <c r="N1918" s="4">
        <f>LN(Table1[[#This Row],[NV]]/Table1[[#This Row],[NV_MA-3]])</f>
        <v>4.51913924989005</v>
      </c>
      <c r="O1918" s="7">
        <f>LN(Table1[[#This Row],[NV]]/Table1[[#This Row],[Metcalfe
NV ~ n^2]])</f>
        <v>-1.4482633458821197</v>
      </c>
      <c r="P1918" s="7">
        <f>Table1[[#This Row],[NV_MA-1]]*$M$3</f>
        <v>24897515853.866665</v>
      </c>
    </row>
    <row r="1919" spans="1:16" x14ac:dyDescent="0.2">
      <c r="A1919" s="2">
        <v>41774</v>
      </c>
      <c r="B1919" s="3">
        <v>5709203037.7123604</v>
      </c>
      <c r="C1919" s="3">
        <f t="shared" si="174"/>
        <v>5872598100.4904013</v>
      </c>
      <c r="D1919" s="4">
        <f>LN(Table1[[#This Row],[NV]])</f>
        <v>22.465345277792956</v>
      </c>
      <c r="E1919" s="5">
        <v>176226</v>
      </c>
      <c r="F1919" s="5">
        <f t="shared" si="175"/>
        <v>31055603076</v>
      </c>
      <c r="G1919" s="8">
        <f t="shared" si="176"/>
        <v>25197544396.566666</v>
      </c>
      <c r="H1919" s="5">
        <f t="shared" si="177"/>
        <v>2128725.9393437039</v>
      </c>
      <c r="I1919" s="5">
        <f t="shared" si="178"/>
        <v>1892511.5170165538</v>
      </c>
      <c r="J1919" s="5">
        <f>Table1[[#This Row],[DAA 
(n)]]^1.5</f>
        <v>73978407.03658855</v>
      </c>
      <c r="K1919" s="5">
        <f t="shared" si="179"/>
        <v>63037626.042151086</v>
      </c>
      <c r="L1919" s="7">
        <f>LN(Table1[[#This Row],[NV]]/Table1[[#This Row],[NV_MA-1]])</f>
        <v>-1.4846671043421151</v>
      </c>
      <c r="M1919" s="7">
        <f>LN(Table1[[#This Row],[NV]]/Table1[[#This Row],[NV_MA-2]])</f>
        <v>8.0119299279079268</v>
      </c>
      <c r="N1919" s="4">
        <f>LN(Table1[[#This Row],[NV]]/Table1[[#This Row],[NV_MA-3]])</f>
        <v>4.5061029329489362</v>
      </c>
      <c r="O1919" s="7">
        <f>LN(Table1[[#This Row],[NV]]/Table1[[#This Row],[Metcalfe
NV ~ n^2]])</f>
        <v>-1.6936998045865337</v>
      </c>
      <c r="P1919" s="7">
        <f>Table1[[#This Row],[NV_MA-1]]*$M$3</f>
        <v>25197544396.566666</v>
      </c>
    </row>
    <row r="1920" spans="1:16" x14ac:dyDescent="0.2">
      <c r="A1920" s="2">
        <v>41773</v>
      </c>
      <c r="B1920" s="3">
        <v>5680306682.9457903</v>
      </c>
      <c r="C1920" s="3">
        <f t="shared" si="174"/>
        <v>5902266759.2387142</v>
      </c>
      <c r="D1920" s="4">
        <f>LN(Table1[[#This Row],[NV]])</f>
        <v>22.460271061698247</v>
      </c>
      <c r="E1920" s="5">
        <v>159121</v>
      </c>
      <c r="F1920" s="5">
        <f t="shared" si="175"/>
        <v>25319492641</v>
      </c>
      <c r="G1920" s="8">
        <f t="shared" si="176"/>
        <v>25514382681</v>
      </c>
      <c r="H1920" s="5">
        <f t="shared" si="177"/>
        <v>1905859.0793376078</v>
      </c>
      <c r="I1920" s="5">
        <f t="shared" si="178"/>
        <v>1903542.9283815592</v>
      </c>
      <c r="J1920" s="5">
        <f>Table1[[#This Row],[DAA 
(n)]]^1.5</f>
        <v>63473325.015541442</v>
      </c>
      <c r="K1920" s="5">
        <f t="shared" si="179"/>
        <v>63584395.466368206</v>
      </c>
      <c r="L1920" s="7">
        <f>LN(Table1[[#This Row],[NV]]/Table1[[#This Row],[NV_MA-1]])</f>
        <v>-1.5022370951151494</v>
      </c>
      <c r="M1920" s="7">
        <f>LN(Table1[[#This Row],[NV]]/Table1[[#This Row],[NV_MA-2]])</f>
        <v>8.0010436548066135</v>
      </c>
      <c r="N1920" s="4">
        <f>LN(Table1[[#This Row],[NV]]/Table1[[#This Row],[NV_MA-3]])</f>
        <v>4.4923924177945747</v>
      </c>
      <c r="O1920" s="7">
        <f>LN(Table1[[#This Row],[NV]]/Table1[[#This Row],[Metcalfe
NV ~ n^2]])</f>
        <v>-1.4945693344481807</v>
      </c>
      <c r="P1920" s="7">
        <f>Table1[[#This Row],[NV_MA-1]]*$M$3</f>
        <v>25514382681</v>
      </c>
    </row>
    <row r="1921" spans="1:16" x14ac:dyDescent="0.2">
      <c r="A1921" s="2">
        <v>41772</v>
      </c>
      <c r="B1921" s="3">
        <v>5604057888.5355701</v>
      </c>
      <c r="C1921" s="3">
        <f t="shared" si="174"/>
        <v>5907311681.2498121</v>
      </c>
      <c r="D1921" s="4">
        <f>LN(Table1[[#This Row],[NV]])</f>
        <v>22.446756795227842</v>
      </c>
      <c r="E1921" s="5">
        <v>147074</v>
      </c>
      <c r="F1921" s="5">
        <f t="shared" si="175"/>
        <v>21630761476</v>
      </c>
      <c r="G1921" s="8">
        <f t="shared" si="176"/>
        <v>25787626985.5</v>
      </c>
      <c r="H1921" s="5">
        <f t="shared" si="177"/>
        <v>1749988.1007916406</v>
      </c>
      <c r="I1921" s="5">
        <f t="shared" si="178"/>
        <v>1913962.6960086976</v>
      </c>
      <c r="J1921" s="5">
        <f>Table1[[#This Row],[DAA 
(n)]]^1.5</f>
        <v>56403214.565494731</v>
      </c>
      <c r="K1921" s="5">
        <f t="shared" si="179"/>
        <v>64079732.173204504</v>
      </c>
      <c r="L1921" s="7">
        <f>LN(Table1[[#This Row],[NV]]/Table1[[#This Row],[NV_MA-1]])</f>
        <v>-1.5264038444082257</v>
      </c>
      <c r="M1921" s="7">
        <f>LN(Table1[[#This Row],[NV]]/Table1[[#This Row],[NV_MA-2]])</f>
        <v>7.9820704344913409</v>
      </c>
      <c r="N1921" s="4">
        <f>LN(Table1[[#This Row],[NV]]/Table1[[#This Row],[NV_MA-3]])</f>
        <v>4.4711181140814169</v>
      </c>
      <c r="O1921" s="7">
        <f>LN(Table1[[#This Row],[NV]]/Table1[[#This Row],[Metcalfe
NV ~ n^2]])</f>
        <v>-1.3506254856870765</v>
      </c>
      <c r="P1921" s="7">
        <f>Table1[[#This Row],[NV_MA-1]]*$M$3</f>
        <v>25787626985.5</v>
      </c>
    </row>
    <row r="1922" spans="1:16" x14ac:dyDescent="0.2">
      <c r="A1922" s="2">
        <v>41771</v>
      </c>
      <c r="B1922" s="3">
        <v>5631314154.0643997</v>
      </c>
      <c r="C1922" s="3">
        <f t="shared" si="174"/>
        <v>5895967815.0285177</v>
      </c>
      <c r="D1922" s="4">
        <f>LN(Table1[[#This Row],[NV]])</f>
        <v>22.451608671764689</v>
      </c>
      <c r="E1922" s="5">
        <v>155388</v>
      </c>
      <c r="F1922" s="5">
        <f t="shared" si="175"/>
        <v>24145430544</v>
      </c>
      <c r="G1922" s="8">
        <f t="shared" si="176"/>
        <v>26057579805.766666</v>
      </c>
      <c r="H1922" s="5">
        <f t="shared" si="177"/>
        <v>1857458.5045794267</v>
      </c>
      <c r="I1922" s="5">
        <f t="shared" si="178"/>
        <v>1924930.1856708752</v>
      </c>
      <c r="J1922" s="5">
        <f>Table1[[#This Row],[DAA 
(n)]]^1.5</f>
        <v>61252837.986260548</v>
      </c>
      <c r="K1922" s="5">
        <f t="shared" si="179"/>
        <v>64586159.773077711</v>
      </c>
      <c r="L1922" s="7">
        <f>LN(Table1[[#This Row],[NV]]/Table1[[#This Row],[NV_MA-1]])</f>
        <v>-1.5319658624877031</v>
      </c>
      <c r="M1922" s="7">
        <f>LN(Table1[[#This Row],[NV]]/Table1[[#This Row],[NV_MA-2]])</f>
        <v>7.9812084139022987</v>
      </c>
      <c r="N1922" s="4">
        <f>LN(Table1[[#This Row],[NV]]/Table1[[#This Row],[NV_MA-3]])</f>
        <v>4.4680979709643944</v>
      </c>
      <c r="O1922" s="7">
        <f>LN(Table1[[#This Row],[NV]]/Table1[[#This Row],[Metcalfe
NV ~ n^2]])</f>
        <v>-1.4557523159489913</v>
      </c>
      <c r="P1922" s="7">
        <f>Table1[[#This Row],[NV_MA-1]]*$M$3</f>
        <v>26057579805.766666</v>
      </c>
    </row>
    <row r="1923" spans="1:16" x14ac:dyDescent="0.2">
      <c r="A1923" s="2">
        <v>41770</v>
      </c>
      <c r="B1923" s="3">
        <v>5601866711.4206495</v>
      </c>
      <c r="C1923" s="3">
        <f t="shared" si="174"/>
        <v>5886983418.0700035</v>
      </c>
      <c r="D1923" s="4">
        <f>LN(Table1[[#This Row],[NV]])</f>
        <v>22.446365720466755</v>
      </c>
      <c r="E1923" s="5">
        <v>166228</v>
      </c>
      <c r="F1923" s="5">
        <f t="shared" si="175"/>
        <v>27631747984</v>
      </c>
      <c r="G1923" s="8">
        <f t="shared" si="176"/>
        <v>25833312141.799999</v>
      </c>
      <c r="H1923" s="5">
        <f t="shared" si="177"/>
        <v>1998246.0071042499</v>
      </c>
      <c r="I1923" s="5">
        <f t="shared" si="178"/>
        <v>1914882.6951530471</v>
      </c>
      <c r="J1923" s="5">
        <f>Table1[[#This Row],[DAA 
(n)]]^1.5</f>
        <v>67772931.203278586</v>
      </c>
      <c r="K1923" s="5">
        <f t="shared" si="179"/>
        <v>64142543.767783262</v>
      </c>
      <c r="L1923" s="7">
        <f>LN(Table1[[#This Row],[NV]]/Table1[[#This Row],[NV_MA-1]])</f>
        <v>-1.5285649438530922</v>
      </c>
      <c r="M1923" s="7">
        <f>LN(Table1[[#This Row],[NV]]/Table1[[#This Row],[NV_MA-2]])</f>
        <v>7.9811987975408378</v>
      </c>
      <c r="N1923" s="4">
        <f>LN(Table1[[#This Row],[NV]]/Table1[[#This Row],[NV_MA-3]])</f>
        <v>4.4697473094076905</v>
      </c>
      <c r="O1923" s="7">
        <f>LN(Table1[[#This Row],[NV]]/Table1[[#This Row],[Metcalfe
NV ~ n^2]])</f>
        <v>-1.5958655174023184</v>
      </c>
      <c r="P1923" s="7">
        <f>Table1[[#This Row],[NV_MA-1]]*$M$3</f>
        <v>25833312141.799999</v>
      </c>
    </row>
    <row r="1924" spans="1:16" x14ac:dyDescent="0.2">
      <c r="A1924" s="2">
        <v>41769</v>
      </c>
      <c r="B1924" s="3">
        <v>5825185347.6996298</v>
      </c>
      <c r="C1924" s="3">
        <f t="shared" si="174"/>
        <v>5877942187.8070431</v>
      </c>
      <c r="D1924" s="4">
        <f>LN(Table1[[#This Row],[NV]])</f>
        <v>22.485456655239528</v>
      </c>
      <c r="E1924" s="5">
        <v>134895</v>
      </c>
      <c r="F1924" s="5">
        <f t="shared" si="175"/>
        <v>18196661025</v>
      </c>
      <c r="G1924" s="8">
        <f t="shared" si="176"/>
        <v>25841041268.200001</v>
      </c>
      <c r="H1924" s="5">
        <f t="shared" si="177"/>
        <v>1593413.7304396711</v>
      </c>
      <c r="I1924" s="5">
        <f t="shared" si="178"/>
        <v>1915184.8335371956</v>
      </c>
      <c r="J1924" s="5">
        <f>Table1[[#This Row],[DAA 
(n)]]^1.5</f>
        <v>49544309.349988557</v>
      </c>
      <c r="K1924" s="5">
        <f t="shared" si="179"/>
        <v>64156746.940867797</v>
      </c>
      <c r="L1924" s="7">
        <f>LN(Table1[[#This Row],[NV]]/Table1[[#This Row],[NV_MA-1]])</f>
        <v>-1.4897731565663592</v>
      </c>
      <c r="M1924" s="7">
        <f>LN(Table1[[#This Row],[NV]]/Table1[[#This Row],[NV_MA-2]])</f>
        <v>8.0201319604819066</v>
      </c>
      <c r="N1924" s="4">
        <f>LN(Table1[[#This Row],[NV]]/Table1[[#This Row],[NV_MA-3]])</f>
        <v>4.5086168372956061</v>
      </c>
      <c r="O1924" s="7">
        <f>LN(Table1[[#This Row],[NV]]/Table1[[#This Row],[Metcalfe
NV ~ n^2]])</f>
        <v>-1.1390472987939244</v>
      </c>
      <c r="P1924" s="7">
        <f>Table1[[#This Row],[NV_MA-1]]*$M$3</f>
        <v>25841041268.200001</v>
      </c>
    </row>
    <row r="1925" spans="1:16" x14ac:dyDescent="0.2">
      <c r="A1925" s="2">
        <v>41768</v>
      </c>
      <c r="B1925" s="3">
        <v>5771408225.2326097</v>
      </c>
      <c r="C1925" s="3">
        <f t="shared" si="174"/>
        <v>5838230552.3790407</v>
      </c>
      <c r="D1925" s="4">
        <f>LN(Table1[[#This Row],[NV]])</f>
        <v>22.476181947521006</v>
      </c>
      <c r="E1925" s="5">
        <v>161587</v>
      </c>
      <c r="F1925" s="5">
        <f t="shared" si="175"/>
        <v>26110358569</v>
      </c>
      <c r="G1925" s="8">
        <f t="shared" si="176"/>
        <v>26381172723.233334</v>
      </c>
      <c r="H1925" s="5">
        <f t="shared" si="177"/>
        <v>1937880.4081815558</v>
      </c>
      <c r="I1925" s="5">
        <f t="shared" si="178"/>
        <v>1937068.5053768402</v>
      </c>
      <c r="J1925" s="5">
        <f>Table1[[#This Row],[DAA 
(n)]]^1.5</f>
        <v>64954557.269594267</v>
      </c>
      <c r="K1925" s="5">
        <f t="shared" si="179"/>
        <v>65167853.868709125</v>
      </c>
      <c r="L1925" s="7">
        <f>LN(Table1[[#This Row],[NV]]/Table1[[#This Row],[NV_MA-1]])</f>
        <v>-1.5197344907391159</v>
      </c>
      <c r="M1925" s="7">
        <f>LN(Table1[[#This Row],[NV]]/Table1[[#This Row],[NV_MA-2]])</f>
        <v>7.9994956390165068</v>
      </c>
      <c r="N1925" s="4">
        <f>LN(Table1[[#This Row],[NV]]/Table1[[#This Row],[NV_MA-3]])</f>
        <v>4.4837050810312089</v>
      </c>
      <c r="O1925" s="7">
        <f>LN(Table1[[#This Row],[NV]]/Table1[[#This Row],[Metcalfe
NV ~ n^2]])</f>
        <v>-1.5094160050563177</v>
      </c>
      <c r="P1925" s="7">
        <f>Table1[[#This Row],[NV_MA-1]]*$M$3</f>
        <v>26381172723.233334</v>
      </c>
    </row>
    <row r="1926" spans="1:16" x14ac:dyDescent="0.2">
      <c r="A1926" s="2">
        <v>41767</v>
      </c>
      <c r="B1926" s="3">
        <v>5612785584.4748802</v>
      </c>
      <c r="C1926" s="3">
        <f t="shared" si="174"/>
        <v>5832217386.394269</v>
      </c>
      <c r="D1926" s="4">
        <f>LN(Table1[[#This Row],[NV]])</f>
        <v>22.448312972368342</v>
      </c>
      <c r="E1926" s="5">
        <v>165833</v>
      </c>
      <c r="F1926" s="5">
        <f t="shared" si="175"/>
        <v>27500583889</v>
      </c>
      <c r="G1926" s="8">
        <f t="shared" si="176"/>
        <v>26546695726.133335</v>
      </c>
      <c r="H1926" s="5">
        <f t="shared" si="177"/>
        <v>1993103.1361171713</v>
      </c>
      <c r="I1926" s="5">
        <f t="shared" si="178"/>
        <v>1943455.3104772749</v>
      </c>
      <c r="J1926" s="5">
        <f>Table1[[#This Row],[DAA 
(n)]]^1.5</f>
        <v>67531506.188330725</v>
      </c>
      <c r="K1926" s="5">
        <f t="shared" si="179"/>
        <v>65469866.360242747</v>
      </c>
      <c r="L1926" s="7">
        <f>LN(Table1[[#This Row],[NV]]/Table1[[#This Row],[NV_MA-1]])</f>
        <v>-1.5538581497613093</v>
      </c>
      <c r="M1926" s="7">
        <f>LN(Table1[[#This Row],[NV]]/Table1[[#This Row],[NV_MA-2]])</f>
        <v>7.9683349377101012</v>
      </c>
      <c r="N1926" s="4">
        <f>LN(Table1[[#This Row],[NV]]/Table1[[#This Row],[NV_MA-3]])</f>
        <v>4.4512124331897045</v>
      </c>
      <c r="O1926" s="7">
        <f>LN(Table1[[#This Row],[NV]]/Table1[[#This Row],[Metcalfe
NV ~ n^2]])</f>
        <v>-1.5891601013524663</v>
      </c>
      <c r="P1926" s="7">
        <f>Table1[[#This Row],[NV_MA-1]]*$M$3</f>
        <v>26546695726.133335</v>
      </c>
    </row>
    <row r="1927" spans="1:16" x14ac:dyDescent="0.2">
      <c r="A1927" s="2">
        <v>41766</v>
      </c>
      <c r="B1927" s="3">
        <v>5633626419.33881</v>
      </c>
      <c r="C1927" s="3">
        <f t="shared" si="174"/>
        <v>5835624680.551878</v>
      </c>
      <c r="D1927" s="4">
        <f>LN(Table1[[#This Row],[NV]])</f>
        <v>22.452019195955529</v>
      </c>
      <c r="E1927" s="5">
        <v>162643</v>
      </c>
      <c r="F1927" s="5">
        <f t="shared" si="175"/>
        <v>26452745449</v>
      </c>
      <c r="G1927" s="8">
        <f t="shared" si="176"/>
        <v>26548753208.533333</v>
      </c>
      <c r="H1927" s="5">
        <f t="shared" si="177"/>
        <v>1951604.2469828876</v>
      </c>
      <c r="I1927" s="5">
        <f t="shared" si="178"/>
        <v>1943536.0301194966</v>
      </c>
      <c r="J1927" s="5">
        <f>Table1[[#This Row],[DAA 
(n)]]^1.5</f>
        <v>65592330.939384341</v>
      </c>
      <c r="K1927" s="5">
        <f t="shared" si="179"/>
        <v>65473654.623613253</v>
      </c>
      <c r="L1927" s="7">
        <f>LN(Table1[[#This Row],[NV]]/Table1[[#This Row],[NV_MA-1]])</f>
        <v>-1.5502294274455959</v>
      </c>
      <c r="M1927" s="7">
        <f>LN(Table1[[#This Row],[NV]]/Table1[[#This Row],[NV_MA-2]])</f>
        <v>7.9719996280726653</v>
      </c>
      <c r="N1927" s="4">
        <f>LN(Table1[[#This Row],[NV]]/Table1[[#This Row],[NV_MA-3]])</f>
        <v>4.4548607957488251</v>
      </c>
      <c r="O1927" s="7">
        <f>LN(Table1[[#This Row],[NV]]/Table1[[#This Row],[Metcalfe
NV ~ n^2]])</f>
        <v>-1.546606591602343</v>
      </c>
      <c r="P1927" s="7">
        <f>Table1[[#This Row],[NV_MA-1]]*$M$3</f>
        <v>26548753208.533333</v>
      </c>
    </row>
    <row r="1928" spans="1:16" x14ac:dyDescent="0.2">
      <c r="A1928" s="2">
        <v>41765</v>
      </c>
      <c r="B1928" s="3">
        <v>5478334250.6993599</v>
      </c>
      <c r="C1928" s="3">
        <f t="shared" si="174"/>
        <v>5836542137.0388823</v>
      </c>
      <c r="D1928" s="4">
        <f>LN(Table1[[#This Row],[NV]])</f>
        <v>22.42406692284796</v>
      </c>
      <c r="E1928" s="5">
        <v>166298</v>
      </c>
      <c r="F1928" s="5">
        <f t="shared" si="175"/>
        <v>27655024804</v>
      </c>
      <c r="G1928" s="8">
        <f t="shared" si="176"/>
        <v>26514811971.033333</v>
      </c>
      <c r="H1928" s="5">
        <f t="shared" si="177"/>
        <v>1999157.4999342994</v>
      </c>
      <c r="I1928" s="5">
        <f t="shared" si="178"/>
        <v>1942167.3664608209</v>
      </c>
      <c r="J1928" s="5">
        <f>Table1[[#This Row],[DAA 
(n)]]^1.5</f>
        <v>67815745.331416935</v>
      </c>
      <c r="K1928" s="5">
        <f t="shared" si="179"/>
        <v>65410225.315288752</v>
      </c>
      <c r="L1928" s="7">
        <f>LN(Table1[[#This Row],[NV]]/Table1[[#This Row],[NV_MA-1]])</f>
        <v>-1.576902433243708</v>
      </c>
      <c r="M1928" s="7">
        <f>LN(Table1[[#This Row],[NV]]/Table1[[#This Row],[NV_MA-2]])</f>
        <v>7.944751816204457</v>
      </c>
      <c r="N1928" s="4">
        <f>LN(Table1[[#This Row],[NV]]/Table1[[#This Row],[NV_MA-3]])</f>
        <v>4.4278777682553008</v>
      </c>
      <c r="O1928" s="7">
        <f>LN(Table1[[#This Row],[NV]]/Table1[[#This Row],[Metcalfe
NV ~ n^2]])</f>
        <v>-1.6190063544530267</v>
      </c>
      <c r="P1928" s="7">
        <f>Table1[[#This Row],[NV_MA-1]]*$M$3</f>
        <v>26514811971.033333</v>
      </c>
    </row>
    <row r="1929" spans="1:16" x14ac:dyDescent="0.2">
      <c r="A1929" s="2">
        <v>41764</v>
      </c>
      <c r="B1929" s="3">
        <v>5504384772.4993496</v>
      </c>
      <c r="C1929" s="3">
        <f t="shared" si="174"/>
        <v>5846775134.226963</v>
      </c>
      <c r="D1929" s="4">
        <f>LN(Table1[[#This Row],[NV]])</f>
        <v>22.428810842928232</v>
      </c>
      <c r="E1929" s="5">
        <v>144154</v>
      </c>
      <c r="F1929" s="5">
        <f t="shared" si="175"/>
        <v>20780375716</v>
      </c>
      <c r="G1929" s="8">
        <f t="shared" si="176"/>
        <v>26742039929.433334</v>
      </c>
      <c r="H1929" s="5">
        <f t="shared" si="177"/>
        <v>1712353.1031913524</v>
      </c>
      <c r="I1929" s="5">
        <f t="shared" si="178"/>
        <v>1950610.2855833613</v>
      </c>
      <c r="J1929" s="5">
        <f>Table1[[#This Row],[DAA 
(n)]]^1.5</f>
        <v>54731839.73670429</v>
      </c>
      <c r="K1929" s="5">
        <f t="shared" si="179"/>
        <v>65816419.849343091</v>
      </c>
      <c r="L1929" s="7">
        <f>LN(Table1[[#This Row],[NV]]/Table1[[#This Row],[NV_MA-1]])</f>
        <v>-1.580691850345181</v>
      </c>
      <c r="M1929" s="7">
        <f>LN(Table1[[#This Row],[NV]]/Table1[[#This Row],[NV_MA-2]])</f>
        <v>7.9451579943864203</v>
      </c>
      <c r="N1929" s="4">
        <f>LN(Table1[[#This Row],[NV]]/Table1[[#This Row],[NV_MA-3]])</f>
        <v>4.4264309359797274</v>
      </c>
      <c r="O1929" s="7">
        <f>LN(Table1[[#This Row],[NV]]/Table1[[#This Row],[Metcalfe
NV ~ n^2]])</f>
        <v>-1.328464060180284</v>
      </c>
      <c r="P1929" s="7">
        <f>Table1[[#This Row],[NV_MA-1]]*$M$3</f>
        <v>26742039929.433334</v>
      </c>
    </row>
    <row r="1930" spans="1:16" x14ac:dyDescent="0.2">
      <c r="A1930" s="2">
        <v>41763</v>
      </c>
      <c r="B1930" s="3">
        <v>5558240188.0760002</v>
      </c>
      <c r="C1930" s="3">
        <f t="shared" ref="C1930:C1993" si="180">AVERAGE(B1930:B1959)</f>
        <v>5857360710.315402</v>
      </c>
      <c r="D1930" s="4">
        <f>LN(Table1[[#This Row],[NV]])</f>
        <v>22.438547382172139</v>
      </c>
      <c r="E1930" s="5">
        <v>159490</v>
      </c>
      <c r="F1930" s="5">
        <f t="shared" ref="F1930:F1993" si="181">E1930^2</f>
        <v>25437060100</v>
      </c>
      <c r="G1930" s="8">
        <f t="shared" ref="G1930:G1993" si="182">AVERAGE(F1930:F1959)</f>
        <v>26818157053.033333</v>
      </c>
      <c r="H1930" s="5">
        <f t="shared" ref="H1930:H1993" si="183">E1930*LN(E1930)</f>
        <v>1910648.1749139966</v>
      </c>
      <c r="I1930" s="5">
        <f t="shared" ref="I1930:I1993" si="184">AVERAGE(H1930:H1959)</f>
        <v>1953928.5729096741</v>
      </c>
      <c r="J1930" s="5">
        <f>Table1[[#This Row],[DAA 
(n)]]^1.5</f>
        <v>63694243.973447166</v>
      </c>
      <c r="K1930" s="5">
        <f t="shared" ref="K1930:K1993" si="185">AVERAGE(J1930:J1959)</f>
        <v>65964802.917019963</v>
      </c>
      <c r="L1930" s="7">
        <f>LN(Table1[[#This Row],[NV]]/Table1[[#This Row],[NV_MA-1]])</f>
        <v>-1.5737976148690798</v>
      </c>
      <c r="M1930" s="7">
        <f>LN(Table1[[#This Row],[NV]]/Table1[[#This Row],[NV_MA-2]])</f>
        <v>7.9531948255493221</v>
      </c>
      <c r="N1930" s="4">
        <f>LN(Table1[[#This Row],[NV]]/Table1[[#This Row],[NV_MA-3]])</f>
        <v>4.4339155135667276</v>
      </c>
      <c r="O1930" s="7">
        <f>LN(Table1[[#This Row],[NV]]/Table1[[#This Row],[Metcalfe
NV ~ n^2]])</f>
        <v>-1.5209256244614597</v>
      </c>
      <c r="P1930" s="7">
        <f>Table1[[#This Row],[NV_MA-1]]*$M$3</f>
        <v>26818157053.033333</v>
      </c>
    </row>
    <row r="1931" spans="1:16" x14ac:dyDescent="0.2">
      <c r="A1931" s="2">
        <v>41762</v>
      </c>
      <c r="B1931" s="3">
        <v>5585899281.3393097</v>
      </c>
      <c r="C1931" s="3">
        <f t="shared" si="180"/>
        <v>5861061546.5263987</v>
      </c>
      <c r="D1931" s="4">
        <f>LN(Table1[[#This Row],[NV]])</f>
        <v>22.443511273755341</v>
      </c>
      <c r="E1931" s="5">
        <v>116433</v>
      </c>
      <c r="F1931" s="5">
        <f t="shared" si="181"/>
        <v>13556643489</v>
      </c>
      <c r="G1931" s="8">
        <f t="shared" si="182"/>
        <v>27017672572.900002</v>
      </c>
      <c r="H1931" s="5">
        <f t="shared" si="183"/>
        <v>1358199.2442573952</v>
      </c>
      <c r="I1931" s="5">
        <f t="shared" si="184"/>
        <v>1961650.4849042741</v>
      </c>
      <c r="J1931" s="5">
        <f>Table1[[#This Row],[DAA 
(n)]]^1.5</f>
        <v>39729594.402091965</v>
      </c>
      <c r="K1931" s="5">
        <f t="shared" si="185"/>
        <v>66329427.650278054</v>
      </c>
      <c r="L1931" s="7">
        <f>LN(Table1[[#This Row],[NV]]/Table1[[#This Row],[NV_MA-1]])</f>
        <v>-1.5762457548147291</v>
      </c>
      <c r="M1931" s="7">
        <f>LN(Table1[[#This Row],[NV]]/Table1[[#This Row],[NV_MA-2]])</f>
        <v>7.9542145127677371</v>
      </c>
      <c r="N1931" s="4">
        <f>LN(Table1[[#This Row],[NV]]/Table1[[#This Row],[NV_MA-3]])</f>
        <v>4.4333670611122082</v>
      </c>
      <c r="O1931" s="7">
        <f>LN(Table1[[#This Row],[NV]]/Table1[[#This Row],[Metcalfe
NV ~ n^2]])</f>
        <v>-0.88663128475290087</v>
      </c>
      <c r="P1931" s="7">
        <f>Table1[[#This Row],[NV_MA-1]]*$M$3</f>
        <v>27017672572.900002</v>
      </c>
    </row>
    <row r="1932" spans="1:16" x14ac:dyDescent="0.2">
      <c r="A1932" s="2">
        <v>41761</v>
      </c>
      <c r="B1932" s="3">
        <v>5753039376.0833197</v>
      </c>
      <c r="C1932" s="3">
        <f t="shared" si="180"/>
        <v>5863650259.3843203</v>
      </c>
      <c r="D1932" s="4">
        <f>LN(Table1[[#This Row],[NV]])</f>
        <v>22.472994139247621</v>
      </c>
      <c r="E1932" s="5">
        <v>143085</v>
      </c>
      <c r="F1932" s="5">
        <f t="shared" si="181"/>
        <v>20473317225</v>
      </c>
      <c r="G1932" s="8">
        <f t="shared" si="182"/>
        <v>27566823024.099998</v>
      </c>
      <c r="H1932" s="5">
        <f t="shared" si="183"/>
        <v>1698589.8132711318</v>
      </c>
      <c r="I1932" s="5">
        <f t="shared" si="184"/>
        <v>1986057.6557395011</v>
      </c>
      <c r="J1932" s="5">
        <f>Table1[[#This Row],[DAA 
(n)]]^1.5</f>
        <v>54124159.070965007</v>
      </c>
      <c r="K1932" s="5">
        <f t="shared" si="185"/>
        <v>67409790.619522989</v>
      </c>
      <c r="L1932" s="7">
        <f>LN(Table1[[#This Row],[NV]]/Table1[[#This Row],[NV_MA-1]])</f>
        <v>-1.5668846830188476</v>
      </c>
      <c r="M1932" s="7">
        <f>LN(Table1[[#This Row],[NV]]/Table1[[#This Row],[NV_MA-2]])</f>
        <v>7.9713319849943973</v>
      </c>
      <c r="N1932" s="4">
        <f>LN(Table1[[#This Row],[NV]]/Table1[[#This Row],[NV_MA-3]])</f>
        <v>4.4466933124972483</v>
      </c>
      <c r="O1932" s="7">
        <f>LN(Table1[[#This Row],[NV]]/Table1[[#This Row],[Metcalfe
NV ~ n^2]])</f>
        <v>-1.2693941372472155</v>
      </c>
      <c r="P1932" s="7">
        <f>Table1[[#This Row],[NV_MA-1]]*$M$3</f>
        <v>27566823024.099998</v>
      </c>
    </row>
    <row r="1933" spans="1:16" x14ac:dyDescent="0.2">
      <c r="A1933" s="2">
        <v>41760</v>
      </c>
      <c r="B1933" s="3">
        <v>5852383319.2459097</v>
      </c>
      <c r="C1933" s="3">
        <f t="shared" si="180"/>
        <v>5856212081.2478886</v>
      </c>
      <c r="D1933" s="4">
        <f>LN(Table1[[#This Row],[NV]])</f>
        <v>22.490114820222594</v>
      </c>
      <c r="E1933" s="5">
        <v>154174</v>
      </c>
      <c r="F1933" s="5">
        <f t="shared" si="181"/>
        <v>23769622276</v>
      </c>
      <c r="G1933" s="8">
        <f t="shared" si="182"/>
        <v>27917827852.733334</v>
      </c>
      <c r="H1933" s="5">
        <f t="shared" si="183"/>
        <v>1841737.4911680114</v>
      </c>
      <c r="I1933" s="5">
        <f t="shared" si="184"/>
        <v>2000331.0030362126</v>
      </c>
      <c r="J1933" s="5">
        <f>Table1[[#This Row],[DAA 
(n)]]^1.5</f>
        <v>60536416.682688072</v>
      </c>
      <c r="K1933" s="5">
        <f t="shared" si="185"/>
        <v>68068493.070596933</v>
      </c>
      <c r="L1933" s="7">
        <f>LN(Table1[[#This Row],[NV]]/Table1[[#This Row],[NV_MA-1]])</f>
        <v>-1.5624164926206232</v>
      </c>
      <c r="M1933" s="7">
        <f>LN(Table1[[#This Row],[NV]]/Table1[[#This Row],[NV_MA-2]])</f>
        <v>7.9812915938741336</v>
      </c>
      <c r="N1933" s="4">
        <f>LN(Table1[[#This Row],[NV]]/Table1[[#This Row],[NV_MA-3]])</f>
        <v>4.4540898129809694</v>
      </c>
      <c r="O1933" s="7">
        <f>LN(Table1[[#This Row],[NV]]/Table1[[#This Row],[Metcalfe
NV ~ n^2]])</f>
        <v>-1.4015594071829542</v>
      </c>
      <c r="P1933" s="7">
        <f>Table1[[#This Row],[NV_MA-1]]*$M$3</f>
        <v>27917827852.733334</v>
      </c>
    </row>
    <row r="1934" spans="1:16" x14ac:dyDescent="0.2">
      <c r="A1934" s="2">
        <v>41759</v>
      </c>
      <c r="B1934" s="3">
        <v>5706462614.3092899</v>
      </c>
      <c r="C1934" s="3">
        <f t="shared" si="180"/>
        <v>5862177516.6911469</v>
      </c>
      <c r="D1934" s="4">
        <f>LN(Table1[[#This Row],[NV]])</f>
        <v>22.464865161514282</v>
      </c>
      <c r="E1934" s="5">
        <v>166313</v>
      </c>
      <c r="F1934" s="5">
        <f t="shared" si="181"/>
        <v>27660013969</v>
      </c>
      <c r="G1934" s="8">
        <f t="shared" si="182"/>
        <v>28215743250.233334</v>
      </c>
      <c r="H1934" s="5">
        <f t="shared" si="183"/>
        <v>1999352.8236603553</v>
      </c>
      <c r="I1934" s="5">
        <f t="shared" si="184"/>
        <v>2011915.7165941531</v>
      </c>
      <c r="J1934" s="5">
        <f>Table1[[#This Row],[DAA 
(n)]]^1.5</f>
        <v>67824920.959970921</v>
      </c>
      <c r="K1934" s="5">
        <f t="shared" si="185"/>
        <v>68614270.683096185</v>
      </c>
      <c r="L1934" s="7">
        <f>LN(Table1[[#This Row],[NV]]/Table1[[#This Row],[NV_MA-1]])</f>
        <v>-1.598280768885628</v>
      </c>
      <c r="M1934" s="7">
        <f>LN(Table1[[#This Row],[NV]]/Table1[[#This Row],[NV_MA-2]])</f>
        <v>7.9502672425506988</v>
      </c>
      <c r="N1934" s="4">
        <f>LN(Table1[[#This Row],[NV]]/Table1[[#This Row],[NV_MA-3]])</f>
        <v>4.4208540630024959</v>
      </c>
      <c r="O1934" s="7">
        <f>LN(Table1[[#This Row],[NV]]/Table1[[#This Row],[Metcalfe
NV ~ n^2]])</f>
        <v>-1.5783885066939221</v>
      </c>
      <c r="P1934" s="7">
        <f>Table1[[#This Row],[NV_MA-1]]*$M$3</f>
        <v>28215743250.233334</v>
      </c>
    </row>
    <row r="1935" spans="1:16" x14ac:dyDescent="0.2">
      <c r="A1935" s="2">
        <v>41758</v>
      </c>
      <c r="B1935" s="3">
        <v>5690108831.4284697</v>
      </c>
      <c r="C1935" s="3">
        <f t="shared" si="180"/>
        <v>5863014628.2719831</v>
      </c>
      <c r="D1935" s="4">
        <f>LN(Table1[[#This Row],[NV]])</f>
        <v>22.461995211690571</v>
      </c>
      <c r="E1935" s="5">
        <v>168752</v>
      </c>
      <c r="F1935" s="5">
        <f t="shared" si="181"/>
        <v>28477237504</v>
      </c>
      <c r="G1935" s="8">
        <f t="shared" si="182"/>
        <v>28285583284.900002</v>
      </c>
      <c r="H1935" s="5">
        <f t="shared" si="183"/>
        <v>2031130.3688330629</v>
      </c>
      <c r="I1935" s="5">
        <f t="shared" si="184"/>
        <v>2014603.693621617</v>
      </c>
      <c r="J1935" s="5">
        <f>Table1[[#This Row],[DAA 
(n)]]^1.5</f>
        <v>69322368.563653648</v>
      </c>
      <c r="K1935" s="5">
        <f t="shared" si="185"/>
        <v>68741532.045611322</v>
      </c>
      <c r="L1935" s="7">
        <f>LN(Table1[[#This Row],[NV]]/Table1[[#This Row],[NV_MA-1]])</f>
        <v>-1.6036228755424184</v>
      </c>
      <c r="M1935" s="7">
        <f>LN(Table1[[#This Row],[NV]]/Table1[[#This Row],[NV_MA-2]])</f>
        <v>7.9460621557747411</v>
      </c>
      <c r="N1935" s="4">
        <f>LN(Table1[[#This Row],[NV]]/Table1[[#This Row],[NV_MA-3]])</f>
        <v>4.4161310950113473</v>
      </c>
      <c r="O1935" s="7">
        <f>LN(Table1[[#This Row],[NV]]/Table1[[#This Row],[Metcalfe
NV ~ n^2]])</f>
        <v>-1.6103757093422202</v>
      </c>
      <c r="P1935" s="7">
        <f>Table1[[#This Row],[NV_MA-1]]*$M$3</f>
        <v>28285583284.900002</v>
      </c>
    </row>
    <row r="1936" spans="1:16" x14ac:dyDescent="0.2">
      <c r="A1936" s="2">
        <v>41757</v>
      </c>
      <c r="B1936" s="3">
        <v>5609904516.1746998</v>
      </c>
      <c r="C1936" s="3">
        <f t="shared" si="180"/>
        <v>5865843070.2061949</v>
      </c>
      <c r="D1936" s="4">
        <f>LN(Table1[[#This Row],[NV]])</f>
        <v>22.447799536046453</v>
      </c>
      <c r="E1936" s="5">
        <v>168952</v>
      </c>
      <c r="F1936" s="5">
        <f t="shared" si="181"/>
        <v>28544778304</v>
      </c>
      <c r="G1936" s="8">
        <f t="shared" si="182"/>
        <v>28240742685.566666</v>
      </c>
      <c r="H1936" s="5">
        <f t="shared" si="183"/>
        <v>2033737.7243954865</v>
      </c>
      <c r="I1936" s="5">
        <f t="shared" si="184"/>
        <v>2012852.3813849338</v>
      </c>
      <c r="J1936" s="5">
        <f>Table1[[#This Row],[DAA 
(n)]]^1.5</f>
        <v>69445643.37679787</v>
      </c>
      <c r="K1936" s="5">
        <f t="shared" si="185"/>
        <v>68659171.988901928</v>
      </c>
      <c r="L1936" s="7">
        <f>LN(Table1[[#This Row],[NV]]/Table1[[#This Row],[NV_MA-1]])</f>
        <v>-1.616232012243159</v>
      </c>
      <c r="M1936" s="7">
        <f>LN(Table1[[#This Row],[NV]]/Table1[[#This Row],[NV_MA-2]])</f>
        <v>7.9327361667588345</v>
      </c>
      <c r="N1936" s="4">
        <f>LN(Table1[[#This Row],[NV]]/Table1[[#This Row],[NV_MA-3]])</f>
        <v>4.4031342497102353</v>
      </c>
      <c r="O1936" s="7">
        <f>LN(Table1[[#This Row],[NV]]/Table1[[#This Row],[Metcalfe
NV ~ n^2]])</f>
        <v>-1.6269403237419662</v>
      </c>
      <c r="P1936" s="7">
        <f>Table1[[#This Row],[NV_MA-1]]*$M$3</f>
        <v>28240742685.566666</v>
      </c>
    </row>
    <row r="1937" spans="1:16" x14ac:dyDescent="0.2">
      <c r="A1937" s="2">
        <v>41756</v>
      </c>
      <c r="B1937" s="3">
        <v>5572174763.2777205</v>
      </c>
      <c r="C1937" s="3">
        <f t="shared" si="180"/>
        <v>5884101390.2954283</v>
      </c>
      <c r="D1937" s="4">
        <f>LN(Table1[[#This Row],[NV]])</f>
        <v>22.441051256923032</v>
      </c>
      <c r="E1937" s="5">
        <v>170979</v>
      </c>
      <c r="F1937" s="5">
        <f t="shared" si="181"/>
        <v>29233818441</v>
      </c>
      <c r="G1937" s="8">
        <f t="shared" si="182"/>
        <v>28006124158.766666</v>
      </c>
      <c r="H1937" s="5">
        <f t="shared" si="183"/>
        <v>2060176.5843618815</v>
      </c>
      <c r="I1937" s="5">
        <f t="shared" si="184"/>
        <v>2003211.7794888036</v>
      </c>
      <c r="J1937" s="5">
        <f>Table1[[#This Row],[DAA 
(n)]]^1.5</f>
        <v>70699144.572079062</v>
      </c>
      <c r="K1937" s="5">
        <f t="shared" si="185"/>
        <v>68216299.975985199</v>
      </c>
      <c r="L1937" s="7">
        <f>LN(Table1[[#This Row],[NV]]/Table1[[#This Row],[NV_MA-1]])</f>
        <v>-1.6146377862388128</v>
      </c>
      <c r="M1937" s="7">
        <f>LN(Table1[[#This Row],[NV]]/Table1[[#This Row],[NV_MA-2]])</f>
        <v>7.9307889167165406</v>
      </c>
      <c r="N1937" s="4">
        <f>LN(Table1[[#This Row],[NV]]/Table1[[#This Row],[NV_MA-3]])</f>
        <v>4.40285716008548</v>
      </c>
      <c r="O1937" s="7">
        <f>LN(Table1[[#This Row],[NV]]/Table1[[#This Row],[Metcalfe
NV ~ n^2]])</f>
        <v>-1.6575407849286756</v>
      </c>
      <c r="P1937" s="7">
        <f>Table1[[#This Row],[NV_MA-1]]*$M$3</f>
        <v>28006124158.766666</v>
      </c>
    </row>
    <row r="1938" spans="1:16" x14ac:dyDescent="0.2">
      <c r="A1938" s="2">
        <v>41755</v>
      </c>
      <c r="B1938" s="3">
        <v>5830739443.7214298</v>
      </c>
      <c r="C1938" s="3">
        <f t="shared" si="180"/>
        <v>5907378866.7551069</v>
      </c>
      <c r="D1938" s="4">
        <f>LN(Table1[[#This Row],[NV]])</f>
        <v>22.486409663523563</v>
      </c>
      <c r="E1938" s="5">
        <v>132791</v>
      </c>
      <c r="F1938" s="5">
        <f t="shared" si="181"/>
        <v>17633449681</v>
      </c>
      <c r="G1938" s="8">
        <f t="shared" si="182"/>
        <v>28092132651.566666</v>
      </c>
      <c r="H1938" s="5">
        <f t="shared" si="183"/>
        <v>1566473.2466373823</v>
      </c>
      <c r="I1938" s="5">
        <f t="shared" si="184"/>
        <v>2006429.7589185906</v>
      </c>
      <c r="J1938" s="5">
        <f>Table1[[#This Row],[DAA 
(n)]]^1.5</f>
        <v>48389703.62163505</v>
      </c>
      <c r="K1938" s="5">
        <f t="shared" si="185"/>
        <v>68370641.528526664</v>
      </c>
      <c r="L1938" s="7">
        <f>LN(Table1[[#This Row],[NV]]/Table1[[#This Row],[NV_MA-1]])</f>
        <v>-1.5723457337491493</v>
      </c>
      <c r="M1938" s="7">
        <f>LN(Table1[[#This Row],[NV]]/Table1[[#This Row],[NV_MA-2]])</f>
        <v>7.974542202215912</v>
      </c>
      <c r="N1938" s="4">
        <f>LN(Table1[[#This Row],[NV]]/Table1[[#This Row],[NV_MA-3]])</f>
        <v>4.445955590490148</v>
      </c>
      <c r="O1938" s="7">
        <f>LN(Table1[[#This Row],[NV]]/Table1[[#This Row],[Metcalfe
NV ~ n^2]])</f>
        <v>-1.1066538217635762</v>
      </c>
      <c r="P1938" s="7">
        <f>Table1[[#This Row],[NV_MA-1]]*$M$3</f>
        <v>28092132651.566666</v>
      </c>
    </row>
    <row r="1939" spans="1:16" x14ac:dyDescent="0.2">
      <c r="A1939" s="2">
        <v>41754</v>
      </c>
      <c r="B1939" s="3">
        <v>5920249346.6410398</v>
      </c>
      <c r="C1939" s="3">
        <f t="shared" si="180"/>
        <v>5915471676.4803782</v>
      </c>
      <c r="D1939" s="4">
        <f>LN(Table1[[#This Row],[NV]])</f>
        <v>22.50164440432037</v>
      </c>
      <c r="E1939" s="5">
        <v>180567</v>
      </c>
      <c r="F1939" s="5">
        <f t="shared" si="181"/>
        <v>32604441489</v>
      </c>
      <c r="G1939" s="8">
        <f t="shared" si="182"/>
        <v>28668027883.833332</v>
      </c>
      <c r="H1939" s="5">
        <f t="shared" si="183"/>
        <v>2185557.179243458</v>
      </c>
      <c r="I1939" s="5">
        <f t="shared" si="184"/>
        <v>2029810.8111245008</v>
      </c>
      <c r="J1939" s="5">
        <f>Table1[[#This Row],[DAA 
(n)]]^1.5</f>
        <v>76728652.96839416</v>
      </c>
      <c r="K1939" s="5">
        <f t="shared" si="185"/>
        <v>69449768.795294613</v>
      </c>
      <c r="L1939" s="7">
        <f>LN(Table1[[#This Row],[NV]]/Table1[[#This Row],[NV_MA-1]])</f>
        <v>-1.5774039234038615</v>
      </c>
      <c r="M1939" s="7">
        <f>LN(Table1[[#This Row],[NV]]/Table1[[#This Row],[NV_MA-2]])</f>
        <v>7.9781912541358571</v>
      </c>
      <c r="N1939" s="4">
        <f>LN(Table1[[#This Row],[NV]]/Table1[[#This Row],[NV_MA-3]])</f>
        <v>4.4455301062427157</v>
      </c>
      <c r="O1939" s="7">
        <f>LN(Table1[[#This Row],[NV]]/Table1[[#This Row],[Metcalfe
NV ~ n^2]])</f>
        <v>-1.7060699537124702</v>
      </c>
      <c r="P1939" s="7">
        <f>Table1[[#This Row],[NV_MA-1]]*$M$3</f>
        <v>28668027883.833332</v>
      </c>
    </row>
    <row r="1940" spans="1:16" x14ac:dyDescent="0.2">
      <c r="A1940" s="2">
        <v>41753</v>
      </c>
      <c r="B1940" s="3">
        <v>6385887057.1023302</v>
      </c>
      <c r="C1940" s="3">
        <f t="shared" si="180"/>
        <v>5960755775.3305473</v>
      </c>
      <c r="D1940" s="4">
        <f>LN(Table1[[#This Row],[NV]])</f>
        <v>22.577356245066682</v>
      </c>
      <c r="E1940" s="5">
        <v>162087</v>
      </c>
      <c r="F1940" s="5">
        <f t="shared" si="181"/>
        <v>26272195569</v>
      </c>
      <c r="G1940" s="8">
        <f t="shared" si="182"/>
        <v>28501462635.033333</v>
      </c>
      <c r="H1940" s="5">
        <f t="shared" si="183"/>
        <v>1944377.5804501195</v>
      </c>
      <c r="I1940" s="5">
        <f t="shared" si="184"/>
        <v>2023535.4212062389</v>
      </c>
      <c r="J1940" s="5">
        <f>Table1[[#This Row],[DAA 
(n)]]^1.5</f>
        <v>65256274.512053616</v>
      </c>
      <c r="K1940" s="5">
        <f t="shared" si="185"/>
        <v>69149756.755862862</v>
      </c>
      <c r="L1940" s="7">
        <f>LN(Table1[[#This Row],[NV]]/Table1[[#This Row],[NV_MA-1]])</f>
        <v>-1.495864998364967</v>
      </c>
      <c r="M1940" s="7">
        <f>LN(Table1[[#This Row],[NV]]/Table1[[#This Row],[NV_MA-2]])</f>
        <v>8.0569994970015273</v>
      </c>
      <c r="N1940" s="4">
        <f>LN(Table1[[#This Row],[NV]]/Table1[[#This Row],[NV_MA-3]])</f>
        <v>4.5255711466281543</v>
      </c>
      <c r="O1940" s="7">
        <f>LN(Table1[[#This Row],[NV]]/Table1[[#This Row],[Metcalfe
NV ~ n^2]])</f>
        <v>-1.4144207691308719</v>
      </c>
      <c r="P1940" s="7">
        <f>Table1[[#This Row],[NV_MA-1]]*$M$3</f>
        <v>28501462635.033333</v>
      </c>
    </row>
    <row r="1941" spans="1:16" x14ac:dyDescent="0.2">
      <c r="A1941" s="2">
        <v>41752</v>
      </c>
      <c r="B1941" s="3">
        <v>6223416602.8935003</v>
      </c>
      <c r="C1941" s="3">
        <f t="shared" si="180"/>
        <v>5992337617.209774</v>
      </c>
      <c r="D1941" s="4">
        <f>LN(Table1[[#This Row],[NV]])</f>
        <v>22.551584885960978</v>
      </c>
      <c r="E1941" s="5">
        <v>159425</v>
      </c>
      <c r="F1941" s="5">
        <f t="shared" si="181"/>
        <v>25416330625</v>
      </c>
      <c r="G1941" s="8">
        <f t="shared" si="182"/>
        <v>28606234018.766666</v>
      </c>
      <c r="H1941" s="5">
        <f t="shared" si="183"/>
        <v>1909804.5052884251</v>
      </c>
      <c r="I1941" s="5">
        <f t="shared" si="184"/>
        <v>2027625.9529196159</v>
      </c>
      <c r="J1941" s="5">
        <f>Table1[[#This Row],[DAA 
(n)]]^1.5</f>
        <v>63655310.146841973</v>
      </c>
      <c r="K1941" s="5">
        <f t="shared" si="185"/>
        <v>69342151.890956163</v>
      </c>
      <c r="L1941" s="7">
        <f>LN(Table1[[#This Row],[NV]]/Table1[[#This Row],[NV_MA-1]])</f>
        <v>-1.5253056177427957</v>
      </c>
      <c r="M1941" s="7">
        <f>LN(Table1[[#This Row],[NV]]/Table1[[#This Row],[NV_MA-2]])</f>
        <v>8.0292087006403019</v>
      </c>
      <c r="N1941" s="4">
        <f>LN(Table1[[#This Row],[NV]]/Table1[[#This Row],[NV_MA-3]])</f>
        <v>4.4970213543166064</v>
      </c>
      <c r="O1941" s="7">
        <f>LN(Table1[[#This Row],[NV]]/Table1[[#This Row],[Metcalfe
NV ~ n^2]])</f>
        <v>-1.4070728564059671</v>
      </c>
      <c r="P1941" s="7">
        <f>Table1[[#This Row],[NV_MA-1]]*$M$3</f>
        <v>28606234018.766666</v>
      </c>
    </row>
    <row r="1942" spans="1:16" x14ac:dyDescent="0.2">
      <c r="A1942" s="2">
        <v>41751</v>
      </c>
      <c r="B1942" s="3">
        <v>6207070836.84233</v>
      </c>
      <c r="C1942" s="3">
        <f t="shared" si="180"/>
        <v>6029782880.8254223</v>
      </c>
      <c r="D1942" s="4">
        <f>LN(Table1[[#This Row],[NV]])</f>
        <v>22.548954936724975</v>
      </c>
      <c r="E1942" s="5">
        <v>179152</v>
      </c>
      <c r="F1942" s="5">
        <f t="shared" si="181"/>
        <v>32095439104</v>
      </c>
      <c r="G1942" s="8">
        <f t="shared" si="182"/>
        <v>28959647191.133335</v>
      </c>
      <c r="H1942" s="5">
        <f t="shared" si="183"/>
        <v>2167020.780146244</v>
      </c>
      <c r="I1942" s="5">
        <f t="shared" si="184"/>
        <v>2040852.2385599022</v>
      </c>
      <c r="J1942" s="5">
        <f>Table1[[#This Row],[DAA 
(n)]]^1.5</f>
        <v>75828504.576839805</v>
      </c>
      <c r="K1942" s="5">
        <f t="shared" si="185"/>
        <v>69976281.508637935</v>
      </c>
      <c r="L1942" s="7">
        <f>LN(Table1[[#This Row],[NV]]/Table1[[#This Row],[NV_MA-1]])</f>
        <v>-1.5402142850381324</v>
      </c>
      <c r="M1942" s="7">
        <f>LN(Table1[[#This Row],[NV]]/Table1[[#This Row],[NV_MA-2]])</f>
        <v>8.0200768941437062</v>
      </c>
      <c r="N1942" s="4">
        <f>LN(Table1[[#This Row],[NV]]/Table1[[#This Row],[NV_MA-3]])</f>
        <v>4.4852880297199773</v>
      </c>
      <c r="O1942" s="7">
        <f>LN(Table1[[#This Row],[NV]]/Table1[[#This Row],[Metcalfe
NV ~ n^2]])</f>
        <v>-1.6430248362749822</v>
      </c>
      <c r="P1942" s="7">
        <f>Table1[[#This Row],[NV_MA-1]]*$M$3</f>
        <v>28959647191.133335</v>
      </c>
    </row>
    <row r="1943" spans="1:16" x14ac:dyDescent="0.2">
      <c r="A1943" s="2">
        <v>41750</v>
      </c>
      <c r="B1943" s="3">
        <v>6313963464.2139397</v>
      </c>
      <c r="C1943" s="3">
        <f t="shared" si="180"/>
        <v>6056774801.9107037</v>
      </c>
      <c r="D1943" s="4">
        <f>LN(Table1[[#This Row],[NV]])</f>
        <v>22.566029440593177</v>
      </c>
      <c r="E1943" s="5">
        <v>146354</v>
      </c>
      <c r="F1943" s="5">
        <f t="shared" si="181"/>
        <v>21419493316</v>
      </c>
      <c r="G1943" s="8">
        <f t="shared" si="182"/>
        <v>28634727823.133335</v>
      </c>
      <c r="H1943" s="5">
        <f t="shared" si="183"/>
        <v>1740702.8084315984</v>
      </c>
      <c r="I1943" s="5">
        <f t="shared" si="184"/>
        <v>2027991.4427129175</v>
      </c>
      <c r="J1943" s="5">
        <f>Table1[[#This Row],[DAA 
(n)]]^1.5</f>
        <v>55989539.422733836</v>
      </c>
      <c r="K1943" s="5">
        <f t="shared" si="185"/>
        <v>69375327.318501294</v>
      </c>
      <c r="L1943" s="7">
        <f>LN(Table1[[#This Row],[NV]]/Table1[[#This Row],[NV_MA-1]])</f>
        <v>-1.5118566371122668</v>
      </c>
      <c r="M1943" s="7">
        <f>LN(Table1[[#This Row],[NV]]/Table1[[#This Row],[NV_MA-2]])</f>
        <v>8.0434730164784352</v>
      </c>
      <c r="N1943" s="4">
        <f>LN(Table1[[#This Row],[NV]]/Table1[[#This Row],[NV_MA-3]])</f>
        <v>4.5109875924689105</v>
      </c>
      <c r="O1943" s="7">
        <f>LN(Table1[[#This Row],[NV]]/Table1[[#This Row],[Metcalfe
NV ~ n^2]])</f>
        <v>-1.2215378063778413</v>
      </c>
      <c r="P1943" s="7">
        <f>Table1[[#This Row],[NV_MA-1]]*$M$3</f>
        <v>28634727823.133335</v>
      </c>
    </row>
    <row r="1944" spans="1:16" x14ac:dyDescent="0.2">
      <c r="A1944" s="2">
        <v>41749</v>
      </c>
      <c r="B1944" s="3">
        <v>6355840372.1128902</v>
      </c>
      <c r="C1944" s="3">
        <f t="shared" si="180"/>
        <v>6082505299.993434</v>
      </c>
      <c r="D1944" s="4">
        <f>LN(Table1[[#This Row],[NV]])</f>
        <v>22.572639970785822</v>
      </c>
      <c r="E1944" s="5">
        <v>162905</v>
      </c>
      <c r="F1944" s="5">
        <f t="shared" si="181"/>
        <v>26538039025</v>
      </c>
      <c r="G1944" s="8">
        <f t="shared" si="182"/>
        <v>28904952586.733334</v>
      </c>
      <c r="H1944" s="5">
        <f t="shared" si="183"/>
        <v>1955010.2778744395</v>
      </c>
      <c r="I1944" s="5">
        <f t="shared" si="184"/>
        <v>2039011.6743689005</v>
      </c>
      <c r="J1944" s="5">
        <f>Table1[[#This Row],[DAA 
(n)]]^1.5</f>
        <v>65750887.806687653</v>
      </c>
      <c r="K1944" s="5">
        <f t="shared" si="185"/>
        <v>69883305.074925929</v>
      </c>
      <c r="L1944" s="7">
        <f>LN(Table1[[#This Row],[NV]]/Table1[[#This Row],[NV_MA-1]])</f>
        <v>-1.514638816380012</v>
      </c>
      <c r="M1944" s="7">
        <f>LN(Table1[[#This Row],[NV]]/Table1[[#This Row],[NV_MA-2]])</f>
        <v>8.0446641957091316</v>
      </c>
      <c r="N1944" s="4">
        <f>LN(Table1[[#This Row],[NV]]/Table1[[#This Row],[NV_MA-3]])</f>
        <v>4.510302632238445</v>
      </c>
      <c r="O1944" s="7">
        <f>LN(Table1[[#This Row],[NV]]/Table1[[#This Row],[Metcalfe
NV ~ n^2]])</f>
        <v>-1.4292050048065734</v>
      </c>
      <c r="P1944" s="7">
        <f>Table1[[#This Row],[NV_MA-1]]*$M$3</f>
        <v>28904952586.733334</v>
      </c>
    </row>
    <row r="1945" spans="1:16" x14ac:dyDescent="0.2">
      <c r="A1945" s="2">
        <v>41748</v>
      </c>
      <c r="B1945" s="3">
        <v>6389184729.20224</v>
      </c>
      <c r="C1945" s="3">
        <f t="shared" si="180"/>
        <v>6108848230.2720757</v>
      </c>
      <c r="D1945" s="4">
        <f>LN(Table1[[#This Row],[NV]])</f>
        <v>22.577872511781784</v>
      </c>
      <c r="E1945" s="5">
        <v>140534</v>
      </c>
      <c r="F1945" s="5">
        <f t="shared" si="181"/>
        <v>19749805156</v>
      </c>
      <c r="G1945" s="8">
        <f t="shared" si="182"/>
        <v>29166036767.533333</v>
      </c>
      <c r="H1945" s="5">
        <f t="shared" si="183"/>
        <v>1665778.2737173601</v>
      </c>
      <c r="I1945" s="5">
        <f t="shared" si="184"/>
        <v>2048806.6757414038</v>
      </c>
      <c r="J1945" s="5">
        <f>Table1[[#This Row],[DAA 
(n)]]^1.5</f>
        <v>52683195.781893395</v>
      </c>
      <c r="K1945" s="5">
        <f t="shared" si="185"/>
        <v>70352448.710277632</v>
      </c>
      <c r="L1945" s="7">
        <f>LN(Table1[[#This Row],[NV]]/Table1[[#This Row],[NV_MA-1]])</f>
        <v>-1.518398233085164</v>
      </c>
      <c r="M1945" s="7">
        <f>LN(Table1[[#This Row],[NV]]/Table1[[#This Row],[NV_MA-2]])</f>
        <v>8.0451044395530822</v>
      </c>
      <c r="N1945" s="4">
        <f>LN(Table1[[#This Row],[NV]]/Table1[[#This Row],[NV_MA-3]])</f>
        <v>4.5088443633251734</v>
      </c>
      <c r="O1945" s="7">
        <f>LN(Table1[[#This Row],[NV]]/Table1[[#This Row],[Metcalfe
NV ~ n^2]])</f>
        <v>-1.1285369509441068</v>
      </c>
      <c r="P1945" s="7">
        <f>Table1[[#This Row],[NV_MA-1]]*$M$3</f>
        <v>29166036767.533333</v>
      </c>
    </row>
    <row r="1946" spans="1:16" x14ac:dyDescent="0.2">
      <c r="A1946" s="2">
        <v>41747</v>
      </c>
      <c r="B1946" s="3">
        <v>6116863917.0097704</v>
      </c>
      <c r="C1946" s="3">
        <f t="shared" si="180"/>
        <v>6141060560.8578119</v>
      </c>
      <c r="D1946" s="4">
        <f>LN(Table1[[#This Row],[NV]])</f>
        <v>22.534315370271422</v>
      </c>
      <c r="E1946" s="5">
        <v>147495</v>
      </c>
      <c r="F1946" s="5">
        <f t="shared" si="181"/>
        <v>21754775025</v>
      </c>
      <c r="G1946" s="8">
        <f t="shared" si="182"/>
        <v>29479766923.133335</v>
      </c>
      <c r="H1946" s="5">
        <f t="shared" si="183"/>
        <v>1755419.0517448697</v>
      </c>
      <c r="I1946" s="5">
        <f t="shared" si="184"/>
        <v>2061861.5103891387</v>
      </c>
      <c r="J1946" s="5">
        <f>Table1[[#This Row],[DAA 
(n)]]^1.5</f>
        <v>56645569.485286102</v>
      </c>
      <c r="K1946" s="5">
        <f t="shared" si="185"/>
        <v>70948619.299225718</v>
      </c>
      <c r="L1946" s="7">
        <f>LN(Table1[[#This Row],[NV]]/Table1[[#This Row],[NV_MA-1]])</f>
        <v>-1.5726546276939528</v>
      </c>
      <c r="M1946" s="7">
        <f>LN(Table1[[#This Row],[NV]]/Table1[[#This Row],[NV_MA-2]])</f>
        <v>7.9951955917277724</v>
      </c>
      <c r="N1946" s="4">
        <f>LN(Table1[[#This Row],[NV]]/Table1[[#This Row],[NV_MA-3]])</f>
        <v>4.4568488690845882</v>
      </c>
      <c r="O1946" s="7">
        <f>LN(Table1[[#This Row],[NV]]/Table1[[#This Row],[Metcalfe
NV ~ n^2]])</f>
        <v>-1.2687837414933112</v>
      </c>
      <c r="P1946" s="7">
        <f>Table1[[#This Row],[NV_MA-1]]*$M$3</f>
        <v>29479766923.133335</v>
      </c>
    </row>
    <row r="1947" spans="1:16" x14ac:dyDescent="0.2">
      <c r="A1947" s="2">
        <v>41746</v>
      </c>
      <c r="B1947" s="3">
        <v>6327838333.0054598</v>
      </c>
      <c r="C1947" s="3">
        <f t="shared" si="180"/>
        <v>6192251224.0920267</v>
      </c>
      <c r="D1947" s="4">
        <f>LN(Table1[[#This Row],[NV]])</f>
        <v>22.568224519203845</v>
      </c>
      <c r="E1947" s="5">
        <v>159399</v>
      </c>
      <c r="F1947" s="5">
        <f t="shared" si="181"/>
        <v>25408041201</v>
      </c>
      <c r="G1947" s="8">
        <f t="shared" si="182"/>
        <v>29630574544.433334</v>
      </c>
      <c r="H1947" s="5">
        <f t="shared" si="183"/>
        <v>1909467.0448580089</v>
      </c>
      <c r="I1947" s="5">
        <f t="shared" si="184"/>
        <v>2068169.2251799465</v>
      </c>
      <c r="J1947" s="5">
        <f>Table1[[#This Row],[DAA 
(n)]]^1.5</f>
        <v>63639738.838230707</v>
      </c>
      <c r="K1947" s="5">
        <f t="shared" si="185"/>
        <v>71236065.544122875</v>
      </c>
      <c r="L1947" s="7">
        <f>LN(Table1[[#This Row],[NV]]/Table1[[#This Row],[NV_MA-1]])</f>
        <v>-1.5438480697722845</v>
      </c>
      <c r="M1947" s="7">
        <f>LN(Table1[[#This Row],[NV]]/Table1[[#This Row],[NV_MA-2]])</f>
        <v>8.0260501775835031</v>
      </c>
      <c r="N1947" s="4">
        <f>LN(Table1[[#This Row],[NV]]/Table1[[#This Row],[NV_MA-3]])</f>
        <v>4.4867147325279317</v>
      </c>
      <c r="O1947" s="7">
        <f>LN(Table1[[#This Row],[NV]]/Table1[[#This Row],[Metcalfe
NV ~ n^2]])</f>
        <v>-1.3901070243818565</v>
      </c>
      <c r="P1947" s="7">
        <f>Table1[[#This Row],[NV_MA-1]]*$M$3</f>
        <v>29630574544.433334</v>
      </c>
    </row>
    <row r="1948" spans="1:16" x14ac:dyDescent="0.2">
      <c r="A1948" s="2">
        <v>41745</v>
      </c>
      <c r="B1948" s="3">
        <v>6726202947.4090405</v>
      </c>
      <c r="C1948" s="3">
        <f t="shared" si="180"/>
        <v>6237914523.3775282</v>
      </c>
      <c r="D1948" s="4">
        <f>LN(Table1[[#This Row],[NV]])</f>
        <v>22.62927662337589</v>
      </c>
      <c r="E1948" s="5">
        <v>182765</v>
      </c>
      <c r="F1948" s="5">
        <f t="shared" si="181"/>
        <v>33403045225</v>
      </c>
      <c r="G1948" s="8">
        <f t="shared" si="182"/>
        <v>29492811157.733334</v>
      </c>
      <c r="H1948" s="5">
        <f t="shared" si="183"/>
        <v>2214372.7812398402</v>
      </c>
      <c r="I1948" s="5">
        <f t="shared" si="184"/>
        <v>2062331.4608173284</v>
      </c>
      <c r="J1948" s="5">
        <f>Table1[[#This Row],[DAA 
(n)]]^1.5</f>
        <v>78133907.879659504</v>
      </c>
      <c r="K1948" s="5">
        <f t="shared" si="185"/>
        <v>70971617.583556384</v>
      </c>
      <c r="L1948" s="7">
        <f>LN(Table1[[#This Row],[NV]]/Table1[[#This Row],[NV_MA-1]])</f>
        <v>-1.478135757650807</v>
      </c>
      <c r="M1948" s="7">
        <f>LN(Table1[[#This Row],[NV]]/Table1[[#This Row],[NV_MA-2]])</f>
        <v>8.089928945491204</v>
      </c>
      <c r="N1948" s="4">
        <f>LN(Table1[[#This Row],[NV]]/Table1[[#This Row],[NV_MA-3]])</f>
        <v>4.5514860206368448</v>
      </c>
      <c r="O1948" s="7">
        <f>LN(Table1[[#This Row],[NV]]/Table1[[#This Row],[Metcalfe
NV ~ n^2]])</f>
        <v>-1.6026362837982411</v>
      </c>
      <c r="P1948" s="7">
        <f>Table1[[#This Row],[NV_MA-1]]*$M$3</f>
        <v>29492811157.733334</v>
      </c>
    </row>
    <row r="1949" spans="1:16" x14ac:dyDescent="0.2">
      <c r="A1949" s="2">
        <v>41744</v>
      </c>
      <c r="B1949" s="3">
        <v>6599262800.1617403</v>
      </c>
      <c r="C1949" s="3">
        <f t="shared" si="180"/>
        <v>6273753007.9579582</v>
      </c>
      <c r="D1949" s="4">
        <f>LN(Table1[[#This Row],[NV]])</f>
        <v>22.610223782795032</v>
      </c>
      <c r="E1949" s="5">
        <v>201397</v>
      </c>
      <c r="F1949" s="5">
        <f t="shared" si="181"/>
        <v>40560751609</v>
      </c>
      <c r="G1949" s="8">
        <f t="shared" si="182"/>
        <v>29545171722.533333</v>
      </c>
      <c r="H1949" s="5">
        <f t="shared" si="183"/>
        <v>2459668.2802938591</v>
      </c>
      <c r="I1949" s="5">
        <f t="shared" si="184"/>
        <v>2064190.3132494662</v>
      </c>
      <c r="J1949" s="5">
        <f>Table1[[#This Row],[DAA 
(n)]]^1.5</f>
        <v>90381489.763102278</v>
      </c>
      <c r="K1949" s="5">
        <f t="shared" si="185"/>
        <v>71062946.364548996</v>
      </c>
      <c r="L1949" s="7">
        <f>LN(Table1[[#This Row],[NV]]/Table1[[#This Row],[NV_MA-1]])</f>
        <v>-1.4989623911688272</v>
      </c>
      <c r="M1949" s="7">
        <f>LN(Table1[[#This Row],[NV]]/Table1[[#This Row],[NV_MA-2]])</f>
        <v>8.0699751754304376</v>
      </c>
      <c r="N1949" s="4">
        <f>LN(Table1[[#This Row],[NV]]/Table1[[#This Row],[NV_MA-3]])</f>
        <v>4.5311471720444061</v>
      </c>
      <c r="O1949" s="7">
        <f>LN(Table1[[#This Row],[NV]]/Table1[[#This Row],[Metcalfe
NV ~ n^2]])</f>
        <v>-1.8158429440564996</v>
      </c>
      <c r="P1949" s="7">
        <f>Table1[[#This Row],[NV_MA-1]]*$M$3</f>
        <v>29545171722.533333</v>
      </c>
    </row>
    <row r="1950" spans="1:16" x14ac:dyDescent="0.2">
      <c r="A1950" s="2">
        <v>41743</v>
      </c>
      <c r="B1950" s="3">
        <v>5831654343.2786798</v>
      </c>
      <c r="C1950" s="3">
        <f t="shared" si="180"/>
        <v>6318501660.7163715</v>
      </c>
      <c r="D1950" s="4">
        <f>LN(Table1[[#This Row],[NV]])</f>
        <v>22.486566560911154</v>
      </c>
      <c r="E1950" s="5">
        <v>183076</v>
      </c>
      <c r="F1950" s="5">
        <f t="shared" si="181"/>
        <v>33516821776</v>
      </c>
      <c r="G1950" s="8">
        <f t="shared" si="182"/>
        <v>28862792574.533333</v>
      </c>
      <c r="H1950" s="5">
        <f t="shared" si="183"/>
        <v>2218452.108151766</v>
      </c>
      <c r="I1950" s="5">
        <f t="shared" si="184"/>
        <v>2038242.8976844586</v>
      </c>
      <c r="J1950" s="5">
        <f>Table1[[#This Row],[DAA 
(n)]]^1.5</f>
        <v>78333426.220630437</v>
      </c>
      <c r="K1950" s="5">
        <f t="shared" si="185"/>
        <v>69828933.70308359</v>
      </c>
      <c r="L1950" s="7">
        <f>LN(Table1[[#This Row],[NV]]/Table1[[#This Row],[NV_MA-1]])</f>
        <v>-1.5992525875041053</v>
      </c>
      <c r="M1950" s="7">
        <f>LN(Table1[[#This Row],[NV]]/Table1[[#This Row],[NV_MA-2]])</f>
        <v>7.9589678909084638</v>
      </c>
      <c r="N1950" s="4">
        <f>LN(Table1[[#This Row],[NV]]/Table1[[#This Row],[NV_MA-3]])</f>
        <v>4.425007556102651</v>
      </c>
      <c r="O1950" s="7">
        <f>LN(Table1[[#This Row],[NV]]/Table1[[#This Row],[Metcalfe
NV ~ n^2]])</f>
        <v>-1.7487467314020506</v>
      </c>
      <c r="P1950" s="7">
        <f>Table1[[#This Row],[NV_MA-1]]*$M$3</f>
        <v>28862792574.533333</v>
      </c>
    </row>
    <row r="1951" spans="1:16" x14ac:dyDescent="0.2">
      <c r="A1951" s="2">
        <v>41742</v>
      </c>
      <c r="B1951" s="3">
        <v>5263741901.8967199</v>
      </c>
      <c r="C1951" s="3">
        <f t="shared" si="180"/>
        <v>6389602237.194171</v>
      </c>
      <c r="D1951" s="4">
        <f>LN(Table1[[#This Row],[NV]])</f>
        <v>22.384107998972681</v>
      </c>
      <c r="E1951" s="5">
        <v>172422</v>
      </c>
      <c r="F1951" s="5">
        <f t="shared" si="181"/>
        <v>29729346084</v>
      </c>
      <c r="G1951" s="8">
        <f t="shared" si="182"/>
        <v>28456458694.299999</v>
      </c>
      <c r="H1951" s="5">
        <f t="shared" si="183"/>
        <v>2079012.7906569734</v>
      </c>
      <c r="I1951" s="5">
        <f t="shared" si="184"/>
        <v>2022181.6881653697</v>
      </c>
      <c r="J1951" s="5">
        <f>Table1[[#This Row],[DAA 
(n)]]^1.5</f>
        <v>71596042.561690718</v>
      </c>
      <c r="K1951" s="5">
        <f t="shared" si="185"/>
        <v>69078077.146842435</v>
      </c>
      <c r="L1951" s="7">
        <f>LN(Table1[[#This Row],[NV]]/Table1[[#This Row],[NV_MA-1]])</f>
        <v>-1.6875329919129349</v>
      </c>
      <c r="M1951" s="7">
        <f>LN(Table1[[#This Row],[NV]]/Table1[[#This Row],[NV_MA-2]])</f>
        <v>7.8644204687765962</v>
      </c>
      <c r="N1951" s="4">
        <f>LN(Table1[[#This Row],[NV]]/Table1[[#This Row],[NV_MA-3]])</f>
        <v>4.333360023281748</v>
      </c>
      <c r="O1951" s="7">
        <f>LN(Table1[[#This Row],[NV]]/Table1[[#This Row],[Metcalfe
NV ~ n^2]])</f>
        <v>-1.7312924795854303</v>
      </c>
      <c r="P1951" s="7">
        <f>Table1[[#This Row],[NV_MA-1]]*$M$3</f>
        <v>28456458694.299999</v>
      </c>
    </row>
    <row r="1952" spans="1:16" x14ac:dyDescent="0.2">
      <c r="A1952" s="2">
        <v>41741</v>
      </c>
      <c r="B1952" s="3">
        <v>5361782245.30898</v>
      </c>
      <c r="C1952" s="3">
        <f t="shared" si="180"/>
        <v>6476246029.908885</v>
      </c>
      <c r="D1952" s="4">
        <f>LN(Table1[[#This Row],[NV]])</f>
        <v>22.402562265213604</v>
      </c>
      <c r="E1952" s="5">
        <v>131975</v>
      </c>
      <c r="F1952" s="5">
        <f t="shared" si="181"/>
        <v>17417400625</v>
      </c>
      <c r="G1952" s="8">
        <f t="shared" si="182"/>
        <v>28617465611.633335</v>
      </c>
      <c r="H1952" s="5">
        <f t="shared" si="183"/>
        <v>1556033.7890445776</v>
      </c>
      <c r="I1952" s="5">
        <f t="shared" si="184"/>
        <v>2028066.0720045276</v>
      </c>
      <c r="J1952" s="5">
        <f>Table1[[#This Row],[DAA 
(n)]]^1.5</f>
        <v>47944357.827427275</v>
      </c>
      <c r="K1952" s="5">
        <f t="shared" si="185"/>
        <v>69363347.887974963</v>
      </c>
      <c r="L1952" s="7">
        <f>LN(Table1[[#This Row],[NV]]/Table1[[#This Row],[NV_MA-1]])</f>
        <v>-1.674720788887414</v>
      </c>
      <c r="M1952" s="7">
        <f>LN(Table1[[#This Row],[NV]]/Table1[[#This Row],[NV_MA-2]])</f>
        <v>7.8799690421672182</v>
      </c>
      <c r="N1952" s="4">
        <f>LN(Table1[[#This Row],[NV]]/Table1[[#This Row],[NV_MA-3]])</f>
        <v>4.3476931076608514</v>
      </c>
      <c r="O1952" s="7">
        <f>LN(Table1[[#This Row],[NV]]/Table1[[#This Row],[Metcalfe
NV ~ n^2]])</f>
        <v>-1.1781733141700288</v>
      </c>
      <c r="P1952" s="7">
        <f>Table1[[#This Row],[NV_MA-1]]*$M$3</f>
        <v>28617465611.633335</v>
      </c>
    </row>
    <row r="1953" spans="1:16" x14ac:dyDescent="0.2">
      <c r="A1953" s="2">
        <v>41740</v>
      </c>
      <c r="B1953" s="3">
        <v>5330629803.5318499</v>
      </c>
      <c r="C1953" s="3">
        <f t="shared" si="180"/>
        <v>6565859340.4769545</v>
      </c>
      <c r="D1953" s="4">
        <f>LN(Table1[[#This Row],[NV]])</f>
        <v>22.396735230157063</v>
      </c>
      <c r="E1953" s="5">
        <v>166924</v>
      </c>
      <c r="F1953" s="5">
        <f t="shared" si="181"/>
        <v>27863621776</v>
      </c>
      <c r="G1953" s="8">
        <f t="shared" si="182"/>
        <v>29345956976.933334</v>
      </c>
      <c r="H1953" s="5">
        <f t="shared" si="183"/>
        <v>2007310.1586287057</v>
      </c>
      <c r="I1953" s="5">
        <f t="shared" si="184"/>
        <v>2056767.6859643315</v>
      </c>
      <c r="J1953" s="5">
        <f>Table1[[#This Row],[DAA 
(n)]]^1.5</f>
        <v>68199026.395814568</v>
      </c>
      <c r="K1953" s="5">
        <f t="shared" si="185"/>
        <v>70705844.817313358</v>
      </c>
      <c r="L1953" s="7">
        <f>LN(Table1[[#This Row],[NV]]/Table1[[#This Row],[NV_MA-1]])</f>
        <v>-1.7056853915111658</v>
      </c>
      <c r="M1953" s="7">
        <f>LN(Table1[[#This Row],[NV]]/Table1[[#This Row],[NV_MA-2]])</f>
        <v>7.8600890061769189</v>
      </c>
      <c r="N1953" s="4">
        <f>LN(Table1[[#This Row],[NV]]/Table1[[#This Row],[NV_MA-3]])</f>
        <v>4.3226964320239381</v>
      </c>
      <c r="O1953" s="7">
        <f>LN(Table1[[#This Row],[NV]]/Table1[[#This Row],[Metcalfe
NV ~ n^2]])</f>
        <v>-1.6538525658304013</v>
      </c>
      <c r="P1953" s="7">
        <f>Table1[[#This Row],[NV_MA-1]]*$M$3</f>
        <v>29345956976.933334</v>
      </c>
    </row>
    <row r="1954" spans="1:16" x14ac:dyDescent="0.2">
      <c r="A1954" s="2">
        <v>41739</v>
      </c>
      <c r="B1954" s="3">
        <v>4633836284.8595304</v>
      </c>
      <c r="C1954" s="3">
        <f t="shared" si="180"/>
        <v>6652752562.6242876</v>
      </c>
      <c r="D1954" s="4">
        <f>LN(Table1[[#This Row],[NV]])</f>
        <v>22.256650933212857</v>
      </c>
      <c r="E1954" s="5">
        <v>185474</v>
      </c>
      <c r="F1954" s="5">
        <f t="shared" si="181"/>
        <v>34400604676</v>
      </c>
      <c r="G1954" s="8">
        <f t="shared" si="182"/>
        <v>29777275984.533333</v>
      </c>
      <c r="H1954" s="5">
        <f t="shared" si="183"/>
        <v>2249923.8856289964</v>
      </c>
      <c r="I1954" s="5">
        <f t="shared" si="184"/>
        <v>2072111.0209831544</v>
      </c>
      <c r="J1954" s="5">
        <f>Table1[[#This Row],[DAA 
(n)]]^1.5</f>
        <v>79877517.185228273</v>
      </c>
      <c r="K1954" s="5">
        <f t="shared" si="185"/>
        <v>71458755.940458894</v>
      </c>
      <c r="L1954" s="7">
        <f>LN(Table1[[#This Row],[NV]]/Table1[[#This Row],[NV_MA-1]])</f>
        <v>-1.8603604555005375</v>
      </c>
      <c r="M1954" s="7">
        <f>LN(Table1[[#This Row],[NV]]/Table1[[#This Row],[NV_MA-2]])</f>
        <v>7.7125724707312084</v>
      </c>
      <c r="N1954" s="4">
        <f>LN(Table1[[#This Row],[NV]]/Table1[[#This Row],[NV_MA-3]])</f>
        <v>4.1720199319783982</v>
      </c>
      <c r="O1954" s="7">
        <f>LN(Table1[[#This Row],[NV]]/Table1[[#This Row],[Metcalfe
NV ~ n^2]])</f>
        <v>-2.0046890457491187</v>
      </c>
      <c r="P1954" s="7">
        <f>Table1[[#This Row],[NV_MA-1]]*$M$3</f>
        <v>29777275984.533333</v>
      </c>
    </row>
    <row r="1955" spans="1:16" x14ac:dyDescent="0.2">
      <c r="A1955" s="2">
        <v>41738</v>
      </c>
      <c r="B1955" s="3">
        <v>5591013245.6894798</v>
      </c>
      <c r="C1955" s="3">
        <f t="shared" si="180"/>
        <v>6762404467.6200218</v>
      </c>
      <c r="D1955" s="4">
        <f>LN(Table1[[#This Row],[NV]])</f>
        <v>22.444426368097304</v>
      </c>
      <c r="E1955" s="5">
        <v>176284</v>
      </c>
      <c r="F1955" s="5">
        <f t="shared" si="181"/>
        <v>31076048656</v>
      </c>
      <c r="G1955" s="8">
        <f t="shared" si="182"/>
        <v>29868455423.633335</v>
      </c>
      <c r="H1955" s="5">
        <f t="shared" si="183"/>
        <v>2129484.561194608</v>
      </c>
      <c r="I1955" s="5">
        <f t="shared" si="184"/>
        <v>2075281.4667055036</v>
      </c>
      <c r="J1955" s="5">
        <f>Table1[[#This Row],[DAA 
(n)]]^1.5</f>
        <v>74014932.015602708</v>
      </c>
      <c r="K1955" s="5">
        <f t="shared" si="185"/>
        <v>71616015.373198882</v>
      </c>
      <c r="L1955" s="7">
        <f>LN(Table1[[#This Row],[NV]]/Table1[[#This Row],[NV_MA-1]])</f>
        <v>-1.6756423897847588</v>
      </c>
      <c r="M1955" s="7">
        <f>LN(Table1[[#This Row],[NV]]/Table1[[#This Row],[NV_MA-2]])</f>
        <v>7.898819019044474</v>
      </c>
      <c r="N1955" s="4">
        <f>LN(Table1[[#This Row],[NV]]/Table1[[#This Row],[NV_MA-3]])</f>
        <v>4.3575970827820791</v>
      </c>
      <c r="O1955" s="7">
        <f>LN(Table1[[#This Row],[NV]]/Table1[[#This Row],[Metcalfe
NV ~ n^2]])</f>
        <v>-1.7152768516459296</v>
      </c>
      <c r="P1955" s="7">
        <f>Table1[[#This Row],[NV_MA-1]]*$M$3</f>
        <v>29868455423.633335</v>
      </c>
    </row>
    <row r="1956" spans="1:16" x14ac:dyDescent="0.2">
      <c r="A1956" s="2">
        <v>41737</v>
      </c>
      <c r="B1956" s="3">
        <v>5715004409.2031097</v>
      </c>
      <c r="C1956" s="3">
        <f t="shared" si="180"/>
        <v>6837735945.4489002</v>
      </c>
      <c r="D1956" s="4">
        <f>LN(Table1[[#This Row],[NV]])</f>
        <v>22.466360905706992</v>
      </c>
      <c r="E1956" s="5">
        <v>166019</v>
      </c>
      <c r="F1956" s="5">
        <f t="shared" si="181"/>
        <v>27562308361</v>
      </c>
      <c r="G1956" s="8">
        <f t="shared" si="182"/>
        <v>30298432075.400002</v>
      </c>
      <c r="H1956" s="5">
        <f t="shared" si="183"/>
        <v>1995524.7253838084</v>
      </c>
      <c r="I1956" s="5">
        <f t="shared" si="184"/>
        <v>2089951.4715291148</v>
      </c>
      <c r="J1956" s="5">
        <f>Table1[[#This Row],[DAA 
(n)]]^1.5</f>
        <v>67645154.089445844</v>
      </c>
      <c r="K1956" s="5">
        <f t="shared" si="185"/>
        <v>72349851.24090606</v>
      </c>
      <c r="L1956" s="7">
        <f>LN(Table1[[#This Row],[NV]]/Table1[[#This Row],[NV_MA-1]])</f>
        <v>-1.6680008957293675</v>
      </c>
      <c r="M1956" s="7">
        <f>LN(Table1[[#This Row],[NV]]/Table1[[#This Row],[NV_MA-2]])</f>
        <v>7.9137095013996319</v>
      </c>
      <c r="N1956" s="4">
        <f>LN(Table1[[#This Row],[NV]]/Table1[[#This Row],[NV_MA-3]])</f>
        <v>4.3693369507709185</v>
      </c>
      <c r="O1956" s="7">
        <f>LN(Table1[[#This Row],[NV]]/Table1[[#This Row],[Metcalfe
NV ~ n^2]])</f>
        <v>-1.5733541315334232</v>
      </c>
      <c r="P1956" s="7">
        <f>Table1[[#This Row],[NV_MA-1]]*$M$3</f>
        <v>30298432075.400002</v>
      </c>
    </row>
    <row r="1957" spans="1:16" x14ac:dyDescent="0.2">
      <c r="A1957" s="2">
        <v>41736</v>
      </c>
      <c r="B1957" s="3">
        <v>5661150113.9489403</v>
      </c>
      <c r="C1957" s="3">
        <f t="shared" si="180"/>
        <v>6914032417.4263153</v>
      </c>
      <c r="D1957" s="4">
        <f>LN(Table1[[#This Row],[NV]])</f>
        <v>22.456892908863445</v>
      </c>
      <c r="E1957" s="5">
        <v>159482</v>
      </c>
      <c r="F1957" s="5">
        <f t="shared" si="181"/>
        <v>25434508324</v>
      </c>
      <c r="G1957" s="8">
        <f t="shared" si="182"/>
        <v>30371333476.700001</v>
      </c>
      <c r="H1957" s="5">
        <f t="shared" si="183"/>
        <v>1910544.3372226129</v>
      </c>
      <c r="I1957" s="5">
        <f t="shared" si="184"/>
        <v>2092759.6522504839</v>
      </c>
      <c r="J1957" s="5">
        <f>Table1[[#This Row],[DAA 
(n)]]^1.5</f>
        <v>63689451.689649351</v>
      </c>
      <c r="K1957" s="5">
        <f t="shared" si="185"/>
        <v>72482751.812692463</v>
      </c>
      <c r="L1957" s="7">
        <f>LN(Table1[[#This Row],[NV]]/Table1[[#This Row],[NV_MA-1]])</f>
        <v>-1.6798721138718029</v>
      </c>
      <c r="M1957" s="7">
        <f>LN(Table1[[#This Row],[NV]]/Table1[[#This Row],[NV_MA-2]])</f>
        <v>7.9028987481188393</v>
      </c>
      <c r="N1957" s="4">
        <f>LN(Table1[[#This Row],[NV]]/Table1[[#This Row],[NV_MA-3]])</f>
        <v>4.3580337233744988</v>
      </c>
      <c r="O1957" s="7">
        <f>LN(Table1[[#This Row],[NV]]/Table1[[#This Row],[Metcalfe
NV ~ n^2]])</f>
        <v>-1.5024797754847921</v>
      </c>
      <c r="P1957" s="7">
        <f>Table1[[#This Row],[NV_MA-1]]*$M$3</f>
        <v>30371333476.700001</v>
      </c>
    </row>
    <row r="1958" spans="1:16" x14ac:dyDescent="0.2">
      <c r="A1958" s="2">
        <v>41735</v>
      </c>
      <c r="B1958" s="3">
        <v>5785324166.3418398</v>
      </c>
      <c r="C1958" s="3">
        <f t="shared" si="180"/>
        <v>6984095141.697793</v>
      </c>
      <c r="D1958" s="4">
        <f>LN(Table1[[#This Row],[NV]])</f>
        <v>22.478590231690536</v>
      </c>
      <c r="E1958" s="5">
        <v>185666</v>
      </c>
      <c r="F1958" s="5">
        <f t="shared" si="181"/>
        <v>34471863556</v>
      </c>
      <c r="G1958" s="8">
        <f t="shared" si="182"/>
        <v>30506979942.200001</v>
      </c>
      <c r="H1958" s="5">
        <f t="shared" si="183"/>
        <v>2252445.0736105135</v>
      </c>
      <c r="I1958" s="5">
        <f t="shared" si="184"/>
        <v>2098090.2157661272</v>
      </c>
      <c r="J1958" s="5">
        <f>Table1[[#This Row],[DAA 
(n)]]^1.5</f>
        <v>80001581.353047445</v>
      </c>
      <c r="K1958" s="5">
        <f t="shared" si="185"/>
        <v>72732718.744033396</v>
      </c>
      <c r="L1958" s="7">
        <f>LN(Table1[[#This Row],[NV]]/Table1[[#This Row],[NV_MA-1]])</f>
        <v>-1.6626311132508789</v>
      </c>
      <c r="M1958" s="7">
        <f>LN(Table1[[#This Row],[NV]]/Table1[[#This Row],[NV_MA-2]])</f>
        <v>7.9220521638348522</v>
      </c>
      <c r="N1958" s="4">
        <f>LN(Table1[[#This Row],[NV]]/Table1[[#This Row],[NV_MA-3]])</f>
        <v>4.3762883389298182</v>
      </c>
      <c r="O1958" s="7">
        <f>LN(Table1[[#This Row],[NV]]/Table1[[#This Row],[Metcalfe
NV ~ n^2]])</f>
        <v>-1.7848190474506473</v>
      </c>
      <c r="P1958" s="7">
        <f>Table1[[#This Row],[NV_MA-1]]*$M$3</f>
        <v>30506979942.200001</v>
      </c>
    </row>
    <row r="1959" spans="1:16" x14ac:dyDescent="0.2">
      <c r="A1959" s="2">
        <v>41734</v>
      </c>
      <c r="B1959" s="3">
        <v>5821952055.1525002</v>
      </c>
      <c r="C1959" s="3">
        <f t="shared" si="180"/>
        <v>7054196217.1345968</v>
      </c>
      <c r="D1959" s="4">
        <f>LN(Table1[[#This Row],[NV]])</f>
        <v>22.484901447119565</v>
      </c>
      <c r="E1959" s="5">
        <v>151868</v>
      </c>
      <c r="F1959" s="5">
        <f t="shared" si="181"/>
        <v>23063889424</v>
      </c>
      <c r="G1959" s="8">
        <f t="shared" si="182"/>
        <v>30454359931.166668</v>
      </c>
      <c r="H1959" s="5">
        <f t="shared" si="183"/>
        <v>1811901.7229807295</v>
      </c>
      <c r="I1959" s="5">
        <f t="shared" si="184"/>
        <v>2096209.2405799718</v>
      </c>
      <c r="J1959" s="5">
        <f>Table1[[#This Row],[DAA 
(n)]]^1.5</f>
        <v>59183331.76701054</v>
      </c>
      <c r="K1959" s="5">
        <f t="shared" si="185"/>
        <v>72640594.627167031</v>
      </c>
      <c r="L1959" s="7">
        <f>LN(Table1[[#This Row],[NV]]/Table1[[#This Row],[NV_MA-1]])</f>
        <v>-1.6545935570225492</v>
      </c>
      <c r="M1959" s="7">
        <f>LN(Table1[[#This Row],[NV]]/Table1[[#This Row],[NV_MA-2]])</f>
        <v>7.9292602991580514</v>
      </c>
      <c r="N1959" s="4">
        <f>LN(Table1[[#This Row],[NV]]/Table1[[#This Row],[NV_MA-3]])</f>
        <v>4.383866968949075</v>
      </c>
      <c r="O1959" s="7">
        <f>LN(Table1[[#This Row],[NV]]/Table1[[#This Row],[Metcalfe
NV ~ n^2]])</f>
        <v>-1.3766325558399732</v>
      </c>
      <c r="P1959" s="7">
        <f>Table1[[#This Row],[NV_MA-1]]*$M$3</f>
        <v>30454359931.166668</v>
      </c>
    </row>
    <row r="1960" spans="1:16" x14ac:dyDescent="0.2">
      <c r="A1960" s="2">
        <v>41733</v>
      </c>
      <c r="B1960" s="3">
        <v>5669265274.4059496</v>
      </c>
      <c r="C1960" s="3">
        <f t="shared" si="180"/>
        <v>7137943418.1796904</v>
      </c>
      <c r="D1960" s="4">
        <f>LN(Table1[[#This Row],[NV]])</f>
        <v>22.458325365056179</v>
      </c>
      <c r="E1960" s="5">
        <v>177264</v>
      </c>
      <c r="F1960" s="5">
        <f t="shared" si="181"/>
        <v>31422525696</v>
      </c>
      <c r="G1960" s="8">
        <f t="shared" si="182"/>
        <v>30904183190.666668</v>
      </c>
      <c r="H1960" s="5">
        <f t="shared" si="183"/>
        <v>2142305.5347520011</v>
      </c>
      <c r="I1960" s="5">
        <f t="shared" si="184"/>
        <v>2113320.4190375735</v>
      </c>
      <c r="J1960" s="5">
        <f>Table1[[#This Row],[DAA 
(n)]]^1.5</f>
        <v>74632985.971189454</v>
      </c>
      <c r="K1960" s="5">
        <f t="shared" si="185"/>
        <v>73454713.134194106</v>
      </c>
      <c r="L1960" s="7">
        <f>LN(Table1[[#This Row],[NV]]/Table1[[#This Row],[NV_MA-1]])</f>
        <v>-1.6958320249698378</v>
      </c>
      <c r="M1960" s="7">
        <f>LN(Table1[[#This Row],[NV]]/Table1[[#This Row],[NV_MA-2]])</f>
        <v>7.8945544381950539</v>
      </c>
      <c r="N1960" s="4">
        <f>LN(Table1[[#This Row],[NV]]/Table1[[#This Row],[NV_MA-3]])</f>
        <v>4.3461457386042923</v>
      </c>
      <c r="O1960" s="7">
        <f>LN(Table1[[#This Row],[NV]]/Table1[[#This Row],[Metcalfe
NV ~ n^2]])</f>
        <v>-1.7124654864647284</v>
      </c>
      <c r="P1960" s="7">
        <f>Table1[[#This Row],[NV_MA-1]]*$M$3</f>
        <v>30904183190.666668</v>
      </c>
    </row>
    <row r="1961" spans="1:16" x14ac:dyDescent="0.2">
      <c r="A1961" s="2">
        <v>41732</v>
      </c>
      <c r="B1961" s="3">
        <v>5663560667.0769196</v>
      </c>
      <c r="C1961" s="3">
        <f t="shared" si="180"/>
        <v>7227776133.1633272</v>
      </c>
      <c r="D1961" s="4">
        <f>LN(Table1[[#This Row],[NV]])</f>
        <v>22.457318624488504</v>
      </c>
      <c r="E1961" s="5">
        <v>173295</v>
      </c>
      <c r="F1961" s="5">
        <f t="shared" si="181"/>
        <v>30031157025</v>
      </c>
      <c r="G1961" s="8">
        <f t="shared" si="182"/>
        <v>31257325680.799999</v>
      </c>
      <c r="H1961" s="5">
        <f t="shared" si="183"/>
        <v>2090414.3693142023</v>
      </c>
      <c r="I1961" s="5">
        <f t="shared" si="184"/>
        <v>2125478.3099986799</v>
      </c>
      <c r="J1961" s="5">
        <f>Table1[[#This Row],[DAA 
(n)]]^1.5</f>
        <v>72140483.479440123</v>
      </c>
      <c r="K1961" s="5">
        <f t="shared" si="185"/>
        <v>74060417.432471186</v>
      </c>
      <c r="L1961" s="7">
        <f>LN(Table1[[#This Row],[NV]]/Table1[[#This Row],[NV_MA-1]])</f>
        <v>-1.708200982953423</v>
      </c>
      <c r="M1961" s="7">
        <f>LN(Table1[[#This Row],[NV]]/Table1[[#This Row],[NV_MA-2]])</f>
        <v>7.8878112024179394</v>
      </c>
      <c r="N1961" s="4">
        <f>LN(Table1[[#This Row],[NV]]/Table1[[#This Row],[NV_MA-3]])</f>
        <v>4.3369268546453696</v>
      </c>
      <c r="O1961" s="7">
        <f>LN(Table1[[#This Row],[NV]]/Table1[[#This Row],[Metcalfe
NV ~ n^2]])</f>
        <v>-1.6681826226819523</v>
      </c>
      <c r="P1961" s="7">
        <f>Table1[[#This Row],[NV_MA-1]]*$M$3</f>
        <v>31257325680.799999</v>
      </c>
    </row>
    <row r="1962" spans="1:16" x14ac:dyDescent="0.2">
      <c r="A1962" s="2">
        <v>41731</v>
      </c>
      <c r="B1962" s="3">
        <v>5529894031.9903603</v>
      </c>
      <c r="C1962" s="3">
        <f t="shared" si="180"/>
        <v>7319446767.0803089</v>
      </c>
      <c r="D1962" s="4">
        <f>LN(Table1[[#This Row],[NV]])</f>
        <v>22.433434489908329</v>
      </c>
      <c r="E1962" s="5">
        <v>176078</v>
      </c>
      <c r="F1962" s="5">
        <f t="shared" si="181"/>
        <v>31003462084</v>
      </c>
      <c r="G1962" s="8">
        <f t="shared" si="182"/>
        <v>32022427562.933334</v>
      </c>
      <c r="H1962" s="5">
        <f t="shared" si="183"/>
        <v>2126790.2321724826</v>
      </c>
      <c r="I1962" s="5">
        <f t="shared" si="184"/>
        <v>2150530.641545896</v>
      </c>
      <c r="J1962" s="5">
        <f>Table1[[#This Row],[DAA 
(n)]]^1.5</f>
        <v>73885232.603183568</v>
      </c>
      <c r="K1962" s="5">
        <f t="shared" si="185"/>
        <v>75336927.876291782</v>
      </c>
      <c r="L1962" s="7">
        <f>LN(Table1[[#This Row],[NV]]/Table1[[#This Row],[NV_MA-1]])</f>
        <v>-1.7562678656908595</v>
      </c>
      <c r="M1962" s="7">
        <f>LN(Table1[[#This Row],[NV]]/Table1[[#This Row],[NV_MA-2]])</f>
        <v>7.8522093102357209</v>
      </c>
      <c r="N1962" s="4">
        <f>LN(Table1[[#This Row],[NV]]/Table1[[#This Row],[NV_MA-3]])</f>
        <v>4.2959535073061978</v>
      </c>
      <c r="O1962" s="7">
        <f>LN(Table1[[#This Row],[NV]]/Table1[[#This Row],[Metcalfe
NV ~ n^2]])</f>
        <v>-1.7239302254164979</v>
      </c>
      <c r="P1962" s="7">
        <f>Table1[[#This Row],[NV_MA-1]]*$M$3</f>
        <v>32022427562.933334</v>
      </c>
    </row>
    <row r="1963" spans="1:16" x14ac:dyDescent="0.2">
      <c r="A1963" s="2">
        <v>41730</v>
      </c>
      <c r="B1963" s="3">
        <v>6031346382.5436602</v>
      </c>
      <c r="C1963" s="3">
        <f t="shared" si="180"/>
        <v>7416318182.546916</v>
      </c>
      <c r="D1963" s="4">
        <f>LN(Table1[[#This Row],[NV]])</f>
        <v>22.520236103449257</v>
      </c>
      <c r="E1963" s="5">
        <v>180851</v>
      </c>
      <c r="F1963" s="5">
        <f t="shared" si="181"/>
        <v>32707084201</v>
      </c>
      <c r="G1963" s="8">
        <f t="shared" si="182"/>
        <v>32894701468</v>
      </c>
      <c r="H1963" s="5">
        <f t="shared" si="183"/>
        <v>2189278.8979062191</v>
      </c>
      <c r="I1963" s="5">
        <f t="shared" si="184"/>
        <v>2178345.8688497208</v>
      </c>
      <c r="J1963" s="5">
        <f>Table1[[#This Row],[DAA 
(n)]]^1.5</f>
        <v>76909745.05766511</v>
      </c>
      <c r="K1963" s="5">
        <f t="shared" si="185"/>
        <v>76771392.345270589</v>
      </c>
      <c r="L1963" s="7">
        <f>LN(Table1[[#This Row],[NV]]/Table1[[#This Row],[NV_MA-1]])</f>
        <v>-1.6963413286937374</v>
      </c>
      <c r="M1963" s="7">
        <f>LN(Table1[[#This Row],[NV]]/Table1[[#This Row],[NV_MA-2]])</f>
        <v>7.9261597324570205</v>
      </c>
      <c r="N1963" s="4">
        <f>LN(Table1[[#This Row],[NV]]/Table1[[#This Row],[NV_MA-3]])</f>
        <v>4.3638934702293284</v>
      </c>
      <c r="O1963" s="7">
        <f>LN(Table1[[#This Row],[NV]]/Table1[[#This Row],[Metcalfe
NV ~ n^2]])</f>
        <v>-1.6906214301692384</v>
      </c>
      <c r="P1963" s="7">
        <f>Table1[[#This Row],[NV_MA-1]]*$M$3</f>
        <v>32894701468</v>
      </c>
    </row>
    <row r="1964" spans="1:16" x14ac:dyDescent="0.2">
      <c r="A1964" s="2">
        <v>41729</v>
      </c>
      <c r="B1964" s="3">
        <v>5731575961.7343502</v>
      </c>
      <c r="C1964" s="3">
        <f t="shared" si="180"/>
        <v>7447366043.7475233</v>
      </c>
      <c r="D1964" s="4">
        <f>LN(Table1[[#This Row],[NV]])</f>
        <v>22.469256366809223</v>
      </c>
      <c r="E1964" s="5">
        <v>172497</v>
      </c>
      <c r="F1964" s="5">
        <f t="shared" si="181"/>
        <v>29755215009</v>
      </c>
      <c r="G1964" s="8">
        <f t="shared" si="182"/>
        <v>32671678648.5</v>
      </c>
      <c r="H1964" s="5">
        <f t="shared" si="183"/>
        <v>2079992.1344842783</v>
      </c>
      <c r="I1964" s="5">
        <f t="shared" si="184"/>
        <v>2169839.8977817148</v>
      </c>
      <c r="J1964" s="5">
        <f>Table1[[#This Row],[DAA 
(n)]]^1.5</f>
        <v>71642761.835425332</v>
      </c>
      <c r="K1964" s="5">
        <f t="shared" si="185"/>
        <v>76367039.927370653</v>
      </c>
      <c r="L1964" s="7">
        <f>LN(Table1[[#This Row],[NV]]/Table1[[#This Row],[NV_MA-1]])</f>
        <v>-1.7405180763860812</v>
      </c>
      <c r="M1964" s="7">
        <f>LN(Table1[[#This Row],[NV]]/Table1[[#This Row],[NV_MA-2]])</f>
        <v>7.8790924238385411</v>
      </c>
      <c r="N1964" s="4">
        <f>LN(Table1[[#This Row],[NV]]/Table1[[#This Row],[NV_MA-3]])</f>
        <v>4.318194620321723</v>
      </c>
      <c r="O1964" s="7">
        <f>LN(Table1[[#This Row],[NV]]/Table1[[#This Row],[Metcalfe
NV ~ n^2]])</f>
        <v>-1.6470138811867221</v>
      </c>
      <c r="P1964" s="7">
        <f>Table1[[#This Row],[NV_MA-1]]*$M$3</f>
        <v>32671678648.5</v>
      </c>
    </row>
    <row r="1965" spans="1:16" x14ac:dyDescent="0.2">
      <c r="A1965" s="2">
        <v>41728</v>
      </c>
      <c r="B1965" s="3">
        <v>5774962089.4548197</v>
      </c>
      <c r="C1965" s="3">
        <f t="shared" si="180"/>
        <v>7492082647.2075348</v>
      </c>
      <c r="D1965" s="4">
        <f>LN(Table1[[#This Row],[NV]])</f>
        <v>22.476797528736153</v>
      </c>
      <c r="E1965" s="5">
        <v>164718</v>
      </c>
      <c r="F1965" s="5">
        <f t="shared" si="181"/>
        <v>27132019524</v>
      </c>
      <c r="G1965" s="8">
        <f t="shared" si="182"/>
        <v>32698910574.900002</v>
      </c>
      <c r="H1965" s="5">
        <f t="shared" si="183"/>
        <v>1978591.0017325575</v>
      </c>
      <c r="I1965" s="5">
        <f t="shared" si="184"/>
        <v>2170864.1876553637</v>
      </c>
      <c r="J1965" s="5">
        <f>Table1[[#This Row],[DAA 
(n)]]^1.5</f>
        <v>66851566.862372234</v>
      </c>
      <c r="K1965" s="5">
        <f t="shared" si="185"/>
        <v>76416048.566722229</v>
      </c>
      <c r="L1965" s="7">
        <f>LN(Table1[[#This Row],[NV]]/Table1[[#This Row],[NV_MA-1]])</f>
        <v>-1.73381006980619</v>
      </c>
      <c r="M1965" s="7">
        <f>LN(Table1[[#This Row],[NV]]/Table1[[#This Row],[NV_MA-2]])</f>
        <v>7.8861616393381171</v>
      </c>
      <c r="N1965" s="4">
        <f>LN(Table1[[#This Row],[NV]]/Table1[[#This Row],[NV_MA-3]])</f>
        <v>4.3250942368850183</v>
      </c>
      <c r="O1965" s="7">
        <f>LN(Table1[[#This Row],[NV]]/Table1[[#This Row],[Metcalfe
NV ~ n^2]])</f>
        <v>-1.5471828708869324</v>
      </c>
      <c r="P1965" s="7">
        <f>Table1[[#This Row],[NV_MA-1]]*$M$3</f>
        <v>32698910574.900002</v>
      </c>
    </row>
    <row r="1966" spans="1:16" x14ac:dyDescent="0.2">
      <c r="A1966" s="2">
        <v>41727</v>
      </c>
      <c r="B1966" s="3">
        <v>6157654118.8516998</v>
      </c>
      <c r="C1966" s="3">
        <f t="shared" si="180"/>
        <v>7528540576.1615314</v>
      </c>
      <c r="D1966" s="4">
        <f>LN(Table1[[#This Row],[NV]])</f>
        <v>22.5409617170979</v>
      </c>
      <c r="E1966" s="5">
        <v>146650</v>
      </c>
      <c r="F1966" s="5">
        <f t="shared" si="181"/>
        <v>21506222500</v>
      </c>
      <c r="G1966" s="8">
        <f t="shared" si="182"/>
        <v>33161803456.133335</v>
      </c>
      <c r="H1966" s="5">
        <f t="shared" si="183"/>
        <v>1744519.6675115807</v>
      </c>
      <c r="I1966" s="5">
        <f t="shared" si="184"/>
        <v>2187399.6558223595</v>
      </c>
      <c r="J1966" s="5">
        <f>Table1[[#This Row],[DAA 
(n)]]^1.5</f>
        <v>56159482.989295706</v>
      </c>
      <c r="K1966" s="5">
        <f t="shared" si="185"/>
        <v>77225860.531336933</v>
      </c>
      <c r="L1966" s="7">
        <f>LN(Table1[[#This Row],[NV]]/Table1[[#This Row],[NV_MA-1]])</f>
        <v>-1.6837028351304817</v>
      </c>
      <c r="M1966" s="7">
        <f>LN(Table1[[#This Row],[NV]]/Table1[[#This Row],[NV_MA-2]])</f>
        <v>7.9427376925601925</v>
      </c>
      <c r="N1966" s="4">
        <f>LN(Table1[[#This Row],[NV]]/Table1[[#This Row],[NV_MA-3]])</f>
        <v>4.3787167772206281</v>
      </c>
      <c r="O1966" s="7">
        <f>LN(Table1[[#This Row],[NV]]/Table1[[#This Row],[Metcalfe
NV ~ n^2]])</f>
        <v>-1.2506464317132946</v>
      </c>
      <c r="P1966" s="7">
        <f>Table1[[#This Row],[NV_MA-1]]*$M$3</f>
        <v>33161803456.133335</v>
      </c>
    </row>
    <row r="1967" spans="1:16" x14ac:dyDescent="0.2">
      <c r="A1967" s="2">
        <v>41726</v>
      </c>
      <c r="B1967" s="3">
        <v>6270499057.06812</v>
      </c>
      <c r="C1967" s="3">
        <f t="shared" si="180"/>
        <v>7566315430.5744238</v>
      </c>
      <c r="D1967" s="4">
        <f>LN(Table1[[#This Row],[NV]])</f>
        <v>22.5591217828525</v>
      </c>
      <c r="E1967" s="5">
        <v>178365</v>
      </c>
      <c r="F1967" s="5">
        <f t="shared" si="181"/>
        <v>31814073225</v>
      </c>
      <c r="G1967" s="8">
        <f t="shared" si="182"/>
        <v>33608905229.099998</v>
      </c>
      <c r="H1967" s="5">
        <f t="shared" si="183"/>
        <v>2156715.9672554946</v>
      </c>
      <c r="I1967" s="5">
        <f t="shared" si="184"/>
        <v>2204856.3378030173</v>
      </c>
      <c r="J1967" s="5">
        <f>Table1[[#This Row],[DAA 
(n)]]^1.5</f>
        <v>75329391.148323491</v>
      </c>
      <c r="K1967" s="5">
        <f t="shared" si="185"/>
        <v>78046513.873250201</v>
      </c>
      <c r="L1967" s="7">
        <f>LN(Table1[[#This Row],[NV]]/Table1[[#This Row],[NV_MA-1]])</f>
        <v>-1.6789351225274376</v>
      </c>
      <c r="M1967" s="7">
        <f>LN(Table1[[#This Row],[NV]]/Table1[[#This Row],[NV_MA-2]])</f>
        <v>7.952948871035761</v>
      </c>
      <c r="N1967" s="4">
        <f>LN(Table1[[#This Row],[NV]]/Table1[[#This Row],[NV_MA-3]])</f>
        <v>4.3863062442253948</v>
      </c>
      <c r="O1967" s="7">
        <f>LN(Table1[[#This Row],[NV]]/Table1[[#This Row],[Metcalfe
NV ~ n^2]])</f>
        <v>-1.6240528002270784</v>
      </c>
      <c r="P1967" s="7">
        <f>Table1[[#This Row],[NV_MA-1]]*$M$3</f>
        <v>33608905229.099998</v>
      </c>
    </row>
    <row r="1968" spans="1:16" x14ac:dyDescent="0.2">
      <c r="A1968" s="2">
        <v>41725</v>
      </c>
      <c r="B1968" s="3">
        <v>6073523735.4795103</v>
      </c>
      <c r="C1968" s="3">
        <f t="shared" si="180"/>
        <v>7601143709.5879364</v>
      </c>
      <c r="D1968" s="4">
        <f>LN(Table1[[#This Row],[NV]])</f>
        <v>22.527204790136729</v>
      </c>
      <c r="E1968" s="5">
        <v>186843</v>
      </c>
      <c r="F1968" s="5">
        <f t="shared" si="181"/>
        <v>34910306649</v>
      </c>
      <c r="G1968" s="8">
        <f t="shared" si="182"/>
        <v>33866148809.099998</v>
      </c>
      <c r="H1968" s="5">
        <f t="shared" si="183"/>
        <v>2267904.8128146902</v>
      </c>
      <c r="I1968" s="5">
        <f t="shared" si="184"/>
        <v>2213822.5006308095</v>
      </c>
      <c r="J1968" s="5">
        <f>Table1[[#This Row],[DAA 
(n)]]^1.5</f>
        <v>80763521.624673605</v>
      </c>
      <c r="K1968" s="5">
        <f t="shared" si="185"/>
        <v>78490722.967081249</v>
      </c>
      <c r="L1968" s="7">
        <f>LN(Table1[[#This Row],[NV]]/Table1[[#This Row],[NV_MA-1]])</f>
        <v>-1.7184770020991635</v>
      </c>
      <c r="M1968" s="7">
        <f>LN(Table1[[#This Row],[NV]]/Table1[[#This Row],[NV_MA-2]])</f>
        <v>7.9169735724500345</v>
      </c>
      <c r="N1968" s="4">
        <f>LN(Table1[[#This Row],[NV]]/Table1[[#This Row],[NV_MA-3]])</f>
        <v>4.3487137931310471</v>
      </c>
      <c r="O1968" s="7">
        <f>LN(Table1[[#This Row],[NV]]/Table1[[#This Row],[Metcalfe
NV ~ n^2]])</f>
        <v>-1.748843151875445</v>
      </c>
      <c r="P1968" s="7">
        <f>Table1[[#This Row],[NV_MA-1]]*$M$3</f>
        <v>33866148809.099998</v>
      </c>
    </row>
    <row r="1969" spans="1:16" x14ac:dyDescent="0.2">
      <c r="A1969" s="2">
        <v>41724</v>
      </c>
      <c r="B1969" s="3">
        <v>7278772312.1461096</v>
      </c>
      <c r="C1969" s="3">
        <f t="shared" si="180"/>
        <v>7620099574.1059818</v>
      </c>
      <c r="D1969" s="4">
        <f>LN(Table1[[#This Row],[NV]])</f>
        <v>22.708228046492476</v>
      </c>
      <c r="E1969" s="5">
        <v>166155</v>
      </c>
      <c r="F1969" s="5">
        <f t="shared" si="181"/>
        <v>27607484025</v>
      </c>
      <c r="G1969" s="8">
        <f t="shared" si="182"/>
        <v>34159090512.933334</v>
      </c>
      <c r="H1969" s="5">
        <f t="shared" si="183"/>
        <v>1997295.4816956036</v>
      </c>
      <c r="I1969" s="5">
        <f t="shared" si="184"/>
        <v>2223586.5142019209</v>
      </c>
      <c r="J1969" s="5">
        <f>Table1[[#This Row],[DAA 
(n)]]^1.5</f>
        <v>67728291.785441205</v>
      </c>
      <c r="K1969" s="5">
        <f t="shared" si="185"/>
        <v>78984483.08161433</v>
      </c>
      <c r="L1969" s="7">
        <f>LN(Table1[[#This Row],[NV]]/Table1[[#This Row],[NV_MA-1]])</f>
        <v>-1.5460665346912206</v>
      </c>
      <c r="M1969" s="7">
        <f>LN(Table1[[#This Row],[NV]]/Table1[[#This Row],[NV_MA-2]])</f>
        <v>8.0935960492983448</v>
      </c>
      <c r="N1969" s="4">
        <f>LN(Table1[[#This Row],[NV]]/Table1[[#This Row],[NV_MA-3]])</f>
        <v>4.5234660720418907</v>
      </c>
      <c r="O1969" s="7">
        <f>LN(Table1[[#This Row],[NV]]/Table1[[#This Row],[Metcalfe
NV ~ n^2]])</f>
        <v>-1.3331246867458093</v>
      </c>
      <c r="P1969" s="7">
        <f>Table1[[#This Row],[NV_MA-1]]*$M$3</f>
        <v>34159090512.933334</v>
      </c>
    </row>
    <row r="1970" spans="1:16" x14ac:dyDescent="0.2">
      <c r="A1970" s="2">
        <v>41723</v>
      </c>
      <c r="B1970" s="3">
        <v>7333342313.4791698</v>
      </c>
      <c r="C1970" s="3">
        <f t="shared" si="180"/>
        <v>7602358404.2886896</v>
      </c>
      <c r="D1970" s="4">
        <f>LN(Table1[[#This Row],[NV]])</f>
        <v>22.715697226201208</v>
      </c>
      <c r="E1970" s="5">
        <v>171509</v>
      </c>
      <c r="F1970" s="5">
        <f t="shared" si="181"/>
        <v>29415337081</v>
      </c>
      <c r="G1970" s="8">
        <f t="shared" si="182"/>
        <v>34818951203.066666</v>
      </c>
      <c r="H1970" s="5">
        <f t="shared" si="183"/>
        <v>2067093.5318514223</v>
      </c>
      <c r="I1970" s="5">
        <f t="shared" si="184"/>
        <v>2246210.9580527334</v>
      </c>
      <c r="J1970" s="5">
        <f>Table1[[#This Row],[DAA 
(n)]]^1.5</f>
        <v>71028128.56485264</v>
      </c>
      <c r="K1970" s="5">
        <f t="shared" si="185"/>
        <v>80113249.608649194</v>
      </c>
      <c r="L1970" s="7">
        <f>LN(Table1[[#This Row],[NV]]/Table1[[#This Row],[NV_MA-1]])</f>
        <v>-1.5577304240993517</v>
      </c>
      <c r="M1970" s="7">
        <f>LN(Table1[[#This Row],[NV]]/Table1[[#This Row],[NV_MA-2]])</f>
        <v>8.0909418902171577</v>
      </c>
      <c r="N1970" s="4">
        <f>LN(Table1[[#This Row],[NV]]/Table1[[#This Row],[NV_MA-3]])</f>
        <v>4.5167454145004617</v>
      </c>
      <c r="O1970" s="7">
        <f>LN(Table1[[#This Row],[NV]]/Table1[[#This Row],[Metcalfe
NV ~ n^2]])</f>
        <v>-1.3890848184894178</v>
      </c>
      <c r="P1970" s="7">
        <f>Table1[[#This Row],[NV_MA-1]]*$M$3</f>
        <v>34818951203.066666</v>
      </c>
    </row>
    <row r="1971" spans="1:16" x14ac:dyDescent="0.2">
      <c r="A1971" s="2">
        <v>41722</v>
      </c>
      <c r="B1971" s="3">
        <v>7346774511.3629599</v>
      </c>
      <c r="C1971" s="3">
        <f t="shared" si="180"/>
        <v>7610825113.871973</v>
      </c>
      <c r="D1971" s="4">
        <f>LN(Table1[[#This Row],[NV]])</f>
        <v>22.717527211860396</v>
      </c>
      <c r="E1971" s="5">
        <v>189786</v>
      </c>
      <c r="F1971" s="5">
        <f t="shared" si="181"/>
        <v>36018725796</v>
      </c>
      <c r="G1971" s="8">
        <f t="shared" si="182"/>
        <v>34720848840.666664</v>
      </c>
      <c r="H1971" s="5">
        <f t="shared" si="183"/>
        <v>2306593.0744970152</v>
      </c>
      <c r="I1971" s="5">
        <f t="shared" si="184"/>
        <v>2242387.3142184312</v>
      </c>
      <c r="J1971" s="5">
        <f>Table1[[#This Row],[DAA 
(n)]]^1.5</f>
        <v>82679198.677295074</v>
      </c>
      <c r="K1971" s="5">
        <f t="shared" si="185"/>
        <v>79933266.336696476</v>
      </c>
      <c r="L1971" s="7">
        <f>LN(Table1[[#This Row],[NV]]/Table1[[#This Row],[NV_MA-1]])</f>
        <v>-1.5530789627551966</v>
      </c>
      <c r="M1971" s="7">
        <f>LN(Table1[[#This Row],[NV]]/Table1[[#This Row],[NV_MA-2]])</f>
        <v>8.0944755902777032</v>
      </c>
      <c r="N1971" s="4">
        <f>LN(Table1[[#This Row],[NV]]/Table1[[#This Row],[NV_MA-3]])</f>
        <v>4.5208245381275924</v>
      </c>
      <c r="O1971" s="7">
        <f>LN(Table1[[#This Row],[NV]]/Table1[[#This Row],[Metcalfe
NV ~ n^2]])</f>
        <v>-1.5897775893052875</v>
      </c>
      <c r="P1971" s="7">
        <f>Table1[[#This Row],[NV_MA-1]]*$M$3</f>
        <v>34720848840.666664</v>
      </c>
    </row>
    <row r="1972" spans="1:16" x14ac:dyDescent="0.2">
      <c r="A1972" s="2">
        <v>41721</v>
      </c>
      <c r="B1972" s="3">
        <v>7016828469.4007902</v>
      </c>
      <c r="C1972" s="3">
        <f t="shared" si="180"/>
        <v>7617532966.6652737</v>
      </c>
      <c r="D1972" s="4">
        <f>LN(Table1[[#This Row],[NV]])</f>
        <v>22.671577167912904</v>
      </c>
      <c r="E1972" s="5">
        <v>149492</v>
      </c>
      <c r="F1972" s="5">
        <f t="shared" si="181"/>
        <v>22347858064</v>
      </c>
      <c r="G1972" s="8">
        <f t="shared" si="182"/>
        <v>34295199165.099998</v>
      </c>
      <c r="H1972" s="5">
        <f t="shared" si="183"/>
        <v>1781196.9047367014</v>
      </c>
      <c r="I1972" s="5">
        <f t="shared" si="184"/>
        <v>2226160.1377191776</v>
      </c>
      <c r="J1972" s="5">
        <f>Table1[[#This Row],[DAA 
(n)]]^1.5</f>
        <v>57799878.872740656</v>
      </c>
      <c r="K1972" s="5">
        <f t="shared" si="185"/>
        <v>79161949.100989863</v>
      </c>
      <c r="L1972" s="7">
        <f>LN(Table1[[#This Row],[NV]]/Table1[[#This Row],[NV_MA-1]])</f>
        <v>-1.5866940473771727</v>
      </c>
      <c r="M1972" s="7">
        <f>LN(Table1[[#This Row],[NV]]/Table1[[#This Row],[NV_MA-2]])</f>
        <v>8.0557884200066301</v>
      </c>
      <c r="N1972" s="4">
        <f>LN(Table1[[#This Row],[NV]]/Table1[[#This Row],[NV_MA-3]])</f>
        <v>4.4845708672209019</v>
      </c>
      <c r="O1972" s="7">
        <f>LN(Table1[[#This Row],[NV]]/Table1[[#This Row],[Metcalfe
NV ~ n^2]])</f>
        <v>-1.1584191494378768</v>
      </c>
      <c r="P1972" s="7">
        <f>Table1[[#This Row],[NV_MA-1]]*$M$3</f>
        <v>34295199165.099998</v>
      </c>
    </row>
    <row r="1973" spans="1:16" x14ac:dyDescent="0.2">
      <c r="A1973" s="2">
        <v>41720</v>
      </c>
      <c r="B1973" s="3">
        <v>7085878406.6958199</v>
      </c>
      <c r="C1973" s="3">
        <f t="shared" si="180"/>
        <v>7624045572.4741678</v>
      </c>
      <c r="D1973" s="4">
        <f>LN(Table1[[#This Row],[NV]])</f>
        <v>22.681369683589036</v>
      </c>
      <c r="E1973" s="5">
        <v>171832</v>
      </c>
      <c r="F1973" s="5">
        <f t="shared" si="181"/>
        <v>29526236224</v>
      </c>
      <c r="G1973" s="8">
        <f t="shared" si="182"/>
        <v>34630786624.599998</v>
      </c>
      <c r="H1973" s="5">
        <f t="shared" si="183"/>
        <v>2071309.7581111053</v>
      </c>
      <c r="I1973" s="5">
        <f t="shared" si="184"/>
        <v>2239409.9581990973</v>
      </c>
      <c r="J1973" s="5">
        <f>Table1[[#This Row],[DAA 
(n)]]^1.5</f>
        <v>71228872.115472808</v>
      </c>
      <c r="K1973" s="5">
        <f t="shared" si="185"/>
        <v>79781783.106392354</v>
      </c>
      <c r="L1973" s="7">
        <f>LN(Table1[[#This Row],[NV]]/Table1[[#This Row],[NV_MA-1]])</f>
        <v>-1.5866392266335592</v>
      </c>
      <c r="M1973" s="7">
        <f>LN(Table1[[#This Row],[NV]]/Table1[[#This Row],[NV_MA-2]])</f>
        <v>8.0596467059749806</v>
      </c>
      <c r="N1973" s="4">
        <f>LN(Table1[[#This Row],[NV]]/Table1[[#This Row],[NV_MA-3]])</f>
        <v>4.4865639291040553</v>
      </c>
      <c r="O1973" s="7">
        <f>LN(Table1[[#This Row],[NV]]/Table1[[#This Row],[Metcalfe
NV ~ n^2]])</f>
        <v>-1.427175384979162</v>
      </c>
      <c r="P1973" s="7">
        <f>Table1[[#This Row],[NV_MA-1]]*$M$3</f>
        <v>34630786624.599998</v>
      </c>
    </row>
    <row r="1974" spans="1:16" x14ac:dyDescent="0.2">
      <c r="A1974" s="2">
        <v>41719</v>
      </c>
      <c r="B1974" s="3">
        <v>7146128280.4721603</v>
      </c>
      <c r="C1974" s="3">
        <f t="shared" si="180"/>
        <v>7621326666.4543524</v>
      </c>
      <c r="D1974" s="4">
        <f>LN(Table1[[#This Row],[NV]])</f>
        <v>22.689836547754005</v>
      </c>
      <c r="E1974" s="5">
        <v>185393</v>
      </c>
      <c r="F1974" s="5">
        <f t="shared" si="181"/>
        <v>34370564449</v>
      </c>
      <c r="G1974" s="8">
        <f t="shared" si="182"/>
        <v>34717489953.166664</v>
      </c>
      <c r="H1974" s="5">
        <f t="shared" si="183"/>
        <v>2248860.319049539</v>
      </c>
      <c r="I1974" s="5">
        <f t="shared" si="184"/>
        <v>2242639.177773708</v>
      </c>
      <c r="J1974" s="5">
        <f>Table1[[#This Row],[DAA 
(n)]]^1.5</f>
        <v>79825196.867238969</v>
      </c>
      <c r="K1974" s="5">
        <f t="shared" si="185"/>
        <v>79936987.94497022</v>
      </c>
      <c r="L1974" s="7">
        <f>LN(Table1[[#This Row],[NV]]/Table1[[#This Row],[NV_MA-1]])</f>
        <v>-1.5806728823956044</v>
      </c>
      <c r="M1974" s="7">
        <f>LN(Table1[[#This Row],[NV]]/Table1[[#This Row],[NV_MA-2]])</f>
        <v>8.0666726130975821</v>
      </c>
      <c r="N1974" s="4">
        <f>LN(Table1[[#This Row],[NV]]/Table1[[#This Row],[NV_MA-3]])</f>
        <v>4.4930873161635061</v>
      </c>
      <c r="O1974" s="7">
        <f>LN(Table1[[#This Row],[NV]]/Table1[[#This Row],[Metcalfe
NV ~ n^2]])</f>
        <v>-1.5706298026426013</v>
      </c>
      <c r="P1974" s="7">
        <f>Table1[[#This Row],[NV_MA-1]]*$M$3</f>
        <v>34717489953.166664</v>
      </c>
    </row>
    <row r="1975" spans="1:16" x14ac:dyDescent="0.2">
      <c r="A1975" s="2">
        <v>41718</v>
      </c>
      <c r="B1975" s="3">
        <v>7355554646.7743397</v>
      </c>
      <c r="C1975" s="3">
        <f t="shared" si="180"/>
        <v>7641261039.9869642</v>
      </c>
      <c r="D1975" s="4">
        <f>LN(Table1[[#This Row],[NV]])</f>
        <v>22.71872159900283</v>
      </c>
      <c r="E1975" s="5">
        <v>170768</v>
      </c>
      <c r="F1975" s="5">
        <f t="shared" si="181"/>
        <v>29161709824</v>
      </c>
      <c r="G1975" s="8">
        <f t="shared" si="182"/>
        <v>34668113582.066666</v>
      </c>
      <c r="H1975" s="5">
        <f t="shared" si="183"/>
        <v>2057423.3131494068</v>
      </c>
      <c r="I1975" s="5">
        <f t="shared" si="184"/>
        <v>2240872.8880528579</v>
      </c>
      <c r="J1975" s="5">
        <f>Table1[[#This Row],[DAA 
(n)]]^1.5</f>
        <v>70568313.450335786</v>
      </c>
      <c r="K1975" s="5">
        <f t="shared" si="185"/>
        <v>79850509.086181611</v>
      </c>
      <c r="L1975" s="7">
        <f>LN(Table1[[#This Row],[NV]]/Table1[[#This Row],[NV_MA-1]])</f>
        <v>-1.5503645854900709</v>
      </c>
      <c r="M1975" s="7">
        <f>LN(Table1[[#This Row],[NV]]/Table1[[#This Row],[NV_MA-2]])</f>
        <v>8.0963455689115289</v>
      </c>
      <c r="N1975" s="4">
        <f>LN(Table1[[#This Row],[NV]]/Table1[[#This Row],[NV_MA-3]])</f>
        <v>4.5230547908664667</v>
      </c>
      <c r="O1975" s="7">
        <f>LN(Table1[[#This Row],[NV]]/Table1[[#This Row],[Metcalfe
NV ~ n^2]])</f>
        <v>-1.3774007793046621</v>
      </c>
      <c r="P1975" s="7">
        <f>Table1[[#This Row],[NV_MA-1]]*$M$3</f>
        <v>34668113582.066666</v>
      </c>
    </row>
    <row r="1976" spans="1:16" x14ac:dyDescent="0.2">
      <c r="A1976" s="2">
        <v>41717</v>
      </c>
      <c r="B1976" s="3">
        <v>7652583814.0362101</v>
      </c>
      <c r="C1976" s="3">
        <f t="shared" si="180"/>
        <v>7655654840.1841021</v>
      </c>
      <c r="D1976" s="4">
        <f>LN(Table1[[#This Row],[NV]])</f>
        <v>22.75830918122778</v>
      </c>
      <c r="E1976" s="5">
        <v>162108</v>
      </c>
      <c r="F1976" s="5">
        <f t="shared" si="181"/>
        <v>26279003664</v>
      </c>
      <c r="G1976" s="8">
        <f t="shared" si="182"/>
        <v>34489446630.73333</v>
      </c>
      <c r="H1976" s="5">
        <f t="shared" si="183"/>
        <v>1944650.4954690901</v>
      </c>
      <c r="I1976" s="5">
        <f t="shared" si="184"/>
        <v>2233728.2407244509</v>
      </c>
      <c r="J1976" s="5">
        <f>Table1[[#This Row],[DAA 
(n)]]^1.5</f>
        <v>65268956.832200758</v>
      </c>
      <c r="K1976" s="5">
        <f t="shared" si="185"/>
        <v>79518154.651399359</v>
      </c>
      <c r="L1976" s="7">
        <f>LN(Table1[[#This Row],[NV]]/Table1[[#This Row],[NV_MA-1]])</f>
        <v>-1.5056100381992483</v>
      </c>
      <c r="M1976" s="7">
        <f>LN(Table1[[#This Row],[NV]]/Table1[[#This Row],[NV_MA-2]])</f>
        <v>8.1391265769612726</v>
      </c>
      <c r="N1976" s="4">
        <f>LN(Table1[[#This Row],[NV]]/Table1[[#This Row],[NV_MA-3]])</f>
        <v>4.5668132672785235</v>
      </c>
      <c r="O1976" s="7">
        <f>LN(Table1[[#This Row],[NV]]/Table1[[#This Row],[Metcalfe
NV ~ n^2]])</f>
        <v>-1.2337269362875847</v>
      </c>
      <c r="P1976" s="7">
        <f>Table1[[#This Row],[NV_MA-1]]*$M$3</f>
        <v>34489446630.73333</v>
      </c>
    </row>
    <row r="1977" spans="1:16" x14ac:dyDescent="0.2">
      <c r="A1977" s="2">
        <v>41716</v>
      </c>
      <c r="B1977" s="3">
        <v>7697737311.5704603</v>
      </c>
      <c r="C1977" s="3">
        <f t="shared" si="180"/>
        <v>7661743202.9659176</v>
      </c>
      <c r="D1977" s="4">
        <f>LN(Table1[[#This Row],[NV]])</f>
        <v>22.764192266981819</v>
      </c>
      <c r="E1977" s="5">
        <v>145860</v>
      </c>
      <c r="F1977" s="5">
        <f t="shared" si="181"/>
        <v>21275139600</v>
      </c>
      <c r="G1977" s="8">
        <f t="shared" si="182"/>
        <v>34619631347.566666</v>
      </c>
      <c r="H1977" s="5">
        <f t="shared" si="183"/>
        <v>1734334.1139794653</v>
      </c>
      <c r="I1977" s="5">
        <f t="shared" si="184"/>
        <v>2238779.5131516769</v>
      </c>
      <c r="J1977" s="5">
        <f>Table1[[#This Row],[DAA 
(n)]]^1.5</f>
        <v>55706300.021236286</v>
      </c>
      <c r="K1977" s="5">
        <f t="shared" si="185"/>
        <v>79756411.349659532</v>
      </c>
      <c r="L1977" s="7">
        <f>LN(Table1[[#This Row],[NV]]/Table1[[#This Row],[NV_MA-1]])</f>
        <v>-1.5034944711165776</v>
      </c>
      <c r="M1977" s="7">
        <f>LN(Table1[[#This Row],[NV]]/Table1[[#This Row],[NV_MA-2]])</f>
        <v>8.1427508518410008</v>
      </c>
      <c r="N1977" s="4">
        <f>LN(Table1[[#This Row],[NV]]/Table1[[#This Row],[NV_MA-3]])</f>
        <v>4.5697045774847656</v>
      </c>
      <c r="O1977" s="7">
        <f>LN(Table1[[#This Row],[NV]]/Table1[[#This Row],[Metcalfe
NV ~ n^2]])</f>
        <v>-1.0166128060946276</v>
      </c>
      <c r="P1977" s="7">
        <f>Table1[[#This Row],[NV_MA-1]]*$M$3</f>
        <v>34619631347.566666</v>
      </c>
    </row>
    <row r="1978" spans="1:16" x14ac:dyDescent="0.2">
      <c r="A1978" s="2">
        <v>41715</v>
      </c>
      <c r="B1978" s="3">
        <v>7801357484.8219204</v>
      </c>
      <c r="C1978" s="3">
        <f t="shared" si="180"/>
        <v>7662901592.2355032</v>
      </c>
      <c r="D1978" s="4">
        <f>LN(Table1[[#This Row],[NV]])</f>
        <v>22.777563592014989</v>
      </c>
      <c r="E1978" s="5">
        <v>187013</v>
      </c>
      <c r="F1978" s="5">
        <f t="shared" si="181"/>
        <v>34973862169</v>
      </c>
      <c r="G1978" s="8">
        <f t="shared" si="182"/>
        <v>34524194943.599998</v>
      </c>
      <c r="H1978" s="5">
        <f t="shared" si="183"/>
        <v>2270138.3542039744</v>
      </c>
      <c r="I1978" s="5">
        <f t="shared" si="184"/>
        <v>2234422.1969176959</v>
      </c>
      <c r="J1978" s="5">
        <f>Table1[[#This Row],[DAA 
(n)]]^1.5</f>
        <v>80873771.309437603</v>
      </c>
      <c r="K1978" s="5">
        <f t="shared" si="185"/>
        <v>79565650.969657898</v>
      </c>
      <c r="L1978" s="7">
        <f>LN(Table1[[#This Row],[NV]]/Table1[[#This Row],[NV_MA-1]])</f>
        <v>-1.487362625883943</v>
      </c>
      <c r="M1978" s="7">
        <f>LN(Table1[[#This Row],[NV]]/Table1[[#This Row],[NV_MA-2]])</f>
        <v>8.1580703642775383</v>
      </c>
      <c r="N1978" s="4">
        <f>LN(Table1[[#This Row],[NV]]/Table1[[#This Row],[NV_MA-3]])</f>
        <v>4.5854705548138197</v>
      </c>
      <c r="O1978" s="7">
        <f>LN(Table1[[#This Row],[NV]]/Table1[[#This Row],[Metcalfe
NV ~ n^2]])</f>
        <v>-1.500303232258984</v>
      </c>
      <c r="P1978" s="7">
        <f>Table1[[#This Row],[NV_MA-1]]*$M$3</f>
        <v>34524194943.599998</v>
      </c>
    </row>
    <row r="1979" spans="1:16" x14ac:dyDescent="0.2">
      <c r="A1979" s="2">
        <v>41714</v>
      </c>
      <c r="B1979" s="3">
        <v>7941722382.9141598</v>
      </c>
      <c r="C1979" s="3">
        <f t="shared" si="180"/>
        <v>7673372324.9222841</v>
      </c>
      <c r="D1979" s="4">
        <f>LN(Table1[[#This Row],[NV]])</f>
        <v>22.795396013480946</v>
      </c>
      <c r="E1979" s="5">
        <v>141737</v>
      </c>
      <c r="F1979" s="5">
        <f t="shared" si="181"/>
        <v>20089377169</v>
      </c>
      <c r="G1979" s="8">
        <f t="shared" si="182"/>
        <v>34126790924.099998</v>
      </c>
      <c r="H1979" s="5">
        <f t="shared" si="183"/>
        <v>1681245.8133436397</v>
      </c>
      <c r="I1979" s="5">
        <f t="shared" si="184"/>
        <v>2219130.401696526</v>
      </c>
      <c r="J1979" s="5">
        <f>Table1[[#This Row],[DAA 
(n)]]^1.5</f>
        <v>53361109.919140108</v>
      </c>
      <c r="K1979" s="5">
        <f t="shared" si="185"/>
        <v>78841856.96466592</v>
      </c>
      <c r="L1979" s="7">
        <f>LN(Table1[[#This Row],[NV]]/Table1[[#This Row],[NV_MA-1]])</f>
        <v>-1.4579525568858027</v>
      </c>
      <c r="M1979" s="7">
        <f>LN(Table1[[#This Row],[NV]]/Table1[[#This Row],[NV_MA-2]])</f>
        <v>8.1827700473187672</v>
      </c>
      <c r="N1979" s="4">
        <f>LN(Table1[[#This Row],[NV]]/Table1[[#This Row],[NV_MA-3]])</f>
        <v>4.6124414199242221</v>
      </c>
      <c r="O1979" s="7">
        <f>LN(Table1[[#This Row],[NV]]/Table1[[#This Row],[Metcalfe
NV ~ n^2]])</f>
        <v>-0.9280609997709196</v>
      </c>
      <c r="P1979" s="7">
        <f>Table1[[#This Row],[NV_MA-1]]*$M$3</f>
        <v>34126790924.099998</v>
      </c>
    </row>
    <row r="1980" spans="1:16" x14ac:dyDescent="0.2">
      <c r="A1980" s="2">
        <v>41713</v>
      </c>
      <c r="B1980" s="3">
        <v>7964671637.6126699</v>
      </c>
      <c r="C1980" s="3">
        <f t="shared" si="180"/>
        <v>7685017662.8080597</v>
      </c>
      <c r="D1980" s="4">
        <f>LN(Table1[[#This Row],[NV]])</f>
        <v>22.798281553797942</v>
      </c>
      <c r="E1980" s="5">
        <v>146037</v>
      </c>
      <c r="F1980" s="5">
        <f t="shared" si="181"/>
        <v>21326805369</v>
      </c>
      <c r="G1980" s="8">
        <f t="shared" si="182"/>
        <v>34481820293.166664</v>
      </c>
      <c r="H1980" s="5">
        <f t="shared" si="183"/>
        <v>1736615.8225790949</v>
      </c>
      <c r="I1980" s="5">
        <f t="shared" si="184"/>
        <v>2233655.4043983067</v>
      </c>
      <c r="J1980" s="5">
        <f>Table1[[#This Row],[DAA 
(n)]]^1.5</f>
        <v>55807729.533395924</v>
      </c>
      <c r="K1980" s="5">
        <f t="shared" si="185"/>
        <v>79510296.473443016</v>
      </c>
      <c r="L1980" s="7">
        <f>LN(Table1[[#This Row],[NV]]/Table1[[#This Row],[NV_MA-1]])</f>
        <v>-1.4654165202757277</v>
      </c>
      <c r="M1980" s="7">
        <f>LN(Table1[[#This Row],[NV]]/Table1[[#This Row],[NV_MA-2]])</f>
        <v>8.1791315575776355</v>
      </c>
      <c r="N1980" s="4">
        <f>LN(Table1[[#This Row],[NV]]/Table1[[#This Row],[NV_MA-3]])</f>
        <v>4.6068844671705538</v>
      </c>
      <c r="O1980" s="7">
        <f>LN(Table1[[#This Row],[NV]]/Table1[[#This Row],[Metcalfe
NV ~ n^2]])</f>
        <v>-0.98494903268486655</v>
      </c>
      <c r="P1980" s="7">
        <f>Table1[[#This Row],[NV_MA-1]]*$M$3</f>
        <v>34481820293.166664</v>
      </c>
    </row>
    <row r="1981" spans="1:16" x14ac:dyDescent="0.2">
      <c r="A1981" s="2">
        <v>41712</v>
      </c>
      <c r="B1981" s="3">
        <v>7863055683.33815</v>
      </c>
      <c r="C1981" s="3">
        <f t="shared" si="180"/>
        <v>7672712738.557765</v>
      </c>
      <c r="D1981" s="4">
        <f>LN(Table1[[#This Row],[NV]])</f>
        <v>22.785441131621948</v>
      </c>
      <c r="E1981" s="5">
        <v>185902</v>
      </c>
      <c r="F1981" s="5">
        <f t="shared" si="181"/>
        <v>34559553604</v>
      </c>
      <c r="G1981" s="8">
        <f t="shared" si="182"/>
        <v>34707442070.5</v>
      </c>
      <c r="H1981" s="5">
        <f t="shared" si="183"/>
        <v>2255544.3058317085</v>
      </c>
      <c r="I1981" s="5">
        <f t="shared" si="184"/>
        <v>2242979.4811069812</v>
      </c>
      <c r="J1981" s="5">
        <f>Table1[[#This Row],[DAA 
(n)]]^1.5</f>
        <v>80154164.795666382</v>
      </c>
      <c r="K1981" s="5">
        <f t="shared" si="185"/>
        <v>79937511.104875699</v>
      </c>
      <c r="L1981" s="7">
        <f>LN(Table1[[#This Row],[NV]]/Table1[[#This Row],[NV_MA-1]])</f>
        <v>-1.4847788381726037</v>
      </c>
      <c r="M1981" s="7">
        <f>LN(Table1[[#This Row],[NV]]/Table1[[#This Row],[NV_MA-2]])</f>
        <v>8.1621254661297975</v>
      </c>
      <c r="N1981" s="4">
        <f>LN(Table1[[#This Row],[NV]]/Table1[[#This Row],[NV_MA-3]])</f>
        <v>4.5886853553991429</v>
      </c>
      <c r="O1981" s="7">
        <f>LN(Table1[[#This Row],[NV]]/Table1[[#This Row],[Metcalfe
NV ~ n^2]])</f>
        <v>-1.4805087326259747</v>
      </c>
      <c r="P1981" s="7">
        <f>Table1[[#This Row],[NV_MA-1]]*$M$3</f>
        <v>34707442070.5</v>
      </c>
    </row>
    <row r="1982" spans="1:16" x14ac:dyDescent="0.2">
      <c r="A1982" s="2">
        <v>41711</v>
      </c>
      <c r="B1982" s="3">
        <v>8050181562.3510504</v>
      </c>
      <c r="C1982" s="3">
        <f t="shared" si="180"/>
        <v>7680571253.5559702</v>
      </c>
      <c r="D1982" s="4">
        <f>LN(Table1[[#This Row],[NV]])</f>
        <v>22.808960482451862</v>
      </c>
      <c r="E1982" s="5">
        <v>198172</v>
      </c>
      <c r="F1982" s="5">
        <f t="shared" si="181"/>
        <v>39272141584</v>
      </c>
      <c r="G1982" s="8">
        <f t="shared" si="182"/>
        <v>35065386480</v>
      </c>
      <c r="H1982" s="5">
        <f t="shared" si="183"/>
        <v>2417082.2078386932</v>
      </c>
      <c r="I1982" s="5">
        <f t="shared" si="184"/>
        <v>2254831.0455886004</v>
      </c>
      <c r="J1982" s="5">
        <f>Table1[[#This Row],[DAA 
(n)]]^1.5</f>
        <v>88219265.707578957</v>
      </c>
      <c r="K1982" s="5">
        <f t="shared" si="185"/>
        <v>80538639.217187405</v>
      </c>
      <c r="L1982" s="7">
        <f>LN(Table1[[#This Row],[NV]]/Table1[[#This Row],[NV_MA-1]])</f>
        <v>-1.4715198582393103</v>
      </c>
      <c r="M1982" s="7">
        <f>LN(Table1[[#This Row],[NV]]/Table1[[#This Row],[NV_MA-2]])</f>
        <v>8.1803748786908681</v>
      </c>
      <c r="N1982" s="4">
        <f>LN(Table1[[#This Row],[NV]]/Table1[[#This Row],[NV_MA-3]])</f>
        <v>4.6047128649459328</v>
      </c>
      <c r="O1982" s="7">
        <f>LN(Table1[[#This Row],[NV]]/Table1[[#This Row],[Metcalfe
NV ~ n^2]])</f>
        <v>-1.584820756458714</v>
      </c>
      <c r="P1982" s="7">
        <f>Table1[[#This Row],[NV_MA-1]]*$M$3</f>
        <v>35065386480</v>
      </c>
    </row>
    <row r="1983" spans="1:16" x14ac:dyDescent="0.2">
      <c r="A1983" s="2">
        <v>41710</v>
      </c>
      <c r="B1983" s="3">
        <v>7937426467.9518604</v>
      </c>
      <c r="C1983" s="3">
        <f t="shared" si="180"/>
        <v>7689580633.9645777</v>
      </c>
      <c r="D1983" s="4">
        <f>LN(Table1[[#This Row],[NV]])</f>
        <v>22.794854937242231</v>
      </c>
      <c r="E1983" s="5">
        <v>201998</v>
      </c>
      <c r="F1983" s="5">
        <f t="shared" si="181"/>
        <v>40803192004</v>
      </c>
      <c r="G1983" s="8">
        <f t="shared" si="182"/>
        <v>34560220367.5</v>
      </c>
      <c r="H1983" s="5">
        <f t="shared" si="183"/>
        <v>2467610.2091933833</v>
      </c>
      <c r="I1983" s="5">
        <f t="shared" si="184"/>
        <v>2236137.6302041737</v>
      </c>
      <c r="J1983" s="5">
        <f>Table1[[#This Row],[DAA 
(n)]]^1.5</f>
        <v>90786360.09018074</v>
      </c>
      <c r="K1983" s="5">
        <f t="shared" si="185"/>
        <v>79637964.978312388</v>
      </c>
      <c r="L1983" s="7">
        <f>LN(Table1[[#This Row],[NV]]/Table1[[#This Row],[NV_MA-1]])</f>
        <v>-1.4711142199941278</v>
      </c>
      <c r="M1983" s="7">
        <f>LN(Table1[[#This Row],[NV]]/Table1[[#This Row],[NV_MA-2]])</f>
        <v>8.1745942739096815</v>
      </c>
      <c r="N1983" s="4">
        <f>LN(Table1[[#This Row],[NV]]/Table1[[#This Row],[NV_MA-3]])</f>
        <v>4.6018534531669468</v>
      </c>
      <c r="O1983" s="7">
        <f>LN(Table1[[#This Row],[NV]]/Table1[[#This Row],[Metcalfe
NV ~ n^2]])</f>
        <v>-1.6371712134462248</v>
      </c>
      <c r="P1983" s="7">
        <f>Table1[[#This Row],[NV_MA-1]]*$M$3</f>
        <v>34560220367.5</v>
      </c>
    </row>
    <row r="1984" spans="1:16" x14ac:dyDescent="0.2">
      <c r="A1984" s="2">
        <v>41709</v>
      </c>
      <c r="B1984" s="3">
        <v>7923393434.7315598</v>
      </c>
      <c r="C1984" s="3">
        <f t="shared" si="180"/>
        <v>7707851270.542635</v>
      </c>
      <c r="D1984" s="4">
        <f>LN(Table1[[#This Row],[NV]])</f>
        <v>22.793085414989523</v>
      </c>
      <c r="E1984" s="5">
        <v>192707</v>
      </c>
      <c r="F1984" s="5">
        <f t="shared" si="181"/>
        <v>37135987849</v>
      </c>
      <c r="G1984" s="8">
        <f t="shared" si="182"/>
        <v>34167270419.666668</v>
      </c>
      <c r="H1984" s="5">
        <f t="shared" si="183"/>
        <v>2345037.2572994735</v>
      </c>
      <c r="I1984" s="5">
        <f t="shared" si="184"/>
        <v>2222277.2946688542</v>
      </c>
      <c r="J1984" s="5">
        <f>Table1[[#This Row],[DAA 
(n)]]^1.5</f>
        <v>84595300.167427972</v>
      </c>
      <c r="K1984" s="5">
        <f t="shared" si="185"/>
        <v>78955130.371398211</v>
      </c>
      <c r="L1984" s="7">
        <f>LN(Table1[[#This Row],[NV]]/Table1[[#This Row],[NV_MA-1]])</f>
        <v>-1.461448602530627</v>
      </c>
      <c r="M1984" s="7">
        <f>LN(Table1[[#This Row],[NV]]/Table1[[#This Row],[NV_MA-2]])</f>
        <v>8.1790423785135751</v>
      </c>
      <c r="N1984" s="4">
        <f>LN(Table1[[#This Row],[NV]]/Table1[[#This Row],[NV_MA-3]])</f>
        <v>4.6086951358965784</v>
      </c>
      <c r="O1984" s="7">
        <f>LN(Table1[[#This Row],[NV]]/Table1[[#This Row],[Metcalfe
NV ~ n^2]])</f>
        <v>-1.544766944286202</v>
      </c>
      <c r="P1984" s="7">
        <f>Table1[[#This Row],[NV_MA-1]]*$M$3</f>
        <v>34167270419.666668</v>
      </c>
    </row>
    <row r="1985" spans="1:16" x14ac:dyDescent="0.2">
      <c r="A1985" s="2">
        <v>41708</v>
      </c>
      <c r="B1985" s="3">
        <v>7850957580.55581</v>
      </c>
      <c r="C1985" s="3">
        <f t="shared" si="180"/>
        <v>7727304376.475358</v>
      </c>
      <c r="D1985" s="4">
        <f>LN(Table1[[#This Row],[NV]])</f>
        <v>22.783901346085369</v>
      </c>
      <c r="E1985" s="5">
        <v>209703</v>
      </c>
      <c r="F1985" s="5">
        <f t="shared" si="181"/>
        <v>43975348209</v>
      </c>
      <c r="G1985" s="8">
        <f t="shared" si="182"/>
        <v>33500058456.833332</v>
      </c>
      <c r="H1985" s="5">
        <f t="shared" si="183"/>
        <v>2569584.7059029453</v>
      </c>
      <c r="I1985" s="5">
        <f t="shared" si="184"/>
        <v>2195494.2920820592</v>
      </c>
      <c r="J1985" s="5">
        <f>Table1[[#This Row],[DAA 
(n)]]^1.5</f>
        <v>96030008.046818078</v>
      </c>
      <c r="K1985" s="5">
        <f t="shared" si="185"/>
        <v>77712896.508490711</v>
      </c>
      <c r="L1985" s="7">
        <f>LN(Table1[[#This Row],[NV]]/Table1[[#This Row],[NV_MA-1]])</f>
        <v>-1.4509116746706399</v>
      </c>
      <c r="M1985" s="7">
        <f>LN(Table1[[#This Row],[NV]]/Table1[[#This Row],[NV_MA-2]])</f>
        <v>8.1819835769308202</v>
      </c>
      <c r="N1985" s="4">
        <f>LN(Table1[[#This Row],[NV]]/Table1[[#This Row],[NV_MA-3]])</f>
        <v>4.6153695662901022</v>
      </c>
      <c r="O1985" s="7">
        <f>LN(Table1[[#This Row],[NV]]/Table1[[#This Row],[Metcalfe
NV ~ n^2]])</f>
        <v>-1.72299369979328</v>
      </c>
      <c r="P1985" s="7">
        <f>Table1[[#This Row],[NV_MA-1]]*$M$3</f>
        <v>33500058456.833332</v>
      </c>
    </row>
    <row r="1986" spans="1:16" x14ac:dyDescent="0.2">
      <c r="A1986" s="2">
        <v>41707</v>
      </c>
      <c r="B1986" s="3">
        <v>8003898568.5255604</v>
      </c>
      <c r="C1986" s="3">
        <f t="shared" si="180"/>
        <v>7745082871.3717098</v>
      </c>
      <c r="D1986" s="4">
        <f>LN(Table1[[#This Row],[NV]])</f>
        <v>22.803194580989594</v>
      </c>
      <c r="E1986" s="5">
        <v>172480</v>
      </c>
      <c r="F1986" s="5">
        <f t="shared" si="181"/>
        <v>29749350400</v>
      </c>
      <c r="G1986" s="8">
        <f t="shared" si="182"/>
        <v>32729846200.566666</v>
      </c>
      <c r="H1986" s="5">
        <f t="shared" si="183"/>
        <v>2079770.1470248937</v>
      </c>
      <c r="I1986" s="5">
        <f t="shared" si="184"/>
        <v>2167051.7076039952</v>
      </c>
      <c r="J1986" s="5">
        <f>Table1[[#This Row],[DAA 
(n)]]^1.5</f>
        <v>71632171.243038639</v>
      </c>
      <c r="K1986" s="5">
        <f t="shared" si="185"/>
        <v>76342122.029322803</v>
      </c>
      <c r="L1986" s="7">
        <f>LN(Table1[[#This Row],[NV]]/Table1[[#This Row],[NV_MA-1]])</f>
        <v>-1.4083586454233223</v>
      </c>
      <c r="M1986" s="7">
        <f>LN(Table1[[#This Row],[NV]]/Table1[[#This Row],[NV_MA-2]])</f>
        <v>8.2143164393787593</v>
      </c>
      <c r="N1986" s="4">
        <f>LN(Table1[[#This Row],[NV]]/Table1[[#This Row],[NV_MA-3]])</f>
        <v>4.6524591790114815</v>
      </c>
      <c r="O1986" s="7">
        <f>LN(Table1[[#This Row],[NV]]/Table1[[#This Row],[Metcalfe
NV ~ n^2]])</f>
        <v>-1.3128785524159448</v>
      </c>
      <c r="P1986" s="7">
        <f>Table1[[#This Row],[NV_MA-1]]*$M$3</f>
        <v>32729846200.566666</v>
      </c>
    </row>
    <row r="1987" spans="1:16" x14ac:dyDescent="0.2">
      <c r="A1987" s="2">
        <v>41706</v>
      </c>
      <c r="B1987" s="3">
        <v>7763031842.0932198</v>
      </c>
      <c r="C1987" s="3">
        <f t="shared" si="180"/>
        <v>7771631267.8103065</v>
      </c>
      <c r="D1987" s="4">
        <f>LN(Table1[[#This Row],[NV]])</f>
        <v>22.772638796138331</v>
      </c>
      <c r="E1987" s="5">
        <v>171767</v>
      </c>
      <c r="F1987" s="5">
        <f t="shared" si="181"/>
        <v>29503902289</v>
      </c>
      <c r="G1987" s="8">
        <f t="shared" si="182"/>
        <v>32694746520.566666</v>
      </c>
      <c r="H1987" s="5">
        <f t="shared" si="183"/>
        <v>2070461.2426919122</v>
      </c>
      <c r="I1987" s="5">
        <f t="shared" si="184"/>
        <v>2165712.0046887421</v>
      </c>
      <c r="J1987" s="5">
        <f>Table1[[#This Row],[DAA 
(n)]]^1.5</f>
        <v>71188459.629877254</v>
      </c>
      <c r="K1987" s="5">
        <f t="shared" si="185"/>
        <v>76278451.112726375</v>
      </c>
      <c r="L1987" s="7">
        <f>LN(Table1[[#This Row],[NV]]/Table1[[#This Row],[NV_MA-1]])</f>
        <v>-1.4378414489411859</v>
      </c>
      <c r="M1987" s="7">
        <f>LN(Table1[[#This Row],[NV]]/Table1[[#This Row],[NV_MA-2]])</f>
        <v>8.1843790602596851</v>
      </c>
      <c r="N1987" s="4">
        <f>LN(Table1[[#This Row],[NV]]/Table1[[#This Row],[NV_MA-3]])</f>
        <v>4.622737762934749</v>
      </c>
      <c r="O1987" s="7">
        <f>LN(Table1[[#This Row],[NV]]/Table1[[#This Row],[Metcalfe
NV ~ n^2]])</f>
        <v>-1.3351495763885464</v>
      </c>
      <c r="P1987" s="7">
        <f>Table1[[#This Row],[NV_MA-1]]*$M$3</f>
        <v>32694746520.566666</v>
      </c>
    </row>
    <row r="1988" spans="1:16" x14ac:dyDescent="0.2">
      <c r="A1988" s="2">
        <v>41705</v>
      </c>
      <c r="B1988" s="3">
        <v>7888356429.4459896</v>
      </c>
      <c r="C1988" s="3">
        <f t="shared" si="180"/>
        <v>7827546130.0866699</v>
      </c>
      <c r="D1988" s="4">
        <f>LN(Table1[[#This Row],[NV]])</f>
        <v>22.788653639514667</v>
      </c>
      <c r="E1988" s="5">
        <v>181365</v>
      </c>
      <c r="F1988" s="5">
        <f t="shared" si="181"/>
        <v>32893263225</v>
      </c>
      <c r="G1988" s="8">
        <f t="shared" si="182"/>
        <v>32586796056.133335</v>
      </c>
      <c r="H1988" s="5">
        <f t="shared" si="183"/>
        <v>2196015.8180258493</v>
      </c>
      <c r="I1988" s="5">
        <f t="shared" si="184"/>
        <v>2161500.1188707417</v>
      </c>
      <c r="J1988" s="5">
        <f>Table1[[#This Row],[DAA 
(n)]]^1.5</f>
        <v>77237857.847056478</v>
      </c>
      <c r="K1988" s="5">
        <f t="shared" si="185"/>
        <v>76080288.892178506</v>
      </c>
      <c r="L1988" s="7">
        <f>LN(Table1[[#This Row],[NV]]/Table1[[#This Row],[NV_MA-1]])</f>
        <v>-1.4185193748050591</v>
      </c>
      <c r="M1988" s="7">
        <f>LN(Table1[[#This Row],[NV]]/Table1[[#This Row],[NV_MA-2]])</f>
        <v>8.2023406014302864</v>
      </c>
      <c r="N1988" s="4">
        <f>LN(Table1[[#This Row],[NV]]/Table1[[#This Row],[NV_MA-3]])</f>
        <v>4.6413538661046623</v>
      </c>
      <c r="O1988" s="7">
        <f>LN(Table1[[#This Row],[NV]]/Table1[[#This Row],[Metcalfe
NV ~ n^2]])</f>
        <v>-1.427880069038246</v>
      </c>
      <c r="P1988" s="7">
        <f>Table1[[#This Row],[NV_MA-1]]*$M$3</f>
        <v>32586796056.133335</v>
      </c>
    </row>
    <row r="1989" spans="1:16" x14ac:dyDescent="0.2">
      <c r="A1989" s="2">
        <v>41704</v>
      </c>
      <c r="B1989" s="3">
        <v>8334368086.5053396</v>
      </c>
      <c r="C1989" s="3">
        <f t="shared" si="180"/>
        <v>7887779622.3783302</v>
      </c>
      <c r="D1989" s="4">
        <f>LN(Table1[[#This Row],[NV]])</f>
        <v>22.843653535818639</v>
      </c>
      <c r="E1989" s="5">
        <v>191203</v>
      </c>
      <c r="F1989" s="5">
        <f t="shared" si="181"/>
        <v>36558587209</v>
      </c>
      <c r="G1989" s="8">
        <f t="shared" si="182"/>
        <v>32307127489.466667</v>
      </c>
      <c r="H1989" s="5">
        <f t="shared" si="183"/>
        <v>2325237.0767087867</v>
      </c>
      <c r="I1989" s="5">
        <f t="shared" si="184"/>
        <v>2150710.2782375854</v>
      </c>
      <c r="J1989" s="5">
        <f>Table1[[#This Row],[DAA 
(n)]]^1.5</f>
        <v>83606886.977822721</v>
      </c>
      <c r="K1989" s="5">
        <f t="shared" si="185"/>
        <v>75570103.523810625</v>
      </c>
      <c r="L1989" s="7">
        <f>LN(Table1[[#This Row],[NV]]/Table1[[#This Row],[NV_MA-1]])</f>
        <v>-1.35490017232194</v>
      </c>
      <c r="M1989" s="7">
        <f>LN(Table1[[#This Row],[NV]]/Table1[[#This Row],[NV_MA-2]])</f>
        <v>8.262344828301325</v>
      </c>
      <c r="N1989" s="4">
        <f>LN(Table1[[#This Row],[NV]]/Table1[[#This Row],[NV_MA-3]])</f>
        <v>4.7030822289164869</v>
      </c>
      <c r="O1989" s="7">
        <f>LN(Table1[[#This Row],[NV]]/Table1[[#This Row],[Metcalfe
NV ~ n^2]])</f>
        <v>-1.4785284038871893</v>
      </c>
      <c r="P1989" s="7">
        <f>Table1[[#This Row],[NV_MA-1]]*$M$3</f>
        <v>32307127489.466667</v>
      </c>
    </row>
    <row r="1990" spans="1:16" x14ac:dyDescent="0.2">
      <c r="A1990" s="2">
        <v>41703</v>
      </c>
      <c r="B1990" s="3">
        <v>8364246723.9150295</v>
      </c>
      <c r="C1990" s="3">
        <f t="shared" si="180"/>
        <v>7939462632.1492968</v>
      </c>
      <c r="D1990" s="4">
        <f>LN(Table1[[#This Row],[NV]])</f>
        <v>22.847232116393734</v>
      </c>
      <c r="E1990" s="5">
        <v>204980</v>
      </c>
      <c r="F1990" s="5">
        <f t="shared" si="181"/>
        <v>42016800400</v>
      </c>
      <c r="G1990" s="8">
        <f t="shared" si="182"/>
        <v>32013115792.633335</v>
      </c>
      <c r="H1990" s="5">
        <f t="shared" si="183"/>
        <v>2507042.2635851908</v>
      </c>
      <c r="I1990" s="5">
        <f t="shared" si="184"/>
        <v>2139949.4780778107</v>
      </c>
      <c r="J1990" s="5">
        <f>Table1[[#This Row],[DAA 
(n)]]^1.5</f>
        <v>92804114.919501334</v>
      </c>
      <c r="K1990" s="5">
        <f t="shared" si="185"/>
        <v>75048831.507374823</v>
      </c>
      <c r="L1990" s="7">
        <f>LN(Table1[[#This Row],[NV]]/Table1[[#This Row],[NV_MA-1]])</f>
        <v>-1.3421794078990399</v>
      </c>
      <c r="M1990" s="7">
        <f>LN(Table1[[#This Row],[NV]]/Table1[[#This Row],[NV_MA-2]])</f>
        <v>8.2709393380492351</v>
      </c>
      <c r="N1990" s="4">
        <f>LN(Table1[[#This Row],[NV]]/Table1[[#This Row],[NV_MA-3]])</f>
        <v>4.7135825699931813</v>
      </c>
      <c r="O1990" s="7">
        <f>LN(Table1[[#This Row],[NV]]/Table1[[#This Row],[Metcalfe
NV ~ n^2]])</f>
        <v>-1.6141032683773757</v>
      </c>
      <c r="P1990" s="7">
        <f>Table1[[#This Row],[NV_MA-1]]*$M$3</f>
        <v>32013115792.633335</v>
      </c>
    </row>
    <row r="1991" spans="1:16" x14ac:dyDescent="0.2">
      <c r="A1991" s="2">
        <v>41702</v>
      </c>
      <c r="B1991" s="3">
        <v>8413679684.5863504</v>
      </c>
      <c r="C1991" s="3">
        <f t="shared" si="180"/>
        <v>7992883542.2745304</v>
      </c>
      <c r="D1991" s="4">
        <f>LN(Table1[[#This Row],[NV]])</f>
        <v>22.853124752051642</v>
      </c>
      <c r="E1991" s="5">
        <v>230183</v>
      </c>
      <c r="F1991" s="5">
        <f t="shared" si="181"/>
        <v>52984213489</v>
      </c>
      <c r="G1991" s="8">
        <f t="shared" si="182"/>
        <v>31641935258</v>
      </c>
      <c r="H1991" s="5">
        <f t="shared" si="183"/>
        <v>2841984.3157306863</v>
      </c>
      <c r="I1991" s="5">
        <f t="shared" si="184"/>
        <v>2127123.145009594</v>
      </c>
      <c r="J1991" s="5">
        <f>Table1[[#This Row],[DAA 
(n)]]^1.5</f>
        <v>110435796.79405826</v>
      </c>
      <c r="K1991" s="5">
        <f t="shared" si="185"/>
        <v>74410925.33875753</v>
      </c>
      <c r="L1991" s="7">
        <f>LN(Table1[[#This Row],[NV]]/Table1[[#This Row],[NV_MA-1]])</f>
        <v>-1.3246243908415496</v>
      </c>
      <c r="M1991" s="7">
        <f>LN(Table1[[#This Row],[NV]]/Table1[[#This Row],[NV_MA-2]])</f>
        <v>8.282843763442882</v>
      </c>
      <c r="N1991" s="4">
        <f>LN(Table1[[#This Row],[NV]]/Table1[[#This Row],[NV_MA-3]])</f>
        <v>4.7280114170780916</v>
      </c>
      <c r="O1991" s="7">
        <f>LN(Table1[[#This Row],[NV]]/Table1[[#This Row],[Metcalfe
NV ~ n^2]])</f>
        <v>-1.8401350953800644</v>
      </c>
      <c r="P1991" s="7">
        <f>Table1[[#This Row],[NV_MA-1]]*$M$3</f>
        <v>31641935258</v>
      </c>
    </row>
    <row r="1992" spans="1:16" x14ac:dyDescent="0.2">
      <c r="A1992" s="2">
        <v>41701</v>
      </c>
      <c r="B1992" s="3">
        <v>8436036495.9885702</v>
      </c>
      <c r="C1992" s="3">
        <f t="shared" si="180"/>
        <v>8047618776.0583973</v>
      </c>
      <c r="D1992" s="4">
        <f>LN(Table1[[#This Row],[NV]])</f>
        <v>22.855778425773185</v>
      </c>
      <c r="E1992" s="5">
        <v>239106</v>
      </c>
      <c r="F1992" s="5">
        <f t="shared" si="181"/>
        <v>57171679236</v>
      </c>
      <c r="G1992" s="8">
        <f t="shared" si="182"/>
        <v>30458726360.5</v>
      </c>
      <c r="H1992" s="5">
        <f t="shared" si="183"/>
        <v>2961247.0512872403</v>
      </c>
      <c r="I1992" s="5">
        <f t="shared" si="184"/>
        <v>2084371.9707234954</v>
      </c>
      <c r="J1992" s="5">
        <f>Table1[[#This Row],[DAA 
(n)]]^1.5</f>
        <v>116919166.67254773</v>
      </c>
      <c r="K1992" s="5">
        <f t="shared" si="185"/>
        <v>72332729.661852598</v>
      </c>
      <c r="L1992" s="7">
        <f>LN(Table1[[#This Row],[NV]]/Table1[[#This Row],[NV_MA-1]])</f>
        <v>-1.2838599442565131</v>
      </c>
      <c r="M1992" s="7">
        <f>LN(Table1[[#This Row],[NV]]/Table1[[#This Row],[NV_MA-2]])</f>
        <v>8.3058002710141743</v>
      </c>
      <c r="N1992" s="4">
        <f>LN(Table1[[#This Row],[NV]]/Table1[[#This Row],[NV_MA-3]])</f>
        <v>4.7589911486600593</v>
      </c>
      <c r="O1992" s="7">
        <f>LN(Table1[[#This Row],[NV]]/Table1[[#This Row],[Metcalfe
NV ~ n^2]])</f>
        <v>-1.9135460686957162</v>
      </c>
      <c r="P1992" s="7">
        <f>Table1[[#This Row],[NV_MA-1]]*$M$3</f>
        <v>30458726360.5</v>
      </c>
    </row>
    <row r="1993" spans="1:16" x14ac:dyDescent="0.2">
      <c r="A1993" s="2">
        <v>41700</v>
      </c>
      <c r="B1993" s="3">
        <v>6962782218.5618801</v>
      </c>
      <c r="C1993" s="3">
        <f t="shared" si="180"/>
        <v>8100959541.0238209</v>
      </c>
      <c r="D1993" s="4">
        <f>LN(Table1[[#This Row],[NV]])</f>
        <v>22.66384497546262</v>
      </c>
      <c r="E1993" s="5">
        <v>161296</v>
      </c>
      <c r="F1993" s="5">
        <f t="shared" si="181"/>
        <v>26016399616</v>
      </c>
      <c r="G1993" s="8">
        <f t="shared" si="182"/>
        <v>29193612949.299999</v>
      </c>
      <c r="H1993" s="5">
        <f t="shared" si="183"/>
        <v>1934099.7658660163</v>
      </c>
      <c r="I1993" s="5">
        <f t="shared" si="184"/>
        <v>2040374.3599658795</v>
      </c>
      <c r="J1993" s="5">
        <f>Table1[[#This Row],[DAA 
(n)]]^1.5</f>
        <v>64779172.520667084</v>
      </c>
      <c r="K1993" s="5">
        <f t="shared" si="185"/>
        <v>70155963.338966683</v>
      </c>
      <c r="L1993" s="7">
        <f>LN(Table1[[#This Row],[NV]]/Table1[[#This Row],[NV_MA-1]])</f>
        <v>-1.4333708122191076</v>
      </c>
      <c r="M1993" s="7">
        <f>LN(Table1[[#This Row],[NV]]/Table1[[#This Row],[NV_MA-2]])</f>
        <v>8.1352011166908884</v>
      </c>
      <c r="N1993" s="4">
        <f>LN(Table1[[#This Row],[NV]]/Table1[[#This Row],[NV_MA-3]])</f>
        <v>4.5976136061670676</v>
      </c>
      <c r="O1993" s="7">
        <f>LN(Table1[[#This Row],[NV]]/Table1[[#This Row],[Metcalfe
NV ~ n^2]])</f>
        <v>-1.3181479551248243</v>
      </c>
      <c r="P1993" s="7">
        <f>Table1[[#This Row],[NV_MA-1]]*$M$3</f>
        <v>29193612949.299999</v>
      </c>
    </row>
    <row r="1994" spans="1:16" x14ac:dyDescent="0.2">
      <c r="A1994" s="2">
        <v>41699</v>
      </c>
      <c r="B1994" s="3">
        <v>7073074065.5347004</v>
      </c>
      <c r="C1994" s="3">
        <f t="shared" ref="C1994:C2057" si="186">AVERAGE(B1994:B2023)</f>
        <v>8199175900.6088562</v>
      </c>
      <c r="D1994" s="4">
        <f>LN(Table1[[#This Row],[NV]])</f>
        <v>22.679561026532415</v>
      </c>
      <c r="E1994" s="5">
        <v>174849</v>
      </c>
      <c r="F1994" s="5">
        <f t="shared" ref="F1994:F2057" si="187">E1994^2</f>
        <v>30572172801</v>
      </c>
      <c r="G1994" s="8">
        <f t="shared" ref="G1994:G2057" si="188">AVERAGE(F1994:F2023)</f>
        <v>29041700532.799999</v>
      </c>
      <c r="H1994" s="5">
        <f t="shared" ref="H1994:H2057" si="189">E1994*LN(E1994)</f>
        <v>2110720.83069376</v>
      </c>
      <c r="I1994" s="5">
        <f t="shared" ref="I1994:I2057" si="190">AVERAGE(H1994:H2023)</f>
        <v>2033985.8188191804</v>
      </c>
      <c r="J1994" s="5">
        <f>Table1[[#This Row],[DAA 
(n)]]^1.5</f>
        <v>73113021.015972704</v>
      </c>
      <c r="K1994" s="5">
        <f t="shared" ref="K1994:K2057" si="191">AVERAGE(J1994:J2023)</f>
        <v>69865558.460724294</v>
      </c>
      <c r="L1994" s="7">
        <f>LN(Table1[[#This Row],[NV]]/Table1[[#This Row],[NV_MA-1]])</f>
        <v>-1.4124375569481316</v>
      </c>
      <c r="M1994" s="7">
        <f>LN(Table1[[#This Row],[NV]]/Table1[[#This Row],[NV_MA-2]])</f>
        <v>8.1540531430313781</v>
      </c>
      <c r="N1994" s="4">
        <f>LN(Table1[[#This Row],[NV]]/Table1[[#This Row],[NV_MA-3]])</f>
        <v>4.6174776666414372</v>
      </c>
      <c r="O1994" s="7">
        <f>LN(Table1[[#This Row],[NV]]/Table1[[#This Row],[Metcalfe
NV ~ n^2]])</f>
        <v>-1.4637950200421679</v>
      </c>
      <c r="P1994" s="7">
        <f>Table1[[#This Row],[NV_MA-1]]*$M$3</f>
        <v>29041700532.799999</v>
      </c>
    </row>
    <row r="1995" spans="1:16" x14ac:dyDescent="0.2">
      <c r="A1995" s="2">
        <v>41698</v>
      </c>
      <c r="B1995" s="3">
        <v>6868699958.0747499</v>
      </c>
      <c r="C1995" s="3">
        <f t="shared" si="186"/>
        <v>8292045801.3062773</v>
      </c>
      <c r="D1995" s="4">
        <f>LN(Table1[[#This Row],[NV]])</f>
        <v>22.650240690641041</v>
      </c>
      <c r="E1995" s="5">
        <v>202531</v>
      </c>
      <c r="F1995" s="5">
        <f t="shared" si="187"/>
        <v>41018805961</v>
      </c>
      <c r="G1995" s="8">
        <f t="shared" si="188"/>
        <v>28787440528.633335</v>
      </c>
      <c r="H1995" s="5">
        <f t="shared" si="189"/>
        <v>2474655.0467424178</v>
      </c>
      <c r="I1995" s="5">
        <f t="shared" si="190"/>
        <v>2023855.3748731641</v>
      </c>
      <c r="J1995" s="5">
        <f>Table1[[#This Row],[DAA 
(n)]]^1.5</f>
        <v>91145925.800812691</v>
      </c>
      <c r="K1995" s="5">
        <f t="shared" si="191"/>
        <v>69393563.328949049</v>
      </c>
      <c r="L1995" s="7">
        <f>LN(Table1[[#This Row],[NV]]/Table1[[#This Row],[NV_MA-1]])</f>
        <v>-1.4329643455753842</v>
      </c>
      <c r="M1995" s="7">
        <f>LN(Table1[[#This Row],[NV]]/Table1[[#This Row],[NV_MA-2]])</f>
        <v>8.1297258389067757</v>
      </c>
      <c r="N1995" s="4">
        <f>LN(Table1[[#This Row],[NV]]/Table1[[#This Row],[NV_MA-3]])</f>
        <v>4.5949360168867992</v>
      </c>
      <c r="O1995" s="7">
        <f>LN(Table1[[#This Row],[NV]]/Table1[[#This Row],[Metcalfe
NV ~ n^2]])</f>
        <v>-1.7870557898228669</v>
      </c>
      <c r="P1995" s="7">
        <f>Table1[[#This Row],[NV_MA-1]]*$M$3</f>
        <v>28787440528.633335</v>
      </c>
    </row>
    <row r="1996" spans="1:16" x14ac:dyDescent="0.2">
      <c r="A1996" s="2">
        <v>41697</v>
      </c>
      <c r="B1996" s="3">
        <v>7290899751.2384796</v>
      </c>
      <c r="C1996" s="3">
        <f t="shared" si="186"/>
        <v>8389108377.4714499</v>
      </c>
      <c r="D1996" s="4">
        <f>LN(Table1[[#This Row],[NV]])</f>
        <v>22.709892798017485</v>
      </c>
      <c r="E1996" s="5">
        <v>186867</v>
      </c>
      <c r="F1996" s="5">
        <f t="shared" si="187"/>
        <v>34919275689</v>
      </c>
      <c r="G1996" s="8">
        <f t="shared" si="188"/>
        <v>28093407335.299999</v>
      </c>
      <c r="H1996" s="5">
        <f t="shared" si="189"/>
        <v>2268220.1269313293</v>
      </c>
      <c r="I1996" s="5">
        <f t="shared" si="190"/>
        <v>1997572.1902464717</v>
      </c>
      <c r="J1996" s="5">
        <f>Table1[[#This Row],[DAA 
(n)]]^1.5</f>
        <v>80779083.246694148</v>
      </c>
      <c r="K1996" s="5">
        <f t="shared" si="191"/>
        <v>68141265.072237641</v>
      </c>
      <c r="L1996" s="7">
        <f>LN(Table1[[#This Row],[NV]]/Table1[[#This Row],[NV_MA-1]])</f>
        <v>-1.3489079733402263</v>
      </c>
      <c r="M1996" s="7">
        <f>LN(Table1[[#This Row],[NV]]/Table1[[#This Row],[NV_MA-2]])</f>
        <v>8.2024497017493552</v>
      </c>
      <c r="N1996" s="4">
        <f>LN(Table1[[#This Row],[NV]]/Table1[[#This Row],[NV_MA-3]])</f>
        <v>4.6727992622129024</v>
      </c>
      <c r="O1996" s="7">
        <f>LN(Table1[[#This Row],[NV]]/Table1[[#This Row],[Metcalfe
NV ~ n^2]])</f>
        <v>-1.5664120276748994</v>
      </c>
      <c r="P1996" s="7">
        <f>Table1[[#This Row],[NV_MA-1]]*$M$3</f>
        <v>28093407335.299999</v>
      </c>
    </row>
    <row r="1997" spans="1:16" x14ac:dyDescent="0.2">
      <c r="A1997" s="2">
        <v>41696</v>
      </c>
      <c r="B1997" s="3">
        <v>7315347427.4734802</v>
      </c>
      <c r="C1997" s="3">
        <f t="shared" si="186"/>
        <v>8470679290.4333954</v>
      </c>
      <c r="D1997" s="4">
        <f>LN(Table1[[#This Row],[NV]])</f>
        <v>22.713240365502323</v>
      </c>
      <c r="E1997" s="5">
        <v>198825</v>
      </c>
      <c r="F1997" s="5">
        <f t="shared" si="187"/>
        <v>39531380625</v>
      </c>
      <c r="G1997" s="8">
        <f t="shared" si="188"/>
        <v>27767917959.133335</v>
      </c>
      <c r="H1997" s="5">
        <f t="shared" si="189"/>
        <v>2425700.8520892723</v>
      </c>
      <c r="I1997" s="5">
        <f t="shared" si="190"/>
        <v>1985269.007534747</v>
      </c>
      <c r="J1997" s="5">
        <f>Table1[[#This Row],[DAA 
(n)]]^1.5</f>
        <v>88655663.963255137</v>
      </c>
      <c r="K1997" s="5">
        <f t="shared" si="191"/>
        <v>67554063.461706191</v>
      </c>
      <c r="L1997" s="7">
        <f>LN(Table1[[#This Row],[NV]]/Table1[[#This Row],[NV_MA-1]])</f>
        <v>-1.3339067954880213</v>
      </c>
      <c r="M1997" s="7">
        <f>LN(Table1[[#This Row],[NV]]/Table1[[#This Row],[NV_MA-2]])</f>
        <v>8.2119753824122856</v>
      </c>
      <c r="N1997" s="4">
        <f>LN(Table1[[#This Row],[NV]]/Table1[[#This Row],[NV_MA-3]])</f>
        <v>4.6848015900675541</v>
      </c>
      <c r="O1997" s="7">
        <f>LN(Table1[[#This Row],[NV]]/Table1[[#This Row],[Metcalfe
NV ~ n^2]])</f>
        <v>-1.6871202741483495</v>
      </c>
      <c r="P1997" s="7">
        <f>Table1[[#This Row],[NV_MA-1]]*$M$3</f>
        <v>27767917959.133335</v>
      </c>
    </row>
    <row r="1998" spans="1:16" x14ac:dyDescent="0.2">
      <c r="A1998" s="2">
        <v>41695</v>
      </c>
      <c r="B1998" s="3">
        <v>6642199671.0208998</v>
      </c>
      <c r="C1998" s="3">
        <f t="shared" si="186"/>
        <v>8531837440.4220295</v>
      </c>
      <c r="D1998" s="4">
        <f>LN(Table1[[#This Row],[NV]])</f>
        <v>22.616709021331214</v>
      </c>
      <c r="E1998" s="5">
        <v>209042</v>
      </c>
      <c r="F1998" s="5">
        <f t="shared" si="187"/>
        <v>43698557764</v>
      </c>
      <c r="G1998" s="8">
        <f t="shared" si="188"/>
        <v>27425270105.766666</v>
      </c>
      <c r="H1998" s="5">
        <f t="shared" si="189"/>
        <v>2560825.219948025</v>
      </c>
      <c r="I1998" s="5">
        <f t="shared" si="190"/>
        <v>1973107.919307258</v>
      </c>
      <c r="J1998" s="5">
        <f>Table1[[#This Row],[DAA 
(n)]]^1.5</f>
        <v>95576325.06066598</v>
      </c>
      <c r="K1998" s="5">
        <f t="shared" si="191"/>
        <v>66956608.664831243</v>
      </c>
      <c r="L1998" s="7">
        <f>LN(Table1[[#This Row],[NV]]/Table1[[#This Row],[NV_MA-1]])</f>
        <v>-1.4180216706164734</v>
      </c>
      <c r="M1998" s="7">
        <f>LN(Table1[[#This Row],[NV]]/Table1[[#This Row],[NV_MA-2]])</f>
        <v>8.1215885397446712</v>
      </c>
      <c r="N1998" s="4">
        <f>LN(Table1[[#This Row],[NV]]/Table1[[#This Row],[NV_MA-3]])</f>
        <v>4.5971536856482729</v>
      </c>
      <c r="O1998" s="7">
        <f>LN(Table1[[#This Row],[NV]]/Table1[[#This Row],[Metcalfe
NV ~ n^2]])</f>
        <v>-1.8838719140599975</v>
      </c>
      <c r="P1998" s="7">
        <f>Table1[[#This Row],[NV_MA-1]]*$M$3</f>
        <v>27425270105.766666</v>
      </c>
    </row>
    <row r="1999" spans="1:16" x14ac:dyDescent="0.2">
      <c r="A1999" s="2">
        <v>41694</v>
      </c>
      <c r="B1999" s="3">
        <v>6746537217.6273603</v>
      </c>
      <c r="C1999" s="3">
        <f t="shared" si="186"/>
        <v>8644800829.9173775</v>
      </c>
      <c r="D1999" s="4">
        <f>LN(Table1[[#This Row],[NV]])</f>
        <v>22.632295205402922</v>
      </c>
      <c r="E1999" s="5">
        <v>217723</v>
      </c>
      <c r="F1999" s="5">
        <f t="shared" si="187"/>
        <v>47403304729</v>
      </c>
      <c r="G1999" s="8">
        <f t="shared" si="188"/>
        <v>26492622892.833332</v>
      </c>
      <c r="H1999" s="5">
        <f t="shared" si="189"/>
        <v>2676028.7972199866</v>
      </c>
      <c r="I1999" s="5">
        <f t="shared" si="190"/>
        <v>1936807.0104397747</v>
      </c>
      <c r="J1999" s="5">
        <f>Table1[[#This Row],[DAA 
(n)]]^1.5</f>
        <v>101591287.5964869</v>
      </c>
      <c r="K1999" s="5">
        <f t="shared" si="191"/>
        <v>65250522.089917541</v>
      </c>
      <c r="L1999" s="7">
        <f>LN(Table1[[#This Row],[NV]]/Table1[[#This Row],[NV_MA-1]])</f>
        <v>-1.3678369443778544</v>
      </c>
      <c r="M1999" s="7">
        <f>LN(Table1[[#This Row],[NV]]/Table1[[#This Row],[NV_MA-2]])</f>
        <v>8.1557439012042643</v>
      </c>
      <c r="N1999" s="4">
        <f>LN(Table1[[#This Row],[NV]]/Table1[[#This Row],[NV_MA-3]])</f>
        <v>4.6385505998898093</v>
      </c>
      <c r="O1999" s="7">
        <f>LN(Table1[[#This Row],[NV]]/Table1[[#This Row],[Metcalfe
NV ~ n^2]])</f>
        <v>-1.9496625778352892</v>
      </c>
      <c r="P1999" s="7">
        <f>Table1[[#This Row],[NV_MA-1]]*$M$3</f>
        <v>26492622892.833332</v>
      </c>
    </row>
    <row r="2000" spans="1:16" x14ac:dyDescent="0.2">
      <c r="A2000" s="2">
        <v>41693</v>
      </c>
      <c r="B2000" s="3">
        <v>7587343600.9776802</v>
      </c>
      <c r="C2000" s="3">
        <f t="shared" si="186"/>
        <v>8750039720.6817799</v>
      </c>
      <c r="D2000" s="4">
        <f>LN(Table1[[#This Row],[NV]])</f>
        <v>22.749747380398354</v>
      </c>
      <c r="E2000" s="5">
        <v>162703</v>
      </c>
      <c r="F2000" s="5">
        <f t="shared" si="187"/>
        <v>26472266209</v>
      </c>
      <c r="G2000" s="8">
        <f t="shared" si="188"/>
        <v>25436776699.233334</v>
      </c>
      <c r="H2000" s="5">
        <f t="shared" si="189"/>
        <v>1952384.2168223376</v>
      </c>
      <c r="I2000" s="5">
        <f t="shared" si="190"/>
        <v>1896680.8447439722</v>
      </c>
      <c r="J2000" s="5">
        <f>Table1[[#This Row],[DAA 
(n)]]^1.5</f>
        <v>65628630.406271033</v>
      </c>
      <c r="K2000" s="5">
        <f t="shared" si="191"/>
        <v>63344556.45534043</v>
      </c>
      <c r="L2000" s="7">
        <f>LN(Table1[[#This Row],[NV]]/Table1[[#This Row],[NV_MA-1]])</f>
        <v>-1.2097144849184309</v>
      </c>
      <c r="M2000" s="7">
        <f>LN(Table1[[#This Row],[NV]]/Table1[[#This Row],[NV_MA-2]])</f>
        <v>8.2941313877314471</v>
      </c>
      <c r="N2000" s="4">
        <f>LN(Table1[[#This Row],[NV]]/Table1[[#This Row],[NV_MA-3]])</f>
        <v>4.7856478474514574</v>
      </c>
      <c r="O2000" s="7">
        <f>LN(Table1[[#This Row],[NV]]/Table1[[#This Row],[Metcalfe
NV ~ n^2]])</f>
        <v>-1.2496160833649153</v>
      </c>
      <c r="P2000" s="7">
        <f>Table1[[#This Row],[NV_MA-1]]*$M$3</f>
        <v>25436776699.233334</v>
      </c>
    </row>
    <row r="2001" spans="1:16" x14ac:dyDescent="0.2">
      <c r="A2001" s="2">
        <v>41692</v>
      </c>
      <c r="B2001" s="3">
        <v>7548010095.1619501</v>
      </c>
      <c r="C2001" s="3">
        <f t="shared" si="186"/>
        <v>8817557201.6400623</v>
      </c>
      <c r="D2001" s="4">
        <f>LN(Table1[[#This Row],[NV]])</f>
        <v>22.744549801913656</v>
      </c>
      <c r="E2001" s="5">
        <v>152477</v>
      </c>
      <c r="F2001" s="5">
        <f t="shared" si="187"/>
        <v>23249235529</v>
      </c>
      <c r="G2001" s="8">
        <f t="shared" si="188"/>
        <v>25248816433.733334</v>
      </c>
      <c r="H2001" s="5">
        <f t="shared" si="189"/>
        <v>1819777.7795194024</v>
      </c>
      <c r="I2001" s="5">
        <f t="shared" si="190"/>
        <v>1888758.8005119772</v>
      </c>
      <c r="J2001" s="5">
        <f>Table1[[#This Row],[DAA 
(n)]]^1.5</f>
        <v>59539681.606096543</v>
      </c>
      <c r="K2001" s="5">
        <f t="shared" si="191"/>
        <v>62984824.234921142</v>
      </c>
      <c r="L2001" s="7">
        <f>LN(Table1[[#This Row],[NV]]/Table1[[#This Row],[NV_MA-1]])</f>
        <v>-1.2074953157439545</v>
      </c>
      <c r="M2001" s="7">
        <f>LN(Table1[[#This Row],[NV]]/Table1[[#This Row],[NV_MA-2]])</f>
        <v>8.2931193499182445</v>
      </c>
      <c r="N2001" s="4">
        <f>LN(Table1[[#This Row],[NV]]/Table1[[#This Row],[NV_MA-3]])</f>
        <v>4.7861454317353234</v>
      </c>
      <c r="O2001" s="7">
        <f>LN(Table1[[#This Row],[NV]]/Table1[[#This Row],[Metcalfe
NV ~ n^2]])</f>
        <v>-1.1249882860524254</v>
      </c>
      <c r="P2001" s="7">
        <f>Table1[[#This Row],[NV_MA-1]]*$M$3</f>
        <v>25248816433.733334</v>
      </c>
    </row>
    <row r="2002" spans="1:16" x14ac:dyDescent="0.2">
      <c r="A2002" s="2">
        <v>41691</v>
      </c>
      <c r="B2002" s="3">
        <v>7212206643.6676302</v>
      </c>
      <c r="C2002" s="3">
        <f t="shared" si="186"/>
        <v>8898516551.5991859</v>
      </c>
      <c r="D2002" s="4">
        <f>LN(Table1[[#This Row],[NV]])</f>
        <v>22.699040794631802</v>
      </c>
      <c r="E2002" s="5">
        <v>180043</v>
      </c>
      <c r="F2002" s="5">
        <f t="shared" si="187"/>
        <v>32415481849</v>
      </c>
      <c r="G2002" s="8">
        <f t="shared" si="188"/>
        <v>25222792283.599998</v>
      </c>
      <c r="H2002" s="5">
        <f t="shared" si="189"/>
        <v>2178691.5191343091</v>
      </c>
      <c r="I2002" s="5">
        <f t="shared" si="190"/>
        <v>1887646.2809183362</v>
      </c>
      <c r="J2002" s="5">
        <f>Table1[[#This Row],[DAA 
(n)]]^1.5</f>
        <v>76394899.034814626</v>
      </c>
      <c r="K2002" s="5">
        <f t="shared" si="191"/>
        <v>62934626.894103423</v>
      </c>
      <c r="L2002" s="7">
        <f>LN(Table1[[#This Row],[NV]]/Table1[[#This Row],[NV_MA-1]])</f>
        <v>-1.2519730837568046</v>
      </c>
      <c r="M2002" s="7">
        <f>LN(Table1[[#This Row],[NV]]/Table1[[#This Row],[NV_MA-2]])</f>
        <v>8.2481995377051565</v>
      </c>
      <c r="N2002" s="4">
        <f>LN(Table1[[#This Row],[NV]]/Table1[[#This Row],[NV_MA-3]])</f>
        <v>4.7414337173740879</v>
      </c>
      <c r="O2002" s="7">
        <f>LN(Table1[[#This Row],[NV]]/Table1[[#This Row],[Metcalfe
NV ~ n^2]])</f>
        <v>-1.502861185831857</v>
      </c>
      <c r="P2002" s="7">
        <f>Table1[[#This Row],[NV_MA-1]]*$M$3</f>
        <v>25222792283.599998</v>
      </c>
    </row>
    <row r="2003" spans="1:16" x14ac:dyDescent="0.2">
      <c r="A2003" s="2">
        <v>41690</v>
      </c>
      <c r="B2003" s="3">
        <v>7004311226.1013498</v>
      </c>
      <c r="C2003" s="3">
        <f t="shared" si="186"/>
        <v>8993851484.3547287</v>
      </c>
      <c r="D2003" s="4">
        <f>LN(Table1[[#This Row],[NV]])</f>
        <v>22.669791685862709</v>
      </c>
      <c r="E2003" s="5">
        <v>179241</v>
      </c>
      <c r="F2003" s="5">
        <f t="shared" si="187"/>
        <v>32127336081</v>
      </c>
      <c r="G2003" s="8">
        <f t="shared" si="188"/>
        <v>24895609918.266666</v>
      </c>
      <c r="H2003" s="5">
        <f t="shared" si="189"/>
        <v>2168186.3453494087</v>
      </c>
      <c r="I2003" s="5">
        <f t="shared" si="190"/>
        <v>1874758.5895931714</v>
      </c>
      <c r="J2003" s="5">
        <f>Table1[[#This Row],[DAA 
(n)]]^1.5</f>
        <v>75885017.272808924</v>
      </c>
      <c r="K2003" s="5">
        <f t="shared" si="191"/>
        <v>62331074.027588733</v>
      </c>
      <c r="L2003" s="7">
        <f>LN(Table1[[#This Row],[NV]]/Table1[[#This Row],[NV_MA-1]])</f>
        <v>-1.2681656305068467</v>
      </c>
      <c r="M2003" s="7">
        <f>LN(Table1[[#This Row],[NV]]/Table1[[#This Row],[NV_MA-2]])</f>
        <v>8.2258012289823146</v>
      </c>
      <c r="N2003" s="4">
        <f>LN(Table1[[#This Row],[NV]]/Table1[[#This Row],[NV_MA-3]])</f>
        <v>4.7218210459155481</v>
      </c>
      <c r="O2003" s="7">
        <f>LN(Table1[[#This Row],[NV]]/Table1[[#This Row],[Metcalfe
NV ~ n^2]])</f>
        <v>-1.5231814101299346</v>
      </c>
      <c r="P2003" s="7">
        <f>Table1[[#This Row],[NV_MA-1]]*$M$3</f>
        <v>24895609918.266666</v>
      </c>
    </row>
    <row r="2004" spans="1:16" x14ac:dyDescent="0.2">
      <c r="A2004" s="2">
        <v>41689</v>
      </c>
      <c r="B2004" s="3">
        <v>7744159486.45051</v>
      </c>
      <c r="C2004" s="3">
        <f t="shared" si="186"/>
        <v>9097969272.6513233</v>
      </c>
      <c r="D2004" s="4">
        <f>LN(Table1[[#This Row],[NV]])</f>
        <v>22.77020478154985</v>
      </c>
      <c r="E2004" s="5">
        <v>181354</v>
      </c>
      <c r="F2004" s="5">
        <f t="shared" si="187"/>
        <v>32889273316</v>
      </c>
      <c r="G2004" s="8">
        <f t="shared" si="188"/>
        <v>24681106813.700001</v>
      </c>
      <c r="H2004" s="5">
        <f t="shared" si="189"/>
        <v>2195871.6274240408</v>
      </c>
      <c r="I2004" s="5">
        <f t="shared" si="190"/>
        <v>1866519.3113381346</v>
      </c>
      <c r="J2004" s="5">
        <f>Table1[[#This Row],[DAA 
(n)]]^1.5</f>
        <v>77230831.103581041</v>
      </c>
      <c r="K2004" s="5">
        <f t="shared" si="191"/>
        <v>61940669.376384698</v>
      </c>
      <c r="L2004" s="7">
        <f>LN(Table1[[#This Row],[NV]]/Table1[[#This Row],[NV_MA-1]])</f>
        <v>-1.1590991000124495</v>
      </c>
      <c r="M2004" s="7">
        <f>LN(Table1[[#This Row],[NV]]/Table1[[#This Row],[NV_MA-2]])</f>
        <v>8.3306188579831062</v>
      </c>
      <c r="N2004" s="4">
        <f>LN(Table1[[#This Row],[NV]]/Table1[[#This Row],[NV_MA-3]])</f>
        <v>4.8285172422473668</v>
      </c>
      <c r="O2004" s="7">
        <f>LN(Table1[[#This Row],[NV]]/Table1[[#This Row],[Metcalfe
NV ~ n^2]])</f>
        <v>-1.4462076209782531</v>
      </c>
      <c r="P2004" s="7">
        <f>Table1[[#This Row],[NV_MA-1]]*$M$3</f>
        <v>24681106813.700001</v>
      </c>
    </row>
    <row r="2005" spans="1:16" x14ac:dyDescent="0.2">
      <c r="A2005" s="2">
        <v>41688</v>
      </c>
      <c r="B2005" s="3">
        <v>7787368652.6885004</v>
      </c>
      <c r="C2005" s="3">
        <f t="shared" si="186"/>
        <v>9179387314.5183029</v>
      </c>
      <c r="D2005" s="4">
        <f>LN(Table1[[#This Row],[NV]])</f>
        <v>22.7757688544893</v>
      </c>
      <c r="E2005" s="5">
        <v>154278</v>
      </c>
      <c r="F2005" s="5">
        <f t="shared" si="187"/>
        <v>23801701284</v>
      </c>
      <c r="G2005" s="8">
        <f t="shared" si="188"/>
        <v>24671130960.799999</v>
      </c>
      <c r="H2005" s="5">
        <f t="shared" si="189"/>
        <v>1843083.8932972024</v>
      </c>
      <c r="I2005" s="5">
        <f t="shared" si="190"/>
        <v>1866158.0247369036</v>
      </c>
      <c r="J2005" s="5">
        <f>Table1[[#This Row],[DAA 
(n)]]^1.5</f>
        <v>60597680.406868339</v>
      </c>
      <c r="K2005" s="5">
        <f t="shared" si="191"/>
        <v>61923080.288761467</v>
      </c>
      <c r="L2005" s="7">
        <f>LN(Table1[[#This Row],[NV]]/Table1[[#This Row],[NV_MA-1]])</f>
        <v>-1.1531307555146779</v>
      </c>
      <c r="M2005" s="7">
        <f>LN(Table1[[#This Row],[NV]]/Table1[[#This Row],[NV_MA-2]])</f>
        <v>8.3363765113313786</v>
      </c>
      <c r="N2005" s="4">
        <f>LN(Table1[[#This Row],[NV]]/Table1[[#This Row],[NV_MA-3]])</f>
        <v>4.8343653222153309</v>
      </c>
      <c r="O2005" s="7">
        <f>LN(Table1[[#This Row],[NV]]/Table1[[#This Row],[Metcalfe
NV ~ n^2]])</f>
        <v>-1.1172540431007949</v>
      </c>
      <c r="P2005" s="7">
        <f>Table1[[#This Row],[NV_MA-1]]*$M$3</f>
        <v>24671130960.799999</v>
      </c>
    </row>
    <row r="2006" spans="1:16" x14ac:dyDescent="0.2">
      <c r="A2006" s="2">
        <v>41687</v>
      </c>
      <c r="B2006" s="3">
        <v>7835234697.4906597</v>
      </c>
      <c r="C2006" s="3">
        <f t="shared" si="186"/>
        <v>9263138246.3841743</v>
      </c>
      <c r="D2006" s="4">
        <f>LN(Table1[[#This Row],[NV]])</f>
        <v>22.781896667314133</v>
      </c>
      <c r="E2006" s="5">
        <v>173737</v>
      </c>
      <c r="F2006" s="5">
        <f t="shared" si="187"/>
        <v>30184545169</v>
      </c>
      <c r="G2006" s="8">
        <f t="shared" si="188"/>
        <v>24271039455.633335</v>
      </c>
      <c r="H2006" s="5">
        <f t="shared" si="189"/>
        <v>2096188.6682858665</v>
      </c>
      <c r="I2006" s="5">
        <f t="shared" si="190"/>
        <v>1846706.9961403669</v>
      </c>
      <c r="J2006" s="5">
        <f>Table1[[#This Row],[DAA 
(n)]]^1.5</f>
        <v>72416657.780006319</v>
      </c>
      <c r="K2006" s="5">
        <f t="shared" si="191"/>
        <v>61096490.01616735</v>
      </c>
      <c r="L2006" s="7">
        <f>LN(Table1[[#This Row],[NV]]/Table1[[#This Row],[NV_MA-1]])</f>
        <v>-1.1306530172807441</v>
      </c>
      <c r="M2006" s="7">
        <f>LN(Table1[[#This Row],[NV]]/Table1[[#This Row],[NV_MA-2]])</f>
        <v>8.3529820584320653</v>
      </c>
      <c r="N2006" s="4">
        <f>LN(Table1[[#This Row],[NV]]/Table1[[#This Row],[NV_MA-3]])</f>
        <v>4.8539316913663315</v>
      </c>
      <c r="O2006" s="7">
        <f>LN(Table1[[#This Row],[NV]]/Table1[[#This Row],[Metcalfe
NV ~ n^2]])</f>
        <v>-1.3486992136538409</v>
      </c>
      <c r="P2006" s="7">
        <f>Table1[[#This Row],[NV_MA-1]]*$M$3</f>
        <v>24271039455.633335</v>
      </c>
    </row>
    <row r="2007" spans="1:16" x14ac:dyDescent="0.2">
      <c r="A2007" s="2">
        <v>41686</v>
      </c>
      <c r="B2007" s="3">
        <v>7732488989.6580601</v>
      </c>
      <c r="C2007" s="3">
        <f t="shared" si="186"/>
        <v>9333449717.9502163</v>
      </c>
      <c r="D2007" s="4">
        <f>LN(Table1[[#This Row],[NV]])</f>
        <v>22.768696638617936</v>
      </c>
      <c r="E2007" s="5">
        <v>135691</v>
      </c>
      <c r="F2007" s="5">
        <f t="shared" si="187"/>
        <v>18412047481</v>
      </c>
      <c r="G2007" s="8">
        <f t="shared" si="188"/>
        <v>23639484886.033333</v>
      </c>
      <c r="H2007" s="5">
        <f t="shared" si="189"/>
        <v>1603614.6269600224</v>
      </c>
      <c r="I2007" s="5">
        <f t="shared" si="190"/>
        <v>1817722.6986868184</v>
      </c>
      <c r="J2007" s="5">
        <f>Table1[[#This Row],[DAA 
(n)]]^1.5</f>
        <v>49983488.621187381</v>
      </c>
      <c r="K2007" s="5">
        <f t="shared" si="191"/>
        <v>59833117.924786694</v>
      </c>
      <c r="L2007" s="7">
        <f>LN(Table1[[#This Row],[NV]]/Table1[[#This Row],[NV_MA-1]])</f>
        <v>-1.1174876006980625</v>
      </c>
      <c r="M2007" s="7">
        <f>LN(Table1[[#This Row],[NV]]/Table1[[#This Row],[NV_MA-2]])</f>
        <v>8.3556016275077525</v>
      </c>
      <c r="N2007" s="4">
        <f>LN(Table1[[#This Row],[NV]]/Table1[[#This Row],[NV_MA-3]])</f>
        <v>4.8616267615427571</v>
      </c>
      <c r="O2007" s="7">
        <f>LN(Table1[[#This Row],[NV]]/Table1[[#This Row],[Metcalfe
NV ~ n^2]])</f>
        <v>-0.86757440308744649</v>
      </c>
      <c r="P2007" s="7">
        <f>Table1[[#This Row],[NV_MA-1]]*$M$3</f>
        <v>23639484886.033333</v>
      </c>
    </row>
    <row r="2008" spans="1:16" x14ac:dyDescent="0.2">
      <c r="A2008" s="2">
        <v>41685</v>
      </c>
      <c r="B2008" s="3">
        <v>8115479465.4253197</v>
      </c>
      <c r="C2008" s="3">
        <f t="shared" si="186"/>
        <v>9400130934.8198109</v>
      </c>
      <c r="D2008" s="4">
        <f>LN(Table1[[#This Row],[NV]])</f>
        <v>22.817039120015437</v>
      </c>
      <c r="E2008" s="5">
        <v>151828</v>
      </c>
      <c r="F2008" s="5">
        <f t="shared" si="187"/>
        <v>23051741584</v>
      </c>
      <c r="G2008" s="8">
        <f t="shared" si="188"/>
        <v>23579719210.833332</v>
      </c>
      <c r="H2008" s="5">
        <f t="shared" si="189"/>
        <v>1811384.4975688655</v>
      </c>
      <c r="I2008" s="5">
        <f t="shared" si="190"/>
        <v>1814833.2449850938</v>
      </c>
      <c r="J2008" s="5">
        <f>Table1[[#This Row],[DAA 
(n)]]^1.5</f>
        <v>59159951.159678563</v>
      </c>
      <c r="K2008" s="5">
        <f t="shared" si="191"/>
        <v>59709887.944329381</v>
      </c>
      <c r="L2008" s="7">
        <f>LN(Table1[[#This Row],[NV]]/Table1[[#This Row],[NV_MA-1]])</f>
        <v>-1.0666137040317822</v>
      </c>
      <c r="M2008" s="7">
        <f>LN(Table1[[#This Row],[NV]]/Table1[[#This Row],[NV_MA-2]])</f>
        <v>8.4055349745964811</v>
      </c>
      <c r="N2008" s="4">
        <f>LN(Table1[[#This Row],[NV]]/Table1[[#This Row],[NV_MA-3]])</f>
        <v>4.9120309281590799</v>
      </c>
      <c r="O2008" s="7">
        <f>LN(Table1[[#This Row],[NV]]/Table1[[#This Row],[Metcalfe
NV ~ n^2]])</f>
        <v>-1.0439680403089502</v>
      </c>
      <c r="P2008" s="7">
        <f>Table1[[#This Row],[NV_MA-1]]*$M$3</f>
        <v>23579719210.833332</v>
      </c>
    </row>
    <row r="2009" spans="1:16" x14ac:dyDescent="0.2">
      <c r="A2009" s="2">
        <v>41684</v>
      </c>
      <c r="B2009" s="3">
        <v>8291082519.4874401</v>
      </c>
      <c r="C2009" s="3">
        <f t="shared" si="186"/>
        <v>9463364556.7899399</v>
      </c>
      <c r="D2009" s="4">
        <f>LN(Table1[[#This Row],[NV]])</f>
        <v>22.838446378930183</v>
      </c>
      <c r="E2009" s="5">
        <v>175329</v>
      </c>
      <c r="F2009" s="5">
        <f t="shared" si="187"/>
        <v>30740258241</v>
      </c>
      <c r="G2009" s="8">
        <f t="shared" si="188"/>
        <v>23380648315.400002</v>
      </c>
      <c r="H2009" s="5">
        <f t="shared" si="189"/>
        <v>2116995.8943970739</v>
      </c>
      <c r="I2009" s="5">
        <f t="shared" si="190"/>
        <v>1805773.4838022431</v>
      </c>
      <c r="J2009" s="5">
        <f>Table1[[#This Row],[DAA 
(n)]]^1.5</f>
        <v>73414295.182452485</v>
      </c>
      <c r="K2009" s="5">
        <f t="shared" si="191"/>
        <v>59312732.692665547</v>
      </c>
      <c r="L2009" s="7">
        <f>LN(Table1[[#This Row],[NV]]/Table1[[#This Row],[NV_MA-1]])</f>
        <v>-1.0367281431624353</v>
      </c>
      <c r="M2009" s="7">
        <f>LN(Table1[[#This Row],[NV]]/Table1[[#This Row],[NV_MA-2]])</f>
        <v>8.4319467980886458</v>
      </c>
      <c r="N2009" s="4">
        <f>LN(Table1[[#This Row],[NV]]/Table1[[#This Row],[NV_MA-3]])</f>
        <v>4.9401118214394453</v>
      </c>
      <c r="O2009" s="7">
        <f>LN(Table1[[#This Row],[NV]]/Table1[[#This Row],[Metcalfe
NV ~ n^2]])</f>
        <v>-1.310392596904663</v>
      </c>
      <c r="P2009" s="7">
        <f>Table1[[#This Row],[NV_MA-1]]*$M$3</f>
        <v>23380648315.400002</v>
      </c>
    </row>
    <row r="2010" spans="1:16" x14ac:dyDescent="0.2">
      <c r="A2010" s="2">
        <v>41683</v>
      </c>
      <c r="B2010" s="3">
        <v>7595523910.1038198</v>
      </c>
      <c r="C2010" s="3">
        <f t="shared" si="186"/>
        <v>9530938224.1645622</v>
      </c>
      <c r="D2010" s="4">
        <f>LN(Table1[[#This Row],[NV]])</f>
        <v>22.750824951537236</v>
      </c>
      <c r="E2010" s="5">
        <v>167617</v>
      </c>
      <c r="F2010" s="5">
        <f t="shared" si="187"/>
        <v>28095458689</v>
      </c>
      <c r="G2010" s="8">
        <f t="shared" si="188"/>
        <v>22969309994.333332</v>
      </c>
      <c r="H2010" s="5">
        <f t="shared" si="189"/>
        <v>2016338.1238393304</v>
      </c>
      <c r="I2010" s="5">
        <f t="shared" si="190"/>
        <v>1788641.9751933983</v>
      </c>
      <c r="J2010" s="5">
        <f>Table1[[#This Row],[DAA 
(n)]]^1.5</f>
        <v>68624168.476376638</v>
      </c>
      <c r="K2010" s="5">
        <f t="shared" si="191"/>
        <v>58530895.475284904</v>
      </c>
      <c r="L2010" s="7">
        <f>LN(Table1[[#This Row],[NV]]/Table1[[#This Row],[NV_MA-1]])</f>
        <v>-1.1065998622307507</v>
      </c>
      <c r="M2010" s="7">
        <f>LN(Table1[[#This Row],[NV]]/Table1[[#This Row],[NV_MA-2]])</f>
        <v>8.3538577347346727</v>
      </c>
      <c r="N2010" s="4">
        <f>LN(Table1[[#This Row],[NV]]/Table1[[#This Row],[NV_MA-3]])</f>
        <v>4.8657596509628975</v>
      </c>
      <c r="O2010" s="7">
        <f>LN(Table1[[#This Row],[NV]]/Table1[[#This Row],[Metcalfe
NV ~ n^2]])</f>
        <v>-1.3080488361970675</v>
      </c>
      <c r="P2010" s="7">
        <f>Table1[[#This Row],[NV_MA-1]]*$M$3</f>
        <v>22969309994.333332</v>
      </c>
    </row>
    <row r="2011" spans="1:16" x14ac:dyDescent="0.2">
      <c r="A2011" s="2">
        <v>41682</v>
      </c>
      <c r="B2011" s="3">
        <v>8098811133.2843103</v>
      </c>
      <c r="C2011" s="3">
        <f t="shared" si="186"/>
        <v>9611023420.6782665</v>
      </c>
      <c r="D2011" s="4">
        <f>LN(Table1[[#This Row],[NV]])</f>
        <v>22.814983114183892</v>
      </c>
      <c r="E2011" s="5">
        <v>212833</v>
      </c>
      <c r="F2011" s="5">
        <f t="shared" si="187"/>
        <v>45297885889</v>
      </c>
      <c r="G2011" s="8">
        <f t="shared" si="188"/>
        <v>22589440007.233334</v>
      </c>
      <c r="H2011" s="5">
        <f t="shared" si="189"/>
        <v>2611091.2402802915</v>
      </c>
      <c r="I2011" s="5">
        <f t="shared" si="190"/>
        <v>1772127.4343754633</v>
      </c>
      <c r="J2011" s="5">
        <f>Table1[[#This Row],[DAA 
(n)]]^1.5</f>
        <v>98188008.165017247</v>
      </c>
      <c r="K2011" s="5">
        <f t="shared" si="191"/>
        <v>57791896.051883064</v>
      </c>
      <c r="L2011" s="7">
        <f>LN(Table1[[#This Row],[NV]]/Table1[[#This Row],[NV_MA-1]])</f>
        <v>-1.0257652635254007</v>
      </c>
      <c r="M2011" s="7">
        <f>LN(Table1[[#This Row],[NV]]/Table1[[#This Row],[NV_MA-2]])</f>
        <v>8.427291791060755</v>
      </c>
      <c r="N2011" s="4">
        <f>LN(Table1[[#This Row],[NV]]/Table1[[#This Row],[NV_MA-3]])</f>
        <v>4.9426239970859918</v>
      </c>
      <c r="O2011" s="7">
        <f>LN(Table1[[#This Row],[NV]]/Table1[[#This Row],[Metcalfe
NV ~ n^2]])</f>
        <v>-1.7215430850454729</v>
      </c>
      <c r="P2011" s="7">
        <f>Table1[[#This Row],[NV_MA-1]]*$M$3</f>
        <v>22589440007.233334</v>
      </c>
    </row>
    <row r="2012" spans="1:16" x14ac:dyDescent="0.2">
      <c r="A2012" s="2">
        <v>41681</v>
      </c>
      <c r="B2012" s="3">
        <v>8320462974.6092596</v>
      </c>
      <c r="C2012" s="3">
        <f t="shared" si="186"/>
        <v>9677321174.6967354</v>
      </c>
      <c r="D2012" s="4">
        <f>LN(Table1[[#This Row],[NV]])</f>
        <v>22.841983736218037</v>
      </c>
      <c r="E2012" s="5">
        <v>155297</v>
      </c>
      <c r="F2012" s="5">
        <f t="shared" si="187"/>
        <v>24117158209</v>
      </c>
      <c r="G2012" s="8">
        <f t="shared" si="188"/>
        <v>21868535331.233334</v>
      </c>
      <c r="H2012" s="5">
        <f t="shared" si="189"/>
        <v>1856279.7463058908</v>
      </c>
      <c r="I2012" s="5">
        <f t="shared" si="190"/>
        <v>1746343.8000947139</v>
      </c>
      <c r="J2012" s="5">
        <f>Table1[[#This Row],[DAA 
(n)]]^1.5</f>
        <v>61199038.541329063</v>
      </c>
      <c r="K2012" s="5">
        <f t="shared" si="191"/>
        <v>56530544.251878269</v>
      </c>
      <c r="L2012" s="7">
        <f>LN(Table1[[#This Row],[NV]]/Table1[[#This Row],[NV_MA-1]])</f>
        <v>-0.96633096158008336</v>
      </c>
      <c r="M2012" s="7">
        <f>LN(Table1[[#This Row],[NV]]/Table1[[#This Row],[NV_MA-2]])</f>
        <v>8.4689488329493035</v>
      </c>
      <c r="N2012" s="4">
        <f>LN(Table1[[#This Row],[NV]]/Table1[[#This Row],[NV_MA-3]])</f>
        <v>4.9916920799483373</v>
      </c>
      <c r="O2012" s="7">
        <f>LN(Table1[[#This Row],[NV]]/Table1[[#This Row],[Metcalfe
NV ~ n^2]])</f>
        <v>-1.0642056467821572</v>
      </c>
      <c r="P2012" s="7">
        <f>Table1[[#This Row],[NV_MA-1]]*$M$3</f>
        <v>21868535331.233334</v>
      </c>
    </row>
    <row r="2013" spans="1:16" x14ac:dyDescent="0.2">
      <c r="A2013" s="2">
        <v>41680</v>
      </c>
      <c r="B2013" s="3">
        <v>8485545565.2936096</v>
      </c>
      <c r="C2013" s="3">
        <f t="shared" si="186"/>
        <v>9745229963.2489414</v>
      </c>
      <c r="D2013" s="4">
        <f>LN(Table1[[#This Row],[NV]])</f>
        <v>22.861630031184173</v>
      </c>
      <c r="E2013" s="5">
        <v>170337</v>
      </c>
      <c r="F2013" s="5">
        <f t="shared" si="187"/>
        <v>29014693569</v>
      </c>
      <c r="G2013" s="8">
        <f t="shared" si="188"/>
        <v>21506376196.299999</v>
      </c>
      <c r="H2013" s="5">
        <f t="shared" si="189"/>
        <v>2051800.1431337802</v>
      </c>
      <c r="I2013" s="5">
        <f t="shared" si="190"/>
        <v>1729186.6346576686</v>
      </c>
      <c r="J2013" s="5">
        <f>Table1[[#This Row],[DAA 
(n)]]^1.5</f>
        <v>70301321.882755145</v>
      </c>
      <c r="K2013" s="5">
        <f t="shared" si="191"/>
        <v>55792541.145661026</v>
      </c>
      <c r="L2013" s="7">
        <f>LN(Table1[[#This Row],[NV]]/Table1[[#This Row],[NV_MA-1]])</f>
        <v>-0.92998526419824301</v>
      </c>
      <c r="M2013" s="7">
        <f>LN(Table1[[#This Row],[NV]]/Table1[[#This Row],[NV_MA-2]])</f>
        <v>8.4984683286440337</v>
      </c>
      <c r="N2013" s="4">
        <f>LN(Table1[[#This Row],[NV]]/Table1[[#This Row],[NV_MA-3]])</f>
        <v>5.0244792839921404</v>
      </c>
      <c r="O2013" s="7">
        <f>LN(Table1[[#This Row],[NV]]/Table1[[#This Row],[Metcalfe
NV ~ n^2]])</f>
        <v>-1.2294381822254843</v>
      </c>
      <c r="P2013" s="7">
        <f>Table1[[#This Row],[NV_MA-1]]*$M$3</f>
        <v>21506376196.299999</v>
      </c>
    </row>
    <row r="2014" spans="1:16" x14ac:dyDescent="0.2">
      <c r="A2014" s="2">
        <v>41679</v>
      </c>
      <c r="B2014" s="3">
        <v>8506986612.7132196</v>
      </c>
      <c r="C2014" s="3">
        <f t="shared" si="186"/>
        <v>9825605287.6728897</v>
      </c>
      <c r="D2014" s="4">
        <f>LN(Table1[[#This Row],[NV]])</f>
        <v>22.864153617259976</v>
      </c>
      <c r="E2014" s="5">
        <v>130842</v>
      </c>
      <c r="F2014" s="5">
        <f t="shared" si="187"/>
        <v>17119628964</v>
      </c>
      <c r="G2014" s="8">
        <f t="shared" si="188"/>
        <v>21106851244.833332</v>
      </c>
      <c r="H2014" s="5">
        <f t="shared" si="189"/>
        <v>1541547.1796956386</v>
      </c>
      <c r="I2014" s="5">
        <f t="shared" si="190"/>
        <v>1712030.375701641</v>
      </c>
      <c r="J2014" s="5">
        <f>Table1[[#This Row],[DAA 
(n)]]^1.5</f>
        <v>47328284.280202776</v>
      </c>
      <c r="K2014" s="5">
        <f t="shared" si="191"/>
        <v>55020501.531007305</v>
      </c>
      <c r="L2014" s="7">
        <f>LN(Table1[[#This Row],[NV]]/Table1[[#This Row],[NV_MA-1]])</f>
        <v>-0.90870991101027165</v>
      </c>
      <c r="M2014" s="7">
        <f>LN(Table1[[#This Row],[NV]]/Table1[[#This Row],[NV_MA-2]])</f>
        <v>8.5109630389171738</v>
      </c>
      <c r="N2014" s="4">
        <f>LN(Table1[[#This Row],[NV]]/Table1[[#This Row],[NV_MA-3]])</f>
        <v>5.0409371884099334</v>
      </c>
      <c r="O2014" s="7">
        <f>LN(Table1[[#This Row],[NV]]/Table1[[#This Row],[Metcalfe
NV ~ n^2]])</f>
        <v>-0.69933791750162444</v>
      </c>
      <c r="P2014" s="7">
        <f>Table1[[#This Row],[NV_MA-1]]*$M$3</f>
        <v>21106851244.833332</v>
      </c>
    </row>
    <row r="2015" spans="1:16" x14ac:dyDescent="0.2">
      <c r="A2015" s="2">
        <v>41678</v>
      </c>
      <c r="B2015" s="3">
        <v>8384312427.4463797</v>
      </c>
      <c r="C2015" s="3">
        <f t="shared" si="186"/>
        <v>9890311993.4780807</v>
      </c>
      <c r="D2015" s="4">
        <f>LN(Table1[[#This Row],[NV]])</f>
        <v>22.849628228554828</v>
      </c>
      <c r="E2015" s="5">
        <v>144461</v>
      </c>
      <c r="F2015" s="5">
        <f t="shared" si="187"/>
        <v>20868980521</v>
      </c>
      <c r="G2015" s="8">
        <f t="shared" si="188"/>
        <v>21085500734.066666</v>
      </c>
      <c r="H2015" s="5">
        <f t="shared" si="189"/>
        <v>1716307.1715610276</v>
      </c>
      <c r="I2015" s="5">
        <f t="shared" si="190"/>
        <v>1710978.3686140962</v>
      </c>
      <c r="J2015" s="5">
        <f>Table1[[#This Row],[DAA 
(n)]]^1.5</f>
        <v>54906773.671781011</v>
      </c>
      <c r="K2015" s="5">
        <f t="shared" si="191"/>
        <v>54976022.584055685</v>
      </c>
      <c r="L2015" s="7">
        <f>LN(Table1[[#This Row],[NV]]/Table1[[#This Row],[NV_MA-1]])</f>
        <v>-0.92222324366318909</v>
      </c>
      <c r="M2015" s="7">
        <f>LN(Table1[[#This Row],[NV]]/Table1[[#This Row],[NV_MA-2]])</f>
        <v>8.4970523183003941</v>
      </c>
      <c r="N2015" s="4">
        <f>LN(Table1[[#This Row],[NV]]/Table1[[#This Row],[NV_MA-3]])</f>
        <v>5.0272205334303965</v>
      </c>
      <c r="O2015" s="7">
        <f>LN(Table1[[#This Row],[NV]]/Table1[[#This Row],[Metcalfe
NV ~ n^2]])</f>
        <v>-0.91190147926981124</v>
      </c>
      <c r="P2015" s="7">
        <f>Table1[[#This Row],[NV_MA-1]]*$M$3</f>
        <v>21085500734.066666</v>
      </c>
    </row>
    <row r="2016" spans="1:16" x14ac:dyDescent="0.2">
      <c r="A2016" s="2">
        <v>41677</v>
      </c>
      <c r="B2016" s="3">
        <v>8800350461.6834602</v>
      </c>
      <c r="C2016" s="3">
        <f t="shared" si="186"/>
        <v>9950013665.7091408</v>
      </c>
      <c r="D2016" s="4">
        <f>LN(Table1[[#This Row],[NV]])</f>
        <v>22.898057382828874</v>
      </c>
      <c r="E2016" s="5">
        <v>169400</v>
      </c>
      <c r="F2016" s="5">
        <f t="shared" si="187"/>
        <v>28696360000</v>
      </c>
      <c r="G2016" s="8">
        <f t="shared" si="188"/>
        <v>20996540332.166668</v>
      </c>
      <c r="H2016" s="5">
        <f t="shared" si="189"/>
        <v>2039579.0595672952</v>
      </c>
      <c r="I2016" s="5">
        <f t="shared" si="190"/>
        <v>1706887.4725734543</v>
      </c>
      <c r="J2016" s="5">
        <f>Table1[[#This Row],[DAA 
(n)]]^1.5</f>
        <v>69722043.745145664</v>
      </c>
      <c r="K2016" s="5">
        <f t="shared" si="191"/>
        <v>54797512.511436291</v>
      </c>
      <c r="L2016" s="7">
        <f>LN(Table1[[#This Row],[NV]]/Table1[[#This Row],[NV_MA-1]])</f>
        <v>-0.869566132181533</v>
      </c>
      <c r="M2016" s="7">
        <f>LN(Table1[[#This Row],[NV]]/Table1[[#This Row],[NV_MA-2]])</f>
        <v>8.5478753043889544</v>
      </c>
      <c r="N2016" s="4">
        <f>LN(Table1[[#This Row],[NV]]/Table1[[#This Row],[NV_MA-3]])</f>
        <v>5.0789020240679577</v>
      </c>
      <c r="O2016" s="7">
        <f>LN(Table1[[#This Row],[NV]]/Table1[[#This Row],[Metcalfe
NV ~ n^2]])</f>
        <v>-1.1819787395713097</v>
      </c>
      <c r="P2016" s="7">
        <f>Table1[[#This Row],[NV_MA-1]]*$M$3</f>
        <v>20996540332.166668</v>
      </c>
    </row>
    <row r="2017" spans="1:16" x14ac:dyDescent="0.2">
      <c r="A2017" s="2">
        <v>41676</v>
      </c>
      <c r="B2017" s="3">
        <v>9440477710.3840904</v>
      </c>
      <c r="C2017" s="3">
        <f t="shared" si="186"/>
        <v>9991362854.7037296</v>
      </c>
      <c r="D2017" s="4">
        <f>LN(Table1[[#This Row],[NV]])</f>
        <v>22.968272420737005</v>
      </c>
      <c r="E2017" s="5">
        <v>162066</v>
      </c>
      <c r="F2017" s="5">
        <f t="shared" si="187"/>
        <v>26265388356</v>
      </c>
      <c r="G2017" s="8">
        <f t="shared" si="188"/>
        <v>20753919568.966667</v>
      </c>
      <c r="H2017" s="5">
        <f t="shared" si="189"/>
        <v>1944104.6681519097</v>
      </c>
      <c r="I2017" s="5">
        <f t="shared" si="190"/>
        <v>1696922.3521163058</v>
      </c>
      <c r="J2017" s="5">
        <f>Table1[[#This Row],[DAA 
(n)]]^1.5</f>
        <v>65243593.013440877</v>
      </c>
      <c r="K2017" s="5">
        <f t="shared" si="191"/>
        <v>54339647.599808209</v>
      </c>
      <c r="L2017" s="7">
        <f>LN(Table1[[#This Row],[NV]]/Table1[[#This Row],[NV_MA-1]])</f>
        <v>-0.78772853993768099</v>
      </c>
      <c r="M2017" s="7">
        <f>LN(Table1[[#This Row],[NV]]/Table1[[#This Row],[NV_MA-2]])</f>
        <v>8.6239456335390123</v>
      </c>
      <c r="N2017" s="4">
        <f>LN(Table1[[#This Row],[NV]]/Table1[[#This Row],[NV_MA-3]])</f>
        <v>5.1575077438929391</v>
      </c>
      <c r="O2017" s="7">
        <f>LN(Table1[[#This Row],[NV]]/Table1[[#This Row],[Metcalfe
NV ~ n^2]])</f>
        <v>-1.0232454565711249</v>
      </c>
      <c r="P2017" s="7">
        <f>Table1[[#This Row],[NV_MA-1]]*$M$3</f>
        <v>20753919568.966667</v>
      </c>
    </row>
    <row r="2018" spans="1:16" x14ac:dyDescent="0.2">
      <c r="A2018" s="2">
        <v>41675</v>
      </c>
      <c r="B2018" s="3">
        <v>9695361198.1958103</v>
      </c>
      <c r="C2018" s="3">
        <f t="shared" si="186"/>
        <v>10004174384.294542</v>
      </c>
      <c r="D2018" s="4">
        <f>LN(Table1[[#This Row],[NV]])</f>
        <v>22.994913381078629</v>
      </c>
      <c r="E2018" s="5">
        <v>156535</v>
      </c>
      <c r="F2018" s="5">
        <f t="shared" si="187"/>
        <v>24503206225</v>
      </c>
      <c r="G2018" s="8">
        <f t="shared" si="188"/>
        <v>20547372364.599998</v>
      </c>
      <c r="H2018" s="5">
        <f t="shared" si="189"/>
        <v>1872320.5990311671</v>
      </c>
      <c r="I2018" s="5">
        <f t="shared" si="190"/>
        <v>1688129.5227506307</v>
      </c>
      <c r="J2018" s="5">
        <f>Table1[[#This Row],[DAA 
(n)]]^1.5</f>
        <v>61932296.796020627</v>
      </c>
      <c r="K2018" s="5">
        <f t="shared" si="191"/>
        <v>53942209.675043903</v>
      </c>
      <c r="L2018" s="7">
        <f>LN(Table1[[#This Row],[NV]]/Table1[[#This Row],[NV_MA-1]])</f>
        <v>-0.75108552316495381</v>
      </c>
      <c r="M2018" s="7">
        <f>LN(Table1[[#This Row],[NV]]/Table1[[#This Row],[NV_MA-2]])</f>
        <v>8.6557816983969591</v>
      </c>
      <c r="N2018" s="4">
        <f>LN(Table1[[#This Row],[NV]]/Table1[[#This Row],[NV_MA-3]])</f>
        <v>5.1914895408164705</v>
      </c>
      <c r="O2018" s="7">
        <f>LN(Table1[[#This Row],[NV]]/Table1[[#This Row],[Metcalfe
NV ~ n^2]])</f>
        <v>-0.92715643118274382</v>
      </c>
      <c r="P2018" s="7">
        <f>Table1[[#This Row],[NV_MA-1]]*$M$3</f>
        <v>20547372364.599998</v>
      </c>
    </row>
    <row r="2019" spans="1:16" x14ac:dyDescent="0.2">
      <c r="A2019" s="2">
        <v>41674</v>
      </c>
      <c r="B2019" s="3">
        <v>9884858379.6343403</v>
      </c>
      <c r="C2019" s="3">
        <f t="shared" si="186"/>
        <v>10053649231.379908</v>
      </c>
      <c r="D2019" s="4">
        <f>LN(Table1[[#This Row],[NV]])</f>
        <v>23.014269966671655</v>
      </c>
      <c r="E2019" s="5">
        <v>166548</v>
      </c>
      <c r="F2019" s="5">
        <f t="shared" si="187"/>
        <v>27738236304</v>
      </c>
      <c r="G2019" s="8">
        <f t="shared" si="188"/>
        <v>20810586823.799999</v>
      </c>
      <c r="H2019" s="5">
        <f t="shared" si="189"/>
        <v>2002413.0719155362</v>
      </c>
      <c r="I2019" s="5">
        <f t="shared" si="190"/>
        <v>1698322.6722051809</v>
      </c>
      <c r="J2019" s="5">
        <f>Table1[[#This Row],[DAA 
(n)]]^1.5</f>
        <v>67968726.4847489</v>
      </c>
      <c r="K2019" s="5">
        <f t="shared" si="191"/>
        <v>54423362.980940819</v>
      </c>
      <c r="L2019" s="7">
        <f>LN(Table1[[#This Row],[NV]]/Table1[[#This Row],[NV_MA-1]])</f>
        <v>-0.74445770940812994</v>
      </c>
      <c r="M2019" s="7">
        <f>LN(Table1[[#This Row],[NV]]/Table1[[#This Row],[NV_MA-2]])</f>
        <v>8.6691183081266807</v>
      </c>
      <c r="N2019" s="4">
        <f>LN(Table1[[#This Row],[NV]]/Table1[[#This Row],[NV_MA-3]])</f>
        <v>5.2019658804784417</v>
      </c>
      <c r="O2019" s="7">
        <f>LN(Table1[[#This Row],[NV]]/Table1[[#This Row],[Metcalfe
NV ~ n^2]])</f>
        <v>-1.0318077036160234</v>
      </c>
      <c r="P2019" s="7">
        <f>Table1[[#This Row],[NV_MA-1]]*$M$3</f>
        <v>20810586823.799999</v>
      </c>
    </row>
    <row r="2020" spans="1:16" x14ac:dyDescent="0.2">
      <c r="A2020" s="2">
        <v>41673</v>
      </c>
      <c r="B2020" s="3">
        <v>9966874027.6720009</v>
      </c>
      <c r="C2020" s="3">
        <f t="shared" si="186"/>
        <v>10091788648.036764</v>
      </c>
      <c r="D2020" s="4">
        <f>LN(Table1[[#This Row],[NV]])</f>
        <v>23.022532833910553</v>
      </c>
      <c r="E2020" s="5">
        <v>175731</v>
      </c>
      <c r="F2020" s="5">
        <f t="shared" si="187"/>
        <v>30881384361</v>
      </c>
      <c r="G2020" s="8">
        <f t="shared" si="188"/>
        <v>20491698253.799999</v>
      </c>
      <c r="H2020" s="5">
        <f t="shared" si="189"/>
        <v>2122252.2715386944</v>
      </c>
      <c r="I2020" s="5">
        <f t="shared" si="190"/>
        <v>1684649.6439103782</v>
      </c>
      <c r="J2020" s="5">
        <f>Table1[[#This Row],[DAA 
(n)]]^1.5</f>
        <v>73666929.860982195</v>
      </c>
      <c r="K2020" s="5">
        <f t="shared" si="191"/>
        <v>53807508.182966493</v>
      </c>
      <c r="L2020" s="7">
        <f>LN(Table1[[#This Row],[NV]]/Table1[[#This Row],[NV_MA-1]])</f>
        <v>-0.72075284393120065</v>
      </c>
      <c r="M2020" s="7">
        <f>LN(Table1[[#This Row],[NV]]/Table1[[#This Row],[NV_MA-2]])</f>
        <v>8.6854646602243406</v>
      </c>
      <c r="N2020" s="4">
        <f>LN(Table1[[#This Row],[NV]]/Table1[[#This Row],[NV_MA-3]])</f>
        <v>5.2216092612115439</v>
      </c>
      <c r="O2020" s="7">
        <f>LN(Table1[[#This Row],[NV]]/Table1[[#This Row],[Metcalfe
NV ~ n^2]])</f>
        <v>-1.1308865575308489</v>
      </c>
      <c r="P2020" s="7">
        <f>Table1[[#This Row],[NV_MA-1]]*$M$3</f>
        <v>20491698253.799999</v>
      </c>
    </row>
    <row r="2021" spans="1:16" x14ac:dyDescent="0.2">
      <c r="A2021" s="2">
        <v>41672</v>
      </c>
      <c r="B2021" s="3">
        <v>10055736698.1024</v>
      </c>
      <c r="C2021" s="3">
        <f t="shared" si="186"/>
        <v>10096963229.78075</v>
      </c>
      <c r="D2021" s="4">
        <f>LN(Table1[[#This Row],[NV]])</f>
        <v>23.031409124329748</v>
      </c>
      <c r="E2021" s="5">
        <v>132242</v>
      </c>
      <c r="F2021" s="5">
        <f t="shared" si="187"/>
        <v>17487946564</v>
      </c>
      <c r="G2021" s="8">
        <f t="shared" si="188"/>
        <v>19912624789.799999</v>
      </c>
      <c r="H2021" s="5">
        <f t="shared" si="189"/>
        <v>1559449.0871477153</v>
      </c>
      <c r="I2021" s="5">
        <f t="shared" si="190"/>
        <v>1659095.0931435255</v>
      </c>
      <c r="J2021" s="5">
        <f>Table1[[#This Row],[DAA 
(n)]]^1.5</f>
        <v>48089926.486910805</v>
      </c>
      <c r="K2021" s="5">
        <f t="shared" si="191"/>
        <v>52672784.720061384</v>
      </c>
      <c r="L2021" s="7">
        <f>LN(Table1[[#This Row],[NV]]/Table1[[#This Row],[NV_MA-1]])</f>
        <v>-0.68321065474091425</v>
      </c>
      <c r="M2021" s="7">
        <f>LN(Table1[[#This Row],[NV]]/Table1[[#This Row],[NV_MA-2]])</f>
        <v>8.7096262372437963</v>
      </c>
      <c r="N2021" s="4">
        <f>LN(Table1[[#This Row],[NV]]/Table1[[#This Row],[NV_MA-3]])</f>
        <v>5.2517996631825286</v>
      </c>
      <c r="O2021" s="7">
        <f>LN(Table1[[#This Row],[NV]]/Table1[[#This Row],[Metcalfe
NV ~ n^2]])</f>
        <v>-0.55336858846520753</v>
      </c>
      <c r="P2021" s="7">
        <f>Table1[[#This Row],[NV_MA-1]]*$M$3</f>
        <v>19912624789.799999</v>
      </c>
    </row>
    <row r="2022" spans="1:16" x14ac:dyDescent="0.2">
      <c r="A2022" s="2">
        <v>41671</v>
      </c>
      <c r="B2022" s="3">
        <v>10036259444.9513</v>
      </c>
      <c r="C2022" s="3">
        <f t="shared" si="186"/>
        <v>10090375373.226751</v>
      </c>
      <c r="D2022" s="4">
        <f>LN(Table1[[#This Row],[NV]])</f>
        <v>23.029470316546426</v>
      </c>
      <c r="E2022" s="5">
        <v>138630</v>
      </c>
      <c r="F2022" s="5">
        <f t="shared" si="187"/>
        <v>19218276900</v>
      </c>
      <c r="G2022" s="8">
        <f t="shared" si="188"/>
        <v>20019281378.466667</v>
      </c>
      <c r="H2022" s="5">
        <f t="shared" si="189"/>
        <v>1641318.7285587697</v>
      </c>
      <c r="I2022" s="5">
        <f t="shared" si="190"/>
        <v>1664053.6749662454</v>
      </c>
      <c r="J2022" s="5">
        <f>Table1[[#This Row],[DAA 
(n)]]^1.5</f>
        <v>51616176.985970177</v>
      </c>
      <c r="K2022" s="5">
        <f t="shared" si="191"/>
        <v>52888072.456763715</v>
      </c>
      <c r="L2022" s="7">
        <f>LN(Table1[[#This Row],[NV]]/Table1[[#This Row],[NV_MA-1]])</f>
        <v>-0.69049139846132646</v>
      </c>
      <c r="M2022" s="7">
        <f>LN(Table1[[#This Row],[NV]]/Table1[[#This Row],[NV_MA-2]])</f>
        <v>8.7047031601130769</v>
      </c>
      <c r="N2022" s="4">
        <f>LN(Table1[[#This Row],[NV]]/Table1[[#This Row],[NV_MA-3]])</f>
        <v>5.2457819185479622</v>
      </c>
      <c r="O2022" s="7">
        <f>LN(Table1[[#This Row],[NV]]/Table1[[#This Row],[Metcalfe
NV ~ n^2]])</f>
        <v>-0.64965726851841687</v>
      </c>
      <c r="P2022" s="7">
        <f>Table1[[#This Row],[NV_MA-1]]*$M$3</f>
        <v>20019281378.466667</v>
      </c>
    </row>
    <row r="2023" spans="1:16" x14ac:dyDescent="0.2">
      <c r="A2023" s="2">
        <v>41670</v>
      </c>
      <c r="B2023" s="3">
        <v>9909273006.1128693</v>
      </c>
      <c r="C2023" s="3">
        <f t="shared" si="186"/>
        <v>10075266605.1399</v>
      </c>
      <c r="D2023" s="4">
        <f>LN(Table1[[#This Row],[NV]])</f>
        <v>23.016736822972018</v>
      </c>
      <c r="E2023" s="5">
        <v>146489</v>
      </c>
      <c r="F2023" s="5">
        <f t="shared" si="187"/>
        <v>21459027121</v>
      </c>
      <c r="G2023" s="8">
        <f t="shared" si="188"/>
        <v>20022038454.599998</v>
      </c>
      <c r="H2023" s="5">
        <f t="shared" si="189"/>
        <v>1742443.5314650494</v>
      </c>
      <c r="I2023" s="5">
        <f t="shared" si="190"/>
        <v>1664181.2253019901</v>
      </c>
      <c r="J2023" s="5">
        <f>Table1[[#This Row],[DAA 
(n)]]^1.5</f>
        <v>56067026.173395127</v>
      </c>
      <c r="K2023" s="5">
        <f t="shared" si="191"/>
        <v>52893623.161478475</v>
      </c>
      <c r="L2023" s="7">
        <f>LN(Table1[[#This Row],[NV]]/Table1[[#This Row],[NV_MA-1]])</f>
        <v>-0.70336260358716185</v>
      </c>
      <c r="M2023" s="7">
        <f>LN(Table1[[#This Row],[NV]]/Table1[[#This Row],[NV_MA-2]])</f>
        <v>8.6918930191026362</v>
      </c>
      <c r="N2023" s="4">
        <f>LN(Table1[[#This Row],[NV]]/Table1[[#This Row],[NV_MA-3]])</f>
        <v>5.2329434785612765</v>
      </c>
      <c r="O2023" s="7">
        <f>LN(Table1[[#This Row],[NV]]/Table1[[#This Row],[Metcalfe
NV ~ n^2]])</f>
        <v>-0.7726744156199481</v>
      </c>
      <c r="P2023" s="7">
        <f>Table1[[#This Row],[NV_MA-1]]*$M$3</f>
        <v>20022038454.599998</v>
      </c>
    </row>
    <row r="2024" spans="1:16" x14ac:dyDescent="0.2">
      <c r="A2024" s="2">
        <v>41669</v>
      </c>
      <c r="B2024" s="3">
        <v>9859171086.4573593</v>
      </c>
      <c r="C2024" s="3">
        <f t="shared" si="186"/>
        <v>10051060500.036169</v>
      </c>
      <c r="D2024" s="4">
        <f>LN(Table1[[#This Row],[NV]])</f>
        <v>23.011667933716403</v>
      </c>
      <c r="E2024" s="5">
        <v>151474</v>
      </c>
      <c r="F2024" s="5">
        <f t="shared" si="187"/>
        <v>22944372676</v>
      </c>
      <c r="G2024" s="8">
        <f t="shared" si="188"/>
        <v>19617248825.766666</v>
      </c>
      <c r="H2024" s="5">
        <f t="shared" si="189"/>
        <v>1806807.51231328</v>
      </c>
      <c r="I2024" s="5">
        <f t="shared" si="190"/>
        <v>1643025.0716806888</v>
      </c>
      <c r="J2024" s="5">
        <f>Table1[[#This Row],[DAA 
(n)]]^1.5</f>
        <v>58953167.062715314</v>
      </c>
      <c r="K2024" s="5">
        <f t="shared" si="191"/>
        <v>52024210.595403485</v>
      </c>
      <c r="L2024" s="7">
        <f>LN(Table1[[#This Row],[NV]]/Table1[[#This Row],[NV_MA-1]])</f>
        <v>-0.6880071245873951</v>
      </c>
      <c r="M2024" s="7">
        <f>LN(Table1[[#This Row],[NV]]/Table1[[#This Row],[NV_MA-2]])</f>
        <v>8.6996182771173292</v>
      </c>
      <c r="N2024" s="4">
        <f>LN(Table1[[#This Row],[NV]]/Table1[[#This Row],[NV_MA-3]])</f>
        <v>5.2444481771501943</v>
      </c>
      <c r="O2024" s="7">
        <f>LN(Table1[[#This Row],[NV]]/Table1[[#This Row],[Metcalfe
NV ~ n^2]])</f>
        <v>-0.84467061036746505</v>
      </c>
      <c r="P2024" s="7">
        <f>Table1[[#This Row],[NV_MA-1]]*$M$3</f>
        <v>19617248825.766666</v>
      </c>
    </row>
    <row r="2025" spans="1:16" x14ac:dyDescent="0.2">
      <c r="A2025" s="2">
        <v>41668</v>
      </c>
      <c r="B2025" s="3">
        <v>9780577243.0299397</v>
      </c>
      <c r="C2025" s="3">
        <f t="shared" si="186"/>
        <v>10019104926.184774</v>
      </c>
      <c r="D2025" s="4">
        <f>LN(Table1[[#This Row],[NV]])</f>
        <v>23.003664342056059</v>
      </c>
      <c r="E2025" s="5">
        <v>142119</v>
      </c>
      <c r="F2025" s="5">
        <f t="shared" si="187"/>
        <v>20197810161</v>
      </c>
      <c r="G2025" s="8">
        <f t="shared" si="188"/>
        <v>19319879616.566666</v>
      </c>
      <c r="H2025" s="5">
        <f t="shared" si="189"/>
        <v>1686159.5079416488</v>
      </c>
      <c r="I2025" s="5">
        <f t="shared" si="190"/>
        <v>1628910.8746015355</v>
      </c>
      <c r="J2025" s="5">
        <f>Table1[[#This Row],[DAA 
(n)]]^1.5</f>
        <v>53576978.099470563</v>
      </c>
      <c r="K2025" s="5">
        <f t="shared" si="191"/>
        <v>51417469.549677998</v>
      </c>
      <c r="L2025" s="7">
        <f>LN(Table1[[#This Row],[NV]]/Table1[[#This Row],[NV_MA-1]])</f>
        <v>-0.68073609262874291</v>
      </c>
      <c r="M2025" s="7">
        <f>LN(Table1[[#This Row],[NV]]/Table1[[#This Row],[NV_MA-2]])</f>
        <v>8.7002421676926573</v>
      </c>
      <c r="N2025" s="4">
        <f>LN(Table1[[#This Row],[NV]]/Table1[[#This Row],[NV_MA-3]])</f>
        <v>5.2481757948675662</v>
      </c>
      <c r="O2025" s="7">
        <f>LN(Table1[[#This Row],[NV]]/Table1[[#This Row],[Metcalfe
NV ~ n^2]])</f>
        <v>-0.72517568554966783</v>
      </c>
      <c r="P2025" s="7">
        <f>Table1[[#This Row],[NV_MA-1]]*$M$3</f>
        <v>19319879616.566666</v>
      </c>
    </row>
    <row r="2026" spans="1:16" x14ac:dyDescent="0.2">
      <c r="A2026" s="2">
        <v>41667</v>
      </c>
      <c r="B2026" s="3">
        <v>9738027140.0968208</v>
      </c>
      <c r="C2026" s="3">
        <f t="shared" si="186"/>
        <v>9992171300.5637112</v>
      </c>
      <c r="D2026" s="4">
        <f>LN(Table1[[#This Row],[NV]])</f>
        <v>22.999304381732902</v>
      </c>
      <c r="E2026" s="5">
        <v>158602</v>
      </c>
      <c r="F2026" s="5">
        <f t="shared" si="187"/>
        <v>25154594404</v>
      </c>
      <c r="G2026" s="8">
        <f t="shared" si="188"/>
        <v>19417664881.200001</v>
      </c>
      <c r="H2026" s="5">
        <f t="shared" si="189"/>
        <v>1899124.6455795923</v>
      </c>
      <c r="I2026" s="5">
        <f t="shared" si="190"/>
        <v>1633197.9748513266</v>
      </c>
      <c r="J2026" s="5">
        <f>Table1[[#This Row],[DAA 
(n)]]^1.5</f>
        <v>63163034.930750422</v>
      </c>
      <c r="K2026" s="5">
        <f t="shared" si="191"/>
        <v>51608675.28290081</v>
      </c>
      <c r="L2026" s="7">
        <f>LN(Table1[[#This Row],[NV]]/Table1[[#This Row],[NV_MA-1]])</f>
        <v>-0.69014466786030981</v>
      </c>
      <c r="M2026" s="7">
        <f>LN(Table1[[#This Row],[NV]]/Table1[[#This Row],[NV_MA-2]])</f>
        <v>8.6932537832942778</v>
      </c>
      <c r="N2026" s="4">
        <f>LN(Table1[[#This Row],[NV]]/Table1[[#This Row],[NV_MA-3]])</f>
        <v>5.2401040397750283</v>
      </c>
      <c r="O2026" s="7">
        <f>LN(Table1[[#This Row],[NV]]/Table1[[#This Row],[Metcalfe
NV ~ n^2]])</f>
        <v>-0.94900201515480731</v>
      </c>
      <c r="P2026" s="7">
        <f>Table1[[#This Row],[NV_MA-1]]*$M$3</f>
        <v>19417664881.200001</v>
      </c>
    </row>
    <row r="2027" spans="1:16" x14ac:dyDescent="0.2">
      <c r="A2027" s="2">
        <v>41666</v>
      </c>
      <c r="B2027" s="3">
        <v>9150091927.1325397</v>
      </c>
      <c r="C2027" s="3">
        <f t="shared" si="186"/>
        <v>9963107716.0281582</v>
      </c>
      <c r="D2027" s="4">
        <f>LN(Table1[[#This Row],[NV]])</f>
        <v>22.937029762864526</v>
      </c>
      <c r="E2027" s="5">
        <v>171032</v>
      </c>
      <c r="F2027" s="5">
        <f t="shared" si="187"/>
        <v>29251945024</v>
      </c>
      <c r="G2027" s="8">
        <f t="shared" si="188"/>
        <v>19135668643.200001</v>
      </c>
      <c r="H2027" s="5">
        <f t="shared" si="189"/>
        <v>2060868.2052646009</v>
      </c>
      <c r="I2027" s="5">
        <f t="shared" si="190"/>
        <v>1620582.8884263188</v>
      </c>
      <c r="J2027" s="5">
        <f>Table1[[#This Row],[DAA 
(n)]]^1.5</f>
        <v>70732020.057006523</v>
      </c>
      <c r="K2027" s="5">
        <f t="shared" si="191"/>
        <v>51051390.123457476</v>
      </c>
      <c r="L2027" s="7">
        <f>LN(Table1[[#This Row],[NV]]/Table1[[#This Row],[NV_MA-1]])</f>
        <v>-0.73779013581389763</v>
      </c>
      <c r="M2027" s="7">
        <f>LN(Table1[[#This Row],[NV]]/Table1[[#This Row],[NV_MA-2]])</f>
        <v>8.6387333127006478</v>
      </c>
      <c r="N2027" s="4">
        <f>LN(Table1[[#This Row],[NV]]/Table1[[#This Row],[NV_MA-3]])</f>
        <v>5.1886864300343198</v>
      </c>
      <c r="O2027" s="7">
        <f>LN(Table1[[#This Row],[NV]]/Table1[[#This Row],[Metcalfe
NV ~ n^2]])</f>
        <v>-1.1621821420959624</v>
      </c>
      <c r="P2027" s="7">
        <f>Table1[[#This Row],[NV_MA-1]]*$M$3</f>
        <v>19135668643.200001</v>
      </c>
    </row>
    <row r="2028" spans="1:16" x14ac:dyDescent="0.2">
      <c r="A2028" s="2">
        <v>41665</v>
      </c>
      <c r="B2028" s="3">
        <v>10031101355.8813</v>
      </c>
      <c r="C2028" s="3">
        <f t="shared" si="186"/>
        <v>9948901534.4481449</v>
      </c>
      <c r="D2028" s="4">
        <f>LN(Table1[[#This Row],[NV]])</f>
        <v>23.028956239061621</v>
      </c>
      <c r="E2028" s="5">
        <v>125376</v>
      </c>
      <c r="F2028" s="5">
        <f t="shared" si="187"/>
        <v>15719141376</v>
      </c>
      <c r="G2028" s="8">
        <f t="shared" si="188"/>
        <v>18582891409.900002</v>
      </c>
      <c r="H2028" s="5">
        <f t="shared" si="189"/>
        <v>1471797.9539235169</v>
      </c>
      <c r="I2028" s="5">
        <f t="shared" si="190"/>
        <v>1595525.5952085082</v>
      </c>
      <c r="J2028" s="5">
        <f>Table1[[#This Row],[DAA 
(n)]]^1.5</f>
        <v>44393727.813255019</v>
      </c>
      <c r="K2028" s="5">
        <f t="shared" si="191"/>
        <v>49952366.849667512</v>
      </c>
      <c r="L2028" s="7">
        <f>LN(Table1[[#This Row],[NV]]/Table1[[#This Row],[NV_MA-1]])</f>
        <v>-0.61655093864096167</v>
      </c>
      <c r="M2028" s="7">
        <f>LN(Table1[[#This Row],[NV]]/Table1[[#This Row],[NV_MA-2]])</f>
        <v>8.7462424723660686</v>
      </c>
      <c r="N2028" s="4">
        <f>LN(Table1[[#This Row],[NV]]/Table1[[#This Row],[NV_MA-3]])</f>
        <v>5.30237579274766</v>
      </c>
      <c r="O2028" s="7">
        <f>LN(Table1[[#This Row],[NV]]/Table1[[#This Row],[Metcalfe
NV ~ n^2]])</f>
        <v>-0.44918876354680487</v>
      </c>
      <c r="P2028" s="7">
        <f>Table1[[#This Row],[NV_MA-1]]*$M$3</f>
        <v>18582891409.900002</v>
      </c>
    </row>
    <row r="2029" spans="1:16" x14ac:dyDescent="0.2">
      <c r="A2029" s="2">
        <v>41664</v>
      </c>
      <c r="B2029" s="3">
        <v>9903703940.5594501</v>
      </c>
      <c r="C2029" s="3">
        <f t="shared" si="186"/>
        <v>9907967150.8913536</v>
      </c>
      <c r="D2029" s="4">
        <f>LN(Table1[[#This Row],[NV]])</f>
        <v>23.016174659525799</v>
      </c>
      <c r="E2029" s="5">
        <v>125411</v>
      </c>
      <c r="F2029" s="5">
        <f t="shared" si="187"/>
        <v>15727918921</v>
      </c>
      <c r="G2029" s="8">
        <f t="shared" si="188"/>
        <v>18612554143.233334</v>
      </c>
      <c r="H2029" s="5">
        <f t="shared" si="189"/>
        <v>1472243.8263459131</v>
      </c>
      <c r="I2029" s="5">
        <f t="shared" si="190"/>
        <v>1597013.433823545</v>
      </c>
      <c r="J2029" s="5">
        <f>Table1[[#This Row],[DAA 
(n)]]^1.5</f>
        <v>44412318.55917377</v>
      </c>
      <c r="K2029" s="5">
        <f t="shared" si="191"/>
        <v>50014762.140096173</v>
      </c>
      <c r="L2029" s="7">
        <f>LN(Table1[[#This Row],[NV]]/Table1[[#This Row],[NV_MA-1]])</f>
        <v>-0.63092748439807644</v>
      </c>
      <c r="M2029" s="7">
        <f>LN(Table1[[#This Row],[NV]]/Table1[[#This Row],[NV_MA-2]])</f>
        <v>8.7325288204519804</v>
      </c>
      <c r="N2029" s="4">
        <f>LN(Table1[[#This Row],[NV]]/Table1[[#This Row],[NV_MA-3]])</f>
        <v>5.2883458969070363</v>
      </c>
      <c r="O2029" s="7">
        <f>LN(Table1[[#This Row],[NV]]/Table1[[#This Row],[Metcalfe
NV ~ n^2]])</f>
        <v>-0.4625285857383804</v>
      </c>
      <c r="P2029" s="7">
        <f>Table1[[#This Row],[NV_MA-1]]*$M$3</f>
        <v>18612554143.233334</v>
      </c>
    </row>
    <row r="2030" spans="1:16" x14ac:dyDescent="0.2">
      <c r="A2030" s="2">
        <v>41663</v>
      </c>
      <c r="B2030" s="3">
        <v>9612868029.72616</v>
      </c>
      <c r="C2030" s="3">
        <f t="shared" si="186"/>
        <v>9882302048.7899418</v>
      </c>
      <c r="D2030" s="4">
        <f>LN(Table1[[#This Row],[NV]])</f>
        <v>22.986368457622756</v>
      </c>
      <c r="E2030" s="5">
        <v>144338</v>
      </c>
      <c r="F2030" s="5">
        <f t="shared" si="187"/>
        <v>20833458244</v>
      </c>
      <c r="G2030" s="8">
        <f t="shared" si="188"/>
        <v>18601228659.233334</v>
      </c>
      <c r="H2030" s="5">
        <f t="shared" si="189"/>
        <v>1714722.889862478</v>
      </c>
      <c r="I2030" s="5">
        <f t="shared" si="190"/>
        <v>1596435.3146858267</v>
      </c>
      <c r="J2030" s="5">
        <f>Table1[[#This Row],[DAA 
(n)]]^1.5</f>
        <v>54836663.793692462</v>
      </c>
      <c r="K2030" s="5">
        <f t="shared" si="191"/>
        <v>49990711.201271228</v>
      </c>
      <c r="L2030" s="7">
        <f>LN(Table1[[#This Row],[NV]]/Table1[[#This Row],[NV_MA-1]])</f>
        <v>-0.66012501480917618</v>
      </c>
      <c r="M2030" s="7">
        <f>LN(Table1[[#This Row],[NV]]/Table1[[#This Row],[NV_MA-2]])</f>
        <v>8.7030846842588065</v>
      </c>
      <c r="N2030" s="4">
        <f>LN(Table1[[#This Row],[NV]]/Table1[[#This Row],[NV_MA-3]])</f>
        <v>5.259020687463404</v>
      </c>
      <c r="O2030" s="7">
        <f>LN(Table1[[#This Row],[NV]]/Table1[[#This Row],[Metcalfe
NV ~ n^2]])</f>
        <v>-0.77345764309192788</v>
      </c>
      <c r="P2030" s="7">
        <f>Table1[[#This Row],[NV_MA-1]]*$M$3</f>
        <v>18601228659.233334</v>
      </c>
    </row>
    <row r="2031" spans="1:16" x14ac:dyDescent="0.2">
      <c r="A2031" s="2">
        <v>41662</v>
      </c>
      <c r="B2031" s="3">
        <v>9976790593.9357109</v>
      </c>
      <c r="C2031" s="3">
        <f t="shared" si="186"/>
        <v>9837120768.8980923</v>
      </c>
      <c r="D2031" s="4">
        <f>LN(Table1[[#This Row],[NV]])</f>
        <v>23.023527291776656</v>
      </c>
      <c r="E2031" s="5">
        <v>149895</v>
      </c>
      <c r="F2031" s="5">
        <f t="shared" si="187"/>
        <v>22468511025</v>
      </c>
      <c r="G2031" s="8">
        <f t="shared" si="188"/>
        <v>18449505384.433334</v>
      </c>
      <c r="H2031" s="5">
        <f t="shared" si="189"/>
        <v>1786402.1917101636</v>
      </c>
      <c r="I2031" s="5">
        <f t="shared" si="190"/>
        <v>1589282.8603879549</v>
      </c>
      <c r="J2031" s="5">
        <f>Table1[[#This Row],[DAA 
(n)]]^1.5</f>
        <v>58033761.381564669</v>
      </c>
      <c r="K2031" s="5">
        <f t="shared" si="191"/>
        <v>49682161.656344913</v>
      </c>
      <c r="L2031" s="7">
        <f>LN(Table1[[#This Row],[NV]]/Table1[[#This Row],[NV_MA-1]])</f>
        <v>-0.6147761068651405</v>
      </c>
      <c r="M2031" s="7">
        <f>LN(Table1[[#This Row],[NV]]/Table1[[#This Row],[NV_MA-2]])</f>
        <v>8.7447338505279539</v>
      </c>
      <c r="N2031" s="4">
        <f>LN(Table1[[#This Row],[NV]]/Table1[[#This Row],[NV_MA-3]])</f>
        <v>5.3023707855326156</v>
      </c>
      <c r="O2031" s="7">
        <f>LN(Table1[[#This Row],[NV]]/Table1[[#This Row],[Metcalfe
NV ~ n^2]])</f>
        <v>-0.81185336415134213</v>
      </c>
      <c r="P2031" s="7">
        <f>Table1[[#This Row],[NV_MA-1]]*$M$3</f>
        <v>18449505384.433334</v>
      </c>
    </row>
    <row r="2032" spans="1:16" x14ac:dyDescent="0.2">
      <c r="A2032" s="2">
        <v>41661</v>
      </c>
      <c r="B2032" s="3">
        <v>10072254626.3339</v>
      </c>
      <c r="C2032" s="3">
        <f t="shared" si="186"/>
        <v>9768510606.0467529</v>
      </c>
      <c r="D2032" s="4">
        <f>LN(Table1[[#This Row],[NV]])</f>
        <v>23.033050413981883</v>
      </c>
      <c r="E2032" s="5">
        <v>150333</v>
      </c>
      <c r="F2032" s="5">
        <f t="shared" si="187"/>
        <v>22600010889</v>
      </c>
      <c r="G2032" s="8">
        <f t="shared" si="188"/>
        <v>18284589106.566666</v>
      </c>
      <c r="H2032" s="5">
        <f t="shared" si="189"/>
        <v>1792060.7793793711</v>
      </c>
      <c r="I2032" s="5">
        <f t="shared" si="190"/>
        <v>1581771.060491398</v>
      </c>
      <c r="J2032" s="5">
        <f>Table1[[#This Row],[DAA 
(n)]]^1.5</f>
        <v>58288313.039373957</v>
      </c>
      <c r="K2032" s="5">
        <f t="shared" si="191"/>
        <v>49352973.848515086</v>
      </c>
      <c r="L2032" s="7">
        <f>LN(Table1[[#This Row],[NV]]/Table1[[#This Row],[NV_MA-1]])</f>
        <v>-0.59627400270094788</v>
      </c>
      <c r="M2032" s="7">
        <f>LN(Table1[[#This Row],[NV]]/Table1[[#This Row],[NV_MA-2]])</f>
        <v>8.7589947123837266</v>
      </c>
      <c r="N2032" s="4">
        <f>LN(Table1[[#This Row],[NV]]/Table1[[#This Row],[NV_MA-3]])</f>
        <v>5.318541831598786</v>
      </c>
      <c r="O2032" s="7">
        <f>LN(Table1[[#This Row],[NV]]/Table1[[#This Row],[Metcalfe
NV ~ n^2]])</f>
        <v>-0.80816581105681007</v>
      </c>
      <c r="P2032" s="7">
        <f>Table1[[#This Row],[NV_MA-1]]*$M$3</f>
        <v>18284589106.566666</v>
      </c>
    </row>
    <row r="2033" spans="1:16" x14ac:dyDescent="0.2">
      <c r="A2033" s="2">
        <v>41660</v>
      </c>
      <c r="B2033" s="3">
        <v>10127844874.999201</v>
      </c>
      <c r="C2033" s="3">
        <f t="shared" si="186"/>
        <v>9699571518.2963009</v>
      </c>
      <c r="D2033" s="4">
        <f>LN(Table1[[#This Row],[NV]])</f>
        <v>23.038554385781406</v>
      </c>
      <c r="E2033" s="5">
        <v>160288</v>
      </c>
      <c r="F2033" s="5">
        <f t="shared" si="187"/>
        <v>25692242944</v>
      </c>
      <c r="G2033" s="8">
        <f t="shared" si="188"/>
        <v>18291913005.066666</v>
      </c>
      <c r="H2033" s="5">
        <f t="shared" si="189"/>
        <v>1921007.9976983084</v>
      </c>
      <c r="I2033" s="5">
        <f t="shared" si="190"/>
        <v>1582085.0900917279</v>
      </c>
      <c r="J2033" s="5">
        <f>Table1[[#This Row],[DAA 
(n)]]^1.5</f>
        <v>64172877.73668775</v>
      </c>
      <c r="K2033" s="5">
        <f t="shared" si="191"/>
        <v>49367123.653377056</v>
      </c>
      <c r="L2033" s="7">
        <f>LN(Table1[[#This Row],[NV]]/Table1[[#This Row],[NV_MA-1]])</f>
        <v>-0.5911705010489271</v>
      </c>
      <c r="M2033" s="7">
        <f>LN(Table1[[#This Row],[NV]]/Table1[[#This Row],[NV_MA-2]])</f>
        <v>8.7643001735137283</v>
      </c>
      <c r="N2033" s="4">
        <f>LN(Table1[[#This Row],[NV]]/Table1[[#This Row],[NV_MA-3]])</f>
        <v>5.3237591382649292</v>
      </c>
      <c r="O2033" s="7">
        <f>LN(Table1[[#This Row],[NV]]/Table1[[#This Row],[Metcalfe
NV ~ n^2]])</f>
        <v>-0.93090056653327913</v>
      </c>
      <c r="P2033" s="7">
        <f>Table1[[#This Row],[NV_MA-1]]*$M$3</f>
        <v>18291913005.066666</v>
      </c>
    </row>
    <row r="2034" spans="1:16" x14ac:dyDescent="0.2">
      <c r="A2034" s="2">
        <v>41659</v>
      </c>
      <c r="B2034" s="3">
        <v>10186700742.4599</v>
      </c>
      <c r="C2034" s="3">
        <f t="shared" si="186"/>
        <v>9611289439.118103</v>
      </c>
      <c r="D2034" s="4">
        <f>LN(Table1[[#This Row],[NV]])</f>
        <v>23.044348857707796</v>
      </c>
      <c r="E2034" s="5">
        <v>180527</v>
      </c>
      <c r="F2034" s="5">
        <f t="shared" si="187"/>
        <v>32589997729</v>
      </c>
      <c r="G2034" s="8">
        <f t="shared" si="188"/>
        <v>17949245884.133335</v>
      </c>
      <c r="H2034" s="5">
        <f t="shared" si="189"/>
        <v>2185033.0293871127</v>
      </c>
      <c r="I2034" s="5">
        <f t="shared" si="190"/>
        <v>1566589.3217693181</v>
      </c>
      <c r="J2034" s="5">
        <f>Table1[[#This Row],[DAA 
(n)]]^1.5</f>
        <v>76703158.474884182</v>
      </c>
      <c r="K2034" s="5">
        <f t="shared" si="191"/>
        <v>48686095.941165157</v>
      </c>
      <c r="L2034" s="7">
        <f>LN(Table1[[#This Row],[NV]]/Table1[[#This Row],[NV_MA-1]])</f>
        <v>-0.56646508126437456</v>
      </c>
      <c r="M2034" s="7">
        <f>LN(Table1[[#This Row],[NV]]/Table1[[#This Row],[NV_MA-2]])</f>
        <v>8.7799374499977265</v>
      </c>
      <c r="N2034" s="4">
        <f>LN(Table1[[#This Row],[NV]]/Table1[[#This Row],[NV_MA-3]])</f>
        <v>5.3434448147072766</v>
      </c>
      <c r="O2034" s="7">
        <f>LN(Table1[[#This Row],[NV]]/Table1[[#This Row],[Metcalfe
NV ~ n^2]])</f>
        <v>-1.1629224024041303</v>
      </c>
      <c r="P2034" s="7">
        <f>Table1[[#This Row],[NV_MA-1]]*$M$3</f>
        <v>17949245884.133335</v>
      </c>
    </row>
    <row r="2035" spans="1:16" x14ac:dyDescent="0.2">
      <c r="A2035" s="2">
        <v>41658</v>
      </c>
      <c r="B2035" s="3">
        <v>10299896608.6646</v>
      </c>
      <c r="C2035" s="3">
        <f t="shared" si="186"/>
        <v>9513672908.5800114</v>
      </c>
      <c r="D2035" s="4">
        <f>LN(Table1[[#This Row],[NV]])</f>
        <v>23.055399694137893</v>
      </c>
      <c r="E2035" s="5">
        <v>108623</v>
      </c>
      <c r="F2035" s="5">
        <f t="shared" si="187"/>
        <v>11798956129</v>
      </c>
      <c r="G2035" s="8">
        <f t="shared" si="188"/>
        <v>17377986968.133335</v>
      </c>
      <c r="H2035" s="5">
        <f t="shared" si="189"/>
        <v>1259553.0354011026</v>
      </c>
      <c r="I2035" s="5">
        <f t="shared" si="190"/>
        <v>1542361.0359818526</v>
      </c>
      <c r="J2035" s="5">
        <f>Table1[[#This Row],[DAA 
(n)]]^1.5</f>
        <v>35799972.229044624</v>
      </c>
      <c r="K2035" s="5">
        <f t="shared" si="191"/>
        <v>47590229.489578128</v>
      </c>
      <c r="L2035" s="7">
        <f>LN(Table1[[#This Row],[NV]]/Table1[[#This Row],[NV_MA-1]])</f>
        <v>-0.52307043131924069</v>
      </c>
      <c r="M2035" s="7">
        <f>LN(Table1[[#This Row],[NV]]/Table1[[#This Row],[NV_MA-2]])</f>
        <v>8.8065747535597882</v>
      </c>
      <c r="N2035" s="4">
        <f>LN(Table1[[#This Row],[NV]]/Table1[[#This Row],[NV_MA-3]])</f>
        <v>5.3772616588295294</v>
      </c>
      <c r="O2035" s="7">
        <f>LN(Table1[[#This Row],[NV]]/Table1[[#This Row],[Metcalfe
NV ~ n^2]])</f>
        <v>-0.13587720672293138</v>
      </c>
      <c r="P2035" s="7">
        <f>Table1[[#This Row],[NV_MA-1]]*$M$3</f>
        <v>17377986968.133335</v>
      </c>
    </row>
    <row r="2036" spans="1:16" x14ac:dyDescent="0.2">
      <c r="A2036" s="2">
        <v>41657</v>
      </c>
      <c r="B2036" s="3">
        <v>9944578844.4719009</v>
      </c>
      <c r="C2036" s="3">
        <f t="shared" si="186"/>
        <v>9413492706.3240414</v>
      </c>
      <c r="D2036" s="4">
        <f>LN(Table1[[#This Row],[NV]])</f>
        <v>23.020293399886235</v>
      </c>
      <c r="E2036" s="5">
        <v>106009</v>
      </c>
      <c r="F2036" s="5">
        <f t="shared" si="187"/>
        <v>11237908081</v>
      </c>
      <c r="G2036" s="8">
        <f t="shared" si="188"/>
        <v>17822826022.533333</v>
      </c>
      <c r="H2036" s="5">
        <f t="shared" si="189"/>
        <v>1226659.7446794081</v>
      </c>
      <c r="I2036" s="5">
        <f t="shared" si="190"/>
        <v>1563665.8182003957</v>
      </c>
      <c r="J2036" s="5">
        <f>Table1[[#This Row],[DAA 
(n)]]^1.5</f>
        <v>34515495.038586989</v>
      </c>
      <c r="K2036" s="5">
        <f t="shared" si="191"/>
        <v>48501674.503518127</v>
      </c>
      <c r="L2036" s="7">
        <f>LN(Table1[[#This Row],[NV]]/Table1[[#This Row],[NV_MA-1]])</f>
        <v>-0.58345243365231525</v>
      </c>
      <c r="M2036" s="7">
        <f>LN(Table1[[#This Row],[NV]]/Table1[[#This Row],[NV_MA-2]])</f>
        <v>8.7577498938571576</v>
      </c>
      <c r="N2036" s="4">
        <f>LN(Table1[[#This Row],[NV]]/Table1[[#This Row],[NV_MA-3]])</f>
        <v>5.3231845187287901</v>
      </c>
      <c r="O2036" s="7">
        <f>LN(Table1[[#This Row],[NV]]/Table1[[#This Row],[Metcalfe
NV ~ n^2]])</f>
        <v>-0.12226515041436654</v>
      </c>
      <c r="P2036" s="7">
        <f>Table1[[#This Row],[NV_MA-1]]*$M$3</f>
        <v>17822826022.533333</v>
      </c>
    </row>
    <row r="2037" spans="1:16" x14ac:dyDescent="0.2">
      <c r="A2037" s="2">
        <v>41656</v>
      </c>
      <c r="B2037" s="3">
        <v>9732925495.7458897</v>
      </c>
      <c r="C2037" s="3">
        <f t="shared" si="186"/>
        <v>9359613340.2228909</v>
      </c>
      <c r="D2037" s="4">
        <f>LN(Table1[[#This Row],[NV]])</f>
        <v>22.998780355552665</v>
      </c>
      <c r="E2037" s="5">
        <v>128915</v>
      </c>
      <c r="F2037" s="5">
        <f t="shared" si="187"/>
        <v>16619077225</v>
      </c>
      <c r="G2037" s="8">
        <f t="shared" si="188"/>
        <v>18278446457.299999</v>
      </c>
      <c r="H2037" s="5">
        <f t="shared" si="189"/>
        <v>1516931.015908296</v>
      </c>
      <c r="I2037" s="5">
        <f t="shared" si="190"/>
        <v>1585742.3217245392</v>
      </c>
      <c r="J2037" s="5">
        <f>Table1[[#This Row],[DAA 
(n)]]^1.5</f>
        <v>46286589.207467899</v>
      </c>
      <c r="K2037" s="5">
        <f t="shared" si="191"/>
        <v>49441000.46060776</v>
      </c>
      <c r="L2037" s="7">
        <f>LN(Table1[[#This Row],[NV]]/Table1[[#This Row],[NV_MA-1]])</f>
        <v>-0.63020805788373568</v>
      </c>
      <c r="M2037" s="7">
        <f>LN(Table1[[#This Row],[NV]]/Table1[[#This Row],[NV_MA-2]])</f>
        <v>8.7222171581148835</v>
      </c>
      <c r="N2037" s="4">
        <f>LN(Table1[[#This Row],[NV]]/Table1[[#This Row],[NV_MA-3]])</f>
        <v>5.2824897487899793</v>
      </c>
      <c r="O2037" s="7">
        <f>LN(Table1[[#This Row],[NV]]/Table1[[#This Row],[Metcalfe
NV ~ n^2]])</f>
        <v>-0.53503674731815665</v>
      </c>
      <c r="P2037" s="7">
        <f>Table1[[#This Row],[NV_MA-1]]*$M$3</f>
        <v>18278446457.299999</v>
      </c>
    </row>
    <row r="2038" spans="1:16" x14ac:dyDescent="0.2">
      <c r="A2038" s="2">
        <v>41655</v>
      </c>
      <c r="B2038" s="3">
        <v>10012488124.5292</v>
      </c>
      <c r="C2038" s="3">
        <f t="shared" si="186"/>
        <v>9248138545.2287655</v>
      </c>
      <c r="D2038" s="4">
        <f>LN(Table1[[#This Row],[NV]])</f>
        <v>23.027098963275687</v>
      </c>
      <c r="E2038" s="5">
        <v>130689</v>
      </c>
      <c r="F2038" s="5">
        <f t="shared" si="187"/>
        <v>17079614721</v>
      </c>
      <c r="G2038" s="8">
        <f t="shared" si="188"/>
        <v>18821463486.466667</v>
      </c>
      <c r="H2038" s="5">
        <f t="shared" si="189"/>
        <v>1539591.6620833387</v>
      </c>
      <c r="I2038" s="5">
        <f t="shared" si="190"/>
        <v>1608398.1443814791</v>
      </c>
      <c r="J2038" s="5">
        <f>Table1[[#This Row],[DAA 
(n)]]^1.5</f>
        <v>47245293.609763712</v>
      </c>
      <c r="K2038" s="5">
        <f t="shared" si="191"/>
        <v>50473667.681516819</v>
      </c>
      <c r="L2038" s="7">
        <f>LN(Table1[[#This Row],[NV]]/Table1[[#This Row],[NV_MA-1]])</f>
        <v>-0.63116476710360081</v>
      </c>
      <c r="M2038" s="7">
        <f>LN(Table1[[#This Row],[NV]]/Table1[[#This Row],[NV_MA-2]])</f>
        <v>8.7363496629757211</v>
      </c>
      <c r="N2038" s="4">
        <f>LN(Table1[[#This Row],[NV]]/Table1[[#This Row],[NV_MA-3]])</f>
        <v>5.2901366370722362</v>
      </c>
      <c r="O2038" s="7">
        <f>LN(Table1[[#This Row],[NV]]/Table1[[#This Row],[Metcalfe
NV ~ n^2]])</f>
        <v>-0.53405250445822772</v>
      </c>
      <c r="P2038" s="7">
        <f>Table1[[#This Row],[NV_MA-1]]*$M$3</f>
        <v>18821463486.466667</v>
      </c>
    </row>
    <row r="2039" spans="1:16" x14ac:dyDescent="0.2">
      <c r="A2039" s="2">
        <v>41654</v>
      </c>
      <c r="B2039" s="3">
        <v>10318292540.7262</v>
      </c>
      <c r="C2039" s="3">
        <f t="shared" si="186"/>
        <v>9190580069.9396954</v>
      </c>
      <c r="D2039" s="4">
        <f>LN(Table1[[#This Row],[NV]])</f>
        <v>23.057184131831203</v>
      </c>
      <c r="E2039" s="5">
        <v>135647</v>
      </c>
      <c r="F2039" s="5">
        <f t="shared" si="187"/>
        <v>18400108609</v>
      </c>
      <c r="G2039" s="8">
        <f t="shared" si="188"/>
        <v>19064539436.599998</v>
      </c>
      <c r="H2039" s="5">
        <f t="shared" si="189"/>
        <v>1603050.6361317316</v>
      </c>
      <c r="I2039" s="5">
        <f t="shared" si="190"/>
        <v>1619307.6732562834</v>
      </c>
      <c r="J2039" s="5">
        <f>Table1[[#This Row],[DAA 
(n)]]^1.5</f>
        <v>49959178.661033101</v>
      </c>
      <c r="K2039" s="5">
        <f t="shared" si="191"/>
        <v>50954931.484162495</v>
      </c>
      <c r="L2039" s="7">
        <f>LN(Table1[[#This Row],[NV]]/Table1[[#This Row],[NV_MA-1]])</f>
        <v>-0.61391174059818809</v>
      </c>
      <c r="M2039" s="7">
        <f>LN(Table1[[#This Row],[NV]]/Table1[[#This Row],[NV_MA-2]])</f>
        <v>8.7596748781553604</v>
      </c>
      <c r="N2039" s="4">
        <f>LN(Table1[[#This Row],[NV]]/Table1[[#This Row],[NV_MA-3]])</f>
        <v>5.3107320282214117</v>
      </c>
      <c r="O2039" s="7">
        <f>LN(Table1[[#This Row],[NV]]/Table1[[#This Row],[Metcalfe
NV ~ n^2]])</f>
        <v>-0.57843827237577139</v>
      </c>
      <c r="P2039" s="7">
        <f>Table1[[#This Row],[NV_MA-1]]*$M$3</f>
        <v>19064539436.599998</v>
      </c>
    </row>
    <row r="2040" spans="1:16" x14ac:dyDescent="0.2">
      <c r="A2040" s="2">
        <v>41653</v>
      </c>
      <c r="B2040" s="3">
        <v>9998079805.5148907</v>
      </c>
      <c r="C2040" s="3">
        <f t="shared" si="186"/>
        <v>9120798598.0654411</v>
      </c>
      <c r="D2040" s="4">
        <f>LN(Table1[[#This Row],[NV]])</f>
        <v>23.025658892053851</v>
      </c>
      <c r="E2040" s="5">
        <v>129226</v>
      </c>
      <c r="F2040" s="5">
        <f t="shared" si="187"/>
        <v>16699359076</v>
      </c>
      <c r="G2040" s="8">
        <f t="shared" si="188"/>
        <v>19534000292.599998</v>
      </c>
      <c r="H2040" s="5">
        <f t="shared" si="189"/>
        <v>1520901.8993012707</v>
      </c>
      <c r="I2040" s="5">
        <f t="shared" si="190"/>
        <v>1638578.6787199271</v>
      </c>
      <c r="J2040" s="5">
        <f>Table1[[#This Row],[DAA 
(n)]]^1.5</f>
        <v>46454185.774321578</v>
      </c>
      <c r="K2040" s="5">
        <f t="shared" si="191"/>
        <v>51840154.21662689</v>
      </c>
      <c r="L2040" s="7">
        <f>LN(Table1[[#This Row],[NV]]/Table1[[#This Row],[NV_MA-1]])</f>
        <v>-0.66976349689685588</v>
      </c>
      <c r="M2040" s="7">
        <f>LN(Table1[[#This Row],[NV]]/Table1[[#This Row],[NV_MA-2]])</f>
        <v>8.716319127336897</v>
      </c>
      <c r="N2040" s="4">
        <f>LN(Table1[[#This Row],[NV]]/Table1[[#This Row],[NV_MA-3]])</f>
        <v>5.2619833071922111</v>
      </c>
      <c r="O2040" s="7">
        <f>LN(Table1[[#This Row],[NV]]/Table1[[#This Row],[Metcalfe
NV ~ n^2]])</f>
        <v>-0.51297728489615413</v>
      </c>
      <c r="P2040" s="7">
        <f>Table1[[#This Row],[NV_MA-1]]*$M$3</f>
        <v>19534000292.599998</v>
      </c>
    </row>
    <row r="2041" spans="1:16" x14ac:dyDescent="0.2">
      <c r="A2041" s="2">
        <v>41652</v>
      </c>
      <c r="B2041" s="3">
        <v>10087743753.8384</v>
      </c>
      <c r="C2041" s="3">
        <f t="shared" si="186"/>
        <v>9136838143.323698</v>
      </c>
      <c r="D2041" s="4">
        <f>LN(Table1[[#This Row],[NV]])</f>
        <v>23.03458703419982</v>
      </c>
      <c r="E2041" s="5">
        <v>153853</v>
      </c>
      <c r="F2041" s="5">
        <f t="shared" si="187"/>
        <v>23670745609</v>
      </c>
      <c r="G2041" s="8">
        <f t="shared" si="188"/>
        <v>19642661347.700001</v>
      </c>
      <c r="H2041" s="5">
        <f t="shared" si="189"/>
        <v>1837582.2118578078</v>
      </c>
      <c r="I2041" s="5">
        <f t="shared" si="190"/>
        <v>1643726.2875929633</v>
      </c>
      <c r="J2041" s="5">
        <f>Table1[[#This Row],[DAA 
(n)]]^1.5</f>
        <v>60347454.164873257</v>
      </c>
      <c r="K2041" s="5">
        <f t="shared" si="191"/>
        <v>52061733.016685322</v>
      </c>
      <c r="L2041" s="7">
        <f>LN(Table1[[#This Row],[NV]]/Table1[[#This Row],[NV_MA-1]])</f>
        <v>-0.66638260299477237</v>
      </c>
      <c r="M2041" s="7">
        <f>LN(Table1[[#This Row],[NV]]/Table1[[#This Row],[NV_MA-2]])</f>
        <v>8.7221106851946182</v>
      </c>
      <c r="N2041" s="4">
        <f>LN(Table1[[#This Row],[NV]]/Table1[[#This Row],[NV_MA-3]])</f>
        <v>5.2666462883894303</v>
      </c>
      <c r="O2041" s="7">
        <f>LN(Table1[[#This Row],[NV]]/Table1[[#This Row],[Metcalfe
NV ~ n^2]])</f>
        <v>-0.85291872594535545</v>
      </c>
      <c r="P2041" s="7">
        <f>Table1[[#This Row],[NV_MA-1]]*$M$3</f>
        <v>19642661347.700001</v>
      </c>
    </row>
    <row r="2042" spans="1:16" x14ac:dyDescent="0.2">
      <c r="A2042" s="2">
        <v>41651</v>
      </c>
      <c r="B2042" s="3">
        <v>10357726631.175501</v>
      </c>
      <c r="C2042" s="3">
        <f t="shared" si="186"/>
        <v>9145233100.6261253</v>
      </c>
      <c r="D2042" s="4">
        <f>LN(Table1[[#This Row],[NV]])</f>
        <v>23.060998612552673</v>
      </c>
      <c r="E2042" s="5">
        <v>115119</v>
      </c>
      <c r="F2042" s="5">
        <f t="shared" si="187"/>
        <v>13252384161</v>
      </c>
      <c r="G2042" s="8">
        <f t="shared" si="188"/>
        <v>19582290577.400002</v>
      </c>
      <c r="H2042" s="5">
        <f t="shared" si="189"/>
        <v>1341564.7831945329</v>
      </c>
      <c r="I2042" s="5">
        <f t="shared" si="190"/>
        <v>1641140.1981547948</v>
      </c>
      <c r="J2042" s="5">
        <f>Table1[[#This Row],[DAA 
(n)]]^1.5</f>
        <v>39058945.354811668</v>
      </c>
      <c r="K2042" s="5">
        <f t="shared" si="191"/>
        <v>51945157.862196647</v>
      </c>
      <c r="L2042" s="7">
        <f>LN(Table1[[#This Row],[NV]]/Table1[[#This Row],[NV_MA-1]])</f>
        <v>-0.63689284022072967</v>
      </c>
      <c r="M2042" s="7">
        <f>LN(Table1[[#This Row],[NV]]/Table1[[#This Row],[NV_MA-2]])</f>
        <v>8.7500968115442781</v>
      </c>
      <c r="N2042" s="4">
        <f>LN(Table1[[#This Row],[NV]]/Table1[[#This Row],[NV_MA-3]])</f>
        <v>5.2952995490446932</v>
      </c>
      <c r="O2042" s="7">
        <f>LN(Table1[[#This Row],[NV]]/Table1[[#This Row],[Metcalfe
NV ~ n^2]])</f>
        <v>-0.24644469731855187</v>
      </c>
      <c r="P2042" s="7">
        <f>Table1[[#This Row],[NV_MA-1]]*$M$3</f>
        <v>19582290577.400002</v>
      </c>
    </row>
    <row r="2043" spans="1:16" x14ac:dyDescent="0.2">
      <c r="A2043" s="2">
        <v>41650</v>
      </c>
      <c r="B2043" s="3">
        <v>10896805298.011999</v>
      </c>
      <c r="C2043" s="3">
        <f t="shared" si="186"/>
        <v>9155111833.2785034</v>
      </c>
      <c r="D2043" s="4">
        <f>LN(Table1[[#This Row],[NV]])</f>
        <v>23.111735491296173</v>
      </c>
      <c r="E2043" s="5">
        <v>130495</v>
      </c>
      <c r="F2043" s="5">
        <f t="shared" si="187"/>
        <v>17028945025</v>
      </c>
      <c r="G2043" s="8">
        <f t="shared" si="188"/>
        <v>19860295743.233334</v>
      </c>
      <c r="H2043" s="5">
        <f t="shared" si="189"/>
        <v>1537112.3744529656</v>
      </c>
      <c r="I2043" s="5">
        <f t="shared" si="190"/>
        <v>1654698.4163287899</v>
      </c>
      <c r="J2043" s="5">
        <f>Table1[[#This Row],[DAA 
(n)]]^1.5</f>
        <v>47140133.443143427</v>
      </c>
      <c r="K2043" s="5">
        <f t="shared" si="191"/>
        <v>52520807.955314301</v>
      </c>
      <c r="L2043" s="7">
        <f>LN(Table1[[#This Row],[NV]]/Table1[[#This Row],[NV_MA-1]])</f>
        <v>-0.60025289555786709</v>
      </c>
      <c r="M2043" s="7">
        <f>LN(Table1[[#This Row],[NV]]/Table1[[#This Row],[NV_MA-2]])</f>
        <v>8.7926061668912148</v>
      </c>
      <c r="N2043" s="4">
        <f>LN(Table1[[#This Row],[NV]]/Table1[[#This Row],[NV_MA-3]])</f>
        <v>5.3350155002510782</v>
      </c>
      <c r="O2043" s="7">
        <f>LN(Table1[[#This Row],[NV]]/Table1[[#This Row],[Metcalfe
NV ~ n^2]])</f>
        <v>-0.44644489037309448</v>
      </c>
      <c r="P2043" s="7">
        <f>Table1[[#This Row],[NV_MA-1]]*$M$3</f>
        <v>19860295743.233334</v>
      </c>
    </row>
    <row r="2044" spans="1:16" x14ac:dyDescent="0.2">
      <c r="A2044" s="2">
        <v>41649</v>
      </c>
      <c r="B2044" s="3">
        <v>10448187786.8689</v>
      </c>
      <c r="C2044" s="3">
        <f t="shared" si="186"/>
        <v>9144539071.7283154</v>
      </c>
      <c r="D2044" s="4">
        <f>LN(Table1[[#This Row],[NV]])</f>
        <v>23.069694382794168</v>
      </c>
      <c r="E2044" s="5">
        <v>128371</v>
      </c>
      <c r="F2044" s="5">
        <f t="shared" si="187"/>
        <v>16479113641</v>
      </c>
      <c r="G2044" s="8">
        <f t="shared" si="188"/>
        <v>19848362290.933334</v>
      </c>
      <c r="H2044" s="5">
        <f t="shared" si="189"/>
        <v>1509986.9670692906</v>
      </c>
      <c r="I2044" s="5">
        <f t="shared" si="190"/>
        <v>1654111.2478850922</v>
      </c>
      <c r="J2044" s="5">
        <f>Table1[[#This Row],[DAA 
(n)]]^1.5</f>
        <v>45993915.871654324</v>
      </c>
      <c r="K2044" s="5">
        <f t="shared" si="191"/>
        <v>52495966.312834933</v>
      </c>
      <c r="L2044" s="7">
        <f>LN(Table1[[#This Row],[NV]]/Table1[[#This Row],[NV_MA-1]])</f>
        <v>-0.64169295364668599</v>
      </c>
      <c r="M2044" s="7">
        <f>LN(Table1[[#This Row],[NV]]/Table1[[#This Row],[NV_MA-2]])</f>
        <v>8.7509199705838956</v>
      </c>
      <c r="N2044" s="4">
        <f>LN(Table1[[#This Row],[NV]]/Table1[[#This Row],[NV_MA-3]])</f>
        <v>5.2934474903205313</v>
      </c>
      <c r="O2044" s="7">
        <f>LN(Table1[[#This Row],[NV]]/Table1[[#This Row],[Metcalfe
NV ~ n^2]])</f>
        <v>-0.45566519326726057</v>
      </c>
      <c r="P2044" s="7">
        <f>Table1[[#This Row],[NV_MA-1]]*$M$3</f>
        <v>19848362290.933334</v>
      </c>
    </row>
    <row r="2045" spans="1:16" x14ac:dyDescent="0.2">
      <c r="A2045" s="2">
        <v>41648</v>
      </c>
      <c r="B2045" s="3">
        <v>10175362594.378201</v>
      </c>
      <c r="C2045" s="3">
        <f t="shared" si="186"/>
        <v>9149665143.9333305</v>
      </c>
      <c r="D2045" s="4">
        <f>LN(Table1[[#This Row],[NV]])</f>
        <v>23.043235203451253</v>
      </c>
      <c r="E2045" s="5">
        <v>134908</v>
      </c>
      <c r="F2045" s="5">
        <f t="shared" si="187"/>
        <v>18200168464</v>
      </c>
      <c r="G2045" s="8">
        <f t="shared" si="188"/>
        <v>20060401066.233334</v>
      </c>
      <c r="H2045" s="5">
        <f t="shared" si="189"/>
        <v>1593580.2903417654</v>
      </c>
      <c r="I2045" s="5">
        <f t="shared" si="190"/>
        <v>1663857.036082603</v>
      </c>
      <c r="J2045" s="5">
        <f>Table1[[#This Row],[DAA 
(n)]]^1.5</f>
        <v>49551471.493198894</v>
      </c>
      <c r="K2045" s="5">
        <f t="shared" si="191"/>
        <v>52921250.972961821</v>
      </c>
      <c r="L2045" s="7">
        <f>LN(Table1[[#This Row],[NV]]/Table1[[#This Row],[NV_MA-1]])</f>
        <v>-0.67877840916075349</v>
      </c>
      <c r="M2045" s="7">
        <f>LN(Table1[[#This Row],[NV]]/Table1[[#This Row],[NV_MA-2]])</f>
        <v>8.7185862225946824</v>
      </c>
      <c r="N2045" s="4">
        <f>LN(Table1[[#This Row],[NV]]/Table1[[#This Row],[NV_MA-3]])</f>
        <v>5.258919667574764</v>
      </c>
      <c r="O2045" s="7">
        <f>LN(Table1[[#This Row],[NV]]/Table1[[#This Row],[Metcalfe
NV ~ n^2]])</f>
        <v>-0.58146148379880336</v>
      </c>
      <c r="P2045" s="7">
        <f>Table1[[#This Row],[NV_MA-1]]*$M$3</f>
        <v>20060401066.233334</v>
      </c>
    </row>
    <row r="2046" spans="1:16" x14ac:dyDescent="0.2">
      <c r="A2046" s="2">
        <v>41647</v>
      </c>
      <c r="B2046" s="3">
        <v>10040826131.521099</v>
      </c>
      <c r="C2046" s="3">
        <f t="shared" si="186"/>
        <v>9204804856.2505264</v>
      </c>
      <c r="D2046" s="4">
        <f>LN(Table1[[#This Row],[NV]])</f>
        <v>23.029925231840895</v>
      </c>
      <c r="E2046" s="5">
        <v>146348</v>
      </c>
      <c r="F2046" s="5">
        <f t="shared" si="187"/>
        <v>21417737104</v>
      </c>
      <c r="G2046" s="8">
        <f t="shared" si="188"/>
        <v>20281895788.400002</v>
      </c>
      <c r="H2046" s="5">
        <f t="shared" si="189"/>
        <v>1740625.4458528482</v>
      </c>
      <c r="I2046" s="5">
        <f t="shared" si="190"/>
        <v>1673618.5589833206</v>
      </c>
      <c r="J2046" s="5">
        <f>Table1[[#This Row],[DAA 
(n)]]^1.5</f>
        <v>55986096.396303415</v>
      </c>
      <c r="K2046" s="5">
        <f t="shared" si="191"/>
        <v>53355505.596026398</v>
      </c>
      <c r="L2046" s="7">
        <f>LN(Table1[[#This Row],[NV]]/Table1[[#This Row],[NV_MA-1]])</f>
        <v>-0.70306926014978544</v>
      </c>
      <c r="M2046" s="7">
        <f>LN(Table1[[#This Row],[NV]]/Table1[[#This Row],[NV_MA-2]])</f>
        <v>8.6994265897909635</v>
      </c>
      <c r="N2046" s="4">
        <f>LN(Table1[[#This Row],[NV]]/Table1[[#This Row],[NV_MA-3]])</f>
        <v>5.2374375037771523</v>
      </c>
      <c r="O2046" s="7">
        <f>LN(Table1[[#This Row],[NV]]/Table1[[#This Row],[Metcalfe
NV ~ n^2]])</f>
        <v>-0.75756002047342819</v>
      </c>
      <c r="P2046" s="7">
        <f>Table1[[#This Row],[NV_MA-1]]*$M$3</f>
        <v>20281895788.400002</v>
      </c>
    </row>
    <row r="2047" spans="1:16" x14ac:dyDescent="0.2">
      <c r="A2047" s="2">
        <v>41646</v>
      </c>
      <c r="B2047" s="3">
        <v>9824823598.1084404</v>
      </c>
      <c r="C2047" s="3">
        <f t="shared" si="186"/>
        <v>9231564837.1125183</v>
      </c>
      <c r="D2047" s="4">
        <f>LN(Table1[[#This Row],[NV]])</f>
        <v>23.008178040149556</v>
      </c>
      <c r="E2047" s="5">
        <v>141665</v>
      </c>
      <c r="F2047" s="5">
        <f t="shared" si="187"/>
        <v>20068972225</v>
      </c>
      <c r="G2047" s="8">
        <f t="shared" si="188"/>
        <v>20384525624.799999</v>
      </c>
      <c r="H2047" s="5">
        <f t="shared" si="189"/>
        <v>1680319.7871816515</v>
      </c>
      <c r="I2047" s="5">
        <f t="shared" si="190"/>
        <v>1677999.32474512</v>
      </c>
      <c r="J2047" s="5">
        <f>Table1[[#This Row],[DAA 
(n)]]^1.5</f>
        <v>53320455.270511545</v>
      </c>
      <c r="K2047" s="5">
        <f t="shared" si="191"/>
        <v>53553296.86265514</v>
      </c>
      <c r="L2047" s="7">
        <f>LN(Table1[[#This Row],[NV]]/Table1[[#This Row],[NV_MA-1]])</f>
        <v>-0.72986386200014819</v>
      </c>
      <c r="M2047" s="7">
        <f>LN(Table1[[#This Row],[NV]]/Table1[[#This Row],[NV_MA-2]])</f>
        <v>8.6750652765568432</v>
      </c>
      <c r="N2047" s="4">
        <f>LN(Table1[[#This Row],[NV]]/Table1[[#This Row],[NV_MA-3]])</f>
        <v>5.2119901211239812</v>
      </c>
      <c r="O2047" s="7">
        <f>LN(Table1[[#This Row],[NV]]/Table1[[#This Row],[Metcalfe
NV ~ n^2]])</f>
        <v>-0.71426274877715867</v>
      </c>
      <c r="P2047" s="7">
        <f>Table1[[#This Row],[NV_MA-1]]*$M$3</f>
        <v>20384525624.799999</v>
      </c>
    </row>
    <row r="2048" spans="1:16" x14ac:dyDescent="0.2">
      <c r="A2048" s="2">
        <v>41645</v>
      </c>
      <c r="B2048" s="3">
        <v>11179606610.7568</v>
      </c>
      <c r="C2048" s="3">
        <f t="shared" si="186"/>
        <v>9220028119.9404869</v>
      </c>
      <c r="D2048" s="4">
        <f>LN(Table1[[#This Row],[NV]])</f>
        <v>23.137357117181018</v>
      </c>
      <c r="E2048" s="5">
        <v>179999</v>
      </c>
      <c r="F2048" s="5">
        <f t="shared" si="187"/>
        <v>32399640001</v>
      </c>
      <c r="G2048" s="8">
        <f t="shared" si="188"/>
        <v>20161544847.299999</v>
      </c>
      <c r="H2048" s="5">
        <f t="shared" si="189"/>
        <v>2178115.0826676702</v>
      </c>
      <c r="I2048" s="5">
        <f t="shared" si="190"/>
        <v>1666939.9418513128</v>
      </c>
      <c r="J2048" s="5">
        <f>Table1[[#This Row],[DAA 
(n)]]^1.5</f>
        <v>76366895.972928017</v>
      </c>
      <c r="K2048" s="5">
        <f t="shared" si="191"/>
        <v>53087271.867100306</v>
      </c>
      <c r="L2048" s="7">
        <f>LN(Table1[[#This Row],[NV]]/Table1[[#This Row],[NV_MA-1]])</f>
        <v>-0.58968578936304095</v>
      </c>
      <c r="M2048" s="7">
        <f>LN(Table1[[#This Row],[NV]]/Table1[[#This Row],[NV_MA-2]])</f>
        <v>8.8108569837807753</v>
      </c>
      <c r="N2048" s="4">
        <f>LN(Table1[[#This Row],[NV]]/Table1[[#This Row],[NV_MA-3]])</f>
        <v>5.3499093608863229</v>
      </c>
      <c r="O2048" s="7">
        <f>LN(Table1[[#This Row],[NV]]/Table1[[#This Row],[Metcalfe
NV ~ n^2]])</f>
        <v>-1.0640560314217014</v>
      </c>
      <c r="P2048" s="7">
        <f>Table1[[#This Row],[NV_MA-1]]*$M$3</f>
        <v>20161544847.299999</v>
      </c>
    </row>
    <row r="2049" spans="1:16" x14ac:dyDescent="0.2">
      <c r="A2049" s="2">
        <v>41644</v>
      </c>
      <c r="B2049" s="3">
        <v>11029040879.34</v>
      </c>
      <c r="C2049" s="3">
        <f t="shared" si="186"/>
        <v>9131030079.5582237</v>
      </c>
      <c r="D2049" s="4">
        <f>LN(Table1[[#This Row],[NV]])</f>
        <v>23.123797710795422</v>
      </c>
      <c r="E2049" s="5">
        <v>134802</v>
      </c>
      <c r="F2049" s="5">
        <f t="shared" si="187"/>
        <v>18171579204</v>
      </c>
      <c r="G2049" s="8">
        <f t="shared" si="188"/>
        <v>19811808585.400002</v>
      </c>
      <c r="H2049" s="5">
        <f t="shared" si="189"/>
        <v>1592222.2230714459</v>
      </c>
      <c r="I2049" s="5">
        <f t="shared" si="190"/>
        <v>1653072.4410258417</v>
      </c>
      <c r="J2049" s="5">
        <f>Table1[[#This Row],[DAA 
(n)]]^1.5</f>
        <v>49493082.545519426</v>
      </c>
      <c r="K2049" s="5">
        <f t="shared" si="191"/>
        <v>52439830.72470849</v>
      </c>
      <c r="L2049" s="7">
        <f>LN(Table1[[#This Row],[NV]]/Table1[[#This Row],[NV_MA-1]])</f>
        <v>-0.58574627928175049</v>
      </c>
      <c r="M2049" s="7">
        <f>LN(Table1[[#This Row],[NV]]/Table1[[#This Row],[NV_MA-2]])</f>
        <v>8.805651510980427</v>
      </c>
      <c r="N2049" s="4">
        <f>LN(Table1[[#This Row],[NV]]/Table1[[#This Row],[NV_MA-3]])</f>
        <v>5.3486207219212467</v>
      </c>
      <c r="O2049" s="7">
        <f>LN(Table1[[#This Row],[NV]]/Table1[[#This Row],[Metcalfe
NV ~ n^2]])</f>
        <v>-0.49932691749564123</v>
      </c>
      <c r="P2049" s="7">
        <f>Table1[[#This Row],[NV_MA-1]]*$M$3</f>
        <v>19811808585.400002</v>
      </c>
    </row>
    <row r="2050" spans="1:16" x14ac:dyDescent="0.2">
      <c r="A2050" s="2">
        <v>41643</v>
      </c>
      <c r="B2050" s="3">
        <v>10122111479.9916</v>
      </c>
      <c r="C2050" s="3">
        <f t="shared" si="186"/>
        <v>9095620448.4722996</v>
      </c>
      <c r="D2050" s="4">
        <f>LN(Table1[[#This Row],[NV]])</f>
        <v>23.037988123310488</v>
      </c>
      <c r="E2050" s="5">
        <v>116229</v>
      </c>
      <c r="F2050" s="5">
        <f t="shared" si="187"/>
        <v>13509180441</v>
      </c>
      <c r="G2050" s="8">
        <f t="shared" si="188"/>
        <v>20124334901.133335</v>
      </c>
      <c r="H2050" s="5">
        <f t="shared" si="189"/>
        <v>1355615.7485331125</v>
      </c>
      <c r="I2050" s="5">
        <f t="shared" si="190"/>
        <v>1666496.3281866184</v>
      </c>
      <c r="J2050" s="5">
        <f>Table1[[#This Row],[DAA 
(n)]]^1.5</f>
        <v>39625225.973828696</v>
      </c>
      <c r="K2050" s="5">
        <f t="shared" si="191"/>
        <v>53043983.066142231</v>
      </c>
      <c r="L2050" s="7">
        <f>LN(Table1[[#This Row],[NV]]/Table1[[#This Row],[NV_MA-1]])</f>
        <v>-0.68720748800355091</v>
      </c>
      <c r="M2050" s="7">
        <f>LN(Table1[[#This Row],[NV]]/Table1[[#This Row],[NV_MA-2]])</f>
        <v>8.7117541498913429</v>
      </c>
      <c r="N2050" s="4">
        <f>LN(Table1[[#This Row],[NV]]/Table1[[#This Row],[NV_MA-3]])</f>
        <v>5.251356126772631</v>
      </c>
      <c r="O2050" s="7">
        <f>LN(Table1[[#This Row],[NV]]/Table1[[#This Row],[Metcalfe
NV ~ n^2]])</f>
        <v>-0.28864720062953286</v>
      </c>
      <c r="P2050" s="7">
        <f>Table1[[#This Row],[NV_MA-1]]*$M$3</f>
        <v>20124334901.133335</v>
      </c>
    </row>
    <row r="2051" spans="1:16" x14ac:dyDescent="0.2">
      <c r="A2051" s="2">
        <v>41642</v>
      </c>
      <c r="B2051" s="3">
        <v>9858101001.4825001</v>
      </c>
      <c r="C2051" s="3">
        <f t="shared" si="186"/>
        <v>9171984213.8857059</v>
      </c>
      <c r="D2051" s="4">
        <f>LN(Table1[[#This Row],[NV]])</f>
        <v>23.011559390813396</v>
      </c>
      <c r="E2051" s="5">
        <v>143832</v>
      </c>
      <c r="F2051" s="5">
        <f t="shared" si="187"/>
        <v>20687644224</v>
      </c>
      <c r="G2051" s="8">
        <f t="shared" si="188"/>
        <v>20825766150.566666</v>
      </c>
      <c r="H2051" s="5">
        <f t="shared" si="189"/>
        <v>1708206.5418293073</v>
      </c>
      <c r="I2051" s="5">
        <f t="shared" si="190"/>
        <v>1696485.1914824792</v>
      </c>
      <c r="J2051" s="5">
        <f>Table1[[#This Row],[DAA 
(n)]]^1.5</f>
        <v>54548558.587980762</v>
      </c>
      <c r="K2051" s="5">
        <f t="shared" si="191"/>
        <v>54394516.541591488</v>
      </c>
      <c r="L2051" s="7">
        <f>LN(Table1[[#This Row],[NV]]/Table1[[#This Row],[NV_MA-1]])</f>
        <v>-0.7478974234523651</v>
      </c>
      <c r="M2051" s="7">
        <f>LN(Table1[[#This Row],[NV]]/Table1[[#This Row],[NV_MA-2]])</f>
        <v>8.6674902565089198</v>
      </c>
      <c r="N2051" s="4">
        <f>LN(Table1[[#This Row],[NV]]/Table1[[#This Row],[NV_MA-3]])</f>
        <v>5.1997854829355763</v>
      </c>
      <c r="O2051" s="7">
        <f>LN(Table1[[#This Row],[NV]]/Table1[[#This Row],[Metcalfe
NV ~ n^2]])</f>
        <v>-0.74124307079886542</v>
      </c>
      <c r="P2051" s="7">
        <f>Table1[[#This Row],[NV_MA-1]]*$M$3</f>
        <v>20825766150.566666</v>
      </c>
    </row>
    <row r="2052" spans="1:16" x14ac:dyDescent="0.2">
      <c r="A2052" s="2">
        <v>41641</v>
      </c>
      <c r="B2052" s="3">
        <v>9582996402.3457909</v>
      </c>
      <c r="C2052" s="3">
        <f t="shared" si="186"/>
        <v>9300289044.8147316</v>
      </c>
      <c r="D2052" s="4">
        <f>LN(Table1[[#This Row],[NV]])</f>
        <v>22.983256156887514</v>
      </c>
      <c r="E2052" s="5">
        <v>138928</v>
      </c>
      <c r="F2052" s="5">
        <f t="shared" si="187"/>
        <v>19300989184</v>
      </c>
      <c r="G2052" s="8">
        <f t="shared" si="188"/>
        <v>21294703744.466667</v>
      </c>
      <c r="H2052" s="5">
        <f t="shared" si="189"/>
        <v>1645145.2386311137</v>
      </c>
      <c r="I2052" s="5">
        <f t="shared" si="190"/>
        <v>1714960.5110846015</v>
      </c>
      <c r="J2052" s="5">
        <f>Table1[[#This Row],[DAA 
(n)]]^1.5</f>
        <v>51782698.127412707</v>
      </c>
      <c r="K2052" s="5">
        <f t="shared" si="191"/>
        <v>55259405.955777548</v>
      </c>
      <c r="L2052" s="7">
        <f>LN(Table1[[#This Row],[NV]]/Table1[[#This Row],[NV_MA-1]])</f>
        <v>-0.79846807136109621</v>
      </c>
      <c r="M2052" s="7">
        <f>LN(Table1[[#This Row],[NV]]/Table1[[#This Row],[NV_MA-2]])</f>
        <v>8.6283555441770741</v>
      </c>
      <c r="N2052" s="4">
        <f>LN(Table1[[#This Row],[NV]]/Table1[[#This Row],[NV_MA-3]])</f>
        <v>5.155707029471678</v>
      </c>
      <c r="O2052" s="7">
        <f>LN(Table1[[#This Row],[NV]]/Table1[[#This Row],[Metcalfe
NV ~ n^2]])</f>
        <v>-0.7001660277133408</v>
      </c>
      <c r="P2052" s="7">
        <f>Table1[[#This Row],[NV_MA-1]]*$M$3</f>
        <v>21294703744.466667</v>
      </c>
    </row>
    <row r="2053" spans="1:16" x14ac:dyDescent="0.2">
      <c r="A2053" s="2">
        <v>41640</v>
      </c>
      <c r="B2053" s="3">
        <v>9183089853.0009403</v>
      </c>
      <c r="C2053" s="3">
        <f t="shared" si="186"/>
        <v>9404879109.3567142</v>
      </c>
      <c r="D2053" s="4">
        <f>LN(Table1[[#This Row],[NV]])</f>
        <v>22.940629570240908</v>
      </c>
      <c r="E2053" s="5">
        <v>96516</v>
      </c>
      <c r="F2053" s="5">
        <f t="shared" si="187"/>
        <v>9315338256</v>
      </c>
      <c r="G2053" s="8">
        <f t="shared" si="188"/>
        <v>21654410366.366665</v>
      </c>
      <c r="H2053" s="5">
        <f t="shared" si="189"/>
        <v>1107758.9228260117</v>
      </c>
      <c r="I2053" s="5">
        <f t="shared" si="190"/>
        <v>1729879.4532224752</v>
      </c>
      <c r="J2053" s="5">
        <f>Table1[[#This Row],[DAA 
(n)]]^1.5</f>
        <v>29984649.191145994</v>
      </c>
      <c r="K2053" s="5">
        <f t="shared" si="191"/>
        <v>55941663.057827353</v>
      </c>
      <c r="L2053" s="7">
        <f>LN(Table1[[#This Row],[NV]]/Table1[[#This Row],[NV_MA-1]])</f>
        <v>-0.857845412479879</v>
      </c>
      <c r="M2053" s="7">
        <f>LN(Table1[[#This Row],[NV]]/Table1[[#This Row],[NV_MA-2]])</f>
        <v>8.577067286412948</v>
      </c>
      <c r="N2053" s="4">
        <f>LN(Table1[[#This Row],[NV]]/Table1[[#This Row],[NV_MA-3]])</f>
        <v>5.1008095956306878</v>
      </c>
      <c r="O2053" s="7">
        <f>LN(Table1[[#This Row],[NV]]/Table1[[#This Row],[Metcalfe
NV ~ n^2]])</f>
        <v>-1.4298583143231113E-2</v>
      </c>
      <c r="P2053" s="7">
        <f>Table1[[#This Row],[NV_MA-1]]*$M$3</f>
        <v>21654410366.366665</v>
      </c>
    </row>
    <row r="2054" spans="1:16" x14ac:dyDescent="0.2">
      <c r="A2054" s="2">
        <v>41639</v>
      </c>
      <c r="B2054" s="3">
        <v>8900503870.9154892</v>
      </c>
      <c r="C2054" s="3">
        <f t="shared" si="186"/>
        <v>9517469487.99436</v>
      </c>
      <c r="D2054" s="4">
        <f>LN(Table1[[#This Row],[NV]])</f>
        <v>22.909373726791557</v>
      </c>
      <c r="E2054" s="5">
        <v>118420</v>
      </c>
      <c r="F2054" s="5">
        <f t="shared" si="187"/>
        <v>14023296400</v>
      </c>
      <c r="G2054" s="8">
        <f t="shared" si="188"/>
        <v>22421716195.299999</v>
      </c>
      <c r="H2054" s="5">
        <f t="shared" si="189"/>
        <v>1383381.5999386767</v>
      </c>
      <c r="I2054" s="5">
        <f t="shared" si="190"/>
        <v>1765478.9539886592</v>
      </c>
      <c r="J2054" s="5">
        <f>Table1[[#This Row],[DAA 
(n)]]^1.5</f>
        <v>40750935.690950729</v>
      </c>
      <c r="K2054" s="5">
        <f t="shared" si="191"/>
        <v>57483899.336791843</v>
      </c>
      <c r="L2054" s="7">
        <f>LN(Table1[[#This Row],[NV]]/Table1[[#This Row],[NV_MA-1]])</f>
        <v>-0.92392207238486579</v>
      </c>
      <c r="M2054" s="7">
        <f>LN(Table1[[#This Row],[NV]]/Table1[[#This Row],[NV_MA-2]])</f>
        <v>8.5254411532208074</v>
      </c>
      <c r="N2054" s="4">
        <f>LN(Table1[[#This Row],[NV]]/Table1[[#This Row],[NV_MA-3]])</f>
        <v>5.0423582717685838</v>
      </c>
      <c r="O2054" s="7">
        <f>LN(Table1[[#This Row],[NV]]/Table1[[#This Row],[Metcalfe
NV ~ n^2]])</f>
        <v>-0.45461208537997561</v>
      </c>
      <c r="P2054" s="7">
        <f>Table1[[#This Row],[NV_MA-1]]*$M$3</f>
        <v>22421716195.299999</v>
      </c>
    </row>
    <row r="2055" spans="1:16" x14ac:dyDescent="0.2">
      <c r="A2055" s="2">
        <v>41638</v>
      </c>
      <c r="B2055" s="3">
        <v>8972568474.3980293</v>
      </c>
      <c r="C2055" s="3">
        <f t="shared" si="186"/>
        <v>9608648837.0347309</v>
      </c>
      <c r="D2055" s="4">
        <f>LN(Table1[[#This Row],[NV]])</f>
        <v>22.917437812542097</v>
      </c>
      <c r="E2055" s="5">
        <v>152090</v>
      </c>
      <c r="F2055" s="5">
        <f t="shared" si="187"/>
        <v>23131368100</v>
      </c>
      <c r="G2055" s="8">
        <f t="shared" si="188"/>
        <v>22861102106</v>
      </c>
      <c r="H2055" s="5">
        <f t="shared" si="189"/>
        <v>1814772.515435383</v>
      </c>
      <c r="I2055" s="5">
        <f t="shared" si="190"/>
        <v>1785415.1273159322</v>
      </c>
      <c r="J2055" s="5">
        <f>Table1[[#This Row],[DAA 
(n)]]^1.5</f>
        <v>59313150.096154884</v>
      </c>
      <c r="K2055" s="5">
        <f t="shared" si="191"/>
        <v>58358406.573691249</v>
      </c>
      <c r="L2055" s="7">
        <f>LN(Table1[[#This Row],[NV]]/Table1[[#This Row],[NV_MA-1]])</f>
        <v>-0.93526489271997237</v>
      </c>
      <c r="M2055" s="7">
        <f>LN(Table1[[#This Row],[NV]]/Table1[[#This Row],[NV_MA-2]])</f>
        <v>8.5222763020624583</v>
      </c>
      <c r="N2055" s="4">
        <f>LN(Table1[[#This Row],[NV]]/Table1[[#This Row],[NV_MA-3]])</f>
        <v>5.0353238346940072</v>
      </c>
      <c r="O2055" s="7">
        <f>LN(Table1[[#This Row],[NV]]/Table1[[#This Row],[Metcalfe
NV ~ n^2]])</f>
        <v>-0.94701764719073256</v>
      </c>
      <c r="P2055" s="7">
        <f>Table1[[#This Row],[NV_MA-1]]*$M$3</f>
        <v>22861102106</v>
      </c>
    </row>
    <row r="2056" spans="1:16" x14ac:dyDescent="0.2">
      <c r="A2056" s="2">
        <v>41637</v>
      </c>
      <c r="B2056" s="3">
        <v>8866119604.0302296</v>
      </c>
      <c r="C2056" s="3">
        <f t="shared" si="186"/>
        <v>9759500532.1112766</v>
      </c>
      <c r="D2056" s="4">
        <f>LN(Table1[[#This Row],[NV]])</f>
        <v>22.905503063368922</v>
      </c>
      <c r="E2056" s="5">
        <v>129208</v>
      </c>
      <c r="F2056" s="5">
        <f t="shared" si="187"/>
        <v>16694707264</v>
      </c>
      <c r="G2056" s="8">
        <f t="shared" si="188"/>
        <v>22979878443.5</v>
      </c>
      <c r="H2056" s="5">
        <f t="shared" si="189"/>
        <v>1520672.0528293541</v>
      </c>
      <c r="I2056" s="5">
        <f t="shared" si="190"/>
        <v>1790297.7577059416</v>
      </c>
      <c r="J2056" s="5">
        <f>Table1[[#This Row],[DAA 
(n)]]^1.5</f>
        <v>46444480.147450395</v>
      </c>
      <c r="K2056" s="5">
        <f t="shared" si="191"/>
        <v>58582691.720694609</v>
      </c>
      <c r="L2056" s="7">
        <f>LN(Table1[[#This Row],[NV]]/Table1[[#This Row],[NV_MA-1]])</f>
        <v>-0.95238175631918165</v>
      </c>
      <c r="M2056" s="7">
        <f>LN(Table1[[#This Row],[NV]]/Table1[[#This Row],[NV_MA-2]])</f>
        <v>8.5076105542986777</v>
      </c>
      <c r="N2056" s="4">
        <f>LN(Table1[[#This Row],[NV]]/Table1[[#This Row],[NV_MA-3]])</f>
        <v>5.01955321557804</v>
      </c>
      <c r="O2056" s="7">
        <f>LN(Table1[[#This Row],[NV]]/Table1[[#This Row],[Metcalfe
NV ~ n^2]])</f>
        <v>-0.63285451246777535</v>
      </c>
      <c r="P2056" s="7">
        <f>Table1[[#This Row],[NV_MA-1]]*$M$3</f>
        <v>22979878443.5</v>
      </c>
    </row>
    <row r="2057" spans="1:16" x14ac:dyDescent="0.2">
      <c r="A2057" s="2">
        <v>41636</v>
      </c>
      <c r="B2057" s="3">
        <v>8723906479.7321396</v>
      </c>
      <c r="C2057" s="3">
        <f t="shared" si="186"/>
        <v>9917525175.0901089</v>
      </c>
      <c r="D2057" s="4">
        <f>LN(Table1[[#This Row],[NV]])</f>
        <v>22.889332965344352</v>
      </c>
      <c r="E2057" s="5">
        <v>112555</v>
      </c>
      <c r="F2057" s="5">
        <f t="shared" si="187"/>
        <v>12668628025</v>
      </c>
      <c r="G2057" s="8">
        <f t="shared" si="188"/>
        <v>23614012602.566666</v>
      </c>
      <c r="H2057" s="5">
        <f t="shared" si="189"/>
        <v>1309149.4087302822</v>
      </c>
      <c r="I2057" s="5">
        <f t="shared" si="190"/>
        <v>1816147.9238334757</v>
      </c>
      <c r="J2057" s="5">
        <f>Table1[[#This Row],[DAA 
(n)]]^1.5</f>
        <v>37761321.843307793</v>
      </c>
      <c r="K2057" s="5">
        <f t="shared" si="191"/>
        <v>59773282.166120447</v>
      </c>
      <c r="L2057" s="7">
        <f>LN(Table1[[#This Row],[NV]]/Table1[[#This Row],[NV_MA-1]])</f>
        <v>-0.99577316177729958</v>
      </c>
      <c r="M2057" s="7">
        <f>LN(Table1[[#This Row],[NV]]/Table1[[#This Row],[NV_MA-2]])</f>
        <v>8.477104674662888</v>
      </c>
      <c r="N2057" s="4">
        <f>LN(Table1[[#This Row],[NV]]/Table1[[#This Row],[NV_MA-3]])</f>
        <v>4.9832636327820543</v>
      </c>
      <c r="O2057" s="7">
        <f>LN(Table1[[#This Row],[NV]]/Table1[[#This Row],[Metcalfe
NV ~ n^2]])</f>
        <v>-0.37306157475217433</v>
      </c>
      <c r="P2057" s="7">
        <f>Table1[[#This Row],[NV_MA-1]]*$M$3</f>
        <v>23614012602.566666</v>
      </c>
    </row>
    <row r="2058" spans="1:16" x14ac:dyDescent="0.2">
      <c r="A2058" s="2">
        <v>41635</v>
      </c>
      <c r="B2058" s="3">
        <v>8803069849.1775608</v>
      </c>
      <c r="C2058" s="3">
        <f t="shared" ref="C2058:C2121" si="192">AVERAGE(B2058:B2087)</f>
        <v>10031386978.483765</v>
      </c>
      <c r="D2058" s="4">
        <f>LN(Table1[[#This Row],[NV]])</f>
        <v>22.89836634409523</v>
      </c>
      <c r="E2058" s="5">
        <v>128876</v>
      </c>
      <c r="F2058" s="5">
        <f t="shared" ref="F2058:F2121" si="193">E2058^2</f>
        <v>16609023376</v>
      </c>
      <c r="G2058" s="8">
        <f t="shared" ref="G2058:G2121" si="194">AVERAGE(F2058:F2087)</f>
        <v>24549596875.866665</v>
      </c>
      <c r="H2058" s="5">
        <f t="shared" ref="H2058:H2121" si="195">E2058*LN(E2058)</f>
        <v>1516433.1123746207</v>
      </c>
      <c r="I2058" s="5">
        <f t="shared" ref="I2058:I2121" si="196">AVERAGE(H2058:H2087)</f>
        <v>1854690.1575174718</v>
      </c>
      <c r="J2058" s="5">
        <f>Table1[[#This Row],[DAA 
(n)]]^1.5</f>
        <v>46265586.526114427</v>
      </c>
      <c r="K2058" s="5">
        <f t="shared" ref="K2058:K2121" si="197">AVERAGE(J2058:J2087)</f>
        <v>61537053.839944504</v>
      </c>
      <c r="L2058" s="7">
        <f>LN(Table1[[#This Row],[NV]]/Table1[[#This Row],[NV_MA-1]])</f>
        <v>-1.0255949264219297</v>
      </c>
      <c r="M2058" s="7">
        <f>LN(Table1[[#This Row],[NV]]/Table1[[#This Row],[NV_MA-2]])</f>
        <v>8.4651381350106725</v>
      </c>
      <c r="N2058" s="4">
        <f>LN(Table1[[#This Row],[NV]]/Table1[[#This Row],[NV_MA-3]])</f>
        <v>4.9632162912871056</v>
      </c>
      <c r="O2058" s="7">
        <f>LN(Table1[[#This Row],[NV]]/Table1[[#This Row],[Metcalfe
NV ~ n^2]])</f>
        <v>-0.6348456173967596</v>
      </c>
      <c r="P2058" s="7">
        <f>Table1[[#This Row],[NV_MA-1]]*$M$3</f>
        <v>24549596875.866665</v>
      </c>
    </row>
    <row r="2059" spans="1:16" x14ac:dyDescent="0.2">
      <c r="A2059" s="2">
        <v>41634</v>
      </c>
      <c r="B2059" s="3">
        <v>9133750877.5170403</v>
      </c>
      <c r="C2059" s="3">
        <f t="shared" si="192"/>
        <v>10124598898.335945</v>
      </c>
      <c r="D2059" s="4">
        <f>LN(Table1[[#This Row],[NV]])</f>
        <v>22.935242277143821</v>
      </c>
      <c r="E2059" s="5">
        <v>124049</v>
      </c>
      <c r="F2059" s="5">
        <f t="shared" si="193"/>
        <v>15388154401</v>
      </c>
      <c r="G2059" s="8">
        <f t="shared" si="194"/>
        <v>25231363604.166668</v>
      </c>
      <c r="H2059" s="5">
        <f t="shared" si="195"/>
        <v>1454900.252214371</v>
      </c>
      <c r="I2059" s="5">
        <f t="shared" si="196"/>
        <v>1882226.0177434033</v>
      </c>
      <c r="J2059" s="5">
        <f>Table1[[#This Row],[DAA 
(n)]]^1.5</f>
        <v>43690790.394425727</v>
      </c>
      <c r="K2059" s="5">
        <f t="shared" si="197"/>
        <v>62810497.764270395</v>
      </c>
      <c r="L2059" s="7">
        <f>LN(Table1[[#This Row],[NV]]/Table1[[#This Row],[NV_MA-1]])</f>
        <v>-1.0161113679299383</v>
      </c>
      <c r="M2059" s="7">
        <f>LN(Table1[[#This Row],[NV]]/Table1[[#This Row],[NV_MA-2]])</f>
        <v>8.4872765907832299</v>
      </c>
      <c r="N2059" s="4">
        <f>LN(Table1[[#This Row],[NV]]/Table1[[#This Row],[NV_MA-3]])</f>
        <v>4.9796094978239411</v>
      </c>
      <c r="O2059" s="7">
        <f>LN(Table1[[#This Row],[NV]]/Table1[[#This Row],[Metcalfe
NV ~ n^2]])</f>
        <v>-0.52162157849985014</v>
      </c>
      <c r="P2059" s="7">
        <f>Table1[[#This Row],[NV_MA-1]]*$M$3</f>
        <v>25231363604.166668</v>
      </c>
    </row>
    <row r="2060" spans="1:16" x14ac:dyDescent="0.2">
      <c r="A2060" s="2">
        <v>41633</v>
      </c>
      <c r="B2060" s="3">
        <v>8257429632.9706402</v>
      </c>
      <c r="C2060" s="3">
        <f t="shared" si="192"/>
        <v>10187858570.537575</v>
      </c>
      <c r="D2060" s="4">
        <f>LN(Table1[[#This Row],[NV]])</f>
        <v>22.834379193602917</v>
      </c>
      <c r="E2060" s="5">
        <v>127600</v>
      </c>
      <c r="F2060" s="5">
        <f t="shared" si="193"/>
        <v>16281760000</v>
      </c>
      <c r="G2060" s="8">
        <f t="shared" si="194"/>
        <v>25892876538.666668</v>
      </c>
      <c r="H2060" s="5">
        <f t="shared" si="195"/>
        <v>1500149.2609263246</v>
      </c>
      <c r="I2060" s="5">
        <f t="shared" si="196"/>
        <v>1909704.1732520736</v>
      </c>
      <c r="J2060" s="5">
        <f>Table1[[#This Row],[DAA 
(n)]]^1.5</f>
        <v>45580177.445902877</v>
      </c>
      <c r="K2060" s="5">
        <f t="shared" si="197"/>
        <v>64064928.72690963</v>
      </c>
      <c r="L2060" s="7">
        <f>LN(Table1[[#This Row],[NV]]/Table1[[#This Row],[NV_MA-1]])</f>
        <v>-1.1428545371022238</v>
      </c>
      <c r="M2060" s="7">
        <f>LN(Table1[[#This Row],[NV]]/Table1[[#This Row],[NV_MA-2]])</f>
        <v>8.3719202886898305</v>
      </c>
      <c r="N2060" s="4">
        <f>LN(Table1[[#This Row],[NV]]/Table1[[#This Row],[NV_MA-3]])</f>
        <v>4.8589715551898651</v>
      </c>
      <c r="O2060" s="7">
        <f>LN(Table1[[#This Row],[NV]]/Table1[[#This Row],[Metcalfe
NV ~ n^2]])</f>
        <v>-0.67893210618273547</v>
      </c>
      <c r="P2060" s="7">
        <f>Table1[[#This Row],[NV_MA-1]]*$M$3</f>
        <v>25892876538.666668</v>
      </c>
    </row>
    <row r="2061" spans="1:16" x14ac:dyDescent="0.2">
      <c r="A2061" s="2">
        <v>41632</v>
      </c>
      <c r="B2061" s="3">
        <v>7918485708.3955698</v>
      </c>
      <c r="C2061" s="3">
        <f t="shared" si="192"/>
        <v>10240139860.763519</v>
      </c>
      <c r="D2061" s="4">
        <f>LN(Table1[[#This Row],[NV]])</f>
        <v>22.792465826057093</v>
      </c>
      <c r="E2061" s="5">
        <v>132367</v>
      </c>
      <c r="F2061" s="5">
        <f t="shared" si="193"/>
        <v>17521022689</v>
      </c>
      <c r="G2061" s="8">
        <f t="shared" si="194"/>
        <v>26035125288.666668</v>
      </c>
      <c r="H2061" s="5">
        <f t="shared" si="195"/>
        <v>1561048.1948134573</v>
      </c>
      <c r="I2061" s="5">
        <f t="shared" si="196"/>
        <v>1916432.5620532793</v>
      </c>
      <c r="J2061" s="5">
        <f>Table1[[#This Row],[DAA 
(n)]]^1.5</f>
        <v>48158127.146670245</v>
      </c>
      <c r="K2061" s="5">
        <f t="shared" si="197"/>
        <v>64354742.455898911</v>
      </c>
      <c r="L2061" s="7">
        <f>LN(Table1[[#This Row],[NV]]/Table1[[#This Row],[NV_MA-1]])</f>
        <v>-1.1902466098093558</v>
      </c>
      <c r="M2061" s="7">
        <f>LN(Table1[[#This Row],[NV]]/Table1[[#This Row],[NV_MA-2]])</f>
        <v>8.3264898509489722</v>
      </c>
      <c r="N2061" s="4">
        <f>LN(Table1[[#This Row],[NV]]/Table1[[#This Row],[NV_MA-3]])</f>
        <v>4.8125446389278679</v>
      </c>
      <c r="O2061" s="7">
        <f>LN(Table1[[#This Row],[NV]]/Table1[[#This Row],[Metcalfe
NV ~ n^2]])</f>
        <v>-0.79420146735376462</v>
      </c>
      <c r="P2061" s="7">
        <f>Table1[[#This Row],[NV_MA-1]]*$M$3</f>
        <v>26035125288.666668</v>
      </c>
    </row>
    <row r="2062" spans="1:16" x14ac:dyDescent="0.2">
      <c r="A2062" s="2">
        <v>41631</v>
      </c>
      <c r="B2062" s="3">
        <v>8004081993.8203802</v>
      </c>
      <c r="C2062" s="3">
        <f t="shared" si="192"/>
        <v>10299960767.467527</v>
      </c>
      <c r="D2062" s="4">
        <f>LN(Table1[[#This Row],[NV]])</f>
        <v>22.803217497720922</v>
      </c>
      <c r="E2062" s="5">
        <v>151062</v>
      </c>
      <c r="F2062" s="5">
        <f t="shared" si="193"/>
        <v>22819727844</v>
      </c>
      <c r="G2062" s="8">
        <f t="shared" si="194"/>
        <v>25963326975.566666</v>
      </c>
      <c r="H2062" s="5">
        <f t="shared" si="195"/>
        <v>1801481.6673892708</v>
      </c>
      <c r="I2062" s="5">
        <f t="shared" si="196"/>
        <v>1912858.234380455</v>
      </c>
      <c r="J2062" s="5">
        <f>Table1[[#This Row],[DAA 
(n)]]^1.5</f>
        <v>58712807.185232848</v>
      </c>
      <c r="K2062" s="5">
        <f t="shared" si="197"/>
        <v>64204334.612173826</v>
      </c>
      <c r="L2062" s="7">
        <f>LN(Table1[[#This Row],[NV]]/Table1[[#This Row],[NV_MA-1]])</f>
        <v>-1.1767333806143827</v>
      </c>
      <c r="M2062" s="7">
        <f>LN(Table1[[#This Row],[NV]]/Table1[[#This Row],[NV_MA-2]])</f>
        <v>8.3391083584844594</v>
      </c>
      <c r="N2062" s="4">
        <f>LN(Table1[[#This Row],[NV]]/Table1[[#This Row],[NV_MA-3]])</f>
        <v>4.8256362140163453</v>
      </c>
      <c r="O2062" s="7">
        <f>LN(Table1[[#This Row],[NV]]/Table1[[#This Row],[Metcalfe
NV ~ n^2]])</f>
        <v>-1.0476737573832173</v>
      </c>
      <c r="P2062" s="7">
        <f>Table1[[#This Row],[NV_MA-1]]*$M$3</f>
        <v>25963326975.566666</v>
      </c>
    </row>
    <row r="2063" spans="1:16" x14ac:dyDescent="0.2">
      <c r="A2063" s="2">
        <v>41630</v>
      </c>
      <c r="B2063" s="3">
        <v>7479382499.6531696</v>
      </c>
      <c r="C2063" s="3">
        <f t="shared" si="192"/>
        <v>10367693495.958759</v>
      </c>
      <c r="D2063" s="4">
        <f>LN(Table1[[#This Row],[NV]])</f>
        <v>22.735416072002764</v>
      </c>
      <c r="E2063" s="5">
        <v>124146</v>
      </c>
      <c r="F2063" s="5">
        <f t="shared" si="193"/>
        <v>15412229316</v>
      </c>
      <c r="G2063" s="8">
        <f t="shared" si="194"/>
        <v>25914829110.400002</v>
      </c>
      <c r="H2063" s="5">
        <f t="shared" si="195"/>
        <v>1456134.9480260185</v>
      </c>
      <c r="I2063" s="5">
        <f t="shared" si="196"/>
        <v>1910751.9051478829</v>
      </c>
      <c r="J2063" s="5">
        <f>Table1[[#This Row],[DAA 
(n)]]^1.5</f>
        <v>43742046.370330423</v>
      </c>
      <c r="K2063" s="5">
        <f t="shared" si="197"/>
        <v>64109983.204361804</v>
      </c>
      <c r="L2063" s="7">
        <f>LN(Table1[[#This Row],[NV]]/Table1[[#This Row],[NV_MA-1]])</f>
        <v>-1.2426651223285761</v>
      </c>
      <c r="M2063" s="7">
        <f>LN(Table1[[#This Row],[NV]]/Table1[[#This Row],[NV_MA-2]])</f>
        <v>8.272408681830024</v>
      </c>
      <c r="N2063" s="4">
        <f>LN(Table1[[#This Row],[NV]]/Table1[[#This Row],[NV_MA-3]])</f>
        <v>4.759305418020924</v>
      </c>
      <c r="O2063" s="7">
        <f>LN(Table1[[#This Row],[NV]]/Table1[[#This Row],[Metcalfe
NV ~ n^2]])</f>
        <v>-0.72301107065214787</v>
      </c>
      <c r="P2063" s="7">
        <f>Table1[[#This Row],[NV_MA-1]]*$M$3</f>
        <v>25914829110.400002</v>
      </c>
    </row>
    <row r="2064" spans="1:16" x14ac:dyDescent="0.2">
      <c r="A2064" s="2">
        <v>41629</v>
      </c>
      <c r="B2064" s="3">
        <v>7258204826.3171797</v>
      </c>
      <c r="C2064" s="3">
        <f t="shared" si="192"/>
        <v>10440220358.351105</v>
      </c>
      <c r="D2064" s="4">
        <f>LN(Table1[[#This Row],[NV]])</f>
        <v>22.705398366104752</v>
      </c>
      <c r="E2064" s="5">
        <v>124307</v>
      </c>
      <c r="F2064" s="5">
        <f t="shared" si="193"/>
        <v>15452230249</v>
      </c>
      <c r="G2064" s="8">
        <f t="shared" si="194"/>
        <v>26349058543.900002</v>
      </c>
      <c r="H2064" s="5">
        <f t="shared" si="195"/>
        <v>1458184.4557631437</v>
      </c>
      <c r="I2064" s="5">
        <f t="shared" si="196"/>
        <v>1929869.3174709522</v>
      </c>
      <c r="J2064" s="5">
        <f>Table1[[#This Row],[DAA 
(n)]]^1.5</f>
        <v>43827164.927273594</v>
      </c>
      <c r="K2064" s="5">
        <f t="shared" si="197"/>
        <v>64960340.011303969</v>
      </c>
      <c r="L2064" s="7">
        <f>LN(Table1[[#This Row],[NV]]/Table1[[#This Row],[NV_MA-1]])</f>
        <v>-1.2893000163064861</v>
      </c>
      <c r="M2064" s="7">
        <f>LN(Table1[[#This Row],[NV]]/Table1[[#This Row],[NV_MA-2]])</f>
        <v>8.2324355186711369</v>
      </c>
      <c r="N2064" s="4">
        <f>LN(Table1[[#This Row],[NV]]/Table1[[#This Row],[NV_MA-3]])</f>
        <v>4.7161108781365932</v>
      </c>
      <c r="O2064" s="7">
        <f>LN(Table1[[#This Row],[NV]]/Table1[[#This Row],[Metcalfe
NV ~ n^2]])</f>
        <v>-0.7556208164536492</v>
      </c>
      <c r="P2064" s="7">
        <f>Table1[[#This Row],[NV_MA-1]]*$M$3</f>
        <v>26349058543.900002</v>
      </c>
    </row>
    <row r="2065" spans="1:16" x14ac:dyDescent="0.2">
      <c r="A2065" s="2">
        <v>41628</v>
      </c>
      <c r="B2065" s="3">
        <v>7294490540.9855404</v>
      </c>
      <c r="C2065" s="3">
        <f t="shared" si="192"/>
        <v>10487086653.664095</v>
      </c>
      <c r="D2065" s="4">
        <f>LN(Table1[[#This Row],[NV]])</f>
        <v>22.710385179742989</v>
      </c>
      <c r="E2065" s="5">
        <v>158569</v>
      </c>
      <c r="F2065" s="5">
        <f t="shared" si="193"/>
        <v>25144127761</v>
      </c>
      <c r="G2065" s="8">
        <f t="shared" si="194"/>
        <v>27070989855.599998</v>
      </c>
      <c r="H2065" s="5">
        <f t="shared" si="195"/>
        <v>1898696.5019574037</v>
      </c>
      <c r="I2065" s="5">
        <f t="shared" si="196"/>
        <v>1959401.6673086474</v>
      </c>
      <c r="J2065" s="5">
        <f>Table1[[#This Row],[DAA 
(n)]]^1.5</f>
        <v>63143322.64724452</v>
      </c>
      <c r="K2065" s="5">
        <f t="shared" si="197"/>
        <v>66317807.383891225</v>
      </c>
      <c r="L2065" s="7">
        <f>LN(Table1[[#This Row],[NV]]/Table1[[#This Row],[NV_MA-1]])</f>
        <v>-1.3113433266775332</v>
      </c>
      <c r="M2065" s="7">
        <f>LN(Table1[[#This Row],[NV]]/Table1[[#This Row],[NV_MA-2]])</f>
        <v>8.2222354669225055</v>
      </c>
      <c r="N2065" s="4">
        <f>LN(Table1[[#This Row],[NV]]/Table1[[#This Row],[NV_MA-3]])</f>
        <v>4.7004161726578682</v>
      </c>
      <c r="O2065" s="7">
        <f>LN(Table1[[#This Row],[NV]]/Table1[[#This Row],[Metcalfe
NV ~ n^2]])</f>
        <v>-1.2375050378582273</v>
      </c>
      <c r="P2065" s="7">
        <f>Table1[[#This Row],[NV_MA-1]]*$M$3</f>
        <v>27070989855.599998</v>
      </c>
    </row>
    <row r="2066" spans="1:16" x14ac:dyDescent="0.2">
      <c r="A2066" s="2">
        <v>41627</v>
      </c>
      <c r="B2066" s="3">
        <v>8328197861.4373198</v>
      </c>
      <c r="C2066" s="3">
        <f t="shared" si="192"/>
        <v>10482411749.588888</v>
      </c>
      <c r="D2066" s="4">
        <f>LN(Table1[[#This Row],[NV]])</f>
        <v>22.842912926554817</v>
      </c>
      <c r="E2066" s="5">
        <v>157818</v>
      </c>
      <c r="F2066" s="5">
        <f t="shared" si="193"/>
        <v>24906521124</v>
      </c>
      <c r="G2066" s="8">
        <f t="shared" si="194"/>
        <v>27098195559.700001</v>
      </c>
      <c r="H2066" s="5">
        <f t="shared" si="195"/>
        <v>1888954.8504037093</v>
      </c>
      <c r="I2066" s="5">
        <f t="shared" si="196"/>
        <v>1960506.431455638</v>
      </c>
      <c r="J2066" s="5">
        <f>Table1[[#This Row],[DAA 
(n)]]^1.5</f>
        <v>62695273.751276009</v>
      </c>
      <c r="K2066" s="5">
        <f t="shared" si="197"/>
        <v>66368842.589916453</v>
      </c>
      <c r="L2066" s="7">
        <f>LN(Table1[[#This Row],[NV]]/Table1[[#This Row],[NV_MA-1]])</f>
        <v>-1.1798200515474875</v>
      </c>
      <c r="M2066" s="7">
        <f>LN(Table1[[#This Row],[NV]]/Table1[[#This Row],[NV_MA-2]])</f>
        <v>8.3541995453276243</v>
      </c>
      <c r="N2066" s="4">
        <f>LN(Table1[[#This Row],[NV]]/Table1[[#This Row],[NV_MA-3]])</f>
        <v>4.832174660338473</v>
      </c>
      <c r="O2066" s="7">
        <f>LN(Table1[[#This Row],[NV]]/Table1[[#This Row],[Metcalfe
NV ~ n^2]])</f>
        <v>-1.0954825721045145</v>
      </c>
      <c r="P2066" s="7">
        <f>Table1[[#This Row],[NV_MA-1]]*$M$3</f>
        <v>27098195559.700001</v>
      </c>
    </row>
    <row r="2067" spans="1:16" x14ac:dyDescent="0.2">
      <c r="A2067" s="2">
        <v>41626</v>
      </c>
      <c r="B2067" s="3">
        <v>6388681645.9221802</v>
      </c>
      <c r="C2067" s="3">
        <f t="shared" si="192"/>
        <v>10423793307.734205</v>
      </c>
      <c r="D2067" s="4">
        <f>LN(Table1[[#This Row],[NV]])</f>
        <v>22.577793768857802</v>
      </c>
      <c r="E2067" s="5">
        <v>181410</v>
      </c>
      <c r="F2067" s="5">
        <f t="shared" si="193"/>
        <v>32909588100</v>
      </c>
      <c r="G2067" s="8">
        <f t="shared" si="194"/>
        <v>27672093442.233334</v>
      </c>
      <c r="H2067" s="5">
        <f t="shared" si="195"/>
        <v>2196605.6956164953</v>
      </c>
      <c r="I2067" s="5">
        <f t="shared" si="196"/>
        <v>1981224.0165091702</v>
      </c>
      <c r="J2067" s="5">
        <f>Table1[[#This Row],[DAA 
(n)]]^1.5</f>
        <v>77266605.834739506</v>
      </c>
      <c r="K2067" s="5">
        <f t="shared" si="197"/>
        <v>67378358.208057582</v>
      </c>
      <c r="L2067" s="7">
        <f>LN(Table1[[#This Row],[NV]]/Table1[[#This Row],[NV_MA-1]])</f>
        <v>-1.465896516496952</v>
      </c>
      <c r="M2067" s="7">
        <f>LN(Table1[[#This Row],[NV]]/Table1[[#This Row],[NV_MA-2]])</f>
        <v>8.0785683670317585</v>
      </c>
      <c r="N2067" s="4">
        <f>LN(Table1[[#This Row],[NV]]/Table1[[#This Row],[NV_MA-3]])</f>
        <v>4.5519593393731901</v>
      </c>
      <c r="O2067" s="7">
        <f>LN(Table1[[#This Row],[NV]]/Table1[[#This Row],[Metcalfe
NV ~ n^2]])</f>
        <v>-1.639236115012936</v>
      </c>
      <c r="P2067" s="7">
        <f>Table1[[#This Row],[NV_MA-1]]*$M$3</f>
        <v>27672093442.233334</v>
      </c>
    </row>
    <row r="2068" spans="1:16" x14ac:dyDescent="0.2">
      <c r="A2068" s="2">
        <v>41625</v>
      </c>
      <c r="B2068" s="3">
        <v>8285733865.8571196</v>
      </c>
      <c r="C2068" s="3">
        <f t="shared" si="192"/>
        <v>10474145216.059681</v>
      </c>
      <c r="D2068" s="4">
        <f>LN(Table1[[#This Row],[NV]])</f>
        <v>22.83780106155541</v>
      </c>
      <c r="E2068" s="5">
        <v>156115</v>
      </c>
      <c r="F2068" s="5">
        <f t="shared" si="193"/>
        <v>24371893225</v>
      </c>
      <c r="G2068" s="8">
        <f t="shared" si="194"/>
        <v>27554143985.566666</v>
      </c>
      <c r="H2068" s="5">
        <f t="shared" si="195"/>
        <v>1866877.5283274662</v>
      </c>
      <c r="I2068" s="5">
        <f t="shared" si="196"/>
        <v>1976850.8207197934</v>
      </c>
      <c r="J2068" s="5">
        <f>Table1[[#This Row],[DAA 
(n)]]^1.5</f>
        <v>61683207.689134263</v>
      </c>
      <c r="K2068" s="5">
        <f t="shared" si="197"/>
        <v>67167738.287962511</v>
      </c>
      <c r="L2068" s="7">
        <f>LN(Table1[[#This Row],[NV]]/Table1[[#This Row],[NV_MA-1]])</f>
        <v>-1.2016177165774069</v>
      </c>
      <c r="M2068" s="7">
        <f>LN(Table1[[#This Row],[NV]]/Table1[[#This Row],[NV_MA-2]])</f>
        <v>8.3407854196499169</v>
      </c>
      <c r="N2068" s="4">
        <f>LN(Table1[[#This Row],[NV]]/Table1[[#This Row],[NV_MA-3]])</f>
        <v>4.8150974563402924</v>
      </c>
      <c r="O2068" s="7">
        <f>LN(Table1[[#This Row],[NV]]/Table1[[#This Row],[Metcalfe
NV ~ n^2]])</f>
        <v>-1.0788953267156236</v>
      </c>
      <c r="P2068" s="7">
        <f>Table1[[#This Row],[NV_MA-1]]*$M$3</f>
        <v>27554143985.566666</v>
      </c>
    </row>
    <row r="2069" spans="1:16" x14ac:dyDescent="0.2">
      <c r="A2069" s="2">
        <v>41624</v>
      </c>
      <c r="B2069" s="3">
        <v>8224848384.4985905</v>
      </c>
      <c r="C2069" s="3">
        <f t="shared" si="192"/>
        <v>10392170655.609344</v>
      </c>
      <c r="D2069" s="4">
        <f>LN(Table1[[#This Row],[NV]])</f>
        <v>22.830425699932334</v>
      </c>
      <c r="E2069" s="5">
        <v>180233</v>
      </c>
      <c r="F2069" s="5">
        <f t="shared" si="193"/>
        <v>32483934289</v>
      </c>
      <c r="G2069" s="8">
        <f t="shared" si="194"/>
        <v>27138376968.866665</v>
      </c>
      <c r="H2069" s="5">
        <f t="shared" si="195"/>
        <v>2181180.8000410339</v>
      </c>
      <c r="I2069" s="5">
        <f t="shared" si="196"/>
        <v>1956799.4165044629</v>
      </c>
      <c r="J2069" s="5">
        <f>Table1[[#This Row],[DAA 
(n)]]^1.5</f>
        <v>76515860.634964719</v>
      </c>
      <c r="K2069" s="5">
        <f t="shared" si="197"/>
        <v>66312535.619339071</v>
      </c>
      <c r="L2069" s="7">
        <f>LN(Table1[[#This Row],[NV]]/Table1[[#This Row],[NV_MA-1]])</f>
        <v>-1.1937889874537511</v>
      </c>
      <c r="M2069" s="7">
        <f>LN(Table1[[#This Row],[NV]]/Table1[[#This Row],[NV_MA-2]])</f>
        <v>8.3436049542059791</v>
      </c>
      <c r="N2069" s="4">
        <f>LN(Table1[[#This Row],[NV]]/Table1[[#This Row],[NV_MA-3]])</f>
        <v>4.8205361884503422</v>
      </c>
      <c r="O2069" s="7">
        <f>LN(Table1[[#This Row],[NV]]/Table1[[#This Row],[Metcalfe
NV ~ n^2]])</f>
        <v>-1.3735857745593949</v>
      </c>
      <c r="P2069" s="7">
        <f>Table1[[#This Row],[NV_MA-1]]*$M$3</f>
        <v>27138376968.866665</v>
      </c>
    </row>
    <row r="2070" spans="1:16" x14ac:dyDescent="0.2">
      <c r="A2070" s="2">
        <v>41623</v>
      </c>
      <c r="B2070" s="3">
        <v>10479266163.2626</v>
      </c>
      <c r="C2070" s="3">
        <f t="shared" si="192"/>
        <v>10292334445.461208</v>
      </c>
      <c r="D2070" s="4">
        <f>LN(Table1[[#This Row],[NV]])</f>
        <v>23.072664490798164</v>
      </c>
      <c r="E2070" s="5">
        <v>141277</v>
      </c>
      <c r="F2070" s="5">
        <f t="shared" si="193"/>
        <v>19959190729</v>
      </c>
      <c r="G2070" s="8">
        <f t="shared" si="194"/>
        <v>26410071346.733334</v>
      </c>
      <c r="H2070" s="5">
        <f t="shared" si="195"/>
        <v>1675330.1654923668</v>
      </c>
      <c r="I2070" s="5">
        <f t="shared" si="196"/>
        <v>1923774.8486989306</v>
      </c>
      <c r="J2070" s="5">
        <f>Table1[[#This Row],[DAA 
(n)]]^1.5</f>
        <v>53101549.776074566</v>
      </c>
      <c r="K2070" s="5">
        <f t="shared" si="197"/>
        <v>64865894.106235951</v>
      </c>
      <c r="L2070" s="7">
        <f>LN(Table1[[#This Row],[NV]]/Table1[[#This Row],[NV_MA-1]])</f>
        <v>-0.92434677395811882</v>
      </c>
      <c r="M2070" s="7">
        <f>LN(Table1[[#This Row],[NV]]/Table1[[#This Row],[NV_MA-2]])</f>
        <v>8.6028646099437971</v>
      </c>
      <c r="N2070" s="4">
        <f>LN(Table1[[#This Row],[NV]]/Table1[[#This Row],[NV_MA-3]])</f>
        <v>5.0848319617968274</v>
      </c>
      <c r="O2070" s="7">
        <f>LN(Table1[[#This Row],[NV]]/Table1[[#This Row],[Metcalfe
NV ~ n^2]])</f>
        <v>-0.64429107157032961</v>
      </c>
      <c r="P2070" s="7">
        <f>Table1[[#This Row],[NV_MA-1]]*$M$3</f>
        <v>26410071346.733334</v>
      </c>
    </row>
    <row r="2071" spans="1:16" x14ac:dyDescent="0.2">
      <c r="A2071" s="2">
        <v>41622</v>
      </c>
      <c r="B2071" s="3">
        <v>10339592472.9112</v>
      </c>
      <c r="C2071" s="3">
        <f t="shared" si="192"/>
        <v>10106324714.534861</v>
      </c>
      <c r="D2071" s="4">
        <f>LN(Table1[[#This Row],[NV]])</f>
        <v>23.059246292572162</v>
      </c>
      <c r="E2071" s="5">
        <v>147850</v>
      </c>
      <c r="F2071" s="5">
        <f t="shared" si="193"/>
        <v>21859622500</v>
      </c>
      <c r="G2071" s="8">
        <f t="shared" si="194"/>
        <v>26219969029.133335</v>
      </c>
      <c r="H2071" s="5">
        <f t="shared" si="195"/>
        <v>1759999.5287127402</v>
      </c>
      <c r="I2071" s="5">
        <f t="shared" si="196"/>
        <v>1914457.2200716725</v>
      </c>
      <c r="J2071" s="5">
        <f>Table1[[#This Row],[DAA 
(n)]]^1.5</f>
        <v>56850199.530212685</v>
      </c>
      <c r="K2071" s="5">
        <f t="shared" si="197"/>
        <v>64471086.512353517</v>
      </c>
      <c r="L2071" s="7">
        <f>LN(Table1[[#This Row],[NV]]/Table1[[#This Row],[NV_MA-1]])</f>
        <v>-0.93054084151663286</v>
      </c>
      <c r="M2071" s="7">
        <f>LN(Table1[[#This Row],[NV]]/Table1[[#This Row],[NV_MA-2]])</f>
        <v>8.594301588144754</v>
      </c>
      <c r="N2071" s="4">
        <f>LN(Table1[[#This Row],[NV]]/Table1[[#This Row],[NV_MA-3]])</f>
        <v>5.0775188824359994</v>
      </c>
      <c r="O2071" s="7">
        <f>LN(Table1[[#This Row],[NV]]/Table1[[#This Row],[Metcalfe
NV ~ n^2]])</f>
        <v>-0.74866075798908605</v>
      </c>
      <c r="P2071" s="7">
        <f>Table1[[#This Row],[NV_MA-1]]*$M$3</f>
        <v>26219969029.133335</v>
      </c>
    </row>
    <row r="2072" spans="1:16" x14ac:dyDescent="0.2">
      <c r="A2072" s="2">
        <v>41621</v>
      </c>
      <c r="B2072" s="3">
        <v>10654088610.746901</v>
      </c>
      <c r="C2072" s="3">
        <f t="shared" si="192"/>
        <v>9928234903.118906</v>
      </c>
      <c r="D2072" s="4">
        <f>LN(Table1[[#This Row],[NV]])</f>
        <v>23.089209562540749</v>
      </c>
      <c r="E2072" s="5">
        <v>146944</v>
      </c>
      <c r="F2072" s="5">
        <f t="shared" si="193"/>
        <v>21592539136</v>
      </c>
      <c r="G2072" s="8">
        <f t="shared" si="194"/>
        <v>26075675586.333332</v>
      </c>
      <c r="H2072" s="5">
        <f t="shared" si="195"/>
        <v>1748311.3284143873</v>
      </c>
      <c r="I2072" s="5">
        <f t="shared" si="196"/>
        <v>1907841.2875588858</v>
      </c>
      <c r="J2072" s="5">
        <f>Table1[[#This Row],[DAA 
(n)]]^1.5</f>
        <v>56328448.148341455</v>
      </c>
      <c r="K2072" s="5">
        <f t="shared" si="197"/>
        <v>64182023.88537275</v>
      </c>
      <c r="L2072" s="7">
        <f>LN(Table1[[#This Row],[NV]]/Table1[[#This Row],[NV_MA-1]])</f>
        <v>-0.89505918430808618</v>
      </c>
      <c r="M2072" s="7">
        <f>LN(Table1[[#This Row],[NV]]/Table1[[#This Row],[NV_MA-2]])</f>
        <v>8.6277266176313763</v>
      </c>
      <c r="N2072" s="4">
        <f>LN(Table1[[#This Row],[NV]]/Table1[[#This Row],[NV_MA-3]])</f>
        <v>5.1119758348738502</v>
      </c>
      <c r="O2072" s="7">
        <f>LN(Table1[[#This Row],[NV]]/Table1[[#This Row],[Metcalfe
NV ~ n^2]])</f>
        <v>-0.70640411905750766</v>
      </c>
      <c r="P2072" s="7">
        <f>Table1[[#This Row],[NV_MA-1]]*$M$3</f>
        <v>26075675586.333332</v>
      </c>
    </row>
    <row r="2073" spans="1:16" x14ac:dyDescent="0.2">
      <c r="A2073" s="2">
        <v>41620</v>
      </c>
      <c r="B2073" s="3">
        <v>10579622451.506399</v>
      </c>
      <c r="C2073" s="3">
        <f t="shared" si="192"/>
        <v>9730727355.5109901</v>
      </c>
      <c r="D2073" s="4">
        <f>LN(Table1[[#This Row],[NV]])</f>
        <v>23.082195577627019</v>
      </c>
      <c r="E2073" s="5">
        <v>129116</v>
      </c>
      <c r="F2073" s="5">
        <f t="shared" si="193"/>
        <v>16670941456</v>
      </c>
      <c r="G2073" s="8">
        <f t="shared" si="194"/>
        <v>25878417268.5</v>
      </c>
      <c r="H2073" s="5">
        <f t="shared" si="195"/>
        <v>1519497.3211420318</v>
      </c>
      <c r="I2073" s="5">
        <f t="shared" si="196"/>
        <v>1898549.0187147327</v>
      </c>
      <c r="J2073" s="5">
        <f>Table1[[#This Row],[DAA 
(n)]]^1.5</f>
        <v>46394884.168762483</v>
      </c>
      <c r="K2073" s="5">
        <f t="shared" si="197"/>
        <v>63781067.330538593</v>
      </c>
      <c r="L2073" s="7">
        <f>LN(Table1[[#This Row],[NV]]/Table1[[#This Row],[NV_MA-1]])</f>
        <v>-0.89447957053249494</v>
      </c>
      <c r="M2073" s="7">
        <f>LN(Table1[[#This Row],[NV]]/Table1[[#This Row],[NV_MA-2]])</f>
        <v>8.625595099598824</v>
      </c>
      <c r="N2073" s="4">
        <f>LN(Table1[[#This Row],[NV]]/Table1[[#This Row],[NV_MA-3]])</f>
        <v>5.1112286236561228</v>
      </c>
      <c r="O2073" s="7">
        <f>LN(Table1[[#This Row],[NV]]/Table1[[#This Row],[Metcalfe
NV ~ n^2]])</f>
        <v>-0.45473743055216892</v>
      </c>
      <c r="P2073" s="7">
        <f>Table1[[#This Row],[NV_MA-1]]*$M$3</f>
        <v>25878417268.5</v>
      </c>
    </row>
    <row r="2074" spans="1:16" x14ac:dyDescent="0.2">
      <c r="A2074" s="2">
        <v>41619</v>
      </c>
      <c r="B2074" s="3">
        <v>10601969953.0193</v>
      </c>
      <c r="C2074" s="3">
        <f t="shared" si="192"/>
        <v>9519726245.1679134</v>
      </c>
      <c r="D2074" s="4">
        <f>LN(Table1[[#This Row],[NV]])</f>
        <v>23.084305665421923</v>
      </c>
      <c r="E2074" s="5">
        <v>151130</v>
      </c>
      <c r="F2074" s="5">
        <f t="shared" si="193"/>
        <v>22840276900</v>
      </c>
      <c r="G2074" s="8">
        <f t="shared" si="194"/>
        <v>25775112020.099998</v>
      </c>
      <c r="H2074" s="5">
        <f t="shared" si="195"/>
        <v>1802360.6129946224</v>
      </c>
      <c r="I2074" s="5">
        <f t="shared" si="196"/>
        <v>1893199.8577443536</v>
      </c>
      <c r="J2074" s="5">
        <f>Table1[[#This Row],[DAA 
(n)]]^1.5</f>
        <v>58752455.67546095</v>
      </c>
      <c r="K2074" s="5">
        <f t="shared" si="197"/>
        <v>63560000.133846372</v>
      </c>
      <c r="L2074" s="7">
        <f>LN(Table1[[#This Row],[NV]]/Table1[[#This Row],[NV_MA-1]])</f>
        <v>-0.88836954749372332</v>
      </c>
      <c r="M2074" s="7">
        <f>LN(Table1[[#This Row],[NV]]/Table1[[#This Row],[NV_MA-2]])</f>
        <v>8.6305266635480109</v>
      </c>
      <c r="N2074" s="4">
        <f>LN(Table1[[#This Row],[NV]]/Table1[[#This Row],[NV_MA-3]])</f>
        <v>5.1168107636833051</v>
      </c>
      <c r="O2074" s="7">
        <f>LN(Table1[[#This Row],[NV]]/Table1[[#This Row],[Metcalfe
NV ~ n^2]])</f>
        <v>-0.76748567970641068</v>
      </c>
      <c r="P2074" s="7">
        <f>Table1[[#This Row],[NV_MA-1]]*$M$3</f>
        <v>25775112020.099998</v>
      </c>
    </row>
    <row r="2075" spans="1:16" x14ac:dyDescent="0.2">
      <c r="A2075" s="2">
        <v>41618</v>
      </c>
      <c r="B2075" s="3">
        <v>11829553963.8941</v>
      </c>
      <c r="C2075" s="3">
        <f t="shared" si="192"/>
        <v>9303150611.9404392</v>
      </c>
      <c r="D2075" s="4">
        <f>LN(Table1[[#This Row],[NV]])</f>
        <v>23.193866810413059</v>
      </c>
      <c r="E2075" s="5">
        <v>157623</v>
      </c>
      <c r="F2075" s="5">
        <f t="shared" si="193"/>
        <v>24845010129</v>
      </c>
      <c r="G2075" s="8">
        <f t="shared" si="194"/>
        <v>25458721699.966667</v>
      </c>
      <c r="H2075" s="5">
        <f t="shared" si="195"/>
        <v>1886425.9773632875</v>
      </c>
      <c r="I2075" s="5">
        <f t="shared" si="196"/>
        <v>1878015.9086269313</v>
      </c>
      <c r="J2075" s="5">
        <f>Table1[[#This Row],[DAA 
(n)]]^1.5</f>
        <v>62579110.185135797</v>
      </c>
      <c r="K2075" s="5">
        <f t="shared" si="197"/>
        <v>62910630.428599805</v>
      </c>
      <c r="L2075" s="7">
        <f>LN(Table1[[#This Row],[NV]]/Table1[[#This Row],[NV_MA-1]])</f>
        <v>-0.76645741023115244</v>
      </c>
      <c r="M2075" s="7">
        <f>LN(Table1[[#This Row],[NV]]/Table1[[#This Row],[NV_MA-2]])</f>
        <v>8.7481404006512395</v>
      </c>
      <c r="N2075" s="4">
        <f>LN(Table1[[#This Row],[NV]]/Table1[[#This Row],[NV_MA-3]])</f>
        <v>5.2366410977980022</v>
      </c>
      <c r="O2075" s="7">
        <f>LN(Table1[[#This Row],[NV]]/Table1[[#This Row],[Metcalfe
NV ~ n^2]])</f>
        <v>-0.74205595927521573</v>
      </c>
      <c r="P2075" s="7">
        <f>Table1[[#This Row],[NV_MA-1]]*$M$3</f>
        <v>25458721699.966667</v>
      </c>
    </row>
    <row r="2076" spans="1:16" x14ac:dyDescent="0.2">
      <c r="A2076" s="2">
        <v>41617</v>
      </c>
      <c r="B2076" s="3">
        <v>10843625557.3808</v>
      </c>
      <c r="C2076" s="3">
        <f t="shared" si="192"/>
        <v>9039560147.7291698</v>
      </c>
      <c r="D2076" s="4">
        <f>LN(Table1[[#This Row],[NV]])</f>
        <v>23.106843238051283</v>
      </c>
      <c r="E2076" s="5">
        <v>156514</v>
      </c>
      <c r="F2076" s="5">
        <f t="shared" si="193"/>
        <v>24496632196</v>
      </c>
      <c r="G2076" s="8">
        <f t="shared" si="194"/>
        <v>25067105149</v>
      </c>
      <c r="H2076" s="5">
        <f t="shared" si="195"/>
        <v>1872048.418706832</v>
      </c>
      <c r="I2076" s="5">
        <f t="shared" si="196"/>
        <v>1859567.53980127</v>
      </c>
      <c r="J2076" s="5">
        <f>Table1[[#This Row],[DAA 
(n)]]^1.5</f>
        <v>61919834.395165637</v>
      </c>
      <c r="K2076" s="5">
        <f t="shared" si="197"/>
        <v>62115122.976066023</v>
      </c>
      <c r="L2076" s="7">
        <f>LN(Table1[[#This Row],[NV]]/Table1[[#This Row],[NV_MA-1]])</f>
        <v>-0.83797903367609372</v>
      </c>
      <c r="M2076" s="7">
        <f>LN(Table1[[#This Row],[NV]]/Table1[[#This Row],[NV_MA-2]])</f>
        <v>8.6709887248786792</v>
      </c>
      <c r="N2076" s="4">
        <f>LN(Table1[[#This Row],[NV]]/Table1[[#This Row],[NV_MA-3]])</f>
        <v>5.1623431946106271</v>
      </c>
      <c r="O2076" s="7">
        <f>LN(Table1[[#This Row],[NV]]/Table1[[#This Row],[Metcalfe
NV ~ n^2]])</f>
        <v>-0.81495824560937091</v>
      </c>
      <c r="P2076" s="7">
        <f>Table1[[#This Row],[NV_MA-1]]*$M$3</f>
        <v>25067105149</v>
      </c>
    </row>
    <row r="2077" spans="1:16" x14ac:dyDescent="0.2">
      <c r="A2077" s="2">
        <v>41616</v>
      </c>
      <c r="B2077" s="3">
        <v>9478722082.9475403</v>
      </c>
      <c r="C2077" s="3">
        <f t="shared" si="192"/>
        <v>8810180636.6725998</v>
      </c>
      <c r="D2077" s="4">
        <f>LN(Table1[[#This Row],[NV]])</f>
        <v>22.972315342749976</v>
      </c>
      <c r="E2077" s="5">
        <v>115670</v>
      </c>
      <c r="F2077" s="5">
        <f t="shared" si="193"/>
        <v>13379548900</v>
      </c>
      <c r="G2077" s="8">
        <f t="shared" si="194"/>
        <v>24810837539.266666</v>
      </c>
      <c r="H2077" s="5">
        <f t="shared" si="195"/>
        <v>1348538.3003674403</v>
      </c>
      <c r="I2077" s="5">
        <f t="shared" si="196"/>
        <v>1848042.3005052654</v>
      </c>
      <c r="J2077" s="5">
        <f>Table1[[#This Row],[DAA 
(n)]]^1.5</f>
        <v>39339705.403866477</v>
      </c>
      <c r="K2077" s="5">
        <f t="shared" si="197"/>
        <v>61607192.576222248</v>
      </c>
      <c r="L2077" s="7">
        <f>LN(Table1[[#This Row],[NV]]/Table1[[#This Row],[NV_MA-1]])</f>
        <v>-0.96223104946282367</v>
      </c>
      <c r="M2077" s="7">
        <f>LN(Table1[[#This Row],[NV]]/Table1[[#This Row],[NV_MA-2]])</f>
        <v>8.5426779219443798</v>
      </c>
      <c r="N2077" s="4">
        <f>LN(Table1[[#This Row],[NV]]/Table1[[#This Row],[NV_MA-3]])</f>
        <v>5.036026158461441</v>
      </c>
      <c r="O2077" s="7">
        <f>LN(Table1[[#This Row],[NV]]/Table1[[#This Row],[Metcalfe
NV ~ n^2]])</f>
        <v>-0.3446778338289167</v>
      </c>
      <c r="P2077" s="7">
        <f>Table1[[#This Row],[NV_MA-1]]*$M$3</f>
        <v>24810837539.266666</v>
      </c>
    </row>
    <row r="2078" spans="1:16" x14ac:dyDescent="0.2">
      <c r="A2078" s="2">
        <v>41615</v>
      </c>
      <c r="B2078" s="3">
        <v>8509665399.2889099</v>
      </c>
      <c r="C2078" s="3">
        <f t="shared" si="192"/>
        <v>8627333729.0858269</v>
      </c>
      <c r="D2078" s="4">
        <f>LN(Table1[[#This Row],[NV]])</f>
        <v>22.864468460226256</v>
      </c>
      <c r="E2078" s="5">
        <v>148012</v>
      </c>
      <c r="F2078" s="5">
        <f t="shared" si="193"/>
        <v>21907552144</v>
      </c>
      <c r="G2078" s="8">
        <f t="shared" si="194"/>
        <v>24943647908.733334</v>
      </c>
      <c r="H2078" s="5">
        <f t="shared" si="195"/>
        <v>1762090.0579035517</v>
      </c>
      <c r="I2078" s="5">
        <f t="shared" si="196"/>
        <v>1854872.2738459387</v>
      </c>
      <c r="J2078" s="5">
        <f>Table1[[#This Row],[DAA 
(n)]]^1.5</f>
        <v>56943661.70117376</v>
      </c>
      <c r="K2078" s="5">
        <f t="shared" si="197"/>
        <v>61890328.413069949</v>
      </c>
      <c r="L2078" s="7">
        <f>LN(Table1[[#This Row],[NV]]/Table1[[#This Row],[NV_MA-1]])</f>
        <v>-1.0754165736670844</v>
      </c>
      <c r="M2078" s="7">
        <f>LN(Table1[[#This Row],[NV]]/Table1[[#This Row],[NV_MA-2]])</f>
        <v>8.4311420636427794</v>
      </c>
      <c r="N2078" s="4">
        <f>LN(Table1[[#This Row],[NV]]/Table1[[#This Row],[NV_MA-3]])</f>
        <v>4.9235939801252124</v>
      </c>
      <c r="O2078" s="7">
        <f>LN(Table1[[#This Row],[NV]]/Table1[[#This Row],[Metcalfe
NV ~ n^2]])</f>
        <v>-0.94562880085462286</v>
      </c>
      <c r="P2078" s="7">
        <f>Table1[[#This Row],[NV_MA-1]]*$M$3</f>
        <v>24943647908.733334</v>
      </c>
    </row>
    <row r="2079" spans="1:16" x14ac:dyDescent="0.2">
      <c r="A2079" s="2">
        <v>41614</v>
      </c>
      <c r="B2079" s="3">
        <v>9966751946.7621994</v>
      </c>
      <c r="C2079" s="3">
        <f t="shared" si="192"/>
        <v>8459356690.3159342</v>
      </c>
      <c r="D2079" s="4">
        <f>LN(Table1[[#This Row],[NV]])</f>
        <v>23.022520585169659</v>
      </c>
      <c r="E2079" s="5">
        <v>165974</v>
      </c>
      <c r="F2079" s="5">
        <f t="shared" si="193"/>
        <v>27547368676</v>
      </c>
      <c r="G2079" s="8">
        <f t="shared" si="194"/>
        <v>24768672520.233334</v>
      </c>
      <c r="H2079" s="5">
        <f t="shared" si="195"/>
        <v>1994938.8378947212</v>
      </c>
      <c r="I2079" s="5">
        <f t="shared" si="196"/>
        <v>1846764.9944352321</v>
      </c>
      <c r="J2079" s="5">
        <f>Table1[[#This Row],[DAA 
(n)]]^1.5</f>
        <v>67617652.788531676</v>
      </c>
      <c r="K2079" s="5">
        <f t="shared" si="197"/>
        <v>61537822.227337338</v>
      </c>
      <c r="L2079" s="7">
        <f>LN(Table1[[#This Row],[NV]]/Table1[[#This Row],[NV_MA-1]])</f>
        <v>-0.91032490160263635</v>
      </c>
      <c r="M2079" s="7">
        <f>LN(Table1[[#This Row],[NV]]/Table1[[#This Row],[NV_MA-2]])</f>
        <v>8.593574570447764</v>
      </c>
      <c r="N2079" s="4">
        <f>LN(Table1[[#This Row],[NV]]/Table1[[#This Row],[NV_MA-3]])</f>
        <v>5.0873580458587275</v>
      </c>
      <c r="O2079" s="7">
        <f>LN(Table1[[#This Row],[NV]]/Table1[[#This Row],[Metcalfe
NV ~ n^2]])</f>
        <v>-1.0166522719612285</v>
      </c>
      <c r="P2079" s="7">
        <f>Table1[[#This Row],[NV_MA-1]]*$M$3</f>
        <v>24768672520.233334</v>
      </c>
    </row>
    <row r="2080" spans="1:16" x14ac:dyDescent="0.2">
      <c r="A2080" s="2">
        <v>41613</v>
      </c>
      <c r="B2080" s="3">
        <v>12413024442.393801</v>
      </c>
      <c r="C2080" s="3">
        <f t="shared" si="192"/>
        <v>8232047095.4039221</v>
      </c>
      <c r="D2080" s="4">
        <f>LN(Table1[[#This Row],[NV]])</f>
        <v>23.242012116574699</v>
      </c>
      <c r="E2080" s="5">
        <v>185882</v>
      </c>
      <c r="F2080" s="5">
        <f t="shared" si="193"/>
        <v>34552117924</v>
      </c>
      <c r="G2080" s="8">
        <f t="shared" si="194"/>
        <v>24440290786.900002</v>
      </c>
      <c r="H2080" s="5">
        <f t="shared" si="195"/>
        <v>2255281.6474089404</v>
      </c>
      <c r="I2080" s="5">
        <f t="shared" si="196"/>
        <v>1832583.0544858712</v>
      </c>
      <c r="J2080" s="5">
        <f>Table1[[#This Row],[DAA 
(n)]]^1.5</f>
        <v>80141230.237306401</v>
      </c>
      <c r="K2080" s="5">
        <f t="shared" si="197"/>
        <v>60901174.240922719</v>
      </c>
      <c r="L2080" s="7">
        <f>LN(Table1[[#This Row],[NV]]/Table1[[#This Row],[NV_MA-1]])</f>
        <v>-0.67748675259532531</v>
      </c>
      <c r="M2080" s="7">
        <f>LN(Table1[[#This Row],[NV]]/Table1[[#This Row],[NV_MA-2]])</f>
        <v>8.8207750818105879</v>
      </c>
      <c r="N2080" s="4">
        <f>LN(Table1[[#This Row],[NV]]/Table1[[#This Row],[NV_MA-3]])</f>
        <v>5.3172491026203144</v>
      </c>
      <c r="O2080" s="7">
        <f>LN(Table1[[#This Row],[NV]]/Table1[[#This Row],[Metcalfe
NV ~ n^2]])</f>
        <v>-1.0237225689670995</v>
      </c>
      <c r="P2080" s="7">
        <f>Table1[[#This Row],[NV_MA-1]]*$M$3</f>
        <v>24440290786.900002</v>
      </c>
    </row>
    <row r="2081" spans="1:16" x14ac:dyDescent="0.2">
      <c r="A2081" s="2">
        <v>41612</v>
      </c>
      <c r="B2081" s="3">
        <v>13707245929.3533</v>
      </c>
      <c r="C2081" s="3">
        <f t="shared" si="192"/>
        <v>7915362208.7099257</v>
      </c>
      <c r="D2081" s="4">
        <f>LN(Table1[[#This Row],[NV]])</f>
        <v>23.341190429915002</v>
      </c>
      <c r="E2081" s="5">
        <v>186429</v>
      </c>
      <c r="F2081" s="5">
        <f t="shared" si="193"/>
        <v>34755772041</v>
      </c>
      <c r="G2081" s="8">
        <f t="shared" si="194"/>
        <v>23758621439.566666</v>
      </c>
      <c r="H2081" s="5">
        <f t="shared" si="195"/>
        <v>2262466.1298929881</v>
      </c>
      <c r="I2081" s="5">
        <f t="shared" si="196"/>
        <v>1803660.0824570246</v>
      </c>
      <c r="J2081" s="5">
        <f>Table1[[#This Row],[DAA 
(n)]]^1.5</f>
        <v>80495241.013562724</v>
      </c>
      <c r="K2081" s="5">
        <f t="shared" si="197"/>
        <v>59593880.851038411</v>
      </c>
      <c r="L2081" s="7">
        <f>LN(Table1[[#This Row],[NV]]/Table1[[#This Row],[NV_MA-1]])</f>
        <v>-0.55002087962235535</v>
      </c>
      <c r="M2081" s="7">
        <f>LN(Table1[[#This Row],[NV]]/Table1[[#This Row],[NV_MA-2]])</f>
        <v>8.9358618924230306</v>
      </c>
      <c r="N2081" s="4">
        <f>LN(Table1[[#This Row],[NV]]/Table1[[#This Row],[NV_MA-3]])</f>
        <v>5.4381269734349704</v>
      </c>
      <c r="O2081" s="7">
        <f>LN(Table1[[#This Row],[NV]]/Table1[[#This Row],[Metcalfe
NV ~ n^2]])</f>
        <v>-0.93042106714809603</v>
      </c>
      <c r="P2081" s="7">
        <f>Table1[[#This Row],[NV_MA-1]]*$M$3</f>
        <v>23758621439.566666</v>
      </c>
    </row>
    <row r="2082" spans="1:16" x14ac:dyDescent="0.2">
      <c r="A2082" s="2">
        <v>41611</v>
      </c>
      <c r="B2082" s="3">
        <v>12720698338.605301</v>
      </c>
      <c r="C2082" s="3">
        <f t="shared" si="192"/>
        <v>7549585979.8359394</v>
      </c>
      <c r="D2082" s="4">
        <f>LN(Table1[[#This Row],[NV]])</f>
        <v>23.266496294185142</v>
      </c>
      <c r="E2082" s="5">
        <v>173471</v>
      </c>
      <c r="F2082" s="5">
        <f t="shared" si="193"/>
        <v>30092187841</v>
      </c>
      <c r="G2082" s="8">
        <f t="shared" si="194"/>
        <v>22951918561.400002</v>
      </c>
      <c r="H2082" s="5">
        <f t="shared" si="195"/>
        <v>2092713.502767324</v>
      </c>
      <c r="I2082" s="5">
        <f t="shared" si="196"/>
        <v>1767763.3782037846</v>
      </c>
      <c r="J2082" s="5">
        <f>Table1[[#This Row],[DAA 
(n)]]^1.5</f>
        <v>72250411.188906953</v>
      </c>
      <c r="K2082" s="5">
        <f t="shared" si="197"/>
        <v>58008353.224844217</v>
      </c>
      <c r="L2082" s="7">
        <f>LN(Table1[[#This Row],[NV]]/Table1[[#This Row],[NV_MA-1]])</f>
        <v>-0.59017107322037499</v>
      </c>
      <c r="M2082" s="7">
        <f>LN(Table1[[#This Row],[NV]]/Table1[[#This Row],[NV_MA-2]])</f>
        <v>8.8812706168198208</v>
      </c>
      <c r="N2082" s="4">
        <f>LN(Table1[[#This Row],[NV]]/Table1[[#This Row],[NV_MA-3]])</f>
        <v>5.3903987149264898</v>
      </c>
      <c r="O2082" s="7">
        <f>LN(Table1[[#This Row],[NV]]/Table1[[#This Row],[Metcalfe
NV ~ n^2]])</f>
        <v>-0.86103514066360887</v>
      </c>
      <c r="P2082" s="7">
        <f>Table1[[#This Row],[NV_MA-1]]*$M$3</f>
        <v>22951918561.400002</v>
      </c>
    </row>
    <row r="2083" spans="1:16" x14ac:dyDescent="0.2">
      <c r="A2083" s="2">
        <v>41610</v>
      </c>
      <c r="B2083" s="3">
        <v>12560801212.130301</v>
      </c>
      <c r="C2083" s="3">
        <f t="shared" si="192"/>
        <v>7209285351.0032682</v>
      </c>
      <c r="D2083" s="4">
        <f>LN(Table1[[#This Row],[NV]])</f>
        <v>23.253846786726623</v>
      </c>
      <c r="E2083" s="5">
        <v>179818</v>
      </c>
      <c r="F2083" s="5">
        <f t="shared" si="193"/>
        <v>32334513124</v>
      </c>
      <c r="G2083" s="8">
        <f t="shared" si="194"/>
        <v>22172929769.400002</v>
      </c>
      <c r="H2083" s="5">
        <f t="shared" si="195"/>
        <v>2175743.9458115236</v>
      </c>
      <c r="I2083" s="5">
        <f t="shared" si="196"/>
        <v>1728928.7974907202</v>
      </c>
      <c r="J2083" s="5">
        <f>Table1[[#This Row],[DAA 
(n)]]^1.5</f>
        <v>76251737.560080662</v>
      </c>
      <c r="K2083" s="5">
        <f t="shared" si="197"/>
        <v>56382584.879819393</v>
      </c>
      <c r="L2083" s="7">
        <f>LN(Table1[[#This Row],[NV]]/Table1[[#This Row],[NV_MA-1]])</f>
        <v>-0.56829121529285509</v>
      </c>
      <c r="M2083" s="7">
        <f>LN(Table1[[#This Row],[NV]]/Table1[[#This Row],[NV_MA-2]])</f>
        <v>8.8908342042332187</v>
      </c>
      <c r="N2083" s="4">
        <f>LN(Table1[[#This Row],[NV]]/Table1[[#This Row],[NV_MA-3]])</f>
        <v>5.4061758966669098</v>
      </c>
      <c r="O2083" s="7">
        <f>LN(Table1[[#This Row],[NV]]/Table1[[#This Row],[Metcalfe
NV ~ n^2]])</f>
        <v>-0.94555422776050957</v>
      </c>
      <c r="P2083" s="7">
        <f>Table1[[#This Row],[NV_MA-1]]*$M$3</f>
        <v>22172929769.400002</v>
      </c>
    </row>
    <row r="2084" spans="1:16" x14ac:dyDescent="0.2">
      <c r="A2084" s="2">
        <v>41609</v>
      </c>
      <c r="B2084" s="3">
        <v>11635884342.1266</v>
      </c>
      <c r="C2084" s="3">
        <f t="shared" si="192"/>
        <v>6872098962.3966885</v>
      </c>
      <c r="D2084" s="4">
        <f>LN(Table1[[#This Row],[NV]])</f>
        <v>23.177359637870858</v>
      </c>
      <c r="E2084" s="5">
        <v>164939</v>
      </c>
      <c r="F2084" s="5">
        <f t="shared" si="193"/>
        <v>27204873721</v>
      </c>
      <c r="G2084" s="8">
        <f t="shared" si="194"/>
        <v>21302277906.099998</v>
      </c>
      <c r="H2084" s="5">
        <f t="shared" si="195"/>
        <v>1981466.7997568699</v>
      </c>
      <c r="I2084" s="5">
        <f t="shared" si="196"/>
        <v>1686033.1153402694</v>
      </c>
      <c r="J2084" s="5">
        <f>Table1[[#This Row],[DAA 
(n)]]^1.5</f>
        <v>66986152.79793293</v>
      </c>
      <c r="K2084" s="5">
        <f t="shared" si="197"/>
        <v>54578692.067565732</v>
      </c>
      <c r="L2084" s="7">
        <f>LN(Table1[[#This Row],[NV]]/Table1[[#This Row],[NV_MA-1]])</f>
        <v>-0.60472021002119303</v>
      </c>
      <c r="M2084" s="7">
        <f>LN(Table1[[#This Row],[NV]]/Table1[[#This Row],[NV_MA-2]])</f>
        <v>8.8394705791554742</v>
      </c>
      <c r="N2084" s="4">
        <f>LN(Table1[[#This Row],[NV]]/Table1[[#This Row],[NV_MA-3]])</f>
        <v>5.3622055284978805</v>
      </c>
      <c r="O2084" s="7">
        <f>LN(Table1[[#This Row],[NV]]/Table1[[#This Row],[Metcalfe
NV ~ n^2]])</f>
        <v>-0.84930233724563886</v>
      </c>
      <c r="P2084" s="7">
        <f>Table1[[#This Row],[NV_MA-1]]*$M$3</f>
        <v>21302277906.099998</v>
      </c>
    </row>
    <row r="2085" spans="1:16" x14ac:dyDescent="0.2">
      <c r="A2085" s="2">
        <v>41608</v>
      </c>
      <c r="B2085" s="3">
        <v>13498119326.694401</v>
      </c>
      <c r="C2085" s="3">
        <f t="shared" si="192"/>
        <v>6565010166.1371737</v>
      </c>
      <c r="D2085" s="4">
        <f>LN(Table1[[#This Row],[NV]])</f>
        <v>23.325816203552627</v>
      </c>
      <c r="E2085" s="5">
        <v>163385</v>
      </c>
      <c r="F2085" s="5">
        <f t="shared" si="193"/>
        <v>26694658225</v>
      </c>
      <c r="G2085" s="8">
        <f t="shared" si="194"/>
        <v>20646734802.900002</v>
      </c>
      <c r="H2085" s="5">
        <f t="shared" si="195"/>
        <v>1961251.4271356682</v>
      </c>
      <c r="I2085" s="5">
        <f t="shared" si="196"/>
        <v>1652895.6720358299</v>
      </c>
      <c r="J2085" s="5">
        <f>Table1[[#This Row],[DAA 
(n)]]^1.5</f>
        <v>66041704.506255977</v>
      </c>
      <c r="K2085" s="5">
        <f t="shared" si="197"/>
        <v>53198617.83653298</v>
      </c>
      <c r="L2085" s="7">
        <f>LN(Table1[[#This Row],[NV]]/Table1[[#This Row],[NV_MA-1]])</f>
        <v>-0.42500681937345386</v>
      </c>
      <c r="M2085" s="7">
        <f>LN(Table1[[#This Row],[NV]]/Table1[[#This Row],[NV_MA-2]])</f>
        <v>9.0077769430571522</v>
      </c>
      <c r="N2085" s="4">
        <f>LN(Table1[[#This Row],[NV]]/Table1[[#This Row],[NV_MA-3]])</f>
        <v>5.5362732300945519</v>
      </c>
      <c r="O2085" s="7">
        <f>LN(Table1[[#This Row],[NV]]/Table1[[#This Row],[Metcalfe
NV ~ n^2]])</f>
        <v>-0.68191311230461826</v>
      </c>
      <c r="P2085" s="7">
        <f>Table1[[#This Row],[NV_MA-1]]*$M$3</f>
        <v>20646734802.900002</v>
      </c>
    </row>
    <row r="2086" spans="1:16" x14ac:dyDescent="0.2">
      <c r="A2086" s="2">
        <v>41607</v>
      </c>
      <c r="B2086" s="3">
        <v>13606858893.395201</v>
      </c>
      <c r="C2086" s="3">
        <f t="shared" si="192"/>
        <v>6195909715.3033381</v>
      </c>
      <c r="D2086" s="4">
        <f>LN(Table1[[#This Row],[NV]])</f>
        <v>23.333839832953291</v>
      </c>
      <c r="E2086" s="5">
        <v>188994</v>
      </c>
      <c r="F2086" s="5">
        <f t="shared" si="193"/>
        <v>35718732036</v>
      </c>
      <c r="G2086" s="8">
        <f t="shared" si="194"/>
        <v>20062776718.099998</v>
      </c>
      <c r="H2086" s="5">
        <f t="shared" si="195"/>
        <v>2296177.0366553711</v>
      </c>
      <c r="I2086" s="5">
        <f t="shared" si="196"/>
        <v>1624144.4741715866</v>
      </c>
      <c r="J2086" s="5">
        <f>Table1[[#This Row],[DAA 
(n)]]^1.5</f>
        <v>82162193.510225728</v>
      </c>
      <c r="K2086" s="5">
        <f t="shared" si="197"/>
        <v>51985475.37176384</v>
      </c>
      <c r="L2086" s="7">
        <f>LN(Table1[[#This Row],[NV]]/Table1[[#This Row],[NV_MA-1]])</f>
        <v>-0.38829219759072675</v>
      </c>
      <c r="M2086" s="7">
        <f>LN(Table1[[#This Row],[NV]]/Table1[[#This Row],[NV_MA-2]])</f>
        <v>9.0333480752780915</v>
      </c>
      <c r="N2086" s="4">
        <f>LN(Table1[[#This Row],[NV]]/Table1[[#This Row],[NV_MA-3]])</f>
        <v>5.5673649151983957</v>
      </c>
      <c r="O2086" s="7">
        <f>LN(Table1[[#This Row],[NV]]/Table1[[#This Row],[Metcalfe
NV ~ n^2]])</f>
        <v>-0.96510126205894353</v>
      </c>
      <c r="P2086" s="7">
        <f>Table1[[#This Row],[NV_MA-1]]*$M$3</f>
        <v>20062776718.099998</v>
      </c>
    </row>
    <row r="2087" spans="1:16" x14ac:dyDescent="0.2">
      <c r="A2087" s="2">
        <v>41606</v>
      </c>
      <c r="B2087" s="3">
        <v>12139760581.5418</v>
      </c>
      <c r="C2087" s="3">
        <f t="shared" si="192"/>
        <v>5821009215.1262684</v>
      </c>
      <c r="D2087" s="4">
        <f>LN(Table1[[#This Row],[NV]])</f>
        <v>23.219751900928745</v>
      </c>
      <c r="E2087" s="5">
        <v>201832</v>
      </c>
      <c r="F2087" s="5">
        <f t="shared" si="193"/>
        <v>40736156224</v>
      </c>
      <c r="G2087" s="8">
        <f t="shared" si="194"/>
        <v>19179710821.433334</v>
      </c>
      <c r="H2087" s="5">
        <f t="shared" si="195"/>
        <v>2465416.4192501642</v>
      </c>
      <c r="I2087" s="5">
        <f t="shared" si="196"/>
        <v>1584339.2525259976</v>
      </c>
      <c r="J2087" s="5">
        <f>Table1[[#This Row],[DAA 
(n)]]^1.5</f>
        <v>90674472.058029264</v>
      </c>
      <c r="K2087" s="5">
        <f t="shared" si="197"/>
        <v>50239086.999493457</v>
      </c>
      <c r="L2087" s="7">
        <f>LN(Table1[[#This Row],[NV]]/Table1[[#This Row],[NV_MA-1]])</f>
        <v>-0.45736692827031539</v>
      </c>
      <c r="M2087" s="7">
        <f>LN(Table1[[#This Row],[NV]]/Table1[[#This Row],[NV_MA-2]])</f>
        <v>8.9440738979298438</v>
      </c>
      <c r="N2087" s="4">
        <f>LN(Table1[[#This Row],[NV]]/Table1[[#This Row],[NV_MA-3]])</f>
        <v>5.4874479937504388</v>
      </c>
      <c r="O2087" s="7">
        <f>LN(Table1[[#This Row],[NV]]/Table1[[#This Row],[Metcalfe
NV ~ n^2]])</f>
        <v>-1.210629993420657</v>
      </c>
      <c r="P2087" s="7">
        <f>Table1[[#This Row],[NV_MA-1]]*$M$3</f>
        <v>19179710821.433334</v>
      </c>
    </row>
    <row r="2088" spans="1:16" x14ac:dyDescent="0.2">
      <c r="A2088" s="2">
        <v>41605</v>
      </c>
      <c r="B2088" s="3">
        <v>11599427444.743</v>
      </c>
      <c r="C2088" s="3">
        <f t="shared" si="192"/>
        <v>5497573350.6222382</v>
      </c>
      <c r="D2088" s="4">
        <f>LN(Table1[[#This Row],[NV]])</f>
        <v>23.174221575628764</v>
      </c>
      <c r="E2088" s="5">
        <v>192515</v>
      </c>
      <c r="F2088" s="5">
        <f t="shared" si="193"/>
        <v>37062025225</v>
      </c>
      <c r="G2088" s="8">
        <f t="shared" si="194"/>
        <v>18072968707.433334</v>
      </c>
      <c r="H2088" s="5">
        <f t="shared" si="195"/>
        <v>2342508.9191525616</v>
      </c>
      <c r="I2088" s="5">
        <f t="shared" si="196"/>
        <v>1535059.0208935095</v>
      </c>
      <c r="J2088" s="5">
        <f>Table1[[#This Row],[DAA 
(n)]]^1.5</f>
        <v>84468904.255891025</v>
      </c>
      <c r="K2088" s="5">
        <f t="shared" si="197"/>
        <v>48069004.365274839</v>
      </c>
      <c r="L2088" s="7">
        <f>LN(Table1[[#This Row],[NV]]/Table1[[#This Row],[NV_MA-1]])</f>
        <v>-0.44346164171573227</v>
      </c>
      <c r="M2088" s="7">
        <f>LN(Table1[[#This Row],[NV]]/Table1[[#This Row],[NV_MA-2]])</f>
        <v>8.9301421872710236</v>
      </c>
      <c r="N2088" s="4">
        <f>LN(Table1[[#This Row],[NV]]/Table1[[#This Row],[NV_MA-3]])</f>
        <v>5.4860734481579581</v>
      </c>
      <c r="O2088" s="7">
        <f>LN(Table1[[#This Row],[NV]]/Table1[[#This Row],[Metcalfe
NV ~ n^2]])</f>
        <v>-1.161637127875498</v>
      </c>
      <c r="P2088" s="7">
        <f>Table1[[#This Row],[NV_MA-1]]*$M$3</f>
        <v>18072968707.433334</v>
      </c>
    </row>
    <row r="2089" spans="1:16" x14ac:dyDescent="0.2">
      <c r="A2089" s="2">
        <v>41604</v>
      </c>
      <c r="B2089" s="3">
        <v>11031541043.565901</v>
      </c>
      <c r="C2089" s="3">
        <f t="shared" si="192"/>
        <v>5188882900.4886065</v>
      </c>
      <c r="D2089" s="4">
        <f>LN(Table1[[#This Row],[NV]])</f>
        <v>23.124024374284659</v>
      </c>
      <c r="E2089" s="5">
        <v>187706</v>
      </c>
      <c r="F2089" s="5">
        <f t="shared" si="193"/>
        <v>35233542436</v>
      </c>
      <c r="G2089" s="8">
        <f t="shared" si="194"/>
        <v>17087466607.433332</v>
      </c>
      <c r="H2089" s="5">
        <f t="shared" si="195"/>
        <v>2279244.9174744845</v>
      </c>
      <c r="I2089" s="5">
        <f t="shared" si="196"/>
        <v>1489787.8781437841</v>
      </c>
      <c r="J2089" s="5">
        <f>Table1[[#This Row],[DAA 
(n)]]^1.5</f>
        <v>81323719.273603067</v>
      </c>
      <c r="K2089" s="5">
        <f t="shared" si="197"/>
        <v>46102638.267060861</v>
      </c>
      <c r="L2089" s="7">
        <f>LN(Table1[[#This Row],[NV]]/Table1[[#This Row],[NV_MA-1]])</f>
        <v>-0.4375867104997192</v>
      </c>
      <c r="M2089" s="7">
        <f>LN(Table1[[#This Row],[NV]]/Table1[[#This Row],[NV_MA-2]])</f>
        <v>8.9098800701595735</v>
      </c>
      <c r="N2089" s="4">
        <f>LN(Table1[[#This Row],[NV]]/Table1[[#This Row],[NV_MA-3]])</f>
        <v>5.477643638734901</v>
      </c>
      <c r="O2089" s="7">
        <f>LN(Table1[[#This Row],[NV]]/Table1[[#This Row],[Metcalfe
NV ~ n^2]])</f>
        <v>-1.1612400016488189</v>
      </c>
      <c r="P2089" s="7">
        <f>Table1[[#This Row],[NV_MA-1]]*$M$3</f>
        <v>17087466607.433332</v>
      </c>
    </row>
    <row r="2090" spans="1:16" x14ac:dyDescent="0.2">
      <c r="A2090" s="2">
        <v>41603</v>
      </c>
      <c r="B2090" s="3">
        <v>9825868339.7489395</v>
      </c>
      <c r="C2090" s="3">
        <f t="shared" si="192"/>
        <v>4898407072.0331059</v>
      </c>
      <c r="D2090" s="4">
        <f>LN(Table1[[#This Row],[NV]])</f>
        <v>23.008284371432421</v>
      </c>
      <c r="E2090" s="5">
        <v>143350</v>
      </c>
      <c r="F2090" s="5">
        <f t="shared" si="193"/>
        <v>20549222500</v>
      </c>
      <c r="G2090" s="8">
        <f t="shared" si="194"/>
        <v>16058690781.700001</v>
      </c>
      <c r="H2090" s="5">
        <f t="shared" si="195"/>
        <v>1702000.9249625059</v>
      </c>
      <c r="I2090" s="5">
        <f t="shared" si="196"/>
        <v>1438270.9032274452</v>
      </c>
      <c r="J2090" s="5">
        <f>Table1[[#This Row],[DAA 
(n)]]^1.5</f>
        <v>54274589.315581217</v>
      </c>
      <c r="K2090" s="5">
        <f t="shared" si="197"/>
        <v>43958425.710558221</v>
      </c>
      <c r="L2090" s="7">
        <f>LN(Table1[[#This Row],[NV]]/Table1[[#This Row],[NV_MA-1]])</f>
        <v>-0.49123165026754068</v>
      </c>
      <c r="M2090" s="7">
        <f>LN(Table1[[#This Row],[NV]]/Table1[[#This Row],[NV_MA-2]])</f>
        <v>8.8293321830197318</v>
      </c>
      <c r="N2090" s="4">
        <f>LN(Table1[[#This Row],[NV]]/Table1[[#This Row],[NV_MA-3]])</f>
        <v>5.4095294964357201</v>
      </c>
      <c r="O2090" s="7">
        <f>LN(Table1[[#This Row],[NV]]/Table1[[#This Row],[Metcalfe
NV ~ n^2]])</f>
        <v>-0.7378045711906096</v>
      </c>
      <c r="P2090" s="7">
        <f>Table1[[#This Row],[NV_MA-1]]*$M$3</f>
        <v>16058690781.700001</v>
      </c>
    </row>
    <row r="2091" spans="1:16" x14ac:dyDescent="0.2">
      <c r="A2091" s="2">
        <v>41602</v>
      </c>
      <c r="B2091" s="3">
        <v>9713112909.5158005</v>
      </c>
      <c r="C2091" s="3">
        <f t="shared" si="192"/>
        <v>4642242000.0160151</v>
      </c>
      <c r="D2091" s="4">
        <f>LN(Table1[[#This Row],[NV]])</f>
        <v>22.996742655875977</v>
      </c>
      <c r="E2091" s="5">
        <v>123964</v>
      </c>
      <c r="F2091" s="5">
        <f t="shared" si="193"/>
        <v>15367073296</v>
      </c>
      <c r="G2091" s="8">
        <f t="shared" si="194"/>
        <v>15550829680</v>
      </c>
      <c r="H2091" s="5">
        <f t="shared" si="195"/>
        <v>1453818.3646287166</v>
      </c>
      <c r="I2091" s="5">
        <f t="shared" si="196"/>
        <v>1408743.0238637158</v>
      </c>
      <c r="J2091" s="5">
        <f>Table1[[#This Row],[DAA 
(n)]]^1.5</f>
        <v>43645891.834917672</v>
      </c>
      <c r="K2091" s="5">
        <f t="shared" si="197"/>
        <v>42805278.235640734</v>
      </c>
      <c r="L2091" s="7">
        <f>LN(Table1[[#This Row],[NV]]/Table1[[#This Row],[NV_MA-1]])</f>
        <v>-0.47063717389932513</v>
      </c>
      <c r="M2091" s="7">
        <f>LN(Table1[[#This Row],[NV]]/Table1[[#This Row],[NV_MA-2]])</f>
        <v>8.8385342635565767</v>
      </c>
      <c r="N2091" s="4">
        <f>LN(Table1[[#This Row],[NV]]/Table1[[#This Row],[NV_MA-3]])</f>
        <v>5.4245706796650071</v>
      </c>
      <c r="O2091" s="7">
        <f>LN(Table1[[#This Row],[NV]]/Table1[[#This Row],[Metcalfe
NV ~ n^2]])</f>
        <v>-0.45875030383356147</v>
      </c>
      <c r="P2091" s="7">
        <f>Table1[[#This Row],[NV_MA-1]]*$M$3</f>
        <v>15550829680</v>
      </c>
    </row>
    <row r="2092" spans="1:16" x14ac:dyDescent="0.2">
      <c r="A2092" s="2">
        <v>41601</v>
      </c>
      <c r="B2092" s="3">
        <v>10036063848.5574</v>
      </c>
      <c r="C2092" s="3">
        <f t="shared" si="192"/>
        <v>4392123358.7460289</v>
      </c>
      <c r="D2092" s="4">
        <f>LN(Table1[[#This Row],[NV]])</f>
        <v>23.029450827383059</v>
      </c>
      <c r="E2092" s="5">
        <v>146167</v>
      </c>
      <c r="F2092" s="5">
        <f t="shared" si="193"/>
        <v>21364791889</v>
      </c>
      <c r="G2092" s="8">
        <f t="shared" si="194"/>
        <v>15377913878</v>
      </c>
      <c r="H2092" s="5">
        <f t="shared" si="195"/>
        <v>1738291.7904121031</v>
      </c>
      <c r="I2092" s="5">
        <f t="shared" si="196"/>
        <v>1399031.8479156599</v>
      </c>
      <c r="J2092" s="5">
        <f>Table1[[#This Row],[DAA 
(n)]]^1.5</f>
        <v>55882264.950871982</v>
      </c>
      <c r="K2092" s="5">
        <f t="shared" si="197"/>
        <v>42418674.654668242</v>
      </c>
      <c r="L2092" s="7">
        <f>LN(Table1[[#This Row],[NV]]/Table1[[#This Row],[NV_MA-1]])</f>
        <v>-0.42674732581951275</v>
      </c>
      <c r="M2092" s="7">
        <f>LN(Table1[[#This Row],[NV]]/Table1[[#This Row],[NV_MA-2]])</f>
        <v>8.8781598092228187</v>
      </c>
      <c r="N2092" s="4">
        <f>LN(Table1[[#This Row],[NV]]/Table1[[#This Row],[NV_MA-3]])</f>
        <v>5.4663515641774953</v>
      </c>
      <c r="O2092" s="7">
        <f>LN(Table1[[#This Row],[NV]]/Table1[[#This Row],[Metcalfe
NV ~ n^2]])</f>
        <v>-0.75555933786769014</v>
      </c>
      <c r="P2092" s="7">
        <f>Table1[[#This Row],[NV_MA-1]]*$M$3</f>
        <v>15377913878</v>
      </c>
    </row>
    <row r="2093" spans="1:16" x14ac:dyDescent="0.2">
      <c r="A2093" s="2">
        <v>41600</v>
      </c>
      <c r="B2093" s="3">
        <v>9655188371.4235306</v>
      </c>
      <c r="C2093" s="3">
        <f t="shared" si="192"/>
        <v>4134679513.7709289</v>
      </c>
      <c r="D2093" s="4">
        <f>LN(Table1[[#This Row],[NV]])</f>
        <v>22.990761262882401</v>
      </c>
      <c r="E2093" s="5">
        <v>168639</v>
      </c>
      <c r="F2093" s="5">
        <f t="shared" si="193"/>
        <v>28439112321</v>
      </c>
      <c r="G2093" s="8">
        <f t="shared" si="194"/>
        <v>15083529158.5</v>
      </c>
      <c r="H2093" s="5">
        <f t="shared" si="195"/>
        <v>2029657.3177180977</v>
      </c>
      <c r="I2093" s="5">
        <f t="shared" si="196"/>
        <v>1384473.2687325573</v>
      </c>
      <c r="J2093" s="5">
        <f>Table1[[#This Row],[DAA 
(n)]]^1.5</f>
        <v>69252750.578595266</v>
      </c>
      <c r="K2093" s="5">
        <f t="shared" si="197"/>
        <v>41804541.688367195</v>
      </c>
      <c r="L2093" s="7">
        <f>LN(Table1[[#This Row],[NV]]/Table1[[#This Row],[NV_MA-1]])</f>
        <v>-0.44610793834153667</v>
      </c>
      <c r="M2093" s="7">
        <f>LN(Table1[[#This Row],[NV]]/Table1[[#This Row],[NV_MA-2]])</f>
        <v>8.849930948999976</v>
      </c>
      <c r="N2093" s="4">
        <f>LN(Table1[[#This Row],[NV]]/Table1[[#This Row],[NV_MA-3]])</f>
        <v>5.4422457184579569</v>
      </c>
      <c r="O2093" s="7">
        <f>LN(Table1[[#This Row],[NV]]/Table1[[#This Row],[Metcalfe
NV ~ n^2]])</f>
        <v>-1.0802699661701629</v>
      </c>
      <c r="P2093" s="7">
        <f>Table1[[#This Row],[NV_MA-1]]*$M$3</f>
        <v>15083529158.5</v>
      </c>
    </row>
    <row r="2094" spans="1:16" x14ac:dyDescent="0.2">
      <c r="A2094" s="2">
        <v>41599</v>
      </c>
      <c r="B2094" s="3">
        <v>8664193685.7068806</v>
      </c>
      <c r="C2094" s="3">
        <f t="shared" si="192"/>
        <v>3893935738.4052043</v>
      </c>
      <c r="D2094" s="4">
        <f>LN(Table1[[#This Row],[NV]])</f>
        <v>22.882464701624553</v>
      </c>
      <c r="E2094" s="5">
        <v>192640</v>
      </c>
      <c r="F2094" s="5">
        <f t="shared" si="193"/>
        <v>37110169600</v>
      </c>
      <c r="G2094" s="8">
        <f t="shared" si="194"/>
        <v>14526637276.333334</v>
      </c>
      <c r="H2094" s="5">
        <f t="shared" si="195"/>
        <v>2344154.9508940033</v>
      </c>
      <c r="I2094" s="5">
        <f t="shared" si="196"/>
        <v>1358674.24509667</v>
      </c>
      <c r="J2094" s="5">
        <f>Table1[[#This Row],[DAA 
(n)]]^1.5</f>
        <v>84551186.1048913</v>
      </c>
      <c r="K2094" s="5">
        <f t="shared" si="197"/>
        <v>40684393.599438474</v>
      </c>
      <c r="L2094" s="7">
        <f>LN(Table1[[#This Row],[NV]]/Table1[[#This Row],[NV_MA-1]])</f>
        <v>-0.51678515296946137</v>
      </c>
      <c r="M2094" s="7">
        <f>LN(Table1[[#This Row],[NV]]/Table1[[#This Row],[NV_MA-2]])</f>
        <v>8.7604447391399898</v>
      </c>
      <c r="N2094" s="4">
        <f>LN(Table1[[#This Row],[NV]]/Table1[[#This Row],[NV_MA-3]])</f>
        <v>5.3611095743925894</v>
      </c>
      <c r="O2094" s="7">
        <f>LN(Table1[[#This Row],[NV]]/Table1[[#This Row],[Metcalfe
NV ~ n^2]])</f>
        <v>-1.4546921805806343</v>
      </c>
      <c r="P2094" s="7">
        <f>Table1[[#This Row],[NV_MA-1]]*$M$3</f>
        <v>14526637276.333334</v>
      </c>
    </row>
    <row r="2095" spans="1:16" x14ac:dyDescent="0.2">
      <c r="A2095" s="2">
        <v>41598</v>
      </c>
      <c r="B2095" s="3">
        <v>7154243418.72931</v>
      </c>
      <c r="C2095" s="3">
        <f t="shared" si="192"/>
        <v>3680562674.0529566</v>
      </c>
      <c r="D2095" s="4">
        <f>LN(Table1[[#This Row],[NV]])</f>
        <v>22.690971502746638</v>
      </c>
      <c r="E2095" s="5">
        <v>161122</v>
      </c>
      <c r="F2095" s="5">
        <f t="shared" si="193"/>
        <v>25960298884</v>
      </c>
      <c r="G2095" s="8">
        <f t="shared" si="194"/>
        <v>13697944900.633333</v>
      </c>
      <c r="H2095" s="5">
        <f t="shared" si="195"/>
        <v>1931839.426367118</v>
      </c>
      <c r="I2095" s="5">
        <f t="shared" si="196"/>
        <v>1323383.8725838535</v>
      </c>
      <c r="J2095" s="5">
        <f>Table1[[#This Row],[DAA 
(n)]]^1.5</f>
        <v>64674378.82800144</v>
      </c>
      <c r="K2095" s="5">
        <f t="shared" si="197"/>
        <v>39093360.516900487</v>
      </c>
      <c r="L2095" s="7">
        <f>LN(Table1[[#This Row],[NV]]/Table1[[#This Row],[NV_MA-1]])</f>
        <v>-0.64954014852859687</v>
      </c>
      <c r="M2095" s="7">
        <f>LN(Table1[[#This Row],[NV]]/Table1[[#This Row],[NV_MA-2]])</f>
        <v>8.595268948611217</v>
      </c>
      <c r="N2095" s="4">
        <f>LN(Table1[[#This Row],[NV]]/Table1[[#This Row],[NV_MA-3]])</f>
        <v>5.2095082999619189</v>
      </c>
      <c r="O2095" s="7">
        <f>LN(Table1[[#This Row],[NV]]/Table1[[#This Row],[Metcalfe
NV ~ n^2]])</f>
        <v>-1.2888627392205401</v>
      </c>
      <c r="P2095" s="7">
        <f>Table1[[#This Row],[NV_MA-1]]*$M$3</f>
        <v>13697944900.633333</v>
      </c>
    </row>
    <row r="2096" spans="1:16" x14ac:dyDescent="0.2">
      <c r="A2096" s="2">
        <v>41597</v>
      </c>
      <c r="B2096" s="3">
        <v>6569644605.7968597</v>
      </c>
      <c r="C2096" s="3">
        <f t="shared" si="192"/>
        <v>3513327793.4590702</v>
      </c>
      <c r="D2096" s="4">
        <f>LN(Table1[[#This Row],[NV]])</f>
        <v>22.605725574493807</v>
      </c>
      <c r="E2096" s="5">
        <v>205240</v>
      </c>
      <c r="F2096" s="5">
        <f t="shared" si="193"/>
        <v>42123457600</v>
      </c>
      <c r="G2096" s="8">
        <f t="shared" si="194"/>
        <v>13146648941.033333</v>
      </c>
      <c r="H2096" s="5">
        <f t="shared" si="195"/>
        <v>2510482.402009673</v>
      </c>
      <c r="I2096" s="5">
        <f t="shared" si="196"/>
        <v>1296142.4959024605</v>
      </c>
      <c r="J2096" s="5">
        <f>Table1[[#This Row],[DAA 
(n)]]^1.5</f>
        <v>92980742.295509771</v>
      </c>
      <c r="K2096" s="5">
        <f t="shared" si="197"/>
        <v>37945560.631833501</v>
      </c>
      <c r="L2096" s="7">
        <f>LN(Table1[[#This Row],[NV]]/Table1[[#This Row],[NV_MA-1]])</f>
        <v>-0.6937071552193389</v>
      </c>
      <c r="M2096" s="7">
        <f>LN(Table1[[#This Row],[NV]]/Table1[[#This Row],[NV_MA-2]])</f>
        <v>8.5308224741015461</v>
      </c>
      <c r="N2096" s="4">
        <f>LN(Table1[[#This Row],[NV]]/Table1[[#This Row],[NV_MA-3]])</f>
        <v>5.1540624989288437</v>
      </c>
      <c r="O2096" s="7">
        <f>LN(Table1[[#This Row],[NV]]/Table1[[#This Row],[Metcalfe
NV ~ n^2]])</f>
        <v>-1.8581450356179956</v>
      </c>
      <c r="P2096" s="7">
        <f>Table1[[#This Row],[NV_MA-1]]*$M$3</f>
        <v>13146648941.033333</v>
      </c>
    </row>
    <row r="2097" spans="1:16" x14ac:dyDescent="0.2">
      <c r="A2097" s="2">
        <v>41596</v>
      </c>
      <c r="B2097" s="3">
        <v>7899238895.68641</v>
      </c>
      <c r="C2097" s="3">
        <f t="shared" si="192"/>
        <v>3360240065.5958052</v>
      </c>
      <c r="D2097" s="4">
        <f>LN(Table1[[#This Row],[NV]])</f>
        <v>22.790032249459991</v>
      </c>
      <c r="E2097" s="5">
        <v>171380</v>
      </c>
      <c r="F2097" s="5">
        <f t="shared" si="193"/>
        <v>29371104400</v>
      </c>
      <c r="G2097" s="8">
        <f t="shared" si="194"/>
        <v>11901417741.033333</v>
      </c>
      <c r="H2097" s="5">
        <f t="shared" si="195"/>
        <v>2065409.8219351966</v>
      </c>
      <c r="I2097" s="5">
        <f t="shared" si="196"/>
        <v>1238102.2208064811</v>
      </c>
      <c r="J2097" s="5">
        <f>Table1[[#This Row],[DAA 
(n)]]^1.5</f>
        <v>70948008.231887579</v>
      </c>
      <c r="K2097" s="5">
        <f t="shared" si="197"/>
        <v>35450888.563151248</v>
      </c>
      <c r="L2097" s="7">
        <f>LN(Table1[[#This Row],[NV]]/Table1[[#This Row],[NV_MA-1]])</f>
        <v>-0.40989111840950759</v>
      </c>
      <c r="M2097" s="7">
        <f>LN(Table1[[#This Row],[NV]]/Table1[[#This Row],[NV_MA-2]])</f>
        <v>8.7609419513314055</v>
      </c>
      <c r="N2097" s="4">
        <f>LN(Table1[[#This Row],[NV]]/Table1[[#This Row],[NV_MA-3]])</f>
        <v>5.4063733735806165</v>
      </c>
      <c r="O2097" s="7">
        <f>LN(Table1[[#This Row],[NV]]/Table1[[#This Row],[Metcalfe
NV ~ n^2]])</f>
        <v>-1.3132449349862279</v>
      </c>
      <c r="P2097" s="7">
        <f>Table1[[#This Row],[NV_MA-1]]*$M$3</f>
        <v>11901417741.033333</v>
      </c>
    </row>
    <row r="2098" spans="1:16" x14ac:dyDescent="0.2">
      <c r="A2098" s="2">
        <v>41595</v>
      </c>
      <c r="B2098" s="3">
        <v>5826497052.3470402</v>
      </c>
      <c r="C2098" s="3">
        <f t="shared" si="192"/>
        <v>3162517120.52704</v>
      </c>
      <c r="D2098" s="4">
        <f>LN(Table1[[#This Row],[NV]])</f>
        <v>22.485681808072897</v>
      </c>
      <c r="E2098" s="5">
        <v>109082</v>
      </c>
      <c r="F2098" s="5">
        <f t="shared" si="193"/>
        <v>11898882724</v>
      </c>
      <c r="G2098" s="8">
        <f t="shared" si="194"/>
        <v>11235587606.233334</v>
      </c>
      <c r="H2098" s="5">
        <f t="shared" si="195"/>
        <v>1265335.4018675538</v>
      </c>
      <c r="I2098" s="5">
        <f t="shared" si="196"/>
        <v>1206354.4069640345</v>
      </c>
      <c r="J2098" s="5">
        <f>Table1[[#This Row],[DAA 
(n)]]^1.5</f>
        <v>36027127.630430996</v>
      </c>
      <c r="K2098" s="5">
        <f t="shared" si="197"/>
        <v>34091943.294932455</v>
      </c>
      <c r="L2098" s="7">
        <f>LN(Table1[[#This Row],[NV]]/Table1[[#This Row],[NV_MA-1]])</f>
        <v>-0.6566702345435218</v>
      </c>
      <c r="M2098" s="7">
        <f>LN(Table1[[#This Row],[NV]]/Table1[[#This Row],[NV_MA-2]])</f>
        <v>8.4825683251871418</v>
      </c>
      <c r="N2098" s="4">
        <f>LN(Table1[[#This Row],[NV]]/Table1[[#This Row],[NV_MA-3]])</f>
        <v>5.1411101607453773</v>
      </c>
      <c r="O2098" s="7">
        <f>LN(Table1[[#This Row],[NV]]/Table1[[#This Row],[Metcalfe
NV ~ n^2]])</f>
        <v>-0.71402853584367831</v>
      </c>
      <c r="P2098" s="7">
        <f>Table1[[#This Row],[NV_MA-1]]*$M$3</f>
        <v>11235587606.233334</v>
      </c>
    </row>
    <row r="2099" spans="1:16" x14ac:dyDescent="0.2">
      <c r="A2099" s="2">
        <v>41594</v>
      </c>
      <c r="B2099" s="3">
        <v>5229762080.0545301</v>
      </c>
      <c r="C2099" s="3">
        <f t="shared" si="192"/>
        <v>3028715090.9161086</v>
      </c>
      <c r="D2099" s="4">
        <f>LN(Table1[[#This Row],[NV]])</f>
        <v>22.377631622603111</v>
      </c>
      <c r="E2099" s="5">
        <v>103125</v>
      </c>
      <c r="F2099" s="5">
        <f t="shared" si="193"/>
        <v>10634765625</v>
      </c>
      <c r="G2099" s="8">
        <f t="shared" si="194"/>
        <v>11079768849.299999</v>
      </c>
      <c r="H2099" s="5">
        <f t="shared" si="195"/>
        <v>1190443.7658750636</v>
      </c>
      <c r="I2099" s="5">
        <f t="shared" si="196"/>
        <v>1196334.3987012208</v>
      </c>
      <c r="J2099" s="5">
        <f>Table1[[#This Row],[DAA 
(n)]]^1.5</f>
        <v>33116615.241871003</v>
      </c>
      <c r="K2099" s="5">
        <f t="shared" si="197"/>
        <v>33717032.250188217</v>
      </c>
      <c r="L2099" s="7">
        <f>LN(Table1[[#This Row],[NV]]/Table1[[#This Row],[NV_MA-1]])</f>
        <v>-0.75075503346828931</v>
      </c>
      <c r="M2099" s="7">
        <f>LN(Table1[[#This Row],[NV]]/Table1[[#This Row],[NV_MA-2]])</f>
        <v>8.3828588506142427</v>
      </c>
      <c r="N2099" s="4">
        <f>LN(Table1[[#This Row],[NV]]/Table1[[#This Row],[NV_MA-3]])</f>
        <v>5.0441179469386812</v>
      </c>
      <c r="O2099" s="7">
        <f>LN(Table1[[#This Row],[NV]]/Table1[[#This Row],[Metcalfe
NV ~ n^2]])</f>
        <v>-0.70976262467085305</v>
      </c>
      <c r="P2099" s="7">
        <f>Table1[[#This Row],[NV_MA-1]]*$M$3</f>
        <v>11079768849.299999</v>
      </c>
    </row>
    <row r="2100" spans="1:16" x14ac:dyDescent="0.2">
      <c r="A2100" s="2">
        <v>41593</v>
      </c>
      <c r="B2100" s="3">
        <v>4898974235.4722204</v>
      </c>
      <c r="C2100" s="3">
        <f t="shared" si="192"/>
        <v>2911210964.731019</v>
      </c>
      <c r="D2100" s="4">
        <f>LN(Table1[[#This Row],[NV]])</f>
        <v>22.312291680448833</v>
      </c>
      <c r="E2100" s="5">
        <v>119399</v>
      </c>
      <c r="F2100" s="5">
        <f t="shared" si="193"/>
        <v>14256121201</v>
      </c>
      <c r="G2100" s="8">
        <f t="shared" si="194"/>
        <v>10953848823.933332</v>
      </c>
      <c r="H2100" s="5">
        <f t="shared" si="195"/>
        <v>1395801.3066746199</v>
      </c>
      <c r="I2100" s="5">
        <f t="shared" si="196"/>
        <v>1187910.9723199219</v>
      </c>
      <c r="J2100" s="5">
        <f>Table1[[#This Row],[DAA 
(n)]]^1.5</f>
        <v>41257321.959601328</v>
      </c>
      <c r="K2100" s="5">
        <f t="shared" si="197"/>
        <v>33407449.878456481</v>
      </c>
      <c r="L2100" s="7">
        <f>LN(Table1[[#This Row],[NV]]/Table1[[#This Row],[NV_MA-1]])</f>
        <v>-0.80466504177184695</v>
      </c>
      <c r="M2100" s="7">
        <f>LN(Table1[[#This Row],[NV]]/Table1[[#This Row],[NV_MA-2]])</f>
        <v>8.3245848434768259</v>
      </c>
      <c r="N2100" s="4">
        <f>LN(Table1[[#This Row],[NV]]/Table1[[#This Row],[NV_MA-3]])</f>
        <v>4.988002197120724</v>
      </c>
      <c r="O2100" s="7">
        <f>LN(Table1[[#This Row],[NV]]/Table1[[#This Row],[Metcalfe
NV ~ n^2]])</f>
        <v>-1.0681605289435407</v>
      </c>
      <c r="P2100" s="7">
        <f>Table1[[#This Row],[NV_MA-1]]*$M$3</f>
        <v>10953848823.933332</v>
      </c>
    </row>
    <row r="2101" spans="1:16" x14ac:dyDescent="0.2">
      <c r="A2101" s="2">
        <v>41592</v>
      </c>
      <c r="B2101" s="3">
        <v>4996898130.4325399</v>
      </c>
      <c r="C2101" s="3">
        <f t="shared" si="192"/>
        <v>2802571709.0225849</v>
      </c>
      <c r="D2101" s="4">
        <f>LN(Table1[[#This Row],[NV]])</f>
        <v>22.3320831829555</v>
      </c>
      <c r="E2101" s="5">
        <v>132404</v>
      </c>
      <c r="F2101" s="5">
        <f t="shared" si="193"/>
        <v>17530819216</v>
      </c>
      <c r="G2101" s="8">
        <f t="shared" si="194"/>
        <v>10764359008.033333</v>
      </c>
      <c r="H2101" s="5">
        <f t="shared" si="195"/>
        <v>1561521.5533291323</v>
      </c>
      <c r="I2101" s="5">
        <f t="shared" si="196"/>
        <v>1176676.0576407923</v>
      </c>
      <c r="J2101" s="5">
        <f>Table1[[#This Row],[DAA 
(n)]]^1.5</f>
        <v>48178320.720789626</v>
      </c>
      <c r="K2101" s="5">
        <f t="shared" si="197"/>
        <v>32971212.279190008</v>
      </c>
      <c r="L2101" s="7">
        <f>LN(Table1[[#This Row],[NV]]/Table1[[#This Row],[NV_MA-1]])</f>
        <v>-0.76742323895948483</v>
      </c>
      <c r="M2101" s="7">
        <f>LN(Table1[[#This Row],[NV]]/Table1[[#This Row],[NV_MA-2]])</f>
        <v>8.3538790617481382</v>
      </c>
      <c r="N2101" s="4">
        <f>LN(Table1[[#This Row],[NV]]/Table1[[#This Row],[NV_MA-3]])</f>
        <v>5.0209377994240159</v>
      </c>
      <c r="O2101" s="7">
        <f>LN(Table1[[#This Row],[NV]]/Table1[[#This Row],[Metcalfe
NV ~ n^2]])</f>
        <v>-1.2551430840626001</v>
      </c>
      <c r="P2101" s="7">
        <f>Table1[[#This Row],[NV_MA-1]]*$M$3</f>
        <v>10764359008.033333</v>
      </c>
    </row>
    <row r="2102" spans="1:16" x14ac:dyDescent="0.2">
      <c r="A2102" s="2">
        <v>41591</v>
      </c>
      <c r="B2102" s="3">
        <v>4728862182.5094299</v>
      </c>
      <c r="C2102" s="3">
        <f t="shared" si="192"/>
        <v>2691894592.6676006</v>
      </c>
      <c r="D2102" s="4">
        <f>LN(Table1[[#This Row],[NV]])</f>
        <v>22.276950457131978</v>
      </c>
      <c r="E2102" s="5">
        <v>125199</v>
      </c>
      <c r="F2102" s="5">
        <f t="shared" si="193"/>
        <v>15674789601</v>
      </c>
      <c r="G2102" s="8">
        <f t="shared" si="194"/>
        <v>10427880875</v>
      </c>
      <c r="H2102" s="5">
        <f t="shared" si="195"/>
        <v>1469543.2630898026</v>
      </c>
      <c r="I2102" s="5">
        <f t="shared" si="196"/>
        <v>1157293.5470751203</v>
      </c>
      <c r="J2102" s="5">
        <f>Table1[[#This Row],[DAA 
(n)]]^1.5</f>
        <v>44299751.503316589</v>
      </c>
      <c r="K2102" s="5">
        <f t="shared" si="197"/>
        <v>32209388.073559605</v>
      </c>
      <c r="L2102" s="7">
        <f>LN(Table1[[#This Row],[NV]]/Table1[[#This Row],[NV_MA-1]])</f>
        <v>-0.79079845224928513</v>
      </c>
      <c r="M2102" s="7">
        <f>LN(Table1[[#This Row],[NV]]/Table1[[#This Row],[NV_MA-2]])</f>
        <v>8.3153557691558877</v>
      </c>
      <c r="N2102" s="4">
        <f>LN(Table1[[#This Row],[NV]]/Table1[[#This Row],[NV_MA-3]])</f>
        <v>4.9891819340317722</v>
      </c>
      <c r="O2102" s="7">
        <f>LN(Table1[[#This Row],[NV]]/Table1[[#This Row],[Metcalfe
NV ~ n^2]])</f>
        <v>-1.1983690436596026</v>
      </c>
      <c r="P2102" s="7">
        <f>Table1[[#This Row],[NV_MA-1]]*$M$3</f>
        <v>10427880875</v>
      </c>
    </row>
    <row r="2103" spans="1:16" x14ac:dyDescent="0.2">
      <c r="A2103" s="2">
        <v>41590</v>
      </c>
      <c r="B2103" s="3">
        <v>4249589141.2140598</v>
      </c>
      <c r="C2103" s="3">
        <f t="shared" si="192"/>
        <v>2587691743.8869305</v>
      </c>
      <c r="D2103" s="4">
        <f>LN(Table1[[#This Row],[NV]])</f>
        <v>22.170088142554118</v>
      </c>
      <c r="E2103" s="5">
        <v>116498</v>
      </c>
      <c r="F2103" s="5">
        <f t="shared" si="193"/>
        <v>13571784004</v>
      </c>
      <c r="G2103" s="8">
        <f t="shared" si="194"/>
        <v>10137328856.833334</v>
      </c>
      <c r="H2103" s="5">
        <f t="shared" si="195"/>
        <v>1359022.4920306529</v>
      </c>
      <c r="I2103" s="5">
        <f t="shared" si="196"/>
        <v>1139816.6504141346</v>
      </c>
      <c r="J2103" s="5">
        <f>Table1[[#This Row],[DAA 
(n)]]^1.5</f>
        <v>39762868.267995879</v>
      </c>
      <c r="K2103" s="5">
        <f t="shared" si="197"/>
        <v>31535798.550408881</v>
      </c>
      <c r="L2103" s="7">
        <f>LN(Table1[[#This Row],[NV]]/Table1[[#This Row],[NV_MA-1]])</f>
        <v>-0.86940223150471696</v>
      </c>
      <c r="M2103" s="7">
        <f>LN(Table1[[#This Row],[NV]]/Table1[[#This Row],[NV_MA-2]])</f>
        <v>8.2237101680885072</v>
      </c>
      <c r="N2103" s="4">
        <f>LN(Table1[[#This Row],[NV]]/Table1[[#This Row],[NV_MA-3]])</f>
        <v>4.9034542221245125</v>
      </c>
      <c r="O2103" s="7">
        <f>LN(Table1[[#This Row],[NV]]/Table1[[#This Row],[Metcalfe
NV ~ n^2]])</f>
        <v>-1.1611706263629948</v>
      </c>
      <c r="P2103" s="7">
        <f>Table1[[#This Row],[NV_MA-1]]*$M$3</f>
        <v>10137328856.833334</v>
      </c>
    </row>
    <row r="2104" spans="1:16" x14ac:dyDescent="0.2">
      <c r="A2104" s="2">
        <v>41589</v>
      </c>
      <c r="B2104" s="3">
        <v>4104700956.1950498</v>
      </c>
      <c r="C2104" s="3">
        <f t="shared" si="192"/>
        <v>2498282994.5651412</v>
      </c>
      <c r="D2104" s="4">
        <f>LN(Table1[[#This Row],[NV]])</f>
        <v>22.135398728523654</v>
      </c>
      <c r="E2104" s="5">
        <v>115536</v>
      </c>
      <c r="F2104" s="5">
        <f t="shared" si="193"/>
        <v>13348567296</v>
      </c>
      <c r="G2104" s="8">
        <f t="shared" si="194"/>
        <v>9887491730.333334</v>
      </c>
      <c r="H2104" s="5">
        <f t="shared" si="195"/>
        <v>1346842.1394719591</v>
      </c>
      <c r="I2104" s="5">
        <f t="shared" si="196"/>
        <v>1123784.2934995301</v>
      </c>
      <c r="J2104" s="5">
        <f>Table1[[#This Row],[DAA 
(n)]]^1.5</f>
        <v>39271364.51806397</v>
      </c>
      <c r="K2104" s="5">
        <f t="shared" si="197"/>
        <v>30935853.87001482</v>
      </c>
      <c r="L2104" s="7">
        <f>LN(Table1[[#This Row],[NV]]/Table1[[#This Row],[NV_MA-1]])</f>
        <v>-0.87913760514028572</v>
      </c>
      <c r="M2104" s="7">
        <f>LN(Table1[[#This Row],[NV]]/Table1[[#This Row],[NV_MA-2]])</f>
        <v>8.2031863472028288</v>
      </c>
      <c r="N2104" s="4">
        <f>LN(Table1[[#This Row],[NV]]/Table1[[#This Row],[NV_MA-3]])</f>
        <v>4.887972339888023</v>
      </c>
      <c r="O2104" s="7">
        <f>LN(Table1[[#This Row],[NV]]/Table1[[#This Row],[Metcalfe
NV ~ n^2]])</f>
        <v>-1.1792761688582731</v>
      </c>
      <c r="P2104" s="7">
        <f>Table1[[#This Row],[NV_MA-1]]*$M$3</f>
        <v>9887491730.333334</v>
      </c>
    </row>
    <row r="2105" spans="1:16" x14ac:dyDescent="0.2">
      <c r="A2105" s="2">
        <v>41588</v>
      </c>
      <c r="B2105" s="3">
        <v>3921840037.5560999</v>
      </c>
      <c r="C2105" s="3">
        <f t="shared" si="192"/>
        <v>2411879436.119679</v>
      </c>
      <c r="D2105" s="4">
        <f>LN(Table1[[#This Row],[NV]])</f>
        <v>22.089826777952055</v>
      </c>
      <c r="E2105" s="5">
        <v>114440</v>
      </c>
      <c r="F2105" s="5">
        <f t="shared" si="193"/>
        <v>13096513600</v>
      </c>
      <c r="G2105" s="8">
        <f t="shared" si="194"/>
        <v>9635376940.4666672</v>
      </c>
      <c r="H2105" s="5">
        <f t="shared" si="195"/>
        <v>1332974.9125934534</v>
      </c>
      <c r="I2105" s="5">
        <f t="shared" si="196"/>
        <v>1107384.8711191162</v>
      </c>
      <c r="J2105" s="5">
        <f>Table1[[#This Row],[DAA 
(n)]]^1.5</f>
        <v>38713886.609122612</v>
      </c>
      <c r="K2105" s="5">
        <f t="shared" si="197"/>
        <v>30326027.395654403</v>
      </c>
      <c r="L2105" s="7">
        <f>LN(Table1[[#This Row],[NV]]/Table1[[#This Row],[NV_MA-1]])</f>
        <v>-0.89888048209509419</v>
      </c>
      <c r="M2105" s="7">
        <f>LN(Table1[[#This Row],[NV]]/Table1[[#This Row],[NV_MA-2]])</f>
        <v>8.1723149562969866</v>
      </c>
      <c r="N2105" s="4">
        <f>LN(Table1[[#This Row],[NV]]/Table1[[#This Row],[NV_MA-3]])</f>
        <v>4.8623098862376022</v>
      </c>
      <c r="O2105" s="7">
        <f>LN(Table1[[#This Row],[NV]]/Table1[[#This Row],[Metcalfe
NV ~ n^2]])</f>
        <v>-1.2057851163760378</v>
      </c>
      <c r="P2105" s="7">
        <f>Table1[[#This Row],[NV_MA-1]]*$M$3</f>
        <v>9635376940.4666672</v>
      </c>
    </row>
    <row r="2106" spans="1:16" x14ac:dyDescent="0.2">
      <c r="A2106" s="2">
        <v>41587</v>
      </c>
      <c r="B2106" s="3">
        <v>3962240225.68365</v>
      </c>
      <c r="C2106" s="3">
        <f t="shared" si="192"/>
        <v>2332924426.4171743</v>
      </c>
      <c r="D2106" s="4">
        <f>LN(Table1[[#This Row],[NV]])</f>
        <v>22.100075415813688</v>
      </c>
      <c r="E2106" s="5">
        <v>129648</v>
      </c>
      <c r="F2106" s="5">
        <f t="shared" si="193"/>
        <v>16808603904</v>
      </c>
      <c r="G2106" s="8">
        <f t="shared" si="194"/>
        <v>9402626115.9333324</v>
      </c>
      <c r="H2106" s="5">
        <f t="shared" si="195"/>
        <v>1526291.2398266913</v>
      </c>
      <c r="I2106" s="5">
        <f t="shared" si="196"/>
        <v>1092318.4811481584</v>
      </c>
      <c r="J2106" s="5">
        <f>Table1[[#This Row],[DAA 
(n)]]^1.5</f>
        <v>46681922.399851933</v>
      </c>
      <c r="K2106" s="5">
        <f t="shared" si="197"/>
        <v>29764387.774300441</v>
      </c>
      <c r="L2106" s="7">
        <f>LN(Table1[[#This Row],[NV]]/Table1[[#This Row],[NV_MA-1]])</f>
        <v>-0.8641794454264845</v>
      </c>
      <c r="M2106" s="7">
        <f>LN(Table1[[#This Row],[NV]]/Table1[[#This Row],[NV_MA-2]])</f>
        <v>8.1962623736450428</v>
      </c>
      <c r="N2106" s="4">
        <f>LN(Table1[[#This Row],[NV]]/Table1[[#This Row],[NV_MA-3]])</f>
        <v>4.8912522200999629</v>
      </c>
      <c r="O2106" s="7">
        <f>LN(Table1[[#This Row],[NV]]/Table1[[#This Row],[Metcalfe
NV ~ n^2]])</f>
        <v>-1.4450813135873262</v>
      </c>
      <c r="P2106" s="7">
        <f>Table1[[#This Row],[NV_MA-1]]*$M$3</f>
        <v>9402626115.9333324</v>
      </c>
    </row>
    <row r="2107" spans="1:16" x14ac:dyDescent="0.2">
      <c r="A2107" s="2">
        <v>41586</v>
      </c>
      <c r="B2107" s="3">
        <v>3993314855.34443</v>
      </c>
      <c r="C2107" s="3">
        <f t="shared" si="192"/>
        <v>2254234180.9592328</v>
      </c>
      <c r="D2107" s="4">
        <f>LN(Table1[[#This Row],[NV]])</f>
        <v>22.107887513745659</v>
      </c>
      <c r="E2107" s="5">
        <v>131772</v>
      </c>
      <c r="F2107" s="5">
        <f t="shared" si="193"/>
        <v>17363859984</v>
      </c>
      <c r="G2107" s="8">
        <f t="shared" si="194"/>
        <v>9065402466.333334</v>
      </c>
      <c r="H2107" s="5">
        <f t="shared" si="195"/>
        <v>1553437.5005876464</v>
      </c>
      <c r="I2107" s="5">
        <f t="shared" si="196"/>
        <v>1072287.8901064626</v>
      </c>
      <c r="J2107" s="5">
        <f>Table1[[#This Row],[DAA 
(n)]]^1.5</f>
        <v>47833780.509297587</v>
      </c>
      <c r="K2107" s="5">
        <f t="shared" si="197"/>
        <v>28988226.630435865</v>
      </c>
      <c r="L2107" s="7">
        <f>LN(Table1[[#This Row],[NV]]/Table1[[#This Row],[NV_MA-1]])</f>
        <v>-0.81984356425249671</v>
      </c>
      <c r="M2107" s="7">
        <f>LN(Table1[[#This Row],[NV]]/Table1[[#This Row],[NV_MA-2]])</f>
        <v>8.2225823749832099</v>
      </c>
      <c r="N2107" s="4">
        <f>LN(Table1[[#This Row],[NV]]/Table1[[#This Row],[NV_MA-3]])</f>
        <v>4.9254871864872269</v>
      </c>
      <c r="O2107" s="7">
        <f>LN(Table1[[#This Row],[NV]]/Table1[[#This Row],[Metcalfe
NV ~ n^2]])</f>
        <v>-1.4697693570257691</v>
      </c>
      <c r="P2107" s="7">
        <f>Table1[[#This Row],[NV_MA-1]]*$M$3</f>
        <v>9065402466.333334</v>
      </c>
    </row>
    <row r="2108" spans="1:16" x14ac:dyDescent="0.2">
      <c r="A2108" s="2">
        <v>41585</v>
      </c>
      <c r="B2108" s="3">
        <v>3470354236.19207</v>
      </c>
      <c r="C2108" s="3">
        <f t="shared" si="192"/>
        <v>2173028017.2203627</v>
      </c>
      <c r="D2108" s="4">
        <f>LN(Table1[[#This Row],[NV]])</f>
        <v>21.967522511052767</v>
      </c>
      <c r="E2108" s="5">
        <v>129067</v>
      </c>
      <c r="F2108" s="5">
        <f t="shared" si="193"/>
        <v>16658290489</v>
      </c>
      <c r="G2108" s="8">
        <f t="shared" si="194"/>
        <v>8698901734.3666668</v>
      </c>
      <c r="H2108" s="5">
        <f t="shared" si="195"/>
        <v>1518871.6755823488</v>
      </c>
      <c r="I2108" s="5">
        <f t="shared" si="196"/>
        <v>1050532.8495358375</v>
      </c>
      <c r="J2108" s="5">
        <f>Table1[[#This Row],[DAA 
(n)]]^1.5</f>
        <v>46368476.129195347</v>
      </c>
      <c r="K2108" s="5">
        <f t="shared" si="197"/>
        <v>28145258.478111748</v>
      </c>
      <c r="L2108" s="7">
        <f>LN(Table1[[#This Row],[NV]]/Table1[[#This Row],[NV_MA-1]])</f>
        <v>-0.91894010615644683</v>
      </c>
      <c r="M2108" s="7">
        <f>LN(Table1[[#This Row],[NV]]/Table1[[#This Row],[NV_MA-2]])</f>
        <v>8.1027144418929158</v>
      </c>
      <c r="N2108" s="4">
        <f>LN(Table1[[#This Row],[NV]]/Table1[[#This Row],[NV_MA-3]])</f>
        <v>4.8146330504125174</v>
      </c>
      <c r="O2108" s="7">
        <f>LN(Table1[[#This Row],[NV]]/Table1[[#This Row],[Metcalfe
NV ~ n^2]])</f>
        <v>-1.568651345662716</v>
      </c>
      <c r="P2108" s="7">
        <f>Table1[[#This Row],[NV_MA-1]]*$M$3</f>
        <v>8698901734.3666668</v>
      </c>
    </row>
    <row r="2109" spans="1:16" x14ac:dyDescent="0.2">
      <c r="A2109" s="2">
        <v>41584</v>
      </c>
      <c r="B2109" s="3">
        <v>3147464099.4018602</v>
      </c>
      <c r="C2109" s="3">
        <f t="shared" si="192"/>
        <v>2107526739.8229144</v>
      </c>
      <c r="D2109" s="4">
        <f>LN(Table1[[#This Row],[NV]])</f>
        <v>21.869862917750009</v>
      </c>
      <c r="E2109" s="5">
        <v>133026</v>
      </c>
      <c r="F2109" s="5">
        <f t="shared" si="193"/>
        <v>17695916676</v>
      </c>
      <c r="G2109" s="8">
        <f t="shared" si="194"/>
        <v>8331175388.0666666</v>
      </c>
      <c r="H2109" s="5">
        <f t="shared" si="195"/>
        <v>1569480.6394138925</v>
      </c>
      <c r="I2109" s="5">
        <f t="shared" si="196"/>
        <v>1027970.9772677409</v>
      </c>
      <c r="J2109" s="5">
        <f>Table1[[#This Row],[DAA 
(n)]]^1.5</f>
        <v>48518213.196093358</v>
      </c>
      <c r="K2109" s="5">
        <f t="shared" si="197"/>
        <v>27284432.739223659</v>
      </c>
      <c r="L2109" s="7">
        <f>LN(Table1[[#This Row],[NV]]/Table1[[#This Row],[NV_MA-1]])</f>
        <v>-0.97340746843026338</v>
      </c>
      <c r="M2109" s="7">
        <f>LN(Table1[[#This Row],[NV]]/Table1[[#This Row],[NV_MA-2]])</f>
        <v>8.0267654253811234</v>
      </c>
      <c r="N2109" s="4">
        <f>LN(Table1[[#This Row],[NV]]/Table1[[#This Row],[NV_MA-3]])</f>
        <v>4.7480360495698655</v>
      </c>
      <c r="O2109" s="7">
        <f>LN(Table1[[#This Row],[NV]]/Table1[[#This Row],[Metcalfe
NV ~ n^2]])</f>
        <v>-1.7267368358905206</v>
      </c>
      <c r="P2109" s="7">
        <f>Table1[[#This Row],[NV_MA-1]]*$M$3</f>
        <v>8331175388.0666666</v>
      </c>
    </row>
    <row r="2110" spans="1:16" x14ac:dyDescent="0.2">
      <c r="A2110" s="2">
        <v>41583</v>
      </c>
      <c r="B2110" s="3">
        <v>2912477841.5738802</v>
      </c>
      <c r="C2110" s="3">
        <f t="shared" si="192"/>
        <v>2052764825.0588546</v>
      </c>
      <c r="D2110" s="4">
        <f>LN(Table1[[#This Row],[NV]])</f>
        <v>21.792270047765985</v>
      </c>
      <c r="E2110" s="5">
        <v>118752</v>
      </c>
      <c r="F2110" s="5">
        <f t="shared" si="193"/>
        <v>14102037504</v>
      </c>
      <c r="G2110" s="8">
        <f t="shared" si="194"/>
        <v>7945987818.8666668</v>
      </c>
      <c r="H2110" s="5">
        <f t="shared" si="195"/>
        <v>1387592.4865435411</v>
      </c>
      <c r="I2110" s="5">
        <f t="shared" si="196"/>
        <v>1005089.7638477612</v>
      </c>
      <c r="J2110" s="5">
        <f>Table1[[#This Row],[DAA 
(n)]]^1.5</f>
        <v>40922428.54077699</v>
      </c>
      <c r="K2110" s="5">
        <f t="shared" si="197"/>
        <v>26398332.37078853</v>
      </c>
      <c r="L2110" s="7">
        <f>LN(Table1[[#This Row],[NV]]/Table1[[#This Row],[NV_MA-1]])</f>
        <v>-1.0036629135823127</v>
      </c>
      <c r="M2110" s="7">
        <f>LN(Table1[[#This Row],[NV]]/Table1[[#This Row],[NV_MA-2]])</f>
        <v>7.9716826350177676</v>
      </c>
      <c r="N2110" s="4">
        <f>LN(Table1[[#This Row],[NV]]/Table1[[#This Row],[NV_MA-3]])</f>
        <v>4.7034586494177706</v>
      </c>
      <c r="O2110" s="7">
        <f>LN(Table1[[#This Row],[NV]]/Table1[[#This Row],[Metcalfe
NV ~ n^2]])</f>
        <v>-1.5773150799546625</v>
      </c>
      <c r="P2110" s="7">
        <f>Table1[[#This Row],[NV_MA-1]]*$M$3</f>
        <v>7945987818.8666668</v>
      </c>
    </row>
    <row r="2111" spans="1:16" x14ac:dyDescent="0.2">
      <c r="A2111" s="2">
        <v>41582</v>
      </c>
      <c r="B2111" s="3">
        <v>2733959063.1336899</v>
      </c>
      <c r="C2111" s="3">
        <f t="shared" si="192"/>
        <v>2006139822.0756366</v>
      </c>
      <c r="D2111" s="4">
        <f>LN(Table1[[#This Row],[NV]])</f>
        <v>21.729016601885771</v>
      </c>
      <c r="E2111" s="5">
        <v>102736</v>
      </c>
      <c r="F2111" s="5">
        <f t="shared" si="193"/>
        <v>10554685696</v>
      </c>
      <c r="G2111" s="8">
        <f t="shared" si="194"/>
        <v>7603652615.6999998</v>
      </c>
      <c r="H2111" s="5">
        <f t="shared" si="195"/>
        <v>1185565.0022957954</v>
      </c>
      <c r="I2111" s="5">
        <f t="shared" si="196"/>
        <v>981603.2093226735</v>
      </c>
      <c r="J2111" s="5">
        <f>Table1[[#This Row],[DAA 
(n)]]^1.5</f>
        <v>32929412.227737229</v>
      </c>
      <c r="K2111" s="5">
        <f t="shared" si="197"/>
        <v>25547640.101684894</v>
      </c>
      <c r="L2111" s="7">
        <f>LN(Table1[[#This Row],[NV]]/Table1[[#This Row],[NV_MA-1]])</f>
        <v>-1.0228779742271599</v>
      </c>
      <c r="M2111" s="7">
        <f>LN(Table1[[#This Row],[NV]]/Table1[[#This Row],[NV_MA-2]])</f>
        <v>7.932074160031152</v>
      </c>
      <c r="N2111" s="4">
        <f>LN(Table1[[#This Row],[NV]]/Table1[[#This Row],[NV_MA-3]])</f>
        <v>4.6729610954638225</v>
      </c>
      <c r="O2111" s="7">
        <f>LN(Table1[[#This Row],[NV]]/Table1[[#This Row],[Metcalfe
NV ~ n^2]])</f>
        <v>-1.3508191381818868</v>
      </c>
      <c r="P2111" s="7">
        <f>Table1[[#This Row],[NV_MA-1]]*$M$3</f>
        <v>7603652615.6999998</v>
      </c>
    </row>
    <row r="2112" spans="1:16" x14ac:dyDescent="0.2">
      <c r="A2112" s="2">
        <v>41581</v>
      </c>
      <c r="B2112" s="3">
        <v>2511679473.6251998</v>
      </c>
      <c r="C2112" s="3">
        <f t="shared" si="192"/>
        <v>1963735753.0301383</v>
      </c>
      <c r="D2112" s="4">
        <f>LN(Table1[[#This Row],[NV]])</f>
        <v>21.644217479331896</v>
      </c>
      <c r="E2112" s="5">
        <v>81991</v>
      </c>
      <c r="F2112" s="5">
        <f t="shared" si="193"/>
        <v>6722524081</v>
      </c>
      <c r="G2112" s="8">
        <f t="shared" si="194"/>
        <v>7395104583.1999998</v>
      </c>
      <c r="H2112" s="5">
        <f t="shared" si="195"/>
        <v>927676.0813753882</v>
      </c>
      <c r="I2112" s="5">
        <f t="shared" si="196"/>
        <v>966321.70130090753</v>
      </c>
      <c r="J2112" s="5">
        <f>Table1[[#This Row],[DAA 
(n)]]^1.5</f>
        <v>23477360.838162158</v>
      </c>
      <c r="K2112" s="5">
        <f t="shared" si="197"/>
        <v>25009553.591275953</v>
      </c>
      <c r="L2112" s="7">
        <f>LN(Table1[[#This Row],[NV]]/Table1[[#This Row],[NV_MA-1]])</f>
        <v>-1.0798665960978298</v>
      </c>
      <c r="M2112" s="7">
        <f>LN(Table1[[#This Row],[NV]]/Table1[[#This Row],[NV_MA-2]])</f>
        <v>7.8629653974564429</v>
      </c>
      <c r="N2112" s="4">
        <f>LN(Table1[[#This Row],[NV]]/Table1[[#This Row],[NV_MA-3]])</f>
        <v>4.6094490258466712</v>
      </c>
      <c r="O2112" s="7">
        <f>LN(Table1[[#This Row],[NV]]/Table1[[#This Row],[Metcalfe
NV ~ n^2]])</f>
        <v>-0.98451204891848021</v>
      </c>
      <c r="P2112" s="7">
        <f>Table1[[#This Row],[NV_MA-1]]*$M$3</f>
        <v>7395104583.1999998</v>
      </c>
    </row>
    <row r="2113" spans="1:16" x14ac:dyDescent="0.2">
      <c r="A2113" s="2">
        <v>41580</v>
      </c>
      <c r="B2113" s="3">
        <v>2445209553.9328699</v>
      </c>
      <c r="C2113" s="3">
        <f t="shared" si="192"/>
        <v>1929402045.0689905</v>
      </c>
      <c r="D2113" s="4">
        <f>LN(Table1[[#This Row],[NV]])</f>
        <v>21.617396663330609</v>
      </c>
      <c r="E2113" s="5">
        <v>78835</v>
      </c>
      <c r="F2113" s="5">
        <f t="shared" si="193"/>
        <v>6214957225</v>
      </c>
      <c r="G2113" s="8">
        <f t="shared" si="194"/>
        <v>7368043385.8666668</v>
      </c>
      <c r="H2113" s="5">
        <f t="shared" si="195"/>
        <v>888873.48129800917</v>
      </c>
      <c r="I2113" s="5">
        <f t="shared" si="196"/>
        <v>964229.57626315847</v>
      </c>
      <c r="J2113" s="5">
        <f>Table1[[#This Row],[DAA 
(n)]]^1.5</f>
        <v>22134953.192470841</v>
      </c>
      <c r="K2113" s="5">
        <f t="shared" si="197"/>
        <v>24937545.572259188</v>
      </c>
      <c r="L2113" s="7">
        <f>LN(Table1[[#This Row],[NV]]/Table1[[#This Row],[NV_MA-1]])</f>
        <v>-1.1030213609698576</v>
      </c>
      <c r="M2113" s="7">
        <f>LN(Table1[[#This Row],[NV]]/Table1[[#This Row],[NV_MA-2]])</f>
        <v>7.8383119684404727</v>
      </c>
      <c r="N2113" s="4">
        <f>LN(Table1[[#This Row],[NV]]/Table1[[#This Row],[NV_MA-3]])</f>
        <v>4.5855115832589064</v>
      </c>
      <c r="O2113" s="7">
        <f>LN(Table1[[#This Row],[NV]]/Table1[[#This Row],[Metcalfe
NV ~ n^2]])</f>
        <v>-0.93282801601255572</v>
      </c>
      <c r="P2113" s="7">
        <f>Table1[[#This Row],[NV_MA-1]]*$M$3</f>
        <v>7368043385.8666668</v>
      </c>
    </row>
    <row r="2114" spans="1:16" x14ac:dyDescent="0.2">
      <c r="A2114" s="2">
        <v>41579</v>
      </c>
      <c r="B2114" s="3">
        <v>2423220454.3411598</v>
      </c>
      <c r="C2114" s="3">
        <f t="shared" si="192"/>
        <v>1896704101.8777876</v>
      </c>
      <c r="D2114" s="4">
        <f>LN(Table1[[#This Row],[NV]])</f>
        <v>21.608363258687053</v>
      </c>
      <c r="E2114" s="5">
        <v>86825</v>
      </c>
      <c r="F2114" s="5">
        <f t="shared" si="193"/>
        <v>7538580625</v>
      </c>
      <c r="G2114" s="8">
        <f t="shared" si="194"/>
        <v>7436790158.3666668</v>
      </c>
      <c r="H2114" s="5">
        <f t="shared" si="195"/>
        <v>987343.50062368566</v>
      </c>
      <c r="I2114" s="5">
        <f t="shared" si="196"/>
        <v>969228.64606598008</v>
      </c>
      <c r="J2114" s="5">
        <f>Table1[[#This Row],[DAA 
(n)]]^1.5</f>
        <v>25583925.866950639</v>
      </c>
      <c r="K2114" s="5">
        <f t="shared" si="197"/>
        <v>25114453.743515592</v>
      </c>
      <c r="L2114" s="7">
        <f>LN(Table1[[#This Row],[NV]]/Table1[[#This Row],[NV_MA-1]])</f>
        <v>-1.1213419036844565</v>
      </c>
      <c r="M2114" s="7">
        <f>LN(Table1[[#This Row],[NV]]/Table1[[#This Row],[NV_MA-2]])</f>
        <v>7.8241074347961295</v>
      </c>
      <c r="N2114" s="4">
        <f>LN(Table1[[#This Row],[NV]]/Table1[[#This Row],[NV_MA-3]])</f>
        <v>4.5694091739657292</v>
      </c>
      <c r="O2114" s="7">
        <f>LN(Table1[[#This Row],[NV]]/Table1[[#This Row],[Metcalfe
NV ~ n^2]])</f>
        <v>-1.1349364965374953</v>
      </c>
      <c r="P2114" s="7">
        <f>Table1[[#This Row],[NV_MA-1]]*$M$3</f>
        <v>7436790158.3666668</v>
      </c>
    </row>
    <row r="2115" spans="1:16" x14ac:dyDescent="0.2">
      <c r="A2115" s="2">
        <v>41578</v>
      </c>
      <c r="B2115" s="3">
        <v>2425105801.6793299</v>
      </c>
      <c r="C2115" s="3">
        <f t="shared" si="192"/>
        <v>1859091524.7080159</v>
      </c>
      <c r="D2115" s="4">
        <f>LN(Table1[[#This Row],[NV]])</f>
        <v>21.609140989942603</v>
      </c>
      <c r="E2115" s="5">
        <v>95791</v>
      </c>
      <c r="F2115" s="5">
        <f t="shared" si="193"/>
        <v>9175915681</v>
      </c>
      <c r="G2115" s="8">
        <f t="shared" si="194"/>
        <v>7550928077.833333</v>
      </c>
      <c r="H2115" s="5">
        <f t="shared" si="195"/>
        <v>1098715.491208361</v>
      </c>
      <c r="I2115" s="5">
        <f t="shared" si="196"/>
        <v>976658.8537770994</v>
      </c>
      <c r="J2115" s="5">
        <f>Table1[[#This Row],[DAA 
(n)]]^1.5</f>
        <v>29647430.563181564</v>
      </c>
      <c r="K2115" s="5">
        <f t="shared" si="197"/>
        <v>25390977.291211948</v>
      </c>
      <c r="L2115" s="7">
        <f>LN(Table1[[#This Row],[NV]]/Table1[[#This Row],[NV_MA-1]])</f>
        <v>-1.1357953269265149</v>
      </c>
      <c r="M2115" s="7">
        <f>LN(Table1[[#This Row],[NV]]/Table1[[#This Row],[NV_MA-2]])</f>
        <v>7.817248297195091</v>
      </c>
      <c r="N2115" s="4">
        <f>LN(Table1[[#This Row],[NV]]/Table1[[#This Row],[NV_MA-3]])</f>
        <v>4.5592365458165318</v>
      </c>
      <c r="O2115" s="7">
        <f>LN(Table1[[#This Row],[NV]]/Table1[[#This Row],[Metcalfe
NV ~ n^2]])</f>
        <v>-1.3307070377084489</v>
      </c>
      <c r="P2115" s="7">
        <f>Table1[[#This Row],[NV_MA-1]]*$M$3</f>
        <v>7550928077.833333</v>
      </c>
    </row>
    <row r="2116" spans="1:16" x14ac:dyDescent="0.2">
      <c r="A2116" s="2">
        <v>41577</v>
      </c>
      <c r="B2116" s="3">
        <v>2359843888.0831099</v>
      </c>
      <c r="C2116" s="3">
        <f t="shared" si="192"/>
        <v>1830854073.1345301</v>
      </c>
      <c r="D2116" s="4">
        <f>LN(Table1[[#This Row],[NV]])</f>
        <v>21.581861304678654</v>
      </c>
      <c r="E2116" s="5">
        <v>96056</v>
      </c>
      <c r="F2116" s="5">
        <f t="shared" si="193"/>
        <v>9226755136</v>
      </c>
      <c r="G2116" s="8">
        <f t="shared" si="194"/>
        <v>7521716701.9333334</v>
      </c>
      <c r="H2116" s="5">
        <f t="shared" si="195"/>
        <v>1102020.387287701</v>
      </c>
      <c r="I2116" s="5">
        <f t="shared" si="196"/>
        <v>974713.69411455491</v>
      </c>
      <c r="J2116" s="5">
        <f>Table1[[#This Row],[DAA 
(n)]]^1.5</f>
        <v>29770542.342114244</v>
      </c>
      <c r="K2116" s="5">
        <f t="shared" si="197"/>
        <v>25319310.103148665</v>
      </c>
      <c r="L2116" s="7">
        <f>LN(Table1[[#This Row],[NV]]/Table1[[#This Row],[NV_MA-1]])</f>
        <v>-1.1591989290080484</v>
      </c>
      <c r="M2116" s="7">
        <f>LN(Table1[[#This Row],[NV]]/Table1[[#This Row],[NV_MA-2]])</f>
        <v>7.7919622448834058</v>
      </c>
      <c r="N2116" s="4">
        <f>LN(Table1[[#This Row],[NV]]/Table1[[#This Row],[NV_MA-3]])</f>
        <v>4.5347833969206457</v>
      </c>
      <c r="O2116" s="7">
        <f>LN(Table1[[#This Row],[NV]]/Table1[[#This Row],[Metcalfe
NV ~ n^2]])</f>
        <v>-1.3635119627424537</v>
      </c>
      <c r="P2116" s="7">
        <f>Table1[[#This Row],[NV_MA-1]]*$M$3</f>
        <v>7521716701.9333334</v>
      </c>
    </row>
    <row r="2117" spans="1:16" x14ac:dyDescent="0.2">
      <c r="A2117" s="2">
        <v>41576</v>
      </c>
      <c r="B2117" s="3">
        <v>2436684646.4208698</v>
      </c>
      <c r="C2117" s="3">
        <f t="shared" si="192"/>
        <v>1805083028.7053804</v>
      </c>
      <c r="D2117" s="4">
        <f>LN(Table1[[#This Row],[NV]])</f>
        <v>21.613904200844861</v>
      </c>
      <c r="E2117" s="5">
        <v>86798</v>
      </c>
      <c r="F2117" s="5">
        <f t="shared" si="193"/>
        <v>7533892804</v>
      </c>
      <c r="G2117" s="8">
        <f t="shared" si="194"/>
        <v>7429957281.4333334</v>
      </c>
      <c r="H2117" s="5">
        <f t="shared" si="195"/>
        <v>987009.47027552512</v>
      </c>
      <c r="I2117" s="5">
        <f t="shared" si="196"/>
        <v>968274.66348052782</v>
      </c>
      <c r="J2117" s="5">
        <f>Table1[[#This Row],[DAA 
(n)]]^1.5</f>
        <v>25571993.031470824</v>
      </c>
      <c r="K2117" s="5">
        <f t="shared" si="197"/>
        <v>25087734.832722083</v>
      </c>
      <c r="L2117" s="7">
        <f>LN(Table1[[#This Row],[NV]]/Table1[[#This Row],[NV_MA-1]])</f>
        <v>-1.1148817453440765</v>
      </c>
      <c r="M2117" s="7">
        <f>LN(Table1[[#This Row],[NV]]/Table1[[#This Row],[NV_MA-2]])</f>
        <v>7.8306331315686446</v>
      </c>
      <c r="N2117" s="4">
        <f>LN(Table1[[#This Row],[NV]]/Table1[[#This Row],[NV_MA-3]])</f>
        <v>4.5760145682549691</v>
      </c>
      <c r="O2117" s="7">
        <f>LN(Table1[[#This Row],[NV]]/Table1[[#This Row],[Metcalfe
NV ~ n^2]])</f>
        <v>-1.1287735169717972</v>
      </c>
      <c r="P2117" s="7">
        <f>Table1[[#This Row],[NV_MA-1]]*$M$3</f>
        <v>7429957281.4333334</v>
      </c>
    </row>
    <row r="2118" spans="1:16" x14ac:dyDescent="0.2">
      <c r="A2118" s="2">
        <v>41575</v>
      </c>
      <c r="B2118" s="3">
        <v>2338713940.7340598</v>
      </c>
      <c r="C2118" s="3">
        <f t="shared" si="192"/>
        <v>1774281123.1393847</v>
      </c>
      <c r="D2118" s="4">
        <f>LN(Table1[[#This Row],[NV]])</f>
        <v>21.572867017254797</v>
      </c>
      <c r="E2118" s="5">
        <v>86585</v>
      </c>
      <c r="F2118" s="5">
        <f t="shared" si="193"/>
        <v>7496962225</v>
      </c>
      <c r="G2118" s="8">
        <f t="shared" si="194"/>
        <v>7344455524.6333332</v>
      </c>
      <c r="H2118" s="5">
        <f t="shared" si="195"/>
        <v>984374.63666080858</v>
      </c>
      <c r="I2118" s="5">
        <f t="shared" si="196"/>
        <v>961604.20814600354</v>
      </c>
      <c r="J2118" s="5">
        <f>Table1[[#This Row],[DAA 
(n)]]^1.5</f>
        <v>25477921.309471607</v>
      </c>
      <c r="K2118" s="5">
        <f t="shared" si="197"/>
        <v>24859170.45875933</v>
      </c>
      <c r="L2118" s="7">
        <f>LN(Table1[[#This Row],[NV]]/Table1[[#This Row],[NV_MA-1]])</f>
        <v>-1.144344497860915</v>
      </c>
      <c r="M2118" s="7">
        <f>LN(Table1[[#This Row],[NV]]/Table1[[#This Row],[NV_MA-2]])</f>
        <v>7.7965087983095236</v>
      </c>
      <c r="N2118" s="4">
        <f>LN(Table1[[#This Row],[NV]]/Table1[[#This Row],[NV_MA-3]])</f>
        <v>4.5441297422779989</v>
      </c>
      <c r="O2118" s="7">
        <f>LN(Table1[[#This Row],[NV]]/Table1[[#This Row],[Metcalfe
NV ~ n^2]])</f>
        <v>-1.1648967215177064</v>
      </c>
      <c r="P2118" s="7">
        <f>Table1[[#This Row],[NV_MA-1]]*$M$3</f>
        <v>7344455524.6333332</v>
      </c>
    </row>
    <row r="2119" spans="1:16" x14ac:dyDescent="0.2">
      <c r="A2119" s="2">
        <v>41574</v>
      </c>
      <c r="B2119" s="3">
        <v>2317266189.9008598</v>
      </c>
      <c r="C2119" s="3">
        <f t="shared" si="192"/>
        <v>1750519842.4625702</v>
      </c>
      <c r="D2119" s="4">
        <f>LN(Table1[[#This Row],[NV]])</f>
        <v>21.563653961382986</v>
      </c>
      <c r="E2119" s="5">
        <v>66108</v>
      </c>
      <c r="F2119" s="5">
        <f t="shared" si="193"/>
        <v>4370267664</v>
      </c>
      <c r="G2119" s="8">
        <f t="shared" si="194"/>
        <v>7253077434.5</v>
      </c>
      <c r="H2119" s="5">
        <f t="shared" si="195"/>
        <v>733735.66998431145</v>
      </c>
      <c r="I2119" s="5">
        <f t="shared" si="196"/>
        <v>954402.21830668428</v>
      </c>
      <c r="J2119" s="5">
        <f>Table1[[#This Row],[DAA 
(n)]]^1.5</f>
        <v>16997342.578524198</v>
      </c>
      <c r="K2119" s="5">
        <f t="shared" si="197"/>
        <v>24613554.839082453</v>
      </c>
      <c r="L2119" s="7">
        <f>LN(Table1[[#This Row],[NV]]/Table1[[#This Row],[NV_MA-1]])</f>
        <v>-1.1410377280906607</v>
      </c>
      <c r="M2119" s="7">
        <f>LN(Table1[[#This Row],[NV]]/Table1[[#This Row],[NV_MA-2]])</f>
        <v>7.7948134873253299</v>
      </c>
      <c r="N2119" s="4">
        <f>LN(Table1[[#This Row],[NV]]/Table1[[#This Row],[NV_MA-3]])</f>
        <v>4.54484610251171</v>
      </c>
      <c r="O2119" s="7">
        <f>LN(Table1[[#This Row],[NV]]/Table1[[#This Row],[Metcalfe
NV ~ n^2]])</f>
        <v>-0.63443613313844771</v>
      </c>
      <c r="P2119" s="7">
        <f>Table1[[#This Row],[NV_MA-1]]*$M$3</f>
        <v>7253077434.5</v>
      </c>
    </row>
    <row r="2120" spans="1:16" x14ac:dyDescent="0.2">
      <c r="A2120" s="2">
        <v>41573</v>
      </c>
      <c r="B2120" s="3">
        <v>2140916179.2362101</v>
      </c>
      <c r="C2120" s="3">
        <f t="shared" si="192"/>
        <v>1725967910.7034488</v>
      </c>
      <c r="D2120" s="4">
        <f>LN(Table1[[#This Row],[NV]])</f>
        <v>21.48449969550088</v>
      </c>
      <c r="E2120" s="5">
        <v>72893</v>
      </c>
      <c r="F2120" s="5">
        <f t="shared" si="193"/>
        <v>5313389449</v>
      </c>
      <c r="G2120" s="8">
        <f t="shared" si="194"/>
        <v>7308826186.5333338</v>
      </c>
      <c r="H2120" s="5">
        <f t="shared" si="195"/>
        <v>816164.54405062459</v>
      </c>
      <c r="I2120" s="5">
        <f t="shared" si="196"/>
        <v>959123.64823805098</v>
      </c>
      <c r="J2120" s="5">
        <f>Table1[[#This Row],[DAA 
(n)]]^1.5</f>
        <v>19680165.068056613</v>
      </c>
      <c r="K2120" s="5">
        <f t="shared" si="197"/>
        <v>24769419.856650971</v>
      </c>
      <c r="L2120" s="7">
        <f>LN(Table1[[#This Row],[NV]]/Table1[[#This Row],[NV_MA-1]])</f>
        <v>-1.2278488259158187</v>
      </c>
      <c r="M2120" s="7">
        <f>LN(Table1[[#This Row],[NV]]/Table1[[#This Row],[NV_MA-2]])</f>
        <v>7.7107244153918533</v>
      </c>
      <c r="N2120" s="4">
        <f>LN(Table1[[#This Row],[NV]]/Table1[[#This Row],[NV_MA-3]])</f>
        <v>4.4593793155187038</v>
      </c>
      <c r="O2120" s="7">
        <f>LN(Table1[[#This Row],[NV]]/Table1[[#This Row],[Metcalfe
NV ~ n^2]])</f>
        <v>-0.90899608737606596</v>
      </c>
      <c r="P2120" s="7">
        <f>Table1[[#This Row],[NV_MA-1]]*$M$3</f>
        <v>7308826186.5333338</v>
      </c>
    </row>
    <row r="2121" spans="1:16" x14ac:dyDescent="0.2">
      <c r="A2121" s="2">
        <v>41572</v>
      </c>
      <c r="B2121" s="3">
        <v>2209553671.4162302</v>
      </c>
      <c r="C2121" s="3">
        <f t="shared" si="192"/>
        <v>1706080234.2284038</v>
      </c>
      <c r="D2121" s="4">
        <f>LN(Table1[[#This Row],[NV]])</f>
        <v>21.516056373444492</v>
      </c>
      <c r="E2121" s="5">
        <v>100894</v>
      </c>
      <c r="F2121" s="5">
        <f t="shared" si="193"/>
        <v>10179599236</v>
      </c>
      <c r="G2121" s="8">
        <f t="shared" si="194"/>
        <v>7333433047.0333338</v>
      </c>
      <c r="H2121" s="5">
        <f t="shared" si="195"/>
        <v>1162483.0861870374</v>
      </c>
      <c r="I2121" s="5">
        <f t="shared" si="196"/>
        <v>961120.74574598321</v>
      </c>
      <c r="J2121" s="5">
        <f>Table1[[#This Row],[DAA 
(n)]]^1.5</f>
        <v>32047784.405742928</v>
      </c>
      <c r="K2121" s="5">
        <f t="shared" si="197"/>
        <v>24836652.21196539</v>
      </c>
      <c r="L2121" s="7">
        <f>LN(Table1[[#This Row],[NV]]/Table1[[#This Row],[NV_MA-1]])</f>
        <v>-1.1996532254224106</v>
      </c>
      <c r="M2121" s="7">
        <f>LN(Table1[[#This Row],[NV]]/Table1[[#This Row],[NV_MA-2]])</f>
        <v>7.7402010474473038</v>
      </c>
      <c r="N2121" s="4">
        <f>LN(Table1[[#This Row],[NV]]/Table1[[#This Row],[NV_MA-3]])</f>
        <v>4.4882253415732487</v>
      </c>
      <c r="O2121" s="7">
        <f>LN(Table1[[#This Row],[NV]]/Table1[[#This Row],[Metcalfe
NV ~ n^2]])</f>
        <v>-1.5275951060694044</v>
      </c>
      <c r="P2121" s="7">
        <f>Table1[[#This Row],[NV_MA-1]]*$M$3</f>
        <v>7333433047.0333338</v>
      </c>
    </row>
    <row r="2122" spans="1:16" x14ac:dyDescent="0.2">
      <c r="A2122" s="2">
        <v>41571</v>
      </c>
      <c r="B2122" s="3">
        <v>2312748499.30442</v>
      </c>
      <c r="C2122" s="3">
        <f t="shared" ref="C2122:C2185" si="198">AVERAGE(B2122:B2151)</f>
        <v>1681754471.1072471</v>
      </c>
      <c r="D2122" s="4">
        <f>LN(Table1[[#This Row],[NV]])</f>
        <v>21.561702480736201</v>
      </c>
      <c r="E2122" s="5">
        <v>111952</v>
      </c>
      <c r="F2122" s="5">
        <f t="shared" ref="F2122:F2185" si="199">E2122^2</f>
        <v>12533250304</v>
      </c>
      <c r="G2122" s="8">
        <f t="shared" ref="G2122:G2185" si="200">AVERAGE(F2122:F2151)</f>
        <v>7206386392.5333338</v>
      </c>
      <c r="H2122" s="5">
        <f t="shared" ref="H2122:H2185" si="201">E2122*LN(E2122)</f>
        <v>1301534.4149190206</v>
      </c>
      <c r="I2122" s="5">
        <f t="shared" ref="I2122:I2185" si="202">AVERAGE(H2122:H2151)</f>
        <v>952395.88067986188</v>
      </c>
      <c r="J2122" s="5">
        <f>Table1[[#This Row],[DAA 
(n)]]^1.5</f>
        <v>37458275.961840637</v>
      </c>
      <c r="K2122" s="5">
        <f t="shared" ref="K2122:K2185" si="203">AVERAGE(J2122:J2151)</f>
        <v>24519827.430910222</v>
      </c>
      <c r="L2122" s="7">
        <f>LN(Table1[[#This Row],[NV]]/Table1[[#This Row],[NV_MA-1]])</f>
        <v>-1.1365309880440688</v>
      </c>
      <c r="M2122" s="7">
        <f>LN(Table1[[#This Row],[NV]]/Table1[[#This Row],[NV_MA-2]])</f>
        <v>7.7949664123503508</v>
      </c>
      <c r="N2122" s="4">
        <f>LN(Table1[[#This Row],[NV]]/Table1[[#This Row],[NV_MA-3]])</f>
        <v>4.5467098496197824</v>
      </c>
      <c r="O2122" s="7">
        <f>LN(Table1[[#This Row],[NV]]/Table1[[#This Row],[Metcalfe
NV ~ n^2]])</f>
        <v>-1.6899484932351552</v>
      </c>
      <c r="P2122" s="7">
        <f>Table1[[#This Row],[NV_MA-1]]*$M$3</f>
        <v>7206386392.5333338</v>
      </c>
    </row>
    <row r="2123" spans="1:16" x14ac:dyDescent="0.2">
      <c r="A2123" s="2">
        <v>41570</v>
      </c>
      <c r="B2123" s="3">
        <v>2432875110.4517798</v>
      </c>
      <c r="C2123" s="3">
        <f t="shared" si="198"/>
        <v>1656687264.0243134</v>
      </c>
      <c r="D2123" s="4">
        <f>LN(Table1[[#This Row],[NV]])</f>
        <v>21.612339567926707</v>
      </c>
      <c r="E2123" s="5">
        <v>108316</v>
      </c>
      <c r="F2123" s="5">
        <f t="shared" si="199"/>
        <v>11732355856</v>
      </c>
      <c r="G2123" s="8">
        <f t="shared" si="200"/>
        <v>6993548985.7333336</v>
      </c>
      <c r="H2123" s="5">
        <f t="shared" si="201"/>
        <v>1255686.6086414892</v>
      </c>
      <c r="I2123" s="5">
        <f t="shared" si="202"/>
        <v>938466.65705611894</v>
      </c>
      <c r="J2123" s="5">
        <f>Table1[[#This Row],[DAA 
(n)]]^1.5</f>
        <v>35648307.910733901</v>
      </c>
      <c r="K2123" s="5">
        <f t="shared" si="203"/>
        <v>24003091.569979727</v>
      </c>
      <c r="L2123" s="7">
        <f>LN(Table1[[#This Row],[NV]]/Table1[[#This Row],[NV_MA-1]])</f>
        <v>-1.0559144196984476</v>
      </c>
      <c r="M2123" s="7">
        <f>LN(Table1[[#This Row],[NV]]/Table1[[#This Row],[NV_MA-2]])</f>
        <v>7.8603369614595051</v>
      </c>
      <c r="N2123" s="4">
        <f>LN(Table1[[#This Row],[NV]]/Table1[[#This Row],[NV_MA-3]])</f>
        <v>4.6186463724946574</v>
      </c>
      <c r="O2123" s="7">
        <f>LN(Table1[[#This Row],[NV]]/Table1[[#This Row],[Metcalfe
NV ~ n^2]])</f>
        <v>-1.5732767517580928</v>
      </c>
      <c r="P2123" s="7">
        <f>Table1[[#This Row],[NV_MA-1]]*$M$3</f>
        <v>6993548985.7333336</v>
      </c>
    </row>
    <row r="2124" spans="1:16" x14ac:dyDescent="0.2">
      <c r="A2124" s="2">
        <v>41569</v>
      </c>
      <c r="B2124" s="3">
        <v>2263001755.1394801</v>
      </c>
      <c r="C2124" s="3">
        <f t="shared" si="198"/>
        <v>1625686908.4215715</v>
      </c>
      <c r="D2124" s="4">
        <f>LN(Table1[[#This Row],[NV]])</f>
        <v>21.539957979178368</v>
      </c>
      <c r="E2124" s="5">
        <v>110677</v>
      </c>
      <c r="F2124" s="5">
        <f t="shared" si="199"/>
        <v>12249398329</v>
      </c>
      <c r="G2124" s="8">
        <f t="shared" si="200"/>
        <v>6816716765.2333336</v>
      </c>
      <c r="H2124" s="5">
        <f t="shared" si="201"/>
        <v>1285443.7755095037</v>
      </c>
      <c r="I2124" s="5">
        <f t="shared" si="202"/>
        <v>926786.57971559896</v>
      </c>
      <c r="J2124" s="5">
        <f>Table1[[#This Row],[DAA 
(n)]]^1.5</f>
        <v>36820193.628751196</v>
      </c>
      <c r="K2124" s="5">
        <f t="shared" si="203"/>
        <v>23571481.46990107</v>
      </c>
      <c r="L2124" s="7">
        <f>LN(Table1[[#This Row],[NV]]/Table1[[#This Row],[NV_MA-1]])</f>
        <v>-1.1026858009847202</v>
      </c>
      <c r="M2124" s="7">
        <f>LN(Table1[[#This Row],[NV]]/Table1[[#This Row],[NV_MA-2]])</f>
        <v>7.8004793879806584</v>
      </c>
      <c r="N2124" s="4">
        <f>LN(Table1[[#This Row],[NV]]/Table1[[#This Row],[NV_MA-3]])</f>
        <v>4.564409852193724</v>
      </c>
      <c r="O2124" s="7">
        <f>LN(Table1[[#This Row],[NV]]/Table1[[#This Row],[Metcalfe
NV ~ n^2]])</f>
        <v>-1.6887846775525488</v>
      </c>
      <c r="P2124" s="7">
        <f>Table1[[#This Row],[NV_MA-1]]*$M$3</f>
        <v>6816716765.2333336</v>
      </c>
    </row>
    <row r="2125" spans="1:16" x14ac:dyDescent="0.2">
      <c r="A2125" s="2">
        <v>41568</v>
      </c>
      <c r="B2125" s="3">
        <v>2137197000.91272</v>
      </c>
      <c r="C2125" s="3">
        <f t="shared" si="198"/>
        <v>1599825554.6907485</v>
      </c>
      <c r="D2125" s="4">
        <f>LN(Table1[[#This Row],[NV]])</f>
        <v>21.482760994768185</v>
      </c>
      <c r="E2125" s="5">
        <v>97064</v>
      </c>
      <c r="F2125" s="5">
        <f t="shared" si="199"/>
        <v>9421420096</v>
      </c>
      <c r="G2125" s="8">
        <f t="shared" si="200"/>
        <v>6546421367.8999996</v>
      </c>
      <c r="H2125" s="5">
        <f t="shared" si="201"/>
        <v>1114598.1259253346</v>
      </c>
      <c r="I2125" s="5">
        <f t="shared" si="202"/>
        <v>907686.88445532904</v>
      </c>
      <c r="J2125" s="5">
        <f>Table1[[#This Row],[DAA 
(n)]]^1.5</f>
        <v>30240382.275992259</v>
      </c>
      <c r="K2125" s="5">
        <f t="shared" si="203"/>
        <v>22888232.255117971</v>
      </c>
      <c r="L2125" s="7">
        <f>LN(Table1[[#This Row],[NV]]/Table1[[#This Row],[NV_MA-1]])</f>
        <v>-1.1194233864727341</v>
      </c>
      <c r="M2125" s="7">
        <f>LN(Table1[[#This Row],[NV]]/Table1[[#This Row],[NV_MA-2]])</f>
        <v>7.764106237564282</v>
      </c>
      <c r="N2125" s="4">
        <f>LN(Table1[[#This Row],[NV]]/Table1[[#This Row],[NV_MA-3]])</f>
        <v>4.5366275336452508</v>
      </c>
      <c r="O2125" s="7">
        <f>LN(Table1[[#This Row],[NV]]/Table1[[#This Row],[Metcalfe
NV ~ n^2]])</f>
        <v>-1.4834906726952319</v>
      </c>
      <c r="P2125" s="7">
        <f>Table1[[#This Row],[NV_MA-1]]*$M$3</f>
        <v>6546421367.8999996</v>
      </c>
    </row>
    <row r="2126" spans="1:16" x14ac:dyDescent="0.2">
      <c r="A2126" s="2">
        <v>41567</v>
      </c>
      <c r="B2126" s="3">
        <v>1977012769.8989</v>
      </c>
      <c r="C2126" s="3">
        <f t="shared" si="198"/>
        <v>1578077905.5553257</v>
      </c>
      <c r="D2126" s="4">
        <f>LN(Table1[[#This Row],[NV]])</f>
        <v>21.404852840344631</v>
      </c>
      <c r="E2126" s="5">
        <v>69040</v>
      </c>
      <c r="F2126" s="5">
        <f t="shared" si="199"/>
        <v>4766521600</v>
      </c>
      <c r="G2126" s="8">
        <f t="shared" si="200"/>
        <v>6377653242.166667</v>
      </c>
      <c r="H2126" s="5">
        <f t="shared" si="201"/>
        <v>769274.14913028455</v>
      </c>
      <c r="I2126" s="5">
        <f t="shared" si="202"/>
        <v>894955.17416519346</v>
      </c>
      <c r="J2126" s="5">
        <f>Table1[[#This Row],[DAA 
(n)]]^1.5</f>
        <v>18140580.235042065</v>
      </c>
      <c r="K2126" s="5">
        <f t="shared" si="203"/>
        <v>22445640.975996468</v>
      </c>
      <c r="L2126" s="7">
        <f>LN(Table1[[#This Row],[NV]]/Table1[[#This Row],[NV_MA-1]])</f>
        <v>-1.1712131959108889</v>
      </c>
      <c r="M2126" s="7">
        <f>LN(Table1[[#This Row],[NV]]/Table1[[#This Row],[NV_MA-2]])</f>
        <v>7.7003239290735497</v>
      </c>
      <c r="N2126" s="4">
        <f>LN(Table1[[#This Row],[NV]]/Table1[[#This Row],[NV_MA-3]])</f>
        <v>4.4782458529246201</v>
      </c>
      <c r="O2126" s="7">
        <f>LN(Table1[[#This Row],[NV]]/Table1[[#This Row],[Metcalfe
NV ~ n^2]])</f>
        <v>-0.88002981116998691</v>
      </c>
      <c r="P2126" s="7">
        <f>Table1[[#This Row],[NV_MA-1]]*$M$3</f>
        <v>6377653242.166667</v>
      </c>
    </row>
    <row r="2127" spans="1:16" x14ac:dyDescent="0.2">
      <c r="A2127" s="2">
        <v>41566</v>
      </c>
      <c r="B2127" s="3">
        <v>1967550543.6234701</v>
      </c>
      <c r="C2127" s="3">
        <f t="shared" si="198"/>
        <v>1561348939.5812898</v>
      </c>
      <c r="D2127" s="4">
        <f>LN(Table1[[#This Row],[NV]])</f>
        <v>21.400055227188115</v>
      </c>
      <c r="E2127" s="5">
        <v>96934</v>
      </c>
      <c r="F2127" s="5">
        <f t="shared" si="199"/>
        <v>9396200356</v>
      </c>
      <c r="G2127" s="8">
        <f t="shared" si="200"/>
        <v>6410629245.1333332</v>
      </c>
      <c r="H2127" s="5">
        <f t="shared" si="201"/>
        <v>1112975.4066618038</v>
      </c>
      <c r="I2127" s="5">
        <f t="shared" si="202"/>
        <v>897729.28694488341</v>
      </c>
      <c r="J2127" s="5">
        <f>Table1[[#This Row],[DAA 
(n)]]^1.5</f>
        <v>30179650.185323596</v>
      </c>
      <c r="K2127" s="5">
        <f t="shared" si="203"/>
        <v>22537514.295410361</v>
      </c>
      <c r="L2127" s="7">
        <f>LN(Table1[[#This Row],[NV]]/Table1[[#This Row],[NV_MA-1]])</f>
        <v>-1.1811680420403381</v>
      </c>
      <c r="M2127" s="7">
        <f>LN(Table1[[#This Row],[NV]]/Table1[[#This Row],[NV_MA-2]])</f>
        <v>7.6924313875521042</v>
      </c>
      <c r="N2127" s="4">
        <f>LN(Table1[[#This Row],[NV]]/Table1[[#This Row],[NV_MA-3]])</f>
        <v>4.4693634464001928</v>
      </c>
      <c r="O2127" s="7">
        <f>LN(Table1[[#This Row],[NV]]/Table1[[#This Row],[Metcalfe
NV ~ n^2]])</f>
        <v>-1.5635159998695511</v>
      </c>
      <c r="P2127" s="7">
        <f>Table1[[#This Row],[NV_MA-1]]*$M$3</f>
        <v>6410629245.1333332</v>
      </c>
    </row>
    <row r="2128" spans="1:16" x14ac:dyDescent="0.2">
      <c r="A2128" s="2">
        <v>41565</v>
      </c>
      <c r="B2128" s="3">
        <v>1812436164.01911</v>
      </c>
      <c r="C2128" s="3">
        <f t="shared" si="198"/>
        <v>1546922230.9701016</v>
      </c>
      <c r="D2128" s="4">
        <f>LN(Table1[[#This Row],[NV]])</f>
        <v>21.317937724221345</v>
      </c>
      <c r="E2128" s="5">
        <v>84996</v>
      </c>
      <c r="F2128" s="5">
        <f t="shared" si="199"/>
        <v>7224320016</v>
      </c>
      <c r="G2128" s="8">
        <f t="shared" si="200"/>
        <v>6310798568.7333336</v>
      </c>
      <c r="H2128" s="5">
        <f t="shared" si="201"/>
        <v>964735.15398313582</v>
      </c>
      <c r="I2128" s="5">
        <f t="shared" si="202"/>
        <v>890739.46911441593</v>
      </c>
      <c r="J2128" s="5">
        <f>Table1[[#This Row],[DAA 
(n)]]^1.5</f>
        <v>24779796.288104068</v>
      </c>
      <c r="K2128" s="5">
        <f t="shared" si="203"/>
        <v>22285886.3290786</v>
      </c>
      <c r="L2128" s="7">
        <f>LN(Table1[[#This Row],[NV]]/Table1[[#This Row],[NV_MA-1]])</f>
        <v>-1.2475903373298109</v>
      </c>
      <c r="M2128" s="7">
        <f>LN(Table1[[#This Row],[NV]]/Table1[[#This Row],[NV_MA-2]])</f>
        <v>7.6181304633160858</v>
      </c>
      <c r="N2128" s="4">
        <f>LN(Table1[[#This Row],[NV]]/Table1[[#This Row],[NV_MA-3]])</f>
        <v>4.398473588198093</v>
      </c>
      <c r="O2128" s="7">
        <f>LN(Table1[[#This Row],[NV]]/Table1[[#This Row],[Metcalfe
NV ~ n^2]])</f>
        <v>-1.3827812268619009</v>
      </c>
      <c r="P2128" s="7">
        <f>Table1[[#This Row],[NV_MA-1]]*$M$3</f>
        <v>6310798568.7333336</v>
      </c>
    </row>
    <row r="2129" spans="1:16" x14ac:dyDescent="0.2">
      <c r="A2129" s="2">
        <v>41564</v>
      </c>
      <c r="B2129" s="3">
        <v>1704638294.5018101</v>
      </c>
      <c r="C2129" s="3">
        <f t="shared" si="198"/>
        <v>1537918430.3539808</v>
      </c>
      <c r="D2129" s="4">
        <f>LN(Table1[[#This Row],[NV]])</f>
        <v>21.256618781188966</v>
      </c>
      <c r="E2129" s="5">
        <v>82808</v>
      </c>
      <c r="F2129" s="5">
        <f t="shared" si="199"/>
        <v>6857164864</v>
      </c>
      <c r="G2129" s="8">
        <f t="shared" si="200"/>
        <v>6272715108.0666666</v>
      </c>
      <c r="H2129" s="5">
        <f t="shared" si="201"/>
        <v>937740.97443609743</v>
      </c>
      <c r="I2129" s="5">
        <f t="shared" si="202"/>
        <v>887863.51394835813</v>
      </c>
      <c r="J2129" s="5">
        <f>Table1[[#This Row],[DAA 
(n)]]^1.5</f>
        <v>23829144.089918818</v>
      </c>
      <c r="K2129" s="5">
        <f t="shared" si="203"/>
        <v>22185838.111163173</v>
      </c>
      <c r="L2129" s="7">
        <f>LN(Table1[[#This Row],[NV]]/Table1[[#This Row],[NV_MA-1]])</f>
        <v>-1.3028563482607354</v>
      </c>
      <c r="M2129" s="7">
        <f>LN(Table1[[#This Row],[NV]]/Table1[[#This Row],[NV_MA-2]])</f>
        <v>7.5600454715363963</v>
      </c>
      <c r="N2129" s="4">
        <f>LN(Table1[[#This Row],[NV]]/Table1[[#This Row],[NV_MA-3]])</f>
        <v>4.3416540608264356</v>
      </c>
      <c r="O2129" s="7">
        <f>LN(Table1[[#This Row],[NV]]/Table1[[#This Row],[Metcalfe
NV ~ n^2]])</f>
        <v>-1.3919411269382078</v>
      </c>
      <c r="P2129" s="7">
        <f>Table1[[#This Row],[NV_MA-1]]*$M$3</f>
        <v>6272715108.0666666</v>
      </c>
    </row>
    <row r="2130" spans="1:16" x14ac:dyDescent="0.2">
      <c r="A2130" s="2">
        <v>41563</v>
      </c>
      <c r="B2130" s="3">
        <v>1639796564.2192099</v>
      </c>
      <c r="C2130" s="3">
        <f t="shared" si="198"/>
        <v>1533493516.4354444</v>
      </c>
      <c r="D2130" s="4">
        <f>LN(Table1[[#This Row],[NV]])</f>
        <v>21.217838024880351</v>
      </c>
      <c r="E2130" s="5">
        <v>92582</v>
      </c>
      <c r="F2130" s="5">
        <f t="shared" si="199"/>
        <v>8571426724</v>
      </c>
      <c r="G2130" s="8">
        <f t="shared" si="200"/>
        <v>6224934056.4666662</v>
      </c>
      <c r="H2130" s="5">
        <f t="shared" si="201"/>
        <v>1058753.8663007354</v>
      </c>
      <c r="I2130" s="5">
        <f t="shared" si="202"/>
        <v>884117.23384092795</v>
      </c>
      <c r="J2130" s="5">
        <f>Table1[[#This Row],[DAA 
(n)]]^1.5</f>
        <v>28170193.981606986</v>
      </c>
      <c r="K2130" s="5">
        <f t="shared" si="203"/>
        <v>22057730.029020857</v>
      </c>
      <c r="L2130" s="7">
        <f>LN(Table1[[#This Row],[NV]]/Table1[[#This Row],[NV_MA-1]])</f>
        <v>-1.3339906610220322</v>
      </c>
      <c r="M2130" s="7">
        <f>LN(Table1[[#This Row],[NV]]/Table1[[#This Row],[NV_MA-2]])</f>
        <v>7.525493074586378</v>
      </c>
      <c r="N2130" s="4">
        <f>LN(Table1[[#This Row],[NV]]/Table1[[#This Row],[NV_MA-3]])</f>
        <v>4.3086643582483379</v>
      </c>
      <c r="O2130" s="7">
        <f>LN(Table1[[#This Row],[NV]]/Table1[[#This Row],[Metcalfe
NV ~ n^2]])</f>
        <v>-1.6538620096994898</v>
      </c>
      <c r="P2130" s="7">
        <f>Table1[[#This Row],[NV_MA-1]]*$M$3</f>
        <v>6224934056.4666662</v>
      </c>
    </row>
    <row r="2131" spans="1:16" x14ac:dyDescent="0.2">
      <c r="A2131" s="2">
        <v>41562</v>
      </c>
      <c r="B2131" s="3">
        <v>1676584639.783</v>
      </c>
      <c r="C2131" s="3">
        <f t="shared" si="198"/>
        <v>1532250647.251003</v>
      </c>
      <c r="D2131" s="4">
        <f>LN(Table1[[#This Row],[NV]])</f>
        <v>21.240024608598567</v>
      </c>
      <c r="E2131" s="5">
        <v>86235</v>
      </c>
      <c r="F2131" s="5">
        <f t="shared" si="199"/>
        <v>7436475225</v>
      </c>
      <c r="G2131" s="8">
        <f t="shared" si="200"/>
        <v>6105982311.0333338</v>
      </c>
      <c r="H2131" s="5">
        <f t="shared" si="201"/>
        <v>980046.23635897366</v>
      </c>
      <c r="I2131" s="5">
        <f t="shared" si="202"/>
        <v>875153.02360590291</v>
      </c>
      <c r="J2131" s="5">
        <f>Table1[[#This Row],[DAA 
(n)]]^1.5</f>
        <v>25323594.551877461</v>
      </c>
      <c r="K2131" s="5">
        <f t="shared" si="203"/>
        <v>21745760.959005993</v>
      </c>
      <c r="L2131" s="7">
        <f>LN(Table1[[#This Row],[NV]]/Table1[[#This Row],[NV_MA-1]])</f>
        <v>-1.2925102256752217</v>
      </c>
      <c r="M2131" s="7">
        <f>LN(Table1[[#This Row],[NV]]/Table1[[#This Row],[NV_MA-2]])</f>
        <v>7.5578705744282297</v>
      </c>
      <c r="N2131" s="4">
        <f>LN(Table1[[#This Row],[NV]]/Table1[[#This Row],[NV_MA-3]])</f>
        <v>4.3450952105312757</v>
      </c>
      <c r="O2131" s="7">
        <f>LN(Table1[[#This Row],[NV]]/Table1[[#This Row],[Metcalfe
NV ~ n^2]])</f>
        <v>-1.4896382048524339</v>
      </c>
      <c r="P2131" s="7">
        <f>Table1[[#This Row],[NV_MA-1]]*$M$3</f>
        <v>6105982311.0333338</v>
      </c>
    </row>
    <row r="2132" spans="1:16" x14ac:dyDescent="0.2">
      <c r="A2132" s="2">
        <v>41561</v>
      </c>
      <c r="B2132" s="3">
        <v>1602776719.0893199</v>
      </c>
      <c r="C2132" s="3">
        <f t="shared" si="198"/>
        <v>1527494569.610301</v>
      </c>
      <c r="D2132" s="4">
        <f>LN(Table1[[#This Row],[NV]])</f>
        <v>21.195003411470612</v>
      </c>
      <c r="E2132" s="5">
        <v>83416</v>
      </c>
      <c r="F2132" s="5">
        <f t="shared" si="199"/>
        <v>6958229056</v>
      </c>
      <c r="G2132" s="8">
        <f t="shared" si="200"/>
        <v>5956774152.333333</v>
      </c>
      <c r="H2132" s="5">
        <f t="shared" si="201"/>
        <v>945236.36326021398</v>
      </c>
      <c r="I2132" s="5">
        <f t="shared" si="202"/>
        <v>862260.7934169498</v>
      </c>
      <c r="J2132" s="5">
        <f>Table1[[#This Row],[DAA 
(n)]]^1.5</f>
        <v>24092065.808794793</v>
      </c>
      <c r="K2132" s="5">
        <f t="shared" si="203"/>
        <v>21324672.816709723</v>
      </c>
      <c r="L2132" s="7">
        <f>LN(Table1[[#This Row],[NV]]/Table1[[#This Row],[NV_MA-1]])</f>
        <v>-1.3127915104161141</v>
      </c>
      <c r="M2132" s="7">
        <f>LN(Table1[[#This Row],[NV]]/Table1[[#This Row],[NV_MA-2]])</f>
        <v>7.5276903630149317</v>
      </c>
      <c r="N2132" s="4">
        <f>LN(Table1[[#This Row],[NV]]/Table1[[#This Row],[NV_MA-3]])</f>
        <v>4.3196281029562718</v>
      </c>
      <c r="O2132" s="7">
        <f>LN(Table1[[#This Row],[NV]]/Table1[[#This Row],[Metcalfe
NV ~ n^2]])</f>
        <v>-1.4681874214682478</v>
      </c>
      <c r="P2132" s="7">
        <f>Table1[[#This Row],[NV_MA-1]]*$M$3</f>
        <v>5956774152.333333</v>
      </c>
    </row>
    <row r="2133" spans="1:16" x14ac:dyDescent="0.2">
      <c r="A2133" s="2">
        <v>41560</v>
      </c>
      <c r="B2133" s="3">
        <v>1567326661.56039</v>
      </c>
      <c r="C2133" s="3">
        <f t="shared" si="198"/>
        <v>1525153606.8726158</v>
      </c>
      <c r="D2133" s="4">
        <f>LN(Table1[[#This Row],[NV]])</f>
        <v>21.172637241620034</v>
      </c>
      <c r="E2133" s="5">
        <v>77953</v>
      </c>
      <c r="F2133" s="5">
        <f t="shared" si="199"/>
        <v>6076670209</v>
      </c>
      <c r="G2133" s="8">
        <f t="shared" si="200"/>
        <v>5819981328.1000004</v>
      </c>
      <c r="H2133" s="5">
        <f t="shared" si="201"/>
        <v>878051.78459252976</v>
      </c>
      <c r="I2133" s="5">
        <f t="shared" si="202"/>
        <v>850139.91940292949</v>
      </c>
      <c r="J2133" s="5">
        <f>Table1[[#This Row],[DAA 
(n)]]^1.5</f>
        <v>21764527.856174089</v>
      </c>
      <c r="K2133" s="5">
        <f t="shared" si="203"/>
        <v>20933246.192082286</v>
      </c>
      <c r="L2133" s="7">
        <f>LN(Table1[[#This Row],[NV]]/Table1[[#This Row],[NV_MA-1]])</f>
        <v>-1.3119256488343358</v>
      </c>
      <c r="M2133" s="7">
        <f>LN(Table1[[#This Row],[NV]]/Table1[[#This Row],[NV_MA-2]])</f>
        <v>7.5194810156381804</v>
      </c>
      <c r="N2133" s="4">
        <f>LN(Table1[[#This Row],[NV]]/Table1[[#This Row],[NV_MA-3]])</f>
        <v>4.315788061656999</v>
      </c>
      <c r="O2133" s="7">
        <f>LN(Table1[[#This Row],[NV]]/Table1[[#This Row],[Metcalfe
NV ~ n^2]])</f>
        <v>-1.3550854782888768</v>
      </c>
      <c r="P2133" s="7">
        <f>Table1[[#This Row],[NV_MA-1]]*$M$3</f>
        <v>5819981328.1000004</v>
      </c>
    </row>
    <row r="2134" spans="1:16" x14ac:dyDescent="0.2">
      <c r="A2134" s="2">
        <v>41559</v>
      </c>
      <c r="B2134" s="3">
        <v>1512594202.8311801</v>
      </c>
      <c r="C2134" s="3">
        <f t="shared" si="198"/>
        <v>1523724225.4904094</v>
      </c>
      <c r="D2134" s="4">
        <f>LN(Table1[[#This Row],[NV]])</f>
        <v>21.137092028793365</v>
      </c>
      <c r="E2134" s="5">
        <v>76060</v>
      </c>
      <c r="F2134" s="5">
        <f t="shared" si="199"/>
        <v>5785123600</v>
      </c>
      <c r="G2134" s="8">
        <f t="shared" si="200"/>
        <v>5761887395.2666664</v>
      </c>
      <c r="H2134" s="5">
        <f t="shared" si="201"/>
        <v>854859.46805954003</v>
      </c>
      <c r="I2134" s="5">
        <f t="shared" si="202"/>
        <v>845218.09026660759</v>
      </c>
      <c r="J2134" s="5">
        <f>Table1[[#This Row],[DAA 
(n)]]^1.5</f>
        <v>20976570.287251446</v>
      </c>
      <c r="K2134" s="5">
        <f t="shared" si="203"/>
        <v>20770795.538453162</v>
      </c>
      <c r="L2134" s="7">
        <f>LN(Table1[[#This Row],[NV]]/Table1[[#This Row],[NV_MA-1]])</f>
        <v>-1.3374389019771951</v>
      </c>
      <c r="M2134" s="7">
        <f>LN(Table1[[#This Row],[NV]]/Table1[[#This Row],[NV_MA-2]])</f>
        <v>7.4897420607647671</v>
      </c>
      <c r="N2134" s="4">
        <f>LN(Table1[[#This Row],[NV]]/Table1[[#This Row],[NV_MA-3]])</f>
        <v>4.2880335313898854</v>
      </c>
      <c r="O2134" s="7">
        <f>LN(Table1[[#This Row],[NV]]/Table1[[#This Row],[Metcalfe
NV ~ n^2]])</f>
        <v>-1.3414635341711376</v>
      </c>
      <c r="P2134" s="7">
        <f>Table1[[#This Row],[NV_MA-1]]*$M$3</f>
        <v>5761887395.2666664</v>
      </c>
    </row>
    <row r="2135" spans="1:16" x14ac:dyDescent="0.2">
      <c r="A2135" s="2">
        <v>41558</v>
      </c>
      <c r="B2135" s="3">
        <v>1553189746.4809599</v>
      </c>
      <c r="C2135" s="3">
        <f t="shared" si="198"/>
        <v>1525148112.4442809</v>
      </c>
      <c r="D2135" s="4">
        <f>LN(Table1[[#This Row],[NV]])</f>
        <v>21.163576554255418</v>
      </c>
      <c r="E2135" s="5">
        <v>78192</v>
      </c>
      <c r="F2135" s="5">
        <f t="shared" si="199"/>
        <v>6113988864</v>
      </c>
      <c r="G2135" s="8">
        <f t="shared" si="200"/>
        <v>5775238781.9666662</v>
      </c>
      <c r="H2135" s="5">
        <f t="shared" si="201"/>
        <v>880983.21346472087</v>
      </c>
      <c r="I2135" s="5">
        <f t="shared" si="202"/>
        <v>846275.79233115306</v>
      </c>
      <c r="J2135" s="5">
        <f>Table1[[#This Row],[DAA 
(n)]]^1.5</f>
        <v>21864697.968503673</v>
      </c>
      <c r="K2135" s="5">
        <f t="shared" si="203"/>
        <v>20806798.628649823</v>
      </c>
      <c r="L2135" s="7">
        <f>LN(Table1[[#This Row],[NV]]/Table1[[#This Row],[NV_MA-1]])</f>
        <v>-1.3132688857707615</v>
      </c>
      <c r="M2135" s="7">
        <f>LN(Table1[[#This Row],[NV]]/Table1[[#This Row],[NV_MA-2]])</f>
        <v>7.5149759731287959</v>
      </c>
      <c r="N2135" s="4">
        <f>LN(Table1[[#This Row],[NV]]/Table1[[#This Row],[NV_MA-3]])</f>
        <v>4.3127862058434046</v>
      </c>
      <c r="O2135" s="7">
        <f>LN(Table1[[#This Row],[NV]]/Table1[[#This Row],[Metcalfe
NV ~ n^2]])</f>
        <v>-1.3702686847644552</v>
      </c>
      <c r="P2135" s="7">
        <f>Table1[[#This Row],[NV_MA-1]]*$M$3</f>
        <v>5775238781.9666662</v>
      </c>
    </row>
    <row r="2136" spans="1:16" x14ac:dyDescent="0.2">
      <c r="A2136" s="2">
        <v>41557</v>
      </c>
      <c r="B2136" s="3">
        <v>1601532861.94541</v>
      </c>
      <c r="C2136" s="3">
        <f t="shared" si="198"/>
        <v>1525801103.6743698</v>
      </c>
      <c r="D2136" s="4">
        <f>LN(Table1[[#This Row],[NV]])</f>
        <v>21.194227046281835</v>
      </c>
      <c r="E2136" s="5">
        <v>81804</v>
      </c>
      <c r="F2136" s="5">
        <f t="shared" si="199"/>
        <v>6691894416</v>
      </c>
      <c r="G2136" s="8">
        <f t="shared" si="200"/>
        <v>5754851675.9666662</v>
      </c>
      <c r="H2136" s="5">
        <f t="shared" si="201"/>
        <v>925373.50857581897</v>
      </c>
      <c r="I2136" s="5">
        <f t="shared" si="202"/>
        <v>844637.9727315848</v>
      </c>
      <c r="J2136" s="5">
        <f>Table1[[#This Row],[DAA 
(n)]]^1.5</f>
        <v>23397088.083914742</v>
      </c>
      <c r="K2136" s="5">
        <f t="shared" si="203"/>
        <v>20751403.758540146</v>
      </c>
      <c r="L2136" s="7">
        <f>LN(Table1[[#This Row],[NV]]/Table1[[#This Row],[NV_MA-1]])</f>
        <v>-1.2790820594336001</v>
      </c>
      <c r="M2136" s="7">
        <f>LN(Table1[[#This Row],[NV]]/Table1[[#This Row],[NV_MA-2]])</f>
        <v>7.5475636663840433</v>
      </c>
      <c r="N2136" s="4">
        <f>LN(Table1[[#This Row],[NV]]/Table1[[#This Row],[NV_MA-3]])</f>
        <v>4.3461025929150976</v>
      </c>
      <c r="O2136" s="7">
        <f>LN(Table1[[#This Row],[NV]]/Table1[[#This Row],[Metcalfe
NV ~ n^2]])</f>
        <v>-1.4299357960197361</v>
      </c>
      <c r="P2136" s="7">
        <f>Table1[[#This Row],[NV_MA-1]]*$M$3</f>
        <v>5754851675.9666662</v>
      </c>
    </row>
    <row r="2137" spans="1:16" x14ac:dyDescent="0.2">
      <c r="A2137" s="2">
        <v>41556</v>
      </c>
      <c r="B2137" s="3">
        <v>1557129943.17834</v>
      </c>
      <c r="C2137" s="3">
        <f t="shared" si="198"/>
        <v>1522038500.7583585</v>
      </c>
      <c r="D2137" s="4">
        <f>LN(Table1[[#This Row],[NV]])</f>
        <v>21.166110183720097</v>
      </c>
      <c r="E2137" s="5">
        <v>79805</v>
      </c>
      <c r="F2137" s="5">
        <f t="shared" si="199"/>
        <v>6368838025</v>
      </c>
      <c r="G2137" s="8">
        <f t="shared" si="200"/>
        <v>5696740519.3000002</v>
      </c>
      <c r="H2137" s="5">
        <f t="shared" si="201"/>
        <v>900786.28346890002</v>
      </c>
      <c r="I2137" s="5">
        <f t="shared" si="202"/>
        <v>839963.67087443522</v>
      </c>
      <c r="J2137" s="5">
        <f>Table1[[#This Row],[DAA 
(n)]]^1.5</f>
        <v>22544735.939574171</v>
      </c>
      <c r="K2137" s="5">
        <f t="shared" si="203"/>
        <v>20593425.596157994</v>
      </c>
      <c r="L2137" s="7">
        <f>LN(Table1[[#This Row],[NV]]/Table1[[#This Row],[NV_MA-1]])</f>
        <v>-1.2970498257854026</v>
      </c>
      <c r="M2137" s="7">
        <f>LN(Table1[[#This Row],[NV]]/Table1[[#This Row],[NV_MA-2]])</f>
        <v>7.5249962627948701</v>
      </c>
      <c r="N2137" s="4">
        <f>LN(Table1[[#This Row],[NV]]/Table1[[#This Row],[NV_MA-3]])</f>
        <v>4.3256277467157256</v>
      </c>
      <c r="O2137" s="7">
        <f>LN(Table1[[#This Row],[NV]]/Table1[[#This Row],[Metcalfe
NV ~ n^2]])</f>
        <v>-1.4085726925132203</v>
      </c>
      <c r="P2137" s="7">
        <f>Table1[[#This Row],[NV_MA-1]]*$M$3</f>
        <v>5696740519.3000002</v>
      </c>
    </row>
    <row r="2138" spans="1:16" x14ac:dyDescent="0.2">
      <c r="A2138" s="2">
        <v>41555</v>
      </c>
      <c r="B2138" s="3">
        <v>1505315914.26862</v>
      </c>
      <c r="C2138" s="3">
        <f t="shared" si="198"/>
        <v>1519439600.5284512</v>
      </c>
      <c r="D2138" s="4">
        <f>LN(Table1[[#This Row],[NV]])</f>
        <v>21.132268622932305</v>
      </c>
      <c r="E2138" s="5">
        <v>75010</v>
      </c>
      <c r="F2138" s="5">
        <f t="shared" si="199"/>
        <v>5626500100</v>
      </c>
      <c r="G2138" s="8">
        <f t="shared" si="200"/>
        <v>5672701678.5</v>
      </c>
      <c r="H2138" s="5">
        <f t="shared" si="201"/>
        <v>842015.50753944577</v>
      </c>
      <c r="I2138" s="5">
        <f t="shared" si="202"/>
        <v>838062.10869533569</v>
      </c>
      <c r="J2138" s="5">
        <f>Table1[[#This Row],[DAA 
(n)]]^1.5</f>
        <v>20543703.962552633</v>
      </c>
      <c r="K2138" s="5">
        <f t="shared" si="203"/>
        <v>20528656.288077768</v>
      </c>
      <c r="L2138" s="7">
        <f>LN(Table1[[#This Row],[NV]]/Table1[[#This Row],[NV_MA-1]])</f>
        <v>-1.3266627047780553</v>
      </c>
      <c r="M2138" s="7">
        <f>LN(Table1[[#This Row],[NV]]/Table1[[#This Row],[NV_MA-2]])</f>
        <v>7.493421130826265</v>
      </c>
      <c r="N2138" s="4">
        <f>LN(Table1[[#This Row],[NV]]/Table1[[#This Row],[NV_MA-3]])</f>
        <v>4.2949362872200858</v>
      </c>
      <c r="O2138" s="7">
        <f>LN(Table1[[#This Row],[NV]]/Table1[[#This Row],[Metcalfe
NV ~ n^2]])</f>
        <v>-1.3184848109950595</v>
      </c>
      <c r="P2138" s="7">
        <f>Table1[[#This Row],[NV_MA-1]]*$M$3</f>
        <v>5672701678.5</v>
      </c>
    </row>
    <row r="2139" spans="1:16" x14ac:dyDescent="0.2">
      <c r="A2139" s="2">
        <v>41554</v>
      </c>
      <c r="B2139" s="3">
        <v>1504606656.4800701</v>
      </c>
      <c r="C2139" s="3">
        <f t="shared" si="198"/>
        <v>1516811996.9841731</v>
      </c>
      <c r="D2139" s="4">
        <f>LN(Table1[[#This Row],[NV]])</f>
        <v>21.131797343166792</v>
      </c>
      <c r="E2139" s="5">
        <v>78360</v>
      </c>
      <c r="F2139" s="5">
        <f t="shared" si="199"/>
        <v>6140289600</v>
      </c>
      <c r="G2139" s="8">
        <f t="shared" si="200"/>
        <v>5588204421.9666662</v>
      </c>
      <c r="H2139" s="5">
        <f t="shared" si="201"/>
        <v>883044.23681450228</v>
      </c>
      <c r="I2139" s="5">
        <f t="shared" si="202"/>
        <v>830245.12615782744</v>
      </c>
      <c r="J2139" s="5">
        <f>Table1[[#This Row],[DAA 
(n)]]^1.5</f>
        <v>21935202.143039435</v>
      </c>
      <c r="K2139" s="5">
        <f t="shared" si="203"/>
        <v>20280899.290799551</v>
      </c>
      <c r="L2139" s="7">
        <f>LN(Table1[[#This Row],[NV]]/Table1[[#This Row],[NV_MA-1]])</f>
        <v>-1.3121265168185088</v>
      </c>
      <c r="M2139" s="7">
        <f>LN(Table1[[#This Row],[NV]]/Table1[[#This Row],[NV_MA-2]])</f>
        <v>7.5023210742758604</v>
      </c>
      <c r="N2139" s="4">
        <f>LN(Table1[[#This Row],[NV]]/Table1[[#This Row],[NV_MA-3]])</f>
        <v>4.3066072637349002</v>
      </c>
      <c r="O2139" s="7">
        <f>LN(Table1[[#This Row],[NV]]/Table1[[#This Row],[Metcalfe
NV ~ n^2]])</f>
        <v>-1.4063404009501626</v>
      </c>
      <c r="P2139" s="7">
        <f>Table1[[#This Row],[NV_MA-1]]*$M$3</f>
        <v>5588204421.9666662</v>
      </c>
    </row>
    <row r="2140" spans="1:16" x14ac:dyDescent="0.2">
      <c r="A2140" s="2">
        <v>41553</v>
      </c>
      <c r="B2140" s="3">
        <v>1513727752.0773301</v>
      </c>
      <c r="C2140" s="3">
        <f t="shared" si="198"/>
        <v>1514881888.570775</v>
      </c>
      <c r="D2140" s="4">
        <f>LN(Table1[[#This Row],[NV]])</f>
        <v>21.137841155499675</v>
      </c>
      <c r="E2140" s="5">
        <v>61903</v>
      </c>
      <c r="F2140" s="5">
        <f t="shared" si="199"/>
        <v>3831981409</v>
      </c>
      <c r="G2140" s="8">
        <f t="shared" si="200"/>
        <v>5505157596.5</v>
      </c>
      <c r="H2140" s="5">
        <f t="shared" si="201"/>
        <v>682995.85079091205</v>
      </c>
      <c r="I2140" s="5">
        <f t="shared" si="202"/>
        <v>822976.99204911885</v>
      </c>
      <c r="J2140" s="5">
        <f>Table1[[#This Row],[DAA 
(n)]]^1.5</f>
        <v>15401660.467667993</v>
      </c>
      <c r="K2140" s="5">
        <f t="shared" si="203"/>
        <v>20044604.701055355</v>
      </c>
      <c r="L2140" s="7">
        <f>LN(Table1[[#This Row],[NV]]/Table1[[#This Row],[NV_MA-1]])</f>
        <v>-1.2911100790953498</v>
      </c>
      <c r="M2140" s="7">
        <f>LN(Table1[[#This Row],[NV]]/Table1[[#This Row],[NV_MA-2]])</f>
        <v>7.5171576324291633</v>
      </c>
      <c r="N2140" s="4">
        <f>LN(Table1[[#This Row],[NV]]/Table1[[#This Row],[NV_MA-3]])</f>
        <v>4.3243705722113219</v>
      </c>
      <c r="O2140" s="7">
        <f>LN(Table1[[#This Row],[NV]]/Table1[[#This Row],[Metcalfe
NV ~ n^2]])</f>
        <v>-0.92880669003001015</v>
      </c>
      <c r="P2140" s="7">
        <f>Table1[[#This Row],[NV_MA-1]]*$M$3</f>
        <v>5505157596.5</v>
      </c>
    </row>
    <row r="2141" spans="1:16" x14ac:dyDescent="0.2">
      <c r="A2141" s="2">
        <v>41552</v>
      </c>
      <c r="B2141" s="3">
        <v>1461836991.7687399</v>
      </c>
      <c r="C2141" s="3">
        <f t="shared" si="198"/>
        <v>1511611075.1108954</v>
      </c>
      <c r="D2141" s="4">
        <f>LN(Table1[[#This Row],[NV]])</f>
        <v>21.102959695319566</v>
      </c>
      <c r="E2141" s="5">
        <v>65561</v>
      </c>
      <c r="F2141" s="5">
        <f t="shared" si="199"/>
        <v>4298244721</v>
      </c>
      <c r="G2141" s="8">
        <f t="shared" si="200"/>
        <v>5569037187</v>
      </c>
      <c r="H2141" s="5">
        <f t="shared" si="201"/>
        <v>727119.76164281461</v>
      </c>
      <c r="I2141" s="5">
        <f t="shared" si="202"/>
        <v>828607.06196378556</v>
      </c>
      <c r="J2141" s="5">
        <f>Table1[[#This Row],[DAA 
(n)]]^1.5</f>
        <v>16786816.915469162</v>
      </c>
      <c r="K2141" s="5">
        <f t="shared" si="203"/>
        <v>20227100.627883311</v>
      </c>
      <c r="L2141" s="7">
        <f>LN(Table1[[#This Row],[NV]]/Table1[[#This Row],[NV_MA-1]])</f>
        <v>-1.3375283237125308</v>
      </c>
      <c r="M2141" s="7">
        <f>LN(Table1[[#This Row],[NV]]/Table1[[#This Row],[NV_MA-2]])</f>
        <v>7.4754583639645942</v>
      </c>
      <c r="N2141" s="4">
        <f>LN(Table1[[#This Row],[NV]]/Table1[[#This Row],[NV_MA-3]])</f>
        <v>4.2804258168679841</v>
      </c>
      <c r="O2141" s="7">
        <f>LN(Table1[[#This Row],[NV]]/Table1[[#This Row],[Metcalfe
NV ~ n^2]])</f>
        <v>-1.078512876569653</v>
      </c>
      <c r="P2141" s="7">
        <f>Table1[[#This Row],[NV_MA-1]]*$M$3</f>
        <v>5569037187</v>
      </c>
    </row>
    <row r="2142" spans="1:16" x14ac:dyDescent="0.2">
      <c r="A2142" s="2">
        <v>41551</v>
      </c>
      <c r="B2142" s="3">
        <v>1481668234.7907801</v>
      </c>
      <c r="C2142" s="3">
        <f t="shared" si="198"/>
        <v>1511346941.2160199</v>
      </c>
      <c r="D2142" s="4">
        <f>LN(Table1[[#This Row],[NV]])</f>
        <v>21.116434475595092</v>
      </c>
      <c r="E2142" s="5">
        <v>76881</v>
      </c>
      <c r="F2142" s="5">
        <f t="shared" si="199"/>
        <v>5910688161</v>
      </c>
      <c r="G2142" s="8">
        <f t="shared" si="200"/>
        <v>5591578392.9666662</v>
      </c>
      <c r="H2142" s="5">
        <f t="shared" si="201"/>
        <v>864912.33024291135</v>
      </c>
      <c r="I2142" s="5">
        <f t="shared" si="202"/>
        <v>830615.81493009732</v>
      </c>
      <c r="J2142" s="5">
        <f>Table1[[#This Row],[DAA 
(n)]]^1.5</f>
        <v>21317120.267659023</v>
      </c>
      <c r="K2142" s="5">
        <f t="shared" si="203"/>
        <v>20291906.532168243</v>
      </c>
      <c r="L2142" s="7">
        <f>LN(Table1[[#This Row],[NV]]/Table1[[#This Row],[NV_MA-1]])</f>
        <v>-1.3280929687635872</v>
      </c>
      <c r="M2142" s="7">
        <f>LN(Table1[[#This Row],[NV]]/Table1[[#This Row],[NV_MA-2]])</f>
        <v>7.4865118252290417</v>
      </c>
      <c r="N2142" s="4">
        <f>LN(Table1[[#This Row],[NV]]/Table1[[#This Row],[NV_MA-3]])</f>
        <v>4.2907018040788989</v>
      </c>
      <c r="O2142" s="7">
        <f>LN(Table1[[#This Row],[NV]]/Table1[[#This Row],[Metcalfe
NV ~ n^2]])</f>
        <v>-1.3835936260922266</v>
      </c>
      <c r="P2142" s="7">
        <f>Table1[[#This Row],[NV_MA-1]]*$M$3</f>
        <v>5591578392.9666662</v>
      </c>
    </row>
    <row r="2143" spans="1:16" x14ac:dyDescent="0.2">
      <c r="A2143" s="2">
        <v>41550</v>
      </c>
      <c r="B2143" s="3">
        <v>1464271258.19677</v>
      </c>
      <c r="C2143" s="3">
        <f t="shared" si="198"/>
        <v>1512670769.4390473</v>
      </c>
      <c r="D2143" s="4">
        <f>LN(Table1[[#This Row],[NV]])</f>
        <v>21.104623520975796</v>
      </c>
      <c r="E2143" s="5">
        <v>90980</v>
      </c>
      <c r="F2143" s="5">
        <f t="shared" si="199"/>
        <v>8277360400</v>
      </c>
      <c r="G2143" s="8">
        <f t="shared" si="200"/>
        <v>5585980786.3000002</v>
      </c>
      <c r="H2143" s="5">
        <f t="shared" si="201"/>
        <v>1038845.5753826611</v>
      </c>
      <c r="I2143" s="5">
        <f t="shared" si="202"/>
        <v>830166.91131844011</v>
      </c>
      <c r="J2143" s="5">
        <f>Table1[[#This Row],[DAA 
(n)]]^1.5</f>
        <v>27442198.330163002</v>
      </c>
      <c r="K2143" s="5">
        <f t="shared" si="203"/>
        <v>20276711.129048076</v>
      </c>
      <c r="L2143" s="7">
        <f>LN(Table1[[#This Row],[NV]]/Table1[[#This Row],[NV_MA-1]])</f>
        <v>-1.3389023438707857</v>
      </c>
      <c r="M2143" s="7">
        <f>LN(Table1[[#This Row],[NV]]/Table1[[#This Row],[NV_MA-2]])</f>
        <v>7.4752414634464781</v>
      </c>
      <c r="N2143" s="4">
        <f>LN(Table1[[#This Row],[NV]]/Table1[[#This Row],[NV_MA-3]])</f>
        <v>4.2796399705638839</v>
      </c>
      <c r="O2143" s="7">
        <f>LN(Table1[[#This Row],[NV]]/Table1[[#This Row],[Metcalfe
NV ~ n^2]])</f>
        <v>-1.7321664412721944</v>
      </c>
      <c r="P2143" s="7">
        <f>Table1[[#This Row],[NV_MA-1]]*$M$3</f>
        <v>5585980786.3000002</v>
      </c>
    </row>
    <row r="2144" spans="1:16" x14ac:dyDescent="0.2">
      <c r="A2144" s="2">
        <v>41549</v>
      </c>
      <c r="B2144" s="3">
        <v>1294843139.2480199</v>
      </c>
      <c r="C2144" s="3">
        <f t="shared" si="198"/>
        <v>1517985968.6092484</v>
      </c>
      <c r="D2144" s="4">
        <f>LN(Table1[[#This Row],[NV]])</f>
        <v>20.981655396767518</v>
      </c>
      <c r="E2144" s="5">
        <v>104703</v>
      </c>
      <c r="F2144" s="5">
        <f t="shared" si="199"/>
        <v>10962718209</v>
      </c>
      <c r="G2144" s="8">
        <f t="shared" si="200"/>
        <v>5484992055.666667</v>
      </c>
      <c r="H2144" s="5">
        <f t="shared" si="201"/>
        <v>1210249.7319572684</v>
      </c>
      <c r="I2144" s="5">
        <f t="shared" si="202"/>
        <v>822560.49274921464</v>
      </c>
      <c r="J2144" s="5">
        <f>Table1[[#This Row],[DAA 
(n)]]^1.5</f>
        <v>33879632.297841296</v>
      </c>
      <c r="K2144" s="5">
        <f t="shared" si="203"/>
        <v>20011884.448718969</v>
      </c>
      <c r="L2144" s="7">
        <f>LN(Table1[[#This Row],[NV]]/Table1[[#This Row],[NV_MA-1]])</f>
        <v>-1.4436260855306844</v>
      </c>
      <c r="M2144" s="7">
        <f>LN(Table1[[#This Row],[NV]]/Table1[[#This Row],[NV_MA-2]])</f>
        <v>7.3614780904348738</v>
      </c>
      <c r="N2144" s="4">
        <f>LN(Table1[[#This Row],[NV]]/Table1[[#This Row],[NV_MA-3]])</f>
        <v>4.1698185192935462</v>
      </c>
      <c r="O2144" s="7">
        <f>LN(Table1[[#This Row],[NV]]/Table1[[#This Row],[Metcalfe
NV ~ n^2]])</f>
        <v>-2.1361107027190016</v>
      </c>
      <c r="P2144" s="7">
        <f>Table1[[#This Row],[NV_MA-1]]*$M$3</f>
        <v>5484992055.666667</v>
      </c>
    </row>
    <row r="2145" spans="1:16" x14ac:dyDescent="0.2">
      <c r="A2145" s="2">
        <v>41548</v>
      </c>
      <c r="B2145" s="3">
        <v>1577982254.47475</v>
      </c>
      <c r="C2145" s="3">
        <f t="shared" si="198"/>
        <v>1527729021.1152411</v>
      </c>
      <c r="D2145" s="4">
        <f>LN(Table1[[#This Row],[NV]])</f>
        <v>21.179412813726856</v>
      </c>
      <c r="E2145" s="5">
        <v>91102</v>
      </c>
      <c r="F2145" s="5">
        <f t="shared" si="199"/>
        <v>8299574404</v>
      </c>
      <c r="G2145" s="8">
        <f t="shared" si="200"/>
        <v>5254985870.166667</v>
      </c>
      <c r="H2145" s="5">
        <f t="shared" si="201"/>
        <v>1040360.7013320177</v>
      </c>
      <c r="I2145" s="5">
        <f t="shared" si="202"/>
        <v>805722.2994490891</v>
      </c>
      <c r="J2145" s="5">
        <f>Table1[[#This Row],[DAA 
(n)]]^1.5</f>
        <v>27497414.921283174</v>
      </c>
      <c r="K2145" s="5">
        <f t="shared" si="203"/>
        <v>19418948.086529955</v>
      </c>
      <c r="L2145" s="7">
        <f>LN(Table1[[#This Row],[NV]]/Table1[[#This Row],[NV_MA-1]])</f>
        <v>-1.2030303387088264</v>
      </c>
      <c r="M2145" s="7">
        <f>LN(Table1[[#This Row],[NV]]/Table1[[#This Row],[NV_MA-2]])</f>
        <v>7.5799183932326333</v>
      </c>
      <c r="N2145" s="4">
        <f>LN(Table1[[#This Row],[NV]]/Table1[[#This Row],[NV_MA-3]])</f>
        <v>4.3976529608685224</v>
      </c>
      <c r="O2145" s="7">
        <f>LN(Table1[[#This Row],[NV]]/Table1[[#This Row],[Metcalfe
NV ~ n^2]])</f>
        <v>-1.6600572600809109</v>
      </c>
      <c r="P2145" s="7">
        <f>Table1[[#This Row],[NV_MA-1]]*$M$3</f>
        <v>5254985870.166667</v>
      </c>
    </row>
    <row r="2146" spans="1:16" x14ac:dyDescent="0.2">
      <c r="A2146" s="2">
        <v>41547</v>
      </c>
      <c r="B2146" s="3">
        <v>1586712555.2086101</v>
      </c>
      <c r="C2146" s="3">
        <f t="shared" si="198"/>
        <v>1527906794.0818496</v>
      </c>
      <c r="D2146" s="4">
        <f>LN(Table1[[#This Row],[NV]])</f>
        <v>21.184930137453382</v>
      </c>
      <c r="E2146" s="5">
        <v>80461</v>
      </c>
      <c r="F2146" s="5">
        <f t="shared" si="199"/>
        <v>6473972521</v>
      </c>
      <c r="G2146" s="8">
        <f t="shared" si="200"/>
        <v>5086796851.666667</v>
      </c>
      <c r="H2146" s="5">
        <f t="shared" si="201"/>
        <v>908849.46826689388</v>
      </c>
      <c r="I2146" s="5">
        <f t="shared" si="202"/>
        <v>791867.27187353128</v>
      </c>
      <c r="J2146" s="5">
        <f>Table1[[#This Row],[DAA 
(n)]]^1.5</f>
        <v>22823284.229316849</v>
      </c>
      <c r="K2146" s="5">
        <f t="shared" si="203"/>
        <v>18956499.77409381</v>
      </c>
      <c r="L2146" s="7">
        <f>LN(Table1[[#This Row],[NV]]/Table1[[#This Row],[NV_MA-1]])</f>
        <v>-1.1649840297351166</v>
      </c>
      <c r="M2146" s="7">
        <f>LN(Table1[[#This Row],[NV]]/Table1[[#This Row],[NV_MA-2]])</f>
        <v>7.6027810667191913</v>
      </c>
      <c r="N2146" s="4">
        <f>LN(Table1[[#This Row],[NV]]/Table1[[#This Row],[NV_MA-3]])</f>
        <v>4.4272727107759531</v>
      </c>
      <c r="O2146" s="7">
        <f>LN(Table1[[#This Row],[NV]]/Table1[[#This Row],[Metcalfe
NV ~ n^2]])</f>
        <v>-1.406125610471548</v>
      </c>
      <c r="P2146" s="7">
        <f>Table1[[#This Row],[NV_MA-1]]*$M$3</f>
        <v>5086796851.666667</v>
      </c>
    </row>
    <row r="2147" spans="1:16" x14ac:dyDescent="0.2">
      <c r="A2147" s="2">
        <v>41546</v>
      </c>
      <c r="B2147" s="3">
        <v>1512627479.44099</v>
      </c>
      <c r="C2147" s="3">
        <f t="shared" si="198"/>
        <v>1528262947.7025158</v>
      </c>
      <c r="D2147" s="4">
        <f>LN(Table1[[#This Row],[NV]])</f>
        <v>21.137114028245506</v>
      </c>
      <c r="E2147" s="5">
        <v>70490</v>
      </c>
      <c r="F2147" s="5">
        <f t="shared" si="199"/>
        <v>4968840100</v>
      </c>
      <c r="G2147" s="8">
        <f t="shared" si="200"/>
        <v>5126859852.4333334</v>
      </c>
      <c r="H2147" s="5">
        <f t="shared" si="201"/>
        <v>786895.81023979071</v>
      </c>
      <c r="I2147" s="5">
        <f t="shared" si="202"/>
        <v>794808.40776849422</v>
      </c>
      <c r="J2147" s="5">
        <f>Table1[[#This Row],[DAA 
(n)]]^1.5</f>
        <v>18715061.812588241</v>
      </c>
      <c r="K2147" s="5">
        <f t="shared" si="203"/>
        <v>19060142.30045893</v>
      </c>
      <c r="L2147" s="7">
        <f>LN(Table1[[#This Row],[NV]]/Table1[[#This Row],[NV_MA-1]])</f>
        <v>-1.2206451659295823</v>
      </c>
      <c r="M2147" s="7">
        <f>LN(Table1[[#This Row],[NV]]/Table1[[#This Row],[NV_MA-2]])</f>
        <v>7.5512576601709824</v>
      </c>
      <c r="N2147" s="4">
        <f>LN(Table1[[#This Row],[NV]]/Table1[[#This Row],[NV_MA-3]])</f>
        <v>4.3740041061618022</v>
      </c>
      <c r="O2147" s="7">
        <f>LN(Table1[[#This Row],[NV]]/Table1[[#This Row],[Metcalfe
NV ~ n^2]])</f>
        <v>-1.1893382412903355</v>
      </c>
      <c r="P2147" s="7">
        <f>Table1[[#This Row],[NV_MA-1]]*$M$3</f>
        <v>5126859852.4333334</v>
      </c>
    </row>
    <row r="2148" spans="1:16" x14ac:dyDescent="0.2">
      <c r="A2148" s="2">
        <v>41545</v>
      </c>
      <c r="B2148" s="3">
        <v>1625875520.42963</v>
      </c>
      <c r="C2148" s="3">
        <f t="shared" si="198"/>
        <v>1528511472.2888718</v>
      </c>
      <c r="D2148" s="4">
        <f>LN(Table1[[#This Row],[NV]])</f>
        <v>21.20931228944016</v>
      </c>
      <c r="E2148" s="5">
        <v>68961</v>
      </c>
      <c r="F2148" s="5">
        <f t="shared" si="199"/>
        <v>4755619521</v>
      </c>
      <c r="G2148" s="8">
        <f t="shared" si="200"/>
        <v>5223701105.6333332</v>
      </c>
      <c r="H2148" s="5">
        <f t="shared" si="201"/>
        <v>768314.94148123509</v>
      </c>
      <c r="I2148" s="5">
        <f t="shared" si="202"/>
        <v>802278.76746978809</v>
      </c>
      <c r="J2148" s="5">
        <f>Table1[[#This Row],[DAA 
(n)]]^1.5</f>
        <v>18109452.719165247</v>
      </c>
      <c r="K2148" s="5">
        <f t="shared" si="203"/>
        <v>19317413.634023819</v>
      </c>
      <c r="L2148" s="7">
        <f>LN(Table1[[#This Row],[NV]]/Table1[[#This Row],[NV_MA-1]])</f>
        <v>-1.1671597222296737</v>
      </c>
      <c r="M2148" s="7">
        <f>LN(Table1[[#This Row],[NV]]/Table1[[#This Row],[NV_MA-2]])</f>
        <v>7.61410087262571</v>
      </c>
      <c r="N2148" s="4">
        <f>LN(Table1[[#This Row],[NV]]/Table1[[#This Row],[NV_MA-3]])</f>
        <v>4.4327947815274271</v>
      </c>
      <c r="O2148" s="7">
        <f>LN(Table1[[#This Row],[NV]]/Table1[[#This Row],[Metcalfe
NV ~ n^2]])</f>
        <v>-1.0732805233448952</v>
      </c>
      <c r="P2148" s="7">
        <f>Table1[[#This Row],[NV_MA-1]]*$M$3</f>
        <v>5223701105.6333332</v>
      </c>
    </row>
    <row r="2149" spans="1:16" x14ac:dyDescent="0.2">
      <c r="A2149" s="2">
        <v>41544</v>
      </c>
      <c r="B2149" s="3">
        <v>1580708237.1272099</v>
      </c>
      <c r="C2149" s="3">
        <f t="shared" si="198"/>
        <v>1522724201.3346589</v>
      </c>
      <c r="D2149" s="4">
        <f>LN(Table1[[#This Row],[NV]])</f>
        <v>21.181138834896998</v>
      </c>
      <c r="E2149" s="5">
        <v>77735</v>
      </c>
      <c r="F2149" s="5">
        <f t="shared" si="199"/>
        <v>6042730225</v>
      </c>
      <c r="G2149" s="8">
        <f t="shared" si="200"/>
        <v>5251532218.2666664</v>
      </c>
      <c r="H2149" s="5">
        <f t="shared" si="201"/>
        <v>875378.56792531291</v>
      </c>
      <c r="I2149" s="5">
        <f t="shared" si="202"/>
        <v>804637.66280329099</v>
      </c>
      <c r="J2149" s="5">
        <f>Table1[[#This Row],[DAA 
(n)]]^1.5</f>
        <v>21673293.105579857</v>
      </c>
      <c r="K2149" s="5">
        <f t="shared" si="203"/>
        <v>19395271.418006577</v>
      </c>
      <c r="L2149" s="7">
        <f>LN(Table1[[#This Row],[NV]]/Table1[[#This Row],[NV_MA-1]])</f>
        <v>-1.2006468871711093</v>
      </c>
      <c r="M2149" s="7">
        <f>LN(Table1[[#This Row],[NV]]/Table1[[#This Row],[NV_MA-2]])</f>
        <v>7.5829914881443488</v>
      </c>
      <c r="N2149" s="4">
        <f>LN(Table1[[#This Row],[NV]]/Table1[[#This Row],[NV_MA-3]])</f>
        <v>4.400598981913058</v>
      </c>
      <c r="O2149" s="7">
        <f>LN(Table1[[#This Row],[NV]]/Table1[[#This Row],[Metcalfe
NV ~ n^2]])</f>
        <v>-1.3409829358706828</v>
      </c>
      <c r="P2149" s="7">
        <f>Table1[[#This Row],[NV_MA-1]]*$M$3</f>
        <v>5251532218.2666664</v>
      </c>
    </row>
    <row r="2150" spans="1:16" x14ac:dyDescent="0.2">
      <c r="A2150" s="2">
        <v>41543</v>
      </c>
      <c r="B2150" s="3">
        <v>1544285884.9848599</v>
      </c>
      <c r="C2150" s="3">
        <f t="shared" si="198"/>
        <v>1518266106.196326</v>
      </c>
      <c r="D2150" s="4">
        <f>LN(Table1[[#This Row],[NV]])</f>
        <v>21.157827430078196</v>
      </c>
      <c r="E2150" s="5">
        <v>77792</v>
      </c>
      <c r="F2150" s="5">
        <f t="shared" si="199"/>
        <v>6051595264</v>
      </c>
      <c r="G2150" s="8">
        <f t="shared" si="200"/>
        <v>5288273970.2333336</v>
      </c>
      <c r="H2150" s="5">
        <f t="shared" si="201"/>
        <v>876077.46928859618</v>
      </c>
      <c r="I2150" s="5">
        <f t="shared" si="202"/>
        <v>807423.59309101361</v>
      </c>
      <c r="J2150" s="5">
        <f>Table1[[#This Row],[DAA 
(n)]]^1.5</f>
        <v>21697135.72748917</v>
      </c>
      <c r="K2150" s="5">
        <f t="shared" si="203"/>
        <v>19492008.870331485</v>
      </c>
      <c r="L2150" s="7">
        <f>LN(Table1[[#This Row],[NV]]/Table1[[#This Row],[NV_MA-1]])</f>
        <v>-1.2309303178775868</v>
      </c>
      <c r="M2150" s="7">
        <f>LN(Table1[[#This Row],[NV]]/Table1[[#This Row],[NV_MA-2]])</f>
        <v>7.5562237220352655</v>
      </c>
      <c r="N2150" s="4">
        <f>LN(Table1[[#This Row],[NV]]/Table1[[#This Row],[NV_MA-3]])</f>
        <v>4.3723122920572735</v>
      </c>
      <c r="O2150" s="7">
        <f>LN(Table1[[#This Row],[NV]]/Table1[[#This Row],[Metcalfe
NV ~ n^2]])</f>
        <v>-1.3657603241535043</v>
      </c>
      <c r="P2150" s="7">
        <f>Table1[[#This Row],[NV_MA-1]]*$M$3</f>
        <v>5288273970.2333336</v>
      </c>
    </row>
    <row r="2151" spans="1:16" x14ac:dyDescent="0.2">
      <c r="A2151" s="2">
        <v>41542</v>
      </c>
      <c r="B2151" s="3">
        <v>1479780777.7815399</v>
      </c>
      <c r="C2151" s="3">
        <f t="shared" si="198"/>
        <v>1515480739.0189309</v>
      </c>
      <c r="D2151" s="4">
        <f>LN(Table1[[#This Row],[NV]])</f>
        <v>21.115159790630543</v>
      </c>
      <c r="E2151" s="5">
        <v>79801</v>
      </c>
      <c r="F2151" s="5">
        <f t="shared" si="199"/>
        <v>6368199601</v>
      </c>
      <c r="G2151" s="8">
        <f t="shared" si="200"/>
        <v>5387907018.8999996</v>
      </c>
      <c r="H2151" s="5">
        <f t="shared" si="201"/>
        <v>900737.13420339359</v>
      </c>
      <c r="I2151" s="5">
        <f t="shared" si="202"/>
        <v>814550.24229548173</v>
      </c>
      <c r="J2151" s="5">
        <f>Table1[[#This Row],[DAA 
(n)]]^1.5</f>
        <v>22543040.974087786</v>
      </c>
      <c r="K2151" s="5">
        <f t="shared" si="203"/>
        <v>19746067.207410865</v>
      </c>
      <c r="L2151" s="7">
        <f>LN(Table1[[#This Row],[NV]]/Table1[[#This Row],[NV_MA-1]])</f>
        <v>-1.2922630476438133</v>
      </c>
      <c r="M2151" s="7">
        <f>LN(Table1[[#This Row],[NV]]/Table1[[#This Row],[NV_MA-2]])</f>
        <v>7.5047684006769586</v>
      </c>
      <c r="N2151" s="4">
        <f>LN(Table1[[#This Row],[NV]]/Table1[[#This Row],[NV_MA-3]])</f>
        <v>4.3166948898865858</v>
      </c>
      <c r="O2151" s="7">
        <f>LN(Table1[[#This Row],[NV]]/Table1[[#This Row],[Metcalfe
NV ~ n^2]])</f>
        <v>-1.4594228387448682</v>
      </c>
      <c r="P2151" s="7">
        <f>Table1[[#This Row],[NV_MA-1]]*$M$3</f>
        <v>5387907018.8999996</v>
      </c>
    </row>
    <row r="2152" spans="1:16" x14ac:dyDescent="0.2">
      <c r="A2152" s="2">
        <v>41541</v>
      </c>
      <c r="B2152" s="3">
        <v>1560732286.8164001</v>
      </c>
      <c r="C2152" s="3">
        <f t="shared" si="198"/>
        <v>1510441838.4455907</v>
      </c>
      <c r="D2152" s="4">
        <f>LN(Table1[[#This Row],[NV]])</f>
        <v>21.168420962693176</v>
      </c>
      <c r="E2152" s="5">
        <v>78410</v>
      </c>
      <c r="F2152" s="5">
        <f t="shared" si="199"/>
        <v>6148128100</v>
      </c>
      <c r="G2152" s="8">
        <f t="shared" si="200"/>
        <v>5365355240.5</v>
      </c>
      <c r="H2152" s="5">
        <f t="shared" si="201"/>
        <v>883657.70620672975</v>
      </c>
      <c r="I2152" s="5">
        <f t="shared" si="202"/>
        <v>812769.34925603739</v>
      </c>
      <c r="J2152" s="5">
        <f>Table1[[#This Row],[DAA 
(n)]]^1.5</f>
        <v>21956200.133925743</v>
      </c>
      <c r="K2152" s="5">
        <f t="shared" si="203"/>
        <v>19685360.681182098</v>
      </c>
      <c r="L2152" s="7">
        <f>LN(Table1[[#This Row],[NV]]/Table1[[#This Row],[NV_MA-1]])</f>
        <v>-1.2348074625892982</v>
      </c>
      <c r="M2152" s="7">
        <f>LN(Table1[[#This Row],[NV]]/Table1[[#This Row],[NV_MA-2]])</f>
        <v>7.560218317666715</v>
      </c>
      <c r="N2152" s="4">
        <f>LN(Table1[[#This Row],[NV]]/Table1[[#This Row],[NV_MA-3]])</f>
        <v>4.3730351578603619</v>
      </c>
      <c r="O2152" s="7">
        <f>LN(Table1[[#This Row],[NV]]/Table1[[#This Row],[Metcalfe
NV ~ n^2]])</f>
        <v>-1.3709925357567603</v>
      </c>
      <c r="P2152" s="7">
        <f>Table1[[#This Row],[NV_MA-1]]*$M$3</f>
        <v>5365355240.5</v>
      </c>
    </row>
    <row r="2153" spans="1:16" x14ac:dyDescent="0.2">
      <c r="A2153" s="2">
        <v>41540</v>
      </c>
      <c r="B2153" s="3">
        <v>1502864442.36953</v>
      </c>
      <c r="C2153" s="3">
        <f t="shared" si="198"/>
        <v>1503706834.2382927</v>
      </c>
      <c r="D2153" s="4">
        <f>LN(Table1[[#This Row],[NV]])</f>
        <v>21.130638752278859</v>
      </c>
      <c r="E2153" s="5">
        <v>80171</v>
      </c>
      <c r="F2153" s="5">
        <f t="shared" si="199"/>
        <v>6427389241</v>
      </c>
      <c r="G2153" s="8">
        <f t="shared" si="200"/>
        <v>5322001016.3666668</v>
      </c>
      <c r="H2153" s="5">
        <f t="shared" si="201"/>
        <v>905284.28842589189</v>
      </c>
      <c r="I2153" s="5">
        <f t="shared" si="202"/>
        <v>809193.01897974045</v>
      </c>
      <c r="J2153" s="5">
        <f>Table1[[#This Row],[DAA 
(n)]]^1.5</f>
        <v>22700004.908374164</v>
      </c>
      <c r="K2153" s="5">
        <f t="shared" si="203"/>
        <v>19565861.988881398</v>
      </c>
      <c r="L2153" s="7">
        <f>LN(Table1[[#This Row],[NV]]/Table1[[#This Row],[NV_MA-1]])</f>
        <v>-1.2644764481976039</v>
      </c>
      <c r="M2153" s="7">
        <f>LN(Table1[[#This Row],[NV]]/Table1[[#This Row],[NV_MA-2]])</f>
        <v>7.5268459951044306</v>
      </c>
      <c r="N2153" s="4">
        <f>LN(Table1[[#This Row],[NV]]/Table1[[#This Row],[NV_MA-3]])</f>
        <v>4.3413418819236957</v>
      </c>
      <c r="O2153" s="7">
        <f>LN(Table1[[#This Row],[NV]]/Table1[[#This Row],[Metcalfe
NV ~ n^2]])</f>
        <v>-1.4531955126272016</v>
      </c>
      <c r="P2153" s="7">
        <f>Table1[[#This Row],[NV_MA-1]]*$M$3</f>
        <v>5322001016.3666668</v>
      </c>
    </row>
    <row r="2154" spans="1:16" x14ac:dyDescent="0.2">
      <c r="A2154" s="2">
        <v>41539</v>
      </c>
      <c r="B2154" s="3">
        <v>1487161143.2147801</v>
      </c>
      <c r="C2154" s="3">
        <f t="shared" si="198"/>
        <v>1498894155.3812642</v>
      </c>
      <c r="D2154" s="4">
        <f>LN(Table1[[#This Row],[NV]])</f>
        <v>21.12013486655222</v>
      </c>
      <c r="E2154" s="5">
        <v>64347</v>
      </c>
      <c r="F2154" s="5">
        <f t="shared" si="199"/>
        <v>4140536409</v>
      </c>
      <c r="G2154" s="8">
        <f t="shared" si="200"/>
        <v>5243682847.1333332</v>
      </c>
      <c r="H2154" s="5">
        <f t="shared" si="201"/>
        <v>712452.91770140408</v>
      </c>
      <c r="I2154" s="5">
        <f t="shared" si="202"/>
        <v>802568.59437188762</v>
      </c>
      <c r="J2154" s="5">
        <f>Table1[[#This Row],[DAA 
(n)]]^1.5</f>
        <v>16322717.185258208</v>
      </c>
      <c r="K2154" s="5">
        <f t="shared" si="203"/>
        <v>19347095.368910532</v>
      </c>
      <c r="L2154" s="7">
        <f>LN(Table1[[#This Row],[NV]]/Table1[[#This Row],[NV_MA-1]])</f>
        <v>-1.2601550552777889</v>
      </c>
      <c r="M2154" s="7">
        <f>LN(Table1[[#This Row],[NV]]/Table1[[#This Row],[NV_MA-2]])</f>
        <v>7.5245622603659461</v>
      </c>
      <c r="N2154" s="4">
        <f>LN(Table1[[#This Row],[NV]]/Table1[[#This Row],[NV_MA-3]])</f>
        <v>4.3420820105136331</v>
      </c>
      <c r="O2154" s="7">
        <f>LN(Table1[[#This Row],[NV]]/Table1[[#This Row],[Metcalfe
NV ~ n^2]])</f>
        <v>-1.0239563172295878</v>
      </c>
      <c r="P2154" s="7">
        <f>Table1[[#This Row],[NV_MA-1]]*$M$3</f>
        <v>5243682847.1333332</v>
      </c>
    </row>
    <row r="2155" spans="1:16" x14ac:dyDescent="0.2">
      <c r="A2155" s="2">
        <v>41538</v>
      </c>
      <c r="B2155" s="3">
        <v>1484767526.85004</v>
      </c>
      <c r="C2155" s="3">
        <f t="shared" si="198"/>
        <v>1493267322.8498979</v>
      </c>
      <c r="D2155" s="4">
        <f>LN(Table1[[#This Row],[NV]])</f>
        <v>21.118524049370492</v>
      </c>
      <c r="E2155" s="5">
        <v>66018</v>
      </c>
      <c r="F2155" s="5">
        <f t="shared" si="199"/>
        <v>4358376324</v>
      </c>
      <c r="G2155" s="8">
        <f t="shared" si="200"/>
        <v>5327165676.4666662</v>
      </c>
      <c r="H2155" s="5">
        <f t="shared" si="201"/>
        <v>732646.81722126564</v>
      </c>
      <c r="I2155" s="5">
        <f t="shared" si="202"/>
        <v>809548.17862354522</v>
      </c>
      <c r="J2155" s="5">
        <f>Table1[[#This Row],[DAA 
(n)]]^1.5</f>
        <v>16962643.902347047</v>
      </c>
      <c r="K2155" s="5">
        <f t="shared" si="203"/>
        <v>19578807.033480085</v>
      </c>
      <c r="L2155" s="7">
        <f>LN(Table1[[#This Row],[NV]]/Table1[[#This Row],[NV_MA-1]])</f>
        <v>-1.2775611162974043</v>
      </c>
      <c r="M2155" s="7">
        <f>LN(Table1[[#This Row],[NV]]/Table1[[#This Row],[NV_MA-2]])</f>
        <v>7.5142924825209558</v>
      </c>
      <c r="N2155" s="4">
        <f>LN(Table1[[#This Row],[NV]]/Table1[[#This Row],[NV_MA-3]])</f>
        <v>4.3285657839700349</v>
      </c>
      <c r="O2155" s="7">
        <f>LN(Table1[[#This Row],[NV]]/Table1[[#This Row],[Metcalfe
NV ~ n^2]])</f>
        <v>-1.0768413728254427</v>
      </c>
      <c r="P2155" s="7">
        <f>Table1[[#This Row],[NV_MA-1]]*$M$3</f>
        <v>5327165676.4666662</v>
      </c>
    </row>
    <row r="2156" spans="1:16" x14ac:dyDescent="0.2">
      <c r="A2156" s="2">
        <v>41537</v>
      </c>
      <c r="B2156" s="3">
        <v>1475143790.67782</v>
      </c>
      <c r="C2156" s="3">
        <f t="shared" si="198"/>
        <v>1488119039.686435</v>
      </c>
      <c r="D2156" s="4">
        <f>LN(Table1[[#This Row],[NV]])</f>
        <v>21.112021307192123</v>
      </c>
      <c r="E2156" s="5">
        <v>75867</v>
      </c>
      <c r="F2156" s="5">
        <f t="shared" si="199"/>
        <v>5755801689</v>
      </c>
      <c r="G2156" s="8">
        <f t="shared" si="200"/>
        <v>5403713363.3000002</v>
      </c>
      <c r="H2156" s="5">
        <f t="shared" si="201"/>
        <v>852497.5325209857</v>
      </c>
      <c r="I2156" s="5">
        <f t="shared" si="202"/>
        <v>815879.25076080242</v>
      </c>
      <c r="J2156" s="5">
        <f>Table1[[#This Row],[DAA 
(n)]]^1.5</f>
        <v>20896779.817459036</v>
      </c>
      <c r="K2156" s="5">
        <f t="shared" si="203"/>
        <v>19790044.500535734</v>
      </c>
      <c r="L2156" s="7">
        <f>LN(Table1[[#This Row],[NV]]/Table1[[#This Row],[NV_MA-1]])</f>
        <v>-1.2983309068651763</v>
      </c>
      <c r="M2156" s="7">
        <f>LN(Table1[[#This Row],[NV]]/Table1[[#This Row],[NV_MA-2]])</f>
        <v>7.4999996612043764</v>
      </c>
      <c r="N2156" s="4">
        <f>LN(Table1[[#This Row],[NV]]/Table1[[#This Row],[NV_MA-3]])</f>
        <v>4.3113317409784218</v>
      </c>
      <c r="O2156" s="7">
        <f>LN(Table1[[#This Row],[NV]]/Table1[[#This Row],[Metcalfe
NV ~ n^2]])</f>
        <v>-1.3614528652672016</v>
      </c>
      <c r="P2156" s="7">
        <f>Table1[[#This Row],[NV_MA-1]]*$M$3</f>
        <v>5403713363.3000002</v>
      </c>
    </row>
    <row r="2157" spans="1:16" x14ac:dyDescent="0.2">
      <c r="A2157" s="2">
        <v>41536</v>
      </c>
      <c r="B2157" s="3">
        <v>1534749285.2878301</v>
      </c>
      <c r="C2157" s="3">
        <f t="shared" si="198"/>
        <v>1482795290.8179283</v>
      </c>
      <c r="D2157" s="4">
        <f>LN(Table1[[#This Row],[NV]])</f>
        <v>21.151632872585392</v>
      </c>
      <c r="E2157" s="5">
        <v>80008</v>
      </c>
      <c r="F2157" s="5">
        <f t="shared" si="199"/>
        <v>6401280064</v>
      </c>
      <c r="G2157" s="8">
        <f t="shared" si="200"/>
        <v>5453106156.1999998</v>
      </c>
      <c r="H2157" s="5">
        <f t="shared" si="201"/>
        <v>903280.87174777733</v>
      </c>
      <c r="I2157" s="5">
        <f t="shared" si="202"/>
        <v>819652.61693680973</v>
      </c>
      <c r="J2157" s="5">
        <f>Table1[[#This Row],[DAA 
(n)]]^1.5</f>
        <v>22630811.195370555</v>
      </c>
      <c r="K2157" s="5">
        <f t="shared" si="203"/>
        <v>19920615.652571566</v>
      </c>
      <c r="L2157" s="7">
        <f>LN(Table1[[#This Row],[NV]]/Table1[[#This Row],[NV_MA-1]])</f>
        <v>-1.2678183476012417</v>
      </c>
      <c r="M2157" s="7">
        <f>LN(Table1[[#This Row],[NV]]/Table1[[#This Row],[NV_MA-2]])</f>
        <v>7.534996980986775</v>
      </c>
      <c r="N2157" s="4">
        <f>LN(Table1[[#This Row],[NV]]/Table1[[#This Row],[NV_MA-3]])</f>
        <v>4.3443671566886621</v>
      </c>
      <c r="O2157" s="7">
        <f>LN(Table1[[#This Row],[NV]]/Table1[[#This Row],[Metcalfe
NV ~ n^2]])</f>
        <v>-1.4281309447273114</v>
      </c>
      <c r="P2157" s="7">
        <f>Table1[[#This Row],[NV_MA-1]]*$M$3</f>
        <v>5453106156.1999998</v>
      </c>
    </row>
    <row r="2158" spans="1:16" x14ac:dyDescent="0.2">
      <c r="A2158" s="2">
        <v>41535</v>
      </c>
      <c r="B2158" s="3">
        <v>1542322145.53549</v>
      </c>
      <c r="C2158" s="3">
        <f t="shared" si="198"/>
        <v>1476004067.8782125</v>
      </c>
      <c r="D2158" s="4">
        <f>LN(Table1[[#This Row],[NV]])</f>
        <v>21.156555004363685</v>
      </c>
      <c r="E2158" s="5">
        <v>77986</v>
      </c>
      <c r="F2158" s="5">
        <f t="shared" si="199"/>
        <v>6081816196</v>
      </c>
      <c r="G2158" s="8">
        <f t="shared" si="200"/>
        <v>5450362756.1999998</v>
      </c>
      <c r="H2158" s="5">
        <f t="shared" si="201"/>
        <v>878456.49900140089</v>
      </c>
      <c r="I2158" s="5">
        <f t="shared" si="202"/>
        <v>819441.2865520569</v>
      </c>
      <c r="J2158" s="5">
        <f>Table1[[#This Row],[DAA 
(n)]]^1.5</f>
        <v>21778349.750641286</v>
      </c>
      <c r="K2158" s="5">
        <f t="shared" si="203"/>
        <v>19913329.724785663</v>
      </c>
      <c r="L2158" s="7">
        <f>LN(Table1[[#This Row],[NV]]/Table1[[#This Row],[NV_MA-1]])</f>
        <v>-1.2623929998134498</v>
      </c>
      <c r="M2158" s="7">
        <f>LN(Table1[[#This Row],[NV]]/Table1[[#This Row],[NV_MA-2]])</f>
        <v>7.540176975216359</v>
      </c>
      <c r="N2158" s="4">
        <f>LN(Table1[[#This Row],[NV]]/Table1[[#This Row],[NV_MA-3]])</f>
        <v>4.3496551034922133</v>
      </c>
      <c r="O2158" s="7">
        <f>LN(Table1[[#This Row],[NV]]/Table1[[#This Row],[Metcalfe
NV ~ n^2]])</f>
        <v>-1.3720142004012936</v>
      </c>
      <c r="P2158" s="7">
        <f>Table1[[#This Row],[NV_MA-1]]*$M$3</f>
        <v>5450362756.1999998</v>
      </c>
    </row>
    <row r="2159" spans="1:16" x14ac:dyDescent="0.2">
      <c r="A2159" s="2">
        <v>41534</v>
      </c>
      <c r="B2159" s="3">
        <v>1571890876.94572</v>
      </c>
      <c r="C2159" s="3">
        <f t="shared" si="198"/>
        <v>1467135472.558743</v>
      </c>
      <c r="D2159" s="4">
        <f>LN(Table1[[#This Row],[NV]])</f>
        <v>21.17554511184278</v>
      </c>
      <c r="E2159" s="5">
        <v>73646</v>
      </c>
      <c r="F2159" s="5">
        <f t="shared" si="199"/>
        <v>5423733316</v>
      </c>
      <c r="G2159" s="8">
        <f t="shared" si="200"/>
        <v>5450237997.8000002</v>
      </c>
      <c r="H2159" s="5">
        <f t="shared" si="201"/>
        <v>825352.57121319196</v>
      </c>
      <c r="I2159" s="5">
        <f t="shared" si="202"/>
        <v>819431.47524748673</v>
      </c>
      <c r="J2159" s="5">
        <f>Table1[[#This Row],[DAA 
(n)]]^1.5</f>
        <v>19985901.625649422</v>
      </c>
      <c r="K2159" s="5">
        <f t="shared" si="203"/>
        <v>19912994.638886563</v>
      </c>
      <c r="L2159" s="7">
        <f>LN(Table1[[#This Row],[NV]]/Table1[[#This Row],[NV_MA-1]])</f>
        <v>-1.2433800021464085</v>
      </c>
      <c r="M2159" s="7">
        <f>LN(Table1[[#This Row],[NV]]/Table1[[#This Row],[NV_MA-2]])</f>
        <v>7.5591790559307128</v>
      </c>
      <c r="N2159" s="4">
        <f>LN(Table1[[#This Row],[NV]]/Table1[[#This Row],[NV_MA-3]])</f>
        <v>4.3686620383288117</v>
      </c>
      <c r="O2159" s="7">
        <f>LN(Table1[[#This Row],[NV]]/Table1[[#This Row],[Metcalfe
NV ~ n^2]])</f>
        <v>-1.23850510712884</v>
      </c>
      <c r="P2159" s="7">
        <f>Table1[[#This Row],[NV_MA-1]]*$M$3</f>
        <v>5450237997.8000002</v>
      </c>
    </row>
    <row r="2160" spans="1:16" x14ac:dyDescent="0.2">
      <c r="A2160" s="2">
        <v>41533</v>
      </c>
      <c r="B2160" s="3">
        <v>1602510488.6859701</v>
      </c>
      <c r="C2160" s="3">
        <f t="shared" si="198"/>
        <v>1456795743.024121</v>
      </c>
      <c r="D2160" s="4">
        <f>LN(Table1[[#This Row],[NV]])</f>
        <v>21.194837291939532</v>
      </c>
      <c r="E2160" s="5">
        <v>70731</v>
      </c>
      <c r="F2160" s="5">
        <f t="shared" si="199"/>
        <v>5002874361</v>
      </c>
      <c r="G2160" s="8">
        <f t="shared" si="200"/>
        <v>5381074259.3000002</v>
      </c>
      <c r="H2160" s="5">
        <f t="shared" si="201"/>
        <v>789827.55924998352</v>
      </c>
      <c r="I2160" s="5">
        <f t="shared" si="202"/>
        <v>813072.65003597655</v>
      </c>
      <c r="J2160" s="5">
        <f>Table1[[#This Row],[DAA 
(n)]]^1.5</f>
        <v>18811121.881160919</v>
      </c>
      <c r="K2160" s="5">
        <f t="shared" si="203"/>
        <v>19710829.683905318</v>
      </c>
      <c r="L2160" s="7">
        <f>LN(Table1[[#This Row],[NV]]/Table1[[#This Row],[NV_MA-1]])</f>
        <v>-1.2113165756976965</v>
      </c>
      <c r="M2160" s="7">
        <f>LN(Table1[[#This Row],[NV]]/Table1[[#This Row],[NV_MA-2]])</f>
        <v>7.5862615469641357</v>
      </c>
      <c r="N2160" s="4">
        <f>LN(Table1[[#This Row],[NV]]/Table1[[#This Row],[NV_MA-3]])</f>
        <v>4.3981585191301011</v>
      </c>
      <c r="O2160" s="7">
        <f>LN(Table1[[#This Row],[NV]]/Table1[[#This Row],[Metcalfe
NV ~ n^2]])</f>
        <v>-1.1384411644652557</v>
      </c>
      <c r="P2160" s="7">
        <f>Table1[[#This Row],[NV_MA-1]]*$M$3</f>
        <v>5381074259.3000002</v>
      </c>
    </row>
    <row r="2161" spans="1:16" x14ac:dyDescent="0.2">
      <c r="A2161" s="2">
        <v>41532</v>
      </c>
      <c r="B2161" s="3">
        <v>1533902310.56194</v>
      </c>
      <c r="C2161" s="3">
        <f t="shared" si="198"/>
        <v>1445137183.3578403</v>
      </c>
      <c r="D2161" s="4">
        <f>LN(Table1[[#This Row],[NV]])</f>
        <v>21.151080855048736</v>
      </c>
      <c r="E2161" s="5">
        <v>54408</v>
      </c>
      <c r="F2161" s="5">
        <f t="shared" si="199"/>
        <v>2960230464</v>
      </c>
      <c r="G2161" s="8">
        <f t="shared" si="200"/>
        <v>5342891902.7333336</v>
      </c>
      <c r="H2161" s="5">
        <f t="shared" si="201"/>
        <v>593279.33069038461</v>
      </c>
      <c r="I2161" s="5">
        <f t="shared" si="202"/>
        <v>809593.83210308873</v>
      </c>
      <c r="J2161" s="5">
        <f>Table1[[#This Row],[DAA 
(n)]]^1.5</f>
        <v>12690950.282989513</v>
      </c>
      <c r="K2161" s="5">
        <f t="shared" si="203"/>
        <v>19599733.312450409</v>
      </c>
      <c r="L2161" s="7">
        <f>LN(Table1[[#This Row],[NV]]/Table1[[#This Row],[NV_MA-1]])</f>
        <v>-1.2479520431008644</v>
      </c>
      <c r="M2161" s="7">
        <f>LN(Table1[[#This Row],[NV]]/Table1[[#This Row],[NV_MA-2]])</f>
        <v>7.5467928960121613</v>
      </c>
      <c r="N2161" s="4">
        <f>LN(Table1[[#This Row],[NV]]/Table1[[#This Row],[NV_MA-3]])</f>
        <v>4.3600543374481928</v>
      </c>
      <c r="O2161" s="7">
        <f>LN(Table1[[#This Row],[NV]]/Table1[[#This Row],[Metcalfe
NV ~ n^2]])</f>
        <v>-0.65745210666221243</v>
      </c>
      <c r="P2161" s="7">
        <f>Table1[[#This Row],[NV_MA-1]]*$M$3</f>
        <v>5342891902.7333336</v>
      </c>
    </row>
    <row r="2162" spans="1:16" x14ac:dyDescent="0.2">
      <c r="A2162" s="2">
        <v>41531</v>
      </c>
      <c r="B2162" s="3">
        <v>1532547836.95876</v>
      </c>
      <c r="C2162" s="3">
        <f t="shared" si="198"/>
        <v>1434586410.0302742</v>
      </c>
      <c r="D2162" s="4">
        <f>LN(Table1[[#This Row],[NV]])</f>
        <v>21.150197440268709</v>
      </c>
      <c r="E2162" s="5">
        <v>53427</v>
      </c>
      <c r="F2162" s="5">
        <f t="shared" si="199"/>
        <v>2854444329</v>
      </c>
      <c r="G2162" s="8">
        <f t="shared" si="200"/>
        <v>5470526407.5666666</v>
      </c>
      <c r="H2162" s="5">
        <f t="shared" si="201"/>
        <v>581610.14283960464</v>
      </c>
      <c r="I2162" s="5">
        <f t="shared" si="202"/>
        <v>820907.07831415674</v>
      </c>
      <c r="J2162" s="5">
        <f>Table1[[#This Row],[DAA 
(n)]]^1.5</f>
        <v>12349267.069971507</v>
      </c>
      <c r="K2162" s="5">
        <f t="shared" si="203"/>
        <v>19965100.23716183</v>
      </c>
      <c r="L2162" s="7">
        <f>LN(Table1[[#This Row],[NV]]/Table1[[#This Row],[NV_MA-1]])</f>
        <v>-1.2724432438682227</v>
      </c>
      <c r="M2162" s="7">
        <f>LN(Table1[[#This Row],[NV]]/Table1[[#This Row],[NV_MA-2]])</f>
        <v>7.53203223934295</v>
      </c>
      <c r="N2162" s="4">
        <f>LN(Table1[[#This Row],[NV]]/Table1[[#This Row],[NV_MA-3]])</f>
        <v>4.3407011211576352</v>
      </c>
      <c r="O2162" s="7">
        <f>LN(Table1[[#This Row],[NV]]/Table1[[#This Row],[Metcalfe
NV ~ n^2]])</f>
        <v>-0.62194559001952121</v>
      </c>
      <c r="P2162" s="7">
        <f>Table1[[#This Row],[NV_MA-1]]*$M$3</f>
        <v>5470526407.5666666</v>
      </c>
    </row>
    <row r="2163" spans="1:16" x14ac:dyDescent="0.2">
      <c r="A2163" s="2">
        <v>41530</v>
      </c>
      <c r="B2163" s="3">
        <v>1524445220.0941899</v>
      </c>
      <c r="C2163" s="3">
        <f t="shared" si="198"/>
        <v>1424659992.849237</v>
      </c>
      <c r="D2163" s="4">
        <f>LN(Table1[[#This Row],[NV]])</f>
        <v>21.144896390715942</v>
      </c>
      <c r="E2163" s="5">
        <v>65832</v>
      </c>
      <c r="F2163" s="5">
        <f t="shared" si="199"/>
        <v>4333852224</v>
      </c>
      <c r="G2163" s="8">
        <f t="shared" si="200"/>
        <v>5561042777.3999996</v>
      </c>
      <c r="H2163" s="5">
        <f t="shared" si="201"/>
        <v>730396.91050287022</v>
      </c>
      <c r="I2163" s="5">
        <f t="shared" si="202"/>
        <v>829433.24919208186</v>
      </c>
      <c r="J2163" s="5">
        <f>Table1[[#This Row],[DAA 
(n)]]^1.5</f>
        <v>16891008.247300345</v>
      </c>
      <c r="K2163" s="5">
        <f t="shared" si="203"/>
        <v>20233078.337144356</v>
      </c>
      <c r="L2163" s="7">
        <f>LN(Table1[[#This Row],[NV]]/Table1[[#This Row],[NV_MA-1]])</f>
        <v>-1.2941550867997627</v>
      </c>
      <c r="M2163" s="7">
        <f>LN(Table1[[#This Row],[NV]]/Table1[[#This Row],[NV_MA-2]])</f>
        <v>7.5163984764780141</v>
      </c>
      <c r="N2163" s="4">
        <f>LN(Table1[[#This Row],[NV]]/Table1[[#This Row],[NV_MA-3]])</f>
        <v>4.3220670262107923</v>
      </c>
      <c r="O2163" s="7">
        <f>LN(Table1[[#This Row],[NV]]/Table1[[#This Row],[Metcalfe
NV ~ n^2]])</f>
        <v>-1.0448262518551541</v>
      </c>
      <c r="P2163" s="7">
        <f>Table1[[#This Row],[NV_MA-1]]*$M$3</f>
        <v>5561042777.3999996</v>
      </c>
    </row>
    <row r="2164" spans="1:16" x14ac:dyDescent="0.2">
      <c r="A2164" s="2">
        <v>41529</v>
      </c>
      <c r="B2164" s="3">
        <v>1555310811.44733</v>
      </c>
      <c r="C2164" s="3">
        <f t="shared" si="198"/>
        <v>1415560172.6670935</v>
      </c>
      <c r="D2164" s="4">
        <f>LN(Table1[[#This Row],[NV]])</f>
        <v>21.164941241348778</v>
      </c>
      <c r="E2164" s="5">
        <v>78649</v>
      </c>
      <c r="F2164" s="5">
        <f t="shared" si="199"/>
        <v>6185665201</v>
      </c>
      <c r="G2164" s="8">
        <f t="shared" si="200"/>
        <v>5610871427.1333332</v>
      </c>
      <c r="H2164" s="5">
        <f t="shared" si="201"/>
        <v>886590.52999590605</v>
      </c>
      <c r="I2164" s="5">
        <f t="shared" si="202"/>
        <v>833698.70012663363</v>
      </c>
      <c r="J2164" s="5">
        <f>Table1[[#This Row],[DAA 
(n)]]^1.5</f>
        <v>22056662.993151281</v>
      </c>
      <c r="K2164" s="5">
        <f t="shared" si="203"/>
        <v>20373211.237291396</v>
      </c>
      <c r="L2164" s="7">
        <f>LN(Table1[[#This Row],[NV]]/Table1[[#This Row],[NV_MA-1]])</f>
        <v>-1.2830306376739402</v>
      </c>
      <c r="M2164" s="7">
        <f>LN(Table1[[#This Row],[NV]]/Table1[[#This Row],[NV_MA-2]])</f>
        <v>7.5313138961132964</v>
      </c>
      <c r="N2164" s="4">
        <f>LN(Table1[[#This Row],[NV]]/Table1[[#This Row],[NV_MA-3]])</f>
        <v>4.335209820146301</v>
      </c>
      <c r="O2164" s="7">
        <f>LN(Table1[[#This Row],[NV]]/Table1[[#This Row],[Metcalfe
NV ~ n^2]])</f>
        <v>-1.3805591463460707</v>
      </c>
      <c r="P2164" s="7">
        <f>Table1[[#This Row],[NV_MA-1]]*$M$3</f>
        <v>5610871427.1333332</v>
      </c>
    </row>
    <row r="2165" spans="1:16" x14ac:dyDescent="0.2">
      <c r="A2165" s="2">
        <v>41528</v>
      </c>
      <c r="B2165" s="3">
        <v>1572779483.38363</v>
      </c>
      <c r="C2165" s="3">
        <f t="shared" si="198"/>
        <v>1403925721.9285667</v>
      </c>
      <c r="D2165" s="4">
        <f>LN(Table1[[#This Row],[NV]])</f>
        <v>21.176110262627912</v>
      </c>
      <c r="E2165" s="5">
        <v>74178</v>
      </c>
      <c r="F2165" s="5">
        <f t="shared" si="199"/>
        <v>5502375684</v>
      </c>
      <c r="G2165" s="8">
        <f t="shared" si="200"/>
        <v>5602172213.2333336</v>
      </c>
      <c r="H2165" s="5">
        <f t="shared" si="201"/>
        <v>831848.62547767244</v>
      </c>
      <c r="I2165" s="5">
        <f t="shared" si="202"/>
        <v>833013.25363864552</v>
      </c>
      <c r="J2165" s="5">
        <f>Table1[[#This Row],[DAA 
(n)]]^1.5</f>
        <v>20202851.865213286</v>
      </c>
      <c r="K2165" s="5">
        <f t="shared" si="203"/>
        <v>20349821.78411426</v>
      </c>
      <c r="L2165" s="7">
        <f>LN(Table1[[#This Row],[NV]]/Table1[[#This Row],[NV_MA-1]])</f>
        <v>-1.270309992067939</v>
      </c>
      <c r="M2165" s="7">
        <f>LN(Table1[[#This Row],[NV]]/Table1[[#This Row],[NV_MA-2]])</f>
        <v>7.5433054308748391</v>
      </c>
      <c r="N2165" s="4">
        <f>LN(Table1[[#This Row],[NV]]/Table1[[#This Row],[NV_MA-3]])</f>
        <v>4.3475275503507635</v>
      </c>
      <c r="O2165" s="7">
        <f>LN(Table1[[#This Row],[NV]]/Table1[[#This Row],[Metcalfe
NV ~ n^2]])</f>
        <v>-1.2523355158420524</v>
      </c>
      <c r="P2165" s="7">
        <f>Table1[[#This Row],[NV_MA-1]]*$M$3</f>
        <v>5602172213.2333336</v>
      </c>
    </row>
    <row r="2166" spans="1:16" x14ac:dyDescent="0.2">
      <c r="A2166" s="2">
        <v>41527</v>
      </c>
      <c r="B2166" s="3">
        <v>1488654774.46507</v>
      </c>
      <c r="C2166" s="3">
        <f t="shared" si="198"/>
        <v>1389582071.3671296</v>
      </c>
      <c r="D2166" s="4">
        <f>LN(Table1[[#This Row],[NV]])</f>
        <v>21.121138713172467</v>
      </c>
      <c r="E2166" s="5">
        <v>70346</v>
      </c>
      <c r="F2166" s="5">
        <f t="shared" si="199"/>
        <v>4948559716</v>
      </c>
      <c r="G2166" s="8">
        <f t="shared" si="200"/>
        <v>5779507989.1333332</v>
      </c>
      <c r="H2166" s="5">
        <f t="shared" si="201"/>
        <v>785144.45286133653</v>
      </c>
      <c r="I2166" s="5">
        <f t="shared" si="202"/>
        <v>845345.37691192655</v>
      </c>
      <c r="J2166" s="5">
        <f>Table1[[#This Row],[DAA 
(n)]]^1.5</f>
        <v>18657743.212450359</v>
      </c>
      <c r="K2166" s="5">
        <f t="shared" si="203"/>
        <v>20794859.693598948</v>
      </c>
      <c r="L2166" s="7">
        <f>LN(Table1[[#This Row],[NV]]/Table1[[#This Row],[NV_MA-1]])</f>
        <v>-1.3564456798477502</v>
      </c>
      <c r="M2166" s="7">
        <f>LN(Table1[[#This Row],[NV]]/Table1[[#This Row],[NV_MA-2]])</f>
        <v>7.473638160267253</v>
      </c>
      <c r="N2166" s="4">
        <f>LN(Table1[[#This Row],[NV]]/Table1[[#This Row],[NV_MA-3]])</f>
        <v>4.2709223291580347</v>
      </c>
      <c r="O2166" s="7">
        <f>LN(Table1[[#This Row],[NV]]/Table1[[#This Row],[Metcalfe
NV ~ n^2]])</f>
        <v>-1.2012236915509413</v>
      </c>
      <c r="P2166" s="7">
        <f>Table1[[#This Row],[NV_MA-1]]*$M$3</f>
        <v>5779507989.1333332</v>
      </c>
    </row>
    <row r="2167" spans="1:16" x14ac:dyDescent="0.2">
      <c r="A2167" s="2">
        <v>41526</v>
      </c>
      <c r="B2167" s="3">
        <v>1479162936.28111</v>
      </c>
      <c r="C2167" s="3">
        <f t="shared" si="198"/>
        <v>1378998272.982259</v>
      </c>
      <c r="D2167" s="4">
        <f>LN(Table1[[#This Row],[NV]])</f>
        <v>21.114742181125855</v>
      </c>
      <c r="E2167" s="5">
        <v>75151</v>
      </c>
      <c r="F2167" s="5">
        <f t="shared" si="199"/>
        <v>5647672801</v>
      </c>
      <c r="G2167" s="8">
        <f t="shared" si="200"/>
        <v>5713350081.3000002</v>
      </c>
      <c r="H2167" s="5">
        <f t="shared" si="201"/>
        <v>843739.41809590976</v>
      </c>
      <c r="I2167" s="5">
        <f t="shared" si="202"/>
        <v>838962.96786621364</v>
      </c>
      <c r="J2167" s="5">
        <f>Table1[[#This Row],[DAA 
(n)]]^1.5</f>
        <v>20601656.697167572</v>
      </c>
      <c r="K2167" s="5">
        <f t="shared" si="203"/>
        <v>20596351.525424466</v>
      </c>
      <c r="L2167" s="7">
        <f>LN(Table1[[#This Row],[NV]]/Table1[[#This Row],[NV_MA-1]])</f>
        <v>-1.3513292117005127</v>
      </c>
      <c r="M2167" s="7">
        <f>LN(Table1[[#This Row],[NV]]/Table1[[#This Row],[NV_MA-2]])</f>
        <v>7.4748203350699347</v>
      </c>
      <c r="N2167" s="4">
        <f>LN(Table1[[#This Row],[NV]]/Table1[[#This Row],[NV_MA-3]])</f>
        <v>4.2741176734682371</v>
      </c>
      <c r="O2167" s="7">
        <f>LN(Table1[[#This Row],[NV]]/Table1[[#This Row],[Metcalfe
NV ~ n^2]])</f>
        <v>-1.3397672224991044</v>
      </c>
      <c r="P2167" s="7">
        <f>Table1[[#This Row],[NV_MA-1]]*$M$3</f>
        <v>5713350081.3000002</v>
      </c>
    </row>
    <row r="2168" spans="1:16" x14ac:dyDescent="0.2">
      <c r="A2168" s="2">
        <v>41525</v>
      </c>
      <c r="B2168" s="3">
        <v>1426487807.9402699</v>
      </c>
      <c r="C2168" s="3">
        <f t="shared" si="198"/>
        <v>1368029013.7914517</v>
      </c>
      <c r="D2168" s="4">
        <f>LN(Table1[[#This Row],[NV]])</f>
        <v>21.078481181746582</v>
      </c>
      <c r="E2168" s="5">
        <v>55602</v>
      </c>
      <c r="F2168" s="5">
        <f t="shared" si="199"/>
        <v>3091582404</v>
      </c>
      <c r="G2168" s="8">
        <f t="shared" si="200"/>
        <v>5636914673.3000002</v>
      </c>
      <c r="H2168" s="5">
        <f t="shared" si="201"/>
        <v>607506.03141420148</v>
      </c>
      <c r="I2168" s="5">
        <f t="shared" si="202"/>
        <v>832011.19170694659</v>
      </c>
      <c r="J2168" s="5">
        <f>Table1[[#This Row],[DAA 
(n)]]^1.5</f>
        <v>13110994.044206068</v>
      </c>
      <c r="K2168" s="5">
        <f t="shared" si="203"/>
        <v>20374262.930688977</v>
      </c>
      <c r="L2168" s="7">
        <f>LN(Table1[[#This Row],[NV]]/Table1[[#This Row],[NV_MA-1]])</f>
        <v>-1.3741215272856424</v>
      </c>
      <c r="M2168" s="7">
        <f>LN(Table1[[#This Row],[NV]]/Table1[[#This Row],[NV_MA-2]])</f>
        <v>7.4468800104628592</v>
      </c>
      <c r="N2168" s="4">
        <f>LN(Table1[[#This Row],[NV]]/Table1[[#This Row],[NV_MA-3]])</f>
        <v>4.248698140490629</v>
      </c>
      <c r="O2168" s="7">
        <f>LN(Table1[[#This Row],[NV]]/Table1[[#This Row],[Metcalfe
NV ~ n^2]])</f>
        <v>-0.77346771988290985</v>
      </c>
      <c r="P2168" s="7">
        <f>Table1[[#This Row],[NV_MA-1]]*$M$3</f>
        <v>5636914673.3000002</v>
      </c>
    </row>
    <row r="2169" spans="1:16" x14ac:dyDescent="0.2">
      <c r="A2169" s="2">
        <v>41524</v>
      </c>
      <c r="B2169" s="3">
        <v>1446703404.07814</v>
      </c>
      <c r="C2169" s="3">
        <f t="shared" si="198"/>
        <v>1357433586.8797691</v>
      </c>
      <c r="D2169" s="4">
        <f>LN(Table1[[#This Row],[NV]])</f>
        <v>21.092553290592239</v>
      </c>
      <c r="E2169" s="5">
        <v>60406</v>
      </c>
      <c r="F2169" s="5">
        <f t="shared" si="199"/>
        <v>3648884836</v>
      </c>
      <c r="G2169" s="8">
        <f t="shared" si="200"/>
        <v>5678025383.0333338</v>
      </c>
      <c r="H2169" s="5">
        <f t="shared" si="201"/>
        <v>665000.21355325053</v>
      </c>
      <c r="I2169" s="5">
        <f t="shared" si="202"/>
        <v>836080.14049530064</v>
      </c>
      <c r="J2169" s="5">
        <f>Table1[[#This Row],[DAA 
(n)]]^1.5</f>
        <v>14846364.450713698</v>
      </c>
      <c r="K2169" s="5">
        <f t="shared" si="203"/>
        <v>20499391.266026821</v>
      </c>
      <c r="L2169" s="7">
        <f>LN(Table1[[#This Row],[NV]]/Table1[[#This Row],[NV_MA-1]])</f>
        <v>-1.3673160748129467</v>
      </c>
      <c r="M2169" s="7">
        <f>LN(Table1[[#This Row],[NV]]/Table1[[#This Row],[NV_MA-2]])</f>
        <v>7.4560735412833692</v>
      </c>
      <c r="N2169" s="4">
        <f>LN(Table1[[#This Row],[NV]]/Table1[[#This Row],[NV_MA-3]])</f>
        <v>4.2566475412646438</v>
      </c>
      <c r="O2169" s="7">
        <f>LN(Table1[[#This Row],[NV]]/Table1[[#This Row],[Metcalfe
NV ~ n^2]])</f>
        <v>-0.92513414288292717</v>
      </c>
      <c r="P2169" s="7">
        <f>Table1[[#This Row],[NV_MA-1]]*$M$3</f>
        <v>5678025383.0333338</v>
      </c>
    </row>
    <row r="2170" spans="1:16" x14ac:dyDescent="0.2">
      <c r="A2170" s="2">
        <v>41523</v>
      </c>
      <c r="B2170" s="3">
        <v>1415603348.2809401</v>
      </c>
      <c r="C2170" s="3">
        <f t="shared" si="198"/>
        <v>1346683107.5770307</v>
      </c>
      <c r="D2170" s="4">
        <f>LN(Table1[[#This Row],[NV]])</f>
        <v>21.070821671706124</v>
      </c>
      <c r="E2170" s="5">
        <v>75818</v>
      </c>
      <c r="F2170" s="5">
        <f t="shared" si="199"/>
        <v>5748369124</v>
      </c>
      <c r="G2170" s="8">
        <f t="shared" si="200"/>
        <v>5725562392.5333338</v>
      </c>
      <c r="H2170" s="5">
        <f t="shared" si="201"/>
        <v>851897.94823091256</v>
      </c>
      <c r="I2170" s="5">
        <f t="shared" si="202"/>
        <v>840447.13443985605</v>
      </c>
      <c r="J2170" s="5">
        <f>Table1[[#This Row],[DAA 
(n)]]^1.5</f>
        <v>20876538.272506602</v>
      </c>
      <c r="K2170" s="5">
        <f t="shared" si="203"/>
        <v>20638317.168057915</v>
      </c>
      <c r="L2170" s="7">
        <f>LN(Table1[[#This Row],[NV]]/Table1[[#This Row],[NV_MA-1]])</f>
        <v>-1.3973849443595354</v>
      </c>
      <c r="M2170" s="7">
        <f>LN(Table1[[#This Row],[NV]]/Table1[[#This Row],[NV_MA-2]])</f>
        <v>7.4291323396049744</v>
      </c>
      <c r="N2170" s="4">
        <f>LN(Table1[[#This Row],[NV]]/Table1[[#This Row],[NV_MA-3]])</f>
        <v>4.2281617090077823</v>
      </c>
      <c r="O2170" s="7">
        <f>LN(Table1[[#This Row],[NV]]/Table1[[#This Row],[Metcalfe
NV ~ n^2]])</f>
        <v>-1.401360349210081</v>
      </c>
      <c r="P2170" s="7">
        <f>Table1[[#This Row],[NV_MA-1]]*$M$3</f>
        <v>5725562392.5333338</v>
      </c>
    </row>
    <row r="2171" spans="1:16" x14ac:dyDescent="0.2">
      <c r="A2171" s="2">
        <v>41522</v>
      </c>
      <c r="B2171" s="3">
        <v>1453912974.9224801</v>
      </c>
      <c r="C2171" s="3">
        <f t="shared" si="198"/>
        <v>1337707649.3254964</v>
      </c>
      <c r="D2171" s="4">
        <f>LN(Table1[[#This Row],[NV]])</f>
        <v>21.09752436208116</v>
      </c>
      <c r="E2171" s="5">
        <v>70530</v>
      </c>
      <c r="F2171" s="5">
        <f t="shared" si="199"/>
        <v>4974480900</v>
      </c>
      <c r="G2171" s="8">
        <f t="shared" si="200"/>
        <v>5729811278.9333334</v>
      </c>
      <c r="H2171" s="5">
        <f t="shared" si="201"/>
        <v>787382.35063216288</v>
      </c>
      <c r="I2171" s="5">
        <f t="shared" si="202"/>
        <v>840788.2665823421</v>
      </c>
      <c r="J2171" s="5">
        <f>Table1[[#This Row],[DAA 
(n)]]^1.5</f>
        <v>18730994.044016954</v>
      </c>
      <c r="K2171" s="5">
        <f t="shared" si="203"/>
        <v>20649858.4961848</v>
      </c>
      <c r="L2171" s="7">
        <f>LN(Table1[[#This Row],[NV]]/Table1[[#This Row],[NV_MA-1]])</f>
        <v>-1.3714240694357802</v>
      </c>
      <c r="M2171" s="7">
        <f>LN(Table1[[#This Row],[NV]]/Table1[[#This Row],[NV_MA-2]])</f>
        <v>7.4554292186974731</v>
      </c>
      <c r="N2171" s="4">
        <f>LN(Table1[[#This Row],[NV]]/Table1[[#This Row],[NV_MA-3]])</f>
        <v>4.2543053372183213</v>
      </c>
      <c r="O2171" s="7">
        <f>LN(Table1[[#This Row],[NV]]/Table1[[#This Row],[Metcalfe
NV ~ n^2]])</f>
        <v>-1.2300624983232888</v>
      </c>
      <c r="P2171" s="7">
        <f>Table1[[#This Row],[NV_MA-1]]*$M$3</f>
        <v>5729811278.9333334</v>
      </c>
    </row>
    <row r="2172" spans="1:16" x14ac:dyDescent="0.2">
      <c r="A2172" s="2">
        <v>41521</v>
      </c>
      <c r="B2172" s="3">
        <v>1521383081.4816</v>
      </c>
      <c r="C2172" s="3">
        <f t="shared" si="198"/>
        <v>1328478821.1273484</v>
      </c>
      <c r="D2172" s="4">
        <f>LN(Table1[[#This Row],[NV]])</f>
        <v>21.14288568010387</v>
      </c>
      <c r="E2172" s="5">
        <v>75781</v>
      </c>
      <c r="F2172" s="5">
        <f t="shared" si="199"/>
        <v>5742759961</v>
      </c>
      <c r="G2172" s="8">
        <f t="shared" si="200"/>
        <v>5734923544.9666662</v>
      </c>
      <c r="H2172" s="5">
        <f t="shared" si="201"/>
        <v>851445.22189319355</v>
      </c>
      <c r="I2172" s="5">
        <f t="shared" si="202"/>
        <v>841226.03141093429</v>
      </c>
      <c r="J2172" s="5">
        <f>Table1[[#This Row],[DAA 
(n)]]^1.5</f>
        <v>20861258.174054146</v>
      </c>
      <c r="K2172" s="5">
        <f t="shared" si="203"/>
        <v>20664240.918477882</v>
      </c>
      <c r="L2172" s="7">
        <f>LN(Table1[[#This Row],[NV]]/Table1[[#This Row],[NV_MA-1]])</f>
        <v>-1.3269545760301582</v>
      </c>
      <c r="M2172" s="7">
        <f>LN(Table1[[#This Row],[NV]]/Table1[[#This Row],[NV_MA-2]])</f>
        <v>7.500270012205025</v>
      </c>
      <c r="N2172" s="4">
        <f>LN(Table1[[#This Row],[NV]]/Table1[[#This Row],[NV_MA-3]])</f>
        <v>4.2989704075639503</v>
      </c>
      <c r="O2172" s="7">
        <f>LN(Table1[[#This Row],[NV]]/Table1[[#This Row],[Metcalfe
NV ~ n^2]])</f>
        <v>-1.3283200810550895</v>
      </c>
      <c r="P2172" s="7">
        <f>Table1[[#This Row],[NV_MA-1]]*$M$3</f>
        <v>5734923544.9666662</v>
      </c>
    </row>
    <row r="2173" spans="1:16" x14ac:dyDescent="0.2">
      <c r="A2173" s="2">
        <v>41520</v>
      </c>
      <c r="B2173" s="3">
        <v>1623727233.3027999</v>
      </c>
      <c r="C2173" s="3">
        <f t="shared" si="198"/>
        <v>1316604334.5321708</v>
      </c>
      <c r="D2173" s="4">
        <f>LN(Table1[[#This Row],[NV]])</f>
        <v>21.207990104790156</v>
      </c>
      <c r="E2173" s="5">
        <v>72441</v>
      </c>
      <c r="F2173" s="5">
        <f t="shared" si="199"/>
        <v>5247698481</v>
      </c>
      <c r="G2173" s="8">
        <f t="shared" si="200"/>
        <v>5715105079.6333332</v>
      </c>
      <c r="H2173" s="5">
        <f t="shared" si="201"/>
        <v>810653.01830590225</v>
      </c>
      <c r="I2173" s="5">
        <f t="shared" si="202"/>
        <v>839586.01904074359</v>
      </c>
      <c r="J2173" s="5">
        <f>Table1[[#This Row],[DAA 
(n)]]^1.5</f>
        <v>19497397.920289777</v>
      </c>
      <c r="K2173" s="5">
        <f t="shared" si="203"/>
        <v>20609515.427938972</v>
      </c>
      <c r="L2173" s="7">
        <f>LN(Table1[[#This Row],[NV]]/Table1[[#This Row],[NV_MA-1]])</f>
        <v>-1.2583884158715004</v>
      </c>
      <c r="M2173" s="7">
        <f>LN(Table1[[#This Row],[NV]]/Table1[[#This Row],[NV_MA-2]])</f>
        <v>7.5673258899287905</v>
      </c>
      <c r="N2173" s="4">
        <f>LN(Table1[[#This Row],[NV]]/Table1[[#This Row],[NV_MA-3]])</f>
        <v>4.3667266637021473</v>
      </c>
      <c r="O2173" s="7">
        <f>LN(Table1[[#This Row],[NV]]/Table1[[#This Row],[Metcalfe
NV ~ n^2]])</f>
        <v>-1.1730653280697503</v>
      </c>
      <c r="P2173" s="7">
        <f>Table1[[#This Row],[NV_MA-1]]*$M$3</f>
        <v>5715105079.6333332</v>
      </c>
    </row>
    <row r="2174" spans="1:16" x14ac:dyDescent="0.2">
      <c r="A2174" s="2">
        <v>41519</v>
      </c>
      <c r="B2174" s="3">
        <v>1587134714.42781</v>
      </c>
      <c r="C2174" s="3">
        <f t="shared" si="198"/>
        <v>1302143615.099169</v>
      </c>
      <c r="D2174" s="4">
        <f>LN(Table1[[#This Row],[NV]])</f>
        <v>21.185196161105953</v>
      </c>
      <c r="E2174" s="5">
        <v>63738</v>
      </c>
      <c r="F2174" s="5">
        <f t="shared" si="199"/>
        <v>4062532644</v>
      </c>
      <c r="G2174" s="8">
        <f t="shared" si="200"/>
        <v>5667514518.1333332</v>
      </c>
      <c r="H2174" s="5">
        <f t="shared" si="201"/>
        <v>705103.93295349437</v>
      </c>
      <c r="I2174" s="5">
        <f t="shared" si="202"/>
        <v>835291.8749108155</v>
      </c>
      <c r="J2174" s="5">
        <f>Table1[[#This Row],[DAA 
(n)]]^1.5</f>
        <v>16091541.4321709</v>
      </c>
      <c r="K2174" s="5">
        <f t="shared" si="203"/>
        <v>20471784.623816643</v>
      </c>
      <c r="L2174" s="7">
        <f>LN(Table1[[#This Row],[NV]]/Table1[[#This Row],[NV_MA-1]])</f>
        <v>-1.2728203408835399</v>
      </c>
      <c r="M2174" s="7">
        <f>LN(Table1[[#This Row],[NV]]/Table1[[#This Row],[NV_MA-2]])</f>
        <v>7.5496596675602099</v>
      </c>
      <c r="N2174" s="4">
        <f>LN(Table1[[#This Row],[NV]]/Table1[[#This Row],[NV_MA-3]])</f>
        <v>4.3506380248643159</v>
      </c>
      <c r="O2174" s="7">
        <f>LN(Table1[[#This Row],[NV]]/Table1[[#This Row],[Metcalfe
NV ~ n^2]])</f>
        <v>-0.93987625891018312</v>
      </c>
      <c r="P2174" s="7">
        <f>Table1[[#This Row],[NV_MA-1]]*$M$3</f>
        <v>5667514518.1333332</v>
      </c>
    </row>
    <row r="2175" spans="1:16" x14ac:dyDescent="0.2">
      <c r="A2175" s="2">
        <v>41518</v>
      </c>
      <c r="B2175" s="3">
        <v>1583315443.4730101</v>
      </c>
      <c r="C2175" s="3">
        <f t="shared" si="198"/>
        <v>1287510790.9799356</v>
      </c>
      <c r="D2175" s="4">
        <f>LN(Table1[[#This Row],[NV]])</f>
        <v>21.182786867401866</v>
      </c>
      <c r="E2175" s="5">
        <v>57043</v>
      </c>
      <c r="F2175" s="5">
        <f t="shared" si="199"/>
        <v>3253903849</v>
      </c>
      <c r="G2175" s="8">
        <f t="shared" si="200"/>
        <v>5647270295.3666668</v>
      </c>
      <c r="H2175" s="5">
        <f t="shared" si="201"/>
        <v>624709.87406528555</v>
      </c>
      <c r="I2175" s="5">
        <f t="shared" si="202"/>
        <v>833305.34042893408</v>
      </c>
      <c r="J2175" s="5">
        <f>Table1[[#This Row],[DAA 
(n)]]^1.5</f>
        <v>13623965.548198776</v>
      </c>
      <c r="K2175" s="5">
        <f t="shared" si="203"/>
        <v>20410444.306860678</v>
      </c>
      <c r="L2175" s="7">
        <f>LN(Table1[[#This Row],[NV]]/Table1[[#This Row],[NV_MA-1]])</f>
        <v>-1.2716512643928475</v>
      </c>
      <c r="M2175" s="7">
        <f>LN(Table1[[#This Row],[NV]]/Table1[[#This Row],[NV_MA-2]])</f>
        <v>7.5496314582810333</v>
      </c>
      <c r="N2175" s="4">
        <f>LN(Table1[[#This Row],[NV]]/Table1[[#This Row],[NV_MA-3]])</f>
        <v>4.351229563775826</v>
      </c>
      <c r="O2175" s="7">
        <f>LN(Table1[[#This Row],[NV]]/Table1[[#This Row],[Metcalfe
NV ~ n^2]])</f>
        <v>-0.720334429349199</v>
      </c>
      <c r="P2175" s="7">
        <f>Table1[[#This Row],[NV_MA-1]]*$M$3</f>
        <v>5647270295.3666668</v>
      </c>
    </row>
    <row r="2176" spans="1:16" x14ac:dyDescent="0.2">
      <c r="A2176" s="2">
        <v>41517</v>
      </c>
      <c r="B2176" s="3">
        <v>1597397163.8285999</v>
      </c>
      <c r="C2176" s="3">
        <f t="shared" si="198"/>
        <v>1272745326.8214774</v>
      </c>
      <c r="D2176" s="4">
        <f>LN(Table1[[#This Row],[NV]])</f>
        <v>21.191641368953686</v>
      </c>
      <c r="E2176" s="5">
        <v>87612</v>
      </c>
      <c r="F2176" s="5">
        <f t="shared" si="199"/>
        <v>7675862544</v>
      </c>
      <c r="G2176" s="8">
        <f t="shared" si="200"/>
        <v>5730115985.8666668</v>
      </c>
      <c r="H2176" s="5">
        <f t="shared" si="201"/>
        <v>997083.54511578812</v>
      </c>
      <c r="I2176" s="5">
        <f t="shared" si="202"/>
        <v>840853.80484401179</v>
      </c>
      <c r="J2176" s="5">
        <f>Table1[[#This Row],[DAA 
(n)]]^1.5</f>
        <v>25932560.020270456</v>
      </c>
      <c r="K2176" s="5">
        <f t="shared" si="203"/>
        <v>20651370.842397317</v>
      </c>
      <c r="L2176" s="7">
        <f>LN(Table1[[#This Row],[NV]]/Table1[[#This Row],[NV_MA-1]])</f>
        <v>-1.2773602403760567</v>
      </c>
      <c r="M2176" s="7">
        <f>LN(Table1[[#This Row],[NV]]/Table1[[#This Row],[NV_MA-2]])</f>
        <v>7.5494682800156898</v>
      </c>
      <c r="N2176" s="4">
        <f>LN(Table1[[#This Row],[NV]]/Table1[[#This Row],[NV_MA-3]])</f>
        <v>4.3483491091660067</v>
      </c>
      <c r="O2176" s="7">
        <f>LN(Table1[[#This Row],[NV]]/Table1[[#This Row],[Metcalfe
NV ~ n^2]])</f>
        <v>-1.5697051387344856</v>
      </c>
      <c r="P2176" s="7">
        <f>Table1[[#This Row],[NV_MA-1]]*$M$3</f>
        <v>5730115985.8666668</v>
      </c>
    </row>
    <row r="2177" spans="1:16" x14ac:dyDescent="0.2">
      <c r="A2177" s="2">
        <v>41516</v>
      </c>
      <c r="B2177" s="3">
        <v>1520083217.0316601</v>
      </c>
      <c r="C2177" s="3">
        <f t="shared" si="198"/>
        <v>1257713891.0443757</v>
      </c>
      <c r="D2177" s="4">
        <f>LN(Table1[[#This Row],[NV]])</f>
        <v>21.142030918353122</v>
      </c>
      <c r="E2177" s="5">
        <v>88736</v>
      </c>
      <c r="F2177" s="5">
        <f t="shared" si="199"/>
        <v>7874077696</v>
      </c>
      <c r="G2177" s="8">
        <f t="shared" si="200"/>
        <v>5904366222.6999998</v>
      </c>
      <c r="H2177" s="5">
        <f t="shared" si="201"/>
        <v>1011006.6012785983</v>
      </c>
      <c r="I2177" s="5">
        <f t="shared" si="202"/>
        <v>851693.19877851068</v>
      </c>
      <c r="J2177" s="5">
        <f>Table1[[#This Row],[DAA 
(n)]]^1.5</f>
        <v>26433201.819534808</v>
      </c>
      <c r="K2177" s="5">
        <f t="shared" si="203"/>
        <v>21063115.029752534</v>
      </c>
      <c r="L2177" s="7">
        <f>LN(Table1[[#This Row],[NV]]/Table1[[#This Row],[NV_MA-1]])</f>
        <v>-1.3569270335578141</v>
      </c>
      <c r="M2177" s="7">
        <f>LN(Table1[[#This Row],[NV]]/Table1[[#This Row],[NV_MA-2]])</f>
        <v>7.4870492727219471</v>
      </c>
      <c r="N2177" s="4">
        <f>LN(Table1[[#This Row],[NV]]/Table1[[#This Row],[NV_MA-3]])</f>
        <v>4.2789969524769456</v>
      </c>
      <c r="O2177" s="7">
        <f>LN(Table1[[#This Row],[NV]]/Table1[[#This Row],[Metcalfe
NV ~ n^2]])</f>
        <v>-1.6448109784778879</v>
      </c>
      <c r="P2177" s="7">
        <f>Table1[[#This Row],[NV_MA-1]]*$M$3</f>
        <v>5904366222.6999998</v>
      </c>
    </row>
    <row r="2178" spans="1:16" x14ac:dyDescent="0.2">
      <c r="A2178" s="2">
        <v>41515</v>
      </c>
      <c r="B2178" s="3">
        <v>1452257391.8032401</v>
      </c>
      <c r="C2178" s="3">
        <f t="shared" si="198"/>
        <v>1247163539.6032689</v>
      </c>
      <c r="D2178" s="4">
        <f>LN(Table1[[#This Row],[NV]])</f>
        <v>21.096385004721185</v>
      </c>
      <c r="E2178" s="5">
        <v>74770</v>
      </c>
      <c r="F2178" s="5">
        <f t="shared" si="199"/>
        <v>5590552900</v>
      </c>
      <c r="G2178" s="8">
        <f t="shared" si="200"/>
        <v>5857433290.9666662</v>
      </c>
      <c r="H2178" s="5">
        <f t="shared" si="201"/>
        <v>839081.80148632859</v>
      </c>
      <c r="I2178" s="5">
        <f t="shared" si="202"/>
        <v>848267.87881336978</v>
      </c>
      <c r="J2178" s="5">
        <f>Table1[[#This Row],[DAA 
(n)]]^1.5</f>
        <v>20445186.238647986</v>
      </c>
      <c r="K2178" s="5">
        <f t="shared" si="203"/>
        <v>20942089.590846621</v>
      </c>
      <c r="L2178" s="7">
        <f>LN(Table1[[#This Row],[NV]]/Table1[[#This Row],[NV_MA-1]])</f>
        <v>-1.3945923349074651</v>
      </c>
      <c r="M2178" s="7">
        <f>LN(Table1[[#This Row],[NV]]/Table1[[#This Row],[NV_MA-2]])</f>
        <v>7.445433245004323</v>
      </c>
      <c r="N2178" s="4">
        <f>LN(Table1[[#This Row],[NV]]/Table1[[#This Row],[NV_MA-3]])</f>
        <v>4.239113456854442</v>
      </c>
      <c r="O2178" s="7">
        <f>LN(Table1[[#This Row],[NV]]/Table1[[#This Row],[Metcalfe
NV ~ n^2]])</f>
        <v>-1.3479590232667384</v>
      </c>
      <c r="P2178" s="7">
        <f>Table1[[#This Row],[NV_MA-1]]*$M$3</f>
        <v>5857433290.9666662</v>
      </c>
    </row>
    <row r="2179" spans="1:16" x14ac:dyDescent="0.2">
      <c r="A2179" s="2">
        <v>41514</v>
      </c>
      <c r="B2179" s="3">
        <v>1446965382.9772201</v>
      </c>
      <c r="C2179" s="3">
        <f t="shared" si="198"/>
        <v>1239076676.6338689</v>
      </c>
      <c r="D2179" s="4">
        <f>LN(Table1[[#This Row],[NV]])</f>
        <v>21.092734361004283</v>
      </c>
      <c r="E2179" s="5">
        <v>84528</v>
      </c>
      <c r="F2179" s="5">
        <f t="shared" si="199"/>
        <v>7144982784</v>
      </c>
      <c r="G2179" s="8">
        <f t="shared" si="200"/>
        <v>5843224553.2666664</v>
      </c>
      <c r="H2179" s="5">
        <f t="shared" si="201"/>
        <v>958956.47655698948</v>
      </c>
      <c r="I2179" s="5">
        <f t="shared" si="202"/>
        <v>847085.45894207107</v>
      </c>
      <c r="J2179" s="5">
        <f>Table1[[#This Row],[DAA 
(n)]]^1.5</f>
        <v>24575416.675327241</v>
      </c>
      <c r="K2179" s="5">
        <f t="shared" si="203"/>
        <v>20902733.787160769</v>
      </c>
      <c r="L2179" s="7">
        <f>LN(Table1[[#This Row],[NV]]/Table1[[#This Row],[NV_MA-1]])</f>
        <v>-1.3958142699357616</v>
      </c>
      <c r="M2179" s="7">
        <f>LN(Table1[[#This Row],[NV]]/Table1[[#This Row],[NV_MA-2]])</f>
        <v>7.4431774964242514</v>
      </c>
      <c r="N2179" s="4">
        <f>LN(Table1[[#This Row],[NV]]/Table1[[#This Row],[NV_MA-3]])</f>
        <v>4.2373438494098048</v>
      </c>
      <c r="O2179" s="7">
        <f>LN(Table1[[#This Row],[NV]]/Table1[[#This Row],[Metcalfe
NV ~ n^2]])</f>
        <v>-1.5969418778039104</v>
      </c>
      <c r="P2179" s="7">
        <f>Table1[[#This Row],[NV_MA-1]]*$M$3</f>
        <v>5843224553.2666664</v>
      </c>
    </row>
    <row r="2180" spans="1:16" x14ac:dyDescent="0.2">
      <c r="A2180" s="2">
        <v>41513</v>
      </c>
      <c r="B2180" s="3">
        <v>1460724869.6630099</v>
      </c>
      <c r="C2180" s="3">
        <f t="shared" si="198"/>
        <v>1228300991.3555281</v>
      </c>
      <c r="D2180" s="4">
        <f>LN(Table1[[#This Row],[NV]])</f>
        <v>21.102198635528779</v>
      </c>
      <c r="E2180" s="5">
        <v>95082</v>
      </c>
      <c r="F2180" s="5">
        <f t="shared" si="199"/>
        <v>9040586724</v>
      </c>
      <c r="G2180" s="8">
        <f t="shared" si="200"/>
        <v>5750976546.1000004</v>
      </c>
      <c r="H2180" s="5">
        <f t="shared" si="201"/>
        <v>1089876.945422638</v>
      </c>
      <c r="I2180" s="5">
        <f t="shared" si="202"/>
        <v>839600.28106799803</v>
      </c>
      <c r="J2180" s="5">
        <f>Table1[[#This Row],[DAA 
(n)]]^1.5</f>
        <v>29318885.839870613</v>
      </c>
      <c r="K2180" s="5">
        <f t="shared" si="203"/>
        <v>20650838.529902648</v>
      </c>
      <c r="L2180" s="7">
        <f>LN(Table1[[#This Row],[NV]]/Table1[[#This Row],[NV_MA-1]])</f>
        <v>-1.3704368759110583</v>
      </c>
      <c r="M2180" s="7">
        <f>LN(Table1[[#This Row],[NV]]/Table1[[#This Row],[NV_MA-2]])</f>
        <v>7.4615174338360513</v>
      </c>
      <c r="N2180" s="4">
        <f>LN(Table1[[#This Row],[NV]]/Table1[[#This Row],[NV_MA-3]])</f>
        <v>4.2589321522069516</v>
      </c>
      <c r="O2180" s="7">
        <f>LN(Table1[[#This Row],[NV]]/Table1[[#This Row],[Metcalfe
NV ~ n^2]])</f>
        <v>-1.8227912768129455</v>
      </c>
      <c r="P2180" s="7">
        <f>Table1[[#This Row],[NV_MA-1]]*$M$3</f>
        <v>5750976546.1000004</v>
      </c>
    </row>
    <row r="2181" spans="1:16" x14ac:dyDescent="0.2">
      <c r="A2181" s="2">
        <v>41512</v>
      </c>
      <c r="B2181" s="3">
        <v>1328613760.5813401</v>
      </c>
      <c r="C2181" s="3">
        <f t="shared" si="198"/>
        <v>1217076065.4912601</v>
      </c>
      <c r="D2181" s="4">
        <f>LN(Table1[[#This Row],[NV]])</f>
        <v>21.007401950345859</v>
      </c>
      <c r="E2181" s="5">
        <v>75443</v>
      </c>
      <c r="F2181" s="5">
        <f t="shared" si="199"/>
        <v>5691646249</v>
      </c>
      <c r="G2181" s="8">
        <f t="shared" si="200"/>
        <v>5536075632.9333334</v>
      </c>
      <c r="H2181" s="5">
        <f t="shared" si="201"/>
        <v>847310.34302006685</v>
      </c>
      <c r="I2181" s="5">
        <f t="shared" si="202"/>
        <v>821669.52919926075</v>
      </c>
      <c r="J2181" s="5">
        <f>Table1[[#This Row],[DAA 
(n)]]^1.5</f>
        <v>20721845.187224694</v>
      </c>
      <c r="K2181" s="5">
        <f t="shared" si="203"/>
        <v>20056632.397102725</v>
      </c>
      <c r="L2181" s="7">
        <f>LN(Table1[[#This Row],[NV]]/Table1[[#This Row],[NV_MA-1]])</f>
        <v>-1.4271497668409006</v>
      </c>
      <c r="M2181" s="7">
        <f>LN(Table1[[#This Row],[NV]]/Table1[[#This Row],[NV_MA-2]])</f>
        <v>7.3883083897486221</v>
      </c>
      <c r="N2181" s="4">
        <f>LN(Table1[[#This Row],[NV]]/Table1[[#This Row],[NV_MA-3]])</f>
        <v>4.1933315004559528</v>
      </c>
      <c r="O2181" s="7">
        <f>LN(Table1[[#This Row],[NV]]/Table1[[#This Row],[Metcalfe
NV ~ n^2]])</f>
        <v>-1.4548634160915002</v>
      </c>
      <c r="P2181" s="7">
        <f>Table1[[#This Row],[NV_MA-1]]*$M$3</f>
        <v>5536075632.9333334</v>
      </c>
    </row>
    <row r="2182" spans="1:16" x14ac:dyDescent="0.2">
      <c r="A2182" s="2">
        <v>41511</v>
      </c>
      <c r="B2182" s="3">
        <v>1358682160.59746</v>
      </c>
      <c r="C2182" s="3">
        <f t="shared" si="198"/>
        <v>1207463969.7666125</v>
      </c>
      <c r="D2182" s="4">
        <f>LN(Table1[[#This Row],[NV]])</f>
        <v>21.0297810673501</v>
      </c>
      <c r="E2182" s="5">
        <v>69624</v>
      </c>
      <c r="F2182" s="5">
        <f t="shared" si="199"/>
        <v>4847501376</v>
      </c>
      <c r="G2182" s="8">
        <f t="shared" si="200"/>
        <v>5434378309.4333334</v>
      </c>
      <c r="H2182" s="5">
        <f t="shared" si="201"/>
        <v>776367.79791781411</v>
      </c>
      <c r="I2182" s="5">
        <f t="shared" si="202"/>
        <v>812006.31296804687</v>
      </c>
      <c r="J2182" s="5">
        <f>Table1[[#This Row],[DAA 
(n)]]^1.5</f>
        <v>18371239.364904735</v>
      </c>
      <c r="K2182" s="5">
        <f t="shared" si="203"/>
        <v>19754207.736130413</v>
      </c>
      <c r="L2182" s="7">
        <f>LN(Table1[[#This Row],[NV]]/Table1[[#This Row],[NV_MA-1]])</f>
        <v>-1.3862298971380418</v>
      </c>
      <c r="M2182" s="7">
        <f>LN(Table1[[#This Row],[NV]]/Table1[[#This Row],[NV_MA-2]])</f>
        <v>7.4225176736453182</v>
      </c>
      <c r="N2182" s="4">
        <f>LN(Table1[[#This Row],[NV]]/Table1[[#This Row],[NV_MA-3]])</f>
        <v>4.2309039907999564</v>
      </c>
      <c r="O2182" s="7">
        <f>LN(Table1[[#This Row],[NV]]/Table1[[#This Row],[Metcalfe
NV ~ n^2]])</f>
        <v>-1.2719481615885977</v>
      </c>
      <c r="P2182" s="7">
        <f>Table1[[#This Row],[NV_MA-1]]*$M$3</f>
        <v>5434378309.4333334</v>
      </c>
    </row>
    <row r="2183" spans="1:16" x14ac:dyDescent="0.2">
      <c r="A2183" s="2">
        <v>41510</v>
      </c>
      <c r="B2183" s="3">
        <v>1358484076.6586699</v>
      </c>
      <c r="C2183" s="3">
        <f t="shared" si="198"/>
        <v>1198100686.2228274</v>
      </c>
      <c r="D2183" s="4">
        <f>LN(Table1[[#This Row],[NV]])</f>
        <v>21.0296352654949</v>
      </c>
      <c r="E2183" s="5">
        <v>63858</v>
      </c>
      <c r="F2183" s="5">
        <f t="shared" si="199"/>
        <v>4077844164</v>
      </c>
      <c r="G2183" s="8">
        <f t="shared" si="200"/>
        <v>5406109066.2666664</v>
      </c>
      <c r="H2183" s="5">
        <f t="shared" si="201"/>
        <v>706551.55019031011</v>
      </c>
      <c r="I2183" s="5">
        <f t="shared" si="202"/>
        <v>809431.07954423607</v>
      </c>
      <c r="J2183" s="5">
        <f>Table1[[#This Row],[DAA 
(n)]]^1.5</f>
        <v>16137006.309248073</v>
      </c>
      <c r="K2183" s="5">
        <f t="shared" si="203"/>
        <v>19671956.324007493</v>
      </c>
      <c r="L2183" s="7">
        <f>LN(Table1[[#This Row],[NV]]/Table1[[#This Row],[NV_MA-1]])</f>
        <v>-1.3811601941423319</v>
      </c>
      <c r="M2183" s="7">
        <f>LN(Table1[[#This Row],[NV]]/Table1[[#This Row],[NV_MA-2]])</f>
        <v>7.4255483565573446</v>
      </c>
      <c r="N2183" s="4">
        <f>LN(Table1[[#This Row],[NV]]/Table1[[#This Row],[NV_MA-3]])</f>
        <v>4.2349306228302872</v>
      </c>
      <c r="O2183" s="7">
        <f>LN(Table1[[#This Row],[NV]]/Table1[[#This Row],[Metcalfe
NV ~ n^2]])</f>
        <v>-1.099199029043298</v>
      </c>
      <c r="P2183" s="7">
        <f>Table1[[#This Row],[NV_MA-1]]*$M$3</f>
        <v>5406109066.2666664</v>
      </c>
    </row>
    <row r="2184" spans="1:16" x14ac:dyDescent="0.2">
      <c r="A2184" s="2">
        <v>41509</v>
      </c>
      <c r="B2184" s="3">
        <v>1318356167.2737899</v>
      </c>
      <c r="C2184" s="3">
        <f t="shared" si="198"/>
        <v>1189061745.9074998</v>
      </c>
      <c r="D2184" s="4">
        <f>LN(Table1[[#This Row],[NV]])</f>
        <v>20.99965146965674</v>
      </c>
      <c r="E2184" s="5">
        <v>81517</v>
      </c>
      <c r="F2184" s="5">
        <f t="shared" si="199"/>
        <v>6645021289</v>
      </c>
      <c r="G2184" s="8">
        <f t="shared" si="200"/>
        <v>5415645047.4666662</v>
      </c>
      <c r="H2184" s="5">
        <f t="shared" si="201"/>
        <v>921840.44525112957</v>
      </c>
      <c r="I2184" s="5">
        <f t="shared" si="202"/>
        <v>810317.85897963552</v>
      </c>
      <c r="J2184" s="5">
        <f>Table1[[#This Row],[DAA 
(n)]]^1.5</f>
        <v>23274067.122344814</v>
      </c>
      <c r="K2184" s="5">
        <f t="shared" si="203"/>
        <v>19700017.236250937</v>
      </c>
      <c r="L2184" s="7">
        <f>LN(Table1[[#This Row],[NV]]/Table1[[#This Row],[NV_MA-1]])</f>
        <v>-1.4129063629873035</v>
      </c>
      <c r="M2184" s="7">
        <f>LN(Table1[[#This Row],[NV]]/Table1[[#This Row],[NV_MA-2]])</f>
        <v>7.3944696014907416</v>
      </c>
      <c r="N2184" s="4">
        <f>LN(Table1[[#This Row],[NV]]/Table1[[#This Row],[NV_MA-3]])</f>
        <v>4.2035214010123108</v>
      </c>
      <c r="O2184" s="7">
        <f>LN(Table1[[#This Row],[NV]]/Table1[[#This Row],[Metcalfe
NV ~ n^2]])</f>
        <v>-1.6174822632119745</v>
      </c>
      <c r="P2184" s="7">
        <f>Table1[[#This Row],[NV_MA-1]]*$M$3</f>
        <v>5415645047.4666662</v>
      </c>
    </row>
    <row r="2185" spans="1:16" x14ac:dyDescent="0.2">
      <c r="A2185" s="2">
        <v>41508</v>
      </c>
      <c r="B2185" s="3">
        <v>1330319031.9461501</v>
      </c>
      <c r="C2185" s="3">
        <f t="shared" si="198"/>
        <v>1179953853.1591835</v>
      </c>
      <c r="D2185" s="4">
        <f>LN(Table1[[#This Row],[NV]])</f>
        <v>21.008684624058713</v>
      </c>
      <c r="E2185" s="5">
        <v>81577</v>
      </c>
      <c r="F2185" s="5">
        <f t="shared" si="199"/>
        <v>6654806929</v>
      </c>
      <c r="G2185" s="8">
        <f t="shared" si="200"/>
        <v>5337480358.666667</v>
      </c>
      <c r="H2185" s="5">
        <f t="shared" si="201"/>
        <v>922578.98133898363</v>
      </c>
      <c r="I2185" s="5">
        <f t="shared" si="202"/>
        <v>803832.81191944808</v>
      </c>
      <c r="J2185" s="5">
        <f>Table1[[#This Row],[DAA 
(n)]]^1.5</f>
        <v>23299767.914016459</v>
      </c>
      <c r="K2185" s="5">
        <f t="shared" si="203"/>
        <v>19483954.806432985</v>
      </c>
      <c r="L2185" s="7">
        <f>LN(Table1[[#This Row],[NV]]/Table1[[#This Row],[NV_MA-1]])</f>
        <v>-1.3893349115605731</v>
      </c>
      <c r="M2185" s="7">
        <f>LN(Table1[[#This Row],[NV]]/Table1[[#This Row],[NV_MA-2]])</f>
        <v>7.4115380428950672</v>
      </c>
      <c r="N2185" s="4">
        <f>LN(Table1[[#This Row],[NV]]/Table1[[#This Row],[NV_MA-3]])</f>
        <v>4.2235827696748514</v>
      </c>
      <c r="O2185" s="7">
        <f>LN(Table1[[#This Row],[NV]]/Table1[[#This Row],[Metcalfe
NV ~ n^2]])</f>
        <v>-1.6099206528939489</v>
      </c>
      <c r="P2185" s="7">
        <f>Table1[[#This Row],[NV_MA-1]]*$M$3</f>
        <v>5337480358.666667</v>
      </c>
    </row>
    <row r="2186" spans="1:16" x14ac:dyDescent="0.2">
      <c r="A2186" s="2">
        <v>41507</v>
      </c>
      <c r="B2186" s="3">
        <v>1315431324.6226101</v>
      </c>
      <c r="C2186" s="3">
        <f t="shared" ref="C2186:C2249" si="204">AVERAGE(B2186:B2215)</f>
        <v>1169844516.0210207</v>
      </c>
      <c r="D2186" s="4">
        <f>LN(Table1[[#This Row],[NV]])</f>
        <v>20.997430452310038</v>
      </c>
      <c r="E2186" s="5">
        <v>85074</v>
      </c>
      <c r="F2186" s="5">
        <f t="shared" ref="F2186:F2249" si="205">E2186^2</f>
        <v>7237585476</v>
      </c>
      <c r="G2186" s="8">
        <f t="shared" ref="G2186:G2249" si="206">AVERAGE(F2186:F2215)</f>
        <v>5256660181.0333338</v>
      </c>
      <c r="H2186" s="5">
        <f t="shared" ref="H2186:H2249" si="207">E2186*LN(E2186)</f>
        <v>965698.51780120458</v>
      </c>
      <c r="I2186" s="5">
        <f t="shared" ref="I2186:I2249" si="208">AVERAGE(H2186:H2215)</f>
        <v>797107.59799762117</v>
      </c>
      <c r="J2186" s="5">
        <f>Table1[[#This Row],[DAA 
(n)]]^1.5</f>
        <v>24813914.378534116</v>
      </c>
      <c r="K2186" s="5">
        <f t="shared" ref="K2186:K2249" si="209">AVERAGE(J2186:J2215)</f>
        <v>19260199.636994757</v>
      </c>
      <c r="L2186" s="7">
        <f>LN(Table1[[#This Row],[NV]]/Table1[[#This Row],[NV_MA-1]])</f>
        <v>-1.3853312631504386</v>
      </c>
      <c r="M2186" s="7">
        <f>LN(Table1[[#This Row],[NV]]/Table1[[#This Row],[NV_MA-2]])</f>
        <v>7.4086854998887439</v>
      </c>
      <c r="N2186" s="4">
        <f>LN(Table1[[#This Row],[NV]]/Table1[[#This Row],[NV_MA-3]])</f>
        <v>4.2238791226611383</v>
      </c>
      <c r="O2186" s="7">
        <f>LN(Table1[[#This Row],[NV]]/Table1[[#This Row],[Metcalfe
NV ~ n^2]])</f>
        <v>-1.705123037621187</v>
      </c>
      <c r="P2186" s="7">
        <f>Table1[[#This Row],[NV_MA-1]]*$M$3</f>
        <v>5256660181.0333338</v>
      </c>
    </row>
    <row r="2187" spans="1:16" x14ac:dyDescent="0.2">
      <c r="A2187" s="2">
        <v>41506</v>
      </c>
      <c r="B2187" s="3">
        <v>1331012597.09636</v>
      </c>
      <c r="C2187" s="3">
        <f t="shared" si="204"/>
        <v>1160268553.8495138</v>
      </c>
      <c r="D2187" s="4">
        <f>LN(Table1[[#This Row],[NV]])</f>
        <v>21.009205840699543</v>
      </c>
      <c r="E2187" s="5">
        <v>79492</v>
      </c>
      <c r="F2187" s="5">
        <f t="shared" si="205"/>
        <v>6318978064</v>
      </c>
      <c r="G2187" s="8">
        <f t="shared" si="206"/>
        <v>5136891895.166667</v>
      </c>
      <c r="H2187" s="5">
        <f t="shared" si="207"/>
        <v>896940.96020519675</v>
      </c>
      <c r="I2187" s="5">
        <f t="shared" si="208"/>
        <v>787069.91093454731</v>
      </c>
      <c r="J2187" s="5">
        <f>Table1[[#This Row],[DAA 
(n)]]^1.5</f>
        <v>22412233.36179347</v>
      </c>
      <c r="K2187" s="5">
        <f t="shared" si="209"/>
        <v>18927505.641276289</v>
      </c>
      <c r="L2187" s="7">
        <f>LN(Table1[[#This Row],[NV]]/Table1[[#This Row],[NV_MA-1]])</f>
        <v>-1.3505082031591269</v>
      </c>
      <c r="M2187" s="7">
        <f>LN(Table1[[#This Row],[NV]]/Table1[[#This Row],[NV_MA-2]])</f>
        <v>7.4331334850540545</v>
      </c>
      <c r="N2187" s="4">
        <f>LN(Table1[[#This Row],[NV]]/Table1[[#This Row],[NV_MA-3]])</f>
        <v>4.2530790936934268</v>
      </c>
      <c r="O2187" s="7">
        <f>LN(Table1[[#This Row],[NV]]/Table1[[#This Row],[Metcalfe
NV ~ n^2]])</f>
        <v>-1.5576174925968078</v>
      </c>
      <c r="P2187" s="7">
        <f>Table1[[#This Row],[NV_MA-1]]*$M$3</f>
        <v>5136891895.166667</v>
      </c>
    </row>
    <row r="2188" spans="1:16" x14ac:dyDescent="0.2">
      <c r="A2188" s="2">
        <v>41505</v>
      </c>
      <c r="B2188" s="3">
        <v>1276264285.9514</v>
      </c>
      <c r="C2188" s="3">
        <f t="shared" si="204"/>
        <v>1149979833.0815327</v>
      </c>
      <c r="D2188" s="4">
        <f>LN(Table1[[#This Row],[NV]])</f>
        <v>20.967203121074057</v>
      </c>
      <c r="E2188" s="5">
        <v>77962</v>
      </c>
      <c r="F2188" s="5">
        <f t="shared" si="205"/>
        <v>6078073444</v>
      </c>
      <c r="G2188" s="8">
        <f t="shared" si="206"/>
        <v>5007891398.666667</v>
      </c>
      <c r="H2188" s="5">
        <f t="shared" si="207"/>
        <v>878162.15986429306</v>
      </c>
      <c r="I2188" s="5">
        <f t="shared" si="208"/>
        <v>775002.8125509558</v>
      </c>
      <c r="J2188" s="5">
        <f>Table1[[#This Row],[DAA 
(n)]]^1.5</f>
        <v>21768297.173668131</v>
      </c>
      <c r="K2188" s="5">
        <f t="shared" si="209"/>
        <v>18547388.414619308</v>
      </c>
      <c r="L2188" s="7">
        <f>LN(Table1[[#This Row],[NV]]/Table1[[#This Row],[NV_MA-1]])</f>
        <v>-1.3670776638652624</v>
      </c>
      <c r="M2188" s="7">
        <f>LN(Table1[[#This Row],[NV]]/Table1[[#This Row],[NV_MA-2]])</f>
        <v>7.4065811836471491</v>
      </c>
      <c r="N2188" s="4">
        <f>LN(Table1[[#This Row],[NV]]/Table1[[#This Row],[NV_MA-3]])</f>
        <v>4.2313635702415473</v>
      </c>
      <c r="O2188" s="7">
        <f>LN(Table1[[#This Row],[NV]]/Table1[[#This Row],[Metcalfe
NV ~ n^2]])</f>
        <v>-1.5607504938740757</v>
      </c>
      <c r="P2188" s="7">
        <f>Table1[[#This Row],[NV_MA-1]]*$M$3</f>
        <v>5007891398.666667</v>
      </c>
    </row>
    <row r="2189" spans="1:16" x14ac:dyDescent="0.2">
      <c r="A2189" s="2">
        <v>41504</v>
      </c>
      <c r="B2189" s="3">
        <v>1261698990.9070699</v>
      </c>
      <c r="C2189" s="3">
        <f t="shared" si="204"/>
        <v>1140754152.3241308</v>
      </c>
      <c r="D2189" s="4">
        <f>LN(Table1[[#This Row],[NV]])</f>
        <v>20.955725055109326</v>
      </c>
      <c r="E2189" s="5">
        <v>57869</v>
      </c>
      <c r="F2189" s="5">
        <f t="shared" si="205"/>
        <v>3348821161</v>
      </c>
      <c r="G2189" s="8">
        <f t="shared" si="206"/>
        <v>4902025105.2333336</v>
      </c>
      <c r="H2189" s="5">
        <f t="shared" si="207"/>
        <v>634587.81486788904</v>
      </c>
      <c r="I2189" s="5">
        <f t="shared" si="208"/>
        <v>765293.72050256887</v>
      </c>
      <c r="J2189" s="5">
        <f>Table1[[#This Row],[DAA 
(n)]]^1.5</f>
        <v>13920952.976212109</v>
      </c>
      <c r="K2189" s="5">
        <f t="shared" si="209"/>
        <v>18238562.761165783</v>
      </c>
      <c r="L2189" s="7">
        <f>LN(Table1[[#This Row],[NV]]/Table1[[#This Row],[NV_MA-1]])</f>
        <v>-1.3571891883565217</v>
      </c>
      <c r="M2189" s="7">
        <f>LN(Table1[[#This Row],[NV]]/Table1[[#This Row],[NV_MA-2]])</f>
        <v>7.4077100676205943</v>
      </c>
      <c r="N2189" s="4">
        <f>LN(Table1[[#This Row],[NV]]/Table1[[#This Row],[NV_MA-3]])</f>
        <v>4.2366763115921504</v>
      </c>
      <c r="O2189" s="7">
        <f>LN(Table1[[#This Row],[NV]]/Table1[[#This Row],[Metcalfe
NV ~ n^2]])</f>
        <v>-0.97614917350665331</v>
      </c>
      <c r="P2189" s="7">
        <f>Table1[[#This Row],[NV_MA-1]]*$M$3</f>
        <v>4902025105.2333336</v>
      </c>
    </row>
    <row r="2190" spans="1:16" x14ac:dyDescent="0.2">
      <c r="A2190" s="2">
        <v>41503</v>
      </c>
      <c r="B2190" s="3">
        <v>1252753698.69754</v>
      </c>
      <c r="C2190" s="3">
        <f t="shared" si="204"/>
        <v>1132555403.0458767</v>
      </c>
      <c r="D2190" s="4">
        <f>LN(Table1[[#This Row],[NV]])</f>
        <v>20.948609924262364</v>
      </c>
      <c r="E2190" s="5">
        <v>62108</v>
      </c>
      <c r="F2190" s="5">
        <f t="shared" si="205"/>
        <v>3857403664</v>
      </c>
      <c r="G2190" s="8">
        <f t="shared" si="206"/>
        <v>4906183398.833333</v>
      </c>
      <c r="H2190" s="5">
        <f t="shared" si="207"/>
        <v>685463.02126334864</v>
      </c>
      <c r="I2190" s="5">
        <f t="shared" si="208"/>
        <v>765720.0343688532</v>
      </c>
      <c r="J2190" s="5">
        <f>Table1[[#This Row],[DAA 
(n)]]^1.5</f>
        <v>15478230.737513637</v>
      </c>
      <c r="K2190" s="5">
        <f t="shared" si="209"/>
        <v>18251467.740763661</v>
      </c>
      <c r="L2190" s="7">
        <f>LN(Table1[[#This Row],[NV]]/Table1[[#This Row],[NV_MA-1]])</f>
        <v>-1.3651522403804059</v>
      </c>
      <c r="M2190" s="7">
        <f>LN(Table1[[#This Row],[NV]]/Table1[[#This Row],[NV_MA-2]])</f>
        <v>7.4000380327276103</v>
      </c>
      <c r="N2190" s="4">
        <f>LN(Table1[[#This Row],[NV]]/Table1[[#This Row],[NV_MA-3]])</f>
        <v>4.2288538653520042</v>
      </c>
      <c r="O2190" s="7">
        <f>LN(Table1[[#This Row],[NV]]/Table1[[#This Row],[Metcalfe
NV ~ n^2]])</f>
        <v>-1.1246502439397568</v>
      </c>
      <c r="P2190" s="7">
        <f>Table1[[#This Row],[NV_MA-1]]*$M$3</f>
        <v>4906183398.833333</v>
      </c>
    </row>
    <row r="2191" spans="1:16" x14ac:dyDescent="0.2">
      <c r="A2191" s="2">
        <v>41502</v>
      </c>
      <c r="B2191" s="3">
        <v>1217379110.7349701</v>
      </c>
      <c r="C2191" s="3">
        <f t="shared" si="204"/>
        <v>1124293208.965744</v>
      </c>
      <c r="D2191" s="4">
        <f>LN(Table1[[#This Row],[NV]])</f>
        <v>20.919966114960314</v>
      </c>
      <c r="E2191" s="5">
        <v>82397</v>
      </c>
      <c r="F2191" s="5">
        <f t="shared" si="205"/>
        <v>6789265609</v>
      </c>
      <c r="G2191" s="8">
        <f t="shared" si="206"/>
        <v>4906593638.333333</v>
      </c>
      <c r="H2191" s="5">
        <f t="shared" si="207"/>
        <v>932676.71702242387</v>
      </c>
      <c r="I2191" s="5">
        <f t="shared" si="208"/>
        <v>765759.75787683041</v>
      </c>
      <c r="J2191" s="5">
        <f>Table1[[#This Row],[DAA 
(n)]]^1.5</f>
        <v>23651958.024332199</v>
      </c>
      <c r="K2191" s="5">
        <f t="shared" si="209"/>
        <v>18252701.845322952</v>
      </c>
      <c r="L2191" s="7">
        <f>LN(Table1[[#This Row],[NV]]/Table1[[#This Row],[NV_MA-1]])</f>
        <v>-1.3938796630161092</v>
      </c>
      <c r="M2191" s="7">
        <f>LN(Table1[[#This Row],[NV]]/Table1[[#This Row],[NV_MA-2]])</f>
        <v>7.3713423474449735</v>
      </c>
      <c r="N2191" s="4">
        <f>LN(Table1[[#This Row],[NV]]/Table1[[#This Row],[NV_MA-3]])</f>
        <v>4.2001424416062489</v>
      </c>
      <c r="O2191" s="7">
        <f>LN(Table1[[#This Row],[NV]]/Table1[[#This Row],[Metcalfe
NV ~ n^2]])</f>
        <v>-1.7186424999752736</v>
      </c>
      <c r="P2191" s="7">
        <f>Table1[[#This Row],[NV_MA-1]]*$M$3</f>
        <v>4906593638.333333</v>
      </c>
    </row>
    <row r="2192" spans="1:16" x14ac:dyDescent="0.2">
      <c r="A2192" s="2">
        <v>41501</v>
      </c>
      <c r="B2192" s="3">
        <v>1234755321.5276401</v>
      </c>
      <c r="C2192" s="3">
        <f t="shared" si="204"/>
        <v>1119587038.769062</v>
      </c>
      <c r="D2192" s="4">
        <f>LN(Table1[[#This Row],[NV]])</f>
        <v>20.934138667177415</v>
      </c>
      <c r="E2192" s="5">
        <v>74632</v>
      </c>
      <c r="F2192" s="5">
        <f t="shared" si="205"/>
        <v>5569935424</v>
      </c>
      <c r="G2192" s="8">
        <f t="shared" si="206"/>
        <v>4809602977.8999996</v>
      </c>
      <c r="H2192" s="5">
        <f t="shared" si="207"/>
        <v>837395.26917735999</v>
      </c>
      <c r="I2192" s="5">
        <f t="shared" si="208"/>
        <v>757590.72718430974</v>
      </c>
      <c r="J2192" s="5">
        <f>Table1[[#This Row],[DAA 
(n)]]^1.5</f>
        <v>20388610.069447327</v>
      </c>
      <c r="K2192" s="5">
        <f t="shared" si="209"/>
        <v>17982463.868953604</v>
      </c>
      <c r="L2192" s="7">
        <f>LN(Table1[[#This Row],[NV]]/Table1[[#This Row],[NV_MA-1]])</f>
        <v>-1.3597417095028421</v>
      </c>
      <c r="M2192" s="7">
        <f>LN(Table1[[#This Row],[NV]]/Table1[[#This Row],[NV_MA-2]])</f>
        <v>7.3962400861233544</v>
      </c>
      <c r="N2192" s="4">
        <f>LN(Table1[[#This Row],[NV]]/Table1[[#This Row],[NV_MA-3]])</f>
        <v>4.2292310556895609</v>
      </c>
      <c r="O2192" s="7">
        <f>LN(Table1[[#This Row],[NV]]/Table1[[#This Row],[Metcalfe
NV ~ n^2]])</f>
        <v>-1.5065106301041802</v>
      </c>
      <c r="P2192" s="7">
        <f>Table1[[#This Row],[NV_MA-1]]*$M$3</f>
        <v>4809602977.8999996</v>
      </c>
    </row>
    <row r="2193" spans="1:16" x14ac:dyDescent="0.2">
      <c r="A2193" s="2">
        <v>41500</v>
      </c>
      <c r="B2193" s="3">
        <v>1251450614.62988</v>
      </c>
      <c r="C2193" s="3">
        <f t="shared" si="204"/>
        <v>1114244726.8300507</v>
      </c>
      <c r="D2193" s="4">
        <f>LN(Table1[[#This Row],[NV]])</f>
        <v>20.947569207114537</v>
      </c>
      <c r="E2193" s="5">
        <v>76346</v>
      </c>
      <c r="F2193" s="5">
        <f t="shared" si="205"/>
        <v>5828711716</v>
      </c>
      <c r="G2193" s="8">
        <f t="shared" si="206"/>
        <v>4775188607.8000002</v>
      </c>
      <c r="H2193" s="5">
        <f t="shared" si="207"/>
        <v>858360.43853942142</v>
      </c>
      <c r="I2193" s="5">
        <f t="shared" si="208"/>
        <v>754641.13733456656</v>
      </c>
      <c r="J2193" s="5">
        <f>Table1[[#This Row],[DAA 
(n)]]^1.5</f>
        <v>21094995.251711629</v>
      </c>
      <c r="K2193" s="5">
        <f t="shared" si="209"/>
        <v>17885605.947794296</v>
      </c>
      <c r="L2193" s="7">
        <f>LN(Table1[[#This Row],[NV]]/Table1[[#This Row],[NV_MA-1]])</f>
        <v>-1.3391301020002109</v>
      </c>
      <c r="M2193" s="7">
        <f>LN(Table1[[#This Row],[NV]]/Table1[[#This Row],[NV_MA-2]])</f>
        <v>7.4135716066699091</v>
      </c>
      <c r="N2193" s="4">
        <f>LN(Table1[[#This Row],[NV]]/Table1[[#This Row],[NV_MA-3]])</f>
        <v>4.2480623967898694</v>
      </c>
      <c r="O2193" s="7">
        <f>LN(Table1[[#This Row],[NV]]/Table1[[#This Row],[Metcalfe
NV ~ n^2]])</f>
        <v>-1.5384926308185956</v>
      </c>
      <c r="P2193" s="7">
        <f>Table1[[#This Row],[NV_MA-1]]*$M$3</f>
        <v>4775188607.8000002</v>
      </c>
    </row>
    <row r="2194" spans="1:16" x14ac:dyDescent="0.2">
      <c r="A2194" s="2">
        <v>41499</v>
      </c>
      <c r="B2194" s="3">
        <v>1206277289.2915299</v>
      </c>
      <c r="C2194" s="3">
        <f t="shared" si="204"/>
        <v>1109338130.7329466</v>
      </c>
      <c r="D2194" s="4">
        <f>LN(Table1[[#This Row],[NV]])</f>
        <v>20.910804833608431</v>
      </c>
      <c r="E2194" s="5">
        <v>76972</v>
      </c>
      <c r="F2194" s="5">
        <f t="shared" si="205"/>
        <v>5924688784</v>
      </c>
      <c r="G2194" s="8">
        <f t="shared" si="206"/>
        <v>4715539484.7666664</v>
      </c>
      <c r="H2194" s="5">
        <f t="shared" si="207"/>
        <v>866027.13535626116</v>
      </c>
      <c r="I2194" s="5">
        <f t="shared" si="208"/>
        <v>749459.01444282313</v>
      </c>
      <c r="J2194" s="5">
        <f>Table1[[#This Row],[DAA 
(n)]]^1.5</f>
        <v>21354979.397837188</v>
      </c>
      <c r="K2194" s="5">
        <f t="shared" si="209"/>
        <v>17716515.768404502</v>
      </c>
      <c r="L2194" s="7">
        <f>LN(Table1[[#This Row],[NV]]/Table1[[#This Row],[NV_MA-1]])</f>
        <v>-1.3633243317045056</v>
      </c>
      <c r="M2194" s="7">
        <f>LN(Table1[[#This Row],[NV]]/Table1[[#This Row],[NV_MA-2]])</f>
        <v>7.3836979224443393</v>
      </c>
      <c r="N2194" s="4">
        <f>LN(Table1[[#This Row],[NV]]/Table1[[#This Row],[NV_MA-3]])</f>
        <v>4.2207969768660671</v>
      </c>
      <c r="O2194" s="7">
        <f>LN(Table1[[#This Row],[NV]]/Table1[[#This Row],[Metcalfe
NV ~ n^2]])</f>
        <v>-1.591589163072467</v>
      </c>
      <c r="P2194" s="7">
        <f>Table1[[#This Row],[NV_MA-1]]*$M$3</f>
        <v>4715539484.7666664</v>
      </c>
    </row>
    <row r="2195" spans="1:16" x14ac:dyDescent="0.2">
      <c r="A2195" s="2">
        <v>41498</v>
      </c>
      <c r="B2195" s="3">
        <v>1142469966.54052</v>
      </c>
      <c r="C2195" s="3">
        <f t="shared" si="204"/>
        <v>1104334084.4595842</v>
      </c>
      <c r="D2195" s="4">
        <f>LN(Table1[[#This Row],[NV]])</f>
        <v>20.856458392895224</v>
      </c>
      <c r="E2195" s="5">
        <v>104031</v>
      </c>
      <c r="F2195" s="5">
        <f t="shared" si="205"/>
        <v>10822448961</v>
      </c>
      <c r="G2195" s="8">
        <f t="shared" si="206"/>
        <v>4591073459.4666662</v>
      </c>
      <c r="H2195" s="5">
        <f t="shared" si="207"/>
        <v>1201812.3236761002</v>
      </c>
      <c r="I2195" s="5">
        <f t="shared" si="208"/>
        <v>737369.07824470394</v>
      </c>
      <c r="J2195" s="5">
        <f>Table1[[#This Row],[DAA 
(n)]]^1.5</f>
        <v>33553989.149753794</v>
      </c>
      <c r="K2195" s="5">
        <f t="shared" si="209"/>
        <v>17342216.805906996</v>
      </c>
      <c r="L2195" s="7">
        <f>LN(Table1[[#This Row],[NV]]/Table1[[#This Row],[NV_MA-1]])</f>
        <v>-1.3909213099453606</v>
      </c>
      <c r="M2195" s="7">
        <f>LN(Table1[[#This Row],[NV]]/Table1[[#This Row],[NV_MA-2]])</f>
        <v>7.3456145624819662</v>
      </c>
      <c r="N2195" s="4">
        <f>LN(Table1[[#This Row],[NV]]/Table1[[#This Row],[NV_MA-3]])</f>
        <v>4.1878040282719242</v>
      </c>
      <c r="O2195" s="7">
        <f>LN(Table1[[#This Row],[NV]]/Table1[[#This Row],[Metcalfe
NV ~ n^2]])</f>
        <v>-2.2484300283657479</v>
      </c>
      <c r="P2195" s="7">
        <f>Table1[[#This Row],[NV_MA-1]]*$M$3</f>
        <v>4591073459.4666662</v>
      </c>
    </row>
    <row r="2196" spans="1:16" x14ac:dyDescent="0.2">
      <c r="A2196" s="2">
        <v>41497</v>
      </c>
      <c r="B2196" s="3">
        <v>1171140822.9189501</v>
      </c>
      <c r="C2196" s="3">
        <f t="shared" si="204"/>
        <v>1102724913.5500495</v>
      </c>
      <c r="D2196" s="4">
        <f>LN(Table1[[#This Row],[NV]])</f>
        <v>20.881244173015485</v>
      </c>
      <c r="E2196" s="5">
        <v>54441</v>
      </c>
      <c r="F2196" s="5">
        <f t="shared" si="205"/>
        <v>2963822481</v>
      </c>
      <c r="G2196" s="8">
        <f t="shared" si="206"/>
        <v>4357979475.9666662</v>
      </c>
      <c r="H2196" s="5">
        <f t="shared" si="207"/>
        <v>593672.18148994958</v>
      </c>
      <c r="I2196" s="5">
        <f t="shared" si="208"/>
        <v>720067.57480725145</v>
      </c>
      <c r="J2196" s="5">
        <f>Table1[[#This Row],[DAA 
(n)]]^1.5</f>
        <v>12702498.167215796</v>
      </c>
      <c r="K2196" s="5">
        <f t="shared" si="209"/>
        <v>16736902.838330282</v>
      </c>
      <c r="L2196" s="7">
        <f>LN(Table1[[#This Row],[NV]]/Table1[[#This Row],[NV_MA-1]])</f>
        <v>-1.3140301909348464</v>
      </c>
      <c r="M2196" s="7">
        <f>LN(Table1[[#This Row],[NV]]/Table1[[#This Row],[NV_MA-2]])</f>
        <v>7.3941438325282869</v>
      </c>
      <c r="N2196" s="4">
        <f>LN(Table1[[#This Row],[NV]]/Table1[[#This Row],[NV_MA-3]])</f>
        <v>4.2481175827387885</v>
      </c>
      <c r="O2196" s="7">
        <f>LN(Table1[[#This Row],[NV]]/Table1[[#This Row],[Metcalfe
NV ~ n^2]])</f>
        <v>-0.92850147787078352</v>
      </c>
      <c r="P2196" s="7">
        <f>Table1[[#This Row],[NV_MA-1]]*$M$3</f>
        <v>4357979475.9666662</v>
      </c>
    </row>
    <row r="2197" spans="1:16" x14ac:dyDescent="0.2">
      <c r="A2197" s="2">
        <v>41496</v>
      </c>
      <c r="B2197" s="3">
        <v>1150085160.55689</v>
      </c>
      <c r="C2197" s="3">
        <f t="shared" si="204"/>
        <v>1098759308.4491653</v>
      </c>
      <c r="D2197" s="4">
        <f>LN(Table1[[#This Row],[NV]])</f>
        <v>20.863101829237973</v>
      </c>
      <c r="E2197" s="5">
        <v>57919</v>
      </c>
      <c r="F2197" s="5">
        <f t="shared" si="205"/>
        <v>3354610561</v>
      </c>
      <c r="G2197" s="8">
        <f t="shared" si="206"/>
        <v>4471655601.3999996</v>
      </c>
      <c r="H2197" s="5">
        <f t="shared" si="207"/>
        <v>635186.13331789756</v>
      </c>
      <c r="I2197" s="5">
        <f t="shared" si="208"/>
        <v>730318.22784286318</v>
      </c>
      <c r="J2197" s="5">
        <f>Table1[[#This Row],[DAA 
(n)]]^1.5</f>
        <v>13938998.85510288</v>
      </c>
      <c r="K2197" s="5">
        <f t="shared" si="209"/>
        <v>17065443.600274671</v>
      </c>
      <c r="L2197" s="7">
        <f>LN(Table1[[#This Row],[NV]]/Table1[[#This Row],[NV_MA-1]])</f>
        <v>-1.357922728386342</v>
      </c>
      <c r="M2197" s="7">
        <f>LN(Table1[[#This Row],[NV]]/Table1[[#This Row],[NV_MA-2]])</f>
        <v>7.3618661825507772</v>
      </c>
      <c r="N2197" s="4">
        <f>LN(Table1[[#This Row],[NV]]/Table1[[#This Row],[NV_MA-3]])</f>
        <v>4.2105356945107424</v>
      </c>
      <c r="O2197" s="7">
        <f>LN(Table1[[#This Row],[NV]]/Table1[[#This Row],[Metcalfe
NV ~ n^2]])</f>
        <v>-1.0704996941963929</v>
      </c>
      <c r="P2197" s="7">
        <f>Table1[[#This Row],[NV_MA-1]]*$M$3</f>
        <v>4471655601.3999996</v>
      </c>
    </row>
    <row r="2198" spans="1:16" x14ac:dyDescent="0.2">
      <c r="A2198" s="2">
        <v>41495</v>
      </c>
      <c r="B2198" s="3">
        <v>1108625000.5897901</v>
      </c>
      <c r="C2198" s="3">
        <f t="shared" si="204"/>
        <v>1094032371.5136058</v>
      </c>
      <c r="D2198" s="4">
        <f>LN(Table1[[#This Row],[NV]])</f>
        <v>20.826386346192891</v>
      </c>
      <c r="E2198" s="5">
        <v>65764</v>
      </c>
      <c r="F2198" s="5">
        <f t="shared" si="205"/>
        <v>4324903696</v>
      </c>
      <c r="G2198" s="8">
        <f t="shared" si="206"/>
        <v>4539366760.0666666</v>
      </c>
      <c r="H2198" s="5">
        <f t="shared" si="207"/>
        <v>729574.49506481981</v>
      </c>
      <c r="I2198" s="5">
        <f t="shared" si="208"/>
        <v>736552.55055575841</v>
      </c>
      <c r="J2198" s="5">
        <f>Table1[[#This Row],[DAA 
(n)]]^1.5</f>
        <v>16864844.104341526</v>
      </c>
      <c r="K2198" s="5">
        <f t="shared" si="209"/>
        <v>17263522.86317588</v>
      </c>
      <c r="L2198" s="7">
        <f>LN(Table1[[#This Row],[NV]]/Table1[[#This Row],[NV_MA-1]])</f>
        <v>-1.4096670129169864</v>
      </c>
      <c r="M2198" s="7">
        <f>LN(Table1[[#This Row],[NV]]/Table1[[#This Row],[NV_MA-2]])</f>
        <v>7.3166504821145049</v>
      </c>
      <c r="N2198" s="4">
        <f>LN(Table1[[#This Row],[NV]]/Table1[[#This Row],[NV_MA-3]])</f>
        <v>4.1622800177699357</v>
      </c>
      <c r="O2198" s="7">
        <f>LN(Table1[[#This Row],[NV]]/Table1[[#This Row],[Metcalfe
NV ~ n^2]])</f>
        <v>-1.3612693640686431</v>
      </c>
      <c r="P2198" s="7">
        <f>Table1[[#This Row],[NV_MA-1]]*$M$3</f>
        <v>4539366760.0666666</v>
      </c>
    </row>
    <row r="2199" spans="1:16" x14ac:dyDescent="0.2">
      <c r="A2199" s="2">
        <v>41494</v>
      </c>
      <c r="B2199" s="3">
        <v>1124189024.99599</v>
      </c>
      <c r="C2199" s="3">
        <f t="shared" si="204"/>
        <v>1089709364.1328421</v>
      </c>
      <c r="D2199" s="4">
        <f>LN(Table1[[#This Row],[NV]])</f>
        <v>20.840327745983252</v>
      </c>
      <c r="E2199" s="5">
        <v>71239</v>
      </c>
      <c r="F2199" s="5">
        <f t="shared" si="205"/>
        <v>5074995121</v>
      </c>
      <c r="G2199" s="8">
        <f t="shared" si="206"/>
        <v>4539261556.8666668</v>
      </c>
      <c r="H2199" s="5">
        <f t="shared" si="207"/>
        <v>796010.03188991349</v>
      </c>
      <c r="I2199" s="5">
        <f t="shared" si="208"/>
        <v>736542.87563946855</v>
      </c>
      <c r="J2199" s="5">
        <f>Table1[[#This Row],[DAA 
(n)]]^1.5</f>
        <v>19014141.511646502</v>
      </c>
      <c r="K2199" s="5">
        <f t="shared" si="209"/>
        <v>17263215.157342758</v>
      </c>
      <c r="L2199" s="7">
        <f>LN(Table1[[#This Row],[NV]]/Table1[[#This Row],[NV_MA-1]])</f>
        <v>-1.3957024371144948</v>
      </c>
      <c r="M2199" s="7">
        <f>LN(Table1[[#This Row],[NV]]/Table1[[#This Row],[NV_MA-2]])</f>
        <v>7.3306050173964534</v>
      </c>
      <c r="N2199" s="4">
        <f>LN(Table1[[#This Row],[NV]]/Table1[[#This Row],[NV_MA-3]])</f>
        <v>4.1762392417655798</v>
      </c>
      <c r="O2199" s="7">
        <f>LN(Table1[[#This Row],[NV]]/Table1[[#This Row],[Metcalfe
NV ~ n^2]])</f>
        <v>-1.5072636545112377</v>
      </c>
      <c r="P2199" s="7">
        <f>Table1[[#This Row],[NV_MA-1]]*$M$3</f>
        <v>4539261556.8666668</v>
      </c>
    </row>
    <row r="2200" spans="1:16" x14ac:dyDescent="0.2">
      <c r="A2200" s="2">
        <v>41493</v>
      </c>
      <c r="B2200" s="3">
        <v>1146339600.7349</v>
      </c>
      <c r="C2200" s="3">
        <f t="shared" si="204"/>
        <v>1081058469.8850591</v>
      </c>
      <c r="D2200" s="4">
        <f>LN(Table1[[#This Row],[NV]])</f>
        <v>20.859839747060011</v>
      </c>
      <c r="E2200" s="5">
        <v>76654</v>
      </c>
      <c r="F2200" s="5">
        <f t="shared" si="205"/>
        <v>5875835716</v>
      </c>
      <c r="G2200" s="8">
        <f t="shared" si="206"/>
        <v>4519759654.4666662</v>
      </c>
      <c r="H2200" s="5">
        <f t="shared" si="207"/>
        <v>862131.91250549781</v>
      </c>
      <c r="I2200" s="5">
        <f t="shared" si="208"/>
        <v>734829.834466203</v>
      </c>
      <c r="J2200" s="5">
        <f>Table1[[#This Row],[DAA 
(n)]]^1.5</f>
        <v>21222778.116313219</v>
      </c>
      <c r="K2200" s="5">
        <f t="shared" si="209"/>
        <v>17207585.037955534</v>
      </c>
      <c r="L2200" s="7">
        <f>LN(Table1[[#This Row],[NV]]/Table1[[#This Row],[NV_MA-1]])</f>
        <v>-1.3718849085262044</v>
      </c>
      <c r="M2200" s="7">
        <f>LN(Table1[[#This Row],[NV]]/Table1[[#This Row],[NV_MA-2]])</f>
        <v>7.3524455134024613</v>
      </c>
      <c r="N2200" s="4">
        <f>LN(Table1[[#This Row],[NV]]/Table1[[#This Row],[NV_MA-3]])</f>
        <v>4.1989789119052858</v>
      </c>
      <c r="O2200" s="7">
        <f>LN(Table1[[#This Row],[NV]]/Table1[[#This Row],[Metcalfe
NV ~ n^2]])</f>
        <v>-1.6342743893320335</v>
      </c>
      <c r="P2200" s="7">
        <f>Table1[[#This Row],[NV_MA-1]]*$M$3</f>
        <v>4519759654.4666662</v>
      </c>
    </row>
    <row r="2201" spans="1:16" x14ac:dyDescent="0.2">
      <c r="A2201" s="2">
        <v>41492</v>
      </c>
      <c r="B2201" s="3">
        <v>1177048128.97805</v>
      </c>
      <c r="C2201" s="3">
        <f t="shared" si="204"/>
        <v>1071588118.6416652</v>
      </c>
      <c r="D2201" s="4">
        <f>LN(Table1[[#This Row],[NV]])</f>
        <v>20.886275555618816</v>
      </c>
      <c r="E2201" s="5">
        <v>71609</v>
      </c>
      <c r="F2201" s="5">
        <f t="shared" si="205"/>
        <v>5127848881</v>
      </c>
      <c r="G2201" s="8">
        <f t="shared" si="206"/>
        <v>4459184525.5666666</v>
      </c>
      <c r="H2201" s="5">
        <f t="shared" si="207"/>
        <v>800515.29548992484</v>
      </c>
      <c r="I2201" s="5">
        <f t="shared" si="208"/>
        <v>729583.1041117158</v>
      </c>
      <c r="J2201" s="5">
        <f>Table1[[#This Row],[DAA 
(n)]]^1.5</f>
        <v>19162466.712809406</v>
      </c>
      <c r="K2201" s="5">
        <f t="shared" si="209"/>
        <v>17036152.543754574</v>
      </c>
      <c r="L2201" s="7">
        <f>LN(Table1[[#This Row],[NV]]/Table1[[#This Row],[NV_MA-1]])</f>
        <v>-1.3319561888407718</v>
      </c>
      <c r="M2201" s="7">
        <f>LN(Table1[[#This Row],[NV]]/Table1[[#This Row],[NV_MA-2]])</f>
        <v>7.3860469958863195</v>
      </c>
      <c r="N2201" s="4">
        <f>LN(Table1[[#This Row],[NV]]/Table1[[#This Row],[NV_MA-3]])</f>
        <v>4.2354272914334654</v>
      </c>
      <c r="O2201" s="7">
        <f>LN(Table1[[#This Row],[NV]]/Table1[[#This Row],[Metcalfe
NV ~ n^2]])</f>
        <v>-1.4716765311279578</v>
      </c>
      <c r="P2201" s="7">
        <f>Table1[[#This Row],[NV_MA-1]]*$M$3</f>
        <v>4459184525.5666666</v>
      </c>
    </row>
    <row r="2202" spans="1:16" x14ac:dyDescent="0.2">
      <c r="A2202" s="2">
        <v>41491</v>
      </c>
      <c r="B2202" s="3">
        <v>1165148483.6262801</v>
      </c>
      <c r="C2202" s="3">
        <f t="shared" si="204"/>
        <v>1060233236.6275369</v>
      </c>
      <c r="D2202" s="4">
        <f>LN(Table1[[#This Row],[NV]])</f>
        <v>20.876114369598998</v>
      </c>
      <c r="E2202" s="5">
        <v>71751</v>
      </c>
      <c r="F2202" s="5">
        <f t="shared" si="205"/>
        <v>5148206001</v>
      </c>
      <c r="G2202" s="8">
        <f t="shared" si="206"/>
        <v>4370837932.0666666</v>
      </c>
      <c r="H2202" s="5">
        <f t="shared" si="207"/>
        <v>802244.85078747116</v>
      </c>
      <c r="I2202" s="5">
        <f t="shared" si="208"/>
        <v>720843.19945736916</v>
      </c>
      <c r="J2202" s="5">
        <f>Table1[[#This Row],[DAA 
(n)]]^1.5</f>
        <v>19219493.4578867</v>
      </c>
      <c r="K2202" s="5">
        <f t="shared" si="209"/>
        <v>16767557.75015278</v>
      </c>
      <c r="L2202" s="7">
        <f>LN(Table1[[#This Row],[NV]]/Table1[[#This Row],[NV_MA-1]])</f>
        <v>-1.3221062045422516</v>
      </c>
      <c r="M2202" s="7">
        <f>LN(Table1[[#This Row],[NV]]/Table1[[#This Row],[NV_MA-2]])</f>
        <v>7.3879374534641151</v>
      </c>
      <c r="N2202" s="4">
        <f>LN(Table1[[#This Row],[NV]]/Table1[[#This Row],[NV_MA-3]])</f>
        <v>4.2411578784769741</v>
      </c>
      <c r="O2202" s="7">
        <f>LN(Table1[[#This Row],[NV]]/Table1[[#This Row],[Metcalfe
NV ~ n^2]])</f>
        <v>-1.4857997720149503</v>
      </c>
      <c r="P2202" s="7">
        <f>Table1[[#This Row],[NV_MA-1]]*$M$3</f>
        <v>4370837932.0666666</v>
      </c>
    </row>
    <row r="2203" spans="1:16" x14ac:dyDescent="0.2">
      <c r="A2203" s="2">
        <v>41490</v>
      </c>
      <c r="B2203" s="3">
        <v>1189905650.3127301</v>
      </c>
      <c r="C2203" s="3">
        <f t="shared" si="204"/>
        <v>1047210915.2937115</v>
      </c>
      <c r="D2203" s="4">
        <f>LN(Table1[[#This Row],[NV]])</f>
        <v>20.897139855475103</v>
      </c>
      <c r="E2203" s="5">
        <v>61806</v>
      </c>
      <c r="F2203" s="5">
        <f t="shared" si="205"/>
        <v>3819981636</v>
      </c>
      <c r="G2203" s="8">
        <f t="shared" si="206"/>
        <v>4303432396.0666666</v>
      </c>
      <c r="H2203" s="5">
        <f t="shared" si="207"/>
        <v>681828.69440806273</v>
      </c>
      <c r="I2203" s="5">
        <f t="shared" si="208"/>
        <v>714474.7715826059</v>
      </c>
      <c r="J2203" s="5">
        <f>Table1[[#This Row],[DAA 
(n)]]^1.5</f>
        <v>15365473.796620032</v>
      </c>
      <c r="K2203" s="5">
        <f t="shared" si="209"/>
        <v>16567589.281675009</v>
      </c>
      <c r="L2203" s="7">
        <f>LN(Table1[[#This Row],[NV]]/Table1[[#This Row],[NV_MA-1]])</f>
        <v>-1.2855389173967922</v>
      </c>
      <c r="M2203" s="7">
        <f>LN(Table1[[#This Row],[NV]]/Table1[[#This Row],[NV_MA-2]])</f>
        <v>7.417836888938024</v>
      </c>
      <c r="N2203" s="4">
        <f>LN(Table1[[#This Row],[NV]]/Table1[[#This Row],[NV_MA-3]])</f>
        <v>4.2741809635802648</v>
      </c>
      <c r="O2203" s="7">
        <f>LN(Table1[[#This Row],[NV]]/Table1[[#This Row],[Metcalfe
NV ~ n^2]])</f>
        <v>-1.1663715967483925</v>
      </c>
      <c r="P2203" s="7">
        <f>Table1[[#This Row],[NV_MA-1]]*$M$3</f>
        <v>4303432396.0666666</v>
      </c>
    </row>
    <row r="2204" spans="1:16" x14ac:dyDescent="0.2">
      <c r="A2204" s="2">
        <v>41489</v>
      </c>
      <c r="B2204" s="3">
        <v>1148149990.8508201</v>
      </c>
      <c r="C2204" s="3">
        <f t="shared" si="204"/>
        <v>1033505921.9908087</v>
      </c>
      <c r="D2204" s="4">
        <f>LN(Table1[[#This Row],[NV]])</f>
        <v>20.861417780360526</v>
      </c>
      <c r="E2204" s="5">
        <v>58781</v>
      </c>
      <c r="F2204" s="5">
        <f t="shared" si="205"/>
        <v>3455205961</v>
      </c>
      <c r="G2204" s="8">
        <f t="shared" si="206"/>
        <v>4298015259.166667</v>
      </c>
      <c r="H2204" s="5">
        <f t="shared" si="207"/>
        <v>645507.89849705377</v>
      </c>
      <c r="I2204" s="5">
        <f t="shared" si="208"/>
        <v>713942.24454123003</v>
      </c>
      <c r="J2204" s="5">
        <f>Table1[[#This Row],[DAA 
(n)]]^1.5</f>
        <v>14251331.923491927</v>
      </c>
      <c r="K2204" s="5">
        <f t="shared" si="209"/>
        <v>16551158.399082564</v>
      </c>
      <c r="L2204" s="7">
        <f>LN(Table1[[#This Row],[NV]]/Table1[[#This Row],[NV_MA-1]])</f>
        <v>-1.3200014050946127</v>
      </c>
      <c r="M2204" s="7">
        <f>LN(Table1[[#This Row],[NV]]/Table1[[#This Row],[NV_MA-2]])</f>
        <v>7.3828604323088536</v>
      </c>
      <c r="N2204" s="4">
        <f>LN(Table1[[#This Row],[NV]]/Table1[[#This Row],[NV_MA-3]])</f>
        <v>4.2394511291203685</v>
      </c>
      <c r="O2204" s="7">
        <f>LN(Table1[[#This Row],[NV]]/Table1[[#This Row],[Metcalfe
NV ~ n^2]])</f>
        <v>-1.1017301244744984</v>
      </c>
      <c r="P2204" s="7">
        <f>Table1[[#This Row],[NV_MA-1]]*$M$3</f>
        <v>4298015259.166667</v>
      </c>
    </row>
    <row r="2205" spans="1:16" x14ac:dyDescent="0.2">
      <c r="A2205" s="2">
        <v>41488</v>
      </c>
      <c r="B2205" s="3">
        <v>1140351518.71926</v>
      </c>
      <c r="C2205" s="3">
        <f t="shared" si="204"/>
        <v>1025521080.0533947</v>
      </c>
      <c r="D2205" s="4">
        <f>LN(Table1[[#This Row],[NV]])</f>
        <v>20.854602401576535</v>
      </c>
      <c r="E2205" s="5">
        <v>75758</v>
      </c>
      <c r="F2205" s="5">
        <f t="shared" si="205"/>
        <v>5739274564</v>
      </c>
      <c r="G2205" s="8">
        <f t="shared" si="206"/>
        <v>4305751151.4333334</v>
      </c>
      <c r="H2205" s="5">
        <f t="shared" si="207"/>
        <v>851163.80651761428</v>
      </c>
      <c r="I2205" s="5">
        <f t="shared" si="208"/>
        <v>714718.90950266854</v>
      </c>
      <c r="J2205" s="5">
        <f>Table1[[#This Row],[DAA 
(n)]]^1.5</f>
        <v>20851761.614298031</v>
      </c>
      <c r="K2205" s="5">
        <f t="shared" si="209"/>
        <v>16574893.477679743</v>
      </c>
      <c r="L2205" s="7">
        <f>LN(Table1[[#This Row],[NV]]/Table1[[#This Row],[NV_MA-1]])</f>
        <v>-1.3286150415211577</v>
      </c>
      <c r="M2205" s="7">
        <f>LN(Table1[[#This Row],[NV]]/Table1[[#This Row],[NV_MA-2]])</f>
        <v>7.3749577907603525</v>
      </c>
      <c r="N2205" s="4">
        <f>LN(Table1[[#This Row],[NV]]/Table1[[#This Row],[NV_MA-3]])</f>
        <v>4.2312027342469767</v>
      </c>
      <c r="O2205" s="7">
        <f>LN(Table1[[#This Row],[NV]]/Table1[[#This Row],[Metcalfe
NV ~ n^2]])</f>
        <v>-1.615996255136001</v>
      </c>
      <c r="P2205" s="7">
        <f>Table1[[#This Row],[NV_MA-1]]*$M$3</f>
        <v>4305751151.4333334</v>
      </c>
    </row>
    <row r="2206" spans="1:16" x14ac:dyDescent="0.2">
      <c r="A2206" s="2">
        <v>41487</v>
      </c>
      <c r="B2206" s="3">
        <v>1146454090.5155499</v>
      </c>
      <c r="C2206" s="3">
        <f t="shared" si="204"/>
        <v>1017029091.1880243</v>
      </c>
      <c r="D2206" s="4">
        <f>LN(Table1[[#This Row],[NV]])</f>
        <v>20.859939616299169</v>
      </c>
      <c r="E2206" s="5">
        <v>113593</v>
      </c>
      <c r="F2206" s="5">
        <f t="shared" si="205"/>
        <v>12903369649</v>
      </c>
      <c r="G2206" s="8">
        <f t="shared" si="206"/>
        <v>4259259451.5999999</v>
      </c>
      <c r="H2206" s="5">
        <f t="shared" si="207"/>
        <v>1322265.3631507563</v>
      </c>
      <c r="I2206" s="5">
        <f t="shared" si="208"/>
        <v>710726.00408811006</v>
      </c>
      <c r="J2206" s="5">
        <f>Table1[[#This Row],[DAA 
(n)]]^1.5</f>
        <v>38284885.640926994</v>
      </c>
      <c r="K2206" s="5">
        <f t="shared" si="209"/>
        <v>16443907.823789673</v>
      </c>
      <c r="L2206" s="7">
        <f>LN(Table1[[#This Row],[NV]]/Table1[[#This Row],[NV_MA-1]])</f>
        <v>-1.3124215281644247</v>
      </c>
      <c r="M2206" s="7">
        <f>LN(Table1[[#This Row],[NV]]/Table1[[#This Row],[NV_MA-2]])</f>
        <v>7.3858973487514037</v>
      </c>
      <c r="N2206" s="4">
        <f>LN(Table1[[#This Row],[NV]]/Table1[[#This Row],[NV_MA-3]])</f>
        <v>4.2444739947765582</v>
      </c>
      <c r="O2206" s="7">
        <f>LN(Table1[[#This Row],[NV]]/Table1[[#This Row],[Metcalfe
NV ~ n^2]])</f>
        <v>-2.4208147110054434</v>
      </c>
      <c r="P2206" s="7">
        <f>Table1[[#This Row],[NV_MA-1]]*$M$3</f>
        <v>4259259451.5999999</v>
      </c>
    </row>
    <row r="2207" spans="1:16" x14ac:dyDescent="0.2">
      <c r="A2207" s="2">
        <v>41486</v>
      </c>
      <c r="B2207" s="3">
        <v>1203572673.79846</v>
      </c>
      <c r="C2207" s="3">
        <f t="shared" si="204"/>
        <v>1012700476.614248</v>
      </c>
      <c r="D2207" s="4">
        <f>LN(Table1[[#This Row],[NV]])</f>
        <v>20.908560198738986</v>
      </c>
      <c r="E2207" s="5">
        <v>80412</v>
      </c>
      <c r="F2207" s="5">
        <f t="shared" si="205"/>
        <v>6466089744</v>
      </c>
      <c r="G2207" s="8">
        <f t="shared" si="206"/>
        <v>3966629306.0999999</v>
      </c>
      <c r="H2207" s="5">
        <f t="shared" si="207"/>
        <v>908247.00232437125</v>
      </c>
      <c r="I2207" s="5">
        <f t="shared" si="208"/>
        <v>690348.6264328562</v>
      </c>
      <c r="J2207" s="5">
        <f>Table1[[#This Row],[DAA 
(n)]]^1.5</f>
        <v>22802438.652357522</v>
      </c>
      <c r="K2207" s="5">
        <f t="shared" si="209"/>
        <v>15710250.892735187</v>
      </c>
      <c r="L2207" s="7">
        <f>LN(Table1[[#This Row],[NV]]/Table1[[#This Row],[NV_MA-1]])</f>
        <v>-1.1926223309821928</v>
      </c>
      <c r="M2207" s="7">
        <f>LN(Table1[[#This Row],[NV]]/Table1[[#This Row],[NV_MA-2]])</f>
        <v>7.4636081940644337</v>
      </c>
      <c r="N2207" s="4">
        <f>LN(Table1[[#This Row],[NV]]/Table1[[#This Row],[NV_MA-3]])</f>
        <v>4.3387362183778491</v>
      </c>
      <c r="O2207" s="7">
        <f>LN(Table1[[#This Row],[NV]]/Table1[[#This Row],[Metcalfe
NV ~ n^2]])</f>
        <v>-1.6812771967833575</v>
      </c>
      <c r="P2207" s="7">
        <f>Table1[[#This Row],[NV_MA-1]]*$M$3</f>
        <v>3966629306.0999999</v>
      </c>
    </row>
    <row r="2208" spans="1:16" x14ac:dyDescent="0.2">
      <c r="A2208" s="2">
        <v>41485</v>
      </c>
      <c r="B2208" s="3">
        <v>1209651502.72124</v>
      </c>
      <c r="C2208" s="3">
        <f t="shared" si="204"/>
        <v>1004589128.5512929</v>
      </c>
      <c r="D2208" s="4">
        <f>LN(Table1[[#This Row],[NV]])</f>
        <v>20.913598140791017</v>
      </c>
      <c r="E2208" s="5">
        <v>71863</v>
      </c>
      <c r="F2208" s="5">
        <f t="shared" si="205"/>
        <v>5164290769</v>
      </c>
      <c r="G2208" s="8">
        <f t="shared" si="206"/>
        <v>3906671285.4333334</v>
      </c>
      <c r="H2208" s="5">
        <f t="shared" si="207"/>
        <v>803609.20534737024</v>
      </c>
      <c r="I2208" s="5">
        <f t="shared" si="208"/>
        <v>685424.09618718282</v>
      </c>
      <c r="J2208" s="5">
        <f>Table1[[#This Row],[DAA 
(n)]]^1.5</f>
        <v>19264512.128072411</v>
      </c>
      <c r="K2208" s="5">
        <f t="shared" si="209"/>
        <v>15545395.012096973</v>
      </c>
      <c r="L2208" s="7">
        <f>LN(Table1[[#This Row],[NV]]/Table1[[#This Row],[NV_MA-1]])</f>
        <v>-1.1723533739136105</v>
      </c>
      <c r="M2208" s="7">
        <f>LN(Table1[[#This Row],[NV]]/Table1[[#This Row],[NV_MA-2]])</f>
        <v>7.4758050966000225</v>
      </c>
      <c r="N2208" s="4">
        <f>LN(Table1[[#This Row],[NV]]/Table1[[#This Row],[NV_MA-3]])</f>
        <v>4.3543231287609743</v>
      </c>
      <c r="O2208" s="7">
        <f>LN(Table1[[#This Row],[NV]]/Table1[[#This Row],[Metcalfe
NV ~ n^2]])</f>
        <v>-1.451435474487226</v>
      </c>
      <c r="P2208" s="7">
        <f>Table1[[#This Row],[NV_MA-1]]*$M$3</f>
        <v>3906671285.4333334</v>
      </c>
    </row>
    <row r="2209" spans="1:16" x14ac:dyDescent="0.2">
      <c r="A2209" s="2">
        <v>41484</v>
      </c>
      <c r="B2209" s="3">
        <v>1123694824.6269901</v>
      </c>
      <c r="C2209" s="3">
        <f t="shared" si="204"/>
        <v>1000869811.5123487</v>
      </c>
      <c r="D2209" s="4">
        <f>LN(Table1[[#This Row],[NV]])</f>
        <v>20.839888043213872</v>
      </c>
      <c r="E2209" s="5">
        <v>66163</v>
      </c>
      <c r="F2209" s="5">
        <f t="shared" si="205"/>
        <v>4377542569</v>
      </c>
      <c r="G2209" s="8">
        <f t="shared" si="206"/>
        <v>3816980600.6333332</v>
      </c>
      <c r="H2209" s="5">
        <f t="shared" si="207"/>
        <v>734401.14033479651</v>
      </c>
      <c r="I2209" s="5">
        <f t="shared" si="208"/>
        <v>676565.70189124008</v>
      </c>
      <c r="J2209" s="5">
        <f>Table1[[#This Row],[DAA 
(n)]]^1.5</f>
        <v>17018558.957583576</v>
      </c>
      <c r="K2209" s="5">
        <f t="shared" si="209"/>
        <v>15272963.743179122</v>
      </c>
      <c r="L2209" s="7">
        <f>LN(Table1[[#This Row],[NV]]/Table1[[#This Row],[NV_MA-1]])</f>
        <v>-1.2228374851230976</v>
      </c>
      <c r="M2209" s="7">
        <f>LN(Table1[[#This Row],[NV]]/Table1[[#This Row],[NV_MA-2]])</f>
        <v>7.4151032010245093</v>
      </c>
      <c r="N2209" s="4">
        <f>LN(Table1[[#This Row],[NV]]/Table1[[#This Row],[NV_MA-3]])</f>
        <v>4.2982932955802253</v>
      </c>
      <c r="O2209" s="7">
        <f>LN(Table1[[#This Row],[NV]]/Table1[[#This Row],[Metcalfe
NV ~ n^2]])</f>
        <v>-1.3598653033634123</v>
      </c>
      <c r="P2209" s="7">
        <f>Table1[[#This Row],[NV_MA-1]]*$M$3</f>
        <v>3816980600.6333332</v>
      </c>
    </row>
    <row r="2210" spans="1:16" x14ac:dyDescent="0.2">
      <c r="A2210" s="2">
        <v>41483</v>
      </c>
      <c r="B2210" s="3">
        <v>1123977093.7349701</v>
      </c>
      <c r="C2210" s="3">
        <f t="shared" si="204"/>
        <v>998736325.33123767</v>
      </c>
      <c r="D2210" s="4">
        <f>LN(Table1[[#This Row],[NV]])</f>
        <v>20.8401392089709</v>
      </c>
      <c r="E2210" s="5">
        <v>50927</v>
      </c>
      <c r="F2210" s="5">
        <f t="shared" si="205"/>
        <v>2593559329</v>
      </c>
      <c r="G2210" s="8">
        <f t="shared" si="206"/>
        <v>3791755512.6333332</v>
      </c>
      <c r="H2210" s="5">
        <f t="shared" si="207"/>
        <v>551954.38936051831</v>
      </c>
      <c r="I2210" s="5">
        <f t="shared" si="208"/>
        <v>674159.08397720533</v>
      </c>
      <c r="J2210" s="5">
        <f>Table1[[#This Row],[DAA 
(n)]]^1.5</f>
        <v>11492701.85587283</v>
      </c>
      <c r="K2210" s="5">
        <f t="shared" si="209"/>
        <v>15197696.728351867</v>
      </c>
      <c r="L2210" s="7">
        <f>LN(Table1[[#This Row],[NV]]/Table1[[#This Row],[NV_MA-1]])</f>
        <v>-1.2159557357731889</v>
      </c>
      <c r="M2210" s="7">
        <f>LN(Table1[[#This Row],[NV]]/Table1[[#This Row],[NV_MA-2]])</f>
        <v>7.4189178172872987</v>
      </c>
      <c r="N2210" s="4">
        <f>LN(Table1[[#This Row],[NV]]/Table1[[#This Row],[NV_MA-3]])</f>
        <v>4.3034847656658641</v>
      </c>
      <c r="O2210" s="7">
        <f>LN(Table1[[#This Row],[NV]]/Table1[[#This Row],[Metcalfe
NV ~ n^2]])</f>
        <v>-0.8361578185594204</v>
      </c>
      <c r="P2210" s="7">
        <f>Table1[[#This Row],[NV_MA-1]]*$M$3</f>
        <v>3791755512.6333332</v>
      </c>
    </row>
    <row r="2211" spans="1:16" x14ac:dyDescent="0.2">
      <c r="A2211" s="2">
        <v>41482</v>
      </c>
      <c r="B2211" s="3">
        <v>1040250888.84191</v>
      </c>
      <c r="C2211" s="3">
        <f t="shared" si="204"/>
        <v>996311116.04393089</v>
      </c>
      <c r="D2211" s="4">
        <f>LN(Table1[[#This Row],[NV]])</f>
        <v>20.762727760277247</v>
      </c>
      <c r="E2211" s="5">
        <v>51388</v>
      </c>
      <c r="F2211" s="5">
        <f t="shared" si="205"/>
        <v>2640726544</v>
      </c>
      <c r="G2211" s="8">
        <f t="shared" si="206"/>
        <v>3868095983.5333333</v>
      </c>
      <c r="H2211" s="5">
        <f t="shared" si="207"/>
        <v>557413.85608365329</v>
      </c>
      <c r="I2211" s="5">
        <f t="shared" si="208"/>
        <v>681744.85458449414</v>
      </c>
      <c r="J2211" s="5">
        <f>Table1[[#This Row],[DAA 
(n)]]^1.5</f>
        <v>11649105.358055262</v>
      </c>
      <c r="K2211" s="5">
        <f t="shared" si="209"/>
        <v>15430414.739222698</v>
      </c>
      <c r="L2211" s="7">
        <f>LN(Table1[[#This Row],[NV]]/Table1[[#This Row],[NV_MA-1]])</f>
        <v>-1.3133004687231007</v>
      </c>
      <c r="M2211" s="7">
        <f>LN(Table1[[#This Row],[NV]]/Table1[[#This Row],[NV_MA-2]])</f>
        <v>7.3303170069620371</v>
      </c>
      <c r="N2211" s="4">
        <f>LN(Table1[[#This Row],[NV]]/Table1[[#This Row],[NV_MA-3]])</f>
        <v>4.2108766575419878</v>
      </c>
      <c r="O2211" s="7">
        <f>LN(Table1[[#This Row],[NV]]/Table1[[#This Row],[Metcalfe
NV ~ n^2]])</f>
        <v>-0.9315921620257549</v>
      </c>
      <c r="P2211" s="7">
        <f>Table1[[#This Row],[NV_MA-1]]*$M$3</f>
        <v>3868095983.5333333</v>
      </c>
    </row>
    <row r="2212" spans="1:16" x14ac:dyDescent="0.2">
      <c r="A2212" s="2">
        <v>41481</v>
      </c>
      <c r="B2212" s="3">
        <v>1077783654.28391</v>
      </c>
      <c r="C2212" s="3">
        <f t="shared" si="204"/>
        <v>999646155.22317457</v>
      </c>
      <c r="D2212" s="4">
        <f>LN(Table1[[#This Row],[NV]])</f>
        <v>20.798172597533036</v>
      </c>
      <c r="E2212" s="5">
        <v>63241</v>
      </c>
      <c r="F2212" s="5">
        <f t="shared" si="205"/>
        <v>3999424081</v>
      </c>
      <c r="G2212" s="8">
        <f t="shared" si="206"/>
        <v>3899065882.1999998</v>
      </c>
      <c r="H2212" s="5">
        <f t="shared" si="207"/>
        <v>699110.79520348995</v>
      </c>
      <c r="I2212" s="5">
        <f t="shared" si="208"/>
        <v>685067.79242352943</v>
      </c>
      <c r="J2212" s="5">
        <f>Table1[[#This Row],[DAA 
(n)]]^1.5</f>
        <v>15903697.001217082</v>
      </c>
      <c r="K2212" s="5">
        <f t="shared" si="209"/>
        <v>15528926.061715234</v>
      </c>
      <c r="L2212" s="7">
        <f>LN(Table1[[#This Row],[NV]]/Table1[[#This Row],[NV_MA-1]])</f>
        <v>-1.285830246475492</v>
      </c>
      <c r="M2212" s="7">
        <f>LN(Table1[[#This Row],[NV]]/Table1[[#This Row],[NV_MA-2]])</f>
        <v>7.3608995181439383</v>
      </c>
      <c r="N2212" s="4">
        <f>LN(Table1[[#This Row],[NV]]/Table1[[#This Row],[NV_MA-3]])</f>
        <v>4.2399575572967185</v>
      </c>
      <c r="O2212" s="7">
        <f>LN(Table1[[#This Row],[NV]]/Table1[[#This Row],[Metcalfe
NV ~ n^2]])</f>
        <v>-1.3112436104171878</v>
      </c>
      <c r="P2212" s="7">
        <f>Table1[[#This Row],[NV_MA-1]]*$M$3</f>
        <v>3899065882.1999998</v>
      </c>
    </row>
    <row r="2213" spans="1:16" x14ac:dyDescent="0.2">
      <c r="A2213" s="2">
        <v>41480</v>
      </c>
      <c r="B2213" s="3">
        <v>1087315867.1988399</v>
      </c>
      <c r="C2213" s="3">
        <f t="shared" si="204"/>
        <v>1002056522.8527519</v>
      </c>
      <c r="D2213" s="4">
        <f>LN(Table1[[#This Row],[NV]])</f>
        <v>20.806977989072976</v>
      </c>
      <c r="E2213" s="5">
        <v>66060</v>
      </c>
      <c r="F2213" s="5">
        <f t="shared" si="205"/>
        <v>4363923600</v>
      </c>
      <c r="G2213" s="8">
        <f t="shared" si="206"/>
        <v>3912265906.3000002</v>
      </c>
      <c r="H2213" s="5">
        <f t="shared" si="207"/>
        <v>733154.93325229222</v>
      </c>
      <c r="I2213" s="5">
        <f t="shared" si="208"/>
        <v>686298.59129408479</v>
      </c>
      <c r="J2213" s="5">
        <f>Table1[[#This Row],[DAA 
(n)]]^1.5</f>
        <v>16978833.67655151</v>
      </c>
      <c r="K2213" s="5">
        <f t="shared" si="209"/>
        <v>15567825.258728739</v>
      </c>
      <c r="L2213" s="7">
        <f>LN(Table1[[#This Row],[NV]]/Table1[[#This Row],[NV_MA-1]])</f>
        <v>-1.2804045696940951</v>
      </c>
      <c r="M2213" s="7">
        <f>LN(Table1[[#This Row],[NV]]/Table1[[#This Row],[NV_MA-2]])</f>
        <v>7.3679099127878791</v>
      </c>
      <c r="N2213" s="4">
        <f>LN(Table1[[#This Row],[NV]]/Table1[[#This Row],[NV_MA-3]])</f>
        <v>4.2462611301159745</v>
      </c>
      <c r="O2213" s="7">
        <f>LN(Table1[[#This Row],[NV]]/Table1[[#This Row],[Metcalfe
NV ~ n^2]])</f>
        <v>-1.3896594088165855</v>
      </c>
      <c r="P2213" s="7">
        <f>Table1[[#This Row],[NV_MA-1]]*$M$3</f>
        <v>3912265906.3000002</v>
      </c>
    </row>
    <row r="2214" spans="1:16" x14ac:dyDescent="0.2">
      <c r="A2214" s="2">
        <v>41479</v>
      </c>
      <c r="B2214" s="3">
        <v>1045119384.8243001</v>
      </c>
      <c r="C2214" s="3">
        <f t="shared" si="204"/>
        <v>1004123283.34102</v>
      </c>
      <c r="D2214" s="4">
        <f>LN(Table1[[#This Row],[NV]])</f>
        <v>20.76739695968886</v>
      </c>
      <c r="E2214" s="5">
        <v>65575</v>
      </c>
      <c r="F2214" s="5">
        <f t="shared" si="205"/>
        <v>4300080625</v>
      </c>
      <c r="G2214" s="8">
        <f t="shared" si="206"/>
        <v>3892483493.5</v>
      </c>
      <c r="H2214" s="5">
        <f t="shared" si="207"/>
        <v>727289.03344550251</v>
      </c>
      <c r="I2214" s="5">
        <f t="shared" si="208"/>
        <v>684426.53481229686</v>
      </c>
      <c r="J2214" s="5">
        <f>Table1[[#This Row],[DAA 
(n)]]^1.5</f>
        <v>16792194.22780643</v>
      </c>
      <c r="K2214" s="5">
        <f t="shared" si="209"/>
        <v>15509057.707012614</v>
      </c>
      <c r="L2214" s="7">
        <f>LN(Table1[[#This Row],[NV]]/Table1[[#This Row],[NV_MA-1]])</f>
        <v>-1.3149162613836978</v>
      </c>
      <c r="M2214" s="7">
        <f>LN(Table1[[#This Row],[NV]]/Table1[[#This Row],[NV_MA-2]])</f>
        <v>7.3310603685280737</v>
      </c>
      <c r="N2214" s="4">
        <f>LN(Table1[[#This Row],[NV]]/Table1[[#This Row],[NV_MA-3]])</f>
        <v>4.2104621802816258</v>
      </c>
      <c r="O2214" s="7">
        <f>LN(Table1[[#This Row],[NV]]/Table1[[#This Row],[Metcalfe
NV ~ n^2]])</f>
        <v>-1.4145026497812903</v>
      </c>
      <c r="P2214" s="7">
        <f>Table1[[#This Row],[NV_MA-1]]*$M$3</f>
        <v>3892483493.5</v>
      </c>
    </row>
    <row r="2215" spans="1:16" x14ac:dyDescent="0.2">
      <c r="A2215" s="2">
        <v>41478</v>
      </c>
      <c r="B2215" s="3">
        <v>1027038917.80127</v>
      </c>
      <c r="C2215" s="3">
        <f t="shared" si="204"/>
        <v>1007589910.2695389</v>
      </c>
      <c r="D2215" s="4">
        <f>LN(Table1[[#This Row],[NV]])</f>
        <v>20.749945661820682</v>
      </c>
      <c r="E2215" s="5">
        <v>65040</v>
      </c>
      <c r="F2215" s="5">
        <f t="shared" si="205"/>
        <v>4230201600</v>
      </c>
      <c r="G2215" s="8">
        <f t="shared" si="206"/>
        <v>3891318634.8000002</v>
      </c>
      <c r="H2215" s="5">
        <f t="shared" si="207"/>
        <v>720822.56368417875</v>
      </c>
      <c r="I2215" s="5">
        <f t="shared" si="208"/>
        <v>684318.94350262394</v>
      </c>
      <c r="J2215" s="5">
        <f>Table1[[#This Row],[DAA 
(n)]]^1.5</f>
        <v>16587112.830869582</v>
      </c>
      <c r="K2215" s="5">
        <f t="shared" si="209"/>
        <v>15505642.572507353</v>
      </c>
      <c r="L2215" s="7">
        <f>LN(Table1[[#This Row],[NV]]/Table1[[#This Row],[NV_MA-1]])</f>
        <v>-1.3320682559834995</v>
      </c>
      <c r="M2215" s="7">
        <f>LN(Table1[[#This Row],[NV]]/Table1[[#This Row],[NV_MA-2]])</f>
        <v>7.3137662822256688</v>
      </c>
      <c r="N2215" s="4">
        <f>LN(Table1[[#This Row],[NV]]/Table1[[#This Row],[NV_MA-3]])</f>
        <v>4.1932311092406165</v>
      </c>
      <c r="O2215" s="7">
        <f>LN(Table1[[#This Row],[NV]]/Table1[[#This Row],[Metcalfe
NV ~ n^2]])</f>
        <v>-1.4155698266227035</v>
      </c>
      <c r="P2215" s="7">
        <f>Table1[[#This Row],[NV_MA-1]]*$M$3</f>
        <v>3891318634.8000002</v>
      </c>
    </row>
    <row r="2216" spans="1:16" x14ac:dyDescent="0.2">
      <c r="A2216" s="2">
        <v>41477</v>
      </c>
      <c r="B2216" s="3">
        <v>1028152459.4773999</v>
      </c>
      <c r="C2216" s="3">
        <f t="shared" si="204"/>
        <v>1012745433.6625346</v>
      </c>
      <c r="D2216" s="4">
        <f>LN(Table1[[#This Row],[NV]])</f>
        <v>20.751029299867636</v>
      </c>
      <c r="E2216" s="5">
        <v>60370</v>
      </c>
      <c r="F2216" s="5">
        <f t="shared" si="205"/>
        <v>3644536900</v>
      </c>
      <c r="G2216" s="8">
        <f t="shared" si="206"/>
        <v>3838075959.5999999</v>
      </c>
      <c r="H2216" s="5">
        <f t="shared" si="207"/>
        <v>664567.90590899077</v>
      </c>
      <c r="I2216" s="5">
        <f t="shared" si="208"/>
        <v>678841.97565162554</v>
      </c>
      <c r="J2216" s="5">
        <f>Table1[[#This Row],[DAA 
(n)]]^1.5</f>
        <v>14833094.506980002</v>
      </c>
      <c r="K2216" s="5">
        <f t="shared" si="209"/>
        <v>15340181.222974479</v>
      </c>
      <c r="L2216" s="7">
        <f>LN(Table1[[#This Row],[NV]]/Table1[[#This Row],[NV_MA-1]])</f>
        <v>-1.3172077259223174</v>
      </c>
      <c r="M2216" s="7">
        <f>LN(Table1[[#This Row],[NV]]/Table1[[#This Row],[NV_MA-2]])</f>
        <v>7.3228856514119434</v>
      </c>
      <c r="N2216" s="4">
        <f>LN(Table1[[#This Row],[NV]]/Table1[[#This Row],[NV_MA-3]])</f>
        <v>4.2050431322808084</v>
      </c>
      <c r="O2216" s="7">
        <f>LN(Table1[[#This Row],[NV]]/Table1[[#This Row],[Metcalfe
NV ~ n^2]])</f>
        <v>-1.2654658437133077</v>
      </c>
      <c r="P2216" s="7">
        <f>Table1[[#This Row],[NV_MA-1]]*$M$3</f>
        <v>3838075959.5999999</v>
      </c>
    </row>
    <row r="2217" spans="1:16" x14ac:dyDescent="0.2">
      <c r="A2217" s="2">
        <v>41476</v>
      </c>
      <c r="B2217" s="3">
        <v>1022350974.0569299</v>
      </c>
      <c r="C2217" s="3">
        <f t="shared" si="204"/>
        <v>1017995939.4581825</v>
      </c>
      <c r="D2217" s="4">
        <f>LN(Table1[[#This Row],[NV]])</f>
        <v>20.745370688615566</v>
      </c>
      <c r="E2217" s="5">
        <v>49487</v>
      </c>
      <c r="F2217" s="5">
        <f t="shared" si="205"/>
        <v>2448963169</v>
      </c>
      <c r="G2217" s="8">
        <f t="shared" si="206"/>
        <v>3830366293.9000001</v>
      </c>
      <c r="H2217" s="5">
        <f t="shared" si="207"/>
        <v>534928.00869744958</v>
      </c>
      <c r="I2217" s="5">
        <f t="shared" si="208"/>
        <v>678063.69836880162</v>
      </c>
      <c r="J2217" s="5">
        <f>Table1[[#This Row],[DAA 
(n)]]^1.5</f>
        <v>11008716.562083989</v>
      </c>
      <c r="K2217" s="5">
        <f t="shared" si="209"/>
        <v>15316455.933398744</v>
      </c>
      <c r="L2217" s="7">
        <f>LN(Table1[[#This Row],[NV]]/Table1[[#This Row],[NV_MA-1]])</f>
        <v>-1.3208555850443622</v>
      </c>
      <c r="M2217" s="7">
        <f>LN(Table1[[#This Row],[NV]]/Table1[[#This Row],[NV_MA-2]])</f>
        <v>7.3183741757096348</v>
      </c>
      <c r="N2217" s="4">
        <f>LN(Table1[[#This Row],[NV]]/Table1[[#This Row],[NV_MA-3]])</f>
        <v>4.200932329041164</v>
      </c>
      <c r="O2217" s="7">
        <f>LN(Table1[[#This Row],[NV]]/Table1[[#This Row],[Metcalfe
NV ~ n^2]])</f>
        <v>-0.87355988698811116</v>
      </c>
      <c r="P2217" s="7">
        <f>Table1[[#This Row],[NV_MA-1]]*$M$3</f>
        <v>3830366293.9000001</v>
      </c>
    </row>
    <row r="2218" spans="1:16" x14ac:dyDescent="0.2">
      <c r="A2218" s="2">
        <v>41475</v>
      </c>
      <c r="B2218" s="3">
        <v>999493863.22934306</v>
      </c>
      <c r="C2218" s="3">
        <f t="shared" si="204"/>
        <v>1023857641.7052571</v>
      </c>
      <c r="D2218" s="4">
        <f>LN(Table1[[#This Row],[NV]])</f>
        <v>20.722759572045302</v>
      </c>
      <c r="E2218" s="5">
        <v>53871</v>
      </c>
      <c r="F2218" s="5">
        <f t="shared" si="205"/>
        <v>2902084641</v>
      </c>
      <c r="G2218" s="8">
        <f t="shared" si="206"/>
        <v>3902785932.4000001</v>
      </c>
      <c r="H2218" s="5">
        <f t="shared" si="207"/>
        <v>586889.39841268677</v>
      </c>
      <c r="I2218" s="5">
        <f t="shared" si="208"/>
        <v>685447.28456460685</v>
      </c>
      <c r="J2218" s="5">
        <f>Table1[[#This Row],[DAA 
(n)]]^1.5</f>
        <v>12503527.570062399</v>
      </c>
      <c r="K2218" s="5">
        <f t="shared" si="209"/>
        <v>15540338.390312789</v>
      </c>
      <c r="L2218" s="7">
        <f>LN(Table1[[#This Row],[NV]]/Table1[[#This Row],[NV_MA-1]])</f>
        <v>-1.3621969046571853</v>
      </c>
      <c r="M2218" s="7">
        <f>LN(Table1[[#This Row],[NV]]/Table1[[#This Row],[NV_MA-2]])</f>
        <v>7.2849326977258935</v>
      </c>
      <c r="N2218" s="4">
        <f>LN(Table1[[#This Row],[NV]]/Table1[[#This Row],[NV_MA-3]])</f>
        <v>4.1638098939402051</v>
      </c>
      <c r="O2218" s="7">
        <f>LN(Table1[[#This Row],[NV]]/Table1[[#This Row],[Metcalfe
NV ~ n^2]])</f>
        <v>-1.0659355853747123</v>
      </c>
      <c r="P2218" s="7">
        <f>Table1[[#This Row],[NV_MA-1]]*$M$3</f>
        <v>3902785932.4000001</v>
      </c>
    </row>
    <row r="2219" spans="1:16" x14ac:dyDescent="0.2">
      <c r="A2219" s="2">
        <v>41474</v>
      </c>
      <c r="B2219" s="3">
        <v>1015736512.55944</v>
      </c>
      <c r="C2219" s="3">
        <f t="shared" si="204"/>
        <v>1030830095.9837145</v>
      </c>
      <c r="D2219" s="4">
        <f>LN(Table1[[#This Row],[NV]])</f>
        <v>20.738879814436732</v>
      </c>
      <c r="E2219" s="5">
        <v>58937</v>
      </c>
      <c r="F2219" s="5">
        <f t="shared" si="205"/>
        <v>3473569969</v>
      </c>
      <c r="G2219" s="8">
        <f t="shared" si="206"/>
        <v>3966562726</v>
      </c>
      <c r="H2219" s="5">
        <f t="shared" si="207"/>
        <v>647377.23085641325</v>
      </c>
      <c r="I2219" s="5">
        <f t="shared" si="208"/>
        <v>691669.68234500929</v>
      </c>
      <c r="J2219" s="5">
        <f>Table1[[#This Row],[DAA 
(n)]]^1.5</f>
        <v>14308102.364148553</v>
      </c>
      <c r="K2219" s="5">
        <f t="shared" si="209"/>
        <v>15732883.688149307</v>
      </c>
      <c r="L2219" s="7">
        <f>LN(Table1[[#This Row],[NV]]/Table1[[#This Row],[NV_MA-1]])</f>
        <v>-1.3622859300863235</v>
      </c>
      <c r="M2219" s="7">
        <f>LN(Table1[[#This Row],[NV]]/Table1[[#This Row],[NV_MA-2]])</f>
        <v>7.2920160314505296</v>
      </c>
      <c r="N2219" s="4">
        <f>LN(Table1[[#This Row],[NV]]/Table1[[#This Row],[NV_MA-3]])</f>
        <v>4.1676162321005013</v>
      </c>
      <c r="O2219" s="7">
        <f>LN(Table1[[#This Row],[NV]]/Table1[[#This Row],[Metcalfe
NV ~ n^2]])</f>
        <v>-1.2295688971167309</v>
      </c>
      <c r="P2219" s="7">
        <f>Table1[[#This Row],[NV_MA-1]]*$M$3</f>
        <v>3966562726</v>
      </c>
    </row>
    <row r="2220" spans="1:16" x14ac:dyDescent="0.2">
      <c r="A2220" s="2">
        <v>41473</v>
      </c>
      <c r="B2220" s="3">
        <v>1004887876.29356</v>
      </c>
      <c r="C2220" s="3">
        <f t="shared" si="204"/>
        <v>1036954253.1990391</v>
      </c>
      <c r="D2220" s="4">
        <f>LN(Table1[[#This Row],[NV]])</f>
        <v>20.728141806356462</v>
      </c>
      <c r="E2220" s="5">
        <v>62207</v>
      </c>
      <c r="F2220" s="5">
        <f t="shared" si="205"/>
        <v>3869710849</v>
      </c>
      <c r="G2220" s="8">
        <f t="shared" si="206"/>
        <v>4009780805.5666666</v>
      </c>
      <c r="H2220" s="5">
        <f t="shared" si="207"/>
        <v>686654.72650266322</v>
      </c>
      <c r="I2220" s="5">
        <f t="shared" si="208"/>
        <v>695743.43656645715</v>
      </c>
      <c r="J2220" s="5">
        <f>Table1[[#This Row],[DAA 
(n)]]^1.5</f>
        <v>15515253.874292329</v>
      </c>
      <c r="K2220" s="5">
        <f t="shared" si="209"/>
        <v>15860974.563699605</v>
      </c>
      <c r="L2220" s="7">
        <f>LN(Table1[[#This Row],[NV]]/Table1[[#This Row],[NV_MA-1]])</f>
        <v>-1.3838606084609599</v>
      </c>
      <c r="M2220" s="7">
        <f>LN(Table1[[#This Row],[NV]]/Table1[[#This Row],[NV_MA-2]])</f>
        <v>7.2754055606219366</v>
      </c>
      <c r="N2220" s="4">
        <f>LN(Table1[[#This Row],[NV]]/Table1[[#This Row],[NV_MA-3]])</f>
        <v>4.1487695861729756</v>
      </c>
      <c r="O2220" s="7">
        <f>LN(Table1[[#This Row],[NV]]/Table1[[#This Row],[Metcalfe
NV ~ n^2]])</f>
        <v>-1.3483038188195886</v>
      </c>
      <c r="P2220" s="7">
        <f>Table1[[#This Row],[NV_MA-1]]*$M$3</f>
        <v>4009780805.5666666</v>
      </c>
    </row>
    <row r="2221" spans="1:16" x14ac:dyDescent="0.2">
      <c r="A2221" s="2">
        <v>41472</v>
      </c>
      <c r="B2221" s="3">
        <v>1076194004.8345101</v>
      </c>
      <c r="C2221" s="3">
        <f t="shared" si="204"/>
        <v>1043701503.1371576</v>
      </c>
      <c r="D2221" s="4">
        <f>LN(Table1[[#This Row],[NV]])</f>
        <v>20.79669658432438</v>
      </c>
      <c r="E2221" s="5">
        <v>62286</v>
      </c>
      <c r="F2221" s="5">
        <f t="shared" si="205"/>
        <v>3879545796</v>
      </c>
      <c r="G2221" s="8">
        <f t="shared" si="206"/>
        <v>4014758871.1333332</v>
      </c>
      <c r="H2221" s="5">
        <f t="shared" si="207"/>
        <v>687605.79624680104</v>
      </c>
      <c r="I2221" s="5">
        <f t="shared" si="208"/>
        <v>696220.92784145463</v>
      </c>
      <c r="J2221" s="5">
        <f>Table1[[#This Row],[DAA 
(n)]]^1.5</f>
        <v>15544818.733251769</v>
      </c>
      <c r="K2221" s="5">
        <f t="shared" si="209"/>
        <v>15875872.813292056</v>
      </c>
      <c r="L2221" s="7">
        <f>LN(Table1[[#This Row],[NV]]/Table1[[#This Row],[NV_MA-1]])</f>
        <v>-1.3165465412143564</v>
      </c>
      <c r="M2221" s="7">
        <f>LN(Table1[[#This Row],[NV]]/Table1[[#This Row],[NV_MA-2]])</f>
        <v>7.3432742703169378</v>
      </c>
      <c r="N2221" s="4">
        <f>LN(Table1[[#This Row],[NV]]/Table1[[#This Row],[NV_MA-3]])</f>
        <v>4.2163855027278618</v>
      </c>
      <c r="O2221" s="7">
        <f>LN(Table1[[#This Row],[NV]]/Table1[[#This Row],[Metcalfe
NV ~ n^2]])</f>
        <v>-1.2822873365182208</v>
      </c>
      <c r="P2221" s="7">
        <f>Table1[[#This Row],[NV_MA-1]]*$M$3</f>
        <v>4014758871.1333332</v>
      </c>
    </row>
    <row r="2222" spans="1:16" x14ac:dyDescent="0.2">
      <c r="A2222" s="2">
        <v>41471</v>
      </c>
      <c r="B2222" s="3">
        <v>1074485963.3573</v>
      </c>
      <c r="C2222" s="3">
        <f t="shared" si="204"/>
        <v>1046091586.1173739</v>
      </c>
      <c r="D2222" s="4">
        <f>LN(Table1[[#This Row],[NV]])</f>
        <v>20.795108210543457</v>
      </c>
      <c r="E2222" s="5">
        <v>67361</v>
      </c>
      <c r="F2222" s="5">
        <f t="shared" si="205"/>
        <v>4537504321</v>
      </c>
      <c r="G2222" s="8">
        <f t="shared" si="206"/>
        <v>3993964993.9666667</v>
      </c>
      <c r="H2222" s="5">
        <f t="shared" si="207"/>
        <v>748907.57368506747</v>
      </c>
      <c r="I2222" s="5">
        <f t="shared" si="208"/>
        <v>694130.77134254028</v>
      </c>
      <c r="J2222" s="5">
        <f>Table1[[#This Row],[DAA 
(n)]]^1.5</f>
        <v>17482872.434668202</v>
      </c>
      <c r="K2222" s="5">
        <f t="shared" si="209"/>
        <v>15812035.456599407</v>
      </c>
      <c r="L2222" s="7">
        <f>LN(Table1[[#This Row],[NV]]/Table1[[#This Row],[NV_MA-1]])</f>
        <v>-1.3129420967028513</v>
      </c>
      <c r="M2222" s="7">
        <f>LN(Table1[[#This Row],[NV]]/Table1[[#This Row],[NV_MA-2]])</f>
        <v>7.3446925574761597</v>
      </c>
      <c r="N2222" s="4">
        <f>LN(Table1[[#This Row],[NV]]/Table1[[#This Row],[NV_MA-3]])</f>
        <v>4.2188262647617654</v>
      </c>
      <c r="O2222" s="7">
        <f>LN(Table1[[#This Row],[NV]]/Table1[[#This Row],[Metcalfe
NV ~ n^2]])</f>
        <v>-1.4405347782799711</v>
      </c>
      <c r="P2222" s="7">
        <f>Table1[[#This Row],[NV_MA-1]]*$M$3</f>
        <v>3993964993.9666667</v>
      </c>
    </row>
    <row r="2223" spans="1:16" x14ac:dyDescent="0.2">
      <c r="A2223" s="2">
        <v>41470</v>
      </c>
      <c r="B2223" s="3">
        <v>1104252731.7167599</v>
      </c>
      <c r="C2223" s="3">
        <f t="shared" si="204"/>
        <v>1047711906.4651926</v>
      </c>
      <c r="D2223" s="4">
        <f>LN(Table1[[#This Row],[NV]])</f>
        <v>20.822434682258777</v>
      </c>
      <c r="E2223" s="5">
        <v>63555</v>
      </c>
      <c r="F2223" s="5">
        <f t="shared" si="205"/>
        <v>4039238025</v>
      </c>
      <c r="G2223" s="8">
        <f t="shared" si="206"/>
        <v>3923117742.2333331</v>
      </c>
      <c r="H2223" s="5">
        <f t="shared" si="207"/>
        <v>702896.75178712199</v>
      </c>
      <c r="I2223" s="5">
        <f t="shared" si="208"/>
        <v>686850.94173682586</v>
      </c>
      <c r="J2223" s="5">
        <f>Table1[[#This Row],[DAA 
(n)]]^1.5</f>
        <v>16022289.87001778</v>
      </c>
      <c r="K2223" s="5">
        <f t="shared" si="209"/>
        <v>15592078.189516522</v>
      </c>
      <c r="L2223" s="7">
        <f>LN(Table1[[#This Row],[NV]]/Table1[[#This Row],[NV_MA-1]])</f>
        <v>-1.2677178347792981</v>
      </c>
      <c r="M2223" s="7">
        <f>LN(Table1[[#This Row],[NV]]/Table1[[#This Row],[NV_MA-2]])</f>
        <v>7.382562104411039</v>
      </c>
      <c r="N2223" s="4">
        <f>LN(Table1[[#This Row],[NV]]/Table1[[#This Row],[NV_MA-3]])</f>
        <v>4.2601611473816714</v>
      </c>
      <c r="O2223" s="7">
        <f>LN(Table1[[#This Row],[NV]]/Table1[[#This Row],[Metcalfe
NV ~ n^2]])</f>
        <v>-1.2968872211987603</v>
      </c>
      <c r="P2223" s="7">
        <f>Table1[[#This Row],[NV_MA-1]]*$M$3</f>
        <v>3923117742.2333331</v>
      </c>
    </row>
    <row r="2224" spans="1:16" x14ac:dyDescent="0.2">
      <c r="A2224" s="2">
        <v>41469</v>
      </c>
      <c r="B2224" s="3">
        <v>1056155901.09066</v>
      </c>
      <c r="C2224" s="3">
        <f t="shared" si="204"/>
        <v>1048552094.6682746</v>
      </c>
      <c r="D2224" s="4">
        <f>LN(Table1[[#This Row],[NV]])</f>
        <v>20.777901644942293</v>
      </c>
      <c r="E2224" s="5">
        <v>46805</v>
      </c>
      <c r="F2224" s="5">
        <f t="shared" si="205"/>
        <v>2190708025</v>
      </c>
      <c r="G2224" s="8">
        <f t="shared" si="206"/>
        <v>3885169537.4333334</v>
      </c>
      <c r="H2224" s="5">
        <f t="shared" si="207"/>
        <v>503329.04941268259</v>
      </c>
      <c r="I2224" s="5">
        <f t="shared" si="208"/>
        <v>682979.27226320072</v>
      </c>
      <c r="J2224" s="5">
        <f>Table1[[#This Row],[DAA 
(n)]]^1.5</f>
        <v>10126010.52291204</v>
      </c>
      <c r="K2224" s="5">
        <f t="shared" si="209"/>
        <v>15474646.859844267</v>
      </c>
      <c r="L2224" s="7">
        <f>LN(Table1[[#This Row],[NV]]/Table1[[#This Row],[NV_MA-1]])</f>
        <v>-1.3025308138505567</v>
      </c>
      <c r="M2224" s="7">
        <f>LN(Table1[[#This Row],[NV]]/Table1[[#This Row],[NV_MA-2]])</f>
        <v>7.3436818549271816</v>
      </c>
      <c r="N2224" s="4">
        <f>LN(Table1[[#This Row],[NV]]/Table1[[#This Row],[NV_MA-3]])</f>
        <v>4.2231880887101125</v>
      </c>
      <c r="O2224" s="7">
        <f>LN(Table1[[#This Row],[NV]]/Table1[[#This Row],[Metcalfe
NV ~ n^2]])</f>
        <v>-0.72958898266939842</v>
      </c>
      <c r="P2224" s="7">
        <f>Table1[[#This Row],[NV_MA-1]]*$M$3</f>
        <v>3885169537.4333334</v>
      </c>
    </row>
    <row r="2225" spans="1:16" x14ac:dyDescent="0.2">
      <c r="A2225" s="2">
        <v>41468</v>
      </c>
      <c r="B2225" s="3">
        <v>1094194839.2544799</v>
      </c>
      <c r="C2225" s="3">
        <f t="shared" si="204"/>
        <v>1051056536.0716964</v>
      </c>
      <c r="D2225" s="4">
        <f>LN(Table1[[#This Row],[NV]])</f>
        <v>20.813284623127458</v>
      </c>
      <c r="E2225" s="5">
        <v>61884</v>
      </c>
      <c r="F2225" s="5">
        <f t="shared" si="205"/>
        <v>3829629456</v>
      </c>
      <c r="G2225" s="8">
        <f t="shared" si="206"/>
        <v>3995563404.6333332</v>
      </c>
      <c r="H2225" s="5">
        <f t="shared" si="207"/>
        <v>682767.22055253014</v>
      </c>
      <c r="I2225" s="5">
        <f t="shared" si="208"/>
        <v>693930.33193968795</v>
      </c>
      <c r="J2225" s="5">
        <f>Table1[[#This Row],[DAA 
(n)]]^1.5</f>
        <v>15394570.122452389</v>
      </c>
      <c r="K2225" s="5">
        <f t="shared" si="209"/>
        <v>15810555.189119412</v>
      </c>
      <c r="L2225" s="7">
        <f>LN(Table1[[#This Row],[NV]]/Table1[[#This Row],[NV_MA-1]])</f>
        <v>-1.2951658105363932</v>
      </c>
      <c r="M2225" s="7">
        <f>LN(Table1[[#This Row],[NV]]/Table1[[#This Row],[NV_MA-2]])</f>
        <v>7.3631577749316053</v>
      </c>
      <c r="N2225" s="4">
        <f>LN(Table1[[#This Row],[NV]]/Table1[[#This Row],[NV_MA-3]])</f>
        <v>4.2370962982320277</v>
      </c>
      <c r="O2225" s="7">
        <f>LN(Table1[[#This Row],[NV]]/Table1[[#This Row],[Metcalfe
NV ~ n^2]])</f>
        <v>-1.252749264550461</v>
      </c>
      <c r="P2225" s="7">
        <f>Table1[[#This Row],[NV_MA-1]]*$M$3</f>
        <v>3995563404.6333332</v>
      </c>
    </row>
    <row r="2226" spans="1:16" x14ac:dyDescent="0.2">
      <c r="A2226" s="2">
        <v>41467</v>
      </c>
      <c r="B2226" s="3">
        <v>1052172669.8924299</v>
      </c>
      <c r="C2226" s="3">
        <f t="shared" si="204"/>
        <v>1053103916.7724738</v>
      </c>
      <c r="D2226" s="4">
        <f>LN(Table1[[#This Row],[NV]])</f>
        <v>20.774123072672008</v>
      </c>
      <c r="E2226" s="5">
        <v>79838</v>
      </c>
      <c r="F2226" s="5">
        <f t="shared" si="205"/>
        <v>6374106244</v>
      </c>
      <c r="G2226" s="8">
        <f t="shared" si="206"/>
        <v>4019703100.2333331</v>
      </c>
      <c r="H2226" s="5">
        <f t="shared" si="207"/>
        <v>901191.77255829831</v>
      </c>
      <c r="I2226" s="5">
        <f t="shared" si="208"/>
        <v>696183.88921115431</v>
      </c>
      <c r="J2226" s="5">
        <f>Table1[[#This Row],[DAA 
(n)]]^1.5</f>
        <v>22558721.025547389</v>
      </c>
      <c r="K2226" s="5">
        <f t="shared" si="209"/>
        <v>15881736.187988957</v>
      </c>
      <c r="L2226" s="7">
        <f>LN(Table1[[#This Row],[NV]]/Table1[[#This Row],[NV_MA-1]])</f>
        <v>-1.3403508085145175</v>
      </c>
      <c r="M2226" s="7">
        <f>LN(Table1[[#This Row],[NV]]/Table1[[#This Row],[NV_MA-2]])</f>
        <v>7.3207539596156925</v>
      </c>
      <c r="N2226" s="4">
        <f>LN(Table1[[#This Row],[NV]]/Table1[[#This Row],[NV_MA-3]])</f>
        <v>4.1934427331276849</v>
      </c>
      <c r="O2226" s="7">
        <f>LN(Table1[[#This Row],[NV]]/Table1[[#This Row],[Metcalfe
NV ~ n^2]])</f>
        <v>-1.801386648470763</v>
      </c>
      <c r="P2226" s="7">
        <f>Table1[[#This Row],[NV_MA-1]]*$M$3</f>
        <v>4019703100.2333331</v>
      </c>
    </row>
    <row r="2227" spans="1:16" x14ac:dyDescent="0.2">
      <c r="A2227" s="2">
        <v>41466</v>
      </c>
      <c r="B2227" s="3">
        <v>1008277052.4901</v>
      </c>
      <c r="C2227" s="3">
        <f t="shared" si="204"/>
        <v>1058585677.7388818</v>
      </c>
      <c r="D2227" s="4">
        <f>LN(Table1[[#This Row],[NV]])</f>
        <v>20.731508822491055</v>
      </c>
      <c r="E2227" s="5">
        <v>73389</v>
      </c>
      <c r="F2227" s="5">
        <f t="shared" si="205"/>
        <v>5385945321</v>
      </c>
      <c r="G2227" s="8">
        <f t="shared" si="206"/>
        <v>3945937993.7333331</v>
      </c>
      <c r="H2227" s="5">
        <f t="shared" si="207"/>
        <v>822215.81470476254</v>
      </c>
      <c r="I2227" s="5">
        <f t="shared" si="208"/>
        <v>689956.98491764138</v>
      </c>
      <c r="J2227" s="5">
        <f>Table1[[#This Row],[DAA 
(n)]]^1.5</f>
        <v>19881376.74213909</v>
      </c>
      <c r="K2227" s="5">
        <f t="shared" si="209"/>
        <v>15675899.991123689</v>
      </c>
      <c r="L2227" s="7">
        <f>LN(Table1[[#This Row],[NV]]/Table1[[#This Row],[NV_MA-1]])</f>
        <v>-1.3644437082306804</v>
      </c>
      <c r="M2227" s="7">
        <f>LN(Table1[[#This Row],[NV]]/Table1[[#This Row],[NV_MA-2]])</f>
        <v>7.2871242885599443</v>
      </c>
      <c r="N2227" s="4">
        <f>LN(Table1[[#This Row],[NV]]/Table1[[#This Row],[NV_MA-3]])</f>
        <v>4.1638737639543431</v>
      </c>
      <c r="O2227" s="7">
        <f>LN(Table1[[#This Row],[NV]]/Table1[[#This Row],[Metcalfe
NV ~ n^2]])</f>
        <v>-1.6755498567323333</v>
      </c>
      <c r="P2227" s="7">
        <f>Table1[[#This Row],[NV_MA-1]]*$M$3</f>
        <v>3945937993.7333331</v>
      </c>
    </row>
    <row r="2228" spans="1:16" x14ac:dyDescent="0.2">
      <c r="A2228" s="2">
        <v>41465</v>
      </c>
      <c r="B2228" s="3">
        <v>978934779.16687906</v>
      </c>
      <c r="C2228" s="3">
        <f t="shared" si="204"/>
        <v>1065768221.3842149</v>
      </c>
      <c r="D2228" s="4">
        <f>LN(Table1[[#This Row],[NV]])</f>
        <v>20.701975578425614</v>
      </c>
      <c r="E2228" s="5">
        <v>65740</v>
      </c>
      <c r="F2228" s="5">
        <f t="shared" si="205"/>
        <v>4321747600</v>
      </c>
      <c r="G2228" s="8">
        <f t="shared" si="206"/>
        <v>3911778133.7333331</v>
      </c>
      <c r="H2228" s="5">
        <f t="shared" si="207"/>
        <v>729284.2475761252</v>
      </c>
      <c r="I2228" s="5">
        <f t="shared" si="208"/>
        <v>686979.82015741081</v>
      </c>
      <c r="J2228" s="5">
        <f>Table1[[#This Row],[DAA 
(n)]]^1.5</f>
        <v>16855612.929347895</v>
      </c>
      <c r="K2228" s="5">
        <f t="shared" si="209"/>
        <v>15578878.704582991</v>
      </c>
      <c r="L2228" s="7">
        <f>LN(Table1[[#This Row],[NV]]/Table1[[#This Row],[NV_MA-1]])</f>
        <v>-1.3852822948042078</v>
      </c>
      <c r="M2228" s="7">
        <f>LN(Table1[[#This Row],[NV]]/Table1[[#This Row],[NV_MA-2]])</f>
        <v>7.261915381513667</v>
      </c>
      <c r="N2228" s="4">
        <f>LN(Table1[[#This Row],[NV]]/Table1[[#This Row],[NV_MA-3]])</f>
        <v>4.1405489527895245</v>
      </c>
      <c r="O2228" s="7">
        <f>LN(Table1[[#This Row],[NV]]/Table1[[#This Row],[Metcalfe
NV ~ n^2]])</f>
        <v>-1.4849501160108074</v>
      </c>
      <c r="P2228" s="7">
        <f>Table1[[#This Row],[NV_MA-1]]*$M$3</f>
        <v>3911778133.7333331</v>
      </c>
    </row>
    <row r="2229" spans="1:16" x14ac:dyDescent="0.2">
      <c r="A2229" s="2">
        <v>41464</v>
      </c>
      <c r="B2229" s="3">
        <v>864662197.56250203</v>
      </c>
      <c r="C2229" s="3">
        <f t="shared" si="204"/>
        <v>1072760991.3126557</v>
      </c>
      <c r="D2229" s="4">
        <f>LN(Table1[[#This Row],[NV]])</f>
        <v>20.577849465573038</v>
      </c>
      <c r="E2229" s="5">
        <v>67007</v>
      </c>
      <c r="F2229" s="5">
        <f t="shared" si="205"/>
        <v>4489938049</v>
      </c>
      <c r="G2229" s="8">
        <f t="shared" si="206"/>
        <v>3891863038.0333333</v>
      </c>
      <c r="H2229" s="5">
        <f t="shared" si="207"/>
        <v>744618.7966919454</v>
      </c>
      <c r="I2229" s="5">
        <f t="shared" si="208"/>
        <v>685085.70812800259</v>
      </c>
      <c r="J2229" s="5">
        <f>Table1[[#This Row],[DAA 
(n)]]^1.5</f>
        <v>17345237.930029761</v>
      </c>
      <c r="K2229" s="5">
        <f t="shared" si="209"/>
        <v>15519554.690000685</v>
      </c>
      <c r="L2229" s="7">
        <f>LN(Table1[[#This Row],[NV]]/Table1[[#This Row],[NV_MA-1]])</f>
        <v>-1.504304344439009</v>
      </c>
      <c r="M2229" s="7">
        <f>LN(Table1[[#This Row],[NV]]/Table1[[#This Row],[NV_MA-2]])</f>
        <v>7.1405502348009513</v>
      </c>
      <c r="N2229" s="4">
        <f>LN(Table1[[#This Row],[NV]]/Table1[[#This Row],[NV_MA-3]])</f>
        <v>4.0202380859199289</v>
      </c>
      <c r="O2229" s="7">
        <f>LN(Table1[[#This Row],[NV]]/Table1[[#This Row],[Metcalfe
NV ~ n^2]])</f>
        <v>-1.6472552754822374</v>
      </c>
      <c r="P2229" s="7">
        <f>Table1[[#This Row],[NV_MA-1]]*$M$3</f>
        <v>3891863038.0333333</v>
      </c>
    </row>
    <row r="2230" spans="1:16" x14ac:dyDescent="0.2">
      <c r="A2230" s="2">
        <v>41463</v>
      </c>
      <c r="B2230" s="3">
        <v>862229063.43308794</v>
      </c>
      <c r="C2230" s="3">
        <f t="shared" si="204"/>
        <v>1081605879.3332403</v>
      </c>
      <c r="D2230" s="4">
        <f>LN(Table1[[#This Row],[NV]])</f>
        <v>20.575031528167887</v>
      </c>
      <c r="E2230" s="5">
        <v>63707</v>
      </c>
      <c r="F2230" s="5">
        <f t="shared" si="205"/>
        <v>4058581849</v>
      </c>
      <c r="G2230" s="8">
        <f t="shared" si="206"/>
        <v>3849929186.4000001</v>
      </c>
      <c r="H2230" s="5">
        <f t="shared" si="207"/>
        <v>704730.00187088037</v>
      </c>
      <c r="I2230" s="5">
        <f t="shared" si="208"/>
        <v>681011.86656254774</v>
      </c>
      <c r="J2230" s="5">
        <f>Table1[[#This Row],[DAA 
(n)]]^1.5</f>
        <v>16079803.290284453</v>
      </c>
      <c r="K2230" s="5">
        <f t="shared" si="209"/>
        <v>15393209.453098793</v>
      </c>
      <c r="L2230" s="7">
        <f>LN(Table1[[#This Row],[NV]]/Table1[[#This Row],[NV_MA-1]])</f>
        <v>-1.4962890637662036</v>
      </c>
      <c r="M2230" s="7">
        <f>LN(Table1[[#This Row],[NV]]/Table1[[#This Row],[NV_MA-2]])</f>
        <v>7.1436965179860756</v>
      </c>
      <c r="N2230" s="4">
        <f>LN(Table1[[#This Row],[NV]]/Table1[[#This Row],[NV_MA-3]])</f>
        <v>4.0255945026326634</v>
      </c>
      <c r="O2230" s="7">
        <f>LN(Table1[[#This Row],[NV]]/Table1[[#This Row],[Metcalfe
NV ~ n^2]])</f>
        <v>-1.5490679230974507</v>
      </c>
      <c r="P2230" s="7">
        <f>Table1[[#This Row],[NV_MA-1]]*$M$3</f>
        <v>3849929186.4000001</v>
      </c>
    </row>
    <row r="2231" spans="1:16" x14ac:dyDescent="0.2">
      <c r="A2231" s="2">
        <v>41462</v>
      </c>
      <c r="B2231" s="3">
        <v>836401668.55419803</v>
      </c>
      <c r="C2231" s="3">
        <f t="shared" si="204"/>
        <v>1093665490.1866956</v>
      </c>
      <c r="D2231" s="4">
        <f>LN(Table1[[#This Row],[NV]])</f>
        <v>20.544619520440481</v>
      </c>
      <c r="E2231" s="5">
        <v>49774</v>
      </c>
      <c r="F2231" s="5">
        <f t="shared" si="205"/>
        <v>2477451076</v>
      </c>
      <c r="G2231" s="8">
        <f t="shared" si="206"/>
        <v>3825085415.4666667</v>
      </c>
      <c r="H2231" s="5">
        <f t="shared" si="207"/>
        <v>538318.15585952636</v>
      </c>
      <c r="I2231" s="5">
        <f t="shared" si="208"/>
        <v>678550.97074482113</v>
      </c>
      <c r="J2231" s="5">
        <f>Table1[[#This Row],[DAA 
(n)]]^1.5</f>
        <v>11104622.904755663</v>
      </c>
      <c r="K2231" s="5">
        <f t="shared" si="209"/>
        <v>15317548.089317001</v>
      </c>
      <c r="L2231" s="7">
        <f>LN(Table1[[#This Row],[NV]]/Table1[[#This Row],[NV_MA-1]])</f>
        <v>-1.5202271143760582</v>
      </c>
      <c r="M2231" s="7">
        <f>LN(Table1[[#This Row],[NV]]/Table1[[#This Row],[NV_MA-2]])</f>
        <v>7.1169046423154949</v>
      </c>
      <c r="N2231" s="4">
        <f>LN(Table1[[#This Row],[NV]]/Table1[[#This Row],[NV_MA-3]])</f>
        <v>4.0001098573617817</v>
      </c>
      <c r="O2231" s="7">
        <f>LN(Table1[[#This Row],[NV]]/Table1[[#This Row],[Metcalfe
NV ~ n^2]])</f>
        <v>-1.0858765562070218</v>
      </c>
      <c r="P2231" s="7">
        <f>Table1[[#This Row],[NV_MA-1]]*$M$3</f>
        <v>3825085415.4666667</v>
      </c>
    </row>
    <row r="2232" spans="1:16" x14ac:dyDescent="0.2">
      <c r="A2232" s="2">
        <v>41461</v>
      </c>
      <c r="B2232" s="3">
        <v>774478843.61151695</v>
      </c>
      <c r="C2232" s="3">
        <f t="shared" si="204"/>
        <v>1107352815.3227346</v>
      </c>
      <c r="D2232" s="4">
        <f>LN(Table1[[#This Row],[NV]])</f>
        <v>20.467700901258972</v>
      </c>
      <c r="E2232" s="5">
        <v>55911</v>
      </c>
      <c r="F2232" s="5">
        <f t="shared" si="205"/>
        <v>3126039921</v>
      </c>
      <c r="G2232" s="8">
        <f t="shared" si="206"/>
        <v>3925678942.9333334</v>
      </c>
      <c r="H2232" s="5">
        <f t="shared" si="207"/>
        <v>611192.01454457373</v>
      </c>
      <c r="I2232" s="5">
        <f t="shared" si="208"/>
        <v>688315.77749325533</v>
      </c>
      <c r="J2232" s="5">
        <f>Table1[[#This Row],[DAA 
(n)]]^1.5</f>
        <v>13220439.403553534</v>
      </c>
      <c r="K2232" s="5">
        <f t="shared" si="209"/>
        <v>15620168.838432116</v>
      </c>
      <c r="L2232" s="7">
        <f>LN(Table1[[#This Row],[NV]]/Table1[[#This Row],[NV_MA-1]])</f>
        <v>-1.6231042510539488</v>
      </c>
      <c r="M2232" s="7">
        <f>LN(Table1[[#This Row],[NV]]/Table1[[#This Row],[NV_MA-2]])</f>
        <v>7.0256979107274784</v>
      </c>
      <c r="N2232" s="4">
        <f>LN(Table1[[#This Row],[NV]]/Table1[[#This Row],[NV_MA-3]])</f>
        <v>3.9036273898230016</v>
      </c>
      <c r="O2232" s="7">
        <f>LN(Table1[[#This Row],[NV]]/Table1[[#This Row],[Metcalfe
NV ~ n^2]])</f>
        <v>-1.3953319382385785</v>
      </c>
      <c r="P2232" s="7">
        <f>Table1[[#This Row],[NV_MA-1]]*$M$3</f>
        <v>3925678942.9333334</v>
      </c>
    </row>
    <row r="2233" spans="1:16" x14ac:dyDescent="0.2">
      <c r="A2233" s="2">
        <v>41460</v>
      </c>
      <c r="B2233" s="3">
        <v>778755851.22564304</v>
      </c>
      <c r="C2233" s="3">
        <f t="shared" si="204"/>
        <v>1126077042.3241763</v>
      </c>
      <c r="D2233" s="4">
        <f>LN(Table1[[#This Row],[NV]])</f>
        <v>20.473208141650094</v>
      </c>
      <c r="E2233" s="5">
        <v>60477</v>
      </c>
      <c r="F2233" s="5">
        <f t="shared" si="205"/>
        <v>3657467529</v>
      </c>
      <c r="G2233" s="8">
        <f t="shared" si="206"/>
        <v>3999656430.3666668</v>
      </c>
      <c r="H2233" s="5">
        <f t="shared" si="207"/>
        <v>665852.88316678803</v>
      </c>
      <c r="I2233" s="5">
        <f t="shared" si="208"/>
        <v>695237.24235817243</v>
      </c>
      <c r="J2233" s="5">
        <f>Table1[[#This Row],[DAA 
(n)]]^1.5</f>
        <v>14872547.31884665</v>
      </c>
      <c r="K2233" s="5">
        <f t="shared" si="209"/>
        <v>15838451.604713675</v>
      </c>
      <c r="L2233" s="7">
        <f>LN(Table1[[#This Row],[NV]]/Table1[[#This Row],[NV_MA-1]])</f>
        <v>-1.6362661603189117</v>
      </c>
      <c r="M2233" s="7">
        <f>LN(Table1[[#This Row],[NV]]/Table1[[#This Row],[NV_MA-2]])</f>
        <v>7.0211997194407978</v>
      </c>
      <c r="N2233" s="4">
        <f>LN(Table1[[#This Row],[NV]]/Table1[[#This Row],[NV_MA-3]])</f>
        <v>3.8952569543052711</v>
      </c>
      <c r="O2233" s="7">
        <f>LN(Table1[[#This Row],[NV]]/Table1[[#This Row],[Metcalfe
NV ~ n^2]])</f>
        <v>-1.5468286712469739</v>
      </c>
      <c r="P2233" s="7">
        <f>Table1[[#This Row],[NV_MA-1]]*$M$3</f>
        <v>3999656430.3666668</v>
      </c>
    </row>
    <row r="2234" spans="1:16" x14ac:dyDescent="0.2">
      <c r="A2234" s="2">
        <v>41459</v>
      </c>
      <c r="B2234" s="3">
        <v>908604732.72840297</v>
      </c>
      <c r="C2234" s="3">
        <f t="shared" si="204"/>
        <v>1145698278.7245989</v>
      </c>
      <c r="D2234" s="4">
        <f>LN(Table1[[#This Row],[NV]])</f>
        <v>20.627420720090015</v>
      </c>
      <c r="E2234" s="5">
        <v>60723</v>
      </c>
      <c r="F2234" s="5">
        <f t="shared" si="205"/>
        <v>3687282729</v>
      </c>
      <c r="G2234" s="8">
        <f t="shared" si="206"/>
        <v>4083416166.0999999</v>
      </c>
      <c r="H2234" s="5">
        <f t="shared" si="207"/>
        <v>668807.8473402065</v>
      </c>
      <c r="I2234" s="5">
        <f t="shared" si="208"/>
        <v>702555.07497122523</v>
      </c>
      <c r="J2234" s="5">
        <f>Table1[[#This Row],[DAA 
(n)]]^1.5</f>
        <v>14963384.281407317</v>
      </c>
      <c r="K2234" s="5">
        <f t="shared" si="209"/>
        <v>16076548.37832739</v>
      </c>
      <c r="L2234" s="7">
        <f>LN(Table1[[#This Row],[NV]]/Table1[[#This Row],[NV_MA-1]])</f>
        <v>-1.5027790505487841</v>
      </c>
      <c r="M2234" s="7">
        <f>LN(Table1[[#This Row],[NV]]/Table1[[#This Row],[NV_MA-2]])</f>
        <v>7.1649416444374285</v>
      </c>
      <c r="N2234" s="4">
        <f>LN(Table1[[#This Row],[NV]]/Table1[[#This Row],[NV_MA-3]])</f>
        <v>4.0345485745052843</v>
      </c>
      <c r="O2234" s="7">
        <f>LN(Table1[[#This Row],[NV]]/Table1[[#This Row],[Metcalfe
NV ~ n^2]])</f>
        <v>-1.4007349158372755</v>
      </c>
      <c r="P2234" s="7">
        <f>Table1[[#This Row],[NV_MA-1]]*$M$3</f>
        <v>4083416166.0999999</v>
      </c>
    </row>
    <row r="2235" spans="1:16" x14ac:dyDescent="0.2">
      <c r="A2235" s="2">
        <v>41458</v>
      </c>
      <c r="B2235" s="3">
        <v>885591852.758147</v>
      </c>
      <c r="C2235" s="3">
        <f t="shared" si="204"/>
        <v>1160651531.8108838</v>
      </c>
      <c r="D2235" s="4">
        <f>LN(Table1[[#This Row],[NV]])</f>
        <v>20.60176673963046</v>
      </c>
      <c r="E2235" s="5">
        <v>65913</v>
      </c>
      <c r="F2235" s="5">
        <f t="shared" si="205"/>
        <v>4344523569</v>
      </c>
      <c r="G2235" s="8">
        <f t="shared" si="206"/>
        <v>4168134739.4333334</v>
      </c>
      <c r="H2235" s="5">
        <f t="shared" si="207"/>
        <v>731376.64408085833</v>
      </c>
      <c r="I2235" s="5">
        <f t="shared" si="208"/>
        <v>709926.60473591427</v>
      </c>
      <c r="J2235" s="5">
        <f>Table1[[#This Row],[DAA 
(n)]]^1.5</f>
        <v>16922191.997595835</v>
      </c>
      <c r="K2235" s="5">
        <f t="shared" si="209"/>
        <v>16316836.433187174</v>
      </c>
      <c r="L2235" s="7">
        <f>LN(Table1[[#This Row],[NV]]/Table1[[#This Row],[NV_MA-1]])</f>
        <v>-1.5489677283638275</v>
      </c>
      <c r="M2235" s="7">
        <f>LN(Table1[[#This Row],[NV]]/Table1[[#This Row],[NV_MA-2]])</f>
        <v>7.1288498695677713</v>
      </c>
      <c r="N2235" s="4">
        <f>LN(Table1[[#This Row],[NV]]/Table1[[#This Row],[NV_MA-3]])</f>
        <v>3.9940586969264795</v>
      </c>
      <c r="O2235" s="7">
        <f>LN(Table1[[#This Row],[NV]]/Table1[[#This Row],[Metcalfe
NV ~ n^2]])</f>
        <v>-1.5904151996184985</v>
      </c>
      <c r="P2235" s="7">
        <f>Table1[[#This Row],[NV_MA-1]]*$M$3</f>
        <v>4168134739.4333334</v>
      </c>
    </row>
    <row r="2236" spans="1:16" x14ac:dyDescent="0.2">
      <c r="A2236" s="2">
        <v>41457</v>
      </c>
      <c r="B2236" s="3">
        <v>1016595653.30226</v>
      </c>
      <c r="C2236" s="3">
        <f t="shared" si="204"/>
        <v>1177039374.4861979</v>
      </c>
      <c r="D2236" s="4">
        <f>LN(Table1[[#This Row],[NV]])</f>
        <v>20.739725287247161</v>
      </c>
      <c r="E2236" s="5">
        <v>64222</v>
      </c>
      <c r="F2236" s="5">
        <f t="shared" si="205"/>
        <v>4124465284</v>
      </c>
      <c r="G2236" s="8">
        <f t="shared" si="206"/>
        <v>4236389367.1666665</v>
      </c>
      <c r="H2236" s="5">
        <f t="shared" si="207"/>
        <v>710944.03349314386</v>
      </c>
      <c r="I2236" s="5">
        <f t="shared" si="208"/>
        <v>715633.39555948647</v>
      </c>
      <c r="J2236" s="5">
        <f>Table1[[#This Row],[DAA 
(n)]]^1.5</f>
        <v>16275177.70929241</v>
      </c>
      <c r="K2236" s="5">
        <f t="shared" si="209"/>
        <v>16506317.741341777</v>
      </c>
      <c r="L2236" s="7">
        <f>LN(Table1[[#This Row],[NV]]/Table1[[#This Row],[NV_MA-1]])</f>
        <v>-1.4272518918087418</v>
      </c>
      <c r="M2236" s="7">
        <f>LN(Table1[[#This Row],[NV]]/Table1[[#This Row],[NV_MA-2]])</f>
        <v>7.258801989805054</v>
      </c>
      <c r="N2236" s="4">
        <f>LN(Table1[[#This Row],[NV]]/Table1[[#This Row],[NV_MA-3]])</f>
        <v>4.1204715282466751</v>
      </c>
      <c r="O2236" s="7">
        <f>LN(Table1[[#This Row],[NV]]/Table1[[#This Row],[Metcalfe
NV ~ n^2]])</f>
        <v>-1.400476932962232</v>
      </c>
      <c r="P2236" s="7">
        <f>Table1[[#This Row],[NV_MA-1]]*$M$3</f>
        <v>4236389367.1666665</v>
      </c>
    </row>
    <row r="2237" spans="1:16" x14ac:dyDescent="0.2">
      <c r="A2237" s="2">
        <v>41456</v>
      </c>
      <c r="B2237" s="3">
        <v>960232231.90980899</v>
      </c>
      <c r="C2237" s="3">
        <f t="shared" si="204"/>
        <v>1188886871.8246582</v>
      </c>
      <c r="D2237" s="4">
        <f>LN(Table1[[#This Row],[NV]])</f>
        <v>20.682685721410461</v>
      </c>
      <c r="E2237" s="5">
        <v>68318</v>
      </c>
      <c r="F2237" s="5">
        <f t="shared" si="205"/>
        <v>4667349124</v>
      </c>
      <c r="G2237" s="8">
        <f t="shared" si="206"/>
        <v>4247506051.8333335</v>
      </c>
      <c r="H2237" s="5">
        <f t="shared" si="207"/>
        <v>760511.09495417203</v>
      </c>
      <c r="I2237" s="5">
        <f t="shared" si="208"/>
        <v>716659.40522353642</v>
      </c>
      <c r="J2237" s="5">
        <f>Table1[[#This Row],[DAA 
(n)]]^1.5</f>
        <v>17856762.233211081</v>
      </c>
      <c r="K2237" s="5">
        <f t="shared" si="209"/>
        <v>16538895.832949063</v>
      </c>
      <c r="L2237" s="7">
        <f>LN(Table1[[#This Row],[NV]]/Table1[[#This Row],[NV_MA-1]])</f>
        <v>-1.4869121148977873</v>
      </c>
      <c r="M2237" s="7">
        <f>LN(Table1[[#This Row],[NV]]/Table1[[#This Row],[NV_MA-2]])</f>
        <v>7.2003297422722845</v>
      </c>
      <c r="N2237" s="4">
        <f>LN(Table1[[#This Row],[NV]]/Table1[[#This Row],[NV_MA-3]])</f>
        <v>4.0614602334581518</v>
      </c>
      <c r="O2237" s="7">
        <f>LN(Table1[[#This Row],[NV]]/Table1[[#This Row],[Metcalfe
NV ~ n^2]])</f>
        <v>-1.581171386648091</v>
      </c>
      <c r="P2237" s="7">
        <f>Table1[[#This Row],[NV_MA-1]]*$M$3</f>
        <v>4247506051.8333335</v>
      </c>
    </row>
    <row r="2238" spans="1:16" x14ac:dyDescent="0.2">
      <c r="A2238" s="2">
        <v>41455</v>
      </c>
      <c r="B2238" s="3">
        <v>1098071991.5529101</v>
      </c>
      <c r="C2238" s="3">
        <f t="shared" si="204"/>
        <v>1205133239.3061407</v>
      </c>
      <c r="D2238" s="4">
        <f>LN(Table1[[#This Row],[NV]])</f>
        <v>20.816821743961722</v>
      </c>
      <c r="E2238" s="5">
        <v>49735</v>
      </c>
      <c r="F2238" s="5">
        <f t="shared" si="205"/>
        <v>2473570225</v>
      </c>
      <c r="G2238" s="8">
        <f t="shared" si="206"/>
        <v>4239624388.5333333</v>
      </c>
      <c r="H2238" s="5">
        <f t="shared" si="207"/>
        <v>537857.37646908534</v>
      </c>
      <c r="I2238" s="5">
        <f t="shared" si="208"/>
        <v>715951.25237666827</v>
      </c>
      <c r="J2238" s="5">
        <f>Table1[[#This Row],[DAA 
(n)]]^1.5</f>
        <v>11091574.060536893</v>
      </c>
      <c r="K2238" s="5">
        <f t="shared" si="209"/>
        <v>16516133.725223811</v>
      </c>
      <c r="L2238" s="7">
        <f>LN(Table1[[#This Row],[NV]]/Table1[[#This Row],[NV_MA-1]])</f>
        <v>-1.3509187706943804</v>
      </c>
      <c r="M2238" s="7">
        <f>LN(Table1[[#This Row],[NV]]/Table1[[#This Row],[NV_MA-2]])</f>
        <v>7.3354543836095187</v>
      </c>
      <c r="N2238" s="4">
        <f>LN(Table1[[#This Row],[NV]]/Table1[[#This Row],[NV_MA-3]])</f>
        <v>4.1969734812987145</v>
      </c>
      <c r="O2238" s="7">
        <f>LN(Table1[[#This Row],[NV]]/Table1[[#This Row],[Metcalfe
NV ~ n^2]])</f>
        <v>-0.81210663521130833</v>
      </c>
      <c r="P2238" s="7">
        <f>Table1[[#This Row],[NV_MA-1]]*$M$3</f>
        <v>4239624388.5333333</v>
      </c>
    </row>
    <row r="2239" spans="1:16" x14ac:dyDescent="0.2">
      <c r="A2239" s="2">
        <v>41454</v>
      </c>
      <c r="B2239" s="3">
        <v>1059690239.19366</v>
      </c>
      <c r="C2239" s="3">
        <f t="shared" si="204"/>
        <v>1216762881.7883704</v>
      </c>
      <c r="D2239" s="4">
        <f>LN(Table1[[#This Row],[NV]])</f>
        <v>20.781242475187913</v>
      </c>
      <c r="E2239" s="5">
        <v>60173</v>
      </c>
      <c r="F2239" s="5">
        <f t="shared" si="205"/>
        <v>3620789929</v>
      </c>
      <c r="G2239" s="8">
        <f t="shared" si="206"/>
        <v>4349487576</v>
      </c>
      <c r="H2239" s="5">
        <f t="shared" si="207"/>
        <v>662202.60291375173</v>
      </c>
      <c r="I2239" s="5">
        <f t="shared" si="208"/>
        <v>726475.96956838341</v>
      </c>
      <c r="J2239" s="5">
        <f>Table1[[#This Row],[DAA 
(n)]]^1.5</f>
        <v>14760548.512765903</v>
      </c>
      <c r="K2239" s="5">
        <f t="shared" si="209"/>
        <v>16844213.763061237</v>
      </c>
      <c r="L2239" s="7">
        <f>LN(Table1[[#This Row],[NV]]/Table1[[#This Row],[NV_MA-1]])</f>
        <v>-1.4120814012995986</v>
      </c>
      <c r="M2239" s="7">
        <f>LN(Table1[[#This Row],[NV]]/Table1[[#This Row],[NV_MA-2]])</f>
        <v>7.2852817907302665</v>
      </c>
      <c r="N2239" s="4">
        <f>LN(Table1[[#This Row],[NV]]/Table1[[#This Row],[NV_MA-3]])</f>
        <v>4.1417247162504331</v>
      </c>
      <c r="O2239" s="7">
        <f>LN(Table1[[#This Row],[NV]]/Table1[[#This Row],[Metcalfe
NV ~ n^2]])</f>
        <v>-1.2287155762222473</v>
      </c>
      <c r="P2239" s="7">
        <f>Table1[[#This Row],[NV_MA-1]]*$M$3</f>
        <v>4349487576</v>
      </c>
    </row>
    <row r="2240" spans="1:16" x14ac:dyDescent="0.2">
      <c r="A2240" s="2">
        <v>41453</v>
      </c>
      <c r="B2240" s="3">
        <v>1051220815.11577</v>
      </c>
      <c r="C2240" s="3">
        <f t="shared" si="204"/>
        <v>1229295617.3919609</v>
      </c>
      <c r="D2240" s="4">
        <f>LN(Table1[[#This Row],[NV]])</f>
        <v>20.773218006788312</v>
      </c>
      <c r="E2240" s="5">
        <v>69884</v>
      </c>
      <c r="F2240" s="5">
        <f t="shared" si="205"/>
        <v>4883773456</v>
      </c>
      <c r="G2240" s="8">
        <f t="shared" si="206"/>
        <v>4428538181.6999998</v>
      </c>
      <c r="H2240" s="5">
        <f t="shared" si="207"/>
        <v>779527.50757918647</v>
      </c>
      <c r="I2240" s="5">
        <f t="shared" si="208"/>
        <v>733449.02958718792</v>
      </c>
      <c r="J2240" s="5">
        <f>Table1[[#This Row],[DAA 
(n)]]^1.5</f>
        <v>18474242.181997743</v>
      </c>
      <c r="K2240" s="5">
        <f t="shared" si="209"/>
        <v>17070112.659624111</v>
      </c>
      <c r="L2240" s="7">
        <f>LN(Table1[[#This Row],[NV]]/Table1[[#This Row],[NV_MA-1]])</f>
        <v>-1.4381173782016865</v>
      </c>
      <c r="M2240" s="7">
        <f>LN(Table1[[#This Row],[NV]]/Table1[[#This Row],[NV_MA-2]])</f>
        <v>7.2677046219529879</v>
      </c>
      <c r="N2240" s="4">
        <f>LN(Table1[[#This Row],[NV]]/Table1[[#This Row],[NV_MA-3]])</f>
        <v>4.1203783121786532</v>
      </c>
      <c r="O2240" s="7">
        <f>LN(Table1[[#This Row],[NV]]/Table1[[#This Row],[Metcalfe
NV ~ n^2]])</f>
        <v>-1.5359660004003577</v>
      </c>
      <c r="P2240" s="7">
        <f>Table1[[#This Row],[NV_MA-1]]*$M$3</f>
        <v>4428538181.6999998</v>
      </c>
    </row>
    <row r="2241" spans="1:16" x14ac:dyDescent="0.2">
      <c r="A2241" s="2">
        <v>41452</v>
      </c>
      <c r="B2241" s="3">
        <v>1140302064.2192099</v>
      </c>
      <c r="C2241" s="3">
        <f t="shared" si="204"/>
        <v>1243076778.9595993</v>
      </c>
      <c r="D2241" s="4">
        <f>LN(Table1[[#This Row],[NV]])</f>
        <v>20.854559032868174</v>
      </c>
      <c r="E2241" s="5">
        <v>59748</v>
      </c>
      <c r="F2241" s="5">
        <f t="shared" si="205"/>
        <v>3569823504</v>
      </c>
      <c r="G2241" s="8">
        <f t="shared" si="206"/>
        <v>4477439561.9666662</v>
      </c>
      <c r="H2241" s="5">
        <f t="shared" si="207"/>
        <v>657101.99125471059</v>
      </c>
      <c r="I2241" s="5">
        <f t="shared" si="208"/>
        <v>737444.70913206274</v>
      </c>
      <c r="J2241" s="5">
        <f>Table1[[#This Row],[DAA 
(n)]]^1.5</f>
        <v>14604445.032831308</v>
      </c>
      <c r="K2241" s="5">
        <f t="shared" si="209"/>
        <v>17204200.237514537</v>
      </c>
      <c r="L2241" s="7">
        <f>LN(Table1[[#This Row],[NV]]/Table1[[#This Row],[NV_MA-1]])</f>
        <v>-1.3677581607749671</v>
      </c>
      <c r="M2241" s="7">
        <f>LN(Table1[[#This Row],[NV]]/Table1[[#This Row],[NV_MA-2]])</f>
        <v>7.3436126391508925</v>
      </c>
      <c r="N2241" s="4">
        <f>LN(Table1[[#This Row],[NV]]/Table1[[#This Row],[NV_MA-3]])</f>
        <v>4.1938949210409273</v>
      </c>
      <c r="O2241" s="7">
        <f>LN(Table1[[#This Row],[NV]]/Table1[[#This Row],[Metcalfe
NV ~ n^2]])</f>
        <v>-1.1412229599921921</v>
      </c>
      <c r="P2241" s="7">
        <f>Table1[[#This Row],[NV_MA-1]]*$M$3</f>
        <v>4477439561.9666662</v>
      </c>
    </row>
    <row r="2242" spans="1:16" x14ac:dyDescent="0.2">
      <c r="A2242" s="2">
        <v>41451</v>
      </c>
      <c r="B2242" s="3">
        <v>1150094683.1712301</v>
      </c>
      <c r="C2242" s="3">
        <f t="shared" si="204"/>
        <v>1252794773.786813</v>
      </c>
      <c r="D2242" s="4">
        <f>LN(Table1[[#This Row],[NV]])</f>
        <v>20.863110109124751</v>
      </c>
      <c r="E2242" s="5">
        <v>66298</v>
      </c>
      <c r="F2242" s="5">
        <f t="shared" si="205"/>
        <v>4395424804</v>
      </c>
      <c r="G2242" s="8">
        <f t="shared" si="206"/>
        <v>4560419487.8666668</v>
      </c>
      <c r="H2242" s="5">
        <f t="shared" si="207"/>
        <v>736034.76132014696</v>
      </c>
      <c r="I2242" s="5">
        <f t="shared" si="208"/>
        <v>744763.91984415625</v>
      </c>
      <c r="J2242" s="5">
        <f>Table1[[#This Row],[DAA 
(n)]]^1.5</f>
        <v>17070672.911622215</v>
      </c>
      <c r="K2242" s="5">
        <f t="shared" si="209"/>
        <v>17441306.703086827</v>
      </c>
      <c r="L2242" s="7">
        <f>LN(Table1[[#This Row],[NV]]/Table1[[#This Row],[NV_MA-1]])</f>
        <v>-1.3775703400700774</v>
      </c>
      <c r="M2242" s="7">
        <f>LN(Table1[[#This Row],[NV]]/Table1[[#This Row],[NV_MA-2]])</f>
        <v>7.3422875480972971</v>
      </c>
      <c r="N2242" s="4">
        <f>LN(Table1[[#This Row],[NV]]/Table1[[#This Row],[NV_MA-3]])</f>
        <v>4.1887582098507172</v>
      </c>
      <c r="O2242" s="7">
        <f>LN(Table1[[#This Row],[NV]]/Table1[[#This Row],[Metcalfe
NV ~ n^2]])</f>
        <v>-1.3407199104881169</v>
      </c>
      <c r="P2242" s="7">
        <f>Table1[[#This Row],[NV_MA-1]]*$M$3</f>
        <v>4560419487.8666668</v>
      </c>
    </row>
    <row r="2243" spans="1:16" x14ac:dyDescent="0.2">
      <c r="A2243" s="2">
        <v>41450</v>
      </c>
      <c r="B2243" s="3">
        <v>1149318681.84688</v>
      </c>
      <c r="C2243" s="3">
        <f t="shared" si="204"/>
        <v>1262476447.1550519</v>
      </c>
      <c r="D2243" s="4">
        <f>LN(Table1[[#This Row],[NV]])</f>
        <v>20.862435153185455</v>
      </c>
      <c r="E2243" s="5">
        <v>61404</v>
      </c>
      <c r="F2243" s="5">
        <f t="shared" si="205"/>
        <v>3770451216</v>
      </c>
      <c r="G2243" s="8">
        <f t="shared" si="206"/>
        <v>4600331868.5666666</v>
      </c>
      <c r="H2243" s="5">
        <f t="shared" si="207"/>
        <v>676993.23879865021</v>
      </c>
      <c r="I2243" s="5">
        <f t="shared" si="208"/>
        <v>748204.9323191864</v>
      </c>
      <c r="J2243" s="5">
        <f>Table1[[#This Row],[DAA 
(n)]]^1.5</f>
        <v>15215807.125067819</v>
      </c>
      <c r="K2243" s="5">
        <f t="shared" si="209"/>
        <v>17553995.571716353</v>
      </c>
      <c r="L2243" s="7">
        <f>LN(Table1[[#This Row],[NV]]/Table1[[#This Row],[NV_MA-1]])</f>
        <v>-1.3869591299942357</v>
      </c>
      <c r="M2243" s="7">
        <f>LN(Table1[[#This Row],[NV]]/Table1[[#This Row],[NV_MA-2]])</f>
        <v>7.3370029600640256</v>
      </c>
      <c r="N2243" s="4">
        <f>LN(Table1[[#This Row],[NV]]/Table1[[#This Row],[NV_MA-3]])</f>
        <v>4.1816430033176442</v>
      </c>
      <c r="O2243" s="7">
        <f>LN(Table1[[#This Row],[NV]]/Table1[[#This Row],[Metcalfe
NV ~ n^2]])</f>
        <v>-1.1880253640007297</v>
      </c>
      <c r="P2243" s="7">
        <f>Table1[[#This Row],[NV_MA-1]]*$M$3</f>
        <v>4600331868.5666666</v>
      </c>
    </row>
    <row r="2244" spans="1:16" x14ac:dyDescent="0.2">
      <c r="A2244" s="2">
        <v>41449</v>
      </c>
      <c r="B2244" s="3">
        <v>1149118192.6798699</v>
      </c>
      <c r="C2244" s="3">
        <f t="shared" si="204"/>
        <v>1273891168.0904098</v>
      </c>
      <c r="D2244" s="4">
        <f>LN(Table1[[#This Row],[NV]])</f>
        <v>20.862260696214509</v>
      </c>
      <c r="E2244" s="5">
        <v>65308</v>
      </c>
      <c r="F2244" s="5">
        <f t="shared" si="205"/>
        <v>4265134864</v>
      </c>
      <c r="G2244" s="8">
        <f t="shared" si="206"/>
        <v>4636163924.0666666</v>
      </c>
      <c r="H2244" s="5">
        <f t="shared" si="207"/>
        <v>724061.29415532132</v>
      </c>
      <c r="I2244" s="5">
        <f t="shared" si="208"/>
        <v>751511.34224471578</v>
      </c>
      <c r="J2244" s="5">
        <f>Table1[[#This Row],[DAA 
(n)]]^1.5</f>
        <v>16689740.192648634</v>
      </c>
      <c r="K2244" s="5">
        <f t="shared" si="209"/>
        <v>17658978.759336036</v>
      </c>
      <c r="L2244" s="7">
        <f>LN(Table1[[#This Row],[NV]]/Table1[[#This Row],[NV_MA-1]])</f>
        <v>-1.3948924245287859</v>
      </c>
      <c r="M2244" s="7">
        <f>LN(Table1[[#This Row],[NV]]/Table1[[#This Row],[NV_MA-2]])</f>
        <v>7.3324191153458997</v>
      </c>
      <c r="N2244" s="4">
        <f>LN(Table1[[#This Row],[NV]]/Table1[[#This Row],[NV_MA-3]])</f>
        <v>4.1755057726436862</v>
      </c>
      <c r="O2244" s="7">
        <f>LN(Table1[[#This Row],[NV]]/Table1[[#This Row],[Metcalfe
NV ~ n^2]])</f>
        <v>-1.3114789422776001</v>
      </c>
      <c r="P2244" s="7">
        <f>Table1[[#This Row],[NV_MA-1]]*$M$3</f>
        <v>4636163924.0666666</v>
      </c>
    </row>
    <row r="2245" spans="1:16" x14ac:dyDescent="0.2">
      <c r="A2245" s="2">
        <v>41448</v>
      </c>
      <c r="B2245" s="3">
        <v>1181704619.59115</v>
      </c>
      <c r="C2245" s="3">
        <f t="shared" si="204"/>
        <v>1284077178.7312627</v>
      </c>
      <c r="D2245" s="4">
        <f>LN(Table1[[#This Row],[NV]])</f>
        <v>20.890223825877349</v>
      </c>
      <c r="E2245" s="5">
        <v>51312</v>
      </c>
      <c r="F2245" s="5">
        <f t="shared" si="205"/>
        <v>2632921344</v>
      </c>
      <c r="G2245" s="8">
        <f t="shared" si="206"/>
        <v>4655242118.7333336</v>
      </c>
      <c r="H2245" s="5">
        <f t="shared" si="207"/>
        <v>556513.52815422276</v>
      </c>
      <c r="I2245" s="5">
        <f t="shared" si="208"/>
        <v>753225.73153643694</v>
      </c>
      <c r="J2245" s="5">
        <f>Table1[[#This Row],[DAA 
(n)]]^1.5</f>
        <v>11623272.344883265</v>
      </c>
      <c r="K2245" s="5">
        <f t="shared" si="209"/>
        <v>17714079.068404283</v>
      </c>
      <c r="L2245" s="7">
        <f>LN(Table1[[#This Row],[NV]]/Table1[[#This Row],[NV_MA-1]])</f>
        <v>-1.37103593306274</v>
      </c>
      <c r="M2245" s="7">
        <f>LN(Table1[[#This Row],[NV]]/Table1[[#This Row],[NV_MA-2]])</f>
        <v>7.3581035877424403</v>
      </c>
      <c r="N2245" s="4">
        <f>LN(Table1[[#This Row],[NV]]/Table1[[#This Row],[NV_MA-3]])</f>
        <v>4.200353516924701</v>
      </c>
      <c r="O2245" s="7">
        <f>LN(Table1[[#This Row],[NV]]/Table1[[#This Row],[Metcalfe
NV ~ n^2]])</f>
        <v>-0.80113601798852274</v>
      </c>
      <c r="P2245" s="7">
        <f>Table1[[#This Row],[NV_MA-1]]*$M$3</f>
        <v>4655242118.7333336</v>
      </c>
    </row>
    <row r="2246" spans="1:16" x14ac:dyDescent="0.2">
      <c r="A2246" s="2">
        <v>41447</v>
      </c>
      <c r="B2246" s="3">
        <v>1185667633.3468299</v>
      </c>
      <c r="C2246" s="3">
        <f t="shared" si="204"/>
        <v>1293649683.1820688</v>
      </c>
      <c r="D2246" s="4">
        <f>LN(Table1[[#This Row],[NV]])</f>
        <v>20.893571856549457</v>
      </c>
      <c r="E2246" s="5">
        <v>58423</v>
      </c>
      <c r="F2246" s="5">
        <f t="shared" si="205"/>
        <v>3413246929</v>
      </c>
      <c r="G2246" s="8">
        <f t="shared" si="206"/>
        <v>4798408032.4666662</v>
      </c>
      <c r="H2246" s="5">
        <f t="shared" si="207"/>
        <v>641219.58742427081</v>
      </c>
      <c r="I2246" s="5">
        <f t="shared" si="208"/>
        <v>766108.35431749665</v>
      </c>
      <c r="J2246" s="5">
        <f>Table1[[#This Row],[DAA 
(n)]]^1.5</f>
        <v>14121335.81970793</v>
      </c>
      <c r="K2246" s="5">
        <f t="shared" si="209"/>
        <v>18127078.704957534</v>
      </c>
      <c r="L2246" s="7">
        <f>LN(Table1[[#This Row],[NV]]/Table1[[#This Row],[NV_MA-1]])</f>
        <v>-1.397978183396712</v>
      </c>
      <c r="M2246" s="7">
        <f>LN(Table1[[#This Row],[NV]]/Table1[[#This Row],[NV_MA-2]])</f>
        <v>7.3444929631079248</v>
      </c>
      <c r="N2246" s="4">
        <f>LN(Table1[[#This Row],[NV]]/Table1[[#This Row],[NV_MA-3]])</f>
        <v>4.1806544172504445</v>
      </c>
      <c r="O2246" s="7">
        <f>LN(Table1[[#This Row],[NV]]/Table1[[#This Row],[Metcalfe
NV ~ n^2]])</f>
        <v>-1.0573579972502758</v>
      </c>
      <c r="P2246" s="7">
        <f>Table1[[#This Row],[NV_MA-1]]*$M$3</f>
        <v>4798408032.4666662</v>
      </c>
    </row>
    <row r="2247" spans="1:16" x14ac:dyDescent="0.2">
      <c r="A2247" s="2">
        <v>41446</v>
      </c>
      <c r="B2247" s="3">
        <v>1198202041.4691701</v>
      </c>
      <c r="C2247" s="3">
        <f t="shared" si="204"/>
        <v>1300687792.3658576</v>
      </c>
      <c r="D2247" s="4">
        <f>LN(Table1[[#This Row],[NV]])</f>
        <v>20.904087971392627</v>
      </c>
      <c r="E2247" s="5">
        <v>67982</v>
      </c>
      <c r="F2247" s="5">
        <f t="shared" si="205"/>
        <v>4621552324</v>
      </c>
      <c r="G2247" s="8">
        <f t="shared" si="206"/>
        <v>4912945905.5333338</v>
      </c>
      <c r="H2247" s="5">
        <f t="shared" si="207"/>
        <v>756435.59457160893</v>
      </c>
      <c r="I2247" s="5">
        <f t="shared" si="208"/>
        <v>775973.09295731632</v>
      </c>
      <c r="J2247" s="5">
        <f>Table1[[#This Row],[DAA 
(n)]]^1.5</f>
        <v>17725190.26950537</v>
      </c>
      <c r="K2247" s="5">
        <f t="shared" si="209"/>
        <v>18449996.165017821</v>
      </c>
      <c r="L2247" s="7">
        <f>LN(Table1[[#This Row],[NV]]/Table1[[#This Row],[NV_MA-1]])</f>
        <v>-1.4110516082040723</v>
      </c>
      <c r="M2247" s="7">
        <f>LN(Table1[[#This Row],[NV]]/Table1[[#This Row],[NV_MA-2]])</f>
        <v>7.3422148468525048</v>
      </c>
      <c r="N2247" s="4">
        <f>LN(Table1[[#This Row],[NV]]/Table1[[#This Row],[NV_MA-3]])</f>
        <v>4.1735132507999495</v>
      </c>
      <c r="O2247" s="7">
        <f>LN(Table1[[#This Row],[NV]]/Table1[[#This Row],[Metcalfe
NV ~ n^2]])</f>
        <v>-1.3499085150775842</v>
      </c>
      <c r="P2247" s="7">
        <f>Table1[[#This Row],[NV_MA-1]]*$M$3</f>
        <v>4912945905.5333338</v>
      </c>
    </row>
    <row r="2248" spans="1:16" x14ac:dyDescent="0.2">
      <c r="A2248" s="2">
        <v>41445</v>
      </c>
      <c r="B2248" s="3">
        <v>1208667491.58307</v>
      </c>
      <c r="C2248" s="3">
        <f t="shared" si="204"/>
        <v>1306000382.6171837</v>
      </c>
      <c r="D2248" s="4">
        <f>LN(Table1[[#This Row],[NV]])</f>
        <v>20.912784343111888</v>
      </c>
      <c r="E2248" s="5">
        <v>69393</v>
      </c>
      <c r="F2248" s="5">
        <f t="shared" si="205"/>
        <v>4815388449</v>
      </c>
      <c r="G2248" s="8">
        <f t="shared" si="206"/>
        <v>4949567475.5333338</v>
      </c>
      <c r="H2248" s="5">
        <f t="shared" si="207"/>
        <v>773561.33182475809</v>
      </c>
      <c r="I2248" s="5">
        <f t="shared" si="208"/>
        <v>779079.31525964255</v>
      </c>
      <c r="J2248" s="5">
        <f>Table1[[#This Row],[DAA 
(n)]]^1.5</f>
        <v>18279886.505157951</v>
      </c>
      <c r="K2248" s="5">
        <f t="shared" si="209"/>
        <v>18552481.908261545</v>
      </c>
      <c r="L2248" s="7">
        <f>LN(Table1[[#This Row],[NV]]/Table1[[#This Row],[NV_MA-1]])</f>
        <v>-1.4097816879172473</v>
      </c>
      <c r="M2248" s="7">
        <f>LN(Table1[[#This Row],[NV]]/Table1[[#This Row],[NV_MA-2]])</f>
        <v>7.3469162066773537</v>
      </c>
      <c r="N2248" s="4">
        <f>LN(Table1[[#This Row],[NV]]/Table1[[#This Row],[NV_MA-3]])</f>
        <v>4.1766702094503882</v>
      </c>
      <c r="O2248" s="7">
        <f>LN(Table1[[#This Row],[NV]]/Table1[[#This Row],[Metcalfe
NV ~ n^2]])</f>
        <v>-1.3822982105969321</v>
      </c>
      <c r="P2248" s="7">
        <f>Table1[[#This Row],[NV_MA-1]]*$M$3</f>
        <v>4949567475.5333338</v>
      </c>
    </row>
    <row r="2249" spans="1:16" x14ac:dyDescent="0.2">
      <c r="A2249" s="2">
        <v>41444</v>
      </c>
      <c r="B2249" s="3">
        <v>1199461229.0191801</v>
      </c>
      <c r="C2249" s="3">
        <f t="shared" si="204"/>
        <v>1310985500.7528965</v>
      </c>
      <c r="D2249" s="4">
        <f>LN(Table1[[#This Row],[NV]])</f>
        <v>20.905138317103194</v>
      </c>
      <c r="E2249" s="5">
        <v>69066</v>
      </c>
      <c r="F2249" s="5">
        <f t="shared" si="205"/>
        <v>4770112356</v>
      </c>
      <c r="G2249" s="8">
        <f t="shared" si="206"/>
        <v>5014594995.5333338</v>
      </c>
      <c r="H2249" s="5">
        <f t="shared" si="207"/>
        <v>769589.85749985254</v>
      </c>
      <c r="I2249" s="5">
        <f t="shared" si="208"/>
        <v>784325.67531292292</v>
      </c>
      <c r="J2249" s="5">
        <f>Table1[[#This Row],[DAA 
(n)]]^1.5</f>
        <v>18150828.630657509</v>
      </c>
      <c r="K2249" s="5">
        <f t="shared" si="209"/>
        <v>18729542.471221618</v>
      </c>
      <c r="L2249" s="7">
        <f>LN(Table1[[#This Row],[NV]]/Table1[[#This Row],[NV_MA-1]])</f>
        <v>-1.4304801793784812</v>
      </c>
      <c r="M2249" s="7">
        <f>LN(Table1[[#This Row],[NV]]/Table1[[#This Row],[NV_MA-2]])</f>
        <v>7.3325587018414007</v>
      </c>
      <c r="N2249" s="4">
        <f>LN(Table1[[#This Row],[NV]]/Table1[[#This Row],[NV_MA-3]])</f>
        <v>4.1595256705722266</v>
      </c>
      <c r="O2249" s="7">
        <f>LN(Table1[[#This Row],[NV]]/Table1[[#This Row],[Metcalfe
NV ~ n^2]])</f>
        <v>-1.3804973791830388</v>
      </c>
      <c r="P2249" s="7">
        <f>Table1[[#This Row],[NV_MA-1]]*$M$3</f>
        <v>5014594995.5333338</v>
      </c>
    </row>
    <row r="2250" spans="1:16" x14ac:dyDescent="0.2">
      <c r="A2250" s="2">
        <v>41443</v>
      </c>
      <c r="B2250" s="3">
        <v>1207305374.4371099</v>
      </c>
      <c r="C2250" s="3">
        <f t="shared" ref="C2250:C2313" si="210">AVERAGE(B2250:B2279)</f>
        <v>1315975066.0182338</v>
      </c>
      <c r="D2250" s="4">
        <f>LN(Table1[[#This Row],[NV]])</f>
        <v>20.911656749909628</v>
      </c>
      <c r="E2250" s="5">
        <v>63396</v>
      </c>
      <c r="F2250" s="5">
        <f t="shared" ref="F2250:F2313" si="211">E2250^2</f>
        <v>4019052816</v>
      </c>
      <c r="G2250" s="8">
        <f t="shared" ref="G2250:G2313" si="212">AVERAGE(F2250:F2279)</f>
        <v>5029270766.6333332</v>
      </c>
      <c r="H2250" s="5">
        <f t="shared" ref="H2250:H2313" si="213">E2250*LN(E2250)</f>
        <v>700979.46475258912</v>
      </c>
      <c r="I2250" s="5">
        <f t="shared" ref="I2250:I2313" si="214">AVERAGE(H2250:H2279)</f>
        <v>785589.62413417525</v>
      </c>
      <c r="J2250" s="5">
        <f>Table1[[#This Row],[DAA 
(n)]]^1.5</f>
        <v>15962201.36206585</v>
      </c>
      <c r="K2250" s="5">
        <f t="shared" ref="K2250:K2313" si="215">AVERAGE(J2250:J2279)</f>
        <v>18770959.189775381</v>
      </c>
      <c r="L2250" s="7">
        <f>LN(Table1[[#This Row],[NV]]/Table1[[#This Row],[NV_MA-1]])</f>
        <v>-1.426884083825817</v>
      </c>
      <c r="M2250" s="7">
        <f>LN(Table1[[#This Row],[NV]]/Table1[[#This Row],[NV_MA-2]])</f>
        <v>7.3374669215429709</v>
      </c>
      <c r="N2250" s="4">
        <f>LN(Table1[[#This Row],[NV]]/Table1[[#This Row],[NV_MA-3]])</f>
        <v>4.1638352403736922</v>
      </c>
      <c r="O2250" s="7">
        <f>LN(Table1[[#This Row],[NV]]/Table1[[#This Row],[Metcalfe
NV ~ n^2]])</f>
        <v>-1.2026553439950027</v>
      </c>
      <c r="P2250" s="7">
        <f>Table1[[#This Row],[NV_MA-1]]*$M$3</f>
        <v>5029270766.6333332</v>
      </c>
    </row>
    <row r="2251" spans="1:16" x14ac:dyDescent="0.2">
      <c r="A2251" s="2">
        <v>41442</v>
      </c>
      <c r="B2251" s="3">
        <v>1147896494.24101</v>
      </c>
      <c r="C2251" s="3">
        <f t="shared" si="210"/>
        <v>1320680377.5934296</v>
      </c>
      <c r="D2251" s="4">
        <f>LN(Table1[[#This Row],[NV]])</f>
        <v>20.861196968967999</v>
      </c>
      <c r="E2251" s="5">
        <v>57059</v>
      </c>
      <c r="F2251" s="5">
        <f t="shared" si="211"/>
        <v>3255729481</v>
      </c>
      <c r="G2251" s="8">
        <f t="shared" si="212"/>
        <v>5028207830.6333332</v>
      </c>
      <c r="H2251" s="5">
        <f t="shared" si="213"/>
        <v>624901.10127937107</v>
      </c>
      <c r="I2251" s="5">
        <f t="shared" si="214"/>
        <v>785488.36074060563</v>
      </c>
      <c r="J2251" s="5">
        <f>Table1[[#This Row],[DAA 
(n)]]^1.5</f>
        <v>13629698.032472307</v>
      </c>
      <c r="K2251" s="5">
        <f t="shared" si="215"/>
        <v>18767789.845698081</v>
      </c>
      <c r="L2251" s="7">
        <f>LN(Table1[[#This Row],[NV]]/Table1[[#This Row],[NV_MA-1]])</f>
        <v>-1.4771324925047724</v>
      </c>
      <c r="M2251" s="7">
        <f>LN(Table1[[#This Row],[NV]]/Table1[[#This Row],[NV_MA-2]])</f>
        <v>7.2871360500440092</v>
      </c>
      <c r="N2251" s="4">
        <f>LN(Table1[[#This Row],[NV]]/Table1[[#This Row],[NV_MA-3]])</f>
        <v>4.113544316635152</v>
      </c>
      <c r="O2251" s="7">
        <f>LN(Table1[[#This Row],[NV]]/Table1[[#This Row],[Metcalfe
NV ~ n^2]])</f>
        <v>-1.0424852294361455</v>
      </c>
      <c r="P2251" s="7">
        <f>Table1[[#This Row],[NV_MA-1]]*$M$3</f>
        <v>5028207830.6333332</v>
      </c>
    </row>
    <row r="2252" spans="1:16" x14ac:dyDescent="0.2">
      <c r="A2252" s="2">
        <v>41441</v>
      </c>
      <c r="B2252" s="3">
        <v>1123095573.7918501</v>
      </c>
      <c r="C2252" s="3">
        <f t="shared" si="210"/>
        <v>1327435289.8708084</v>
      </c>
      <c r="D2252" s="4">
        <f>LN(Table1[[#This Row],[NV]])</f>
        <v>20.839354614862238</v>
      </c>
      <c r="E2252" s="5">
        <v>49113</v>
      </c>
      <c r="F2252" s="5">
        <f t="shared" si="211"/>
        <v>2412086769</v>
      </c>
      <c r="G2252" s="8">
        <f t="shared" si="212"/>
        <v>5077244764.7333336</v>
      </c>
      <c r="H2252" s="5">
        <f t="shared" si="213"/>
        <v>530512.68551363109</v>
      </c>
      <c r="I2252" s="5">
        <f t="shared" si="214"/>
        <v>790184.24828331743</v>
      </c>
      <c r="J2252" s="5">
        <f>Table1[[#This Row],[DAA 
(n)]]^1.5</f>
        <v>10884154.422181675</v>
      </c>
      <c r="K2252" s="5">
        <f t="shared" si="215"/>
        <v>18914372.867625054</v>
      </c>
      <c r="L2252" s="7">
        <f>LN(Table1[[#This Row],[NV]]/Table1[[#This Row],[NV_MA-1]])</f>
        <v>-1.5086799673922346</v>
      </c>
      <c r="M2252" s="7">
        <f>LN(Table1[[#This Row],[NV]]/Table1[[#This Row],[NV_MA-2]])</f>
        <v>7.2593331919368262</v>
      </c>
      <c r="N2252" s="4">
        <f>LN(Table1[[#This Row],[NV]]/Table1[[#This Row],[NV_MA-3]])</f>
        <v>4.0839219546560335</v>
      </c>
      <c r="O2252" s="7">
        <f>LN(Table1[[#This Row],[NV]]/Table1[[#This Row],[Metcalfe
NV ~ n^2]])</f>
        <v>-0.76440347418266652</v>
      </c>
      <c r="P2252" s="7">
        <f>Table1[[#This Row],[NV_MA-1]]*$M$3</f>
        <v>5077244764.7333336</v>
      </c>
    </row>
    <row r="2253" spans="1:16" x14ac:dyDescent="0.2">
      <c r="A2253" s="2">
        <v>41440</v>
      </c>
      <c r="B2253" s="3">
        <v>1129458377.8092301</v>
      </c>
      <c r="C2253" s="3">
        <f t="shared" si="210"/>
        <v>1335141508.7159631</v>
      </c>
      <c r="D2253" s="4">
        <f>LN(Table1[[#This Row],[NV]])</f>
        <v>20.845004043090853</v>
      </c>
      <c r="E2253" s="5">
        <v>53859</v>
      </c>
      <c r="F2253" s="5">
        <f t="shared" si="211"/>
        <v>2900791881</v>
      </c>
      <c r="G2253" s="8">
        <f t="shared" si="212"/>
        <v>5202323478.9666662</v>
      </c>
      <c r="H2253" s="5">
        <f t="shared" si="213"/>
        <v>586746.66757836763</v>
      </c>
      <c r="I2253" s="5">
        <f t="shared" si="214"/>
        <v>801998.28625449538</v>
      </c>
      <c r="J2253" s="5">
        <f>Table1[[#This Row],[DAA 
(n)]]^1.5</f>
        <v>12499349.97985011</v>
      </c>
      <c r="K2253" s="5">
        <f t="shared" si="215"/>
        <v>19284897.633590374</v>
      </c>
      <c r="L2253" s="7">
        <f>LN(Table1[[#This Row],[NV]]/Table1[[#This Row],[NV_MA-1]])</f>
        <v>-1.527367142525528</v>
      </c>
      <c r="M2253" s="7">
        <f>LN(Table1[[#This Row],[NV]]/Table1[[#This Row],[NV_MA-2]])</f>
        <v>7.2501422930842665</v>
      </c>
      <c r="N2253" s="4">
        <f>LN(Table1[[#This Row],[NV]]/Table1[[#This Row],[NV_MA-3]])</f>
        <v>4.0701712015649791</v>
      </c>
      <c r="O2253" s="7">
        <f>LN(Table1[[#This Row],[NV]]/Table1[[#This Row],[Metcalfe
NV ~ n^2]])</f>
        <v>-0.94324555598702331</v>
      </c>
      <c r="P2253" s="7">
        <f>Table1[[#This Row],[NV_MA-1]]*$M$3</f>
        <v>5202323478.9666662</v>
      </c>
    </row>
    <row r="2254" spans="1:16" x14ac:dyDescent="0.2">
      <c r="A2254" s="2">
        <v>41439</v>
      </c>
      <c r="B2254" s="3">
        <v>1131289143.19331</v>
      </c>
      <c r="C2254" s="3">
        <f t="shared" si="210"/>
        <v>1340784542.059788</v>
      </c>
      <c r="D2254" s="4">
        <f>LN(Table1[[#This Row],[NV]])</f>
        <v>20.846623654097627</v>
      </c>
      <c r="E2254" s="5">
        <v>74179</v>
      </c>
      <c r="F2254" s="5">
        <f t="shared" si="211"/>
        <v>5502524041</v>
      </c>
      <c r="G2254" s="8">
        <f t="shared" si="212"/>
        <v>5342901354.9666662</v>
      </c>
      <c r="H2254" s="5">
        <f t="shared" si="213"/>
        <v>831860.83970730228</v>
      </c>
      <c r="I2254" s="5">
        <f t="shared" si="214"/>
        <v>814339.85723295051</v>
      </c>
      <c r="J2254" s="5">
        <f>Table1[[#This Row],[DAA 
(n)]]^1.5</f>
        <v>20203260.401166406</v>
      </c>
      <c r="K2254" s="5">
        <f t="shared" si="215"/>
        <v>19685122.918276586</v>
      </c>
      <c r="L2254" s="7">
        <f>LN(Table1[[#This Row],[NV]]/Table1[[#This Row],[NV_MA-1]])</f>
        <v>-1.5524110131734801</v>
      </c>
      <c r="M2254" s="7">
        <f>LN(Table1[[#This Row],[NV]]/Table1[[#This Row],[NV_MA-2]])</f>
        <v>7.2364905812199023</v>
      </c>
      <c r="N2254" s="4">
        <f>LN(Table1[[#This Row],[NV]]/Table1[[#This Row],[NV_MA-3]])</f>
        <v>4.051249927496209</v>
      </c>
      <c r="O2254" s="7">
        <f>LN(Table1[[#This Row],[NV]]/Table1[[#This Row],[Metcalfe
NV ~ n^2]])</f>
        <v>-1.5818490863626711</v>
      </c>
      <c r="P2254" s="7">
        <f>Table1[[#This Row],[NV_MA-1]]*$M$3</f>
        <v>5342901354.9666662</v>
      </c>
    </row>
    <row r="2255" spans="1:16" x14ac:dyDescent="0.2">
      <c r="A2255" s="2">
        <v>41438</v>
      </c>
      <c r="B2255" s="3">
        <v>1155616260.2778001</v>
      </c>
      <c r="C2255" s="3">
        <f t="shared" si="210"/>
        <v>1345268063.5694993</v>
      </c>
      <c r="D2255" s="4">
        <f>LN(Table1[[#This Row],[NV]])</f>
        <v>20.867899597310423</v>
      </c>
      <c r="E2255" s="5">
        <v>67482</v>
      </c>
      <c r="F2255" s="5">
        <f t="shared" si="211"/>
        <v>4553820324</v>
      </c>
      <c r="G2255" s="8">
        <f t="shared" si="212"/>
        <v>5394185750.9666662</v>
      </c>
      <c r="H2255" s="5">
        <f t="shared" si="213"/>
        <v>750373.9386965218</v>
      </c>
      <c r="I2255" s="5">
        <f t="shared" si="214"/>
        <v>818322.56153563643</v>
      </c>
      <c r="J2255" s="5">
        <f>Table1[[#This Row],[DAA 
(n)]]^1.5</f>
        <v>17530000.088538714</v>
      </c>
      <c r="K2255" s="5">
        <f t="shared" si="215"/>
        <v>19821908.611846499</v>
      </c>
      <c r="L2255" s="7">
        <f>LN(Table1[[#This Row],[NV]]/Table1[[#This Row],[NV_MA-1]])</f>
        <v>-1.5406879003506377</v>
      </c>
      <c r="M2255" s="7">
        <f>LN(Table1[[#This Row],[NV]]/Table1[[#This Row],[NV_MA-2]])</f>
        <v>7.2528877299473189</v>
      </c>
      <c r="N2255" s="4">
        <f>LN(Table1[[#This Row],[NV]]/Table1[[#This Row],[NV_MA-3]])</f>
        <v>4.0656012178128575</v>
      </c>
      <c r="O2255" s="7">
        <f>LN(Table1[[#This Row],[NV]]/Table1[[#This Row],[Metcalfe
NV ~ n^2]])</f>
        <v>-1.3713327519537293</v>
      </c>
      <c r="P2255" s="7">
        <f>Table1[[#This Row],[NV_MA-1]]*$M$3</f>
        <v>5394185750.9666662</v>
      </c>
    </row>
    <row r="2256" spans="1:16" x14ac:dyDescent="0.2">
      <c r="A2256" s="2">
        <v>41437</v>
      </c>
      <c r="B2256" s="3">
        <v>1216625498.88467</v>
      </c>
      <c r="C2256" s="3">
        <f t="shared" si="210"/>
        <v>1347894424.7956476</v>
      </c>
      <c r="D2256" s="4">
        <f>LN(Table1[[#This Row],[NV]])</f>
        <v>20.919346878767087</v>
      </c>
      <c r="E2256" s="5">
        <v>64507</v>
      </c>
      <c r="F2256" s="5">
        <f t="shared" si="211"/>
        <v>4161153049</v>
      </c>
      <c r="G2256" s="8">
        <f t="shared" si="212"/>
        <v>5480845314.8666668</v>
      </c>
      <c r="H2256" s="5">
        <f t="shared" si="213"/>
        <v>714384.64375290996</v>
      </c>
      <c r="I2256" s="5">
        <f t="shared" si="214"/>
        <v>825296.29953519988</v>
      </c>
      <c r="J2256" s="5">
        <f>Table1[[#This Row],[DAA 
(n)]]^1.5</f>
        <v>16383635.119589442</v>
      </c>
      <c r="K2256" s="5">
        <f t="shared" si="215"/>
        <v>20057497.322558846</v>
      </c>
      <c r="L2256" s="7">
        <f>LN(Table1[[#This Row],[NV]]/Table1[[#This Row],[NV_MA-1]])</f>
        <v>-1.505178301780955</v>
      </c>
      <c r="M2256" s="7">
        <f>LN(Table1[[#This Row],[NV]]/Table1[[#This Row],[NV_MA-2]])</f>
        <v>7.2958491269777745</v>
      </c>
      <c r="N2256" s="4">
        <f>LN(Table1[[#This Row],[NV]]/Table1[[#This Row],[NV_MA-3]])</f>
        <v>4.1052333056454247</v>
      </c>
      <c r="O2256" s="7">
        <f>LN(Table1[[#This Row],[NV]]/Table1[[#This Row],[Metcalfe
NV ~ n^2]])</f>
        <v>-1.2297111692869223</v>
      </c>
      <c r="P2256" s="7">
        <f>Table1[[#This Row],[NV_MA-1]]*$M$3</f>
        <v>5480845314.8666668</v>
      </c>
    </row>
    <row r="2257" spans="1:16" x14ac:dyDescent="0.2">
      <c r="A2257" s="2">
        <v>41436</v>
      </c>
      <c r="B2257" s="3">
        <v>1223753361.85009</v>
      </c>
      <c r="C2257" s="3">
        <f t="shared" si="210"/>
        <v>1350983253.7770956</v>
      </c>
      <c r="D2257" s="4">
        <f>LN(Table1[[#This Row],[NV]])</f>
        <v>20.925188498975878</v>
      </c>
      <c r="E2257" s="5">
        <v>66039</v>
      </c>
      <c r="F2257" s="5">
        <f t="shared" si="211"/>
        <v>4361149521</v>
      </c>
      <c r="G2257" s="8">
        <f t="shared" si="212"/>
        <v>5571696086.4333334</v>
      </c>
      <c r="H2257" s="5">
        <f t="shared" si="213"/>
        <v>732900.87189784285</v>
      </c>
      <c r="I2257" s="5">
        <f t="shared" si="214"/>
        <v>832814.64099146985</v>
      </c>
      <c r="J2257" s="5">
        <f>Table1[[#This Row],[DAA 
(n)]]^1.5</f>
        <v>16970738.145918127</v>
      </c>
      <c r="K2257" s="5">
        <f t="shared" si="215"/>
        <v>20308243.428461906</v>
      </c>
      <c r="L2257" s="7">
        <f>LN(Table1[[#This Row],[NV]]/Table1[[#This Row],[NV_MA-1]])</f>
        <v>-1.515776849405835</v>
      </c>
      <c r="M2257" s="7">
        <f>LN(Table1[[#This Row],[NV]]/Table1[[#This Row],[NV_MA-2]])</f>
        <v>7.2926221224062679</v>
      </c>
      <c r="N2257" s="4">
        <f>LN(Table1[[#This Row],[NV]]/Table1[[#This Row],[NV_MA-3]])</f>
        <v>4.0986510571723205</v>
      </c>
      <c r="O2257" s="7">
        <f>LN(Table1[[#This Row],[NV]]/Table1[[#This Row],[Metcalfe
NV ~ n^2]])</f>
        <v>-1.2708130121870054</v>
      </c>
      <c r="P2257" s="7">
        <f>Table1[[#This Row],[NV_MA-1]]*$M$3</f>
        <v>5571696086.4333334</v>
      </c>
    </row>
    <row r="2258" spans="1:16" x14ac:dyDescent="0.2">
      <c r="A2258" s="2">
        <v>41435</v>
      </c>
      <c r="B2258" s="3">
        <v>1188717877.0201001</v>
      </c>
      <c r="C2258" s="3">
        <f t="shared" si="210"/>
        <v>1352881516.9692347</v>
      </c>
      <c r="D2258" s="4">
        <f>LN(Table1[[#This Row],[NV]])</f>
        <v>20.89614114897304</v>
      </c>
      <c r="E2258" s="5">
        <v>61027</v>
      </c>
      <c r="F2258" s="5">
        <f t="shared" si="211"/>
        <v>3724294729</v>
      </c>
      <c r="G2258" s="8">
        <f t="shared" si="212"/>
        <v>5585503196.2666664</v>
      </c>
      <c r="H2258" s="5">
        <f t="shared" si="213"/>
        <v>672460.886693876</v>
      </c>
      <c r="I2258" s="5">
        <f t="shared" si="214"/>
        <v>834052.98842920619</v>
      </c>
      <c r="J2258" s="5">
        <f>Table1[[#This Row],[DAA 
(n)]]^1.5</f>
        <v>15075892.49187866</v>
      </c>
      <c r="K2258" s="5">
        <f t="shared" si="215"/>
        <v>20348079.174437411</v>
      </c>
      <c r="L2258" s="7">
        <f>LN(Table1[[#This Row],[NV]]/Table1[[#This Row],[NV_MA-1]])</f>
        <v>-1.5472992142455804</v>
      </c>
      <c r="M2258" s="7">
        <f>LN(Table1[[#This Row],[NV]]/Table1[[#This Row],[NV_MA-2]])</f>
        <v>7.2620889343636188</v>
      </c>
      <c r="N2258" s="4">
        <f>LN(Table1[[#This Row],[NV]]/Table1[[#This Row],[NV_MA-3]])</f>
        <v>4.0676440730376626</v>
      </c>
      <c r="O2258" s="7">
        <f>LN(Table1[[#This Row],[NV]]/Table1[[#This Row],[Metcalfe
NV ~ n^2]])</f>
        <v>-1.1420021873822113</v>
      </c>
      <c r="P2258" s="7">
        <f>Table1[[#This Row],[NV_MA-1]]*$M$3</f>
        <v>5585503196.2666664</v>
      </c>
    </row>
    <row r="2259" spans="1:16" x14ac:dyDescent="0.2">
      <c r="A2259" s="2">
        <v>41434</v>
      </c>
      <c r="B2259" s="3">
        <v>1130008838.1800399</v>
      </c>
      <c r="C2259" s="3">
        <f t="shared" si="210"/>
        <v>1356159652.1433742</v>
      </c>
      <c r="D2259" s="4">
        <f>LN(Table1[[#This Row],[NV]])</f>
        <v>20.845491291038339</v>
      </c>
      <c r="E2259" s="5">
        <v>56850</v>
      </c>
      <c r="F2259" s="5">
        <f t="shared" si="211"/>
        <v>3231922500</v>
      </c>
      <c r="G2259" s="8">
        <f t="shared" si="212"/>
        <v>5680621999.166667</v>
      </c>
      <c r="H2259" s="5">
        <f t="shared" si="213"/>
        <v>622403.54972830811</v>
      </c>
      <c r="I2259" s="5">
        <f t="shared" si="214"/>
        <v>842196.22737687686</v>
      </c>
      <c r="J2259" s="5">
        <f>Table1[[#This Row],[DAA 
(n)]]^1.5</f>
        <v>13554880.822972957</v>
      </c>
      <c r="K2259" s="5">
        <f t="shared" si="215"/>
        <v>20615463.317016777</v>
      </c>
      <c r="L2259" s="7">
        <f>LN(Table1[[#This Row],[NV]]/Table1[[#This Row],[NV_MA-1]])</f>
        <v>-1.61483527954123</v>
      </c>
      <c r="M2259" s="7">
        <f>LN(Table1[[#This Row],[NV]]/Table1[[#This Row],[NV_MA-2]])</f>
        <v>7.2017229758244241</v>
      </c>
      <c r="N2259" s="4">
        <f>LN(Table1[[#This Row],[NV]]/Table1[[#This Row],[NV_MA-3]])</f>
        <v>4.0039392924155468</v>
      </c>
      <c r="O2259" s="7">
        <f>LN(Table1[[#This Row],[NV]]/Table1[[#This Row],[Metcalfe
NV ~ n^2]])</f>
        <v>-1.0508517073190253</v>
      </c>
      <c r="P2259" s="7">
        <f>Table1[[#This Row],[NV_MA-1]]*$M$3</f>
        <v>5680621999.166667</v>
      </c>
    </row>
    <row r="2260" spans="1:16" x14ac:dyDescent="0.2">
      <c r="A2260" s="2">
        <v>41433</v>
      </c>
      <c r="B2260" s="3">
        <v>1224017389.0367501</v>
      </c>
      <c r="C2260" s="3">
        <f t="shared" si="210"/>
        <v>1362190842.4863024</v>
      </c>
      <c r="D2260" s="4">
        <f>LN(Table1[[#This Row],[NV]])</f>
        <v>20.925404227665002</v>
      </c>
      <c r="E2260" s="5">
        <v>57561</v>
      </c>
      <c r="F2260" s="5">
        <f t="shared" si="211"/>
        <v>3313268721</v>
      </c>
      <c r="G2260" s="8">
        <f t="shared" si="212"/>
        <v>5808113649.6999998</v>
      </c>
      <c r="H2260" s="5">
        <f t="shared" si="213"/>
        <v>630903.12733908265</v>
      </c>
      <c r="I2260" s="5">
        <f t="shared" si="214"/>
        <v>853199.08934996265</v>
      </c>
      <c r="J2260" s="5">
        <f>Table1[[#This Row],[DAA 
(n)]]^1.5</f>
        <v>13809962.376830744</v>
      </c>
      <c r="K2260" s="5">
        <f t="shared" si="215"/>
        <v>20975209.020234659</v>
      </c>
      <c r="L2260" s="7">
        <f>LN(Table1[[#This Row],[NV]]/Table1[[#This Row],[NV_MA-1]])</f>
        <v>-1.5571174543982704</v>
      </c>
      <c r="M2260" s="7">
        <f>LN(Table1[[#This Row],[NV]]/Table1[[#This Row],[NV_MA-2]])</f>
        <v>7.2686560294210221</v>
      </c>
      <c r="N2260" s="4">
        <f>LN(Table1[[#This Row],[NV]]/Table1[[#This Row],[NV_MA-3]])</f>
        <v>4.06655245218926</v>
      </c>
      <c r="O2260" s="7">
        <f>LN(Table1[[#This Row],[NV]]/Table1[[#This Row],[Metcalfe
NV ~ n^2]])</f>
        <v>-0.99579684038741567</v>
      </c>
      <c r="P2260" s="7">
        <f>Table1[[#This Row],[NV_MA-1]]*$M$3</f>
        <v>5808113649.6999998</v>
      </c>
    </row>
    <row r="2261" spans="1:16" x14ac:dyDescent="0.2">
      <c r="A2261" s="2">
        <v>41432</v>
      </c>
      <c r="B2261" s="3">
        <v>1247021422.63537</v>
      </c>
      <c r="C2261" s="3">
        <f t="shared" si="210"/>
        <v>1362949852.5465369</v>
      </c>
      <c r="D2261" s="4">
        <f>LN(Table1[[#This Row],[NV]])</f>
        <v>20.944023682835457</v>
      </c>
      <c r="E2261" s="5">
        <v>74130</v>
      </c>
      <c r="F2261" s="5">
        <f t="shared" si="211"/>
        <v>5495256900</v>
      </c>
      <c r="G2261" s="8">
        <f t="shared" si="212"/>
        <v>5926624596.6333332</v>
      </c>
      <c r="H2261" s="5">
        <f t="shared" si="213"/>
        <v>831262.35831255128</v>
      </c>
      <c r="I2261" s="5">
        <f t="shared" si="214"/>
        <v>863455.36438839883</v>
      </c>
      <c r="J2261" s="5">
        <f>Table1[[#This Row],[DAA 
(n)]]^1.5</f>
        <v>20183245.37820914</v>
      </c>
      <c r="K2261" s="5">
        <f t="shared" si="215"/>
        <v>21310174.735868275</v>
      </c>
      <c r="L2261" s="7">
        <f>LN(Table1[[#This Row],[NV]]/Table1[[#This Row],[NV_MA-1]])</f>
        <v>-1.5586969970725886</v>
      </c>
      <c r="M2261" s="7">
        <f>LN(Table1[[#This Row],[NV]]/Table1[[#This Row],[NV_MA-2]])</f>
        <v>7.2753261991042022</v>
      </c>
      <c r="N2261" s="4">
        <f>LN(Table1[[#This Row],[NV]]/Table1[[#This Row],[NV_MA-3]])</f>
        <v>4.0693284790820128</v>
      </c>
      <c r="O2261" s="7">
        <f>LN(Table1[[#This Row],[NV]]/Table1[[#This Row],[Metcalfe
NV ~ n^2]])</f>
        <v>-1.4831274924660747</v>
      </c>
      <c r="P2261" s="7">
        <f>Table1[[#This Row],[NV_MA-1]]*$M$3</f>
        <v>5926624596.6333332</v>
      </c>
    </row>
    <row r="2262" spans="1:16" x14ac:dyDescent="0.2">
      <c r="A2262" s="2">
        <v>41431</v>
      </c>
      <c r="B2262" s="3">
        <v>1336205653.6547699</v>
      </c>
      <c r="C2262" s="3">
        <f t="shared" si="210"/>
        <v>1363357703.6092348</v>
      </c>
      <c r="D2262" s="4">
        <f>LN(Table1[[#This Row],[NV]])</f>
        <v>21.013099832590818</v>
      </c>
      <c r="E2262" s="5">
        <v>73112</v>
      </c>
      <c r="F2262" s="5">
        <f t="shared" si="211"/>
        <v>5345364544</v>
      </c>
      <c r="G2262" s="8">
        <f t="shared" si="212"/>
        <v>6084331629.166667</v>
      </c>
      <c r="H2262" s="5">
        <f t="shared" si="213"/>
        <v>818835.96049208543</v>
      </c>
      <c r="I2262" s="5">
        <f t="shared" si="214"/>
        <v>874592.8996543081</v>
      </c>
      <c r="J2262" s="5">
        <f>Table1[[#This Row],[DAA 
(n)]]^1.5</f>
        <v>19768922.392000254</v>
      </c>
      <c r="K2262" s="5">
        <f t="shared" si="215"/>
        <v>21709346.090085208</v>
      </c>
      <c r="L2262" s="7">
        <f>LN(Table1[[#This Row],[NV]]/Table1[[#This Row],[NV_MA-1]])</f>
        <v>-1.5158828856771482</v>
      </c>
      <c r="M2262" s="7">
        <f>LN(Table1[[#This Row],[NV]]/Table1[[#This Row],[NV_MA-2]])</f>
        <v>7.3315860330548697</v>
      </c>
      <c r="N2262" s="4">
        <f>LN(Table1[[#This Row],[NV]]/Table1[[#This Row],[NV_MA-3]])</f>
        <v>4.1198464114071367</v>
      </c>
      <c r="O2262" s="7">
        <f>LN(Table1[[#This Row],[NV]]/Table1[[#This Row],[Metcalfe
NV ~ n^2]])</f>
        <v>-1.3863957493132577</v>
      </c>
      <c r="P2262" s="7">
        <f>Table1[[#This Row],[NV_MA-1]]*$M$3</f>
        <v>6084331629.166667</v>
      </c>
    </row>
    <row r="2263" spans="1:16" x14ac:dyDescent="0.2">
      <c r="A2263" s="2">
        <v>41430</v>
      </c>
      <c r="B2263" s="3">
        <v>1367392943.2383201</v>
      </c>
      <c r="C2263" s="3">
        <f t="shared" si="210"/>
        <v>1360210916.0762811</v>
      </c>
      <c r="D2263" s="4">
        <f>LN(Table1[[#This Row],[NV]])</f>
        <v>21.036171802715661</v>
      </c>
      <c r="E2263" s="5">
        <v>78551</v>
      </c>
      <c r="F2263" s="5">
        <f t="shared" si="211"/>
        <v>6170259601</v>
      </c>
      <c r="G2263" s="8">
        <f t="shared" si="212"/>
        <v>6318304491.5666666</v>
      </c>
      <c r="H2263" s="5">
        <f t="shared" si="213"/>
        <v>885387.8615583689</v>
      </c>
      <c r="I2263" s="5">
        <f t="shared" si="214"/>
        <v>890364.76261157542</v>
      </c>
      <c r="J2263" s="5">
        <f>Table1[[#This Row],[DAA 
(n)]]^1.5</f>
        <v>22015450.527258113</v>
      </c>
      <c r="K2263" s="5">
        <f t="shared" si="215"/>
        <v>22286364.996596474</v>
      </c>
      <c r="L2263" s="7">
        <f>LN(Table1[[#This Row],[NV]]/Table1[[#This Row],[NV_MA-1]])</f>
        <v>-1.530544929746056</v>
      </c>
      <c r="M2263" s="7">
        <f>LN(Table1[[#This Row],[NV]]/Table1[[#This Row],[NV_MA-2]])</f>
        <v>7.336785299340133</v>
      </c>
      <c r="N2263" s="4">
        <f>LN(Table1[[#This Row],[NV]]/Table1[[#This Row],[NV_MA-3]])</f>
        <v>4.1166861884182051</v>
      </c>
      <c r="O2263" s="7">
        <f>LN(Table1[[#This Row],[NV]]/Table1[[#This Row],[Metcalfe
NV ~ n^2]])</f>
        <v>-1.5068349459793018</v>
      </c>
      <c r="P2263" s="7">
        <f>Table1[[#This Row],[NV_MA-1]]*$M$3</f>
        <v>6318304491.5666666</v>
      </c>
    </row>
    <row r="2264" spans="1:16" x14ac:dyDescent="0.2">
      <c r="A2264" s="2">
        <v>41429</v>
      </c>
      <c r="B2264" s="3">
        <v>1357202325.3169501</v>
      </c>
      <c r="C2264" s="3">
        <f t="shared" si="210"/>
        <v>1356197774.6846774</v>
      </c>
      <c r="D2264" s="4">
        <f>LN(Table1[[#This Row],[NV]])</f>
        <v>21.028691304192179</v>
      </c>
      <c r="E2264" s="5">
        <v>78923</v>
      </c>
      <c r="F2264" s="5">
        <f t="shared" si="211"/>
        <v>6228839929</v>
      </c>
      <c r="G2264" s="8">
        <f t="shared" si="212"/>
        <v>6349590858.0666666</v>
      </c>
      <c r="H2264" s="5">
        <f t="shared" si="213"/>
        <v>889953.74028087605</v>
      </c>
      <c r="I2264" s="5">
        <f t="shared" si="214"/>
        <v>892728.99897032394</v>
      </c>
      <c r="J2264" s="5">
        <f>Table1[[#This Row],[DAA 
(n)]]^1.5</f>
        <v>22172025.927200854</v>
      </c>
      <c r="K2264" s="5">
        <f t="shared" si="215"/>
        <v>22368588.285483703</v>
      </c>
      <c r="L2264" s="7">
        <f>LN(Table1[[#This Row],[NV]]/Table1[[#This Row],[NV_MA-1]])</f>
        <v>-1.5429649117824902</v>
      </c>
      <c r="M2264" s="7">
        <f>LN(Table1[[#This Row],[NV]]/Table1[[#This Row],[NV_MA-2]])</f>
        <v>7.3266529629882911</v>
      </c>
      <c r="N2264" s="4">
        <f>LN(Table1[[#This Row],[NV]]/Table1[[#This Row],[NV_MA-3]])</f>
        <v>4.1055230802056633</v>
      </c>
      <c r="O2264" s="7">
        <f>LN(Table1[[#This Row],[NV]]/Table1[[#This Row],[Metcalfe
NV ~ n^2]])</f>
        <v>-1.5237646409917629</v>
      </c>
      <c r="P2264" s="7">
        <f>Table1[[#This Row],[NV_MA-1]]*$M$3</f>
        <v>6349590858.0666666</v>
      </c>
    </row>
    <row r="2265" spans="1:16" x14ac:dyDescent="0.2">
      <c r="A2265" s="2">
        <v>41428</v>
      </c>
      <c r="B2265" s="3">
        <v>1377227133.01757</v>
      </c>
      <c r="C2265" s="3">
        <f t="shared" si="210"/>
        <v>1354128375.668237</v>
      </c>
      <c r="D2265" s="4">
        <f>LN(Table1[[#This Row],[NV]])</f>
        <v>21.043337990815726</v>
      </c>
      <c r="E2265" s="5">
        <v>79951</v>
      </c>
      <c r="F2265" s="5">
        <f t="shared" si="211"/>
        <v>6392162401</v>
      </c>
      <c r="G2265" s="8">
        <f t="shared" si="212"/>
        <v>6314983730.9666662</v>
      </c>
      <c r="H2265" s="5">
        <f t="shared" si="213"/>
        <v>902580.36878802697</v>
      </c>
      <c r="I2265" s="5">
        <f t="shared" si="214"/>
        <v>889925.16891867784</v>
      </c>
      <c r="J2265" s="5">
        <f>Table1[[#This Row],[DAA 
(n)]]^1.5</f>
        <v>22606631.242233988</v>
      </c>
      <c r="K2265" s="5">
        <f t="shared" si="215"/>
        <v>22274125.58542157</v>
      </c>
      <c r="L2265" s="7">
        <f>LN(Table1[[#This Row],[NV]]/Table1[[#This Row],[NV_MA-1]])</f>
        <v>-1.522853025677511</v>
      </c>
      <c r="M2265" s="7">
        <f>LN(Table1[[#This Row],[NV]]/Table1[[#This Row],[NV_MA-2]])</f>
        <v>7.3444453325089682</v>
      </c>
      <c r="N2265" s="4">
        <f>LN(Table1[[#This Row],[NV]]/Table1[[#This Row],[NV_MA-3]])</f>
        <v>4.1244017156894905</v>
      </c>
      <c r="O2265" s="7">
        <f>LN(Table1[[#This Row],[NV]]/Table1[[#This Row],[Metcalfe
NV ~ n^2]])</f>
        <v>-1.5350004611868016</v>
      </c>
      <c r="P2265" s="7">
        <f>Table1[[#This Row],[NV_MA-1]]*$M$3</f>
        <v>6314983730.9666662</v>
      </c>
    </row>
    <row r="2266" spans="1:16" x14ac:dyDescent="0.2">
      <c r="A2266" s="2">
        <v>41427</v>
      </c>
      <c r="B2266" s="3">
        <v>1372020573.4560699</v>
      </c>
      <c r="C2266" s="3">
        <f t="shared" si="210"/>
        <v>1349896921.9461303</v>
      </c>
      <c r="D2266" s="4">
        <f>LN(Table1[[#This Row],[NV]])</f>
        <v>21.03955036136805</v>
      </c>
      <c r="E2266" s="5">
        <v>66768</v>
      </c>
      <c r="F2266" s="5">
        <f t="shared" si="211"/>
        <v>4457965824</v>
      </c>
      <c r="G2266" s="8">
        <f t="shared" si="212"/>
        <v>6266840193.6333332</v>
      </c>
      <c r="H2266" s="5">
        <f t="shared" si="213"/>
        <v>741724.32341464248</v>
      </c>
      <c r="I2266" s="5">
        <f t="shared" si="214"/>
        <v>886008.61153017764</v>
      </c>
      <c r="J2266" s="5">
        <f>Table1[[#This Row],[DAA 
(n)]]^1.5</f>
        <v>17252520.457510877</v>
      </c>
      <c r="K2266" s="5">
        <f t="shared" si="215"/>
        <v>22142429.678556118</v>
      </c>
      <c r="L2266" s="7">
        <f>LN(Table1[[#This Row],[NV]]/Table1[[#This Row],[NV_MA-1]])</f>
        <v>-1.5189877468361863</v>
      </c>
      <c r="M2266" s="7">
        <f>LN(Table1[[#This Row],[NV]]/Table1[[#This Row],[NV_MA-2]])</f>
        <v>7.3450684122680459</v>
      </c>
      <c r="N2266" s="4">
        <f>LN(Table1[[#This Row],[NV]]/Table1[[#This Row],[NV_MA-3]])</f>
        <v>4.1265441405655832</v>
      </c>
      <c r="O2266" s="7">
        <f>LN(Table1[[#This Row],[NV]]/Table1[[#This Row],[Metcalfe
NV ~ n^2]])</f>
        <v>-1.1784080442946188</v>
      </c>
      <c r="P2266" s="7">
        <f>Table1[[#This Row],[NV_MA-1]]*$M$3</f>
        <v>6266840193.6333332</v>
      </c>
    </row>
    <row r="2267" spans="1:16" x14ac:dyDescent="0.2">
      <c r="A2267" s="2">
        <v>41426</v>
      </c>
      <c r="B2267" s="3">
        <v>1447623256.35428</v>
      </c>
      <c r="C2267" s="3">
        <f t="shared" si="210"/>
        <v>1339831885.5541508</v>
      </c>
      <c r="D2267" s="4">
        <f>LN(Table1[[#This Row],[NV]])</f>
        <v>21.093188914980935</v>
      </c>
      <c r="E2267" s="5">
        <v>66565</v>
      </c>
      <c r="F2267" s="5">
        <f t="shared" si="211"/>
        <v>4430899225</v>
      </c>
      <c r="G2267" s="8">
        <f t="shared" si="212"/>
        <v>6343524136.166667</v>
      </c>
      <c r="H2267" s="5">
        <f t="shared" si="213"/>
        <v>739266.50954812649</v>
      </c>
      <c r="I2267" s="5">
        <f t="shared" si="214"/>
        <v>892296.90806555294</v>
      </c>
      <c r="J2267" s="5">
        <f>Table1[[#This Row],[DAA 
(n)]]^1.5</f>
        <v>17173899.001453508</v>
      </c>
      <c r="K2267" s="5">
        <f t="shared" si="215"/>
        <v>22353061.881415777</v>
      </c>
      <c r="L2267" s="7">
        <f>LN(Table1[[#This Row],[NV]]/Table1[[#This Row],[NV_MA-1]])</f>
        <v>-1.4775113934226278</v>
      </c>
      <c r="M2267" s="7">
        <f>LN(Table1[[#This Row],[NV]]/Table1[[#This Row],[NV_MA-2]])</f>
        <v>7.391634702227516</v>
      </c>
      <c r="N2267" s="4">
        <f>LN(Table1[[#This Row],[NV]]/Table1[[#This Row],[NV_MA-3]])</f>
        <v>4.1707150484089501</v>
      </c>
      <c r="O2267" s="7">
        <f>LN(Table1[[#This Row],[NV]]/Table1[[#This Row],[Metcalfe
NV ~ n^2]])</f>
        <v>-1.1186794707511012</v>
      </c>
      <c r="P2267" s="7">
        <f>Table1[[#This Row],[NV_MA-1]]*$M$3</f>
        <v>6343524136.166667</v>
      </c>
    </row>
    <row r="2268" spans="1:16" x14ac:dyDescent="0.2">
      <c r="A2268" s="2">
        <v>41425</v>
      </c>
      <c r="B2268" s="3">
        <v>1446961266.0197999</v>
      </c>
      <c r="C2268" s="3">
        <f t="shared" si="210"/>
        <v>1330946857.1337657</v>
      </c>
      <c r="D2268" s="4">
        <f>LN(Table1[[#This Row],[NV]])</f>
        <v>21.092731515764637</v>
      </c>
      <c r="E2268" s="5">
        <v>75957</v>
      </c>
      <c r="F2268" s="5">
        <f t="shared" si="211"/>
        <v>5769465849</v>
      </c>
      <c r="G2268" s="8">
        <f t="shared" si="212"/>
        <v>6421702599.4666662</v>
      </c>
      <c r="H2268" s="5">
        <f t="shared" si="213"/>
        <v>853598.89222054358</v>
      </c>
      <c r="I2268" s="5">
        <f t="shared" si="214"/>
        <v>898711.47540947434</v>
      </c>
      <c r="J2268" s="5">
        <f>Table1[[#This Row],[DAA 
(n)]]^1.5</f>
        <v>20933975.195659675</v>
      </c>
      <c r="K2268" s="5">
        <f t="shared" si="215"/>
        <v>22567863.611329664</v>
      </c>
      <c r="L2268" s="7">
        <f>LN(Table1[[#This Row],[NV]]/Table1[[#This Row],[NV_MA-1]])</f>
        <v>-1.4902176061328407</v>
      </c>
      <c r="M2268" s="7">
        <f>LN(Table1[[#This Row],[NV]]/Table1[[#This Row],[NV_MA-2]])</f>
        <v>7.3840141933007555</v>
      </c>
      <c r="N2268" s="4">
        <f>LN(Table1[[#This Row],[NV]]/Table1[[#This Row],[NV_MA-3]])</f>
        <v>4.1606940275729487</v>
      </c>
      <c r="O2268" s="7">
        <f>LN(Table1[[#This Row],[NV]]/Table1[[#This Row],[Metcalfe
NV ~ n^2]])</f>
        <v>-1.3831138235864062</v>
      </c>
      <c r="P2268" s="7">
        <f>Table1[[#This Row],[NV_MA-1]]*$M$3</f>
        <v>6421702599.4666662</v>
      </c>
    </row>
    <row r="2269" spans="1:16" x14ac:dyDescent="0.2">
      <c r="A2269" s="2">
        <v>41424</v>
      </c>
      <c r="B2269" s="3">
        <v>1435672307.3013799</v>
      </c>
      <c r="C2269" s="3">
        <f t="shared" si="210"/>
        <v>1325688977.0416961</v>
      </c>
      <c r="D2269" s="4">
        <f>LN(Table1[[#This Row],[NV]])</f>
        <v>21.084899083273168</v>
      </c>
      <c r="E2269" s="5">
        <v>77410</v>
      </c>
      <c r="F2269" s="5">
        <f t="shared" si="211"/>
        <v>5992308100</v>
      </c>
      <c r="G2269" s="8">
        <f t="shared" si="212"/>
        <v>6462709234.3666668</v>
      </c>
      <c r="H2269" s="5">
        <f t="shared" si="213"/>
        <v>871394.40347788599</v>
      </c>
      <c r="I2269" s="5">
        <f t="shared" si="214"/>
        <v>901868.01124268898</v>
      </c>
      <c r="J2269" s="5">
        <f>Table1[[#This Row],[DAA 
(n)]]^1.5</f>
        <v>21537515.409652121</v>
      </c>
      <c r="K2269" s="5">
        <f t="shared" si="215"/>
        <v>22676717.305694435</v>
      </c>
      <c r="L2269" s="7">
        <f>LN(Table1[[#This Row],[NV]]/Table1[[#This Row],[NV_MA-1]])</f>
        <v>-1.5044153696748446</v>
      </c>
      <c r="M2269" s="7">
        <f>LN(Table1[[#This Row],[NV]]/Table1[[#This Row],[NV_MA-2]])</f>
        <v>7.372675623934775</v>
      </c>
      <c r="N2269" s="4">
        <f>LN(Table1[[#This Row],[NV]]/Table1[[#This Row],[NV_MA-3]])</f>
        <v>4.148049796532959</v>
      </c>
      <c r="O2269" s="7">
        <f>LN(Table1[[#This Row],[NV]]/Table1[[#This Row],[Metcalfe
NV ~ n^2]])</f>
        <v>-1.4288434171243509</v>
      </c>
      <c r="P2269" s="7">
        <f>Table1[[#This Row],[NV_MA-1]]*$M$3</f>
        <v>6462709234.3666668</v>
      </c>
    </row>
    <row r="2270" spans="1:16" x14ac:dyDescent="0.2">
      <c r="A2270" s="2">
        <v>41423</v>
      </c>
      <c r="B2270" s="3">
        <v>1464655662.1449201</v>
      </c>
      <c r="C2270" s="3">
        <f t="shared" si="210"/>
        <v>1329308141.2946436</v>
      </c>
      <c r="D2270" s="4">
        <f>LN(Table1[[#This Row],[NV]])</f>
        <v>21.104886008884037</v>
      </c>
      <c r="E2270" s="5">
        <v>79692</v>
      </c>
      <c r="F2270" s="5">
        <f t="shared" si="211"/>
        <v>6350814864</v>
      </c>
      <c r="G2270" s="8">
        <f t="shared" si="212"/>
        <v>6459077304.666667</v>
      </c>
      <c r="H2270" s="5">
        <f t="shared" si="213"/>
        <v>899397.89392543188</v>
      </c>
      <c r="I2270" s="5">
        <f t="shared" si="214"/>
        <v>901579.26559208566</v>
      </c>
      <c r="J2270" s="5">
        <f>Table1[[#This Row],[DAA 
(n)]]^1.5</f>
        <v>22496869.518710539</v>
      </c>
      <c r="K2270" s="5">
        <f t="shared" si="215"/>
        <v>22666904.489213165</v>
      </c>
      <c r="L2270" s="7">
        <f>LN(Table1[[#This Row],[NV]]/Table1[[#This Row],[NV_MA-1]])</f>
        <v>-1.4838663035604656</v>
      </c>
      <c r="M2270" s="7">
        <f>LN(Table1[[#This Row],[NV]]/Table1[[#This Row],[NV_MA-2]])</f>
        <v>7.3929827647876207</v>
      </c>
      <c r="N2270" s="4">
        <f>LN(Table1[[#This Row],[NV]]/Table1[[#This Row],[NV_MA-3]])</f>
        <v>4.1684695422956404</v>
      </c>
      <c r="O2270" s="7">
        <f>LN(Table1[[#This Row],[NV]]/Table1[[#This Row],[Metcalfe
NV ~ n^2]])</f>
        <v>-1.46696295777339</v>
      </c>
      <c r="P2270" s="7">
        <f>Table1[[#This Row],[NV_MA-1]]*$M$3</f>
        <v>6459077304.666667</v>
      </c>
    </row>
    <row r="2271" spans="1:16" x14ac:dyDescent="0.2">
      <c r="A2271" s="2">
        <v>41422</v>
      </c>
      <c r="B2271" s="3">
        <v>1431841909.03563</v>
      </c>
      <c r="C2271" s="3">
        <f t="shared" si="210"/>
        <v>1333675104.5969903</v>
      </c>
      <c r="D2271" s="4">
        <f>LN(Table1[[#This Row],[NV]])</f>
        <v>21.082227500672342</v>
      </c>
      <c r="E2271" s="5">
        <v>77841</v>
      </c>
      <c r="F2271" s="5">
        <f t="shared" si="211"/>
        <v>6059221281</v>
      </c>
      <c r="G2271" s="8">
        <f t="shared" si="212"/>
        <v>6507621348</v>
      </c>
      <c r="H2271" s="5">
        <f t="shared" si="213"/>
        <v>876678.31261751382</v>
      </c>
      <c r="I2271" s="5">
        <f t="shared" si="214"/>
        <v>905143.4256083389</v>
      </c>
      <c r="J2271" s="5">
        <f>Table1[[#This Row],[DAA 
(n)]]^1.5</f>
        <v>21717639.000000022</v>
      </c>
      <c r="K2271" s="5">
        <f t="shared" si="215"/>
        <v>22792491.522712108</v>
      </c>
      <c r="L2271" s="7">
        <f>LN(Table1[[#This Row],[NV]]/Table1[[#This Row],[NV_MA-1]])</f>
        <v>-1.5140123413936295</v>
      </c>
      <c r="M2271" s="7">
        <f>LN(Table1[[#This Row],[NV]]/Table1[[#This Row],[NV_MA-2]])</f>
        <v>7.3663788092119384</v>
      </c>
      <c r="N2271" s="4">
        <f>LN(Table1[[#This Row],[NV]]/Table1[[#This Row],[NV_MA-3]])</f>
        <v>4.1402857801644357</v>
      </c>
      <c r="O2271" s="7">
        <f>LN(Table1[[#This Row],[NV]]/Table1[[#This Row],[Metcalfe
NV ~ n^2]])</f>
        <v>-1.4426196266131199</v>
      </c>
      <c r="P2271" s="7">
        <f>Table1[[#This Row],[NV_MA-1]]*$M$3</f>
        <v>6507621348</v>
      </c>
    </row>
    <row r="2272" spans="1:16" x14ac:dyDescent="0.2">
      <c r="A2272" s="2">
        <v>41421</v>
      </c>
      <c r="B2272" s="3">
        <v>1440544884.2184</v>
      </c>
      <c r="C2272" s="3">
        <f t="shared" si="210"/>
        <v>1335718562.9292796</v>
      </c>
      <c r="D2272" s="4">
        <f>LN(Table1[[#This Row],[NV]])</f>
        <v>21.088287270780523</v>
      </c>
      <c r="E2272" s="5">
        <v>74785</v>
      </c>
      <c r="F2272" s="5">
        <f t="shared" si="211"/>
        <v>5592796225</v>
      </c>
      <c r="G2272" s="8">
        <f t="shared" si="212"/>
        <v>6781114059.4333334</v>
      </c>
      <c r="H2272" s="5">
        <f t="shared" si="213"/>
        <v>839265.13557105185</v>
      </c>
      <c r="I2272" s="5">
        <f t="shared" si="214"/>
        <v>922461.48481095512</v>
      </c>
      <c r="J2272" s="5">
        <f>Table1[[#This Row],[DAA 
(n)]]^1.5</f>
        <v>20451338.970508125</v>
      </c>
      <c r="K2272" s="5">
        <f t="shared" si="215"/>
        <v>23444384.471071385</v>
      </c>
      <c r="L2272" s="7">
        <f>LN(Table1[[#This Row],[NV]]/Table1[[#This Row],[NV_MA-1]])</f>
        <v>-1.5491199701705092</v>
      </c>
      <c r="M2272" s="7">
        <f>LN(Table1[[#This Row],[NV]]/Table1[[#This Row],[NV_MA-2]])</f>
        <v>7.3534863676377302</v>
      </c>
      <c r="N2272" s="4">
        <f>LN(Table1[[#This Row],[NV]]/Table1[[#This Row],[NV_MA-3]])</f>
        <v>4.1181457147856344</v>
      </c>
      <c r="O2272" s="7">
        <f>LN(Table1[[#This Row],[NV]]/Table1[[#This Row],[Metcalfe
NV ~ n^2]])</f>
        <v>-1.3564579474063301</v>
      </c>
      <c r="P2272" s="7">
        <f>Table1[[#This Row],[NV_MA-1]]*$M$3</f>
        <v>6781114059.4333334</v>
      </c>
    </row>
    <row r="2273" spans="1:16" x14ac:dyDescent="0.2">
      <c r="A2273" s="2">
        <v>41420</v>
      </c>
      <c r="B2273" s="3">
        <v>1491760309.9076099</v>
      </c>
      <c r="C2273" s="3">
        <f t="shared" si="210"/>
        <v>1335088018.2767677</v>
      </c>
      <c r="D2273" s="4">
        <f>LN(Table1[[#This Row],[NV]])</f>
        <v>21.123222675626383</v>
      </c>
      <c r="E2273" s="5">
        <v>69609</v>
      </c>
      <c r="F2273" s="5">
        <f t="shared" si="211"/>
        <v>4845412881</v>
      </c>
      <c r="G2273" s="8">
        <f t="shared" si="212"/>
        <v>6787869931.3999996</v>
      </c>
      <c r="H2273" s="5">
        <f t="shared" si="213"/>
        <v>776185.53656453511</v>
      </c>
      <c r="I2273" s="5">
        <f t="shared" si="214"/>
        <v>923009.03926980938</v>
      </c>
      <c r="J2273" s="5">
        <f>Table1[[#This Row],[DAA 
(n)]]^1.5</f>
        <v>18365302.75365825</v>
      </c>
      <c r="K2273" s="5">
        <f t="shared" si="215"/>
        <v>23462830.076413237</v>
      </c>
      <c r="L2273" s="7">
        <f>LN(Table1[[#This Row],[NV]]/Table1[[#This Row],[NV_MA-1]])</f>
        <v>-1.5151803469586289</v>
      </c>
      <c r="M2273" s="7">
        <f>LN(Table1[[#This Row],[NV]]/Table1[[#This Row],[NV_MA-2]])</f>
        <v>7.3878283688309425</v>
      </c>
      <c r="N2273" s="4">
        <f>LN(Table1[[#This Row],[NV]]/Table1[[#This Row],[NV_MA-3]])</f>
        <v>4.152294647594279</v>
      </c>
      <c r="O2273" s="7">
        <f>LN(Table1[[#This Row],[NV]]/Table1[[#This Row],[Metcalfe
NV ~ n^2]])</f>
        <v>-1.1780756209885699</v>
      </c>
      <c r="P2273" s="7">
        <f>Table1[[#This Row],[NV_MA-1]]*$M$3</f>
        <v>6787869931.3999996</v>
      </c>
    </row>
    <row r="2274" spans="1:16" x14ac:dyDescent="0.2">
      <c r="A2274" s="2">
        <v>41419</v>
      </c>
      <c r="B2274" s="3">
        <v>1454698511.9054599</v>
      </c>
      <c r="C2274" s="3">
        <f t="shared" si="210"/>
        <v>1336053228.4225361</v>
      </c>
      <c r="D2274" s="4">
        <f>LN(Table1[[#This Row],[NV]])</f>
        <v>21.098064507786859</v>
      </c>
      <c r="E2274" s="5">
        <v>69552</v>
      </c>
      <c r="F2274" s="5">
        <f t="shared" si="211"/>
        <v>4837480704</v>
      </c>
      <c r="G2274" s="8">
        <f t="shared" si="212"/>
        <v>6876174103.3999996</v>
      </c>
      <c r="H2274" s="5">
        <f t="shared" si="213"/>
        <v>775492.97290695377</v>
      </c>
      <c r="I2274" s="5">
        <f t="shared" si="214"/>
        <v>929942.90383254259</v>
      </c>
      <c r="J2274" s="5">
        <f>Table1[[#This Row],[DAA 
(n)]]^1.5</f>
        <v>18342749.464696068</v>
      </c>
      <c r="K2274" s="5">
        <f t="shared" si="215"/>
        <v>23699711.392628826</v>
      </c>
      <c r="L2274" s="7">
        <f>LN(Table1[[#This Row],[NV]]/Table1[[#This Row],[NV_MA-1]])</f>
        <v>-1.5532637368075317</v>
      </c>
      <c r="M2274" s="7">
        <f>LN(Table1[[#This Row],[NV]]/Table1[[#This Row],[NV_MA-2]])</f>
        <v>7.3551860382705421</v>
      </c>
      <c r="N2274" s="4">
        <f>LN(Table1[[#This Row],[NV]]/Table1[[#This Row],[NV_MA-3]])</f>
        <v>4.1170910792818569</v>
      </c>
      <c r="O2274" s="7">
        <f>LN(Table1[[#This Row],[NV]]/Table1[[#This Row],[Metcalfe
NV ~ n^2]])</f>
        <v>-1.2015953986702868</v>
      </c>
      <c r="P2274" s="7">
        <f>Table1[[#This Row],[NV_MA-1]]*$M$3</f>
        <v>6876174103.3999996</v>
      </c>
    </row>
    <row r="2275" spans="1:16" x14ac:dyDescent="0.2">
      <c r="A2275" s="2">
        <v>41418</v>
      </c>
      <c r="B2275" s="3">
        <v>1468879753.11533</v>
      </c>
      <c r="C2275" s="3">
        <f t="shared" si="210"/>
        <v>1339637257.9489832</v>
      </c>
      <c r="D2275" s="4">
        <f>LN(Table1[[#This Row],[NV]])</f>
        <v>21.107765874501379</v>
      </c>
      <c r="E2275" s="5">
        <v>83234</v>
      </c>
      <c r="F2275" s="5">
        <f t="shared" si="211"/>
        <v>6927898756</v>
      </c>
      <c r="G2275" s="8">
        <f t="shared" si="212"/>
        <v>6981968881.1333332</v>
      </c>
      <c r="H2275" s="5">
        <f t="shared" si="213"/>
        <v>942992.21158601448</v>
      </c>
      <c r="I2275" s="5">
        <f t="shared" si="214"/>
        <v>938111.5669555132</v>
      </c>
      <c r="J2275" s="5">
        <f>Table1[[#This Row],[DAA 
(n)]]^1.5</f>
        <v>24013261.441480704</v>
      </c>
      <c r="K2275" s="5">
        <f t="shared" si="215"/>
        <v>23980886.587960139</v>
      </c>
      <c r="L2275" s="7">
        <f>LN(Table1[[#This Row],[NV]]/Table1[[#This Row],[NV_MA-1]])</f>
        <v>-1.5588309141046728</v>
      </c>
      <c r="M2275" s="7">
        <f>LN(Table1[[#This Row],[NV]]/Table1[[#This Row],[NV_MA-2]])</f>
        <v>7.356141712268796</v>
      </c>
      <c r="N2275" s="4">
        <f>LN(Table1[[#This Row],[NV]]/Table1[[#This Row],[NV_MA-3]])</f>
        <v>4.114998195646197</v>
      </c>
      <c r="O2275" s="7">
        <f>LN(Table1[[#This Row],[NV]]/Table1[[#This Row],[Metcalfe
NV ~ n^2]])</f>
        <v>-1.5510565198570461</v>
      </c>
      <c r="P2275" s="7">
        <f>Table1[[#This Row],[NV_MA-1]]*$M$3</f>
        <v>6981968881.1333332</v>
      </c>
    </row>
    <row r="2276" spans="1:16" x14ac:dyDescent="0.2">
      <c r="A2276" s="2">
        <v>41417</v>
      </c>
      <c r="B2276" s="3">
        <v>1396810908.8605001</v>
      </c>
      <c r="C2276" s="3">
        <f t="shared" si="210"/>
        <v>1347573360.4113643</v>
      </c>
      <c r="D2276" s="4">
        <f>LN(Table1[[#This Row],[NV]])</f>
        <v>21.057457552913515</v>
      </c>
      <c r="E2276" s="5">
        <v>82761</v>
      </c>
      <c r="F2276" s="5">
        <f t="shared" si="211"/>
        <v>6849383121</v>
      </c>
      <c r="G2276" s="8">
        <f t="shared" si="212"/>
        <v>7108341658.8999996</v>
      </c>
      <c r="H2276" s="5">
        <f t="shared" si="213"/>
        <v>937161.74661886389</v>
      </c>
      <c r="I2276" s="5">
        <f t="shared" si="214"/>
        <v>946530.57324722607</v>
      </c>
      <c r="J2276" s="5">
        <f>Table1[[#This Row],[DAA 
(n)]]^1.5</f>
        <v>23808859.6215165</v>
      </c>
      <c r="K2276" s="5">
        <f t="shared" si="215"/>
        <v>24290889.258591067</v>
      </c>
      <c r="L2276" s="7">
        <f>LN(Table1[[#This Row],[NV]]/Table1[[#This Row],[NV_MA-1]])</f>
        <v>-1.6270772599821701</v>
      </c>
      <c r="M2276" s="7">
        <f>LN(Table1[[#This Row],[NV]]/Table1[[#This Row],[NV_MA-2]])</f>
        <v>7.2968990024331291</v>
      </c>
      <c r="N2276" s="4">
        <f>LN(Table1[[#This Row],[NV]]/Table1[[#This Row],[NV_MA-3]])</f>
        <v>4.0518456425356737</v>
      </c>
      <c r="O2276" s="7">
        <f>LN(Table1[[#This Row],[NV]]/Table1[[#This Row],[Metcalfe
NV ~ n^2]])</f>
        <v>-1.589966876923337</v>
      </c>
      <c r="P2276" s="7">
        <f>Table1[[#This Row],[NV_MA-1]]*$M$3</f>
        <v>7108341658.8999996</v>
      </c>
    </row>
    <row r="2277" spans="1:16" x14ac:dyDescent="0.2">
      <c r="A2277" s="2">
        <v>41416</v>
      </c>
      <c r="B2277" s="3">
        <v>1357579749.00895</v>
      </c>
      <c r="C2277" s="3">
        <f t="shared" si="210"/>
        <v>1353460497.61046</v>
      </c>
      <c r="D2277" s="4">
        <f>LN(Table1[[#This Row],[NV]])</f>
        <v>21.028969355014748</v>
      </c>
      <c r="E2277" s="5">
        <v>75632</v>
      </c>
      <c r="F2277" s="5">
        <f t="shared" si="211"/>
        <v>5720199424</v>
      </c>
      <c r="G2277" s="8">
        <f t="shared" si="212"/>
        <v>7161371576.2333336</v>
      </c>
      <c r="H2277" s="5">
        <f t="shared" si="213"/>
        <v>849622.26364139316</v>
      </c>
      <c r="I2277" s="5">
        <f t="shared" si="214"/>
        <v>950289.00549592928</v>
      </c>
      <c r="J2277" s="5">
        <f>Table1[[#This Row],[DAA 
(n)]]^1.5</f>
        <v>20799762.566817172</v>
      </c>
      <c r="K2277" s="5">
        <f t="shared" si="215"/>
        <v>24425470.963103533</v>
      </c>
      <c r="L2277" s="7">
        <f>LN(Table1[[#This Row],[NV]]/Table1[[#This Row],[NV_MA-1]])</f>
        <v>-1.6629980054852092</v>
      </c>
      <c r="M2277" s="7">
        <f>LN(Table1[[#This Row],[NV]]/Table1[[#This Row],[NV_MA-2]])</f>
        <v>7.2644479213909197</v>
      </c>
      <c r="N2277" s="4">
        <f>LN(Table1[[#This Row],[NV]]/Table1[[#This Row],[NV_MA-3]])</f>
        <v>4.0178323172971426</v>
      </c>
      <c r="O2277" s="7">
        <f>LN(Table1[[#This Row],[NV]]/Table1[[#This Row],[Metcalfe
NV ~ n^2]])</f>
        <v>-1.4383001510512872</v>
      </c>
      <c r="P2277" s="7">
        <f>Table1[[#This Row],[NV_MA-1]]*$M$3</f>
        <v>7161371576.2333336</v>
      </c>
    </row>
    <row r="2278" spans="1:16" x14ac:dyDescent="0.2">
      <c r="A2278" s="2">
        <v>41415</v>
      </c>
      <c r="B2278" s="3">
        <v>1358221035.65446</v>
      </c>
      <c r="C2278" s="3">
        <f t="shared" si="210"/>
        <v>1354802394.4273765</v>
      </c>
      <c r="D2278" s="4">
        <f>LN(Table1[[#This Row],[NV]])</f>
        <v>21.029441618415696</v>
      </c>
      <c r="E2278" s="5">
        <v>82257</v>
      </c>
      <c r="F2278" s="5">
        <f t="shared" si="211"/>
        <v>6766214049</v>
      </c>
      <c r="G2278" s="8">
        <f t="shared" si="212"/>
        <v>7245053686.3999996</v>
      </c>
      <c r="H2278" s="5">
        <f t="shared" si="213"/>
        <v>930952.13342316588</v>
      </c>
      <c r="I2278" s="5">
        <f t="shared" si="214"/>
        <v>956490.07708125445</v>
      </c>
      <c r="J2278" s="5">
        <f>Table1[[#This Row],[DAA 
(n)]]^1.5</f>
        <v>23591703.39396017</v>
      </c>
      <c r="K2278" s="5">
        <f t="shared" si="215"/>
        <v>24643012.295510627</v>
      </c>
      <c r="L2278" s="7">
        <f>LN(Table1[[#This Row],[NV]]/Table1[[#This Row],[NV_MA-1]])</f>
        <v>-1.6741432044070323</v>
      </c>
      <c r="M2278" s="7">
        <f>LN(Table1[[#This Row],[NV]]/Table1[[#This Row],[NV_MA-2]])</f>
        <v>7.2584159248033462</v>
      </c>
      <c r="N2278" s="4">
        <f>LN(Table1[[#This Row],[NV]]/Table1[[#This Row],[NV_MA-3]])</f>
        <v>4.0094376770054323</v>
      </c>
      <c r="O2278" s="7">
        <f>LN(Table1[[#This Row],[NV]]/Table1[[#This Row],[Metcalfe
NV ~ n^2]])</f>
        <v>-1.6057659243628142</v>
      </c>
      <c r="P2278" s="7">
        <f>Table1[[#This Row],[NV_MA-1]]*$M$3</f>
        <v>7245053686.3999996</v>
      </c>
    </row>
    <row r="2279" spans="1:16" x14ac:dyDescent="0.2">
      <c r="A2279" s="2">
        <v>41414</v>
      </c>
      <c r="B2279" s="3">
        <v>1349148186.97929</v>
      </c>
      <c r="C2279" s="3">
        <f t="shared" si="210"/>
        <v>1353219114.512218</v>
      </c>
      <c r="D2279" s="4">
        <f>LN(Table1[[#This Row],[NV]])</f>
        <v>21.022739257641824</v>
      </c>
      <c r="E2279" s="5">
        <v>72183</v>
      </c>
      <c r="F2279" s="5">
        <f t="shared" si="211"/>
        <v>5210385489</v>
      </c>
      <c r="G2279" s="8">
        <f t="shared" si="212"/>
        <v>7195791346.1333332</v>
      </c>
      <c r="H2279" s="5">
        <f t="shared" si="213"/>
        <v>807508.32213742146</v>
      </c>
      <c r="I2279" s="5">
        <f t="shared" si="214"/>
        <v>952593.90285050473</v>
      </c>
      <c r="J2279" s="5">
        <f>Table1[[#This Row],[DAA 
(n)]]^1.5</f>
        <v>19393330.187270246</v>
      </c>
      <c r="K2279" s="5">
        <f t="shared" si="215"/>
        <v>24510307.166365862</v>
      </c>
      <c r="L2279" s="7">
        <f>LN(Table1[[#This Row],[NV]]/Table1[[#This Row],[NV_MA-1]])</f>
        <v>-1.6740228991599979</v>
      </c>
      <c r="M2279" s="7">
        <f>LN(Table1[[#This Row],[NV]]/Table1[[#This Row],[NV_MA-2]])</f>
        <v>7.2557952908482584</v>
      </c>
      <c r="N2279" s="4">
        <f>LN(Table1[[#This Row],[NV]]/Table1[[#This Row],[NV_MA-3]])</f>
        <v>4.0081349699285891</v>
      </c>
      <c r="O2279" s="7">
        <f>LN(Table1[[#This Row],[NV]]/Table1[[#This Row],[Metcalfe
NV ~ n^2]])</f>
        <v>-1.3511804225438537</v>
      </c>
      <c r="P2279" s="7">
        <f>Table1[[#This Row],[NV_MA-1]]*$M$3</f>
        <v>7195791346.1333332</v>
      </c>
    </row>
    <row r="2280" spans="1:16" x14ac:dyDescent="0.2">
      <c r="A2280" s="2">
        <v>41413</v>
      </c>
      <c r="B2280" s="3">
        <v>1348464721.6929801</v>
      </c>
      <c r="C2280" s="3">
        <f t="shared" si="210"/>
        <v>1355505574.197355</v>
      </c>
      <c r="D2280" s="4">
        <f>LN(Table1[[#This Row],[NV]])</f>
        <v>21.022232539054635</v>
      </c>
      <c r="E2280" s="5">
        <v>63144</v>
      </c>
      <c r="F2280" s="5">
        <f t="shared" si="211"/>
        <v>3987164736</v>
      </c>
      <c r="G2280" s="8">
        <f t="shared" si="212"/>
        <v>7202172130.1333332</v>
      </c>
      <c r="H2280" s="5">
        <f t="shared" si="213"/>
        <v>697941.56294549897</v>
      </c>
      <c r="I2280" s="5">
        <f t="shared" si="214"/>
        <v>953128.08795597206</v>
      </c>
      <c r="J2280" s="5">
        <f>Table1[[#This Row],[DAA 
(n)]]^1.5</f>
        <v>15867121.03974705</v>
      </c>
      <c r="K2280" s="5">
        <f t="shared" si="215"/>
        <v>24528038.804754581</v>
      </c>
      <c r="L2280" s="7">
        <f>LN(Table1[[#This Row],[NV]]/Table1[[#This Row],[NV_MA-1]])</f>
        <v>-1.6754159631568359</v>
      </c>
      <c r="M2280" s="7">
        <f>LN(Table1[[#This Row],[NV]]/Table1[[#This Row],[NV_MA-2]])</f>
        <v>7.2547279604593102</v>
      </c>
      <c r="N2280" s="4">
        <f>LN(Table1[[#This Row],[NV]]/Table1[[#This Row],[NV_MA-3]])</f>
        <v>4.0069050769026875</v>
      </c>
      <c r="O2280" s="7">
        <f>LN(Table1[[#This Row],[NV]]/Table1[[#This Row],[Metcalfe
NV ~ n^2]])</f>
        <v>-1.0841136837218421</v>
      </c>
      <c r="P2280" s="7">
        <f>Table1[[#This Row],[NV_MA-1]]*$M$3</f>
        <v>7202172130.1333332</v>
      </c>
    </row>
    <row r="2281" spans="1:16" x14ac:dyDescent="0.2">
      <c r="A2281" s="2">
        <v>41412</v>
      </c>
      <c r="B2281" s="3">
        <v>1350543862.5623801</v>
      </c>
      <c r="C2281" s="3">
        <f t="shared" si="210"/>
        <v>1354409859.9400373</v>
      </c>
      <c r="D2281" s="4">
        <f>LN(Table1[[#This Row],[NV]])</f>
        <v>21.023773209427301</v>
      </c>
      <c r="E2281" s="5">
        <v>68752</v>
      </c>
      <c r="F2281" s="5">
        <f t="shared" si="211"/>
        <v>4726837504</v>
      </c>
      <c r="G2281" s="8">
        <f t="shared" si="212"/>
        <v>7419399809.6333332</v>
      </c>
      <c r="H2281" s="5">
        <f t="shared" si="213"/>
        <v>765777.72756072786</v>
      </c>
      <c r="I2281" s="5">
        <f t="shared" si="214"/>
        <v>969278.96718250134</v>
      </c>
      <c r="J2281" s="5">
        <f>Table1[[#This Row],[DAA 
(n)]]^1.5</f>
        <v>18027188.69028135</v>
      </c>
      <c r="K2281" s="5">
        <f t="shared" si="215"/>
        <v>25092825.74613227</v>
      </c>
      <c r="L2281" s="7">
        <f>LN(Table1[[#This Row],[NV]]/Table1[[#This Row],[NV_MA-1]])</f>
        <v>-1.703590793237197</v>
      </c>
      <c r="M2281" s="7">
        <f>LN(Table1[[#This Row],[NV]]/Table1[[#This Row],[NV_MA-2]])</f>
        <v>7.2394654681580901</v>
      </c>
      <c r="N2281" s="4">
        <f>LN(Table1[[#This Row],[NV]]/Table1[[#This Row],[NV_MA-3]])</f>
        <v>3.9856806730288858</v>
      </c>
      <c r="O2281" s="7">
        <f>LN(Table1[[#This Row],[NV]]/Table1[[#This Row],[Metcalfe
NV ~ n^2]])</f>
        <v>-1.2527490026022532</v>
      </c>
      <c r="P2281" s="7">
        <f>Table1[[#This Row],[NV_MA-1]]*$M$3</f>
        <v>7419399809.6333332</v>
      </c>
    </row>
    <row r="2282" spans="1:16" x14ac:dyDescent="0.2">
      <c r="A2282" s="2">
        <v>41411</v>
      </c>
      <c r="B2282" s="3">
        <v>1354282139.1465001</v>
      </c>
      <c r="C2282" s="3">
        <f t="shared" si="210"/>
        <v>1349406212.5179257</v>
      </c>
      <c r="D2282" s="4">
        <f>LN(Table1[[#This Row],[NV]])</f>
        <v>21.026537364283815</v>
      </c>
      <c r="E2282" s="5">
        <v>78514</v>
      </c>
      <c r="F2282" s="5">
        <f t="shared" si="211"/>
        <v>6164448196</v>
      </c>
      <c r="G2282" s="8">
        <f t="shared" si="212"/>
        <v>7505878496.0333338</v>
      </c>
      <c r="H2282" s="5">
        <f t="shared" si="213"/>
        <v>884933.82464897039</v>
      </c>
      <c r="I2282" s="5">
        <f t="shared" si="214"/>
        <v>976144.77799145144</v>
      </c>
      <c r="J2282" s="5">
        <f>Table1[[#This Row],[DAA 
(n)]]^1.5</f>
        <v>21999897.401141264</v>
      </c>
      <c r="K2282" s="5">
        <f t="shared" si="215"/>
        <v>25326206.240272958</v>
      </c>
      <c r="L2282" s="7">
        <f>LN(Table1[[#This Row],[NV]]/Table1[[#This Row],[NV_MA-1]])</f>
        <v>-1.7124149856655781</v>
      </c>
      <c r="M2282" s="7">
        <f>LN(Table1[[#This Row],[NV]]/Table1[[#This Row],[NV_MA-2]])</f>
        <v>7.2351711717836</v>
      </c>
      <c r="N2282" s="4">
        <f>LN(Table1[[#This Row],[NV]]/Table1[[#This Row],[NV_MA-3]])</f>
        <v>3.9791871269035703</v>
      </c>
      <c r="O2282" s="7">
        <f>LN(Table1[[#This Row],[NV]]/Table1[[#This Row],[Metcalfe
NV ~ n^2]])</f>
        <v>-1.5155270993524896</v>
      </c>
      <c r="P2282" s="7">
        <f>Table1[[#This Row],[NV_MA-1]]*$M$3</f>
        <v>7505878496.0333338</v>
      </c>
    </row>
    <row r="2283" spans="1:16" x14ac:dyDescent="0.2">
      <c r="A2283" s="2">
        <v>41410</v>
      </c>
      <c r="B2283" s="3">
        <v>1298749378.12396</v>
      </c>
      <c r="C2283" s="3">
        <f t="shared" si="210"/>
        <v>1338459618.5544474</v>
      </c>
      <c r="D2283" s="4">
        <f>LN(Table1[[#This Row],[NV]])</f>
        <v>20.984667621551001</v>
      </c>
      <c r="E2283" s="5">
        <v>84369</v>
      </c>
      <c r="F2283" s="5">
        <f t="shared" si="211"/>
        <v>7118128161</v>
      </c>
      <c r="G2283" s="8">
        <f t="shared" si="212"/>
        <v>7670561702.833333</v>
      </c>
      <c r="H2283" s="5">
        <f t="shared" si="213"/>
        <v>956993.79693202069</v>
      </c>
      <c r="I2283" s="5">
        <f t="shared" si="214"/>
        <v>987272.12649614492</v>
      </c>
      <c r="J2283" s="5">
        <f>Table1[[#This Row],[DAA 
(n)]]^1.5</f>
        <v>24506108.520436492</v>
      </c>
      <c r="K2283" s="5">
        <f t="shared" si="215"/>
        <v>25733168.219782043</v>
      </c>
      <c r="L2283" s="7">
        <f>LN(Table1[[#This Row],[NV]]/Table1[[#This Row],[NV_MA-1]])</f>
        <v>-1.7759880618393116</v>
      </c>
      <c r="M2283" s="7">
        <f>LN(Table1[[#This Row],[NV]]/Table1[[#This Row],[NV_MA-2]])</f>
        <v>7.1819666304008942</v>
      </c>
      <c r="N2283" s="4">
        <f>LN(Table1[[#This Row],[NV]]/Table1[[#This Row],[NV_MA-3]])</f>
        <v>3.9213763115744049</v>
      </c>
      <c r="O2283" s="7">
        <f>LN(Table1[[#This Row],[NV]]/Table1[[#This Row],[Metcalfe
NV ~ n^2]])</f>
        <v>-1.701243007519408</v>
      </c>
      <c r="P2283" s="7">
        <f>Table1[[#This Row],[NV_MA-1]]*$M$3</f>
        <v>7670561702.833333</v>
      </c>
    </row>
    <row r="2284" spans="1:16" x14ac:dyDescent="0.2">
      <c r="A2284" s="2">
        <v>41409</v>
      </c>
      <c r="B2284" s="3">
        <v>1265794788.4846499</v>
      </c>
      <c r="C2284" s="3">
        <f t="shared" si="210"/>
        <v>1320302745.1670907</v>
      </c>
      <c r="D2284" s="4">
        <f>LN(Table1[[#This Row],[NV]])</f>
        <v>20.958966053125767</v>
      </c>
      <c r="E2284" s="5">
        <v>83911</v>
      </c>
      <c r="F2284" s="5">
        <f t="shared" si="211"/>
        <v>7041055921</v>
      </c>
      <c r="G2284" s="8">
        <f t="shared" si="212"/>
        <v>7756003405.333333</v>
      </c>
      <c r="H2284" s="5">
        <f t="shared" si="213"/>
        <v>951341.96878788155</v>
      </c>
      <c r="I2284" s="5">
        <f t="shared" si="214"/>
        <v>993079.32506433106</v>
      </c>
      <c r="J2284" s="5">
        <f>Table1[[#This Row],[DAA 
(n)]]^1.5</f>
        <v>24306831.208263911</v>
      </c>
      <c r="K2284" s="5">
        <f t="shared" si="215"/>
        <v>25945099.627352297</v>
      </c>
      <c r="L2284" s="7">
        <f>LN(Table1[[#This Row],[NV]]/Table1[[#This Row],[NV_MA-1]])</f>
        <v>-1.8127669602588858</v>
      </c>
      <c r="M2284" s="7">
        <f>LN(Table1[[#This Row],[NV]]/Table1[[#This Row],[NV_MA-2]])</f>
        <v>7.1504002290349256</v>
      </c>
      <c r="N2284" s="4">
        <f>LN(Table1[[#This Row],[NV]]/Table1[[#This Row],[NV_MA-3]])</f>
        <v>3.8874727424049622</v>
      </c>
      <c r="O2284" s="7">
        <f>LN(Table1[[#This Row],[NV]]/Table1[[#This Row],[Metcalfe
NV ~ n^2]])</f>
        <v>-1.7160579315218112</v>
      </c>
      <c r="P2284" s="7">
        <f>Table1[[#This Row],[NV_MA-1]]*$M$3</f>
        <v>7756003405.333333</v>
      </c>
    </row>
    <row r="2285" spans="1:16" x14ac:dyDescent="0.2">
      <c r="A2285" s="2">
        <v>41408</v>
      </c>
      <c r="B2285" s="3">
        <v>1234407097.0622499</v>
      </c>
      <c r="C2285" s="3">
        <f t="shared" si="210"/>
        <v>1307867334.0218971</v>
      </c>
      <c r="D2285" s="4">
        <f>LN(Table1[[#This Row],[NV]])</f>
        <v>20.93385660839904</v>
      </c>
      <c r="E2285" s="5">
        <v>84579</v>
      </c>
      <c r="F2285" s="5">
        <f t="shared" si="211"/>
        <v>7153607241</v>
      </c>
      <c r="G2285" s="8">
        <f t="shared" si="212"/>
        <v>7856043025.333333</v>
      </c>
      <c r="H2285" s="5">
        <f t="shared" si="213"/>
        <v>959586.0786834202</v>
      </c>
      <c r="I2285" s="5">
        <f t="shared" si="214"/>
        <v>999832.35931202583</v>
      </c>
      <c r="J2285" s="5">
        <f>Table1[[#This Row],[DAA 
(n)]]^1.5</f>
        <v>24597661.409909241</v>
      </c>
      <c r="K2285" s="5">
        <f t="shared" si="215"/>
        <v>26192302.43595976</v>
      </c>
      <c r="L2285" s="7">
        <f>LN(Table1[[#This Row],[NV]]/Table1[[#This Row],[NV_MA-1]])</f>
        <v>-1.850692276332673</v>
      </c>
      <c r="M2285" s="7">
        <f>LN(Table1[[#This Row],[NV]]/Table1[[#This Row],[NV_MA-2]])</f>
        <v>7.1185137051760092</v>
      </c>
      <c r="N2285" s="4">
        <f>LN(Table1[[#This Row],[NV]]/Table1[[#This Row],[NV_MA-3]])</f>
        <v>3.8528804829896415</v>
      </c>
      <c r="O2285" s="7">
        <f>LN(Table1[[#This Row],[NV]]/Table1[[#This Row],[Metcalfe
NV ~ n^2]])</f>
        <v>-1.7570259672620641</v>
      </c>
      <c r="P2285" s="7">
        <f>Table1[[#This Row],[NV_MA-1]]*$M$3</f>
        <v>7856043025.333333</v>
      </c>
    </row>
    <row r="2286" spans="1:16" x14ac:dyDescent="0.2">
      <c r="A2286" s="2">
        <v>41407</v>
      </c>
      <c r="B2286" s="3">
        <v>1309290368.3281</v>
      </c>
      <c r="C2286" s="3">
        <f t="shared" si="210"/>
        <v>1299404767.8939033</v>
      </c>
      <c r="D2286" s="4">
        <f>LN(Table1[[#This Row],[NV]])</f>
        <v>20.992751123818749</v>
      </c>
      <c r="E2286" s="5">
        <v>82986</v>
      </c>
      <c r="F2286" s="5">
        <f t="shared" si="211"/>
        <v>6886676196</v>
      </c>
      <c r="G2286" s="8">
        <f t="shared" si="212"/>
        <v>7800068521.333333</v>
      </c>
      <c r="H2286" s="5">
        <f t="shared" si="213"/>
        <v>939934.8874410094</v>
      </c>
      <c r="I2286" s="5">
        <f t="shared" si="214"/>
        <v>995497.50263375521</v>
      </c>
      <c r="J2286" s="5">
        <f>Table1[[#This Row],[DAA 
(n)]]^1.5</f>
        <v>23906018.296681132</v>
      </c>
      <c r="K2286" s="5">
        <f t="shared" si="215"/>
        <v>26043236.656778336</v>
      </c>
      <c r="L2286" s="7">
        <f>LN(Table1[[#This Row],[NV]]/Table1[[#This Row],[NV_MA-1]])</f>
        <v>-1.7846472315709454</v>
      </c>
      <c r="M2286" s="7">
        <f>LN(Table1[[#This Row],[NV]]/Table1[[#This Row],[NV_MA-2]])</f>
        <v>7.1817532299907025</v>
      </c>
      <c r="N2286" s="4">
        <f>LN(Table1[[#This Row],[NV]]/Table1[[#This Row],[NV_MA-3]])</f>
        <v>3.9174824606629581</v>
      </c>
      <c r="O2286" s="7">
        <f>LN(Table1[[#This Row],[NV]]/Table1[[#This Row],[Metcalfe
NV ~ n^2]])</f>
        <v>-1.6601032718867752</v>
      </c>
      <c r="P2286" s="7">
        <f>Table1[[#This Row],[NV_MA-1]]*$M$3</f>
        <v>7800068521.333333</v>
      </c>
    </row>
    <row r="2287" spans="1:16" x14ac:dyDescent="0.2">
      <c r="A2287" s="2">
        <v>41406</v>
      </c>
      <c r="B2287" s="3">
        <v>1280701257.61427</v>
      </c>
      <c r="C2287" s="3">
        <f t="shared" si="210"/>
        <v>1291651114.0361354</v>
      </c>
      <c r="D2287" s="4">
        <f>LN(Table1[[#This Row],[NV]])</f>
        <v>20.970673622369951</v>
      </c>
      <c r="E2287" s="5">
        <v>69104</v>
      </c>
      <c r="F2287" s="5">
        <f t="shared" si="211"/>
        <v>4775362816</v>
      </c>
      <c r="G2287" s="8">
        <f t="shared" si="212"/>
        <v>7789164050.833333</v>
      </c>
      <c r="H2287" s="5">
        <f t="shared" si="213"/>
        <v>770051.29502993415</v>
      </c>
      <c r="I2287" s="5">
        <f t="shared" si="214"/>
        <v>994678.60104525939</v>
      </c>
      <c r="J2287" s="5">
        <f>Table1[[#This Row],[DAA 
(n)]]^1.5</f>
        <v>18165810.52518338</v>
      </c>
      <c r="K2287" s="5">
        <f t="shared" si="215"/>
        <v>26014674.782955606</v>
      </c>
      <c r="L2287" s="7">
        <f>LN(Table1[[#This Row],[NV]]/Table1[[#This Row],[NV_MA-1]])</f>
        <v>-1.8053257581532192</v>
      </c>
      <c r="M2287" s="7">
        <f>LN(Table1[[#This Row],[NV]]/Table1[[#This Row],[NV_MA-2]])</f>
        <v>7.1604986724343513</v>
      </c>
      <c r="N2287" s="4">
        <f>LN(Table1[[#This Row],[NV]]/Table1[[#This Row],[NV_MA-3]])</f>
        <v>3.8965022708772157</v>
      </c>
      <c r="O2287" s="7">
        <f>LN(Table1[[#This Row],[NV]]/Table1[[#This Row],[Metcalfe
NV ~ n^2]])</f>
        <v>-1.3160621680310154</v>
      </c>
      <c r="P2287" s="7">
        <f>Table1[[#This Row],[NV_MA-1]]*$M$3</f>
        <v>7789164050.833333</v>
      </c>
    </row>
    <row r="2288" spans="1:16" x14ac:dyDescent="0.2">
      <c r="A2288" s="2">
        <v>41405</v>
      </c>
      <c r="B2288" s="3">
        <v>1287061932.2442801</v>
      </c>
      <c r="C2288" s="3">
        <f t="shared" si="210"/>
        <v>1289933709.4143395</v>
      </c>
      <c r="D2288" s="4">
        <f>LN(Table1[[#This Row],[NV]])</f>
        <v>20.975627885804531</v>
      </c>
      <c r="E2288" s="5">
        <v>81104</v>
      </c>
      <c r="F2288" s="5">
        <f t="shared" si="211"/>
        <v>6577858816</v>
      </c>
      <c r="G2288" s="8">
        <f t="shared" si="212"/>
        <v>7978841930.4333334</v>
      </c>
      <c r="H2288" s="5">
        <f t="shared" si="213"/>
        <v>916758.05512399669</v>
      </c>
      <c r="I2288" s="5">
        <f t="shared" si="214"/>
        <v>1008347.6777420245</v>
      </c>
      <c r="J2288" s="5">
        <f>Table1[[#This Row],[DAA 
(n)]]^1.5</f>
        <v>23097416.769259442</v>
      </c>
      <c r="K2288" s="5">
        <f t="shared" si="215"/>
        <v>26499846.80733227</v>
      </c>
      <c r="L2288" s="7">
        <f>LN(Table1[[#This Row],[NV]]/Table1[[#This Row],[NV_MA-1]])</f>
        <v>-1.8244312305728723</v>
      </c>
      <c r="M2288" s="7">
        <f>LN(Table1[[#This Row],[NV]]/Table1[[#This Row],[NV_MA-2]])</f>
        <v>7.1518042992668889</v>
      </c>
      <c r="N2288" s="4">
        <f>LN(Table1[[#This Row],[NV]]/Table1[[#This Row],[NV_MA-3]])</f>
        <v>3.882978375720175</v>
      </c>
      <c r="O2288" s="7">
        <f>LN(Table1[[#This Row],[NV]]/Table1[[#This Row],[Metcalfe
NV ~ n^2]])</f>
        <v>-1.6313472356197309</v>
      </c>
      <c r="P2288" s="7">
        <f>Table1[[#This Row],[NV_MA-1]]*$M$3</f>
        <v>7978841930.4333334</v>
      </c>
    </row>
    <row r="2289" spans="1:16" x14ac:dyDescent="0.2">
      <c r="A2289" s="2">
        <v>41404</v>
      </c>
      <c r="B2289" s="3">
        <v>1310944548.46789</v>
      </c>
      <c r="C2289" s="3">
        <f t="shared" si="210"/>
        <v>1277489797.345773</v>
      </c>
      <c r="D2289" s="4">
        <f>LN(Table1[[#This Row],[NV]])</f>
        <v>20.994013743707484</v>
      </c>
      <c r="E2289" s="5">
        <v>84004</v>
      </c>
      <c r="F2289" s="5">
        <f t="shared" si="211"/>
        <v>7056672016</v>
      </c>
      <c r="G2289" s="8">
        <f t="shared" si="212"/>
        <v>8276520604.0333338</v>
      </c>
      <c r="H2289" s="5">
        <f t="shared" si="213"/>
        <v>952489.40892088565</v>
      </c>
      <c r="I2289" s="5">
        <f t="shared" si="214"/>
        <v>1026490.7100354696</v>
      </c>
      <c r="J2289" s="5">
        <f>Table1[[#This Row],[DAA 
(n)]]^1.5</f>
        <v>24347251.919509575</v>
      </c>
      <c r="K2289" s="5">
        <f t="shared" si="215"/>
        <v>27194806.641662333</v>
      </c>
      <c r="L2289" s="7">
        <f>LN(Table1[[#This Row],[NV]]/Table1[[#This Row],[NV_MA-1]])</f>
        <v>-1.8426747564160442</v>
      </c>
      <c r="M2289" s="7">
        <f>LN(Table1[[#This Row],[NV]]/Table1[[#This Row],[NV_MA-2]])</f>
        <v>7.1523572784432385</v>
      </c>
      <c r="N2289" s="4">
        <f>LN(Table1[[#This Row],[NV]]/Table1[[#This Row],[NV_MA-3]])</f>
        <v>3.8754771629629738</v>
      </c>
      <c r="O2289" s="7">
        <f>LN(Table1[[#This Row],[NV]]/Table1[[#This Row],[Metcalfe
NV ~ n^2]])</f>
        <v>-1.6832256477711545</v>
      </c>
      <c r="P2289" s="7">
        <f>Table1[[#This Row],[NV_MA-1]]*$M$3</f>
        <v>8276520604.0333338</v>
      </c>
    </row>
    <row r="2290" spans="1:16" x14ac:dyDescent="0.2">
      <c r="A2290" s="2">
        <v>41403</v>
      </c>
      <c r="B2290" s="3">
        <v>1246787690.8437901</v>
      </c>
      <c r="C2290" s="3">
        <f t="shared" si="210"/>
        <v>1292992634.8825088</v>
      </c>
      <c r="D2290" s="4">
        <f>LN(Table1[[#This Row],[NV]])</f>
        <v>20.9438362332099</v>
      </c>
      <c r="E2290" s="5">
        <v>82877</v>
      </c>
      <c r="F2290" s="5">
        <f t="shared" si="211"/>
        <v>6868597129</v>
      </c>
      <c r="G2290" s="8">
        <f t="shared" si="212"/>
        <v>8630018623.7999992</v>
      </c>
      <c r="H2290" s="5">
        <f t="shared" si="213"/>
        <v>938591.37849216908</v>
      </c>
      <c r="I2290" s="5">
        <f t="shared" si="214"/>
        <v>1047002.0537813713</v>
      </c>
      <c r="J2290" s="5">
        <f>Table1[[#This Row],[DAA 
(n)]]^1.5</f>
        <v>23858933.845839232</v>
      </c>
      <c r="K2290" s="5">
        <f t="shared" si="215"/>
        <v>27998153.430242136</v>
      </c>
      <c r="L2290" s="7">
        <f>LN(Table1[[#This Row],[NV]]/Table1[[#This Row],[NV_MA-1]])</f>
        <v>-1.9346762668596458</v>
      </c>
      <c r="M2290" s="7">
        <f>LN(Table1[[#This Row],[NV]]/Table1[[#This Row],[NV_MA-2]])</f>
        <v>7.0823947817723587</v>
      </c>
      <c r="N2290" s="4">
        <f>LN(Table1[[#This Row],[NV]]/Table1[[#This Row],[NV_MA-3]])</f>
        <v>3.796187116165072</v>
      </c>
      <c r="O2290" s="7">
        <f>LN(Table1[[#This Row],[NV]]/Table1[[#This Row],[Metcalfe
NV ~ n^2]])</f>
        <v>-1.7063894866440774</v>
      </c>
      <c r="P2290" s="7">
        <f>Table1[[#This Row],[NV_MA-1]]*$M$3</f>
        <v>8630018623.7999992</v>
      </c>
    </row>
    <row r="2291" spans="1:16" x14ac:dyDescent="0.2">
      <c r="A2291" s="2">
        <v>41402</v>
      </c>
      <c r="B2291" s="3">
        <v>1259256954.51631</v>
      </c>
      <c r="C2291" s="3">
        <f t="shared" si="210"/>
        <v>1336118809.474982</v>
      </c>
      <c r="D2291" s="4">
        <f>LN(Table1[[#This Row],[NV]])</f>
        <v>20.953787665319521</v>
      </c>
      <c r="E2291" s="5">
        <v>101126</v>
      </c>
      <c r="F2291" s="5">
        <f t="shared" si="211"/>
        <v>10226467876</v>
      </c>
      <c r="G2291" s="8">
        <f t="shared" si="212"/>
        <v>8833665194.2000008</v>
      </c>
      <c r="H2291" s="5">
        <f t="shared" si="213"/>
        <v>1165388.4162898338</v>
      </c>
      <c r="I2291" s="5">
        <f t="shared" si="214"/>
        <v>1059929.4038301525</v>
      </c>
      <c r="J2291" s="5">
        <f>Table1[[#This Row],[DAA 
(n)]]^1.5</f>
        <v>32158386.004717048</v>
      </c>
      <c r="K2291" s="5">
        <f t="shared" si="215"/>
        <v>28484549.862188522</v>
      </c>
      <c r="L2291" s="7">
        <f>LN(Table1[[#This Row],[NV]]/Table1[[#This Row],[NV_MA-1]])</f>
        <v>-1.9480481843999713</v>
      </c>
      <c r="M2291" s="7">
        <f>LN(Table1[[#This Row],[NV]]/Table1[[#This Row],[NV_MA-2]])</f>
        <v>7.0800748016093937</v>
      </c>
      <c r="N2291" s="4">
        <f>LN(Table1[[#This Row],[NV]]/Table1[[#This Row],[NV_MA-3]])</f>
        <v>3.7889152771740968</v>
      </c>
      <c r="O2291" s="7">
        <f>LN(Table1[[#This Row],[NV]]/Table1[[#This Row],[Metcalfe
NV ~ n^2]])</f>
        <v>-2.0944574208073683</v>
      </c>
      <c r="P2291" s="7">
        <f>Table1[[#This Row],[NV_MA-1]]*$M$3</f>
        <v>8833665194.2000008</v>
      </c>
    </row>
    <row r="2292" spans="1:16" x14ac:dyDescent="0.2">
      <c r="A2292" s="2">
        <v>41401</v>
      </c>
      <c r="B2292" s="3">
        <v>1241802027.6661501</v>
      </c>
      <c r="C2292" s="3">
        <f t="shared" si="210"/>
        <v>1362527402.5591705</v>
      </c>
      <c r="D2292" s="4">
        <f>LN(Table1[[#This Row],[NV]])</f>
        <v>20.939829409738113</v>
      </c>
      <c r="E2292" s="5">
        <v>111196</v>
      </c>
      <c r="F2292" s="5">
        <f t="shared" si="211"/>
        <v>12364550416</v>
      </c>
      <c r="G2292" s="8">
        <f t="shared" si="212"/>
        <v>8917347203.7999992</v>
      </c>
      <c r="H2292" s="5">
        <f t="shared" si="213"/>
        <v>1291991.8492101065</v>
      </c>
      <c r="I2292" s="5">
        <f t="shared" si="214"/>
        <v>1064849.0255864328</v>
      </c>
      <c r="J2292" s="5">
        <f>Table1[[#This Row],[DAA 
(n)]]^1.5</f>
        <v>37079489.587338366</v>
      </c>
      <c r="K2292" s="5">
        <f t="shared" si="215"/>
        <v>28676400.515754536</v>
      </c>
      <c r="L2292" s="7">
        <f>LN(Table1[[#This Row],[NV]]/Table1[[#This Row],[NV_MA-1]])</f>
        <v>-1.9714349308913299</v>
      </c>
      <c r="M2292" s="7">
        <f>LN(Table1[[#This Row],[NV]]/Table1[[#This Row],[NV_MA-2]])</f>
        <v>7.0614858226740891</v>
      </c>
      <c r="N2292" s="4">
        <f>LN(Table1[[#This Row],[NV]]/Table1[[#This Row],[NV_MA-3]])</f>
        <v>3.7682443489483135</v>
      </c>
      <c r="O2292" s="7">
        <f>LN(Table1[[#This Row],[NV]]/Table1[[#This Row],[Metcalfe
NV ~ n^2]])</f>
        <v>-2.2982699681191225</v>
      </c>
      <c r="P2292" s="7">
        <f>Table1[[#This Row],[NV_MA-1]]*$M$3</f>
        <v>8917347203.7999992</v>
      </c>
    </row>
    <row r="2293" spans="1:16" x14ac:dyDescent="0.2">
      <c r="A2293" s="2">
        <v>41400</v>
      </c>
      <c r="B2293" s="3">
        <v>1246998701.4902101</v>
      </c>
      <c r="C2293" s="3">
        <f t="shared" si="210"/>
        <v>1380873567.0083618</v>
      </c>
      <c r="D2293" s="4">
        <f>LN(Table1[[#This Row],[NV]])</f>
        <v>20.944005462336801</v>
      </c>
      <c r="E2293" s="5">
        <v>84314</v>
      </c>
      <c r="F2293" s="5">
        <f t="shared" si="211"/>
        <v>7108850596</v>
      </c>
      <c r="G2293" s="8">
        <f t="shared" si="212"/>
        <v>8709621168.0666676</v>
      </c>
      <c r="H2293" s="5">
        <f t="shared" si="213"/>
        <v>956314.95232081879</v>
      </c>
      <c r="I2293" s="5">
        <f t="shared" si="214"/>
        <v>1051197.8084865299</v>
      </c>
      <c r="J2293" s="5">
        <f>Table1[[#This Row],[DAA 
(n)]]^1.5</f>
        <v>24482149.193874802</v>
      </c>
      <c r="K2293" s="5">
        <f t="shared" si="215"/>
        <v>28170919.208622254</v>
      </c>
      <c r="L2293" s="7">
        <f>LN(Table1[[#This Row],[NV]]/Table1[[#This Row],[NV_MA-1]])</f>
        <v>-1.9436886706207495</v>
      </c>
      <c r="M2293" s="7">
        <f>LN(Table1[[#This Row],[NV]]/Table1[[#This Row],[NV_MA-2]])</f>
        <v>7.078564620399578</v>
      </c>
      <c r="N2293" s="4">
        <f>LN(Table1[[#This Row],[NV]]/Table1[[#This Row],[NV_MA-3]])</f>
        <v>3.7902046922526029</v>
      </c>
      <c r="O2293" s="7">
        <f>LN(Table1[[#This Row],[NV]]/Table1[[#This Row],[Metcalfe
NV ~ n^2]])</f>
        <v>-1.7406009451594371</v>
      </c>
      <c r="P2293" s="7">
        <f>Table1[[#This Row],[NV_MA-1]]*$M$3</f>
        <v>8709621168.0666676</v>
      </c>
    </row>
    <row r="2294" spans="1:16" x14ac:dyDescent="0.2">
      <c r="A2294" s="2">
        <v>41399</v>
      </c>
      <c r="B2294" s="3">
        <v>1295120354.82374</v>
      </c>
      <c r="C2294" s="3">
        <f t="shared" si="210"/>
        <v>1391774522.5432692</v>
      </c>
      <c r="D2294" s="4">
        <f>LN(Table1[[#This Row],[NV]])</f>
        <v>20.981869465867266</v>
      </c>
      <c r="E2294" s="5">
        <v>72046</v>
      </c>
      <c r="F2294" s="5">
        <f t="shared" si="211"/>
        <v>5190626116</v>
      </c>
      <c r="G2294" s="8">
        <f t="shared" si="212"/>
        <v>8678397647.166666</v>
      </c>
      <c r="H2294" s="5">
        <f t="shared" si="213"/>
        <v>805838.8387314938</v>
      </c>
      <c r="I2294" s="5">
        <f t="shared" si="214"/>
        <v>1048838.4807596833</v>
      </c>
      <c r="J2294" s="5">
        <f>Table1[[#This Row],[DAA 
(n)]]^1.5</f>
        <v>19338144.925336946</v>
      </c>
      <c r="K2294" s="5">
        <f t="shared" si="215"/>
        <v>28088864.087865148</v>
      </c>
      <c r="L2294" s="7">
        <f>LN(Table1[[#This Row],[NV]]/Table1[[#This Row],[NV_MA-1]])</f>
        <v>-1.9022332798492154</v>
      </c>
      <c r="M2294" s="7">
        <f>LN(Table1[[#This Row],[NV]]/Table1[[#This Row],[NV_MA-2]])</f>
        <v>7.1186755648344127</v>
      </c>
      <c r="N2294" s="4">
        <f>LN(Table1[[#This Row],[NV]]/Table1[[#This Row],[NV_MA-3]])</f>
        <v>3.8309857059147374</v>
      </c>
      <c r="O2294" s="7">
        <f>LN(Table1[[#This Row],[NV]]/Table1[[#This Row],[Metcalfe
NV ~ n^2]])</f>
        <v>-1.3882506999016551</v>
      </c>
      <c r="P2294" s="7">
        <f>Table1[[#This Row],[NV_MA-1]]*$M$3</f>
        <v>8678397647.166666</v>
      </c>
    </row>
    <row r="2295" spans="1:16" x14ac:dyDescent="0.2">
      <c r="A2295" s="2">
        <v>41398</v>
      </c>
      <c r="B2295" s="3">
        <v>1250283521.3543601</v>
      </c>
      <c r="C2295" s="3">
        <f t="shared" si="210"/>
        <v>1400884925.0004523</v>
      </c>
      <c r="D2295" s="4">
        <f>LN(Table1[[#This Row],[NV]])</f>
        <v>20.946636179625003</v>
      </c>
      <c r="E2295" s="5">
        <v>70341</v>
      </c>
      <c r="F2295" s="5">
        <f t="shared" si="211"/>
        <v>4947856281</v>
      </c>
      <c r="G2295" s="8">
        <f t="shared" si="212"/>
        <v>8834761871.166666</v>
      </c>
      <c r="H2295" s="5">
        <f t="shared" si="213"/>
        <v>785083.64713302196</v>
      </c>
      <c r="I2295" s="5">
        <f t="shared" si="214"/>
        <v>1060105.907350444</v>
      </c>
      <c r="J2295" s="5">
        <f>Table1[[#This Row],[DAA 
(n)]]^1.5</f>
        <v>18655754.036270425</v>
      </c>
      <c r="K2295" s="5">
        <f t="shared" si="215"/>
        <v>28488973.806665294</v>
      </c>
      <c r="L2295" s="7">
        <f>LN(Table1[[#This Row],[NV]]/Table1[[#This Row],[NV_MA-1]])</f>
        <v>-1.9553238098341517</v>
      </c>
      <c r="M2295" s="7">
        <f>LN(Table1[[#This Row],[NV]]/Table1[[#This Row],[NV_MA-2]])</f>
        <v>7.0727568059329258</v>
      </c>
      <c r="N2295" s="4">
        <f>LN(Table1[[#This Row],[NV]]/Table1[[#This Row],[NV_MA-3]])</f>
        <v>3.7816084932216949</v>
      </c>
      <c r="O2295" s="7">
        <f>LN(Table1[[#This Row],[NV]]/Table1[[#This Row],[Metcalfe
NV ~ n^2]])</f>
        <v>-1.3755840655526876</v>
      </c>
      <c r="P2295" s="7">
        <f>Table1[[#This Row],[NV_MA-1]]*$M$3</f>
        <v>8834761871.166666</v>
      </c>
    </row>
    <row r="2296" spans="1:16" x14ac:dyDescent="0.2">
      <c r="A2296" s="2">
        <v>41397</v>
      </c>
      <c r="B2296" s="3">
        <v>1070069481.69669</v>
      </c>
      <c r="C2296" s="3">
        <f t="shared" si="210"/>
        <v>1407946450.7384329</v>
      </c>
      <c r="D2296" s="4">
        <f>LN(Table1[[#This Row],[NV]])</f>
        <v>20.790989419477096</v>
      </c>
      <c r="E2296" s="5">
        <v>82210</v>
      </c>
      <c r="F2296" s="5">
        <f t="shared" si="211"/>
        <v>6758484100</v>
      </c>
      <c r="G2296" s="8">
        <f t="shared" si="212"/>
        <v>9057669127</v>
      </c>
      <c r="H2296" s="5">
        <f t="shared" si="213"/>
        <v>930373.21947589738</v>
      </c>
      <c r="I2296" s="5">
        <f t="shared" si="214"/>
        <v>1075603.8118137331</v>
      </c>
      <c r="J2296" s="5">
        <f>Table1[[#This Row],[DAA 
(n)]]^1.5</f>
        <v>23571486.543300599</v>
      </c>
      <c r="K2296" s="5">
        <f t="shared" si="215"/>
        <v>29047994.901440501</v>
      </c>
      <c r="L2296" s="7">
        <f>LN(Table1[[#This Row],[NV]]/Table1[[#This Row],[NV_MA-1]])</f>
        <v>-2.1358882336738554</v>
      </c>
      <c r="M2296" s="7">
        <f>LN(Table1[[#This Row],[NV]]/Table1[[#This Row],[NV_MA-2]])</f>
        <v>6.9025966722112759</v>
      </c>
      <c r="N2296" s="4">
        <f>LN(Table1[[#This Row],[NV]]/Table1[[#This Row],[NV_MA-3]])</f>
        <v>3.6065294029226793</v>
      </c>
      <c r="O2296" s="7">
        <f>LN(Table1[[#This Row],[NV]]/Table1[[#This Row],[Metcalfe
NV ~ n^2]])</f>
        <v>-1.8430750368152629</v>
      </c>
      <c r="P2296" s="7">
        <f>Table1[[#This Row],[NV_MA-1]]*$M$3</f>
        <v>9057669127</v>
      </c>
    </row>
    <row r="2297" spans="1:16" x14ac:dyDescent="0.2">
      <c r="A2297" s="2">
        <v>41396</v>
      </c>
      <c r="B2297" s="3">
        <v>1181072403.7427299</v>
      </c>
      <c r="C2297" s="3">
        <f t="shared" si="210"/>
        <v>1420403788.5288827</v>
      </c>
      <c r="D2297" s="4">
        <f>LN(Table1[[#This Row],[NV]])</f>
        <v>20.889688679431227</v>
      </c>
      <c r="E2297" s="5">
        <v>82318</v>
      </c>
      <c r="F2297" s="5">
        <f t="shared" si="211"/>
        <v>6776253124</v>
      </c>
      <c r="G2297" s="8">
        <f t="shared" si="212"/>
        <v>9230165577</v>
      </c>
      <c r="H2297" s="5">
        <f t="shared" si="213"/>
        <v>931703.52986576757</v>
      </c>
      <c r="I2297" s="5">
        <f t="shared" si="214"/>
        <v>1086835.5809431097</v>
      </c>
      <c r="J2297" s="5">
        <f>Table1[[#This Row],[DAA 
(n)]]^1.5</f>
        <v>23617950.898869976</v>
      </c>
      <c r="K2297" s="5">
        <f t="shared" si="215"/>
        <v>29465793.059842505</v>
      </c>
      <c r="L2297" s="7">
        <f>LN(Table1[[#This Row],[NV]]/Table1[[#This Row],[NV_MA-1]])</f>
        <v>-2.0560541448722924</v>
      </c>
      <c r="M2297" s="7">
        <f>LN(Table1[[#This Row],[NV]]/Table1[[#This Row],[NV_MA-2]])</f>
        <v>6.9909077842507097</v>
      </c>
      <c r="N2297" s="4">
        <f>LN(Table1[[#This Row],[NV]]/Table1[[#This Row],[NV_MA-3]])</f>
        <v>3.6909480882213677</v>
      </c>
      <c r="O2297" s="7">
        <f>LN(Table1[[#This Row],[NV]]/Table1[[#This Row],[Metcalfe
NV ~ n^2]])</f>
        <v>-1.7470014701294398</v>
      </c>
      <c r="P2297" s="7">
        <f>Table1[[#This Row],[NV_MA-1]]*$M$3</f>
        <v>9230165577</v>
      </c>
    </row>
    <row r="2298" spans="1:16" x14ac:dyDescent="0.2">
      <c r="A2298" s="2">
        <v>41395</v>
      </c>
      <c r="B2298" s="3">
        <v>1289224863.25771</v>
      </c>
      <c r="C2298" s="3">
        <f t="shared" si="210"/>
        <v>1423757613.7380075</v>
      </c>
      <c r="D2298" s="4">
        <f>LN(Table1[[#This Row],[NV]])</f>
        <v>20.977306993522962</v>
      </c>
      <c r="E2298" s="5">
        <v>83664</v>
      </c>
      <c r="F2298" s="5">
        <f t="shared" si="211"/>
        <v>6999664896</v>
      </c>
      <c r="G2298" s="8">
        <f t="shared" si="212"/>
        <v>9276075413.166666</v>
      </c>
      <c r="H2298" s="5">
        <f t="shared" si="213"/>
        <v>948294.96721698483</v>
      </c>
      <c r="I2298" s="5">
        <f t="shared" si="214"/>
        <v>1090124.3426722474</v>
      </c>
      <c r="J2298" s="5">
        <f>Table1[[#This Row],[DAA 
(n)]]^1.5</f>
        <v>24199586.026602719</v>
      </c>
      <c r="K2298" s="5">
        <f t="shared" si="215"/>
        <v>29582986.703236211</v>
      </c>
      <c r="L2298" s="7">
        <f>LN(Table1[[#This Row],[NV]]/Table1[[#This Row],[NV_MA-1]])</f>
        <v>-1.9733973927067854</v>
      </c>
      <c r="M2298" s="7">
        <f>LN(Table1[[#This Row],[NV]]/Table1[[#This Row],[NV_MA-2]])</f>
        <v>7.0755046699776916</v>
      </c>
      <c r="N2298" s="4">
        <f>LN(Table1[[#This Row],[NV]]/Table1[[#This Row],[NV_MA-3]])</f>
        <v>3.7745970130136239</v>
      </c>
      <c r="O2298" s="7">
        <f>LN(Table1[[#This Row],[NV]]/Table1[[#This Row],[Metcalfe
NV ~ n^2]])</f>
        <v>-1.6918211193328614</v>
      </c>
      <c r="P2298" s="7">
        <f>Table1[[#This Row],[NV_MA-1]]*$M$3</f>
        <v>9276075413.166666</v>
      </c>
    </row>
    <row r="2299" spans="1:16" x14ac:dyDescent="0.2">
      <c r="A2299" s="2">
        <v>41394</v>
      </c>
      <c r="B2299" s="3">
        <v>1544247234.8898001</v>
      </c>
      <c r="C2299" s="3">
        <f t="shared" si="210"/>
        <v>1418694254.988847</v>
      </c>
      <c r="D2299" s="4">
        <f>LN(Table1[[#This Row],[NV]])</f>
        <v>21.157802401954125</v>
      </c>
      <c r="E2299" s="5">
        <v>76703</v>
      </c>
      <c r="F2299" s="5">
        <f t="shared" si="211"/>
        <v>5883350209</v>
      </c>
      <c r="G2299" s="8">
        <f t="shared" si="212"/>
        <v>9239714688.666666</v>
      </c>
      <c r="H2299" s="5">
        <f t="shared" si="213"/>
        <v>862732.03395978652</v>
      </c>
      <c r="I2299" s="5">
        <f t="shared" si="214"/>
        <v>1087340.0214653767</v>
      </c>
      <c r="J2299" s="5">
        <f>Table1[[#This Row],[DAA 
(n)]]^1.5</f>
        <v>21243130.91521411</v>
      </c>
      <c r="K2299" s="5">
        <f t="shared" si="215"/>
        <v>29486738.153223868</v>
      </c>
      <c r="L2299" s="7">
        <f>LN(Table1[[#This Row],[NV]]/Table1[[#This Row],[NV_MA-1]])</f>
        <v>-1.7889744423192215</v>
      </c>
      <c r="M2299" s="7">
        <f>LN(Table1[[#This Row],[NV]]/Table1[[#This Row],[NV_MA-2]])</f>
        <v>7.2585574775289032</v>
      </c>
      <c r="N2299" s="4">
        <f>LN(Table1[[#This Row],[NV]]/Table1[[#This Row],[NV_MA-3]])</f>
        <v>3.9583512358518322</v>
      </c>
      <c r="O2299" s="7">
        <f>LN(Table1[[#This Row],[NV]]/Table1[[#This Row],[Metcalfe
NV ~ n^2]])</f>
        <v>-1.3375897980846385</v>
      </c>
      <c r="P2299" s="7">
        <f>Table1[[#This Row],[NV_MA-1]]*$M$3</f>
        <v>9239714688.666666</v>
      </c>
    </row>
    <row r="2300" spans="1:16" x14ac:dyDescent="0.2">
      <c r="A2300" s="2">
        <v>41393</v>
      </c>
      <c r="B2300" s="3">
        <v>1595664561.2153299</v>
      </c>
      <c r="C2300" s="3">
        <f t="shared" si="210"/>
        <v>1401571334.3891854</v>
      </c>
      <c r="D2300" s="4">
        <f>LN(Table1[[#This Row],[NV]])</f>
        <v>21.190556139207125</v>
      </c>
      <c r="E2300" s="5">
        <v>88358</v>
      </c>
      <c r="F2300" s="5">
        <f t="shared" si="211"/>
        <v>7807136164</v>
      </c>
      <c r="G2300" s="8">
        <f t="shared" si="212"/>
        <v>9179701495.166666</v>
      </c>
      <c r="H2300" s="5">
        <f t="shared" si="213"/>
        <v>1006322.6944130287</v>
      </c>
      <c r="I2300" s="5">
        <f t="shared" si="214"/>
        <v>1082150.0916467633</v>
      </c>
      <c r="J2300" s="5">
        <f>Table1[[#This Row],[DAA 
(n)]]^1.5</f>
        <v>26264480.52367891</v>
      </c>
      <c r="K2300" s="5">
        <f t="shared" si="215"/>
        <v>29317039.481637847</v>
      </c>
      <c r="L2300" s="7">
        <f>LN(Table1[[#This Row],[NV]]/Table1[[#This Row],[NV_MA-1]])</f>
        <v>-1.7497043849766254</v>
      </c>
      <c r="M2300" s="7">
        <f>LN(Table1[[#This Row],[NV]]/Table1[[#This Row],[NV_MA-2]])</f>
        <v>7.2960956935749328</v>
      </c>
      <c r="N2300" s="4">
        <f>LN(Table1[[#This Row],[NV]]/Table1[[#This Row],[NV_MA-3]])</f>
        <v>3.9968766819814907</v>
      </c>
      <c r="O2300" s="7">
        <f>LN(Table1[[#This Row],[NV]]/Table1[[#This Row],[Metcalfe
NV ~ n^2]])</f>
        <v>-1.5877479059959985</v>
      </c>
      <c r="P2300" s="7">
        <f>Table1[[#This Row],[NV_MA-1]]*$M$3</f>
        <v>9179701495.166666</v>
      </c>
    </row>
    <row r="2301" spans="1:16" x14ac:dyDescent="0.2">
      <c r="A2301" s="2">
        <v>41392</v>
      </c>
      <c r="B2301" s="3">
        <v>1493145659.0043001</v>
      </c>
      <c r="C2301" s="3">
        <f t="shared" si="210"/>
        <v>1382096199.0752242</v>
      </c>
      <c r="D2301" s="4">
        <f>LN(Table1[[#This Row],[NV]])</f>
        <v>21.124150912033553</v>
      </c>
      <c r="E2301" s="5">
        <v>119432</v>
      </c>
      <c r="F2301" s="5">
        <f t="shared" si="211"/>
        <v>14264002624</v>
      </c>
      <c r="G2301" s="8">
        <f t="shared" si="212"/>
        <v>9132397143.8666668</v>
      </c>
      <c r="H2301" s="5">
        <f t="shared" si="213"/>
        <v>1396220.0886959946</v>
      </c>
      <c r="I2301" s="5">
        <f t="shared" si="214"/>
        <v>1078681.3636535357</v>
      </c>
      <c r="J2301" s="5">
        <f>Table1[[#This Row],[DAA 
(n)]]^1.5</f>
        <v>41274427.45077838</v>
      </c>
      <c r="K2301" s="5">
        <f t="shared" si="215"/>
        <v>29194743.619240176</v>
      </c>
      <c r="L2301" s="7">
        <f>LN(Table1[[#This Row],[NV]]/Table1[[#This Row],[NV_MA-1]])</f>
        <v>-1.8109431418886828</v>
      </c>
      <c r="M2301" s="7">
        <f>LN(Table1[[#This Row],[NV]]/Table1[[#This Row],[NV_MA-2]])</f>
        <v>7.232901018491626</v>
      </c>
      <c r="N2301" s="4">
        <f>LN(Table1[[#This Row],[NV]]/Table1[[#This Row],[NV_MA-3]])</f>
        <v>3.9346516740390549</v>
      </c>
      <c r="O2301" s="7">
        <f>LN(Table1[[#This Row],[NV]]/Table1[[#This Row],[Metcalfe
NV ~ n^2]])</f>
        <v>-2.2568539894332993</v>
      </c>
      <c r="P2301" s="7">
        <f>Table1[[#This Row],[NV_MA-1]]*$M$3</f>
        <v>9132397143.8666668</v>
      </c>
    </row>
    <row r="2302" spans="1:16" x14ac:dyDescent="0.2">
      <c r="A2302" s="2">
        <v>41391</v>
      </c>
      <c r="B2302" s="3">
        <v>1421628544.64305</v>
      </c>
      <c r="C2302" s="3">
        <f t="shared" si="210"/>
        <v>1365332615.559972</v>
      </c>
      <c r="D2302" s="4">
        <f>LN(Table1[[#This Row],[NV]])</f>
        <v>21.075068913839942</v>
      </c>
      <c r="E2302" s="5">
        <v>76128</v>
      </c>
      <c r="F2302" s="5">
        <f t="shared" si="211"/>
        <v>5795472384</v>
      </c>
      <c r="G2302" s="8">
        <f t="shared" si="212"/>
        <v>8879334139.3666668</v>
      </c>
      <c r="H2302" s="5">
        <f t="shared" si="213"/>
        <v>855691.76933668123</v>
      </c>
      <c r="I2302" s="5">
        <f t="shared" si="214"/>
        <v>1062936.8219055461</v>
      </c>
      <c r="J2302" s="5">
        <f>Table1[[#This Row],[DAA 
(n)]]^1.5</f>
        <v>21004707.130763613</v>
      </c>
      <c r="K2302" s="5">
        <f t="shared" si="215"/>
        <v>28597102.562428456</v>
      </c>
      <c r="L2302" s="7">
        <f>LN(Table1[[#This Row],[NV]]/Table1[[#This Row],[NV_MA-1]])</f>
        <v>-1.8319234929935295</v>
      </c>
      <c r="M2302" s="7">
        <f>LN(Table1[[#This Row],[NV]]/Table1[[#This Row],[NV_MA-2]])</f>
        <v>7.1985226920492371</v>
      </c>
      <c r="N2302" s="4">
        <f>LN(Table1[[#This Row],[NV]]/Table1[[#This Row],[NV_MA-3]])</f>
        <v>3.9062529521879621</v>
      </c>
      <c r="O2302" s="7">
        <f>LN(Table1[[#This Row],[NV]]/Table1[[#This Row],[Metcalfe
NV ~ n^2]])</f>
        <v>-1.4052739123654274</v>
      </c>
      <c r="P2302" s="7">
        <f>Table1[[#This Row],[NV_MA-1]]*$M$3</f>
        <v>8879334139.3666668</v>
      </c>
    </row>
    <row r="2303" spans="1:16" x14ac:dyDescent="0.2">
      <c r="A2303" s="2">
        <v>41390</v>
      </c>
      <c r="B2303" s="3">
        <v>1520716614.2806599</v>
      </c>
      <c r="C2303" s="3">
        <f t="shared" si="210"/>
        <v>1349981549.0543303</v>
      </c>
      <c r="D2303" s="4">
        <f>LN(Table1[[#This Row],[NV]])</f>
        <v>21.142447517467367</v>
      </c>
      <c r="E2303" s="5">
        <v>86571</v>
      </c>
      <c r="F2303" s="5">
        <f t="shared" si="211"/>
        <v>7494538041</v>
      </c>
      <c r="G2303" s="8">
        <f t="shared" si="212"/>
        <v>8986567205.1000004</v>
      </c>
      <c r="H2303" s="5">
        <f t="shared" si="213"/>
        <v>984201.4734465339</v>
      </c>
      <c r="I2303" s="5">
        <f t="shared" si="214"/>
        <v>1070681.5166414476</v>
      </c>
      <c r="J2303" s="5">
        <f>Table1[[#This Row],[DAA 
(n)]]^1.5</f>
        <v>25471742.24012579</v>
      </c>
      <c r="K2303" s="5">
        <f t="shared" si="215"/>
        <v>28871960.923575524</v>
      </c>
      <c r="L2303" s="7">
        <f>LN(Table1[[#This Row],[NV]]/Table1[[#This Row],[NV_MA-1]])</f>
        <v>-1.7765492491120434</v>
      </c>
      <c r="M2303" s="7">
        <f>LN(Table1[[#This Row],[NV]]/Table1[[#This Row],[NV_MA-2]])</f>
        <v>7.2586415823434125</v>
      </c>
      <c r="N2303" s="4">
        <f>LN(Table1[[#This Row],[NV]]/Table1[[#This Row],[NV_MA-3]])</f>
        <v>3.9640660456002235</v>
      </c>
      <c r="O2303" s="7">
        <f>LN(Table1[[#This Row],[NV]]/Table1[[#This Row],[Metcalfe
NV ~ n^2]])</f>
        <v>-1.5949928135103035</v>
      </c>
      <c r="P2303" s="7">
        <f>Table1[[#This Row],[NV_MA-1]]*$M$3</f>
        <v>8986567205.1000004</v>
      </c>
    </row>
    <row r="2304" spans="1:16" x14ac:dyDescent="0.2">
      <c r="A2304" s="2">
        <v>41389</v>
      </c>
      <c r="B2304" s="3">
        <v>1562219397.6988699</v>
      </c>
      <c r="C2304" s="3">
        <f t="shared" si="210"/>
        <v>1331744779.5932388</v>
      </c>
      <c r="D2304" s="4">
        <f>LN(Table1[[#This Row],[NV]])</f>
        <v>21.169373337974704</v>
      </c>
      <c r="E2304" s="5">
        <v>89506</v>
      </c>
      <c r="F2304" s="5">
        <f t="shared" si="211"/>
        <v>8011324036</v>
      </c>
      <c r="G2304" s="8">
        <f t="shared" si="212"/>
        <v>8911870614.5333328</v>
      </c>
      <c r="H2304" s="5">
        <f t="shared" si="213"/>
        <v>1020552.8665960721</v>
      </c>
      <c r="I2304" s="5">
        <f t="shared" si="214"/>
        <v>1064913.2289113174</v>
      </c>
      <c r="J2304" s="5">
        <f>Table1[[#This Row],[DAA 
(n)]]^1.5</f>
        <v>26778005.32463564</v>
      </c>
      <c r="K2304" s="5">
        <f t="shared" si="215"/>
        <v>28673367.945725713</v>
      </c>
      <c r="L2304" s="7">
        <f>LN(Table1[[#This Row],[NV]]/Table1[[#This Row],[NV_MA-1]])</f>
        <v>-1.7412766639333515</v>
      </c>
      <c r="M2304" s="7">
        <f>LN(Table1[[#This Row],[NV]]/Table1[[#This Row],[NV_MA-2]])</f>
        <v>7.2909694593689682</v>
      </c>
      <c r="N2304" s="4">
        <f>LN(Table1[[#This Row],[NV]]/Table1[[#This Row],[NV_MA-3]])</f>
        <v>3.9978940341953706</v>
      </c>
      <c r="O2304" s="7">
        <f>LN(Table1[[#This Row],[NV]]/Table1[[#This Row],[Metcalfe
NV ~ n^2]])</f>
        <v>-1.6347485442694374</v>
      </c>
      <c r="P2304" s="7">
        <f>Table1[[#This Row],[NV_MA-1]]*$M$3</f>
        <v>8911870614.5333328</v>
      </c>
    </row>
    <row r="2305" spans="1:16" x14ac:dyDescent="0.2">
      <c r="A2305" s="2">
        <v>41388</v>
      </c>
      <c r="B2305" s="3">
        <v>1706962826.9867699</v>
      </c>
      <c r="C2305" s="3">
        <f t="shared" si="210"/>
        <v>1308376550.617605</v>
      </c>
      <c r="D2305" s="4">
        <f>LN(Table1[[#This Row],[NV]])</f>
        <v>21.25798150371244</v>
      </c>
      <c r="E2305" s="5">
        <v>103533</v>
      </c>
      <c r="F2305" s="5">
        <f t="shared" si="211"/>
        <v>10719082089</v>
      </c>
      <c r="G2305" s="8">
        <f t="shared" si="212"/>
        <v>8827542392.2999992</v>
      </c>
      <c r="H2305" s="5">
        <f t="shared" si="213"/>
        <v>1195562.4003373988</v>
      </c>
      <c r="I2305" s="5">
        <f t="shared" si="214"/>
        <v>1058565.6851629156</v>
      </c>
      <c r="J2305" s="5">
        <f>Table1[[#This Row],[DAA 
(n)]]^1.5</f>
        <v>33313341.560408454</v>
      </c>
      <c r="K2305" s="5">
        <f t="shared" si="215"/>
        <v>28452276.963979185</v>
      </c>
      <c r="L2305" s="7">
        <f>LN(Table1[[#This Row],[NV]]/Table1[[#This Row],[NV_MA-1]])</f>
        <v>-1.6431609843424761</v>
      </c>
      <c r="M2305" s="7">
        <f>LN(Table1[[#This Row],[NV]]/Table1[[#This Row],[NV_MA-2]])</f>
        <v>7.3855560811322798</v>
      </c>
      <c r="N2305" s="4">
        <f>LN(Table1[[#This Row],[NV]]/Table1[[#This Row],[NV_MA-3]])</f>
        <v>4.0942427544950908</v>
      </c>
      <c r="O2305" s="7">
        <f>LN(Table1[[#This Row],[NV]]/Table1[[#This Row],[Metcalfe
NV ~ n^2]])</f>
        <v>-1.8373098591843902</v>
      </c>
      <c r="P2305" s="7">
        <f>Table1[[#This Row],[NV_MA-1]]*$M$3</f>
        <v>8827542392.2999992</v>
      </c>
    </row>
    <row r="2306" spans="1:16" x14ac:dyDescent="0.2">
      <c r="A2306" s="2">
        <v>41387</v>
      </c>
      <c r="B2306" s="3">
        <v>1573425024.83338</v>
      </c>
      <c r="C2306" s="3">
        <f t="shared" si="210"/>
        <v>1278604017.1845539</v>
      </c>
      <c r="D2306" s="4">
        <f>LN(Table1[[#This Row],[NV]])</f>
        <v>21.176520624673433</v>
      </c>
      <c r="E2306" s="5">
        <v>91871</v>
      </c>
      <c r="F2306" s="5">
        <f t="shared" si="211"/>
        <v>8440280641</v>
      </c>
      <c r="G2306" s="8">
        <f t="shared" si="212"/>
        <v>8609840696.833334</v>
      </c>
      <c r="H2306" s="5">
        <f t="shared" si="213"/>
        <v>1049914.7140799584</v>
      </c>
      <c r="I2306" s="5">
        <f t="shared" si="214"/>
        <v>1042610.1545107857</v>
      </c>
      <c r="J2306" s="5">
        <f>Table1[[#This Row],[DAA 
(n)]]^1.5</f>
        <v>27846310.756890476</v>
      </c>
      <c r="K2306" s="5">
        <f t="shared" si="215"/>
        <v>27890596.959832959</v>
      </c>
      <c r="L2306" s="7">
        <f>LN(Table1[[#This Row],[NV]]/Table1[[#This Row],[NV_MA-1]])</f>
        <v>-1.6996510284315025</v>
      </c>
      <c r="M2306" s="7">
        <f>LN(Table1[[#This Row],[NV]]/Table1[[#This Row],[NV_MA-2]])</f>
        <v>7.3192827338010495</v>
      </c>
      <c r="N2306" s="4">
        <f>LN(Table1[[#This Row],[NV]]/Table1[[#This Row],[NV_MA-3]])</f>
        <v>4.0327204612173277</v>
      </c>
      <c r="O2306" s="7">
        <f>LN(Table1[[#This Row],[NV]]/Table1[[#This Row],[Metcalfe
NV ~ n^2]])</f>
        <v>-1.6797607716313498</v>
      </c>
      <c r="P2306" s="7">
        <f>Table1[[#This Row],[NV_MA-1]]*$M$3</f>
        <v>8609840696.833334</v>
      </c>
    </row>
    <row r="2307" spans="1:16" x14ac:dyDescent="0.2">
      <c r="A2307" s="2">
        <v>41386</v>
      </c>
      <c r="B2307" s="3">
        <v>1397836653.5164399</v>
      </c>
      <c r="C2307" s="3">
        <f t="shared" si="210"/>
        <v>1252316447.2769647</v>
      </c>
      <c r="D2307" s="4">
        <f>LN(Table1[[#This Row],[NV]])</f>
        <v>21.058191630953132</v>
      </c>
      <c r="E2307" s="5">
        <v>90723</v>
      </c>
      <c r="F2307" s="5">
        <f t="shared" si="211"/>
        <v>8230662729</v>
      </c>
      <c r="G2307" s="8">
        <f t="shared" si="212"/>
        <v>8489946809.6333332</v>
      </c>
      <c r="H2307" s="5">
        <f t="shared" si="213"/>
        <v>1035654.411201154</v>
      </c>
      <c r="I2307" s="5">
        <f t="shared" si="214"/>
        <v>1033480.1783376009</v>
      </c>
      <c r="J2307" s="5">
        <f>Table1[[#This Row],[DAA 
(n)]]^1.5</f>
        <v>27326002.539029844</v>
      </c>
      <c r="K2307" s="5">
        <f t="shared" si="215"/>
        <v>27574378.684388556</v>
      </c>
      <c r="L2307" s="7">
        <f>LN(Table1[[#This Row],[NV]]/Table1[[#This Row],[NV_MA-1]])</f>
        <v>-1.8039569412360545</v>
      </c>
      <c r="M2307" s="7">
        <f>LN(Table1[[#This Row],[NV]]/Table1[[#This Row],[NV_MA-2]])</f>
        <v>7.2097491521936155</v>
      </c>
      <c r="N2307" s="4">
        <f>LN(Table1[[#This Row],[NV]]/Table1[[#This Row],[NV_MA-3]])</f>
        <v>3.9257940399476134</v>
      </c>
      <c r="O2307" s="7">
        <f>LN(Table1[[#This Row],[NV]]/Table1[[#This Row],[Metcalfe
NV ~ n^2]])</f>
        <v>-1.7729407434426443</v>
      </c>
      <c r="P2307" s="7">
        <f>Table1[[#This Row],[NV_MA-1]]*$M$3</f>
        <v>8489946809.6333332</v>
      </c>
    </row>
    <row r="2308" spans="1:16" x14ac:dyDescent="0.2">
      <c r="A2308" s="2">
        <v>41385</v>
      </c>
      <c r="B2308" s="3">
        <v>1310722638.1997001</v>
      </c>
      <c r="C2308" s="3">
        <f t="shared" si="210"/>
        <v>1229205236.4135885</v>
      </c>
      <c r="D2308" s="4">
        <f>LN(Table1[[#This Row],[NV]])</f>
        <v>20.993844454279863</v>
      </c>
      <c r="E2308" s="5">
        <v>72721</v>
      </c>
      <c r="F2308" s="5">
        <f t="shared" si="211"/>
        <v>5288343841</v>
      </c>
      <c r="G2308" s="8">
        <f t="shared" si="212"/>
        <v>8365233652.1333332</v>
      </c>
      <c r="H2308" s="5">
        <f t="shared" si="213"/>
        <v>814066.90650067548</v>
      </c>
      <c r="I2308" s="5">
        <f t="shared" si="214"/>
        <v>1023776.9724347838</v>
      </c>
      <c r="J2308" s="5">
        <f>Table1[[#This Row],[DAA 
(n)]]^1.5</f>
        <v>19610549.519617274</v>
      </c>
      <c r="K2308" s="5">
        <f t="shared" si="215"/>
        <v>27241621.817686595</v>
      </c>
      <c r="L2308" s="7">
        <f>LN(Table1[[#This Row],[NV]]/Table1[[#This Row],[NV_MA-1]])</f>
        <v>-1.8535056488292074</v>
      </c>
      <c r="M2308" s="7">
        <f>LN(Table1[[#This Row],[NV]]/Table1[[#This Row],[NV_MA-2]])</f>
        <v>7.1548351937768722</v>
      </c>
      <c r="N2308" s="4">
        <f>LN(Table1[[#This Row],[NV]]/Table1[[#This Row],[NV_MA-3]])</f>
        <v>3.8735878787123785</v>
      </c>
      <c r="O2308" s="7">
        <f>LN(Table1[[#This Row],[NV]]/Table1[[#This Row],[Metcalfe
NV ~ n^2]])</f>
        <v>-1.3949265059840337</v>
      </c>
      <c r="P2308" s="7">
        <f>Table1[[#This Row],[NV_MA-1]]*$M$3</f>
        <v>8365233652.1333332</v>
      </c>
    </row>
    <row r="2309" spans="1:16" x14ac:dyDescent="0.2">
      <c r="A2309" s="2">
        <v>41384</v>
      </c>
      <c r="B2309" s="3">
        <v>1417741977.5334101</v>
      </c>
      <c r="C2309" s="3">
        <f t="shared" si="210"/>
        <v>1210977779.4775884</v>
      </c>
      <c r="D2309" s="4">
        <f>LN(Table1[[#This Row],[NV]])</f>
        <v>21.072331286251966</v>
      </c>
      <c r="E2309" s="5">
        <v>73497</v>
      </c>
      <c r="F2309" s="5">
        <f t="shared" si="211"/>
        <v>5401809009</v>
      </c>
      <c r="G2309" s="8">
        <f t="shared" si="212"/>
        <v>8374396209.7333336</v>
      </c>
      <c r="H2309" s="5">
        <f t="shared" si="213"/>
        <v>823533.87530143792</v>
      </c>
      <c r="I2309" s="5">
        <f t="shared" si="214"/>
        <v>1024536.2544893435</v>
      </c>
      <c r="J2309" s="5">
        <f>Table1[[#This Row],[DAA 
(n)]]^1.5</f>
        <v>19925279.33893206</v>
      </c>
      <c r="K2309" s="5">
        <f t="shared" si="215"/>
        <v>27266942.587708686</v>
      </c>
      <c r="L2309" s="7">
        <f>LN(Table1[[#This Row],[NV]]/Table1[[#This Row],[NV_MA-1]])</f>
        <v>-1.7761135314464529</v>
      </c>
      <c r="M2309" s="7">
        <f>LN(Table1[[#This Row],[NV]]/Table1[[#This Row],[NV_MA-2]])</f>
        <v>7.2325806527212988</v>
      </c>
      <c r="N2309" s="4">
        <f>LN(Table1[[#This Row],[NV]]/Table1[[#This Row],[NV_MA-3]])</f>
        <v>3.9511456540446814</v>
      </c>
      <c r="O2309" s="7">
        <f>LN(Table1[[#This Row],[NV]]/Table1[[#This Row],[Metcalfe
NV ~ n^2]])</f>
        <v>-1.3376684498308109</v>
      </c>
      <c r="P2309" s="7">
        <f>Table1[[#This Row],[NV_MA-1]]*$M$3</f>
        <v>8374396209.7333336</v>
      </c>
    </row>
    <row r="2310" spans="1:16" x14ac:dyDescent="0.2">
      <c r="A2310" s="2">
        <v>41383</v>
      </c>
      <c r="B2310" s="3">
        <v>1315593293.9734399</v>
      </c>
      <c r="C2310" s="3">
        <f t="shared" si="210"/>
        <v>1189560085.3479724</v>
      </c>
      <c r="D2310" s="4">
        <f>LN(Table1[[#This Row],[NV]])</f>
        <v>20.997553574951986</v>
      </c>
      <c r="E2310" s="5">
        <v>102489</v>
      </c>
      <c r="F2310" s="5">
        <f t="shared" si="211"/>
        <v>10503995121</v>
      </c>
      <c r="G2310" s="8">
        <f t="shared" si="212"/>
        <v>8360307141.7333336</v>
      </c>
      <c r="H2310" s="5">
        <f t="shared" si="213"/>
        <v>1182467.9397413733</v>
      </c>
      <c r="I2310" s="5">
        <f t="shared" si="214"/>
        <v>1023344.5840971047</v>
      </c>
      <c r="J2310" s="5">
        <f>Table1[[#This Row],[DAA 
(n)]]^1.5</f>
        <v>32810729.281077642</v>
      </c>
      <c r="K2310" s="5">
        <f t="shared" si="215"/>
        <v>27227571.32763046</v>
      </c>
      <c r="L2310" s="7">
        <f>LN(Table1[[#This Row],[NV]]/Table1[[#This Row],[NV_MA-1]])</f>
        <v>-1.8492074278579453</v>
      </c>
      <c r="M2310" s="7">
        <f>LN(Table1[[#This Row],[NV]]/Table1[[#This Row],[NV_MA-2]])</f>
        <v>7.1589667498854537</v>
      </c>
      <c r="N2310" s="4">
        <f>LN(Table1[[#This Row],[NV]]/Table1[[#This Row],[NV_MA-3]])</f>
        <v>3.877812905332668</v>
      </c>
      <c r="O2310" s="7">
        <f>LN(Table1[[#This Row],[NV]]/Table1[[#This Row],[Metcalfe
NV ~ n^2]])</f>
        <v>-2.0774679345050941</v>
      </c>
      <c r="P2310" s="7">
        <f>Table1[[#This Row],[NV_MA-1]]*$M$3</f>
        <v>8360307141.7333336</v>
      </c>
    </row>
    <row r="2311" spans="1:16" x14ac:dyDescent="0.2">
      <c r="A2311" s="2">
        <v>41382</v>
      </c>
      <c r="B2311" s="3">
        <v>1200434439.89903</v>
      </c>
      <c r="C2311" s="3">
        <f t="shared" si="210"/>
        <v>1168901352.3296728</v>
      </c>
      <c r="D2311" s="4">
        <f>LN(Table1[[#This Row],[NV]])</f>
        <v>20.905949361471333</v>
      </c>
      <c r="E2311" s="5">
        <v>85564</v>
      </c>
      <c r="F2311" s="5">
        <f t="shared" si="211"/>
        <v>7321198096</v>
      </c>
      <c r="G2311" s="8">
        <f t="shared" si="212"/>
        <v>8141727427.166667</v>
      </c>
      <c r="H2311" s="5">
        <f t="shared" si="213"/>
        <v>971752.05182923202</v>
      </c>
      <c r="I2311" s="5">
        <f t="shared" si="214"/>
        <v>1007064.3615595608</v>
      </c>
      <c r="J2311" s="5">
        <f>Table1[[#This Row],[DAA 
(n)]]^1.5</f>
        <v>25028603.51450203</v>
      </c>
      <c r="K2311" s="5">
        <f t="shared" si="215"/>
        <v>26658743.864684951</v>
      </c>
      <c r="L2311" s="7">
        <f>LN(Table1[[#This Row],[NV]]/Table1[[#This Row],[NV_MA-1]])</f>
        <v>-1.914318847614825</v>
      </c>
      <c r="M2311" s="7">
        <f>LN(Table1[[#This Row],[NV]]/Table1[[#This Row],[NV_MA-2]])</f>
        <v>7.0833992776526191</v>
      </c>
      <c r="N2311" s="4">
        <f>LN(Table1[[#This Row],[NV]]/Table1[[#This Row],[NV_MA-3]])</f>
        <v>3.8073216067200581</v>
      </c>
      <c r="O2311" s="7">
        <f>LN(Table1[[#This Row],[NV]]/Table1[[#This Row],[Metcalfe
NV ~ n^2]])</f>
        <v>-1.8080904643720583</v>
      </c>
      <c r="P2311" s="7">
        <f>Table1[[#This Row],[NV_MA-1]]*$M$3</f>
        <v>8141727427.166667</v>
      </c>
    </row>
    <row r="2312" spans="1:16" x14ac:dyDescent="0.2">
      <c r="A2312" s="2">
        <v>41381</v>
      </c>
      <c r="B2312" s="3">
        <v>1025884320.2421401</v>
      </c>
      <c r="C2312" s="3">
        <f t="shared" si="210"/>
        <v>1150545234.0706372</v>
      </c>
      <c r="D2312" s="4">
        <f>LN(Table1[[#This Row],[NV]])</f>
        <v>20.748820829036415</v>
      </c>
      <c r="E2312" s="5">
        <v>105380</v>
      </c>
      <c r="F2312" s="5">
        <f t="shared" si="211"/>
        <v>11104944400</v>
      </c>
      <c r="G2312" s="8">
        <f t="shared" si="212"/>
        <v>8051576121.166667</v>
      </c>
      <c r="H2312" s="5">
        <f t="shared" si="213"/>
        <v>1218754.279789774</v>
      </c>
      <c r="I2312" s="5">
        <f t="shared" si="214"/>
        <v>999872.59423753561</v>
      </c>
      <c r="J2312" s="5">
        <f>Table1[[#This Row],[DAA 
(n)]]^1.5</f>
        <v>34208756.78641361</v>
      </c>
      <c r="K2312" s="5">
        <f t="shared" si="215"/>
        <v>26414827.498211373</v>
      </c>
      <c r="L2312" s="7">
        <f>LN(Table1[[#This Row],[NV]]/Table1[[#This Row],[NV_MA-1]])</f>
        <v>-2.0603128716251007</v>
      </c>
      <c r="M2312" s="7">
        <f>LN(Table1[[#This Row],[NV]]/Table1[[#This Row],[NV_MA-2]])</f>
        <v>6.9334376849514072</v>
      </c>
      <c r="N2312" s="4">
        <f>LN(Table1[[#This Row],[NV]]/Table1[[#This Row],[NV_MA-3]])</f>
        <v>3.659384770925362</v>
      </c>
      <c r="O2312" s="7">
        <f>LN(Table1[[#This Row],[NV]]/Table1[[#This Row],[Metcalfe
NV ~ n^2]])</f>
        <v>-2.3818354584901398</v>
      </c>
      <c r="P2312" s="7">
        <f>Table1[[#This Row],[NV_MA-1]]*$M$3</f>
        <v>8051576121.166667</v>
      </c>
    </row>
    <row r="2313" spans="1:16" x14ac:dyDescent="0.2">
      <c r="A2313" s="2">
        <v>41380</v>
      </c>
      <c r="B2313" s="3">
        <v>754043176.50326097</v>
      </c>
      <c r="C2313" s="3">
        <f t="shared" si="210"/>
        <v>1135039585.1706998</v>
      </c>
      <c r="D2313" s="4">
        <f>LN(Table1[[#This Row],[NV]])</f>
        <v>20.440960187599675</v>
      </c>
      <c r="E2313" s="5">
        <v>98394</v>
      </c>
      <c r="F2313" s="5">
        <f t="shared" si="211"/>
        <v>9681379236</v>
      </c>
      <c r="G2313" s="8">
        <f t="shared" si="212"/>
        <v>7799792802.3666668</v>
      </c>
      <c r="H2313" s="5">
        <f t="shared" si="213"/>
        <v>1131209.7539776023</v>
      </c>
      <c r="I2313" s="5">
        <f t="shared" si="214"/>
        <v>981089.26873383939</v>
      </c>
      <c r="J2313" s="5">
        <f>Table1[[#This Row],[DAA 
(n)]]^1.5</f>
        <v>30864050.747544196</v>
      </c>
      <c r="K2313" s="5">
        <f t="shared" si="215"/>
        <v>25759469.51097234</v>
      </c>
      <c r="L2313" s="7">
        <f>LN(Table1[[#This Row],[NV]]/Table1[[#This Row],[NV_MA-1]])</f>
        <v>-2.3364028188903117</v>
      </c>
      <c r="M2313" s="7">
        <f>LN(Table1[[#This Row],[NV]]/Table1[[#This Row],[NV_MA-2]])</f>
        <v>6.6445414555022664</v>
      </c>
      <c r="N2313" s="4">
        <f>LN(Table1[[#This Row],[NV]]/Table1[[#This Row],[NV_MA-3]])</f>
        <v>3.3766473221294531</v>
      </c>
      <c r="O2313" s="7">
        <f>LN(Table1[[#This Row],[NV]]/Table1[[#This Row],[Metcalfe
NV ~ n^2]])</f>
        <v>-2.5525100235433249</v>
      </c>
      <c r="P2313" s="7">
        <f>Table1[[#This Row],[NV_MA-1]]*$M$3</f>
        <v>7799792802.3666668</v>
      </c>
    </row>
    <row r="2314" spans="1:16" x14ac:dyDescent="0.2">
      <c r="A2314" s="2">
        <v>41379</v>
      </c>
      <c r="B2314" s="3">
        <v>892732454.12885296</v>
      </c>
      <c r="C2314" s="3">
        <f t="shared" ref="C2314:C2377" si="216">AVERAGE(B2314:B2343)</f>
        <v>1127120700.4144783</v>
      </c>
      <c r="D2314" s="4">
        <f>LN(Table1[[#This Row],[NV]])</f>
        <v>20.609797490511561</v>
      </c>
      <c r="E2314" s="5">
        <v>100211</v>
      </c>
      <c r="F2314" s="5">
        <f t="shared" ref="F2314:F2377" si="217">E2314^2</f>
        <v>10042244521</v>
      </c>
      <c r="G2314" s="8">
        <f t="shared" ref="G2314:G2377" si="218">AVERAGE(F2314:F2343)</f>
        <v>7567852489.6999998</v>
      </c>
      <c r="H2314" s="5">
        <f t="shared" ref="H2314:H2377" si="219">E2314*LN(E2314)</f>
        <v>1153932.9962187309</v>
      </c>
      <c r="I2314" s="5">
        <f t="shared" ref="I2314:I2377" si="220">AVERAGE(H2314:H2343)</f>
        <v>962277.28789605363</v>
      </c>
      <c r="J2314" s="5">
        <f>Table1[[#This Row],[DAA 
(n)]]^1.5</f>
        <v>31722915.466487788</v>
      </c>
      <c r="K2314" s="5">
        <f t="shared" ref="K2314:K2377" si="221">AVERAGE(J2314:J2343)</f>
        <v>25128028.410965823</v>
      </c>
      <c r="L2314" s="7">
        <f>LN(Table1[[#This Row],[NV]]/Table1[[#This Row],[NV_MA-1]])</f>
        <v>-2.1373776866757574</v>
      </c>
      <c r="M2314" s="7">
        <f>LN(Table1[[#This Row],[NV]]/Table1[[#This Row],[NV_MA-2]])</f>
        <v>6.8327395613410022</v>
      </c>
      <c r="N2314" s="4">
        <f>LN(Table1[[#This Row],[NV]]/Table1[[#This Row],[NV_MA-3]])</f>
        <v>3.5703030396618751</v>
      </c>
      <c r="O2314" s="7">
        <f>LN(Table1[[#This Row],[NV]]/Table1[[#This Row],[Metcalfe
NV ~ n^2]])</f>
        <v>-2.4202689935816215</v>
      </c>
      <c r="P2314" s="7">
        <f>Table1[[#This Row],[NV_MA-1]]*$M$3</f>
        <v>7567852489.6999998</v>
      </c>
    </row>
    <row r="2315" spans="1:16" x14ac:dyDescent="0.2">
      <c r="A2315" s="2">
        <v>41378</v>
      </c>
      <c r="B2315" s="3">
        <v>980530113.22244203</v>
      </c>
      <c r="C2315" s="3">
        <f t="shared" si="216"/>
        <v>1114506436.7084534</v>
      </c>
      <c r="D2315" s="4">
        <f>LN(Table1[[#This Row],[NV]])</f>
        <v>20.703603915237625</v>
      </c>
      <c r="E2315" s="5">
        <v>73989</v>
      </c>
      <c r="F2315" s="5">
        <f t="shared" si="217"/>
        <v>5474372121</v>
      </c>
      <c r="G2315" s="8">
        <f t="shared" si="218"/>
        <v>7319695444.1999998</v>
      </c>
      <c r="H2315" s="5">
        <f t="shared" si="219"/>
        <v>829540.37833530083</v>
      </c>
      <c r="I2315" s="5">
        <f t="shared" si="220"/>
        <v>942226.7244248254</v>
      </c>
      <c r="J2315" s="5">
        <f>Table1[[#This Row],[DAA 
(n)]]^1.5</f>
        <v>20125688.034466546</v>
      </c>
      <c r="K2315" s="5">
        <f t="shared" si="221"/>
        <v>24454128.098237768</v>
      </c>
      <c r="L2315" s="7">
        <f>LN(Table1[[#This Row],[NV]]/Table1[[#This Row],[NV_MA-1]])</f>
        <v>-2.0102306428328451</v>
      </c>
      <c r="M2315" s="7">
        <f>LN(Table1[[#This Row],[NV]]/Table1[[#This Row],[NV_MA-2]])</f>
        <v>6.9476027065361121</v>
      </c>
      <c r="N2315" s="4">
        <f>LN(Table1[[#This Row],[NV]]/Table1[[#This Row],[NV_MA-3]])</f>
        <v>3.6912943172303327</v>
      </c>
      <c r="O2315" s="7">
        <f>LN(Table1[[#This Row],[NV]]/Table1[[#This Row],[Metcalfe
NV ~ n^2]])</f>
        <v>-1.7197395097390786</v>
      </c>
      <c r="P2315" s="7">
        <f>Table1[[#This Row],[NV_MA-1]]*$M$3</f>
        <v>7319695444.1999998</v>
      </c>
    </row>
    <row r="2316" spans="1:16" x14ac:dyDescent="0.2">
      <c r="A2316" s="2">
        <v>41377</v>
      </c>
      <c r="B2316" s="3">
        <v>1076680752.5950601</v>
      </c>
      <c r="C2316" s="3">
        <f t="shared" si="216"/>
        <v>1098866223.9227626</v>
      </c>
      <c r="D2316" s="4">
        <f>LN(Table1[[#This Row],[NV]])</f>
        <v>20.797148768332914</v>
      </c>
      <c r="E2316" s="5">
        <v>80991</v>
      </c>
      <c r="F2316" s="5">
        <f t="shared" si="217"/>
        <v>6559542081</v>
      </c>
      <c r="G2316" s="8">
        <f t="shared" si="218"/>
        <v>7270547374.333333</v>
      </c>
      <c r="H2316" s="5">
        <f t="shared" si="219"/>
        <v>915367.83978613629</v>
      </c>
      <c r="I2316" s="5">
        <f t="shared" si="220"/>
        <v>937880.67895239557</v>
      </c>
      <c r="J2316" s="5">
        <f>Table1[[#This Row],[DAA 
(n)]]^1.5</f>
        <v>23049162.081999246</v>
      </c>
      <c r="K2316" s="5">
        <f t="shared" si="221"/>
        <v>24313445.36011805</v>
      </c>
      <c r="L2316" s="7">
        <f>LN(Table1[[#This Row],[NV]]/Table1[[#This Row],[NV_MA-1]])</f>
        <v>-1.9099486495300189</v>
      </c>
      <c r="M2316" s="7">
        <f>LN(Table1[[#This Row],[NV]]/Table1[[#This Row],[NV_MA-2]])</f>
        <v>7.0457707563760463</v>
      </c>
      <c r="N2316" s="4">
        <f>LN(Table1[[#This Row],[NV]]/Table1[[#This Row],[NV_MA-3]])</f>
        <v>3.7906087060392721</v>
      </c>
      <c r="O2316" s="7">
        <f>LN(Table1[[#This Row],[NV]]/Table1[[#This Row],[Metcalfe
NV ~ n^2]])</f>
        <v>-1.807037864407421</v>
      </c>
      <c r="P2316" s="7">
        <f>Table1[[#This Row],[NV_MA-1]]*$M$3</f>
        <v>7270547374.333333</v>
      </c>
    </row>
    <row r="2317" spans="1:16" x14ac:dyDescent="0.2">
      <c r="A2317" s="2">
        <v>41376</v>
      </c>
      <c r="B2317" s="3">
        <v>1229179118.9603801</v>
      </c>
      <c r="C2317" s="3">
        <f t="shared" si="216"/>
        <v>1080022638.3699608</v>
      </c>
      <c r="D2317" s="4">
        <f>LN(Table1[[#This Row],[NV]])</f>
        <v>20.929612400572555</v>
      </c>
      <c r="E2317" s="5">
        <v>102302</v>
      </c>
      <c r="F2317" s="5">
        <f t="shared" si="217"/>
        <v>10465699204</v>
      </c>
      <c r="G2317" s="8">
        <f t="shared" si="218"/>
        <v>7179686467.9333334</v>
      </c>
      <c r="H2317" s="5">
        <f t="shared" si="219"/>
        <v>1180123.5959328872</v>
      </c>
      <c r="I2317" s="5">
        <f t="shared" si="220"/>
        <v>930140.56158981868</v>
      </c>
      <c r="J2317" s="5">
        <f>Table1[[#This Row],[DAA 
(n)]]^1.5</f>
        <v>32720971.256483324</v>
      </c>
      <c r="K2317" s="5">
        <f t="shared" si="221"/>
        <v>24058702.811681636</v>
      </c>
      <c r="L2317" s="7">
        <f>LN(Table1[[#This Row],[NV]]/Table1[[#This Row],[NV_MA-1]])</f>
        <v>-1.7649091510617827</v>
      </c>
      <c r="M2317" s="7">
        <f>LN(Table1[[#This Row],[NV]]/Table1[[#This Row],[NV_MA-2]])</f>
        <v>7.1865214053694135</v>
      </c>
      <c r="N2317" s="4">
        <f>LN(Table1[[#This Row],[NV]]/Table1[[#This Row],[NV_MA-3]])</f>
        <v>3.9336050482416494</v>
      </c>
      <c r="O2317" s="7">
        <f>LN(Table1[[#This Row],[NV]]/Table1[[#This Row],[Metcalfe
NV ~ n^2]])</f>
        <v>-2.1417566036089308</v>
      </c>
      <c r="P2317" s="7">
        <f>Table1[[#This Row],[NV_MA-1]]*$M$3</f>
        <v>7179686467.9333334</v>
      </c>
    </row>
    <row r="2318" spans="1:16" x14ac:dyDescent="0.2">
      <c r="A2318" s="2">
        <v>41375</v>
      </c>
      <c r="B2318" s="3">
        <v>913744570.18729305</v>
      </c>
      <c r="C2318" s="3">
        <f t="shared" si="216"/>
        <v>1056121681.5393697</v>
      </c>
      <c r="D2318" s="4">
        <f>LN(Table1[[#This Row],[NV]])</f>
        <v>20.633061626671118</v>
      </c>
      <c r="E2318" s="5">
        <v>124532</v>
      </c>
      <c r="F2318" s="5">
        <f t="shared" si="217"/>
        <v>15508219024</v>
      </c>
      <c r="G2318" s="8">
        <f t="shared" si="218"/>
        <v>6959244381.9333334</v>
      </c>
      <c r="H2318" s="5">
        <f t="shared" si="219"/>
        <v>1461049.0239273529</v>
      </c>
      <c r="I2318" s="5">
        <f t="shared" si="220"/>
        <v>913635.82735684025</v>
      </c>
      <c r="J2318" s="5">
        <f>Table1[[#This Row],[DAA 
(n)]]^1.5</f>
        <v>43946211.799161531</v>
      </c>
      <c r="K2318" s="5">
        <f t="shared" si="221"/>
        <v>23483446.445109691</v>
      </c>
      <c r="L2318" s="7">
        <f>LN(Table1[[#This Row],[NV]]/Table1[[#This Row],[NV_MA-1]])</f>
        <v>-2.0302751129137495</v>
      </c>
      <c r="M2318" s="7">
        <f>LN(Table1[[#This Row],[NV]]/Table1[[#This Row],[NV_MA-2]])</f>
        <v>6.907874293972915</v>
      </c>
      <c r="N2318" s="4">
        <f>LN(Table1[[#This Row],[NV]]/Table1[[#This Row],[NV_MA-3]])</f>
        <v>3.6612553023586991</v>
      </c>
      <c r="O2318" s="7">
        <f>LN(Table1[[#This Row],[NV]]/Table1[[#This Row],[Metcalfe
NV ~ n^2]])</f>
        <v>-2.8315743532754469</v>
      </c>
      <c r="P2318" s="7">
        <f>Table1[[#This Row],[NV_MA-1]]*$M$3</f>
        <v>6959244381.9333334</v>
      </c>
    </row>
    <row r="2319" spans="1:16" x14ac:dyDescent="0.2">
      <c r="A2319" s="2">
        <v>41374</v>
      </c>
      <c r="B2319" s="3">
        <v>1776029674.5699601</v>
      </c>
      <c r="C2319" s="3">
        <f t="shared" si="216"/>
        <v>1041784372.6589584</v>
      </c>
      <c r="D2319" s="4">
        <f>LN(Table1[[#This Row],[NV]])</f>
        <v>21.29764619003106</v>
      </c>
      <c r="E2319" s="5">
        <v>132897</v>
      </c>
      <c r="F2319" s="5">
        <f t="shared" si="217"/>
        <v>17661612609</v>
      </c>
      <c r="G2319" s="8">
        <f t="shared" si="218"/>
        <v>6567347664.6000004</v>
      </c>
      <c r="H2319" s="5">
        <f t="shared" si="219"/>
        <v>1567829.7212979337</v>
      </c>
      <c r="I2319" s="5">
        <f t="shared" si="220"/>
        <v>887438.10993290588</v>
      </c>
      <c r="J2319" s="5">
        <f>Table1[[#This Row],[DAA 
(n)]]^1.5</f>
        <v>48447655.576903589</v>
      </c>
      <c r="K2319" s="5">
        <f t="shared" si="221"/>
        <v>22523834.690658558</v>
      </c>
      <c r="L2319" s="7">
        <f>LN(Table1[[#This Row],[NV]]/Table1[[#This Row],[NV_MA-1]])</f>
        <v>-1.3077296938832019</v>
      </c>
      <c r="M2319" s="7">
        <f>LN(Table1[[#This Row],[NV]]/Table1[[#This Row],[NV_MA-2]])</f>
        <v>7.6015521274178353</v>
      </c>
      <c r="N2319" s="4">
        <f>LN(Table1[[#This Row],[NV]]/Table1[[#This Row],[NV_MA-3]])</f>
        <v>4.3675615639546495</v>
      </c>
      <c r="O2319" s="7">
        <f>LN(Table1[[#This Row],[NV]]/Table1[[#This Row],[Metcalfe
NV ~ n^2]])</f>
        <v>-2.2970131521351882</v>
      </c>
      <c r="P2319" s="7">
        <f>Table1[[#This Row],[NV_MA-1]]*$M$3</f>
        <v>6567347664.6000004</v>
      </c>
    </row>
    <row r="2320" spans="1:16" x14ac:dyDescent="0.2">
      <c r="A2320" s="2">
        <v>41373</v>
      </c>
      <c r="B2320" s="3">
        <v>2540572928.61798</v>
      </c>
      <c r="C2320" s="3">
        <f t="shared" si="216"/>
        <v>1000100420.4426814</v>
      </c>
      <c r="D2320" s="4">
        <f>LN(Table1[[#This Row],[NV]])</f>
        <v>21.655655454989496</v>
      </c>
      <c r="E2320" s="5">
        <v>113921</v>
      </c>
      <c r="F2320" s="5">
        <f t="shared" si="217"/>
        <v>12977994241</v>
      </c>
      <c r="G2320" s="8">
        <f t="shared" si="218"/>
        <v>6073472876.4333334</v>
      </c>
      <c r="H2320" s="5">
        <f t="shared" si="219"/>
        <v>1326411.8799556056</v>
      </c>
      <c r="I2320" s="5">
        <f t="shared" si="220"/>
        <v>854530.44903671916</v>
      </c>
      <c r="J2320" s="5">
        <f>Table1[[#This Row],[DAA 
(n)]]^1.5</f>
        <v>38450826.804230861</v>
      </c>
      <c r="K2320" s="5">
        <f t="shared" si="221"/>
        <v>21319573.107630901</v>
      </c>
      <c r="L2320" s="7">
        <f>LN(Table1[[#This Row],[NV]]/Table1[[#This Row],[NV_MA-1]])</f>
        <v>-0.871540961217807</v>
      </c>
      <c r="M2320" s="7">
        <f>LN(Table1[[#This Row],[NV]]/Table1[[#This Row],[NV_MA-2]])</f>
        <v>7.9973480403396877</v>
      </c>
      <c r="N2320" s="4">
        <f>LN(Table1[[#This Row],[NV]]/Table1[[#This Row],[NV_MA-3]])</f>
        <v>4.7805193210222781</v>
      </c>
      <c r="O2320" s="7">
        <f>LN(Table1[[#This Row],[NV]]/Table1[[#This Row],[Metcalfe
NV ~ n^2]])</f>
        <v>-1.6308655544048305</v>
      </c>
      <c r="P2320" s="7">
        <f>Table1[[#This Row],[NV_MA-1]]*$M$3</f>
        <v>6073472876.4333334</v>
      </c>
    </row>
    <row r="2321" spans="1:16" x14ac:dyDescent="0.2">
      <c r="A2321" s="2">
        <v>41372</v>
      </c>
      <c r="B2321" s="3">
        <v>2051514747.04197</v>
      </c>
      <c r="C2321" s="3">
        <f t="shared" si="216"/>
        <v>932123829.14482248</v>
      </c>
      <c r="D2321" s="4">
        <f>LN(Table1[[#This Row],[NV]])</f>
        <v>21.441844258239868</v>
      </c>
      <c r="E2321" s="5">
        <v>112858</v>
      </c>
      <c r="F2321" s="5">
        <f t="shared" si="217"/>
        <v>12736928164</v>
      </c>
      <c r="G2321" s="8">
        <f t="shared" si="218"/>
        <v>5747643308.9333334</v>
      </c>
      <c r="H2321" s="5">
        <f t="shared" si="219"/>
        <v>1312977.0689782386</v>
      </c>
      <c r="I2321" s="5">
        <f t="shared" si="220"/>
        <v>830962.36245278281</v>
      </c>
      <c r="J2321" s="5">
        <f>Table1[[#This Row],[DAA 
(n)]]^1.5</f>
        <v>37913905.611697599</v>
      </c>
      <c r="K2321" s="5">
        <f t="shared" si="221"/>
        <v>20486683.535182044</v>
      </c>
      <c r="L2321" s="7">
        <f>LN(Table1[[#This Row],[NV]]/Table1[[#This Row],[NV_MA-1]])</f>
        <v>-1.0302114901845725</v>
      </c>
      <c r="M2321" s="7">
        <f>LN(Table1[[#This Row],[NV]]/Table1[[#This Row],[NV_MA-2]])</f>
        <v>7.8115044773018996</v>
      </c>
      <c r="N2321" s="4">
        <f>LN(Table1[[#This Row],[NV]]/Table1[[#This Row],[NV_MA-3]])</f>
        <v>4.6065586088517581</v>
      </c>
      <c r="O2321" s="7">
        <f>LN(Table1[[#This Row],[NV]]/Table1[[#This Row],[Metcalfe
NV ~ n^2]])</f>
        <v>-1.8259270823516476</v>
      </c>
      <c r="P2321" s="7">
        <f>Table1[[#This Row],[NV_MA-1]]*$M$3</f>
        <v>5747643308.9333334</v>
      </c>
    </row>
    <row r="2322" spans="1:16" x14ac:dyDescent="0.2">
      <c r="A2322" s="2">
        <v>41371</v>
      </c>
      <c r="B2322" s="3">
        <v>1792186961.14189</v>
      </c>
      <c r="C2322" s="3">
        <f t="shared" si="216"/>
        <v>880740383.16653967</v>
      </c>
      <c r="D2322" s="4">
        <f>LN(Table1[[#This Row],[NV]])</f>
        <v>21.30670247705141</v>
      </c>
      <c r="E2322" s="5">
        <v>78312</v>
      </c>
      <c r="F2322" s="5">
        <f t="shared" si="217"/>
        <v>6132769344</v>
      </c>
      <c r="G2322" s="8">
        <f t="shared" si="218"/>
        <v>5417087278</v>
      </c>
      <c r="H2322" s="5">
        <f t="shared" si="219"/>
        <v>882455.33621302445</v>
      </c>
      <c r="I2322" s="5">
        <f t="shared" si="220"/>
        <v>806456.3161580459</v>
      </c>
      <c r="J2322" s="5">
        <f>Table1[[#This Row],[DAA 
(n)]]^1.5</f>
        <v>21915050.373369642</v>
      </c>
      <c r="K2322" s="5">
        <f t="shared" si="221"/>
        <v>19630824.652935144</v>
      </c>
      <c r="L2322" s="7">
        <f>LN(Table1[[#This Row],[NV]]/Table1[[#This Row],[NV_MA-1]])</f>
        <v>-1.1061216283110085</v>
      </c>
      <c r="M2322" s="7">
        <f>LN(Table1[[#This Row],[NV]]/Table1[[#This Row],[NV_MA-2]])</f>
        <v>7.7062974666851094</v>
      </c>
      <c r="N2322" s="4">
        <f>LN(Table1[[#This Row],[NV]]/Table1[[#This Row],[NV_MA-3]])</f>
        <v>4.5140909018525672</v>
      </c>
      <c r="O2322" s="7">
        <f>LN(Table1[[#This Row],[NV]]/Table1[[#This Row],[Metcalfe
NV ~ n^2]])</f>
        <v>-1.230209776831124</v>
      </c>
      <c r="P2322" s="7">
        <f>Table1[[#This Row],[NV_MA-1]]*$M$3</f>
        <v>5417087278</v>
      </c>
    </row>
    <row r="2323" spans="1:16" x14ac:dyDescent="0.2">
      <c r="A2323" s="2">
        <v>41370</v>
      </c>
      <c r="B2323" s="3">
        <v>1574027367.53743</v>
      </c>
      <c r="C2323" s="3">
        <f t="shared" si="216"/>
        <v>836912504.82513809</v>
      </c>
      <c r="D2323" s="4">
        <f>LN(Table1[[#This Row],[NV]])</f>
        <v>21.176903374044233</v>
      </c>
      <c r="E2323" s="5">
        <v>78563</v>
      </c>
      <c r="F2323" s="5">
        <f t="shared" si="217"/>
        <v>6172144969</v>
      </c>
      <c r="G2323" s="8">
        <f t="shared" si="218"/>
        <v>5318580863.1999998</v>
      </c>
      <c r="H2323" s="5">
        <f t="shared" si="219"/>
        <v>885535.12051541638</v>
      </c>
      <c r="I2323" s="5">
        <f t="shared" si="220"/>
        <v>797596.82026831969</v>
      </c>
      <c r="J2323" s="5">
        <f>Table1[[#This Row],[DAA 
(n)]]^1.5</f>
        <v>22020495.571161572</v>
      </c>
      <c r="K2323" s="5">
        <f t="shared" si="221"/>
        <v>19346442.053408079</v>
      </c>
      <c r="L2323" s="7">
        <f>LN(Table1[[#This Row],[NV]]/Table1[[#This Row],[NV_MA-1]])</f>
        <v>-1.2175689756326828</v>
      </c>
      <c r="M2323" s="7">
        <f>LN(Table1[[#This Row],[NV]]/Table1[[#This Row],[NV_MA-2]])</f>
        <v>7.5875448630468885</v>
      </c>
      <c r="N2323" s="4">
        <f>LN(Table1[[#This Row],[NV]]/Table1[[#This Row],[NV_MA-3]])</f>
        <v>4.3988842867198041</v>
      </c>
      <c r="O2323" s="7">
        <f>LN(Table1[[#This Row],[NV]]/Table1[[#This Row],[Metcalfe
NV ~ n^2]])</f>
        <v>-1.3664088852996406</v>
      </c>
      <c r="P2323" s="7">
        <f>Table1[[#This Row],[NV_MA-1]]*$M$3</f>
        <v>5318580863.1999998</v>
      </c>
    </row>
    <row r="2324" spans="1:16" x14ac:dyDescent="0.2">
      <c r="A2324" s="2">
        <v>41369</v>
      </c>
      <c r="B2324" s="3">
        <v>1568432428.5392301</v>
      </c>
      <c r="C2324" s="3">
        <f t="shared" si="216"/>
        <v>799642294.65083671</v>
      </c>
      <c r="D2324" s="4">
        <f>LN(Table1[[#This Row],[NV]])</f>
        <v>21.173342504360509</v>
      </c>
      <c r="E2324" s="5">
        <v>99406</v>
      </c>
      <c r="F2324" s="5">
        <f t="shared" si="217"/>
        <v>9881552836</v>
      </c>
      <c r="G2324" s="8">
        <f t="shared" si="218"/>
        <v>5264038957.6000004</v>
      </c>
      <c r="H2324" s="5">
        <f t="shared" si="219"/>
        <v>1143861.6364543187</v>
      </c>
      <c r="I2324" s="5">
        <f t="shared" si="220"/>
        <v>793037.72161434137</v>
      </c>
      <c r="J2324" s="5">
        <f>Table1[[#This Row],[DAA 
(n)]]^1.5</f>
        <v>31341436.489341326</v>
      </c>
      <c r="K2324" s="5">
        <f t="shared" si="221"/>
        <v>19195032.231807258</v>
      </c>
      <c r="L2324" s="7">
        <f>LN(Table1[[#This Row],[NV]]/Table1[[#This Row],[NV_MA-1]])</f>
        <v>-1.210821927341412</v>
      </c>
      <c r="M2324" s="7">
        <f>LN(Table1[[#This Row],[NV]]/Table1[[#This Row],[NV_MA-2]])</f>
        <v>7.5897164366348289</v>
      </c>
      <c r="N2324" s="4">
        <f>LN(Table1[[#This Row],[NV]]/Table1[[#This Row],[NV_MA-3]])</f>
        <v>4.4031804387676354</v>
      </c>
      <c r="O2324" s="7">
        <f>LN(Table1[[#This Row],[NV]]/Table1[[#This Row],[Metcalfe
NV ~ n^2]])</f>
        <v>-1.8405930016314538</v>
      </c>
      <c r="P2324" s="7">
        <f>Table1[[#This Row],[NV_MA-1]]*$M$3</f>
        <v>5264038957.6000004</v>
      </c>
    </row>
    <row r="2325" spans="1:16" x14ac:dyDescent="0.2">
      <c r="A2325" s="2">
        <v>41368</v>
      </c>
      <c r="B2325" s="3">
        <v>1462129293.4937799</v>
      </c>
      <c r="C2325" s="3">
        <f t="shared" si="216"/>
        <v>763037401.43088853</v>
      </c>
      <c r="D2325" s="4">
        <f>LN(Table1[[#This Row],[NV]])</f>
        <v>21.103159630406019</v>
      </c>
      <c r="E2325" s="5">
        <v>107866</v>
      </c>
      <c r="F2325" s="5">
        <f t="shared" si="217"/>
        <v>11635073956</v>
      </c>
      <c r="G2325" s="8">
        <f t="shared" si="218"/>
        <v>5100441682.2666664</v>
      </c>
      <c r="H2325" s="5">
        <f t="shared" si="219"/>
        <v>1250020.7810317001</v>
      </c>
      <c r="I2325" s="5">
        <f t="shared" si="220"/>
        <v>781152.64600342384</v>
      </c>
      <c r="J2325" s="5">
        <f>Table1[[#This Row],[DAA 
(n)]]^1.5</f>
        <v>35426386.879526675</v>
      </c>
      <c r="K2325" s="5">
        <f t="shared" si="221"/>
        <v>18774604.479536451</v>
      </c>
      <c r="L2325" s="7">
        <f>LN(Table1[[#This Row],[NV]]/Table1[[#This Row],[NV_MA-1]])</f>
        <v>-1.2494333468867438</v>
      </c>
      <c r="M2325" s="7">
        <f>LN(Table1[[#This Row],[NV]]/Table1[[#This Row],[NV_MA-2]])</f>
        <v>7.5346337712537474</v>
      </c>
      <c r="N2325" s="4">
        <f>LN(Table1[[#This Row],[NV]]/Table1[[#This Row],[NV_MA-3]])</f>
        <v>4.3551439413497191</v>
      </c>
      <c r="O2325" s="7">
        <f>LN(Table1[[#This Row],[NV]]/Table1[[#This Row],[Metcalfe
NV ~ n^2]])</f>
        <v>-2.0741303596130796</v>
      </c>
      <c r="P2325" s="7">
        <f>Table1[[#This Row],[NV_MA-1]]*$M$3</f>
        <v>5100441682.2666664</v>
      </c>
    </row>
    <row r="2326" spans="1:16" x14ac:dyDescent="0.2">
      <c r="A2326" s="2">
        <v>41367</v>
      </c>
      <c r="B2326" s="3">
        <v>1443789615.4101901</v>
      </c>
      <c r="C2326" s="3">
        <f t="shared" si="216"/>
        <v>729024709.61152256</v>
      </c>
      <c r="D2326" s="4">
        <f>LN(Table1[[#This Row],[NV]])</f>
        <v>21.090537171103083</v>
      </c>
      <c r="E2326" s="5">
        <v>109240</v>
      </c>
      <c r="F2326" s="5">
        <f t="shared" si="217"/>
        <v>11933377600</v>
      </c>
      <c r="G2326" s="8">
        <f t="shared" si="218"/>
        <v>4818803388.2666664</v>
      </c>
      <c r="H2326" s="5">
        <f t="shared" si="219"/>
        <v>1267326.2933571939</v>
      </c>
      <c r="I2326" s="5">
        <f t="shared" si="220"/>
        <v>760070.42147930479</v>
      </c>
      <c r="J2326" s="5">
        <f>Table1[[#This Row],[DAA 
(n)]]^1.5</f>
        <v>36105431.29536064</v>
      </c>
      <c r="K2326" s="5">
        <f t="shared" si="221"/>
        <v>18040722.752297152</v>
      </c>
      <c r="L2326" s="7">
        <f>LN(Table1[[#This Row],[NV]]/Table1[[#This Row],[NV_MA-1]])</f>
        <v>-1.2052543033885863</v>
      </c>
      <c r="M2326" s="7">
        <f>LN(Table1[[#This Row],[NV]]/Table1[[#This Row],[NV_MA-2]])</f>
        <v>7.5493708032920352</v>
      </c>
      <c r="N2326" s="4">
        <f>LN(Table1[[#This Row],[NV]]/Table1[[#This Row],[NV_MA-3]])</f>
        <v>4.3823950354323005</v>
      </c>
      <c r="O2326" s="7">
        <f>LN(Table1[[#This Row],[NV]]/Table1[[#This Row],[Metcalfe
NV ~ n^2]])</f>
        <v>-2.1120679800722009</v>
      </c>
      <c r="P2326" s="7">
        <f>Table1[[#This Row],[NV_MA-1]]*$M$3</f>
        <v>4818803388.2666664</v>
      </c>
    </row>
    <row r="2327" spans="1:16" x14ac:dyDescent="0.2">
      <c r="A2327" s="2">
        <v>41366</v>
      </c>
      <c r="B2327" s="3">
        <v>1281687160.01648</v>
      </c>
      <c r="C2327" s="3">
        <f t="shared" si="216"/>
        <v>694063583.72336519</v>
      </c>
      <c r="D2327" s="4">
        <f>LN(Table1[[#This Row],[NV]])</f>
        <v>20.971443140717813</v>
      </c>
      <c r="E2327" s="5">
        <v>90297</v>
      </c>
      <c r="F2327" s="5">
        <f t="shared" si="217"/>
        <v>8153548209</v>
      </c>
      <c r="G2327" s="8">
        <f t="shared" si="218"/>
        <v>4518974377.0666666</v>
      </c>
      <c r="H2327" s="5">
        <f t="shared" si="219"/>
        <v>1030366.3817398946</v>
      </c>
      <c r="I2327" s="5">
        <f t="shared" si="220"/>
        <v>737522.83988201374</v>
      </c>
      <c r="J2327" s="5">
        <f>Table1[[#This Row],[DAA 
(n)]]^1.5</f>
        <v>27133760.200681247</v>
      </c>
      <c r="K2327" s="5">
        <f t="shared" si="221"/>
        <v>17257909.644524351</v>
      </c>
      <c r="L2327" s="7">
        <f>LN(Table1[[#This Row],[NV]]/Table1[[#This Row],[NV_MA-1]])</f>
        <v>-1.2601077565966701</v>
      </c>
      <c r="M2327" s="7">
        <f>LN(Table1[[#This Row],[NV]]/Table1[[#This Row],[NV_MA-2]])</f>
        <v>7.4603908046696974</v>
      </c>
      <c r="N2327" s="4">
        <f>LN(Table1[[#This Row],[NV]]/Table1[[#This Row],[NV_MA-3]])</f>
        <v>4.3076620142516271</v>
      </c>
      <c r="O2327" s="7">
        <f>LN(Table1[[#This Row],[NV]]/Table1[[#This Row],[Metcalfe
NV ~ n^2]])</f>
        <v>-1.8502758918058506</v>
      </c>
      <c r="P2327" s="7">
        <f>Table1[[#This Row],[NV_MA-1]]*$M$3</f>
        <v>4518974377.0666666</v>
      </c>
    </row>
    <row r="2328" spans="1:16" x14ac:dyDescent="0.2">
      <c r="A2328" s="2">
        <v>41365</v>
      </c>
      <c r="B2328" s="3">
        <v>1137324100.7828901</v>
      </c>
      <c r="C2328" s="3">
        <f t="shared" si="216"/>
        <v>663804215.42807066</v>
      </c>
      <c r="D2328" s="4">
        <f>LN(Table1[[#This Row],[NV]])</f>
        <v>20.851944060157514</v>
      </c>
      <c r="E2328" s="5">
        <v>76869</v>
      </c>
      <c r="F2328" s="5">
        <f t="shared" si="217"/>
        <v>5908843161</v>
      </c>
      <c r="G2328" s="8">
        <f t="shared" si="218"/>
        <v>4313634590.3999996</v>
      </c>
      <c r="H2328" s="5">
        <f t="shared" si="219"/>
        <v>864765.33101086225</v>
      </c>
      <c r="I2328" s="5">
        <f t="shared" si="220"/>
        <v>719111.12710070168</v>
      </c>
      <c r="J2328" s="5">
        <f>Table1[[#This Row],[DAA 
(n)]]^1.5</f>
        <v>21312129.526232488</v>
      </c>
      <c r="K2328" s="5">
        <f t="shared" si="221"/>
        <v>16667912.244579809</v>
      </c>
      <c r="L2328" s="7">
        <f>LN(Table1[[#This Row],[NV]]/Table1[[#This Row],[NV_MA-1]])</f>
        <v>-1.3331026179694558</v>
      </c>
      <c r="M2328" s="7">
        <f>LN(Table1[[#This Row],[NV]]/Table1[[#This Row],[NV_MA-2]])</f>
        <v>7.3661728775380535</v>
      </c>
      <c r="N2328" s="4">
        <f>LN(Table1[[#This Row],[NV]]/Table1[[#This Row],[NV_MA-3]])</f>
        <v>4.2229480535509119</v>
      </c>
      <c r="O2328" s="7">
        <f>LN(Table1[[#This Row],[NV]]/Table1[[#This Row],[Metcalfe
NV ~ n^2]])</f>
        <v>-1.6477718464072193</v>
      </c>
      <c r="P2328" s="7">
        <f>Table1[[#This Row],[NV_MA-1]]*$M$3</f>
        <v>4313634590.3999996</v>
      </c>
    </row>
    <row r="2329" spans="1:16" x14ac:dyDescent="0.2">
      <c r="A2329" s="2">
        <v>41364</v>
      </c>
      <c r="B2329" s="3">
        <v>1030559616.89995</v>
      </c>
      <c r="C2329" s="3">
        <f t="shared" si="216"/>
        <v>638240862.40461516</v>
      </c>
      <c r="D2329" s="4">
        <f>LN(Table1[[#This Row],[NV]])</f>
        <v>20.7533678090231</v>
      </c>
      <c r="E2329" s="5">
        <v>63898</v>
      </c>
      <c r="F2329" s="5">
        <f t="shared" si="217"/>
        <v>4082954404</v>
      </c>
      <c r="G2329" s="8">
        <f t="shared" si="218"/>
        <v>4199610290.4000001</v>
      </c>
      <c r="H2329" s="5">
        <f t="shared" si="219"/>
        <v>707034.13940138195</v>
      </c>
      <c r="I2329" s="5">
        <f t="shared" si="220"/>
        <v>708271.69947791123</v>
      </c>
      <c r="J2329" s="5">
        <f>Table1[[#This Row],[DAA 
(n)]]^1.5</f>
        <v>16152170.767633438</v>
      </c>
      <c r="K2329" s="5">
        <f t="shared" si="221"/>
        <v>16328856.254780333</v>
      </c>
      <c r="L2329" s="7">
        <f>LN(Table1[[#This Row],[NV]]/Table1[[#This Row],[NV_MA-1]])</f>
        <v>-1.4048897609075606</v>
      </c>
      <c r="M2329" s="7">
        <f>LN(Table1[[#This Row],[NV]]/Table1[[#This Row],[NV_MA-2]])</f>
        <v>7.2827847536381354</v>
      </c>
      <c r="N2329" s="4">
        <f>LN(Table1[[#This Row],[NV]]/Table1[[#This Row],[NV_MA-3]])</f>
        <v>4.1449233860406425</v>
      </c>
      <c r="O2329" s="7">
        <f>LN(Table1[[#This Row],[NV]]/Table1[[#This Row],[Metcalfe
NV ~ n^2]])</f>
        <v>-1.3767188729194335</v>
      </c>
      <c r="P2329" s="7">
        <f>Table1[[#This Row],[NV_MA-1]]*$M$3</f>
        <v>4199610290.4000001</v>
      </c>
    </row>
    <row r="2330" spans="1:16" x14ac:dyDescent="0.2">
      <c r="A2330" s="2">
        <v>41363</v>
      </c>
      <c r="B2330" s="3">
        <v>1011410501.79649</v>
      </c>
      <c r="C2330" s="3">
        <f t="shared" si="216"/>
        <v>616399486.76040113</v>
      </c>
      <c r="D2330" s="4">
        <f>LN(Table1[[#This Row],[NV]])</f>
        <v>20.73461172998169</v>
      </c>
      <c r="E2330" s="5">
        <v>79925</v>
      </c>
      <c r="F2330" s="5">
        <f t="shared" si="217"/>
        <v>6388005625</v>
      </c>
      <c r="G2330" s="8">
        <f t="shared" si="218"/>
        <v>4194747160.8000002</v>
      </c>
      <c r="H2330" s="5">
        <f t="shared" si="219"/>
        <v>902260.85461619881</v>
      </c>
      <c r="I2330" s="5">
        <f t="shared" si="220"/>
        <v>707808.75006447965</v>
      </c>
      <c r="J2330" s="5">
        <f>Table1[[#This Row],[DAA 
(n)]]^1.5</f>
        <v>22595604.651748683</v>
      </c>
      <c r="K2330" s="5">
        <f t="shared" si="221"/>
        <v>16314361.919677218</v>
      </c>
      <c r="L2330" s="7">
        <f>LN(Table1[[#This Row],[NV]]/Table1[[#This Row],[NV_MA-1]])</f>
        <v>-1.4224871735061053</v>
      </c>
      <c r="M2330" s="7">
        <f>LN(Table1[[#This Row],[NV]]/Table1[[#This Row],[NV_MA-2]])</f>
        <v>7.2646825208242811</v>
      </c>
      <c r="N2330" s="4">
        <f>LN(Table1[[#This Row],[NV]]/Table1[[#This Row],[NV_MA-3]])</f>
        <v>4.1270553527781857</v>
      </c>
      <c r="O2330" s="7">
        <f>LN(Table1[[#This Row],[NV]]/Table1[[#This Row],[Metcalfe
NV ~ n^2]])</f>
        <v>-1.8430762178743951</v>
      </c>
      <c r="P2330" s="7">
        <f>Table1[[#This Row],[NV_MA-1]]*$M$3</f>
        <v>4194747160.8000002</v>
      </c>
    </row>
    <row r="2331" spans="1:16" x14ac:dyDescent="0.2">
      <c r="A2331" s="2">
        <v>41362</v>
      </c>
      <c r="B2331" s="3">
        <v>990238153.54674399</v>
      </c>
      <c r="C2331" s="3">
        <f t="shared" si="216"/>
        <v>594747178.26438653</v>
      </c>
      <c r="D2331" s="4">
        <f>LN(Table1[[#This Row],[NV]])</f>
        <v>20.713456031301323</v>
      </c>
      <c r="E2331" s="5">
        <v>81683</v>
      </c>
      <c r="F2331" s="5">
        <f t="shared" si="217"/>
        <v>6672112489</v>
      </c>
      <c r="G2331" s="8">
        <f t="shared" si="218"/>
        <v>4099687145.1666665</v>
      </c>
      <c r="H2331" s="5">
        <f t="shared" si="219"/>
        <v>923883.83625630336</v>
      </c>
      <c r="I2331" s="5">
        <f t="shared" si="220"/>
        <v>699524.02999521582</v>
      </c>
      <c r="J2331" s="5">
        <f>Table1[[#This Row],[DAA 
(n)]]^1.5</f>
        <v>23345195.746426873</v>
      </c>
      <c r="K2331" s="5">
        <f t="shared" si="221"/>
        <v>16044547.482359398</v>
      </c>
      <c r="L2331" s="7">
        <f>LN(Table1[[#This Row],[NV]]/Table1[[#This Row],[NV_MA-1]])</f>
        <v>-1.4207204703869825</v>
      </c>
      <c r="M2331" s="7">
        <f>LN(Table1[[#This Row],[NV]]/Table1[[#This Row],[NV_MA-2]])</f>
        <v>7.2553006057011817</v>
      </c>
      <c r="N2331" s="4">
        <f>LN(Table1[[#This Row],[NV]]/Table1[[#This Row],[NV_MA-3]])</f>
        <v>4.1225764022044551</v>
      </c>
      <c r="O2331" s="7">
        <f>LN(Table1[[#This Row],[NV]]/Table1[[#This Row],[Metcalfe
NV ~ n^2]])</f>
        <v>-1.9077463304215163</v>
      </c>
      <c r="P2331" s="7">
        <f>Table1[[#This Row],[NV_MA-1]]*$M$3</f>
        <v>4099687145.1666665</v>
      </c>
    </row>
    <row r="2332" spans="1:16" x14ac:dyDescent="0.2">
      <c r="A2332" s="2">
        <v>41361</v>
      </c>
      <c r="B2332" s="3">
        <v>961096549.47379601</v>
      </c>
      <c r="C2332" s="3">
        <f t="shared" si="216"/>
        <v>573024669.39244413</v>
      </c>
      <c r="D2332" s="4">
        <f>LN(Table1[[#This Row],[NV]])</f>
        <v>20.68358542960269</v>
      </c>
      <c r="E2332" s="5">
        <v>94934</v>
      </c>
      <c r="F2332" s="5">
        <f t="shared" si="217"/>
        <v>9012464356</v>
      </c>
      <c r="G2332" s="8">
        <f t="shared" si="218"/>
        <v>3979999099.5666666</v>
      </c>
      <c r="H2332" s="5">
        <f t="shared" si="219"/>
        <v>1088032.6114137229</v>
      </c>
      <c r="I2332" s="5">
        <f t="shared" si="220"/>
        <v>688941.93019489187</v>
      </c>
      <c r="J2332" s="5">
        <f>Table1[[#This Row],[DAA 
(n)]]^1.5</f>
        <v>29250457.965175606</v>
      </c>
      <c r="K2332" s="5">
        <f t="shared" si="221"/>
        <v>15702334.971248129</v>
      </c>
      <c r="L2332" s="7">
        <f>LN(Table1[[#This Row],[NV]]/Table1[[#This Row],[NV_MA-1]])</f>
        <v>-1.420962000400509</v>
      </c>
      <c r="M2332" s="7">
        <f>LN(Table1[[#This Row],[NV]]/Table1[[#This Row],[NV_MA-2]])</f>
        <v>7.2406731644433906</v>
      </c>
      <c r="N2332" s="4">
        <f>LN(Table1[[#This Row],[NV]]/Table1[[#This Row],[NV_MA-3]])</f>
        <v>4.1142654460591945</v>
      </c>
      <c r="O2332" s="7">
        <f>LN(Table1[[#This Row],[NV]]/Table1[[#This Row],[Metcalfe
NV ~ n^2]])</f>
        <v>-2.2382889549955096</v>
      </c>
      <c r="P2332" s="7">
        <f>Table1[[#This Row],[NV_MA-1]]*$M$3</f>
        <v>3979999099.5666666</v>
      </c>
    </row>
    <row r="2333" spans="1:16" x14ac:dyDescent="0.2">
      <c r="A2333" s="2">
        <v>41360</v>
      </c>
      <c r="B2333" s="3">
        <v>973613530.44791698</v>
      </c>
      <c r="C2333" s="3">
        <f t="shared" si="216"/>
        <v>552237930.33791351</v>
      </c>
      <c r="D2333" s="4">
        <f>LN(Table1[[#This Row],[NV]])</f>
        <v>20.696524996878654</v>
      </c>
      <c r="E2333" s="5">
        <v>72482</v>
      </c>
      <c r="F2333" s="5">
        <f t="shared" si="217"/>
        <v>5253640324</v>
      </c>
      <c r="G2333" s="8">
        <f t="shared" si="218"/>
        <v>3792887727.8333335</v>
      </c>
      <c r="H2333" s="5">
        <f t="shared" si="219"/>
        <v>811152.84154263313</v>
      </c>
      <c r="I2333" s="5">
        <f t="shared" si="220"/>
        <v>673999.86586631415</v>
      </c>
      <c r="J2333" s="5">
        <f>Table1[[#This Row],[DAA 
(n)]]^1.5</f>
        <v>19513952.904631309</v>
      </c>
      <c r="K2333" s="5">
        <f t="shared" si="221"/>
        <v>15196569.32071827</v>
      </c>
      <c r="L2333" s="7">
        <f>LN(Table1[[#This Row],[NV]]/Table1[[#This Row],[NV_MA-1]])</f>
        <v>-1.359868502503409</v>
      </c>
      <c r="M2333" s="7">
        <f>LN(Table1[[#This Row],[NV]]/Table1[[#This Row],[NV_MA-2]])</f>
        <v>7.275539805995634</v>
      </c>
      <c r="N2333" s="4">
        <f>LN(Table1[[#This Row],[NV]]/Table1[[#This Row],[NV_MA-3]])</f>
        <v>4.1599447391211362</v>
      </c>
      <c r="O2333" s="7">
        <f>LN(Table1[[#This Row],[NV]]/Table1[[#This Row],[Metcalfe
NV ~ n^2]])</f>
        <v>-1.6856620714316313</v>
      </c>
      <c r="P2333" s="7">
        <f>Table1[[#This Row],[NV_MA-1]]*$M$3</f>
        <v>3792887727.8333335</v>
      </c>
    </row>
    <row r="2334" spans="1:16" x14ac:dyDescent="0.2">
      <c r="A2334" s="2">
        <v>41359</v>
      </c>
      <c r="B2334" s="3">
        <v>861172528.42985499</v>
      </c>
      <c r="C2334" s="3">
        <f t="shared" si="216"/>
        <v>530739626.15625882</v>
      </c>
      <c r="D2334" s="4">
        <f>LN(Table1[[#This Row],[NV]])</f>
        <v>20.573805423769954</v>
      </c>
      <c r="E2334" s="5">
        <v>74037</v>
      </c>
      <c r="F2334" s="5">
        <f t="shared" si="217"/>
        <v>5481477369</v>
      </c>
      <c r="G2334" s="8">
        <f t="shared" si="218"/>
        <v>3724283978.4000001</v>
      </c>
      <c r="H2334" s="5">
        <f t="shared" si="219"/>
        <v>830126.55414401623</v>
      </c>
      <c r="I2334" s="5">
        <f t="shared" si="220"/>
        <v>667580.40763625642</v>
      </c>
      <c r="J2334" s="5">
        <f>Table1[[#This Row],[DAA 
(n)]]^1.5</f>
        <v>20145275.872239932</v>
      </c>
      <c r="K2334" s="5">
        <f t="shared" si="221"/>
        <v>14994112.152056102</v>
      </c>
      <c r="L2334" s="7">
        <f>LN(Table1[[#This Row],[NV]]/Table1[[#This Row],[NV_MA-1]])</f>
        <v>-1.4643350259674801</v>
      </c>
      <c r="M2334" s="7">
        <f>LN(Table1[[#This Row],[NV]]/Table1[[#This Row],[NV_MA-2]])</f>
        <v>7.1623903008899559</v>
      </c>
      <c r="N2334" s="4">
        <f>LN(Table1[[#This Row],[NV]]/Table1[[#This Row],[NV_MA-3]])</f>
        <v>4.0506372649571256</v>
      </c>
      <c r="O2334" s="7">
        <f>LN(Table1[[#This Row],[NV]]/Table1[[#This Row],[Metcalfe
NV ~ n^2]])</f>
        <v>-1.8508350706859604</v>
      </c>
      <c r="P2334" s="7">
        <f>Table1[[#This Row],[NV_MA-1]]*$M$3</f>
        <v>3724283978.4000001</v>
      </c>
    </row>
    <row r="2335" spans="1:16" x14ac:dyDescent="0.2">
      <c r="A2335" s="2">
        <v>41358</v>
      </c>
      <c r="B2335" s="3">
        <v>813786823.99523699</v>
      </c>
      <c r="C2335" s="3">
        <f t="shared" si="216"/>
        <v>512814924.44232202</v>
      </c>
      <c r="D2335" s="4">
        <f>LN(Table1[[#This Row],[NV]])</f>
        <v>20.517209002684691</v>
      </c>
      <c r="E2335" s="5">
        <v>64715</v>
      </c>
      <c r="F2335" s="5">
        <f t="shared" si="217"/>
        <v>4188031225</v>
      </c>
      <c r="G2335" s="8">
        <f t="shared" si="218"/>
        <v>3632657253.5999999</v>
      </c>
      <c r="H2335" s="5">
        <f t="shared" si="219"/>
        <v>716896.48077350517</v>
      </c>
      <c r="I2335" s="5">
        <f t="shared" si="220"/>
        <v>658840.51911420969</v>
      </c>
      <c r="J2335" s="5">
        <f>Table1[[#This Row],[DAA 
(n)]]^1.5</f>
        <v>16462941.436021576</v>
      </c>
      <c r="K2335" s="5">
        <f t="shared" si="221"/>
        <v>14721003.394591076</v>
      </c>
      <c r="L2335" s="7">
        <f>LN(Table1[[#This Row],[NV]]/Table1[[#This Row],[NV_MA-1]])</f>
        <v>-1.496021240523411</v>
      </c>
      <c r="M2335" s="7">
        <f>LN(Table1[[#This Row],[NV]]/Table1[[#This Row],[NV_MA-2]])</f>
        <v>7.1189722228668764</v>
      </c>
      <c r="N2335" s="4">
        <f>LN(Table1[[#This Row],[NV]]/Table1[[#This Row],[NV_MA-3]])</f>
        <v>4.0124231683494269</v>
      </c>
      <c r="O2335" s="7">
        <f>LN(Table1[[#This Row],[NV]]/Table1[[#This Row],[Metcalfe
NV ~ n^2]])</f>
        <v>-1.6382875830683854</v>
      </c>
      <c r="P2335" s="7">
        <f>Table1[[#This Row],[NV_MA-1]]*$M$3</f>
        <v>3632657253.5999999</v>
      </c>
    </row>
    <row r="2336" spans="1:16" x14ac:dyDescent="0.2">
      <c r="A2336" s="2">
        <v>41357</v>
      </c>
      <c r="B2336" s="3">
        <v>784797927.60570002</v>
      </c>
      <c r="C2336" s="3">
        <f t="shared" si="216"/>
        <v>496438310.17932439</v>
      </c>
      <c r="D2336" s="4">
        <f>LN(Table1[[#This Row],[NV]])</f>
        <v>20.480936825546422</v>
      </c>
      <c r="E2336" s="5">
        <v>69595</v>
      </c>
      <c r="F2336" s="5">
        <f t="shared" si="217"/>
        <v>4843464025</v>
      </c>
      <c r="G2336" s="8">
        <f t="shared" si="218"/>
        <v>3580297655.4666667</v>
      </c>
      <c r="H2336" s="5">
        <f t="shared" si="219"/>
        <v>776015.42888441717</v>
      </c>
      <c r="I2336" s="5">
        <f t="shared" si="220"/>
        <v>653434.01533701818</v>
      </c>
      <c r="J2336" s="5">
        <f>Table1[[#This Row],[DAA 
(n)]]^1.5</f>
        <v>18359762.493558437</v>
      </c>
      <c r="K2336" s="5">
        <f t="shared" si="221"/>
        <v>14557949.494315986</v>
      </c>
      <c r="L2336" s="7">
        <f>LN(Table1[[#This Row],[NV]]/Table1[[#This Row],[NV_MA-1]])</f>
        <v>-1.5177749523414319</v>
      </c>
      <c r="M2336" s="7">
        <f>LN(Table1[[#This Row],[NV]]/Table1[[#This Row],[NV_MA-2]])</f>
        <v>7.0909399897731218</v>
      </c>
      <c r="N2336" s="4">
        <f>LN(Table1[[#This Row],[NV]]/Table1[[#This Row],[NV_MA-3]])</f>
        <v>3.9872890661656264</v>
      </c>
      <c r="O2336" s="7">
        <f>LN(Table1[[#This Row],[NV]]/Table1[[#This Row],[Metcalfe
NV ~ n^2]])</f>
        <v>-1.8199591837765807</v>
      </c>
      <c r="P2336" s="7">
        <f>Table1[[#This Row],[NV_MA-1]]*$M$3</f>
        <v>3580297655.4666667</v>
      </c>
    </row>
    <row r="2337" spans="1:16" x14ac:dyDescent="0.2">
      <c r="A2337" s="2">
        <v>41356</v>
      </c>
      <c r="B2337" s="3">
        <v>704500327.61515498</v>
      </c>
      <c r="C2337" s="3">
        <f t="shared" si="216"/>
        <v>481264091.72168708</v>
      </c>
      <c r="D2337" s="4">
        <f>LN(Table1[[#This Row],[NV]])</f>
        <v>20.372999354335057</v>
      </c>
      <c r="E2337" s="5">
        <v>67002</v>
      </c>
      <c r="F2337" s="5">
        <f t="shared" si="217"/>
        <v>4489268004</v>
      </c>
      <c r="G2337" s="8">
        <f t="shared" si="218"/>
        <v>3517352798.6666665</v>
      </c>
      <c r="H2337" s="5">
        <f t="shared" si="219"/>
        <v>744558.23411664506</v>
      </c>
      <c r="I2337" s="5">
        <f t="shared" si="220"/>
        <v>647324.16272326943</v>
      </c>
      <c r="J2337" s="5">
        <f>Table1[[#This Row],[DAA 
(n)]]^1.5</f>
        <v>17343296.537971307</v>
      </c>
      <c r="K2337" s="5">
        <f t="shared" si="221"/>
        <v>14368441.055914184</v>
      </c>
      <c r="L2337" s="7">
        <f>LN(Table1[[#This Row],[NV]]/Table1[[#This Row],[NV_MA-1]])</f>
        <v>-1.6079751434596985</v>
      </c>
      <c r="M2337" s="7">
        <f>LN(Table1[[#This Row],[NV]]/Table1[[#This Row],[NV_MA-2]])</f>
        <v>6.992396882020981</v>
      </c>
      <c r="N2337" s="4">
        <f>LN(Table1[[#This Row],[NV]]/Table1[[#This Row],[NV_MA-3]])</f>
        <v>3.8924545881833823</v>
      </c>
      <c r="O2337" s="7">
        <f>LN(Table1[[#This Row],[NV]]/Table1[[#This Row],[Metcalfe
NV ~ n^2]])</f>
        <v>-1.8519561430126359</v>
      </c>
      <c r="P2337" s="7">
        <f>Table1[[#This Row],[NV_MA-1]]*$M$3</f>
        <v>3517352798.6666665</v>
      </c>
    </row>
    <row r="2338" spans="1:16" x14ac:dyDescent="0.2">
      <c r="A2338" s="2">
        <v>41355</v>
      </c>
      <c r="B2338" s="3">
        <v>763898930.11969495</v>
      </c>
      <c r="C2338" s="3">
        <f t="shared" si="216"/>
        <v>468526249.99889052</v>
      </c>
      <c r="D2338" s="4">
        <f>LN(Table1[[#This Row],[NV]])</f>
        <v>20.453946047960397</v>
      </c>
      <c r="E2338" s="5">
        <v>74587</v>
      </c>
      <c r="F2338" s="5">
        <f t="shared" si="217"/>
        <v>5563220569</v>
      </c>
      <c r="G2338" s="8">
        <f t="shared" si="218"/>
        <v>3456555436.1666665</v>
      </c>
      <c r="H2338" s="5">
        <f t="shared" si="219"/>
        <v>836845.36813746532</v>
      </c>
      <c r="I2338" s="5">
        <f t="shared" si="220"/>
        <v>641180.41766058945</v>
      </c>
      <c r="J2338" s="5">
        <f>Table1[[#This Row],[DAA 
(n)]]^1.5</f>
        <v>20370172.620279957</v>
      </c>
      <c r="K2338" s="5">
        <f t="shared" si="221"/>
        <v>14181346.766668919</v>
      </c>
      <c r="L2338" s="7">
        <f>LN(Table1[[#This Row],[NV]]/Table1[[#This Row],[NV_MA-1]])</f>
        <v>-1.5095923434977225</v>
      </c>
      <c r="M2338" s="7">
        <f>LN(Table1[[#This Row],[NV]]/Table1[[#This Row],[NV_MA-2]])</f>
        <v>7.0828798888517843</v>
      </c>
      <c r="N2338" s="4">
        <f>LN(Table1[[#This Row],[NV]]/Table1[[#This Row],[NV_MA-3]])</f>
        <v>3.9865079969092521</v>
      </c>
      <c r="O2338" s="7">
        <f>LN(Table1[[#This Row],[NV]]/Table1[[#This Row],[Metcalfe
NV ~ n^2]])</f>
        <v>-1.9854969685831088</v>
      </c>
      <c r="P2338" s="7">
        <f>Table1[[#This Row],[NV_MA-1]]*$M$3</f>
        <v>3456555436.1666665</v>
      </c>
    </row>
    <row r="2339" spans="1:16" x14ac:dyDescent="0.2">
      <c r="A2339" s="2">
        <v>41354</v>
      </c>
      <c r="B2339" s="3">
        <v>775211153.64492798</v>
      </c>
      <c r="C2339" s="3">
        <f t="shared" si="216"/>
        <v>453804707.72242737</v>
      </c>
      <c r="D2339" s="4">
        <f>LN(Table1[[#This Row],[NV]])</f>
        <v>20.468646006524175</v>
      </c>
      <c r="E2339" s="5">
        <v>70563</v>
      </c>
      <c r="F2339" s="5">
        <f t="shared" si="217"/>
        <v>4979136969</v>
      </c>
      <c r="G2339" s="8">
        <f t="shared" si="218"/>
        <v>3357468297.3333335</v>
      </c>
      <c r="H2339" s="5">
        <f t="shared" si="219"/>
        <v>787783.76353427488</v>
      </c>
      <c r="I2339" s="5">
        <f t="shared" si="220"/>
        <v>631672.60843307734</v>
      </c>
      <c r="J2339" s="5">
        <f>Table1[[#This Row],[DAA 
(n)]]^1.5</f>
        <v>18744141.53658545</v>
      </c>
      <c r="K2339" s="5">
        <f t="shared" si="221"/>
        <v>13885103.899445752</v>
      </c>
      <c r="L2339" s="7">
        <f>LN(Table1[[#This Row],[NV]]/Table1[[#This Row],[NV_MA-1]])</f>
        <v>-1.465807037449899</v>
      </c>
      <c r="M2339" s="7">
        <f>LN(Table1[[#This Row],[NV]]/Table1[[#This Row],[NV_MA-2]])</f>
        <v>7.1125194922475021</v>
      </c>
      <c r="N2339" s="4">
        <f>LN(Table1[[#This Row],[NV]]/Table1[[#This Row],[NV_MA-3]])</f>
        <v>4.0223188449738414</v>
      </c>
      <c r="O2339" s="7">
        <f>LN(Table1[[#This Row],[NV]]/Table1[[#This Row],[Metcalfe
NV ~ n^2]])</f>
        <v>-1.8598764070431311</v>
      </c>
      <c r="P2339" s="7">
        <f>Table1[[#This Row],[NV_MA-1]]*$M$3</f>
        <v>3357468297.3333335</v>
      </c>
    </row>
    <row r="2340" spans="1:16" x14ac:dyDescent="0.2">
      <c r="A2340" s="2">
        <v>41353</v>
      </c>
      <c r="B2340" s="3">
        <v>695831303.42445505</v>
      </c>
      <c r="C2340" s="3">
        <f t="shared" si="216"/>
        <v>438555044.57589179</v>
      </c>
      <c r="D2340" s="4">
        <f>LN(Table1[[#This Row],[NV]])</f>
        <v>20.360617808782603</v>
      </c>
      <c r="E2340" s="5">
        <v>62822</v>
      </c>
      <c r="F2340" s="5">
        <f t="shared" si="217"/>
        <v>3946603684</v>
      </c>
      <c r="G2340" s="8">
        <f t="shared" si="218"/>
        <v>3271824668.3666668</v>
      </c>
      <c r="H2340" s="5">
        <f t="shared" si="219"/>
        <v>694061.26361506234</v>
      </c>
      <c r="I2340" s="5">
        <f t="shared" si="220"/>
        <v>623087.85790466785</v>
      </c>
      <c r="J2340" s="5">
        <f>Table1[[#This Row],[DAA 
(n)]]^1.5</f>
        <v>15745905.392712357</v>
      </c>
      <c r="K2340" s="5">
        <f t="shared" si="221"/>
        <v>13622849.502096059</v>
      </c>
      <c r="L2340" s="7">
        <f>LN(Table1[[#This Row],[NV]]/Table1[[#This Row],[NV_MA-1]])</f>
        <v>-1.5479958600060457</v>
      </c>
      <c r="M2340" s="7">
        <f>LN(Table1[[#This Row],[NV]]/Table1[[#This Row],[NV_MA-2]])</f>
        <v>7.0181749970319265</v>
      </c>
      <c r="N2340" s="4">
        <f>LN(Table1[[#This Row],[NV]]/Table1[[#This Row],[NV_MA-3]])</f>
        <v>3.9333587574347764</v>
      </c>
      <c r="O2340" s="7">
        <f>LN(Table1[[#This Row],[NV]]/Table1[[#This Row],[Metcalfe
NV ~ n^2]])</f>
        <v>-1.735503410378274</v>
      </c>
      <c r="P2340" s="7">
        <f>Table1[[#This Row],[NV_MA-1]]*$M$3</f>
        <v>3271824668.3666668</v>
      </c>
    </row>
    <row r="2341" spans="1:16" x14ac:dyDescent="0.2">
      <c r="A2341" s="2">
        <v>41352</v>
      </c>
      <c r="B2341" s="3">
        <v>649750892.12796998</v>
      </c>
      <c r="C2341" s="3">
        <f t="shared" si="216"/>
        <v>425053143.55273664</v>
      </c>
      <c r="D2341" s="4">
        <f>LN(Table1[[#This Row],[NV]])</f>
        <v>20.292099604517588</v>
      </c>
      <c r="E2341" s="5">
        <v>67946</v>
      </c>
      <c r="F2341" s="5">
        <f t="shared" si="217"/>
        <v>4616658916</v>
      </c>
      <c r="G2341" s="8">
        <f t="shared" si="218"/>
        <v>3213450913.0666666</v>
      </c>
      <c r="H2341" s="5">
        <f t="shared" si="219"/>
        <v>755999.03216847032</v>
      </c>
      <c r="I2341" s="5">
        <f t="shared" si="220"/>
        <v>616749.70789667964</v>
      </c>
      <c r="J2341" s="5">
        <f>Table1[[#This Row],[DAA 
(n)]]^1.5</f>
        <v>17711112.520294584</v>
      </c>
      <c r="K2341" s="5">
        <f t="shared" si="221"/>
        <v>13436060.679103652</v>
      </c>
      <c r="L2341" s="7">
        <f>LN(Table1[[#This Row],[NV]]/Table1[[#This Row],[NV_MA-1]])</f>
        <v>-1.5985116429170436</v>
      </c>
      <c r="M2341" s="7">
        <f>LN(Table1[[#This Row],[NV]]/Table1[[#This Row],[NV_MA-2]])</f>
        <v>6.9598810437431569</v>
      </c>
      <c r="N2341" s="4">
        <f>LN(Table1[[#This Row],[NV]]/Table1[[#This Row],[NV_MA-3]])</f>
        <v>3.8786468586551126</v>
      </c>
      <c r="O2341" s="7">
        <f>LN(Table1[[#This Row],[NV]]/Table1[[#This Row],[Metcalfe
NV ~ n^2]])</f>
        <v>-1.9608374975478846</v>
      </c>
      <c r="P2341" s="7">
        <f>Table1[[#This Row],[NV_MA-1]]*$M$3</f>
        <v>3213450913.0666666</v>
      </c>
    </row>
    <row r="2342" spans="1:16" x14ac:dyDescent="0.2">
      <c r="A2342" s="2">
        <v>41351</v>
      </c>
      <c r="B2342" s="3">
        <v>560714853.24401104</v>
      </c>
      <c r="C2342" s="3">
        <f t="shared" si="216"/>
        <v>413083061.76154673</v>
      </c>
      <c r="D2342" s="4">
        <f>LN(Table1[[#This Row],[NV]])</f>
        <v>20.144723051279882</v>
      </c>
      <c r="E2342" s="5">
        <v>59594</v>
      </c>
      <c r="F2342" s="5">
        <f t="shared" si="217"/>
        <v>3551444836</v>
      </c>
      <c r="G2342" s="8">
        <f t="shared" si="218"/>
        <v>3131210117.3333335</v>
      </c>
      <c r="H2342" s="5">
        <f t="shared" si="219"/>
        <v>655254.51467889023</v>
      </c>
      <c r="I2342" s="5">
        <f t="shared" si="220"/>
        <v>608153.88160232024</v>
      </c>
      <c r="J2342" s="5">
        <f>Table1[[#This Row],[DAA 
(n)]]^1.5</f>
        <v>14548017.169242783</v>
      </c>
      <c r="K2342" s="5">
        <f t="shared" si="221"/>
        <v>13178443.269109676</v>
      </c>
      <c r="L2342" s="7">
        <f>LN(Table1[[#This Row],[NV]]/Table1[[#This Row],[NV_MA-1]])</f>
        <v>-1.7199623344570769</v>
      </c>
      <c r="M2342" s="7">
        <f>LN(Table1[[#This Row],[NV]]/Table1[[#This Row],[NV_MA-2]])</f>
        <v>6.8265398276139901</v>
      </c>
      <c r="N2342" s="4">
        <f>LN(Table1[[#This Row],[NV]]/Table1[[#This Row],[NV_MA-3]])</f>
        <v>3.7506300843347771</v>
      </c>
      <c r="O2342" s="7">
        <f>LN(Table1[[#This Row],[NV]]/Table1[[#This Row],[Metcalfe
NV ~ n^2]])</f>
        <v>-1.8458973024097627</v>
      </c>
      <c r="P2342" s="7">
        <f>Table1[[#This Row],[NV_MA-1]]*$M$3</f>
        <v>3131210117.3333335</v>
      </c>
    </row>
    <row r="2343" spans="1:16" x14ac:dyDescent="0.2">
      <c r="A2343" s="2">
        <v>41350</v>
      </c>
      <c r="B2343" s="3">
        <v>516476633.81661898</v>
      </c>
      <c r="C2343" s="3">
        <f t="shared" si="216"/>
        <v>404227286.07274586</v>
      </c>
      <c r="D2343" s="4">
        <f>LN(Table1[[#This Row],[NV]])</f>
        <v>20.062540606036197</v>
      </c>
      <c r="E2343" s="5">
        <v>52184</v>
      </c>
      <c r="F2343" s="5">
        <f t="shared" si="217"/>
        <v>2723169856</v>
      </c>
      <c r="G2343" s="8">
        <f t="shared" si="218"/>
        <v>3087964140.4333334</v>
      </c>
      <c r="H2343" s="5">
        <f t="shared" si="219"/>
        <v>566850.32884402806</v>
      </c>
      <c r="I2343" s="5">
        <f t="shared" si="220"/>
        <v>603353.14336104493</v>
      </c>
      <c r="J2343" s="5">
        <f>Table1[[#This Row],[DAA 
(n)]]^1.5</f>
        <v>11920817.747348724</v>
      </c>
      <c r="K2343" s="5">
        <f t="shared" si="221"/>
        <v>13038338.256818647</v>
      </c>
      <c r="L2343" s="7">
        <f>LN(Table1[[#This Row],[NV]]/Table1[[#This Row],[NV_MA-1]])</f>
        <v>-1.7882372504513462</v>
      </c>
      <c r="M2343" s="7">
        <f>LN(Table1[[#This Row],[NV]]/Table1[[#This Row],[NV_MA-2]])</f>
        <v>6.7522826577012571</v>
      </c>
      <c r="N2343" s="4">
        <f>LN(Table1[[#This Row],[NV]]/Table1[[#This Row],[NV_MA-3]])</f>
        <v>3.6791359339869034</v>
      </c>
      <c r="O2343" s="7">
        <f>LN(Table1[[#This Row],[NV]]/Table1[[#This Row],[Metcalfe
NV ~ n^2]])</f>
        <v>-1.6625218209156676</v>
      </c>
      <c r="P2343" s="7">
        <f>Table1[[#This Row],[NV_MA-1]]*$M$3</f>
        <v>3087964140.4333334</v>
      </c>
    </row>
    <row r="2344" spans="1:16" x14ac:dyDescent="0.2">
      <c r="A2344" s="2">
        <v>41349</v>
      </c>
      <c r="B2344" s="3">
        <v>514304542.94810301</v>
      </c>
      <c r="C2344" s="3">
        <f t="shared" si="216"/>
        <v>396778939.57618231</v>
      </c>
      <c r="D2344" s="4">
        <f>LN(Table1[[#This Row],[NV]])</f>
        <v>20.058326143970962</v>
      </c>
      <c r="E2344" s="5">
        <v>50966</v>
      </c>
      <c r="F2344" s="5">
        <f t="shared" si="217"/>
        <v>2597533156</v>
      </c>
      <c r="G2344" s="8">
        <f t="shared" si="218"/>
        <v>3078800825.2333331</v>
      </c>
      <c r="H2344" s="5">
        <f t="shared" si="219"/>
        <v>552416.09208188427</v>
      </c>
      <c r="I2344" s="5">
        <f t="shared" si="220"/>
        <v>602286.31049742852</v>
      </c>
      <c r="J2344" s="5">
        <f>Table1[[#This Row],[DAA 
(n)]]^1.5</f>
        <v>11505906.084646085</v>
      </c>
      <c r="K2344" s="5">
        <f t="shared" si="221"/>
        <v>13007857.026871823</v>
      </c>
      <c r="L2344" s="7">
        <f>LN(Table1[[#This Row],[NV]]/Table1[[#This Row],[NV_MA-1]])</f>
        <v>-1.7894798716907676</v>
      </c>
      <c r="M2344" s="7">
        <f>LN(Table1[[#This Row],[NV]]/Table1[[#This Row],[NV_MA-2]])</f>
        <v>6.7498379339083465</v>
      </c>
      <c r="N2344" s="4">
        <f>LN(Table1[[#This Row],[NV]]/Table1[[#This Row],[NV_MA-3]])</f>
        <v>3.6772620244307781</v>
      </c>
      <c r="O2344" s="7">
        <f>LN(Table1[[#This Row],[NV]]/Table1[[#This Row],[Metcalfe
NV ~ n^2]])</f>
        <v>-1.6195019014665548</v>
      </c>
      <c r="P2344" s="7">
        <f>Table1[[#This Row],[NV_MA-1]]*$M$3</f>
        <v>3078800825.2333331</v>
      </c>
    </row>
    <row r="2345" spans="1:16" x14ac:dyDescent="0.2">
      <c r="A2345" s="2">
        <v>41348</v>
      </c>
      <c r="B2345" s="3">
        <v>511323729.651721</v>
      </c>
      <c r="C2345" s="3">
        <f t="shared" si="216"/>
        <v>389438872.1727621</v>
      </c>
      <c r="D2345" s="4">
        <f>LN(Table1[[#This Row],[NV]])</f>
        <v>20.05251346940107</v>
      </c>
      <c r="E2345" s="5">
        <v>63245</v>
      </c>
      <c r="F2345" s="5">
        <f t="shared" si="217"/>
        <v>3999930025</v>
      </c>
      <c r="G2345" s="8">
        <f t="shared" si="218"/>
        <v>3084115888.3333335</v>
      </c>
      <c r="H2345" s="5">
        <f t="shared" si="219"/>
        <v>699159.01416240353</v>
      </c>
      <c r="I2345" s="5">
        <f t="shared" si="220"/>
        <v>602895.20489457296</v>
      </c>
      <c r="J2345" s="5">
        <f>Table1[[#This Row],[DAA 
(n)]]^1.5</f>
        <v>15905205.890875002</v>
      </c>
      <c r="K2345" s="5">
        <f t="shared" si="221"/>
        <v>13025382.395106692</v>
      </c>
      <c r="L2345" s="7">
        <f>LN(Table1[[#This Row],[NV]]/Table1[[#This Row],[NV_MA-1]])</f>
        <v>-1.7970173998210024</v>
      </c>
      <c r="M2345" s="7">
        <f>LN(Table1[[#This Row],[NV]]/Table1[[#This Row],[NV_MA-2]])</f>
        <v>6.7430147983561435</v>
      </c>
      <c r="N2345" s="4">
        <f>LN(Table1[[#This Row],[NV]]/Table1[[#This Row],[NV_MA-3]])</f>
        <v>3.6701029656788622</v>
      </c>
      <c r="O2345" s="7">
        <f>LN(Table1[[#This Row],[NV]]/Table1[[#This Row],[Metcalfe
NV ~ n^2]])</f>
        <v>-2.0570292347622128</v>
      </c>
      <c r="P2345" s="7">
        <f>Table1[[#This Row],[NV_MA-1]]*$M$3</f>
        <v>3084115888.3333335</v>
      </c>
    </row>
    <row r="2346" spans="1:16" x14ac:dyDescent="0.2">
      <c r="A2346" s="2">
        <v>41347</v>
      </c>
      <c r="B2346" s="3">
        <v>511373186.010997</v>
      </c>
      <c r="C2346" s="3">
        <f t="shared" si="216"/>
        <v>381246164.26119554</v>
      </c>
      <c r="D2346" s="4">
        <f>LN(Table1[[#This Row],[NV]])</f>
        <v>20.052610186930099</v>
      </c>
      <c r="E2346" s="5">
        <v>61917</v>
      </c>
      <c r="F2346" s="5">
        <f t="shared" si="217"/>
        <v>3833714889</v>
      </c>
      <c r="G2346" s="8">
        <f t="shared" si="218"/>
        <v>3039560969.1333332</v>
      </c>
      <c r="H2346" s="5">
        <f t="shared" si="219"/>
        <v>683164.31890883355</v>
      </c>
      <c r="I2346" s="5">
        <f t="shared" si="220"/>
        <v>598256.86609280226</v>
      </c>
      <c r="J2346" s="5">
        <f>Table1[[#This Row],[DAA 
(n)]]^1.5</f>
        <v>15406885.628906766</v>
      </c>
      <c r="K2346" s="5">
        <f t="shared" si="221"/>
        <v>12885997.267015079</v>
      </c>
      <c r="L2346" s="7">
        <f>LN(Table1[[#This Row],[NV]]/Table1[[#This Row],[NV_MA-1]])</f>
        <v>-1.7823687369569043</v>
      </c>
      <c r="M2346" s="7">
        <f>LN(Table1[[#This Row],[NV]]/Table1[[#This Row],[NV_MA-2]])</f>
        <v>6.7508347042628634</v>
      </c>
      <c r="N2346" s="4">
        <f>LN(Table1[[#This Row],[NV]]/Table1[[#This Row],[NV_MA-3]])</f>
        <v>3.6809583903388696</v>
      </c>
      <c r="O2346" s="7">
        <f>LN(Table1[[#This Row],[NV]]/Table1[[#This Row],[Metcalfe
NV ~ n^2]])</f>
        <v>-2.0144899280248696</v>
      </c>
      <c r="P2346" s="7">
        <f>Table1[[#This Row],[NV_MA-1]]*$M$3</f>
        <v>3039560969.1333332</v>
      </c>
    </row>
    <row r="2347" spans="1:16" x14ac:dyDescent="0.2">
      <c r="A2347" s="2">
        <v>41346</v>
      </c>
      <c r="B2347" s="3">
        <v>512150414.042647</v>
      </c>
      <c r="C2347" s="3">
        <f t="shared" si="216"/>
        <v>373169690.354168</v>
      </c>
      <c r="D2347" s="4">
        <f>LN(Table1[[#This Row],[NV]])</f>
        <v>20.05412891728669</v>
      </c>
      <c r="E2347" s="5">
        <v>62068</v>
      </c>
      <c r="F2347" s="5">
        <f t="shared" si="217"/>
        <v>3852436624</v>
      </c>
      <c r="G2347" s="8">
        <f t="shared" si="218"/>
        <v>3002702902.8333335</v>
      </c>
      <c r="H2347" s="5">
        <f t="shared" si="219"/>
        <v>684981.56894353905</v>
      </c>
      <c r="I2347" s="5">
        <f t="shared" si="220"/>
        <v>594397.92298078455</v>
      </c>
      <c r="J2347" s="5">
        <f>Table1[[#This Row],[DAA 
(n)]]^1.5</f>
        <v>15463280.259325057</v>
      </c>
      <c r="K2347" s="5">
        <f t="shared" si="221"/>
        <v>12770320.527869241</v>
      </c>
      <c r="L2347" s="7">
        <f>LN(Table1[[#This Row],[NV]]/Table1[[#This Row],[NV_MA-1]])</f>
        <v>-1.7686497703112458</v>
      </c>
      <c r="M2347" s="7">
        <f>LN(Table1[[#This Row],[NV]]/Table1[[#This Row],[NV_MA-2]])</f>
        <v>6.7588246392193803</v>
      </c>
      <c r="N2347" s="4">
        <f>LN(Table1[[#This Row],[NV]]/Table1[[#This Row],[NV_MA-3]])</f>
        <v>3.6914945895248987</v>
      </c>
      <c r="O2347" s="7">
        <f>LN(Table1[[#This Row],[NV]]/Table1[[#This Row],[Metcalfe
NV ~ n^2]])</f>
        <v>-2.0178427571200612</v>
      </c>
      <c r="P2347" s="7">
        <f>Table1[[#This Row],[NV_MA-1]]*$M$3</f>
        <v>3002702902.8333335</v>
      </c>
    </row>
    <row r="2348" spans="1:16" x14ac:dyDescent="0.2">
      <c r="A2348" s="2">
        <v>41345</v>
      </c>
      <c r="B2348" s="3">
        <v>483625303.77495402</v>
      </c>
      <c r="C2348" s="3">
        <f t="shared" si="216"/>
        <v>364891236.38156265</v>
      </c>
      <c r="D2348" s="4">
        <f>LN(Table1[[#This Row],[NV]])</f>
        <v>19.996820999105619</v>
      </c>
      <c r="E2348" s="5">
        <v>61248</v>
      </c>
      <c r="F2348" s="5">
        <f t="shared" si="217"/>
        <v>3751317504</v>
      </c>
      <c r="G2348" s="8">
        <f t="shared" si="218"/>
        <v>2968679341.9000001</v>
      </c>
      <c r="H2348" s="5">
        <f t="shared" si="219"/>
        <v>675117.50120932376</v>
      </c>
      <c r="I2348" s="5">
        <f t="shared" si="220"/>
        <v>590867.83184136474</v>
      </c>
      <c r="J2348" s="5">
        <f>Table1[[#This Row],[DAA 
(n)]]^1.5</f>
        <v>15157859.165627303</v>
      </c>
      <c r="K2348" s="5">
        <f t="shared" si="221"/>
        <v>12664060.872414019</v>
      </c>
      <c r="L2348" s="7">
        <f>LN(Table1[[#This Row],[NV]]/Table1[[#This Row],[NV_MA-1]])</f>
        <v>-1.814562025735208</v>
      </c>
      <c r="M2348" s="7">
        <f>LN(Table1[[#This Row],[NV]]/Table1[[#This Row],[NV_MA-2]])</f>
        <v>6.7074733625135572</v>
      </c>
      <c r="N2348" s="4">
        <f>LN(Table1[[#This Row],[NV]]/Table1[[#This Row],[NV_MA-3]])</f>
        <v>3.6425423118453484</v>
      </c>
      <c r="O2348" s="7">
        <f>LN(Table1[[#This Row],[NV]]/Table1[[#This Row],[Metcalfe
NV ~ n^2]])</f>
        <v>-2.0485519505196317</v>
      </c>
      <c r="P2348" s="7">
        <f>Table1[[#This Row],[NV_MA-1]]*$M$3</f>
        <v>2968679341.9000001</v>
      </c>
    </row>
    <row r="2349" spans="1:16" x14ac:dyDescent="0.2">
      <c r="A2349" s="2">
        <v>41344</v>
      </c>
      <c r="B2349" s="3">
        <v>525511108.08165097</v>
      </c>
      <c r="C2349" s="3">
        <f t="shared" si="216"/>
        <v>357346167.15543729</v>
      </c>
      <c r="D2349" s="4">
        <f>LN(Table1[[#This Row],[NV]])</f>
        <v>20.079881886177095</v>
      </c>
      <c r="E2349" s="5">
        <v>53342</v>
      </c>
      <c r="F2349" s="5">
        <f t="shared" si="217"/>
        <v>2845368964</v>
      </c>
      <c r="G2349" s="8">
        <f t="shared" si="218"/>
        <v>2949720071.6333332</v>
      </c>
      <c r="H2349" s="5">
        <f t="shared" si="219"/>
        <v>580599.89441232884</v>
      </c>
      <c r="I2349" s="5">
        <f t="shared" si="220"/>
        <v>588937.10923951364</v>
      </c>
      <c r="J2349" s="5">
        <f>Table1[[#This Row],[DAA 
(n)]]^1.5</f>
        <v>12319808.086073739</v>
      </c>
      <c r="K2349" s="5">
        <f t="shared" si="221"/>
        <v>12605440.413804224</v>
      </c>
      <c r="L2349" s="7">
        <f>LN(Table1[[#This Row],[NV]]/Table1[[#This Row],[NV_MA-1]])</f>
        <v>-1.7250942256468604</v>
      </c>
      <c r="M2349" s="7">
        <f>LN(Table1[[#This Row],[NV]]/Table1[[#This Row],[NV_MA-2]])</f>
        <v>6.7938072047289753</v>
      </c>
      <c r="N2349" s="4">
        <f>LN(Table1[[#This Row],[NV]]/Table1[[#This Row],[NV_MA-3]])</f>
        <v>3.7302428285717109</v>
      </c>
      <c r="O2349" s="7">
        <f>LN(Table1[[#This Row],[NV]]/Table1[[#This Row],[Metcalfe
NV ~ n^2]])</f>
        <v>-1.6890766985152241</v>
      </c>
      <c r="P2349" s="7">
        <f>Table1[[#This Row],[NV_MA-1]]*$M$3</f>
        <v>2949720071.6333332</v>
      </c>
    </row>
    <row r="2350" spans="1:16" x14ac:dyDescent="0.2">
      <c r="A2350" s="2">
        <v>41343</v>
      </c>
      <c r="B2350" s="3">
        <v>501275189.68221402</v>
      </c>
      <c r="C2350" s="3">
        <f t="shared" si="216"/>
        <v>348342002.92244321</v>
      </c>
      <c r="D2350" s="4">
        <f>LN(Table1[[#This Row],[NV]])</f>
        <v>20.03266578905248</v>
      </c>
      <c r="E2350" s="5">
        <v>56596</v>
      </c>
      <c r="F2350" s="5">
        <f t="shared" si="217"/>
        <v>3203107216</v>
      </c>
      <c r="G2350" s="8">
        <f t="shared" si="218"/>
        <v>2958908104.6999998</v>
      </c>
      <c r="H2350" s="5">
        <f t="shared" si="219"/>
        <v>619369.28243751545</v>
      </c>
      <c r="I2350" s="5">
        <f t="shared" si="220"/>
        <v>589938.94990642532</v>
      </c>
      <c r="J2350" s="5">
        <f>Table1[[#This Row],[DAA 
(n)]]^1.5</f>
        <v>13464139.630764935</v>
      </c>
      <c r="K2350" s="5">
        <f t="shared" si="221"/>
        <v>12634929.540877629</v>
      </c>
      <c r="L2350" s="7">
        <f>LN(Table1[[#This Row],[NV]]/Table1[[#This Row],[NV_MA-1]])</f>
        <v>-1.7754203646283311</v>
      </c>
      <c r="M2350" s="7">
        <f>LN(Table1[[#This Row],[NV]]/Table1[[#This Row],[NV_MA-2]])</f>
        <v>6.7448914532593296</v>
      </c>
      <c r="N2350" s="4">
        <f>LN(Table1[[#This Row],[NV]]/Table1[[#This Row],[NV_MA-3]])</f>
        <v>3.680690066767148</v>
      </c>
      <c r="O2350" s="7">
        <f>LN(Table1[[#This Row],[NV]]/Table1[[#This Row],[Metcalfe
NV ~ n^2]])</f>
        <v>-1.8547213915792065</v>
      </c>
      <c r="P2350" s="7">
        <f>Table1[[#This Row],[NV_MA-1]]*$M$3</f>
        <v>2958908104.6999998</v>
      </c>
    </row>
    <row r="2351" spans="1:16" x14ac:dyDescent="0.2">
      <c r="A2351" s="2">
        <v>41342</v>
      </c>
      <c r="B2351" s="3">
        <v>510011367.69348699</v>
      </c>
      <c r="C2351" s="3">
        <f t="shared" si="216"/>
        <v>339803497.81000704</v>
      </c>
      <c r="D2351" s="4">
        <f>LN(Table1[[#This Row],[NV]])</f>
        <v>20.04994357302931</v>
      </c>
      <c r="E2351" s="5">
        <v>53106</v>
      </c>
      <c r="F2351" s="5">
        <f t="shared" si="217"/>
        <v>2820247236</v>
      </c>
      <c r="G2351" s="8">
        <f t="shared" si="218"/>
        <v>2977361506.3000002</v>
      </c>
      <c r="H2351" s="5">
        <f t="shared" si="219"/>
        <v>577795.68013612821</v>
      </c>
      <c r="I2351" s="5">
        <f t="shared" si="220"/>
        <v>591814.85766567593</v>
      </c>
      <c r="J2351" s="5">
        <f>Table1[[#This Row],[DAA 
(n)]]^1.5</f>
        <v>12238139.144290537</v>
      </c>
      <c r="K2351" s="5">
        <f t="shared" si="221"/>
        <v>12691931.41981113</v>
      </c>
      <c r="L2351" s="7">
        <f>LN(Table1[[#This Row],[NV]]/Table1[[#This Row],[NV_MA-1]])</f>
        <v>-1.7643597716653416</v>
      </c>
      <c r="M2351" s="7">
        <f>LN(Table1[[#This Row],[NV]]/Table1[[#This Row],[NV_MA-2]])</f>
        <v>6.7589944485062539</v>
      </c>
      <c r="N2351" s="4">
        <f>LN(Table1[[#This Row],[NV]]/Table1[[#This Row],[NV_MA-3]])</f>
        <v>3.6934665447772841</v>
      </c>
      <c r="O2351" s="7">
        <f>LN(Table1[[#This Row],[NV]]/Table1[[#This Row],[Metcalfe
NV ~ n^2]])</f>
        <v>-1.7101468173645551</v>
      </c>
      <c r="P2351" s="7">
        <f>Table1[[#This Row],[NV_MA-1]]*$M$3</f>
        <v>2977361506.3000002</v>
      </c>
    </row>
    <row r="2352" spans="1:16" x14ac:dyDescent="0.2">
      <c r="A2352" s="2">
        <v>41341</v>
      </c>
      <c r="B2352" s="3">
        <v>477350610.89984399</v>
      </c>
      <c r="C2352" s="3">
        <f t="shared" si="216"/>
        <v>330730910.99267757</v>
      </c>
      <c r="D2352" s="4">
        <f>LN(Table1[[#This Row],[NV]])</f>
        <v>19.983761812180923</v>
      </c>
      <c r="E2352" s="5">
        <v>56370</v>
      </c>
      <c r="F2352" s="5">
        <f t="shared" si="217"/>
        <v>3177576900</v>
      </c>
      <c r="G2352" s="8">
        <f t="shared" si="218"/>
        <v>3003613405.9333334</v>
      </c>
      <c r="H2352" s="5">
        <f t="shared" si="219"/>
        <v>616670.45952123264</v>
      </c>
      <c r="I2352" s="5">
        <f t="shared" si="220"/>
        <v>594585.2070663902</v>
      </c>
      <c r="J2352" s="5">
        <f>Table1[[#This Row],[DAA 
(n)]]^1.5</f>
        <v>13383572.387557823</v>
      </c>
      <c r="K2352" s="5">
        <f t="shared" si="221"/>
        <v>12774687.696625032</v>
      </c>
      <c r="L2352" s="7">
        <f>LN(Table1[[#This Row],[NV]]/Table1[[#This Row],[NV_MA-1]])</f>
        <v>-1.8393200572876194</v>
      </c>
      <c r="M2352" s="7">
        <f>LN(Table1[[#This Row],[NV]]/Table1[[#This Row],[NV_MA-2]])</f>
        <v>6.6881425017428064</v>
      </c>
      <c r="N2352" s="4">
        <f>LN(Table1[[#This Row],[NV]]/Table1[[#This Row],[NV_MA-3]])</f>
        <v>3.6207855648738367</v>
      </c>
      <c r="O2352" s="7">
        <f>LN(Table1[[#This Row],[NV]]/Table1[[#This Row],[Metcalfe
NV ~ n^2]])</f>
        <v>-1.8956229499703199</v>
      </c>
      <c r="P2352" s="7">
        <f>Table1[[#This Row],[NV_MA-1]]*$M$3</f>
        <v>3003613405.9333334</v>
      </c>
    </row>
    <row r="2353" spans="1:16" x14ac:dyDescent="0.2">
      <c r="A2353" s="2">
        <v>41340</v>
      </c>
      <c r="B2353" s="3">
        <v>455921062.308384</v>
      </c>
      <c r="C2353" s="3">
        <f t="shared" si="216"/>
        <v>322418404.87824941</v>
      </c>
      <c r="D2353" s="4">
        <f>LN(Table1[[#This Row],[NV]])</f>
        <v>19.937830243520729</v>
      </c>
      <c r="E2353" s="5">
        <v>67349</v>
      </c>
      <c r="F2353" s="5">
        <f t="shared" si="217"/>
        <v>4535887801</v>
      </c>
      <c r="G2353" s="8">
        <f t="shared" si="218"/>
        <v>2991730742.4666667</v>
      </c>
      <c r="H2353" s="5">
        <f t="shared" si="219"/>
        <v>748762.16089606576</v>
      </c>
      <c r="I2353" s="5">
        <f t="shared" si="220"/>
        <v>593292.54911902349</v>
      </c>
      <c r="J2353" s="5">
        <f>Table1[[#This Row],[DAA 
(n)]]^1.5</f>
        <v>17478200.923137072</v>
      </c>
      <c r="K2353" s="5">
        <f t="shared" si="221"/>
        <v>12736598.770943929</v>
      </c>
      <c r="L2353" s="7">
        <f>LN(Table1[[#This Row],[NV]]/Table1[[#This Row],[NV_MA-1]])</f>
        <v>-1.881287656997257</v>
      </c>
      <c r="M2353" s="7">
        <f>LN(Table1[[#This Row],[NV]]/Table1[[#This Row],[NV_MA-2]])</f>
        <v>6.6443873497229466</v>
      </c>
      <c r="N2353" s="4">
        <f>LN(Table1[[#This Row],[NV]]/Table1[[#This Row],[NV_MA-3]])</f>
        <v>3.5778400435093092</v>
      </c>
      <c r="O2353" s="7">
        <f>LN(Table1[[#This Row],[NV]]/Table1[[#This Row],[Metcalfe
NV ~ n^2]])</f>
        <v>-2.2974564243159339</v>
      </c>
      <c r="P2353" s="7">
        <f>Table1[[#This Row],[NV_MA-1]]*$M$3</f>
        <v>2991730742.4666667</v>
      </c>
    </row>
    <row r="2354" spans="1:16" x14ac:dyDescent="0.2">
      <c r="A2354" s="2">
        <v>41339</v>
      </c>
      <c r="B2354" s="3">
        <v>470285631.94079</v>
      </c>
      <c r="C2354" s="3">
        <f t="shared" si="216"/>
        <v>314620913.75022584</v>
      </c>
      <c r="D2354" s="4">
        <f>LN(Table1[[#This Row],[NV]])</f>
        <v>19.968850795610379</v>
      </c>
      <c r="E2354" s="5">
        <v>70524</v>
      </c>
      <c r="F2354" s="5">
        <f t="shared" si="217"/>
        <v>4973634576</v>
      </c>
      <c r="G2354" s="8">
        <f t="shared" si="218"/>
        <v>2961299698.4666667</v>
      </c>
      <c r="H2354" s="5">
        <f t="shared" si="219"/>
        <v>787309.36812679947</v>
      </c>
      <c r="I2354" s="5">
        <f t="shared" si="220"/>
        <v>590414.4335967605</v>
      </c>
      <c r="J2354" s="5">
        <f>Table1[[#This Row],[DAA 
(n)]]^1.5</f>
        <v>18728603.921217017</v>
      </c>
      <c r="K2354" s="5">
        <f t="shared" si="221"/>
        <v>12646231.145443717</v>
      </c>
      <c r="L2354" s="7">
        <f>LN(Table1[[#This Row],[NV]]/Table1[[#This Row],[NV_MA-1]])</f>
        <v>-1.8400433006211914</v>
      </c>
      <c r="M2354" s="7">
        <f>LN(Table1[[#This Row],[NV]]/Table1[[#This Row],[NV_MA-2]])</f>
        <v>6.6802707964918229</v>
      </c>
      <c r="N2354" s="4">
        <f>LN(Table1[[#This Row],[NV]]/Table1[[#This Row],[NV_MA-3]])</f>
        <v>3.6159810000299846</v>
      </c>
      <c r="O2354" s="7">
        <f>LN(Table1[[#This Row],[NV]]/Table1[[#This Row],[Metcalfe
NV ~ n^2]])</f>
        <v>-2.358565917190921</v>
      </c>
      <c r="P2354" s="7">
        <f>Table1[[#This Row],[NV_MA-1]]*$M$3</f>
        <v>2961299698.4666667</v>
      </c>
    </row>
    <row r="2355" spans="1:16" x14ac:dyDescent="0.2">
      <c r="A2355" s="2">
        <v>41338</v>
      </c>
      <c r="B2355" s="3">
        <v>441748538.912799</v>
      </c>
      <c r="C2355" s="3">
        <f t="shared" si="216"/>
        <v>306263367.68144184</v>
      </c>
      <c r="D2355" s="4">
        <f>LN(Table1[[#This Row],[NV]])</f>
        <v>19.906251361660701</v>
      </c>
      <c r="E2355" s="5">
        <v>56444</v>
      </c>
      <c r="F2355" s="5">
        <f t="shared" si="217"/>
        <v>3185925136</v>
      </c>
      <c r="G2355" s="8">
        <f t="shared" si="218"/>
        <v>2912973447.4000001</v>
      </c>
      <c r="H2355" s="5">
        <f t="shared" si="219"/>
        <v>617554.0453081273</v>
      </c>
      <c r="I2355" s="5">
        <f t="shared" si="220"/>
        <v>585919.8564890041</v>
      </c>
      <c r="J2355" s="5">
        <f>Table1[[#This Row],[DAA 
(n)]]^1.5</f>
        <v>13409935.062347781</v>
      </c>
      <c r="K2355" s="5">
        <f t="shared" si="221"/>
        <v>12504049.233184073</v>
      </c>
      <c r="L2355" s="7">
        <f>LN(Table1[[#This Row],[NV]]/Table1[[#This Row],[NV_MA-1]])</f>
        <v>-1.8861888380137735</v>
      </c>
      <c r="M2355" s="7">
        <f>LN(Table1[[#This Row],[NV]]/Table1[[#This Row],[NV_MA-2]])</f>
        <v>6.6253130661251971</v>
      </c>
      <c r="N2355" s="4">
        <f>LN(Table1[[#This Row],[NV]]/Table1[[#This Row],[NV_MA-3]])</f>
        <v>3.5646882731902441</v>
      </c>
      <c r="O2355" s="7">
        <f>LN(Table1[[#This Row],[NV]]/Table1[[#This Row],[Metcalfe
NV ~ n^2]])</f>
        <v>-1.9757571886946008</v>
      </c>
      <c r="P2355" s="7">
        <f>Table1[[#This Row],[NV_MA-1]]*$M$3</f>
        <v>2912973447.4000001</v>
      </c>
    </row>
    <row r="2356" spans="1:16" x14ac:dyDescent="0.2">
      <c r="A2356" s="2">
        <v>41337</v>
      </c>
      <c r="B2356" s="3">
        <v>394955838.76547801</v>
      </c>
      <c r="C2356" s="3">
        <f t="shared" si="216"/>
        <v>298903817.72315288</v>
      </c>
      <c r="D2356" s="4">
        <f>LN(Table1[[#This Row],[NV]])</f>
        <v>19.794284516021516</v>
      </c>
      <c r="E2356" s="5">
        <v>54208</v>
      </c>
      <c r="F2356" s="5">
        <f t="shared" si="217"/>
        <v>2938507264</v>
      </c>
      <c r="G2356" s="8">
        <f t="shared" si="218"/>
        <v>2911439983.6999998</v>
      </c>
      <c r="H2356" s="5">
        <f t="shared" si="219"/>
        <v>590898.84543845966</v>
      </c>
      <c r="I2356" s="5">
        <f t="shared" si="220"/>
        <v>585757.11031151086</v>
      </c>
      <c r="J2356" s="5">
        <f>Table1[[#This Row],[DAA 
(n)]]^1.5</f>
        <v>12621038.062176667</v>
      </c>
      <c r="K2356" s="5">
        <f t="shared" si="221"/>
        <v>12499199.545195786</v>
      </c>
      <c r="L2356" s="7">
        <f>LN(Table1[[#This Row],[NV]]/Table1[[#This Row],[NV_MA-1]])</f>
        <v>-1.9976291194749263</v>
      </c>
      <c r="M2356" s="7">
        <f>LN(Table1[[#This Row],[NV]]/Table1[[#This Row],[NV_MA-2]])</f>
        <v>6.5136240209090834</v>
      </c>
      <c r="N2356" s="4">
        <f>LN(Table1[[#This Row],[NV]]/Table1[[#This Row],[NV_MA-3]])</f>
        <v>3.4531093521837417</v>
      </c>
      <c r="O2356" s="7">
        <f>LN(Table1[[#This Row],[NV]]/Table1[[#This Row],[Metcalfe
NV ~ n^2]])</f>
        <v>-2.0068830400019353</v>
      </c>
      <c r="P2356" s="7">
        <f>Table1[[#This Row],[NV_MA-1]]*$M$3</f>
        <v>2911439983.6999998</v>
      </c>
    </row>
    <row r="2357" spans="1:16" x14ac:dyDescent="0.2">
      <c r="A2357" s="2">
        <v>41336</v>
      </c>
      <c r="B2357" s="3">
        <v>373906111.157637</v>
      </c>
      <c r="C2357" s="3">
        <f t="shared" si="216"/>
        <v>292763458.46879268</v>
      </c>
      <c r="D2357" s="4">
        <f>LN(Table1[[#This Row],[NV]])</f>
        <v>19.739515284177607</v>
      </c>
      <c r="E2357" s="5">
        <v>44647</v>
      </c>
      <c r="F2357" s="5">
        <f t="shared" si="217"/>
        <v>1993354609</v>
      </c>
      <c r="G2357" s="8">
        <f t="shared" si="218"/>
        <v>2925418235.1999998</v>
      </c>
      <c r="H2357" s="5">
        <f t="shared" si="219"/>
        <v>478014.99830052961</v>
      </c>
      <c r="I2357" s="5">
        <f t="shared" si="220"/>
        <v>587244.52248043579</v>
      </c>
      <c r="J2357" s="5">
        <f>Table1[[#This Row],[DAA 
(n)]]^1.5</f>
        <v>9433838.2023449671</v>
      </c>
      <c r="K2357" s="5">
        <f t="shared" si="221"/>
        <v>12543468.541476123</v>
      </c>
      <c r="L2357" s="7">
        <f>LN(Table1[[#This Row],[NV]]/Table1[[#This Row],[NV_MA-1]])</f>
        <v>-2.0571880096242063</v>
      </c>
      <c r="M2357" s="7">
        <f>LN(Table1[[#This Row],[NV]]/Table1[[#This Row],[NV_MA-2]])</f>
        <v>6.4563187091066139</v>
      </c>
      <c r="N2357" s="4">
        <f>LN(Table1[[#This Row],[NV]]/Table1[[#This Row],[NV_MA-3]])</f>
        <v>3.3948046310509516</v>
      </c>
      <c r="O2357" s="7">
        <f>LN(Table1[[#This Row],[NV]]/Table1[[#This Row],[Metcalfe
NV ~ n^2]])</f>
        <v>-1.6735695054176456</v>
      </c>
      <c r="P2357" s="7">
        <f>Table1[[#This Row],[NV_MA-1]]*$M$3</f>
        <v>2925418235.1999998</v>
      </c>
    </row>
    <row r="2358" spans="1:16" x14ac:dyDescent="0.2">
      <c r="A2358" s="2">
        <v>41335</v>
      </c>
      <c r="B2358" s="3">
        <v>370423510.07922399</v>
      </c>
      <c r="C2358" s="3">
        <f t="shared" si="216"/>
        <v>287610926.38389075</v>
      </c>
      <c r="D2358" s="4">
        <f>LN(Table1[[#This Row],[NV]])</f>
        <v>19.730157530858161</v>
      </c>
      <c r="E2358" s="5">
        <v>49881</v>
      </c>
      <c r="F2358" s="5">
        <f t="shared" si="217"/>
        <v>2488114161</v>
      </c>
      <c r="G2358" s="8">
        <f t="shared" si="218"/>
        <v>2986549022.4000001</v>
      </c>
      <c r="H2358" s="5">
        <f t="shared" si="219"/>
        <v>539582.50232714706</v>
      </c>
      <c r="I2358" s="5">
        <f t="shared" si="220"/>
        <v>594061.97574200621</v>
      </c>
      <c r="J2358" s="5">
        <f>Table1[[#This Row],[DAA 
(n)]]^1.5</f>
        <v>11140449.832248259</v>
      </c>
      <c r="K2358" s="5">
        <f t="shared" si="221"/>
        <v>12741923.296918413</v>
      </c>
      <c r="L2358" s="7">
        <f>LN(Table1[[#This Row],[NV]]/Table1[[#This Row],[NV_MA-1]])</f>
        <v>-2.0872268538097511</v>
      </c>
      <c r="M2358" s="7">
        <f>LN(Table1[[#This Row],[NV]]/Table1[[#This Row],[NV_MA-2]])</f>
        <v>6.4354186016900252</v>
      </c>
      <c r="N2358" s="4">
        <f>LN(Table1[[#This Row],[NV]]/Table1[[#This Row],[NV_MA-3]])</f>
        <v>3.3697493689227471</v>
      </c>
      <c r="O2358" s="7">
        <f>LN(Table1[[#This Row],[NV]]/Table1[[#This Row],[Metcalfe
NV ~ n^2]])</f>
        <v>-1.9046333645588167</v>
      </c>
      <c r="P2358" s="7">
        <f>Table1[[#This Row],[NV_MA-1]]*$M$3</f>
        <v>2986549022.4000001</v>
      </c>
    </row>
    <row r="2359" spans="1:16" x14ac:dyDescent="0.2">
      <c r="A2359" s="2">
        <v>41334</v>
      </c>
      <c r="B2359" s="3">
        <v>375318347.57353002</v>
      </c>
      <c r="C2359" s="3">
        <f t="shared" si="216"/>
        <v>282596484.05222964</v>
      </c>
      <c r="D2359" s="4">
        <f>LN(Table1[[#This Row],[NV]])</f>
        <v>19.743285150662828</v>
      </c>
      <c r="E2359" s="5">
        <v>62746</v>
      </c>
      <c r="F2359" s="5">
        <f t="shared" si="217"/>
        <v>3937060516</v>
      </c>
      <c r="G2359" s="8">
        <f t="shared" si="218"/>
        <v>2980944002.2333331</v>
      </c>
      <c r="H2359" s="5">
        <f t="shared" si="219"/>
        <v>693145.65699844016</v>
      </c>
      <c r="I2359" s="5">
        <f t="shared" si="220"/>
        <v>593387.40884344082</v>
      </c>
      <c r="J2359" s="5">
        <f>Table1[[#This Row],[DAA 
(n)]]^1.5</f>
        <v>15717340.714539975</v>
      </c>
      <c r="K2359" s="5">
        <f t="shared" si="221"/>
        <v>12722937.416157963</v>
      </c>
      <c r="L2359" s="7">
        <f>LN(Table1[[#This Row],[NV]]/Table1[[#This Row],[NV_MA-1]])</f>
        <v>-2.072220715909868</v>
      </c>
      <c r="M2359" s="7">
        <f>LN(Table1[[#This Row],[NV]]/Table1[[#This Row],[NV_MA-2]])</f>
        <v>6.4496823827153484</v>
      </c>
      <c r="N2359" s="4">
        <f>LN(Table1[[#This Row],[NV]]/Table1[[#This Row],[NV_MA-3]])</f>
        <v>3.3843681325033246</v>
      </c>
      <c r="O2359" s="7">
        <f>LN(Table1[[#This Row],[NV]]/Table1[[#This Row],[Metcalfe
NV ~ n^2]])</f>
        <v>-2.3504150692217931</v>
      </c>
      <c r="P2359" s="7">
        <f>Table1[[#This Row],[NV_MA-1]]*$M$3</f>
        <v>2980944002.2333331</v>
      </c>
    </row>
    <row r="2360" spans="1:16" x14ac:dyDescent="0.2">
      <c r="A2360" s="2">
        <v>41333</v>
      </c>
      <c r="B2360" s="3">
        <v>361841246.91605097</v>
      </c>
      <c r="C2360" s="3">
        <f t="shared" si="216"/>
        <v>277138927.23118728</v>
      </c>
      <c r="D2360" s="4">
        <f>LN(Table1[[#This Row],[NV]])</f>
        <v>19.706716129170516</v>
      </c>
      <c r="E2360" s="5">
        <v>59466</v>
      </c>
      <c r="F2360" s="5">
        <f t="shared" si="217"/>
        <v>3536205156</v>
      </c>
      <c r="G2360" s="8">
        <f t="shared" si="218"/>
        <v>2919023691.7333331</v>
      </c>
      <c r="H2360" s="5">
        <f t="shared" si="219"/>
        <v>653719.25253828079</v>
      </c>
      <c r="I2360" s="5">
        <f t="shared" si="220"/>
        <v>586588.99228578852</v>
      </c>
      <c r="J2360" s="5">
        <f>Table1[[#This Row],[DAA 
(n)]]^1.5</f>
        <v>14501171.532214066</v>
      </c>
      <c r="K2360" s="5">
        <f t="shared" si="221"/>
        <v>12523619.91500517</v>
      </c>
      <c r="L2360" s="7">
        <f>LN(Table1[[#This Row],[NV]]/Table1[[#This Row],[NV_MA-1]])</f>
        <v>-2.0877989160018267</v>
      </c>
      <c r="M2360" s="7">
        <f>LN(Table1[[#This Row],[NV]]/Table1[[#This Row],[NV_MA-2]])</f>
        <v>6.4246364591027394</v>
      </c>
      <c r="N2360" s="4">
        <f>LN(Table1[[#This Row],[NV]]/Table1[[#This Row],[NV_MA-3]])</f>
        <v>3.3635891167330154</v>
      </c>
      <c r="O2360" s="7">
        <f>LN(Table1[[#This Row],[NV]]/Table1[[#This Row],[Metcalfe
NV ~ n^2]])</f>
        <v>-2.2796038700990122</v>
      </c>
      <c r="P2360" s="7">
        <f>Table1[[#This Row],[NV_MA-1]]*$M$3</f>
        <v>2919023691.7333331</v>
      </c>
    </row>
    <row r="2361" spans="1:16" x14ac:dyDescent="0.2">
      <c r="A2361" s="2">
        <v>41332</v>
      </c>
      <c r="B2361" s="3">
        <v>338562887.38847297</v>
      </c>
      <c r="C2361" s="3">
        <f t="shared" si="216"/>
        <v>272048526.89119905</v>
      </c>
      <c r="D2361" s="4">
        <f>LN(Table1[[#This Row],[NV]])</f>
        <v>19.640220415597273</v>
      </c>
      <c r="E2361" s="5">
        <v>55511</v>
      </c>
      <c r="F2361" s="5">
        <f t="shared" si="217"/>
        <v>3081471121</v>
      </c>
      <c r="G2361" s="8">
        <f t="shared" si="218"/>
        <v>2900013239.8666668</v>
      </c>
      <c r="H2361" s="5">
        <f t="shared" si="219"/>
        <v>606420.84224658133</v>
      </c>
      <c r="I2361" s="5">
        <f t="shared" si="220"/>
        <v>584594.96311413811</v>
      </c>
      <c r="J2361" s="5">
        <f>Table1[[#This Row],[DAA 
(n)]]^1.5</f>
        <v>13078820.413088912</v>
      </c>
      <c r="K2361" s="5">
        <f t="shared" si="221"/>
        <v>12463885.815165317</v>
      </c>
      <c r="L2361" s="7">
        <f>LN(Table1[[#This Row],[NV]]/Table1[[#This Row],[NV_MA-1]])</f>
        <v>-2.1477607238024072</v>
      </c>
      <c r="M2361" s="7">
        <f>LN(Table1[[#This Row],[NV]]/Table1[[#This Row],[NV_MA-2]])</f>
        <v>6.3615458999276617</v>
      </c>
      <c r="N2361" s="4">
        <f>LN(Table1[[#This Row],[NV]]/Table1[[#This Row],[NV_MA-3]])</f>
        <v>3.3018745297175189</v>
      </c>
      <c r="O2361" s="7">
        <f>LN(Table1[[#This Row],[NV]]/Table1[[#This Row],[Metcalfe
NV ~ n^2]])</f>
        <v>-2.2084525409908373</v>
      </c>
      <c r="P2361" s="7">
        <f>Table1[[#This Row],[NV_MA-1]]*$M$3</f>
        <v>2900013239.8666668</v>
      </c>
    </row>
    <row r="2362" spans="1:16" x14ac:dyDescent="0.2">
      <c r="A2362" s="2">
        <v>41331</v>
      </c>
      <c r="B2362" s="3">
        <v>337494377.83787698</v>
      </c>
      <c r="C2362" s="3">
        <f t="shared" si="216"/>
        <v>267474241.03334996</v>
      </c>
      <c r="D2362" s="4">
        <f>LN(Table1[[#This Row],[NV]])</f>
        <v>19.637059409879967</v>
      </c>
      <c r="E2362" s="5">
        <v>58302</v>
      </c>
      <c r="F2362" s="5">
        <f t="shared" si="217"/>
        <v>3399123204</v>
      </c>
      <c r="G2362" s="8">
        <f t="shared" si="218"/>
        <v>2895975511.8666668</v>
      </c>
      <c r="H2362" s="5">
        <f t="shared" si="219"/>
        <v>639770.68155638909</v>
      </c>
      <c r="I2362" s="5">
        <f t="shared" si="220"/>
        <v>584157.30953812052</v>
      </c>
      <c r="J2362" s="5">
        <f>Table1[[#This Row],[DAA 
(n)]]^1.5</f>
        <v>14077488.449279871</v>
      </c>
      <c r="K2362" s="5">
        <f t="shared" si="221"/>
        <v>12450968.47364351</v>
      </c>
      <c r="L2362" s="7">
        <f>LN(Table1[[#This Row],[NV]]/Table1[[#This Row],[NV_MA-1]])</f>
        <v>-2.149528445707019</v>
      </c>
      <c r="M2362" s="7">
        <f>LN(Table1[[#This Row],[NV]]/Table1[[#This Row],[NV_MA-2]])</f>
        <v>6.3591338186945476</v>
      </c>
      <c r="N2362" s="4">
        <f>LN(Table1[[#This Row],[NV]]/Table1[[#This Row],[NV_MA-3]])</f>
        <v>3.2997504429827149</v>
      </c>
      <c r="O2362" s="7">
        <f>LN(Table1[[#This Row],[NV]]/Table1[[#This Row],[Metcalfe
NV ~ n^2]])</f>
        <v>-2.3097239442550217</v>
      </c>
      <c r="P2362" s="7">
        <f>Table1[[#This Row],[NV_MA-1]]*$M$3</f>
        <v>2895975511.8666668</v>
      </c>
    </row>
    <row r="2363" spans="1:16" x14ac:dyDescent="0.2">
      <c r="A2363" s="2">
        <v>41330</v>
      </c>
      <c r="B2363" s="3">
        <v>328664404.99827802</v>
      </c>
      <c r="C2363" s="3">
        <f t="shared" si="216"/>
        <v>262601424.68093729</v>
      </c>
      <c r="D2363" s="4">
        <f>LN(Table1[[#This Row],[NV]])</f>
        <v>19.610547742531143</v>
      </c>
      <c r="E2363" s="5">
        <v>56529</v>
      </c>
      <c r="F2363" s="5">
        <f t="shared" si="217"/>
        <v>3195527841</v>
      </c>
      <c r="G2363" s="8">
        <f t="shared" si="218"/>
        <v>2861247961.8666668</v>
      </c>
      <c r="H2363" s="5">
        <f t="shared" si="219"/>
        <v>618569.09464090283</v>
      </c>
      <c r="I2363" s="5">
        <f t="shared" si="220"/>
        <v>580294.78840921482</v>
      </c>
      <c r="J2363" s="5">
        <f>Table1[[#This Row],[DAA 
(n)]]^1.5</f>
        <v>13440237.844766319</v>
      </c>
      <c r="K2363" s="5">
        <f t="shared" si="221"/>
        <v>12338325.504041823</v>
      </c>
      <c r="L2363" s="7">
        <f>LN(Table1[[#This Row],[NV]]/Table1[[#This Row],[NV_MA-1]])</f>
        <v>-2.1639759743769527</v>
      </c>
      <c r="M2363" s="7">
        <f>LN(Table1[[#This Row],[NV]]/Table1[[#This Row],[NV_MA-2]])</f>
        <v>6.3392562332488538</v>
      </c>
      <c r="N2363" s="4">
        <f>LN(Table1[[#This Row],[NV]]/Table1[[#This Row],[NV_MA-3]])</f>
        <v>3.2823268718902865</v>
      </c>
      <c r="O2363" s="7">
        <f>LN(Table1[[#This Row],[NV]]/Table1[[#This Row],[Metcalfe
NV ~ n^2]])</f>
        <v>-2.2744703770500587</v>
      </c>
      <c r="P2363" s="7">
        <f>Table1[[#This Row],[NV_MA-1]]*$M$3</f>
        <v>2861247961.8666668</v>
      </c>
    </row>
    <row r="2364" spans="1:16" x14ac:dyDescent="0.2">
      <c r="A2364" s="2">
        <v>41329</v>
      </c>
      <c r="B2364" s="3">
        <v>323431477.01174903</v>
      </c>
      <c r="C2364" s="3">
        <f t="shared" si="216"/>
        <v>257909717.10839239</v>
      </c>
      <c r="D2364" s="4">
        <f>LN(Table1[[#This Row],[NV]])</f>
        <v>19.594497831885253</v>
      </c>
      <c r="E2364" s="5">
        <v>52275</v>
      </c>
      <c r="F2364" s="5">
        <f t="shared" si="217"/>
        <v>2732675625</v>
      </c>
      <c r="G2364" s="8">
        <f t="shared" si="218"/>
        <v>2856077687.1666665</v>
      </c>
      <c r="H2364" s="5">
        <f t="shared" si="219"/>
        <v>567929.89848261699</v>
      </c>
      <c r="I2364" s="5">
        <f t="shared" si="220"/>
        <v>579742.42378610536</v>
      </c>
      <c r="J2364" s="5">
        <f>Table1[[#This Row],[DAA 
(n)]]^1.5</f>
        <v>11952013.148289077</v>
      </c>
      <c r="K2364" s="5">
        <f t="shared" si="221"/>
        <v>12321915.043623431</v>
      </c>
      <c r="L2364" s="7">
        <f>LN(Table1[[#This Row],[NV]]/Table1[[#This Row],[NV_MA-1]])</f>
        <v>-2.1782172505574353</v>
      </c>
      <c r="M2364" s="7">
        <f>LN(Table1[[#This Row],[NV]]/Table1[[#This Row],[NV_MA-2]])</f>
        <v>6.3241586449233997</v>
      </c>
      <c r="N2364" s="4">
        <f>LN(Table1[[#This Row],[NV]]/Table1[[#This Row],[NV_MA-3]])</f>
        <v>3.2676078860428857</v>
      </c>
      <c r="O2364" s="7">
        <f>LN(Table1[[#This Row],[NV]]/Table1[[#This Row],[Metcalfe
NV ~ n^2]])</f>
        <v>-2.1340492167084171</v>
      </c>
      <c r="P2364" s="7">
        <f>Table1[[#This Row],[NV_MA-1]]*$M$3</f>
        <v>2856077687.1666665</v>
      </c>
    </row>
    <row r="2365" spans="1:16" x14ac:dyDescent="0.2">
      <c r="A2365" s="2">
        <v>41328</v>
      </c>
      <c r="B2365" s="3">
        <v>322488396.10531098</v>
      </c>
      <c r="C2365" s="3">
        <f t="shared" si="216"/>
        <v>253337927.00867966</v>
      </c>
      <c r="D2365" s="4">
        <f>LN(Table1[[#This Row],[NV]])</f>
        <v>19.591577712483964</v>
      </c>
      <c r="E2365" s="5">
        <v>51159</v>
      </c>
      <c r="F2365" s="5">
        <f t="shared" si="217"/>
        <v>2617243281</v>
      </c>
      <c r="G2365" s="8">
        <f t="shared" si="218"/>
        <v>2851896023.6999998</v>
      </c>
      <c r="H2365" s="5">
        <f t="shared" si="219"/>
        <v>554701.36745776015</v>
      </c>
      <c r="I2365" s="5">
        <f t="shared" si="220"/>
        <v>579262.78974996821</v>
      </c>
      <c r="J2365" s="5">
        <f>Table1[[#This Row],[DAA 
(n)]]^1.5</f>
        <v>11571324.4277688</v>
      </c>
      <c r="K2365" s="5">
        <f t="shared" si="221"/>
        <v>12308117.651125763</v>
      </c>
      <c r="L2365" s="7">
        <f>LN(Table1[[#This Row],[NV]]/Table1[[#This Row],[NV_MA-1]])</f>
        <v>-2.1796721690217216</v>
      </c>
      <c r="M2365" s="7">
        <f>LN(Table1[[#This Row],[NV]]/Table1[[#This Row],[NV_MA-2]])</f>
        <v>6.3220661905885258</v>
      </c>
      <c r="N2365" s="4">
        <f>LN(Table1[[#This Row],[NV]]/Table1[[#This Row],[NV_MA-3]])</f>
        <v>3.265808138190585</v>
      </c>
      <c r="O2365" s="7">
        <f>LN(Table1[[#This Row],[NV]]/Table1[[#This Row],[Metcalfe
NV ~ n^2]])</f>
        <v>-2.0938097054780842</v>
      </c>
      <c r="P2365" s="7">
        <f>Table1[[#This Row],[NV_MA-1]]*$M$3</f>
        <v>2851896023.6999998</v>
      </c>
    </row>
    <row r="2366" spans="1:16" x14ac:dyDescent="0.2">
      <c r="A2366" s="2">
        <v>41327</v>
      </c>
      <c r="B2366" s="3">
        <v>329571373.87657899</v>
      </c>
      <c r="C2366" s="3">
        <f t="shared" si="216"/>
        <v>248615108.63456309</v>
      </c>
      <c r="D2366" s="4">
        <f>LN(Table1[[#This Row],[NV]])</f>
        <v>19.613303501125202</v>
      </c>
      <c r="E2366" s="5">
        <v>54361</v>
      </c>
      <c r="F2366" s="5">
        <f t="shared" si="217"/>
        <v>2955118321</v>
      </c>
      <c r="G2366" s="8">
        <f t="shared" si="218"/>
        <v>2883234805.5333333</v>
      </c>
      <c r="H2366" s="5">
        <f t="shared" si="219"/>
        <v>592719.85047195584</v>
      </c>
      <c r="I2366" s="5">
        <f t="shared" si="220"/>
        <v>582634.55420661403</v>
      </c>
      <c r="J2366" s="5">
        <f>Table1[[#This Row],[DAA 
(n)]]^1.5</f>
        <v>12674509.341504332</v>
      </c>
      <c r="K2366" s="5">
        <f t="shared" si="221"/>
        <v>12407951.167560581</v>
      </c>
      <c r="L2366" s="7">
        <f>LN(Table1[[#This Row],[NV]]/Table1[[#This Row],[NV_MA-1]])</f>
        <v>-2.1688751960216983</v>
      </c>
      <c r="M2366" s="7">
        <f>LN(Table1[[#This Row],[NV]]/Table1[[#This Row],[NV_MA-2]])</f>
        <v>6.3379880690321784</v>
      </c>
      <c r="N2366" s="4">
        <f>LN(Table1[[#This Row],[NV]]/Table1[[#This Row],[NV_MA-3]])</f>
        <v>3.2794554528553173</v>
      </c>
      <c r="O2366" s="7">
        <f>LN(Table1[[#This Row],[NV]]/Table1[[#This Row],[Metcalfe
NV ~ n^2]])</f>
        <v>-2.1935010268251989</v>
      </c>
      <c r="P2366" s="7">
        <f>Table1[[#This Row],[NV_MA-1]]*$M$3</f>
        <v>2883234805.5333333</v>
      </c>
    </row>
    <row r="2367" spans="1:16" x14ac:dyDescent="0.2">
      <c r="A2367" s="2">
        <v>41326</v>
      </c>
      <c r="B2367" s="3">
        <v>322365075.93125701</v>
      </c>
      <c r="C2367" s="3">
        <f t="shared" si="216"/>
        <v>243880457.60631779</v>
      </c>
      <c r="D2367" s="4">
        <f>LN(Table1[[#This Row],[NV]])</f>
        <v>19.591195237453885</v>
      </c>
      <c r="E2367" s="5">
        <v>51627</v>
      </c>
      <c r="F2367" s="5">
        <f t="shared" si="217"/>
        <v>2665347129</v>
      </c>
      <c r="G2367" s="8">
        <f t="shared" si="218"/>
        <v>2863411030.0333333</v>
      </c>
      <c r="H2367" s="5">
        <f t="shared" si="219"/>
        <v>560245.88223624555</v>
      </c>
      <c r="I2367" s="5">
        <f t="shared" si="220"/>
        <v>580352.97088200424</v>
      </c>
      <c r="J2367" s="5">
        <f>Table1[[#This Row],[DAA 
(n)]]^1.5</f>
        <v>11730467.860613342</v>
      </c>
      <c r="K2367" s="5">
        <f t="shared" si="221"/>
        <v>12342426.77859637</v>
      </c>
      <c r="L2367" s="7">
        <f>LN(Table1[[#This Row],[NV]]/Table1[[#This Row],[NV_MA-1]])</f>
        <v>-2.1840841815048195</v>
      </c>
      <c r="M2367" s="7">
        <f>LN(Table1[[#This Row],[NV]]/Table1[[#This Row],[NV_MA-2]])</f>
        <v>6.3198034695489902</v>
      </c>
      <c r="N2367" s="4">
        <f>LN(Table1[[#This Row],[NV]]/Table1[[#This Row],[NV_MA-3]])</f>
        <v>3.2626420208176286</v>
      </c>
      <c r="O2367" s="7">
        <f>LN(Table1[[#This Row],[NV]]/Table1[[#This Row],[Metcalfe
NV ~ n^2]])</f>
        <v>-2.1124049034121577</v>
      </c>
      <c r="P2367" s="7">
        <f>Table1[[#This Row],[NV_MA-1]]*$M$3</f>
        <v>2863411030.0333333</v>
      </c>
    </row>
    <row r="2368" spans="1:16" x14ac:dyDescent="0.2">
      <c r="A2368" s="2">
        <v>41325</v>
      </c>
      <c r="B2368" s="3">
        <v>322252661.82580101</v>
      </c>
      <c r="C2368" s="3">
        <f t="shared" si="216"/>
        <v>239299997.71784604</v>
      </c>
      <c r="D2368" s="4">
        <f>LN(Table1[[#This Row],[NV]])</f>
        <v>19.590846459876069</v>
      </c>
      <c r="E2368" s="5">
        <v>50898</v>
      </c>
      <c r="F2368" s="5">
        <f t="shared" si="217"/>
        <v>2590606404</v>
      </c>
      <c r="G2368" s="8">
        <f t="shared" si="218"/>
        <v>2862936696.4333334</v>
      </c>
      <c r="H2368" s="5">
        <f t="shared" si="219"/>
        <v>551611.09131210356</v>
      </c>
      <c r="I2368" s="5">
        <f t="shared" si="220"/>
        <v>580298.45875511132</v>
      </c>
      <c r="J2368" s="5">
        <f>Table1[[#This Row],[DAA 
(n)]]^1.5</f>
        <v>11482886.603584992</v>
      </c>
      <c r="K2368" s="5">
        <f t="shared" si="221"/>
        <v>12340860.038026391</v>
      </c>
      <c r="L2368" s="7">
        <f>LN(Table1[[#This Row],[NV]]/Table1[[#This Row],[NV_MA-1]])</f>
        <v>-2.1842672920209245</v>
      </c>
      <c r="M2368" s="7">
        <f>LN(Table1[[#This Row],[NV]]/Table1[[#This Row],[NV_MA-2]])</f>
        <v>6.3195486256459059</v>
      </c>
      <c r="N2368" s="4">
        <f>LN(Table1[[#This Row],[NV]]/Table1[[#This Row],[NV_MA-3]])</f>
        <v>3.2624201907232449</v>
      </c>
      <c r="O2368" s="7">
        <f>LN(Table1[[#This Row],[NV]]/Table1[[#This Row],[Metcalfe
NV ~ n^2]])</f>
        <v>-2.0843113581955106</v>
      </c>
      <c r="P2368" s="7">
        <f>Table1[[#This Row],[NV_MA-1]]*$M$3</f>
        <v>2862936696.4333334</v>
      </c>
    </row>
    <row r="2369" spans="1:16" x14ac:dyDescent="0.2">
      <c r="A2369" s="2">
        <v>41324</v>
      </c>
      <c r="B2369" s="3">
        <v>317721259.24886298</v>
      </c>
      <c r="C2369" s="3">
        <f t="shared" si="216"/>
        <v>234536265.10382518</v>
      </c>
      <c r="D2369" s="4">
        <f>LN(Table1[[#This Row],[NV]])</f>
        <v>19.576685013113217</v>
      </c>
      <c r="E2369" s="5">
        <v>49090</v>
      </c>
      <c r="F2369" s="5">
        <f t="shared" si="217"/>
        <v>2409828100</v>
      </c>
      <c r="G2369" s="8">
        <f t="shared" si="218"/>
        <v>2850542710.1666665</v>
      </c>
      <c r="H2369" s="5">
        <f t="shared" si="219"/>
        <v>530241.24768198747</v>
      </c>
      <c r="I2369" s="5">
        <f t="shared" si="220"/>
        <v>578806.23478708055</v>
      </c>
      <c r="J2369" s="5">
        <f>Table1[[#This Row],[DAA 
(n)]]^1.5</f>
        <v>10876509.616094666</v>
      </c>
      <c r="K2369" s="5">
        <f t="shared" si="221"/>
        <v>12298870.347533699</v>
      </c>
      <c r="L2369" s="7">
        <f>LN(Table1[[#This Row],[NV]]/Table1[[#This Row],[NV_MA-1]])</f>
        <v>-2.1940902246051719</v>
      </c>
      <c r="M2369" s="7">
        <f>LN(Table1[[#This Row],[NV]]/Table1[[#This Row],[NV_MA-2]])</f>
        <v>6.3079619675121377</v>
      </c>
      <c r="N2369" s="4">
        <f>LN(Table1[[#This Row],[NV]]/Table1[[#This Row],[NV_MA-3]])</f>
        <v>3.2516670386522</v>
      </c>
      <c r="O2369" s="7">
        <f>LN(Table1[[#This Row],[NV]]/Table1[[#This Row],[Metcalfe
NV ~ n^2]])</f>
        <v>-2.0261362409909811</v>
      </c>
      <c r="P2369" s="7">
        <f>Table1[[#This Row],[NV_MA-1]]*$M$3</f>
        <v>2850542710.1666665</v>
      </c>
    </row>
    <row r="2370" spans="1:16" x14ac:dyDescent="0.2">
      <c r="A2370" s="2">
        <v>41323</v>
      </c>
      <c r="B2370" s="3">
        <v>290774272.72979999</v>
      </c>
      <c r="C2370" s="3">
        <f t="shared" si="216"/>
        <v>229543730.20887709</v>
      </c>
      <c r="D2370" s="4">
        <f>LN(Table1[[#This Row],[NV]])</f>
        <v>19.488057829042067</v>
      </c>
      <c r="E2370" s="5">
        <v>46855</v>
      </c>
      <c r="F2370" s="5">
        <f t="shared" si="217"/>
        <v>2195391025</v>
      </c>
      <c r="G2370" s="8">
        <f t="shared" si="218"/>
        <v>2837796131.1333332</v>
      </c>
      <c r="H2370" s="5">
        <f t="shared" si="219"/>
        <v>503916.76337541651</v>
      </c>
      <c r="I2370" s="5">
        <f t="shared" si="220"/>
        <v>577213.69643008069</v>
      </c>
      <c r="J2370" s="5">
        <f>Table1[[#This Row],[DAA 
(n)]]^1.5</f>
        <v>10142240.702940129</v>
      </c>
      <c r="K2370" s="5">
        <f t="shared" si="221"/>
        <v>12254804.499729984</v>
      </c>
      <c r="L2370" s="7">
        <f>LN(Table1[[#This Row],[NV]]/Table1[[#This Row],[NV_MA-1]])</f>
        <v>-2.2782357486613942</v>
      </c>
      <c r="M2370" s="7">
        <f>LN(Table1[[#This Row],[NV]]/Table1[[#This Row],[NV_MA-2]])</f>
        <v>6.2220899943528982</v>
      </c>
      <c r="N2370" s="4">
        <f>LN(Table1[[#This Row],[NV]]/Table1[[#This Row],[NV_MA-3]])</f>
        <v>3.1666292069193722</v>
      </c>
      <c r="O2370" s="7">
        <f>LN(Table1[[#This Row],[NV]]/Table1[[#This Row],[Metcalfe
NV ~ n^2]])</f>
        <v>-2.021568182073783</v>
      </c>
      <c r="P2370" s="7">
        <f>Table1[[#This Row],[NV_MA-1]]*$M$3</f>
        <v>2837796131.1333332</v>
      </c>
    </row>
    <row r="2371" spans="1:16" x14ac:dyDescent="0.2">
      <c r="A2371" s="2">
        <v>41322</v>
      </c>
      <c r="B2371" s="3">
        <v>290648438.39227098</v>
      </c>
      <c r="C2371" s="3">
        <f t="shared" si="216"/>
        <v>225400920.96486706</v>
      </c>
      <c r="D2371" s="4">
        <f>LN(Table1[[#This Row],[NV]])</f>
        <v>19.487624979285471</v>
      </c>
      <c r="E2371" s="5">
        <v>46362</v>
      </c>
      <c r="F2371" s="5">
        <f t="shared" si="217"/>
        <v>2149435044</v>
      </c>
      <c r="G2371" s="8">
        <f t="shared" si="218"/>
        <v>2846110031.1333332</v>
      </c>
      <c r="H2371" s="5">
        <f t="shared" si="219"/>
        <v>498124.24333768786</v>
      </c>
      <c r="I2371" s="5">
        <f t="shared" si="220"/>
        <v>578230.87195034255</v>
      </c>
      <c r="J2371" s="5">
        <f>Table1[[#This Row],[DAA 
(n)]]^1.5</f>
        <v>9982590.2204752527</v>
      </c>
      <c r="K2371" s="5">
        <f t="shared" si="221"/>
        <v>12283219.968354065</v>
      </c>
      <c r="L2371" s="7">
        <f>LN(Table1[[#This Row],[NV]]/Table1[[#This Row],[NV_MA-1]])</f>
        <v>-2.2815940182584651</v>
      </c>
      <c r="M2371" s="7">
        <f>LN(Table1[[#This Row],[NV]]/Table1[[#This Row],[NV_MA-2]])</f>
        <v>6.2198964789428182</v>
      </c>
      <c r="N2371" s="4">
        <f>LN(Table1[[#This Row],[NV]]/Table1[[#This Row],[NV_MA-3]])</f>
        <v>3.1638803205671828</v>
      </c>
      <c r="O2371" s="7">
        <f>LN(Table1[[#This Row],[NV]]/Table1[[#This Row],[Metcalfe
NV ~ n^2]])</f>
        <v>-2.0008458950378065</v>
      </c>
      <c r="P2371" s="7">
        <f>Table1[[#This Row],[NV_MA-1]]*$M$3</f>
        <v>2846110031.1333332</v>
      </c>
    </row>
    <row r="2372" spans="1:16" x14ac:dyDescent="0.2">
      <c r="A2372" s="2">
        <v>41321</v>
      </c>
      <c r="B2372" s="3">
        <v>295041582.57998699</v>
      </c>
      <c r="C2372" s="3">
        <f t="shared" si="216"/>
        <v>221305740.38508305</v>
      </c>
      <c r="D2372" s="4">
        <f>LN(Table1[[#This Row],[NV]])</f>
        <v>19.502626862268723</v>
      </c>
      <c r="E2372" s="5">
        <v>47477</v>
      </c>
      <c r="F2372" s="5">
        <f t="shared" si="217"/>
        <v>2254065529</v>
      </c>
      <c r="G2372" s="8">
        <f t="shared" si="218"/>
        <v>2885373145.9666667</v>
      </c>
      <c r="H2372" s="5">
        <f t="shared" si="219"/>
        <v>511232.36744062934</v>
      </c>
      <c r="I2372" s="5">
        <f t="shared" si="220"/>
        <v>582705.47883248364</v>
      </c>
      <c r="J2372" s="5">
        <f>Table1[[#This Row],[DAA 
(n)]]^1.5</f>
        <v>10344866.800511895</v>
      </c>
      <c r="K2372" s="5">
        <f t="shared" si="221"/>
        <v>12412263.319720846</v>
      </c>
      <c r="L2372" s="7">
        <f>LN(Table1[[#This Row],[NV]]/Table1[[#This Row],[NV_MA-1]])</f>
        <v>-2.2802932062971588</v>
      </c>
      <c r="M2372" s="7">
        <f>LN(Table1[[#This Row],[NV]]/Table1[[#This Row],[NV_MA-2]])</f>
        <v>6.2271897066890833</v>
      </c>
      <c r="N2372" s="4">
        <f>LN(Table1[[#This Row],[NV]]/Table1[[#This Row],[NV_MA-3]])</f>
        <v>3.168431343012569</v>
      </c>
      <c r="O2372" s="7">
        <f>LN(Table1[[#This Row],[NV]]/Table1[[#This Row],[Metcalfe
NV ~ n^2]])</f>
        <v>-2.0333744621885632</v>
      </c>
      <c r="P2372" s="7">
        <f>Table1[[#This Row],[NV_MA-1]]*$M$3</f>
        <v>2885373145.9666667</v>
      </c>
    </row>
    <row r="2373" spans="1:16" x14ac:dyDescent="0.2">
      <c r="A2373" s="2">
        <v>41320</v>
      </c>
      <c r="B2373" s="3">
        <v>293026238.91971201</v>
      </c>
      <c r="C2373" s="3">
        <f t="shared" si="216"/>
        <v>217020841.50778997</v>
      </c>
      <c r="D2373" s="4">
        <f>LN(Table1[[#This Row],[NV]])</f>
        <v>19.495772715598747</v>
      </c>
      <c r="E2373" s="5">
        <v>49480</v>
      </c>
      <c r="F2373" s="5">
        <f t="shared" si="217"/>
        <v>2448270400</v>
      </c>
      <c r="G2373" s="8">
        <f t="shared" si="218"/>
        <v>2926385056.3666668</v>
      </c>
      <c r="H2373" s="5">
        <f t="shared" si="219"/>
        <v>534845.3429355378</v>
      </c>
      <c r="I2373" s="5">
        <f t="shared" si="220"/>
        <v>587280.39495997259</v>
      </c>
      <c r="J2373" s="5">
        <f>Table1[[#This Row],[DAA 
(n)]]^1.5</f>
        <v>11006380.848943939</v>
      </c>
      <c r="K2373" s="5">
        <f t="shared" si="221"/>
        <v>12545488.346947743</v>
      </c>
      <c r="L2373" s="7">
        <f>LN(Table1[[#This Row],[NV]]/Table1[[#This Row],[NV_MA-1]])</f>
        <v>-2.3012610134987486</v>
      </c>
      <c r="M2373" s="7">
        <f>LN(Table1[[#This Row],[NV]]/Table1[[#This Row],[NV_MA-2]])</f>
        <v>6.2125150562901785</v>
      </c>
      <c r="N2373" s="4">
        <f>LN(Table1[[#This Row],[NV]]/Table1[[#This Row],[NV_MA-3]])</f>
        <v>3.1509010509573478</v>
      </c>
      <c r="O2373" s="7">
        <f>LN(Table1[[#This Row],[NV]]/Table1[[#This Row],[Metcalfe
NV ~ n^2]])</f>
        <v>-2.1228749374141005</v>
      </c>
      <c r="P2373" s="7">
        <f>Table1[[#This Row],[NV_MA-1]]*$M$3</f>
        <v>2926385056.3666668</v>
      </c>
    </row>
    <row r="2374" spans="1:16" x14ac:dyDescent="0.2">
      <c r="A2374" s="2">
        <v>41319</v>
      </c>
      <c r="B2374" s="3">
        <v>294102520.84549701</v>
      </c>
      <c r="C2374" s="3">
        <f t="shared" si="216"/>
        <v>212484827.93953463</v>
      </c>
      <c r="D2374" s="4">
        <f>LN(Table1[[#This Row],[NV]])</f>
        <v>19.499438974876462</v>
      </c>
      <c r="E2374" s="5">
        <v>52507</v>
      </c>
      <c r="F2374" s="5">
        <f t="shared" si="217"/>
        <v>2756985049</v>
      </c>
      <c r="G2374" s="8">
        <f t="shared" si="218"/>
        <v>2947587988.6666665</v>
      </c>
      <c r="H2374" s="5">
        <f t="shared" si="219"/>
        <v>570682.92399622104</v>
      </c>
      <c r="I2374" s="5">
        <f t="shared" si="220"/>
        <v>589676.57956488617</v>
      </c>
      <c r="J2374" s="5">
        <f>Table1[[#This Row],[DAA 
(n)]]^1.5</f>
        <v>12031667.131692229</v>
      </c>
      <c r="K2374" s="5">
        <f t="shared" si="221"/>
        <v>12614875.991656754</v>
      </c>
      <c r="L2374" s="7">
        <f>LN(Table1[[#This Row],[NV]]/Table1[[#This Row],[NV_MA-1]])</f>
        <v>-2.3048140670187185</v>
      </c>
      <c r="M2374" s="7">
        <f>LN(Table1[[#This Row],[NV]]/Table1[[#This Row],[NV_MA-2]])</f>
        <v>6.2121094795237957</v>
      </c>
      <c r="N2374" s="4">
        <f>LN(Table1[[#This Row],[NV]]/Table1[[#This Row],[NV_MA-3]])</f>
        <v>3.1490516650968341</v>
      </c>
      <c r="O2374" s="7">
        <f>LN(Table1[[#This Row],[NV]]/Table1[[#This Row],[Metcalfe
NV ~ n^2]])</f>
        <v>-2.2379645711734368</v>
      </c>
      <c r="P2374" s="7">
        <f>Table1[[#This Row],[NV_MA-1]]*$M$3</f>
        <v>2947587988.6666665</v>
      </c>
    </row>
    <row r="2375" spans="1:16" x14ac:dyDescent="0.2">
      <c r="A2375" s="2">
        <v>41318</v>
      </c>
      <c r="B2375" s="3">
        <v>265542492.304726</v>
      </c>
      <c r="C2375" s="3">
        <f t="shared" si="216"/>
        <v>207771168.34588173</v>
      </c>
      <c r="D2375" s="4">
        <f>LN(Table1[[#This Row],[NV]])</f>
        <v>19.397285432185701</v>
      </c>
      <c r="E2375" s="5">
        <v>51607</v>
      </c>
      <c r="F2375" s="5">
        <f t="shared" si="217"/>
        <v>2663282449</v>
      </c>
      <c r="G2375" s="8">
        <f t="shared" si="218"/>
        <v>2974264735.3333335</v>
      </c>
      <c r="H2375" s="5">
        <f t="shared" si="219"/>
        <v>560008.85010927916</v>
      </c>
      <c r="I2375" s="5">
        <f t="shared" si="220"/>
        <v>592515.22559890151</v>
      </c>
      <c r="J2375" s="5">
        <f>Table1[[#This Row],[DAA 
(n)]]^1.5</f>
        <v>11723652.048126608</v>
      </c>
      <c r="K2375" s="5">
        <f t="shared" si="221"/>
        <v>12699352.540284751</v>
      </c>
      <c r="L2375" s="7">
        <f>LN(Table1[[#This Row],[NV]]/Table1[[#This Row],[NV_MA-1]])</f>
        <v>-2.4159772654251404</v>
      </c>
      <c r="M2375" s="7">
        <f>LN(Table1[[#This Row],[NV]]/Table1[[#This Row],[NV_MA-2]])</f>
        <v>6.1051535833111101</v>
      </c>
      <c r="N2375" s="4">
        <f>LN(Table1[[#This Row],[NV]]/Table1[[#This Row],[NV_MA-3]])</f>
        <v>3.040223863136402</v>
      </c>
      <c r="O2375" s="7">
        <f>LN(Table1[[#This Row],[NV]]/Table1[[#This Row],[Metcalfe
NV ~ n^2]])</f>
        <v>-2.3055397701813871</v>
      </c>
      <c r="P2375" s="7">
        <f>Table1[[#This Row],[NV_MA-1]]*$M$3</f>
        <v>2974264735.3333335</v>
      </c>
    </row>
    <row r="2376" spans="1:16" x14ac:dyDescent="0.2">
      <c r="A2376" s="2">
        <v>41317</v>
      </c>
      <c r="B2376" s="3">
        <v>269078968.80016899</v>
      </c>
      <c r="C2376" s="3">
        <f t="shared" si="216"/>
        <v>204009606.58480453</v>
      </c>
      <c r="D2376" s="4">
        <f>LN(Table1[[#This Row],[NV]])</f>
        <v>19.410515458797438</v>
      </c>
      <c r="E2376" s="5">
        <v>52230</v>
      </c>
      <c r="F2376" s="5">
        <f t="shared" si="217"/>
        <v>2727972900</v>
      </c>
      <c r="G2376" s="8">
        <f t="shared" si="218"/>
        <v>2951841568.9000001</v>
      </c>
      <c r="H2376" s="5">
        <f t="shared" si="219"/>
        <v>567396.02554830688</v>
      </c>
      <c r="I2376" s="5">
        <f t="shared" si="220"/>
        <v>589770.00080362498</v>
      </c>
      <c r="J2376" s="5">
        <f>Table1[[#This Row],[DAA 
(n)]]^1.5</f>
        <v>11936583.454531685</v>
      </c>
      <c r="K2376" s="5">
        <f t="shared" si="221"/>
        <v>12622697.95648027</v>
      </c>
      <c r="L2376" s="7">
        <f>LN(Table1[[#This Row],[NV]]/Table1[[#This Row],[NV_MA-1]])</f>
        <v>-2.3951796143751478</v>
      </c>
      <c r="M2376" s="7">
        <f>LN(Table1[[#This Row],[NV]]/Table1[[#This Row],[NV_MA-2]])</f>
        <v>6.1230275480650684</v>
      </c>
      <c r="N2376" s="4">
        <f>LN(Table1[[#This Row],[NV]]/Table1[[#This Row],[NV_MA-3]])</f>
        <v>3.0595082823784843</v>
      </c>
      <c r="O2376" s="7">
        <f>LN(Table1[[#This Row],[NV]]/Table1[[#This Row],[Metcalfe
NV ~ n^2]])</f>
        <v>-2.3163091840632513</v>
      </c>
      <c r="P2376" s="7">
        <f>Table1[[#This Row],[NV_MA-1]]*$M$3</f>
        <v>2951841568.9000001</v>
      </c>
    </row>
    <row r="2377" spans="1:16" x14ac:dyDescent="0.2">
      <c r="A2377" s="2">
        <v>41316</v>
      </c>
      <c r="B2377" s="3">
        <v>263796794.86448801</v>
      </c>
      <c r="C2377" s="3">
        <f t="shared" si="216"/>
        <v>200072433.36953029</v>
      </c>
      <c r="D2377" s="4">
        <f>LN(Table1[[#This Row],[NV]])</f>
        <v>19.390689648304413</v>
      </c>
      <c r="E2377" s="5">
        <v>53214</v>
      </c>
      <c r="F2377" s="5">
        <f t="shared" si="217"/>
        <v>2831729796</v>
      </c>
      <c r="G2377" s="8">
        <f t="shared" si="218"/>
        <v>2964418326.4000001</v>
      </c>
      <c r="H2377" s="5">
        <f t="shared" si="219"/>
        <v>579078.83476094017</v>
      </c>
      <c r="I2377" s="5">
        <f t="shared" si="220"/>
        <v>591155.90202597168</v>
      </c>
      <c r="J2377" s="5">
        <f>Table1[[#This Row],[DAA 
(n)]]^1.5</f>
        <v>12275490.595668403</v>
      </c>
      <c r="K2377" s="5">
        <f t="shared" si="221"/>
        <v>12663295.952536507</v>
      </c>
      <c r="L2377" s="7">
        <f>LN(Table1[[#This Row],[NV]]/Table1[[#This Row],[NV_MA-1]])</f>
        <v>-2.4192570218796066</v>
      </c>
      <c r="M2377" s="7">
        <f>LN(Table1[[#This Row],[NV]]/Table1[[#This Row],[NV_MA-2]])</f>
        <v>6.1008545930894309</v>
      </c>
      <c r="N2377" s="4">
        <f>LN(Table1[[#This Row],[NV]]/Table1[[#This Row],[NV_MA-3]])</f>
        <v>3.0364713637054246</v>
      </c>
      <c r="O2377" s="7">
        <f>LN(Table1[[#This Row],[NV]]/Table1[[#This Row],[Metcalfe
NV ~ n^2]])</f>
        <v>-2.3734639489046012</v>
      </c>
      <c r="P2377" s="7">
        <f>Table1[[#This Row],[NV_MA-1]]*$M$3</f>
        <v>2964418326.4000001</v>
      </c>
    </row>
    <row r="2378" spans="1:16" x14ac:dyDescent="0.2">
      <c r="A2378" s="2">
        <v>41315</v>
      </c>
      <c r="B2378" s="3">
        <v>257273226.99118999</v>
      </c>
      <c r="C2378" s="3">
        <f t="shared" ref="C2378:C2441" si="222">AVERAGE(B2378:B2407)</f>
        <v>196328767.83838132</v>
      </c>
      <c r="D2378" s="4">
        <f>LN(Table1[[#This Row],[NV]])</f>
        <v>19.365649218169885</v>
      </c>
      <c r="E2378" s="5">
        <v>56414</v>
      </c>
      <c r="F2378" s="5">
        <f t="shared" ref="F2378:F2441" si="223">E2378^2</f>
        <v>3182539396</v>
      </c>
      <c r="G2378" s="8">
        <f t="shared" ref="G2378:G2441" si="224">AVERAGE(F2378:F2407)</f>
        <v>2953077574.0333333</v>
      </c>
      <c r="H2378" s="5">
        <f t="shared" ref="H2378:H2441" si="225">E2378*LN(E2378)</f>
        <v>617195.82315378857</v>
      </c>
      <c r="I2378" s="5">
        <f t="shared" ref="I2378:I2441" si="226">AVERAGE(H2378:H2407)</f>
        <v>589852.75104585092</v>
      </c>
      <c r="J2378" s="5">
        <f>Table1[[#This Row],[DAA 
(n)]]^1.5</f>
        <v>13399245.407333374</v>
      </c>
      <c r="K2378" s="5">
        <f t="shared" ref="K2378:K2441" si="227">AVERAGE(J2378:J2407)</f>
        <v>12625841.00404471</v>
      </c>
      <c r="L2378" s="7">
        <f>LN(Table1[[#This Row],[NV]]/Table1[[#This Row],[NV_MA-1]])</f>
        <v>-2.4404644907609456</v>
      </c>
      <c r="M2378" s="7">
        <f>LN(Table1[[#This Row],[NV]]/Table1[[#This Row],[NV_MA-2]])</f>
        <v>6.0780210079354369</v>
      </c>
      <c r="N2378" s="4">
        <f>LN(Table1[[#This Row],[NV]]/Table1[[#This Row],[NV_MA-3]])</f>
        <v>3.0143930730810529</v>
      </c>
      <c r="O2378" s="7">
        <f>LN(Table1[[#This Row],[NV]]/Table1[[#This Row],[Metcalfe
NV ~ n^2]])</f>
        <v>-2.515296049096702</v>
      </c>
      <c r="P2378" s="7">
        <f>Table1[[#This Row],[NV_MA-1]]*$M$3</f>
        <v>2953077574.0333333</v>
      </c>
    </row>
    <row r="2379" spans="1:16" x14ac:dyDescent="0.2">
      <c r="A2379" s="2">
        <v>41314</v>
      </c>
      <c r="B2379" s="3">
        <v>255386181.091829</v>
      </c>
      <c r="C2379" s="3">
        <f t="shared" si="222"/>
        <v>192805845.45934451</v>
      </c>
      <c r="D2379" s="4">
        <f>LN(Table1[[#This Row],[NV]])</f>
        <v>19.358287393175736</v>
      </c>
      <c r="E2379" s="5">
        <v>55866</v>
      </c>
      <c r="F2379" s="5">
        <f t="shared" si="223"/>
        <v>3121009956</v>
      </c>
      <c r="G2379" s="8">
        <f t="shared" si="224"/>
        <v>2975080798.1999998</v>
      </c>
      <c r="H2379" s="5">
        <f t="shared" si="225"/>
        <v>610655.11441968312</v>
      </c>
      <c r="I2379" s="5">
        <f t="shared" si="226"/>
        <v>592080.58281936636</v>
      </c>
      <c r="J2379" s="5">
        <f>Table1[[#This Row],[DAA 
(n)]]^1.5</f>
        <v>13204481.898275925</v>
      </c>
      <c r="K2379" s="5">
        <f t="shared" si="227"/>
        <v>12693658.397696078</v>
      </c>
      <c r="L2379" s="7">
        <f>LN(Table1[[#This Row],[NV]]/Table1[[#This Row],[NV_MA-1]])</f>
        <v>-2.4552496414582907</v>
      </c>
      <c r="M2379" s="7">
        <f>LN(Table1[[#This Row],[NV]]/Table1[[#This Row],[NV_MA-2]])</f>
        <v>6.0668893689457217</v>
      </c>
      <c r="N2379" s="4">
        <f>LN(Table1[[#This Row],[NV]]/Table1[[#This Row],[NV_MA-3]])</f>
        <v>3.0016743052221231</v>
      </c>
      <c r="O2379" s="7">
        <f>LN(Table1[[#This Row],[NV]]/Table1[[#This Row],[Metcalfe
NV ~ n^2]])</f>
        <v>-2.5031350970574331</v>
      </c>
      <c r="P2379" s="7">
        <f>Table1[[#This Row],[NV_MA-1]]*$M$3</f>
        <v>2975080798.1999998</v>
      </c>
    </row>
    <row r="2380" spans="1:16" x14ac:dyDescent="0.2">
      <c r="A2380" s="2">
        <v>41313</v>
      </c>
      <c r="B2380" s="3">
        <v>245120036.30912799</v>
      </c>
      <c r="C2380" s="3">
        <f t="shared" si="222"/>
        <v>189307353.44405046</v>
      </c>
      <c r="D2380" s="4">
        <f>LN(Table1[[#This Row],[NV]])</f>
        <v>19.31725859264446</v>
      </c>
      <c r="E2380" s="5">
        <v>61292</v>
      </c>
      <c r="F2380" s="5">
        <f t="shared" si="223"/>
        <v>3756709264</v>
      </c>
      <c r="G2380" s="8">
        <f t="shared" si="224"/>
        <v>2993083701.3000002</v>
      </c>
      <c r="H2380" s="5">
        <f t="shared" si="225"/>
        <v>675646.51521502994</v>
      </c>
      <c r="I2380" s="5">
        <f t="shared" si="226"/>
        <v>593932.51871066343</v>
      </c>
      <c r="J2380" s="5">
        <f>Table1[[#This Row],[DAA 
(n)]]^1.5</f>
        <v>15174195.998770012</v>
      </c>
      <c r="K2380" s="5">
        <f t="shared" si="227"/>
        <v>12749629.505202835</v>
      </c>
      <c r="L2380" s="7">
        <f>LN(Table1[[#This Row],[NV]]/Table1[[#This Row],[NV_MA-1]])</f>
        <v>-2.5023114384680829</v>
      </c>
      <c r="M2380" s="7">
        <f>LN(Table1[[#This Row],[NV]]/Table1[[#This Row],[NV_MA-2]])</f>
        <v>6.0227376056174018</v>
      </c>
      <c r="N2380" s="4">
        <f>LN(Table1[[#This Row],[NV]]/Table1[[#This Row],[NV_MA-3]])</f>
        <v>2.9562458219134182</v>
      </c>
      <c r="O2380" s="7">
        <f>LN(Table1[[#This Row],[NV]]/Table1[[#This Row],[Metcalfe
NV ~ n^2]])</f>
        <v>-2.7295506227516744</v>
      </c>
      <c r="P2380" s="7">
        <f>Table1[[#This Row],[NV_MA-1]]*$M$3</f>
        <v>2993083701.3000002</v>
      </c>
    </row>
    <row r="2381" spans="1:16" x14ac:dyDescent="0.2">
      <c r="A2381" s="2">
        <v>41312</v>
      </c>
      <c r="B2381" s="3">
        <v>237833763.173603</v>
      </c>
      <c r="C2381" s="3">
        <f t="shared" si="222"/>
        <v>186042071.93962514</v>
      </c>
      <c r="D2381" s="4">
        <f>LN(Table1[[#This Row],[NV]])</f>
        <v>19.287082513528603</v>
      </c>
      <c r="E2381" s="5">
        <v>60065</v>
      </c>
      <c r="F2381" s="5">
        <f t="shared" si="223"/>
        <v>3607804225</v>
      </c>
      <c r="G2381" s="8">
        <f t="shared" si="224"/>
        <v>2968363662.5</v>
      </c>
      <c r="H2381" s="5">
        <f t="shared" si="225"/>
        <v>660906.1621575586</v>
      </c>
      <c r="I2381" s="5">
        <f t="shared" si="226"/>
        <v>591386.2209117153</v>
      </c>
      <c r="J2381" s="5">
        <f>Table1[[#This Row],[DAA 
(n)]]^1.5</f>
        <v>14720827.448707659</v>
      </c>
      <c r="K2381" s="5">
        <f t="shared" si="227"/>
        <v>12672722.838197624</v>
      </c>
      <c r="L2381" s="7">
        <f>LN(Table1[[#This Row],[NV]]/Table1[[#This Row],[NV_MA-1]])</f>
        <v>-2.5241941690135197</v>
      </c>
      <c r="M2381" s="7">
        <f>LN(Table1[[#This Row],[NV]]/Table1[[#This Row],[NV_MA-2]])</f>
        <v>5.9968579265004394</v>
      </c>
      <c r="N2381" s="4">
        <f>LN(Table1[[#This Row],[NV]]/Table1[[#This Row],[NV_MA-3]])</f>
        <v>2.9321200799633549</v>
      </c>
      <c r="O2381" s="7">
        <f>LN(Table1[[#This Row],[NV]]/Table1[[#This Row],[Metcalfe
NV ~ n^2]])</f>
        <v>-2.719282662782347</v>
      </c>
      <c r="P2381" s="7">
        <f>Table1[[#This Row],[NV_MA-1]]*$M$3</f>
        <v>2968363662.5</v>
      </c>
    </row>
    <row r="2382" spans="1:16" x14ac:dyDescent="0.2">
      <c r="A2382" s="2">
        <v>41311</v>
      </c>
      <c r="B2382" s="3">
        <v>227975427.46700099</v>
      </c>
      <c r="C2382" s="3">
        <f t="shared" si="222"/>
        <v>183003761.78637859</v>
      </c>
      <c r="D2382" s="4">
        <f>LN(Table1[[#This Row],[NV]])</f>
        <v>19.244748406843112</v>
      </c>
      <c r="E2382" s="5">
        <v>53114</v>
      </c>
      <c r="F2382" s="5">
        <f t="shared" si="223"/>
        <v>2821096996</v>
      </c>
      <c r="G2382" s="8">
        <f t="shared" si="224"/>
        <v>2955466955.3000002</v>
      </c>
      <c r="H2382" s="5">
        <f t="shared" si="225"/>
        <v>577890.72110022802</v>
      </c>
      <c r="I2382" s="5">
        <f t="shared" si="226"/>
        <v>590064.17083622515</v>
      </c>
      <c r="J2382" s="5">
        <f>Table1[[#This Row],[DAA 
(n)]]^1.5</f>
        <v>12240904.617124641</v>
      </c>
      <c r="K2382" s="5">
        <f t="shared" si="227"/>
        <v>12632702.047042822</v>
      </c>
      <c r="L2382" s="7">
        <f>LN(Table1[[#This Row],[NV]]/Table1[[#This Row],[NV_MA-1]])</f>
        <v>-2.5621740905753234</v>
      </c>
      <c r="M2382" s="7">
        <f>LN(Table1[[#This Row],[NV]]/Table1[[#This Row],[NV_MA-2]])</f>
        <v>5.9567618327464036</v>
      </c>
      <c r="N2382" s="4">
        <f>LN(Table1[[#This Row],[NV]]/Table1[[#This Row],[NV_MA-3]])</f>
        <v>2.8929489965981725</v>
      </c>
      <c r="O2382" s="7">
        <f>LN(Table1[[#This Row],[NV]]/Table1[[#This Row],[Metcalfe
NV ~ n^2]])</f>
        <v>-2.5156432450839898</v>
      </c>
      <c r="P2382" s="7">
        <f>Table1[[#This Row],[NV_MA-1]]*$M$3</f>
        <v>2955466955.3000002</v>
      </c>
    </row>
    <row r="2383" spans="1:16" x14ac:dyDescent="0.2">
      <c r="A2383" s="2">
        <v>41310</v>
      </c>
      <c r="B2383" s="3">
        <v>221996328.467677</v>
      </c>
      <c r="C2383" s="3">
        <f t="shared" si="222"/>
        <v>180212979.15682212</v>
      </c>
      <c r="D2383" s="4">
        <f>LN(Table1[[#This Row],[NV]])</f>
        <v>19.218171401265906</v>
      </c>
      <c r="E2383" s="5">
        <v>60191</v>
      </c>
      <c r="F2383" s="5">
        <f t="shared" si="223"/>
        <v>3622956481</v>
      </c>
      <c r="G2383" s="8">
        <f t="shared" si="224"/>
        <v>2958842904.8000002</v>
      </c>
      <c r="H2383" s="5">
        <f t="shared" si="225"/>
        <v>662418.69522818353</v>
      </c>
      <c r="I2383" s="5">
        <f t="shared" si="226"/>
        <v>590438.67558019969</v>
      </c>
      <c r="J2383" s="5">
        <f>Table1[[#This Row],[DAA 
(n)]]^1.5</f>
        <v>14767172.158130746</v>
      </c>
      <c r="K2383" s="5">
        <f t="shared" si="227"/>
        <v>12643639.799795249</v>
      </c>
      <c r="L2383" s="7">
        <f>LN(Table1[[#This Row],[NV]]/Table1[[#This Row],[NV_MA-1]])</f>
        <v>-2.5898927170504917</v>
      </c>
      <c r="M2383" s="7">
        <f>LN(Table1[[#This Row],[NV]]/Table1[[#This Row],[NV_MA-2]])</f>
        <v>5.9295503437239852</v>
      </c>
      <c r="N2383" s="4">
        <f>LN(Table1[[#This Row],[NV]]/Table1[[#This Row],[NV_MA-3]])</f>
        <v>2.8655065371905493</v>
      </c>
      <c r="O2383" s="7">
        <f>LN(Table1[[#This Row],[NV]]/Table1[[#This Row],[Metcalfe
NV ~ n^2]])</f>
        <v>-2.7923848356526864</v>
      </c>
      <c r="P2383" s="7">
        <f>Table1[[#This Row],[NV_MA-1]]*$M$3</f>
        <v>2958842904.8000002</v>
      </c>
    </row>
    <row r="2384" spans="1:16" x14ac:dyDescent="0.2">
      <c r="A2384" s="2">
        <v>41309</v>
      </c>
      <c r="B2384" s="3">
        <v>219559249.87727001</v>
      </c>
      <c r="C2384" s="3">
        <f t="shared" si="222"/>
        <v>177601318.79904443</v>
      </c>
      <c r="D2384" s="4">
        <f>LN(Table1[[#This Row],[NV]])</f>
        <v>19.207132685158392</v>
      </c>
      <c r="E2384" s="5">
        <v>59362</v>
      </c>
      <c r="F2384" s="5">
        <f t="shared" si="223"/>
        <v>3523847044</v>
      </c>
      <c r="G2384" s="8">
        <f t="shared" si="224"/>
        <v>2897952152.9000001</v>
      </c>
      <c r="H2384" s="5">
        <f t="shared" si="225"/>
        <v>652472.05489410541</v>
      </c>
      <c r="I2384" s="5">
        <f t="shared" si="226"/>
        <v>583409.99007070961</v>
      </c>
      <c r="J2384" s="5">
        <f>Table1[[#This Row],[DAA 
(n)]]^1.5</f>
        <v>14463146.553427704</v>
      </c>
      <c r="K2384" s="5">
        <f t="shared" si="227"/>
        <v>12442238.571503518</v>
      </c>
      <c r="L2384" s="7">
        <f>LN(Table1[[#This Row],[NV]]/Table1[[#This Row],[NV_MA-1]])</f>
        <v>-2.5801374851637404</v>
      </c>
      <c r="M2384" s="7">
        <f>LN(Table1[[#This Row],[NV]]/Table1[[#This Row],[NV_MA-2]])</f>
        <v>5.930487225010757</v>
      </c>
      <c r="N2384" s="4">
        <f>LN(Table1[[#This Row],[NV]]/Table1[[#This Row],[NV_MA-3]])</f>
        <v>2.8705251065942732</v>
      </c>
      <c r="O2384" s="7">
        <f>LN(Table1[[#This Row],[NV]]/Table1[[#This Row],[Metcalfe
NV ~ n^2]])</f>
        <v>-2.7756864548337039</v>
      </c>
      <c r="P2384" s="7">
        <f>Table1[[#This Row],[NV_MA-1]]*$M$3</f>
        <v>2897952152.9000001</v>
      </c>
    </row>
    <row r="2385" spans="1:16" x14ac:dyDescent="0.2">
      <c r="A2385" s="2">
        <v>41308</v>
      </c>
      <c r="B2385" s="3">
        <v>220962040.16413099</v>
      </c>
      <c r="C2385" s="3">
        <f t="shared" si="222"/>
        <v>175053280.82087624</v>
      </c>
      <c r="D2385" s="4">
        <f>LN(Table1[[#This Row],[NV]])</f>
        <v>19.2135014807657</v>
      </c>
      <c r="E2385" s="5">
        <v>56035</v>
      </c>
      <c r="F2385" s="5">
        <f t="shared" si="223"/>
        <v>3139921225</v>
      </c>
      <c r="G2385" s="8">
        <f t="shared" si="224"/>
        <v>2877543040.8000002</v>
      </c>
      <c r="H2385" s="5">
        <f t="shared" si="225"/>
        <v>612671.65998333017</v>
      </c>
      <c r="I2385" s="5">
        <f t="shared" si="226"/>
        <v>581258.79400210315</v>
      </c>
      <c r="J2385" s="5">
        <f>Table1[[#This Row],[DAA 
(n)]]^1.5</f>
        <v>13264444.42269918</v>
      </c>
      <c r="K2385" s="5">
        <f t="shared" si="227"/>
        <v>12377939.601262927</v>
      </c>
      <c r="L2385" s="7">
        <f>LN(Table1[[#This Row],[NV]]/Table1[[#This Row],[NV_MA-1]])</f>
        <v>-2.5667011753890892</v>
      </c>
      <c r="M2385" s="7">
        <f>LN(Table1[[#This Row],[NV]]/Table1[[#This Row],[NV_MA-2]])</f>
        <v>5.9405501155304616</v>
      </c>
      <c r="N2385" s="4">
        <f>LN(Table1[[#This Row],[NV]]/Table1[[#This Row],[NV_MA-3]])</f>
        <v>2.8820750990192723</v>
      </c>
      <c r="O2385" s="7">
        <f>LN(Table1[[#This Row],[NV]]/Table1[[#This Row],[Metcalfe
NV ~ n^2]])</f>
        <v>-2.6539620682065568</v>
      </c>
      <c r="P2385" s="7">
        <f>Table1[[#This Row],[NV_MA-1]]*$M$3</f>
        <v>2877543040.8000002</v>
      </c>
    </row>
    <row r="2386" spans="1:16" x14ac:dyDescent="0.2">
      <c r="A2386" s="2">
        <v>41307</v>
      </c>
      <c r="B2386" s="3">
        <v>210745061.134671</v>
      </c>
      <c r="C2386" s="3">
        <f t="shared" si="222"/>
        <v>172454178.4707748</v>
      </c>
      <c r="D2386" s="4">
        <f>LN(Table1[[#This Row],[NV]])</f>
        <v>19.166159719860708</v>
      </c>
      <c r="E2386" s="5">
        <v>57947</v>
      </c>
      <c r="F2386" s="5">
        <f t="shared" si="223"/>
        <v>3357854809</v>
      </c>
      <c r="G2386" s="8">
        <f t="shared" si="224"/>
        <v>2845827732</v>
      </c>
      <c r="H2386" s="5">
        <f t="shared" si="225"/>
        <v>635521.21050620778</v>
      </c>
      <c r="I2386" s="5">
        <f t="shared" si="226"/>
        <v>577604.63752530527</v>
      </c>
      <c r="J2386" s="5">
        <f>Table1[[#This Row],[DAA 
(n)]]^1.5</f>
        <v>13949107.950586749</v>
      </c>
      <c r="K2386" s="5">
        <f t="shared" si="227"/>
        <v>12273065.557660798</v>
      </c>
      <c r="L2386" s="7">
        <f>LN(Table1[[#This Row],[NV]]/Table1[[#This Row],[NV_MA-1]])</f>
        <v>-2.6029600850548769</v>
      </c>
      <c r="M2386" s="7">
        <f>LN(Table1[[#This Row],[NV]]/Table1[[#This Row],[NV_MA-2]])</f>
        <v>5.8995148243756343</v>
      </c>
      <c r="N2386" s="4">
        <f>LN(Table1[[#This Row],[NV]]/Table1[[#This Row],[NV_MA-3]])</f>
        <v>2.8432420926787088</v>
      </c>
      <c r="O2386" s="7">
        <f>LN(Table1[[#This Row],[NV]]/Table1[[#This Row],[Metcalfe
NV ~ n^2]])</f>
        <v>-2.7684084374626332</v>
      </c>
      <c r="P2386" s="7">
        <f>Table1[[#This Row],[NV_MA-1]]*$M$3</f>
        <v>2845827732</v>
      </c>
    </row>
    <row r="2387" spans="1:16" x14ac:dyDescent="0.2">
      <c r="A2387" s="2">
        <v>41306</v>
      </c>
      <c r="B2387" s="3">
        <v>219330148.610578</v>
      </c>
      <c r="C2387" s="3">
        <f t="shared" si="222"/>
        <v>170169968.98615381</v>
      </c>
      <c r="D2387" s="4">
        <f>LN(Table1[[#This Row],[NV]])</f>
        <v>19.206088680503502</v>
      </c>
      <c r="E2387" s="5">
        <v>61865</v>
      </c>
      <c r="F2387" s="5">
        <f t="shared" si="223"/>
        <v>3827278225</v>
      </c>
      <c r="G2387" s="8">
        <f t="shared" si="224"/>
        <v>2825910789.0666666</v>
      </c>
      <c r="H2387" s="5">
        <f t="shared" si="225"/>
        <v>682538.59614764329</v>
      </c>
      <c r="I2387" s="5">
        <f t="shared" si="226"/>
        <v>575456.02158183372</v>
      </c>
      <c r="J2387" s="5">
        <f>Table1[[#This Row],[DAA 
(n)]]^1.5</f>
        <v>15387480.865613628</v>
      </c>
      <c r="K2387" s="5">
        <f t="shared" si="227"/>
        <v>12209517.550047217</v>
      </c>
      <c r="L2387" s="7">
        <f>LN(Table1[[#This Row],[NV]]/Table1[[#This Row],[NV_MA-1]])</f>
        <v>-2.5560078722900053</v>
      </c>
      <c r="M2387" s="7">
        <f>LN(Table1[[#This Row],[NV]]/Table1[[#This Row],[NV_MA-2]])</f>
        <v>5.9431705940346982</v>
      </c>
      <c r="N2387" s="4">
        <f>LN(Table1[[#This Row],[NV]]/Table1[[#This Row],[NV_MA-3]])</f>
        <v>2.8883623478879081</v>
      </c>
      <c r="O2387" s="7">
        <f>LN(Table1[[#This Row],[NV]]/Table1[[#This Row],[Metcalfe
NV ~ n^2]])</f>
        <v>-2.8593310607926492</v>
      </c>
      <c r="P2387" s="7">
        <f>Table1[[#This Row],[NV_MA-1]]*$M$3</f>
        <v>2825910789.0666666</v>
      </c>
    </row>
    <row r="2388" spans="1:16" x14ac:dyDescent="0.2">
      <c r="A2388" s="2">
        <v>41305</v>
      </c>
      <c r="B2388" s="3">
        <v>219990240.12939399</v>
      </c>
      <c r="C2388" s="3">
        <f t="shared" si="222"/>
        <v>167561146.54960462</v>
      </c>
      <c r="D2388" s="4">
        <f>LN(Table1[[#This Row],[NV]])</f>
        <v>19.209093740284356</v>
      </c>
      <c r="E2388" s="5">
        <v>48166</v>
      </c>
      <c r="F2388" s="5">
        <f t="shared" si="223"/>
        <v>2319963556</v>
      </c>
      <c r="G2388" s="8">
        <f t="shared" si="224"/>
        <v>2754125178.9333334</v>
      </c>
      <c r="H2388" s="5">
        <f t="shared" si="225"/>
        <v>519345.49537018547</v>
      </c>
      <c r="I2388" s="5">
        <f t="shared" si="226"/>
        <v>567186.07570047607</v>
      </c>
      <c r="J2388" s="5">
        <f>Table1[[#This Row],[DAA 
(n)]]^1.5</f>
        <v>10570873.40943481</v>
      </c>
      <c r="K2388" s="5">
        <f t="shared" si="227"/>
        <v>11972429.86269515</v>
      </c>
      <c r="L2388" s="7">
        <f>LN(Table1[[#This Row],[NV]]/Table1[[#This Row],[NV_MA-1]])</f>
        <v>-2.5272719494334805</v>
      </c>
      <c r="M2388" s="7">
        <f>LN(Table1[[#This Row],[NV]]/Table1[[#This Row],[NV_MA-2]])</f>
        <v>5.9606510355737985</v>
      </c>
      <c r="N2388" s="4">
        <f>LN(Table1[[#This Row],[NV]]/Table1[[#This Row],[NV_MA-3]])</f>
        <v>2.9109766873030618</v>
      </c>
      <c r="O2388" s="7">
        <f>LN(Table1[[#This Row],[NV]]/Table1[[#This Row],[Metcalfe
NV ~ n^2]])</f>
        <v>-2.355723573596201</v>
      </c>
      <c r="P2388" s="7">
        <f>Table1[[#This Row],[NV_MA-1]]*$M$3</f>
        <v>2754125178.9333334</v>
      </c>
    </row>
    <row r="2389" spans="1:16" x14ac:dyDescent="0.2">
      <c r="A2389" s="2">
        <v>41304</v>
      </c>
      <c r="B2389" s="3">
        <v>211591642.94226</v>
      </c>
      <c r="C2389" s="3">
        <f t="shared" si="222"/>
        <v>164946595.22492358</v>
      </c>
      <c r="D2389" s="4">
        <f>LN(Table1[[#This Row],[NV]])</f>
        <v>19.170168762566689</v>
      </c>
      <c r="E2389" s="5">
        <v>45601</v>
      </c>
      <c r="F2389" s="5">
        <f t="shared" si="223"/>
        <v>2079451201</v>
      </c>
      <c r="G2389" s="8">
        <f t="shared" si="224"/>
        <v>2726801236.6999998</v>
      </c>
      <c r="H2389" s="5">
        <f t="shared" si="225"/>
        <v>489193.16026887327</v>
      </c>
      <c r="I2389" s="5">
        <f t="shared" si="226"/>
        <v>563514.31700529542</v>
      </c>
      <c r="J2389" s="5">
        <f>Table1[[#This Row],[DAA 
(n)]]^1.5</f>
        <v>9737815.679956194</v>
      </c>
      <c r="K2389" s="5">
        <f t="shared" si="227"/>
        <v>11874164.948997824</v>
      </c>
      <c r="L2389" s="7">
        <f>LN(Table1[[#This Row],[NV]]/Table1[[#This Row],[NV_MA-1]])</f>
        <v>-2.5562262884213904</v>
      </c>
      <c r="M2389" s="7">
        <f>LN(Table1[[#This Row],[NV]]/Table1[[#This Row],[NV_MA-2]])</f>
        <v>5.9282207431421305</v>
      </c>
      <c r="N2389" s="4">
        <f>LN(Table1[[#This Row],[NV]]/Table1[[#This Row],[NV_MA-3]])</f>
        <v>2.8802931772386779</v>
      </c>
      <c r="O2389" s="7">
        <f>LN(Table1[[#This Row],[NV]]/Table1[[#This Row],[Metcalfe
NV ~ n^2]])</f>
        <v>-2.2852010876064774</v>
      </c>
      <c r="P2389" s="7">
        <f>Table1[[#This Row],[NV_MA-1]]*$M$3</f>
        <v>2726801236.6999998</v>
      </c>
    </row>
    <row r="2390" spans="1:16" x14ac:dyDescent="0.2">
      <c r="A2390" s="2">
        <v>41303</v>
      </c>
      <c r="B2390" s="3">
        <v>209129236.71640301</v>
      </c>
      <c r="C2390" s="3">
        <f t="shared" si="222"/>
        <v>162685974.93686441</v>
      </c>
      <c r="D2390" s="4">
        <f>LN(Table1[[#This Row],[NV]])</f>
        <v>19.158462976319615</v>
      </c>
      <c r="E2390" s="5">
        <v>54460</v>
      </c>
      <c r="F2390" s="5">
        <f t="shared" si="223"/>
        <v>2965891600</v>
      </c>
      <c r="G2390" s="8">
        <f t="shared" si="224"/>
        <v>2701960254.3000002</v>
      </c>
      <c r="H2390" s="5">
        <f t="shared" si="225"/>
        <v>593898.37738876324</v>
      </c>
      <c r="I2390" s="5">
        <f t="shared" si="226"/>
        <v>559999.39872972423</v>
      </c>
      <c r="J2390" s="5">
        <f>Table1[[#This Row],[DAA 
(n)]]^1.5</f>
        <v>12709148.537018498</v>
      </c>
      <c r="K2390" s="5">
        <f t="shared" si="227"/>
        <v>11782272.898118537</v>
      </c>
      <c r="L2390" s="7">
        <f>LN(Table1[[#This Row],[NV]]/Table1[[#This Row],[NV_MA-1]])</f>
        <v>-2.5587803903230815</v>
      </c>
      <c r="M2390" s="7">
        <f>LN(Table1[[#This Row],[NV]]/Table1[[#This Row],[NV_MA-2]])</f>
        <v>5.9227719873057829</v>
      </c>
      <c r="N2390" s="4">
        <f>LN(Table1[[#This Row],[NV]]/Table1[[#This Row],[NV_MA-3]])</f>
        <v>2.876356313232582</v>
      </c>
      <c r="O2390" s="7">
        <f>LN(Table1[[#This Row],[NV]]/Table1[[#This Row],[Metcalfe
NV ~ n^2]])</f>
        <v>-2.651980556135884</v>
      </c>
      <c r="P2390" s="7">
        <f>Table1[[#This Row],[NV_MA-1]]*$M$3</f>
        <v>2701960254.3000002</v>
      </c>
    </row>
    <row r="2391" spans="1:16" x14ac:dyDescent="0.2">
      <c r="A2391" s="2">
        <v>41302</v>
      </c>
      <c r="B2391" s="3">
        <v>201334311.65299901</v>
      </c>
      <c r="C2391" s="3">
        <f t="shared" si="222"/>
        <v>160470093.89061296</v>
      </c>
      <c r="D2391" s="4">
        <f>LN(Table1[[#This Row],[NV]])</f>
        <v>19.120477326422812</v>
      </c>
      <c r="E2391" s="5">
        <v>54409</v>
      </c>
      <c r="F2391" s="5">
        <f t="shared" si="223"/>
        <v>2960339281</v>
      </c>
      <c r="G2391" s="8">
        <f t="shared" si="224"/>
        <v>2665006041.5</v>
      </c>
      <c r="H2391" s="5">
        <f t="shared" si="225"/>
        <v>593291.23496605526</v>
      </c>
      <c r="I2391" s="5">
        <f t="shared" si="226"/>
        <v>555532.29977583443</v>
      </c>
      <c r="J2391" s="5">
        <f>Table1[[#This Row],[DAA 
(n)]]^1.5</f>
        <v>12691300.16743472</v>
      </c>
      <c r="K2391" s="5">
        <f t="shared" si="227"/>
        <v>11656852.844137769</v>
      </c>
      <c r="L2391" s="7">
        <f>LN(Table1[[#This Row],[NV]]/Table1[[#This Row],[NV_MA-1]])</f>
        <v>-2.5829948351182006</v>
      </c>
      <c r="M2391" s="7">
        <f>LN(Table1[[#This Row],[NV]]/Table1[[#This Row],[NV_MA-2]])</f>
        <v>5.892795294640325</v>
      </c>
      <c r="N2391" s="4">
        <f>LN(Table1[[#This Row],[NV]]/Table1[[#This Row],[NV_MA-3]])</f>
        <v>2.8490725344198782</v>
      </c>
      <c r="O2391" s="7">
        <f>LN(Table1[[#This Row],[NV]]/Table1[[#This Row],[Metcalfe
NV ~ n^2]])</f>
        <v>-2.6880923942504338</v>
      </c>
      <c r="P2391" s="7">
        <f>Table1[[#This Row],[NV_MA-1]]*$M$3</f>
        <v>2665006041.5</v>
      </c>
    </row>
    <row r="2392" spans="1:16" x14ac:dyDescent="0.2">
      <c r="A2392" s="2">
        <v>41301</v>
      </c>
      <c r="B2392" s="3">
        <v>191309887.265497</v>
      </c>
      <c r="C2392" s="3">
        <f t="shared" si="222"/>
        <v>158487079.55037585</v>
      </c>
      <c r="D2392" s="4">
        <f>LN(Table1[[#This Row],[NV]])</f>
        <v>19.069405117682809</v>
      </c>
      <c r="E2392" s="5">
        <v>48552</v>
      </c>
      <c r="F2392" s="5">
        <f t="shared" si="223"/>
        <v>2357296704</v>
      </c>
      <c r="G2392" s="8">
        <f t="shared" si="224"/>
        <v>2623634077.7666669</v>
      </c>
      <c r="H2392" s="5">
        <f t="shared" si="225"/>
        <v>523895.04768922186</v>
      </c>
      <c r="I2392" s="5">
        <f t="shared" si="226"/>
        <v>550451.18195046019</v>
      </c>
      <c r="J2392" s="5">
        <f>Table1[[#This Row],[DAA 
(n)]]^1.5</f>
        <v>10698199.361229328</v>
      </c>
      <c r="K2392" s="5">
        <f t="shared" si="227"/>
        <v>11515239.140478401</v>
      </c>
      <c r="L2392" s="7">
        <f>LN(Table1[[#This Row],[NV]]/Table1[[#This Row],[NV_MA-1]])</f>
        <v>-2.6184211285504717</v>
      </c>
      <c r="M2392" s="7">
        <f>LN(Table1[[#This Row],[NV]]/Table1[[#This Row],[NV_MA-2]])</f>
        <v>5.850911565942563</v>
      </c>
      <c r="N2392" s="4">
        <f>LN(Table1[[#This Row],[NV]]/Table1[[#This Row],[NV_MA-3]])</f>
        <v>2.8102232589256739</v>
      </c>
      <c r="O2392" s="7">
        <f>LN(Table1[[#This Row],[NV]]/Table1[[#This Row],[Metcalfe
NV ~ n^2]])</f>
        <v>-2.5113762173485745</v>
      </c>
      <c r="P2392" s="7">
        <f>Table1[[#This Row],[NV_MA-1]]*$M$3</f>
        <v>2623634077.7666669</v>
      </c>
    </row>
    <row r="2393" spans="1:16" x14ac:dyDescent="0.2">
      <c r="A2393" s="2">
        <v>41300</v>
      </c>
      <c r="B2393" s="3">
        <v>187913177.821931</v>
      </c>
      <c r="C2393" s="3">
        <f t="shared" si="222"/>
        <v>156865412.0214915</v>
      </c>
      <c r="D2393" s="4">
        <f>LN(Table1[[#This Row],[NV]])</f>
        <v>19.051490594026369</v>
      </c>
      <c r="E2393" s="5">
        <v>55140</v>
      </c>
      <c r="F2393" s="5">
        <f t="shared" si="223"/>
        <v>3040419600</v>
      </c>
      <c r="G2393" s="8">
        <f t="shared" si="224"/>
        <v>2604635678.5999999</v>
      </c>
      <c r="H2393" s="5">
        <f t="shared" si="225"/>
        <v>601998.15594761923</v>
      </c>
      <c r="I2393" s="5">
        <f t="shared" si="226"/>
        <v>547999.16502150765</v>
      </c>
      <c r="J2393" s="5">
        <f>Table1[[#This Row],[DAA 
(n)]]^1.5</f>
        <v>12947924.032214576</v>
      </c>
      <c r="K2393" s="5">
        <f t="shared" si="227"/>
        <v>11448390.196771329</v>
      </c>
      <c r="L2393" s="7">
        <f>LN(Table1[[#This Row],[NV]]/Table1[[#This Row],[NV_MA-1]])</f>
        <v>-2.6290680536806907</v>
      </c>
      <c r="M2393" s="7">
        <f>LN(Table1[[#This Row],[NV]]/Table1[[#This Row],[NV_MA-2]])</f>
        <v>5.8374615517807564</v>
      </c>
      <c r="N2393" s="4">
        <f>LN(Table1[[#This Row],[NV]]/Table1[[#This Row],[NV_MA-3]])</f>
        <v>2.7981309101145744</v>
      </c>
      <c r="O2393" s="7">
        <f>LN(Table1[[#This Row],[NV]]/Table1[[#This Row],[Metcalfe
NV ~ n^2]])</f>
        <v>-2.783770775129208</v>
      </c>
      <c r="P2393" s="7">
        <f>Table1[[#This Row],[NV_MA-1]]*$M$3</f>
        <v>2604635678.5999999</v>
      </c>
    </row>
    <row r="2394" spans="1:16" x14ac:dyDescent="0.2">
      <c r="A2394" s="2">
        <v>41299</v>
      </c>
      <c r="B2394" s="3">
        <v>186277774.020367</v>
      </c>
      <c r="C2394" s="3">
        <f t="shared" si="222"/>
        <v>155335217.92817804</v>
      </c>
      <c r="D2394" s="4">
        <f>LN(Table1[[#This Row],[NV]])</f>
        <v>19.042749526363327</v>
      </c>
      <c r="E2394" s="5">
        <v>51061</v>
      </c>
      <c r="F2394" s="5">
        <f t="shared" si="223"/>
        <v>2607225721</v>
      </c>
      <c r="G2394" s="8">
        <f t="shared" si="224"/>
        <v>2546868390.7333331</v>
      </c>
      <c r="H2394" s="5">
        <f t="shared" si="225"/>
        <v>553540.8773985001</v>
      </c>
      <c r="I2394" s="5">
        <f t="shared" si="226"/>
        <v>540582.62113559444</v>
      </c>
      <c r="J2394" s="5">
        <f>Table1[[#This Row],[DAA 
(n)]]^1.5</f>
        <v>11538091.373358989</v>
      </c>
      <c r="K2394" s="5">
        <f t="shared" si="227"/>
        <v>11245977.283620739</v>
      </c>
      <c r="L2394" s="7">
        <f>LN(Table1[[#This Row],[NV]]/Table1[[#This Row],[NV_MA-1]])</f>
        <v>-2.6153808329773169</v>
      </c>
      <c r="M2394" s="7">
        <f>LN(Table1[[#This Row],[NV]]/Table1[[#This Row],[NV_MA-2]])</f>
        <v>5.842346761418522</v>
      </c>
      <c r="N2394" s="4">
        <f>LN(Table1[[#This Row],[NV]]/Table1[[#This Row],[NV_MA-3]])</f>
        <v>2.8072284784830019</v>
      </c>
      <c r="O2394" s="7">
        <f>LN(Table1[[#This Row],[NV]]/Table1[[#This Row],[Metcalfe
NV ~ n^2]])</f>
        <v>-2.6388030244484488</v>
      </c>
      <c r="P2394" s="7">
        <f>Table1[[#This Row],[NV_MA-1]]*$M$3</f>
        <v>2546868390.7333331</v>
      </c>
    </row>
    <row r="2395" spans="1:16" x14ac:dyDescent="0.2">
      <c r="A2395" s="2">
        <v>41298</v>
      </c>
      <c r="B2395" s="3">
        <v>180803844.88181499</v>
      </c>
      <c r="C2395" s="3">
        <f t="shared" si="222"/>
        <v>153877357.8987115</v>
      </c>
      <c r="D2395" s="4">
        <f>LN(Table1[[#This Row],[NV]])</f>
        <v>19.012923271635476</v>
      </c>
      <c r="E2395" s="5">
        <v>59644</v>
      </c>
      <c r="F2395" s="5">
        <f t="shared" si="223"/>
        <v>3557406736</v>
      </c>
      <c r="G2395" s="8">
        <f t="shared" si="224"/>
        <v>2510606281.4000001</v>
      </c>
      <c r="H2395" s="5">
        <f t="shared" si="225"/>
        <v>655854.30115713482</v>
      </c>
      <c r="I2395" s="5">
        <f t="shared" si="226"/>
        <v>535865.87082493759</v>
      </c>
      <c r="J2395" s="5">
        <f>Table1[[#This Row],[DAA 
(n)]]^1.5</f>
        <v>14566329.920813411</v>
      </c>
      <c r="K2395" s="5">
        <f t="shared" si="227"/>
        <v>11117896.336928541</v>
      </c>
      <c r="L2395" s="7">
        <f>LN(Table1[[#This Row],[NV]]/Table1[[#This Row],[NV_MA-1]])</f>
        <v>-2.6308668356615015</v>
      </c>
      <c r="M2395" s="7">
        <f>LN(Table1[[#This Row],[NV]]/Table1[[#This Row],[NV_MA-2]])</f>
        <v>5.8212841038962901</v>
      </c>
      <c r="N2395" s="4">
        <f>LN(Table1[[#This Row],[NV]]/Table1[[#This Row],[NV_MA-3]])</f>
        <v>2.7888566210790073</v>
      </c>
      <c r="O2395" s="7">
        <f>LN(Table1[[#This Row],[NV]]/Table1[[#This Row],[Metcalfe
NV ~ n^2]])</f>
        <v>-2.9793743997861206</v>
      </c>
      <c r="P2395" s="7">
        <f>Table1[[#This Row],[NV_MA-1]]*$M$3</f>
        <v>2510606281.4000001</v>
      </c>
    </row>
    <row r="2396" spans="1:16" x14ac:dyDescent="0.2">
      <c r="A2396" s="2">
        <v>41297</v>
      </c>
      <c r="B2396" s="3">
        <v>187531843.029219</v>
      </c>
      <c r="C2396" s="3">
        <f t="shared" si="222"/>
        <v>152568770.80295798</v>
      </c>
      <c r="D2396" s="4">
        <f>LN(Table1[[#This Row],[NV]])</f>
        <v>19.049459218444511</v>
      </c>
      <c r="E2396" s="5">
        <v>48584</v>
      </c>
      <c r="F2396" s="5">
        <f t="shared" si="223"/>
        <v>2360405056</v>
      </c>
      <c r="G2396" s="8">
        <f t="shared" si="224"/>
        <v>2423170773.1666665</v>
      </c>
      <c r="H2396" s="5">
        <f t="shared" si="225"/>
        <v>524272.35073366092</v>
      </c>
      <c r="I2396" s="5">
        <f t="shared" si="226"/>
        <v>524526.93014259951</v>
      </c>
      <c r="J2396" s="5">
        <f>Table1[[#This Row],[DAA 
(n)]]^1.5</f>
        <v>10708777.672577966</v>
      </c>
      <c r="K2396" s="5">
        <f t="shared" si="227"/>
        <v>10810490.579929706</v>
      </c>
      <c r="L2396" s="7">
        <f>LN(Table1[[#This Row],[NV]]/Table1[[#This Row],[NV_MA-1]])</f>
        <v>-2.5588835379049617</v>
      </c>
      <c r="M2396" s="7">
        <f>LN(Table1[[#This Row],[NV]]/Table1[[#This Row],[NV_MA-2]])</f>
        <v>5.8792071685349523</v>
      </c>
      <c r="N2396" s="4">
        <f>LN(Table1[[#This Row],[NV]]/Table1[[#This Row],[NV_MA-3]])</f>
        <v>2.8534316478117043</v>
      </c>
      <c r="O2396" s="7">
        <f>LN(Table1[[#This Row],[NV]]/Table1[[#This Row],[Metcalfe
NV ~ n^2]])</f>
        <v>-2.5326398567103103</v>
      </c>
      <c r="P2396" s="7">
        <f>Table1[[#This Row],[NV_MA-1]]*$M$3</f>
        <v>2423170773.1666665</v>
      </c>
    </row>
    <row r="2397" spans="1:16" x14ac:dyDescent="0.2">
      <c r="A2397" s="2">
        <v>41296</v>
      </c>
      <c r="B2397" s="3">
        <v>184951279.27710599</v>
      </c>
      <c r="C2397" s="3">
        <f t="shared" si="222"/>
        <v>151056097.19406173</v>
      </c>
      <c r="D2397" s="4">
        <f>LN(Table1[[#This Row],[NV]])</f>
        <v>19.035602993099626</v>
      </c>
      <c r="E2397" s="5">
        <v>51489</v>
      </c>
      <c r="F2397" s="5">
        <f t="shared" si="223"/>
        <v>2651117121</v>
      </c>
      <c r="G2397" s="8">
        <f t="shared" si="224"/>
        <v>2395401423.3333335</v>
      </c>
      <c r="H2397" s="5">
        <f t="shared" si="225"/>
        <v>558610.51842945686</v>
      </c>
      <c r="I2397" s="5">
        <f t="shared" si="226"/>
        <v>520825.14247839438</v>
      </c>
      <c r="J2397" s="5">
        <f>Table1[[#This Row],[DAA 
(n)]]^1.5</f>
        <v>11683465.643513881</v>
      </c>
      <c r="K2397" s="5">
        <f t="shared" si="227"/>
        <v>10711060.979790764</v>
      </c>
      <c r="L2397" s="7">
        <f>LN(Table1[[#This Row],[NV]]/Table1[[#This Row],[NV_MA-1]])</f>
        <v>-2.5612136695723056</v>
      </c>
      <c r="M2397" s="7">
        <f>LN(Table1[[#This Row],[NV]]/Table1[[#This Row],[NV_MA-2]])</f>
        <v>5.8724333477401869</v>
      </c>
      <c r="N2397" s="4">
        <f>LN(Table1[[#This Row],[NV]]/Table1[[#This Row],[NV_MA-3]])</f>
        <v>2.8488154911760155</v>
      </c>
      <c r="O2397" s="7">
        <f>LN(Table1[[#This Row],[NV]]/Table1[[#This Row],[Metcalfe
NV ~ n^2]])</f>
        <v>-2.66264395010987</v>
      </c>
      <c r="P2397" s="7">
        <f>Table1[[#This Row],[NV_MA-1]]*$M$3</f>
        <v>2395401423.3333335</v>
      </c>
    </row>
    <row r="2398" spans="1:16" x14ac:dyDescent="0.2">
      <c r="A2398" s="2">
        <v>41295</v>
      </c>
      <c r="B2398" s="3">
        <v>179340683.40517399</v>
      </c>
      <c r="C2398" s="3">
        <f t="shared" si="222"/>
        <v>149589666.69165617</v>
      </c>
      <c r="D2398" s="4">
        <f>LN(Table1[[#This Row],[NV]])</f>
        <v>19.004797814148773</v>
      </c>
      <c r="E2398" s="5">
        <v>47104</v>
      </c>
      <c r="F2398" s="5">
        <f t="shared" si="223"/>
        <v>2218786816</v>
      </c>
      <c r="G2398" s="8">
        <f t="shared" si="224"/>
        <v>2365068936.9333334</v>
      </c>
      <c r="H2398" s="5">
        <f t="shared" si="225"/>
        <v>506844.37227117893</v>
      </c>
      <c r="I2398" s="5">
        <f t="shared" si="226"/>
        <v>517002.44299297396</v>
      </c>
      <c r="J2398" s="5">
        <f>Table1[[#This Row],[DAA 
(n)]]^1.5</f>
        <v>10223195.888804231</v>
      </c>
      <c r="K2398" s="5">
        <f t="shared" si="227"/>
        <v>10605733.879634924</v>
      </c>
      <c r="L2398" s="7">
        <f>LN(Table1[[#This Row],[NV]]/Table1[[#This Row],[NV_MA-1]])</f>
        <v>-2.5792751931257349</v>
      </c>
      <c r="M2398" s="7">
        <f>LN(Table1[[#This Row],[NV]]/Table1[[#This Row],[NV_MA-2]])</f>
        <v>5.8489949353444715</v>
      </c>
      <c r="N2398" s="4">
        <f>LN(Table1[[#This Row],[NV]]/Table1[[#This Row],[NV_MA-3]])</f>
        <v>2.8278924692764464</v>
      </c>
      <c r="O2398" s="7">
        <f>LN(Table1[[#This Row],[NV]]/Table1[[#This Row],[Metcalfe
NV ~ n^2]])</f>
        <v>-2.5154285900283213</v>
      </c>
      <c r="P2398" s="7">
        <f>Table1[[#This Row],[NV_MA-1]]*$M$3</f>
        <v>2365068936.9333334</v>
      </c>
    </row>
    <row r="2399" spans="1:16" x14ac:dyDescent="0.2">
      <c r="A2399" s="2">
        <v>41294</v>
      </c>
      <c r="B2399" s="3">
        <v>167945212.40042001</v>
      </c>
      <c r="C2399" s="3">
        <f t="shared" si="222"/>
        <v>148347384.18168142</v>
      </c>
      <c r="D2399" s="4">
        <f>LN(Table1[[#This Row],[NV]])</f>
        <v>18.939148367515763</v>
      </c>
      <c r="E2399" s="5">
        <v>45027</v>
      </c>
      <c r="F2399" s="5">
        <f t="shared" si="223"/>
        <v>2027430729</v>
      </c>
      <c r="G2399" s="8">
        <f t="shared" si="224"/>
        <v>2388334578.0333333</v>
      </c>
      <c r="H2399" s="5">
        <f t="shared" si="225"/>
        <v>482465.09697199741</v>
      </c>
      <c r="I2399" s="5">
        <f t="shared" si="226"/>
        <v>519724.5372908836</v>
      </c>
      <c r="J2399" s="5">
        <f>Table1[[#This Row],[DAA 
(n)]]^1.5</f>
        <v>9554534.1819830965</v>
      </c>
      <c r="K2399" s="5">
        <f t="shared" si="227"/>
        <v>10683324.220017847</v>
      </c>
      <c r="L2399" s="7">
        <f>LN(Table1[[#This Row],[NV]]/Table1[[#This Row],[NV_MA-1]])</f>
        <v>-2.6547137632009465</v>
      </c>
      <c r="M2399" s="7">
        <f>LN(Table1[[#This Row],[NV]]/Table1[[#This Row],[NV_MA-2]])</f>
        <v>5.7780941532968981</v>
      </c>
      <c r="N2399" s="4">
        <f>LN(Table1[[#This Row],[NV]]/Table1[[#This Row],[NV_MA-3]])</f>
        <v>2.7549537678937348</v>
      </c>
      <c r="O2399" s="7">
        <f>LN(Table1[[#This Row],[NV]]/Table1[[#This Row],[Metcalfe
NV ~ n^2]])</f>
        <v>-2.4908868101330857</v>
      </c>
      <c r="P2399" s="7">
        <f>Table1[[#This Row],[NV_MA-1]]*$M$3</f>
        <v>2388334578.0333333</v>
      </c>
    </row>
    <row r="2400" spans="1:16" x14ac:dyDescent="0.2">
      <c r="A2400" s="2">
        <v>41293</v>
      </c>
      <c r="B2400" s="3">
        <v>166489995.40949801</v>
      </c>
      <c r="C2400" s="3">
        <f t="shared" si="222"/>
        <v>147483857.17459041</v>
      </c>
      <c r="D2400" s="4">
        <f>LN(Table1[[#This Row],[NV]])</f>
        <v>18.930445777948798</v>
      </c>
      <c r="E2400" s="5">
        <v>49445</v>
      </c>
      <c r="F2400" s="5">
        <f t="shared" si="223"/>
        <v>2444808025</v>
      </c>
      <c r="G2400" s="8">
        <f t="shared" si="224"/>
        <v>2390910191.3666668</v>
      </c>
      <c r="H2400" s="5">
        <f t="shared" si="225"/>
        <v>534432.02898326889</v>
      </c>
      <c r="I2400" s="5">
        <f t="shared" si="226"/>
        <v>520056.72855425079</v>
      </c>
      <c r="J2400" s="5">
        <f>Table1[[#This Row],[DAA 
(n)]]^1.5</f>
        <v>10994704.761662558</v>
      </c>
      <c r="K2400" s="5">
        <f t="shared" si="227"/>
        <v>10692384.963741492</v>
      </c>
      <c r="L2400" s="7">
        <f>LN(Table1[[#This Row],[NV]]/Table1[[#This Row],[NV_MA-1]])</f>
        <v>-2.6644941856502848</v>
      </c>
      <c r="M2400" s="7">
        <f>LN(Table1[[#This Row],[NV]]/Table1[[#This Row],[NV_MA-2]])</f>
        <v>5.7687525999678764</v>
      </c>
      <c r="N2400" s="4">
        <f>LN(Table1[[#This Row],[NV]]/Table1[[#This Row],[NV_MA-3]])</f>
        <v>2.7454034175167363</v>
      </c>
      <c r="O2400" s="7">
        <f>LN(Table1[[#This Row],[NV]]/Table1[[#This Row],[Metcalfe
NV ~ n^2]])</f>
        <v>-2.6867866614593865</v>
      </c>
      <c r="P2400" s="7">
        <f>Table1[[#This Row],[NV_MA-1]]*$M$3</f>
        <v>2390910191.3666668</v>
      </c>
    </row>
    <row r="2401" spans="1:16" x14ac:dyDescent="0.2">
      <c r="A2401" s="2">
        <v>41292</v>
      </c>
      <c r="B2401" s="3">
        <v>167793020.99875101</v>
      </c>
      <c r="C2401" s="3">
        <f t="shared" si="222"/>
        <v>146717145.68108654</v>
      </c>
      <c r="D2401" s="4">
        <f>LN(Table1[[#This Row],[NV]])</f>
        <v>18.938241759945022</v>
      </c>
      <c r="E2401" s="5">
        <v>57683</v>
      </c>
      <c r="F2401" s="5">
        <f t="shared" si="223"/>
        <v>3327328489</v>
      </c>
      <c r="G2401" s="8">
        <f t="shared" si="224"/>
        <v>2360059406.6666665</v>
      </c>
      <c r="H2401" s="5">
        <f t="shared" si="225"/>
        <v>632362.44980191649</v>
      </c>
      <c r="I2401" s="5">
        <f t="shared" si="226"/>
        <v>515976.5541652519</v>
      </c>
      <c r="J2401" s="5">
        <f>Table1[[#This Row],[DAA 
(n)]]^1.5</f>
        <v>13853890.761478791</v>
      </c>
      <c r="K2401" s="5">
        <f t="shared" si="227"/>
        <v>10582407.032619124</v>
      </c>
      <c r="L2401" s="7">
        <f>LN(Table1[[#This Row],[NV]]/Table1[[#This Row],[NV_MA-1]])</f>
        <v>-2.6437108680384735</v>
      </c>
      <c r="M2401" s="7">
        <f>LN(Table1[[#This Row],[NV]]/Table1[[#This Row],[NV_MA-2]])</f>
        <v>5.7844251541778853</v>
      </c>
      <c r="N2401" s="4">
        <f>LN(Table1[[#This Row],[NV]]/Table1[[#This Row],[NV_MA-3]])</f>
        <v>2.7635382936175814</v>
      </c>
      <c r="O2401" s="7">
        <f>LN(Table1[[#This Row],[NV]]/Table1[[#This Row],[Metcalfe
NV ~ n^2]])</f>
        <v>-2.9871938034589789</v>
      </c>
      <c r="P2401" s="7">
        <f>Table1[[#This Row],[NV_MA-1]]*$M$3</f>
        <v>2360059406.6666665</v>
      </c>
    </row>
    <row r="2402" spans="1:16" x14ac:dyDescent="0.2">
      <c r="A2402" s="2">
        <v>41291</v>
      </c>
      <c r="B2402" s="3">
        <v>166494616.26119399</v>
      </c>
      <c r="C2402" s="3">
        <f t="shared" si="222"/>
        <v>145894707.15376547</v>
      </c>
      <c r="D2402" s="4">
        <f>LN(Table1[[#This Row],[NV]])</f>
        <v>18.930473532094389</v>
      </c>
      <c r="E2402" s="5">
        <v>59029</v>
      </c>
      <c r="F2402" s="5">
        <f t="shared" si="223"/>
        <v>3484422841</v>
      </c>
      <c r="G2402" s="8">
        <f t="shared" si="224"/>
        <v>2318554729.0666666</v>
      </c>
      <c r="H2402" s="5">
        <f t="shared" si="225"/>
        <v>648479.85126529844</v>
      </c>
      <c r="I2402" s="5">
        <f t="shared" si="226"/>
        <v>511215.97252794361</v>
      </c>
      <c r="J2402" s="5">
        <f>Table1[[#This Row],[DAA 
(n)]]^1.5</f>
        <v>14341617.617318776</v>
      </c>
      <c r="K2402" s="5">
        <f t="shared" si="227"/>
        <v>10445524.898438042</v>
      </c>
      <c r="L2402" s="7">
        <f>LN(Table1[[#This Row],[NV]]/Table1[[#This Row],[NV_MA-1]])</f>
        <v>-2.6337363347998379</v>
      </c>
      <c r="M2402" s="7">
        <f>LN(Table1[[#This Row],[NV]]/Table1[[#This Row],[NV_MA-2]])</f>
        <v>5.7859261053728384</v>
      </c>
      <c r="N2402" s="4">
        <f>LN(Table1[[#This Row],[NV]]/Table1[[#This Row],[NV_MA-3]])</f>
        <v>2.7687893268238861</v>
      </c>
      <c r="O2402" s="7">
        <f>LN(Table1[[#This Row],[NV]]/Table1[[#This Row],[Metcalfe
NV ~ n^2]])</f>
        <v>-3.0410947230106777</v>
      </c>
      <c r="P2402" s="7">
        <f>Table1[[#This Row],[NV_MA-1]]*$M$3</f>
        <v>2318554729.0666666</v>
      </c>
    </row>
    <row r="2403" spans="1:16" x14ac:dyDescent="0.2">
      <c r="A2403" s="2">
        <v>41290</v>
      </c>
      <c r="B2403" s="3">
        <v>156945831.87205201</v>
      </c>
      <c r="C2403" s="3">
        <f t="shared" si="222"/>
        <v>145020066.68719682</v>
      </c>
      <c r="D2403" s="4">
        <f>LN(Table1[[#This Row],[NV]])</f>
        <v>18.871411283856279</v>
      </c>
      <c r="E2403" s="5">
        <v>55537</v>
      </c>
      <c r="F2403" s="5">
        <f t="shared" si="223"/>
        <v>3084358369</v>
      </c>
      <c r="G2403" s="8">
        <f t="shared" si="224"/>
        <v>2277986590.6666665</v>
      </c>
      <c r="H2403" s="5">
        <f t="shared" si="225"/>
        <v>606730.88108294993</v>
      </c>
      <c r="I2403" s="5">
        <f t="shared" si="226"/>
        <v>506695.98061064986</v>
      </c>
      <c r="J2403" s="5">
        <f>Table1[[#This Row],[DAA 
(n)]]^1.5</f>
        <v>13088010.190214289</v>
      </c>
      <c r="K2403" s="5">
        <f t="shared" si="227"/>
        <v>10313826.240294687</v>
      </c>
      <c r="L2403" s="7">
        <f>LN(Table1[[#This Row],[NV]]/Table1[[#This Row],[NV_MA-1]])</f>
        <v>-2.6751465316476946</v>
      </c>
      <c r="M2403" s="7">
        <f>LN(Table1[[#This Row],[NV]]/Table1[[#This Row],[NV_MA-2]])</f>
        <v>5.7357448249071625</v>
      </c>
      <c r="N2403" s="4">
        <f>LN(Table1[[#This Row],[NV]]/Table1[[#This Row],[NV_MA-3]])</f>
        <v>2.7224153773806501</v>
      </c>
      <c r="O2403" s="7">
        <f>LN(Table1[[#This Row],[NV]]/Table1[[#This Row],[Metcalfe
NV ~ n^2]])</f>
        <v>-2.9781982046990936</v>
      </c>
      <c r="P2403" s="7">
        <f>Table1[[#This Row],[NV_MA-1]]*$M$3</f>
        <v>2277986590.6666665</v>
      </c>
    </row>
    <row r="2404" spans="1:16" x14ac:dyDescent="0.2">
      <c r="A2404" s="2">
        <v>41289</v>
      </c>
      <c r="B2404" s="3">
        <v>152692733.03591001</v>
      </c>
      <c r="C2404" s="3">
        <f t="shared" si="222"/>
        <v>144479253.32482466</v>
      </c>
      <c r="D2404" s="4">
        <f>LN(Table1[[#This Row],[NV]])</f>
        <v>18.843938179245754</v>
      </c>
      <c r="E2404" s="5">
        <v>59643</v>
      </c>
      <c r="F2404" s="5">
        <f t="shared" si="223"/>
        <v>3557287449</v>
      </c>
      <c r="G2404" s="8">
        <f t="shared" si="224"/>
        <v>2232904360.2333331</v>
      </c>
      <c r="H2404" s="5">
        <f t="shared" si="225"/>
        <v>655842.30501668225</v>
      </c>
      <c r="I2404" s="5">
        <f t="shared" si="226"/>
        <v>501226.21001880622</v>
      </c>
      <c r="J2404" s="5">
        <f>Table1[[#This Row],[DAA 
(n)]]^1.5</f>
        <v>14565963.590532089</v>
      </c>
      <c r="K2404" s="5">
        <f t="shared" si="227"/>
        <v>10160548.033954209</v>
      </c>
      <c r="L2404" s="7">
        <f>LN(Table1[[#This Row],[NV]]/Table1[[#This Row],[NV_MA-1]])</f>
        <v>-2.6826307994727565</v>
      </c>
      <c r="M2404" s="7">
        <f>LN(Table1[[#This Row],[NV]]/Table1[[#This Row],[NV_MA-2]])</f>
        <v>5.7191253840782776</v>
      </c>
      <c r="N2404" s="4">
        <f>LN(Table1[[#This Row],[NV]]/Table1[[#This Row],[NV_MA-3]])</f>
        <v>2.7099152402360502</v>
      </c>
      <c r="O2404" s="7">
        <f>LN(Table1[[#This Row],[NV]]/Table1[[#This Row],[Metcalfe
NV ~ n^2]])</f>
        <v>-3.1483259596031372</v>
      </c>
      <c r="P2404" s="7">
        <f>Table1[[#This Row],[NV_MA-1]]*$M$3</f>
        <v>2232904360.2333331</v>
      </c>
    </row>
    <row r="2405" spans="1:16" x14ac:dyDescent="0.2">
      <c r="A2405" s="2">
        <v>41288</v>
      </c>
      <c r="B2405" s="3">
        <v>152695639.47240999</v>
      </c>
      <c r="C2405" s="3">
        <f t="shared" si="222"/>
        <v>144083224.82711524</v>
      </c>
      <c r="D2405" s="4">
        <f>LN(Table1[[#This Row],[NV]])</f>
        <v>18.843957213608302</v>
      </c>
      <c r="E2405" s="5">
        <v>44616</v>
      </c>
      <c r="F2405" s="5">
        <f t="shared" si="223"/>
        <v>1990587456</v>
      </c>
      <c r="G2405" s="8">
        <f t="shared" si="224"/>
        <v>2155659957.5666666</v>
      </c>
      <c r="H2405" s="5">
        <f t="shared" si="225"/>
        <v>477652.1062509839</v>
      </c>
      <c r="I2405" s="5">
        <f t="shared" si="226"/>
        <v>491653.16334311047</v>
      </c>
      <c r="J2405" s="5">
        <f>Table1[[#This Row],[DAA 
(n)]]^1.5</f>
        <v>9424014.5339922141</v>
      </c>
      <c r="K2405" s="5">
        <f t="shared" si="227"/>
        <v>9895274.722666245</v>
      </c>
      <c r="L2405" s="7">
        <f>LN(Table1[[#This Row],[NV]]/Table1[[#This Row],[NV_MA-1]])</f>
        <v>-2.647405544820967</v>
      </c>
      <c r="M2405" s="7">
        <f>LN(Table1[[#This Row],[NV]]/Table1[[#This Row],[NV_MA-2]])</f>
        <v>5.7384284192844026</v>
      </c>
      <c r="N2405" s="4">
        <f>LN(Table1[[#This Row],[NV]]/Table1[[#This Row],[NV_MA-3]])</f>
        <v>2.7363893131885253</v>
      </c>
      <c r="O2405" s="7">
        <f>LN(Table1[[#This Row],[NV]]/Table1[[#This Row],[Metcalfe
NV ~ n^2]])</f>
        <v>-2.5677384225304762</v>
      </c>
      <c r="P2405" s="7">
        <f>Table1[[#This Row],[NV_MA-1]]*$M$3</f>
        <v>2155659957.5666666</v>
      </c>
    </row>
    <row r="2406" spans="1:16" x14ac:dyDescent="0.2">
      <c r="A2406" s="2">
        <v>41287</v>
      </c>
      <c r="B2406" s="3">
        <v>150963772.34194201</v>
      </c>
      <c r="C2406" s="3">
        <f t="shared" si="222"/>
        <v>143755582.88681796</v>
      </c>
      <c r="D2406" s="4">
        <f>LN(Table1[[#This Row],[NV]])</f>
        <v>18.832550447728924</v>
      </c>
      <c r="E2406" s="5">
        <v>55725</v>
      </c>
      <c r="F2406" s="5">
        <f t="shared" si="223"/>
        <v>3105275625</v>
      </c>
      <c r="G2406" s="8">
        <f t="shared" si="224"/>
        <v>2132214738.5</v>
      </c>
      <c r="H2406" s="5">
        <f t="shared" si="225"/>
        <v>608973.06221870799</v>
      </c>
      <c r="I2406" s="5">
        <f t="shared" si="226"/>
        <v>488274.23124572396</v>
      </c>
      <c r="J2406" s="5">
        <f>Table1[[#This Row],[DAA 
(n)]]^1.5</f>
        <v>13154523.336218795</v>
      </c>
      <c r="K2406" s="5">
        <f t="shared" si="227"/>
        <v>9807668.4838991519</v>
      </c>
      <c r="L2406" s="7">
        <f>LN(Table1[[#This Row],[NV]]/Table1[[#This Row],[NV_MA-1]])</f>
        <v>-2.6478766120718937</v>
      </c>
      <c r="M2406" s="7">
        <f>LN(Table1[[#This Row],[NV]]/Table1[[#This Row],[NV_MA-2]])</f>
        <v>5.7339179714539803</v>
      </c>
      <c r="N2406" s="4">
        <f>LN(Table1[[#This Row],[NV]]/Table1[[#This Row],[NV_MA-3]])</f>
        <v>2.7338753117232901</v>
      </c>
      <c r="O2406" s="7">
        <f>LN(Table1[[#This Row],[NV]]/Table1[[#This Row],[Metcalfe
NV ~ n^2]])</f>
        <v>-3.0238178687792168</v>
      </c>
      <c r="P2406" s="7">
        <f>Table1[[#This Row],[NV_MA-1]]*$M$3</f>
        <v>2132214738.5</v>
      </c>
    </row>
    <row r="2407" spans="1:16" x14ac:dyDescent="0.2">
      <c r="A2407" s="2">
        <v>41286</v>
      </c>
      <c r="B2407" s="3">
        <v>151486828.93001899</v>
      </c>
      <c r="C2407" s="3">
        <f t="shared" si="222"/>
        <v>143508982.4086692</v>
      </c>
      <c r="D2407" s="4">
        <f>LN(Table1[[#This Row],[NV]])</f>
        <v>18.836009241378743</v>
      </c>
      <c r="E2407" s="5">
        <v>49915</v>
      </c>
      <c r="F2407" s="5">
        <f t="shared" si="223"/>
        <v>2491507225</v>
      </c>
      <c r="G2407" s="8">
        <f t="shared" si="224"/>
        <v>2086643533.7</v>
      </c>
      <c r="H2407" s="5">
        <f t="shared" si="225"/>
        <v>539984.30535731581</v>
      </c>
      <c r="I2407" s="5">
        <f t="shared" si="226"/>
        <v>482758.81413404486</v>
      </c>
      <c r="J2407" s="5">
        <f>Table1[[#This Row],[DAA 
(n)]]^1.5</f>
        <v>11151842.140914446</v>
      </c>
      <c r="K2407" s="5">
        <f t="shared" si="227"/>
        <v>9652938.5172575209</v>
      </c>
      <c r="L2407" s="7">
        <f>LN(Table1[[#This Row],[NV]]/Table1[[#This Row],[NV_MA-1]])</f>
        <v>-2.6228134058638535</v>
      </c>
      <c r="M2407" s="7">
        <f>LN(Table1[[#This Row],[NV]]/Table1[[#This Row],[NV_MA-2]])</f>
        <v>5.7487367830795275</v>
      </c>
      <c r="N2407" s="4">
        <f>LN(Table1[[#This Row],[NV]]/Table1[[#This Row],[NV_MA-3]])</f>
        <v>2.7532363048568347</v>
      </c>
      <c r="O2407" s="7">
        <f>LN(Table1[[#This Row],[NV]]/Table1[[#This Row],[Metcalfe
NV ~ n^2]])</f>
        <v>-2.8001444341623092</v>
      </c>
      <c r="P2407" s="7">
        <f>Table1[[#This Row],[NV_MA-1]]*$M$3</f>
        <v>2086643533.7</v>
      </c>
    </row>
    <row r="2408" spans="1:16" x14ac:dyDescent="0.2">
      <c r="A2408" s="2">
        <v>41285</v>
      </c>
      <c r="B2408" s="3">
        <v>151585555.620087</v>
      </c>
      <c r="C2408" s="3">
        <f t="shared" si="222"/>
        <v>143298032.87973273</v>
      </c>
      <c r="D2408" s="4">
        <f>LN(Table1[[#This Row],[NV]])</f>
        <v>18.836660747082284</v>
      </c>
      <c r="E2408" s="5">
        <v>61989</v>
      </c>
      <c r="F2408" s="5">
        <f t="shared" si="223"/>
        <v>3842636121</v>
      </c>
      <c r="G2408" s="8">
        <f t="shared" si="224"/>
        <v>2073148706.2</v>
      </c>
      <c r="H2408" s="5">
        <f t="shared" si="225"/>
        <v>684030.77635924809</v>
      </c>
      <c r="I2408" s="5">
        <f t="shared" si="226"/>
        <v>481096.66114776733</v>
      </c>
      <c r="J2408" s="5">
        <f>Table1[[#This Row],[DAA 
(n)]]^1.5</f>
        <v>15433767.216874473</v>
      </c>
      <c r="K2408" s="5">
        <f t="shared" si="227"/>
        <v>9606648.1655404754</v>
      </c>
      <c r="L2408" s="7">
        <f>LN(Table1[[#This Row],[NV]]/Table1[[#This Row],[NV_MA-1]])</f>
        <v>-2.6156736555254652</v>
      </c>
      <c r="M2408" s="7">
        <f>LN(Table1[[#This Row],[NV]]/Table1[[#This Row],[NV_MA-2]])</f>
        <v>5.7528372594567179</v>
      </c>
      <c r="N2408" s="4">
        <f>LN(Table1[[#This Row],[NV]]/Table1[[#This Row],[NV_MA-3]])</f>
        <v>2.7586948130798374</v>
      </c>
      <c r="O2408" s="7">
        <f>LN(Table1[[#This Row],[NV]]/Table1[[#This Row],[Metcalfe
NV ~ n^2]])</f>
        <v>-3.2327637107811453</v>
      </c>
      <c r="P2408" s="7">
        <f>Table1[[#This Row],[NV_MA-1]]*$M$3</f>
        <v>2073148706.2</v>
      </c>
    </row>
    <row r="2409" spans="1:16" x14ac:dyDescent="0.2">
      <c r="A2409" s="2">
        <v>41284</v>
      </c>
      <c r="B2409" s="3">
        <v>150431420.63300699</v>
      </c>
      <c r="C2409" s="3">
        <f t="shared" si="222"/>
        <v>143051683.4978072</v>
      </c>
      <c r="D2409" s="4">
        <f>LN(Table1[[#This Row],[NV]])</f>
        <v>18.829017861443859</v>
      </c>
      <c r="E2409" s="5">
        <v>60507</v>
      </c>
      <c r="F2409" s="5">
        <f t="shared" si="223"/>
        <v>3661097049</v>
      </c>
      <c r="G2409" s="8">
        <f t="shared" si="224"/>
        <v>2007288997.1333334</v>
      </c>
      <c r="H2409" s="5">
        <f t="shared" si="225"/>
        <v>666213.19115859666</v>
      </c>
      <c r="I2409" s="5">
        <f t="shared" si="226"/>
        <v>473668.33704193734</v>
      </c>
      <c r="J2409" s="5">
        <f>Table1[[#This Row],[DAA 
(n)]]^1.5</f>
        <v>14883615.123478694</v>
      </c>
      <c r="K2409" s="5">
        <f t="shared" si="227"/>
        <v>9391560.386939954</v>
      </c>
      <c r="L2409" s="7">
        <f>LN(Table1[[#This Row],[NV]]/Table1[[#This Row],[NV_MA-1]])</f>
        <v>-2.591033029536145</v>
      </c>
      <c r="M2409" s="7">
        <f>LN(Table1[[#This Row],[NV]]/Table1[[#This Row],[NV_MA-2]])</f>
        <v>5.7607552165605451</v>
      </c>
      <c r="N2409" s="4">
        <f>LN(Table1[[#This Row],[NV]]/Table1[[#This Row],[NV_MA-3]])</f>
        <v>2.7736958486720482</v>
      </c>
      <c r="O2409" s="7">
        <f>LN(Table1[[#This Row],[NV]]/Table1[[#This Row],[Metcalfe
NV ~ n^2]])</f>
        <v>-3.1920108181666529</v>
      </c>
      <c r="P2409" s="7">
        <f>Table1[[#This Row],[NV_MA-1]]*$M$3</f>
        <v>2007288997.1333334</v>
      </c>
    </row>
    <row r="2410" spans="1:16" x14ac:dyDescent="0.2">
      <c r="A2410" s="2">
        <v>41283</v>
      </c>
      <c r="B2410" s="3">
        <v>147161591.176368</v>
      </c>
      <c r="C2410" s="3">
        <f t="shared" si="222"/>
        <v>142823763.5801065</v>
      </c>
      <c r="D2410" s="4">
        <f>LN(Table1[[#This Row],[NV]])</f>
        <v>18.807041800702653</v>
      </c>
      <c r="E2410" s="5">
        <v>54910</v>
      </c>
      <c r="F2410" s="5">
        <f t="shared" si="223"/>
        <v>3015108100</v>
      </c>
      <c r="G2410" s="8">
        <f t="shared" si="224"/>
        <v>1932117429.3666666</v>
      </c>
      <c r="H2410" s="5">
        <f t="shared" si="225"/>
        <v>599257.58124658593</v>
      </c>
      <c r="I2410" s="5">
        <f t="shared" si="226"/>
        <v>464624.81332921534</v>
      </c>
      <c r="J2410" s="5">
        <f>Table1[[#This Row],[DAA 
(n)]]^1.5</f>
        <v>12866995.988613658</v>
      </c>
      <c r="K2410" s="5">
        <f t="shared" si="227"/>
        <v>9137462.6131613143</v>
      </c>
      <c r="L2410" s="7">
        <f>LN(Table1[[#This Row],[NV]]/Table1[[#This Row],[NV_MA-1]])</f>
        <v>-2.5748405514326658</v>
      </c>
      <c r="M2410" s="7">
        <f>LN(Table1[[#This Row],[NV]]/Table1[[#This Row],[NV_MA-2]])</f>
        <v>5.7580562948697338</v>
      </c>
      <c r="N2410" s="4">
        <f>LN(Table1[[#This Row],[NV]]/Table1[[#This Row],[NV_MA-3]])</f>
        <v>2.779148509253746</v>
      </c>
      <c r="O2410" s="7">
        <f>LN(Table1[[#This Row],[NV]]/Table1[[#This Row],[Metcalfe
NV ~ n^2]])</f>
        <v>-3.0198597198431831</v>
      </c>
      <c r="P2410" s="7">
        <f>Table1[[#This Row],[NV_MA-1]]*$M$3</f>
        <v>1932117429.3666666</v>
      </c>
    </row>
    <row r="2411" spans="1:16" x14ac:dyDescent="0.2">
      <c r="A2411" s="2">
        <v>41282</v>
      </c>
      <c r="B2411" s="3">
        <v>146684458.57620701</v>
      </c>
      <c r="C2411" s="3">
        <f t="shared" si="222"/>
        <v>142659922.68028992</v>
      </c>
      <c r="D2411" s="4">
        <f>LN(Table1[[#This Row],[NV]])</f>
        <v>18.803794297325332</v>
      </c>
      <c r="E2411" s="5">
        <v>56753</v>
      </c>
      <c r="F2411" s="5">
        <f t="shared" si="223"/>
        <v>3220903009</v>
      </c>
      <c r="G2411" s="8">
        <f t="shared" si="224"/>
        <v>1876339056.0333333</v>
      </c>
      <c r="H2411" s="5">
        <f t="shared" si="225"/>
        <v>621244.65989285195</v>
      </c>
      <c r="I2411" s="5">
        <f t="shared" si="226"/>
        <v>457480.58912789443</v>
      </c>
      <c r="J2411" s="5">
        <f>Table1[[#This Row],[DAA 
(n)]]^1.5</f>
        <v>13520203.714063542</v>
      </c>
      <c r="K2411" s="5">
        <f t="shared" si="227"/>
        <v>8942249.5154983457</v>
      </c>
      <c r="L2411" s="7">
        <f>LN(Table1[[#This Row],[NV]]/Table1[[#This Row],[NV_MA-1]])</f>
        <v>-2.54879410736803</v>
      </c>
      <c r="M2411" s="7">
        <f>LN(Table1[[#This Row],[NV]]/Table1[[#This Row],[NV_MA-2]])</f>
        <v>5.7703045626634673</v>
      </c>
      <c r="N2411" s="4">
        <f>LN(Table1[[#This Row],[NV]]/Table1[[#This Row],[NV_MA-3]])</f>
        <v>2.7974965581700251</v>
      </c>
      <c r="O2411" s="7">
        <f>LN(Table1[[#This Row],[NV]]/Table1[[#This Row],[Metcalfe
NV ~ n^2]])</f>
        <v>-3.0891332974397687</v>
      </c>
      <c r="P2411" s="7">
        <f>Table1[[#This Row],[NV_MA-1]]*$M$3</f>
        <v>1876339056.0333333</v>
      </c>
    </row>
    <row r="2412" spans="1:16" x14ac:dyDescent="0.2">
      <c r="A2412" s="2">
        <v>41281</v>
      </c>
      <c r="B2412" s="3">
        <v>144251948.58030599</v>
      </c>
      <c r="C2412" s="3">
        <f t="shared" si="222"/>
        <v>142459176.74705249</v>
      </c>
      <c r="D2412" s="4">
        <f>LN(Table1[[#This Row],[NV]])</f>
        <v>18.787071971616921</v>
      </c>
      <c r="E2412" s="5">
        <v>54059</v>
      </c>
      <c r="F2412" s="5">
        <f t="shared" si="223"/>
        <v>2922375481</v>
      </c>
      <c r="G2412" s="8">
        <f t="shared" si="224"/>
        <v>1816020776.5333333</v>
      </c>
      <c r="H2412" s="5">
        <f t="shared" si="225"/>
        <v>589125.86341946269</v>
      </c>
      <c r="I2412" s="5">
        <f t="shared" si="226"/>
        <v>449963.69553503132</v>
      </c>
      <c r="J2412" s="5">
        <f>Table1[[#This Row],[DAA 
(n)]]^1.5</f>
        <v>12569037.199697472</v>
      </c>
      <c r="K2412" s="5">
        <f t="shared" si="227"/>
        <v>8734296.2230574861</v>
      </c>
      <c r="L2412" s="7">
        <f>LN(Table1[[#This Row],[NV]]/Table1[[#This Row],[NV_MA-1]])</f>
        <v>-2.5328415862654672</v>
      </c>
      <c r="M2412" s="7">
        <f>LN(Table1[[#This Row],[NV]]/Table1[[#This Row],[NV_MA-2]])</f>
        <v>5.7701497897137681</v>
      </c>
      <c r="N2412" s="4">
        <f>LN(Table1[[#This Row],[NV]]/Table1[[#This Row],[NV_MA-3]])</f>
        <v>2.8043040430827233</v>
      </c>
      <c r="O2412" s="7">
        <f>LN(Table1[[#This Row],[NV]]/Table1[[#This Row],[Metcalfe
NV ~ n^2]])</f>
        <v>-3.0085906717713304</v>
      </c>
      <c r="P2412" s="7">
        <f>Table1[[#This Row],[NV_MA-1]]*$M$3</f>
        <v>1816020776.5333333</v>
      </c>
    </row>
    <row r="2413" spans="1:16" x14ac:dyDescent="0.2">
      <c r="A2413" s="2">
        <v>41280</v>
      </c>
      <c r="B2413" s="3">
        <v>143646517.734346</v>
      </c>
      <c r="C2413" s="3">
        <f t="shared" si="222"/>
        <v>142392013.45645794</v>
      </c>
      <c r="D2413" s="4">
        <f>LN(Table1[[#This Row],[NV]])</f>
        <v>18.782866101775497</v>
      </c>
      <c r="E2413" s="5">
        <v>42382</v>
      </c>
      <c r="F2413" s="5">
        <f t="shared" si="223"/>
        <v>1796233924</v>
      </c>
      <c r="G2413" s="8">
        <f t="shared" si="224"/>
        <v>1766047448</v>
      </c>
      <c r="H2413" s="5">
        <f t="shared" si="225"/>
        <v>451558.12994348368</v>
      </c>
      <c r="I2413" s="5">
        <f t="shared" si="226"/>
        <v>443577.80019605497</v>
      </c>
      <c r="J2413" s="5">
        <f>Table1[[#This Row],[DAA 
(n)]]^1.5</f>
        <v>8725135.3093787618</v>
      </c>
      <c r="K2413" s="5">
        <f t="shared" si="227"/>
        <v>8559571.5932403095</v>
      </c>
      <c r="L2413" s="7">
        <f>LN(Table1[[#This Row],[NV]]/Table1[[#This Row],[NV_MA-1]])</f>
        <v>-2.5091437044889267</v>
      </c>
      <c r="M2413" s="7">
        <f>LN(Table1[[#This Row],[NV]]/Table1[[#This Row],[NV_MA-2]])</f>
        <v>5.7802376132131217</v>
      </c>
      <c r="N2413" s="4">
        <f>LN(Table1[[#This Row],[NV]]/Table1[[#This Row],[NV_MA-3]])</f>
        <v>2.8203054024286458</v>
      </c>
      <c r="O2413" s="7">
        <f>LN(Table1[[#This Row],[NV]]/Table1[[#This Row],[Metcalfe
NV ~ n^2]])</f>
        <v>-2.5260919437855258</v>
      </c>
      <c r="P2413" s="7">
        <f>Table1[[#This Row],[NV_MA-1]]*$M$3</f>
        <v>1766047448</v>
      </c>
    </row>
    <row r="2414" spans="1:16" x14ac:dyDescent="0.2">
      <c r="A2414" s="2">
        <v>41279</v>
      </c>
      <c r="B2414" s="3">
        <v>143118110.53222501</v>
      </c>
      <c r="C2414" s="3">
        <f t="shared" si="222"/>
        <v>142335508.31073549</v>
      </c>
      <c r="D2414" s="4">
        <f>LN(Table1[[#This Row],[NV]])</f>
        <v>18.779180795094813</v>
      </c>
      <c r="E2414" s="5">
        <v>53959</v>
      </c>
      <c r="F2414" s="5">
        <f t="shared" si="223"/>
        <v>2911573681</v>
      </c>
      <c r="G2414" s="8">
        <f t="shared" si="224"/>
        <v>1765351591.3666666</v>
      </c>
      <c r="H2414" s="5">
        <f t="shared" si="225"/>
        <v>587936.1728359143</v>
      </c>
      <c r="I2414" s="5">
        <f t="shared" si="226"/>
        <v>443481.86902388814</v>
      </c>
      <c r="J2414" s="5">
        <f>Table1[[#This Row],[DAA 
(n)]]^1.5</f>
        <v>12534177.446209962</v>
      </c>
      <c r="K2414" s="5">
        <f t="shared" si="227"/>
        <v>8557032.8204110097</v>
      </c>
      <c r="L2414" s="7">
        <f>LN(Table1[[#This Row],[NV]]/Table1[[#This Row],[NV_MA-1]])</f>
        <v>-2.5124349143062514</v>
      </c>
      <c r="M2414" s="7">
        <f>LN(Table1[[#This Row],[NV]]/Table1[[#This Row],[NV_MA-2]])</f>
        <v>5.7767685967683047</v>
      </c>
      <c r="N2414" s="4">
        <f>LN(Table1[[#This Row],[NV]]/Table1[[#This Row],[NV_MA-3]])</f>
        <v>2.8169167401975943</v>
      </c>
      <c r="O2414" s="7">
        <f>LN(Table1[[#This Row],[NV]]/Table1[[#This Row],[Metcalfe
NV ~ n^2]])</f>
        <v>-3.0127787607129055</v>
      </c>
      <c r="P2414" s="7">
        <f>Table1[[#This Row],[NV_MA-1]]*$M$3</f>
        <v>1765351591.3666666</v>
      </c>
    </row>
    <row r="2415" spans="1:16" x14ac:dyDescent="0.2">
      <c r="A2415" s="2">
        <v>41278</v>
      </c>
      <c r="B2415" s="3">
        <v>142988969.66108799</v>
      </c>
      <c r="C2415" s="3">
        <f t="shared" si="222"/>
        <v>142295393.2923806</v>
      </c>
      <c r="D2415" s="4">
        <f>LN(Table1[[#This Row],[NV]])</f>
        <v>18.778278050011959</v>
      </c>
      <c r="E2415" s="5">
        <v>46781</v>
      </c>
      <c r="F2415" s="5">
        <f t="shared" si="223"/>
        <v>2188461961</v>
      </c>
      <c r="G2415" s="8">
        <f t="shared" si="224"/>
        <v>1718957543.8666666</v>
      </c>
      <c r="H2415" s="5">
        <f t="shared" si="225"/>
        <v>503046.96567939199</v>
      </c>
      <c r="I2415" s="5">
        <f t="shared" si="226"/>
        <v>437620.53733905964</v>
      </c>
      <c r="J2415" s="5">
        <f>Table1[[#This Row],[DAA 
(n)]]^1.5</f>
        <v>10118223.11463535</v>
      </c>
      <c r="K2415" s="5">
        <f t="shared" si="227"/>
        <v>8395798.3639567271</v>
      </c>
      <c r="L2415" s="7">
        <f>LN(Table1[[#This Row],[NV]]/Table1[[#This Row],[NV_MA-1]])</f>
        <v>-2.486705814872316</v>
      </c>
      <c r="M2415" s="7">
        <f>LN(Table1[[#This Row],[NV]]/Table1[[#This Row],[NV_MA-2]])</f>
        <v>5.7891705892612917</v>
      </c>
      <c r="N2415" s="4">
        <f>LN(Table1[[#This Row],[NV]]/Table1[[#This Row],[NV_MA-3]])</f>
        <v>2.8350361061046065</v>
      </c>
      <c r="O2415" s="7">
        <f>LN(Table1[[#This Row],[NV]]/Table1[[#This Row],[Metcalfe
NV ~ n^2]])</f>
        <v>-2.7281867831208078</v>
      </c>
      <c r="P2415" s="7">
        <f>Table1[[#This Row],[NV_MA-1]]*$M$3</f>
        <v>1718957543.8666666</v>
      </c>
    </row>
    <row r="2416" spans="1:16" x14ac:dyDescent="0.2">
      <c r="A2416" s="2">
        <v>41277</v>
      </c>
      <c r="B2416" s="3">
        <v>142218776.59604099</v>
      </c>
      <c r="C2416" s="3">
        <f t="shared" si="222"/>
        <v>142200090.13317794</v>
      </c>
      <c r="D2416" s="4">
        <f>LN(Table1[[#This Row],[NV]])</f>
        <v>18.77287711018915</v>
      </c>
      <c r="E2416" s="5">
        <v>52539</v>
      </c>
      <c r="F2416" s="5">
        <f t="shared" si="223"/>
        <v>2760346521</v>
      </c>
      <c r="G2416" s="8">
        <f t="shared" si="224"/>
        <v>1712474802.3666666</v>
      </c>
      <c r="H2416" s="5">
        <f t="shared" si="225"/>
        <v>571062.73220205843</v>
      </c>
      <c r="I2416" s="5">
        <f t="shared" si="226"/>
        <v>436788.86997128028</v>
      </c>
      <c r="J2416" s="5">
        <f>Table1[[#This Row],[DAA 
(n)]]^1.5</f>
        <v>12042667.722179307</v>
      </c>
      <c r="K2416" s="5">
        <f t="shared" si="227"/>
        <v>8373059.4908742504</v>
      </c>
      <c r="L2416" s="7">
        <f>LN(Table1[[#This Row],[NV]]/Table1[[#This Row],[NV_MA-1]])</f>
        <v>-2.4883283038567803</v>
      </c>
      <c r="M2416" s="7">
        <f>LN(Table1[[#This Row],[NV]]/Table1[[#This Row],[NV_MA-2]])</f>
        <v>5.7856718879359414</v>
      </c>
      <c r="N2416" s="4">
        <f>LN(Table1[[#This Row],[NV]]/Table1[[#This Row],[NV_MA-3]])</f>
        <v>2.8323472039431161</v>
      </c>
      <c r="O2416" s="7">
        <f>LN(Table1[[#This Row],[NV]]/Table1[[#This Row],[Metcalfe
NV ~ n^2]])</f>
        <v>-2.9657449496923975</v>
      </c>
      <c r="P2416" s="7">
        <f>Table1[[#This Row],[NV_MA-1]]*$M$3</f>
        <v>1712474802.3666666</v>
      </c>
    </row>
    <row r="2417" spans="1:16" x14ac:dyDescent="0.2">
      <c r="A2417" s="2">
        <v>41276</v>
      </c>
      <c r="B2417" s="3">
        <v>141065475.51410201</v>
      </c>
      <c r="C2417" s="3">
        <f t="shared" si="222"/>
        <v>142149043.85294527</v>
      </c>
      <c r="D2417" s="4">
        <f>LN(Table1[[#This Row],[NV]])</f>
        <v>18.764734705906463</v>
      </c>
      <c r="E2417" s="5">
        <v>40911</v>
      </c>
      <c r="F2417" s="5">
        <f t="shared" si="223"/>
        <v>1673709921</v>
      </c>
      <c r="G2417" s="8">
        <f t="shared" si="224"/>
        <v>1684738709.8</v>
      </c>
      <c r="H2417" s="5">
        <f t="shared" si="225"/>
        <v>434440.2197069109</v>
      </c>
      <c r="I2417" s="5">
        <f t="shared" si="226"/>
        <v>433400.67133367865</v>
      </c>
      <c r="J2417" s="5">
        <f>Table1[[#This Row],[DAA 
(n)]]^1.5</f>
        <v>8274850.2450516187</v>
      </c>
      <c r="K2417" s="5">
        <f t="shared" si="227"/>
        <v>8278365.3387749633</v>
      </c>
      <c r="L2417" s="7">
        <f>LN(Table1[[#This Row],[NV]]/Table1[[#This Row],[NV_MA-1]])</f>
        <v>-2.4801416144519797</v>
      </c>
      <c r="M2417" s="7">
        <f>LN(Table1[[#This Row],[NV]]/Table1[[#This Row],[NV_MA-2]])</f>
        <v>5.7853167888300057</v>
      </c>
      <c r="N2417" s="4">
        <f>LN(Table1[[#This Row],[NV]]/Table1[[#This Row],[NV_MA-3]])</f>
        <v>2.8355786218887409</v>
      </c>
      <c r="O2417" s="7">
        <f>LN(Table1[[#This Row],[NV]]/Table1[[#This Row],[Metcalfe
NV ~ n^2]])</f>
        <v>-2.4735738031454257</v>
      </c>
      <c r="P2417" s="7">
        <f>Table1[[#This Row],[NV_MA-1]]*$M$3</f>
        <v>1684738709.8</v>
      </c>
    </row>
    <row r="2418" spans="1:16" x14ac:dyDescent="0.2">
      <c r="A2418" s="2">
        <v>41275</v>
      </c>
      <c r="B2418" s="3">
        <v>141553700.38896301</v>
      </c>
      <c r="C2418" s="3">
        <f t="shared" si="222"/>
        <v>141885293.59154412</v>
      </c>
      <c r="D2418" s="4">
        <f>LN(Table1[[#This Row],[NV]])</f>
        <v>18.768189711101808</v>
      </c>
      <c r="E2418" s="5">
        <v>38733</v>
      </c>
      <c r="F2418" s="5">
        <f t="shared" si="223"/>
        <v>1500245289</v>
      </c>
      <c r="G2418" s="8">
        <f t="shared" si="224"/>
        <v>1660021813.2333333</v>
      </c>
      <c r="H2418" s="5">
        <f t="shared" si="225"/>
        <v>409192.73451476928</v>
      </c>
      <c r="I2418" s="5">
        <f t="shared" si="226"/>
        <v>429428.98507888109</v>
      </c>
      <c r="J2418" s="5">
        <f>Table1[[#This Row],[DAA 
(n)]]^1.5</f>
        <v>7622925.9985150686</v>
      </c>
      <c r="K2418" s="5">
        <f t="shared" si="227"/>
        <v>8180369.6987053249</v>
      </c>
      <c r="L2418" s="7">
        <f>LN(Table1[[#This Row],[NV]]/Table1[[#This Row],[NV_MA-1]])</f>
        <v>-2.4619068686287253</v>
      </c>
      <c r="M2418" s="7">
        <f>LN(Table1[[#This Row],[NV]]/Table1[[#This Row],[NV_MA-2]])</f>
        <v>5.7979780476049898</v>
      </c>
      <c r="N2418" s="4">
        <f>LN(Table1[[#This Row],[NV]]/Table1[[#This Row],[NV_MA-3]])</f>
        <v>2.8509418081034146</v>
      </c>
      <c r="O2418" s="7">
        <f>LN(Table1[[#This Row],[NV]]/Table1[[#This Row],[Metcalfe
NV ~ n^2]])</f>
        <v>-2.3607047465838469</v>
      </c>
      <c r="P2418" s="7">
        <f>Table1[[#This Row],[NV_MA-1]]*$M$3</f>
        <v>1660021813.2333333</v>
      </c>
    </row>
    <row r="2419" spans="1:16" x14ac:dyDescent="0.2">
      <c r="A2419" s="2">
        <v>41274</v>
      </c>
      <c r="B2419" s="3">
        <v>143773034.30048499</v>
      </c>
      <c r="C2419" s="3">
        <f t="shared" si="222"/>
        <v>141547976.84123611</v>
      </c>
      <c r="D2419" s="4">
        <f>LN(Table1[[#This Row],[NV]])</f>
        <v>18.783746463416968</v>
      </c>
      <c r="E2419" s="5">
        <v>36527</v>
      </c>
      <c r="F2419" s="5">
        <f t="shared" si="223"/>
        <v>1334221729</v>
      </c>
      <c r="G2419" s="8">
        <f t="shared" si="224"/>
        <v>1636540440.2666667</v>
      </c>
      <c r="H2419" s="5">
        <f t="shared" si="225"/>
        <v>383745.61200173461</v>
      </c>
      <c r="I2419" s="5">
        <f t="shared" si="226"/>
        <v>425425.22896807961</v>
      </c>
      <c r="J2419" s="5">
        <f>Table1[[#This Row],[DAA 
(n)]]^1.5</f>
        <v>6981054.1535775997</v>
      </c>
      <c r="K2419" s="5">
        <f t="shared" si="227"/>
        <v>8084208.980006028</v>
      </c>
      <c r="L2419" s="7">
        <f>LN(Table1[[#This Row],[NV]]/Table1[[#This Row],[NV_MA-1]])</f>
        <v>-2.4321038996202282</v>
      </c>
      <c r="M2419" s="7">
        <f>LN(Table1[[#This Row],[NV]]/Table1[[#This Row],[NV_MA-2]])</f>
        <v>5.8229019769672634</v>
      </c>
      <c r="N2419" s="4">
        <f>LN(Table1[[#This Row],[NV]]/Table1[[#This Row],[NV_MA-3]])</f>
        <v>2.8783232551808773</v>
      </c>
      <c r="O2419" s="7">
        <f>LN(Table1[[#This Row],[NV]]/Table1[[#This Row],[Metcalfe
NV ~ n^2]])</f>
        <v>-2.2278675208540961</v>
      </c>
      <c r="P2419" s="7">
        <f>Table1[[#This Row],[NV_MA-1]]*$M$3</f>
        <v>1636540440.2666667</v>
      </c>
    </row>
    <row r="2420" spans="1:16" x14ac:dyDescent="0.2">
      <c r="A2420" s="2">
        <v>41273</v>
      </c>
      <c r="B2420" s="3">
        <v>142652805.32885799</v>
      </c>
      <c r="C2420" s="3">
        <f t="shared" si="222"/>
        <v>141168288.27369282</v>
      </c>
      <c r="D2420" s="4">
        <f>LN(Table1[[#This Row],[NV]])</f>
        <v>18.775924301247855</v>
      </c>
      <c r="E2420" s="5">
        <v>43096</v>
      </c>
      <c r="F2420" s="5">
        <f t="shared" si="223"/>
        <v>1857265216</v>
      </c>
      <c r="G2420" s="8">
        <f t="shared" si="224"/>
        <v>1630278521.4333334</v>
      </c>
      <c r="H2420" s="5">
        <f t="shared" si="225"/>
        <v>459885.4087720745</v>
      </c>
      <c r="I2420" s="5">
        <f t="shared" si="226"/>
        <v>424404.92822873255</v>
      </c>
      <c r="J2420" s="5">
        <f>Table1[[#This Row],[DAA 
(n)]]^1.5</f>
        <v>8946546.9175954182</v>
      </c>
      <c r="K2420" s="5">
        <f t="shared" si="227"/>
        <v>8059175.7084918441</v>
      </c>
      <c r="L2420" s="7">
        <f>LN(Table1[[#This Row],[NV]]/Table1[[#This Row],[NV_MA-1]])</f>
        <v>-2.4360924079652522</v>
      </c>
      <c r="M2420" s="7">
        <f>LN(Table1[[#This Row],[NV]]/Table1[[#This Row],[NV_MA-2]])</f>
        <v>5.8174810033672681</v>
      </c>
      <c r="N2420" s="4">
        <f>LN(Table1[[#This Row],[NV]]/Table1[[#This Row],[NV_MA-3]])</f>
        <v>2.8736024614128026</v>
      </c>
      <c r="O2420" s="7">
        <f>LN(Table1[[#This Row],[NV]]/Table1[[#This Row],[Metcalfe
NV ~ n^2]])</f>
        <v>-2.5664466274728848</v>
      </c>
      <c r="P2420" s="7">
        <f>Table1[[#This Row],[NV_MA-1]]*$M$3</f>
        <v>1630278521.4333334</v>
      </c>
    </row>
    <row r="2421" spans="1:16" x14ac:dyDescent="0.2">
      <c r="A2421" s="2">
        <v>41272</v>
      </c>
      <c r="B2421" s="3">
        <v>141843881.445887</v>
      </c>
      <c r="C2421" s="3">
        <f t="shared" si="222"/>
        <v>140821999.63660556</v>
      </c>
      <c r="D2421" s="4">
        <f>LN(Table1[[#This Row],[NV]])</f>
        <v>18.770237584315534</v>
      </c>
      <c r="E2421" s="5">
        <v>41463</v>
      </c>
      <c r="F2421" s="5">
        <f t="shared" si="223"/>
        <v>1719180369</v>
      </c>
      <c r="G2421" s="8">
        <f t="shared" si="224"/>
        <v>1616325844.2333333</v>
      </c>
      <c r="H2421" s="5">
        <f t="shared" si="225"/>
        <v>440857.70020482957</v>
      </c>
      <c r="I2421" s="5">
        <f t="shared" si="226"/>
        <v>422405.91011244751</v>
      </c>
      <c r="J2421" s="5">
        <f>Table1[[#This Row],[DAA 
(n)]]^1.5</f>
        <v>8442889.0576536059</v>
      </c>
      <c r="K2421" s="5">
        <f t="shared" si="227"/>
        <v>8007194.3066720925</v>
      </c>
      <c r="L2421" s="7">
        <f>LN(Table1[[#This Row],[NV]]/Table1[[#This Row],[NV_MA-1]])</f>
        <v>-2.4331838286869201</v>
      </c>
      <c r="M2421" s="7">
        <f>LN(Table1[[#This Row],[NV]]/Table1[[#This Row],[NV_MA-2]])</f>
        <v>5.8165155812957465</v>
      </c>
      <c r="N2421" s="4">
        <f>LN(Table1[[#This Row],[NV]]/Table1[[#This Row],[NV_MA-3]])</f>
        <v>2.8743866004549066</v>
      </c>
      <c r="O2421" s="7">
        <f>LN(Table1[[#This Row],[NV]]/Table1[[#This Row],[Metcalfe
NV ~ n^2]])</f>
        <v>-2.4948759002287377</v>
      </c>
      <c r="P2421" s="7">
        <f>Table1[[#This Row],[NV_MA-1]]*$M$3</f>
        <v>1616325844.2333333</v>
      </c>
    </row>
    <row r="2422" spans="1:16" x14ac:dyDescent="0.2">
      <c r="A2422" s="2">
        <v>41271</v>
      </c>
      <c r="B2422" s="3">
        <v>142659861.398967</v>
      </c>
      <c r="C2422" s="3">
        <f t="shared" si="222"/>
        <v>140470380.54098681</v>
      </c>
      <c r="D2422" s="4">
        <f>LN(Table1[[#This Row],[NV]])</f>
        <v>18.775973763265728</v>
      </c>
      <c r="E2422" s="5">
        <v>42277</v>
      </c>
      <c r="F2422" s="5">
        <f t="shared" si="223"/>
        <v>1787344729</v>
      </c>
      <c r="G2422" s="8">
        <f t="shared" si="224"/>
        <v>1615614899.4333334</v>
      </c>
      <c r="H2422" s="5">
        <f t="shared" si="225"/>
        <v>450334.53982064669</v>
      </c>
      <c r="I2422" s="5">
        <f t="shared" si="226"/>
        <v>422305.89693651901</v>
      </c>
      <c r="J2422" s="5">
        <f>Table1[[#This Row],[DAA 
(n)]]^1.5</f>
        <v>8692731.0500171818</v>
      </c>
      <c r="K2422" s="5">
        <f t="shared" si="227"/>
        <v>8004571.6390688764</v>
      </c>
      <c r="L2422" s="7">
        <f>LN(Table1[[#This Row],[NV]]/Table1[[#This Row],[NV_MA-1]])</f>
        <v>-2.42700770057438</v>
      </c>
      <c r="M2422" s="7">
        <f>LN(Table1[[#This Row],[NV]]/Table1[[#This Row],[NV_MA-2]])</f>
        <v>5.8224885585848778</v>
      </c>
      <c r="N2422" s="4">
        <f>LN(Table1[[#This Row],[NV]]/Table1[[#This Row],[NV_MA-3]])</f>
        <v>2.8804503719561709</v>
      </c>
      <c r="O2422" s="7">
        <f>LN(Table1[[#This Row],[NV]]/Table1[[#This Row],[Metcalfe
NV ~ n^2]])</f>
        <v>-2.5280232005986312</v>
      </c>
      <c r="P2422" s="7">
        <f>Table1[[#This Row],[NV_MA-1]]*$M$3</f>
        <v>1615614899.4333334</v>
      </c>
    </row>
    <row r="2423" spans="1:16" x14ac:dyDescent="0.2">
      <c r="A2423" s="2">
        <v>41270</v>
      </c>
      <c r="B2423" s="3">
        <v>142007355.02252799</v>
      </c>
      <c r="C2423" s="3">
        <f t="shared" si="222"/>
        <v>140031724.66359043</v>
      </c>
      <c r="D2423" s="4">
        <f>LN(Table1[[#This Row],[NV]])</f>
        <v>18.771389410157468</v>
      </c>
      <c r="E2423" s="5">
        <v>36158</v>
      </c>
      <c r="F2423" s="5">
        <f t="shared" si="223"/>
        <v>1307400964</v>
      </c>
      <c r="G2423" s="8">
        <f t="shared" si="224"/>
        <v>1622312345.1333334</v>
      </c>
      <c r="H2423" s="5">
        <f t="shared" si="225"/>
        <v>379501.83937022276</v>
      </c>
      <c r="I2423" s="5">
        <f t="shared" si="226"/>
        <v>423206.33766866219</v>
      </c>
      <c r="J2423" s="5">
        <f>Table1[[#This Row],[DAA 
(n)]]^1.5</f>
        <v>6875536.6376968585</v>
      </c>
      <c r="K2423" s="5">
        <f t="shared" si="227"/>
        <v>8028673.2027119221</v>
      </c>
      <c r="L2423" s="7">
        <f>LN(Table1[[#This Row],[NV]]/Table1[[#This Row],[NV_MA-1]])</f>
        <v>-2.4357289318430593</v>
      </c>
      <c r="M2423" s="7">
        <f>LN(Table1[[#This Row],[NV]]/Table1[[#This Row],[NV_MA-2]])</f>
        <v>5.8157742751557979</v>
      </c>
      <c r="N2423" s="4">
        <f>LN(Table1[[#This Row],[NV]]/Table1[[#This Row],[NV_MA-3]])</f>
        <v>2.8728595679348401</v>
      </c>
      <c r="O2423" s="7">
        <f>LN(Table1[[#This Row],[NV]]/Table1[[#This Row],[Metcalfe
NV ~ n^2]])</f>
        <v>-2.2199175963264519</v>
      </c>
      <c r="P2423" s="7">
        <f>Table1[[#This Row],[NV_MA-1]]*$M$3</f>
        <v>1622312345.1333334</v>
      </c>
    </row>
    <row r="2424" spans="1:16" x14ac:dyDescent="0.2">
      <c r="A2424" s="2">
        <v>41269</v>
      </c>
      <c r="B2424" s="3">
        <v>142541973.13636899</v>
      </c>
      <c r="C2424" s="3">
        <f t="shared" si="222"/>
        <v>139551639.00550598</v>
      </c>
      <c r="D2424" s="4">
        <f>LN(Table1[[#This Row],[NV]])</f>
        <v>18.775147062627536</v>
      </c>
      <c r="E2424" s="5">
        <v>38979</v>
      </c>
      <c r="F2424" s="5">
        <f t="shared" si="223"/>
        <v>1519362441</v>
      </c>
      <c r="G2424" s="8">
        <f t="shared" si="224"/>
        <v>1625694853.8333333</v>
      </c>
      <c r="H2424" s="5">
        <f t="shared" si="225"/>
        <v>412038.36807879346</v>
      </c>
      <c r="I2424" s="5">
        <f t="shared" si="226"/>
        <v>423734.85127779195</v>
      </c>
      <c r="J2424" s="5">
        <f>Table1[[#This Row],[DAA 
(n)]]^1.5</f>
        <v>7695662.9725930132</v>
      </c>
      <c r="K2424" s="5">
        <f t="shared" si="227"/>
        <v>8041889.0723638991</v>
      </c>
      <c r="L2424" s="7">
        <f>LN(Table1[[#This Row],[NV]]/Table1[[#This Row],[NV_MA-1]])</f>
        <v>-2.4340541010637167</v>
      </c>
      <c r="M2424" s="7">
        <f>LN(Table1[[#This Row],[NV]]/Table1[[#This Row],[NV_MA-2]])</f>
        <v>5.8182838747867063</v>
      </c>
      <c r="N2424" s="4">
        <f>LN(Table1[[#This Row],[NV]]/Table1[[#This Row],[NV_MA-3]])</f>
        <v>2.874972489821745</v>
      </c>
      <c r="O2424" s="7">
        <f>LN(Table1[[#This Row],[NV]]/Table1[[#This Row],[Metcalfe
NV ~ n^2]])</f>
        <v>-2.366409574474158</v>
      </c>
      <c r="P2424" s="7">
        <f>Table1[[#This Row],[NV_MA-1]]*$M$3</f>
        <v>1625694853.8333333</v>
      </c>
    </row>
    <row r="2425" spans="1:16" x14ac:dyDescent="0.2">
      <c r="A2425" s="2">
        <v>41268</v>
      </c>
      <c r="B2425" s="3">
        <v>141546232.009211</v>
      </c>
      <c r="C2425" s="3">
        <f t="shared" si="222"/>
        <v>139059595.30345315</v>
      </c>
      <c r="D2425" s="4">
        <f>LN(Table1[[#This Row],[NV]])</f>
        <v>18.768136949663894</v>
      </c>
      <c r="E2425" s="5">
        <v>30567</v>
      </c>
      <c r="F2425" s="5">
        <f t="shared" si="223"/>
        <v>934341489</v>
      </c>
      <c r="G2425" s="8">
        <f t="shared" si="224"/>
        <v>1635652249.8333333</v>
      </c>
      <c r="H2425" s="5">
        <f t="shared" si="225"/>
        <v>315686.08068699407</v>
      </c>
      <c r="I2425" s="5">
        <f t="shared" si="226"/>
        <v>425152.04263158533</v>
      </c>
      <c r="J2425" s="5">
        <f>Table1[[#This Row],[DAA 
(n)]]^1.5</f>
        <v>5344157.210848405</v>
      </c>
      <c r="K2425" s="5">
        <f t="shared" si="227"/>
        <v>8078854.2385001825</v>
      </c>
      <c r="L2425" s="7">
        <f>LN(Table1[[#This Row],[NV]]/Table1[[#This Row],[NV_MA-1]])</f>
        <v>-2.4471705416421652</v>
      </c>
      <c r="M2425" s="7">
        <f>LN(Table1[[#This Row],[NV]]/Table1[[#This Row],[NV_MA-2]])</f>
        <v>5.8079348183652355</v>
      </c>
      <c r="N2425" s="4">
        <f>LN(Table1[[#This Row],[NV]]/Table1[[#This Row],[NV_MA-3]])</f>
        <v>2.8633763313873115</v>
      </c>
      <c r="O2425" s="7">
        <f>LN(Table1[[#This Row],[NV]]/Table1[[#This Row],[Metcalfe
NV ~ n^2]])</f>
        <v>-1.887215599620897</v>
      </c>
      <c r="P2425" s="7">
        <f>Table1[[#This Row],[NV_MA-1]]*$M$3</f>
        <v>1635652249.8333333</v>
      </c>
    </row>
    <row r="2426" spans="1:16" x14ac:dyDescent="0.2">
      <c r="A2426" s="2">
        <v>41267</v>
      </c>
      <c r="B2426" s="3">
        <v>142151634.76233</v>
      </c>
      <c r="C2426" s="3">
        <f t="shared" si="222"/>
        <v>138718087.43969762</v>
      </c>
      <c r="D2426" s="4">
        <f>LN(Table1[[#This Row],[NV]])</f>
        <v>18.772404896257765</v>
      </c>
      <c r="E2426" s="5">
        <v>39081</v>
      </c>
      <c r="F2426" s="5">
        <f t="shared" si="223"/>
        <v>1527324561</v>
      </c>
      <c r="G2426" s="8">
        <f t="shared" si="224"/>
        <v>1647563653.5333333</v>
      </c>
      <c r="H2426" s="5">
        <f t="shared" si="225"/>
        <v>413218.7208075049</v>
      </c>
      <c r="I2426" s="5">
        <f t="shared" si="226"/>
        <v>427195.72145543655</v>
      </c>
      <c r="J2426" s="5">
        <f>Table1[[#This Row],[DAA 
(n)]]^1.5</f>
        <v>7725889.6684097704</v>
      </c>
      <c r="K2426" s="5">
        <f t="shared" si="227"/>
        <v>8127830.6835952746</v>
      </c>
      <c r="L2426" s="7">
        <f>LN(Table1[[#This Row],[NV]]/Table1[[#This Row],[NV_MA-1]])</f>
        <v>-2.4501585637758523</v>
      </c>
      <c r="M2426" s="7">
        <f>LN(Table1[[#This Row],[NV]]/Table1[[#This Row],[NV_MA-2]])</f>
        <v>5.8074073449994676</v>
      </c>
      <c r="N2426" s="4">
        <f>LN(Table1[[#This Row],[NV]]/Table1[[#This Row],[NV_MA-3]])</f>
        <v>2.8616002789249197</v>
      </c>
      <c r="O2426" s="7">
        <f>LN(Table1[[#This Row],[NV]]/Table1[[#This Row],[Metcalfe
NV ~ n^2]])</f>
        <v>-2.3743784924735825</v>
      </c>
      <c r="P2426" s="7">
        <f>Table1[[#This Row],[NV_MA-1]]*$M$3</f>
        <v>1647563653.5333333</v>
      </c>
    </row>
    <row r="2427" spans="1:16" x14ac:dyDescent="0.2">
      <c r="A2427" s="2">
        <v>41266</v>
      </c>
      <c r="B2427" s="3">
        <v>140958364.20493999</v>
      </c>
      <c r="C2427" s="3">
        <f t="shared" si="222"/>
        <v>138312689.95830891</v>
      </c>
      <c r="D2427" s="4">
        <f>LN(Table1[[#This Row],[NV]])</f>
        <v>18.763975115409298</v>
      </c>
      <c r="E2427" s="5">
        <v>41727</v>
      </c>
      <c r="F2427" s="5">
        <f t="shared" si="223"/>
        <v>1741142529</v>
      </c>
      <c r="G2427" s="8">
        <f t="shared" si="224"/>
        <v>1640066698.8666666</v>
      </c>
      <c r="H2427" s="5">
        <f t="shared" si="225"/>
        <v>443929.53386684495</v>
      </c>
      <c r="I2427" s="5">
        <f t="shared" si="226"/>
        <v>426045.38760040211</v>
      </c>
      <c r="J2427" s="5">
        <f>Table1[[#This Row],[DAA 
(n)]]^1.5</f>
        <v>8523652.6388387531</v>
      </c>
      <c r="K2427" s="5">
        <f t="shared" si="227"/>
        <v>8098829.86927588</v>
      </c>
      <c r="L2427" s="7">
        <f>LN(Table1[[#This Row],[NV]]/Table1[[#This Row],[NV_MA-1]])</f>
        <v>-2.4540276325868668</v>
      </c>
      <c r="M2427" s="7">
        <f>LN(Table1[[#This Row],[NV]]/Table1[[#This Row],[NV_MA-2]])</f>
        <v>5.8016739521702476</v>
      </c>
      <c r="N2427" s="4">
        <f>LN(Table1[[#This Row],[NV]]/Table1[[#This Row],[NV_MA-3]])</f>
        <v>2.8567449667852904</v>
      </c>
      <c r="O2427" s="7">
        <f>LN(Table1[[#This Row],[NV]]/Table1[[#This Row],[Metcalfe
NV ~ n^2]])</f>
        <v>-2.5138322451411819</v>
      </c>
      <c r="P2427" s="7">
        <f>Table1[[#This Row],[NV_MA-1]]*$M$3</f>
        <v>1640066698.8666666</v>
      </c>
    </row>
    <row r="2428" spans="1:16" x14ac:dyDescent="0.2">
      <c r="A2428" s="2">
        <v>41265</v>
      </c>
      <c r="B2428" s="3">
        <v>142072208.10593</v>
      </c>
      <c r="C2428" s="3">
        <f t="shared" si="222"/>
        <v>137897581.2935077</v>
      </c>
      <c r="D2428" s="4">
        <f>LN(Table1[[#This Row],[NV]])</f>
        <v>18.771845994107501</v>
      </c>
      <c r="E2428" s="5">
        <v>54007</v>
      </c>
      <c r="F2428" s="5">
        <f t="shared" si="223"/>
        <v>2916756049</v>
      </c>
      <c r="G2428" s="8">
        <f t="shared" si="224"/>
        <v>1626483193.2666667</v>
      </c>
      <c r="H2428" s="5">
        <f t="shared" si="225"/>
        <v>588507.20120846911</v>
      </c>
      <c r="I2428" s="5">
        <f t="shared" si="226"/>
        <v>424036.18868557148</v>
      </c>
      <c r="J2428" s="5">
        <f>Table1[[#This Row],[DAA 
(n)]]^1.5</f>
        <v>12550906.100291852</v>
      </c>
      <c r="K2428" s="5">
        <f t="shared" si="227"/>
        <v>8047333.4758008067</v>
      </c>
      <c r="L2428" s="7">
        <f>LN(Table1[[#This Row],[NV]]/Table1[[#This Row],[NV_MA-1]])</f>
        <v>-2.4378399766498791</v>
      </c>
      <c r="M2428" s="7">
        <f>LN(Table1[[#This Row],[NV]]/Table1[[#This Row],[NV_MA-2]])</f>
        <v>5.8142719128620515</v>
      </c>
      <c r="N2428" s="4">
        <f>LN(Table1[[#This Row],[NV]]/Table1[[#This Row],[NV_MA-3]])</f>
        <v>2.8709946448287154</v>
      </c>
      <c r="O2428" s="7">
        <f>LN(Table1[[#This Row],[NV]]/Table1[[#This Row],[Metcalfe
NV ~ n^2]])</f>
        <v>-3.0218918994421911</v>
      </c>
      <c r="P2428" s="7">
        <f>Table1[[#This Row],[NV_MA-1]]*$M$3</f>
        <v>1626483193.2666667</v>
      </c>
    </row>
    <row r="2429" spans="1:16" x14ac:dyDescent="0.2">
      <c r="A2429" s="2">
        <v>41264</v>
      </c>
      <c r="B2429" s="3">
        <v>142039402.187691</v>
      </c>
      <c r="C2429" s="3">
        <f t="shared" si="222"/>
        <v>137446089.86731809</v>
      </c>
      <c r="D2429" s="4">
        <f>LN(Table1[[#This Row],[NV]])</f>
        <v>18.771615057270033</v>
      </c>
      <c r="E2429" s="5">
        <v>45877</v>
      </c>
      <c r="F2429" s="5">
        <f t="shared" si="223"/>
        <v>2104699129</v>
      </c>
      <c r="G2429" s="8">
        <f t="shared" si="224"/>
        <v>1586898960.1666667</v>
      </c>
      <c r="H2429" s="5">
        <f t="shared" si="225"/>
        <v>492430.83487301331</v>
      </c>
      <c r="I2429" s="5">
        <f t="shared" si="226"/>
        <v>419161.46251042746</v>
      </c>
      <c r="J2429" s="5">
        <f>Table1[[#This Row],[DAA 
(n)]]^1.5</f>
        <v>9826356.4936925322</v>
      </c>
      <c r="K2429" s="5">
        <f t="shared" si="227"/>
        <v>7911632.4018775523</v>
      </c>
      <c r="L2429" s="7">
        <f>LN(Table1[[#This Row],[NV]]/Table1[[#This Row],[NV_MA-1]])</f>
        <v>-2.4134325520020425</v>
      </c>
      <c r="M2429" s="7">
        <f>LN(Table1[[#This Row],[NV]]/Table1[[#This Row],[NV_MA-2]])</f>
        <v>5.8256035805412658</v>
      </c>
      <c r="N2429" s="4">
        <f>LN(Table1[[#This Row],[NV]]/Table1[[#This Row],[NV_MA-3]])</f>
        <v>2.8877703668991708</v>
      </c>
      <c r="O2429" s="7">
        <f>LN(Table1[[#This Row],[NV]]/Table1[[#This Row],[Metcalfe
NV ~ n^2]])</f>
        <v>-2.6958233050035809</v>
      </c>
      <c r="P2429" s="7">
        <f>Table1[[#This Row],[NV_MA-1]]*$M$3</f>
        <v>1586898960.1666667</v>
      </c>
    </row>
    <row r="2430" spans="1:16" x14ac:dyDescent="0.2">
      <c r="A2430" s="2">
        <v>41263</v>
      </c>
      <c r="B2430" s="3">
        <v>143488650.60438201</v>
      </c>
      <c r="C2430" s="3">
        <f t="shared" si="222"/>
        <v>136796696.9780955</v>
      </c>
      <c r="D2430" s="4">
        <f>LN(Table1[[#This Row],[NV]])</f>
        <v>18.781766500171248</v>
      </c>
      <c r="E2430" s="5">
        <v>38978</v>
      </c>
      <c r="F2430" s="5">
        <f t="shared" si="223"/>
        <v>1519284484</v>
      </c>
      <c r="G2430" s="8">
        <f t="shared" si="224"/>
        <v>1580699082.8333333</v>
      </c>
      <c r="H2430" s="5">
        <f t="shared" si="225"/>
        <v>412026.79731330235</v>
      </c>
      <c r="I2430" s="5">
        <f t="shared" si="226"/>
        <v>418351.85817102023</v>
      </c>
      <c r="J2430" s="5">
        <f>Table1[[#This Row],[DAA 
(n)]]^1.5</f>
        <v>7695366.8279914996</v>
      </c>
      <c r="K2430" s="5">
        <f t="shared" si="227"/>
        <v>7889673.9418652402</v>
      </c>
      <c r="L2430" s="7">
        <f>LN(Table1[[#This Row],[NV]]/Table1[[#This Row],[NV_MA-1]])</f>
        <v>-2.3993665434480387</v>
      </c>
      <c r="M2430" s="7">
        <f>LN(Table1[[#This Row],[NV]]/Table1[[#This Row],[NV_MA-2]])</f>
        <v>5.8376883767912497</v>
      </c>
      <c r="N2430" s="4">
        <f>LN(Table1[[#This Row],[NV]]/Table1[[#This Row],[NV_MA-3]])</f>
        <v>2.9007011336954776</v>
      </c>
      <c r="O2430" s="7">
        <f>LN(Table1[[#This Row],[NV]]/Table1[[#This Row],[Metcalfe
NV ~ n^2]])</f>
        <v>-2.3597388265926909</v>
      </c>
      <c r="P2430" s="7">
        <f>Table1[[#This Row],[NV_MA-1]]*$M$3</f>
        <v>1580699082.8333333</v>
      </c>
    </row>
    <row r="2431" spans="1:16" x14ac:dyDescent="0.2">
      <c r="A2431" s="2">
        <v>41262</v>
      </c>
      <c r="B2431" s="3">
        <v>143119865.17911801</v>
      </c>
      <c r="C2431" s="3">
        <f t="shared" si="222"/>
        <v>136085595.26810589</v>
      </c>
      <c r="D2431" s="4">
        <f>LN(Table1[[#This Row],[NV]])</f>
        <v>18.779193055151424</v>
      </c>
      <c r="E2431" s="5">
        <v>45631</v>
      </c>
      <c r="F2431" s="5">
        <f t="shared" si="223"/>
        <v>2082188161</v>
      </c>
      <c r="G2431" s="8">
        <f t="shared" si="224"/>
        <v>1596790451.2333333</v>
      </c>
      <c r="H2431" s="5">
        <f t="shared" si="225"/>
        <v>489545.00068266719</v>
      </c>
      <c r="I2431" s="5">
        <f t="shared" si="226"/>
        <v>420589.31953416404</v>
      </c>
      <c r="J2431" s="5">
        <f>Table1[[#This Row],[DAA 
(n)]]^1.5</f>
        <v>9747426.7360463403</v>
      </c>
      <c r="K2431" s="5">
        <f t="shared" si="227"/>
        <v>7948648.3411748884</v>
      </c>
      <c r="L2431" s="7">
        <f>LN(Table1[[#This Row],[NV]]/Table1[[#This Row],[NV_MA-1]])</f>
        <v>-2.4120684284131251</v>
      </c>
      <c r="M2431" s="7">
        <f>LN(Table1[[#This Row],[NV]]/Table1[[#This Row],[NV_MA-2]])</f>
        <v>5.8297809066273754</v>
      </c>
      <c r="N2431" s="4">
        <f>LN(Table1[[#This Row],[NV]]/Table1[[#This Row],[NV_MA-3]])</f>
        <v>2.8906806029539456</v>
      </c>
      <c r="O2431" s="7">
        <f>LN(Table1[[#This Row],[NV]]/Table1[[#This Row],[Metcalfe
NV ~ n^2]])</f>
        <v>-2.6774921230242561</v>
      </c>
      <c r="P2431" s="7">
        <f>Table1[[#This Row],[NV_MA-1]]*$M$3</f>
        <v>1596790451.2333333</v>
      </c>
    </row>
    <row r="2432" spans="1:16" x14ac:dyDescent="0.2">
      <c r="A2432" s="2">
        <v>41261</v>
      </c>
      <c r="B2432" s="3">
        <v>140255402.264135</v>
      </c>
      <c r="C2432" s="3">
        <f t="shared" si="222"/>
        <v>135401782.84985849</v>
      </c>
      <c r="D2432" s="4">
        <f>LN(Table1[[#This Row],[NV]])</f>
        <v>18.758975620442612</v>
      </c>
      <c r="E2432" s="5">
        <v>47617</v>
      </c>
      <c r="F2432" s="5">
        <f t="shared" si="223"/>
        <v>2267378689</v>
      </c>
      <c r="G2432" s="8">
        <f t="shared" si="224"/>
        <v>1583737768.8333333</v>
      </c>
      <c r="H2432" s="5">
        <f t="shared" si="225"/>
        <v>512880.09374648542</v>
      </c>
      <c r="I2432" s="5">
        <f t="shared" si="226"/>
        <v>418832.29561984335</v>
      </c>
      <c r="J2432" s="5">
        <f>Table1[[#This Row],[DAA 
(n)]]^1.5</f>
        <v>10390657.873018114</v>
      </c>
      <c r="K2432" s="5">
        <f t="shared" si="227"/>
        <v>7901648.4046830302</v>
      </c>
      <c r="L2432" s="7">
        <f>LN(Table1[[#This Row],[NV]]/Table1[[#This Row],[NV_MA-1]])</f>
        <v>-2.4240779462121678</v>
      </c>
      <c r="M2432" s="7">
        <f>LN(Table1[[#This Row],[NV]]/Table1[[#This Row],[NV_MA-2]])</f>
        <v>5.8137497507767133</v>
      </c>
      <c r="N2432" s="4">
        <f>LN(Table1[[#This Row],[NV]]/Table1[[#This Row],[NV_MA-3]])</f>
        <v>2.8763936659509484</v>
      </c>
      <c r="O2432" s="7">
        <f>LN(Table1[[#This Row],[NV]]/Table1[[#This Row],[Metcalfe
NV ~ n^2]])</f>
        <v>-2.7829146181900382</v>
      </c>
      <c r="P2432" s="7">
        <f>Table1[[#This Row],[NV_MA-1]]*$M$3</f>
        <v>1583737768.8333333</v>
      </c>
    </row>
    <row r="2433" spans="1:16" x14ac:dyDescent="0.2">
      <c r="A2433" s="2">
        <v>41260</v>
      </c>
      <c r="B2433" s="3">
        <v>140721431.00088701</v>
      </c>
      <c r="C2433" s="3">
        <f t="shared" si="222"/>
        <v>134781086.14405286</v>
      </c>
      <c r="D2433" s="4">
        <f>LN(Table1[[#This Row],[NV]])</f>
        <v>18.762292827478362</v>
      </c>
      <c r="E2433" s="5">
        <v>41616</v>
      </c>
      <c r="F2433" s="5">
        <f t="shared" si="223"/>
        <v>1731891456</v>
      </c>
      <c r="G2433" s="8">
        <f t="shared" si="224"/>
        <v>1572820943.7333333</v>
      </c>
      <c r="H2433" s="5">
        <f t="shared" si="225"/>
        <v>442637.76332764182</v>
      </c>
      <c r="I2433" s="5">
        <f t="shared" si="226"/>
        <v>417434.96061950905</v>
      </c>
      <c r="J2433" s="5">
        <f>Table1[[#This Row],[DAA 
(n)]]^1.5</f>
        <v>8489663.9999999851</v>
      </c>
      <c r="K2433" s="5">
        <f t="shared" si="227"/>
        <v>7863405.3289552834</v>
      </c>
      <c r="L2433" s="7">
        <f>LN(Table1[[#This Row],[NV]]/Table1[[#This Row],[NV_MA-1]])</f>
        <v>-2.4138437959990382</v>
      </c>
      <c r="M2433" s="7">
        <f>LN(Table1[[#This Row],[NV]]/Table1[[#This Row],[NV_MA-2]])</f>
        <v>5.8204087992880229</v>
      </c>
      <c r="N2433" s="4">
        <f>LN(Table1[[#This Row],[NV]]/Table1[[#This Row],[NV_MA-3]])</f>
        <v>2.8845625089390841</v>
      </c>
      <c r="O2433" s="7">
        <f>LN(Table1[[#This Row],[NV]]/Table1[[#This Row],[Metcalfe
NV ~ n^2]])</f>
        <v>-2.5101871478985029</v>
      </c>
      <c r="P2433" s="7">
        <f>Table1[[#This Row],[NV_MA-1]]*$M$3</f>
        <v>1572820943.7333333</v>
      </c>
    </row>
    <row r="2434" spans="1:16" x14ac:dyDescent="0.2">
      <c r="A2434" s="2">
        <v>41259</v>
      </c>
      <c r="B2434" s="3">
        <v>140811878.104628</v>
      </c>
      <c r="C2434" s="3">
        <f t="shared" si="222"/>
        <v>134171333.81579389</v>
      </c>
      <c r="D2434" s="4">
        <f>LN(Table1[[#This Row],[NV]])</f>
        <v>18.762935359668532</v>
      </c>
      <c r="E2434" s="5">
        <v>35213</v>
      </c>
      <c r="F2434" s="5">
        <f t="shared" si="223"/>
        <v>1239955369</v>
      </c>
      <c r="G2434" s="8">
        <f t="shared" si="224"/>
        <v>1606344284.6666667</v>
      </c>
      <c r="H2434" s="5">
        <f t="shared" si="225"/>
        <v>368650.90474580717</v>
      </c>
      <c r="I2434" s="5">
        <f t="shared" si="226"/>
        <v>421629.95319060684</v>
      </c>
      <c r="J2434" s="5">
        <f>Table1[[#This Row],[DAA 
(n)]]^1.5</f>
        <v>6607764.2518931404</v>
      </c>
      <c r="K2434" s="5">
        <f t="shared" si="227"/>
        <v>7979354.3855615593</v>
      </c>
      <c r="L2434" s="7">
        <f>LN(Table1[[#This Row],[NV]]/Table1[[#This Row],[NV_MA-1]])</f>
        <v>-2.4342914438417367</v>
      </c>
      <c r="M2434" s="7">
        <f>LN(Table1[[#This Row],[NV]]/Table1[[#This Row],[NV_MA-2]])</f>
        <v>5.8110520395156398</v>
      </c>
      <c r="N2434" s="4">
        <f>LN(Table1[[#This Row],[NV]]/Table1[[#This Row],[NV_MA-3]])</f>
        <v>2.8705672975804193</v>
      </c>
      <c r="O2434" s="7">
        <f>LN(Table1[[#This Row],[NV]]/Table1[[#This Row],[Metcalfe
NV ~ n^2]])</f>
        <v>-2.1754058635051341</v>
      </c>
      <c r="P2434" s="7">
        <f>Table1[[#This Row],[NV_MA-1]]*$M$3</f>
        <v>1606344284.6666667</v>
      </c>
    </row>
    <row r="2435" spans="1:16" x14ac:dyDescent="0.2">
      <c r="A2435" s="2">
        <v>41258</v>
      </c>
      <c r="B2435" s="3">
        <v>142866381.26349199</v>
      </c>
      <c r="C2435" s="3">
        <f t="shared" si="222"/>
        <v>133540207.09165193</v>
      </c>
      <c r="D2435" s="4">
        <f>LN(Table1[[#This Row],[NV]])</f>
        <v>18.777420354644601</v>
      </c>
      <c r="E2435" s="5">
        <v>35878</v>
      </c>
      <c r="F2435" s="5">
        <f t="shared" si="223"/>
        <v>1287230884</v>
      </c>
      <c r="G2435" s="8">
        <f t="shared" si="224"/>
        <v>1644478381.5666666</v>
      </c>
      <c r="H2435" s="5">
        <f t="shared" si="225"/>
        <v>376284.14332938771</v>
      </c>
      <c r="I2435" s="5">
        <f t="shared" si="226"/>
        <v>426912.46924682125</v>
      </c>
      <c r="J2435" s="5">
        <f>Table1[[#This Row],[DAA 
(n)]]^1.5</f>
        <v>6795827.3709793454</v>
      </c>
      <c r="K2435" s="5">
        <f t="shared" si="227"/>
        <v>8118725.2065586839</v>
      </c>
      <c r="L2435" s="7">
        <f>LN(Table1[[#This Row],[NV]]/Table1[[#This Row],[NV_MA-1]])</f>
        <v>-2.443268722961899</v>
      </c>
      <c r="M2435" s="7">
        <f>LN(Table1[[#This Row],[NV]]/Table1[[#This Row],[NV_MA-2]])</f>
        <v>5.8130860735014567</v>
      </c>
      <c r="N2435" s="4">
        <f>LN(Table1[[#This Row],[NV]]/Table1[[#This Row],[NV_MA-3]])</f>
        <v>2.8677366490978033</v>
      </c>
      <c r="O2435" s="7">
        <f>LN(Table1[[#This Row],[NV]]/Table1[[#This Row],[Metcalfe
NV ~ n^2]])</f>
        <v>-2.1983387918734696</v>
      </c>
      <c r="P2435" s="7">
        <f>Table1[[#This Row],[NV_MA-1]]*$M$3</f>
        <v>1644478381.5666666</v>
      </c>
    </row>
    <row r="2436" spans="1:16" x14ac:dyDescent="0.2">
      <c r="A2436" s="2">
        <v>41257</v>
      </c>
      <c r="B2436" s="3">
        <v>143565757.99748001</v>
      </c>
      <c r="C2436" s="3">
        <f t="shared" si="222"/>
        <v>132653965.74181014</v>
      </c>
      <c r="D2436" s="4">
        <f>LN(Table1[[#This Row],[NV]])</f>
        <v>18.782303732087165</v>
      </c>
      <c r="E2436" s="5">
        <v>41691</v>
      </c>
      <c r="F2436" s="5">
        <f t="shared" si="223"/>
        <v>1738139481</v>
      </c>
      <c r="G2436" s="8">
        <f t="shared" si="224"/>
        <v>1671715089.7333333</v>
      </c>
      <c r="H2436" s="5">
        <f t="shared" si="225"/>
        <v>443510.54886833625</v>
      </c>
      <c r="I2436" s="5">
        <f t="shared" si="226"/>
        <v>430782.46114153072</v>
      </c>
      <c r="J2436" s="5">
        <f>Table1[[#This Row],[DAA 
(n)]]^1.5</f>
        <v>8512624.3369698357</v>
      </c>
      <c r="K2436" s="5">
        <f t="shared" si="227"/>
        <v>8219700.0070824772</v>
      </c>
      <c r="L2436" s="7">
        <f>LN(Table1[[#This Row],[NV]]/Table1[[#This Row],[NV_MA-1]])</f>
        <v>-2.454812204124686</v>
      </c>
      <c r="M2436" s="7">
        <f>LN(Table1[[#This Row],[NV]]/Table1[[#This Row],[NV_MA-2]])</f>
        <v>5.8089452209507</v>
      </c>
      <c r="N2436" s="4">
        <f>LN(Table1[[#This Row],[NV]]/Table1[[#This Row],[NV_MA-3]])</f>
        <v>2.8602594612095267</v>
      </c>
      <c r="O2436" s="7">
        <f>LN(Table1[[#This Row],[NV]]/Table1[[#This Row],[Metcalfe
NV ~ n^2]])</f>
        <v>-2.4937773822222202</v>
      </c>
      <c r="P2436" s="7">
        <f>Table1[[#This Row],[NV_MA-1]]*$M$3</f>
        <v>1671715089.7333333</v>
      </c>
    </row>
    <row r="2437" spans="1:16" x14ac:dyDescent="0.2">
      <c r="A2437" s="2">
        <v>41256</v>
      </c>
      <c r="B2437" s="3">
        <v>145158343.06192401</v>
      </c>
      <c r="C2437" s="3">
        <f t="shared" si="222"/>
        <v>131666955.83104162</v>
      </c>
      <c r="D2437" s="4">
        <f>LN(Table1[[#This Row],[NV]])</f>
        <v>18.793335725680233</v>
      </c>
      <c r="E2437" s="5">
        <v>45680</v>
      </c>
      <c r="F2437" s="5">
        <f t="shared" si="223"/>
        <v>2086662400</v>
      </c>
      <c r="G2437" s="8">
        <f t="shared" si="224"/>
        <v>1665864470.3666666</v>
      </c>
      <c r="H2437" s="5">
        <f t="shared" si="225"/>
        <v>490119.71576898947</v>
      </c>
      <c r="I2437" s="5">
        <f t="shared" si="226"/>
        <v>429946.03428352525</v>
      </c>
      <c r="J2437" s="5">
        <f>Table1[[#This Row],[DAA 
(n)]]^1.5</f>
        <v>9763131.5894030761</v>
      </c>
      <c r="K2437" s="5">
        <f t="shared" si="227"/>
        <v>8197926.3625905607</v>
      </c>
      <c r="L2437" s="7">
        <f>LN(Table1[[#This Row],[NV]]/Table1[[#This Row],[NV_MA-1]])</f>
        <v>-2.4402743013815842</v>
      </c>
      <c r="M2437" s="7">
        <f>LN(Table1[[#This Row],[NV]]/Table1[[#This Row],[NV_MA-2]])</f>
        <v>5.8219207475527011</v>
      </c>
      <c r="N2437" s="4">
        <f>LN(Table1[[#This Row],[NV]]/Table1[[#This Row],[NV_MA-3]])</f>
        <v>2.8739439280368577</v>
      </c>
      <c r="O2437" s="7">
        <f>LN(Table1[[#This Row],[NV]]/Table1[[#This Row],[Metcalfe
NV ~ n^2]])</f>
        <v>-2.6654959629795507</v>
      </c>
      <c r="P2437" s="7">
        <f>Table1[[#This Row],[NV_MA-1]]*$M$3</f>
        <v>1665864470.3666666</v>
      </c>
    </row>
    <row r="2438" spans="1:16" x14ac:dyDescent="0.2">
      <c r="A2438" s="2">
        <v>41255</v>
      </c>
      <c r="B2438" s="3">
        <v>144195074.162321</v>
      </c>
      <c r="C2438" s="3">
        <f t="shared" si="222"/>
        <v>130637773.92373689</v>
      </c>
      <c r="D2438" s="4">
        <f>LN(Table1[[#This Row],[NV]])</f>
        <v>18.786677622469675</v>
      </c>
      <c r="E2438" s="5">
        <v>43207</v>
      </c>
      <c r="F2438" s="5">
        <f t="shared" si="223"/>
        <v>1866844849</v>
      </c>
      <c r="G2438" s="8">
        <f t="shared" si="224"/>
        <v>1630600439.5666666</v>
      </c>
      <c r="H2438" s="5">
        <f t="shared" si="225"/>
        <v>461181.05318434973</v>
      </c>
      <c r="I2438" s="5">
        <f t="shared" si="226"/>
        <v>424701.82514659537</v>
      </c>
      <c r="J2438" s="5">
        <f>Table1[[#This Row],[DAA 
(n)]]^1.5</f>
        <v>8981133.8588589542</v>
      </c>
      <c r="K2438" s="5">
        <f t="shared" si="227"/>
        <v>8063962.0356448926</v>
      </c>
      <c r="L2438" s="7">
        <f>LN(Table1[[#This Row],[NV]]/Table1[[#This Row],[NV_MA-1]])</f>
        <v>-2.425536529296946</v>
      </c>
      <c r="M2438" s="7">
        <f>LN(Table1[[#This Row],[NV]]/Table1[[#This Row],[NV_MA-2]])</f>
        <v>5.8275350086814424</v>
      </c>
      <c r="N2438" s="4">
        <f>LN(Table1[[#This Row],[NV]]/Table1[[#This Row],[NV_MA-3]])</f>
        <v>2.8837620610688073</v>
      </c>
      <c r="O2438" s="7">
        <f>LN(Table1[[#This Row],[NV]]/Table1[[#This Row],[Metcalfe
NV ~ n^2]])</f>
        <v>-2.5608379738156377</v>
      </c>
      <c r="P2438" s="7">
        <f>Table1[[#This Row],[NV_MA-1]]*$M$3</f>
        <v>1630600439.5666666</v>
      </c>
    </row>
    <row r="2439" spans="1:16" x14ac:dyDescent="0.2">
      <c r="A2439" s="2">
        <v>41254</v>
      </c>
      <c r="B2439" s="3">
        <v>143593823.10198599</v>
      </c>
      <c r="C2439" s="3">
        <f t="shared" si="222"/>
        <v>129649675.0197603</v>
      </c>
      <c r="D2439" s="4">
        <f>LN(Table1[[#This Row],[NV]])</f>
        <v>18.782499199043119</v>
      </c>
      <c r="E2439" s="5">
        <v>37496</v>
      </c>
      <c r="F2439" s="5">
        <f t="shared" si="223"/>
        <v>1405950016</v>
      </c>
      <c r="G2439" s="8">
        <f t="shared" si="224"/>
        <v>1601506104.0666666</v>
      </c>
      <c r="H2439" s="5">
        <f t="shared" si="225"/>
        <v>394907.47977693687</v>
      </c>
      <c r="I2439" s="5">
        <f t="shared" si="226"/>
        <v>420215.35431449988</v>
      </c>
      <c r="J2439" s="5">
        <f>Table1[[#This Row],[DAA 
(n)]]^1.5</f>
        <v>7260681.9101194572</v>
      </c>
      <c r="K2439" s="5">
        <f t="shared" si="227"/>
        <v>7951195.9507433567</v>
      </c>
      <c r="L2439" s="7">
        <f>LN(Table1[[#This Row],[NV]]/Table1[[#This Row],[NV_MA-1]])</f>
        <v>-2.4117111394315205</v>
      </c>
      <c r="M2439" s="7">
        <f>LN(Table1[[#This Row],[NV]]/Table1[[#This Row],[NV_MA-2]])</f>
        <v>5.8339765918262358</v>
      </c>
      <c r="N2439" s="4">
        <f>LN(Table1[[#This Row],[NV]]/Table1[[#This Row],[NV_MA-3]])</f>
        <v>2.8936662896709029</v>
      </c>
      <c r="O2439" s="7">
        <f>LN(Table1[[#This Row],[NV]]/Table1[[#This Row],[Metcalfe
NV ~ n^2]])</f>
        <v>-2.2814798801619665</v>
      </c>
      <c r="P2439" s="7">
        <f>Table1[[#This Row],[NV_MA-1]]*$M$3</f>
        <v>1601506104.0666666</v>
      </c>
    </row>
    <row r="2440" spans="1:16" x14ac:dyDescent="0.2">
      <c r="A2440" s="2">
        <v>41253</v>
      </c>
      <c r="B2440" s="3">
        <v>142246364.181871</v>
      </c>
      <c r="C2440" s="3">
        <f t="shared" si="222"/>
        <v>128613638.20173459</v>
      </c>
      <c r="D2440" s="4">
        <f>LN(Table1[[#This Row],[NV]])</f>
        <v>18.773071071289909</v>
      </c>
      <c r="E2440" s="5">
        <v>36630</v>
      </c>
      <c r="F2440" s="5">
        <f t="shared" si="223"/>
        <v>1341756900</v>
      </c>
      <c r="G2440" s="8">
        <f t="shared" si="224"/>
        <v>1585434278.0666666</v>
      </c>
      <c r="H2440" s="5">
        <f t="shared" si="225"/>
        <v>384930.85520695982</v>
      </c>
      <c r="I2440" s="5">
        <f t="shared" si="226"/>
        <v>417509.33442798897</v>
      </c>
      <c r="J2440" s="5">
        <f>Table1[[#This Row],[DAA 
(n)]]^1.5</f>
        <v>7010603.0587246865</v>
      </c>
      <c r="K2440" s="5">
        <f t="shared" si="227"/>
        <v>7885801.6200445788</v>
      </c>
      <c r="L2440" s="7">
        <f>LN(Table1[[#This Row],[NV]]/Table1[[#This Row],[NV_MA-1]])</f>
        <v>-2.4110531279277456</v>
      </c>
      <c r="M2440" s="7">
        <f>LN(Table1[[#This Row],[NV]]/Table1[[#This Row],[NV_MA-2]])</f>
        <v>5.8310088903554469</v>
      </c>
      <c r="N2440" s="4">
        <f>LN(Table1[[#This Row],[NV]]/Table1[[#This Row],[NV_MA-3]])</f>
        <v>2.8924966341535745</v>
      </c>
      <c r="O2440" s="7">
        <f>LN(Table1[[#This Row],[NV]]/Table1[[#This Row],[Metcalfe
NV ~ n^2]])</f>
        <v>-2.2441746402558098</v>
      </c>
      <c r="P2440" s="7">
        <f>Table1[[#This Row],[NV_MA-1]]*$M$3</f>
        <v>1585434278.0666666</v>
      </c>
    </row>
    <row r="2441" spans="1:16" x14ac:dyDescent="0.2">
      <c r="A2441" s="2">
        <v>41252</v>
      </c>
      <c r="B2441" s="3">
        <v>140662080.57908401</v>
      </c>
      <c r="C2441" s="3">
        <f t="shared" si="222"/>
        <v>127627264.74961536</v>
      </c>
      <c r="D2441" s="4">
        <f>LN(Table1[[#This Row],[NV]])</f>
        <v>18.761870980282342</v>
      </c>
      <c r="E2441" s="5">
        <v>37568</v>
      </c>
      <c r="F2441" s="5">
        <f t="shared" si="223"/>
        <v>1411354624</v>
      </c>
      <c r="G2441" s="8">
        <f t="shared" si="224"/>
        <v>1580773700.0999999</v>
      </c>
      <c r="H2441" s="5">
        <f t="shared" si="225"/>
        <v>395737.8521069581</v>
      </c>
      <c r="I2441" s="5">
        <f t="shared" si="226"/>
        <v>416758.83591526997</v>
      </c>
      <c r="J2441" s="5">
        <f>Table1[[#This Row],[DAA 
(n)]]^1.5</f>
        <v>7281604.9408377158</v>
      </c>
      <c r="K2441" s="5">
        <f t="shared" si="227"/>
        <v>7867289.3094262956</v>
      </c>
      <c r="L2441" s="7">
        <f>LN(Table1[[#This Row],[NV]]/Table1[[#This Row],[NV_MA-1]])</f>
        <v>-2.4193092674546475</v>
      </c>
      <c r="M2441" s="7">
        <f>LN(Table1[[#This Row],[NV]]/Table1[[#This Row],[NV_MA-2]])</f>
        <v>5.8216079779378038</v>
      </c>
      <c r="N2441" s="4">
        <f>LN(Table1[[#This Row],[NV]]/Table1[[#This Row],[NV_MA-3]])</f>
        <v>2.8836468525834276</v>
      </c>
      <c r="O2441" s="7">
        <f>LN(Table1[[#This Row],[NV]]/Table1[[#This Row],[Metcalfe
NV ~ n^2]])</f>
        <v>-2.3059448260931941</v>
      </c>
      <c r="P2441" s="7">
        <f>Table1[[#This Row],[NV_MA-1]]*$M$3</f>
        <v>1580773700.0999999</v>
      </c>
    </row>
    <row r="2442" spans="1:16" x14ac:dyDescent="0.2">
      <c r="A2442" s="2">
        <v>41251</v>
      </c>
      <c r="B2442" s="3">
        <v>142237049.86246899</v>
      </c>
      <c r="C2442" s="3">
        <f t="shared" ref="C2442:C2505" si="228">AVERAGE(B2442:B2471)</f>
        <v>126674722.22697848</v>
      </c>
      <c r="D2442" s="4">
        <f>LN(Table1[[#This Row],[NV]])</f>
        <v>18.773005588952834</v>
      </c>
      <c r="E2442" s="5">
        <v>37725</v>
      </c>
      <c r="F2442" s="5">
        <f t="shared" ref="F2442:F2505" si="229">E2442^2</f>
        <v>1423175625</v>
      </c>
      <c r="G2442" s="8">
        <f t="shared" ref="G2442:G2505" si="230">AVERAGE(F2442:F2471)</f>
        <v>1578869879.3</v>
      </c>
      <c r="H2442" s="5">
        <f t="shared" ref="H2442:H2505" si="231">E2442*LN(E2442)</f>
        <v>397549.00325016998</v>
      </c>
      <c r="I2442" s="5">
        <f t="shared" ref="I2442:I2505" si="232">AVERAGE(H2442:H2471)</f>
        <v>416463.83134400396</v>
      </c>
      <c r="J2442" s="5">
        <f>Table1[[#This Row],[DAA 
(n)]]^1.5</f>
        <v>7327298.3051821422</v>
      </c>
      <c r="K2442" s="5">
        <f t="shared" ref="K2442:K2505" si="233">AVERAGE(J2442:J2471)</f>
        <v>7859884.6114755832</v>
      </c>
      <c r="L2442" s="7">
        <f>LN(Table1[[#This Row],[NV]]/Table1[[#This Row],[NV_MA-1]])</f>
        <v>-2.4069695728416693</v>
      </c>
      <c r="M2442" s="7">
        <f>LN(Table1[[#This Row],[NV]]/Table1[[#This Row],[NV_MA-2]])</f>
        <v>5.8334506916447637</v>
      </c>
      <c r="N2442" s="4">
        <f>LN(Table1[[#This Row],[NV]]/Table1[[#This Row],[NV_MA-3]])</f>
        <v>2.8957231051290497</v>
      </c>
      <c r="O2442" s="7">
        <f>LN(Table1[[#This Row],[NV]]/Table1[[#This Row],[Metcalfe
NV ~ n^2]])</f>
        <v>-2.3031509783192639</v>
      </c>
      <c r="P2442" s="7">
        <f>Table1[[#This Row],[NV_MA-1]]*$M$3</f>
        <v>1578869879.3</v>
      </c>
    </row>
    <row r="2443" spans="1:16" x14ac:dyDescent="0.2">
      <c r="A2443" s="2">
        <v>41250</v>
      </c>
      <c r="B2443" s="3">
        <v>141951363.362672</v>
      </c>
      <c r="C2443" s="3">
        <f t="shared" si="228"/>
        <v>125693461.86170751</v>
      </c>
      <c r="D2443" s="4">
        <f>LN(Table1[[#This Row],[NV]])</f>
        <v>18.770995045364586</v>
      </c>
      <c r="E2443" s="5">
        <v>42135</v>
      </c>
      <c r="F2443" s="5">
        <f t="shared" si="229"/>
        <v>1775358225</v>
      </c>
      <c r="G2443" s="8">
        <f t="shared" si="230"/>
        <v>1578543492.6333334</v>
      </c>
      <c r="H2443" s="5">
        <f t="shared" si="231"/>
        <v>448680.19477847894</v>
      </c>
      <c r="I2443" s="5">
        <f t="shared" si="232"/>
        <v>416413.84047967917</v>
      </c>
      <c r="J2443" s="5">
        <f>Table1[[#This Row],[DAA 
(n)]]^1.5</f>
        <v>8648972.1244998295</v>
      </c>
      <c r="K2443" s="5">
        <f t="shared" si="233"/>
        <v>7858623.2096343739</v>
      </c>
      <c r="L2443" s="7">
        <f>LN(Table1[[#This Row],[NV]]/Table1[[#This Row],[NV_MA-1]])</f>
        <v>-2.4087733733593231</v>
      </c>
      <c r="M2443" s="7">
        <f>LN(Table1[[#This Row],[NV]]/Table1[[#This Row],[NV_MA-2]])</f>
        <v>5.8315601917701967</v>
      </c>
      <c r="N2443" s="4">
        <f>LN(Table1[[#This Row],[NV]]/Table1[[#This Row],[NV_MA-3]])</f>
        <v>2.8938730604708849</v>
      </c>
      <c r="O2443" s="7">
        <f>LN(Table1[[#This Row],[NV]]/Table1[[#This Row],[Metcalfe
NV ~ n^2]])</f>
        <v>-2.5262730110483229</v>
      </c>
      <c r="P2443" s="7">
        <f>Table1[[#This Row],[NV_MA-1]]*$M$3</f>
        <v>1578543492.6333334</v>
      </c>
    </row>
    <row r="2444" spans="1:16" x14ac:dyDescent="0.2">
      <c r="A2444" s="2">
        <v>41249</v>
      </c>
      <c r="B2444" s="3">
        <v>141914659.98157901</v>
      </c>
      <c r="C2444" s="3">
        <f t="shared" si="228"/>
        <v>124740106.91653284</v>
      </c>
      <c r="D2444" s="4">
        <f>LN(Table1[[#This Row],[NV]])</f>
        <v>18.770736448855814</v>
      </c>
      <c r="E2444" s="5">
        <v>38984</v>
      </c>
      <c r="F2444" s="5">
        <f t="shared" si="229"/>
        <v>1519752256</v>
      </c>
      <c r="G2444" s="8">
        <f t="shared" si="230"/>
        <v>1577483669.6666667</v>
      </c>
      <c r="H2444" s="5">
        <f t="shared" si="231"/>
        <v>412096.22229105799</v>
      </c>
      <c r="I2444" s="5">
        <f t="shared" si="232"/>
        <v>416266.73639201809</v>
      </c>
      <c r="J2444" s="5">
        <f>Table1[[#This Row],[DAA 
(n)]]^1.5</f>
        <v>7697143.7525814781</v>
      </c>
      <c r="K2444" s="5">
        <f t="shared" si="233"/>
        <v>7854742.1391255846</v>
      </c>
      <c r="L2444" s="7">
        <f>LN(Table1[[#This Row],[NV]]/Table1[[#This Row],[NV_MA-1]])</f>
        <v>-2.408360351436436</v>
      </c>
      <c r="M2444" s="7">
        <f>LN(Table1[[#This Row],[NV]]/Table1[[#This Row],[NV_MA-2]])</f>
        <v>5.8316549218389344</v>
      </c>
      <c r="N2444" s="4">
        <f>LN(Table1[[#This Row],[NV]]/Table1[[#This Row],[NV_MA-3]])</f>
        <v>2.8941084473325227</v>
      </c>
      <c r="O2444" s="7">
        <f>LN(Table1[[#This Row],[NV]]/Table1[[#This Row],[Metcalfe
NV ~ n^2]])</f>
        <v>-2.3710767201908691</v>
      </c>
      <c r="P2444" s="7">
        <f>Table1[[#This Row],[NV_MA-1]]*$M$3</f>
        <v>1577483669.6666667</v>
      </c>
    </row>
    <row r="2445" spans="1:16" x14ac:dyDescent="0.2">
      <c r="A2445" s="2">
        <v>41248</v>
      </c>
      <c r="B2445" s="3">
        <v>140129874.88500801</v>
      </c>
      <c r="C2445" s="3">
        <f t="shared" si="228"/>
        <v>123755501.90194161</v>
      </c>
      <c r="D2445" s="4">
        <f>LN(Table1[[#This Row],[NV]])</f>
        <v>18.758080228296564</v>
      </c>
      <c r="E2445" s="5">
        <v>44654</v>
      </c>
      <c r="F2445" s="5">
        <f t="shared" si="229"/>
        <v>1993979716</v>
      </c>
      <c r="G2445" s="8">
        <f t="shared" si="230"/>
        <v>1588326798.3333333</v>
      </c>
      <c r="H2445" s="5">
        <f t="shared" si="231"/>
        <v>478096.94464601361</v>
      </c>
      <c r="I2445" s="5">
        <f t="shared" si="232"/>
        <v>417804.47347019386</v>
      </c>
      <c r="J2445" s="5">
        <f>Table1[[#This Row],[DAA 
(n)]]^1.5</f>
        <v>9436056.9221610632</v>
      </c>
      <c r="K2445" s="5">
        <f t="shared" si="233"/>
        <v>7894916.196195418</v>
      </c>
      <c r="L2445" s="7">
        <f>LN(Table1[[#This Row],[NV]]/Table1[[#This Row],[NV_MA-1]])</f>
        <v>-2.427866742703785</v>
      </c>
      <c r="M2445" s="7">
        <f>LN(Table1[[#This Row],[NV]]/Table1[[#This Row],[NV_MA-2]])</f>
        <v>5.8153113930444134</v>
      </c>
      <c r="N2445" s="4">
        <f>LN(Table1[[#This Row],[NV]]/Table1[[#This Row],[NV_MA-3]])</f>
        <v>2.8763506374757739</v>
      </c>
      <c r="O2445" s="7">
        <f>LN(Table1[[#This Row],[NV]]/Table1[[#This Row],[Metcalfe
NV ~ n^2]])</f>
        <v>-2.6553181076202024</v>
      </c>
      <c r="P2445" s="7">
        <f>Table1[[#This Row],[NV_MA-1]]*$M$3</f>
        <v>1588326798.3333333</v>
      </c>
    </row>
    <row r="2446" spans="1:16" x14ac:dyDescent="0.2">
      <c r="A2446" s="2">
        <v>41247</v>
      </c>
      <c r="B2446" s="3">
        <v>140687388.18906099</v>
      </c>
      <c r="C2446" s="3">
        <f t="shared" si="228"/>
        <v>122784070.76992866</v>
      </c>
      <c r="D2446" s="4">
        <f>LN(Table1[[#This Row],[NV]])</f>
        <v>18.762050881884118</v>
      </c>
      <c r="E2446" s="5">
        <v>43912</v>
      </c>
      <c r="F2446" s="5">
        <f t="shared" si="229"/>
        <v>1928263744</v>
      </c>
      <c r="G2446" s="8">
        <f t="shared" si="230"/>
        <v>1568635861.1333334</v>
      </c>
      <c r="H2446" s="5">
        <f t="shared" si="231"/>
        <v>469416.77307400765</v>
      </c>
      <c r="I2446" s="5">
        <f t="shared" si="232"/>
        <v>415017.65349668975</v>
      </c>
      <c r="J2446" s="5">
        <f>Table1[[#This Row],[DAA 
(n)]]^1.5</f>
        <v>9201843.1592006553</v>
      </c>
      <c r="K2446" s="5">
        <f t="shared" si="233"/>
        <v>7822055.2295579817</v>
      </c>
      <c r="L2446" s="7">
        <f>LN(Table1[[#This Row],[NV]]/Table1[[#This Row],[NV_MA-1]])</f>
        <v>-2.4114213184699751</v>
      </c>
      <c r="M2446" s="7">
        <f>LN(Table1[[#This Row],[NV]]/Table1[[#This Row],[NV_MA-2]])</f>
        <v>5.8259745450297817</v>
      </c>
      <c r="N2446" s="4">
        <f>LN(Table1[[#This Row],[NV]]/Table1[[#This Row],[NV_MA-3]])</f>
        <v>2.8895929868139585</v>
      </c>
      <c r="O2446" s="7">
        <f>LN(Table1[[#This Row],[NV]]/Table1[[#This Row],[Metcalfe
NV ~ n^2]])</f>
        <v>-2.617834938575331</v>
      </c>
      <c r="P2446" s="7">
        <f>Table1[[#This Row],[NV_MA-1]]*$M$3</f>
        <v>1568635861.1333334</v>
      </c>
    </row>
    <row r="2447" spans="1:16" x14ac:dyDescent="0.2">
      <c r="A2447" s="2">
        <v>41246</v>
      </c>
      <c r="B2447" s="3">
        <v>133152967.672068</v>
      </c>
      <c r="C2447" s="3">
        <f t="shared" si="228"/>
        <v>121810486.72336231</v>
      </c>
      <c r="D2447" s="4">
        <f>LN(Table1[[#This Row],[NV]])</f>
        <v>18.707009158162606</v>
      </c>
      <c r="E2447" s="5">
        <v>30532</v>
      </c>
      <c r="F2447" s="5">
        <f t="shared" si="229"/>
        <v>932203024</v>
      </c>
      <c r="G2447" s="8">
        <f t="shared" si="230"/>
        <v>1536344155.5333333</v>
      </c>
      <c r="H2447" s="5">
        <f t="shared" si="231"/>
        <v>315289.63206298341</v>
      </c>
      <c r="I2447" s="5">
        <f t="shared" si="232"/>
        <v>410047.82187624287</v>
      </c>
      <c r="J2447" s="5">
        <f>Table1[[#This Row],[DAA 
(n)]]^1.5</f>
        <v>5334981.0429623919</v>
      </c>
      <c r="K2447" s="5">
        <f t="shared" si="233"/>
        <v>7697052.9909179602</v>
      </c>
      <c r="L2447" s="7">
        <f>LN(Table1[[#This Row],[NV]]/Table1[[#This Row],[NV_MA-1]])</f>
        <v>-2.4456623480036996</v>
      </c>
      <c r="M2447" s="7">
        <f>LN(Table1[[#This Row],[NV]]/Table1[[#This Row],[NV_MA-2]])</f>
        <v>5.7829800875613371</v>
      </c>
      <c r="N2447" s="4">
        <f>LN(Table1[[#This Row],[NV]]/Table1[[#This Row],[NV_MA-3]])</f>
        <v>2.8506610730501318</v>
      </c>
      <c r="O2447" s="7">
        <f>LN(Table1[[#This Row],[NV]]/Table1[[#This Row],[Metcalfe
NV ~ n^2]])</f>
        <v>-1.9460520276741178</v>
      </c>
      <c r="P2447" s="7">
        <f>Table1[[#This Row],[NV_MA-1]]*$M$3</f>
        <v>1536344155.5333333</v>
      </c>
    </row>
    <row r="2448" spans="1:16" x14ac:dyDescent="0.2">
      <c r="A2448" s="2">
        <v>41245</v>
      </c>
      <c r="B2448" s="3">
        <v>131434197.879722</v>
      </c>
      <c r="C2448" s="3">
        <f t="shared" si="228"/>
        <v>121034967.0604088</v>
      </c>
      <c r="D2448" s="4">
        <f>LN(Table1[[#This Row],[NV]])</f>
        <v>18.694016887990134</v>
      </c>
      <c r="E2448" s="5">
        <v>28210</v>
      </c>
      <c r="F2448" s="5">
        <f t="shared" si="229"/>
        <v>795804100</v>
      </c>
      <c r="G2448" s="8">
        <f t="shared" si="230"/>
        <v>1540502892.0999999</v>
      </c>
      <c r="H2448" s="5">
        <f t="shared" si="231"/>
        <v>289080.05119072832</v>
      </c>
      <c r="I2448" s="5">
        <f t="shared" si="232"/>
        <v>410797.08848350041</v>
      </c>
      <c r="J2448" s="5">
        <f>Table1[[#This Row],[DAA 
(n)]]^1.5</f>
        <v>4738104.4375361707</v>
      </c>
      <c r="K2448" s="5">
        <f t="shared" si="233"/>
        <v>7714620.1446229545</v>
      </c>
      <c r="L2448" s="7">
        <f>LN(Table1[[#This Row],[NV]]/Table1[[#This Row],[NV_MA-1]])</f>
        <v>-2.4613578653865757</v>
      </c>
      <c r="M2448" s="7">
        <f>LN(Table1[[#This Row],[NV]]/Table1[[#This Row],[NV_MA-2]])</f>
        <v>5.7681622184093317</v>
      </c>
      <c r="N2448" s="4">
        <f>LN(Table1[[#This Row],[NV]]/Table1[[#This Row],[NV_MA-3]])</f>
        <v>2.8353890813758191</v>
      </c>
      <c r="O2448" s="7">
        <f>LN(Table1[[#This Row],[NV]]/Table1[[#This Row],[Metcalfe
NV ~ n^2]])</f>
        <v>-1.8008467200019507</v>
      </c>
      <c r="P2448" s="7">
        <f>Table1[[#This Row],[NV_MA-1]]*$M$3</f>
        <v>1540502892.0999999</v>
      </c>
    </row>
    <row r="2449" spans="1:16" x14ac:dyDescent="0.2">
      <c r="A2449" s="2">
        <v>41244</v>
      </c>
      <c r="B2449" s="3">
        <v>132382377.274186</v>
      </c>
      <c r="C2449" s="3">
        <f t="shared" si="228"/>
        <v>120272824.24036141</v>
      </c>
      <c r="D2449" s="4">
        <f>LN(Table1[[#This Row],[NV]])</f>
        <v>18.701205090449587</v>
      </c>
      <c r="E2449" s="5">
        <v>33858</v>
      </c>
      <c r="F2449" s="5">
        <f t="shared" si="229"/>
        <v>1146364164</v>
      </c>
      <c r="G2449" s="8">
        <f t="shared" si="230"/>
        <v>1551145837.0666666</v>
      </c>
      <c r="H2449" s="5">
        <f t="shared" si="231"/>
        <v>353136.58982132259</v>
      </c>
      <c r="I2449" s="5">
        <f t="shared" si="232"/>
        <v>412755.24944156792</v>
      </c>
      <c r="J2449" s="5">
        <f>Table1[[#This Row],[DAA 
(n)]]^1.5</f>
        <v>6230056.0081520891</v>
      </c>
      <c r="K2449" s="5">
        <f t="shared" si="233"/>
        <v>7760088.4598476952</v>
      </c>
      <c r="L2449" s="7">
        <f>LN(Table1[[#This Row],[NV]]/Table1[[#This Row],[NV_MA-1]])</f>
        <v>-2.4610546540379241</v>
      </c>
      <c r="M2449" s="7">
        <f>LN(Table1[[#This Row],[NV]]/Table1[[#This Row],[NV_MA-2]])</f>
        <v>5.7705950105371429</v>
      </c>
      <c r="N2449" s="4">
        <f>LN(Table1[[#This Row],[NV]]/Table1[[#This Row],[NV_MA-3]])</f>
        <v>2.8367007988902504</v>
      </c>
      <c r="O2449" s="7">
        <f>LN(Table1[[#This Row],[NV]]/Table1[[#This Row],[Metcalfe
NV ~ n^2]])</f>
        <v>-2.1586560839448028</v>
      </c>
      <c r="P2449" s="7">
        <f>Table1[[#This Row],[NV_MA-1]]*$M$3</f>
        <v>1551145837.0666666</v>
      </c>
    </row>
    <row r="2450" spans="1:16" x14ac:dyDescent="0.2">
      <c r="A2450" s="2">
        <v>41243</v>
      </c>
      <c r="B2450" s="3">
        <v>132264146.216241</v>
      </c>
      <c r="C2450" s="3">
        <f t="shared" si="228"/>
        <v>119505081.36149557</v>
      </c>
      <c r="D2450" s="4">
        <f>LN(Table1[[#This Row],[NV]])</f>
        <v>18.700311588700526</v>
      </c>
      <c r="E2450" s="5">
        <v>37930</v>
      </c>
      <c r="F2450" s="5">
        <f t="shared" si="229"/>
        <v>1438684900</v>
      </c>
      <c r="G2450" s="8">
        <f t="shared" si="230"/>
        <v>1547355639.0999999</v>
      </c>
      <c r="H2450" s="5">
        <f t="shared" si="231"/>
        <v>399914.86528352409</v>
      </c>
      <c r="I2450" s="5">
        <f t="shared" si="232"/>
        <v>412100.27723060973</v>
      </c>
      <c r="J2450" s="5">
        <f>Table1[[#This Row],[DAA 
(n)]]^1.5</f>
        <v>7387104.8630028339</v>
      </c>
      <c r="K2450" s="5">
        <f t="shared" si="233"/>
        <v>7744439.8096470246</v>
      </c>
      <c r="L2450" s="7">
        <f>LN(Table1[[#This Row],[NV]]/Table1[[#This Row],[NV_MA-1]])</f>
        <v>-2.4595016829443841</v>
      </c>
      <c r="M2450" s="7">
        <f>LN(Table1[[#This Row],[NV]]/Table1[[#This Row],[NV_MA-2]])</f>
        <v>5.7712895986472983</v>
      </c>
      <c r="N2450" s="4">
        <f>LN(Table1[[#This Row],[NV]]/Table1[[#This Row],[NV_MA-3]])</f>
        <v>2.8378258887735588</v>
      </c>
      <c r="O2450" s="7">
        <f>LN(Table1[[#This Row],[NV]]/Table1[[#This Row],[Metcalfe
NV ~ n^2]])</f>
        <v>-2.3866836806653624</v>
      </c>
      <c r="P2450" s="7">
        <f>Table1[[#This Row],[NV_MA-1]]*$M$3</f>
        <v>1547355639.0999999</v>
      </c>
    </row>
    <row r="2451" spans="1:16" x14ac:dyDescent="0.2">
      <c r="A2451" s="2">
        <v>41242</v>
      </c>
      <c r="B2451" s="3">
        <v>131295308.577324</v>
      </c>
      <c r="C2451" s="3">
        <f t="shared" si="228"/>
        <v>118921623.18884529</v>
      </c>
      <c r="D2451" s="4">
        <f>LN(Table1[[#This Row],[NV]])</f>
        <v>18.692959608073547</v>
      </c>
      <c r="E2451" s="5">
        <v>41205</v>
      </c>
      <c r="F2451" s="5">
        <f t="shared" si="229"/>
        <v>1697852025</v>
      </c>
      <c r="G2451" s="8">
        <f t="shared" si="230"/>
        <v>1532243879.0999999</v>
      </c>
      <c r="H2451" s="5">
        <f t="shared" si="231"/>
        <v>437857.30492697231</v>
      </c>
      <c r="I2451" s="5">
        <f t="shared" si="232"/>
        <v>409603.77303977055</v>
      </c>
      <c r="J2451" s="5">
        <f>Table1[[#This Row],[DAA 
(n)]]^1.5</f>
        <v>8364209.0295571312</v>
      </c>
      <c r="K2451" s="5">
        <f t="shared" si="233"/>
        <v>7683584.1935775364</v>
      </c>
      <c r="L2451" s="7">
        <f>LN(Table1[[#This Row],[NV]]/Table1[[#This Row],[NV_MA-1]])</f>
        <v>-2.4570394775349342</v>
      </c>
      <c r="M2451" s="7">
        <f>LN(Table1[[#This Row],[NV]]/Table1[[#This Row],[NV_MA-2]])</f>
        <v>5.7700140438856593</v>
      </c>
      <c r="N2451" s="4">
        <f>LN(Table1[[#This Row],[NV]]/Table1[[#This Row],[NV_MA-3]])</f>
        <v>2.8383629199443972</v>
      </c>
      <c r="O2451" s="7">
        <f>LN(Table1[[#This Row],[NV]]/Table1[[#This Row],[Metcalfe
NV ~ n^2]])</f>
        <v>-2.5596701663214221</v>
      </c>
      <c r="P2451" s="7">
        <f>Table1[[#This Row],[NV_MA-1]]*$M$3</f>
        <v>1532243879.0999999</v>
      </c>
    </row>
    <row r="2452" spans="1:16" x14ac:dyDescent="0.2">
      <c r="A2452" s="2">
        <v>41241</v>
      </c>
      <c r="B2452" s="3">
        <v>129500185.077076</v>
      </c>
      <c r="C2452" s="3">
        <f t="shared" si="228"/>
        <v>118269440.80404349</v>
      </c>
      <c r="D2452" s="4">
        <f>LN(Table1[[#This Row],[NV]])</f>
        <v>18.679192868269457</v>
      </c>
      <c r="E2452" s="5">
        <v>44590</v>
      </c>
      <c r="F2452" s="5">
        <f t="shared" si="229"/>
        <v>1988268100</v>
      </c>
      <c r="G2452" s="8">
        <f t="shared" si="230"/>
        <v>1516314317.7333333</v>
      </c>
      <c r="H2452" s="5">
        <f t="shared" si="231"/>
        <v>477347.76178494364</v>
      </c>
      <c r="I2452" s="5">
        <f t="shared" si="232"/>
        <v>407187.97446167056</v>
      </c>
      <c r="J2452" s="5">
        <f>Table1[[#This Row],[DAA 
(n)]]^1.5</f>
        <v>9415777.9593085218</v>
      </c>
      <c r="K2452" s="5">
        <f t="shared" si="233"/>
        <v>7622367.4216472413</v>
      </c>
      <c r="L2452" s="7">
        <f>LN(Table1[[#This Row],[NV]]/Table1[[#This Row],[NV_MA-1]])</f>
        <v>-2.4603555680036813</v>
      </c>
      <c r="M2452" s="7">
        <f>LN(Table1[[#This Row],[NV]]/Table1[[#This Row],[NV_MA-2]])</f>
        <v>5.7621626567521442</v>
      </c>
      <c r="N2452" s="4">
        <f>LN(Table1[[#This Row],[NV]]/Table1[[#This Row],[NV_MA-3]])</f>
        <v>2.8325953036037528</v>
      </c>
      <c r="O2452" s="7">
        <f>LN(Table1[[#This Row],[NV]]/Table1[[#This Row],[Metcalfe
NV ~ n^2]])</f>
        <v>-2.7313369269735892</v>
      </c>
      <c r="P2452" s="7">
        <f>Table1[[#This Row],[NV_MA-1]]*$M$3</f>
        <v>1516314317.7333333</v>
      </c>
    </row>
    <row r="2453" spans="1:16" x14ac:dyDescent="0.2">
      <c r="A2453" s="2">
        <v>41240</v>
      </c>
      <c r="B2453" s="3">
        <v>127604785.27999499</v>
      </c>
      <c r="C2453" s="3">
        <f t="shared" si="228"/>
        <v>117596166.70858683</v>
      </c>
      <c r="D2453" s="4">
        <f>LN(Table1[[#This Row],[NV]])</f>
        <v>18.664448430366093</v>
      </c>
      <c r="E2453" s="5">
        <v>37535</v>
      </c>
      <c r="F2453" s="5">
        <f t="shared" si="229"/>
        <v>1408876225</v>
      </c>
      <c r="G2453" s="8">
        <f t="shared" si="230"/>
        <v>1493193126.4333334</v>
      </c>
      <c r="H2453" s="5">
        <f t="shared" si="231"/>
        <v>395357.24764411664</v>
      </c>
      <c r="I2453" s="5">
        <f t="shared" si="232"/>
        <v>403858.63382325292</v>
      </c>
      <c r="J2453" s="5">
        <f>Table1[[#This Row],[DAA 
(n)]]^1.5</f>
        <v>7272012.727256123</v>
      </c>
      <c r="K2453" s="5">
        <f t="shared" si="233"/>
        <v>7536011.9218275091</v>
      </c>
      <c r="L2453" s="7">
        <f>LN(Table1[[#This Row],[NV]]/Table1[[#This Row],[NV_MA-1]])</f>
        <v>-2.4597342713821901</v>
      </c>
      <c r="M2453" s="7">
        <f>LN(Table1[[#This Row],[NV]]/Table1[[#This Row],[NV_MA-2]])</f>
        <v>5.7556282509368684</v>
      </c>
      <c r="N2453" s="4">
        <f>LN(Table1[[#This Row],[NV]]/Table1[[#This Row],[NV_MA-3]])</f>
        <v>2.8292447531455269</v>
      </c>
      <c r="O2453" s="7">
        <f>LN(Table1[[#This Row],[NV]]/Table1[[#This Row],[Metcalfe
NV ~ n^2]])</f>
        <v>-2.4016097896481132</v>
      </c>
      <c r="P2453" s="7">
        <f>Table1[[#This Row],[NV_MA-1]]*$M$3</f>
        <v>1493193126.4333334</v>
      </c>
    </row>
    <row r="2454" spans="1:16" x14ac:dyDescent="0.2">
      <c r="A2454" s="2">
        <v>41239</v>
      </c>
      <c r="B2454" s="3">
        <v>127780662.074784</v>
      </c>
      <c r="C2454" s="3">
        <f t="shared" si="228"/>
        <v>117010403.89761302</v>
      </c>
      <c r="D2454" s="4">
        <f>LN(Table1[[#This Row],[NV]])</f>
        <v>18.665825774489768</v>
      </c>
      <c r="E2454" s="5">
        <v>42639</v>
      </c>
      <c r="F2454" s="5">
        <f t="shared" si="229"/>
        <v>1818084321</v>
      </c>
      <c r="G2454" s="8">
        <f t="shared" si="230"/>
        <v>1472021580.8</v>
      </c>
      <c r="H2454" s="5">
        <f t="shared" si="231"/>
        <v>454554.10869259323</v>
      </c>
      <c r="I2454" s="5">
        <f t="shared" si="232"/>
        <v>400168.4364816256</v>
      </c>
      <c r="J2454" s="5">
        <f>Table1[[#This Row],[DAA 
(n)]]^1.5</f>
        <v>8804617.9566815197</v>
      </c>
      <c r="K2454" s="5">
        <f t="shared" si="233"/>
        <v>7448251.1133037331</v>
      </c>
      <c r="L2454" s="7">
        <f>LN(Table1[[#This Row],[NV]]/Table1[[#This Row],[NV_MA-1]])</f>
        <v>-2.4440767435254229</v>
      </c>
      <c r="M2454" s="7">
        <f>LN(Table1[[#This Row],[NV]]/Table1[[#This Row],[NV_MA-2]])</f>
        <v>5.7661849458296057</v>
      </c>
      <c r="N2454" s="4">
        <f>LN(Table1[[#This Row],[NV]]/Table1[[#This Row],[NV_MA-3]])</f>
        <v>2.8423359615842116</v>
      </c>
      <c r="O2454" s="7">
        <f>LN(Table1[[#This Row],[NV]]/Table1[[#This Row],[Metcalfe
NV ~ n^2]])</f>
        <v>-2.6552234383244744</v>
      </c>
      <c r="P2454" s="7">
        <f>Table1[[#This Row],[NV_MA-1]]*$M$3</f>
        <v>1472021580.8</v>
      </c>
    </row>
    <row r="2455" spans="1:16" x14ac:dyDescent="0.2">
      <c r="A2455" s="2">
        <v>41238</v>
      </c>
      <c r="B2455" s="3">
        <v>131300996.096545</v>
      </c>
      <c r="C2455" s="3">
        <f t="shared" si="228"/>
        <v>116329662.0432846</v>
      </c>
      <c r="D2455" s="4">
        <f>LN(Table1[[#This Row],[NV]])</f>
        <v>18.693002925661194</v>
      </c>
      <c r="E2455" s="5">
        <v>35940</v>
      </c>
      <c r="F2455" s="5">
        <f t="shared" si="229"/>
        <v>1291683600</v>
      </c>
      <c r="G2455" s="8">
        <f t="shared" si="230"/>
        <v>1441239040.0999999</v>
      </c>
      <c r="H2455" s="5">
        <f t="shared" si="231"/>
        <v>376996.44540253154</v>
      </c>
      <c r="I2455" s="5">
        <f t="shared" si="232"/>
        <v>395291.66316570831</v>
      </c>
      <c r="J2455" s="5">
        <f>Table1[[#This Row],[DAA 
(n)]]^1.5</f>
        <v>6813450.5637011752</v>
      </c>
      <c r="K2455" s="5">
        <f t="shared" si="233"/>
        <v>7327190.0908342581</v>
      </c>
      <c r="L2455" s="7">
        <f>LN(Table1[[#This Row],[NV]]/Table1[[#This Row],[NV_MA-1]])</f>
        <v>-2.3957660994168455</v>
      </c>
      <c r="M2455" s="7">
        <f>LN(Table1[[#This Row],[NV]]/Table1[[#This Row],[NV_MA-2]])</f>
        <v>5.8056237664907719</v>
      </c>
      <c r="N2455" s="4">
        <f>LN(Table1[[#This Row],[NV]]/Table1[[#This Row],[NV_MA-3]])</f>
        <v>2.8859002689721494</v>
      </c>
      <c r="O2455" s="7">
        <f>LN(Table1[[#This Row],[NV]]/Table1[[#This Row],[Metcalfe
NV ~ n^2]])</f>
        <v>-2.2862093950139064</v>
      </c>
      <c r="P2455" s="7">
        <f>Table1[[#This Row],[NV_MA-1]]*$M$3</f>
        <v>1441239040.0999999</v>
      </c>
    </row>
    <row r="2456" spans="1:16" x14ac:dyDescent="0.2">
      <c r="A2456" s="2">
        <v>41237</v>
      </c>
      <c r="B2456" s="3">
        <v>129989710.320668</v>
      </c>
      <c r="C2456" s="3">
        <f t="shared" si="228"/>
        <v>115416533.16739663</v>
      </c>
      <c r="D2456" s="4">
        <f>LN(Table1[[#This Row],[NV]])</f>
        <v>18.682965853907742</v>
      </c>
      <c r="E2456" s="5">
        <v>36089</v>
      </c>
      <c r="F2456" s="5">
        <f t="shared" si="229"/>
        <v>1302415921</v>
      </c>
      <c r="G2456" s="8">
        <f t="shared" si="230"/>
        <v>1444985448.1333334</v>
      </c>
      <c r="H2456" s="5">
        <f t="shared" si="231"/>
        <v>378708.70515647007</v>
      </c>
      <c r="I2456" s="5">
        <f t="shared" si="232"/>
        <v>395879.08793144132</v>
      </c>
      <c r="J2456" s="5">
        <f>Table1[[#This Row],[DAA 
(n)]]^1.5</f>
        <v>6855865.2388279131</v>
      </c>
      <c r="K2456" s="5">
        <f t="shared" si="233"/>
        <v>7341855.7941828985</v>
      </c>
      <c r="L2456" s="7">
        <f>LN(Table1[[#This Row],[NV]]/Table1[[#This Row],[NV_MA-1]])</f>
        <v>-2.4083992340563918</v>
      </c>
      <c r="M2456" s="7">
        <f>LN(Table1[[#This Row],[NV]]/Table1[[#This Row],[NV_MA-2]])</f>
        <v>5.7941017438013533</v>
      </c>
      <c r="N2456" s="4">
        <f>LN(Table1[[#This Row],[NV]]/Table1[[#This Row],[NV_MA-3]])</f>
        <v>2.8738636522789753</v>
      </c>
      <c r="O2456" s="7">
        <f>LN(Table1[[#This Row],[NV]]/Table1[[#This Row],[Metcalfe
NV ~ n^2]])</f>
        <v>-2.3045209235851263</v>
      </c>
      <c r="P2456" s="7">
        <f>Table1[[#This Row],[NV_MA-1]]*$M$3</f>
        <v>1444985448.1333334</v>
      </c>
    </row>
    <row r="2457" spans="1:16" x14ac:dyDescent="0.2">
      <c r="A2457" s="2">
        <v>41236</v>
      </c>
      <c r="B2457" s="3">
        <v>128505104.260904</v>
      </c>
      <c r="C2457" s="3">
        <f t="shared" si="228"/>
        <v>114757158.40006091</v>
      </c>
      <c r="D2457" s="4">
        <f>LN(Table1[[#This Row],[NV]])</f>
        <v>18.671479183385394</v>
      </c>
      <c r="E2457" s="5">
        <v>36519</v>
      </c>
      <c r="F2457" s="5">
        <f t="shared" si="229"/>
        <v>1333637361</v>
      </c>
      <c r="G2457" s="8">
        <f t="shared" si="230"/>
        <v>1451347632.4000001</v>
      </c>
      <c r="H2457" s="5">
        <f t="shared" si="231"/>
        <v>383653.56642192573</v>
      </c>
      <c r="I2457" s="5">
        <f t="shared" si="232"/>
        <v>396860.53238980088</v>
      </c>
      <c r="J2457" s="5">
        <f>Table1[[#This Row],[DAA 
(n)]]^1.5</f>
        <v>6978760.8345865421</v>
      </c>
      <c r="K2457" s="5">
        <f t="shared" si="233"/>
        <v>7366539.3692809399</v>
      </c>
      <c r="L2457" s="7">
        <f>LN(Table1[[#This Row],[NV]]/Table1[[#This Row],[NV_MA-1]])</f>
        <v>-2.4242791800223684</v>
      </c>
      <c r="M2457" s="7">
        <f>LN(Table1[[#This Row],[NV]]/Table1[[#This Row],[NV_MA-2]])</f>
        <v>5.780138989241733</v>
      </c>
      <c r="N2457" s="4">
        <f>LN(Table1[[#This Row],[NV]]/Table1[[#This Row],[NV_MA-3]])</f>
        <v>2.8590205859029356</v>
      </c>
      <c r="O2457" s="7">
        <f>LN(Table1[[#This Row],[NV]]/Table1[[#This Row],[Metcalfe
NV ~ n^2]])</f>
        <v>-2.339696720770017</v>
      </c>
      <c r="P2457" s="7">
        <f>Table1[[#This Row],[NV_MA-1]]*$M$3</f>
        <v>1451347632.4000001</v>
      </c>
    </row>
    <row r="2458" spans="1:16" x14ac:dyDescent="0.2">
      <c r="A2458" s="2">
        <v>41235</v>
      </c>
      <c r="B2458" s="3">
        <v>128527465.320242</v>
      </c>
      <c r="C2458" s="3">
        <f t="shared" si="228"/>
        <v>114445366.86069314</v>
      </c>
      <c r="D2458" s="4">
        <f>LN(Table1[[#This Row],[NV]])</f>
        <v>18.671653177361573</v>
      </c>
      <c r="E2458" s="5">
        <v>41584</v>
      </c>
      <c r="F2458" s="5">
        <f t="shared" si="229"/>
        <v>1729229056</v>
      </c>
      <c r="G2458" s="8">
        <f t="shared" si="230"/>
        <v>1466397953.7333333</v>
      </c>
      <c r="H2458" s="5">
        <f t="shared" si="231"/>
        <v>442265.41595415084</v>
      </c>
      <c r="I2458" s="5">
        <f t="shared" si="232"/>
        <v>399073.13337095815</v>
      </c>
      <c r="J2458" s="5">
        <f>Table1[[#This Row],[DAA 
(n)]]^1.5</f>
        <v>8479873.882594252</v>
      </c>
      <c r="K2458" s="5">
        <f t="shared" si="233"/>
        <v>7423404.4530658433</v>
      </c>
      <c r="L2458" s="7">
        <f>LN(Table1[[#This Row],[NV]]/Table1[[#This Row],[NV_MA-1]])</f>
        <v>-2.4344216816916884</v>
      </c>
      <c r="M2458" s="7">
        <f>LN(Table1[[#This Row],[NV]]/Table1[[#This Row],[NV_MA-2]])</f>
        <v>5.7747532066289002</v>
      </c>
      <c r="N2458" s="4">
        <f>LN(Table1[[#This Row],[NV]]/Table1[[#This Row],[NV_MA-3]])</f>
        <v>2.8515048462763537</v>
      </c>
      <c r="O2458" s="7">
        <f>LN(Table1[[#This Row],[NV]]/Table1[[#This Row],[Metcalfe
NV ~ n^2]])</f>
        <v>-2.5992883364009693</v>
      </c>
      <c r="P2458" s="7">
        <f>Table1[[#This Row],[NV_MA-1]]*$M$3</f>
        <v>1466397953.7333333</v>
      </c>
    </row>
    <row r="2459" spans="1:16" x14ac:dyDescent="0.2">
      <c r="A2459" s="2">
        <v>41234</v>
      </c>
      <c r="B2459" s="3">
        <v>122557615.511013</v>
      </c>
      <c r="C2459" s="3">
        <f t="shared" si="228"/>
        <v>114154736.01381074</v>
      </c>
      <c r="D2459" s="4">
        <f>LN(Table1[[#This Row],[NV]])</f>
        <v>18.624091808080387</v>
      </c>
      <c r="E2459" s="5">
        <v>43803</v>
      </c>
      <c r="F2459" s="5">
        <f t="shared" si="229"/>
        <v>1918702809</v>
      </c>
      <c r="G2459" s="8">
        <f t="shared" si="230"/>
        <v>1465820006.0333333</v>
      </c>
      <c r="H2459" s="5">
        <f t="shared" si="231"/>
        <v>468142.70469079318</v>
      </c>
      <c r="I2459" s="5">
        <f t="shared" si="232"/>
        <v>398992.09046122344</v>
      </c>
      <c r="J2459" s="5">
        <f>Table1[[#This Row],[DAA 
(n)]]^1.5</f>
        <v>9167602.693323195</v>
      </c>
      <c r="K2459" s="5">
        <f t="shared" si="233"/>
        <v>7421276.1526399283</v>
      </c>
      <c r="L2459" s="7">
        <f>LN(Table1[[#This Row],[NV]]/Table1[[#This Row],[NV_MA-1]])</f>
        <v>-2.4815888458248172</v>
      </c>
      <c r="M2459" s="7">
        <f>LN(Table1[[#This Row],[NV]]/Table1[[#This Row],[NV_MA-2]])</f>
        <v>5.7273949358103273</v>
      </c>
      <c r="N2459" s="4">
        <f>LN(Table1[[#This Row],[NV]]/Table1[[#This Row],[NV_MA-3]])</f>
        <v>2.8042302194986974</v>
      </c>
      <c r="O2459" s="7">
        <f>LN(Table1[[#This Row],[NV]]/Table1[[#This Row],[Metcalfe
NV ~ n^2]])</f>
        <v>-2.750823366258961</v>
      </c>
      <c r="P2459" s="7">
        <f>Table1[[#This Row],[NV_MA-1]]*$M$3</f>
        <v>1465820006.0333333</v>
      </c>
    </row>
    <row r="2460" spans="1:16" x14ac:dyDescent="0.2">
      <c r="A2460" s="2">
        <v>41233</v>
      </c>
      <c r="B2460" s="3">
        <v>122155599.304693</v>
      </c>
      <c r="C2460" s="3">
        <f t="shared" si="228"/>
        <v>114071913.85507683</v>
      </c>
      <c r="D2460" s="4">
        <f>LN(Table1[[#This Row],[NV]])</f>
        <v>18.620806194197389</v>
      </c>
      <c r="E2460" s="5">
        <v>44744</v>
      </c>
      <c r="F2460" s="5">
        <f t="shared" si="229"/>
        <v>2002025536</v>
      </c>
      <c r="G2460" s="8">
        <f t="shared" si="230"/>
        <v>1460722060.4333334</v>
      </c>
      <c r="H2460" s="5">
        <f t="shared" si="231"/>
        <v>479150.63820761972</v>
      </c>
      <c r="I2460" s="5">
        <f t="shared" si="232"/>
        <v>398299.08046676766</v>
      </c>
      <c r="J2460" s="5">
        <f>Table1[[#This Row],[DAA 
(n)]]^1.5</f>
        <v>9464598.8072809558</v>
      </c>
      <c r="K2460" s="5">
        <f t="shared" si="233"/>
        <v>7402819.2305047801</v>
      </c>
      <c r="L2460" s="7">
        <f>LN(Table1[[#This Row],[NV]]/Table1[[#This Row],[NV_MA-1]])</f>
        <v>-2.4813905181544564</v>
      </c>
      <c r="M2460" s="7">
        <f>LN(Table1[[#This Row],[NV]]/Table1[[#This Row],[NV_MA-2]])</f>
        <v>5.7258477336751401</v>
      </c>
      <c r="N2460" s="4">
        <f>LN(Table1[[#This Row],[NV]]/Table1[[#This Row],[NV_MA-3]])</f>
        <v>2.8034347314810972</v>
      </c>
      <c r="O2460" s="7">
        <f>LN(Table1[[#This Row],[NV]]/Table1[[#This Row],[Metcalfe
NV ~ n^2]])</f>
        <v>-2.7966190788054583</v>
      </c>
      <c r="P2460" s="7">
        <f>Table1[[#This Row],[NV_MA-1]]*$M$3</f>
        <v>1460722060.4333334</v>
      </c>
    </row>
    <row r="2461" spans="1:16" x14ac:dyDescent="0.2">
      <c r="A2461" s="2">
        <v>41232</v>
      </c>
      <c r="B2461" s="3">
        <v>122605492.631697</v>
      </c>
      <c r="C2461" s="3">
        <f t="shared" si="228"/>
        <v>113970920.69488969</v>
      </c>
      <c r="D2461" s="4">
        <f>LN(Table1[[#This Row],[NV]])</f>
        <v>18.624482381700172</v>
      </c>
      <c r="E2461" s="5">
        <v>41117</v>
      </c>
      <c r="F2461" s="5">
        <f t="shared" si="229"/>
        <v>1690607689</v>
      </c>
      <c r="G2461" s="8">
        <f t="shared" si="230"/>
        <v>1445460396.4333334</v>
      </c>
      <c r="H2461" s="5">
        <f t="shared" si="231"/>
        <v>436834.28325304447</v>
      </c>
      <c r="I2461" s="5">
        <f t="shared" si="232"/>
        <v>396184.31220451934</v>
      </c>
      <c r="J2461" s="5">
        <f>Table1[[#This Row],[DAA 
(n)]]^1.5</f>
        <v>8337428.6412906097</v>
      </c>
      <c r="K2461" s="5">
        <f t="shared" si="233"/>
        <v>7346990.3377300436</v>
      </c>
      <c r="L2461" s="7">
        <f>LN(Table1[[#This Row],[NV]]/Table1[[#This Row],[NV_MA-1]])</f>
        <v>-2.4672113395128217</v>
      </c>
      <c r="M2461" s="7">
        <f>LN(Table1[[#This Row],[NV]]/Table1[[#This Row],[NV_MA-2]])</f>
        <v>5.7348475648848645</v>
      </c>
      <c r="N2461" s="4">
        <f>LN(Table1[[#This Row],[NV]]/Table1[[#This Row],[NV_MA-3]])</f>
        <v>2.8146810722299631</v>
      </c>
      <c r="O2461" s="7">
        <f>LN(Table1[[#This Row],[NV]]/Table1[[#This Row],[Metcalfe
NV ~ n^2]])</f>
        <v>-2.6238714988380223</v>
      </c>
      <c r="P2461" s="7">
        <f>Table1[[#This Row],[NV_MA-1]]*$M$3</f>
        <v>1445460396.4333334</v>
      </c>
    </row>
    <row r="2462" spans="1:16" x14ac:dyDescent="0.2">
      <c r="A2462" s="2">
        <v>41231</v>
      </c>
      <c r="B2462" s="3">
        <v>121634501.089966</v>
      </c>
      <c r="C2462" s="3">
        <f t="shared" si="228"/>
        <v>113864384.86700116</v>
      </c>
      <c r="D2462" s="4">
        <f>LN(Table1[[#This Row],[NV]])</f>
        <v>18.61653121332251</v>
      </c>
      <c r="E2462" s="5">
        <v>44044</v>
      </c>
      <c r="F2462" s="5">
        <f t="shared" si="229"/>
        <v>1939873936</v>
      </c>
      <c r="G2462" s="8">
        <f t="shared" si="230"/>
        <v>1450270903.3333333</v>
      </c>
      <c r="H2462" s="5">
        <f t="shared" si="231"/>
        <v>470960.0437364555</v>
      </c>
      <c r="I2462" s="5">
        <f t="shared" si="232"/>
        <v>396851.55897704687</v>
      </c>
      <c r="J2462" s="5">
        <f>Table1[[#This Row],[DAA 
(n)]]^1.5</f>
        <v>9243365.6011857428</v>
      </c>
      <c r="K2462" s="5">
        <f t="shared" si="233"/>
        <v>7364599.6098928517</v>
      </c>
      <c r="L2462" s="7">
        <f>LN(Table1[[#This Row],[NV]]/Table1[[#This Row],[NV_MA-1]])</f>
        <v>-2.4784849924909116</v>
      </c>
      <c r="M2462" s="7">
        <f>LN(Table1[[#This Row],[NV]]/Table1[[#This Row],[NV_MA-2]])</f>
        <v>5.7252136304326067</v>
      </c>
      <c r="N2462" s="4">
        <f>LN(Table1[[#This Row],[NV]]/Table1[[#This Row],[NV_MA-3]])</f>
        <v>2.8043359708191931</v>
      </c>
      <c r="O2462" s="7">
        <f>LN(Table1[[#This Row],[NV]]/Table1[[#This Row],[Metcalfe
NV ~ n^2]])</f>
        <v>-2.7693576131444528</v>
      </c>
      <c r="P2462" s="7">
        <f>Table1[[#This Row],[NV_MA-1]]*$M$3</f>
        <v>1450270903.3333333</v>
      </c>
    </row>
    <row r="2463" spans="1:16" x14ac:dyDescent="0.2">
      <c r="A2463" s="2">
        <v>41230</v>
      </c>
      <c r="B2463" s="3">
        <v>122428861.153117</v>
      </c>
      <c r="C2463" s="3">
        <f t="shared" si="228"/>
        <v>113808598.8924318</v>
      </c>
      <c r="D2463" s="4">
        <f>LN(Table1[[#This Row],[NV]])</f>
        <v>18.623040693982141</v>
      </c>
      <c r="E2463" s="5">
        <v>52322</v>
      </c>
      <c r="F2463" s="5">
        <f t="shared" si="229"/>
        <v>2737591684</v>
      </c>
      <c r="G2463" s="8">
        <f t="shared" si="230"/>
        <v>1450370774.9333334</v>
      </c>
      <c r="H2463" s="5">
        <f t="shared" si="231"/>
        <v>568487.54046057619</v>
      </c>
      <c r="I2463" s="5">
        <f t="shared" si="232"/>
        <v>396864.81141804403</v>
      </c>
      <c r="J2463" s="5">
        <f>Table1[[#This Row],[DAA 
(n)]]^1.5</f>
        <v>11968135.698188238</v>
      </c>
      <c r="K2463" s="5">
        <f t="shared" si="233"/>
        <v>7364956.4519985802</v>
      </c>
      <c r="L2463" s="7">
        <f>LN(Table1[[#This Row],[NV]]/Table1[[#This Row],[NV_MA-1]])</f>
        <v>-2.472044373559902</v>
      </c>
      <c r="M2463" s="7">
        <f>LN(Table1[[#This Row],[NV]]/Table1[[#This Row],[NV_MA-2]])</f>
        <v>5.7316897177001076</v>
      </c>
      <c r="N2463" s="4">
        <f>LN(Table1[[#This Row],[NV]]/Table1[[#This Row],[NV_MA-3]])</f>
        <v>2.8107969989519055</v>
      </c>
      <c r="O2463" s="7">
        <f>LN(Table1[[#This Row],[NV]]/Table1[[#This Row],[Metcalfe
NV ~ n^2]])</f>
        <v>-3.1073037294181938</v>
      </c>
      <c r="P2463" s="7">
        <f>Table1[[#This Row],[NV_MA-1]]*$M$3</f>
        <v>1450370774.9333334</v>
      </c>
    </row>
    <row r="2464" spans="1:16" x14ac:dyDescent="0.2">
      <c r="A2464" s="2">
        <v>41229</v>
      </c>
      <c r="B2464" s="3">
        <v>121878076.38036899</v>
      </c>
      <c r="C2464" s="3">
        <f t="shared" si="228"/>
        <v>113780939.41797026</v>
      </c>
      <c r="D2464" s="4">
        <f>LN(Table1[[#This Row],[NV]])</f>
        <v>18.618531729059043</v>
      </c>
      <c r="E2464" s="5">
        <v>48826</v>
      </c>
      <c r="F2464" s="5">
        <f t="shared" si="229"/>
        <v>2383978276</v>
      </c>
      <c r="G2464" s="8">
        <f t="shared" si="230"/>
        <v>1446563917.5</v>
      </c>
      <c r="H2464" s="5">
        <f t="shared" si="231"/>
        <v>527126.38643224002</v>
      </c>
      <c r="I2464" s="5">
        <f t="shared" si="232"/>
        <v>396428.95887772407</v>
      </c>
      <c r="J2464" s="5">
        <f>Table1[[#This Row],[DAA 
(n)]]^1.5</f>
        <v>10788888.881806856</v>
      </c>
      <c r="K2464" s="5">
        <f t="shared" si="233"/>
        <v>7352408.1592271887</v>
      </c>
      <c r="L2464" s="7">
        <f>LN(Table1[[#This Row],[NV]]/Table1[[#This Row],[NV_MA-1]])</f>
        <v>-2.473925140039607</v>
      </c>
      <c r="M2464" s="7">
        <f>LN(Table1[[#This Row],[NV]]/Table1[[#This Row],[NV_MA-2]])</f>
        <v>5.7282795956029497</v>
      </c>
      <c r="N2464" s="4">
        <f>LN(Table1[[#This Row],[NV]]/Table1[[#This Row],[NV_MA-3]])</f>
        <v>2.8079932708213393</v>
      </c>
      <c r="O2464" s="7">
        <f>LN(Table1[[#This Row],[NV]]/Table1[[#This Row],[Metcalfe
NV ~ n^2]])</f>
        <v>-2.9735047446328444</v>
      </c>
      <c r="P2464" s="7">
        <f>Table1[[#This Row],[NV_MA-1]]*$M$3</f>
        <v>1446563917.5</v>
      </c>
    </row>
    <row r="2465" spans="1:16" x14ac:dyDescent="0.2">
      <c r="A2465" s="2">
        <v>41228</v>
      </c>
      <c r="B2465" s="3">
        <v>116279140.76823901</v>
      </c>
      <c r="C2465" s="3">
        <f t="shared" si="228"/>
        <v>113766296.16804944</v>
      </c>
      <c r="D2465" s="4">
        <f>LN(Table1[[#This Row],[NV]])</f>
        <v>18.571504244293617</v>
      </c>
      <c r="E2465" s="5">
        <v>45873</v>
      </c>
      <c r="F2465" s="5">
        <f t="shared" si="229"/>
        <v>2104332129</v>
      </c>
      <c r="G2465" s="8">
        <f t="shared" si="230"/>
        <v>1437793935.2666667</v>
      </c>
      <c r="H2465" s="5">
        <f t="shared" si="231"/>
        <v>492383.90017067315</v>
      </c>
      <c r="I2465" s="5">
        <f t="shared" si="232"/>
        <v>395341.28955052834</v>
      </c>
      <c r="J2465" s="5">
        <f>Table1[[#This Row],[DAA 
(n)]]^1.5</f>
        <v>9825071.3866931852</v>
      </c>
      <c r="K2465" s="5">
        <f t="shared" si="233"/>
        <v>7322210.4175684508</v>
      </c>
      <c r="L2465" s="7">
        <f>LN(Table1[[#This Row],[NV]]/Table1[[#This Row],[NV_MA-1]])</f>
        <v>-2.5148715421468952</v>
      </c>
      <c r="M2465" s="7">
        <f>LN(Table1[[#This Row],[NV]]/Table1[[#This Row],[NV_MA-2]])</f>
        <v>5.6839995492858275</v>
      </c>
      <c r="N2465" s="4">
        <f>LN(Table1[[#This Row],[NV]]/Table1[[#This Row],[NV_MA-3]])</f>
        <v>2.7650814343265946</v>
      </c>
      <c r="O2465" s="7">
        <f>LN(Table1[[#This Row],[NV]]/Table1[[#This Row],[Metcalfe
NV ~ n^2]])</f>
        <v>-2.8957597310589041</v>
      </c>
      <c r="P2465" s="7">
        <f>Table1[[#This Row],[NV_MA-1]]*$M$3</f>
        <v>1437793935.2666667</v>
      </c>
    </row>
    <row r="2466" spans="1:16" x14ac:dyDescent="0.2">
      <c r="A2466" s="2">
        <v>41227</v>
      </c>
      <c r="B2466" s="3">
        <v>113955460.67442399</v>
      </c>
      <c r="C2466" s="3">
        <f t="shared" si="228"/>
        <v>113911241.98248968</v>
      </c>
      <c r="D2466" s="4">
        <f>LN(Table1[[#This Row],[NV]])</f>
        <v>18.551318234178879</v>
      </c>
      <c r="E2466" s="5">
        <v>39530</v>
      </c>
      <c r="F2466" s="5">
        <f t="shared" si="229"/>
        <v>1562620900</v>
      </c>
      <c r="G2466" s="8">
        <f t="shared" si="230"/>
        <v>1425985649.5</v>
      </c>
      <c r="H2466" s="5">
        <f t="shared" si="231"/>
        <v>418417.74312817259</v>
      </c>
      <c r="I2466" s="5">
        <f t="shared" si="232"/>
        <v>393767.66066593491</v>
      </c>
      <c r="J2466" s="5">
        <f>Table1[[#This Row],[DAA 
(n)]]^1.5</f>
        <v>7859415.0022123056</v>
      </c>
      <c r="K2466" s="5">
        <f t="shared" si="233"/>
        <v>7279923.3474844331</v>
      </c>
      <c r="L2466" s="7">
        <f>LN(Table1[[#This Row],[NV]]/Table1[[#This Row],[NV_MA-1]])</f>
        <v>-2.5268108612447628</v>
      </c>
      <c r="M2466" s="7">
        <f>LN(Table1[[#This Row],[NV]]/Table1[[#This Row],[NV_MA-2]])</f>
        <v>5.6678019135778284</v>
      </c>
      <c r="N2466" s="4">
        <f>LN(Table1[[#This Row],[NV]]/Table1[[#This Row],[NV_MA-3]])</f>
        <v>2.750687343253142</v>
      </c>
      <c r="O2466" s="7">
        <f>LN(Table1[[#This Row],[NV]]/Table1[[#This Row],[Metcalfe
NV ~ n^2]])</f>
        <v>-2.6183120784025826</v>
      </c>
      <c r="P2466" s="7">
        <f>Table1[[#This Row],[NV_MA-1]]*$M$3</f>
        <v>1425985649.5</v>
      </c>
    </row>
    <row r="2467" spans="1:16" x14ac:dyDescent="0.2">
      <c r="A2467" s="2">
        <v>41226</v>
      </c>
      <c r="B2467" s="3">
        <v>114282885.84278201</v>
      </c>
      <c r="C2467" s="3">
        <f t="shared" si="228"/>
        <v>114151028.88034734</v>
      </c>
      <c r="D2467" s="4">
        <f>LN(Table1[[#This Row],[NV]])</f>
        <v>18.554187387394972</v>
      </c>
      <c r="E2467" s="5">
        <v>32074</v>
      </c>
      <c r="F2467" s="5">
        <f t="shared" si="229"/>
        <v>1028741476</v>
      </c>
      <c r="G2467" s="8">
        <f t="shared" si="230"/>
        <v>1447578627</v>
      </c>
      <c r="H2467" s="5">
        <f t="shared" si="231"/>
        <v>332793.44166109321</v>
      </c>
      <c r="I2467" s="5">
        <f t="shared" si="232"/>
        <v>396680.3294392993</v>
      </c>
      <c r="J2467" s="5">
        <f>Table1[[#This Row],[DAA 
(n)]]^1.5</f>
        <v>5744201.781033108</v>
      </c>
      <c r="K2467" s="5">
        <f t="shared" si="233"/>
        <v>7357750.6962644774</v>
      </c>
      <c r="L2467" s="7">
        <f>LN(Table1[[#This Row],[NV]]/Table1[[#This Row],[NV_MA-1]])</f>
        <v>-2.538970697712204</v>
      </c>
      <c r="M2467" s="7">
        <f>LN(Table1[[#This Row],[NV]]/Table1[[#This Row],[NV_MA-2]])</f>
        <v>5.6633013676039292</v>
      </c>
      <c r="N2467" s="4">
        <f>LN(Table1[[#This Row],[NV]]/Table1[[#This Row],[NV_MA-3]])</f>
        <v>2.7429225553193404</v>
      </c>
      <c r="O2467" s="7">
        <f>LN(Table1[[#This Row],[NV]]/Table1[[#This Row],[Metcalfe
NV ~ n^2]])</f>
        <v>-2.1974146367425362</v>
      </c>
      <c r="P2467" s="7">
        <f>Table1[[#This Row],[NV_MA-1]]*$M$3</f>
        <v>1447578627</v>
      </c>
    </row>
    <row r="2468" spans="1:16" x14ac:dyDescent="0.2">
      <c r="A2468" s="2">
        <v>41225</v>
      </c>
      <c r="B2468" s="3">
        <v>114552107.04302301</v>
      </c>
      <c r="C2468" s="3">
        <f t="shared" si="228"/>
        <v>114289219.04359007</v>
      </c>
      <c r="D2468" s="4">
        <f>LN(Table1[[#This Row],[NV]])</f>
        <v>18.556540360784727</v>
      </c>
      <c r="E2468" s="5">
        <v>31528</v>
      </c>
      <c r="F2468" s="5">
        <f t="shared" si="229"/>
        <v>994014784</v>
      </c>
      <c r="G2468" s="8">
        <f t="shared" si="230"/>
        <v>1463919667</v>
      </c>
      <c r="H2468" s="5">
        <f t="shared" si="231"/>
        <v>326586.92822148598</v>
      </c>
      <c r="I2468" s="5">
        <f t="shared" si="232"/>
        <v>399319.89853419282</v>
      </c>
      <c r="J2468" s="5">
        <f>Table1[[#This Row],[DAA 
(n)]]^1.5</f>
        <v>5598151.3118128562</v>
      </c>
      <c r="K2468" s="5">
        <f t="shared" si="233"/>
        <v>7422750.0464825211</v>
      </c>
      <c r="L2468" s="7">
        <f>LN(Table1[[#This Row],[NV]]/Table1[[#This Row],[NV_MA-1]])</f>
        <v>-2.547843017927506</v>
      </c>
      <c r="M2468" s="7">
        <f>LN(Table1[[#This Row],[NV]]/Table1[[#This Row],[NV_MA-2]])</f>
        <v>5.6590222354308803</v>
      </c>
      <c r="N2468" s="4">
        <f>LN(Table1[[#This Row],[NV]]/Table1[[#This Row],[NV_MA-3]])</f>
        <v>2.7364801880955105</v>
      </c>
      <c r="O2468" s="7">
        <f>LN(Table1[[#This Row],[NV]]/Table1[[#This Row],[Metcalfe
NV ~ n^2]])</f>
        <v>-2.1607222769649521</v>
      </c>
      <c r="P2468" s="7">
        <f>Table1[[#This Row],[NV_MA-1]]*$M$3</f>
        <v>1463919667</v>
      </c>
    </row>
    <row r="2469" spans="1:16" x14ac:dyDescent="0.2">
      <c r="A2469" s="2">
        <v>41224</v>
      </c>
      <c r="B2469" s="3">
        <v>112512718.561215</v>
      </c>
      <c r="C2469" s="3">
        <f t="shared" si="228"/>
        <v>114509505.56008866</v>
      </c>
      <c r="D2469" s="4">
        <f>LN(Table1[[#This Row],[NV]])</f>
        <v>18.538576827096108</v>
      </c>
      <c r="E2469" s="5">
        <v>30394</v>
      </c>
      <c r="F2469" s="5">
        <f t="shared" si="229"/>
        <v>923795236</v>
      </c>
      <c r="G2469" s="8">
        <f t="shared" si="230"/>
        <v>1481821795.5666666</v>
      </c>
      <c r="H2469" s="5">
        <f t="shared" si="231"/>
        <v>313726.88318160694</v>
      </c>
      <c r="I2469" s="5">
        <f t="shared" si="232"/>
        <v>402226.14336261043</v>
      </c>
      <c r="J2469" s="5">
        <f>Table1[[#This Row],[DAA 
(n)]]^1.5</f>
        <v>5298851.98915614</v>
      </c>
      <c r="K2469" s="5">
        <f t="shared" si="233"/>
        <v>7494149.2579823704</v>
      </c>
      <c r="L2469" s="7">
        <f>LN(Table1[[#This Row],[NV]]/Table1[[#This Row],[NV_MA-1]])</f>
        <v>-2.5779612835876473</v>
      </c>
      <c r="M2469" s="7">
        <f>LN(Table1[[#This Row],[NV]]/Table1[[#This Row],[NV_MA-2]])</f>
        <v>5.6338070719863182</v>
      </c>
      <c r="N2469" s="4">
        <f>LN(Table1[[#This Row],[NV]]/Table1[[#This Row],[NV_MA-3]])</f>
        <v>2.7089436519607641</v>
      </c>
      <c r="O2469" s="7">
        <f>LN(Table1[[#This Row],[NV]]/Table1[[#This Row],[Metcalfe
NV ~ n^2]])</f>
        <v>-2.1054241718909932</v>
      </c>
      <c r="P2469" s="7">
        <f>Table1[[#This Row],[NV_MA-1]]*$M$3</f>
        <v>1481821795.5666666</v>
      </c>
    </row>
    <row r="2470" spans="1:16" x14ac:dyDescent="0.2">
      <c r="A2470" s="2">
        <v>41223</v>
      </c>
      <c r="B2470" s="3">
        <v>112655160.618294</v>
      </c>
      <c r="C2470" s="3">
        <f t="shared" si="228"/>
        <v>114829095.20236713</v>
      </c>
      <c r="D2470" s="4">
        <f>LN(Table1[[#This Row],[NV]])</f>
        <v>18.539842034874404</v>
      </c>
      <c r="E2470" s="5">
        <v>34669</v>
      </c>
      <c r="F2470" s="5">
        <f t="shared" si="229"/>
        <v>1201939561</v>
      </c>
      <c r="G2470" s="8">
        <f t="shared" si="230"/>
        <v>1517634601.0666666</v>
      </c>
      <c r="H2470" s="5">
        <f t="shared" si="231"/>
        <v>362415.89982538647</v>
      </c>
      <c r="I2470" s="5">
        <f t="shared" si="232"/>
        <v>407723.48673098558</v>
      </c>
      <c r="J2470" s="5">
        <f>Table1[[#This Row],[DAA 
(n)]]^1.5</f>
        <v>6455233.7401761822</v>
      </c>
      <c r="K2470" s="5">
        <f t="shared" si="233"/>
        <v>7632552.8098170143</v>
      </c>
      <c r="L2470" s="7">
        <f>LN(Table1[[#This Row],[NV]]/Table1[[#This Row],[NV_MA-1]])</f>
        <v>-2.600576741310189</v>
      </c>
      <c r="M2470" s="7">
        <f>LN(Table1[[#This Row],[NV]]/Table1[[#This Row],[NV_MA-2]])</f>
        <v>5.6214975398504752</v>
      </c>
      <c r="N2470" s="4">
        <f>LN(Table1[[#This Row],[NV]]/Table1[[#This Row],[NV_MA-3]])</f>
        <v>2.6919091122351739</v>
      </c>
      <c r="O2470" s="7">
        <f>LN(Table1[[#This Row],[NV]]/Table1[[#This Row],[Metcalfe
NV ~ n^2]])</f>
        <v>-2.3673603548908897</v>
      </c>
      <c r="P2470" s="7">
        <f>Table1[[#This Row],[NV_MA-1]]*$M$3</f>
        <v>1517634601.0666666</v>
      </c>
    </row>
    <row r="2471" spans="1:16" x14ac:dyDescent="0.2">
      <c r="A2471" s="2">
        <v>41222</v>
      </c>
      <c r="B2471" s="3">
        <v>112085804.899978</v>
      </c>
      <c r="C2471" s="3">
        <f t="shared" si="228"/>
        <v>115154300.33139272</v>
      </c>
      <c r="D2471" s="4">
        <f>LN(Table1[[#This Row],[NV]])</f>
        <v>18.53477525112131</v>
      </c>
      <c r="E2471" s="5">
        <v>36800</v>
      </c>
      <c r="F2471" s="5">
        <f t="shared" si="229"/>
        <v>1354240000</v>
      </c>
      <c r="G2471" s="8">
        <f t="shared" si="230"/>
        <v>1533589616.5333333</v>
      </c>
      <c r="H2471" s="5">
        <f t="shared" si="231"/>
        <v>386887.71496897843</v>
      </c>
      <c r="I2471" s="5">
        <f t="shared" si="232"/>
        <v>410156.8338981829</v>
      </c>
      <c r="J2471" s="5">
        <f>Table1[[#This Row],[DAA 
(n)]]^1.5</f>
        <v>7059464.002316325</v>
      </c>
      <c r="K2471" s="5">
        <f t="shared" si="233"/>
        <v>7694056.6408739975</v>
      </c>
      <c r="L2471" s="7">
        <f>LN(Table1[[#This Row],[NV]]/Table1[[#This Row],[NV_MA-1]])</f>
        <v>-2.6161017279028949</v>
      </c>
      <c r="M2471" s="7">
        <f>LN(Table1[[#This Row],[NV]]/Table1[[#This Row],[NV_MA-2]])</f>
        <v>5.6104803638807095</v>
      </c>
      <c r="N2471" s="4">
        <f>LN(Table1[[#This Row],[NV]]/Table1[[#This Row],[NV_MA-3]])</f>
        <v>2.6788165271599831</v>
      </c>
      <c r="O2471" s="7">
        <f>LN(Table1[[#This Row],[NV]]/Table1[[#This Row],[Metcalfe
NV ~ n^2]])</f>
        <v>-2.4917309971927346</v>
      </c>
      <c r="P2471" s="7">
        <f>Table1[[#This Row],[NV_MA-1]]*$M$3</f>
        <v>1533589616.5333333</v>
      </c>
    </row>
    <row r="2472" spans="1:16" x14ac:dyDescent="0.2">
      <c r="A2472" s="2">
        <v>41221</v>
      </c>
      <c r="B2472" s="3">
        <v>112799238.90434</v>
      </c>
      <c r="C2472" s="3">
        <f t="shared" si="228"/>
        <v>115509777.39506643</v>
      </c>
      <c r="D2472" s="4">
        <f>LN(Table1[[#This Row],[NV]])</f>
        <v>18.54112014970352</v>
      </c>
      <c r="E2472" s="5">
        <v>37595</v>
      </c>
      <c r="F2472" s="5">
        <f t="shared" si="229"/>
        <v>1413384025</v>
      </c>
      <c r="G2472" s="8">
        <f t="shared" si="230"/>
        <v>1562634115.7333333</v>
      </c>
      <c r="H2472" s="5">
        <f t="shared" si="231"/>
        <v>396049.27732042689</v>
      </c>
      <c r="I2472" s="5">
        <f t="shared" si="232"/>
        <v>414183.61524657998</v>
      </c>
      <c r="J2472" s="5">
        <f>Table1[[#This Row],[DAA 
(n)]]^1.5</f>
        <v>7289456.2499458604</v>
      </c>
      <c r="K2472" s="5">
        <f t="shared" si="233"/>
        <v>7800295.9933315935</v>
      </c>
      <c r="L2472" s="7">
        <f>LN(Table1[[#This Row],[NV]]/Table1[[#This Row],[NV_MA-1]])</f>
        <v>-2.628518620257112</v>
      </c>
      <c r="M2472" s="7">
        <f>LN(Table1[[#This Row],[NV]]/Table1[[#This Row],[NV_MA-2]])</f>
        <v>5.6070554801314563</v>
      </c>
      <c r="N2472" s="4">
        <f>LN(Table1[[#This Row],[NV]]/Table1[[#This Row],[NV_MA-3]])</f>
        <v>2.6714479109006759</v>
      </c>
      <c r="O2472" s="7">
        <f>LN(Table1[[#This Row],[NV]]/Table1[[#This Row],[Metcalfe
NV ~ n^2]])</f>
        <v>-2.5281325339207354</v>
      </c>
      <c r="P2472" s="7">
        <f>Table1[[#This Row],[NV_MA-1]]*$M$3</f>
        <v>1562634115.7333333</v>
      </c>
    </row>
    <row r="2473" spans="1:16" x14ac:dyDescent="0.2">
      <c r="A2473" s="2">
        <v>41220</v>
      </c>
      <c r="B2473" s="3">
        <v>113350715.007432</v>
      </c>
      <c r="C2473" s="3">
        <f t="shared" si="228"/>
        <v>115743747.0231611</v>
      </c>
      <c r="D2473" s="4">
        <f>LN(Table1[[#This Row],[NV]])</f>
        <v>18.545997242859382</v>
      </c>
      <c r="E2473" s="5">
        <v>41756</v>
      </c>
      <c r="F2473" s="5">
        <f t="shared" si="229"/>
        <v>1743563536</v>
      </c>
      <c r="G2473" s="8">
        <f t="shared" si="230"/>
        <v>1607837844.0999999</v>
      </c>
      <c r="H2473" s="5">
        <f t="shared" si="231"/>
        <v>444267.07214864704</v>
      </c>
      <c r="I2473" s="5">
        <f t="shared" si="232"/>
        <v>420051.8204777037</v>
      </c>
      <c r="J2473" s="5">
        <f>Table1[[#This Row],[DAA 
(n)]]^1.5</f>
        <v>8532540.0092361663</v>
      </c>
      <c r="K2473" s="5">
        <f t="shared" si="233"/>
        <v>7959733.8687466206</v>
      </c>
      <c r="L2473" s="7">
        <f>LN(Table1[[#This Row],[NV]]/Table1[[#This Row],[NV_MA-1]])</f>
        <v>-2.6521589165373918</v>
      </c>
      <c r="M2473" s="7">
        <f>LN(Table1[[#This Row],[NV]]/Table1[[#This Row],[NV_MA-2]])</f>
        <v>5.5978638781210037</v>
      </c>
      <c r="N2473" s="4">
        <f>LN(Table1[[#This Row],[NV]]/Table1[[#This Row],[NV_MA-3]])</f>
        <v>2.6560911191722751</v>
      </c>
      <c r="O2473" s="7">
        <f>LN(Table1[[#This Row],[NV]]/Table1[[#This Row],[Metcalfe
NV ~ n^2]])</f>
        <v>-2.7331996221969965</v>
      </c>
      <c r="P2473" s="7">
        <f>Table1[[#This Row],[NV_MA-1]]*$M$3</f>
        <v>1607837844.0999999</v>
      </c>
    </row>
    <row r="2474" spans="1:16" x14ac:dyDescent="0.2">
      <c r="A2474" s="2">
        <v>41219</v>
      </c>
      <c r="B2474" s="3">
        <v>112376509.543842</v>
      </c>
      <c r="C2474" s="3">
        <f t="shared" si="228"/>
        <v>115924367.8393507</v>
      </c>
      <c r="D2474" s="4">
        <f>LN(Table1[[#This Row],[NV]])</f>
        <v>18.537365483758979</v>
      </c>
      <c r="E2474" s="5">
        <v>42954</v>
      </c>
      <c r="F2474" s="5">
        <f t="shared" si="229"/>
        <v>1845046116</v>
      </c>
      <c r="G2474" s="8">
        <f t="shared" si="230"/>
        <v>1625953703.8666666</v>
      </c>
      <c r="H2474" s="5">
        <f t="shared" si="231"/>
        <v>458228.33463632956</v>
      </c>
      <c r="I2474" s="5">
        <f t="shared" si="232"/>
        <v>422419.76318598323</v>
      </c>
      <c r="J2474" s="5">
        <f>Table1[[#This Row],[DAA 
(n)]]^1.5</f>
        <v>8902365.4646764603</v>
      </c>
      <c r="K2474" s="5">
        <f t="shared" si="233"/>
        <v>8023921.1559468834</v>
      </c>
      <c r="L2474" s="7">
        <f>LN(Table1[[#This Row],[NV]]/Table1[[#This Row],[NV_MA-1]])</f>
        <v>-2.6719948915009804</v>
      </c>
      <c r="M2474" s="7">
        <f>LN(Table1[[#This Row],[NV]]/Table1[[#This Row],[NV_MA-2]])</f>
        <v>5.5836106856337029</v>
      </c>
      <c r="N2474" s="4">
        <f>LN(Table1[[#This Row],[NV]]/Table1[[#This Row],[NV_MA-3]])</f>
        <v>2.6394277012119001</v>
      </c>
      <c r="O2474" s="7">
        <f>LN(Table1[[#This Row],[NV]]/Table1[[#This Row],[Metcalfe
NV ~ n^2]])</f>
        <v>-2.7984046254895012</v>
      </c>
      <c r="P2474" s="7">
        <f>Table1[[#This Row],[NV_MA-1]]*$M$3</f>
        <v>1625953703.8666666</v>
      </c>
    </row>
    <row r="2475" spans="1:16" x14ac:dyDescent="0.2">
      <c r="A2475" s="2">
        <v>41218</v>
      </c>
      <c r="B2475" s="3">
        <v>110986940.92462</v>
      </c>
      <c r="C2475" s="3">
        <f t="shared" si="228"/>
        <v>116181402.54042427</v>
      </c>
      <c r="D2475" s="4">
        <f>LN(Table1[[#This Row],[NV]])</f>
        <v>18.524923103027636</v>
      </c>
      <c r="E2475" s="5">
        <v>37460</v>
      </c>
      <c r="F2475" s="5">
        <f t="shared" si="229"/>
        <v>1403251600</v>
      </c>
      <c r="G2475" s="8">
        <f t="shared" si="230"/>
        <v>1626358134.1666667</v>
      </c>
      <c r="H2475" s="5">
        <f t="shared" si="231"/>
        <v>394492.34544088808</v>
      </c>
      <c r="I2475" s="5">
        <f t="shared" si="232"/>
        <v>422474.6099513793</v>
      </c>
      <c r="J2475" s="5">
        <f>Table1[[#This Row],[DAA 
(n)]]^1.5</f>
        <v>7250227.9230380086</v>
      </c>
      <c r="K2475" s="5">
        <f t="shared" si="233"/>
        <v>8025383.4913163437</v>
      </c>
      <c r="L2475" s="7">
        <f>LN(Table1[[#This Row],[NV]]/Table1[[#This Row],[NV_MA-1]])</f>
        <v>-2.684685975506933</v>
      </c>
      <c r="M2475" s="7">
        <f>LN(Table1[[#This Row],[NV]]/Table1[[#This Row],[NV_MA-2]])</f>
        <v>5.5710384738436689</v>
      </c>
      <c r="N2475" s="4">
        <f>LN(Table1[[#This Row],[NV]]/Table1[[#This Row],[NV_MA-3]])</f>
        <v>2.6268030901091297</v>
      </c>
      <c r="O2475" s="7">
        <f>LN(Table1[[#This Row],[NV]]/Table1[[#This Row],[Metcalfe
NV ~ n^2]])</f>
        <v>-2.5371348489685235</v>
      </c>
      <c r="P2475" s="7">
        <f>Table1[[#This Row],[NV_MA-1]]*$M$3</f>
        <v>1626358134.1666667</v>
      </c>
    </row>
    <row r="2476" spans="1:16" x14ac:dyDescent="0.2">
      <c r="A2476" s="2">
        <v>41217</v>
      </c>
      <c r="B2476" s="3">
        <v>111479866.79207</v>
      </c>
      <c r="C2476" s="3">
        <f t="shared" si="228"/>
        <v>116694916.07724443</v>
      </c>
      <c r="D2476" s="4">
        <f>LN(Table1[[#This Row],[NV]])</f>
        <v>18.529354565673021</v>
      </c>
      <c r="E2476" s="5">
        <v>30976</v>
      </c>
      <c r="F2476" s="5">
        <f t="shared" si="229"/>
        <v>959512576</v>
      </c>
      <c r="G2476" s="8">
        <f t="shared" si="230"/>
        <v>1631939594.9666667</v>
      </c>
      <c r="H2476" s="5">
        <f t="shared" si="231"/>
        <v>320321.82446060353</v>
      </c>
      <c r="I2476" s="5">
        <f t="shared" si="232"/>
        <v>423311.51596192736</v>
      </c>
      <c r="J2476" s="5">
        <f>Table1[[#This Row],[DAA 
(n)]]^1.5</f>
        <v>5451775.9999999981</v>
      </c>
      <c r="K2476" s="5">
        <f t="shared" si="233"/>
        <v>8046704.3709048582</v>
      </c>
      <c r="L2476" s="7">
        <f>LN(Table1[[#This Row],[NV]]/Table1[[#This Row],[NV_MA-1]])</f>
        <v>-2.6836805142422406</v>
      </c>
      <c r="M2476" s="7">
        <f>LN(Table1[[#This Row],[NV]]/Table1[[#This Row],[NV_MA-2]])</f>
        <v>5.5734909343322467</v>
      </c>
      <c r="N2476" s="4">
        <f>LN(Table1[[#This Row],[NV]]/Table1[[#This Row],[NV_MA-3]])</f>
        <v>2.6285813950219037</v>
      </c>
      <c r="O2476" s="7">
        <f>LN(Table1[[#This Row],[NV]]/Table1[[#This Row],[Metcalfe
NV ~ n^2]])</f>
        <v>-2.1525814144795872</v>
      </c>
      <c r="P2476" s="7">
        <f>Table1[[#This Row],[NV_MA-1]]*$M$3</f>
        <v>1631939594.9666667</v>
      </c>
    </row>
    <row r="2477" spans="1:16" x14ac:dyDescent="0.2">
      <c r="A2477" s="2">
        <v>41216</v>
      </c>
      <c r="B2477" s="3">
        <v>109887377.783463</v>
      </c>
      <c r="C2477" s="3">
        <f t="shared" si="228"/>
        <v>117271950.92680193</v>
      </c>
      <c r="D2477" s="4">
        <f>LN(Table1[[#This Row],[NV]])</f>
        <v>18.51496656094405</v>
      </c>
      <c r="E2477" s="5">
        <v>32511</v>
      </c>
      <c r="F2477" s="5">
        <f t="shared" si="229"/>
        <v>1056965121</v>
      </c>
      <c r="G2477" s="8">
        <f t="shared" si="230"/>
        <v>1663585958.4666667</v>
      </c>
      <c r="H2477" s="5">
        <f t="shared" si="231"/>
        <v>337767.63028070942</v>
      </c>
      <c r="I2477" s="5">
        <f t="shared" si="232"/>
        <v>428195.25023823272</v>
      </c>
      <c r="J2477" s="5">
        <f>Table1[[#This Row],[DAA 
(n)]]^1.5</f>
        <v>5861995.6541122552</v>
      </c>
      <c r="K2477" s="5">
        <f t="shared" si="233"/>
        <v>8169393.976885492</v>
      </c>
      <c r="L2477" s="7">
        <f>LN(Table1[[#This Row],[NV]]/Table1[[#This Row],[NV_MA-1]])</f>
        <v>-2.71727476440293</v>
      </c>
      <c r="M2477" s="7">
        <f>LN(Table1[[#This Row],[NV]]/Table1[[#This Row],[NV_MA-2]])</f>
        <v>5.5476319982587148</v>
      </c>
      <c r="N2477" s="4">
        <f>LN(Table1[[#This Row],[NV]]/Table1[[#This Row],[NV_MA-3]])</f>
        <v>2.599061273494891</v>
      </c>
      <c r="O2477" s="7">
        <f>LN(Table1[[#This Row],[NV]]/Table1[[#This Row],[Metcalfe
NV ~ n^2]])</f>
        <v>-2.2637009842381586</v>
      </c>
      <c r="P2477" s="7">
        <f>Table1[[#This Row],[NV_MA-1]]*$M$3</f>
        <v>1663585958.4666667</v>
      </c>
    </row>
    <row r="2478" spans="1:16" x14ac:dyDescent="0.2">
      <c r="A2478" s="2">
        <v>41215</v>
      </c>
      <c r="B2478" s="3">
        <v>108569913.2783</v>
      </c>
      <c r="C2478" s="3">
        <f t="shared" si="228"/>
        <v>117936240.73712571</v>
      </c>
      <c r="D2478" s="4">
        <f>LN(Table1[[#This Row],[NV]])</f>
        <v>18.502904885444707</v>
      </c>
      <c r="E2478" s="5">
        <v>33393</v>
      </c>
      <c r="F2478" s="5">
        <f t="shared" si="229"/>
        <v>1115092449</v>
      </c>
      <c r="G2478" s="8">
        <f t="shared" si="230"/>
        <v>1714084114.3</v>
      </c>
      <c r="H2478" s="5">
        <f t="shared" si="231"/>
        <v>347824.87993275543</v>
      </c>
      <c r="I2478" s="5">
        <f t="shared" si="232"/>
        <v>435250.77288824524</v>
      </c>
      <c r="J2478" s="5">
        <f>Table1[[#This Row],[DAA 
(n)]]^1.5</f>
        <v>6102153.8942783913</v>
      </c>
      <c r="K2478" s="5">
        <f t="shared" si="233"/>
        <v>8354683.3116751192</v>
      </c>
      <c r="L2478" s="7">
        <f>LN(Table1[[#This Row],[NV]]/Table1[[#This Row],[NV_MA-1]])</f>
        <v>-2.7592398453273046</v>
      </c>
      <c r="M2478" s="7">
        <f>LN(Table1[[#This Row],[NV]]/Table1[[#This Row],[NV_MA-2]])</f>
        <v>5.5192272520817971</v>
      </c>
      <c r="N2478" s="4">
        <f>LN(Table1[[#This Row],[NV]]/Table1[[#This Row],[NV_MA-3]])</f>
        <v>2.5645720701999108</v>
      </c>
      <c r="O2478" s="7">
        <f>LN(Table1[[#This Row],[NV]]/Table1[[#This Row],[Metcalfe
NV ~ n^2]])</f>
        <v>-2.3292982668779652</v>
      </c>
      <c r="P2478" s="7">
        <f>Table1[[#This Row],[NV_MA-1]]*$M$3</f>
        <v>1714084114.3</v>
      </c>
    </row>
    <row r="2479" spans="1:16" x14ac:dyDescent="0.2">
      <c r="A2479" s="2">
        <v>41214</v>
      </c>
      <c r="B2479" s="3">
        <v>109350090.90821201</v>
      </c>
      <c r="C2479" s="3">
        <f t="shared" si="228"/>
        <v>118672919.81124894</v>
      </c>
      <c r="D2479" s="4">
        <f>LN(Table1[[#This Row],[NV]])</f>
        <v>18.510065136437525</v>
      </c>
      <c r="E2479" s="5">
        <v>32135</v>
      </c>
      <c r="F2479" s="5">
        <f t="shared" si="229"/>
        <v>1032658225</v>
      </c>
      <c r="G2479" s="8">
        <f t="shared" si="230"/>
        <v>1764842686</v>
      </c>
      <c r="H2479" s="5">
        <f t="shared" si="231"/>
        <v>333487.42349257611</v>
      </c>
      <c r="I2479" s="5">
        <f t="shared" si="232"/>
        <v>442226.0149982989</v>
      </c>
      <c r="J2479" s="5">
        <f>Table1[[#This Row],[DAA 
(n)]]^1.5</f>
        <v>5760596.5021319631</v>
      </c>
      <c r="K2479" s="5">
        <f t="shared" si="233"/>
        <v>8539264.3721355442</v>
      </c>
      <c r="L2479" s="7">
        <f>LN(Table1[[#This Row],[NV]]/Table1[[#This Row],[NV_MA-1]])</f>
        <v>-2.7812622571768131</v>
      </c>
      <c r="M2479" s="7">
        <f>LN(Table1[[#This Row],[NV]]/Table1[[#This Row],[NV_MA-2]])</f>
        <v>5.510488759920583</v>
      </c>
      <c r="N2479" s="4">
        <f>LN(Table1[[#This Row],[NV]]/Table1[[#This Row],[NV_MA-3]])</f>
        <v>2.5498797134771545</v>
      </c>
      <c r="O2479" s="7">
        <f>LN(Table1[[#This Row],[NV]]/Table1[[#This Row],[Metcalfe
NV ~ n^2]])</f>
        <v>-2.2453369791732491</v>
      </c>
      <c r="P2479" s="7">
        <f>Table1[[#This Row],[NV_MA-1]]*$M$3</f>
        <v>1764842686</v>
      </c>
    </row>
    <row r="2480" spans="1:16" x14ac:dyDescent="0.2">
      <c r="A2480" s="2">
        <v>41213</v>
      </c>
      <c r="B2480" s="3">
        <v>114760401.036732</v>
      </c>
      <c r="C2480" s="3">
        <f t="shared" si="228"/>
        <v>119330931.05071016</v>
      </c>
      <c r="D2480" s="4">
        <f>LN(Table1[[#This Row],[NV]])</f>
        <v>18.558357043640274</v>
      </c>
      <c r="E2480" s="5">
        <v>31390</v>
      </c>
      <c r="F2480" s="5">
        <f t="shared" si="229"/>
        <v>985332100</v>
      </c>
      <c r="G2480" s="8">
        <f t="shared" si="230"/>
        <v>1826654757.2</v>
      </c>
      <c r="H2480" s="5">
        <f t="shared" si="231"/>
        <v>325019.73955835204</v>
      </c>
      <c r="I2480" s="5">
        <f t="shared" si="232"/>
        <v>450617.24660939706</v>
      </c>
      <c r="J2480" s="5">
        <f>Table1[[#This Row],[DAA 
(n)]]^1.5</f>
        <v>5561436.380918161</v>
      </c>
      <c r="K2480" s="5">
        <f t="shared" si="233"/>
        <v>8762405.0882009193</v>
      </c>
      <c r="L2480" s="7">
        <f>LN(Table1[[#This Row],[NV]]/Table1[[#This Row],[NV_MA-1]])</f>
        <v>-2.7673950857956737</v>
      </c>
      <c r="M2480" s="7">
        <f>LN(Table1[[#This Row],[NV]]/Table1[[#This Row],[NV_MA-2]])</f>
        <v>5.5399834626268163</v>
      </c>
      <c r="N2480" s="4">
        <f>LN(Table1[[#This Row],[NV]]/Table1[[#This Row],[NV_MA-3]])</f>
        <v>2.572376064963009</v>
      </c>
      <c r="O2480" s="7">
        <f>LN(Table1[[#This Row],[NV]]/Table1[[#This Row],[Metcalfe
NV ~ n^2]])</f>
        <v>-2.1501322560317222</v>
      </c>
      <c r="P2480" s="7">
        <f>Table1[[#This Row],[NV_MA-1]]*$M$3</f>
        <v>1826654757.2</v>
      </c>
    </row>
    <row r="2481" spans="1:16" x14ac:dyDescent="0.2">
      <c r="A2481" s="2">
        <v>41212</v>
      </c>
      <c r="B2481" s="3">
        <v>111729837.03327</v>
      </c>
      <c r="C2481" s="3">
        <f t="shared" si="228"/>
        <v>119665195.74357191</v>
      </c>
      <c r="D2481" s="4">
        <f>LN(Table1[[#This Row],[NV]])</f>
        <v>18.531594345946157</v>
      </c>
      <c r="E2481" s="5">
        <v>34928</v>
      </c>
      <c r="F2481" s="5">
        <f t="shared" si="229"/>
        <v>1219965184</v>
      </c>
      <c r="G2481" s="8">
        <f t="shared" si="230"/>
        <v>1842202434</v>
      </c>
      <c r="H2481" s="5">
        <f t="shared" si="231"/>
        <v>365383.34758396749</v>
      </c>
      <c r="I2481" s="5">
        <f t="shared" si="232"/>
        <v>453179.94649978826</v>
      </c>
      <c r="J2481" s="5">
        <f>Table1[[#This Row],[DAA 
(n)]]^1.5</f>
        <v>6527705.8716483098</v>
      </c>
      <c r="K2481" s="5">
        <f t="shared" si="233"/>
        <v>8824937.5054395758</v>
      </c>
      <c r="L2481" s="7">
        <f>LN(Table1[[#This Row],[NV]]/Table1[[#This Row],[NV_MA-1]])</f>
        <v>-2.8026333218177153</v>
      </c>
      <c r="M2481" s="7">
        <f>LN(Table1[[#This Row],[NV]]/Table1[[#This Row],[NV_MA-2]])</f>
        <v>5.5075497874657184</v>
      </c>
      <c r="N2481" s="4">
        <f>LN(Table1[[#This Row],[NV]]/Table1[[#This Row],[NV_MA-3]])</f>
        <v>2.5385022667241888</v>
      </c>
      <c r="O2481" s="7">
        <f>LN(Table1[[#This Row],[NV]]/Table1[[#This Row],[Metcalfe
NV ~ n^2]])</f>
        <v>-2.3904938116332932</v>
      </c>
      <c r="P2481" s="7">
        <f>Table1[[#This Row],[NV_MA-1]]*$M$3</f>
        <v>1842202434</v>
      </c>
    </row>
    <row r="2482" spans="1:16" x14ac:dyDescent="0.2">
      <c r="A2482" s="2">
        <v>41211</v>
      </c>
      <c r="B2482" s="3">
        <v>109301962.213376</v>
      </c>
      <c r="C2482" s="3">
        <f t="shared" si="228"/>
        <v>120098521.52952547</v>
      </c>
      <c r="D2482" s="4">
        <f>LN(Table1[[#This Row],[NV]])</f>
        <v>18.509624905532519</v>
      </c>
      <c r="E2482" s="5">
        <v>35981</v>
      </c>
      <c r="F2482" s="5">
        <f t="shared" si="229"/>
        <v>1294632361</v>
      </c>
      <c r="G2482" s="8">
        <f t="shared" si="230"/>
        <v>1842510381.2</v>
      </c>
      <c r="H2482" s="5">
        <f t="shared" si="231"/>
        <v>377467.54263241676</v>
      </c>
      <c r="I2482" s="5">
        <f t="shared" si="232"/>
        <v>453230.38339752733</v>
      </c>
      <c r="J2482" s="5">
        <f>Table1[[#This Row],[DAA 
(n)]]^1.5</f>
        <v>6825112.9647164857</v>
      </c>
      <c r="K2482" s="5">
        <f t="shared" si="233"/>
        <v>8826172.1463542338</v>
      </c>
      <c r="L2482" s="7">
        <f>LN(Table1[[#This Row],[NV]]/Table1[[#This Row],[NV_MA-1]])</f>
        <v>-2.8247699107805939</v>
      </c>
      <c r="M2482" s="7">
        <f>LN(Table1[[#This Row],[NV]]/Table1[[#This Row],[NV_MA-2]])</f>
        <v>5.4854690577251013</v>
      </c>
      <c r="N2482" s="4">
        <f>LN(Table1[[#This Row],[NV]]/Table1[[#This Row],[NV_MA-3]])</f>
        <v>2.5163929324522023</v>
      </c>
      <c r="O2482" s="7">
        <f>LN(Table1[[#This Row],[NV]]/Table1[[#This Row],[Metcalfe
NV ~ n^2]])</f>
        <v>-2.4718676951409888</v>
      </c>
      <c r="P2482" s="7">
        <f>Table1[[#This Row],[NV_MA-1]]*$M$3</f>
        <v>1842510381.2</v>
      </c>
    </row>
    <row r="2483" spans="1:16" x14ac:dyDescent="0.2">
      <c r="A2483" s="2">
        <v>41210</v>
      </c>
      <c r="B2483" s="3">
        <v>110031900.950781</v>
      </c>
      <c r="C2483" s="3">
        <f t="shared" si="228"/>
        <v>120613894.28755234</v>
      </c>
      <c r="D2483" s="4">
        <f>LN(Table1[[#This Row],[NV]])</f>
        <v>18.516280890355777</v>
      </c>
      <c r="E2483" s="5">
        <v>27816</v>
      </c>
      <c r="F2483" s="5">
        <f t="shared" si="229"/>
        <v>773729856</v>
      </c>
      <c r="G2483" s="8">
        <f t="shared" si="230"/>
        <v>1844967105.2</v>
      </c>
      <c r="H2483" s="5">
        <f t="shared" si="231"/>
        <v>284651.327395297</v>
      </c>
      <c r="I2483" s="5">
        <f t="shared" si="232"/>
        <v>453617.70668065123</v>
      </c>
      <c r="J2483" s="5">
        <f>Table1[[#This Row],[DAA 
(n)]]^1.5</f>
        <v>4639188.4715428445</v>
      </c>
      <c r="K2483" s="5">
        <f t="shared" si="233"/>
        <v>8835818.2303266358</v>
      </c>
      <c r="L2483" s="7">
        <f>LN(Table1[[#This Row],[NV]]/Table1[[#This Row],[NV_MA-1]])</f>
        <v>-2.8194463947642929</v>
      </c>
      <c r="M2483" s="7">
        <f>LN(Table1[[#This Row],[NV]]/Table1[[#This Row],[NV_MA-2]])</f>
        <v>5.4912708238298888</v>
      </c>
      <c r="N2483" s="4">
        <f>LN(Table1[[#This Row],[NV]]/Table1[[#This Row],[NV_MA-3]])</f>
        <v>2.5219566185338378</v>
      </c>
      <c r="O2483" s="7">
        <f>LN(Table1[[#This Row],[NV]]/Table1[[#This Row],[Metcalfe
NV ~ n^2]])</f>
        <v>-1.9504524570196187</v>
      </c>
      <c r="P2483" s="7">
        <f>Table1[[#This Row],[NV_MA-1]]*$M$3</f>
        <v>1844967105.2</v>
      </c>
    </row>
    <row r="2484" spans="1:16" x14ac:dyDescent="0.2">
      <c r="A2484" s="2">
        <v>41209</v>
      </c>
      <c r="B2484" s="3">
        <v>107358406.444931</v>
      </c>
      <c r="C2484" s="3">
        <f t="shared" si="228"/>
        <v>121093659.44625585</v>
      </c>
      <c r="D2484" s="4">
        <f>LN(Table1[[#This Row],[NV]])</f>
        <v>18.491683387978856</v>
      </c>
      <c r="E2484" s="5">
        <v>29910</v>
      </c>
      <c r="F2484" s="5">
        <f t="shared" si="229"/>
        <v>894608100</v>
      </c>
      <c r="G2484" s="8">
        <f t="shared" si="230"/>
        <v>1908227642.3</v>
      </c>
      <c r="H2484" s="5">
        <f t="shared" si="231"/>
        <v>308250.90921507368</v>
      </c>
      <c r="I2484" s="5">
        <f t="shared" si="232"/>
        <v>462827.89660388971</v>
      </c>
      <c r="J2484" s="5">
        <f>Table1[[#This Row],[DAA 
(n)]]^1.5</f>
        <v>5172787.2825972689</v>
      </c>
      <c r="K2484" s="5">
        <f t="shared" si="233"/>
        <v>9072876.0552431084</v>
      </c>
      <c r="L2484" s="7">
        <f>LN(Table1[[#This Row],[NV]]/Table1[[#This Row],[NV_MA-1]])</f>
        <v>-2.877757324258404</v>
      </c>
      <c r="M2484" s="7">
        <f>LN(Table1[[#This Row],[NV]]/Table1[[#This Row],[NV_MA-2]])</f>
        <v>5.4465728376116189</v>
      </c>
      <c r="N2484" s="4">
        <f>LN(Table1[[#This Row],[NV]]/Table1[[#This Row],[NV_MA-3]])</f>
        <v>2.4708835207555024</v>
      </c>
      <c r="O2484" s="7">
        <f>LN(Table1[[#This Row],[NV]]/Table1[[#This Row],[Metcalfe
NV ~ n^2]])</f>
        <v>-2.1202129152691325</v>
      </c>
      <c r="P2484" s="7">
        <f>Table1[[#This Row],[NV_MA-1]]*$M$3</f>
        <v>1908227642.3</v>
      </c>
    </row>
    <row r="2485" spans="1:16" x14ac:dyDescent="0.2">
      <c r="A2485" s="2">
        <v>41208</v>
      </c>
      <c r="B2485" s="3">
        <v>103907129.819906</v>
      </c>
      <c r="C2485" s="3">
        <f t="shared" si="228"/>
        <v>121638292.12890607</v>
      </c>
      <c r="D2485" s="4">
        <f>LN(Table1[[#This Row],[NV]])</f>
        <v>18.45900807565835</v>
      </c>
      <c r="E2485" s="5">
        <v>37471</v>
      </c>
      <c r="F2485" s="5">
        <f t="shared" si="229"/>
        <v>1404075841</v>
      </c>
      <c r="G2485" s="8">
        <f t="shared" si="230"/>
        <v>1935321540.3333333</v>
      </c>
      <c r="H2485" s="5">
        <f t="shared" si="231"/>
        <v>394619.18837452203</v>
      </c>
      <c r="I2485" s="5">
        <f t="shared" si="232"/>
        <v>467193.07031612174</v>
      </c>
      <c r="J2485" s="5">
        <f>Table1[[#This Row],[DAA 
(n)]]^1.5</f>
        <v>7253421.6641603708</v>
      </c>
      <c r="K2485" s="5">
        <f t="shared" si="233"/>
        <v>9180434.9512207992</v>
      </c>
      <c r="L2485" s="7">
        <f>LN(Table1[[#This Row],[NV]]/Table1[[#This Row],[NV_MA-1]])</f>
        <v>-2.924531244679883</v>
      </c>
      <c r="M2485" s="7">
        <f>LN(Table1[[#This Row],[NV]]/Table1[[#This Row],[NV_MA-2]])</f>
        <v>5.4045101976435115</v>
      </c>
      <c r="N2485" s="4">
        <f>LN(Table1[[#This Row],[NV]]/Table1[[#This Row],[NV_MA-3]])</f>
        <v>2.426422933876812</v>
      </c>
      <c r="O2485" s="7">
        <f>LN(Table1[[#This Row],[NV]]/Table1[[#This Row],[Metcalfe
NV ~ n^2]])</f>
        <v>-2.6036370832390388</v>
      </c>
      <c r="P2485" s="7">
        <f>Table1[[#This Row],[NV_MA-1]]*$M$3</f>
        <v>1935321540.3333333</v>
      </c>
    </row>
    <row r="2486" spans="1:16" x14ac:dyDescent="0.2">
      <c r="A2486" s="2">
        <v>41207</v>
      </c>
      <c r="B2486" s="3">
        <v>110208467.300596</v>
      </c>
      <c r="C2486" s="3">
        <f t="shared" si="228"/>
        <v>122295018.17081574</v>
      </c>
      <c r="D2486" s="4">
        <f>LN(Table1[[#This Row],[NV]])</f>
        <v>18.517884287489956</v>
      </c>
      <c r="E2486" s="5">
        <v>38643</v>
      </c>
      <c r="F2486" s="5">
        <f t="shared" si="229"/>
        <v>1493281449</v>
      </c>
      <c r="G2486" s="8">
        <f t="shared" si="230"/>
        <v>1960978924.8333333</v>
      </c>
      <c r="H2486" s="5">
        <f t="shared" si="231"/>
        <v>408152.0389072558</v>
      </c>
      <c r="I2486" s="5">
        <f t="shared" si="232"/>
        <v>470745.82976817701</v>
      </c>
      <c r="J2486" s="5">
        <f>Table1[[#This Row],[DAA 
(n)]]^1.5</f>
        <v>7596372.4917691434</v>
      </c>
      <c r="K2486" s="5">
        <f t="shared" si="233"/>
        <v>9274231.8883481547</v>
      </c>
      <c r="L2486" s="7">
        <f>LN(Table1[[#This Row],[NV]]/Table1[[#This Row],[NV_MA-1]])</f>
        <v>-2.878825349460099</v>
      </c>
      <c r="M2486" s="7">
        <f>LN(Table1[[#This Row],[NV]]/Table1[[#This Row],[NV_MA-2]])</f>
        <v>5.4558106997072429</v>
      </c>
      <c r="N2486" s="4">
        <f>LN(Table1[[#This Row],[NV]]/Table1[[#This Row],[NV_MA-3]])</f>
        <v>2.4751339397339942</v>
      </c>
      <c r="O2486" s="7">
        <f>LN(Table1[[#This Row],[NV]]/Table1[[#This Row],[Metcalfe
NV ~ n^2]])</f>
        <v>-2.6063575626384381</v>
      </c>
      <c r="P2486" s="7">
        <f>Table1[[#This Row],[NV_MA-1]]*$M$3</f>
        <v>1960978924.8333333</v>
      </c>
    </row>
    <row r="2487" spans="1:16" x14ac:dyDescent="0.2">
      <c r="A2487" s="2">
        <v>41206</v>
      </c>
      <c r="B2487" s="3">
        <v>119151358.079871</v>
      </c>
      <c r="C2487" s="3">
        <f t="shared" si="228"/>
        <v>122692900.53717327</v>
      </c>
      <c r="D2487" s="4">
        <f>LN(Table1[[#This Row],[NV]])</f>
        <v>18.595905159512647</v>
      </c>
      <c r="E2487" s="5">
        <v>42251</v>
      </c>
      <c r="F2487" s="5">
        <f t="shared" si="229"/>
        <v>1785147001</v>
      </c>
      <c r="G2487" s="8">
        <f t="shared" si="230"/>
        <v>1980834444.0333333</v>
      </c>
      <c r="H2487" s="5">
        <f t="shared" si="231"/>
        <v>450031.59585664677</v>
      </c>
      <c r="I2487" s="5">
        <f t="shared" si="232"/>
        <v>473487.86040476576</v>
      </c>
      <c r="J2487" s="5">
        <f>Table1[[#This Row],[DAA 
(n)]]^1.5</f>
        <v>8684713.3481336553</v>
      </c>
      <c r="K2487" s="5">
        <f t="shared" si="233"/>
        <v>9346724.3891527653</v>
      </c>
      <c r="L2487" s="7">
        <f>LN(Table1[[#This Row],[NV]]/Table1[[#This Row],[NV_MA-1]])</f>
        <v>-2.8108788697413121</v>
      </c>
      <c r="M2487" s="7">
        <f>LN(Table1[[#This Row],[NV]]/Table1[[#This Row],[NV_MA-2]])</f>
        <v>5.5280236062377526</v>
      </c>
      <c r="N2487" s="4">
        <f>LN(Table1[[#This Row],[NV]]/Table1[[#This Row],[NV_MA-3]])</f>
        <v>2.5453686523395502</v>
      </c>
      <c r="O2487" s="7">
        <f>LN(Table1[[#This Row],[NV]]/Table1[[#This Row],[Metcalfe
NV ~ n^2]])</f>
        <v>-2.7068614427759057</v>
      </c>
      <c r="P2487" s="7">
        <f>Table1[[#This Row],[NV_MA-1]]*$M$3</f>
        <v>1980834444.0333333</v>
      </c>
    </row>
    <row r="2488" spans="1:16" x14ac:dyDescent="0.2">
      <c r="A2488" s="2">
        <v>41205</v>
      </c>
      <c r="B2488" s="3">
        <v>119808539.91377001</v>
      </c>
      <c r="C2488" s="3">
        <f t="shared" si="228"/>
        <v>122766880.91584359</v>
      </c>
      <c r="D2488" s="4">
        <f>LN(Table1[[#This Row],[NV]])</f>
        <v>18.601405525860997</v>
      </c>
      <c r="E2488" s="5">
        <v>41375</v>
      </c>
      <c r="F2488" s="5">
        <f t="shared" si="229"/>
        <v>1711890625</v>
      </c>
      <c r="G2488" s="8">
        <f t="shared" si="230"/>
        <v>1958612915.2</v>
      </c>
      <c r="H2488" s="5">
        <f t="shared" si="231"/>
        <v>439834.12866210868</v>
      </c>
      <c r="I2488" s="5">
        <f t="shared" si="232"/>
        <v>470100.37854416476</v>
      </c>
      <c r="J2488" s="5">
        <f>Table1[[#This Row],[DAA 
(n)]]^1.5</f>
        <v>8416024.8698167931</v>
      </c>
      <c r="K2488" s="5">
        <f t="shared" si="233"/>
        <v>9261105.2325656414</v>
      </c>
      <c r="L2488" s="7">
        <f>LN(Table1[[#This Row],[NV]]/Table1[[#This Row],[NV_MA-1]])</f>
        <v>-2.7940968374660566</v>
      </c>
      <c r="M2488" s="7">
        <f>LN(Table1[[#This Row],[NV]]/Table1[[#This Row],[NV_MA-2]])</f>
        <v>5.5407040036073099</v>
      </c>
      <c r="N2488" s="4">
        <f>LN(Table1[[#This Row],[NV]]/Table1[[#This Row],[NV_MA-3]])</f>
        <v>2.560071570792299</v>
      </c>
      <c r="O2488" s="7">
        <f>LN(Table1[[#This Row],[NV]]/Table1[[#This Row],[Metcalfe
NV ~ n^2]])</f>
        <v>-2.6594586994977325</v>
      </c>
      <c r="P2488" s="7">
        <f>Table1[[#This Row],[NV_MA-1]]*$M$3</f>
        <v>1958612915.2</v>
      </c>
    </row>
    <row r="2489" spans="1:16" x14ac:dyDescent="0.2">
      <c r="A2489" s="2">
        <v>41204</v>
      </c>
      <c r="B2489" s="3">
        <v>120072950.748996</v>
      </c>
      <c r="C2489" s="3">
        <f t="shared" si="228"/>
        <v>122833178.00496452</v>
      </c>
      <c r="D2489" s="4">
        <f>LN(Table1[[#This Row],[NV]])</f>
        <v>18.603610038944346</v>
      </c>
      <c r="E2489" s="5">
        <v>42021</v>
      </c>
      <c r="F2489" s="5">
        <f t="shared" si="229"/>
        <v>1765764441</v>
      </c>
      <c r="G2489" s="8">
        <f t="shared" si="230"/>
        <v>1928973710.6666667</v>
      </c>
      <c r="H2489" s="5">
        <f t="shared" si="231"/>
        <v>447352.40485711902</v>
      </c>
      <c r="I2489" s="5">
        <f t="shared" si="232"/>
        <v>465252.70858460001</v>
      </c>
      <c r="J2489" s="5">
        <f>Table1[[#This Row],[DAA 
(n)]]^1.5</f>
        <v>8613895.0292687584</v>
      </c>
      <c r="K2489" s="5">
        <f t="shared" si="233"/>
        <v>9142496.7036768217</v>
      </c>
      <c r="L2489" s="7">
        <f>LN(Table1[[#This Row],[NV]]/Table1[[#This Row],[NV_MA-1]])</f>
        <v>-2.7766439033551675</v>
      </c>
      <c r="M2489" s="7">
        <f>LN(Table1[[#This Row],[NV]]/Table1[[#This Row],[NV_MA-2]])</f>
        <v>5.5532740426736664</v>
      </c>
      <c r="N2489" s="4">
        <f>LN(Table1[[#This Row],[NV]]/Table1[[#This Row],[NV_MA-3]])</f>
        <v>2.5751659704881682</v>
      </c>
      <c r="O2489" s="7">
        <f>LN(Table1[[#This Row],[NV]]/Table1[[#This Row],[Metcalfe
NV ~ n^2]])</f>
        <v>-2.6882395056699679</v>
      </c>
      <c r="P2489" s="7">
        <f>Table1[[#This Row],[NV_MA-1]]*$M$3</f>
        <v>1928973710.6666667</v>
      </c>
    </row>
    <row r="2490" spans="1:16" x14ac:dyDescent="0.2">
      <c r="A2490" s="2">
        <v>41203</v>
      </c>
      <c r="B2490" s="3">
        <v>119125804.49907801</v>
      </c>
      <c r="C2490" s="3">
        <f t="shared" si="228"/>
        <v>122903552.20507915</v>
      </c>
      <c r="D2490" s="4">
        <f>LN(Table1[[#This Row],[NV]])</f>
        <v>18.59569067331838</v>
      </c>
      <c r="E2490" s="5">
        <v>39296</v>
      </c>
      <c r="F2490" s="5">
        <f t="shared" si="229"/>
        <v>1544175616</v>
      </c>
      <c r="G2490" s="8">
        <f t="shared" si="230"/>
        <v>1894977920</v>
      </c>
      <c r="H2490" s="5">
        <f t="shared" si="231"/>
        <v>415707.59034017177</v>
      </c>
      <c r="I2490" s="5">
        <f t="shared" si="232"/>
        <v>459640.39806815056</v>
      </c>
      <c r="J2490" s="5">
        <f>Table1[[#This Row],[DAA 
(n)]]^1.5</f>
        <v>7789732.0240388205</v>
      </c>
      <c r="K2490" s="5">
        <f t="shared" si="233"/>
        <v>9005814.4293762539</v>
      </c>
      <c r="L2490" s="7">
        <f>LN(Table1[[#This Row],[NV]]/Table1[[#This Row],[NV_MA-1]])</f>
        <v>-2.7667823503794997</v>
      </c>
      <c r="M2490" s="7">
        <f>LN(Table1[[#This Row],[NV]]/Table1[[#This Row],[NV_MA-2]])</f>
        <v>5.5574909539038666</v>
      </c>
      <c r="N2490" s="4">
        <f>LN(Table1[[#This Row],[NV]]/Table1[[#This Row],[NV_MA-3]])</f>
        <v>2.582309698908396</v>
      </c>
      <c r="O2490" s="7">
        <f>LN(Table1[[#This Row],[NV]]/Table1[[#This Row],[Metcalfe
NV ~ n^2]])</f>
        <v>-2.5620653496952488</v>
      </c>
      <c r="P2490" s="7">
        <f>Table1[[#This Row],[NV_MA-1]]*$M$3</f>
        <v>1894977920</v>
      </c>
    </row>
    <row r="2491" spans="1:16" x14ac:dyDescent="0.2">
      <c r="A2491" s="2">
        <v>41202</v>
      </c>
      <c r="B2491" s="3">
        <v>119409417.79504199</v>
      </c>
      <c r="C2491" s="3">
        <f t="shared" si="228"/>
        <v>123042262.72823673</v>
      </c>
      <c r="D2491" s="4">
        <f>LN(Table1[[#This Row],[NV]])</f>
        <v>18.598068631817604</v>
      </c>
      <c r="E2491" s="5">
        <v>42836</v>
      </c>
      <c r="F2491" s="5">
        <f t="shared" si="229"/>
        <v>1834922896</v>
      </c>
      <c r="G2491" s="8">
        <f t="shared" si="230"/>
        <v>1893214489.0999999</v>
      </c>
      <c r="H2491" s="5">
        <f t="shared" si="231"/>
        <v>456851.68642887153</v>
      </c>
      <c r="I2491" s="5">
        <f t="shared" si="232"/>
        <v>459378.52614054154</v>
      </c>
      <c r="J2491" s="5">
        <f>Table1[[#This Row],[DAA 
(n)]]^1.5</f>
        <v>8865706.8061748948</v>
      </c>
      <c r="K2491" s="5">
        <f t="shared" si="233"/>
        <v>8999113.6029268727</v>
      </c>
      <c r="L2491" s="7">
        <f>LN(Table1[[#This Row],[NV]]/Table1[[#This Row],[NV_MA-1]])</f>
        <v>-2.7634733773820992</v>
      </c>
      <c r="M2491" s="7">
        <f>LN(Table1[[#This Row],[NV]]/Table1[[#This Row],[NV_MA-2]])</f>
        <v>5.5604388069456263</v>
      </c>
      <c r="N2491" s="4">
        <f>LN(Table1[[#This Row],[NV]]/Table1[[#This Row],[NV_MA-3]])</f>
        <v>2.5854319899311085</v>
      </c>
      <c r="O2491" s="7">
        <f>LN(Table1[[#This Row],[NV]]/Table1[[#This Row],[Metcalfe
NV ~ n^2]])</f>
        <v>-2.7321996672239273</v>
      </c>
      <c r="P2491" s="7">
        <f>Table1[[#This Row],[NV_MA-1]]*$M$3</f>
        <v>1893214489.0999999</v>
      </c>
    </row>
    <row r="2492" spans="1:16" x14ac:dyDescent="0.2">
      <c r="A2492" s="2">
        <v>41201</v>
      </c>
      <c r="B2492" s="3">
        <v>119960921.85288499</v>
      </c>
      <c r="C2492" s="3">
        <f t="shared" si="228"/>
        <v>123179204.51092653</v>
      </c>
      <c r="D2492" s="4">
        <f>LN(Table1[[#This Row],[NV]])</f>
        <v>18.602676596484486</v>
      </c>
      <c r="E2492" s="5">
        <v>44078</v>
      </c>
      <c r="F2492" s="5">
        <f t="shared" si="229"/>
        <v>1942870084</v>
      </c>
      <c r="G2492" s="8">
        <f t="shared" si="230"/>
        <v>1908581827.7666667</v>
      </c>
      <c r="H2492" s="5">
        <f t="shared" si="231"/>
        <v>471357.61696637026</v>
      </c>
      <c r="I2492" s="5">
        <f t="shared" si="232"/>
        <v>461363.48803055531</v>
      </c>
      <c r="J2492" s="5">
        <f>Table1[[#This Row],[DAA 
(n)]]^1.5</f>
        <v>9254070.864357587</v>
      </c>
      <c r="K2492" s="5">
        <f t="shared" si="233"/>
        <v>9053212.7083213143</v>
      </c>
      <c r="L2492" s="7">
        <f>LN(Table1[[#This Row],[NV]]/Table1[[#This Row],[NV_MA-1]])</f>
        <v>-2.7669497081804066</v>
      </c>
      <c r="M2492" s="7">
        <f>LN(Table1[[#This Row],[NV]]/Table1[[#This Row],[NV_MA-2]])</f>
        <v>5.5607351079009106</v>
      </c>
      <c r="N2492" s="4">
        <f>LN(Table1[[#This Row],[NV]]/Table1[[#This Row],[NV_MA-3]])</f>
        <v>2.5840463484097143</v>
      </c>
      <c r="O2492" s="7">
        <f>LN(Table1[[#This Row],[NV]]/Table1[[#This Row],[Metcalfe
NV ~ n^2]])</f>
        <v>-2.7847555450087866</v>
      </c>
      <c r="P2492" s="7">
        <f>Table1[[#This Row],[NV_MA-1]]*$M$3</f>
        <v>1908581827.7666667</v>
      </c>
    </row>
    <row r="2493" spans="1:16" x14ac:dyDescent="0.2">
      <c r="A2493" s="2">
        <v>41200</v>
      </c>
      <c r="B2493" s="3">
        <v>121599076.91927101</v>
      </c>
      <c r="C2493" s="3">
        <f t="shared" si="228"/>
        <v>123340430.22949679</v>
      </c>
      <c r="D2493" s="4">
        <f>LN(Table1[[#This Row],[NV]])</f>
        <v>18.616239936343113</v>
      </c>
      <c r="E2493" s="5">
        <v>51219</v>
      </c>
      <c r="F2493" s="5">
        <f t="shared" si="229"/>
        <v>2623385961</v>
      </c>
      <c r="G2493" s="8">
        <f t="shared" si="230"/>
        <v>1905246597.7666667</v>
      </c>
      <c r="H2493" s="5">
        <f t="shared" si="231"/>
        <v>555411.96425097727</v>
      </c>
      <c r="I2493" s="5">
        <f t="shared" si="232"/>
        <v>460915.73338152218</v>
      </c>
      <c r="J2493" s="5">
        <f>Table1[[#This Row],[DAA 
(n)]]^1.5</f>
        <v>11591686.915046472</v>
      </c>
      <c r="K2493" s="5">
        <f t="shared" si="233"/>
        <v>9041219.8062656503</v>
      </c>
      <c r="L2493" s="7">
        <f>LN(Table1[[#This Row],[NV]]/Table1[[#This Row],[NV_MA-1]])</f>
        <v>-2.7516373484508843</v>
      </c>
      <c r="M2493" s="7">
        <f>LN(Table1[[#This Row],[NV]]/Table1[[#This Row],[NV_MA-2]])</f>
        <v>5.5752694220020773</v>
      </c>
      <c r="N2493" s="4">
        <f>LN(Table1[[#This Row],[NV]]/Table1[[#This Row],[NV_MA-3]])</f>
        <v>2.5989352787561479</v>
      </c>
      <c r="O2493" s="7">
        <f>LN(Table1[[#This Row],[NV]]/Table1[[#This Row],[Metcalfe
NV ~ n^2]])</f>
        <v>-3.0714917355355746</v>
      </c>
      <c r="P2493" s="7">
        <f>Table1[[#This Row],[NV_MA-1]]*$M$3</f>
        <v>1905246597.7666667</v>
      </c>
    </row>
    <row r="2494" spans="1:16" x14ac:dyDescent="0.2">
      <c r="A2494" s="2">
        <v>41199</v>
      </c>
      <c r="B2494" s="3">
        <v>121438778.882745</v>
      </c>
      <c r="C2494" s="3">
        <f t="shared" si="228"/>
        <v>123362599.3009883</v>
      </c>
      <c r="D2494" s="4">
        <f>LN(Table1[[#This Row],[NV]])</f>
        <v>18.614920816247675</v>
      </c>
      <c r="E2494" s="5">
        <v>46053</v>
      </c>
      <c r="F2494" s="5">
        <f t="shared" si="229"/>
        <v>2120878809</v>
      </c>
      <c r="G2494" s="8">
        <f t="shared" si="230"/>
        <v>1865675679.2</v>
      </c>
      <c r="H2494" s="5">
        <f t="shared" si="231"/>
        <v>494496.30661636579</v>
      </c>
      <c r="I2494" s="5">
        <f t="shared" si="232"/>
        <v>455720.18413520849</v>
      </c>
      <c r="J2494" s="5">
        <f>Table1[[#This Row],[DAA 
(n)]]^1.5</f>
        <v>9882956.632044727</v>
      </c>
      <c r="K2494" s="5">
        <f t="shared" si="233"/>
        <v>8900755.5269172732</v>
      </c>
      <c r="L2494" s="7">
        <f>LN(Table1[[#This Row],[NV]]/Table1[[#This Row],[NV_MA-1]])</f>
        <v>-2.7319683026589305</v>
      </c>
      <c r="M2494" s="7">
        <f>LN(Table1[[#This Row],[NV]]/Table1[[#This Row],[NV_MA-2]])</f>
        <v>5.585286547382319</v>
      </c>
      <c r="N2494" s="4">
        <f>LN(Table1[[#This Row],[NV]]/Table1[[#This Row],[NV_MA-3]])</f>
        <v>2.6132740944834523</v>
      </c>
      <c r="O2494" s="7">
        <f>LN(Table1[[#This Row],[NV]]/Table1[[#This Row],[Metcalfe
NV ~ n^2]])</f>
        <v>-2.8601755560349482</v>
      </c>
      <c r="P2494" s="7">
        <f>Table1[[#This Row],[NV_MA-1]]*$M$3</f>
        <v>1865675679.2</v>
      </c>
    </row>
    <row r="2495" spans="1:16" x14ac:dyDescent="0.2">
      <c r="A2495" s="2">
        <v>41198</v>
      </c>
      <c r="B2495" s="3">
        <v>120627515.201446</v>
      </c>
      <c r="C2495" s="3">
        <f t="shared" si="228"/>
        <v>123270003.42091015</v>
      </c>
      <c r="D2495" s="4">
        <f>LN(Table1[[#This Row],[NV]])</f>
        <v>18.608217968816987</v>
      </c>
      <c r="E2495" s="5">
        <v>41834</v>
      </c>
      <c r="F2495" s="5">
        <f t="shared" si="229"/>
        <v>1750083556</v>
      </c>
      <c r="G2495" s="8">
        <f t="shared" si="230"/>
        <v>1833488122.9333334</v>
      </c>
      <c r="H2495" s="5">
        <f t="shared" si="231"/>
        <v>445175.03363287007</v>
      </c>
      <c r="I2495" s="5">
        <f t="shared" si="232"/>
        <v>451058.11270893313</v>
      </c>
      <c r="J2495" s="5">
        <f>Table1[[#This Row],[DAA 
(n)]]^1.5</f>
        <v>8556459.2841726299</v>
      </c>
      <c r="K2495" s="5">
        <f t="shared" si="233"/>
        <v>8780198.5734285172</v>
      </c>
      <c r="L2495" s="7">
        <f>LN(Table1[[#This Row],[NV]]/Table1[[#This Row],[NV_MA-1]])</f>
        <v>-2.7212680988265778</v>
      </c>
      <c r="M2495" s="7">
        <f>LN(Table1[[#This Row],[NV]]/Table1[[#This Row],[NV_MA-2]])</f>
        <v>5.588866505619853</v>
      </c>
      <c r="N2495" s="4">
        <f>LN(Table1[[#This Row],[NV]]/Table1[[#This Row],[NV_MA-3]])</f>
        <v>2.6202083868978265</v>
      </c>
      <c r="O2495" s="7">
        <f>LN(Table1[[#This Row],[NV]]/Table1[[#This Row],[Metcalfe
NV ~ n^2]])</f>
        <v>-2.6747114012107427</v>
      </c>
      <c r="P2495" s="7">
        <f>Table1[[#This Row],[NV_MA-1]]*$M$3</f>
        <v>1833488122.9333334</v>
      </c>
    </row>
    <row r="2496" spans="1:16" x14ac:dyDescent="0.2">
      <c r="A2496" s="2">
        <v>41197</v>
      </c>
      <c r="B2496" s="3">
        <v>121149067.610154</v>
      </c>
      <c r="C2496" s="3">
        <f t="shared" si="228"/>
        <v>123194011.31949453</v>
      </c>
      <c r="D2496" s="4">
        <f>LN(Table1[[#This Row],[NV]])</f>
        <v>18.612532309036681</v>
      </c>
      <c r="E2496" s="5">
        <v>47015</v>
      </c>
      <c r="F2496" s="5">
        <f t="shared" si="229"/>
        <v>2210410225</v>
      </c>
      <c r="G2496" s="8">
        <f t="shared" si="230"/>
        <v>1807566732.9333334</v>
      </c>
      <c r="H2496" s="5">
        <f t="shared" si="231"/>
        <v>505797.80632910598</v>
      </c>
      <c r="I2496" s="5">
        <f t="shared" si="232"/>
        <v>446974.99300756305</v>
      </c>
      <c r="J2496" s="5">
        <f>Table1[[#This Row],[DAA 
(n)]]^1.5</f>
        <v>10194235.465613635</v>
      </c>
      <c r="K2496" s="5">
        <f t="shared" si="233"/>
        <v>8678542.5999198351</v>
      </c>
      <c r="L2496" s="7">
        <f>LN(Table1[[#This Row],[NV]]/Table1[[#This Row],[NV_MA-1]])</f>
        <v>-2.7027151222974268</v>
      </c>
      <c r="M2496" s="7">
        <f>LN(Table1[[#This Row],[NV]]/Table1[[#This Row],[NV_MA-2]])</f>
        <v>5.6022743810605711</v>
      </c>
      <c r="N2496" s="4">
        <f>LN(Table1[[#This Row],[NV]]/Table1[[#This Row],[NV_MA-3]])</f>
        <v>2.6361681397325167</v>
      </c>
      <c r="O2496" s="7">
        <f>LN(Table1[[#This Row],[NV]]/Table1[[#This Row],[Metcalfe
NV ~ n^2]])</f>
        <v>-2.9039116483856731</v>
      </c>
      <c r="P2496" s="7">
        <f>Table1[[#This Row],[NV_MA-1]]*$M$3</f>
        <v>1807566732.9333334</v>
      </c>
    </row>
    <row r="2497" spans="1:16" x14ac:dyDescent="0.2">
      <c r="A2497" s="2">
        <v>41196</v>
      </c>
      <c r="B2497" s="3">
        <v>118428590.740063</v>
      </c>
      <c r="C2497" s="3">
        <f t="shared" si="228"/>
        <v>123041563.47373573</v>
      </c>
      <c r="D2497" s="4">
        <f>LN(Table1[[#This Row],[NV]])</f>
        <v>18.589820727108705</v>
      </c>
      <c r="E2497" s="5">
        <v>38974</v>
      </c>
      <c r="F2497" s="5">
        <f t="shared" si="229"/>
        <v>1518972676</v>
      </c>
      <c r="G2497" s="8">
        <f t="shared" si="230"/>
        <v>1764152981.7333333</v>
      </c>
      <c r="H2497" s="5">
        <f t="shared" si="231"/>
        <v>411980.51450789988</v>
      </c>
      <c r="I2497" s="5">
        <f t="shared" si="232"/>
        <v>440474.16496009781</v>
      </c>
      <c r="J2497" s="5">
        <f>Table1[[#This Row],[DAA 
(n)]]^1.5</f>
        <v>7694182.2875744374</v>
      </c>
      <c r="K2497" s="5">
        <f t="shared" si="233"/>
        <v>8513092.9212618861</v>
      </c>
      <c r="L2497" s="7">
        <f>LN(Table1[[#This Row],[NV]]/Table1[[#This Row],[NV_MA-1]])</f>
        <v>-2.7011157880005903</v>
      </c>
      <c r="M2497" s="7">
        <f>LN(Table1[[#This Row],[NV]]/Table1[[#This Row],[NV_MA-2]])</f>
        <v>5.5942136538230622</v>
      </c>
      <c r="N2497" s="4">
        <f>LN(Table1[[#This Row],[NV]]/Table1[[#This Row],[NV_MA-3]])</f>
        <v>2.6327048470827852</v>
      </c>
      <c r="O2497" s="7">
        <f>LN(Table1[[#This Row],[NV]]/Table1[[#This Row],[Metcalfe
NV ~ n^2]])</f>
        <v>-2.5514793451394526</v>
      </c>
      <c r="P2497" s="7">
        <f>Table1[[#This Row],[NV_MA-1]]*$M$3</f>
        <v>1764152981.7333333</v>
      </c>
    </row>
    <row r="2498" spans="1:16" x14ac:dyDescent="0.2">
      <c r="A2498" s="2">
        <v>41195</v>
      </c>
      <c r="B2498" s="3">
        <v>121160702.537981</v>
      </c>
      <c r="C2498" s="3">
        <f t="shared" si="228"/>
        <v>122980867.43062957</v>
      </c>
      <c r="D2498" s="4">
        <f>LN(Table1[[#This Row],[NV]])</f>
        <v>18.612628342538169</v>
      </c>
      <c r="E2498" s="5">
        <v>39129</v>
      </c>
      <c r="F2498" s="5">
        <f t="shared" si="229"/>
        <v>1531078641</v>
      </c>
      <c r="G2498" s="8">
        <f t="shared" si="230"/>
        <v>1763003353.9000001</v>
      </c>
      <c r="H2498" s="5">
        <f t="shared" si="231"/>
        <v>413774.2730740133</v>
      </c>
      <c r="I2498" s="5">
        <f t="shared" si="232"/>
        <v>440302.61865790276</v>
      </c>
      <c r="J2498" s="5">
        <f>Table1[[#This Row],[DAA 
(n)]]^1.5</f>
        <v>7740127.6568083297</v>
      </c>
      <c r="K2498" s="5">
        <f t="shared" si="233"/>
        <v>8508712.9256267678</v>
      </c>
      <c r="L2498" s="7">
        <f>LN(Table1[[#This Row],[NV]]/Table1[[#This Row],[NV_MA-1]])</f>
        <v>-2.6776563002044691</v>
      </c>
      <c r="M2498" s="7">
        <f>LN(Table1[[#This Row],[NV]]/Table1[[#This Row],[NV_MA-2]])</f>
        <v>5.6174108033718486</v>
      </c>
      <c r="N2498" s="4">
        <f>LN(Table1[[#This Row],[NV]]/Table1[[#This Row],[NV_MA-3]])</f>
        <v>2.6560270960089731</v>
      </c>
      <c r="O2498" s="7">
        <f>LN(Table1[[#This Row],[NV]]/Table1[[#This Row],[Metcalfe
NV ~ n^2]])</f>
        <v>-2.5366099755386169</v>
      </c>
      <c r="P2498" s="7">
        <f>Table1[[#This Row],[NV_MA-1]]*$M$3</f>
        <v>1763003353.9000001</v>
      </c>
    </row>
    <row r="2499" spans="1:16" x14ac:dyDescent="0.2">
      <c r="A2499" s="2">
        <v>41194</v>
      </c>
      <c r="B2499" s="3">
        <v>122100407.829569</v>
      </c>
      <c r="C2499" s="3">
        <f t="shared" si="228"/>
        <v>122710114.77467935</v>
      </c>
      <c r="D2499" s="4">
        <f>LN(Table1[[#This Row],[NV]])</f>
        <v>18.620354279202864</v>
      </c>
      <c r="E2499" s="5">
        <v>44701</v>
      </c>
      <c r="F2499" s="5">
        <f t="shared" si="229"/>
        <v>1998179401</v>
      </c>
      <c r="G2499" s="8">
        <f t="shared" si="230"/>
        <v>1752856751.7333333</v>
      </c>
      <c r="H2499" s="5">
        <f t="shared" si="231"/>
        <v>478647.1842328604</v>
      </c>
      <c r="I2499" s="5">
        <f t="shared" si="232"/>
        <v>438726.26754288113</v>
      </c>
      <c r="J2499" s="5">
        <f>Table1[[#This Row],[DAA 
(n)]]^1.5</f>
        <v>9450958.5441954304</v>
      </c>
      <c r="K2499" s="5">
        <f t="shared" si="233"/>
        <v>8469196.5558860656</v>
      </c>
      <c r="L2499" s="7">
        <f>LN(Table1[[#This Row],[NV]]/Table1[[#This Row],[NV_MA-1]])</f>
        <v>-2.6641584442760102</v>
      </c>
      <c r="M2499" s="7">
        <f>LN(Table1[[#This Row],[NV]]/Table1[[#This Row],[NV_MA-2]])</f>
        <v>5.628723317973984</v>
      </c>
      <c r="N2499" s="4">
        <f>LN(Table1[[#This Row],[NV]]/Table1[[#This Row],[NV_MA-3]])</f>
        <v>2.668408074702461</v>
      </c>
      <c r="O2499" s="7">
        <f>LN(Table1[[#This Row],[NV]]/Table1[[#This Row],[Metcalfe
NV ~ n^2]])</f>
        <v>-2.7951480242292912</v>
      </c>
      <c r="P2499" s="7">
        <f>Table1[[#This Row],[NV_MA-1]]*$M$3</f>
        <v>1752856751.7333333</v>
      </c>
    </row>
    <row r="2500" spans="1:16" x14ac:dyDescent="0.2">
      <c r="A2500" s="2">
        <v>41193</v>
      </c>
      <c r="B2500" s="3">
        <v>122411314.489062</v>
      </c>
      <c r="C2500" s="3">
        <f t="shared" si="228"/>
        <v>122384061.4887564</v>
      </c>
      <c r="D2500" s="4">
        <f>LN(Table1[[#This Row],[NV]])</f>
        <v>18.622897362406441</v>
      </c>
      <c r="E2500" s="5">
        <v>40995</v>
      </c>
      <c r="F2500" s="5">
        <f t="shared" si="229"/>
        <v>1680590025</v>
      </c>
      <c r="G2500" s="8">
        <f t="shared" si="230"/>
        <v>1723808888</v>
      </c>
      <c r="H2500" s="5">
        <f t="shared" si="231"/>
        <v>435416.31484130624</v>
      </c>
      <c r="I2500" s="5">
        <f t="shared" si="232"/>
        <v>434431.75254012633</v>
      </c>
      <c r="J2500" s="5">
        <f>Table1[[#This Row],[DAA 
(n)]]^1.5</f>
        <v>8300348.6718857074</v>
      </c>
      <c r="K2500" s="5">
        <f t="shared" si="233"/>
        <v>8359161.6198254758</v>
      </c>
      <c r="L2500" s="7">
        <f>LN(Table1[[#This Row],[NV]]/Table1[[#This Row],[NV_MA-1]])</f>
        <v>-2.6449047868084268</v>
      </c>
      <c r="M2500" s="7">
        <f>LN(Table1[[#This Row],[NV]]/Table1[[#This Row],[NV_MA-2]])</f>
        <v>5.6411032223098623</v>
      </c>
      <c r="N2500" s="4">
        <f>LN(Table1[[#This Row],[NV]]/Table1[[#This Row],[NV_MA-3]])</f>
        <v>2.6840286670842746</v>
      </c>
      <c r="O2500" s="7">
        <f>LN(Table1[[#This Row],[NV]]/Table1[[#This Row],[Metcalfe
NV ~ n^2]])</f>
        <v>-2.6195134116541166</v>
      </c>
      <c r="P2500" s="7">
        <f>Table1[[#This Row],[NV_MA-1]]*$M$3</f>
        <v>1723808888</v>
      </c>
    </row>
    <row r="2501" spans="1:16" x14ac:dyDescent="0.2">
      <c r="A2501" s="2">
        <v>41192</v>
      </c>
      <c r="B2501" s="3">
        <v>122750116.81018899</v>
      </c>
      <c r="C2501" s="3">
        <f t="shared" si="228"/>
        <v>122029118.69285001</v>
      </c>
      <c r="D2501" s="4">
        <f>LN(Table1[[#This Row],[NV]])</f>
        <v>18.625661276248952</v>
      </c>
      <c r="E2501" s="5">
        <v>47176</v>
      </c>
      <c r="F2501" s="5">
        <f t="shared" si="229"/>
        <v>2225574976</v>
      </c>
      <c r="G2501" s="8">
        <f t="shared" si="230"/>
        <v>1736464290.5</v>
      </c>
      <c r="H2501" s="5">
        <f t="shared" si="231"/>
        <v>507691.15542088769</v>
      </c>
      <c r="I2501" s="5">
        <f t="shared" si="232"/>
        <v>436141.84563416603</v>
      </c>
      <c r="J2501" s="5">
        <f>Table1[[#This Row],[DAA 
(n)]]^1.5</f>
        <v>10246644.576044206</v>
      </c>
      <c r="K2501" s="5">
        <f t="shared" si="233"/>
        <v>8404826.9066409059</v>
      </c>
      <c r="L2501" s="7">
        <f>LN(Table1[[#This Row],[NV]]/Table1[[#This Row],[NV_MA-1]])</f>
        <v>-2.6494555896223582</v>
      </c>
      <c r="M2501" s="7">
        <f>LN(Table1[[#This Row],[NV]]/Table1[[#This Row],[NV_MA-2]])</f>
        <v>5.6399384728041024</v>
      </c>
      <c r="N2501" s="4">
        <f>LN(Table1[[#This Row],[NV]]/Table1[[#This Row],[NV_MA-3]])</f>
        <v>2.6813445457300444</v>
      </c>
      <c r="O2501" s="7">
        <f>LN(Table1[[#This Row],[NV]]/Table1[[#This Row],[Metcalfe
NV ~ n^2]])</f>
        <v>-2.8976198591117281</v>
      </c>
      <c r="P2501" s="7">
        <f>Table1[[#This Row],[NV_MA-1]]*$M$3</f>
        <v>1736464290.5</v>
      </c>
    </row>
    <row r="2502" spans="1:16" x14ac:dyDescent="0.2">
      <c r="A2502" s="2">
        <v>41191</v>
      </c>
      <c r="B2502" s="3">
        <v>119818327.74718</v>
      </c>
      <c r="C2502" s="3">
        <f t="shared" si="228"/>
        <v>121612980.25292851</v>
      </c>
      <c r="D2502" s="4">
        <f>LN(Table1[[#This Row],[NV]])</f>
        <v>18.601487218147934</v>
      </c>
      <c r="E2502" s="5">
        <v>52626</v>
      </c>
      <c r="F2502" s="5">
        <f t="shared" si="229"/>
        <v>2769495876</v>
      </c>
      <c r="G2502" s="8">
        <f t="shared" si="230"/>
        <v>1709501602</v>
      </c>
      <c r="H2502" s="5">
        <f t="shared" si="231"/>
        <v>572095.43425414106</v>
      </c>
      <c r="I2502" s="5">
        <f t="shared" si="232"/>
        <v>432437.36800738744</v>
      </c>
      <c r="J2502" s="5">
        <f>Table1[[#This Row],[DAA 
(n)]]^1.5</f>
        <v>12072592.51239668</v>
      </c>
      <c r="K2502" s="5">
        <f t="shared" si="233"/>
        <v>8306680.6546859881</v>
      </c>
      <c r="L2502" s="7">
        <f>LN(Table1[[#This Row],[NV]]/Table1[[#This Row],[NV_MA-1]])</f>
        <v>-2.6579804860113736</v>
      </c>
      <c r="M2502" s="7">
        <f>LN(Table1[[#This Row],[NV]]/Table1[[#This Row],[NV_MA-2]])</f>
        <v>5.6242944371361521</v>
      </c>
      <c r="N2502" s="4">
        <f>LN(Table1[[#This Row],[NV]]/Table1[[#This Row],[NV_MA-3]])</f>
        <v>2.6689165709829727</v>
      </c>
      <c r="O2502" s="7">
        <f>LN(Table1[[#This Row],[NV]]/Table1[[#This Row],[Metcalfe
NV ~ n^2]])</f>
        <v>-3.14044392821094</v>
      </c>
      <c r="P2502" s="7">
        <f>Table1[[#This Row],[NV_MA-1]]*$M$3</f>
        <v>1709501602</v>
      </c>
    </row>
    <row r="2503" spans="1:16" x14ac:dyDescent="0.2">
      <c r="A2503" s="2">
        <v>41190</v>
      </c>
      <c r="B2503" s="3">
        <v>118769339.49312</v>
      </c>
      <c r="C2503" s="3">
        <f t="shared" si="228"/>
        <v>121270925.01725291</v>
      </c>
      <c r="D2503" s="4">
        <f>LN(Table1[[#This Row],[NV]])</f>
        <v>18.592693846508386</v>
      </c>
      <c r="E2503" s="5">
        <v>47823</v>
      </c>
      <c r="F2503" s="5">
        <f t="shared" si="229"/>
        <v>2287039329</v>
      </c>
      <c r="G2503" s="8">
        <f t="shared" si="230"/>
        <v>1669729346.4333334</v>
      </c>
      <c r="H2503" s="5">
        <f t="shared" si="231"/>
        <v>515305.35339703289</v>
      </c>
      <c r="I2503" s="5">
        <f t="shared" si="232"/>
        <v>427381.59667090798</v>
      </c>
      <c r="J2503" s="5">
        <f>Table1[[#This Row],[DAA 
(n)]]^1.5</f>
        <v>10458158.62524407</v>
      </c>
      <c r="K2503" s="5">
        <f t="shared" si="233"/>
        <v>8167963.090843413</v>
      </c>
      <c r="L2503" s="7">
        <f>LN(Table1[[#This Row],[NV]]/Table1[[#This Row],[NV_MA-1]])</f>
        <v>-2.6432335357282577</v>
      </c>
      <c r="M2503" s="7">
        <f>LN(Table1[[#This Row],[NV]]/Table1[[#This Row],[NV_MA-2]])</f>
        <v>5.6272612843635139</v>
      </c>
      <c r="N2503" s="4">
        <f>LN(Table1[[#This Row],[NV]]/Table1[[#This Row],[NV_MA-3]])</f>
        <v>2.6769637264427644</v>
      </c>
      <c r="O2503" s="7">
        <f>LN(Table1[[#This Row],[NV]]/Table1[[#This Row],[Metcalfe
NV ~ n^2]])</f>
        <v>-2.9578301020951256</v>
      </c>
      <c r="P2503" s="7">
        <f>Table1[[#This Row],[NV_MA-1]]*$M$3</f>
        <v>1669729346.4333334</v>
      </c>
    </row>
    <row r="2504" spans="1:16" x14ac:dyDescent="0.2">
      <c r="A2504" s="2">
        <v>41189</v>
      </c>
      <c r="B2504" s="3">
        <v>120087550.576049</v>
      </c>
      <c r="C2504" s="3">
        <f t="shared" si="228"/>
        <v>120954694.81177834</v>
      </c>
      <c r="D2504" s="4">
        <f>LN(Table1[[#This Row],[NV]])</f>
        <v>18.603731622860021</v>
      </c>
      <c r="E2504" s="5">
        <v>43095</v>
      </c>
      <c r="F2504" s="5">
        <f t="shared" si="229"/>
        <v>1857179025</v>
      </c>
      <c r="G2504" s="8">
        <f t="shared" si="230"/>
        <v>1632781954.1666667</v>
      </c>
      <c r="H2504" s="5">
        <f t="shared" si="231"/>
        <v>459873.73759821226</v>
      </c>
      <c r="I2504" s="5">
        <f t="shared" si="232"/>
        <v>422156.29274571815</v>
      </c>
      <c r="J2504" s="5">
        <f>Table1[[#This Row],[DAA 
(n)]]^1.5</f>
        <v>8946235.5257602613</v>
      </c>
      <c r="K2504" s="5">
        <f t="shared" si="233"/>
        <v>8031393.2287997007</v>
      </c>
      <c r="L2504" s="7">
        <f>LN(Table1[[#This Row],[NV]]/Table1[[#This Row],[NV_MA-1]])</f>
        <v>-2.6098194944605835</v>
      </c>
      <c r="M2504" s="7">
        <f>LN(Table1[[#This Row],[NV]]/Table1[[#This Row],[NV_MA-2]])</f>
        <v>5.6506007364522546</v>
      </c>
      <c r="N2504" s="4">
        <f>LN(Table1[[#This Row],[NV]]/Table1[[#This Row],[NV_MA-3]])</f>
        <v>2.7048630490231274</v>
      </c>
      <c r="O2504" s="7">
        <f>LN(Table1[[#This Row],[NV]]/Table1[[#This Row],[Metcalfe
NV ~ n^2]])</f>
        <v>-2.7385928973029778</v>
      </c>
      <c r="P2504" s="7">
        <f>Table1[[#This Row],[NV_MA-1]]*$M$3</f>
        <v>1632781954.1666667</v>
      </c>
    </row>
    <row r="2505" spans="1:16" x14ac:dyDescent="0.2">
      <c r="A2505" s="2">
        <v>41188</v>
      </c>
      <c r="B2505" s="3">
        <v>126392347.02922501</v>
      </c>
      <c r="C2505" s="3">
        <f t="shared" si="228"/>
        <v>120602684.21377125</v>
      </c>
      <c r="D2505" s="4">
        <f>LN(Table1[[#This Row],[NV]])</f>
        <v>18.654901492189204</v>
      </c>
      <c r="E2505" s="5">
        <v>39632</v>
      </c>
      <c r="F2505" s="5">
        <f t="shared" si="229"/>
        <v>1570695424</v>
      </c>
      <c r="G2505" s="8">
        <f t="shared" si="230"/>
        <v>1634672236.8</v>
      </c>
      <c r="H2505" s="5">
        <f t="shared" si="231"/>
        <v>419599.52575732931</v>
      </c>
      <c r="I2505" s="5">
        <f t="shared" si="232"/>
        <v>422410.49912802962</v>
      </c>
      <c r="J2505" s="5">
        <f>Table1[[#This Row],[DAA 
(n)]]^1.5</f>
        <v>7889854.3106934484</v>
      </c>
      <c r="K2505" s="5">
        <f t="shared" si="233"/>
        <v>8038196.7630199594</v>
      </c>
      <c r="L2505" s="7">
        <f>LN(Table1[[#This Row],[NV]]/Table1[[#This Row],[NV_MA-1]])</f>
        <v>-2.5598066622212809</v>
      </c>
      <c r="M2505" s="7">
        <f>LN(Table1[[#This Row],[NV]]/Table1[[#This Row],[NV_MA-2]])</f>
        <v>5.7011686252336959</v>
      </c>
      <c r="N2505" s="4">
        <f>LN(Table1[[#This Row],[NV]]/Table1[[#This Row],[NV_MA-3]])</f>
        <v>2.7551861593957669</v>
      </c>
      <c r="O2505" s="7">
        <f>LN(Table1[[#This Row],[NV]]/Table1[[#This Row],[Metcalfe
NV ~ n^2]])</f>
        <v>-2.5198828112690781</v>
      </c>
      <c r="P2505" s="7">
        <f>Table1[[#This Row],[NV_MA-1]]*$M$3</f>
        <v>1634672236.8</v>
      </c>
    </row>
    <row r="2506" spans="1:16" x14ac:dyDescent="0.2">
      <c r="A2506" s="2">
        <v>41187</v>
      </c>
      <c r="B2506" s="3">
        <v>128790912.278795</v>
      </c>
      <c r="C2506" s="3">
        <f t="shared" ref="C2506:C2569" si="234">AVERAGE(B2506:B2535)</f>
        <v>120065289.92958719</v>
      </c>
      <c r="D2506" s="4">
        <f>LN(Table1[[#This Row],[NV]])</f>
        <v>18.673700812303622</v>
      </c>
      <c r="E2506" s="5">
        <v>43691</v>
      </c>
      <c r="F2506" s="5">
        <f t="shared" ref="F2506:F2569" si="235">E2506^2</f>
        <v>1908903481</v>
      </c>
      <c r="G2506" s="8">
        <f t="shared" ref="G2506:G2569" si="236">AVERAGE(F2506:F2535)</f>
        <v>1657723688.3</v>
      </c>
      <c r="H2506" s="5">
        <f t="shared" ref="H2506:H2569" si="237">E2506*LN(E2506)</f>
        <v>466833.85274976422</v>
      </c>
      <c r="I2506" s="5">
        <f t="shared" ref="I2506:I2569" si="238">AVERAGE(H2506:H2535)</f>
        <v>425498.66471415001</v>
      </c>
      <c r="J2506" s="5">
        <f>Table1[[#This Row],[DAA 
(n)]]^1.5</f>
        <v>9132464.1794190016</v>
      </c>
      <c r="K2506" s="5">
        <f t="shared" ref="K2506:K2569" si="239">AVERAGE(J2506:J2535)</f>
        <v>8120967.8731982214</v>
      </c>
      <c r="L2506" s="7">
        <f>LN(Table1[[#This Row],[NV]]/Table1[[#This Row],[NV_MA-1]])</f>
        <v>-2.5550104138488163</v>
      </c>
      <c r="M2506" s="7">
        <f>LN(Table1[[#This Row],[NV]]/Table1[[#This Row],[NV_MA-2]])</f>
        <v>5.7126837234700902</v>
      </c>
      <c r="N2506" s="4">
        <f>LN(Table1[[#This Row],[NV]]/Table1[[#This Row],[NV_MA-3]])</f>
        <v>2.7637409110623876</v>
      </c>
      <c r="O2506" s="7">
        <f>LN(Table1[[#This Row],[NV]]/Table1[[#This Row],[Metcalfe
NV ~ n^2]])</f>
        <v>-2.6960940081291538</v>
      </c>
      <c r="P2506" s="7">
        <f>Table1[[#This Row],[NV_MA-1]]*$M$3</f>
        <v>1657723688.3</v>
      </c>
    </row>
    <row r="2507" spans="1:16" x14ac:dyDescent="0.2">
      <c r="A2507" s="2">
        <v>41186</v>
      </c>
      <c r="B2507" s="3">
        <v>129816072.09317701</v>
      </c>
      <c r="C2507" s="3">
        <f t="shared" si="234"/>
        <v>119400259.27952798</v>
      </c>
      <c r="D2507" s="4">
        <f>LN(Table1[[#This Row],[NV]])</f>
        <v>18.681629176550288</v>
      </c>
      <c r="E2507" s="5">
        <v>50714</v>
      </c>
      <c r="F2507" s="5">
        <f t="shared" si="235"/>
        <v>2571909796</v>
      </c>
      <c r="G2507" s="8">
        <f t="shared" si="236"/>
        <v>1651521273.9000001</v>
      </c>
      <c r="H2507" s="5">
        <f t="shared" si="237"/>
        <v>549433.3097810843</v>
      </c>
      <c r="I2507" s="5">
        <f t="shared" si="238"/>
        <v>424649.85482380289</v>
      </c>
      <c r="J2507" s="5">
        <f>Table1[[#This Row],[DAA 
(n)]]^1.5</f>
        <v>11420675.697801089</v>
      </c>
      <c r="K2507" s="5">
        <f t="shared" si="239"/>
        <v>8098430.1288714809</v>
      </c>
      <c r="L2507" s="7">
        <f>LN(Table1[[#This Row],[NV]]/Table1[[#This Row],[NV_MA-1]])</f>
        <v>-2.5433335077240802</v>
      </c>
      <c r="M2507" s="7">
        <f>LN(Table1[[#This Row],[NV]]/Table1[[#This Row],[NV_MA-2]])</f>
        <v>5.7226089392147852</v>
      </c>
      <c r="N2507" s="4">
        <f>LN(Table1[[#This Row],[NV]]/Table1[[#This Row],[NV_MA-3]])</f>
        <v>2.7744483869418826</v>
      </c>
      <c r="O2507" s="7">
        <f>LN(Table1[[#This Row],[NV]]/Table1[[#This Row],[Metcalfe
NV ~ n^2]])</f>
        <v>-2.9862853946168175</v>
      </c>
      <c r="P2507" s="7">
        <f>Table1[[#This Row],[NV_MA-1]]*$M$3</f>
        <v>1651521273.9000001</v>
      </c>
    </row>
    <row r="2508" spans="1:16" x14ac:dyDescent="0.2">
      <c r="A2508" s="2">
        <v>41185</v>
      </c>
      <c r="B2508" s="3">
        <v>130670285.50199699</v>
      </c>
      <c r="C2508" s="3">
        <f t="shared" si="234"/>
        <v>118480270.86912276</v>
      </c>
      <c r="D2508" s="4">
        <f>LN(Table1[[#This Row],[NV]])</f>
        <v>18.688187803871468</v>
      </c>
      <c r="E2508" s="5">
        <v>51360</v>
      </c>
      <c r="F2508" s="5">
        <f t="shared" si="235"/>
        <v>2637849600</v>
      </c>
      <c r="G2508" s="8">
        <f t="shared" si="236"/>
        <v>1634875134.8666666</v>
      </c>
      <c r="H2508" s="5">
        <f t="shared" si="237"/>
        <v>557082.1432343669</v>
      </c>
      <c r="I2508" s="5">
        <f t="shared" si="238"/>
        <v>422612.14181715768</v>
      </c>
      <c r="J2508" s="5">
        <f>Table1[[#This Row],[DAA 
(n)]]^1.5</f>
        <v>11639585.708091153</v>
      </c>
      <c r="K2508" s="5">
        <f t="shared" si="239"/>
        <v>8041523.6662963936</v>
      </c>
      <c r="L2508" s="7">
        <f>LN(Table1[[#This Row],[NV]]/Table1[[#This Row],[NV_MA-1]])</f>
        <v>-2.5266444643956847</v>
      </c>
      <c r="M2508" s="7">
        <f>LN(Table1[[#This Row],[NV]]/Table1[[#This Row],[NV_MA-2]])</f>
        <v>5.7339776888916232</v>
      </c>
      <c r="N2508" s="4">
        <f>LN(Table1[[#This Row],[NV]]/Table1[[#This Row],[NV_MA-3]])</f>
        <v>2.7880586699378265</v>
      </c>
      <c r="O2508" s="7">
        <f>LN(Table1[[#This Row],[NV]]/Table1[[#This Row],[Metcalfe
NV ~ n^2]])</f>
        <v>-3.0050420728562184</v>
      </c>
      <c r="P2508" s="7">
        <f>Table1[[#This Row],[NV_MA-1]]*$M$3</f>
        <v>1634875134.8666666</v>
      </c>
    </row>
    <row r="2509" spans="1:16" x14ac:dyDescent="0.2">
      <c r="A2509" s="2">
        <v>41184</v>
      </c>
      <c r="B2509" s="3">
        <v>129090428.092048</v>
      </c>
      <c r="C2509" s="3">
        <f t="shared" si="234"/>
        <v>117572899.81228752</v>
      </c>
      <c r="D2509" s="4">
        <f>LN(Table1[[#This Row],[NV]])</f>
        <v>18.676023709706755</v>
      </c>
      <c r="E2509" s="5">
        <v>53731</v>
      </c>
      <c r="F2509" s="5">
        <f t="shared" si="235"/>
        <v>2887020361</v>
      </c>
      <c r="G2509" s="8">
        <f t="shared" si="236"/>
        <v>1584605699.6666667</v>
      </c>
      <c r="H2509" s="5">
        <f t="shared" si="237"/>
        <v>585224.37182551913</v>
      </c>
      <c r="I2509" s="5">
        <f t="shared" si="238"/>
        <v>415720.26113410265</v>
      </c>
      <c r="J2509" s="5">
        <f>Table1[[#This Row],[DAA 
(n)]]^1.5</f>
        <v>12454817.984093193</v>
      </c>
      <c r="K2509" s="5">
        <f t="shared" si="239"/>
        <v>7858946.8587966105</v>
      </c>
      <c r="L2509" s="7">
        <f>LN(Table1[[#This Row],[NV]]/Table1[[#This Row],[NV_MA-1]])</f>
        <v>-2.5075777336941383</v>
      </c>
      <c r="M2509" s="7">
        <f>LN(Table1[[#This Row],[NV]]/Table1[[#This Row],[NV_MA-2]])</f>
        <v>5.7382558458555915</v>
      </c>
      <c r="N2509" s="4">
        <f>LN(Table1[[#This Row],[NV]]/Table1[[#This Row],[NV_MA-3]])</f>
        <v>2.7988605417089381</v>
      </c>
      <c r="O2509" s="7">
        <f>LN(Table1[[#This Row],[NV]]/Table1[[#This Row],[Metcalfe
NV ~ n^2]])</f>
        <v>-3.1074670805453959</v>
      </c>
      <c r="P2509" s="7">
        <f>Table1[[#This Row],[NV_MA-1]]*$M$3</f>
        <v>1584605699.6666667</v>
      </c>
    </row>
    <row r="2510" spans="1:16" x14ac:dyDescent="0.2">
      <c r="A2510" s="2">
        <v>41183</v>
      </c>
      <c r="B2510" s="3">
        <v>124788341.822584</v>
      </c>
      <c r="C2510" s="3">
        <f t="shared" si="234"/>
        <v>116626485.47848734</v>
      </c>
      <c r="D2510" s="4">
        <f>LN(Table1[[#This Row],[NV]])</f>
        <v>18.642129594653017</v>
      </c>
      <c r="E2510" s="5">
        <v>38102</v>
      </c>
      <c r="F2510" s="5">
        <f t="shared" si="235"/>
        <v>1451762404</v>
      </c>
      <c r="G2510" s="8">
        <f t="shared" si="236"/>
        <v>1527973121.7666667</v>
      </c>
      <c r="H2510" s="5">
        <f t="shared" si="237"/>
        <v>401900.73627008835</v>
      </c>
      <c r="I2510" s="5">
        <f t="shared" si="238"/>
        <v>408216.59239932016</v>
      </c>
      <c r="J2510" s="5">
        <f>Table1[[#This Row],[DAA 
(n)]]^1.5</f>
        <v>7437408.8980778772</v>
      </c>
      <c r="K2510" s="5">
        <f t="shared" si="239"/>
        <v>7657092.1610820182</v>
      </c>
      <c r="L2510" s="7">
        <f>LN(Table1[[#This Row],[NV]]/Table1[[#This Row],[NV_MA-1]])</f>
        <v>-2.5050783424161662</v>
      </c>
      <c r="M2510" s="7">
        <f>LN(Table1[[#This Row],[NV]]/Table1[[#This Row],[NV_MA-2]])</f>
        <v>5.7225764184011938</v>
      </c>
      <c r="N2510" s="4">
        <f>LN(Table1[[#This Row],[NV]]/Table1[[#This Row],[NV_MA-3]])</f>
        <v>2.7909867384434328</v>
      </c>
      <c r="O2510" s="7">
        <f>LN(Table1[[#This Row],[NV]]/Table1[[#This Row],[Metcalfe
NV ~ n^2]])</f>
        <v>-2.4539145116977421</v>
      </c>
      <c r="P2510" s="7">
        <f>Table1[[#This Row],[NV_MA-1]]*$M$3</f>
        <v>1527973121.7666667</v>
      </c>
    </row>
    <row r="2511" spans="1:16" x14ac:dyDescent="0.2">
      <c r="A2511" s="2">
        <v>41182</v>
      </c>
      <c r="B2511" s="3">
        <v>124729610.61187699</v>
      </c>
      <c r="C2511" s="3">
        <f t="shared" si="234"/>
        <v>115748663.33207044</v>
      </c>
      <c r="D2511" s="4">
        <f>LN(Table1[[#This Row],[NV]])</f>
        <v>18.641658837248844</v>
      </c>
      <c r="E2511" s="5">
        <v>35060</v>
      </c>
      <c r="F2511" s="5">
        <f t="shared" si="235"/>
        <v>1229203600</v>
      </c>
      <c r="G2511" s="8">
        <f t="shared" si="236"/>
        <v>1542940561.7666667</v>
      </c>
      <c r="H2511" s="5">
        <f t="shared" si="237"/>
        <v>366896.45451614138</v>
      </c>
      <c r="I2511" s="5">
        <f t="shared" si="238"/>
        <v>410344.80973498768</v>
      </c>
      <c r="J2511" s="5">
        <f>Table1[[#This Row],[DAA 
(n)]]^1.5</f>
        <v>6564745.0990880057</v>
      </c>
      <c r="K2511" s="5">
        <f t="shared" si="239"/>
        <v>7712622.5599648617</v>
      </c>
      <c r="L2511" s="7">
        <f>LN(Table1[[#This Row],[NV]]/Table1[[#This Row],[NV_MA-1]])</f>
        <v>-2.5152970511225461</v>
      </c>
      <c r="M2511" s="7">
        <f>LN(Table1[[#This Row],[NV]]/Table1[[#This Row],[NV_MA-2]])</f>
        <v>5.7169057526565314</v>
      </c>
      <c r="N2511" s="4">
        <f>LN(Table1[[#This Row],[NV]]/Table1[[#This Row],[NV_MA-3]])</f>
        <v>2.7832899990979807</v>
      </c>
      <c r="O2511" s="7">
        <f>LN(Table1[[#This Row],[NV]]/Table1[[#This Row],[Metcalfe
NV ~ n^2]])</f>
        <v>-2.2879734797016082</v>
      </c>
      <c r="P2511" s="7">
        <f>Table1[[#This Row],[NV_MA-1]]*$M$3</f>
        <v>1542940561.7666667</v>
      </c>
    </row>
    <row r="2512" spans="1:16" x14ac:dyDescent="0.2">
      <c r="A2512" s="2">
        <v>41181</v>
      </c>
      <c r="B2512" s="3">
        <v>124763144.954182</v>
      </c>
      <c r="C2512" s="3">
        <f t="shared" si="234"/>
        <v>114901532.31030707</v>
      </c>
      <c r="D2512" s="4">
        <f>LN(Table1[[#This Row],[NV]])</f>
        <v>18.641927657419039</v>
      </c>
      <c r="E2512" s="5">
        <v>36991</v>
      </c>
      <c r="F2512" s="5">
        <f t="shared" si="235"/>
        <v>1368334081</v>
      </c>
      <c r="G2512" s="8">
        <f t="shared" si="236"/>
        <v>1584230564.5666666</v>
      </c>
      <c r="H2512" s="5">
        <f t="shared" si="237"/>
        <v>389087.24112613412</v>
      </c>
      <c r="I2512" s="5">
        <f t="shared" si="238"/>
        <v>416021.06074064563</v>
      </c>
      <c r="J2512" s="5">
        <f>Table1[[#This Row],[DAA 
(n)]]^1.5</f>
        <v>7114495.483888587</v>
      </c>
      <c r="K2512" s="5">
        <f t="shared" si="239"/>
        <v>7862881.4524828196</v>
      </c>
      <c r="L2512" s="7">
        <f>LN(Table1[[#This Row],[NV]]/Table1[[#This Row],[NV_MA-1]])</f>
        <v>-2.5414370207655574</v>
      </c>
      <c r="M2512" s="7">
        <f>LN(Table1[[#This Row],[NV]]/Table1[[#This Row],[NV_MA-2]])</f>
        <v>5.7034364926767323</v>
      </c>
      <c r="N2512" s="4">
        <f>LN(Table1[[#This Row],[NV]]/Table1[[#This Row],[NV_MA-3]])</f>
        <v>2.7642639631859218</v>
      </c>
      <c r="O2512" s="7">
        <f>LN(Table1[[#This Row],[NV]]/Table1[[#This Row],[Metcalfe
NV ~ n^2]])</f>
        <v>-2.3949321801703261</v>
      </c>
      <c r="P2512" s="7">
        <f>Table1[[#This Row],[NV_MA-1]]*$M$3</f>
        <v>1584230564.5666666</v>
      </c>
    </row>
    <row r="2513" spans="1:16" x14ac:dyDescent="0.2">
      <c r="A2513" s="2">
        <v>41180</v>
      </c>
      <c r="B2513" s="3">
        <v>124424855.711886</v>
      </c>
      <c r="C2513" s="3">
        <f t="shared" si="234"/>
        <v>114255701.63990088</v>
      </c>
      <c r="D2513" s="4">
        <f>LN(Table1[[#This Row],[NV]])</f>
        <v>18.639212523068966</v>
      </c>
      <c r="E2513" s="5">
        <v>51687</v>
      </c>
      <c r="F2513" s="5">
        <f t="shared" si="235"/>
        <v>2671545969</v>
      </c>
      <c r="G2513" s="8">
        <f t="shared" si="236"/>
        <v>1578894681.8666666</v>
      </c>
      <c r="H2513" s="5">
        <f t="shared" si="237"/>
        <v>560957.02509245009</v>
      </c>
      <c r="I2513" s="5">
        <f t="shared" si="238"/>
        <v>415166.76259841525</v>
      </c>
      <c r="J2513" s="5">
        <f>Table1[[#This Row],[DAA 
(n)]]^1.5</f>
        <v>11750923.219037009</v>
      </c>
      <c r="K2513" s="5">
        <f t="shared" si="239"/>
        <v>7841753.8091212055</v>
      </c>
      <c r="L2513" s="7">
        <f>LN(Table1[[#This Row],[NV]]/Table1[[#This Row],[NV_MA-1]])</f>
        <v>-2.5407783476653187</v>
      </c>
      <c r="M2513" s="7">
        <f>LN(Table1[[#This Row],[NV]]/Table1[[#This Row],[NV_MA-2]])</f>
        <v>5.7027769669846897</v>
      </c>
      <c r="N2513" s="4">
        <f>LN(Table1[[#This Row],[NV]]/Table1[[#This Row],[NV_MA-3]])</f>
        <v>2.764239455616512</v>
      </c>
      <c r="O2513" s="7">
        <f>LN(Table1[[#This Row],[NV]]/Table1[[#This Row],[Metcalfe
NV ~ n^2]])</f>
        <v>-3.0667106333320646</v>
      </c>
      <c r="P2513" s="7">
        <f>Table1[[#This Row],[NV_MA-1]]*$M$3</f>
        <v>1578894681.8666666</v>
      </c>
    </row>
    <row r="2514" spans="1:16" x14ac:dyDescent="0.2">
      <c r="A2514" s="2">
        <v>41179</v>
      </c>
      <c r="B2514" s="3">
        <v>123697386.924438</v>
      </c>
      <c r="C2514" s="3">
        <f t="shared" si="234"/>
        <v>113664214.18416139</v>
      </c>
      <c r="D2514" s="4">
        <f>LN(Table1[[#This Row],[NV]])</f>
        <v>18.633348712842409</v>
      </c>
      <c r="E2514" s="5">
        <v>41321</v>
      </c>
      <c r="F2514" s="5">
        <f t="shared" si="235"/>
        <v>1707425041</v>
      </c>
      <c r="G2514" s="8">
        <f t="shared" si="236"/>
        <v>1537930893.7</v>
      </c>
      <c r="H2514" s="5">
        <f t="shared" si="237"/>
        <v>439206.1205820351</v>
      </c>
      <c r="I2514" s="5">
        <f t="shared" si="238"/>
        <v>409818.70052162895</v>
      </c>
      <c r="J2514" s="5">
        <f>Table1[[#This Row],[DAA 
(n)]]^1.5</f>
        <v>8399554.161927944</v>
      </c>
      <c r="K2514" s="5">
        <f t="shared" si="239"/>
        <v>7696799.7370346291</v>
      </c>
      <c r="L2514" s="7">
        <f>LN(Table1[[#This Row],[NV]]/Table1[[#This Row],[NV_MA-1]])</f>
        <v>-2.5203550616031842</v>
      </c>
      <c r="M2514" s="7">
        <f>LN(Table1[[#This Row],[NV]]/Table1[[#This Row],[NV_MA-2]])</f>
        <v>5.7098785658081344</v>
      </c>
      <c r="N2514" s="4">
        <f>LN(Table1[[#This Row],[NV]]/Table1[[#This Row],[NV_MA-3]])</f>
        <v>2.7770335309787626</v>
      </c>
      <c r="O2514" s="7">
        <f>LN(Table1[[#This Row],[NV]]/Table1[[#This Row],[Metcalfe
NV ~ n^2]])</f>
        <v>-2.6249035357495969</v>
      </c>
      <c r="P2514" s="7">
        <f>Table1[[#This Row],[NV_MA-1]]*$M$3</f>
        <v>1537930893.7</v>
      </c>
    </row>
    <row r="2515" spans="1:16" x14ac:dyDescent="0.2">
      <c r="A2515" s="2">
        <v>41178</v>
      </c>
      <c r="B2515" s="3">
        <v>123608911.077196</v>
      </c>
      <c r="C2515" s="3">
        <f t="shared" si="234"/>
        <v>113115240.01307923</v>
      </c>
      <c r="D2515" s="4">
        <f>LN(Table1[[#This Row],[NV]])</f>
        <v>18.632633196482885</v>
      </c>
      <c r="E2515" s="5">
        <v>46624</v>
      </c>
      <c r="F2515" s="5">
        <f t="shared" si="235"/>
        <v>2173797376</v>
      </c>
      <c r="G2515" s="8">
        <f t="shared" si="236"/>
        <v>1537178599.3</v>
      </c>
      <c r="H2515" s="5">
        <f t="shared" si="237"/>
        <v>501201.97193617967</v>
      </c>
      <c r="I2515" s="5">
        <f t="shared" si="238"/>
        <v>409712.51818513207</v>
      </c>
      <c r="J2515" s="5">
        <f>Table1[[#This Row],[DAA 
(n)]]^1.5</f>
        <v>10067329.777981047</v>
      </c>
      <c r="K2515" s="5">
        <f t="shared" si="239"/>
        <v>7694019.482040585</v>
      </c>
      <c r="L2515" s="7">
        <f>LN(Table1[[#This Row],[NV]]/Table1[[#This Row],[NV_MA-1]])</f>
        <v>-2.5205812982042337</v>
      </c>
      <c r="M2515" s="7">
        <f>LN(Table1[[#This Row],[NV]]/Table1[[#This Row],[NV_MA-2]])</f>
        <v>5.7094221788988806</v>
      </c>
      <c r="N2515" s="4">
        <f>LN(Table1[[#This Row],[NV]]/Table1[[#This Row],[NV_MA-3]])</f>
        <v>2.776679302083501</v>
      </c>
      <c r="O2515" s="7">
        <f>LN(Table1[[#This Row],[NV]]/Table1[[#This Row],[Metcalfe
NV ~ n^2]])</f>
        <v>-2.8671082215069781</v>
      </c>
      <c r="P2515" s="7">
        <f>Table1[[#This Row],[NV_MA-1]]*$M$3</f>
        <v>1537178599.3</v>
      </c>
    </row>
    <row r="2516" spans="1:16" x14ac:dyDescent="0.2">
      <c r="A2516" s="2">
        <v>41177</v>
      </c>
      <c r="B2516" s="3">
        <v>122144938.29132199</v>
      </c>
      <c r="C2516" s="3">
        <f t="shared" si="234"/>
        <v>112555821.0209194</v>
      </c>
      <c r="D2516" s="4">
        <f>LN(Table1[[#This Row],[NV]])</f>
        <v>18.620718916342966</v>
      </c>
      <c r="E2516" s="5">
        <v>45705</v>
      </c>
      <c r="F2516" s="5">
        <f t="shared" si="235"/>
        <v>2088947025</v>
      </c>
      <c r="G2516" s="8">
        <f t="shared" si="236"/>
        <v>1514538540.0999999</v>
      </c>
      <c r="H2516" s="5">
        <f t="shared" si="237"/>
        <v>490412.95800491836</v>
      </c>
      <c r="I2516" s="5">
        <f t="shared" si="238"/>
        <v>406617.40574398579</v>
      </c>
      <c r="J2516" s="5">
        <f>Table1[[#This Row],[DAA 
(n)]]^1.5</f>
        <v>9771147.5159074795</v>
      </c>
      <c r="K2516" s="5">
        <f t="shared" si="239"/>
        <v>7611821.3490368119</v>
      </c>
      <c r="L2516" s="7">
        <f>LN(Table1[[#This Row],[NV]]/Table1[[#This Row],[NV_MA-1]])</f>
        <v>-2.5176577191732048</v>
      </c>
      <c r="M2516" s="7">
        <f>LN(Table1[[#This Row],[NV]]/Table1[[#This Row],[NV_MA-2]])</f>
        <v>5.7050909290553111</v>
      </c>
      <c r="N2516" s="4">
        <f>LN(Table1[[#This Row],[NV]]/Table1[[#This Row],[NV_MA-3]])</f>
        <v>2.7755058788685498</v>
      </c>
      <c r="O2516" s="7">
        <f>LN(Table1[[#This Row],[NV]]/Table1[[#This Row],[Metcalfe
NV ~ n^2]])</f>
        <v>-2.8392070438328711</v>
      </c>
      <c r="P2516" s="7">
        <f>Table1[[#This Row],[NV_MA-1]]*$M$3</f>
        <v>1514538540.0999999</v>
      </c>
    </row>
    <row r="2517" spans="1:16" x14ac:dyDescent="0.2">
      <c r="A2517" s="2">
        <v>41176</v>
      </c>
      <c r="B2517" s="3">
        <v>121370769.43998</v>
      </c>
      <c r="C2517" s="3">
        <f t="shared" si="234"/>
        <v>111926732.32945006</v>
      </c>
      <c r="D2517" s="4">
        <f>LN(Table1[[#This Row],[NV]])</f>
        <v>18.614360628684924</v>
      </c>
      <c r="E2517" s="5">
        <v>33444</v>
      </c>
      <c r="F2517" s="5">
        <f t="shared" si="235"/>
        <v>1118501136</v>
      </c>
      <c r="G2517" s="8">
        <f t="shared" si="236"/>
        <v>1485997375.9333334</v>
      </c>
      <c r="H2517" s="5">
        <f t="shared" si="237"/>
        <v>348407.14003861614</v>
      </c>
      <c r="I2517" s="5">
        <f t="shared" si="238"/>
        <v>402519.29817583167</v>
      </c>
      <c r="J2517" s="5">
        <f>Table1[[#This Row],[DAA 
(n)]]^1.5</f>
        <v>6116138.6505199466</v>
      </c>
      <c r="K2517" s="5">
        <f t="shared" si="239"/>
        <v>7505409.5432253443</v>
      </c>
      <c r="L2517" s="7">
        <f>LN(Table1[[#This Row],[NV]]/Table1[[#This Row],[NV_MA-1]])</f>
        <v>-2.504991388696364</v>
      </c>
      <c r="M2517" s="7">
        <f>LN(Table1[[#This Row],[NV]]/Table1[[#This Row],[NV_MA-2]])</f>
        <v>5.7088623082150685</v>
      </c>
      <c r="N2517" s="4">
        <f>LN(Table1[[#This Row],[NV]]/Table1[[#This Row],[NV_MA-3]])</f>
        <v>2.7832260377402909</v>
      </c>
      <c r="O2517" s="7">
        <f>LN(Table1[[#This Row],[NV]]/Table1[[#This Row],[Metcalfe
NV ~ n^2]])</f>
        <v>-2.2208947258549716</v>
      </c>
      <c r="P2517" s="7">
        <f>Table1[[#This Row],[NV_MA-1]]*$M$3</f>
        <v>1485997375.9333334</v>
      </c>
    </row>
    <row r="2518" spans="1:16" x14ac:dyDescent="0.2">
      <c r="A2518" s="2">
        <v>41175</v>
      </c>
      <c r="B2518" s="3">
        <v>121797452.58739699</v>
      </c>
      <c r="C2518" s="3">
        <f t="shared" si="234"/>
        <v>111332743.89371051</v>
      </c>
      <c r="D2518" s="4">
        <f>LN(Table1[[#This Row],[NV]])</f>
        <v>18.61786999830376</v>
      </c>
      <c r="E2518" s="5">
        <v>28683</v>
      </c>
      <c r="F2518" s="5">
        <f t="shared" si="235"/>
        <v>822714489</v>
      </c>
      <c r="G2518" s="8">
        <f t="shared" si="236"/>
        <v>1492816267.2666667</v>
      </c>
      <c r="H2518" s="5">
        <f t="shared" si="237"/>
        <v>294404.02987516724</v>
      </c>
      <c r="I2518" s="5">
        <f t="shared" si="238"/>
        <v>403638.57832169358</v>
      </c>
      <c r="J2518" s="5">
        <f>Table1[[#This Row],[DAA 
(n)]]^1.5</f>
        <v>4857769.0031522755</v>
      </c>
      <c r="K2518" s="5">
        <f t="shared" si="239"/>
        <v>7532779.5211881306</v>
      </c>
      <c r="L2518" s="7">
        <f>LN(Table1[[#This Row],[NV]]/Table1[[#This Row],[NV_MA-1]])</f>
        <v>-2.5060602868449875</v>
      </c>
      <c r="M2518" s="7">
        <f>LN(Table1[[#This Row],[NV]]/Table1[[#This Row],[NV_MA-2]])</f>
        <v>5.7095948498757521</v>
      </c>
      <c r="N2518" s="4">
        <f>LN(Table1[[#This Row],[NV]]/Table1[[#This Row],[NV_MA-3]])</f>
        <v>2.7830953403182388</v>
      </c>
      <c r="O2518" s="7">
        <f>LN(Table1[[#This Row],[NV]]/Table1[[#This Row],[Metcalfe
NV ~ n^2]])</f>
        <v>-1.9102497852033511</v>
      </c>
      <c r="P2518" s="7">
        <f>Table1[[#This Row],[NV_MA-1]]*$M$3</f>
        <v>1492816267.2666667</v>
      </c>
    </row>
    <row r="2519" spans="1:16" x14ac:dyDescent="0.2">
      <c r="A2519" s="2">
        <v>41174</v>
      </c>
      <c r="B2519" s="3">
        <v>122184176.752436</v>
      </c>
      <c r="C2519" s="3">
        <f t="shared" si="234"/>
        <v>110725476.74357955</v>
      </c>
      <c r="D2519" s="4">
        <f>LN(Table1[[#This Row],[NV]])</f>
        <v>18.62104010984006</v>
      </c>
      <c r="E2519" s="5">
        <v>27311</v>
      </c>
      <c r="F2519" s="5">
        <f t="shared" si="235"/>
        <v>745890721</v>
      </c>
      <c r="G2519" s="8">
        <f t="shared" si="236"/>
        <v>1531650219.5</v>
      </c>
      <c r="H2519" s="5">
        <f t="shared" si="237"/>
        <v>278983.0893636368</v>
      </c>
      <c r="I2519" s="5">
        <f t="shared" si="238"/>
        <v>409734.36167916312</v>
      </c>
      <c r="J2519" s="5">
        <f>Table1[[#This Row],[DAA 
(n)]]^1.5</f>
        <v>4513426.8002517708</v>
      </c>
      <c r="K2519" s="5">
        <f t="shared" si="239"/>
        <v>7684649.8061579624</v>
      </c>
      <c r="L2519" s="7">
        <f>LN(Table1[[#This Row],[NV]]/Table1[[#This Row],[NV_MA-1]])</f>
        <v>-2.5285714561033625</v>
      </c>
      <c r="M2519" s="7">
        <f>LN(Table1[[#This Row],[NV]]/Table1[[#This Row],[NV_MA-2]])</f>
        <v>5.6977757794799073</v>
      </c>
      <c r="N2519" s="4">
        <f>LN(Table1[[#This Row],[NV]]/Table1[[#This Row],[NV_MA-3]])</f>
        <v>2.7663047444130329</v>
      </c>
      <c r="O2519" s="7">
        <f>LN(Table1[[#This Row],[NV]]/Table1[[#This Row],[Metcalfe
NV ~ n^2]])</f>
        <v>-1.8090495510025906</v>
      </c>
      <c r="P2519" s="7">
        <f>Table1[[#This Row],[NV_MA-1]]*$M$3</f>
        <v>1531650219.5</v>
      </c>
    </row>
    <row r="2520" spans="1:16" x14ac:dyDescent="0.2">
      <c r="A2520" s="2">
        <v>41173</v>
      </c>
      <c r="B2520" s="3">
        <v>123287120.19380499</v>
      </c>
      <c r="C2520" s="3">
        <f t="shared" si="234"/>
        <v>109938122.8668776</v>
      </c>
      <c r="D2520" s="4">
        <f>LN(Table1[[#This Row],[NV]])</f>
        <v>18.630026503585114</v>
      </c>
      <c r="E2520" s="5">
        <v>38617</v>
      </c>
      <c r="F2520" s="5">
        <f t="shared" si="235"/>
        <v>1491272689</v>
      </c>
      <c r="G2520" s="8">
        <f t="shared" si="236"/>
        <v>1569923110.1666667</v>
      </c>
      <c r="H2520" s="5">
        <f t="shared" si="237"/>
        <v>407851.43251189939</v>
      </c>
      <c r="I2520" s="5">
        <f t="shared" si="238"/>
        <v>415929.85041209351</v>
      </c>
      <c r="J2520" s="5">
        <f>Table1[[#This Row],[DAA 
(n)]]^1.5</f>
        <v>7588707.2305573141</v>
      </c>
      <c r="K2520" s="5">
        <f t="shared" si="239"/>
        <v>7836842.7448527189</v>
      </c>
      <c r="L2520" s="7">
        <f>LN(Table1[[#This Row],[NV]]/Table1[[#This Row],[NV_MA-1]])</f>
        <v>-2.5442659771060923</v>
      </c>
      <c r="M2520" s="7">
        <f>LN(Table1[[#This Row],[NV]]/Table1[[#This Row],[NV_MA-2]])</f>
        <v>5.6917546073782335</v>
      </c>
      <c r="N2520" s="4">
        <f>LN(Table1[[#This Row],[NV]]/Table1[[#This Row],[NV_MA-3]])</f>
        <v>2.7556799034841459</v>
      </c>
      <c r="O2520" s="7">
        <f>LN(Table1[[#This Row],[NV]]/Table1[[#This Row],[Metcalfe
NV ~ n^2]])</f>
        <v>-2.4928692424282675</v>
      </c>
      <c r="P2520" s="7">
        <f>Table1[[#This Row],[NV_MA-1]]*$M$3</f>
        <v>1569923110.1666667</v>
      </c>
    </row>
    <row r="2521" spans="1:16" x14ac:dyDescent="0.2">
      <c r="A2521" s="2">
        <v>41172</v>
      </c>
      <c r="B2521" s="3">
        <v>123517671.275736</v>
      </c>
      <c r="C2521" s="3">
        <f t="shared" si="234"/>
        <v>109008375.335535</v>
      </c>
      <c r="D2521" s="4">
        <f>LN(Table1[[#This Row],[NV]])</f>
        <v>18.631894791049223</v>
      </c>
      <c r="E2521" s="5">
        <v>47916</v>
      </c>
      <c r="F2521" s="5">
        <f t="shared" si="235"/>
        <v>2295943056</v>
      </c>
      <c r="G2521" s="8">
        <f t="shared" si="236"/>
        <v>1594790353.8666666</v>
      </c>
      <c r="H2521" s="5">
        <f t="shared" si="237"/>
        <v>516400.54312928312</v>
      </c>
      <c r="I2521" s="5">
        <f t="shared" si="238"/>
        <v>419306.46138412703</v>
      </c>
      <c r="J2521" s="5">
        <f>Table1[[#This Row],[DAA 
(n)]]^1.5</f>
        <v>10488679.968008175</v>
      </c>
      <c r="K2521" s="5">
        <f t="shared" si="239"/>
        <v>7926788.1831624964</v>
      </c>
      <c r="L2521" s="7">
        <f>LN(Table1[[#This Row],[NV]]/Table1[[#This Row],[NV_MA-1]])</f>
        <v>-2.5581133339130284</v>
      </c>
      <c r="M2521" s="7">
        <f>LN(Table1[[#This Row],[NV]]/Table1[[#This Row],[NV_MA-2]])</f>
        <v>5.6855374480779624</v>
      </c>
      <c r="N2521" s="4">
        <f>LN(Table1[[#This Row],[NV]]/Table1[[#This Row],[NV_MA-3]])</f>
        <v>2.7461363005201456</v>
      </c>
      <c r="O2521" s="7">
        <f>LN(Table1[[#This Row],[NV]]/Table1[[#This Row],[Metcalfe
NV ~ n^2]])</f>
        <v>-2.9225147226532187</v>
      </c>
      <c r="P2521" s="7">
        <f>Table1[[#This Row],[NV_MA-1]]*$M$3</f>
        <v>1594790353.8666666</v>
      </c>
    </row>
    <row r="2522" spans="1:16" x14ac:dyDescent="0.2">
      <c r="A2522" s="2">
        <v>41171</v>
      </c>
      <c r="B2522" s="3">
        <v>124797693.40999299</v>
      </c>
      <c r="C2522" s="3">
        <f t="shared" si="234"/>
        <v>108110806.86473928</v>
      </c>
      <c r="D2522" s="4">
        <f>LN(Table1[[#This Row],[NV]])</f>
        <v>18.642204531437081</v>
      </c>
      <c r="E2522" s="5">
        <v>42928</v>
      </c>
      <c r="F2522" s="5">
        <f t="shared" si="235"/>
        <v>1842813184</v>
      </c>
      <c r="G2522" s="8">
        <f t="shared" si="236"/>
        <v>1621078269.3666666</v>
      </c>
      <c r="H2522" s="5">
        <f t="shared" si="237"/>
        <v>457924.9774953805</v>
      </c>
      <c r="I2522" s="5">
        <f t="shared" si="238"/>
        <v>422318.26763743255</v>
      </c>
      <c r="J2522" s="5">
        <f>Table1[[#This Row],[DAA 
(n)]]^1.5</f>
        <v>8894283.8026876505</v>
      </c>
      <c r="K2522" s="5">
        <f t="shared" si="239"/>
        <v>8013456.0904043494</v>
      </c>
      <c r="L2522" s="7">
        <f>LN(Table1[[#This Row],[NV]]/Table1[[#This Row],[NV_MA-1]])</f>
        <v>-2.5641528317157549</v>
      </c>
      <c r="M2522" s="7">
        <f>LN(Table1[[#This Row],[NV]]/Table1[[#This Row],[NV_MA-2]])</f>
        <v>5.6886900339620299</v>
      </c>
      <c r="N2522" s="4">
        <f>LN(Table1[[#This Row],[NV]]/Table1[[#This Row],[NV_MA-3]])</f>
        <v>2.7455718334892039</v>
      </c>
      <c r="O2522" s="7">
        <f>LN(Table1[[#This Row],[NV]]/Table1[[#This Row],[Metcalfe
NV ~ n^2]])</f>
        <v>-2.6923546138937318</v>
      </c>
      <c r="P2522" s="7">
        <f>Table1[[#This Row],[NV_MA-1]]*$M$3</f>
        <v>1621078269.3666666</v>
      </c>
    </row>
    <row r="2523" spans="1:16" x14ac:dyDescent="0.2">
      <c r="A2523" s="2">
        <v>41170</v>
      </c>
      <c r="B2523" s="3">
        <v>122264149.064017</v>
      </c>
      <c r="C2523" s="3">
        <f t="shared" si="234"/>
        <v>107192693.67198183</v>
      </c>
      <c r="D2523" s="4">
        <f>LN(Table1[[#This Row],[NV]])</f>
        <v>18.621694418387008</v>
      </c>
      <c r="E2523" s="5">
        <v>37898</v>
      </c>
      <c r="F2523" s="5">
        <f t="shared" si="235"/>
        <v>1436258404</v>
      </c>
      <c r="G2523" s="8">
        <f t="shared" si="236"/>
        <v>1639632238.4333334</v>
      </c>
      <c r="H2523" s="5">
        <f t="shared" si="237"/>
        <v>399545.48686156183</v>
      </c>
      <c r="I2523" s="5">
        <f t="shared" si="238"/>
        <v>424687.11547694792</v>
      </c>
      <c r="J2523" s="5">
        <f>Table1[[#This Row],[DAA 
(n)]]^1.5</f>
        <v>7377758.534595171</v>
      </c>
      <c r="K2523" s="5">
        <f t="shared" si="239"/>
        <v>8078356.6363686221</v>
      </c>
      <c r="L2523" s="7">
        <f>LN(Table1[[#This Row],[NV]]/Table1[[#This Row],[NV_MA-1]])</f>
        <v>-2.5960433903911504</v>
      </c>
      <c r="M2523" s="7">
        <f>LN(Table1[[#This Row],[NV]]/Table1[[#This Row],[NV_MA-2]])</f>
        <v>5.6625864404856934</v>
      </c>
      <c r="N2523" s="4">
        <f>LN(Table1[[#This Row],[NV]]/Table1[[#This Row],[NV_MA-3]])</f>
        <v>2.7169953951636274</v>
      </c>
      <c r="O2523" s="7">
        <f>LN(Table1[[#This Row],[NV]]/Table1[[#This Row],[Metcalfe
NV ~ n^2]])</f>
        <v>-2.4636128200721128</v>
      </c>
      <c r="P2523" s="7">
        <f>Table1[[#This Row],[NV_MA-1]]*$M$3</f>
        <v>1639632238.4333334</v>
      </c>
    </row>
    <row r="2524" spans="1:16" x14ac:dyDescent="0.2">
      <c r="A2524" s="2">
        <v>41169</v>
      </c>
      <c r="B2524" s="3">
        <v>118660902.4804</v>
      </c>
      <c r="C2524" s="3">
        <f t="shared" si="234"/>
        <v>105658608.60520099</v>
      </c>
      <c r="D2524" s="4">
        <f>LN(Table1[[#This Row],[NV]])</f>
        <v>18.591780424365041</v>
      </c>
      <c r="E2524" s="5">
        <v>33989</v>
      </c>
      <c r="F2524" s="5">
        <f t="shared" si="235"/>
        <v>1155252121</v>
      </c>
      <c r="G2524" s="8">
        <f t="shared" si="236"/>
        <v>1703608202.5999999</v>
      </c>
      <c r="H2524" s="5">
        <f t="shared" si="237"/>
        <v>354634.16382810625</v>
      </c>
      <c r="I2524" s="5">
        <f t="shared" si="238"/>
        <v>432544.9948574446</v>
      </c>
      <c r="J2524" s="5">
        <f>Table1[[#This Row],[DAA 
(n)]]^1.5</f>
        <v>6266248.027382018</v>
      </c>
      <c r="K2524" s="5">
        <f t="shared" si="239"/>
        <v>8297160.9158425676</v>
      </c>
      <c r="L2524" s="7">
        <f>LN(Table1[[#This Row],[NV]]/Table1[[#This Row],[NV_MA-1]])</f>
        <v>-2.6642338864993449</v>
      </c>
      <c r="M2524" s="7">
        <f>LN(Table1[[#This Row],[NV]]/Table1[[#This Row],[NV_MA-2]])</f>
        <v>5.6143387900696933</v>
      </c>
      <c r="N2524" s="4">
        <f>LN(Table1[[#This Row],[NV]]/Table1[[#This Row],[NV_MA-3]])</f>
        <v>2.6603564684457295</v>
      </c>
      <c r="O2524" s="7">
        <f>LN(Table1[[#This Row],[NV]]/Table1[[#This Row],[Metcalfe
NV ~ n^2]])</f>
        <v>-2.2758040193141658</v>
      </c>
      <c r="P2524" s="7">
        <f>Table1[[#This Row],[NV_MA-1]]*$M$3</f>
        <v>1703608202.5999999</v>
      </c>
    </row>
    <row r="2525" spans="1:16" x14ac:dyDescent="0.2">
      <c r="A2525" s="2">
        <v>41168</v>
      </c>
      <c r="B2525" s="3">
        <v>118347752.158978</v>
      </c>
      <c r="C2525" s="3">
        <f t="shared" si="234"/>
        <v>105457151.56986906</v>
      </c>
      <c r="D2525" s="4">
        <f>LN(Table1[[#This Row],[NV]])</f>
        <v>18.589137900579367</v>
      </c>
      <c r="E2525" s="5">
        <v>31184</v>
      </c>
      <c r="F2525" s="5">
        <f t="shared" si="235"/>
        <v>972441856</v>
      </c>
      <c r="G2525" s="8">
        <f t="shared" si="236"/>
        <v>1752532339.4000001</v>
      </c>
      <c r="H2525" s="5">
        <f t="shared" si="237"/>
        <v>322681.4425917691</v>
      </c>
      <c r="I2525" s="5">
        <f t="shared" si="238"/>
        <v>439236.00902796868</v>
      </c>
      <c r="J2525" s="5">
        <f>Table1[[#This Row],[DAA 
(n)]]^1.5</f>
        <v>5506780.0789121781</v>
      </c>
      <c r="K2525" s="5">
        <f t="shared" si="239"/>
        <v>8474630.2830850016</v>
      </c>
      <c r="L2525" s="7">
        <f>LN(Table1[[#This Row],[NV]]/Table1[[#This Row],[NV_MA-1]])</f>
        <v>-2.6951897294186864</v>
      </c>
      <c r="M2525" s="7">
        <f>LN(Table1[[#This Row],[NV]]/Table1[[#This Row],[NV_MA-2]])</f>
        <v>5.596345746994122</v>
      </c>
      <c r="N2525" s="4">
        <f>LN(Table1[[#This Row],[NV]]/Table1[[#This Row],[NV_MA-3]])</f>
        <v>2.6365503147148992</v>
      </c>
      <c r="O2525" s="7">
        <f>LN(Table1[[#This Row],[NV]]/Table1[[#This Row],[Metcalfe
NV ~ n^2]])</f>
        <v>-2.1061829429153183</v>
      </c>
      <c r="P2525" s="7">
        <f>Table1[[#This Row],[NV_MA-1]]*$M$3</f>
        <v>1752532339.4000001</v>
      </c>
    </row>
    <row r="2526" spans="1:16" x14ac:dyDescent="0.2">
      <c r="A2526" s="2">
        <v>41167</v>
      </c>
      <c r="B2526" s="3">
        <v>116575632.23739</v>
      </c>
      <c r="C2526" s="3">
        <f t="shared" si="234"/>
        <v>105425051.51969434</v>
      </c>
      <c r="D2526" s="4">
        <f>LN(Table1[[#This Row],[NV]])</f>
        <v>18.574050824082853</v>
      </c>
      <c r="E2526" s="5">
        <v>30133</v>
      </c>
      <c r="F2526" s="5">
        <f t="shared" si="235"/>
        <v>907997689</v>
      </c>
      <c r="G2526" s="8">
        <f t="shared" si="236"/>
        <v>1829480405.5666666</v>
      </c>
      <c r="H2526" s="5">
        <f t="shared" si="237"/>
        <v>310772.96490515076</v>
      </c>
      <c r="I2526" s="5">
        <f t="shared" si="238"/>
        <v>449397.65860489482</v>
      </c>
      <c r="J2526" s="5">
        <f>Table1[[#This Row],[DAA 
(n)]]^1.5</f>
        <v>5230745.1058751596</v>
      </c>
      <c r="K2526" s="5">
        <f t="shared" si="239"/>
        <v>8748024.3188351709</v>
      </c>
      <c r="L2526" s="7">
        <f>LN(Table1[[#This Row],[NV]]/Table1[[#This Row],[NV_MA-1]])</f>
        <v>-2.7532470080164044</v>
      </c>
      <c r="M2526" s="7">
        <f>LN(Table1[[#This Row],[NV]]/Table1[[#This Row],[NV_MA-2]])</f>
        <v>5.5583873954100236</v>
      </c>
      <c r="N2526" s="4">
        <f>LN(Table1[[#This Row],[NV]]/Table1[[#This Row],[NV_MA-3]])</f>
        <v>2.5897123833770617</v>
      </c>
      <c r="O2526" s="7">
        <f>LN(Table1[[#This Row],[NV]]/Table1[[#This Row],[Metcalfe
NV ~ n^2]])</f>
        <v>-2.0527015673252897</v>
      </c>
      <c r="P2526" s="7">
        <f>Table1[[#This Row],[NV_MA-1]]*$M$3</f>
        <v>1829480405.5666666</v>
      </c>
    </row>
    <row r="2527" spans="1:16" x14ac:dyDescent="0.2">
      <c r="A2527" s="2">
        <v>41166</v>
      </c>
      <c r="B2527" s="3">
        <v>116607709.446878</v>
      </c>
      <c r="C2527" s="3">
        <f t="shared" si="234"/>
        <v>105894020.69029054</v>
      </c>
      <c r="D2527" s="4">
        <f>LN(Table1[[#This Row],[NV]])</f>
        <v>18.574325948450305</v>
      </c>
      <c r="E2527" s="5">
        <v>38529</v>
      </c>
      <c r="F2527" s="5">
        <f t="shared" si="235"/>
        <v>1484483841</v>
      </c>
      <c r="G2527" s="8">
        <f t="shared" si="236"/>
        <v>1921686423.4333334</v>
      </c>
      <c r="H2527" s="5">
        <f t="shared" si="237"/>
        <v>406834.12544204586</v>
      </c>
      <c r="I2527" s="5">
        <f t="shared" si="238"/>
        <v>461288.90720924112</v>
      </c>
      <c r="J2527" s="5">
        <f>Table1[[#This Row],[DAA 
(n)]]^1.5</f>
        <v>7562782.418520919</v>
      </c>
      <c r="K2527" s="5">
        <f t="shared" si="239"/>
        <v>9071115.5465219226</v>
      </c>
      <c r="L2527" s="7">
        <f>LN(Table1[[#This Row],[NV]]/Table1[[#This Row],[NV_MA-1]])</f>
        <v>-2.8021430345542799</v>
      </c>
      <c r="M2527" s="7">
        <f>LN(Table1[[#This Row],[NV]]/Table1[[#This Row],[NV_MA-2]])</f>
        <v>5.5325461259976807</v>
      </c>
      <c r="N2527" s="4">
        <f>LN(Table1[[#This Row],[NV]]/Table1[[#This Row],[NV_MA-3]])</f>
        <v>2.5537201409206887</v>
      </c>
      <c r="O2527" s="7">
        <f>LN(Table1[[#This Row],[NV]]/Table1[[#This Row],[Metcalfe
NV ~ n^2]])</f>
        <v>-2.5440070185120276</v>
      </c>
      <c r="P2527" s="7">
        <f>Table1[[#This Row],[NV_MA-1]]*$M$3</f>
        <v>1921686423.4333334</v>
      </c>
    </row>
    <row r="2528" spans="1:16" x14ac:dyDescent="0.2">
      <c r="A2528" s="2">
        <v>41165</v>
      </c>
      <c r="B2528" s="3">
        <v>113038122.859474</v>
      </c>
      <c r="C2528" s="3">
        <f t="shared" si="234"/>
        <v>106267656.6009119</v>
      </c>
      <c r="D2528" s="4">
        <f>LN(Table1[[#This Row],[NV]])</f>
        <v>18.543235690217827</v>
      </c>
      <c r="E2528" s="5">
        <v>35024</v>
      </c>
      <c r="F2528" s="5">
        <f t="shared" si="235"/>
        <v>1226680576</v>
      </c>
      <c r="G2528" s="8">
        <f t="shared" si="236"/>
        <v>1962101382.8666666</v>
      </c>
      <c r="H2528" s="5">
        <f t="shared" si="237"/>
        <v>366483.73962336686</v>
      </c>
      <c r="I2528" s="5">
        <f t="shared" si="238"/>
        <v>466523.15570858645</v>
      </c>
      <c r="J2528" s="5">
        <f>Table1[[#This Row],[DAA 
(n)]]^1.5</f>
        <v>6554636.564587242</v>
      </c>
      <c r="K2528" s="5">
        <f t="shared" si="239"/>
        <v>9213508.5475082304</v>
      </c>
      <c r="L2528" s="7">
        <f>LN(Table1[[#This Row],[NV]]/Table1[[#This Row],[NV_MA-1]])</f>
        <v>-2.8540461797613399</v>
      </c>
      <c r="M2528" s="7">
        <f>LN(Table1[[#This Row],[NV]]/Table1[[#This Row],[NV_MA-2]])</f>
        <v>5.4901727550770936</v>
      </c>
      <c r="N2528" s="4">
        <f>LN(Table1[[#This Row],[NV]]/Table1[[#This Row],[NV_MA-3]])</f>
        <v>2.5070544047455461</v>
      </c>
      <c r="O2528" s="7">
        <f>LN(Table1[[#This Row],[NV]]/Table1[[#This Row],[Metcalfe
NV ~ n^2]])</f>
        <v>-2.3843419493074602</v>
      </c>
      <c r="P2528" s="7">
        <f>Table1[[#This Row],[NV_MA-1]]*$M$3</f>
        <v>1962101382.8666666</v>
      </c>
    </row>
    <row r="2529" spans="1:16" x14ac:dyDescent="0.2">
      <c r="A2529" s="2">
        <v>41164</v>
      </c>
      <c r="B2529" s="3">
        <v>112318809.251881</v>
      </c>
      <c r="C2529" s="3">
        <f t="shared" si="234"/>
        <v>106438889.71782036</v>
      </c>
      <c r="D2529" s="4">
        <f>LN(Table1[[#This Row],[NV]])</f>
        <v>18.536851896795632</v>
      </c>
      <c r="E2529" s="5">
        <v>33567</v>
      </c>
      <c r="F2529" s="5">
        <f t="shared" si="235"/>
        <v>1126743489</v>
      </c>
      <c r="G2529" s="8">
        <f t="shared" si="236"/>
        <v>1984594804.8666666</v>
      </c>
      <c r="H2529" s="5">
        <f t="shared" si="237"/>
        <v>349811.7341502122</v>
      </c>
      <c r="I2529" s="5">
        <f t="shared" si="238"/>
        <v>469835.05502802413</v>
      </c>
      <c r="J2529" s="5">
        <f>Table1[[#This Row],[DAA 
(n)]]^1.5</f>
        <v>6149910.462377714</v>
      </c>
      <c r="K2529" s="5">
        <f t="shared" si="239"/>
        <v>9298548.2152084354</v>
      </c>
      <c r="L2529" s="7">
        <f>LN(Table1[[#This Row],[NV]]/Table1[[#This Row],[NV_MA-1]])</f>
        <v>-2.8718287049222226</v>
      </c>
      <c r="M2529" s="7">
        <f>LN(Table1[[#This Row],[NV]]/Table1[[#This Row],[NV_MA-2]])</f>
        <v>5.4767149314544969</v>
      </c>
      <c r="N2529" s="4">
        <f>LN(Table1[[#This Row],[NV]]/Table1[[#This Row],[NV_MA-3]])</f>
        <v>2.4914830567495061</v>
      </c>
      <c r="O2529" s="7">
        <f>LN(Table1[[#This Row],[NV]]/Table1[[#This Row],[Metcalfe
NV ~ n^2]])</f>
        <v>-2.3057455441560299</v>
      </c>
      <c r="P2529" s="7">
        <f>Table1[[#This Row],[NV_MA-1]]*$M$3</f>
        <v>1984594804.8666666</v>
      </c>
    </row>
    <row r="2530" spans="1:16" x14ac:dyDescent="0.2">
      <c r="A2530" s="2">
        <v>41163</v>
      </c>
      <c r="B2530" s="3">
        <v>111763030.61187001</v>
      </c>
      <c r="C2530" s="3">
        <f t="shared" si="234"/>
        <v>106565629.03609565</v>
      </c>
      <c r="D2530" s="4">
        <f>LN(Table1[[#This Row],[NV]])</f>
        <v>18.531891389688035</v>
      </c>
      <c r="E2530" s="5">
        <v>45390</v>
      </c>
      <c r="F2530" s="5">
        <f t="shared" si="235"/>
        <v>2060252100</v>
      </c>
      <c r="G2530" s="8">
        <f t="shared" si="236"/>
        <v>2025771928.5999999</v>
      </c>
      <c r="H2530" s="5">
        <f t="shared" si="237"/>
        <v>486719.10766249866</v>
      </c>
      <c r="I2530" s="5">
        <f t="shared" si="238"/>
        <v>475657.09060800652</v>
      </c>
      <c r="J2530" s="5">
        <f>Table1[[#This Row],[DAA 
(n)]]^1.5</f>
        <v>9670307.2763485573</v>
      </c>
      <c r="K2530" s="5">
        <f t="shared" si="239"/>
        <v>9450697.8270541728</v>
      </c>
      <c r="L2530" s="7">
        <f>LN(Table1[[#This Row],[NV]]/Table1[[#This Row],[NV_MA-1]])</f>
        <v>-2.8973252744875242</v>
      </c>
      <c r="M2530" s="7">
        <f>LN(Table1[[#This Row],[NV]]/Table1[[#This Row],[NV_MA-2]])</f>
        <v>5.4594389139680599</v>
      </c>
      <c r="N2530" s="4">
        <f>LN(Table1[[#This Row],[NV]]/Table1[[#This Row],[NV_MA-3]])</f>
        <v>2.4702922488117354</v>
      </c>
      <c r="O2530" s="7">
        <f>LN(Table1[[#This Row],[NV]]/Table1[[#This Row],[Metcalfe
NV ~ n^2]])</f>
        <v>-2.9142028012129888</v>
      </c>
      <c r="P2530" s="7">
        <f>Table1[[#This Row],[NV_MA-1]]*$M$3</f>
        <v>2025771928.5999999</v>
      </c>
    </row>
    <row r="2531" spans="1:16" x14ac:dyDescent="0.2">
      <c r="A2531" s="2">
        <v>41162</v>
      </c>
      <c r="B2531" s="3">
        <v>110265963.612544</v>
      </c>
      <c r="C2531" s="3">
        <f t="shared" si="234"/>
        <v>106581068.85635009</v>
      </c>
      <c r="D2531" s="4">
        <f>LN(Table1[[#This Row],[NV]])</f>
        <v>18.518405856481095</v>
      </c>
      <c r="E2531" s="5">
        <v>37639</v>
      </c>
      <c r="F2531" s="5">
        <f t="shared" si="235"/>
        <v>1416694321</v>
      </c>
      <c r="G2531" s="8">
        <f t="shared" si="236"/>
        <v>2008085869.3</v>
      </c>
      <c r="H2531" s="5">
        <f t="shared" si="237"/>
        <v>396556.82661753241</v>
      </c>
      <c r="I2531" s="5">
        <f t="shared" si="238"/>
        <v>473218.65148825449</v>
      </c>
      <c r="J2531" s="5">
        <f>Table1[[#This Row],[DAA 
(n)]]^1.5</f>
        <v>7302257.0173966829</v>
      </c>
      <c r="K2531" s="5">
        <f t="shared" si="239"/>
        <v>9386180.4974146895</v>
      </c>
      <c r="L2531" s="7">
        <f>LN(Table1[[#This Row],[NV]]/Table1[[#This Row],[NV_MA-1]])</f>
        <v>-2.902041944976081</v>
      </c>
      <c r="M2531" s="7">
        <f>LN(Table1[[#This Row],[NV]]/Table1[[#This Row],[NV_MA-2]])</f>
        <v>5.4510930305158496</v>
      </c>
      <c r="N2531" s="4">
        <f>LN(Table1[[#This Row],[NV]]/Table1[[#This Row],[NV_MA-3]])</f>
        <v>2.4636568508357097</v>
      </c>
      <c r="O2531" s="7">
        <f>LN(Table1[[#This Row],[NV]]/Table1[[#This Row],[Metcalfe
NV ~ n^2]])</f>
        <v>-2.5531861952488888</v>
      </c>
      <c r="P2531" s="7">
        <f>Table1[[#This Row],[NV_MA-1]]*$M$3</f>
        <v>2008085869.3</v>
      </c>
    </row>
    <row r="2532" spans="1:16" x14ac:dyDescent="0.2">
      <c r="A2532" s="2">
        <v>41161</v>
      </c>
      <c r="B2532" s="3">
        <v>109556670.67691199</v>
      </c>
      <c r="C2532" s="3">
        <f t="shared" si="234"/>
        <v>106627211.88144626</v>
      </c>
      <c r="D2532" s="4">
        <f>LN(Table1[[#This Row],[NV]])</f>
        <v>18.511952513771391</v>
      </c>
      <c r="E2532" s="5">
        <v>39703</v>
      </c>
      <c r="F2532" s="5">
        <f t="shared" si="235"/>
        <v>1576328209</v>
      </c>
      <c r="G2532" s="8">
        <f t="shared" si="236"/>
        <v>2010232566.0999999</v>
      </c>
      <c r="H2532" s="5">
        <f t="shared" si="237"/>
        <v>420422.29415975598</v>
      </c>
      <c r="I2532" s="5">
        <f t="shared" si="238"/>
        <v>473544.27550934587</v>
      </c>
      <c r="J2532" s="5">
        <f>Table1[[#This Row],[DAA 
(n)]]^1.5</f>
        <v>7911065.5971194617</v>
      </c>
      <c r="K2532" s="5">
        <f t="shared" si="239"/>
        <v>9394432.9670458362</v>
      </c>
      <c r="L2532" s="7">
        <f>LN(Table1[[#This Row],[NV]]/Table1[[#This Row],[NV_MA-1]])</f>
        <v>-2.9095637430801147</v>
      </c>
      <c r="M2532" s="7">
        <f>LN(Table1[[#This Row],[NV]]/Table1[[#This Row],[NV_MA-2]])</f>
        <v>5.4439518196510992</v>
      </c>
      <c r="N2532" s="4">
        <f>LN(Table1[[#This Row],[NV]]/Table1[[#This Row],[NV_MA-3]])</f>
        <v>2.4563246795214035</v>
      </c>
      <c r="O2532" s="7">
        <f>LN(Table1[[#This Row],[NV]]/Table1[[#This Row],[Metcalfe
NV ~ n^2]])</f>
        <v>-2.6664115473703851</v>
      </c>
      <c r="P2532" s="7">
        <f>Table1[[#This Row],[NV_MA-1]]*$M$3</f>
        <v>2010232566.0999999</v>
      </c>
    </row>
    <row r="2533" spans="1:16" x14ac:dyDescent="0.2">
      <c r="A2533" s="2">
        <v>41160</v>
      </c>
      <c r="B2533" s="3">
        <v>109282433.32888301</v>
      </c>
      <c r="C2533" s="3">
        <f t="shared" si="234"/>
        <v>106663172.43981519</v>
      </c>
      <c r="D2533" s="4">
        <f>LN(Table1[[#This Row],[NV]])</f>
        <v>18.509446220457619</v>
      </c>
      <c r="E2533" s="5">
        <v>34331</v>
      </c>
      <c r="F2533" s="5">
        <f t="shared" si="235"/>
        <v>1178617561</v>
      </c>
      <c r="G2533" s="8">
        <f t="shared" si="236"/>
        <v>2006571859.9666667</v>
      </c>
      <c r="H2533" s="5">
        <f t="shared" si="237"/>
        <v>358546.23564133898</v>
      </c>
      <c r="I2533" s="5">
        <f t="shared" si="238"/>
        <v>473001.19878766971</v>
      </c>
      <c r="J2533" s="5">
        <f>Table1[[#This Row],[DAA 
(n)]]^1.5</f>
        <v>6361062.7639326919</v>
      </c>
      <c r="K2533" s="5">
        <f t="shared" si="239"/>
        <v>9380530.4480365161</v>
      </c>
      <c r="L2533" s="7">
        <f>LN(Table1[[#This Row],[NV]]/Table1[[#This Row],[NV_MA-1]])</f>
        <v>-2.9102473401615043</v>
      </c>
      <c r="M2533" s="7">
        <f>LN(Table1[[#This Row],[NV]]/Table1[[#This Row],[NV_MA-2]])</f>
        <v>5.44259301855194</v>
      </c>
      <c r="N2533" s="4">
        <f>LN(Table1[[#This Row],[NV]]/Table1[[#This Row],[NV_MA-3]])</f>
        <v>2.4552993501107752</v>
      </c>
      <c r="O2533" s="7">
        <f>LN(Table1[[#This Row],[NV]]/Table1[[#This Row],[Metcalfe
NV ~ n^2]])</f>
        <v>-2.3781618096806816</v>
      </c>
      <c r="P2533" s="7">
        <f>Table1[[#This Row],[NV_MA-1]]*$M$3</f>
        <v>2006571859.9666667</v>
      </c>
    </row>
    <row r="2534" spans="1:16" x14ac:dyDescent="0.2">
      <c r="A2534" s="2">
        <v>41159</v>
      </c>
      <c r="B2534" s="3">
        <v>109527232.63583601</v>
      </c>
      <c r="C2534" s="3">
        <f t="shared" si="234"/>
        <v>106594617.45298958</v>
      </c>
      <c r="D2534" s="4">
        <f>LN(Table1[[#This Row],[NV]])</f>
        <v>18.511683776170791</v>
      </c>
      <c r="E2534" s="5">
        <v>43748</v>
      </c>
      <c r="F2534" s="5">
        <f t="shared" si="235"/>
        <v>1913887504</v>
      </c>
      <c r="G2534" s="8">
        <f t="shared" si="236"/>
        <v>2023151331.9666667</v>
      </c>
      <c r="H2534" s="5">
        <f t="shared" si="237"/>
        <v>467499.92906755843</v>
      </c>
      <c r="I2534" s="5">
        <f t="shared" si="238"/>
        <v>475541.84311981261</v>
      </c>
      <c r="J2534" s="5">
        <f>Table1[[#This Row],[DAA 
(n)]]^1.5</f>
        <v>9150341.5523679778</v>
      </c>
      <c r="K2534" s="5">
        <f t="shared" si="239"/>
        <v>9444606.5830689725</v>
      </c>
      <c r="L2534" s="7">
        <f>LN(Table1[[#This Row],[NV]]/Table1[[#This Row],[NV_MA-1]])</f>
        <v>-2.9162384218810007</v>
      </c>
      <c r="M2534" s="7">
        <f>LN(Table1[[#This Row],[NV]]/Table1[[#This Row],[NV_MA-2]])</f>
        <v>5.4394736209258969</v>
      </c>
      <c r="N2534" s="4">
        <f>LN(Table1[[#This Row],[NV]]/Table1[[#This Row],[NV_MA-3]])</f>
        <v>2.450729371580715</v>
      </c>
      <c r="O2534" s="7">
        <f>LN(Table1[[#This Row],[NV]]/Table1[[#This Row],[Metcalfe
NV ~ n^2]])</f>
        <v>-2.860718576739441</v>
      </c>
      <c r="P2534" s="7">
        <f>Table1[[#This Row],[NV_MA-1]]*$M$3</f>
        <v>2023151331.9666667</v>
      </c>
    </row>
    <row r="2535" spans="1:16" x14ac:dyDescent="0.2">
      <c r="A2535" s="2">
        <v>41158</v>
      </c>
      <c r="B2535" s="3">
        <v>110270518.503703</v>
      </c>
      <c r="C2535" s="3">
        <f t="shared" si="234"/>
        <v>106504036.22811694</v>
      </c>
      <c r="D2535" s="4">
        <f>LN(Table1[[#This Row],[NV]])</f>
        <v>18.518447163852244</v>
      </c>
      <c r="E2535" s="5">
        <v>47563</v>
      </c>
      <c r="F2535" s="5">
        <f t="shared" si="235"/>
        <v>2262238969</v>
      </c>
      <c r="G2535" s="8">
        <f t="shared" si="236"/>
        <v>2047530102.6333334</v>
      </c>
      <c r="H2535" s="5">
        <f t="shared" si="237"/>
        <v>512244.4933409401</v>
      </c>
      <c r="I2535" s="5">
        <f t="shared" si="238"/>
        <v>478556.35048268246</v>
      </c>
      <c r="J2535" s="5">
        <f>Table1[[#This Row],[DAA 
(n)]]^1.5</f>
        <v>10372987.616041319</v>
      </c>
      <c r="K2535" s="5">
        <f t="shared" si="239"/>
        <v>9528397.5329361148</v>
      </c>
      <c r="L2535" s="7">
        <f>LN(Table1[[#This Row],[NV]]/Table1[[#This Row],[NV_MA-1]])</f>
        <v>-2.9214529118719996</v>
      </c>
      <c r="M2535" s="7">
        <f>LN(Table1[[#This Row],[NV]]/Table1[[#This Row],[NV_MA-2]])</f>
        <v>5.4399179160567446</v>
      </c>
      <c r="N2535" s="4">
        <f>LN(Table1[[#This Row],[NV]]/Table1[[#This Row],[NV_MA-3]])</f>
        <v>2.4486600521049882</v>
      </c>
      <c r="O2535" s="7">
        <f>LN(Table1[[#This Row],[NV]]/Table1[[#This Row],[Metcalfe
NV ~ n^2]])</f>
        <v>-3.0211736902124748</v>
      </c>
      <c r="P2535" s="7">
        <f>Table1[[#This Row],[NV_MA-1]]*$M$3</f>
        <v>2047530102.6333334</v>
      </c>
    </row>
    <row r="2536" spans="1:16" x14ac:dyDescent="0.2">
      <c r="A2536" s="2">
        <v>41157</v>
      </c>
      <c r="B2536" s="3">
        <v>108839992.77701899</v>
      </c>
      <c r="C2536" s="3">
        <f t="shared" si="234"/>
        <v>106344128.21873151</v>
      </c>
      <c r="D2536" s="4">
        <f>LN(Table1[[#This Row],[NV]])</f>
        <v>18.505389405516024</v>
      </c>
      <c r="E2536" s="5">
        <v>41507</v>
      </c>
      <c r="F2536" s="5">
        <f t="shared" si="235"/>
        <v>1722831049</v>
      </c>
      <c r="G2536" s="8">
        <f t="shared" si="236"/>
        <v>2022949617.0333333</v>
      </c>
      <c r="H2536" s="5">
        <f t="shared" si="237"/>
        <v>441369.55603935156</v>
      </c>
      <c r="I2536" s="5">
        <f t="shared" si="238"/>
        <v>475243.14688391308</v>
      </c>
      <c r="J2536" s="5">
        <f>Table1[[#This Row],[DAA 
(n)]]^1.5</f>
        <v>8456331.8496167883</v>
      </c>
      <c r="K2536" s="5">
        <f t="shared" si="239"/>
        <v>9439844.6967987996</v>
      </c>
      <c r="L2536" s="7">
        <f>LN(Table1[[#This Row],[NV]]/Table1[[#This Row],[NV_MA-1]])</f>
        <v>-2.9224330842308892</v>
      </c>
      <c r="M2536" s="7">
        <f>LN(Table1[[#This Row],[NV]]/Table1[[#This Row],[NV_MA-2]])</f>
        <v>5.4338075652926454</v>
      </c>
      <c r="N2536" s="4">
        <f>LN(Table1[[#This Row],[NV]]/Table1[[#This Row],[NV_MA-3]])</f>
        <v>2.4449393191399653</v>
      </c>
      <c r="O2536" s="7">
        <f>LN(Table1[[#This Row],[NV]]/Table1[[#This Row],[Metcalfe
NV ~ n^2]])</f>
        <v>-2.7618453278711921</v>
      </c>
      <c r="P2536" s="7">
        <f>Table1[[#This Row],[NV_MA-1]]*$M$3</f>
        <v>2022949617.0333333</v>
      </c>
    </row>
    <row r="2537" spans="1:16" x14ac:dyDescent="0.2">
      <c r="A2537" s="2">
        <v>41156</v>
      </c>
      <c r="B2537" s="3">
        <v>102216419.78102</v>
      </c>
      <c r="C2537" s="3">
        <f t="shared" si="234"/>
        <v>106205851.24486612</v>
      </c>
      <c r="D2537" s="4">
        <f>LN(Table1[[#This Row],[NV]])</f>
        <v>18.442602886048299</v>
      </c>
      <c r="E2537" s="5">
        <v>45525</v>
      </c>
      <c r="F2537" s="5">
        <f t="shared" si="235"/>
        <v>2072525625</v>
      </c>
      <c r="G2537" s="8">
        <f t="shared" si="236"/>
        <v>2026646038.2</v>
      </c>
      <c r="H2537" s="5">
        <f t="shared" si="237"/>
        <v>488301.91958172421</v>
      </c>
      <c r="I2537" s="5">
        <f t="shared" si="238"/>
        <v>475753.77424389549</v>
      </c>
      <c r="J2537" s="5">
        <f>Table1[[#This Row],[DAA 
(n)]]^1.5</f>
        <v>9713481.8205484468</v>
      </c>
      <c r="K2537" s="5">
        <f t="shared" si="239"/>
        <v>9453345.6625046004</v>
      </c>
      <c r="L2537" s="7">
        <f>LN(Table1[[#This Row],[NV]]/Table1[[#This Row],[NV_MA-1]])</f>
        <v>-2.9870451796365396</v>
      </c>
      <c r="M2537" s="7">
        <f>LN(Table1[[#This Row],[NV]]/Table1[[#This Row],[NV_MA-2]])</f>
        <v>5.3699471676709338</v>
      </c>
      <c r="N2537" s="4">
        <f>LN(Table1[[#This Row],[NV]]/Table1[[#This Row],[NV_MA-3]])</f>
        <v>2.3807236108748908</v>
      </c>
      <c r="O2537" s="7">
        <f>LN(Table1[[#This Row],[NV]]/Table1[[#This Row],[Metcalfe
NV ~ n^2]])</f>
        <v>-3.0094309231433183</v>
      </c>
      <c r="P2537" s="7">
        <f>Table1[[#This Row],[NV_MA-1]]*$M$3</f>
        <v>2026646038.2</v>
      </c>
    </row>
    <row r="2538" spans="1:16" x14ac:dyDescent="0.2">
      <c r="A2538" s="2">
        <v>41155</v>
      </c>
      <c r="B2538" s="3">
        <v>103449153.79694</v>
      </c>
      <c r="C2538" s="3">
        <f t="shared" si="234"/>
        <v>106265185.46496384</v>
      </c>
      <c r="D2538" s="4">
        <f>LN(Table1[[#This Row],[NV]])</f>
        <v>18.454590782295789</v>
      </c>
      <c r="E2538" s="5">
        <v>33612</v>
      </c>
      <c r="F2538" s="5">
        <f t="shared" si="235"/>
        <v>1129766544</v>
      </c>
      <c r="G2538" s="8">
        <f t="shared" si="236"/>
        <v>2005469981.4000001</v>
      </c>
      <c r="H2538" s="5">
        <f t="shared" si="237"/>
        <v>350325.72274271707</v>
      </c>
      <c r="I2538" s="5">
        <f t="shared" si="238"/>
        <v>472800.22837743879</v>
      </c>
      <c r="J2538" s="5">
        <f>Table1[[#This Row],[DAA 
(n)]]^1.5</f>
        <v>6162281.4830976436</v>
      </c>
      <c r="K2538" s="5">
        <f t="shared" si="239"/>
        <v>9375614.7686466444</v>
      </c>
      <c r="L2538" s="7">
        <f>LN(Table1[[#This Row],[NV]]/Table1[[#This Row],[NV_MA-1]])</f>
        <v>-2.9645534926289483</v>
      </c>
      <c r="M2538" s="7">
        <f>LN(Table1[[#This Row],[NV]]/Table1[[#This Row],[NV_MA-2]])</f>
        <v>5.388162554190072</v>
      </c>
      <c r="N2538" s="4">
        <f>LN(Table1[[#This Row],[NV]]/Table1[[#This Row],[NV_MA-3]])</f>
        <v>2.4009680793026984</v>
      </c>
      <c r="O2538" s="7">
        <f>LN(Table1[[#This Row],[NV]]/Table1[[#This Row],[Metcalfe
NV ~ n^2]])</f>
        <v>-2.3906860678004294</v>
      </c>
      <c r="P2538" s="7">
        <f>Table1[[#This Row],[NV_MA-1]]*$M$3</f>
        <v>2005469981.4000001</v>
      </c>
    </row>
    <row r="2539" spans="1:16" x14ac:dyDescent="0.2">
      <c r="A2539" s="2">
        <v>41154</v>
      </c>
      <c r="B2539" s="3">
        <v>100697998.078043</v>
      </c>
      <c r="C2539" s="3">
        <f t="shared" si="234"/>
        <v>106317664.52353957</v>
      </c>
      <c r="D2539" s="4">
        <f>LN(Table1[[#This Row],[NV]])</f>
        <v>18.427636477432024</v>
      </c>
      <c r="E2539" s="5">
        <v>34468</v>
      </c>
      <c r="F2539" s="5">
        <f t="shared" si="235"/>
        <v>1188043024</v>
      </c>
      <c r="G2539" s="8">
        <f t="shared" si="236"/>
        <v>2011680872.7333333</v>
      </c>
      <c r="H2539" s="5">
        <f t="shared" si="237"/>
        <v>360114.30978204467</v>
      </c>
      <c r="I2539" s="5">
        <f t="shared" si="238"/>
        <v>473818.75484257314</v>
      </c>
      <c r="J2539" s="5">
        <f>Table1[[#This Row],[DAA 
(n)]]^1.5</f>
        <v>6399177.0526554352</v>
      </c>
      <c r="K2539" s="5">
        <f t="shared" si="239"/>
        <v>9400531.8019738961</v>
      </c>
      <c r="L2539" s="7">
        <f>LN(Table1[[#This Row],[NV]]/Table1[[#This Row],[NV_MA-1]])</f>
        <v>-2.9945999872101088</v>
      </c>
      <c r="M2539" s="7">
        <f>LN(Table1[[#This Row],[NV]]/Table1[[#This Row],[NV_MA-2]])</f>
        <v>5.3590563236281392</v>
      </c>
      <c r="N2539" s="4">
        <f>LN(Table1[[#This Row],[NV]]/Table1[[#This Row],[NV_MA-3]])</f>
        <v>2.3713596571140041</v>
      </c>
      <c r="O2539" s="7">
        <f>LN(Table1[[#This Row],[NV]]/Table1[[#This Row],[Metcalfe
NV ~ n^2]])</f>
        <v>-2.467936795287291</v>
      </c>
      <c r="P2539" s="7">
        <f>Table1[[#This Row],[NV_MA-1]]*$M$3</f>
        <v>2011680872.7333333</v>
      </c>
    </row>
    <row r="2540" spans="1:16" x14ac:dyDescent="0.2">
      <c r="A2540" s="2">
        <v>41153</v>
      </c>
      <c r="B2540" s="3">
        <v>98453677.430077106</v>
      </c>
      <c r="C2540" s="3">
        <f t="shared" si="234"/>
        <v>106457776.32257555</v>
      </c>
      <c r="D2540" s="4">
        <f>LN(Table1[[#This Row],[NV]])</f>
        <v>18.40509671562835</v>
      </c>
      <c r="E2540" s="5">
        <v>43598</v>
      </c>
      <c r="F2540" s="5">
        <f t="shared" si="235"/>
        <v>1900785604</v>
      </c>
      <c r="G2540" s="8">
        <f t="shared" si="236"/>
        <v>2015042165.3</v>
      </c>
      <c r="H2540" s="5">
        <f t="shared" si="237"/>
        <v>465747.25634011225</v>
      </c>
      <c r="I2540" s="5">
        <f t="shared" si="238"/>
        <v>474366.55691417854</v>
      </c>
      <c r="J2540" s="5">
        <f>Table1[[#This Row],[DAA 
(n)]]^1.5</f>
        <v>9103320.8645632025</v>
      </c>
      <c r="K2540" s="5">
        <f t="shared" si="239"/>
        <v>9413971.3412795868</v>
      </c>
      <c r="L2540" s="7">
        <f>LN(Table1[[#This Row],[NV]]/Table1[[#This Row],[NV_MA-1]])</f>
        <v>-3.0188092422049637</v>
      </c>
      <c r="M2540" s="7">
        <f>LN(Table1[[#This Row],[NV]]/Table1[[#This Row],[NV_MA-2]])</f>
        <v>5.3353610869910932</v>
      </c>
      <c r="N2540" s="4">
        <f>LN(Table1[[#This Row],[NV]]/Table1[[#This Row],[NV_MA-3]])</f>
        <v>2.3473912589557897</v>
      </c>
      <c r="O2540" s="7">
        <f>LN(Table1[[#This Row],[NV]]/Table1[[#This Row],[Metcalfe
NV ~ n^2]])</f>
        <v>-2.9604363978223711</v>
      </c>
      <c r="P2540" s="7">
        <f>Table1[[#This Row],[NV_MA-1]]*$M$3</f>
        <v>2015042165.3</v>
      </c>
    </row>
    <row r="2541" spans="1:16" x14ac:dyDescent="0.2">
      <c r="A2541" s="2">
        <v>41152</v>
      </c>
      <c r="B2541" s="3">
        <v>99315679.958975703</v>
      </c>
      <c r="C2541" s="3">
        <f t="shared" si="234"/>
        <v>106552984.52636483</v>
      </c>
      <c r="D2541" s="4">
        <f>LN(Table1[[#This Row],[NV]])</f>
        <v>18.413814021473957</v>
      </c>
      <c r="E2541" s="5">
        <v>49678</v>
      </c>
      <c r="F2541" s="5">
        <f t="shared" si="235"/>
        <v>2467903684</v>
      </c>
      <c r="G2541" s="8">
        <f t="shared" si="236"/>
        <v>2010692832.6666667</v>
      </c>
      <c r="H2541" s="5">
        <f t="shared" si="237"/>
        <v>537183.98468587862</v>
      </c>
      <c r="I2541" s="5">
        <f t="shared" si="238"/>
        <v>473774.35901873838</v>
      </c>
      <c r="J2541" s="5">
        <f>Table1[[#This Row],[DAA 
(n)]]^1.5</f>
        <v>11072511.874626789</v>
      </c>
      <c r="K2541" s="5">
        <f t="shared" si="239"/>
        <v>9398210.798202958</v>
      </c>
      <c r="L2541" s="7">
        <f>LN(Table1[[#This Row],[NV]]/Table1[[#This Row],[NV_MA-1]])</f>
        <v>-3.0079311710194876</v>
      </c>
      <c r="M2541" s="7">
        <f>LN(Table1[[#This Row],[NV]]/Table1[[#This Row],[NV_MA-2]])</f>
        <v>5.3453275699632146</v>
      </c>
      <c r="N2541" s="4">
        <f>LN(Table1[[#This Row],[NV]]/Table1[[#This Row],[NV_MA-3]])</f>
        <v>2.357784132967506</v>
      </c>
      <c r="O2541" s="7">
        <f>LN(Table1[[#This Row],[NV]]/Table1[[#This Row],[Metcalfe
NV ~ n^2]])</f>
        <v>-3.2128208948221353</v>
      </c>
      <c r="P2541" s="7">
        <f>Table1[[#This Row],[NV_MA-1]]*$M$3</f>
        <v>2010692832.6666667</v>
      </c>
    </row>
    <row r="2542" spans="1:16" x14ac:dyDescent="0.2">
      <c r="A2542" s="2">
        <v>41151</v>
      </c>
      <c r="B2542" s="3">
        <v>105388224.841996</v>
      </c>
      <c r="C2542" s="3">
        <f t="shared" si="234"/>
        <v>106302200.16046333</v>
      </c>
      <c r="D2542" s="4">
        <f>LN(Table1[[#This Row],[NV]])</f>
        <v>18.473161469063889</v>
      </c>
      <c r="E2542" s="5">
        <v>34760</v>
      </c>
      <c r="F2542" s="5">
        <f t="shared" si="235"/>
        <v>1208257600</v>
      </c>
      <c r="G2542" s="8">
        <f t="shared" si="236"/>
        <v>1983315179.3333333</v>
      </c>
      <c r="H2542" s="5">
        <f t="shared" si="237"/>
        <v>363458.29685922549</v>
      </c>
      <c r="I2542" s="5">
        <f t="shared" si="238"/>
        <v>470220.63953850948</v>
      </c>
      <c r="J2542" s="5">
        <f>Table1[[#This Row],[DAA 
(n)]]^1.5</f>
        <v>6480666.1830401402</v>
      </c>
      <c r="K2542" s="5">
        <f t="shared" si="239"/>
        <v>9301594.5659493338</v>
      </c>
      <c r="L2542" s="7">
        <f>LN(Table1[[#This Row],[NV]]/Table1[[#This Row],[NV_MA-1]])</f>
        <v>-2.9348741454527487</v>
      </c>
      <c r="M2542" s="7">
        <f>LN(Table1[[#This Row],[NV]]/Table1[[#This Row],[NV_MA-2]])</f>
        <v>5.41220415970625</v>
      </c>
      <c r="N2542" s="4">
        <f>LN(Table1[[#This Row],[NV]]/Table1[[#This Row],[NV_MA-3]])</f>
        <v>2.427465066933538</v>
      </c>
      <c r="O2542" s="7">
        <f>LN(Table1[[#This Row],[NV]]/Table1[[#This Row],[Metcalfe
NV ~ n^2]])</f>
        <v>-2.4392836896947685</v>
      </c>
      <c r="P2542" s="7">
        <f>Table1[[#This Row],[NV_MA-1]]*$M$3</f>
        <v>1983315179.3333333</v>
      </c>
    </row>
    <row r="2543" spans="1:16" x14ac:dyDescent="0.2">
      <c r="A2543" s="2">
        <v>41150</v>
      </c>
      <c r="B2543" s="3">
        <v>106680232.039701</v>
      </c>
      <c r="C2543" s="3">
        <f t="shared" si="234"/>
        <v>105767921.10972612</v>
      </c>
      <c r="D2543" s="4">
        <f>LN(Table1[[#This Row],[NV]])</f>
        <v>18.48534643237603</v>
      </c>
      <c r="E2543" s="5">
        <v>37982</v>
      </c>
      <c r="F2543" s="5">
        <f t="shared" si="235"/>
        <v>1442632324</v>
      </c>
      <c r="G2543" s="8">
        <f t="shared" si="236"/>
        <v>2061302262.5333333</v>
      </c>
      <c r="H2543" s="5">
        <f t="shared" si="237"/>
        <v>400515.16278885835</v>
      </c>
      <c r="I2543" s="5">
        <f t="shared" si="238"/>
        <v>479935.18507406692</v>
      </c>
      <c r="J2543" s="5">
        <f>Table1[[#This Row],[DAA 
(n)]]^1.5</f>
        <v>7402301.0564396884</v>
      </c>
      <c r="K2543" s="5">
        <f t="shared" si="239"/>
        <v>9570140.1333421171</v>
      </c>
      <c r="L2543" s="7">
        <f>LN(Table1[[#This Row],[NV]]/Table1[[#This Row],[NV_MA-1]])</f>
        <v>-2.9612573539172566</v>
      </c>
      <c r="M2543" s="7">
        <f>LN(Table1[[#This Row],[NV]]/Table1[[#This Row],[NV_MA-2]])</f>
        <v>5.4039400897051708</v>
      </c>
      <c r="N2543" s="4">
        <f>LN(Table1[[#This Row],[NV]]/Table1[[#This Row],[NV_MA-3]])</f>
        <v>2.4111880260716445</v>
      </c>
      <c r="O2543" s="7">
        <f>LN(Table1[[#This Row],[NV]]/Table1[[#This Row],[Metcalfe
NV ~ n^2]])</f>
        <v>-2.6043888521723493</v>
      </c>
      <c r="P2543" s="7">
        <f>Table1[[#This Row],[NV_MA-1]]*$M$3</f>
        <v>2061302262.5333333</v>
      </c>
    </row>
    <row r="2544" spans="1:16" x14ac:dyDescent="0.2">
      <c r="A2544" s="2">
        <v>41149</v>
      </c>
      <c r="B2544" s="3">
        <v>107228161.79197299</v>
      </c>
      <c r="C2544" s="3">
        <f t="shared" si="234"/>
        <v>105114249.34141126</v>
      </c>
      <c r="D2544" s="4">
        <f>LN(Table1[[#This Row],[NV]])</f>
        <v>18.49046947538384</v>
      </c>
      <c r="E2544" s="5">
        <v>41047</v>
      </c>
      <c r="F2544" s="5">
        <f t="shared" si="235"/>
        <v>1684856209</v>
      </c>
      <c r="G2544" s="8">
        <f t="shared" si="236"/>
        <v>2056693366.9333334</v>
      </c>
      <c r="H2544" s="5">
        <f t="shared" si="237"/>
        <v>436020.65048712806</v>
      </c>
      <c r="I2544" s="5">
        <f t="shared" si="238"/>
        <v>479218.64785862097</v>
      </c>
      <c r="J2544" s="5">
        <f>Table1[[#This Row],[DAA 
(n)]]^1.5</f>
        <v>8316146.5121066282</v>
      </c>
      <c r="K2544" s="5">
        <f t="shared" si="239"/>
        <v>9552182.1149683241</v>
      </c>
      <c r="L2544" s="7">
        <f>LN(Table1[[#This Row],[NV]]/Table1[[#This Row],[NV_MA-1]])</f>
        <v>-2.953895893028947</v>
      </c>
      <c r="M2544" s="7">
        <f>LN(Table1[[#This Row],[NV]]/Table1[[#This Row],[NV_MA-2]])</f>
        <v>5.4105572357945499</v>
      </c>
      <c r="N2544" s="4">
        <f>LN(Table1[[#This Row],[NV]]/Table1[[#This Row],[NV_MA-3]])</f>
        <v>2.4181892953136797</v>
      </c>
      <c r="O2544" s="7">
        <f>LN(Table1[[#This Row],[NV]]/Table1[[#This Row],[Metcalfe
NV ~ n^2]])</f>
        <v>-2.7544765858205356</v>
      </c>
      <c r="P2544" s="7">
        <f>Table1[[#This Row],[NV_MA-1]]*$M$3</f>
        <v>2056693366.9333334</v>
      </c>
    </row>
    <row r="2545" spans="1:16" x14ac:dyDescent="0.2">
      <c r="A2545" s="2">
        <v>41148</v>
      </c>
      <c r="B2545" s="3">
        <v>106826341.312402</v>
      </c>
      <c r="C2545" s="3">
        <f t="shared" si="234"/>
        <v>104330965.64767204</v>
      </c>
      <c r="D2545" s="4">
        <f>LN(Table1[[#This Row],[NV]])</f>
        <v>18.486715095581246</v>
      </c>
      <c r="E2545" s="5">
        <v>38660</v>
      </c>
      <c r="F2545" s="5">
        <f t="shared" si="235"/>
        <v>1494595600</v>
      </c>
      <c r="G2545" s="8">
        <f t="shared" si="236"/>
        <v>2043367463.4333334</v>
      </c>
      <c r="H2545" s="5">
        <f t="shared" si="237"/>
        <v>408348.59870179131</v>
      </c>
      <c r="I2545" s="5">
        <f t="shared" si="238"/>
        <v>477215.9434919898</v>
      </c>
      <c r="J2545" s="5">
        <f>Table1[[#This Row],[DAA 
(n)]]^1.5</f>
        <v>7601385.7878678804</v>
      </c>
      <c r="K2545" s="5">
        <f t="shared" si="239"/>
        <v>9501220.7473329846</v>
      </c>
      <c r="L2545" s="7">
        <f>LN(Table1[[#This Row],[NV]]/Table1[[#This Row],[NV_MA-1]])</f>
        <v>-2.9511499056541308</v>
      </c>
      <c r="M2545" s="7">
        <f>LN(Table1[[#This Row],[NV]]/Table1[[#This Row],[NV_MA-2]])</f>
        <v>5.4109907164305531</v>
      </c>
      <c r="N2545" s="4">
        <f>LN(Table1[[#This Row],[NV]]/Table1[[#This Row],[NV_MA-3]])</f>
        <v>2.419784247546596</v>
      </c>
      <c r="O2545" s="7">
        <f>LN(Table1[[#This Row],[NV]]/Table1[[#This Row],[Metcalfe
NV ~ n^2]])</f>
        <v>-2.6384064099433986</v>
      </c>
      <c r="P2545" s="7">
        <f>Table1[[#This Row],[NV_MA-1]]*$M$3</f>
        <v>2043367463.4333334</v>
      </c>
    </row>
    <row r="2546" spans="1:16" x14ac:dyDescent="0.2">
      <c r="A2546" s="2">
        <v>41147</v>
      </c>
      <c r="B2546" s="3">
        <v>103272277.547241</v>
      </c>
      <c r="C2546" s="3">
        <f t="shared" si="234"/>
        <v>103588901.51100688</v>
      </c>
      <c r="D2546" s="4">
        <f>LN(Table1[[#This Row],[NV]])</f>
        <v>18.452879529701296</v>
      </c>
      <c r="E2546" s="5">
        <v>35110</v>
      </c>
      <c r="F2546" s="5">
        <f t="shared" si="235"/>
        <v>1232712100</v>
      </c>
      <c r="G2546" s="8">
        <f t="shared" si="236"/>
        <v>2043576446.1333334</v>
      </c>
      <c r="H2546" s="5">
        <f t="shared" si="237"/>
        <v>367469.7309602946</v>
      </c>
      <c r="I2546" s="5">
        <f t="shared" si="238"/>
        <v>477247.16523255379</v>
      </c>
      <c r="J2546" s="5">
        <f>Table1[[#This Row],[DAA 
(n)]]^1.5</f>
        <v>6578793.3415634753</v>
      </c>
      <c r="K2546" s="5">
        <f t="shared" si="239"/>
        <v>9502017.4812241402</v>
      </c>
      <c r="L2546" s="7">
        <f>LN(Table1[[#This Row],[NV]]/Table1[[#This Row],[NV_MA-1]])</f>
        <v>-2.9850877399795523</v>
      </c>
      <c r="M2546" s="7">
        <f>LN(Table1[[#This Row],[NV]]/Table1[[#This Row],[NV_MA-2]])</f>
        <v>5.3770897279265339</v>
      </c>
      <c r="N2546" s="4">
        <f>LN(Table1[[#This Row],[NV]]/Table1[[#This Row],[NV_MA-3]])</f>
        <v>2.3858648292324416</v>
      </c>
      <c r="O2546" s="7">
        <f>LN(Table1[[#This Row],[NV]]/Table1[[#This Row],[Metcalfe
NV ~ n^2]])</f>
        <v>-2.4796030086236605</v>
      </c>
      <c r="P2546" s="7">
        <f>Table1[[#This Row],[NV_MA-1]]*$M$3</f>
        <v>2043576446.1333334</v>
      </c>
    </row>
    <row r="2547" spans="1:16" x14ac:dyDescent="0.2">
      <c r="A2547" s="2">
        <v>41146</v>
      </c>
      <c r="B2547" s="3">
        <v>103551116.36779401</v>
      </c>
      <c r="C2547" s="3">
        <f t="shared" si="234"/>
        <v>102978626.77116422</v>
      </c>
      <c r="D2547" s="4">
        <f>LN(Table1[[#This Row],[NV]])</f>
        <v>18.455575926701822</v>
      </c>
      <c r="E2547" s="5">
        <v>36374</v>
      </c>
      <c r="F2547" s="5">
        <f t="shared" si="235"/>
        <v>1323067876</v>
      </c>
      <c r="G2547" s="8">
        <f t="shared" si="236"/>
        <v>2037346406.8333333</v>
      </c>
      <c r="H2547" s="5">
        <f t="shared" si="237"/>
        <v>381985.54441447562</v>
      </c>
      <c r="I2547" s="5">
        <f t="shared" si="238"/>
        <v>476191.81155590352</v>
      </c>
      <c r="J2547" s="5">
        <f>Table1[[#This Row],[DAA 
(n)]]^1.5</f>
        <v>6937237.989403571</v>
      </c>
      <c r="K2547" s="5">
        <f t="shared" si="239"/>
        <v>9476575.6283226069</v>
      </c>
      <c r="L2547" s="7">
        <f>LN(Table1[[#This Row],[NV]]/Table1[[#This Row],[NV_MA-1]])</f>
        <v>-2.9793380903867317</v>
      </c>
      <c r="M2547" s="7">
        <f>LN(Table1[[#This Row],[NV]]/Table1[[#This Row],[NV_MA-2]])</f>
        <v>5.3819999092034614</v>
      </c>
      <c r="N2547" s="4">
        <f>LN(Table1[[#This Row],[NV]]/Table1[[#This Row],[NV_MA-3]])</f>
        <v>2.3912423383675852</v>
      </c>
      <c r="O2547" s="7">
        <f>LN(Table1[[#This Row],[NV]]/Table1[[#This Row],[Metcalfe
NV ~ n^2]])</f>
        <v>-2.5476430986721028</v>
      </c>
      <c r="P2547" s="7">
        <f>Table1[[#This Row],[NV_MA-1]]*$M$3</f>
        <v>2037346406.8333333</v>
      </c>
    </row>
    <row r="2548" spans="1:16" x14ac:dyDescent="0.2">
      <c r="A2548" s="2">
        <v>41145</v>
      </c>
      <c r="B2548" s="3">
        <v>103579438.08346801</v>
      </c>
      <c r="C2548" s="3">
        <f t="shared" si="234"/>
        <v>102351425.09108789</v>
      </c>
      <c r="D2548" s="4">
        <f>LN(Table1[[#This Row],[NV]])</f>
        <v>18.455849393993269</v>
      </c>
      <c r="E2548" s="5">
        <v>44584</v>
      </c>
      <c r="F2548" s="5">
        <f t="shared" si="235"/>
        <v>1987733056</v>
      </c>
      <c r="G2548" s="8">
        <f t="shared" si="236"/>
        <v>2024372560.3333333</v>
      </c>
      <c r="H2548" s="5">
        <f t="shared" si="237"/>
        <v>477277.53059925407</v>
      </c>
      <c r="I2548" s="5">
        <f t="shared" si="238"/>
        <v>473978.80875288014</v>
      </c>
      <c r="J2548" s="5">
        <f>Table1[[#This Row],[DAA 
(n)]]^1.5</f>
        <v>9413877.5522472337</v>
      </c>
      <c r="K2548" s="5">
        <f t="shared" si="239"/>
        <v>9423403.006597193</v>
      </c>
      <c r="L2548" s="7">
        <f>LN(Table1[[#This Row],[NV]]/Table1[[#This Row],[NV_MA-1]])</f>
        <v>-2.9726762487502532</v>
      </c>
      <c r="M2548" s="7">
        <f>LN(Table1[[#This Row],[NV]]/Table1[[#This Row],[NV_MA-2]])</f>
        <v>5.3869315015878581</v>
      </c>
      <c r="N2548" s="4">
        <f>LN(Table1[[#This Row],[NV]]/Table1[[#This Row],[NV_MA-3]])</f>
        <v>2.3971425593227371</v>
      </c>
      <c r="O2548" s="7">
        <f>LN(Table1[[#This Row],[NV]]/Table1[[#This Row],[Metcalfe
NV ~ n^2]])</f>
        <v>-2.9544112645054774</v>
      </c>
      <c r="P2548" s="7">
        <f>Table1[[#This Row],[NV_MA-1]]*$M$3</f>
        <v>2024372560.3333333</v>
      </c>
    </row>
    <row r="2549" spans="1:16" x14ac:dyDescent="0.2">
      <c r="A2549" s="2">
        <v>41144</v>
      </c>
      <c r="B2549" s="3">
        <v>98563560.451377794</v>
      </c>
      <c r="C2549" s="3">
        <f t="shared" si="234"/>
        <v>101686944.38415368</v>
      </c>
      <c r="D2549" s="4">
        <f>LN(Table1[[#This Row],[NV]])</f>
        <v>18.406212181806598</v>
      </c>
      <c r="E2549" s="5">
        <v>43521</v>
      </c>
      <c r="F2549" s="5">
        <f t="shared" si="235"/>
        <v>1894077441</v>
      </c>
      <c r="G2549" s="8">
        <f t="shared" si="236"/>
        <v>1990067575.8333333</v>
      </c>
      <c r="H2549" s="5">
        <f t="shared" si="237"/>
        <v>464847.75135154836</v>
      </c>
      <c r="I2549" s="5">
        <f t="shared" si="238"/>
        <v>468741.28151867766</v>
      </c>
      <c r="J2549" s="5">
        <f>Table1[[#This Row],[DAA 
(n)]]^1.5</f>
        <v>9079214.9610944521</v>
      </c>
      <c r="K2549" s="5">
        <f t="shared" si="239"/>
        <v>9291200.970837025</v>
      </c>
      <c r="L2549" s="7">
        <f>LN(Table1[[#This Row],[NV]]/Table1[[#This Row],[NV_MA-1]])</f>
        <v>-3.0052222510048567</v>
      </c>
      <c r="M2549" s="7">
        <f>LN(Table1[[#This Row],[NV]]/Table1[[#This Row],[NV_MA-2]])</f>
        <v>5.348405925139633</v>
      </c>
      <c r="N2549" s="4">
        <f>LN(Table1[[#This Row],[NV]]/Table1[[#This Row],[NV_MA-3]])</f>
        <v>2.3616338037167313</v>
      </c>
      <c r="O2549" s="7">
        <f>LN(Table1[[#This Row],[NV]]/Table1[[#This Row],[Metcalfe
NV ~ n^2]])</f>
        <v>-2.9557855366074257</v>
      </c>
      <c r="P2549" s="7">
        <f>Table1[[#This Row],[NV_MA-1]]*$M$3</f>
        <v>1990067575.8333333</v>
      </c>
    </row>
    <row r="2550" spans="1:16" x14ac:dyDescent="0.2">
      <c r="A2550" s="2">
        <v>41143</v>
      </c>
      <c r="B2550" s="3">
        <v>95394694.253527001</v>
      </c>
      <c r="C2550" s="3">
        <f t="shared" si="234"/>
        <v>101125449.4703805</v>
      </c>
      <c r="D2550" s="4">
        <f>LN(Table1[[#This Row],[NV]])</f>
        <v>18.373533519080777</v>
      </c>
      <c r="E2550" s="5">
        <v>47300</v>
      </c>
      <c r="F2550" s="5">
        <f t="shared" si="235"/>
        <v>2237290000</v>
      </c>
      <c r="G2550" s="8">
        <f t="shared" si="236"/>
        <v>1976885625.9333334</v>
      </c>
      <c r="H2550" s="5">
        <f t="shared" si="237"/>
        <v>509149.76167290518</v>
      </c>
      <c r="I2550" s="5">
        <f t="shared" si="238"/>
        <v>466878.01936751977</v>
      </c>
      <c r="J2550" s="5">
        <f>Table1[[#This Row],[DAA 
(n)]]^1.5</f>
        <v>10287070.379850641</v>
      </c>
      <c r="K2550" s="5">
        <f t="shared" si="239"/>
        <v>9242451.3860672433</v>
      </c>
      <c r="L2550" s="7">
        <f>LN(Table1[[#This Row],[NV]]/Table1[[#This Row],[NV_MA-1]])</f>
        <v>-3.0312550080454144</v>
      </c>
      <c r="M2550" s="7">
        <f>LN(Table1[[#This Row],[NV]]/Table1[[#This Row],[NV_MA-2]])</f>
        <v>5.3197102170463513</v>
      </c>
      <c r="N2550" s="4">
        <f>LN(Table1[[#This Row],[NV]]/Table1[[#This Row],[NV_MA-3]])</f>
        <v>2.3342158091267078</v>
      </c>
      <c r="O2550" s="7">
        <f>LN(Table1[[#This Row],[NV]]/Table1[[#This Row],[Metcalfe
NV ~ n^2]])</f>
        <v>-3.1549976298792708</v>
      </c>
      <c r="P2550" s="7">
        <f>Table1[[#This Row],[NV_MA-1]]*$M$3</f>
        <v>1976885625.9333334</v>
      </c>
    </row>
    <row r="2551" spans="1:16" x14ac:dyDescent="0.2">
      <c r="A2551" s="2">
        <v>41142</v>
      </c>
      <c r="B2551" s="3">
        <v>96590617.151864603</v>
      </c>
      <c r="C2551" s="3">
        <f t="shared" si="234"/>
        <v>100653515.28771727</v>
      </c>
      <c r="D2551" s="4">
        <f>LN(Table1[[#This Row],[NV]])</f>
        <v>18.385992163532155</v>
      </c>
      <c r="E2551" s="5">
        <v>55539</v>
      </c>
      <c r="F2551" s="5">
        <f t="shared" si="235"/>
        <v>3084580521</v>
      </c>
      <c r="G2551" s="8">
        <f t="shared" si="236"/>
        <v>1956749644.9000001</v>
      </c>
      <c r="H2551" s="5">
        <f t="shared" si="237"/>
        <v>606754.73072845</v>
      </c>
      <c r="I2551" s="5">
        <f t="shared" si="238"/>
        <v>464194.92478778103</v>
      </c>
      <c r="J2551" s="5">
        <f>Table1[[#This Row],[DAA 
(n)]]^1.5</f>
        <v>13088717.185263755</v>
      </c>
      <c r="K2551" s="5">
        <f t="shared" si="239"/>
        <v>9170356.3490270041</v>
      </c>
      <c r="L2551" s="7">
        <f>LN(Table1[[#This Row],[NV]]/Table1[[#This Row],[NV_MA-1]])</f>
        <v>-3.0085584256426685</v>
      </c>
      <c r="M2551" s="7">
        <f>LN(Table1[[#This Row],[NV]]/Table1[[#This Row],[NV_MA-2]])</f>
        <v>5.3379323240142105</v>
      </c>
      <c r="N2551" s="4">
        <f>LN(Table1[[#This Row],[NV]]/Table1[[#This Row],[NV_MA-3]])</f>
        <v>2.3545054597462594</v>
      </c>
      <c r="O2551" s="7">
        <f>LN(Table1[[#This Row],[NV]]/Table1[[#This Row],[Metcalfe
NV ~ n^2]])</f>
        <v>-3.4636893477824193</v>
      </c>
      <c r="P2551" s="7">
        <f>Table1[[#This Row],[NV_MA-1]]*$M$3</f>
        <v>1956749644.9000001</v>
      </c>
    </row>
    <row r="2552" spans="1:16" x14ac:dyDescent="0.2">
      <c r="A2552" s="2">
        <v>41141</v>
      </c>
      <c r="B2552" s="3">
        <v>97254297.627268806</v>
      </c>
      <c r="C2552" s="3">
        <f t="shared" si="234"/>
        <v>100131894.22331442</v>
      </c>
      <c r="D2552" s="4">
        <f>LN(Table1[[#This Row],[NV]])</f>
        <v>18.392839731026452</v>
      </c>
      <c r="E2552" s="5">
        <v>48984</v>
      </c>
      <c r="F2552" s="5">
        <f t="shared" si="235"/>
        <v>2399432256</v>
      </c>
      <c r="G2552" s="8">
        <f t="shared" si="236"/>
        <v>1909418294.2</v>
      </c>
      <c r="H2552" s="5">
        <f t="shared" si="237"/>
        <v>528990.41268084128</v>
      </c>
      <c r="I2552" s="5">
        <f t="shared" si="238"/>
        <v>458408.12190696615</v>
      </c>
      <c r="J2552" s="5">
        <f>Table1[[#This Row],[DAA 
(n)]]^1.5</f>
        <v>10841300.181615876</v>
      </c>
      <c r="K2552" s="5">
        <f t="shared" si="239"/>
        <v>9008772.3105083276</v>
      </c>
      <c r="L2552" s="7">
        <f>LN(Table1[[#This Row],[NV]]/Table1[[#This Row],[NV_MA-1]])</f>
        <v>-2.9772247435808175</v>
      </c>
      <c r="M2552" s="7">
        <f>LN(Table1[[#This Row],[NV]]/Table1[[#This Row],[NV_MA-2]])</f>
        <v>5.3573245688536115</v>
      </c>
      <c r="N2552" s="4">
        <f>LN(Table1[[#This Row],[NV]]/Table1[[#This Row],[NV_MA-3]])</f>
        <v>2.3791303692711057</v>
      </c>
      <c r="O2552" s="7">
        <f>LN(Table1[[#This Row],[NV]]/Table1[[#This Row],[Metcalfe
NV ~ n^2]])</f>
        <v>-3.2056582552891291</v>
      </c>
      <c r="P2552" s="7">
        <f>Table1[[#This Row],[NV_MA-1]]*$M$3</f>
        <v>1909418294.2</v>
      </c>
    </row>
    <row r="2553" spans="1:16" x14ac:dyDescent="0.2">
      <c r="A2553" s="2">
        <v>41140</v>
      </c>
      <c r="B2553" s="3">
        <v>76241597.060591996</v>
      </c>
      <c r="C2553" s="3">
        <f t="shared" si="234"/>
        <v>99702921.475277677</v>
      </c>
      <c r="D2553" s="4">
        <f>LN(Table1[[#This Row],[NV]])</f>
        <v>18.149417764895016</v>
      </c>
      <c r="E2553" s="5">
        <v>57927</v>
      </c>
      <c r="F2553" s="5">
        <f t="shared" si="235"/>
        <v>3355537329</v>
      </c>
      <c r="G2553" s="8">
        <f t="shared" si="236"/>
        <v>1872995559.0333333</v>
      </c>
      <c r="H2553" s="5">
        <f t="shared" si="237"/>
        <v>635281.86827646149</v>
      </c>
      <c r="I2553" s="5">
        <f t="shared" si="238"/>
        <v>453421.72080456716</v>
      </c>
      <c r="J2553" s="5">
        <f>Table1[[#This Row],[DAA 
(n)]]^1.5</f>
        <v>13941886.918813502</v>
      </c>
      <c r="K2553" s="5">
        <f t="shared" si="239"/>
        <v>8876494.6290459391</v>
      </c>
      <c r="L2553" s="7">
        <f>LN(Table1[[#This Row],[NV]]/Table1[[#This Row],[NV_MA-1]])</f>
        <v>-3.201387124465866</v>
      </c>
      <c r="M2553" s="7">
        <f>LN(Table1[[#This Row],[NV]]/Table1[[#This Row],[NV_MA-2]])</f>
        <v>5.1248398424925163</v>
      </c>
      <c r="N2553" s="4">
        <f>LN(Table1[[#This Row],[NV]]/Table1[[#This Row],[NV_MA-3]])</f>
        <v>2.1505004768418656</v>
      </c>
      <c r="O2553" s="7">
        <f>LN(Table1[[#This Row],[NV]]/Table1[[#This Row],[Metcalfe
NV ~ n^2]])</f>
        <v>-3.7844599873262812</v>
      </c>
      <c r="P2553" s="7">
        <f>Table1[[#This Row],[NV_MA-1]]*$M$3</f>
        <v>1872995559.0333333</v>
      </c>
    </row>
    <row r="2554" spans="1:16" x14ac:dyDescent="0.2">
      <c r="A2554" s="2">
        <v>41139</v>
      </c>
      <c r="B2554" s="3">
        <v>112617191.420442</v>
      </c>
      <c r="C2554" s="3">
        <f t="shared" si="234"/>
        <v>99863602.801505879</v>
      </c>
      <c r="D2554" s="4">
        <f>LN(Table1[[#This Row],[NV]])</f>
        <v>18.539504938929269</v>
      </c>
      <c r="E2554" s="5">
        <v>51215</v>
      </c>
      <c r="F2554" s="5">
        <f t="shared" si="235"/>
        <v>2622976225</v>
      </c>
      <c r="G2554" s="8">
        <f t="shared" si="236"/>
        <v>1803567835.5666666</v>
      </c>
      <c r="H2554" s="5">
        <f t="shared" si="237"/>
        <v>555364.58894382953</v>
      </c>
      <c r="I2554" s="5">
        <f t="shared" si="238"/>
        <v>444710.74783387373</v>
      </c>
      <c r="J2554" s="5">
        <f>Table1[[#This Row],[DAA 
(n)]]^1.5</f>
        <v>11590329.044655045</v>
      </c>
      <c r="K2554" s="5">
        <f t="shared" si="239"/>
        <v>8636372.8050626311</v>
      </c>
      <c r="L2554" s="7">
        <f>LN(Table1[[#This Row],[NV]]/Table1[[#This Row],[NV_MA-1]])</f>
        <v>-2.7735277319602112</v>
      </c>
      <c r="M2554" s="7">
        <f>LN(Table1[[#This Row],[NV]]/Table1[[#This Row],[NV_MA-2]])</f>
        <v>5.5343255939933442</v>
      </c>
      <c r="N2554" s="4">
        <f>LN(Table1[[#This Row],[NV]]/Table1[[#This Row],[NV_MA-3]])</f>
        <v>2.5680117005245577</v>
      </c>
      <c r="O2554" s="7">
        <f>LN(Table1[[#This Row],[NV]]/Table1[[#This Row],[Metcalfe
NV ~ n^2]])</f>
        <v>-3.1480705348120006</v>
      </c>
      <c r="P2554" s="7">
        <f>Table1[[#This Row],[NV_MA-1]]*$M$3</f>
        <v>1803567835.5666666</v>
      </c>
    </row>
    <row r="2555" spans="1:16" x14ac:dyDescent="0.2">
      <c r="A2555" s="2">
        <v>41138</v>
      </c>
      <c r="B2555" s="3">
        <v>117384750.65373699</v>
      </c>
      <c r="C2555" s="3">
        <f t="shared" si="234"/>
        <v>98919488.656188771</v>
      </c>
      <c r="D2555" s="4">
        <f>LN(Table1[[#This Row],[NV]])</f>
        <v>18.580967564704654</v>
      </c>
      <c r="E2555" s="5">
        <v>57279</v>
      </c>
      <c r="F2555" s="5">
        <f t="shared" si="235"/>
        <v>3280883841</v>
      </c>
      <c r="G2555" s="8">
        <f t="shared" si="236"/>
        <v>1760894719.2666667</v>
      </c>
      <c r="H2555" s="5">
        <f t="shared" si="237"/>
        <v>627530.92989955319</v>
      </c>
      <c r="I2555" s="5">
        <f t="shared" si="238"/>
        <v>439034.99415581289</v>
      </c>
      <c r="J2555" s="5">
        <f>Table1[[#This Row],[DAA 
(n)]]^1.5</f>
        <v>13708601.15141727</v>
      </c>
      <c r="K2555" s="5">
        <f t="shared" si="239"/>
        <v>8483849.2577570044</v>
      </c>
      <c r="L2555" s="7">
        <f>LN(Table1[[#This Row],[NV]]/Table1[[#This Row],[NV_MA-1]])</f>
        <v>-2.7081203153387086</v>
      </c>
      <c r="M2555" s="7">
        <f>LN(Table1[[#This Row],[NV]]/Table1[[#This Row],[NV_MA-2]])</f>
        <v>5.5886331624853041</v>
      </c>
      <c r="N2555" s="4">
        <f>LN(Table1[[#This Row],[NV]]/Table1[[#This Row],[NV_MA-3]])</f>
        <v>2.6272927380226441</v>
      </c>
      <c r="O2555" s="7">
        <f>LN(Table1[[#This Row],[NV]]/Table1[[#This Row],[Metcalfe
NV ~ n^2]])</f>
        <v>-3.3304111220584938</v>
      </c>
      <c r="P2555" s="7">
        <f>Table1[[#This Row],[NV_MA-1]]*$M$3</f>
        <v>1760894719.2666667</v>
      </c>
    </row>
    <row r="2556" spans="1:16" x14ac:dyDescent="0.2">
      <c r="A2556" s="2">
        <v>41137</v>
      </c>
      <c r="B2556" s="3">
        <v>130644707.355276</v>
      </c>
      <c r="C2556" s="3">
        <f t="shared" si="234"/>
        <v>97882651.523936689</v>
      </c>
      <c r="D2556" s="4">
        <f>LN(Table1[[#This Row],[NV]])</f>
        <v>18.687992039009121</v>
      </c>
      <c r="E2556" s="5">
        <v>60615</v>
      </c>
      <c r="F2556" s="5">
        <f t="shared" si="235"/>
        <v>3674178225</v>
      </c>
      <c r="G2556" s="8">
        <f t="shared" si="236"/>
        <v>1690110604.5666666</v>
      </c>
      <c r="H2556" s="5">
        <f t="shared" si="237"/>
        <v>667510.42303554213</v>
      </c>
      <c r="I2556" s="5">
        <f t="shared" si="238"/>
        <v>429950.25067648164</v>
      </c>
      <c r="J2556" s="5">
        <f>Table1[[#This Row],[DAA 
(n)]]^1.5</f>
        <v>14923481.936477656</v>
      </c>
      <c r="K2556" s="5">
        <f t="shared" si="239"/>
        <v>8236056.6450778646</v>
      </c>
      <c r="L2556" s="7">
        <f>LN(Table1[[#This Row],[NV]]/Table1[[#This Row],[NV_MA-1]])</f>
        <v>-2.5600677712198947</v>
      </c>
      <c r="M2556" s="7">
        <f>LN(Table1[[#This Row],[NV]]/Table1[[#This Row],[NV_MA-2]])</f>
        <v>5.716567254133893</v>
      </c>
      <c r="N2556" s="4">
        <f>LN(Table1[[#This Row],[NV]]/Table1[[#This Row],[NV_MA-3]])</f>
        <v>2.763959814161594</v>
      </c>
      <c r="O2556" s="7">
        <f>LN(Table1[[#This Row],[NV]]/Table1[[#This Row],[Metcalfe
NV ~ n^2]])</f>
        <v>-3.3366032933522449</v>
      </c>
      <c r="P2556" s="7">
        <f>Table1[[#This Row],[NV_MA-1]]*$M$3</f>
        <v>1690110604.5666666</v>
      </c>
    </row>
    <row r="2557" spans="1:16" x14ac:dyDescent="0.2">
      <c r="A2557" s="2">
        <v>41136</v>
      </c>
      <c r="B2557" s="3">
        <v>127816786.76551799</v>
      </c>
      <c r="C2557" s="3">
        <f t="shared" si="234"/>
        <v>96293029.271844596</v>
      </c>
      <c r="D2557" s="4">
        <f>LN(Table1[[#This Row],[NV]])</f>
        <v>18.666108443124674</v>
      </c>
      <c r="E2557" s="5">
        <v>51932</v>
      </c>
      <c r="F2557" s="5">
        <f t="shared" si="235"/>
        <v>2696932624</v>
      </c>
      <c r="G2557" s="8">
        <f t="shared" si="236"/>
        <v>1622323797.5999999</v>
      </c>
      <c r="H2557" s="5">
        <f t="shared" si="237"/>
        <v>563861.58042240283</v>
      </c>
      <c r="I2557" s="5">
        <f t="shared" si="238"/>
        <v>422023.67841452581</v>
      </c>
      <c r="J2557" s="5">
        <f>Table1[[#This Row],[DAA 
(n)]]^1.5</f>
        <v>11834572.448110137</v>
      </c>
      <c r="K2557" s="5">
        <f t="shared" si="239"/>
        <v>8010329.7566788858</v>
      </c>
      <c r="L2557" s="7">
        <f>LN(Table1[[#This Row],[NV]]/Table1[[#This Row],[NV_MA-1]])</f>
        <v>-2.5410169581984774</v>
      </c>
      <c r="M2557" s="7">
        <f>LN(Table1[[#This Row],[NV]]/Table1[[#This Row],[NV_MA-2]])</f>
        <v>5.7132917416936042</v>
      </c>
      <c r="N2557" s="4">
        <f>LN(Table1[[#This Row],[NV]]/Table1[[#This Row],[NV_MA-3]])</f>
        <v>2.7698659568028114</v>
      </c>
      <c r="O2557" s="7">
        <f>LN(Table1[[#This Row],[NV]]/Table1[[#This Row],[Metcalfe
NV ~ n^2]])</f>
        <v>-3.0492724558356139</v>
      </c>
      <c r="P2557" s="7">
        <f>Table1[[#This Row],[NV_MA-1]]*$M$3</f>
        <v>1622323797.5999999</v>
      </c>
    </row>
    <row r="2558" spans="1:16" x14ac:dyDescent="0.2">
      <c r="A2558" s="2">
        <v>41135</v>
      </c>
      <c r="B2558" s="3">
        <v>118175116.36672799</v>
      </c>
      <c r="C2558" s="3">
        <f t="shared" si="234"/>
        <v>94713537.82662113</v>
      </c>
      <c r="D2558" s="4">
        <f>LN(Table1[[#This Row],[NV]])</f>
        <v>18.587678119341444</v>
      </c>
      <c r="E2558" s="5">
        <v>43606</v>
      </c>
      <c r="F2558" s="5">
        <f t="shared" si="235"/>
        <v>1901483236</v>
      </c>
      <c r="G2558" s="8">
        <f t="shared" si="236"/>
        <v>1577537941.5999999</v>
      </c>
      <c r="H2558" s="5">
        <f t="shared" si="237"/>
        <v>465840.71920649975</v>
      </c>
      <c r="I2558" s="5">
        <f t="shared" si="238"/>
        <v>416119.94433005317</v>
      </c>
      <c r="J2558" s="5">
        <f>Table1[[#This Row],[DAA 
(n)]]^1.5</f>
        <v>9105826.5955933873</v>
      </c>
      <c r="K2558" s="5">
        <f t="shared" si="239"/>
        <v>7851044.3845795253</v>
      </c>
      <c r="L2558" s="7">
        <f>LN(Table1[[#This Row],[NV]]/Table1[[#This Row],[NV_MA-1]])</f>
        <v>-2.5914530844763775</v>
      </c>
      <c r="M2558" s="7">
        <f>LN(Table1[[#This Row],[NV]]/Table1[[#This Row],[NV_MA-2]])</f>
        <v>5.6489492939400172</v>
      </c>
      <c r="N2558" s="4">
        <f>LN(Table1[[#This Row],[NV]]/Table1[[#This Row],[NV_MA-3]])</f>
        <v>2.7115209958106412</v>
      </c>
      <c r="O2558" s="7">
        <f>LN(Table1[[#This Row],[NV]]/Table1[[#This Row],[Metcalfe
NV ~ n^2]])</f>
        <v>-2.7782219497545437</v>
      </c>
      <c r="P2558" s="7">
        <f>Table1[[#This Row],[NV_MA-1]]*$M$3</f>
        <v>1577537941.5999999</v>
      </c>
    </row>
    <row r="2559" spans="1:16" x14ac:dyDescent="0.2">
      <c r="A2559" s="2">
        <v>41134</v>
      </c>
      <c r="B2559" s="3">
        <v>116120988.80013999</v>
      </c>
      <c r="C2559" s="3">
        <f t="shared" si="234"/>
        <v>93180109.060217321</v>
      </c>
      <c r="D2559" s="4">
        <f>LN(Table1[[#This Row],[NV]])</f>
        <v>18.570143212414624</v>
      </c>
      <c r="E2559" s="5">
        <v>48601</v>
      </c>
      <c r="F2559" s="5">
        <f t="shared" si="235"/>
        <v>2362057201</v>
      </c>
      <c r="G2559" s="8">
        <f t="shared" si="236"/>
        <v>1545587875.8666666</v>
      </c>
      <c r="H2559" s="5">
        <f t="shared" si="237"/>
        <v>524472.80154968309</v>
      </c>
      <c r="I2559" s="5">
        <f t="shared" si="238"/>
        <v>411168.04061471933</v>
      </c>
      <c r="J2559" s="5">
        <f>Table1[[#This Row],[DAA 
(n)]]^1.5</f>
        <v>10714398.817749921</v>
      </c>
      <c r="K2559" s="5">
        <f t="shared" si="239"/>
        <v>7726889.4065757981</v>
      </c>
      <c r="L2559" s="7">
        <f>LN(Table1[[#This Row],[NV]]/Table1[[#This Row],[NV_MA-1]])</f>
        <v>-2.5885269646879725</v>
      </c>
      <c r="M2559" s="7">
        <f>LN(Table1[[#This Row],[NV]]/Table1[[#This Row],[NV_MA-2]])</f>
        <v>5.6433859445525298</v>
      </c>
      <c r="N2559" s="4">
        <f>LN(Table1[[#This Row],[NV]]/Table1[[#This Row],[NV_MA-3]])</f>
        <v>2.70992627819667</v>
      </c>
      <c r="O2559" s="7">
        <f>LN(Table1[[#This Row],[NV]]/Table1[[#This Row],[Metcalfe
NV ~ n^2]])</f>
        <v>-3.0126555592025497</v>
      </c>
      <c r="P2559" s="7">
        <f>Table1[[#This Row],[NV_MA-1]]*$M$3</f>
        <v>1545587875.8666666</v>
      </c>
    </row>
    <row r="2560" spans="1:16" x14ac:dyDescent="0.2">
      <c r="A2560" s="2">
        <v>41133</v>
      </c>
      <c r="B2560" s="3">
        <v>112226225.219503</v>
      </c>
      <c r="C2560" s="3">
        <f t="shared" si="234"/>
        <v>91698524.693466902</v>
      </c>
      <c r="D2560" s="4">
        <f>LN(Table1[[#This Row],[NV]])</f>
        <v>18.536027260099988</v>
      </c>
      <c r="E2560" s="5">
        <v>39111</v>
      </c>
      <c r="F2560" s="5">
        <f t="shared" si="235"/>
        <v>1529670321</v>
      </c>
      <c r="G2560" s="8">
        <f t="shared" si="236"/>
        <v>1495402594.3666666</v>
      </c>
      <c r="H2560" s="5">
        <f t="shared" si="237"/>
        <v>413565.93406993739</v>
      </c>
      <c r="I2560" s="5">
        <f t="shared" si="238"/>
        <v>403718.17596217047</v>
      </c>
      <c r="J2560" s="5">
        <f>Table1[[#This Row],[DAA 
(n)]]^1.5</f>
        <v>7734787.3871639734</v>
      </c>
      <c r="K2560" s="5">
        <f t="shared" si="239"/>
        <v>7536630.274998093</v>
      </c>
      <c r="L2560" s="7">
        <f>LN(Table1[[#This Row],[NV]]/Table1[[#This Row],[NV_MA-1]])</f>
        <v>-2.5896340413267263</v>
      </c>
      <c r="M2560" s="7">
        <f>LN(Table1[[#This Row],[NV]]/Table1[[#This Row],[NV_MA-2]])</f>
        <v>5.6275549308338633</v>
      </c>
      <c r="N2560" s="4">
        <f>LN(Table1[[#This Row],[NV]]/Table1[[#This Row],[NV_MA-3]])</f>
        <v>2.7007415331415143</v>
      </c>
      <c r="O2560" s="7">
        <f>LN(Table1[[#This Row],[NV]]/Table1[[#This Row],[Metcalfe
NV ~ n^2]])</f>
        <v>-2.612290812561787</v>
      </c>
      <c r="P2560" s="7">
        <f>Table1[[#This Row],[NV_MA-1]]*$M$3</f>
        <v>1495402594.3666666</v>
      </c>
    </row>
    <row r="2561" spans="1:16" x14ac:dyDescent="0.2">
      <c r="A2561" s="2">
        <v>41132</v>
      </c>
      <c r="B2561" s="3">
        <v>111650254.365429</v>
      </c>
      <c r="C2561" s="3">
        <f t="shared" si="234"/>
        <v>90360726.866996989</v>
      </c>
      <c r="D2561" s="4">
        <f>LN(Table1[[#This Row],[NV]])</f>
        <v>18.530881814487245</v>
      </c>
      <c r="E2561" s="5">
        <v>38485</v>
      </c>
      <c r="F2561" s="5">
        <f t="shared" si="235"/>
        <v>1481095225</v>
      </c>
      <c r="G2561" s="8">
        <f t="shared" si="236"/>
        <v>1477566329.3</v>
      </c>
      <c r="H2561" s="5">
        <f t="shared" si="237"/>
        <v>406325.54725027457</v>
      </c>
      <c r="I2561" s="5">
        <f t="shared" si="238"/>
        <v>400822.28339943284</v>
      </c>
      <c r="J2561" s="5">
        <f>Table1[[#This Row],[DAA 
(n)]]^1.5</f>
        <v>7549831.1063311193</v>
      </c>
      <c r="K2561" s="5">
        <f t="shared" si="239"/>
        <v>7465488.9807540393</v>
      </c>
      <c r="L2561" s="7">
        <f>LN(Table1[[#This Row],[NV]]/Table1[[#This Row],[NV_MA-1]])</f>
        <v>-2.5827803846768664</v>
      </c>
      <c r="M2561" s="7">
        <f>LN(Table1[[#This Row],[NV]]/Table1[[#This Row],[NV_MA-2]])</f>
        <v>5.6296083899759521</v>
      </c>
      <c r="N2561" s="4">
        <f>LN(Table1[[#This Row],[NV]]/Table1[[#This Row],[NV_MA-3]])</f>
        <v>2.7050803245619774</v>
      </c>
      <c r="O2561" s="7">
        <f>LN(Table1[[#This Row],[NV]]/Table1[[#This Row],[Metcalfe
NV ~ n^2]])</f>
        <v>-2.5851658534495896</v>
      </c>
      <c r="P2561" s="7">
        <f>Table1[[#This Row],[NV_MA-1]]*$M$3</f>
        <v>1477566329.3</v>
      </c>
    </row>
    <row r="2562" spans="1:16" x14ac:dyDescent="0.2">
      <c r="A2562" s="2">
        <v>41131</v>
      </c>
      <c r="B2562" s="3">
        <v>110635487.427981</v>
      </c>
      <c r="C2562" s="3">
        <f t="shared" si="234"/>
        <v>89016461.430807769</v>
      </c>
      <c r="D2562" s="4">
        <f>LN(Table1[[#This Row],[NV]])</f>
        <v>18.521751458407849</v>
      </c>
      <c r="E2562" s="5">
        <v>38295</v>
      </c>
      <c r="F2562" s="5">
        <f t="shared" si="235"/>
        <v>1466507025</v>
      </c>
      <c r="G2562" s="8">
        <f t="shared" si="236"/>
        <v>1467949727</v>
      </c>
      <c r="H2562" s="5">
        <f t="shared" si="237"/>
        <v>404129.99250947172</v>
      </c>
      <c r="I2562" s="5">
        <f t="shared" si="238"/>
        <v>399307.09605271684</v>
      </c>
      <c r="J2562" s="5">
        <f>Table1[[#This Row],[DAA 
(n)]]^1.5</f>
        <v>7493990.0268398328</v>
      </c>
      <c r="K2562" s="5">
        <f t="shared" si="239"/>
        <v>7427746.8022868801</v>
      </c>
      <c r="L2562" s="7">
        <f>LN(Table1[[#This Row],[NV]]/Table1[[#This Row],[NV_MA-1]])</f>
        <v>-2.5853810622316766</v>
      </c>
      <c r="M2562" s="7">
        <f>LN(Table1[[#This Row],[NV]]/Table1[[#This Row],[NV_MA-2]])</f>
        <v>5.6242653942829941</v>
      </c>
      <c r="N2562" s="4">
        <f>LN(Table1[[#This Row],[NV]]/Table1[[#This Row],[NV_MA-3]])</f>
        <v>2.701018344463693</v>
      </c>
      <c r="O2562" s="7">
        <f>LN(Table1[[#This Row],[NV]]/Table1[[#This Row],[Metcalfe
NV ~ n^2]])</f>
        <v>-2.5843977782795409</v>
      </c>
      <c r="P2562" s="7">
        <f>Table1[[#This Row],[NV_MA-1]]*$M$3</f>
        <v>1467949727</v>
      </c>
    </row>
    <row r="2563" spans="1:16" x14ac:dyDescent="0.2">
      <c r="A2563" s="2">
        <v>41130</v>
      </c>
      <c r="B2563" s="3">
        <v>107225783.724115</v>
      </c>
      <c r="C2563" s="3">
        <f t="shared" si="234"/>
        <v>87587560.083533347</v>
      </c>
      <c r="D2563" s="4">
        <f>LN(Table1[[#This Row],[NV]])</f>
        <v>18.490447297495226</v>
      </c>
      <c r="E2563" s="5">
        <v>40939</v>
      </c>
      <c r="F2563" s="5">
        <f t="shared" si="235"/>
        <v>1676001721</v>
      </c>
      <c r="G2563" s="8">
        <f t="shared" si="236"/>
        <v>1459885494.0333333</v>
      </c>
      <c r="H2563" s="5">
        <f t="shared" si="237"/>
        <v>434765.56560562749</v>
      </c>
      <c r="I2563" s="5">
        <f t="shared" si="238"/>
        <v>398040.75759609364</v>
      </c>
      <c r="J2563" s="5">
        <f>Table1[[#This Row],[DAA 
(n)]]^1.5</f>
        <v>8283346.8149063559</v>
      </c>
      <c r="K2563" s="5">
        <f t="shared" si="239"/>
        <v>7396154.3598319851</v>
      </c>
      <c r="L2563" s="7">
        <f>LN(Table1[[#This Row],[NV]]/Table1[[#This Row],[NV_MA-1]])</f>
        <v>-2.6111765433514411</v>
      </c>
      <c r="M2563" s="7">
        <f>LN(Table1[[#This Row],[NV]]/Table1[[#This Row],[NV_MA-2]])</f>
        <v>5.5961376124514564</v>
      </c>
      <c r="N2563" s="4">
        <f>LN(Table1[[#This Row],[NV]]/Table1[[#This Row],[NV_MA-3]])</f>
        <v>2.6739765555056416</v>
      </c>
      <c r="O2563" s="7">
        <f>LN(Table1[[#This Row],[NV]]/Table1[[#This Row],[Metcalfe
NV ~ n^2]])</f>
        <v>-2.7492295683601893</v>
      </c>
      <c r="P2563" s="7">
        <f>Table1[[#This Row],[NV_MA-1]]*$M$3</f>
        <v>1459885494.0333333</v>
      </c>
    </row>
    <row r="2564" spans="1:16" x14ac:dyDescent="0.2">
      <c r="A2564" s="2">
        <v>41129</v>
      </c>
      <c r="B2564" s="3">
        <v>106809795.88965701</v>
      </c>
      <c r="C2564" s="3">
        <f t="shared" si="234"/>
        <v>86268647.465885729</v>
      </c>
      <c r="D2564" s="4">
        <f>LN(Table1[[#This Row],[NV]])</f>
        <v>18.486560202097447</v>
      </c>
      <c r="E2564" s="5">
        <v>51432</v>
      </c>
      <c r="F2564" s="5">
        <f t="shared" si="235"/>
        <v>2645250624</v>
      </c>
      <c r="G2564" s="8">
        <f t="shared" si="236"/>
        <v>1450099662.0333333</v>
      </c>
      <c r="H2564" s="5">
        <f t="shared" si="237"/>
        <v>557935.14995365264</v>
      </c>
      <c r="I2564" s="5">
        <f t="shared" si="238"/>
        <v>396591.11307370372</v>
      </c>
      <c r="J2564" s="5">
        <f>Table1[[#This Row],[DAA 
(n)]]^1.5</f>
        <v>11664070.048382288</v>
      </c>
      <c r="K2564" s="5">
        <f t="shared" si="239"/>
        <v>7359022.1322414866</v>
      </c>
      <c r="L2564" s="7">
        <f>LN(Table1[[#This Row],[NV]]/Table1[[#This Row],[NV_MA-1]])</f>
        <v>-2.6083379213562621</v>
      </c>
      <c r="M2564" s="7">
        <f>LN(Table1[[#This Row],[NV]]/Table1[[#This Row],[NV_MA-2]])</f>
        <v>5.5958991150625605</v>
      </c>
      <c r="N2564" s="4">
        <f>LN(Table1[[#This Row],[NV]]/Table1[[#This Row],[NV_MA-3]])</f>
        <v>2.6751225826865777</v>
      </c>
      <c r="O2564" s="7">
        <f>LN(Table1[[#This Row],[NV]]/Table1[[#This Row],[Metcalfe
NV ~ n^2]])</f>
        <v>-3.2094714495455969</v>
      </c>
      <c r="P2564" s="7">
        <f>Table1[[#This Row],[NV_MA-1]]*$M$3</f>
        <v>1450099662.0333333</v>
      </c>
    </row>
    <row r="2565" spans="1:16" x14ac:dyDescent="0.2">
      <c r="A2565" s="2">
        <v>41128</v>
      </c>
      <c r="B2565" s="3">
        <v>105473278.22214</v>
      </c>
      <c r="C2565" s="3">
        <f t="shared" si="234"/>
        <v>84915916.628609955</v>
      </c>
      <c r="D2565" s="4">
        <f>LN(Table1[[#This Row],[NV]])</f>
        <v>18.473968191803895</v>
      </c>
      <c r="E2565" s="5">
        <v>39049</v>
      </c>
      <c r="F2565" s="5">
        <f t="shared" si="235"/>
        <v>1524824401</v>
      </c>
      <c r="G2565" s="8">
        <f t="shared" si="236"/>
        <v>1397674541.2666667</v>
      </c>
      <c r="H2565" s="5">
        <f t="shared" si="237"/>
        <v>412848.38537785778</v>
      </c>
      <c r="I2565" s="5">
        <f t="shared" si="238"/>
        <v>389342.58010031038</v>
      </c>
      <c r="J2565" s="5">
        <f>Table1[[#This Row],[DAA 
(n)]]^1.5</f>
        <v>7716402.5319218021</v>
      </c>
      <c r="K2565" s="5">
        <f t="shared" si="239"/>
        <v>7167769.2405741019</v>
      </c>
      <c r="L2565" s="7">
        <f>LN(Table1[[#This Row],[NV]]/Table1[[#This Row],[NV_MA-1]])</f>
        <v>-2.584107458751622</v>
      </c>
      <c r="M2565" s="7">
        <f>LN(Table1[[#This Row],[NV]]/Table1[[#This Row],[NV_MA-2]])</f>
        <v>5.6017532881260799</v>
      </c>
      <c r="N2565" s="4">
        <f>LN(Table1[[#This Row],[NV]]/Table1[[#This Row],[NV_MA-3]])</f>
        <v>2.6888631516854606</v>
      </c>
      <c r="O2565" s="7">
        <f>LN(Table1[[#This Row],[NV]]/Table1[[#This Row],[Metcalfe
NV ~ n^2]])</f>
        <v>-2.6711769016867351</v>
      </c>
      <c r="P2565" s="7">
        <f>Table1[[#This Row],[NV_MA-1]]*$M$3</f>
        <v>1397674541.2666667</v>
      </c>
    </row>
    <row r="2566" spans="1:16" x14ac:dyDescent="0.2">
      <c r="A2566" s="2">
        <v>41127</v>
      </c>
      <c r="B2566" s="3">
        <v>104691683.561057</v>
      </c>
      <c r="C2566" s="3">
        <f t="shared" si="234"/>
        <v>83531780.851814225</v>
      </c>
      <c r="D2566" s="4">
        <f>LN(Table1[[#This Row],[NV]])</f>
        <v>18.466530241559461</v>
      </c>
      <c r="E2566" s="5">
        <v>42822</v>
      </c>
      <c r="F2566" s="5">
        <f t="shared" si="235"/>
        <v>1833723684</v>
      </c>
      <c r="G2566" s="8">
        <f t="shared" si="236"/>
        <v>1370269530.0333333</v>
      </c>
      <c r="H2566" s="5">
        <f t="shared" si="237"/>
        <v>456688.37683882285</v>
      </c>
      <c r="I2566" s="5">
        <f t="shared" si="238"/>
        <v>384580.61161187652</v>
      </c>
      <c r="J2566" s="5">
        <f>Table1[[#This Row],[DAA 
(n)]]^1.5</f>
        <v>8861360.8207909111</v>
      </c>
      <c r="K2566" s="5">
        <f t="shared" si="239"/>
        <v>7054417.1916387537</v>
      </c>
      <c r="L2566" s="7">
        <f>LN(Table1[[#This Row],[NV]]/Table1[[#This Row],[NV_MA-1]])</f>
        <v>-2.5717430531273568</v>
      </c>
      <c r="M2566" s="7">
        <f>LN(Table1[[#This Row],[NV]]/Table1[[#This Row],[NV_MA-2]])</f>
        <v>5.6066215425189574</v>
      </c>
      <c r="N2566" s="4">
        <f>LN(Table1[[#This Row],[NV]]/Table1[[#This Row],[NV_MA-3]])</f>
        <v>2.6973657109672713</v>
      </c>
      <c r="O2566" s="7">
        <f>LN(Table1[[#This Row],[NV]]/Table1[[#This Row],[Metcalfe
NV ~ n^2]])</f>
        <v>-2.8630842948387838</v>
      </c>
      <c r="P2566" s="7">
        <f>Table1[[#This Row],[NV_MA-1]]*$M$3</f>
        <v>1370269530.0333333</v>
      </c>
    </row>
    <row r="2567" spans="1:16" x14ac:dyDescent="0.2">
      <c r="A2567" s="2">
        <v>41126</v>
      </c>
      <c r="B2567" s="3">
        <v>103996446.38395099</v>
      </c>
      <c r="C2567" s="3">
        <f t="shared" si="234"/>
        <v>82175712.084080979</v>
      </c>
      <c r="D2567" s="4">
        <f>LN(Table1[[#This Row],[NV]])</f>
        <v>18.459867287136774</v>
      </c>
      <c r="E2567" s="5">
        <v>37911</v>
      </c>
      <c r="F2567" s="5">
        <f t="shared" si="235"/>
        <v>1437243921</v>
      </c>
      <c r="G2567" s="8">
        <f t="shared" si="236"/>
        <v>1343176417.3666666</v>
      </c>
      <c r="H2567" s="5">
        <f t="shared" si="237"/>
        <v>399695.54358802602</v>
      </c>
      <c r="I2567" s="5">
        <f t="shared" si="238"/>
        <v>380404.526592526</v>
      </c>
      <c r="J2567" s="5">
        <f>Table1[[#This Row],[DAA 
(n)]]^1.5</f>
        <v>7381555.0048096962</v>
      </c>
      <c r="K2567" s="5">
        <f t="shared" si="239"/>
        <v>6949420.4676778587</v>
      </c>
      <c r="L2567" s="7">
        <f>LN(Table1[[#This Row],[NV]]/Table1[[#This Row],[NV_MA-1]])</f>
        <v>-2.5584358193838956</v>
      </c>
      <c r="M2567" s="7">
        <f>LN(Table1[[#This Row],[NV]]/Table1[[#This Row],[NV_MA-2]])</f>
        <v>5.6108767779944575</v>
      </c>
      <c r="N2567" s="4">
        <f>LN(Table1[[#This Row],[NV]]/Table1[[#This Row],[NV_MA-3]])</f>
        <v>2.7056984590182318</v>
      </c>
      <c r="O2567" s="7">
        <f>LN(Table1[[#This Row],[NV]]/Table1[[#This Row],[Metcalfe
NV ~ n^2]])</f>
        <v>-2.6261258857168075</v>
      </c>
      <c r="P2567" s="7">
        <f>Table1[[#This Row],[NV_MA-1]]*$M$3</f>
        <v>1343176417.3666666</v>
      </c>
    </row>
    <row r="2568" spans="1:16" x14ac:dyDescent="0.2">
      <c r="A2568" s="2">
        <v>41125</v>
      </c>
      <c r="B2568" s="3">
        <v>105023525.554212</v>
      </c>
      <c r="C2568" s="3">
        <f t="shared" si="234"/>
        <v>80798321.701545626</v>
      </c>
      <c r="D2568" s="4">
        <f>LN(Table1[[#This Row],[NV]])</f>
        <v>18.469694935922952</v>
      </c>
      <c r="E2568" s="5">
        <v>36278</v>
      </c>
      <c r="F2568" s="5">
        <f t="shared" si="235"/>
        <v>1316093284</v>
      </c>
      <c r="G2568" s="8">
        <f t="shared" si="236"/>
        <v>1324284487.2</v>
      </c>
      <c r="H2568" s="5">
        <f t="shared" si="237"/>
        <v>380881.51669675007</v>
      </c>
      <c r="I2568" s="5">
        <f t="shared" si="238"/>
        <v>377203.45721799228</v>
      </c>
      <c r="J2568" s="5">
        <f>Table1[[#This Row],[DAA 
(n)]]^1.5</f>
        <v>6909792.4829152366</v>
      </c>
      <c r="K2568" s="5">
        <f t="shared" si="239"/>
        <v>6872296.0328436513</v>
      </c>
      <c r="L2568" s="7">
        <f>LN(Table1[[#This Row],[NV]]/Table1[[#This Row],[NV_MA-1]])</f>
        <v>-2.5344432049435377</v>
      </c>
      <c r="M2568" s="7">
        <f>LN(Table1[[#This Row],[NV]]/Table1[[#This Row],[NV_MA-2]])</f>
        <v>5.6291549407463357</v>
      </c>
      <c r="N2568" s="4">
        <f>LN(Table1[[#This Row],[NV]]/Table1[[#This Row],[NV_MA-3]])</f>
        <v>2.7266861160841218</v>
      </c>
      <c r="O2568" s="7">
        <f>LN(Table1[[#This Row],[NV]]/Table1[[#This Row],[Metcalfe
NV ~ n^2]])</f>
        <v>-2.5282386159128767</v>
      </c>
      <c r="P2568" s="7">
        <f>Table1[[#This Row],[NV_MA-1]]*$M$3</f>
        <v>1324284487.2</v>
      </c>
    </row>
    <row r="2569" spans="1:16" x14ac:dyDescent="0.2">
      <c r="A2569" s="2">
        <v>41124</v>
      </c>
      <c r="B2569" s="3">
        <v>104901352.049123</v>
      </c>
      <c r="C2569" s="3">
        <f t="shared" si="234"/>
        <v>79375654.030321181</v>
      </c>
      <c r="D2569" s="4">
        <f>LN(Table1[[#This Row],[NV]])</f>
        <v>18.468530962216953</v>
      </c>
      <c r="E2569" s="5">
        <v>35901</v>
      </c>
      <c r="F2569" s="5">
        <f t="shared" si="235"/>
        <v>1288881801</v>
      </c>
      <c r="G2569" s="8">
        <f t="shared" si="236"/>
        <v>1306905793.7666667</v>
      </c>
      <c r="H2569" s="5">
        <f t="shared" si="237"/>
        <v>376548.37193020363</v>
      </c>
      <c r="I2569" s="5">
        <f t="shared" si="238"/>
        <v>374136.28520764498</v>
      </c>
      <c r="J2569" s="5">
        <f>Table1[[#This Row],[DAA 
(n)]]^1.5</f>
        <v>6802363.2318262123</v>
      </c>
      <c r="K2569" s="5">
        <f t="shared" si="239"/>
        <v>6799746.8977890592</v>
      </c>
      <c r="L2569" s="7">
        <f>LN(Table1[[#This Row],[NV]]/Table1[[#This Row],[NV_MA-1]])</f>
        <v>-2.5223972285539413</v>
      </c>
      <c r="M2569" s="7">
        <f>LN(Table1[[#This Row],[NV]]/Table1[[#This Row],[NV_MA-2]])</f>
        <v>5.6361555532465344</v>
      </c>
      <c r="N2569" s="4">
        <f>LN(Table1[[#This Row],[NV]]/Table1[[#This Row],[NV_MA-3]])</f>
        <v>2.7361350136767069</v>
      </c>
      <c r="O2569" s="7">
        <f>LN(Table1[[#This Row],[NV]]/Table1[[#This Row],[Metcalfe
NV ~ n^2]])</f>
        <v>-2.5085098962662991</v>
      </c>
      <c r="P2569" s="7">
        <f>Table1[[#This Row],[NV_MA-1]]*$M$3</f>
        <v>1306905793.7666667</v>
      </c>
    </row>
    <row r="2570" spans="1:16" x14ac:dyDescent="0.2">
      <c r="A2570" s="2">
        <v>41123</v>
      </c>
      <c r="B2570" s="3">
        <v>101309923.54375499</v>
      </c>
      <c r="C2570" s="3">
        <f t="shared" ref="C2570:C2633" si="240">AVERAGE(B2570:B2599)</f>
        <v>77915586.271122217</v>
      </c>
      <c r="D2570" s="4">
        <f>LN(Table1[[#This Row],[NV]])</f>
        <v>18.433694926353382</v>
      </c>
      <c r="E2570" s="5">
        <v>42075</v>
      </c>
      <c r="F2570" s="5">
        <f t="shared" ref="F2570:F2633" si="241">E2570^2</f>
        <v>1770305625</v>
      </c>
      <c r="G2570" s="8">
        <f t="shared" ref="G2570:G2633" si="242">AVERAGE(F2570:F2599)</f>
        <v>1296885899.3666666</v>
      </c>
      <c r="H2570" s="5">
        <f t="shared" ref="H2570:H2633" si="243">E2570*LN(E2570)</f>
        <v>447981.31947690772</v>
      </c>
      <c r="I2570" s="5">
        <f t="shared" ref="I2570:I2633" si="244">AVERAGE(H2570:H2599)</f>
        <v>372436.45361749525</v>
      </c>
      <c r="J2570" s="5">
        <f>Table1[[#This Row],[DAA 
(n)]]^1.5</f>
        <v>8630504.5722643118</v>
      </c>
      <c r="K2570" s="5">
        <f t="shared" ref="K2570:K2633" si="245">AVERAGE(J2570:J2599)</f>
        <v>6758799.1799843377</v>
      </c>
      <c r="L2570" s="7">
        <f>LN(Table1[[#This Row],[NV]]/Table1[[#This Row],[NV_MA-1]])</f>
        <v>-2.5495368393255613</v>
      </c>
      <c r="M2570" s="7">
        <f>LN(Table1[[#This Row],[NV]]/Table1[[#This Row],[NV_MA-2]])</f>
        <v>5.605873218419946</v>
      </c>
      <c r="N2570" s="4">
        <f>LN(Table1[[#This Row],[NV]]/Table1[[#This Row],[NV_MA-3]])</f>
        <v>2.707339130210388</v>
      </c>
      <c r="O2570" s="7">
        <f>LN(Table1[[#This Row],[NV]]/Table1[[#This Row],[Metcalfe
NV ~ n^2]])</f>
        <v>-2.8607231117646301</v>
      </c>
      <c r="P2570" s="7">
        <f>Table1[[#This Row],[NV_MA-1]]*$M$3</f>
        <v>1296885899.3666666</v>
      </c>
    </row>
    <row r="2571" spans="1:16" x14ac:dyDescent="0.2">
      <c r="A2571" s="2">
        <v>41122</v>
      </c>
      <c r="B2571" s="3">
        <v>91792148.981930703</v>
      </c>
      <c r="C2571" s="3">
        <f t="shared" si="240"/>
        <v>76553349.340092912</v>
      </c>
      <c r="D2571" s="4">
        <f>LN(Table1[[#This Row],[NV]])</f>
        <v>18.335037328860761</v>
      </c>
      <c r="E2571" s="5">
        <v>40578</v>
      </c>
      <c r="F2571" s="5">
        <f t="shared" si="241"/>
        <v>1646574084</v>
      </c>
      <c r="G2571" s="8">
        <f t="shared" si="242"/>
        <v>1275880470.4000001</v>
      </c>
      <c r="H2571" s="5">
        <f t="shared" si="243"/>
        <v>430572.40027901193</v>
      </c>
      <c r="I2571" s="5">
        <f t="shared" si="244"/>
        <v>369239.91501204105</v>
      </c>
      <c r="J2571" s="5">
        <f>Table1[[#This Row],[DAA 
(n)]]^1.5</f>
        <v>8174024.9070180822</v>
      </c>
      <c r="K2571" s="5">
        <f t="shared" si="245"/>
        <v>6677938.3780913092</v>
      </c>
      <c r="L2571" s="7">
        <f>LN(Table1[[#This Row],[NV]]/Table1[[#This Row],[NV_MA-1]])</f>
        <v>-2.631865013385339</v>
      </c>
      <c r="M2571" s="7">
        <f>LN(Table1[[#This Row],[NV]]/Table1[[#This Row],[NV_MA-2]])</f>
        <v>5.5158354409266686</v>
      </c>
      <c r="N2571" s="4">
        <f>LN(Table1[[#This Row],[NV]]/Table1[[#This Row],[NV_MA-3]])</f>
        <v>2.6207174570169847</v>
      </c>
      <c r="O2571" s="7">
        <f>LN(Table1[[#This Row],[NV]]/Table1[[#This Row],[Metcalfe
NV ~ n^2]])</f>
        <v>-2.8869253247452278</v>
      </c>
      <c r="P2571" s="7">
        <f>Table1[[#This Row],[NV_MA-1]]*$M$3</f>
        <v>1275880470.4000001</v>
      </c>
    </row>
    <row r="2572" spans="1:16" x14ac:dyDescent="0.2">
      <c r="A2572" s="2">
        <v>41121</v>
      </c>
      <c r="B2572" s="3">
        <v>89359853.319879502</v>
      </c>
      <c r="C2572" s="3">
        <f t="shared" si="240"/>
        <v>75598248.338465989</v>
      </c>
      <c r="D2572" s="4">
        <f>LN(Table1[[#This Row],[NV]])</f>
        <v>18.30818207127221</v>
      </c>
      <c r="E2572" s="5">
        <v>59564</v>
      </c>
      <c r="F2572" s="5">
        <f t="shared" si="241"/>
        <v>3547870096</v>
      </c>
      <c r="G2572" s="8">
        <f t="shared" si="242"/>
        <v>1265697922.3</v>
      </c>
      <c r="H2572" s="5">
        <f t="shared" si="243"/>
        <v>654894.66292594816</v>
      </c>
      <c r="I2572" s="5">
        <f t="shared" si="244"/>
        <v>367715.07762630732</v>
      </c>
      <c r="J2572" s="5">
        <f>Table1[[#This Row],[DAA 
(n)]]^1.5</f>
        <v>14537033.204823624</v>
      </c>
      <c r="K2572" s="5">
        <f t="shared" si="245"/>
        <v>6639071.5297606336</v>
      </c>
      <c r="L2572" s="7">
        <f>LN(Table1[[#This Row],[NV]]/Table1[[#This Row],[NV_MA-1]])</f>
        <v>-2.6507074529468895</v>
      </c>
      <c r="M2572" s="7">
        <f>LN(Table1[[#This Row],[NV]]/Table1[[#This Row],[NV_MA-2]])</f>
        <v>5.4931183995847377</v>
      </c>
      <c r="N2572" s="4">
        <f>LN(Table1[[#This Row],[NV]]/Table1[[#This Row],[NV_MA-3]])</f>
        <v>2.5996993894520255</v>
      </c>
      <c r="O2572" s="7">
        <f>LN(Table1[[#This Row],[NV]]/Table1[[#This Row],[Metcalfe
NV ~ n^2]])</f>
        <v>-3.6814312161479812</v>
      </c>
      <c r="P2572" s="7">
        <f>Table1[[#This Row],[NV_MA-1]]*$M$3</f>
        <v>1265697922.3</v>
      </c>
    </row>
    <row r="2573" spans="1:16" x14ac:dyDescent="0.2">
      <c r="A2573" s="2">
        <v>41120</v>
      </c>
      <c r="B2573" s="3">
        <v>87070078.9902547</v>
      </c>
      <c r="C2573" s="3">
        <f t="shared" si="240"/>
        <v>74686148.628574148</v>
      </c>
      <c r="D2573" s="4">
        <f>LN(Table1[[#This Row],[NV]])</f>
        <v>18.282223858008415</v>
      </c>
      <c r="E2573" s="5">
        <v>36116</v>
      </c>
      <c r="F2573" s="5">
        <f t="shared" si="241"/>
        <v>1304365456</v>
      </c>
      <c r="G2573" s="8">
        <f t="shared" si="242"/>
        <v>1181712002.0666666</v>
      </c>
      <c r="H2573" s="5">
        <f t="shared" si="243"/>
        <v>379019.04632547888</v>
      </c>
      <c r="I2573" s="5">
        <f t="shared" si="244"/>
        <v>356975.71592270641</v>
      </c>
      <c r="J2573" s="5">
        <f>Table1[[#This Row],[DAA 
(n)]]^1.5</f>
        <v>6863560.5052258456</v>
      </c>
      <c r="K2573" s="5">
        <f t="shared" si="245"/>
        <v>6345914.470133502</v>
      </c>
      <c r="L2573" s="7">
        <f>LN(Table1[[#This Row],[NV]]/Table1[[#This Row],[NV_MA-1]])</f>
        <v>-2.6080062151597843</v>
      </c>
      <c r="M2573" s="7">
        <f>LN(Table1[[#This Row],[NV]]/Table1[[#This Row],[NV_MA-2]])</f>
        <v>5.4968008221857545</v>
      </c>
      <c r="N2573" s="4">
        <f>LN(Table1[[#This Row],[NV]]/Table1[[#This Row],[NV_MA-3]])</f>
        <v>2.6189020847342048</v>
      </c>
      <c r="O2573" s="7">
        <f>LN(Table1[[#This Row],[NV]]/Table1[[#This Row],[Metcalfe
NV ~ n^2]])</f>
        <v>-2.706758660846325</v>
      </c>
      <c r="P2573" s="7">
        <f>Table1[[#This Row],[NV_MA-1]]*$M$3</f>
        <v>1181712002.0666666</v>
      </c>
    </row>
    <row r="2574" spans="1:16" x14ac:dyDescent="0.2">
      <c r="A2574" s="2">
        <v>41119</v>
      </c>
      <c r="B2574" s="3">
        <v>83729650.979797304</v>
      </c>
      <c r="C2574" s="3">
        <f t="shared" si="240"/>
        <v>73865498.533646017</v>
      </c>
      <c r="D2574" s="4">
        <f>LN(Table1[[#This Row],[NV]])</f>
        <v>18.243103725771082</v>
      </c>
      <c r="E2574" s="5">
        <v>35848</v>
      </c>
      <c r="F2574" s="5">
        <f t="shared" si="241"/>
        <v>1285079104</v>
      </c>
      <c r="G2574" s="8">
        <f t="shared" si="242"/>
        <v>1171493211.6666667</v>
      </c>
      <c r="H2574" s="5">
        <f t="shared" si="243"/>
        <v>375939.5194881924</v>
      </c>
      <c r="I2574" s="5">
        <f t="shared" si="244"/>
        <v>355250.69781707524</v>
      </c>
      <c r="J2574" s="5">
        <f>Table1[[#This Row],[DAA 
(n)]]^1.5</f>
        <v>6787305.4830464153</v>
      </c>
      <c r="K2574" s="5">
        <f t="shared" si="245"/>
        <v>6304267.1008108454</v>
      </c>
      <c r="L2574" s="7">
        <f>LN(Table1[[#This Row],[NV]]/Table1[[#This Row],[NV_MA-1]])</f>
        <v>-2.6384412955588816</v>
      </c>
      <c r="M2574" s="7">
        <f>LN(Table1[[#This Row],[NV]]/Table1[[#This Row],[NV_MA-2]])</f>
        <v>5.4625247155150713</v>
      </c>
      <c r="N2574" s="4">
        <f>LN(Table1[[#This Row],[NV]]/Table1[[#This Row],[NV_MA-3]])</f>
        <v>2.586366446096334</v>
      </c>
      <c r="O2574" s="7">
        <f>LN(Table1[[#This Row],[NV]]/Table1[[#This Row],[Metcalfe
NV ~ n^2]])</f>
        <v>-2.7309823871608754</v>
      </c>
      <c r="P2574" s="7">
        <f>Table1[[#This Row],[NV_MA-1]]*$M$3</f>
        <v>1171493211.6666667</v>
      </c>
    </row>
    <row r="2575" spans="1:16" x14ac:dyDescent="0.2">
      <c r="A2575" s="2">
        <v>41118</v>
      </c>
      <c r="B2575" s="3">
        <v>84564417.212446496</v>
      </c>
      <c r="C2575" s="3">
        <f t="shared" si="240"/>
        <v>73147984.489709511</v>
      </c>
      <c r="D2575" s="4">
        <f>LN(Table1[[#This Row],[NV]])</f>
        <v>18.253024135773632</v>
      </c>
      <c r="E2575" s="5">
        <v>38741</v>
      </c>
      <c r="F2575" s="5">
        <f t="shared" si="241"/>
        <v>1500865081</v>
      </c>
      <c r="G2575" s="8">
        <f t="shared" si="242"/>
        <v>1165826989.8333333</v>
      </c>
      <c r="H2575" s="5">
        <f t="shared" si="243"/>
        <v>409285.250918712</v>
      </c>
      <c r="I2575" s="5">
        <f t="shared" si="244"/>
        <v>354313.5431652274</v>
      </c>
      <c r="J2575" s="5">
        <f>Table1[[#This Row],[DAA 
(n)]]^1.5</f>
        <v>7625287.8046025839</v>
      </c>
      <c r="K2575" s="5">
        <f t="shared" si="245"/>
        <v>6281428.7145185769</v>
      </c>
      <c r="L2575" s="7">
        <f>LN(Table1[[#This Row],[NV]]/Table1[[#This Row],[NV_MA-1]])</f>
        <v>-2.6236723988750978</v>
      </c>
      <c r="M2575" s="7">
        <f>LN(Table1[[#This Row],[NV]]/Table1[[#This Row],[NV_MA-2]])</f>
        <v>5.4750866205159223</v>
      </c>
      <c r="N2575" s="4">
        <f>LN(Table1[[#This Row],[NV]]/Table1[[#This Row],[NV_MA-3]])</f>
        <v>2.5999161208921033</v>
      </c>
      <c r="O2575" s="7">
        <f>LN(Table1[[#This Row],[NV]]/Table1[[#This Row],[Metcalfe
NV ~ n^2]])</f>
        <v>-2.8762833637081582</v>
      </c>
      <c r="P2575" s="7">
        <f>Table1[[#This Row],[NV_MA-1]]*$M$3</f>
        <v>1165826989.8333333</v>
      </c>
    </row>
    <row r="2576" spans="1:16" x14ac:dyDescent="0.2">
      <c r="A2576" s="2">
        <v>41117</v>
      </c>
      <c r="B2576" s="3">
        <v>84964035.351961702</v>
      </c>
      <c r="C2576" s="3">
        <f t="shared" si="240"/>
        <v>72379645.077342272</v>
      </c>
      <c r="D2576" s="4">
        <f>LN(Table1[[#This Row],[NV]])</f>
        <v>18.257738611410481</v>
      </c>
      <c r="E2576" s="5">
        <v>32339</v>
      </c>
      <c r="F2576" s="5">
        <f t="shared" si="241"/>
        <v>1045810921</v>
      </c>
      <c r="G2576" s="8">
        <f t="shared" si="242"/>
        <v>1153039174.6333334</v>
      </c>
      <c r="H2576" s="5">
        <f t="shared" si="243"/>
        <v>335809.12066078745</v>
      </c>
      <c r="I2576" s="5">
        <f t="shared" si="244"/>
        <v>352277.04181829875</v>
      </c>
      <c r="J2576" s="5">
        <f>Table1[[#This Row],[DAA 
(n)]]^1.5</f>
        <v>5815537.7545175413</v>
      </c>
      <c r="K2576" s="5">
        <f t="shared" si="245"/>
        <v>6230950.0342357568</v>
      </c>
      <c r="L2576" s="7">
        <f>LN(Table1[[#This Row],[NV]]/Table1[[#This Row],[NV_MA-1]])</f>
        <v>-2.6079284425104889</v>
      </c>
      <c r="M2576" s="7">
        <f>LN(Table1[[#This Row],[NV]]/Table1[[#This Row],[NV_MA-2]])</f>
        <v>5.485565415772002</v>
      </c>
      <c r="N2576" s="4">
        <f>LN(Table1[[#This Row],[NV]]/Table1[[#This Row],[NV_MA-3]])</f>
        <v>2.6126992388160075</v>
      </c>
      <c r="O2576" s="7">
        <f>LN(Table1[[#This Row],[NV]]/Table1[[#This Row],[Metcalfe
NV ~ n^2]])</f>
        <v>-2.510319810976573</v>
      </c>
      <c r="P2576" s="7">
        <f>Table1[[#This Row],[NV_MA-1]]*$M$3</f>
        <v>1153039174.6333334</v>
      </c>
    </row>
    <row r="2577" spans="1:16" x14ac:dyDescent="0.2">
      <c r="A2577" s="2">
        <v>41116</v>
      </c>
      <c r="B2577" s="3">
        <v>84735065.965504304</v>
      </c>
      <c r="C2577" s="3">
        <f t="shared" si="240"/>
        <v>71604454.99345915</v>
      </c>
      <c r="D2577" s="4">
        <f>LN(Table1[[#This Row],[NV]])</f>
        <v>18.255040075901125</v>
      </c>
      <c r="E2577" s="5">
        <v>30559</v>
      </c>
      <c r="F2577" s="5">
        <f t="shared" si="241"/>
        <v>933852481</v>
      </c>
      <c r="G2577" s="8">
        <f t="shared" si="242"/>
        <v>1168225727.4000001</v>
      </c>
      <c r="H2577" s="5">
        <f t="shared" si="243"/>
        <v>315595.4603237689</v>
      </c>
      <c r="I2577" s="5">
        <f t="shared" si="244"/>
        <v>354728.94460051676</v>
      </c>
      <c r="J2577" s="5">
        <f>Table1[[#This Row],[DAA 
(n)]]^1.5</f>
        <v>5342059.3376411395</v>
      </c>
      <c r="K2577" s="5">
        <f t="shared" si="245"/>
        <v>6291343.9285844546</v>
      </c>
      <c r="L2577" s="7">
        <f>LN(Table1[[#This Row],[NV]]/Table1[[#This Row],[NV_MA-1]])</f>
        <v>-2.6237118865393332</v>
      </c>
      <c r="M2577" s="7">
        <f>LN(Table1[[#This Row],[NV]]/Table1[[#This Row],[NV_MA-2]])</f>
        <v>5.4759308354224761</v>
      </c>
      <c r="N2577" s="4">
        <f>LN(Table1[[#This Row],[NV]]/Table1[[#This Row],[NV_MA-3]])</f>
        <v>2.6003548089045907</v>
      </c>
      <c r="O2577" s="7">
        <f>LN(Table1[[#This Row],[NV]]/Table1[[#This Row],[Metcalfe
NV ~ n^2]])</f>
        <v>-2.3997889645628239</v>
      </c>
      <c r="P2577" s="7">
        <f>Table1[[#This Row],[NV_MA-1]]*$M$3</f>
        <v>1168225727.4000001</v>
      </c>
    </row>
    <row r="2578" spans="1:16" x14ac:dyDescent="0.2">
      <c r="A2578" s="2">
        <v>41115</v>
      </c>
      <c r="B2578" s="3">
        <v>83645016.875441998</v>
      </c>
      <c r="C2578" s="3">
        <f t="shared" si="240"/>
        <v>70778297.47243464</v>
      </c>
      <c r="D2578" s="4">
        <f>LN(Table1[[#This Row],[NV]])</f>
        <v>18.242092412498256</v>
      </c>
      <c r="E2578" s="5">
        <v>30961</v>
      </c>
      <c r="F2578" s="5">
        <f t="shared" si="241"/>
        <v>958583521</v>
      </c>
      <c r="G2578" s="8">
        <f t="shared" si="242"/>
        <v>1180439027.4000001</v>
      </c>
      <c r="H2578" s="5">
        <f t="shared" si="243"/>
        <v>320151.71357318282</v>
      </c>
      <c r="I2578" s="5">
        <f t="shared" si="244"/>
        <v>356821.22610063909</v>
      </c>
      <c r="J2578" s="5">
        <f>Table1[[#This Row],[DAA 
(n)]]^1.5</f>
        <v>5447816.4794421094</v>
      </c>
      <c r="K2578" s="5">
        <f t="shared" si="245"/>
        <v>6341519.2279427983</v>
      </c>
      <c r="L2578" s="7">
        <f>LN(Table1[[#This Row],[NV]]/Table1[[#This Row],[NV_MA-1]])</f>
        <v>-2.6470598508482874</v>
      </c>
      <c r="M2578" s="7">
        <f>LN(Table1[[#This Row],[NV]]/Table1[[#This Row],[NV_MA-2]])</f>
        <v>5.45710224438736</v>
      </c>
      <c r="N2578" s="4">
        <f>LN(Table1[[#This Row],[NV]]/Table1[[#This Row],[NV_MA-3]])</f>
        <v>2.57946348893205</v>
      </c>
      <c r="O2578" s="7">
        <f>LN(Table1[[#This Row],[NV]]/Table1[[#This Row],[Metcalfe
NV ~ n^2]])</f>
        <v>-2.4388748413490262</v>
      </c>
      <c r="P2578" s="7">
        <f>Table1[[#This Row],[NV_MA-1]]*$M$3</f>
        <v>1180439027.4000001</v>
      </c>
    </row>
    <row r="2579" spans="1:16" x14ac:dyDescent="0.2">
      <c r="A2579" s="2">
        <v>41114</v>
      </c>
      <c r="B2579" s="3">
        <v>81718713.038181797</v>
      </c>
      <c r="C2579" s="3">
        <f t="shared" si="240"/>
        <v>69951061.471150592</v>
      </c>
      <c r="D2579" s="4">
        <f>LN(Table1[[#This Row],[NV]])</f>
        <v>18.218793579358238</v>
      </c>
      <c r="E2579" s="5">
        <v>38712</v>
      </c>
      <c r="F2579" s="5">
        <f t="shared" si="241"/>
        <v>1498618944</v>
      </c>
      <c r="G2579" s="8">
        <f t="shared" si="242"/>
        <v>1188280933.5</v>
      </c>
      <c r="H2579" s="5">
        <f t="shared" si="243"/>
        <v>408949.8868168128</v>
      </c>
      <c r="I2579" s="5">
        <f t="shared" si="244"/>
        <v>358185.36985260824</v>
      </c>
      <c r="J2579" s="5">
        <f>Table1[[#This Row],[DAA 
(n)]]^1.5</f>
        <v>7616727.418000998</v>
      </c>
      <c r="K2579" s="5">
        <f t="shared" si="245"/>
        <v>6374011.4754298469</v>
      </c>
      <c r="L2579" s="7">
        <f>LN(Table1[[#This Row],[NV]]/Table1[[#This Row],[NV_MA-1]])</f>
        <v>-2.6769799265826846</v>
      </c>
      <c r="M2579" s="7">
        <f>LN(Table1[[#This Row],[NV]]/Table1[[#This Row],[NV_MA-2]])</f>
        <v>5.429987655099497</v>
      </c>
      <c r="N2579" s="4">
        <f>LN(Table1[[#This Row],[NV]]/Table1[[#This Row],[NV_MA-3]])</f>
        <v>2.5510540050506032</v>
      </c>
      <c r="O2579" s="7">
        <f>LN(Table1[[#This Row],[NV]]/Table1[[#This Row],[Metcalfe
NV ~ n^2]])</f>
        <v>-2.9090162375880726</v>
      </c>
      <c r="P2579" s="7">
        <f>Table1[[#This Row],[NV_MA-1]]*$M$3</f>
        <v>1188280933.5</v>
      </c>
    </row>
    <row r="2580" spans="1:16" x14ac:dyDescent="0.2">
      <c r="A2580" s="2">
        <v>41113</v>
      </c>
      <c r="B2580" s="3">
        <v>81236668.773629501</v>
      </c>
      <c r="C2580" s="3">
        <f t="shared" si="240"/>
        <v>69196655.10731402</v>
      </c>
      <c r="D2580" s="4">
        <f>LN(Table1[[#This Row],[NV]])</f>
        <v>18.212877289079824</v>
      </c>
      <c r="E2580" s="5">
        <v>40413</v>
      </c>
      <c r="F2580" s="5">
        <f t="shared" si="241"/>
        <v>1633210569</v>
      </c>
      <c r="G2580" s="8">
        <f t="shared" si="242"/>
        <v>1164818051.4000001</v>
      </c>
      <c r="H2580" s="5">
        <f t="shared" si="243"/>
        <v>428656.92428074055</v>
      </c>
      <c r="I2580" s="5">
        <f t="shared" si="244"/>
        <v>354182.58550492546</v>
      </c>
      <c r="J2580" s="5">
        <f>Table1[[#This Row],[DAA 
(n)]]^1.5</f>
        <v>8124219.2686434118</v>
      </c>
      <c r="K2580" s="5">
        <f t="shared" si="245"/>
        <v>6277897.8425390618</v>
      </c>
      <c r="L2580" s="7">
        <f>LN(Table1[[#This Row],[NV]]/Table1[[#This Row],[NV_MA-1]])</f>
        <v>-2.662953443631237</v>
      </c>
      <c r="M2580" s="7">
        <f>LN(Table1[[#This Row],[NV]]/Table1[[#This Row],[NV_MA-2]])</f>
        <v>5.4353094516693012</v>
      </c>
      <c r="N2580" s="4">
        <f>LN(Table1[[#This Row],[NV]]/Table1[[#This Row],[NV_MA-3]])</f>
        <v>2.5603315451220583</v>
      </c>
      <c r="O2580" s="7">
        <f>LN(Table1[[#This Row],[NV]]/Table1[[#This Row],[Metcalfe
NV ~ n^2]])</f>
        <v>-3.0009362996535298</v>
      </c>
      <c r="P2580" s="7">
        <f>Table1[[#This Row],[NV_MA-1]]*$M$3</f>
        <v>1164818051.4000001</v>
      </c>
    </row>
    <row r="2581" spans="1:16" x14ac:dyDescent="0.2">
      <c r="A2581" s="2">
        <v>41112</v>
      </c>
      <c r="B2581" s="3">
        <v>80941985.219779</v>
      </c>
      <c r="C2581" s="3">
        <f t="shared" si="240"/>
        <v>68487007.661368266</v>
      </c>
      <c r="D2581" s="4">
        <f>LN(Table1[[#This Row],[NV]])</f>
        <v>18.209243224165558</v>
      </c>
      <c r="E2581" s="5">
        <v>40800</v>
      </c>
      <c r="F2581" s="5">
        <f t="shared" si="241"/>
        <v>1664640000</v>
      </c>
      <c r="G2581" s="8">
        <f t="shared" si="242"/>
        <v>1141644803.4000001</v>
      </c>
      <c r="H2581" s="5">
        <f t="shared" si="243"/>
        <v>433150.64430400392</v>
      </c>
      <c r="I2581" s="5">
        <f t="shared" si="244"/>
        <v>350439.54803263466</v>
      </c>
      <c r="J2581" s="5">
        <f>Table1[[#This Row],[DAA 
(n)]]^1.5</f>
        <v>8241196.0297034401</v>
      </c>
      <c r="K2581" s="5">
        <f t="shared" si="245"/>
        <v>6185753.867203325</v>
      </c>
      <c r="L2581" s="7">
        <f>LN(Table1[[#This Row],[NV]]/Table1[[#This Row],[NV_MA-1]])</f>
        <v>-2.6464926453369921</v>
      </c>
      <c r="M2581" s="7">
        <f>LN(Table1[[#This Row],[NV]]/Table1[[#This Row],[NV_MA-2]])</f>
        <v>5.4422997271000657</v>
      </c>
      <c r="N2581" s="4">
        <f>LN(Table1[[#This Row],[NV]]/Table1[[#This Row],[NV_MA-3]])</f>
        <v>2.571483781413586</v>
      </c>
      <c r="O2581" s="7">
        <f>LN(Table1[[#This Row],[NV]]/Table1[[#This Row],[Metcalfe
NV ~ n^2]])</f>
        <v>-3.0236314966189468</v>
      </c>
      <c r="P2581" s="7">
        <f>Table1[[#This Row],[NV_MA-1]]*$M$3</f>
        <v>1141644803.4000001</v>
      </c>
    </row>
    <row r="2582" spans="1:16" x14ac:dyDescent="0.2">
      <c r="A2582" s="2">
        <v>41111</v>
      </c>
      <c r="B2582" s="3">
        <v>84385115.186166704</v>
      </c>
      <c r="C2582" s="3">
        <f t="shared" si="240"/>
        <v>67821408.161026374</v>
      </c>
      <c r="D2582" s="4">
        <f>LN(Table1[[#This Row],[NV]])</f>
        <v>18.250901583659395</v>
      </c>
      <c r="E2582" s="5">
        <v>36149</v>
      </c>
      <c r="F2582" s="5">
        <f t="shared" si="241"/>
        <v>1306750201</v>
      </c>
      <c r="G2582" s="8">
        <f t="shared" si="242"/>
        <v>1113252707.4333334</v>
      </c>
      <c r="H2582" s="5">
        <f t="shared" si="243"/>
        <v>379398.3796088706</v>
      </c>
      <c r="I2582" s="5">
        <f t="shared" si="244"/>
        <v>345750.09749963053</v>
      </c>
      <c r="J2582" s="5">
        <f>Table1[[#This Row],[DAA 
(n)]]^1.5</f>
        <v>6872969.7377443025</v>
      </c>
      <c r="K2582" s="5">
        <f t="shared" si="245"/>
        <v>6071518.651178441</v>
      </c>
      <c r="L2582" s="7">
        <f>LN(Table1[[#This Row],[NV]]/Table1[[#This Row],[NV_MA-1]])</f>
        <v>-2.579650350512118</v>
      </c>
      <c r="M2582" s="7">
        <f>LN(Table1[[#This Row],[NV]]/Table1[[#This Row],[NV_MA-2]])</f>
        <v>5.4974300521378368</v>
      </c>
      <c r="N2582" s="4">
        <f>LN(Table1[[#This Row],[NV]]/Table1[[#This Row],[NV_MA-3]])</f>
        <v>2.6317822622654403</v>
      </c>
      <c r="O2582" s="7">
        <f>LN(Table1[[#This Row],[NV]]/Table1[[#This Row],[Metcalfe
NV ~ n^2]])</f>
        <v>-2.7399075457146198</v>
      </c>
      <c r="P2582" s="7">
        <f>Table1[[#This Row],[NV_MA-1]]*$M$3</f>
        <v>1113252707.4333334</v>
      </c>
    </row>
    <row r="2583" spans="1:16" x14ac:dyDescent="0.2">
      <c r="A2583" s="2">
        <v>41110</v>
      </c>
      <c r="B2583" s="3">
        <v>81062036.847437903</v>
      </c>
      <c r="C2583" s="3">
        <f t="shared" si="240"/>
        <v>67073100.281352147</v>
      </c>
      <c r="D2583" s="4">
        <f>LN(Table1[[#This Row],[NV]])</f>
        <v>18.210725306500333</v>
      </c>
      <c r="E2583" s="5">
        <v>35675</v>
      </c>
      <c r="F2583" s="5">
        <f t="shared" si="241"/>
        <v>1272705625</v>
      </c>
      <c r="G2583" s="8">
        <f t="shared" si="242"/>
        <v>1098816879.5333333</v>
      </c>
      <c r="H2583" s="5">
        <f t="shared" si="243"/>
        <v>373952.67915565922</v>
      </c>
      <c r="I2583" s="5">
        <f t="shared" si="244"/>
        <v>343245.92800999316</v>
      </c>
      <c r="J2583" s="5">
        <f>Table1[[#This Row],[DAA 
(n)]]^1.5</f>
        <v>6738232.1993142273</v>
      </c>
      <c r="K2583" s="5">
        <f t="shared" si="245"/>
        <v>6011811.0423887363</v>
      </c>
      <c r="L2583" s="7">
        <f>LN(Table1[[#This Row],[NV]]/Table1[[#This Row],[NV_MA-1]])</f>
        <v>-2.606774567355687</v>
      </c>
      <c r="M2583" s="7">
        <f>LN(Table1[[#This Row],[NV]]/Table1[[#This Row],[NV_MA-2]])</f>
        <v>5.4645228459849298</v>
      </c>
      <c r="N2583" s="4">
        <f>LN(Table1[[#This Row],[NV]]/Table1[[#This Row],[NV_MA-3]])</f>
        <v>2.601488707214326</v>
      </c>
      <c r="O2583" s="7">
        <f>LN(Table1[[#This Row],[NV]]/Table1[[#This Row],[Metcalfe
NV ~ n^2]])</f>
        <v>-2.7536855781897418</v>
      </c>
      <c r="P2583" s="7">
        <f>Table1[[#This Row],[NV_MA-1]]*$M$3</f>
        <v>1098816879.5333333</v>
      </c>
    </row>
    <row r="2584" spans="1:16" x14ac:dyDescent="0.2">
      <c r="A2584" s="2">
        <v>41109</v>
      </c>
      <c r="B2584" s="3">
        <v>84293767.060929403</v>
      </c>
      <c r="C2584" s="3">
        <f t="shared" si="240"/>
        <v>66440631.571812876</v>
      </c>
      <c r="D2584" s="4">
        <f>LN(Table1[[#This Row],[NV]])</f>
        <v>18.249818482645793</v>
      </c>
      <c r="E2584" s="5">
        <v>36644</v>
      </c>
      <c r="F2584" s="5">
        <f t="shared" si="241"/>
        <v>1342782736</v>
      </c>
      <c r="G2584" s="8">
        <f t="shared" si="242"/>
        <v>1092141075.5</v>
      </c>
      <c r="H2584" s="5">
        <f t="shared" si="243"/>
        <v>385091.97860200261</v>
      </c>
      <c r="I2584" s="5">
        <f t="shared" si="244"/>
        <v>342129.7641761183</v>
      </c>
      <c r="J2584" s="5">
        <f>Table1[[#This Row],[DAA 
(n)]]^1.5</f>
        <v>7014622.6254862808</v>
      </c>
      <c r="K2584" s="5">
        <f t="shared" si="245"/>
        <v>5984743.6974169724</v>
      </c>
      <c r="L2584" s="7">
        <f>LN(Table1[[#This Row],[NV]]/Table1[[#This Row],[NV_MA-1]])</f>
        <v>-2.5615874132973335</v>
      </c>
      <c r="M2584" s="7">
        <f>LN(Table1[[#This Row],[NV]]/Table1[[#This Row],[NV_MA-2]])</f>
        <v>5.5068731111498801</v>
      </c>
      <c r="N2584" s="4">
        <f>LN(Table1[[#This Row],[NV]]/Table1[[#This Row],[NV_MA-3]])</f>
        <v>2.6450944107461294</v>
      </c>
      <c r="O2584" s="7">
        <f>LN(Table1[[#This Row],[NV]]/Table1[[#This Row],[Metcalfe
NV ~ n^2]])</f>
        <v>-2.7681914836244044</v>
      </c>
      <c r="P2584" s="7">
        <f>Table1[[#This Row],[NV_MA-1]]*$M$3</f>
        <v>1092141075.5</v>
      </c>
    </row>
    <row r="2585" spans="1:16" x14ac:dyDescent="0.2">
      <c r="A2585" s="2">
        <v>41108</v>
      </c>
      <c r="B2585" s="3">
        <v>86279636.686174095</v>
      </c>
      <c r="C2585" s="3">
        <f t="shared" si="240"/>
        <v>65637424.762594245</v>
      </c>
      <c r="D2585" s="4">
        <f>LN(Table1[[#This Row],[NV]])</f>
        <v>18.2731041686068</v>
      </c>
      <c r="E2585" s="5">
        <v>34020</v>
      </c>
      <c r="F2585" s="5">
        <f t="shared" si="241"/>
        <v>1157360400</v>
      </c>
      <c r="G2585" s="8">
        <f t="shared" si="242"/>
        <v>1091527573.0999999</v>
      </c>
      <c r="H2585" s="5">
        <f t="shared" si="243"/>
        <v>354988.62551961403</v>
      </c>
      <c r="I2585" s="5">
        <f t="shared" si="244"/>
        <v>342033.11748400819</v>
      </c>
      <c r="J2585" s="5">
        <f>Table1[[#This Row],[DAA 
(n)]]^1.5</f>
        <v>6274822.7710430222</v>
      </c>
      <c r="K2585" s="5">
        <f t="shared" si="245"/>
        <v>5982335.8785017878</v>
      </c>
      <c r="L2585" s="7">
        <f>LN(Table1[[#This Row],[NV]]/Table1[[#This Row],[NV_MA-1]])</f>
        <v>-2.53773982668667</v>
      </c>
      <c r="M2585" s="7">
        <f>LN(Table1[[#This Row],[NV]]/Table1[[#This Row],[NV_MA-2]])</f>
        <v>5.5304413225016784</v>
      </c>
      <c r="N2585" s="4">
        <f>LN(Table1[[#This Row],[NV]]/Table1[[#This Row],[NV_MA-3]])</f>
        <v>2.6687825038161388</v>
      </c>
      <c r="O2585" s="7">
        <f>LN(Table1[[#This Row],[NV]]/Table1[[#This Row],[Metcalfe
NV ~ n^2]])</f>
        <v>-2.5963035632929046</v>
      </c>
      <c r="P2585" s="7">
        <f>Table1[[#This Row],[NV_MA-1]]*$M$3</f>
        <v>1091527573.0999999</v>
      </c>
    </row>
    <row r="2586" spans="1:16" x14ac:dyDescent="0.2">
      <c r="A2586" s="2">
        <v>41107</v>
      </c>
      <c r="B2586" s="3">
        <v>82956039.792513803</v>
      </c>
      <c r="C2586" s="3">
        <f t="shared" si="240"/>
        <v>64709634.642671242</v>
      </c>
      <c r="D2586" s="4">
        <f>LN(Table1[[#This Row],[NV]])</f>
        <v>18.233821384397455</v>
      </c>
      <c r="E2586" s="5">
        <v>40504</v>
      </c>
      <c r="F2586" s="5">
        <f t="shared" si="241"/>
        <v>1640574016</v>
      </c>
      <c r="G2586" s="8">
        <f t="shared" si="242"/>
        <v>1098082866.7333333</v>
      </c>
      <c r="H2586" s="5">
        <f t="shared" si="243"/>
        <v>429713.25517686928</v>
      </c>
      <c r="I2586" s="5">
        <f t="shared" si="244"/>
        <v>343095.26914441754</v>
      </c>
      <c r="J2586" s="5">
        <f>Table1[[#This Row],[DAA 
(n)]]^1.5</f>
        <v>8151675.2845083298</v>
      </c>
      <c r="K2586" s="5">
        <f t="shared" si="245"/>
        <v>6008461.8118082136</v>
      </c>
      <c r="L2586" s="7">
        <f>LN(Table1[[#This Row],[NV]]/Table1[[#This Row],[NV_MA-1]])</f>
        <v>-2.5830102634017691</v>
      </c>
      <c r="M2586" s="7">
        <f>LN(Table1[[#This Row],[NV]]/Table1[[#This Row],[NV_MA-2]])</f>
        <v>5.4880579442078599</v>
      </c>
      <c r="N2586" s="4">
        <f>LN(Table1[[#This Row],[NV]]/Table1[[#This Row],[NV_MA-3]])</f>
        <v>2.6251420487788901</v>
      </c>
      <c r="O2586" s="7">
        <f>LN(Table1[[#This Row],[NV]]/Table1[[#This Row],[Metcalfe
NV ~ n^2]])</f>
        <v>-2.9844906429020366</v>
      </c>
      <c r="P2586" s="7">
        <f>Table1[[#This Row],[NV_MA-1]]*$M$3</f>
        <v>1098082866.7333333</v>
      </c>
    </row>
    <row r="2587" spans="1:16" x14ac:dyDescent="0.2">
      <c r="A2587" s="2">
        <v>41106</v>
      </c>
      <c r="B2587" s="3">
        <v>80432043.408813804</v>
      </c>
      <c r="C2587" s="3">
        <f t="shared" si="240"/>
        <v>63856593.965857178</v>
      </c>
      <c r="D2587" s="4">
        <f>LN(Table1[[#This Row],[NV]])</f>
        <v>18.202923204610162</v>
      </c>
      <c r="E2587" s="5">
        <v>36788</v>
      </c>
      <c r="F2587" s="5">
        <f t="shared" si="241"/>
        <v>1353356944</v>
      </c>
      <c r="G2587" s="8">
        <f t="shared" si="242"/>
        <v>1095994290.5</v>
      </c>
      <c r="H2587" s="5">
        <f t="shared" si="243"/>
        <v>386749.55788822297</v>
      </c>
      <c r="I2587" s="5">
        <f t="shared" si="244"/>
        <v>342793.29673308594</v>
      </c>
      <c r="J2587" s="5">
        <f>Table1[[#This Row],[DAA 
(n)]]^1.5</f>
        <v>7056011.2851292957</v>
      </c>
      <c r="K2587" s="5">
        <f t="shared" si="245"/>
        <v>6000640.7701030718</v>
      </c>
      <c r="L2587" s="7">
        <f>LN(Table1[[#This Row],[NV]]/Table1[[#This Row],[NV_MA-1]])</f>
        <v>-2.6120046114506925</v>
      </c>
      <c r="M2587" s="7">
        <f>LN(Table1[[#This Row],[NV]]/Table1[[#This Row],[NV_MA-2]])</f>
        <v>5.4580402935498338</v>
      </c>
      <c r="N2587" s="4">
        <f>LN(Table1[[#This Row],[NV]]/Table1[[#This Row],[NV_MA-3]])</f>
        <v>2.5955463881028371</v>
      </c>
      <c r="O2587" s="7">
        <f>LN(Table1[[#This Row],[NV]]/Table1[[#This Row],[Metcalfe
NV ~ n^2]])</f>
        <v>-2.8229307634350134</v>
      </c>
      <c r="P2587" s="7">
        <f>Table1[[#This Row],[NV_MA-1]]*$M$3</f>
        <v>1095994290.5</v>
      </c>
    </row>
    <row r="2588" spans="1:16" x14ac:dyDescent="0.2">
      <c r="A2588" s="2">
        <v>41105</v>
      </c>
      <c r="B2588" s="3">
        <v>72172253.374613896</v>
      </c>
      <c r="C2588" s="3">
        <f t="shared" si="240"/>
        <v>63161237.432304151</v>
      </c>
      <c r="D2588" s="4">
        <f>LN(Table1[[#This Row],[NV]])</f>
        <v>18.09456622770934</v>
      </c>
      <c r="E2588" s="5">
        <v>30708</v>
      </c>
      <c r="F2588" s="5">
        <f t="shared" si="241"/>
        <v>942981264</v>
      </c>
      <c r="G2588" s="8">
        <f t="shared" si="242"/>
        <v>1101741116.4000001</v>
      </c>
      <c r="H2588" s="5">
        <f t="shared" si="243"/>
        <v>317283.60774648469</v>
      </c>
      <c r="I2588" s="5">
        <f t="shared" si="244"/>
        <v>343667.88673988072</v>
      </c>
      <c r="J2588" s="5">
        <f>Table1[[#This Row],[DAA 
(n)]]^1.5</f>
        <v>5381177.2554815551</v>
      </c>
      <c r="K2588" s="5">
        <f t="shared" si="245"/>
        <v>6022772.385690216</v>
      </c>
      <c r="L2588" s="7">
        <f>LN(Table1[[#This Row],[NV]]/Table1[[#This Row],[NV_MA-1]])</f>
        <v>-2.7255913707722983</v>
      </c>
      <c r="M2588" s="7">
        <f>LN(Table1[[#This Row],[NV]]/Table1[[#This Row],[NV_MA-2]])</f>
        <v>5.3471352032201116</v>
      </c>
      <c r="N2588" s="4">
        <f>LN(Table1[[#This Row],[NV]]/Table1[[#This Row],[NV_MA-3]])</f>
        <v>2.4835079872509325</v>
      </c>
      <c r="O2588" s="7">
        <f>LN(Table1[[#This Row],[NV]]/Table1[[#This Row],[Metcalfe
NV ~ n^2]])</f>
        <v>-2.5699907441862395</v>
      </c>
      <c r="P2588" s="7">
        <f>Table1[[#This Row],[NV_MA-1]]*$M$3</f>
        <v>1101741116.4000001</v>
      </c>
    </row>
    <row r="2589" spans="1:16" x14ac:dyDescent="0.2">
      <c r="A2589" s="2">
        <v>41104</v>
      </c>
      <c r="B2589" s="3">
        <v>71673457.797627702</v>
      </c>
      <c r="C2589" s="3">
        <f t="shared" si="240"/>
        <v>62763922.862675361</v>
      </c>
      <c r="D2589" s="4">
        <f>LN(Table1[[#This Row],[NV]])</f>
        <v>18.087631052901283</v>
      </c>
      <c r="E2589" s="5">
        <v>29266</v>
      </c>
      <c r="F2589" s="5">
        <f t="shared" si="241"/>
        <v>856498756</v>
      </c>
      <c r="G2589" s="8">
        <f t="shared" si="242"/>
        <v>1152601673.2333333</v>
      </c>
      <c r="H2589" s="5">
        <f t="shared" si="243"/>
        <v>300976.86197321827</v>
      </c>
      <c r="I2589" s="5">
        <f t="shared" si="244"/>
        <v>351001.44332693802</v>
      </c>
      <c r="J2589" s="5">
        <f>Table1[[#This Row],[DAA 
(n)]]^1.5</f>
        <v>5006624.8704187833</v>
      </c>
      <c r="K2589" s="5">
        <f t="shared" si="245"/>
        <v>6212583.8427336775</v>
      </c>
      <c r="L2589" s="7">
        <f>LN(Table1[[#This Row],[NV]]/Table1[[#This Row],[NV_MA-1]])</f>
        <v>-2.7776564957678982</v>
      </c>
      <c r="M2589" s="7">
        <f>LN(Table1[[#This Row],[NV]]/Table1[[#This Row],[NV_MA-2]])</f>
        <v>5.3190854384191759</v>
      </c>
      <c r="N2589" s="4">
        <f>LN(Table1[[#This Row],[NV]]/Table1[[#This Row],[NV_MA-3]])</f>
        <v>2.4455436077930677</v>
      </c>
      <c r="O2589" s="7">
        <f>LN(Table1[[#This Row],[NV]]/Table1[[#This Row],[Metcalfe
NV ~ n^2]])</f>
        <v>-2.4807323704034605</v>
      </c>
      <c r="P2589" s="7">
        <f>Table1[[#This Row],[NV_MA-1]]*$M$3</f>
        <v>1152601673.2333333</v>
      </c>
    </row>
    <row r="2590" spans="1:16" x14ac:dyDescent="0.2">
      <c r="A2590" s="2">
        <v>41103</v>
      </c>
      <c r="B2590" s="3">
        <v>72092290.425404802</v>
      </c>
      <c r="C2590" s="3">
        <f t="shared" si="240"/>
        <v>62208823.36492195</v>
      </c>
      <c r="D2590" s="4">
        <f>LN(Table1[[#This Row],[NV]])</f>
        <v>18.093457667625319</v>
      </c>
      <c r="E2590" s="5">
        <v>31537</v>
      </c>
      <c r="F2590" s="5">
        <f t="shared" si="241"/>
        <v>994582369</v>
      </c>
      <c r="G2590" s="8">
        <f t="shared" si="242"/>
        <v>1207032089.2333333</v>
      </c>
      <c r="H2590" s="5">
        <f t="shared" si="243"/>
        <v>326689.15718780603</v>
      </c>
      <c r="I2590" s="5">
        <f t="shared" si="244"/>
        <v>358960.08559989237</v>
      </c>
      <c r="J2590" s="5">
        <f>Table1[[#This Row],[DAA 
(n)]]^1.5</f>
        <v>5600548.5598424152</v>
      </c>
      <c r="K2590" s="5">
        <f t="shared" si="245"/>
        <v>6417189.8556085471</v>
      </c>
      <c r="L2590" s="7">
        <f>LN(Table1[[#This Row],[NV]]/Table1[[#This Row],[NV_MA-1]])</f>
        <v>-2.8179726970261965</v>
      </c>
      <c r="M2590" s="7">
        <f>LN(Table1[[#This Row],[NV]]/Table1[[#This Row],[NV_MA-2]])</f>
        <v>5.3024911885091006</v>
      </c>
      <c r="N2590" s="4">
        <f>LN(Table1[[#This Row],[NV]]/Table1[[#This Row],[NV_MA-3]])</f>
        <v>2.4189668049802409</v>
      </c>
      <c r="O2590" s="7">
        <f>LN(Table1[[#This Row],[NV]]/Table1[[#This Row],[Metcalfe
NV ~ n^2]])</f>
        <v>-2.624375809738162</v>
      </c>
      <c r="P2590" s="7">
        <f>Table1[[#This Row],[NV_MA-1]]*$M$3</f>
        <v>1207032089.2333333</v>
      </c>
    </row>
    <row r="2591" spans="1:16" x14ac:dyDescent="0.2">
      <c r="A2591" s="2">
        <v>41102</v>
      </c>
      <c r="B2591" s="3">
        <v>71322291.279752702</v>
      </c>
      <c r="C2591" s="3">
        <f t="shared" si="240"/>
        <v>61622008.25821422</v>
      </c>
      <c r="D2591" s="4">
        <f>LN(Table1[[#This Row],[NV]])</f>
        <v>18.082719477192356</v>
      </c>
      <c r="E2591" s="5">
        <v>34534</v>
      </c>
      <c r="F2591" s="5">
        <f t="shared" si="241"/>
        <v>1192597156</v>
      </c>
      <c r="G2591" s="8">
        <f t="shared" si="242"/>
        <v>1246047373.5999999</v>
      </c>
      <c r="H2591" s="5">
        <f t="shared" si="243"/>
        <v>360869.92684879602</v>
      </c>
      <c r="I2591" s="5">
        <f t="shared" si="244"/>
        <v>364740.36632401031</v>
      </c>
      <c r="J2591" s="5">
        <f>Table1[[#This Row],[DAA 
(n)]]^1.5</f>
        <v>6417565.7523163669</v>
      </c>
      <c r="K2591" s="5">
        <f t="shared" si="245"/>
        <v>6565068.2227777522</v>
      </c>
      <c r="L2591" s="7">
        <f>LN(Table1[[#This Row],[NV]]/Table1[[#This Row],[NV_MA-1]])</f>
        <v>-2.8605227999422986</v>
      </c>
      <c r="M2591" s="7">
        <f>LN(Table1[[#This Row],[NV]]/Table1[[#This Row],[NV_MA-2]])</f>
        <v>5.2757784228791911</v>
      </c>
      <c r="N2591" s="4">
        <f>LN(Table1[[#This Row],[NV]]/Table1[[#This Row],[NV_MA-3]])</f>
        <v>2.3854460196342875</v>
      </c>
      <c r="O2591" s="7">
        <f>LN(Table1[[#This Row],[NV]]/Table1[[#This Row],[Metcalfe
NV ~ n^2]])</f>
        <v>-2.8166797727523938</v>
      </c>
      <c r="P2591" s="7">
        <f>Table1[[#This Row],[NV_MA-1]]*$M$3</f>
        <v>1246047373.5999999</v>
      </c>
    </row>
    <row r="2592" spans="1:16" x14ac:dyDescent="0.2">
      <c r="A2592" s="2">
        <v>41101</v>
      </c>
      <c r="B2592" s="3">
        <v>67768447.009748593</v>
      </c>
      <c r="C2592" s="3">
        <f t="shared" si="240"/>
        <v>61003547.453304373</v>
      </c>
      <c r="D2592" s="4">
        <f>LN(Table1[[#This Row],[NV]])</f>
        <v>18.03160726124915</v>
      </c>
      <c r="E2592" s="5">
        <v>34994</v>
      </c>
      <c r="F2592" s="5">
        <f t="shared" si="241"/>
        <v>1224580036</v>
      </c>
      <c r="G2592" s="8">
        <f t="shared" si="242"/>
        <v>1227119135.9000001</v>
      </c>
      <c r="H2592" s="5">
        <f t="shared" si="243"/>
        <v>366139.83881077659</v>
      </c>
      <c r="I2592" s="5">
        <f t="shared" si="244"/>
        <v>361148.37359374284</v>
      </c>
      <c r="J2592" s="5">
        <f>Table1[[#This Row],[DAA 
(n)]]^1.5</f>
        <v>6546216.7531929547</v>
      </c>
      <c r="K2592" s="5">
        <f t="shared" si="245"/>
        <v>6482871.4070466273</v>
      </c>
      <c r="L2592" s="7">
        <f>LN(Table1[[#This Row],[NV]]/Table1[[#This Row],[NV_MA-1]])</f>
        <v>-2.8963278319856203</v>
      </c>
      <c r="M2592" s="7">
        <f>LN(Table1[[#This Row],[NV]]/Table1[[#This Row],[NV_MA-2]])</f>
        <v>5.234563101189563</v>
      </c>
      <c r="N2592" s="4">
        <f>LN(Table1[[#This Row],[NV]]/Table1[[#This Row],[NV_MA-3]])</f>
        <v>2.3469331726972498</v>
      </c>
      <c r="O2592" s="7">
        <f>LN(Table1[[#This Row],[NV]]/Table1[[#This Row],[Metcalfe
NV ~ n^2]])</f>
        <v>-2.8942565331599823</v>
      </c>
      <c r="P2592" s="7">
        <f>Table1[[#This Row],[NV_MA-1]]*$M$3</f>
        <v>1227119135.9000001</v>
      </c>
    </row>
    <row r="2593" spans="1:16" x14ac:dyDescent="0.2">
      <c r="A2593" s="2">
        <v>41100</v>
      </c>
      <c r="B2593" s="3">
        <v>67658405.194686607</v>
      </c>
      <c r="C2593" s="3">
        <f t="shared" si="240"/>
        <v>60458948.80917652</v>
      </c>
      <c r="D2593" s="4">
        <f>LN(Table1[[#This Row],[NV]])</f>
        <v>18.029982150165356</v>
      </c>
      <c r="E2593" s="5">
        <v>37181</v>
      </c>
      <c r="F2593" s="5">
        <f t="shared" si="241"/>
        <v>1382426761</v>
      </c>
      <c r="G2593" s="8">
        <f t="shared" si="242"/>
        <v>1221453988.8666666</v>
      </c>
      <c r="H2593" s="5">
        <f t="shared" si="243"/>
        <v>391276.22993392992</v>
      </c>
      <c r="I2593" s="5">
        <f t="shared" si="244"/>
        <v>360188.96677351609</v>
      </c>
      <c r="J2593" s="5">
        <f>Table1[[#This Row],[DAA 
(n)]]^1.5</f>
        <v>7169379.98719142</v>
      </c>
      <c r="K2593" s="5">
        <f t="shared" si="245"/>
        <v>6459739.5724146217</v>
      </c>
      <c r="L2593" s="7">
        <f>LN(Table1[[#This Row],[NV]]/Table1[[#This Row],[NV_MA-1]])</f>
        <v>-2.8933256300563346</v>
      </c>
      <c r="M2593" s="7">
        <f>LN(Table1[[#This Row],[NV]]/Table1[[#This Row],[NV_MA-2]])</f>
        <v>5.2355980697447109</v>
      </c>
      <c r="N2593" s="4">
        <f>LN(Table1[[#This Row],[NV]]/Table1[[#This Row],[NV_MA-3]])</f>
        <v>2.348882589086903</v>
      </c>
      <c r="O2593" s="7">
        <f>LN(Table1[[#This Row],[NV]]/Table1[[#This Row],[Metcalfe
NV ~ n^2]])</f>
        <v>-3.0171241640236071</v>
      </c>
      <c r="P2593" s="7">
        <f>Table1[[#This Row],[NV_MA-1]]*$M$3</f>
        <v>1221453988.8666666</v>
      </c>
    </row>
    <row r="2594" spans="1:16" x14ac:dyDescent="0.2">
      <c r="A2594" s="2">
        <v>41099</v>
      </c>
      <c r="B2594" s="3">
        <v>66227870.771383703</v>
      </c>
      <c r="C2594" s="3">
        <f t="shared" si="240"/>
        <v>59877129.807278126</v>
      </c>
      <c r="D2594" s="4">
        <f>LN(Table1[[#This Row],[NV]])</f>
        <v>18.008611940939144</v>
      </c>
      <c r="E2594" s="5">
        <v>32749</v>
      </c>
      <c r="F2594" s="5">
        <f t="shared" si="241"/>
        <v>1072497001</v>
      </c>
      <c r="G2594" s="8">
        <f t="shared" si="242"/>
        <v>1212260655.3666666</v>
      </c>
      <c r="H2594" s="5">
        <f t="shared" si="243"/>
        <v>340479.16075185256</v>
      </c>
      <c r="I2594" s="5">
        <f t="shared" si="244"/>
        <v>358692.2683371196</v>
      </c>
      <c r="J2594" s="5">
        <f>Table1[[#This Row],[DAA 
(n)]]^1.5</f>
        <v>5926483.2983607519</v>
      </c>
      <c r="K2594" s="5">
        <f t="shared" si="245"/>
        <v>6423006.0900771189</v>
      </c>
      <c r="L2594" s="7">
        <f>LN(Table1[[#This Row],[NV]]/Table1[[#This Row],[NV_MA-1]])</f>
        <v>-2.9071408227155526</v>
      </c>
      <c r="M2594" s="7">
        <f>LN(Table1[[#This Row],[NV]]/Table1[[#This Row],[NV_MA-2]])</f>
        <v>5.218391832328745</v>
      </c>
      <c r="N2594" s="4">
        <f>LN(Table1[[#This Row],[NV]]/Table1[[#This Row],[NV_MA-3]])</f>
        <v>2.3332151365325888</v>
      </c>
      <c r="O2594" s="7">
        <f>LN(Table1[[#This Row],[NV]]/Table1[[#This Row],[Metcalfe
NV ~ n^2]])</f>
        <v>-2.7846434715529971</v>
      </c>
      <c r="P2594" s="7">
        <f>Table1[[#This Row],[NV_MA-1]]*$M$3</f>
        <v>1212260655.3666666</v>
      </c>
    </row>
    <row r="2595" spans="1:16" x14ac:dyDescent="0.2">
      <c r="A2595" s="2">
        <v>41098</v>
      </c>
      <c r="B2595" s="3">
        <v>63949204.918268099</v>
      </c>
      <c r="C2595" s="3">
        <f t="shared" si="240"/>
        <v>59371845.886449464</v>
      </c>
      <c r="D2595" s="4">
        <f>LN(Table1[[#This Row],[NV]])</f>
        <v>17.973599653046602</v>
      </c>
      <c r="E2595" s="5">
        <v>26508</v>
      </c>
      <c r="F2595" s="5">
        <f t="shared" si="241"/>
        <v>702674064</v>
      </c>
      <c r="G2595" s="8">
        <f t="shared" si="242"/>
        <v>1208767677.4666667</v>
      </c>
      <c r="H2595" s="5">
        <f t="shared" si="243"/>
        <v>269989.33072484075</v>
      </c>
      <c r="I2595" s="5">
        <f t="shared" si="244"/>
        <v>358070.26674827922</v>
      </c>
      <c r="J2595" s="5">
        <f>Table1[[#This Row],[DAA 
(n)]]^1.5</f>
        <v>4315841.0638613608</v>
      </c>
      <c r="K2595" s="5">
        <f t="shared" si="245"/>
        <v>6408345.3500875887</v>
      </c>
      <c r="L2595" s="7">
        <f>LN(Table1[[#This Row],[NV]]/Table1[[#This Row],[NV_MA-1]])</f>
        <v>-2.9392675761628659</v>
      </c>
      <c r="M2595" s="7">
        <f>LN(Table1[[#This Row],[NV]]/Table1[[#This Row],[NV_MA-2]])</f>
        <v>5.1851151310901615</v>
      </c>
      <c r="N2595" s="4">
        <f>LN(Table1[[#This Row],[NV]]/Table1[[#This Row],[NV_MA-3]])</f>
        <v>2.3004879931842694</v>
      </c>
      <c r="O2595" s="7">
        <f>LN(Table1[[#This Row],[NV]]/Table1[[#This Row],[Metcalfe
NV ~ n^2]])</f>
        <v>-2.3968040533696349</v>
      </c>
      <c r="P2595" s="7">
        <f>Table1[[#This Row],[NV_MA-1]]*$M$3</f>
        <v>1208767677.4666667</v>
      </c>
    </row>
    <row r="2596" spans="1:16" x14ac:dyDescent="0.2">
      <c r="A2596" s="2">
        <v>41097</v>
      </c>
      <c r="B2596" s="3">
        <v>64009620.529060103</v>
      </c>
      <c r="C2596" s="3">
        <f t="shared" si="240"/>
        <v>58960988.30345428</v>
      </c>
      <c r="D2596" s="4">
        <f>LN(Table1[[#This Row],[NV]])</f>
        <v>17.974543950793475</v>
      </c>
      <c r="E2596" s="5">
        <v>31952</v>
      </c>
      <c r="F2596" s="5">
        <f t="shared" si="241"/>
        <v>1020930304</v>
      </c>
      <c r="G2596" s="8">
        <f t="shared" si="242"/>
        <v>1212732705.2</v>
      </c>
      <c r="H2596" s="5">
        <f t="shared" si="243"/>
        <v>331405.82625830761</v>
      </c>
      <c r="I2596" s="5">
        <f t="shared" si="244"/>
        <v>358876.95635850256</v>
      </c>
      <c r="J2596" s="5">
        <f>Table1[[#This Row],[DAA 
(n)]]^1.5</f>
        <v>5711459.1019640518</v>
      </c>
      <c r="K2596" s="5">
        <f t="shared" si="245"/>
        <v>6426248.7488438897</v>
      </c>
      <c r="L2596" s="7">
        <f>LN(Table1[[#This Row],[NV]]/Table1[[#This Row],[NV_MA-1]])</f>
        <v>-2.9415981333822341</v>
      </c>
      <c r="M2596" s="7">
        <f>LN(Table1[[#This Row],[NV]]/Table1[[#This Row],[NV_MA-2]])</f>
        <v>5.1838090820202805</v>
      </c>
      <c r="N2596" s="4">
        <f>LN(Table1[[#This Row],[NV]]/Table1[[#This Row],[NV_MA-3]])</f>
        <v>2.2986424231362332</v>
      </c>
      <c r="O2596" s="7">
        <f>LN(Table1[[#This Row],[NV]]/Table1[[#This Row],[Metcalfe
NV ~ n^2]])</f>
        <v>-2.7694361605177171</v>
      </c>
      <c r="P2596" s="7">
        <f>Table1[[#This Row],[NV_MA-1]]*$M$3</f>
        <v>1212732705.2</v>
      </c>
    </row>
    <row r="2597" spans="1:16" x14ac:dyDescent="0.2">
      <c r="A2597" s="2">
        <v>41096</v>
      </c>
      <c r="B2597" s="3">
        <v>62674734.907889798</v>
      </c>
      <c r="C2597" s="3">
        <f t="shared" si="240"/>
        <v>58535982.12327344</v>
      </c>
      <c r="D2597" s="4">
        <f>LN(Table1[[#This Row],[NV]])</f>
        <v>17.953468972368889</v>
      </c>
      <c r="E2597" s="5">
        <v>29504</v>
      </c>
      <c r="F2597" s="5">
        <f t="shared" si="241"/>
        <v>870486016</v>
      </c>
      <c r="G2597" s="8">
        <f t="shared" si="242"/>
        <v>1219130037.5999999</v>
      </c>
      <c r="H2597" s="5">
        <f t="shared" si="243"/>
        <v>303663.46235201688</v>
      </c>
      <c r="I2597" s="5">
        <f t="shared" si="244"/>
        <v>359970.57782216143</v>
      </c>
      <c r="J2597" s="5">
        <f>Table1[[#This Row],[DAA 
(n)]]^1.5</f>
        <v>5067821.9597835056</v>
      </c>
      <c r="K2597" s="5">
        <f t="shared" si="245"/>
        <v>6452504.5299565773</v>
      </c>
      <c r="L2597" s="7">
        <f>LN(Table1[[#This Row],[NV]]/Table1[[#This Row],[NV_MA-1]])</f>
        <v>-2.9679343850229825</v>
      </c>
      <c r="M2597" s="7">
        <f>LN(Table1[[#This Row],[NV]]/Table1[[#This Row],[NV_MA-2]])</f>
        <v>5.1596913935483073</v>
      </c>
      <c r="N2597" s="4">
        <f>LN(Table1[[#This Row],[NV]]/Table1[[#This Row],[NV_MA-3]])</f>
        <v>2.2734900597474916</v>
      </c>
      <c r="O2597" s="7">
        <f>LN(Table1[[#This Row],[NV]]/Table1[[#This Row],[Metcalfe
NV ~ n^2]])</f>
        <v>-2.6310932803437512</v>
      </c>
      <c r="P2597" s="7">
        <f>Table1[[#This Row],[NV_MA-1]]*$M$3</f>
        <v>1219130037.5999999</v>
      </c>
    </row>
    <row r="2598" spans="1:16" x14ac:dyDescent="0.2">
      <c r="A2598" s="2">
        <v>41095</v>
      </c>
      <c r="B2598" s="3">
        <v>62343495.417478599</v>
      </c>
      <c r="C2598" s="3">
        <f t="shared" si="240"/>
        <v>58111090.211813934</v>
      </c>
      <c r="D2598" s="4">
        <f>LN(Table1[[#This Row],[NV]])</f>
        <v>17.948169900951008</v>
      </c>
      <c r="E2598" s="5">
        <v>28191</v>
      </c>
      <c r="F2598" s="5">
        <f t="shared" si="241"/>
        <v>794732481</v>
      </c>
      <c r="G2598" s="8">
        <f t="shared" si="242"/>
        <v>1211260002.7</v>
      </c>
      <c r="H2598" s="5">
        <f t="shared" si="243"/>
        <v>288866.35638632963</v>
      </c>
      <c r="I2598" s="5">
        <f t="shared" si="244"/>
        <v>358356.70091894025</v>
      </c>
      <c r="J2598" s="5">
        <f>Table1[[#This Row],[DAA 
(n)]]^1.5</f>
        <v>4733318.431277466</v>
      </c>
      <c r="K2598" s="5">
        <f t="shared" si="245"/>
        <v>6416819.8263822924</v>
      </c>
      <c r="L2598" s="7">
        <f>LN(Table1[[#This Row],[NV]]/Table1[[#This Row],[NV_MA-1]])</f>
        <v>-2.9667570783471979</v>
      </c>
      <c r="M2598" s="7">
        <f>LN(Table1[[#This Row],[NV]]/Table1[[#This Row],[NV_MA-2]])</f>
        <v>5.1588857603346092</v>
      </c>
      <c r="N2598" s="4">
        <f>LN(Table1[[#This Row],[NV]]/Table1[[#This Row],[NV_MA-3]])</f>
        <v>2.2737367021593209</v>
      </c>
      <c r="O2598" s="7">
        <f>LN(Table1[[#This Row],[NV]]/Table1[[#This Row],[Metcalfe
NV ~ n^2]])</f>
        <v>-2.5453462131513409</v>
      </c>
      <c r="P2598" s="7">
        <f>Table1[[#This Row],[NV_MA-1]]*$M$3</f>
        <v>1211260002.7</v>
      </c>
    </row>
    <row r="2599" spans="1:16" x14ac:dyDescent="0.2">
      <c r="A2599" s="2">
        <v>41094</v>
      </c>
      <c r="B2599" s="3">
        <v>61099319.273153901</v>
      </c>
      <c r="C2599" s="3">
        <f t="shared" si="240"/>
        <v>57689696.885244839</v>
      </c>
      <c r="D2599" s="4">
        <f>LN(Table1[[#This Row],[NV]])</f>
        <v>17.928011282887518</v>
      </c>
      <c r="E2599" s="5">
        <v>31437</v>
      </c>
      <c r="F2599" s="5">
        <f t="shared" si="241"/>
        <v>988284969</v>
      </c>
      <c r="G2599" s="8">
        <f t="shared" si="242"/>
        <v>1237519852.0333333</v>
      </c>
      <c r="H2599" s="5">
        <f t="shared" si="243"/>
        <v>325553.42422571109</v>
      </c>
      <c r="I2599" s="5">
        <f t="shared" si="244"/>
        <v>362772.03327029292</v>
      </c>
      <c r="J2599" s="5">
        <f>Table1[[#This Row],[DAA 
(n)]]^1.5</f>
        <v>5573931.6976845888</v>
      </c>
      <c r="K2599" s="5">
        <f t="shared" si="245"/>
        <v>6523522.2123097833</v>
      </c>
      <c r="L2599" s="7">
        <f>LN(Table1[[#This Row],[NV]]/Table1[[#This Row],[NV_MA-1]])</f>
        <v>-3.0083638114380689</v>
      </c>
      <c r="M2599" s="7">
        <f>LN(Table1[[#This Row],[NV]]/Table1[[#This Row],[NV_MA-2]])</f>
        <v>5.1264813744397051</v>
      </c>
      <c r="N2599" s="4">
        <f>LN(Table1[[#This Row],[NV]]/Table1[[#This Row],[NV_MA-3]])</f>
        <v>2.2370862782372147</v>
      </c>
      <c r="O2599" s="7">
        <f>LN(Table1[[#This Row],[NV]]/Table1[[#This Row],[Metcalfe
NV ~ n^2]])</f>
        <v>-2.7834703613985865</v>
      </c>
      <c r="P2599" s="7">
        <f>Table1[[#This Row],[NV_MA-1]]*$M$3</f>
        <v>1237519852.0333333</v>
      </c>
    </row>
    <row r="2600" spans="1:16" x14ac:dyDescent="0.2">
      <c r="A2600" s="2">
        <v>41093</v>
      </c>
      <c r="B2600" s="3">
        <v>60442815.612876102</v>
      </c>
      <c r="C2600" s="3">
        <f t="shared" si="240"/>
        <v>57257421.788203135</v>
      </c>
      <c r="D2600" s="4">
        <f>LN(Table1[[#This Row],[NV]])</f>
        <v>17.91720827953981</v>
      </c>
      <c r="E2600" s="5">
        <v>33766</v>
      </c>
      <c r="F2600" s="5">
        <f t="shared" si="241"/>
        <v>1140142756</v>
      </c>
      <c r="G2600" s="8">
        <f t="shared" si="242"/>
        <v>1263831494.5333333</v>
      </c>
      <c r="H2600" s="5">
        <f t="shared" si="243"/>
        <v>352085.16131328203</v>
      </c>
      <c r="I2600" s="5">
        <f t="shared" si="244"/>
        <v>366886.74301430781</v>
      </c>
      <c r="J2600" s="5">
        <f>Table1[[#This Row],[DAA 
(n)]]^1.5</f>
        <v>6204680.5154734598</v>
      </c>
      <c r="K2600" s="5">
        <f t="shared" si="245"/>
        <v>6626300.7162171304</v>
      </c>
      <c r="L2600" s="7">
        <f>LN(Table1[[#This Row],[NV]]/Table1[[#This Row],[NV_MA-1]])</f>
        <v>-3.0402055329576068</v>
      </c>
      <c r="M2600" s="7">
        <f>LN(Table1[[#This Row],[NV]]/Table1[[#This Row],[NV_MA-2]])</f>
        <v>5.1043998022713941</v>
      </c>
      <c r="N2600" s="4">
        <f>LN(Table1[[#This Row],[NV]]/Table1[[#This Row],[NV_MA-3]])</f>
        <v>2.2106510344510104</v>
      </c>
      <c r="O2600" s="7">
        <f>LN(Table1[[#This Row],[NV]]/Table1[[#This Row],[Metcalfe
NV ~ n^2]])</f>
        <v>-2.937211036534467</v>
      </c>
      <c r="P2600" s="7">
        <f>Table1[[#This Row],[NV_MA-1]]*$M$3</f>
        <v>1263831494.5333333</v>
      </c>
    </row>
    <row r="2601" spans="1:16" x14ac:dyDescent="0.2">
      <c r="A2601" s="2">
        <v>41092</v>
      </c>
      <c r="B2601" s="3">
        <v>63139118.933123298</v>
      </c>
      <c r="C2601" s="3">
        <f t="shared" si="240"/>
        <v>56831631.064998522</v>
      </c>
      <c r="D2601" s="4">
        <f>LN(Table1[[#This Row],[NV]])</f>
        <v>17.960851086817527</v>
      </c>
      <c r="E2601" s="5">
        <v>36621</v>
      </c>
      <c r="F2601" s="5">
        <f t="shared" si="241"/>
        <v>1341097641</v>
      </c>
      <c r="G2601" s="8">
        <f t="shared" si="242"/>
        <v>1257948997.6333334</v>
      </c>
      <c r="H2601" s="5">
        <f t="shared" si="243"/>
        <v>384827.27870699961</v>
      </c>
      <c r="I2601" s="5">
        <f t="shared" si="244"/>
        <v>365853.29569463426</v>
      </c>
      <c r="J2601" s="5">
        <f>Table1[[#This Row],[DAA 
(n)]]^1.5</f>
        <v>7008019.4570977902</v>
      </c>
      <c r="K2601" s="5">
        <f t="shared" si="245"/>
        <v>6601793.817740866</v>
      </c>
      <c r="L2601" s="7">
        <f>LN(Table1[[#This Row],[NV]]/Table1[[#This Row],[NV_MA-1]])</f>
        <v>-2.9918973651634331</v>
      </c>
      <c r="M2601" s="7">
        <f>LN(Table1[[#This Row],[NV]]/Table1[[#This Row],[NV_MA-2]])</f>
        <v>5.1508633862238424</v>
      </c>
      <c r="N2601" s="4">
        <f>LN(Table1[[#This Row],[NV]]/Table1[[#This Row],[NV_MA-3]])</f>
        <v>2.2579991261824404</v>
      </c>
      <c r="O2601" s="7">
        <f>LN(Table1[[#This Row],[NV]]/Table1[[#This Row],[Metcalfe
NV ~ n^2]])</f>
        <v>-3.0559031638582912</v>
      </c>
      <c r="P2601" s="7">
        <f>Table1[[#This Row],[NV_MA-1]]*$M$3</f>
        <v>1257948997.6333334</v>
      </c>
    </row>
    <row r="2602" spans="1:16" x14ac:dyDescent="0.2">
      <c r="A2602" s="2">
        <v>41091</v>
      </c>
      <c r="B2602" s="3">
        <v>61996862.0231236</v>
      </c>
      <c r="C2602" s="3">
        <f t="shared" si="240"/>
        <v>56324055.958177797</v>
      </c>
      <c r="D2602" s="4">
        <f>LN(Table1[[#This Row],[NV]])</f>
        <v>17.942594329198243</v>
      </c>
      <c r="E2602" s="5">
        <v>32067</v>
      </c>
      <c r="F2602" s="5">
        <f t="shared" si="241"/>
        <v>1028292489</v>
      </c>
      <c r="G2602" s="8">
        <f t="shared" si="242"/>
        <v>1227948543.0666666</v>
      </c>
      <c r="H2602" s="5">
        <f t="shared" si="243"/>
        <v>332713.81181792292</v>
      </c>
      <c r="I2602" s="5">
        <f t="shared" si="244"/>
        <v>359993.04429445043</v>
      </c>
      <c r="J2602" s="5">
        <f>Table1[[#This Row],[DAA 
(n)]]^1.5</f>
        <v>5742321.4160096431</v>
      </c>
      <c r="K2602" s="5">
        <f t="shared" si="245"/>
        <v>6469647.2981160376</v>
      </c>
      <c r="L2602" s="7">
        <f>LN(Table1[[#This Row],[NV]]/Table1[[#This Row],[NV_MA-1]])</f>
        <v>-2.9860164335549872</v>
      </c>
      <c r="M2602" s="7">
        <f>LN(Table1[[#This Row],[NV]]/Table1[[#This Row],[NV_MA-2]])</f>
        <v>5.1487543403569163</v>
      </c>
      <c r="N2602" s="4">
        <f>LN(Table1[[#This Row],[NV]]/Table1[[#This Row],[NV_MA-3]])</f>
        <v>2.2599621776358139</v>
      </c>
      <c r="O2602" s="7">
        <f>LN(Table1[[#This Row],[NV]]/Table1[[#This Row],[Metcalfe
NV ~ n^2]])</f>
        <v>-2.8085711566858671</v>
      </c>
      <c r="P2602" s="7">
        <f>Table1[[#This Row],[NV_MA-1]]*$M$3</f>
        <v>1227948543.0666666</v>
      </c>
    </row>
    <row r="2603" spans="1:16" x14ac:dyDescent="0.2">
      <c r="A2603" s="2">
        <v>41090</v>
      </c>
      <c r="B2603" s="3">
        <v>62450576.142410196</v>
      </c>
      <c r="C2603" s="3">
        <f t="shared" si="240"/>
        <v>55860249.506913207</v>
      </c>
      <c r="D2603" s="4">
        <f>LN(Table1[[#This Row],[NV]])</f>
        <v>17.949886020152395</v>
      </c>
      <c r="E2603" s="5">
        <v>31588</v>
      </c>
      <c r="F2603" s="5">
        <f t="shared" si="241"/>
        <v>997801744</v>
      </c>
      <c r="G2603" s="8">
        <f t="shared" si="242"/>
        <v>1220840306.8</v>
      </c>
      <c r="H2603" s="5">
        <f t="shared" si="243"/>
        <v>327268.5031565447</v>
      </c>
      <c r="I2603" s="5">
        <f t="shared" si="244"/>
        <v>358665.74921205151</v>
      </c>
      <c r="J2603" s="5">
        <f>Table1[[#This Row],[DAA 
(n)]]^1.5</f>
        <v>5614139.4255461749</v>
      </c>
      <c r="K2603" s="5">
        <f t="shared" si="245"/>
        <v>6439028.8282340169</v>
      </c>
      <c r="L2603" s="7">
        <f>LN(Table1[[#This Row],[NV]]/Table1[[#This Row],[NV_MA-1]])</f>
        <v>-2.9729192145073857</v>
      </c>
      <c r="M2603" s="7">
        <f>LN(Table1[[#This Row],[NV]]/Table1[[#This Row],[NV_MA-2]])</f>
        <v>5.1597398470788738</v>
      </c>
      <c r="N2603" s="4">
        <f>LN(Table1[[#This Row],[NV]]/Table1[[#This Row],[NV_MA-3]])</f>
        <v>2.271997736513037</v>
      </c>
      <c r="O2603" s="7">
        <f>LN(Table1[[#This Row],[NV]]/Table1[[#This Row],[Metcalfe
NV ~ n^2]])</f>
        <v>-2.7711791410825479</v>
      </c>
      <c r="P2603" s="7">
        <f>Table1[[#This Row],[NV_MA-1]]*$M$3</f>
        <v>1220840306.8</v>
      </c>
    </row>
    <row r="2604" spans="1:16" x14ac:dyDescent="0.2">
      <c r="A2604" s="2">
        <v>41089</v>
      </c>
      <c r="B2604" s="3">
        <v>62204229.661702499</v>
      </c>
      <c r="C2604" s="3">
        <f t="shared" si="240"/>
        <v>55354048.152457781</v>
      </c>
      <c r="D2604" s="4">
        <f>LN(Table1[[#This Row],[NV]])</f>
        <v>17.945933556389448</v>
      </c>
      <c r="E2604" s="5">
        <v>33393</v>
      </c>
      <c r="F2604" s="5">
        <f t="shared" si="241"/>
        <v>1115092449</v>
      </c>
      <c r="G2604" s="8">
        <f t="shared" si="242"/>
        <v>1213795779.8666666</v>
      </c>
      <c r="H2604" s="5">
        <f t="shared" si="243"/>
        <v>347824.87993275543</v>
      </c>
      <c r="I2604" s="5">
        <f t="shared" si="244"/>
        <v>357330.58133618202</v>
      </c>
      <c r="J2604" s="5">
        <f>Table1[[#This Row],[DAA 
(n)]]^1.5</f>
        <v>6102153.8942783913</v>
      </c>
      <c r="K2604" s="5">
        <f t="shared" si="245"/>
        <v>6408435.6606653184</v>
      </c>
      <c r="L2604" s="7">
        <f>LN(Table1[[#This Row],[NV]]/Table1[[#This Row],[NV_MA-1]])</f>
        <v>-2.9710847381758985</v>
      </c>
      <c r="M2604" s="7">
        <f>LN(Table1[[#This Row],[NV]]/Table1[[#This Row],[NV_MA-2]])</f>
        <v>5.1595169259588944</v>
      </c>
      <c r="N2604" s="4">
        <f>LN(Table1[[#This Row],[NV]]/Table1[[#This Row],[NV_MA-3]])</f>
        <v>2.2728078039749136</v>
      </c>
      <c r="O2604" s="7">
        <f>LN(Table1[[#This Row],[NV]]/Table1[[#This Row],[Metcalfe
NV ~ n^2]])</f>
        <v>-2.8862695959332241</v>
      </c>
      <c r="P2604" s="7">
        <f>Table1[[#This Row],[NV_MA-1]]*$M$3</f>
        <v>1213795779.8666666</v>
      </c>
    </row>
    <row r="2605" spans="1:16" x14ac:dyDescent="0.2">
      <c r="A2605" s="2">
        <v>41088</v>
      </c>
      <c r="B2605" s="3">
        <v>61514234.8414298</v>
      </c>
      <c r="C2605" s="3">
        <f t="shared" si="240"/>
        <v>54841688.273398943</v>
      </c>
      <c r="D2605" s="4">
        <f>LN(Table1[[#This Row],[NV]])</f>
        <v>17.934779166830076</v>
      </c>
      <c r="E2605" s="5">
        <v>33425</v>
      </c>
      <c r="F2605" s="5">
        <f t="shared" si="241"/>
        <v>1117230625</v>
      </c>
      <c r="G2605" s="8">
        <f t="shared" si="242"/>
        <v>1204187699.0666666</v>
      </c>
      <c r="H2605" s="5">
        <f t="shared" si="243"/>
        <v>348190.21051085205</v>
      </c>
      <c r="I2605" s="5">
        <f t="shared" si="244"/>
        <v>355576.92308772262</v>
      </c>
      <c r="J2605" s="5">
        <f>Table1[[#This Row],[DAA 
(n)]]^1.5</f>
        <v>6110927.3961179666</v>
      </c>
      <c r="K2605" s="5">
        <f t="shared" si="245"/>
        <v>6367566.24477378</v>
      </c>
      <c r="L2605" s="7">
        <f>LN(Table1[[#This Row],[NV]]/Table1[[#This Row],[NV_MA-1]])</f>
        <v>-2.9742919010871818</v>
      </c>
      <c r="M2605" s="7">
        <f>LN(Table1[[#This Row],[NV]]/Table1[[#This Row],[NV_MA-2]])</f>
        <v>5.1532822820178241</v>
      </c>
      <c r="N2605" s="4">
        <f>LN(Table1[[#This Row],[NV]]/Table1[[#This Row],[NV_MA-3]])</f>
        <v>2.2680512774718791</v>
      </c>
      <c r="O2605" s="7">
        <f>LN(Table1[[#This Row],[NV]]/Table1[[#This Row],[Metcalfe
NV ~ n^2]])</f>
        <v>-2.8993396371102111</v>
      </c>
      <c r="P2605" s="7">
        <f>Table1[[#This Row],[NV_MA-1]]*$M$3</f>
        <v>1204187699.0666666</v>
      </c>
    </row>
    <row r="2606" spans="1:16" x14ac:dyDescent="0.2">
      <c r="A2606" s="2">
        <v>41087</v>
      </c>
      <c r="B2606" s="3">
        <v>61708332.8354678</v>
      </c>
      <c r="C2606" s="3">
        <f t="shared" si="240"/>
        <v>54354304.978692994</v>
      </c>
      <c r="D2606" s="4">
        <f>LN(Table1[[#This Row],[NV]])</f>
        <v>17.937929533816085</v>
      </c>
      <c r="E2606" s="5">
        <v>38748</v>
      </c>
      <c r="F2606" s="5">
        <f t="shared" si="241"/>
        <v>1501407504</v>
      </c>
      <c r="G2606" s="8">
        <f t="shared" si="242"/>
        <v>1206575691.5666666</v>
      </c>
      <c r="H2606" s="5">
        <f t="shared" si="243"/>
        <v>409366.20412732713</v>
      </c>
      <c r="I2606" s="5">
        <f t="shared" si="244"/>
        <v>355978.97224770527</v>
      </c>
      <c r="J2606" s="5">
        <f>Table1[[#This Row],[DAA 
(n)]]^1.5</f>
        <v>7627354.5849784734</v>
      </c>
      <c r="K2606" s="5">
        <f t="shared" si="245"/>
        <v>6377285.9697102448</v>
      </c>
      <c r="L2606" s="7">
        <f>LN(Table1[[#This Row],[NV]]/Table1[[#This Row],[NV_MA-1]])</f>
        <v>-2.9731226437283658</v>
      </c>
      <c r="M2606" s="7">
        <f>LN(Table1[[#This Row],[NV]]/Table1[[#This Row],[NV_MA-2]])</f>
        <v>5.1553025924463523</v>
      </c>
      <c r="N2606" s="4">
        <f>LN(Table1[[#This Row],[NV]]/Table1[[#This Row],[NV_MA-3]])</f>
        <v>2.2696763655990519</v>
      </c>
      <c r="O2606" s="7">
        <f>LN(Table1[[#This Row],[NV]]/Table1[[#This Row],[Metcalfe
NV ~ n^2]])</f>
        <v>-3.1917393072764675</v>
      </c>
      <c r="P2606" s="7">
        <f>Table1[[#This Row],[NV_MA-1]]*$M$3</f>
        <v>1206575691.5666666</v>
      </c>
    </row>
    <row r="2607" spans="1:16" x14ac:dyDescent="0.2">
      <c r="A2607" s="2">
        <v>41086</v>
      </c>
      <c r="B2607" s="3">
        <v>59950340.3347691</v>
      </c>
      <c r="C2607" s="3">
        <f t="shared" si="240"/>
        <v>53855685.779576823</v>
      </c>
      <c r="D2607" s="4">
        <f>LN(Table1[[#This Row],[NV]])</f>
        <v>17.909027116398651</v>
      </c>
      <c r="E2607" s="5">
        <v>36059</v>
      </c>
      <c r="F2607" s="5">
        <f t="shared" si="241"/>
        <v>1300251481</v>
      </c>
      <c r="G2607" s="8">
        <f t="shared" si="242"/>
        <v>1186005080.4000001</v>
      </c>
      <c r="H2607" s="5">
        <f t="shared" si="243"/>
        <v>378363.90532743768</v>
      </c>
      <c r="I2607" s="5">
        <f t="shared" si="244"/>
        <v>352543.28149245697</v>
      </c>
      <c r="J2607" s="5">
        <f>Table1[[#This Row],[DAA 
(n)]]^1.5</f>
        <v>6847318.3183914516</v>
      </c>
      <c r="K2607" s="5">
        <f t="shared" si="245"/>
        <v>6293973.2499828823</v>
      </c>
      <c r="L2607" s="7">
        <f>LN(Table1[[#This Row],[NV]]/Table1[[#This Row],[NV_MA-1]])</f>
        <v>-2.9848293047566168</v>
      </c>
      <c r="M2607" s="7">
        <f>LN(Table1[[#This Row],[NV]]/Table1[[#This Row],[NV_MA-2]])</f>
        <v>5.136098438325809</v>
      </c>
      <c r="N2607" s="4">
        <f>LN(Table1[[#This Row],[NV]]/Table1[[#This Row],[NV_MA-3]])</f>
        <v>2.253924009883352</v>
      </c>
      <c r="O2607" s="7">
        <f>LN(Table1[[#This Row],[NV]]/Table1[[#This Row],[Metcalfe
NV ~ n^2]])</f>
        <v>-3.0767964132298866</v>
      </c>
      <c r="P2607" s="7">
        <f>Table1[[#This Row],[NV_MA-1]]*$M$3</f>
        <v>1186005080.4000001</v>
      </c>
    </row>
    <row r="2608" spans="1:16" x14ac:dyDescent="0.2">
      <c r="A2608" s="2">
        <v>41085</v>
      </c>
      <c r="B2608" s="3">
        <v>58827936.836920798</v>
      </c>
      <c r="C2608" s="3">
        <f t="shared" si="240"/>
        <v>53413932.553509951</v>
      </c>
      <c r="D2608" s="4">
        <f>LN(Table1[[#This Row],[NV]])</f>
        <v>17.890127416311017</v>
      </c>
      <c r="E2608" s="5">
        <v>34552</v>
      </c>
      <c r="F2608" s="5">
        <f t="shared" si="241"/>
        <v>1193840704</v>
      </c>
      <c r="G2608" s="8">
        <f t="shared" si="242"/>
        <v>1166059332.6666667</v>
      </c>
      <c r="H2608" s="5">
        <f t="shared" si="243"/>
        <v>361076.02613225981</v>
      </c>
      <c r="I2608" s="5">
        <f t="shared" si="244"/>
        <v>348925.20321293722</v>
      </c>
      <c r="J2608" s="5">
        <f>Table1[[#This Row],[DAA 
(n)]]^1.5</f>
        <v>6422583.9040535679</v>
      </c>
      <c r="K2608" s="5">
        <f t="shared" si="245"/>
        <v>6209468.5825260188</v>
      </c>
      <c r="L2608" s="7">
        <f>LN(Table1[[#This Row],[NV]]/Table1[[#This Row],[NV_MA-1]])</f>
        <v>-2.9867683929180044</v>
      </c>
      <c r="M2608" s="7">
        <f>LN(Table1[[#This Row],[NV]]/Table1[[#This Row],[NV_MA-2]])</f>
        <v>5.12751455553716</v>
      </c>
      <c r="N2608" s="4">
        <f>LN(Table1[[#This Row],[NV]]/Table1[[#This Row],[NV_MA-3]])</f>
        <v>2.2485415405355225</v>
      </c>
      <c r="O2608" s="7">
        <f>LN(Table1[[#This Row],[NV]]/Table1[[#This Row],[Metcalfe
NV ~ n^2]])</f>
        <v>-3.010314012970055</v>
      </c>
      <c r="P2608" s="7">
        <f>Table1[[#This Row],[NV_MA-1]]*$M$3</f>
        <v>1166059332.6666667</v>
      </c>
    </row>
    <row r="2609" spans="1:16" x14ac:dyDescent="0.2">
      <c r="A2609" s="2">
        <v>41084</v>
      </c>
      <c r="B2609" s="3">
        <v>59086522.1230845</v>
      </c>
      <c r="C2609" s="3">
        <f t="shared" si="240"/>
        <v>52998952.32301192</v>
      </c>
      <c r="D2609" s="4">
        <f>LN(Table1[[#This Row],[NV]])</f>
        <v>17.894513404305634</v>
      </c>
      <c r="E2609" s="5">
        <v>28191</v>
      </c>
      <c r="F2609" s="5">
        <f t="shared" si="241"/>
        <v>794732481</v>
      </c>
      <c r="G2609" s="8">
        <f t="shared" si="242"/>
        <v>1147079646.5666666</v>
      </c>
      <c r="H2609" s="5">
        <f t="shared" si="243"/>
        <v>288866.35638632963</v>
      </c>
      <c r="I2609" s="5">
        <f t="shared" si="244"/>
        <v>345324.11524434423</v>
      </c>
      <c r="J2609" s="5">
        <f>Table1[[#This Row],[DAA 
(n)]]^1.5</f>
        <v>4733318.431277466</v>
      </c>
      <c r="K2609" s="5">
        <f t="shared" si="245"/>
        <v>6127057.0684955204</v>
      </c>
      <c r="L2609" s="7">
        <f>LN(Table1[[#This Row],[NV]]/Table1[[#This Row],[NV_MA-1]])</f>
        <v>-2.9659717074065859</v>
      </c>
      <c r="M2609" s="7">
        <f>LN(Table1[[#This Row],[NV]]/Table1[[#This Row],[NV_MA-2]])</f>
        <v>5.142274684836333</v>
      </c>
      <c r="N2609" s="4">
        <f>LN(Table1[[#This Row],[NV]]/Table1[[#This Row],[NV_MA-3]])</f>
        <v>2.2662882983772197</v>
      </c>
      <c r="O2609" s="7">
        <f>LN(Table1[[#This Row],[NV]]/Table1[[#This Row],[Metcalfe
NV ~ n^2]])</f>
        <v>-2.5990027097967165</v>
      </c>
      <c r="P2609" s="7">
        <f>Table1[[#This Row],[NV_MA-1]]*$M$3</f>
        <v>1147079646.5666666</v>
      </c>
    </row>
    <row r="2610" spans="1:16" x14ac:dyDescent="0.2">
      <c r="A2610" s="2">
        <v>41083</v>
      </c>
      <c r="B2610" s="3">
        <v>59947245.395256802</v>
      </c>
      <c r="C2610" s="3">
        <f t="shared" si="240"/>
        <v>52584222.437543198</v>
      </c>
      <c r="D2610" s="4">
        <f>LN(Table1[[#This Row],[NV]])</f>
        <v>17.908975490012779</v>
      </c>
      <c r="E2610" s="5">
        <v>30627</v>
      </c>
      <c r="F2610" s="5">
        <f t="shared" si="241"/>
        <v>938013129</v>
      </c>
      <c r="G2610" s="8">
        <f t="shared" si="242"/>
        <v>1151120904.7</v>
      </c>
      <c r="H2610" s="5">
        <f t="shared" si="243"/>
        <v>316365.80011201563</v>
      </c>
      <c r="I2610" s="5">
        <f t="shared" si="244"/>
        <v>346104.12400679925</v>
      </c>
      <c r="J2610" s="5">
        <f>Table1[[#This Row],[DAA 
(n)]]^1.5</f>
        <v>5359900.0085713323</v>
      </c>
      <c r="K2610" s="5">
        <f t="shared" si="245"/>
        <v>6144784.8961459938</v>
      </c>
      <c r="L2610" s="7">
        <f>LN(Table1[[#This Row],[NV]]/Table1[[#This Row],[NV_MA-1]])</f>
        <v>-2.9550265143365744</v>
      </c>
      <c r="M2610" s="7">
        <f>LN(Table1[[#This Row],[NV]]/Table1[[#This Row],[NV_MA-2]])</f>
        <v>5.1544805448093669</v>
      </c>
      <c r="N2610" s="4">
        <f>LN(Table1[[#This Row],[NV]]/Table1[[#This Row],[NV_MA-3]])</f>
        <v>2.2778611943387097</v>
      </c>
      <c r="O2610" s="7">
        <f>LN(Table1[[#This Row],[NV]]/Table1[[#This Row],[Metcalfe
NV ~ n^2]])</f>
        <v>-2.7502990136614724</v>
      </c>
      <c r="P2610" s="7">
        <f>Table1[[#This Row],[NV_MA-1]]*$M$3</f>
        <v>1151120904.7</v>
      </c>
    </row>
    <row r="2611" spans="1:16" x14ac:dyDescent="0.2">
      <c r="A2611" s="2">
        <v>41082</v>
      </c>
      <c r="B2611" s="3">
        <v>60974000.209522903</v>
      </c>
      <c r="C2611" s="3">
        <f t="shared" si="240"/>
        <v>52134285.598691501</v>
      </c>
      <c r="D2611" s="4">
        <f>LN(Table1[[#This Row],[NV]])</f>
        <v>17.925958105204039</v>
      </c>
      <c r="E2611" s="5">
        <v>28511</v>
      </c>
      <c r="F2611" s="5">
        <f t="shared" si="241"/>
        <v>812877121</v>
      </c>
      <c r="G2611" s="8">
        <f t="shared" si="242"/>
        <v>1147499880.4333334</v>
      </c>
      <c r="H2611" s="5">
        <f t="shared" si="243"/>
        <v>292467.12831387995</v>
      </c>
      <c r="I2611" s="5">
        <f t="shared" si="244"/>
        <v>345415.627172101</v>
      </c>
      <c r="J2611" s="5">
        <f>Table1[[#This Row],[DAA 
(n)]]^1.5</f>
        <v>4814139.5489569101</v>
      </c>
      <c r="K2611" s="5">
        <f t="shared" si="245"/>
        <v>6129030.4797046129</v>
      </c>
      <c r="L2611" s="7">
        <f>LN(Table1[[#This Row],[NV]]/Table1[[#This Row],[NV_MA-1]])</f>
        <v>-2.9348932904973992</v>
      </c>
      <c r="M2611" s="7">
        <f>LN(Table1[[#This Row],[NV]]/Table1[[#This Row],[NV_MA-2]])</f>
        <v>5.1734544178382285</v>
      </c>
      <c r="N2611" s="4">
        <f>LN(Table1[[#This Row],[NV]]/Table1[[#This Row],[NV_MA-3]])</f>
        <v>2.2974109697179248</v>
      </c>
      <c r="O2611" s="7">
        <f>LN(Table1[[#This Row],[NV]]/Table1[[#This Row],[Metcalfe
NV ~ n^2]])</f>
        <v>-2.5901324082034134</v>
      </c>
      <c r="P2611" s="7">
        <f>Table1[[#This Row],[NV_MA-1]]*$M$3</f>
        <v>1147499880.4333334</v>
      </c>
    </row>
    <row r="2612" spans="1:16" x14ac:dyDescent="0.2">
      <c r="A2612" s="2">
        <v>41081</v>
      </c>
      <c r="B2612" s="3">
        <v>61935878.795939997</v>
      </c>
      <c r="C2612" s="3">
        <f t="shared" si="240"/>
        <v>51651989.226259239</v>
      </c>
      <c r="D2612" s="4">
        <f>LN(Table1[[#This Row],[NV]])</f>
        <v>17.941610194873409</v>
      </c>
      <c r="E2612" s="5">
        <v>29558</v>
      </c>
      <c r="F2612" s="5">
        <f t="shared" si="241"/>
        <v>873675364</v>
      </c>
      <c r="G2612" s="8">
        <f t="shared" si="242"/>
        <v>1148126907.0999999</v>
      </c>
      <c r="H2612" s="5">
        <f t="shared" si="243"/>
        <v>304273.29491974716</v>
      </c>
      <c r="I2612" s="5">
        <f t="shared" si="244"/>
        <v>345538.77778412792</v>
      </c>
      <c r="J2612" s="5">
        <f>Table1[[#This Row],[DAA 
(n)]]^1.5</f>
        <v>5081741.4740531575</v>
      </c>
      <c r="K2612" s="5">
        <f t="shared" si="245"/>
        <v>6131807.6017719833</v>
      </c>
      <c r="L2612" s="7">
        <f>LN(Table1[[#This Row],[NV]]/Table1[[#This Row],[NV_MA-1]])</f>
        <v>-2.9197874801149473</v>
      </c>
      <c r="M2612" s="7">
        <f>LN(Table1[[#This Row],[NV]]/Table1[[#This Row],[NV_MA-2]])</f>
        <v>5.1887500422692323</v>
      </c>
      <c r="N2612" s="4">
        <f>LN(Table1[[#This Row],[NV]]/Table1[[#This Row],[NV_MA-3]])</f>
        <v>2.3126100524890032</v>
      </c>
      <c r="O2612" s="7">
        <f>LN(Table1[[#This Row],[NV]]/Table1[[#This Row],[Metcalfe
NV ~ n^2]])</f>
        <v>-2.6466092326756288</v>
      </c>
      <c r="P2612" s="7">
        <f>Table1[[#This Row],[NV_MA-1]]*$M$3</f>
        <v>1148126907.0999999</v>
      </c>
    </row>
    <row r="2613" spans="1:16" x14ac:dyDescent="0.2">
      <c r="A2613" s="2">
        <v>41080</v>
      </c>
      <c r="B2613" s="3">
        <v>62087975.5612593</v>
      </c>
      <c r="C2613" s="3">
        <f t="shared" si="240"/>
        <v>51124522.516324788</v>
      </c>
      <c r="D2613" s="4">
        <f>LN(Table1[[#This Row],[NV]])</f>
        <v>17.944062897901475</v>
      </c>
      <c r="E2613" s="5">
        <v>32748</v>
      </c>
      <c r="F2613" s="5">
        <f t="shared" si="241"/>
        <v>1072431504</v>
      </c>
      <c r="G2613" s="8">
        <f t="shared" si="242"/>
        <v>1144986747</v>
      </c>
      <c r="H2613" s="5">
        <f t="shared" si="243"/>
        <v>340467.76413941412</v>
      </c>
      <c r="I2613" s="5">
        <f t="shared" si="244"/>
        <v>344923.28644104773</v>
      </c>
      <c r="J2613" s="5">
        <f>Table1[[#This Row],[DAA 
(n)]]^1.5</f>
        <v>5926211.8501612805</v>
      </c>
      <c r="K2613" s="5">
        <f t="shared" si="245"/>
        <v>6117915.5533234086</v>
      </c>
      <c r="L2613" s="7">
        <f>LN(Table1[[#This Row],[NV]]/Table1[[#This Row],[NV_MA-1]])</f>
        <v>-2.9145960013116619</v>
      </c>
      <c r="M2613" s="7">
        <f>LN(Table1[[#This Row],[NV]]/Table1[[#This Row],[NV_MA-2]])</f>
        <v>5.1929855847551067</v>
      </c>
      <c r="N2613" s="4">
        <f>LN(Table1[[#This Row],[NV]]/Table1[[#This Row],[NV_MA-3]])</f>
        <v>2.3173308972910998</v>
      </c>
      <c r="O2613" s="7">
        <f>LN(Table1[[#This Row],[NV]]/Table1[[#This Row],[Metcalfe
NV ~ n^2]])</f>
        <v>-2.8491314430912018</v>
      </c>
      <c r="P2613" s="7">
        <f>Table1[[#This Row],[NV_MA-1]]*$M$3</f>
        <v>1144986747</v>
      </c>
    </row>
    <row r="2614" spans="1:16" x14ac:dyDescent="0.2">
      <c r="A2614" s="2">
        <v>41079</v>
      </c>
      <c r="B2614" s="3">
        <v>60197562.784370698</v>
      </c>
      <c r="C2614" s="3">
        <f t="shared" si="240"/>
        <v>50592544.464856632</v>
      </c>
      <c r="D2614" s="4">
        <f>LN(Table1[[#This Row],[NV]])</f>
        <v>17.913142424150042</v>
      </c>
      <c r="E2614" s="5">
        <v>36392</v>
      </c>
      <c r="F2614" s="5">
        <f t="shared" si="241"/>
        <v>1324377664</v>
      </c>
      <c r="G2614" s="8">
        <f t="shared" si="242"/>
        <v>1140220935.8333333</v>
      </c>
      <c r="H2614" s="5">
        <f t="shared" si="243"/>
        <v>382192.57783870015</v>
      </c>
      <c r="I2614" s="5">
        <f t="shared" si="244"/>
        <v>344067.02668188507</v>
      </c>
      <c r="J2614" s="5">
        <f>Table1[[#This Row],[DAA 
(n)]]^1.5</f>
        <v>6942388.0580307478</v>
      </c>
      <c r="K2614" s="5">
        <f t="shared" si="245"/>
        <v>6097814.8529604124</v>
      </c>
      <c r="L2614" s="7">
        <f>LN(Table1[[#This Row],[NV]]/Table1[[#This Row],[NV_MA-1]])</f>
        <v>-2.9413454597879025</v>
      </c>
      <c r="M2614" s="7">
        <f>LN(Table1[[#This Row],[NV]]/Table1[[#This Row],[NV_MA-2]])</f>
        <v>5.1645506617688479</v>
      </c>
      <c r="N2614" s="4">
        <f>LN(Table1[[#This Row],[NV]]/Table1[[#This Row],[NV_MA-3]])</f>
        <v>2.2897013800090695</v>
      </c>
      <c r="O2614" s="7">
        <f>LN(Table1[[#This Row],[NV]]/Table1[[#This Row],[Metcalfe
NV ~ n^2]])</f>
        <v>-3.0910660743496399</v>
      </c>
      <c r="P2614" s="7">
        <f>Table1[[#This Row],[NV_MA-1]]*$M$3</f>
        <v>1140220935.8333333</v>
      </c>
    </row>
    <row r="2615" spans="1:16" x14ac:dyDescent="0.2">
      <c r="A2615" s="2">
        <v>41078</v>
      </c>
      <c r="B2615" s="3">
        <v>58445933.088484198</v>
      </c>
      <c r="C2615" s="3">
        <f t="shared" si="240"/>
        <v>50122504.250831313</v>
      </c>
      <c r="D2615" s="4">
        <f>LN(Table1[[#This Row],[NV]])</f>
        <v>17.883612664137118</v>
      </c>
      <c r="E2615" s="5">
        <v>36797</v>
      </c>
      <c r="F2615" s="5">
        <f t="shared" si="241"/>
        <v>1354019209</v>
      </c>
      <c r="G2615" s="8">
        <f t="shared" si="242"/>
        <v>1122630034.5333333</v>
      </c>
      <c r="H2615" s="5">
        <f t="shared" si="243"/>
        <v>386853.17533189186</v>
      </c>
      <c r="I2615" s="5">
        <f t="shared" si="244"/>
        <v>340968.89964242937</v>
      </c>
      <c r="J2615" s="5">
        <f>Table1[[#This Row],[DAA 
(n)]]^1.5</f>
        <v>7058600.7702357713</v>
      </c>
      <c r="K2615" s="5">
        <f t="shared" si="245"/>
        <v>6024464.7177671241</v>
      </c>
      <c r="L2615" s="7">
        <f>LN(Table1[[#This Row],[NV]]/Table1[[#This Row],[NV_MA-1]])</f>
        <v>-2.9553273504164603</v>
      </c>
      <c r="M2615" s="7">
        <f>LN(Table1[[#This Row],[NV]]/Table1[[#This Row],[NV_MA-2]])</f>
        <v>5.1440661154253826</v>
      </c>
      <c r="N2615" s="4">
        <f>LN(Table1[[#This Row],[NV]]/Table1[[#This Row],[NV_MA-3]])</f>
        <v>2.2722734742670747</v>
      </c>
      <c r="O2615" s="7">
        <f>LN(Table1[[#This Row],[NV]]/Table1[[#This Row],[Metcalfe
NV ~ n^2]])</f>
        <v>-3.1427305340525096</v>
      </c>
      <c r="P2615" s="7">
        <f>Table1[[#This Row],[NV_MA-1]]*$M$3</f>
        <v>1122630034.5333333</v>
      </c>
    </row>
    <row r="2616" spans="1:16" x14ac:dyDescent="0.2">
      <c r="A2616" s="2">
        <v>41077</v>
      </c>
      <c r="B2616" s="3">
        <v>57364819.488091603</v>
      </c>
      <c r="C2616" s="3">
        <f t="shared" si="240"/>
        <v>49715209.095827498</v>
      </c>
      <c r="D2616" s="4">
        <f>LN(Table1[[#This Row],[NV]])</f>
        <v>17.864941772484929</v>
      </c>
      <c r="E2616" s="5">
        <v>39723</v>
      </c>
      <c r="F2616" s="5">
        <f t="shared" si="241"/>
        <v>1577916729</v>
      </c>
      <c r="G2616" s="8">
        <f t="shared" si="242"/>
        <v>1113613690.5333333</v>
      </c>
      <c r="H2616" s="5">
        <f t="shared" si="243"/>
        <v>420654.08283692447</v>
      </c>
      <c r="I2616" s="5">
        <f t="shared" si="244"/>
        <v>339486.93461088161</v>
      </c>
      <c r="J2616" s="5">
        <f>Table1[[#This Row],[DAA 
(n)]]^1.5</f>
        <v>7917044.0333540626</v>
      </c>
      <c r="K2616" s="5">
        <f t="shared" si="245"/>
        <v>5988249.5380908055</v>
      </c>
      <c r="L2616" s="7">
        <f>LN(Table1[[#This Row],[NV]]/Table1[[#This Row],[NV_MA-1]])</f>
        <v>-2.9659343689255024</v>
      </c>
      <c r="M2616" s="7">
        <f>LN(Table1[[#This Row],[NV]]/Table1[[#This Row],[NV_MA-2]])</f>
        <v>5.129751031454056</v>
      </c>
      <c r="N2616" s="4">
        <f>LN(Table1[[#This Row],[NV]]/Table1[[#This Row],[NV_MA-3]])</f>
        <v>2.2596320758037116</v>
      </c>
      <c r="O2616" s="7">
        <f>LN(Table1[[#This Row],[NV]]/Table1[[#This Row],[Metcalfe
NV ~ n^2]])</f>
        <v>-3.3144295155308052</v>
      </c>
      <c r="P2616" s="7">
        <f>Table1[[#This Row],[NV_MA-1]]*$M$3</f>
        <v>1113613690.5333333</v>
      </c>
    </row>
    <row r="2617" spans="1:16" x14ac:dyDescent="0.2">
      <c r="A2617" s="2">
        <v>41076</v>
      </c>
      <c r="B2617" s="3">
        <v>59571347.402223103</v>
      </c>
      <c r="C2617" s="3">
        <f t="shared" si="240"/>
        <v>49344414.754581414</v>
      </c>
      <c r="D2617" s="4">
        <f>LN(Table1[[#This Row],[NV]])</f>
        <v>17.902685268154226</v>
      </c>
      <c r="E2617" s="5">
        <v>39061</v>
      </c>
      <c r="F2617" s="5">
        <f t="shared" si="241"/>
        <v>1525761721</v>
      </c>
      <c r="G2617" s="8">
        <f t="shared" si="242"/>
        <v>1083890813.4333334</v>
      </c>
      <c r="H2617" s="5">
        <f t="shared" si="243"/>
        <v>412987.25809206709</v>
      </c>
      <c r="I2617" s="5">
        <f t="shared" si="244"/>
        <v>334348.51155358512</v>
      </c>
      <c r="J2617" s="5">
        <f>Table1[[#This Row],[DAA 
(n)]]^1.5</f>
        <v>7719959.7527435925</v>
      </c>
      <c r="K2617" s="5">
        <f t="shared" si="245"/>
        <v>5865677.0481443424</v>
      </c>
      <c r="L2617" s="7">
        <f>LN(Table1[[#This Row],[NV]]/Table1[[#This Row],[NV_MA-1]])</f>
        <v>-2.9011377411214698</v>
      </c>
      <c r="M2617" s="7">
        <f>LN(Table1[[#This Row],[NV]]/Table1[[#This Row],[NV_MA-2]])</f>
        <v>5.1827460924433808</v>
      </c>
      <c r="N2617" s="4">
        <f>LN(Table1[[#This Row],[NV]]/Table1[[#This Row],[NV_MA-3]])</f>
        <v>2.3180567960182605</v>
      </c>
      <c r="O2617" s="7">
        <f>LN(Table1[[#This Row],[NV]]/Table1[[#This Row],[Metcalfe
NV ~ n^2]])</f>
        <v>-3.2430743433286926</v>
      </c>
      <c r="P2617" s="7">
        <f>Table1[[#This Row],[NV_MA-1]]*$M$3</f>
        <v>1083890813.4333334</v>
      </c>
    </row>
    <row r="2618" spans="1:16" x14ac:dyDescent="0.2">
      <c r="A2618" s="2">
        <v>41075</v>
      </c>
      <c r="B2618" s="3">
        <v>60252816.285750099</v>
      </c>
      <c r="C2618" s="3">
        <f t="shared" si="240"/>
        <v>48890214.665645413</v>
      </c>
      <c r="D2618" s="4">
        <f>LN(Table1[[#This Row],[NV]])</f>
        <v>17.914059872574555</v>
      </c>
      <c r="E2618" s="5">
        <v>49687</v>
      </c>
      <c r="F2618" s="5">
        <f t="shared" si="241"/>
        <v>2468797969</v>
      </c>
      <c r="G2618" s="8">
        <f t="shared" si="242"/>
        <v>1050486479.0333333</v>
      </c>
      <c r="H2618" s="5">
        <f t="shared" si="243"/>
        <v>537290.3053582029</v>
      </c>
      <c r="I2618" s="5">
        <f t="shared" si="244"/>
        <v>328239.03549334628</v>
      </c>
      <c r="J2618" s="5">
        <f>Table1[[#This Row],[DAA 
(n)]]^1.5</f>
        <v>11075520.966785394</v>
      </c>
      <c r="K2618" s="5">
        <f t="shared" si="245"/>
        <v>5723729.7460088879</v>
      </c>
      <c r="L2618" s="7">
        <f>LN(Table1[[#This Row],[NV]]/Table1[[#This Row],[NV_MA-1]])</f>
        <v>-2.8584593346098708</v>
      </c>
      <c r="M2618" s="7">
        <f>LN(Table1[[#This Row],[NV]]/Table1[[#This Row],[NV_MA-2]])</f>
        <v>5.2125624838818077</v>
      </c>
      <c r="N2618" s="4">
        <f>LN(Table1[[#This Row],[NV]]/Table1[[#This Row],[NV_MA-3]])</f>
        <v>2.353928668215032</v>
      </c>
      <c r="O2618" s="7">
        <f>LN(Table1[[#This Row],[NV]]/Table1[[#This Row],[Metcalfe
NV ~ n^2]])</f>
        <v>-3.7129373443313947</v>
      </c>
      <c r="P2618" s="7">
        <f>Table1[[#This Row],[NV_MA-1]]*$M$3</f>
        <v>1050486479.0333333</v>
      </c>
    </row>
    <row r="2619" spans="1:16" x14ac:dyDescent="0.2">
      <c r="A2619" s="2">
        <v>41074</v>
      </c>
      <c r="B2619" s="3">
        <v>55020472.865025401</v>
      </c>
      <c r="C2619" s="3">
        <f t="shared" si="240"/>
        <v>48411750.454760797</v>
      </c>
      <c r="D2619" s="4">
        <f>LN(Table1[[#This Row],[NV]])</f>
        <v>17.823215907844443</v>
      </c>
      <c r="E2619" s="5">
        <v>49894</v>
      </c>
      <c r="F2619" s="5">
        <f t="shared" si="241"/>
        <v>2489411236</v>
      </c>
      <c r="G2619" s="8">
        <f t="shared" si="242"/>
        <v>989247127.5333333</v>
      </c>
      <c r="H2619" s="5">
        <f t="shared" si="243"/>
        <v>539736.13016185199</v>
      </c>
      <c r="I2619" s="5">
        <f t="shared" si="244"/>
        <v>318817.18667374802</v>
      </c>
      <c r="J2619" s="5">
        <f>Table1[[#This Row],[DAA 
(n)]]^1.5</f>
        <v>11144805.256664827</v>
      </c>
      <c r="K2619" s="5">
        <f t="shared" si="245"/>
        <v>5487352.2108626002</v>
      </c>
      <c r="L2619" s="7">
        <f>LN(Table1[[#This Row],[NV]]/Table1[[#This Row],[NV_MA-1]])</f>
        <v>-2.8892388266999087</v>
      </c>
      <c r="M2619" s="7">
        <f>LN(Table1[[#This Row],[NV]]/Table1[[#This Row],[NV_MA-2]])</f>
        <v>5.1508427728794537</v>
      </c>
      <c r="N2619" s="4">
        <f>LN(Table1[[#This Row],[NV]]/Table1[[#This Row],[NV_MA-3]])</f>
        <v>2.3052595038028088</v>
      </c>
      <c r="O2619" s="7">
        <f>LN(Table1[[#This Row],[NV]]/Table1[[#This Row],[Metcalfe
NV ~ n^2]])</f>
        <v>-3.8120961602139207</v>
      </c>
      <c r="P2619" s="7">
        <f>Table1[[#This Row],[NV_MA-1]]*$M$3</f>
        <v>989247127.5333333</v>
      </c>
    </row>
    <row r="2620" spans="1:16" x14ac:dyDescent="0.2">
      <c r="A2620" s="2">
        <v>41073</v>
      </c>
      <c r="B2620" s="3">
        <v>54487837.224172503</v>
      </c>
      <c r="C2620" s="3">
        <f t="shared" si="240"/>
        <v>48090400.735883467</v>
      </c>
      <c r="D2620" s="4">
        <f>LN(Table1[[#This Row],[NV]])</f>
        <v>17.813488064528627</v>
      </c>
      <c r="E2620" s="5">
        <v>46530</v>
      </c>
      <c r="F2620" s="5">
        <f t="shared" si="241"/>
        <v>2165040900</v>
      </c>
      <c r="G2620" s="8">
        <f t="shared" si="242"/>
        <v>931898516.33333337</v>
      </c>
      <c r="H2620" s="5">
        <f t="shared" si="243"/>
        <v>500097.57891134446</v>
      </c>
      <c r="I2620" s="5">
        <f t="shared" si="244"/>
        <v>310282.16203314124</v>
      </c>
      <c r="J2620" s="5">
        <f>Table1[[#This Row],[DAA 
(n)]]^1.5</f>
        <v>10036899.574918563</v>
      </c>
      <c r="K2620" s="5">
        <f t="shared" si="245"/>
        <v>5269781.7130660908</v>
      </c>
      <c r="L2620" s="7">
        <f>LN(Table1[[#This Row],[NV]]/Table1[[#This Row],[NV_MA-1]])</f>
        <v>-2.8392464141381391</v>
      </c>
      <c r="M2620" s="7">
        <f>LN(Table1[[#This Row],[NV]]/Table1[[#This Row],[NV_MA-2]])</f>
        <v>5.1682507019413251</v>
      </c>
      <c r="N2620" s="4">
        <f>LN(Table1[[#This Row],[NV]]/Table1[[#This Row],[NV_MA-3]])</f>
        <v>2.3359885655395138</v>
      </c>
      <c r="O2620" s="7">
        <f>LN(Table1[[#This Row],[NV]]/Table1[[#This Row],[Metcalfe
NV ~ n^2]])</f>
        <v>-3.68221702514876</v>
      </c>
      <c r="P2620" s="7">
        <f>Table1[[#This Row],[NV_MA-1]]*$M$3</f>
        <v>931898516.33333337</v>
      </c>
    </row>
    <row r="2621" spans="1:16" x14ac:dyDescent="0.2">
      <c r="A2621" s="2">
        <v>41072</v>
      </c>
      <c r="B2621" s="3">
        <v>52768467.132456899</v>
      </c>
      <c r="C2621" s="3">
        <f t="shared" si="240"/>
        <v>47779047.029606067</v>
      </c>
      <c r="D2621" s="4">
        <f>LN(Table1[[#This Row],[NV]])</f>
        <v>17.781424356873096</v>
      </c>
      <c r="E2621" s="5">
        <v>24995</v>
      </c>
      <c r="F2621" s="5">
        <f t="shared" si="241"/>
        <v>624750025</v>
      </c>
      <c r="G2621" s="8">
        <f t="shared" si="242"/>
        <v>895197125.0333333</v>
      </c>
      <c r="H2621" s="5">
        <f t="shared" si="243"/>
        <v>253110.14494077253</v>
      </c>
      <c r="I2621" s="5">
        <f t="shared" si="244"/>
        <v>304912.17131993914</v>
      </c>
      <c r="J2621" s="5">
        <f>Table1[[#This Row],[DAA 
(n)]]^1.5</f>
        <v>3951661.2803825913</v>
      </c>
      <c r="K2621" s="5">
        <f t="shared" si="245"/>
        <v>5131592.7207845254</v>
      </c>
      <c r="L2621" s="7">
        <f>LN(Table1[[#This Row],[NV]]/Table1[[#This Row],[NV_MA-1]])</f>
        <v>-2.8311301465481389</v>
      </c>
      <c r="M2621" s="7">
        <f>LN(Table1[[#This Row],[NV]]/Table1[[#This Row],[NV_MA-2]])</f>
        <v>5.1536453056382658</v>
      </c>
      <c r="N2621" s="4">
        <f>LN(Table1[[#This Row],[NV]]/Table1[[#This Row],[NV_MA-3]])</f>
        <v>2.3304977160247455</v>
      </c>
      <c r="O2621" s="7">
        <f>LN(Table1[[#This Row],[NV]]/Table1[[#This Row],[Metcalfe
NV ~ n^2]])</f>
        <v>-2.4714378108222452</v>
      </c>
      <c r="P2621" s="7">
        <f>Table1[[#This Row],[NV_MA-1]]*$M$3</f>
        <v>895197125.0333333</v>
      </c>
    </row>
    <row r="2622" spans="1:16" x14ac:dyDescent="0.2">
      <c r="A2622" s="2">
        <v>41071</v>
      </c>
      <c r="B2622" s="3">
        <v>51430487.685913302</v>
      </c>
      <c r="C2622" s="3">
        <f t="shared" si="240"/>
        <v>47503848.217498586</v>
      </c>
      <c r="D2622" s="4">
        <f>LN(Table1[[#This Row],[NV]])</f>
        <v>17.755741700224384</v>
      </c>
      <c r="E2622" s="5">
        <v>32475</v>
      </c>
      <c r="F2622" s="5">
        <f t="shared" si="241"/>
        <v>1054625625</v>
      </c>
      <c r="G2622" s="8">
        <f t="shared" si="242"/>
        <v>888601354.89999998</v>
      </c>
      <c r="H2622" s="5">
        <f t="shared" si="243"/>
        <v>337357.63420397253</v>
      </c>
      <c r="I2622" s="5">
        <f t="shared" si="244"/>
        <v>303318.09185399942</v>
      </c>
      <c r="J2622" s="5">
        <f>Table1[[#This Row],[DAA 
(n)]]^1.5</f>
        <v>5852261.7142327987</v>
      </c>
      <c r="K2622" s="5">
        <f t="shared" si="245"/>
        <v>5098863.9666810995</v>
      </c>
      <c r="L2622" s="7">
        <f>LN(Table1[[#This Row],[NV]]/Table1[[#This Row],[NV_MA-1]])</f>
        <v>-2.8494175729985818</v>
      </c>
      <c r="M2622" s="7">
        <f>LN(Table1[[#This Row],[NV]]/Table1[[#This Row],[NV_MA-2]])</f>
        <v>5.1332043582970321</v>
      </c>
      <c r="N2622" s="4">
        <f>LN(Table1[[#This Row],[NV]]/Table1[[#This Row],[NV_MA-3]])</f>
        <v>2.3112133789738163</v>
      </c>
      <c r="O2622" s="7">
        <f>LN(Table1[[#This Row],[NV]]/Table1[[#This Row],[Metcalfe
NV ~ n^2]])</f>
        <v>-3.0207099828532162</v>
      </c>
      <c r="P2622" s="7">
        <f>Table1[[#This Row],[NV_MA-1]]*$M$3</f>
        <v>888601354.89999998</v>
      </c>
    </row>
    <row r="2623" spans="1:16" x14ac:dyDescent="0.2">
      <c r="A2623" s="2">
        <v>41070</v>
      </c>
      <c r="B2623" s="3">
        <v>50203835.137734599</v>
      </c>
      <c r="C2623" s="3">
        <f t="shared" si="240"/>
        <v>47272615.793236651</v>
      </c>
      <c r="D2623" s="4">
        <f>LN(Table1[[#This Row],[NV]])</f>
        <v>17.731601978909872</v>
      </c>
      <c r="E2623" s="5">
        <v>33266</v>
      </c>
      <c r="F2623" s="5">
        <f t="shared" si="241"/>
        <v>1106626756</v>
      </c>
      <c r="G2623" s="8">
        <f t="shared" si="242"/>
        <v>870942770.73333335</v>
      </c>
      <c r="H2623" s="5">
        <f t="shared" si="243"/>
        <v>346375.2768420371</v>
      </c>
      <c r="I2623" s="5">
        <f t="shared" si="244"/>
        <v>299739.53812205041</v>
      </c>
      <c r="J2623" s="5">
        <f>Table1[[#This Row],[DAA 
(n)]]^1.5</f>
        <v>6067375.5170663456</v>
      </c>
      <c r="K2623" s="5">
        <f t="shared" si="245"/>
        <v>5019377.5422842754</v>
      </c>
      <c r="L2623" s="7">
        <f>LN(Table1[[#This Row],[NV]]/Table1[[#This Row],[NV_MA-1]])</f>
        <v>-2.8534848485052065</v>
      </c>
      <c r="M2623" s="7">
        <f>LN(Table1[[#This Row],[NV]]/Table1[[#This Row],[NV_MA-2]])</f>
        <v>5.1209328086407071</v>
      </c>
      <c r="N2623" s="4">
        <f>LN(Table1[[#This Row],[NV]]/Table1[[#This Row],[NV_MA-3]])</f>
        <v>2.3027854904909453</v>
      </c>
      <c r="O2623" s="7">
        <f>LN(Table1[[#This Row],[NV]]/Table1[[#This Row],[Metcalfe
NV ~ n^2]])</f>
        <v>-3.0929802877910899</v>
      </c>
      <c r="P2623" s="7">
        <f>Table1[[#This Row],[NV_MA-1]]*$M$3</f>
        <v>870942770.73333335</v>
      </c>
    </row>
    <row r="2624" spans="1:16" x14ac:dyDescent="0.2">
      <c r="A2624" s="2">
        <v>41069</v>
      </c>
      <c r="B2624" s="3">
        <v>51069353.146523997</v>
      </c>
      <c r="C2624" s="3">
        <f t="shared" si="240"/>
        <v>47086363.259462371</v>
      </c>
      <c r="D2624" s="4">
        <f>LN(Table1[[#This Row],[NV]])</f>
        <v>17.748695132526851</v>
      </c>
      <c r="E2624" s="5">
        <v>31108</v>
      </c>
      <c r="F2624" s="5">
        <f t="shared" si="241"/>
        <v>967707664</v>
      </c>
      <c r="G2624" s="8">
        <f t="shared" si="242"/>
        <v>854337241.83333337</v>
      </c>
      <c r="H2624" s="5">
        <f t="shared" si="243"/>
        <v>321819.11308663985</v>
      </c>
      <c r="I2624" s="5">
        <f t="shared" si="244"/>
        <v>296509.12346504012</v>
      </c>
      <c r="J2624" s="5">
        <f>Table1[[#This Row],[DAA 
(n)]]^1.5</f>
        <v>5486661.0986748561</v>
      </c>
      <c r="K2624" s="5">
        <f t="shared" si="245"/>
        <v>4946269.4508417696</v>
      </c>
      <c r="L2624" s="7">
        <f>LN(Table1[[#This Row],[NV]]/Table1[[#This Row],[NV_MA-1]])</f>
        <v>-2.8171414380351325</v>
      </c>
      <c r="M2624" s="7">
        <f>LN(Table1[[#This Row],[NV]]/Table1[[#This Row],[NV_MA-2]])</f>
        <v>5.1488618650405726</v>
      </c>
      <c r="N2624" s="4">
        <f>LN(Table1[[#This Row],[NV]]/Table1[[#This Row],[NV_MA-3]])</f>
        <v>2.3345509284107049</v>
      </c>
      <c r="O2624" s="7">
        <f>LN(Table1[[#This Row],[NV]]/Table1[[#This Row],[Metcalfe
NV ~ n^2]])</f>
        <v>-2.9417454671028174</v>
      </c>
      <c r="P2624" s="7">
        <f>Table1[[#This Row],[NV_MA-1]]*$M$3</f>
        <v>854337241.83333337</v>
      </c>
    </row>
    <row r="2625" spans="1:16" x14ac:dyDescent="0.2">
      <c r="A2625" s="2">
        <v>41068</v>
      </c>
      <c r="B2625" s="3">
        <v>51623477.428412102</v>
      </c>
      <c r="C2625" s="3">
        <f t="shared" si="240"/>
        <v>46859233.259753376</v>
      </c>
      <c r="D2625" s="4">
        <f>LN(Table1[[#This Row],[NV]])</f>
        <v>17.75948711589843</v>
      </c>
      <c r="E2625" s="5">
        <v>28664</v>
      </c>
      <c r="F2625" s="5">
        <f t="shared" si="241"/>
        <v>821624896</v>
      </c>
      <c r="G2625" s="8">
        <f t="shared" si="242"/>
        <v>838273842.39999998</v>
      </c>
      <c r="H2625" s="5">
        <f t="shared" si="243"/>
        <v>294190.01903154003</v>
      </c>
      <c r="I2625" s="5">
        <f t="shared" si="244"/>
        <v>293129.30432879715</v>
      </c>
      <c r="J2625" s="5">
        <f>Table1[[#This Row],[DAA 
(n)]]^1.5</f>
        <v>4852943.0265503926</v>
      </c>
      <c r="K2625" s="5">
        <f t="shared" si="245"/>
        <v>4872455.8644569227</v>
      </c>
      <c r="L2625" s="7">
        <f>LN(Table1[[#This Row],[NV]]/Table1[[#This Row],[NV_MA-1]])</f>
        <v>-2.7873682700735944</v>
      </c>
      <c r="M2625" s="7">
        <f>LN(Table1[[#This Row],[NV]]/Table1[[#This Row],[NV_MA-2]])</f>
        <v>5.1711180135462183</v>
      </c>
      <c r="N2625" s="4">
        <f>LN(Table1[[#This Row],[NV]]/Table1[[#This Row],[NV_MA-3]])</f>
        <v>2.3603784636655121</v>
      </c>
      <c r="O2625" s="7">
        <f>LN(Table1[[#This Row],[NV]]/Table1[[#This Row],[Metcalfe
NV ~ n^2]])</f>
        <v>-2.7673074020711472</v>
      </c>
      <c r="P2625" s="7">
        <f>Table1[[#This Row],[NV_MA-1]]*$M$3</f>
        <v>838273842.39999998</v>
      </c>
    </row>
    <row r="2626" spans="1:16" x14ac:dyDescent="0.2">
      <c r="A2626" s="2">
        <v>41067</v>
      </c>
      <c r="B2626" s="3">
        <v>51259435.123635098</v>
      </c>
      <c r="C2626" s="3">
        <f t="shared" si="240"/>
        <v>46646623.031291716</v>
      </c>
      <c r="D2626" s="4">
        <f>LN(Table1[[#This Row],[NV]])</f>
        <v>17.752410259011839</v>
      </c>
      <c r="E2626" s="5">
        <v>34826</v>
      </c>
      <c r="F2626" s="5">
        <f t="shared" si="241"/>
        <v>1212850276</v>
      </c>
      <c r="G2626" s="8">
        <f t="shared" si="242"/>
        <v>832175478.66666663</v>
      </c>
      <c r="H2626" s="5">
        <f t="shared" si="243"/>
        <v>364214.47016807285</v>
      </c>
      <c r="I2626" s="5">
        <f t="shared" si="244"/>
        <v>291862.76021438593</v>
      </c>
      <c r="J2626" s="5">
        <f>Table1[[#This Row],[DAA 
(n)]]^1.5</f>
        <v>6499132.5353447013</v>
      </c>
      <c r="K2626" s="5">
        <f t="shared" si="245"/>
        <v>4844608.8532735445</v>
      </c>
      <c r="L2626" s="7">
        <f>LN(Table1[[#This Row],[NV]]/Table1[[#This Row],[NV_MA-1]])</f>
        <v>-2.7871436293938388</v>
      </c>
      <c r="M2626" s="7">
        <f>LN(Table1[[#This Row],[NV]]/Table1[[#This Row],[NV_MA-2]])</f>
        <v>5.168371287511496</v>
      </c>
      <c r="N2626" s="4">
        <f>LN(Table1[[#This Row],[NV]]/Table1[[#This Row],[NV_MA-3]])</f>
        <v>2.3590331910023257</v>
      </c>
      <c r="O2626" s="7">
        <f>LN(Table1[[#This Row],[NV]]/Table1[[#This Row],[Metcalfe
NV ~ n^2]])</f>
        <v>-3.1638287674668168</v>
      </c>
      <c r="P2626" s="7">
        <f>Table1[[#This Row],[NV_MA-1]]*$M$3</f>
        <v>832175478.66666663</v>
      </c>
    </row>
    <row r="2627" spans="1:16" x14ac:dyDescent="0.2">
      <c r="A2627" s="2">
        <v>41066</v>
      </c>
      <c r="B2627" s="3">
        <v>49927977.5641049</v>
      </c>
      <c r="C2627" s="3">
        <f t="shared" si="240"/>
        <v>46439420.708535589</v>
      </c>
      <c r="D2627" s="4">
        <f>LN(Table1[[#This Row],[NV]])</f>
        <v>17.726092076230927</v>
      </c>
      <c r="E2627" s="5">
        <v>25187</v>
      </c>
      <c r="F2627" s="5">
        <f t="shared" si="241"/>
        <v>634384969</v>
      </c>
      <c r="G2627" s="8">
        <f t="shared" si="242"/>
        <v>810028788.16666663</v>
      </c>
      <c r="H2627" s="5">
        <f t="shared" si="243"/>
        <v>255247.15525538364</v>
      </c>
      <c r="I2627" s="5">
        <f t="shared" si="244"/>
        <v>287576.46632537706</v>
      </c>
      <c r="J2627" s="5">
        <f>Table1[[#This Row],[DAA 
(n)]]^1.5</f>
        <v>3997280.8525550207</v>
      </c>
      <c r="K2627" s="5">
        <f t="shared" si="245"/>
        <v>4747433.5102647413</v>
      </c>
      <c r="L2627" s="7">
        <f>LN(Table1[[#This Row],[NV]]/Table1[[#This Row],[NV_MA-1]])</f>
        <v>-2.7864882697147686</v>
      </c>
      <c r="M2627" s="7">
        <f>LN(Table1[[#This Row],[NV]]/Table1[[#This Row],[NV_MA-2]])</f>
        <v>5.156848002547691</v>
      </c>
      <c r="N2627" s="4">
        <f>LN(Table1[[#This Row],[NV]]/Table1[[#This Row],[NV_MA-3]])</f>
        <v>2.3529773598705885</v>
      </c>
      <c r="O2627" s="7">
        <f>LN(Table1[[#This Row],[NV]]/Table1[[#This Row],[Metcalfe
NV ~ n^2]])</f>
        <v>-2.5420744585198274</v>
      </c>
      <c r="P2627" s="7">
        <f>Table1[[#This Row],[NV_MA-1]]*$M$3</f>
        <v>810028788.16666663</v>
      </c>
    </row>
    <row r="2628" spans="1:16" x14ac:dyDescent="0.2">
      <c r="A2628" s="2">
        <v>41065</v>
      </c>
      <c r="B2628" s="3">
        <v>49701695.620405696</v>
      </c>
      <c r="C2628" s="3">
        <f t="shared" si="240"/>
        <v>46288291.554169461</v>
      </c>
      <c r="D2628" s="4">
        <f>LN(Table1[[#This Row],[NV]])</f>
        <v>17.721549607595659</v>
      </c>
      <c r="E2628" s="5">
        <v>39781</v>
      </c>
      <c r="F2628" s="5">
        <f t="shared" si="241"/>
        <v>1582527961</v>
      </c>
      <c r="G2628" s="8">
        <f t="shared" si="242"/>
        <v>811074062.66666663</v>
      </c>
      <c r="H2628" s="5">
        <f t="shared" si="243"/>
        <v>421326.3269269102</v>
      </c>
      <c r="I2628" s="5">
        <f t="shared" si="244"/>
        <v>287804.96329774853</v>
      </c>
      <c r="J2628" s="5">
        <f>Table1[[#This Row],[DAA 
(n)]]^1.5</f>
        <v>7934390.009102203</v>
      </c>
      <c r="K2628" s="5">
        <f t="shared" si="245"/>
        <v>4752343.3321454572</v>
      </c>
      <c r="L2628" s="7">
        <f>LN(Table1[[#This Row],[NV]]/Table1[[#This Row],[NV_MA-1]])</f>
        <v>-2.7923203229613054</v>
      </c>
      <c r="M2628" s="7">
        <f>LN(Table1[[#This Row],[NV]]/Table1[[#This Row],[NV_MA-2]])</f>
        <v>5.1515112886600773</v>
      </c>
      <c r="N2628" s="4">
        <f>LN(Table1[[#This Row],[NV]]/Table1[[#This Row],[NV_MA-3]])</f>
        <v>2.3474012201503407</v>
      </c>
      <c r="O2628" s="7">
        <f>LN(Table1[[#This Row],[NV]]/Table1[[#This Row],[Metcalfe
NV ~ n^2]])</f>
        <v>-3.4607397731092093</v>
      </c>
      <c r="P2628" s="7">
        <f>Table1[[#This Row],[NV_MA-1]]*$M$3</f>
        <v>811074062.66666663</v>
      </c>
    </row>
    <row r="2629" spans="1:16" x14ac:dyDescent="0.2">
      <c r="A2629" s="2">
        <v>41064</v>
      </c>
      <c r="B2629" s="3">
        <v>48131066.361903101</v>
      </c>
      <c r="C2629" s="3">
        <f t="shared" si="240"/>
        <v>46137376.188013174</v>
      </c>
      <c r="D2629" s="4">
        <f>LN(Table1[[#This Row],[NV]])</f>
        <v>17.689438396901362</v>
      </c>
      <c r="E2629" s="5">
        <v>42162</v>
      </c>
      <c r="F2629" s="5">
        <f t="shared" si="241"/>
        <v>1777634244</v>
      </c>
      <c r="G2629" s="8">
        <f t="shared" si="242"/>
        <v>775114235.16666663</v>
      </c>
      <c r="H2629" s="5">
        <f t="shared" si="243"/>
        <v>448994.71654615866</v>
      </c>
      <c r="I2629" s="5">
        <f t="shared" si="244"/>
        <v>281256.13462779048</v>
      </c>
      <c r="J2629" s="5">
        <f>Table1[[#This Row],[DAA 
(n)]]^1.5</f>
        <v>8657286.8149050027</v>
      </c>
      <c r="K2629" s="5">
        <f t="shared" si="245"/>
        <v>4599943.9266172238</v>
      </c>
      <c r="L2629" s="7">
        <f>LN(Table1[[#This Row],[NV]]/Table1[[#This Row],[NV_MA-1]])</f>
        <v>-2.7790825797689691</v>
      </c>
      <c r="M2629" s="7">
        <f>LN(Table1[[#This Row],[NV]]/Table1[[#This Row],[NV_MA-2]])</f>
        <v>5.1424173526285513</v>
      </c>
      <c r="N2629" s="4">
        <f>LN(Table1[[#This Row],[NV]]/Table1[[#This Row],[NV_MA-3]])</f>
        <v>2.3478837253821561</v>
      </c>
      <c r="O2629" s="7">
        <f>LN(Table1[[#This Row],[NV]]/Table1[[#This Row],[Metcalfe
NV ~ n^2]])</f>
        <v>-3.6091108439391442</v>
      </c>
      <c r="P2629" s="7">
        <f>Table1[[#This Row],[NV_MA-1]]*$M$3</f>
        <v>775114235.16666663</v>
      </c>
    </row>
    <row r="2630" spans="1:16" x14ac:dyDescent="0.2">
      <c r="A2630" s="2">
        <v>41063</v>
      </c>
      <c r="B2630" s="3">
        <v>47669093.9167381</v>
      </c>
      <c r="C2630" s="3">
        <f t="shared" si="240"/>
        <v>46040069.67941124</v>
      </c>
      <c r="D2630" s="4">
        <f>LN(Table1[[#This Row],[NV]])</f>
        <v>17.679793819589793</v>
      </c>
      <c r="E2630" s="5">
        <v>31043</v>
      </c>
      <c r="F2630" s="5">
        <f t="shared" si="241"/>
        <v>963667849</v>
      </c>
      <c r="G2630" s="8">
        <f t="shared" si="242"/>
        <v>728700398</v>
      </c>
      <c r="H2630" s="5">
        <f t="shared" si="243"/>
        <v>321081.74172307615</v>
      </c>
      <c r="I2630" s="5">
        <f t="shared" si="244"/>
        <v>272756.51908443554</v>
      </c>
      <c r="J2630" s="5">
        <f>Table1[[#This Row],[DAA 
(n)]]^1.5</f>
        <v>5469473.5611854773</v>
      </c>
      <c r="K2630" s="5">
        <f t="shared" si="245"/>
        <v>4403023.4311947403</v>
      </c>
      <c r="L2630" s="7">
        <f>LN(Table1[[#This Row],[NV]]/Table1[[#This Row],[NV_MA-1]])</f>
        <v>-2.7269794092286923</v>
      </c>
      <c r="M2630" s="7">
        <f>LN(Table1[[#This Row],[NV]]/Table1[[#This Row],[NV_MA-2]])</f>
        <v>5.1634590148622888</v>
      </c>
      <c r="N2630" s="4">
        <f>LN(Table1[[#This Row],[NV]]/Table1[[#This Row],[NV_MA-3]])</f>
        <v>2.3819918132229247</v>
      </c>
      <c r="O2630" s="7">
        <f>LN(Table1[[#This Row],[NV]]/Table1[[#This Row],[Metcalfe
NV ~ n^2]])</f>
        <v>-3.0064634186330665</v>
      </c>
      <c r="P2630" s="7">
        <f>Table1[[#This Row],[NV_MA-1]]*$M$3</f>
        <v>728700398</v>
      </c>
    </row>
    <row r="2631" spans="1:16" x14ac:dyDescent="0.2">
      <c r="A2631" s="2">
        <v>41062</v>
      </c>
      <c r="B2631" s="3">
        <v>47911865.728501298</v>
      </c>
      <c r="C2631" s="3">
        <f t="shared" si="240"/>
        <v>45965350.357398123</v>
      </c>
      <c r="D2631" s="4">
        <f>LN(Table1[[#This Row],[NV]])</f>
        <v>17.684873750461776</v>
      </c>
      <c r="E2631" s="5">
        <v>21002</v>
      </c>
      <c r="F2631" s="5">
        <f t="shared" si="241"/>
        <v>441084004</v>
      </c>
      <c r="G2631" s="8">
        <f t="shared" si="242"/>
        <v>714153251.16666663</v>
      </c>
      <c r="H2631" s="5">
        <f t="shared" si="243"/>
        <v>209019.73670148526</v>
      </c>
      <c r="I2631" s="5">
        <f t="shared" si="244"/>
        <v>269739.63190402498</v>
      </c>
      <c r="J2631" s="5">
        <f>Table1[[#This Row],[DAA 
(n)]]^1.5</f>
        <v>3043623.8683529897</v>
      </c>
      <c r="K2631" s="5">
        <f t="shared" si="245"/>
        <v>4336690.3724147771</v>
      </c>
      <c r="L2631" s="7">
        <f>LN(Table1[[#This Row],[NV]]/Table1[[#This Row],[NV_MA-1]])</f>
        <v>-2.7017343842990829</v>
      </c>
      <c r="M2631" s="7">
        <f>LN(Table1[[#This Row],[NV]]/Table1[[#This Row],[NV_MA-2]])</f>
        <v>5.1796613040243731</v>
      </c>
      <c r="N2631" s="4">
        <f>LN(Table1[[#This Row],[NV]]/Table1[[#This Row],[NV_MA-3]])</f>
        <v>2.4022517223037667</v>
      </c>
      <c r="O2631" s="7">
        <f>LN(Table1[[#This Row],[NV]]/Table1[[#This Row],[Metcalfe
NV ~ n^2]])</f>
        <v>-2.2198721500701031</v>
      </c>
      <c r="P2631" s="7">
        <f>Table1[[#This Row],[NV_MA-1]]*$M$3</f>
        <v>714153251.16666663</v>
      </c>
    </row>
    <row r="2632" spans="1:16" x14ac:dyDescent="0.2">
      <c r="A2632" s="2">
        <v>41061</v>
      </c>
      <c r="B2632" s="3">
        <v>48082668.485185698</v>
      </c>
      <c r="C2632" s="3">
        <f t="shared" si="240"/>
        <v>45891100.03866037</v>
      </c>
      <c r="D2632" s="4">
        <f>LN(Table1[[#This Row],[NV]])</f>
        <v>17.688432347590908</v>
      </c>
      <c r="E2632" s="5">
        <v>28549</v>
      </c>
      <c r="F2632" s="5">
        <f t="shared" si="241"/>
        <v>815045401</v>
      </c>
      <c r="G2632" s="8">
        <f t="shared" si="242"/>
        <v>715596987.06666672</v>
      </c>
      <c r="H2632" s="5">
        <f t="shared" si="243"/>
        <v>292894.95934595092</v>
      </c>
      <c r="I2632" s="5">
        <f t="shared" si="244"/>
        <v>270108.05871836684</v>
      </c>
      <c r="J2632" s="5">
        <f>Table1[[#This Row],[DAA 
(n)]]^1.5</f>
        <v>4823767.3195490008</v>
      </c>
      <c r="K2632" s="5">
        <f t="shared" si="245"/>
        <v>4344073.9072259394</v>
      </c>
      <c r="L2632" s="7">
        <f>LN(Table1[[#This Row],[NV]]/Table1[[#This Row],[NV_MA-1]])</f>
        <v>-2.700195351639461</v>
      </c>
      <c r="M2632" s="7">
        <f>LN(Table1[[#This Row],[NV]]/Table1[[#This Row],[NV_MA-2]])</f>
        <v>5.1818549722006164</v>
      </c>
      <c r="N2632" s="4">
        <f>LN(Table1[[#This Row],[NV]]/Table1[[#This Row],[NV_MA-3]])</f>
        <v>2.4041091935057666</v>
      </c>
      <c r="O2632" s="7">
        <f>LN(Table1[[#This Row],[NV]]/Table1[[#This Row],[Metcalfe
NV ~ n^2]])</f>
        <v>-2.8303220288111315</v>
      </c>
      <c r="P2632" s="7">
        <f>Table1[[#This Row],[NV_MA-1]]*$M$3</f>
        <v>715596987.06666672</v>
      </c>
    </row>
    <row r="2633" spans="1:16" x14ac:dyDescent="0.2">
      <c r="A2633" s="2">
        <v>41060</v>
      </c>
      <c r="B2633" s="3">
        <v>47264535.508747503</v>
      </c>
      <c r="C2633" s="3">
        <f t="shared" si="240"/>
        <v>45790367.55558534</v>
      </c>
      <c r="D2633" s="4">
        <f>LN(Table1[[#This Row],[NV]])</f>
        <v>17.671270794410439</v>
      </c>
      <c r="E2633" s="5">
        <v>28044</v>
      </c>
      <c r="F2633" s="5">
        <f t="shared" si="241"/>
        <v>786465936</v>
      </c>
      <c r="G2633" s="8">
        <f t="shared" si="242"/>
        <v>701638428.66666663</v>
      </c>
      <c r="H2633" s="5">
        <f t="shared" si="243"/>
        <v>287213.46688046242</v>
      </c>
      <c r="I2633" s="5">
        <f t="shared" si="244"/>
        <v>266913.42484914407</v>
      </c>
      <c r="J2633" s="5">
        <f>Table1[[#This Row],[DAA 
(n)]]^1.5</f>
        <v>4696344.3984852675</v>
      </c>
      <c r="K2633" s="5">
        <f t="shared" si="245"/>
        <v>4276905.7231569933</v>
      </c>
      <c r="L2633" s="7">
        <f>LN(Table1[[#This Row],[NV]]/Table1[[#This Row],[NV_MA-1]])</f>
        <v>-2.6976579760118664</v>
      </c>
      <c r="M2633" s="7">
        <f>LN(Table1[[#This Row],[NV]]/Table1[[#This Row],[NV_MA-2]])</f>
        <v>5.1765911611102693</v>
      </c>
      <c r="N2633" s="4">
        <f>LN(Table1[[#This Row],[NV]]/Table1[[#This Row],[NV_MA-3]])</f>
        <v>2.4025304501946314</v>
      </c>
      <c r="O2633" s="7">
        <f>LN(Table1[[#This Row],[NV]]/Table1[[#This Row],[Metcalfe
NV ~ n^2]])</f>
        <v>-2.8117891742432781</v>
      </c>
      <c r="P2633" s="7">
        <f>Table1[[#This Row],[NV_MA-1]]*$M$3</f>
        <v>701638428.66666663</v>
      </c>
    </row>
    <row r="2634" spans="1:16" x14ac:dyDescent="0.2">
      <c r="A2634" s="2">
        <v>41059</v>
      </c>
      <c r="B2634" s="3">
        <v>46833433.2899376</v>
      </c>
      <c r="C2634" s="3">
        <f t="shared" ref="C2634:C2697" si="246">AVERAGE(B2634:B2663)</f>
        <v>45695953.132683352</v>
      </c>
      <c r="D2634" s="4">
        <f>LN(Table1[[#This Row],[NV]])</f>
        <v>17.662107892372404</v>
      </c>
      <c r="E2634" s="5">
        <v>28755</v>
      </c>
      <c r="F2634" s="5">
        <f t="shared" ref="F2634:F2697" si="247">E2634^2</f>
        <v>826850025</v>
      </c>
      <c r="G2634" s="8">
        <f t="shared" ref="G2634:G2697" si="248">AVERAGE(F2634:F2663)</f>
        <v>689331641.76666665</v>
      </c>
      <c r="H2634" s="5">
        <f t="shared" ref="H2634:H2697" si="249">E2634*LN(E2634)</f>
        <v>295215.13247897156</v>
      </c>
      <c r="I2634" s="5">
        <f t="shared" ref="I2634:I2697" si="250">AVERAGE(H2634:H2663)</f>
        <v>264097.31149856874</v>
      </c>
      <c r="J2634" s="5">
        <f>Table1[[#This Row],[DAA 
(n)]]^1.5</f>
        <v>4876071.4175322512</v>
      </c>
      <c r="K2634" s="5">
        <f t="shared" ref="K2634:K2697" si="251">AVERAGE(J2634:J2663)</f>
        <v>4217677.2188561</v>
      </c>
      <c r="L2634" s="7">
        <f>LN(Table1[[#This Row],[NV]]/Table1[[#This Row],[NV_MA-1]])</f>
        <v>-2.6891251586322409</v>
      </c>
      <c r="M2634" s="7">
        <f>LN(Table1[[#This Row],[NV]]/Table1[[#This Row],[NV_MA-2]])</f>
        <v>5.1780349740005311</v>
      </c>
      <c r="N2634" s="4">
        <f>LN(Table1[[#This Row],[NV]]/Table1[[#This Row],[NV_MA-3]])</f>
        <v>2.407312779970062</v>
      </c>
      <c r="O2634" s="7">
        <f>LN(Table1[[#This Row],[NV]]/Table1[[#This Row],[Metcalfe
NV ~ n^2]])</f>
        <v>-2.8710259959233047</v>
      </c>
      <c r="P2634" s="7">
        <f>Table1[[#This Row],[NV_MA-1]]*$M$3</f>
        <v>689331641.76666665</v>
      </c>
    </row>
    <row r="2635" spans="1:16" x14ac:dyDescent="0.2">
      <c r="A2635" s="2">
        <v>41058</v>
      </c>
      <c r="B2635" s="3">
        <v>46892736.000251397</v>
      </c>
      <c r="C2635" s="3">
        <f t="shared" si="246"/>
        <v>45601138.443330847</v>
      </c>
      <c r="D2635" s="4">
        <f>LN(Table1[[#This Row],[NV]])</f>
        <v>17.663373338697088</v>
      </c>
      <c r="E2635" s="5">
        <v>34480</v>
      </c>
      <c r="F2635" s="5">
        <f t="shared" si="247"/>
        <v>1188870400</v>
      </c>
      <c r="G2635" s="8">
        <f t="shared" si="248"/>
        <v>673648011.89999998</v>
      </c>
      <c r="H2635" s="5">
        <f t="shared" si="249"/>
        <v>360251.68531033269</v>
      </c>
      <c r="I2635" s="5">
        <f t="shared" si="250"/>
        <v>260452.04941608864</v>
      </c>
      <c r="J2635" s="5">
        <f>Table1[[#This Row],[DAA 
(n)]]^1.5</f>
        <v>6402519.1442119051</v>
      </c>
      <c r="K2635" s="5">
        <f t="shared" si="251"/>
        <v>4141594.1348201674</v>
      </c>
      <c r="L2635" s="7">
        <f>LN(Table1[[#This Row],[NV]]/Table1[[#This Row],[NV_MA-1]])</f>
        <v>-2.6648449562288818</v>
      </c>
      <c r="M2635" s="7">
        <f>LN(Table1[[#This Row],[NV]]/Table1[[#This Row],[NV_MA-2]])</f>
        <v>5.1931992868041297</v>
      </c>
      <c r="N2635" s="4">
        <f>LN(Table1[[#This Row],[NV]]/Table1[[#This Row],[NV_MA-3]])</f>
        <v>2.4267820102910584</v>
      </c>
      <c r="O2635" s="7">
        <f>LN(Table1[[#This Row],[NV]]/Table1[[#This Row],[Metcalfe
NV ~ n^2]])</f>
        <v>-3.2328961108581695</v>
      </c>
      <c r="P2635" s="7">
        <f>Table1[[#This Row],[NV_MA-1]]*$M$3</f>
        <v>673648011.89999998</v>
      </c>
    </row>
    <row r="2636" spans="1:16" x14ac:dyDescent="0.2">
      <c r="A2636" s="2">
        <v>41057</v>
      </c>
      <c r="B2636" s="3">
        <v>46749756.861982599</v>
      </c>
      <c r="C2636" s="3">
        <f t="shared" si="246"/>
        <v>45491161.791789301</v>
      </c>
      <c r="D2636" s="4">
        <f>LN(Table1[[#This Row],[NV]])</f>
        <v>17.66031961287224</v>
      </c>
      <c r="E2636" s="5">
        <v>29737</v>
      </c>
      <c r="F2636" s="5">
        <f t="shared" si="247"/>
        <v>884289169</v>
      </c>
      <c r="G2636" s="8">
        <f t="shared" si="248"/>
        <v>642801592.70000005</v>
      </c>
      <c r="H2636" s="5">
        <f t="shared" si="249"/>
        <v>306295.48146987712</v>
      </c>
      <c r="I2636" s="5">
        <f t="shared" si="250"/>
        <v>253689.16049763086</v>
      </c>
      <c r="J2636" s="5">
        <f>Table1[[#This Row],[DAA 
(n)]]^1.5</f>
        <v>5127972.9931575321</v>
      </c>
      <c r="K2636" s="5">
        <f t="shared" si="251"/>
        <v>3997111.3564306316</v>
      </c>
      <c r="L2636" s="7">
        <f>LN(Table1[[#This Row],[NV]]/Table1[[#This Row],[NV_MA-1]])</f>
        <v>-2.6210270567059006</v>
      </c>
      <c r="M2636" s="7">
        <f>LN(Table1[[#This Row],[NV]]/Table1[[#This Row],[NV_MA-2]])</f>
        <v>5.2164545938672005</v>
      </c>
      <c r="N2636" s="4">
        <f>LN(Table1[[#This Row],[NV]]/Table1[[#This Row],[NV_MA-3]])</f>
        <v>2.4592371155642017</v>
      </c>
      <c r="O2636" s="7">
        <f>LN(Table1[[#This Row],[NV]]/Table1[[#This Row],[Metcalfe
NV ~ n^2]])</f>
        <v>-2.9399750684928692</v>
      </c>
      <c r="P2636" s="7">
        <f>Table1[[#This Row],[NV_MA-1]]*$M$3</f>
        <v>642801592.70000005</v>
      </c>
    </row>
    <row r="2637" spans="1:16" x14ac:dyDescent="0.2">
      <c r="A2637" s="2">
        <v>41056</v>
      </c>
      <c r="B2637" s="3">
        <v>46697743.552762903</v>
      </c>
      <c r="C2637" s="3">
        <f t="shared" si="246"/>
        <v>45404661.798859753</v>
      </c>
      <c r="D2637" s="4">
        <f>LN(Table1[[#This Row],[NV]])</f>
        <v>17.659206403543788</v>
      </c>
      <c r="E2637" s="5">
        <v>26493</v>
      </c>
      <c r="F2637" s="5">
        <f t="shared" si="247"/>
        <v>701879049</v>
      </c>
      <c r="G2637" s="8">
        <f t="shared" si="248"/>
        <v>621797928.70000005</v>
      </c>
      <c r="H2637" s="5">
        <f t="shared" si="249"/>
        <v>269821.55694184522</v>
      </c>
      <c r="I2637" s="5">
        <f t="shared" si="250"/>
        <v>248621.87198408545</v>
      </c>
      <c r="J2637" s="5">
        <f>Table1[[#This Row],[DAA 
(n)]]^1.5</f>
        <v>4312178.2946855295</v>
      </c>
      <c r="K2637" s="5">
        <f t="shared" si="251"/>
        <v>3893280.6683499417</v>
      </c>
      <c r="L2637" s="7">
        <f>LN(Table1[[#This Row],[NV]]/Table1[[#This Row],[NV_MA-1]])</f>
        <v>-2.5889193209041781</v>
      </c>
      <c r="M2637" s="7">
        <f>LN(Table1[[#This Row],[NV]]/Table1[[#This Row],[NV_MA-2]])</f>
        <v>5.2355179687272511</v>
      </c>
      <c r="N2637" s="4">
        <f>LN(Table1[[#This Row],[NV]]/Table1[[#This Row],[NV_MA-3]])</f>
        <v>2.4844436839039448</v>
      </c>
      <c r="O2637" s="7">
        <f>LN(Table1[[#This Row],[NV]]/Table1[[#This Row],[Metcalfe
NV ~ n^2]])</f>
        <v>-2.7100652487300358</v>
      </c>
      <c r="P2637" s="7">
        <f>Table1[[#This Row],[NV_MA-1]]*$M$3</f>
        <v>621797928.70000005</v>
      </c>
    </row>
    <row r="2638" spans="1:16" x14ac:dyDescent="0.2">
      <c r="A2638" s="2">
        <v>41055</v>
      </c>
      <c r="B2638" s="3">
        <v>46378529.921980001</v>
      </c>
      <c r="C2638" s="3">
        <f t="shared" si="246"/>
        <v>45355661.494273826</v>
      </c>
      <c r="D2638" s="4">
        <f>LN(Table1[[#This Row],[NV]])</f>
        <v>17.65234719291114</v>
      </c>
      <c r="E2638" s="5">
        <v>24989</v>
      </c>
      <c r="F2638" s="5">
        <f t="shared" si="247"/>
        <v>624450121</v>
      </c>
      <c r="G2638" s="8">
        <f t="shared" si="248"/>
        <v>607140243.10000002</v>
      </c>
      <c r="H2638" s="5">
        <f t="shared" si="249"/>
        <v>253043.3870744711</v>
      </c>
      <c r="I2638" s="5">
        <f t="shared" si="250"/>
        <v>244858.70626087536</v>
      </c>
      <c r="J2638" s="5">
        <f>Table1[[#This Row],[DAA 
(n)]]^1.5</f>
        <v>3950238.4831385808</v>
      </c>
      <c r="K2638" s="5">
        <f t="shared" si="251"/>
        <v>3818214.903298168</v>
      </c>
      <c r="L2638" s="7">
        <f>LN(Table1[[#This Row],[NV]]/Table1[[#This Row],[NV_MA-1]])</f>
        <v>-2.571923172424663</v>
      </c>
      <c r="M2638" s="7">
        <f>LN(Table1[[#This Row],[NV]]/Table1[[#This Row],[NV_MA-2]])</f>
        <v>5.2439105788842388</v>
      </c>
      <c r="N2638" s="4">
        <f>LN(Table1[[#This Row],[NV]]/Table1[[#This Row],[NV_MA-3]])</f>
        <v>2.4970536243498889</v>
      </c>
      <c r="O2638" s="7">
        <f>LN(Table1[[#This Row],[NV]]/Table1[[#This Row],[Metcalfe
NV ~ n^2]])</f>
        <v>-2.6000348211327289</v>
      </c>
      <c r="P2638" s="7">
        <f>Table1[[#This Row],[NV_MA-1]]*$M$3</f>
        <v>607140243.10000002</v>
      </c>
    </row>
    <row r="2639" spans="1:16" x14ac:dyDescent="0.2">
      <c r="A2639" s="2">
        <v>41054</v>
      </c>
      <c r="B2639" s="3">
        <v>46644625.559023</v>
      </c>
      <c r="C2639" s="3">
        <f t="shared" si="246"/>
        <v>45316607.942760192</v>
      </c>
      <c r="D2639" s="4">
        <f>LN(Table1[[#This Row],[NV]])</f>
        <v>17.658068270882719</v>
      </c>
      <c r="E2639" s="5">
        <v>30265</v>
      </c>
      <c r="F2639" s="5">
        <f t="shared" si="247"/>
        <v>915970225</v>
      </c>
      <c r="G2639" s="8">
        <f t="shared" si="248"/>
        <v>599562745.20000005</v>
      </c>
      <c r="H2639" s="5">
        <f t="shared" si="249"/>
        <v>312266.61925997998</v>
      </c>
      <c r="I2639" s="5">
        <f t="shared" si="250"/>
        <v>243000.08768181771</v>
      </c>
      <c r="J2639" s="5">
        <f>Table1[[#This Row],[DAA 
(n)]]^1.5</f>
        <v>5265153.2607916547</v>
      </c>
      <c r="K2639" s="5">
        <f t="shared" si="251"/>
        <v>3780312.5329497904</v>
      </c>
      <c r="L2639" s="7">
        <f>LN(Table1[[#This Row],[NV]]/Table1[[#This Row],[NV_MA-1]])</f>
        <v>-2.5536429186245062</v>
      </c>
      <c r="M2639" s="7">
        <f>LN(Table1[[#This Row],[NV]]/Table1[[#This Row],[NV_MA-2]])</f>
        <v>5.2572511877295751</v>
      </c>
      <c r="N2639" s="4">
        <f>LN(Table1[[#This Row],[NV]]/Table1[[#This Row],[NV_MA-3]])</f>
        <v>2.5127510260302612</v>
      </c>
      <c r="O2639" s="7">
        <f>LN(Table1[[#This Row],[NV]]/Table1[[#This Row],[Metcalfe
NV ~ n^2]])</f>
        <v>-2.9774261457688547</v>
      </c>
      <c r="P2639" s="7">
        <f>Table1[[#This Row],[NV_MA-1]]*$M$3</f>
        <v>599562745.20000005</v>
      </c>
    </row>
    <row r="2640" spans="1:16" x14ac:dyDescent="0.2">
      <c r="A2640" s="2">
        <v>41053</v>
      </c>
      <c r="B2640" s="3">
        <v>46449140.229705803</v>
      </c>
      <c r="C2640" s="3">
        <f t="shared" si="246"/>
        <v>45282548.378463358</v>
      </c>
      <c r="D2640" s="4">
        <f>LN(Table1[[#This Row],[NV]])</f>
        <v>17.653868513466289</v>
      </c>
      <c r="E2640" s="5">
        <v>28799</v>
      </c>
      <c r="F2640" s="5">
        <f t="shared" si="247"/>
        <v>829382401</v>
      </c>
      <c r="G2640" s="8">
        <f t="shared" si="248"/>
        <v>578965260.89999998</v>
      </c>
      <c r="H2640" s="5">
        <f t="shared" si="249"/>
        <v>295710.89507106744</v>
      </c>
      <c r="I2640" s="5">
        <f t="shared" si="250"/>
        <v>238205.67109518376</v>
      </c>
      <c r="J2640" s="5">
        <f>Table1[[#This Row],[DAA 
(n)]]^1.5</f>
        <v>4887267.5153299086</v>
      </c>
      <c r="K2640" s="5">
        <f t="shared" si="251"/>
        <v>3680419.4522221913</v>
      </c>
      <c r="L2640" s="7">
        <f>LN(Table1[[#This Row],[NV]]/Table1[[#This Row],[NV_MA-1]])</f>
        <v>-2.522884521825405</v>
      </c>
      <c r="M2640" s="7">
        <f>LN(Table1[[#This Row],[NV]]/Table1[[#This Row],[NV_MA-2]])</f>
        <v>5.2729787697221644</v>
      </c>
      <c r="N2640" s="4">
        <f>LN(Table1[[#This Row],[NV]]/Table1[[#This Row],[NV_MA-3]])</f>
        <v>2.5353312282344658</v>
      </c>
      <c r="O2640" s="7">
        <f>LN(Table1[[#This Row],[NV]]/Table1[[#This Row],[Metcalfe
NV ~ n^2]])</f>
        <v>-2.8823233731316797</v>
      </c>
      <c r="P2640" s="7">
        <f>Table1[[#This Row],[NV_MA-1]]*$M$3</f>
        <v>578965260.89999998</v>
      </c>
    </row>
    <row r="2641" spans="1:16" x14ac:dyDescent="0.2">
      <c r="A2641" s="2">
        <v>41052</v>
      </c>
      <c r="B2641" s="3">
        <v>46505109.036555097</v>
      </c>
      <c r="C2641" s="3">
        <f t="shared" si="246"/>
        <v>45235926.086340666</v>
      </c>
      <c r="D2641" s="4">
        <f>LN(Table1[[#This Row],[NV]])</f>
        <v>17.655072736275997</v>
      </c>
      <c r="E2641" s="5">
        <v>28839</v>
      </c>
      <c r="F2641" s="5">
        <f t="shared" si="247"/>
        <v>831687921</v>
      </c>
      <c r="G2641" s="8">
        <f t="shared" si="248"/>
        <v>561165613.16666663</v>
      </c>
      <c r="H2641" s="5">
        <f t="shared" si="249"/>
        <v>296161.64667468966</v>
      </c>
      <c r="I2641" s="5">
        <f t="shared" si="250"/>
        <v>233935.50967526817</v>
      </c>
      <c r="J2641" s="5">
        <f>Table1[[#This Row],[DAA 
(n)]]^1.5</f>
        <v>4897453.2109780246</v>
      </c>
      <c r="K2641" s="5">
        <f t="shared" si="251"/>
        <v>3592617.2661987329</v>
      </c>
      <c r="L2641" s="7">
        <f>LN(Table1[[#This Row],[NV]]/Table1[[#This Row],[NV_MA-1]])</f>
        <v>-2.4904538942806553</v>
      </c>
      <c r="M2641" s="7">
        <f>LN(Table1[[#This Row],[NV]]/Table1[[#This Row],[NV_MA-2]])</f>
        <v>5.2922719795990716</v>
      </c>
      <c r="N2641" s="4">
        <f>LN(Table1[[#This Row],[NV]]/Table1[[#This Row],[NV_MA-3]])</f>
        <v>2.5606811979252675</v>
      </c>
      <c r="O2641" s="7">
        <f>LN(Table1[[#This Row],[NV]]/Table1[[#This Row],[Metcalfe
NV ~ n^2]])</f>
        <v>-2.8838950971918531</v>
      </c>
      <c r="P2641" s="7">
        <f>Table1[[#This Row],[NV_MA-1]]*$M$3</f>
        <v>561165613.16666663</v>
      </c>
    </row>
    <row r="2642" spans="1:16" x14ac:dyDescent="0.2">
      <c r="A2642" s="2">
        <v>41051</v>
      </c>
      <c r="B2642" s="3">
        <v>46111877.497906402</v>
      </c>
      <c r="C2642" s="3">
        <f t="shared" si="246"/>
        <v>45193057.282894395</v>
      </c>
      <c r="D2642" s="4">
        <f>LN(Table1[[#This Row],[NV]])</f>
        <v>17.646581121157158</v>
      </c>
      <c r="E2642" s="5">
        <v>27919</v>
      </c>
      <c r="F2642" s="5">
        <f t="shared" si="247"/>
        <v>779470561</v>
      </c>
      <c r="G2642" s="8">
        <f t="shared" si="248"/>
        <v>543377539</v>
      </c>
      <c r="H2642" s="5">
        <f t="shared" si="249"/>
        <v>285808.55462733819</v>
      </c>
      <c r="I2642" s="5">
        <f t="shared" si="250"/>
        <v>229677.92550814396</v>
      </c>
      <c r="J2642" s="5">
        <f>Table1[[#This Row],[DAA 
(n)]]^1.5</f>
        <v>4664980.0205959082</v>
      </c>
      <c r="K2642" s="5">
        <f t="shared" si="251"/>
        <v>3504980.8537982549</v>
      </c>
      <c r="L2642" s="7">
        <f>LN(Table1[[#This Row],[NV]]/Table1[[#This Row],[NV_MA-1]])</f>
        <v>-2.4667337987529572</v>
      </c>
      <c r="M2642" s="7">
        <f>LN(Table1[[#This Row],[NV]]/Table1[[#This Row],[NV_MA-2]])</f>
        <v>5.3021478384992067</v>
      </c>
      <c r="N2642" s="4">
        <f>LN(Table1[[#This Row],[NV]]/Table1[[#This Row],[NV_MA-3]])</f>
        <v>2.5768855052609791</v>
      </c>
      <c r="O2642" s="7">
        <f>LN(Table1[[#This Row],[NV]]/Table1[[#This Row],[Metcalfe
NV ~ n^2]])</f>
        <v>-2.8275443580747748</v>
      </c>
      <c r="P2642" s="7">
        <f>Table1[[#This Row],[NV_MA-1]]*$M$3</f>
        <v>543377539</v>
      </c>
    </row>
    <row r="2643" spans="1:16" x14ac:dyDescent="0.2">
      <c r="A2643" s="2">
        <v>41050</v>
      </c>
      <c r="B2643" s="3">
        <v>46128634.017214499</v>
      </c>
      <c r="C2643" s="3">
        <f t="shared" si="246"/>
        <v>45187113.017298013</v>
      </c>
      <c r="D2643" s="4">
        <f>LN(Table1[[#This Row],[NV]])</f>
        <v>17.646944443502562</v>
      </c>
      <c r="E2643" s="5">
        <v>30487</v>
      </c>
      <c r="F2643" s="5">
        <f t="shared" si="247"/>
        <v>929457169</v>
      </c>
      <c r="G2643" s="8">
        <f t="shared" si="248"/>
        <v>524352380.60000002</v>
      </c>
      <c r="H2643" s="5">
        <f t="shared" si="249"/>
        <v>314779.97136453463</v>
      </c>
      <c r="I2643" s="5">
        <f t="shared" si="250"/>
        <v>224763.53578836675</v>
      </c>
      <c r="J2643" s="5">
        <f>Table1[[#This Row],[DAA 
(n)]]^1.5</f>
        <v>5323190.8392714029</v>
      </c>
      <c r="K2643" s="5">
        <f t="shared" si="251"/>
        <v>3407363.7497575385</v>
      </c>
      <c r="L2643" s="7">
        <f>LN(Table1[[#This Row],[NV]]/Table1[[#This Row],[NV_MA-1]])</f>
        <v>-2.4307300548290827</v>
      </c>
      <c r="M2643" s="7">
        <f>LN(Table1[[#This Row],[NV]]/Table1[[#This Row],[NV_MA-2]])</f>
        <v>5.3241402670050473</v>
      </c>
      <c r="N2643" s="4">
        <f>LN(Table1[[#This Row],[NV]]/Table1[[#This Row],[NV_MA-3]])</f>
        <v>2.605494987146816</v>
      </c>
      <c r="O2643" s="7">
        <f>LN(Table1[[#This Row],[NV]]/Table1[[#This Row],[Metcalfe
NV ~ n^2]])</f>
        <v>-3.0031668409488175</v>
      </c>
      <c r="P2643" s="7">
        <f>Table1[[#This Row],[NV_MA-1]]*$M$3</f>
        <v>524352380.60000002</v>
      </c>
    </row>
    <row r="2644" spans="1:16" x14ac:dyDescent="0.2">
      <c r="A2644" s="2">
        <v>41049</v>
      </c>
      <c r="B2644" s="3">
        <v>46096356.363610998</v>
      </c>
      <c r="C2644" s="3">
        <f t="shared" si="246"/>
        <v>45204998.757391229</v>
      </c>
      <c r="D2644" s="4">
        <f>LN(Table1[[#This Row],[NV]])</f>
        <v>17.646244467177532</v>
      </c>
      <c r="E2644" s="5">
        <v>28225</v>
      </c>
      <c r="F2644" s="5">
        <f t="shared" si="247"/>
        <v>796650625</v>
      </c>
      <c r="G2644" s="8">
        <f t="shared" si="248"/>
        <v>502439975.80000001</v>
      </c>
      <c r="H2644" s="5">
        <f t="shared" si="249"/>
        <v>289248.76665502921</v>
      </c>
      <c r="I2644" s="5">
        <f t="shared" si="250"/>
        <v>219610.19852846616</v>
      </c>
      <c r="J2644" s="5">
        <f>Table1[[#This Row],[DAA 
(n)]]^1.5</f>
        <v>4741884.0022321399</v>
      </c>
      <c r="K2644" s="5">
        <f t="shared" si="251"/>
        <v>3300540.723649302</v>
      </c>
      <c r="L2644" s="7">
        <f>LN(Table1[[#This Row],[NV]]/Table1[[#This Row],[NV_MA-1]])</f>
        <v>-2.3887422724408394</v>
      </c>
      <c r="M2644" s="7">
        <f>LN(Table1[[#This Row],[NV]]/Table1[[#This Row],[NV_MA-2]])</f>
        <v>5.3466350382519279</v>
      </c>
      <c r="N2644" s="4">
        <f>LN(Table1[[#This Row],[NV]]/Table1[[#This Row],[NV_MA-3]])</f>
        <v>2.6366475985123898</v>
      </c>
      <c r="O2644" s="7">
        <f>LN(Table1[[#This Row],[NV]]/Table1[[#This Row],[Metcalfe
NV ~ n^2]])</f>
        <v>-2.8496823108581943</v>
      </c>
      <c r="P2644" s="7">
        <f>Table1[[#This Row],[NV_MA-1]]*$M$3</f>
        <v>502439975.80000001</v>
      </c>
    </row>
    <row r="2645" spans="1:16" x14ac:dyDescent="0.2">
      <c r="A2645" s="2">
        <v>41048</v>
      </c>
      <c r="B2645" s="3">
        <v>46227078.438369699</v>
      </c>
      <c r="C2645" s="3">
        <f t="shared" si="246"/>
        <v>45247307.645542391</v>
      </c>
      <c r="D2645" s="4">
        <f>LN(Table1[[#This Row],[NV]])</f>
        <v>17.649076297739228</v>
      </c>
      <c r="E2645" s="5">
        <v>32917</v>
      </c>
      <c r="F2645" s="5">
        <f t="shared" si="247"/>
        <v>1083528889</v>
      </c>
      <c r="G2645" s="8">
        <f t="shared" si="248"/>
        <v>488255011.5</v>
      </c>
      <c r="H2645" s="5">
        <f t="shared" si="249"/>
        <v>342394.22438545467</v>
      </c>
      <c r="I2645" s="5">
        <f t="shared" si="250"/>
        <v>216303.85616856394</v>
      </c>
      <c r="J2645" s="5">
        <f>Table1[[#This Row],[DAA 
(n)]]^1.5</f>
        <v>5972145.3799462151</v>
      </c>
      <c r="K2645" s="5">
        <f t="shared" si="251"/>
        <v>3231602.6992283105</v>
      </c>
      <c r="L2645" s="7">
        <f>LN(Table1[[#This Row],[NV]]/Table1[[#This Row],[NV_MA-1]])</f>
        <v>-2.3572720941380658</v>
      </c>
      <c r="M2645" s="7">
        <f>LN(Table1[[#This Row],[NV]]/Table1[[#This Row],[NV_MA-2]])</f>
        <v>5.3646368580856851</v>
      </c>
      <c r="N2645" s="4">
        <f>LN(Table1[[#This Row],[NV]]/Table1[[#This Row],[NV_MA-3]])</f>
        <v>2.6605875338912393</v>
      </c>
      <c r="O2645" s="7">
        <f>LN(Table1[[#This Row],[NV]]/Table1[[#This Row],[Metcalfe
NV ~ n^2]])</f>
        <v>-3.1544127435132983</v>
      </c>
      <c r="P2645" s="7">
        <f>Table1[[#This Row],[NV_MA-1]]*$M$3</f>
        <v>488255011.5</v>
      </c>
    </row>
    <row r="2646" spans="1:16" x14ac:dyDescent="0.2">
      <c r="A2646" s="2">
        <v>41047</v>
      </c>
      <c r="B2646" s="3">
        <v>46240989.250709102</v>
      </c>
      <c r="C2646" s="3">
        <f t="shared" si="246"/>
        <v>45214624.794266351</v>
      </c>
      <c r="D2646" s="4">
        <f>LN(Table1[[#This Row],[NV]])</f>
        <v>17.649377175929764</v>
      </c>
      <c r="E2646" s="5">
        <v>26196</v>
      </c>
      <c r="F2646" s="5">
        <f t="shared" si="247"/>
        <v>686230416</v>
      </c>
      <c r="G2646" s="8">
        <f t="shared" si="248"/>
        <v>462413494</v>
      </c>
      <c r="H2646" s="5">
        <f t="shared" si="249"/>
        <v>266501.39111802878</v>
      </c>
      <c r="I2646" s="5">
        <f t="shared" si="250"/>
        <v>210610.68156451566</v>
      </c>
      <c r="J2646" s="5">
        <f>Table1[[#This Row],[DAA 
(n)]]^1.5</f>
        <v>4239869.3349602157</v>
      </c>
      <c r="K2646" s="5">
        <f t="shared" si="251"/>
        <v>3110082.8847690136</v>
      </c>
      <c r="L2646" s="7">
        <f>LN(Table1[[#This Row],[NV]]/Table1[[#This Row],[NV_MA-1]])</f>
        <v>-2.302592881492826</v>
      </c>
      <c r="M2646" s="7">
        <f>LN(Table1[[#This Row],[NV]]/Table1[[#This Row],[NV_MA-2]])</f>
        <v>5.3916105788543911</v>
      </c>
      <c r="N2646" s="4">
        <f>LN(Table1[[#This Row],[NV]]/Table1[[#This Row],[NV_MA-3]])</f>
        <v>2.6992172410783519</v>
      </c>
      <c r="O2646" s="7">
        <f>LN(Table1[[#This Row],[NV]]/Table1[[#This Row],[Metcalfe
NV ~ n^2]])</f>
        <v>-2.6973468367461231</v>
      </c>
      <c r="P2646" s="7">
        <f>Table1[[#This Row],[NV_MA-1]]*$M$3</f>
        <v>462413494</v>
      </c>
    </row>
    <row r="2647" spans="1:16" x14ac:dyDescent="0.2">
      <c r="A2647" s="2">
        <v>41046</v>
      </c>
      <c r="B2647" s="3">
        <v>45945344.734142996</v>
      </c>
      <c r="C2647" s="3">
        <f t="shared" si="246"/>
        <v>45178218.163817517</v>
      </c>
      <c r="D2647" s="4">
        <f>LN(Table1[[#This Row],[NV]])</f>
        <v>17.642963090080681</v>
      </c>
      <c r="E2647" s="5">
        <v>22883</v>
      </c>
      <c r="F2647" s="5">
        <f t="shared" si="247"/>
        <v>523631689</v>
      </c>
      <c r="G2647" s="8">
        <f t="shared" si="248"/>
        <v>452007000.13333333</v>
      </c>
      <c r="H2647" s="5">
        <f t="shared" si="249"/>
        <v>229702.97628490286</v>
      </c>
      <c r="I2647" s="5">
        <f t="shared" si="250"/>
        <v>208090.11722966805</v>
      </c>
      <c r="J2647" s="5">
        <f>Table1[[#This Row],[DAA 
(n)]]^1.5</f>
        <v>3461540.6886799694</v>
      </c>
      <c r="K2647" s="5">
        <f t="shared" si="251"/>
        <v>3058406.62272905</v>
      </c>
      <c r="L2647" s="7">
        <f>LN(Table1[[#This Row],[NV]]/Table1[[#This Row],[NV_MA-1]])</f>
        <v>-2.2862451346165504</v>
      </c>
      <c r="M2647" s="7">
        <f>LN(Table1[[#This Row],[NV]]/Table1[[#This Row],[NV_MA-2]])</f>
        <v>5.3972365693136028</v>
      </c>
      <c r="N2647" s="4">
        <f>LN(Table1[[#This Row],[NV]]/Table1[[#This Row],[NV_MA-3]])</f>
        <v>2.7095584632958989</v>
      </c>
      <c r="O2647" s="7">
        <f>LN(Table1[[#This Row],[NV]]/Table1[[#This Row],[Metcalfe
NV ~ n^2]])</f>
        <v>-2.4333360214783668</v>
      </c>
      <c r="P2647" s="7">
        <f>Table1[[#This Row],[NV_MA-1]]*$M$3</f>
        <v>452007000.13333333</v>
      </c>
    </row>
    <row r="2648" spans="1:16" x14ac:dyDescent="0.2">
      <c r="A2648" s="2">
        <v>41045</v>
      </c>
      <c r="B2648" s="3">
        <v>45898889.9592117</v>
      </c>
      <c r="C2648" s="3">
        <f t="shared" si="246"/>
        <v>45104882.521426402</v>
      </c>
      <c r="D2648" s="4">
        <f>LN(Table1[[#This Row],[NV]])</f>
        <v>17.641951490843169</v>
      </c>
      <c r="E2648" s="5">
        <v>25132</v>
      </c>
      <c r="F2648" s="5">
        <f t="shared" si="247"/>
        <v>631617424</v>
      </c>
      <c r="G2648" s="8">
        <f t="shared" si="248"/>
        <v>446369063.30000001</v>
      </c>
      <c r="H2648" s="5">
        <f t="shared" si="249"/>
        <v>254634.84077025595</v>
      </c>
      <c r="I2648" s="5">
        <f t="shared" si="250"/>
        <v>206610.88116612678</v>
      </c>
      <c r="J2648" s="5">
        <f>Table1[[#This Row],[DAA 
(n)]]^1.5</f>
        <v>3984194.9123967285</v>
      </c>
      <c r="K2648" s="5">
        <f t="shared" si="251"/>
        <v>3029138.1672163359</v>
      </c>
      <c r="L2648" s="7">
        <f>LN(Table1[[#This Row],[NV]]/Table1[[#This Row],[NV_MA-1]])</f>
        <v>-2.2747051731432983</v>
      </c>
      <c r="M2648" s="7">
        <f>LN(Table1[[#This Row],[NV]]/Table1[[#This Row],[NV_MA-2]])</f>
        <v>5.403358988768943</v>
      </c>
      <c r="N2648" s="4">
        <f>LN(Table1[[#This Row],[NV]]/Table1[[#This Row],[NV_MA-3]])</f>
        <v>2.7181627870783642</v>
      </c>
      <c r="O2648" s="7">
        <f>LN(Table1[[#This Row],[NV]]/Table1[[#This Row],[Metcalfe
NV ~ n^2]])</f>
        <v>-2.6218429362025066</v>
      </c>
      <c r="P2648" s="7">
        <f>Table1[[#This Row],[NV_MA-1]]*$M$3</f>
        <v>446369063.30000001</v>
      </c>
    </row>
    <row r="2649" spans="1:16" x14ac:dyDescent="0.2">
      <c r="A2649" s="2">
        <v>41044</v>
      </c>
      <c r="B2649" s="3">
        <v>45379981.298705399</v>
      </c>
      <c r="C2649" s="3">
        <f t="shared" si="246"/>
        <v>45026704.882796876</v>
      </c>
      <c r="D2649" s="4">
        <f>LN(Table1[[#This Row],[NV]])</f>
        <v>17.630581625211551</v>
      </c>
      <c r="E2649" s="5">
        <v>27730</v>
      </c>
      <c r="F2649" s="5">
        <f t="shared" si="247"/>
        <v>768952900</v>
      </c>
      <c r="G2649" s="8">
        <f t="shared" si="248"/>
        <v>437174317.30000001</v>
      </c>
      <c r="H2649" s="5">
        <f t="shared" si="249"/>
        <v>283685.39094365039</v>
      </c>
      <c r="I2649" s="5">
        <f t="shared" si="250"/>
        <v>204312.87282287984</v>
      </c>
      <c r="J2649" s="5">
        <f>Table1[[#This Row],[DAA 
(n)]]^1.5</f>
        <v>4617690.3227695907</v>
      </c>
      <c r="K2649" s="5">
        <f t="shared" si="251"/>
        <v>2982681.2752949581</v>
      </c>
      <c r="L2649" s="7">
        <f>LN(Table1[[#This Row],[NV]]/Table1[[#This Row],[NV_MA-1]])</f>
        <v>-2.2652609437340239</v>
      </c>
      <c r="M2649" s="7">
        <f>LN(Table1[[#This Row],[NV]]/Table1[[#This Row],[NV_MA-2]])</f>
        <v>5.4031738369788087</v>
      </c>
      <c r="N2649" s="4">
        <f>LN(Table1[[#This Row],[NV]]/Table1[[#This Row],[NV_MA-3]])</f>
        <v>2.7222484144580963</v>
      </c>
      <c r="O2649" s="7">
        <f>LN(Table1[[#This Row],[NV]]/Table1[[#This Row],[Metcalfe
NV ~ n^2]])</f>
        <v>-2.829958652008095</v>
      </c>
      <c r="P2649" s="7">
        <f>Table1[[#This Row],[NV_MA-1]]*$M$3</f>
        <v>437174317.30000001</v>
      </c>
    </row>
    <row r="2650" spans="1:16" x14ac:dyDescent="0.2">
      <c r="A2650" s="2">
        <v>41043</v>
      </c>
      <c r="B2650" s="3">
        <v>45147226.035850801</v>
      </c>
      <c r="C2650" s="3">
        <f t="shared" si="246"/>
        <v>44967761.331061274</v>
      </c>
      <c r="D2650" s="4">
        <f>LN(Table1[[#This Row],[NV]])</f>
        <v>17.625439397088236</v>
      </c>
      <c r="E2650" s="5">
        <v>32619</v>
      </c>
      <c r="F2650" s="5">
        <f t="shared" si="247"/>
        <v>1063999161</v>
      </c>
      <c r="G2650" s="8">
        <f t="shared" si="248"/>
        <v>420244175.60000002</v>
      </c>
      <c r="H2650" s="5">
        <f t="shared" si="249"/>
        <v>338997.85751528066</v>
      </c>
      <c r="I2650" s="5">
        <f t="shared" si="250"/>
        <v>200075.46265148549</v>
      </c>
      <c r="J2650" s="5">
        <f>Table1[[#This Row],[DAA 
(n)]]^1.5</f>
        <v>5891229.8064715555</v>
      </c>
      <c r="K2650" s="5">
        <f t="shared" si="251"/>
        <v>2897215.5750123467</v>
      </c>
      <c r="L2650" s="7">
        <f>LN(Table1[[#This Row],[NV]]/Table1[[#This Row],[NV_MA-1]])</f>
        <v>-2.2309070736992971</v>
      </c>
      <c r="M2650" s="7">
        <f>LN(Table1[[#This Row],[NV]]/Table1[[#This Row],[NV_MA-2]])</f>
        <v>5.4189895094653826</v>
      </c>
      <c r="N2650" s="4">
        <f>LN(Table1[[#This Row],[NV]]/Table1[[#This Row],[NV_MA-3]])</f>
        <v>2.7461787099149571</v>
      </c>
      <c r="O2650" s="7">
        <f>LN(Table1[[#This Row],[NV]]/Table1[[#This Row],[Metcalfe
NV ~ n^2]])</f>
        <v>-3.1598610422434814</v>
      </c>
      <c r="P2650" s="7">
        <f>Table1[[#This Row],[NV_MA-1]]*$M$3</f>
        <v>420244175.60000002</v>
      </c>
    </row>
    <row r="2651" spans="1:16" x14ac:dyDescent="0.2">
      <c r="A2651" s="2">
        <v>41042</v>
      </c>
      <c r="B2651" s="3">
        <v>44512502.769232199</v>
      </c>
      <c r="C2651" s="3">
        <f t="shared" si="246"/>
        <v>44914158.377449788</v>
      </c>
      <c r="D2651" s="4">
        <f>LN(Table1[[#This Row],[NV]])</f>
        <v>17.61128066878063</v>
      </c>
      <c r="E2651" s="5">
        <v>20661</v>
      </c>
      <c r="F2651" s="5">
        <f t="shared" si="247"/>
        <v>426876921</v>
      </c>
      <c r="G2651" s="8">
        <f t="shared" si="248"/>
        <v>394466483.60000002</v>
      </c>
      <c r="H2651" s="5">
        <f t="shared" si="249"/>
        <v>205287.76096258083</v>
      </c>
      <c r="I2651" s="5">
        <f t="shared" si="250"/>
        <v>194312.96222111204</v>
      </c>
      <c r="J2651" s="5">
        <f>Table1[[#This Row],[DAA 
(n)]]^1.5</f>
        <v>2969798.6572798179</v>
      </c>
      <c r="K2651" s="5">
        <f t="shared" si="251"/>
        <v>2775045.2130483533</v>
      </c>
      <c r="L2651" s="7">
        <f>LN(Table1[[#This Row],[NV]]/Table1[[#This Row],[NV_MA-1]])</f>
        <v>-2.1817640666714904</v>
      </c>
      <c r="M2651" s="7">
        <f>LN(Table1[[#This Row],[NV]]/Table1[[#This Row],[NV_MA-2]])</f>
        <v>5.4340553232310489</v>
      </c>
      <c r="N2651" s="4">
        <f>LN(Table1[[#This Row],[NV]]/Table1[[#This Row],[NV_MA-3]])</f>
        <v>2.7751030707602897</v>
      </c>
      <c r="O2651" s="7">
        <f>LN(Table1[[#This Row],[NV]]/Table1[[#This Row],[Metcalfe
NV ~ n^2]])</f>
        <v>-2.2607256196449859</v>
      </c>
      <c r="P2651" s="7">
        <f>Table1[[#This Row],[NV_MA-1]]*$M$3</f>
        <v>394466483.60000002</v>
      </c>
    </row>
    <row r="2652" spans="1:16" x14ac:dyDescent="0.2">
      <c r="A2652" s="2">
        <v>41041</v>
      </c>
      <c r="B2652" s="3">
        <v>44493514.958055399</v>
      </c>
      <c r="C2652" s="3">
        <f t="shared" si="246"/>
        <v>44874140.088432543</v>
      </c>
      <c r="D2652" s="4">
        <f>LN(Table1[[#This Row],[NV]])</f>
        <v>17.61085400523698</v>
      </c>
      <c r="E2652" s="5">
        <v>22910</v>
      </c>
      <c r="F2652" s="5">
        <f t="shared" si="247"/>
        <v>524868100</v>
      </c>
      <c r="G2652" s="8">
        <f t="shared" si="248"/>
        <v>389126216.23333335</v>
      </c>
      <c r="H2652" s="5">
        <f t="shared" si="249"/>
        <v>230001.02224550318</v>
      </c>
      <c r="I2652" s="5">
        <f t="shared" si="250"/>
        <v>192750.48343925271</v>
      </c>
      <c r="J2652" s="5">
        <f>Table1[[#This Row],[DAA 
(n)]]^1.5</f>
        <v>3467668.9823280433</v>
      </c>
      <c r="K2652" s="5">
        <f t="shared" si="251"/>
        <v>2745611.6760612717</v>
      </c>
      <c r="L2652" s="7">
        <f>LN(Table1[[#This Row],[NV]]/Table1[[#This Row],[NV_MA-1]])</f>
        <v>-2.1685603070436636</v>
      </c>
      <c r="M2652" s="7">
        <f>LN(Table1[[#This Row],[NV]]/Table1[[#This Row],[NV_MA-2]])</f>
        <v>5.4417022056991007</v>
      </c>
      <c r="N2652" s="4">
        <f>LN(Table1[[#This Row],[NV]]/Table1[[#This Row],[NV_MA-3]])</f>
        <v>2.7853395643255485</v>
      </c>
      <c r="O2652" s="7">
        <f>LN(Table1[[#This Row],[NV]]/Table1[[#This Row],[Metcalfe
NV ~ n^2]])</f>
        <v>-2.4678035456581027</v>
      </c>
      <c r="P2652" s="7">
        <f>Table1[[#This Row],[NV_MA-1]]*$M$3</f>
        <v>389126216.23333335</v>
      </c>
    </row>
    <row r="2653" spans="1:16" x14ac:dyDescent="0.2">
      <c r="A2653" s="2">
        <v>41040</v>
      </c>
      <c r="B2653" s="3">
        <v>44616259.1245059</v>
      </c>
      <c r="C2653" s="3">
        <f t="shared" si="246"/>
        <v>44824021.962158166</v>
      </c>
      <c r="D2653" s="4">
        <f>LN(Table1[[#This Row],[NV]])</f>
        <v>17.613608904917616</v>
      </c>
      <c r="E2653" s="5">
        <v>24667</v>
      </c>
      <c r="F2653" s="5">
        <f t="shared" si="247"/>
        <v>608460889</v>
      </c>
      <c r="G2653" s="8">
        <f t="shared" si="248"/>
        <v>382908587.43333334</v>
      </c>
      <c r="H2653" s="5">
        <f t="shared" si="249"/>
        <v>249462.83713172894</v>
      </c>
      <c r="I2653" s="5">
        <f t="shared" si="250"/>
        <v>191104.61702123235</v>
      </c>
      <c r="J2653" s="5">
        <f>Table1[[#This Row],[DAA 
(n)]]^1.5</f>
        <v>3874132.7737911846</v>
      </c>
      <c r="K2653" s="5">
        <f t="shared" si="251"/>
        <v>2713178.6004477316</v>
      </c>
      <c r="L2653" s="7">
        <f>LN(Table1[[#This Row],[NV]]/Table1[[#This Row],[NV_MA-1]])</f>
        <v>-2.1496979386310775</v>
      </c>
      <c r="M2653" s="7">
        <f>LN(Table1[[#This Row],[NV]]/Table1[[#This Row],[NV_MA-2]])</f>
        <v>5.4530326147444104</v>
      </c>
      <c r="N2653" s="4">
        <f>LN(Table1[[#This Row],[NV]]/Table1[[#This Row],[NV_MA-3]])</f>
        <v>2.7999774840951108</v>
      </c>
      <c r="O2653" s="7">
        <f>LN(Table1[[#This Row],[NV]]/Table1[[#This Row],[Metcalfe
NV ~ n^2]])</f>
        <v>-2.6128342889631924</v>
      </c>
      <c r="P2653" s="7">
        <f>Table1[[#This Row],[NV_MA-1]]*$M$3</f>
        <v>382908587.43333334</v>
      </c>
    </row>
    <row r="2654" spans="1:16" x14ac:dyDescent="0.2">
      <c r="A2654" s="2">
        <v>41039</v>
      </c>
      <c r="B2654" s="3">
        <v>44255453.155254103</v>
      </c>
      <c r="C2654" s="3">
        <f t="shared" si="246"/>
        <v>44772892.349960722</v>
      </c>
      <c r="D2654" s="4">
        <f>LN(Table1[[#This Row],[NV]])</f>
        <v>17.605489156972371</v>
      </c>
      <c r="E2654" s="5">
        <v>22041</v>
      </c>
      <c r="F2654" s="5">
        <f t="shared" si="247"/>
        <v>485805681</v>
      </c>
      <c r="G2654" s="8">
        <f t="shared" si="248"/>
        <v>374415412.33333331</v>
      </c>
      <c r="H2654" s="5">
        <f t="shared" si="249"/>
        <v>220424.53899935036</v>
      </c>
      <c r="I2654" s="5">
        <f t="shared" si="250"/>
        <v>188958.76775110859</v>
      </c>
      <c r="J2654" s="5">
        <f>Table1[[#This Row],[DAA 
(n)]]^1.5</f>
        <v>3272253.5071294527</v>
      </c>
      <c r="K2654" s="5">
        <f t="shared" si="251"/>
        <v>2670006.182855776</v>
      </c>
      <c r="L2654" s="7">
        <f>LN(Table1[[#This Row],[NV]]/Table1[[#This Row],[NV_MA-1]])</f>
        <v>-2.1353873101682952</v>
      </c>
      <c r="M2654" s="7">
        <f>LN(Table1[[#This Row],[NV]]/Table1[[#This Row],[NV_MA-2]])</f>
        <v>5.4562050467780008</v>
      </c>
      <c r="N2654" s="4">
        <f>LN(Table1[[#This Row],[NV]]/Table1[[#This Row],[NV_MA-3]])</f>
        <v>2.8078978109222992</v>
      </c>
      <c r="O2654" s="7">
        <f>LN(Table1[[#This Row],[NV]]/Table1[[#This Row],[Metcalfe
NV ~ n^2]])</f>
        <v>-2.3958301116044032</v>
      </c>
      <c r="P2654" s="7">
        <f>Table1[[#This Row],[NV_MA-1]]*$M$3</f>
        <v>374415412.33333331</v>
      </c>
    </row>
    <row r="2655" spans="1:16" x14ac:dyDescent="0.2">
      <c r="A2655" s="2">
        <v>41038</v>
      </c>
      <c r="B2655" s="3">
        <v>45245170.574562304</v>
      </c>
      <c r="C2655" s="3">
        <f t="shared" si="246"/>
        <v>44711080.193488784</v>
      </c>
      <c r="D2655" s="4">
        <f>LN(Table1[[#This Row],[NV]])</f>
        <v>17.627606494780427</v>
      </c>
      <c r="E2655" s="5">
        <v>25272</v>
      </c>
      <c r="F2655" s="5">
        <f t="shared" si="247"/>
        <v>638673984</v>
      </c>
      <c r="G2655" s="8">
        <f t="shared" si="248"/>
        <v>368322011.26666665</v>
      </c>
      <c r="H2655" s="5">
        <f t="shared" si="249"/>
        <v>256193.69559920311</v>
      </c>
      <c r="I2655" s="5">
        <f t="shared" si="250"/>
        <v>187277.04559875623</v>
      </c>
      <c r="J2655" s="5">
        <f>Table1[[#This Row],[DAA 
(n)]]^1.5</f>
        <v>4017532.6910490752</v>
      </c>
      <c r="K2655" s="5">
        <f t="shared" si="251"/>
        <v>2637484.4933233368</v>
      </c>
      <c r="L2655" s="7">
        <f>LN(Table1[[#This Row],[NV]]/Table1[[#This Row],[NV_MA-1]])</f>
        <v>-2.096861649352614</v>
      </c>
      <c r="M2655" s="7">
        <f>LN(Table1[[#This Row],[NV]]/Table1[[#This Row],[NV_MA-2]])</f>
        <v>5.4872621680564047</v>
      </c>
      <c r="N2655" s="4">
        <f>LN(Table1[[#This Row],[NV]]/Table1[[#This Row],[NV_MA-3]])</f>
        <v>2.8422703173399393</v>
      </c>
      <c r="O2655" s="7">
        <f>LN(Table1[[#This Row],[NV]]/Table1[[#This Row],[Metcalfe
NV ~ n^2]])</f>
        <v>-2.6472981901834145</v>
      </c>
      <c r="P2655" s="7">
        <f>Table1[[#This Row],[NV_MA-1]]*$M$3</f>
        <v>368322011.26666665</v>
      </c>
    </row>
    <row r="2656" spans="1:16" x14ac:dyDescent="0.2">
      <c r="A2656" s="2">
        <v>41037</v>
      </c>
      <c r="B2656" s="3">
        <v>45043365.440950997</v>
      </c>
      <c r="C2656" s="3">
        <f t="shared" si="246"/>
        <v>44618337.734570473</v>
      </c>
      <c r="D2656" s="4">
        <f>LN(Table1[[#This Row],[NV]])</f>
        <v>17.623136260162106</v>
      </c>
      <c r="E2656" s="5">
        <v>23419</v>
      </c>
      <c r="F2656" s="5">
        <f t="shared" si="247"/>
        <v>548449561</v>
      </c>
      <c r="G2656" s="8">
        <f t="shared" si="248"/>
        <v>354933079.30000001</v>
      </c>
      <c r="H2656" s="5">
        <f t="shared" si="249"/>
        <v>235625.65349780544</v>
      </c>
      <c r="I2656" s="5">
        <f t="shared" si="250"/>
        <v>183685.10511675681</v>
      </c>
      <c r="J2656" s="5">
        <f>Table1[[#This Row],[DAA 
(n)]]^1.5</f>
        <v>3583872.2450805991</v>
      </c>
      <c r="K2656" s="5">
        <f t="shared" si="251"/>
        <v>2567238.7066720058</v>
      </c>
      <c r="L2656" s="7">
        <f>LN(Table1[[#This Row],[NV]]/Table1[[#This Row],[NV_MA-1]])</f>
        <v>-2.0643035604934439</v>
      </c>
      <c r="M2656" s="7">
        <f>LN(Table1[[#This Row],[NV]]/Table1[[#This Row],[NV_MA-2]])</f>
        <v>5.5021580748986487</v>
      </c>
      <c r="N2656" s="4">
        <f>LN(Table1[[#This Row],[NV]]/Table1[[#This Row],[NV_MA-3]])</f>
        <v>2.864794814109386</v>
      </c>
      <c r="O2656" s="7">
        <f>LN(Table1[[#This Row],[NV]]/Table1[[#This Row],[Metcalfe
NV ~ n^2]])</f>
        <v>-2.4994696152215958</v>
      </c>
      <c r="P2656" s="7">
        <f>Table1[[#This Row],[NV_MA-1]]*$M$3</f>
        <v>354933079.30000001</v>
      </c>
    </row>
    <row r="2657" spans="1:16" x14ac:dyDescent="0.2">
      <c r="A2657" s="2">
        <v>41036</v>
      </c>
      <c r="B2657" s="3">
        <v>45394102.933121197</v>
      </c>
      <c r="C2657" s="3">
        <f t="shared" si="246"/>
        <v>44509653.538713701</v>
      </c>
      <c r="D2657" s="4">
        <f>LN(Table1[[#This Row],[NV]])</f>
        <v>17.630892763234023</v>
      </c>
      <c r="E2657" s="5">
        <v>25802</v>
      </c>
      <c r="F2657" s="5">
        <f t="shared" si="247"/>
        <v>665743204</v>
      </c>
      <c r="G2657" s="8">
        <f t="shared" si="248"/>
        <v>342874923.80000001</v>
      </c>
      <c r="H2657" s="5">
        <f t="shared" si="249"/>
        <v>262102.06442652969</v>
      </c>
      <c r="I2657" s="5">
        <f t="shared" si="250"/>
        <v>180168.10707125036</v>
      </c>
      <c r="J2657" s="5">
        <f>Table1[[#This Row],[DAA 
(n)]]^1.5</f>
        <v>4144575.5089765266</v>
      </c>
      <c r="K2657" s="5">
        <f t="shared" si="251"/>
        <v>2501017.2152964948</v>
      </c>
      <c r="L2657" s="7">
        <f>LN(Table1[[#This Row],[NV]]/Table1[[#This Row],[NV_MA-1]])</f>
        <v>-2.021983521749569</v>
      </c>
      <c r="M2657" s="7">
        <f>LN(Table1[[#This Row],[NV]]/Table1[[#This Row],[NV_MA-2]])</f>
        <v>5.5292471410276383</v>
      </c>
      <c r="N2657" s="4">
        <f>LN(Table1[[#This Row],[NV]]/Table1[[#This Row],[NV_MA-3]])</f>
        <v>2.8986846700327051</v>
      </c>
      <c r="O2657" s="7">
        <f>LN(Table1[[#This Row],[NV]]/Table1[[#This Row],[Metcalfe
NV ~ n^2]])</f>
        <v>-2.685521811336141</v>
      </c>
      <c r="P2657" s="7">
        <f>Table1[[#This Row],[NV_MA-1]]*$M$3</f>
        <v>342874923.80000001</v>
      </c>
    </row>
    <row r="2658" spans="1:16" x14ac:dyDescent="0.2">
      <c r="A2658" s="2">
        <v>41035</v>
      </c>
      <c r="B2658" s="3">
        <v>45174234.635717198</v>
      </c>
      <c r="C2658" s="3">
        <f t="shared" si="246"/>
        <v>44367959.815605186</v>
      </c>
      <c r="D2658" s="4">
        <f>LN(Table1[[#This Row],[NV]])</f>
        <v>17.626037452090241</v>
      </c>
      <c r="E2658" s="5">
        <v>22444</v>
      </c>
      <c r="F2658" s="5">
        <f t="shared" si="247"/>
        <v>503733136</v>
      </c>
      <c r="G2658" s="8">
        <f t="shared" si="248"/>
        <v>327472198.36666667</v>
      </c>
      <c r="H2658" s="5">
        <f t="shared" si="249"/>
        <v>224861.46682816965</v>
      </c>
      <c r="I2658" s="5">
        <f t="shared" si="250"/>
        <v>175981.91055263829</v>
      </c>
      <c r="J2658" s="5">
        <f>Table1[[#This Row],[DAA 
(n)]]^1.5</f>
        <v>3362407.8432551897</v>
      </c>
      <c r="K2658" s="5">
        <f t="shared" si="251"/>
        <v>2419692.4343649629</v>
      </c>
      <c r="L2658" s="7">
        <f>LN(Table1[[#This Row],[NV]]/Table1[[#This Row],[NV_MA-1]])</f>
        <v>-1.9808762668624795</v>
      </c>
      <c r="M2658" s="7">
        <f>LN(Table1[[#This Row],[NV]]/Table1[[#This Row],[NV_MA-2]])</f>
        <v>5.5479009643031931</v>
      </c>
      <c r="N2658" s="4">
        <f>LN(Table1[[#This Row],[NV]]/Table1[[#This Row],[NV_MA-3]])</f>
        <v>2.9268864552720188</v>
      </c>
      <c r="O2658" s="7">
        <f>LN(Table1[[#This Row],[NV]]/Table1[[#This Row],[Metcalfe
NV ~ n^2]])</f>
        <v>-2.4115197416514857</v>
      </c>
      <c r="P2658" s="7">
        <f>Table1[[#This Row],[NV_MA-1]]*$M$3</f>
        <v>327472198.36666667</v>
      </c>
    </row>
    <row r="2659" spans="1:16" x14ac:dyDescent="0.2">
      <c r="A2659" s="2">
        <v>41034</v>
      </c>
      <c r="B2659" s="3">
        <v>45211871.103844799</v>
      </c>
      <c r="C2659" s="3">
        <f t="shared" si="246"/>
        <v>44302241.679470286</v>
      </c>
      <c r="D2659" s="4">
        <f>LN(Table1[[#This Row],[NV]])</f>
        <v>17.626870245360728</v>
      </c>
      <c r="E2659" s="5">
        <v>19627</v>
      </c>
      <c r="F2659" s="5">
        <f t="shared" si="247"/>
        <v>385219129</v>
      </c>
      <c r="G2659" s="8">
        <f t="shared" si="248"/>
        <v>318733922.13333333</v>
      </c>
      <c r="H2659" s="5">
        <f t="shared" si="249"/>
        <v>194006.25024551089</v>
      </c>
      <c r="I2659" s="5">
        <f t="shared" si="250"/>
        <v>173486.90087113835</v>
      </c>
      <c r="J2659" s="5">
        <f>Table1[[#This Row],[DAA 
(n)]]^1.5</f>
        <v>2749671.9522304842</v>
      </c>
      <c r="K2659" s="5">
        <f t="shared" si="251"/>
        <v>2372204.5125790765</v>
      </c>
      <c r="L2659" s="7">
        <f>LN(Table1[[#This Row],[NV]]/Table1[[#This Row],[NV_MA-1]])</f>
        <v>-1.9529969674380101</v>
      </c>
      <c r="M2659" s="7">
        <f>LN(Table1[[#This Row],[NV]]/Table1[[#This Row],[NV_MA-2]])</f>
        <v>5.56301286914369</v>
      </c>
      <c r="N2659" s="4">
        <f>LN(Table1[[#This Row],[NV]]/Table1[[#This Row],[NV_MA-3]])</f>
        <v>2.947539990509247</v>
      </c>
      <c r="O2659" s="7">
        <f>LN(Table1[[#This Row],[NV]]/Table1[[#This Row],[Metcalfe
NV ~ n^2]])</f>
        <v>-2.1424526512114292</v>
      </c>
      <c r="P2659" s="7">
        <f>Table1[[#This Row],[NV_MA-1]]*$M$3</f>
        <v>318733922.13333333</v>
      </c>
    </row>
    <row r="2660" spans="1:16" x14ac:dyDescent="0.2">
      <c r="A2660" s="2">
        <v>41033</v>
      </c>
      <c r="B2660" s="3">
        <v>45427514.256344698</v>
      </c>
      <c r="C2660" s="3">
        <f t="shared" si="246"/>
        <v>44225931.043666966</v>
      </c>
      <c r="D2660" s="4">
        <f>LN(Table1[[#This Row],[NV]])</f>
        <v>17.63162852033161</v>
      </c>
      <c r="E2660" s="5">
        <v>22962</v>
      </c>
      <c r="F2660" s="5">
        <f t="shared" si="247"/>
        <v>527253444</v>
      </c>
      <c r="G2660" s="8">
        <f t="shared" si="248"/>
        <v>315379847.83333331</v>
      </c>
      <c r="H2660" s="5">
        <f t="shared" si="249"/>
        <v>230575.1263107596</v>
      </c>
      <c r="I2660" s="5">
        <f t="shared" si="250"/>
        <v>172493.3804963333</v>
      </c>
      <c r="J2660" s="5">
        <f>Table1[[#This Row],[DAA 
(n)]]^1.5</f>
        <v>3479481.7977865646</v>
      </c>
      <c r="K2660" s="5">
        <f t="shared" si="251"/>
        <v>2353587.2007354749</v>
      </c>
      <c r="L2660" s="7">
        <f>LN(Table1[[#This Row],[NV]]/Table1[[#This Row],[NV_MA-1]])</f>
        <v>-1.9376598161232532</v>
      </c>
      <c r="M2660" s="7">
        <f>LN(Table1[[#This Row],[NV]]/Table1[[#This Row],[NV_MA-2]])</f>
        <v>5.5735143795486559</v>
      </c>
      <c r="N2660" s="4">
        <f>LN(Table1[[#This Row],[NV]]/Table1[[#This Row],[NV_MA-3]])</f>
        <v>2.9601773296818235</v>
      </c>
      <c r="O2660" s="7">
        <f>LN(Table1[[#This Row],[NV]]/Table1[[#This Row],[Metcalfe
NV ~ n^2]])</f>
        <v>-2.4515633889759045</v>
      </c>
      <c r="P2660" s="7">
        <f>Table1[[#This Row],[NV_MA-1]]*$M$3</f>
        <v>315379847.83333331</v>
      </c>
    </row>
    <row r="2661" spans="1:16" x14ac:dyDescent="0.2">
      <c r="A2661" s="2">
        <v>41032</v>
      </c>
      <c r="B2661" s="3">
        <v>45684356.166368902</v>
      </c>
      <c r="C2661" s="3">
        <f t="shared" si="246"/>
        <v>44140599.009709664</v>
      </c>
      <c r="D2661" s="4">
        <f>LN(Table1[[#This Row],[NV]])</f>
        <v>17.637266481426614</v>
      </c>
      <c r="E2661" s="5">
        <v>22009</v>
      </c>
      <c r="F2661" s="5">
        <f t="shared" si="247"/>
        <v>484396081</v>
      </c>
      <c r="G2661" s="8">
        <f t="shared" si="248"/>
        <v>307047703.16666669</v>
      </c>
      <c r="H2661" s="5">
        <f t="shared" si="249"/>
        <v>220072.54113173916</v>
      </c>
      <c r="I2661" s="5">
        <f t="shared" si="250"/>
        <v>170202.94948429661</v>
      </c>
      <c r="J2661" s="5">
        <f>Table1[[#This Row],[DAA 
(n)]]^1.5</f>
        <v>3265129.9126878581</v>
      </c>
      <c r="K2661" s="5">
        <f t="shared" si="251"/>
        <v>2309231.7358661047</v>
      </c>
      <c r="L2661" s="7">
        <f>LN(Table1[[#This Row],[NV]]/Table1[[#This Row],[NV_MA-1]])</f>
        <v>-1.905247196961581</v>
      </c>
      <c r="M2661" s="7">
        <f>LN(Table1[[#This Row],[NV]]/Table1[[#This Row],[NV_MA-2]])</f>
        <v>5.5925196569354023</v>
      </c>
      <c r="N2661" s="4">
        <f>LN(Table1[[#This Row],[NV]]/Table1[[#This Row],[NV_MA-3]])</f>
        <v>2.9848410361224014</v>
      </c>
      <c r="O2661" s="7">
        <f>LN(Table1[[#This Row],[NV]]/Table1[[#This Row],[Metcalfe
NV ~ n^2]])</f>
        <v>-2.3611469977627291</v>
      </c>
      <c r="P2661" s="7">
        <f>Table1[[#This Row],[NV_MA-1]]*$M$3</f>
        <v>307047703.16666669</v>
      </c>
    </row>
    <row r="2662" spans="1:16" x14ac:dyDescent="0.2">
      <c r="A2662" s="2">
        <v>41031</v>
      </c>
      <c r="B2662" s="3">
        <v>45060693.992934801</v>
      </c>
      <c r="C2662" s="3">
        <f t="shared" si="246"/>
        <v>44056728.722519033</v>
      </c>
      <c r="D2662" s="4">
        <f>LN(Table1[[#This Row],[NV]])</f>
        <v>17.623520894379613</v>
      </c>
      <c r="E2662" s="5">
        <v>19907</v>
      </c>
      <c r="F2662" s="5">
        <f t="shared" si="247"/>
        <v>396288649</v>
      </c>
      <c r="G2662" s="8">
        <f t="shared" si="248"/>
        <v>302430687.26666665</v>
      </c>
      <c r="H2662" s="5">
        <f t="shared" si="249"/>
        <v>197055.94326926686</v>
      </c>
      <c r="I2662" s="5">
        <f t="shared" si="250"/>
        <v>168961.64450871383</v>
      </c>
      <c r="J2662" s="5">
        <f>Table1[[#This Row],[DAA 
(n)]]^1.5</f>
        <v>2808721.7974806642</v>
      </c>
      <c r="K2662" s="5">
        <f t="shared" si="251"/>
        <v>2284937.1608160823</v>
      </c>
      <c r="L2662" s="7">
        <f>LN(Table1[[#This Row],[NV]]/Table1[[#This Row],[NV_MA-1]])</f>
        <v>-1.9038417817978235</v>
      </c>
      <c r="M2662" s="7">
        <f>LN(Table1[[#This Row],[NV]]/Table1[[#This Row],[NV_MA-2]])</f>
        <v>5.5860938818024577</v>
      </c>
      <c r="N2662" s="4">
        <f>LN(Table1[[#This Row],[NV]]/Table1[[#This Row],[NV_MA-3]])</f>
        <v>2.9816718131842692</v>
      </c>
      <c r="O2662" s="7">
        <f>LN(Table1[[#This Row],[NV]]/Table1[[#This Row],[Metcalfe
NV ~ n^2]])</f>
        <v>-2.1741325209282518</v>
      </c>
      <c r="P2662" s="7">
        <f>Table1[[#This Row],[NV_MA-1]]*$M$3</f>
        <v>302430687.26666665</v>
      </c>
    </row>
    <row r="2663" spans="1:16" x14ac:dyDescent="0.2">
      <c r="A2663" s="2">
        <v>41030</v>
      </c>
      <c r="B2663" s="3">
        <v>44432102.8216879</v>
      </c>
      <c r="C2663" s="3">
        <f t="shared" si="246"/>
        <v>44000327.001653299</v>
      </c>
      <c r="D2663" s="4">
        <f>LN(Table1[[#This Row],[NV]])</f>
        <v>17.609472802661976</v>
      </c>
      <c r="E2663" s="5">
        <v>20427</v>
      </c>
      <c r="F2663" s="5">
        <f t="shared" si="247"/>
        <v>417262329</v>
      </c>
      <c r="G2663" s="8">
        <f t="shared" si="248"/>
        <v>296646253.13333333</v>
      </c>
      <c r="H2663" s="5">
        <f t="shared" si="249"/>
        <v>202730.06636320404</v>
      </c>
      <c r="I2663" s="5">
        <f t="shared" si="250"/>
        <v>167174.48255318968</v>
      </c>
      <c r="J2663" s="5">
        <f>Table1[[#This Row],[DAA 
(n)]]^1.5</f>
        <v>2919489.2694584467</v>
      </c>
      <c r="K2663" s="5">
        <f t="shared" si="251"/>
        <v>2252091.6397213414</v>
      </c>
      <c r="L2663" s="7">
        <f>LN(Table1[[#This Row],[NV]]/Table1[[#This Row],[NV_MA-1]])</f>
        <v>-1.898578117329959</v>
      </c>
      <c r="M2663" s="7">
        <f>LN(Table1[[#This Row],[NV]]/Table1[[#This Row],[NV_MA-2]])</f>
        <v>5.5826794509849655</v>
      </c>
      <c r="N2663" s="4">
        <f>LN(Table1[[#This Row],[NV]]/Table1[[#This Row],[NV_MA-3]])</f>
        <v>2.9821028426543328</v>
      </c>
      <c r="O2663" s="7">
        <f>LN(Table1[[#This Row],[NV]]/Table1[[#This Row],[Metcalfe
NV ~ n^2]])</f>
        <v>-2.2397528656401766</v>
      </c>
      <c r="P2663" s="7">
        <f>Table1[[#This Row],[NV_MA-1]]*$M$3</f>
        <v>296646253.13333333</v>
      </c>
    </row>
    <row r="2664" spans="1:16" x14ac:dyDescent="0.2">
      <c r="A2664" s="2">
        <v>41029</v>
      </c>
      <c r="B2664" s="3">
        <v>43988992.609362699</v>
      </c>
      <c r="C2664" s="3">
        <f t="shared" si="246"/>
        <v>43908912.376011513</v>
      </c>
      <c r="D2664" s="4">
        <f>LN(Table1[[#This Row],[NV]])</f>
        <v>17.599449992616279</v>
      </c>
      <c r="E2664" s="5">
        <v>18877</v>
      </c>
      <c r="F2664" s="5">
        <f t="shared" si="247"/>
        <v>356341129</v>
      </c>
      <c r="G2664" s="8">
        <f t="shared" si="248"/>
        <v>288234740.96666664</v>
      </c>
      <c r="H2664" s="5">
        <f t="shared" si="249"/>
        <v>185857.27000456737</v>
      </c>
      <c r="I2664" s="5">
        <f t="shared" si="250"/>
        <v>164466.52824137363</v>
      </c>
      <c r="J2664" s="5">
        <f>Table1[[#This Row],[DAA 
(n)]]^1.5</f>
        <v>2593578.8964542784</v>
      </c>
      <c r="K2664" s="5">
        <f t="shared" si="251"/>
        <v>2203284.9363367269</v>
      </c>
      <c r="L2664" s="7">
        <f>LN(Table1[[#This Row],[NV]]/Table1[[#This Row],[NV_MA-1]])</f>
        <v>-1.8798357862934167</v>
      </c>
      <c r="M2664" s="7">
        <f>LN(Table1[[#This Row],[NV]]/Table1[[#This Row],[NV_MA-2]])</f>
        <v>5.5889876398690426</v>
      </c>
      <c r="N2664" s="4">
        <f>LN(Table1[[#This Row],[NV]]/Table1[[#This Row],[NV_MA-3]])</f>
        <v>2.9939900350517439</v>
      </c>
      <c r="O2664" s="7">
        <f>LN(Table1[[#This Row],[NV]]/Table1[[#This Row],[Metcalfe
NV ~ n^2]])</f>
        <v>-2.091949064921188</v>
      </c>
      <c r="P2664" s="7">
        <f>Table1[[#This Row],[NV_MA-1]]*$M$3</f>
        <v>288234740.96666664</v>
      </c>
    </row>
    <row r="2665" spans="1:16" x14ac:dyDescent="0.2">
      <c r="A2665" s="2">
        <v>41028</v>
      </c>
      <c r="B2665" s="3">
        <v>43593436.4540051</v>
      </c>
      <c r="C2665" s="3">
        <f t="shared" si="246"/>
        <v>43859073.460919879</v>
      </c>
      <c r="D2665" s="4">
        <f>LN(Table1[[#This Row],[NV]])</f>
        <v>17.590417156941218</v>
      </c>
      <c r="E2665" s="5">
        <v>16232</v>
      </c>
      <c r="F2665" s="5">
        <f t="shared" si="247"/>
        <v>263477824</v>
      </c>
      <c r="G2665" s="8">
        <f t="shared" si="248"/>
        <v>283002516.66666669</v>
      </c>
      <c r="H2665" s="5">
        <f t="shared" si="249"/>
        <v>157365.01775659973</v>
      </c>
      <c r="I2665" s="5">
        <f t="shared" si="250"/>
        <v>162768.6694697543</v>
      </c>
      <c r="J2665" s="5">
        <f>Table1[[#This Row],[DAA 
(n)]]^1.5</f>
        <v>2068035.7925258458</v>
      </c>
      <c r="K2665" s="5">
        <f t="shared" si="251"/>
        <v>2172760.4997825124</v>
      </c>
      <c r="L2665" s="7">
        <f>LN(Table1[[#This Row],[NV]]/Table1[[#This Row],[NV_MA-1]])</f>
        <v>-1.8705491914418293</v>
      </c>
      <c r="M2665" s="7">
        <f>LN(Table1[[#This Row],[NV]]/Table1[[#This Row],[NV_MA-2]])</f>
        <v>5.5903318908856114</v>
      </c>
      <c r="N2665" s="4">
        <f>LN(Table1[[#This Row],[NV]]/Table1[[#This Row],[NV_MA-3]])</f>
        <v>2.9989081201678527</v>
      </c>
      <c r="O2665" s="7">
        <f>LN(Table1[[#This Row],[NV]]/Table1[[#This Row],[Metcalfe
NV ~ n^2]])</f>
        <v>-1.7990626060700832</v>
      </c>
      <c r="P2665" s="7">
        <f>Table1[[#This Row],[NV_MA-1]]*$M$3</f>
        <v>283002516.66666669</v>
      </c>
    </row>
    <row r="2666" spans="1:16" x14ac:dyDescent="0.2">
      <c r="A2666" s="2">
        <v>41027</v>
      </c>
      <c r="B2666" s="3">
        <v>44154757.074096501</v>
      </c>
      <c r="C2666" s="3">
        <f t="shared" si="246"/>
        <v>43812824.905888714</v>
      </c>
      <c r="D2666" s="4">
        <f>LN(Table1[[#This Row],[NV]])</f>
        <v>17.603211227207499</v>
      </c>
      <c r="E2666" s="5">
        <v>15943</v>
      </c>
      <c r="F2666" s="5">
        <f t="shared" si="247"/>
        <v>254179249</v>
      </c>
      <c r="G2666" s="8">
        <f t="shared" si="248"/>
        <v>281773016.16666669</v>
      </c>
      <c r="H2666" s="5">
        <f t="shared" si="249"/>
        <v>154276.82606351463</v>
      </c>
      <c r="I2666" s="5">
        <f t="shared" si="250"/>
        <v>162349.82932503294</v>
      </c>
      <c r="J2666" s="5">
        <f>Table1[[#This Row],[DAA 
(n)]]^1.5</f>
        <v>2013052.3507368099</v>
      </c>
      <c r="K2666" s="5">
        <f t="shared" si="251"/>
        <v>2165388.0608492377</v>
      </c>
      <c r="L2666" s="7">
        <f>LN(Table1[[#This Row],[NV]]/Table1[[#This Row],[NV_MA-1]])</f>
        <v>-1.8534011703727453</v>
      </c>
      <c r="M2666" s="7">
        <f>LN(Table1[[#This Row],[NV]]/Table1[[#This Row],[NV_MA-2]])</f>
        <v>5.605702500954961</v>
      </c>
      <c r="N2666" s="4">
        <f>LN(Table1[[#This Row],[NV]]/Table1[[#This Row],[NV_MA-3]])</f>
        <v>3.0151010809643761</v>
      </c>
      <c r="O2666" s="7">
        <f>LN(Table1[[#This Row],[NV]]/Table1[[#This Row],[Metcalfe
NV ~ n^2]])</f>
        <v>-1.7503390536072303</v>
      </c>
      <c r="P2666" s="7">
        <f>Table1[[#This Row],[NV_MA-1]]*$M$3</f>
        <v>281773016.16666669</v>
      </c>
    </row>
    <row r="2667" spans="1:16" x14ac:dyDescent="0.2">
      <c r="A2667" s="2">
        <v>41026</v>
      </c>
      <c r="B2667" s="3">
        <v>45227734.415185198</v>
      </c>
      <c r="C2667" s="3">
        <f t="shared" si="246"/>
        <v>43727146.543072186</v>
      </c>
      <c r="D2667" s="4">
        <f>LN(Table1[[#This Row],[NV]])</f>
        <v>17.627221049887396</v>
      </c>
      <c r="E2667" s="5">
        <v>16191</v>
      </c>
      <c r="F2667" s="5">
        <f t="shared" si="247"/>
        <v>262148481</v>
      </c>
      <c r="G2667" s="8">
        <f t="shared" si="248"/>
        <v>283439990.56666666</v>
      </c>
      <c r="H2667" s="5">
        <f t="shared" si="249"/>
        <v>156926.5852455438</v>
      </c>
      <c r="I2667" s="5">
        <f t="shared" si="250"/>
        <v>162885.23195471981</v>
      </c>
      <c r="J2667" s="5">
        <f>Table1[[#This Row],[DAA 
(n)]]^1.5</f>
        <v>2060205.3431323301</v>
      </c>
      <c r="K2667" s="5">
        <f t="shared" si="251"/>
        <v>2175064.1431876528</v>
      </c>
      <c r="L2667" s="7">
        <f>LN(Table1[[#This Row],[NV]]/Table1[[#This Row],[NV_MA-1]])</f>
        <v>-1.835289935352505</v>
      </c>
      <c r="M2667" s="7">
        <f>LN(Table1[[#This Row],[NV]]/Table1[[#This Row],[NV_MA-2]])</f>
        <v>5.6264199165295192</v>
      </c>
      <c r="N2667" s="4">
        <f>LN(Table1[[#This Row],[NV]]/Table1[[#This Row],[NV_MA-3]])</f>
        <v>3.0346523366965701</v>
      </c>
      <c r="O2667" s="7">
        <f>LN(Table1[[#This Row],[NV]]/Table1[[#This Row],[Metcalfe
NV ~ n^2]])</f>
        <v>-1.757200572686108</v>
      </c>
      <c r="P2667" s="7">
        <f>Table1[[#This Row],[NV_MA-1]]*$M$3</f>
        <v>283439990.56666666</v>
      </c>
    </row>
    <row r="2668" spans="1:16" x14ac:dyDescent="0.2">
      <c r="A2668" s="2">
        <v>41025</v>
      </c>
      <c r="B2668" s="3">
        <v>45206923.376570597</v>
      </c>
      <c r="C2668" s="3">
        <f t="shared" si="246"/>
        <v>43603571.095297761</v>
      </c>
      <c r="D2668" s="4">
        <f>LN(Table1[[#This Row],[NV]])</f>
        <v>17.626760805120842</v>
      </c>
      <c r="E2668" s="5">
        <v>19928</v>
      </c>
      <c r="F2668" s="5">
        <f t="shared" si="247"/>
        <v>397125184</v>
      </c>
      <c r="G2668" s="8">
        <f t="shared" si="248"/>
        <v>283071565.06666666</v>
      </c>
      <c r="H2668" s="5">
        <f t="shared" si="249"/>
        <v>197284.82970274051</v>
      </c>
      <c r="I2668" s="5">
        <f t="shared" si="250"/>
        <v>162762.39493178995</v>
      </c>
      <c r="J2668" s="5">
        <f>Table1[[#This Row],[DAA 
(n)]]^1.5</f>
        <v>2813167.3726872364</v>
      </c>
      <c r="K2668" s="5">
        <f t="shared" si="251"/>
        <v>2172880.9210637626</v>
      </c>
      <c r="L2668" s="7">
        <f>LN(Table1[[#This Row],[NV]]/Table1[[#This Row],[NV_MA-1]])</f>
        <v>-1.8344494986121174</v>
      </c>
      <c r="M2668" s="7">
        <f>LN(Table1[[#This Row],[NV]]/Table1[[#This Row],[NV_MA-2]])</f>
        <v>5.6267140886148859</v>
      </c>
      <c r="N2668" s="4">
        <f>LN(Table1[[#This Row],[NV]]/Table1[[#This Row],[NV_MA-3]])</f>
        <v>3.0351963467101988</v>
      </c>
      <c r="O2668" s="7">
        <f>LN(Table1[[#This Row],[NV]]/Table1[[#This Row],[Metcalfe
NV ~ n^2]])</f>
        <v>-2.1730013087631916</v>
      </c>
      <c r="P2668" s="7">
        <f>Table1[[#This Row],[NV_MA-1]]*$M$3</f>
        <v>283071565.06666666</v>
      </c>
    </row>
    <row r="2669" spans="1:16" x14ac:dyDescent="0.2">
      <c r="A2669" s="2">
        <v>41024</v>
      </c>
      <c r="B2669" s="3">
        <v>45622838.630117998</v>
      </c>
      <c r="C2669" s="3">
        <f t="shared" si="246"/>
        <v>43485481.639290676</v>
      </c>
      <c r="D2669" s="4">
        <f>LN(Table1[[#This Row],[NV]])</f>
        <v>17.635918996254254</v>
      </c>
      <c r="E2669" s="5">
        <v>17264</v>
      </c>
      <c r="F2669" s="5">
        <f t="shared" si="247"/>
        <v>298045696</v>
      </c>
      <c r="G2669" s="8">
        <f t="shared" si="248"/>
        <v>277514126.96666664</v>
      </c>
      <c r="H2669" s="5">
        <f t="shared" si="249"/>
        <v>168434.12166096401</v>
      </c>
      <c r="I2669" s="5">
        <f t="shared" si="250"/>
        <v>161057.51311477539</v>
      </c>
      <c r="J2669" s="5">
        <f>Table1[[#This Row],[DAA 
(n)]]^1.5</f>
        <v>2268360.8389636804</v>
      </c>
      <c r="K2669" s="5">
        <f t="shared" si="251"/>
        <v>2141445.3292327919</v>
      </c>
      <c r="L2669" s="7">
        <f>LN(Table1[[#This Row],[NV]]/Table1[[#This Row],[NV_MA-1]])</f>
        <v>-1.8054634015887301</v>
      </c>
      <c r="M2669" s="7">
        <f>LN(Table1[[#This Row],[NV]]/Table1[[#This Row],[NV_MA-2]])</f>
        <v>5.6464021917616929</v>
      </c>
      <c r="N2669" s="4">
        <f>LN(Table1[[#This Row],[NV]]/Table1[[#This Row],[NV_MA-3]])</f>
        <v>3.0589274497357524</v>
      </c>
      <c r="O2669" s="7">
        <f>LN(Table1[[#This Row],[NV]]/Table1[[#This Row],[Metcalfe
NV ~ n^2]])</f>
        <v>-1.8768383787415783</v>
      </c>
      <c r="P2669" s="7">
        <f>Table1[[#This Row],[NV_MA-1]]*$M$3</f>
        <v>277514126.96666664</v>
      </c>
    </row>
    <row r="2670" spans="1:16" x14ac:dyDescent="0.2">
      <c r="A2670" s="2">
        <v>41023</v>
      </c>
      <c r="B2670" s="3">
        <v>45050471.466024801</v>
      </c>
      <c r="C2670" s="3">
        <f t="shared" si="246"/>
        <v>43300765.101784855</v>
      </c>
      <c r="D2670" s="4">
        <f>LN(Table1[[#This Row],[NV]])</f>
        <v>17.623294007358417</v>
      </c>
      <c r="E2670" s="5">
        <v>17187</v>
      </c>
      <c r="F2670" s="5">
        <f t="shared" si="247"/>
        <v>295392969</v>
      </c>
      <c r="G2670" s="8">
        <f t="shared" si="248"/>
        <v>276502014.46666664</v>
      </c>
      <c r="H2670" s="5">
        <f t="shared" si="249"/>
        <v>167606.05247359903</v>
      </c>
      <c r="I2670" s="5">
        <f t="shared" si="250"/>
        <v>160734.54740765449</v>
      </c>
      <c r="J2670" s="5">
        <f>Table1[[#This Row],[DAA 
(n)]]^1.5</f>
        <v>2253201.9346261434</v>
      </c>
      <c r="K2670" s="5">
        <f t="shared" si="251"/>
        <v>2135591.2196062519</v>
      </c>
      <c r="L2670" s="7">
        <f>LN(Table1[[#This Row],[NV]]/Table1[[#This Row],[NV_MA-1]])</f>
        <v>-1.8144346571354384</v>
      </c>
      <c r="M2670" s="7">
        <f>LN(Table1[[#This Row],[NV]]/Table1[[#This Row],[NV_MA-2]])</f>
        <v>5.6357844979808354</v>
      </c>
      <c r="N2670" s="4">
        <f>LN(Table1[[#This Row],[NV]]/Table1[[#This Row],[NV_MA-3]])</f>
        <v>3.0490399231998633</v>
      </c>
      <c r="O2670" s="7">
        <f>LN(Table1[[#This Row],[NV]]/Table1[[#This Row],[Metcalfe
NV ~ n^2]])</f>
        <v>-1.8805231187949587</v>
      </c>
      <c r="P2670" s="7">
        <f>Table1[[#This Row],[NV_MA-1]]*$M$3</f>
        <v>276502014.46666664</v>
      </c>
    </row>
    <row r="2671" spans="1:16" x14ac:dyDescent="0.2">
      <c r="A2671" s="2">
        <v>41022</v>
      </c>
      <c r="B2671" s="3">
        <v>45219044.933166899</v>
      </c>
      <c r="C2671" s="3">
        <f t="shared" si="246"/>
        <v>43110779.992486134</v>
      </c>
      <c r="D2671" s="4">
        <f>LN(Table1[[#This Row],[NV]])</f>
        <v>17.627028904139198</v>
      </c>
      <c r="E2671" s="5">
        <v>17264</v>
      </c>
      <c r="F2671" s="5">
        <f t="shared" si="247"/>
        <v>298045696</v>
      </c>
      <c r="G2671" s="8">
        <f t="shared" si="248"/>
        <v>273664882.19999999</v>
      </c>
      <c r="H2671" s="5">
        <f t="shared" si="249"/>
        <v>168434.12166096401</v>
      </c>
      <c r="I2671" s="5">
        <f t="shared" si="250"/>
        <v>159779.28528854568</v>
      </c>
      <c r="J2671" s="5">
        <f>Table1[[#This Row],[DAA 
(n)]]^1.5</f>
        <v>2268360.8389636804</v>
      </c>
      <c r="K2671" s="5">
        <f t="shared" si="251"/>
        <v>2118691.5498173055</v>
      </c>
      <c r="L2671" s="7">
        <f>LN(Table1[[#This Row],[NV]]/Table1[[#This Row],[NV_MA-1]])</f>
        <v>-1.8003859540034823</v>
      </c>
      <c r="M2671" s="7">
        <f>LN(Table1[[#This Row],[NV]]/Table1[[#This Row],[NV_MA-2]])</f>
        <v>5.6454802292102677</v>
      </c>
      <c r="N2671" s="4">
        <f>LN(Table1[[#This Row],[NV]]/Table1[[#This Row],[NV_MA-3]])</f>
        <v>3.0607196415157083</v>
      </c>
      <c r="O2671" s="7">
        <f>LN(Table1[[#This Row],[NV]]/Table1[[#This Row],[Metcalfe
NV ~ n^2]])</f>
        <v>-1.8857284708566335</v>
      </c>
      <c r="P2671" s="7">
        <f>Table1[[#This Row],[NV_MA-1]]*$M$3</f>
        <v>273664882.19999999</v>
      </c>
    </row>
    <row r="2672" spans="1:16" x14ac:dyDescent="0.2">
      <c r="A2672" s="2">
        <v>41021</v>
      </c>
      <c r="B2672" s="3">
        <v>45933549.530015104</v>
      </c>
      <c r="C2672" s="3">
        <f t="shared" si="246"/>
        <v>42942690.801172256</v>
      </c>
      <c r="D2672" s="4">
        <f>LN(Table1[[#This Row],[NV]])</f>
        <v>17.642706334613887</v>
      </c>
      <c r="E2672" s="5">
        <v>14447</v>
      </c>
      <c r="F2672" s="5">
        <f t="shared" si="247"/>
        <v>208715809</v>
      </c>
      <c r="G2672" s="8">
        <f t="shared" si="248"/>
        <v>270070667.80000001</v>
      </c>
      <c r="H2672" s="5">
        <f t="shared" si="249"/>
        <v>138376.86303402099</v>
      </c>
      <c r="I2672" s="5">
        <f t="shared" si="250"/>
        <v>158546.92097818438</v>
      </c>
      <c r="J2672" s="5">
        <f>Table1[[#This Row],[DAA 
(n)]]^1.5</f>
        <v>1736466.8993744191</v>
      </c>
      <c r="K2672" s="5">
        <f t="shared" si="251"/>
        <v>2097070.303874627</v>
      </c>
      <c r="L2672" s="7">
        <f>LN(Table1[[#This Row],[NV]]/Table1[[#This Row],[NV_MA-1]])</f>
        <v>-1.7714878806953556</v>
      </c>
      <c r="M2672" s="7">
        <f>LN(Table1[[#This Row],[NV]]/Table1[[#This Row],[NV_MA-2]])</f>
        <v>5.6689004747149623</v>
      </c>
      <c r="N2672" s="4">
        <f>LN(Table1[[#This Row],[NV]]/Table1[[#This Row],[NV_MA-3]])</f>
        <v>3.0866544993620888</v>
      </c>
      <c r="O2672" s="7">
        <f>LN(Table1[[#This Row],[NV]]/Table1[[#This Row],[Metcalfe
NV ~ n^2]])</f>
        <v>-1.5137777844448765</v>
      </c>
      <c r="P2672" s="7">
        <f>Table1[[#This Row],[NV_MA-1]]*$M$3</f>
        <v>270070667.80000001</v>
      </c>
    </row>
    <row r="2673" spans="1:16" x14ac:dyDescent="0.2">
      <c r="A2673" s="2">
        <v>41020</v>
      </c>
      <c r="B2673" s="3">
        <v>46665206.220010698</v>
      </c>
      <c r="C2673" s="3">
        <f t="shared" si="246"/>
        <v>42760762.438021474</v>
      </c>
      <c r="D2673" s="4">
        <f>LN(Table1[[#This Row],[NV]])</f>
        <v>17.658509396130277</v>
      </c>
      <c r="E2673" s="5">
        <v>16495</v>
      </c>
      <c r="F2673" s="5">
        <f t="shared" si="247"/>
        <v>272085025</v>
      </c>
      <c r="G2673" s="8">
        <f t="shared" si="248"/>
        <v>269819669.36666667</v>
      </c>
      <c r="H2673" s="5">
        <f t="shared" si="249"/>
        <v>160179.85356751594</v>
      </c>
      <c r="I2673" s="5">
        <f t="shared" si="250"/>
        <v>158454.26534106847</v>
      </c>
      <c r="J2673" s="5">
        <f>Table1[[#This Row],[DAA 
(n)]]^1.5</f>
        <v>2118500.0560243097</v>
      </c>
      <c r="K2673" s="5">
        <f t="shared" si="251"/>
        <v>2095496.9461143403</v>
      </c>
      <c r="L2673" s="7">
        <f>LN(Table1[[#This Row],[NV]]/Table1[[#This Row],[NV_MA-1]])</f>
        <v>-1.7547550064590938</v>
      </c>
      <c r="M2673" s="7">
        <f>LN(Table1[[#This Row],[NV]]/Table1[[#This Row],[NV_MA-2]])</f>
        <v>5.685288112212473</v>
      </c>
      <c r="N2673" s="4">
        <f>LN(Table1[[#This Row],[NV]]/Table1[[#This Row],[NV_MA-3]])</f>
        <v>3.1032081071382431</v>
      </c>
      <c r="O2673" s="7">
        <f>LN(Table1[[#This Row],[NV]]/Table1[[#This Row],[Metcalfe
NV ~ n^2]])</f>
        <v>-1.7631157711950876</v>
      </c>
      <c r="P2673" s="7">
        <f>Table1[[#This Row],[NV_MA-1]]*$M$3</f>
        <v>269819669.36666667</v>
      </c>
    </row>
    <row r="2674" spans="1:16" x14ac:dyDescent="0.2">
      <c r="A2674" s="2">
        <v>41019</v>
      </c>
      <c r="B2674" s="3">
        <v>47365623.008145802</v>
      </c>
      <c r="C2674" s="3">
        <f t="shared" si="246"/>
        <v>42564370.104568839</v>
      </c>
      <c r="D2674" s="4">
        <f>LN(Table1[[#This Row],[NV]])</f>
        <v>17.673407270549422</v>
      </c>
      <c r="E2674" s="5">
        <v>19264</v>
      </c>
      <c r="F2674" s="5">
        <f t="shared" si="247"/>
        <v>371101696</v>
      </c>
      <c r="G2674" s="8">
        <f t="shared" si="248"/>
        <v>269052552.66666669</v>
      </c>
      <c r="H2674" s="5">
        <f t="shared" si="249"/>
        <v>190058.49585796308</v>
      </c>
      <c r="I2674" s="5">
        <f t="shared" si="250"/>
        <v>158200.22625360315</v>
      </c>
      <c r="J2674" s="5">
        <f>Table1[[#This Row],[DAA 
(n)]]^1.5</f>
        <v>2673743.2696023784</v>
      </c>
      <c r="K2674" s="5">
        <f t="shared" si="251"/>
        <v>2090968.1550344536</v>
      </c>
      <c r="L2674" s="7">
        <f>LN(Table1[[#This Row],[NV]]/Table1[[#This Row],[NV_MA-1]])</f>
        <v>-1.7370100110089233</v>
      </c>
      <c r="M2674" s="7">
        <f>LN(Table1[[#This Row],[NV]]/Table1[[#This Row],[NV_MA-2]])</f>
        <v>5.70179050606027</v>
      </c>
      <c r="N2674" s="4">
        <f>LN(Table1[[#This Row],[NV]]/Table1[[#This Row],[NV_MA-3]])</f>
        <v>3.12026952179338</v>
      </c>
      <c r="O2674" s="7">
        <f>LN(Table1[[#This Row],[NV]]/Table1[[#This Row],[Metcalfe
NV ~ n^2]])</f>
        <v>-2.0585794256676748</v>
      </c>
      <c r="P2674" s="7">
        <f>Table1[[#This Row],[NV_MA-1]]*$M$3</f>
        <v>269052552.66666669</v>
      </c>
    </row>
    <row r="2675" spans="1:16" x14ac:dyDescent="0.2">
      <c r="A2675" s="2">
        <v>41018</v>
      </c>
      <c r="B2675" s="3">
        <v>45246592.900088601</v>
      </c>
      <c r="C2675" s="3">
        <f t="shared" si="246"/>
        <v>42368541.047828555</v>
      </c>
      <c r="D2675" s="4">
        <f>LN(Table1[[#This Row],[NV]])</f>
        <v>17.62763793024973</v>
      </c>
      <c r="E2675" s="5">
        <v>17558</v>
      </c>
      <c r="F2675" s="5">
        <f t="shared" si="247"/>
        <v>308283364</v>
      </c>
      <c r="G2675" s="8">
        <f t="shared" si="248"/>
        <v>265300304.16666666</v>
      </c>
      <c r="H2675" s="5">
        <f t="shared" si="249"/>
        <v>171598.98626400589</v>
      </c>
      <c r="I2675" s="5">
        <f t="shared" si="250"/>
        <v>157055.924588561</v>
      </c>
      <c r="J2675" s="5">
        <f>Table1[[#This Row],[DAA 
(n)]]^1.5</f>
        <v>2326550.9461673074</v>
      </c>
      <c r="K2675" s="5">
        <f t="shared" si="251"/>
        <v>2069805.5589046476</v>
      </c>
      <c r="L2675" s="7">
        <f>LN(Table1[[#This Row],[NV]]/Table1[[#This Row],[NV_MA-1]])</f>
        <v>-1.7687350353583973</v>
      </c>
      <c r="M2675" s="7">
        <f>LN(Table1[[#This Row],[NV]]/Table1[[#This Row],[NV_MA-2]])</f>
        <v>5.6632807017756877</v>
      </c>
      <c r="N2675" s="4">
        <f>LN(Table1[[#This Row],[NV]]/Table1[[#This Row],[NV_MA-3]])</f>
        <v>3.0846727023164546</v>
      </c>
      <c r="O2675" s="7">
        <f>LN(Table1[[#This Row],[NV]]/Table1[[#This Row],[Metcalfe
NV ~ n^2]])</f>
        <v>-1.9188920007225778</v>
      </c>
      <c r="P2675" s="7">
        <f>Table1[[#This Row],[NV_MA-1]]*$M$3</f>
        <v>265300304.16666666</v>
      </c>
    </row>
    <row r="2676" spans="1:16" x14ac:dyDescent="0.2">
      <c r="A2676" s="2">
        <v>41017</v>
      </c>
      <c r="B2676" s="3">
        <v>45148790.337244101</v>
      </c>
      <c r="C2676" s="3">
        <f t="shared" si="246"/>
        <v>42245978.9635185</v>
      </c>
      <c r="D2676" s="4">
        <f>LN(Table1[[#This Row],[NV]])</f>
        <v>17.625474045380738</v>
      </c>
      <c r="E2676" s="5">
        <v>19340</v>
      </c>
      <c r="F2676" s="5">
        <f t="shared" si="247"/>
        <v>374035600</v>
      </c>
      <c r="G2676" s="8">
        <f t="shared" si="248"/>
        <v>263070804.33333334</v>
      </c>
      <c r="H2676" s="5">
        <f t="shared" si="249"/>
        <v>190884.46107260088</v>
      </c>
      <c r="I2676" s="5">
        <f t="shared" si="250"/>
        <v>156334.20069134294</v>
      </c>
      <c r="J2676" s="5">
        <f>Table1[[#This Row],[DAA 
(n)]]^1.5</f>
        <v>2689581.4737612982</v>
      </c>
      <c r="K2676" s="5">
        <f t="shared" si="251"/>
        <v>2056808.8024941799</v>
      </c>
      <c r="L2676" s="7">
        <f>LN(Table1[[#This Row],[NV]]/Table1[[#This Row],[NV_MA-1]])</f>
        <v>-1.7624597265261042</v>
      </c>
      <c r="M2676" s="7">
        <f>LN(Table1[[#This Row],[NV]]/Table1[[#This Row],[NV_MA-2]])</f>
        <v>5.6657227385035638</v>
      </c>
      <c r="N2676" s="4">
        <f>LN(Table1[[#This Row],[NV]]/Table1[[#This Row],[NV_MA-3]])</f>
        <v>3.0888078307525682</v>
      </c>
      <c r="O2676" s="7">
        <f>LN(Table1[[#This Row],[NV]]/Table1[[#This Row],[Metcalfe
NV ~ n^2]])</f>
        <v>-2.1143874926338335</v>
      </c>
      <c r="P2676" s="7">
        <f>Table1[[#This Row],[NV_MA-1]]*$M$3</f>
        <v>263070804.33333334</v>
      </c>
    </row>
    <row r="2677" spans="1:16" x14ac:dyDescent="0.2">
      <c r="A2677" s="2">
        <v>41016</v>
      </c>
      <c r="B2677" s="3">
        <v>43745275.462409697</v>
      </c>
      <c r="C2677" s="3">
        <f t="shared" si="246"/>
        <v>42081784.97071287</v>
      </c>
      <c r="D2677" s="4">
        <f>LN(Table1[[#This Row],[NV]])</f>
        <v>17.593894175505984</v>
      </c>
      <c r="E2677" s="5">
        <v>18828</v>
      </c>
      <c r="F2677" s="5">
        <f t="shared" si="247"/>
        <v>354493584</v>
      </c>
      <c r="G2677" s="8">
        <f t="shared" si="248"/>
        <v>258693125.69999999</v>
      </c>
      <c r="H2677" s="5">
        <f t="shared" si="249"/>
        <v>185325.89437866601</v>
      </c>
      <c r="I2677" s="5">
        <f t="shared" si="250"/>
        <v>154984.54089576995</v>
      </c>
      <c r="J2677" s="5">
        <f>Table1[[#This Row],[DAA 
(n)]]^1.5</f>
        <v>2583487.0232985527</v>
      </c>
      <c r="K2677" s="5">
        <f t="shared" si="251"/>
        <v>2031972.9650727434</v>
      </c>
      <c r="L2677" s="7">
        <f>LN(Table1[[#This Row],[NV]]/Table1[[#This Row],[NV_MA-1]])</f>
        <v>-1.7772588988194458</v>
      </c>
      <c r="M2677" s="7">
        <f>LN(Table1[[#This Row],[NV]]/Table1[[#This Row],[NV_MA-2]])</f>
        <v>5.6428135207349044</v>
      </c>
      <c r="N2677" s="4">
        <f>LN(Table1[[#This Row],[NV]]/Table1[[#This Row],[NV_MA-3]])</f>
        <v>3.0693763925041662</v>
      </c>
      <c r="O2677" s="7">
        <f>LN(Table1[[#This Row],[NV]]/Table1[[#This Row],[Metcalfe
NV ~ n^2]])</f>
        <v>-2.0923066295360822</v>
      </c>
      <c r="P2677" s="7">
        <f>Table1[[#This Row],[NV_MA-1]]*$M$3</f>
        <v>258693125.69999999</v>
      </c>
    </row>
    <row r="2678" spans="1:16" x14ac:dyDescent="0.2">
      <c r="A2678" s="2">
        <v>41015</v>
      </c>
      <c r="B2678" s="3">
        <v>43553560.800325803</v>
      </c>
      <c r="C2678" s="3">
        <f t="shared" si="246"/>
        <v>42132617.96546483</v>
      </c>
      <c r="D2678" s="4">
        <f>LN(Table1[[#This Row],[NV]])</f>
        <v>17.589502021418056</v>
      </c>
      <c r="E2678" s="5">
        <v>18862</v>
      </c>
      <c r="F2678" s="5">
        <f t="shared" si="247"/>
        <v>355775044</v>
      </c>
      <c r="G2678" s="8">
        <f t="shared" si="248"/>
        <v>253378311.43333334</v>
      </c>
      <c r="H2678" s="5">
        <f t="shared" si="249"/>
        <v>185694.59047284845</v>
      </c>
      <c r="I2678" s="5">
        <f t="shared" si="250"/>
        <v>153250.2386235093</v>
      </c>
      <c r="J2678" s="5">
        <f>Table1[[#This Row],[DAA 
(n)]]^1.5</f>
        <v>2590488.1547553954</v>
      </c>
      <c r="K2678" s="5">
        <f t="shared" si="251"/>
        <v>2000872.4510666956</v>
      </c>
      <c r="L2678" s="7">
        <f>LN(Table1[[#This Row],[NV]]/Table1[[#This Row],[NV_MA-1]])</f>
        <v>-1.7608922105307931</v>
      </c>
      <c r="M2678" s="7">
        <f>LN(Table1[[#This Row],[NV]]/Table1[[#This Row],[NV_MA-2]])</f>
        <v>5.649674610534289</v>
      </c>
      <c r="N2678" s="4">
        <f>LN(Table1[[#This Row],[NV]]/Table1[[#This Row],[NV_MA-3]])</f>
        <v>3.0804081524791851</v>
      </c>
      <c r="O2678" s="7">
        <f>LN(Table1[[#This Row],[NV]]/Table1[[#This Row],[Metcalfe
NV ~ n^2]])</f>
        <v>-2.1003071687896049</v>
      </c>
      <c r="P2678" s="7">
        <f>Table1[[#This Row],[NV_MA-1]]*$M$3</f>
        <v>253378311.43333334</v>
      </c>
    </row>
    <row r="2679" spans="1:16" x14ac:dyDescent="0.2">
      <c r="A2679" s="2">
        <v>41014</v>
      </c>
      <c r="B2679" s="3">
        <v>43611674.7466373</v>
      </c>
      <c r="C2679" s="3">
        <f t="shared" si="246"/>
        <v>42178668.274085999</v>
      </c>
      <c r="D2679" s="4">
        <f>LN(Table1[[#This Row],[NV]])</f>
        <v>17.590835441893717</v>
      </c>
      <c r="E2679" s="5">
        <v>16157</v>
      </c>
      <c r="F2679" s="5">
        <f t="shared" si="247"/>
        <v>261048649</v>
      </c>
      <c r="G2679" s="8">
        <f t="shared" si="248"/>
        <v>250585345.43333334</v>
      </c>
      <c r="H2679" s="5">
        <f t="shared" si="249"/>
        <v>156563.08580181975</v>
      </c>
      <c r="I2679" s="5">
        <f t="shared" si="250"/>
        <v>152398.67632116738</v>
      </c>
      <c r="J2679" s="5">
        <f>Table1[[#This Row],[DAA 
(n)]]^1.5</f>
        <v>2053719.3142912658</v>
      </c>
      <c r="K2679" s="5">
        <f t="shared" si="251"/>
        <v>1985120.2503890209</v>
      </c>
      <c r="L2679" s="7">
        <f>LN(Table1[[#This Row],[NV]]/Table1[[#This Row],[NV_MA-1]])</f>
        <v>-1.748474678902965</v>
      </c>
      <c r="M2679" s="7">
        <f>LN(Table1[[#This Row],[NV]]/Table1[[#This Row],[NV_MA-2]])</f>
        <v>5.6565802052533982</v>
      </c>
      <c r="N2679" s="4">
        <f>LN(Table1[[#This Row],[NV]]/Table1[[#This Row],[NV_MA-3]])</f>
        <v>3.089645392084087</v>
      </c>
      <c r="O2679" s="7">
        <f>LN(Table1[[#This Row],[NV]]/Table1[[#This Row],[Metcalfe
NV ~ n^2]])</f>
        <v>-1.7893819006599438</v>
      </c>
      <c r="P2679" s="7">
        <f>Table1[[#This Row],[NV_MA-1]]*$M$3</f>
        <v>250585345.43333334</v>
      </c>
    </row>
    <row r="2680" spans="1:16" x14ac:dyDescent="0.2">
      <c r="A2680" s="2">
        <v>41013</v>
      </c>
      <c r="B2680" s="3">
        <v>43539137.427506402</v>
      </c>
      <c r="C2680" s="3">
        <f t="shared" si="246"/>
        <v>42250896.644243225</v>
      </c>
      <c r="D2680" s="4">
        <f>LN(Table1[[#This Row],[NV]])</f>
        <v>17.589170802538753</v>
      </c>
      <c r="E2680" s="5">
        <v>17049</v>
      </c>
      <c r="F2680" s="5">
        <f t="shared" si="247"/>
        <v>290668401</v>
      </c>
      <c r="G2680" s="8">
        <f t="shared" si="248"/>
        <v>250515472.59999999</v>
      </c>
      <c r="H2680" s="5">
        <f t="shared" si="249"/>
        <v>166122.84460407723</v>
      </c>
      <c r="I2680" s="5">
        <f t="shared" si="250"/>
        <v>152375.51878317865</v>
      </c>
      <c r="J2680" s="5">
        <f>Table1[[#This Row],[DAA 
(n)]]^1.5</f>
        <v>2226118.9475517692</v>
      </c>
      <c r="K2680" s="5">
        <f t="shared" si="251"/>
        <v>1984707.558041635</v>
      </c>
      <c r="L2680" s="7">
        <f>LN(Table1[[#This Row],[NV]]/Table1[[#This Row],[NV_MA-1]])</f>
        <v>-1.7498604409092144</v>
      </c>
      <c r="M2680" s="7">
        <f>LN(Table1[[#This Row],[NV]]/Table1[[#This Row],[NV_MA-2]])</f>
        <v>5.6550675311133718</v>
      </c>
      <c r="N2680" s="4">
        <f>LN(Table1[[#This Row],[NV]]/Table1[[#This Row],[NV_MA-3]])</f>
        <v>3.0881886672124641</v>
      </c>
      <c r="O2680" s="7">
        <f>LN(Table1[[#This Row],[NV]]/Table1[[#This Row],[Metcalfe
NV ~ n^2]])</f>
        <v>-1.8985228573917101</v>
      </c>
      <c r="P2680" s="7">
        <f>Table1[[#This Row],[NV_MA-1]]*$M$3</f>
        <v>250515472.59999999</v>
      </c>
    </row>
    <row r="2681" spans="1:16" x14ac:dyDescent="0.2">
      <c r="A2681" s="2">
        <v>41012</v>
      </c>
      <c r="B2681" s="3">
        <v>43311954.098714799</v>
      </c>
      <c r="C2681" s="3">
        <f t="shared" si="246"/>
        <v>42324537.129996657</v>
      </c>
      <c r="D2681" s="4">
        <f>LN(Table1[[#This Row],[NV]])</f>
        <v>17.583939231053492</v>
      </c>
      <c r="E2681" s="5">
        <v>16330</v>
      </c>
      <c r="F2681" s="5">
        <f t="shared" si="247"/>
        <v>266668900</v>
      </c>
      <c r="G2681" s="8">
        <f t="shared" si="248"/>
        <v>248246739.23333332</v>
      </c>
      <c r="H2681" s="5">
        <f t="shared" si="249"/>
        <v>158413.39750680045</v>
      </c>
      <c r="I2681" s="5">
        <f t="shared" si="250"/>
        <v>151617.69167892492</v>
      </c>
      <c r="J2681" s="5">
        <f>Table1[[#This Row],[DAA 
(n)]]^1.5</f>
        <v>2086792.5476673534</v>
      </c>
      <c r="K2681" s="5">
        <f t="shared" si="251"/>
        <v>1971251.5925233143</v>
      </c>
      <c r="L2681" s="7">
        <f>LN(Table1[[#This Row],[NV]]/Table1[[#This Row],[NV_MA-1]])</f>
        <v>-1.7459944947380508</v>
      </c>
      <c r="M2681" s="7">
        <f>LN(Table1[[#This Row],[NV]]/Table1[[#This Row],[NV_MA-2]])</f>
        <v>5.6548217859429109</v>
      </c>
      <c r="N2681" s="4">
        <f>LN(Table1[[#This Row],[NV]]/Table1[[#This Row],[NV_MA-3]])</f>
        <v>3.0897600059195742</v>
      </c>
      <c r="O2681" s="7">
        <f>LN(Table1[[#This Row],[NV]]/Table1[[#This Row],[Metcalfe
NV ~ n^2]])</f>
        <v>-1.8175791408755304</v>
      </c>
      <c r="P2681" s="7">
        <f>Table1[[#This Row],[NV_MA-1]]*$M$3</f>
        <v>248246739.23333332</v>
      </c>
    </row>
    <row r="2682" spans="1:16" x14ac:dyDescent="0.2">
      <c r="A2682" s="2">
        <v>41011</v>
      </c>
      <c r="B2682" s="3">
        <v>42989971.169823803</v>
      </c>
      <c r="C2682" s="3">
        <f t="shared" si="246"/>
        <v>42418860.353677236</v>
      </c>
      <c r="D2682" s="4">
        <f>LN(Table1[[#This Row],[NV]])</f>
        <v>17.576477417847066</v>
      </c>
      <c r="E2682" s="5">
        <v>18394</v>
      </c>
      <c r="F2682" s="5">
        <f t="shared" si="247"/>
        <v>338339236</v>
      </c>
      <c r="G2682" s="8">
        <f t="shared" si="248"/>
        <v>248313271.93333334</v>
      </c>
      <c r="H2682" s="5">
        <f t="shared" si="249"/>
        <v>180625.02970489184</v>
      </c>
      <c r="I2682" s="5">
        <f t="shared" si="250"/>
        <v>151639.45368226364</v>
      </c>
      <c r="J2682" s="5">
        <f>Table1[[#This Row],[DAA 
(n)]]^1.5</f>
        <v>2494676.7139218631</v>
      </c>
      <c r="K2682" s="5">
        <f t="shared" si="251"/>
        <v>1971641.7123858847</v>
      </c>
      <c r="L2682" s="7">
        <f>LN(Table1[[#This Row],[NV]]/Table1[[#This Row],[NV_MA-1]])</f>
        <v>-1.753724282404368</v>
      </c>
      <c r="M2682" s="7">
        <f>LN(Table1[[#This Row],[NV]]/Table1[[#This Row],[NV_MA-2]])</f>
        <v>5.6472164509516967</v>
      </c>
      <c r="N2682" s="4">
        <f>LN(Table1[[#This Row],[NV]]/Table1[[#This Row],[NV_MA-3]])</f>
        <v>3.0821003076406024</v>
      </c>
      <c r="O2682" s="7">
        <f>LN(Table1[[#This Row],[NV]]/Table1[[#This Row],[Metcalfe
NV ~ n^2]])</f>
        <v>-2.0630821890782198</v>
      </c>
      <c r="P2682" s="7">
        <f>Table1[[#This Row],[NV_MA-1]]*$M$3</f>
        <v>248313271.93333334</v>
      </c>
    </row>
    <row r="2683" spans="1:16" x14ac:dyDescent="0.2">
      <c r="A2683" s="2">
        <v>41010</v>
      </c>
      <c r="B2683" s="3">
        <v>43082370.758582801</v>
      </c>
      <c r="C2683" s="3">
        <f t="shared" si="246"/>
        <v>42494271.940144248</v>
      </c>
      <c r="D2683" s="4">
        <f>LN(Table1[[#This Row],[NV]])</f>
        <v>17.57862444027456</v>
      </c>
      <c r="E2683" s="5">
        <v>18806</v>
      </c>
      <c r="F2683" s="5">
        <f t="shared" si="247"/>
        <v>353665636</v>
      </c>
      <c r="G2683" s="8">
        <f t="shared" si="248"/>
        <v>245800585.93333334</v>
      </c>
      <c r="H2683" s="5">
        <f t="shared" si="249"/>
        <v>185087.35902801706</v>
      </c>
      <c r="I2683" s="5">
        <f t="shared" si="250"/>
        <v>150858.41635232541</v>
      </c>
      <c r="J2683" s="5">
        <f>Table1[[#This Row],[DAA 
(n)]]^1.5</f>
        <v>2578960.2460325011</v>
      </c>
      <c r="K2683" s="5">
        <f t="shared" si="251"/>
        <v>1957318.4495670833</v>
      </c>
      <c r="L2683" s="7">
        <f>LN(Table1[[#This Row],[NV]]/Table1[[#This Row],[NV_MA-1]])</f>
        <v>-1.7414066985996599</v>
      </c>
      <c r="M2683" s="7">
        <f>LN(Table1[[#This Row],[NV]]/Table1[[#This Row],[NV_MA-2]])</f>
        <v>5.6545274043877303</v>
      </c>
      <c r="N2683" s="4">
        <f>LN(Table1[[#This Row],[NV]]/Table1[[#This Row],[NV_MA-3]])</f>
        <v>3.091538483799102</v>
      </c>
      <c r="O2683" s="7">
        <f>LN(Table1[[#This Row],[NV]]/Table1[[#This Row],[Metcalfe
NV ~ n^2]])</f>
        <v>-2.1052380533994852</v>
      </c>
      <c r="P2683" s="7">
        <f>Table1[[#This Row],[NV_MA-1]]*$M$3</f>
        <v>245800585.93333334</v>
      </c>
    </row>
    <row r="2684" spans="1:16" x14ac:dyDescent="0.2">
      <c r="A2684" s="2">
        <v>41009</v>
      </c>
      <c r="B2684" s="3">
        <v>42401088.461095698</v>
      </c>
      <c r="C2684" s="3">
        <f t="shared" si="246"/>
        <v>42456945.712037668</v>
      </c>
      <c r="D2684" s="4">
        <f>LN(Table1[[#This Row],[NV]])</f>
        <v>17.562684591124942</v>
      </c>
      <c r="E2684" s="5">
        <v>17407</v>
      </c>
      <c r="F2684" s="5">
        <f t="shared" si="247"/>
        <v>303003649</v>
      </c>
      <c r="G2684" s="8">
        <f t="shared" si="248"/>
        <v>241804534.73333332</v>
      </c>
      <c r="H2684" s="5">
        <f t="shared" si="249"/>
        <v>169972.87442877921</v>
      </c>
      <c r="I2684" s="5">
        <f t="shared" si="250"/>
        <v>149599.45275907597</v>
      </c>
      <c r="J2684" s="5">
        <f>Table1[[#This Row],[DAA 
(n)]]^1.5</f>
        <v>2296602.8211562806</v>
      </c>
      <c r="K2684" s="5">
        <f t="shared" si="251"/>
        <v>1934374.7876269845</v>
      </c>
      <c r="L2684" s="7">
        <f>LN(Table1[[#This Row],[NV]]/Table1[[#This Row],[NV_MA-1]])</f>
        <v>-1.7409556589108905</v>
      </c>
      <c r="M2684" s="7">
        <f>LN(Table1[[#This Row],[NV]]/Table1[[#This Row],[NV_MA-2]])</f>
        <v>5.6469679046366856</v>
      </c>
      <c r="N2684" s="4">
        <f>LN(Table1[[#This Row],[NV]]/Table1[[#This Row],[NV_MA-3]])</f>
        <v>3.0873898660588082</v>
      </c>
      <c r="O2684" s="7">
        <f>LN(Table1[[#This Row],[NV]]/Table1[[#This Row],[Metcalfe
NV ~ n^2]])</f>
        <v>-1.9665708151804764</v>
      </c>
      <c r="P2684" s="7">
        <f>Table1[[#This Row],[NV_MA-1]]*$M$3</f>
        <v>241804534.73333332</v>
      </c>
    </row>
    <row r="2685" spans="1:16" x14ac:dyDescent="0.2">
      <c r="A2685" s="2">
        <v>41008</v>
      </c>
      <c r="B2685" s="3">
        <v>42462896.807012998</v>
      </c>
      <c r="C2685" s="3">
        <f t="shared" si="246"/>
        <v>42435617.607535154</v>
      </c>
      <c r="D2685" s="4">
        <f>LN(Table1[[#This Row],[NV]])</f>
        <v>17.564141236288396</v>
      </c>
      <c r="E2685" s="5">
        <v>15395</v>
      </c>
      <c r="F2685" s="5">
        <f t="shared" si="247"/>
        <v>237006025</v>
      </c>
      <c r="G2685" s="8">
        <f t="shared" si="248"/>
        <v>236546906.73333332</v>
      </c>
      <c r="H2685" s="5">
        <f t="shared" si="249"/>
        <v>148435.48113922068</v>
      </c>
      <c r="I2685" s="5">
        <f t="shared" si="250"/>
        <v>147709.11931469006</v>
      </c>
      <c r="J2685" s="5">
        <f>Table1[[#This Row],[DAA 
(n)]]^1.5</f>
        <v>1910159.0915091338</v>
      </c>
      <c r="K2685" s="5">
        <f t="shared" si="251"/>
        <v>1901929.7781072473</v>
      </c>
      <c r="L2685" s="7">
        <f>LN(Table1[[#This Row],[NV]]/Table1[[#This Row],[NV_MA-1]])</f>
        <v>-1.7175158470804852</v>
      </c>
      <c r="M2685" s="7">
        <f>LN(Table1[[#This Row],[NV]]/Table1[[#This Row],[NV_MA-2]])</f>
        <v>5.661141027530749</v>
      </c>
      <c r="N2685" s="4">
        <f>LN(Table1[[#This Row],[NV]]/Table1[[#This Row],[NV_MA-3]])</f>
        <v>3.1057616349102202</v>
      </c>
      <c r="O2685" s="7">
        <f>LN(Table1[[#This Row],[NV]]/Table1[[#This Row],[Metcalfe
NV ~ n^2]])</f>
        <v>-1.7194548844288049</v>
      </c>
      <c r="P2685" s="7">
        <f>Table1[[#This Row],[NV_MA-1]]*$M$3</f>
        <v>236546906.73333332</v>
      </c>
    </row>
    <row r="2686" spans="1:16" x14ac:dyDescent="0.2">
      <c r="A2686" s="2">
        <v>41007</v>
      </c>
      <c r="B2686" s="3">
        <v>41782839.5652477</v>
      </c>
      <c r="C2686" s="3">
        <f t="shared" si="246"/>
        <v>42396748.183534488</v>
      </c>
      <c r="D2686" s="4">
        <f>LN(Table1[[#This Row],[NV]])</f>
        <v>17.547996276485154</v>
      </c>
      <c r="E2686" s="5">
        <v>13664</v>
      </c>
      <c r="F2686" s="5">
        <f t="shared" si="247"/>
        <v>186704896</v>
      </c>
      <c r="G2686" s="8">
        <f t="shared" si="248"/>
        <v>234316498.03333333</v>
      </c>
      <c r="H2686" s="5">
        <f t="shared" si="249"/>
        <v>130115.71213261138</v>
      </c>
      <c r="I2686" s="5">
        <f t="shared" si="250"/>
        <v>146880.77266477287</v>
      </c>
      <c r="J2686" s="5">
        <f>Table1[[#This Row],[DAA 
(n)]]^1.5</f>
        <v>1597227.5038152826</v>
      </c>
      <c r="K2686" s="5">
        <f t="shared" si="251"/>
        <v>1887905.0402711283</v>
      </c>
      <c r="L2686" s="7">
        <f>LN(Table1[[#This Row],[NV]]/Table1[[#This Row],[NV_MA-1]])</f>
        <v>-1.7241870386553253</v>
      </c>
      <c r="M2686" s="7">
        <f>LN(Table1[[#This Row],[NV]]/Table1[[#This Row],[NV_MA-2]])</f>
        <v>5.6506198101274281</v>
      </c>
      <c r="N2686" s="4">
        <f>LN(Table1[[#This Row],[NV]]/Table1[[#This Row],[NV_MA-3]])</f>
        <v>3.0970179485290434</v>
      </c>
      <c r="O2686" s="7">
        <f>LN(Table1[[#This Row],[NV]]/Table1[[#This Row],[Metcalfe
NV ~ n^2]])</f>
        <v>-1.4970435555715487</v>
      </c>
      <c r="P2686" s="7">
        <f>Table1[[#This Row],[NV_MA-1]]*$M$3</f>
        <v>234316498.03333333</v>
      </c>
    </row>
    <row r="2687" spans="1:16" x14ac:dyDescent="0.2">
      <c r="A2687" s="2">
        <v>41006</v>
      </c>
      <c r="B2687" s="3">
        <v>41143291.239865802</v>
      </c>
      <c r="C2687" s="3">
        <f t="shared" si="246"/>
        <v>42387985.858948618</v>
      </c>
      <c r="D2687" s="4">
        <f>LN(Table1[[#This Row],[NV]])</f>
        <v>17.532571439958208</v>
      </c>
      <c r="E2687" s="5">
        <v>14271</v>
      </c>
      <c r="F2687" s="5">
        <f t="shared" si="247"/>
        <v>203661441</v>
      </c>
      <c r="G2687" s="8">
        <f t="shared" si="248"/>
        <v>236594364.83333334</v>
      </c>
      <c r="H2687" s="5">
        <f t="shared" si="249"/>
        <v>136516.16886816768</v>
      </c>
      <c r="I2687" s="5">
        <f t="shared" si="250"/>
        <v>147695.75298842278</v>
      </c>
      <c r="J2687" s="5">
        <f>Table1[[#This Row],[DAA 
(n)]]^1.5</f>
        <v>1704832.0810305607</v>
      </c>
      <c r="K2687" s="5">
        <f t="shared" si="251"/>
        <v>1901936.399201473</v>
      </c>
      <c r="L2687" s="7">
        <f>LN(Table1[[#This Row],[NV]]/Table1[[#This Row],[NV_MA-1]])</f>
        <v>-1.7492862519942476</v>
      </c>
      <c r="M2687" s="7">
        <f>LN(Table1[[#This Row],[NV]]/Table1[[#This Row],[NV_MA-2]])</f>
        <v>5.629661726162082</v>
      </c>
      <c r="N2687" s="4">
        <f>LN(Table1[[#This Row],[NV]]/Table1[[#This Row],[NV_MA-3]])</f>
        <v>3.074188357335466</v>
      </c>
      <c r="O2687" s="7">
        <f>LN(Table1[[#This Row],[NV]]/Table1[[#This Row],[Metcalfe
NV ~ n^2]])</f>
        <v>-1.5993981302425762</v>
      </c>
      <c r="P2687" s="7">
        <f>Table1[[#This Row],[NV_MA-1]]*$M$3</f>
        <v>236594364.83333334</v>
      </c>
    </row>
    <row r="2688" spans="1:16" x14ac:dyDescent="0.2">
      <c r="A2688" s="2">
        <v>41005</v>
      </c>
      <c r="B2688" s="3">
        <v>43202690.551670097</v>
      </c>
      <c r="C2688" s="3">
        <f t="shared" si="246"/>
        <v>42416965.032810412</v>
      </c>
      <c r="D2688" s="4">
        <f>LN(Table1[[#This Row],[NV]])</f>
        <v>17.581413332563599</v>
      </c>
      <c r="E2688" s="5">
        <v>15543</v>
      </c>
      <c r="F2688" s="5">
        <f t="shared" si="247"/>
        <v>241584849</v>
      </c>
      <c r="G2688" s="8">
        <f t="shared" si="248"/>
        <v>237870917.63333333</v>
      </c>
      <c r="H2688" s="5">
        <f t="shared" si="249"/>
        <v>150011.17638317068</v>
      </c>
      <c r="I2688" s="5">
        <f t="shared" si="250"/>
        <v>148149.84727288902</v>
      </c>
      <c r="J2688" s="5">
        <f>Table1[[#This Row],[DAA 
(n)]]^1.5</f>
        <v>1937770.1896785914</v>
      </c>
      <c r="K2688" s="5">
        <f t="shared" si="251"/>
        <v>1909775.8202002705</v>
      </c>
      <c r="L2688" s="7">
        <f>LN(Table1[[#This Row],[NV]]/Table1[[#This Row],[NV_MA-1]])</f>
        <v>-1.7058253890550439</v>
      </c>
      <c r="M2688" s="7">
        <f>LN(Table1[[#This Row],[NV]]/Table1[[#This Row],[NV_MA-2]])</f>
        <v>5.6754338104575321</v>
      </c>
      <c r="N2688" s="4">
        <f>LN(Table1[[#This Row],[NV]]/Table1[[#This Row],[NV_MA-3]])</f>
        <v>3.1189169110522696</v>
      </c>
      <c r="O2688" s="7">
        <f>LN(Table1[[#This Row],[NV]]/Table1[[#This Row],[Metcalfe
NV ~ n^2]])</f>
        <v>-1.7213179784021966</v>
      </c>
      <c r="P2688" s="7">
        <f>Table1[[#This Row],[NV_MA-1]]*$M$3</f>
        <v>237870917.63333333</v>
      </c>
    </row>
    <row r="2689" spans="1:16" x14ac:dyDescent="0.2">
      <c r="A2689" s="2">
        <v>41004</v>
      </c>
      <c r="B2689" s="3">
        <v>42922552.029745601</v>
      </c>
      <c r="C2689" s="3">
        <f t="shared" si="246"/>
        <v>42380021.491655096</v>
      </c>
      <c r="D2689" s="4">
        <f>LN(Table1[[#This Row],[NV]])</f>
        <v>17.574907934111593</v>
      </c>
      <c r="E2689" s="5">
        <v>16870</v>
      </c>
      <c r="F2689" s="5">
        <f t="shared" si="247"/>
        <v>284596900</v>
      </c>
      <c r="G2689" s="8">
        <f t="shared" si="248"/>
        <v>237512330.96666667</v>
      </c>
      <c r="H2689" s="5">
        <f t="shared" si="249"/>
        <v>164200.63900136002</v>
      </c>
      <c r="I2689" s="5">
        <f t="shared" si="250"/>
        <v>148025.71369348414</v>
      </c>
      <c r="J2689" s="5">
        <f>Table1[[#This Row],[DAA 
(n)]]^1.5</f>
        <v>2191152.5969224465</v>
      </c>
      <c r="K2689" s="5">
        <f t="shared" si="251"/>
        <v>1907606.3965114611</v>
      </c>
      <c r="L2689" s="7">
        <f>LN(Table1[[#This Row],[NV]]/Table1[[#This Row],[NV_MA-1]])</f>
        <v>-1.7108221658392357</v>
      </c>
      <c r="M2689" s="7">
        <f>LN(Table1[[#This Row],[NV]]/Table1[[#This Row],[NV_MA-2]])</f>
        <v>5.669766655284401</v>
      </c>
      <c r="N2689" s="4">
        <f>LN(Table1[[#This Row],[NV]]/Table1[[#This Row],[NV_MA-3]])</f>
        <v>3.1135481155387192</v>
      </c>
      <c r="O2689" s="7">
        <f>LN(Table1[[#This Row],[NV]]/Table1[[#This Row],[Metcalfe
NV ~ n^2]])</f>
        <v>-1.8916764169684339</v>
      </c>
      <c r="P2689" s="7">
        <f>Table1[[#This Row],[NV_MA-1]]*$M$3</f>
        <v>237512330.96666667</v>
      </c>
    </row>
    <row r="2690" spans="1:16" x14ac:dyDescent="0.2">
      <c r="A2690" s="2">
        <v>41003</v>
      </c>
      <c r="B2690" s="3">
        <v>42867553.237625301</v>
      </c>
      <c r="C2690" s="3">
        <f t="shared" si="246"/>
        <v>42362115.777694866</v>
      </c>
      <c r="D2690" s="4">
        <f>LN(Table1[[#This Row],[NV]])</f>
        <v>17.5736257629455</v>
      </c>
      <c r="E2690" s="5">
        <v>16652</v>
      </c>
      <c r="F2690" s="5">
        <f t="shared" si="247"/>
        <v>277289104</v>
      </c>
      <c r="G2690" s="8">
        <f t="shared" si="248"/>
        <v>235890087.63333333</v>
      </c>
      <c r="H2690" s="5">
        <f t="shared" si="249"/>
        <v>161862.19594965913</v>
      </c>
      <c r="I2690" s="5">
        <f t="shared" si="250"/>
        <v>147487.79432753671</v>
      </c>
      <c r="J2690" s="5">
        <f>Table1[[#This Row],[DAA 
(n)]]^1.5</f>
        <v>2148817.8517054408</v>
      </c>
      <c r="K2690" s="5">
        <f t="shared" si="251"/>
        <v>1898022.9357583085</v>
      </c>
      <c r="L2690" s="7">
        <f>LN(Table1[[#This Row],[NV]]/Table1[[#This Row],[NV_MA-1]])</f>
        <v>-1.7052507611910794</v>
      </c>
      <c r="M2690" s="7">
        <f>LN(Table1[[#This Row],[NV]]/Table1[[#This Row],[NV_MA-2]])</f>
        <v>5.6721250619292709</v>
      </c>
      <c r="N2690" s="4">
        <f>LN(Table1[[#This Row],[NV]]/Table1[[#This Row],[NV_MA-3]])</f>
        <v>3.1173024206945814</v>
      </c>
      <c r="O2690" s="7">
        <f>LN(Table1[[#This Row],[NV]]/Table1[[#This Row],[Metcalfe
NV ~ n^2]])</f>
        <v>-1.8669454536842314</v>
      </c>
      <c r="P2690" s="7">
        <f>Table1[[#This Row],[NV_MA-1]]*$M$3</f>
        <v>235890087.63333333</v>
      </c>
    </row>
    <row r="2691" spans="1:16" x14ac:dyDescent="0.2">
      <c r="A2691" s="2">
        <v>41002</v>
      </c>
      <c r="B2691" s="3">
        <v>43168247.550650097</v>
      </c>
      <c r="C2691" s="3">
        <f t="shared" si="246"/>
        <v>42343362.40235766</v>
      </c>
      <c r="D2691" s="4">
        <f>LN(Table1[[#This Row],[NV]])</f>
        <v>17.58061577256014</v>
      </c>
      <c r="E2691" s="5">
        <v>18598</v>
      </c>
      <c r="F2691" s="5">
        <f t="shared" si="247"/>
        <v>345885604</v>
      </c>
      <c r="G2691" s="8">
        <f t="shared" si="248"/>
        <v>235464374.03333333</v>
      </c>
      <c r="H2691" s="5">
        <f t="shared" si="249"/>
        <v>182833.39186425539</v>
      </c>
      <c r="I2691" s="5">
        <f t="shared" si="250"/>
        <v>147349.29716103917</v>
      </c>
      <c r="J2691" s="5">
        <f>Table1[[#This Row],[DAA 
(n)]]^1.5</f>
        <v>2536292.6611871906</v>
      </c>
      <c r="K2691" s="5">
        <f t="shared" si="251"/>
        <v>1895534.1486728068</v>
      </c>
      <c r="L2691" s="7">
        <f>LN(Table1[[#This Row],[NV]]/Table1[[#This Row],[NV_MA-1]])</f>
        <v>-1.6964544094268437</v>
      </c>
      <c r="M2691" s="7">
        <f>LN(Table1[[#This Row],[NV]]/Table1[[#This Row],[NV_MA-2]])</f>
        <v>5.6800545542662864</v>
      </c>
      <c r="N2691" s="4">
        <f>LN(Table1[[#This Row],[NV]]/Table1[[#This Row],[NV_MA-3]])</f>
        <v>3.125604543129552</v>
      </c>
      <c r="O2691" s="7">
        <f>LN(Table1[[#This Row],[NV]]/Table1[[#This Row],[Metcalfe
NV ~ n^2]])</f>
        <v>-2.0810028815161434</v>
      </c>
      <c r="P2691" s="7">
        <f>Table1[[#This Row],[NV_MA-1]]*$M$3</f>
        <v>235464374.03333333</v>
      </c>
    </row>
    <row r="2692" spans="1:16" x14ac:dyDescent="0.2">
      <c r="A2692" s="2">
        <v>41001</v>
      </c>
      <c r="B2692" s="3">
        <v>43368642.366962798</v>
      </c>
      <c r="C2692" s="3">
        <f t="shared" si="246"/>
        <v>42271458.928253047</v>
      </c>
      <c r="D2692" s="4">
        <f>LN(Table1[[#This Row],[NV]])</f>
        <v>17.585247211816</v>
      </c>
      <c r="E2692" s="5">
        <v>14925</v>
      </c>
      <c r="F2692" s="5">
        <f t="shared" si="247"/>
        <v>222755625</v>
      </c>
      <c r="G2692" s="8">
        <f t="shared" si="248"/>
        <v>231040187.23333332</v>
      </c>
      <c r="H2692" s="5">
        <f t="shared" si="249"/>
        <v>143441.08460354246</v>
      </c>
      <c r="I2692" s="5">
        <f t="shared" si="250"/>
        <v>145921.38881197627</v>
      </c>
      <c r="J2692" s="5">
        <f>Table1[[#This Row],[DAA 
(n)]]^1.5</f>
        <v>1823356.1646384399</v>
      </c>
      <c r="K2692" s="5">
        <f t="shared" si="251"/>
        <v>1869795.2170380603</v>
      </c>
      <c r="L2692" s="7">
        <f>LN(Table1[[#This Row],[NV]]/Table1[[#This Row],[NV_MA-1]])</f>
        <v>-1.6728550122459902</v>
      </c>
      <c r="M2692" s="7">
        <f>LN(Table1[[#This Row],[NV]]/Table1[[#This Row],[NV_MA-2]])</f>
        <v>5.6944238889271999</v>
      </c>
      <c r="N2692" s="4">
        <f>LN(Table1[[#This Row],[NV]]/Table1[[#This Row],[NV_MA-3]])</f>
        <v>3.1439077385871599</v>
      </c>
      <c r="O2692" s="7">
        <f>LN(Table1[[#This Row],[NV]]/Table1[[#This Row],[Metcalfe
NV ~ n^2]])</f>
        <v>-1.6363386647056062</v>
      </c>
      <c r="P2692" s="7">
        <f>Table1[[#This Row],[NV_MA-1]]*$M$3</f>
        <v>231040187.23333332</v>
      </c>
    </row>
    <row r="2693" spans="1:16" x14ac:dyDescent="0.2">
      <c r="A2693" s="2">
        <v>41000</v>
      </c>
      <c r="B2693" s="3">
        <v>41689664.052434102</v>
      </c>
      <c r="C2693" s="3">
        <f t="shared" si="246"/>
        <v>42133578.318763122</v>
      </c>
      <c r="D2693" s="4">
        <f>LN(Table1[[#This Row],[NV]])</f>
        <v>17.54576379159554</v>
      </c>
      <c r="E2693" s="5">
        <v>12842</v>
      </c>
      <c r="F2693" s="5">
        <f t="shared" si="247"/>
        <v>164916964</v>
      </c>
      <c r="G2693" s="8">
        <f t="shared" si="248"/>
        <v>228751085.36666667</v>
      </c>
      <c r="H2693" s="5">
        <f t="shared" si="249"/>
        <v>121491.437008722</v>
      </c>
      <c r="I2693" s="5">
        <f t="shared" si="250"/>
        <v>145040.39063868023</v>
      </c>
      <c r="J2693" s="5">
        <f>Table1[[#This Row],[DAA 
(n)]]^1.5</f>
        <v>1455288.167920019</v>
      </c>
      <c r="K2693" s="5">
        <f t="shared" si="251"/>
        <v>1855115.9301870542</v>
      </c>
      <c r="L2693" s="7">
        <f>LN(Table1[[#This Row],[NV]]/Table1[[#This Row],[NV_MA-1]])</f>
        <v>-1.7023812152854232</v>
      </c>
      <c r="M2693" s="7">
        <f>LN(Table1[[#This Row],[NV]]/Table1[[#This Row],[NV_MA-2]])</f>
        <v>5.6609962528535531</v>
      </c>
      <c r="N2693" s="4">
        <f>LN(Table1[[#This Row],[NV]]/Table1[[#This Row],[NV_MA-3]])</f>
        <v>3.1123060434669521</v>
      </c>
      <c r="O2693" s="7">
        <f>LN(Table1[[#This Row],[NV]]/Table1[[#This Row],[Metcalfe
NV ~ n^2]])</f>
        <v>-1.3751888651124489</v>
      </c>
      <c r="P2693" s="7">
        <f>Table1[[#This Row],[NV_MA-1]]*$M$3</f>
        <v>228751085.36666667</v>
      </c>
    </row>
    <row r="2694" spans="1:16" x14ac:dyDescent="0.2">
      <c r="A2694" s="2">
        <v>40999</v>
      </c>
      <c r="B2694" s="3">
        <v>42493825.156613901</v>
      </c>
      <c r="C2694" s="3">
        <f t="shared" si="246"/>
        <v>42075253.937619276</v>
      </c>
      <c r="D2694" s="4">
        <f>LN(Table1[[#This Row],[NV]])</f>
        <v>17.564869332906355</v>
      </c>
      <c r="E2694" s="5">
        <v>14120</v>
      </c>
      <c r="F2694" s="5">
        <f t="shared" si="247"/>
        <v>199374400</v>
      </c>
      <c r="G2694" s="8">
        <f t="shared" si="248"/>
        <v>233964040.73333332</v>
      </c>
      <c r="H2694" s="5">
        <f t="shared" si="249"/>
        <v>134921.50685598693</v>
      </c>
      <c r="I2694" s="5">
        <f t="shared" si="250"/>
        <v>146842.56219183982</v>
      </c>
      <c r="J2694" s="5">
        <f>Table1[[#This Row],[DAA 
(n)]]^1.5</f>
        <v>1677845.7998278623</v>
      </c>
      <c r="K2694" s="5">
        <f t="shared" si="251"/>
        <v>1886602.1809277204</v>
      </c>
      <c r="L2694" s="7">
        <f>LN(Table1[[#This Row],[NV]]/Table1[[#This Row],[NV_MA-1]])</f>
        <v>-1.7058086565270858</v>
      </c>
      <c r="M2694" s="7">
        <f>LN(Table1[[#This Row],[NV]]/Table1[[#This Row],[NV_MA-2]])</f>
        <v>5.6677530465793859</v>
      </c>
      <c r="N2694" s="4">
        <f>LN(Table1[[#This Row],[NV]]/Table1[[#This Row],[NV_MA-3]])</f>
        <v>3.1145813516995271</v>
      </c>
      <c r="O2694" s="7">
        <f>LN(Table1[[#This Row],[NV]]/Table1[[#This Row],[Metcalfe
NV ~ n^2]])</f>
        <v>-1.5458256891881124</v>
      </c>
      <c r="P2694" s="7">
        <f>Table1[[#This Row],[NV_MA-1]]*$M$3</f>
        <v>233964040.73333332</v>
      </c>
    </row>
    <row r="2695" spans="1:16" x14ac:dyDescent="0.2">
      <c r="A2695" s="2">
        <v>40998</v>
      </c>
      <c r="B2695" s="3">
        <v>42205979.803070299</v>
      </c>
      <c r="C2695" s="3">
        <f t="shared" si="246"/>
        <v>42047545.971990325</v>
      </c>
      <c r="D2695" s="4">
        <f>LN(Table1[[#This Row],[NV]])</f>
        <v>17.55807247046209</v>
      </c>
      <c r="E2695" s="5">
        <v>15053</v>
      </c>
      <c r="F2695" s="5">
        <f t="shared" si="247"/>
        <v>226592809</v>
      </c>
      <c r="G2695" s="8">
        <f t="shared" si="248"/>
        <v>235955341.03333333</v>
      </c>
      <c r="H2695" s="5">
        <f t="shared" si="249"/>
        <v>144799.81341495816</v>
      </c>
      <c r="I2695" s="5">
        <f t="shared" si="250"/>
        <v>147542.57165752447</v>
      </c>
      <c r="J2695" s="5">
        <f>Table1[[#This Row],[DAA 
(n)]]^1.5</f>
        <v>1846862.6245276032</v>
      </c>
      <c r="K2695" s="5">
        <f t="shared" si="251"/>
        <v>1898750.321754212</v>
      </c>
      <c r="L2695" s="7">
        <f>LN(Table1[[#This Row],[NV]]/Table1[[#This Row],[NV_MA-1]])</f>
        <v>-1.7210806417113849</v>
      </c>
      <c r="M2695" s="7">
        <f>LN(Table1[[#This Row],[NV]]/Table1[[#This Row],[NV_MA-2]])</f>
        <v>5.6562004359362774</v>
      </c>
      <c r="N2695" s="4">
        <f>LN(Table1[[#This Row],[NV]]/Table1[[#This Row],[NV_MA-3]])</f>
        <v>3.1013659681141772</v>
      </c>
      <c r="O2695" s="7">
        <f>LN(Table1[[#This Row],[NV]]/Table1[[#This Row],[Metcalfe
NV ~ n^2]])</f>
        <v>-1.6805927012589192</v>
      </c>
      <c r="P2695" s="7">
        <f>Table1[[#This Row],[NV_MA-1]]*$M$3</f>
        <v>235955341.03333333</v>
      </c>
    </row>
    <row r="2696" spans="1:16" x14ac:dyDescent="0.2">
      <c r="A2696" s="2">
        <v>40997</v>
      </c>
      <c r="B2696" s="3">
        <v>41584406.189600401</v>
      </c>
      <c r="C2696" s="3">
        <f t="shared" si="246"/>
        <v>42014290.052757263</v>
      </c>
      <c r="D2696" s="4">
        <f>LN(Table1[[#This Row],[NV]])</f>
        <v>17.543235803745684</v>
      </c>
      <c r="E2696" s="5">
        <v>17441</v>
      </c>
      <c r="F2696" s="5">
        <f t="shared" si="247"/>
        <v>304188481</v>
      </c>
      <c r="G2696" s="8">
        <f t="shared" si="248"/>
        <v>236474775.53333333</v>
      </c>
      <c r="H2696" s="5">
        <f t="shared" si="249"/>
        <v>170338.90495412084</v>
      </c>
      <c r="I2696" s="5">
        <f t="shared" si="250"/>
        <v>147723.03000832055</v>
      </c>
      <c r="J2696" s="5">
        <f>Table1[[#This Row],[DAA 
(n)]]^1.5</f>
        <v>2303334.8208892653</v>
      </c>
      <c r="K2696" s="5">
        <f t="shared" si="251"/>
        <v>1901899.048103746</v>
      </c>
      <c r="L2696" s="7">
        <f>LN(Table1[[#This Row],[NV]]/Table1[[#This Row],[NV_MA-1]])</f>
        <v>-1.7381162990979342</v>
      </c>
      <c r="M2696" s="7">
        <f>LN(Table1[[#This Row],[NV]]/Table1[[#This Row],[NV_MA-2]])</f>
        <v>5.6401414231541827</v>
      </c>
      <c r="N2696" s="4">
        <f>LN(Table1[[#This Row],[NV]]/Table1[[#This Row],[NV_MA-3]])</f>
        <v>3.084872359773589</v>
      </c>
      <c r="O2696" s="7">
        <f>LN(Table1[[#This Row],[NV]]/Table1[[#This Row],[Metcalfe
NV ~ n^2]])</f>
        <v>-1.9899222667916516</v>
      </c>
      <c r="P2696" s="7">
        <f>Table1[[#This Row],[NV_MA-1]]*$M$3</f>
        <v>236474775.53333333</v>
      </c>
    </row>
    <row r="2697" spans="1:16" x14ac:dyDescent="0.2">
      <c r="A2697" s="2">
        <v>40996</v>
      </c>
      <c r="B2697" s="3">
        <v>41520470.981952503</v>
      </c>
      <c r="C2697" s="3">
        <f t="shared" si="246"/>
        <v>41995937.321360067</v>
      </c>
      <c r="D2697" s="4">
        <f>LN(Table1[[#This Row],[NV]])</f>
        <v>17.541697140253536</v>
      </c>
      <c r="E2697" s="5">
        <v>15846</v>
      </c>
      <c r="F2697" s="5">
        <f t="shared" si="247"/>
        <v>251095716</v>
      </c>
      <c r="G2697" s="8">
        <f t="shared" si="248"/>
        <v>234926190.03333333</v>
      </c>
      <c r="H2697" s="5">
        <f t="shared" si="249"/>
        <v>153241.47455764812</v>
      </c>
      <c r="I2697" s="5">
        <f t="shared" si="250"/>
        <v>147227.14429712566</v>
      </c>
      <c r="J2697" s="5">
        <f>Table1[[#This Row],[DAA 
(n)]]^1.5</f>
        <v>1994708.6794156225</v>
      </c>
      <c r="K2697" s="5">
        <f t="shared" si="251"/>
        <v>1892924.9581456592</v>
      </c>
      <c r="L2697" s="7">
        <f>LN(Table1[[#This Row],[NV]]/Table1[[#This Row],[NV_MA-1]])</f>
        <v>-1.7330847975553449</v>
      </c>
      <c r="M2697" s="7">
        <f>LN(Table1[[#This Row],[NV]]/Table1[[#This Row],[NV_MA-2]])</f>
        <v>5.6419652677845571</v>
      </c>
      <c r="N2697" s="4">
        <f>LN(Table1[[#This Row],[NV]]/Table1[[#This Row],[NV_MA-3]])</f>
        <v>3.0880633526092374</v>
      </c>
      <c r="O2697" s="7">
        <f>LN(Table1[[#This Row],[NV]]/Table1[[#This Row],[Metcalfe
NV ~ n^2]])</f>
        <v>-1.7996476227968383</v>
      </c>
      <c r="P2697" s="7">
        <f>Table1[[#This Row],[NV_MA-1]]*$M$3</f>
        <v>234926190.03333333</v>
      </c>
    </row>
    <row r="2698" spans="1:16" x14ac:dyDescent="0.2">
      <c r="A2698" s="2">
        <v>40995</v>
      </c>
      <c r="B2698" s="3">
        <v>41664239.696358502</v>
      </c>
      <c r="C2698" s="3">
        <f t="shared" ref="C2698:C2761" si="252">AVERAGE(B2698:B2727)</f>
        <v>42005219.550839856</v>
      </c>
      <c r="D2698" s="4">
        <f>LN(Table1[[#This Row],[NV]])</f>
        <v>17.545153757614631</v>
      </c>
      <c r="E2698" s="5">
        <v>15179</v>
      </c>
      <c r="F2698" s="5">
        <f t="shared" ref="F2698:F2761" si="253">E2698^2</f>
        <v>230402041</v>
      </c>
      <c r="G2698" s="8">
        <f t="shared" ref="G2698:G2761" si="254">AVERAGE(F2698:F2727)</f>
        <v>234396096.03333333</v>
      </c>
      <c r="H2698" s="5">
        <f t="shared" ref="H2698:H2761" si="255">E2698*LN(E2698)</f>
        <v>146138.37519230309</v>
      </c>
      <c r="I2698" s="5">
        <f t="shared" ref="I2698:I2761" si="256">AVERAGE(H2698:H2727)</f>
        <v>147046.0194203557</v>
      </c>
      <c r="J2698" s="5">
        <f>Table1[[#This Row],[DAA 
(n)]]^1.5</f>
        <v>1870099.6177581002</v>
      </c>
      <c r="K2698" s="5">
        <f t="shared" ref="K2698:K2761" si="257">AVERAGE(J2698:J2727)</f>
        <v>1889740.9635254608</v>
      </c>
      <c r="L2698" s="7">
        <f>LN(Table1[[#This Row],[NV]]/Table1[[#This Row],[NV_MA-1]])</f>
        <v>-1.7273692027659073</v>
      </c>
      <c r="M2698" s="7">
        <f>LN(Table1[[#This Row],[NV]]/Table1[[#This Row],[NV_MA-2]])</f>
        <v>5.6466528835646317</v>
      </c>
      <c r="N2698" s="4">
        <f>LN(Table1[[#This Row],[NV]]/Table1[[#This Row],[NV_MA-3]])</f>
        <v>3.0932034363076184</v>
      </c>
      <c r="O2698" s="7">
        <f>LN(Table1[[#This Row],[NV]]/Table1[[#This Row],[Metcalfe
NV ~ n^2]])</f>
        <v>-1.7101825876390879</v>
      </c>
      <c r="P2698" s="7">
        <f>Table1[[#This Row],[NV_MA-1]]*$M$3</f>
        <v>234396096.03333333</v>
      </c>
    </row>
    <row r="2699" spans="1:16" x14ac:dyDescent="0.2">
      <c r="A2699" s="2">
        <v>40994</v>
      </c>
      <c r="B2699" s="3">
        <v>40081342.504943602</v>
      </c>
      <c r="C2699" s="3">
        <f t="shared" si="252"/>
        <v>42001103.727121562</v>
      </c>
      <c r="D2699" s="4">
        <f>LN(Table1[[#This Row],[NV]])</f>
        <v>17.506421509812242</v>
      </c>
      <c r="E2699" s="5">
        <v>16361</v>
      </c>
      <c r="F2699" s="5">
        <f t="shared" si="253"/>
        <v>267682321</v>
      </c>
      <c r="G2699" s="8">
        <f t="shared" si="254"/>
        <v>232517869.63333333</v>
      </c>
      <c r="H2699" s="5">
        <f t="shared" si="255"/>
        <v>158745.15044733611</v>
      </c>
      <c r="I2699" s="5">
        <f t="shared" si="256"/>
        <v>146347.00084343931</v>
      </c>
      <c r="J2699" s="5">
        <f>Table1[[#This Row],[DAA 
(n)]]^1.5</f>
        <v>2092737.5501674863</v>
      </c>
      <c r="K2699" s="5">
        <f t="shared" si="257"/>
        <v>1877916.2542827993</v>
      </c>
      <c r="L2699" s="7">
        <f>LN(Table1[[#This Row],[NV]]/Table1[[#This Row],[NV_MA-1]])</f>
        <v>-1.7580561288639613</v>
      </c>
      <c r="M2699" s="7">
        <f>LN(Table1[[#This Row],[NV]]/Table1[[#This Row],[NV_MA-2]])</f>
        <v>5.6126857109432668</v>
      </c>
      <c r="N2699" s="4">
        <f>LN(Table1[[#This Row],[NV]]/Table1[[#This Row],[NV_MA-3]])</f>
        <v>3.0607481650898496</v>
      </c>
      <c r="O2699" s="7">
        <f>LN(Table1[[#This Row],[NV]]/Table1[[#This Row],[Metcalfe
NV ~ n^2]])</f>
        <v>-1.8988899561539103</v>
      </c>
      <c r="P2699" s="7">
        <f>Table1[[#This Row],[NV_MA-1]]*$M$3</f>
        <v>232517869.63333333</v>
      </c>
    </row>
    <row r="2700" spans="1:16" x14ac:dyDescent="0.2">
      <c r="A2700" s="2">
        <v>40993</v>
      </c>
      <c r="B2700" s="3">
        <v>39350918.187062897</v>
      </c>
      <c r="C2700" s="3">
        <f t="shared" si="252"/>
        <v>42005313.687267251</v>
      </c>
      <c r="D2700" s="4">
        <f>LN(Table1[[#This Row],[NV]])</f>
        <v>17.488029866407118</v>
      </c>
      <c r="E2700" s="5">
        <v>14501</v>
      </c>
      <c r="F2700" s="5">
        <f t="shared" si="253"/>
        <v>210279001</v>
      </c>
      <c r="G2700" s="8">
        <f t="shared" si="254"/>
        <v>230939936.80000001</v>
      </c>
      <c r="H2700" s="5">
        <f t="shared" si="255"/>
        <v>138948.18890033604</v>
      </c>
      <c r="I2700" s="5">
        <f t="shared" si="256"/>
        <v>145808.22351430301</v>
      </c>
      <c r="J2700" s="5">
        <f>Table1[[#This Row],[DAA 
(n)]]^1.5</f>
        <v>1746211.840957735</v>
      </c>
      <c r="K2700" s="5">
        <f t="shared" si="257"/>
        <v>1868442.7666184779</v>
      </c>
      <c r="L2700" s="7">
        <f>LN(Table1[[#This Row],[NV]]/Table1[[#This Row],[NV_MA-1]])</f>
        <v>-1.7696383544166732</v>
      </c>
      <c r="M2700" s="7">
        <f>LN(Table1[[#This Row],[NV]]/Table1[[#This Row],[NV_MA-2]])</f>
        <v>5.597982366736586</v>
      </c>
      <c r="N2700" s="4">
        <f>LN(Table1[[#This Row],[NV]]/Table1[[#This Row],[NV_MA-3]])</f>
        <v>3.0474139696249916</v>
      </c>
      <c r="O2700" s="7">
        <f>LN(Table1[[#This Row],[NV]]/Table1[[#This Row],[Metcalfe
NV ~ n^2]])</f>
        <v>-1.6759159166886721</v>
      </c>
      <c r="P2700" s="7">
        <f>Table1[[#This Row],[NV_MA-1]]*$M$3</f>
        <v>230939936.80000001</v>
      </c>
    </row>
    <row r="2701" spans="1:16" x14ac:dyDescent="0.2">
      <c r="A2701" s="2">
        <v>40992</v>
      </c>
      <c r="B2701" s="3">
        <v>40176369.193750501</v>
      </c>
      <c r="C2701" s="3">
        <f t="shared" si="252"/>
        <v>42103549.346373715</v>
      </c>
      <c r="D2701" s="4">
        <f>LN(Table1[[#This Row],[NV]])</f>
        <v>17.50878954974764</v>
      </c>
      <c r="E2701" s="5">
        <v>13792</v>
      </c>
      <c r="F2701" s="5">
        <f t="shared" si="253"/>
        <v>190219264</v>
      </c>
      <c r="G2701" s="8">
        <f t="shared" si="254"/>
        <v>232739221.30000001</v>
      </c>
      <c r="H2701" s="5">
        <f t="shared" si="255"/>
        <v>131463.19235012471</v>
      </c>
      <c r="I2701" s="5">
        <f t="shared" si="256"/>
        <v>146430.6741925501</v>
      </c>
      <c r="J2701" s="5">
        <f>Table1[[#This Row],[DAA 
(n)]]^1.5</f>
        <v>1619723.4606833318</v>
      </c>
      <c r="K2701" s="5">
        <f t="shared" si="257"/>
        <v>1879323.174009348</v>
      </c>
      <c r="L2701" s="7">
        <f>LN(Table1[[#This Row],[NV]]/Table1[[#This Row],[NV_MA-1]])</f>
        <v>-1.7566396130973805</v>
      </c>
      <c r="M2701" s="7">
        <f>LN(Table1[[#This Row],[NV]]/Table1[[#This Row],[NV_MA-2]])</f>
        <v>5.6144821680120476</v>
      </c>
      <c r="N2701" s="4">
        <f>LN(Table1[[#This Row],[NV]]/Table1[[#This Row],[NV_MA-3]])</f>
        <v>3.0623672935868558</v>
      </c>
      <c r="O2701" s="7">
        <f>LN(Table1[[#This Row],[NV]]/Table1[[#This Row],[Metcalfe
NV ~ n^2]])</f>
        <v>-1.5548984360593108</v>
      </c>
      <c r="P2701" s="7">
        <f>Table1[[#This Row],[NV_MA-1]]*$M$3</f>
        <v>232739221.30000001</v>
      </c>
    </row>
    <row r="2702" spans="1:16" x14ac:dyDescent="0.2">
      <c r="A2702" s="2">
        <v>40991</v>
      </c>
      <c r="B2702" s="3">
        <v>40475698.635492198</v>
      </c>
      <c r="C2702" s="3">
        <f t="shared" si="252"/>
        <v>42176919.916952856</v>
      </c>
      <c r="D2702" s="4">
        <f>LN(Table1[[#This Row],[NV]])</f>
        <v>17.516212318292958</v>
      </c>
      <c r="E2702" s="5">
        <v>14184</v>
      </c>
      <c r="F2702" s="5">
        <f t="shared" si="253"/>
        <v>201185856</v>
      </c>
      <c r="G2702" s="8">
        <f t="shared" si="254"/>
        <v>237353933.86666667</v>
      </c>
      <c r="H2702" s="5">
        <f t="shared" si="255"/>
        <v>135597.19392054336</v>
      </c>
      <c r="I2702" s="5">
        <f t="shared" si="256"/>
        <v>147973.89132092072</v>
      </c>
      <c r="J2702" s="5">
        <f>Table1[[#This Row],[DAA 
(n)]]^1.5</f>
        <v>1689266.1665658257</v>
      </c>
      <c r="K2702" s="5">
        <f t="shared" si="257"/>
        <v>1906697.7460705412</v>
      </c>
      <c r="L2702" s="7">
        <f>LN(Table1[[#This Row],[NV]]/Table1[[#This Row],[NV_MA-1]])</f>
        <v>-1.7688506586482813</v>
      </c>
      <c r="M2702" s="7">
        <f>LN(Table1[[#This Row],[NV]]/Table1[[#This Row],[NV_MA-2]])</f>
        <v>5.6114211911025569</v>
      </c>
      <c r="N2702" s="4">
        <f>LN(Table1[[#This Row],[NV]]/Table1[[#This Row],[NV_MA-3]])</f>
        <v>3.0553289433512885</v>
      </c>
      <c r="O2702" s="7">
        <f>LN(Table1[[#This Row],[NV]]/Table1[[#This Row],[Metcalfe
NV ~ n^2]])</f>
        <v>-1.6035273772151308</v>
      </c>
      <c r="P2702" s="7">
        <f>Table1[[#This Row],[NV_MA-1]]*$M$3</f>
        <v>237353933.86666667</v>
      </c>
    </row>
    <row r="2703" spans="1:16" x14ac:dyDescent="0.2">
      <c r="A2703" s="2">
        <v>40990</v>
      </c>
      <c r="B2703" s="3">
        <v>40773436.216431104</v>
      </c>
      <c r="C2703" s="3">
        <f t="shared" si="252"/>
        <v>42065245.914070316</v>
      </c>
      <c r="D2703" s="4">
        <f>LN(Table1[[#This Row],[NV]])</f>
        <v>17.523541354207552</v>
      </c>
      <c r="E2703" s="5">
        <v>15782</v>
      </c>
      <c r="F2703" s="5">
        <f t="shared" si="253"/>
        <v>249071524</v>
      </c>
      <c r="G2703" s="8">
        <f t="shared" si="254"/>
        <v>239309552</v>
      </c>
      <c r="H2703" s="5">
        <f t="shared" si="255"/>
        <v>152558.68094355604</v>
      </c>
      <c r="I2703" s="5">
        <f t="shared" si="256"/>
        <v>148659.57132953254</v>
      </c>
      <c r="J2703" s="5">
        <f>Table1[[#This Row],[DAA 
(n)]]^1.5</f>
        <v>1982636.3236277131</v>
      </c>
      <c r="K2703" s="5">
        <f t="shared" si="257"/>
        <v>1918611.1651581964</v>
      </c>
      <c r="L2703" s="7">
        <f>LN(Table1[[#This Row],[NV]]/Table1[[#This Row],[NV_MA-1]])</f>
        <v>-1.7697271142973101</v>
      </c>
      <c r="M2703" s="7">
        <f>LN(Table1[[#This Row],[NV]]/Table1[[#This Row],[NV_MA-2]])</f>
        <v>5.6141271394953707</v>
      </c>
      <c r="N2703" s="4">
        <f>LN(Table1[[#This Row],[NV]]/Table1[[#This Row],[NV_MA-3]])</f>
        <v>3.0564292234286063</v>
      </c>
      <c r="O2703" s="7">
        <f>LN(Table1[[#This Row],[NV]]/Table1[[#This Row],[Metcalfe
NV ~ n^2]])</f>
        <v>-1.8097093039544081</v>
      </c>
      <c r="P2703" s="7">
        <f>Table1[[#This Row],[NV_MA-1]]*$M$3</f>
        <v>239309552</v>
      </c>
    </row>
    <row r="2704" spans="1:16" x14ac:dyDescent="0.2">
      <c r="A2704" s="2">
        <v>40989</v>
      </c>
      <c r="B2704" s="3">
        <v>41490751.305937402</v>
      </c>
      <c r="C2704" s="3">
        <f t="shared" si="252"/>
        <v>41913326.735979274</v>
      </c>
      <c r="D2704" s="4">
        <f>LN(Table1[[#This Row],[NV]])</f>
        <v>17.540981100266031</v>
      </c>
      <c r="E2704" s="5">
        <v>16079</v>
      </c>
      <c r="F2704" s="5">
        <f t="shared" si="253"/>
        <v>258534241</v>
      </c>
      <c r="G2704" s="8">
        <f t="shared" si="254"/>
        <v>237882736</v>
      </c>
      <c r="H2704" s="5">
        <f t="shared" si="255"/>
        <v>155729.44590669838</v>
      </c>
      <c r="I2704" s="5">
        <f t="shared" si="256"/>
        <v>148156.88073150473</v>
      </c>
      <c r="J2704" s="5">
        <f>Table1[[#This Row],[DAA 
(n)]]^1.5</f>
        <v>2038865.3857081893</v>
      </c>
      <c r="K2704" s="5">
        <f t="shared" si="257"/>
        <v>1909895.4381868271</v>
      </c>
      <c r="L2704" s="7">
        <f>LN(Table1[[#This Row],[NV]]/Table1[[#This Row],[NV_MA-1]])</f>
        <v>-1.7463073040679373</v>
      </c>
      <c r="M2704" s="7">
        <f>LN(Table1[[#This Row],[NV]]/Table1[[#This Row],[NV_MA-2]])</f>
        <v>5.6349541039857227</v>
      </c>
      <c r="N2704" s="4">
        <f>LN(Table1[[#This Row],[NV]]/Table1[[#This Row],[NV_MA-3]])</f>
        <v>3.0784220461465504</v>
      </c>
      <c r="O2704" s="7">
        <f>LN(Table1[[#This Row],[NV]]/Table1[[#This Row],[Metcalfe
NV ~ n^2]])</f>
        <v>-1.829557603222792</v>
      </c>
      <c r="P2704" s="7">
        <f>Table1[[#This Row],[NV_MA-1]]*$M$3</f>
        <v>237882736</v>
      </c>
    </row>
    <row r="2705" spans="1:16" x14ac:dyDescent="0.2">
      <c r="A2705" s="2">
        <v>40988</v>
      </c>
      <c r="B2705" s="3">
        <v>41569730.370786898</v>
      </c>
      <c r="C2705" s="3">
        <f t="shared" si="252"/>
        <v>41750552.224161707</v>
      </c>
      <c r="D2705" s="4">
        <f>LN(Table1[[#This Row],[NV]])</f>
        <v>17.542882825058804</v>
      </c>
      <c r="E2705" s="5">
        <v>15537</v>
      </c>
      <c r="F2705" s="5">
        <f t="shared" si="253"/>
        <v>241398369</v>
      </c>
      <c r="G2705" s="8">
        <f t="shared" si="254"/>
        <v>236593914.09999999</v>
      </c>
      <c r="H2705" s="5">
        <f t="shared" si="255"/>
        <v>149947.2693474644</v>
      </c>
      <c r="I2705" s="5">
        <f t="shared" si="256"/>
        <v>147712.97098738159</v>
      </c>
      <c r="J2705" s="5">
        <f>Table1[[#This Row],[DAA 
(n)]]^1.5</f>
        <v>1936648.2538532885</v>
      </c>
      <c r="K2705" s="5">
        <f t="shared" si="257"/>
        <v>1902120.2468431329</v>
      </c>
      <c r="L2705" s="7">
        <f>LN(Table1[[#This Row],[NV]]/Table1[[#This Row],[NV_MA-1]])</f>
        <v>-1.7389729618027856</v>
      </c>
      <c r="M2705" s="7">
        <f>LN(Table1[[#This Row],[NV]]/Table1[[#This Row],[NV_MA-2]])</f>
        <v>5.6398565405754875</v>
      </c>
      <c r="N2705" s="4">
        <f>LN(Table1[[#This Row],[NV]]/Table1[[#This Row],[NV_MA-3]])</f>
        <v>3.0844030837062353</v>
      </c>
      <c r="O2705" s="7">
        <f>LN(Table1[[#This Row],[NV]]/Table1[[#This Row],[Metcalfe
NV ~ n^2]])</f>
        <v>-1.7590762851251973</v>
      </c>
      <c r="P2705" s="7">
        <f>Table1[[#This Row],[NV_MA-1]]*$M$3</f>
        <v>236593914.09999999</v>
      </c>
    </row>
    <row r="2706" spans="1:16" x14ac:dyDescent="0.2">
      <c r="A2706" s="2">
        <v>40987</v>
      </c>
      <c r="B2706" s="3">
        <v>40222970.553075299</v>
      </c>
      <c r="C2706" s="3">
        <f t="shared" si="252"/>
        <v>41590946.076715715</v>
      </c>
      <c r="D2706" s="4">
        <f>LN(Table1[[#This Row],[NV]])</f>
        <v>17.50994879719147</v>
      </c>
      <c r="E2706" s="5">
        <v>15579</v>
      </c>
      <c r="F2706" s="5">
        <f t="shared" si="253"/>
        <v>242705241</v>
      </c>
      <c r="G2706" s="8">
        <f t="shared" si="254"/>
        <v>234352662.09999999</v>
      </c>
      <c r="H2706" s="5">
        <f t="shared" si="255"/>
        <v>150394.66720541113</v>
      </c>
      <c r="I2706" s="5">
        <f t="shared" si="256"/>
        <v>146888.38761772585</v>
      </c>
      <c r="J2706" s="5">
        <f>Table1[[#This Row],[DAA 
(n)]]^1.5</f>
        <v>1944506.3511181923</v>
      </c>
      <c r="K2706" s="5">
        <f t="shared" si="257"/>
        <v>1888100.2236288423</v>
      </c>
      <c r="L2706" s="7">
        <f>LN(Table1[[#This Row],[NV]]/Table1[[#This Row],[NV_MA-1]])</f>
        <v>-1.7623888445820159</v>
      </c>
      <c r="M2706" s="7">
        <f>LN(Table1[[#This Row],[NV]]/Table1[[#This Row],[NV_MA-2]])</f>
        <v>5.6125204877270853</v>
      </c>
      <c r="N2706" s="4">
        <f>LN(Table1[[#This Row],[NV]]/Table1[[#This Row],[NV_MA-3]])</f>
        <v>3.0588670883636451</v>
      </c>
      <c r="O2706" s="7">
        <f>LN(Table1[[#This Row],[NV]]/Table1[[#This Row],[Metcalfe
NV ~ n^2]])</f>
        <v>-1.797409467833389</v>
      </c>
      <c r="P2706" s="7">
        <f>Table1[[#This Row],[NV_MA-1]]*$M$3</f>
        <v>234352662.09999999</v>
      </c>
    </row>
    <row r="2707" spans="1:16" x14ac:dyDescent="0.2">
      <c r="A2707" s="2">
        <v>40986</v>
      </c>
      <c r="B2707" s="3">
        <v>45270265.304968603</v>
      </c>
      <c r="C2707" s="3">
        <f t="shared" si="252"/>
        <v>41441738.091359481</v>
      </c>
      <c r="D2707" s="4">
        <f>LN(Table1[[#This Row],[NV]])</f>
        <v>17.62816097989792</v>
      </c>
      <c r="E2707" s="5">
        <v>13966</v>
      </c>
      <c r="F2707" s="5">
        <f t="shared" si="253"/>
        <v>195049156</v>
      </c>
      <c r="G2707" s="8">
        <f t="shared" si="254"/>
        <v>233114139.69999999</v>
      </c>
      <c r="H2707" s="5">
        <f t="shared" si="255"/>
        <v>133296.82621084791</v>
      </c>
      <c r="I2707" s="5">
        <f t="shared" si="256"/>
        <v>146449.02125242713</v>
      </c>
      <c r="J2707" s="5">
        <f>Table1[[#This Row],[DAA 
(n)]]^1.5</f>
        <v>1650471.6031171205</v>
      </c>
      <c r="K2707" s="5">
        <f t="shared" si="257"/>
        <v>1880505.7589976962</v>
      </c>
      <c r="L2707" s="7">
        <f>LN(Table1[[#This Row],[NV]]/Table1[[#This Row],[NV_MA-1]])</f>
        <v>-1.6388777816420195</v>
      </c>
      <c r="M2707" s="7">
        <f>LN(Table1[[#This Row],[NV]]/Table1[[#This Row],[NV_MA-2]])</f>
        <v>5.7337283108161161</v>
      </c>
      <c r="N2707" s="4">
        <f>LN(Table1[[#This Row],[NV]]/Table1[[#This Row],[NV_MA-3]])</f>
        <v>3.1811096605279241</v>
      </c>
      <c r="O2707" s="7">
        <f>LN(Table1[[#This Row],[NV]]/Table1[[#This Row],[Metcalfe
NV ~ n^2]])</f>
        <v>-1.4606011869140414</v>
      </c>
      <c r="P2707" s="7">
        <f>Table1[[#This Row],[NV_MA-1]]*$M$3</f>
        <v>233114139.69999999</v>
      </c>
    </row>
    <row r="2708" spans="1:16" x14ac:dyDescent="0.2">
      <c r="A2708" s="2">
        <v>40985</v>
      </c>
      <c r="B2708" s="3">
        <v>44935070.058960602</v>
      </c>
      <c r="C2708" s="3">
        <f t="shared" si="252"/>
        <v>41156927.720379584</v>
      </c>
      <c r="D2708" s="4">
        <f>LN(Table1[[#This Row],[NV]])</f>
        <v>17.620729118191246</v>
      </c>
      <c r="E2708" s="5">
        <v>16492</v>
      </c>
      <c r="F2708" s="5">
        <f t="shared" si="253"/>
        <v>271986064</v>
      </c>
      <c r="G2708" s="8">
        <f t="shared" si="254"/>
        <v>233350885.30000001</v>
      </c>
      <c r="H2708" s="5">
        <f t="shared" si="255"/>
        <v>160147.72140259141</v>
      </c>
      <c r="I2708" s="5">
        <f t="shared" si="256"/>
        <v>146537.66938583174</v>
      </c>
      <c r="J2708" s="5">
        <f>Table1[[#This Row],[DAA 
(n)]]^1.5</f>
        <v>2117922.1344251516</v>
      </c>
      <c r="K2708" s="5">
        <f t="shared" si="257"/>
        <v>1882001.4966133654</v>
      </c>
      <c r="L2708" s="7">
        <f>LN(Table1[[#This Row],[NV]]/Table1[[#This Row],[NV_MA-1]])</f>
        <v>-1.6473247060335225</v>
      </c>
      <c r="M2708" s="7">
        <f>LN(Table1[[#This Row],[NV]]/Table1[[#This Row],[NV_MA-2]])</f>
        <v>5.7256913148904331</v>
      </c>
      <c r="N2708" s="4">
        <f>LN(Table1[[#This Row],[NV]]/Table1[[#This Row],[NV_MA-3]])</f>
        <v>3.172882723839145</v>
      </c>
      <c r="O2708" s="7">
        <f>LN(Table1[[#This Row],[NV]]/Table1[[#This Row],[Metcalfe
NV ~ n^2]])</f>
        <v>-1.8005322694623356</v>
      </c>
      <c r="P2708" s="7">
        <f>Table1[[#This Row],[NV_MA-1]]*$M$3</f>
        <v>233350885.30000001</v>
      </c>
    </row>
    <row r="2709" spans="1:16" x14ac:dyDescent="0.2">
      <c r="A2709" s="2">
        <v>40984</v>
      </c>
      <c r="B2709" s="3">
        <v>45778525.851354003</v>
      </c>
      <c r="C2709" s="3">
        <f t="shared" si="252"/>
        <v>40844217.321566187</v>
      </c>
      <c r="D2709" s="4">
        <f>LN(Table1[[#This Row],[NV]])</f>
        <v>17.639325671257133</v>
      </c>
      <c r="E2709" s="5">
        <v>16092</v>
      </c>
      <c r="F2709" s="5">
        <f t="shared" si="253"/>
        <v>258952464</v>
      </c>
      <c r="G2709" s="8">
        <f t="shared" si="254"/>
        <v>234753659.30000001</v>
      </c>
      <c r="H2709" s="5">
        <f t="shared" si="255"/>
        <v>155868.35966215725</v>
      </c>
      <c r="I2709" s="5">
        <f t="shared" si="256"/>
        <v>146978.29751452568</v>
      </c>
      <c r="J2709" s="5">
        <f>Table1[[#This Row],[DAA 
(n)]]^1.5</f>
        <v>2041338.5438696817</v>
      </c>
      <c r="K2709" s="5">
        <f t="shared" si="257"/>
        <v>1890044.8777836831</v>
      </c>
      <c r="L2709" s="7">
        <f>LN(Table1[[#This Row],[NV]]/Table1[[#This Row],[NV_MA-1]])</f>
        <v>-1.6347215927464367</v>
      </c>
      <c r="M2709" s="7">
        <f>LN(Table1[[#This Row],[NV]]/Table1[[#This Row],[NV_MA-2]])</f>
        <v>5.7412854523511294</v>
      </c>
      <c r="N2709" s="4">
        <f>LN(Table1[[#This Row],[NV]]/Table1[[#This Row],[NV_MA-3]])</f>
        <v>3.1872145396441223</v>
      </c>
      <c r="O2709" s="7">
        <f>LN(Table1[[#This Row],[NV]]/Table1[[#This Row],[Metcalfe
NV ~ n^2]])</f>
        <v>-1.7328293948822231</v>
      </c>
      <c r="P2709" s="7">
        <f>Table1[[#This Row],[NV_MA-1]]*$M$3</f>
        <v>234753659.30000001</v>
      </c>
    </row>
    <row r="2710" spans="1:16" x14ac:dyDescent="0.2">
      <c r="A2710" s="2">
        <v>40983</v>
      </c>
      <c r="B2710" s="3">
        <v>45748352.000109397</v>
      </c>
      <c r="C2710" s="3">
        <f t="shared" si="252"/>
        <v>40521970.895139337</v>
      </c>
      <c r="D2710" s="4">
        <f>LN(Table1[[#This Row],[NV]])</f>
        <v>17.638666327181468</v>
      </c>
      <c r="E2710" s="5">
        <v>14920</v>
      </c>
      <c r="F2710" s="5">
        <f t="shared" si="253"/>
        <v>222606400</v>
      </c>
      <c r="G2710" s="8">
        <f t="shared" si="254"/>
        <v>237215478.80000001</v>
      </c>
      <c r="H2710" s="5">
        <f t="shared" si="255"/>
        <v>143388.03147646567</v>
      </c>
      <c r="I2710" s="5">
        <f t="shared" si="256"/>
        <v>147749.08100752273</v>
      </c>
      <c r="J2710" s="5">
        <f>Table1[[#This Row],[DAA 
(n)]]^1.5</f>
        <v>1822439.9820021531</v>
      </c>
      <c r="K2710" s="5">
        <f t="shared" si="257"/>
        <v>1904134.2896497576</v>
      </c>
      <c r="L2710" s="7">
        <f>LN(Table1[[#This Row],[NV]]/Table1[[#This Row],[NV_MA-1]])</f>
        <v>-1.6458131521010513</v>
      </c>
      <c r="M2710" s="7">
        <f>LN(Table1[[#This Row],[NV]]/Table1[[#This Row],[NV_MA-2]])</f>
        <v>5.7353956118477125</v>
      </c>
      <c r="N2710" s="4">
        <f>LN(Table1[[#This Row],[NV]]/Table1[[#This Row],[NV_MA-3]])</f>
        <v>3.1791283050569308</v>
      </c>
      <c r="O2710" s="7">
        <f>LN(Table1[[#This Row],[NV]]/Table1[[#This Row],[Metcalfe
NV ~ n^2]])</f>
        <v>-1.582249420334034</v>
      </c>
      <c r="P2710" s="7">
        <f>Table1[[#This Row],[NV_MA-1]]*$M$3</f>
        <v>237215478.80000001</v>
      </c>
    </row>
    <row r="2711" spans="1:16" x14ac:dyDescent="0.2">
      <c r="A2711" s="2">
        <v>40982</v>
      </c>
      <c r="B2711" s="3">
        <v>46141650.809132203</v>
      </c>
      <c r="C2711" s="3">
        <f t="shared" si="252"/>
        <v>40243734.331228919</v>
      </c>
      <c r="D2711" s="4">
        <f>LN(Table1[[#This Row],[NV]])</f>
        <v>17.647226588334533</v>
      </c>
      <c r="E2711" s="5">
        <v>16391</v>
      </c>
      <c r="F2711" s="5">
        <f t="shared" si="253"/>
        <v>268664881</v>
      </c>
      <c r="G2711" s="8">
        <f t="shared" si="254"/>
        <v>241521516.66666666</v>
      </c>
      <c r="H2711" s="5">
        <f t="shared" si="255"/>
        <v>159066.2576069613</v>
      </c>
      <c r="I2711" s="5">
        <f t="shared" si="256"/>
        <v>149120.99092473419</v>
      </c>
      <c r="J2711" s="5">
        <f>Table1[[#This Row],[DAA 
(n)]]^1.5</f>
        <v>2098496.1435444634</v>
      </c>
      <c r="K2711" s="5">
        <f t="shared" si="257"/>
        <v>1929009.0223378411</v>
      </c>
      <c r="L2711" s="7">
        <f>LN(Table1[[#This Row],[NV]]/Table1[[#This Row],[NV_MA-1]])</f>
        <v>-1.6552425346817894</v>
      </c>
      <c r="M2711" s="7">
        <f>LN(Table1[[#This Row],[NV]]/Table1[[#This Row],[NV_MA-2]])</f>
        <v>5.7347133132874193</v>
      </c>
      <c r="N2711" s="4">
        <f>LN(Table1[[#This Row],[NV]]/Table1[[#This Row],[NV_MA-3]])</f>
        <v>3.1747096192477331</v>
      </c>
      <c r="O2711" s="7">
        <f>LN(Table1[[#This Row],[NV]]/Table1[[#This Row],[Metcalfe
NV ~ n^2]])</f>
        <v>-1.7617487770441882</v>
      </c>
      <c r="P2711" s="7">
        <f>Table1[[#This Row],[NV_MA-1]]*$M$3</f>
        <v>241521516.66666666</v>
      </c>
    </row>
    <row r="2712" spans="1:16" x14ac:dyDescent="0.2">
      <c r="A2712" s="2">
        <v>40981</v>
      </c>
      <c r="B2712" s="3">
        <v>45252318.763834</v>
      </c>
      <c r="C2712" s="3">
        <f t="shared" si="252"/>
        <v>40191593.143510424</v>
      </c>
      <c r="D2712" s="4">
        <f>LN(Table1[[#This Row],[NV]])</f>
        <v>17.627764470196958</v>
      </c>
      <c r="E2712" s="5">
        <v>16216</v>
      </c>
      <c r="F2712" s="5">
        <f t="shared" si="253"/>
        <v>262958656</v>
      </c>
      <c r="G2712" s="8">
        <f t="shared" si="254"/>
        <v>241702725.16666666</v>
      </c>
      <c r="H2712" s="5">
        <f t="shared" si="255"/>
        <v>157193.90980674583</v>
      </c>
      <c r="I2712" s="5">
        <f t="shared" si="256"/>
        <v>149179.89319743856</v>
      </c>
      <c r="J2712" s="5">
        <f>Table1[[#This Row],[DAA 
(n)]]^1.5</f>
        <v>2064978.8293578192</v>
      </c>
      <c r="K2712" s="5">
        <f t="shared" si="257"/>
        <v>1930067.9015804024</v>
      </c>
      <c r="L2712" s="7">
        <f>LN(Table1[[#This Row],[NV]]/Table1[[#This Row],[NV_MA-1]])</f>
        <v>-1.6754546504097438</v>
      </c>
      <c r="M2712" s="7">
        <f>LN(Table1[[#This Row],[NV]]/Table1[[#This Row],[NV_MA-2]])</f>
        <v>5.7148562766188906</v>
      </c>
      <c r="N2712" s="4">
        <f>LN(Table1[[#This Row],[NV]]/Table1[[#This Row],[NV_MA-3]])</f>
        <v>3.1546987277687553</v>
      </c>
      <c r="O2712" s="7">
        <f>LN(Table1[[#This Row],[NV]]/Table1[[#This Row],[Metcalfe
NV ~ n^2]])</f>
        <v>-1.7597429060667145</v>
      </c>
      <c r="P2712" s="7">
        <f>Table1[[#This Row],[NV_MA-1]]*$M$3</f>
        <v>241702725.16666666</v>
      </c>
    </row>
    <row r="2713" spans="1:16" x14ac:dyDescent="0.2">
      <c r="A2713" s="2">
        <v>40980</v>
      </c>
      <c r="B2713" s="3">
        <v>41962583.915385596</v>
      </c>
      <c r="C2713" s="3">
        <f t="shared" si="252"/>
        <v>40215272.962628566</v>
      </c>
      <c r="D2713" s="4">
        <f>LN(Table1[[#This Row],[NV]])</f>
        <v>17.55228892003931</v>
      </c>
      <c r="E2713" s="5">
        <v>15290</v>
      </c>
      <c r="F2713" s="5">
        <f t="shared" si="253"/>
        <v>233784100</v>
      </c>
      <c r="G2713" s="8">
        <f t="shared" si="254"/>
        <v>239523141.16666666</v>
      </c>
      <c r="H2713" s="5">
        <f t="shared" si="255"/>
        <v>147318.45123053429</v>
      </c>
      <c r="I2713" s="5">
        <f t="shared" si="256"/>
        <v>148414.96653312733</v>
      </c>
      <c r="J2713" s="5">
        <f>Table1[[#This Row],[DAA 
(n)]]^1.5</f>
        <v>1890650.3878295419</v>
      </c>
      <c r="K2713" s="5">
        <f t="shared" si="257"/>
        <v>1916783.6501251899</v>
      </c>
      <c r="L2713" s="7">
        <f>LN(Table1[[#This Row],[NV]]/Table1[[#This Row],[NV_MA-1]])</f>
        <v>-1.741871672933581</v>
      </c>
      <c r="M2713" s="7">
        <f>LN(Table1[[#This Row],[NV]]/Table1[[#This Row],[NV_MA-2]])</f>
        <v>5.6445214627600722</v>
      </c>
      <c r="N2713" s="4">
        <f>LN(Table1[[#This Row],[NV]]/Table1[[#This Row],[NV_MA-3]])</f>
        <v>3.0861297629485107</v>
      </c>
      <c r="O2713" s="7">
        <f>LN(Table1[[#This Row],[NV]]/Table1[[#This Row],[Metcalfe
NV ~ n^2]])</f>
        <v>-1.7176196778069071</v>
      </c>
      <c r="P2713" s="7">
        <f>Table1[[#This Row],[NV_MA-1]]*$M$3</f>
        <v>239523141.16666666</v>
      </c>
    </row>
    <row r="2714" spans="1:16" x14ac:dyDescent="0.2">
      <c r="A2714" s="2">
        <v>40979</v>
      </c>
      <c r="B2714" s="3">
        <v>41761245.326020397</v>
      </c>
      <c r="C2714" s="3">
        <f t="shared" si="252"/>
        <v>40372959.275292315</v>
      </c>
      <c r="D2714" s="4">
        <f>LN(Table1[[#This Row],[NV]])</f>
        <v>17.547479322119411</v>
      </c>
      <c r="E2714" s="5">
        <v>12053</v>
      </c>
      <c r="F2714" s="5">
        <f t="shared" si="253"/>
        <v>145274809</v>
      </c>
      <c r="G2714" s="8">
        <f t="shared" si="254"/>
        <v>239174442.36666667</v>
      </c>
      <c r="H2714" s="5">
        <f t="shared" si="255"/>
        <v>113262.87109720131</v>
      </c>
      <c r="I2714" s="5">
        <f t="shared" si="256"/>
        <v>148292.441550711</v>
      </c>
      <c r="J2714" s="5">
        <f>Table1[[#This Row],[DAA 
(n)]]^1.5</f>
        <v>1323252.5355641693</v>
      </c>
      <c r="K2714" s="5">
        <f t="shared" si="257"/>
        <v>1914656.6058025535</v>
      </c>
      <c r="L2714" s="7">
        <f>LN(Table1[[#This Row],[NV]]/Table1[[#This Row],[NV_MA-1]])</f>
        <v>-1.7452244059196673</v>
      </c>
      <c r="M2714" s="7">
        <f>LN(Table1[[#This Row],[NV]]/Table1[[#This Row],[NV_MA-2]])</f>
        <v>5.6405377625834925</v>
      </c>
      <c r="N2714" s="4">
        <f>LN(Table1[[#This Row],[NV]]/Table1[[#This Row],[NV_MA-3]])</f>
        <v>3.0824304757207157</v>
      </c>
      <c r="O2714" s="7">
        <f>LN(Table1[[#This Row],[NV]]/Table1[[#This Row],[Metcalfe
NV ~ n^2]])</f>
        <v>-1.2466584190572751</v>
      </c>
      <c r="P2714" s="7">
        <f>Table1[[#This Row],[NV_MA-1]]*$M$3</f>
        <v>239174442.36666667</v>
      </c>
    </row>
    <row r="2715" spans="1:16" x14ac:dyDescent="0.2">
      <c r="A2715" s="2">
        <v>40978</v>
      </c>
      <c r="B2715" s="3">
        <v>41296814.086993001</v>
      </c>
      <c r="C2715" s="3">
        <f t="shared" si="252"/>
        <v>40626200.705293655</v>
      </c>
      <c r="D2715" s="4">
        <f>LN(Table1[[#This Row],[NV]])</f>
        <v>17.536295914204985</v>
      </c>
      <c r="E2715" s="5">
        <v>13042</v>
      </c>
      <c r="F2715" s="5">
        <f t="shared" si="253"/>
        <v>170093764</v>
      </c>
      <c r="G2715" s="8">
        <f t="shared" si="254"/>
        <v>243761240.76666668</v>
      </c>
      <c r="H2715" s="5">
        <f t="shared" si="255"/>
        <v>123585.08164170495</v>
      </c>
      <c r="I2715" s="5">
        <f t="shared" si="256"/>
        <v>149972.12312306146</v>
      </c>
      <c r="J2715" s="5">
        <f>Table1[[#This Row],[DAA 
(n)]]^1.5</f>
        <v>1489416.9564255662</v>
      </c>
      <c r="K2715" s="5">
        <f t="shared" si="257"/>
        <v>1943255.6526539861</v>
      </c>
      <c r="L2715" s="7">
        <f>LN(Table1[[#This Row],[NV]]/Table1[[#This Row],[NV_MA-1]])</f>
        <v>-1.7754038685397486</v>
      </c>
      <c r="M2715" s="7">
        <f>LN(Table1[[#This Row],[NV]]/Table1[[#This Row],[NV_MA-2]])</f>
        <v>5.6180912042443287</v>
      </c>
      <c r="N2715" s="4">
        <f>LN(Table1[[#This Row],[NV]]/Table1[[#This Row],[NV_MA-3]])</f>
        <v>3.0564206182506828</v>
      </c>
      <c r="O2715" s="7">
        <f>LN(Table1[[#This Row],[NV]]/Table1[[#This Row],[Metcalfe
NV ~ n^2]])</f>
        <v>-1.4155644817013096</v>
      </c>
      <c r="P2715" s="7">
        <f>Table1[[#This Row],[NV_MA-1]]*$M$3</f>
        <v>243761240.76666668</v>
      </c>
    </row>
    <row r="2716" spans="1:16" x14ac:dyDescent="0.2">
      <c r="A2716" s="2">
        <v>40977</v>
      </c>
      <c r="B2716" s="3">
        <v>41519969.827671602</v>
      </c>
      <c r="C2716" s="3">
        <f t="shared" si="252"/>
        <v>40865281.120682135</v>
      </c>
      <c r="D2716" s="4">
        <f>LN(Table1[[#This Row],[NV]])</f>
        <v>17.541685070127798</v>
      </c>
      <c r="E2716" s="5">
        <v>15970</v>
      </c>
      <c r="F2716" s="5">
        <f t="shared" si="253"/>
        <v>255040900</v>
      </c>
      <c r="G2716" s="8">
        <f t="shared" si="254"/>
        <v>245463003.33333334</v>
      </c>
      <c r="H2716" s="5">
        <f t="shared" si="255"/>
        <v>154565.12184210864</v>
      </c>
      <c r="I2716" s="5">
        <f t="shared" si="256"/>
        <v>150614.89372138289</v>
      </c>
      <c r="J2716" s="5">
        <f>Table1[[#This Row],[DAA 
(n)]]^1.5</f>
        <v>2018168.271725626</v>
      </c>
      <c r="K2716" s="5">
        <f t="shared" si="257"/>
        <v>1954057.404757896</v>
      </c>
      <c r="L2716" s="7">
        <f>LN(Table1[[#This Row],[NV]]/Table1[[#This Row],[NV_MA-1]])</f>
        <v>-1.7769717244615519</v>
      </c>
      <c r="M2716" s="7">
        <f>LN(Table1[[#This Row],[NV]]/Table1[[#This Row],[NV_MA-2]])</f>
        <v>5.6192035847774289</v>
      </c>
      <c r="N2716" s="4">
        <f>LN(Table1[[#This Row],[NV]]/Table1[[#This Row],[NV_MA-3]])</f>
        <v>3.0562665808997962</v>
      </c>
      <c r="O2716" s="7">
        <f>LN(Table1[[#This Row],[NV]]/Table1[[#This Row],[Metcalfe
NV ~ n^2]])</f>
        <v>-1.8152494122903169</v>
      </c>
      <c r="P2716" s="7">
        <f>Table1[[#This Row],[NV_MA-1]]*$M$3</f>
        <v>245463003.33333334</v>
      </c>
    </row>
    <row r="2717" spans="1:16" x14ac:dyDescent="0.2">
      <c r="A2717" s="2">
        <v>40976</v>
      </c>
      <c r="B2717" s="3">
        <v>42012666.455719396</v>
      </c>
      <c r="C2717" s="3">
        <f t="shared" si="252"/>
        <v>41035440.206219114</v>
      </c>
      <c r="D2717" s="4">
        <f>LN(Table1[[#This Row],[NV]])</f>
        <v>17.553481713059881</v>
      </c>
      <c r="E2717" s="5">
        <v>15555</v>
      </c>
      <c r="F2717" s="5">
        <f t="shared" si="253"/>
        <v>241958025</v>
      </c>
      <c r="G2717" s="8">
        <f t="shared" si="254"/>
        <v>244281732.03333333</v>
      </c>
      <c r="H2717" s="5">
        <f t="shared" si="255"/>
        <v>150138.99740215519</v>
      </c>
      <c r="I2717" s="5">
        <f t="shared" si="256"/>
        <v>150206.61358870586</v>
      </c>
      <c r="J2717" s="5">
        <f>Table1[[#This Row],[DAA 
(n)]]^1.5</f>
        <v>1940014.7109944846</v>
      </c>
      <c r="K2717" s="5">
        <f t="shared" si="257"/>
        <v>1946917.3289053156</v>
      </c>
      <c r="L2717" s="7">
        <f>LN(Table1[[#This Row],[NV]]/Table1[[#This Row],[NV_MA-1]])</f>
        <v>-1.7603510435949785</v>
      </c>
      <c r="M2717" s="7">
        <f>LN(Table1[[#This Row],[NV]]/Table1[[#This Row],[NV_MA-2]])</f>
        <v>5.6337146638348887</v>
      </c>
      <c r="N2717" s="4">
        <f>LN(Table1[[#This Row],[NV]]/Table1[[#This Row],[NV_MA-3]])</f>
        <v>3.0717238903644417</v>
      </c>
      <c r="O2717" s="7">
        <f>LN(Table1[[#This Row],[NV]]/Table1[[#This Row],[Metcalfe
NV ~ n^2]])</f>
        <v>-1.7507931056035935</v>
      </c>
      <c r="P2717" s="7">
        <f>Table1[[#This Row],[NV_MA-1]]*$M$3</f>
        <v>244281732.03333333</v>
      </c>
    </row>
    <row r="2718" spans="1:16" x14ac:dyDescent="0.2">
      <c r="A2718" s="2">
        <v>40975</v>
      </c>
      <c r="B2718" s="3">
        <v>42094384.317010701</v>
      </c>
      <c r="C2718" s="3">
        <f t="shared" si="252"/>
        <v>41199840.27857919</v>
      </c>
      <c r="D2718" s="4">
        <f>LN(Table1[[#This Row],[NV]])</f>
        <v>17.555424900610848</v>
      </c>
      <c r="E2718" s="5">
        <v>15193</v>
      </c>
      <c r="F2718" s="5">
        <f t="shared" si="253"/>
        <v>230827249</v>
      </c>
      <c r="G2718" s="8">
        <f t="shared" si="254"/>
        <v>243199687.06666666</v>
      </c>
      <c r="H2718" s="5">
        <f t="shared" si="255"/>
        <v>146287.16900102413</v>
      </c>
      <c r="I2718" s="5">
        <f t="shared" si="256"/>
        <v>149824.06370143659</v>
      </c>
      <c r="J2718" s="5">
        <f>Table1[[#This Row],[DAA 
(n)]]^1.5</f>
        <v>1872687.4790143175</v>
      </c>
      <c r="K2718" s="5">
        <f t="shared" si="257"/>
        <v>1940294.7418012205</v>
      </c>
      <c r="L2718" s="7">
        <f>LN(Table1[[#This Row],[NV]]/Table1[[#This Row],[NV_MA-1]])</f>
        <v>-1.7539685207121543</v>
      </c>
      <c r="M2718" s="7">
        <f>LN(Table1[[#This Row],[NV]]/Table1[[#This Row],[NV_MA-2]])</f>
        <v>5.638207924585239</v>
      </c>
      <c r="N2718" s="4">
        <f>LN(Table1[[#This Row],[NV]]/Table1[[#This Row],[NV_MA-3]])</f>
        <v>3.0770744523478268</v>
      </c>
      <c r="O2718" s="7">
        <f>LN(Table1[[#This Row],[NV]]/Table1[[#This Row],[Metcalfe
NV ~ n^2]])</f>
        <v>-1.7017552482766851</v>
      </c>
      <c r="P2718" s="7">
        <f>Table1[[#This Row],[NV_MA-1]]*$M$3</f>
        <v>243199687.06666666</v>
      </c>
    </row>
    <row r="2719" spans="1:16" x14ac:dyDescent="0.2">
      <c r="A2719" s="2">
        <v>40974</v>
      </c>
      <c r="B2719" s="3">
        <v>42385380.610938899</v>
      </c>
      <c r="C2719" s="3">
        <f t="shared" si="252"/>
        <v>41310693.574390009</v>
      </c>
      <c r="D2719" s="4">
        <f>LN(Table1[[#This Row],[NV]])</f>
        <v>17.562314063834247</v>
      </c>
      <c r="E2719" s="5">
        <v>15360</v>
      </c>
      <c r="F2719" s="5">
        <f t="shared" si="253"/>
        <v>235929600</v>
      </c>
      <c r="G2719" s="8">
        <f t="shared" si="254"/>
        <v>242202187.96666667</v>
      </c>
      <c r="H2719" s="5">
        <f t="shared" si="255"/>
        <v>148063.05802293753</v>
      </c>
      <c r="I2719" s="5">
        <f t="shared" si="256"/>
        <v>149464.2113596689</v>
      </c>
      <c r="J2719" s="5">
        <f>Table1[[#This Row],[DAA 
(n)]]^1.5</f>
        <v>1903648.77432787</v>
      </c>
      <c r="K2719" s="5">
        <f t="shared" si="257"/>
        <v>1934121.1602501287</v>
      </c>
      <c r="L2719" s="7">
        <f>LN(Table1[[#This Row],[NV]]/Table1[[#This Row],[NV_MA-1]])</f>
        <v>-1.7429693589269066</v>
      </c>
      <c r="M2719" s="7">
        <f>LN(Table1[[#This Row],[NV]]/Table1[[#This Row],[NV_MA-2]])</f>
        <v>5.6475018095779994</v>
      </c>
      <c r="N2719" s="4">
        <f>LN(Table1[[#This Row],[NV]]/Table1[[#This Row],[NV_MA-3]])</f>
        <v>3.0871504633088303</v>
      </c>
      <c r="O2719" s="7">
        <f>LN(Table1[[#This Row],[NV]]/Table1[[#This Row],[Metcalfe
NV ~ n^2]])</f>
        <v>-1.7167299495690811</v>
      </c>
      <c r="P2719" s="7">
        <f>Table1[[#This Row],[NV_MA-1]]*$M$3</f>
        <v>242202187.96666667</v>
      </c>
    </row>
    <row r="2720" spans="1:16" x14ac:dyDescent="0.2">
      <c r="A2720" s="2">
        <v>40973</v>
      </c>
      <c r="B2720" s="3">
        <v>42304951.977508999</v>
      </c>
      <c r="C2720" s="3">
        <f t="shared" si="252"/>
        <v>41464437.931236356</v>
      </c>
      <c r="D2720" s="4">
        <f>LN(Table1[[#This Row],[NV]])</f>
        <v>17.560414705190798</v>
      </c>
      <c r="E2720" s="5">
        <v>16264</v>
      </c>
      <c r="F2720" s="5">
        <f t="shared" si="253"/>
        <v>264517696</v>
      </c>
      <c r="G2720" s="8">
        <f t="shared" si="254"/>
        <v>241560481.30000001</v>
      </c>
      <c r="H2720" s="5">
        <f t="shared" si="255"/>
        <v>157707.2809547323</v>
      </c>
      <c r="I2720" s="5">
        <f t="shared" si="256"/>
        <v>149237.68563938441</v>
      </c>
      <c r="J2720" s="5">
        <f>Table1[[#This Row],[DAA 
(n)]]^1.5</f>
        <v>2074154.2391403797</v>
      </c>
      <c r="K2720" s="5">
        <f t="shared" si="257"/>
        <v>1930196.8285919672</v>
      </c>
      <c r="L2720" s="7">
        <f>LN(Table1[[#This Row],[NV]]/Table1[[#This Row],[NV_MA-1]])</f>
        <v>-1.7422157346768323</v>
      </c>
      <c r="M2720" s="7">
        <f>LN(Table1[[#This Row],[NV]]/Table1[[#This Row],[NV_MA-2]])</f>
        <v>5.6471191856187755</v>
      </c>
      <c r="N2720" s="4">
        <f>LN(Table1[[#This Row],[NV]]/Table1[[#This Row],[NV_MA-3]])</f>
        <v>3.0872821657833076</v>
      </c>
      <c r="O2720" s="7">
        <f>LN(Table1[[#This Row],[NV]]/Table1[[#This Row],[Metcalfe
NV ~ n^2]])</f>
        <v>-1.8330040054255679</v>
      </c>
      <c r="P2720" s="7">
        <f>Table1[[#This Row],[NV_MA-1]]*$M$3</f>
        <v>241560481.30000001</v>
      </c>
    </row>
    <row r="2721" spans="1:16" x14ac:dyDescent="0.2">
      <c r="A2721" s="2">
        <v>40972</v>
      </c>
      <c r="B2721" s="3">
        <v>41011143.327511899</v>
      </c>
      <c r="C2721" s="3">
        <f t="shared" si="252"/>
        <v>41679420.314088866</v>
      </c>
      <c r="D2721" s="4">
        <f>LN(Table1[[#This Row],[NV]])</f>
        <v>17.529354376216684</v>
      </c>
      <c r="E2721" s="5">
        <v>14600</v>
      </c>
      <c r="F2721" s="5">
        <f t="shared" si="253"/>
        <v>213160000</v>
      </c>
      <c r="G2721" s="8">
        <f t="shared" si="254"/>
        <v>241317139.56666666</v>
      </c>
      <c r="H2721" s="5">
        <f t="shared" si="255"/>
        <v>139996.14139236786</v>
      </c>
      <c r="I2721" s="5">
        <f t="shared" si="256"/>
        <v>149157.15634692393</v>
      </c>
      <c r="J2721" s="5">
        <f>Table1[[#This Row],[DAA 
(n)]]^1.5</f>
        <v>1764124.71214481</v>
      </c>
      <c r="K2721" s="5">
        <f t="shared" si="257"/>
        <v>1928760.7531143979</v>
      </c>
      <c r="L2721" s="7">
        <f>LN(Table1[[#This Row],[NV]]/Table1[[#This Row],[NV_MA-1]])</f>
        <v>-1.7722681819707127</v>
      </c>
      <c r="M2721" s="7">
        <f>LN(Table1[[#This Row],[NV]]/Table1[[#This Row],[NV_MA-2]])</f>
        <v>5.6165986065537394</v>
      </c>
      <c r="N2721" s="4">
        <f>LN(Table1[[#This Row],[NV]]/Table1[[#This Row],[NV_MA-3]])</f>
        <v>3.0569661183999912</v>
      </c>
      <c r="O2721" s="7">
        <f>LN(Table1[[#This Row],[NV]]/Table1[[#This Row],[Metcalfe
NV ~ n^2]])</f>
        <v>-1.6481992391761706</v>
      </c>
      <c r="P2721" s="7">
        <f>Table1[[#This Row],[NV_MA-1]]*$M$3</f>
        <v>241317139.56666666</v>
      </c>
    </row>
    <row r="2722" spans="1:16" x14ac:dyDescent="0.2">
      <c r="A2722" s="2">
        <v>40971</v>
      </c>
      <c r="B2722" s="3">
        <v>39232224.082264803</v>
      </c>
      <c r="C2722" s="3">
        <f t="shared" si="252"/>
        <v>41951463.943760701</v>
      </c>
      <c r="D2722" s="4">
        <f>LN(Table1[[#This Row],[NV]])</f>
        <v>17.485009009983386</v>
      </c>
      <c r="E2722" s="5">
        <v>12413</v>
      </c>
      <c r="F2722" s="5">
        <f t="shared" si="253"/>
        <v>154082569</v>
      </c>
      <c r="G2722" s="8">
        <f t="shared" si="254"/>
        <v>243945131.03333333</v>
      </c>
      <c r="H2722" s="5">
        <f t="shared" si="255"/>
        <v>117011.13940466147</v>
      </c>
      <c r="I2722" s="5">
        <f t="shared" si="256"/>
        <v>150042.0149406181</v>
      </c>
      <c r="J2722" s="5">
        <f>Table1[[#This Row],[DAA 
(n)]]^1.5</f>
        <v>1382977.559108247</v>
      </c>
      <c r="K2722" s="5">
        <f t="shared" si="257"/>
        <v>1944415.3215630203</v>
      </c>
      <c r="L2722" s="7">
        <f>LN(Table1[[#This Row],[NV]]/Table1[[#This Row],[NV_MA-1]])</f>
        <v>-1.8274448751722012</v>
      </c>
      <c r="M2722" s="7">
        <f>LN(Table1[[#This Row],[NV]]/Table1[[#This Row],[NV_MA-2]])</f>
        <v>5.5663383765214416</v>
      </c>
      <c r="N2722" s="4">
        <f>LN(Table1[[#This Row],[NV]]/Table1[[#This Row],[NV_MA-3]])</f>
        <v>3.0045371260199008</v>
      </c>
      <c r="O2722" s="7">
        <f>LN(Table1[[#This Row],[NV]]/Table1[[#This Row],[Metcalfe
NV ~ n^2]])</f>
        <v>-1.367990169048511</v>
      </c>
      <c r="P2722" s="7">
        <f>Table1[[#This Row],[NV_MA-1]]*$M$3</f>
        <v>243945131.03333333</v>
      </c>
    </row>
    <row r="2723" spans="1:16" x14ac:dyDescent="0.2">
      <c r="A2723" s="2">
        <v>40970</v>
      </c>
      <c r="B2723" s="3">
        <v>39939932.618118703</v>
      </c>
      <c r="C2723" s="3">
        <f t="shared" si="252"/>
        <v>42321947.624893852</v>
      </c>
      <c r="D2723" s="4">
        <f>LN(Table1[[#This Row],[NV]])</f>
        <v>17.50288719887287</v>
      </c>
      <c r="E2723" s="5">
        <v>17925</v>
      </c>
      <c r="F2723" s="5">
        <f t="shared" si="253"/>
        <v>321305625</v>
      </c>
      <c r="G2723" s="8">
        <f t="shared" si="254"/>
        <v>247019099.93333334</v>
      </c>
      <c r="H2723" s="5">
        <f t="shared" si="255"/>
        <v>175556.58360351069</v>
      </c>
      <c r="I2723" s="5">
        <f t="shared" si="256"/>
        <v>151195.65241761861</v>
      </c>
      <c r="J2723" s="5">
        <f>Table1[[#This Row],[DAA 
(n)]]^1.5</f>
        <v>2399875.6901400103</v>
      </c>
      <c r="K2723" s="5">
        <f t="shared" si="257"/>
        <v>1963851.9620095817</v>
      </c>
      <c r="L2723" s="7">
        <f>LN(Table1[[#This Row],[NV]]/Table1[[#This Row],[NV_MA-1]])</f>
        <v>-1.8220890203950675</v>
      </c>
      <c r="M2723" s="7">
        <f>LN(Table1[[#This Row],[NV]]/Table1[[#This Row],[NV_MA-2]])</f>
        <v>5.5765572104104306</v>
      </c>
      <c r="N2723" s="4">
        <f>LN(Table1[[#This Row],[NV]]/Table1[[#This Row],[NV_MA-3]])</f>
        <v>3.0124688095760872</v>
      </c>
      <c r="O2723" s="7">
        <f>LN(Table1[[#This Row],[NV]]/Table1[[#This Row],[Metcalfe
NV ~ n^2]])</f>
        <v>-2.0850161320627709</v>
      </c>
      <c r="P2723" s="7">
        <f>Table1[[#This Row],[NV_MA-1]]*$M$3</f>
        <v>247019099.93333334</v>
      </c>
    </row>
    <row r="2724" spans="1:16" x14ac:dyDescent="0.2">
      <c r="A2724" s="2">
        <v>40969</v>
      </c>
      <c r="B2724" s="3">
        <v>41662586.187745303</v>
      </c>
      <c r="C2724" s="3">
        <f t="shared" si="252"/>
        <v>42660534.186483987</v>
      </c>
      <c r="D2724" s="4">
        <f>LN(Table1[[#This Row],[NV]])</f>
        <v>17.545114070308752</v>
      </c>
      <c r="E2724" s="5">
        <v>16097</v>
      </c>
      <c r="F2724" s="5">
        <f t="shared" si="253"/>
        <v>259113409</v>
      </c>
      <c r="G2724" s="8">
        <f t="shared" si="254"/>
        <v>243970776.46666667</v>
      </c>
      <c r="H2724" s="5">
        <f t="shared" si="255"/>
        <v>155921.79082652568</v>
      </c>
      <c r="I2724" s="5">
        <f t="shared" si="256"/>
        <v>150208.66922557013</v>
      </c>
      <c r="J2724" s="5">
        <f>Table1[[#This Row],[DAA 
(n)]]^1.5</f>
        <v>2042290.0246226024</v>
      </c>
      <c r="K2724" s="5">
        <f t="shared" si="257"/>
        <v>1946081.9096999653</v>
      </c>
      <c r="L2724" s="7">
        <f>LN(Table1[[#This Row],[NV]]/Table1[[#This Row],[NV_MA-1]])</f>
        <v>-1.767444937196661</v>
      </c>
      <c r="M2724" s="7">
        <f>LN(Table1[[#This Row],[NV]]/Table1[[#This Row],[NV_MA-2]])</f>
        <v>5.6253333357822317</v>
      </c>
      <c r="N2724" s="4">
        <f>LN(Table1[[#This Row],[NV]]/Table1[[#This Row],[NV_MA-3]])</f>
        <v>3.063785438150977</v>
      </c>
      <c r="O2724" s="7">
        <f>LN(Table1[[#This Row],[NV]]/Table1[[#This Row],[Metcalfe
NV ~ n^2]])</f>
        <v>-1.8276623261037079</v>
      </c>
      <c r="P2724" s="7">
        <f>Table1[[#This Row],[NV_MA-1]]*$M$3</f>
        <v>243970776.46666667</v>
      </c>
    </row>
    <row r="2725" spans="1:16" x14ac:dyDescent="0.2">
      <c r="A2725" s="2">
        <v>40968</v>
      </c>
      <c r="B2725" s="3">
        <v>41208302.226078197</v>
      </c>
      <c r="C2725" s="3">
        <f t="shared" si="252"/>
        <v>42792787.307330996</v>
      </c>
      <c r="D2725" s="4">
        <f>LN(Table1[[#This Row],[NV]])</f>
        <v>17.534150304360978</v>
      </c>
      <c r="E2725" s="5">
        <v>15562</v>
      </c>
      <c r="F2725" s="5">
        <f t="shared" si="253"/>
        <v>242175844</v>
      </c>
      <c r="G2725" s="8">
        <f t="shared" si="254"/>
        <v>243716201.63333333</v>
      </c>
      <c r="H2725" s="5">
        <f t="shared" si="255"/>
        <v>150213.56393884055</v>
      </c>
      <c r="I2725" s="5">
        <f t="shared" si="256"/>
        <v>150123.59377031305</v>
      </c>
      <c r="J2725" s="5">
        <f>Table1[[#This Row],[DAA 
(n)]]^1.5</f>
        <v>1941324.4150136267</v>
      </c>
      <c r="K2725" s="5">
        <f t="shared" si="257"/>
        <v>1944571.4076948119</v>
      </c>
      <c r="L2725" s="7">
        <f>LN(Table1[[#This Row],[NV]]/Table1[[#This Row],[NV_MA-1]])</f>
        <v>-1.77736469390126</v>
      </c>
      <c r="M2725" s="7">
        <f>LN(Table1[[#This Row],[NV]]/Table1[[#This Row],[NV_MA-2]])</f>
        <v>5.6149361120812609</v>
      </c>
      <c r="N2725" s="4">
        <f>LN(Table1[[#This Row],[NV]]/Table1[[#This Row],[NV_MA-3]])</f>
        <v>3.0535981495492015</v>
      </c>
      <c r="O2725" s="7">
        <f>LN(Table1[[#This Row],[NV]]/Table1[[#This Row],[Metcalfe
NV ~ n^2]])</f>
        <v>-1.771024343992774</v>
      </c>
      <c r="P2725" s="7">
        <f>Table1[[#This Row],[NV_MA-1]]*$M$3</f>
        <v>243716201.63333333</v>
      </c>
    </row>
    <row r="2726" spans="1:16" x14ac:dyDescent="0.2">
      <c r="A2726" s="2">
        <v>40967</v>
      </c>
      <c r="B2726" s="3">
        <v>41033824.2476843</v>
      </c>
      <c r="C2726" s="3">
        <f t="shared" si="252"/>
        <v>42929266.894232392</v>
      </c>
      <c r="D2726" s="4">
        <f>LN(Table1[[#This Row],[NV]])</f>
        <v>17.529907266209101</v>
      </c>
      <c r="E2726" s="5">
        <v>16054</v>
      </c>
      <c r="F2726" s="5">
        <f t="shared" si="253"/>
        <v>257730916</v>
      </c>
      <c r="G2726" s="8">
        <f t="shared" si="254"/>
        <v>241602236.83333334</v>
      </c>
      <c r="H2726" s="5">
        <f t="shared" si="255"/>
        <v>155462.3336182737</v>
      </c>
      <c r="I2726" s="5">
        <f t="shared" si="256"/>
        <v>149350.65087632445</v>
      </c>
      <c r="J2726" s="5">
        <f>Table1[[#This Row],[DAA 
(n)]]^1.5</f>
        <v>2034112.1221466607</v>
      </c>
      <c r="K2726" s="5">
        <f t="shared" si="257"/>
        <v>1931392.4583614366</v>
      </c>
      <c r="L2726" s="7">
        <f>LN(Table1[[#This Row],[NV]]/Table1[[#This Row],[NV_MA-1]])</f>
        <v>-1.7728960161890899</v>
      </c>
      <c r="M2726" s="7">
        <f>LN(Table1[[#This Row],[NV]]/Table1[[#This Row],[NV_MA-2]])</f>
        <v>5.6158550845139157</v>
      </c>
      <c r="N2726" s="4">
        <f>LN(Table1[[#This Row],[NV]]/Table1[[#This Row],[NV_MA-3]])</f>
        <v>3.0561554844540542</v>
      </c>
      <c r="O2726" s="7">
        <f>LN(Table1[[#This Row],[NV]]/Table1[[#This Row],[Metcalfe
NV ~ n^2]])</f>
        <v>-1.8375193711739441</v>
      </c>
      <c r="P2726" s="7">
        <f>Table1[[#This Row],[NV_MA-1]]*$M$3</f>
        <v>241602236.83333334</v>
      </c>
    </row>
    <row r="2727" spans="1:16" x14ac:dyDescent="0.2">
      <c r="A2727" s="2">
        <v>40966</v>
      </c>
      <c r="B2727" s="3">
        <v>41798937.866346501</v>
      </c>
      <c r="C2727" s="3">
        <f t="shared" si="252"/>
        <v>43039271.070158236</v>
      </c>
      <c r="D2727" s="4">
        <f>LN(Table1[[#This Row],[NV]])</f>
        <v>17.548381487276131</v>
      </c>
      <c r="E2727" s="5">
        <v>15336</v>
      </c>
      <c r="F2727" s="5">
        <f t="shared" si="253"/>
        <v>235192896</v>
      </c>
      <c r="G2727" s="8">
        <f t="shared" si="254"/>
        <v>239796115.93333334</v>
      </c>
      <c r="H2727" s="5">
        <f t="shared" si="255"/>
        <v>147807.72825454996</v>
      </c>
      <c r="I2727" s="5">
        <f t="shared" si="256"/>
        <v>148717.70327203724</v>
      </c>
      <c r="J2727" s="5">
        <f>Table1[[#This Row],[DAA 
(n)]]^1.5</f>
        <v>1899188.8408096759</v>
      </c>
      <c r="K2727" s="5">
        <f t="shared" si="257"/>
        <v>1920392.5664070004</v>
      </c>
      <c r="L2727" s="7">
        <f>LN(Table1[[#This Row],[NV]]/Table1[[#This Row],[NV_MA-1]])</f>
        <v>-1.7469181160416807</v>
      </c>
      <c r="M2727" s="7">
        <f>LN(Table1[[#This Row],[NV]]/Table1[[#This Row],[NV_MA-2]])</f>
        <v>5.638576308302655</v>
      </c>
      <c r="N2727" s="4">
        <f>LN(Table1[[#This Row],[NV]]/Table1[[#This Row],[NV_MA-3]])</f>
        <v>3.0803413025012927</v>
      </c>
      <c r="O2727" s="7">
        <f>LN(Table1[[#This Row],[NV]]/Table1[[#This Row],[Metcalfe
NV ~ n^2]])</f>
        <v>-1.7275350821748297</v>
      </c>
      <c r="P2727" s="7">
        <f>Table1[[#This Row],[NV_MA-1]]*$M$3</f>
        <v>239796115.93333334</v>
      </c>
    </row>
    <row r="2728" spans="1:16" x14ac:dyDescent="0.2">
      <c r="A2728" s="2">
        <v>40965</v>
      </c>
      <c r="B2728" s="3">
        <v>41540764.984809697</v>
      </c>
      <c r="C2728" s="3">
        <f t="shared" si="252"/>
        <v>43195756.220877267</v>
      </c>
      <c r="D2728" s="4">
        <f>LN(Table1[[#This Row],[NV]])</f>
        <v>17.542185791861588</v>
      </c>
      <c r="E2728" s="5">
        <v>13193</v>
      </c>
      <c r="F2728" s="5">
        <f t="shared" si="253"/>
        <v>174055249</v>
      </c>
      <c r="G2728" s="8">
        <f t="shared" si="254"/>
        <v>237814621.03333333</v>
      </c>
      <c r="H2728" s="5">
        <f t="shared" si="255"/>
        <v>125167.81788481167</v>
      </c>
      <c r="I2728" s="5">
        <f t="shared" si="256"/>
        <v>147985.41796804528</v>
      </c>
      <c r="J2728" s="5">
        <f>Table1[[#This Row],[DAA 
(n)]]^1.5</f>
        <v>1515358.3404782536</v>
      </c>
      <c r="K2728" s="5">
        <f t="shared" si="257"/>
        <v>1907966.21630618</v>
      </c>
      <c r="L2728" s="7">
        <f>LN(Table1[[#This Row],[NV]]/Table1[[#This Row],[NV_MA-1]])</f>
        <v>-1.7448162330501473</v>
      </c>
      <c r="M2728" s="7">
        <f>LN(Table1[[#This Row],[NV]]/Table1[[#This Row],[NV_MA-2]])</f>
        <v>5.6373167712124017</v>
      </c>
      <c r="N2728" s="4">
        <f>LN(Table1[[#This Row],[NV]]/Table1[[#This Row],[NV_MA-3]])</f>
        <v>3.0806373673664593</v>
      </c>
      <c r="O2728" s="7">
        <f>LN(Table1[[#This Row],[NV]]/Table1[[#This Row],[Metcalfe
NV ~ n^2]])</f>
        <v>-1.4326975379059641</v>
      </c>
      <c r="P2728" s="7">
        <f>Table1[[#This Row],[NV_MA-1]]*$M$3</f>
        <v>237814621.03333333</v>
      </c>
    </row>
    <row r="2729" spans="1:16" x14ac:dyDescent="0.2">
      <c r="A2729" s="2">
        <v>40964</v>
      </c>
      <c r="B2729" s="3">
        <v>40207641.309314303</v>
      </c>
      <c r="C2729" s="3">
        <f t="shared" si="252"/>
        <v>43261904.310535826</v>
      </c>
      <c r="D2729" s="4">
        <f>LN(Table1[[#This Row],[NV]])</f>
        <v>17.509567617847146</v>
      </c>
      <c r="E2729" s="5">
        <v>14844</v>
      </c>
      <c r="F2729" s="5">
        <f t="shared" si="253"/>
        <v>220344336</v>
      </c>
      <c r="G2729" s="8">
        <f t="shared" si="254"/>
        <v>238904634.09999999</v>
      </c>
      <c r="H2729" s="5">
        <f t="shared" si="255"/>
        <v>142581.83057324716</v>
      </c>
      <c r="I2729" s="5">
        <f t="shared" si="256"/>
        <v>148401.74746718077</v>
      </c>
      <c r="J2729" s="5">
        <f>Table1[[#This Row],[DAA 
(n)]]^1.5</f>
        <v>1808532.9202378369</v>
      </c>
      <c r="K2729" s="5">
        <f t="shared" si="257"/>
        <v>1914928.317572243</v>
      </c>
      <c r="L2729" s="7">
        <f>LN(Table1[[#This Row],[NV]]/Table1[[#This Row],[NV_MA-1]])</f>
        <v>-1.7820073919166834</v>
      </c>
      <c r="M2729" s="7">
        <f>LN(Table1[[#This Row],[NV]]/Table1[[#This Row],[NV_MA-2]])</f>
        <v>5.6018892328157426</v>
      </c>
      <c r="N2729" s="4">
        <f>LN(Table1[[#This Row],[NV]]/Table1[[#This Row],[NV_MA-3]])</f>
        <v>3.0443768700280174</v>
      </c>
      <c r="O2729" s="7">
        <f>LN(Table1[[#This Row],[NV]]/Table1[[#This Row],[Metcalfe
NV ~ n^2]])</f>
        <v>-1.7011344265138311</v>
      </c>
      <c r="P2729" s="7">
        <f>Table1[[#This Row],[NV_MA-1]]*$M$3</f>
        <v>238904634.09999999</v>
      </c>
    </row>
    <row r="2730" spans="1:16" x14ac:dyDescent="0.2">
      <c r="A2730" s="2">
        <v>40963</v>
      </c>
      <c r="B2730" s="3">
        <v>42297987.960257098</v>
      </c>
      <c r="C2730" s="3">
        <f t="shared" si="252"/>
        <v>43388762.574610874</v>
      </c>
      <c r="D2730" s="4">
        <f>LN(Table1[[#This Row],[NV]])</f>
        <v>17.560250076933841</v>
      </c>
      <c r="E2730" s="5">
        <v>16256</v>
      </c>
      <c r="F2730" s="5">
        <f t="shared" si="253"/>
        <v>264257536</v>
      </c>
      <c r="G2730" s="8">
        <f t="shared" si="254"/>
        <v>237929000.53333333</v>
      </c>
      <c r="H2730" s="5">
        <f t="shared" si="255"/>
        <v>157621.70924774816</v>
      </c>
      <c r="I2730" s="5">
        <f t="shared" si="256"/>
        <v>148042.01025896816</v>
      </c>
      <c r="J2730" s="5">
        <f>Table1[[#This Row],[DAA 
(n)]]^1.5</f>
        <v>2072624.0626838256</v>
      </c>
      <c r="K2730" s="5">
        <f t="shared" si="257"/>
        <v>1908816.8021553569</v>
      </c>
      <c r="L2730" s="7">
        <f>LN(Table1[[#This Row],[NV]]/Table1[[#This Row],[NV_MA-1]])</f>
        <v>-1.7272327931096787</v>
      </c>
      <c r="M2730" s="7">
        <f>LN(Table1[[#This Row],[NV]]/Table1[[#This Row],[NV_MA-2]])</f>
        <v>5.6549987113651232</v>
      </c>
      <c r="N2730" s="4">
        <f>LN(Table1[[#This Row],[NV]]/Table1[[#This Row],[NV_MA-3]])</f>
        <v>3.0982559441764694</v>
      </c>
      <c r="O2730" s="7">
        <f>LN(Table1[[#This Row],[NV]]/Table1[[#This Row],[Metcalfe
NV ~ n^2]])</f>
        <v>-1.8321846238225752</v>
      </c>
      <c r="P2730" s="7">
        <f>Table1[[#This Row],[NV_MA-1]]*$M$3</f>
        <v>237929000.53333333</v>
      </c>
    </row>
    <row r="2731" spans="1:16" x14ac:dyDescent="0.2">
      <c r="A2731" s="2">
        <v>40962</v>
      </c>
      <c r="B2731" s="3">
        <v>42377486.3111246</v>
      </c>
      <c r="C2731" s="3">
        <f t="shared" si="252"/>
        <v>43565763.980587646</v>
      </c>
      <c r="D2731" s="4">
        <f>LN(Table1[[#This Row],[NV]])</f>
        <v>17.562127795952478</v>
      </c>
      <c r="E2731" s="5">
        <v>18129</v>
      </c>
      <c r="F2731" s="5">
        <f t="shared" si="253"/>
        <v>328660641</v>
      </c>
      <c r="G2731" s="8">
        <f t="shared" si="254"/>
        <v>238424544.30000001</v>
      </c>
      <c r="H2731" s="5">
        <f t="shared" si="255"/>
        <v>177759.70620124287</v>
      </c>
      <c r="I2731" s="5">
        <f t="shared" si="256"/>
        <v>148203.01669698357</v>
      </c>
      <c r="J2731" s="5">
        <f>Table1[[#This Row],[DAA 
(n)]]^1.5</f>
        <v>2440960.6225191341</v>
      </c>
      <c r="K2731" s="5">
        <f t="shared" si="257"/>
        <v>1911711.755213656</v>
      </c>
      <c r="L2731" s="7">
        <f>LN(Table1[[#This Row],[NV]]/Table1[[#This Row],[NV_MA-1]])</f>
        <v>-1.7274356461820881</v>
      </c>
      <c r="M2731" s="7">
        <f>LN(Table1[[#This Row],[NV]]/Table1[[#This Row],[NV_MA-2]])</f>
        <v>5.6557894487353391</v>
      </c>
      <c r="N2731" s="4">
        <f>LN(Table1[[#This Row],[NV]]/Table1[[#This Row],[NV_MA-3]])</f>
        <v>3.0986181903651597</v>
      </c>
      <c r="O2731" s="7">
        <f>LN(Table1[[#This Row],[NV]]/Table1[[#This Row],[Metcalfe
NV ~ n^2]])</f>
        <v>-2.0484084941068601</v>
      </c>
      <c r="P2731" s="7">
        <f>Table1[[#This Row],[NV_MA-1]]*$M$3</f>
        <v>238424544.30000001</v>
      </c>
    </row>
    <row r="2732" spans="1:16" x14ac:dyDescent="0.2">
      <c r="A2732" s="2">
        <v>40961</v>
      </c>
      <c r="B2732" s="3">
        <v>37125478.549016103</v>
      </c>
      <c r="C2732" s="3">
        <f t="shared" si="252"/>
        <v>43865296.989842743</v>
      </c>
      <c r="D2732" s="4">
        <f>LN(Table1[[#This Row],[NV]])</f>
        <v>17.429814045213249</v>
      </c>
      <c r="E2732" s="5">
        <v>16120</v>
      </c>
      <c r="F2732" s="5">
        <f t="shared" si="253"/>
        <v>259854400</v>
      </c>
      <c r="G2732" s="8">
        <f t="shared" si="254"/>
        <v>235185730.43333334</v>
      </c>
      <c r="H2732" s="5">
        <f t="shared" si="255"/>
        <v>156167.59417889718</v>
      </c>
      <c r="I2732" s="5">
        <f t="shared" si="256"/>
        <v>147161.72695372105</v>
      </c>
      <c r="J2732" s="5">
        <f>Table1[[#This Row],[DAA 
(n)]]^1.5</f>
        <v>2046668.7391954761</v>
      </c>
      <c r="K2732" s="5">
        <f t="shared" si="257"/>
        <v>1892904.9520451187</v>
      </c>
      <c r="L2732" s="7">
        <f>LN(Table1[[#This Row],[NV]]/Table1[[#This Row],[NV_MA-1]])</f>
        <v>-1.8460720570087001</v>
      </c>
      <c r="M2732" s="7">
        <f>LN(Table1[[#This Row],[NV]]/Table1[[#This Row],[NV_MA-2]])</f>
        <v>5.5305266008519167</v>
      </c>
      <c r="N2732" s="4">
        <f>LN(Table1[[#This Row],[NV]]/Table1[[#This Row],[NV_MA-3]])</f>
        <v>2.9761908265068122</v>
      </c>
      <c r="O2732" s="7">
        <f>LN(Table1[[#This Row],[NV]]/Table1[[#This Row],[Metcalfe
NV ~ n^2]])</f>
        <v>-1.9458179869079908</v>
      </c>
      <c r="P2732" s="7">
        <f>Table1[[#This Row],[NV_MA-1]]*$M$3</f>
        <v>235185730.43333334</v>
      </c>
    </row>
    <row r="2733" spans="1:16" x14ac:dyDescent="0.2">
      <c r="A2733" s="2">
        <v>40960</v>
      </c>
      <c r="B2733" s="3">
        <v>36215860.873699799</v>
      </c>
      <c r="C2733" s="3">
        <f t="shared" si="252"/>
        <v>44365816.345242187</v>
      </c>
      <c r="D2733" s="4">
        <f>LN(Table1[[#This Row],[NV]])</f>
        <v>17.405007726520523</v>
      </c>
      <c r="E2733" s="5">
        <v>14362</v>
      </c>
      <c r="F2733" s="5">
        <f t="shared" si="253"/>
        <v>206267044</v>
      </c>
      <c r="G2733" s="8">
        <f t="shared" si="254"/>
        <v>232606119.23333332</v>
      </c>
      <c r="H2733" s="5">
        <f t="shared" si="255"/>
        <v>137477.96300272233</v>
      </c>
      <c r="I2733" s="5">
        <f t="shared" si="256"/>
        <v>146238.6435794037</v>
      </c>
      <c r="J2733" s="5">
        <f>Table1[[#This Row],[DAA 
(n)]]^1.5</f>
        <v>1721164.5144866316</v>
      </c>
      <c r="K2733" s="5">
        <f t="shared" si="257"/>
        <v>1877014.4185971811</v>
      </c>
      <c r="L2733" s="7">
        <f>LN(Table1[[#This Row],[NV]]/Table1[[#This Row],[NV_MA-1]])</f>
        <v>-1.8598493791501658</v>
      </c>
      <c r="M2733" s="7">
        <f>LN(Table1[[#This Row],[NV]]/Table1[[#This Row],[NV_MA-2]])</f>
        <v>5.5120126151805149</v>
      </c>
      <c r="N2733" s="4">
        <f>LN(Table1[[#This Row],[NV]]/Table1[[#This Row],[NV_MA-3]])</f>
        <v>2.9598147292567245</v>
      </c>
      <c r="O2733" s="7">
        <f>LN(Table1[[#This Row],[NV]]/Table1[[#This Row],[Metcalfe
NV ~ n^2]])</f>
        <v>-1.7396744908200028</v>
      </c>
      <c r="P2733" s="7">
        <f>Table1[[#This Row],[NV_MA-1]]*$M$3</f>
        <v>232606119.23333332</v>
      </c>
    </row>
    <row r="2734" spans="1:16" x14ac:dyDescent="0.2">
      <c r="A2734" s="2">
        <v>40959</v>
      </c>
      <c r="B2734" s="3">
        <v>36607515.951410301</v>
      </c>
      <c r="C2734" s="3">
        <f t="shared" si="252"/>
        <v>44875265.378546007</v>
      </c>
      <c r="D2734" s="4">
        <f>LN(Table1[[#This Row],[NV]])</f>
        <v>17.415764131153047</v>
      </c>
      <c r="E2734" s="5">
        <v>14828</v>
      </c>
      <c r="F2734" s="5">
        <f t="shared" si="253"/>
        <v>219869584</v>
      </c>
      <c r="G2734" s="8">
        <f t="shared" si="254"/>
        <v>230132753.23333332</v>
      </c>
      <c r="H2734" s="5">
        <f t="shared" si="255"/>
        <v>142412.15358300481</v>
      </c>
      <c r="I2734" s="5">
        <f t="shared" si="256"/>
        <v>145237.49076530559</v>
      </c>
      <c r="J2734" s="5">
        <f>Table1[[#This Row],[DAA 
(n)]]^1.5</f>
        <v>1805609.6453973658</v>
      </c>
      <c r="K2734" s="5">
        <f t="shared" si="257"/>
        <v>1860707.3006506118</v>
      </c>
      <c r="L2734" s="7">
        <f>LN(Table1[[#This Row],[NV]]/Table1[[#This Row],[NV_MA-1]])</f>
        <v>-1.8384027571965296</v>
      </c>
      <c r="M2734" s="7">
        <f>LN(Table1[[#This Row],[NV]]/Table1[[#This Row],[NV_MA-2]])</f>
        <v>5.5296385822453331</v>
      </c>
      <c r="N2734" s="4">
        <f>LN(Table1[[#This Row],[NV]]/Table1[[#This Row],[NV_MA-3]])</f>
        <v>2.9792968885806617</v>
      </c>
      <c r="O2734" s="7">
        <f>LN(Table1[[#This Row],[NV]]/Table1[[#This Row],[Metcalfe
NV ~ n^2]])</f>
        <v>-1.7927809973882001</v>
      </c>
      <c r="P2734" s="7">
        <f>Table1[[#This Row],[NV_MA-1]]*$M$3</f>
        <v>230132753.23333332</v>
      </c>
    </row>
    <row r="2735" spans="1:16" x14ac:dyDescent="0.2">
      <c r="A2735" s="2">
        <v>40958</v>
      </c>
      <c r="B2735" s="3">
        <v>36781545.947407298</v>
      </c>
      <c r="C2735" s="3">
        <f t="shared" si="252"/>
        <v>45336922.408069901</v>
      </c>
      <c r="D2735" s="4">
        <f>LN(Table1[[#This Row],[NV]])</f>
        <v>17.420506808541166</v>
      </c>
      <c r="E2735" s="5">
        <v>13197</v>
      </c>
      <c r="F2735" s="5">
        <f t="shared" si="253"/>
        <v>174160809</v>
      </c>
      <c r="G2735" s="8">
        <f t="shared" si="254"/>
        <v>228867072.73333332</v>
      </c>
      <c r="H2735" s="5">
        <f t="shared" si="255"/>
        <v>125209.76825779211</v>
      </c>
      <c r="I2735" s="5">
        <f t="shared" si="256"/>
        <v>144765.56489575509</v>
      </c>
      <c r="J2735" s="5">
        <f>Table1[[#This Row],[DAA 
(n)]]^1.5</f>
        <v>1516047.5574245704</v>
      </c>
      <c r="K2735" s="5">
        <f t="shared" si="257"/>
        <v>1852730.0826536729</v>
      </c>
      <c r="L2735" s="7">
        <f>LN(Table1[[#This Row],[NV]]/Table1[[#This Row],[NV_MA-1]])</f>
        <v>-1.8281451160269435</v>
      </c>
      <c r="M2735" s="7">
        <f>LN(Table1[[#This Row],[NV]]/Table1[[#This Row],[NV_MA-2]])</f>
        <v>5.5376358893824538</v>
      </c>
      <c r="N2735" s="4">
        <f>LN(Table1[[#This Row],[NV]]/Table1[[#This Row],[NV_MA-3]])</f>
        <v>2.9883359789385362</v>
      </c>
      <c r="O2735" s="7">
        <f>LN(Table1[[#This Row],[NV]]/Table1[[#This Row],[Metcalfe
NV ~ n^2]])</f>
        <v>-1.5549828114924931</v>
      </c>
      <c r="P2735" s="7">
        <f>Table1[[#This Row],[NV_MA-1]]*$M$3</f>
        <v>228867072.73333332</v>
      </c>
    </row>
    <row r="2736" spans="1:16" x14ac:dyDescent="0.2">
      <c r="A2736" s="2">
        <v>40957</v>
      </c>
      <c r="B2736" s="3">
        <v>35746730.992388301</v>
      </c>
      <c r="C2736" s="3">
        <f t="shared" si="252"/>
        <v>45878333.866542384</v>
      </c>
      <c r="D2736" s="4">
        <f>LN(Table1[[#This Row],[NV]])</f>
        <v>17.391969382150972</v>
      </c>
      <c r="E2736" s="5">
        <v>14337</v>
      </c>
      <c r="F2736" s="5">
        <f t="shared" si="253"/>
        <v>205549569</v>
      </c>
      <c r="G2736" s="8">
        <f t="shared" si="254"/>
        <v>229693413.26666668</v>
      </c>
      <c r="H2736" s="5">
        <f t="shared" si="255"/>
        <v>137213.67624644973</v>
      </c>
      <c r="I2736" s="5">
        <f t="shared" si="256"/>
        <v>145084.01210761425</v>
      </c>
      <c r="J2736" s="5">
        <f>Table1[[#This Row],[DAA 
(n)]]^1.5</f>
        <v>1716672.4121838142</v>
      </c>
      <c r="K2736" s="5">
        <f t="shared" si="257"/>
        <v>1858034.260368719</v>
      </c>
      <c r="L2736" s="7">
        <f>LN(Table1[[#This Row],[NV]]/Table1[[#This Row],[NV_MA-1]])</f>
        <v>-1.8602866097235313</v>
      </c>
      <c r="M2736" s="7">
        <f>LN(Table1[[#This Row],[NV]]/Table1[[#This Row],[NV_MA-2]])</f>
        <v>5.5069011346864549</v>
      </c>
      <c r="N2736" s="4">
        <f>LN(Table1[[#This Row],[NV]]/Table1[[#This Row],[NV_MA-3]])</f>
        <v>2.9569397445846901</v>
      </c>
      <c r="O2736" s="7">
        <f>LN(Table1[[#This Row],[NV]]/Table1[[#This Row],[Metcalfe
NV ~ n^2]])</f>
        <v>-1.7492283923415626</v>
      </c>
      <c r="P2736" s="7">
        <f>Table1[[#This Row],[NV_MA-1]]*$M$3</f>
        <v>229693413.26666668</v>
      </c>
    </row>
    <row r="2737" spans="1:16" x14ac:dyDescent="0.2">
      <c r="A2737" s="2">
        <v>40956</v>
      </c>
      <c r="B2737" s="3">
        <v>36725954.175571598</v>
      </c>
      <c r="C2737" s="3">
        <f t="shared" si="252"/>
        <v>46402206.192723744</v>
      </c>
      <c r="D2737" s="4">
        <f>LN(Table1[[#This Row],[NV]])</f>
        <v>17.418994261322414</v>
      </c>
      <c r="E2737" s="5">
        <v>14218</v>
      </c>
      <c r="F2737" s="5">
        <f t="shared" si="253"/>
        <v>202151524</v>
      </c>
      <c r="G2737" s="8">
        <f t="shared" si="254"/>
        <v>230554245</v>
      </c>
      <c r="H2737" s="5">
        <f t="shared" si="255"/>
        <v>135956.27021298668</v>
      </c>
      <c r="I2737" s="5">
        <f t="shared" si="256"/>
        <v>145392.83937543127</v>
      </c>
      <c r="J2737" s="5">
        <f>Table1[[#This Row],[DAA 
(n)]]^1.5</f>
        <v>1695343.7315871958</v>
      </c>
      <c r="K2737" s="5">
        <f t="shared" si="257"/>
        <v>1863345.7293465592</v>
      </c>
      <c r="L2737" s="7">
        <f>LN(Table1[[#This Row],[NV]]/Table1[[#This Row],[NV_MA-1]])</f>
        <v>-1.8370024676169359</v>
      </c>
      <c r="M2737" s="7">
        <f>LN(Table1[[#This Row],[NV]]/Table1[[#This Row],[NV_MA-2]])</f>
        <v>5.5317996662153881</v>
      </c>
      <c r="N2737" s="4">
        <f>LN(Table1[[#This Row],[NV]]/Table1[[#This Row],[NV_MA-3]])</f>
        <v>2.9811100522803526</v>
      </c>
      <c r="O2737" s="7">
        <f>LN(Table1[[#This Row],[NV]]/Table1[[#This Row],[Metcalfe
NV ~ n^2]])</f>
        <v>-1.7055338316564446</v>
      </c>
      <c r="P2737" s="7">
        <f>Table1[[#This Row],[NV_MA-1]]*$M$3</f>
        <v>230554245</v>
      </c>
    </row>
    <row r="2738" spans="1:16" x14ac:dyDescent="0.2">
      <c r="A2738" s="2">
        <v>40955</v>
      </c>
      <c r="B2738" s="3">
        <v>35553758.094558798</v>
      </c>
      <c r="C2738" s="3">
        <f t="shared" si="252"/>
        <v>46779114.144680597</v>
      </c>
      <c r="D2738" s="4">
        <f>LN(Table1[[#This Row],[NV]])</f>
        <v>17.386556421553419</v>
      </c>
      <c r="E2738" s="5">
        <v>17722</v>
      </c>
      <c r="F2738" s="5">
        <f t="shared" si="253"/>
        <v>314069284</v>
      </c>
      <c r="G2738" s="8">
        <f t="shared" si="254"/>
        <v>230596966.5</v>
      </c>
      <c r="H2738" s="5">
        <f t="shared" si="255"/>
        <v>173366.56526340963</v>
      </c>
      <c r="I2738" s="5">
        <f t="shared" si="256"/>
        <v>145408.68514275225</v>
      </c>
      <c r="J2738" s="5">
        <f>Table1[[#This Row],[DAA 
(n)]]^1.5</f>
        <v>2359223.5695346873</v>
      </c>
      <c r="K2738" s="5">
        <f t="shared" si="257"/>
        <v>1863614.2298423736</v>
      </c>
      <c r="L2738" s="7">
        <f>LN(Table1[[#This Row],[NV]]/Table1[[#This Row],[NV_MA-1]])</f>
        <v>-1.8696255893457601</v>
      </c>
      <c r="M2738" s="7">
        <f>LN(Table1[[#This Row],[NV]]/Table1[[#This Row],[NV_MA-2]])</f>
        <v>5.4992528464995862</v>
      </c>
      <c r="N2738" s="4">
        <f>LN(Table1[[#This Row],[NV]]/Table1[[#This Row],[NV_MA-3]])</f>
        <v>2.9485281269836254</v>
      </c>
      <c r="O2738" s="7">
        <f>LN(Table1[[#This Row],[NV]]/Table1[[#This Row],[Metcalfe
NV ~ n^2]])</f>
        <v>-2.1785677476610781</v>
      </c>
      <c r="P2738" s="7">
        <f>Table1[[#This Row],[NV_MA-1]]*$M$3</f>
        <v>230596966.5</v>
      </c>
    </row>
    <row r="2739" spans="1:16" x14ac:dyDescent="0.2">
      <c r="A2739" s="2">
        <v>40954</v>
      </c>
      <c r="B2739" s="3">
        <v>36111133.058548398</v>
      </c>
      <c r="C2739" s="3">
        <f t="shared" si="252"/>
        <v>47112326.364825085</v>
      </c>
      <c r="D2739" s="4">
        <f>LN(Table1[[#This Row],[NV]])</f>
        <v>17.402111770732795</v>
      </c>
      <c r="E2739" s="5">
        <v>18243</v>
      </c>
      <c r="F2739" s="5">
        <f t="shared" si="253"/>
        <v>332807049</v>
      </c>
      <c r="G2739" s="8">
        <f t="shared" si="254"/>
        <v>227515416</v>
      </c>
      <c r="H2739" s="5">
        <f t="shared" si="255"/>
        <v>178991.86445206849</v>
      </c>
      <c r="I2739" s="5">
        <f t="shared" si="256"/>
        <v>144397.73039691208</v>
      </c>
      <c r="J2739" s="5">
        <f>Table1[[#This Row],[DAA 
(n)]]^1.5</f>
        <v>2464020.8998519052</v>
      </c>
      <c r="K2739" s="5">
        <f t="shared" si="257"/>
        <v>1845520.011779984</v>
      </c>
      <c r="L2739" s="7">
        <f>LN(Table1[[#This Row],[NV]]/Table1[[#This Row],[NV_MA-1]])</f>
        <v>-1.8406167859640641</v>
      </c>
      <c r="M2739" s="7">
        <f>LN(Table1[[#This Row],[NV]]/Table1[[#This Row],[NV_MA-2]])</f>
        <v>5.5217849828883594</v>
      </c>
      <c r="N2739" s="4">
        <f>LN(Table1[[#This Row],[NV]]/Table1[[#This Row],[NV_MA-3]])</f>
        <v>2.9738401257848111</v>
      </c>
      <c r="O2739" s="7">
        <f>LN(Table1[[#This Row],[NV]]/Table1[[#This Row],[Metcalfe
NV ~ n^2]])</f>
        <v>-2.2209616768436446</v>
      </c>
      <c r="P2739" s="7">
        <f>Table1[[#This Row],[NV_MA-1]]*$M$3</f>
        <v>227515416</v>
      </c>
    </row>
    <row r="2740" spans="1:16" x14ac:dyDescent="0.2">
      <c r="A2740" s="2">
        <v>40953</v>
      </c>
      <c r="B2740" s="3">
        <v>37401255.082796901</v>
      </c>
      <c r="C2740" s="3">
        <f t="shared" si="252"/>
        <v>47727801.695419095</v>
      </c>
      <c r="D2740" s="4">
        <f>LN(Table1[[#This Row],[NV]])</f>
        <v>17.437214820185243</v>
      </c>
      <c r="E2740" s="5">
        <v>18756</v>
      </c>
      <c r="F2740" s="5">
        <f t="shared" si="253"/>
        <v>351787536</v>
      </c>
      <c r="G2740" s="8">
        <f t="shared" si="254"/>
        <v>223782501.03333333</v>
      </c>
      <c r="H2740" s="5">
        <f t="shared" si="255"/>
        <v>184545.32899280894</v>
      </c>
      <c r="I2740" s="5">
        <f t="shared" si="256"/>
        <v>143189.71907549372</v>
      </c>
      <c r="J2740" s="5">
        <f>Table1[[#This Row],[DAA 
(n)]]^1.5</f>
        <v>2568681.9626446576</v>
      </c>
      <c r="K2740" s="5">
        <f t="shared" si="257"/>
        <v>1823767.9074838504</v>
      </c>
      <c r="L2740" s="7">
        <f>LN(Table1[[#This Row],[NV]]/Table1[[#This Row],[NV_MA-1]])</f>
        <v>-1.7889703404002584</v>
      </c>
      <c r="M2740" s="7">
        <f>LN(Table1[[#This Row],[NV]]/Table1[[#This Row],[NV_MA-2]])</f>
        <v>5.5652890834194331</v>
      </c>
      <c r="N2740" s="4">
        <f>LN(Table1[[#This Row],[NV]]/Table1[[#This Row],[NV_MA-3]])</f>
        <v>3.0207996223690272</v>
      </c>
      <c r="O2740" s="7">
        <f>LN(Table1[[#This Row],[NV]]/Table1[[#This Row],[Metcalfe
NV ~ n^2]])</f>
        <v>-2.241323140233709</v>
      </c>
      <c r="P2740" s="7">
        <f>Table1[[#This Row],[NV_MA-1]]*$M$3</f>
        <v>223782501.03333333</v>
      </c>
    </row>
    <row r="2741" spans="1:16" x14ac:dyDescent="0.2">
      <c r="A2741" s="2">
        <v>40952</v>
      </c>
      <c r="B2741" s="3">
        <v>44577415.1775776</v>
      </c>
      <c r="C2741" s="3">
        <f t="shared" si="252"/>
        <v>48387966.944804594</v>
      </c>
      <c r="D2741" s="4">
        <f>LN(Table1[[#This Row],[NV]])</f>
        <v>17.612737902580555</v>
      </c>
      <c r="E2741" s="5">
        <v>16556</v>
      </c>
      <c r="F2741" s="5">
        <f t="shared" si="253"/>
        <v>274101136</v>
      </c>
      <c r="G2741" s="8">
        <f t="shared" si="254"/>
        <v>218060357.86666667</v>
      </c>
      <c r="H2741" s="5">
        <f t="shared" si="255"/>
        <v>160833.32578809292</v>
      </c>
      <c r="I2741" s="5">
        <f t="shared" si="256"/>
        <v>141290.23855799754</v>
      </c>
      <c r="J2741" s="5">
        <f>Table1[[#This Row],[DAA 
(n)]]^1.5</f>
        <v>2130262.5208213152</v>
      </c>
      <c r="K2741" s="5">
        <f t="shared" si="257"/>
        <v>1789972.1741239533</v>
      </c>
      <c r="L2741" s="7">
        <f>LN(Table1[[#This Row],[NV]]/Table1[[#This Row],[NV_MA-1]])</f>
        <v>-1.5875445507991319</v>
      </c>
      <c r="M2741" s="7">
        <f>LN(Table1[[#This Row],[NV]]/Table1[[#This Row],[NV_MA-2]])</f>
        <v>5.7541664193940889</v>
      </c>
      <c r="N2741" s="4">
        <f>LN(Table1[[#This Row],[NV]]/Table1[[#This Row],[NV_MA-3]])</f>
        <v>3.2150272700665945</v>
      </c>
      <c r="O2741" s="7">
        <f>LN(Table1[[#This Row],[NV]]/Table1[[#This Row],[Metcalfe
NV ~ n^2]])</f>
        <v>-1.8162698031566904</v>
      </c>
      <c r="P2741" s="7">
        <f>Table1[[#This Row],[NV_MA-1]]*$M$3</f>
        <v>218060357.86666667</v>
      </c>
    </row>
    <row r="2742" spans="1:16" x14ac:dyDescent="0.2">
      <c r="A2742" s="2">
        <v>40951</v>
      </c>
      <c r="B2742" s="3">
        <v>45962713.337378196</v>
      </c>
      <c r="C2742" s="3">
        <f t="shared" si="252"/>
        <v>48730187.462208949</v>
      </c>
      <c r="D2742" s="4">
        <f>LN(Table1[[#This Row],[NV]])</f>
        <v>17.643341046133859</v>
      </c>
      <c r="E2742" s="5">
        <v>14056</v>
      </c>
      <c r="F2742" s="5">
        <f t="shared" si="253"/>
        <v>197571136</v>
      </c>
      <c r="G2742" s="8">
        <f t="shared" si="254"/>
        <v>216110002.96666667</v>
      </c>
      <c r="H2742" s="5">
        <f t="shared" si="255"/>
        <v>134246.10987740962</v>
      </c>
      <c r="I2742" s="5">
        <f t="shared" si="256"/>
        <v>140624.96920993636</v>
      </c>
      <c r="J2742" s="5">
        <f>Table1[[#This Row],[DAA 
(n)]]^1.5</f>
        <v>1666451.2857014467</v>
      </c>
      <c r="K2742" s="5">
        <f t="shared" si="257"/>
        <v>1778269.7389076154</v>
      </c>
      <c r="L2742" s="7">
        <f>LN(Table1[[#This Row],[NV]]/Table1[[#This Row],[NV_MA-1]])</f>
        <v>-1.547957062872928</v>
      </c>
      <c r="M2742" s="7">
        <f>LN(Table1[[#This Row],[NV]]/Table1[[#This Row],[NV_MA-2]])</f>
        <v>5.7894892131446243</v>
      </c>
      <c r="N2742" s="4">
        <f>LN(Table1[[#This Row],[NV]]/Table1[[#This Row],[NV_MA-3]])</f>
        <v>3.2521896534126569</v>
      </c>
      <c r="O2742" s="7">
        <f>LN(Table1[[#This Row],[NV]]/Table1[[#This Row],[Metcalfe
NV ~ n^2]])</f>
        <v>-1.4582682136000078</v>
      </c>
      <c r="P2742" s="7">
        <f>Table1[[#This Row],[NV_MA-1]]*$M$3</f>
        <v>216110002.96666667</v>
      </c>
    </row>
    <row r="2743" spans="1:16" x14ac:dyDescent="0.2">
      <c r="A2743" s="2">
        <v>40950</v>
      </c>
      <c r="B2743" s="3">
        <v>46693173.2952981</v>
      </c>
      <c r="C2743" s="3">
        <f t="shared" si="252"/>
        <v>48941518.868233711</v>
      </c>
      <c r="D2743" s="4">
        <f>LN(Table1[[#This Row],[NV]])</f>
        <v>17.659108529839948</v>
      </c>
      <c r="E2743" s="5">
        <v>14944</v>
      </c>
      <c r="F2743" s="5">
        <f t="shared" si="253"/>
        <v>223323136</v>
      </c>
      <c r="G2743" s="8">
        <f t="shared" si="254"/>
        <v>216356848.06666666</v>
      </c>
      <c r="H2743" s="5">
        <f t="shared" si="255"/>
        <v>143642.70175804311</v>
      </c>
      <c r="I2743" s="5">
        <f t="shared" si="256"/>
        <v>140716.84148819325</v>
      </c>
      <c r="J2743" s="5">
        <f>Table1[[#This Row],[DAA 
(n)]]^1.5</f>
        <v>1826839.0581504453</v>
      </c>
      <c r="K2743" s="5">
        <f t="shared" si="257"/>
        <v>1779824.0810125929</v>
      </c>
      <c r="L2743" s="7">
        <f>LN(Table1[[#This Row],[NV]]/Table1[[#This Row],[NV_MA-1]])</f>
        <v>-1.5333311470174937</v>
      </c>
      <c r="M2743" s="7">
        <f>LN(Table1[[#This Row],[NV]]/Table1[[#This Row],[NV_MA-2]])</f>
        <v>5.8046035960457214</v>
      </c>
      <c r="N2743" s="4">
        <f>LN(Table1[[#This Row],[NV]]/Table1[[#This Row],[NV_MA-3]])</f>
        <v>3.2670834433475764</v>
      </c>
      <c r="O2743" s="7">
        <f>LN(Table1[[#This Row],[NV]]/Table1[[#This Row],[Metcalfe
NV ~ n^2]])</f>
        <v>-1.5650217910972997</v>
      </c>
      <c r="P2743" s="7">
        <f>Table1[[#This Row],[NV_MA-1]]*$M$3</f>
        <v>216356848.06666666</v>
      </c>
    </row>
    <row r="2744" spans="1:16" x14ac:dyDescent="0.2">
      <c r="A2744" s="2">
        <v>40949</v>
      </c>
      <c r="B2744" s="3">
        <v>49358488.226060398</v>
      </c>
      <c r="C2744" s="3">
        <f t="shared" si="252"/>
        <v>49213140.550566569</v>
      </c>
      <c r="D2744" s="4">
        <f>LN(Table1[[#This Row],[NV]])</f>
        <v>17.714620309581441</v>
      </c>
      <c r="E2744" s="5">
        <v>16819</v>
      </c>
      <c r="F2744" s="5">
        <f t="shared" si="253"/>
        <v>282878761</v>
      </c>
      <c r="G2744" s="8">
        <f t="shared" si="254"/>
        <v>215527529.16666666</v>
      </c>
      <c r="H2744" s="5">
        <f t="shared" si="255"/>
        <v>163653.31826771671</v>
      </c>
      <c r="I2744" s="5">
        <f t="shared" si="256"/>
        <v>140414.52539560923</v>
      </c>
      <c r="J2744" s="5">
        <f>Table1[[#This Row],[DAA 
(n)]]^1.5</f>
        <v>2181223.9411071464</v>
      </c>
      <c r="K2744" s="5">
        <f t="shared" si="257"/>
        <v>1774661.6881196178</v>
      </c>
      <c r="L2744" s="7">
        <f>LN(Table1[[#This Row],[NV]]/Table1[[#This Row],[NV_MA-1]])</f>
        <v>-1.473978895320843</v>
      </c>
      <c r="M2744" s="7">
        <f>LN(Table1[[#This Row],[NV]]/Table1[[#This Row],[NV_MA-2]])</f>
        <v>5.8622660871252412</v>
      </c>
      <c r="N2744" s="4">
        <f>LN(Table1[[#This Row],[NV]]/Table1[[#This Row],[NV_MA-3]])</f>
        <v>3.3254999450984117</v>
      </c>
      <c r="O2744" s="7">
        <f>LN(Table1[[#This Row],[NV]]/Table1[[#This Row],[Metcalfe
NV ~ n^2]])</f>
        <v>-1.7459086478734229</v>
      </c>
      <c r="P2744" s="7">
        <f>Table1[[#This Row],[NV_MA-1]]*$M$3</f>
        <v>215527529.16666666</v>
      </c>
    </row>
    <row r="2745" spans="1:16" x14ac:dyDescent="0.2">
      <c r="A2745" s="2">
        <v>40948</v>
      </c>
      <c r="B2745" s="3">
        <v>48469226.548647299</v>
      </c>
      <c r="C2745" s="3">
        <f t="shared" si="252"/>
        <v>49425327.187354751</v>
      </c>
      <c r="D2745" s="4">
        <f>LN(Table1[[#This Row],[NV]])</f>
        <v>17.696439650373161</v>
      </c>
      <c r="E2745" s="5">
        <v>14871</v>
      </c>
      <c r="F2745" s="5">
        <f t="shared" si="253"/>
        <v>221146641</v>
      </c>
      <c r="G2745" s="8">
        <f t="shared" si="254"/>
        <v>215687421.16666666</v>
      </c>
      <c r="H2745" s="5">
        <f t="shared" si="255"/>
        <v>142868.19959134739</v>
      </c>
      <c r="I2745" s="5">
        <f t="shared" si="256"/>
        <v>140465.3352395152</v>
      </c>
      <c r="J2745" s="5">
        <f>Table1[[#This Row],[DAA 
(n)]]^1.5</f>
        <v>1813469.5195428557</v>
      </c>
      <c r="K2745" s="5">
        <f t="shared" si="257"/>
        <v>1775584.4143228943</v>
      </c>
      <c r="L2745" s="7">
        <f>LN(Table1[[#This Row],[NV]]/Table1[[#This Row],[NV_MA-1]])</f>
        <v>-1.4929011429513459</v>
      </c>
      <c r="M2745" s="7">
        <f>LN(Table1[[#This Row],[NV]]/Table1[[#This Row],[NV_MA-2]])</f>
        <v>5.8437236373325767</v>
      </c>
      <c r="N2745" s="4">
        <f>LN(Table1[[#This Row],[NV]]/Table1[[#This Row],[NV_MA-3]])</f>
        <v>3.3067994761657169</v>
      </c>
      <c r="O2745" s="7">
        <f>LN(Table1[[#This Row],[NV]]/Table1[[#This Row],[Metcalfe
NV ~ n^2]])</f>
        <v>-1.517896923004207</v>
      </c>
      <c r="P2745" s="7">
        <f>Table1[[#This Row],[NV_MA-1]]*$M$3</f>
        <v>215687421.16666666</v>
      </c>
    </row>
    <row r="2746" spans="1:16" x14ac:dyDescent="0.2">
      <c r="A2746" s="2">
        <v>40947</v>
      </c>
      <c r="B2746" s="3">
        <v>46624742.393781297</v>
      </c>
      <c r="C2746" s="3">
        <f t="shared" si="252"/>
        <v>49568250.610375278</v>
      </c>
      <c r="D2746" s="4">
        <f>LN(Table1[[#This Row],[NV]])</f>
        <v>17.657641910846639</v>
      </c>
      <c r="E2746" s="5">
        <v>14819</v>
      </c>
      <c r="F2746" s="5">
        <f t="shared" si="253"/>
        <v>219602761</v>
      </c>
      <c r="G2746" s="8">
        <f t="shared" si="254"/>
        <v>216366622.5</v>
      </c>
      <c r="H2746" s="5">
        <f t="shared" si="255"/>
        <v>142316.71786179827</v>
      </c>
      <c r="I2746" s="5">
        <f t="shared" si="256"/>
        <v>140702.72437915497</v>
      </c>
      <c r="J2746" s="5">
        <f>Table1[[#This Row],[DAA 
(n)]]^1.5</f>
        <v>1803965.9961482105</v>
      </c>
      <c r="K2746" s="5">
        <f t="shared" si="257"/>
        <v>1779715.3032382946</v>
      </c>
      <c r="L2746" s="7">
        <f>LN(Table1[[#This Row],[NV]]/Table1[[#This Row],[NV_MA-1]])</f>
        <v>-1.5348429423601351</v>
      </c>
      <c r="M2746" s="7">
        <f>LN(Table1[[#This Row],[NV]]/Table1[[#This Row],[NV_MA-2]])</f>
        <v>5.8032373048956911</v>
      </c>
      <c r="N2746" s="4">
        <f>LN(Table1[[#This Row],[NV]]/Table1[[#This Row],[NV_MA-3]])</f>
        <v>3.2656779433714136</v>
      </c>
      <c r="O2746" s="7">
        <f>LN(Table1[[#This Row],[NV]]/Table1[[#This Row],[Metcalfe
NV ~ n^2]])</f>
        <v>-1.5496889295337193</v>
      </c>
      <c r="P2746" s="7">
        <f>Table1[[#This Row],[NV_MA-1]]*$M$3</f>
        <v>216366622.5</v>
      </c>
    </row>
    <row r="2747" spans="1:16" x14ac:dyDescent="0.2">
      <c r="A2747" s="2">
        <v>40946</v>
      </c>
      <c r="B2747" s="3">
        <v>46944668.626521103</v>
      </c>
      <c r="C2747" s="3">
        <f t="shared" si="252"/>
        <v>49706547.814395137</v>
      </c>
      <c r="D2747" s="4">
        <f>LN(Table1[[#This Row],[NV]])</f>
        <v>17.664480202890068</v>
      </c>
      <c r="E2747" s="5">
        <v>14474</v>
      </c>
      <c r="F2747" s="5">
        <f t="shared" si="253"/>
        <v>209496676</v>
      </c>
      <c r="G2747" s="8">
        <f t="shared" si="254"/>
        <v>216835257</v>
      </c>
      <c r="H2747" s="5">
        <f t="shared" si="255"/>
        <v>138662.50078407698</v>
      </c>
      <c r="I2747" s="5">
        <f t="shared" si="256"/>
        <v>140868.03084831507</v>
      </c>
      <c r="J2747" s="5">
        <f>Table1[[#This Row],[DAA 
(n)]]^1.5</f>
        <v>1741337.0978716344</v>
      </c>
      <c r="K2747" s="5">
        <f t="shared" si="257"/>
        <v>1782580.0540305974</v>
      </c>
      <c r="L2747" s="7">
        <f>LN(Table1[[#This Row],[NV]]/Table1[[#This Row],[NV_MA-1]])</f>
        <v>-1.5301682359565039</v>
      </c>
      <c r="M2747" s="7">
        <f>LN(Table1[[#This Row],[NV]]/Table1[[#This Row],[NV_MA-2]])</f>
        <v>5.8089014232361853</v>
      </c>
      <c r="N2747" s="4">
        <f>LN(Table1[[#This Row],[NV]]/Table1[[#This Row],[NV_MA-3]])</f>
        <v>3.2709078615308456</v>
      </c>
      <c r="O2747" s="7">
        <f>LN(Table1[[#This Row],[NV]]/Table1[[#This Row],[Metcalfe
NV ~ n^2]])</f>
        <v>-1.4957382279620761</v>
      </c>
      <c r="P2747" s="7">
        <f>Table1[[#This Row],[NV_MA-1]]*$M$3</f>
        <v>216835257</v>
      </c>
    </row>
    <row r="2748" spans="1:16" x14ac:dyDescent="0.2">
      <c r="A2748" s="2">
        <v>40945</v>
      </c>
      <c r="B2748" s="3">
        <v>45419983.191335402</v>
      </c>
      <c r="C2748" s="3">
        <f t="shared" si="252"/>
        <v>50049730.995743833</v>
      </c>
      <c r="D2748" s="4">
        <f>LN(Table1[[#This Row],[NV]])</f>
        <v>17.631462724569744</v>
      </c>
      <c r="E2748" s="5">
        <v>14174</v>
      </c>
      <c r="F2748" s="5">
        <f t="shared" si="253"/>
        <v>200902276</v>
      </c>
      <c r="G2748" s="8">
        <f t="shared" si="254"/>
        <v>216907814.5</v>
      </c>
      <c r="H2748" s="5">
        <f t="shared" si="255"/>
        <v>135491.59874799324</v>
      </c>
      <c r="I2748" s="5">
        <f t="shared" si="256"/>
        <v>140894.48758732647</v>
      </c>
      <c r="J2748" s="5">
        <f>Table1[[#This Row],[DAA 
(n)]]^1.5</f>
        <v>1687480.0324815684</v>
      </c>
      <c r="K2748" s="5">
        <f t="shared" si="257"/>
        <v>1783031.7927329333</v>
      </c>
      <c r="L2748" s="7">
        <f>LN(Table1[[#This Row],[NV]]/Table1[[#This Row],[NV_MA-1]])</f>
        <v>-1.5635202787019227</v>
      </c>
      <c r="M2748" s="7">
        <f>LN(Table1[[#This Row],[NV]]/Table1[[#This Row],[NV_MA-2]])</f>
        <v>5.7756961503203526</v>
      </c>
      <c r="N2748" s="4">
        <f>LN(Table1[[#This Row],[NV]]/Table1[[#This Row],[NV_MA-3]])</f>
        <v>3.237636996849822</v>
      </c>
      <c r="O2748" s="7">
        <f>LN(Table1[[#This Row],[NV]]/Table1[[#This Row],[Metcalfe
NV ~ n^2]])</f>
        <v>-1.4868664341706603</v>
      </c>
      <c r="P2748" s="7">
        <f>Table1[[#This Row],[NV_MA-1]]*$M$3</f>
        <v>216907814.5</v>
      </c>
    </row>
    <row r="2749" spans="1:16" x14ac:dyDescent="0.2">
      <c r="A2749" s="2">
        <v>40944</v>
      </c>
      <c r="B2749" s="3">
        <v>46997711.316329397</v>
      </c>
      <c r="C2749" s="3">
        <f t="shared" si="252"/>
        <v>50361119.100060314</v>
      </c>
      <c r="D2749" s="4">
        <f>LN(Table1[[#This Row],[NV]])</f>
        <v>17.665609463091428</v>
      </c>
      <c r="E2749" s="5">
        <v>14720</v>
      </c>
      <c r="F2749" s="5">
        <f t="shared" si="253"/>
        <v>216678400</v>
      </c>
      <c r="G2749" s="8">
        <f t="shared" si="254"/>
        <v>216585780</v>
      </c>
      <c r="H2749" s="5">
        <f t="shared" si="255"/>
        <v>141267.28641440382</v>
      </c>
      <c r="I2749" s="5">
        <f t="shared" si="256"/>
        <v>140773.19830118533</v>
      </c>
      <c r="J2749" s="5">
        <f>Table1[[#This Row],[DAA 
(n)]]^1.5</f>
        <v>1785918.8245830191</v>
      </c>
      <c r="K2749" s="5">
        <f t="shared" si="257"/>
        <v>1780990.6487782763</v>
      </c>
      <c r="L2749" s="7">
        <f>LN(Table1[[#This Row],[NV]]/Table1[[#This Row],[NV_MA-1]])</f>
        <v>-1.5278877763150895</v>
      </c>
      <c r="M2749" s="7">
        <f>LN(Table1[[#This Row],[NV]]/Table1[[#This Row],[NV_MA-2]])</f>
        <v>5.8107041114793105</v>
      </c>
      <c r="N2749" s="4">
        <f>LN(Table1[[#This Row],[NV]]/Table1[[#This Row],[NV_MA-3]])</f>
        <v>3.2729291513790177</v>
      </c>
      <c r="O2749" s="7">
        <f>LN(Table1[[#This Row],[NV]]/Table1[[#This Row],[Metcalfe
NV ~ n^2]])</f>
        <v>-1.5283153214743079</v>
      </c>
      <c r="P2749" s="7">
        <f>Table1[[#This Row],[NV_MA-1]]*$M$3</f>
        <v>216585780</v>
      </c>
    </row>
    <row r="2750" spans="1:16" x14ac:dyDescent="0.2">
      <c r="A2750" s="2">
        <v>40943</v>
      </c>
      <c r="B2750" s="3">
        <v>48754423.463084102</v>
      </c>
      <c r="C2750" s="3">
        <f t="shared" si="252"/>
        <v>50587540.047655553</v>
      </c>
      <c r="D2750" s="4">
        <f>LN(Table1[[#This Row],[NV]])</f>
        <v>17.702306488996005</v>
      </c>
      <c r="E2750" s="5">
        <v>16038</v>
      </c>
      <c r="F2750" s="5">
        <f t="shared" si="253"/>
        <v>257217444</v>
      </c>
      <c r="G2750" s="8">
        <f t="shared" si="254"/>
        <v>216394719.19999999</v>
      </c>
      <c r="H2750" s="5">
        <f t="shared" si="255"/>
        <v>155291.40218091552</v>
      </c>
      <c r="I2750" s="5">
        <f t="shared" si="256"/>
        <v>140704.0085042828</v>
      </c>
      <c r="J2750" s="5">
        <f>Table1[[#This Row],[DAA 
(n)]]^1.5</f>
        <v>2031071.9748133013</v>
      </c>
      <c r="K2750" s="5">
        <f t="shared" si="257"/>
        <v>1779805.6206675449</v>
      </c>
      <c r="L2750" s="7">
        <f>LN(Table1[[#This Row],[NV]]/Table1[[#This Row],[NV_MA-1]])</f>
        <v>-1.4903082126853542</v>
      </c>
      <c r="M2750" s="7">
        <f>LN(Table1[[#This Row],[NV]]/Table1[[#This Row],[NV_MA-2]])</f>
        <v>5.8478927565745229</v>
      </c>
      <c r="N2750" s="4">
        <f>LN(Table1[[#This Row],[NV]]/Table1[[#This Row],[NV_MA-3]])</f>
        <v>3.3102917745628595</v>
      </c>
      <c r="O2750" s="7">
        <f>LN(Table1[[#This Row],[NV]]/Table1[[#This Row],[Metcalfe
NV ~ n^2]])</f>
        <v>-1.6631258817379451</v>
      </c>
      <c r="P2750" s="7">
        <f>Table1[[#This Row],[NV_MA-1]]*$M$3</f>
        <v>216394719.19999999</v>
      </c>
    </row>
    <row r="2751" spans="1:16" x14ac:dyDescent="0.2">
      <c r="A2751" s="2">
        <v>40942</v>
      </c>
      <c r="B2751" s="3">
        <v>49172452.2176672</v>
      </c>
      <c r="C2751" s="3">
        <f t="shared" si="252"/>
        <v>50804601.918365449</v>
      </c>
      <c r="D2751" s="4">
        <f>LN(Table1[[#This Row],[NV]])</f>
        <v>17.710844110376947</v>
      </c>
      <c r="E2751" s="5">
        <v>17088</v>
      </c>
      <c r="F2751" s="5">
        <f t="shared" si="253"/>
        <v>291999744</v>
      </c>
      <c r="G2751" s="8">
        <f t="shared" si="254"/>
        <v>215703567.19999999</v>
      </c>
      <c r="H2751" s="5">
        <f t="shared" si="255"/>
        <v>166541.89920319352</v>
      </c>
      <c r="I2751" s="5">
        <f t="shared" si="256"/>
        <v>140469.44776364611</v>
      </c>
      <c r="J2751" s="5">
        <f>Table1[[#This Row],[DAA 
(n)]]^1.5</f>
        <v>2233761.7656034846</v>
      </c>
      <c r="K2751" s="5">
        <f t="shared" si="257"/>
        <v>1775669.7552436523</v>
      </c>
      <c r="L2751" s="7">
        <f>LN(Table1[[#This Row],[NV]]/Table1[[#This Row],[NV_MA-1]])</f>
        <v>-1.4785715386296507</v>
      </c>
      <c r="M2751" s="7">
        <f>LN(Table1[[#This Row],[NV]]/Table1[[#This Row],[NV_MA-2]])</f>
        <v>5.8580988199070081</v>
      </c>
      <c r="N2751" s="4">
        <f>LN(Table1[[#This Row],[NV]]/Table1[[#This Row],[NV_MA-3]])</f>
        <v>3.3211558737573519</v>
      </c>
      <c r="O2751" s="7">
        <f>LN(Table1[[#This Row],[NV]]/Table1[[#This Row],[Metcalfe
NV ~ n^2]])</f>
        <v>-1.7814193731428973</v>
      </c>
      <c r="P2751" s="7">
        <f>Table1[[#This Row],[NV_MA-1]]*$M$3</f>
        <v>215703567.19999999</v>
      </c>
    </row>
    <row r="2752" spans="1:16" x14ac:dyDescent="0.2">
      <c r="A2752" s="2">
        <v>40941</v>
      </c>
      <c r="B2752" s="3">
        <v>50346734.516259</v>
      </c>
      <c r="C2752" s="3">
        <f t="shared" si="252"/>
        <v>50661102.338439837</v>
      </c>
      <c r="D2752" s="4">
        <f>LN(Table1[[#This Row],[NV]])</f>
        <v>17.7344443193406</v>
      </c>
      <c r="E2752" s="5">
        <v>15694</v>
      </c>
      <c r="F2752" s="5">
        <f t="shared" si="253"/>
        <v>246301636</v>
      </c>
      <c r="G2752" s="8">
        <f t="shared" si="254"/>
        <v>211400048.03333333</v>
      </c>
      <c r="H2752" s="5">
        <f t="shared" si="255"/>
        <v>151620.26371467634</v>
      </c>
      <c r="I2752" s="5">
        <f t="shared" si="256"/>
        <v>138940.2278858842</v>
      </c>
      <c r="J2752" s="5">
        <f>Table1[[#This Row],[DAA 
(n)]]^1.5</f>
        <v>1966076.772505082</v>
      </c>
      <c r="K2752" s="5">
        <f t="shared" si="257"/>
        <v>1749273.7003728154</v>
      </c>
      <c r="L2752" s="7">
        <f>LN(Table1[[#This Row],[NV]]/Table1[[#This Row],[NV_MA-1]])</f>
        <v>-1.4348185392751753</v>
      </c>
      <c r="M2752" s="7">
        <f>LN(Table1[[#This Row],[NV]]/Table1[[#This Row],[NV_MA-2]])</f>
        <v>5.8926452149202913</v>
      </c>
      <c r="N2752" s="4">
        <f>LN(Table1[[#This Row],[NV]]/Table1[[#This Row],[NV_MA-3]])</f>
        <v>3.3597330879473999</v>
      </c>
      <c r="O2752" s="7">
        <f>LN(Table1[[#This Row],[NV]]/Table1[[#This Row],[Metcalfe
NV ~ n^2]])</f>
        <v>-1.5876231860342374</v>
      </c>
      <c r="P2752" s="7">
        <f>Table1[[#This Row],[NV_MA-1]]*$M$3</f>
        <v>211400048.03333333</v>
      </c>
    </row>
    <row r="2753" spans="1:16" x14ac:dyDescent="0.2">
      <c r="A2753" s="2">
        <v>40940</v>
      </c>
      <c r="B2753" s="3">
        <v>50097529.465823002</v>
      </c>
      <c r="C2753" s="3">
        <f t="shared" si="252"/>
        <v>50285755.199662447</v>
      </c>
      <c r="D2753" s="4">
        <f>LN(Table1[[#This Row],[NV]])</f>
        <v>17.729482252779793</v>
      </c>
      <c r="E2753" s="5">
        <v>15161</v>
      </c>
      <c r="F2753" s="5">
        <f t="shared" si="253"/>
        <v>229855921</v>
      </c>
      <c r="G2753" s="8">
        <f t="shared" si="254"/>
        <v>208766272.03333333</v>
      </c>
      <c r="H2753" s="5">
        <f t="shared" si="255"/>
        <v>145947.08784205685</v>
      </c>
      <c r="I2753" s="5">
        <f t="shared" si="256"/>
        <v>137968.02341507742</v>
      </c>
      <c r="J2753" s="5">
        <f>Table1[[#This Row],[DAA 
(n)]]^1.5</f>
        <v>1866774.120851527</v>
      </c>
      <c r="K2753" s="5">
        <f t="shared" si="257"/>
        <v>1732769.6297829428</v>
      </c>
      <c r="L2753" s="7">
        <f>LN(Table1[[#This Row],[NV]]/Table1[[#This Row],[NV_MA-1]])</f>
        <v>-1.4272436157377932</v>
      </c>
      <c r="M2753" s="7">
        <f>LN(Table1[[#This Row],[NV]]/Table1[[#This Row],[NV_MA-2]])</f>
        <v>5.8947050298738732</v>
      </c>
      <c r="N2753" s="4">
        <f>LN(Table1[[#This Row],[NV]]/Table1[[#This Row],[NV_MA-3]])</f>
        <v>3.364250624376417</v>
      </c>
      <c r="O2753" s="7">
        <f>LN(Table1[[#This Row],[NV]]/Table1[[#This Row],[Metcalfe
NV ~ n^2]])</f>
        <v>-1.5234809873833708</v>
      </c>
      <c r="P2753" s="7">
        <f>Table1[[#This Row],[NV_MA-1]]*$M$3</f>
        <v>208766272.03333333</v>
      </c>
    </row>
    <row r="2754" spans="1:16" x14ac:dyDescent="0.2">
      <c r="A2754" s="2">
        <v>40939</v>
      </c>
      <c r="B2754" s="3">
        <v>45630179.8131558</v>
      </c>
      <c r="C2754" s="3">
        <f t="shared" si="252"/>
        <v>50006780.442095198</v>
      </c>
      <c r="D2754" s="4">
        <f>LN(Table1[[#This Row],[NV]])</f>
        <v>17.63607989357423</v>
      </c>
      <c r="E2754" s="5">
        <v>15858</v>
      </c>
      <c r="F2754" s="5">
        <f t="shared" si="253"/>
        <v>251476164</v>
      </c>
      <c r="G2754" s="8">
        <f t="shared" si="254"/>
        <v>205979902.53333333</v>
      </c>
      <c r="H2754" s="5">
        <f t="shared" si="255"/>
        <v>153369.52716881331</v>
      </c>
      <c r="I2754" s="5">
        <f t="shared" si="256"/>
        <v>136892.76117286339</v>
      </c>
      <c r="J2754" s="5">
        <f>Table1[[#This Row],[DAA 
(n)]]^1.5</f>
        <v>1996974.9644680056</v>
      </c>
      <c r="K2754" s="5">
        <f t="shared" si="257"/>
        <v>1714877.4965124726</v>
      </c>
      <c r="L2754" s="7">
        <f>LN(Table1[[#This Row],[NV]]/Table1[[#This Row],[NV_MA-1]])</f>
        <v>-1.5072092679024893</v>
      </c>
      <c r="M2754" s="7">
        <f>LN(Table1[[#This Row],[NV]]/Table1[[#This Row],[NV_MA-2]])</f>
        <v>5.8091267604461638</v>
      </c>
      <c r="N2754" s="4">
        <f>LN(Table1[[#This Row],[NV]]/Table1[[#This Row],[NV_MA-3]])</f>
        <v>3.281227688148312</v>
      </c>
      <c r="O2754" s="7">
        <f>LN(Table1[[#This Row],[NV]]/Table1[[#This Row],[Metcalfe
NV ~ n^2]])</f>
        <v>-1.7067788740904586</v>
      </c>
      <c r="P2754" s="7">
        <f>Table1[[#This Row],[NV_MA-1]]*$M$3</f>
        <v>205979902.53333333</v>
      </c>
    </row>
    <row r="2755" spans="1:16" x14ac:dyDescent="0.2">
      <c r="A2755" s="2">
        <v>40938</v>
      </c>
      <c r="B2755" s="3">
        <v>45302689.833119899</v>
      </c>
      <c r="C2755" s="3">
        <f t="shared" si="252"/>
        <v>49899426.870199993</v>
      </c>
      <c r="D2755" s="4">
        <f>LN(Table1[[#This Row],[NV]])</f>
        <v>17.628876966905015</v>
      </c>
      <c r="E2755" s="5">
        <v>13370</v>
      </c>
      <c r="F2755" s="5">
        <f t="shared" si="253"/>
        <v>178756900</v>
      </c>
      <c r="G2755" s="8">
        <f t="shared" si="254"/>
        <v>201985786.26666668</v>
      </c>
      <c r="H2755" s="5">
        <f t="shared" si="255"/>
        <v>127025.27711918336</v>
      </c>
      <c r="I2755" s="5">
        <f t="shared" si="256"/>
        <v>135355.6803795145</v>
      </c>
      <c r="J2755" s="5">
        <f>Table1[[#This Row],[DAA 
(n)]]^1.5</f>
        <v>1545955.9350123794</v>
      </c>
      <c r="K2755" s="5">
        <f t="shared" si="257"/>
        <v>1689280.2540176741</v>
      </c>
      <c r="L2755" s="7">
        <f>LN(Table1[[#This Row],[NV]]/Table1[[#This Row],[NV_MA-1]])</f>
        <v>-1.49483092096823</v>
      </c>
      <c r="M2755" s="7">
        <f>LN(Table1[[#This Row],[NV]]/Table1[[#This Row],[NV_MA-2]])</f>
        <v>5.8132157046640396</v>
      </c>
      <c r="N2755" s="4">
        <f>LN(Table1[[#This Row],[NV]]/Table1[[#This Row],[NV_MA-3]])</f>
        <v>3.2890638559172571</v>
      </c>
      <c r="O2755" s="7">
        <f>LN(Table1[[#This Row],[NV]]/Table1[[#This Row],[Metcalfe
NV ~ n^2]])</f>
        <v>-1.3726603732869644</v>
      </c>
      <c r="P2755" s="7">
        <f>Table1[[#This Row],[NV_MA-1]]*$M$3</f>
        <v>201985786.26666668</v>
      </c>
    </row>
    <row r="2756" spans="1:16" x14ac:dyDescent="0.2">
      <c r="A2756" s="2">
        <v>40937</v>
      </c>
      <c r="B2756" s="3">
        <v>44333949.525459602</v>
      </c>
      <c r="C2756" s="3">
        <f t="shared" si="252"/>
        <v>49646791.992472135</v>
      </c>
      <c r="D2756" s="4">
        <f>LN(Table1[[#This Row],[NV]])</f>
        <v>17.607261296491846</v>
      </c>
      <c r="E2756" s="5">
        <v>14267</v>
      </c>
      <c r="F2756" s="5">
        <f t="shared" si="253"/>
        <v>203547289</v>
      </c>
      <c r="G2756" s="8">
        <f t="shared" si="254"/>
        <v>200048099.23333332</v>
      </c>
      <c r="H2756" s="5">
        <f t="shared" si="255"/>
        <v>136473.90548965705</v>
      </c>
      <c r="I2756" s="5">
        <f t="shared" si="256"/>
        <v>134527.73691398645</v>
      </c>
      <c r="J2756" s="5">
        <f>Table1[[#This Row],[DAA 
(n)]]^1.5</f>
        <v>1704115.3635135738</v>
      </c>
      <c r="K2756" s="5">
        <f t="shared" si="257"/>
        <v>1676115.5996507858</v>
      </c>
      <c r="L2756" s="7">
        <f>LN(Table1[[#This Row],[NV]]/Table1[[#This Row],[NV_MA-1]])</f>
        <v>-1.5068070952725658</v>
      </c>
      <c r="M2756" s="7">
        <f>LN(Table1[[#This Row],[NV]]/Table1[[#This Row],[NV_MA-2]])</f>
        <v>5.7977356173199102</v>
      </c>
      <c r="N2756" s="4">
        <f>LN(Table1[[#This Row],[NV]]/Table1[[#This Row],[NV_MA-3]])</f>
        <v>3.2752717653075889</v>
      </c>
      <c r="O2756" s="7">
        <f>LN(Table1[[#This Row],[NV]]/Table1[[#This Row],[Metcalfe
NV ~ n^2]])</f>
        <v>-1.5241476177377846</v>
      </c>
      <c r="P2756" s="7">
        <f>Table1[[#This Row],[NV_MA-1]]*$M$3</f>
        <v>200048099.23333332</v>
      </c>
    </row>
    <row r="2757" spans="1:16" x14ac:dyDescent="0.2">
      <c r="A2757" s="2">
        <v>40936</v>
      </c>
      <c r="B2757" s="3">
        <v>46493492.387917504</v>
      </c>
      <c r="C2757" s="3">
        <f t="shared" si="252"/>
        <v>49317691.712304689</v>
      </c>
      <c r="D2757" s="4">
        <f>LN(Table1[[#This Row],[NV]])</f>
        <v>17.654822912116924</v>
      </c>
      <c r="E2757" s="5">
        <v>13257</v>
      </c>
      <c r="F2757" s="5">
        <f t="shared" si="253"/>
        <v>175748049</v>
      </c>
      <c r="G2757" s="8">
        <f t="shared" si="254"/>
        <v>196894221.90000001</v>
      </c>
      <c r="H2757" s="5">
        <f t="shared" si="255"/>
        <v>125839.16913479136</v>
      </c>
      <c r="I2757" s="5">
        <f t="shared" si="256"/>
        <v>133197.76455716087</v>
      </c>
      <c r="J2757" s="5">
        <f>Table1[[#This Row],[DAA 
(n)]]^1.5</f>
        <v>1526398.3377850635</v>
      </c>
      <c r="K2757" s="5">
        <f t="shared" si="257"/>
        <v>1654853.7875857493</v>
      </c>
      <c r="L2757" s="7">
        <f>LN(Table1[[#This Row],[NV]]/Table1[[#This Row],[NV_MA-1]])</f>
        <v>-1.4433542857088759</v>
      </c>
      <c r="M2757" s="7">
        <f>LN(Table1[[#This Row],[NV]]/Table1[[#This Row],[NV_MA-2]])</f>
        <v>5.8552326577732243</v>
      </c>
      <c r="N2757" s="4">
        <f>LN(Table1[[#This Row],[NV]]/Table1[[#This Row],[NV_MA-3]])</f>
        <v>3.3355996950959876</v>
      </c>
      <c r="O2757" s="7">
        <f>LN(Table1[[#This Row],[NV]]/Table1[[#This Row],[Metcalfe
NV ~ n^2]])</f>
        <v>-1.3297390754807756</v>
      </c>
      <c r="P2757" s="7">
        <f>Table1[[#This Row],[NV_MA-1]]*$M$3</f>
        <v>196894221.90000001</v>
      </c>
    </row>
    <row r="2758" spans="1:16" x14ac:dyDescent="0.2">
      <c r="A2758" s="2">
        <v>40935</v>
      </c>
      <c r="B2758" s="3">
        <v>43525207.674566403</v>
      </c>
      <c r="C2758" s="3">
        <f t="shared" si="252"/>
        <v>48879035.839345112</v>
      </c>
      <c r="D2758" s="4">
        <f>LN(Table1[[#This Row],[NV]])</f>
        <v>17.588850814992931</v>
      </c>
      <c r="E2758" s="5">
        <v>14379</v>
      </c>
      <c r="F2758" s="5">
        <f t="shared" si="253"/>
        <v>206755641</v>
      </c>
      <c r="G2758" s="8">
        <f t="shared" si="254"/>
        <v>195161474.43333334</v>
      </c>
      <c r="H2758" s="5">
        <f t="shared" si="255"/>
        <v>137657.70285887507</v>
      </c>
      <c r="I2758" s="5">
        <f t="shared" si="256"/>
        <v>132458.16125069311</v>
      </c>
      <c r="J2758" s="5">
        <f>Table1[[#This Row],[DAA 
(n)]]^1.5</f>
        <v>1724221.3784601416</v>
      </c>
      <c r="K2758" s="5">
        <f t="shared" si="257"/>
        <v>1643087.531675536</v>
      </c>
      <c r="L2758" s="7">
        <f>LN(Table1[[#This Row],[NV]]/Table1[[#This Row],[NV_MA-1]])</f>
        <v>-1.5004870328880491</v>
      </c>
      <c r="M2758" s="7">
        <f>LN(Table1[[#This Row],[NV]]/Table1[[#This Row],[NV_MA-2]])</f>
        <v>5.7948287045942246</v>
      </c>
      <c r="N2758" s="4">
        <f>LN(Table1[[#This Row],[NV]]/Table1[[#This Row],[NV_MA-3]])</f>
        <v>3.2767631438749438</v>
      </c>
      <c r="O2758" s="7">
        <f>LN(Table1[[#This Row],[NV]]/Table1[[#This Row],[Metcalfe
NV ~ n^2]])</f>
        <v>-1.5581973606625505</v>
      </c>
      <c r="P2758" s="7">
        <f>Table1[[#This Row],[NV_MA-1]]*$M$3</f>
        <v>195161474.43333334</v>
      </c>
    </row>
    <row r="2759" spans="1:16" x14ac:dyDescent="0.2">
      <c r="A2759" s="2">
        <v>40934</v>
      </c>
      <c r="B2759" s="3">
        <v>44013389.231565803</v>
      </c>
      <c r="C2759" s="3">
        <f t="shared" si="252"/>
        <v>48547392.382443644</v>
      </c>
      <c r="D2759" s="4">
        <f>LN(Table1[[#This Row],[NV]])</f>
        <v>17.600004446309867</v>
      </c>
      <c r="E2759" s="5">
        <v>13823</v>
      </c>
      <c r="F2759" s="5">
        <f t="shared" si="253"/>
        <v>191075329</v>
      </c>
      <c r="G2759" s="8">
        <f t="shared" si="254"/>
        <v>192337493.36666667</v>
      </c>
      <c r="H2759" s="5">
        <f t="shared" si="255"/>
        <v>131789.71432686882</v>
      </c>
      <c r="I2759" s="5">
        <f t="shared" si="256"/>
        <v>131297.7918857942</v>
      </c>
      <c r="J2759" s="5">
        <f>Table1[[#This Row],[DAA 
(n)]]^1.5</f>
        <v>1625187.4577312612</v>
      </c>
      <c r="K2759" s="5">
        <f t="shared" si="257"/>
        <v>1624316.5433267639</v>
      </c>
      <c r="L2759" s="7">
        <f>LN(Table1[[#This Row],[NV]]/Table1[[#This Row],[NV_MA-1]])</f>
        <v>-1.4747577185499152</v>
      </c>
      <c r="M2759" s="7">
        <f>LN(Table1[[#This Row],[NV]]/Table1[[#This Row],[NV_MA-2]])</f>
        <v>5.8147812034810764</v>
      </c>
      <c r="N2759" s="4">
        <f>LN(Table1[[#This Row],[NV]]/Table1[[#This Row],[NV_MA-3]])</f>
        <v>3.2994067497581279</v>
      </c>
      <c r="O2759" s="7">
        <f>LN(Table1[[#This Row],[NV]]/Table1[[#This Row],[Metcalfe
NV ~ n^2]])</f>
        <v>-1.4681738546188474</v>
      </c>
      <c r="P2759" s="7">
        <f>Table1[[#This Row],[NV_MA-1]]*$M$3</f>
        <v>192337493.36666667</v>
      </c>
    </row>
    <row r="2760" spans="1:16" x14ac:dyDescent="0.2">
      <c r="A2760" s="2">
        <v>40933</v>
      </c>
      <c r="B2760" s="3">
        <v>47608030.139560297</v>
      </c>
      <c r="C2760" s="3">
        <f t="shared" si="252"/>
        <v>48168683.93785318</v>
      </c>
      <c r="D2760" s="4">
        <f>LN(Table1[[#This Row],[NV]])</f>
        <v>17.678512005384263</v>
      </c>
      <c r="E2760" s="5">
        <v>16707</v>
      </c>
      <c r="F2760" s="5">
        <f t="shared" si="253"/>
        <v>279123849</v>
      </c>
      <c r="G2760" s="8">
        <f t="shared" si="254"/>
        <v>190457516.56666666</v>
      </c>
      <c r="H2760" s="5">
        <f t="shared" si="255"/>
        <v>162451.9023882107</v>
      </c>
      <c r="I2760" s="5">
        <f t="shared" si="256"/>
        <v>130525.24858335234</v>
      </c>
      <c r="J2760" s="5">
        <f>Table1[[#This Row],[DAA 
(n)]]^1.5</f>
        <v>2159472.6544327894</v>
      </c>
      <c r="K2760" s="5">
        <f t="shared" si="257"/>
        <v>1611815.8313028787</v>
      </c>
      <c r="L2760" s="7">
        <f>LN(Table1[[#This Row],[NV]]/Table1[[#This Row],[NV_MA-1]])</f>
        <v>-1.3864277121275725</v>
      </c>
      <c r="M2760" s="7">
        <f>LN(Table1[[#This Row],[NV]]/Table1[[#This Row],[NV_MA-2]])</f>
        <v>5.899190042618895</v>
      </c>
      <c r="N2760" s="4">
        <f>LN(Table1[[#This Row],[NV]]/Table1[[#This Row],[NV_MA-3]])</f>
        <v>3.3856400584338346</v>
      </c>
      <c r="O2760" s="7">
        <f>LN(Table1[[#This Row],[NV]]/Table1[[#This Row],[Metcalfe
NV ~ n^2]])</f>
        <v>-1.7686541391312918</v>
      </c>
      <c r="P2760" s="7">
        <f>Table1[[#This Row],[NV_MA-1]]*$M$3</f>
        <v>190457516.56666666</v>
      </c>
    </row>
    <row r="2761" spans="1:16" x14ac:dyDescent="0.2">
      <c r="A2761" s="2">
        <v>40932</v>
      </c>
      <c r="B2761" s="3">
        <v>51363476.588777401</v>
      </c>
      <c r="C2761" s="3">
        <f t="shared" si="252"/>
        <v>47643569.801617876</v>
      </c>
      <c r="D2761" s="4">
        <f>LN(Table1[[#This Row],[NV]])</f>
        <v>17.754437905646537</v>
      </c>
      <c r="E2761" s="5">
        <v>15215</v>
      </c>
      <c r="F2761" s="5">
        <f t="shared" si="253"/>
        <v>231496225</v>
      </c>
      <c r="G2761" s="8">
        <f t="shared" si="254"/>
        <v>186172636.30000001</v>
      </c>
      <c r="H2761" s="5">
        <f t="shared" si="255"/>
        <v>146521.01390336725</v>
      </c>
      <c r="I2761" s="5">
        <f t="shared" si="256"/>
        <v>128961.23156344282</v>
      </c>
      <c r="J2761" s="5">
        <f>Table1[[#This Row],[DAA 
(n)]]^1.5</f>
        <v>1876756.527463008</v>
      </c>
      <c r="K2761" s="5">
        <f t="shared" si="257"/>
        <v>1585143.891210689</v>
      </c>
      <c r="L2761" s="7">
        <f>LN(Table1[[#This Row],[NV]]/Table1[[#This Row],[NV_MA-1]])</f>
        <v>-1.2877470477146089</v>
      </c>
      <c r="M2761" s="7">
        <f>LN(Table1[[#This Row],[NV]]/Table1[[#This Row],[NV_MA-2]])</f>
        <v>5.9871707979870186</v>
      </c>
      <c r="N2761" s="4">
        <f>LN(Table1[[#This Row],[NV]]/Table1[[#This Row],[NV_MA-3]])</f>
        <v>3.4782521613753268</v>
      </c>
      <c r="O2761" s="7">
        <f>LN(Table1[[#This Row],[NV]]/Table1[[#This Row],[Metcalfe
NV ~ n^2]])</f>
        <v>-1.5056362190156074</v>
      </c>
      <c r="P2761" s="7">
        <f>Table1[[#This Row],[NV_MA-1]]*$M$3</f>
        <v>186172636.30000001</v>
      </c>
    </row>
    <row r="2762" spans="1:16" x14ac:dyDescent="0.2">
      <c r="A2762" s="2">
        <v>40931</v>
      </c>
      <c r="B2762" s="3">
        <v>52141059.210999697</v>
      </c>
      <c r="C2762" s="3">
        <f t="shared" ref="C2762:C2825" si="258">AVERAGE(B2762:B2791)</f>
        <v>47054353.030812383</v>
      </c>
      <c r="D2762" s="4">
        <f>LN(Table1[[#This Row],[NV]])</f>
        <v>17.769463281012037</v>
      </c>
      <c r="E2762" s="5">
        <v>13508</v>
      </c>
      <c r="F2762" s="5">
        <f t="shared" ref="F2762:F2825" si="259">E2762^2</f>
        <v>182466064</v>
      </c>
      <c r="G2762" s="8">
        <f t="shared" ref="G2762:G2825" si="260">AVERAGE(F2762:F2791)</f>
        <v>183120270.16666666</v>
      </c>
      <c r="H2762" s="5">
        <f t="shared" ref="H2762:H2825" si="261">E2762*LN(E2762)</f>
        <v>128475.09294937573</v>
      </c>
      <c r="I2762" s="5">
        <f t="shared" ref="I2762:I2825" si="262">AVERAGE(H2762:H2791)</f>
        <v>127775.06517197372</v>
      </c>
      <c r="J2762" s="5">
        <f>Table1[[#This Row],[DAA 
(n)]]^1.5</f>
        <v>1569952.7357573526</v>
      </c>
      <c r="K2762" s="5">
        <f t="shared" ref="K2762:K2825" si="263">AVERAGE(J2762:J2791)</f>
        <v>1565469.8839469021</v>
      </c>
      <c r="L2762" s="7">
        <f>LN(Table1[[#This Row],[NV]]/Table1[[#This Row],[NV_MA-1]])</f>
        <v>-1.2561904279485996</v>
      </c>
      <c r="M2762" s="7">
        <f>LN(Table1[[#This Row],[NV]]/Table1[[#This Row],[NV_MA-2]])</f>
        <v>6.0114365873230637</v>
      </c>
      <c r="N2762" s="4">
        <f>LN(Table1[[#This Row],[NV]]/Table1[[#This Row],[NV_MA-3]])</f>
        <v>3.5057666987867715</v>
      </c>
      <c r="O2762" s="7">
        <f>LN(Table1[[#This Row],[NV]]/Table1[[#This Row],[Metcalfe
NV ~ n^2]])</f>
        <v>-1.2526114819988812</v>
      </c>
      <c r="P2762" s="7">
        <f>Table1[[#This Row],[NV_MA-1]]*$M$3</f>
        <v>183120270.16666666</v>
      </c>
    </row>
    <row r="2763" spans="1:16" x14ac:dyDescent="0.2">
      <c r="A2763" s="2">
        <v>40930</v>
      </c>
      <c r="B2763" s="3">
        <v>51499331.872814402</v>
      </c>
      <c r="C2763" s="3">
        <f t="shared" si="258"/>
        <v>46359981.463869743</v>
      </c>
      <c r="D2763" s="4">
        <f>LN(Table1[[#This Row],[NV]])</f>
        <v>17.7570793922064</v>
      </c>
      <c r="E2763" s="5">
        <v>11492</v>
      </c>
      <c r="F2763" s="5">
        <f t="shared" si="259"/>
        <v>132066064</v>
      </c>
      <c r="G2763" s="8">
        <f t="shared" si="260"/>
        <v>180586772.16666666</v>
      </c>
      <c r="H2763" s="5">
        <f t="shared" si="261"/>
        <v>107443.37857977978</v>
      </c>
      <c r="I2763" s="5">
        <f t="shared" si="262"/>
        <v>126671.0719202805</v>
      </c>
      <c r="J2763" s="5">
        <f>Table1[[#This Row],[DAA 
(n)]]^1.5</f>
        <v>1231950.9760895537</v>
      </c>
      <c r="K2763" s="5">
        <f t="shared" si="263"/>
        <v>1548074.0337134465</v>
      </c>
      <c r="L2763" s="7">
        <f>LN(Table1[[#This Row],[NV]]/Table1[[#This Row],[NV_MA-1]])</f>
        <v>-1.2546425602413929</v>
      </c>
      <c r="M2763" s="7">
        <f>LN(Table1[[#This Row],[NV]]/Table1[[#This Row],[NV_MA-2]])</f>
        <v>6.0077303714586892</v>
      </c>
      <c r="N2763" s="4">
        <f>LN(Table1[[#This Row],[NV]]/Table1[[#This Row],[NV_MA-3]])</f>
        <v>3.5045572348219056</v>
      </c>
      <c r="O2763" s="7">
        <f>LN(Table1[[#This Row],[NV]]/Table1[[#This Row],[Metcalfe
NV ~ n^2]])</f>
        <v>-0.9417334479919599</v>
      </c>
      <c r="P2763" s="7">
        <f>Table1[[#This Row],[NV_MA-1]]*$M$3</f>
        <v>180586772.16666666</v>
      </c>
    </row>
    <row r="2764" spans="1:16" x14ac:dyDescent="0.2">
      <c r="A2764" s="2">
        <v>40929</v>
      </c>
      <c r="B2764" s="3">
        <v>50457226.837127097</v>
      </c>
      <c r="C2764" s="3">
        <f t="shared" si="258"/>
        <v>45685663.916207232</v>
      </c>
      <c r="D2764" s="4">
        <f>LN(Table1[[#This Row],[NV]])</f>
        <v>17.736636542019856</v>
      </c>
      <c r="E2764" s="5">
        <v>13487</v>
      </c>
      <c r="F2764" s="5">
        <f t="shared" si="259"/>
        <v>181899169</v>
      </c>
      <c r="G2764" s="8">
        <f t="shared" si="260"/>
        <v>180772564.16666666</v>
      </c>
      <c r="H2764" s="5">
        <f t="shared" si="261"/>
        <v>128254.37749648985</v>
      </c>
      <c r="I2764" s="5">
        <f t="shared" si="262"/>
        <v>126753.95013248458</v>
      </c>
      <c r="J2764" s="5">
        <f>Table1[[#This Row],[DAA 
(n)]]^1.5</f>
        <v>1566293.105489199</v>
      </c>
      <c r="K2764" s="5">
        <f t="shared" si="263"/>
        <v>1549367.1358434337</v>
      </c>
      <c r="L2764" s="7">
        <f>LN(Table1[[#This Row],[NV]]/Table1[[#This Row],[NV_MA-1]])</f>
        <v>-1.2761137055219935</v>
      </c>
      <c r="M2764" s="7">
        <f>LN(Table1[[#This Row],[NV]]/Table1[[#This Row],[NV_MA-2]])</f>
        <v>5.9866334562987058</v>
      </c>
      <c r="N2764" s="4">
        <f>LN(Table1[[#This Row],[NV]]/Table1[[#This Row],[NV_MA-3]])</f>
        <v>3.483279435957193</v>
      </c>
      <c r="O2764" s="7">
        <f>LN(Table1[[#This Row],[NV]]/Table1[[#This Row],[Metcalfe
NV ~ n^2]])</f>
        <v>-1.2823265330138609</v>
      </c>
      <c r="P2764" s="7">
        <f>Table1[[#This Row],[NV_MA-1]]*$M$3</f>
        <v>180772564.16666666</v>
      </c>
    </row>
    <row r="2765" spans="1:16" x14ac:dyDescent="0.2">
      <c r="A2765" s="2">
        <v>40928</v>
      </c>
      <c r="B2765" s="3">
        <v>53023889.7015815</v>
      </c>
      <c r="C2765" s="3">
        <f t="shared" si="258"/>
        <v>45035920.681873664</v>
      </c>
      <c r="D2765" s="4">
        <f>LN(Table1[[#This Row],[NV]])</f>
        <v>17.786253119045988</v>
      </c>
      <c r="E2765" s="5">
        <v>14105</v>
      </c>
      <c r="F2765" s="5">
        <f t="shared" si="259"/>
        <v>198951025</v>
      </c>
      <c r="G2765" s="8">
        <f t="shared" si="260"/>
        <v>179651091.06666666</v>
      </c>
      <c r="H2765" s="5">
        <f t="shared" si="261"/>
        <v>134763.18461356615</v>
      </c>
      <c r="I2765" s="5">
        <f t="shared" si="262"/>
        <v>126296.88208417878</v>
      </c>
      <c r="J2765" s="5">
        <f>Table1[[#This Row],[DAA 
(n)]]^1.5</f>
        <v>1675172.8888759508</v>
      </c>
      <c r="K2765" s="5">
        <f t="shared" si="263"/>
        <v>1541942.6880052744</v>
      </c>
      <c r="L2765" s="7">
        <f>LN(Table1[[#This Row],[NV]]/Table1[[#This Row],[NV_MA-1]])</f>
        <v>-1.2202740257500309</v>
      </c>
      <c r="M2765" s="7">
        <f>LN(Table1[[#This Row],[NV]]/Table1[[#This Row],[NV_MA-2]])</f>
        <v>6.0398624975981976</v>
      </c>
      <c r="N2765" s="4">
        <f>LN(Table1[[#This Row],[NV]]/Table1[[#This Row],[NV_MA-3]])</f>
        <v>3.5376994539430506</v>
      </c>
      <c r="O2765" s="7">
        <f>LN(Table1[[#This Row],[NV]]/Table1[[#This Row],[Metcalfe
NV ~ n^2]])</f>
        <v>-1.3223161278262068</v>
      </c>
      <c r="P2765" s="7">
        <f>Table1[[#This Row],[NV_MA-1]]*$M$3</f>
        <v>179651091.06666666</v>
      </c>
    </row>
    <row r="2766" spans="1:16" x14ac:dyDescent="0.2">
      <c r="A2766" s="2">
        <v>40927</v>
      </c>
      <c r="B2766" s="3">
        <v>51462900.7778292</v>
      </c>
      <c r="C2766" s="3">
        <f t="shared" si="258"/>
        <v>44295942.670678452</v>
      </c>
      <c r="D2766" s="4">
        <f>LN(Table1[[#This Row],[NV]])</f>
        <v>17.756371732794445</v>
      </c>
      <c r="E2766" s="5">
        <v>15211</v>
      </c>
      <c r="F2766" s="5">
        <f t="shared" si="259"/>
        <v>231374521</v>
      </c>
      <c r="G2766" s="8">
        <f t="shared" si="260"/>
        <v>177597222.26666668</v>
      </c>
      <c r="H2766" s="5">
        <f t="shared" si="261"/>
        <v>146478.49428096093</v>
      </c>
      <c r="I2766" s="5">
        <f t="shared" si="262"/>
        <v>125464.60663607641</v>
      </c>
      <c r="J2766" s="5">
        <f>Table1[[#This Row],[DAA 
(n)]]^1.5</f>
        <v>1876016.4815190206</v>
      </c>
      <c r="K2766" s="5">
        <f t="shared" si="263"/>
        <v>1528391.3415504815</v>
      </c>
      <c r="L2766" s="7">
        <f>LN(Table1[[#This Row],[NV]]/Table1[[#This Row],[NV_MA-1]])</f>
        <v>-1.2386570152151954</v>
      </c>
      <c r="M2766" s="7">
        <f>LN(Table1[[#This Row],[NV]]/Table1[[#This Row],[NV_MA-2]])</f>
        <v>6.0165927538513051</v>
      </c>
      <c r="N2766" s="4">
        <f>LN(Table1[[#This Row],[NV]]/Table1[[#This Row],[NV_MA-3]])</f>
        <v>3.516645403297169</v>
      </c>
      <c r="O2766" s="7">
        <f>LN(Table1[[#This Row],[NV]]/Table1[[#This Row],[Metcalfe
NV ~ n^2]])</f>
        <v>-1.5031765258290399</v>
      </c>
      <c r="P2766" s="7">
        <f>Table1[[#This Row],[NV_MA-1]]*$M$3</f>
        <v>177597222.26666668</v>
      </c>
    </row>
    <row r="2767" spans="1:16" x14ac:dyDescent="0.2">
      <c r="A2767" s="2">
        <v>40926</v>
      </c>
      <c r="B2767" s="3">
        <v>48033192.734276801</v>
      </c>
      <c r="C2767" s="3">
        <f t="shared" si="258"/>
        <v>43623808.197051674</v>
      </c>
      <c r="D2767" s="4">
        <f>LN(Table1[[#This Row],[NV]])</f>
        <v>17.687402845183065</v>
      </c>
      <c r="E2767" s="5">
        <v>14263</v>
      </c>
      <c r="F2767" s="5">
        <f t="shared" si="259"/>
        <v>203433169</v>
      </c>
      <c r="G2767" s="8">
        <f t="shared" si="260"/>
        <v>176295452.36666667</v>
      </c>
      <c r="H2767" s="5">
        <f t="shared" si="261"/>
        <v>136431.64323261558</v>
      </c>
      <c r="I2767" s="5">
        <f t="shared" si="262"/>
        <v>124990.78421027007</v>
      </c>
      <c r="J2767" s="5">
        <f>Table1[[#This Row],[DAA 
(n)]]^1.5</f>
        <v>1703398.746461614</v>
      </c>
      <c r="K2767" s="5">
        <f t="shared" si="263"/>
        <v>1520295.1245929182</v>
      </c>
      <c r="L2767" s="7">
        <f>LN(Table1[[#This Row],[NV]]/Table1[[#This Row],[NV_MA-1]])</f>
        <v>-1.3002690069950906</v>
      </c>
      <c r="M2767" s="7">
        <f>LN(Table1[[#This Row],[NV]]/Table1[[#This Row],[NV_MA-2]])</f>
        <v>5.9514075579343837</v>
      </c>
      <c r="N2767" s="4">
        <f>LN(Table1[[#This Row],[NV]]/Table1[[#This Row],[NV_MA-3]])</f>
        <v>3.4529878102910025</v>
      </c>
      <c r="O2767" s="7">
        <f>LN(Table1[[#This Row],[NV]]/Table1[[#This Row],[Metcalfe
NV ~ n^2]])</f>
        <v>-1.4434452558637805</v>
      </c>
      <c r="P2767" s="7">
        <f>Table1[[#This Row],[NV_MA-1]]*$M$3</f>
        <v>176295452.36666667</v>
      </c>
    </row>
    <row r="2768" spans="1:16" x14ac:dyDescent="0.2">
      <c r="A2768" s="2">
        <v>40925</v>
      </c>
      <c r="B2768" s="3">
        <v>45550124.698893502</v>
      </c>
      <c r="C2768" s="3">
        <f t="shared" si="258"/>
        <v>42952560.003439352</v>
      </c>
      <c r="D2768" s="4">
        <f>LN(Table1[[#This Row],[NV]])</f>
        <v>17.634323919293134</v>
      </c>
      <c r="E2768" s="5">
        <v>14887</v>
      </c>
      <c r="F2768" s="5">
        <f t="shared" si="259"/>
        <v>221622769</v>
      </c>
      <c r="G2768" s="8">
        <f t="shared" si="260"/>
        <v>174837472.36666667</v>
      </c>
      <c r="H2768" s="5">
        <f t="shared" si="261"/>
        <v>143037.92288820574</v>
      </c>
      <c r="I2768" s="5">
        <f t="shared" si="262"/>
        <v>124421.35224820874</v>
      </c>
      <c r="J2768" s="5">
        <f>Table1[[#This Row],[DAA 
(n)]]^1.5</f>
        <v>1816397.0276630027</v>
      </c>
      <c r="K2768" s="5">
        <f t="shared" si="263"/>
        <v>1510867.8638115856</v>
      </c>
      <c r="L2768" s="7">
        <f>LN(Table1[[#This Row],[NV]]/Table1[[#This Row],[NV_MA-1]])</f>
        <v>-1.3450434517250247</v>
      </c>
      <c r="M2768" s="7">
        <f>LN(Table1[[#This Row],[NV]]/Table1[[#This Row],[NV_MA-2]])</f>
        <v>5.9028948328680695</v>
      </c>
      <c r="N2768" s="4">
        <f>LN(Table1[[#This Row],[NV]]/Table1[[#This Row],[NV_MA-3]])</f>
        <v>3.4061291313581612</v>
      </c>
      <c r="O2768" s="7">
        <f>LN(Table1[[#This Row],[NV]]/Table1[[#This Row],[Metcalfe
NV ~ n^2]])</f>
        <v>-1.5821633364609793</v>
      </c>
      <c r="P2768" s="7">
        <f>Table1[[#This Row],[NV_MA-1]]*$M$3</f>
        <v>174837472.36666667</v>
      </c>
    </row>
    <row r="2769" spans="1:16" x14ac:dyDescent="0.2">
      <c r="A2769" s="2">
        <v>40924</v>
      </c>
      <c r="B2769" s="3">
        <v>54575392.976368897</v>
      </c>
      <c r="C2769" s="3">
        <f t="shared" si="258"/>
        <v>42275737.893525444</v>
      </c>
      <c r="D2769" s="4">
        <f>LN(Table1[[#This Row],[NV]])</f>
        <v>17.815093661040759</v>
      </c>
      <c r="E2769" s="5">
        <v>14860</v>
      </c>
      <c r="F2769" s="5">
        <f t="shared" si="259"/>
        <v>220819600</v>
      </c>
      <c r="G2769" s="8">
        <f t="shared" si="260"/>
        <v>170753447.56666666</v>
      </c>
      <c r="H2769" s="5">
        <f t="shared" si="261"/>
        <v>142751.52480951819</v>
      </c>
      <c r="I2769" s="5">
        <f t="shared" si="262"/>
        <v>122708.2228121099</v>
      </c>
      <c r="J2769" s="5">
        <f>Table1[[#This Row],[DAA 
(n)]]^1.5</f>
        <v>1811457.7709679005</v>
      </c>
      <c r="K2769" s="5">
        <f t="shared" si="263"/>
        <v>1483429.8828713172</v>
      </c>
      <c r="L2769" s="7">
        <f>LN(Table1[[#This Row],[NV]]/Table1[[#This Row],[NV_MA-1]])</f>
        <v>-1.1406375858977684</v>
      </c>
      <c r="M2769" s="7">
        <f>LN(Table1[[#This Row],[NV]]/Table1[[#This Row],[NV_MA-2]])</f>
        <v>6.0975290170035823</v>
      </c>
      <c r="N2769" s="4">
        <f>LN(Table1[[#This Row],[NV]]/Table1[[#This Row],[NV_MA-3]])</f>
        <v>3.6052262081085114</v>
      </c>
      <c r="O2769" s="7">
        <f>LN(Table1[[#This Row],[NV]]/Table1[[#This Row],[Metcalfe
NV ~ n^2]])</f>
        <v>-1.3977629755027412</v>
      </c>
      <c r="P2769" s="7">
        <f>Table1[[#This Row],[NV_MA-1]]*$M$3</f>
        <v>170753447.56666666</v>
      </c>
    </row>
    <row r="2770" spans="1:16" x14ac:dyDescent="0.2">
      <c r="A2770" s="2">
        <v>40923</v>
      </c>
      <c r="B2770" s="3">
        <v>57206212.5643619</v>
      </c>
      <c r="C2770" s="3">
        <f t="shared" si="258"/>
        <v>41296920.237590685</v>
      </c>
      <c r="D2770" s="4">
        <f>LN(Table1[[#This Row],[NV]])</f>
        <v>17.862173061717318</v>
      </c>
      <c r="E2770" s="5">
        <v>13421</v>
      </c>
      <c r="F2770" s="5">
        <f t="shared" si="259"/>
        <v>180123241</v>
      </c>
      <c r="G2770" s="8">
        <f t="shared" si="260"/>
        <v>166698186.36666667</v>
      </c>
      <c r="H2770" s="5">
        <f t="shared" si="261"/>
        <v>127560.91346792194</v>
      </c>
      <c r="I2770" s="5">
        <f t="shared" si="262"/>
        <v>121005.66057672193</v>
      </c>
      <c r="J2770" s="5">
        <f>Table1[[#This Row],[DAA 
(n)]]^1.5</f>
        <v>1554809.9618477481</v>
      </c>
      <c r="K2770" s="5">
        <f t="shared" si="263"/>
        <v>1456171.5111603141</v>
      </c>
      <c r="L2770" s="7">
        <f>LN(Table1[[#This Row],[NV]]/Table1[[#This Row],[NV_MA-1]])</f>
        <v>-1.0695224063204456</v>
      </c>
      <c r="M2770" s="7">
        <f>LN(Table1[[#This Row],[NV]]/Table1[[#This Row],[NV_MA-2]])</f>
        <v>6.1585804566068649</v>
      </c>
      <c r="N2770" s="4">
        <f>LN(Table1[[#This Row],[NV]]/Table1[[#This Row],[NV_MA-3]])</f>
        <v>3.6708517647893792</v>
      </c>
      <c r="O2770" s="7">
        <f>LN(Table1[[#This Row],[NV]]/Table1[[#This Row],[Metcalfe
NV ~ n^2]])</f>
        <v>-1.1469787850782938</v>
      </c>
      <c r="P2770" s="7">
        <f>Table1[[#This Row],[NV_MA-1]]*$M$3</f>
        <v>166698186.36666667</v>
      </c>
    </row>
    <row r="2771" spans="1:16" x14ac:dyDescent="0.2">
      <c r="A2771" s="2">
        <v>40922</v>
      </c>
      <c r="B2771" s="3">
        <v>54844030.699708097</v>
      </c>
      <c r="C2771" s="3">
        <f t="shared" si="258"/>
        <v>40233974.83993011</v>
      </c>
      <c r="D2771" s="4">
        <f>LN(Table1[[#This Row],[NV]])</f>
        <v>17.820003909222731</v>
      </c>
      <c r="E2771" s="5">
        <v>14683</v>
      </c>
      <c r="F2771" s="5">
        <f t="shared" si="259"/>
        <v>215590489</v>
      </c>
      <c r="G2771" s="8">
        <f t="shared" si="260"/>
        <v>164392916.86666667</v>
      </c>
      <c r="H2771" s="5">
        <f t="shared" si="261"/>
        <v>140875.24534625883</v>
      </c>
      <c r="I2771" s="5">
        <f t="shared" si="262"/>
        <v>120005.9546629931</v>
      </c>
      <c r="J2771" s="5">
        <f>Table1[[#This Row],[DAA 
(n)]]^1.5</f>
        <v>1779189.4643311617</v>
      </c>
      <c r="K2771" s="5">
        <f t="shared" si="263"/>
        <v>1440383.1792174838</v>
      </c>
      <c r="L2771" s="7">
        <f>LN(Table1[[#This Row],[NV]]/Table1[[#This Row],[NV_MA-1]])</f>
        <v>-1.0977660456828116</v>
      </c>
      <c r="M2771" s="7">
        <f>LN(Table1[[#This Row],[NV]]/Table1[[#This Row],[NV_MA-2]])</f>
        <v>6.1247072664980795</v>
      </c>
      <c r="N2771" s="4">
        <f>LN(Table1[[#This Row],[NV]]/Table1[[#This Row],[NV_MA-3]])</f>
        <v>3.6395841763891821</v>
      </c>
      <c r="O2771" s="7">
        <f>LN(Table1[[#This Row],[NV]]/Table1[[#This Row],[Metcalfe
NV ~ n^2]])</f>
        <v>-1.3688873727031434</v>
      </c>
      <c r="P2771" s="7">
        <f>Table1[[#This Row],[NV_MA-1]]*$M$3</f>
        <v>164392916.86666667</v>
      </c>
    </row>
    <row r="2772" spans="1:16" x14ac:dyDescent="0.2">
      <c r="A2772" s="2">
        <v>40921</v>
      </c>
      <c r="B2772" s="3">
        <v>52302655.518121198</v>
      </c>
      <c r="C2772" s="3">
        <f t="shared" si="258"/>
        <v>39247561.227909461</v>
      </c>
      <c r="D2772" s="4">
        <f>LN(Table1[[#This Row],[NV]])</f>
        <v>17.772557702471229</v>
      </c>
      <c r="E2772" s="5">
        <v>14317</v>
      </c>
      <c r="F2772" s="5">
        <f t="shared" si="259"/>
        <v>204976489</v>
      </c>
      <c r="G2772" s="8">
        <f t="shared" si="260"/>
        <v>160815368.06666666</v>
      </c>
      <c r="H2772" s="5">
        <f t="shared" si="261"/>
        <v>137002.27822511582</v>
      </c>
      <c r="I2772" s="5">
        <f t="shared" si="262"/>
        <v>118518.33596120121</v>
      </c>
      <c r="J2772" s="5">
        <f>Table1[[#This Row],[DAA 
(n)]]^1.5</f>
        <v>1713081.5488507817</v>
      </c>
      <c r="K2772" s="5">
        <f t="shared" si="263"/>
        <v>1416455.5638623259</v>
      </c>
      <c r="L2772" s="7">
        <f>LN(Table1[[#This Row],[NV]]/Table1[[#This Row],[NV_MA-1]])</f>
        <v>-1.1232097802250425</v>
      </c>
      <c r="M2772" s="7">
        <f>LN(Table1[[#This Row],[NV]]/Table1[[#This Row],[NV_MA-2]])</f>
        <v>6.0897347410341549</v>
      </c>
      <c r="N2772" s="4">
        <f>LN(Table1[[#This Row],[NV]]/Table1[[#This Row],[NV_MA-3]])</f>
        <v>3.6088894750866309</v>
      </c>
      <c r="O2772" s="7">
        <f>LN(Table1[[#This Row],[NV]]/Table1[[#This Row],[Metcalfe
NV ~ n^2]])</f>
        <v>-1.3658481402494258</v>
      </c>
      <c r="P2772" s="7">
        <f>Table1[[#This Row],[NV_MA-1]]*$M$3</f>
        <v>160815368.06666666</v>
      </c>
    </row>
    <row r="2773" spans="1:16" x14ac:dyDescent="0.2">
      <c r="A2773" s="2">
        <v>40920</v>
      </c>
      <c r="B2773" s="3">
        <v>54841823.765283898</v>
      </c>
      <c r="C2773" s="3">
        <f t="shared" si="258"/>
        <v>38332644.058394775</v>
      </c>
      <c r="D2773" s="4">
        <f>LN(Table1[[#This Row],[NV]])</f>
        <v>17.819963668219273</v>
      </c>
      <c r="E2773" s="5">
        <v>14087</v>
      </c>
      <c r="F2773" s="5">
        <f t="shared" si="259"/>
        <v>198443569</v>
      </c>
      <c r="G2773" s="8">
        <f t="shared" si="260"/>
        <v>158786819.26666668</v>
      </c>
      <c r="H2773" s="5">
        <f t="shared" si="261"/>
        <v>134573.21898052192</v>
      </c>
      <c r="I2773" s="5">
        <f t="shared" si="262"/>
        <v>117710.39027024429</v>
      </c>
      <c r="J2773" s="5">
        <f>Table1[[#This Row],[DAA 
(n)]]^1.5</f>
        <v>1671967.2713611941</v>
      </c>
      <c r="K2773" s="5">
        <f t="shared" si="263"/>
        <v>1403198.0391481116</v>
      </c>
      <c r="L2773" s="7">
        <f>LN(Table1[[#This Row],[NV]]/Table1[[#This Row],[NV_MA-1]])</f>
        <v>-1.0631094330140962</v>
      </c>
      <c r="M2773" s="7">
        <f>LN(Table1[[#This Row],[NV]]/Table1[[#This Row],[NV_MA-2]])</f>
        <v>6.1439811012949708</v>
      </c>
      <c r="N2773" s="4">
        <f>LN(Table1[[#This Row],[NV]]/Table1[[#This Row],[NV_MA-3]])</f>
        <v>3.6656991650345945</v>
      </c>
      <c r="O2773" s="7">
        <f>LN(Table1[[#This Row],[NV]]/Table1[[#This Row],[Metcalfe
NV ~ n^2]])</f>
        <v>-1.2860516623013416</v>
      </c>
      <c r="P2773" s="7">
        <f>Table1[[#This Row],[NV_MA-1]]*$M$3</f>
        <v>158786819.26666668</v>
      </c>
    </row>
    <row r="2774" spans="1:16" x14ac:dyDescent="0.2">
      <c r="A2774" s="2">
        <v>40919</v>
      </c>
      <c r="B2774" s="3">
        <v>55724087.3297057</v>
      </c>
      <c r="C2774" s="3">
        <f t="shared" si="258"/>
        <v>37354844.996418819</v>
      </c>
      <c r="D2774" s="4">
        <f>LN(Table1[[#This Row],[NV]])</f>
        <v>17.83592305899003</v>
      </c>
      <c r="E2774" s="5">
        <v>16961</v>
      </c>
      <c r="F2774" s="5">
        <f t="shared" si="259"/>
        <v>287675521</v>
      </c>
      <c r="G2774" s="8">
        <f t="shared" si="260"/>
        <v>156918583.26666668</v>
      </c>
      <c r="H2774" s="5">
        <f t="shared" si="261"/>
        <v>165177.61358489626</v>
      </c>
      <c r="I2774" s="5">
        <f t="shared" si="262"/>
        <v>116958.47704378559</v>
      </c>
      <c r="J2774" s="5">
        <f>Table1[[#This Row],[DAA 
(n)]]^1.5</f>
        <v>2208905.7272054423</v>
      </c>
      <c r="K2774" s="5">
        <f t="shared" si="263"/>
        <v>1390917.1399686537</v>
      </c>
      <c r="L2774" s="7">
        <f>LN(Table1[[#This Row],[NV]]/Table1[[#This Row],[NV_MA-1]])</f>
        <v>-1.0353145918952003</v>
      </c>
      <c r="M2774" s="7">
        <f>LN(Table1[[#This Row],[NV]]/Table1[[#This Row],[NV_MA-2]])</f>
        <v>6.1663488052626629</v>
      </c>
      <c r="N2774" s="4">
        <f>LN(Table1[[#This Row],[NV]]/Table1[[#This Row],[NV_MA-3]])</f>
        <v>3.6904491585369112</v>
      </c>
      <c r="O2774" s="7">
        <f>LN(Table1[[#This Row],[NV]]/Table1[[#This Row],[Metcalfe
NV ~ n^2]])</f>
        <v>-1.6414206807536498</v>
      </c>
      <c r="P2774" s="7">
        <f>Table1[[#This Row],[NV_MA-1]]*$M$3</f>
        <v>156918583.26666668</v>
      </c>
    </row>
    <row r="2775" spans="1:16" x14ac:dyDescent="0.2">
      <c r="A2775" s="2">
        <v>40918</v>
      </c>
      <c r="B2775" s="3">
        <v>52756929.239263497</v>
      </c>
      <c r="C2775" s="3">
        <f t="shared" si="258"/>
        <v>36332834.449124068</v>
      </c>
      <c r="D2775" s="4">
        <f>LN(Table1[[#This Row],[NV]])</f>
        <v>17.78120568167952</v>
      </c>
      <c r="E2775" s="5">
        <v>15541</v>
      </c>
      <c r="F2775" s="5">
        <f t="shared" si="259"/>
        <v>241522681</v>
      </c>
      <c r="G2775" s="8">
        <f t="shared" si="260"/>
        <v>151707119.23333332</v>
      </c>
      <c r="H2775" s="5">
        <f t="shared" si="261"/>
        <v>149989.87378054051</v>
      </c>
      <c r="I2775" s="5">
        <f t="shared" si="262"/>
        <v>115022.96466323837</v>
      </c>
      <c r="J2775" s="5">
        <f>Table1[[#This Row],[DAA 
(n)]]^1.5</f>
        <v>1937396.1870048677</v>
      </c>
      <c r="K2775" s="5">
        <f t="shared" si="263"/>
        <v>1358180.5798617236</v>
      </c>
      <c r="L2775" s="7">
        <f>LN(Table1[[#This Row],[NV]]/Table1[[#This Row],[NV_MA-1]])</f>
        <v>-1.0562566912238605</v>
      </c>
      <c r="M2775" s="7">
        <f>LN(Table1[[#This Row],[NV]]/Table1[[#This Row],[NV_MA-2]])</f>
        <v>6.1283186015462592</v>
      </c>
      <c r="N2775" s="4">
        <f>LN(Table1[[#This Row],[NV]]/Table1[[#This Row],[NV_MA-3]])</f>
        <v>3.6595491285577575</v>
      </c>
      <c r="O2775" s="7">
        <f>LN(Table1[[#This Row],[NV]]/Table1[[#This Row],[Metcalfe
NV ~ n^2]])</f>
        <v>-1.5212682621517035</v>
      </c>
      <c r="P2775" s="7">
        <f>Table1[[#This Row],[NV_MA-1]]*$M$3</f>
        <v>151707119.23333332</v>
      </c>
    </row>
    <row r="2776" spans="1:16" x14ac:dyDescent="0.2">
      <c r="A2776" s="2">
        <v>40917</v>
      </c>
      <c r="B2776" s="3">
        <v>50773658.514376901</v>
      </c>
      <c r="C2776" s="3">
        <f t="shared" si="258"/>
        <v>35425275.312930457</v>
      </c>
      <c r="D2776" s="4">
        <f>LN(Table1[[#This Row],[NV]])</f>
        <v>17.74288824488233</v>
      </c>
      <c r="E2776" s="5">
        <v>15286</v>
      </c>
      <c r="F2776" s="5">
        <f t="shared" si="259"/>
        <v>233661796</v>
      </c>
      <c r="G2776" s="8">
        <f t="shared" si="260"/>
        <v>148378283.33333334</v>
      </c>
      <c r="H2776" s="5">
        <f t="shared" si="261"/>
        <v>147275.91193660206</v>
      </c>
      <c r="I2776" s="5">
        <f t="shared" si="262"/>
        <v>113746.43098844374</v>
      </c>
      <c r="J2776" s="5">
        <f>Table1[[#This Row],[DAA 
(n)]]^1.5</f>
        <v>1889908.5199173021</v>
      </c>
      <c r="K2776" s="5">
        <f t="shared" si="263"/>
        <v>1336882.840853401</v>
      </c>
      <c r="L2776" s="7">
        <f>LN(Table1[[#This Row],[NV]]/Table1[[#This Row],[NV_MA-1]])</f>
        <v>-1.0723872943824984</v>
      </c>
      <c r="M2776" s="7">
        <f>LN(Table1[[#This Row],[NV]]/Table1[[#This Row],[NV_MA-2]])</f>
        <v>6.1011612844871381</v>
      </c>
      <c r="N2776" s="4">
        <f>LN(Table1[[#This Row],[NV]]/Table1[[#This Row],[NV_MA-3]])</f>
        <v>3.6370370210197409</v>
      </c>
      <c r="O2776" s="7">
        <f>LN(Table1[[#This Row],[NV]]/Table1[[#This Row],[Metcalfe
NV ~ n^2]])</f>
        <v>-1.5264970667233277</v>
      </c>
      <c r="P2776" s="7">
        <f>Table1[[#This Row],[NV_MA-1]]*$M$3</f>
        <v>148378283.33333334</v>
      </c>
    </row>
    <row r="2777" spans="1:16" x14ac:dyDescent="0.2">
      <c r="A2777" s="2">
        <v>40916</v>
      </c>
      <c r="B2777" s="3">
        <v>57240164.066982098</v>
      </c>
      <c r="C2777" s="3">
        <f t="shared" si="258"/>
        <v>34535827.636647932</v>
      </c>
      <c r="D2777" s="4">
        <f>LN(Table1[[#This Row],[NV]])</f>
        <v>17.862766378947892</v>
      </c>
      <c r="E2777" s="5">
        <v>14549</v>
      </c>
      <c r="F2777" s="5">
        <f t="shared" si="259"/>
        <v>211673401</v>
      </c>
      <c r="G2777" s="8">
        <f t="shared" si="260"/>
        <v>145381560.13333333</v>
      </c>
      <c r="H2777" s="5">
        <f t="shared" si="261"/>
        <v>139456.20295441718</v>
      </c>
      <c r="I2777" s="5">
        <f t="shared" si="262"/>
        <v>112590.83461368295</v>
      </c>
      <c r="J2777" s="5">
        <f>Table1[[#This Row],[DAA 
(n)]]^1.5</f>
        <v>1754889.2589417142</v>
      </c>
      <c r="K2777" s="5">
        <f t="shared" si="263"/>
        <v>1317648.9339466253</v>
      </c>
      <c r="L2777" s="7">
        <f>LN(Table1[[#This Row],[NV]]/Table1[[#This Row],[NV_MA-1]])</f>
        <v>-0.93210591443180568</v>
      </c>
      <c r="M2777" s="7">
        <f>LN(Table1[[#This Row],[NV]]/Table1[[#This Row],[NV_MA-2]])</f>
        <v>6.2312507853201868</v>
      </c>
      <c r="N2777" s="4">
        <f>LN(Table1[[#This Row],[NV]]/Table1[[#This Row],[NV_MA-3]])</f>
        <v>3.7714067830953621</v>
      </c>
      <c r="O2777" s="7">
        <f>LN(Table1[[#This Row],[NV]]/Table1[[#This Row],[Metcalfe
NV ~ n^2]])</f>
        <v>-1.3077887044828833</v>
      </c>
      <c r="P2777" s="7">
        <f>Table1[[#This Row],[NV_MA-1]]*$M$3</f>
        <v>145381560.13333333</v>
      </c>
    </row>
    <row r="2778" spans="1:16" x14ac:dyDescent="0.2">
      <c r="A2778" s="2">
        <v>40915</v>
      </c>
      <c r="B2778" s="3">
        <v>54761626.320829898</v>
      </c>
      <c r="C2778" s="3">
        <f t="shared" si="258"/>
        <v>33400505.593594976</v>
      </c>
      <c r="D2778" s="4">
        <f>LN(Table1[[#This Row],[NV]])</f>
        <v>17.81850025700907</v>
      </c>
      <c r="E2778" s="5">
        <v>13829</v>
      </c>
      <c r="F2778" s="5">
        <f t="shared" si="259"/>
        <v>191241241</v>
      </c>
      <c r="G2778" s="8">
        <f t="shared" si="260"/>
        <v>142846757.30000001</v>
      </c>
      <c r="H2778" s="5">
        <f t="shared" si="261"/>
        <v>131852.92016376075</v>
      </c>
      <c r="I2778" s="5">
        <f t="shared" si="262"/>
        <v>111576.90166314293</v>
      </c>
      <c r="J2778" s="5">
        <f>Table1[[#This Row],[DAA 
(n)]]^1.5</f>
        <v>1626245.7138418537</v>
      </c>
      <c r="K2778" s="5">
        <f t="shared" si="263"/>
        <v>1301045.8628248856</v>
      </c>
      <c r="L2778" s="7">
        <f>LN(Table1[[#This Row],[NV]]/Table1[[#This Row],[NV_MA-1]])</f>
        <v>-0.95878272933933417</v>
      </c>
      <c r="M2778" s="7">
        <f>LN(Table1[[#This Row],[NV]]/Table1[[#This Row],[NV_MA-2]])</f>
        <v>6.1960309238464664</v>
      </c>
      <c r="N2778" s="4">
        <f>LN(Table1[[#This Row],[NV]]/Table1[[#This Row],[NV_MA-3]])</f>
        <v>3.739821248156606</v>
      </c>
      <c r="O2778" s="7">
        <f>LN(Table1[[#This Row],[NV]]/Table1[[#This Row],[Metcalfe
NV ~ n^2]])</f>
        <v>-1.250545973920246</v>
      </c>
      <c r="P2778" s="7">
        <f>Table1[[#This Row],[NV_MA-1]]*$M$3</f>
        <v>142846757.30000001</v>
      </c>
    </row>
    <row r="2779" spans="1:16" x14ac:dyDescent="0.2">
      <c r="A2779" s="2">
        <v>40914</v>
      </c>
      <c r="B2779" s="3">
        <v>53790339.744186498</v>
      </c>
      <c r="C2779" s="3">
        <f t="shared" si="258"/>
        <v>32356502.487860937</v>
      </c>
      <c r="D2779" s="4">
        <f>LN(Table1[[#This Row],[NV]])</f>
        <v>17.800604450351184</v>
      </c>
      <c r="E2779" s="5">
        <v>14524</v>
      </c>
      <c r="F2779" s="5">
        <f t="shared" si="259"/>
        <v>210946576</v>
      </c>
      <c r="G2779" s="8">
        <f t="shared" si="260"/>
        <v>143098109.30000001</v>
      </c>
      <c r="H2779" s="5">
        <f t="shared" si="261"/>
        <v>139191.59250732709</v>
      </c>
      <c r="I2779" s="5">
        <f t="shared" si="262"/>
        <v>111671.79966375588</v>
      </c>
      <c r="J2779" s="5">
        <f>Table1[[#This Row],[DAA 
(n)]]^1.5</f>
        <v>1750367.9812610839</v>
      </c>
      <c r="K2779" s="5">
        <f t="shared" si="263"/>
        <v>1302641.1431067954</v>
      </c>
      <c r="L2779" s="7">
        <f>LN(Table1[[#This Row],[NV]]/Table1[[#This Row],[NV_MA-1]])</f>
        <v>-0.9784365816493571</v>
      </c>
      <c r="M2779" s="7">
        <f>LN(Table1[[#This Row],[NV]]/Table1[[#This Row],[NV_MA-2]])</f>
        <v>6.1772849621304342</v>
      </c>
      <c r="N2779" s="4">
        <f>LN(Table1[[#This Row],[NV]]/Table1[[#This Row],[NV_MA-3]])</f>
        <v>3.7207000403826096</v>
      </c>
      <c r="O2779" s="7">
        <f>LN(Table1[[#This Row],[NV]]/Table1[[#This Row],[Metcalfe
NV ~ n^2]])</f>
        <v>-1.3665110147172692</v>
      </c>
      <c r="P2779" s="7">
        <f>Table1[[#This Row],[NV_MA-1]]*$M$3</f>
        <v>143098109.30000001</v>
      </c>
    </row>
    <row r="2780" spans="1:16" x14ac:dyDescent="0.2">
      <c r="A2780" s="2">
        <v>40913</v>
      </c>
      <c r="B2780" s="3">
        <v>55266279.584380798</v>
      </c>
      <c r="C2780" s="3">
        <f t="shared" si="258"/>
        <v>31342393.816212118</v>
      </c>
      <c r="D2780" s="4">
        <f>LN(Table1[[#This Row],[NV]])</f>
        <v>17.827673508071399</v>
      </c>
      <c r="E2780" s="5">
        <v>15378</v>
      </c>
      <c r="F2780" s="5">
        <f t="shared" si="259"/>
        <v>236482884</v>
      </c>
      <c r="G2780" s="8">
        <f t="shared" si="260"/>
        <v>141793878.90000001</v>
      </c>
      <c r="H2780" s="5">
        <f t="shared" si="261"/>
        <v>148254.5799618157</v>
      </c>
      <c r="I2780" s="5">
        <f t="shared" si="262"/>
        <v>111174.63523860178</v>
      </c>
      <c r="J2780" s="5">
        <f>Table1[[#This Row],[DAA 
(n)]]^1.5</f>
        <v>1906996.0120965105</v>
      </c>
      <c r="K2780" s="5">
        <f t="shared" si="263"/>
        <v>1294320.117200783</v>
      </c>
      <c r="L2780" s="7">
        <f>LN(Table1[[#This Row],[NV]]/Table1[[#This Row],[NV_MA-1]])</f>
        <v>-0.94221149592236264</v>
      </c>
      <c r="M2780" s="7">
        <f>LN(Table1[[#This Row],[NV]]/Table1[[#This Row],[NV_MA-2]])</f>
        <v>6.2088159736639126</v>
      </c>
      <c r="N2780" s="4">
        <f>LN(Table1[[#This Row],[NV]]/Table1[[#This Row],[NV_MA-3]])</f>
        <v>3.7541773988421019</v>
      </c>
      <c r="O2780" s="7">
        <f>LN(Table1[[#This Row],[NV]]/Table1[[#This Row],[Metcalfe
NV ~ n^2]])</f>
        <v>-1.4537128831128536</v>
      </c>
      <c r="P2780" s="7">
        <f>Table1[[#This Row],[NV_MA-1]]*$M$3</f>
        <v>141793878.90000001</v>
      </c>
    </row>
    <row r="2781" spans="1:16" x14ac:dyDescent="0.2">
      <c r="A2781" s="2">
        <v>40912</v>
      </c>
      <c r="B2781" s="3">
        <v>44867464.819898903</v>
      </c>
      <c r="C2781" s="3">
        <f t="shared" si="258"/>
        <v>30288790.077812035</v>
      </c>
      <c r="D2781" s="4">
        <f>LN(Table1[[#This Row],[NV]])</f>
        <v>17.619223475796531</v>
      </c>
      <c r="E2781" s="5">
        <v>12763</v>
      </c>
      <c r="F2781" s="5">
        <f t="shared" si="259"/>
        <v>162894169</v>
      </c>
      <c r="G2781" s="8">
        <f t="shared" si="260"/>
        <v>141531596.09999999</v>
      </c>
      <c r="H2781" s="5">
        <f t="shared" si="261"/>
        <v>120665.30287033608</v>
      </c>
      <c r="I2781" s="5">
        <f t="shared" si="262"/>
        <v>111083.19782600694</v>
      </c>
      <c r="J2781" s="5">
        <f>Table1[[#This Row],[DAA 
(n)]]^1.5</f>
        <v>1441880.1194783852</v>
      </c>
      <c r="K2781" s="5">
        <f t="shared" si="263"/>
        <v>1292727.1416967562</v>
      </c>
      <c r="L2781" s="7">
        <f>LN(Table1[[#This Row],[NV]]/Table1[[#This Row],[NV_MA-1]])</f>
        <v>-1.148810068317575</v>
      </c>
      <c r="M2781" s="7">
        <f>LN(Table1[[#This Row],[NV]]/Table1[[#This Row],[NV_MA-2]])</f>
        <v>6.0011887462953348</v>
      </c>
      <c r="N2781" s="4">
        <f>LN(Table1[[#This Row],[NV]]/Table1[[#This Row],[NV_MA-3]])</f>
        <v>3.5469588676152903</v>
      </c>
      <c r="O2781" s="7">
        <f>LN(Table1[[#This Row],[NV]]/Table1[[#This Row],[Metcalfe
NV ~ n^2]])</f>
        <v>-1.2893878021688505</v>
      </c>
      <c r="P2781" s="7">
        <f>Table1[[#This Row],[NV_MA-1]]*$M$3</f>
        <v>141531596.09999999</v>
      </c>
    </row>
    <row r="2782" spans="1:16" x14ac:dyDescent="0.2">
      <c r="A2782" s="2">
        <v>40911</v>
      </c>
      <c r="B2782" s="3">
        <v>39086320.3529374</v>
      </c>
      <c r="C2782" s="3">
        <f t="shared" si="258"/>
        <v>29541747.357868496</v>
      </c>
      <c r="D2782" s="4">
        <f>LN(Table1[[#This Row],[NV]])</f>
        <v>17.481283100642994</v>
      </c>
      <c r="E2782" s="5">
        <v>12934</v>
      </c>
      <c r="F2782" s="5">
        <f t="shared" si="259"/>
        <v>167288356</v>
      </c>
      <c r="G2782" s="8">
        <f t="shared" si="260"/>
        <v>142049662.59999999</v>
      </c>
      <c r="H2782" s="5">
        <f t="shared" si="261"/>
        <v>122454.12959047257</v>
      </c>
      <c r="I2782" s="5">
        <f t="shared" si="262"/>
        <v>111290.99683972725</v>
      </c>
      <c r="J2782" s="5">
        <f>Table1[[#This Row],[DAA 
(n)]]^1.5</f>
        <v>1470954.6548089117</v>
      </c>
      <c r="K2782" s="5">
        <f t="shared" si="263"/>
        <v>1296126.9738875923</v>
      </c>
      <c r="L2782" s="7">
        <f>LN(Table1[[#This Row],[NV]]/Table1[[#This Row],[NV_MA-1]])</f>
        <v>-1.2904041903986649</v>
      </c>
      <c r="M2782" s="7">
        <f>LN(Table1[[#This Row],[NV]]/Table1[[#This Row],[NV_MA-2]])</f>
        <v>5.8613794575790807</v>
      </c>
      <c r="N2782" s="4">
        <f>LN(Table1[[#This Row],[NV]]/Table1[[#This Row],[NV_MA-3]])</f>
        <v>3.4063919758690449</v>
      </c>
      <c r="O2782" s="7">
        <f>LN(Table1[[#This Row],[NV]]/Table1[[#This Row],[Metcalfe
NV ~ n^2]])</f>
        <v>-1.4539464633700838</v>
      </c>
      <c r="P2782" s="7">
        <f>Table1[[#This Row],[NV_MA-1]]*$M$3</f>
        <v>142049662.59999999</v>
      </c>
    </row>
    <row r="2783" spans="1:16" x14ac:dyDescent="0.2">
      <c r="A2783" s="2">
        <v>40910</v>
      </c>
      <c r="B2783" s="3">
        <v>41728286.7388056</v>
      </c>
      <c r="C2783" s="3">
        <f t="shared" si="258"/>
        <v>28972319.409897611</v>
      </c>
      <c r="D2783" s="4">
        <f>LN(Table1[[#This Row],[NV]])</f>
        <v>17.546689795861166</v>
      </c>
      <c r="E2783" s="5">
        <v>12094</v>
      </c>
      <c r="F2783" s="5">
        <f t="shared" si="259"/>
        <v>146264836</v>
      </c>
      <c r="G2783" s="8">
        <f t="shared" si="260"/>
        <v>140972648.19999999</v>
      </c>
      <c r="H2783" s="5">
        <f t="shared" si="261"/>
        <v>113689.22057563621</v>
      </c>
      <c r="I2783" s="5">
        <f t="shared" si="262"/>
        <v>110834.12892069091</v>
      </c>
      <c r="J2783" s="5">
        <f>Table1[[#This Row],[DAA 
(n)]]^1.5</f>
        <v>1330010.1227374168</v>
      </c>
      <c r="K2783" s="5">
        <f t="shared" si="263"/>
        <v>1288837.3971292502</v>
      </c>
      <c r="L2783" s="7">
        <f>LN(Table1[[#This Row],[NV]]/Table1[[#This Row],[NV_MA-1]])</f>
        <v>-1.2173866492667049</v>
      </c>
      <c r="M2783" s="7">
        <f>LN(Table1[[#This Row],[NV]]/Table1[[#This Row],[NV_MA-2]])</f>
        <v>5.9308997672451973</v>
      </c>
      <c r="N2783" s="4">
        <f>LN(Table1[[#This Row],[NV]]/Table1[[#This Row],[NV_MA-3]])</f>
        <v>3.4774386684220042</v>
      </c>
      <c r="O2783" s="7">
        <f>LN(Table1[[#This Row],[NV]]/Table1[[#This Row],[Metcalfe
NV ~ n^2]])</f>
        <v>-1.254239685805149</v>
      </c>
      <c r="P2783" s="7">
        <f>Table1[[#This Row],[NV_MA-1]]*$M$3</f>
        <v>140972648.19999999</v>
      </c>
    </row>
    <row r="2784" spans="1:16" x14ac:dyDescent="0.2">
      <c r="A2784" s="2">
        <v>40909</v>
      </c>
      <c r="B2784" s="3">
        <v>42409572.656299397</v>
      </c>
      <c r="C2784" s="3">
        <f t="shared" si="258"/>
        <v>28310070.70165975</v>
      </c>
      <c r="D2784" s="4">
        <f>LN(Table1[[#This Row],[NV]])</f>
        <v>17.562884664915671</v>
      </c>
      <c r="E2784" s="5">
        <v>11474</v>
      </c>
      <c r="F2784" s="5">
        <f t="shared" si="259"/>
        <v>131652676</v>
      </c>
      <c r="G2784" s="8">
        <f t="shared" si="260"/>
        <v>141816613.69999999</v>
      </c>
      <c r="H2784" s="5">
        <f t="shared" si="261"/>
        <v>107257.1033683467</v>
      </c>
      <c r="I2784" s="5">
        <f t="shared" si="262"/>
        <v>111183.89936953767</v>
      </c>
      <c r="J2784" s="5">
        <f>Table1[[#This Row],[DAA 
(n)]]^1.5</f>
        <v>1229057.6896240481</v>
      </c>
      <c r="K2784" s="5">
        <f t="shared" si="263"/>
        <v>1294476.7881068466</v>
      </c>
      <c r="L2784" s="7">
        <f>LN(Table1[[#This Row],[NV]]/Table1[[#This Row],[NV_MA-1]])</f>
        <v>-1.2071606631890934</v>
      </c>
      <c r="M2784" s="7">
        <f>LN(Table1[[#This Row],[NV]]/Table1[[#This Row],[NV_MA-2]])</f>
        <v>5.9439438044424007</v>
      </c>
      <c r="N2784" s="4">
        <f>LN(Table1[[#This Row],[NV]]/Table1[[#This Row],[NV_MA-3]])</f>
        <v>3.4892675180677544</v>
      </c>
      <c r="O2784" s="7">
        <f>LN(Table1[[#This Row],[NV]]/Table1[[#This Row],[Metcalfe
NV ~ n^2]])</f>
        <v>-1.1327931054079614</v>
      </c>
      <c r="P2784" s="7">
        <f>Table1[[#This Row],[NV_MA-1]]*$M$3</f>
        <v>141816613.69999999</v>
      </c>
    </row>
    <row r="2785" spans="1:16" x14ac:dyDescent="0.2">
      <c r="A2785" s="2">
        <v>40908</v>
      </c>
      <c r="B2785" s="3">
        <v>37723643.501284197</v>
      </c>
      <c r="C2785" s="3">
        <f t="shared" si="258"/>
        <v>27701396.405851267</v>
      </c>
      <c r="D2785" s="4">
        <f>LN(Table1[[#This Row],[NV]])</f>
        <v>17.445797604417933</v>
      </c>
      <c r="E2785" s="5">
        <v>10983</v>
      </c>
      <c r="F2785" s="5">
        <f t="shared" si="259"/>
        <v>120626289</v>
      </c>
      <c r="G2785" s="8">
        <f t="shared" si="260"/>
        <v>142988098.66666666</v>
      </c>
      <c r="H2785" s="5">
        <f t="shared" si="261"/>
        <v>102186.97315334142</v>
      </c>
      <c r="I2785" s="5">
        <f t="shared" si="262"/>
        <v>111683.83788632342</v>
      </c>
      <c r="J2785" s="5">
        <f>Table1[[#This Row],[DAA 
(n)]]^1.5</f>
        <v>1151016.3040057276</v>
      </c>
      <c r="K2785" s="5">
        <f t="shared" si="263"/>
        <v>1302432.0186096658</v>
      </c>
      <c r="L2785" s="7">
        <f>LN(Table1[[#This Row],[NV]]/Table1[[#This Row],[NV_MA-1]])</f>
        <v>-1.3324743542355377</v>
      </c>
      <c r="M2785" s="7">
        <f>LN(Table1[[#This Row],[NV]]/Table1[[#This Row],[NV_MA-2]])</f>
        <v>5.8223703219842298</v>
      </c>
      <c r="N2785" s="4">
        <f>LN(Table1[[#This Row],[NV]]/Table1[[#This Row],[NV_MA-3]])</f>
        <v>3.3660537461763909</v>
      </c>
      <c r="O2785" s="7">
        <f>LN(Table1[[#This Row],[NV]]/Table1[[#This Row],[Metcalfe
NV ~ n^2]])</f>
        <v>-1.162410199158759</v>
      </c>
      <c r="P2785" s="7">
        <f>Table1[[#This Row],[NV_MA-1]]*$M$3</f>
        <v>142988098.66666666</v>
      </c>
    </row>
    <row r="2786" spans="1:16" x14ac:dyDescent="0.2">
      <c r="A2786" s="2">
        <v>40907</v>
      </c>
      <c r="B2786" s="3">
        <v>34460941.120436199</v>
      </c>
      <c r="C2786" s="3">
        <f t="shared" si="258"/>
        <v>27243544.774188843</v>
      </c>
      <c r="D2786" s="4">
        <f>LN(Table1[[#This Row],[NV]])</f>
        <v>17.355337099208725</v>
      </c>
      <c r="E2786" s="5">
        <v>10437</v>
      </c>
      <c r="F2786" s="5">
        <f t="shared" si="259"/>
        <v>108930969</v>
      </c>
      <c r="G2786" s="8">
        <f t="shared" si="260"/>
        <v>145710346.66666666</v>
      </c>
      <c r="H2786" s="5">
        <f t="shared" si="261"/>
        <v>96574.734784889893</v>
      </c>
      <c r="I2786" s="5">
        <f t="shared" si="262"/>
        <v>112811.24152828816</v>
      </c>
      <c r="J2786" s="5">
        <f>Table1[[#This Row],[DAA 
(n)]]^1.5</f>
        <v>1066261.0015624703</v>
      </c>
      <c r="K2786" s="5">
        <f t="shared" si="263"/>
        <v>1320606.0786301626</v>
      </c>
      <c r="L2786" s="7">
        <f>LN(Table1[[#This Row],[NV]]/Table1[[#This Row],[NV_MA-1]])</f>
        <v>-1.4417941829334258</v>
      </c>
      <c r="M2786" s="7">
        <f>LN(Table1[[#This Row],[NV]]/Table1[[#This Row],[NV_MA-2]])</f>
        <v>5.7218658271895251</v>
      </c>
      <c r="N2786" s="4">
        <f>LN(Table1[[#This Row],[NV]]/Table1[[#This Row],[NV_MA-3]])</f>
        <v>3.2617357595460996</v>
      </c>
      <c r="O2786" s="7">
        <f>LN(Table1[[#This Row],[NV]]/Table1[[#This Row],[Metcalfe
NV ~ n^2]])</f>
        <v>-1.1508878284313797</v>
      </c>
      <c r="P2786" s="7">
        <f>Table1[[#This Row],[NV_MA-1]]*$M$3</f>
        <v>145710346.66666666</v>
      </c>
    </row>
    <row r="2787" spans="1:16" x14ac:dyDescent="0.2">
      <c r="A2787" s="2">
        <v>40906</v>
      </c>
      <c r="B2787" s="3">
        <v>33333816.1991302</v>
      </c>
      <c r="C2787" s="3">
        <f t="shared" si="258"/>
        <v>26863318.439974237</v>
      </c>
      <c r="D2787" s="4">
        <f>LN(Table1[[#This Row],[NV]])</f>
        <v>17.322082941153241</v>
      </c>
      <c r="E2787" s="5">
        <v>11125</v>
      </c>
      <c r="F2787" s="5">
        <f t="shared" si="259"/>
        <v>123765625</v>
      </c>
      <c r="G2787" s="8">
        <f t="shared" si="260"/>
        <v>149741178.40000001</v>
      </c>
      <c r="H2787" s="5">
        <f t="shared" si="261"/>
        <v>103651.06994075814</v>
      </c>
      <c r="I2787" s="5">
        <f t="shared" si="262"/>
        <v>114456.98663019371</v>
      </c>
      <c r="J2787" s="5">
        <f>Table1[[#This Row],[DAA 
(n)]]^1.5</f>
        <v>1173410.6604786736</v>
      </c>
      <c r="K2787" s="5">
        <f t="shared" si="263"/>
        <v>1347289.849273131</v>
      </c>
      <c r="L2787" s="7">
        <f>LN(Table1[[#This Row],[NV]]/Table1[[#This Row],[NV_MA-1]])</f>
        <v>-1.5023359432233174</v>
      </c>
      <c r="M2787" s="7">
        <f>LN(Table1[[#This Row],[NV]]/Table1[[#This Row],[NV_MA-2]])</f>
        <v>5.6741285723740829</v>
      </c>
      <c r="N2787" s="4">
        <f>LN(Table1[[#This Row],[NV]]/Table1[[#This Row],[NV_MA-3]])</f>
        <v>3.208477327562874</v>
      </c>
      <c r="O2787" s="7">
        <f>LN(Table1[[#This Row],[NV]]/Table1[[#This Row],[Metcalfe
NV ~ n^2]])</f>
        <v>-1.3118172729156408</v>
      </c>
      <c r="P2787" s="7">
        <f>Table1[[#This Row],[NV_MA-1]]*$M$3</f>
        <v>149741178.40000001</v>
      </c>
    </row>
    <row r="2788" spans="1:16" x14ac:dyDescent="0.2">
      <c r="A2788" s="2">
        <v>40905</v>
      </c>
      <c r="B2788" s="3">
        <v>33575903.967522301</v>
      </c>
      <c r="C2788" s="3">
        <f t="shared" si="258"/>
        <v>26465938.753724914</v>
      </c>
      <c r="D2788" s="4">
        <f>LN(Table1[[#This Row],[NV]])</f>
        <v>17.329319223839054</v>
      </c>
      <c r="E2788" s="5">
        <v>11047</v>
      </c>
      <c r="F2788" s="5">
        <f t="shared" si="259"/>
        <v>122036209</v>
      </c>
      <c r="G2788" s="8">
        <f t="shared" si="260"/>
        <v>152852998.40000001</v>
      </c>
      <c r="H2788" s="5">
        <f t="shared" si="261"/>
        <v>102846.62191190803</v>
      </c>
      <c r="I2788" s="5">
        <f t="shared" si="262"/>
        <v>115716.15924851366</v>
      </c>
      <c r="J2788" s="5">
        <f>Table1[[#This Row],[DAA 
(n)]]^1.5</f>
        <v>1161091.7279969759</v>
      </c>
      <c r="K2788" s="5">
        <f t="shared" si="263"/>
        <v>1367797.8057593473</v>
      </c>
      <c r="L2788" s="7">
        <f>LN(Table1[[#This Row],[NV]]/Table1[[#This Row],[NV_MA-1]])</f>
        <v>-1.515667998887261</v>
      </c>
      <c r="M2788" s="7">
        <f>LN(Table1[[#This Row],[NV]]/Table1[[#This Row],[NV_MA-2]])</f>
        <v>5.6704236553402794</v>
      </c>
      <c r="N2788" s="4">
        <f>LN(Table1[[#This Row],[NV]]/Table1[[#This Row],[NV_MA-3]])</f>
        <v>3.2006066604058252</v>
      </c>
      <c r="O2788" s="7">
        <f>LN(Table1[[#This Row],[NV]]/Table1[[#This Row],[Metcalfe
NV ~ n^2]])</f>
        <v>-1.290509129905498</v>
      </c>
      <c r="P2788" s="7">
        <f>Table1[[#This Row],[NV_MA-1]]*$M$3</f>
        <v>152852998.40000001</v>
      </c>
    </row>
    <row r="2789" spans="1:16" x14ac:dyDescent="0.2">
      <c r="A2789" s="2">
        <v>40904</v>
      </c>
      <c r="B2789" s="3">
        <v>32652135.893851701</v>
      </c>
      <c r="C2789" s="3">
        <f t="shared" si="258"/>
        <v>26003881.27077467</v>
      </c>
      <c r="D2789" s="4">
        <f>LN(Table1[[#This Row],[NV]])</f>
        <v>17.301420829429194</v>
      </c>
      <c r="E2789" s="5">
        <v>11605</v>
      </c>
      <c r="F2789" s="5">
        <f t="shared" si="259"/>
        <v>134676025</v>
      </c>
      <c r="G2789" s="8">
        <f t="shared" si="260"/>
        <v>154114992.26666668</v>
      </c>
      <c r="H2789" s="5">
        <f t="shared" si="261"/>
        <v>108613.41525361258</v>
      </c>
      <c r="I2789" s="5">
        <f t="shared" si="262"/>
        <v>116269.01325067908</v>
      </c>
      <c r="J2789" s="5">
        <f>Table1[[#This Row],[DAA 
(n)]]^1.5</f>
        <v>1250166.0970147124</v>
      </c>
      <c r="K2789" s="5">
        <f t="shared" si="263"/>
        <v>1376492.4184740323</v>
      </c>
      <c r="L2789" s="7">
        <f>LN(Table1[[#This Row],[NV]]/Table1[[#This Row],[NV_MA-1]])</f>
        <v>-1.5517887553350069</v>
      </c>
      <c r="M2789" s="7">
        <f>LN(Table1[[#This Row],[NV]]/Table1[[#This Row],[NV_MA-2]])</f>
        <v>5.6377589645086736</v>
      </c>
      <c r="N2789" s="4">
        <f>LN(Table1[[#This Row],[NV]]/Table1[[#This Row],[NV_MA-3]])</f>
        <v>3.1663717337080888</v>
      </c>
      <c r="O2789" s="7">
        <f>LN(Table1[[#This Row],[NV]]/Table1[[#This Row],[Metcalfe
NV ~ n^2]])</f>
        <v>-1.4169618079878821</v>
      </c>
      <c r="P2789" s="7">
        <f>Table1[[#This Row],[NV_MA-1]]*$M$3</f>
        <v>154114992.26666668</v>
      </c>
    </row>
    <row r="2790" spans="1:16" x14ac:dyDescent="0.2">
      <c r="A2790" s="2">
        <v>40903</v>
      </c>
      <c r="B2790" s="3">
        <v>31854606.052501202</v>
      </c>
      <c r="C2790" s="3">
        <f t="shared" si="258"/>
        <v>25555625.842969414</v>
      </c>
      <c r="D2790" s="4">
        <f>LN(Table1[[#This Row],[NV]])</f>
        <v>17.276692546559417</v>
      </c>
      <c r="E2790" s="5">
        <v>12271</v>
      </c>
      <c r="F2790" s="5">
        <f t="shared" si="259"/>
        <v>150577441</v>
      </c>
      <c r="G2790" s="8">
        <f t="shared" si="260"/>
        <v>153524598.93333334</v>
      </c>
      <c r="H2790" s="5">
        <f t="shared" si="261"/>
        <v>115531.39179092622</v>
      </c>
      <c r="I2790" s="5">
        <f t="shared" si="262"/>
        <v>115997.13858204724</v>
      </c>
      <c r="J2790" s="5">
        <f>Table1[[#This Row],[DAA 
(n)]]^1.5</f>
        <v>1359314.4516670895</v>
      </c>
      <c r="K2790" s="5">
        <f t="shared" si="263"/>
        <v>1372310.4820270692</v>
      </c>
      <c r="L2790" s="7">
        <f>LN(Table1[[#This Row],[NV]]/Table1[[#This Row],[NV_MA-1]])</f>
        <v>-1.5726788192302181</v>
      </c>
      <c r="M2790" s="7">
        <f>LN(Table1[[#This Row],[NV]]/Table1[[#This Row],[NV_MA-2]])</f>
        <v>5.6153717441713038</v>
      </c>
      <c r="N2790" s="4">
        <f>LN(Table1[[#This Row],[NV]]/Table1[[#This Row],[NV_MA-3]])</f>
        <v>3.1446861860396229</v>
      </c>
      <c r="O2790" s="7">
        <f>LN(Table1[[#This Row],[NV]]/Table1[[#This Row],[Metcalfe
NV ~ n^2]])</f>
        <v>-1.5532955213936794</v>
      </c>
      <c r="P2790" s="7">
        <f>Table1[[#This Row],[NV_MA-1]]*$M$3</f>
        <v>153524598.93333334</v>
      </c>
    </row>
    <row r="2791" spans="1:16" x14ac:dyDescent="0.2">
      <c r="A2791" s="2">
        <v>40902</v>
      </c>
      <c r="B2791" s="3">
        <v>33686973.464612402</v>
      </c>
      <c r="C2791" s="3">
        <f t="shared" si="258"/>
        <v>25131995.554731116</v>
      </c>
      <c r="D2791" s="4">
        <f>LN(Table1[[#This Row],[NV]])</f>
        <v>17.332621776518387</v>
      </c>
      <c r="E2791" s="5">
        <v>11829</v>
      </c>
      <c r="F2791" s="5">
        <f t="shared" si="259"/>
        <v>139925241</v>
      </c>
      <c r="G2791" s="8">
        <f t="shared" si="260"/>
        <v>152010851.73333332</v>
      </c>
      <c r="H2791" s="5">
        <f t="shared" si="261"/>
        <v>110936.02215929353</v>
      </c>
      <c r="I2791" s="5">
        <f t="shared" si="262"/>
        <v>115303.10100488451</v>
      </c>
      <c r="J2791" s="5">
        <f>Table1[[#This Row],[DAA 
(n)]]^1.5</f>
        <v>1286536.3095494041</v>
      </c>
      <c r="K2791" s="5">
        <f t="shared" si="263"/>
        <v>1361616.4275448171</v>
      </c>
      <c r="L2791" s="7">
        <f>LN(Table1[[#This Row],[NV]]/Table1[[#This Row],[NV_MA-1]])</f>
        <v>-1.5068406927262612</v>
      </c>
      <c r="M2791" s="7">
        <f>LN(Table1[[#This Row],[NV]]/Table1[[#This Row],[NV_MA-2]])</f>
        <v>5.6773021755241659</v>
      </c>
      <c r="N2791" s="4">
        <f>LN(Table1[[#This Row],[NV]]/Table1[[#This Row],[NV_MA-3]])</f>
        <v>3.2084386749068297</v>
      </c>
      <c r="O2791" s="7">
        <f>LN(Table1[[#This Row],[NV]]/Table1[[#This Row],[Metcalfe
NV ~ n^2]])</f>
        <v>-1.4239970685730861</v>
      </c>
      <c r="P2791" s="7">
        <f>Table1[[#This Row],[NV_MA-1]]*$M$3</f>
        <v>152010851.73333332</v>
      </c>
    </row>
    <row r="2792" spans="1:16" x14ac:dyDescent="0.2">
      <c r="A2792" s="2">
        <v>40901</v>
      </c>
      <c r="B2792" s="3">
        <v>31309912.202721</v>
      </c>
      <c r="C2792" s="3">
        <f t="shared" si="258"/>
        <v>24653076.855287563</v>
      </c>
      <c r="D2792" s="4">
        <f>LN(Table1[[#This Row],[NV]])</f>
        <v>17.259445289169655</v>
      </c>
      <c r="E2792" s="5">
        <v>10318</v>
      </c>
      <c r="F2792" s="5">
        <f t="shared" si="259"/>
        <v>106461124</v>
      </c>
      <c r="G2792" s="8">
        <f t="shared" si="260"/>
        <v>151765750.23333332</v>
      </c>
      <c r="H2792" s="5">
        <f t="shared" si="261"/>
        <v>95355.295398579809</v>
      </c>
      <c r="I2792" s="5">
        <f t="shared" si="262"/>
        <v>115194.26981843219</v>
      </c>
      <c r="J2792" s="5">
        <f>Table1[[#This Row],[DAA 
(n)]]^1.5</f>
        <v>1048077.2287536807</v>
      </c>
      <c r="K2792" s="5">
        <f t="shared" si="263"/>
        <v>1359914.8936685619</v>
      </c>
      <c r="L2792" s="7">
        <f>LN(Table1[[#This Row],[NV]]/Table1[[#This Row],[NV_MA-1]])</f>
        <v>-1.5784034840128169</v>
      </c>
      <c r="M2792" s="7">
        <f>LN(Table1[[#This Row],[NV]]/Table1[[#This Row],[NV_MA-2]])</f>
        <v>5.6050700043223038</v>
      </c>
      <c r="N2792" s="4">
        <f>LN(Table1[[#This Row],[NV]]/Table1[[#This Row],[NV_MA-3]])</f>
        <v>3.136512611600399</v>
      </c>
      <c r="O2792" s="7">
        <f>LN(Table1[[#This Row],[NV]]/Table1[[#This Row],[Metcalfe
NV ~ n^2]])</f>
        <v>-1.2238451544395339</v>
      </c>
      <c r="P2792" s="7">
        <f>Table1[[#This Row],[NV_MA-1]]*$M$3</f>
        <v>151765750.23333332</v>
      </c>
    </row>
    <row r="2793" spans="1:16" x14ac:dyDescent="0.2">
      <c r="A2793" s="2">
        <v>40900</v>
      </c>
      <c r="B2793" s="3">
        <v>31269805.442938801</v>
      </c>
      <c r="C2793" s="3">
        <f t="shared" si="258"/>
        <v>24238066.695095897</v>
      </c>
      <c r="D2793" s="4">
        <f>LN(Table1[[#This Row],[NV]])</f>
        <v>17.258163507570689</v>
      </c>
      <c r="E2793" s="5">
        <v>11732</v>
      </c>
      <c r="F2793" s="5">
        <f t="shared" si="259"/>
        <v>137639824</v>
      </c>
      <c r="G2793" s="8">
        <f t="shared" si="260"/>
        <v>152229872.23333332</v>
      </c>
      <c r="H2793" s="5">
        <f t="shared" si="261"/>
        <v>109929.72494590199</v>
      </c>
      <c r="I2793" s="5">
        <f t="shared" si="262"/>
        <v>115418.21442250536</v>
      </c>
      <c r="J2793" s="5">
        <f>Table1[[#This Row],[DAA 
(n)]]^1.5</f>
        <v>1270744.0399891695</v>
      </c>
      <c r="K2793" s="5">
        <f t="shared" si="263"/>
        <v>1363288.5707166141</v>
      </c>
      <c r="L2793" s="7">
        <f>LN(Table1[[#This Row],[NV]]/Table1[[#This Row],[NV_MA-1]])</f>
        <v>-1.5827387461642128</v>
      </c>
      <c r="M2793" s="7">
        <f>LN(Table1[[#This Row],[NV]]/Table1[[#This Row],[NV_MA-2]])</f>
        <v>5.6018460496861389</v>
      </c>
      <c r="N2793" s="4">
        <f>LN(Table1[[#This Row],[NV]]/Table1[[#This Row],[NV_MA-3]])</f>
        <v>3.1327531019740347</v>
      </c>
      <c r="O2793" s="7">
        <f>LN(Table1[[#This Row],[NV]]/Table1[[#This Row],[Metcalfe
NV ~ n^2]])</f>
        <v>-1.4819873526239933</v>
      </c>
      <c r="P2793" s="7">
        <f>Table1[[#This Row],[NV_MA-1]]*$M$3</f>
        <v>152229872.23333332</v>
      </c>
    </row>
    <row r="2794" spans="1:16" x14ac:dyDescent="0.2">
      <c r="A2794" s="2">
        <v>40899</v>
      </c>
      <c r="B2794" s="3">
        <v>30964929.807119701</v>
      </c>
      <c r="C2794" s="3">
        <f t="shared" si="258"/>
        <v>23795972.939121101</v>
      </c>
      <c r="D2794" s="4">
        <f>LN(Table1[[#This Row],[NV]])</f>
        <v>17.248365825505925</v>
      </c>
      <c r="E2794" s="5">
        <v>12176</v>
      </c>
      <c r="F2794" s="5">
        <f t="shared" si="259"/>
        <v>148254976</v>
      </c>
      <c r="G2794" s="8">
        <f t="shared" si="260"/>
        <v>151946561.30000001</v>
      </c>
      <c r="H2794" s="5">
        <f t="shared" si="261"/>
        <v>114542.33604731548</v>
      </c>
      <c r="I2794" s="5">
        <f t="shared" si="262"/>
        <v>115291.20259308054</v>
      </c>
      <c r="J2794" s="5">
        <f>Table1[[#This Row],[DAA 
(n)]]^1.5</f>
        <v>1343559.6703444174</v>
      </c>
      <c r="K2794" s="5">
        <f t="shared" si="263"/>
        <v>1361311.2978063433</v>
      </c>
      <c r="L2794" s="7">
        <f>LN(Table1[[#This Row],[NV]]/Table1[[#This Row],[NV_MA-1]])</f>
        <v>-1.590673621094528</v>
      </c>
      <c r="M2794" s="7">
        <f>LN(Table1[[#This Row],[NV]]/Table1[[#This Row],[NV_MA-2]])</f>
        <v>5.5931494223065226</v>
      </c>
      <c r="N2794" s="4">
        <f>LN(Table1[[#This Row],[NV]]/Table1[[#This Row],[NV_MA-3]])</f>
        <v>3.1244068427623861</v>
      </c>
      <c r="O2794" s="7">
        <f>LN(Table1[[#This Row],[NV]]/Table1[[#This Row],[Metcalfe
NV ~ n^2]])</f>
        <v>-1.5660783346970084</v>
      </c>
      <c r="P2794" s="7">
        <f>Table1[[#This Row],[NV_MA-1]]*$M$3</f>
        <v>151946561.30000001</v>
      </c>
    </row>
    <row r="2795" spans="1:16" x14ac:dyDescent="0.2">
      <c r="A2795" s="2">
        <v>40898</v>
      </c>
      <c r="B2795" s="3">
        <v>30824549.365725499</v>
      </c>
      <c r="C2795" s="3">
        <f t="shared" si="258"/>
        <v>23361497.201924577</v>
      </c>
      <c r="D2795" s="4">
        <f>LN(Table1[[#This Row],[NV]])</f>
        <v>17.243821987791051</v>
      </c>
      <c r="E2795" s="5">
        <v>11719</v>
      </c>
      <c r="F2795" s="5">
        <f t="shared" si="259"/>
        <v>137334961</v>
      </c>
      <c r="G2795" s="8">
        <f t="shared" si="260"/>
        <v>151404632.80000001</v>
      </c>
      <c r="H2795" s="5">
        <f t="shared" si="261"/>
        <v>109794.92117049557</v>
      </c>
      <c r="I2795" s="5">
        <f t="shared" si="262"/>
        <v>115053.53574990768</v>
      </c>
      <c r="J2795" s="5">
        <f>Table1[[#This Row],[DAA 
(n)]]^1.5</f>
        <v>1268632.4952321702</v>
      </c>
      <c r="K2795" s="5">
        <f t="shared" si="263"/>
        <v>1357574.928935386</v>
      </c>
      <c r="L2795" s="7">
        <f>LN(Table1[[#This Row],[NV]]/Table1[[#This Row],[NV_MA-1]])</f>
        <v>-1.5916445104442098</v>
      </c>
      <c r="M2795" s="7">
        <f>LN(Table1[[#This Row],[NV]]/Table1[[#This Row],[NV_MA-2]])</f>
        <v>5.5906691605102585</v>
      </c>
      <c r="N2795" s="4">
        <f>LN(Table1[[#This Row],[NV]]/Table1[[#This Row],[NV_MA-3]])</f>
        <v>3.1226114622549193</v>
      </c>
      <c r="O2795" s="7">
        <f>LN(Table1[[#This Row],[NV]]/Table1[[#This Row],[Metcalfe
NV ~ n^2]])</f>
        <v>-1.494111482726155</v>
      </c>
      <c r="P2795" s="7">
        <f>Table1[[#This Row],[NV_MA-1]]*$M$3</f>
        <v>151404632.80000001</v>
      </c>
    </row>
    <row r="2796" spans="1:16" x14ac:dyDescent="0.2">
      <c r="A2796" s="2">
        <v>40897</v>
      </c>
      <c r="B2796" s="3">
        <v>31298866.5690259</v>
      </c>
      <c r="C2796" s="3">
        <f t="shared" si="258"/>
        <v>22920210.953516234</v>
      </c>
      <c r="D2796" s="4">
        <f>LN(Table1[[#This Row],[NV]])</f>
        <v>17.259092443002508</v>
      </c>
      <c r="E2796" s="5">
        <v>13868</v>
      </c>
      <c r="F2796" s="5">
        <f t="shared" si="259"/>
        <v>192321424</v>
      </c>
      <c r="G2796" s="8">
        <f t="shared" si="260"/>
        <v>150462705.30000001</v>
      </c>
      <c r="H2796" s="5">
        <f t="shared" si="261"/>
        <v>132263.82150677053</v>
      </c>
      <c r="I2796" s="5">
        <f t="shared" si="262"/>
        <v>114615.2553415255</v>
      </c>
      <c r="J2796" s="5">
        <f>Table1[[#This Row],[DAA 
(n)]]^1.5</f>
        <v>1633129.9727921209</v>
      </c>
      <c r="K2796" s="5">
        <f t="shared" si="263"/>
        <v>1350864.9750472831</v>
      </c>
      <c r="L2796" s="7">
        <f>LN(Table1[[#This Row],[NV]]/Table1[[#This Row],[NV_MA-1]])</f>
        <v>-1.5701333631262704</v>
      </c>
      <c r="M2796" s="7">
        <f>LN(Table1[[#This Row],[NV]]/Table1[[#This Row],[NV_MA-2]])</f>
        <v>5.6097562504357708</v>
      </c>
      <c r="N2796" s="4">
        <f>LN(Table1[[#This Row],[NV]]/Table1[[#This Row],[NV_MA-3]])</f>
        <v>3.1428367755055202</v>
      </c>
      <c r="O2796" s="7">
        <f>LN(Table1[[#This Row],[NV]]/Table1[[#This Row],[Metcalfe
NV ~ n^2]])</f>
        <v>-1.8155861706073191</v>
      </c>
      <c r="P2796" s="7">
        <f>Table1[[#This Row],[NV_MA-1]]*$M$3</f>
        <v>150462705.30000001</v>
      </c>
    </row>
    <row r="2797" spans="1:16" x14ac:dyDescent="0.2">
      <c r="A2797" s="2">
        <v>40896</v>
      </c>
      <c r="B2797" s="3">
        <v>27895746.925907101</v>
      </c>
      <c r="C2797" s="3">
        <f t="shared" si="258"/>
        <v>22442654.215281487</v>
      </c>
      <c r="D2797" s="4">
        <f>LN(Table1[[#This Row],[NV]])</f>
        <v>17.143984795239803</v>
      </c>
      <c r="E2797" s="5">
        <v>12637</v>
      </c>
      <c r="F2797" s="5">
        <f t="shared" si="259"/>
        <v>159693769</v>
      </c>
      <c r="G2797" s="8">
        <f t="shared" si="260"/>
        <v>148094863.46666667</v>
      </c>
      <c r="H2797" s="5">
        <f t="shared" si="261"/>
        <v>119348.68437077645</v>
      </c>
      <c r="I2797" s="5">
        <f t="shared" si="262"/>
        <v>113622.99919815155</v>
      </c>
      <c r="J2797" s="5">
        <f>Table1[[#This Row],[DAA 
(n)]]^1.5</f>
        <v>1420580.9230216357</v>
      </c>
      <c r="K2797" s="5">
        <f t="shared" si="263"/>
        <v>1334951.826433514</v>
      </c>
      <c r="L2797" s="7">
        <f>LN(Table1[[#This Row],[NV]]/Table1[[#This Row],[NV_MA-1]])</f>
        <v>-1.6693788005248276</v>
      </c>
      <c r="M2797" s="7">
        <f>LN(Table1[[#This Row],[NV]]/Table1[[#This Row],[NV_MA-2]])</f>
        <v>5.5033435727322066</v>
      </c>
      <c r="N2797" s="4">
        <f>LN(Table1[[#This Row],[NV]]/Table1[[#This Row],[NV_MA-3]])</f>
        <v>3.0395790311429254</v>
      </c>
      <c r="O2797" s="7">
        <f>LN(Table1[[#This Row],[NV]]/Table1[[#This Row],[Metcalfe
NV ~ n^2]])</f>
        <v>-1.74478380027756</v>
      </c>
      <c r="P2797" s="7">
        <f>Table1[[#This Row],[NV_MA-1]]*$M$3</f>
        <v>148094863.46666667</v>
      </c>
    </row>
    <row r="2798" spans="1:16" x14ac:dyDescent="0.2">
      <c r="A2798" s="2">
        <v>40895</v>
      </c>
      <c r="B2798" s="3">
        <v>25245461.401476499</v>
      </c>
      <c r="C2798" s="3">
        <f t="shared" si="258"/>
        <v>22078386.599890824</v>
      </c>
      <c r="D2798" s="4">
        <f>LN(Table1[[#This Row],[NV]])</f>
        <v>17.044156951053132</v>
      </c>
      <c r="E2798" s="5">
        <v>9955</v>
      </c>
      <c r="F2798" s="5">
        <f t="shared" si="259"/>
        <v>99102025</v>
      </c>
      <c r="G2798" s="8">
        <f t="shared" si="260"/>
        <v>146222080.36666667</v>
      </c>
      <c r="H2798" s="5">
        <f t="shared" si="261"/>
        <v>91644.039805240551</v>
      </c>
      <c r="I2798" s="5">
        <f t="shared" si="262"/>
        <v>112774.09332046045</v>
      </c>
      <c r="J2798" s="5">
        <f>Table1[[#This Row],[DAA 
(n)]]^1.5</f>
        <v>993257.59945494495</v>
      </c>
      <c r="K2798" s="5">
        <f t="shared" si="263"/>
        <v>1321806.2359287378</v>
      </c>
      <c r="L2798" s="7">
        <f>LN(Table1[[#This Row],[NV]]/Table1[[#This Row],[NV_MA-1]])</f>
        <v>-1.7564801713229379</v>
      </c>
      <c r="M2798" s="7">
        <f>LN(Table1[[#This Row],[NV]]/Table1[[#This Row],[NV_MA-2]])</f>
        <v>5.4110150285298859</v>
      </c>
      <c r="N2798" s="4">
        <f>LN(Table1[[#This Row],[NV]]/Table1[[#This Row],[NV_MA-3]])</f>
        <v>2.9496472312906343</v>
      </c>
      <c r="O2798" s="7">
        <f>LN(Table1[[#This Row],[NV]]/Table1[[#This Row],[Metcalfe
NV ~ n^2]])</f>
        <v>-1.3675034819434626</v>
      </c>
      <c r="P2798" s="7">
        <f>Table1[[#This Row],[NV_MA-1]]*$M$3</f>
        <v>146222080.36666667</v>
      </c>
    </row>
    <row r="2799" spans="1:16" x14ac:dyDescent="0.2">
      <c r="A2799" s="2">
        <v>40894</v>
      </c>
      <c r="B2799" s="3">
        <v>25210863.298326299</v>
      </c>
      <c r="C2799" s="3">
        <f t="shared" si="258"/>
        <v>21776775.039201029</v>
      </c>
      <c r="D2799" s="4">
        <f>LN(Table1[[#This Row],[NV]])</f>
        <v>17.042785542858873</v>
      </c>
      <c r="E2799" s="5">
        <v>9958</v>
      </c>
      <c r="F2799" s="5">
        <f t="shared" si="259"/>
        <v>99161764</v>
      </c>
      <c r="G2799" s="8">
        <f t="shared" si="260"/>
        <v>147933020.36666667</v>
      </c>
      <c r="H2799" s="5">
        <f t="shared" si="261"/>
        <v>91674.657747878795</v>
      </c>
      <c r="I2799" s="5">
        <f t="shared" si="262"/>
        <v>113568.25543674691</v>
      </c>
      <c r="J2799" s="5">
        <f>Table1[[#This Row],[DAA 
(n)]]^1.5</f>
        <v>993706.61963780865</v>
      </c>
      <c r="K2799" s="5">
        <f t="shared" si="263"/>
        <v>1333974.9027013683</v>
      </c>
      <c r="L2799" s="7">
        <f>LN(Table1[[#This Row],[NV]]/Table1[[#This Row],[NV_MA-1]])</f>
        <v>-1.7694846213409396</v>
      </c>
      <c r="M2799" s="7">
        <f>LN(Table1[[#This Row],[NV]]/Table1[[#This Row],[NV_MA-2]])</f>
        <v>5.402626238218688</v>
      </c>
      <c r="N2799" s="4">
        <f>LN(Table1[[#This Row],[NV]]/Table1[[#This Row],[NV_MA-3]])</f>
        <v>2.9391118511453329</v>
      </c>
      <c r="O2799" s="7">
        <f>LN(Table1[[#This Row],[NV]]/Table1[[#This Row],[Metcalfe
NV ~ n^2]])</f>
        <v>-1.3694775115453846</v>
      </c>
      <c r="P2799" s="7">
        <f>Table1[[#This Row],[NV_MA-1]]*$M$3</f>
        <v>147933020.36666667</v>
      </c>
    </row>
    <row r="2800" spans="1:16" x14ac:dyDescent="0.2">
      <c r="A2800" s="2">
        <v>40893</v>
      </c>
      <c r="B2800" s="3">
        <v>25317850.634544499</v>
      </c>
      <c r="C2800" s="3">
        <f t="shared" si="258"/>
        <v>21520446.430385049</v>
      </c>
      <c r="D2800" s="4">
        <f>LN(Table1[[#This Row],[NV]])</f>
        <v>17.047020263585889</v>
      </c>
      <c r="E2800" s="5">
        <v>10534</v>
      </c>
      <c r="F2800" s="5">
        <f t="shared" si="259"/>
        <v>110965156</v>
      </c>
      <c r="G2800" s="8">
        <f t="shared" si="260"/>
        <v>149644422.36666667</v>
      </c>
      <c r="H2800" s="5">
        <f t="shared" si="261"/>
        <v>97569.736056056485</v>
      </c>
      <c r="I2800" s="5">
        <f t="shared" si="262"/>
        <v>114362.43841767004</v>
      </c>
      <c r="J2800" s="5">
        <f>Table1[[#This Row],[DAA 
(n)]]^1.5</f>
        <v>1081160.003562839</v>
      </c>
      <c r="K2800" s="5">
        <f t="shared" si="263"/>
        <v>1346145.2152694238</v>
      </c>
      <c r="L2800" s="7">
        <f>LN(Table1[[#This Row],[NV]]/Table1[[#This Row],[NV_MA-1]])</f>
        <v>-1.7767522567941758</v>
      </c>
      <c r="M2800" s="7">
        <f>LN(Table1[[#This Row],[NV]]/Table1[[#This Row],[NV_MA-2]])</f>
        <v>5.3998922950818375</v>
      </c>
      <c r="N2800" s="4">
        <f>LN(Table1[[#This Row],[NV]]/Table1[[#This Row],[NV_MA-3]])</f>
        <v>2.9342645936883804</v>
      </c>
      <c r="O2800" s="7">
        <f>LN(Table1[[#This Row],[NV]]/Table1[[#This Row],[Metcalfe
NV ~ n^2]])</f>
        <v>-1.4777065365007793</v>
      </c>
      <c r="P2800" s="7">
        <f>Table1[[#This Row],[NV_MA-1]]*$M$3</f>
        <v>149644422.36666667</v>
      </c>
    </row>
    <row r="2801" spans="1:16" x14ac:dyDescent="0.2">
      <c r="A2801" s="2">
        <v>40892</v>
      </c>
      <c r="B2801" s="3">
        <v>25251622.3390885</v>
      </c>
      <c r="C2801" s="3">
        <f t="shared" si="258"/>
        <v>21328557.662844587</v>
      </c>
      <c r="D2801" s="4">
        <f>LN(Table1[[#This Row],[NV]])</f>
        <v>17.044400962674644</v>
      </c>
      <c r="E2801" s="5">
        <v>10405</v>
      </c>
      <c r="F2801" s="5">
        <f t="shared" si="259"/>
        <v>108264025</v>
      </c>
      <c r="G2801" s="8">
        <f t="shared" si="260"/>
        <v>151671158.36666667</v>
      </c>
      <c r="H2801" s="5">
        <f t="shared" si="261"/>
        <v>96246.68429250257</v>
      </c>
      <c r="I2801" s="5">
        <f t="shared" si="262"/>
        <v>115251.97048077716</v>
      </c>
      <c r="J2801" s="5">
        <f>Table1[[#This Row],[DAA 
(n)]]^1.5</f>
        <v>1061361.0036764122</v>
      </c>
      <c r="K2801" s="5">
        <f t="shared" si="263"/>
        <v>1360119.6733726577</v>
      </c>
      <c r="L2801" s="7">
        <f>LN(Table1[[#This Row],[NV]]/Table1[[#This Row],[NV_MA-1]])</f>
        <v>-1.7928243407383349</v>
      </c>
      <c r="M2801" s="7">
        <f>LN(Table1[[#This Row],[NV]]/Table1[[#This Row],[NV_MA-2]])</f>
        <v>5.3895249045148166</v>
      </c>
      <c r="N2801" s="4">
        <f>LN(Table1[[#This Row],[NV]]/Table1[[#This Row],[NV_MA-3]])</f>
        <v>2.9213177137067974</v>
      </c>
      <c r="O2801" s="7">
        <f>LN(Table1[[#This Row],[NV]]/Table1[[#This Row],[Metcalfe
NV ~ n^2]])</f>
        <v>-1.4556825149808272</v>
      </c>
      <c r="P2801" s="7">
        <f>Table1[[#This Row],[NV_MA-1]]*$M$3</f>
        <v>151671158.36666667</v>
      </c>
    </row>
    <row r="2802" spans="1:16" x14ac:dyDescent="0.2">
      <c r="A2802" s="2">
        <v>40891</v>
      </c>
      <c r="B2802" s="3">
        <v>24855140.432680599</v>
      </c>
      <c r="C2802" s="3">
        <f t="shared" si="258"/>
        <v>21080902.774235811</v>
      </c>
      <c r="D2802" s="4">
        <f>LN(Table1[[#This Row],[NV]])</f>
        <v>17.028575147572624</v>
      </c>
      <c r="E2802" s="5">
        <v>12005</v>
      </c>
      <c r="F2802" s="5">
        <f t="shared" si="259"/>
        <v>144120025</v>
      </c>
      <c r="G2802" s="8">
        <f t="shared" si="260"/>
        <v>155256540.23333332</v>
      </c>
      <c r="H2802" s="5">
        <f t="shared" si="261"/>
        <v>112763.90749640751</v>
      </c>
      <c r="I2802" s="5">
        <f t="shared" si="262"/>
        <v>116742.4144407065</v>
      </c>
      <c r="J2802" s="5">
        <f>Table1[[#This Row],[DAA 
(n)]]^1.5</f>
        <v>1315355.8074243634</v>
      </c>
      <c r="K2802" s="5">
        <f t="shared" si="263"/>
        <v>1384095.7647010956</v>
      </c>
      <c r="L2802" s="7">
        <f>LN(Table1[[#This Row],[NV]]/Table1[[#This Row],[NV_MA-1]])</f>
        <v>-1.8320142574247347</v>
      </c>
      <c r="M2802" s="7">
        <f>LN(Table1[[#This Row],[NV]]/Table1[[#This Row],[NV_MA-2]])</f>
        <v>5.3608499468229027</v>
      </c>
      <c r="N2802" s="4">
        <f>LN(Table1[[#This Row],[NV]]/Table1[[#This Row],[NV_MA-3]])</f>
        <v>2.8880175406584851</v>
      </c>
      <c r="O2802" s="7">
        <f>LN(Table1[[#This Row],[NV]]/Table1[[#This Row],[Metcalfe
NV ~ n^2]])</f>
        <v>-1.7575818697380843</v>
      </c>
      <c r="P2802" s="7">
        <f>Table1[[#This Row],[NV_MA-1]]*$M$3</f>
        <v>155256540.23333332</v>
      </c>
    </row>
    <row r="2803" spans="1:16" x14ac:dyDescent="0.2">
      <c r="A2803" s="2">
        <v>40890</v>
      </c>
      <c r="B2803" s="3">
        <v>25507851.9060052</v>
      </c>
      <c r="C2803" s="3">
        <f t="shared" si="258"/>
        <v>20820743.048657659</v>
      </c>
      <c r="D2803" s="4">
        <f>LN(Table1[[#This Row],[NV]])</f>
        <v>17.054496880614231</v>
      </c>
      <c r="E2803" s="5">
        <v>11933</v>
      </c>
      <c r="F2803" s="5">
        <f t="shared" si="259"/>
        <v>142396489</v>
      </c>
      <c r="G2803" s="8">
        <f t="shared" si="260"/>
        <v>156278152.73333332</v>
      </c>
      <c r="H2803" s="5">
        <f t="shared" si="261"/>
        <v>112015.8221867611</v>
      </c>
      <c r="I2803" s="5">
        <f t="shared" si="262"/>
        <v>117165.31773813369</v>
      </c>
      <c r="J2803" s="5">
        <f>Table1[[#This Row],[DAA 
(n)]]^1.5</f>
        <v>1303540.2959774586</v>
      </c>
      <c r="K2803" s="5">
        <f t="shared" si="263"/>
        <v>1390917.6571711798</v>
      </c>
      <c r="L2803" s="7">
        <f>LN(Table1[[#This Row],[NV]]/Table1[[#This Row],[NV_MA-1]])</f>
        <v>-1.8126511272298738</v>
      </c>
      <c r="M2803" s="7">
        <f>LN(Table1[[#This Row],[NV]]/Table1[[#This Row],[NV_MA-2]])</f>
        <v>5.3831556920193098</v>
      </c>
      <c r="N2803" s="4">
        <f>LN(Table1[[#This Row],[NV]]/Table1[[#This Row],[NV_MA-3]])</f>
        <v>2.9090226083183799</v>
      </c>
      <c r="O2803" s="7">
        <f>LN(Table1[[#This Row],[NV]]/Table1[[#This Row],[Metcalfe
NV ~ n^2]])</f>
        <v>-1.7196290201250819</v>
      </c>
      <c r="P2803" s="7">
        <f>Table1[[#This Row],[NV_MA-1]]*$M$3</f>
        <v>156278152.73333332</v>
      </c>
    </row>
    <row r="2804" spans="1:16" x14ac:dyDescent="0.2">
      <c r="A2804" s="2">
        <v>40889</v>
      </c>
      <c r="B2804" s="3">
        <v>25063770.910863101</v>
      </c>
      <c r="C2804" s="3">
        <f t="shared" si="258"/>
        <v>20732862.603491824</v>
      </c>
      <c r="D2804" s="4">
        <f>LN(Table1[[#This Row],[NV]])</f>
        <v>17.036933971405745</v>
      </c>
      <c r="E2804" s="5">
        <v>11460</v>
      </c>
      <c r="F2804" s="5">
        <f t="shared" si="259"/>
        <v>131331600</v>
      </c>
      <c r="G2804" s="8">
        <f t="shared" si="260"/>
        <v>157255430.30000001</v>
      </c>
      <c r="H2804" s="5">
        <f t="shared" si="261"/>
        <v>107112.24216847966</v>
      </c>
      <c r="I2804" s="5">
        <f t="shared" si="262"/>
        <v>117572.61488027635</v>
      </c>
      <c r="J2804" s="5">
        <f>Table1[[#This Row],[DAA 
(n)]]^1.5</f>
        <v>1226808.9239975393</v>
      </c>
      <c r="K2804" s="5">
        <f t="shared" si="263"/>
        <v>1397467.9911534018</v>
      </c>
      <c r="L2804" s="7">
        <f>LN(Table1[[#This Row],[NV]]/Table1[[#This Row],[NV_MA-1]])</f>
        <v>-1.8364480144522131</v>
      </c>
      <c r="M2804" s="7">
        <f>LN(Table1[[#This Row],[NV]]/Table1[[#This Row],[NV_MA-2]])</f>
        <v>5.3621225507410486</v>
      </c>
      <c r="N2804" s="4">
        <f>LN(Table1[[#This Row],[NV]]/Table1[[#This Row],[NV_MA-3]])</f>
        <v>2.8867613920191646</v>
      </c>
      <c r="O2804" s="7">
        <f>LN(Table1[[#This Row],[NV]]/Table1[[#This Row],[Metcalfe
NV ~ n^2]])</f>
        <v>-1.6563020091317173</v>
      </c>
      <c r="P2804" s="7">
        <f>Table1[[#This Row],[NV_MA-1]]*$M$3</f>
        <v>157255430.30000001</v>
      </c>
    </row>
    <row r="2805" spans="1:16" x14ac:dyDescent="0.2">
      <c r="A2805" s="2">
        <v>40888</v>
      </c>
      <c r="B2805" s="3">
        <v>25530155.153455202</v>
      </c>
      <c r="C2805" s="3">
        <f t="shared" si="258"/>
        <v>20669053.127151098</v>
      </c>
      <c r="D2805" s="4">
        <f>LN(Table1[[#This Row],[NV]])</f>
        <v>17.055370866498659</v>
      </c>
      <c r="E2805" s="5">
        <v>11902</v>
      </c>
      <c r="F2805" s="5">
        <f t="shared" si="259"/>
        <v>141657604</v>
      </c>
      <c r="G2805" s="8">
        <f t="shared" si="260"/>
        <v>157272254.43333334</v>
      </c>
      <c r="H2805" s="5">
        <f t="shared" si="261"/>
        <v>111693.86353670151</v>
      </c>
      <c r="I2805" s="5">
        <f t="shared" si="262"/>
        <v>117580.20310358347</v>
      </c>
      <c r="J2805" s="5">
        <f>Table1[[#This Row],[DAA 
(n)]]^1.5</f>
        <v>1298464.0167551828</v>
      </c>
      <c r="K2805" s="5">
        <f t="shared" si="263"/>
        <v>1397585.8041787276</v>
      </c>
      <c r="L2805" s="7">
        <f>LN(Table1[[#This Row],[NV]]/Table1[[#This Row],[NV_MA-1]])</f>
        <v>-1.8181180996612931</v>
      </c>
      <c r="M2805" s="7">
        <f>LN(Table1[[#This Row],[NV]]/Table1[[#This Row],[NV_MA-2]])</f>
        <v>5.3804949071788482</v>
      </c>
      <c r="N2805" s="4">
        <f>LN(Table1[[#This Row],[NV]]/Table1[[#This Row],[NV_MA-3]])</f>
        <v>2.9051139860330868</v>
      </c>
      <c r="O2805" s="7">
        <f>LN(Table1[[#This Row],[NV]]/Table1[[#This Row],[Metcalfe
NV ~ n^2]])</f>
        <v>-1.7135525979109354</v>
      </c>
      <c r="P2805" s="7">
        <f>Table1[[#This Row],[NV_MA-1]]*$M$3</f>
        <v>157272254.43333334</v>
      </c>
    </row>
    <row r="2806" spans="1:16" x14ac:dyDescent="0.2">
      <c r="A2806" s="2">
        <v>40887</v>
      </c>
      <c r="B2806" s="3">
        <v>24090228.225901201</v>
      </c>
      <c r="C2806" s="3">
        <f t="shared" si="258"/>
        <v>20599764.689554129</v>
      </c>
      <c r="D2806" s="4">
        <f>LN(Table1[[#This Row],[NV]])</f>
        <v>16.997316848431655</v>
      </c>
      <c r="E2806" s="5">
        <v>11990</v>
      </c>
      <c r="F2806" s="5">
        <f t="shared" si="259"/>
        <v>143760100</v>
      </c>
      <c r="G2806" s="8">
        <f t="shared" si="260"/>
        <v>157669882.59999999</v>
      </c>
      <c r="H2806" s="5">
        <f t="shared" si="261"/>
        <v>112608.0206937785</v>
      </c>
      <c r="I2806" s="5">
        <f t="shared" si="262"/>
        <v>117750.49517014915</v>
      </c>
      <c r="J2806" s="5">
        <f>Table1[[#This Row],[DAA 
(n)]]^1.5</f>
        <v>1312891.3127140391</v>
      </c>
      <c r="K2806" s="5">
        <f t="shared" si="263"/>
        <v>1400291.5535033396</v>
      </c>
      <c r="L2806" s="7">
        <f>LN(Table1[[#This Row],[NV]]/Table1[[#This Row],[NV_MA-1]])</f>
        <v>-1.8786972061885931</v>
      </c>
      <c r="M2806" s="7">
        <f>LN(Table1[[#This Row],[NV]]/Table1[[#This Row],[NV_MA-2]])</f>
        <v>5.3209936312951749</v>
      </c>
      <c r="N2806" s="4">
        <f>LN(Table1[[#This Row],[NV]]/Table1[[#This Row],[NV_MA-3]])</f>
        <v>2.8451258230253265</v>
      </c>
      <c r="O2806" s="7">
        <f>LN(Table1[[#This Row],[NV]]/Table1[[#This Row],[Metcalfe
NV ~ n^2]])</f>
        <v>-1.7863396476114632</v>
      </c>
      <c r="P2806" s="7">
        <f>Table1[[#This Row],[NV_MA-1]]*$M$3</f>
        <v>157669882.59999999</v>
      </c>
    </row>
    <row r="2807" spans="1:16" x14ac:dyDescent="0.2">
      <c r="A2807" s="2">
        <v>40886</v>
      </c>
      <c r="B2807" s="3">
        <v>23180502.775393501</v>
      </c>
      <c r="C2807" s="3">
        <f t="shared" si="258"/>
        <v>20524101.999017771</v>
      </c>
      <c r="D2807" s="4">
        <f>LN(Table1[[#This Row],[NV]])</f>
        <v>16.958822085692141</v>
      </c>
      <c r="E2807" s="5">
        <v>11646</v>
      </c>
      <c r="F2807" s="5">
        <f t="shared" si="259"/>
        <v>135629316</v>
      </c>
      <c r="G2807" s="8">
        <f t="shared" si="260"/>
        <v>159350686.76666668</v>
      </c>
      <c r="H2807" s="5">
        <f t="shared" si="261"/>
        <v>109038.21443821622</v>
      </c>
      <c r="I2807" s="5">
        <f t="shared" si="262"/>
        <v>118429.22730794756</v>
      </c>
      <c r="J2807" s="5">
        <f>Table1[[#This Row],[DAA 
(n)]]^1.5</f>
        <v>1256797.1252895209</v>
      </c>
      <c r="K2807" s="5">
        <f t="shared" si="263"/>
        <v>1411361.1558956476</v>
      </c>
      <c r="L2807" s="7">
        <f>LN(Table1[[#This Row],[NV]]/Table1[[#This Row],[NV_MA-1]])</f>
        <v>-1.9277958229264203</v>
      </c>
      <c r="M2807" s="7">
        <f>LN(Table1[[#This Row],[NV]]/Table1[[#This Row],[NV_MA-2]])</f>
        <v>5.2767512624600359</v>
      </c>
      <c r="N2807" s="4">
        <f>LN(Table1[[#This Row],[NV]]/Table1[[#This Row],[NV_MA-3]])</f>
        <v>2.7987569302056885</v>
      </c>
      <c r="O2807" s="7">
        <f>LN(Table1[[#This Row],[NV]]/Table1[[#This Row],[Metcalfe
NV ~ n^2]])</f>
        <v>-1.7666140191019881</v>
      </c>
      <c r="P2807" s="7">
        <f>Table1[[#This Row],[NV_MA-1]]*$M$3</f>
        <v>159350686.76666668</v>
      </c>
    </row>
    <row r="2808" spans="1:16" x14ac:dyDescent="0.2">
      <c r="A2808" s="2">
        <v>40885</v>
      </c>
      <c r="B2808" s="3">
        <v>23441533.148808699</v>
      </c>
      <c r="C2808" s="3">
        <f t="shared" si="258"/>
        <v>20494083.484763876</v>
      </c>
      <c r="D2808" s="4">
        <f>LN(Table1[[#This Row],[NV]])</f>
        <v>16.970019927906502</v>
      </c>
      <c r="E2808" s="5">
        <v>14099</v>
      </c>
      <c r="F2808" s="5">
        <f t="shared" si="259"/>
        <v>198781801</v>
      </c>
      <c r="G2808" s="8">
        <f t="shared" si="260"/>
        <v>162173531.19999999</v>
      </c>
      <c r="H2808" s="5">
        <f t="shared" si="261"/>
        <v>134699.86018214971</v>
      </c>
      <c r="I2808" s="5">
        <f t="shared" si="262"/>
        <v>119546.994335204</v>
      </c>
      <c r="J2808" s="5">
        <f>Table1[[#This Row],[DAA 
(n)]]^1.5</f>
        <v>1674104.1222991461</v>
      </c>
      <c r="K2808" s="5">
        <f t="shared" si="263"/>
        <v>1429746.2573654254</v>
      </c>
      <c r="L2808" s="7">
        <f>LN(Table1[[#This Row],[NV]]/Table1[[#This Row],[NV_MA-1]])</f>
        <v>-1.9341575722328808</v>
      </c>
      <c r="M2808" s="7">
        <f>LN(Table1[[#This Row],[NV]]/Table1[[#This Row],[NV_MA-2]])</f>
        <v>5.2785550968232942</v>
      </c>
      <c r="N2808" s="4">
        <f>LN(Table1[[#This Row],[NV]]/Table1[[#This Row],[NV_MA-3]])</f>
        <v>2.7970123838169778</v>
      </c>
      <c r="O2808" s="7">
        <f>LN(Table1[[#This Row],[NV]]/Table1[[#This Row],[Metcalfe
NV ~ n^2]])</f>
        <v>-2.1376983758242205</v>
      </c>
      <c r="P2808" s="7">
        <f>Table1[[#This Row],[NV_MA-1]]*$M$3</f>
        <v>162173531.19999999</v>
      </c>
    </row>
    <row r="2809" spans="1:16" x14ac:dyDescent="0.2">
      <c r="A2809" s="2">
        <v>40884</v>
      </c>
      <c r="B2809" s="3">
        <v>23367079.594721802</v>
      </c>
      <c r="C2809" s="3">
        <f t="shared" si="258"/>
        <v>20489393.125482302</v>
      </c>
      <c r="D2809" s="4">
        <f>LN(Table1[[#This Row],[NV]])</f>
        <v>16.966838734851969</v>
      </c>
      <c r="E2809" s="5">
        <v>13108</v>
      </c>
      <c r="F2809" s="5">
        <f t="shared" si="259"/>
        <v>171819664</v>
      </c>
      <c r="G2809" s="8">
        <f t="shared" si="260"/>
        <v>161608978.66666666</v>
      </c>
      <c r="H2809" s="5">
        <f t="shared" si="261"/>
        <v>124276.65975270358</v>
      </c>
      <c r="I2809" s="5">
        <f t="shared" si="262"/>
        <v>119331.44428518947</v>
      </c>
      <c r="J2809" s="5">
        <f>Table1[[#This Row],[DAA 
(n)]]^1.5</f>
        <v>1500737.2040807114</v>
      </c>
      <c r="K2809" s="5">
        <f t="shared" si="263"/>
        <v>1426140.9438812616</v>
      </c>
      <c r="L2809" s="7">
        <f>LN(Table1[[#This Row],[NV]]/Table1[[#This Row],[NV_MA-1]])</f>
        <v>-1.933851528711946</v>
      </c>
      <c r="M2809" s="7">
        <f>LN(Table1[[#This Row],[NV]]/Table1[[#This Row],[NV_MA-2]])</f>
        <v>5.2771785882749178</v>
      </c>
      <c r="N2809" s="4">
        <f>LN(Table1[[#This Row],[NV]]/Table1[[#This Row],[NV_MA-3]])</f>
        <v>2.7963560211533967</v>
      </c>
      <c r="O2809" s="7">
        <f>LN(Table1[[#This Row],[NV]]/Table1[[#This Row],[Metcalfe
NV ~ n^2]])</f>
        <v>-1.9951172847854399</v>
      </c>
      <c r="P2809" s="7">
        <f>Table1[[#This Row],[NV_MA-1]]*$M$3</f>
        <v>161608978.66666666</v>
      </c>
    </row>
    <row r="2810" spans="1:16" x14ac:dyDescent="0.2">
      <c r="A2810" s="2">
        <v>40883</v>
      </c>
      <c r="B2810" s="3">
        <v>23658167.4323784</v>
      </c>
      <c r="C2810" s="3">
        <f t="shared" si="258"/>
        <v>20476573.408225227</v>
      </c>
      <c r="D2810" s="4">
        <f>LN(Table1[[#This Row],[NV]])</f>
        <v>16.979218959261964</v>
      </c>
      <c r="E2810" s="5">
        <v>15120</v>
      </c>
      <c r="F2810" s="5">
        <f t="shared" si="259"/>
        <v>228614400</v>
      </c>
      <c r="G2810" s="8">
        <f t="shared" si="260"/>
        <v>161568851.33333334</v>
      </c>
      <c r="H2810" s="5">
        <f t="shared" si="261"/>
        <v>145511.45758397089</v>
      </c>
      <c r="I2810" s="5">
        <f t="shared" si="262"/>
        <v>119315.37614586277</v>
      </c>
      <c r="J2810" s="5">
        <f>Table1[[#This Row],[DAA 
(n)]]^1.5</f>
        <v>1859206.7469757106</v>
      </c>
      <c r="K2810" s="5">
        <f t="shared" si="263"/>
        <v>1425877.8476399775</v>
      </c>
      <c r="L2810" s="7">
        <f>LN(Table1[[#This Row],[NV]]/Table1[[#This Row],[NV_MA-1]])</f>
        <v>-1.921222974560153</v>
      </c>
      <c r="M2810" s="7">
        <f>LN(Table1[[#This Row],[NV]]/Table1[[#This Row],[NV_MA-2]])</f>
        <v>5.2896934730949852</v>
      </c>
      <c r="N2810" s="4">
        <f>LN(Table1[[#This Row],[NV]]/Table1[[#This Row],[NV_MA-3]])</f>
        <v>2.8089207438162163</v>
      </c>
      <c r="O2810" s="7">
        <f>LN(Table1[[#This Row],[NV]]/Table1[[#This Row],[Metcalfe
NV ~ n^2]])</f>
        <v>-2.2683283402050836</v>
      </c>
      <c r="P2810" s="7">
        <f>Table1[[#This Row],[NV_MA-1]]*$M$3</f>
        <v>161568851.33333334</v>
      </c>
    </row>
    <row r="2811" spans="1:16" x14ac:dyDescent="0.2">
      <c r="A2811" s="2">
        <v>40882</v>
      </c>
      <c r="B2811" s="3">
        <v>22456183.221592698</v>
      </c>
      <c r="C2811" s="3">
        <f t="shared" si="258"/>
        <v>20439427.335404411</v>
      </c>
      <c r="D2811" s="4">
        <f>LN(Table1[[#This Row],[NV]])</f>
        <v>16.927076556128114</v>
      </c>
      <c r="E2811" s="5">
        <v>13358</v>
      </c>
      <c r="F2811" s="5">
        <f t="shared" si="259"/>
        <v>178436164</v>
      </c>
      <c r="G2811" s="8">
        <f t="shared" si="260"/>
        <v>158250782.03333333</v>
      </c>
      <c r="H2811" s="5">
        <f t="shared" si="261"/>
        <v>126899.2732819448</v>
      </c>
      <c r="I2811" s="5">
        <f t="shared" si="262"/>
        <v>118001.27275446207</v>
      </c>
      <c r="J2811" s="5">
        <f>Table1[[#This Row],[DAA 
(n)]]^1.5</f>
        <v>1543875.0852034618</v>
      </c>
      <c r="K2811" s="5">
        <f t="shared" si="263"/>
        <v>1404269.1619092962</v>
      </c>
      <c r="L2811" s="7">
        <f>LN(Table1[[#This Row],[NV]]/Table1[[#This Row],[NV_MA-1]])</f>
        <v>-1.9526150046070554</v>
      </c>
      <c r="M2811" s="7">
        <f>LN(Table1[[#This Row],[NV]]/Table1[[#This Row],[NV_MA-2]])</f>
        <v>5.2486258666837182</v>
      </c>
      <c r="N2811" s="4">
        <f>LN(Table1[[#This Row],[NV]]/Table1[[#This Row],[NV_MA-3]])</f>
        <v>2.7720490001727738</v>
      </c>
      <c r="O2811" s="7">
        <f>LN(Table1[[#This Row],[NV]]/Table1[[#This Row],[Metcalfe
NV ~ n^2]])</f>
        <v>-2.0726649144430485</v>
      </c>
      <c r="P2811" s="7">
        <f>Table1[[#This Row],[NV_MA-1]]*$M$3</f>
        <v>158250782.03333333</v>
      </c>
    </row>
    <row r="2812" spans="1:16" x14ac:dyDescent="0.2">
      <c r="A2812" s="2">
        <v>40881</v>
      </c>
      <c r="B2812" s="3">
        <v>22003481.913810901</v>
      </c>
      <c r="C2812" s="3">
        <f t="shared" si="258"/>
        <v>20445461.909969557</v>
      </c>
      <c r="D2812" s="4">
        <f>LN(Table1[[#This Row],[NV]])</f>
        <v>16.906711267608991</v>
      </c>
      <c r="E2812" s="5">
        <v>11618</v>
      </c>
      <c r="F2812" s="5">
        <f t="shared" si="259"/>
        <v>134977924</v>
      </c>
      <c r="G2812" s="8">
        <f t="shared" si="260"/>
        <v>158270389.90000001</v>
      </c>
      <c r="H2812" s="5">
        <f t="shared" si="261"/>
        <v>108748.09201938268</v>
      </c>
      <c r="I2812" s="5">
        <f t="shared" si="262"/>
        <v>118008.97326321951</v>
      </c>
      <c r="J2812" s="5">
        <f>Table1[[#This Row],[DAA 
(n)]]^1.5</f>
        <v>1252267.3520586553</v>
      </c>
      <c r="K2812" s="5">
        <f t="shared" si="263"/>
        <v>1404396.3487367879</v>
      </c>
      <c r="L2812" s="7">
        <f>LN(Table1[[#This Row],[NV]]/Table1[[#This Row],[NV_MA-1]])</f>
        <v>-1.9731041892091623</v>
      </c>
      <c r="M2812" s="7">
        <f>LN(Table1[[#This Row],[NV]]/Table1[[#This Row],[NV_MA-2]])</f>
        <v>5.2281953224488769</v>
      </c>
      <c r="N2812" s="4">
        <f>LN(Table1[[#This Row],[NV]]/Table1[[#This Row],[NV_MA-3]])</f>
        <v>2.7515931442100738</v>
      </c>
      <c r="O2812" s="7">
        <f>LN(Table1[[#This Row],[NV]]/Table1[[#This Row],[Metcalfe
NV ~ n^2]])</f>
        <v>-1.8139105294959661</v>
      </c>
      <c r="P2812" s="7">
        <f>Table1[[#This Row],[NV_MA-1]]*$M$3</f>
        <v>158270389.90000001</v>
      </c>
    </row>
    <row r="2813" spans="1:16" x14ac:dyDescent="0.2">
      <c r="A2813" s="2">
        <v>40880</v>
      </c>
      <c r="B2813" s="3">
        <v>21860825.4916698</v>
      </c>
      <c r="C2813" s="3">
        <f t="shared" si="258"/>
        <v>20501886.027591936</v>
      </c>
      <c r="D2813" s="4">
        <f>LN(Table1[[#This Row],[NV]])</f>
        <v>16.900206802656115</v>
      </c>
      <c r="E2813" s="5">
        <v>13099</v>
      </c>
      <c r="F2813" s="5">
        <f t="shared" si="259"/>
        <v>171583801</v>
      </c>
      <c r="G2813" s="8">
        <f t="shared" si="260"/>
        <v>161580246.96666667</v>
      </c>
      <c r="H2813" s="5">
        <f t="shared" si="261"/>
        <v>124182.3340410388</v>
      </c>
      <c r="I2813" s="5">
        <f t="shared" si="262"/>
        <v>119300.32415816952</v>
      </c>
      <c r="J2813" s="5">
        <f>Table1[[#This Row],[DAA 
(n)]]^1.5</f>
        <v>1499191.8520653057</v>
      </c>
      <c r="K2813" s="5">
        <f t="shared" si="263"/>
        <v>1425774.7313285433</v>
      </c>
      <c r="L2813" s="7">
        <f>LN(Table1[[#This Row],[NV]]/Table1[[#This Row],[NV_MA-1]])</f>
        <v>-2.0003056598067923</v>
      </c>
      <c r="M2813" s="7">
        <f>LN(Table1[[#This Row],[NV]]/Table1[[#This Row],[NV_MA-2]])</f>
        <v>5.2108074774055728</v>
      </c>
      <c r="N2813" s="4">
        <f>LN(Table1[[#This Row],[NV]]/Table1[[#This Row],[NV_MA-3]])</f>
        <v>2.7299809075990713</v>
      </c>
      <c r="O2813" s="7">
        <f>LN(Table1[[#This Row],[NV]]/Table1[[#This Row],[Metcalfe
NV ~ n^2]])</f>
        <v>-2.0603755381391813</v>
      </c>
      <c r="P2813" s="7">
        <f>Table1[[#This Row],[NV_MA-1]]*$M$3</f>
        <v>161580246.96666667</v>
      </c>
    </row>
    <row r="2814" spans="1:16" x14ac:dyDescent="0.2">
      <c r="A2814" s="2">
        <v>40879</v>
      </c>
      <c r="B2814" s="3">
        <v>24149343.7820451</v>
      </c>
      <c r="C2814" s="3">
        <f t="shared" si="258"/>
        <v>20574490.740449686</v>
      </c>
      <c r="D2814" s="4">
        <f>LN(Table1[[#This Row],[NV]])</f>
        <v>16.999767765107549</v>
      </c>
      <c r="E2814" s="5">
        <v>12915</v>
      </c>
      <c r="F2814" s="5">
        <f t="shared" si="259"/>
        <v>166797225</v>
      </c>
      <c r="G2814" s="8">
        <f t="shared" si="260"/>
        <v>161719055.23333332</v>
      </c>
      <c r="H2814" s="5">
        <f t="shared" si="261"/>
        <v>122255.25887191917</v>
      </c>
      <c r="I2814" s="5">
        <f t="shared" si="262"/>
        <v>119355.55199462795</v>
      </c>
      <c r="J2814" s="5">
        <f>Table1[[#This Row],[DAA 
(n)]]^1.5</f>
        <v>1467714.6047086236</v>
      </c>
      <c r="K2814" s="5">
        <f t="shared" si="263"/>
        <v>1426681.6141858688</v>
      </c>
      <c r="L2814" s="7">
        <f>LN(Table1[[#This Row],[NV]]/Table1[[#This Row],[NV_MA-1]])</f>
        <v>-1.9016033956219582</v>
      </c>
      <c r="M2814" s="7">
        <f>LN(Table1[[#This Row],[NV]]/Table1[[#This Row],[NV_MA-2]])</f>
        <v>5.3099056158248938</v>
      </c>
      <c r="N2814" s="4">
        <f>LN(Table1[[#This Row],[NV]]/Table1[[#This Row],[NV_MA-3]])</f>
        <v>2.8289060090394806</v>
      </c>
      <c r="O2814" s="7">
        <f>LN(Table1[[#This Row],[NV]]/Table1[[#This Row],[Metcalfe
NV ~ n^2]])</f>
        <v>-1.9325216459523316</v>
      </c>
      <c r="P2814" s="7">
        <f>Table1[[#This Row],[NV_MA-1]]*$M$3</f>
        <v>161719055.23333332</v>
      </c>
    </row>
    <row r="2815" spans="1:16" x14ac:dyDescent="0.2">
      <c r="A2815" s="2">
        <v>40878</v>
      </c>
      <c r="B2815" s="3">
        <v>23988094.551411401</v>
      </c>
      <c r="C2815" s="3">
        <f t="shared" si="258"/>
        <v>20592258.842817344</v>
      </c>
      <c r="D2815" s="4">
        <f>LN(Table1[[#This Row],[NV]])</f>
        <v>16.993068204875719</v>
      </c>
      <c r="E2815" s="5">
        <v>14223</v>
      </c>
      <c r="F2815" s="5">
        <f t="shared" si="259"/>
        <v>202293729</v>
      </c>
      <c r="G2815" s="8">
        <f t="shared" si="260"/>
        <v>162167730.26666668</v>
      </c>
      <c r="H2815" s="5">
        <f t="shared" si="261"/>
        <v>136009.08241228334</v>
      </c>
      <c r="I2815" s="5">
        <f t="shared" si="262"/>
        <v>119534.15794152395</v>
      </c>
      <c r="J2815" s="5">
        <f>Table1[[#This Row],[DAA 
(n)]]^1.5</f>
        <v>1696238.1046206353</v>
      </c>
      <c r="K2815" s="5">
        <f t="shared" si="263"/>
        <v>1429613.7577144066</v>
      </c>
      <c r="L2815" s="7">
        <f>LN(Table1[[#This Row],[NV]]/Table1[[#This Row],[NV_MA-1]])</f>
        <v>-1.9110735247094797</v>
      </c>
      <c r="M2815" s="7">
        <f>LN(Table1[[#This Row],[NV]]/Table1[[#This Row],[NV_MA-2]])</f>
        <v>5.3017107548517872</v>
      </c>
      <c r="N2815" s="4">
        <f>LN(Table1[[#This Row],[NV]]/Table1[[#This Row],[NV_MA-3]])</f>
        <v>2.8201533386234821</v>
      </c>
      <c r="O2815" s="7">
        <f>LN(Table1[[#This Row],[NV]]/Table1[[#This Row],[Metcalfe
NV ~ n^2]])</f>
        <v>-2.1321630982647384</v>
      </c>
      <c r="P2815" s="7">
        <f>Table1[[#This Row],[NV_MA-1]]*$M$3</f>
        <v>162167730.26666668</v>
      </c>
    </row>
    <row r="2816" spans="1:16" x14ac:dyDescent="0.2">
      <c r="A2816" s="2">
        <v>40877</v>
      </c>
      <c r="B2816" s="3">
        <v>23054151.093997899</v>
      </c>
      <c r="C2816" s="3">
        <f t="shared" si="258"/>
        <v>20593160.739687979</v>
      </c>
      <c r="D2816" s="4">
        <f>LN(Table1[[#This Row],[NV]])</f>
        <v>16.953356402038416</v>
      </c>
      <c r="E2816" s="5">
        <v>15161</v>
      </c>
      <c r="F2816" s="5">
        <f t="shared" si="259"/>
        <v>229855921</v>
      </c>
      <c r="G2816" s="8">
        <f t="shared" si="260"/>
        <v>161001746.80000001</v>
      </c>
      <c r="H2816" s="5">
        <f t="shared" si="261"/>
        <v>145947.08784205685</v>
      </c>
      <c r="I2816" s="5">
        <f t="shared" si="262"/>
        <v>119082.67510257823</v>
      </c>
      <c r="J2816" s="5">
        <f>Table1[[#This Row],[DAA 
(n)]]^1.5</f>
        <v>1866774.120851527</v>
      </c>
      <c r="K2816" s="5">
        <f t="shared" si="263"/>
        <v>1422109.9958845132</v>
      </c>
      <c r="L2816" s="7">
        <f>LN(Table1[[#This Row],[NV]]/Table1[[#This Row],[NV_MA-1]])</f>
        <v>-1.943569370540903</v>
      </c>
      <c r="M2816" s="7">
        <f>LN(Table1[[#This Row],[NV]]/Table1[[#This Row],[NV_MA-2]])</f>
        <v>5.2657831224097889</v>
      </c>
      <c r="N2816" s="4">
        <f>LN(Table1[[#This Row],[NV]]/Table1[[#This Row],[NV_MA-3]])</f>
        <v>2.7857041627419834</v>
      </c>
      <c r="O2816" s="7">
        <f>LN(Table1[[#This Row],[NV]]/Table1[[#This Row],[Metcalfe
NV ~ n^2]])</f>
        <v>-2.2996068381247454</v>
      </c>
      <c r="P2816" s="7">
        <f>Table1[[#This Row],[NV_MA-1]]*$M$3</f>
        <v>161001746.80000001</v>
      </c>
    </row>
    <row r="2817" spans="1:16" x14ac:dyDescent="0.2">
      <c r="A2817" s="2">
        <v>40876</v>
      </c>
      <c r="B2817" s="3">
        <v>21412425.6116505</v>
      </c>
      <c r="C2817" s="3">
        <f t="shared" si="258"/>
        <v>20648130.47922859</v>
      </c>
      <c r="D2817" s="4">
        <f>LN(Table1[[#This Row],[NV]])</f>
        <v>16.879481947546623</v>
      </c>
      <c r="E2817" s="5">
        <v>14735</v>
      </c>
      <c r="F2817" s="5">
        <f t="shared" si="259"/>
        <v>217120225</v>
      </c>
      <c r="G2817" s="8">
        <f t="shared" si="260"/>
        <v>158274412.40000001</v>
      </c>
      <c r="H2817" s="5">
        <f t="shared" si="261"/>
        <v>141426.2484903564</v>
      </c>
      <c r="I2817" s="5">
        <f t="shared" si="262"/>
        <v>118032.72798703067</v>
      </c>
      <c r="J2817" s="5">
        <f>Table1[[#This Row],[DAA 
(n)]]^1.5</f>
        <v>1788649.3550651604</v>
      </c>
      <c r="K2817" s="5">
        <f t="shared" si="263"/>
        <v>1404619.8681666411</v>
      </c>
      <c r="L2817" s="7">
        <f>LN(Table1[[#This Row],[NV]]/Table1[[#This Row],[NV_MA-1]])</f>
        <v>-2.0003589243152842</v>
      </c>
      <c r="M2817" s="7">
        <f>LN(Table1[[#This Row],[NV]]/Table1[[#This Row],[NV_MA-2]])</f>
        <v>5.2007647267325412</v>
      </c>
      <c r="N2817" s="4">
        <f>LN(Table1[[#This Row],[NV]]/Table1[[#This Row],[NV_MA-3]])</f>
        <v>2.7242046798686657</v>
      </c>
      <c r="O2817" s="7">
        <f>LN(Table1[[#This Row],[NV]]/Table1[[#This Row],[Metcalfe
NV ~ n^2]])</f>
        <v>-2.3164798427969688</v>
      </c>
      <c r="P2817" s="7">
        <f>Table1[[#This Row],[NV_MA-1]]*$M$3</f>
        <v>158274412.40000001</v>
      </c>
    </row>
    <row r="2818" spans="1:16" x14ac:dyDescent="0.2">
      <c r="A2818" s="2">
        <v>40875</v>
      </c>
      <c r="B2818" s="3">
        <v>19714179.479015101</v>
      </c>
      <c r="C2818" s="3">
        <f t="shared" si="258"/>
        <v>20755172.689855754</v>
      </c>
      <c r="D2818" s="4">
        <f>LN(Table1[[#This Row],[NV]])</f>
        <v>16.796848705306036</v>
      </c>
      <c r="E2818" s="5">
        <v>12645</v>
      </c>
      <c r="F2818" s="5">
        <f t="shared" si="259"/>
        <v>159896025</v>
      </c>
      <c r="G2818" s="8">
        <f t="shared" si="260"/>
        <v>154956816.09999999</v>
      </c>
      <c r="H2818" s="5">
        <f t="shared" si="261"/>
        <v>119432.24197687091</v>
      </c>
      <c r="I2818" s="5">
        <f t="shared" si="262"/>
        <v>116677.03923841704</v>
      </c>
      <c r="J2818" s="5">
        <f>Table1[[#This Row],[DAA 
(n)]]^1.5</f>
        <v>1421930.1094375197</v>
      </c>
      <c r="K2818" s="5">
        <f t="shared" si="263"/>
        <v>1382639.3838546211</v>
      </c>
      <c r="L2818" s="7">
        <f>LN(Table1[[#This Row],[NV]]/Table1[[#This Row],[NV_MA-1]])</f>
        <v>-2.0618083249532262</v>
      </c>
      <c r="M2818" s="7">
        <f>LN(Table1[[#This Row],[NV]]/Table1[[#This Row],[NV_MA-2]])</f>
        <v>5.1296836567027491</v>
      </c>
      <c r="N2818" s="4">
        <f>LN(Table1[[#This Row],[NV]]/Table1[[#This Row],[NV_MA-3]])</f>
        <v>2.6573438778614098</v>
      </c>
      <c r="O2818" s="7">
        <f>LN(Table1[[#This Row],[NV]]/Table1[[#This Row],[Metcalfe
NV ~ n^2]])</f>
        <v>-2.0931856129020958</v>
      </c>
      <c r="P2818" s="7">
        <f>Table1[[#This Row],[NV_MA-1]]*$M$3</f>
        <v>154956816.09999999</v>
      </c>
    </row>
    <row r="2819" spans="1:16" x14ac:dyDescent="0.2">
      <c r="A2819" s="2">
        <v>40874</v>
      </c>
      <c r="B2819" s="3">
        <v>19204473.059693899</v>
      </c>
      <c r="C2819" s="3">
        <f t="shared" si="258"/>
        <v>20996725.411784101</v>
      </c>
      <c r="D2819" s="4">
        <f>LN(Table1[[#This Row],[NV]])</f>
        <v>16.770653781723336</v>
      </c>
      <c r="E2819" s="5">
        <v>10815</v>
      </c>
      <c r="F2819" s="5">
        <f t="shared" si="259"/>
        <v>116964225</v>
      </c>
      <c r="G2819" s="8">
        <f t="shared" si="260"/>
        <v>155393662.23333332</v>
      </c>
      <c r="H2819" s="5">
        <f t="shared" si="261"/>
        <v>100457.17519465713</v>
      </c>
      <c r="I2819" s="5">
        <f t="shared" si="262"/>
        <v>116854.24386978168</v>
      </c>
      <c r="J2819" s="5">
        <f>Table1[[#This Row],[DAA 
(n)]]^1.5</f>
        <v>1124708.003605827</v>
      </c>
      <c r="K2819" s="5">
        <f t="shared" si="263"/>
        <v>1385524.1108639627</v>
      </c>
      <c r="L2819" s="7">
        <f>LN(Table1[[#This Row],[NV]]/Table1[[#This Row],[NV_MA-1]])</f>
        <v>-2.0908184297735275</v>
      </c>
      <c r="M2819" s="7">
        <f>LN(Table1[[#This Row],[NV]]/Table1[[#This Row],[NV_MA-2]])</f>
        <v>5.1019711234617926</v>
      </c>
      <c r="N2819" s="4">
        <f>LN(Table1[[#This Row],[NV]]/Table1[[#This Row],[NV_MA-3]])</f>
        <v>2.6290647363059603</v>
      </c>
      <c r="O2819" s="7">
        <f>LN(Table1[[#This Row],[NV]]/Table1[[#This Row],[Metcalfe
NV ~ n^2]])</f>
        <v>-1.8067248950509804</v>
      </c>
      <c r="P2819" s="7">
        <f>Table1[[#This Row],[NV_MA-1]]*$M$3</f>
        <v>155393662.23333332</v>
      </c>
    </row>
    <row r="2820" spans="1:16" x14ac:dyDescent="0.2">
      <c r="A2820" s="2">
        <v>40873</v>
      </c>
      <c r="B2820" s="3">
        <v>19145697.405352399</v>
      </c>
      <c r="C2820" s="3">
        <f t="shared" si="258"/>
        <v>21156584.18977778</v>
      </c>
      <c r="D2820" s="4">
        <f>LN(Table1[[#This Row],[NV]])</f>
        <v>16.767588569775242</v>
      </c>
      <c r="E2820" s="5">
        <v>10255</v>
      </c>
      <c r="F2820" s="5">
        <f t="shared" si="259"/>
        <v>105165025</v>
      </c>
      <c r="G2820" s="8">
        <f t="shared" si="260"/>
        <v>156253344.86666667</v>
      </c>
      <c r="H2820" s="5">
        <f t="shared" si="261"/>
        <v>94710.264476043973</v>
      </c>
      <c r="I2820" s="5">
        <f t="shared" si="262"/>
        <v>117244.72594844998</v>
      </c>
      <c r="J2820" s="5">
        <f>Table1[[#This Row],[DAA 
(n)]]^1.5</f>
        <v>1038492.8171995231</v>
      </c>
      <c r="K2820" s="5">
        <f t="shared" si="263"/>
        <v>1391567.1417211916</v>
      </c>
      <c r="L2820" s="7">
        <f>LN(Table1[[#This Row],[NV]]/Table1[[#This Row],[NV_MA-1]])</f>
        <v>-2.0994006837230805</v>
      </c>
      <c r="M2820" s="7">
        <f>LN(Table1[[#This Row],[NV]]/Table1[[#This Row],[NV_MA-2]])</f>
        <v>5.0955698657282955</v>
      </c>
      <c r="N2820" s="4">
        <f>LN(Table1[[#This Row],[NV]]/Table1[[#This Row],[NV_MA-3]])</f>
        <v>2.621647459664453</v>
      </c>
      <c r="O2820" s="7">
        <f>LN(Table1[[#This Row],[NV]]/Table1[[#This Row],[Metcalfe
NV ~ n^2]])</f>
        <v>-1.7034527712377208</v>
      </c>
      <c r="P2820" s="7">
        <f>Table1[[#This Row],[NV_MA-1]]*$M$3</f>
        <v>156253344.86666667</v>
      </c>
    </row>
    <row r="2821" spans="1:16" x14ac:dyDescent="0.2">
      <c r="A2821" s="2">
        <v>40872</v>
      </c>
      <c r="B2821" s="3">
        <v>19319412.4813057</v>
      </c>
      <c r="C2821" s="3">
        <f t="shared" si="258"/>
        <v>21284096.089661185</v>
      </c>
      <c r="D2821" s="4">
        <f>LN(Table1[[#This Row],[NV]])</f>
        <v>16.776620976415952</v>
      </c>
      <c r="E2821" s="5">
        <v>11514</v>
      </c>
      <c r="F2821" s="5">
        <f t="shared" si="259"/>
        <v>132572196</v>
      </c>
      <c r="G2821" s="8">
        <f t="shared" si="260"/>
        <v>157299151.53333333</v>
      </c>
      <c r="H2821" s="5">
        <f t="shared" si="261"/>
        <v>107671.08656572449</v>
      </c>
      <c r="I2821" s="5">
        <f t="shared" si="262"/>
        <v>117735.79798827782</v>
      </c>
      <c r="J2821" s="5">
        <f>Table1[[#This Row],[DAA 
(n)]]^1.5</f>
        <v>1235490.2932617487</v>
      </c>
      <c r="K2821" s="5">
        <f t="shared" si="263"/>
        <v>1399054.5655075682</v>
      </c>
      <c r="L2821" s="7">
        <f>LN(Table1[[#This Row],[NV]]/Table1[[#This Row],[NV_MA-1]])</f>
        <v>-2.0970389976586139</v>
      </c>
      <c r="M2821" s="7">
        <f>LN(Table1[[#This Row],[NV]]/Table1[[#This Row],[NV_MA-2]])</f>
        <v>5.1004225833759662</v>
      </c>
      <c r="N2821" s="4">
        <f>LN(Table1[[#This Row],[NV]]/Table1[[#This Row],[NV_MA-3]])</f>
        <v>2.6253137203069459</v>
      </c>
      <c r="O2821" s="7">
        <f>LN(Table1[[#This Row],[NV]]/Table1[[#This Row],[Metcalfe
NV ~ n^2]])</f>
        <v>-1.9260169540555587</v>
      </c>
      <c r="P2821" s="7">
        <f>Table1[[#This Row],[NV_MA-1]]*$M$3</f>
        <v>157299151.53333333</v>
      </c>
    </row>
    <row r="2822" spans="1:16" x14ac:dyDescent="0.2">
      <c r="A2822" s="2">
        <v>40871</v>
      </c>
      <c r="B2822" s="3">
        <v>18859607.396970902</v>
      </c>
      <c r="C2822" s="3">
        <f t="shared" si="258"/>
        <v>21337996.268228788</v>
      </c>
      <c r="D2822" s="4">
        <f>LN(Table1[[#This Row],[NV]])</f>
        <v>16.752533018249355</v>
      </c>
      <c r="E2822" s="5">
        <v>10972</v>
      </c>
      <c r="F2822" s="5">
        <f t="shared" si="259"/>
        <v>120384784</v>
      </c>
      <c r="G2822" s="8">
        <f t="shared" si="260"/>
        <v>158382448.46666667</v>
      </c>
      <c r="H2822" s="5">
        <f t="shared" si="261"/>
        <v>102073.63352077483</v>
      </c>
      <c r="I2822" s="5">
        <f t="shared" si="262"/>
        <v>118198.56847835783</v>
      </c>
      <c r="J2822" s="5">
        <f>Table1[[#This Row],[DAA 
(n)]]^1.5</f>
        <v>1149287.5401952304</v>
      </c>
      <c r="K2822" s="5">
        <f t="shared" si="263"/>
        <v>1406415.1620647197</v>
      </c>
      <c r="L2822" s="7">
        <f>LN(Table1[[#This Row],[NV]]/Table1[[#This Row],[NV_MA-1]])</f>
        <v>-2.1279902078212198</v>
      </c>
      <c r="M2822" s="7">
        <f>LN(Table1[[#This Row],[NV]]/Table1[[#This Row],[NV_MA-2]])</f>
        <v>5.0724117453807622</v>
      </c>
      <c r="N2822" s="4">
        <f>LN(Table1[[#This Row],[NV]]/Table1[[#This Row],[NV_MA-3]])</f>
        <v>2.5959784316316781</v>
      </c>
      <c r="O2822" s="7">
        <f>LN(Table1[[#This Row],[NV]]/Table1[[#This Row],[Metcalfe
NV ~ n^2]])</f>
        <v>-1.8536706858656304</v>
      </c>
      <c r="P2822" s="7">
        <f>Table1[[#This Row],[NV_MA-1]]*$M$3</f>
        <v>158382448.46666667</v>
      </c>
    </row>
    <row r="2823" spans="1:16" x14ac:dyDescent="0.2">
      <c r="A2823" s="2">
        <v>40870</v>
      </c>
      <c r="B2823" s="3">
        <v>18006992.763694901</v>
      </c>
      <c r="C2823" s="3">
        <f t="shared" si="258"/>
        <v>21412812.363922179</v>
      </c>
      <c r="D2823" s="4">
        <f>LN(Table1[[#This Row],[NV]])</f>
        <v>16.706270727290892</v>
      </c>
      <c r="E2823" s="5">
        <v>11364</v>
      </c>
      <c r="F2823" s="5">
        <f t="shared" si="259"/>
        <v>129140496</v>
      </c>
      <c r="G2823" s="8">
        <f t="shared" si="260"/>
        <v>159845471.96666667</v>
      </c>
      <c r="H2823" s="5">
        <f t="shared" si="261"/>
        <v>106119.37006315743</v>
      </c>
      <c r="I2823" s="5">
        <f t="shared" si="262"/>
        <v>118837.11234268319</v>
      </c>
      <c r="J2823" s="5">
        <f>Table1[[#This Row],[DAA 
(n)]]^1.5</f>
        <v>1211425.8526810471</v>
      </c>
      <c r="K2823" s="5">
        <f t="shared" si="263"/>
        <v>1416473.5987660142</v>
      </c>
      <c r="L2823" s="7">
        <f>LN(Table1[[#This Row],[NV]]/Table1[[#This Row],[NV_MA-1]])</f>
        <v>-2.183447379013348</v>
      </c>
      <c r="M2823" s="7">
        <f>LN(Table1[[#This Row],[NV]]/Table1[[#This Row],[NV_MA-2]])</f>
        <v>5.0207616967079565</v>
      </c>
      <c r="N2823" s="4">
        <f>LN(Table1[[#This Row],[NV]]/Table1[[#This Row],[NV_MA-3]])</f>
        <v>2.5425897675697935</v>
      </c>
      <c r="O2823" s="7">
        <f>LN(Table1[[#This Row],[NV]]/Table1[[#This Row],[Metcalfe
NV ~ n^2]])</f>
        <v>-1.9701407586572661</v>
      </c>
      <c r="P2823" s="7">
        <f>Table1[[#This Row],[NV_MA-1]]*$M$3</f>
        <v>159845471.96666667</v>
      </c>
    </row>
    <row r="2824" spans="1:16" x14ac:dyDescent="0.2">
      <c r="A2824" s="2">
        <v>40869</v>
      </c>
      <c r="B2824" s="3">
        <v>17930657.691224199</v>
      </c>
      <c r="C2824" s="3">
        <f t="shared" si="258"/>
        <v>21445461.970864926</v>
      </c>
      <c r="D2824" s="4">
        <f>LN(Table1[[#This Row],[NV]])</f>
        <v>16.702022525958455</v>
      </c>
      <c r="E2824" s="5">
        <v>11489</v>
      </c>
      <c r="F2824" s="5">
        <f t="shared" si="259"/>
        <v>131997121</v>
      </c>
      <c r="G2824" s="8">
        <f t="shared" si="260"/>
        <v>161739714.40000001</v>
      </c>
      <c r="H2824" s="5">
        <f t="shared" si="261"/>
        <v>107412.33075213031</v>
      </c>
      <c r="I2824" s="5">
        <f t="shared" si="262"/>
        <v>119627.52103352472</v>
      </c>
      <c r="J2824" s="5">
        <f>Table1[[#This Row],[DAA 
(n)]]^1.5</f>
        <v>1231468.6042157141</v>
      </c>
      <c r="K2824" s="5">
        <f t="shared" si="263"/>
        <v>1429175.9260820285</v>
      </c>
      <c r="L2824" s="7">
        <f>LN(Table1[[#This Row],[NV]]/Table1[[#This Row],[NV_MA-1]])</f>
        <v>-2.1994763738749792</v>
      </c>
      <c r="M2824" s="7">
        <f>LN(Table1[[#This Row],[NV]]/Table1[[#This Row],[NV_MA-2]])</f>
        <v>5.0098843229548358</v>
      </c>
      <c r="N2824" s="4">
        <f>LN(Table1[[#This Row],[NV]]/Table1[[#This Row],[NV_MA-3]])</f>
        <v>2.5294139653000038</v>
      </c>
      <c r="O2824" s="7">
        <f>LN(Table1[[#This Row],[NV]]/Table1[[#This Row],[Metcalfe
NV ~ n^2]])</f>
        <v>-1.9962681437482754</v>
      </c>
      <c r="P2824" s="7">
        <f>Table1[[#This Row],[NV_MA-1]]*$M$3</f>
        <v>161739714.40000001</v>
      </c>
    </row>
    <row r="2825" spans="1:16" x14ac:dyDescent="0.2">
      <c r="A2825" s="2">
        <v>40868</v>
      </c>
      <c r="B2825" s="3">
        <v>17585961.913474999</v>
      </c>
      <c r="C2825" s="3">
        <f t="shared" si="258"/>
        <v>21636725.67316971</v>
      </c>
      <c r="D2825" s="4">
        <f>LN(Table1[[#This Row],[NV]])</f>
        <v>16.682611523188896</v>
      </c>
      <c r="E2825" s="5">
        <v>10444</v>
      </c>
      <c r="F2825" s="5">
        <f t="shared" si="259"/>
        <v>109077136</v>
      </c>
      <c r="G2825" s="8">
        <f t="shared" si="260"/>
        <v>163098634.90000001</v>
      </c>
      <c r="H2825" s="5">
        <f t="shared" si="261"/>
        <v>96646.508919029831</v>
      </c>
      <c r="I2825" s="5">
        <f t="shared" si="262"/>
        <v>120202.24415349777</v>
      </c>
      <c r="J2825" s="5">
        <f>Table1[[#This Row],[DAA 
(n)]]^1.5</f>
        <v>1067333.8785890765</v>
      </c>
      <c r="K2825" s="5">
        <f t="shared" si="263"/>
        <v>1438357.7698233372</v>
      </c>
      <c r="L2825" s="7">
        <f>LN(Table1[[#This Row],[NV]]/Table1[[#This Row],[NV_MA-1]])</f>
        <v>-2.2272541746554855</v>
      </c>
      <c r="M2825" s="7">
        <f>LN(Table1[[#This Row],[NV]]/Table1[[#This Row],[NV_MA-2]])</f>
        <v>4.985680552117727</v>
      </c>
      <c r="N2825" s="4">
        <f>LN(Table1[[#This Row],[NV]]/Table1[[#This Row],[NV_MA-3]])</f>
        <v>2.5035989400532221</v>
      </c>
      <c r="O2825" s="7">
        <f>LN(Table1[[#This Row],[NV]]/Table1[[#This Row],[Metcalfe
NV ~ n^2]])</f>
        <v>-1.8249543364491416</v>
      </c>
      <c r="P2825" s="7">
        <f>Table1[[#This Row],[NV_MA-1]]*$M$3</f>
        <v>163098634.90000001</v>
      </c>
    </row>
    <row r="2826" spans="1:16" x14ac:dyDescent="0.2">
      <c r="A2826" s="2">
        <v>40867</v>
      </c>
      <c r="B2826" s="3">
        <v>16972164.4219836</v>
      </c>
      <c r="C2826" s="3">
        <f t="shared" ref="C2826:C2889" si="264">AVERAGE(B2826:B2855)</f>
        <v>21840849.9999213</v>
      </c>
      <c r="D2826" s="4">
        <f>LN(Table1[[#This Row],[NV]])</f>
        <v>16.647085173095252</v>
      </c>
      <c r="E2826" s="5">
        <v>11013</v>
      </c>
      <c r="F2826" s="5">
        <f t="shared" ref="F2826:F2889" si="265">E2826^2</f>
        <v>121286169</v>
      </c>
      <c r="G2826" s="8">
        <f t="shared" ref="G2826:G2889" si="266">AVERAGE(F2826:F2855)</f>
        <v>164952260</v>
      </c>
      <c r="H2826" s="5">
        <f t="shared" ref="H2826:H2889" si="267">E2826*LN(E2826)</f>
        <v>102496.13720555251</v>
      </c>
      <c r="I2826" s="5">
        <f t="shared" ref="I2826:I2889" si="268">AVERAGE(H2826:H2855)</f>
        <v>121027.27038540404</v>
      </c>
      <c r="J2826" s="5">
        <f>Table1[[#This Row],[DAA 
(n)]]^1.5</f>
        <v>1155735.5143790452</v>
      </c>
      <c r="K2826" s="5">
        <f t="shared" ref="K2826:K2889" si="269">AVERAGE(J2826:J2855)</f>
        <v>1451238.5932565916</v>
      </c>
      <c r="L2826" s="7">
        <f>LN(Table1[[#This Row],[NV]]/Table1[[#This Row],[NV_MA-1]])</f>
        <v>-2.2740814835713041</v>
      </c>
      <c r="M2826" s="7">
        <f>LN(Table1[[#This Row],[NV]]/Table1[[#This Row],[NV_MA-2]])</f>
        <v>4.9433139988235402</v>
      </c>
      <c r="N2826" s="4">
        <f>LN(Table1[[#This Row],[NV]]/Table1[[#This Row],[NV_MA-3]])</f>
        <v>2.4591572210756825</v>
      </c>
      <c r="O2826" s="7">
        <f>LN(Table1[[#This Row],[NV]]/Table1[[#This Row],[Metcalfe
NV ~ n^2]])</f>
        <v>-1.9665781712346353</v>
      </c>
      <c r="P2826" s="7">
        <f>Table1[[#This Row],[NV_MA-1]]*$M$3</f>
        <v>164952260</v>
      </c>
    </row>
    <row r="2827" spans="1:16" x14ac:dyDescent="0.2">
      <c r="A2827" s="2">
        <v>40866</v>
      </c>
      <c r="B2827" s="3">
        <v>16967718.464187201</v>
      </c>
      <c r="C2827" s="3">
        <f t="shared" si="264"/>
        <v>21918396.721986841</v>
      </c>
      <c r="D2827" s="4">
        <f>LN(Table1[[#This Row],[NV]])</f>
        <v>16.646823182926532</v>
      </c>
      <c r="E2827" s="5">
        <v>10174</v>
      </c>
      <c r="F2827" s="5">
        <f t="shared" si="265"/>
        <v>103510276</v>
      </c>
      <c r="G2827" s="8">
        <f t="shared" si="266"/>
        <v>165659120</v>
      </c>
      <c r="H2827" s="5">
        <f t="shared" si="267"/>
        <v>93881.508040043685</v>
      </c>
      <c r="I2827" s="5">
        <f t="shared" si="268"/>
        <v>121345.9781821822</v>
      </c>
      <c r="J2827" s="5">
        <f>Table1[[#This Row],[DAA 
(n)]]^1.5</f>
        <v>1026213.2078783609</v>
      </c>
      <c r="K2827" s="5">
        <f t="shared" si="269"/>
        <v>1456187.2687949662</v>
      </c>
      <c r="L2827" s="7">
        <f>LN(Table1[[#This Row],[NV]]/Table1[[#This Row],[NV_MA-1]])</f>
        <v>-2.278619558108756</v>
      </c>
      <c r="M2827" s="7">
        <f>LN(Table1[[#This Row],[NV]]/Table1[[#This Row],[NV_MA-2]])</f>
        <v>4.9404221146186371</v>
      </c>
      <c r="N2827" s="4">
        <f>LN(Table1[[#This Row],[NV]]/Table1[[#This Row],[NV_MA-3]])</f>
        <v>2.4554910647805768</v>
      </c>
      <c r="O2827" s="7">
        <f>LN(Table1[[#This Row],[NV]]/Table1[[#This Row],[Metcalfe
NV ~ n^2]])</f>
        <v>-1.8083582678388872</v>
      </c>
      <c r="P2827" s="7">
        <f>Table1[[#This Row],[NV_MA-1]]*$M$3</f>
        <v>165659120</v>
      </c>
    </row>
    <row r="2828" spans="1:16" x14ac:dyDescent="0.2">
      <c r="A2828" s="2">
        <v>40865</v>
      </c>
      <c r="B2828" s="3">
        <v>16197114.5807827</v>
      </c>
      <c r="C2828" s="3">
        <f t="shared" si="264"/>
        <v>21942060.814580511</v>
      </c>
      <c r="D2828" s="4">
        <f>LN(Table1[[#This Row],[NV]])</f>
        <v>16.600343672041369</v>
      </c>
      <c r="E2828" s="5">
        <v>12265</v>
      </c>
      <c r="F2828" s="5">
        <f t="shared" si="265"/>
        <v>150430225</v>
      </c>
      <c r="G2828" s="8">
        <f t="shared" si="266"/>
        <v>166252384</v>
      </c>
      <c r="H2828" s="5">
        <f t="shared" si="267"/>
        <v>115468.90329383461</v>
      </c>
      <c r="I2828" s="5">
        <f t="shared" si="268"/>
        <v>121633.47605026822</v>
      </c>
      <c r="J2828" s="5">
        <f>Table1[[#This Row],[DAA 
(n)]]^1.5</f>
        <v>1358317.60263386</v>
      </c>
      <c r="K2828" s="5">
        <f t="shared" si="269"/>
        <v>1460509.9262728458</v>
      </c>
      <c r="L2828" s="7">
        <f>LN(Table1[[#This Row],[NV]]/Table1[[#This Row],[NV_MA-1]])</f>
        <v>-2.3286739052056777</v>
      </c>
      <c r="M2828" s="7">
        <f>LN(Table1[[#This Row],[NV]]/Table1[[#This Row],[NV_MA-2]])</f>
        <v>4.8915761649482628</v>
      </c>
      <c r="N2828" s="4">
        <f>LN(Table1[[#This Row],[NV]]/Table1[[#This Row],[NV_MA-3]])</f>
        <v>2.4060474747650797</v>
      </c>
      <c r="O2828" s="7">
        <f>LN(Table1[[#This Row],[NV]]/Table1[[#This Row],[Metcalfe
NV ~ n^2]])</f>
        <v>-2.2286662413438099</v>
      </c>
      <c r="P2828" s="7">
        <f>Table1[[#This Row],[NV_MA-1]]*$M$3</f>
        <v>166252384</v>
      </c>
    </row>
    <row r="2829" spans="1:16" x14ac:dyDescent="0.2">
      <c r="A2829" s="2">
        <v>40864</v>
      </c>
      <c r="B2829" s="3">
        <v>17521005.0338469</v>
      </c>
      <c r="C2829" s="3">
        <f t="shared" si="264"/>
        <v>21956256.338118069</v>
      </c>
      <c r="D2829" s="4">
        <f>LN(Table1[[#This Row],[NV]])</f>
        <v>16.678911006772815</v>
      </c>
      <c r="E2829" s="5">
        <v>12268</v>
      </c>
      <c r="F2829" s="5">
        <f t="shared" si="265"/>
        <v>150503824</v>
      </c>
      <c r="G2829" s="8">
        <f t="shared" si="266"/>
        <v>166267112.80000001</v>
      </c>
      <c r="H2829" s="5">
        <f t="shared" si="267"/>
        <v>115500.14717557246</v>
      </c>
      <c r="I2829" s="5">
        <f t="shared" si="268"/>
        <v>121639.72519330421</v>
      </c>
      <c r="J2829" s="5">
        <f>Table1[[#This Row],[DAA 
(n)]]^1.5</f>
        <v>1358815.9966794637</v>
      </c>
      <c r="K2829" s="5">
        <f t="shared" si="269"/>
        <v>1460609.6355480137</v>
      </c>
      <c r="L2829" s="7">
        <f>LN(Table1[[#This Row],[NV]]/Table1[[#This Row],[NV_MA-1]])</f>
        <v>-2.2501951595654082</v>
      </c>
      <c r="M2829" s="7">
        <f>LN(Table1[[#This Row],[NV]]/Table1[[#This Row],[NV_MA-2]])</f>
        <v>4.9700921241643981</v>
      </c>
      <c r="N2829" s="4">
        <f>LN(Table1[[#This Row],[NV]]/Table1[[#This Row],[NV_MA-3]])</f>
        <v>2.4845465416470938</v>
      </c>
      <c r="O2829" s="7">
        <f>LN(Table1[[#This Row],[NV]]/Table1[[#This Row],[Metcalfe
NV ~ n^2]])</f>
        <v>-2.1505880436954712</v>
      </c>
      <c r="P2829" s="7">
        <f>Table1[[#This Row],[NV_MA-1]]*$M$3</f>
        <v>166267112.80000001</v>
      </c>
    </row>
    <row r="2830" spans="1:16" x14ac:dyDescent="0.2">
      <c r="A2830" s="2">
        <v>40863</v>
      </c>
      <c r="B2830" s="3">
        <v>19561187.608330701</v>
      </c>
      <c r="C2830" s="3">
        <f t="shared" si="264"/>
        <v>21977020.429931965</v>
      </c>
      <c r="D2830" s="4">
        <f>LN(Table1[[#This Row],[NV]])</f>
        <v>16.789057936900118</v>
      </c>
      <c r="E2830" s="5">
        <v>13106</v>
      </c>
      <c r="F2830" s="5">
        <f t="shared" si="265"/>
        <v>171767236</v>
      </c>
      <c r="G2830" s="8">
        <f t="shared" si="266"/>
        <v>166530565.19999999</v>
      </c>
      <c r="H2830" s="5">
        <f t="shared" si="267"/>
        <v>124255.6979492703</v>
      </c>
      <c r="I2830" s="5">
        <f t="shared" si="268"/>
        <v>121750.25774819839</v>
      </c>
      <c r="J2830" s="5">
        <f>Table1[[#This Row],[DAA 
(n)]]^1.5</f>
        <v>1500393.7466598582</v>
      </c>
      <c r="K2830" s="5">
        <f t="shared" si="269"/>
        <v>1462382.0990906393</v>
      </c>
      <c r="L2830" s="7">
        <f>LN(Table1[[#This Row],[NV]]/Table1[[#This Row],[NV_MA-1]])</f>
        <v>-2.1416314884116407</v>
      </c>
      <c r="M2830" s="7">
        <f>LN(Table1[[#This Row],[NV]]/Table1[[#This Row],[NV_MA-2]])</f>
        <v>5.0793307789292008</v>
      </c>
      <c r="N2830" s="4">
        <f>LN(Table1[[#This Row],[NV]]/Table1[[#This Row],[NV_MA-3]])</f>
        <v>2.5934806980680163</v>
      </c>
      <c r="O2830" s="7">
        <f>LN(Table1[[#This Row],[NV]]/Table1[[#This Row],[Metcalfe
NV ~ n^2]])</f>
        <v>-2.1725929022987649</v>
      </c>
      <c r="P2830" s="7">
        <f>Table1[[#This Row],[NV_MA-1]]*$M$3</f>
        <v>166530565.19999999</v>
      </c>
    </row>
    <row r="2831" spans="1:16" x14ac:dyDescent="0.2">
      <c r="A2831" s="2">
        <v>40862</v>
      </c>
      <c r="B2831" s="3">
        <v>17821975.6808252</v>
      </c>
      <c r="C2831" s="3">
        <f t="shared" si="264"/>
        <v>21968954.576359756</v>
      </c>
      <c r="D2831" s="4">
        <f>LN(Table1[[#This Row],[NV]])</f>
        <v>16.695942842594629</v>
      </c>
      <c r="E2831" s="5">
        <v>14691</v>
      </c>
      <c r="F2831" s="5">
        <f t="shared" si="265"/>
        <v>215825481</v>
      </c>
      <c r="G2831" s="8">
        <f t="shared" si="266"/>
        <v>167794004</v>
      </c>
      <c r="H2831" s="5">
        <f t="shared" si="267"/>
        <v>140960.00309038194</v>
      </c>
      <c r="I2831" s="5">
        <f t="shared" si="268"/>
        <v>122232.60057264961</v>
      </c>
      <c r="J2831" s="5">
        <f>Table1[[#This Row],[DAA 
(n)]]^1.5</f>
        <v>1780643.7435295675</v>
      </c>
      <c r="K2831" s="5">
        <f t="shared" si="269"/>
        <v>1470449.6402526428</v>
      </c>
      <c r="L2831" s="7">
        <f>LN(Table1[[#This Row],[NV]]/Table1[[#This Row],[NV_MA-1]])</f>
        <v>-2.2423047757488161</v>
      </c>
      <c r="M2831" s="7">
        <f>LN(Table1[[#This Row],[NV]]/Table1[[#This Row],[NV_MA-2]])</f>
        <v>4.9822617719909967</v>
      </c>
      <c r="N2831" s="4">
        <f>LN(Table1[[#This Row],[NV]]/Table1[[#This Row],[NV_MA-3]])</f>
        <v>2.4948640528878778</v>
      </c>
      <c r="O2831" s="7">
        <f>LN(Table1[[#This Row],[NV]]/Table1[[#This Row],[Metcalfe
NV ~ n^2]])</f>
        <v>-2.4940378381462245</v>
      </c>
      <c r="P2831" s="7">
        <f>Table1[[#This Row],[NV_MA-1]]*$M$3</f>
        <v>167794004</v>
      </c>
    </row>
    <row r="2832" spans="1:16" x14ac:dyDescent="0.2">
      <c r="A2832" s="2">
        <v>40861</v>
      </c>
      <c r="B2832" s="3">
        <v>17050348.665335901</v>
      </c>
      <c r="C2832" s="3">
        <f t="shared" si="264"/>
        <v>22274743.18293668</v>
      </c>
      <c r="D2832" s="4">
        <f>LN(Table1[[#This Row],[NV]])</f>
        <v>16.651681211064528</v>
      </c>
      <c r="E2832" s="5">
        <v>13220</v>
      </c>
      <c r="F2832" s="5">
        <f t="shared" si="265"/>
        <v>174768400</v>
      </c>
      <c r="G2832" s="8">
        <f t="shared" si="266"/>
        <v>165359108</v>
      </c>
      <c r="H2832" s="5">
        <f t="shared" si="267"/>
        <v>125451.00641922305</v>
      </c>
      <c r="I2832" s="5">
        <f t="shared" si="268"/>
        <v>121273.33466682796</v>
      </c>
      <c r="J2832" s="5">
        <f>Table1[[#This Row],[DAA 
(n)]]^1.5</f>
        <v>1520012.5815268778</v>
      </c>
      <c r="K2832" s="5">
        <f t="shared" si="269"/>
        <v>1454633.6119054707</v>
      </c>
      <c r="L2832" s="7">
        <f>LN(Table1[[#This Row],[NV]]/Table1[[#This Row],[NV_MA-1]])</f>
        <v>-2.271948867967466</v>
      </c>
      <c r="M2832" s="7">
        <f>LN(Table1[[#This Row],[NV]]/Table1[[#This Row],[NV_MA-2]])</f>
        <v>4.9458789699206536</v>
      </c>
      <c r="N2832" s="4">
        <f>LN(Table1[[#This Row],[NV]]/Table1[[#This Row],[NV_MA-3]])</f>
        <v>2.4614165973104343</v>
      </c>
      <c r="O2832" s="7">
        <f>LN(Table1[[#This Row],[NV]]/Table1[[#This Row],[Metcalfe
NV ~ n^2]])</f>
        <v>-2.3272910157468263</v>
      </c>
      <c r="P2832" s="7">
        <f>Table1[[#This Row],[NV_MA-1]]*$M$3</f>
        <v>165359108</v>
      </c>
    </row>
    <row r="2833" spans="1:16" x14ac:dyDescent="0.2">
      <c r="A2833" s="2">
        <v>40860</v>
      </c>
      <c r="B2833" s="3">
        <v>22871438.551029999</v>
      </c>
      <c r="C2833" s="3">
        <f t="shared" si="264"/>
        <v>22662228.097050514</v>
      </c>
      <c r="D2833" s="4">
        <f>LN(Table1[[#This Row],[NV]])</f>
        <v>16.945399465246389</v>
      </c>
      <c r="E2833" s="5">
        <v>13104</v>
      </c>
      <c r="F2833" s="5">
        <f t="shared" si="265"/>
        <v>171714816</v>
      </c>
      <c r="G2833" s="8">
        <f t="shared" si="266"/>
        <v>165166828</v>
      </c>
      <c r="H2833" s="5">
        <f t="shared" si="267"/>
        <v>124234.73645104072</v>
      </c>
      <c r="I2833" s="5">
        <f t="shared" si="268"/>
        <v>121196.4731286461</v>
      </c>
      <c r="J2833" s="5">
        <f>Table1[[#This Row],[DAA 
(n)]]^1.5</f>
        <v>1500050.3154441202</v>
      </c>
      <c r="K2833" s="5">
        <f t="shared" si="269"/>
        <v>1453374.1276088704</v>
      </c>
      <c r="L2833" s="7">
        <f>LN(Table1[[#This Row],[NV]]/Table1[[#This Row],[NV_MA-1]])</f>
        <v>-1.9770671346104622</v>
      </c>
      <c r="M2833" s="7">
        <f>LN(Table1[[#This Row],[NV]]/Table1[[#This Row],[NV_MA-2]])</f>
        <v>5.2402312126510679</v>
      </c>
      <c r="N2833" s="4">
        <f>LN(Table1[[#This Row],[NV]]/Table1[[#This Row],[NV_MA-3]])</f>
        <v>2.7560010695275756</v>
      </c>
      <c r="O2833" s="7">
        <f>LN(Table1[[#This Row],[NV]]/Table1[[#This Row],[Metcalfe
NV ~ n^2]])</f>
        <v>-2.0159461469393136</v>
      </c>
      <c r="P2833" s="7">
        <f>Table1[[#This Row],[NV_MA-1]]*$M$3</f>
        <v>165166828</v>
      </c>
    </row>
    <row r="2834" spans="1:16" x14ac:dyDescent="0.2">
      <c r="A2834" s="2">
        <v>40859</v>
      </c>
      <c r="B2834" s="3">
        <v>23149486.6206415</v>
      </c>
      <c r="C2834" s="3">
        <f t="shared" si="264"/>
        <v>22891885.959442742</v>
      </c>
      <c r="D2834" s="4">
        <f>LN(Table1[[#This Row],[NV]])</f>
        <v>16.957483162036432</v>
      </c>
      <c r="E2834" s="5">
        <v>11482</v>
      </c>
      <c r="F2834" s="5">
        <f t="shared" si="265"/>
        <v>131836324</v>
      </c>
      <c r="G2834" s="8">
        <f t="shared" si="266"/>
        <v>166608808.93333334</v>
      </c>
      <c r="H2834" s="5">
        <f t="shared" si="267"/>
        <v>107339.8888676941</v>
      </c>
      <c r="I2834" s="5">
        <f t="shared" si="268"/>
        <v>121743.74114735574</v>
      </c>
      <c r="J2834" s="5">
        <f>Table1[[#This Row],[DAA 
(n)]]^1.5</f>
        <v>1230343.3147573096</v>
      </c>
      <c r="K2834" s="5">
        <f t="shared" si="269"/>
        <v>1462551.5793076993</v>
      </c>
      <c r="L2834" s="7">
        <f>LN(Table1[[#This Row],[NV]]/Table1[[#This Row],[NV_MA-1]])</f>
        <v>-1.9736759990126647</v>
      </c>
      <c r="M2834" s="7">
        <f>LN(Table1[[#This Row],[NV]]/Table1[[#This Row],[NV_MA-2]])</f>
        <v>5.2478095298269176</v>
      </c>
      <c r="N2834" s="4">
        <f>LN(Table1[[#This Row],[NV]]/Table1[[#This Row],[NV_MA-3]])</f>
        <v>2.7617900366674801</v>
      </c>
      <c r="O2834" s="7">
        <f>LN(Table1[[#This Row],[NV]]/Table1[[#This Row],[Metcalfe
NV ~ n^2]])</f>
        <v>-1.7395885794187331</v>
      </c>
      <c r="P2834" s="7">
        <f>Table1[[#This Row],[NV_MA-1]]*$M$3</f>
        <v>166608808.93333334</v>
      </c>
    </row>
    <row r="2835" spans="1:16" x14ac:dyDescent="0.2">
      <c r="A2835" s="2">
        <v>40858</v>
      </c>
      <c r="B2835" s="3">
        <v>23451502.025545999</v>
      </c>
      <c r="C2835" s="3">
        <f t="shared" si="264"/>
        <v>23123957.740785666</v>
      </c>
      <c r="D2835" s="4">
        <f>LN(Table1[[#This Row],[NV]])</f>
        <v>16.970445103067394</v>
      </c>
      <c r="E2835" s="5">
        <v>12393</v>
      </c>
      <c r="F2835" s="5">
        <f t="shared" si="265"/>
        <v>153586449</v>
      </c>
      <c r="G2835" s="8">
        <f t="shared" si="266"/>
        <v>166500784.80000001</v>
      </c>
      <c r="H2835" s="5">
        <f t="shared" si="267"/>
        <v>116802.62553367198</v>
      </c>
      <c r="I2835" s="5">
        <f t="shared" si="268"/>
        <v>121694.78746797843</v>
      </c>
      <c r="J2835" s="5">
        <f>Table1[[#This Row],[DAA 
(n)]]^1.5</f>
        <v>1379636.4964935496</v>
      </c>
      <c r="K2835" s="5">
        <f t="shared" si="269"/>
        <v>1461793.1423266656</v>
      </c>
      <c r="L2835" s="7">
        <f>LN(Table1[[#This Row],[NV]]/Table1[[#This Row],[NV_MA-1]])</f>
        <v>-1.9600654778197841</v>
      </c>
      <c r="M2835" s="7">
        <f>LN(Table1[[#This Row],[NV]]/Table1[[#This Row],[NV_MA-2]])</f>
        <v>5.2611736560034732</v>
      </c>
      <c r="N2835" s="4">
        <f>LN(Table1[[#This Row],[NV]]/Table1[[#This Row],[NV_MA-3]])</f>
        <v>2.7752706833027632</v>
      </c>
      <c r="O2835" s="7">
        <f>LN(Table1[[#This Row],[NV]]/Table1[[#This Row],[Metcalfe
NV ~ n^2]])</f>
        <v>-1.8793290490623551</v>
      </c>
      <c r="P2835" s="7">
        <f>Table1[[#This Row],[NV_MA-1]]*$M$3</f>
        <v>166500784.80000001</v>
      </c>
    </row>
    <row r="2836" spans="1:16" x14ac:dyDescent="0.2">
      <c r="A2836" s="2">
        <v>40857</v>
      </c>
      <c r="B2836" s="3">
        <v>21820347.509810701</v>
      </c>
      <c r="C2836" s="3">
        <f t="shared" si="264"/>
        <v>23377425.500760481</v>
      </c>
      <c r="D2836" s="4">
        <f>LN(Table1[[#This Row],[NV]])</f>
        <v>16.898353464448185</v>
      </c>
      <c r="E2836" s="5">
        <v>13935</v>
      </c>
      <c r="F2836" s="5">
        <f t="shared" si="265"/>
        <v>194184225</v>
      </c>
      <c r="G2836" s="8">
        <f t="shared" si="266"/>
        <v>167339799.83333334</v>
      </c>
      <c r="H2836" s="5">
        <f t="shared" si="267"/>
        <v>132969.98482773014</v>
      </c>
      <c r="I2836" s="5">
        <f t="shared" si="268"/>
        <v>122035.54252082882</v>
      </c>
      <c r="J2836" s="5">
        <f>Table1[[#This Row],[DAA 
(n)]]^1.5</f>
        <v>1644979.3844832794</v>
      </c>
      <c r="K2836" s="5">
        <f t="shared" si="269"/>
        <v>1467337.1236106269</v>
      </c>
      <c r="L2836" s="7">
        <f>LN(Table1[[#This Row],[NV]]/Table1[[#This Row],[NV_MA-1]])</f>
        <v>-2.037183568215343</v>
      </c>
      <c r="M2836" s="7">
        <f>LN(Table1[[#This Row],[NV]]/Table1[[#This Row],[NV_MA-2]])</f>
        <v>5.1862858510238175</v>
      </c>
      <c r="N2836" s="4">
        <f>LN(Table1[[#This Row],[NV]]/Table1[[#This Row],[NV_MA-3]])</f>
        <v>2.6993936289452529</v>
      </c>
      <c r="O2836" s="7">
        <f>LN(Table1[[#This Row],[NV]]/Table1[[#This Row],[Metcalfe
NV ~ n^2]])</f>
        <v>-2.1859644153839124</v>
      </c>
      <c r="P2836" s="7">
        <f>Table1[[#This Row],[NV_MA-1]]*$M$3</f>
        <v>167339799.83333334</v>
      </c>
    </row>
    <row r="2837" spans="1:16" x14ac:dyDescent="0.2">
      <c r="A2837" s="2">
        <v>40856</v>
      </c>
      <c r="B2837" s="3">
        <v>22279947.3477767</v>
      </c>
      <c r="C2837" s="3">
        <f t="shared" si="264"/>
        <v>23645376.267029759</v>
      </c>
      <c r="D2837" s="4">
        <f>LN(Table1[[#This Row],[NV]])</f>
        <v>16.919197609814852</v>
      </c>
      <c r="E2837" s="5">
        <v>14843</v>
      </c>
      <c r="F2837" s="5">
        <f t="shared" si="265"/>
        <v>220314649</v>
      </c>
      <c r="G2837" s="8">
        <f t="shared" si="266"/>
        <v>167262922.46666667</v>
      </c>
      <c r="H2837" s="5">
        <f t="shared" si="267"/>
        <v>142571.22525590938</v>
      </c>
      <c r="I2837" s="5">
        <f t="shared" si="268"/>
        <v>122006.38413694764</v>
      </c>
      <c r="J2837" s="5">
        <f>Table1[[#This Row],[DAA 
(n)]]^1.5</f>
        <v>1808350.1693828565</v>
      </c>
      <c r="K2837" s="5">
        <f t="shared" si="269"/>
        <v>1466847.9604212516</v>
      </c>
      <c r="L2837" s="7">
        <f>LN(Table1[[#This Row],[NV]]/Table1[[#This Row],[NV_MA-1]])</f>
        <v>-2.0158799085477113</v>
      </c>
      <c r="M2837" s="7">
        <f>LN(Table1[[#This Row],[NV]]/Table1[[#This Row],[NV_MA-2]])</f>
        <v>5.2073689584771978</v>
      </c>
      <c r="N2837" s="4">
        <f>LN(Table1[[#This Row],[NV]]/Table1[[#This Row],[NV_MA-3]])</f>
        <v>2.7205711978553548</v>
      </c>
      <c r="O2837" s="7">
        <f>LN(Table1[[#This Row],[NV]]/Table1[[#This Row],[Metcalfe
NV ~ n^2]])</f>
        <v>-2.2913696954346787</v>
      </c>
      <c r="P2837" s="7">
        <f>Table1[[#This Row],[NV_MA-1]]*$M$3</f>
        <v>167262922.46666667</v>
      </c>
    </row>
    <row r="2838" spans="1:16" x14ac:dyDescent="0.2">
      <c r="A2838" s="2">
        <v>40855</v>
      </c>
      <c r="B2838" s="3">
        <v>23300822.370361399</v>
      </c>
      <c r="C2838" s="3">
        <f t="shared" si="264"/>
        <v>23913770.670778561</v>
      </c>
      <c r="D2838" s="4">
        <f>LN(Table1[[#This Row],[NV]])</f>
        <v>16.963999212778376</v>
      </c>
      <c r="E2838" s="5">
        <v>13485</v>
      </c>
      <c r="F2838" s="5">
        <f t="shared" si="265"/>
        <v>181845225</v>
      </c>
      <c r="G2838" s="8">
        <f t="shared" si="266"/>
        <v>165992300.96666667</v>
      </c>
      <c r="H2838" s="5">
        <f t="shared" si="267"/>
        <v>128233.3586817131</v>
      </c>
      <c r="I2838" s="5">
        <f t="shared" si="268"/>
        <v>121533.00950435015</v>
      </c>
      <c r="J2838" s="5">
        <f>Table1[[#This Row],[DAA 
(n)]]^1.5</f>
        <v>1565944.7177742263</v>
      </c>
      <c r="K2838" s="5">
        <f t="shared" si="269"/>
        <v>1458843.2780959264</v>
      </c>
      <c r="L2838" s="7">
        <f>LN(Table1[[#This Row],[NV]]/Table1[[#This Row],[NV_MA-1]])</f>
        <v>-1.9634527527479935</v>
      </c>
      <c r="M2838" s="7">
        <f>LN(Table1[[#This Row],[NV]]/Table1[[#This Row],[NV_MA-2]])</f>
        <v>5.2560580247514475</v>
      </c>
      <c r="N2838" s="4">
        <f>LN(Table1[[#This Row],[NV]]/Table1[[#This Row],[NV_MA-3]])</f>
        <v>2.7708448083865456</v>
      </c>
      <c r="O2838" s="7">
        <f>LN(Table1[[#This Row],[NV]]/Table1[[#This Row],[Metcalfe
NV ~ n^2]])</f>
        <v>-2.0546672583692849</v>
      </c>
      <c r="P2838" s="7">
        <f>Table1[[#This Row],[NV_MA-1]]*$M$3</f>
        <v>165992300.96666667</v>
      </c>
    </row>
    <row r="2839" spans="1:16" x14ac:dyDescent="0.2">
      <c r="A2839" s="2">
        <v>40854</v>
      </c>
      <c r="B2839" s="3">
        <v>22982488.077009499</v>
      </c>
      <c r="C2839" s="3">
        <f t="shared" si="264"/>
        <v>24156391.934861917</v>
      </c>
      <c r="D2839" s="4">
        <f>LN(Table1[[#This Row],[NV]])</f>
        <v>16.950243095934294</v>
      </c>
      <c r="E2839" s="5">
        <v>13062</v>
      </c>
      <c r="F2839" s="5">
        <f t="shared" si="265"/>
        <v>170615844</v>
      </c>
      <c r="G2839" s="8">
        <f t="shared" si="266"/>
        <v>165054473.59999999</v>
      </c>
      <c r="H2839" s="5">
        <f t="shared" si="267"/>
        <v>123794.61557290252</v>
      </c>
      <c r="I2839" s="5">
        <f t="shared" si="268"/>
        <v>121153.72258087806</v>
      </c>
      <c r="J2839" s="5">
        <f>Table1[[#This Row],[DAA 
(n)]]^1.5</f>
        <v>1492844.3168421823</v>
      </c>
      <c r="K2839" s="5">
        <f t="shared" si="269"/>
        <v>1452660.8378231465</v>
      </c>
      <c r="L2839" s="7">
        <f>LN(Table1[[#This Row],[NV]]/Table1[[#This Row],[NV_MA-1]])</f>
        <v>-1.9715430244756464</v>
      </c>
      <c r="M2839" s="7">
        <f>LN(Table1[[#This Row],[NV]]/Table1[[#This Row],[NV_MA-2]])</f>
        <v>5.2454276431218352</v>
      </c>
      <c r="N2839" s="4">
        <f>LN(Table1[[#This Row],[NV]]/Table1[[#This Row],[NV_MA-3]])</f>
        <v>2.7613356026364992</v>
      </c>
      <c r="O2839" s="7">
        <f>LN(Table1[[#This Row],[NV]]/Table1[[#This Row],[Metcalfe
NV ~ n^2]])</f>
        <v>-2.0046819649909122</v>
      </c>
      <c r="P2839" s="7">
        <f>Table1[[#This Row],[NV_MA-1]]*$M$3</f>
        <v>165054473.59999999</v>
      </c>
    </row>
    <row r="2840" spans="1:16" x14ac:dyDescent="0.2">
      <c r="A2840" s="2">
        <v>40853</v>
      </c>
      <c r="B2840" s="3">
        <v>22543785.247753799</v>
      </c>
      <c r="C2840" s="3">
        <f t="shared" si="264"/>
        <v>24376458.728865165</v>
      </c>
      <c r="D2840" s="4">
        <f>LN(Table1[[#This Row],[NV]])</f>
        <v>16.930969987159408</v>
      </c>
      <c r="E2840" s="5">
        <v>11361</v>
      </c>
      <c r="F2840" s="5">
        <f t="shared" si="265"/>
        <v>129072321</v>
      </c>
      <c r="G2840" s="8">
        <f t="shared" si="266"/>
        <v>164435730.83333334</v>
      </c>
      <c r="H2840" s="5">
        <f t="shared" si="267"/>
        <v>106088.35584195069</v>
      </c>
      <c r="I2840" s="5">
        <f t="shared" si="268"/>
        <v>120899.11665784063</v>
      </c>
      <c r="J2840" s="5">
        <f>Table1[[#This Row],[DAA 
(n)]]^1.5</f>
        <v>1210946.1750552747</v>
      </c>
      <c r="K2840" s="5">
        <f t="shared" si="269"/>
        <v>1448542.5718548121</v>
      </c>
      <c r="L2840" s="7">
        <f>LN(Table1[[#This Row],[NV]]/Table1[[#This Row],[NV_MA-1]])</f>
        <v>-1.9870603706472083</v>
      </c>
      <c r="M2840" s="7">
        <f>LN(Table1[[#This Row],[NV]]/Table1[[#This Row],[NV_MA-2]])</f>
        <v>5.2282582569699771</v>
      </c>
      <c r="N2840" s="4">
        <f>LN(Table1[[#This Row],[NV]]/Table1[[#This Row],[NV_MA-3]])</f>
        <v>2.7449015010961202</v>
      </c>
      <c r="O2840" s="7">
        <f>LN(Table1[[#This Row],[NV]]/Table1[[#This Row],[Metcalfe
NV ~ n^2]])</f>
        <v>-1.7449134459804003</v>
      </c>
      <c r="P2840" s="7">
        <f>Table1[[#This Row],[NV_MA-1]]*$M$3</f>
        <v>164435730.83333334</v>
      </c>
    </row>
    <row r="2841" spans="1:16" x14ac:dyDescent="0.2">
      <c r="A2841" s="2">
        <v>40852</v>
      </c>
      <c r="B2841" s="3">
        <v>22637220.458547</v>
      </c>
      <c r="C2841" s="3">
        <f t="shared" si="264"/>
        <v>24683318.069006026</v>
      </c>
      <c r="D2841" s="4">
        <f>LN(Table1[[#This Row],[NV]])</f>
        <v>16.935106032496655</v>
      </c>
      <c r="E2841" s="5">
        <v>13380</v>
      </c>
      <c r="F2841" s="5">
        <f t="shared" si="265"/>
        <v>179024400</v>
      </c>
      <c r="G2841" s="8">
        <f t="shared" si="266"/>
        <v>166318616.26666668</v>
      </c>
      <c r="H2841" s="5">
        <f t="shared" si="267"/>
        <v>127130.2885446681</v>
      </c>
      <c r="I2841" s="5">
        <f t="shared" si="268"/>
        <v>121685.29916016084</v>
      </c>
      <c r="J2841" s="5">
        <f>Table1[[#This Row],[DAA 
(n)]]^1.5</f>
        <v>1547690.6900282141</v>
      </c>
      <c r="K2841" s="5">
        <f t="shared" si="269"/>
        <v>1461173.3293389308</v>
      </c>
      <c r="L2841" s="7">
        <f>LN(Table1[[#This Row],[NV]]/Table1[[#This Row],[NV_MA-1]])</f>
        <v>-1.9943098492777807</v>
      </c>
      <c r="M2841" s="7">
        <f>LN(Table1[[#This Row],[NV]]/Table1[[#This Row],[NV_MA-2]])</f>
        <v>5.2259125565433049</v>
      </c>
      <c r="N2841" s="4">
        <f>LN(Table1[[#This Row],[NV]]/Table1[[#This Row],[NV_MA-3]])</f>
        <v>2.7403557113339305</v>
      </c>
      <c r="O2841" s="7">
        <f>LN(Table1[[#This Row],[NV]]/Table1[[#This Row],[Metcalfe
NV ~ n^2]])</f>
        <v>-2.0679266348677832</v>
      </c>
      <c r="P2841" s="7">
        <f>Table1[[#This Row],[NV_MA-1]]*$M$3</f>
        <v>166318616.26666668</v>
      </c>
    </row>
    <row r="2842" spans="1:16" x14ac:dyDescent="0.2">
      <c r="A2842" s="2">
        <v>40851</v>
      </c>
      <c r="B2842" s="3">
        <v>23696205.442482401</v>
      </c>
      <c r="C2842" s="3">
        <f t="shared" si="264"/>
        <v>25098372.272090416</v>
      </c>
      <c r="D2842" s="4">
        <f>LN(Table1[[#This Row],[NV]])</f>
        <v>16.980825485374584</v>
      </c>
      <c r="E2842" s="5">
        <v>15306</v>
      </c>
      <c r="F2842" s="5">
        <f t="shared" si="265"/>
        <v>234273636</v>
      </c>
      <c r="G2842" s="8">
        <f t="shared" si="266"/>
        <v>167514989.59999999</v>
      </c>
      <c r="H2842" s="5">
        <f t="shared" si="267"/>
        <v>147488.61886788317</v>
      </c>
      <c r="I2842" s="5">
        <f t="shared" si="268"/>
        <v>122135.34257933723</v>
      </c>
      <c r="J2842" s="5">
        <f>Table1[[#This Row],[DAA 
(n)]]^1.5</f>
        <v>1893618.8298113218</v>
      </c>
      <c r="K2842" s="5">
        <f t="shared" si="269"/>
        <v>1468750.660289983</v>
      </c>
      <c r="L2842" s="7">
        <f>LN(Table1[[#This Row],[NV]]/Table1[[#This Row],[NV_MA-1]])</f>
        <v>-1.9557579100000597</v>
      </c>
      <c r="M2842" s="7">
        <f>LN(Table1[[#This Row],[NV]]/Table1[[#This Row],[NV_MA-2]])</f>
        <v>5.2679404111458705</v>
      </c>
      <c r="N2842" s="4">
        <f>LN(Table1[[#This Row],[NV]]/Table1[[#This Row],[NV_MA-3]])</f>
        <v>2.7809027789409422</v>
      </c>
      <c r="O2842" s="7">
        <f>LN(Table1[[#This Row],[NV]]/Table1[[#This Row],[Metcalfe
NV ~ n^2]])</f>
        <v>-2.291174889365148</v>
      </c>
      <c r="P2842" s="7">
        <f>Table1[[#This Row],[NV_MA-1]]*$M$3</f>
        <v>167514989.59999999</v>
      </c>
    </row>
    <row r="2843" spans="1:16" x14ac:dyDescent="0.2">
      <c r="A2843" s="2">
        <v>40850</v>
      </c>
      <c r="B2843" s="3">
        <v>24038966.877402399</v>
      </c>
      <c r="C2843" s="3">
        <f t="shared" si="264"/>
        <v>25515387.157520041</v>
      </c>
      <c r="D2843" s="4">
        <f>LN(Table1[[#This Row],[NV]])</f>
        <v>16.995186691558171</v>
      </c>
      <c r="E2843" s="5">
        <v>13257</v>
      </c>
      <c r="F2843" s="5">
        <f t="shared" si="265"/>
        <v>175748049</v>
      </c>
      <c r="G2843" s="8">
        <f t="shared" si="266"/>
        <v>165758389.23333332</v>
      </c>
      <c r="H2843" s="5">
        <f t="shared" si="267"/>
        <v>125839.16913479136</v>
      </c>
      <c r="I2843" s="5">
        <f t="shared" si="268"/>
        <v>121489.99758567772</v>
      </c>
      <c r="J2843" s="5">
        <f>Table1[[#This Row],[DAA 
(n)]]^1.5</f>
        <v>1526398.3377850635</v>
      </c>
      <c r="K2843" s="5">
        <f t="shared" si="269"/>
        <v>1457770.1381879847</v>
      </c>
      <c r="L2843" s="7">
        <f>LN(Table1[[#This Row],[NV]]/Table1[[#This Row],[NV_MA-1]])</f>
        <v>-1.9308551079670064</v>
      </c>
      <c r="M2843" s="7">
        <f>LN(Table1[[#This Row],[NV]]/Table1[[#This Row],[NV_MA-2]])</f>
        <v>5.2875994775819857</v>
      </c>
      <c r="N2843" s="4">
        <f>LN(Table1[[#This Row],[NV]]/Table1[[#This Row],[NV_MA-3]])</f>
        <v>2.8027681680001728</v>
      </c>
      <c r="O2843" s="7">
        <f>LN(Table1[[#This Row],[NV]]/Table1[[#This Row],[Metcalfe
NV ~ n^2]])</f>
        <v>-1.9893752960395272</v>
      </c>
      <c r="P2843" s="7">
        <f>Table1[[#This Row],[NV_MA-1]]*$M$3</f>
        <v>165758389.23333332</v>
      </c>
    </row>
    <row r="2844" spans="1:16" x14ac:dyDescent="0.2">
      <c r="A2844" s="2">
        <v>40849</v>
      </c>
      <c r="B2844" s="3">
        <v>24682386.8530748</v>
      </c>
      <c r="C2844" s="3">
        <f t="shared" si="264"/>
        <v>25937502.23922487</v>
      </c>
      <c r="D2844" s="4">
        <f>LN(Table1[[#This Row],[NV]])</f>
        <v>17.021600464362219</v>
      </c>
      <c r="E2844" s="5">
        <v>13426</v>
      </c>
      <c r="F2844" s="5">
        <f t="shared" si="265"/>
        <v>180257476</v>
      </c>
      <c r="G2844" s="8">
        <f t="shared" si="266"/>
        <v>165859575.63333333</v>
      </c>
      <c r="H2844" s="5">
        <f t="shared" si="267"/>
        <v>127613.43727879949</v>
      </c>
      <c r="I2844" s="5">
        <f t="shared" si="268"/>
        <v>121529.88454535967</v>
      </c>
      <c r="J2844" s="5">
        <f>Table1[[#This Row],[DAA 
(n)]]^1.5</f>
        <v>1555678.9105647712</v>
      </c>
      <c r="K2844" s="5">
        <f t="shared" si="269"/>
        <v>1458427.8396394728</v>
      </c>
      <c r="L2844" s="7">
        <f>LN(Table1[[#This Row],[NV]]/Table1[[#This Row],[NV_MA-1]])</f>
        <v>-1.9050515940382942</v>
      </c>
      <c r="M2844" s="7">
        <f>LN(Table1[[#This Row],[NV]]/Table1[[#This Row],[NV_MA-2]])</f>
        <v>5.313684989507208</v>
      </c>
      <c r="N2844" s="4">
        <f>LN(Table1[[#This Row],[NV]]/Table1[[#This Row],[NV_MA-3]])</f>
        <v>2.8287308730319776</v>
      </c>
      <c r="O2844" s="7">
        <f>LN(Table1[[#This Row],[NV]]/Table1[[#This Row],[Metcalfe
NV ~ n^2]])</f>
        <v>-1.9882963446351736</v>
      </c>
      <c r="P2844" s="7">
        <f>Table1[[#This Row],[NV_MA-1]]*$M$3</f>
        <v>165859575.63333333</v>
      </c>
    </row>
    <row r="2845" spans="1:16" x14ac:dyDescent="0.2">
      <c r="A2845" s="2">
        <v>40848</v>
      </c>
      <c r="B2845" s="3">
        <v>24015151.457530499</v>
      </c>
      <c r="C2845" s="3">
        <f t="shared" si="264"/>
        <v>26353531.865606301</v>
      </c>
      <c r="D2845" s="4">
        <f>LN(Table1[[#This Row],[NV]])</f>
        <v>16.994195499849869</v>
      </c>
      <c r="E2845" s="5">
        <v>12935</v>
      </c>
      <c r="F2845" s="5">
        <f t="shared" si="265"/>
        <v>167314225</v>
      </c>
      <c r="G2845" s="8">
        <f t="shared" si="266"/>
        <v>166413291.80000001</v>
      </c>
      <c r="H2845" s="5">
        <f t="shared" si="267"/>
        <v>122464.59724391138</v>
      </c>
      <c r="I2845" s="5">
        <f t="shared" si="268"/>
        <v>121742.1820363115</v>
      </c>
      <c r="J2845" s="5">
        <f>Table1[[#This Row],[DAA 
(n)]]^1.5</f>
        <v>1471125.2497238305</v>
      </c>
      <c r="K2845" s="5">
        <f t="shared" si="269"/>
        <v>1461972.1205562386</v>
      </c>
      <c r="L2845" s="7">
        <f>LN(Table1[[#This Row],[NV]]/Table1[[#This Row],[NV_MA-1]])</f>
        <v>-1.9357894619171572</v>
      </c>
      <c r="M2845" s="7">
        <f>LN(Table1[[#This Row],[NV]]/Table1[[#This Row],[NV_MA-2]])</f>
        <v>5.2845346742209065</v>
      </c>
      <c r="N2845" s="4">
        <f>LN(Table1[[#This Row],[NV]]/Table1[[#This Row],[NV_MA-3]])</f>
        <v>2.7988986501268087</v>
      </c>
      <c r="O2845" s="7">
        <f>LN(Table1[[#This Row],[NV]]/Table1[[#This Row],[Metcalfe
NV ~ n^2]])</f>
        <v>-1.9411886893903905</v>
      </c>
      <c r="P2845" s="7">
        <f>Table1[[#This Row],[NV_MA-1]]*$M$3</f>
        <v>166413291.80000001</v>
      </c>
    </row>
    <row r="2846" spans="1:16" x14ac:dyDescent="0.2">
      <c r="A2846" s="2">
        <v>40847</v>
      </c>
      <c r="B2846" s="3">
        <v>24703243.280216102</v>
      </c>
      <c r="C2846" s="3">
        <f t="shared" si="264"/>
        <v>26786700.278351851</v>
      </c>
      <c r="D2846" s="4">
        <f>LN(Table1[[#This Row],[NV]])</f>
        <v>17.02244509986955</v>
      </c>
      <c r="E2846" s="5">
        <v>12167</v>
      </c>
      <c r="F2846" s="5">
        <f t="shared" si="265"/>
        <v>148035889</v>
      </c>
      <c r="G2846" s="8">
        <f t="shared" si="266"/>
        <v>165521642.16666666</v>
      </c>
      <c r="H2846" s="5">
        <f t="shared" si="267"/>
        <v>114448.6743756299</v>
      </c>
      <c r="I2846" s="5">
        <f t="shared" si="268"/>
        <v>121367.23770499394</v>
      </c>
      <c r="J2846" s="5">
        <f>Table1[[#This Row],[DAA 
(n)]]^1.5</f>
        <v>1342070.2893153545</v>
      </c>
      <c r="K2846" s="5">
        <f t="shared" si="269"/>
        <v>1455966.067264912</v>
      </c>
      <c r="L2846" s="7">
        <f>LN(Table1[[#This Row],[NV]]/Table1[[#This Row],[NV_MA-1]])</f>
        <v>-1.9021674127410526</v>
      </c>
      <c r="M2846" s="7">
        <f>LN(Table1[[#This Row],[NV]]/Table1[[#This Row],[NV_MA-2]])</f>
        <v>5.3158688493179644</v>
      </c>
      <c r="N2846" s="4">
        <f>LN(Table1[[#This Row],[NV]]/Table1[[#This Row],[NV_MA-3]])</f>
        <v>2.8312648978522814</v>
      </c>
      <c r="O2846" s="7">
        <f>LN(Table1[[#This Row],[NV]]/Table1[[#This Row],[Metcalfe
NV ~ n^2]])</f>
        <v>-1.7905201957053476</v>
      </c>
      <c r="P2846" s="7">
        <f>Table1[[#This Row],[NV_MA-1]]*$M$3</f>
        <v>165521642.16666666</v>
      </c>
    </row>
    <row r="2847" spans="1:16" x14ac:dyDescent="0.2">
      <c r="A2847" s="2">
        <v>40846</v>
      </c>
      <c r="B2847" s="3">
        <v>24623691.930465601</v>
      </c>
      <c r="C2847" s="3">
        <f t="shared" si="264"/>
        <v>27202571.491049562</v>
      </c>
      <c r="D2847" s="4">
        <f>LN(Table1[[#This Row],[NV]])</f>
        <v>17.019219624036531</v>
      </c>
      <c r="E2847" s="5">
        <v>10844</v>
      </c>
      <c r="F2847" s="5">
        <f t="shared" si="265"/>
        <v>117592336</v>
      </c>
      <c r="G2847" s="8">
        <f t="shared" si="266"/>
        <v>166471039.06666666</v>
      </c>
      <c r="H2847" s="5">
        <f t="shared" si="267"/>
        <v>100755.58603194763</v>
      </c>
      <c r="I2847" s="5">
        <f t="shared" si="268"/>
        <v>121757.0644584596</v>
      </c>
      <c r="J2847" s="5">
        <f>Table1[[#This Row],[DAA 
(n)]]^1.5</f>
        <v>1129234.8257045571</v>
      </c>
      <c r="K2847" s="5">
        <f t="shared" si="269"/>
        <v>1462277.3784338674</v>
      </c>
      <c r="L2847" s="7">
        <f>LN(Table1[[#This Row],[NV]]/Table1[[#This Row],[NV_MA-1]])</f>
        <v>-1.9111122886794658</v>
      </c>
      <c r="M2847" s="7">
        <f>LN(Table1[[#This Row],[NV]]/Table1[[#This Row],[NV_MA-2]])</f>
        <v>5.3094365604755769</v>
      </c>
      <c r="N2847" s="4">
        <f>LN(Table1[[#This Row],[NV]]/Table1[[#This Row],[NV_MA-3]])</f>
        <v>2.8237139974092824</v>
      </c>
      <c r="O2847" s="7">
        <f>LN(Table1[[#This Row],[NV]]/Table1[[#This Row],[Metcalfe
NV ~ n^2]])</f>
        <v>-1.5635147972005812</v>
      </c>
      <c r="P2847" s="7">
        <f>Table1[[#This Row],[NV_MA-1]]*$M$3</f>
        <v>166471039.06666666</v>
      </c>
    </row>
    <row r="2848" spans="1:16" x14ac:dyDescent="0.2">
      <c r="A2848" s="2">
        <v>40845</v>
      </c>
      <c r="B2848" s="3">
        <v>26960761.1368654</v>
      </c>
      <c r="C2848" s="3">
        <f t="shared" si="264"/>
        <v>27646854.162262835</v>
      </c>
      <c r="D2848" s="4">
        <f>LN(Table1[[#This Row],[NV]])</f>
        <v>17.109893075689438</v>
      </c>
      <c r="E2848" s="5">
        <v>13153</v>
      </c>
      <c r="F2848" s="5">
        <f t="shared" si="265"/>
        <v>173001409</v>
      </c>
      <c r="G2848" s="8">
        <f t="shared" si="266"/>
        <v>168734774.53333333</v>
      </c>
      <c r="H2848" s="5">
        <f t="shared" si="267"/>
        <v>124748.38091780986</v>
      </c>
      <c r="I2848" s="5">
        <f t="shared" si="268"/>
        <v>122720.30466324674</v>
      </c>
      <c r="J2848" s="5">
        <f>Table1[[#This Row],[DAA 
(n)]]^1.5</f>
        <v>1508471.9197177654</v>
      </c>
      <c r="K2848" s="5">
        <f t="shared" si="269"/>
        <v>1477620.1766590201</v>
      </c>
      <c r="L2848" s="7">
        <f>LN(Table1[[#This Row],[NV]]/Table1[[#This Row],[NV_MA-1]])</f>
        <v>-1.8339455829693001</v>
      </c>
      <c r="M2848" s="7">
        <f>LN(Table1[[#This Row],[NV]]/Table1[[#This Row],[NV_MA-2]])</f>
        <v>5.3922299765030521</v>
      </c>
      <c r="N2848" s="4">
        <f>LN(Table1[[#This Row],[NV]]/Table1[[#This Row],[NV_MA-3]])</f>
        <v>2.9039497128945078</v>
      </c>
      <c r="O2848" s="7">
        <f>LN(Table1[[#This Row],[NV]]/Table1[[#This Row],[Metcalfe
NV ~ n^2]])</f>
        <v>-1.8589172212481173</v>
      </c>
      <c r="P2848" s="7">
        <f>Table1[[#This Row],[NV_MA-1]]*$M$3</f>
        <v>168734774.53333333</v>
      </c>
    </row>
    <row r="2849" spans="1:16" x14ac:dyDescent="0.2">
      <c r="A2849" s="2">
        <v>40844</v>
      </c>
      <c r="B2849" s="3">
        <v>24000236.3995043</v>
      </c>
      <c r="C2849" s="3">
        <f t="shared" si="264"/>
        <v>27922240.457137283</v>
      </c>
      <c r="D2849" s="4">
        <f>LN(Table1[[#This Row],[NV]])</f>
        <v>16.993574238243056</v>
      </c>
      <c r="E2849" s="5">
        <v>11948</v>
      </c>
      <c r="F2849" s="5">
        <f t="shared" si="265"/>
        <v>142754704</v>
      </c>
      <c r="G2849" s="8">
        <f t="shared" si="266"/>
        <v>168030760.09999999</v>
      </c>
      <c r="H2849" s="5">
        <f t="shared" si="267"/>
        <v>112171.63755470654</v>
      </c>
      <c r="I2849" s="5">
        <f t="shared" si="268"/>
        <v>122431.4753248913</v>
      </c>
      <c r="J2849" s="5">
        <f>Table1[[#This Row],[DAA 
(n)]]^1.5</f>
        <v>1305998.9293226867</v>
      </c>
      <c r="K2849" s="5">
        <f t="shared" si="269"/>
        <v>1472942.1303485669</v>
      </c>
      <c r="L2849" s="7">
        <f>LN(Table1[[#This Row],[NV]]/Table1[[#This Row],[NV_MA-1]])</f>
        <v>-1.9460833781978153</v>
      </c>
      <c r="M2849" s="7">
        <f>LN(Table1[[#This Row],[NV]]/Table1[[#This Row],[NV_MA-2]])</f>
        <v>5.2782674708932813</v>
      </c>
      <c r="N2849" s="4">
        <f>LN(Table1[[#This Row],[NV]]/Table1[[#This Row],[NV_MA-3]])</f>
        <v>2.7908018305024447</v>
      </c>
      <c r="O2849" s="7">
        <f>LN(Table1[[#This Row],[NV]]/Table1[[#This Row],[Metcalfe
NV ~ n^2]])</f>
        <v>-1.7830641204289459</v>
      </c>
      <c r="P2849" s="7">
        <f>Table1[[#This Row],[NV_MA-1]]*$M$3</f>
        <v>168030760.09999999</v>
      </c>
    </row>
    <row r="2850" spans="1:16" x14ac:dyDescent="0.2">
      <c r="A2850" s="2">
        <v>40843</v>
      </c>
      <c r="B2850" s="3">
        <v>22971054.4018545</v>
      </c>
      <c r="C2850" s="3">
        <f t="shared" si="264"/>
        <v>28291817.756518085</v>
      </c>
      <c r="D2850" s="4">
        <f>LN(Table1[[#This Row],[NV]])</f>
        <v>16.949745477044686</v>
      </c>
      <c r="E2850" s="5">
        <v>11685</v>
      </c>
      <c r="F2850" s="5">
        <f t="shared" si="265"/>
        <v>136539225</v>
      </c>
      <c r="G2850" s="8">
        <f t="shared" si="266"/>
        <v>169589028.5</v>
      </c>
      <c r="H2850" s="5">
        <f t="shared" si="267"/>
        <v>109442.42567087901</v>
      </c>
      <c r="I2850" s="5">
        <f t="shared" si="268"/>
        <v>123065.40037069056</v>
      </c>
      <c r="J2850" s="5">
        <f>Table1[[#This Row],[DAA 
(n)]]^1.5</f>
        <v>1263115.5307908289</v>
      </c>
      <c r="K2850" s="5">
        <f t="shared" si="269"/>
        <v>1483247.0155520523</v>
      </c>
      <c r="L2850" s="7">
        <f>LN(Table1[[#This Row],[NV]]/Table1[[#This Row],[NV_MA-1]])</f>
        <v>-1.9991431117367613</v>
      </c>
      <c r="M2850" s="7">
        <f>LN(Table1[[#This Row],[NV]]/Table1[[#This Row],[NV_MA-2]])</f>
        <v>5.2292742736671629</v>
      </c>
      <c r="N2850" s="4">
        <f>LN(Table1[[#This Row],[NV]]/Table1[[#This Row],[NV_MA-3]])</f>
        <v>2.7400013050262393</v>
      </c>
      <c r="O2850" s="7">
        <f>LN(Table1[[#This Row],[NV]]/Table1[[#This Row],[Metcalfe
NV ~ n^2]])</f>
        <v>-1.7823770169012318</v>
      </c>
      <c r="P2850" s="7">
        <f>Table1[[#This Row],[NV_MA-1]]*$M$3</f>
        <v>169589028.5</v>
      </c>
    </row>
    <row r="2851" spans="1:16" x14ac:dyDescent="0.2">
      <c r="A2851" s="2">
        <v>40842</v>
      </c>
      <c r="B2851" s="3">
        <v>20936417.8383338</v>
      </c>
      <c r="C2851" s="3">
        <f t="shared" si="264"/>
        <v>28730773.836412869</v>
      </c>
      <c r="D2851" s="4">
        <f>LN(Table1[[#This Row],[NV]])</f>
        <v>16.857000680880514</v>
      </c>
      <c r="E2851" s="5">
        <v>12848</v>
      </c>
      <c r="F2851" s="5">
        <f t="shared" si="265"/>
        <v>165071104</v>
      </c>
      <c r="G2851" s="8">
        <f t="shared" si="266"/>
        <v>176398005.03333333</v>
      </c>
      <c r="H2851" s="5">
        <f t="shared" si="267"/>
        <v>121554.20126812471</v>
      </c>
      <c r="I2851" s="5">
        <f t="shared" si="268"/>
        <v>125462.32207590535</v>
      </c>
      <c r="J2851" s="5">
        <f>Table1[[#This Row],[DAA 
(n)]]^1.5</f>
        <v>1456308.1899762845</v>
      </c>
      <c r="K2851" s="5">
        <f t="shared" si="269"/>
        <v>1524753.8104864715</v>
      </c>
      <c r="L2851" s="7">
        <f>LN(Table1[[#This Row],[NV]]/Table1[[#This Row],[NV_MA-1]])</f>
        <v>-2.1312527112576536</v>
      </c>
      <c r="M2851" s="7">
        <f>LN(Table1[[#This Row],[NV]]/Table1[[#This Row],[NV_MA-2]])</f>
        <v>5.1172399109050835</v>
      </c>
      <c r="N2851" s="4">
        <f>LN(Table1[[#This Row],[NV]]/Table1[[#This Row],[NV_MA-3]])</f>
        <v>2.6196571616355953</v>
      </c>
      <c r="O2851" s="7">
        <f>LN(Table1[[#This Row],[NV]]/Table1[[#This Row],[Metcalfe
NV ~ n^2]])</f>
        <v>-2.0648861914925702</v>
      </c>
      <c r="P2851" s="7">
        <f>Table1[[#This Row],[NV_MA-1]]*$M$3</f>
        <v>176398005.03333333</v>
      </c>
    </row>
    <row r="2852" spans="1:16" x14ac:dyDescent="0.2">
      <c r="A2852" s="2">
        <v>40841</v>
      </c>
      <c r="B2852" s="3">
        <v>21104090.2677726</v>
      </c>
      <c r="C2852" s="3">
        <f t="shared" si="264"/>
        <v>29227313.674862914</v>
      </c>
      <c r="D2852" s="4">
        <f>LN(Table1[[#This Row],[NV]])</f>
        <v>16.864977431212715</v>
      </c>
      <c r="E2852" s="5">
        <v>12817</v>
      </c>
      <c r="F2852" s="5">
        <f t="shared" si="265"/>
        <v>164275489</v>
      </c>
      <c r="G2852" s="8">
        <f t="shared" si="266"/>
        <v>181247972.53333333</v>
      </c>
      <c r="H2852" s="5">
        <f t="shared" si="267"/>
        <v>121229.94945053515</v>
      </c>
      <c r="I2852" s="5">
        <f t="shared" si="268"/>
        <v>127153.82765543759</v>
      </c>
      <c r="J2852" s="5">
        <f>Table1[[#This Row],[DAA 
(n)]]^1.5</f>
        <v>1451040.6412340763</v>
      </c>
      <c r="K2852" s="5">
        <f t="shared" si="269"/>
        <v>1554192.9471407016</v>
      </c>
      <c r="L2852" s="7">
        <f>LN(Table1[[#This Row],[NV]]/Table1[[#This Row],[NV_MA-1]])</f>
        <v>-2.1503992344007914</v>
      </c>
      <c r="M2852" s="7">
        <f>LN(Table1[[#This Row],[NV]]/Table1[[#This Row],[NV_MA-2]])</f>
        <v>5.1118245573516274</v>
      </c>
      <c r="N2852" s="4">
        <f>LN(Table1[[#This Row],[NV]]/Table1[[#This Row],[NV_MA-3]])</f>
        <v>2.6085104674011959</v>
      </c>
      <c r="O2852" s="7">
        <f>LN(Table1[[#This Row],[NV]]/Table1[[#This Row],[Metcalfe
NV ~ n^2]])</f>
        <v>-2.0520779562469338</v>
      </c>
      <c r="P2852" s="7">
        <f>Table1[[#This Row],[NV_MA-1]]*$M$3</f>
        <v>181247972.53333333</v>
      </c>
    </row>
    <row r="2853" spans="1:16" x14ac:dyDescent="0.2">
      <c r="A2853" s="2">
        <v>40840</v>
      </c>
      <c r="B2853" s="3">
        <v>18986480.971977301</v>
      </c>
      <c r="C2853" s="3">
        <f t="shared" si="264"/>
        <v>29831599.064415693</v>
      </c>
      <c r="D2853" s="4">
        <f>LN(Table1[[#This Row],[NV]])</f>
        <v>16.759237756084008</v>
      </c>
      <c r="E2853" s="5">
        <v>13637</v>
      </c>
      <c r="F2853" s="5">
        <f t="shared" si="265"/>
        <v>185967769</v>
      </c>
      <c r="G2853" s="8">
        <f t="shared" si="266"/>
        <v>188738680.53333333</v>
      </c>
      <c r="H2853" s="5">
        <f t="shared" si="267"/>
        <v>129831.63078840329</v>
      </c>
      <c r="I2853" s="5">
        <f t="shared" si="268"/>
        <v>129614.54307846363</v>
      </c>
      <c r="J2853" s="5">
        <f>Table1[[#This Row],[DAA 
(n)]]^1.5</f>
        <v>1592495.6721614671</v>
      </c>
      <c r="K2853" s="5">
        <f t="shared" si="269"/>
        <v>1598153.9418269543</v>
      </c>
      <c r="L2853" s="7">
        <f>LN(Table1[[#This Row],[NV]]/Table1[[#This Row],[NV_MA-1]])</f>
        <v>-2.2966362175267601</v>
      </c>
      <c r="M2853" s="7">
        <f>LN(Table1[[#This Row],[NV]]/Table1[[#This Row],[NV_MA-2]])</f>
        <v>4.9869174843677397</v>
      </c>
      <c r="N2853" s="4">
        <f>LN(Table1[[#This Row],[NV]]/Table1[[#This Row],[NV_MA-3]])</f>
        <v>2.4748780213560577</v>
      </c>
      <c r="O2853" s="7">
        <f>LN(Table1[[#This Row],[NV]]/Table1[[#This Row],[Metcalfe
NV ~ n^2]])</f>
        <v>-2.2818461756316597</v>
      </c>
      <c r="P2853" s="7">
        <f>Table1[[#This Row],[NV_MA-1]]*$M$3</f>
        <v>188738680.53333333</v>
      </c>
    </row>
    <row r="2854" spans="1:16" x14ac:dyDescent="0.2">
      <c r="A2854" s="2">
        <v>40839</v>
      </c>
      <c r="B2854" s="3">
        <v>23668568.760367699</v>
      </c>
      <c r="C2854" s="3">
        <f t="shared" si="264"/>
        <v>30533807.14587643</v>
      </c>
      <c r="D2854" s="4">
        <f>LN(Table1[[#This Row],[NV]])</f>
        <v>16.979658513264354</v>
      </c>
      <c r="E2854" s="5">
        <v>13144</v>
      </c>
      <c r="F2854" s="5">
        <f t="shared" si="265"/>
        <v>172764736</v>
      </c>
      <c r="G2854" s="8">
        <f t="shared" si="266"/>
        <v>195418366.09999999</v>
      </c>
      <c r="H2854" s="5">
        <f t="shared" si="267"/>
        <v>124654.02435132161</v>
      </c>
      <c r="I2854" s="5">
        <f t="shared" si="268"/>
        <v>131764.21961356801</v>
      </c>
      <c r="J2854" s="5">
        <f>Table1[[#This Row],[DAA 
(n)]]^1.5</f>
        <v>1506923.9164549748</v>
      </c>
      <c r="K2854" s="5">
        <f t="shared" si="269"/>
        <v>1636929.699288382</v>
      </c>
      <c r="L2854" s="7">
        <f>LN(Table1[[#This Row],[NV]]/Table1[[#This Row],[NV_MA-1]])</f>
        <v>-2.1109947722150402</v>
      </c>
      <c r="M2854" s="7">
        <f>LN(Table1[[#This Row],[NV]]/Table1[[#This Row],[NV_MA-2]])</f>
        <v>5.1908891239288995</v>
      </c>
      <c r="N2854" s="4">
        <f>LN(Table1[[#This Row],[NV]]/Table1[[#This Row],[NV_MA-3]])</f>
        <v>2.6713256026784533</v>
      </c>
      <c r="O2854" s="7">
        <f>LN(Table1[[#This Row],[NV]]/Table1[[#This Row],[Metcalfe
NV ~ n^2]])</f>
        <v>-1.9877828061698544</v>
      </c>
      <c r="P2854" s="7">
        <f>Table1[[#This Row],[NV_MA-1]]*$M$3</f>
        <v>195418366.09999999</v>
      </c>
    </row>
    <row r="2855" spans="1:16" x14ac:dyDescent="0.2">
      <c r="A2855" s="2">
        <v>40838</v>
      </c>
      <c r="B2855" s="3">
        <v>23709691.7160227</v>
      </c>
      <c r="C2855" s="3">
        <f t="shared" si="264"/>
        <v>31104564.319338169</v>
      </c>
      <c r="D2855" s="4">
        <f>LN(Table1[[#This Row],[NV]])</f>
        <v>16.981394455680494</v>
      </c>
      <c r="E2855" s="5">
        <v>12833</v>
      </c>
      <c r="F2855" s="5">
        <f t="shared" si="265"/>
        <v>164685889</v>
      </c>
      <c r="G2855" s="8">
        <f t="shared" si="266"/>
        <v>201968030.09999999</v>
      </c>
      <c r="H2855" s="5">
        <f t="shared" si="267"/>
        <v>121397.29587621817</v>
      </c>
      <c r="I2855" s="5">
        <f t="shared" si="268"/>
        <v>133926.9850694456</v>
      </c>
      <c r="J2855" s="5">
        <f>Table1[[#This Row],[DAA 
(n)]]^1.5</f>
        <v>1453758.5815867099</v>
      </c>
      <c r="K2855" s="5">
        <f t="shared" si="269"/>
        <v>1675490.7777632312</v>
      </c>
      <c r="L2855" s="7">
        <f>LN(Table1[[#This Row],[NV]]/Table1[[#This Row],[NV_MA-1]])</f>
        <v>-2.1422255203277838</v>
      </c>
      <c r="M2855" s="7">
        <f>LN(Table1[[#This Row],[NV]]/Table1[[#This Row],[NV_MA-2]])</f>
        <v>5.1763444127940623</v>
      </c>
      <c r="N2855" s="4">
        <f>LN(Table1[[#This Row],[NV]]/Table1[[#This Row],[NV_MA-3]])</f>
        <v>2.6497777737061017</v>
      </c>
      <c r="O2855" s="7">
        <f>LN(Table1[[#This Row],[NV]]/Table1[[#This Row],[Metcalfe
NV ~ n^2]])</f>
        <v>-1.9381560588084268</v>
      </c>
      <c r="P2855" s="7">
        <f>Table1[[#This Row],[NV_MA-1]]*$M$3</f>
        <v>201968030.09999999</v>
      </c>
    </row>
    <row r="2856" spans="1:16" x14ac:dyDescent="0.2">
      <c r="A2856" s="2">
        <v>40837</v>
      </c>
      <c r="B2856" s="3">
        <v>19298566.083949901</v>
      </c>
      <c r="C2856" s="3">
        <f t="shared" si="264"/>
        <v>31651138.670616455</v>
      </c>
      <c r="D2856" s="4">
        <f>LN(Table1[[#This Row],[NV]])</f>
        <v>16.775541354946618</v>
      </c>
      <c r="E2856" s="5">
        <v>11937</v>
      </c>
      <c r="F2856" s="5">
        <f t="shared" si="265"/>
        <v>142491969</v>
      </c>
      <c r="G2856" s="8">
        <f t="shared" si="266"/>
        <v>206670507</v>
      </c>
      <c r="H2856" s="5">
        <f t="shared" si="267"/>
        <v>112057.37110889748</v>
      </c>
      <c r="I2856" s="5">
        <f t="shared" si="268"/>
        <v>135574.52384069527</v>
      </c>
      <c r="J2856" s="5">
        <f>Table1[[#This Row],[DAA 
(n)]]^1.5</f>
        <v>1304195.7805302877</v>
      </c>
      <c r="K2856" s="5">
        <f t="shared" si="269"/>
        <v>1704107.3221765668</v>
      </c>
      <c r="L2856" s="7">
        <f>LN(Table1[[#This Row],[NV]]/Table1[[#This Row],[NV_MA-1]])</f>
        <v>-2.3710949744740999</v>
      </c>
      <c r="M2856" s="7">
        <f>LN(Table1[[#This Row],[NV]]/Table1[[#This Row],[NV_MA-2]])</f>
        <v>4.9582645953903413</v>
      </c>
      <c r="N2856" s="4">
        <f>LN(Table1[[#This Row],[NV]]/Table1[[#This Row],[NV_MA-3]])</f>
        <v>2.4269893880605489</v>
      </c>
      <c r="O2856" s="7">
        <f>LN(Table1[[#This Row],[NV]]/Table1[[#This Row],[Metcalfe
NV ~ n^2]])</f>
        <v>-1.9992548432434587</v>
      </c>
      <c r="P2856" s="7">
        <f>Table1[[#This Row],[NV_MA-1]]*$M$3</f>
        <v>206670507</v>
      </c>
    </row>
    <row r="2857" spans="1:16" x14ac:dyDescent="0.2">
      <c r="A2857" s="2">
        <v>40836</v>
      </c>
      <c r="B2857" s="3">
        <v>17677641.241997201</v>
      </c>
      <c r="C2857" s="3">
        <f t="shared" si="264"/>
        <v>32373164.464286782</v>
      </c>
      <c r="D2857" s="4">
        <f>LN(Table1[[#This Row],[NV]])</f>
        <v>16.68781119235916</v>
      </c>
      <c r="E2857" s="5">
        <v>11014</v>
      </c>
      <c r="F2857" s="5">
        <f t="shared" si="265"/>
        <v>121308196</v>
      </c>
      <c r="G2857" s="8">
        <f t="shared" si="266"/>
        <v>213080115</v>
      </c>
      <c r="H2857" s="5">
        <f t="shared" si="267"/>
        <v>102506.44408262421</v>
      </c>
      <c r="I2857" s="5">
        <f t="shared" si="268"/>
        <v>137825.13704631463</v>
      </c>
      <c r="J2857" s="5">
        <f>Table1[[#This Row],[DAA 
(n)]]^1.5</f>
        <v>1155892.9322147449</v>
      </c>
      <c r="K2857" s="5">
        <f t="shared" si="269"/>
        <v>1743133.1091766418</v>
      </c>
      <c r="L2857" s="7">
        <f>LN(Table1[[#This Row],[NV]]/Table1[[#This Row],[NV_MA-1]])</f>
        <v>-2.4893675873571666</v>
      </c>
      <c r="M2857" s="7">
        <f>LN(Table1[[#This Row],[NV]]/Table1[[#This Row],[NV_MA-2]])</f>
        <v>4.8540701545515805</v>
      </c>
      <c r="N2857" s="4">
        <f>LN(Table1[[#This Row],[NV]]/Table1[[#This Row],[NV_MA-3]])</f>
        <v>2.3166165029147918</v>
      </c>
      <c r="O2857" s="7">
        <f>LN(Table1[[#This Row],[NV]]/Table1[[#This Row],[Metcalfe
NV ~ n^2]])</f>
        <v>-1.9260337472856954</v>
      </c>
      <c r="P2857" s="7">
        <f>Table1[[#This Row],[NV_MA-1]]*$M$3</f>
        <v>213080115</v>
      </c>
    </row>
    <row r="2858" spans="1:16" x14ac:dyDescent="0.2">
      <c r="A2858" s="2">
        <v>40835</v>
      </c>
      <c r="B2858" s="3">
        <v>16622980.2869094</v>
      </c>
      <c r="C2858" s="3">
        <f t="shared" si="264"/>
        <v>33281790.68247097</v>
      </c>
      <c r="D2858" s="4">
        <f>LN(Table1[[#This Row],[NV]])</f>
        <v>16.626296650624418</v>
      </c>
      <c r="E2858" s="5">
        <v>12283</v>
      </c>
      <c r="F2858" s="5">
        <f t="shared" si="265"/>
        <v>150872089</v>
      </c>
      <c r="G2858" s="8">
        <f t="shared" si="266"/>
        <v>224444841.80000001</v>
      </c>
      <c r="H2858" s="5">
        <f t="shared" si="267"/>
        <v>115656.37758491471</v>
      </c>
      <c r="I2858" s="5">
        <f t="shared" si="268"/>
        <v>141557.58479701012</v>
      </c>
      <c r="J2858" s="5">
        <f>Table1[[#This Row],[DAA 
(n)]]^1.5</f>
        <v>1361308.8808889047</v>
      </c>
      <c r="K2858" s="5">
        <f t="shared" si="269"/>
        <v>1809687.3059095584</v>
      </c>
      <c r="L2858" s="7">
        <f>LN(Table1[[#This Row],[NV]]/Table1[[#This Row],[NV_MA-1]])</f>
        <v>-2.6028438907933586</v>
      </c>
      <c r="M2858" s="7">
        <f>LN(Table1[[#This Row],[NV]]/Table1[[#This Row],[NV_MA-2]])</f>
        <v>4.7658347776484424</v>
      </c>
      <c r="N2858" s="4">
        <f>LN(Table1[[#This Row],[NV]]/Table1[[#This Row],[NV_MA-3]])</f>
        <v>2.2176320214729839</v>
      </c>
      <c r="O2858" s="7">
        <f>LN(Table1[[#This Row],[NV]]/Table1[[#This Row],[Metcalfe
NV ~ n^2]])</f>
        <v>-2.2056462924537699</v>
      </c>
      <c r="P2858" s="7">
        <f>Table1[[#This Row],[NV_MA-1]]*$M$3</f>
        <v>224444841.80000001</v>
      </c>
    </row>
    <row r="2859" spans="1:16" x14ac:dyDescent="0.2">
      <c r="A2859" s="2">
        <v>40834</v>
      </c>
      <c r="B2859" s="3">
        <v>18143927.788263898</v>
      </c>
      <c r="C2859" s="3">
        <f t="shared" si="264"/>
        <v>34071663.845910832</v>
      </c>
      <c r="D2859" s="4">
        <f>LN(Table1[[#This Row],[NV]])</f>
        <v>16.713846505577969</v>
      </c>
      <c r="E2859" s="5">
        <v>12586</v>
      </c>
      <c r="F2859" s="5">
        <f t="shared" si="265"/>
        <v>158407396</v>
      </c>
      <c r="G2859" s="8">
        <f t="shared" si="266"/>
        <v>228489672.19999999</v>
      </c>
      <c r="H2859" s="5">
        <f t="shared" si="267"/>
        <v>118816.12382239745</v>
      </c>
      <c r="I2859" s="5">
        <f t="shared" si="268"/>
        <v>143043.12878760655</v>
      </c>
      <c r="J2859" s="5">
        <f>Table1[[#This Row],[DAA 
(n)]]^1.5</f>
        <v>1411989.9029582327</v>
      </c>
      <c r="K2859" s="5">
        <f t="shared" si="269"/>
        <v>1834952.6998769438</v>
      </c>
      <c r="L2859" s="7">
        <f>LN(Table1[[#This Row],[NV]]/Table1[[#This Row],[NV_MA-1]])</f>
        <v>-2.53315506344964</v>
      </c>
      <c r="M2859" s="7">
        <f>LN(Table1[[#This Row],[NV]]/Table1[[#This Row],[NV_MA-2]])</f>
        <v>4.8429450418947031</v>
      </c>
      <c r="N2859" s="4">
        <f>LN(Table1[[#This Row],[NV]]/Table1[[#This Row],[NV_MA-3]])</f>
        <v>2.2913172430732023</v>
      </c>
      <c r="O2859" s="7">
        <f>LN(Table1[[#This Row],[NV]]/Table1[[#This Row],[Metcalfe
NV ~ n^2]])</f>
        <v>-2.1668342225957891</v>
      </c>
      <c r="P2859" s="7">
        <f>Table1[[#This Row],[NV_MA-1]]*$M$3</f>
        <v>228489672.19999999</v>
      </c>
    </row>
    <row r="2860" spans="1:16" x14ac:dyDescent="0.2">
      <c r="A2860" s="2">
        <v>40833</v>
      </c>
      <c r="B2860" s="3">
        <v>19319212.001164399</v>
      </c>
      <c r="C2860" s="3">
        <f t="shared" si="264"/>
        <v>34740675.19423385</v>
      </c>
      <c r="D2860" s="4">
        <f>LN(Table1[[#This Row],[NV]])</f>
        <v>16.776610599227634</v>
      </c>
      <c r="E2860" s="5">
        <v>14480</v>
      </c>
      <c r="F2860" s="5">
        <f t="shared" si="265"/>
        <v>209670400</v>
      </c>
      <c r="G2860" s="8">
        <f t="shared" si="266"/>
        <v>229926972.86666667</v>
      </c>
      <c r="H2860" s="5">
        <f t="shared" si="267"/>
        <v>138725.98268280696</v>
      </c>
      <c r="I2860" s="5">
        <f t="shared" si="268"/>
        <v>143606.72190797422</v>
      </c>
      <c r="J2860" s="5">
        <f>Table1[[#This Row],[DAA 
(n)]]^1.5</f>
        <v>1742419.9815199571</v>
      </c>
      <c r="K2860" s="5">
        <f t="shared" si="269"/>
        <v>1844266.7150685168</v>
      </c>
      <c r="L2860" s="7">
        <f>LN(Table1[[#This Row],[NV]]/Table1[[#This Row],[NV_MA-1]])</f>
        <v>-2.476661707967732</v>
      </c>
      <c r="M2860" s="7">
        <f>LN(Table1[[#This Row],[NV]]/Table1[[#This Row],[NV_MA-2]])</f>
        <v>4.9017768547828133</v>
      </c>
      <c r="N2860" s="4">
        <f>LN(Table1[[#This Row],[NV]]/Table1[[#This Row],[NV_MA-3]])</f>
        <v>2.3490182871801379</v>
      </c>
      <c r="O2860" s="7">
        <f>LN(Table1[[#This Row],[NV]]/Table1[[#This Row],[Metcalfe
NV ~ n^2]])</f>
        <v>-2.3844367326517815</v>
      </c>
      <c r="P2860" s="7">
        <f>Table1[[#This Row],[NV_MA-1]]*$M$3</f>
        <v>229926972.86666667</v>
      </c>
    </row>
    <row r="2861" spans="1:16" x14ac:dyDescent="0.2">
      <c r="A2861" s="2">
        <v>40832</v>
      </c>
      <c r="B2861" s="3">
        <v>26995633.878132898</v>
      </c>
      <c r="C2861" s="3">
        <f t="shared" si="264"/>
        <v>35257008.321744777</v>
      </c>
      <c r="D2861" s="4">
        <f>LN(Table1[[#This Row],[NV]])</f>
        <v>17.111185702675119</v>
      </c>
      <c r="E2861" s="5">
        <v>11949</v>
      </c>
      <c r="F2861" s="5">
        <f t="shared" si="265"/>
        <v>142778601</v>
      </c>
      <c r="G2861" s="8">
        <f t="shared" si="266"/>
        <v>228487539.83333334</v>
      </c>
      <c r="H2861" s="5">
        <f t="shared" si="267"/>
        <v>112182.02591573271</v>
      </c>
      <c r="I2861" s="5">
        <f t="shared" si="268"/>
        <v>143053.51150895041</v>
      </c>
      <c r="J2861" s="5">
        <f>Table1[[#This Row],[DAA 
(n)]]^1.5</f>
        <v>1306162.8931144075</v>
      </c>
      <c r="K2861" s="5">
        <f t="shared" si="269"/>
        <v>1835041.6985072405</v>
      </c>
      <c r="L2861" s="7">
        <f>LN(Table1[[#This Row],[NV]]/Table1[[#This Row],[NV_MA-1]])</f>
        <v>-2.1358065338667087</v>
      </c>
      <c r="M2861" s="7">
        <f>LN(Table1[[#This Row],[NV]]/Table1[[#This Row],[NV_MA-2]])</f>
        <v>5.2402116570745152</v>
      </c>
      <c r="N2861" s="4">
        <f>LN(Table1[[#This Row],[NV]]/Table1[[#This Row],[NV_MA-3]])</f>
        <v>2.6886079394803502</v>
      </c>
      <c r="O2861" s="7">
        <f>LN(Table1[[#This Row],[NV]]/Table1[[#This Row],[Metcalfe
NV ~ n^2]])</f>
        <v>-1.6656200410243882</v>
      </c>
      <c r="P2861" s="7">
        <f>Table1[[#This Row],[NV_MA-1]]*$M$3</f>
        <v>228487539.83333334</v>
      </c>
    </row>
    <row r="2862" spans="1:16" x14ac:dyDescent="0.2">
      <c r="A2862" s="2">
        <v>40831</v>
      </c>
      <c r="B2862" s="3">
        <v>28674896.0887511</v>
      </c>
      <c r="C2862" s="3">
        <f t="shared" si="264"/>
        <v>35529960.173666805</v>
      </c>
      <c r="D2862" s="4">
        <f>LN(Table1[[#This Row],[NV]])</f>
        <v>17.171532597215553</v>
      </c>
      <c r="E2862" s="5">
        <v>13000</v>
      </c>
      <c r="F2862" s="5">
        <f t="shared" si="265"/>
        <v>169000000</v>
      </c>
      <c r="G2862" s="8">
        <f t="shared" si="266"/>
        <v>230713405.66666666</v>
      </c>
      <c r="H2862" s="5">
        <f t="shared" si="267"/>
        <v>123145.16027376775</v>
      </c>
      <c r="I2862" s="5">
        <f t="shared" si="268"/>
        <v>143936.899349782</v>
      </c>
      <c r="J2862" s="5">
        <f>Table1[[#This Row],[DAA 
(n)]]^1.5</f>
        <v>1482228.0526288778</v>
      </c>
      <c r="K2862" s="5">
        <f t="shared" si="269"/>
        <v>1849559.5365418941</v>
      </c>
      <c r="L2862" s="7">
        <f>LN(Table1[[#This Row],[NV]]/Table1[[#This Row],[NV_MA-1]])</f>
        <v>-2.0851542328950057</v>
      </c>
      <c r="M2862" s="7">
        <f>LN(Table1[[#This Row],[NV]]/Table1[[#This Row],[NV_MA-2]])</f>
        <v>5.2944023136544827</v>
      </c>
      <c r="N2862" s="4">
        <f>LN(Table1[[#This Row],[NV]]/Table1[[#This Row],[NV_MA-3]])</f>
        <v>2.7410745168643098</v>
      </c>
      <c r="O2862" s="7">
        <f>LN(Table1[[#This Row],[NV]]/Table1[[#This Row],[Metcalfe
NV ~ n^2]])</f>
        <v>-1.773876675671795</v>
      </c>
      <c r="P2862" s="7">
        <f>Table1[[#This Row],[NV_MA-1]]*$M$3</f>
        <v>230713405.66666666</v>
      </c>
    </row>
    <row r="2863" spans="1:16" x14ac:dyDescent="0.2">
      <c r="A2863" s="2">
        <v>40830</v>
      </c>
      <c r="B2863" s="3">
        <v>29761174.4227967</v>
      </c>
      <c r="C2863" s="3">
        <f t="shared" si="264"/>
        <v>35754853.000016935</v>
      </c>
      <c r="D2863" s="4">
        <f>LN(Table1[[#This Row],[NV]])</f>
        <v>17.208715230282127</v>
      </c>
      <c r="E2863" s="5">
        <v>14662</v>
      </c>
      <c r="F2863" s="5">
        <f t="shared" si="265"/>
        <v>214974244</v>
      </c>
      <c r="G2863" s="8">
        <f t="shared" si="266"/>
        <v>233069816.46666667</v>
      </c>
      <c r="H2863" s="5">
        <f t="shared" si="267"/>
        <v>140652.77701233016</v>
      </c>
      <c r="I2863" s="5">
        <f t="shared" si="268"/>
        <v>144810.77943849884</v>
      </c>
      <c r="J2863" s="5">
        <f>Table1[[#This Row],[DAA 
(n)]]^1.5</f>
        <v>1775373.866408987</v>
      </c>
      <c r="K2863" s="5">
        <f t="shared" si="269"/>
        <v>1864364.3994841732</v>
      </c>
      <c r="L2863" s="7">
        <f>LN(Table1[[#This Row],[NV]]/Table1[[#This Row],[NV_MA-1]])</f>
        <v>-2.0581333778521436</v>
      </c>
      <c r="M2863" s="7">
        <f>LN(Table1[[#This Row],[NV]]/Table1[[#This Row],[NV_MA-2]])</f>
        <v>5.3255320304831208</v>
      </c>
      <c r="N2863" s="4">
        <f>LN(Table1[[#This Row],[NV]]/Table1[[#This Row],[NV_MA-3]])</f>
        <v>2.7702844818752741</v>
      </c>
      <c r="O2863" s="7">
        <f>LN(Table1[[#This Row],[NV]]/Table1[[#This Row],[Metcalfe
NV ~ n^2]])</f>
        <v>-1.977313553284938</v>
      </c>
      <c r="P2863" s="7">
        <f>Table1[[#This Row],[NV_MA-1]]*$M$3</f>
        <v>233069816.46666667</v>
      </c>
    </row>
    <row r="2864" spans="1:16" x14ac:dyDescent="0.2">
      <c r="A2864" s="2">
        <v>40829</v>
      </c>
      <c r="B2864" s="3">
        <v>30111640.060929202</v>
      </c>
      <c r="C2864" s="3">
        <f t="shared" si="264"/>
        <v>36119071.772168629</v>
      </c>
      <c r="D2864" s="4">
        <f>LN(Table1[[#This Row],[NV]])</f>
        <v>17.22042236795259</v>
      </c>
      <c r="E2864" s="5">
        <v>11340</v>
      </c>
      <c r="F2864" s="5">
        <f t="shared" si="265"/>
        <v>128595600</v>
      </c>
      <c r="G2864" s="8">
        <f t="shared" si="266"/>
        <v>233597237.13333333</v>
      </c>
      <c r="H2864" s="5">
        <f t="shared" si="267"/>
        <v>105871.27848637497</v>
      </c>
      <c r="I2864" s="5">
        <f t="shared" si="268"/>
        <v>144998.23821954985</v>
      </c>
      <c r="J2864" s="5">
        <f>Table1[[#This Row],[DAA 
(n)]]^1.5</f>
        <v>1207590.2053262962</v>
      </c>
      <c r="K2864" s="5">
        <f t="shared" si="269"/>
        <v>1867602.0236780283</v>
      </c>
      <c r="L2864" s="7">
        <f>LN(Table1[[#This Row],[NV]]/Table1[[#This Row],[NV_MA-1]])</f>
        <v>-2.0486866135556303</v>
      </c>
      <c r="M2864" s="7">
        <f>LN(Table1[[#This Row],[NV]]/Table1[[#This Row],[NV_MA-2]])</f>
        <v>5.3359454968336939</v>
      </c>
      <c r="N2864" s="4">
        <f>LN(Table1[[#This Row],[NV]]/Table1[[#This Row],[NV_MA-3]])</f>
        <v>2.7802565423028138</v>
      </c>
      <c r="O2864" s="7">
        <f>LN(Table1[[#This Row],[NV]]/Table1[[#This Row],[Metcalfe
NV ~ n^2]])</f>
        <v>-1.4517607866108966</v>
      </c>
      <c r="P2864" s="7">
        <f>Table1[[#This Row],[NV_MA-1]]*$M$3</f>
        <v>233597237.13333333</v>
      </c>
    </row>
    <row r="2865" spans="1:16" x14ac:dyDescent="0.2">
      <c r="A2865" s="2">
        <v>40828</v>
      </c>
      <c r="B2865" s="3">
        <v>31055534.8247905</v>
      </c>
      <c r="C2865" s="3">
        <f t="shared" si="264"/>
        <v>36519889.877564006</v>
      </c>
      <c r="D2865" s="4">
        <f>LN(Table1[[#This Row],[NV]])</f>
        <v>17.251287605684933</v>
      </c>
      <c r="E2865" s="5">
        <v>13370</v>
      </c>
      <c r="F2865" s="5">
        <f t="shared" si="265"/>
        <v>178756900</v>
      </c>
      <c r="G2865" s="8">
        <f t="shared" si="266"/>
        <v>236769773.16666666</v>
      </c>
      <c r="H2865" s="5">
        <f t="shared" si="267"/>
        <v>127025.27711918336</v>
      </c>
      <c r="I2865" s="5">
        <f t="shared" si="268"/>
        <v>146262.59194537194</v>
      </c>
      <c r="J2865" s="5">
        <f>Table1[[#This Row],[DAA 
(n)]]^1.5</f>
        <v>1545955.9350123794</v>
      </c>
      <c r="K2865" s="5">
        <f t="shared" si="269"/>
        <v>1888335.3593493451</v>
      </c>
      <c r="L2865" s="7">
        <f>LN(Table1[[#This Row],[NV]]/Table1[[#This Row],[NV_MA-1]])</f>
        <v>-2.0313112000413809</v>
      </c>
      <c r="M2865" s="7">
        <f>LN(Table1[[#This Row],[NV]]/Table1[[#This Row],[NV_MA-2]])</f>
        <v>5.3581287455253435</v>
      </c>
      <c r="N2865" s="4">
        <f>LN(Table1[[#This Row],[NV]]/Table1[[#This Row],[NV_MA-3]])</f>
        <v>2.8000813689971009</v>
      </c>
      <c r="O2865" s="7">
        <f>LN(Table1[[#This Row],[NV]]/Table1[[#This Row],[Metcalfe
NV ~ n^2]])</f>
        <v>-1.7502497345070438</v>
      </c>
      <c r="P2865" s="7">
        <f>Table1[[#This Row],[NV_MA-1]]*$M$3</f>
        <v>236769773.16666666</v>
      </c>
    </row>
    <row r="2866" spans="1:16" x14ac:dyDescent="0.2">
      <c r="A2866" s="2">
        <v>40827</v>
      </c>
      <c r="B2866" s="3">
        <v>29858870.497889198</v>
      </c>
      <c r="C2866" s="3">
        <f t="shared" si="264"/>
        <v>36957541.400350809</v>
      </c>
      <c r="D2866" s="4">
        <f>LN(Table1[[#This Row],[NV]])</f>
        <v>17.211992522765406</v>
      </c>
      <c r="E2866" s="5">
        <v>13852</v>
      </c>
      <c r="F2866" s="5">
        <f t="shared" si="265"/>
        <v>191877904</v>
      </c>
      <c r="G2866" s="8">
        <f t="shared" si="266"/>
        <v>239237149.86666667</v>
      </c>
      <c r="H2866" s="5">
        <f t="shared" si="267"/>
        <v>132095.23331129507</v>
      </c>
      <c r="I2866" s="5">
        <f t="shared" si="268"/>
        <v>147155.31966571821</v>
      </c>
      <c r="J2866" s="5">
        <f>Table1[[#This Row],[DAA 
(n)]]^1.5</f>
        <v>1630304.4888020132</v>
      </c>
      <c r="K2866" s="5">
        <f t="shared" si="269"/>
        <v>1903627.6473164263</v>
      </c>
      <c r="L2866" s="7">
        <f>LN(Table1[[#This Row],[NV]]/Table1[[#This Row],[NV_MA-1]])</f>
        <v>-2.0809733540233144</v>
      </c>
      <c r="M2866" s="7">
        <f>LN(Table1[[#This Row],[NV]]/Table1[[#This Row],[NV_MA-2]])</f>
        <v>5.3127486184441617</v>
      </c>
      <c r="N2866" s="4">
        <f>LN(Table1[[#This Row],[NV]]/Table1[[#This Row],[NV_MA-3]])</f>
        <v>2.7527206109412017</v>
      </c>
      <c r="O2866" s="7">
        <f>LN(Table1[[#This Row],[NV]]/Table1[[#This Row],[Metcalfe
NV ~ n^2]])</f>
        <v>-1.860377288279218</v>
      </c>
      <c r="P2866" s="7">
        <f>Table1[[#This Row],[NV_MA-1]]*$M$3</f>
        <v>239237149.86666667</v>
      </c>
    </row>
    <row r="2867" spans="1:16" x14ac:dyDescent="0.2">
      <c r="A2867" s="2">
        <v>40826</v>
      </c>
      <c r="B2867" s="3">
        <v>30331779.460240699</v>
      </c>
      <c r="C2867" s="3">
        <f t="shared" si="264"/>
        <v>37376297.56006033</v>
      </c>
      <c r="D2867" s="4">
        <f>LN(Table1[[#This Row],[NV]])</f>
        <v>17.227706547915417</v>
      </c>
      <c r="E2867" s="5">
        <v>13498</v>
      </c>
      <c r="F2867" s="5">
        <f t="shared" si="265"/>
        <v>182196004</v>
      </c>
      <c r="G2867" s="8">
        <f t="shared" si="266"/>
        <v>241098423.76666668</v>
      </c>
      <c r="H2867" s="5">
        <f t="shared" si="267"/>
        <v>128369.98627798464</v>
      </c>
      <c r="I2867" s="5">
        <f t="shared" si="268"/>
        <v>147822.14771157751</v>
      </c>
      <c r="J2867" s="5">
        <f>Table1[[#This Row],[DAA 
(n)]]^1.5</f>
        <v>1568209.6996231074</v>
      </c>
      <c r="K2867" s="5">
        <f t="shared" si="269"/>
        <v>1915102.1290470201</v>
      </c>
      <c r="L2867" s="7">
        <f>LN(Table1[[#This Row],[NV]]/Table1[[#This Row],[NV_MA-1]])</f>
        <v>-2.0730092575400652</v>
      </c>
      <c r="M2867" s="7">
        <f>LN(Table1[[#This Row],[NV]]/Table1[[#This Row],[NV_MA-2]])</f>
        <v>5.3239414224466826</v>
      </c>
      <c r="N2867" s="4">
        <f>LN(Table1[[#This Row],[NV]]/Table1[[#This Row],[NV_MA-3]])</f>
        <v>2.7624250376455359</v>
      </c>
      <c r="O2867" s="7">
        <f>LN(Table1[[#This Row],[NV]]/Table1[[#This Row],[Metcalfe
NV ~ n^2]])</f>
        <v>-1.7928870626912869</v>
      </c>
      <c r="P2867" s="7">
        <f>Table1[[#This Row],[NV_MA-1]]*$M$3</f>
        <v>241098423.76666668</v>
      </c>
    </row>
    <row r="2868" spans="1:16" x14ac:dyDescent="0.2">
      <c r="A2868" s="2">
        <v>40825</v>
      </c>
      <c r="B2868" s="3">
        <v>30579460.292862199</v>
      </c>
      <c r="C2868" s="3">
        <f t="shared" si="264"/>
        <v>37510113.99723009</v>
      </c>
      <c r="D2868" s="4">
        <f>LN(Table1[[#This Row],[NV]])</f>
        <v>17.235839109285973</v>
      </c>
      <c r="E2868" s="5">
        <v>12398</v>
      </c>
      <c r="F2868" s="5">
        <f t="shared" si="265"/>
        <v>153710404</v>
      </c>
      <c r="G2868" s="8">
        <f t="shared" si="266"/>
        <v>243737619.93333334</v>
      </c>
      <c r="H2868" s="5">
        <f t="shared" si="267"/>
        <v>116854.7509775506</v>
      </c>
      <c r="I2868" s="5">
        <f t="shared" si="268"/>
        <v>148765.48116839569</v>
      </c>
      <c r="J2868" s="5">
        <f>Table1[[#This Row],[DAA 
(n)]]^1.5</f>
        <v>1380471.5095908367</v>
      </c>
      <c r="K2868" s="5">
        <f t="shared" si="269"/>
        <v>1931349.3477964757</v>
      </c>
      <c r="L2868" s="7">
        <f>LN(Table1[[#This Row],[NV]]/Table1[[#This Row],[NV_MA-1]])</f>
        <v>-2.0757637672493083</v>
      </c>
      <c r="M2868" s="7">
        <f>LN(Table1[[#This Row],[NV]]/Table1[[#This Row],[NV_MA-2]])</f>
        <v>5.3257127162118794</v>
      </c>
      <c r="N2868" s="4">
        <f>LN(Table1[[#This Row],[NV]]/Table1[[#This Row],[NV_MA-3]])</f>
        <v>2.7621096487561725</v>
      </c>
      <c r="O2868" s="7">
        <f>LN(Table1[[#This Row],[NV]]/Table1[[#This Row],[Metcalfe
NV ~ n^2]])</f>
        <v>-1.6147417872377579</v>
      </c>
      <c r="P2868" s="7">
        <f>Table1[[#This Row],[NV_MA-1]]*$M$3</f>
        <v>243737619.93333334</v>
      </c>
    </row>
    <row r="2869" spans="1:16" x14ac:dyDescent="0.2">
      <c r="A2869" s="2">
        <v>40824</v>
      </c>
      <c r="B2869" s="3">
        <v>29584491.897106901</v>
      </c>
      <c r="C2869" s="3">
        <f t="shared" si="264"/>
        <v>37693451.360345468</v>
      </c>
      <c r="D2869" s="4">
        <f>LN(Table1[[#This Row],[NV]])</f>
        <v>17.202760859603956</v>
      </c>
      <c r="E2869" s="5">
        <v>12331</v>
      </c>
      <c r="F2869" s="5">
        <f t="shared" si="265"/>
        <v>152053561</v>
      </c>
      <c r="G2869" s="8">
        <f t="shared" si="266"/>
        <v>249842917</v>
      </c>
      <c r="H2869" s="5">
        <f t="shared" si="267"/>
        <v>116156.43788177951</v>
      </c>
      <c r="I2869" s="5">
        <f t="shared" si="268"/>
        <v>150876.73220370256</v>
      </c>
      <c r="J2869" s="5">
        <f>Table1[[#This Row],[DAA 
(n)]]^1.5</f>
        <v>1369296.3377921509</v>
      </c>
      <c r="K2869" s="5">
        <f t="shared" si="269"/>
        <v>1968218.4198305369</v>
      </c>
      <c r="L2869" s="7">
        <f>LN(Table1[[#This Row],[NV]]/Table1[[#This Row],[NV_MA-1]])</f>
        <v>-2.1335820867392847</v>
      </c>
      <c r="M2869" s="7">
        <f>LN(Table1[[#This Row],[NV]]/Table1[[#This Row],[NV_MA-2]])</f>
        <v>5.2785424202181499</v>
      </c>
      <c r="N2869" s="4">
        <f>LN(Table1[[#This Row],[NV]]/Table1[[#This Row],[NV_MA-3]])</f>
        <v>2.7101215234818281</v>
      </c>
      <c r="O2869" s="7">
        <f>LN(Table1[[#This Row],[NV]]/Table1[[#This Row],[Metcalfe
NV ~ n^2]])</f>
        <v>-1.6369825321371041</v>
      </c>
      <c r="P2869" s="7">
        <f>Table1[[#This Row],[NV_MA-1]]*$M$3</f>
        <v>249842917</v>
      </c>
    </row>
    <row r="2870" spans="1:16" x14ac:dyDescent="0.2">
      <c r="A2870" s="2">
        <v>40823</v>
      </c>
      <c r="B2870" s="3">
        <v>31749565.451979499</v>
      </c>
      <c r="C2870" s="3">
        <f t="shared" si="264"/>
        <v>38316153.102386244</v>
      </c>
      <c r="D2870" s="4">
        <f>LN(Table1[[#This Row],[NV]])</f>
        <v>17.273389596657488</v>
      </c>
      <c r="E2870" s="5">
        <v>13622</v>
      </c>
      <c r="F2870" s="5">
        <f t="shared" si="265"/>
        <v>185558884</v>
      </c>
      <c r="G2870" s="8">
        <f t="shared" si="266"/>
        <v>253129539.09999999</v>
      </c>
      <c r="H2870" s="5">
        <f t="shared" si="267"/>
        <v>129673.83091155681</v>
      </c>
      <c r="I2870" s="5">
        <f t="shared" si="268"/>
        <v>152107.9206519984</v>
      </c>
      <c r="J2870" s="5">
        <f>Table1[[#This Row],[DAA 
(n)]]^1.5</f>
        <v>1589868.8995788302</v>
      </c>
      <c r="K2870" s="5">
        <f t="shared" si="269"/>
        <v>1988977.4007230997</v>
      </c>
      <c r="L2870" s="7">
        <f>LN(Table1[[#This Row],[NV]]/Table1[[#This Row],[NV_MA-1]])</f>
        <v>-2.076022331253724</v>
      </c>
      <c r="M2870" s="7">
        <f>LN(Table1[[#This Row],[NV]]/Table1[[#This Row],[NV_MA-2]])</f>
        <v>5.3410440444734126</v>
      </c>
      <c r="N2870" s="4">
        <f>LN(Table1[[#This Row],[NV]]/Table1[[#This Row],[NV_MA-3]])</f>
        <v>2.7702584010160924</v>
      </c>
      <c r="O2870" s="7">
        <f>LN(Table1[[#This Row],[NV]]/Table1[[#This Row],[Metcalfe
NV ~ n^2]])</f>
        <v>-1.7654932269450412</v>
      </c>
      <c r="P2870" s="7">
        <f>Table1[[#This Row],[NV_MA-1]]*$M$3</f>
        <v>253129539.09999999</v>
      </c>
    </row>
    <row r="2871" spans="1:16" x14ac:dyDescent="0.2">
      <c r="A2871" s="2">
        <v>40822</v>
      </c>
      <c r="B2871" s="3">
        <v>35088846.551078796</v>
      </c>
      <c r="C2871" s="3">
        <f t="shared" si="264"/>
        <v>38981937.319868967</v>
      </c>
      <c r="D2871" s="4">
        <f>LN(Table1[[#This Row],[NV]])</f>
        <v>17.373393875861499</v>
      </c>
      <c r="E2871" s="5">
        <v>14660</v>
      </c>
      <c r="F2871" s="5">
        <f t="shared" si="265"/>
        <v>214915600</v>
      </c>
      <c r="G2871" s="8">
        <f t="shared" si="266"/>
        <v>256413943.80000001</v>
      </c>
      <c r="H2871" s="5">
        <f t="shared" si="267"/>
        <v>140631.5911199598</v>
      </c>
      <c r="I2871" s="5">
        <f t="shared" si="268"/>
        <v>153253.44783125806</v>
      </c>
      <c r="J2871" s="5">
        <f>Table1[[#This Row],[DAA 
(n)]]^1.5</f>
        <v>1775010.618559784</v>
      </c>
      <c r="K2871" s="5">
        <f t="shared" si="269"/>
        <v>2008922.7988685071</v>
      </c>
      <c r="L2871" s="7">
        <f>LN(Table1[[#This Row],[NV]]/Table1[[#This Row],[NV_MA-1]])</f>
        <v>-1.9889097886659071</v>
      </c>
      <c r="M2871" s="7">
        <f>LN(Table1[[#This Row],[NV]]/Table1[[#This Row],[NV_MA-2]])</f>
        <v>5.433545524232871</v>
      </c>
      <c r="N2871" s="4">
        <f>LN(Table1[[#This Row],[NV]]/Table1[[#This Row],[NV_MA-3]])</f>
        <v>2.8602846604441501</v>
      </c>
      <c r="O2871" s="7">
        <f>LN(Table1[[#This Row],[NV]]/Table1[[#This Row],[Metcalfe
NV ~ n^2]])</f>
        <v>-1.8123620750197846</v>
      </c>
      <c r="P2871" s="7">
        <f>Table1[[#This Row],[NV_MA-1]]*$M$3</f>
        <v>256413943.80000001</v>
      </c>
    </row>
    <row r="2872" spans="1:16" x14ac:dyDescent="0.2">
      <c r="A2872" s="2">
        <v>40821</v>
      </c>
      <c r="B2872" s="3">
        <v>36206652.005371101</v>
      </c>
      <c r="C2872" s="3">
        <f t="shared" si="264"/>
        <v>39458694.175274402</v>
      </c>
      <c r="D2872" s="4">
        <f>LN(Table1[[#This Row],[NV]])</f>
        <v>17.404753416969189</v>
      </c>
      <c r="E2872" s="5">
        <v>13475</v>
      </c>
      <c r="F2872" s="5">
        <f t="shared" si="265"/>
        <v>181575625</v>
      </c>
      <c r="G2872" s="8">
        <f t="shared" si="266"/>
        <v>261121836.59999999</v>
      </c>
      <c r="H2872" s="5">
        <f t="shared" si="267"/>
        <v>128128.26905809775</v>
      </c>
      <c r="I2872" s="5">
        <f t="shared" si="268"/>
        <v>154759.16286623152</v>
      </c>
      <c r="J2872" s="5">
        <f>Table1[[#This Row],[DAA 
(n)]]^1.5</f>
        <v>1564203.166751367</v>
      </c>
      <c r="K2872" s="5">
        <f t="shared" si="269"/>
        <v>2036174.0620074468</v>
      </c>
      <c r="L2872" s="7">
        <f>LN(Table1[[#This Row],[NV]]/Table1[[#This Row],[NV_MA-1]])</f>
        <v>-1.9757442462938848</v>
      </c>
      <c r="M2872" s="7">
        <f>LN(Table1[[#This Row],[NV]]/Table1[[#This Row],[NV_MA-2]])</f>
        <v>5.455128017407989</v>
      </c>
      <c r="N2872" s="4">
        <f>LN(Table1[[#This Row],[NV]]/Table1[[#This Row],[NV_MA-3]])</f>
        <v>2.8781702718257738</v>
      </c>
      <c r="O2872" s="7">
        <f>LN(Table1[[#This Row],[NV]]/Table1[[#This Row],[Metcalfe
NV ~ n^2]])</f>
        <v>-1.6124293745852056</v>
      </c>
      <c r="P2872" s="7">
        <f>Table1[[#This Row],[NV_MA-1]]*$M$3</f>
        <v>261121836.59999999</v>
      </c>
    </row>
    <row r="2873" spans="1:16" x14ac:dyDescent="0.2">
      <c r="A2873" s="2">
        <v>40820</v>
      </c>
      <c r="B2873" s="3">
        <v>36702419.328547403</v>
      </c>
      <c r="C2873" s="3">
        <f t="shared" si="264"/>
        <v>40076824.329529136</v>
      </c>
      <c r="D2873" s="4">
        <f>LN(Table1[[#This Row],[NV]])</f>
        <v>17.418353232610841</v>
      </c>
      <c r="E2873" s="5">
        <v>13371</v>
      </c>
      <c r="F2873" s="5">
        <f t="shared" si="265"/>
        <v>178783641</v>
      </c>
      <c r="G2873" s="8">
        <f t="shared" si="266"/>
        <v>266102157.40000001</v>
      </c>
      <c r="H2873" s="5">
        <f t="shared" si="267"/>
        <v>127035.7779252497</v>
      </c>
      <c r="I2873" s="5">
        <f t="shared" si="268"/>
        <v>156436.59910422811</v>
      </c>
      <c r="J2873" s="5">
        <f>Table1[[#This Row],[DAA 
(n)]]^1.5</f>
        <v>1546129.3813297157</v>
      </c>
      <c r="K2873" s="5">
        <f t="shared" si="269"/>
        <v>2065830.5512916476</v>
      </c>
      <c r="L2873" s="7">
        <f>LN(Table1[[#This Row],[NV]]/Table1[[#This Row],[NV_MA-1]])</f>
        <v>-1.9810376107826038</v>
      </c>
      <c r="M2873" s="7">
        <f>LN(Table1[[#This Row],[NV]]/Table1[[#This Row],[NV_MA-2]])</f>
        <v>5.4579471432756455</v>
      </c>
      <c r="N2873" s="4">
        <f>LN(Table1[[#This Row],[NV]]/Table1[[#This Row],[NV_MA-3]])</f>
        <v>2.8773103250805976</v>
      </c>
      <c r="O2873" s="7">
        <f>LN(Table1[[#This Row],[NV]]/Table1[[#This Row],[Metcalfe
NV ~ n^2]])</f>
        <v>-1.5833336906184912</v>
      </c>
      <c r="P2873" s="7">
        <f>Table1[[#This Row],[NV_MA-1]]*$M$3</f>
        <v>266102157.40000001</v>
      </c>
    </row>
    <row r="2874" spans="1:16" x14ac:dyDescent="0.2">
      <c r="A2874" s="2">
        <v>40819</v>
      </c>
      <c r="B2874" s="3">
        <v>37163275.644517601</v>
      </c>
      <c r="C2874" s="3">
        <f t="shared" si="264"/>
        <v>40821901.482448347</v>
      </c>
      <c r="D2874" s="4">
        <f>LN(Table1[[#This Row],[NV]])</f>
        <v>17.430831617769773</v>
      </c>
      <c r="E2874" s="5">
        <v>14031</v>
      </c>
      <c r="F2874" s="5">
        <f t="shared" si="265"/>
        <v>196868961</v>
      </c>
      <c r="G2874" s="8">
        <f t="shared" si="266"/>
        <v>270730158.83333331</v>
      </c>
      <c r="H2874" s="5">
        <f t="shared" si="267"/>
        <v>133982.36200735415</v>
      </c>
      <c r="I2874" s="5">
        <f t="shared" si="268"/>
        <v>158016.9099426496</v>
      </c>
      <c r="J2874" s="5">
        <f>Table1[[#This Row],[DAA 
(n)]]^1.5</f>
        <v>1662007.3380677372</v>
      </c>
      <c r="K2874" s="5">
        <f t="shared" si="269"/>
        <v>2093600.2490031761</v>
      </c>
      <c r="L2874" s="7">
        <f>LN(Table1[[#This Row],[NV]]/Table1[[#This Row],[NV_MA-1]])</f>
        <v>-1.9858015411496361</v>
      </c>
      <c r="M2874" s="7">
        <f>LN(Table1[[#This Row],[NV]]/Table1[[#This Row],[NV_MA-2]])</f>
        <v>5.4603742865339528</v>
      </c>
      <c r="N2874" s="4">
        <f>LN(Table1[[#This Row],[NV]]/Table1[[#This Row],[NV_MA-3]])</f>
        <v>2.876435868636297</v>
      </c>
      <c r="O2874" s="7">
        <f>LN(Table1[[#This Row],[NV]]/Table1[[#This Row],[Metcalfe
NV ~ n^2]])</f>
        <v>-1.6672172750182179</v>
      </c>
      <c r="P2874" s="7">
        <f>Table1[[#This Row],[NV_MA-1]]*$M$3</f>
        <v>270730158.83333331</v>
      </c>
    </row>
    <row r="2875" spans="1:16" x14ac:dyDescent="0.2">
      <c r="A2875" s="2">
        <v>40818</v>
      </c>
      <c r="B2875" s="3">
        <v>37010203.839896999</v>
      </c>
      <c r="C2875" s="3">
        <f t="shared" si="264"/>
        <v>41608803.29241547</v>
      </c>
      <c r="D2875" s="4">
        <f>LN(Table1[[#This Row],[NV]])</f>
        <v>17.42670421204501</v>
      </c>
      <c r="E2875" s="5">
        <v>11856</v>
      </c>
      <c r="F2875" s="5">
        <f t="shared" si="265"/>
        <v>140564736</v>
      </c>
      <c r="G2875" s="8">
        <f t="shared" si="266"/>
        <v>271002318.83333331</v>
      </c>
      <c r="H2875" s="5">
        <f t="shared" si="267"/>
        <v>111216.26730438524</v>
      </c>
      <c r="I2875" s="5">
        <f t="shared" si="268"/>
        <v>158118.27843475933</v>
      </c>
      <c r="J2875" s="5">
        <f>Table1[[#This Row],[DAA 
(n)]]^1.5</f>
        <v>1290943.6509840372</v>
      </c>
      <c r="K2875" s="5">
        <f t="shared" si="269"/>
        <v>2095314.6884804962</v>
      </c>
      <c r="L2875" s="7">
        <f>LN(Table1[[#This Row],[NV]]/Table1[[#This Row],[NV_MA-1]])</f>
        <v>-1.9909337233429236</v>
      </c>
      <c r="M2875" s="7">
        <f>LN(Table1[[#This Row],[NV]]/Table1[[#This Row],[NV_MA-2]])</f>
        <v>5.4556055824070464</v>
      </c>
      <c r="N2875" s="4">
        <f>LN(Table1[[#This Row],[NV]]/Table1[[#This Row],[NV_MA-3]])</f>
        <v>2.8714899026883556</v>
      </c>
      <c r="O2875" s="7">
        <f>LN(Table1[[#This Row],[NV]]/Table1[[#This Row],[Metcalfe
NV ~ n^2]])</f>
        <v>-1.3344744830267263</v>
      </c>
      <c r="P2875" s="7">
        <f>Table1[[#This Row],[NV_MA-1]]*$M$3</f>
        <v>271002318.83333331</v>
      </c>
    </row>
    <row r="2876" spans="1:16" x14ac:dyDescent="0.2">
      <c r="A2876" s="2">
        <v>40817</v>
      </c>
      <c r="B2876" s="3">
        <v>37179379.6611472</v>
      </c>
      <c r="C2876" s="3">
        <f t="shared" si="264"/>
        <v>42439903.504891343</v>
      </c>
      <c r="D2876" s="4">
        <f>LN(Table1[[#This Row],[NV]])</f>
        <v>17.431264855372472</v>
      </c>
      <c r="E2876" s="5">
        <v>13286</v>
      </c>
      <c r="F2876" s="5">
        <f t="shared" si="265"/>
        <v>176517796</v>
      </c>
      <c r="G2876" s="8">
        <f t="shared" si="266"/>
        <v>275241753.26666665</v>
      </c>
      <c r="H2876" s="5">
        <f t="shared" si="267"/>
        <v>126143.47697959983</v>
      </c>
      <c r="I2876" s="5">
        <f t="shared" si="268"/>
        <v>159703.28805398109</v>
      </c>
      <c r="J2876" s="5">
        <f>Table1[[#This Row],[DAA 
(n)]]^1.5</f>
        <v>1531409.6243840188</v>
      </c>
      <c r="K2876" s="5">
        <f t="shared" si="269"/>
        <v>2122053.9431899721</v>
      </c>
      <c r="L2876" s="7">
        <f>LN(Table1[[#This Row],[NV]]/Table1[[#This Row],[NV_MA-1]])</f>
        <v>-2.0018955168617087</v>
      </c>
      <c r="M2876" s="7">
        <f>LN(Table1[[#This Row],[NV]]/Table1[[#This Row],[NV_MA-2]])</f>
        <v>5.4501919324396724</v>
      </c>
      <c r="N2876" s="4">
        <f>LN(Table1[[#This Row],[NV]]/Table1[[#This Row],[NV_MA-3]])</f>
        <v>2.8633698366205831</v>
      </c>
      <c r="O2876" s="7">
        <f>LN(Table1[[#This Row],[NV]]/Table1[[#This Row],[Metcalfe
NV ~ n^2]])</f>
        <v>-1.5576674010778992</v>
      </c>
      <c r="P2876" s="7">
        <f>Table1[[#This Row],[NV_MA-1]]*$M$3</f>
        <v>275241753.26666665</v>
      </c>
    </row>
    <row r="2877" spans="1:16" x14ac:dyDescent="0.2">
      <c r="A2877" s="2">
        <v>40816</v>
      </c>
      <c r="B2877" s="3">
        <v>37952172.066863902</v>
      </c>
      <c r="C2877" s="3">
        <f t="shared" si="264"/>
        <v>43170505.497124359</v>
      </c>
      <c r="D2877" s="4">
        <f>LN(Table1[[#This Row],[NV]])</f>
        <v>17.451837295131529</v>
      </c>
      <c r="E2877" s="5">
        <v>13620</v>
      </c>
      <c r="F2877" s="5">
        <f t="shared" si="265"/>
        <v>185504400</v>
      </c>
      <c r="G2877" s="8">
        <f t="shared" si="266"/>
        <v>278530990.76666665</v>
      </c>
      <c r="H2877" s="5">
        <f t="shared" si="267"/>
        <v>129652.79217556171</v>
      </c>
      <c r="I2877" s="5">
        <f t="shared" si="268"/>
        <v>160871.40339738733</v>
      </c>
      <c r="J2877" s="5">
        <f>Table1[[#This Row],[DAA 
(n)]]^1.5</f>
        <v>1589518.7724591349</v>
      </c>
      <c r="K2877" s="5">
        <f t="shared" si="269"/>
        <v>2142228.1178626269</v>
      </c>
      <c r="L2877" s="7">
        <f>LN(Table1[[#This Row],[NV]]/Table1[[#This Row],[NV_MA-1]])</f>
        <v>-1.9932025934478665</v>
      </c>
      <c r="M2877" s="7">
        <f>LN(Table1[[#This Row],[NV]]/Table1[[#This Row],[NV_MA-2]])</f>
        <v>5.4634767069872101</v>
      </c>
      <c r="N2877" s="4">
        <f>LN(Table1[[#This Row],[NV]]/Table1[[#This Row],[NV_MA-3]])</f>
        <v>2.8744802732105668</v>
      </c>
      <c r="O2877" s="7">
        <f>LN(Table1[[#This Row],[NV]]/Table1[[#This Row],[Metcalfe
NV ~ n^2]])</f>
        <v>-1.5867518642754761</v>
      </c>
      <c r="P2877" s="7">
        <f>Table1[[#This Row],[NV_MA-1]]*$M$3</f>
        <v>278530990.76666665</v>
      </c>
    </row>
    <row r="2878" spans="1:16" x14ac:dyDescent="0.2">
      <c r="A2878" s="2">
        <v>40815</v>
      </c>
      <c r="B2878" s="3">
        <v>35222349.983098902</v>
      </c>
      <c r="C2878" s="3">
        <f t="shared" si="264"/>
        <v>43865180.681652054</v>
      </c>
      <c r="D2878" s="4">
        <f>LN(Table1[[#This Row],[NV]])</f>
        <v>17.377191381779166</v>
      </c>
      <c r="E2878" s="5">
        <v>12324</v>
      </c>
      <c r="F2878" s="5">
        <f t="shared" si="265"/>
        <v>151880976</v>
      </c>
      <c r="G2878" s="8">
        <f t="shared" si="266"/>
        <v>282150450.80000001</v>
      </c>
      <c r="H2878" s="5">
        <f t="shared" si="267"/>
        <v>116083.50076714686</v>
      </c>
      <c r="I2878" s="5">
        <f t="shared" si="268"/>
        <v>162122.89439112501</v>
      </c>
      <c r="J2878" s="5">
        <f>Table1[[#This Row],[DAA 
(n)]]^1.5</f>
        <v>1368130.5304041728</v>
      </c>
      <c r="K2878" s="5">
        <f t="shared" si="269"/>
        <v>2164101.9391893824</v>
      </c>
      <c r="L2878" s="7">
        <f>LN(Table1[[#This Row],[NV]]/Table1[[#This Row],[NV_MA-1]])</f>
        <v>-2.0807596183306827</v>
      </c>
      <c r="M2878" s="7">
        <f>LN(Table1[[#This Row],[NV]]/Table1[[#This Row],[NV_MA-2]])</f>
        <v>5.3810814478091409</v>
      </c>
      <c r="N2878" s="4">
        <f>LN(Table1[[#This Row],[NV]]/Table1[[#This Row],[NV_MA-3]])</f>
        <v>2.7896753571058701</v>
      </c>
      <c r="O2878" s="7">
        <f>LN(Table1[[#This Row],[NV]]/Table1[[#This Row],[Metcalfe
NV ~ n^2]])</f>
        <v>-1.4614163376539497</v>
      </c>
      <c r="P2878" s="7">
        <f>Table1[[#This Row],[NV_MA-1]]*$M$3</f>
        <v>282150450.80000001</v>
      </c>
    </row>
    <row r="2879" spans="1:16" x14ac:dyDescent="0.2">
      <c r="A2879" s="2">
        <v>40814</v>
      </c>
      <c r="B2879" s="3">
        <v>35087555.380928501</v>
      </c>
      <c r="C2879" s="3">
        <f t="shared" si="264"/>
        <v>44794565.706669666</v>
      </c>
      <c r="D2879" s="4">
        <f>LN(Table1[[#This Row],[NV]])</f>
        <v>17.373357078017357</v>
      </c>
      <c r="E2879" s="5">
        <v>13766</v>
      </c>
      <c r="F2879" s="5">
        <f t="shared" si="265"/>
        <v>189502756</v>
      </c>
      <c r="G2879" s="8">
        <f t="shared" si="266"/>
        <v>287091784.13333333</v>
      </c>
      <c r="H2879" s="5">
        <f t="shared" si="267"/>
        <v>131189.38892868409</v>
      </c>
      <c r="I2879" s="5">
        <f t="shared" si="268"/>
        <v>163889.43131638147</v>
      </c>
      <c r="J2879" s="5">
        <f>Table1[[#This Row],[DAA 
(n)]]^1.5</f>
        <v>1615145.4854272432</v>
      </c>
      <c r="K2879" s="5">
        <f t="shared" si="269"/>
        <v>2194504.1360533717</v>
      </c>
      <c r="L2879" s="7">
        <f>LN(Table1[[#This Row],[NV]]/Table1[[#This Row],[NV_MA-1]])</f>
        <v>-2.1019554499223352</v>
      </c>
      <c r="M2879" s="7">
        <f>LN(Table1[[#This Row],[NV]]/Table1[[#This Row],[NV_MA-2]])</f>
        <v>5.3664097978759226</v>
      </c>
      <c r="N2879" s="4">
        <f>LN(Table1[[#This Row],[NV]]/Table1[[#This Row],[NV_MA-3]])</f>
        <v>2.7718904051726065</v>
      </c>
      <c r="O2879" s="7">
        <f>LN(Table1[[#This Row],[NV]]/Table1[[#This Row],[Metcalfe
NV ~ n^2]])</f>
        <v>-1.6865570478992626</v>
      </c>
      <c r="P2879" s="7">
        <f>Table1[[#This Row],[NV_MA-1]]*$M$3</f>
        <v>287091784.13333333</v>
      </c>
    </row>
    <row r="2880" spans="1:16" x14ac:dyDescent="0.2">
      <c r="A2880" s="2">
        <v>40813</v>
      </c>
      <c r="B2880" s="3">
        <v>36139736.798697799</v>
      </c>
      <c r="C2880" s="3">
        <f t="shared" si="264"/>
        <v>45762365.885978065</v>
      </c>
      <c r="D2880" s="4">
        <f>LN(Table1[[#This Row],[NV]])</f>
        <v>17.402903560276652</v>
      </c>
      <c r="E2880" s="5">
        <v>18461</v>
      </c>
      <c r="F2880" s="5">
        <f t="shared" si="265"/>
        <v>340808521</v>
      </c>
      <c r="G2880" s="8">
        <f t="shared" si="266"/>
        <v>292585203.23333335</v>
      </c>
      <c r="H2880" s="5">
        <f t="shared" si="267"/>
        <v>181350.07682732248</v>
      </c>
      <c r="I2880" s="5">
        <f t="shared" si="268"/>
        <v>165692.17433677928</v>
      </c>
      <c r="J2880" s="5">
        <f>Table1[[#This Row],[DAA 
(n)]]^1.5</f>
        <v>2508319.3788233977</v>
      </c>
      <c r="K2880" s="5">
        <f t="shared" si="269"/>
        <v>2226747.8858034168</v>
      </c>
      <c r="L2880" s="7">
        <f>LN(Table1[[#This Row],[NV]]/Table1[[#This Row],[NV_MA-1]])</f>
        <v>-2.0913629150473478</v>
      </c>
      <c r="M2880" s="7">
        <f>LN(Table1[[#This Row],[NV]]/Table1[[#This Row],[NV_MA-2]])</f>
        <v>5.3850165858784207</v>
      </c>
      <c r="N2880" s="4">
        <f>LN(Table1[[#This Row],[NV]]/Table1[[#This Row],[NV_MA-3]])</f>
        <v>2.7868508284369358</v>
      </c>
      <c r="O2880" s="7">
        <f>LN(Table1[[#This Row],[NV]]/Table1[[#This Row],[Metcalfe
NV ~ n^2]])</f>
        <v>-2.2439277952644878</v>
      </c>
      <c r="P2880" s="7">
        <f>Table1[[#This Row],[NV_MA-1]]*$M$3</f>
        <v>292585203.23333335</v>
      </c>
    </row>
    <row r="2881" spans="1:16" x14ac:dyDescent="0.2">
      <c r="A2881" s="2">
        <v>40812</v>
      </c>
      <c r="B2881" s="3">
        <v>35832612.991835102</v>
      </c>
      <c r="C2881" s="3">
        <f t="shared" si="264"/>
        <v>46709643.041190132</v>
      </c>
      <c r="D2881" s="4">
        <f>LN(Table1[[#This Row],[NV]])</f>
        <v>17.394369014108385</v>
      </c>
      <c r="E2881" s="5">
        <v>17623</v>
      </c>
      <c r="F2881" s="5">
        <f t="shared" si="265"/>
        <v>310570129</v>
      </c>
      <c r="G2881" s="8">
        <f t="shared" si="266"/>
        <v>292483282</v>
      </c>
      <c r="H2881" s="5">
        <f t="shared" si="267"/>
        <v>172299.3686540924</v>
      </c>
      <c r="I2881" s="5">
        <f t="shared" si="268"/>
        <v>165662.23578216336</v>
      </c>
      <c r="J2881" s="5">
        <f>Table1[[#This Row],[DAA 
(n)]]^1.5</f>
        <v>2339482.2896031984</v>
      </c>
      <c r="K2881" s="5">
        <f t="shared" si="269"/>
        <v>2226184.6543194284</v>
      </c>
      <c r="L2881" s="7">
        <f>LN(Table1[[#This Row],[NV]]/Table1[[#This Row],[NV_MA-1]])</f>
        <v>-2.099549053338805</v>
      </c>
      <c r="M2881" s="7">
        <f>LN(Table1[[#This Row],[NV]]/Table1[[#This Row],[NV_MA-2]])</f>
        <v>5.3766627438371124</v>
      </c>
      <c r="N2881" s="4">
        <f>LN(Table1[[#This Row],[NV]]/Table1[[#This Row],[NV_MA-3]])</f>
        <v>2.778569253308278</v>
      </c>
      <c r="O2881" s="7">
        <f>LN(Table1[[#This Row],[NV]]/Table1[[#This Row],[Metcalfe
NV ~ n^2]])</f>
        <v>-2.1595512780203552</v>
      </c>
      <c r="P2881" s="7">
        <f>Table1[[#This Row],[NV_MA-1]]*$M$3</f>
        <v>292483282</v>
      </c>
    </row>
    <row r="2882" spans="1:16" x14ac:dyDescent="0.2">
      <c r="A2882" s="2">
        <v>40811</v>
      </c>
      <c r="B2882" s="3">
        <v>39232651.954356097</v>
      </c>
      <c r="C2882" s="3">
        <f t="shared" si="264"/>
        <v>47561991.375425823</v>
      </c>
      <c r="D2882" s="4">
        <f>LN(Table1[[#This Row],[NV]])</f>
        <v>17.485019916062967</v>
      </c>
      <c r="E2882" s="5">
        <v>19723</v>
      </c>
      <c r="F2882" s="5">
        <f t="shared" si="265"/>
        <v>388996729</v>
      </c>
      <c r="G2882" s="8">
        <f t="shared" si="266"/>
        <v>297174528.89999998</v>
      </c>
      <c r="H2882" s="5">
        <f t="shared" si="267"/>
        <v>195051.41214131628</v>
      </c>
      <c r="I2882" s="5">
        <f t="shared" si="268"/>
        <v>166974.64348966314</v>
      </c>
      <c r="J2882" s="5">
        <f>Table1[[#This Row],[DAA 
(n)]]^1.5</f>
        <v>2769870.4818216632</v>
      </c>
      <c r="K2882" s="5">
        <f t="shared" si="269"/>
        <v>2251414.6220851159</v>
      </c>
      <c r="L2882" s="7">
        <f>LN(Table1[[#This Row],[NV]]/Table1[[#This Row],[NV_MA-1]])</f>
        <v>-2.0248102475055272</v>
      </c>
      <c r="M2882" s="7">
        <f>LN(Table1[[#This Row],[NV]]/Table1[[#This Row],[NV_MA-2]])</f>
        <v>5.4594226715834751</v>
      </c>
      <c r="N2882" s="4">
        <f>LN(Table1[[#This Row],[NV]]/Table1[[#This Row],[NV_MA-3]])</f>
        <v>2.857950618517846</v>
      </c>
      <c r="O2882" s="7">
        <f>LN(Table1[[#This Row],[NV]]/Table1[[#This Row],[Metcalfe
NV ~ n^2]])</f>
        <v>-2.2940615767440384</v>
      </c>
      <c r="P2882" s="7">
        <f>Table1[[#This Row],[NV_MA-1]]*$M$3</f>
        <v>297174528.89999998</v>
      </c>
    </row>
    <row r="2883" spans="1:16" x14ac:dyDescent="0.2">
      <c r="A2883" s="2">
        <v>40810</v>
      </c>
      <c r="B2883" s="3">
        <v>40052723.415799402</v>
      </c>
      <c r="C2883" s="3">
        <f t="shared" si="264"/>
        <v>48187549.345162593</v>
      </c>
      <c r="D2883" s="4">
        <f>LN(Table1[[#This Row],[NV]])</f>
        <v>17.505707229561214</v>
      </c>
      <c r="E2883" s="5">
        <v>19656</v>
      </c>
      <c r="F2883" s="5">
        <f t="shared" si="265"/>
        <v>386358336</v>
      </c>
      <c r="G2883" s="8">
        <f t="shared" si="266"/>
        <v>299306840.89999998</v>
      </c>
      <c r="H2883" s="5">
        <f t="shared" si="267"/>
        <v>194321.92684153514</v>
      </c>
      <c r="I2883" s="5">
        <f t="shared" si="268"/>
        <v>167542.90391885329</v>
      </c>
      <c r="J2883" s="5">
        <f>Table1[[#This Row],[DAA 
(n)]]^1.5</f>
        <v>2755768.3960042796</v>
      </c>
      <c r="K2883" s="5">
        <f t="shared" si="269"/>
        <v>2262582.6659514327</v>
      </c>
      <c r="L2883" s="7">
        <f>LN(Table1[[#This Row],[NV]]/Table1[[#This Row],[NV_MA-1]])</f>
        <v>-2.0112725993319529</v>
      </c>
      <c r="M2883" s="7">
        <f>LN(Table1[[#This Row],[NV]]/Table1[[#This Row],[NV_MA-2]])</f>
        <v>5.4767124893137957</v>
      </c>
      <c r="N2883" s="4">
        <f>LN(Table1[[#This Row],[NV]]/Table1[[#This Row],[NV_MA-3]])</f>
        <v>2.8736897382353725</v>
      </c>
      <c r="O2883" s="7">
        <f>LN(Table1[[#This Row],[NV]]/Table1[[#This Row],[Metcalfe
NV ~ n^2]])</f>
        <v>-2.2665685988408177</v>
      </c>
      <c r="P2883" s="7">
        <f>Table1[[#This Row],[NV_MA-1]]*$M$3</f>
        <v>299306840.89999998</v>
      </c>
    </row>
    <row r="2884" spans="1:16" x14ac:dyDescent="0.2">
      <c r="A2884" s="2">
        <v>40809</v>
      </c>
      <c r="B2884" s="3">
        <v>40791283.964219801</v>
      </c>
      <c r="C2884" s="3">
        <f t="shared" si="264"/>
        <v>49121039.992512472</v>
      </c>
      <c r="D2884" s="4">
        <f>LN(Table1[[#This Row],[NV]])</f>
        <v>17.523978988224663</v>
      </c>
      <c r="E2884" s="5">
        <v>19216</v>
      </c>
      <c r="F2884" s="5">
        <f t="shared" si="265"/>
        <v>369254656</v>
      </c>
      <c r="G2884" s="8">
        <f t="shared" si="266"/>
        <v>304201372.39999998</v>
      </c>
      <c r="H2884" s="5">
        <f t="shared" si="267"/>
        <v>189536.98802764859</v>
      </c>
      <c r="I2884" s="5">
        <f t="shared" si="268"/>
        <v>168798.8348198616</v>
      </c>
      <c r="J2884" s="5">
        <f>Table1[[#This Row],[DAA 
(n)]]^1.5</f>
        <v>2663756.2707004538</v>
      </c>
      <c r="K2884" s="5">
        <f t="shared" si="269"/>
        <v>2287685.1999839535</v>
      </c>
      <c r="L2884" s="7">
        <f>LN(Table1[[#This Row],[NV]]/Table1[[#This Row],[NV_MA-1]])</f>
        <v>-2.0092214610602155</v>
      </c>
      <c r="M2884" s="7">
        <f>LN(Table1[[#This Row],[NV]]/Table1[[#This Row],[NV_MA-2]])</f>
        <v>5.4875160298304309</v>
      </c>
      <c r="N2884" s="4">
        <f>LN(Table1[[#This Row],[NV]]/Table1[[#This Row],[NV_MA-3]])</f>
        <v>2.8809279536284551</v>
      </c>
      <c r="O2884" s="7">
        <f>LN(Table1[[#This Row],[NV]]/Table1[[#This Row],[Metcalfe
NV ~ n^2]])</f>
        <v>-2.2030181004148672</v>
      </c>
      <c r="P2884" s="7">
        <f>Table1[[#This Row],[NV_MA-1]]*$M$3</f>
        <v>304201372.39999998</v>
      </c>
    </row>
    <row r="2885" spans="1:16" x14ac:dyDescent="0.2">
      <c r="A2885" s="2">
        <v>40808</v>
      </c>
      <c r="B2885" s="3">
        <v>40106922.254371397</v>
      </c>
      <c r="C2885" s="3">
        <f t="shared" si="264"/>
        <v>50342191.40672043</v>
      </c>
      <c r="D2885" s="4">
        <f>LN(Table1[[#This Row],[NV]])</f>
        <v>17.507059502176144</v>
      </c>
      <c r="E2885" s="5">
        <v>17486</v>
      </c>
      <c r="F2885" s="5">
        <f t="shared" si="265"/>
        <v>305760196</v>
      </c>
      <c r="G2885" s="8">
        <f t="shared" si="266"/>
        <v>308975518.66666669</v>
      </c>
      <c r="H2885" s="5">
        <f t="shared" si="267"/>
        <v>170823.45901370826</v>
      </c>
      <c r="I2885" s="5">
        <f t="shared" si="268"/>
        <v>170047.60008270448</v>
      </c>
      <c r="J2885" s="5">
        <f>Table1[[#This Row],[DAA 
(n)]]^1.5</f>
        <v>2312254.9139867779</v>
      </c>
      <c r="K2885" s="5">
        <f t="shared" si="269"/>
        <v>2312429.9096753909</v>
      </c>
      <c r="L2885" s="7">
        <f>LN(Table1[[#This Row],[NV]]/Table1[[#This Row],[NV_MA-1]])</f>
        <v>-2.0417131019312373</v>
      </c>
      <c r="M2885" s="7">
        <f>LN(Table1[[#This Row],[NV]]/Table1[[#This Row],[NV_MA-2]])</f>
        <v>5.4632258248500678</v>
      </c>
      <c r="N2885" s="4">
        <f>LN(Table1[[#This Row],[NV]]/Table1[[#This Row],[NV_MA-3]])</f>
        <v>2.8532500635963238</v>
      </c>
      <c r="O2885" s="7">
        <f>LN(Table1[[#This Row],[NV]]/Table1[[#This Row],[Metcalfe
NV ~ n^2]])</f>
        <v>-2.0312521773055292</v>
      </c>
      <c r="P2885" s="7">
        <f>Table1[[#This Row],[NV_MA-1]]*$M$3</f>
        <v>308975518.66666669</v>
      </c>
    </row>
    <row r="2886" spans="1:16" x14ac:dyDescent="0.2">
      <c r="A2886" s="2">
        <v>40807</v>
      </c>
      <c r="B2886" s="3">
        <v>40959339.894059598</v>
      </c>
      <c r="C2886" s="3">
        <f t="shared" si="264"/>
        <v>51594828.130678274</v>
      </c>
      <c r="D2886" s="4">
        <f>LN(Table1[[#This Row],[NV]])</f>
        <v>17.528090422697979</v>
      </c>
      <c r="E2886" s="5">
        <v>18297</v>
      </c>
      <c r="F2886" s="5">
        <f t="shared" si="265"/>
        <v>334780209</v>
      </c>
      <c r="G2886" s="8">
        <f t="shared" si="266"/>
        <v>315693029.76666665</v>
      </c>
      <c r="H2886" s="5">
        <f t="shared" si="267"/>
        <v>179575.76727747865</v>
      </c>
      <c r="I2886" s="5">
        <f t="shared" si="268"/>
        <v>171877.88775589466</v>
      </c>
      <c r="J2886" s="5">
        <f>Table1[[#This Row],[DAA 
(n)]]^1.5</f>
        <v>2474969.3905325322</v>
      </c>
      <c r="K2886" s="5">
        <f t="shared" si="269"/>
        <v>2348027.2899516574</v>
      </c>
      <c r="L2886" s="7">
        <f>LN(Table1[[#This Row],[NV]]/Table1[[#This Row],[NV_MA-1]])</f>
        <v>-2.0421904519253276</v>
      </c>
      <c r="M2886" s="7">
        <f>LN(Table1[[#This Row],[NV]]/Table1[[#This Row],[NV_MA-2]])</f>
        <v>5.4735508739473078</v>
      </c>
      <c r="N2886" s="4">
        <f>LN(Table1[[#This Row],[NV]]/Table1[[#This Row],[NV_MA-3]])</f>
        <v>2.8590043401984051</v>
      </c>
      <c r="O2886" s="7">
        <f>LN(Table1[[#This Row],[NV]]/Table1[[#This Row],[Metcalfe
NV ~ n^2]])</f>
        <v>-2.1008943592311531</v>
      </c>
      <c r="P2886" s="7">
        <f>Table1[[#This Row],[NV_MA-1]]*$M$3</f>
        <v>315693029.76666665</v>
      </c>
    </row>
    <row r="2887" spans="1:16" x14ac:dyDescent="0.2">
      <c r="A2887" s="2">
        <v>40806</v>
      </c>
      <c r="B2887" s="3">
        <v>44936427.787522897</v>
      </c>
      <c r="C2887" s="3">
        <f t="shared" si="264"/>
        <v>52817095.652438797</v>
      </c>
      <c r="D2887" s="4">
        <f>LN(Table1[[#This Row],[NV]])</f>
        <v>17.620759333077945</v>
      </c>
      <c r="E2887" s="5">
        <v>21500</v>
      </c>
      <c r="F2887" s="5">
        <f t="shared" si="265"/>
        <v>462250000</v>
      </c>
      <c r="G2887" s="8">
        <f t="shared" si="266"/>
        <v>325794190.30000001</v>
      </c>
      <c r="H2887" s="5">
        <f t="shared" si="267"/>
        <v>214479.87660348869</v>
      </c>
      <c r="I2887" s="5">
        <f t="shared" si="268"/>
        <v>174425.5076675938</v>
      </c>
      <c r="J2887" s="5">
        <f>Table1[[#This Row],[DAA 
(n)]]^1.5</f>
        <v>3152518.8342022626</v>
      </c>
      <c r="K2887" s="5">
        <f t="shared" si="269"/>
        <v>2399310.9634210062</v>
      </c>
      <c r="L2887" s="7">
        <f>LN(Table1[[#This Row],[NV]]/Table1[[#This Row],[NV_MA-1]])</f>
        <v>-1.9810170887896952</v>
      </c>
      <c r="M2887" s="7">
        <f>LN(Table1[[#This Row],[NV]]/Table1[[#This Row],[NV_MA-2]])</f>
        <v>5.5515062937539232</v>
      </c>
      <c r="N2887" s="4">
        <f>LN(Table1[[#This Row],[NV]]/Table1[[#This Row],[NV_MA-3]])</f>
        <v>2.9300671775550358</v>
      </c>
      <c r="O2887" s="7">
        <f>LN(Table1[[#This Row],[NV]]/Table1[[#This Row],[Metcalfe
NV ~ n^2]])</f>
        <v>-2.330857095153565</v>
      </c>
      <c r="P2887" s="7">
        <f>Table1[[#This Row],[NV_MA-1]]*$M$3</f>
        <v>325794190.30000001</v>
      </c>
    </row>
    <row r="2888" spans="1:16" x14ac:dyDescent="0.2">
      <c r="A2888" s="2">
        <v>40805</v>
      </c>
      <c r="B2888" s="3">
        <v>40319175.190105297</v>
      </c>
      <c r="C2888" s="3">
        <f t="shared" si="264"/>
        <v>54006328.428230748</v>
      </c>
      <c r="D2888" s="4">
        <f>LN(Table1[[#This Row],[NV]])</f>
        <v>17.512337724923537</v>
      </c>
      <c r="E2888" s="5">
        <v>16499</v>
      </c>
      <c r="F2888" s="5">
        <f t="shared" si="265"/>
        <v>272217001</v>
      </c>
      <c r="G2888" s="8">
        <f t="shared" si="266"/>
        <v>327147049.5</v>
      </c>
      <c r="H2888" s="5">
        <f t="shared" si="267"/>
        <v>160222.69730280683</v>
      </c>
      <c r="I2888" s="5">
        <f t="shared" si="268"/>
        <v>174764.21511980917</v>
      </c>
      <c r="J2888" s="5">
        <f>Table1[[#This Row],[DAA 
(n)]]^1.5</f>
        <v>2119270.6999104656</v>
      </c>
      <c r="K2888" s="5">
        <f t="shared" si="269"/>
        <v>2406157.4838855807</v>
      </c>
      <c r="L2888" s="7">
        <f>LN(Table1[[#This Row],[NV]]/Table1[[#This Row],[NV_MA-1]])</f>
        <v>-2.0935825955170984</v>
      </c>
      <c r="M2888" s="7">
        <f>LN(Table1[[#This Row],[NV]]/Table1[[#This Row],[NV_MA-2]])</f>
        <v>5.4411447226719858</v>
      </c>
      <c r="N2888" s="4">
        <f>LN(Table1[[#This Row],[NV]]/Table1[[#This Row],[NV_MA-3]])</f>
        <v>2.8187960968998027</v>
      </c>
      <c r="O2888" s="7">
        <f>LN(Table1[[#This Row],[NV]]/Table1[[#This Row],[Metcalfe
NV ~ n^2]])</f>
        <v>-1.9097723790593513</v>
      </c>
      <c r="P2888" s="7">
        <f>Table1[[#This Row],[NV_MA-1]]*$M$3</f>
        <v>327147049.5</v>
      </c>
    </row>
    <row r="2889" spans="1:16" x14ac:dyDescent="0.2">
      <c r="A2889" s="2">
        <v>40804</v>
      </c>
      <c r="B2889" s="3">
        <v>38214268.237954497</v>
      </c>
      <c r="C2889" s="3">
        <f t="shared" si="264"/>
        <v>55371321.903935075</v>
      </c>
      <c r="D2889" s="4">
        <f>LN(Table1[[#This Row],[NV]])</f>
        <v>17.458719517920361</v>
      </c>
      <c r="E2889" s="5">
        <v>14196</v>
      </c>
      <c r="F2889" s="5">
        <f t="shared" si="265"/>
        <v>201526416</v>
      </c>
      <c r="G2889" s="8">
        <f t="shared" si="266"/>
        <v>333108237.60000002</v>
      </c>
      <c r="H2889" s="5">
        <f t="shared" si="267"/>
        <v>135723.91743342765</v>
      </c>
      <c r="I2889" s="5">
        <f t="shared" si="268"/>
        <v>176476.98580130801</v>
      </c>
      <c r="J2889" s="5">
        <f>Table1[[#This Row],[DAA 
(n)]]^1.5</f>
        <v>1691410.3587054207</v>
      </c>
      <c r="K2889" s="5">
        <f t="shared" si="269"/>
        <v>2438684.1150970892</v>
      </c>
      <c r="L2889" s="7">
        <f>LN(Table1[[#This Row],[NV]]/Table1[[#This Row],[NV_MA-1]])</f>
        <v>-2.1652585150488397</v>
      </c>
      <c r="M2889" s="7">
        <f>LN(Table1[[#This Row],[NV]]/Table1[[#This Row],[NV_MA-2]])</f>
        <v>5.3777737631272355</v>
      </c>
      <c r="N2889" s="4">
        <f>LN(Table1[[#This Row],[NV]]/Table1[[#This Row],[NV_MA-3]])</f>
        <v>2.7517503632153155</v>
      </c>
      <c r="O2889" s="7">
        <f>LN(Table1[[#This Row],[NV]]/Table1[[#This Row],[Metcalfe
NV ~ n^2]])</f>
        <v>-1.6627115096124119</v>
      </c>
      <c r="P2889" s="7">
        <f>Table1[[#This Row],[NV_MA-1]]*$M$3</f>
        <v>333108237.60000002</v>
      </c>
    </row>
    <row r="2890" spans="1:16" x14ac:dyDescent="0.2">
      <c r="A2890" s="2">
        <v>40803</v>
      </c>
      <c r="B2890" s="3">
        <v>34809205.8264919</v>
      </c>
      <c r="C2890" s="3">
        <f t="shared" ref="C2890:C2953" si="270">AVERAGE(B2890:B2919)</f>
        <v>56853339.561635926</v>
      </c>
      <c r="D2890" s="4">
        <f>LN(Table1[[#This Row],[NV]])</f>
        <v>17.365392445005444</v>
      </c>
      <c r="E2890" s="5">
        <v>12903</v>
      </c>
      <c r="F2890" s="5">
        <f t="shared" ref="F2890:F2953" si="271">E2890^2</f>
        <v>166487409</v>
      </c>
      <c r="G2890" s="8">
        <f t="shared" ref="G2890:G2953" si="272">AVERAGE(F2890:F2919)</f>
        <v>342516691.23333335</v>
      </c>
      <c r="H2890" s="5">
        <f t="shared" ref="H2890:H2953" si="273">E2890*LN(E2890)</f>
        <v>122129.67071209318</v>
      </c>
      <c r="I2890" s="5">
        <f t="shared" ref="I2890:I2953" si="274">AVERAGE(H2890:H2919)</f>
        <v>179283.4737765622</v>
      </c>
      <c r="J2890" s="5">
        <f>Table1[[#This Row],[DAA 
(n)]]^1.5</f>
        <v>1465669.4846816589</v>
      </c>
      <c r="K2890" s="5">
        <f t="shared" ref="K2890:K2953" si="275">AVERAGE(J2890:J2919)</f>
        <v>2491037.6020654971</v>
      </c>
      <c r="L2890" s="7">
        <f>LN(Table1[[#This Row],[NV]]/Table1[[#This Row],[NV_MA-1]])</f>
        <v>-2.2864385030016505</v>
      </c>
      <c r="M2890" s="7">
        <f>LN(Table1[[#This Row],[NV]]/Table1[[#This Row],[NV_MA-2]])</f>
        <v>5.2686689604546197</v>
      </c>
      <c r="N2890" s="4">
        <f>LN(Table1[[#This Row],[NV]]/Table1[[#This Row],[NV_MA-3]])</f>
        <v>2.6371825557062514</v>
      </c>
      <c r="O2890" s="7">
        <f>LN(Table1[[#This Row],[NV]]/Table1[[#This Row],[Metcalfe
NV ~ n^2]])</f>
        <v>-1.5650377978982473</v>
      </c>
      <c r="P2890" s="7">
        <f>Table1[[#This Row],[NV_MA-1]]*$M$3</f>
        <v>342516691.23333335</v>
      </c>
    </row>
    <row r="2891" spans="1:16" x14ac:dyDescent="0.2">
      <c r="A2891" s="2">
        <v>40802</v>
      </c>
      <c r="B2891" s="3">
        <v>35184189.435794003</v>
      </c>
      <c r="C2891" s="3">
        <f t="shared" si="270"/>
        <v>58254745.18555069</v>
      </c>
      <c r="D2891" s="4">
        <f>LN(Table1[[#This Row],[NV]])</f>
        <v>17.376107375908216</v>
      </c>
      <c r="E2891" s="5">
        <v>14476</v>
      </c>
      <c r="F2891" s="5">
        <f t="shared" si="271"/>
        <v>209554576</v>
      </c>
      <c r="G2891" s="8">
        <f t="shared" si="272"/>
        <v>351551140.56666666</v>
      </c>
      <c r="H2891" s="5">
        <f t="shared" si="273"/>
        <v>138683.66114068025</v>
      </c>
      <c r="I2891" s="5">
        <f t="shared" si="274"/>
        <v>182148.78332751448</v>
      </c>
      <c r="J2891" s="5">
        <f>Table1[[#This Row],[DAA 
(n)]]^1.5</f>
        <v>1741698.0341540263</v>
      </c>
      <c r="K2891" s="5">
        <f t="shared" si="275"/>
        <v>2543020.7922891923</v>
      </c>
      <c r="L2891" s="7">
        <f>LN(Table1[[#This Row],[NV]]/Table1[[#This Row],[NV_MA-1]])</f>
        <v>-2.3017583750898387</v>
      </c>
      <c r="M2891" s="7">
        <f>LN(Table1[[#This Row],[NV]]/Table1[[#This Row],[NV_MA-2]])</f>
        <v>5.2635282530023826</v>
      </c>
      <c r="N2891" s="4">
        <f>LN(Table1[[#This Row],[NV]]/Table1[[#This Row],[NV_MA-3]])</f>
        <v>2.6272441552537873</v>
      </c>
      <c r="O2891" s="7">
        <f>LN(Table1[[#This Row],[NV]]/Table1[[#This Row],[Metcalfe
NV ~ n^2]])</f>
        <v>-1.7843873934590488</v>
      </c>
      <c r="P2891" s="7">
        <f>Table1[[#This Row],[NV_MA-1]]*$M$3</f>
        <v>351551140.56666666</v>
      </c>
    </row>
    <row r="2892" spans="1:16" x14ac:dyDescent="0.2">
      <c r="A2892" s="2">
        <v>40801</v>
      </c>
      <c r="B2892" s="3">
        <v>35421680.879254997</v>
      </c>
      <c r="C2892" s="3">
        <f t="shared" si="270"/>
        <v>59665907.642839558</v>
      </c>
      <c r="D2892" s="4">
        <f>LN(Table1[[#This Row],[NV]])</f>
        <v>17.382834644846703</v>
      </c>
      <c r="E2892" s="5">
        <v>15482</v>
      </c>
      <c r="F2892" s="5">
        <f t="shared" si="271"/>
        <v>239692324</v>
      </c>
      <c r="G2892" s="8">
        <f t="shared" si="272"/>
        <v>358782824.83333331</v>
      </c>
      <c r="H2892" s="5">
        <f t="shared" si="273"/>
        <v>149361.56293527244</v>
      </c>
      <c r="I2892" s="5">
        <f t="shared" si="274"/>
        <v>184365.63925265128</v>
      </c>
      <c r="J2892" s="5">
        <f>Table1[[#This Row],[DAA 
(n)]]^1.5</f>
        <v>1926373.9408972468</v>
      </c>
      <c r="K2892" s="5">
        <f t="shared" si="275"/>
        <v>2583892.8040648866</v>
      </c>
      <c r="L2892" s="7">
        <f>LN(Table1[[#This Row],[NV]]/Table1[[#This Row],[NV_MA-1]])</f>
        <v>-2.3153931737989963</v>
      </c>
      <c r="M2892" s="7">
        <f>LN(Table1[[#This Row],[NV]]/Table1[[#This Row],[NV_MA-2]])</f>
        <v>5.2581584102144427</v>
      </c>
      <c r="N2892" s="4">
        <f>LN(Table1[[#This Row],[NV]]/Table1[[#This Row],[NV_MA-3]])</f>
        <v>2.6180269863175933</v>
      </c>
      <c r="O2892" s="7">
        <f>LN(Table1[[#This Row],[NV]]/Table1[[#This Row],[Metcalfe
NV ~ n^2]])</f>
        <v>-1.9120320306826133</v>
      </c>
      <c r="P2892" s="7">
        <f>Table1[[#This Row],[NV_MA-1]]*$M$3</f>
        <v>358782824.83333331</v>
      </c>
    </row>
    <row r="2893" spans="1:16" x14ac:dyDescent="0.2">
      <c r="A2893" s="2">
        <v>40800</v>
      </c>
      <c r="B2893" s="3">
        <v>40687737.587347597</v>
      </c>
      <c r="C2893" s="3">
        <f t="shared" si="270"/>
        <v>61073261.555874296</v>
      </c>
      <c r="D2893" s="4">
        <f>LN(Table1[[#This Row],[NV]])</f>
        <v>17.521437317236384</v>
      </c>
      <c r="E2893" s="5">
        <v>15192</v>
      </c>
      <c r="F2893" s="5">
        <f t="shared" si="271"/>
        <v>230796864</v>
      </c>
      <c r="G2893" s="8">
        <f t="shared" si="272"/>
        <v>365483282.33333331</v>
      </c>
      <c r="H2893" s="5">
        <f t="shared" si="273"/>
        <v>146276.54044386031</v>
      </c>
      <c r="I2893" s="5">
        <f t="shared" si="274"/>
        <v>186350.95939726202</v>
      </c>
      <c r="J2893" s="5">
        <f>Table1[[#This Row],[DAA 
(n)]]^1.5</f>
        <v>1872502.5922246431</v>
      </c>
      <c r="K2893" s="5">
        <f t="shared" si="275"/>
        <v>2621069.2609999129</v>
      </c>
      <c r="L2893" s="7">
        <f>LN(Table1[[#This Row],[NV]]/Table1[[#This Row],[NV_MA-1]])</f>
        <v>-2.1952937797015686</v>
      </c>
      <c r="M2893" s="7">
        <f>LN(Table1[[#This Row],[NV]]/Table1[[#This Row],[NV_MA-2]])</f>
        <v>5.3860502639802146</v>
      </c>
      <c r="N2893" s="4">
        <f>LN(Table1[[#This Row],[NV]]/Table1[[#This Row],[NV_MA-3]])</f>
        <v>2.7423444098698706</v>
      </c>
      <c r="O2893" s="7">
        <f>LN(Table1[[#This Row],[NV]]/Table1[[#This Row],[Metcalfe
NV ~ n^2]])</f>
        <v>-1.7356111877478591</v>
      </c>
      <c r="P2893" s="7">
        <f>Table1[[#This Row],[NV_MA-1]]*$M$3</f>
        <v>365483282.33333331</v>
      </c>
    </row>
    <row r="2894" spans="1:16" x14ac:dyDescent="0.2">
      <c r="A2894" s="2">
        <v>40799</v>
      </c>
      <c r="B2894" s="3">
        <v>42136183.222790502</v>
      </c>
      <c r="C2894" s="3">
        <f t="shared" si="270"/>
        <v>62335017.665782601</v>
      </c>
      <c r="D2894" s="4">
        <f>LN(Table1[[#This Row],[NV]])</f>
        <v>17.556417388502876</v>
      </c>
      <c r="E2894" s="5">
        <v>14959</v>
      </c>
      <c r="F2894" s="5">
        <f t="shared" si="271"/>
        <v>223771681</v>
      </c>
      <c r="G2894" s="8">
        <f t="shared" si="272"/>
        <v>369747506.86666667</v>
      </c>
      <c r="H2894" s="5">
        <f t="shared" si="273"/>
        <v>143801.89026103757</v>
      </c>
      <c r="I2894" s="5">
        <f t="shared" si="274"/>
        <v>187693.09651866855</v>
      </c>
      <c r="J2894" s="5">
        <f>Table1[[#This Row],[DAA 
(n)]]^1.5</f>
        <v>1829590.2754657965</v>
      </c>
      <c r="K2894" s="5">
        <f t="shared" si="275"/>
        <v>2645538.2885294398</v>
      </c>
      <c r="L2894" s="7">
        <f>LN(Table1[[#This Row],[NV]]/Table1[[#This Row],[NV_MA-1]])</f>
        <v>-2.1719135282754629</v>
      </c>
      <c r="M2894" s="7">
        <f>LN(Table1[[#This Row],[NV]]/Table1[[#This Row],[NV_MA-2]])</f>
        <v>5.4138539459404607</v>
      </c>
      <c r="N2894" s="4">
        <f>LN(Table1[[#This Row],[NV]]/Table1[[#This Row],[NV_MA-3]])</f>
        <v>2.7680322742026839</v>
      </c>
      <c r="O2894" s="7">
        <f>LN(Table1[[#This Row],[NV]]/Table1[[#This Row],[Metcalfe
NV ~ n^2]])</f>
        <v>-1.6697194202460472</v>
      </c>
      <c r="P2894" s="7">
        <f>Table1[[#This Row],[NV_MA-1]]*$M$3</f>
        <v>369747506.86666667</v>
      </c>
    </row>
    <row r="2895" spans="1:16" x14ac:dyDescent="0.2">
      <c r="A2895" s="2">
        <v>40798</v>
      </c>
      <c r="B2895" s="3">
        <v>44185080.508394703</v>
      </c>
      <c r="C2895" s="3">
        <f t="shared" si="270"/>
        <v>63469991.044710949</v>
      </c>
      <c r="D2895" s="4">
        <f>LN(Table1[[#This Row],[NV]])</f>
        <v>17.603897745007828</v>
      </c>
      <c r="E2895" s="5">
        <v>15899</v>
      </c>
      <c r="F2895" s="5">
        <f t="shared" si="271"/>
        <v>252778201</v>
      </c>
      <c r="G2895" s="8">
        <f t="shared" si="272"/>
        <v>377285334.86666667</v>
      </c>
      <c r="H2895" s="5">
        <f t="shared" si="273"/>
        <v>153807.10872957134</v>
      </c>
      <c r="I2895" s="5">
        <f t="shared" si="274"/>
        <v>189943.36081464539</v>
      </c>
      <c r="J2895" s="5">
        <f>Table1[[#This Row],[DAA 
(n)]]^1.5</f>
        <v>2004724.5740248207</v>
      </c>
      <c r="K2895" s="5">
        <f t="shared" si="275"/>
        <v>2687524.257378188</v>
      </c>
      <c r="L2895" s="7">
        <f>LN(Table1[[#This Row],[NV]]/Table1[[#This Row],[NV_MA-1]])</f>
        <v>-2.1446145705433368</v>
      </c>
      <c r="M2895" s="7">
        <f>LN(Table1[[#This Row],[NV]]/Table1[[#This Row],[NV_MA-2]])</f>
        <v>5.4494165392816827</v>
      </c>
      <c r="N2895" s="4">
        <f>LN(Table1[[#This Row],[NV]]/Table1[[#This Row],[NV_MA-3]])</f>
        <v>2.7997667676293196</v>
      </c>
      <c r="O2895" s="7">
        <f>LN(Table1[[#This Row],[NV]]/Table1[[#This Row],[Metcalfe
NV ~ n^2]])</f>
        <v>-1.7441252412895913</v>
      </c>
      <c r="P2895" s="7">
        <f>Table1[[#This Row],[NV_MA-1]]*$M$3</f>
        <v>377285334.86666667</v>
      </c>
    </row>
    <row r="2896" spans="1:16" x14ac:dyDescent="0.2">
      <c r="A2896" s="2">
        <v>40797</v>
      </c>
      <c r="B2896" s="3">
        <v>42421555.289174601</v>
      </c>
      <c r="C2896" s="3">
        <f t="shared" si="270"/>
        <v>64345816.587092638</v>
      </c>
      <c r="D2896" s="4">
        <f>LN(Table1[[#This Row],[NV]])</f>
        <v>17.563167170482792</v>
      </c>
      <c r="E2896" s="5">
        <v>15739</v>
      </c>
      <c r="F2896" s="5">
        <f t="shared" si="271"/>
        <v>247716121</v>
      </c>
      <c r="G2896" s="8">
        <f t="shared" si="272"/>
        <v>381749802.33333331</v>
      </c>
      <c r="H2896" s="5">
        <f t="shared" si="273"/>
        <v>152100.07468707464</v>
      </c>
      <c r="I2896" s="5">
        <f t="shared" si="274"/>
        <v>191297.12066175591</v>
      </c>
      <c r="J2896" s="5">
        <f>Table1[[#This Row],[DAA 
(n)]]^1.5</f>
        <v>1974538.9407198306</v>
      </c>
      <c r="K2896" s="5">
        <f t="shared" si="275"/>
        <v>2712622.1486012577</v>
      </c>
      <c r="L2896" s="7">
        <f>LN(Table1[[#This Row],[NV]]/Table1[[#This Row],[NV_MA-1]])</f>
        <v>-2.1971088137892134</v>
      </c>
      <c r="M2896" s="7">
        <f>LN(Table1[[#This Row],[NV]]/Table1[[#This Row],[NV_MA-2]])</f>
        <v>5.4015840665960759</v>
      </c>
      <c r="N2896" s="4">
        <f>LN(Table1[[#This Row],[NV]]/Table1[[#This Row],[NV_MA-3]])</f>
        <v>2.7497408629234403</v>
      </c>
      <c r="O2896" s="7">
        <f>LN(Table1[[#This Row],[NV]]/Table1[[#This Row],[Metcalfe
NV ~ n^2]])</f>
        <v>-1.764626804620409</v>
      </c>
      <c r="P2896" s="7">
        <f>Table1[[#This Row],[NV_MA-1]]*$M$3</f>
        <v>381749802.33333331</v>
      </c>
    </row>
    <row r="2897" spans="1:16" x14ac:dyDescent="0.2">
      <c r="A2897" s="2">
        <v>40796</v>
      </c>
      <c r="B2897" s="3">
        <v>34346272.575333498</v>
      </c>
      <c r="C2897" s="3">
        <f t="shared" si="270"/>
        <v>65149011.580982357</v>
      </c>
      <c r="D2897" s="4">
        <f>LN(Table1[[#This Row],[NV]])</f>
        <v>17.352004057653932</v>
      </c>
      <c r="E2897" s="5">
        <v>16167</v>
      </c>
      <c r="F2897" s="5">
        <f t="shared" si="271"/>
        <v>261371889</v>
      </c>
      <c r="G2897" s="8">
        <f t="shared" si="272"/>
        <v>383598523.10000002</v>
      </c>
      <c r="H2897" s="5">
        <f t="shared" si="273"/>
        <v>156669.98998252818</v>
      </c>
      <c r="I2897" s="5">
        <f t="shared" si="274"/>
        <v>191894.67478169774</v>
      </c>
      <c r="J2897" s="5">
        <f>Table1[[#This Row],[DAA 
(n)]]^1.5</f>
        <v>2055626.2621067578</v>
      </c>
      <c r="K2897" s="5">
        <f t="shared" si="275"/>
        <v>2723390.5975485262</v>
      </c>
      <c r="L2897" s="7">
        <f>LN(Table1[[#This Row],[NV]]/Table1[[#This Row],[NV_MA-1]])</f>
        <v>-2.4131029932079371</v>
      </c>
      <c r="M2897" s="7">
        <f>LN(Table1[[#This Row],[NV]]/Table1[[#This Row],[NV_MA-2]])</f>
        <v>5.1873021260082774</v>
      </c>
      <c r="N2897" s="4">
        <f>LN(Table1[[#This Row],[NV]]/Table1[[#This Row],[NV_MA-3]])</f>
        <v>2.5346158524553259</v>
      </c>
      <c r="O2897" s="7">
        <f>LN(Table1[[#This Row],[NV]]/Table1[[#This Row],[Metcalfe
NV ~ n^2]])</f>
        <v>-2.0294507555492798</v>
      </c>
      <c r="P2897" s="7">
        <f>Table1[[#This Row],[NV_MA-1]]*$M$3</f>
        <v>383598523.10000002</v>
      </c>
    </row>
    <row r="2898" spans="1:16" x14ac:dyDescent="0.2">
      <c r="A2898" s="2">
        <v>40795</v>
      </c>
      <c r="B2898" s="3">
        <v>36079581.186323501</v>
      </c>
      <c r="C2898" s="3">
        <f t="shared" si="270"/>
        <v>66215902.065135799</v>
      </c>
      <c r="D2898" s="4">
        <f>LN(Table1[[#This Row],[NV]])</f>
        <v>17.401237645173463</v>
      </c>
      <c r="E2898" s="5">
        <v>18354</v>
      </c>
      <c r="F2898" s="5">
        <f t="shared" si="271"/>
        <v>336869316</v>
      </c>
      <c r="G2898" s="8">
        <f t="shared" si="272"/>
        <v>386032053.33333331</v>
      </c>
      <c r="H2898" s="5">
        <f t="shared" si="273"/>
        <v>180192.28203675739</v>
      </c>
      <c r="I2898" s="5">
        <f t="shared" si="274"/>
        <v>192654.23548789325</v>
      </c>
      <c r="J2898" s="5">
        <f>Table1[[#This Row],[DAA 
(n)]]^1.5</f>
        <v>2486543.6706126821</v>
      </c>
      <c r="K2898" s="5">
        <f t="shared" si="275"/>
        <v>2737294.3164900481</v>
      </c>
      <c r="L2898" s="7">
        <f>LN(Table1[[#This Row],[NV]]/Table1[[#This Row],[NV_MA-1]])</f>
        <v>-2.3701933185316979</v>
      </c>
      <c r="M2898" s="7">
        <f>LN(Table1[[#This Row],[NV]]/Table1[[#This Row],[NV_MA-2]])</f>
        <v>5.2325853099578055</v>
      </c>
      <c r="N2898" s="4">
        <f>LN(Table1[[#This Row],[NV]]/Table1[[#This Row],[NV_MA-3]])</f>
        <v>2.5787571304181331</v>
      </c>
      <c r="O2898" s="7">
        <f>LN(Table1[[#This Row],[NV]]/Table1[[#This Row],[Metcalfe
NV ~ n^2]])</f>
        <v>-2.2339679815844553</v>
      </c>
      <c r="P2898" s="7">
        <f>Table1[[#This Row],[NV_MA-1]]*$M$3</f>
        <v>386032053.33333331</v>
      </c>
    </row>
    <row r="2899" spans="1:16" x14ac:dyDescent="0.2">
      <c r="A2899" s="2">
        <v>40794</v>
      </c>
      <c r="B2899" s="3">
        <v>48265544.158330098</v>
      </c>
      <c r="C2899" s="3">
        <f t="shared" si="270"/>
        <v>67366331.473144218</v>
      </c>
      <c r="D2899" s="4">
        <f>LN(Table1[[#This Row],[NV]])</f>
        <v>17.692228492589159</v>
      </c>
      <c r="E2899" s="5">
        <v>15832</v>
      </c>
      <c r="F2899" s="5">
        <f t="shared" si="271"/>
        <v>250652224</v>
      </c>
      <c r="G2899" s="8">
        <f t="shared" si="272"/>
        <v>387348409.46666664</v>
      </c>
      <c r="H2899" s="5">
        <f t="shared" si="273"/>
        <v>153092.09133065498</v>
      </c>
      <c r="I2899" s="5">
        <f t="shared" si="274"/>
        <v>193032.38441646795</v>
      </c>
      <c r="J2899" s="5">
        <f>Table1[[#This Row],[DAA 
(n)]]^1.5</f>
        <v>1992065.7645690294</v>
      </c>
      <c r="K2899" s="5">
        <f t="shared" si="275"/>
        <v>2744479.7716620835</v>
      </c>
      <c r="L2899" s="7">
        <f>LN(Table1[[#This Row],[NV]]/Table1[[#This Row],[NV_MA-1]])</f>
        <v>-2.0826066362529532</v>
      </c>
      <c r="M2899" s="7">
        <f>LN(Table1[[#This Row],[NV]]/Table1[[#This Row],[NV_MA-2]])</f>
        <v>5.5216152438741464</v>
      </c>
      <c r="N2899" s="4">
        <f>LN(Table1[[#This Row],[NV]]/Table1[[#This Row],[NV_MA-3]])</f>
        <v>2.8671263961444819</v>
      </c>
      <c r="O2899" s="7">
        <f>LN(Table1[[#This Row],[NV]]/Table1[[#This Row],[Metcalfe
NV ~ n^2]])</f>
        <v>-1.6473484819756454</v>
      </c>
      <c r="P2899" s="7">
        <f>Table1[[#This Row],[NV_MA-1]]*$M$3</f>
        <v>387348409.46666664</v>
      </c>
    </row>
    <row r="2900" spans="1:16" x14ac:dyDescent="0.2">
      <c r="A2900" s="2">
        <v>40793</v>
      </c>
      <c r="B2900" s="3">
        <v>51723091.9764615</v>
      </c>
      <c r="C2900" s="3">
        <f t="shared" si="270"/>
        <v>68049843.514062852</v>
      </c>
      <c r="D2900" s="4">
        <f>LN(Table1[[#This Row],[NV]])</f>
        <v>17.761414893075226</v>
      </c>
      <c r="E2900" s="5">
        <v>16855</v>
      </c>
      <c r="F2900" s="5">
        <f t="shared" si="271"/>
        <v>284091025</v>
      </c>
      <c r="G2900" s="8">
        <f t="shared" si="272"/>
        <v>397546084.13333333</v>
      </c>
      <c r="H2900" s="5">
        <f t="shared" si="273"/>
        <v>164039.64628934686</v>
      </c>
      <c r="I2900" s="5">
        <f t="shared" si="274"/>
        <v>195847.31124971545</v>
      </c>
      <c r="J2900" s="5">
        <f>Table1[[#This Row],[DAA 
(n)]]^1.5</f>
        <v>2188230.8439410604</v>
      </c>
      <c r="K2900" s="5">
        <f t="shared" si="275"/>
        <v>2798866.1619847831</v>
      </c>
      <c r="L2900" s="7">
        <f>LN(Table1[[#This Row],[NV]]/Table1[[#This Row],[NV_MA-1]])</f>
        <v>-2.0394065271901236</v>
      </c>
      <c r="M2900" s="7">
        <f>LN(Table1[[#This Row],[NV]]/Table1[[#This Row],[NV_MA-2]])</f>
        <v>5.576324282695782</v>
      </c>
      <c r="N2900" s="4">
        <f>LN(Table1[[#This Row],[NV]]/Table1[[#This Row],[NV_MA-3]])</f>
        <v>2.9166899420892993</v>
      </c>
      <c r="O2900" s="7">
        <f>LN(Table1[[#This Row],[NV]]/Table1[[#This Row],[Metcalfe
NV ~ n^2]])</f>
        <v>-1.7033903622610949</v>
      </c>
      <c r="P2900" s="7">
        <f>Table1[[#This Row],[NV_MA-1]]*$M$3</f>
        <v>397546084.13333333</v>
      </c>
    </row>
    <row r="2901" spans="1:16" x14ac:dyDescent="0.2">
      <c r="A2901" s="2">
        <v>40792</v>
      </c>
      <c r="B2901" s="3">
        <v>49391552.213241696</v>
      </c>
      <c r="C2901" s="3">
        <f t="shared" si="270"/>
        <v>68142150.030082151</v>
      </c>
      <c r="D2901" s="4">
        <f>LN(Table1[[#This Row],[NV]])</f>
        <v>17.71528995970553</v>
      </c>
      <c r="E2901" s="5">
        <v>18872</v>
      </c>
      <c r="F2901" s="5">
        <f t="shared" si="271"/>
        <v>356152384</v>
      </c>
      <c r="G2901" s="8">
        <f t="shared" si="272"/>
        <v>408366636.10000002</v>
      </c>
      <c r="H2901" s="5">
        <f t="shared" si="273"/>
        <v>185803.0421691635</v>
      </c>
      <c r="I2901" s="5">
        <f t="shared" si="274"/>
        <v>198696.60316495152</v>
      </c>
      <c r="J2901" s="5">
        <f>Table1[[#This Row],[DAA 
(n)]]^1.5</f>
        <v>2592548.512727967</v>
      </c>
      <c r="K2901" s="5">
        <f t="shared" si="275"/>
        <v>2855102.1592980335</v>
      </c>
      <c r="L2901" s="7">
        <f>LN(Table1[[#This Row],[NV]]/Table1[[#This Row],[NV_MA-1]])</f>
        <v>-2.1123859870397244</v>
      </c>
      <c r="M2901" s="7">
        <f>LN(Table1[[#This Row],[NV]]/Table1[[#This Row],[NV_MA-2]])</f>
        <v>5.5157556266064054</v>
      </c>
      <c r="N2901" s="4">
        <f>LN(Table1[[#This Row],[NV]]/Table1[[#This Row],[NV_MA-3]])</f>
        <v>2.8506717766822085</v>
      </c>
      <c r="O2901" s="7">
        <f>LN(Table1[[#This Row],[NV]]/Table1[[#This Row],[Metcalfe
NV ~ n^2]])</f>
        <v>-1.9755792824694924</v>
      </c>
      <c r="P2901" s="7">
        <f>Table1[[#This Row],[NV_MA-1]]*$M$3</f>
        <v>408366636.10000002</v>
      </c>
    </row>
    <row r="2902" spans="1:16" x14ac:dyDescent="0.2">
      <c r="A2902" s="2">
        <v>40791</v>
      </c>
      <c r="B2902" s="3">
        <v>54750556.633013003</v>
      </c>
      <c r="C2902" s="3">
        <f t="shared" si="270"/>
        <v>68479955.980979845</v>
      </c>
      <c r="D2902" s="4">
        <f>LN(Table1[[#This Row],[NV]])</f>
        <v>17.818298093422225</v>
      </c>
      <c r="E2902" s="5">
        <v>18193</v>
      </c>
      <c r="F2902" s="5">
        <f t="shared" si="271"/>
        <v>330985249</v>
      </c>
      <c r="G2902" s="8">
        <f t="shared" si="272"/>
        <v>410007488.5</v>
      </c>
      <c r="H2902" s="5">
        <f t="shared" si="273"/>
        <v>178451.35619799595</v>
      </c>
      <c r="I2902" s="5">
        <f t="shared" si="274"/>
        <v>199154.21063543152</v>
      </c>
      <c r="J2902" s="5">
        <f>Table1[[#This Row],[DAA 
(n)]]^1.5</f>
        <v>2453897.84527739</v>
      </c>
      <c r="K2902" s="5">
        <f t="shared" si="275"/>
        <v>2863913.8881187765</v>
      </c>
      <c r="L2902" s="7">
        <f>LN(Table1[[#This Row],[NV]]/Table1[[#This Row],[NV_MA-1]])</f>
        <v>-2.0133878887077521</v>
      </c>
      <c r="M2902" s="7">
        <f>LN(Table1[[#This Row],[NV]]/Table1[[#This Row],[NV_MA-2]])</f>
        <v>5.6164633620008892</v>
      </c>
      <c r="N2902" s="4">
        <f>LN(Table1[[#This Row],[NV]]/Table1[[#This Row],[NV_MA-3]])</f>
        <v>2.9505983538092075</v>
      </c>
      <c r="O2902" s="7">
        <f>LN(Table1[[#This Row],[NV]]/Table1[[#This Row],[Metcalfe
NV ~ n^2]])</f>
        <v>-1.7992862739713817</v>
      </c>
      <c r="P2902" s="7">
        <f>Table1[[#This Row],[NV_MA-1]]*$M$3</f>
        <v>410007488.5</v>
      </c>
    </row>
    <row r="2903" spans="1:16" x14ac:dyDescent="0.2">
      <c r="A2903" s="2">
        <v>40790</v>
      </c>
      <c r="B2903" s="3">
        <v>59054733.9161238</v>
      </c>
      <c r="C2903" s="3">
        <f t="shared" si="270"/>
        <v>68278807.702376157</v>
      </c>
      <c r="D2903" s="4">
        <f>LN(Table1[[#This Row],[NV]])</f>
        <v>17.893975265321952</v>
      </c>
      <c r="E2903" s="5">
        <v>17822</v>
      </c>
      <c r="F2903" s="5">
        <f t="shared" si="271"/>
        <v>317623684</v>
      </c>
      <c r="G2903" s="8">
        <f t="shared" si="272"/>
        <v>411658748.5</v>
      </c>
      <c r="H2903" s="5">
        <f t="shared" si="273"/>
        <v>174445.10307789326</v>
      </c>
      <c r="I2903" s="5">
        <f t="shared" si="274"/>
        <v>199629.18071093949</v>
      </c>
      <c r="J2903" s="5">
        <f>Table1[[#This Row],[DAA 
(n)]]^1.5</f>
        <v>2379220.3126755645</v>
      </c>
      <c r="K2903" s="5">
        <f t="shared" si="275"/>
        <v>2872933.7327867895</v>
      </c>
      <c r="L2903" s="7">
        <f>LN(Table1[[#This Row],[NV]]/Table1[[#This Row],[NV_MA-1]])</f>
        <v>-1.9417300184383506</v>
      </c>
      <c r="M2903" s="7">
        <f>LN(Table1[[#This Row],[NV]]/Table1[[#This Row],[NV_MA-2]])</f>
        <v>5.6897584372014469</v>
      </c>
      <c r="N2903" s="4">
        <f>LN(Table1[[#This Row],[NV]]/Table1[[#This Row],[NV_MA-3]])</f>
        <v>3.0231309931375758</v>
      </c>
      <c r="O2903" s="7">
        <f>LN(Table1[[#This Row],[NV]]/Table1[[#This Row],[Metcalfe
NV ~ n^2]])</f>
        <v>-1.682402591023378</v>
      </c>
      <c r="P2903" s="7">
        <f>Table1[[#This Row],[NV_MA-1]]*$M$3</f>
        <v>411658748.5</v>
      </c>
    </row>
    <row r="2904" spans="1:16" x14ac:dyDescent="0.2">
      <c r="A2904" s="2">
        <v>40789</v>
      </c>
      <c r="B2904" s="3">
        <v>60770329.943531297</v>
      </c>
      <c r="C2904" s="3">
        <f t="shared" si="270"/>
        <v>68577166.753503516</v>
      </c>
      <c r="D2904" s="4">
        <f>LN(Table1[[#This Row],[NV]])</f>
        <v>17.922612233478588</v>
      </c>
      <c r="E2904" s="5">
        <v>14319</v>
      </c>
      <c r="F2904" s="5">
        <f t="shared" si="271"/>
        <v>205033761</v>
      </c>
      <c r="G2904" s="8">
        <f t="shared" si="272"/>
        <v>416960622</v>
      </c>
      <c r="H2904" s="5">
        <f t="shared" si="273"/>
        <v>137023.41677064609</v>
      </c>
      <c r="I2904" s="5">
        <f t="shared" si="274"/>
        <v>201085.59015304377</v>
      </c>
      <c r="J2904" s="5">
        <f>Table1[[#This Row],[DAA 
(n)]]^1.5</f>
        <v>1713440.5223873388</v>
      </c>
      <c r="K2904" s="5">
        <f t="shared" si="275"/>
        <v>2901161.1483546966</v>
      </c>
      <c r="L2904" s="7">
        <f>LN(Table1[[#This Row],[NV]]/Table1[[#This Row],[NV_MA-1]])</f>
        <v>-1.9258901101708623</v>
      </c>
      <c r="M2904" s="7">
        <f>LN(Table1[[#This Row],[NV]]/Table1[[#This Row],[NV_MA-2]])</f>
        <v>5.7111263154167533</v>
      </c>
      <c r="N2904" s="4">
        <f>LN(Table1[[#This Row],[NV]]/Table1[[#This Row],[NV_MA-3]])</f>
        <v>3.041990622674589</v>
      </c>
      <c r="O2904" s="7">
        <f>LN(Table1[[#This Row],[NV]]/Table1[[#This Row],[Metcalfe
NV ~ n^2]])</f>
        <v>-1.216072977869425</v>
      </c>
      <c r="P2904" s="7">
        <f>Table1[[#This Row],[NV_MA-1]]*$M$3</f>
        <v>416960622</v>
      </c>
    </row>
    <row r="2905" spans="1:16" x14ac:dyDescent="0.2">
      <c r="A2905" s="2">
        <v>40788</v>
      </c>
      <c r="B2905" s="3">
        <v>61943210.214172803</v>
      </c>
      <c r="C2905" s="3">
        <f t="shared" si="270"/>
        <v>69057732.699956298</v>
      </c>
      <c r="D2905" s="4">
        <f>LN(Table1[[#This Row],[NV]])</f>
        <v>17.941728558970205</v>
      </c>
      <c r="E2905" s="5">
        <v>16363</v>
      </c>
      <c r="F2905" s="5">
        <f t="shared" si="271"/>
        <v>267747769</v>
      </c>
      <c r="G2905" s="8">
        <f t="shared" si="272"/>
        <v>422483380.5</v>
      </c>
      <c r="H2905" s="5">
        <f t="shared" si="273"/>
        <v>158766.55588103901</v>
      </c>
      <c r="I2905" s="5">
        <f t="shared" si="274"/>
        <v>202849.80421137044</v>
      </c>
      <c r="J2905" s="5">
        <f>Table1[[#This Row],[DAA 
(n)]]^1.5</f>
        <v>2093121.2922683209</v>
      </c>
      <c r="K2905" s="5">
        <f t="shared" si="275"/>
        <v>2933101.8515291195</v>
      </c>
      <c r="L2905" s="7">
        <f>LN(Table1[[#This Row],[NV]]/Table1[[#This Row],[NV_MA-1]])</f>
        <v>-1.9199321089229393</v>
      </c>
      <c r="M2905" s="7">
        <f>LN(Table1[[#This Row],[NV]]/Table1[[#This Row],[NV_MA-2]])</f>
        <v>5.7215074555252787</v>
      </c>
      <c r="N2905" s="4">
        <f>LN(Table1[[#This Row],[NV]]/Table1[[#This Row],[NV_MA-3]])</f>
        <v>3.0501574855552089</v>
      </c>
      <c r="O2905" s="7">
        <f>LN(Table1[[#This Row],[NV]]/Table1[[#This Row],[Metcalfe
NV ~ n^2]])</f>
        <v>-1.4638273758875868</v>
      </c>
      <c r="P2905" s="7">
        <f>Table1[[#This Row],[NV_MA-1]]*$M$3</f>
        <v>422483380.5</v>
      </c>
    </row>
    <row r="2906" spans="1:16" x14ac:dyDescent="0.2">
      <c r="A2906" s="2">
        <v>40787</v>
      </c>
      <c r="B2906" s="3">
        <v>59097439.4281381</v>
      </c>
      <c r="C2906" s="3">
        <f t="shared" si="270"/>
        <v>69152253.687105343</v>
      </c>
      <c r="D2906" s="4">
        <f>LN(Table1[[#This Row],[NV]])</f>
        <v>17.894698155348692</v>
      </c>
      <c r="E2906" s="5">
        <v>16589</v>
      </c>
      <c r="F2906" s="5">
        <f t="shared" si="271"/>
        <v>275194921</v>
      </c>
      <c r="G2906" s="8">
        <f t="shared" si="272"/>
        <v>425107821.39999998</v>
      </c>
      <c r="H2906" s="5">
        <f t="shared" si="273"/>
        <v>161186.93728178676</v>
      </c>
      <c r="I2906" s="5">
        <f t="shared" si="274"/>
        <v>203657.80873846833</v>
      </c>
      <c r="J2906" s="5">
        <f>Table1[[#This Row],[DAA 
(n)]]^1.5</f>
        <v>2136634.8645636654</v>
      </c>
      <c r="K2906" s="5">
        <f t="shared" si="275"/>
        <v>2947983.3535420517</v>
      </c>
      <c r="L2906" s="7">
        <f>LN(Table1[[#This Row],[NV]]/Table1[[#This Row],[NV_MA-1]])</f>
        <v>-1.9731552367760183</v>
      </c>
      <c r="M2906" s="7">
        <f>LN(Table1[[#This Row],[NV]]/Table1[[#This Row],[NV_MA-2]])</f>
        <v>5.6705016990913641</v>
      </c>
      <c r="N2906" s="4">
        <f>LN(Table1[[#This Row],[NV]]/Table1[[#This Row],[NV_MA-3]])</f>
        <v>2.9980662697686382</v>
      </c>
      <c r="O2906" s="7">
        <f>LN(Table1[[#This Row],[NV]]/Table1[[#This Row],[Metcalfe
NV ~ n^2]])</f>
        <v>-1.5382920528358595</v>
      </c>
      <c r="P2906" s="7">
        <f>Table1[[#This Row],[NV_MA-1]]*$M$3</f>
        <v>425107821.39999998</v>
      </c>
    </row>
    <row r="2907" spans="1:16" x14ac:dyDescent="0.2">
      <c r="A2907" s="2">
        <v>40786</v>
      </c>
      <c r="B2907" s="3">
        <v>58792427.602694497</v>
      </c>
      <c r="C2907" s="3">
        <f t="shared" si="270"/>
        <v>70019219.366861373</v>
      </c>
      <c r="D2907" s="4">
        <f>LN(Table1[[#This Row],[NV]])</f>
        <v>17.889523622308605</v>
      </c>
      <c r="E2907" s="5">
        <v>17149</v>
      </c>
      <c r="F2907" s="5">
        <f t="shared" si="271"/>
        <v>294088201</v>
      </c>
      <c r="G2907" s="8">
        <f t="shared" si="272"/>
        <v>430389289.89999998</v>
      </c>
      <c r="H2907" s="5">
        <f t="shared" si="273"/>
        <v>167197.52198769106</v>
      </c>
      <c r="I2907" s="5">
        <f t="shared" si="274"/>
        <v>205187.27652126036</v>
      </c>
      <c r="J2907" s="5">
        <f>Table1[[#This Row],[DAA 
(n)]]^1.5</f>
        <v>2245733.4122617943</v>
      </c>
      <c r="K2907" s="5">
        <f t="shared" si="275"/>
        <v>2976929.2631374407</v>
      </c>
      <c r="L2907" s="7">
        <f>LN(Table1[[#This Row],[NV]]/Table1[[#This Row],[NV_MA-1]])</f>
        <v>-1.9906770601322901</v>
      </c>
      <c r="M2907" s="7">
        <f>LN(Table1[[#This Row],[NV]]/Table1[[#This Row],[NV_MA-2]])</f>
        <v>5.6578452372092762</v>
      </c>
      <c r="N2907" s="4">
        <f>LN(Table1[[#This Row],[NV]]/Table1[[#This Row],[NV_MA-3]])</f>
        <v>2.9831207437157876</v>
      </c>
      <c r="O2907" s="7">
        <f>LN(Table1[[#This Row],[NV]]/Table1[[#This Row],[Metcalfe
NV ~ n^2]])</f>
        <v>-1.6098666614036874</v>
      </c>
      <c r="P2907" s="7">
        <f>Table1[[#This Row],[NV_MA-1]]*$M$3</f>
        <v>430389289.89999998</v>
      </c>
    </row>
    <row r="2908" spans="1:16" x14ac:dyDescent="0.2">
      <c r="A2908" s="2">
        <v>40785</v>
      </c>
      <c r="B2908" s="3">
        <v>63103900.733627297</v>
      </c>
      <c r="C2908" s="3">
        <f t="shared" si="270"/>
        <v>71079971.283808991</v>
      </c>
      <c r="D2908" s="4">
        <f>LN(Table1[[#This Row],[NV]])</f>
        <v>17.960293143883295</v>
      </c>
      <c r="E2908" s="5">
        <v>17324</v>
      </c>
      <c r="F2908" s="5">
        <f t="shared" si="271"/>
        <v>300120976</v>
      </c>
      <c r="G2908" s="8">
        <f t="shared" si="272"/>
        <v>440483770.66666669</v>
      </c>
      <c r="H2908" s="5">
        <f t="shared" si="273"/>
        <v>169079.60852484318</v>
      </c>
      <c r="I2908" s="5">
        <f t="shared" si="274"/>
        <v>207842.43755629947</v>
      </c>
      <c r="J2908" s="5">
        <f>Table1[[#This Row],[DAA 
(n)]]^1.5</f>
        <v>2280196.4363238565</v>
      </c>
      <c r="K2908" s="5">
        <f t="shared" si="275"/>
        <v>3029368.2207054594</v>
      </c>
      <c r="L2908" s="7">
        <f>LN(Table1[[#This Row],[NV]]/Table1[[#This Row],[NV_MA-1]])</f>
        <v>-1.9430910157970338</v>
      </c>
      <c r="M2908" s="7">
        <f>LN(Table1[[#This Row],[NV]]/Table1[[#This Row],[NV_MA-2]])</f>
        <v>5.7157575840053996</v>
      </c>
      <c r="N2908" s="4">
        <f>LN(Table1[[#This Row],[NV]]/Table1[[#This Row],[NV_MA-3]])</f>
        <v>3.036428496156562</v>
      </c>
      <c r="O2908" s="7">
        <f>LN(Table1[[#This Row],[NV]]/Table1[[#This Row],[Metcalfe
NV ~ n^2]])</f>
        <v>-1.5594030607857399</v>
      </c>
      <c r="P2908" s="7">
        <f>Table1[[#This Row],[NV_MA-1]]*$M$3</f>
        <v>440483770.66666669</v>
      </c>
    </row>
    <row r="2909" spans="1:16" x14ac:dyDescent="0.2">
      <c r="A2909" s="2">
        <v>40784</v>
      </c>
      <c r="B2909" s="3">
        <v>64121560.760180801</v>
      </c>
      <c r="C2909" s="3">
        <f t="shared" si="270"/>
        <v>72075411.452644989</v>
      </c>
      <c r="D2909" s="4">
        <f>LN(Table1[[#This Row],[NV]])</f>
        <v>17.976291226647387</v>
      </c>
      <c r="E2909" s="5">
        <v>18823</v>
      </c>
      <c r="F2909" s="5">
        <f t="shared" si="271"/>
        <v>354305329</v>
      </c>
      <c r="G2909" s="8">
        <f t="shared" si="272"/>
        <v>450519116.83333331</v>
      </c>
      <c r="H2909" s="5">
        <f t="shared" si="273"/>
        <v>185271.67954061701</v>
      </c>
      <c r="I2909" s="5">
        <f t="shared" si="274"/>
        <v>210467.06811280575</v>
      </c>
      <c r="J2909" s="5">
        <f>Table1[[#This Row],[DAA 
(n)]]^1.5</f>
        <v>2582457.9779285863</v>
      </c>
      <c r="K2909" s="5">
        <f t="shared" si="275"/>
        <v>3081338.9528878191</v>
      </c>
      <c r="L2909" s="7">
        <f>LN(Table1[[#This Row],[NV]]/Table1[[#This Row],[NV_MA-1]])</f>
        <v>-1.949619842167136</v>
      </c>
      <c r="M2909" s="7">
        <f>LN(Table1[[#This Row],[NV]]/Table1[[#This Row],[NV_MA-2]])</f>
        <v>5.7192067528016945</v>
      </c>
      <c r="N2909" s="4">
        <f>LN(Table1[[#This Row],[NV]]/Table1[[#This Row],[NV_MA-3]])</f>
        <v>3.0354164411995725</v>
      </c>
      <c r="O2909" s="7">
        <f>LN(Table1[[#This Row],[NV]]/Table1[[#This Row],[Metcalfe
NV ~ n^2]])</f>
        <v>-1.7093783840009691</v>
      </c>
      <c r="P2909" s="7">
        <f>Table1[[#This Row],[NV_MA-1]]*$M$3</f>
        <v>450519116.83333331</v>
      </c>
    </row>
    <row r="2910" spans="1:16" x14ac:dyDescent="0.2">
      <c r="A2910" s="2">
        <v>40783</v>
      </c>
      <c r="B2910" s="3">
        <v>64558051.455059998</v>
      </c>
      <c r="C2910" s="3">
        <f t="shared" si="270"/>
        <v>73071766.081486017</v>
      </c>
      <c r="D2910" s="4">
        <f>LN(Table1[[#This Row],[NV]])</f>
        <v>17.983075399547623</v>
      </c>
      <c r="E2910" s="5">
        <v>18378</v>
      </c>
      <c r="F2910" s="5">
        <f t="shared" si="271"/>
        <v>337750884</v>
      </c>
      <c r="G2910" s="8">
        <f t="shared" si="272"/>
        <v>451189689.19999999</v>
      </c>
      <c r="H2910" s="5">
        <f t="shared" si="273"/>
        <v>180451.92018884595</v>
      </c>
      <c r="I2910" s="5">
        <f t="shared" si="274"/>
        <v>210657.78422695718</v>
      </c>
      <c r="J2910" s="5">
        <f>Table1[[#This Row],[DAA 
(n)]]^1.5</f>
        <v>2491422.4343037447</v>
      </c>
      <c r="K2910" s="5">
        <f t="shared" si="275"/>
        <v>3084979.2792341206</v>
      </c>
      <c r="L2910" s="7">
        <f>LN(Table1[[#This Row],[NV]]/Table1[[#This Row],[NV_MA-1]])</f>
        <v>-1.9443230063890373</v>
      </c>
      <c r="M2910" s="7">
        <f>LN(Table1[[#This Row],[NV]]/Table1[[#This Row],[NV_MA-2]])</f>
        <v>5.7250851794552746</v>
      </c>
      <c r="N2910" s="4">
        <f>LN(Table1[[#This Row],[NV]]/Table1[[#This Row],[NV_MA-3]])</f>
        <v>3.0410199008663419</v>
      </c>
      <c r="O2910" s="7">
        <f>LN(Table1[[#This Row],[NV]]/Table1[[#This Row],[Metcalfe
NV ~ n^2]])</f>
        <v>-1.6547437525740389</v>
      </c>
      <c r="P2910" s="7">
        <f>Table1[[#This Row],[NV_MA-1]]*$M$3</f>
        <v>451189689.19999999</v>
      </c>
    </row>
    <row r="2911" spans="1:16" x14ac:dyDescent="0.2">
      <c r="A2911" s="2">
        <v>40782</v>
      </c>
      <c r="B2911" s="3">
        <v>61403063.018905699</v>
      </c>
      <c r="C2911" s="3">
        <f t="shared" si="270"/>
        <v>74043675.893130437</v>
      </c>
      <c r="D2911" s="4">
        <f>LN(Table1[[#This Row],[NV]])</f>
        <v>17.932970278174487</v>
      </c>
      <c r="E2911" s="5">
        <v>21244</v>
      </c>
      <c r="F2911" s="5">
        <f t="shared" si="271"/>
        <v>451307536</v>
      </c>
      <c r="G2911" s="8">
        <f t="shared" si="272"/>
        <v>456791329.73333335</v>
      </c>
      <c r="H2911" s="5">
        <f t="shared" si="273"/>
        <v>211671.59987908439</v>
      </c>
      <c r="I2911" s="5">
        <f t="shared" si="274"/>
        <v>212154.99947902901</v>
      </c>
      <c r="J2911" s="5">
        <f>Table1[[#This Row],[DAA 
(n)]]^1.5</f>
        <v>3096381.3225738201</v>
      </c>
      <c r="K2911" s="5">
        <f t="shared" si="275"/>
        <v>3114356.8730912795</v>
      </c>
      <c r="L2911" s="7">
        <f>LN(Table1[[#This Row],[NV]]/Table1[[#This Row],[NV_MA-1]])</f>
        <v>-2.0067669575077911</v>
      </c>
      <c r="M2911" s="7">
        <f>LN(Table1[[#This Row],[NV]]/Table1[[#This Row],[NV_MA-2]])</f>
        <v>5.6678978620473313</v>
      </c>
      <c r="N2911" s="4">
        <f>LN(Table1[[#This Row],[NV]]/Table1[[#This Row],[NV_MA-3]])</f>
        <v>2.9814370505737702</v>
      </c>
      <c r="O2911" s="7">
        <f>LN(Table1[[#This Row],[NV]]/Table1[[#This Row],[Metcalfe
NV ~ n^2]])</f>
        <v>-1.9946892849100932</v>
      </c>
      <c r="P2911" s="7">
        <f>Table1[[#This Row],[NV_MA-1]]*$M$3</f>
        <v>456791329.73333335</v>
      </c>
    </row>
    <row r="2912" spans="1:16" x14ac:dyDescent="0.2">
      <c r="A2912" s="2">
        <v>40781</v>
      </c>
      <c r="B2912" s="3">
        <v>57999391.046459101</v>
      </c>
      <c r="C2912" s="3">
        <f t="shared" si="270"/>
        <v>75112272.90260832</v>
      </c>
      <c r="D2912" s="4">
        <f>LN(Table1[[#This Row],[NV]])</f>
        <v>17.875943069256596</v>
      </c>
      <c r="E2912" s="5">
        <v>21283</v>
      </c>
      <c r="F2912" s="5">
        <f t="shared" si="271"/>
        <v>452966089</v>
      </c>
      <c r="G2912" s="8">
        <f t="shared" si="272"/>
        <v>464116712.69999999</v>
      </c>
      <c r="H2912" s="5">
        <f t="shared" si="273"/>
        <v>212099.22501702135</v>
      </c>
      <c r="I2912" s="5">
        <f t="shared" si="274"/>
        <v>213874.33165269098</v>
      </c>
      <c r="J2912" s="5">
        <f>Table1[[#This Row],[DAA 
(n)]]^1.5</f>
        <v>3104911.7978111682</v>
      </c>
      <c r="K2912" s="5">
        <f t="shared" si="275"/>
        <v>3150124.7488833074</v>
      </c>
      <c r="L2912" s="7">
        <f>LN(Table1[[#This Row],[NV]]/Table1[[#This Row],[NV_MA-1]])</f>
        <v>-2.0797035452954398</v>
      </c>
      <c r="M2912" s="7">
        <f>LN(Table1[[#This Row],[NV]]/Table1[[#This Row],[NV_MA-2]])</f>
        <v>5.6027991830105677</v>
      </c>
      <c r="N2912" s="4">
        <f>LN(Table1[[#This Row],[NV]]/Table1[[#This Row],[NV_MA-3]])</f>
        <v>2.9129904564188531</v>
      </c>
      <c r="O2912" s="7">
        <f>LN(Table1[[#This Row],[NV]]/Table1[[#This Row],[Metcalfe
NV ~ n^2]])</f>
        <v>-2.0553847526690121</v>
      </c>
      <c r="P2912" s="7">
        <f>Table1[[#This Row],[NV_MA-1]]*$M$3</f>
        <v>464116712.69999999</v>
      </c>
    </row>
    <row r="2913" spans="1:16" x14ac:dyDescent="0.2">
      <c r="A2913" s="2">
        <v>40780</v>
      </c>
      <c r="B2913" s="3">
        <v>68057442.836295694</v>
      </c>
      <c r="C2913" s="3">
        <f t="shared" si="270"/>
        <v>76380018.663616464</v>
      </c>
      <c r="D2913" s="4">
        <f>LN(Table1[[#This Row],[NV]])</f>
        <v>18.035862654134526</v>
      </c>
      <c r="E2913" s="5">
        <v>23091</v>
      </c>
      <c r="F2913" s="5">
        <f t="shared" si="271"/>
        <v>533194281</v>
      </c>
      <c r="G2913" s="8">
        <f t="shared" si="272"/>
        <v>467807261.86666667</v>
      </c>
      <c r="H2913" s="5">
        <f t="shared" si="273"/>
        <v>231999.85387178426</v>
      </c>
      <c r="I2913" s="5">
        <f t="shared" si="274"/>
        <v>214777.71320611643</v>
      </c>
      <c r="J2913" s="5">
        <f>Table1[[#This Row],[DAA 
(n)]]^1.5</f>
        <v>3508844.4169799015</v>
      </c>
      <c r="K2913" s="5">
        <f t="shared" si="275"/>
        <v>3168570.0771497097</v>
      </c>
      <c r="L2913" s="7">
        <f>LN(Table1[[#This Row],[NV]]/Table1[[#This Row],[NV_MA-1]])</f>
        <v>-1.9277042813024057</v>
      </c>
      <c r="M2913" s="7">
        <f>LN(Table1[[#This Row],[NV]]/Table1[[#This Row],[NV_MA-2]])</f>
        <v>5.7585037739243754</v>
      </c>
      <c r="N2913" s="4">
        <f>LN(Table1[[#This Row],[NV]]/Table1[[#This Row],[NV_MA-3]])</f>
        <v>3.0670716898116428</v>
      </c>
      <c r="O2913" s="7">
        <f>LN(Table1[[#This Row],[NV]]/Table1[[#This Row],[Metcalfe
NV ~ n^2]])</f>
        <v>-2.0585337662703278</v>
      </c>
      <c r="P2913" s="7">
        <f>Table1[[#This Row],[NV_MA-1]]*$M$3</f>
        <v>467807261.86666667</v>
      </c>
    </row>
    <row r="2914" spans="1:16" x14ac:dyDescent="0.2">
      <c r="A2914" s="2">
        <v>40779</v>
      </c>
      <c r="B2914" s="3">
        <v>77425826.390458807</v>
      </c>
      <c r="C2914" s="3">
        <f t="shared" si="270"/>
        <v>77308427.017194688</v>
      </c>
      <c r="D2914" s="4">
        <f>LN(Table1[[#This Row],[NV]])</f>
        <v>18.164830957198401</v>
      </c>
      <c r="E2914" s="5">
        <v>22638</v>
      </c>
      <c r="F2914" s="5">
        <f t="shared" si="271"/>
        <v>512479044</v>
      </c>
      <c r="G2914" s="8">
        <f t="shared" si="272"/>
        <v>468156868.80000001</v>
      </c>
      <c r="H2914" s="5">
        <f t="shared" si="273"/>
        <v>226999.94591293676</v>
      </c>
      <c r="I2914" s="5">
        <f t="shared" si="274"/>
        <v>214860.97217867977</v>
      </c>
      <c r="J2914" s="5">
        <f>Table1[[#This Row],[DAA 
(n)]]^1.5</f>
        <v>3406097.5614435948</v>
      </c>
      <c r="K2914" s="5">
        <f t="shared" si="275"/>
        <v>3170291.3885405972</v>
      </c>
      <c r="L2914" s="7">
        <f>LN(Table1[[#This Row],[NV]]/Table1[[#This Row],[NV_MA-1]])</f>
        <v>-1.7994830302635767</v>
      </c>
      <c r="M2914" s="7">
        <f>LN(Table1[[#This Row],[NV]]/Table1[[#This Row],[NV_MA-2]])</f>
        <v>5.8870845002804826</v>
      </c>
      <c r="N2914" s="4">
        <f>LN(Table1[[#This Row],[NV]]/Table1[[#This Row],[NV_MA-3]])</f>
        <v>3.1954968948941178</v>
      </c>
      <c r="O2914" s="7">
        <f>LN(Table1[[#This Row],[NV]]/Table1[[#This Row],[Metcalfe
NV ~ n^2]])</f>
        <v>-1.8899394211863292</v>
      </c>
      <c r="P2914" s="7">
        <f>Table1[[#This Row],[NV_MA-1]]*$M$3</f>
        <v>468156868.80000001</v>
      </c>
    </row>
    <row r="2915" spans="1:16" x14ac:dyDescent="0.2">
      <c r="A2915" s="2">
        <v>40778</v>
      </c>
      <c r="B2915" s="3">
        <v>77686023.973106399</v>
      </c>
      <c r="C2915" s="3">
        <f t="shared" si="270"/>
        <v>77956236.309718385</v>
      </c>
      <c r="D2915" s="4">
        <f>LN(Table1[[#This Row],[NV]])</f>
        <v>18.16818592751304</v>
      </c>
      <c r="E2915" s="5">
        <v>22523</v>
      </c>
      <c r="F2915" s="5">
        <f t="shared" si="271"/>
        <v>507285529</v>
      </c>
      <c r="G2915" s="8">
        <f t="shared" si="272"/>
        <v>474958428.13333333</v>
      </c>
      <c r="H2915" s="5">
        <f t="shared" si="273"/>
        <v>225732.08920941193</v>
      </c>
      <c r="I2915" s="5">
        <f t="shared" si="274"/>
        <v>216390.93245307953</v>
      </c>
      <c r="J2915" s="5">
        <f>Table1[[#This Row],[DAA 
(n)]]^1.5</f>
        <v>3380176.3222747655</v>
      </c>
      <c r="K2915" s="5">
        <f t="shared" si="275"/>
        <v>3202737.9195985766</v>
      </c>
      <c r="L2915" s="7">
        <f>LN(Table1[[#This Row],[NV]]/Table1[[#This Row],[NV_MA-1]])</f>
        <v>-1.810551910936504</v>
      </c>
      <c r="M2915" s="7">
        <f>LN(Table1[[#This Row],[NV]]/Table1[[#This Row],[NV_MA-2]])</f>
        <v>5.8833440042244671</v>
      </c>
      <c r="N2915" s="4">
        <f>LN(Table1[[#This Row],[NV]]/Table1[[#This Row],[NV_MA-3]])</f>
        <v>3.1886693256854546</v>
      </c>
      <c r="O2915" s="7">
        <f>LN(Table1[[#This Row],[NV]]/Table1[[#This Row],[Metcalfe
NV ~ n^2]])</f>
        <v>-1.8763986490897175</v>
      </c>
      <c r="P2915" s="7">
        <f>Table1[[#This Row],[NV_MA-1]]*$M$3</f>
        <v>474958428.13333333</v>
      </c>
    </row>
    <row r="2916" spans="1:16" x14ac:dyDescent="0.2">
      <c r="A2916" s="2">
        <v>40777</v>
      </c>
      <c r="B2916" s="3">
        <v>77627365.546875596</v>
      </c>
      <c r="C2916" s="3">
        <f t="shared" si="270"/>
        <v>78582112.197602302</v>
      </c>
      <c r="D2916" s="4">
        <f>LN(Table1[[#This Row],[NV]])</f>
        <v>18.167430571787417</v>
      </c>
      <c r="E2916" s="5">
        <v>25255</v>
      </c>
      <c r="F2916" s="5">
        <f t="shared" si="271"/>
        <v>637815025</v>
      </c>
      <c r="G2916" s="8">
        <f t="shared" si="272"/>
        <v>477094024.13333333</v>
      </c>
      <c r="H2916" s="5">
        <f t="shared" si="273"/>
        <v>256004.36462845386</v>
      </c>
      <c r="I2916" s="5">
        <f t="shared" si="274"/>
        <v>216899.33919362479</v>
      </c>
      <c r="J2916" s="5">
        <f>Table1[[#This Row],[DAA 
(n)]]^1.5</f>
        <v>4013479.5946130045</v>
      </c>
      <c r="K2916" s="5">
        <f t="shared" si="275"/>
        <v>3213250.2435298199</v>
      </c>
      <c r="L2916" s="7">
        <f>LN(Table1[[#This Row],[NV]]/Table1[[#This Row],[NV_MA-1]])</f>
        <v>-1.8157935732239823</v>
      </c>
      <c r="M2916" s="7">
        <f>LN(Table1[[#This Row],[NV]]/Table1[[#This Row],[NV_MA-2]])</f>
        <v>5.8802419215717219</v>
      </c>
      <c r="N2916" s="4">
        <f>LN(Table1[[#This Row],[NV]]/Table1[[#This Row],[NV_MA-3]])</f>
        <v>3.1846370520257881</v>
      </c>
      <c r="O2916" s="7">
        <f>LN(Table1[[#This Row],[NV]]/Table1[[#This Row],[Metcalfe
NV ~ n^2]])</f>
        <v>-2.1061282980168889</v>
      </c>
      <c r="P2916" s="7">
        <f>Table1[[#This Row],[NV_MA-1]]*$M$3</f>
        <v>477094024.13333333</v>
      </c>
    </row>
    <row r="2917" spans="1:16" x14ac:dyDescent="0.2">
      <c r="A2917" s="2">
        <v>40776</v>
      </c>
      <c r="B2917" s="3">
        <v>80613411.061281204</v>
      </c>
      <c r="C2917" s="3">
        <f t="shared" si="270"/>
        <v>79134738.53258355</v>
      </c>
      <c r="D2917" s="4">
        <f>LN(Table1[[#This Row],[NV]])</f>
        <v>18.205175583973997</v>
      </c>
      <c r="E2917" s="5">
        <v>22424</v>
      </c>
      <c r="F2917" s="5">
        <f t="shared" si="271"/>
        <v>502835776</v>
      </c>
      <c r="G2917" s="8">
        <f t="shared" si="272"/>
        <v>471309296.93333334</v>
      </c>
      <c r="H2917" s="5">
        <f t="shared" si="273"/>
        <v>224641.10016994787</v>
      </c>
      <c r="I2917" s="5">
        <f t="shared" si="274"/>
        <v>215532.38673681804</v>
      </c>
      <c r="J2917" s="5">
        <f>Table1[[#This Row],[DAA 
(n)]]^1.5</f>
        <v>3357914.4481395008</v>
      </c>
      <c r="K2917" s="5">
        <f t="shared" si="275"/>
        <v>3184896.3174032778</v>
      </c>
      <c r="L2917" s="7">
        <f>LN(Table1[[#This Row],[NV]]/Table1[[#This Row],[NV_MA-1]])</f>
        <v>-1.7658495338729405</v>
      </c>
      <c r="M2917" s="7">
        <f>LN(Table1[[#This Row],[NV]]/Table1[[#This Row],[NV_MA-2]])</f>
        <v>5.9243091202581848</v>
      </c>
      <c r="N2917" s="4">
        <f>LN(Table1[[#This Row],[NV]]/Table1[[#This Row],[NV_MA-3]])</f>
        <v>3.2312452909210334</v>
      </c>
      <c r="O2917" s="7">
        <f>LN(Table1[[#This Row],[NV]]/Table1[[#This Row],[Metcalfe
NV ~ n^2]])</f>
        <v>-1.8305986017152522</v>
      </c>
      <c r="P2917" s="7">
        <f>Table1[[#This Row],[NV_MA-1]]*$M$3</f>
        <v>471309296.93333334</v>
      </c>
    </row>
    <row r="2918" spans="1:16" x14ac:dyDescent="0.2">
      <c r="A2918" s="2">
        <v>40775</v>
      </c>
      <c r="B2918" s="3">
        <v>81268979.4612353</v>
      </c>
      <c r="C2918" s="3">
        <f t="shared" si="270"/>
        <v>79588359.265310988</v>
      </c>
      <c r="D2918" s="4">
        <f>LN(Table1[[#This Row],[NV]])</f>
        <v>18.213274945264487</v>
      </c>
      <c r="E2918" s="5">
        <v>21238</v>
      </c>
      <c r="F2918" s="5">
        <f t="shared" si="271"/>
        <v>451052644</v>
      </c>
      <c r="G2918" s="8">
        <f t="shared" si="272"/>
        <v>474439010.53333336</v>
      </c>
      <c r="H2918" s="5">
        <f t="shared" si="273"/>
        <v>211605.81774777299</v>
      </c>
      <c r="I2918" s="5">
        <f t="shared" si="274"/>
        <v>216271.28135682683</v>
      </c>
      <c r="J2918" s="5">
        <f>Table1[[#This Row],[DAA 
(n)]]^1.5</f>
        <v>3095069.6362557076</v>
      </c>
      <c r="K2918" s="5">
        <f t="shared" si="275"/>
        <v>3200231.3135770457</v>
      </c>
      <c r="L2918" s="7">
        <f>LN(Table1[[#This Row],[NV]]/Table1[[#This Row],[NV_MA-1]])</f>
        <v>-1.7643686883122178</v>
      </c>
      <c r="M2918" s="7">
        <f>LN(Table1[[#This Row],[NV]]/Table1[[#This Row],[NV_MA-2]])</f>
        <v>5.9289861144137754</v>
      </c>
      <c r="N2918" s="4">
        <f>LN(Table1[[#This Row],[NV]]/Table1[[#This Row],[NV_MA-3]])</f>
        <v>3.2345412946141763</v>
      </c>
      <c r="O2918" s="7">
        <f>LN(Table1[[#This Row],[NV]]/Table1[[#This Row],[Metcalfe
NV ~ n^2]])</f>
        <v>-1.7138196726630939</v>
      </c>
      <c r="P2918" s="7">
        <f>Table1[[#This Row],[NV_MA-1]]*$M$3</f>
        <v>474439010.53333336</v>
      </c>
    </row>
    <row r="2919" spans="1:16" x14ac:dyDescent="0.2">
      <c r="A2919" s="2">
        <v>40774</v>
      </c>
      <c r="B2919" s="3">
        <v>82674797.968979597</v>
      </c>
      <c r="C2919" s="3">
        <f t="shared" si="270"/>
        <v>79996815.020779118</v>
      </c>
      <c r="D2919" s="4">
        <f>LN(Table1[[#This Row],[NV]])</f>
        <v>18.230425373151849</v>
      </c>
      <c r="E2919" s="5">
        <v>21995</v>
      </c>
      <c r="F2919" s="5">
        <f t="shared" si="271"/>
        <v>483780025</v>
      </c>
      <c r="G2919" s="8">
        <f t="shared" si="272"/>
        <v>480872018.53333336</v>
      </c>
      <c r="H2919" s="5">
        <f t="shared" si="273"/>
        <v>219918.55669105312</v>
      </c>
      <c r="I2919" s="5">
        <f t="shared" si="274"/>
        <v>217796.90368319149</v>
      </c>
      <c r="J2919" s="5">
        <f>Table1[[#This Row],[DAA 
(n)]]^1.5</f>
        <v>3262014.9677576595</v>
      </c>
      <c r="K2919" s="5">
        <f t="shared" si="275"/>
        <v>3231823.5149307689</v>
      </c>
      <c r="L2919" s="7">
        <f>LN(Table1[[#This Row],[NV]]/Table1[[#This Row],[NV_MA-1]])</f>
        <v>-1.7606863457790158</v>
      </c>
      <c r="M2919" s="7">
        <f>LN(Table1[[#This Row],[NV]]/Table1[[#This Row],[NV_MA-2]])</f>
        <v>5.9391071001025226</v>
      </c>
      <c r="N2919" s="4">
        <f>LN(Table1[[#This Row],[NV]]/Table1[[#This Row],[NV_MA-3]])</f>
        <v>3.2418682815485087</v>
      </c>
      <c r="O2919" s="7">
        <f>LN(Table1[[#This Row],[NV]]/Table1[[#This Row],[Metcalfe
NV ~ n^2]])</f>
        <v>-1.7667154944137911</v>
      </c>
      <c r="P2919" s="7">
        <f>Table1[[#This Row],[NV_MA-1]]*$M$3</f>
        <v>480872018.53333336</v>
      </c>
    </row>
    <row r="2920" spans="1:16" x14ac:dyDescent="0.2">
      <c r="A2920" s="2">
        <v>40773</v>
      </c>
      <c r="B2920" s="3">
        <v>76851374.543934703</v>
      </c>
      <c r="C2920" s="3">
        <f t="shared" si="270"/>
        <v>80370180.106797248</v>
      </c>
      <c r="D2920" s="4">
        <f>LN(Table1[[#This Row],[NV]])</f>
        <v>18.157383913851834</v>
      </c>
      <c r="E2920" s="5">
        <v>20917</v>
      </c>
      <c r="F2920" s="5">
        <f t="shared" si="271"/>
        <v>437520889</v>
      </c>
      <c r="G2920" s="8">
        <f t="shared" si="272"/>
        <v>486354768.39999998</v>
      </c>
      <c r="H2920" s="5">
        <f t="shared" si="273"/>
        <v>208088.95724066265</v>
      </c>
      <c r="I2920" s="5">
        <f t="shared" si="274"/>
        <v>219076.26442907195</v>
      </c>
      <c r="J2920" s="5">
        <f>Table1[[#This Row],[DAA 
(n)]]^1.5</f>
        <v>3025165.1913925316</v>
      </c>
      <c r="K2920" s="5">
        <f t="shared" si="275"/>
        <v>3258512.5268274038</v>
      </c>
      <c r="L2920" s="7">
        <f>LN(Table1[[#This Row],[NV]]/Table1[[#This Row],[NV_MA-1]])</f>
        <v>-1.845064977841631</v>
      </c>
      <c r="M2920" s="7">
        <f>LN(Table1[[#This Row],[NV]]/Table1[[#This Row],[NV_MA-2]])</f>
        <v>5.8602087262723108</v>
      </c>
      <c r="N2920" s="4">
        <f>LN(Table1[[#This Row],[NV]]/Table1[[#This Row],[NV_MA-3]])</f>
        <v>3.1606025447506858</v>
      </c>
      <c r="O2920" s="7">
        <f>LN(Table1[[#This Row],[NV]]/Table1[[#This Row],[Metcalfe
NV ~ n^2]])</f>
        <v>-1.7392510950560036</v>
      </c>
      <c r="P2920" s="7">
        <f>Table1[[#This Row],[NV_MA-1]]*$M$3</f>
        <v>486354768.39999998</v>
      </c>
    </row>
    <row r="2921" spans="1:16" x14ac:dyDescent="0.2">
      <c r="A2921" s="2">
        <v>40772</v>
      </c>
      <c r="B2921" s="3">
        <v>77519063.154459894</v>
      </c>
      <c r="C2921" s="3">
        <f t="shared" si="270"/>
        <v>80967732.775253519</v>
      </c>
      <c r="D2921" s="4">
        <f>LN(Table1[[#This Row],[NV]])</f>
        <v>18.166034440262973</v>
      </c>
      <c r="E2921" s="5">
        <v>20652</v>
      </c>
      <c r="F2921" s="5">
        <f t="shared" si="271"/>
        <v>426505104</v>
      </c>
      <c r="G2921" s="8">
        <f t="shared" si="272"/>
        <v>493201629.96666664</v>
      </c>
      <c r="H2921" s="5">
        <f t="shared" si="273"/>
        <v>205189.3388947825</v>
      </c>
      <c r="I2921" s="5">
        <f t="shared" si="274"/>
        <v>220710.94522247309</v>
      </c>
      <c r="J2921" s="5">
        <f>Table1[[#This Row],[DAA 
(n)]]^1.5</f>
        <v>2967858.3874248494</v>
      </c>
      <c r="K2921" s="5">
        <f t="shared" si="275"/>
        <v>3292259.6791128921</v>
      </c>
      <c r="L2921" s="7">
        <f>LN(Table1[[#This Row],[NV]]/Table1[[#This Row],[NV_MA-1]])</f>
        <v>-1.8503941938657269</v>
      </c>
      <c r="M2921" s="7">
        <f>LN(Table1[[#This Row],[NV]]/Table1[[#This Row],[NV_MA-2]])</f>
        <v>5.8614252560331979</v>
      </c>
      <c r="N2921" s="4">
        <f>LN(Table1[[#This Row],[NV]]/Table1[[#This Row],[NV_MA-3]])</f>
        <v>3.1589497207258423</v>
      </c>
      <c r="O2921" s="7">
        <f>LN(Table1[[#This Row],[NV]]/Table1[[#This Row],[Metcalfe
NV ~ n^2]])</f>
        <v>-1.705100451736107</v>
      </c>
      <c r="P2921" s="7">
        <f>Table1[[#This Row],[NV_MA-1]]*$M$3</f>
        <v>493201629.96666664</v>
      </c>
    </row>
    <row r="2922" spans="1:16" x14ac:dyDescent="0.2">
      <c r="A2922" s="2">
        <v>40771</v>
      </c>
      <c r="B2922" s="3">
        <v>77642298.270297199</v>
      </c>
      <c r="C2922" s="3">
        <f t="shared" si="270"/>
        <v>81495407.542550981</v>
      </c>
      <c r="D2922" s="4">
        <f>LN(Table1[[#This Row],[NV]])</f>
        <v>18.167622917453667</v>
      </c>
      <c r="E2922" s="5">
        <v>20993</v>
      </c>
      <c r="F2922" s="5">
        <f t="shared" si="271"/>
        <v>440706049</v>
      </c>
      <c r="G2922" s="8">
        <f t="shared" si="272"/>
        <v>504705369.30000001</v>
      </c>
      <c r="H2922" s="5">
        <f t="shared" si="273"/>
        <v>208921.16727359613</v>
      </c>
      <c r="I2922" s="5">
        <f t="shared" si="274"/>
        <v>223345.45010697393</v>
      </c>
      <c r="J2922" s="5">
        <f>Table1[[#This Row],[DAA 
(n)]]^1.5</f>
        <v>3041667.6489480231</v>
      </c>
      <c r="K2922" s="5">
        <f t="shared" si="275"/>
        <v>3347653.9057086068</v>
      </c>
      <c r="L2922" s="7">
        <f>LN(Table1[[#This Row],[NV]]/Table1[[#This Row],[NV_MA-1]])</f>
        <v>-1.8718624723974211</v>
      </c>
      <c r="M2922" s="7">
        <f>LN(Table1[[#This Row],[NV]]/Table1[[#This Row],[NV_MA-2]])</f>
        <v>5.851147962016003</v>
      </c>
      <c r="N2922" s="4">
        <f>LN(Table1[[#This Row],[NV]]/Table1[[#This Row],[NV_MA-3]])</f>
        <v>3.1438525856498298</v>
      </c>
      <c r="O2922" s="7">
        <f>LN(Table1[[#This Row],[NV]]/Table1[[#This Row],[Metcalfe
NV ~ n^2]])</f>
        <v>-1.736265738154978</v>
      </c>
      <c r="P2922" s="7">
        <f>Table1[[#This Row],[NV_MA-1]]*$M$3</f>
        <v>504705369.30000001</v>
      </c>
    </row>
    <row r="2923" spans="1:16" x14ac:dyDescent="0.2">
      <c r="A2923" s="2">
        <v>40770</v>
      </c>
      <c r="B2923" s="3">
        <v>78540420.884596795</v>
      </c>
      <c r="C2923" s="3">
        <f t="shared" si="270"/>
        <v>81930207.876905739</v>
      </c>
      <c r="D2923" s="4">
        <f>LN(Table1[[#This Row],[NV]])</f>
        <v>18.179123965956371</v>
      </c>
      <c r="E2923" s="5">
        <v>18940</v>
      </c>
      <c r="F2923" s="5">
        <f t="shared" si="271"/>
        <v>358723600</v>
      </c>
      <c r="G2923" s="8">
        <f t="shared" si="272"/>
        <v>510264321.30000001</v>
      </c>
      <c r="H2923" s="5">
        <f t="shared" si="273"/>
        <v>186540.65408605692</v>
      </c>
      <c r="I2923" s="5">
        <f t="shared" si="274"/>
        <v>224689.43055818678</v>
      </c>
      <c r="J2923" s="5">
        <f>Table1[[#This Row],[DAA 
(n)]]^1.5</f>
        <v>2606573.4181104498</v>
      </c>
      <c r="K2923" s="5">
        <f t="shared" si="275"/>
        <v>3375245.7177288155</v>
      </c>
      <c r="L2923" s="7">
        <f>LN(Table1[[#This Row],[NV]]/Table1[[#This Row],[NV_MA-1]])</f>
        <v>-1.8713154605259295</v>
      </c>
      <c r="M2923" s="7">
        <f>LN(Table1[[#This Row],[NV]]/Table1[[#This Row],[NV_MA-2]])</f>
        <v>5.8566495469035731</v>
      </c>
      <c r="N2923" s="4">
        <f>LN(Table1[[#This Row],[NV]]/Table1[[#This Row],[NV_MA-3]])</f>
        <v>3.147145281064796</v>
      </c>
      <c r="O2923" s="7">
        <f>LN(Table1[[#This Row],[NV]]/Table1[[#This Row],[Metcalfe
NV ~ n^2]])</f>
        <v>-1.5189387675237667</v>
      </c>
      <c r="P2923" s="7">
        <f>Table1[[#This Row],[NV_MA-1]]*$M$3</f>
        <v>510264321.30000001</v>
      </c>
    </row>
    <row r="2924" spans="1:16" x14ac:dyDescent="0.2">
      <c r="A2924" s="2">
        <v>40769</v>
      </c>
      <c r="B2924" s="3">
        <v>76185384.590641096</v>
      </c>
      <c r="C2924" s="3">
        <f t="shared" si="270"/>
        <v>82434913.405738965</v>
      </c>
      <c r="D2924" s="4">
        <f>LN(Table1[[#This Row],[NV]])</f>
        <v>18.148680198987847</v>
      </c>
      <c r="E2924" s="5">
        <v>21211</v>
      </c>
      <c r="F2924" s="5">
        <f t="shared" si="271"/>
        <v>449906521</v>
      </c>
      <c r="G2924" s="8">
        <f t="shared" si="272"/>
        <v>517039349.16666669</v>
      </c>
      <c r="H2924" s="5">
        <f t="shared" si="273"/>
        <v>211309.8191403416</v>
      </c>
      <c r="I2924" s="5">
        <f t="shared" si="274"/>
        <v>226431.47538512529</v>
      </c>
      <c r="J2924" s="5">
        <f>Table1[[#This Row],[DAA 
(n)]]^1.5</f>
        <v>3089169.3409282388</v>
      </c>
      <c r="K2924" s="5">
        <f t="shared" si="275"/>
        <v>3410025.0785759208</v>
      </c>
      <c r="L2924" s="7">
        <f>LN(Table1[[#This Row],[NV]]/Table1[[#This Row],[NV_MA-1]])</f>
        <v>-1.9149493411624157</v>
      </c>
      <c r="M2924" s="7">
        <f>LN(Table1[[#This Row],[NV]]/Table1[[#This Row],[NV_MA-2]])</f>
        <v>5.8184825577871662</v>
      </c>
      <c r="N2924" s="4">
        <f>LN(Table1[[#This Row],[NV]]/Table1[[#This Row],[NV_MA-3]])</f>
        <v>3.1064499953341009</v>
      </c>
      <c r="O2924" s="7">
        <f>LN(Table1[[#This Row],[NV]]/Table1[[#This Row],[Metcalfe
NV ~ n^2]])</f>
        <v>-1.7758701890505846</v>
      </c>
      <c r="P2924" s="7">
        <f>Table1[[#This Row],[NV_MA-1]]*$M$3</f>
        <v>517039349.16666669</v>
      </c>
    </row>
    <row r="2925" spans="1:16" x14ac:dyDescent="0.2">
      <c r="A2925" s="2">
        <v>40768</v>
      </c>
      <c r="B2925" s="3">
        <v>70459846.779845402</v>
      </c>
      <c r="C2925" s="3">
        <f t="shared" si="270"/>
        <v>83035756.121807665</v>
      </c>
      <c r="D2925" s="4">
        <f>LN(Table1[[#This Row],[NV]])</f>
        <v>18.070553556305676</v>
      </c>
      <c r="E2925" s="5">
        <v>19665</v>
      </c>
      <c r="F2925" s="5">
        <f t="shared" si="271"/>
        <v>386712225</v>
      </c>
      <c r="G2925" s="8">
        <f t="shared" si="272"/>
        <v>522687890.76666665</v>
      </c>
      <c r="H2925" s="5">
        <f t="shared" si="273"/>
        <v>194419.90414288812</v>
      </c>
      <c r="I2925" s="5">
        <f t="shared" si="274"/>
        <v>227784.77221535286</v>
      </c>
      <c r="J2925" s="5">
        <f>Table1[[#This Row],[DAA 
(n)]]^1.5</f>
        <v>2757661.3107169257</v>
      </c>
      <c r="K2925" s="5">
        <f t="shared" si="275"/>
        <v>3437922.0031861826</v>
      </c>
      <c r="L2925" s="7">
        <f>LN(Table1[[#This Row],[NV]]/Table1[[#This Row],[NV_MA-1]])</f>
        <v>-2.0039415204105691</v>
      </c>
      <c r="M2925" s="7">
        <f>LN(Table1[[#This Row],[NV]]/Table1[[#This Row],[NV_MA-2]])</f>
        <v>5.7343970757118496</v>
      </c>
      <c r="N2925" s="4">
        <f>LN(Table1[[#This Row],[NV]]/Table1[[#This Row],[NV_MA-3]])</f>
        <v>3.0201757783204122</v>
      </c>
      <c r="O2925" s="7">
        <f>LN(Table1[[#This Row],[NV]]/Table1[[#This Row],[Metcalfe
NV ~ n^2]])</f>
        <v>-1.7026378134261428</v>
      </c>
      <c r="P2925" s="7">
        <f>Table1[[#This Row],[NV_MA-1]]*$M$3</f>
        <v>522687890.76666665</v>
      </c>
    </row>
    <row r="2926" spans="1:16" x14ac:dyDescent="0.2">
      <c r="A2926" s="2">
        <v>40767</v>
      </c>
      <c r="B2926" s="3">
        <v>66517405.105866298</v>
      </c>
      <c r="C2926" s="3">
        <f t="shared" si="270"/>
        <v>83867247.735375091</v>
      </c>
      <c r="D2926" s="4">
        <f>LN(Table1[[#This Row],[NV]])</f>
        <v>18.012974202295805</v>
      </c>
      <c r="E2926" s="5">
        <v>17412</v>
      </c>
      <c r="F2926" s="5">
        <f t="shared" si="271"/>
        <v>303177744</v>
      </c>
      <c r="G2926" s="8">
        <f t="shared" si="272"/>
        <v>537522336.60000002</v>
      </c>
      <c r="H2926" s="5">
        <f t="shared" si="273"/>
        <v>170026.69828532814</v>
      </c>
      <c r="I2926" s="5">
        <f t="shared" si="274"/>
        <v>231176.53928312138</v>
      </c>
      <c r="J2926" s="5">
        <f>Table1[[#This Row],[DAA 
(n)]]^1.5</f>
        <v>2297592.40913788</v>
      </c>
      <c r="K2926" s="5">
        <f t="shared" si="275"/>
        <v>3509256.8909598324</v>
      </c>
      <c r="L2926" s="7">
        <f>LN(Table1[[#This Row],[NV]]/Table1[[#This Row],[NV_MA-1]])</f>
        <v>-2.0895066712719577</v>
      </c>
      <c r="M2926" s="7">
        <f>LN(Table1[[#This Row],[NV]]/Table1[[#This Row],[NV_MA-2]])</f>
        <v>5.6620372653531694</v>
      </c>
      <c r="N2926" s="4">
        <f>LN(Table1[[#This Row],[NV]]/Table1[[#This Row],[NV_MA-3]])</f>
        <v>2.9420593412451561</v>
      </c>
      <c r="O2926" s="7">
        <f>LN(Table1[[#This Row],[NV]]/Table1[[#This Row],[Metcalfe
NV ~ n^2]])</f>
        <v>-1.5168556030485718</v>
      </c>
      <c r="P2926" s="7">
        <f>Table1[[#This Row],[NV_MA-1]]*$M$3</f>
        <v>537522336.60000002</v>
      </c>
    </row>
    <row r="2927" spans="1:16" x14ac:dyDescent="0.2">
      <c r="A2927" s="2">
        <v>40766</v>
      </c>
      <c r="B2927" s="3">
        <v>66352987.099936798</v>
      </c>
      <c r="C2927" s="3">
        <f t="shared" si="270"/>
        <v>84820775.926222354</v>
      </c>
      <c r="D2927" s="4">
        <f>LN(Table1[[#This Row],[NV]])</f>
        <v>18.010499338074798</v>
      </c>
      <c r="E2927" s="5">
        <v>18286</v>
      </c>
      <c r="F2927" s="5">
        <f t="shared" si="271"/>
        <v>334377796</v>
      </c>
      <c r="G2927" s="8">
        <f t="shared" si="272"/>
        <v>551965446.60000002</v>
      </c>
      <c r="H2927" s="5">
        <f t="shared" si="273"/>
        <v>179456.81116839385</v>
      </c>
      <c r="I2927" s="5">
        <f t="shared" si="274"/>
        <v>234743.76386354381</v>
      </c>
      <c r="J2927" s="5">
        <f>Table1[[#This Row],[DAA 
(n)]]^1.5</f>
        <v>2472737.8303524214</v>
      </c>
      <c r="K2927" s="5">
        <f t="shared" si="275"/>
        <v>3581690.8010367579</v>
      </c>
      <c r="L2927" s="7">
        <f>LN(Table1[[#This Row],[NV]]/Table1[[#This Row],[NV_MA-1]])</f>
        <v>-2.118496667468182</v>
      </c>
      <c r="M2927" s="7">
        <f>LN(Table1[[#This Row],[NV]]/Table1[[#This Row],[NV_MA-2]])</f>
        <v>5.6442495063686744</v>
      </c>
      <c r="N2927" s="4">
        <f>LN(Table1[[#This Row],[NV]]/Table1[[#This Row],[NV_MA-3]])</f>
        <v>2.9191538003997182</v>
      </c>
      <c r="O2927" s="7">
        <f>LN(Table1[[#This Row],[NV]]/Table1[[#This Row],[Metcalfe
NV ~ n^2]])</f>
        <v>-1.6172826993739444</v>
      </c>
      <c r="P2927" s="7">
        <f>Table1[[#This Row],[NV_MA-1]]*$M$3</f>
        <v>551965446.60000002</v>
      </c>
    </row>
    <row r="2928" spans="1:16" x14ac:dyDescent="0.2">
      <c r="A2928" s="2">
        <v>40765</v>
      </c>
      <c r="B2928" s="3">
        <v>70592463.426575899</v>
      </c>
      <c r="C2928" s="3">
        <f t="shared" si="270"/>
        <v>85786627.330321893</v>
      </c>
      <c r="D2928" s="4">
        <f>LN(Table1[[#This Row],[NV]])</f>
        <v>18.072433946433463</v>
      </c>
      <c r="E2928" s="5">
        <v>19400</v>
      </c>
      <c r="F2928" s="5">
        <f t="shared" si="271"/>
        <v>376360000</v>
      </c>
      <c r="G2928" s="8">
        <f t="shared" si="272"/>
        <v>558970260.89999998</v>
      </c>
      <c r="H2928" s="5">
        <f t="shared" si="273"/>
        <v>191536.74989399753</v>
      </c>
      <c r="I2928" s="5">
        <f t="shared" si="274"/>
        <v>236585.0919872103</v>
      </c>
      <c r="J2928" s="5">
        <f>Table1[[#This Row],[DAA 
(n)]]^1.5</f>
        <v>2702107.3257737211</v>
      </c>
      <c r="K2928" s="5">
        <f t="shared" si="275"/>
        <v>3618086.4543132884</v>
      </c>
      <c r="L2928" s="7">
        <f>LN(Table1[[#This Row],[NV]]/Table1[[#This Row],[NV_MA-1]])</f>
        <v>-2.0691728827340397</v>
      </c>
      <c r="M2928" s="7">
        <f>LN(Table1[[#This Row],[NV]]/Table1[[#This Row],[NV_MA-2]])</f>
        <v>5.6983707272446615</v>
      </c>
      <c r="N2928" s="4">
        <f>LN(Table1[[#This Row],[NV]]/Table1[[#This Row],[NV_MA-3]])</f>
        <v>2.9709781061726006</v>
      </c>
      <c r="O2928" s="7">
        <f>LN(Table1[[#This Row],[NV]]/Table1[[#This Row],[Metcalfe
NV ~ n^2]])</f>
        <v>-1.6736227436693769</v>
      </c>
      <c r="P2928" s="7">
        <f>Table1[[#This Row],[NV_MA-1]]*$M$3</f>
        <v>558970260.89999998</v>
      </c>
    </row>
    <row r="2929" spans="1:16" x14ac:dyDescent="0.2">
      <c r="A2929" s="2">
        <v>40764</v>
      </c>
      <c r="B2929" s="3">
        <v>68770905.385889396</v>
      </c>
      <c r="C2929" s="3">
        <f t="shared" si="270"/>
        <v>86673269.000345767</v>
      </c>
      <c r="D2929" s="4">
        <f>LN(Table1[[#This Row],[NV]])</f>
        <v>18.046291326628715</v>
      </c>
      <c r="E2929" s="5">
        <v>23592</v>
      </c>
      <c r="F2929" s="5">
        <f t="shared" si="271"/>
        <v>556582464</v>
      </c>
      <c r="G2929" s="8">
        <f t="shared" si="272"/>
        <v>567942115.86666667</v>
      </c>
      <c r="H2929" s="5">
        <f t="shared" si="273"/>
        <v>237539.89632808068</v>
      </c>
      <c r="I2929" s="5">
        <f t="shared" si="274"/>
        <v>238790.45404414428</v>
      </c>
      <c r="J2929" s="5">
        <f>Table1[[#This Row],[DAA 
(n)]]^1.5</f>
        <v>3623657.4742500163</v>
      </c>
      <c r="K2929" s="5">
        <f t="shared" si="275"/>
        <v>3663008.4571992098</v>
      </c>
      <c r="L2929" s="7">
        <f>LN(Table1[[#This Row],[NV]]/Table1[[#This Row],[NV_MA-1]])</f>
        <v>-2.1112387361782208</v>
      </c>
      <c r="M2929" s="7">
        <f>LN(Table1[[#This Row],[NV]]/Table1[[#This Row],[NV_MA-2]])</f>
        <v>5.6629496416166543</v>
      </c>
      <c r="N2929" s="4">
        <f>LN(Table1[[#This Row],[NV]]/Table1[[#This Row],[NV_MA-3]])</f>
        <v>2.9324959760527363</v>
      </c>
      <c r="O2929" s="7">
        <f>LN(Table1[[#This Row],[NV]]/Table1[[#This Row],[Metcalfe
NV ~ n^2]])</f>
        <v>-2.0910345743615086</v>
      </c>
      <c r="P2929" s="7">
        <f>Table1[[#This Row],[NV_MA-1]]*$M$3</f>
        <v>567942115.86666667</v>
      </c>
    </row>
    <row r="2930" spans="1:16" x14ac:dyDescent="0.2">
      <c r="A2930" s="2">
        <v>40763</v>
      </c>
      <c r="B2930" s="3">
        <v>54492287.457040504</v>
      </c>
      <c r="C2930" s="3">
        <f t="shared" si="270"/>
        <v>87687614.722610265</v>
      </c>
      <c r="D2930" s="4">
        <f>LN(Table1[[#This Row],[NV]])</f>
        <v>17.813569735069628</v>
      </c>
      <c r="E2930" s="5">
        <v>24672</v>
      </c>
      <c r="F2930" s="5">
        <f t="shared" si="271"/>
        <v>608707584</v>
      </c>
      <c r="G2930" s="8">
        <f t="shared" si="272"/>
        <v>578001793.86666667</v>
      </c>
      <c r="H2930" s="5">
        <f t="shared" si="273"/>
        <v>249518.40374642931</v>
      </c>
      <c r="I2930" s="5">
        <f t="shared" si="274"/>
        <v>240917.05660908567</v>
      </c>
      <c r="J2930" s="5">
        <f>Table1[[#This Row],[DAA 
(n)]]^1.5</f>
        <v>3875310.7633385952</v>
      </c>
      <c r="K2930" s="5">
        <f t="shared" si="275"/>
        <v>3709381.1621471052</v>
      </c>
      <c r="L2930" s="7">
        <f>LN(Table1[[#This Row],[NV]]/Table1[[#This Row],[NV_MA-1]])</f>
        <v>-2.3615177951377553</v>
      </c>
      <c r="M2930" s="7">
        <f>LN(Table1[[#This Row],[NV]]/Table1[[#This Row],[NV_MA-2]])</f>
        <v>5.4213617452824447</v>
      </c>
      <c r="N2930" s="4">
        <f>LN(Table1[[#This Row],[NV]]/Table1[[#This Row],[NV_MA-3]])</f>
        <v>2.6871941170548874</v>
      </c>
      <c r="O2930" s="7">
        <f>LN(Table1[[#This Row],[NV]]/Table1[[#This Row],[Metcalfe
NV ~ n^2]])</f>
        <v>-2.4132788176564839</v>
      </c>
      <c r="P2930" s="7">
        <f>Table1[[#This Row],[NV_MA-1]]*$M$3</f>
        <v>578001793.86666667</v>
      </c>
    </row>
    <row r="2931" spans="1:16" x14ac:dyDescent="0.2">
      <c r="A2931" s="2">
        <v>40762</v>
      </c>
      <c r="B2931" s="3">
        <v>59525730.740172297</v>
      </c>
      <c r="C2931" s="3">
        <f t="shared" si="270"/>
        <v>89120034.075554818</v>
      </c>
      <c r="D2931" s="4">
        <f>LN(Table1[[#This Row],[NV]])</f>
        <v>17.90191922645122</v>
      </c>
      <c r="E2931" s="5">
        <v>20134</v>
      </c>
      <c r="F2931" s="5">
        <f t="shared" si="271"/>
        <v>405377956</v>
      </c>
      <c r="G2931" s="8">
        <f t="shared" si="272"/>
        <v>574401053.60000002</v>
      </c>
      <c r="H2931" s="5">
        <f t="shared" si="273"/>
        <v>199531.26628356415</v>
      </c>
      <c r="I2931" s="5">
        <f t="shared" si="274"/>
        <v>240070.18625086185</v>
      </c>
      <c r="J2931" s="5">
        <f>Table1[[#This Row],[DAA 
(n)]]^1.5</f>
        <v>2856900.3773502535</v>
      </c>
      <c r="K2931" s="5">
        <f t="shared" si="275"/>
        <v>3691775.4192151865</v>
      </c>
      <c r="L2931" s="7">
        <f>LN(Table1[[#This Row],[NV]]/Table1[[#This Row],[NV_MA-1]])</f>
        <v>-2.2669191835072251</v>
      </c>
      <c r="M2931" s="7">
        <f>LN(Table1[[#This Row],[NV]]/Table1[[#This Row],[NV_MA-2]])</f>
        <v>5.5132326241682019</v>
      </c>
      <c r="N2931" s="4">
        <f>LN(Table1[[#This Row],[NV]]/Table1[[#This Row],[NV_MA-3]])</f>
        <v>2.7803011827281399</v>
      </c>
      <c r="O2931" s="7">
        <f>LN(Table1[[#This Row],[NV]]/Table1[[#This Row],[Metcalfe
NV ~ n^2]])</f>
        <v>-1.9184111881275177</v>
      </c>
      <c r="P2931" s="7">
        <f>Table1[[#This Row],[NV_MA-1]]*$M$3</f>
        <v>574401053.60000002</v>
      </c>
    </row>
    <row r="2932" spans="1:16" x14ac:dyDescent="0.2">
      <c r="A2932" s="2">
        <v>40761</v>
      </c>
      <c r="B2932" s="3">
        <v>48716108.274902001</v>
      </c>
      <c r="C2932" s="3">
        <f t="shared" si="270"/>
        <v>90362492.397623748</v>
      </c>
      <c r="D2932" s="4">
        <f>LN(Table1[[#This Row],[NV]])</f>
        <v>17.701520298760403</v>
      </c>
      <c r="E2932" s="5">
        <v>19507</v>
      </c>
      <c r="F2932" s="5">
        <f t="shared" si="271"/>
        <v>380523049</v>
      </c>
      <c r="G2932" s="8">
        <f t="shared" si="272"/>
        <v>581656839.10000002</v>
      </c>
      <c r="H2932" s="5">
        <f t="shared" si="273"/>
        <v>192700.45846323264</v>
      </c>
      <c r="I2932" s="5">
        <f t="shared" si="274"/>
        <v>241843.539688711</v>
      </c>
      <c r="J2932" s="5">
        <f>Table1[[#This Row],[DAA 
(n)]]^1.5</f>
        <v>2724493.1853177743</v>
      </c>
      <c r="K2932" s="5">
        <f t="shared" si="275"/>
        <v>3727998.7740155519</v>
      </c>
      <c r="L2932" s="7">
        <f>LN(Table1[[#This Row],[NV]]/Table1[[#This Row],[NV_MA-1]])</f>
        <v>-2.4798709094994731</v>
      </c>
      <c r="M2932" s="7">
        <f>LN(Table1[[#This Row],[NV]]/Table1[[#This Row],[NV_MA-2]])</f>
        <v>5.3054740329243009</v>
      </c>
      <c r="N2932" s="4">
        <f>LN(Table1[[#This Row],[NV]]/Table1[[#This Row],[NV_MA-3]])</f>
        <v>2.5701381728313262</v>
      </c>
      <c r="O2932" s="7">
        <f>LN(Table1[[#This Row],[NV]]/Table1[[#This Row],[Metcalfe
NV ~ n^2]])</f>
        <v>-2.0555370102294637</v>
      </c>
      <c r="P2932" s="7">
        <f>Table1[[#This Row],[NV_MA-1]]*$M$3</f>
        <v>581656839.10000002</v>
      </c>
    </row>
    <row r="2933" spans="1:16" x14ac:dyDescent="0.2">
      <c r="A2933" s="2">
        <v>40760</v>
      </c>
      <c r="B2933" s="3">
        <v>68005505.449944794</v>
      </c>
      <c r="C2933" s="3">
        <f t="shared" si="270"/>
        <v>92073635.148037061</v>
      </c>
      <c r="D2933" s="4">
        <f>LN(Table1[[#This Row],[NV]])</f>
        <v>18.035099222362284</v>
      </c>
      <c r="E2933" s="5">
        <v>21833</v>
      </c>
      <c r="F2933" s="5">
        <f t="shared" si="271"/>
        <v>476679889</v>
      </c>
      <c r="G2933" s="8">
        <f t="shared" si="272"/>
        <v>586062919.10000002</v>
      </c>
      <c r="H2933" s="5">
        <f t="shared" si="273"/>
        <v>218137.38634102282</v>
      </c>
      <c r="I2933" s="5">
        <f t="shared" si="274"/>
        <v>242988.69385297029</v>
      </c>
      <c r="J2933" s="5">
        <f>Table1[[#This Row],[DAA 
(n)]]^1.5</f>
        <v>3226042.7797127841</v>
      </c>
      <c r="K2933" s="5">
        <f t="shared" si="275"/>
        <v>3750756.536787515</v>
      </c>
      <c r="L2933" s="7">
        <f>LN(Table1[[#This Row],[NV]]/Table1[[#This Row],[NV_MA-1]])</f>
        <v>-2.1538384898930225</v>
      </c>
      <c r="M2933" s="7">
        <f>LN(Table1[[#This Row],[NV]]/Table1[[#This Row],[NV_MA-2]])</f>
        <v>5.6343290284760599</v>
      </c>
      <c r="N2933" s="4">
        <f>LN(Table1[[#This Row],[NV]]/Table1[[#This Row],[NV_MA-3]])</f>
        <v>2.8976311016197633</v>
      </c>
      <c r="O2933" s="7">
        <f>LN(Table1[[#This Row],[NV]]/Table1[[#This Row],[Metcalfe
NV ~ n^2]])</f>
        <v>-1.9472565089639504</v>
      </c>
      <c r="P2933" s="7">
        <f>Table1[[#This Row],[NV_MA-1]]*$M$3</f>
        <v>586062919.10000002</v>
      </c>
    </row>
    <row r="2934" spans="1:16" x14ac:dyDescent="0.2">
      <c r="A2934" s="2">
        <v>40759</v>
      </c>
      <c r="B2934" s="3">
        <v>75187308.337114707</v>
      </c>
      <c r="C2934" s="3">
        <f t="shared" si="270"/>
        <v>93119990.157718971</v>
      </c>
      <c r="D2934" s="4">
        <f>LN(Table1[[#This Row],[NV]])</f>
        <v>18.135493002563617</v>
      </c>
      <c r="E2934" s="5">
        <v>19254</v>
      </c>
      <c r="F2934" s="5">
        <f t="shared" si="271"/>
        <v>370716516</v>
      </c>
      <c r="G2934" s="8">
        <f t="shared" si="272"/>
        <v>593760696.16666663</v>
      </c>
      <c r="H2934" s="5">
        <f t="shared" si="273"/>
        <v>189949.83852044615</v>
      </c>
      <c r="I2934" s="5">
        <f t="shared" si="274"/>
        <v>244751.77155647514</v>
      </c>
      <c r="J2934" s="5">
        <f>Table1[[#This Row],[DAA 
(n)]]^1.5</f>
        <v>2671661.6176200141</v>
      </c>
      <c r="K2934" s="5">
        <f t="shared" si="275"/>
        <v>3787840.8893089402</v>
      </c>
      <c r="L2934" s="7">
        <f>LN(Table1[[#This Row],[NV]]/Table1[[#This Row],[NV_MA-1]])</f>
        <v>-2.0664939251837393</v>
      </c>
      <c r="M2934" s="7">
        <f>LN(Table1[[#This Row],[NV]]/Table1[[#This Row],[NV_MA-2]])</f>
        <v>5.7274932039683515</v>
      </c>
      <c r="N2934" s="4">
        <f>LN(Table1[[#This Row],[NV]]/Table1[[#This Row],[NV_MA-3]])</f>
        <v>2.9881862740360137</v>
      </c>
      <c r="O2934" s="7">
        <f>LN(Table1[[#This Row],[NV]]/Table1[[#This Row],[Metcalfe
NV ~ n^2]])</f>
        <v>-1.5954552181122075</v>
      </c>
      <c r="P2934" s="7">
        <f>Table1[[#This Row],[NV_MA-1]]*$M$3</f>
        <v>593760696.16666663</v>
      </c>
    </row>
    <row r="2935" spans="1:16" x14ac:dyDescent="0.2">
      <c r="A2935" s="2">
        <v>40758</v>
      </c>
      <c r="B2935" s="3">
        <v>64778839.828644402</v>
      </c>
      <c r="C2935" s="3">
        <f t="shared" si="270"/>
        <v>93529534.046215713</v>
      </c>
      <c r="D2935" s="4">
        <f>LN(Table1[[#This Row],[NV]])</f>
        <v>17.986489562140545</v>
      </c>
      <c r="E2935" s="5">
        <v>18614</v>
      </c>
      <c r="F2935" s="5">
        <f t="shared" si="271"/>
        <v>346480996</v>
      </c>
      <c r="G2935" s="8">
        <f t="shared" si="272"/>
        <v>600039679.79999995</v>
      </c>
      <c r="H2935" s="5">
        <f t="shared" si="273"/>
        <v>183006.69169397565</v>
      </c>
      <c r="I2935" s="5">
        <f t="shared" si="274"/>
        <v>246357.66343755423</v>
      </c>
      <c r="J2935" s="5">
        <f>Table1[[#This Row],[DAA 
(n)]]^1.5</f>
        <v>2539566.3526562974</v>
      </c>
      <c r="K2935" s="5">
        <f t="shared" si="275"/>
        <v>3819981.3447647411</v>
      </c>
      <c r="L2935" s="7">
        <f>LN(Table1[[#This Row],[NV]]/Table1[[#This Row],[NV_MA-1]])</f>
        <v>-2.2260167818531871</v>
      </c>
      <c r="M2935" s="7">
        <f>LN(Table1[[#This Row],[NV]]/Table1[[#This Row],[NV_MA-2]])</f>
        <v>5.5719498867263395</v>
      </c>
      <c r="N2935" s="4">
        <f>LN(Table1[[#This Row],[NV]]/Table1[[#This Row],[NV_MA-3]])</f>
        <v>2.8307334651391494</v>
      </c>
      <c r="O2935" s="7">
        <f>LN(Table1[[#This Row],[NV]]/Table1[[#This Row],[Metcalfe
NV ~ n^2]])</f>
        <v>-1.6768489673507685</v>
      </c>
      <c r="P2935" s="7">
        <f>Table1[[#This Row],[NV_MA-1]]*$M$3</f>
        <v>600039679.79999995</v>
      </c>
    </row>
    <row r="2936" spans="1:16" x14ac:dyDescent="0.2">
      <c r="A2936" s="2">
        <v>40757</v>
      </c>
      <c r="B2936" s="3">
        <v>85106409.820819005</v>
      </c>
      <c r="C2936" s="3">
        <f t="shared" si="270"/>
        <v>94482524.152488366</v>
      </c>
      <c r="D2936" s="4">
        <f>LN(Table1[[#This Row],[NV]])</f>
        <v>18.259412911750818</v>
      </c>
      <c r="E2936" s="5">
        <v>20824</v>
      </c>
      <c r="F2936" s="5">
        <f t="shared" si="271"/>
        <v>433638976</v>
      </c>
      <c r="G2936" s="8">
        <f t="shared" si="272"/>
        <v>607425631.79999995</v>
      </c>
      <c r="H2936" s="5">
        <f t="shared" si="273"/>
        <v>207070.97076554771</v>
      </c>
      <c r="I2936" s="5">
        <f t="shared" si="274"/>
        <v>248264.76537186452</v>
      </c>
      <c r="J2936" s="5">
        <f>Table1[[#This Row],[DAA 
(n)]]^1.5</f>
        <v>3005012.1524253413</v>
      </c>
      <c r="K2936" s="5">
        <f t="shared" si="275"/>
        <v>3857980.9956021914</v>
      </c>
      <c r="L2936" s="7">
        <f>LN(Table1[[#This Row],[NV]]/Table1[[#This Row],[NV_MA-1]])</f>
        <v>-1.9653273971444905</v>
      </c>
      <c r="M2936" s="7">
        <f>LN(Table1[[#This Row],[NV]]/Table1[[#This Row],[NV_MA-2]])</f>
        <v>5.8371618537798495</v>
      </c>
      <c r="N2936" s="4">
        <f>LN(Table1[[#This Row],[NV]]/Table1[[#This Row],[NV_MA-3]])</f>
        <v>3.0937583652865763</v>
      </c>
      <c r="O2936" s="7">
        <f>LN(Table1[[#This Row],[NV]]/Table1[[#This Row],[Metcalfe
NV ~ n^2]])</f>
        <v>-1.6283099815979858</v>
      </c>
      <c r="P2936" s="7">
        <f>Table1[[#This Row],[NV_MA-1]]*$M$3</f>
        <v>607425631.79999995</v>
      </c>
    </row>
    <row r="2937" spans="1:16" x14ac:dyDescent="0.2">
      <c r="A2937" s="2">
        <v>40756</v>
      </c>
      <c r="B2937" s="3">
        <v>90614985.111123204</v>
      </c>
      <c r="C2937" s="3">
        <f t="shared" si="270"/>
        <v>95114086.30249095</v>
      </c>
      <c r="D2937" s="4">
        <f>LN(Table1[[#This Row],[NV]])</f>
        <v>18.322130155913889</v>
      </c>
      <c r="E2937" s="5">
        <v>24432</v>
      </c>
      <c r="F2937" s="5">
        <f t="shared" si="271"/>
        <v>596922624</v>
      </c>
      <c r="G2937" s="8">
        <f t="shared" si="272"/>
        <v>609149831.29999995</v>
      </c>
      <c r="H2937" s="5">
        <f t="shared" si="273"/>
        <v>246852.35303886395</v>
      </c>
      <c r="I2937" s="5">
        <f t="shared" si="274"/>
        <v>248706.21750207461</v>
      </c>
      <c r="J2937" s="5">
        <f>Table1[[#This Row],[DAA 
(n)]]^1.5</f>
        <v>3818902.1393023389</v>
      </c>
      <c r="K2937" s="5">
        <f t="shared" si="275"/>
        <v>3866814.818121098</v>
      </c>
      <c r="L2937" s="7">
        <f>LN(Table1[[#This Row],[NV]]/Table1[[#This Row],[NV_MA-1]])</f>
        <v>-1.9054446679074806</v>
      </c>
      <c r="M2937" s="7">
        <f>LN(Table1[[#This Row],[NV]]/Table1[[#This Row],[NV_MA-2]])</f>
        <v>5.8981025264265474</v>
      </c>
      <c r="N2937" s="4">
        <f>LN(Table1[[#This Row],[NV]]/Table1[[#This Row],[NV_MA-3]])</f>
        <v>3.1541884742080901</v>
      </c>
      <c r="O2937" s="7">
        <f>LN(Table1[[#This Row],[NV]]/Table1[[#This Row],[Metcalfe
NV ~ n^2]])</f>
        <v>-1.8851678990029375</v>
      </c>
      <c r="P2937" s="7">
        <f>Table1[[#This Row],[NV_MA-1]]*$M$3</f>
        <v>609149831.29999995</v>
      </c>
    </row>
    <row r="2938" spans="1:16" x14ac:dyDescent="0.2">
      <c r="A2938" s="2">
        <v>40755</v>
      </c>
      <c r="B2938" s="3">
        <v>92967105.798706904</v>
      </c>
      <c r="C2938" s="3">
        <f t="shared" si="270"/>
        <v>95541035.978086025</v>
      </c>
      <c r="D2938" s="4">
        <f>LN(Table1[[#This Row],[NV]])</f>
        <v>18.347756287461372</v>
      </c>
      <c r="E2938" s="5">
        <v>24519</v>
      </c>
      <c r="F2938" s="5">
        <f t="shared" si="271"/>
        <v>601181361</v>
      </c>
      <c r="G2938" s="8">
        <f t="shared" si="272"/>
        <v>623550208.13333333</v>
      </c>
      <c r="H2938" s="5">
        <f t="shared" si="273"/>
        <v>247818.52522003136</v>
      </c>
      <c r="I2938" s="5">
        <f t="shared" si="274"/>
        <v>251572.05804092667</v>
      </c>
      <c r="J2938" s="5">
        <f>Table1[[#This Row],[DAA 
(n)]]^1.5</f>
        <v>3839318.4017946441</v>
      </c>
      <c r="K2938" s="5">
        <f t="shared" si="275"/>
        <v>3931018.3372968729</v>
      </c>
      <c r="L2938" s="7">
        <f>LN(Table1[[#This Row],[NV]]/Table1[[#This Row],[NV_MA-1]])</f>
        <v>-1.9031835586573225</v>
      </c>
      <c r="M2938" s="7">
        <f>LN(Table1[[#This Row],[NV]]/Table1[[#This Row],[NV_MA-2]])</f>
        <v>5.9122715468912821</v>
      </c>
      <c r="N2938" s="4">
        <f>LN(Table1[[#This Row],[NV]]/Table1[[#This Row],[NV_MA-3]])</f>
        <v>3.1633472182763773</v>
      </c>
      <c r="O2938" s="7">
        <f>LN(Table1[[#This Row],[NV]]/Table1[[#This Row],[Metcalfe
NV ~ n^2]])</f>
        <v>-1.8666509249071057</v>
      </c>
      <c r="P2938" s="7">
        <f>Table1[[#This Row],[NV_MA-1]]*$M$3</f>
        <v>623550208.13333333</v>
      </c>
    </row>
    <row r="2939" spans="1:16" x14ac:dyDescent="0.2">
      <c r="A2939" s="2">
        <v>40754</v>
      </c>
      <c r="B2939" s="3">
        <v>94012199.625411496</v>
      </c>
      <c r="C2939" s="3">
        <f t="shared" si="270"/>
        <v>95893645.34238553</v>
      </c>
      <c r="D2939" s="4">
        <f>LN(Table1[[#This Row],[NV]])</f>
        <v>18.35893511506222</v>
      </c>
      <c r="E2939" s="5">
        <v>19350</v>
      </c>
      <c r="F2939" s="5">
        <f t="shared" si="271"/>
        <v>374422500</v>
      </c>
      <c r="G2939" s="8">
        <f t="shared" si="272"/>
        <v>634202773.9666667</v>
      </c>
      <c r="H2939" s="5">
        <f t="shared" si="273"/>
        <v>190993.16296516091</v>
      </c>
      <c r="I2939" s="5">
        <f t="shared" si="274"/>
        <v>253750.13467711696</v>
      </c>
      <c r="J2939" s="5">
        <f>Table1[[#This Row],[DAA 
(n)]]^1.5</f>
        <v>2691667.7683176277</v>
      </c>
      <c r="K2939" s="5">
        <f t="shared" si="275"/>
        <v>3979233.7892967165</v>
      </c>
      <c r="L2939" s="7">
        <f>LN(Table1[[#This Row],[NV]]/Table1[[#This Row],[NV_MA-1]])</f>
        <v>-1.908944178958683</v>
      </c>
      <c r="M2939" s="7">
        <f>LN(Table1[[#This Row],[NV]]/Table1[[#This Row],[NV_MA-2]])</f>
        <v>5.9148297749769672</v>
      </c>
      <c r="N2939" s="4">
        <f>LN(Table1[[#This Row],[NV]]/Table1[[#This Row],[NV_MA-3]])</f>
        <v>3.16233527158712</v>
      </c>
      <c r="O2939" s="7">
        <f>LN(Table1[[#This Row],[NV]]/Table1[[#This Row],[Metcalfe
NV ~ n^2]])</f>
        <v>-1.3819602818536365</v>
      </c>
      <c r="P2939" s="7">
        <f>Table1[[#This Row],[NV_MA-1]]*$M$3</f>
        <v>634202773.9666667</v>
      </c>
    </row>
    <row r="2940" spans="1:16" x14ac:dyDescent="0.2">
      <c r="A2940" s="2">
        <v>40753</v>
      </c>
      <c r="B2940" s="3">
        <v>93715345.804392099</v>
      </c>
      <c r="C2940" s="3">
        <f t="shared" si="270"/>
        <v>96377958.991503417</v>
      </c>
      <c r="D2940" s="4">
        <f>LN(Table1[[#This Row],[NV]])</f>
        <v>18.355772509726179</v>
      </c>
      <c r="E2940" s="5">
        <v>22490</v>
      </c>
      <c r="F2940" s="5">
        <f t="shared" si="271"/>
        <v>505800100</v>
      </c>
      <c r="G2940" s="8">
        <f t="shared" si="272"/>
        <v>639706690.10000002</v>
      </c>
      <c r="H2940" s="5">
        <f t="shared" si="273"/>
        <v>225368.3777510011</v>
      </c>
      <c r="I2940" s="5">
        <f t="shared" si="274"/>
        <v>255167.48676624341</v>
      </c>
      <c r="J2940" s="5">
        <f>Table1[[#This Row],[DAA 
(n)]]^1.5</f>
        <v>3372750.2500185254</v>
      </c>
      <c r="K2940" s="5">
        <f t="shared" si="275"/>
        <v>4007515.4603643375</v>
      </c>
      <c r="L2940" s="7">
        <f>LN(Table1[[#This Row],[NV]]/Table1[[#This Row],[NV_MA-1]])</f>
        <v>-1.9207478228230221</v>
      </c>
      <c r="M2940" s="7">
        <f>LN(Table1[[#This Row],[NV]]/Table1[[#This Row],[NV_MA-2]])</f>
        <v>5.9060970903434464</v>
      </c>
      <c r="N2940" s="4">
        <f>LN(Table1[[#This Row],[NV]]/Table1[[#This Row],[NV_MA-3]])</f>
        <v>3.1520904884101761</v>
      </c>
      <c r="O2940" s="7">
        <f>LN(Table1[[#This Row],[NV]]/Table1[[#This Row],[Metcalfe
NV ~ n^2]])</f>
        <v>-1.6858795801805415</v>
      </c>
      <c r="P2940" s="7">
        <f>Table1[[#This Row],[NV_MA-1]]*$M$3</f>
        <v>639706690.10000002</v>
      </c>
    </row>
    <row r="2941" spans="1:16" x14ac:dyDescent="0.2">
      <c r="A2941" s="2">
        <v>40752</v>
      </c>
      <c r="B2941" s="3">
        <v>93460973.303242207</v>
      </c>
      <c r="C2941" s="3">
        <f t="shared" si="270"/>
        <v>97016418.956617162</v>
      </c>
      <c r="D2941" s="4">
        <f>LN(Table1[[#This Row],[NV]])</f>
        <v>18.353054509297909</v>
      </c>
      <c r="E2941" s="5">
        <v>25905</v>
      </c>
      <c r="F2941" s="5">
        <f t="shared" si="271"/>
        <v>671069025</v>
      </c>
      <c r="G2941" s="8">
        <f t="shared" si="272"/>
        <v>642700154.26666665</v>
      </c>
      <c r="H2941" s="5">
        <f t="shared" si="273"/>
        <v>263251.56508894247</v>
      </c>
      <c r="I2941" s="5">
        <f t="shared" si="274"/>
        <v>255873.62648919606</v>
      </c>
      <c r="J2941" s="5">
        <f>Table1[[#This Row],[DAA 
(n)]]^1.5</f>
        <v>4169417.5963346539</v>
      </c>
      <c r="K2941" s="5">
        <f t="shared" si="275"/>
        <v>4022176.233340689</v>
      </c>
      <c r="L2941" s="7">
        <f>LN(Table1[[#This Row],[NV]]/Table1[[#This Row],[NV_MA-1]])</f>
        <v>-1.928134341072621</v>
      </c>
      <c r="M2941" s="7">
        <f>LN(Table1[[#This Row],[NV]]/Table1[[#This Row],[NV_MA-2]])</f>
        <v>5.9006155542463468</v>
      </c>
      <c r="N2941" s="4">
        <f>LN(Table1[[#This Row],[NV]]/Table1[[#This Row],[NV_MA-3]])</f>
        <v>3.1457208436033226</v>
      </c>
      <c r="O2941" s="7">
        <f>LN(Table1[[#This Row],[NV]]/Table1[[#This Row],[Metcalfe
NV ~ n^2]])</f>
        <v>-1.9713280491998686</v>
      </c>
      <c r="P2941" s="7">
        <f>Table1[[#This Row],[NV_MA-1]]*$M$3</f>
        <v>642700154.26666665</v>
      </c>
    </row>
    <row r="2942" spans="1:16" x14ac:dyDescent="0.2">
      <c r="A2942" s="2">
        <v>40751</v>
      </c>
      <c r="B2942" s="3">
        <v>96031763.876704395</v>
      </c>
      <c r="C2942" s="3">
        <f t="shared" si="270"/>
        <v>97682439.928383574</v>
      </c>
      <c r="D2942" s="4">
        <f>LN(Table1[[#This Row],[NV]])</f>
        <v>18.380189568421144</v>
      </c>
      <c r="E2942" s="5">
        <v>23742</v>
      </c>
      <c r="F2942" s="5">
        <f t="shared" si="271"/>
        <v>563682564</v>
      </c>
      <c r="G2942" s="8">
        <f t="shared" si="272"/>
        <v>642625954.89999998</v>
      </c>
      <c r="H2942" s="5">
        <f t="shared" si="273"/>
        <v>239200.67161978522</v>
      </c>
      <c r="I2942" s="5">
        <f t="shared" si="274"/>
        <v>255857.62853862427</v>
      </c>
      <c r="J2942" s="5">
        <f>Table1[[#This Row],[DAA 
(n)]]^1.5</f>
        <v>3658271.6458032457</v>
      </c>
      <c r="K2942" s="5">
        <f t="shared" si="275"/>
        <v>4021830.3338294574</v>
      </c>
      <c r="L2942" s="7">
        <f>LN(Table1[[#This Row],[NV]]/Table1[[#This Row],[NV_MA-1]])</f>
        <v>-1.9008838258542824</v>
      </c>
      <c r="M2942" s="7">
        <f>LN(Table1[[#This Row],[NV]]/Table1[[#This Row],[NV_MA-2]])</f>
        <v>5.927813138182831</v>
      </c>
      <c r="N2942" s="4">
        <f>LN(Table1[[#This Row],[NV]]/Table1[[#This Row],[NV_MA-3]])</f>
        <v>3.1729419045239355</v>
      </c>
      <c r="O2942" s="7">
        <f>LN(Table1[[#This Row],[NV]]/Table1[[#This Row],[Metcalfe
NV ~ n^2]])</f>
        <v>-1.7698122528058138</v>
      </c>
      <c r="P2942" s="7">
        <f>Table1[[#This Row],[NV_MA-1]]*$M$3</f>
        <v>642625954.89999998</v>
      </c>
    </row>
    <row r="2943" spans="1:16" x14ac:dyDescent="0.2">
      <c r="A2943" s="2">
        <v>40750</v>
      </c>
      <c r="B2943" s="3">
        <v>95909693.443641707</v>
      </c>
      <c r="C2943" s="3">
        <f t="shared" si="270"/>
        <v>98211584.688473135</v>
      </c>
      <c r="D2943" s="4">
        <f>LN(Table1[[#This Row],[NV]])</f>
        <v>18.378917613407104</v>
      </c>
      <c r="E2943" s="5">
        <v>23317</v>
      </c>
      <c r="F2943" s="5">
        <f t="shared" si="271"/>
        <v>543682489</v>
      </c>
      <c r="G2943" s="8">
        <f t="shared" si="272"/>
        <v>654105134.63333333</v>
      </c>
      <c r="H2943" s="5">
        <f t="shared" si="273"/>
        <v>234497.62304868476</v>
      </c>
      <c r="I2943" s="5">
        <f t="shared" si="274"/>
        <v>258243.74876122936</v>
      </c>
      <c r="J2943" s="5">
        <f>Table1[[#This Row],[DAA 
(n)]]^1.5</f>
        <v>3560483.7587065343</v>
      </c>
      <c r="K2943" s="5">
        <f t="shared" si="275"/>
        <v>4074254.7953335689</v>
      </c>
      <c r="L2943" s="7">
        <f>LN(Table1[[#This Row],[NV]]/Table1[[#This Row],[NV_MA-1]])</f>
        <v>-1.9198610394145386</v>
      </c>
      <c r="M2943" s="7">
        <f>LN(Table1[[#This Row],[NV]]/Table1[[#This Row],[NV_MA-2]])</f>
        <v>5.9172584328702564</v>
      </c>
      <c r="N2943" s="4">
        <f>LN(Table1[[#This Row],[NV]]/Table1[[#This Row],[NV_MA-3]])</f>
        <v>3.1587191977839635</v>
      </c>
      <c r="O2943" s="7">
        <f>LN(Table1[[#This Row],[NV]]/Table1[[#This Row],[Metcalfe
NV ~ n^2]])</f>
        <v>-1.7349583610908828</v>
      </c>
      <c r="P2943" s="7">
        <f>Table1[[#This Row],[NV_MA-1]]*$M$3</f>
        <v>654105134.63333333</v>
      </c>
    </row>
    <row r="2944" spans="1:16" x14ac:dyDescent="0.2">
      <c r="A2944" s="2">
        <v>40749</v>
      </c>
      <c r="B2944" s="3">
        <v>96860105.166169599</v>
      </c>
      <c r="C2944" s="3">
        <f t="shared" si="270"/>
        <v>98653139.214647233</v>
      </c>
      <c r="D2944" s="4">
        <f>LN(Table1[[#This Row],[NV]])</f>
        <v>18.388778280693153</v>
      </c>
      <c r="E2944" s="5">
        <v>26768</v>
      </c>
      <c r="F2944" s="5">
        <f t="shared" si="271"/>
        <v>716525824</v>
      </c>
      <c r="G2944" s="8">
        <f t="shared" si="272"/>
        <v>655386122.63333333</v>
      </c>
      <c r="H2944" s="5">
        <f t="shared" si="273"/>
        <v>272898.75414492982</v>
      </c>
      <c r="I2944" s="5">
        <f t="shared" si="274"/>
        <v>258542.74971995657</v>
      </c>
      <c r="J2944" s="5">
        <f>Table1[[#This Row],[DAA 
(n)]]^1.5</f>
        <v>4379493.4931829786</v>
      </c>
      <c r="K2944" s="5">
        <f t="shared" si="275"/>
        <v>4080492.5084828553</v>
      </c>
      <c r="L2944" s="7">
        <f>LN(Table1[[#This Row],[NV]]/Table1[[#This Row],[NV_MA-1]])</f>
        <v>-1.9119568394229476</v>
      </c>
      <c r="M2944" s="7">
        <f>LN(Table1[[#This Row],[NV]]/Table1[[#This Row],[NV_MA-2]])</f>
        <v>5.9259619453429737</v>
      </c>
      <c r="N2944" s="4">
        <f>LN(Table1[[#This Row],[NV]]/Table1[[#This Row],[NV_MA-3]])</f>
        <v>3.1670500287345735</v>
      </c>
      <c r="O2944" s="7">
        <f>LN(Table1[[#This Row],[NV]]/Table1[[#This Row],[Metcalfe
NV ~ n^2]])</f>
        <v>-2.0011465657600591</v>
      </c>
      <c r="P2944" s="7">
        <f>Table1[[#This Row],[NV_MA-1]]*$M$3</f>
        <v>655386122.63333333</v>
      </c>
    </row>
    <row r="2945" spans="1:16" x14ac:dyDescent="0.2">
      <c r="A2945" s="2">
        <v>40748</v>
      </c>
      <c r="B2945" s="3">
        <v>96462300.6096237</v>
      </c>
      <c r="C2945" s="3">
        <f t="shared" si="270"/>
        <v>99314270.480107173</v>
      </c>
      <c r="D2945" s="4">
        <f>LN(Table1[[#This Row],[NV]])</f>
        <v>18.384662822721094</v>
      </c>
      <c r="E2945" s="5">
        <v>23903</v>
      </c>
      <c r="F2945" s="5">
        <f t="shared" si="271"/>
        <v>571353409</v>
      </c>
      <c r="G2945" s="8">
        <f t="shared" si="272"/>
        <v>648560424.63333333</v>
      </c>
      <c r="H2945" s="5">
        <f t="shared" si="273"/>
        <v>240984.2914257689</v>
      </c>
      <c r="I2945" s="5">
        <f t="shared" si="274"/>
        <v>257006.90836197397</v>
      </c>
      <c r="J2945" s="5">
        <f>Table1[[#This Row],[DAA 
(n)]]^1.5</f>
        <v>3695546.040212058</v>
      </c>
      <c r="K2945" s="5">
        <f t="shared" si="275"/>
        <v>4047925.6312581357</v>
      </c>
      <c r="L2945" s="7">
        <f>LN(Table1[[#This Row],[NV]]/Table1[[#This Row],[NV_MA-1]])</f>
        <v>-1.9056029106549519</v>
      </c>
      <c r="M2945" s="7">
        <f>LN(Table1[[#This Row],[NV]]/Table1[[#This Row],[NV_MA-2]])</f>
        <v>5.9278045784191296</v>
      </c>
      <c r="N2945" s="4">
        <f>LN(Table1[[#This Row],[NV]]/Table1[[#This Row],[NV_MA-3]])</f>
        <v>3.1709477046651879</v>
      </c>
      <c r="O2945" s="7">
        <f>LN(Table1[[#This Row],[NV]]/Table1[[#This Row],[Metcalfe
NV ~ n^2]])</f>
        <v>-1.7788556833885052</v>
      </c>
      <c r="P2945" s="7">
        <f>Table1[[#This Row],[NV_MA-1]]*$M$3</f>
        <v>648560424.63333333</v>
      </c>
    </row>
    <row r="2946" spans="1:16" x14ac:dyDescent="0.2">
      <c r="A2946" s="2">
        <v>40747</v>
      </c>
      <c r="B2946" s="3">
        <v>94206155.596313298</v>
      </c>
      <c r="C2946" s="3">
        <f t="shared" si="270"/>
        <v>99984488.509950072</v>
      </c>
      <c r="D2946" s="4">
        <f>LN(Table1[[#This Row],[NV]])</f>
        <v>18.360996083444682</v>
      </c>
      <c r="E2946" s="5">
        <v>21547</v>
      </c>
      <c r="F2946" s="5">
        <f t="shared" si="271"/>
        <v>464273209</v>
      </c>
      <c r="G2946" s="8">
        <f t="shared" si="272"/>
        <v>651195411.29999995</v>
      </c>
      <c r="H2946" s="5">
        <f t="shared" si="273"/>
        <v>214995.79092425213</v>
      </c>
      <c r="I2946" s="5">
        <f t="shared" si="274"/>
        <v>257599.68196851146</v>
      </c>
      <c r="J2946" s="5">
        <f>Table1[[#This Row],[DAA 
(n)]]^1.5</f>
        <v>3162861.8108167509</v>
      </c>
      <c r="K2946" s="5">
        <f t="shared" si="275"/>
        <v>4060498.8321273951</v>
      </c>
      <c r="L2946" s="7">
        <f>LN(Table1[[#This Row],[NV]]/Table1[[#This Row],[NV_MA-1]])</f>
        <v>-1.9333242426536115</v>
      </c>
      <c r="M2946" s="7">
        <f>LN(Table1[[#This Row],[NV]]/Table1[[#This Row],[NV_MA-2]])</f>
        <v>5.9018340448273969</v>
      </c>
      <c r="N2946" s="4">
        <f>LN(Table1[[#This Row],[NV]]/Table1[[#This Row],[NV_MA-3]])</f>
        <v>3.1441796943580513</v>
      </c>
      <c r="O2946" s="7">
        <f>LN(Table1[[#This Row],[NV]]/Table1[[#This Row],[Metcalfe
NV ~ n^2]])</f>
        <v>-1.5949876659637841</v>
      </c>
      <c r="P2946" s="7">
        <f>Table1[[#This Row],[NV_MA-1]]*$M$3</f>
        <v>651195411.29999995</v>
      </c>
    </row>
    <row r="2947" spans="1:16" x14ac:dyDescent="0.2">
      <c r="A2947" s="2">
        <v>40746</v>
      </c>
      <c r="B2947" s="3">
        <v>94222033.043104097</v>
      </c>
      <c r="C2947" s="3">
        <f t="shared" si="270"/>
        <v>100723607.51552506</v>
      </c>
      <c r="D2947" s="4">
        <f>LN(Table1[[#This Row],[NV]])</f>
        <v>18.361164608620697</v>
      </c>
      <c r="E2947" s="5">
        <v>24428</v>
      </c>
      <c r="F2947" s="5">
        <f t="shared" si="271"/>
        <v>596727184</v>
      </c>
      <c r="G2947" s="8">
        <f t="shared" si="272"/>
        <v>655216778.5</v>
      </c>
      <c r="H2947" s="5">
        <f t="shared" si="273"/>
        <v>246807.93877021142</v>
      </c>
      <c r="I2947" s="5">
        <f t="shared" si="274"/>
        <v>258570.1890878678</v>
      </c>
      <c r="J2947" s="5">
        <f>Table1[[#This Row],[DAA 
(n)]]^1.5</f>
        <v>3817964.3333525308</v>
      </c>
      <c r="K2947" s="5">
        <f t="shared" si="275"/>
        <v>4080441.3339971495</v>
      </c>
      <c r="L2947" s="7">
        <f>LN(Table1[[#This Row],[NV]]/Table1[[#This Row],[NV_MA-1]])</f>
        <v>-1.9393120897657845</v>
      </c>
      <c r="M2947" s="7">
        <f>LN(Table1[[#This Row],[NV]]/Table1[[#This Row],[NV_MA-2]])</f>
        <v>5.8982421480283236</v>
      </c>
      <c r="N2947" s="4">
        <f>LN(Table1[[#This Row],[NV]]/Table1[[#This Row],[NV_MA-3]])</f>
        <v>3.1394488979929762</v>
      </c>
      <c r="O2947" s="7">
        <f>LN(Table1[[#This Row],[NV]]/Table1[[#This Row],[Metcalfe
NV ~ n^2]])</f>
        <v>-1.8458059800653528</v>
      </c>
      <c r="P2947" s="7">
        <f>Table1[[#This Row],[NV_MA-1]]*$M$3</f>
        <v>655216778.5</v>
      </c>
    </row>
    <row r="2948" spans="1:16" x14ac:dyDescent="0.2">
      <c r="A2948" s="2">
        <v>40745</v>
      </c>
      <c r="B2948" s="3">
        <v>93522652.125279203</v>
      </c>
      <c r="C2948" s="3">
        <f t="shared" si="270"/>
        <v>101455192.98615715</v>
      </c>
      <c r="D2948" s="4">
        <f>LN(Table1[[#This Row],[NV]])</f>
        <v>18.353714233636151</v>
      </c>
      <c r="E2948" s="5">
        <v>25378</v>
      </c>
      <c r="F2948" s="5">
        <f t="shared" si="271"/>
        <v>644042884</v>
      </c>
      <c r="G2948" s="8">
        <f t="shared" si="272"/>
        <v>659274352.89999998</v>
      </c>
      <c r="H2948" s="5">
        <f t="shared" si="273"/>
        <v>257374.48753871318</v>
      </c>
      <c r="I2948" s="5">
        <f t="shared" si="274"/>
        <v>259453.31769517175</v>
      </c>
      <c r="J2948" s="5">
        <f>Table1[[#This Row],[DAA 
(n)]]^1.5</f>
        <v>4042835.6768674171</v>
      </c>
      <c r="K2948" s="5">
        <f t="shared" si="275"/>
        <v>4099453.5683756042</v>
      </c>
      <c r="L2948" s="7">
        <f>LN(Table1[[#This Row],[NV]]/Table1[[#This Row],[NV_MA-1]])</f>
        <v>-1.9529360891902012</v>
      </c>
      <c r="M2948" s="7">
        <f>LN(Table1[[#This Row],[NV]]/Table1[[#This Row],[NV_MA-2]])</f>
        <v>5.8873821615056752</v>
      </c>
      <c r="N2948" s="4">
        <f>LN(Table1[[#This Row],[NV]]/Table1[[#This Row],[NV_MA-3]])</f>
        <v>3.1273499868496017</v>
      </c>
      <c r="O2948" s="7">
        <f>LN(Table1[[#This Row],[NV]]/Table1[[#This Row],[Metcalfe
NV ~ n^2]])</f>
        <v>-1.9295616382775678</v>
      </c>
      <c r="P2948" s="7">
        <f>Table1[[#This Row],[NV_MA-1]]*$M$3</f>
        <v>659274352.89999998</v>
      </c>
    </row>
    <row r="2949" spans="1:16" x14ac:dyDescent="0.2">
      <c r="A2949" s="2">
        <v>40744</v>
      </c>
      <c r="B2949" s="3">
        <v>93875750.549524501</v>
      </c>
      <c r="C2949" s="3">
        <f t="shared" si="270"/>
        <v>102202503.1767738</v>
      </c>
      <c r="D2949" s="4">
        <f>LN(Table1[[#This Row],[NV]])</f>
        <v>18.357482663217937</v>
      </c>
      <c r="E2949" s="5">
        <v>25461</v>
      </c>
      <c r="F2949" s="5">
        <f t="shared" si="271"/>
        <v>648262521</v>
      </c>
      <c r="G2949" s="8">
        <f t="shared" si="272"/>
        <v>659068441.29999995</v>
      </c>
      <c r="H2949" s="5">
        <f t="shared" si="273"/>
        <v>258299.37906746665</v>
      </c>
      <c r="I2949" s="5">
        <f t="shared" si="274"/>
        <v>259408.01815813754</v>
      </c>
      <c r="J2949" s="5">
        <f>Table1[[#This Row],[DAA 
(n)]]^1.5</f>
        <v>4062685.3246567026</v>
      </c>
      <c r="K2949" s="5">
        <f t="shared" si="275"/>
        <v>4098482.9782900116</v>
      </c>
      <c r="L2949" s="7">
        <f>LN(Table1[[#This Row],[NV]]/Table1[[#This Row],[NV_MA-1]])</f>
        <v>-1.9488552801535719</v>
      </c>
      <c r="M2949" s="7">
        <f>LN(Table1[[#This Row],[NV]]/Table1[[#This Row],[NV_MA-2]])</f>
        <v>5.8913252024297185</v>
      </c>
      <c r="N2949" s="4">
        <f>LN(Table1[[#This Row],[NV]]/Table1[[#This Row],[NV_MA-3]])</f>
        <v>3.1313552053073694</v>
      </c>
      <c r="O2949" s="7">
        <f>LN(Table1[[#This Row],[NV]]/Table1[[#This Row],[Metcalfe
NV ~ n^2]])</f>
        <v>-1.9323236340576353</v>
      </c>
      <c r="P2949" s="7">
        <f>Table1[[#This Row],[NV_MA-1]]*$M$3</f>
        <v>659068441.29999995</v>
      </c>
    </row>
    <row r="2950" spans="1:16" x14ac:dyDescent="0.2">
      <c r="A2950" s="2">
        <v>40743</v>
      </c>
      <c r="B2950" s="3">
        <v>94777954.597622395</v>
      </c>
      <c r="C2950" s="3">
        <f t="shared" si="270"/>
        <v>102930659.73433529</v>
      </c>
      <c r="D2950" s="4">
        <f>LN(Table1[[#This Row],[NV]])</f>
        <v>18.367047393743551</v>
      </c>
      <c r="E2950" s="5">
        <v>25356</v>
      </c>
      <c r="F2950" s="5">
        <f t="shared" si="271"/>
        <v>642926736</v>
      </c>
      <c r="G2950" s="8">
        <f t="shared" si="272"/>
        <v>659243627.13333333</v>
      </c>
      <c r="H2950" s="5">
        <f t="shared" si="273"/>
        <v>257129.38104269726</v>
      </c>
      <c r="I2950" s="5">
        <f t="shared" si="274"/>
        <v>259446.28926087695</v>
      </c>
      <c r="J2950" s="5">
        <f>Table1[[#This Row],[DAA 
(n)]]^1.5</f>
        <v>4037579.7599571995</v>
      </c>
      <c r="K2950" s="5">
        <f t="shared" si="275"/>
        <v>4099305.568741865</v>
      </c>
      <c r="L2950" s="7">
        <f>LN(Table1[[#This Row],[NV]]/Table1[[#This Row],[NV_MA-1]])</f>
        <v>-1.9395563225637582</v>
      </c>
      <c r="M2950" s="7">
        <f>LN(Table1[[#This Row],[NV]]/Table1[[#This Row],[NV_MA-2]])</f>
        <v>5.9007424113784213</v>
      </c>
      <c r="N2950" s="4">
        <f>LN(Table1[[#This Row],[NV]]/Table1[[#This Row],[NV_MA-3]])</f>
        <v>3.1407192498919172</v>
      </c>
      <c r="O2950" s="7">
        <f>LN(Table1[[#This Row],[NV]]/Table1[[#This Row],[Metcalfe
NV ~ n^2]])</f>
        <v>-1.9144939410645618</v>
      </c>
      <c r="P2950" s="7">
        <f>Table1[[#This Row],[NV_MA-1]]*$M$3</f>
        <v>659243627.13333333</v>
      </c>
    </row>
    <row r="2951" spans="1:16" x14ac:dyDescent="0.2">
      <c r="A2951" s="2">
        <v>40742</v>
      </c>
      <c r="B2951" s="3">
        <v>93349306.173383802</v>
      </c>
      <c r="C2951" s="3">
        <f t="shared" si="270"/>
        <v>103621913.64407822</v>
      </c>
      <c r="D2951" s="4">
        <f>LN(Table1[[#This Row],[NV]])</f>
        <v>18.35185899539502</v>
      </c>
      <c r="E2951" s="5">
        <v>27778</v>
      </c>
      <c r="F2951" s="5">
        <f t="shared" si="271"/>
        <v>771617284</v>
      </c>
      <c r="G2951" s="8">
        <f t="shared" si="272"/>
        <v>663696534.4666667</v>
      </c>
      <c r="H2951" s="5">
        <f t="shared" si="273"/>
        <v>284224.4854298089</v>
      </c>
      <c r="I2951" s="5">
        <f t="shared" si="274"/>
        <v>260382.41124746189</v>
      </c>
      <c r="J2951" s="5">
        <f>Table1[[#This Row],[DAA 
(n)]]^1.5</f>
        <v>4629685.1852963027</v>
      </c>
      <c r="K2951" s="5">
        <f t="shared" si="275"/>
        <v>4119776.3330112109</v>
      </c>
      <c r="L2951" s="7">
        <f>LN(Table1[[#This Row],[NV]]/Table1[[#This Row],[NV_MA-1]])</f>
        <v>-1.961476581171667</v>
      </c>
      <c r="M2951" s="7">
        <f>LN(Table1[[#This Row],[NV]]/Table1[[#This Row],[NV_MA-2]])</f>
        <v>5.8819523534923785</v>
      </c>
      <c r="N2951" s="4">
        <f>LN(Table1[[#This Row],[NV]]/Table1[[#This Row],[NV_MA-3]])</f>
        <v>3.1205495636470379</v>
      </c>
      <c r="O2951" s="7">
        <f>LN(Table1[[#This Row],[NV]]/Table1[[#This Row],[Metcalfe
NV ~ n^2]])</f>
        <v>-2.1121402435573091</v>
      </c>
      <c r="P2951" s="7">
        <f>Table1[[#This Row],[NV_MA-1]]*$M$3</f>
        <v>663696534.4666667</v>
      </c>
    </row>
    <row r="2952" spans="1:16" x14ac:dyDescent="0.2">
      <c r="A2952" s="2">
        <v>40741</v>
      </c>
      <c r="B2952" s="3">
        <v>90686308.300940394</v>
      </c>
      <c r="C2952" s="3">
        <f t="shared" si="270"/>
        <v>104214815.15429084</v>
      </c>
      <c r="D2952" s="4">
        <f>LN(Table1[[#This Row],[NV]])</f>
        <v>18.322916947802181</v>
      </c>
      <c r="E2952" s="5">
        <v>24647</v>
      </c>
      <c r="F2952" s="5">
        <f t="shared" si="271"/>
        <v>607474609</v>
      </c>
      <c r="G2952" s="8">
        <f t="shared" si="272"/>
        <v>660334565.0333333</v>
      </c>
      <c r="H2952" s="5">
        <f t="shared" si="273"/>
        <v>249240.58080998086</v>
      </c>
      <c r="I2952" s="5">
        <f t="shared" si="274"/>
        <v>259681.08148767383</v>
      </c>
      <c r="J2952" s="5">
        <f>Table1[[#This Row],[DAA 
(n)]]^1.5</f>
        <v>3869422.0095542697</v>
      </c>
      <c r="K2952" s="5">
        <f t="shared" si="275"/>
        <v>4104385.7977509568</v>
      </c>
      <c r="L2952" s="7">
        <f>LN(Table1[[#This Row],[NV]]/Table1[[#This Row],[NV_MA-1]])</f>
        <v>-1.9853402334608616</v>
      </c>
      <c r="M2952" s="7">
        <f>LN(Table1[[#This Row],[NV]]/Table1[[#This Row],[NV_MA-2]])</f>
        <v>5.8557074003686802</v>
      </c>
      <c r="N2952" s="4">
        <f>LN(Table1[[#This Row],[NV]]/Table1[[#This Row],[NV_MA-3]])</f>
        <v>3.0953502810877178</v>
      </c>
      <c r="O2952" s="7">
        <f>LN(Table1[[#This Row],[NV]]/Table1[[#This Row],[Metcalfe
NV ~ n^2]])</f>
        <v>-1.901903988618552</v>
      </c>
      <c r="P2952" s="7">
        <f>Table1[[#This Row],[NV_MA-1]]*$M$3</f>
        <v>660334565.0333333</v>
      </c>
    </row>
    <row r="2953" spans="1:16" x14ac:dyDescent="0.2">
      <c r="A2953" s="2">
        <v>40740</v>
      </c>
      <c r="B2953" s="3">
        <v>93681586.749593407</v>
      </c>
      <c r="C2953" s="3">
        <f t="shared" si="270"/>
        <v>104575513.08964737</v>
      </c>
      <c r="D2953" s="4">
        <f>LN(Table1[[#This Row],[NV]])</f>
        <v>18.355412215086307</v>
      </c>
      <c r="E2953" s="5">
        <v>23706</v>
      </c>
      <c r="F2953" s="5">
        <f t="shared" si="271"/>
        <v>561974436</v>
      </c>
      <c r="G2953" s="8">
        <f t="shared" si="272"/>
        <v>663382577.0333333</v>
      </c>
      <c r="H2953" s="5">
        <f t="shared" si="273"/>
        <v>238801.99889421271</v>
      </c>
      <c r="I2953" s="5">
        <f t="shared" si="274"/>
        <v>260346.23801276687</v>
      </c>
      <c r="J2953" s="5">
        <f>Table1[[#This Row],[DAA 
(n)]]^1.5</f>
        <v>3649954.243523607</v>
      </c>
      <c r="K2953" s="5">
        <f t="shared" si="275"/>
        <v>4118688.8347372808</v>
      </c>
      <c r="L2953" s="7">
        <f>LN(Table1[[#This Row],[NV]]/Table1[[#This Row],[NV_MA-1]])</f>
        <v>-1.9574502059066523</v>
      </c>
      <c r="M2953" s="7">
        <f>LN(Table1[[#This Row],[NV]]/Table1[[#This Row],[NV_MA-2]])</f>
        <v>5.8856445063297675</v>
      </c>
      <c r="N2953" s="4">
        <f>LN(Table1[[#This Row],[NV]]/Table1[[#This Row],[NV_MA-3]])</f>
        <v>3.1243667884067721</v>
      </c>
      <c r="O2953" s="7">
        <f>LN(Table1[[#This Row],[NV]]/Table1[[#This Row],[Metcalfe
NV ~ n^2]])</f>
        <v>-1.791554704192583</v>
      </c>
      <c r="P2953" s="7">
        <f>Table1[[#This Row],[NV_MA-1]]*$M$3</f>
        <v>663382577.0333333</v>
      </c>
    </row>
    <row r="2954" spans="1:16" x14ac:dyDescent="0.2">
      <c r="A2954" s="2">
        <v>40739</v>
      </c>
      <c r="B2954" s="3">
        <v>94210666.072702304</v>
      </c>
      <c r="C2954" s="3">
        <f t="shared" ref="C2954:C3017" si="276">AVERAGE(B2954:B2983)</f>
        <v>105377262.04543839</v>
      </c>
      <c r="D2954" s="4">
        <f>LN(Table1[[#This Row],[NV]])</f>
        <v>18.3610439610848</v>
      </c>
      <c r="E2954" s="5">
        <v>24887</v>
      </c>
      <c r="F2954" s="5">
        <f t="shared" ref="F2954:F3017" si="277">E2954^2</f>
        <v>619362769</v>
      </c>
      <c r="G2954" s="8">
        <f t="shared" ref="G2954:G3017" si="278">AVERAGE(F2954:F2983)</f>
        <v>672041414.36666667</v>
      </c>
      <c r="H2954" s="5">
        <f t="shared" ref="H2954:H3017" si="279">E2954*LN(E2954)</f>
        <v>251908.72404716784</v>
      </c>
      <c r="I2954" s="5">
        <f t="shared" ref="I2954:I3017" si="280">AVERAGE(H2954:H2983)</f>
        <v>262193.25624615414</v>
      </c>
      <c r="J2954" s="5">
        <f>Table1[[#This Row],[DAA 
(n)]]^1.5</f>
        <v>3926077.0792360967</v>
      </c>
      <c r="K2954" s="5">
        <f t="shared" ref="K2954:K3017" si="281">AVERAGE(J2954:J2983)</f>
        <v>4158805.3915794441</v>
      </c>
      <c r="L2954" s="7">
        <f>LN(Table1[[#This Row],[NV]]/Table1[[#This Row],[NV_MA-1]])</f>
        <v>-1.9647865640254911</v>
      </c>
      <c r="M2954" s="7">
        <f>LN(Table1[[#This Row],[NV]]/Table1[[#This Row],[NV_MA-2]])</f>
        <v>5.8842068309888198</v>
      </c>
      <c r="N2954" s="4">
        <f>LN(Table1[[#This Row],[NV]]/Table1[[#This Row],[NV_MA-3]])</f>
        <v>3.1203055355729665</v>
      </c>
      <c r="O2954" s="7">
        <f>LN(Table1[[#This Row],[NV]]/Table1[[#This Row],[Metcalfe
NV ~ n^2]])</f>
        <v>-1.8831577544428135</v>
      </c>
      <c r="P2954" s="7">
        <f>Table1[[#This Row],[NV_MA-1]]*$M$3</f>
        <v>672041414.36666667</v>
      </c>
    </row>
    <row r="2955" spans="1:16" x14ac:dyDescent="0.2">
      <c r="A2955" s="2">
        <v>40738</v>
      </c>
      <c r="B2955" s="3">
        <v>95404595.186867505</v>
      </c>
      <c r="C2955" s="3">
        <f t="shared" si="276"/>
        <v>106491476.11870357</v>
      </c>
      <c r="D2955" s="4">
        <f>LN(Table1[[#This Row],[NV]])</f>
        <v>18.373637302835721</v>
      </c>
      <c r="E2955" s="5">
        <v>28840</v>
      </c>
      <c r="F2955" s="5">
        <f t="shared" si="277"/>
        <v>831745600</v>
      </c>
      <c r="G2955" s="8">
        <f t="shared" si="278"/>
        <v>676898508.73333335</v>
      </c>
      <c r="H2955" s="5">
        <f t="shared" si="279"/>
        <v>296172.91617594386</v>
      </c>
      <c r="I2955" s="5">
        <f t="shared" si="280"/>
        <v>263226.2774599269</v>
      </c>
      <c r="J2955" s="5">
        <f>Table1[[#This Row],[DAA 
(n)]]^1.5</f>
        <v>4897707.9439264219</v>
      </c>
      <c r="K2955" s="5">
        <f t="shared" si="281"/>
        <v>4181276.7028844845</v>
      </c>
      <c r="L2955" s="7">
        <f>LN(Table1[[#This Row],[NV]]/Table1[[#This Row],[NV_MA-1]])</f>
        <v>-1.9593946035580065</v>
      </c>
      <c r="M2955" s="7">
        <f>LN(Table1[[#This Row],[NV]]/Table1[[#This Row],[NV_MA-2]])</f>
        <v>5.8928679910123591</v>
      </c>
      <c r="N2955" s="4">
        <f>LN(Table1[[#This Row],[NV]]/Table1[[#This Row],[NV_MA-3]])</f>
        <v>3.1275101136573529</v>
      </c>
      <c r="O2955" s="7">
        <f>LN(Table1[[#This Row],[NV]]/Table1[[#This Row],[Metcalfe
NV ~ n^2]])</f>
        <v>-2.1653998799620489</v>
      </c>
      <c r="P2955" s="7">
        <f>Table1[[#This Row],[NV_MA-1]]*$M$3</f>
        <v>676898508.73333335</v>
      </c>
    </row>
    <row r="2956" spans="1:16" x14ac:dyDescent="0.2">
      <c r="A2956" s="2">
        <v>40737</v>
      </c>
      <c r="B2956" s="3">
        <v>95123250.831284493</v>
      </c>
      <c r="C2956" s="3">
        <f t="shared" si="276"/>
        <v>107511820.20785978</v>
      </c>
      <c r="D2956" s="4">
        <f>LN(Table1[[#This Row],[NV]])</f>
        <v>18.370683985869672</v>
      </c>
      <c r="E2956" s="5">
        <v>27138</v>
      </c>
      <c r="F2956" s="5">
        <f t="shared" si="277"/>
        <v>736471044</v>
      </c>
      <c r="G2956" s="8">
        <f t="shared" si="278"/>
        <v>678729313.0333333</v>
      </c>
      <c r="H2956" s="5">
        <f t="shared" si="279"/>
        <v>277043.43569800066</v>
      </c>
      <c r="I2956" s="5">
        <f t="shared" si="280"/>
        <v>263578.76406252751</v>
      </c>
      <c r="J2956" s="5">
        <f>Table1[[#This Row],[DAA 
(n)]]^1.5</f>
        <v>4470609.7114456343</v>
      </c>
      <c r="K2956" s="5">
        <f t="shared" si="281"/>
        <v>4189297.2088668263</v>
      </c>
      <c r="L2956" s="7">
        <f>LN(Table1[[#This Row],[NV]]/Table1[[#This Row],[NV_MA-1]])</f>
        <v>-1.9650489648426794</v>
      </c>
      <c r="M2956" s="7">
        <f>LN(Table1[[#This Row],[NV]]/Table1[[#This Row],[NV_MA-2]])</f>
        <v>5.888576468723957</v>
      </c>
      <c r="N2956" s="4">
        <f>LN(Table1[[#This Row],[NV]]/Table1[[#This Row],[NV_MA-3]])</f>
        <v>3.1226404386204067</v>
      </c>
      <c r="O2956" s="7">
        <f>LN(Table1[[#This Row],[NV]]/Table1[[#This Row],[Metcalfe
NV ~ n^2]])</f>
        <v>-2.046696491542126</v>
      </c>
      <c r="P2956" s="7">
        <f>Table1[[#This Row],[NV_MA-1]]*$M$3</f>
        <v>678729313.0333333</v>
      </c>
    </row>
    <row r="2957" spans="1:16" x14ac:dyDescent="0.2">
      <c r="A2957" s="2">
        <v>40736</v>
      </c>
      <c r="B2957" s="3">
        <v>95328529.2229231</v>
      </c>
      <c r="C2957" s="3">
        <f t="shared" si="276"/>
        <v>108595573.07461697</v>
      </c>
      <c r="D2957" s="4">
        <f>LN(Table1[[#This Row],[NV]])</f>
        <v>18.372839686079718</v>
      </c>
      <c r="E2957" s="5">
        <v>23335</v>
      </c>
      <c r="F2957" s="5">
        <f t="shared" si="277"/>
        <v>544522225</v>
      </c>
      <c r="G2957" s="8">
        <f t="shared" si="278"/>
        <v>675289519.06666672</v>
      </c>
      <c r="H2957" s="5">
        <f t="shared" si="279"/>
        <v>234696.65487838865</v>
      </c>
      <c r="I2957" s="5">
        <f t="shared" si="280"/>
        <v>262844.05670707516</v>
      </c>
      <c r="J2957" s="5">
        <f>Table1[[#This Row],[DAA 
(n)]]^1.5</f>
        <v>3564607.4286483498</v>
      </c>
      <c r="K2957" s="5">
        <f t="shared" si="281"/>
        <v>4173345.0438239891</v>
      </c>
      <c r="L2957" s="7">
        <f>LN(Table1[[#This Row],[NV]]/Table1[[#This Row],[NV_MA-1]])</f>
        <v>-1.957812387934228</v>
      </c>
      <c r="M2957" s="7">
        <f>LN(Table1[[#This Row],[NV]]/Table1[[#This Row],[NV_MA-2]])</f>
        <v>5.8935234910557028</v>
      </c>
      <c r="N2957" s="4">
        <f>LN(Table1[[#This Row],[NV]]/Table1[[#This Row],[NV_MA-3]])</f>
        <v>3.1286112450874257</v>
      </c>
      <c r="O2957" s="7">
        <f>LN(Table1[[#This Row],[NV]]/Table1[[#This Row],[Metcalfe
NV ~ n^2]])</f>
        <v>-1.7425796306881141</v>
      </c>
      <c r="P2957" s="7">
        <f>Table1[[#This Row],[NV_MA-1]]*$M$3</f>
        <v>675289519.06666672</v>
      </c>
    </row>
    <row r="2958" spans="1:16" x14ac:dyDescent="0.2">
      <c r="A2958" s="2">
        <v>40735</v>
      </c>
      <c r="B2958" s="3">
        <v>97191713.5272917</v>
      </c>
      <c r="C2958" s="3">
        <f t="shared" si="276"/>
        <v>109514657.3819906</v>
      </c>
      <c r="D2958" s="4">
        <f>LN(Table1[[#This Row],[NV]])</f>
        <v>18.392196014019692</v>
      </c>
      <c r="E2958" s="5">
        <v>25407</v>
      </c>
      <c r="F2958" s="5">
        <f t="shared" si="277"/>
        <v>645515649</v>
      </c>
      <c r="G2958" s="8">
        <f t="shared" si="278"/>
        <v>681903579.86666667</v>
      </c>
      <c r="H2958" s="5">
        <f t="shared" si="279"/>
        <v>257697.61160201771</v>
      </c>
      <c r="I2958" s="5">
        <f t="shared" si="280"/>
        <v>264300.08588989882</v>
      </c>
      <c r="J2958" s="5">
        <f>Table1[[#This Row],[DAA 
(n)]]^1.5</f>
        <v>4049767.4123513578</v>
      </c>
      <c r="K2958" s="5">
        <f t="shared" si="281"/>
        <v>4204526.3737629447</v>
      </c>
      <c r="L2958" s="7">
        <f>LN(Table1[[#This Row],[NV]]/Table1[[#This Row],[NV_MA-1]])</f>
        <v>-1.9482028132985374</v>
      </c>
      <c r="M2958" s="7">
        <f>LN(Table1[[#This Row],[NV]]/Table1[[#This Row],[NV_MA-2]])</f>
        <v>5.9073555884561255</v>
      </c>
      <c r="N2958" s="4">
        <f>LN(Table1[[#This Row],[NV]]/Table1[[#This Row],[NV_MA-3]])</f>
        <v>3.1405238030377096</v>
      </c>
      <c r="O2958" s="7">
        <f>LN(Table1[[#This Row],[NV]]/Table1[[#This Row],[Metcalfe
NV ~ n^2]])</f>
        <v>-1.8933639971597236</v>
      </c>
      <c r="P2958" s="7">
        <f>Table1[[#This Row],[NV_MA-1]]*$M$3</f>
        <v>681903579.86666667</v>
      </c>
    </row>
    <row r="2959" spans="1:16" x14ac:dyDescent="0.2">
      <c r="A2959" s="2">
        <v>40734</v>
      </c>
      <c r="B2959" s="3">
        <v>99201277.053824604</v>
      </c>
      <c r="C2959" s="3">
        <f t="shared" si="276"/>
        <v>109474768.20915589</v>
      </c>
      <c r="D2959" s="4">
        <f>LN(Table1[[#This Row],[NV]])</f>
        <v>18.412661445698696</v>
      </c>
      <c r="E2959" s="5">
        <v>29298</v>
      </c>
      <c r="F2959" s="5">
        <f t="shared" si="277"/>
        <v>858372804</v>
      </c>
      <c r="G2959" s="8">
        <f t="shared" si="278"/>
        <v>679329655.60000002</v>
      </c>
      <c r="H2959" s="5">
        <f t="shared" si="279"/>
        <v>301337.97327632207</v>
      </c>
      <c r="I2959" s="5">
        <f t="shared" si="280"/>
        <v>263719.33698949049</v>
      </c>
      <c r="J2959" s="5">
        <f>Table1[[#This Row],[DAA 
(n)]]^1.5</f>
        <v>5014838.6226868797</v>
      </c>
      <c r="K2959" s="5">
        <f t="shared" si="281"/>
        <v>4192224.5869617257</v>
      </c>
      <c r="L2959" s="7">
        <f>LN(Table1[[#This Row],[NV]]/Table1[[#This Row],[NV_MA-1]])</f>
        <v>-1.9239556236265247</v>
      </c>
      <c r="M2959" s="7">
        <f>LN(Table1[[#This Row],[NV]]/Table1[[#This Row],[NV_MA-2]])</f>
        <v>5.9300207465445025</v>
      </c>
      <c r="N2959" s="4">
        <f>LN(Table1[[#This Row],[NV]]/Table1[[#This Row],[NV_MA-3]])</f>
        <v>3.1639193670167773</v>
      </c>
      <c r="O2959" s="7">
        <f>LN(Table1[[#This Row],[NV]]/Table1[[#This Row],[Metcalfe
NV ~ n^2]])</f>
        <v>-2.1578876208807345</v>
      </c>
      <c r="P2959" s="7">
        <f>Table1[[#This Row],[NV_MA-1]]*$M$3</f>
        <v>679329655.60000002</v>
      </c>
    </row>
    <row r="2960" spans="1:16" x14ac:dyDescent="0.2">
      <c r="A2960" s="2">
        <v>40733</v>
      </c>
      <c r="B2960" s="3">
        <v>97464868.045376599</v>
      </c>
      <c r="C2960" s="3">
        <f t="shared" si="276"/>
        <v>111375274.9693034</v>
      </c>
      <c r="D2960" s="4">
        <f>LN(Table1[[#This Row],[NV]])</f>
        <v>18.395002543294709</v>
      </c>
      <c r="E2960" s="5">
        <v>22376</v>
      </c>
      <c r="F2960" s="5">
        <f t="shared" si="277"/>
        <v>500685376</v>
      </c>
      <c r="G2960" s="8">
        <f t="shared" si="278"/>
        <v>670359749.63333333</v>
      </c>
      <c r="H2960" s="5">
        <f t="shared" si="279"/>
        <v>224112.29299971505</v>
      </c>
      <c r="I2960" s="5">
        <f t="shared" si="280"/>
        <v>261845.05740249465</v>
      </c>
      <c r="J2960" s="5">
        <f>Table1[[#This Row],[DAA 
(n)]]^1.5</f>
        <v>3347138.4753810256</v>
      </c>
      <c r="K2960" s="5">
        <f t="shared" si="281"/>
        <v>4151134.9978205566</v>
      </c>
      <c r="L2960" s="7">
        <f>LN(Table1[[#This Row],[NV]]/Table1[[#This Row],[NV_MA-1]])</f>
        <v>-1.9283225227052516</v>
      </c>
      <c r="M2960" s="7">
        <f>LN(Table1[[#This Row],[NV]]/Table1[[#This Row],[NV_MA-2]])</f>
        <v>5.9194943194478871</v>
      </c>
      <c r="N2960" s="4">
        <f>LN(Table1[[#This Row],[NV]]/Table1[[#This Row],[NV_MA-3]])</f>
        <v>3.1561101950296084</v>
      </c>
      <c r="O2960" s="7">
        <f>LN(Table1[[#This Row],[NV]]/Table1[[#This Row],[Metcalfe
NV ~ n^2]])</f>
        <v>-1.6364859264688816</v>
      </c>
      <c r="P2960" s="7">
        <f>Table1[[#This Row],[NV_MA-1]]*$M$3</f>
        <v>670359749.63333333</v>
      </c>
    </row>
    <row r="2961" spans="1:16" x14ac:dyDescent="0.2">
      <c r="A2961" s="2">
        <v>40732</v>
      </c>
      <c r="B2961" s="3">
        <v>96799480.402240098</v>
      </c>
      <c r="C2961" s="3">
        <f t="shared" si="276"/>
        <v>114349522.11437689</v>
      </c>
      <c r="D2961" s="4">
        <f>LN(Table1[[#This Row],[NV]])</f>
        <v>18.388152184486945</v>
      </c>
      <c r="E2961" s="5">
        <v>24961</v>
      </c>
      <c r="F2961" s="5">
        <f t="shared" si="277"/>
        <v>623051521</v>
      </c>
      <c r="G2961" s="8">
        <f t="shared" si="278"/>
        <v>676584769.13333333</v>
      </c>
      <c r="H2961" s="5">
        <f t="shared" si="279"/>
        <v>252731.86941903902</v>
      </c>
      <c r="I2961" s="5">
        <f t="shared" si="280"/>
        <v>263266.59392044356</v>
      </c>
      <c r="J2961" s="5">
        <f>Table1[[#This Row],[DAA 
(n)]]^1.5</f>
        <v>3943601.0213611824</v>
      </c>
      <c r="K2961" s="5">
        <f t="shared" si="281"/>
        <v>4181078.863540824</v>
      </c>
      <c r="L2961" s="7">
        <f>LN(Table1[[#This Row],[NV]]/Table1[[#This Row],[NV_MA-1]])</f>
        <v>-1.9444161186827906</v>
      </c>
      <c r="M2961" s="7">
        <f>LN(Table1[[#This Row],[NV]]/Table1[[#This Row],[NV_MA-2]])</f>
        <v>5.9072297216418423</v>
      </c>
      <c r="N2961" s="4">
        <f>LN(Table1[[#This Row],[NV]]/Table1[[#This Row],[NV_MA-3]])</f>
        <v>3.1420723119628677</v>
      </c>
      <c r="O2961" s="7">
        <f>LN(Table1[[#This Row],[NV]]/Table1[[#This Row],[Metcalfe
NV ~ n^2]])</f>
        <v>-1.8619875870798213</v>
      </c>
      <c r="P2961" s="7">
        <f>Table1[[#This Row],[NV_MA-1]]*$M$3</f>
        <v>676584769.13333333</v>
      </c>
    </row>
    <row r="2962" spans="1:16" x14ac:dyDescent="0.2">
      <c r="A2962" s="2">
        <v>40731</v>
      </c>
      <c r="B2962" s="3">
        <v>100050390.787302</v>
      </c>
      <c r="C2962" s="3">
        <f t="shared" si="276"/>
        <v>117386949.18183626</v>
      </c>
      <c r="D2962" s="4">
        <f>LN(Table1[[#This Row],[NV]])</f>
        <v>18.421184524906447</v>
      </c>
      <c r="E2962" s="5">
        <v>22643</v>
      </c>
      <c r="F2962" s="5">
        <f t="shared" si="277"/>
        <v>512705449</v>
      </c>
      <c r="G2962" s="8">
        <f t="shared" si="278"/>
        <v>680597543.63333333</v>
      </c>
      <c r="H2962" s="5">
        <f t="shared" si="279"/>
        <v>227055.08339101099</v>
      </c>
      <c r="I2962" s="5">
        <f t="shared" si="280"/>
        <v>264124.8132544629</v>
      </c>
      <c r="J2962" s="5">
        <f>Table1[[#This Row],[DAA 
(n)]]^1.5</f>
        <v>3407226.0684766704</v>
      </c>
      <c r="K2962" s="5">
        <f t="shared" si="281"/>
        <v>4199701.3734786566</v>
      </c>
      <c r="L2962" s="7">
        <f>LN(Table1[[#This Row],[NV]]/Table1[[#This Row],[NV_MA-1]])</f>
        <v>-1.9172971859987136</v>
      </c>
      <c r="M2962" s="7">
        <f>LN(Table1[[#This Row],[NV]]/Table1[[#This Row],[NV_MA-2]])</f>
        <v>5.9370074770230294</v>
      </c>
      <c r="N2962" s="4">
        <f>LN(Table1[[#This Row],[NV]]/Table1[[#This Row],[NV_MA-3]])</f>
        <v>3.1706605457333876</v>
      </c>
      <c r="O2962" s="7">
        <f>LN(Table1[[#This Row],[NV]]/Table1[[#This Row],[Metcalfe
NV ~ n^2]])</f>
        <v>-1.6340275398385944</v>
      </c>
      <c r="P2962" s="7">
        <f>Table1[[#This Row],[NV_MA-1]]*$M$3</f>
        <v>680597543.63333333</v>
      </c>
    </row>
    <row r="2963" spans="1:16" x14ac:dyDescent="0.2">
      <c r="A2963" s="2">
        <v>40730</v>
      </c>
      <c r="B2963" s="3">
        <v>99396155.740401894</v>
      </c>
      <c r="C2963" s="3">
        <f t="shared" si="276"/>
        <v>119059040.55004263</v>
      </c>
      <c r="D2963" s="4">
        <f>LN(Table1[[#This Row],[NV]])</f>
        <v>18.414623996235076</v>
      </c>
      <c r="E2963" s="5">
        <v>26601</v>
      </c>
      <c r="F2963" s="5">
        <f t="shared" si="277"/>
        <v>707613201</v>
      </c>
      <c r="G2963" s="8">
        <f t="shared" si="278"/>
        <v>675803043.20000005</v>
      </c>
      <c r="H2963" s="5">
        <f t="shared" si="279"/>
        <v>271029.71744616795</v>
      </c>
      <c r="I2963" s="5">
        <f t="shared" si="280"/>
        <v>262870.58899625106</v>
      </c>
      <c r="J2963" s="5">
        <f>Table1[[#This Row],[DAA 
(n)]]^1.5</f>
        <v>4338573.355355531</v>
      </c>
      <c r="K2963" s="5">
        <f t="shared" si="281"/>
        <v>4174849.745010436</v>
      </c>
      <c r="L2963" s="7">
        <f>LN(Table1[[#This Row],[NV]]/Table1[[#This Row],[NV_MA-1]])</f>
        <v>-1.9167882391066779</v>
      </c>
      <c r="M2963" s="7">
        <f>LN(Table1[[#This Row],[NV]]/Table1[[#This Row],[NV_MA-2]])</f>
        <v>5.9352068632234447</v>
      </c>
      <c r="N2963" s="4">
        <f>LN(Table1[[#This Row],[NV]]/Table1[[#This Row],[NV_MA-3]])</f>
        <v>3.1700350698346669</v>
      </c>
      <c r="O2963" s="7">
        <f>LN(Table1[[#This Row],[NV]]/Table1[[#This Row],[Metcalfe
NV ~ n^2]])</f>
        <v>-1.9627841798611585</v>
      </c>
      <c r="P2963" s="7">
        <f>Table1[[#This Row],[NV_MA-1]]*$M$3</f>
        <v>675803043.20000005</v>
      </c>
    </row>
    <row r="2964" spans="1:16" x14ac:dyDescent="0.2">
      <c r="A2964" s="2">
        <v>40729</v>
      </c>
      <c r="B2964" s="3">
        <v>87473624.992017493</v>
      </c>
      <c r="C2964" s="3">
        <f t="shared" si="276"/>
        <v>119705752.28961439</v>
      </c>
      <c r="D2964" s="4">
        <f>LN(Table1[[#This Row],[NV]])</f>
        <v>18.286847877226435</v>
      </c>
      <c r="E2964" s="5">
        <v>23645</v>
      </c>
      <c r="F2964" s="5">
        <f t="shared" si="277"/>
        <v>559086025</v>
      </c>
      <c r="G2964" s="8">
        <f t="shared" si="278"/>
        <v>667032366.13333333</v>
      </c>
      <c r="H2964" s="5">
        <f t="shared" si="279"/>
        <v>238126.59495281876</v>
      </c>
      <c r="I2964" s="5">
        <f t="shared" si="280"/>
        <v>260833.16624502695</v>
      </c>
      <c r="J2964" s="5">
        <f>Table1[[#This Row],[DAA 
(n)]]^1.5</f>
        <v>3635875.2812940404</v>
      </c>
      <c r="K2964" s="5">
        <f t="shared" si="281"/>
        <v>4132272.2563653896</v>
      </c>
      <c r="L2964" s="7">
        <f>LN(Table1[[#This Row],[NV]]/Table1[[#This Row],[NV_MA-1]])</f>
        <v>-2.0315012504136973</v>
      </c>
      <c r="M2964" s="7">
        <f>LN(Table1[[#This Row],[NV]]/Table1[[#This Row],[NV_MA-2]])</f>
        <v>5.8152116050924505</v>
      </c>
      <c r="N2964" s="4">
        <f>LN(Table1[[#This Row],[NV]]/Table1[[#This Row],[NV_MA-3]])</f>
        <v>3.0525098804451525</v>
      </c>
      <c r="O2964" s="7">
        <f>LN(Table1[[#This Row],[NV]]/Table1[[#This Row],[Metcalfe
NV ~ n^2]])</f>
        <v>-1.8549660329295172</v>
      </c>
      <c r="P2964" s="7">
        <f>Table1[[#This Row],[NV_MA-1]]*$M$3</f>
        <v>667032366.13333333</v>
      </c>
    </row>
    <row r="2965" spans="1:16" x14ac:dyDescent="0.2">
      <c r="A2965" s="2">
        <v>40728</v>
      </c>
      <c r="B2965" s="3">
        <v>93368543.016823798</v>
      </c>
      <c r="C2965" s="3">
        <f t="shared" si="276"/>
        <v>120343474.73108253</v>
      </c>
      <c r="D2965" s="4">
        <f>LN(Table1[[#This Row],[NV]])</f>
        <v>18.35206504793463</v>
      </c>
      <c r="E2965" s="5">
        <v>23834</v>
      </c>
      <c r="F2965" s="5">
        <f t="shared" si="277"/>
        <v>568059556</v>
      </c>
      <c r="G2965" s="8">
        <f t="shared" si="278"/>
        <v>658794373.43333328</v>
      </c>
      <c r="H2965" s="5">
        <f t="shared" si="279"/>
        <v>240219.74972328398</v>
      </c>
      <c r="I2965" s="5">
        <f t="shared" si="280"/>
        <v>258652.93685399377</v>
      </c>
      <c r="J2965" s="5">
        <f>Table1[[#This Row],[DAA 
(n)]]^1.5</f>
        <v>3679555.8777798098</v>
      </c>
      <c r="K2965" s="5">
        <f t="shared" si="281"/>
        <v>4089318.1655213991</v>
      </c>
      <c r="L2965" s="7">
        <f>LN(Table1[[#This Row],[NV]]/Table1[[#This Row],[NV_MA-1]])</f>
        <v>-1.9538569676672313</v>
      </c>
      <c r="M2965" s="7">
        <f>LN(Table1[[#This Row],[NV]]/Table1[[#This Row],[NV_MA-2]])</f>
        <v>5.8888226180188372</v>
      </c>
      <c r="N2965" s="4">
        <f>LN(Table1[[#This Row],[NV]]/Table1[[#This Row],[NV_MA-3]])</f>
        <v>3.1281762415093968</v>
      </c>
      <c r="O2965" s="7">
        <f>LN(Table1[[#This Row],[NV]]/Table1[[#This Row],[Metcalfe
NV ~ n^2]])</f>
        <v>-1.8056717753668736</v>
      </c>
      <c r="P2965" s="7">
        <f>Table1[[#This Row],[NV_MA-1]]*$M$3</f>
        <v>658794373.43333328</v>
      </c>
    </row>
    <row r="2966" spans="1:16" x14ac:dyDescent="0.2">
      <c r="A2966" s="2">
        <v>40727</v>
      </c>
      <c r="B2966" s="3">
        <v>104053274.320896</v>
      </c>
      <c r="C2966" s="3">
        <f t="shared" si="276"/>
        <v>121158417.81998064</v>
      </c>
      <c r="D2966" s="4">
        <f>LN(Table1[[#This Row],[NV]])</f>
        <v>18.460413579034363</v>
      </c>
      <c r="E2966" s="5">
        <v>22031</v>
      </c>
      <c r="F2966" s="5">
        <f t="shared" si="277"/>
        <v>485364961</v>
      </c>
      <c r="G2966" s="8">
        <f t="shared" si="278"/>
        <v>652832187.70000005</v>
      </c>
      <c r="H2966" s="5">
        <f t="shared" si="279"/>
        <v>220314.53467185021</v>
      </c>
      <c r="I2966" s="5">
        <f t="shared" si="280"/>
        <v>257149.14054584337</v>
      </c>
      <c r="J2966" s="5">
        <f>Table1[[#This Row],[DAA 
(n)]]^1.5</f>
        <v>3270026.8279925459</v>
      </c>
      <c r="K2966" s="5">
        <f t="shared" si="281"/>
        <v>4059030.4308642093</v>
      </c>
      <c r="L2966" s="7">
        <f>LN(Table1[[#This Row],[NV]]/Table1[[#This Row],[NV_MA-1]])</f>
        <v>-1.8364170885027331</v>
      </c>
      <c r="M2966" s="7">
        <f>LN(Table1[[#This Row],[NV]]/Table1[[#This Row],[NV_MA-2]])</f>
        <v>6.0030020700657651</v>
      </c>
      <c r="N2966" s="4">
        <f>LN(Table1[[#This Row],[NV]]/Table1[[#This Row],[NV_MA-3]])</f>
        <v>3.243958886108095</v>
      </c>
      <c r="O2966" s="7">
        <f>LN(Table1[[#This Row],[NV]]/Table1[[#This Row],[Metcalfe
NV ~ n^2]])</f>
        <v>-1.5399980837907683</v>
      </c>
      <c r="P2966" s="7">
        <f>Table1[[#This Row],[NV_MA-1]]*$M$3</f>
        <v>652832187.70000005</v>
      </c>
    </row>
    <row r="2967" spans="1:16" x14ac:dyDescent="0.2">
      <c r="A2967" s="2">
        <v>40726</v>
      </c>
      <c r="B2967" s="3">
        <v>103423475.378976</v>
      </c>
      <c r="C2967" s="3">
        <f t="shared" si="276"/>
        <v>120743750.91920118</v>
      </c>
      <c r="D2967" s="4">
        <f>LN(Table1[[#This Row],[NV]])</f>
        <v>18.454342528883068</v>
      </c>
      <c r="E2967" s="5">
        <v>32077</v>
      </c>
      <c r="F2967" s="5">
        <f t="shared" si="277"/>
        <v>1028933929</v>
      </c>
      <c r="G2967" s="8">
        <f t="shared" si="278"/>
        <v>647144791.70000005</v>
      </c>
      <c r="H2967" s="5">
        <f t="shared" si="279"/>
        <v>332827.56920442561</v>
      </c>
      <c r="I2967" s="5">
        <f t="shared" si="280"/>
        <v>255591.03752759704</v>
      </c>
      <c r="J2967" s="5">
        <f>Table1[[#This Row],[DAA 
(n)]]^1.5</f>
        <v>5745007.7145755868</v>
      </c>
      <c r="K2967" s="5">
        <f t="shared" si="281"/>
        <v>4028796.8239420867</v>
      </c>
      <c r="L2967" s="7">
        <f>LN(Table1[[#This Row],[NV]]/Table1[[#This Row],[NV_MA-1]])</f>
        <v>-1.8337380878804048</v>
      </c>
      <c r="M2967" s="7">
        <f>LN(Table1[[#This Row],[NV]]/Table1[[#This Row],[NV_MA-2]])</f>
        <v>6.0030085924583423</v>
      </c>
      <c r="N2967" s="4">
        <f>LN(Table1[[#This Row],[NV]]/Table1[[#This Row],[NV_MA-3]])</f>
        <v>3.2453641943896532</v>
      </c>
      <c r="O2967" s="7">
        <f>LN(Table1[[#This Row],[NV]]/Table1[[#This Row],[Metcalfe
NV ~ n^2]])</f>
        <v>-2.2974465539130562</v>
      </c>
      <c r="P2967" s="7">
        <f>Table1[[#This Row],[NV_MA-1]]*$M$3</f>
        <v>647144791.70000005</v>
      </c>
    </row>
    <row r="2968" spans="1:16" x14ac:dyDescent="0.2">
      <c r="A2968" s="2">
        <v>40725</v>
      </c>
      <c r="B2968" s="3">
        <v>103545386.72769199</v>
      </c>
      <c r="C2968" s="3">
        <f t="shared" si="276"/>
        <v>119583945.38332102</v>
      </c>
      <c r="D2968" s="4">
        <f>LN(Table1[[#This Row],[NV]])</f>
        <v>18.455520593656427</v>
      </c>
      <c r="E2968" s="5">
        <v>30344</v>
      </c>
      <c r="F2968" s="5">
        <f t="shared" si="277"/>
        <v>920758336</v>
      </c>
      <c r="G2968" s="8">
        <f t="shared" si="278"/>
        <v>620813016.76666665</v>
      </c>
      <c r="H2968" s="5">
        <f t="shared" si="279"/>
        <v>313160.82430574088</v>
      </c>
      <c r="I2968" s="5">
        <f t="shared" si="280"/>
        <v>249467.34152282708</v>
      </c>
      <c r="J2968" s="5">
        <f>Table1[[#This Row],[DAA 
(n)]]^1.5</f>
        <v>5285781.9617899433</v>
      </c>
      <c r="K2968" s="5">
        <f t="shared" si="281"/>
        <v>3901365.9939550254</v>
      </c>
      <c r="L2968" s="7">
        <f>LN(Table1[[#This Row],[NV]]/Table1[[#This Row],[NV_MA-1]])</f>
        <v>-1.7910199006868457</v>
      </c>
      <c r="M2968" s="7">
        <f>LN(Table1[[#This Row],[NV]]/Table1[[#This Row],[NV_MA-2]])</f>
        <v>6.0284373037504002</v>
      </c>
      <c r="N2968" s="4">
        <f>LN(Table1[[#This Row],[NV]]/Table1[[#This Row],[NV_MA-3]])</f>
        <v>3.2786832890212052</v>
      </c>
      <c r="O2968" s="7">
        <f>LN(Table1[[#This Row],[NV]]/Table1[[#This Row],[Metcalfe
NV ~ n^2]])</f>
        <v>-2.1851875730810408</v>
      </c>
      <c r="P2968" s="7">
        <f>Table1[[#This Row],[NV_MA-1]]*$M$3</f>
        <v>620813016.76666665</v>
      </c>
    </row>
    <row r="2969" spans="1:16" x14ac:dyDescent="0.2">
      <c r="A2969" s="2">
        <v>40724</v>
      </c>
      <c r="B2969" s="3">
        <v>108541609.098948</v>
      </c>
      <c r="C2969" s="3">
        <f t="shared" si="276"/>
        <v>118186403.18456434</v>
      </c>
      <c r="D2969" s="4">
        <f>LN(Table1[[#This Row],[NV]])</f>
        <v>18.50264415142928</v>
      </c>
      <c r="E2969" s="5">
        <v>23228</v>
      </c>
      <c r="F2969" s="5">
        <f t="shared" si="277"/>
        <v>539539984</v>
      </c>
      <c r="G2969" s="8">
        <f t="shared" si="278"/>
        <v>596694600.5333333</v>
      </c>
      <c r="H2969" s="5">
        <f t="shared" si="279"/>
        <v>233513.72563895478</v>
      </c>
      <c r="I2969" s="5">
        <f t="shared" si="280"/>
        <v>243498.94589366048</v>
      </c>
      <c r="J2969" s="5">
        <f>Table1[[#This Row],[DAA 
(n)]]^1.5</f>
        <v>3540117.9003462563</v>
      </c>
      <c r="K2969" s="5">
        <f t="shared" si="281"/>
        <v>3780644.5932046962</v>
      </c>
      <c r="L2969" s="7">
        <f>LN(Table1[[#This Row],[NV]]/Table1[[#This Row],[NV_MA-1]])</f>
        <v>-1.7042718321421382</v>
      </c>
      <c r="M2969" s="7">
        <f>LN(Table1[[#This Row],[NV]]/Table1[[#This Row],[NV_MA-2]])</f>
        <v>6.0997762589126756</v>
      </c>
      <c r="N2969" s="4">
        <f>LN(Table1[[#This Row],[NV]]/Table1[[#This Row],[NV_MA-3]])</f>
        <v>3.3572390710688076</v>
      </c>
      <c r="O2969" s="7">
        <f>LN(Table1[[#This Row],[NV]]/Table1[[#This Row],[Metcalfe
NV ~ n^2]])</f>
        <v>-1.6035833015546013</v>
      </c>
      <c r="P2969" s="7">
        <f>Table1[[#This Row],[NV_MA-1]]*$M$3</f>
        <v>596694600.5333333</v>
      </c>
    </row>
    <row r="2970" spans="1:16" x14ac:dyDescent="0.2">
      <c r="A2970" s="2">
        <v>40723</v>
      </c>
      <c r="B2970" s="3">
        <v>112869144.757805</v>
      </c>
      <c r="C2970" s="3">
        <f t="shared" si="276"/>
        <v>116427033.76823415</v>
      </c>
      <c r="D2970" s="4">
        <f>LN(Table1[[#This Row],[NV]])</f>
        <v>18.54173969467093</v>
      </c>
      <c r="E2970" s="5">
        <v>24405</v>
      </c>
      <c r="F2970" s="5">
        <f t="shared" si="277"/>
        <v>595604025</v>
      </c>
      <c r="G2970" s="8">
        <f t="shared" si="278"/>
        <v>585226478.5333333</v>
      </c>
      <c r="H2970" s="5">
        <f t="shared" si="279"/>
        <v>246552.56943958005</v>
      </c>
      <c r="I2970" s="5">
        <f t="shared" si="280"/>
        <v>240164.00655468865</v>
      </c>
      <c r="J2970" s="5">
        <f>Table1[[#This Row],[DAA 
(n)]]^1.5</f>
        <v>3812573.4393090741</v>
      </c>
      <c r="K2970" s="5">
        <f t="shared" si="281"/>
        <v>3717750.952635407</v>
      </c>
      <c r="L2970" s="7">
        <f>LN(Table1[[#This Row],[NV]]/Table1[[#This Row],[NV_MA-1]])</f>
        <v>-1.6457697783967866</v>
      </c>
      <c r="M2970" s="7">
        <f>LN(Table1[[#This Row],[NV]]/Table1[[#This Row],[NV_MA-2]])</f>
        <v>6.1526623650868348</v>
      </c>
      <c r="N2970" s="4">
        <f>LN(Table1[[#This Row],[NV]]/Table1[[#This Row],[NV_MA-3]])</f>
        <v>3.4131102338802641</v>
      </c>
      <c r="O2970" s="7">
        <f>LN(Table1[[#This Row],[NV]]/Table1[[#This Row],[Metcalfe
NV ~ n^2]])</f>
        <v>-1.6633469219715638</v>
      </c>
      <c r="P2970" s="7">
        <f>Table1[[#This Row],[NV_MA-1]]*$M$3</f>
        <v>585226478.5333333</v>
      </c>
    </row>
    <row r="2971" spans="1:16" x14ac:dyDescent="0.2">
      <c r="A2971" s="2">
        <v>40722</v>
      </c>
      <c r="B2971" s="3">
        <v>113441602.45623399</v>
      </c>
      <c r="C2971" s="3">
        <f t="shared" si="276"/>
        <v>114533529.04154578</v>
      </c>
      <c r="D2971" s="4">
        <f>LN(Table1[[#This Row],[NV]])</f>
        <v>18.546798746672948</v>
      </c>
      <c r="E2971" s="5">
        <v>25862</v>
      </c>
      <c r="F2971" s="5">
        <f t="shared" si="277"/>
        <v>668843044</v>
      </c>
      <c r="G2971" s="8">
        <f t="shared" si="278"/>
        <v>570652418.5333333</v>
      </c>
      <c r="H2971" s="5">
        <f t="shared" si="279"/>
        <v>262771.62657178863</v>
      </c>
      <c r="I2971" s="5">
        <f t="shared" si="280"/>
        <v>235905.77702409468</v>
      </c>
      <c r="J2971" s="5">
        <f>Table1[[#This Row],[DAA 
(n)]]^1.5</f>
        <v>4159040.6109976862</v>
      </c>
      <c r="K2971" s="5">
        <f t="shared" si="281"/>
        <v>3637725.8921679682</v>
      </c>
      <c r="L2971" s="7">
        <f>LN(Table1[[#This Row],[NV]]/Table1[[#This Row],[NV_MA-1]])</f>
        <v>-1.6154921114898437</v>
      </c>
      <c r="M2971" s="7">
        <f>LN(Table1[[#This Row],[NV]]/Table1[[#This Row],[NV_MA-2]])</f>
        <v>6.1756109922845672</v>
      </c>
      <c r="N2971" s="4">
        <f>LN(Table1[[#This Row],[NV]]/Table1[[#This Row],[NV_MA-3]])</f>
        <v>3.4399294571996006</v>
      </c>
      <c r="O2971" s="7">
        <f>LN(Table1[[#This Row],[NV]]/Table1[[#This Row],[Metcalfe
NV ~ n^2]])</f>
        <v>-1.7742612310386441</v>
      </c>
      <c r="P2971" s="7">
        <f>Table1[[#This Row],[NV_MA-1]]*$M$3</f>
        <v>570652418.5333333</v>
      </c>
    </row>
    <row r="2972" spans="1:16" x14ac:dyDescent="0.2">
      <c r="A2972" s="2">
        <v>40721</v>
      </c>
      <c r="B2972" s="3">
        <v>111906106.679391</v>
      </c>
      <c r="C2972" s="3">
        <f t="shared" si="276"/>
        <v>112538241.00475869</v>
      </c>
      <c r="D2972" s="4">
        <f>LN(Table1[[#This Row],[NV]])</f>
        <v>18.533170744441833</v>
      </c>
      <c r="E2972" s="5">
        <v>30134</v>
      </c>
      <c r="F2972" s="5">
        <f t="shared" si="277"/>
        <v>908057956</v>
      </c>
      <c r="G2972" s="8">
        <f t="shared" si="278"/>
        <v>552782098.43333328</v>
      </c>
      <c r="H2972" s="5">
        <f t="shared" si="279"/>
        <v>310784.27829793945</v>
      </c>
      <c r="I2972" s="5">
        <f t="shared" si="280"/>
        <v>230738.17440256485</v>
      </c>
      <c r="J2972" s="5">
        <f>Table1[[#This Row],[DAA 
(n)]]^1.5</f>
        <v>5231005.4909265852</v>
      </c>
      <c r="K2972" s="5">
        <f t="shared" si="281"/>
        <v>3540311.7767755943</v>
      </c>
      <c r="L2972" s="7">
        <f>LN(Table1[[#This Row],[NV]]/Table1[[#This Row],[NV_MA-1]])</f>
        <v>-1.5973037020096734</v>
      </c>
      <c r="M2972" s="7">
        <f>LN(Table1[[#This Row],[NV]]/Table1[[#This Row],[NV_MA-2]])</f>
        <v>6.1841318419162485</v>
      </c>
      <c r="N2972" s="4">
        <f>LN(Table1[[#This Row],[NV]]/Table1[[#This Row],[NV_MA-3]])</f>
        <v>3.4534453906745561</v>
      </c>
      <c r="O2972" s="7">
        <f>LN(Table1[[#This Row],[NV]]/Table1[[#This Row],[Metcalfe
NV ~ n^2]])</f>
        <v>-2.0936480182806334</v>
      </c>
      <c r="P2972" s="7">
        <f>Table1[[#This Row],[NV_MA-1]]*$M$3</f>
        <v>552782098.43333328</v>
      </c>
    </row>
    <row r="2973" spans="1:16" x14ac:dyDescent="0.2">
      <c r="A2973" s="2">
        <v>40720</v>
      </c>
      <c r="B2973" s="3">
        <v>109156329.228865</v>
      </c>
      <c r="C2973" s="3">
        <f t="shared" si="276"/>
        <v>110580642.94192632</v>
      </c>
      <c r="D2973" s="4">
        <f>LN(Table1[[#This Row],[NV]])</f>
        <v>18.508291625800972</v>
      </c>
      <c r="E2973" s="5">
        <v>24127</v>
      </c>
      <c r="F2973" s="5">
        <f t="shared" si="277"/>
        <v>582112129</v>
      </c>
      <c r="G2973" s="8">
        <f t="shared" si="278"/>
        <v>526961790.03333336</v>
      </c>
      <c r="H2973" s="5">
        <f t="shared" si="279"/>
        <v>243467.65181050007</v>
      </c>
      <c r="I2973" s="5">
        <f t="shared" si="280"/>
        <v>223980.84843676037</v>
      </c>
      <c r="J2973" s="5">
        <f>Table1[[#This Row],[DAA 
(n)]]^1.5</f>
        <v>3747615.1531851604</v>
      </c>
      <c r="K2973" s="5">
        <f t="shared" si="281"/>
        <v>3407331.9812617945</v>
      </c>
      <c r="L2973" s="7">
        <f>LN(Table1[[#This Row],[NV]]/Table1[[#This Row],[NV_MA-1]])</f>
        <v>-1.5743469733954931</v>
      </c>
      <c r="M2973" s="7">
        <f>LN(Table1[[#This Row],[NV]]/Table1[[#This Row],[NV_MA-2]])</f>
        <v>6.188975796669137</v>
      </c>
      <c r="N2973" s="4">
        <f>LN(Table1[[#This Row],[NV]]/Table1[[#This Row],[NV_MA-3]])</f>
        <v>3.4668514929710268</v>
      </c>
      <c r="O2973" s="7">
        <f>LN(Table1[[#This Row],[NV]]/Table1[[#This Row],[Metcalfe
NV ~ n^2]])</f>
        <v>-1.6738820228499236</v>
      </c>
      <c r="P2973" s="7">
        <f>Table1[[#This Row],[NV_MA-1]]*$M$3</f>
        <v>526961790.03333336</v>
      </c>
    </row>
    <row r="2974" spans="1:16" x14ac:dyDescent="0.2">
      <c r="A2974" s="2">
        <v>40719</v>
      </c>
      <c r="B2974" s="3">
        <v>116694043.129968</v>
      </c>
      <c r="C2974" s="3">
        <f t="shared" si="276"/>
        <v>108750586.44519445</v>
      </c>
      <c r="D2974" s="4">
        <f>LN(Table1[[#This Row],[NV]])</f>
        <v>18.575066051652076</v>
      </c>
      <c r="E2974" s="5">
        <v>22622</v>
      </c>
      <c r="F2974" s="5">
        <f t="shared" si="277"/>
        <v>511754884</v>
      </c>
      <c r="G2974" s="8">
        <f t="shared" si="278"/>
        <v>511520566.03333336</v>
      </c>
      <c r="H2974" s="5">
        <f t="shared" si="279"/>
        <v>226823.51340545196</v>
      </c>
      <c r="I2974" s="5">
        <f t="shared" si="280"/>
        <v>219244.02460676298</v>
      </c>
      <c r="J2974" s="5">
        <f>Table1[[#This Row],[DAA 
(n)]]^1.5</f>
        <v>3402487.1764413719</v>
      </c>
      <c r="K2974" s="5">
        <f t="shared" si="281"/>
        <v>3320360.2513419325</v>
      </c>
      <c r="L2974" s="7">
        <f>LN(Table1[[#This Row],[NV]]/Table1[[#This Row],[NV_MA-1]])</f>
        <v>-1.4778322981943806</v>
      </c>
      <c r="M2974" s="7">
        <f>LN(Table1[[#This Row],[NV]]/Table1[[#This Row],[NV_MA-2]])</f>
        <v>6.2771253955780333</v>
      </c>
      <c r="N2974" s="4">
        <f>LN(Table1[[#This Row],[NV]]/Table1[[#This Row],[NV_MA-3]])</f>
        <v>3.5594822072057886</v>
      </c>
      <c r="O2974" s="7">
        <f>LN(Table1[[#This Row],[NV]]/Table1[[#This Row],[Metcalfe
NV ~ n^2]])</f>
        <v>-1.4782902745305753</v>
      </c>
      <c r="P2974" s="7">
        <f>Table1[[#This Row],[NV_MA-1]]*$M$3</f>
        <v>511520566.03333336</v>
      </c>
    </row>
    <row r="2975" spans="1:16" x14ac:dyDescent="0.2">
      <c r="A2975" s="2">
        <v>40718</v>
      </c>
      <c r="B2975" s="3">
        <v>116568841.50491001</v>
      </c>
      <c r="C2975" s="3">
        <f t="shared" si="276"/>
        <v>106720582.06091234</v>
      </c>
      <c r="D2975" s="4">
        <f>LN(Table1[[#This Row],[NV]])</f>
        <v>18.573992570654216</v>
      </c>
      <c r="E2975" s="5">
        <v>25503</v>
      </c>
      <c r="F2975" s="5">
        <f t="shared" si="277"/>
        <v>650403009</v>
      </c>
      <c r="G2975" s="8">
        <f t="shared" si="278"/>
        <v>501247930.69999999</v>
      </c>
      <c r="H2975" s="5">
        <f t="shared" si="279"/>
        <v>258767.49962189331</v>
      </c>
      <c r="I2975" s="5">
        <f t="shared" si="280"/>
        <v>216232.72320088651</v>
      </c>
      <c r="J2975" s="5">
        <f>Table1[[#This Row],[DAA 
(n)]]^1.5</f>
        <v>4072742.0662898612</v>
      </c>
      <c r="K2975" s="5">
        <f t="shared" si="281"/>
        <v>3263753.8299097125</v>
      </c>
      <c r="L2975" s="7">
        <f>LN(Table1[[#This Row],[NV]]/Table1[[#This Row],[NV_MA-1]])</f>
        <v>-1.4586188376430156</v>
      </c>
      <c r="M2975" s="7">
        <f>LN(Table1[[#This Row],[NV]]/Table1[[#This Row],[NV_MA-2]])</f>
        <v>6.2898820417643453</v>
      </c>
      <c r="N2975" s="4">
        <f>LN(Table1[[#This Row],[NV]]/Table1[[#This Row],[NV_MA-3]])</f>
        <v>3.5756039981903465</v>
      </c>
      <c r="O2975" s="7">
        <f>LN(Table1[[#This Row],[NV]]/Table1[[#This Row],[Metcalfe
NV ~ n^2]])</f>
        <v>-1.7191101719167226</v>
      </c>
      <c r="P2975" s="7">
        <f>Table1[[#This Row],[NV_MA-1]]*$M$3</f>
        <v>501247930.69999999</v>
      </c>
    </row>
    <row r="2976" spans="1:16" x14ac:dyDescent="0.2">
      <c r="A2976" s="2">
        <v>40717</v>
      </c>
      <c r="B2976" s="3">
        <v>116379725.76356301</v>
      </c>
      <c r="C2976" s="3">
        <f t="shared" si="276"/>
        <v>104645444.9581103</v>
      </c>
      <c r="D2976" s="4">
        <f>LN(Table1[[#This Row],[NV]])</f>
        <v>18.572368900802008</v>
      </c>
      <c r="E2976" s="5">
        <v>24185</v>
      </c>
      <c r="F2976" s="5">
        <f t="shared" si="277"/>
        <v>584914225</v>
      </c>
      <c r="G2976" s="8">
        <f t="shared" si="278"/>
        <v>486829750.39999998</v>
      </c>
      <c r="H2976" s="5">
        <f t="shared" si="279"/>
        <v>244111.00450494257</v>
      </c>
      <c r="I2976" s="5">
        <f t="shared" si="280"/>
        <v>212330.18052044878</v>
      </c>
      <c r="J2976" s="5">
        <f>Table1[[#This Row],[DAA 
(n)]]^1.5</f>
        <v>3761136.8669093908</v>
      </c>
      <c r="K2976" s="5">
        <f t="shared" si="281"/>
        <v>3187769.205304231</v>
      </c>
      <c r="L2976" s="7">
        <f>LN(Table1[[#This Row],[NV]]/Table1[[#This Row],[NV_MA-1]])</f>
        <v>-1.4310561306235237</v>
      </c>
      <c r="M2976" s="7">
        <f>LN(Table1[[#This Row],[NV]]/Table1[[#This Row],[NV_MA-2]])</f>
        <v>6.306471103438386</v>
      </c>
      <c r="N2976" s="4">
        <f>LN(Table1[[#This Row],[NV]]/Table1[[#This Row],[NV_MA-3]])</f>
        <v>3.5975369793534115</v>
      </c>
      <c r="O2976" s="7">
        <f>LN(Table1[[#This Row],[NV]]/Table1[[#This Row],[Metcalfe
NV ~ n^2]])</f>
        <v>-1.6146068697121587</v>
      </c>
      <c r="P2976" s="7">
        <f>Table1[[#This Row],[NV_MA-1]]*$M$3</f>
        <v>486829750.39999998</v>
      </c>
    </row>
    <row r="2977" spans="1:16" x14ac:dyDescent="0.2">
      <c r="A2977" s="2">
        <v>40716</v>
      </c>
      <c r="B2977" s="3">
        <v>116169597.162067</v>
      </c>
      <c r="C2977" s="3">
        <f t="shared" si="276"/>
        <v>102326342.52111359</v>
      </c>
      <c r="D2977" s="4">
        <f>LN(Table1[[#This Row],[NV]])</f>
        <v>18.570561725824756</v>
      </c>
      <c r="E2977" s="5">
        <v>26804</v>
      </c>
      <c r="F2977" s="5">
        <f t="shared" si="277"/>
        <v>718454416</v>
      </c>
      <c r="G2977" s="8">
        <f t="shared" si="278"/>
        <v>473080923.69999999</v>
      </c>
      <c r="H2977" s="5">
        <f t="shared" si="279"/>
        <v>273301.79698933044</v>
      </c>
      <c r="I2977" s="5">
        <f t="shared" si="280"/>
        <v>208344.08787637923</v>
      </c>
      <c r="J2977" s="5">
        <f>Table1[[#This Row],[DAA 
(n)]]^1.5</f>
        <v>4388331.364706181</v>
      </c>
      <c r="K2977" s="5">
        <f t="shared" si="281"/>
        <v>3112560.000954025</v>
      </c>
      <c r="L2977" s="7">
        <f>LN(Table1[[#This Row],[NV]]/Table1[[#This Row],[NV_MA-1]])</f>
        <v>-1.4042152920444129</v>
      </c>
      <c r="M2977" s="7">
        <f>LN(Table1[[#This Row],[NV]]/Table1[[#This Row],[NV_MA-2]])</f>
        <v>6.323615465300068</v>
      </c>
      <c r="N2977" s="4">
        <f>LN(Table1[[#This Row],[NV]]/Table1[[#This Row],[NV_MA-3]])</f>
        <v>3.6196056288405165</v>
      </c>
      <c r="O2977" s="7">
        <f>LN(Table1[[#This Row],[NV]]/Table1[[#This Row],[Metcalfe
NV ~ n^2]])</f>
        <v>-1.8220510923613653</v>
      </c>
      <c r="P2977" s="7">
        <f>Table1[[#This Row],[NV_MA-1]]*$M$3</f>
        <v>473080923.69999999</v>
      </c>
    </row>
    <row r="2978" spans="1:16" x14ac:dyDescent="0.2">
      <c r="A2978" s="2">
        <v>40715</v>
      </c>
      <c r="B2978" s="3">
        <v>115941957.843779</v>
      </c>
      <c r="C2978" s="3">
        <f t="shared" si="276"/>
        <v>99939610.606419891</v>
      </c>
      <c r="D2978" s="4">
        <f>LN(Table1[[#This Row],[NV]])</f>
        <v>18.568600260431392</v>
      </c>
      <c r="E2978" s="5">
        <v>25256</v>
      </c>
      <c r="F2978" s="5">
        <f t="shared" si="277"/>
        <v>637865536</v>
      </c>
      <c r="G2978" s="8">
        <f t="shared" si="278"/>
        <v>454107612.80000001</v>
      </c>
      <c r="H2978" s="5">
        <f t="shared" si="279"/>
        <v>256015.50142768657</v>
      </c>
      <c r="I2978" s="5">
        <f t="shared" si="280"/>
        <v>203066.33134688446</v>
      </c>
      <c r="J2978" s="5">
        <f>Table1[[#This Row],[DAA 
(n)]]^1.5</f>
        <v>4013717.9742996381</v>
      </c>
      <c r="K2978" s="5">
        <f t="shared" si="281"/>
        <v>3011294.0085341395</v>
      </c>
      <c r="L2978" s="7">
        <f>LN(Table1[[#This Row],[NV]]/Table1[[#This Row],[NV_MA-1]])</f>
        <v>-1.3652445000855595</v>
      </c>
      <c r="M2978" s="7">
        <f>LN(Table1[[#This Row],[NV]]/Table1[[#This Row],[NV_MA-2]])</f>
        <v>6.347312300377018</v>
      </c>
      <c r="N2978" s="4">
        <f>LN(Table1[[#This Row],[NV]]/Table1[[#This Row],[NV_MA-3]])</f>
        <v>3.6507198129207374</v>
      </c>
      <c r="O2978" s="7">
        <f>LN(Table1[[#This Row],[NV]]/Table1[[#This Row],[Metcalfe
NV ~ n^2]])</f>
        <v>-1.7050378000442619</v>
      </c>
      <c r="P2978" s="7">
        <f>Table1[[#This Row],[NV_MA-1]]*$M$3</f>
        <v>454107612.80000001</v>
      </c>
    </row>
    <row r="2979" spans="1:16" x14ac:dyDescent="0.2">
      <c r="A2979" s="2">
        <v>40714</v>
      </c>
      <c r="B2979" s="3">
        <v>115720447.27636901</v>
      </c>
      <c r="C2979" s="3">
        <f t="shared" si="276"/>
        <v>97482979.933634251</v>
      </c>
      <c r="D2979" s="4">
        <f>LN(Table1[[#This Row],[NV]])</f>
        <v>18.566687903225205</v>
      </c>
      <c r="E2979" s="5">
        <v>25564</v>
      </c>
      <c r="F2979" s="5">
        <f t="shared" si="277"/>
        <v>653518096</v>
      </c>
      <c r="G2979" s="8">
        <f t="shared" si="278"/>
        <v>436766618.80000001</v>
      </c>
      <c r="H2979" s="5">
        <f t="shared" si="279"/>
        <v>259447.51214964871</v>
      </c>
      <c r="I2979" s="5">
        <f t="shared" si="280"/>
        <v>197891.68693098798</v>
      </c>
      <c r="J2979" s="5">
        <f>Table1[[#This Row],[DAA 
(n)]]^1.5</f>
        <v>4087363.0382122984</v>
      </c>
      <c r="K2979" s="5">
        <f t="shared" si="281"/>
        <v>2915154.9841806074</v>
      </c>
      <c r="L2979" s="7">
        <f>LN(Table1[[#This Row],[NV]]/Table1[[#This Row],[NV_MA-1]])</f>
        <v>-1.3282216540882714</v>
      </c>
      <c r="M2979" s="7">
        <f>LN(Table1[[#This Row],[NV]]/Table1[[#This Row],[NV_MA-2]])</f>
        <v>6.3712127789292312</v>
      </c>
      <c r="N2979" s="4">
        <f>LN(Table1[[#This Row],[NV]]/Table1[[#This Row],[NV_MA-3]])</f>
        <v>3.6812543590568723</v>
      </c>
      <c r="O2979" s="7">
        <f>LN(Table1[[#This Row],[NV]]/Table1[[#This Row],[Metcalfe
NV ~ n^2]])</f>
        <v>-1.7311928783151411</v>
      </c>
      <c r="P2979" s="7">
        <f>Table1[[#This Row],[NV_MA-1]]*$M$3</f>
        <v>436766618.80000001</v>
      </c>
    </row>
    <row r="2980" spans="1:16" x14ac:dyDescent="0.2">
      <c r="A2980" s="2">
        <v>40713</v>
      </c>
      <c r="B2980" s="3">
        <v>115515571.88991</v>
      </c>
      <c r="C2980" s="3">
        <f t="shared" si="276"/>
        <v>94899606.4048035</v>
      </c>
      <c r="D2980" s="4">
        <f>LN(Table1[[#This Row],[NV]])</f>
        <v>18.564915900396176</v>
      </c>
      <c r="E2980" s="5">
        <v>27866</v>
      </c>
      <c r="F2980" s="5">
        <f t="shared" si="277"/>
        <v>776513956</v>
      </c>
      <c r="G2980" s="8">
        <f t="shared" si="278"/>
        <v>418722364.39999998</v>
      </c>
      <c r="H2980" s="5">
        <f t="shared" si="279"/>
        <v>285213.04064024478</v>
      </c>
      <c r="I2980" s="5">
        <f t="shared" si="280"/>
        <v>192515.60694314798</v>
      </c>
      <c r="J2980" s="5">
        <f>Table1[[#This Row],[DAA 
(n)]]^1.5</f>
        <v>4651702.6880375715</v>
      </c>
      <c r="K2980" s="5">
        <f t="shared" si="281"/>
        <v>2815246.2679890525</v>
      </c>
      <c r="L2980" s="7">
        <f>LN(Table1[[#This Row],[NV]]/Table1[[#This Row],[NV_MA-1]])</f>
        <v>-1.2878027430668919</v>
      </c>
      <c r="M2980" s="7">
        <f>LN(Table1[[#This Row],[NV]]/Table1[[#This Row],[NV_MA-2]])</f>
        <v>6.3969833959432618</v>
      </c>
      <c r="N2980" s="4">
        <f>LN(Table1[[#This Row],[NV]]/Table1[[#This Row],[NV_MA-3]])</f>
        <v>3.7143556004788252</v>
      </c>
      <c r="O2980" s="7">
        <f>LN(Table1[[#This Row],[NV]]/Table1[[#This Row],[Metcalfe
NV ~ n^2]])</f>
        <v>-1.9054092729508989</v>
      </c>
      <c r="P2980" s="7">
        <f>Table1[[#This Row],[NV_MA-1]]*$M$3</f>
        <v>418722364.39999998</v>
      </c>
    </row>
    <row r="2981" spans="1:16" x14ac:dyDescent="0.2">
      <c r="A2981" s="2">
        <v>40712</v>
      </c>
      <c r="B2981" s="3">
        <v>111136351.479762</v>
      </c>
      <c r="C2981" s="3">
        <f t="shared" si="276"/>
        <v>92223288.176605597</v>
      </c>
      <c r="D2981" s="4">
        <f>LN(Table1[[#This Row],[NV]])</f>
        <v>18.526268397130369</v>
      </c>
      <c r="E2981" s="5">
        <v>25899</v>
      </c>
      <c r="F2981" s="5">
        <f t="shared" si="277"/>
        <v>670758201</v>
      </c>
      <c r="G2981" s="8">
        <f t="shared" si="278"/>
        <v>397400785.89999998</v>
      </c>
      <c r="H2981" s="5">
        <f t="shared" si="279"/>
        <v>263184.59263616713</v>
      </c>
      <c r="I2981" s="5">
        <f t="shared" si="280"/>
        <v>186661.42421886683</v>
      </c>
      <c r="J2981" s="5">
        <f>Table1[[#This Row],[DAA 
(n)]]^1.5</f>
        <v>4167969.1274887053</v>
      </c>
      <c r="K2981" s="5">
        <f t="shared" si="281"/>
        <v>2702369.0534327137</v>
      </c>
      <c r="L2981" s="7">
        <f>LN(Table1[[#This Row],[NV]]/Table1[[#This Row],[NV_MA-1]])</f>
        <v>-1.2741874685540937</v>
      </c>
      <c r="M2981" s="7">
        <f>LN(Table1[[#This Row],[NV]]/Table1[[#This Row],[NV_MA-2]])</f>
        <v>6.3892167080233104</v>
      </c>
      <c r="N2981" s="4">
        <f>LN(Table1[[#This Row],[NV]]/Table1[[#This Row],[NV_MA-3]])</f>
        <v>3.716629023672732</v>
      </c>
      <c r="O2981" s="7">
        <f>LN(Table1[[#This Row],[NV]]/Table1[[#This Row],[Metcalfe
NV ~ n^2]])</f>
        <v>-1.7976508766768946</v>
      </c>
      <c r="P2981" s="7">
        <f>Table1[[#This Row],[NV_MA-1]]*$M$3</f>
        <v>397400785.89999998</v>
      </c>
    </row>
    <row r="2982" spans="1:16" x14ac:dyDescent="0.2">
      <c r="A2982" s="2">
        <v>40711</v>
      </c>
      <c r="B2982" s="3">
        <v>101507246.361637</v>
      </c>
      <c r="C2982" s="3">
        <f t="shared" si="276"/>
        <v>89956279.725297526</v>
      </c>
      <c r="D2982" s="4">
        <f>LN(Table1[[#This Row],[NV]])</f>
        <v>18.435640746623264</v>
      </c>
      <c r="E2982" s="5">
        <v>26437</v>
      </c>
      <c r="F2982" s="5">
        <f t="shared" si="277"/>
        <v>698914969</v>
      </c>
      <c r="G2982" s="8">
        <f t="shared" si="278"/>
        <v>379670148.83333331</v>
      </c>
      <c r="H2982" s="5">
        <f t="shared" si="279"/>
        <v>269195.27656277228</v>
      </c>
      <c r="I2982" s="5">
        <f t="shared" si="280"/>
        <v>181570.56144710205</v>
      </c>
      <c r="J2982" s="5">
        <f>Table1[[#This Row],[DAA 
(n)]]^1.5</f>
        <v>4298513.1191439917</v>
      </c>
      <c r="K2982" s="5">
        <f t="shared" si="281"/>
        <v>2606071.3854113836</v>
      </c>
      <c r="L2982" s="7">
        <f>LN(Table1[[#This Row],[NV]]/Table1[[#This Row],[NV_MA-1]])</f>
        <v>-1.319172657719814</v>
      </c>
      <c r="M2982" s="7">
        <f>LN(Table1[[#This Row],[NV]]/Table1[[#This Row],[NV_MA-2]])</f>
        <v>6.3262411211834459</v>
      </c>
      <c r="N2982" s="4">
        <f>LN(Table1[[#This Row],[NV]]/Table1[[#This Row],[NV_MA-3]])</f>
        <v>3.6622863176180096</v>
      </c>
      <c r="O2982" s="7">
        <f>LN(Table1[[#This Row],[NV]]/Table1[[#This Row],[Metcalfe
NV ~ n^2]])</f>
        <v>-1.9293988995372131</v>
      </c>
      <c r="P2982" s="7">
        <f>Table1[[#This Row],[NV_MA-1]]*$M$3</f>
        <v>379670148.83333331</v>
      </c>
    </row>
    <row r="2983" spans="1:16" x14ac:dyDescent="0.2">
      <c r="A2983" s="2">
        <v>40710</v>
      </c>
      <c r="B2983" s="3">
        <v>117734055.423324</v>
      </c>
      <c r="C2983" s="3">
        <f t="shared" si="276"/>
        <v>87981821.202808812</v>
      </c>
      <c r="D2983" s="4">
        <f>LN(Table1[[#This Row],[NV]])</f>
        <v>18.583938871274352</v>
      </c>
      <c r="E2983" s="5">
        <v>28666</v>
      </c>
      <c r="F2983" s="5">
        <f t="shared" si="277"/>
        <v>821739556</v>
      </c>
      <c r="G2983" s="8">
        <f t="shared" si="278"/>
        <v>362137066.53333336</v>
      </c>
      <c r="H2983" s="5">
        <f t="shared" si="279"/>
        <v>294212.54589583032</v>
      </c>
      <c r="I2983" s="5">
        <f t="shared" si="280"/>
        <v>176754.61649649355</v>
      </c>
      <c r="J2983" s="5">
        <f>Table1[[#This Row],[DAA 
(n)]]^1.5</f>
        <v>4853450.9487884985</v>
      </c>
      <c r="K2983" s="5">
        <f t="shared" si="281"/>
        <v>2513052.8100987538</v>
      </c>
      <c r="L2983" s="7">
        <f>LN(Table1[[#This Row],[NV]]/Table1[[#This Row],[NV_MA-1]])</f>
        <v>-1.1235944636832693</v>
      </c>
      <c r="M2983" s="7">
        <f>LN(Table1[[#This Row],[NV]]/Table1[[#This Row],[NV_MA-2]])</f>
        <v>6.5014211690645798</v>
      </c>
      <c r="N2983" s="4">
        <f>LN(Table1[[#This Row],[NV]]/Table1[[#This Row],[NV_MA-3]])</f>
        <v>3.8469300402066948</v>
      </c>
      <c r="O2983" s="7">
        <f>LN(Table1[[#This Row],[NV]]/Table1[[#This Row],[Metcalfe
NV ~ n^2]])</f>
        <v>-1.9429951896919697</v>
      </c>
      <c r="P2983" s="7">
        <f>Table1[[#This Row],[NV_MA-1]]*$M$3</f>
        <v>362137066.53333336</v>
      </c>
    </row>
    <row r="2984" spans="1:16" x14ac:dyDescent="0.2">
      <c r="A2984" s="2">
        <v>40709</v>
      </c>
      <c r="B2984" s="3">
        <v>127637088.270657</v>
      </c>
      <c r="C2984" s="3">
        <f t="shared" si="276"/>
        <v>85565918.850120097</v>
      </c>
      <c r="D2984" s="4">
        <f>LN(Table1[[#This Row],[NV]])</f>
        <v>18.66470154706975</v>
      </c>
      <c r="E2984" s="5">
        <v>27660</v>
      </c>
      <c r="F2984" s="5">
        <f t="shared" si="277"/>
        <v>765075600</v>
      </c>
      <c r="G2984" s="8">
        <f t="shared" si="278"/>
        <v>338339996.53333336</v>
      </c>
      <c r="H2984" s="5">
        <f t="shared" si="279"/>
        <v>282899.36046035058</v>
      </c>
      <c r="I2984" s="5">
        <f t="shared" si="280"/>
        <v>170148.58012069896</v>
      </c>
      <c r="J2984" s="5">
        <f>Table1[[#This Row],[DAA 
(n)]]^1.5</f>
        <v>4600216.4183872864</v>
      </c>
      <c r="K2984" s="5">
        <f t="shared" si="281"/>
        <v>2386542.7608411293</v>
      </c>
      <c r="L2984" s="7">
        <f>LN(Table1[[#This Row],[NV]]/Table1[[#This Row],[NV_MA-1]])</f>
        <v>-0.97486030769556509</v>
      </c>
      <c r="M2984" s="7">
        <f>LN(Table1[[#This Row],[NV]]/Table1[[#This Row],[NV_MA-2]])</f>
        <v>6.620274212043582</v>
      </c>
      <c r="N2984" s="4">
        <f>LN(Table1[[#This Row],[NV]]/Table1[[#This Row],[NV_MA-3]])</f>
        <v>3.9793452139973957</v>
      </c>
      <c r="O2984" s="7">
        <f>LN(Table1[[#This Row],[NV]]/Table1[[#This Row],[Metcalfe
NV ~ n^2]])</f>
        <v>-1.7907836633677472</v>
      </c>
      <c r="P2984" s="7">
        <f>Table1[[#This Row],[NV_MA-1]]*$M$3</f>
        <v>338339996.53333336</v>
      </c>
    </row>
    <row r="2985" spans="1:16" x14ac:dyDescent="0.2">
      <c r="A2985" s="2">
        <v>40708</v>
      </c>
      <c r="B2985" s="3">
        <v>126014917.861554</v>
      </c>
      <c r="C2985" s="3">
        <f t="shared" si="276"/>
        <v>82947069.121080473</v>
      </c>
      <c r="D2985" s="4">
        <f>LN(Table1[[#This Row],[NV]])</f>
        <v>18.651910853634149</v>
      </c>
      <c r="E2985" s="5">
        <v>29777</v>
      </c>
      <c r="F2985" s="5">
        <f t="shared" si="277"/>
        <v>886669729</v>
      </c>
      <c r="G2985" s="8">
        <f t="shared" si="278"/>
        <v>317481170.16666669</v>
      </c>
      <c r="H2985" s="5">
        <f t="shared" si="279"/>
        <v>306747.51425396214</v>
      </c>
      <c r="I2985" s="5">
        <f t="shared" si="280"/>
        <v>164407.47526232424</v>
      </c>
      <c r="J2985" s="5">
        <f>Table1[[#This Row],[DAA 
(n)]]^1.5</f>
        <v>5138323.123396677</v>
      </c>
      <c r="K2985" s="5">
        <f t="shared" si="281"/>
        <v>2275945.4453666131</v>
      </c>
      <c r="L2985" s="7">
        <f>LN(Table1[[#This Row],[NV]]/Table1[[#This Row],[NV_MA-1]])</f>
        <v>-0.92401821434248677</v>
      </c>
      <c r="M2985" s="7">
        <f>LN(Table1[[#This Row],[NV]]/Table1[[#This Row],[NV_MA-2]])</f>
        <v>6.6418076230981855</v>
      </c>
      <c r="N2985" s="4">
        <f>LN(Table1[[#This Row],[NV]]/Table1[[#This Row],[NV_MA-3]])</f>
        <v>4.0140047492156432</v>
      </c>
      <c r="O2985" s="7">
        <f>LN(Table1[[#This Row],[NV]]/Table1[[#This Row],[Metcalfe
NV ~ n^2]])</f>
        <v>-1.9510722711911932</v>
      </c>
      <c r="P2985" s="7">
        <f>Table1[[#This Row],[NV_MA-1]]*$M$3</f>
        <v>317481170.16666669</v>
      </c>
    </row>
    <row r="2986" spans="1:16" x14ac:dyDescent="0.2">
      <c r="A2986" s="2">
        <v>40707</v>
      </c>
      <c r="B2986" s="3">
        <v>127635836.83400001</v>
      </c>
      <c r="C2986" s="3">
        <f t="shared" si="276"/>
        <v>80180250.591134235</v>
      </c>
      <c r="D2986" s="4">
        <f>LN(Table1[[#This Row],[NV]])</f>
        <v>18.664691742374195</v>
      </c>
      <c r="E2986" s="5">
        <v>25165</v>
      </c>
      <c r="F2986" s="5">
        <f t="shared" si="277"/>
        <v>633277225</v>
      </c>
      <c r="G2986" s="8">
        <f t="shared" si="278"/>
        <v>290285359.06666666</v>
      </c>
      <c r="H2986" s="5">
        <f t="shared" si="279"/>
        <v>255002.21503443125</v>
      </c>
      <c r="I2986" s="5">
        <f t="shared" si="280"/>
        <v>156717.31832554421</v>
      </c>
      <c r="J2986" s="5">
        <f>Table1[[#This Row],[DAA 
(n)]]^1.5</f>
        <v>3992044.7601605188</v>
      </c>
      <c r="K2986" s="5">
        <f t="shared" si="281"/>
        <v>2130394.61459581</v>
      </c>
      <c r="L2986" s="7">
        <f>LN(Table1[[#This Row],[NV]]/Table1[[#This Row],[NV_MA-1]])</f>
        <v>-0.82168325154472399</v>
      </c>
      <c r="M2986" s="7">
        <f>LN(Table1[[#This Row],[NV]]/Table1[[#This Row],[NV_MA-2]])</f>
        <v>6.7024928011480629</v>
      </c>
      <c r="N2986" s="4">
        <f>LN(Table1[[#This Row],[NV]]/Table1[[#This Row],[NV_MA-3]])</f>
        <v>4.0928739567795871</v>
      </c>
      <c r="O2986" s="7">
        <f>LN(Table1[[#This Row],[NV]]/Table1[[#This Row],[Metcalfe
NV ~ n^2]])</f>
        <v>-1.601727096046724</v>
      </c>
      <c r="P2986" s="7">
        <f>Table1[[#This Row],[NV_MA-1]]*$M$3</f>
        <v>290285359.06666666</v>
      </c>
    </row>
    <row r="2987" spans="1:16" x14ac:dyDescent="0.2">
      <c r="A2987" s="2">
        <v>40706</v>
      </c>
      <c r="B2987" s="3">
        <v>122901058.444132</v>
      </c>
      <c r="C2987" s="3">
        <f t="shared" si="276"/>
        <v>77373874.742658034</v>
      </c>
      <c r="D2987" s="4">
        <f>LN(Table1[[#This Row],[NV]])</f>
        <v>18.626890186737842</v>
      </c>
      <c r="E2987" s="5">
        <v>27257</v>
      </c>
      <c r="F2987" s="5">
        <f t="shared" si="277"/>
        <v>742944049</v>
      </c>
      <c r="G2987" s="8">
        <f t="shared" si="278"/>
        <v>271921305.73333335</v>
      </c>
      <c r="H2987" s="5">
        <f t="shared" si="279"/>
        <v>278377.53036309662</v>
      </c>
      <c r="I2987" s="5">
        <f t="shared" si="280"/>
        <v>150974.01128545092</v>
      </c>
      <c r="J2987" s="5">
        <f>Table1[[#This Row],[DAA 
(n)]]^1.5</f>
        <v>4500047.3268170208</v>
      </c>
      <c r="K2987" s="5">
        <f t="shared" si="281"/>
        <v>2026143.4512347197</v>
      </c>
      <c r="L2987" s="7">
        <f>LN(Table1[[#This Row],[NV]]/Table1[[#This Row],[NV_MA-1]])</f>
        <v>-0.79413307850528225</v>
      </c>
      <c r="M2987" s="7">
        <f>LN(Table1[[#This Row],[NV]]/Table1[[#This Row],[NV_MA-2]])</f>
        <v>6.7020271964459051</v>
      </c>
      <c r="N2987" s="4">
        <f>LN(Table1[[#This Row],[NV]]/Table1[[#This Row],[NV_MA-3]])</f>
        <v>4.1052454203032394</v>
      </c>
      <c r="O2987" s="7">
        <f>LN(Table1[[#This Row],[NV]]/Table1[[#This Row],[Metcalfe
NV ~ n^2]])</f>
        <v>-1.7992411089364135</v>
      </c>
      <c r="P2987" s="7">
        <f>Table1[[#This Row],[NV_MA-1]]*$M$3</f>
        <v>271921305.73333335</v>
      </c>
    </row>
    <row r="2988" spans="1:16" x14ac:dyDescent="0.2">
      <c r="A2988" s="2">
        <v>40705</v>
      </c>
      <c r="B2988" s="3">
        <v>95995038.342251003</v>
      </c>
      <c r="C2988" s="3">
        <f t="shared" si="276"/>
        <v>74955943.691313699</v>
      </c>
      <c r="D2988" s="4">
        <f>LN(Table1[[#This Row],[NV]])</f>
        <v>18.379807064161565</v>
      </c>
      <c r="E2988" s="5">
        <v>23839</v>
      </c>
      <c r="F2988" s="5">
        <f t="shared" si="277"/>
        <v>568297921</v>
      </c>
      <c r="G2988" s="8">
        <f t="shared" si="278"/>
        <v>250137665.73333332</v>
      </c>
      <c r="H2988" s="5">
        <f t="shared" si="279"/>
        <v>240275.14458976645</v>
      </c>
      <c r="I2988" s="5">
        <f t="shared" si="280"/>
        <v>144580.56712920454</v>
      </c>
      <c r="J2988" s="5">
        <f>Table1[[#This Row],[DAA 
(n)]]^1.5</f>
        <v>3680713.80831477</v>
      </c>
      <c r="K2988" s="5">
        <f t="shared" si="281"/>
        <v>1906797.4036627384</v>
      </c>
      <c r="L2988" s="7">
        <f>LN(Table1[[#This Row],[NV]]/Table1[[#This Row],[NV_MA-1]])</f>
        <v>-0.95771492303909245</v>
      </c>
      <c r="M2988" s="7">
        <f>LN(Table1[[#This Row],[NV]]/Table1[[#This Row],[NV_MA-2]])</f>
        <v>6.4982148750170685</v>
      </c>
      <c r="N2988" s="4">
        <f>LN(Table1[[#This Row],[NV]]/Table1[[#This Row],[NV_MA-3]])</f>
        <v>3.9188714234698128</v>
      </c>
      <c r="O2988" s="7">
        <f>LN(Table1[[#This Row],[NV]]/Table1[[#This Row],[Metcalfe
NV ~ n^2]])</f>
        <v>-1.7783492838200161</v>
      </c>
      <c r="P2988" s="7">
        <f>Table1[[#This Row],[NV_MA-1]]*$M$3</f>
        <v>250137665.73333332</v>
      </c>
    </row>
    <row r="2989" spans="1:16" x14ac:dyDescent="0.2">
      <c r="A2989" s="2">
        <v>40704</v>
      </c>
      <c r="B2989" s="3">
        <v>156216479.85824999</v>
      </c>
      <c r="C2989" s="3">
        <f t="shared" si="276"/>
        <v>73060566.184379607</v>
      </c>
      <c r="D2989" s="4">
        <f>LN(Table1[[#This Row],[NV]])</f>
        <v>18.866753294658967</v>
      </c>
      <c r="E2989" s="5">
        <v>24275</v>
      </c>
      <c r="F2989" s="5">
        <f t="shared" si="277"/>
        <v>589275625</v>
      </c>
      <c r="G2989" s="8">
        <f t="shared" si="278"/>
        <v>232962471.33333334</v>
      </c>
      <c r="H2989" s="5">
        <f t="shared" si="279"/>
        <v>245109.5856664475</v>
      </c>
      <c r="I2989" s="5">
        <f t="shared" si="280"/>
        <v>138730.39198902366</v>
      </c>
      <c r="J2989" s="5">
        <f>Table1[[#This Row],[DAA 
(n)]]^1.5</f>
        <v>3782150.9484518231</v>
      </c>
      <c r="K2989" s="5">
        <f t="shared" si="281"/>
        <v>1804824.7707648901</v>
      </c>
      <c r="L2989" s="7">
        <f>LN(Table1[[#This Row],[NV]]/Table1[[#This Row],[NV_MA-1]])</f>
        <v>-0.39963463665937399</v>
      </c>
      <c r="M2989" s="7">
        <f>LN(Table1[[#This Row],[NV]]/Table1[[#This Row],[NV_MA-2]])</f>
        <v>7.0264655920347847</v>
      </c>
      <c r="N2989" s="4">
        <f>LN(Table1[[#This Row],[NV]]/Table1[[#This Row],[NV_MA-3]])</f>
        <v>4.4607792295310569</v>
      </c>
      <c r="O2989" s="7">
        <f>LN(Table1[[#This Row],[NV]]/Table1[[#This Row],[Metcalfe
NV ~ n^2]])</f>
        <v>-1.327651291660084</v>
      </c>
      <c r="P2989" s="7">
        <f>Table1[[#This Row],[NV_MA-1]]*$M$3</f>
        <v>232962471.33333334</v>
      </c>
    </row>
    <row r="2990" spans="1:16" x14ac:dyDescent="0.2">
      <c r="A2990" s="2">
        <v>40703</v>
      </c>
      <c r="B2990" s="3">
        <v>186692282.39758101</v>
      </c>
      <c r="C2990" s="3">
        <f t="shared" si="276"/>
        <v>68971953.395003408</v>
      </c>
      <c r="D2990" s="4">
        <f>LN(Table1[[#This Row],[NV]])</f>
        <v>19.044972270740477</v>
      </c>
      <c r="E2990" s="5">
        <v>26219</v>
      </c>
      <c r="F2990" s="5">
        <f t="shared" si="277"/>
        <v>687435961</v>
      </c>
      <c r="G2990" s="8">
        <f t="shared" si="278"/>
        <v>215010713.30000001</v>
      </c>
      <c r="H2990" s="5">
        <f t="shared" si="279"/>
        <v>266758.38853818219</v>
      </c>
      <c r="I2990" s="5">
        <f t="shared" si="280"/>
        <v>132666.03454008381</v>
      </c>
      <c r="J2990" s="5">
        <f>Table1[[#This Row],[DAA 
(n)]]^1.5</f>
        <v>4245454.4469890436</v>
      </c>
      <c r="K2990" s="5">
        <f t="shared" si="281"/>
        <v>1698787.7196904384</v>
      </c>
      <c r="L2990" s="7">
        <f>LN(Table1[[#This Row],[NV]]/Table1[[#This Row],[NV_MA-1]])</f>
        <v>-0.14122614341234779</v>
      </c>
      <c r="M2990" s="7">
        <f>LN(Table1[[#This Row],[NV]]/Table1[[#This Row],[NV_MA-2]])</f>
        <v>7.2493820399266005</v>
      </c>
      <c r="N2990" s="4">
        <f>LN(Table1[[#This Row],[NV]]/Table1[[#This Row],[NV_MA-3]])</f>
        <v>4.6995468221595509</v>
      </c>
      <c r="O2990" s="7">
        <f>LN(Table1[[#This Row],[NV]]/Table1[[#This Row],[Metcalfe
NV ~ n^2]])</f>
        <v>-1.30350696478965</v>
      </c>
      <c r="P2990" s="7">
        <f>Table1[[#This Row],[NV_MA-1]]*$M$3</f>
        <v>215010713.30000001</v>
      </c>
    </row>
    <row r="2991" spans="1:16" x14ac:dyDescent="0.2">
      <c r="A2991" s="2">
        <v>40702</v>
      </c>
      <c r="B2991" s="3">
        <v>187922292.42602101</v>
      </c>
      <c r="C2991" s="3">
        <f t="shared" si="276"/>
        <v>63909258.745114036</v>
      </c>
      <c r="D2991" s="4">
        <f>LN(Table1[[#This Row],[NV]])</f>
        <v>19.051539097186996</v>
      </c>
      <c r="E2991" s="5">
        <v>27266</v>
      </c>
      <c r="F2991" s="5">
        <f t="shared" si="277"/>
        <v>743434756</v>
      </c>
      <c r="G2991" s="8">
        <f t="shared" si="278"/>
        <v>193774621.80000001</v>
      </c>
      <c r="H2991" s="5">
        <f t="shared" si="279"/>
        <v>278478.44943962048</v>
      </c>
      <c r="I2991" s="5">
        <f t="shared" si="280"/>
        <v>125871.49709461869</v>
      </c>
      <c r="J2991" s="5">
        <f>Table1[[#This Row],[DAA 
(n)]]^1.5</f>
        <v>4502276.3194961734</v>
      </c>
      <c r="K2991" s="5">
        <f t="shared" si="281"/>
        <v>1577197.6093282276</v>
      </c>
      <c r="L2991" s="7">
        <f>LN(Table1[[#This Row],[NV]]/Table1[[#This Row],[NV_MA-1]])</f>
        <v>-3.0667201194786178E-2</v>
      </c>
      <c r="M2991" s="7">
        <f>LN(Table1[[#This Row],[NV]]/Table1[[#This Row],[NV_MA-2]])</f>
        <v>7.3085222959972951</v>
      </c>
      <c r="N2991" s="4">
        <f>LN(Table1[[#This Row],[NV]]/Table1[[#This Row],[NV_MA-3]])</f>
        <v>4.7803789319721108</v>
      </c>
      <c r="O2991" s="7">
        <f>LN(Table1[[#This Row],[NV]]/Table1[[#This Row],[Metcalfe
NV ~ n^2]])</f>
        <v>-1.3752524703051532</v>
      </c>
      <c r="P2991" s="7">
        <f>Table1[[#This Row],[NV_MA-1]]*$M$3</f>
        <v>193774621.80000001</v>
      </c>
    </row>
    <row r="2992" spans="1:16" x14ac:dyDescent="0.2">
      <c r="A2992" s="2">
        <v>40701</v>
      </c>
      <c r="B2992" s="3">
        <v>150213131.83349299</v>
      </c>
      <c r="C2992" s="3">
        <f t="shared" si="276"/>
        <v>58425065.076292172</v>
      </c>
      <c r="D2992" s="4">
        <f>LN(Table1[[#This Row],[NV]])</f>
        <v>18.827565722457258</v>
      </c>
      <c r="E2992" s="5">
        <v>19206</v>
      </c>
      <c r="F2992" s="5">
        <f t="shared" si="277"/>
        <v>368870436</v>
      </c>
      <c r="G2992" s="8">
        <f t="shared" si="278"/>
        <v>170873466.59999999</v>
      </c>
      <c r="H2992" s="5">
        <f t="shared" si="279"/>
        <v>189428.35564465524</v>
      </c>
      <c r="I2992" s="5">
        <f t="shared" si="280"/>
        <v>118822.85446306915</v>
      </c>
      <c r="J2992" s="5">
        <f>Table1[[#This Row],[DAA 
(n)]]^1.5</f>
        <v>2661677.2144300351</v>
      </c>
      <c r="K2992" s="5">
        <f t="shared" si="281"/>
        <v>1448815.682807039</v>
      </c>
      <c r="L2992" s="7">
        <f>LN(Table1[[#This Row],[NV]]/Table1[[#This Row],[NV_MA-1]])</f>
        <v>-0.12886815669959931</v>
      </c>
      <c r="M2992" s="7">
        <f>LN(Table1[[#This Row],[NV]]/Table1[[#This Row],[NV_MA-2]])</f>
        <v>7.1421766774135182</v>
      </c>
      <c r="N2992" s="4">
        <f>LN(Table1[[#This Row],[NV]]/Table1[[#This Row],[NV_MA-3]])</f>
        <v>4.6413087122771497</v>
      </c>
      <c r="O2992" s="7">
        <f>LN(Table1[[#This Row],[NV]]/Table1[[#This Row],[Metcalfe
NV ~ n^2]])</f>
        <v>-0.89839029593857822</v>
      </c>
      <c r="P2992" s="7">
        <f>Table1[[#This Row],[NV_MA-1]]*$M$3</f>
        <v>170873466.59999999</v>
      </c>
    </row>
    <row r="2993" spans="1:16" x14ac:dyDescent="0.2">
      <c r="A2993" s="2">
        <v>40700</v>
      </c>
      <c r="B2993" s="3">
        <v>118797507.92755499</v>
      </c>
      <c r="C2993" s="3">
        <f t="shared" si="276"/>
        <v>54205449.547349341</v>
      </c>
      <c r="D2993" s="4">
        <f>LN(Table1[[#This Row],[NV]])</f>
        <v>18.592930987632016</v>
      </c>
      <c r="E2993" s="5">
        <v>21083</v>
      </c>
      <c r="F2993" s="5">
        <f t="shared" si="277"/>
        <v>444492889</v>
      </c>
      <c r="G2993" s="8">
        <f t="shared" si="278"/>
        <v>160043015.40000001</v>
      </c>
      <c r="H2993" s="5">
        <f t="shared" si="279"/>
        <v>209907.03490944402</v>
      </c>
      <c r="I2993" s="5">
        <f t="shared" si="280"/>
        <v>114453.23451996341</v>
      </c>
      <c r="J2993" s="5">
        <f>Table1[[#This Row],[DAA 
(n)]]^1.5</f>
        <v>3061248.6960041341</v>
      </c>
      <c r="K2993" s="5">
        <f t="shared" si="281"/>
        <v>1378087.9924321712</v>
      </c>
      <c r="L2993" s="7">
        <f>LN(Table1[[#This Row],[NV]]/Table1[[#This Row],[NV_MA-1]])</f>
        <v>-0.29802219568340932</v>
      </c>
      <c r="M2993" s="7">
        <f>LN(Table1[[#This Row],[NV]]/Table1[[#This Row],[NV_MA-2]])</f>
        <v>6.9450094012267654</v>
      </c>
      <c r="N2993" s="4">
        <f>LN(Table1[[#This Row],[NV]]/Table1[[#This Row],[NV_MA-3]])</f>
        <v>4.4567234039391872</v>
      </c>
      <c r="O2993" s="7">
        <f>LN(Table1[[#This Row],[NV]]/Table1[[#This Row],[Metcalfe
NV ~ n^2]])</f>
        <v>-1.3195136274079722</v>
      </c>
      <c r="P2993" s="7">
        <f>Table1[[#This Row],[NV_MA-1]]*$M$3</f>
        <v>160043015.40000001</v>
      </c>
    </row>
    <row r="2994" spans="1:16" x14ac:dyDescent="0.2">
      <c r="A2994" s="2">
        <v>40699</v>
      </c>
      <c r="B2994" s="3">
        <v>106605298.23606201</v>
      </c>
      <c r="C2994" s="3">
        <f t="shared" si="276"/>
        <v>50989254.510872975</v>
      </c>
      <c r="D2994" s="4">
        <f>LN(Table1[[#This Row],[NV]])</f>
        <v>18.484643770487761</v>
      </c>
      <c r="E2994" s="5">
        <v>17662</v>
      </c>
      <c r="F2994" s="5">
        <f t="shared" si="277"/>
        <v>311946244</v>
      </c>
      <c r="G2994" s="8">
        <f t="shared" si="278"/>
        <v>146913552.30000001</v>
      </c>
      <c r="H2994" s="5">
        <f t="shared" si="279"/>
        <v>172719.71322182374</v>
      </c>
      <c r="I2994" s="5">
        <f t="shared" si="280"/>
        <v>109559.6633277201</v>
      </c>
      <c r="J2994" s="5">
        <f>Table1[[#This Row],[DAA 
(n)]]^1.5</f>
        <v>2347252.555974327</v>
      </c>
      <c r="K2994" s="5">
        <f t="shared" si="281"/>
        <v>1296047.2691435653</v>
      </c>
      <c r="L2994" s="7">
        <f>LN(Table1[[#This Row],[NV]]/Table1[[#This Row],[NV_MA-1]])</f>
        <v>-0.32071112167678584</v>
      </c>
      <c r="M2994" s="7">
        <f>LN(Table1[[#This Row],[NV]]/Table1[[#This Row],[NV_MA-2]])</f>
        <v>6.8804192200643541</v>
      </c>
      <c r="N2994" s="4">
        <f>LN(Table1[[#This Row],[NV]]/Table1[[#This Row],[NV_MA-3]])</f>
        <v>4.4098141421539294</v>
      </c>
      <c r="O2994" s="7">
        <f>LN(Table1[[#This Row],[NV]]/Table1[[#This Row],[Metcalfe
NV ~ n^2]])</f>
        <v>-1.0736976655697335</v>
      </c>
      <c r="P2994" s="7">
        <f>Table1[[#This Row],[NV_MA-1]]*$M$3</f>
        <v>146913552.30000001</v>
      </c>
    </row>
    <row r="2995" spans="1:16" x14ac:dyDescent="0.2">
      <c r="A2995" s="2">
        <v>40698</v>
      </c>
      <c r="B2995" s="3">
        <v>117816835.68376601</v>
      </c>
      <c r="C2995" s="3">
        <f t="shared" si="276"/>
        <v>48140205.689044453</v>
      </c>
      <c r="D2995" s="4">
        <f>LN(Table1[[#This Row],[NV]])</f>
        <v>18.58464173648926</v>
      </c>
      <c r="E2995" s="5">
        <v>19728</v>
      </c>
      <c r="F2995" s="5">
        <f t="shared" si="277"/>
        <v>389193984</v>
      </c>
      <c r="G2995" s="8">
        <f t="shared" si="278"/>
        <v>138128208.69999999</v>
      </c>
      <c r="H2995" s="5">
        <f t="shared" si="279"/>
        <v>195105.86047877261</v>
      </c>
      <c r="I2995" s="5">
        <f t="shared" si="280"/>
        <v>105853.74739678593</v>
      </c>
      <c r="J2995" s="5">
        <f>Table1[[#This Row],[DAA 
(n)]]^1.5</f>
        <v>2770923.8380641248</v>
      </c>
      <c r="K2995" s="5">
        <f t="shared" si="281"/>
        <v>1237143.8089067708</v>
      </c>
      <c r="L2995" s="7">
        <f>LN(Table1[[#This Row],[NV]]/Table1[[#This Row],[NV_MA-1]])</f>
        <v>-0.15905112388444856</v>
      </c>
      <c r="M2995" s="7">
        <f>LN(Table1[[#This Row],[NV]]/Table1[[#This Row],[NV_MA-2]])</f>
        <v>7.0148280576546096</v>
      </c>
      <c r="N2995" s="4">
        <f>LN(Table1[[#This Row],[NV]]/Table1[[#This Row],[NV_MA-3]])</f>
        <v>4.5563258356820722</v>
      </c>
      <c r="O2995" s="7">
        <f>LN(Table1[[#This Row],[NV]]/Table1[[#This Row],[Metcalfe
NV ~ n^2]])</f>
        <v>-1.1949467143189902</v>
      </c>
      <c r="P2995" s="7">
        <f>Table1[[#This Row],[NV_MA-1]]*$M$3</f>
        <v>138128208.69999999</v>
      </c>
    </row>
    <row r="2996" spans="1:16" x14ac:dyDescent="0.2">
      <c r="A2996" s="2">
        <v>40697</v>
      </c>
      <c r="B2996" s="3">
        <v>91613267.297512397</v>
      </c>
      <c r="C2996" s="3">
        <f t="shared" si="276"/>
        <v>44893522.987399377</v>
      </c>
      <c r="D2996" s="4">
        <f>LN(Table1[[#This Row],[NV]])</f>
        <v>18.333086658648625</v>
      </c>
      <c r="E2996" s="5">
        <v>17741</v>
      </c>
      <c r="F2996" s="5">
        <f t="shared" si="277"/>
        <v>314743081</v>
      </c>
      <c r="G2996" s="8">
        <f t="shared" si="278"/>
        <v>126859635.93333334</v>
      </c>
      <c r="H2996" s="5">
        <f t="shared" si="279"/>
        <v>173571.44412445996</v>
      </c>
      <c r="I2996" s="5">
        <f t="shared" si="280"/>
        <v>101465.72466525125</v>
      </c>
      <c r="J2996" s="5">
        <f>Table1[[#This Row],[DAA 
(n)]]^1.5</f>
        <v>2363018.620328879</v>
      </c>
      <c r="K2996" s="5">
        <f t="shared" si="281"/>
        <v>1164936.8209787235</v>
      </c>
      <c r="L2996" s="7">
        <f>LN(Table1[[#This Row],[NV]]/Table1[[#This Row],[NV_MA-1]])</f>
        <v>-0.32550514568702271</v>
      </c>
      <c r="M2996" s="7">
        <f>LN(Table1[[#This Row],[NV]]/Table1[[#This Row],[NV_MA-2]])</f>
        <v>6.8056103262411689</v>
      </c>
      <c r="N2996" s="4">
        <f>LN(Table1[[#This Row],[NV]]/Table1[[#This Row],[NV_MA-3]])</f>
        <v>4.3649092460567873</v>
      </c>
      <c r="O2996" s="7">
        <f>LN(Table1[[#This Row],[NV]]/Table1[[#This Row],[Metcalfe
NV ~ n^2]])</f>
        <v>-1.2341805894726718</v>
      </c>
      <c r="P2996" s="7">
        <f>Table1[[#This Row],[NV_MA-1]]*$M$3</f>
        <v>126859635.93333334</v>
      </c>
    </row>
    <row r="2997" spans="1:16" x14ac:dyDescent="0.2">
      <c r="A2997" s="2">
        <v>40696</v>
      </c>
      <c r="B2997" s="3">
        <v>68629309.302571997</v>
      </c>
      <c r="C2997" s="3">
        <f t="shared" si="276"/>
        <v>42532264.789356865</v>
      </c>
      <c r="D2997" s="4">
        <f>LN(Table1[[#This Row],[NV]])</f>
        <v>18.044230250759746</v>
      </c>
      <c r="E2997" s="5">
        <v>15459</v>
      </c>
      <c r="F2997" s="5">
        <f t="shared" si="277"/>
        <v>238980681</v>
      </c>
      <c r="G2997" s="8">
        <f t="shared" si="278"/>
        <v>117705940.73333333</v>
      </c>
      <c r="H2997" s="5">
        <f t="shared" si="279"/>
        <v>149116.68906132632</v>
      </c>
      <c r="I2997" s="5">
        <f t="shared" si="280"/>
        <v>97528.530149856073</v>
      </c>
      <c r="J2997" s="5">
        <f>Table1[[#This Row],[DAA 
(n)]]^1.5</f>
        <v>1922082.8149637536</v>
      </c>
      <c r="K2997" s="5">
        <f t="shared" si="281"/>
        <v>1102976.8615790743</v>
      </c>
      <c r="L2997" s="7">
        <f>LN(Table1[[#This Row],[NV]]/Table1[[#This Row],[NV_MA-1]])</f>
        <v>-0.53946979371726289</v>
      </c>
      <c r="M2997" s="7">
        <f>LN(Table1[[#This Row],[NV]]/Table1[[#This Row],[NV_MA-2]])</f>
        <v>6.5563300196561887</v>
      </c>
      <c r="N2997" s="4">
        <f>LN(Table1[[#This Row],[NV]]/Table1[[#This Row],[NV_MA-3]])</f>
        <v>4.1307069304603035</v>
      </c>
      <c r="O2997" s="7">
        <f>LN(Table1[[#This Row],[NV]]/Table1[[#This Row],[Metcalfe
NV ~ n^2]])</f>
        <v>-1.2476630232329218</v>
      </c>
      <c r="P2997" s="7">
        <f>Table1[[#This Row],[NV_MA-1]]*$M$3</f>
        <v>117705940.73333333</v>
      </c>
    </row>
    <row r="2998" spans="1:16" x14ac:dyDescent="0.2">
      <c r="A2998" s="2">
        <v>40695</v>
      </c>
      <c r="B2998" s="3">
        <v>61619120.764991298</v>
      </c>
      <c r="C2998" s="3">
        <f t="shared" si="276"/>
        <v>40926265.547144145</v>
      </c>
      <c r="D2998" s="4">
        <f>LN(Table1[[#This Row],[NV]])</f>
        <v>17.936482782368085</v>
      </c>
      <c r="E2998" s="5">
        <v>14043</v>
      </c>
      <c r="F2998" s="5">
        <f t="shared" si="277"/>
        <v>197205849</v>
      </c>
      <c r="G2998" s="8">
        <f t="shared" si="278"/>
        <v>110989622.33333333</v>
      </c>
      <c r="H2998" s="5">
        <f t="shared" si="279"/>
        <v>134108.95543074314</v>
      </c>
      <c r="I2998" s="5">
        <f t="shared" si="280"/>
        <v>94337.686548658501</v>
      </c>
      <c r="J2998" s="5">
        <f>Table1[[#This Row],[DAA 
(n)]]^1.5</f>
        <v>1664139.9392800475</v>
      </c>
      <c r="K2998" s="5">
        <f t="shared" si="281"/>
        <v>1054878.1779038231</v>
      </c>
      <c r="L2998" s="7">
        <f>LN(Table1[[#This Row],[NV]]/Table1[[#This Row],[NV_MA-1]])</f>
        <v>-0.58846448004533569</v>
      </c>
      <c r="M2998" s="7">
        <f>LN(Table1[[#This Row],[NV]]/Table1[[#This Row],[NV_MA-2]])</f>
        <v>6.4818467483166433</v>
      </c>
      <c r="N2998" s="4">
        <f>LN(Table1[[#This Row],[NV]]/Table1[[#This Row],[NV_MA-3]])</f>
        <v>4.0675469353243008</v>
      </c>
      <c r="O2998" s="7">
        <f>LN(Table1[[#This Row],[NV]]/Table1[[#This Row],[Metcalfe
NV ~ n^2]])</f>
        <v>-1.1632758775682759</v>
      </c>
      <c r="P2998" s="7">
        <f>Table1[[#This Row],[NV_MA-1]]*$M$3</f>
        <v>110989622.33333333</v>
      </c>
    </row>
    <row r="2999" spans="1:16" x14ac:dyDescent="0.2">
      <c r="A2999" s="2">
        <v>40694</v>
      </c>
      <c r="B2999" s="3">
        <v>55760526.609041899</v>
      </c>
      <c r="C2999" s="3">
        <f t="shared" si="276"/>
        <v>39520321.521644443</v>
      </c>
      <c r="D2999" s="4">
        <f>LN(Table1[[#This Row],[NV]])</f>
        <v>17.836576768580017</v>
      </c>
      <c r="E2999" s="5">
        <v>13982</v>
      </c>
      <c r="F2999" s="5">
        <f t="shared" si="277"/>
        <v>195496324</v>
      </c>
      <c r="G2999" s="8">
        <f t="shared" si="278"/>
        <v>105605716.56666666</v>
      </c>
      <c r="H2999" s="5">
        <f t="shared" si="279"/>
        <v>133465.54546979975</v>
      </c>
      <c r="I2999" s="5">
        <f t="shared" si="280"/>
        <v>91598.886618323333</v>
      </c>
      <c r="J2999" s="5">
        <f>Table1[[#This Row],[DAA 
(n)]]^1.5</f>
        <v>1653308.6832675857</v>
      </c>
      <c r="K2999" s="5">
        <f t="shared" si="281"/>
        <v>1014798.1915802623</v>
      </c>
      <c r="L2999" s="7">
        <f>LN(Table1[[#This Row],[NV]]/Table1[[#This Row],[NV_MA-1]])</f>
        <v>-0.63864629334526046</v>
      </c>
      <c r="M2999" s="7">
        <f>LN(Table1[[#This Row],[NV]]/Table1[[#This Row],[NV_MA-2]])</f>
        <v>6.4114023728134617</v>
      </c>
      <c r="N2999" s="4">
        <f>LN(Table1[[#This Row],[NV]]/Table1[[#This Row],[NV_MA-3]])</f>
        <v>4.0063764439198035</v>
      </c>
      <c r="O2999" s="7">
        <f>LN(Table1[[#This Row],[NV]]/Table1[[#This Row],[Metcalfe
NV ~ n^2]])</f>
        <v>-1.2544753655638461</v>
      </c>
      <c r="P2999" s="7">
        <f>Table1[[#This Row],[NV_MA-1]]*$M$3</f>
        <v>105605716.56666666</v>
      </c>
    </row>
    <row r="3000" spans="1:16" x14ac:dyDescent="0.2">
      <c r="A3000" s="2">
        <v>40693</v>
      </c>
      <c r="B3000" s="3">
        <v>56064002.957154602</v>
      </c>
      <c r="C3000" s="3">
        <f t="shared" si="276"/>
        <v>38287228.22810512</v>
      </c>
      <c r="D3000" s="4">
        <f>LN(Table1[[#This Row],[NV]])</f>
        <v>17.842004506024249</v>
      </c>
      <c r="E3000" s="5">
        <v>12585</v>
      </c>
      <c r="F3000" s="5">
        <f t="shared" si="277"/>
        <v>158382225</v>
      </c>
      <c r="G3000" s="8">
        <f t="shared" si="278"/>
        <v>100925870.06666666</v>
      </c>
      <c r="H3000" s="5">
        <f t="shared" si="279"/>
        <v>118805.68352176109</v>
      </c>
      <c r="I3000" s="5">
        <f t="shared" si="280"/>
        <v>89355.244742120456</v>
      </c>
      <c r="J3000" s="5">
        <f>Table1[[#This Row],[DAA 
(n)]]^1.5</f>
        <v>1411821.6252859253</v>
      </c>
      <c r="K3000" s="5">
        <f t="shared" si="281"/>
        <v>981005.97469959699</v>
      </c>
      <c r="L3000" s="7">
        <f>LN(Table1[[#This Row],[NV]]/Table1[[#This Row],[NV_MA-1]])</f>
        <v>-0.58789233956499631</v>
      </c>
      <c r="M3000" s="7">
        <f>LN(Table1[[#This Row],[NV]]/Table1[[#This Row],[NV_MA-2]])</f>
        <v>6.4416292883108079</v>
      </c>
      <c r="N3000" s="4">
        <f>LN(Table1[[#This Row],[NV]]/Table1[[#This Row],[NV_MA-3]])</f>
        <v>4.0456706770777666</v>
      </c>
      <c r="O3000" s="7">
        <f>LN(Table1[[#This Row],[NV]]/Table1[[#This Row],[Metcalfe
NV ~ n^2]])</f>
        <v>-1.0385173091145825</v>
      </c>
      <c r="P3000" s="7">
        <f>Table1[[#This Row],[NV_MA-1]]*$M$3</f>
        <v>100925870.06666666</v>
      </c>
    </row>
    <row r="3001" spans="1:16" x14ac:dyDescent="0.2">
      <c r="A3001" s="2">
        <v>40692</v>
      </c>
      <c r="B3001" s="3">
        <v>53582961.352621697</v>
      </c>
      <c r="C3001" s="3">
        <f t="shared" si="276"/>
        <v>37125013.962866634</v>
      </c>
      <c r="D3001" s="4">
        <f>LN(Table1[[#This Row],[NV]])</f>
        <v>17.796741690292535</v>
      </c>
      <c r="E3001" s="5">
        <v>11521</v>
      </c>
      <c r="F3001" s="5">
        <f t="shared" si="277"/>
        <v>132733441</v>
      </c>
      <c r="G3001" s="8">
        <f t="shared" si="278"/>
        <v>97840488.200000003</v>
      </c>
      <c r="H3001" s="5">
        <f t="shared" si="279"/>
        <v>107743.54792589443</v>
      </c>
      <c r="I3001" s="5">
        <f t="shared" si="280"/>
        <v>87829.28602930512</v>
      </c>
      <c r="J3001" s="5">
        <f>Table1[[#This Row],[DAA 
(n)]]^1.5</f>
        <v>1236617.1492264718</v>
      </c>
      <c r="K3001" s="5">
        <f t="shared" si="281"/>
        <v>958303.77732267999</v>
      </c>
      <c r="L3001" s="7">
        <f>LN(Table1[[#This Row],[NV]]/Table1[[#This Row],[NV_MA-1]])</f>
        <v>-0.6021073488174391</v>
      </c>
      <c r="M3001" s="7">
        <f>LN(Table1[[#This Row],[NV]]/Table1[[#This Row],[NV_MA-2]])</f>
        <v>6.4135914124215265</v>
      </c>
      <c r="N3001" s="4">
        <f>LN(Table1[[#This Row],[NV]]/Table1[[#This Row],[NV_MA-3]])</f>
        <v>4.0238215882772463</v>
      </c>
      <c r="O3001" s="7">
        <f>LN(Table1[[#This Row],[NV]]/Table1[[#This Row],[Metcalfe
NV ~ n^2]])</f>
        <v>-0.90711178178357277</v>
      </c>
      <c r="P3001" s="7">
        <f>Table1[[#This Row],[NV_MA-1]]*$M$3</f>
        <v>97840488.200000003</v>
      </c>
    </row>
    <row r="3002" spans="1:16" x14ac:dyDescent="0.2">
      <c r="A3002" s="2">
        <v>40691</v>
      </c>
      <c r="B3002" s="3">
        <v>53178164.794419996</v>
      </c>
      <c r="C3002" s="3">
        <f t="shared" si="276"/>
        <v>35913502.217088088</v>
      </c>
      <c r="D3002" s="4">
        <f>LN(Table1[[#This Row],[NV]])</f>
        <v>17.78915843386477</v>
      </c>
      <c r="E3002" s="5">
        <v>11552</v>
      </c>
      <c r="F3002" s="5">
        <f t="shared" si="277"/>
        <v>133448704</v>
      </c>
      <c r="G3002" s="8">
        <f t="shared" si="278"/>
        <v>95009947.666666672</v>
      </c>
      <c r="H3002" s="5">
        <f t="shared" si="279"/>
        <v>108064.49932380389</v>
      </c>
      <c r="I3002" s="5">
        <f t="shared" si="280"/>
        <v>86275.788252040104</v>
      </c>
      <c r="J3002" s="5">
        <f>Table1[[#This Row],[DAA 
(n)]]^1.5</f>
        <v>1241611.6255125848</v>
      </c>
      <c r="K3002" s="5">
        <f t="shared" si="281"/>
        <v>936250.77409174491</v>
      </c>
      <c r="L3002" s="7">
        <f>LN(Table1[[#This Row],[NV]]/Table1[[#This Row],[NV_MA-1]])</f>
        <v>-0.58033372249879789</v>
      </c>
      <c r="M3002" s="7">
        <f>LN(Table1[[#This Row],[NV]]/Table1[[#This Row],[NV_MA-2]])</f>
        <v>6.4238541494344785</v>
      </c>
      <c r="N3002" s="4">
        <f>LN(Table1[[#This Row],[NV]]/Table1[[#This Row],[NV_MA-3]])</f>
        <v>4.0395197932512845</v>
      </c>
      <c r="O3002" s="7">
        <f>LN(Table1[[#This Row],[NV]]/Table1[[#This Row],[Metcalfe
NV ~ n^2]])</f>
        <v>-0.92006928840044433</v>
      </c>
      <c r="P3002" s="7">
        <f>Table1[[#This Row],[NV_MA-1]]*$M$3</f>
        <v>95009947.666666672</v>
      </c>
    </row>
    <row r="3003" spans="1:16" x14ac:dyDescent="0.2">
      <c r="A3003" s="2">
        <v>40690</v>
      </c>
      <c r="B3003" s="3">
        <v>54254634.326908797</v>
      </c>
      <c r="C3003" s="3">
        <f t="shared" si="276"/>
        <v>34600864.701943807</v>
      </c>
      <c r="D3003" s="4">
        <f>LN(Table1[[#This Row],[NV]])</f>
        <v>17.809198972117109</v>
      </c>
      <c r="E3003" s="5">
        <v>10903</v>
      </c>
      <c r="F3003" s="5">
        <f t="shared" si="277"/>
        <v>118875409</v>
      </c>
      <c r="G3003" s="8">
        <f t="shared" si="278"/>
        <v>91814220.86666666</v>
      </c>
      <c r="H3003" s="5">
        <f t="shared" si="279"/>
        <v>101362.93691057868</v>
      </c>
      <c r="I3003" s="5">
        <f t="shared" si="280"/>
        <v>84455.619063824721</v>
      </c>
      <c r="J3003" s="5">
        <f>Table1[[#This Row],[DAA 
(n)]]^1.5</f>
        <v>1138463.2555893045</v>
      </c>
      <c r="K3003" s="5">
        <f t="shared" si="281"/>
        <v>910861.858584448</v>
      </c>
      <c r="L3003" s="7">
        <f>LN(Table1[[#This Row],[NV]]/Table1[[#This Row],[NV_MA-1]])</f>
        <v>-0.52607878287767407</v>
      </c>
      <c r="M3003" s="7">
        <f>LN(Table1[[#This Row],[NV]]/Table1[[#This Row],[NV_MA-2]])</f>
        <v>6.4652175149268158</v>
      </c>
      <c r="N3003" s="4">
        <f>LN(Table1[[#This Row],[NV]]/Table1[[#This Row],[NV_MA-3]])</f>
        <v>4.087052444492242</v>
      </c>
      <c r="O3003" s="7">
        <f>LN(Table1[[#This Row],[NV]]/Table1[[#This Row],[Metcalfe
NV ~ n^2]])</f>
        <v>-0.78438754729565319</v>
      </c>
      <c r="P3003" s="7">
        <f>Table1[[#This Row],[NV_MA-1]]*$M$3</f>
        <v>91814220.86666666</v>
      </c>
    </row>
    <row r="3004" spans="1:16" x14ac:dyDescent="0.2">
      <c r="A3004" s="2">
        <v>40689</v>
      </c>
      <c r="B3004" s="3">
        <v>55793911.601505503</v>
      </c>
      <c r="C3004" s="3">
        <f t="shared" si="276"/>
        <v>33174839.131667778</v>
      </c>
      <c r="D3004" s="4">
        <f>LN(Table1[[#This Row],[NV]])</f>
        <v>17.837175310314361</v>
      </c>
      <c r="E3004" s="5">
        <v>14268</v>
      </c>
      <c r="F3004" s="5">
        <f t="shared" si="277"/>
        <v>203575824</v>
      </c>
      <c r="G3004" s="8">
        <f t="shared" si="278"/>
        <v>89720712.033333331</v>
      </c>
      <c r="H3004" s="5">
        <f t="shared" si="279"/>
        <v>136484.47122915924</v>
      </c>
      <c r="I3004" s="5">
        <f t="shared" si="280"/>
        <v>83303.550331870865</v>
      </c>
      <c r="J3004" s="5">
        <f>Table1[[#This Row],[DAA 
(n)]]^1.5</f>
        <v>1704294.5334747732</v>
      </c>
      <c r="K3004" s="5">
        <f t="shared" si="281"/>
        <v>894511.77775867702</v>
      </c>
      <c r="L3004" s="7">
        <f>LN(Table1[[#This Row],[NV]]/Table1[[#This Row],[NV_MA-1]])</f>
        <v>-0.47503689344222283</v>
      </c>
      <c r="M3004" s="7">
        <f>LN(Table1[[#This Row],[NV]]/Table1[[#This Row],[NV_MA-2]])</f>
        <v>6.5069288620368146</v>
      </c>
      <c r="N3004" s="4">
        <f>LN(Table1[[#This Row],[NV]]/Table1[[#This Row],[NV_MA-3]])</f>
        <v>4.1331419616074418</v>
      </c>
      <c r="O3004" s="7">
        <f>LN(Table1[[#This Row],[NV]]/Table1[[#This Row],[Metcalfe
NV ~ n^2]])</f>
        <v>-1.2943737826432031</v>
      </c>
      <c r="P3004" s="7">
        <f>Table1[[#This Row],[NV_MA-1]]*$M$3</f>
        <v>89720712.033333331</v>
      </c>
    </row>
    <row r="3005" spans="1:16" x14ac:dyDescent="0.2">
      <c r="A3005" s="2">
        <v>40688</v>
      </c>
      <c r="B3005" s="3">
        <v>54314728.420848601</v>
      </c>
      <c r="C3005" s="3">
        <f t="shared" si="276"/>
        <v>31670370.157091837</v>
      </c>
      <c r="D3005" s="4">
        <f>LN(Table1[[#This Row],[NV]])</f>
        <v>17.810305989761055</v>
      </c>
      <c r="E3005" s="5">
        <v>14760</v>
      </c>
      <c r="F3005" s="5">
        <f t="shared" si="277"/>
        <v>217857600</v>
      </c>
      <c r="G3005" s="8">
        <f t="shared" si="278"/>
        <v>84156144.86666666</v>
      </c>
      <c r="H3005" s="5">
        <f t="shared" si="279"/>
        <v>141691.21920875987</v>
      </c>
      <c r="I3005" s="5">
        <f t="shared" si="280"/>
        <v>80511.114496499969</v>
      </c>
      <c r="J3005" s="5">
        <f>Table1[[#This Row],[DAA 
(n)]]^1.5</f>
        <v>1793203.328125397</v>
      </c>
      <c r="K3005" s="5">
        <f t="shared" si="281"/>
        <v>853399.61411363131</v>
      </c>
      <c r="L3005" s="7">
        <f>LN(Table1[[#This Row],[NV]]/Table1[[#This Row],[NV_MA-1]])</f>
        <v>-0.43787850895078734</v>
      </c>
      <c r="M3005" s="7">
        <f>LN(Table1[[#This Row],[NV]]/Table1[[#This Row],[NV_MA-2]])</f>
        <v>6.5141554676054465</v>
      </c>
      <c r="N3005" s="4">
        <f>LN(Table1[[#This Row],[NV]]/Table1[[#This Row],[NV_MA-3]])</f>
        <v>4.1533227922003837</v>
      </c>
      <c r="O3005" s="7">
        <f>LN(Table1[[#This Row],[NV]]/Table1[[#This Row],[Metcalfe
NV ~ n^2]])</f>
        <v>-1.389046206547871</v>
      </c>
      <c r="P3005" s="7">
        <f>Table1[[#This Row],[NV_MA-1]]*$M$3</f>
        <v>84156144.86666666</v>
      </c>
    </row>
    <row r="3006" spans="1:16" x14ac:dyDescent="0.2">
      <c r="A3006" s="2">
        <v>40687</v>
      </c>
      <c r="B3006" s="3">
        <v>46806652.653661899</v>
      </c>
      <c r="C3006" s="3">
        <f t="shared" si="276"/>
        <v>30173292.216390062</v>
      </c>
      <c r="D3006" s="4">
        <f>LN(Table1[[#This Row],[NV]])</f>
        <v>17.661535901504692</v>
      </c>
      <c r="E3006" s="5">
        <v>13132</v>
      </c>
      <c r="F3006" s="5">
        <f t="shared" si="277"/>
        <v>172449424</v>
      </c>
      <c r="G3006" s="8">
        <f t="shared" si="278"/>
        <v>77745318.5</v>
      </c>
      <c r="H3006" s="5">
        <f t="shared" si="279"/>
        <v>124528.22518285731</v>
      </c>
      <c r="I3006" s="5">
        <f t="shared" si="280"/>
        <v>77224.429093172643</v>
      </c>
      <c r="J3006" s="5">
        <f>Table1[[#This Row],[DAA 
(n)]]^1.5</f>
        <v>1504860.7364032045</v>
      </c>
      <c r="K3006" s="5">
        <f t="shared" si="281"/>
        <v>805599.1618515146</v>
      </c>
      <c r="L3006" s="7">
        <f>LN(Table1[[#This Row],[NV]]/Table1[[#This Row],[NV_MA-1]])</f>
        <v>-0.50741299348744928</v>
      </c>
      <c r="M3006" s="7">
        <f>LN(Table1[[#This Row],[NV]]/Table1[[#This Row],[NV_MA-2]])</f>
        <v>6.4070647765173598</v>
      </c>
      <c r="N3006" s="4">
        <f>LN(Table1[[#This Row],[NV]]/Table1[[#This Row],[NV_MA-3]])</f>
        <v>4.0621943215215293</v>
      </c>
      <c r="O3006" s="7">
        <f>LN(Table1[[#This Row],[NV]]/Table1[[#This Row],[Metcalfe
NV ~ n^2]])</f>
        <v>-1.3040786557382762</v>
      </c>
      <c r="P3006" s="7">
        <f>Table1[[#This Row],[NV_MA-1]]*$M$3</f>
        <v>77745318.5</v>
      </c>
    </row>
    <row r="3007" spans="1:16" x14ac:dyDescent="0.2">
      <c r="A3007" s="2">
        <v>40686</v>
      </c>
      <c r="B3007" s="3">
        <v>44567639.7212561</v>
      </c>
      <c r="C3007" s="3">
        <f t="shared" si="276"/>
        <v>28939483.625061102</v>
      </c>
      <c r="D3007" s="4">
        <f>LN(Table1[[#This Row],[NV]])</f>
        <v>17.612518586851337</v>
      </c>
      <c r="E3007" s="5">
        <v>12217</v>
      </c>
      <c r="F3007" s="5">
        <f t="shared" si="277"/>
        <v>149255089</v>
      </c>
      <c r="G3007" s="8">
        <f t="shared" si="278"/>
        <v>72771739.066666663</v>
      </c>
      <c r="H3007" s="5">
        <f t="shared" si="279"/>
        <v>114969.10110448739</v>
      </c>
      <c r="I3007" s="5">
        <f t="shared" si="280"/>
        <v>74436.342634107044</v>
      </c>
      <c r="J3007" s="5">
        <f>Table1[[#This Row],[DAA 
(n)]]^1.5</f>
        <v>1350351.5921096255</v>
      </c>
      <c r="K3007" s="5">
        <f t="shared" si="281"/>
        <v>766595.08811526175</v>
      </c>
      <c r="L3007" s="7">
        <f>LN(Table1[[#This Row],[NV]]/Table1[[#This Row],[NV_MA-1]])</f>
        <v>-0.49031965131289351</v>
      </c>
      <c r="M3007" s="7">
        <f>LN(Table1[[#This Row],[NV]]/Table1[[#This Row],[NV_MA-2]])</f>
        <v>6.394819009030968</v>
      </c>
      <c r="N3007" s="4">
        <f>LN(Table1[[#This Row],[NV]]/Table1[[#This Row],[NV_MA-3]])</f>
        <v>4.0628045623066154</v>
      </c>
      <c r="O3007" s="7">
        <f>LN(Table1[[#This Row],[NV]]/Table1[[#This Row],[Metcalfe
NV ~ n^2]])</f>
        <v>-1.2086488199567824</v>
      </c>
      <c r="P3007" s="7">
        <f>Table1[[#This Row],[NV_MA-1]]*$M$3</f>
        <v>72771739.066666663</v>
      </c>
    </row>
    <row r="3008" spans="1:16" x14ac:dyDescent="0.2">
      <c r="A3008" s="2">
        <v>40685</v>
      </c>
      <c r="B3008" s="3">
        <v>42243037.660209797</v>
      </c>
      <c r="C3008" s="3">
        <f t="shared" si="276"/>
        <v>27819190.592953023</v>
      </c>
      <c r="D3008" s="4">
        <f>LN(Table1[[#This Row],[NV]])</f>
        <v>17.558950109080779</v>
      </c>
      <c r="E3008" s="5">
        <v>10846</v>
      </c>
      <c r="F3008" s="5">
        <f t="shared" si="277"/>
        <v>117635716</v>
      </c>
      <c r="G3008" s="8">
        <f t="shared" si="278"/>
        <v>68622917.466666669</v>
      </c>
      <c r="H3008" s="5">
        <f t="shared" si="279"/>
        <v>100776.16895079131</v>
      </c>
      <c r="I3008" s="5">
        <f t="shared" si="280"/>
        <v>72016.910899355178</v>
      </c>
      <c r="J3008" s="5">
        <f>Table1[[#This Row],[DAA 
(n)]]^1.5</f>
        <v>1129547.2436936845</v>
      </c>
      <c r="K3008" s="5">
        <f t="shared" si="281"/>
        <v>733294.31319920532</v>
      </c>
      <c r="L3008" s="7">
        <f>LN(Table1[[#This Row],[NV]]/Table1[[#This Row],[NV_MA-1]])</f>
        <v>-0.48518700168320222</v>
      </c>
      <c r="M3008" s="7">
        <f>LN(Table1[[#This Row],[NV]]/Table1[[#This Row],[NV_MA-2]])</f>
        <v>6.3742938650589185</v>
      </c>
      <c r="N3008" s="4">
        <f>LN(Table1[[#This Row],[NV]]/Table1[[#This Row],[NV_MA-3]])</f>
        <v>4.0536476901098197</v>
      </c>
      <c r="O3008" s="7">
        <f>LN(Table1[[#This Row],[NV]]/Table1[[#This Row],[Metcalfe
NV ~ n^2]])</f>
        <v>-1.0241531457212323</v>
      </c>
      <c r="P3008" s="7">
        <f>Table1[[#This Row],[NV_MA-1]]*$M$3</f>
        <v>68622917.466666669</v>
      </c>
    </row>
    <row r="3009" spans="1:16" x14ac:dyDescent="0.2">
      <c r="A3009" s="2">
        <v>40684</v>
      </c>
      <c r="B3009" s="3">
        <v>38219241.411446601</v>
      </c>
      <c r="C3009" s="3">
        <f t="shared" si="276"/>
        <v>26691222.557865996</v>
      </c>
      <c r="D3009" s="4">
        <f>LN(Table1[[#This Row],[NV]])</f>
        <v>17.458849648631929</v>
      </c>
      <c r="E3009" s="5">
        <v>10592</v>
      </c>
      <c r="F3009" s="5">
        <f t="shared" si="277"/>
        <v>112190464</v>
      </c>
      <c r="G3009" s="8">
        <f t="shared" si="278"/>
        <v>65300132.56666667</v>
      </c>
      <c r="H3009" s="5">
        <f t="shared" si="279"/>
        <v>98165.112514448556</v>
      </c>
      <c r="I3009" s="5">
        <f t="shared" si="280"/>
        <v>69837.231092675633</v>
      </c>
      <c r="J3009" s="5">
        <f>Table1[[#This Row],[DAA 
(n)]]^1.5</f>
        <v>1090101.5524656405</v>
      </c>
      <c r="K3009" s="5">
        <f t="shared" si="281"/>
        <v>704835.9327552953</v>
      </c>
      <c r="L3009" s="7">
        <f>LN(Table1[[#This Row],[NV]]/Table1[[#This Row],[NV_MA-1]])</f>
        <v>-0.53565497573007637</v>
      </c>
      <c r="M3009" s="7">
        <f>LN(Table1[[#This Row],[NV]]/Table1[[#This Row],[NV_MA-2]])</f>
        <v>6.3049271053437383</v>
      </c>
      <c r="N3009" s="4">
        <f>LN(Table1[[#This Row],[NV]]/Table1[[#This Row],[NV_MA-3]])</f>
        <v>3.9931293134169428</v>
      </c>
      <c r="O3009" s="7">
        <f>LN(Table1[[#This Row],[NV]]/Table1[[#This Row],[Metcalfe
NV ~ n^2]])</f>
        <v>-1.0768589077216495</v>
      </c>
      <c r="P3009" s="7">
        <f>Table1[[#This Row],[NV_MA-1]]*$M$3</f>
        <v>65300132.56666667</v>
      </c>
    </row>
    <row r="3010" spans="1:16" x14ac:dyDescent="0.2">
      <c r="A3010" s="2">
        <v>40683</v>
      </c>
      <c r="B3010" s="3">
        <v>35226025.043972597</v>
      </c>
      <c r="C3010" s="3">
        <f t="shared" si="276"/>
        <v>25657701.453899559</v>
      </c>
      <c r="D3010" s="4">
        <f>LN(Table1[[#This Row],[NV]])</f>
        <v>17.377295715225486</v>
      </c>
      <c r="E3010" s="5">
        <v>11699</v>
      </c>
      <c r="F3010" s="5">
        <f t="shared" si="277"/>
        <v>136866601</v>
      </c>
      <c r="G3010" s="8">
        <f t="shared" si="278"/>
        <v>62105042.56666667</v>
      </c>
      <c r="H3010" s="5">
        <f t="shared" si="279"/>
        <v>109587.55891180989</v>
      </c>
      <c r="I3010" s="5">
        <f t="shared" si="280"/>
        <v>67683.952954779641</v>
      </c>
      <c r="J3010" s="5">
        <f>Table1[[#This Row],[DAA 
(n)]]^1.5</f>
        <v>1265386.25134739</v>
      </c>
      <c r="K3010" s="5">
        <f t="shared" si="281"/>
        <v>677065.11846199667</v>
      </c>
      <c r="L3010" s="7">
        <f>LN(Table1[[#This Row],[NV]]/Table1[[#This Row],[NV_MA-1]])</f>
        <v>-0.56704202913309576</v>
      </c>
      <c r="M3010" s="7">
        <f>LN(Table1[[#This Row],[NV]]/Table1[[#This Row],[NV_MA-2]])</f>
        <v>6.2546913161087234</v>
      </c>
      <c r="N3010" s="4">
        <f>LN(Table1[[#This Row],[NV]]/Table1[[#This Row],[NV_MA-3]])</f>
        <v>3.9517729811590945</v>
      </c>
      <c r="O3010" s="7">
        <f>LN(Table1[[#This Row],[NV]]/Table1[[#This Row],[Metcalfe
NV ~ n^2]])</f>
        <v>-1.3572215788697182</v>
      </c>
      <c r="P3010" s="7">
        <f>Table1[[#This Row],[NV_MA-1]]*$M$3</f>
        <v>62105042.56666667</v>
      </c>
    </row>
    <row r="3011" spans="1:16" x14ac:dyDescent="0.2">
      <c r="A3011" s="2">
        <v>40682</v>
      </c>
      <c r="B3011" s="3">
        <v>43126097.940520197</v>
      </c>
      <c r="C3011" s="3">
        <f t="shared" si="276"/>
        <v>24710686.609367803</v>
      </c>
      <c r="D3011" s="4">
        <f>LN(Table1[[#This Row],[NV]])</f>
        <v>17.579638892482034</v>
      </c>
      <c r="E3011" s="5">
        <v>11783</v>
      </c>
      <c r="F3011" s="5">
        <f t="shared" si="277"/>
        <v>138839089</v>
      </c>
      <c r="G3011" s="8">
        <f t="shared" si="278"/>
        <v>58499761.333333336</v>
      </c>
      <c r="H3011" s="5">
        <f t="shared" si="279"/>
        <v>110458.70948322429</v>
      </c>
      <c r="I3011" s="5">
        <f t="shared" si="280"/>
        <v>65564.555728934662</v>
      </c>
      <c r="J3011" s="5">
        <f>Table1[[#This Row],[DAA 
(n)]]^1.5</f>
        <v>1279039.0868487936</v>
      </c>
      <c r="K3011" s="5">
        <f t="shared" si="281"/>
        <v>647958.80396025302</v>
      </c>
      <c r="L3011" s="7">
        <f>LN(Table1[[#This Row],[NV]]/Table1[[#This Row],[NV_MA-1]])</f>
        <v>-0.30489433993964893</v>
      </c>
      <c r="M3011" s="7">
        <f>LN(Table1[[#This Row],[NV]]/Table1[[#This Row],[NV_MA-2]])</f>
        <v>6.4888483725795085</v>
      </c>
      <c r="N3011" s="4">
        <f>LN(Table1[[#This Row],[NV]]/Table1[[#This Row],[NV_MA-3]])</f>
        <v>4.1980564933039552</v>
      </c>
      <c r="O3011" s="7">
        <f>LN(Table1[[#This Row],[NV]]/Table1[[#This Row],[Metcalfe
NV ~ n^2]])</f>
        <v>-1.1691872949446473</v>
      </c>
      <c r="P3011" s="7">
        <f>Table1[[#This Row],[NV_MA-1]]*$M$3</f>
        <v>58499761.333333336</v>
      </c>
    </row>
    <row r="3012" spans="1:16" x14ac:dyDescent="0.2">
      <c r="A3012" s="2">
        <v>40681</v>
      </c>
      <c r="B3012" s="3">
        <v>42273490.686975002</v>
      </c>
      <c r="C3012" s="3">
        <f t="shared" si="276"/>
        <v>23508612.11559242</v>
      </c>
      <c r="D3012" s="4">
        <f>LN(Table1[[#This Row],[NV]])</f>
        <v>17.559670749851968</v>
      </c>
      <c r="E3012" s="5">
        <v>13150</v>
      </c>
      <c r="F3012" s="5">
        <f t="shared" si="277"/>
        <v>172922500</v>
      </c>
      <c r="G3012" s="8">
        <f t="shared" si="278"/>
        <v>55199415.733333334</v>
      </c>
      <c r="H3012" s="5">
        <f t="shared" si="279"/>
        <v>124716.92804451771</v>
      </c>
      <c r="I3012" s="5">
        <f t="shared" si="280"/>
        <v>63723.317476147786</v>
      </c>
      <c r="J3012" s="5">
        <f>Table1[[#This Row],[DAA 
(n)]]^1.5</f>
        <v>1507955.8597651317</v>
      </c>
      <c r="K3012" s="5">
        <f t="shared" si="281"/>
        <v>622036.07493846654</v>
      </c>
      <c r="L3012" s="7">
        <f>LN(Table1[[#This Row],[NV]]/Table1[[#This Row],[NV_MA-1]])</f>
        <v>-0.26679217679827671</v>
      </c>
      <c r="M3012" s="7">
        <f>LN(Table1[[#This Row],[NV]]/Table1[[#This Row],[NV_MA-2]])</f>
        <v>6.4973649238413014</v>
      </c>
      <c r="N3012" s="4">
        <f>LN(Table1[[#This Row],[NV]]/Table1[[#This Row],[NV_MA-3]])</f>
        <v>4.218917381519133</v>
      </c>
      <c r="O3012" s="7">
        <f>LN(Table1[[#This Row],[NV]]/Table1[[#This Row],[Metcalfe
NV ~ n^2]])</f>
        <v>-1.4086833253598536</v>
      </c>
      <c r="P3012" s="7">
        <f>Table1[[#This Row],[NV_MA-1]]*$M$3</f>
        <v>55199415.733333334</v>
      </c>
    </row>
    <row r="3013" spans="1:16" x14ac:dyDescent="0.2">
      <c r="A3013" s="2">
        <v>40680</v>
      </c>
      <c r="B3013" s="3">
        <v>45256984.842662297</v>
      </c>
      <c r="C3013" s="3">
        <f t="shared" si="276"/>
        <v>22327564.401308294</v>
      </c>
      <c r="D3013" s="4">
        <f>LN(Table1[[#This Row],[NV]])</f>
        <v>17.62786757736156</v>
      </c>
      <c r="E3013" s="5">
        <v>10384</v>
      </c>
      <c r="F3013" s="5">
        <f t="shared" si="277"/>
        <v>107827456</v>
      </c>
      <c r="G3013" s="8">
        <f t="shared" si="278"/>
        <v>50492646.533333331</v>
      </c>
      <c r="H3013" s="5">
        <f t="shared" si="279"/>
        <v>96031.454621993151</v>
      </c>
      <c r="I3013" s="5">
        <f t="shared" si="280"/>
        <v>61187.392890151292</v>
      </c>
      <c r="J3013" s="5">
        <f>Table1[[#This Row],[DAA 
(n)]]^1.5</f>
        <v>1058149.4710597352</v>
      </c>
      <c r="K3013" s="5">
        <f t="shared" si="281"/>
        <v>585859.63777793583</v>
      </c>
      <c r="L3013" s="7">
        <f>LN(Table1[[#This Row],[NV]]/Table1[[#This Row],[NV_MA-1]])</f>
        <v>-0.10947069308007827</v>
      </c>
      <c r="M3013" s="7">
        <f>LN(Table1[[#This Row],[NV]]/Table1[[#This Row],[NV_MA-2]])</f>
        <v>6.6061711286086915</v>
      </c>
      <c r="N3013" s="4">
        <f>LN(Table1[[#This Row],[NV]]/Table1[[#This Row],[NV_MA-3]])</f>
        <v>4.3470320634695554</v>
      </c>
      <c r="O3013" s="7">
        <f>LN(Table1[[#This Row],[NV]]/Table1[[#This Row],[Metcalfe
NV ~ n^2]])</f>
        <v>-0.86817530052618419</v>
      </c>
      <c r="P3013" s="7">
        <f>Table1[[#This Row],[NV_MA-1]]*$M$3</f>
        <v>50492646.533333331</v>
      </c>
    </row>
    <row r="3014" spans="1:16" x14ac:dyDescent="0.2">
      <c r="A3014" s="2">
        <v>40679</v>
      </c>
      <c r="B3014" s="3">
        <v>49071596.399467804</v>
      </c>
      <c r="C3014" s="3">
        <f t="shared" si="276"/>
        <v>21036614.926229756</v>
      </c>
      <c r="D3014" s="4">
        <f>LN(Table1[[#This Row],[NV]])</f>
        <v>17.708790940642007</v>
      </c>
      <c r="E3014" s="5">
        <v>11803</v>
      </c>
      <c r="F3014" s="5">
        <f t="shared" si="277"/>
        <v>139310809</v>
      </c>
      <c r="G3014" s="8">
        <f t="shared" si="278"/>
        <v>47549022.133333333</v>
      </c>
      <c r="H3014" s="5">
        <f t="shared" si="279"/>
        <v>110666.21470910931</v>
      </c>
      <c r="I3014" s="5">
        <f t="shared" si="280"/>
        <v>59222.418684498989</v>
      </c>
      <c r="J3014" s="5">
        <f>Table1[[#This Row],[DAA 
(n)]]^1.5</f>
        <v>1282296.9541518067</v>
      </c>
      <c r="K3014" s="5">
        <f t="shared" si="281"/>
        <v>560376.51505502872</v>
      </c>
      <c r="L3014" s="7">
        <f>LN(Table1[[#This Row],[NV]]/Table1[[#This Row],[NV_MA-1]])</f>
        <v>3.1519158917074803E-2</v>
      </c>
      <c r="M3014" s="7">
        <f>LN(Table1[[#This Row],[NV]]/Table1[[#This Row],[NV_MA-2]])</f>
        <v>6.7197354974614685</v>
      </c>
      <c r="N3014" s="4">
        <f>LN(Table1[[#This Row],[NV]]/Table1[[#This Row],[NV_MA-3]])</f>
        <v>4.4724267555429895</v>
      </c>
      <c r="O3014" s="7">
        <f>LN(Table1[[#This Row],[NV]]/Table1[[#This Row],[Metcalfe
NV ~ n^2]])</f>
        <v>-1.0434270902161307</v>
      </c>
      <c r="P3014" s="7">
        <f>Table1[[#This Row],[NV_MA-1]]*$M$3</f>
        <v>47549022.133333333</v>
      </c>
    </row>
    <row r="3015" spans="1:16" x14ac:dyDescent="0.2">
      <c r="A3015" s="2">
        <v>40678</v>
      </c>
      <c r="B3015" s="3">
        <v>43010361.963166803</v>
      </c>
      <c r="C3015" s="3">
        <f t="shared" si="276"/>
        <v>19607994.034243654</v>
      </c>
      <c r="D3015" s="4">
        <f>LN(Table1[[#This Row],[NV]])</f>
        <v>17.576951620515413</v>
      </c>
      <c r="E3015" s="5">
        <v>8414</v>
      </c>
      <c r="F3015" s="5">
        <f t="shared" si="277"/>
        <v>70795396</v>
      </c>
      <c r="G3015" s="8">
        <f t="shared" si="278"/>
        <v>43781874.633333333</v>
      </c>
      <c r="H3015" s="5">
        <f t="shared" si="279"/>
        <v>76042.806150562028</v>
      </c>
      <c r="I3015" s="5">
        <f t="shared" si="280"/>
        <v>56993.737903556124</v>
      </c>
      <c r="J3015" s="5">
        <f>Table1[[#This Row],[DAA 
(n)]]^1.5</f>
        <v>771798.20027258445</v>
      </c>
      <c r="K3015" s="5">
        <f t="shared" si="281"/>
        <v>529873.82867862924</v>
      </c>
      <c r="L3015" s="7">
        <f>LN(Table1[[#This Row],[NV]]/Table1[[#This Row],[NV_MA-1]])</f>
        <v>-1.7778848026886132E-2</v>
      </c>
      <c r="M3015" s="7">
        <f>LN(Table1[[#This Row],[NV]]/Table1[[#This Row],[NV_MA-2]])</f>
        <v>6.626254941075044</v>
      </c>
      <c r="N3015" s="4">
        <f>LN(Table1[[#This Row],[NV]]/Table1[[#This Row],[NV_MA-3]])</f>
        <v>4.3965574224245971</v>
      </c>
      <c r="O3015" s="7">
        <f>LN(Table1[[#This Row],[NV]]/Table1[[#This Row],[Metcalfe
NV ~ n^2]])</f>
        <v>-0.49835290778552138</v>
      </c>
      <c r="P3015" s="7">
        <f>Table1[[#This Row],[NV_MA-1]]*$M$3</f>
        <v>43781874.633333333</v>
      </c>
    </row>
    <row r="3016" spans="1:16" x14ac:dyDescent="0.2">
      <c r="A3016" s="2">
        <v>40677</v>
      </c>
      <c r="B3016" s="3">
        <v>43444561.379713804</v>
      </c>
      <c r="C3016" s="3">
        <f t="shared" si="276"/>
        <v>18368672.719410013</v>
      </c>
      <c r="D3016" s="4">
        <f>LN(Table1[[#This Row],[NV]])</f>
        <v>17.586996232214464</v>
      </c>
      <c r="E3016" s="5">
        <v>9075</v>
      </c>
      <c r="F3016" s="5">
        <f t="shared" si="277"/>
        <v>82355625</v>
      </c>
      <c r="G3016" s="8">
        <f t="shared" si="278"/>
        <v>41996111.43333333</v>
      </c>
      <c r="H3016" s="5">
        <f t="shared" si="279"/>
        <v>82703.003831632435</v>
      </c>
      <c r="I3016" s="5">
        <f t="shared" si="280"/>
        <v>55611.413831700142</v>
      </c>
      <c r="J3016" s="5">
        <f>Table1[[#This Row],[DAA 
(n)]]^1.5</f>
        <v>864509.85932781582</v>
      </c>
      <c r="K3016" s="5">
        <f t="shared" si="281"/>
        <v>513058.72362219478</v>
      </c>
      <c r="L3016" s="7">
        <f>LN(Table1[[#This Row],[NV]]/Table1[[#This Row],[NV_MA-1]])</f>
        <v>3.3908645173704545E-2</v>
      </c>
      <c r="M3016" s="7">
        <f>LN(Table1[[#This Row],[NV]]/Table1[[#This Row],[NV_MA-2]])</f>
        <v>6.6608524883010114</v>
      </c>
      <c r="N3016" s="4">
        <f>LN(Table1[[#This Row],[NV]]/Table1[[#This Row],[NV_MA-3]])</f>
        <v>4.4388506436144315</v>
      </c>
      <c r="O3016" s="7">
        <f>LN(Table1[[#This Row],[NV]]/Table1[[#This Row],[Metcalfe
NV ~ n^2]])</f>
        <v>-0.6395610860516393</v>
      </c>
      <c r="P3016" s="7">
        <f>Table1[[#This Row],[NV_MA-1]]*$M$3</f>
        <v>41996111.43333333</v>
      </c>
    </row>
    <row r="3017" spans="1:16" x14ac:dyDescent="0.2">
      <c r="A3017" s="2">
        <v>40676</v>
      </c>
      <c r="B3017" s="3">
        <v>50363126.903802</v>
      </c>
      <c r="C3017" s="3">
        <f t="shared" si="276"/>
        <v>17117606.91531457</v>
      </c>
      <c r="D3017" s="4">
        <f>LN(Table1[[#This Row],[NV]])</f>
        <v>17.734769856233545</v>
      </c>
      <c r="E3017" s="5">
        <v>9457</v>
      </c>
      <c r="F3017" s="5">
        <f t="shared" si="277"/>
        <v>89434849</v>
      </c>
      <c r="G3017" s="8">
        <f t="shared" si="278"/>
        <v>40519475.966666669</v>
      </c>
      <c r="H3017" s="5">
        <f t="shared" si="279"/>
        <v>86574.2056757057</v>
      </c>
      <c r="I3017" s="5">
        <f t="shared" si="280"/>
        <v>54649.269188252205</v>
      </c>
      <c r="J3017" s="5">
        <f>Table1[[#This Row],[DAA 
(n)]]^1.5</f>
        <v>919665.89965758729</v>
      </c>
      <c r="K3017" s="5">
        <f t="shared" si="281"/>
        <v>500392.78348178545</v>
      </c>
      <c r="L3017" s="7">
        <f>LN(Table1[[#This Row],[NV]]/Table1[[#This Row],[NV_MA-1]])</f>
        <v>0.21747655168054308</v>
      </c>
      <c r="M3017" s="7">
        <f>LN(Table1[[#This Row],[NV]]/Table1[[#This Row],[NV_MA-2]])</f>
        <v>6.826078735302862</v>
      </c>
      <c r="N3017" s="4">
        <f>LN(Table1[[#This Row],[NV]]/Table1[[#This Row],[NV_MA-3]])</f>
        <v>4.6116212202618714</v>
      </c>
      <c r="O3017" s="7">
        <f>LN(Table1[[#This Row],[NV]]/Table1[[#This Row],[Metcalfe
NV ~ n^2]])</f>
        <v>-0.57425111779748028</v>
      </c>
      <c r="P3017" s="7">
        <f>Table1[[#This Row],[NV_MA-1]]*$M$3</f>
        <v>40519475.966666669</v>
      </c>
    </row>
    <row r="3018" spans="1:16" x14ac:dyDescent="0.2">
      <c r="A3018" s="2">
        <v>40675</v>
      </c>
      <c r="B3018" s="3">
        <v>39133713.134228498</v>
      </c>
      <c r="C3018" s="3">
        <f t="shared" ref="C3018:C3081" si="282">AVERAGE(B3018:B3047)</f>
        <v>15622192.798840161</v>
      </c>
      <c r="D3018" s="4">
        <f>LN(Table1[[#This Row],[NV]])</f>
        <v>17.48249488194703</v>
      </c>
      <c r="E3018" s="5">
        <v>7283</v>
      </c>
      <c r="F3018" s="5">
        <f t="shared" ref="F3018:F3081" si="283">E3018^2</f>
        <v>53042089</v>
      </c>
      <c r="G3018" s="8">
        <f t="shared" ref="G3018:G3081" si="284">AVERAGE(F3018:F3047)</f>
        <v>38294837.533333331</v>
      </c>
      <c r="H3018" s="5">
        <f t="shared" ref="H3018:H3081" si="285">E3018*LN(E3018)</f>
        <v>64769.89038433908</v>
      </c>
      <c r="I3018" s="5">
        <f t="shared" ref="I3018:I3081" si="286">AVERAGE(H3018:H3047)</f>
        <v>53108.314589754809</v>
      </c>
      <c r="J3018" s="5">
        <f>Table1[[#This Row],[DAA 
(n)]]^1.5</f>
        <v>621534.82137930172</v>
      </c>
      <c r="K3018" s="5">
        <f t="shared" ref="K3018:K3081" si="287">AVERAGE(J3018:J3047)</f>
        <v>480697.90512346278</v>
      </c>
      <c r="L3018" s="7">
        <f>LN(Table1[[#This Row],[NV]]/Table1[[#This Row],[NV_MA-1]])</f>
        <v>2.1669227133570796E-2</v>
      </c>
      <c r="M3018" s="7">
        <f>LN(Table1[[#This Row],[NV]]/Table1[[#This Row],[NV_MA-2]])</f>
        <v>6.6024061033637311</v>
      </c>
      <c r="N3018" s="4">
        <f>LN(Table1[[#This Row],[NV]]/Table1[[#This Row],[NV_MA-3]])</f>
        <v>4.3995005860452183</v>
      </c>
      <c r="O3018" s="7">
        <f>LN(Table1[[#This Row],[NV]]/Table1[[#This Row],[Metcalfe
NV ~ n^2]])</f>
        <v>-0.30410140648880096</v>
      </c>
      <c r="P3018" s="7">
        <f>Table1[[#This Row],[NV_MA-1]]*$M$3</f>
        <v>38294837.533333331</v>
      </c>
    </row>
    <row r="3019" spans="1:16" x14ac:dyDescent="0.2">
      <c r="A3019" s="2">
        <v>40674</v>
      </c>
      <c r="B3019" s="3">
        <v>33558096.176964201</v>
      </c>
      <c r="C3019" s="3">
        <f t="shared" si="282"/>
        <v>14487226.882066892</v>
      </c>
      <c r="D3019" s="4">
        <f>LN(Table1[[#This Row],[NV]])</f>
        <v>17.328788709019811</v>
      </c>
      <c r="E3019" s="5">
        <v>7122</v>
      </c>
      <c r="F3019" s="5">
        <f t="shared" si="283"/>
        <v>50722884</v>
      </c>
      <c r="G3019" s="8">
        <f t="shared" si="284"/>
        <v>37131120.033333331</v>
      </c>
      <c r="H3019" s="5">
        <f t="shared" si="285"/>
        <v>63178.862198252267</v>
      </c>
      <c r="I3019" s="5">
        <f t="shared" si="286"/>
        <v>52135.391928008205</v>
      </c>
      <c r="J3019" s="5">
        <f>Table1[[#This Row],[DAA 
(n)]]^1.5</f>
        <v>601039.41621827148</v>
      </c>
      <c r="K3019" s="5">
        <f t="shared" si="287"/>
        <v>469241.70356206998</v>
      </c>
      <c r="L3019" s="7">
        <f>LN(Table1[[#This Row],[NV]]/Table1[[#This Row],[NV_MA-1]])</f>
        <v>-0.10117728186387528</v>
      </c>
      <c r="M3019" s="7">
        <f>LN(Table1[[#This Row],[NV]]/Table1[[#This Row],[NV_MA-2]])</f>
        <v>6.4671894042640377</v>
      </c>
      <c r="N3019" s="4">
        <f>LN(Table1[[#This Row],[NV]]/Table1[[#This Row],[NV_MA-3]])</f>
        <v>4.2699154349360482</v>
      </c>
      <c r="O3019" s="7">
        <f>LN(Table1[[#This Row],[NV]]/Table1[[#This Row],[Metcalfe
NV ~ n^2]])</f>
        <v>-0.41309901865563392</v>
      </c>
      <c r="P3019" s="7">
        <f>Table1[[#This Row],[NV_MA-1]]*$M$3</f>
        <v>37131120.033333331</v>
      </c>
    </row>
    <row r="3020" spans="1:16" x14ac:dyDescent="0.2">
      <c r="A3020" s="2">
        <v>40673</v>
      </c>
      <c r="B3020" s="3">
        <v>34811442.900899701</v>
      </c>
      <c r="C3020" s="3">
        <f t="shared" si="282"/>
        <v>13519947.213506075</v>
      </c>
      <c r="D3020" s="4">
        <f>LN(Table1[[#This Row],[NV]])</f>
        <v>17.365456709686956</v>
      </c>
      <c r="E3020" s="5">
        <v>7096</v>
      </c>
      <c r="F3020" s="5">
        <f t="shared" si="283"/>
        <v>50353216</v>
      </c>
      <c r="G3020" s="8">
        <f t="shared" si="284"/>
        <v>36003153.266666666</v>
      </c>
      <c r="H3020" s="5">
        <f t="shared" si="285"/>
        <v>62922.265174228894</v>
      </c>
      <c r="I3020" s="5">
        <f t="shared" si="286"/>
        <v>51169.120580971176</v>
      </c>
      <c r="J3020" s="5">
        <f>Table1[[#This Row],[DAA 
(n)]]^1.5</f>
        <v>597751.13612271845</v>
      </c>
      <c r="K3020" s="5">
        <f t="shared" si="287"/>
        <v>457986.82267850073</v>
      </c>
      <c r="L3020" s="7">
        <f>LN(Table1[[#This Row],[NV]]/Table1[[#This Row],[NV_MA-1]])</f>
        <v>-3.3660373638323027E-2</v>
      </c>
      <c r="M3020" s="7">
        <f>LN(Table1[[#This Row],[NV]]/Table1[[#This Row],[NV_MA-2]])</f>
        <v>6.5225651942584637</v>
      </c>
      <c r="N3020" s="4">
        <f>LN(Table1[[#This Row],[NV]]/Table1[[#This Row],[NV_MA-3]])</f>
        <v>4.3308610184488625</v>
      </c>
      <c r="O3020" s="7">
        <f>LN(Table1[[#This Row],[NV]]/Table1[[#This Row],[Metcalfe
NV ~ n^2]])</f>
        <v>-0.3691163382918739</v>
      </c>
      <c r="P3020" s="7">
        <f>Table1[[#This Row],[NV_MA-1]]*$M$3</f>
        <v>36003153.266666666</v>
      </c>
    </row>
    <row r="3021" spans="1:16" x14ac:dyDescent="0.2">
      <c r="A3021" s="2">
        <v>40672</v>
      </c>
      <c r="B3021" s="3">
        <v>23396482.3613654</v>
      </c>
      <c r="C3021" s="3">
        <f t="shared" si="282"/>
        <v>12503428.258664941</v>
      </c>
      <c r="D3021" s="4">
        <f>LN(Table1[[#This Row],[NV]])</f>
        <v>16.968096242590402</v>
      </c>
      <c r="E3021" s="5">
        <v>7510</v>
      </c>
      <c r="F3021" s="5">
        <f t="shared" si="283"/>
        <v>56400100</v>
      </c>
      <c r="G3021" s="8">
        <f t="shared" si="284"/>
        <v>34744086.366666667</v>
      </c>
      <c r="H3021" s="5">
        <f t="shared" si="285"/>
        <v>67019.170493133934</v>
      </c>
      <c r="I3021" s="5">
        <f t="shared" si="286"/>
        <v>50038.134154899621</v>
      </c>
      <c r="J3021" s="5">
        <f>Table1[[#This Row],[DAA 
(n)]]^1.5</f>
        <v>650818.52386053104</v>
      </c>
      <c r="K3021" s="5">
        <f t="shared" si="287"/>
        <v>445103.37145999086</v>
      </c>
      <c r="L3021" s="7">
        <f>LN(Table1[[#This Row],[NV]]/Table1[[#This Row],[NV_MA-1]])</f>
        <v>-0.39542369640420849</v>
      </c>
      <c r="M3021" s="7">
        <f>LN(Table1[[#This Row],[NV]]/Table1[[#This Row],[NV_MA-2]])</f>
        <v>6.1475555657770853</v>
      </c>
      <c r="N3021" s="4">
        <f>LN(Table1[[#This Row],[NV]]/Table1[[#This Row],[NV_MA-3]])</f>
        <v>3.9620344130027179</v>
      </c>
      <c r="O3021" s="7">
        <f>LN(Table1[[#This Row],[NV]]/Table1[[#This Row],[Metcalfe
NV ~ n^2]])</f>
        <v>-0.87988524692595849</v>
      </c>
      <c r="P3021" s="7">
        <f>Table1[[#This Row],[NV_MA-1]]*$M$3</f>
        <v>34744086.366666667</v>
      </c>
    </row>
    <row r="3022" spans="1:16" x14ac:dyDescent="0.2">
      <c r="A3022" s="2">
        <v>40671</v>
      </c>
      <c r="B3022" s="3">
        <v>23624665.965208098</v>
      </c>
      <c r="C3022" s="3">
        <f t="shared" si="282"/>
        <v>11867373.660731783</v>
      </c>
      <c r="D3022" s="4">
        <f>LN(Table1[[#This Row],[NV]])</f>
        <v>16.977801892205314</v>
      </c>
      <c r="E3022" s="5">
        <v>6630</v>
      </c>
      <c r="F3022" s="5">
        <f t="shared" si="283"/>
        <v>43956900</v>
      </c>
      <c r="G3022" s="8">
        <f t="shared" si="284"/>
        <v>33292251.566666666</v>
      </c>
      <c r="H3022" s="5">
        <f t="shared" si="285"/>
        <v>58339.757351482789</v>
      </c>
      <c r="I3022" s="5">
        <f t="shared" si="286"/>
        <v>48781.905052807</v>
      </c>
      <c r="J3022" s="5">
        <f>Table1[[#This Row],[DAA 
(n)]]^1.5</f>
        <v>539846.50318400678</v>
      </c>
      <c r="K3022" s="5">
        <f t="shared" si="287"/>
        <v>430561.47403754538</v>
      </c>
      <c r="L3022" s="7">
        <f>LN(Table1[[#This Row],[NV]]/Table1[[#This Row],[NV_MA-1]])</f>
        <v>-0.34303334998415946</v>
      </c>
      <c r="M3022" s="7">
        <f>LN(Table1[[#This Row],[NV]]/Table1[[#This Row],[NV_MA-2]])</f>
        <v>6.1826871672249046</v>
      </c>
      <c r="N3022" s="4">
        <f>LN(Table1[[#This Row],[NV]]/Table1[[#This Row],[NV_MA-3]])</f>
        <v>4.0049565027147072</v>
      </c>
      <c r="O3022" s="7">
        <f>LN(Table1[[#This Row],[NV]]/Table1[[#This Row],[Metcalfe
NV ~ n^2]])</f>
        <v>-0.62091827415450362</v>
      </c>
      <c r="P3022" s="7">
        <f>Table1[[#This Row],[NV_MA-1]]*$M$3</f>
        <v>33292251.566666666</v>
      </c>
    </row>
    <row r="3023" spans="1:16" x14ac:dyDescent="0.2">
      <c r="A3023" s="2">
        <v>40670</v>
      </c>
      <c r="B3023" s="3">
        <v>22311656.833264001</v>
      </c>
      <c r="C3023" s="3">
        <f t="shared" si="282"/>
        <v>11226639.088474844</v>
      </c>
      <c r="D3023" s="4">
        <f>LN(Table1[[#This Row],[NV]])</f>
        <v>16.920619827804742</v>
      </c>
      <c r="E3023" s="5">
        <v>7114</v>
      </c>
      <c r="F3023" s="5">
        <f t="shared" si="283"/>
        <v>50608996</v>
      </c>
      <c r="G3023" s="8">
        <f t="shared" si="284"/>
        <v>32276964.100000001</v>
      </c>
      <c r="H3023" s="5">
        <f t="shared" si="285"/>
        <v>63099.899142144764</v>
      </c>
      <c r="I3023" s="5">
        <f t="shared" si="286"/>
        <v>47842.579782439498</v>
      </c>
      <c r="J3023" s="5">
        <f>Table1[[#This Row],[DAA 
(n)]]^1.5</f>
        <v>600026.9973459529</v>
      </c>
      <c r="K3023" s="5">
        <f t="shared" si="287"/>
        <v>419989.72755282273</v>
      </c>
      <c r="L3023" s="7">
        <f>LN(Table1[[#This Row],[NV]]/Table1[[#This Row],[NV_MA-1]])</f>
        <v>-0.36924452019168319</v>
      </c>
      <c r="M3023" s="7">
        <f>LN(Table1[[#This Row],[NV]]/Table1[[#This Row],[NV_MA-2]])</f>
        <v>6.1449485154159253</v>
      </c>
      <c r="N3023" s="4">
        <f>LN(Table1[[#This Row],[NV]]/Table1[[#This Row],[NV_MA-3]])</f>
        <v>3.9726342960518641</v>
      </c>
      <c r="O3023" s="7">
        <f>LN(Table1[[#This Row],[NV]]/Table1[[#This Row],[Metcalfe
NV ~ n^2]])</f>
        <v>-0.81902007721205772</v>
      </c>
      <c r="P3023" s="7">
        <f>Table1[[#This Row],[NV_MA-1]]*$M$3</f>
        <v>32276964.100000001</v>
      </c>
    </row>
    <row r="3024" spans="1:16" x14ac:dyDescent="0.2">
      <c r="A3024" s="2">
        <v>40669</v>
      </c>
      <c r="B3024" s="3">
        <v>21133833.581206098</v>
      </c>
      <c r="C3024" s="3">
        <f t="shared" si="282"/>
        <v>10630208.457699379</v>
      </c>
      <c r="D3024" s="4">
        <f>LN(Table1[[#This Row],[NV]])</f>
        <v>16.866385801494179</v>
      </c>
      <c r="E3024" s="5">
        <v>6956</v>
      </c>
      <c r="F3024" s="5">
        <f t="shared" si="283"/>
        <v>48385936</v>
      </c>
      <c r="G3024" s="8">
        <f t="shared" si="284"/>
        <v>30987668.100000001</v>
      </c>
      <c r="H3024" s="5">
        <f t="shared" si="285"/>
        <v>61542.235293798352</v>
      </c>
      <c r="I3024" s="5">
        <f t="shared" si="286"/>
        <v>46677.274265887099</v>
      </c>
      <c r="J3024" s="5">
        <f>Table1[[#This Row],[DAA 
(n)]]^1.5</f>
        <v>580148.74887049419</v>
      </c>
      <c r="K3024" s="5">
        <f t="shared" si="287"/>
        <v>406755.29895735456</v>
      </c>
      <c r="L3024" s="7">
        <f>LN(Table1[[#This Row],[NV]]/Table1[[#This Row],[NV_MA-1]])</f>
        <v>-0.38271407858474171</v>
      </c>
      <c r="M3024" s="7">
        <f>LN(Table1[[#This Row],[NV]]/Table1[[#This Row],[NV_MA-2]])</f>
        <v>6.1153731087032925</v>
      </c>
      <c r="N3024" s="4">
        <f>LN(Table1[[#This Row],[NV]]/Table1[[#This Row],[NV_MA-3]])</f>
        <v>3.9504187489443301</v>
      </c>
      <c r="O3024" s="7">
        <f>LN(Table1[[#This Row],[NV]]/Table1[[#This Row],[Metcalfe
NV ~ n^2]])</f>
        <v>-0.82833394945416827</v>
      </c>
      <c r="P3024" s="7">
        <f>Table1[[#This Row],[NV_MA-1]]*$M$3</f>
        <v>30987668.100000001</v>
      </c>
    </row>
    <row r="3025" spans="1:16" x14ac:dyDescent="0.2">
      <c r="A3025" s="2">
        <v>40668</v>
      </c>
      <c r="B3025" s="3">
        <v>20416354.634413701</v>
      </c>
      <c r="C3025" s="3">
        <f t="shared" si="282"/>
        <v>10070160.804992514</v>
      </c>
      <c r="D3025" s="4">
        <f>LN(Table1[[#This Row],[NV]])</f>
        <v>16.831846835391822</v>
      </c>
      <c r="E3025" s="5">
        <v>7151</v>
      </c>
      <c r="F3025" s="5">
        <f t="shared" si="283"/>
        <v>51136801</v>
      </c>
      <c r="G3025" s="8">
        <f t="shared" si="284"/>
        <v>29857658.100000001</v>
      </c>
      <c r="H3025" s="5">
        <f t="shared" si="285"/>
        <v>63465.178532732083</v>
      </c>
      <c r="I3025" s="5">
        <f t="shared" si="286"/>
        <v>45671.797602298509</v>
      </c>
      <c r="J3025" s="5">
        <f>Table1[[#This Row],[DAA 
(n)]]^1.5</f>
        <v>604714.20022271713</v>
      </c>
      <c r="K3025" s="5">
        <f t="shared" si="287"/>
        <v>395243.76560548512</v>
      </c>
      <c r="L3025" s="7">
        <f>LN(Table1[[#This Row],[NV]]/Table1[[#This Row],[NV_MA-1]])</f>
        <v>-0.38010508227085049</v>
      </c>
      <c r="M3025" s="7">
        <f>LN(Table1[[#This Row],[NV]]/Table1[[#This Row],[NV_MA-2]])</f>
        <v>6.1026105693064485</v>
      </c>
      <c r="N3025" s="4">
        <f>LN(Table1[[#This Row],[NV]]/Table1[[#This Row],[NV_MA-3]])</f>
        <v>3.9445888537386575</v>
      </c>
      <c r="O3025" s="7">
        <f>LN(Table1[[#This Row],[NV]]/Table1[[#This Row],[Metcalfe
NV ~ n^2]])</f>
        <v>-0.91816813670497077</v>
      </c>
      <c r="P3025" s="7">
        <f>Table1[[#This Row],[NV_MA-1]]*$M$3</f>
        <v>29857658.100000001</v>
      </c>
    </row>
    <row r="3026" spans="1:16" x14ac:dyDescent="0.2">
      <c r="A3026" s="2">
        <v>40667</v>
      </c>
      <c r="B3026" s="3">
        <v>20775521.356237002</v>
      </c>
      <c r="C3026" s="3">
        <f t="shared" si="282"/>
        <v>9529108.7603544258</v>
      </c>
      <c r="D3026" s="4">
        <f>LN(Table1[[#This Row],[NV]])</f>
        <v>16.849285993757306</v>
      </c>
      <c r="E3026" s="5">
        <v>6335</v>
      </c>
      <c r="F3026" s="5">
        <f t="shared" si="283"/>
        <v>40132225</v>
      </c>
      <c r="G3026" s="8">
        <f t="shared" si="284"/>
        <v>28754048.600000001</v>
      </c>
      <c r="H3026" s="5">
        <f t="shared" si="285"/>
        <v>55455.608662604449</v>
      </c>
      <c r="I3026" s="5">
        <f t="shared" si="286"/>
        <v>44738.623277842409</v>
      </c>
      <c r="J3026" s="5">
        <f>Table1[[#This Row],[DAA 
(n)]]^1.5</f>
        <v>504219.83833938942</v>
      </c>
      <c r="K3026" s="5">
        <f t="shared" si="287"/>
        <v>384309.12700229586</v>
      </c>
      <c r="L3026" s="7">
        <f>LN(Table1[[#This Row],[NV]]/Table1[[#This Row],[NV_MA-1]])</f>
        <v>-0.32500314240556633</v>
      </c>
      <c r="M3026" s="7">
        <f>LN(Table1[[#This Row],[NV]]/Table1[[#This Row],[NV_MA-2]])</f>
        <v>6.1406935308039303</v>
      </c>
      <c r="N3026" s="4">
        <f>LN(Table1[[#This Row],[NV]]/Table1[[#This Row],[NV_MA-3]])</f>
        <v>3.9900834678056811</v>
      </c>
      <c r="O3026" s="7">
        <f>LN(Table1[[#This Row],[NV]]/Table1[[#This Row],[Metcalfe
NV ~ n^2]])</f>
        <v>-0.65840419175317422</v>
      </c>
      <c r="P3026" s="7">
        <f>Table1[[#This Row],[NV_MA-1]]*$M$3</f>
        <v>28754048.600000001</v>
      </c>
    </row>
    <row r="3027" spans="1:16" x14ac:dyDescent="0.2">
      <c r="A3027" s="2">
        <v>40666</v>
      </c>
      <c r="B3027" s="3">
        <v>20449332.036190499</v>
      </c>
      <c r="C3027" s="3">
        <f t="shared" si="282"/>
        <v>8968908.0484798588</v>
      </c>
      <c r="D3027" s="4">
        <f>LN(Table1[[#This Row],[NV]])</f>
        <v>16.833460776652661</v>
      </c>
      <c r="E3027" s="5">
        <v>6123</v>
      </c>
      <c r="F3027" s="5">
        <f t="shared" si="283"/>
        <v>37491129</v>
      </c>
      <c r="G3027" s="8">
        <f t="shared" si="284"/>
        <v>28169341.399999999</v>
      </c>
      <c r="H3027" s="5">
        <f t="shared" si="285"/>
        <v>53391.381025399518</v>
      </c>
      <c r="I3027" s="5">
        <f t="shared" si="286"/>
        <v>44231.483761013806</v>
      </c>
      <c r="J3027" s="5">
        <f>Table1[[#This Row],[DAA 
(n)]]^1.5</f>
        <v>479122.30470622034</v>
      </c>
      <c r="K3027" s="5">
        <f t="shared" si="287"/>
        <v>378424.51065510151</v>
      </c>
      <c r="L3027" s="7">
        <f>LN(Table1[[#This Row],[NV]]/Table1[[#This Row],[NV_MA-1]])</f>
        <v>-0.32028398344487236</v>
      </c>
      <c r="M3027" s="7">
        <f>LN(Table1[[#This Row],[NV]]/Table1[[#This Row],[NV_MA-2]])</f>
        <v>6.1362686598683602</v>
      </c>
      <c r="N3027" s="4">
        <f>LN(Table1[[#This Row],[NV]]/Table1[[#This Row],[NV_MA-3]])</f>
        <v>3.9896888881320614</v>
      </c>
      <c r="O3027" s="7">
        <f>LN(Table1[[#This Row],[NV]]/Table1[[#This Row],[Metcalfe
NV ~ n^2]])</f>
        <v>-0.6061541263032485</v>
      </c>
      <c r="P3027" s="7">
        <f>Table1[[#This Row],[NV_MA-1]]*$M$3</f>
        <v>28169341.399999999</v>
      </c>
    </row>
    <row r="3028" spans="1:16" x14ac:dyDescent="0.2">
      <c r="A3028" s="2">
        <v>40665</v>
      </c>
      <c r="B3028" s="3">
        <v>19440800</v>
      </c>
      <c r="C3028" s="3">
        <f t="shared" si="282"/>
        <v>8438612.9606068432</v>
      </c>
      <c r="D3028" s="4">
        <f>LN(Table1[[#This Row],[NV]])</f>
        <v>16.782884508413211</v>
      </c>
      <c r="E3028" s="5">
        <v>5974</v>
      </c>
      <c r="F3028" s="5">
        <f t="shared" si="283"/>
        <v>35688676</v>
      </c>
      <c r="G3028" s="8">
        <f t="shared" si="284"/>
        <v>27344705.133333333</v>
      </c>
      <c r="H3028" s="5">
        <f t="shared" si="285"/>
        <v>51944.957520688156</v>
      </c>
      <c r="I3028" s="5">
        <f t="shared" si="286"/>
        <v>43425.535259629149</v>
      </c>
      <c r="J3028" s="5">
        <f>Table1[[#This Row],[DAA 
(n)]]^1.5</f>
        <v>461740.34957322158</v>
      </c>
      <c r="K3028" s="5">
        <f t="shared" si="287"/>
        <v>369566.94260917435</v>
      </c>
      <c r="L3028" s="7">
        <f>LN(Table1[[#This Row],[NV]]/Table1[[#This Row],[NV_MA-1]])</f>
        <v>-0.34114896308936882</v>
      </c>
      <c r="M3028" s="7">
        <f>LN(Table1[[#This Row],[NV]]/Table1[[#This Row],[NV_MA-2]])</f>
        <v>6.1040815913089626</v>
      </c>
      <c r="N3028" s="4">
        <f>LN(Table1[[#This Row],[NV]]/Table1[[#This Row],[NV_MA-3]])</f>
        <v>3.9627973346561221</v>
      </c>
      <c r="O3028" s="7">
        <f>LN(Table1[[#This Row],[NV]]/Table1[[#This Row],[Metcalfe
NV ~ n^2]])</f>
        <v>-0.6074594891388998</v>
      </c>
      <c r="P3028" s="7">
        <f>Table1[[#This Row],[NV_MA-1]]*$M$3</f>
        <v>27344705.133333333</v>
      </c>
    </row>
    <row r="3029" spans="1:16" x14ac:dyDescent="0.2">
      <c r="A3029" s="2">
        <v>40664</v>
      </c>
      <c r="B3029" s="3">
        <v>18767727.802862398</v>
      </c>
      <c r="C3029" s="3">
        <f t="shared" si="282"/>
        <v>7942288.4439901775</v>
      </c>
      <c r="D3029" s="4">
        <f>LN(Table1[[#This Row],[NV]])</f>
        <v>16.747649346512677</v>
      </c>
      <c r="E3029" s="5">
        <v>7423</v>
      </c>
      <c r="F3029" s="5">
        <f t="shared" si="283"/>
        <v>55100929</v>
      </c>
      <c r="G3029" s="8">
        <f t="shared" si="284"/>
        <v>26529165.933333334</v>
      </c>
      <c r="H3029" s="5">
        <f t="shared" si="285"/>
        <v>66156.289183713554</v>
      </c>
      <c r="I3029" s="5">
        <f t="shared" si="286"/>
        <v>42600.403253711018</v>
      </c>
      <c r="J3029" s="5">
        <f>Table1[[#This Row],[DAA 
(n)]]^1.5</f>
        <v>639542.17684762657</v>
      </c>
      <c r="K3029" s="5">
        <f t="shared" si="287"/>
        <v>360638.77322745818</v>
      </c>
      <c r="L3029" s="7">
        <f>LN(Table1[[#This Row],[NV]]/Table1[[#This Row],[NV_MA-1]])</f>
        <v>-0.34610594048410026</v>
      </c>
      <c r="M3029" s="7">
        <f>LN(Table1[[#This Row],[NV]]/Table1[[#This Row],[NV_MA-2]])</f>
        <v>6.0880303482504621</v>
      </c>
      <c r="N3029" s="4">
        <f>LN(Table1[[#This Row],[NV]]/Table1[[#This Row],[NV_MA-3]])</f>
        <v>3.9520172383390326</v>
      </c>
      <c r="O3029" s="7">
        <f>LN(Table1[[#This Row],[NV]]/Table1[[#This Row],[Metcalfe
NV ~ n^2]])</f>
        <v>-1.0770277877224184</v>
      </c>
      <c r="P3029" s="7">
        <f>Table1[[#This Row],[NV_MA-1]]*$M$3</f>
        <v>26529165.933333334</v>
      </c>
    </row>
    <row r="3030" spans="1:16" x14ac:dyDescent="0.2">
      <c r="A3030" s="2">
        <v>40663</v>
      </c>
      <c r="B3030" s="3">
        <v>21197575</v>
      </c>
      <c r="C3030" s="3">
        <f t="shared" si="282"/>
        <v>7466638.7536780974</v>
      </c>
      <c r="D3030" s="4">
        <f>LN(Table1[[#This Row],[NV]])</f>
        <v>16.869397346307121</v>
      </c>
      <c r="E3030" s="5">
        <v>8113</v>
      </c>
      <c r="F3030" s="5">
        <f t="shared" si="283"/>
        <v>65820769</v>
      </c>
      <c r="G3030" s="8">
        <f t="shared" si="284"/>
        <v>25046504.333333332</v>
      </c>
      <c r="H3030" s="5">
        <f t="shared" si="285"/>
        <v>73026.922137301153</v>
      </c>
      <c r="I3030" s="5">
        <f t="shared" si="286"/>
        <v>41273.947732164947</v>
      </c>
      <c r="J3030" s="5">
        <f>Table1[[#This Row],[DAA 
(n)]]^1.5</f>
        <v>730755.70397842163</v>
      </c>
      <c r="K3030" s="5">
        <f t="shared" si="287"/>
        <v>345522.32258445869</v>
      </c>
      <c r="L3030" s="7">
        <f>LN(Table1[[#This Row],[NV]]/Table1[[#This Row],[NV_MA-1]])</f>
        <v>-0.16684748187883597</v>
      </c>
      <c r="M3030" s="7">
        <f>LN(Table1[[#This Row],[NV]]/Table1[[#This Row],[NV_MA-2]])</f>
        <v>6.2414105719160915</v>
      </c>
      <c r="N3030" s="4">
        <f>LN(Table1[[#This Row],[NV]]/Table1[[#This Row],[NV_MA-3]])</f>
        <v>4.1165848166979702</v>
      </c>
      <c r="O3030" s="7">
        <f>LN(Table1[[#This Row],[NV]]/Table1[[#This Row],[Metcalfe
NV ~ n^2]])</f>
        <v>-1.1330486384830101</v>
      </c>
      <c r="P3030" s="7">
        <f>Table1[[#This Row],[NV_MA-1]]*$M$3</f>
        <v>25046504.333333332</v>
      </c>
    </row>
    <row r="3031" spans="1:16" x14ac:dyDescent="0.2">
      <c r="A3031" s="2">
        <v>40662</v>
      </c>
      <c r="B3031" s="3">
        <v>17237608.979265299</v>
      </c>
      <c r="C3031" s="3">
        <f t="shared" si="282"/>
        <v>6911797.8020280963</v>
      </c>
      <c r="D3031" s="4">
        <f>LN(Table1[[#This Row],[NV]])</f>
        <v>16.662604123283597</v>
      </c>
      <c r="E3031" s="5">
        <v>6915</v>
      </c>
      <c r="F3031" s="5">
        <f t="shared" si="283"/>
        <v>47817225</v>
      </c>
      <c r="G3031" s="8">
        <f t="shared" si="284"/>
        <v>23418566.733333334</v>
      </c>
      <c r="H3031" s="5">
        <f t="shared" si="285"/>
        <v>61138.614607943608</v>
      </c>
      <c r="I3031" s="5">
        <f t="shared" si="286"/>
        <v>39983.136677996481</v>
      </c>
      <c r="J3031" s="5">
        <f>Table1[[#This Row],[DAA 
(n)]]^1.5</f>
        <v>575027.05229841161</v>
      </c>
      <c r="K3031" s="5">
        <f t="shared" si="287"/>
        <v>329982.0543982641</v>
      </c>
      <c r="L3031" s="7">
        <f>LN(Table1[[#This Row],[NV]]/Table1[[#This Row],[NV_MA-1]])</f>
        <v>-0.30643559257162972</v>
      </c>
      <c r="M3031" s="7">
        <f>LN(Table1[[#This Row],[NV]]/Table1[[#This Row],[NV_MA-2]])</f>
        <v>6.0663910621287291</v>
      </c>
      <c r="N3031" s="4">
        <f>LN(Table1[[#This Row],[NV]]/Table1[[#This Row],[NV_MA-3]])</f>
        <v>3.9558105719309329</v>
      </c>
      <c r="O3031" s="7">
        <f>LN(Table1[[#This Row],[NV]]/Table1[[#This Row],[Metcalfe
NV ~ n^2]])</f>
        <v>-1.0202923649141213</v>
      </c>
      <c r="P3031" s="7">
        <f>Table1[[#This Row],[NV_MA-1]]*$M$3</f>
        <v>23418566.733333334</v>
      </c>
    </row>
    <row r="3032" spans="1:16" x14ac:dyDescent="0.2">
      <c r="A3032" s="2">
        <v>40661</v>
      </c>
      <c r="B3032" s="3">
        <v>13799039.3400917</v>
      </c>
      <c r="C3032" s="3">
        <f t="shared" si="282"/>
        <v>6489676.8013750101</v>
      </c>
      <c r="D3032" s="4">
        <f>LN(Table1[[#This Row],[NV]])</f>
        <v>16.440109534667499</v>
      </c>
      <c r="E3032" s="5">
        <v>6130</v>
      </c>
      <c r="F3032" s="5">
        <f t="shared" si="283"/>
        <v>37576900</v>
      </c>
      <c r="G3032" s="8">
        <f t="shared" si="284"/>
        <v>22250441.766666666</v>
      </c>
      <c r="H3032" s="5">
        <f t="shared" si="285"/>
        <v>53459.423677342478</v>
      </c>
      <c r="I3032" s="5">
        <f t="shared" si="286"/>
        <v>38919.865159281733</v>
      </c>
      <c r="J3032" s="5">
        <f>Table1[[#This Row],[DAA 
(n)]]^1.5</f>
        <v>479944.16029367445</v>
      </c>
      <c r="K3032" s="5">
        <f t="shared" si="287"/>
        <v>317936.62699163274</v>
      </c>
      <c r="L3032" s="7">
        <f>LN(Table1[[#This Row],[NV]]/Table1[[#This Row],[NV_MA-1]])</f>
        <v>-0.47776288639356967</v>
      </c>
      <c r="M3032" s="7">
        <f>LN(Table1[[#This Row],[NV]]/Table1[[#This Row],[NV_MA-2]])</f>
        <v>5.8708494629346664</v>
      </c>
      <c r="N3032" s="4">
        <f>LN(Table1[[#This Row],[NV]]/Table1[[#This Row],[NV_MA-3]])</f>
        <v>3.7705021789551516</v>
      </c>
      <c r="O3032" s="7">
        <f>LN(Table1[[#This Row],[NV]]/Table1[[#This Row],[Metcalfe
NV ~ n^2]])</f>
        <v>-1.0017905231930142</v>
      </c>
      <c r="P3032" s="7">
        <f>Table1[[#This Row],[NV_MA-1]]*$M$3</f>
        <v>22250441.766666666</v>
      </c>
    </row>
    <row r="3033" spans="1:16" x14ac:dyDescent="0.2">
      <c r="A3033" s="2">
        <v>40660</v>
      </c>
      <c r="B3033" s="3">
        <v>11473867.218627701</v>
      </c>
      <c r="C3033" s="3">
        <f t="shared" si="282"/>
        <v>6182510.0235032979</v>
      </c>
      <c r="D3033" s="4">
        <f>LN(Table1[[#This Row],[NV]])</f>
        <v>16.255582591707086</v>
      </c>
      <c r="E3033" s="5">
        <v>7488</v>
      </c>
      <c r="F3033" s="5">
        <f t="shared" si="283"/>
        <v>56070144</v>
      </c>
      <c r="G3033" s="8">
        <f t="shared" si="284"/>
        <v>21664802.733333334</v>
      </c>
      <c r="H3033" s="5">
        <f t="shared" si="285"/>
        <v>66800.874951962833</v>
      </c>
      <c r="I3033" s="5">
        <f t="shared" si="286"/>
        <v>38391.191327408822</v>
      </c>
      <c r="J3033" s="5">
        <f>Table1[[#This Row],[DAA 
(n)]]^1.5</f>
        <v>647960.83081618568</v>
      </c>
      <c r="K3033" s="5">
        <f t="shared" si="287"/>
        <v>311910.36943811458</v>
      </c>
      <c r="L3033" s="7">
        <f>LN(Table1[[#This Row],[NV]]/Table1[[#This Row],[NV_MA-1]])</f>
        <v>-0.63561691609181259</v>
      </c>
      <c r="M3033" s="7">
        <f>LN(Table1[[#This Row],[NV]]/Table1[[#This Row],[NV_MA-2]])</f>
        <v>5.6999992719611514</v>
      </c>
      <c r="N3033" s="4">
        <f>LN(Table1[[#This Row],[NV]]/Table1[[#This Row],[NV_MA-3]])</f>
        <v>3.6051114436294771</v>
      </c>
      <c r="O3033" s="7">
        <f>LN(Table1[[#This Row],[NV]]/Table1[[#This Row],[Metcalfe
NV ~ n^2]])</f>
        <v>-1.5865314446077687</v>
      </c>
      <c r="P3033" s="7">
        <f>Table1[[#This Row],[NV_MA-1]]*$M$3</f>
        <v>21664802.733333334</v>
      </c>
    </row>
    <row r="3034" spans="1:16" x14ac:dyDescent="0.2">
      <c r="A3034" s="2">
        <v>40659</v>
      </c>
      <c r="B3034" s="3">
        <v>10659842.364227301</v>
      </c>
      <c r="C3034" s="3">
        <f t="shared" si="282"/>
        <v>5953063.1451061368</v>
      </c>
      <c r="D3034" s="4">
        <f>LN(Table1[[#This Row],[NV]])</f>
        <v>16.181994188996697</v>
      </c>
      <c r="E3034" s="5">
        <v>6053</v>
      </c>
      <c r="F3034" s="5">
        <f t="shared" si="283"/>
        <v>36638809</v>
      </c>
      <c r="G3034" s="8">
        <f t="shared" si="284"/>
        <v>20783702.466666665</v>
      </c>
      <c r="H3034" s="5">
        <f t="shared" si="285"/>
        <v>52711.396168032385</v>
      </c>
      <c r="I3034" s="5">
        <f t="shared" si="286"/>
        <v>37725.520642889111</v>
      </c>
      <c r="J3034" s="5">
        <f>Table1[[#This Row],[DAA 
(n)]]^1.5</f>
        <v>470929.62412339327</v>
      </c>
      <c r="K3034" s="5">
        <f t="shared" si="287"/>
        <v>303700.91488605144</v>
      </c>
      <c r="L3034" s="7">
        <f>LN(Table1[[#This Row],[NV]]/Table1[[#This Row],[NV_MA-1]])</f>
        <v>-0.6676855132942513</v>
      </c>
      <c r="M3034" s="7">
        <f>LN(Table1[[#This Row],[NV]]/Table1[[#This Row],[NV_MA-2]])</f>
        <v>5.6439021044515298</v>
      </c>
      <c r="N3034" s="4">
        <f>LN(Table1[[#This Row],[NV]]/Table1[[#This Row],[NV_MA-3]])</f>
        <v>3.5581955255009752</v>
      </c>
      <c r="O3034" s="7">
        <f>LN(Table1[[#This Row],[NV]]/Table1[[#This Row],[Metcalfe
NV ~ n^2]])</f>
        <v>-1.2346244027866775</v>
      </c>
      <c r="P3034" s="7">
        <f>Table1[[#This Row],[NV_MA-1]]*$M$3</f>
        <v>20783702.466666665</v>
      </c>
    </row>
    <row r="3035" spans="1:16" x14ac:dyDescent="0.2">
      <c r="A3035" s="2">
        <v>40658</v>
      </c>
      <c r="B3035" s="3">
        <v>9402390.19979541</v>
      </c>
      <c r="C3035" s="3">
        <f t="shared" si="282"/>
        <v>5755768.6762985596</v>
      </c>
      <c r="D3035" s="4">
        <f>LN(Table1[[#This Row],[NV]])</f>
        <v>16.056474491491404</v>
      </c>
      <c r="E3035" s="5">
        <v>5053</v>
      </c>
      <c r="F3035" s="5">
        <f t="shared" si="283"/>
        <v>25532809</v>
      </c>
      <c r="G3035" s="8">
        <f t="shared" si="284"/>
        <v>20373558.466666665</v>
      </c>
      <c r="H3035" s="5">
        <f t="shared" si="285"/>
        <v>43090.657108940017</v>
      </c>
      <c r="I3035" s="5">
        <f t="shared" si="286"/>
        <v>37366.766268350904</v>
      </c>
      <c r="J3035" s="5">
        <f>Table1[[#This Row],[DAA 
(n)]]^1.5</f>
        <v>359189.76026189834</v>
      </c>
      <c r="K3035" s="5">
        <f t="shared" si="287"/>
        <v>299552.28832849726</v>
      </c>
      <c r="L3035" s="7">
        <f>LN(Table1[[#This Row],[NV]]/Table1[[#This Row],[NV_MA-1]])</f>
        <v>-0.77327397299464118</v>
      </c>
      <c r="M3035" s="7">
        <f>LN(Table1[[#This Row],[NV]]/Table1[[#This Row],[NV_MA-2]])</f>
        <v>5.5279375055804882</v>
      </c>
      <c r="N3035" s="4">
        <f>LN(Table1[[#This Row],[NV]]/Table1[[#This Row],[NV_MA-3]])</f>
        <v>3.4464302247880227</v>
      </c>
      <c r="O3035" s="7">
        <f>LN(Table1[[#This Row],[NV]]/Table1[[#This Row],[Metcalfe
NV ~ n^2]])</f>
        <v>-0.99900031909241394</v>
      </c>
      <c r="P3035" s="7">
        <f>Table1[[#This Row],[NV_MA-1]]*$M$3</f>
        <v>20373558.466666665</v>
      </c>
    </row>
    <row r="3036" spans="1:16" x14ac:dyDescent="0.2">
      <c r="A3036" s="2">
        <v>40657</v>
      </c>
      <c r="B3036" s="3">
        <v>9792394.9137931</v>
      </c>
      <c r="C3036" s="3">
        <f t="shared" si="282"/>
        <v>5606568.3229720462</v>
      </c>
      <c r="D3036" s="4">
        <f>LN(Table1[[#This Row],[NV]])</f>
        <v>16.097116613169479</v>
      </c>
      <c r="E3036" s="5">
        <v>4821</v>
      </c>
      <c r="F3036" s="5">
        <f t="shared" si="283"/>
        <v>23242041</v>
      </c>
      <c r="G3036" s="8">
        <f t="shared" si="284"/>
        <v>20302672.966666665</v>
      </c>
      <c r="H3036" s="5">
        <f t="shared" si="285"/>
        <v>40885.631410889502</v>
      </c>
      <c r="I3036" s="5">
        <f t="shared" si="286"/>
        <v>37298.638827115581</v>
      </c>
      <c r="J3036" s="5">
        <f>Table1[[#This Row],[DAA 
(n)]]^1.5</f>
        <v>334738.52431562124</v>
      </c>
      <c r="K3036" s="5">
        <f t="shared" si="287"/>
        <v>298796.31753615488</v>
      </c>
      <c r="L3036" s="7">
        <f>LN(Table1[[#This Row],[NV]]/Table1[[#This Row],[NV_MA-1]])</f>
        <v>-0.72914649540918719</v>
      </c>
      <c r="M3036" s="7">
        <f>LN(Table1[[#This Row],[NV]]/Table1[[#This Row],[NV_MA-2]])</f>
        <v>5.570404500774071</v>
      </c>
      <c r="N3036" s="4">
        <f>LN(Table1[[#This Row],[NV]]/Table1[[#This Row],[NV_MA-3]])</f>
        <v>3.4895992051808125</v>
      </c>
      <c r="O3036" s="7">
        <f>LN(Table1[[#This Row],[NV]]/Table1[[#This Row],[Metcalfe
NV ~ n^2]])</f>
        <v>-0.86435669564176454</v>
      </c>
      <c r="P3036" s="7">
        <f>Table1[[#This Row],[NV_MA-1]]*$M$3</f>
        <v>20302672.966666665</v>
      </c>
    </row>
    <row r="3037" spans="1:16" x14ac:dyDescent="0.2">
      <c r="A3037" s="2">
        <v>40656</v>
      </c>
      <c r="B3037" s="3">
        <v>10958848.7580136</v>
      </c>
      <c r="C3037" s="3">
        <f t="shared" si="282"/>
        <v>5449650.4615789438</v>
      </c>
      <c r="D3037" s="4">
        <f>LN(Table1[[#This Row],[NV]])</f>
        <v>16.209657793639796</v>
      </c>
      <c r="E3037" s="5">
        <v>4979</v>
      </c>
      <c r="F3037" s="5">
        <f t="shared" si="283"/>
        <v>24790441</v>
      </c>
      <c r="G3037" s="8">
        <f t="shared" si="284"/>
        <v>20108124.399999999</v>
      </c>
      <c r="H3037" s="5">
        <f t="shared" si="285"/>
        <v>42386.149061931428</v>
      </c>
      <c r="I3037" s="5">
        <f t="shared" si="286"/>
        <v>37095.065153581112</v>
      </c>
      <c r="J3037" s="5">
        <f>Table1[[#This Row],[DAA 
(n)]]^1.5</f>
        <v>351328.34462792752</v>
      </c>
      <c r="K3037" s="5">
        <f t="shared" si="287"/>
        <v>296620.82471935102</v>
      </c>
      <c r="L3037" s="7">
        <f>LN(Table1[[#This Row],[NV]]/Table1[[#This Row],[NV_MA-1]])</f>
        <v>-0.6069766967280712</v>
      </c>
      <c r="M3037" s="7">
        <f>LN(Table1[[#This Row],[NV]]/Table1[[#This Row],[NV_MA-2]])</f>
        <v>5.6884185686197846</v>
      </c>
      <c r="N3037" s="4">
        <f>LN(Table1[[#This Row],[NV]]/Table1[[#This Row],[NV_MA-3]])</f>
        <v>3.6094478759574744</v>
      </c>
      <c r="O3037" s="7">
        <f>LN(Table1[[#This Row],[NV]]/Table1[[#This Row],[Metcalfe
NV ~ n^2]])</f>
        <v>-0.8163108996445696</v>
      </c>
      <c r="P3037" s="7">
        <f>Table1[[#This Row],[NV_MA-1]]*$M$3</f>
        <v>20108124.399999999</v>
      </c>
    </row>
    <row r="3038" spans="1:16" x14ac:dyDescent="0.2">
      <c r="A3038" s="2">
        <v>40655</v>
      </c>
      <c r="B3038" s="3">
        <v>8403996.6075990293</v>
      </c>
      <c r="C3038" s="3">
        <f t="shared" si="282"/>
        <v>5251413.7400849182</v>
      </c>
      <c r="D3038" s="4">
        <f>LN(Table1[[#This Row],[NV]])</f>
        <v>15.944217937281909</v>
      </c>
      <c r="E3038" s="5">
        <v>4237</v>
      </c>
      <c r="F3038" s="5">
        <f t="shared" si="283"/>
        <v>17952169</v>
      </c>
      <c r="G3038" s="8">
        <f t="shared" si="284"/>
        <v>19941859.699999999</v>
      </c>
      <c r="H3038" s="5">
        <f t="shared" si="285"/>
        <v>35385.774750404729</v>
      </c>
      <c r="I3038" s="5">
        <f t="shared" si="286"/>
        <v>36928.291325498838</v>
      </c>
      <c r="J3038" s="5">
        <f>Table1[[#This Row],[DAA 
(n)]]^1.5</f>
        <v>275795.83037638548</v>
      </c>
      <c r="K3038" s="5">
        <f t="shared" si="287"/>
        <v>294804.94741264713</v>
      </c>
      <c r="L3038" s="7">
        <f>LN(Table1[[#This Row],[NV]]/Table1[[#This Row],[NV_MA-1]])</f>
        <v>-0.86411364566154925</v>
      </c>
      <c r="M3038" s="7">
        <f>LN(Table1[[#This Row],[NV]]/Table1[[#This Row],[NV_MA-2]])</f>
        <v>5.427484698431531</v>
      </c>
      <c r="N3038" s="4">
        <f>LN(Table1[[#This Row],[NV]]/Table1[[#This Row],[NV_MA-3]])</f>
        <v>3.3501487158572738</v>
      </c>
      <c r="O3038" s="7">
        <f>LN(Table1[[#This Row],[NV]]/Table1[[#This Row],[Metcalfe
NV ~ n^2]])</f>
        <v>-0.75900356397120883</v>
      </c>
      <c r="P3038" s="7">
        <f>Table1[[#This Row],[NV_MA-1]]*$M$3</f>
        <v>19941859.699999999</v>
      </c>
    </row>
    <row r="3039" spans="1:16" x14ac:dyDescent="0.2">
      <c r="A3039" s="2">
        <v>40654</v>
      </c>
      <c r="B3039" s="3">
        <v>7213608.29245356</v>
      </c>
      <c r="C3039" s="3">
        <f t="shared" si="282"/>
        <v>5133783.3087816173</v>
      </c>
      <c r="D3039" s="4">
        <f>LN(Table1[[#This Row],[NV]])</f>
        <v>15.791479840725447</v>
      </c>
      <c r="E3039" s="5">
        <v>4042</v>
      </c>
      <c r="F3039" s="5">
        <f t="shared" si="283"/>
        <v>16337764</v>
      </c>
      <c r="G3039" s="8">
        <f t="shared" si="284"/>
        <v>20778344.766666666</v>
      </c>
      <c r="H3039" s="5">
        <f t="shared" si="285"/>
        <v>33566.768377568733</v>
      </c>
      <c r="I3039" s="5">
        <f t="shared" si="286"/>
        <v>37670.897560739068</v>
      </c>
      <c r="J3039" s="5">
        <f>Table1[[#This Row],[DAA 
(n)]]^1.5</f>
        <v>256977.12366668007</v>
      </c>
      <c r="K3039" s="5">
        <f t="shared" si="287"/>
        <v>303326.4530667676</v>
      </c>
      <c r="L3039" s="7">
        <f>LN(Table1[[#This Row],[NV]]/Table1[[#This Row],[NV_MA-1]])</f>
        <v>-1.0579420446201717</v>
      </c>
      <c r="M3039" s="7">
        <f>LN(Table1[[#This Row],[NV]]/Table1[[#This Row],[NV_MA-2]])</f>
        <v>5.2548367133856253</v>
      </c>
      <c r="N3039" s="4">
        <f>LN(Table1[[#This Row],[NV]]/Table1[[#This Row],[NV_MA-3]])</f>
        <v>3.1689149333552376</v>
      </c>
      <c r="O3039" s="7">
        <f>LN(Table1[[#This Row],[NV]]/Table1[[#This Row],[Metcalfe
NV ~ n^2]])</f>
        <v>-0.81750995520168612</v>
      </c>
      <c r="P3039" s="7">
        <f>Table1[[#This Row],[NV_MA-1]]*$M$3</f>
        <v>20778344.766666666</v>
      </c>
    </row>
    <row r="3040" spans="1:16" x14ac:dyDescent="0.2">
      <c r="A3040" s="2">
        <v>40653</v>
      </c>
      <c r="B3040" s="3">
        <v>6815579.7080198796</v>
      </c>
      <c r="C3040" s="3">
        <f t="shared" si="282"/>
        <v>5047860.099455229</v>
      </c>
      <c r="D3040" s="4">
        <f>LN(Table1[[#This Row],[NV]])</f>
        <v>15.734721683034307</v>
      </c>
      <c r="E3040" s="5">
        <v>5358</v>
      </c>
      <c r="F3040" s="5">
        <f t="shared" si="283"/>
        <v>28708164</v>
      </c>
      <c r="G3040" s="8">
        <f t="shared" si="284"/>
        <v>20758322.266666666</v>
      </c>
      <c r="H3040" s="5">
        <f t="shared" si="285"/>
        <v>46005.642136460199</v>
      </c>
      <c r="I3040" s="5">
        <f t="shared" si="286"/>
        <v>37647.659662259466</v>
      </c>
      <c r="J3040" s="5">
        <f>Table1[[#This Row],[DAA 
(n)]]^1.5</f>
        <v>392196.81629508454</v>
      </c>
      <c r="K3040" s="5">
        <f t="shared" si="287"/>
        <v>303089.14973826247</v>
      </c>
      <c r="L3040" s="7">
        <f>LN(Table1[[#This Row],[NV]]/Table1[[#This Row],[NV_MA-1]])</f>
        <v>-1.1137361142907309</v>
      </c>
      <c r="M3040" s="7">
        <f>LN(Table1[[#This Row],[NV]]/Table1[[#This Row],[NV_MA-2]])</f>
        <v>5.1986956121032568</v>
      </c>
      <c r="N3040" s="4">
        <f>LN(Table1[[#This Row],[NV]]/Table1[[#This Row],[NV_MA-3]])</f>
        <v>3.1129394182594412</v>
      </c>
      <c r="O3040" s="7">
        <f>LN(Table1[[#This Row],[NV]]/Table1[[#This Row],[Metcalfe
NV ~ n^2]])</f>
        <v>-1.4379704171748018</v>
      </c>
      <c r="P3040" s="7">
        <f>Table1[[#This Row],[NV_MA-1]]*$M$3</f>
        <v>20758322.266666666</v>
      </c>
    </row>
    <row r="3041" spans="1:16" x14ac:dyDescent="0.2">
      <c r="A3041" s="2">
        <v>40652</v>
      </c>
      <c r="B3041" s="3">
        <v>7063863.1272589304</v>
      </c>
      <c r="C3041" s="3">
        <f t="shared" si="282"/>
        <v>4965474.2006379003</v>
      </c>
      <c r="D3041" s="4">
        <f>LN(Table1[[#This Row],[NV]])</f>
        <v>15.770502644982367</v>
      </c>
      <c r="E3041" s="5">
        <v>6311</v>
      </c>
      <c r="F3041" s="5">
        <f t="shared" si="283"/>
        <v>39828721</v>
      </c>
      <c r="G3041" s="8">
        <f t="shared" si="284"/>
        <v>20577082.666666668</v>
      </c>
      <c r="H3041" s="5">
        <f t="shared" si="285"/>
        <v>55221.561899618137</v>
      </c>
      <c r="I3041" s="5">
        <f t="shared" si="286"/>
        <v>37477.940742846644</v>
      </c>
      <c r="J3041" s="5">
        <f>Table1[[#This Row],[DAA 
(n)]]^1.5</f>
        <v>501357.21619519993</v>
      </c>
      <c r="K3041" s="5">
        <f t="shared" si="287"/>
        <v>301184.28997223836</v>
      </c>
      <c r="L3041" s="7">
        <f>LN(Table1[[#This Row],[NV]]/Table1[[#This Row],[NV_MA-1]])</f>
        <v>-1.0691858775895966</v>
      </c>
      <c r="M3041" s="7">
        <f>LN(Table1[[#This Row],[NV]]/Table1[[#This Row],[NV_MA-2]])</f>
        <v>5.2389948529663508</v>
      </c>
      <c r="N3041" s="4">
        <f>LN(Table1[[#This Row],[NV]]/Table1[[#This Row],[NV_MA-3]])</f>
        <v>3.1550250295614717</v>
      </c>
      <c r="O3041" s="7">
        <f>LN(Table1[[#This Row],[NV]]/Table1[[#This Row],[Metcalfe
NV ~ n^2]])</f>
        <v>-1.729596198186113</v>
      </c>
      <c r="P3041" s="7">
        <f>Table1[[#This Row],[NV_MA-1]]*$M$3</f>
        <v>20577082.666666668</v>
      </c>
    </row>
    <row r="3042" spans="1:16" x14ac:dyDescent="0.2">
      <c r="A3042" s="2">
        <v>40651</v>
      </c>
      <c r="B3042" s="3">
        <v>6842059.2584510501</v>
      </c>
      <c r="C3042" s="3">
        <f t="shared" si="282"/>
        <v>4871296.2705626022</v>
      </c>
      <c r="D3042" s="4">
        <f>LN(Table1[[#This Row],[NV]])</f>
        <v>15.738599305465964</v>
      </c>
      <c r="E3042" s="5">
        <v>5632</v>
      </c>
      <c r="F3042" s="5">
        <f t="shared" si="283"/>
        <v>31719424</v>
      </c>
      <c r="G3042" s="8">
        <f t="shared" si="284"/>
        <v>19908652.266666666</v>
      </c>
      <c r="H3042" s="5">
        <f t="shared" si="285"/>
        <v>48639.190464622923</v>
      </c>
      <c r="I3042" s="5">
        <f t="shared" si="286"/>
        <v>36882.379787952726</v>
      </c>
      <c r="J3042" s="5">
        <f>Table1[[#This Row],[DAA 
(n)]]^1.5</f>
        <v>422662.74494920869</v>
      </c>
      <c r="K3042" s="5">
        <f t="shared" si="287"/>
        <v>294357.44571854634</v>
      </c>
      <c r="L3042" s="7">
        <f>LN(Table1[[#This Row],[NV]]/Table1[[#This Row],[NV_MA-1]])</f>
        <v>-1.068065677005841</v>
      </c>
      <c r="M3042" s="7">
        <f>LN(Table1[[#This Row],[NV]]/Table1[[#This Row],[NV_MA-2]])</f>
        <v>5.2231101020043633</v>
      </c>
      <c r="N3042" s="4">
        <f>LN(Table1[[#This Row],[NV]]/Table1[[#This Row],[NV_MA-3]])</f>
        <v>3.1460491958698378</v>
      </c>
      <c r="O3042" s="7">
        <f>LN(Table1[[#This Row],[NV]]/Table1[[#This Row],[Metcalfe
NV ~ n^2]])</f>
        <v>-1.5338404902097917</v>
      </c>
      <c r="P3042" s="7">
        <f>Table1[[#This Row],[NV_MA-1]]*$M$3</f>
        <v>19908652.266666666</v>
      </c>
    </row>
    <row r="3043" spans="1:16" x14ac:dyDescent="0.2">
      <c r="A3043" s="2">
        <v>40650</v>
      </c>
      <c r="B3043" s="3">
        <v>6528500.5903062196</v>
      </c>
      <c r="C3043" s="3">
        <f t="shared" si="282"/>
        <v>4788814.7786142342</v>
      </c>
      <c r="D3043" s="4">
        <f>LN(Table1[[#This Row],[NV]])</f>
        <v>15.691687856250111</v>
      </c>
      <c r="E3043" s="5">
        <v>4418</v>
      </c>
      <c r="F3043" s="5">
        <f t="shared" si="283"/>
        <v>19518724</v>
      </c>
      <c r="G3043" s="8">
        <f t="shared" si="284"/>
        <v>19142405.633333333</v>
      </c>
      <c r="H3043" s="5">
        <f t="shared" si="285"/>
        <v>37082.228452423915</v>
      </c>
      <c r="I3043" s="5">
        <f t="shared" si="286"/>
        <v>36048.211951221223</v>
      </c>
      <c r="J3043" s="5">
        <f>Table1[[#This Row],[DAA 
(n)]]^1.5</f>
        <v>293655.78937252361</v>
      </c>
      <c r="K3043" s="5">
        <f t="shared" si="287"/>
        <v>285623.13885599392</v>
      </c>
      <c r="L3043" s="7">
        <f>LN(Table1[[#This Row],[NV]]/Table1[[#This Row],[NV_MA-1]])</f>
        <v>-1.0757287660131913</v>
      </c>
      <c r="M3043" s="7">
        <f>LN(Table1[[#This Row],[NV]]/Table1[[#This Row],[NV_MA-2]])</f>
        <v>5.1990753139010408</v>
      </c>
      <c r="N3043" s="4">
        <f>LN(Table1[[#This Row],[NV]]/Table1[[#This Row],[NV_MA-3]])</f>
        <v>3.1292593316810184</v>
      </c>
      <c r="O3043" s="7">
        <f>LN(Table1[[#This Row],[NV]]/Table1[[#This Row],[Metcalfe
NV ~ n^2]])</f>
        <v>-1.0951969117100138</v>
      </c>
      <c r="P3043" s="7">
        <f>Table1[[#This Row],[NV_MA-1]]*$M$3</f>
        <v>19142405.633333333</v>
      </c>
    </row>
    <row r="3044" spans="1:16" x14ac:dyDescent="0.2">
      <c r="A3044" s="2">
        <v>40649</v>
      </c>
      <c r="B3044" s="3">
        <v>6212969.63988485</v>
      </c>
      <c r="C3044" s="3">
        <f t="shared" si="282"/>
        <v>4723665.2403094172</v>
      </c>
      <c r="D3044" s="4">
        <f>LN(Table1[[#This Row],[NV]])</f>
        <v>15.642149542487111</v>
      </c>
      <c r="E3044" s="5">
        <v>5128</v>
      </c>
      <c r="F3044" s="5">
        <f t="shared" si="283"/>
        <v>26296384</v>
      </c>
      <c r="G3044" s="8">
        <f t="shared" si="284"/>
        <v>18862744.699999999</v>
      </c>
      <c r="H3044" s="5">
        <f t="shared" si="285"/>
        <v>43805.791280823389</v>
      </c>
      <c r="I3044" s="5">
        <f t="shared" si="286"/>
        <v>35714.250756772584</v>
      </c>
      <c r="J3044" s="5">
        <f>Table1[[#This Row],[DAA 
(n)]]^1.5</f>
        <v>367216.36285982607</v>
      </c>
      <c r="K3044" s="5">
        <f t="shared" si="287"/>
        <v>282257.315077557</v>
      </c>
      <c r="L3044" s="7">
        <f>LN(Table1[[#This Row],[NV]]/Table1[[#This Row],[NV_MA-1]])</f>
        <v>-1.1105498123166726</v>
      </c>
      <c r="M3044" s="7">
        <f>LN(Table1[[#This Row],[NV]]/Table1[[#This Row],[NV_MA-2]])</f>
        <v>5.1588444735088874</v>
      </c>
      <c r="N3044" s="4">
        <f>LN(Table1[[#This Row],[NV]]/Table1[[#This Row],[NV_MA-3]])</f>
        <v>3.0915751437957826</v>
      </c>
      <c r="O3044" s="7">
        <f>LN(Table1[[#This Row],[NV]]/Table1[[#This Row],[Metcalfe
NV ~ n^2]])</f>
        <v>-1.4427924547139013</v>
      </c>
      <c r="P3044" s="7">
        <f>Table1[[#This Row],[NV_MA-1]]*$M$3</f>
        <v>18862744.699999999</v>
      </c>
    </row>
    <row r="3045" spans="1:16" x14ac:dyDescent="0.2">
      <c r="A3045" s="2">
        <v>40648</v>
      </c>
      <c r="B3045" s="3">
        <v>5830722.5181574998</v>
      </c>
      <c r="C3045" s="3">
        <f t="shared" si="282"/>
        <v>4673328.6430132557</v>
      </c>
      <c r="D3045" s="4">
        <f>LN(Table1[[#This Row],[NV]])</f>
        <v>15.578651481721181</v>
      </c>
      <c r="E3045" s="5">
        <v>4150</v>
      </c>
      <c r="F3045" s="5">
        <f t="shared" si="283"/>
        <v>17222500</v>
      </c>
      <c r="G3045" s="8">
        <f t="shared" si="284"/>
        <v>18313388.199999999</v>
      </c>
      <c r="H3045" s="5">
        <f t="shared" si="285"/>
        <v>34573.083994882691</v>
      </c>
      <c r="I3045" s="5">
        <f t="shared" si="286"/>
        <v>35094.719551730246</v>
      </c>
      <c r="J3045" s="5">
        <f>Table1[[#This Row],[DAA 
(n)]]^1.5</f>
        <v>267345.04857954686</v>
      </c>
      <c r="K3045" s="5">
        <f t="shared" si="287"/>
        <v>275862.2383248118</v>
      </c>
      <c r="L3045" s="7">
        <f>LN(Table1[[#This Row],[NV]]/Table1[[#This Row],[NV_MA-1]])</f>
        <v>-1.1444914642332542</v>
      </c>
      <c r="M3045" s="7">
        <f>LN(Table1[[#This Row],[NV]]/Table1[[#This Row],[NV_MA-2]])</f>
        <v>5.1128455237061203</v>
      </c>
      <c r="N3045" s="4">
        <f>LN(Table1[[#This Row],[NV]]/Table1[[#This Row],[NV_MA-3]])</f>
        <v>3.0509945981362914</v>
      </c>
      <c r="O3045" s="7">
        <f>LN(Table1[[#This Row],[NV]]/Table1[[#This Row],[Metcalfe
NV ~ n^2]])</f>
        <v>-1.0830757447283061</v>
      </c>
      <c r="P3045" s="7">
        <f>Table1[[#This Row],[NV_MA-1]]*$M$3</f>
        <v>18313388.199999999</v>
      </c>
    </row>
    <row r="3046" spans="1:16" x14ac:dyDescent="0.2">
      <c r="A3046" s="2">
        <v>40647</v>
      </c>
      <c r="B3046" s="3">
        <v>5912587.2568503805</v>
      </c>
      <c r="C3046" s="3">
        <f t="shared" si="282"/>
        <v>4640431.8918621261</v>
      </c>
      <c r="D3046" s="4">
        <f>LN(Table1[[#This Row],[NV]])</f>
        <v>15.59259406970309</v>
      </c>
      <c r="E3046" s="5">
        <v>6169</v>
      </c>
      <c r="F3046" s="5">
        <f t="shared" si="283"/>
        <v>38056561</v>
      </c>
      <c r="G3046" s="8">
        <f t="shared" si="284"/>
        <v>18085132.899999999</v>
      </c>
      <c r="H3046" s="5">
        <f t="shared" si="285"/>
        <v>53838.664528194269</v>
      </c>
      <c r="I3046" s="5">
        <f t="shared" si="286"/>
        <v>34809.531994167344</v>
      </c>
      <c r="J3046" s="5">
        <f>Table1[[#This Row],[DAA 
(n)]]^1.5</f>
        <v>484531.65511553583</v>
      </c>
      <c r="K3046" s="5">
        <f t="shared" si="287"/>
        <v>273044.20888306922</v>
      </c>
      <c r="L3046" s="7">
        <f>LN(Table1[[#This Row],[NV]]/Table1[[#This Row],[NV_MA-1]])</f>
        <v>-1.1180067022697073</v>
      </c>
      <c r="M3046" s="7">
        <f>LN(Table1[[#This Row],[NV]]/Table1[[#This Row],[NV_MA-2]])</f>
        <v>5.1349475335680657</v>
      </c>
      <c r="N3046" s="4">
        <f>LN(Table1[[#This Row],[NV]]/Table1[[#This Row],[NV_MA-3]])</f>
        <v>3.0752050713458021</v>
      </c>
      <c r="O3046" s="7">
        <f>LN(Table1[[#This Row],[NV]]/Table1[[#This Row],[Metcalfe
NV ~ n^2]])</f>
        <v>-1.8619899887161879</v>
      </c>
      <c r="P3046" s="7">
        <f>Table1[[#This Row],[NV_MA-1]]*$M$3</f>
        <v>18085132.899999999</v>
      </c>
    </row>
    <row r="3047" spans="1:16" x14ac:dyDescent="0.2">
      <c r="A3047" s="2">
        <v>40646</v>
      </c>
      <c r="B3047" s="3">
        <v>5500703.4095698297</v>
      </c>
      <c r="C3047" s="3">
        <f t="shared" si="282"/>
        <v>4608597.3329004468</v>
      </c>
      <c r="D3047" s="4">
        <f>LN(Table1[[#This Row],[NV]])</f>
        <v>15.520386534674191</v>
      </c>
      <c r="E3047" s="5">
        <v>4764</v>
      </c>
      <c r="F3047" s="5">
        <f t="shared" si="283"/>
        <v>22695696</v>
      </c>
      <c r="G3047" s="8">
        <f t="shared" si="284"/>
        <v>17171921.699999999</v>
      </c>
      <c r="H3047" s="5">
        <f t="shared" si="285"/>
        <v>40345.567720783809</v>
      </c>
      <c r="I3047" s="5">
        <f t="shared" si="286"/>
        <v>33895.481980267032</v>
      </c>
      <c r="J3047" s="5">
        <f>Table1[[#This Row],[DAA 
(n)]]^1.5</f>
        <v>328819.5489079078</v>
      </c>
      <c r="K3047" s="5">
        <f t="shared" si="287"/>
        <v>263111.9098069091</v>
      </c>
      <c r="L3047" s="7">
        <f>LN(Table1[[#This Row],[NV]]/Table1[[#This Row],[NV_MA-1]])</f>
        <v>-1.1383996138935732</v>
      </c>
      <c r="M3047" s="7">
        <f>LN(Table1[[#This Row],[NV]]/Table1[[#This Row],[NV_MA-2]])</f>
        <v>5.0893495251059182</v>
      </c>
      <c r="N3047" s="4">
        <f>LN(Table1[[#This Row],[NV]]/Table1[[#This Row],[NV_MA-3]])</f>
        <v>3.0400518014452933</v>
      </c>
      <c r="O3047" s="7">
        <f>LN(Table1[[#This Row],[NV]]/Table1[[#This Row],[Metcalfe
NV ~ n^2]])</f>
        <v>-1.4172993262761897</v>
      </c>
      <c r="P3047" s="7">
        <f>Table1[[#This Row],[NV_MA-1]]*$M$3</f>
        <v>17171921.699999999</v>
      </c>
    </row>
    <row r="3048" spans="1:16" x14ac:dyDescent="0.2">
      <c r="A3048" s="2">
        <v>40645</v>
      </c>
      <c r="B3048" s="3">
        <v>5084735.6310303798</v>
      </c>
      <c r="C3048" s="3">
        <f t="shared" si="282"/>
        <v>4594433.7227296764</v>
      </c>
      <c r="D3048" s="4">
        <f>LN(Table1[[#This Row],[NV]])</f>
        <v>15.441753596148745</v>
      </c>
      <c r="E3048" s="5">
        <v>4258</v>
      </c>
      <c r="F3048" s="5">
        <f t="shared" si="283"/>
        <v>18130564</v>
      </c>
      <c r="G3048" s="8">
        <f t="shared" si="284"/>
        <v>16695538.533333333</v>
      </c>
      <c r="H3048" s="5">
        <f t="shared" si="285"/>
        <v>35582.210531940684</v>
      </c>
      <c r="I3048" s="5">
        <f t="shared" si="286"/>
        <v>33321.002361332372</v>
      </c>
      <c r="J3048" s="5">
        <f>Table1[[#This Row],[DAA 
(n)]]^1.5</f>
        <v>277848.77453751763</v>
      </c>
      <c r="K3048" s="5">
        <f t="shared" si="287"/>
        <v>257354.22513993774</v>
      </c>
      <c r="L3048" s="7">
        <f>LN(Table1[[#This Row],[NV]]/Table1[[#This Row],[NV_MA-1]])</f>
        <v>-1.1888984918537189</v>
      </c>
      <c r="M3048" s="7">
        <f>LN(Table1[[#This Row],[NV]]/Table1[[#This Row],[NV_MA-2]])</f>
        <v>5.0278104174473262</v>
      </c>
      <c r="N3048" s="4">
        <f>LN(Table1[[#This Row],[NV]]/Table1[[#This Row],[NV_MA-3]])</f>
        <v>2.9835448733283685</v>
      </c>
      <c r="O3048" s="7">
        <f>LN(Table1[[#This Row],[NV]]/Table1[[#This Row],[Metcalfe
NV ~ n^2]])</f>
        <v>-1.2713560947581044</v>
      </c>
      <c r="P3048" s="7">
        <f>Table1[[#This Row],[NV_MA-1]]*$M$3</f>
        <v>16695538.533333333</v>
      </c>
    </row>
    <row r="3049" spans="1:16" x14ac:dyDescent="0.2">
      <c r="A3049" s="2">
        <v>40644</v>
      </c>
      <c r="B3049" s="3">
        <v>4539706.1201396799</v>
      </c>
      <c r="C3049" s="3">
        <f t="shared" si="282"/>
        <v>4593697.5191953303</v>
      </c>
      <c r="D3049" s="4">
        <f>LN(Table1[[#This Row],[NV]])</f>
        <v>15.328372836675607</v>
      </c>
      <c r="E3049" s="5">
        <v>4109</v>
      </c>
      <c r="F3049" s="5">
        <f t="shared" si="283"/>
        <v>16883881</v>
      </c>
      <c r="G3049" s="8">
        <f t="shared" si="284"/>
        <v>16364602.933333334</v>
      </c>
      <c r="H3049" s="5">
        <f t="shared" si="285"/>
        <v>34190.721787141934</v>
      </c>
      <c r="I3049" s="5">
        <f t="shared" si="286"/>
        <v>32894.840911881773</v>
      </c>
      <c r="J3049" s="5">
        <f>Table1[[#This Row],[DAA 
(n)]]^1.5</f>
        <v>263392.98971119203</v>
      </c>
      <c r="K3049" s="5">
        <f t="shared" si="287"/>
        <v>253201.6271208183</v>
      </c>
      <c r="L3049" s="7">
        <f>LN(Table1[[#This Row],[NV]]/Table1[[#This Row],[NV_MA-1]])</f>
        <v>-1.282258365784201</v>
      </c>
      <c r="M3049" s="7">
        <f>LN(Table1[[#This Row],[NV]]/Table1[[#This Row],[NV_MA-2]])</f>
        <v>4.9273017234073073</v>
      </c>
      <c r="N3049" s="4">
        <f>LN(Table1[[#This Row],[NV]]/Table1[[#This Row],[NV_MA-3]])</f>
        <v>2.8864314412165362</v>
      </c>
      <c r="O3049" s="7">
        <f>LN(Table1[[#This Row],[NV]]/Table1[[#This Row],[Metcalfe
NV ~ n^2]])</f>
        <v>-1.3134971010912129</v>
      </c>
      <c r="P3049" s="7">
        <f>Table1[[#This Row],[NV_MA-1]]*$M$3</f>
        <v>16364602.933333334</v>
      </c>
    </row>
    <row r="3050" spans="1:16" x14ac:dyDescent="0.2">
      <c r="A3050" s="2">
        <v>40643</v>
      </c>
      <c r="B3050" s="3">
        <v>4315874.2556656897</v>
      </c>
      <c r="C3050" s="3">
        <f t="shared" si="282"/>
        <v>4615738.6244437611</v>
      </c>
      <c r="D3050" s="4">
        <f>LN(Table1[[#This Row],[NV]])</f>
        <v>15.277810470474599</v>
      </c>
      <c r="E3050" s="5">
        <v>3547</v>
      </c>
      <c r="F3050" s="5">
        <f t="shared" si="283"/>
        <v>12581209</v>
      </c>
      <c r="G3050" s="8">
        <f t="shared" si="284"/>
        <v>16161733.433333334</v>
      </c>
      <c r="H3050" s="5">
        <f t="shared" si="285"/>
        <v>28992.672392082033</v>
      </c>
      <c r="I3050" s="5">
        <f t="shared" si="286"/>
        <v>32642.088279550058</v>
      </c>
      <c r="J3050" s="5">
        <f>Table1[[#This Row],[DAA 
(n)]]^1.5</f>
        <v>211247.59956742689</v>
      </c>
      <c r="K3050" s="5">
        <f t="shared" si="287"/>
        <v>250700.71044900763</v>
      </c>
      <c r="L3050" s="7">
        <f>LN(Table1[[#This Row],[NV]]/Table1[[#This Row],[NV_MA-1]])</f>
        <v>-1.3203464017441322</v>
      </c>
      <c r="M3050" s="7">
        <f>LN(Table1[[#This Row],[NV]]/Table1[[#This Row],[NV_MA-2]])</f>
        <v>4.8844526842902525</v>
      </c>
      <c r="N3050" s="4">
        <f>LN(Table1[[#This Row],[NV]]/Table1[[#This Row],[NV_MA-3]])</f>
        <v>2.8457953524710105</v>
      </c>
      <c r="O3050" s="7">
        <f>LN(Table1[[#This Row],[NV]]/Table1[[#This Row],[Metcalfe
NV ~ n^2]])</f>
        <v>-1.0699044390726449</v>
      </c>
      <c r="P3050" s="7">
        <f>Table1[[#This Row],[NV_MA-1]]*$M$3</f>
        <v>16161733.433333334</v>
      </c>
    </row>
    <row r="3051" spans="1:16" x14ac:dyDescent="0.2">
      <c r="A3051" s="2">
        <v>40642</v>
      </c>
      <c r="B3051" s="3">
        <v>4314844.4233706798</v>
      </c>
      <c r="C3051" s="3">
        <f t="shared" si="282"/>
        <v>4637892.5492549054</v>
      </c>
      <c r="D3051" s="4">
        <f>LN(Table1[[#This Row],[NV]])</f>
        <v>15.277571827010897</v>
      </c>
      <c r="E3051" s="5">
        <v>3584</v>
      </c>
      <c r="F3051" s="5">
        <f t="shared" si="283"/>
        <v>12845056</v>
      </c>
      <c r="G3051" s="8">
        <f t="shared" si="284"/>
        <v>16056932.6</v>
      </c>
      <c r="H3051" s="5">
        <f t="shared" si="285"/>
        <v>29332.297430355837</v>
      </c>
      <c r="I3051" s="5">
        <f t="shared" si="286"/>
        <v>32497.946477733651</v>
      </c>
      <c r="J3051" s="5">
        <f>Table1[[#This Row],[DAA 
(n)]]^1.5</f>
        <v>214561.60118716481</v>
      </c>
      <c r="K3051" s="5">
        <f t="shared" si="287"/>
        <v>249334.70788300174</v>
      </c>
      <c r="L3051" s="7">
        <f>LN(Table1[[#This Row],[NV]]/Table1[[#This Row],[NV_MA-1]])</f>
        <v>-1.3140794249658727</v>
      </c>
      <c r="M3051" s="7">
        <f>LN(Table1[[#This Row],[NV]]/Table1[[#This Row],[NV_MA-2]])</f>
        <v>4.8886396459898469</v>
      </c>
      <c r="N3051" s="4">
        <f>LN(Table1[[#This Row],[NV]]/Table1[[#This Row],[NV_MA-3]])</f>
        <v>2.8510203458378496</v>
      </c>
      <c r="O3051" s="7">
        <f>LN(Table1[[#This Row],[NV]]/Table1[[#This Row],[Metcalfe
NV ~ n^2]])</f>
        <v>-1.0908977211787445</v>
      </c>
      <c r="P3051" s="7">
        <f>Table1[[#This Row],[NV_MA-1]]*$M$3</f>
        <v>16056932.6</v>
      </c>
    </row>
    <row r="3052" spans="1:16" x14ac:dyDescent="0.2">
      <c r="A3052" s="2">
        <v>40641</v>
      </c>
      <c r="B3052" s="3">
        <v>4402628.7975000003</v>
      </c>
      <c r="C3052" s="3">
        <f t="shared" si="282"/>
        <v>4667553.9805299444</v>
      </c>
      <c r="D3052" s="4">
        <f>LN(Table1[[#This Row],[NV]])</f>
        <v>15.29771237446119</v>
      </c>
      <c r="E3052" s="5">
        <v>3674</v>
      </c>
      <c r="F3052" s="5">
        <f t="shared" si="283"/>
        <v>13498276</v>
      </c>
      <c r="G3052" s="8">
        <f t="shared" si="284"/>
        <v>15912199.266666668</v>
      </c>
      <c r="H3052" s="5">
        <f t="shared" si="285"/>
        <v>30159.999240457608</v>
      </c>
      <c r="I3052" s="5">
        <f t="shared" si="286"/>
        <v>32295.661728707215</v>
      </c>
      <c r="J3052" s="5">
        <f>Table1[[#This Row],[DAA 
(n)]]^1.5</f>
        <v>222694.10864232588</v>
      </c>
      <c r="K3052" s="5">
        <f t="shared" si="287"/>
        <v>247431.45451009626</v>
      </c>
      <c r="L3052" s="7">
        <f>LN(Table1[[#This Row],[NV]]/Table1[[#This Row],[NV_MA-1]])</f>
        <v>-1.2848842480197475</v>
      </c>
      <c r="M3052" s="7">
        <f>LN(Table1[[#This Row],[NV]]/Table1[[#This Row],[NV_MA-2]])</f>
        <v>4.9150241860758106</v>
      </c>
      <c r="N3052" s="4">
        <f>LN(Table1[[#This Row],[NV]]/Table1[[#This Row],[NV_MA-3]])</f>
        <v>2.8788235033028089</v>
      </c>
      <c r="O3052" s="7">
        <f>LN(Table1[[#This Row],[NV]]/Table1[[#This Row],[Metcalfe
NV ~ n^2]])</f>
        <v>-1.1203601570889516</v>
      </c>
      <c r="P3052" s="7">
        <f>Table1[[#This Row],[NV_MA-1]]*$M$3</f>
        <v>15912199.266666668</v>
      </c>
    </row>
    <row r="3053" spans="1:16" x14ac:dyDescent="0.2">
      <c r="A3053" s="2">
        <v>40640</v>
      </c>
      <c r="B3053" s="3">
        <v>4418737.91</v>
      </c>
      <c r="C3053" s="3">
        <f t="shared" si="282"/>
        <v>4682698.9872799432</v>
      </c>
      <c r="D3053" s="4">
        <f>LN(Table1[[#This Row],[NV]])</f>
        <v>15.301364672555385</v>
      </c>
      <c r="E3053" s="5">
        <v>3454</v>
      </c>
      <c r="F3053" s="5">
        <f t="shared" si="283"/>
        <v>11930116</v>
      </c>
      <c r="G3053" s="8">
        <f t="shared" si="284"/>
        <v>15837010.366666667</v>
      </c>
      <c r="H3053" s="5">
        <f t="shared" si="285"/>
        <v>28140.73364557268</v>
      </c>
      <c r="I3053" s="5">
        <f t="shared" si="286"/>
        <v>32197.606715122005</v>
      </c>
      <c r="J3053" s="5">
        <f>Table1[[#This Row],[DAA 
(n)]]^1.5</f>
        <v>202994.13948190716</v>
      </c>
      <c r="K3053" s="5">
        <f t="shared" si="287"/>
        <v>246480.17698050098</v>
      </c>
      <c r="L3053" s="7">
        <f>LN(Table1[[#This Row],[NV]]/Table1[[#This Row],[NV_MA-1]])</f>
        <v>-1.2764955145035182</v>
      </c>
      <c r="M3053" s="7">
        <f>LN(Table1[[#This Row],[NV]]/Table1[[#This Row],[NV_MA-2]])</f>
        <v>4.9217172694024995</v>
      </c>
      <c r="N3053" s="4">
        <f>LN(Table1[[#This Row],[NV]]/Table1[[#This Row],[NV_MA-3]])</f>
        <v>2.8863278212531998</v>
      </c>
      <c r="O3053" s="7">
        <f>LN(Table1[[#This Row],[NV]]/Table1[[#This Row],[Metcalfe
NV ~ n^2]])</f>
        <v>-0.9932118448578634</v>
      </c>
      <c r="P3053" s="7">
        <f>Table1[[#This Row],[NV_MA-1]]*$M$3</f>
        <v>15837010.366666667</v>
      </c>
    </row>
    <row r="3054" spans="1:16" x14ac:dyDescent="0.2">
      <c r="A3054" s="2">
        <v>40639</v>
      </c>
      <c r="B3054" s="3">
        <v>4332404</v>
      </c>
      <c r="C3054" s="3">
        <f t="shared" si="282"/>
        <v>4698219.0786405019</v>
      </c>
      <c r="D3054" s="4">
        <f>LN(Table1[[#This Row],[NV]])</f>
        <v>15.281633142219075</v>
      </c>
      <c r="E3054" s="5">
        <v>3806</v>
      </c>
      <c r="F3054" s="5">
        <f t="shared" si="283"/>
        <v>14485636</v>
      </c>
      <c r="G3054" s="8">
        <f t="shared" si="284"/>
        <v>15944521.466666667</v>
      </c>
      <c r="H3054" s="5">
        <f t="shared" si="285"/>
        <v>31377.935386140296</v>
      </c>
      <c r="I3054" s="5">
        <f t="shared" si="286"/>
        <v>32332.354903877829</v>
      </c>
      <c r="J3054" s="5">
        <f>Table1[[#This Row],[DAA 
(n)]]^1.5</f>
        <v>234802.74831440972</v>
      </c>
      <c r="K3054" s="5">
        <f t="shared" si="287"/>
        <v>247810.35538014633</v>
      </c>
      <c r="L3054" s="7">
        <f>LN(Table1[[#This Row],[NV]]/Table1[[#This Row],[NV_MA-1]])</f>
        <v>-1.3029927042590084</v>
      </c>
      <c r="M3054" s="7">
        <f>LN(Table1[[#This Row],[NV]]/Table1[[#This Row],[NV_MA-2]])</f>
        <v>4.8978094345643388</v>
      </c>
      <c r="N3054" s="4">
        <f>LN(Table1[[#This Row],[NV]]/Table1[[#This Row],[NV_MA-3]])</f>
        <v>2.8612141056489162</v>
      </c>
      <c r="O3054" s="7">
        <f>LN(Table1[[#This Row],[NV]]/Table1[[#This Row],[Metcalfe
NV ~ n^2]])</f>
        <v>-1.2070349534931142</v>
      </c>
      <c r="P3054" s="7">
        <f>Table1[[#This Row],[NV_MA-1]]*$M$3</f>
        <v>15944521.466666667</v>
      </c>
    </row>
    <row r="3055" spans="1:16" x14ac:dyDescent="0.2">
      <c r="A3055" s="2">
        <v>40638</v>
      </c>
      <c r="B3055" s="3">
        <v>4184793.29527106</v>
      </c>
      <c r="C3055" s="3">
        <f t="shared" si="282"/>
        <v>4718507.6263661515</v>
      </c>
      <c r="D3055" s="4">
        <f>LN(Table1[[#This Row],[NV]])</f>
        <v>15.24696786887492</v>
      </c>
      <c r="E3055" s="5">
        <v>4246</v>
      </c>
      <c r="F3055" s="5">
        <f t="shared" si="283"/>
        <v>18028516</v>
      </c>
      <c r="G3055" s="8">
        <f t="shared" si="284"/>
        <v>15849270.266666668</v>
      </c>
      <c r="H3055" s="5">
        <f t="shared" si="285"/>
        <v>35469.948799049555</v>
      </c>
      <c r="I3055" s="5">
        <f t="shared" si="286"/>
        <v>32211.041538161375</v>
      </c>
      <c r="J3055" s="5">
        <f>Table1[[#This Row],[DAA 
(n)]]^1.5</f>
        <v>276675.04212704103</v>
      </c>
      <c r="K3055" s="5">
        <f t="shared" si="287"/>
        <v>246621.18543679113</v>
      </c>
      <c r="L3055" s="7">
        <f>LN(Table1[[#This Row],[NV]]/Table1[[#This Row],[NV_MA-1]])</f>
        <v>-1.3316661483948335</v>
      </c>
      <c r="M3055" s="7">
        <f>LN(Table1[[#This Row],[NV]]/Table1[[#This Row],[NV_MA-2]])</f>
        <v>4.8669032912090291</v>
      </c>
      <c r="N3055" s="4">
        <f>LN(Table1[[#This Row],[NV]]/Table1[[#This Row],[NV_MA-3]])</f>
        <v>2.8313590927277397</v>
      </c>
      <c r="O3055" s="7">
        <f>LN(Table1[[#This Row],[NV]]/Table1[[#This Row],[Metcalfe
NV ~ n^2]])</f>
        <v>-1.4604974156514829</v>
      </c>
      <c r="P3055" s="7">
        <f>Table1[[#This Row],[NV_MA-1]]*$M$3</f>
        <v>15849270.266666668</v>
      </c>
    </row>
    <row r="3056" spans="1:16" x14ac:dyDescent="0.2">
      <c r="A3056" s="2">
        <v>40637</v>
      </c>
      <c r="B3056" s="3">
        <v>3969500</v>
      </c>
      <c r="C3056" s="3">
        <f t="shared" si="282"/>
        <v>4744754.2390625756</v>
      </c>
      <c r="D3056" s="4">
        <f>LN(Table1[[#This Row],[NV]])</f>
        <v>15.194150700147306</v>
      </c>
      <c r="E3056" s="5">
        <v>4753</v>
      </c>
      <c r="F3056" s="5">
        <f t="shared" si="283"/>
        <v>22591009</v>
      </c>
      <c r="G3056" s="8">
        <f t="shared" si="284"/>
        <v>15620173.066666666</v>
      </c>
      <c r="H3056" s="5">
        <f t="shared" si="285"/>
        <v>40241.423157746387</v>
      </c>
      <c r="I3056" s="5">
        <f t="shared" si="286"/>
        <v>31932.038082431132</v>
      </c>
      <c r="J3056" s="5">
        <f>Table1[[#This Row],[DAA 
(n)]]^1.5</f>
        <v>327681.34792355832</v>
      </c>
      <c r="K3056" s="5">
        <f t="shared" si="287"/>
        <v>243832.94165182466</v>
      </c>
      <c r="L3056" s="7">
        <f>LN(Table1[[#This Row],[NV]]/Table1[[#This Row],[NV_MA-1]])</f>
        <v>-1.3699230819793347</v>
      </c>
      <c r="M3056" s="7">
        <f>LN(Table1[[#This Row],[NV]]/Table1[[#This Row],[NV_MA-2]])</f>
        <v>4.8227855867720573</v>
      </c>
      <c r="N3056" s="4">
        <f>LN(Table1[[#This Row],[NV]]/Table1[[#This Row],[NV_MA-3]])</f>
        <v>2.7899120957237069</v>
      </c>
      <c r="O3056" s="7">
        <f>LN(Table1[[#This Row],[NV]]/Table1[[#This Row],[Metcalfe
NV ~ n^2]])</f>
        <v>-1.7389118530807137</v>
      </c>
      <c r="P3056" s="7">
        <f>Table1[[#This Row],[NV_MA-1]]*$M$3</f>
        <v>15620173.066666666</v>
      </c>
    </row>
    <row r="3057" spans="1:16" x14ac:dyDescent="0.2">
      <c r="A3057" s="2">
        <v>40636</v>
      </c>
      <c r="B3057" s="3">
        <v>4540479.4000000004</v>
      </c>
      <c r="C3057" s="3">
        <f t="shared" si="282"/>
        <v>4782084.2334953034</v>
      </c>
      <c r="D3057" s="4">
        <f>LN(Table1[[#This Row],[NV]])</f>
        <v>15.328543159156458</v>
      </c>
      <c r="E3057" s="5">
        <v>3571</v>
      </c>
      <c r="F3057" s="5">
        <f t="shared" si="283"/>
        <v>12752041</v>
      </c>
      <c r="G3057" s="8">
        <f t="shared" si="284"/>
        <v>15286513.066666666</v>
      </c>
      <c r="H3057" s="5">
        <f t="shared" si="285"/>
        <v>29212.925983859779</v>
      </c>
      <c r="I3057" s="5">
        <f t="shared" si="286"/>
        <v>31557.079723575654</v>
      </c>
      <c r="J3057" s="5">
        <f>Table1[[#This Row],[DAA 
(n)]]^1.5</f>
        <v>213395.26332840687</v>
      </c>
      <c r="K3057" s="5">
        <f t="shared" si="287"/>
        <v>239951.81670662027</v>
      </c>
      <c r="L3057" s="7">
        <f>LN(Table1[[#This Row],[NV]]/Table1[[#This Row],[NV_MA-1]])</f>
        <v>-1.2139383395468948</v>
      </c>
      <c r="M3057" s="7">
        <f>LN(Table1[[#This Row],[NV]]/Table1[[#This Row],[NV_MA-2]])</f>
        <v>4.9689899194165665</v>
      </c>
      <c r="N3057" s="4">
        <f>LN(Table1[[#This Row],[NV]]/Table1[[#This Row],[NV_MA-3]])</f>
        <v>2.9403497407104791</v>
      </c>
      <c r="O3057" s="7">
        <f>LN(Table1[[#This Row],[NV]]/Table1[[#This Row],[Metcalfe
NV ~ n^2]])</f>
        <v>-1.0326587360324391</v>
      </c>
      <c r="P3057" s="7">
        <f>Table1[[#This Row],[NV_MA-1]]*$M$3</f>
        <v>15286513.066666666</v>
      </c>
    </row>
    <row r="3058" spans="1:16" x14ac:dyDescent="0.2">
      <c r="A3058" s="2">
        <v>40635</v>
      </c>
      <c r="B3058" s="3">
        <v>4551064.5015000002</v>
      </c>
      <c r="C3058" s="3">
        <f t="shared" si="282"/>
        <v>4798705.9674953027</v>
      </c>
      <c r="D3058" s="4">
        <f>LN(Table1[[#This Row],[NV]])</f>
        <v>15.330871719937235</v>
      </c>
      <c r="E3058" s="5">
        <v>3350</v>
      </c>
      <c r="F3058" s="5">
        <f t="shared" si="283"/>
        <v>11222500</v>
      </c>
      <c r="G3058" s="8">
        <f t="shared" si="284"/>
        <v>15226869.066666666</v>
      </c>
      <c r="H3058" s="5">
        <f t="shared" si="285"/>
        <v>27190.997343144023</v>
      </c>
      <c r="I3058" s="5">
        <f t="shared" si="286"/>
        <v>31477.837968607619</v>
      </c>
      <c r="J3058" s="5">
        <f>Table1[[#This Row],[DAA 
(n)]]^1.5</f>
        <v>193895.26812173601</v>
      </c>
      <c r="K3058" s="5">
        <f t="shared" si="287"/>
        <v>239189.28158272422</v>
      </c>
      <c r="L3058" s="7">
        <f>LN(Table1[[#This Row],[NV]]/Table1[[#This Row],[NV_MA-1]])</f>
        <v>-1.207700407087692</v>
      </c>
      <c r="M3058" s="7">
        <f>LN(Table1[[#This Row],[NV]]/Table1[[#This Row],[NV_MA-2]])</f>
        <v>4.9738326992877067</v>
      </c>
      <c r="N3058" s="4">
        <f>LN(Table1[[#This Row],[NV]]/Table1[[#This Row],[NV_MA-3]])</f>
        <v>2.945861229319366</v>
      </c>
      <c r="O3058" s="7">
        <f>LN(Table1[[#This Row],[NV]]/Table1[[#This Row],[Metcalfe
NV ~ n^2]])</f>
        <v>-0.90255952970098929</v>
      </c>
      <c r="P3058" s="7">
        <f>Table1[[#This Row],[NV_MA-1]]*$M$3</f>
        <v>15226869.066666666</v>
      </c>
    </row>
    <row r="3059" spans="1:16" x14ac:dyDescent="0.2">
      <c r="A3059" s="2">
        <v>40634</v>
      </c>
      <c r="B3059" s="3">
        <v>4498237.0935000004</v>
      </c>
      <c r="C3059" s="3">
        <f t="shared" si="282"/>
        <v>4821707.4645710159</v>
      </c>
      <c r="D3059" s="4">
        <f>LN(Table1[[#This Row],[NV]])</f>
        <v>15.319196120983728</v>
      </c>
      <c r="E3059" s="5">
        <v>3259</v>
      </c>
      <c r="F3059" s="5">
        <f t="shared" si="283"/>
        <v>10621081</v>
      </c>
      <c r="G3059" s="8">
        <f t="shared" si="284"/>
        <v>15650834.033333333</v>
      </c>
      <c r="H3059" s="5">
        <f t="shared" si="285"/>
        <v>26362.623537331612</v>
      </c>
      <c r="I3059" s="5">
        <f t="shared" si="286"/>
        <v>31957.097371872082</v>
      </c>
      <c r="J3059" s="5">
        <f>Table1[[#This Row],[DAA 
(n)]]^1.5</f>
        <v>186048.65755763976</v>
      </c>
      <c r="K3059" s="5">
        <f t="shared" si="287"/>
        <v>244134.94806408419</v>
      </c>
      <c r="L3059" s="7">
        <f>LN(Table1[[#This Row],[NV]]/Table1[[#This Row],[NV_MA-1]])</f>
        <v>-1.2468386454114444</v>
      </c>
      <c r="M3059" s="7">
        <f>LN(Table1[[#This Row],[NV]]/Table1[[#This Row],[NV_MA-2]])</f>
        <v>4.9470465458827775</v>
      </c>
      <c r="N3059" s="4">
        <f>LN(Table1[[#This Row],[NV]]/Table1[[#This Row],[NV_MA-3]])</f>
        <v>2.9137197037565201</v>
      </c>
      <c r="O3059" s="7">
        <f>LN(Table1[[#This Row],[NV]]/Table1[[#This Row],[Metcalfe
NV ~ n^2]])</f>
        <v>-0.8591552366913956</v>
      </c>
      <c r="P3059" s="7">
        <f>Table1[[#This Row],[NV_MA-1]]*$M$3</f>
        <v>15650834.033333333</v>
      </c>
    </row>
    <row r="3060" spans="1:16" x14ac:dyDescent="0.2">
      <c r="A3060" s="2">
        <v>40633</v>
      </c>
      <c r="B3060" s="3">
        <v>4552346.4505000003</v>
      </c>
      <c r="C3060" s="3">
        <f t="shared" si="282"/>
        <v>4846332.2886210168</v>
      </c>
      <c r="D3060" s="4">
        <f>LN(Table1[[#This Row],[NV]])</f>
        <v>15.331153361404425</v>
      </c>
      <c r="E3060" s="5">
        <v>4121</v>
      </c>
      <c r="F3060" s="5">
        <f t="shared" si="283"/>
        <v>16982641</v>
      </c>
      <c r="G3060" s="8">
        <f t="shared" si="284"/>
        <v>15711690.800000001</v>
      </c>
      <c r="H3060" s="5">
        <f t="shared" si="285"/>
        <v>34302.590512247261</v>
      </c>
      <c r="I3060" s="5">
        <f t="shared" si="286"/>
        <v>32038.957256615115</v>
      </c>
      <c r="J3060" s="5">
        <f>Table1[[#This Row],[DAA 
(n)]]^1.5</f>
        <v>264547.658392585</v>
      </c>
      <c r="K3060" s="5">
        <f t="shared" si="287"/>
        <v>244918.4097727694</v>
      </c>
      <c r="L3060" s="7">
        <f>LN(Table1[[#This Row],[NV]]/Table1[[#This Row],[NV_MA-1]])</f>
        <v>-1.2387622687522521</v>
      </c>
      <c r="M3060" s="7">
        <f>LN(Table1[[#This Row],[NV]]/Table1[[#This Row],[NV_MA-2]])</f>
        <v>4.956445505801196</v>
      </c>
      <c r="N3060" s="4">
        <f>LN(Table1[[#This Row],[NV]]/Table1[[#This Row],[NV_MA-3]])</f>
        <v>2.9224729486771146</v>
      </c>
      <c r="O3060" s="7">
        <f>LN(Table1[[#This Row],[NV]]/Table1[[#This Row],[Metcalfe
NV ~ n^2]])</f>
        <v>-1.3165489012732103</v>
      </c>
      <c r="P3060" s="7">
        <f>Table1[[#This Row],[NV_MA-1]]*$M$3</f>
        <v>15711690.800000001</v>
      </c>
    </row>
    <row r="3061" spans="1:16" x14ac:dyDescent="0.2">
      <c r="A3061" s="2">
        <v>40632</v>
      </c>
      <c r="B3061" s="3">
        <v>4573978.9596727099</v>
      </c>
      <c r="C3061" s="3">
        <f t="shared" si="282"/>
        <v>4865403.290374618</v>
      </c>
      <c r="D3061" s="4">
        <f>LN(Table1[[#This Row],[NV]])</f>
        <v>15.335894053570179</v>
      </c>
      <c r="E3061" s="5">
        <v>3574</v>
      </c>
      <c r="F3061" s="5">
        <f t="shared" si="283"/>
        <v>12773476</v>
      </c>
      <c r="G3061" s="8">
        <f t="shared" si="284"/>
        <v>16096834.9</v>
      </c>
      <c r="H3061" s="5">
        <f t="shared" si="285"/>
        <v>29240.469046501043</v>
      </c>
      <c r="I3061" s="5">
        <f t="shared" si="286"/>
        <v>32423.947056639696</v>
      </c>
      <c r="J3061" s="5">
        <f>Table1[[#This Row],[DAA 
(n)]]^1.5</f>
        <v>213664.23009947193</v>
      </c>
      <c r="K3061" s="5">
        <f t="shared" si="287"/>
        <v>249114.86675295103</v>
      </c>
      <c r="L3061" s="7">
        <f>LN(Table1[[#This Row],[NV]]/Table1[[#This Row],[NV_MA-1]])</f>
        <v>-1.2582391669960404</v>
      </c>
      <c r="M3061" s="7">
        <f>LN(Table1[[#This Row],[NV]]/Table1[[#This Row],[NV_MA-2]])</f>
        <v>4.9492415181081846</v>
      </c>
      <c r="N3061" s="4">
        <f>LN(Table1[[#This Row],[NV]]/Table1[[#This Row],[NV_MA-3]])</f>
        <v>2.9102246722342762</v>
      </c>
      <c r="O3061" s="7">
        <f>LN(Table1[[#This Row],[NV]]/Table1[[#This Row],[Metcalfe
NV ~ n^2]])</f>
        <v>-1.0269873378685668</v>
      </c>
      <c r="P3061" s="7">
        <f>Table1[[#This Row],[NV_MA-1]]*$M$3</f>
        <v>16096834.9</v>
      </c>
    </row>
    <row r="3062" spans="1:16" x14ac:dyDescent="0.2">
      <c r="A3062" s="2">
        <v>40631</v>
      </c>
      <c r="B3062" s="3">
        <v>4584036.0039403802</v>
      </c>
      <c r="C3062" s="3">
        <f t="shared" si="282"/>
        <v>4872277.4804018922</v>
      </c>
      <c r="D3062" s="4">
        <f>LN(Table1[[#This Row],[NV]])</f>
        <v>15.338090391608604</v>
      </c>
      <c r="E3062" s="5">
        <v>4473</v>
      </c>
      <c r="F3062" s="5">
        <f t="shared" si="283"/>
        <v>20007729</v>
      </c>
      <c r="G3062" s="8">
        <f t="shared" si="284"/>
        <v>15976880.4</v>
      </c>
      <c r="H3062" s="5">
        <f t="shared" si="285"/>
        <v>37599.208721155126</v>
      </c>
      <c r="I3062" s="5">
        <f t="shared" si="286"/>
        <v>32258.612324409711</v>
      </c>
      <c r="J3062" s="5">
        <f>Table1[[#This Row],[DAA 
(n)]]^1.5</f>
        <v>299156.43368812907</v>
      </c>
      <c r="K3062" s="5">
        <f t="shared" si="287"/>
        <v>247549.56271853129</v>
      </c>
      <c r="L3062" s="7">
        <f>LN(Table1[[#This Row],[NV]]/Table1[[#This Row],[NV_MA-1]])</f>
        <v>-1.2485628686123054</v>
      </c>
      <c r="M3062" s="7">
        <f>LN(Table1[[#This Row],[NV]]/Table1[[#This Row],[NV_MA-2]])</f>
        <v>4.956550056216968</v>
      </c>
      <c r="N3062" s="4">
        <f>LN(Table1[[#This Row],[NV]]/Table1[[#This Row],[NV_MA-3]])</f>
        <v>2.9187242972575516</v>
      </c>
      <c r="O3062" s="7">
        <f>LN(Table1[[#This Row],[NV]]/Table1[[#This Row],[Metcalfe
NV ~ n^2]])</f>
        <v>-1.4735388152570927</v>
      </c>
      <c r="P3062" s="7">
        <f>Table1[[#This Row],[NV_MA-1]]*$M$3</f>
        <v>15976880.4</v>
      </c>
    </row>
    <row r="3063" spans="1:16" x14ac:dyDescent="0.2">
      <c r="A3063" s="2">
        <v>40630</v>
      </c>
      <c r="B3063" s="3">
        <v>4590460.8667129101</v>
      </c>
      <c r="C3063" s="3">
        <f t="shared" si="282"/>
        <v>4885040.9975223979</v>
      </c>
      <c r="D3063" s="4">
        <f>LN(Table1[[#This Row],[NV]])</f>
        <v>15.339490983687579</v>
      </c>
      <c r="E3063" s="5">
        <v>5444</v>
      </c>
      <c r="F3063" s="5">
        <f t="shared" si="283"/>
        <v>29637136</v>
      </c>
      <c r="G3063" s="8">
        <f t="shared" si="284"/>
        <v>15762596.933333334</v>
      </c>
      <c r="H3063" s="5">
        <f t="shared" si="285"/>
        <v>46830.754416371259</v>
      </c>
      <c r="I3063" s="5">
        <f t="shared" si="286"/>
        <v>32014.015870039122</v>
      </c>
      <c r="J3063" s="5">
        <f>Table1[[#This Row],[DAA 
(n)]]^1.5</f>
        <v>401677.19425429124</v>
      </c>
      <c r="K3063" s="5">
        <f t="shared" si="287"/>
        <v>245034.18093248832</v>
      </c>
      <c r="L3063" s="7">
        <f>LN(Table1[[#This Row],[NV]]/Table1[[#This Row],[NV_MA-1]])</f>
        <v>-1.2336594251655304</v>
      </c>
      <c r="M3063" s="7">
        <f>LN(Table1[[#This Row],[NV]]/Table1[[#This Row],[NV_MA-2]])</f>
        <v>4.965561901859215</v>
      </c>
      <c r="N3063" s="4">
        <f>LN(Table1[[#This Row],[NV]]/Table1[[#This Row],[NV_MA-3]])</f>
        <v>2.9303379898817332</v>
      </c>
      <c r="O3063" s="7">
        <f>LN(Table1[[#This Row],[NV]]/Table1[[#This Row],[Metcalfe
NV ~ n^2]])</f>
        <v>-1.8650477438551341</v>
      </c>
      <c r="P3063" s="7">
        <f>Table1[[#This Row],[NV_MA-1]]*$M$3</f>
        <v>15762596.933333334</v>
      </c>
    </row>
    <row r="3064" spans="1:16" x14ac:dyDescent="0.2">
      <c r="A3064" s="2">
        <v>40629</v>
      </c>
      <c r="B3064" s="3">
        <v>4741008.3</v>
      </c>
      <c r="C3064" s="3">
        <f t="shared" si="282"/>
        <v>4908848.4852986336</v>
      </c>
      <c r="D3064" s="4">
        <f>LN(Table1[[#This Row],[NV]])</f>
        <v>15.371760392568232</v>
      </c>
      <c r="E3064" s="5">
        <v>4933</v>
      </c>
      <c r="F3064" s="5">
        <f t="shared" si="283"/>
        <v>24334489</v>
      </c>
      <c r="G3064" s="8">
        <f t="shared" si="284"/>
        <v>15178836.533333333</v>
      </c>
      <c r="H3064" s="5">
        <f t="shared" si="285"/>
        <v>41948.764931886035</v>
      </c>
      <c r="I3064" s="5">
        <f t="shared" si="286"/>
        <v>31399.556419592831</v>
      </c>
      <c r="J3064" s="5">
        <f>Table1[[#This Row],[DAA 
(n)]]^1.5</f>
        <v>346470.82739676657</v>
      </c>
      <c r="K3064" s="5">
        <f t="shared" si="287"/>
        <v>238493.858002533</v>
      </c>
      <c r="L3064" s="7">
        <f>LN(Table1[[#This Row],[NV]]/Table1[[#This Row],[NV_MA-1]])</f>
        <v>-1.1636522897182209</v>
      </c>
      <c r="M3064" s="7">
        <f>LN(Table1[[#This Row],[NV]]/Table1[[#This Row],[NV_MA-2]])</f>
        <v>5.0172113475362305</v>
      </c>
      <c r="N3064" s="4">
        <f>LN(Table1[[#This Row],[NV]]/Table1[[#This Row],[NV_MA-3]])</f>
        <v>2.9896615561992279</v>
      </c>
      <c r="O3064" s="7">
        <f>LN(Table1[[#This Row],[NV]]/Table1[[#This Row],[Metcalfe
NV ~ n^2]])</f>
        <v>-1.6356448098992442</v>
      </c>
      <c r="P3064" s="7">
        <f>Table1[[#This Row],[NV_MA-1]]*$M$3</f>
        <v>15178836.533333333</v>
      </c>
    </row>
    <row r="3065" spans="1:16" x14ac:dyDescent="0.2">
      <c r="A3065" s="2">
        <v>40628</v>
      </c>
      <c r="B3065" s="3">
        <v>4926379.5999999996</v>
      </c>
      <c r="C3065" s="3">
        <f t="shared" si="282"/>
        <v>4919216.0286014527</v>
      </c>
      <c r="D3065" s="4">
        <f>LN(Table1[[#This Row],[NV]])</f>
        <v>15.410114915188943</v>
      </c>
      <c r="E3065" s="5">
        <v>4838</v>
      </c>
      <c r="F3065" s="5">
        <f t="shared" si="283"/>
        <v>23406244</v>
      </c>
      <c r="G3065" s="8">
        <f t="shared" si="284"/>
        <v>14767894.4</v>
      </c>
      <c r="H3065" s="5">
        <f t="shared" si="285"/>
        <v>41046.833871880328</v>
      </c>
      <c r="I3065" s="5">
        <f t="shared" si="286"/>
        <v>30942.643298989206</v>
      </c>
      <c r="J3065" s="5">
        <f>Table1[[#This Row],[DAA 
(n)]]^1.5</f>
        <v>336510.63649162708</v>
      </c>
      <c r="K3065" s="5">
        <f t="shared" si="287"/>
        <v>233743.65136821652</v>
      </c>
      <c r="L3065" s="7">
        <f>LN(Table1[[#This Row],[NV]]/Table1[[#This Row],[NV_MA-1]])</f>
        <v>-1.0978511699143783</v>
      </c>
      <c r="M3065" s="7">
        <f>LN(Table1[[#This Row],[NV]]/Table1[[#This Row],[NV_MA-2]])</f>
        <v>5.070224361647437</v>
      </c>
      <c r="N3065" s="4">
        <f>LN(Table1[[#This Row],[NV]]/Table1[[#This Row],[NV_MA-3]])</f>
        <v>3.0481346283289157</v>
      </c>
      <c r="O3065" s="7">
        <f>LN(Table1[[#This Row],[NV]]/Table1[[#This Row],[Metcalfe
NV ~ n^2]])</f>
        <v>-1.5583984671510014</v>
      </c>
      <c r="P3065" s="7">
        <f>Table1[[#This Row],[NV_MA-1]]*$M$3</f>
        <v>14767894.4</v>
      </c>
    </row>
    <row r="3066" spans="1:16" x14ac:dyDescent="0.2">
      <c r="A3066" s="2">
        <v>40627</v>
      </c>
      <c r="B3066" s="3">
        <v>5084859.0719999997</v>
      </c>
      <c r="C3066" s="3">
        <f t="shared" si="282"/>
        <v>4936739.7394294282</v>
      </c>
      <c r="D3066" s="4">
        <f>LN(Table1[[#This Row],[NV]])</f>
        <v>15.441777872626467</v>
      </c>
      <c r="E3066" s="5">
        <v>4172</v>
      </c>
      <c r="F3066" s="5">
        <f t="shared" si="283"/>
        <v>17405584</v>
      </c>
      <c r="G3066" s="8">
        <f t="shared" si="284"/>
        <v>14430310.800000001</v>
      </c>
      <c r="H3066" s="5">
        <f t="shared" si="285"/>
        <v>34778.421204855404</v>
      </c>
      <c r="I3066" s="5">
        <f t="shared" si="286"/>
        <v>30570.54386891106</v>
      </c>
      <c r="J3066" s="5">
        <f>Table1[[#This Row],[DAA 
(n)]]^1.5</f>
        <v>269473.739811507</v>
      </c>
      <c r="K3066" s="5">
        <f t="shared" si="287"/>
        <v>229859.03266730014</v>
      </c>
      <c r="L3066" s="7">
        <f>LN(Table1[[#This Row],[NV]]/Table1[[#This Row],[NV_MA-1]])</f>
        <v>-1.0430635963531754</v>
      </c>
      <c r="M3066" s="7">
        <f>LN(Table1[[#This Row],[NV]]/Table1[[#This Row],[NV_MA-2]])</f>
        <v>5.1139856669639245</v>
      </c>
      <c r="N3066" s="4">
        <f>LN(Table1[[#This Row],[NV]]/Table1[[#This Row],[NV_MA-3]])</f>
        <v>3.0965563740685282</v>
      </c>
      <c r="O3066" s="7">
        <f>LN(Table1[[#This Row],[NV]]/Table1[[#This Row],[Metcalfe
NV ~ n^2]])</f>
        <v>-1.2305237596148588</v>
      </c>
      <c r="P3066" s="7">
        <f>Table1[[#This Row],[NV_MA-1]]*$M$3</f>
        <v>14430310.800000001</v>
      </c>
    </row>
    <row r="3067" spans="1:16" x14ac:dyDescent="0.2">
      <c r="A3067" s="2">
        <v>40626</v>
      </c>
      <c r="B3067" s="3">
        <v>5011747.1131928703</v>
      </c>
      <c r="C3067" s="3">
        <f t="shared" si="282"/>
        <v>4932299.9370294278</v>
      </c>
      <c r="D3067" s="4">
        <f>LN(Table1[[#This Row],[NV]])</f>
        <v>15.427295137458749</v>
      </c>
      <c r="E3067" s="5">
        <v>4450</v>
      </c>
      <c r="F3067" s="5">
        <f t="shared" si="283"/>
        <v>19802500</v>
      </c>
      <c r="G3067" s="8">
        <f t="shared" si="284"/>
        <v>14334248.699999999</v>
      </c>
      <c r="H3067" s="5">
        <f t="shared" si="285"/>
        <v>37382.93421946327</v>
      </c>
      <c r="I3067" s="5">
        <f t="shared" si="286"/>
        <v>30458.735173390232</v>
      </c>
      <c r="J3067" s="5">
        <f>Table1[[#This Row],[DAA 
(n)]]^1.5</f>
        <v>296852.02542681072</v>
      </c>
      <c r="K3067" s="5">
        <f t="shared" si="287"/>
        <v>228718.76121185889</v>
      </c>
      <c r="L3067" s="7">
        <f>LN(Table1[[#This Row],[NV]]/Table1[[#This Row],[NV_MA-1]])</f>
        <v>-1.0508671082825343</v>
      </c>
      <c r="M3067" s="7">
        <f>LN(Table1[[#This Row],[NV]]/Table1[[#This Row],[NV_MA-2]])</f>
        <v>5.1031670360546038</v>
      </c>
      <c r="N3067" s="4">
        <f>LN(Table1[[#This Row],[NV]]/Table1[[#This Row],[NV_MA-3]])</f>
        <v>3.0870467266548252</v>
      </c>
      <c r="O3067" s="7">
        <f>LN(Table1[[#This Row],[NV]]/Table1[[#This Row],[Metcalfe
NV ~ n^2]])</f>
        <v>-1.3740236128618226</v>
      </c>
      <c r="P3067" s="7">
        <f>Table1[[#This Row],[NV_MA-1]]*$M$3</f>
        <v>14334248.699999999</v>
      </c>
    </row>
    <row r="3068" spans="1:16" x14ac:dyDescent="0.2">
      <c r="A3068" s="2">
        <v>40625</v>
      </c>
      <c r="B3068" s="3">
        <v>4875083.6684999997</v>
      </c>
      <c r="C3068" s="3">
        <f t="shared" si="282"/>
        <v>4925731.575183169</v>
      </c>
      <c r="D3068" s="4">
        <f>LN(Table1[[#This Row],[NV]])</f>
        <v>15.399647825036036</v>
      </c>
      <c r="E3068" s="5">
        <v>6561</v>
      </c>
      <c r="F3068" s="5">
        <f t="shared" si="283"/>
        <v>43046721</v>
      </c>
      <c r="G3068" s="8">
        <f t="shared" si="284"/>
        <v>14145168.066666666</v>
      </c>
      <c r="H3068" s="5">
        <f t="shared" si="285"/>
        <v>57663.961807611748</v>
      </c>
      <c r="I3068" s="5">
        <f t="shared" si="286"/>
        <v>30244.095468993379</v>
      </c>
      <c r="J3068" s="5">
        <f>Table1[[#This Row],[DAA 
(n)]]^1.5</f>
        <v>531441.00000000012</v>
      </c>
      <c r="K3068" s="5">
        <f t="shared" si="287"/>
        <v>226505.92243088363</v>
      </c>
      <c r="L3068" s="7">
        <f>LN(Table1[[#This Row],[NV]]/Table1[[#This Row],[NV_MA-1]])</f>
        <v>-1.0652358193126068</v>
      </c>
      <c r="M3068" s="7">
        <f>LN(Table1[[#This Row],[NV]]/Table1[[#This Row],[NV_MA-2]])</f>
        <v>5.0825915717369696</v>
      </c>
      <c r="N3068" s="4">
        <f>LN(Table1[[#This Row],[NV]]/Table1[[#This Row],[NV_MA-3]])</f>
        <v>3.0691214538749332</v>
      </c>
      <c r="O3068" s="7">
        <f>LN(Table1[[#This Row],[NV]]/Table1[[#This Row],[Metcalfe
NV ~ n^2]])</f>
        <v>-2.1781487936537185</v>
      </c>
      <c r="P3068" s="7">
        <f>Table1[[#This Row],[NV_MA-1]]*$M$3</f>
        <v>14145168.066666666</v>
      </c>
    </row>
    <row r="3069" spans="1:16" x14ac:dyDescent="0.2">
      <c r="A3069" s="2">
        <v>40624</v>
      </c>
      <c r="B3069" s="3">
        <v>4635912.0126618901</v>
      </c>
      <c r="C3069" s="3">
        <f t="shared" si="282"/>
        <v>4915868.3036445761</v>
      </c>
      <c r="D3069" s="4">
        <f>LN(Table1[[#This Row],[NV]])</f>
        <v>15.349343504111951</v>
      </c>
      <c r="E3069" s="5">
        <v>3967</v>
      </c>
      <c r="F3069" s="5">
        <f t="shared" si="283"/>
        <v>15737089</v>
      </c>
      <c r="G3069" s="8">
        <f t="shared" si="284"/>
        <v>13077027</v>
      </c>
      <c r="H3069" s="5">
        <f t="shared" si="285"/>
        <v>32869.631423180348</v>
      </c>
      <c r="I3069" s="5">
        <f t="shared" si="286"/>
        <v>29218.307035445898</v>
      </c>
      <c r="J3069" s="5">
        <f>Table1[[#This Row],[DAA 
(n)]]^1.5</f>
        <v>249858.02381152395</v>
      </c>
      <c r="K3069" s="5">
        <f t="shared" si="287"/>
        <v>215159.13295623561</v>
      </c>
      <c r="L3069" s="7">
        <f>LN(Table1[[#This Row],[NV]]/Table1[[#This Row],[NV_MA-1]])</f>
        <v>-1.0370240804682938</v>
      </c>
      <c r="M3069" s="7">
        <f>LN(Table1[[#This Row],[NV]]/Table1[[#This Row],[NV_MA-2]])</f>
        <v>5.0667927590399771</v>
      </c>
      <c r="N3069" s="4">
        <f>LN(Table1[[#This Row],[NV]]/Table1[[#This Row],[NV_MA-3]])</f>
        <v>3.0702103174956936</v>
      </c>
      <c r="O3069" s="7">
        <f>LN(Table1[[#This Row],[NV]]/Table1[[#This Row],[Metcalfe
NV ~ n^2]])</f>
        <v>-1.2221873369167089</v>
      </c>
      <c r="P3069" s="7">
        <f>Table1[[#This Row],[NV_MA-1]]*$M$3</f>
        <v>13077027</v>
      </c>
    </row>
    <row r="3070" spans="1:16" x14ac:dyDescent="0.2">
      <c r="A3070" s="2">
        <v>40623</v>
      </c>
      <c r="B3070" s="3">
        <v>4344002.7434999999</v>
      </c>
      <c r="C3070" s="3">
        <f t="shared" si="282"/>
        <v>4919040.378222513</v>
      </c>
      <c r="D3070" s="4">
        <f>LN(Table1[[#This Row],[NV]])</f>
        <v>15.284306772156482</v>
      </c>
      <c r="E3070" s="5">
        <v>4824</v>
      </c>
      <c r="F3070" s="5">
        <f t="shared" si="283"/>
        <v>23270976</v>
      </c>
      <c r="G3070" s="8">
        <f t="shared" si="284"/>
        <v>12888689.9</v>
      </c>
      <c r="H3070" s="5">
        <f t="shared" si="285"/>
        <v>40914.074554075472</v>
      </c>
      <c r="I3070" s="5">
        <f t="shared" si="286"/>
        <v>28976.295586801141</v>
      </c>
      <c r="J3070" s="5">
        <f>Table1[[#This Row],[DAA 
(n)]]^1.5</f>
        <v>335051.02331436012</v>
      </c>
      <c r="K3070" s="5">
        <f t="shared" si="287"/>
        <v>212796.75521641821</v>
      </c>
      <c r="L3070" s="7">
        <f>LN(Table1[[#This Row],[NV]]/Table1[[#This Row],[NV_MA-1]])</f>
        <v>-1.0875539606656541</v>
      </c>
      <c r="M3070" s="7">
        <f>LN(Table1[[#This Row],[NV]]/Table1[[#This Row],[NV_MA-2]])</f>
        <v>5.0100733909947213</v>
      </c>
      <c r="N3070" s="4">
        <f>LN(Table1[[#This Row],[NV]]/Table1[[#This Row],[NV_MA-3]])</f>
        <v>3.0162139838662561</v>
      </c>
      <c r="O3070" s="7">
        <f>LN(Table1[[#This Row],[NV]]/Table1[[#This Row],[Metcalfe
NV ~ n^2]])</f>
        <v>-1.6784107046575603</v>
      </c>
      <c r="P3070" s="7">
        <f>Table1[[#This Row],[NV_MA-1]]*$M$3</f>
        <v>12888689.9</v>
      </c>
    </row>
    <row r="3071" spans="1:16" x14ac:dyDescent="0.2">
      <c r="A3071" s="2">
        <v>40622</v>
      </c>
      <c r="B3071" s="3">
        <v>4238525.2249999996</v>
      </c>
      <c r="C3071" s="3">
        <f t="shared" si="282"/>
        <v>4946039.2436248679</v>
      </c>
      <c r="D3071" s="4">
        <f>LN(Table1[[#This Row],[NV]])</f>
        <v>15.259725942410787</v>
      </c>
      <c r="E3071" s="5">
        <v>4447</v>
      </c>
      <c r="F3071" s="5">
        <f t="shared" si="283"/>
        <v>19775809</v>
      </c>
      <c r="G3071" s="8">
        <f t="shared" si="284"/>
        <v>12394097.9</v>
      </c>
      <c r="H3071" s="5">
        <f t="shared" si="285"/>
        <v>37354.733252801067</v>
      </c>
      <c r="I3071" s="5">
        <f t="shared" si="286"/>
        <v>28384.361237256737</v>
      </c>
      <c r="J3071" s="5">
        <f>Table1[[#This Row],[DAA 
(n)]]^1.5</f>
        <v>296551.88858444279</v>
      </c>
      <c r="K3071" s="5">
        <f t="shared" si="287"/>
        <v>206844.82112883727</v>
      </c>
      <c r="L3071" s="7">
        <f>LN(Table1[[#This Row],[NV]]/Table1[[#This Row],[NV_MA-1]])</f>
        <v>-1.0730049990455843</v>
      </c>
      <c r="M3071" s="7">
        <f>LN(Table1[[#This Row],[NV]]/Table1[[#This Row],[NV_MA-2]])</f>
        <v>5.0061323305907273</v>
      </c>
      <c r="N3071" s="4">
        <f>LN(Table1[[#This Row],[NV]]/Table1[[#This Row],[NV_MA-3]])</f>
        <v>3.0200018076785673</v>
      </c>
      <c r="O3071" s="7">
        <f>LN(Table1[[#This Row],[NV]]/Table1[[#This Row],[Metcalfe
NV ~ n^2]])</f>
        <v>-1.5402440386106049</v>
      </c>
      <c r="P3071" s="7">
        <f>Table1[[#This Row],[NV_MA-1]]*$M$3</f>
        <v>12394097.9</v>
      </c>
    </row>
    <row r="3072" spans="1:16" x14ac:dyDescent="0.2">
      <c r="A3072" s="2">
        <v>40621</v>
      </c>
      <c r="B3072" s="3">
        <v>4367614.5</v>
      </c>
      <c r="C3072" s="3">
        <f t="shared" si="282"/>
        <v>4968110.3417522777</v>
      </c>
      <c r="D3072" s="4">
        <f>LN(Table1[[#This Row],[NV]])</f>
        <v>15.289727537017628</v>
      </c>
      <c r="E3072" s="5">
        <v>2955</v>
      </c>
      <c r="F3072" s="5">
        <f t="shared" si="283"/>
        <v>8732025</v>
      </c>
      <c r="G3072" s="8">
        <f t="shared" si="284"/>
        <v>12164268.300000001</v>
      </c>
      <c r="H3072" s="5">
        <f t="shared" si="285"/>
        <v>23614.15536267779</v>
      </c>
      <c r="I3072" s="5">
        <f t="shared" si="286"/>
        <v>28118.477531840999</v>
      </c>
      <c r="J3072" s="5">
        <f>Table1[[#This Row],[DAA 
(n)]]^1.5</f>
        <v>160633.53907263593</v>
      </c>
      <c r="K3072" s="5">
        <f t="shared" si="287"/>
        <v>204126.78339720814</v>
      </c>
      <c r="L3072" s="7">
        <f>LN(Table1[[#This Row],[NV]]/Table1[[#This Row],[NV_MA-1]])</f>
        <v>-1.0242858474076966</v>
      </c>
      <c r="M3072" s="7">
        <f>LN(Table1[[#This Row],[NV]]/Table1[[#This Row],[NV_MA-2]])</f>
        <v>5.0455453343851699</v>
      </c>
      <c r="N3072" s="4">
        <f>LN(Table1[[#This Row],[NV]]/Table1[[#This Row],[NV_MA-3]])</f>
        <v>3.0632309699932745</v>
      </c>
      <c r="O3072" s="7">
        <f>LN(Table1[[#This Row],[NV]]/Table1[[#This Row],[Metcalfe
NV ~ n^2]])</f>
        <v>-0.69278032266277001</v>
      </c>
      <c r="P3072" s="7">
        <f>Table1[[#This Row],[NV_MA-1]]*$M$3</f>
        <v>12164268.300000001</v>
      </c>
    </row>
    <row r="3073" spans="1:16" x14ac:dyDescent="0.2">
      <c r="A3073" s="2">
        <v>40620</v>
      </c>
      <c r="B3073" s="3">
        <v>4574014.4411617396</v>
      </c>
      <c r="C3073" s="3">
        <f t="shared" si="282"/>
        <v>5011127.1292697517</v>
      </c>
      <c r="D3073" s="4">
        <f>LN(Table1[[#This Row],[NV]])</f>
        <v>15.335901810788069</v>
      </c>
      <c r="E3073" s="5">
        <v>3336</v>
      </c>
      <c r="F3073" s="5">
        <f t="shared" si="283"/>
        <v>11128896</v>
      </c>
      <c r="G3073" s="8">
        <f t="shared" si="284"/>
        <v>12287858.433333334</v>
      </c>
      <c r="H3073" s="5">
        <f t="shared" si="285"/>
        <v>27063.392618964732</v>
      </c>
      <c r="I3073" s="5">
        <f t="shared" si="286"/>
        <v>28291.647410916481</v>
      </c>
      <c r="J3073" s="5">
        <f>Table1[[#This Row],[DAA 
(n)]]^1.5</f>
        <v>192681.07601941575</v>
      </c>
      <c r="K3073" s="5">
        <f t="shared" si="287"/>
        <v>205754.44608403754</v>
      </c>
      <c r="L3073" s="7">
        <f>LN(Table1[[#This Row],[NV]]/Table1[[#This Row],[NV_MA-1]])</f>
        <v>-0.98822040279033085</v>
      </c>
      <c r="M3073" s="7">
        <f>LN(Table1[[#This Row],[NV]]/Table1[[#This Row],[NV_MA-2]])</f>
        <v>5.0855799152110306</v>
      </c>
      <c r="N3073" s="4">
        <f>LN(Table1[[#This Row],[NV]]/Table1[[#This Row],[NV_MA-3]])</f>
        <v>3.1014630833253012</v>
      </c>
      <c r="O3073" s="7">
        <f>LN(Table1[[#This Row],[NV]]/Table1[[#This Row],[Metcalfe
NV ~ n^2]])</f>
        <v>-0.88915371616920558</v>
      </c>
      <c r="P3073" s="7">
        <f>Table1[[#This Row],[NV_MA-1]]*$M$3</f>
        <v>12287858.433333334</v>
      </c>
    </row>
    <row r="3074" spans="1:16" x14ac:dyDescent="0.2">
      <c r="A3074" s="2">
        <v>40619</v>
      </c>
      <c r="B3074" s="3">
        <v>4702871.7209999999</v>
      </c>
      <c r="C3074" s="3">
        <f t="shared" si="282"/>
        <v>5045373.0888249008</v>
      </c>
      <c r="D3074" s="4">
        <f>LN(Table1[[#This Row],[NV]])</f>
        <v>15.363683884561143</v>
      </c>
      <c r="E3074" s="5">
        <v>3133</v>
      </c>
      <c r="F3074" s="5">
        <f t="shared" si="283"/>
        <v>9815689</v>
      </c>
      <c r="G3074" s="8">
        <f t="shared" si="284"/>
        <v>12215896.066666666</v>
      </c>
      <c r="H3074" s="5">
        <f t="shared" si="285"/>
        <v>25219.855129553216</v>
      </c>
      <c r="I3074" s="5">
        <f t="shared" si="286"/>
        <v>28188.670158087523</v>
      </c>
      <c r="J3074" s="5">
        <f>Table1[[#This Row],[DAA 
(n)]]^1.5</f>
        <v>175364.06027746931</v>
      </c>
      <c r="K3074" s="5">
        <f t="shared" si="287"/>
        <v>204795.28176820019</v>
      </c>
      <c r="L3074" s="7">
        <f>LN(Table1[[#This Row],[NV]]/Table1[[#This Row],[NV_MA-1]])</f>
        <v>-0.95456473331557778</v>
      </c>
      <c r="M3074" s="7">
        <f>LN(Table1[[#This Row],[NV]]/Table1[[#This Row],[NV_MA-2]])</f>
        <v>5.117008475808805</v>
      </c>
      <c r="N3074" s="4">
        <f>LN(Table1[[#This Row],[NV]]/Table1[[#This Row],[NV_MA-3]])</f>
        <v>3.1339177509202467</v>
      </c>
      <c r="O3074" s="7">
        <f>LN(Table1[[#This Row],[NV]]/Table1[[#This Row],[Metcalfe
NV ~ n^2]])</f>
        <v>-0.7358086973432415</v>
      </c>
      <c r="P3074" s="7">
        <f>Table1[[#This Row],[NV_MA-1]]*$M$3</f>
        <v>12215896.066666666</v>
      </c>
    </row>
    <row r="3075" spans="1:16" x14ac:dyDescent="0.2">
      <c r="A3075" s="2">
        <v>40618</v>
      </c>
      <c r="B3075" s="3">
        <v>4843819.9836236099</v>
      </c>
      <c r="C3075" s="3">
        <f t="shared" si="282"/>
        <v>5078231.9481249014</v>
      </c>
      <c r="D3075" s="4">
        <f>LN(Table1[[#This Row],[NV]])</f>
        <v>15.393214220211391</v>
      </c>
      <c r="E3075" s="5">
        <v>3221</v>
      </c>
      <c r="F3075" s="5">
        <f t="shared" si="283"/>
        <v>10374841</v>
      </c>
      <c r="G3075" s="8">
        <f t="shared" si="284"/>
        <v>12262120.066666666</v>
      </c>
      <c r="H3075" s="5">
        <f t="shared" si="285"/>
        <v>26017.457267995793</v>
      </c>
      <c r="I3075" s="5">
        <f t="shared" si="286"/>
        <v>28253.463271767559</v>
      </c>
      <c r="J3075" s="5">
        <f>Table1[[#This Row],[DAA 
(n)]]^1.5</f>
        <v>182804.16532727049</v>
      </c>
      <c r="K3075" s="5">
        <f t="shared" si="287"/>
        <v>205404.30876265952</v>
      </c>
      <c r="L3075" s="7">
        <f>LN(Table1[[#This Row],[NV]]/Table1[[#This Row],[NV_MA-1]])</f>
        <v>-0.92881117881404829</v>
      </c>
      <c r="M3075" s="7">
        <f>LN(Table1[[#This Row],[NV]]/Table1[[#This Row],[NV_MA-2]])</f>
        <v>5.1442428974599093</v>
      </c>
      <c r="N3075" s="4">
        <f>LN(Table1[[#This Row],[NV]]/Table1[[#This Row],[NV_MA-3]])</f>
        <v>3.1604786665319389</v>
      </c>
      <c r="O3075" s="7">
        <f>LN(Table1[[#This Row],[NV]]/Table1[[#This Row],[Metcalfe
NV ~ n^2]])</f>
        <v>-0.76168007845100716</v>
      </c>
      <c r="P3075" s="7">
        <f>Table1[[#This Row],[NV_MA-1]]*$M$3</f>
        <v>12262120.066666666</v>
      </c>
    </row>
    <row r="3076" spans="1:16" x14ac:dyDescent="0.2">
      <c r="A3076" s="2">
        <v>40617</v>
      </c>
      <c r="B3076" s="3">
        <v>4957550.4879999999</v>
      </c>
      <c r="C3076" s="3">
        <f t="shared" si="282"/>
        <v>5109605.3904280383</v>
      </c>
      <c r="D3076" s="4">
        <f>LN(Table1[[#This Row],[NV]])</f>
        <v>15.416422323489636</v>
      </c>
      <c r="E3076" s="5">
        <v>3265</v>
      </c>
      <c r="F3076" s="5">
        <f t="shared" si="283"/>
        <v>10660225</v>
      </c>
      <c r="G3076" s="8">
        <f t="shared" si="284"/>
        <v>12487888.066666666</v>
      </c>
      <c r="H3076" s="5">
        <f t="shared" si="285"/>
        <v>26417.164111184884</v>
      </c>
      <c r="I3076" s="5">
        <f t="shared" si="286"/>
        <v>28535.851895783111</v>
      </c>
      <c r="J3076" s="5">
        <f>Table1[[#This Row],[DAA 
(n)]]^1.5</f>
        <v>186562.68283073098</v>
      </c>
      <c r="K3076" s="5">
        <f t="shared" si="287"/>
        <v>208193.36470500057</v>
      </c>
      <c r="L3076" s="7">
        <f>LN(Table1[[#This Row],[NV]]/Table1[[#This Row],[NV_MA-1]])</f>
        <v>-0.92384745437619176</v>
      </c>
      <c r="M3076" s="7">
        <f>LN(Table1[[#This Row],[NV]]/Table1[[#This Row],[NV_MA-2]])</f>
        <v>5.157505786547671</v>
      </c>
      <c r="N3076" s="4">
        <f>LN(Table1[[#This Row],[NV]]/Table1[[#This Row],[NV_MA-3]])</f>
        <v>3.1701997586471609</v>
      </c>
      <c r="O3076" s="7">
        <f>LN(Table1[[#This Row],[NV]]/Table1[[#This Row],[Metcalfe
NV ~ n^2]])</f>
        <v>-0.76560775993142716</v>
      </c>
      <c r="P3076" s="7">
        <f>Table1[[#This Row],[NV_MA-1]]*$M$3</f>
        <v>12487888.066666666</v>
      </c>
    </row>
    <row r="3077" spans="1:16" x14ac:dyDescent="0.2">
      <c r="A3077" s="2">
        <v>40616</v>
      </c>
      <c r="B3077" s="3">
        <v>5075795.1044466896</v>
      </c>
      <c r="C3077" s="3">
        <f t="shared" si="282"/>
        <v>5133238.207494705</v>
      </c>
      <c r="D3077" s="4">
        <f>LN(Table1[[#This Row],[NV]])</f>
        <v>15.439993741447466</v>
      </c>
      <c r="E3077" s="5">
        <v>2899</v>
      </c>
      <c r="F3077" s="5">
        <f t="shared" si="283"/>
        <v>8404201</v>
      </c>
      <c r="G3077" s="8">
        <f t="shared" si="284"/>
        <v>12483331.766666668</v>
      </c>
      <c r="H3077" s="5">
        <f t="shared" si="285"/>
        <v>23111.17915274388</v>
      </c>
      <c r="I3077" s="5">
        <f t="shared" si="286"/>
        <v>28529.490441244394</v>
      </c>
      <c r="J3077" s="5">
        <f>Table1[[#This Row],[DAA 
(n)]]^1.5</f>
        <v>156089.00889876881</v>
      </c>
      <c r="K3077" s="5">
        <f t="shared" si="287"/>
        <v>208133.46409450602</v>
      </c>
      <c r="L3077" s="7">
        <f>LN(Table1[[#This Row],[NV]]/Table1[[#This Row],[NV_MA-1]])</f>
        <v>-0.89991111231125076</v>
      </c>
      <c r="M3077" s="7">
        <f>LN(Table1[[#This Row],[NV]]/Table1[[#This Row],[NV_MA-2]])</f>
        <v>5.1813001578535252</v>
      </c>
      <c r="N3077" s="4">
        <f>LN(Table1[[#This Row],[NV]]/Table1[[#This Row],[NV_MA-3]])</f>
        <v>3.1940589342356045</v>
      </c>
      <c r="O3077" s="7">
        <f>LN(Table1[[#This Row],[NV]]/Table1[[#This Row],[Metcalfe
NV ~ n^2]])</f>
        <v>-0.50424851639584423</v>
      </c>
      <c r="P3077" s="7">
        <f>Table1[[#This Row],[NV_MA-1]]*$M$3</f>
        <v>12483331.766666668</v>
      </c>
    </row>
    <row r="3078" spans="1:16" x14ac:dyDescent="0.2">
      <c r="A3078" s="2">
        <v>40615</v>
      </c>
      <c r="B3078" s="3">
        <v>5062649.5250000004</v>
      </c>
      <c r="C3078" s="3">
        <f t="shared" si="282"/>
        <v>5157736.9990294985</v>
      </c>
      <c r="D3078" s="4">
        <f>LN(Table1[[#This Row],[NV]])</f>
        <v>15.437400525763227</v>
      </c>
      <c r="E3078" s="5">
        <v>2864</v>
      </c>
      <c r="F3078" s="5">
        <f t="shared" si="283"/>
        <v>8202496</v>
      </c>
      <c r="G3078" s="8">
        <f t="shared" si="284"/>
        <v>12568836.533333333</v>
      </c>
      <c r="H3078" s="5">
        <f t="shared" si="285"/>
        <v>22797.367048422657</v>
      </c>
      <c r="I3078" s="5">
        <f t="shared" si="286"/>
        <v>28653.943752531366</v>
      </c>
      <c r="J3078" s="5">
        <f>Table1[[#This Row],[DAA 
(n)]]^1.5</f>
        <v>153270.83396393465</v>
      </c>
      <c r="K3078" s="5">
        <f t="shared" si="287"/>
        <v>209284.01473329836</v>
      </c>
      <c r="L3078" s="7">
        <f>LN(Table1[[#This Row],[NV]]/Table1[[#This Row],[NV_MA-1]])</f>
        <v>-0.90933049151643675</v>
      </c>
      <c r="M3078" s="7">
        <f>LN(Table1[[#This Row],[NV]]/Table1[[#This Row],[NV_MA-2]])</f>
        <v>5.1743541603002026</v>
      </c>
      <c r="N3078" s="4">
        <f>LN(Table1[[#This Row],[NV]]/Table1[[#This Row],[NV_MA-3]])</f>
        <v>3.1859529951464767</v>
      </c>
      <c r="O3078" s="7">
        <f>LN(Table1[[#This Row],[NV]]/Table1[[#This Row],[Metcalfe
NV ~ n^2]])</f>
        <v>-0.4825485303978449</v>
      </c>
      <c r="P3078" s="7">
        <f>Table1[[#This Row],[NV_MA-1]]*$M$3</f>
        <v>12568836.533333333</v>
      </c>
    </row>
    <row r="3079" spans="1:16" x14ac:dyDescent="0.2">
      <c r="A3079" s="2">
        <v>40614</v>
      </c>
      <c r="B3079" s="3">
        <v>5200939.2775926003</v>
      </c>
      <c r="C3079" s="3">
        <f t="shared" si="282"/>
        <v>5177906.3965849234</v>
      </c>
      <c r="D3079" s="4">
        <f>LN(Table1[[#This Row],[NV]])</f>
        <v>15.464349797546236</v>
      </c>
      <c r="E3079" s="5">
        <v>3286</v>
      </c>
      <c r="F3079" s="5">
        <f t="shared" si="283"/>
        <v>10797796</v>
      </c>
      <c r="G3079" s="8">
        <f t="shared" si="284"/>
        <v>12912326.800000001</v>
      </c>
      <c r="H3079" s="5">
        <f t="shared" si="285"/>
        <v>26608.142817190441</v>
      </c>
      <c r="I3079" s="5">
        <f t="shared" si="286"/>
        <v>29093.835701013235</v>
      </c>
      <c r="J3079" s="5">
        <f>Table1[[#This Row],[DAA 
(n)]]^1.5</f>
        <v>188365.48955687179</v>
      </c>
      <c r="K3079" s="5">
        <f t="shared" si="287"/>
        <v>213580.54035362479</v>
      </c>
      <c r="L3079" s="7">
        <f>LN(Table1[[#This Row],[NV]]/Table1[[#This Row],[NV_MA-1]])</f>
        <v>-0.90934318141468762</v>
      </c>
      <c r="M3079" s="7">
        <f>LN(Table1[[#This Row],[NV]]/Table1[[#This Row],[NV_MA-2]])</f>
        <v>5.1860681984064314</v>
      </c>
      <c r="N3079" s="4">
        <f>LN(Table1[[#This Row],[NV]]/Table1[[#This Row],[NV_MA-3]])</f>
        <v>3.1925805188415755</v>
      </c>
      <c r="O3079" s="7">
        <f>LN(Table1[[#This Row],[NV]]/Table1[[#This Row],[Metcalfe
NV ~ n^2]])</f>
        <v>-0.7305027996481912</v>
      </c>
      <c r="P3079" s="7">
        <f>Table1[[#This Row],[NV_MA-1]]*$M$3</f>
        <v>12912326.800000001</v>
      </c>
    </row>
    <row r="3080" spans="1:16" x14ac:dyDescent="0.2">
      <c r="A3080" s="2">
        <v>40613</v>
      </c>
      <c r="B3080" s="3">
        <v>4980492</v>
      </c>
      <c r="C3080" s="3">
        <f t="shared" si="282"/>
        <v>5179824.5276804427</v>
      </c>
      <c r="D3080" s="4">
        <f>LN(Table1[[#This Row],[NV]])</f>
        <v>15.421039239301637</v>
      </c>
      <c r="E3080" s="5">
        <v>3072</v>
      </c>
      <c r="F3080" s="5">
        <f t="shared" si="283"/>
        <v>9437184</v>
      </c>
      <c r="G3080" s="8">
        <f t="shared" si="284"/>
        <v>12973904.800000001</v>
      </c>
      <c r="H3080" s="5">
        <f t="shared" si="285"/>
        <v>24668.418337589952</v>
      </c>
      <c r="I3080" s="5">
        <f t="shared" si="286"/>
        <v>29176.072557694544</v>
      </c>
      <c r="J3080" s="5">
        <f>Table1[[#This Row],[DAA 
(n)]]^1.5</f>
        <v>170267.52258725083</v>
      </c>
      <c r="K3080" s="5">
        <f t="shared" si="287"/>
        <v>214370.09486045624</v>
      </c>
      <c r="L3080" s="7">
        <f>LN(Table1[[#This Row],[NV]]/Table1[[#This Row],[NV_MA-1]])</f>
        <v>-0.95741133567415238</v>
      </c>
      <c r="M3080" s="7">
        <f>LN(Table1[[#This Row],[NV]]/Table1[[#This Row],[NV_MA-2]])</f>
        <v>5.1399350199196352</v>
      </c>
      <c r="N3080" s="4">
        <f>LN(Table1[[#This Row],[NV]]/Table1[[#This Row],[NV_MA-3]])</f>
        <v>3.1455800237784768</v>
      </c>
      <c r="O3080" s="7">
        <f>LN(Table1[[#This Row],[NV]]/Table1[[#This Row],[Metcalfe
NV ~ n^2]])</f>
        <v>-0.63912894923348951</v>
      </c>
      <c r="P3080" s="7">
        <f>Table1[[#This Row],[NV_MA-1]]*$M$3</f>
        <v>12973904.800000001</v>
      </c>
    </row>
    <row r="3081" spans="1:16" x14ac:dyDescent="0.2">
      <c r="A3081" s="2">
        <v>40612</v>
      </c>
      <c r="B3081" s="3">
        <v>5204687.3616218502</v>
      </c>
      <c r="C3081" s="3">
        <f t="shared" si="282"/>
        <v>5195288.2488580784</v>
      </c>
      <c r="D3081" s="4">
        <f>LN(Table1[[#This Row],[NV]])</f>
        <v>15.46507019321702</v>
      </c>
      <c r="E3081" s="5">
        <v>2916</v>
      </c>
      <c r="F3081" s="5">
        <f t="shared" si="283"/>
        <v>8503056</v>
      </c>
      <c r="G3081" s="8">
        <f t="shared" si="284"/>
        <v>12810136.300000001</v>
      </c>
      <c r="H3081" s="5">
        <f t="shared" si="285"/>
        <v>23263.754959562848</v>
      </c>
      <c r="I3081" s="5">
        <f t="shared" si="286"/>
        <v>28897.060914539248</v>
      </c>
      <c r="J3081" s="5">
        <f>Table1[[#This Row],[DAA 
(n)]]^1.5</f>
        <v>157464.00000000006</v>
      </c>
      <c r="K3081" s="5">
        <f t="shared" si="287"/>
        <v>211964.37695954993</v>
      </c>
      <c r="L3081" s="7">
        <f>LN(Table1[[#This Row],[NV]]/Table1[[#This Row],[NV_MA-1]])</f>
        <v>-0.90067712072419359</v>
      </c>
      <c r="M3081" s="7">
        <f>LN(Table1[[#This Row],[NV]]/Table1[[#This Row],[NV_MA-2]])</f>
        <v>5.1935750227469848</v>
      </c>
      <c r="N3081" s="4">
        <f>LN(Table1[[#This Row],[NV]]/Table1[[#This Row],[NV_MA-3]])</f>
        <v>3.2008966868917024</v>
      </c>
      <c r="O3081" s="7">
        <f>LN(Table1[[#This Row],[NV]]/Table1[[#This Row],[Metcalfe
NV ~ n^2]])</f>
        <v>-0.4908659930400775</v>
      </c>
      <c r="P3081" s="7">
        <f>Table1[[#This Row],[NV_MA-1]]*$M$3</f>
        <v>12810136.300000001</v>
      </c>
    </row>
    <row r="3082" spans="1:16" x14ac:dyDescent="0.2">
      <c r="A3082" s="2">
        <v>40611</v>
      </c>
      <c r="B3082" s="3">
        <v>4856979</v>
      </c>
      <c r="C3082" s="3">
        <f t="shared" ref="C3082:C3145" si="288">AVERAGE(B3082:B3111)</f>
        <v>5185471.9501373507</v>
      </c>
      <c r="D3082" s="4">
        <f>LN(Table1[[#This Row],[NV]])</f>
        <v>15.395927197661956</v>
      </c>
      <c r="E3082" s="5">
        <v>3353</v>
      </c>
      <c r="F3082" s="5">
        <f t="shared" ref="F3082:F3145" si="289">E3082^2</f>
        <v>11242609</v>
      </c>
      <c r="G3082" s="8">
        <f t="shared" ref="G3082:G3145" si="290">AVERAGE(F3082:F3111)</f>
        <v>12598927.233333332</v>
      </c>
      <c r="H3082" s="5">
        <f t="shared" ref="H3082:H3145" si="291">E3082*LN(E3082)</f>
        <v>27218.348832901265</v>
      </c>
      <c r="I3082" s="5">
        <f t="shared" ref="I3082:I3145" si="292">AVERAGE(H3082:H3111)</f>
        <v>28479.513195372259</v>
      </c>
      <c r="J3082" s="5">
        <f>Table1[[#This Row],[DAA 
(n)]]^1.5</f>
        <v>194155.78275446768</v>
      </c>
      <c r="K3082" s="5">
        <f t="shared" ref="K3082:K3145" si="293">AVERAGE(J3082:J3111)</f>
        <v>208598.10069350098</v>
      </c>
      <c r="L3082" s="7">
        <f>LN(Table1[[#This Row],[NV]]/Table1[[#This Row],[NV_MA-1]])</f>
        <v>-0.95319503042347586</v>
      </c>
      <c r="M3082" s="7">
        <f>LN(Table1[[#This Row],[NV]]/Table1[[#This Row],[NV_MA-2]])</f>
        <v>5.138986925141249</v>
      </c>
      <c r="N3082" s="4">
        <f>LN(Table1[[#This Row],[NV]]/Table1[[#This Row],[NV_MA-3]])</f>
        <v>3.1477624811713723</v>
      </c>
      <c r="O3082" s="7">
        <f>LN(Table1[[#This Row],[NV]]/Table1[[#This Row],[Metcalfe
NV ~ n^2]])</f>
        <v>-0.83929429527050037</v>
      </c>
      <c r="P3082" s="7">
        <f>Table1[[#This Row],[NV_MA-1]]*$M$3</f>
        <v>12598927.233333332</v>
      </c>
    </row>
    <row r="3083" spans="1:16" x14ac:dyDescent="0.2">
      <c r="A3083" s="2">
        <v>40610</v>
      </c>
      <c r="B3083" s="3">
        <v>4884340.6508167395</v>
      </c>
      <c r="C3083" s="3">
        <f t="shared" si="288"/>
        <v>5181901.5129416687</v>
      </c>
      <c r="D3083" s="4">
        <f>LN(Table1[[#This Row],[NV]])</f>
        <v>15.401544860104908</v>
      </c>
      <c r="E3083" s="5">
        <v>3893</v>
      </c>
      <c r="F3083" s="5">
        <f t="shared" si="289"/>
        <v>15155449</v>
      </c>
      <c r="G3083" s="8">
        <f t="shared" si="290"/>
        <v>12288484.300000001</v>
      </c>
      <c r="H3083" s="5">
        <f t="shared" si="291"/>
        <v>32183.179308247505</v>
      </c>
      <c r="I3083" s="5">
        <f t="shared" si="292"/>
        <v>27907.277412511747</v>
      </c>
      <c r="J3083" s="5">
        <f>Table1[[#This Row],[DAA 
(n)]]^1.5</f>
        <v>242899.49147126693</v>
      </c>
      <c r="K3083" s="5">
        <f t="shared" si="293"/>
        <v>203851.80940957397</v>
      </c>
      <c r="L3083" s="7">
        <f>LN(Table1[[#This Row],[NV]]/Table1[[#This Row],[NV_MA-1]])</f>
        <v>-0.92262828592292989</v>
      </c>
      <c r="M3083" s="7">
        <f>LN(Table1[[#This Row],[NV]]/Table1[[#This Row],[NV_MA-2]])</f>
        <v>5.1649020871499411</v>
      </c>
      <c r="N3083" s="4">
        <f>LN(Table1[[#This Row],[NV]]/Table1[[#This Row],[NV_MA-3]])</f>
        <v>3.176396275715522</v>
      </c>
      <c r="O3083" s="7">
        <f>LN(Table1[[#This Row],[NV]]/Table1[[#This Row],[Metcalfe
NV ~ n^2]])</f>
        <v>-1.1323258351160046</v>
      </c>
      <c r="P3083" s="7">
        <f>Table1[[#This Row],[NV_MA-1]]*$M$3</f>
        <v>12288484.300000001</v>
      </c>
    </row>
    <row r="3084" spans="1:16" x14ac:dyDescent="0.2">
      <c r="A3084" s="2">
        <v>40609</v>
      </c>
      <c r="B3084" s="3">
        <v>4941060.43176948</v>
      </c>
      <c r="C3084" s="3">
        <f t="shared" si="288"/>
        <v>5178642.3079144424</v>
      </c>
      <c r="D3084" s="4">
        <f>LN(Table1[[#This Row],[NV]])</f>
        <v>15.413090528428965</v>
      </c>
      <c r="E3084" s="5">
        <v>3410</v>
      </c>
      <c r="F3084" s="5">
        <f t="shared" si="289"/>
        <v>11628100</v>
      </c>
      <c r="G3084" s="8">
        <f t="shared" si="290"/>
        <v>11843603.5</v>
      </c>
      <c r="H3084" s="5">
        <f t="shared" si="291"/>
        <v>27738.534414646489</v>
      </c>
      <c r="I3084" s="5">
        <f t="shared" si="292"/>
        <v>27157.490795496436</v>
      </c>
      <c r="J3084" s="5">
        <f>Table1[[#This Row],[DAA 
(n)]]^1.5</f>
        <v>199127.65001375368</v>
      </c>
      <c r="K3084" s="5">
        <f t="shared" si="293"/>
        <v>197399.38819413839</v>
      </c>
      <c r="L3084" s="7">
        <f>LN(Table1[[#This Row],[NV]]/Table1[[#This Row],[NV_MA-1]])</f>
        <v>-0.87420796234836828</v>
      </c>
      <c r="M3084" s="7">
        <f>LN(Table1[[#This Row],[NV]]/Table1[[#This Row],[NV_MA-2]])</f>
        <v>5.2036823370515606</v>
      </c>
      <c r="N3084" s="4">
        <f>LN(Table1[[#This Row],[NV]]/Table1[[#This Row],[NV_MA-3]])</f>
        <v>3.2201062217727232</v>
      </c>
      <c r="O3084" s="7">
        <f>LN(Table1[[#This Row],[NV]]/Table1[[#This Row],[Metcalfe
NV ~ n^2]])</f>
        <v>-0.8558446121261607</v>
      </c>
      <c r="P3084" s="7">
        <f>Table1[[#This Row],[NV_MA-1]]*$M$3</f>
        <v>11843603.5</v>
      </c>
    </row>
    <row r="3085" spans="1:16" x14ac:dyDescent="0.2">
      <c r="A3085" s="2">
        <v>40608</v>
      </c>
      <c r="B3085" s="3">
        <v>4972191.6761637898</v>
      </c>
      <c r="C3085" s="3">
        <f t="shared" si="288"/>
        <v>5175652.5802008174</v>
      </c>
      <c r="D3085" s="4">
        <f>LN(Table1[[#This Row],[NV]])</f>
        <v>15.419371281988688</v>
      </c>
      <c r="E3085" s="5">
        <v>3340</v>
      </c>
      <c r="F3085" s="5">
        <f t="shared" si="289"/>
        <v>11155600</v>
      </c>
      <c r="G3085" s="8">
        <f t="shared" si="290"/>
        <v>11532406.699999999</v>
      </c>
      <c r="H3085" s="5">
        <f t="shared" si="291"/>
        <v>27099.845127142293</v>
      </c>
      <c r="I3085" s="5">
        <f t="shared" si="292"/>
        <v>26602.415674910626</v>
      </c>
      <c r="J3085" s="5">
        <f>Table1[[#This Row],[DAA 
(n)]]^1.5</f>
        <v>193027.72857804672</v>
      </c>
      <c r="K3085" s="5">
        <f t="shared" si="293"/>
        <v>192725.46557754211</v>
      </c>
      <c r="L3085" s="7">
        <f>LN(Table1[[#This Row],[NV]]/Table1[[#This Row],[NV_MA-1]])</f>
        <v>-0.84130032221277262</v>
      </c>
      <c r="M3085" s="7">
        <f>LN(Table1[[#This Row],[NV]]/Table1[[#This Row],[NV_MA-2]])</f>
        <v>5.230613976496052</v>
      </c>
      <c r="N3085" s="4">
        <f>LN(Table1[[#This Row],[NV]]/Table1[[#This Row],[NV_MA-3]])</f>
        <v>3.2503492849031255</v>
      </c>
      <c r="O3085" s="7">
        <f>LN(Table1[[#This Row],[NV]]/Table1[[#This Row],[Metcalfe
NV ~ n^2]])</f>
        <v>-0.80808088995280414</v>
      </c>
      <c r="P3085" s="7">
        <f>Table1[[#This Row],[NV_MA-1]]*$M$3</f>
        <v>11532406.699999999</v>
      </c>
    </row>
    <row r="3086" spans="1:16" x14ac:dyDescent="0.2">
      <c r="A3086" s="2">
        <v>40607</v>
      </c>
      <c r="B3086" s="3">
        <v>5089399.8329818202</v>
      </c>
      <c r="C3086" s="3">
        <f t="shared" si="288"/>
        <v>5153518.8239090536</v>
      </c>
      <c r="D3086" s="4">
        <f>LN(Table1[[#This Row],[NV]])</f>
        <v>15.442670470569119</v>
      </c>
      <c r="E3086" s="5">
        <v>3547</v>
      </c>
      <c r="F3086" s="5">
        <f t="shared" si="289"/>
        <v>12581209</v>
      </c>
      <c r="G3086" s="8">
        <f t="shared" si="290"/>
        <v>11236054.199999999</v>
      </c>
      <c r="H3086" s="5">
        <f t="shared" si="291"/>
        <v>28992.672392082033</v>
      </c>
      <c r="I3086" s="5">
        <f t="shared" si="292"/>
        <v>26066.134337561223</v>
      </c>
      <c r="J3086" s="5">
        <f>Table1[[#This Row],[DAA 
(n)]]^1.5</f>
        <v>211247.59956742689</v>
      </c>
      <c r="K3086" s="5">
        <f t="shared" si="293"/>
        <v>188237.39015398137</v>
      </c>
      <c r="L3086" s="7">
        <f>LN(Table1[[#This Row],[NV]]/Table1[[#This Row],[NV_MA-1]])</f>
        <v>-0.7919678204062216</v>
      </c>
      <c r="M3086" s="7">
        <f>LN(Table1[[#This Row],[NV]]/Table1[[#This Row],[NV_MA-2]])</f>
        <v>5.2742782547450453</v>
      </c>
      <c r="N3086" s="4">
        <f>LN(Table1[[#This Row],[NV]]/Table1[[#This Row],[NV_MA-3]])</f>
        <v>3.2972113117243511</v>
      </c>
      <c r="O3086" s="7">
        <f>LN(Table1[[#This Row],[NV]]/Table1[[#This Row],[Metcalfe
NV ~ n^2]])</f>
        <v>-0.90504443897812359</v>
      </c>
      <c r="P3086" s="7">
        <f>Table1[[#This Row],[NV_MA-1]]*$M$3</f>
        <v>11236054.199999999</v>
      </c>
    </row>
    <row r="3087" spans="1:16" x14ac:dyDescent="0.2">
      <c r="A3087" s="2">
        <v>40606</v>
      </c>
      <c r="B3087" s="3">
        <v>5039131.42</v>
      </c>
      <c r="C3087" s="3">
        <f t="shared" si="288"/>
        <v>5106524.4817731166</v>
      </c>
      <c r="D3087" s="4">
        <f>LN(Table1[[#This Row],[NV]])</f>
        <v>15.432744287894185</v>
      </c>
      <c r="E3087" s="5">
        <v>3311</v>
      </c>
      <c r="F3087" s="5">
        <f t="shared" si="289"/>
        <v>10962721</v>
      </c>
      <c r="G3087" s="8">
        <f t="shared" si="290"/>
        <v>10870698.199999999</v>
      </c>
      <c r="H3087" s="5">
        <f t="shared" si="291"/>
        <v>26835.67333481893</v>
      </c>
      <c r="I3087" s="5">
        <f t="shared" si="292"/>
        <v>25403.073408657274</v>
      </c>
      <c r="J3087" s="5">
        <f>Table1[[#This Row],[DAA 
(n)]]^1.5</f>
        <v>190519.20961152442</v>
      </c>
      <c r="K3087" s="5">
        <f t="shared" si="293"/>
        <v>182709.78772923126</v>
      </c>
      <c r="L3087" s="7">
        <f>LN(Table1[[#This Row],[NV]]/Table1[[#This Row],[NV_MA-1]])</f>
        <v>-0.76883720097115826</v>
      </c>
      <c r="M3087" s="7">
        <f>LN(Table1[[#This Row],[NV]]/Table1[[#This Row],[NV_MA-2]])</f>
        <v>5.2901188418666703</v>
      </c>
      <c r="N3087" s="4">
        <f>LN(Table1[[#This Row],[NV]]/Table1[[#This Row],[NV_MA-3]])</f>
        <v>3.3170899742797935</v>
      </c>
      <c r="O3087" s="7">
        <f>LN(Table1[[#This Row],[NV]]/Table1[[#This Row],[Metcalfe
NV ~ n^2]])</f>
        <v>-0.77726678720030762</v>
      </c>
      <c r="P3087" s="7">
        <f>Table1[[#This Row],[NV_MA-1]]*$M$3</f>
        <v>10870698.199999999</v>
      </c>
    </row>
    <row r="3088" spans="1:16" x14ac:dyDescent="0.2">
      <c r="A3088" s="2">
        <v>40605</v>
      </c>
      <c r="B3088" s="3">
        <v>5241109.4137713797</v>
      </c>
      <c r="C3088" s="3">
        <f t="shared" si="288"/>
        <v>5066586.6351870066</v>
      </c>
      <c r="D3088" s="4">
        <f>LN(Table1[[#This Row],[NV]])</f>
        <v>15.472043754073047</v>
      </c>
      <c r="E3088" s="5">
        <v>4893</v>
      </c>
      <c r="F3088" s="5">
        <f t="shared" si="289"/>
        <v>23941449</v>
      </c>
      <c r="G3088" s="8">
        <f t="shared" si="290"/>
        <v>10579376.866666667</v>
      </c>
      <c r="H3088" s="5">
        <f t="shared" si="291"/>
        <v>41568.779441077684</v>
      </c>
      <c r="I3088" s="5">
        <f t="shared" si="292"/>
        <v>24871.718919207116</v>
      </c>
      <c r="J3088" s="5">
        <f>Table1[[#This Row],[DAA 
(n)]]^1.5</f>
        <v>342265.26256253355</v>
      </c>
      <c r="K3088" s="5">
        <f t="shared" si="293"/>
        <v>178278.23682573214</v>
      </c>
      <c r="L3088" s="7">
        <f>LN(Table1[[#This Row],[NV]]/Table1[[#This Row],[NV_MA-1]])</f>
        <v>-0.70237333129638158</v>
      </c>
      <c r="M3088" s="7">
        <f>LN(Table1[[#This Row],[NV]]/Table1[[#This Row],[NV_MA-2]])</f>
        <v>5.3505571034916279</v>
      </c>
      <c r="N3088" s="4">
        <f>LN(Table1[[#This Row],[NV]]/Table1[[#This Row],[NV_MA-3]])</f>
        <v>3.3809430169777039</v>
      </c>
      <c r="O3088" s="7">
        <f>LN(Table1[[#This Row],[NV]]/Table1[[#This Row],[Metcalfe
NV ~ n^2]])</f>
        <v>-1.5190780285051999</v>
      </c>
      <c r="P3088" s="7">
        <f>Table1[[#This Row],[NV_MA-1]]*$M$3</f>
        <v>10579376.866666667</v>
      </c>
    </row>
    <row r="3089" spans="1:16" x14ac:dyDescent="0.2">
      <c r="A3089" s="2">
        <v>40604</v>
      </c>
      <c r="B3089" s="3">
        <v>5236981.8150000004</v>
      </c>
      <c r="C3089" s="3">
        <f t="shared" si="288"/>
        <v>5016566.3167774146</v>
      </c>
      <c r="D3089" s="4">
        <f>LN(Table1[[#This Row],[NV]])</f>
        <v>15.471255900847728</v>
      </c>
      <c r="E3089" s="5">
        <v>3528</v>
      </c>
      <c r="F3089" s="5">
        <f t="shared" si="289"/>
        <v>12446784</v>
      </c>
      <c r="G3089" s="8">
        <f t="shared" si="290"/>
        <v>9901788.5999999996</v>
      </c>
      <c r="H3089" s="5">
        <f t="shared" si="291"/>
        <v>28818.420079622931</v>
      </c>
      <c r="I3089" s="5">
        <f t="shared" si="292"/>
        <v>23964.519847373544</v>
      </c>
      <c r="J3089" s="5">
        <f>Table1[[#This Row],[DAA 
(n)]]^1.5</f>
        <v>209552.50881819573</v>
      </c>
      <c r="K3089" s="5">
        <f t="shared" si="293"/>
        <v>169632.2104741064</v>
      </c>
      <c r="L3089" s="7">
        <f>LN(Table1[[#This Row],[NV]]/Table1[[#This Row],[NV_MA-1]])</f>
        <v>-0.63697006460549932</v>
      </c>
      <c r="M3089" s="7">
        <f>LN(Table1[[#This Row],[NV]]/Table1[[#This Row],[NV_MA-2]])</f>
        <v>5.386926225032699</v>
      </c>
      <c r="N3089" s="4">
        <f>LN(Table1[[#This Row],[NV]]/Table1[[#This Row],[NV_MA-3]])</f>
        <v>3.4298679962920873</v>
      </c>
      <c r="O3089" s="7">
        <f>LN(Table1[[#This Row],[NV]]/Table1[[#This Row],[Metcalfe
NV ~ n^2]])</f>
        <v>-0.86571693340563494</v>
      </c>
      <c r="P3089" s="7">
        <f>Table1[[#This Row],[NV_MA-1]]*$M$3</f>
        <v>9901788.5999999996</v>
      </c>
    </row>
    <row r="3090" spans="1:16" x14ac:dyDescent="0.2">
      <c r="A3090" s="2">
        <v>40603</v>
      </c>
      <c r="B3090" s="3">
        <v>5124476.50310806</v>
      </c>
      <c r="C3090" s="3">
        <f t="shared" si="288"/>
        <v>4934400.7142824847</v>
      </c>
      <c r="D3090" s="4">
        <f>LN(Table1[[#This Row],[NV]])</f>
        <v>15.449538932036502</v>
      </c>
      <c r="E3090" s="5">
        <v>5342</v>
      </c>
      <c r="F3090" s="5">
        <f t="shared" si="289"/>
        <v>28536964</v>
      </c>
      <c r="G3090" s="8">
        <f t="shared" si="290"/>
        <v>9632359.833333334</v>
      </c>
      <c r="H3090" s="5">
        <f t="shared" si="291"/>
        <v>45852.284512984639</v>
      </c>
      <c r="I3090" s="5">
        <f t="shared" si="292"/>
        <v>23536.213736415837</v>
      </c>
      <c r="J3090" s="5">
        <f>Table1[[#This Row],[DAA 
(n)]]^1.5</f>
        <v>390441.36779803497</v>
      </c>
      <c r="K3090" s="5">
        <f t="shared" si="293"/>
        <v>165829.75870130697</v>
      </c>
      <c r="L3090" s="7">
        <f>LN(Table1[[#This Row],[NV]]/Table1[[#This Row],[NV_MA-1]])</f>
        <v>-0.63109987190828942</v>
      </c>
      <c r="M3090" s="7">
        <f>LN(Table1[[#This Row],[NV]]/Table1[[#This Row],[NV_MA-2]])</f>
        <v>5.3832434079815963</v>
      </c>
      <c r="N3090" s="4">
        <f>LN(Table1[[#This Row],[NV]]/Table1[[#This Row],[NV_MA-3]])</f>
        <v>3.4308219409261604</v>
      </c>
      <c r="O3090" s="7">
        <f>LN(Table1[[#This Row],[NV]]/Table1[[#This Row],[Metcalfe
NV ~ n^2]])</f>
        <v>-1.71717185530331</v>
      </c>
      <c r="P3090" s="7">
        <f>Table1[[#This Row],[NV_MA-1]]*$M$3</f>
        <v>9632359.833333334</v>
      </c>
    </row>
    <row r="3091" spans="1:16" x14ac:dyDescent="0.2">
      <c r="A3091" s="2">
        <v>40602</v>
      </c>
      <c r="B3091" s="3">
        <v>4780204.6604909403</v>
      </c>
      <c r="C3091" s="3">
        <f t="shared" si="288"/>
        <v>4847405.1671771873</v>
      </c>
      <c r="D3091" s="4">
        <f>LN(Table1[[#This Row],[NV]])</f>
        <v>15.379993919553348</v>
      </c>
      <c r="E3091" s="5">
        <v>3029</v>
      </c>
      <c r="F3091" s="5">
        <f t="shared" si="289"/>
        <v>9174841</v>
      </c>
      <c r="G3091" s="8">
        <f t="shared" si="290"/>
        <v>9058568.5333333332</v>
      </c>
      <c r="H3091" s="5">
        <f t="shared" si="291"/>
        <v>24280.427079601501</v>
      </c>
      <c r="I3091" s="5">
        <f t="shared" si="292"/>
        <v>22918.730306302859</v>
      </c>
      <c r="J3091" s="5">
        <f>Table1[[#This Row],[DAA 
(n)]]^1.5</f>
        <v>166705.10906687894</v>
      </c>
      <c r="K3091" s="5">
        <f t="shared" si="293"/>
        <v>159321.67999021235</v>
      </c>
      <c r="L3091" s="7">
        <f>LN(Table1[[#This Row],[NV]]/Table1[[#This Row],[NV_MA-1]])</f>
        <v>-0.63922774745440147</v>
      </c>
      <c r="M3091" s="7">
        <f>LN(Table1[[#This Row],[NV]]/Table1[[#This Row],[NV_MA-2]])</f>
        <v>5.3402841470172948</v>
      </c>
      <c r="N3091" s="4">
        <f>LN(Table1[[#This Row],[NV]]/Table1[[#This Row],[NV_MA-3]])</f>
        <v>3.4013133375593316</v>
      </c>
      <c r="O3091" s="7">
        <f>LN(Table1[[#This Row],[NV]]/Table1[[#This Row],[Metcalfe
NV ~ n^2]])</f>
        <v>-0.65198170250112597</v>
      </c>
      <c r="P3091" s="7">
        <f>Table1[[#This Row],[NV_MA-1]]*$M$3</f>
        <v>9058568.5333333332</v>
      </c>
    </row>
    <row r="3092" spans="1:16" x14ac:dyDescent="0.2">
      <c r="A3092" s="2">
        <v>40601</v>
      </c>
      <c r="B3092" s="3">
        <v>4966941.5175555497</v>
      </c>
      <c r="C3092" s="3">
        <f t="shared" si="288"/>
        <v>4765070.733494157</v>
      </c>
      <c r="D3092" s="4">
        <f>LN(Table1[[#This Row],[NV]])</f>
        <v>15.418314819821571</v>
      </c>
      <c r="E3092" s="5">
        <v>3685</v>
      </c>
      <c r="F3092" s="5">
        <f t="shared" si="289"/>
        <v>13579225</v>
      </c>
      <c r="G3092" s="8">
        <f t="shared" si="290"/>
        <v>8887678.6333333328</v>
      </c>
      <c r="H3092" s="5">
        <f t="shared" si="291"/>
        <v>30261.315090037366</v>
      </c>
      <c r="I3092" s="5">
        <f t="shared" si="292"/>
        <v>22619.551126209939</v>
      </c>
      <c r="J3092" s="5">
        <f>Table1[[#This Row],[DAA 
(n)]]^1.5</f>
        <v>223694.98010684099</v>
      </c>
      <c r="K3092" s="5">
        <f t="shared" si="293"/>
        <v>156773.14001611076</v>
      </c>
      <c r="L3092" s="7">
        <f>LN(Table1[[#This Row],[NV]]/Table1[[#This Row],[NV_MA-1]])</f>
        <v>-0.58186163246060274</v>
      </c>
      <c r="M3092" s="7">
        <f>LN(Table1[[#This Row],[NV]]/Table1[[#This Row],[NV_MA-2]])</f>
        <v>5.3917449144593226</v>
      </c>
      <c r="N3092" s="4">
        <f>LN(Table1[[#This Row],[NV]]/Table1[[#This Row],[NV_MA-3]])</f>
        <v>3.4557597485144647</v>
      </c>
      <c r="O3092" s="7">
        <f>LN(Table1[[#This Row],[NV]]/Table1[[#This Row],[Metcalfe
NV ~ n^2]])</f>
        <v>-1.0057367894253035</v>
      </c>
      <c r="P3092" s="7">
        <f>Table1[[#This Row],[NV_MA-1]]*$M$3</f>
        <v>8887678.6333333328</v>
      </c>
    </row>
    <row r="3093" spans="1:16" x14ac:dyDescent="0.2">
      <c r="A3093" s="2">
        <v>40600</v>
      </c>
      <c r="B3093" s="3">
        <v>5304685.5</v>
      </c>
      <c r="C3093" s="3">
        <f t="shared" si="288"/>
        <v>4677354.4333952377</v>
      </c>
      <c r="D3093" s="4">
        <f>LN(Table1[[#This Row],[NV]])</f>
        <v>15.484101044578246</v>
      </c>
      <c r="E3093" s="5">
        <v>3482</v>
      </c>
      <c r="F3093" s="5">
        <f t="shared" si="289"/>
        <v>12124324</v>
      </c>
      <c r="G3093" s="8">
        <f t="shared" si="290"/>
        <v>8541841.1333333328</v>
      </c>
      <c r="H3093" s="5">
        <f t="shared" si="291"/>
        <v>28396.970902982568</v>
      </c>
      <c r="I3093" s="5">
        <f t="shared" si="292"/>
        <v>22057.742220172498</v>
      </c>
      <c r="J3093" s="5">
        <f>Table1[[#This Row],[DAA 
(n)]]^1.5</f>
        <v>205467.5063556282</v>
      </c>
      <c r="K3093" s="5">
        <f t="shared" si="293"/>
        <v>151841.04137817194</v>
      </c>
      <c r="L3093" s="7">
        <f>LN(Table1[[#This Row],[NV]]/Table1[[#This Row],[NV_MA-1]])</f>
        <v>-0.4763860873337501</v>
      </c>
      <c r="M3093" s="7">
        <f>LN(Table1[[#This Row],[NV]]/Table1[[#This Row],[NV_MA-2]])</f>
        <v>5.4826821042355816</v>
      </c>
      <c r="N3093" s="4">
        <f>LN(Table1[[#This Row],[NV]]/Table1[[#This Row],[NV_MA-3]])</f>
        <v>3.5535115723664656</v>
      </c>
      <c r="O3093" s="7">
        <f>LN(Table1[[#This Row],[NV]]/Table1[[#This Row],[Metcalfe
NV ~ n^2]])</f>
        <v>-0.82662319607802359</v>
      </c>
      <c r="P3093" s="7">
        <f>Table1[[#This Row],[NV_MA-1]]*$M$3</f>
        <v>8541841.1333333328</v>
      </c>
    </row>
    <row r="3094" spans="1:16" x14ac:dyDescent="0.2">
      <c r="A3094" s="2">
        <v>40599</v>
      </c>
      <c r="B3094" s="3">
        <v>5052034.5990845999</v>
      </c>
      <c r="C3094" s="3">
        <f t="shared" si="288"/>
        <v>4574191.0393952373</v>
      </c>
      <c r="D3094" s="4">
        <f>LN(Table1[[#This Row],[NV]])</f>
        <v>15.435301611020636</v>
      </c>
      <c r="E3094" s="5">
        <v>3465</v>
      </c>
      <c r="F3094" s="5">
        <f t="shared" si="289"/>
        <v>12006225</v>
      </c>
      <c r="G3094" s="8">
        <f t="shared" si="290"/>
        <v>8209923.1333333338</v>
      </c>
      <c r="H3094" s="5">
        <f t="shared" si="291"/>
        <v>28241.371313777174</v>
      </c>
      <c r="I3094" s="5">
        <f t="shared" si="292"/>
        <v>21469.087302891516</v>
      </c>
      <c r="J3094" s="5">
        <f>Table1[[#This Row],[DAA 
(n)]]^1.5</f>
        <v>203964.6283672734</v>
      </c>
      <c r="K3094" s="5">
        <f t="shared" si="293"/>
        <v>146874.64823360203</v>
      </c>
      <c r="L3094" s="7">
        <f>LN(Table1[[#This Row],[NV]]/Table1[[#This Row],[NV_MA-1]])</f>
        <v>-0.48555250779817055</v>
      </c>
      <c r="M3094" s="7">
        <f>LN(Table1[[#This Row],[NV]]/Table1[[#This Row],[NV_MA-2]])</f>
        <v>5.4609322313964608</v>
      </c>
      <c r="N3094" s="4">
        <f>LN(Table1[[#This Row],[NV]]/Table1[[#This Row],[NV_MA-3]])</f>
        <v>3.5379668421482053</v>
      </c>
      <c r="O3094" s="7">
        <f>LN(Table1[[#This Row],[NV]]/Table1[[#This Row],[Metcalfe
NV ~ n^2]])</f>
        <v>-0.86563421222737236</v>
      </c>
      <c r="P3094" s="7">
        <f>Table1[[#This Row],[NV_MA-1]]*$M$3</f>
        <v>8209923.1333333338</v>
      </c>
    </row>
    <row r="3095" spans="1:16" x14ac:dyDescent="0.2">
      <c r="A3095" s="2">
        <v>40598</v>
      </c>
      <c r="B3095" s="3">
        <v>5452090.9248392703</v>
      </c>
      <c r="C3095" s="3">
        <f t="shared" si="288"/>
        <v>4478269.2842149334</v>
      </c>
      <c r="D3095" s="4">
        <f>LN(Table1[[#This Row],[NV]])</f>
        <v>15.511509748996119</v>
      </c>
      <c r="E3095" s="5">
        <v>3644</v>
      </c>
      <c r="F3095" s="5">
        <f t="shared" si="289"/>
        <v>13278736</v>
      </c>
      <c r="G3095" s="8">
        <f t="shared" si="290"/>
        <v>7914263.666666667</v>
      </c>
      <c r="H3095" s="5">
        <f t="shared" si="291"/>
        <v>29883.850969536168</v>
      </c>
      <c r="I3095" s="5">
        <f t="shared" si="292"/>
        <v>20969.23624771606</v>
      </c>
      <c r="J3095" s="5">
        <f>Table1[[#This Row],[DAA 
(n)]]^1.5</f>
        <v>219972.07546413707</v>
      </c>
      <c r="K3095" s="5">
        <f t="shared" si="293"/>
        <v>142560.14186172883</v>
      </c>
      <c r="L3095" s="7">
        <f>LN(Table1[[#This Row],[NV]]/Table1[[#This Row],[NV_MA-1]])</f>
        <v>-0.37266746786195953</v>
      </c>
      <c r="M3095" s="7">
        <f>LN(Table1[[#This Row],[NV]]/Table1[[#This Row],[NV_MA-2]])</f>
        <v>5.5606980469500646</v>
      </c>
      <c r="N3095" s="4">
        <f>LN(Table1[[#This Row],[NV]]/Table1[[#This Row],[NV_MA-3]])</f>
        <v>3.6439905111900632</v>
      </c>
      <c r="O3095" s="7">
        <f>LN(Table1[[#This Row],[NV]]/Table1[[#This Row],[Metcalfe
NV ~ n^2]])</f>
        <v>-0.89016476776357956</v>
      </c>
      <c r="P3095" s="7">
        <f>Table1[[#This Row],[NV_MA-1]]*$M$3</f>
        <v>7914263.666666667</v>
      </c>
    </row>
    <row r="3096" spans="1:16" x14ac:dyDescent="0.2">
      <c r="A3096" s="2">
        <v>40597</v>
      </c>
      <c r="B3096" s="3">
        <v>4951665</v>
      </c>
      <c r="C3096" s="3">
        <f t="shared" si="288"/>
        <v>4368001.3867202913</v>
      </c>
      <c r="D3096" s="4">
        <f>LN(Table1[[#This Row],[NV]])</f>
        <v>15.415234441623671</v>
      </c>
      <c r="E3096" s="5">
        <v>3811</v>
      </c>
      <c r="F3096" s="5">
        <f t="shared" si="289"/>
        <v>14523721</v>
      </c>
      <c r="G3096" s="8">
        <f t="shared" si="290"/>
        <v>7537909.1333333338</v>
      </c>
      <c r="H3096" s="5">
        <f t="shared" si="291"/>
        <v>31424.160339230279</v>
      </c>
      <c r="I3096" s="5">
        <f t="shared" si="292"/>
        <v>20313.921096283346</v>
      </c>
      <c r="J3096" s="5">
        <f>Table1[[#This Row],[DAA 
(n)]]^1.5</f>
        <v>235265.59614826817</v>
      </c>
      <c r="K3096" s="5">
        <f t="shared" si="293"/>
        <v>136992.58778167635</v>
      </c>
      <c r="L3096" s="7">
        <f>LN(Table1[[#This Row],[NV]]/Table1[[#This Row],[NV_MA-1]])</f>
        <v>-0.42022095663336512</v>
      </c>
      <c r="M3096" s="7">
        <f>LN(Table1[[#This Row],[NV]]/Table1[[#This Row],[NV_MA-2]])</f>
        <v>5.4961727433356007</v>
      </c>
      <c r="N3096" s="4">
        <f>LN(Table1[[#This Row],[NV]]/Table1[[#This Row],[NV_MA-3]])</f>
        <v>3.5875523420604556</v>
      </c>
      <c r="O3096" s="7">
        <f>LN(Table1[[#This Row],[NV]]/Table1[[#This Row],[Metcalfe
NV ~ n^2]])</f>
        <v>-1.0760593601240493</v>
      </c>
      <c r="P3096" s="7">
        <f>Table1[[#This Row],[NV_MA-1]]*$M$3</f>
        <v>7537909.1333333338</v>
      </c>
    </row>
    <row r="3097" spans="1:16" x14ac:dyDescent="0.2">
      <c r="A3097" s="2">
        <v>40596</v>
      </c>
      <c r="B3097" s="3">
        <v>4814696.2578050802</v>
      </c>
      <c r="C3097" s="3">
        <f t="shared" si="288"/>
        <v>4276030.881386959</v>
      </c>
      <c r="D3097" s="4">
        <f>LN(Table1[[#This Row],[NV]])</f>
        <v>15.387183518733423</v>
      </c>
      <c r="E3097" s="5">
        <v>3759</v>
      </c>
      <c r="F3097" s="5">
        <f t="shared" si="289"/>
        <v>14130081</v>
      </c>
      <c r="G3097" s="8">
        <f t="shared" si="290"/>
        <v>7199388.4333333336</v>
      </c>
      <c r="H3097" s="5">
        <f t="shared" si="291"/>
        <v>30943.743087557745</v>
      </c>
      <c r="I3097" s="5">
        <f t="shared" si="292"/>
        <v>19799.045132674466</v>
      </c>
      <c r="J3097" s="5">
        <f>Table1[[#This Row],[DAA 
(n)]]^1.5</f>
        <v>230466.86199755469</v>
      </c>
      <c r="K3097" s="5">
        <f t="shared" si="293"/>
        <v>132335.31865031866</v>
      </c>
      <c r="L3097" s="7">
        <f>LN(Table1[[#This Row],[NV]]/Table1[[#This Row],[NV_MA-1]])</f>
        <v>-0.40232312183045638</v>
      </c>
      <c r="M3097" s="7">
        <f>LN(Table1[[#This Row],[NV]]/Table1[[#This Row],[NV_MA-2]])</f>
        <v>5.4937945288361902</v>
      </c>
      <c r="N3097" s="4">
        <f>LN(Table1[[#This Row],[NV]]/Table1[[#This Row],[NV_MA-3]])</f>
        <v>3.5940892454493842</v>
      </c>
      <c r="O3097" s="7">
        <f>LN(Table1[[#This Row],[NV]]/Table1[[#This Row],[Metcalfe
NV ~ n^2]])</f>
        <v>-1.0766329683949338</v>
      </c>
      <c r="P3097" s="7">
        <f>Table1[[#This Row],[NV_MA-1]]*$M$3</f>
        <v>7199388.4333333336</v>
      </c>
    </row>
    <row r="3098" spans="1:16" x14ac:dyDescent="0.2">
      <c r="A3098" s="2">
        <v>40595</v>
      </c>
      <c r="B3098" s="3">
        <v>4579185.5223421901</v>
      </c>
      <c r="C3098" s="3">
        <f t="shared" si="288"/>
        <v>4192403.5821267897</v>
      </c>
      <c r="D3098" s="4">
        <f>LN(Table1[[#This Row],[NV]])</f>
        <v>15.337031706726368</v>
      </c>
      <c r="E3098" s="5">
        <v>3317</v>
      </c>
      <c r="F3098" s="5">
        <f t="shared" si="289"/>
        <v>11002489</v>
      </c>
      <c r="G3098" s="8">
        <f t="shared" si="290"/>
        <v>6851009.8666666662</v>
      </c>
      <c r="H3098" s="5">
        <f t="shared" si="291"/>
        <v>26890.308801187373</v>
      </c>
      <c r="I3098" s="5">
        <f t="shared" si="292"/>
        <v>19250.861542220558</v>
      </c>
      <c r="J3098" s="5">
        <f>Table1[[#This Row],[DAA 
(n)]]^1.5</f>
        <v>191037.31576056013</v>
      </c>
      <c r="K3098" s="5">
        <f t="shared" si="293"/>
        <v>127453.04877232009</v>
      </c>
      <c r="L3098" s="7">
        <f>LN(Table1[[#This Row],[NV]]/Table1[[#This Row],[NV_MA-1]])</f>
        <v>-0.40287491843668127</v>
      </c>
      <c r="M3098" s="7">
        <f>LN(Table1[[#This Row],[NV]]/Table1[[#This Row],[NV_MA-2]])</f>
        <v>5.4717206125719029</v>
      </c>
      <c r="N3098" s="4">
        <f>LN(Table1[[#This Row],[NV]]/Table1[[#This Row],[NV_MA-3]])</f>
        <v>3.5815283758875402</v>
      </c>
      <c r="O3098" s="7">
        <f>LN(Table1[[#This Row],[NV]]/Table1[[#This Row],[Metcalfe
NV ~ n^2]])</f>
        <v>-0.87660037116773792</v>
      </c>
      <c r="P3098" s="7">
        <f>Table1[[#This Row],[NV_MA-1]]*$M$3</f>
        <v>6851009.8666666662</v>
      </c>
    </row>
    <row r="3099" spans="1:16" x14ac:dyDescent="0.2">
      <c r="A3099" s="2">
        <v>40594</v>
      </c>
      <c r="B3099" s="3">
        <v>4731074.25</v>
      </c>
      <c r="C3099" s="3">
        <f t="shared" si="288"/>
        <v>4116091.1607785621</v>
      </c>
      <c r="D3099" s="4">
        <f>LN(Table1[[#This Row],[NV]])</f>
        <v>15.369662848846502</v>
      </c>
      <c r="E3099" s="5">
        <v>3176</v>
      </c>
      <c r="F3099" s="5">
        <f t="shared" si="289"/>
        <v>10086976</v>
      </c>
      <c r="G3099" s="8">
        <f t="shared" si="290"/>
        <v>6643255.4333333336</v>
      </c>
      <c r="H3099" s="5">
        <f t="shared" si="291"/>
        <v>25609.287963837676</v>
      </c>
      <c r="I3099" s="5">
        <f t="shared" si="292"/>
        <v>18914.270806438071</v>
      </c>
      <c r="J3099" s="5">
        <f>Table1[[#This Row],[DAA 
(n)]]^1.5</f>
        <v>178986.6916170028</v>
      </c>
      <c r="K3099" s="5">
        <f t="shared" si="293"/>
        <v>124487.32145191167</v>
      </c>
      <c r="L3099" s="7">
        <f>LN(Table1[[#This Row],[NV]]/Table1[[#This Row],[NV_MA-1]])</f>
        <v>-0.33944982856447031</v>
      </c>
      <c r="M3099" s="7">
        <f>LN(Table1[[#This Row],[NV]]/Table1[[#This Row],[NV_MA-2]])</f>
        <v>5.5219908635963382</v>
      </c>
      <c r="N3099" s="4">
        <f>LN(Table1[[#This Row],[NV]]/Table1[[#This Row],[NV_MA-3]])</f>
        <v>3.6377036948728305</v>
      </c>
      <c r="O3099" s="7">
        <f>LN(Table1[[#This Row],[NV]]/Table1[[#This Row],[Metcalfe
NV ~ n^2]])</f>
        <v>-0.75709279588754974</v>
      </c>
      <c r="P3099" s="7">
        <f>Table1[[#This Row],[NV_MA-1]]*$M$3</f>
        <v>6643255.4333333336</v>
      </c>
    </row>
    <row r="3100" spans="1:16" x14ac:dyDescent="0.2">
      <c r="A3100" s="2">
        <v>40593</v>
      </c>
      <c r="B3100" s="3">
        <v>5153968.7055706503</v>
      </c>
      <c r="C3100" s="3">
        <f t="shared" si="288"/>
        <v>4031109.3994285623</v>
      </c>
      <c r="D3100" s="4">
        <f>LN(Table1[[#This Row],[NV]])</f>
        <v>15.455277598303807</v>
      </c>
      <c r="E3100" s="5">
        <v>2904</v>
      </c>
      <c r="F3100" s="5">
        <f t="shared" si="289"/>
        <v>8433216</v>
      </c>
      <c r="G3100" s="8">
        <f t="shared" si="290"/>
        <v>6431314.9333333336</v>
      </c>
      <c r="H3100" s="5">
        <f t="shared" si="291"/>
        <v>23156.044067743369</v>
      </c>
      <c r="I3100" s="5">
        <f t="shared" si="292"/>
        <v>18547.61276858913</v>
      </c>
      <c r="J3100" s="5">
        <f>Table1[[#This Row],[DAA 
(n)]]^1.5</f>
        <v>156493.00068693166</v>
      </c>
      <c r="K3100" s="5">
        <f t="shared" si="293"/>
        <v>121349.57217001102</v>
      </c>
      <c r="L3100" s="7">
        <f>LN(Table1[[#This Row],[NV]]/Table1[[#This Row],[NV_MA-1]])</f>
        <v>-0.22141197674357127</v>
      </c>
      <c r="M3100" s="7">
        <f>LN(Table1[[#This Row],[NV]]/Table1[[#This Row],[NV_MA-2]])</f>
        <v>5.6271812302699793</v>
      </c>
      <c r="N3100" s="4">
        <f>LN(Table1[[#This Row],[NV]]/Table1[[#This Row],[NV_MA-3]])</f>
        <v>3.7488469127423287</v>
      </c>
      <c r="O3100" s="7">
        <f>LN(Table1[[#This Row],[NV]]/Table1[[#This Row],[Metcalfe
NV ~ n^2]])</f>
        <v>-0.49241115358556592</v>
      </c>
      <c r="P3100" s="7">
        <f>Table1[[#This Row],[NV_MA-1]]*$M$3</f>
        <v>6431314.9333333336</v>
      </c>
    </row>
    <row r="3101" spans="1:16" x14ac:dyDescent="0.2">
      <c r="A3101" s="2">
        <v>40592</v>
      </c>
      <c r="B3101" s="3">
        <v>4900658.1688223202</v>
      </c>
      <c r="C3101" s="3">
        <f t="shared" si="288"/>
        <v>3926738.1925762072</v>
      </c>
      <c r="D3101" s="4">
        <f>LN(Table1[[#This Row],[NV]])</f>
        <v>15.404880074228529</v>
      </c>
      <c r="E3101" s="5">
        <v>3589</v>
      </c>
      <c r="F3101" s="5">
        <f t="shared" si="289"/>
        <v>12880921</v>
      </c>
      <c r="G3101" s="8">
        <f t="shared" si="290"/>
        <v>6222630.2666666666</v>
      </c>
      <c r="H3101" s="5">
        <f t="shared" si="291"/>
        <v>29378.22209032876</v>
      </c>
      <c r="I3101" s="5">
        <f t="shared" si="292"/>
        <v>18134.208416238765</v>
      </c>
      <c r="J3101" s="5">
        <f>Table1[[#This Row],[DAA 
(n)]]^1.5</f>
        <v>215010.75663556892</v>
      </c>
      <c r="K3101" s="5">
        <f t="shared" si="293"/>
        <v>118019.50051586977</v>
      </c>
      <c r="L3101" s="7">
        <f>LN(Table1[[#This Row],[NV]]/Table1[[#This Row],[NV_MA-1]])</f>
        <v>-0.23882317355592253</v>
      </c>
      <c r="M3101" s="7">
        <f>LN(Table1[[#This Row],[NV]]/Table1[[#This Row],[NV_MA-2]])</f>
        <v>5.5993246729685353</v>
      </c>
      <c r="N3101" s="4">
        <f>LN(Table1[[#This Row],[NV]]/Table1[[#This Row],[NV_MA-3]])</f>
        <v>3.7262749258253614</v>
      </c>
      <c r="O3101" s="7">
        <f>LN(Table1[[#This Row],[NV]]/Table1[[#This Row],[Metcalfe
NV ~ n^2]])</f>
        <v>-0.9663777080666851</v>
      </c>
      <c r="P3101" s="7">
        <f>Table1[[#This Row],[NV_MA-1]]*$M$3</f>
        <v>6222630.2666666666</v>
      </c>
    </row>
    <row r="3102" spans="1:16" x14ac:dyDescent="0.2">
      <c r="A3102" s="2">
        <v>40591</v>
      </c>
      <c r="B3102" s="3">
        <v>5658118.1255242201</v>
      </c>
      <c r="C3102" s="3">
        <f t="shared" si="288"/>
        <v>3817399.25613213</v>
      </c>
      <c r="D3102" s="4">
        <f>LN(Table1[[#This Row],[NV]])</f>
        <v>15.548601908236924</v>
      </c>
      <c r="E3102" s="5">
        <v>3527</v>
      </c>
      <c r="F3102" s="5">
        <f t="shared" si="289"/>
        <v>12439729</v>
      </c>
      <c r="G3102" s="8">
        <f t="shared" si="290"/>
        <v>5870583.8666666662</v>
      </c>
      <c r="H3102" s="5">
        <f t="shared" si="291"/>
        <v>28809.251734942558</v>
      </c>
      <c r="I3102" s="5">
        <f t="shared" si="292"/>
        <v>17526.974682843116</v>
      </c>
      <c r="J3102" s="5">
        <f>Table1[[#This Row],[DAA 
(n)]]^1.5</f>
        <v>209463.4196775181</v>
      </c>
      <c r="K3102" s="5">
        <f t="shared" si="293"/>
        <v>112833.6765764546</v>
      </c>
      <c r="L3102" s="7">
        <f>LN(Table1[[#This Row],[NV]]/Table1[[#This Row],[NV_MA-1]])</f>
        <v>-3.6862744833298572E-2</v>
      </c>
      <c r="M3102" s="7">
        <f>LN(Table1[[#This Row],[NV]]/Table1[[#This Row],[NV_MA-2]])</f>
        <v>5.7771055246308656</v>
      </c>
      <c r="N3102" s="4">
        <f>LN(Table1[[#This Row],[NV]]/Table1[[#This Row],[NV_MA-3]])</f>
        <v>3.9149317835386688</v>
      </c>
      <c r="O3102" s="7">
        <f>LN(Table1[[#This Row],[NV]]/Table1[[#This Row],[Metcalfe
NV ~ n^2]])</f>
        <v>-0.78780395223517974</v>
      </c>
      <c r="P3102" s="7">
        <f>Table1[[#This Row],[NV_MA-1]]*$M$3</f>
        <v>5870583.8666666662</v>
      </c>
    </row>
    <row r="3103" spans="1:16" x14ac:dyDescent="0.2">
      <c r="A3103" s="2">
        <v>40590</v>
      </c>
      <c r="B3103" s="3">
        <v>5601393.2278161896</v>
      </c>
      <c r="C3103" s="3">
        <f t="shared" si="288"/>
        <v>3682723.4956146558</v>
      </c>
      <c r="D3103" s="4">
        <f>LN(Table1[[#This Row],[NV]])</f>
        <v>15.538525915443572</v>
      </c>
      <c r="E3103" s="5">
        <v>2995</v>
      </c>
      <c r="F3103" s="5">
        <f t="shared" si="289"/>
        <v>8970025</v>
      </c>
      <c r="G3103" s="8">
        <f t="shared" si="290"/>
        <v>5527174.3666666662</v>
      </c>
      <c r="H3103" s="5">
        <f t="shared" si="291"/>
        <v>23974.075034095902</v>
      </c>
      <c r="I3103" s="5">
        <f t="shared" si="292"/>
        <v>16921.813413549455</v>
      </c>
      <c r="J3103" s="5">
        <f>Table1[[#This Row],[DAA 
(n)]]^1.5</f>
        <v>163906.14654429528</v>
      </c>
      <c r="K3103" s="5">
        <f t="shared" si="293"/>
        <v>107714.93561242225</v>
      </c>
      <c r="L3103" s="7">
        <f>LN(Table1[[#This Row],[NV]]/Table1[[#This Row],[NV_MA-1]])</f>
        <v>1.3338636968273733E-2</v>
      </c>
      <c r="M3103" s="7">
        <f>LN(Table1[[#This Row],[NV]]/Table1[[#This Row],[NV_MA-2]])</f>
        <v>5.8021671122845726</v>
      </c>
      <c r="N3103" s="4">
        <f>LN(Table1[[#This Row],[NV]]/Table1[[#This Row],[NV_MA-3]])</f>
        <v>3.9512823839899158</v>
      </c>
      <c r="O3103" s="7">
        <f>LN(Table1[[#This Row],[NV]]/Table1[[#This Row],[Metcalfe
NV ~ n^2]])</f>
        <v>-0.47087310565552887</v>
      </c>
      <c r="P3103" s="7">
        <f>Table1[[#This Row],[NV_MA-1]]*$M$3</f>
        <v>5527174.3666666662</v>
      </c>
    </row>
    <row r="3104" spans="1:16" x14ac:dyDescent="0.2">
      <c r="A3104" s="2">
        <v>40589</v>
      </c>
      <c r="B3104" s="3">
        <v>5688637.5</v>
      </c>
      <c r="C3104" s="3">
        <f t="shared" si="288"/>
        <v>3556147.105520783</v>
      </c>
      <c r="D3104" s="4">
        <f>LN(Table1[[#This Row],[NV]])</f>
        <v>15.55398132224401</v>
      </c>
      <c r="E3104" s="5">
        <v>3347</v>
      </c>
      <c r="F3104" s="5">
        <f t="shared" si="289"/>
        <v>11202409</v>
      </c>
      <c r="G3104" s="8">
        <f t="shared" si="290"/>
        <v>5289464.7333333334</v>
      </c>
      <c r="H3104" s="5">
        <f t="shared" si="291"/>
        <v>27163.648539954313</v>
      </c>
      <c r="I3104" s="5">
        <f t="shared" si="292"/>
        <v>16448.673289055809</v>
      </c>
      <c r="J3104" s="5">
        <f>Table1[[#This Row],[DAA 
(n)]]^1.5</f>
        <v>193634.87011124834</v>
      </c>
      <c r="K3104" s="5">
        <f t="shared" si="293"/>
        <v>103915.83791289186</v>
      </c>
      <c r="L3104" s="7">
        <f>LN(Table1[[#This Row],[NV]]/Table1[[#This Row],[NV_MA-1]])</f>
        <v>7.275370815411529E-2</v>
      </c>
      <c r="M3104" s="7">
        <f>LN(Table1[[#This Row],[NV]]/Table1[[#This Row],[NV_MA-2]])</f>
        <v>5.8459812204241954</v>
      </c>
      <c r="N3104" s="4">
        <f>LN(Table1[[#This Row],[NV]]/Table1[[#This Row],[NV_MA-3]])</f>
        <v>4.0026447225783004</v>
      </c>
      <c r="O3104" s="7">
        <f>LN(Table1[[#This Row],[NV]]/Table1[[#This Row],[Metcalfe
NV ~ n^2]])</f>
        <v>-0.67765808017864415</v>
      </c>
      <c r="P3104" s="7">
        <f>Table1[[#This Row],[NV_MA-1]]*$M$3</f>
        <v>5289464.7333333334</v>
      </c>
    </row>
    <row r="3105" spans="1:16" x14ac:dyDescent="0.2">
      <c r="A3105" s="2">
        <v>40588</v>
      </c>
      <c r="B3105" s="3">
        <v>5785023.2527177203</v>
      </c>
      <c r="C3105" s="3">
        <f t="shared" si="288"/>
        <v>3432962.1952207829</v>
      </c>
      <c r="D3105" s="4">
        <f>LN(Table1[[#This Row],[NV]])</f>
        <v>15.570782938086316</v>
      </c>
      <c r="E3105" s="5">
        <v>4141</v>
      </c>
      <c r="F3105" s="5">
        <f t="shared" si="289"/>
        <v>17147881</v>
      </c>
      <c r="G3105" s="8">
        <f t="shared" si="290"/>
        <v>4991151.1333333338</v>
      </c>
      <c r="H3105" s="5">
        <f t="shared" si="291"/>
        <v>34489.115988462196</v>
      </c>
      <c r="I3105" s="5">
        <f t="shared" si="292"/>
        <v>15909.156475533395</v>
      </c>
      <c r="J3105" s="5">
        <f>Table1[[#This Row],[DAA 
(n)]]^1.5</f>
        <v>266475.84359750152</v>
      </c>
      <c r="K3105" s="5">
        <f t="shared" si="293"/>
        <v>99399.770730006494</v>
      </c>
      <c r="L3105" s="7">
        <f>LN(Table1[[#This Row],[NV]]/Table1[[#This Row],[NV_MA-1]])</f>
        <v>0.14760580892025793</v>
      </c>
      <c r="M3105" s="7">
        <f>LN(Table1[[#This Row],[NV]]/Table1[[#This Row],[NV_MA-2]])</f>
        <v>5.8961328366682864</v>
      </c>
      <c r="N3105" s="4">
        <f>LN(Table1[[#This Row],[NV]]/Table1[[#This Row],[NV_MA-3]])</f>
        <v>4.0638778519834808</v>
      </c>
      <c r="O3105" s="7">
        <f>LN(Table1[[#This Row],[NV]]/Table1[[#This Row],[Metcalfe
NV ~ n^2]])</f>
        <v>-1.0866022290048181</v>
      </c>
      <c r="P3105" s="7">
        <f>Table1[[#This Row],[NV_MA-1]]*$M$3</f>
        <v>4991151.1333333338</v>
      </c>
    </row>
    <row r="3106" spans="1:16" x14ac:dyDescent="0.2">
      <c r="A3106" s="2">
        <v>40587</v>
      </c>
      <c r="B3106" s="3">
        <v>5666535</v>
      </c>
      <c r="C3106" s="3">
        <f t="shared" si="288"/>
        <v>3306316.7934635258</v>
      </c>
      <c r="D3106" s="4">
        <f>LN(Table1[[#This Row],[NV]])</f>
        <v>15.550088377788319</v>
      </c>
      <c r="E3106" s="5">
        <v>3244</v>
      </c>
      <c r="F3106" s="5">
        <f t="shared" si="289"/>
        <v>10523536</v>
      </c>
      <c r="G3106" s="8">
        <f t="shared" si="290"/>
        <v>4487242.5999999996</v>
      </c>
      <c r="H3106" s="5">
        <f t="shared" si="291"/>
        <v>26226.320475023327</v>
      </c>
      <c r="I3106" s="5">
        <f t="shared" si="292"/>
        <v>15104.460812821369</v>
      </c>
      <c r="J3106" s="5">
        <f>Table1[[#This Row],[DAA 
(n)]]^1.5</f>
        <v>184765.6645158944</v>
      </c>
      <c r="K3106" s="5">
        <f t="shared" si="293"/>
        <v>92310.328288466582</v>
      </c>
      <c r="L3106" s="7">
        <f>LN(Table1[[#This Row],[NV]]/Table1[[#This Row],[NV_MA-1]])</f>
        <v>0.23333942698623369</v>
      </c>
      <c r="M3106" s="7">
        <f>LN(Table1[[#This Row],[NV]]/Table1[[#This Row],[NV_MA-2]])</f>
        <v>5.9273429805449886</v>
      </c>
      <c r="N3106" s="4">
        <f>LN(Table1[[#This Row],[NV]]/Table1[[#This Row],[NV_MA-3]])</f>
        <v>4.1171770644409671</v>
      </c>
      <c r="O3106" s="7">
        <f>LN(Table1[[#This Row],[NV]]/Table1[[#This Row],[Metcalfe
NV ~ n^2]])</f>
        <v>-0.61903645268228791</v>
      </c>
      <c r="P3106" s="7">
        <f>Table1[[#This Row],[NV_MA-1]]*$M$3</f>
        <v>4487242.5999999996</v>
      </c>
    </row>
    <row r="3107" spans="1:16" x14ac:dyDescent="0.2">
      <c r="A3107" s="2">
        <v>40586</v>
      </c>
      <c r="B3107" s="3">
        <v>5810758.8504904797</v>
      </c>
      <c r="C3107" s="3">
        <f t="shared" si="288"/>
        <v>3185915.2490141778</v>
      </c>
      <c r="D3107" s="4">
        <f>LN(Table1[[#This Row],[NV]])</f>
        <v>15.575221731399118</v>
      </c>
      <c r="E3107" s="5">
        <v>3312</v>
      </c>
      <c r="F3107" s="5">
        <f t="shared" si="289"/>
        <v>10969344</v>
      </c>
      <c r="G3107" s="8">
        <f t="shared" si="290"/>
        <v>4224154.2</v>
      </c>
      <c r="H3107" s="5">
        <f t="shared" si="291"/>
        <v>26844.778491353056</v>
      </c>
      <c r="I3107" s="5">
        <f t="shared" si="292"/>
        <v>14629.879314008705</v>
      </c>
      <c r="J3107" s="5">
        <f>Table1[[#This Row],[DAA 
(n)]]^1.5</f>
        <v>190605.52806254048</v>
      </c>
      <c r="K3107" s="5">
        <f t="shared" si="293"/>
        <v>88328.957043097253</v>
      </c>
      <c r="L3107" s="7">
        <f>LN(Table1[[#This Row],[NV]]/Table1[[#This Row],[NV_MA-1]])</f>
        <v>0.31889212201538081</v>
      </c>
      <c r="M3107" s="7">
        <f>LN(Table1[[#This Row],[NV]]/Table1[[#This Row],[NV_MA-2]])</f>
        <v>5.984400486632321</v>
      </c>
      <c r="N3107" s="4">
        <f>LN(Table1[[#This Row],[NV]]/Table1[[#This Row],[NV_MA-3]])</f>
        <v>4.1863984592344909</v>
      </c>
      <c r="O3107" s="7">
        <f>LN(Table1[[#This Row],[NV]]/Table1[[#This Row],[Metcalfe
NV ~ n^2]])</f>
        <v>-0.63539329961118329</v>
      </c>
      <c r="P3107" s="7">
        <f>Table1[[#This Row],[NV_MA-1]]*$M$3</f>
        <v>4224154.2</v>
      </c>
    </row>
    <row r="3108" spans="1:16" x14ac:dyDescent="0.2">
      <c r="A3108" s="2">
        <v>40585</v>
      </c>
      <c r="B3108" s="3">
        <v>5667731.4516627397</v>
      </c>
      <c r="C3108" s="3">
        <f t="shared" si="288"/>
        <v>3046504.3033311618</v>
      </c>
      <c r="D3108" s="4">
        <f>LN(Table1[[#This Row],[NV]])</f>
        <v>15.550299498935381</v>
      </c>
      <c r="E3108" s="5">
        <v>4302</v>
      </c>
      <c r="F3108" s="5">
        <f t="shared" si="289"/>
        <v>18507204</v>
      </c>
      <c r="G3108" s="8">
        <f t="shared" si="290"/>
        <v>3954842.7333333334</v>
      </c>
      <c r="H3108" s="5">
        <f t="shared" si="291"/>
        <v>35994.125502878655</v>
      </c>
      <c r="I3108" s="5">
        <f t="shared" si="292"/>
        <v>14156.561764332782</v>
      </c>
      <c r="J3108" s="5">
        <f>Table1[[#This Row],[DAA 
(n)]]^1.5</f>
        <v>282166.60257372743</v>
      </c>
      <c r="K3108" s="5">
        <f t="shared" si="293"/>
        <v>84311.865962195909</v>
      </c>
      <c r="L3108" s="7">
        <f>LN(Table1[[#This Row],[NV]]/Table1[[#This Row],[NV_MA-1]])</f>
        <v>0.35984810455389737</v>
      </c>
      <c r="M3108" s="7">
        <f>LN(Table1[[#This Row],[NV]]/Table1[[#This Row],[NV_MA-2]])</f>
        <v>5.9923659744249145</v>
      </c>
      <c r="N3108" s="4">
        <f>LN(Table1[[#This Row],[NV]]/Table1[[#This Row],[NV_MA-3]])</f>
        <v>4.2080216061061062</v>
      </c>
      <c r="O3108" s="7">
        <f>LN(Table1[[#This Row],[NV]]/Table1[[#This Row],[Metcalfe
NV ~ n^2]])</f>
        <v>-1.1833711207199706</v>
      </c>
      <c r="P3108" s="7">
        <f>Table1[[#This Row],[NV_MA-1]]*$M$3</f>
        <v>3954842.7333333334</v>
      </c>
    </row>
    <row r="3109" spans="1:16" x14ac:dyDescent="0.2">
      <c r="A3109" s="2">
        <v>40584</v>
      </c>
      <c r="B3109" s="3">
        <v>5258483.2104582097</v>
      </c>
      <c r="C3109" s="3">
        <f t="shared" si="288"/>
        <v>2911966.0743330289</v>
      </c>
      <c r="D3109" s="4">
        <f>LN(Table1[[#This Row],[NV]])</f>
        <v>15.475353180098521</v>
      </c>
      <c r="E3109" s="5">
        <v>3556</v>
      </c>
      <c r="F3109" s="5">
        <f t="shared" si="289"/>
        <v>12645136</v>
      </c>
      <c r="G3109" s="8">
        <f t="shared" si="290"/>
        <v>3389852.7333333334</v>
      </c>
      <c r="H3109" s="5">
        <f t="shared" si="291"/>
        <v>29075.248517629778</v>
      </c>
      <c r="I3109" s="5">
        <f t="shared" si="292"/>
        <v>13253.336358938956</v>
      </c>
      <c r="J3109" s="5">
        <f>Table1[[#This Row],[DAA 
(n)]]^1.5</f>
        <v>212052.12476181425</v>
      </c>
      <c r="K3109" s="5">
        <f t="shared" si="293"/>
        <v>76375.917551228617</v>
      </c>
      <c r="L3109" s="7">
        <f>LN(Table1[[#This Row],[NV]]/Table1[[#This Row],[NV_MA-1]])</f>
        <v>0.43905614318008868</v>
      </c>
      <c r="M3109" s="7">
        <f>LN(Table1[[#This Row],[NV]]/Table1[[#This Row],[NV_MA-2]])</f>
        <v>5.983348579705984</v>
      </c>
      <c r="N3109" s="4">
        <f>LN(Table1[[#This Row],[NV]]/Table1[[#This Row],[NV_MA-3]])</f>
        <v>4.231930469932748</v>
      </c>
      <c r="O3109" s="7">
        <f>LN(Table1[[#This Row],[NV]]/Table1[[#This Row],[Metcalfe
NV ~ n^2]])</f>
        <v>-0.87743001316906966</v>
      </c>
      <c r="P3109" s="7">
        <f>Table1[[#This Row],[NV_MA-1]]*$M$3</f>
        <v>3389852.7333333334</v>
      </c>
    </row>
    <row r="3110" spans="1:16" x14ac:dyDescent="0.2">
      <c r="A3110" s="2">
        <v>40583</v>
      </c>
      <c r="B3110" s="3">
        <v>5444403.6353290696</v>
      </c>
      <c r="C3110" s="3">
        <f t="shared" si="288"/>
        <v>2792307.5651344219</v>
      </c>
      <c r="D3110" s="4">
        <f>LN(Table1[[#This Row],[NV]])</f>
        <v>15.510098783158787</v>
      </c>
      <c r="E3110" s="5">
        <v>2127</v>
      </c>
      <c r="F3110" s="5">
        <f t="shared" si="289"/>
        <v>4524129</v>
      </c>
      <c r="G3110" s="8">
        <f t="shared" si="290"/>
        <v>3049884.7333333334</v>
      </c>
      <c r="H3110" s="5">
        <f t="shared" si="291"/>
        <v>16298.069042930905</v>
      </c>
      <c r="I3110" s="5">
        <f t="shared" si="292"/>
        <v>12667.602175171583</v>
      </c>
      <c r="J3110" s="5">
        <f>Table1[[#This Row],[DAA 
(n)]]^1.5</f>
        <v>98095.985560062589</v>
      </c>
      <c r="K3110" s="5">
        <f t="shared" si="293"/>
        <v>71369.253257545322</v>
      </c>
      <c r="L3110" s="7">
        <f>LN(Table1[[#This Row],[NV]]/Table1[[#This Row],[NV_MA-1]])</f>
        <v>0.57948442763906727</v>
      </c>
      <c r="M3110" s="7">
        <f>LN(Table1[[#This Row],[NV]]/Table1[[#This Row],[NV_MA-2]])</f>
        <v>6.0632957799109892</v>
      </c>
      <c r="N3110" s="4">
        <f>LN(Table1[[#This Row],[NV]]/Table1[[#This Row],[NV_MA-3]])</f>
        <v>4.3344763542224145</v>
      </c>
      <c r="O3110" s="7">
        <f>LN(Table1[[#This Row],[NV]]/Table1[[#This Row],[Metcalfe
NV ~ n^2]])</f>
        <v>0.18516315275831166</v>
      </c>
      <c r="P3110" s="7">
        <f>Table1[[#This Row],[NV_MA-1]]*$M$3</f>
        <v>3049884.7333333334</v>
      </c>
    </row>
    <row r="3111" spans="1:16" x14ac:dyDescent="0.2">
      <c r="A3111" s="2">
        <v>40582</v>
      </c>
      <c r="B3111" s="3">
        <v>4910198.4000000004</v>
      </c>
      <c r="C3111" s="3">
        <f t="shared" si="288"/>
        <v>2666358.0859734532</v>
      </c>
      <c r="D3111" s="4">
        <f>LN(Table1[[#This Row],[NV]])</f>
        <v>15.406824906286325</v>
      </c>
      <c r="E3111" s="5">
        <v>1472</v>
      </c>
      <c r="F3111" s="5">
        <f t="shared" si="289"/>
        <v>2166784</v>
      </c>
      <c r="G3111" s="8">
        <f t="shared" si="290"/>
        <v>2969939.2333333334</v>
      </c>
      <c r="H3111" s="5">
        <f t="shared" si="291"/>
        <v>10737.323384553145</v>
      </c>
      <c r="I3111" s="5">
        <f t="shared" si="292"/>
        <v>12478.375503424722</v>
      </c>
      <c r="J3111" s="5">
        <f>Table1[[#This Row],[DAA 
(n)]]^1.5</f>
        <v>56475.712018530525</v>
      </c>
      <c r="K3111" s="5">
        <f t="shared" si="293"/>
        <v>69955.11810875588</v>
      </c>
      <c r="L3111" s="7">
        <f>LN(Table1[[#This Row],[NV]]/Table1[[#This Row],[NV_MA-1]])</f>
        <v>0.50277285587388099</v>
      </c>
      <c r="M3111" s="7">
        <f>LN(Table1[[#This Row],[NV]]/Table1[[#This Row],[NV_MA-2]])</f>
        <v>5.9750724408303091</v>
      </c>
      <c r="N3111" s="4">
        <f>LN(Table1[[#This Row],[NV]]/Table1[[#This Row],[NV_MA-3]])</f>
        <v>4.2512157607670522</v>
      </c>
      <c r="O3111" s="7">
        <f>LN(Table1[[#This Row],[NV]]/Table1[[#This Row],[Metcalfe
NV ~ n^2]])</f>
        <v>0.81807030770868161</v>
      </c>
      <c r="P3111" s="7">
        <f>Table1[[#This Row],[NV_MA-1]]*$M$3</f>
        <v>2969939.2333333334</v>
      </c>
    </row>
    <row r="3112" spans="1:16" x14ac:dyDescent="0.2">
      <c r="A3112" s="2">
        <v>40581</v>
      </c>
      <c r="B3112" s="3">
        <v>4749865.8841295103</v>
      </c>
      <c r="C3112" s="3">
        <f t="shared" si="288"/>
        <v>2557517.8243067861</v>
      </c>
      <c r="D3112" s="4">
        <f>LN(Table1[[#This Row],[NV]])</f>
        <v>15.373626940692107</v>
      </c>
      <c r="E3112" s="5">
        <v>1389</v>
      </c>
      <c r="F3112" s="5">
        <f t="shared" si="289"/>
        <v>1929321</v>
      </c>
      <c r="G3112" s="8">
        <f t="shared" si="290"/>
        <v>2962116.4333333331</v>
      </c>
      <c r="H3112" s="5">
        <f t="shared" si="291"/>
        <v>10051.275347085784</v>
      </c>
      <c r="I3112" s="5">
        <f t="shared" si="292"/>
        <v>12455.781792150065</v>
      </c>
      <c r="J3112" s="5">
        <f>Table1[[#This Row],[DAA 
(n)]]^1.5</f>
        <v>51767.044236656977</v>
      </c>
      <c r="K3112" s="5">
        <f t="shared" si="293"/>
        <v>69800.026315898664</v>
      </c>
      <c r="L3112" s="7">
        <f>LN(Table1[[#This Row],[NV]]/Table1[[#This Row],[NV_MA-1]])</f>
        <v>0.47221235862937311</v>
      </c>
      <c r="M3112" s="7">
        <f>LN(Table1[[#This Row],[NV]]/Table1[[#This Row],[NV_MA-2]])</f>
        <v>5.9436867456241051</v>
      </c>
      <c r="N3112" s="4">
        <f>LN(Table1[[#This Row],[NV]]/Table1[[#This Row],[NV_MA-3]])</f>
        <v>4.2202372749231101</v>
      </c>
      <c r="O3112" s="7">
        <f>LN(Table1[[#This Row],[NV]]/Table1[[#This Row],[Metcalfe
NV ~ n^2]])</f>
        <v>0.90094825518342048</v>
      </c>
      <c r="P3112" s="7">
        <f>Table1[[#This Row],[NV_MA-1]]*$M$3</f>
        <v>2962116.4333333331</v>
      </c>
    </row>
    <row r="3113" spans="1:16" x14ac:dyDescent="0.2">
      <c r="A3113" s="2">
        <v>40580</v>
      </c>
      <c r="B3113" s="3">
        <v>4786564.5</v>
      </c>
      <c r="C3113" s="3">
        <f t="shared" si="288"/>
        <v>2453917.2825024682</v>
      </c>
      <c r="D3113" s="4">
        <f>LN(Table1[[#This Row],[NV]])</f>
        <v>15.381323488677314</v>
      </c>
      <c r="E3113" s="5">
        <v>1345</v>
      </c>
      <c r="F3113" s="5">
        <f t="shared" si="289"/>
        <v>1809025</v>
      </c>
      <c r="G3113" s="8">
        <f t="shared" si="290"/>
        <v>2966829.7666666666</v>
      </c>
      <c r="H3113" s="5">
        <f t="shared" si="291"/>
        <v>9689.5807977883396</v>
      </c>
      <c r="I3113" s="5">
        <f t="shared" si="292"/>
        <v>12469.538668387569</v>
      </c>
      <c r="J3113" s="5">
        <f>Table1[[#This Row],[DAA 
(n)]]^1.5</f>
        <v>49326.855008200153</v>
      </c>
      <c r="K3113" s="5">
        <f t="shared" si="293"/>
        <v>69894.033069779704</v>
      </c>
      <c r="L3113" s="7">
        <f>LN(Table1[[#This Row],[NV]]/Table1[[#This Row],[NV_MA-1]])</f>
        <v>0.47831896662617435</v>
      </c>
      <c r="M3113" s="7">
        <f>LN(Table1[[#This Row],[NV]]/Table1[[#This Row],[NV_MA-2]])</f>
        <v>5.9502794460053323</v>
      </c>
      <c r="N3113" s="4">
        <f>LN(Table1[[#This Row],[NV]]/Table1[[#This Row],[NV_MA-3]])</f>
        <v>4.2265879279076977</v>
      </c>
      <c r="O3113" s="7">
        <f>LN(Table1[[#This Row],[NV]]/Table1[[#This Row],[Metcalfe
NV ~ n^2]])</f>
        <v>0.97302490460543489</v>
      </c>
      <c r="P3113" s="7">
        <f>Table1[[#This Row],[NV_MA-1]]*$M$3</f>
        <v>2966829.7666666666</v>
      </c>
    </row>
    <row r="3114" spans="1:16" x14ac:dyDescent="0.2">
      <c r="A3114" s="2">
        <v>40579</v>
      </c>
      <c r="B3114" s="3">
        <v>4851368.6003607204</v>
      </c>
      <c r="C3114" s="3">
        <f t="shared" si="288"/>
        <v>2348511.2658358021</v>
      </c>
      <c r="D3114" s="4">
        <f>LN(Table1[[#This Row],[NV]])</f>
        <v>15.394771408748172</v>
      </c>
      <c r="E3114" s="5">
        <v>1514</v>
      </c>
      <c r="F3114" s="5">
        <f t="shared" si="289"/>
        <v>2292196</v>
      </c>
      <c r="G3114" s="8">
        <f t="shared" si="290"/>
        <v>2960207.6333333333</v>
      </c>
      <c r="H3114" s="5">
        <f t="shared" si="291"/>
        <v>11086.280797072055</v>
      </c>
      <c r="I3114" s="5">
        <f t="shared" si="292"/>
        <v>12448.827784778945</v>
      </c>
      <c r="J3114" s="5">
        <f>Table1[[#This Row],[DAA 
(n)]]^1.5</f>
        <v>58909.971515864767</v>
      </c>
      <c r="K3114" s="5">
        <f t="shared" si="293"/>
        <v>69756.658580351475</v>
      </c>
      <c r="L3114" s="7">
        <f>LN(Table1[[#This Row],[NV]]/Table1[[#This Row],[NV_MA-1]])</f>
        <v>0.49400143851167583</v>
      </c>
      <c r="M3114" s="7">
        <f>LN(Table1[[#This Row],[NV]]/Table1[[#This Row],[NV_MA-2]])</f>
        <v>5.9653896651210854</v>
      </c>
      <c r="N3114" s="4">
        <f>LN(Table1[[#This Row],[NV]]/Table1[[#This Row],[NV_MA-3]])</f>
        <v>4.2420032501033278</v>
      </c>
      <c r="O3114" s="7">
        <f>LN(Table1[[#This Row],[NV]]/Table1[[#This Row],[Metcalfe
NV ~ n^2]])</f>
        <v>0.74975054075338377</v>
      </c>
      <c r="P3114" s="7">
        <f>Table1[[#This Row],[NV_MA-1]]*$M$3</f>
        <v>2960207.6333333333</v>
      </c>
    </row>
    <row r="3115" spans="1:16" x14ac:dyDescent="0.2">
      <c r="A3115" s="2">
        <v>40578</v>
      </c>
      <c r="B3115" s="3">
        <v>4308178.9874108704</v>
      </c>
      <c r="C3115" s="3">
        <f t="shared" si="288"/>
        <v>2237141.1124904449</v>
      </c>
      <c r="D3115" s="4">
        <f>LN(Table1[[#This Row],[NV]])</f>
        <v>15.276025864076596</v>
      </c>
      <c r="E3115" s="5">
        <v>1505</v>
      </c>
      <c r="F3115" s="5">
        <f t="shared" si="289"/>
        <v>2265025</v>
      </c>
      <c r="G3115" s="8">
        <f t="shared" si="290"/>
        <v>2929119.6333333333</v>
      </c>
      <c r="H3115" s="5">
        <f t="shared" si="291"/>
        <v>11011.40500666038</v>
      </c>
      <c r="I3115" s="5">
        <f t="shared" si="292"/>
        <v>12353.735620603793</v>
      </c>
      <c r="J3115" s="5">
        <f>Table1[[#This Row],[DAA 
(n)]]^1.5</f>
        <v>58385.465871225133</v>
      </c>
      <c r="K3115" s="5">
        <f t="shared" si="293"/>
        <v>69120.16290836077</v>
      </c>
      <c r="L3115" s="7">
        <f>LN(Table1[[#This Row],[NV]]/Table1[[#This Row],[NV_MA-1]])</f>
        <v>0.38581339467156572</v>
      </c>
      <c r="M3115" s="7">
        <f>LN(Table1[[#This Row],[NV]]/Table1[[#This Row],[NV_MA-2]])</f>
        <v>5.8543120883570268</v>
      </c>
      <c r="N3115" s="4">
        <f>LN(Table1[[#This Row],[NV]]/Table1[[#This Row],[NV_MA-3]])</f>
        <v>4.1324241037096421</v>
      </c>
      <c r="O3115" s="7">
        <f>LN(Table1[[#This Row],[NV]]/Table1[[#This Row],[Metcalfe
NV ~ n^2]])</f>
        <v>0.64292950971064355</v>
      </c>
      <c r="P3115" s="7">
        <f>Table1[[#This Row],[NV_MA-1]]*$M$3</f>
        <v>2929119.6333333333</v>
      </c>
    </row>
    <row r="3116" spans="1:16" x14ac:dyDescent="0.2">
      <c r="A3116" s="2">
        <v>40577</v>
      </c>
      <c r="B3116" s="3">
        <v>3679569.5689037102</v>
      </c>
      <c r="C3116" s="3">
        <f t="shared" si="288"/>
        <v>2143961.8282243889</v>
      </c>
      <c r="D3116" s="4">
        <f>LN(Table1[[#This Row],[NV]])</f>
        <v>15.11830633833236</v>
      </c>
      <c r="E3116" s="5">
        <v>1273</v>
      </c>
      <c r="F3116" s="5">
        <f t="shared" si="289"/>
        <v>1620529</v>
      </c>
      <c r="G3116" s="8">
        <f t="shared" si="290"/>
        <v>2928319.1</v>
      </c>
      <c r="H3116" s="5">
        <f t="shared" si="291"/>
        <v>9100.8445249635788</v>
      </c>
      <c r="I3116" s="5">
        <f t="shared" si="292"/>
        <v>12351.518584430987</v>
      </c>
      <c r="J3116" s="5">
        <f>Table1[[#This Row],[DAA 
(n)]]^1.5</f>
        <v>45419.526824924127</v>
      </c>
      <c r="K3116" s="5">
        <f t="shared" si="293"/>
        <v>69104.665816444147</v>
      </c>
      <c r="L3116" s="7">
        <f>LN(Table1[[#This Row],[NV]]/Table1[[#This Row],[NV_MA-1]])</f>
        <v>0.22836720796671656</v>
      </c>
      <c r="M3116" s="7">
        <f>LN(Table1[[#This Row],[NV]]/Table1[[#This Row],[NV_MA-2]])</f>
        <v>5.6967720415333769</v>
      </c>
      <c r="N3116" s="4">
        <f>LN(Table1[[#This Row],[NV]]/Table1[[#This Row],[NV_MA-3]])</f>
        <v>3.9749288081869163</v>
      </c>
      <c r="O3116" s="7">
        <f>LN(Table1[[#This Row],[NV]]/Table1[[#This Row],[Metcalfe
NV ~ n^2]])</f>
        <v>0.82004314121754696</v>
      </c>
      <c r="P3116" s="7">
        <f>Table1[[#This Row],[NV_MA-1]]*$M$3</f>
        <v>2928319.1</v>
      </c>
    </row>
    <row r="3117" spans="1:16" x14ac:dyDescent="0.2">
      <c r="A3117" s="2">
        <v>40576</v>
      </c>
      <c r="B3117" s="3">
        <v>3840996.0224167099</v>
      </c>
      <c r="C3117" s="3">
        <f t="shared" si="288"/>
        <v>2071665.1455109315</v>
      </c>
      <c r="D3117" s="4">
        <f>LN(Table1[[#This Row],[NV]])</f>
        <v>15.1612422717682</v>
      </c>
      <c r="E3117" s="5">
        <v>1491</v>
      </c>
      <c r="F3117" s="5">
        <f t="shared" si="289"/>
        <v>2223081</v>
      </c>
      <c r="G3117" s="8">
        <f t="shared" si="290"/>
        <v>2915445.5</v>
      </c>
      <c r="H3117" s="5">
        <f t="shared" si="291"/>
        <v>10895.038651314224</v>
      </c>
      <c r="I3117" s="5">
        <f t="shared" si="292"/>
        <v>12307.87245167519</v>
      </c>
      <c r="J3117" s="5">
        <f>Table1[[#This Row],[DAA 
(n)]]^1.5</f>
        <v>57572.682506549922</v>
      </c>
      <c r="K3117" s="5">
        <f t="shared" si="293"/>
        <v>68825.06430962577</v>
      </c>
      <c r="L3117" s="7">
        <f>LN(Table1[[#This Row],[NV]]/Table1[[#This Row],[NV_MA-1]])</f>
        <v>0.27570907549013524</v>
      </c>
      <c r="M3117" s="7">
        <f>LN(Table1[[#This Row],[NV]]/Table1[[#This Row],[NV_MA-2]])</f>
        <v>5.7432478984222799</v>
      </c>
      <c r="N3117" s="4">
        <f>LN(Table1[[#This Row],[NV]]/Table1[[#This Row],[NV_MA-3]])</f>
        <v>4.0219190073644286</v>
      </c>
      <c r="O3117" s="7">
        <f>LN(Table1[[#This Row],[NV]]/Table1[[#This Row],[Metcalfe
NV ~ n^2]])</f>
        <v>0.54683764223872389</v>
      </c>
      <c r="P3117" s="7">
        <f>Table1[[#This Row],[NV_MA-1]]*$M$3</f>
        <v>2915445.5</v>
      </c>
    </row>
    <row r="3118" spans="1:16" x14ac:dyDescent="0.2">
      <c r="A3118" s="2">
        <v>40575</v>
      </c>
      <c r="B3118" s="3">
        <v>3740499.8614836298</v>
      </c>
      <c r="C3118" s="3">
        <f t="shared" si="288"/>
        <v>1993252.9114303747</v>
      </c>
      <c r="D3118" s="4">
        <f>LN(Table1[[#This Row],[NV]])</f>
        <v>15.134729813263084</v>
      </c>
      <c r="E3118" s="5">
        <v>1901</v>
      </c>
      <c r="F3118" s="5">
        <f t="shared" si="289"/>
        <v>3613801</v>
      </c>
      <c r="G3118" s="8">
        <f t="shared" si="290"/>
        <v>2907143.6333333333</v>
      </c>
      <c r="H3118" s="5">
        <f t="shared" si="291"/>
        <v>14352.807286070503</v>
      </c>
      <c r="I3118" s="5">
        <f t="shared" si="292"/>
        <v>12284.142782544177</v>
      </c>
      <c r="J3118" s="5">
        <f>Table1[[#This Row],[DAA 
(n)]]^1.5</f>
        <v>82884.472013761406</v>
      </c>
      <c r="K3118" s="5">
        <f t="shared" si="293"/>
        <v>68661.444163651293</v>
      </c>
      <c r="L3118" s="7">
        <f>LN(Table1[[#This Row],[NV]]/Table1[[#This Row],[NV_MA-1]])</f>
        <v>0.25204822547128786</v>
      </c>
      <c r="M3118" s="7">
        <f>LN(Table1[[#This Row],[NV]]/Table1[[#This Row],[NV_MA-2]])</f>
        <v>5.7186653083130539</v>
      </c>
      <c r="N3118" s="4">
        <f>LN(Table1[[#This Row],[NV]]/Table1[[#This Row],[NV_MA-3]])</f>
        <v>3.9977867129210258</v>
      </c>
      <c r="O3118" s="7">
        <f>LN(Table1[[#This Row],[NV]]/Table1[[#This Row],[Metcalfe
NV ~ n^2]])</f>
        <v>3.4459128286225722E-2</v>
      </c>
      <c r="P3118" s="7">
        <f>Table1[[#This Row],[NV_MA-1]]*$M$3</f>
        <v>2907143.6333333333</v>
      </c>
    </row>
    <row r="3119" spans="1:16" x14ac:dyDescent="0.2">
      <c r="A3119" s="2">
        <v>40574</v>
      </c>
      <c r="B3119" s="3">
        <v>2772013.7401521001</v>
      </c>
      <c r="C3119" s="3">
        <f t="shared" si="288"/>
        <v>1918948.5443142538</v>
      </c>
      <c r="D3119" s="4">
        <f>LN(Table1[[#This Row],[NV]])</f>
        <v>14.835084596044473</v>
      </c>
      <c r="E3119" s="5">
        <v>2089</v>
      </c>
      <c r="F3119" s="5">
        <f t="shared" si="289"/>
        <v>4363921</v>
      </c>
      <c r="G3119" s="8">
        <f t="shared" si="290"/>
        <v>2826797.2333333334</v>
      </c>
      <c r="H3119" s="5">
        <f t="shared" si="291"/>
        <v>15969.236750891665</v>
      </c>
      <c r="I3119" s="5">
        <f t="shared" si="292"/>
        <v>12061.694769772559</v>
      </c>
      <c r="J3119" s="5">
        <f>Table1[[#This Row],[DAA 
(n)]]^1.5</f>
        <v>95478.955634212878</v>
      </c>
      <c r="K3119" s="5">
        <f t="shared" si="293"/>
        <v>67109.752642683394</v>
      </c>
      <c r="L3119" s="7">
        <f>LN(Table1[[#This Row],[NV]]/Table1[[#This Row],[NV_MA-1]])</f>
        <v>-1.9570313026465769E-2</v>
      </c>
      <c r="M3119" s="7">
        <f>LN(Table1[[#This Row],[NV]]/Table1[[#This Row],[NV_MA-2]])</f>
        <v>5.4372946074629427</v>
      </c>
      <c r="N3119" s="4">
        <f>LN(Table1[[#This Row],[NV]]/Table1[[#This Row],[NV_MA-3]])</f>
        <v>3.720999938747835</v>
      </c>
      <c r="O3119" s="7">
        <f>LN(Table1[[#This Row],[NV]]/Table1[[#This Row],[Metcalfe
NV ~ n^2]])</f>
        <v>-0.45379692706865848</v>
      </c>
      <c r="P3119" s="7">
        <f>Table1[[#This Row],[NV_MA-1]]*$M$3</f>
        <v>2826797.2333333334</v>
      </c>
    </row>
    <row r="3120" spans="1:16" x14ac:dyDescent="0.2">
      <c r="A3120" s="2">
        <v>40573</v>
      </c>
      <c r="B3120" s="3">
        <v>2514610.0899491501</v>
      </c>
      <c r="C3120" s="3">
        <f t="shared" si="288"/>
        <v>1876844.5863091834</v>
      </c>
      <c r="D3120" s="4">
        <f>LN(Table1[[#This Row],[NV]])</f>
        <v>14.737628315679556</v>
      </c>
      <c r="E3120" s="5">
        <v>3365</v>
      </c>
      <c r="F3120" s="5">
        <f t="shared" si="289"/>
        <v>11323225</v>
      </c>
      <c r="G3120" s="8">
        <f t="shared" si="290"/>
        <v>2719567.9</v>
      </c>
      <c r="H3120" s="5">
        <f t="shared" si="291"/>
        <v>27327.781609595258</v>
      </c>
      <c r="I3120" s="5">
        <f t="shared" si="292"/>
        <v>11778.442504191155</v>
      </c>
      <c r="J3120" s="5">
        <f>Table1[[#This Row],[DAA 
(n)]]^1.5</f>
        <v>195199.00646519699</v>
      </c>
      <c r="K3120" s="5">
        <f t="shared" si="293"/>
        <v>65095.44385568711</v>
      </c>
      <c r="L3120" s="7">
        <f>LN(Table1[[#This Row],[NV]]/Table1[[#This Row],[NV_MA-1]])</f>
        <v>-7.8355249678872502E-2</v>
      </c>
      <c r="M3120" s="7">
        <f>LN(Table1[[#This Row],[NV]]/Table1[[#This Row],[NV_MA-2]])</f>
        <v>5.3636020824790966</v>
      </c>
      <c r="N3120" s="4">
        <f>LN(Table1[[#This Row],[NV]]/Table1[[#This Row],[NV_MA-3]])</f>
        <v>3.6540184767878952</v>
      </c>
      <c r="O3120" s="7">
        <f>LN(Table1[[#This Row],[NV]]/Table1[[#This Row],[Metcalfe
NV ~ n^2]])</f>
        <v>-1.5047381684780996</v>
      </c>
      <c r="P3120" s="7">
        <f>Table1[[#This Row],[NV_MA-1]]*$M$3</f>
        <v>2719567.9</v>
      </c>
    </row>
    <row r="3121" spans="1:16" x14ac:dyDescent="0.2">
      <c r="A3121" s="2">
        <v>40572</v>
      </c>
      <c r="B3121" s="3">
        <v>2310171.65</v>
      </c>
      <c r="C3121" s="3">
        <f t="shared" si="288"/>
        <v>1843230.2499775451</v>
      </c>
      <c r="D3121" s="4">
        <f>LN(Table1[[#This Row],[NV]])</f>
        <v>14.652832387096629</v>
      </c>
      <c r="E3121" s="5">
        <v>2012</v>
      </c>
      <c r="F3121" s="5">
        <f t="shared" si="289"/>
        <v>4048144</v>
      </c>
      <c r="G3121" s="8">
        <f t="shared" si="290"/>
        <v>2367706.2666666666</v>
      </c>
      <c r="H3121" s="5">
        <f t="shared" si="291"/>
        <v>15305.051676813895</v>
      </c>
      <c r="I3121" s="5">
        <f t="shared" si="292"/>
        <v>11065.35714039332</v>
      </c>
      <c r="J3121" s="5">
        <f>Table1[[#This Row],[DAA 
(n)]]^1.5</f>
        <v>90248.909843831338</v>
      </c>
      <c r="K3121" s="5">
        <f t="shared" si="293"/>
        <v>59453.051384325016</v>
      </c>
      <c r="L3121" s="7">
        <f>LN(Table1[[#This Row],[NV]]/Table1[[#This Row],[NV_MA-1]])</f>
        <v>-2.4599837402668565E-2</v>
      </c>
      <c r="M3121" s="7">
        <f>LN(Table1[[#This Row],[NV]]/Table1[[#This Row],[NV_MA-2]])</f>
        <v>5.3412578585491373</v>
      </c>
      <c r="N3121" s="4">
        <f>LN(Table1[[#This Row],[NV]]/Table1[[#This Row],[NV_MA-3]])</f>
        <v>3.6598901593928623</v>
      </c>
      <c r="O3121" s="7">
        <f>LN(Table1[[#This Row],[NV]]/Table1[[#This Row],[Metcalfe
NV ~ n^2]])</f>
        <v>-0.56093667534263103</v>
      </c>
      <c r="P3121" s="7">
        <f>Table1[[#This Row],[NV_MA-1]]*$M$3</f>
        <v>2367706.2666666666</v>
      </c>
    </row>
    <row r="3122" spans="1:16" x14ac:dyDescent="0.2">
      <c r="A3122" s="2">
        <v>40571</v>
      </c>
      <c r="B3122" s="3">
        <v>2335452.5145879602</v>
      </c>
      <c r="C3122" s="3">
        <f t="shared" si="288"/>
        <v>1816349.5283108789</v>
      </c>
      <c r="D3122" s="4">
        <f>LN(Table1[[#This Row],[NV]])</f>
        <v>14.663716226706452</v>
      </c>
      <c r="E3122" s="5">
        <v>1790</v>
      </c>
      <c r="F3122" s="5">
        <f t="shared" si="289"/>
        <v>3204100</v>
      </c>
      <c r="G3122" s="8">
        <f t="shared" si="290"/>
        <v>2269448.1666666665</v>
      </c>
      <c r="H3122" s="5">
        <f t="shared" si="291"/>
        <v>13407.047908914294</v>
      </c>
      <c r="I3122" s="5">
        <f t="shared" si="292"/>
        <v>10798.402639373113</v>
      </c>
      <c r="J3122" s="5">
        <f>Table1[[#This Row],[DAA 
(n)]]^1.5</f>
        <v>75732.020968676108</v>
      </c>
      <c r="K3122" s="5">
        <f t="shared" si="293"/>
        <v>57577.264212397051</v>
      </c>
      <c r="L3122" s="7">
        <f>LN(Table1[[#This Row],[NV]]/Table1[[#This Row],[NV_MA-1]])</f>
        <v>2.8668965186797096E-2</v>
      </c>
      <c r="M3122" s="7">
        <f>LN(Table1[[#This Row],[NV]]/Table1[[#This Row],[NV_MA-2]])</f>
        <v>5.3765627282947301</v>
      </c>
      <c r="N3122" s="4">
        <f>LN(Table1[[#This Row],[NV]]/Table1[[#This Row],[NV_MA-3]])</f>
        <v>3.7028331764791091</v>
      </c>
      <c r="O3122" s="7">
        <f>LN(Table1[[#This Row],[NV]]/Table1[[#This Row],[Metcalfe
NV ~ n^2]])</f>
        <v>-0.31622557096314924</v>
      </c>
      <c r="P3122" s="7">
        <f>Table1[[#This Row],[NV_MA-1]]*$M$3</f>
        <v>2269448.1666666665</v>
      </c>
    </row>
    <row r="3123" spans="1:16" x14ac:dyDescent="0.2">
      <c r="A3123" s="2">
        <v>40570</v>
      </c>
      <c r="B3123" s="3">
        <v>2209783.6800000002</v>
      </c>
      <c r="C3123" s="3">
        <f t="shared" si="288"/>
        <v>1788541.6111579468</v>
      </c>
      <c r="D3123" s="4">
        <f>LN(Table1[[#This Row],[NV]])</f>
        <v>14.608405186350204</v>
      </c>
      <c r="E3123" s="5">
        <v>1472</v>
      </c>
      <c r="F3123" s="5">
        <f t="shared" si="289"/>
        <v>2166784</v>
      </c>
      <c r="G3123" s="8">
        <f t="shared" si="290"/>
        <v>2198836.9666666668</v>
      </c>
      <c r="H3123" s="5">
        <f t="shared" si="291"/>
        <v>10737.323384553145</v>
      </c>
      <c r="I3123" s="5">
        <f t="shared" si="292"/>
        <v>10592.859405930987</v>
      </c>
      <c r="J3123" s="5">
        <f>Table1[[#This Row],[DAA 
(n)]]^1.5</f>
        <v>56475.712018530525</v>
      </c>
      <c r="K3123" s="5">
        <f t="shared" si="293"/>
        <v>56174.056374242158</v>
      </c>
      <c r="L3123" s="7">
        <f>LN(Table1[[#This Row],[NV]]/Table1[[#This Row],[NV_MA-1]])</f>
        <v>4.9660593222911583E-3</v>
      </c>
      <c r="M3123" s="7">
        <f>LN(Table1[[#This Row],[NV]]/Table1[[#This Row],[NV_MA-2]])</f>
        <v>5.3404697741979668</v>
      </c>
      <c r="N3123" s="4">
        <f>LN(Table1[[#This Row],[NV]]/Table1[[#This Row],[NV_MA-3]])</f>
        <v>3.6721948874040784</v>
      </c>
      <c r="O3123" s="7">
        <f>LN(Table1[[#This Row],[NV]]/Table1[[#This Row],[Metcalfe
NV ~ n^2]])</f>
        <v>1.9650587772561182E-2</v>
      </c>
      <c r="P3123" s="7">
        <f>Table1[[#This Row],[NV_MA-1]]*$M$3</f>
        <v>2198836.9666666668</v>
      </c>
    </row>
    <row r="3124" spans="1:16" x14ac:dyDescent="0.2">
      <c r="A3124" s="2">
        <v>40569</v>
      </c>
      <c r="B3124" s="3">
        <v>2174381.9436755101</v>
      </c>
      <c r="C3124" s="3">
        <f t="shared" si="288"/>
        <v>1761676.1484912799</v>
      </c>
      <c r="D3124" s="4">
        <f>LN(Table1[[#This Row],[NV]])</f>
        <v>14.592255018295379</v>
      </c>
      <c r="E3124" s="5">
        <v>1771</v>
      </c>
      <c r="F3124" s="5">
        <f t="shared" si="289"/>
        <v>3136441</v>
      </c>
      <c r="G3124" s="8">
        <f t="shared" si="290"/>
        <v>2160951.6666666665</v>
      </c>
      <c r="H3124" s="5">
        <f t="shared" si="291"/>
        <v>13245.839658513398</v>
      </c>
      <c r="I3124" s="5">
        <f t="shared" si="292"/>
        <v>10469.164744774147</v>
      </c>
      <c r="J3124" s="5">
        <f>Table1[[#This Row],[DAA 
(n)]]^1.5</f>
        <v>74529.437211077908</v>
      </c>
      <c r="K3124" s="5">
        <f t="shared" si="293"/>
        <v>55369.430994084818</v>
      </c>
      <c r="L3124" s="7">
        <f>LN(Table1[[#This Row],[NV]]/Table1[[#This Row],[NV_MA-1]])</f>
        <v>6.1957492449762211E-3</v>
      </c>
      <c r="M3124" s="7">
        <f>LN(Table1[[#This Row],[NV]]/Table1[[#This Row],[NV_MA-2]])</f>
        <v>5.3360654936613896</v>
      </c>
      <c r="N3124" s="4">
        <f>LN(Table1[[#This Row],[NV]]/Table1[[#This Row],[NV_MA-3]])</f>
        <v>3.6704720849609176</v>
      </c>
      <c r="O3124" s="7">
        <f>LN(Table1[[#This Row],[NV]]/Table1[[#This Row],[Metcalfe
NV ~ n^2]])</f>
        <v>-0.36634425727028785</v>
      </c>
      <c r="P3124" s="7">
        <f>Table1[[#This Row],[NV_MA-1]]*$M$3</f>
        <v>2160951.6666666665</v>
      </c>
    </row>
    <row r="3125" spans="1:16" x14ac:dyDescent="0.2">
      <c r="A3125" s="2">
        <v>40568</v>
      </c>
      <c r="B3125" s="3">
        <v>2144054</v>
      </c>
      <c r="C3125" s="3">
        <f t="shared" si="288"/>
        <v>1733215.9973068109</v>
      </c>
      <c r="D3125" s="4">
        <f>LN(Table1[[#This Row],[NV]])</f>
        <v>14.578208987422817</v>
      </c>
      <c r="E3125" s="5">
        <v>1410</v>
      </c>
      <c r="F3125" s="5">
        <f t="shared" si="289"/>
        <v>1988100</v>
      </c>
      <c r="G3125" s="8">
        <f t="shared" si="290"/>
        <v>2100563.6666666665</v>
      </c>
      <c r="H3125" s="5">
        <f t="shared" si="291"/>
        <v>10224.396426554822</v>
      </c>
      <c r="I3125" s="5">
        <f t="shared" si="292"/>
        <v>10298.059848038329</v>
      </c>
      <c r="J3125" s="5">
        <f>Table1[[#This Row],[DAA 
(n)]]^1.5</f>
        <v>52945.453062562468</v>
      </c>
      <c r="K3125" s="5">
        <f t="shared" si="293"/>
        <v>54186.758951528507</v>
      </c>
      <c r="L3125" s="7">
        <f>LN(Table1[[#This Row],[NV]]/Table1[[#This Row],[NV_MA-1]])</f>
        <v>2.0492708046997293E-2</v>
      </c>
      <c r="M3125" s="7">
        <f>LN(Table1[[#This Row],[NV]]/Table1[[#This Row],[NV_MA-2]])</f>
        <v>5.3384981952159904</v>
      </c>
      <c r="N3125" s="4">
        <f>LN(Table1[[#This Row],[NV]]/Table1[[#This Row],[NV_MA-3]])</f>
        <v>3.6780171296284312</v>
      </c>
      <c r="O3125" s="7">
        <f>LN(Table1[[#This Row],[NV]]/Table1[[#This Row],[Metcalfe
NV ~ n^2]])</f>
        <v>7.5519020678389684E-2</v>
      </c>
      <c r="P3125" s="7">
        <f>Table1[[#This Row],[NV_MA-1]]*$M$3</f>
        <v>2100563.6666666665</v>
      </c>
    </row>
    <row r="3126" spans="1:16" x14ac:dyDescent="0.2">
      <c r="A3126" s="2">
        <v>40567</v>
      </c>
      <c r="B3126" s="3">
        <v>2192549.84</v>
      </c>
      <c r="C3126" s="3">
        <f t="shared" si="288"/>
        <v>1705722.8533229802</v>
      </c>
      <c r="D3126" s="4">
        <f>LN(Table1[[#This Row],[NV]])</f>
        <v>14.600575735011155</v>
      </c>
      <c r="E3126" s="5">
        <v>2090</v>
      </c>
      <c r="F3126" s="5">
        <f t="shared" si="289"/>
        <v>4368100</v>
      </c>
      <c r="G3126" s="8">
        <f t="shared" si="290"/>
        <v>2069794.4666666666</v>
      </c>
      <c r="H3126" s="5">
        <f t="shared" si="291"/>
        <v>15977.881430964011</v>
      </c>
      <c r="I3126" s="5">
        <f t="shared" si="292"/>
        <v>10195.956969563664</v>
      </c>
      <c r="J3126" s="5">
        <f>Table1[[#This Row],[DAA 
(n)]]^1.5</f>
        <v>95547.522207538146</v>
      </c>
      <c r="K3126" s="5">
        <f t="shared" si="293"/>
        <v>53527.002150319327</v>
      </c>
      <c r="L3126" s="7">
        <f>LN(Table1[[#This Row],[NV]]/Table1[[#This Row],[NV_MA-1]])</f>
        <v>5.7615866164705744E-2</v>
      </c>
      <c r="M3126" s="7">
        <f>LN(Table1[[#This Row],[NV]]/Table1[[#This Row],[NV_MA-2]])</f>
        <v>5.3708291898493137</v>
      </c>
      <c r="N3126" s="4">
        <f>LN(Table1[[#This Row],[NV]]/Table1[[#This Row],[NV_MA-3]])</f>
        <v>3.712634216361788</v>
      </c>
      <c r="O3126" s="7">
        <f>LN(Table1[[#This Row],[NV]]/Table1[[#This Row],[Metcalfe
NV ~ n^2]])</f>
        <v>-0.6892629549065582</v>
      </c>
      <c r="P3126" s="7">
        <f>Table1[[#This Row],[NV_MA-1]]*$M$3</f>
        <v>2069794.4666666666</v>
      </c>
    </row>
    <row r="3127" spans="1:16" x14ac:dyDescent="0.2">
      <c r="A3127" s="2">
        <v>40566</v>
      </c>
      <c r="B3127" s="3">
        <v>2305877.2799999998</v>
      </c>
      <c r="C3127" s="3">
        <f t="shared" si="288"/>
        <v>1674052.9526563138</v>
      </c>
      <c r="D3127" s="4">
        <f>LN(Table1[[#This Row],[NV]])</f>
        <v>14.650971760702054</v>
      </c>
      <c r="E3127" s="5">
        <v>1918</v>
      </c>
      <c r="F3127" s="5">
        <f t="shared" si="289"/>
        <v>3678724</v>
      </c>
      <c r="G3127" s="8">
        <f t="shared" si="290"/>
        <v>1962783.6666666667</v>
      </c>
      <c r="H3127" s="5">
        <f t="shared" si="291"/>
        <v>14498.23537394041</v>
      </c>
      <c r="I3127" s="5">
        <f t="shared" si="292"/>
        <v>9913.7463277654115</v>
      </c>
      <c r="J3127" s="5">
        <f>Table1[[#This Row],[DAA 
(n)]]^1.5</f>
        <v>83998.765657597702</v>
      </c>
      <c r="K3127" s="5">
        <f t="shared" si="293"/>
        <v>51518.598886490581</v>
      </c>
      <c r="L3127" s="7">
        <f>LN(Table1[[#This Row],[NV]]/Table1[[#This Row],[NV_MA-1]])</f>
        <v>0.16109749898434683</v>
      </c>
      <c r="M3127" s="7">
        <f>LN(Table1[[#This Row],[NV]]/Table1[[#This Row],[NV_MA-2]])</f>
        <v>5.4492941697229105</v>
      </c>
      <c r="N3127" s="4">
        <f>LN(Table1[[#This Row],[NV]]/Table1[[#This Row],[NV_MA-3]])</f>
        <v>3.8012735958198167</v>
      </c>
      <c r="O3127" s="7">
        <f>LN(Table1[[#This Row],[NV]]/Table1[[#This Row],[Metcalfe
NV ~ n^2]])</f>
        <v>-0.46710475018471226</v>
      </c>
      <c r="P3127" s="7">
        <f>Table1[[#This Row],[NV_MA-1]]*$M$3</f>
        <v>1962783.6666666667</v>
      </c>
    </row>
    <row r="3128" spans="1:16" x14ac:dyDescent="0.2">
      <c r="A3128" s="2">
        <v>40565</v>
      </c>
      <c r="B3128" s="3">
        <v>2289812.8818953801</v>
      </c>
      <c r="C3128" s="3">
        <f t="shared" si="288"/>
        <v>1638221.1499896471</v>
      </c>
      <c r="D3128" s="4">
        <f>LN(Table1[[#This Row],[NV]])</f>
        <v>14.643980661229184</v>
      </c>
      <c r="E3128" s="5">
        <v>2184</v>
      </c>
      <c r="F3128" s="5">
        <f t="shared" si="289"/>
        <v>4769856</v>
      </c>
      <c r="G3128" s="8">
        <f t="shared" si="290"/>
        <v>1863960.3666666667</v>
      </c>
      <c r="H3128" s="5">
        <f t="shared" si="291"/>
        <v>16792.586727712714</v>
      </c>
      <c r="I3128" s="5">
        <f t="shared" si="292"/>
        <v>9620.2964636379602</v>
      </c>
      <c r="J3128" s="5">
        <f>Table1[[#This Row],[DAA 
(n)]]^1.5</f>
        <v>102065.49614830664</v>
      </c>
      <c r="K3128" s="5">
        <f t="shared" si="293"/>
        <v>49537.413588998497</v>
      </c>
      <c r="L3128" s="7">
        <f>LN(Table1[[#This Row],[NV]]/Table1[[#This Row],[NV_MA-1]])</f>
        <v>0.20576664974544343</v>
      </c>
      <c r="M3128" s="7">
        <f>LN(Table1[[#This Row],[NV]]/Table1[[#This Row],[NV_MA-2]])</f>
        <v>5.4723503006182952</v>
      </c>
      <c r="N3128" s="4">
        <f>LN(Table1[[#This Row],[NV]]/Table1[[#This Row],[NV_MA-3]])</f>
        <v>3.8334971680873315</v>
      </c>
      <c r="O3128" s="7">
        <f>LN(Table1[[#This Row],[NV]]/Table1[[#This Row],[Metcalfe
NV ~ n^2]])</f>
        <v>-0.73384601250040771</v>
      </c>
      <c r="P3128" s="7">
        <f>Table1[[#This Row],[NV_MA-1]]*$M$3</f>
        <v>1863960.3666666667</v>
      </c>
    </row>
    <row r="3129" spans="1:16" x14ac:dyDescent="0.2">
      <c r="A3129" s="2">
        <v>40564</v>
      </c>
      <c r="B3129" s="3">
        <v>2181621.4095000001</v>
      </c>
      <c r="C3129" s="3">
        <f t="shared" si="288"/>
        <v>1603189.119071295</v>
      </c>
      <c r="D3129" s="4">
        <f>LN(Table1[[#This Row],[NV]])</f>
        <v>14.595578924134228</v>
      </c>
      <c r="E3129" s="5">
        <v>1931</v>
      </c>
      <c r="F3129" s="5">
        <f t="shared" si="289"/>
        <v>3728761</v>
      </c>
      <c r="G3129" s="8">
        <f t="shared" si="290"/>
        <v>1738431.9666666666</v>
      </c>
      <c r="H3129" s="5">
        <f t="shared" si="291"/>
        <v>14609.546828369461</v>
      </c>
      <c r="I3129" s="5">
        <f t="shared" si="292"/>
        <v>9291.3293323211419</v>
      </c>
      <c r="J3129" s="5">
        <f>Table1[[#This Row],[DAA 
(n)]]^1.5</f>
        <v>84854.213159983963</v>
      </c>
      <c r="K3129" s="5">
        <f t="shared" si="293"/>
        <v>47192.486795716759</v>
      </c>
      <c r="L3129" s="7">
        <f>LN(Table1[[#This Row],[NV]]/Table1[[#This Row],[NV_MA-1]])</f>
        <v>0.22708482782241243</v>
      </c>
      <c r="M3129" s="7">
        <f>LN(Table1[[#This Row],[NV]]/Table1[[#This Row],[NV_MA-2]])</f>
        <v>5.4587420097406341</v>
      </c>
      <c r="N3129" s="4">
        <f>LN(Table1[[#This Row],[NV]]/Table1[[#This Row],[NV_MA-3]])</f>
        <v>3.833588943287602</v>
      </c>
      <c r="O3129" s="7">
        <f>LN(Table1[[#This Row],[NV]]/Table1[[#This Row],[Metcalfe
NV ~ n^2]])</f>
        <v>-0.53600764072279994</v>
      </c>
      <c r="P3129" s="7">
        <f>Table1[[#This Row],[NV_MA-1]]*$M$3</f>
        <v>1738431.9666666666</v>
      </c>
    </row>
    <row r="3130" spans="1:16" x14ac:dyDescent="0.2">
      <c r="A3130" s="2">
        <v>40563</v>
      </c>
      <c r="B3130" s="3">
        <v>2022832.5</v>
      </c>
      <c r="C3130" s="3">
        <f t="shared" si="288"/>
        <v>1571707.9887546287</v>
      </c>
      <c r="D3130" s="4">
        <f>LN(Table1[[#This Row],[NV]])</f>
        <v>14.52000931489694</v>
      </c>
      <c r="E3130" s="5">
        <v>1474</v>
      </c>
      <c r="F3130" s="5">
        <f t="shared" si="289"/>
        <v>2172676</v>
      </c>
      <c r="G3130" s="8">
        <f t="shared" si="290"/>
        <v>1665145.5666666667</v>
      </c>
      <c r="H3130" s="5">
        <f t="shared" si="291"/>
        <v>10753.913497232441</v>
      </c>
      <c r="I3130" s="5">
        <f t="shared" si="292"/>
        <v>9097.9440943304744</v>
      </c>
      <c r="J3130" s="5">
        <f>Table1[[#This Row],[DAA 
(n)]]^1.5</f>
        <v>56590.851062693888</v>
      </c>
      <c r="K3130" s="5">
        <f t="shared" si="293"/>
        <v>45814.2310352973</v>
      </c>
      <c r="L3130" s="7">
        <f>LN(Table1[[#This Row],[NV]]/Table1[[#This Row],[NV_MA-1]])</f>
        <v>0.19458620989438707</v>
      </c>
      <c r="M3130" s="7">
        <f>LN(Table1[[#This Row],[NV]]/Table1[[#This Row],[NV_MA-2]])</f>
        <v>5.4042055716165507</v>
      </c>
      <c r="N3130" s="4">
        <f>LN(Table1[[#This Row],[NV]]/Table1[[#This Row],[NV_MA-3]])</f>
        <v>3.787659271763828</v>
      </c>
      <c r="O3130" s="7">
        <f>LN(Table1[[#This Row],[NV]]/Table1[[#This Row],[Metcalfe
NV ~ n^2]])</f>
        <v>-7.1460830601622838E-2</v>
      </c>
      <c r="P3130" s="7">
        <f>Table1[[#This Row],[NV_MA-1]]*$M$3</f>
        <v>1665145.5666666667</v>
      </c>
    </row>
    <row r="3131" spans="1:16" x14ac:dyDescent="0.2">
      <c r="A3131" s="2">
        <v>40562</v>
      </c>
      <c r="B3131" s="3">
        <v>1620490.0755</v>
      </c>
      <c r="C3131" s="3">
        <f t="shared" si="288"/>
        <v>1544043.9435529918</v>
      </c>
      <c r="D3131" s="4">
        <f>LN(Table1[[#This Row],[NV]])</f>
        <v>14.298239177200648</v>
      </c>
      <c r="E3131" s="5">
        <v>1523</v>
      </c>
      <c r="F3131" s="5">
        <f t="shared" si="289"/>
        <v>2319529</v>
      </c>
      <c r="G3131" s="8">
        <f t="shared" si="290"/>
        <v>1631819.3333333333</v>
      </c>
      <c r="H3131" s="5">
        <f t="shared" si="291"/>
        <v>11161.210088459331</v>
      </c>
      <c r="I3131" s="5">
        <f t="shared" si="292"/>
        <v>8991.7287090061309</v>
      </c>
      <c r="J3131" s="5">
        <f>Table1[[#This Row],[DAA 
(n)]]^1.5</f>
        <v>59436.038453113659</v>
      </c>
      <c r="K3131" s="5">
        <f t="shared" si="293"/>
        <v>45115.882982119008</v>
      </c>
      <c r="L3131" s="7">
        <f>LN(Table1[[#This Row],[NV]]/Table1[[#This Row],[NV_MA-1]])</f>
        <v>-6.9669285631764142E-3</v>
      </c>
      <c r="M3131" s="7">
        <f>LN(Table1[[#This Row],[NV]]/Table1[[#This Row],[NV_MA-2]])</f>
        <v>5.1941787757840796</v>
      </c>
      <c r="N3131" s="4">
        <f>LN(Table1[[#This Row],[NV]]/Table1[[#This Row],[NV_MA-3]])</f>
        <v>3.5812495411555472</v>
      </c>
      <c r="O3131" s="7">
        <f>LN(Table1[[#This Row],[NV]]/Table1[[#This Row],[Metcalfe
NV ~ n^2]])</f>
        <v>-0.35863552858967646</v>
      </c>
      <c r="P3131" s="7">
        <f>Table1[[#This Row],[NV_MA-1]]*$M$3</f>
        <v>1631819.3333333333</v>
      </c>
    </row>
    <row r="3132" spans="1:16" x14ac:dyDescent="0.2">
      <c r="A3132" s="2">
        <v>40561</v>
      </c>
      <c r="B3132" s="3">
        <v>1617845.31</v>
      </c>
      <c r="C3132" s="3">
        <f t="shared" si="288"/>
        <v>1533914.397702992</v>
      </c>
      <c r="D3132" s="4">
        <f>LN(Table1[[#This Row],[NV]])</f>
        <v>14.296605766344028</v>
      </c>
      <c r="E3132" s="5">
        <v>1462</v>
      </c>
      <c r="F3132" s="5">
        <f t="shared" si="289"/>
        <v>2137444</v>
      </c>
      <c r="G3132" s="8">
        <f t="shared" si="290"/>
        <v>1625555.0333333334</v>
      </c>
      <c r="H3132" s="5">
        <f t="shared" si="291"/>
        <v>10654.413656132816</v>
      </c>
      <c r="I3132" s="5">
        <f t="shared" si="292"/>
        <v>8974.283036173003</v>
      </c>
      <c r="J3132" s="5">
        <f>Table1[[#This Row],[DAA 
(n)]]^1.5</f>
        <v>55901.19075654824</v>
      </c>
      <c r="K3132" s="5">
        <f t="shared" si="293"/>
        <v>44994.232422670713</v>
      </c>
      <c r="L3132" s="7">
        <f>LN(Table1[[#This Row],[NV]]/Table1[[#This Row],[NV_MA-1]])</f>
        <v>-4.7541080583194291E-3</v>
      </c>
      <c r="M3132" s="7">
        <f>LN(Table1[[#This Row],[NV]]/Table1[[#This Row],[NV_MA-2]])</f>
        <v>5.1944874407274568</v>
      </c>
      <c r="N3132" s="4">
        <f>LN(Table1[[#This Row],[NV]]/Table1[[#This Row],[NV_MA-3]])</f>
        <v>3.5823161741909346</v>
      </c>
      <c r="O3132" s="7">
        <f>LN(Table1[[#This Row],[NV]]/Table1[[#This Row],[Metcalfe
NV ~ n^2]])</f>
        <v>-0.27851551427542059</v>
      </c>
      <c r="P3132" s="7">
        <f>Table1[[#This Row],[NV_MA-1]]*$M$3</f>
        <v>1625555.0333333334</v>
      </c>
    </row>
    <row r="3133" spans="1:16" x14ac:dyDescent="0.2">
      <c r="A3133" s="2">
        <v>40560</v>
      </c>
      <c r="B3133" s="3">
        <v>1804101.5249999999</v>
      </c>
      <c r="C3133" s="3">
        <f t="shared" si="288"/>
        <v>1519387.831202992</v>
      </c>
      <c r="D3133" s="4">
        <f>LN(Table1[[#This Row],[NV]])</f>
        <v>14.405573255737361</v>
      </c>
      <c r="E3133" s="5">
        <v>1356</v>
      </c>
      <c r="F3133" s="5">
        <f t="shared" si="289"/>
        <v>1838736</v>
      </c>
      <c r="G3133" s="8">
        <f t="shared" si="290"/>
        <v>1593837.6</v>
      </c>
      <c r="H3133" s="5">
        <f t="shared" si="291"/>
        <v>9779.8712992864621</v>
      </c>
      <c r="I3133" s="5">
        <f t="shared" si="292"/>
        <v>8872.9823632643747</v>
      </c>
      <c r="J3133" s="5">
        <f>Table1[[#This Row],[DAA 
(n)]]^1.5</f>
        <v>49933.215558383614</v>
      </c>
      <c r="K3133" s="5">
        <f t="shared" si="293"/>
        <v>44328.759397452442</v>
      </c>
      <c r="L3133" s="7">
        <f>LN(Table1[[#This Row],[NV]]/Table1[[#This Row],[NV_MA-1]])</f>
        <v>0.12391800465310926</v>
      </c>
      <c r="M3133" s="7">
        <f>LN(Table1[[#This Row],[NV]]/Table1[[#This Row],[NV_MA-2]])</f>
        <v>5.3148070065897448</v>
      </c>
      <c r="N3133" s="4">
        <f>LN(Table1[[#This Row],[NV]]/Table1[[#This Row],[NV_MA-3]])</f>
        <v>3.7061843140101587</v>
      </c>
      <c r="O3133" s="7">
        <f>LN(Table1[[#This Row],[NV]]/Table1[[#This Row],[Metcalfe
NV ~ n^2]])</f>
        <v>-1.9015681263320813E-2</v>
      </c>
      <c r="P3133" s="7">
        <f>Table1[[#This Row],[NV_MA-1]]*$M$3</f>
        <v>1593837.6</v>
      </c>
    </row>
    <row r="3134" spans="1:16" x14ac:dyDescent="0.2">
      <c r="A3134" s="2">
        <v>40559</v>
      </c>
      <c r="B3134" s="3">
        <v>1993090.1910000001</v>
      </c>
      <c r="C3134" s="3">
        <f t="shared" si="288"/>
        <v>1498726.5120363256</v>
      </c>
      <c r="D3134" s="4">
        <f>LN(Table1[[#This Row],[NV]])</f>
        <v>14.505196852059616</v>
      </c>
      <c r="E3134" s="5">
        <v>1501</v>
      </c>
      <c r="F3134" s="5">
        <f t="shared" si="289"/>
        <v>2253001</v>
      </c>
      <c r="G3134" s="8">
        <f t="shared" si="290"/>
        <v>1558301.1</v>
      </c>
      <c r="H3134" s="5">
        <f t="shared" si="291"/>
        <v>10978.144134281825</v>
      </c>
      <c r="I3134" s="5">
        <f t="shared" si="292"/>
        <v>8745.6050507903346</v>
      </c>
      <c r="J3134" s="5">
        <f>Table1[[#This Row],[DAA 
(n)]]^1.5</f>
        <v>58152.854624687177</v>
      </c>
      <c r="K3134" s="5">
        <f t="shared" si="293"/>
        <v>43533.003349749539</v>
      </c>
      <c r="L3134" s="7">
        <f>LN(Table1[[#This Row],[NV]]/Table1[[#This Row],[NV_MA-1]])</f>
        <v>0.24609010472870646</v>
      </c>
      <c r="M3134" s="7">
        <f>LN(Table1[[#This Row],[NV]]/Table1[[#This Row],[NV_MA-2]])</f>
        <v>5.4288902788024407</v>
      </c>
      <c r="N3134" s="4">
        <f>LN(Table1[[#This Row],[NV]]/Table1[[#This Row],[NV_MA-3]])</f>
        <v>3.8239222249530531</v>
      </c>
      <c r="O3134" s="7">
        <f>LN(Table1[[#This Row],[NV]]/Table1[[#This Row],[Metcalfe
NV ~ n^2]])</f>
        <v>-0.12257681120730823</v>
      </c>
      <c r="P3134" s="7">
        <f>Table1[[#This Row],[NV_MA-1]]*$M$3</f>
        <v>1558301.1</v>
      </c>
    </row>
    <row r="3135" spans="1:16" x14ac:dyDescent="0.2">
      <c r="A3135" s="2">
        <v>40558</v>
      </c>
      <c r="B3135" s="3">
        <v>1985661.2</v>
      </c>
      <c r="C3135" s="3">
        <f t="shared" si="288"/>
        <v>1471971.6778144087</v>
      </c>
      <c r="D3135" s="4">
        <f>LN(Table1[[#This Row],[NV]])</f>
        <v>14.501462514875302</v>
      </c>
      <c r="E3135" s="5">
        <v>1425</v>
      </c>
      <c r="F3135" s="5">
        <f t="shared" si="289"/>
        <v>2030625</v>
      </c>
      <c r="G3135" s="8">
        <f t="shared" si="290"/>
        <v>1504268.5666666667</v>
      </c>
      <c r="H3135" s="5">
        <f t="shared" si="291"/>
        <v>10348.24610710142</v>
      </c>
      <c r="I3135" s="5">
        <f t="shared" si="292"/>
        <v>8556.6429790192815</v>
      </c>
      <c r="J3135" s="5">
        <f>Table1[[#This Row],[DAA 
(n)]]^1.5</f>
        <v>53792.570351304101</v>
      </c>
      <c r="K3135" s="5">
        <f t="shared" si="293"/>
        <v>42341.762087793177</v>
      </c>
      <c r="L3135" s="7">
        <f>LN(Table1[[#This Row],[NV]]/Table1[[#This Row],[NV_MA-1]])</f>
        <v>0.27764517906238345</v>
      </c>
      <c r="M3135" s="7">
        <f>LN(Table1[[#This Row],[NV]]/Table1[[#This Row],[NV_MA-2]])</f>
        <v>5.4469992980085928</v>
      </c>
      <c r="N3135" s="4">
        <f>LN(Table1[[#This Row],[NV]]/Table1[[#This Row],[NV_MA-3]])</f>
        <v>3.8479333534852822</v>
      </c>
      <c r="O3135" s="7">
        <f>LN(Table1[[#This Row],[NV]]/Table1[[#This Row],[Metcalfe
NV ~ n^2]])</f>
        <v>-2.2391670530199359E-2</v>
      </c>
      <c r="P3135" s="7">
        <f>Table1[[#This Row],[NV_MA-1]]*$M$3</f>
        <v>1504268.5666666667</v>
      </c>
    </row>
    <row r="3136" spans="1:16" x14ac:dyDescent="0.2">
      <c r="A3136" s="2">
        <v>40557</v>
      </c>
      <c r="B3136" s="3">
        <v>2054488.6665195699</v>
      </c>
      <c r="C3136" s="3">
        <f t="shared" si="288"/>
        <v>1446589.7743477419</v>
      </c>
      <c r="D3136" s="4">
        <f>LN(Table1[[#This Row],[NV]])</f>
        <v>14.535537550872556</v>
      </c>
      <c r="E3136" s="5">
        <v>1622</v>
      </c>
      <c r="F3136" s="5">
        <f t="shared" si="289"/>
        <v>2630884</v>
      </c>
      <c r="G3136" s="8">
        <f t="shared" si="290"/>
        <v>1466918.2666666666</v>
      </c>
      <c r="H3136" s="5">
        <f t="shared" si="291"/>
        <v>11988.875510643431</v>
      </c>
      <c r="I3136" s="5">
        <f t="shared" si="292"/>
        <v>8429.8705468679545</v>
      </c>
      <c r="J3136" s="5">
        <f>Table1[[#This Row],[DAA 
(n)]]^1.5</f>
        <v>65324.527154813848</v>
      </c>
      <c r="K3136" s="5">
        <f t="shared" si="293"/>
        <v>41530.879524866534</v>
      </c>
      <c r="L3136" s="7">
        <f>LN(Table1[[#This Row],[NV]]/Table1[[#This Row],[NV_MA-1]])</f>
        <v>0.33686320990987051</v>
      </c>
      <c r="M3136" s="7">
        <f>LN(Table1[[#This Row],[NV]]/Table1[[#This Row],[NV_MA-2]])</f>
        <v>5.4960008562379858</v>
      </c>
      <c r="N3136" s="4">
        <f>LN(Table1[[#This Row],[NV]]/Table1[[#This Row],[NV_MA-3]])</f>
        <v>3.9013450364111733</v>
      </c>
      <c r="O3136" s="7">
        <f>LN(Table1[[#This Row],[NV]]/Table1[[#This Row],[Metcalfe
NV ~ n^2]])</f>
        <v>-0.24729291847815962</v>
      </c>
      <c r="P3136" s="7">
        <f>Table1[[#This Row],[NV_MA-1]]*$M$3</f>
        <v>1466918.2666666666</v>
      </c>
    </row>
    <row r="3137" spans="1:16" x14ac:dyDescent="0.2">
      <c r="A3137" s="2">
        <v>40556</v>
      </c>
      <c r="B3137" s="3">
        <v>1628430.48</v>
      </c>
      <c r="C3137" s="3">
        <f t="shared" si="288"/>
        <v>1417218.4187970897</v>
      </c>
      <c r="D3137" s="4">
        <f>LN(Table1[[#This Row],[NV]])</f>
        <v>14.30312721319555</v>
      </c>
      <c r="E3137" s="5">
        <v>1700</v>
      </c>
      <c r="F3137" s="5">
        <f t="shared" si="289"/>
        <v>2890000</v>
      </c>
      <c r="G3137" s="8">
        <f t="shared" si="290"/>
        <v>1418174.1666666667</v>
      </c>
      <c r="H3137" s="5">
        <f t="shared" si="291"/>
        <v>12645.252001075321</v>
      </c>
      <c r="I3137" s="5">
        <f t="shared" si="292"/>
        <v>8281.957323342107</v>
      </c>
      <c r="J3137" s="5">
        <f>Table1[[#This Row],[DAA 
(n)]]^1.5</f>
        <v>70092.795635500253</v>
      </c>
      <c r="K3137" s="5">
        <f t="shared" si="293"/>
        <v>40538.119558560618</v>
      </c>
      <c r="L3137" s="7">
        <f>LN(Table1[[#This Row],[NV]]/Table1[[#This Row],[NV_MA-1]])</f>
        <v>0.13824640908785488</v>
      </c>
      <c r="M3137" s="7">
        <f>LN(Table1[[#This Row],[NV]]/Table1[[#This Row],[NV_MA-2]])</f>
        <v>5.2812926020443776</v>
      </c>
      <c r="N3137" s="4">
        <f>LN(Table1[[#This Row],[NV]]/Table1[[#This Row],[NV_MA-3]])</f>
        <v>3.693129179106005</v>
      </c>
      <c r="O3137" s="7">
        <f>LN(Table1[[#This Row],[NV]]/Table1[[#This Row],[Metcalfe
NV ~ n^2]])</f>
        <v>-0.57363984689306502</v>
      </c>
      <c r="P3137" s="7">
        <f>Table1[[#This Row],[NV_MA-1]]*$M$3</f>
        <v>1418174.1666666667</v>
      </c>
    </row>
    <row r="3138" spans="1:16" x14ac:dyDescent="0.2">
      <c r="A3138" s="2">
        <v>40555</v>
      </c>
      <c r="B3138" s="3">
        <v>1631584.5817187601</v>
      </c>
      <c r="C3138" s="3">
        <f t="shared" si="288"/>
        <v>1403058.6532470894</v>
      </c>
      <c r="D3138" s="4">
        <f>LN(Table1[[#This Row],[NV]])</f>
        <v>14.305062236588515</v>
      </c>
      <c r="E3138" s="5">
        <v>1248</v>
      </c>
      <c r="F3138" s="5">
        <f t="shared" si="289"/>
        <v>1557504</v>
      </c>
      <c r="G3138" s="8">
        <f t="shared" si="290"/>
        <v>1362394.4666666666</v>
      </c>
      <c r="H3138" s="5">
        <f t="shared" si="291"/>
        <v>8897.3633410638577</v>
      </c>
      <c r="I3138" s="5">
        <f t="shared" si="292"/>
        <v>8118.0284329141487</v>
      </c>
      <c r="J3138" s="5">
        <f>Table1[[#This Row],[DAA 
(n)]]^1.5</f>
        <v>44088.150244708653</v>
      </c>
      <c r="K3138" s="5">
        <f t="shared" si="293"/>
        <v>39422.76712148884</v>
      </c>
      <c r="L3138" s="7">
        <f>LN(Table1[[#This Row],[NV]]/Table1[[#This Row],[NV_MA-1]])</f>
        <v>0.18030788972631595</v>
      </c>
      <c r="M3138" s="7">
        <f>LN(Table1[[#This Row],[NV]]/Table1[[#This Row],[NV_MA-2]])</f>
        <v>5.3032196367427202</v>
      </c>
      <c r="N3138" s="4">
        <f>LN(Table1[[#This Row],[NV]]/Table1[[#This Row],[NV_MA-3]])</f>
        <v>3.7229634624679755</v>
      </c>
      <c r="O3138" s="7">
        <f>LN(Table1[[#This Row],[NV]]/Table1[[#This Row],[Metcalfe
NV ~ n^2]])</f>
        <v>4.6467138729769382E-2</v>
      </c>
      <c r="P3138" s="7">
        <f>Table1[[#This Row],[NV_MA-1]]*$M$3</f>
        <v>1362394.4666666666</v>
      </c>
    </row>
    <row r="3139" spans="1:16" x14ac:dyDescent="0.2">
      <c r="A3139" s="2">
        <v>40554</v>
      </c>
      <c r="B3139" s="3">
        <v>1668727.9345</v>
      </c>
      <c r="C3139" s="3">
        <f t="shared" si="288"/>
        <v>1385624.9693860959</v>
      </c>
      <c r="D3139" s="4">
        <f>LN(Table1[[#This Row],[NV]])</f>
        <v>14.327572178271739</v>
      </c>
      <c r="E3139" s="5">
        <v>1564</v>
      </c>
      <c r="F3139" s="5">
        <f t="shared" si="289"/>
        <v>2446096</v>
      </c>
      <c r="G3139" s="8">
        <f t="shared" si="290"/>
        <v>1405118.5</v>
      </c>
      <c r="H3139" s="5">
        <f t="shared" si="291"/>
        <v>11503.223004608621</v>
      </c>
      <c r="I3139" s="5">
        <f t="shared" si="292"/>
        <v>8238.7410755485271</v>
      </c>
      <c r="J3139" s="5">
        <f>Table1[[#This Row],[DAA 
(n)]]^1.5</f>
        <v>61852.19595131612</v>
      </c>
      <c r="K3139" s="5">
        <f t="shared" si="293"/>
        <v>40258.733656114469</v>
      </c>
      <c r="L3139" s="7">
        <f>LN(Table1[[#This Row],[NV]]/Table1[[#This Row],[NV_MA-1]])</f>
        <v>0.17193997944130149</v>
      </c>
      <c r="M3139" s="7">
        <f>LN(Table1[[#This Row],[NV]]/Table1[[#This Row],[NV_MA-2]])</f>
        <v>5.3109693491342203</v>
      </c>
      <c r="N3139" s="4">
        <f>LN(Table1[[#This Row],[NV]]/Table1[[#This Row],[NV_MA-3]])</f>
        <v>3.7244899337178436</v>
      </c>
      <c r="O3139" s="7">
        <f>LN(Table1[[#This Row],[NV]]/Table1[[#This Row],[Metcalfe
NV ~ n^2]])</f>
        <v>-0.38243166393877337</v>
      </c>
      <c r="P3139" s="7">
        <f>Table1[[#This Row],[NV_MA-1]]*$M$3</f>
        <v>1405118.5</v>
      </c>
    </row>
    <row r="3140" spans="1:16" x14ac:dyDescent="0.2">
      <c r="A3140" s="2">
        <v>40553</v>
      </c>
      <c r="B3140" s="3">
        <v>1665919.2605000001</v>
      </c>
      <c r="C3140" s="3">
        <f t="shared" si="288"/>
        <v>1365643.0060450085</v>
      </c>
      <c r="D3140" s="4">
        <f>LN(Table1[[#This Row],[NV]])</f>
        <v>14.325887637449318</v>
      </c>
      <c r="E3140" s="5">
        <v>1458</v>
      </c>
      <c r="F3140" s="5">
        <f t="shared" si="289"/>
        <v>2125764</v>
      </c>
      <c r="G3140" s="8">
        <f t="shared" si="290"/>
        <v>1373195.3</v>
      </c>
      <c r="H3140" s="5">
        <f t="shared" si="291"/>
        <v>10621.268890525023</v>
      </c>
      <c r="I3140" s="5">
        <f t="shared" si="292"/>
        <v>8144.3022916624823</v>
      </c>
      <c r="J3140" s="5">
        <f>Table1[[#This Row],[DAA 
(n)]]^1.5</f>
        <v>55671.931096379223</v>
      </c>
      <c r="K3140" s="5">
        <f t="shared" si="293"/>
        <v>39617.419392391872</v>
      </c>
      <c r="L3140" s="7">
        <f>LN(Table1[[#This Row],[NV]]/Table1[[#This Row],[NV_MA-1]])</f>
        <v>0.19323671955189536</v>
      </c>
      <c r="M3140" s="7">
        <f>LN(Table1[[#This Row],[NV]]/Table1[[#This Row],[NV_MA-2]])</f>
        <v>5.3208137810199743</v>
      </c>
      <c r="N3140" s="4">
        <f>LN(Table1[[#This Row],[NV]]/Table1[[#This Row],[NV_MA-3]])</f>
        <v>3.7388634532809348</v>
      </c>
      <c r="O3140" s="7">
        <f>LN(Table1[[#This Row],[NV]]/Table1[[#This Row],[Metcalfe
NV ~ n^2]])</f>
        <v>-0.2437541876878892</v>
      </c>
      <c r="P3140" s="7">
        <f>Table1[[#This Row],[NV_MA-1]]*$M$3</f>
        <v>1373195.3</v>
      </c>
    </row>
    <row r="3141" spans="1:16" x14ac:dyDescent="0.2">
      <c r="A3141" s="2">
        <v>40552</v>
      </c>
      <c r="B3141" s="3">
        <v>1644990.55</v>
      </c>
      <c r="C3141" s="3">
        <f t="shared" si="288"/>
        <v>1347010.3640283416</v>
      </c>
      <c r="D3141" s="4">
        <f>LN(Table1[[#This Row],[NV]])</f>
        <v>14.313245197484257</v>
      </c>
      <c r="E3141" s="5">
        <v>1390</v>
      </c>
      <c r="F3141" s="5">
        <f t="shared" si="289"/>
        <v>1932100</v>
      </c>
      <c r="G3141" s="8">
        <f t="shared" si="290"/>
        <v>1339226.6333333333</v>
      </c>
      <c r="H3141" s="5">
        <f t="shared" si="291"/>
        <v>10059.512046313384</v>
      </c>
      <c r="I3141" s="5">
        <f t="shared" si="292"/>
        <v>8034.269585636619</v>
      </c>
      <c r="J3141" s="5">
        <f>Table1[[#This Row],[DAA 
(n)]]^1.5</f>
        <v>51822.95823281417</v>
      </c>
      <c r="K3141" s="5">
        <f t="shared" si="293"/>
        <v>38899.059890960474</v>
      </c>
      <c r="L3141" s="7">
        <f>LN(Table1[[#This Row],[NV]]/Table1[[#This Row],[NV_MA-1]])</f>
        <v>0.20564233146964131</v>
      </c>
      <c r="M3141" s="7">
        <f>LN(Table1[[#This Row],[NV]]/Table1[[#This Row],[NV_MA-2]])</f>
        <v>5.3217738275347006</v>
      </c>
      <c r="N3141" s="4">
        <f>LN(Table1[[#This Row],[NV]]/Table1[[#This Row],[NV_MA-3]])</f>
        <v>3.7445198354972486</v>
      </c>
      <c r="O3141" s="7">
        <f>LN(Table1[[#This Row],[NV]]/Table1[[#This Row],[Metcalfe
NV ~ n^2]])</f>
        <v>-0.16087285476521732</v>
      </c>
      <c r="P3141" s="7">
        <f>Table1[[#This Row],[NV_MA-1]]*$M$3</f>
        <v>1339226.6333333333</v>
      </c>
    </row>
    <row r="3142" spans="1:16" x14ac:dyDescent="0.2">
      <c r="A3142" s="2">
        <v>40551</v>
      </c>
      <c r="B3142" s="3">
        <v>1641849.63</v>
      </c>
      <c r="C3142" s="3">
        <f t="shared" si="288"/>
        <v>1325131.8456950081</v>
      </c>
      <c r="D3142" s="4">
        <f>LN(Table1[[#This Row],[NV]])</f>
        <v>14.311333987456347</v>
      </c>
      <c r="E3142" s="5">
        <v>1439</v>
      </c>
      <c r="F3142" s="5">
        <f t="shared" si="289"/>
        <v>2070721</v>
      </c>
      <c r="G3142" s="8">
        <f t="shared" si="290"/>
        <v>1288647.8333333333</v>
      </c>
      <c r="H3142" s="5">
        <f t="shared" si="291"/>
        <v>10463.981634210922</v>
      </c>
      <c r="I3142" s="5">
        <f t="shared" si="292"/>
        <v>7837.7924500798799</v>
      </c>
      <c r="J3142" s="5">
        <f>Table1[[#This Row],[DAA 
(n)]]^1.5</f>
        <v>54587.246853088283</v>
      </c>
      <c r="K3142" s="5">
        <f t="shared" si="293"/>
        <v>37716.39087893664</v>
      </c>
      <c r="L3142" s="7">
        <f>LN(Table1[[#This Row],[NV]]/Table1[[#This Row],[NV_MA-1]])</f>
        <v>0.2422299520695608</v>
      </c>
      <c r="M3142" s="7">
        <f>LN(Table1[[#This Row],[NV]]/Table1[[#This Row],[NV_MA-2]])</f>
        <v>5.3446214890065598</v>
      </c>
      <c r="N3142" s="4">
        <f>LN(Table1[[#This Row],[NV]]/Table1[[#This Row],[NV_MA-3]])</f>
        <v>3.7734839371813336</v>
      </c>
      <c r="O3142" s="7">
        <f>LN(Table1[[#This Row],[NV]]/Table1[[#This Row],[Metcalfe
NV ~ n^2]])</f>
        <v>-0.23207342631838782</v>
      </c>
      <c r="P3142" s="7">
        <f>Table1[[#This Row],[NV_MA-1]]*$M$3</f>
        <v>1288647.8333333333</v>
      </c>
    </row>
    <row r="3143" spans="1:16" x14ac:dyDescent="0.2">
      <c r="A3143" s="2">
        <v>40550</v>
      </c>
      <c r="B3143" s="3">
        <v>1624384</v>
      </c>
      <c r="C3143" s="3">
        <f t="shared" si="288"/>
        <v>1302661.5183515854</v>
      </c>
      <c r="D3143" s="4">
        <f>LN(Table1[[#This Row],[NV]])</f>
        <v>14.300639224955079</v>
      </c>
      <c r="E3143" s="5">
        <v>1269</v>
      </c>
      <c r="F3143" s="5">
        <f t="shared" si="289"/>
        <v>1610361</v>
      </c>
      <c r="G3143" s="8">
        <f t="shared" si="290"/>
        <v>1244105.4333333333</v>
      </c>
      <c r="H3143" s="5">
        <f t="shared" si="291"/>
        <v>9068.2542895295574</v>
      </c>
      <c r="I3143" s="5">
        <f t="shared" si="292"/>
        <v>7681.9162721474577</v>
      </c>
      <c r="J3143" s="5">
        <f>Table1[[#This Row],[DAA 
(n)]]^1.5</f>
        <v>45205.620325353324</v>
      </c>
      <c r="K3143" s="5">
        <f t="shared" si="293"/>
        <v>36733.09264791615</v>
      </c>
      <c r="L3143" s="7">
        <f>LN(Table1[[#This Row],[NV]]/Table1[[#This Row],[NV_MA-1]])</f>
        <v>0.26671192278180322</v>
      </c>
      <c r="M3143" s="7">
        <f>LN(Table1[[#This Row],[NV]]/Table1[[#This Row],[NV_MA-2]])</f>
        <v>5.3540149153344183</v>
      </c>
      <c r="N3143" s="4">
        <f>LN(Table1[[#This Row],[NV]]/Table1[[#This Row],[NV_MA-3]])</f>
        <v>3.7892058901782906</v>
      </c>
      <c r="O3143" s="7">
        <f>LN(Table1[[#This Row],[NV]]/Table1[[#This Row],[Metcalfe
NV ~ n^2]])</f>
        <v>8.6702895263029503E-3</v>
      </c>
      <c r="P3143" s="7">
        <f>Table1[[#This Row],[NV_MA-1]]*$M$3</f>
        <v>1244105.4333333333</v>
      </c>
    </row>
    <row r="3144" spans="1:16" x14ac:dyDescent="0.2">
      <c r="A3144" s="2">
        <v>40549</v>
      </c>
      <c r="B3144" s="3">
        <v>1510264</v>
      </c>
      <c r="C3144" s="3">
        <f t="shared" si="288"/>
        <v>1286944.2750182522</v>
      </c>
      <c r="D3144" s="4">
        <f>LN(Table1[[#This Row],[NV]])</f>
        <v>14.227795027946435</v>
      </c>
      <c r="E3144" s="5">
        <v>1166</v>
      </c>
      <c r="F3144" s="5">
        <f t="shared" si="289"/>
        <v>1359556</v>
      </c>
      <c r="G3144" s="8">
        <f t="shared" si="290"/>
        <v>1217607.0333333334</v>
      </c>
      <c r="H3144" s="5">
        <f t="shared" si="291"/>
        <v>8233.5158718175699</v>
      </c>
      <c r="I3144" s="5">
        <f t="shared" si="292"/>
        <v>7584.4933780209922</v>
      </c>
      <c r="J3144" s="5">
        <f>Table1[[#This Row],[DAA 
(n)]]^1.5</f>
        <v>39815.101356143765</v>
      </c>
      <c r="K3144" s="5">
        <f t="shared" si="293"/>
        <v>36130.742384990313</v>
      </c>
      <c r="L3144" s="7">
        <f>LN(Table1[[#This Row],[NV]]/Table1[[#This Row],[NV_MA-1]])</f>
        <v>0.21539698548284494</v>
      </c>
      <c r="M3144" s="7">
        <f>LN(Table1[[#This Row],[NV]]/Table1[[#This Row],[NV_MA-2]])</f>
        <v>5.293933931008767</v>
      </c>
      <c r="N3144" s="4">
        <f>LN(Table1[[#This Row],[NV]]/Table1[[#This Row],[NV_MA-3]])</f>
        <v>3.732895656410248</v>
      </c>
      <c r="O3144" s="7">
        <f>LN(Table1[[#This Row],[NV]]/Table1[[#This Row],[Metcalfe
NV ~ n^2]])</f>
        <v>0.10512629412555871</v>
      </c>
      <c r="P3144" s="7">
        <f>Table1[[#This Row],[NV_MA-1]]*$M$3</f>
        <v>1217607.0333333334</v>
      </c>
    </row>
    <row r="3145" spans="1:16" x14ac:dyDescent="0.2">
      <c r="A3145" s="2">
        <v>40548</v>
      </c>
      <c r="B3145" s="3">
        <v>1512800.45942919</v>
      </c>
      <c r="C3145" s="3">
        <f t="shared" si="288"/>
        <v>1274072.7271736781</v>
      </c>
      <c r="D3145" s="4">
        <f>LN(Table1[[#This Row],[NV]])</f>
        <v>14.229473100020938</v>
      </c>
      <c r="E3145" s="5">
        <v>1497</v>
      </c>
      <c r="F3145" s="5">
        <f t="shared" si="289"/>
        <v>2241009</v>
      </c>
      <c r="G3145" s="8">
        <f t="shared" si="290"/>
        <v>1215456.6333333333</v>
      </c>
      <c r="H3145" s="5">
        <f t="shared" si="291"/>
        <v>10944.893921476185</v>
      </c>
      <c r="I3145" s="5">
        <f t="shared" si="292"/>
        <v>7576.9807631441736</v>
      </c>
      <c r="J3145" s="5">
        <f>Table1[[#This Row],[DAA 
(n)]]^1.5</f>
        <v>57920.553113726426</v>
      </c>
      <c r="K3145" s="5">
        <f t="shared" si="293"/>
        <v>36083.225101713979</v>
      </c>
      <c r="L3145" s="7">
        <f>LN(Table1[[#This Row],[NV]]/Table1[[#This Row],[NV_MA-1]])</f>
        <v>0.2188427059665424</v>
      </c>
      <c r="M3145" s="7">
        <f>LN(Table1[[#This Row],[NV]]/Table1[[#This Row],[NV_MA-2]])</f>
        <v>5.2966030169413854</v>
      </c>
      <c r="N3145" s="4">
        <f>LN(Table1[[#This Row],[NV]]/Table1[[#This Row],[NV_MA-3]])</f>
        <v>3.7358897423194155</v>
      </c>
      <c r="O3145" s="7">
        <f>LN(Table1[[#This Row],[NV]]/Table1[[#This Row],[Metcalfe
NV ~ n^2]])</f>
        <v>-0.39296366881831857</v>
      </c>
      <c r="P3145" s="7">
        <f>Table1[[#This Row],[NV_MA-1]]*$M$3</f>
        <v>1215456.6333333333</v>
      </c>
    </row>
    <row r="3146" spans="1:16" x14ac:dyDescent="0.2">
      <c r="A3146" s="2">
        <v>40547</v>
      </c>
      <c r="B3146" s="3">
        <v>1510669.0874999999</v>
      </c>
      <c r="C3146" s="3">
        <f t="shared" ref="C3146:C3209" si="294">AVERAGE(B3146:B3175)</f>
        <v>1256312.5651927048</v>
      </c>
      <c r="D3146" s="4">
        <f>LN(Table1[[#This Row],[NV]])</f>
        <v>14.228063214954021</v>
      </c>
      <c r="E3146" s="5">
        <v>1111</v>
      </c>
      <c r="F3146" s="5">
        <f t="shared" ref="F3146:F3209" si="295">E3146^2</f>
        <v>1234321</v>
      </c>
      <c r="G3146" s="8">
        <f t="shared" ref="G3146:G3209" si="296">AVERAGE(F3146:F3175)</f>
        <v>1159108.4666666666</v>
      </c>
      <c r="H3146" s="5">
        <f t="shared" ref="H3146:H3209" si="297">E3146*LN(E3146)</f>
        <v>7791.4605422896293</v>
      </c>
      <c r="I3146" s="5">
        <f t="shared" ref="I3146:I3209" si="298">AVERAGE(H3146:H3175)</f>
        <v>7375.6222037093066</v>
      </c>
      <c r="J3146" s="5">
        <f>Table1[[#This Row],[DAA 
(n)]]^1.5</f>
        <v>37031.481620372688</v>
      </c>
      <c r="K3146" s="5">
        <f t="shared" ref="K3146:K3209" si="299">AVERAGE(J3146:J3175)</f>
        <v>34826.26800766524</v>
      </c>
      <c r="L3146" s="7">
        <f>LN(Table1[[#This Row],[NV]]/Table1[[#This Row],[NV_MA-1]])</f>
        <v>0.2649015105859891</v>
      </c>
      <c r="M3146" s="7">
        <f>LN(Table1[[#This Row],[NV]]/Table1[[#This Row],[NV_MA-2]])</f>
        <v>5.3221276707000102</v>
      </c>
      <c r="N3146" s="4">
        <f>LN(Table1[[#This Row],[NV]]/Table1[[#This Row],[NV_MA-3]])</f>
        <v>3.769936006124214</v>
      </c>
      <c r="O3146" s="7">
        <f>LN(Table1[[#This Row],[NV]]/Table1[[#This Row],[Metcalfe
NV ~ n^2]])</f>
        <v>0.2020316356747606</v>
      </c>
      <c r="P3146" s="7">
        <f>Table1[[#This Row],[NV_MA-1]]*$M$3</f>
        <v>1159108.4666666666</v>
      </c>
    </row>
    <row r="3147" spans="1:16" x14ac:dyDescent="0.2">
      <c r="A3147" s="2">
        <v>40546</v>
      </c>
      <c r="B3147" s="3">
        <v>1488629</v>
      </c>
      <c r="C3147" s="3">
        <f t="shared" si="294"/>
        <v>1238357.8241599852</v>
      </c>
      <c r="D3147" s="4">
        <f>LN(Table1[[#This Row],[NV]])</f>
        <v>14.2133661201101</v>
      </c>
      <c r="E3147" s="5">
        <v>1405</v>
      </c>
      <c r="F3147" s="5">
        <f t="shared" si="295"/>
        <v>1974025</v>
      </c>
      <c r="G3147" s="8">
        <f t="shared" si="296"/>
        <v>1133605.2666666666</v>
      </c>
      <c r="H3147" s="5">
        <f t="shared" si="297"/>
        <v>10183.148577383823</v>
      </c>
      <c r="I3147" s="5">
        <f t="shared" si="298"/>
        <v>7264.9952491066406</v>
      </c>
      <c r="J3147" s="5">
        <f>Table1[[#This Row],[DAA 
(n)]]^1.5</f>
        <v>52664.078127315544</v>
      </c>
      <c r="K3147" s="5">
        <f t="shared" si="299"/>
        <v>34189.490809978626</v>
      </c>
      <c r="L3147" s="7">
        <f>LN(Table1[[#This Row],[NV]]/Table1[[#This Row],[NV_MA-1]])</f>
        <v>0.27245250679662913</v>
      </c>
      <c r="M3147" s="7">
        <f>LN(Table1[[#This Row],[NV]]/Table1[[#This Row],[NV_MA-2]])</f>
        <v>5.3225431980485807</v>
      </c>
      <c r="N3147" s="4">
        <f>LN(Table1[[#This Row],[NV]]/Table1[[#This Row],[NV_MA-3]])</f>
        <v>3.7736925305394338</v>
      </c>
      <c r="O3147" s="7">
        <f>LN(Table1[[#This Row],[NV]]/Table1[[#This Row],[Metcalfe
NV ~ n^2]])</f>
        <v>-0.2822190434255929</v>
      </c>
      <c r="P3147" s="7">
        <f>Table1[[#This Row],[NV_MA-1]]*$M$3</f>
        <v>1133605.2666666666</v>
      </c>
    </row>
    <row r="3148" spans="1:16" x14ac:dyDescent="0.2">
      <c r="A3148" s="2">
        <v>40545</v>
      </c>
      <c r="B3148" s="3">
        <v>1511368.848</v>
      </c>
      <c r="C3148" s="3">
        <f t="shared" si="294"/>
        <v>1221399.5913022021</v>
      </c>
      <c r="D3148" s="4">
        <f>LN(Table1[[#This Row],[NV]])</f>
        <v>14.228526320002628</v>
      </c>
      <c r="E3148" s="5">
        <v>1097</v>
      </c>
      <c r="F3148" s="5">
        <f t="shared" si="295"/>
        <v>1203409</v>
      </c>
      <c r="G3148" s="8">
        <f t="shared" si="296"/>
        <v>1085616.4666666666</v>
      </c>
      <c r="H3148" s="5">
        <f t="shared" si="297"/>
        <v>7679.3669029219272</v>
      </c>
      <c r="I3148" s="5">
        <f t="shared" si="298"/>
        <v>7086.2408378297514</v>
      </c>
      <c r="J3148" s="5">
        <f>Table1[[#This Row],[DAA 
(n)]]^1.5</f>
        <v>36333.726384724141</v>
      </c>
      <c r="K3148" s="5">
        <f t="shared" si="299"/>
        <v>33092.823390074082</v>
      </c>
      <c r="L3148" s="7">
        <f>LN(Table1[[#This Row],[NV]]/Table1[[#This Row],[NV_MA-1]])</f>
        <v>0.33086776435154247</v>
      </c>
      <c r="M3148" s="7">
        <f>LN(Table1[[#This Row],[NV]]/Table1[[#This Row],[NV_MA-2]])</f>
        <v>5.3626160473154174</v>
      </c>
      <c r="N3148" s="4">
        <f>LN(Table1[[#This Row],[NV]]/Table1[[#This Row],[NV_MA-3]])</f>
        <v>3.821454598155309</v>
      </c>
      <c r="O3148" s="7">
        <f>LN(Table1[[#This Row],[NV]]/Table1[[#This Row],[Metcalfe
NV ~ n^2]])</f>
        <v>0.2278573994521674</v>
      </c>
      <c r="P3148" s="7">
        <f>Table1[[#This Row],[NV_MA-1]]*$M$3</f>
        <v>1085616.4666666666</v>
      </c>
    </row>
    <row r="3149" spans="1:16" x14ac:dyDescent="0.2">
      <c r="A3149" s="2">
        <v>40544</v>
      </c>
      <c r="B3149" s="3">
        <v>1508895</v>
      </c>
      <c r="C3149" s="3">
        <f t="shared" si="294"/>
        <v>1210926.2115532705</v>
      </c>
      <c r="D3149" s="4">
        <f>LN(Table1[[#This Row],[NV]])</f>
        <v>14.22688815282404</v>
      </c>
      <c r="E3149" s="5">
        <v>1071</v>
      </c>
      <c r="F3149" s="5">
        <f t="shared" si="295"/>
        <v>1147041</v>
      </c>
      <c r="G3149" s="8">
        <f t="shared" si="296"/>
        <v>1071728.4666666666</v>
      </c>
      <c r="H3149" s="5">
        <f t="shared" si="297"/>
        <v>7471.6687834495388</v>
      </c>
      <c r="I3149" s="5">
        <f t="shared" si="298"/>
        <v>7030.9558910426404</v>
      </c>
      <c r="J3149" s="5">
        <f>Table1[[#This Row],[DAA 
(n)]]^1.5</f>
        <v>35049.692024324548</v>
      </c>
      <c r="K3149" s="5">
        <f t="shared" si="299"/>
        <v>32762.26976436314</v>
      </c>
      <c r="L3149" s="7">
        <f>LN(Table1[[#This Row],[NV]]/Table1[[#This Row],[NV_MA-1]])</f>
        <v>0.3421048603159122</v>
      </c>
      <c r="M3149" s="7">
        <f>LN(Table1[[#This Row],[NV]]/Table1[[#This Row],[NV_MA-2]])</f>
        <v>5.3688102041415515</v>
      </c>
      <c r="N3149" s="4">
        <f>LN(Table1[[#This Row],[NV]]/Table1[[#This Row],[NV_MA-3]])</f>
        <v>3.8298553326306348</v>
      </c>
      <c r="O3149" s="7">
        <f>LN(Table1[[#This Row],[NV]]/Table1[[#This Row],[Metcalfe
NV ~ n^2]])</f>
        <v>0.27419201192854342</v>
      </c>
      <c r="P3149" s="7">
        <f>Table1[[#This Row],[NV_MA-1]]*$M$3</f>
        <v>1071728.4666666666</v>
      </c>
    </row>
    <row r="3150" spans="1:16" x14ac:dyDescent="0.2">
      <c r="A3150" s="2">
        <v>40543</v>
      </c>
      <c r="B3150" s="3">
        <v>1506180</v>
      </c>
      <c r="C3150" s="3">
        <f t="shared" si="294"/>
        <v>1201081.2115532705</v>
      </c>
      <c r="D3150" s="4">
        <f>LN(Table1[[#This Row],[NV]])</f>
        <v>14.225087202112151</v>
      </c>
      <c r="E3150" s="5">
        <v>876</v>
      </c>
      <c r="F3150" s="5">
        <f t="shared" si="295"/>
        <v>767376</v>
      </c>
      <c r="G3150" s="8">
        <f t="shared" si="296"/>
        <v>1053257.1000000001</v>
      </c>
      <c r="H3150" s="5">
        <f t="shared" si="297"/>
        <v>5935.2206956602795</v>
      </c>
      <c r="I3150" s="5">
        <f t="shared" si="298"/>
        <v>6952.4909548087471</v>
      </c>
      <c r="J3150" s="5">
        <f>Table1[[#This Row],[DAA 
(n)]]^1.5</f>
        <v>25927.232324334218</v>
      </c>
      <c r="K3150" s="5">
        <f t="shared" si="299"/>
        <v>32306.167792395248</v>
      </c>
      <c r="L3150" s="7">
        <f>LN(Table1[[#This Row],[NV]]/Table1[[#This Row],[NV_MA-1]])</f>
        <v>0.35768928125397037</v>
      </c>
      <c r="M3150" s="7">
        <f>LN(Table1[[#This Row],[NV]]/Table1[[#This Row],[NV_MA-2]])</f>
        <v>5.3782319170032604</v>
      </c>
      <c r="N3150" s="4">
        <f>LN(Table1[[#This Row],[NV]]/Table1[[#This Row],[NV_MA-3]])</f>
        <v>3.8420737578057391</v>
      </c>
      <c r="O3150" s="7">
        <f>LN(Table1[[#This Row],[NV]]/Table1[[#This Row],[Metcalfe
NV ~ n^2]])</f>
        <v>0.674355020239369</v>
      </c>
      <c r="P3150" s="7">
        <f>Table1[[#This Row],[NV_MA-1]]*$M$3</f>
        <v>1053257.1000000001</v>
      </c>
    </row>
    <row r="3151" spans="1:16" x14ac:dyDescent="0.2">
      <c r="A3151" s="2">
        <v>40542</v>
      </c>
      <c r="B3151" s="3">
        <v>1503750</v>
      </c>
      <c r="C3151" s="3">
        <f t="shared" si="294"/>
        <v>1186893.0115532703</v>
      </c>
      <c r="D3151" s="4">
        <f>LN(Table1[[#This Row],[NV]])</f>
        <v>14.223472546271026</v>
      </c>
      <c r="E3151" s="5">
        <v>1049</v>
      </c>
      <c r="F3151" s="5">
        <f t="shared" si="295"/>
        <v>1100401</v>
      </c>
      <c r="G3151" s="8">
        <f t="shared" si="296"/>
        <v>1070015.5333333334</v>
      </c>
      <c r="H3151" s="5">
        <f t="shared" si="297"/>
        <v>7296.4166462077155</v>
      </c>
      <c r="I3151" s="5">
        <f t="shared" si="298"/>
        <v>7018.6430468641656</v>
      </c>
      <c r="J3151" s="5">
        <f>Table1[[#This Row],[DAA 
(n)]]^1.5</f>
        <v>33975.294685992034</v>
      </c>
      <c r="K3151" s="5">
        <f t="shared" si="299"/>
        <v>32703.07054449791</v>
      </c>
      <c r="L3151" s="7">
        <f>LN(Table1[[#This Row],[NV]]/Table1[[#This Row],[NV_MA-1]])</f>
        <v>0.3402888228043528</v>
      </c>
      <c r="M3151" s="7">
        <f>LN(Table1[[#This Row],[NV]]/Table1[[#This Row],[NV_MA-2]])</f>
        <v>5.3671473661031657</v>
      </c>
      <c r="N3151" s="4">
        <f>LN(Table1[[#This Row],[NV]]/Table1[[#This Row],[NV_MA-3]])</f>
        <v>3.8282482933506903</v>
      </c>
      <c r="O3151" s="7">
        <f>LN(Table1[[#This Row],[NV]]/Table1[[#This Row],[Metcalfe
NV ~ n^2]])</f>
        <v>0.31228732947843135</v>
      </c>
      <c r="P3151" s="7">
        <f>Table1[[#This Row],[NV_MA-1]]*$M$3</f>
        <v>1070015.5333333334</v>
      </c>
    </row>
    <row r="3152" spans="1:16" x14ac:dyDescent="0.2">
      <c r="A3152" s="2">
        <v>40541</v>
      </c>
      <c r="B3152" s="3">
        <v>1501215</v>
      </c>
      <c r="C3152" s="3">
        <f t="shared" si="294"/>
        <v>1169664.9995532704</v>
      </c>
      <c r="D3152" s="4">
        <f>LN(Table1[[#This Row],[NV]])</f>
        <v>14.221785338199478</v>
      </c>
      <c r="E3152" s="5">
        <v>1042</v>
      </c>
      <c r="F3152" s="5">
        <f t="shared" si="295"/>
        <v>1085764</v>
      </c>
      <c r="G3152" s="8">
        <f t="shared" si="296"/>
        <v>1055585.1333333333</v>
      </c>
      <c r="H3152" s="5">
        <f t="shared" si="297"/>
        <v>7240.7509056504714</v>
      </c>
      <c r="I3152" s="5">
        <f t="shared" si="298"/>
        <v>6958.0460633405955</v>
      </c>
      <c r="J3152" s="5">
        <f>Table1[[#This Row],[DAA 
(n)]]^1.5</f>
        <v>33635.785824029728</v>
      </c>
      <c r="K3152" s="5">
        <f t="shared" si="299"/>
        <v>32348.976857840866</v>
      </c>
      <c r="L3152" s="7">
        <f>LN(Table1[[#This Row],[NV]]/Table1[[#This Row],[NV_MA-1]])</f>
        <v>0.3521795383048788</v>
      </c>
      <c r="M3152" s="7">
        <f>LN(Table1[[#This Row],[NV]]/Table1[[#This Row],[NV_MA-2]])</f>
        <v>5.3741313623110853</v>
      </c>
      <c r="N3152" s="4">
        <f>LN(Table1[[#This Row],[NV]]/Table1[[#This Row],[NV_MA-3]])</f>
        <v>3.8374476660397998</v>
      </c>
      <c r="O3152" s="7">
        <f>LN(Table1[[#This Row],[NV]]/Table1[[#This Row],[Metcalfe
NV ~ n^2]])</f>
        <v>0.32399089357285343</v>
      </c>
      <c r="P3152" s="7">
        <f>Table1[[#This Row],[NV_MA-1]]*$M$3</f>
        <v>1055585.1333333333</v>
      </c>
    </row>
    <row r="3153" spans="1:16" x14ac:dyDescent="0.2">
      <c r="A3153" s="2">
        <v>40540</v>
      </c>
      <c r="B3153" s="3">
        <v>1403819.8</v>
      </c>
      <c r="C3153" s="3">
        <f t="shared" si="294"/>
        <v>1155976.8090530364</v>
      </c>
      <c r="D3153" s="4">
        <f>LN(Table1[[#This Row],[NV]])</f>
        <v>14.15470750775229</v>
      </c>
      <c r="E3153" s="5">
        <v>1015</v>
      </c>
      <c r="F3153" s="5">
        <f t="shared" si="295"/>
        <v>1030225</v>
      </c>
      <c r="G3153" s="8">
        <f t="shared" si="296"/>
        <v>1046693.8333333334</v>
      </c>
      <c r="H3153" s="5">
        <f t="shared" si="297"/>
        <v>7026.4835498480261</v>
      </c>
      <c r="I3153" s="5">
        <f t="shared" si="298"/>
        <v>6922.0604039538612</v>
      </c>
      <c r="J3153" s="5">
        <f>Table1[[#This Row],[DAA 
(n)]]^1.5</f>
        <v>32336.95061381023</v>
      </c>
      <c r="K3153" s="5">
        <f t="shared" si="299"/>
        <v>32135.29440408152</v>
      </c>
      <c r="L3153" s="7">
        <f>LN(Table1[[#This Row],[NV]]/Table1[[#This Row],[NV_MA-1]])</f>
        <v>0.29356048345878738</v>
      </c>
      <c r="M3153" s="7">
        <f>LN(Table1[[#This Row],[NV]]/Table1[[#This Row],[NV_MA-2]])</f>
        <v>5.3122387572220822</v>
      </c>
      <c r="N3153" s="4">
        <f>LN(Table1[[#This Row],[NV]]/Table1[[#This Row],[NV_MA-3]])</f>
        <v>3.7769972885113061</v>
      </c>
      <c r="O3153" s="7">
        <f>LN(Table1[[#This Row],[NV]]/Table1[[#This Row],[Metcalfe
NV ~ n^2]])</f>
        <v>0.30941972480051522</v>
      </c>
      <c r="P3153" s="7">
        <f>Table1[[#This Row],[NV_MA-1]]*$M$3</f>
        <v>1046693.8333333334</v>
      </c>
    </row>
    <row r="3154" spans="1:16" x14ac:dyDescent="0.2">
      <c r="A3154" s="2">
        <v>40539</v>
      </c>
      <c r="B3154" s="3">
        <v>1320577.40814143</v>
      </c>
      <c r="C3154" s="3">
        <f t="shared" si="294"/>
        <v>1151873.415385688</v>
      </c>
      <c r="D3154" s="4">
        <f>LN(Table1[[#This Row],[NV]])</f>
        <v>14.093579629327937</v>
      </c>
      <c r="E3154" s="5">
        <v>1151</v>
      </c>
      <c r="F3154" s="5">
        <f t="shared" si="295"/>
        <v>1324801</v>
      </c>
      <c r="G3154" s="8">
        <f t="shared" si="296"/>
        <v>1029014.6333333333</v>
      </c>
      <c r="H3154" s="5">
        <f t="shared" si="297"/>
        <v>8112.692756438887</v>
      </c>
      <c r="I3154" s="5">
        <f t="shared" si="298"/>
        <v>6842.465908318557</v>
      </c>
      <c r="J3154" s="5">
        <f>Table1[[#This Row],[DAA 
(n)]]^1.5</f>
        <v>39049.275934388366</v>
      </c>
      <c r="K3154" s="5">
        <f t="shared" si="299"/>
        <v>31684.021264342377</v>
      </c>
      <c r="L3154" s="7">
        <f>LN(Table1[[#This Row],[NV]]/Table1[[#This Row],[NV_MA-1]])</f>
        <v>0.24946739368640089</v>
      </c>
      <c r="M3154" s="7">
        <f>LN(Table1[[#This Row],[NV]]/Table1[[#This Row],[NV_MA-2]])</f>
        <v>5.2626761707684366</v>
      </c>
      <c r="N3154" s="4">
        <f>LN(Table1[[#This Row],[NV]]/Table1[[#This Row],[NV_MA-3]])</f>
        <v>3.730011857605803</v>
      </c>
      <c r="O3154" s="7">
        <f>LN(Table1[[#This Row],[NV]]/Table1[[#This Row],[Metcalfe
NV ~ n^2]])</f>
        <v>-3.193188115828428E-3</v>
      </c>
      <c r="P3154" s="7">
        <f>Table1[[#This Row],[NV_MA-1]]*$M$3</f>
        <v>1029014.6333333333</v>
      </c>
    </row>
    <row r="3155" spans="1:16" x14ac:dyDescent="0.2">
      <c r="A3155" s="2">
        <v>40538</v>
      </c>
      <c r="B3155" s="3">
        <v>1319259.68048509</v>
      </c>
      <c r="C3155" s="3">
        <f t="shared" si="294"/>
        <v>1152295.0734476403</v>
      </c>
      <c r="D3155" s="4">
        <f>LN(Table1[[#This Row],[NV]])</f>
        <v>14.092581289111063</v>
      </c>
      <c r="E3155" s="5">
        <v>1032</v>
      </c>
      <c r="F3155" s="5">
        <f t="shared" si="295"/>
        <v>1065024</v>
      </c>
      <c r="G3155" s="8">
        <f t="shared" si="296"/>
        <v>1007707.4</v>
      </c>
      <c r="H3155" s="5">
        <f t="shared" si="297"/>
        <v>7161.3100723148364</v>
      </c>
      <c r="I3155" s="5">
        <f t="shared" si="298"/>
        <v>6757.4875794982927</v>
      </c>
      <c r="J3155" s="5">
        <f>Table1[[#This Row],[DAA 
(n)]]^1.5</f>
        <v>33152.74902628742</v>
      </c>
      <c r="K3155" s="5">
        <f t="shared" si="299"/>
        <v>31176.56843345669</v>
      </c>
      <c r="L3155" s="7">
        <f>LN(Table1[[#This Row],[NV]]/Table1[[#This Row],[NV_MA-1]])</f>
        <v>0.26939288141413809</v>
      </c>
      <c r="M3155" s="7">
        <f>LN(Table1[[#This Row],[NV]]/Table1[[#This Row],[NV_MA-2]])</f>
        <v>5.2741748489942184</v>
      </c>
      <c r="N3155" s="4">
        <f>LN(Table1[[#This Row],[NV]]/Table1[[#This Row],[NV_MA-3]])</f>
        <v>3.745159209212269</v>
      </c>
      <c r="O3155" s="7">
        <f>LN(Table1[[#This Row],[NV]]/Table1[[#This Row],[Metcalfe
NV ~ n^2]])</f>
        <v>0.21407339702804637</v>
      </c>
      <c r="P3155" s="7">
        <f>Table1[[#This Row],[NV_MA-1]]*$M$3</f>
        <v>1007707.4</v>
      </c>
    </row>
    <row r="3156" spans="1:16" x14ac:dyDescent="0.2">
      <c r="A3156" s="2">
        <v>40537</v>
      </c>
      <c r="B3156" s="3">
        <v>1242452.82</v>
      </c>
      <c r="C3156" s="3">
        <f t="shared" si="294"/>
        <v>1152895.1847648039</v>
      </c>
      <c r="D3156" s="4">
        <f>LN(Table1[[#This Row],[NV]])</f>
        <v>14.032598064400986</v>
      </c>
      <c r="E3156" s="5">
        <v>1076</v>
      </c>
      <c r="F3156" s="5">
        <f t="shared" si="295"/>
        <v>1157776</v>
      </c>
      <c r="G3156" s="8">
        <f t="shared" si="296"/>
        <v>1018384.2333333333</v>
      </c>
      <c r="H3156" s="5">
        <f t="shared" si="297"/>
        <v>7511.5621770165817</v>
      </c>
      <c r="I3156" s="5">
        <f t="shared" si="298"/>
        <v>6796.1853195626436</v>
      </c>
      <c r="J3156" s="5">
        <f>Table1[[#This Row],[DAA 
(n)]]^1.5</f>
        <v>35295.424292675663</v>
      </c>
      <c r="K3156" s="5">
        <f t="shared" si="299"/>
        <v>31417.471777362221</v>
      </c>
      <c r="L3156" s="7">
        <f>LN(Table1[[#This Row],[NV]]/Table1[[#This Row],[NV_MA-1]])</f>
        <v>0.1988702200970161</v>
      </c>
      <c r="M3156" s="7">
        <f>LN(Table1[[#This Row],[NV]]/Table1[[#This Row],[NV_MA-2]])</f>
        <v>5.2084813130635554</v>
      </c>
      <c r="N3156" s="4">
        <f>LN(Table1[[#This Row],[NV]]/Table1[[#This Row],[NV_MA-3]])</f>
        <v>3.6774786212215607</v>
      </c>
      <c r="O3156" s="7">
        <f>LN(Table1[[#This Row],[NV]]/Table1[[#This Row],[Metcalfe
NV ~ n^2]])</f>
        <v>7.0586582957527275E-2</v>
      </c>
      <c r="P3156" s="7">
        <f>Table1[[#This Row],[NV_MA-1]]*$M$3</f>
        <v>1018384.2333333333</v>
      </c>
    </row>
    <row r="3157" spans="1:16" x14ac:dyDescent="0.2">
      <c r="A3157" s="2">
        <v>40536</v>
      </c>
      <c r="B3157" s="3">
        <v>1230923.2</v>
      </c>
      <c r="C3157" s="3">
        <f t="shared" si="294"/>
        <v>1155275.3574314704</v>
      </c>
      <c r="D3157" s="4">
        <f>LN(Table1[[#This Row],[NV]])</f>
        <v>14.023275014918166</v>
      </c>
      <c r="E3157" s="5">
        <v>845</v>
      </c>
      <c r="F3157" s="5">
        <f t="shared" si="295"/>
        <v>714025</v>
      </c>
      <c r="G3157" s="8">
        <f t="shared" si="296"/>
        <v>1008436</v>
      </c>
      <c r="H3157" s="5">
        <f t="shared" si="297"/>
        <v>5694.7394501168119</v>
      </c>
      <c r="I3157" s="5">
        <f t="shared" si="298"/>
        <v>6756.9072788380736</v>
      </c>
      <c r="J3157" s="5">
        <f>Table1[[#This Row],[DAA 
(n)]]^1.5</f>
        <v>24563.206732835173</v>
      </c>
      <c r="K3157" s="5">
        <f t="shared" si="299"/>
        <v>31181.759882357081</v>
      </c>
      <c r="L3157" s="7">
        <f>LN(Table1[[#This Row],[NV]]/Table1[[#This Row],[NV_MA-1]])</f>
        <v>0.19936384114049799</v>
      </c>
      <c r="M3157" s="7">
        <f>LN(Table1[[#This Row],[NV]]/Table1[[#This Row],[NV_MA-2]])</f>
        <v>5.2049544536981065</v>
      </c>
      <c r="N3157" s="4">
        <f>LN(Table1[[#This Row],[NV]]/Table1[[#This Row],[NV_MA-3]])</f>
        <v>3.6756864312322253</v>
      </c>
      <c r="O3157" s="7">
        <f>LN(Table1[[#This Row],[NV]]/Table1[[#This Row],[Metcalfe
NV ~ n^2]])</f>
        <v>0.54460176020381834</v>
      </c>
      <c r="P3157" s="7">
        <f>Table1[[#This Row],[NV_MA-1]]*$M$3</f>
        <v>1008436</v>
      </c>
    </row>
    <row r="3158" spans="1:16" x14ac:dyDescent="0.2">
      <c r="A3158" s="2">
        <v>40535</v>
      </c>
      <c r="B3158" s="3">
        <v>1238851.95434482</v>
      </c>
      <c r="C3158" s="3">
        <f t="shared" si="294"/>
        <v>1158408.9986093293</v>
      </c>
      <c r="D3158" s="4">
        <f>LN(Table1[[#This Row],[NV]])</f>
        <v>14.029695665453309</v>
      </c>
      <c r="E3158" s="5">
        <v>1002</v>
      </c>
      <c r="F3158" s="5">
        <f t="shared" si="295"/>
        <v>1004004</v>
      </c>
      <c r="G3158" s="8">
        <f t="shared" si="296"/>
        <v>1015355.1666666666</v>
      </c>
      <c r="H3158" s="5">
        <f t="shared" si="297"/>
        <v>6923.5727882080992</v>
      </c>
      <c r="I3158" s="5">
        <f t="shared" si="298"/>
        <v>6786.8244956036278</v>
      </c>
      <c r="J3158" s="5">
        <f>Table1[[#This Row],[DAA 
(n)]]^1.5</f>
        <v>31717.692349854184</v>
      </c>
      <c r="K3158" s="5">
        <f t="shared" si="299"/>
        <v>31354.470061225005</v>
      </c>
      <c r="L3158" s="7">
        <f>LN(Table1[[#This Row],[NV]]/Table1[[#This Row],[NV_MA-1]])</f>
        <v>0.19894663830408016</v>
      </c>
      <c r="M3158" s="7">
        <f>LN(Table1[[#This Row],[NV]]/Table1[[#This Row],[NV_MA-2]])</f>
        <v>5.2069572279900971</v>
      </c>
      <c r="N3158" s="4">
        <f>LN(Table1[[#This Row],[NV]]/Table1[[#This Row],[NV_MA-3]])</f>
        <v>3.6765835438716064</v>
      </c>
      <c r="O3158" s="7">
        <f>LN(Table1[[#This Row],[NV]]/Table1[[#This Row],[Metcalfe
NV ~ n^2]])</f>
        <v>0.21018910216368869</v>
      </c>
      <c r="P3158" s="7">
        <f>Table1[[#This Row],[NV_MA-1]]*$M$3</f>
        <v>1015355.1666666666</v>
      </c>
    </row>
    <row r="3159" spans="1:16" x14ac:dyDescent="0.2">
      <c r="A3159" s="2">
        <v>40534</v>
      </c>
      <c r="B3159" s="3">
        <v>1237187.5</v>
      </c>
      <c r="C3159" s="3">
        <f t="shared" si="294"/>
        <v>1161201.7877145016</v>
      </c>
      <c r="D3159" s="4">
        <f>LN(Table1[[#This Row],[NV]])</f>
        <v>14.028351216282587</v>
      </c>
      <c r="E3159" s="5">
        <v>1237</v>
      </c>
      <c r="F3159" s="5">
        <f t="shared" si="295"/>
        <v>1530169</v>
      </c>
      <c r="G3159" s="8">
        <f t="shared" si="296"/>
        <v>994992.66666666663</v>
      </c>
      <c r="H3159" s="5">
        <f t="shared" si="297"/>
        <v>8807.9896886495062</v>
      </c>
      <c r="I3159" s="5">
        <f t="shared" si="298"/>
        <v>6690.6545186959183</v>
      </c>
      <c r="J3159" s="5">
        <f>Table1[[#This Row],[DAA 
(n)]]^1.5</f>
        <v>43506.540347400616</v>
      </c>
      <c r="K3159" s="5">
        <f t="shared" si="299"/>
        <v>30820.548981831143</v>
      </c>
      <c r="L3159" s="7">
        <f>LN(Table1[[#This Row],[NV]]/Table1[[#This Row],[NV_MA-1]])</f>
        <v>0.2178605703532715</v>
      </c>
      <c r="M3159" s="7">
        <f>LN(Table1[[#This Row],[NV]]/Table1[[#This Row],[NV_MA-2]])</f>
        <v>5.2198842325653256</v>
      </c>
      <c r="N3159" s="4">
        <f>LN(Table1[[#This Row],[NV]]/Table1[[#This Row],[NV_MA-3]])</f>
        <v>3.6924142950482652</v>
      </c>
      <c r="O3159" s="7">
        <f>LN(Table1[[#This Row],[NV]]/Table1[[#This Row],[Metcalfe
NV ~ n^2]])</f>
        <v>-0.21253752850238899</v>
      </c>
      <c r="P3159" s="7">
        <f>Table1[[#This Row],[NV_MA-1]]*$M$3</f>
        <v>994992.66666666663</v>
      </c>
    </row>
    <row r="3160" spans="1:16" x14ac:dyDescent="0.2">
      <c r="A3160" s="2">
        <v>40533</v>
      </c>
      <c r="B3160" s="3">
        <v>1192911.1439509001</v>
      </c>
      <c r="C3160" s="3">
        <f t="shared" si="294"/>
        <v>1164302.9793811685</v>
      </c>
      <c r="D3160" s="4">
        <f>LN(Table1[[#This Row],[NV]])</f>
        <v>13.991907217125052</v>
      </c>
      <c r="E3160" s="5">
        <v>1083</v>
      </c>
      <c r="F3160" s="5">
        <f t="shared" si="295"/>
        <v>1172889</v>
      </c>
      <c r="G3160" s="8">
        <f t="shared" si="296"/>
        <v>958113.73333333328</v>
      </c>
      <c r="H3160" s="5">
        <f t="shared" si="297"/>
        <v>7567.4519375020727</v>
      </c>
      <c r="I3160" s="5">
        <f t="shared" si="298"/>
        <v>6537.6385216435265</v>
      </c>
      <c r="J3160" s="5">
        <f>Table1[[#This Row],[DAA 
(n)]]^1.5</f>
        <v>35640.409467344769</v>
      </c>
      <c r="K3160" s="5">
        <f t="shared" si="299"/>
        <v>29923.999995933438</v>
      </c>
      <c r="L3160" s="7">
        <f>LN(Table1[[#This Row],[NV]]/Table1[[#This Row],[NV_MA-1]])</f>
        <v>0.21918544766403572</v>
      </c>
      <c r="M3160" s="7">
        <f>LN(Table1[[#This Row],[NV]]/Table1[[#This Row],[NV_MA-2]])</f>
        <v>5.2065759201972286</v>
      </c>
      <c r="N3160" s="4">
        <f>LN(Table1[[#This Row],[NV]]/Table1[[#This Row],[NV_MA-3]])</f>
        <v>3.6854911042686531</v>
      </c>
      <c r="O3160" s="7">
        <f>LN(Table1[[#This Row],[NV]]/Table1[[#This Row],[Metcalfe
NV ~ n^2]])</f>
        <v>1.6926723123071211E-2</v>
      </c>
      <c r="P3160" s="7">
        <f>Table1[[#This Row],[NV_MA-1]]*$M$3</f>
        <v>958113.73333333328</v>
      </c>
    </row>
    <row r="3161" spans="1:16" x14ac:dyDescent="0.2">
      <c r="A3161" s="2">
        <v>40532</v>
      </c>
      <c r="B3161" s="3">
        <v>1316603.7</v>
      </c>
      <c r="C3161" s="3">
        <f t="shared" si="294"/>
        <v>1167521.3170828051</v>
      </c>
      <c r="D3161" s="4">
        <f>LN(Table1[[#This Row],[NV]])</f>
        <v>14.090566024280839</v>
      </c>
      <c r="E3161" s="5">
        <v>1460</v>
      </c>
      <c r="F3161" s="5">
        <f t="shared" si="295"/>
        <v>2131600</v>
      </c>
      <c r="G3161" s="8">
        <f t="shared" si="296"/>
        <v>938678.23333333328</v>
      </c>
      <c r="H3161" s="5">
        <f t="shared" si="297"/>
        <v>10637.839903465478</v>
      </c>
      <c r="I3161" s="5">
        <f t="shared" si="298"/>
        <v>6455.4711408953708</v>
      </c>
      <c r="J3161" s="5">
        <f>Table1[[#This Row],[DAA 
(n)]]^1.5</f>
        <v>55786.521669664966</v>
      </c>
      <c r="K3161" s="5">
        <f t="shared" si="299"/>
        <v>29445.434357802154</v>
      </c>
      <c r="L3161" s="7">
        <f>LN(Table1[[#This Row],[NV]]/Table1[[#This Row],[NV_MA-1]])</f>
        <v>0.33833799432161749</v>
      </c>
      <c r="M3161" s="7">
        <f>LN(Table1[[#This Row],[NV]]/Table1[[#This Row],[NV_MA-2]])</f>
        <v>5.3178827351438187</v>
      </c>
      <c r="N3161" s="4">
        <f>LN(Table1[[#This Row],[NV]]/Table1[[#This Row],[NV_MA-3]])</f>
        <v>3.8002718775148874</v>
      </c>
      <c r="O3161" s="7">
        <f>LN(Table1[[#This Row],[NV]]/Table1[[#This Row],[Metcalfe
NV ~ n^2]])</f>
        <v>-0.48181740512392529</v>
      </c>
      <c r="P3161" s="7">
        <f>Table1[[#This Row],[NV_MA-1]]*$M$3</f>
        <v>938678.23333333328</v>
      </c>
    </row>
    <row r="3162" spans="1:16" x14ac:dyDescent="0.2">
      <c r="A3162" s="2">
        <v>40531</v>
      </c>
      <c r="B3162" s="3">
        <v>1182048.3149999999</v>
      </c>
      <c r="C3162" s="3">
        <f t="shared" si="294"/>
        <v>1167523.6995380314</v>
      </c>
      <c r="D3162" s="4">
        <f>LN(Table1[[#This Row],[NV]])</f>
        <v>13.982759351747312</v>
      </c>
      <c r="E3162" s="5">
        <v>1089</v>
      </c>
      <c r="F3162" s="5">
        <f t="shared" si="295"/>
        <v>1185921</v>
      </c>
      <c r="G3162" s="8">
        <f t="shared" si="296"/>
        <v>888061.2</v>
      </c>
      <c r="H3162" s="5">
        <f t="shared" si="297"/>
        <v>7615.3934688739937</v>
      </c>
      <c r="I3162" s="5">
        <f t="shared" si="298"/>
        <v>6274.7842408118822</v>
      </c>
      <c r="J3162" s="5">
        <f>Table1[[#This Row],[DAA 
(n)]]^1.5</f>
        <v>35937.000000000015</v>
      </c>
      <c r="K3162" s="5">
        <f t="shared" si="299"/>
        <v>28316.217415336847</v>
      </c>
      <c r="L3162" s="7">
        <f>LN(Table1[[#This Row],[NV]]/Table1[[#This Row],[NV_MA-1]])</f>
        <v>0.28596341322888591</v>
      </c>
      <c r="M3162" s="7">
        <f>LN(Table1[[#This Row],[NV]]/Table1[[#This Row],[NV_MA-2]])</f>
        <v>5.2384649722728298</v>
      </c>
      <c r="N3162" s="4">
        <f>LN(Table1[[#This Row],[NV]]/Table1[[#This Row],[NV_MA-3]])</f>
        <v>3.7315693787029933</v>
      </c>
      <c r="O3162" s="7">
        <f>LN(Table1[[#This Row],[NV]]/Table1[[#This Row],[Metcalfe
NV ~ n^2]])</f>
        <v>-3.2708941186086952E-3</v>
      </c>
      <c r="P3162" s="7">
        <f>Table1[[#This Row],[NV_MA-1]]*$M$3</f>
        <v>888061.2</v>
      </c>
    </row>
    <row r="3163" spans="1:16" x14ac:dyDescent="0.2">
      <c r="A3163" s="2">
        <v>40530</v>
      </c>
      <c r="B3163" s="3">
        <v>1184261.95</v>
      </c>
      <c r="C3163" s="3">
        <f t="shared" si="294"/>
        <v>1171224.571871365</v>
      </c>
      <c r="D3163" s="4">
        <f>LN(Table1[[#This Row],[NV]])</f>
        <v>13.984630311509839</v>
      </c>
      <c r="E3163" s="5">
        <v>879</v>
      </c>
      <c r="F3163" s="5">
        <f t="shared" si="295"/>
        <v>772641</v>
      </c>
      <c r="G3163" s="8">
        <f t="shared" si="296"/>
        <v>861971.33333333337</v>
      </c>
      <c r="H3163" s="5">
        <f t="shared" si="297"/>
        <v>5958.5519250652706</v>
      </c>
      <c r="I3163" s="5">
        <f t="shared" si="298"/>
        <v>6157.5395209926446</v>
      </c>
      <c r="J3163" s="5">
        <f>Table1[[#This Row],[DAA 
(n)]]^1.5</f>
        <v>26060.534127296756</v>
      </c>
      <c r="K3163" s="5">
        <f t="shared" si="299"/>
        <v>27651.700616130496</v>
      </c>
      <c r="L3163" s="7">
        <f>LN(Table1[[#This Row],[NV]]/Table1[[#This Row],[NV_MA-1]])</f>
        <v>0.31765301841081411</v>
      </c>
      <c r="M3163" s="7">
        <f>LN(Table1[[#This Row],[NV]]/Table1[[#This Row],[NV_MA-2]])</f>
        <v>5.2591977631853339</v>
      </c>
      <c r="N3163" s="4">
        <f>LN(Table1[[#This Row],[NV]]/Table1[[#This Row],[NV_MA-3]])</f>
        <v>3.7571878013465421</v>
      </c>
      <c r="O3163" s="7">
        <f>LN(Table1[[#This Row],[NV]]/Table1[[#This Row],[Metcalfe
NV ~ n^2]])</f>
        <v>0.42706051613948454</v>
      </c>
      <c r="P3163" s="7">
        <f>Table1[[#This Row],[NV_MA-1]]*$M$3</f>
        <v>861971.33333333337</v>
      </c>
    </row>
    <row r="3164" spans="1:16" x14ac:dyDescent="0.2">
      <c r="A3164" s="2">
        <v>40529</v>
      </c>
      <c r="B3164" s="3">
        <v>1190445.16434249</v>
      </c>
      <c r="C3164" s="3">
        <f t="shared" si="294"/>
        <v>1173354.4765834238</v>
      </c>
      <c r="D3164" s="4">
        <f>LN(Table1[[#This Row],[NV]])</f>
        <v>13.989837882817126</v>
      </c>
      <c r="E3164" s="5">
        <v>795</v>
      </c>
      <c r="F3164" s="5">
        <f t="shared" si="295"/>
        <v>632025</v>
      </c>
      <c r="G3164" s="8">
        <f t="shared" si="296"/>
        <v>850343.33333333337</v>
      </c>
      <c r="H3164" s="5">
        <f t="shared" si="297"/>
        <v>5309.281981150194</v>
      </c>
      <c r="I3164" s="5">
        <f t="shared" si="298"/>
        <v>6099.5047827263952</v>
      </c>
      <c r="J3164" s="5">
        <f>Table1[[#This Row],[DAA 
(n)]]^1.5</f>
        <v>22415.616765995994</v>
      </c>
      <c r="K3164" s="5">
        <f t="shared" si="299"/>
        <v>27336.685170902922</v>
      </c>
      <c r="L3164" s="7">
        <f>LN(Table1[[#This Row],[NV]]/Table1[[#This Row],[NV_MA-1]])</f>
        <v>0.33644241433635469</v>
      </c>
      <c r="M3164" s="7">
        <f>LN(Table1[[#This Row],[NV]]/Table1[[#This Row],[NV_MA-2]])</f>
        <v>5.2738750191108608</v>
      </c>
      <c r="N3164" s="4">
        <f>LN(Table1[[#This Row],[NV]]/Table1[[#This Row],[NV_MA-3]])</f>
        <v>3.7738530245533024</v>
      </c>
      <c r="O3164" s="7">
        <f>LN(Table1[[#This Row],[NV]]/Table1[[#This Row],[Metcalfe
NV ~ n^2]])</f>
        <v>0.63315365350846109</v>
      </c>
      <c r="P3164" s="7">
        <f>Table1[[#This Row],[NV_MA-1]]*$M$3</f>
        <v>850343.33333333337</v>
      </c>
    </row>
    <row r="3165" spans="1:16" x14ac:dyDescent="0.2">
      <c r="A3165" s="2">
        <v>40528</v>
      </c>
      <c r="B3165" s="3">
        <v>1224204.0959999999</v>
      </c>
      <c r="C3165" s="3">
        <f t="shared" si="294"/>
        <v>1170981.2260620913</v>
      </c>
      <c r="D3165" s="4">
        <f>LN(Table1[[#This Row],[NV]])</f>
        <v>14.017801473252028</v>
      </c>
      <c r="E3165" s="5">
        <v>954</v>
      </c>
      <c r="F3165" s="5">
        <f t="shared" si="295"/>
        <v>910116</v>
      </c>
      <c r="G3165" s="8">
        <f t="shared" si="296"/>
        <v>844418.3666666667</v>
      </c>
      <c r="H3165" s="5">
        <f t="shared" si="297"/>
        <v>6545.0731425616659</v>
      </c>
      <c r="I3165" s="5">
        <f t="shared" si="298"/>
        <v>6068.8592865132186</v>
      </c>
      <c r="J3165" s="5">
        <f>Table1[[#This Row],[DAA 
(n)]]^1.5</f>
        <v>29466.093463504825</v>
      </c>
      <c r="K3165" s="5">
        <f t="shared" si="299"/>
        <v>27172.766536062631</v>
      </c>
      <c r="L3165" s="7">
        <f>LN(Table1[[#This Row],[NV]]/Table1[[#This Row],[NV_MA-1]])</f>
        <v>0.37139812738748196</v>
      </c>
      <c r="M3165" s="7">
        <f>LN(Table1[[#This Row],[NV]]/Table1[[#This Row],[NV_MA-2]])</f>
        <v>5.3068755332982089</v>
      </c>
      <c r="N3165" s="4">
        <f>LN(Table1[[#This Row],[NV]]/Table1[[#This Row],[NV_MA-3]])</f>
        <v>3.8078309528256202</v>
      </c>
      <c r="O3165" s="7">
        <f>LN(Table1[[#This Row],[NV]]/Table1[[#This Row],[Metcalfe
NV ~ n^2]])</f>
        <v>0.29647413035545589</v>
      </c>
      <c r="P3165" s="7">
        <f>Table1[[#This Row],[NV_MA-1]]*$M$3</f>
        <v>844418.3666666667</v>
      </c>
    </row>
    <row r="3166" spans="1:16" x14ac:dyDescent="0.2">
      <c r="A3166" s="2">
        <v>40527</v>
      </c>
      <c r="B3166" s="3">
        <v>1173348</v>
      </c>
      <c r="C3166" s="3">
        <f t="shared" si="294"/>
        <v>1164777.9228620911</v>
      </c>
      <c r="D3166" s="4">
        <f>LN(Table1[[#This Row],[NV]])</f>
        <v>13.975371758828047</v>
      </c>
      <c r="E3166" s="5">
        <v>1081</v>
      </c>
      <c r="F3166" s="5">
        <f t="shared" si="295"/>
        <v>1168561</v>
      </c>
      <c r="G3166" s="8">
        <f t="shared" si="296"/>
        <v>1161413.9666666666</v>
      </c>
      <c r="H3166" s="5">
        <f t="shared" si="297"/>
        <v>7551.4788048679839</v>
      </c>
      <c r="I3166" s="5">
        <f t="shared" si="298"/>
        <v>6720.0570817235102</v>
      </c>
      <c r="J3166" s="5">
        <f>Table1[[#This Row],[DAA 
(n)]]^1.5</f>
        <v>35541.728165636494</v>
      </c>
      <c r="K3166" s="5">
        <f t="shared" si="299"/>
        <v>32303.910235573971</v>
      </c>
      <c r="L3166" s="7">
        <f>LN(Table1[[#This Row],[NV]]/Table1[[#This Row],[NV_MA-1]])</f>
        <v>1.0223001264177908E-2</v>
      </c>
      <c r="M3166" s="7">
        <f>LN(Table1[[#This Row],[NV]]/Table1[[#This Row],[NV_MA-2]])</f>
        <v>5.1625198310428333</v>
      </c>
      <c r="N3166" s="4">
        <f>LN(Table1[[#This Row],[NV]]/Table1[[#This Row],[NV_MA-3]])</f>
        <v>3.5924281970195686</v>
      </c>
      <c r="O3166" s="7">
        <f>LN(Table1[[#This Row],[NV]]/Table1[[#This Row],[Metcalfe
NV ~ n^2]])</f>
        <v>4.088123549629185E-3</v>
      </c>
      <c r="P3166" s="7">
        <f>Table1[[#This Row],[NV_MA-1]]*$M$3</f>
        <v>1161413.9666666666</v>
      </c>
    </row>
    <row r="3167" spans="1:16" x14ac:dyDescent="0.2">
      <c r="A3167" s="2">
        <v>40526</v>
      </c>
      <c r="B3167" s="3">
        <v>1203637.5134999999</v>
      </c>
      <c r="C3167" s="3">
        <f t="shared" si="294"/>
        <v>1166866.2359202881</v>
      </c>
      <c r="D3167" s="4">
        <f>LN(Table1[[#This Row],[NV]])</f>
        <v>14.000858790999082</v>
      </c>
      <c r="E3167" s="5">
        <v>1103</v>
      </c>
      <c r="F3167" s="5">
        <f t="shared" si="295"/>
        <v>1216609</v>
      </c>
      <c r="G3167" s="8">
        <f t="shared" si="296"/>
        <v>1793567.5666666667</v>
      </c>
      <c r="H3167" s="5">
        <f t="shared" si="297"/>
        <v>7727.3852882366136</v>
      </c>
      <c r="I3167" s="5">
        <f t="shared" si="298"/>
        <v>7726.0381886283867</v>
      </c>
      <c r="J3167" s="5">
        <f>Table1[[#This Row],[DAA 
(n)]]^1.5</f>
        <v>36632.222523346885</v>
      </c>
      <c r="K3167" s="5">
        <f t="shared" si="299"/>
        <v>41137.920043043516</v>
      </c>
      <c r="L3167" s="7">
        <f>LN(Table1[[#This Row],[NV]]/Table1[[#This Row],[NV_MA-1]])</f>
        <v>-0.39885845732448916</v>
      </c>
      <c r="M3167" s="7">
        <f>LN(Table1[[#This Row],[NV]]/Table1[[#This Row],[NV_MA-2]])</f>
        <v>5.0485073049131612</v>
      </c>
      <c r="N3167" s="4">
        <f>LN(Table1[[#This Row],[NV]]/Table1[[#This Row],[NV_MA-3]])</f>
        <v>3.3761731870905671</v>
      </c>
      <c r="O3167" s="7">
        <f>LN(Table1[[#This Row],[NV]]/Table1[[#This Row],[Metcalfe
NV ~ n^2]])</f>
        <v>-1.071924750792219E-2</v>
      </c>
      <c r="P3167" s="7">
        <f>Table1[[#This Row],[NV_MA-1]]*$M$3</f>
        <v>1793567.5666666667</v>
      </c>
    </row>
    <row r="3168" spans="1:16" x14ac:dyDescent="0.2">
      <c r="A3168" s="2">
        <v>40525</v>
      </c>
      <c r="B3168" s="3">
        <v>1108574.0658889499</v>
      </c>
      <c r="C3168" s="3">
        <f t="shared" si="294"/>
        <v>1169474.8457369546</v>
      </c>
      <c r="D3168" s="4">
        <f>LN(Table1[[#This Row],[NV]])</f>
        <v>13.918585122124796</v>
      </c>
      <c r="E3168" s="5">
        <v>1685</v>
      </c>
      <c r="F3168" s="5">
        <f t="shared" si="295"/>
        <v>2839225</v>
      </c>
      <c r="G3168" s="8">
        <f t="shared" si="296"/>
        <v>1782781.4333333333</v>
      </c>
      <c r="H3168" s="5">
        <f t="shared" si="297"/>
        <v>12518.742620095189</v>
      </c>
      <c r="I3168" s="5">
        <f t="shared" si="298"/>
        <v>7684.2710042365525</v>
      </c>
      <c r="J3168" s="5">
        <f>Table1[[#This Row],[DAA 
(n)]]^1.5</f>
        <v>69167.146283477647</v>
      </c>
      <c r="K3168" s="5">
        <f t="shared" si="299"/>
        <v>40885.182806315126</v>
      </c>
      <c r="L3168" s="7">
        <f>LN(Table1[[#This Row],[NV]]/Table1[[#This Row],[NV_MA-1]])</f>
        <v>-0.47510018354599365</v>
      </c>
      <c r="M3168" s="7">
        <f>LN(Table1[[#This Row],[NV]]/Table1[[#This Row],[NV_MA-2]])</f>
        <v>4.9716543302173886</v>
      </c>
      <c r="N3168" s="4">
        <f>LN(Table1[[#This Row],[NV]]/Table1[[#This Row],[NV_MA-3]])</f>
        <v>3.3000621243068409</v>
      </c>
      <c r="O3168" s="7">
        <f>LN(Table1[[#This Row],[NV]]/Table1[[#This Row],[Metcalfe
NV ~ n^2]])</f>
        <v>-0.94045656344812856</v>
      </c>
      <c r="P3168" s="7">
        <f>Table1[[#This Row],[NV_MA-1]]*$M$3</f>
        <v>1782781.4333333333</v>
      </c>
    </row>
    <row r="3169" spans="1:16" x14ac:dyDescent="0.2">
      <c r="A3169" s="2">
        <v>40524</v>
      </c>
      <c r="B3169" s="3">
        <v>1069269.0342673799</v>
      </c>
      <c r="C3169" s="3">
        <f t="shared" si="294"/>
        <v>1174669.8768739896</v>
      </c>
      <c r="D3169" s="4">
        <f>LN(Table1[[#This Row],[NV]])</f>
        <v>13.88248582744334</v>
      </c>
      <c r="E3169" s="5">
        <v>1220</v>
      </c>
      <c r="F3169" s="5">
        <f t="shared" si="295"/>
        <v>1488400</v>
      </c>
      <c r="G3169" s="8">
        <f t="shared" si="296"/>
        <v>1699626.2333333334</v>
      </c>
      <c r="H3169" s="5">
        <f t="shared" si="297"/>
        <v>8670.0594880273093</v>
      </c>
      <c r="I3169" s="5">
        <f t="shared" si="298"/>
        <v>7391.7175692080154</v>
      </c>
      <c r="J3169" s="5">
        <f>Table1[[#This Row],[DAA 
(n)]]^1.5</f>
        <v>42612.76803963806</v>
      </c>
      <c r="K3169" s="5">
        <f t="shared" si="299"/>
        <v>39053.674085201666</v>
      </c>
      <c r="L3169" s="7">
        <f>LN(Table1[[#This Row],[NV]]/Table1[[#This Row],[NV_MA-1]])</f>
        <v>-0.4634330946646496</v>
      </c>
      <c r="M3169" s="7">
        <f>LN(Table1[[#This Row],[NV]]/Table1[[#This Row],[NV_MA-2]])</f>
        <v>4.9743704224805363</v>
      </c>
      <c r="N3169" s="4">
        <f>LN(Table1[[#This Row],[NV]]/Table1[[#This Row],[NV_MA-3]])</f>
        <v>3.3097935899124802</v>
      </c>
      <c r="O3169" s="7">
        <f>LN(Table1[[#This Row],[NV]]/Table1[[#This Row],[Metcalfe
NV ~ n^2]])</f>
        <v>-0.33072644801126422</v>
      </c>
      <c r="P3169" s="7">
        <f>Table1[[#This Row],[NV_MA-1]]*$M$3</f>
        <v>1699626.2333333334</v>
      </c>
    </row>
    <row r="3170" spans="1:16" x14ac:dyDescent="0.2">
      <c r="A3170" s="2">
        <v>40523</v>
      </c>
      <c r="B3170" s="3">
        <v>1106940</v>
      </c>
      <c r="C3170" s="3">
        <f t="shared" si="294"/>
        <v>1179884.269731744</v>
      </c>
      <c r="D3170" s="4">
        <f>LN(Table1[[#This Row],[NV]])</f>
        <v>13.917110009679867</v>
      </c>
      <c r="E3170" s="5">
        <v>1052</v>
      </c>
      <c r="F3170" s="5">
        <f t="shared" si="295"/>
        <v>1106704</v>
      </c>
      <c r="G3170" s="8">
        <f t="shared" si="296"/>
        <v>1656974.5333333334</v>
      </c>
      <c r="H3170" s="5">
        <f t="shared" si="297"/>
        <v>7320.2877097491337</v>
      </c>
      <c r="I3170" s="5">
        <f t="shared" si="298"/>
        <v>7196.014929928393</v>
      </c>
      <c r="J3170" s="5">
        <f>Table1[[#This Row],[DAA 
(n)]]^1.5</f>
        <v>34121.146053437333</v>
      </c>
      <c r="K3170" s="5">
        <f t="shared" si="299"/>
        <v>37958.899955719709</v>
      </c>
      <c r="L3170" s="7">
        <f>LN(Table1[[#This Row],[NV]]/Table1[[#This Row],[NV_MA-1]])</f>
        <v>-0.40339391746970954</v>
      </c>
      <c r="M3170" s="7">
        <f>LN(Table1[[#This Row],[NV]]/Table1[[#This Row],[NV_MA-2]])</f>
        <v>5.0358273398577875</v>
      </c>
      <c r="N3170" s="4">
        <f>LN(Table1[[#This Row],[NV]]/Table1[[#This Row],[NV_MA-3]])</f>
        <v>3.3728507364138447</v>
      </c>
      <c r="O3170" s="7">
        <f>LN(Table1[[#This Row],[NV]]/Table1[[#This Row],[Metcalfe
NV ~ n^2]])</f>
        <v>2.1322308455571376E-4</v>
      </c>
      <c r="P3170" s="7">
        <f>Table1[[#This Row],[NV_MA-1]]*$M$3</f>
        <v>1656974.5333333334</v>
      </c>
    </row>
    <row r="3171" spans="1:16" x14ac:dyDescent="0.2">
      <c r="A3171" s="2">
        <v>40522</v>
      </c>
      <c r="B3171" s="3">
        <v>988635</v>
      </c>
      <c r="C3171" s="3">
        <f t="shared" si="294"/>
        <v>1176909.740231744</v>
      </c>
      <c r="D3171" s="4">
        <f>LN(Table1[[#This Row],[NV]])</f>
        <v>13.804080482829356</v>
      </c>
      <c r="E3171" s="5">
        <v>644</v>
      </c>
      <c r="F3171" s="5">
        <f t="shared" si="295"/>
        <v>414736</v>
      </c>
      <c r="G3171" s="8">
        <f t="shared" si="296"/>
        <v>1631845.6</v>
      </c>
      <c r="H3171" s="5">
        <f t="shared" si="297"/>
        <v>4165.1979796112037</v>
      </c>
      <c r="I3171" s="5">
        <f t="shared" si="298"/>
        <v>7078.4655501268026</v>
      </c>
      <c r="J3171" s="5">
        <f>Table1[[#This Row],[DAA 
(n)]]^1.5</f>
        <v>16342.887872099005</v>
      </c>
      <c r="K3171" s="5">
        <f t="shared" si="299"/>
        <v>37304.096301840516</v>
      </c>
      <c r="L3171" s="7">
        <f>LN(Table1[[#This Row],[NV]]/Table1[[#This Row],[NV_MA-1]])</f>
        <v>-0.50114171935809271</v>
      </c>
      <c r="M3171" s="7">
        <f>LN(Table1[[#This Row],[NV]]/Table1[[#This Row],[NV_MA-2]])</f>
        <v>4.939268049839054</v>
      </c>
      <c r="N3171" s="4">
        <f>LN(Table1[[#This Row],[NV]]/Table1[[#This Row],[NV_MA-3]])</f>
        <v>3.2772220628025912</v>
      </c>
      <c r="O3171" s="7">
        <f>LN(Table1[[#This Row],[NV]]/Table1[[#This Row],[Metcalfe
NV ~ n^2]])</f>
        <v>0.868683030620648</v>
      </c>
      <c r="P3171" s="7">
        <f>Table1[[#This Row],[NV_MA-1]]*$M$3</f>
        <v>1631845.6</v>
      </c>
    </row>
    <row r="3172" spans="1:16" x14ac:dyDescent="0.2">
      <c r="A3172" s="2">
        <v>40521</v>
      </c>
      <c r="B3172" s="3">
        <v>967739.80969731195</v>
      </c>
      <c r="C3172" s="3">
        <f t="shared" si="294"/>
        <v>1178775.6389500955</v>
      </c>
      <c r="D3172" s="4">
        <f>LN(Table1[[#This Row],[NV]])</f>
        <v>13.782718538492759</v>
      </c>
      <c r="E3172" s="5">
        <v>857</v>
      </c>
      <c r="F3172" s="5">
        <f t="shared" si="295"/>
        <v>734449</v>
      </c>
      <c r="G3172" s="8">
        <f t="shared" si="296"/>
        <v>1632321.9</v>
      </c>
      <c r="H3172" s="5">
        <f t="shared" si="297"/>
        <v>5787.6962962382977</v>
      </c>
      <c r="I3172" s="5">
        <f t="shared" si="298"/>
        <v>7081.206820117799</v>
      </c>
      <c r="J3172" s="5">
        <f>Table1[[#This Row],[DAA 
(n)]]^1.5</f>
        <v>25088.299922473841</v>
      </c>
      <c r="K3172" s="5">
        <f t="shared" si="299"/>
        <v>37318.113169390919</v>
      </c>
      <c r="L3172" s="7">
        <f>LN(Table1[[#This Row],[NV]]/Table1[[#This Row],[NV_MA-1]])</f>
        <v>-0.52279549921071511</v>
      </c>
      <c r="M3172" s="7">
        <f>LN(Table1[[#This Row],[NV]]/Table1[[#This Row],[NV_MA-2]])</f>
        <v>4.917518911511868</v>
      </c>
      <c r="N3172" s="4">
        <f>LN(Table1[[#This Row],[NV]]/Table1[[#This Row],[NV_MA-3]])</f>
        <v>3.2554844429716732</v>
      </c>
      <c r="O3172" s="7">
        <f>LN(Table1[[#This Row],[NV]]/Table1[[#This Row],[Metcalfe
NV ~ n^2]])</f>
        <v>0.27584270129719995</v>
      </c>
      <c r="P3172" s="7">
        <f>Table1[[#This Row],[NV_MA-1]]*$M$3</f>
        <v>1632321.9</v>
      </c>
    </row>
    <row r="3173" spans="1:16" x14ac:dyDescent="0.2">
      <c r="A3173" s="2">
        <v>40520</v>
      </c>
      <c r="B3173" s="3">
        <v>1152866.7</v>
      </c>
      <c r="C3173" s="3">
        <f t="shared" si="294"/>
        <v>1179402.2297016424</v>
      </c>
      <c r="D3173" s="4">
        <f>LN(Table1[[#This Row],[NV]])</f>
        <v>13.957762181119282</v>
      </c>
      <c r="E3173" s="5">
        <v>903</v>
      </c>
      <c r="F3173" s="5">
        <f t="shared" si="295"/>
        <v>815409</v>
      </c>
      <c r="G3173" s="8">
        <f t="shared" si="296"/>
        <v>1621966.9666666666</v>
      </c>
      <c r="H3173" s="5">
        <f t="shared" si="297"/>
        <v>6145.5674657355376</v>
      </c>
      <c r="I3173" s="5">
        <f t="shared" si="298"/>
        <v>7028.8672694791148</v>
      </c>
      <c r="J3173" s="5">
        <f>Table1[[#This Row],[DAA 
(n)]]^1.5</f>
        <v>27135.112437578005</v>
      </c>
      <c r="K3173" s="5">
        <f t="shared" si="299"/>
        <v>37035.505530990769</v>
      </c>
      <c r="L3173" s="7">
        <f>LN(Table1[[#This Row],[NV]]/Table1[[#This Row],[NV_MA-1]])</f>
        <v>-0.34138796652729275</v>
      </c>
      <c r="M3173" s="7">
        <f>LN(Table1[[#This Row],[NV]]/Table1[[#This Row],[NV_MA-2]])</f>
        <v>5.0999813373939515</v>
      </c>
      <c r="N3173" s="4">
        <f>LN(Table1[[#This Row],[NV]]/Table1[[#This Row],[NV_MA-3]])</f>
        <v>3.4381298406775485</v>
      </c>
      <c r="O3173" s="7">
        <f>LN(Table1[[#This Row],[NV]]/Table1[[#This Row],[Metcalfe
NV ~ n^2]])</f>
        <v>0.346317074285311</v>
      </c>
      <c r="P3173" s="7">
        <f>Table1[[#This Row],[NV_MA-1]]*$M$3</f>
        <v>1621966.9666666666</v>
      </c>
    </row>
    <row r="3174" spans="1:16" x14ac:dyDescent="0.2">
      <c r="A3174" s="2">
        <v>40519</v>
      </c>
      <c r="B3174" s="3">
        <v>1124117.5646627699</v>
      </c>
      <c r="C3174" s="3">
        <f t="shared" si="294"/>
        <v>1177691.7868150263</v>
      </c>
      <c r="D3174" s="4">
        <f>LN(Table1[[#This Row],[NV]])</f>
        <v>13.932508898861812</v>
      </c>
      <c r="E3174" s="5">
        <v>1138</v>
      </c>
      <c r="F3174" s="5">
        <f t="shared" si="295"/>
        <v>1295044</v>
      </c>
      <c r="G3174" s="8">
        <f t="shared" si="296"/>
        <v>1676950</v>
      </c>
      <c r="H3174" s="5">
        <f t="shared" si="297"/>
        <v>8008.1374255129822</v>
      </c>
      <c r="I3174" s="5">
        <f t="shared" si="298"/>
        <v>7209.1271709678458</v>
      </c>
      <c r="J3174" s="5">
        <f>Table1[[#This Row],[DAA 
(n)]]^1.5</f>
        <v>38389.582857853493</v>
      </c>
      <c r="K3174" s="5">
        <f t="shared" si="299"/>
        <v>38204.617251549469</v>
      </c>
      <c r="L3174" s="7">
        <f>LN(Table1[[#This Row],[NV]]/Table1[[#This Row],[NV_MA-1]])</f>
        <v>-0.39997832635295982</v>
      </c>
      <c r="M3174" s="7">
        <f>LN(Table1[[#This Row],[NV]]/Table1[[#This Row],[NV_MA-2]])</f>
        <v>5.0494057340291327</v>
      </c>
      <c r="N3174" s="4">
        <f>LN(Table1[[#This Row],[NV]]/Table1[[#This Row],[NV_MA-3]])</f>
        <v>3.3817972411119803</v>
      </c>
      <c r="O3174" s="7">
        <f>LN(Table1[[#This Row],[NV]]/Table1[[#This Row],[Metcalfe
NV ~ n^2]])</f>
        <v>-0.141546330510741</v>
      </c>
      <c r="P3174" s="7">
        <f>Table1[[#This Row],[NV_MA-1]]*$M$3</f>
        <v>1676950</v>
      </c>
    </row>
    <row r="3175" spans="1:16" x14ac:dyDescent="0.2">
      <c r="A3175" s="2">
        <v>40518</v>
      </c>
      <c r="B3175" s="3">
        <v>979995.6</v>
      </c>
      <c r="C3175" s="3">
        <f t="shared" si="294"/>
        <v>1191401.9679929339</v>
      </c>
      <c r="D3175" s="4">
        <f>LN(Table1[[#This Row],[NV]])</f>
        <v>13.795303360840757</v>
      </c>
      <c r="E3175" s="5">
        <v>742</v>
      </c>
      <c r="F3175" s="5">
        <f t="shared" si="295"/>
        <v>550564</v>
      </c>
      <c r="G3175" s="8">
        <f t="shared" si="296"/>
        <v>1649560</v>
      </c>
      <c r="H3175" s="5">
        <f t="shared" si="297"/>
        <v>4904.1371384301965</v>
      </c>
      <c r="I3175" s="5">
        <f t="shared" si="298"/>
        <v>7092.0308141340192</v>
      </c>
      <c r="J3175" s="5">
        <f>Table1[[#This Row],[DAA 
(n)]]^1.5</f>
        <v>20211.84029226434</v>
      </c>
      <c r="K3175" s="5">
        <f t="shared" si="299"/>
        <v>37526.500183583667</v>
      </c>
      <c r="L3175" s="7">
        <f>LN(Table1[[#This Row],[NV]]/Table1[[#This Row],[NV_MA-1]])</f>
        <v>-0.52071578280746178</v>
      </c>
      <c r="M3175" s="7">
        <f>LN(Table1[[#This Row],[NV]]/Table1[[#This Row],[NV_MA-2]])</f>
        <v>4.9285763487415437</v>
      </c>
      <c r="N3175" s="4">
        <f>LN(Table1[[#This Row],[NV]]/Table1[[#This Row],[NV_MA-3]])</f>
        <v>3.262500726894801</v>
      </c>
      <c r="O3175" s="7">
        <f>LN(Table1[[#This Row],[NV]]/Table1[[#This Row],[Metcalfe
NV ~ n^2]])</f>
        <v>0.57660487450599618</v>
      </c>
      <c r="P3175" s="7">
        <f>Table1[[#This Row],[NV_MA-1]]*$M$3</f>
        <v>1649560</v>
      </c>
    </row>
    <row r="3176" spans="1:16" x14ac:dyDescent="0.2">
      <c r="A3176" s="2">
        <v>40517</v>
      </c>
      <c r="B3176" s="3">
        <v>972026.85651840898</v>
      </c>
      <c r="C3176" s="3">
        <f t="shared" si="294"/>
        <v>1218934.9211043306</v>
      </c>
      <c r="D3176" s="4">
        <f>LN(Table1[[#This Row],[NV]])</f>
        <v>13.787138713223843</v>
      </c>
      <c r="E3176" s="5">
        <v>685</v>
      </c>
      <c r="F3176" s="5">
        <f t="shared" si="295"/>
        <v>469225</v>
      </c>
      <c r="G3176" s="8">
        <f t="shared" si="296"/>
        <v>1642732.6666666667</v>
      </c>
      <c r="H3176" s="5">
        <f t="shared" si="297"/>
        <v>4472.6519042096243</v>
      </c>
      <c r="I3176" s="5">
        <f t="shared" si="298"/>
        <v>7053.5434243651571</v>
      </c>
      <c r="J3176" s="5">
        <f>Table1[[#This Row],[DAA 
(n)]]^1.5</f>
        <v>17928.165689774312</v>
      </c>
      <c r="K3176" s="5">
        <f t="shared" si="299"/>
        <v>37328.046915438412</v>
      </c>
      <c r="L3176" s="7">
        <f>LN(Table1[[#This Row],[NV]]/Table1[[#This Row],[NV_MA-1]])</f>
        <v>-0.52473296006783199</v>
      </c>
      <c r="M3176" s="7">
        <f>LN(Table1[[#This Row],[NV]]/Table1[[#This Row],[NV_MA-2]])</f>
        <v>4.9258533303001997</v>
      </c>
      <c r="N3176" s="4">
        <f>LN(Table1[[#This Row],[NV]]/Table1[[#This Row],[NV_MA-3]])</f>
        <v>3.2596384621203431</v>
      </c>
      <c r="O3176" s="7">
        <f>LN(Table1[[#This Row],[NV]]/Table1[[#This Row],[Metcalfe
NV ~ n^2]])</f>
        <v>0.72830103669939183</v>
      </c>
      <c r="P3176" s="7">
        <f>Table1[[#This Row],[NV_MA-1]]*$M$3</f>
        <v>1642732.6666666667</v>
      </c>
    </row>
    <row r="3177" spans="1:16" x14ac:dyDescent="0.2">
      <c r="A3177" s="2">
        <v>40516</v>
      </c>
      <c r="B3177" s="3">
        <v>979882.01426650898</v>
      </c>
      <c r="C3177" s="3">
        <f t="shared" si="294"/>
        <v>1225340.4283927975</v>
      </c>
      <c r="D3177" s="4">
        <f>LN(Table1[[#This Row],[NV]])</f>
        <v>13.795187449793259</v>
      </c>
      <c r="E3177" s="5">
        <v>731</v>
      </c>
      <c r="F3177" s="5">
        <f t="shared" si="295"/>
        <v>534361</v>
      </c>
      <c r="G3177" s="8">
        <f t="shared" si="296"/>
        <v>1649944.6333333333</v>
      </c>
      <c r="H3177" s="5">
        <f t="shared" si="297"/>
        <v>4820.5162390770874</v>
      </c>
      <c r="I3177" s="5">
        <f t="shared" si="298"/>
        <v>7089.8997906192053</v>
      </c>
      <c r="J3177" s="5">
        <f>Table1[[#This Row],[DAA 
(n)]]^1.5</f>
        <v>19764.055530179019</v>
      </c>
      <c r="K3177" s="5">
        <f t="shared" si="299"/>
        <v>37524.631092706528</v>
      </c>
      <c r="L3177" s="7">
        <f>LN(Table1[[#This Row],[NV]]/Table1[[#This Row],[NV_MA-1]])</f>
        <v>-0.52106483996494779</v>
      </c>
      <c r="M3177" s="7">
        <f>LN(Table1[[#This Row],[NV]]/Table1[[#This Row],[NV_MA-2]])</f>
        <v>4.9287609642711736</v>
      </c>
      <c r="N3177" s="4">
        <f>LN(Table1[[#This Row],[NV]]/Table1[[#This Row],[NV_MA-3]])</f>
        <v>3.262434624313765</v>
      </c>
      <c r="O3177" s="7">
        <f>LN(Table1[[#This Row],[NV]]/Table1[[#This Row],[Metcalfe
NV ~ n^2]])</f>
        <v>0.60636053029370263</v>
      </c>
      <c r="P3177" s="7">
        <f>Table1[[#This Row],[NV_MA-1]]*$M$3</f>
        <v>1649944.6333333333</v>
      </c>
    </row>
    <row r="3178" spans="1:16" x14ac:dyDescent="0.2">
      <c r="A3178" s="2">
        <v>40515</v>
      </c>
      <c r="B3178" s="3">
        <v>1197167.45553205</v>
      </c>
      <c r="C3178" s="3">
        <f t="shared" si="294"/>
        <v>1226931.785721455</v>
      </c>
      <c r="D3178" s="4">
        <f>LN(Table1[[#This Row],[NV]])</f>
        <v>13.995468870772326</v>
      </c>
      <c r="E3178" s="5">
        <v>887</v>
      </c>
      <c r="F3178" s="5">
        <f t="shared" si="295"/>
        <v>786769</v>
      </c>
      <c r="G3178" s="8">
        <f t="shared" si="296"/>
        <v>1645446.7333333334</v>
      </c>
      <c r="H3178" s="5">
        <f t="shared" si="297"/>
        <v>6020.818499308597</v>
      </c>
      <c r="I3178" s="5">
        <f t="shared" si="298"/>
        <v>7065.0725192199952</v>
      </c>
      <c r="J3178" s="5">
        <f>Table1[[#This Row],[DAA 
(n)]]^1.5</f>
        <v>26417.117613396043</v>
      </c>
      <c r="K3178" s="5">
        <f t="shared" si="299"/>
        <v>37395.437029491564</v>
      </c>
      <c r="L3178" s="7">
        <f>LN(Table1[[#This Row],[NV]]/Table1[[#This Row],[NV_MA-1]])</f>
        <v>-0.31805360495611384</v>
      </c>
      <c r="M3178" s="7">
        <f>LN(Table1[[#This Row],[NV]]/Table1[[#This Row],[NV_MA-2]])</f>
        <v>5.1325503111317143</v>
      </c>
      <c r="N3178" s="4">
        <f>LN(Table1[[#This Row],[NV]]/Table1[[#This Row],[NV_MA-3]])</f>
        <v>3.4661648993719125</v>
      </c>
      <c r="O3178" s="7">
        <f>LN(Table1[[#This Row],[NV]]/Table1[[#This Row],[Metcalfe
NV ~ n^2]])</f>
        <v>0.41977890615316621</v>
      </c>
      <c r="P3178" s="7">
        <f>Table1[[#This Row],[NV_MA-1]]*$M$3</f>
        <v>1645446.7333333334</v>
      </c>
    </row>
    <row r="3179" spans="1:16" x14ac:dyDescent="0.2">
      <c r="A3179" s="2">
        <v>40514</v>
      </c>
      <c r="B3179" s="3">
        <v>1213545</v>
      </c>
      <c r="C3179" s="3">
        <f t="shared" si="294"/>
        <v>1215810.9772037202</v>
      </c>
      <c r="D3179" s="4">
        <f>LN(Table1[[#This Row],[NV]])</f>
        <v>14.009056386279537</v>
      </c>
      <c r="E3179" s="5">
        <v>770</v>
      </c>
      <c r="F3179" s="5">
        <f t="shared" si="295"/>
        <v>592900</v>
      </c>
      <c r="G3179" s="8">
        <f t="shared" si="296"/>
        <v>1630357.2333333334</v>
      </c>
      <c r="H3179" s="5">
        <f t="shared" si="297"/>
        <v>5117.7206964327515</v>
      </c>
      <c r="I3179" s="5">
        <f t="shared" si="298"/>
        <v>6986.9063591127961</v>
      </c>
      <c r="J3179" s="5">
        <f>Table1[[#This Row],[DAA 
(n)]]^1.5</f>
        <v>21366.632865287844</v>
      </c>
      <c r="K3179" s="5">
        <f t="shared" si="299"/>
        <v>36978.068524507638</v>
      </c>
      <c r="L3179" s="7">
        <f>LN(Table1[[#This Row],[NV]]/Table1[[#This Row],[NV_MA-1]])</f>
        <v>-0.29525332404521559</v>
      </c>
      <c r="M3179" s="7">
        <f>LN(Table1[[#This Row],[NV]]/Table1[[#This Row],[NV_MA-2]])</f>
        <v>5.1572632299762207</v>
      </c>
      <c r="N3179" s="4">
        <f>LN(Table1[[#This Row],[NV]]/Table1[[#This Row],[NV_MA-3]])</f>
        <v>3.4909761129753831</v>
      </c>
      <c r="O3179" s="7">
        <f>LN(Table1[[#This Row],[NV]]/Table1[[#This Row],[Metcalfe
NV ~ n^2]])</f>
        <v>0.71627535658407759</v>
      </c>
      <c r="P3179" s="7">
        <f>Table1[[#This Row],[NV_MA-1]]*$M$3</f>
        <v>1630357.2333333334</v>
      </c>
    </row>
    <row r="3180" spans="1:16" x14ac:dyDescent="0.2">
      <c r="A3180" s="2">
        <v>40513</v>
      </c>
      <c r="B3180" s="3">
        <v>1080534</v>
      </c>
      <c r="C3180" s="3">
        <f t="shared" si="294"/>
        <v>1204187.2272037202</v>
      </c>
      <c r="D3180" s="4">
        <f>LN(Table1[[#This Row],[NV]])</f>
        <v>13.892965921347471</v>
      </c>
      <c r="E3180" s="5">
        <v>1127</v>
      </c>
      <c r="F3180" s="5">
        <f t="shared" si="295"/>
        <v>1270129</v>
      </c>
      <c r="G3180" s="8">
        <f t="shared" si="296"/>
        <v>1617224.4333333333</v>
      </c>
      <c r="H3180" s="5">
        <f t="shared" si="297"/>
        <v>7919.7834573228283</v>
      </c>
      <c r="I3180" s="5">
        <f t="shared" si="298"/>
        <v>6907.0070776517368</v>
      </c>
      <c r="J3180" s="5">
        <f>Table1[[#This Row],[DAA 
(n)]]^1.5</f>
        <v>37834.314887414061</v>
      </c>
      <c r="K3180" s="5">
        <f t="shared" si="299"/>
        <v>36579.812281949584</v>
      </c>
      <c r="L3180" s="7">
        <f>LN(Table1[[#This Row],[NV]]/Table1[[#This Row],[NV_MA-1]])</f>
        <v>-0.4032560037049927</v>
      </c>
      <c r="M3180" s="7">
        <f>LN(Table1[[#This Row],[NV]]/Table1[[#This Row],[NV_MA-2]])</f>
        <v>5.0526742275519521</v>
      </c>
      <c r="N3180" s="4">
        <f>LN(Table1[[#This Row],[NV]]/Table1[[#This Row],[NV_MA-3]])</f>
        <v>3.3857141311284771</v>
      </c>
      <c r="O3180" s="7">
        <f>LN(Table1[[#This Row],[NV]]/Table1[[#This Row],[Metcalfe
NV ~ n^2]])</f>
        <v>-0.16166310673208181</v>
      </c>
      <c r="P3180" s="7">
        <f>Table1[[#This Row],[NV_MA-1]]*$M$3</f>
        <v>1617224.4333333333</v>
      </c>
    </row>
    <row r="3181" spans="1:16" x14ac:dyDescent="0.2">
      <c r="A3181" s="2">
        <v>40512</v>
      </c>
      <c r="B3181" s="3">
        <v>986909.64</v>
      </c>
      <c r="C3181" s="3">
        <f t="shared" si="294"/>
        <v>1197047.9693974857</v>
      </c>
      <c r="D3181" s="4">
        <f>LN(Table1[[#This Row],[NV]])</f>
        <v>13.802333764072673</v>
      </c>
      <c r="E3181" s="5">
        <v>817</v>
      </c>
      <c r="F3181" s="5">
        <f t="shared" si="295"/>
        <v>667489</v>
      </c>
      <c r="G3181" s="8">
        <f t="shared" si="296"/>
        <v>1585527.6333333333</v>
      </c>
      <c r="H3181" s="5">
        <f t="shared" si="297"/>
        <v>5478.5071405006229</v>
      </c>
      <c r="I3181" s="5">
        <f t="shared" si="298"/>
        <v>6762.3578470108996</v>
      </c>
      <c r="J3181" s="5">
        <f>Table1[[#This Row],[DAA 
(n)]]^1.5</f>
        <v>23352.484086280838</v>
      </c>
      <c r="K3181" s="5">
        <f t="shared" si="299"/>
        <v>35766.33167523997</v>
      </c>
      <c r="L3181" s="7">
        <f>LN(Table1[[#This Row],[NV]]/Table1[[#This Row],[NV_MA-1]])</f>
        <v>-0.47409403751765472</v>
      </c>
      <c r="M3181" s="7">
        <f>LN(Table1[[#This Row],[NV]]/Table1[[#This Row],[NV_MA-2]])</f>
        <v>4.9832068619136027</v>
      </c>
      <c r="N3181" s="4">
        <f>LN(Table1[[#This Row],[NV]]/Table1[[#This Row],[NV_MA-3]])</f>
        <v>3.3175714901889668</v>
      </c>
      <c r="O3181" s="7">
        <f>LN(Table1[[#This Row],[NV]]/Table1[[#This Row],[Metcalfe
NV ~ n^2]])</f>
        <v>0.39105557435266625</v>
      </c>
      <c r="P3181" s="7">
        <f>Table1[[#This Row],[NV_MA-1]]*$M$3</f>
        <v>1585527.6333333333</v>
      </c>
    </row>
    <row r="3182" spans="1:16" x14ac:dyDescent="0.2">
      <c r="A3182" s="2">
        <v>40511</v>
      </c>
      <c r="B3182" s="3">
        <v>1090569.2849929801</v>
      </c>
      <c r="C3182" s="3">
        <f t="shared" si="294"/>
        <v>1192672.1022308192</v>
      </c>
      <c r="D3182" s="4">
        <f>LN(Table1[[#This Row],[NV]])</f>
        <v>13.90221039767477</v>
      </c>
      <c r="E3182" s="5">
        <v>905</v>
      </c>
      <c r="F3182" s="5">
        <f t="shared" si="295"/>
        <v>819025</v>
      </c>
      <c r="G3182" s="8">
        <f t="shared" si="296"/>
        <v>1575640.7</v>
      </c>
      <c r="H3182" s="5">
        <f t="shared" si="297"/>
        <v>6161.181124048433</v>
      </c>
      <c r="I3182" s="5">
        <f t="shared" si="298"/>
        <v>6709.9008531620575</v>
      </c>
      <c r="J3182" s="5">
        <f>Table1[[#This Row],[DAA 
(n)]]^1.5</f>
        <v>27225.312211249267</v>
      </c>
      <c r="K3182" s="5">
        <f t="shared" si="299"/>
        <v>35488.877423808284</v>
      </c>
      <c r="L3182" s="7">
        <f>LN(Table1[[#This Row],[NV]]/Table1[[#This Row],[NV_MA-1]])</f>
        <v>-0.36796214349978923</v>
      </c>
      <c r="M3182" s="7">
        <f>LN(Table1[[#This Row],[NV]]/Table1[[#This Row],[NV_MA-2]])</f>
        <v>5.0908709438000175</v>
      </c>
      <c r="N3182" s="4">
        <f>LN(Table1[[#This Row],[NV]]/Table1[[#This Row],[NV_MA-3]])</f>
        <v>3.425235783309124</v>
      </c>
      <c r="O3182" s="7">
        <f>LN(Table1[[#This Row],[NV]]/Table1[[#This Row],[Metcalfe
NV ~ n^2]])</f>
        <v>0.28634051027491758</v>
      </c>
      <c r="P3182" s="7">
        <f>Table1[[#This Row],[NV_MA-1]]*$M$3</f>
        <v>1575640.7</v>
      </c>
    </row>
    <row r="3183" spans="1:16" x14ac:dyDescent="0.2">
      <c r="A3183" s="2">
        <v>40510</v>
      </c>
      <c r="B3183" s="3">
        <v>1280717.98997954</v>
      </c>
      <c r="C3183" s="3">
        <f t="shared" si="294"/>
        <v>1185539.1464009539</v>
      </c>
      <c r="D3183" s="4">
        <f>LN(Table1[[#This Row],[NV]])</f>
        <v>14.062931408305074</v>
      </c>
      <c r="E3183" s="5">
        <v>707</v>
      </c>
      <c r="F3183" s="5">
        <f t="shared" si="295"/>
        <v>499849</v>
      </c>
      <c r="G3183" s="8">
        <f t="shared" si="296"/>
        <v>1562728.1666666667</v>
      </c>
      <c r="H3183" s="5">
        <f t="shared" si="297"/>
        <v>4638.6486807888768</v>
      </c>
      <c r="I3183" s="5">
        <f t="shared" si="298"/>
        <v>6646.6084290319213</v>
      </c>
      <c r="J3183" s="5">
        <f>Table1[[#This Row],[DAA 
(n)]]^1.5</f>
        <v>18798.756421635982</v>
      </c>
      <c r="K3183" s="5">
        <f t="shared" si="299"/>
        <v>35142.708062833997</v>
      </c>
      <c r="L3183" s="7">
        <f>LN(Table1[[#This Row],[NV]]/Table1[[#This Row],[NV_MA-1]])</f>
        <v>-0.19901226829343119</v>
      </c>
      <c r="M3183" s="7">
        <f>LN(Table1[[#This Row],[NV]]/Table1[[#This Row],[NV_MA-2]])</f>
        <v>5.2610694154267446</v>
      </c>
      <c r="N3183" s="4">
        <f>LN(Table1[[#This Row],[NV]]/Table1[[#This Row],[NV_MA-3]])</f>
        <v>3.5957589845693643</v>
      </c>
      <c r="O3183" s="7">
        <f>LN(Table1[[#This Row],[NV]]/Table1[[#This Row],[Metcalfe
NV ~ n^2]])</f>
        <v>0.94087007651192778</v>
      </c>
      <c r="P3183" s="7">
        <f>Table1[[#This Row],[NV_MA-1]]*$M$3</f>
        <v>1562728.1666666667</v>
      </c>
    </row>
    <row r="3184" spans="1:16" x14ac:dyDescent="0.2">
      <c r="A3184" s="2">
        <v>40509</v>
      </c>
      <c r="B3184" s="3">
        <v>1333227.1499999999</v>
      </c>
      <c r="C3184" s="3">
        <f t="shared" si="294"/>
        <v>1170862.7800683028</v>
      </c>
      <c r="D3184" s="4">
        <f>LN(Table1[[#This Row],[NV]])</f>
        <v>14.103112989744821</v>
      </c>
      <c r="E3184" s="5">
        <v>828</v>
      </c>
      <c r="F3184" s="5">
        <f t="shared" si="295"/>
        <v>685584</v>
      </c>
      <c r="G3184" s="8">
        <f t="shared" si="296"/>
        <v>1568974.5666666667</v>
      </c>
      <c r="H3184" s="5">
        <f t="shared" si="297"/>
        <v>5563.3428918309946</v>
      </c>
      <c r="I3184" s="5">
        <f t="shared" si="298"/>
        <v>6677.6888899591977</v>
      </c>
      <c r="J3184" s="5">
        <f>Table1[[#This Row],[DAA 
(n)]]^1.5</f>
        <v>23825.691007817597</v>
      </c>
      <c r="K3184" s="5">
        <f t="shared" si="299"/>
        <v>35311.711732814678</v>
      </c>
      <c r="L3184" s="7">
        <f>LN(Table1[[#This Row],[NV]]/Table1[[#This Row],[NV_MA-1]])</f>
        <v>-0.16281983193881816</v>
      </c>
      <c r="M3184" s="7">
        <f>LN(Table1[[#This Row],[NV]]/Table1[[#This Row],[NV_MA-2]])</f>
        <v>5.2965857576341406</v>
      </c>
      <c r="N3184" s="4">
        <f>LN(Table1[[#This Row],[NV]]/Table1[[#This Row],[NV_MA-3]])</f>
        <v>3.631143024715735</v>
      </c>
      <c r="O3184" s="7">
        <f>LN(Table1[[#This Row],[NV]]/Table1[[#This Row],[Metcalfe
NV ~ n^2]])</f>
        <v>0.66508668097430146</v>
      </c>
      <c r="P3184" s="7">
        <f>Table1[[#This Row],[NV_MA-1]]*$M$3</f>
        <v>1568974.5666666667</v>
      </c>
    </row>
    <row r="3185" spans="1:16" x14ac:dyDescent="0.2">
      <c r="A3185" s="2">
        <v>40508</v>
      </c>
      <c r="B3185" s="3">
        <v>1337263.02</v>
      </c>
      <c r="C3185" s="3">
        <f t="shared" si="294"/>
        <v>1151879.9805683026</v>
      </c>
      <c r="D3185" s="4">
        <f>LN(Table1[[#This Row],[NV]])</f>
        <v>14.106135560745425</v>
      </c>
      <c r="E3185" s="5">
        <v>1177</v>
      </c>
      <c r="F3185" s="5">
        <f t="shared" si="295"/>
        <v>1385329</v>
      </c>
      <c r="G3185" s="8">
        <f t="shared" si="296"/>
        <v>1580259.9</v>
      </c>
      <c r="H3185" s="5">
        <f t="shared" si="297"/>
        <v>8322.2422742453455</v>
      </c>
      <c r="I3185" s="5">
        <f t="shared" si="298"/>
        <v>6725.6681287663514</v>
      </c>
      <c r="J3185" s="5">
        <f>Table1[[#This Row],[DAA 
(n)]]^1.5</f>
        <v>40379.849343453476</v>
      </c>
      <c r="K3185" s="5">
        <f t="shared" si="299"/>
        <v>35590.645059569688</v>
      </c>
      <c r="L3185" s="7">
        <f>LN(Table1[[#This Row],[NV]]/Table1[[#This Row],[NV_MA-1]])</f>
        <v>-0.16696432440101003</v>
      </c>
      <c r="M3185" s="7">
        <f>LN(Table1[[#This Row],[NV]]/Table1[[#This Row],[NV_MA-2]])</f>
        <v>5.2924490112078386</v>
      </c>
      <c r="N3185" s="4">
        <f>LN(Table1[[#This Row],[NV]]/Table1[[#This Row],[NV_MA-3]])</f>
        <v>3.6262974576633842</v>
      </c>
      <c r="O3185" s="7">
        <f>LN(Table1[[#This Row],[NV]]/Table1[[#This Row],[Metcalfe
NV ~ n^2]])</f>
        <v>-3.5312653775128329E-2</v>
      </c>
      <c r="P3185" s="7">
        <f>Table1[[#This Row],[NV_MA-1]]*$M$3</f>
        <v>1580259.9</v>
      </c>
    </row>
    <row r="3186" spans="1:16" x14ac:dyDescent="0.2">
      <c r="A3186" s="2">
        <v>40507</v>
      </c>
      <c r="B3186" s="3">
        <v>1313858</v>
      </c>
      <c r="C3186" s="3">
        <f t="shared" si="294"/>
        <v>1134841.3879016361</v>
      </c>
      <c r="D3186" s="4">
        <f>LN(Table1[[#This Row],[NV]])</f>
        <v>14.088478405215957</v>
      </c>
      <c r="E3186" s="5">
        <v>927</v>
      </c>
      <c r="F3186" s="5">
        <f t="shared" si="295"/>
        <v>859329</v>
      </c>
      <c r="G3186" s="8">
        <f t="shared" si="296"/>
        <v>1572603.1</v>
      </c>
      <c r="H3186" s="5">
        <f t="shared" si="297"/>
        <v>6333.2209552795475</v>
      </c>
      <c r="I3186" s="5">
        <f t="shared" si="298"/>
        <v>6698.3794408283002</v>
      </c>
      <c r="J3186" s="5">
        <f>Table1[[#This Row],[DAA 
(n)]]^1.5</f>
        <v>28224.067442521467</v>
      </c>
      <c r="K3186" s="5">
        <f t="shared" si="299"/>
        <v>35419.524483725341</v>
      </c>
      <c r="L3186" s="7">
        <f>LN(Table1[[#This Row],[NV]]/Table1[[#This Row],[NV_MA-1]])</f>
        <v>-0.17976442457944314</v>
      </c>
      <c r="M3186" s="7">
        <f>LN(Table1[[#This Row],[NV]]/Table1[[#This Row],[NV_MA-2]])</f>
        <v>5.2788575035964929</v>
      </c>
      <c r="N3186" s="4">
        <f>LN(Table1[[#This Row],[NV]]/Table1[[#This Row],[NV_MA-3]])</f>
        <v>3.6134599190475849</v>
      </c>
      <c r="O3186" s="7">
        <f>LN(Table1[[#This Row],[NV]]/Table1[[#This Row],[Metcalfe
NV ~ n^2]])</f>
        <v>0.42457127408424605</v>
      </c>
      <c r="P3186" s="7">
        <f>Table1[[#This Row],[NV_MA-1]]*$M$3</f>
        <v>1572603.1</v>
      </c>
    </row>
    <row r="3187" spans="1:16" x14ac:dyDescent="0.2">
      <c r="A3187" s="2">
        <v>40506</v>
      </c>
      <c r="B3187" s="3">
        <v>1324932.43533576</v>
      </c>
      <c r="C3187" s="3">
        <f t="shared" si="294"/>
        <v>1113145.222901636</v>
      </c>
      <c r="D3187" s="4">
        <f>LN(Table1[[#This Row],[NV]])</f>
        <v>14.096872023902886</v>
      </c>
      <c r="E3187" s="5">
        <v>960</v>
      </c>
      <c r="F3187" s="5">
        <f t="shared" si="295"/>
        <v>921600</v>
      </c>
      <c r="G3187" s="8">
        <f t="shared" si="296"/>
        <v>1570958.8</v>
      </c>
      <c r="H3187" s="5">
        <f t="shared" si="297"/>
        <v>6592.2559530834069</v>
      </c>
      <c r="I3187" s="5">
        <f t="shared" si="298"/>
        <v>6691.3439185520465</v>
      </c>
      <c r="J3187" s="5">
        <f>Table1[[#This Row],[DAA 
(n)]]^1.5</f>
        <v>29744.51209887295</v>
      </c>
      <c r="K3187" s="5">
        <f t="shared" si="299"/>
        <v>35378.722235641297</v>
      </c>
      <c r="L3187" s="7">
        <f>LN(Table1[[#This Row],[NV]]/Table1[[#This Row],[NV_MA-1]])</f>
        <v>-0.17032466765679921</v>
      </c>
      <c r="M3187" s="7">
        <f>LN(Table1[[#This Row],[NV]]/Table1[[#This Row],[NV_MA-2]])</f>
        <v>5.2883020062688351</v>
      </c>
      <c r="N3187" s="4">
        <f>LN(Table1[[#This Row],[NV]]/Table1[[#This Row],[NV_MA-3]])</f>
        <v>3.6230061722838753</v>
      </c>
      <c r="O3187" s="7">
        <f>LN(Table1[[#This Row],[NV]]/Table1[[#This Row],[Metcalfe
NV ~ n^2]])</f>
        <v>0.36300545497912307</v>
      </c>
      <c r="P3187" s="7">
        <f>Table1[[#This Row],[NV_MA-1]]*$M$3</f>
        <v>1570958.8</v>
      </c>
    </row>
    <row r="3188" spans="1:16" x14ac:dyDescent="0.2">
      <c r="A3188" s="2">
        <v>40505</v>
      </c>
      <c r="B3188" s="3">
        <v>1322635.6274999999</v>
      </c>
      <c r="C3188" s="3">
        <f t="shared" si="294"/>
        <v>1089285.1611851838</v>
      </c>
      <c r="D3188" s="4">
        <f>LN(Table1[[#This Row],[NV]])</f>
        <v>14.095136991331538</v>
      </c>
      <c r="E3188" s="5">
        <v>627</v>
      </c>
      <c r="F3188" s="5">
        <f t="shared" si="295"/>
        <v>393129</v>
      </c>
      <c r="G3188" s="8">
        <f t="shared" si="296"/>
        <v>1559644.4333333333</v>
      </c>
      <c r="H3188" s="5">
        <f t="shared" si="297"/>
        <v>4038.4734809768415</v>
      </c>
      <c r="I3188" s="5">
        <f t="shared" si="298"/>
        <v>6640.4096493782681</v>
      </c>
      <c r="J3188" s="5">
        <f>Table1[[#This Row],[DAA 
(n)]]^1.5</f>
        <v>15700.059968038337</v>
      </c>
      <c r="K3188" s="5">
        <f t="shared" si="299"/>
        <v>35089.769595200196</v>
      </c>
      <c r="L3188" s="7">
        <f>LN(Table1[[#This Row],[NV]]/Table1[[#This Row],[NV_MA-1]])</f>
        <v>-0.16483143456436763</v>
      </c>
      <c r="M3188" s="7">
        <f>LN(Table1[[#This Row],[NV]]/Table1[[#This Row],[NV_MA-2]])</f>
        <v>5.2942080565805929</v>
      </c>
      <c r="N3188" s="4">
        <f>LN(Table1[[#This Row],[NV]]/Table1[[#This Row],[NV_MA-3]])</f>
        <v>3.6294720888858323</v>
      </c>
      <c r="O3188" s="7">
        <f>LN(Table1[[#This Row],[NV]]/Table1[[#This Row],[Metcalfe
NV ~ n^2]])</f>
        <v>1.2132439100656971</v>
      </c>
      <c r="P3188" s="7">
        <f>Table1[[#This Row],[NV_MA-1]]*$M$3</f>
        <v>1559644.4333333333</v>
      </c>
    </row>
    <row r="3189" spans="1:16" x14ac:dyDescent="0.2">
      <c r="A3189" s="2">
        <v>40504</v>
      </c>
      <c r="B3189" s="3">
        <v>1330223.25</v>
      </c>
      <c r="C3189" s="3">
        <f t="shared" si="294"/>
        <v>1061944.1047185173</v>
      </c>
      <c r="D3189" s="4">
        <f>LN(Table1[[#This Row],[NV]])</f>
        <v>14.10085734325436</v>
      </c>
      <c r="E3189" s="5">
        <v>651</v>
      </c>
      <c r="F3189" s="5">
        <f t="shared" si="295"/>
        <v>423801</v>
      </c>
      <c r="G3189" s="8">
        <f t="shared" si="296"/>
        <v>1570510.2666666666</v>
      </c>
      <c r="H3189" s="5">
        <f t="shared" si="297"/>
        <v>4217.5097770777784</v>
      </c>
      <c r="I3189" s="5">
        <f t="shared" si="298"/>
        <v>6696.39262598409</v>
      </c>
      <c r="J3189" s="5">
        <f>Table1[[#This Row],[DAA 
(n)]]^1.5</f>
        <v>16610.070770469338</v>
      </c>
      <c r="K3189" s="5">
        <f t="shared" si="299"/>
        <v>35389.572021080246</v>
      </c>
      <c r="L3189" s="7">
        <f>LN(Table1[[#This Row],[NV]]/Table1[[#This Row],[NV_MA-1]])</f>
        <v>-0.16605379188133307</v>
      </c>
      <c r="M3189" s="7">
        <f>LN(Table1[[#This Row],[NV]]/Table1[[#This Row],[NV_MA-2]])</f>
        <v>5.291533096904411</v>
      </c>
      <c r="N3189" s="4">
        <f>LN(Table1[[#This Row],[NV]]/Table1[[#This Row],[NV_MA-3]])</f>
        <v>3.62668486320413</v>
      </c>
      <c r="O3189" s="7">
        <f>LN(Table1[[#This Row],[NV]]/Table1[[#This Row],[Metcalfe
NV ~ n^2]])</f>
        <v>1.1438380588372212</v>
      </c>
      <c r="P3189" s="7">
        <f>Table1[[#This Row],[NV_MA-1]]*$M$3</f>
        <v>1570510.2666666666</v>
      </c>
    </row>
    <row r="3190" spans="1:16" x14ac:dyDescent="0.2">
      <c r="A3190" s="2">
        <v>40503</v>
      </c>
      <c r="B3190" s="3">
        <v>1289461.2749999999</v>
      </c>
      <c r="C3190" s="3">
        <f t="shared" si="294"/>
        <v>1032792.2414785053</v>
      </c>
      <c r="D3190" s="4">
        <f>LN(Table1[[#This Row],[NV]])</f>
        <v>14.069735072832822</v>
      </c>
      <c r="E3190" s="5">
        <v>768</v>
      </c>
      <c r="F3190" s="5">
        <f t="shared" si="295"/>
        <v>589824</v>
      </c>
      <c r="G3190" s="8">
        <f t="shared" si="296"/>
        <v>1579791.7</v>
      </c>
      <c r="H3190" s="5">
        <f t="shared" si="297"/>
        <v>5102.4305150574128</v>
      </c>
      <c r="I3190" s="5">
        <f t="shared" si="298"/>
        <v>6743.8287390216301</v>
      </c>
      <c r="J3190" s="5">
        <f>Table1[[#This Row],[DAA 
(n)]]^1.5</f>
        <v>21283.440323406387</v>
      </c>
      <c r="K3190" s="5">
        <f t="shared" si="299"/>
        <v>35644.523543684394</v>
      </c>
      <c r="L3190" s="7">
        <f>LN(Table1[[#This Row],[NV]]/Table1[[#This Row],[NV_MA-1]])</f>
        <v>-0.2030684880362344</v>
      </c>
      <c r="M3190" s="7">
        <f>LN(Table1[[#This Row],[NV]]/Table1[[#This Row],[NV_MA-2]])</f>
        <v>5.253351968043324</v>
      </c>
      <c r="N3190" s="4">
        <f>LN(Table1[[#This Row],[NV]]/Table1[[#This Row],[NV_MA-3]])</f>
        <v>3.5883842760786786</v>
      </c>
      <c r="O3190" s="7">
        <f>LN(Table1[[#This Row],[NV]]/Table1[[#This Row],[Metcalfe
NV ~ n^2]])</f>
        <v>0.78215560653747684</v>
      </c>
      <c r="P3190" s="7">
        <f>Table1[[#This Row],[NV_MA-1]]*$M$3</f>
        <v>1579791.7</v>
      </c>
    </row>
    <row r="3191" spans="1:16" x14ac:dyDescent="0.2">
      <c r="A3191" s="2">
        <v>40502</v>
      </c>
      <c r="B3191" s="3">
        <v>1316675.1736568001</v>
      </c>
      <c r="C3191" s="3">
        <f t="shared" si="294"/>
        <v>1004670.4781451721</v>
      </c>
      <c r="D3191" s="4">
        <f>LN(Table1[[#This Row],[NV]])</f>
        <v>14.090620309193488</v>
      </c>
      <c r="E3191" s="5">
        <v>783</v>
      </c>
      <c r="F3191" s="5">
        <f t="shared" si="295"/>
        <v>613089</v>
      </c>
      <c r="G3191" s="8">
        <f t="shared" si="296"/>
        <v>1590723.0333333334</v>
      </c>
      <c r="H3191" s="5">
        <f t="shared" si="297"/>
        <v>5217.2329009607984</v>
      </c>
      <c r="I3191" s="5">
        <f t="shared" si="298"/>
        <v>6792.9651942295859</v>
      </c>
      <c r="J3191" s="5">
        <f>Table1[[#This Row],[DAA 
(n)]]^1.5</f>
        <v>21910.013395705606</v>
      </c>
      <c r="K3191" s="5">
        <f t="shared" si="299"/>
        <v>35923.462497160144</v>
      </c>
      <c r="L3191" s="7">
        <f>LN(Table1[[#This Row],[NV]]/Table1[[#This Row],[NV_MA-1]])</f>
        <v>-0.18907889958645402</v>
      </c>
      <c r="M3191" s="7">
        <f>LN(Table1[[#This Row],[NV]]/Table1[[#This Row],[NV_MA-2]])</f>
        <v>5.2669774837854302</v>
      </c>
      <c r="N3191" s="4">
        <f>LN(Table1[[#This Row],[NV]]/Table1[[#This Row],[NV_MA-3]])</f>
        <v>3.6014743967359344</v>
      </c>
      <c r="O3191" s="7">
        <f>LN(Table1[[#This Row],[NV]]/Table1[[#This Row],[Metcalfe
NV ~ n^2]])</f>
        <v>0.76435491721188098</v>
      </c>
      <c r="P3191" s="7">
        <f>Table1[[#This Row],[NV_MA-1]]*$M$3</f>
        <v>1590723.0333333334</v>
      </c>
    </row>
    <row r="3192" spans="1:16" x14ac:dyDescent="0.2">
      <c r="A3192" s="2">
        <v>40501</v>
      </c>
      <c r="B3192" s="3">
        <v>1293074.4850000001</v>
      </c>
      <c r="C3192" s="3">
        <f t="shared" si="294"/>
        <v>976266.52402327885</v>
      </c>
      <c r="D3192" s="4">
        <f>LN(Table1[[#This Row],[NV]])</f>
        <v>14.072533262436654</v>
      </c>
      <c r="E3192" s="5">
        <v>635</v>
      </c>
      <c r="F3192" s="5">
        <f t="shared" si="295"/>
        <v>403225</v>
      </c>
      <c r="G3192" s="8">
        <f t="shared" si="296"/>
        <v>1602496.3666666667</v>
      </c>
      <c r="H3192" s="5">
        <f t="shared" si="297"/>
        <v>4098.0518742968588</v>
      </c>
      <c r="I3192" s="5">
        <f t="shared" si="298"/>
        <v>6844.8397230343808</v>
      </c>
      <c r="J3192" s="5">
        <f>Table1[[#This Row],[DAA 
(n)]]^1.5</f>
        <v>16001.496023809768</v>
      </c>
      <c r="K3192" s="5">
        <f t="shared" si="299"/>
        <v>36220.456473615217</v>
      </c>
      <c r="L3192" s="7">
        <f>LN(Table1[[#This Row],[NV]]/Table1[[#This Row],[NV_MA-1]])</f>
        <v>-0.2145399380470466</v>
      </c>
      <c r="M3192" s="7">
        <f>LN(Table1[[#This Row],[NV]]/Table1[[#This Row],[NV_MA-2]])</f>
        <v>5.2412829401767933</v>
      </c>
      <c r="N3192" s="4">
        <f>LN(Table1[[#This Row],[NV]]/Table1[[#This Row],[NV_MA-3]])</f>
        <v>3.5751539282731639</v>
      </c>
      <c r="O3192" s="7">
        <f>LN(Table1[[#This Row],[NV]]/Table1[[#This Row],[Metcalfe
NV ~ n^2]])</f>
        <v>1.1652832646512705</v>
      </c>
      <c r="P3192" s="7">
        <f>Table1[[#This Row],[NV_MA-1]]*$M$3</f>
        <v>1602496.3666666667</v>
      </c>
    </row>
    <row r="3193" spans="1:16" x14ac:dyDescent="0.2">
      <c r="A3193" s="2">
        <v>40500</v>
      </c>
      <c r="B3193" s="3">
        <v>1248159.0913617699</v>
      </c>
      <c r="C3193" s="3">
        <f t="shared" si="294"/>
        <v>947460.79618994542</v>
      </c>
      <c r="D3193" s="4">
        <f>LN(Table1[[#This Row],[NV]])</f>
        <v>14.037180296839701</v>
      </c>
      <c r="E3193" s="5">
        <v>651</v>
      </c>
      <c r="F3193" s="5">
        <f t="shared" si="295"/>
        <v>423801</v>
      </c>
      <c r="G3193" s="8">
        <f t="shared" si="296"/>
        <v>1638506.3333333333</v>
      </c>
      <c r="H3193" s="5">
        <f t="shared" si="297"/>
        <v>4217.5097770777784</v>
      </c>
      <c r="I3193" s="5">
        <f t="shared" si="298"/>
        <v>6996.6995910909081</v>
      </c>
      <c r="J3193" s="5">
        <f>Table1[[#This Row],[DAA 
(n)]]^1.5</f>
        <v>16610.070770469338</v>
      </c>
      <c r="K3193" s="5">
        <f t="shared" si="299"/>
        <v>37104.007456190695</v>
      </c>
      <c r="L3193" s="7">
        <f>LN(Table1[[#This Row],[NV]]/Table1[[#This Row],[NV_MA-1]])</f>
        <v>-0.27211531559780977</v>
      </c>
      <c r="M3193" s="7">
        <f>LN(Table1[[#This Row],[NV]]/Table1[[#This Row],[NV_MA-2]])</f>
        <v>5.1839864669742033</v>
      </c>
      <c r="N3193" s="4">
        <f>LN(Table1[[#This Row],[NV]]/Table1[[#This Row],[NV_MA-3]])</f>
        <v>3.5157000363905841</v>
      </c>
      <c r="O3193" s="7">
        <f>LN(Table1[[#This Row],[NV]]/Table1[[#This Row],[Metcalfe
NV ~ n^2]])</f>
        <v>1.0801610124225627</v>
      </c>
      <c r="P3193" s="7">
        <f>Table1[[#This Row],[NV_MA-1]]*$M$3</f>
        <v>1638506.3333333333</v>
      </c>
    </row>
    <row r="3194" spans="1:16" x14ac:dyDescent="0.2">
      <c r="A3194" s="2">
        <v>40499</v>
      </c>
      <c r="B3194" s="3">
        <v>1119247.6487025099</v>
      </c>
      <c r="C3194" s="3">
        <f t="shared" si="294"/>
        <v>919899.1938027743</v>
      </c>
      <c r="D3194" s="4">
        <f>LN(Table1[[#This Row],[NV]])</f>
        <v>13.928167275321474</v>
      </c>
      <c r="E3194" s="5">
        <v>674</v>
      </c>
      <c r="F3194" s="5">
        <f t="shared" si="295"/>
        <v>454276</v>
      </c>
      <c r="G3194" s="8">
        <f t="shared" si="296"/>
        <v>1690743.6666666667</v>
      </c>
      <c r="H3194" s="5">
        <f t="shared" si="297"/>
        <v>4389.9170947548946</v>
      </c>
      <c r="I3194" s="5">
        <f t="shared" si="298"/>
        <v>7197.2042027237931</v>
      </c>
      <c r="J3194" s="5">
        <f>Table1[[#This Row],[DAA 
(n)]]^1.5</f>
        <v>17498.057720787183</v>
      </c>
      <c r="K3194" s="5">
        <f t="shared" si="299"/>
        <v>38317.064697113128</v>
      </c>
      <c r="L3194" s="7">
        <f>LN(Table1[[#This Row],[NV]]/Table1[[#This Row],[NV_MA-1]])</f>
        <v>-0.4125117542365489</v>
      </c>
      <c r="M3194" s="7">
        <f>LN(Table1[[#This Row],[NV]]/Table1[[#This Row],[NV_MA-2]])</f>
        <v>5.0467193509045556</v>
      </c>
      <c r="N3194" s="4">
        <f>LN(Table1[[#This Row],[NV]]/Table1[[#This Row],[NV_MA-3]])</f>
        <v>3.3745166459327725</v>
      </c>
      <c r="O3194" s="7">
        <f>LN(Table1[[#This Row],[NV]]/Table1[[#This Row],[Metcalfe
NV ~ n^2]])</f>
        <v>0.90170705349686031</v>
      </c>
      <c r="P3194" s="7">
        <f>Table1[[#This Row],[NV_MA-1]]*$M$3</f>
        <v>1690743.6666666667</v>
      </c>
    </row>
    <row r="3195" spans="1:16" x14ac:dyDescent="0.2">
      <c r="A3195" s="2">
        <v>40498</v>
      </c>
      <c r="B3195" s="3">
        <v>1038105</v>
      </c>
      <c r="C3195" s="3">
        <f t="shared" si="294"/>
        <v>897289.9468460239</v>
      </c>
      <c r="D3195" s="4">
        <f>LN(Table1[[#This Row],[NV]])</f>
        <v>13.852907493661405</v>
      </c>
      <c r="E3195" s="5">
        <v>3228</v>
      </c>
      <c r="F3195" s="5">
        <f t="shared" si="295"/>
        <v>10419984</v>
      </c>
      <c r="G3195" s="8">
        <f t="shared" si="296"/>
        <v>1705494.7666666666</v>
      </c>
      <c r="H3195" s="5">
        <f t="shared" si="297"/>
        <v>26081.006998870402</v>
      </c>
      <c r="I3195" s="5">
        <f t="shared" si="298"/>
        <v>7267.2094409402034</v>
      </c>
      <c r="J3195" s="5">
        <f>Table1[[#This Row],[DAA 
(n)]]^1.5</f>
        <v>183400.40444884516</v>
      </c>
      <c r="K3195" s="5">
        <f t="shared" si="299"/>
        <v>38705.208664960046</v>
      </c>
      <c r="L3195" s="7">
        <f>LN(Table1[[#This Row],[NV]]/Table1[[#This Row],[NV_MA-1]])</f>
        <v>-0.49645831867086448</v>
      </c>
      <c r="M3195" s="7">
        <f>LN(Table1[[#This Row],[NV]]/Table1[[#This Row],[NV_MA-2]])</f>
        <v>4.9617798426344031</v>
      </c>
      <c r="N3195" s="4">
        <f>LN(Table1[[#This Row],[NV]]/Table1[[#This Row],[NV_MA-3]])</f>
        <v>3.2891780328742235</v>
      </c>
      <c r="O3195" s="7">
        <f>LN(Table1[[#This Row],[NV]]/Table1[[#This Row],[Metcalfe
NV ~ n^2]])</f>
        <v>-2.3063285651182737</v>
      </c>
      <c r="P3195" s="7">
        <f>Table1[[#This Row],[NV_MA-1]]*$M$3</f>
        <v>1705494.7666666666</v>
      </c>
    </row>
    <row r="3196" spans="1:16" x14ac:dyDescent="0.2">
      <c r="A3196" s="2">
        <v>40497</v>
      </c>
      <c r="B3196" s="3">
        <v>1235997.39174591</v>
      </c>
      <c r="C3196" s="3">
        <f t="shared" si="294"/>
        <v>877285.70684602403</v>
      </c>
      <c r="D3196" s="4">
        <f>LN(Table1[[#This Row],[NV]])</f>
        <v>14.02738880675961</v>
      </c>
      <c r="E3196" s="5">
        <v>4487</v>
      </c>
      <c r="F3196" s="5">
        <f t="shared" si="295"/>
        <v>20133169</v>
      </c>
      <c r="G3196" s="8">
        <f t="shared" si="296"/>
        <v>1376962</v>
      </c>
      <c r="H3196" s="5">
        <f t="shared" si="297"/>
        <v>37730.91201201424</v>
      </c>
      <c r="I3196" s="5">
        <f t="shared" si="298"/>
        <v>6563.5983957936851</v>
      </c>
      <c r="J3196" s="5">
        <f>Table1[[#This Row],[DAA 
(n)]]^1.5</f>
        <v>300562.02238972281</v>
      </c>
      <c r="K3196" s="5">
        <f t="shared" si="299"/>
        <v>33277.884809607844</v>
      </c>
      <c r="L3196" s="7">
        <f>LN(Table1[[#This Row],[NV]]/Table1[[#This Row],[NV_MA-1]])</f>
        <v>-0.10800137434672476</v>
      </c>
      <c r="M3196" s="7">
        <f>LN(Table1[[#This Row],[NV]]/Table1[[#This Row],[NV_MA-2]])</f>
        <v>5.2380945392681628</v>
      </c>
      <c r="N3196" s="4">
        <f>LN(Table1[[#This Row],[NV]]/Table1[[#This Row],[NV_MA-3]])</f>
        <v>3.6147404712479325</v>
      </c>
      <c r="O3196" s="7">
        <f>LN(Table1[[#This Row],[NV]]/Table1[[#This Row],[Metcalfe
NV ~ n^2]])</f>
        <v>-2.7904904051923567</v>
      </c>
      <c r="P3196" s="7">
        <f>Table1[[#This Row],[NV_MA-1]]*$M$3</f>
        <v>1376962</v>
      </c>
    </row>
    <row r="3197" spans="1:16" x14ac:dyDescent="0.2">
      <c r="A3197" s="2">
        <v>40496</v>
      </c>
      <c r="B3197" s="3">
        <v>1281895.808</v>
      </c>
      <c r="C3197" s="3">
        <f t="shared" si="294"/>
        <v>850496.47378782695</v>
      </c>
      <c r="D3197" s="4">
        <f>LN(Table1[[#This Row],[NV]])</f>
        <v>14.063850640149003</v>
      </c>
      <c r="E3197" s="5">
        <v>945</v>
      </c>
      <c r="F3197" s="5">
        <f t="shared" si="295"/>
        <v>893025</v>
      </c>
      <c r="G3197" s="8">
        <f t="shared" si="296"/>
        <v>734872.66666666663</v>
      </c>
      <c r="H3197" s="5">
        <f t="shared" si="297"/>
        <v>6474.3697564815875</v>
      </c>
      <c r="I3197" s="5">
        <f t="shared" si="298"/>
        <v>5518.5757304728986</v>
      </c>
      <c r="J3197" s="5">
        <f>Table1[[#This Row],[DAA 
(n)]]^1.5</f>
        <v>29050.105421495464</v>
      </c>
      <c r="K3197" s="5">
        <f t="shared" si="299"/>
        <v>24209.101744476953</v>
      </c>
      <c r="L3197" s="7">
        <f>LN(Table1[[#This Row],[NV]]/Table1[[#This Row],[NV_MA-1]])</f>
        <v>0.55639811959265151</v>
      </c>
      <c r="M3197" s="7">
        <f>LN(Table1[[#This Row],[NV]]/Table1[[#This Row],[NV_MA-2]])</f>
        <v>5.4479755540125732</v>
      </c>
      <c r="N3197" s="4">
        <f>LN(Table1[[#This Row],[NV]]/Table1[[#This Row],[NV_MA-3]])</f>
        <v>3.9693666935703589</v>
      </c>
      <c r="O3197" s="7">
        <f>LN(Table1[[#This Row],[NV]]/Table1[[#This Row],[Metcalfe
NV ~ n^2]])</f>
        <v>0.36148078516151633</v>
      </c>
      <c r="P3197" s="7">
        <f>Table1[[#This Row],[NV_MA-1]]*$M$3</f>
        <v>734872.66666666663</v>
      </c>
    </row>
    <row r="3198" spans="1:16" x14ac:dyDescent="0.2">
      <c r="A3198" s="2">
        <v>40495</v>
      </c>
      <c r="B3198" s="3">
        <v>1264425</v>
      </c>
      <c r="C3198" s="3">
        <f t="shared" si="294"/>
        <v>822702.86352116021</v>
      </c>
      <c r="D3198" s="4">
        <f>LN(Table1[[#This Row],[NV]])</f>
        <v>14.050128031352111</v>
      </c>
      <c r="E3198" s="5">
        <v>587</v>
      </c>
      <c r="F3198" s="5">
        <f t="shared" si="295"/>
        <v>344569</v>
      </c>
      <c r="G3198" s="8">
        <f t="shared" si="296"/>
        <v>716395.96666666667</v>
      </c>
      <c r="H3198" s="5">
        <f t="shared" si="297"/>
        <v>3742.1395692390929</v>
      </c>
      <c r="I3198" s="5">
        <f t="shared" si="298"/>
        <v>5426.2729319428354</v>
      </c>
      <c r="J3198" s="5">
        <f>Table1[[#This Row],[DAA 
(n)]]^1.5</f>
        <v>14221.884650073627</v>
      </c>
      <c r="K3198" s="5">
        <f t="shared" si="299"/>
        <v>23708.783614668184</v>
      </c>
      <c r="L3198" s="7">
        <f>LN(Table1[[#This Row],[NV]]/Table1[[#This Row],[NV_MA-1]])</f>
        <v>0.56813971220112747</v>
      </c>
      <c r="M3198" s="7">
        <f>LN(Table1[[#This Row],[NV]]/Table1[[#This Row],[NV_MA-2]])</f>
        <v>5.4511202386347604</v>
      </c>
      <c r="N3198" s="4">
        <f>LN(Table1[[#This Row],[NV]]/Table1[[#This Row],[NV_MA-3]])</f>
        <v>3.9765271562376103</v>
      </c>
      <c r="O3198" s="7">
        <f>LN(Table1[[#This Row],[NV]]/Table1[[#This Row],[Metcalfe
NV ~ n^2]])</f>
        <v>1.3000783916959187</v>
      </c>
      <c r="P3198" s="7">
        <f>Table1[[#This Row],[NV_MA-1]]*$M$3</f>
        <v>716395.96666666667</v>
      </c>
    </row>
    <row r="3199" spans="1:16" x14ac:dyDescent="0.2">
      <c r="A3199" s="2">
        <v>40494</v>
      </c>
      <c r="B3199" s="3">
        <v>1225700.82</v>
      </c>
      <c r="C3199" s="3">
        <f t="shared" si="294"/>
        <v>795034.77352116024</v>
      </c>
      <c r="D3199" s="4">
        <f>LN(Table1[[#This Row],[NV]])</f>
        <v>14.019023336334499</v>
      </c>
      <c r="E3199" s="5">
        <v>457</v>
      </c>
      <c r="F3199" s="5">
        <f t="shared" si="295"/>
        <v>208849</v>
      </c>
      <c r="G3199" s="8">
        <f t="shared" si="296"/>
        <v>717972.8666666667</v>
      </c>
      <c r="H3199" s="5">
        <f t="shared" si="297"/>
        <v>2798.9803096386518</v>
      </c>
      <c r="I3199" s="5">
        <f t="shared" si="298"/>
        <v>5435.9027240451551</v>
      </c>
      <c r="J3199" s="5">
        <f>Table1[[#This Row],[DAA 
(n)]]^1.5</f>
        <v>9769.5441551794065</v>
      </c>
      <c r="K3199" s="5">
        <f t="shared" si="299"/>
        <v>23756.804626199144</v>
      </c>
      <c r="L3199" s="7">
        <f>LN(Table1[[#This Row],[NV]]/Table1[[#This Row],[NV_MA-1]])</f>
        <v>0.53483627917604959</v>
      </c>
      <c r="M3199" s="7">
        <f>LN(Table1[[#This Row],[NV]]/Table1[[#This Row],[NV_MA-2]])</f>
        <v>5.4182424559908418</v>
      </c>
      <c r="N3199" s="4">
        <f>LN(Table1[[#This Row],[NV]]/Table1[[#This Row],[NV_MA-3]])</f>
        <v>3.9433990573312232</v>
      </c>
      <c r="O3199" s="7">
        <f>LN(Table1[[#This Row],[NV]]/Table1[[#This Row],[Metcalfe
NV ~ n^2]])</f>
        <v>1.7696565545460896</v>
      </c>
      <c r="P3199" s="7">
        <f>Table1[[#This Row],[NV_MA-1]]*$M$3</f>
        <v>717972.8666666667</v>
      </c>
    </row>
    <row r="3200" spans="1:16" x14ac:dyDescent="0.2">
      <c r="A3200" s="2">
        <v>40493</v>
      </c>
      <c r="B3200" s="3">
        <v>1017704.115</v>
      </c>
      <c r="C3200" s="3">
        <f t="shared" si="294"/>
        <v>769028.44514970481</v>
      </c>
      <c r="D3200" s="4">
        <f>LN(Table1[[#This Row],[NV]])</f>
        <v>13.833059780603115</v>
      </c>
      <c r="E3200" s="5">
        <v>594</v>
      </c>
      <c r="F3200" s="5">
        <f t="shared" si="295"/>
        <v>352836</v>
      </c>
      <c r="G3200" s="8">
        <f t="shared" si="296"/>
        <v>739779.26666666672</v>
      </c>
      <c r="H3200" s="5">
        <f t="shared" si="297"/>
        <v>3793.8063157014112</v>
      </c>
      <c r="I3200" s="5">
        <f t="shared" si="298"/>
        <v>5554.2329476691348</v>
      </c>
      <c r="J3200" s="5">
        <f>Table1[[#This Row],[DAA 
(n)]]^1.5</f>
        <v>14477.036437061288</v>
      </c>
      <c r="K3200" s="5">
        <f t="shared" si="299"/>
        <v>24375.001711538833</v>
      </c>
      <c r="L3200" s="7">
        <f>LN(Table1[[#This Row],[NV]]/Table1[[#This Row],[NV_MA-1]])</f>
        <v>0.3189526482078508</v>
      </c>
      <c r="M3200" s="7">
        <f>LN(Table1[[#This Row],[NV]]/Table1[[#This Row],[NV_MA-2]])</f>
        <v>5.2107441712916298</v>
      </c>
      <c r="N3200" s="4">
        <f>LN(Table1[[#This Row],[NV]]/Table1[[#This Row],[NV_MA-3]])</f>
        <v>3.7317464145200918</v>
      </c>
      <c r="O3200" s="7">
        <f>LN(Table1[[#This Row],[NV]]/Table1[[#This Row],[Metcalfe
NV ~ n^2]])</f>
        <v>1.0593011418778251</v>
      </c>
      <c r="P3200" s="7">
        <f>Table1[[#This Row],[NV_MA-1]]*$M$3</f>
        <v>739779.26666666672</v>
      </c>
    </row>
    <row r="3201" spans="1:16" x14ac:dyDescent="0.2">
      <c r="A3201" s="2">
        <v>40492</v>
      </c>
      <c r="B3201" s="3">
        <v>1044611.96155055</v>
      </c>
      <c r="C3201" s="3">
        <f t="shared" si="294"/>
        <v>748516.24264970492</v>
      </c>
      <c r="D3201" s="4">
        <f>LN(Table1[[#This Row],[NV]])</f>
        <v>13.859156045761729</v>
      </c>
      <c r="E3201" s="5">
        <v>655</v>
      </c>
      <c r="F3201" s="5">
        <f t="shared" si="295"/>
        <v>429025</v>
      </c>
      <c r="G3201" s="8">
        <f t="shared" si="296"/>
        <v>741799.7</v>
      </c>
      <c r="H3201" s="5">
        <f t="shared" si="297"/>
        <v>4247.4360793410897</v>
      </c>
      <c r="I3201" s="5">
        <f t="shared" si="298"/>
        <v>5566.3637724019127</v>
      </c>
      <c r="J3201" s="5">
        <f>Table1[[#This Row],[DAA 
(n)]]^1.5</f>
        <v>16763.393898611328</v>
      </c>
      <c r="K3201" s="5">
        <f t="shared" si="299"/>
        <v>24435.928394315932</v>
      </c>
      <c r="L3201" s="7">
        <f>LN(Table1[[#This Row],[NV]]/Table1[[#This Row],[NV_MA-1]])</f>
        <v>0.3423215061458606</v>
      </c>
      <c r="M3201" s="7">
        <f>LN(Table1[[#This Row],[NV]]/Table1[[#This Row],[NV_MA-2]])</f>
        <v>5.234658749648756</v>
      </c>
      <c r="N3201" s="4">
        <f>LN(Table1[[#This Row],[NV]]/Table1[[#This Row],[NV_MA-3]])</f>
        <v>3.7553462423321022</v>
      </c>
      <c r="O3201" s="7">
        <f>LN(Table1[[#This Row],[NV]]/Table1[[#This Row],[Metcalfe
NV ~ n^2]])</f>
        <v>0.88988557449122541</v>
      </c>
      <c r="P3201" s="7">
        <f>Table1[[#This Row],[NV_MA-1]]*$M$3</f>
        <v>741799.7</v>
      </c>
    </row>
    <row r="3202" spans="1:16" x14ac:dyDescent="0.2">
      <c r="A3202" s="2">
        <v>40491</v>
      </c>
      <c r="B3202" s="3">
        <v>986537.53224371804</v>
      </c>
      <c r="C3202" s="3">
        <f t="shared" si="294"/>
        <v>727096.70226468681</v>
      </c>
      <c r="D3202" s="4">
        <f>LN(Table1[[#This Row],[NV]])</f>
        <v>13.801956649583948</v>
      </c>
      <c r="E3202" s="5">
        <v>651</v>
      </c>
      <c r="F3202" s="5">
        <f t="shared" si="295"/>
        <v>423801</v>
      </c>
      <c r="G3202" s="8">
        <f t="shared" si="296"/>
        <v>740813</v>
      </c>
      <c r="H3202" s="5">
        <f t="shared" si="297"/>
        <v>4217.5097770777784</v>
      </c>
      <c r="I3202" s="5">
        <f t="shared" si="298"/>
        <v>5560.6391729939041</v>
      </c>
      <c r="J3202" s="5">
        <f>Table1[[#This Row],[DAA 
(n)]]^1.5</f>
        <v>16610.070770469338</v>
      </c>
      <c r="K3202" s="5">
        <f t="shared" si="299"/>
        <v>24406.756385486566</v>
      </c>
      <c r="L3202" s="7">
        <f>LN(Table1[[#This Row],[NV]]/Table1[[#This Row],[NV_MA-1]])</f>
        <v>0.28645313882770412</v>
      </c>
      <c r="M3202" s="7">
        <f>LN(Table1[[#This Row],[NV]]/Table1[[#This Row],[NV_MA-2]])</f>
        <v>5.1784883097750543</v>
      </c>
      <c r="N3202" s="4">
        <f>LN(Table1[[#This Row],[NV]]/Table1[[#This Row],[NV_MA-3]])</f>
        <v>3.6993413755881424</v>
      </c>
      <c r="O3202" s="7">
        <f>LN(Table1[[#This Row],[NV]]/Table1[[#This Row],[Metcalfe
NV ~ n^2]])</f>
        <v>0.84493736516680984</v>
      </c>
      <c r="P3202" s="7">
        <f>Table1[[#This Row],[NV_MA-1]]*$M$3</f>
        <v>740813</v>
      </c>
    </row>
    <row r="3203" spans="1:16" x14ac:dyDescent="0.2">
      <c r="A3203" s="2">
        <v>40490</v>
      </c>
      <c r="B3203" s="3">
        <v>1101553.4134015201</v>
      </c>
      <c r="C3203" s="3">
        <f t="shared" si="294"/>
        <v>707889.97914401663</v>
      </c>
      <c r="D3203" s="4">
        <f>LN(Table1[[#This Row],[NV]])</f>
        <v>13.912231935561815</v>
      </c>
      <c r="E3203" s="5">
        <v>1570</v>
      </c>
      <c r="F3203" s="5">
        <f t="shared" si="295"/>
        <v>2464900</v>
      </c>
      <c r="G3203" s="8">
        <f t="shared" si="296"/>
        <v>739958.33333333337</v>
      </c>
      <c r="H3203" s="5">
        <f t="shared" si="297"/>
        <v>11553.364510397496</v>
      </c>
      <c r="I3203" s="5">
        <f t="shared" si="298"/>
        <v>5555.6638470667622</v>
      </c>
      <c r="J3203" s="5">
        <f>Table1[[#This Row],[DAA 
(n)]]^1.5</f>
        <v>62208.464054339063</v>
      </c>
      <c r="K3203" s="5">
        <f t="shared" si="299"/>
        <v>24381.438664440775</v>
      </c>
      <c r="L3203" s="7">
        <f>LN(Table1[[#This Row],[NV]]/Table1[[#This Row],[NV_MA-1]])</f>
        <v>0.39788277827302804</v>
      </c>
      <c r="M3203" s="7">
        <f>LN(Table1[[#This Row],[NV]]/Table1[[#This Row],[NV_MA-2]])</f>
        <v>5.289658736205709</v>
      </c>
      <c r="N3203" s="4">
        <f>LN(Table1[[#This Row],[NV]]/Table1[[#This Row],[NV_MA-3]])</f>
        <v>3.8106545242412926</v>
      </c>
      <c r="O3203" s="7">
        <f>LN(Table1[[#This Row],[NV]]/Table1[[#This Row],[Metcalfe
NV ~ n^2]])</f>
        <v>-0.80542986112289294</v>
      </c>
      <c r="P3203" s="7">
        <f>Table1[[#This Row],[NV_MA-1]]*$M$3</f>
        <v>739958.33333333337</v>
      </c>
    </row>
    <row r="3204" spans="1:16" x14ac:dyDescent="0.2">
      <c r="A3204" s="2">
        <v>40489</v>
      </c>
      <c r="B3204" s="3">
        <v>1535423</v>
      </c>
      <c r="C3204" s="3">
        <f t="shared" si="294"/>
        <v>684350.43203063263</v>
      </c>
      <c r="D3204" s="4">
        <f>LN(Table1[[#This Row],[NV]])</f>
        <v>14.24431647107356</v>
      </c>
      <c r="E3204" s="5">
        <v>688</v>
      </c>
      <c r="F3204" s="5">
        <f t="shared" si="295"/>
        <v>473344</v>
      </c>
      <c r="G3204" s="8">
        <f t="shared" si="296"/>
        <v>676695.3</v>
      </c>
      <c r="H3204" s="5">
        <f t="shared" si="297"/>
        <v>4495.2467204981403</v>
      </c>
      <c r="I3204" s="5">
        <f t="shared" si="298"/>
        <v>5336.815733937955</v>
      </c>
      <c r="J3204" s="5">
        <f>Table1[[#This Row],[DAA 
(n)]]^1.5</f>
        <v>18046.070818879103</v>
      </c>
      <c r="K3204" s="5">
        <f t="shared" si="299"/>
        <v>22996.58841721022</v>
      </c>
      <c r="L3204" s="7">
        <f>LN(Table1[[#This Row],[NV]]/Table1[[#This Row],[NV_MA-1]])</f>
        <v>0.8193400943480299</v>
      </c>
      <c r="M3204" s="7">
        <f>LN(Table1[[#This Row],[NV]]/Table1[[#This Row],[NV_MA-2]])</f>
        <v>5.661932021485562</v>
      </c>
      <c r="N3204" s="4">
        <f>LN(Table1[[#This Row],[NV]]/Table1[[#This Row],[NV_MA-3]])</f>
        <v>4.201215316850722</v>
      </c>
      <c r="O3204" s="7">
        <f>LN(Table1[[#This Row],[NV]]/Table1[[#This Row],[Metcalfe
NV ~ n^2]])</f>
        <v>1.1767387952068731</v>
      </c>
      <c r="P3204" s="7">
        <f>Table1[[#This Row],[NV_MA-1]]*$M$3</f>
        <v>676695.3</v>
      </c>
    </row>
    <row r="3205" spans="1:16" x14ac:dyDescent="0.2">
      <c r="A3205" s="2">
        <v>40488</v>
      </c>
      <c r="B3205" s="3">
        <v>1805984.1933418999</v>
      </c>
      <c r="C3205" s="3">
        <f t="shared" si="294"/>
        <v>645013.08773690194</v>
      </c>
      <c r="D3205" s="4">
        <f>LN(Table1[[#This Row],[NV]])</f>
        <v>14.406616260618385</v>
      </c>
      <c r="E3205" s="5">
        <v>588</v>
      </c>
      <c r="F3205" s="5">
        <f t="shared" si="295"/>
        <v>345744</v>
      </c>
      <c r="G3205" s="8">
        <f t="shared" si="296"/>
        <v>682949.46666666667</v>
      </c>
      <c r="H3205" s="5">
        <f t="shared" si="297"/>
        <v>3749.5154453643927</v>
      </c>
      <c r="I3205" s="5">
        <f t="shared" si="298"/>
        <v>5368.5639896567618</v>
      </c>
      <c r="J3205" s="5">
        <f>Table1[[#This Row],[DAA 
(n)]]^1.5</f>
        <v>14258.242247907008</v>
      </c>
      <c r="K3205" s="5">
        <f t="shared" si="299"/>
        <v>23167.759219920157</v>
      </c>
      <c r="L3205" s="7">
        <f>LN(Table1[[#This Row],[NV]]/Table1[[#This Row],[NV_MA-1]])</f>
        <v>0.97244011211353754</v>
      </c>
      <c r="M3205" s="7">
        <f>LN(Table1[[#This Row],[NV]]/Table1[[#This Row],[NV_MA-2]])</f>
        <v>5.8183005223485713</v>
      </c>
      <c r="N3205" s="4">
        <f>LN(Table1[[#This Row],[NV]]/Table1[[#This Row],[NV_MA-3]])</f>
        <v>4.3560993582735428</v>
      </c>
      <c r="O3205" s="7">
        <f>LN(Table1[[#This Row],[NV]]/Table1[[#This Row],[Metcalfe
NV ~ n^2]])</f>
        <v>1.6531623648211313</v>
      </c>
      <c r="P3205" s="7">
        <f>Table1[[#This Row],[NV_MA-1]]*$M$3</f>
        <v>682949.46666666667</v>
      </c>
    </row>
    <row r="3206" spans="1:16" x14ac:dyDescent="0.2">
      <c r="A3206" s="2">
        <v>40487</v>
      </c>
      <c r="B3206" s="3">
        <v>1164192.0751724101</v>
      </c>
      <c r="C3206" s="3">
        <f t="shared" si="294"/>
        <v>594192.2746255052</v>
      </c>
      <c r="D3206" s="4">
        <f>LN(Table1[[#This Row],[NV]])</f>
        <v>13.967537906695084</v>
      </c>
      <c r="E3206" s="5">
        <v>828</v>
      </c>
      <c r="F3206" s="5">
        <f t="shared" si="295"/>
        <v>685584</v>
      </c>
      <c r="G3206" s="8">
        <f t="shared" si="296"/>
        <v>685681.8666666667</v>
      </c>
      <c r="H3206" s="5">
        <f t="shared" si="297"/>
        <v>5563.3428918309946</v>
      </c>
      <c r="I3206" s="5">
        <f t="shared" si="298"/>
        <v>5384.9118817397157</v>
      </c>
      <c r="J3206" s="5">
        <f>Table1[[#This Row],[DAA 
(n)]]^1.5</f>
        <v>23825.691007817597</v>
      </c>
      <c r="K3206" s="5">
        <f t="shared" si="299"/>
        <v>23249.98511509419</v>
      </c>
      <c r="L3206" s="7">
        <f>LN(Table1[[#This Row],[NV]]/Table1[[#This Row],[NV_MA-1]])</f>
        <v>0.52936885876768458</v>
      </c>
      <c r="M3206" s="7">
        <f>LN(Table1[[#This Row],[NV]]/Table1[[#This Row],[NV_MA-2]])</f>
        <v>5.3761816808894158</v>
      </c>
      <c r="N3206" s="4">
        <f>LN(Table1[[#This Row],[NV]]/Table1[[#This Row],[NV_MA-3]])</f>
        <v>3.9134781358907884</v>
      </c>
      <c r="O3206" s="7">
        <f>LN(Table1[[#This Row],[NV]]/Table1[[#This Row],[Metcalfe
NV ~ n^2]])</f>
        <v>0.52951159792456415</v>
      </c>
      <c r="P3206" s="7">
        <f>Table1[[#This Row],[NV_MA-1]]*$M$3</f>
        <v>685681.8666666667</v>
      </c>
    </row>
    <row r="3207" spans="1:16" x14ac:dyDescent="0.2">
      <c r="A3207" s="2">
        <v>40486</v>
      </c>
      <c r="B3207" s="3">
        <v>1027622.73412624</v>
      </c>
      <c r="C3207" s="3">
        <f t="shared" si="294"/>
        <v>564161.2665864249</v>
      </c>
      <c r="D3207" s="4">
        <f>LN(Table1[[#This Row],[NV]])</f>
        <v>13.84275866749031</v>
      </c>
      <c r="E3207" s="5">
        <v>632</v>
      </c>
      <c r="F3207" s="5">
        <f t="shared" si="295"/>
        <v>399424</v>
      </c>
      <c r="G3207" s="8">
        <f t="shared" si="296"/>
        <v>678333.2</v>
      </c>
      <c r="H3207" s="5">
        <f t="shared" si="297"/>
        <v>4075.6980971008143</v>
      </c>
      <c r="I3207" s="5">
        <f t="shared" si="298"/>
        <v>5347.8027929003247</v>
      </c>
      <c r="J3207" s="5">
        <f>Table1[[#This Row],[DAA 
(n)]]^1.5</f>
        <v>15888.233633730353</v>
      </c>
      <c r="K3207" s="5">
        <f t="shared" si="299"/>
        <v>23049.479363674334</v>
      </c>
      <c r="L3207" s="7">
        <f>LN(Table1[[#This Row],[NV]]/Table1[[#This Row],[NV_MA-1]])</f>
        <v>0.41536477585980358</v>
      </c>
      <c r="M3207" s="7">
        <f>LN(Table1[[#This Row],[NV]]/Table1[[#This Row],[NV_MA-2]])</f>
        <v>5.2583176048735183</v>
      </c>
      <c r="N3207" s="4">
        <f>LN(Table1[[#This Row],[NV]]/Table1[[#This Row],[NV_MA-3]])</f>
        <v>3.7973602065798597</v>
      </c>
      <c r="O3207" s="7">
        <f>LN(Table1[[#This Row],[NV]]/Table1[[#This Row],[Metcalfe
NV ~ n^2]])</f>
        <v>0.94497987919659565</v>
      </c>
      <c r="P3207" s="7">
        <f>Table1[[#This Row],[NV_MA-1]]*$M$3</f>
        <v>678333.2</v>
      </c>
    </row>
    <row r="3208" spans="1:16" x14ac:dyDescent="0.2">
      <c r="A3208" s="2">
        <v>40485</v>
      </c>
      <c r="B3208" s="3">
        <v>863543.2</v>
      </c>
      <c r="C3208" s="3">
        <f t="shared" si="294"/>
        <v>538468.07511555031</v>
      </c>
      <c r="D3208" s="4">
        <f>LN(Table1[[#This Row],[NV]])</f>
        <v>13.668799204269403</v>
      </c>
      <c r="E3208" s="5">
        <v>578</v>
      </c>
      <c r="F3208" s="5">
        <f t="shared" si="295"/>
        <v>334084</v>
      </c>
      <c r="G3208" s="8">
        <f t="shared" si="296"/>
        <v>680797.2</v>
      </c>
      <c r="H3208" s="5">
        <f t="shared" si="297"/>
        <v>3675.8336960926345</v>
      </c>
      <c r="I3208" s="5">
        <f t="shared" si="298"/>
        <v>5361.7877470135691</v>
      </c>
      <c r="J3208" s="5">
        <f>Table1[[#This Row],[DAA 
(n)]]^1.5</f>
        <v>13896.062463878037</v>
      </c>
      <c r="K3208" s="5">
        <f t="shared" si="299"/>
        <v>23121.407269845953</v>
      </c>
      <c r="L3208" s="7">
        <f>LN(Table1[[#This Row],[NV]]/Table1[[#This Row],[NV_MA-1]])</f>
        <v>0.23777946084502075</v>
      </c>
      <c r="M3208" s="7">
        <f>LN(Table1[[#This Row],[NV]]/Table1[[#This Row],[NV_MA-2]])</f>
        <v>5.0817464709243616</v>
      </c>
      <c r="N3208" s="4">
        <f>LN(Table1[[#This Row],[NV]]/Table1[[#This Row],[NV_MA-3]])</f>
        <v>3.6202850152625539</v>
      </c>
      <c r="O3208" s="7">
        <f>LN(Table1[[#This Row],[NV]]/Table1[[#This Row],[Metcalfe
NV ~ n^2]])</f>
        <v>0.94965146692464886</v>
      </c>
      <c r="P3208" s="7">
        <f>Table1[[#This Row],[NV_MA-1]]*$M$3</f>
        <v>680797.2</v>
      </c>
    </row>
    <row r="3209" spans="1:16" x14ac:dyDescent="0.2">
      <c r="A3209" s="2">
        <v>40484</v>
      </c>
      <c r="B3209" s="3">
        <v>864832.5</v>
      </c>
      <c r="C3209" s="3">
        <f t="shared" si="294"/>
        <v>518216.61670073436</v>
      </c>
      <c r="D3209" s="4">
        <f>LN(Table1[[#This Row],[NV]])</f>
        <v>13.67029112554456</v>
      </c>
      <c r="E3209" s="5">
        <v>446</v>
      </c>
      <c r="F3209" s="5">
        <f t="shared" si="295"/>
        <v>198916</v>
      </c>
      <c r="G3209" s="8">
        <f t="shared" si="296"/>
        <v>693857.8666666667</v>
      </c>
      <c r="H3209" s="5">
        <f t="shared" si="297"/>
        <v>2720.7422526009486</v>
      </c>
      <c r="I3209" s="5">
        <f t="shared" si="298"/>
        <v>5430.8914145057679</v>
      </c>
      <c r="J3209" s="5">
        <f>Table1[[#This Row],[DAA 
(n)]]^1.5</f>
        <v>9418.945588546525</v>
      </c>
      <c r="K3209" s="5">
        <f t="shared" si="299"/>
        <v>23487.173896414428</v>
      </c>
      <c r="L3209" s="7">
        <f>LN(Table1[[#This Row],[NV]]/Table1[[#This Row],[NV_MA-1]])</f>
        <v>0.22026871010459947</v>
      </c>
      <c r="M3209" s="7">
        <f>LN(Table1[[#This Row],[NV]]/Table1[[#This Row],[NV_MA-2]])</f>
        <v>5.0704325613561076</v>
      </c>
      <c r="N3209" s="4">
        <f>LN(Table1[[#This Row],[NV]]/Table1[[#This Row],[NV_MA-3]])</f>
        <v>3.6060813660527247</v>
      </c>
      <c r="O3209" s="7">
        <f>LN(Table1[[#This Row],[NV]]/Table1[[#This Row],[Metcalfe
NV ~ n^2]])</f>
        <v>1.4696532215044322</v>
      </c>
      <c r="P3209" s="7">
        <f>Table1[[#This Row],[NV_MA-1]]*$M$3</f>
        <v>693857.8666666667</v>
      </c>
    </row>
    <row r="3210" spans="1:16" x14ac:dyDescent="0.2">
      <c r="A3210" s="2">
        <v>40483</v>
      </c>
      <c r="B3210" s="3">
        <v>866356.26581297303</v>
      </c>
      <c r="C3210" s="3">
        <f t="shared" ref="C3210:C3273" si="300">AVERAGE(B3210:B3239)</f>
        <v>497874.64437677176</v>
      </c>
      <c r="D3210" s="4">
        <f>LN(Table1[[#This Row],[NV]])</f>
        <v>13.672051495339655</v>
      </c>
      <c r="E3210" s="5">
        <v>565</v>
      </c>
      <c r="F3210" s="5">
        <f t="shared" ref="F3210:F3273" si="301">E3210^2</f>
        <v>319225</v>
      </c>
      <c r="G3210" s="8">
        <f t="shared" ref="G3210:G3273" si="302">AVERAGE(F3210:F3239)</f>
        <v>701224.1333333333</v>
      </c>
      <c r="H3210" s="5">
        <f t="shared" ref="H3210:H3273" si="303">E3210*LN(E3210)</f>
        <v>3580.3065380977391</v>
      </c>
      <c r="I3210" s="5">
        <f t="shared" ref="I3210:I3273" si="304">AVERAGE(H3210:H3239)</f>
        <v>5480.0360451269453</v>
      </c>
      <c r="J3210" s="5">
        <f>Table1[[#This Row],[DAA 
(n)]]^1.5</f>
        <v>13429.896686125339</v>
      </c>
      <c r="K3210" s="5">
        <f t="shared" ref="K3210:K3273" si="305">AVERAGE(J3210:J3239)</f>
        <v>23723.05527651354</v>
      </c>
      <c r="L3210" s="7">
        <f>LN(Table1[[#This Row],[NV]]/Table1[[#This Row],[NV_MA-1]])</f>
        <v>0.21146864671311777</v>
      </c>
      <c r="M3210" s="7">
        <f>LN(Table1[[#This Row],[NV]]/Table1[[#This Row],[NV_MA-2]])</f>
        <v>5.0631845378413169</v>
      </c>
      <c r="N3210" s="4">
        <f>LN(Table1[[#This Row],[NV]]/Table1[[#This Row],[NV_MA-3]])</f>
        <v>3.5978488445989227</v>
      </c>
      <c r="O3210" s="7">
        <f>LN(Table1[[#This Row],[NV]]/Table1[[#This Row],[Metcalfe
NV ~ n^2]])</f>
        <v>0.99840003304677416</v>
      </c>
      <c r="P3210" s="7">
        <f>Table1[[#This Row],[NV_MA-1]]*$M$3</f>
        <v>701224.1333333333</v>
      </c>
    </row>
    <row r="3211" spans="1:16" x14ac:dyDescent="0.2">
      <c r="A3211" s="2">
        <v>40482</v>
      </c>
      <c r="B3211" s="3">
        <v>855633.625</v>
      </c>
      <c r="C3211" s="3">
        <f t="shared" si="300"/>
        <v>477515.96618300595</v>
      </c>
      <c r="D3211" s="4">
        <f>LN(Table1[[#This Row],[NV]])</f>
        <v>13.659597555324664</v>
      </c>
      <c r="E3211" s="5">
        <v>609</v>
      </c>
      <c r="F3211" s="5">
        <f t="shared" si="301"/>
        <v>370881</v>
      </c>
      <c r="G3211" s="8">
        <f t="shared" si="302"/>
        <v>711810.1</v>
      </c>
      <c r="H3211" s="5">
        <f t="shared" si="303"/>
        <v>3904.7973250353275</v>
      </c>
      <c r="I3211" s="5">
        <f t="shared" si="304"/>
        <v>5538.436582549185</v>
      </c>
      <c r="J3211" s="5">
        <f>Table1[[#This Row],[DAA 
(n)]]^1.5</f>
        <v>15028.856543330237</v>
      </c>
      <c r="K3211" s="5">
        <f t="shared" si="305"/>
        <v>24026.812628287815</v>
      </c>
      <c r="L3211" s="7">
        <f>LN(Table1[[#This Row],[NV]]/Table1[[#This Row],[NV_MA-1]])</f>
        <v>0.18403111398806471</v>
      </c>
      <c r="M3211" s="7">
        <f>LN(Table1[[#This Row],[NV]]/Table1[[#This Row],[NV_MA-2]])</f>
        <v>5.0401300207267807</v>
      </c>
      <c r="N3211" s="4">
        <f>LN(Table1[[#This Row],[NV]]/Table1[[#This Row],[NV_MA-3]])</f>
        <v>3.5726718767447756</v>
      </c>
      <c r="O3211" s="7">
        <f>LN(Table1[[#This Row],[NV]]/Table1[[#This Row],[Metcalfe
NV ~ n^2]])</f>
        <v>0.83596101990487082</v>
      </c>
      <c r="P3211" s="7">
        <f>Table1[[#This Row],[NV_MA-1]]*$M$3</f>
        <v>711810.1</v>
      </c>
    </row>
    <row r="3212" spans="1:16" x14ac:dyDescent="0.2">
      <c r="A3212" s="2">
        <v>40481</v>
      </c>
      <c r="B3212" s="3">
        <v>876580.61009702098</v>
      </c>
      <c r="C3212" s="3">
        <f t="shared" si="300"/>
        <v>457583.93349407159</v>
      </c>
      <c r="D3212" s="4">
        <f>LN(Table1[[#This Row],[NV]])</f>
        <v>13.683783947280068</v>
      </c>
      <c r="E3212" s="5">
        <v>657</v>
      </c>
      <c r="F3212" s="5">
        <f t="shared" si="301"/>
        <v>431649</v>
      </c>
      <c r="G3212" s="8">
        <f t="shared" si="302"/>
        <v>723644.2</v>
      </c>
      <c r="H3212" s="5">
        <f t="shared" si="303"/>
        <v>4262.4084001443889</v>
      </c>
      <c r="I3212" s="5">
        <f t="shared" si="304"/>
        <v>5599.9081290766271</v>
      </c>
      <c r="J3212" s="5">
        <f>Table1[[#This Row],[DAA 
(n)]]^1.5</f>
        <v>16840.231382020836</v>
      </c>
      <c r="K3212" s="5">
        <f t="shared" si="305"/>
        <v>24354.819452207881</v>
      </c>
      <c r="L3212" s="7">
        <f>LN(Table1[[#This Row],[NV]]/Table1[[#This Row],[NV_MA-1]])</f>
        <v>0.19172883317077949</v>
      </c>
      <c r="M3212" s="7">
        <f>LN(Table1[[#This Row],[NV]]/Table1[[#This Row],[NV_MA-2]])</f>
        <v>5.0532784762134311</v>
      </c>
      <c r="N3212" s="4">
        <f>LN(Table1[[#This Row],[NV]]/Table1[[#This Row],[NV_MA-3]])</f>
        <v>3.5832989142384131</v>
      </c>
      <c r="O3212" s="7">
        <f>LN(Table1[[#This Row],[NV]]/Table1[[#This Row],[Metcalfe
NV ~ n^2]])</f>
        <v>0.70841591031084739</v>
      </c>
      <c r="P3212" s="7">
        <f>Table1[[#This Row],[NV_MA-1]]*$M$3</f>
        <v>723644.2</v>
      </c>
    </row>
    <row r="3213" spans="1:16" x14ac:dyDescent="0.2">
      <c r="A3213" s="2">
        <v>40480</v>
      </c>
      <c r="B3213" s="3">
        <v>840427</v>
      </c>
      <c r="C3213" s="3">
        <f t="shared" si="300"/>
        <v>436927.61949083756</v>
      </c>
      <c r="D3213" s="4">
        <f>LN(Table1[[#This Row],[NV]])</f>
        <v>13.64166537499521</v>
      </c>
      <c r="E3213" s="5">
        <v>829</v>
      </c>
      <c r="F3213" s="5">
        <f t="shared" si="301"/>
        <v>687241</v>
      </c>
      <c r="G3213" s="8">
        <f t="shared" si="302"/>
        <v>722909.23333333328</v>
      </c>
      <c r="H3213" s="5">
        <f t="shared" si="303"/>
        <v>5571.0625086071595</v>
      </c>
      <c r="I3213" s="5">
        <f t="shared" si="304"/>
        <v>5595.672503500693</v>
      </c>
      <c r="J3213" s="5">
        <f>Table1[[#This Row],[DAA 
(n)]]^1.5</f>
        <v>23868.866521056269</v>
      </c>
      <c r="K3213" s="5">
        <f t="shared" si="305"/>
        <v>24333.173793475919</v>
      </c>
      <c r="L3213" s="7">
        <f>LN(Table1[[#This Row],[NV]]/Table1[[#This Row],[NV_MA-1]])</f>
        <v>0.15062642345962612</v>
      </c>
      <c r="M3213" s="7">
        <f>LN(Table1[[#This Row],[NV]]/Table1[[#This Row],[NV_MA-2]])</f>
        <v>5.0119165642424983</v>
      </c>
      <c r="N3213" s="4">
        <f>LN(Table1[[#This Row],[NV]]/Table1[[#This Row],[NV_MA-3]])</f>
        <v>3.5420694999867806</v>
      </c>
      <c r="O3213" s="7">
        <f>LN(Table1[[#This Row],[NV]]/Table1[[#This Row],[Metcalfe
NV ~ n^2]])</f>
        <v>0.20122506472461904</v>
      </c>
      <c r="P3213" s="7">
        <f>Table1[[#This Row],[NV_MA-1]]*$M$3</f>
        <v>722909.23333333328</v>
      </c>
    </row>
    <row r="3214" spans="1:16" x14ac:dyDescent="0.2">
      <c r="A3214" s="2">
        <v>40479</v>
      </c>
      <c r="B3214" s="3">
        <v>763743.16500000004</v>
      </c>
      <c r="C3214" s="3">
        <f t="shared" si="300"/>
        <v>417462.74442417087</v>
      </c>
      <c r="D3214" s="4">
        <f>LN(Table1[[#This Row],[NV]])</f>
        <v>13.545986840164394</v>
      </c>
      <c r="E3214" s="5">
        <v>1012</v>
      </c>
      <c r="F3214" s="5">
        <f t="shared" si="301"/>
        <v>1024144</v>
      </c>
      <c r="G3214" s="8">
        <f t="shared" si="302"/>
        <v>748241.5</v>
      </c>
      <c r="H3214" s="5">
        <f t="shared" si="303"/>
        <v>7002.7200560455803</v>
      </c>
      <c r="I3214" s="5">
        <f t="shared" si="304"/>
        <v>5694.3826258910394</v>
      </c>
      <c r="J3214" s="5">
        <f>Table1[[#This Row],[DAA 
(n)]]^1.5</f>
        <v>32193.690810467859</v>
      </c>
      <c r="K3214" s="5">
        <f t="shared" si="305"/>
        <v>24928.384954161884</v>
      </c>
      <c r="L3214" s="7">
        <f>LN(Table1[[#This Row],[NV]]/Table1[[#This Row],[NV_MA-1]])</f>
        <v>2.050577435359863E-2</v>
      </c>
      <c r="M3214" s="7">
        <f>LN(Table1[[#This Row],[NV]]/Table1[[#This Row],[NV_MA-2]])</f>
        <v>4.8987513764999715</v>
      </c>
      <c r="N3214" s="4">
        <f>LN(Table1[[#This Row],[NV]]/Table1[[#This Row],[NV_MA-3]])</f>
        <v>3.4222244489718743</v>
      </c>
      <c r="O3214" s="7">
        <f>LN(Table1[[#This Row],[NV]]/Table1[[#This Row],[Metcalfe
NV ~ n^2]])</f>
        <v>-0.29338085953042686</v>
      </c>
      <c r="P3214" s="7">
        <f>Table1[[#This Row],[NV_MA-1]]*$M$3</f>
        <v>748241.5</v>
      </c>
    </row>
    <row r="3215" spans="1:16" x14ac:dyDescent="0.2">
      <c r="A3215" s="2">
        <v>40478</v>
      </c>
      <c r="B3215" s="3">
        <v>826105.24</v>
      </c>
      <c r="C3215" s="3">
        <f t="shared" si="300"/>
        <v>400536.23410802812</v>
      </c>
      <c r="D3215" s="4">
        <f>LN(Table1[[#This Row],[NV]])</f>
        <v>13.62447745358822</v>
      </c>
      <c r="E3215" s="5">
        <v>1075</v>
      </c>
      <c r="F3215" s="5">
        <f t="shared" si="301"/>
        <v>1155625</v>
      </c>
      <c r="G3215" s="8">
        <f t="shared" si="302"/>
        <v>811004.2</v>
      </c>
      <c r="H3215" s="5">
        <f t="shared" si="303"/>
        <v>7503.5816361038951</v>
      </c>
      <c r="I3215" s="5">
        <f t="shared" si="304"/>
        <v>5883.8736661718049</v>
      </c>
      <c r="J3215" s="5">
        <f>Table1[[#This Row],[DAA 
(n)]]^1.5</f>
        <v>35246.232068123274</v>
      </c>
      <c r="K3215" s="5">
        <f t="shared" si="305"/>
        <v>26202.00378792073</v>
      </c>
      <c r="L3215" s="7">
        <f>LN(Table1[[#This Row],[NV]]/Table1[[#This Row],[NV_MA-1]])</f>
        <v>1.8448941712465368E-2</v>
      </c>
      <c r="M3215" s="7">
        <f>LN(Table1[[#This Row],[NV]]/Table1[[#This Row],[NV_MA-2]])</f>
        <v>4.9445068428363781</v>
      </c>
      <c r="N3215" s="4">
        <f>LN(Table1[[#This Row],[NV]]/Table1[[#This Row],[NV_MA-3]])</f>
        <v>3.4508862863085237</v>
      </c>
      <c r="O3215" s="7">
        <f>LN(Table1[[#This Row],[NV]]/Table1[[#This Row],[Metcalfe
NV ~ n^2]])</f>
        <v>-0.33567442753530563</v>
      </c>
      <c r="P3215" s="7">
        <f>Table1[[#This Row],[NV_MA-1]]*$M$3</f>
        <v>811004.2</v>
      </c>
    </row>
    <row r="3216" spans="1:16" x14ac:dyDescent="0.2">
      <c r="A3216" s="2">
        <v>40477</v>
      </c>
      <c r="B3216" s="3">
        <v>662973.05000000005</v>
      </c>
      <c r="C3216" s="3">
        <f t="shared" si="300"/>
        <v>381549.88018057839</v>
      </c>
      <c r="D3216" s="4">
        <f>LN(Table1[[#This Row],[NV]])</f>
        <v>13.404489619774704</v>
      </c>
      <c r="E3216" s="5">
        <v>900</v>
      </c>
      <c r="F3216" s="5">
        <f t="shared" si="301"/>
        <v>810000</v>
      </c>
      <c r="G3216" s="8">
        <f t="shared" si="302"/>
        <v>824650.06666666665</v>
      </c>
      <c r="H3216" s="5">
        <f t="shared" si="303"/>
        <v>6122.1552869918796</v>
      </c>
      <c r="I3216" s="5">
        <f t="shared" si="304"/>
        <v>5931.1461061881455</v>
      </c>
      <c r="J3216" s="5">
        <f>Table1[[#This Row],[DAA 
(n)]]^1.5</f>
        <v>26999.999999999996</v>
      </c>
      <c r="K3216" s="5">
        <f t="shared" si="305"/>
        <v>26502.03663358116</v>
      </c>
      <c r="L3216" s="7">
        <f>LN(Table1[[#This Row],[NV]]/Table1[[#This Row],[NV_MA-1]])</f>
        <v>-0.21822479394396746</v>
      </c>
      <c r="M3216" s="7">
        <f>LN(Table1[[#This Row],[NV]]/Table1[[#This Row],[NV_MA-2]])</f>
        <v>4.7165168739132906</v>
      </c>
      <c r="N3216" s="4">
        <f>LN(Table1[[#This Row],[NV]]/Table1[[#This Row],[NV_MA-3]])</f>
        <v>3.2195127566561141</v>
      </c>
      <c r="O3216" s="7">
        <f>LN(Table1[[#This Row],[NV]]/Table1[[#This Row],[Metcalfe
NV ~ n^2]])</f>
        <v>-0.20029990687391647</v>
      </c>
      <c r="P3216" s="7">
        <f>Table1[[#This Row],[NV_MA-1]]*$M$3</f>
        <v>824650.06666666665</v>
      </c>
    </row>
    <row r="3217" spans="1:16" x14ac:dyDescent="0.2">
      <c r="A3217" s="2">
        <v>40476</v>
      </c>
      <c r="B3217" s="3">
        <v>609130.58384219697</v>
      </c>
      <c r="C3217" s="3">
        <f t="shared" si="300"/>
        <v>367950.04851391166</v>
      </c>
      <c r="D3217" s="4">
        <f>LN(Table1[[#This Row],[NV]])</f>
        <v>13.319787947092827</v>
      </c>
      <c r="E3217" s="5">
        <v>763</v>
      </c>
      <c r="F3217" s="5">
        <f t="shared" si="301"/>
        <v>582169</v>
      </c>
      <c r="G3217" s="8">
        <f t="shared" si="302"/>
        <v>811048.6</v>
      </c>
      <c r="H3217" s="5">
        <f t="shared" si="303"/>
        <v>5064.2278778700402</v>
      </c>
      <c r="I3217" s="5">
        <f t="shared" si="304"/>
        <v>5863.4275645255238</v>
      </c>
      <c r="J3217" s="5">
        <f>Table1[[#This Row],[DAA 
(n)]]^1.5</f>
        <v>21075.932885639959</v>
      </c>
      <c r="K3217" s="5">
        <f t="shared" si="305"/>
        <v>26134.160370235626</v>
      </c>
      <c r="L3217" s="7">
        <f>LN(Table1[[#This Row],[NV]]/Table1[[#This Row],[NV_MA-1]])</f>
        <v>-0.28629531022649307</v>
      </c>
      <c r="M3217" s="7">
        <f>LN(Table1[[#This Row],[NV]]/Table1[[#This Row],[NV_MA-2]])</f>
        <v>4.6432983268920411</v>
      </c>
      <c r="N3217" s="4">
        <f>LN(Table1[[#This Row],[NV]]/Table1[[#This Row],[NV_MA-3]])</f>
        <v>3.148789383102947</v>
      </c>
      <c r="O3217" s="7">
        <f>LN(Table1[[#This Row],[NV]]/Table1[[#This Row],[Metcalfe
NV ~ n^2]])</f>
        <v>4.5271884523913411E-2</v>
      </c>
      <c r="P3217" s="7">
        <f>Table1[[#This Row],[NV_MA-1]]*$M$3</f>
        <v>811048.6</v>
      </c>
    </row>
    <row r="3218" spans="1:16" x14ac:dyDescent="0.2">
      <c r="A3218" s="2">
        <v>40475</v>
      </c>
      <c r="B3218" s="3">
        <v>502403.93349999998</v>
      </c>
      <c r="C3218" s="3">
        <f t="shared" si="300"/>
        <v>356126.51725250512</v>
      </c>
      <c r="D3218" s="4">
        <f>LN(Table1[[#This Row],[NV]])</f>
        <v>13.127159723524265</v>
      </c>
      <c r="E3218" s="5">
        <v>848</v>
      </c>
      <c r="F3218" s="5">
        <f t="shared" si="301"/>
        <v>719104</v>
      </c>
      <c r="G3218" s="8">
        <f t="shared" si="302"/>
        <v>814995.26666666672</v>
      </c>
      <c r="H3218" s="5">
        <f t="shared" si="303"/>
        <v>5717.9627791515341</v>
      </c>
      <c r="I3218" s="5">
        <f t="shared" si="304"/>
        <v>5882.3820601631778</v>
      </c>
      <c r="J3218" s="5">
        <f>Table1[[#This Row],[DAA 
(n)]]^1.5</f>
        <v>24694.132744439532</v>
      </c>
      <c r="K3218" s="5">
        <f t="shared" si="305"/>
        <v>26238.802842742742</v>
      </c>
      <c r="L3218" s="7">
        <f>LN(Table1[[#This Row],[NV]]/Table1[[#This Row],[NV_MA-1]])</f>
        <v>-0.48377786091090758</v>
      </c>
      <c r="M3218" s="7">
        <f>LN(Table1[[#This Row],[NV]]/Table1[[#This Row],[NV_MA-2]])</f>
        <v>4.4474426523947654</v>
      </c>
      <c r="N3218" s="4">
        <f>LN(Table1[[#This Row],[NV]]/Table1[[#This Row],[NV_MA-3]])</f>
        <v>2.9521651048781026</v>
      </c>
      <c r="O3218" s="7">
        <f>LN(Table1[[#This Row],[NV]]/Table1[[#This Row],[Metcalfe
NV ~ n^2]])</f>
        <v>-0.3586015480595402</v>
      </c>
      <c r="P3218" s="7">
        <f>Table1[[#This Row],[NV_MA-1]]*$M$3</f>
        <v>814995.26666666672</v>
      </c>
    </row>
    <row r="3219" spans="1:16" x14ac:dyDescent="0.2">
      <c r="A3219" s="2">
        <v>40474</v>
      </c>
      <c r="B3219" s="3">
        <v>455667.35279964801</v>
      </c>
      <c r="C3219" s="3">
        <f t="shared" si="300"/>
        <v>347863.69580250507</v>
      </c>
      <c r="D3219" s="4">
        <f>LN(Table1[[#This Row],[NV]])</f>
        <v>13.029518332815149</v>
      </c>
      <c r="E3219" s="5">
        <v>838</v>
      </c>
      <c r="F3219" s="5">
        <f t="shared" si="301"/>
        <v>702244</v>
      </c>
      <c r="G3219" s="8">
        <f t="shared" si="302"/>
        <v>812787.26666666672</v>
      </c>
      <c r="H3219" s="5">
        <f t="shared" si="303"/>
        <v>5640.5931682039854</v>
      </c>
      <c r="I3219" s="5">
        <f t="shared" si="304"/>
        <v>5872.0901723009611</v>
      </c>
      <c r="J3219" s="5">
        <f>Table1[[#This Row],[DAA 
(n)]]^1.5</f>
        <v>24258.616448594097</v>
      </c>
      <c r="K3219" s="5">
        <f t="shared" si="305"/>
        <v>26181.254263666084</v>
      </c>
      <c r="L3219" s="7">
        <f>LN(Table1[[#This Row],[NV]]/Table1[[#This Row],[NV_MA-1]])</f>
        <v>-0.57870635685799365</v>
      </c>
      <c r="M3219" s="7">
        <f>LN(Table1[[#This Row],[NV]]/Table1[[#This Row],[NV_MA-2]])</f>
        <v>4.3515524063204207</v>
      </c>
      <c r="N3219" s="4">
        <f>LN(Table1[[#This Row],[NV]]/Table1[[#This Row],[NV_MA-3]])</f>
        <v>2.856719385267926</v>
      </c>
      <c r="O3219" s="7">
        <f>LN(Table1[[#This Row],[NV]]/Table1[[#This Row],[Metcalfe
NV ~ n^2]])</f>
        <v>-0.43251786814901705</v>
      </c>
      <c r="P3219" s="7">
        <f>Table1[[#This Row],[NV_MA-1]]*$M$3</f>
        <v>812787.26666666672</v>
      </c>
    </row>
    <row r="3220" spans="1:16" x14ac:dyDescent="0.2">
      <c r="A3220" s="2">
        <v>40473</v>
      </c>
      <c r="B3220" s="3">
        <v>445808.375</v>
      </c>
      <c r="C3220" s="3">
        <f t="shared" si="300"/>
        <v>341128.80123252259</v>
      </c>
      <c r="D3220" s="4">
        <f>LN(Table1[[#This Row],[NV]])</f>
        <v>13.007644486208767</v>
      </c>
      <c r="E3220" s="5">
        <v>958</v>
      </c>
      <c r="F3220" s="5">
        <f t="shared" si="301"/>
        <v>917764</v>
      </c>
      <c r="G3220" s="8">
        <f t="shared" si="302"/>
        <v>824536.76666666672</v>
      </c>
      <c r="H3220" s="5">
        <f t="shared" si="303"/>
        <v>6576.5241712960842</v>
      </c>
      <c r="I3220" s="5">
        <f t="shared" si="304"/>
        <v>5921.4579311807165</v>
      </c>
      <c r="J3220" s="5">
        <f>Table1[[#This Row],[DAA 
(n)]]^1.5</f>
        <v>29651.608927678797</v>
      </c>
      <c r="K3220" s="5">
        <f t="shared" si="305"/>
        <v>26469.703895956551</v>
      </c>
      <c r="L3220" s="7">
        <f>LN(Table1[[#This Row],[NV]]/Table1[[#This Row],[NV_MA-1]])</f>
        <v>-0.61493252646123453</v>
      </c>
      <c r="M3220" s="7">
        <f>LN(Table1[[#This Row],[NV]]/Table1[[#This Row],[NV_MA-2]])</f>
        <v>4.3213065164918198</v>
      </c>
      <c r="N3220" s="4">
        <f>LN(Table1[[#This Row],[NV]]/Table1[[#This Row],[NV_MA-3]])</f>
        <v>2.8238883774515262</v>
      </c>
      <c r="O3220" s="7">
        <f>LN(Table1[[#This Row],[NV]]/Table1[[#This Row],[Metcalfe
NV ~ n^2]])</f>
        <v>-0.7220510697329553</v>
      </c>
      <c r="P3220" s="7">
        <f>Table1[[#This Row],[NV_MA-1]]*$M$3</f>
        <v>824536.76666666672</v>
      </c>
    </row>
    <row r="3221" spans="1:16" x14ac:dyDescent="0.2">
      <c r="A3221" s="2">
        <v>40472</v>
      </c>
      <c r="B3221" s="3">
        <v>464556.55</v>
      </c>
      <c r="C3221" s="3">
        <f t="shared" si="300"/>
        <v>334661.45699159143</v>
      </c>
      <c r="D3221" s="4">
        <f>LN(Table1[[#This Row],[NV]])</f>
        <v>13.048838573636402</v>
      </c>
      <c r="E3221" s="5">
        <v>983</v>
      </c>
      <c r="F3221" s="5">
        <f t="shared" si="301"/>
        <v>966289</v>
      </c>
      <c r="G3221" s="8">
        <f t="shared" si="302"/>
        <v>831115.83333333337</v>
      </c>
      <c r="H3221" s="5">
        <f t="shared" si="303"/>
        <v>6773.4687651046643</v>
      </c>
      <c r="I3221" s="5">
        <f t="shared" si="304"/>
        <v>5947.3114287463504</v>
      </c>
      <c r="J3221" s="5">
        <f>Table1[[#This Row],[DAA 
(n)]]^1.5</f>
        <v>30819.832689357641</v>
      </c>
      <c r="K3221" s="5">
        <f t="shared" si="305"/>
        <v>26625.181539073332</v>
      </c>
      <c r="L3221" s="7">
        <f>LN(Table1[[#This Row],[NV]]/Table1[[#This Row],[NV_MA-1]])</f>
        <v>-0.5816858807800781</v>
      </c>
      <c r="M3221" s="7">
        <f>LN(Table1[[#This Row],[NV]]/Table1[[#This Row],[NV_MA-2]])</f>
        <v>4.3581440379314431</v>
      </c>
      <c r="N3221" s="4">
        <f>LN(Table1[[#This Row],[NV]]/Table1[[#This Row],[NV_MA-3]])</f>
        <v>2.8592258522789704</v>
      </c>
      <c r="O3221" s="7">
        <f>LN(Table1[[#This Row],[NV]]/Table1[[#This Row],[Metcalfe
NV ~ n^2]])</f>
        <v>-0.73237966665793008</v>
      </c>
      <c r="P3221" s="7">
        <f>Table1[[#This Row],[NV_MA-1]]*$M$3</f>
        <v>831115.83333333337</v>
      </c>
    </row>
    <row r="3222" spans="1:16" x14ac:dyDescent="0.2">
      <c r="A3222" s="2">
        <v>40471</v>
      </c>
      <c r="B3222" s="3">
        <v>428902.65</v>
      </c>
      <c r="C3222" s="3">
        <f t="shared" si="300"/>
        <v>327655.18524159142</v>
      </c>
      <c r="D3222" s="4">
        <f>LN(Table1[[#This Row],[NV]])</f>
        <v>12.968985249082294</v>
      </c>
      <c r="E3222" s="5">
        <v>1218</v>
      </c>
      <c r="F3222" s="5">
        <f t="shared" si="301"/>
        <v>1483524</v>
      </c>
      <c r="G3222" s="8">
        <f t="shared" si="302"/>
        <v>849090.5</v>
      </c>
      <c r="H3222" s="5">
        <f t="shared" si="303"/>
        <v>8653.8479159926683</v>
      </c>
      <c r="I3222" s="5">
        <f t="shared" si="304"/>
        <v>6012.4233290648708</v>
      </c>
      <c r="J3222" s="5">
        <f>Table1[[#This Row],[DAA 
(n)]]^1.5</f>
        <v>42508.025501074473</v>
      </c>
      <c r="K3222" s="5">
        <f t="shared" si="305"/>
        <v>27030.52187761102</v>
      </c>
      <c r="L3222" s="7">
        <f>LN(Table1[[#This Row],[NV]]/Table1[[#This Row],[NV_MA-1]])</f>
        <v>-0.68293580652552965</v>
      </c>
      <c r="M3222" s="7">
        <f>LN(Table1[[#This Row],[NV]]/Table1[[#This Row],[NV_MA-2]])</f>
        <v>4.2674020866722664</v>
      </c>
      <c r="N3222" s="4">
        <f>LN(Table1[[#This Row],[NV]]/Table1[[#This Row],[NV_MA-3]])</f>
        <v>2.7642633026503853</v>
      </c>
      <c r="O3222" s="7">
        <f>LN(Table1[[#This Row],[NV]]/Table1[[#This Row],[Metcalfe
NV ~ n^2]])</f>
        <v>-1.2409456474573908</v>
      </c>
      <c r="P3222" s="7">
        <f>Table1[[#This Row],[NV_MA-1]]*$M$3</f>
        <v>849090.5</v>
      </c>
    </row>
    <row r="3223" spans="1:16" x14ac:dyDescent="0.2">
      <c r="A3223" s="2">
        <v>40470</v>
      </c>
      <c r="B3223" s="3">
        <v>421311.01974663901</v>
      </c>
      <c r="C3223" s="3">
        <f t="shared" si="300"/>
        <v>321745.37316792103</v>
      </c>
      <c r="D3223" s="4">
        <f>LN(Table1[[#This Row],[NV]])</f>
        <v>12.951126604156338</v>
      </c>
      <c r="E3223" s="5">
        <v>1411</v>
      </c>
      <c r="F3223" s="5">
        <f t="shared" si="301"/>
        <v>1990921</v>
      </c>
      <c r="G3223" s="8">
        <f t="shared" si="302"/>
        <v>816490.4</v>
      </c>
      <c r="H3223" s="5">
        <f t="shared" si="303"/>
        <v>10232.648126064321</v>
      </c>
      <c r="I3223" s="5">
        <f t="shared" si="304"/>
        <v>5879.5918684514509</v>
      </c>
      <c r="J3223" s="5">
        <f>Table1[[#This Row],[DAA 
(n)]]^1.5</f>
        <v>53001.787998142114</v>
      </c>
      <c r="K3223" s="5">
        <f t="shared" si="305"/>
        <v>26245.53831731301</v>
      </c>
      <c r="L3223" s="7">
        <f>LN(Table1[[#This Row],[NV]]/Table1[[#This Row],[NV_MA-1]])</f>
        <v>-0.66164382966566881</v>
      </c>
      <c r="M3223" s="7">
        <f>LN(Table1[[#This Row],[NV]]/Table1[[#This Row],[NV_MA-2]])</f>
        <v>4.2718839757999634</v>
      </c>
      <c r="N3223" s="4">
        <f>LN(Table1[[#This Row],[NV]]/Table1[[#This Row],[NV_MA-3]])</f>
        <v>2.7758753194471781</v>
      </c>
      <c r="O3223" s="7">
        <f>LN(Table1[[#This Row],[NV]]/Table1[[#This Row],[Metcalfe
NV ~ n^2]])</f>
        <v>-1.5529812995492907</v>
      </c>
      <c r="P3223" s="7">
        <f>Table1[[#This Row],[NV_MA-1]]*$M$3</f>
        <v>816490.4</v>
      </c>
    </row>
    <row r="3224" spans="1:16" x14ac:dyDescent="0.2">
      <c r="A3224" s="2">
        <v>40469</v>
      </c>
      <c r="B3224" s="3">
        <v>440970.23999999999</v>
      </c>
      <c r="C3224" s="3">
        <f t="shared" si="300"/>
        <v>316148.19850969978</v>
      </c>
      <c r="D3224" s="4">
        <f>LN(Table1[[#This Row],[NV]])</f>
        <v>12.996732669158707</v>
      </c>
      <c r="E3224" s="5">
        <v>947</v>
      </c>
      <c r="F3224" s="5">
        <f t="shared" si="301"/>
        <v>896809</v>
      </c>
      <c r="G3224" s="8">
        <f t="shared" si="302"/>
        <v>764956</v>
      </c>
      <c r="H3224" s="5">
        <f t="shared" si="303"/>
        <v>6490.0742412472164</v>
      </c>
      <c r="I3224" s="5">
        <f t="shared" si="304"/>
        <v>5683.0822962701659</v>
      </c>
      <c r="J3224" s="5">
        <f>Table1[[#This Row],[DAA 
(n)]]^1.5</f>
        <v>29142.376756194761</v>
      </c>
      <c r="K3224" s="5">
        <f t="shared" si="305"/>
        <v>25053.017746527385</v>
      </c>
      <c r="L3224" s="7">
        <f>LN(Table1[[#This Row],[NV]]/Table1[[#This Row],[NV_MA-1]])</f>
        <v>-0.55084092565596943</v>
      </c>
      <c r="M3224" s="7">
        <f>LN(Table1[[#This Row],[NV]]/Table1[[#This Row],[NV_MA-2]])</f>
        <v>4.3514836468349616</v>
      </c>
      <c r="N3224" s="4">
        <f>LN(Table1[[#This Row],[NV]]/Table1[[#This Row],[NV_MA-3]])</f>
        <v>2.8679831009782442</v>
      </c>
      <c r="O3224" s="7">
        <f>LN(Table1[[#This Row],[NV]]/Table1[[#This Row],[Metcalfe
NV ~ n^2]])</f>
        <v>-0.70986551721345037</v>
      </c>
      <c r="P3224" s="7">
        <f>Table1[[#This Row],[NV_MA-1]]*$M$3</f>
        <v>764956</v>
      </c>
    </row>
    <row r="3225" spans="1:16" x14ac:dyDescent="0.2">
      <c r="A3225" s="2">
        <v>40468</v>
      </c>
      <c r="B3225" s="3">
        <v>437977.8</v>
      </c>
      <c r="C3225" s="3">
        <f t="shared" si="300"/>
        <v>309645.45550969976</v>
      </c>
      <c r="D3225" s="4">
        <f>LN(Table1[[#This Row],[NV]])</f>
        <v>12.989923503142553</v>
      </c>
      <c r="E3225" s="5">
        <v>751</v>
      </c>
      <c r="F3225" s="5">
        <f t="shared" si="301"/>
        <v>564001</v>
      </c>
      <c r="G3225" s="8">
        <f t="shared" si="302"/>
        <v>746006.66666666663</v>
      </c>
      <c r="H3225" s="5">
        <f t="shared" si="303"/>
        <v>4972.6756444748653</v>
      </c>
      <c r="I3225" s="5">
        <f t="shared" si="304"/>
        <v>5588.0484054178432</v>
      </c>
      <c r="J3225" s="5">
        <f>Table1[[#This Row],[DAA 
(n)]]^1.5</f>
        <v>20580.688788279153</v>
      </c>
      <c r="K3225" s="5">
        <f t="shared" si="305"/>
        <v>24538.809879564538</v>
      </c>
      <c r="L3225" s="7">
        <f>LN(Table1[[#This Row],[NV]]/Table1[[#This Row],[NV_MA-1]])</f>
        <v>-0.53256631255390685</v>
      </c>
      <c r="M3225" s="7">
        <f>LN(Table1[[#This Row],[NV]]/Table1[[#This Row],[NV_MA-2]])</f>
        <v>4.3615381204163448</v>
      </c>
      <c r="N3225" s="4">
        <f>LN(Table1[[#This Row],[NV]]/Table1[[#This Row],[NV_MA-3]])</f>
        <v>2.8819122832189339</v>
      </c>
      <c r="O3225" s="7">
        <f>LN(Table1[[#This Row],[NV]]/Table1[[#This Row],[Metcalfe
NV ~ n^2]])</f>
        <v>-0.25288780038571768</v>
      </c>
      <c r="P3225" s="7">
        <f>Table1[[#This Row],[NV_MA-1]]*$M$3</f>
        <v>746006.66666666663</v>
      </c>
    </row>
    <row r="3226" spans="1:16" x14ac:dyDescent="0.2">
      <c r="A3226" s="2">
        <v>40467</v>
      </c>
      <c r="B3226" s="3">
        <v>432320.4</v>
      </c>
      <c r="C3226" s="3">
        <f t="shared" si="300"/>
        <v>303084.46597901598</v>
      </c>
      <c r="D3226" s="4">
        <f>LN(Table1[[#This Row],[NV]])</f>
        <v>12.976922258994106</v>
      </c>
      <c r="E3226" s="5">
        <v>933</v>
      </c>
      <c r="F3226" s="5">
        <f t="shared" si="301"/>
        <v>870489</v>
      </c>
      <c r="G3226" s="8">
        <f t="shared" si="302"/>
        <v>761075.43333333335</v>
      </c>
      <c r="H3226" s="5">
        <f t="shared" si="303"/>
        <v>6380.2320523905719</v>
      </c>
      <c r="I3226" s="5">
        <f t="shared" si="304"/>
        <v>5654.660858476027</v>
      </c>
      <c r="J3226" s="5">
        <f>Table1[[#This Row],[DAA 
(n)]]^1.5</f>
        <v>28498.530435796165</v>
      </c>
      <c r="K3226" s="5">
        <f t="shared" si="305"/>
        <v>24919.553848576474</v>
      </c>
      <c r="L3226" s="7">
        <f>LN(Table1[[#This Row],[NV]]/Table1[[#This Row],[NV_MA-1]])</f>
        <v>-0.56556549689696434</v>
      </c>
      <c r="M3226" s="7">
        <f>LN(Table1[[#This Row],[NV]]/Table1[[#This Row],[NV_MA-2]])</f>
        <v>4.3366868442182209</v>
      </c>
      <c r="N3226" s="4">
        <f>LN(Table1[[#This Row],[NV]]/Table1[[#This Row],[NV_MA-3]])</f>
        <v>2.8535141896006366</v>
      </c>
      <c r="O3226" s="7">
        <f>LN(Table1[[#This Row],[NV]]/Table1[[#This Row],[Metcalfe
NV ~ n^2]])</f>
        <v>-0.69988814270058208</v>
      </c>
      <c r="P3226" s="7">
        <f>Table1[[#This Row],[NV_MA-1]]*$M$3</f>
        <v>761075.43333333335</v>
      </c>
    </row>
    <row r="3227" spans="1:16" x14ac:dyDescent="0.2">
      <c r="A3227" s="2">
        <v>40466</v>
      </c>
      <c r="B3227" s="3">
        <v>448087.5</v>
      </c>
      <c r="C3227" s="3">
        <f t="shared" si="300"/>
        <v>296945.07031234924</v>
      </c>
      <c r="D3227" s="4">
        <f>LN(Table1[[#This Row],[NV]])</f>
        <v>13.012743804826119</v>
      </c>
      <c r="E3227" s="5">
        <v>582</v>
      </c>
      <c r="F3227" s="5">
        <f t="shared" si="301"/>
        <v>338724</v>
      </c>
      <c r="G3227" s="8">
        <f t="shared" si="302"/>
        <v>746844.33333333337</v>
      </c>
      <c r="H3227" s="5">
        <f t="shared" si="303"/>
        <v>3705.285800579697</v>
      </c>
      <c r="I3227" s="5">
        <f t="shared" si="304"/>
        <v>5586.3150874156718</v>
      </c>
      <c r="J3227" s="5">
        <f>Table1[[#This Row],[DAA 
(n)]]^1.5</f>
        <v>14040.561527232463</v>
      </c>
      <c r="K3227" s="5">
        <f t="shared" si="305"/>
        <v>24542.517696834973</v>
      </c>
      <c r="L3227" s="7">
        <f>LN(Table1[[#This Row],[NV]]/Table1[[#This Row],[NV_MA-1]])</f>
        <v>-0.51086824846080392</v>
      </c>
      <c r="M3227" s="7">
        <f>LN(Table1[[#This Row],[NV]]/Table1[[#This Row],[NV_MA-2]])</f>
        <v>4.3846686532852832</v>
      </c>
      <c r="N3227" s="4">
        <f>LN(Table1[[#This Row],[NV]]/Table1[[#This Row],[NV_MA-3]])</f>
        <v>2.9045814961907417</v>
      </c>
      <c r="O3227" s="7">
        <f>LN(Table1[[#This Row],[NV]]/Table1[[#This Row],[Metcalfe
NV ~ n^2]])</f>
        <v>0.27980290936324337</v>
      </c>
      <c r="P3227" s="7">
        <f>Table1[[#This Row],[NV_MA-1]]*$M$3</f>
        <v>746844.33333333337</v>
      </c>
    </row>
    <row r="3228" spans="1:16" x14ac:dyDescent="0.2">
      <c r="A3228" s="2">
        <v>40465</v>
      </c>
      <c r="B3228" s="3">
        <v>434382.3</v>
      </c>
      <c r="C3228" s="3">
        <f t="shared" si="300"/>
        <v>290057.62364568259</v>
      </c>
      <c r="D3228" s="4">
        <f>LN(Table1[[#This Row],[NV]])</f>
        <v>12.981680300915373</v>
      </c>
      <c r="E3228" s="5">
        <v>626</v>
      </c>
      <c r="F3228" s="5">
        <f t="shared" si="301"/>
        <v>391876</v>
      </c>
      <c r="G3228" s="8">
        <f t="shared" si="302"/>
        <v>750338.73333333328</v>
      </c>
      <c r="H3228" s="5">
        <f t="shared" si="303"/>
        <v>4031.0333323086616</v>
      </c>
      <c r="I3228" s="5">
        <f t="shared" si="304"/>
        <v>5607.1341914156783</v>
      </c>
      <c r="J3228" s="5">
        <f>Table1[[#This Row],[DAA 
(n)]]^1.5</f>
        <v>15662.514996002401</v>
      </c>
      <c r="K3228" s="5">
        <f t="shared" si="305"/>
        <v>24647.413842045597</v>
      </c>
      <c r="L3228" s="7">
        <f>LN(Table1[[#This Row],[NV]]/Table1[[#This Row],[NV_MA-1]])</f>
        <v>-0.54659972708090998</v>
      </c>
      <c r="M3228" s="7">
        <f>LN(Table1[[#This Row],[NV]]/Table1[[#This Row],[NV_MA-2]])</f>
        <v>4.3498852722413339</v>
      </c>
      <c r="N3228" s="4">
        <f>LN(Table1[[#This Row],[NV]]/Table1[[#This Row],[NV_MA-3]])</f>
        <v>2.8692530420785114</v>
      </c>
      <c r="O3228" s="7">
        <f>LN(Table1[[#This Row],[NV]]/Table1[[#This Row],[Metcalfe
NV ~ n^2]])</f>
        <v>0.10297955871517719</v>
      </c>
      <c r="P3228" s="7">
        <f>Table1[[#This Row],[NV_MA-1]]*$M$3</f>
        <v>750338.73333333328</v>
      </c>
    </row>
    <row r="3229" spans="1:16" x14ac:dyDescent="0.2">
      <c r="A3229" s="2">
        <v>40464</v>
      </c>
      <c r="B3229" s="3">
        <v>445510.96885633998</v>
      </c>
      <c r="C3229" s="3">
        <f t="shared" si="300"/>
        <v>283821.43721234926</v>
      </c>
      <c r="D3229" s="4">
        <f>LN(Table1[[#This Row],[NV]])</f>
        <v>13.006977147040717</v>
      </c>
      <c r="E3229" s="5">
        <v>929</v>
      </c>
      <c r="F3229" s="5">
        <f t="shared" si="301"/>
        <v>863041</v>
      </c>
      <c r="G3229" s="8">
        <f t="shared" si="302"/>
        <v>752689.53333333333</v>
      </c>
      <c r="H3229" s="5">
        <f t="shared" si="303"/>
        <v>6348.8870183580557</v>
      </c>
      <c r="I3229" s="5">
        <f t="shared" si="304"/>
        <v>5620.6005170972467</v>
      </c>
      <c r="J3229" s="5">
        <f>Table1[[#This Row],[DAA 
(n)]]^1.5</f>
        <v>28315.456715370114</v>
      </c>
      <c r="K3229" s="5">
        <f t="shared" si="305"/>
        <v>24716.404360250555</v>
      </c>
      <c r="L3229" s="7">
        <f>LN(Table1[[#This Row],[NV]]/Table1[[#This Row],[NV_MA-1]])</f>
        <v>-0.5244309683894528</v>
      </c>
      <c r="M3229" s="7">
        <f>LN(Table1[[#This Row],[NV]]/Table1[[#This Row],[NV_MA-2]])</f>
        <v>4.3727833562853951</v>
      </c>
      <c r="N3229" s="4">
        <f>LN(Table1[[#This Row],[NV]]/Table1[[#This Row],[NV_MA-3]])</f>
        <v>2.8917547007310693</v>
      </c>
      <c r="O3229" s="7">
        <f>LN(Table1[[#This Row],[NV]]/Table1[[#This Row],[Metcalfe
NV ~ n^2]])</f>
        <v>-0.66124033058695975</v>
      </c>
      <c r="P3229" s="7">
        <f>Table1[[#This Row],[NV_MA-1]]*$M$3</f>
        <v>752689.53333333333</v>
      </c>
    </row>
    <row r="3230" spans="1:16" x14ac:dyDescent="0.2">
      <c r="A3230" s="2">
        <v>40463</v>
      </c>
      <c r="B3230" s="3">
        <v>402338.04</v>
      </c>
      <c r="C3230" s="3">
        <f t="shared" si="300"/>
        <v>277218.52315047127</v>
      </c>
      <c r="D3230" s="4">
        <f>LN(Table1[[#This Row],[NV]])</f>
        <v>12.905047909768982</v>
      </c>
      <c r="E3230" s="5">
        <v>643</v>
      </c>
      <c r="F3230" s="5">
        <f t="shared" si="301"/>
        <v>413449</v>
      </c>
      <c r="G3230" s="8">
        <f t="shared" si="302"/>
        <v>741297.6333333333</v>
      </c>
      <c r="H3230" s="5">
        <f t="shared" si="303"/>
        <v>4157.7310576847894</v>
      </c>
      <c r="I3230" s="5">
        <f t="shared" si="304"/>
        <v>5567.3783548279998</v>
      </c>
      <c r="J3230" s="5">
        <f>Table1[[#This Row],[DAA 
(n)]]^1.5</f>
        <v>16304.836920374266</v>
      </c>
      <c r="K3230" s="5">
        <f t="shared" si="305"/>
        <v>24419.228524692691</v>
      </c>
      <c r="L3230" s="7">
        <f>LN(Table1[[#This Row],[NV]]/Table1[[#This Row],[NV_MA-1]])</f>
        <v>-0.61110957828113799</v>
      </c>
      <c r="M3230" s="7">
        <f>LN(Table1[[#This Row],[NV]]/Table1[[#This Row],[NV_MA-2]])</f>
        <v>4.2803683600314315</v>
      </c>
      <c r="N3230" s="4">
        <f>LN(Table1[[#This Row],[NV]]/Table1[[#This Row],[NV_MA-3]])</f>
        <v>2.8019217545487485</v>
      </c>
      <c r="O3230" s="7">
        <f>LN(Table1[[#This Row],[NV]]/Table1[[#This Row],[Metcalfe
NV ~ n^2]])</f>
        <v>-2.7241538706256792E-2</v>
      </c>
      <c r="P3230" s="7">
        <f>Table1[[#This Row],[NV_MA-1]]*$M$3</f>
        <v>741297.6333333333</v>
      </c>
    </row>
    <row r="3231" spans="1:16" x14ac:dyDescent="0.2">
      <c r="A3231" s="2">
        <v>40462</v>
      </c>
      <c r="B3231" s="3">
        <v>402025.75</v>
      </c>
      <c r="C3231" s="3">
        <f t="shared" si="300"/>
        <v>271946.98515047127</v>
      </c>
      <c r="D3231" s="4">
        <f>LN(Table1[[#This Row],[NV]])</f>
        <v>12.90427142027611</v>
      </c>
      <c r="E3231" s="5">
        <v>632</v>
      </c>
      <c r="F3231" s="5">
        <f t="shared" si="301"/>
        <v>399424</v>
      </c>
      <c r="G3231" s="8">
        <f t="shared" si="302"/>
        <v>744224.8</v>
      </c>
      <c r="H3231" s="5">
        <f t="shared" si="303"/>
        <v>4075.6980971008143</v>
      </c>
      <c r="I3231" s="5">
        <f t="shared" si="304"/>
        <v>5583.6610001830113</v>
      </c>
      <c r="J3231" s="5">
        <f>Table1[[#This Row],[DAA 
(n)]]^1.5</f>
        <v>15888.233633730353</v>
      </c>
      <c r="K3231" s="5">
        <f t="shared" si="305"/>
        <v>24503.689118314895</v>
      </c>
      <c r="L3231" s="7">
        <f>LN(Table1[[#This Row],[NV]]/Table1[[#This Row],[NV_MA-1]])</f>
        <v>-0.61582699843847266</v>
      </c>
      <c r="M3231" s="7">
        <f>LN(Table1[[#This Row],[NV]]/Table1[[#This Row],[NV_MA-2]])</f>
        <v>4.276671486813056</v>
      </c>
      <c r="N3231" s="4">
        <f>LN(Table1[[#This Row],[NV]]/Table1[[#This Row],[NV_MA-3]])</f>
        <v>2.7976924588210075</v>
      </c>
      <c r="O3231" s="7">
        <f>LN(Table1[[#This Row],[NV]]/Table1[[#This Row],[Metcalfe
NV ~ n^2]])</f>
        <v>6.4926319823951422E-3</v>
      </c>
      <c r="P3231" s="7">
        <f>Table1[[#This Row],[NV_MA-1]]*$M$3</f>
        <v>744224.8</v>
      </c>
    </row>
    <row r="3232" spans="1:16" x14ac:dyDescent="0.2">
      <c r="A3232" s="2">
        <v>40461</v>
      </c>
      <c r="B3232" s="3">
        <v>410335.83862361201</v>
      </c>
      <c r="C3232" s="3">
        <f t="shared" si="300"/>
        <v>266947.79221310525</v>
      </c>
      <c r="D3232" s="4">
        <f>LN(Table1[[#This Row],[NV]])</f>
        <v>12.924731221980116</v>
      </c>
      <c r="E3232" s="5">
        <v>631</v>
      </c>
      <c r="F3232" s="5">
        <f t="shared" si="301"/>
        <v>398161</v>
      </c>
      <c r="G3232" s="8">
        <f t="shared" si="302"/>
        <v>736959.8666666667</v>
      </c>
      <c r="H3232" s="5">
        <f t="shared" si="303"/>
        <v>4068.2499992635053</v>
      </c>
      <c r="I3232" s="5">
        <f t="shared" si="304"/>
        <v>5533.7774356633417</v>
      </c>
      <c r="J3232" s="5">
        <f>Table1[[#This Row],[DAA 
(n)]]^1.5</f>
        <v>15850.539139095536</v>
      </c>
      <c r="K3232" s="5">
        <f t="shared" si="305"/>
        <v>24267.166028179698</v>
      </c>
      <c r="L3232" s="7">
        <f>LN(Table1[[#This Row],[NV]]/Table1[[#This Row],[NV_MA-1]])</f>
        <v>-0.58555749271089241</v>
      </c>
      <c r="M3232" s="7">
        <f>LN(Table1[[#This Row],[NV]]/Table1[[#This Row],[NV_MA-2]])</f>
        <v>4.3061052800669781</v>
      </c>
      <c r="N3232" s="4">
        <f>LN(Table1[[#This Row],[NV]]/Table1[[#This Row],[NV_MA-3]])</f>
        <v>2.8278516985908455</v>
      </c>
      <c r="O3232" s="7">
        <f>LN(Table1[[#This Row],[NV]]/Table1[[#This Row],[Metcalfe
NV ~ n^2]])</f>
        <v>3.0119496897689037E-2</v>
      </c>
      <c r="P3232" s="7">
        <f>Table1[[#This Row],[NV_MA-1]]*$M$3</f>
        <v>736959.8666666667</v>
      </c>
    </row>
    <row r="3233" spans="1:16" x14ac:dyDescent="0.2">
      <c r="A3233" s="2">
        <v>40460</v>
      </c>
      <c r="B3233" s="3">
        <v>395367</v>
      </c>
      <c r="C3233" s="3">
        <f t="shared" si="300"/>
        <v>261310.74139306822</v>
      </c>
      <c r="D3233" s="4">
        <f>LN(Table1[[#This Row],[NV]])</f>
        <v>12.887569726448135</v>
      </c>
      <c r="E3233" s="5">
        <v>753</v>
      </c>
      <c r="F3233" s="5">
        <f t="shared" si="301"/>
        <v>567009</v>
      </c>
      <c r="G3233" s="8">
        <f t="shared" si="302"/>
        <v>733015.8666666667</v>
      </c>
      <c r="H3233" s="5">
        <f t="shared" si="303"/>
        <v>4987.9211165333199</v>
      </c>
      <c r="I3233" s="5">
        <f t="shared" si="304"/>
        <v>5508.747531702993</v>
      </c>
      <c r="J3233" s="5">
        <f>Table1[[#This Row],[DAA 
(n)]]^1.5</f>
        <v>20662.956637422445</v>
      </c>
      <c r="K3233" s="5">
        <f t="shared" si="305"/>
        <v>24144.381390209845</v>
      </c>
      <c r="L3233" s="7">
        <f>LN(Table1[[#This Row],[NV]]/Table1[[#This Row],[NV_MA-1]])</f>
        <v>-0.61735290038919766</v>
      </c>
      <c r="M3233" s="7">
        <f>LN(Table1[[#This Row],[NV]]/Table1[[#This Row],[NV_MA-2]])</f>
        <v>4.2734771583604765</v>
      </c>
      <c r="N3233" s="4">
        <f>LN(Table1[[#This Row],[NV]]/Table1[[#This Row],[NV_MA-3]])</f>
        <v>2.7957627490854033</v>
      </c>
      <c r="O3233" s="7">
        <f>LN(Table1[[#This Row],[NV]]/Table1[[#This Row],[Metcalfe
NV ~ n^2]])</f>
        <v>-0.36056072915165233</v>
      </c>
      <c r="P3233" s="7">
        <f>Table1[[#This Row],[NV_MA-1]]*$M$3</f>
        <v>733015.8666666667</v>
      </c>
    </row>
    <row r="3234" spans="1:16" x14ac:dyDescent="0.2">
      <c r="A3234" s="2">
        <v>40459</v>
      </c>
      <c r="B3234" s="3">
        <v>355302.67118807603</v>
      </c>
      <c r="C3234" s="3">
        <f t="shared" si="300"/>
        <v>256168.25633371697</v>
      </c>
      <c r="D3234" s="4">
        <f>LN(Table1[[#This Row],[NV]])</f>
        <v>12.78072530010097</v>
      </c>
      <c r="E3234" s="5">
        <v>813</v>
      </c>
      <c r="F3234" s="5">
        <f t="shared" si="301"/>
        <v>660969</v>
      </c>
      <c r="G3234" s="8">
        <f t="shared" si="302"/>
        <v>723478.9</v>
      </c>
      <c r="H3234" s="5">
        <f t="shared" si="303"/>
        <v>5447.6943920623698</v>
      </c>
      <c r="I3234" s="5">
        <f t="shared" si="304"/>
        <v>5453.3043216008646</v>
      </c>
      <c r="J3234" s="5">
        <f>Table1[[#This Row],[DAA 
(n)]]^1.5</f>
        <v>23181.194900177154</v>
      </c>
      <c r="K3234" s="5">
        <f t="shared" si="305"/>
        <v>23862.333378936244</v>
      </c>
      <c r="L3234" s="7">
        <f>LN(Table1[[#This Row],[NV]]/Table1[[#This Row],[NV_MA-1]])</f>
        <v>-0.71110136074028807</v>
      </c>
      <c r="M3234" s="7">
        <f>LN(Table1[[#This Row],[NV]]/Table1[[#This Row],[NV_MA-2]])</f>
        <v>4.1767482986263342</v>
      </c>
      <c r="N3234" s="4">
        <f>LN(Table1[[#This Row],[NV]]/Table1[[#This Row],[NV_MA-3]])</f>
        <v>2.7006688146398528</v>
      </c>
      <c r="O3234" s="7">
        <f>LN(Table1[[#This Row],[NV]]/Table1[[#This Row],[Metcalfe
NV ~ n^2]])</f>
        <v>-0.620736918994651</v>
      </c>
      <c r="P3234" s="7">
        <f>Table1[[#This Row],[NV_MA-1]]*$M$3</f>
        <v>723478.9</v>
      </c>
    </row>
    <row r="3235" spans="1:16" x14ac:dyDescent="0.2">
      <c r="A3235" s="2">
        <v>40458</v>
      </c>
      <c r="B3235" s="3">
        <v>281359.8</v>
      </c>
      <c r="C3235" s="3">
        <f t="shared" si="300"/>
        <v>252332.40562744776</v>
      </c>
      <c r="D3235" s="4">
        <f>LN(Table1[[#This Row],[NV]])</f>
        <v>12.547389556314515</v>
      </c>
      <c r="E3235" s="5">
        <v>654</v>
      </c>
      <c r="F3235" s="5">
        <f t="shared" si="301"/>
        <v>427716</v>
      </c>
      <c r="G3235" s="8">
        <f t="shared" si="302"/>
        <v>710987.43333333335</v>
      </c>
      <c r="H3235" s="5">
        <f t="shared" si="303"/>
        <v>4239.9522078530081</v>
      </c>
      <c r="I3235" s="5">
        <f t="shared" si="304"/>
        <v>5383.7482655184322</v>
      </c>
      <c r="J3235" s="5">
        <f>Table1[[#This Row],[DAA 
(n)]]^1.5</f>
        <v>16725.019103128099</v>
      </c>
      <c r="K3235" s="5">
        <f t="shared" si="305"/>
        <v>23502.113077318871</v>
      </c>
      <c r="L3235" s="7">
        <f>LN(Table1[[#This Row],[NV]]/Table1[[#This Row],[NV_MA-1]])</f>
        <v>-0.92702047767800277</v>
      </c>
      <c r="M3235" s="7">
        <f>LN(Table1[[#This Row],[NV]]/Table1[[#This Row],[NV_MA-2]])</f>
        <v>3.9562494421160292</v>
      </c>
      <c r="N3235" s="4">
        <f>LN(Table1[[#This Row],[NV]]/Table1[[#This Row],[NV_MA-3]])</f>
        <v>2.4825439420408806</v>
      </c>
      <c r="O3235" s="7">
        <f>LN(Table1[[#This Row],[NV]]/Table1[[#This Row],[Metcalfe
NV ~ n^2]])</f>
        <v>-0.41882514659988235</v>
      </c>
      <c r="P3235" s="7">
        <f>Table1[[#This Row],[NV_MA-1]]*$M$3</f>
        <v>710987.43333333335</v>
      </c>
    </row>
    <row r="3236" spans="1:16" x14ac:dyDescent="0.2">
      <c r="A3236" s="2">
        <v>40457</v>
      </c>
      <c r="B3236" s="3">
        <v>263261.83399999997</v>
      </c>
      <c r="C3236" s="3">
        <f t="shared" si="300"/>
        <v>250975.8659628637</v>
      </c>
      <c r="D3236" s="4">
        <f>LN(Table1[[#This Row],[NV]])</f>
        <v>12.480904382452131</v>
      </c>
      <c r="E3236" s="5">
        <v>682</v>
      </c>
      <c r="F3236" s="5">
        <f t="shared" si="301"/>
        <v>465124</v>
      </c>
      <c r="G3236" s="8">
        <f t="shared" si="302"/>
        <v>702279.03333333333</v>
      </c>
      <c r="H3236" s="5">
        <f t="shared" si="303"/>
        <v>4450.0702266492417</v>
      </c>
      <c r="I3236" s="5">
        <f t="shared" si="304"/>
        <v>5324.1697588285597</v>
      </c>
      <c r="J3236" s="5">
        <f>Table1[[#This Row],[DAA 
(n)]]^1.5</f>
        <v>17810.518465221627</v>
      </c>
      <c r="K3236" s="5">
        <f t="shared" si="305"/>
        <v>23219.318974871378</v>
      </c>
      <c r="L3236" s="7">
        <f>LN(Table1[[#This Row],[NV]]/Table1[[#This Row],[NV_MA-1]])</f>
        <v>-0.98118170496104096</v>
      </c>
      <c r="M3236" s="7">
        <f>LN(Table1[[#This Row],[NV]]/Table1[[#This Row],[NV_MA-2]])</f>
        <v>3.9008923178653436</v>
      </c>
      <c r="N3236" s="4">
        <f>LN(Table1[[#This Row],[NV]]/Table1[[#This Row],[NV_MA-3]])</f>
        <v>2.4281644568779321</v>
      </c>
      <c r="O3236" s="7">
        <f>LN(Table1[[#This Row],[NV]]/Table1[[#This Row],[Metcalfe
NV ~ n^2]])</f>
        <v>-0.56915493323479227</v>
      </c>
      <c r="P3236" s="7">
        <f>Table1[[#This Row],[NV_MA-1]]*$M$3</f>
        <v>702279.03333333333</v>
      </c>
    </row>
    <row r="3237" spans="1:16" x14ac:dyDescent="0.2">
      <c r="A3237" s="2">
        <v>40456</v>
      </c>
      <c r="B3237" s="3">
        <v>256826.99</v>
      </c>
      <c r="C3237" s="3">
        <f t="shared" si="300"/>
        <v>250253.43949619701</v>
      </c>
      <c r="D3237" s="4">
        <f>LN(Table1[[#This Row],[NV]])</f>
        <v>12.4561579465213</v>
      </c>
      <c r="E3237" s="5">
        <v>688</v>
      </c>
      <c r="F3237" s="5">
        <f t="shared" si="301"/>
        <v>473344</v>
      </c>
      <c r="G3237" s="8">
        <f t="shared" si="302"/>
        <v>695719.03333333333</v>
      </c>
      <c r="H3237" s="5">
        <f t="shared" si="303"/>
        <v>4495.2467204981403</v>
      </c>
      <c r="I3237" s="5">
        <f t="shared" si="304"/>
        <v>5283.7503237899327</v>
      </c>
      <c r="J3237" s="5">
        <f>Table1[[#This Row],[DAA 
(n)]]^1.5</f>
        <v>18046.070818879103</v>
      </c>
      <c r="K3237" s="5">
        <f t="shared" si="305"/>
        <v>23018.61768326745</v>
      </c>
      <c r="L3237" s="7">
        <f>LN(Table1[[#This Row],[NV]]/Table1[[#This Row],[NV_MA-1]])</f>
        <v>-0.99654322355196201</v>
      </c>
      <c r="M3237" s="7">
        <f>LN(Table1[[#This Row],[NV]]/Table1[[#This Row],[NV_MA-2]])</f>
        <v>3.8837665333599745</v>
      </c>
      <c r="N3237" s="4">
        <f>LN(Table1[[#This Row],[NV]]/Table1[[#This Row],[NV_MA-3]])</f>
        <v>2.4120993145598155</v>
      </c>
      <c r="O3237" s="7">
        <f>LN(Table1[[#This Row],[NV]]/Table1[[#This Row],[Metcalfe
NV ~ n^2]])</f>
        <v>-0.61141972934538735</v>
      </c>
      <c r="P3237" s="7">
        <f>Table1[[#This Row],[NV_MA-1]]*$M$3</f>
        <v>695719.03333333333</v>
      </c>
    </row>
    <row r="3238" spans="1:16" x14ac:dyDescent="0.2">
      <c r="A3238" s="2">
        <v>40455</v>
      </c>
      <c r="B3238" s="3">
        <v>255999.447555522</v>
      </c>
      <c r="C3238" s="3">
        <f t="shared" si="300"/>
        <v>249735.80982953034</v>
      </c>
      <c r="D3238" s="4">
        <f>LN(Table1[[#This Row],[NV]])</f>
        <v>12.452930565473128</v>
      </c>
      <c r="E3238" s="5">
        <v>852</v>
      </c>
      <c r="F3238" s="5">
        <f t="shared" si="301"/>
        <v>725904</v>
      </c>
      <c r="G3238" s="8">
        <f t="shared" si="302"/>
        <v>689446.1</v>
      </c>
      <c r="H3238" s="5">
        <f t="shared" si="303"/>
        <v>5748.9437208585769</v>
      </c>
      <c r="I3238" s="5">
        <f t="shared" si="304"/>
        <v>5245.6998123734857</v>
      </c>
      <c r="J3238" s="5">
        <f>Table1[[#This Row],[DAA 
(n)]]^1.5</f>
        <v>24869.061260932202</v>
      </c>
      <c r="K3238" s="5">
        <f t="shared" si="305"/>
        <v>22828.412221599989</v>
      </c>
      <c r="L3238" s="7">
        <f>LN(Table1[[#This Row],[NV]]/Table1[[#This Row],[NV_MA-1]])</f>
        <v>-0.99071323509789611</v>
      </c>
      <c r="M3238" s="7">
        <f>LN(Table1[[#This Row],[NV]]/Table1[[#This Row],[NV_MA-2]])</f>
        <v>3.8877666288769501</v>
      </c>
      <c r="N3238" s="4">
        <f>LN(Table1[[#This Row],[NV]]/Table1[[#This Row],[NV_MA-3]])</f>
        <v>2.4171693762609783</v>
      </c>
      <c r="O3238" s="7">
        <f>LN(Table1[[#This Row],[NV]]/Table1[[#This Row],[Metcalfe
NV ~ n^2]])</f>
        <v>-1.0422424881855026</v>
      </c>
      <c r="P3238" s="7">
        <f>Table1[[#This Row],[NV_MA-1]]*$M$3</f>
        <v>689446.1</v>
      </c>
    </row>
    <row r="3239" spans="1:16" x14ac:dyDescent="0.2">
      <c r="A3239" s="2">
        <v>40454</v>
      </c>
      <c r="B3239" s="3">
        <v>254573.33028112201</v>
      </c>
      <c r="C3239" s="3">
        <f t="shared" si="300"/>
        <v>249297.58827595547</v>
      </c>
      <c r="D3239" s="4">
        <f>LN(Table1[[#This Row],[NV]])</f>
        <v>12.447344208169774</v>
      </c>
      <c r="E3239" s="5">
        <v>648</v>
      </c>
      <c r="F3239" s="5">
        <f t="shared" si="301"/>
        <v>419904</v>
      </c>
      <c r="G3239" s="8">
        <f t="shared" si="302"/>
        <v>672550.1</v>
      </c>
      <c r="H3239" s="5">
        <f t="shared" si="303"/>
        <v>4195.0811712362738</v>
      </c>
      <c r="I3239" s="5">
        <f t="shared" si="304"/>
        <v>5149.9844604278487</v>
      </c>
      <c r="J3239" s="5">
        <f>Table1[[#This Row],[DAA 
(n)]]^1.5</f>
        <v>16495.386991519776</v>
      </c>
      <c r="K3239" s="5">
        <f t="shared" si="305"/>
        <v>22336.92311228568</v>
      </c>
      <c r="L3239" s="7">
        <f>LN(Table1[[#This Row],[NV]]/Table1[[#This Row],[NV_MA-1]])</f>
        <v>-0.9714876776547724</v>
      </c>
      <c r="M3239" s="7">
        <f>LN(Table1[[#This Row],[NV]]/Table1[[#This Row],[NV_MA-2]])</f>
        <v>3.900595231909195</v>
      </c>
      <c r="N3239" s="4">
        <f>LN(Table1[[#This Row],[NV]]/Table1[[#This Row],[NV_MA-3]])</f>
        <v>2.4333478750104862</v>
      </c>
      <c r="O3239" s="7">
        <f>LN(Table1[[#This Row],[NV]]/Table1[[#This Row],[Metcalfe
NV ~ n^2]])</f>
        <v>-0.50043718453477548</v>
      </c>
      <c r="P3239" s="7">
        <f>Table1[[#This Row],[NV_MA-1]]*$M$3</f>
        <v>672550.1</v>
      </c>
    </row>
    <row r="3240" spans="1:16" x14ac:dyDescent="0.2">
      <c r="A3240" s="2">
        <v>40453</v>
      </c>
      <c r="B3240" s="3">
        <v>255595.92</v>
      </c>
      <c r="C3240" s="3">
        <f t="shared" si="300"/>
        <v>248715.61709991805</v>
      </c>
      <c r="D3240" s="4">
        <f>LN(Table1[[#This Row],[NV]])</f>
        <v>12.451353038916801</v>
      </c>
      <c r="E3240" s="5">
        <v>798</v>
      </c>
      <c r="F3240" s="5">
        <f t="shared" si="301"/>
        <v>636804</v>
      </c>
      <c r="G3240" s="8">
        <f t="shared" si="302"/>
        <v>666986.93333333335</v>
      </c>
      <c r="H3240" s="5">
        <f t="shared" si="303"/>
        <v>5332.3226607649476</v>
      </c>
      <c r="I3240" s="5">
        <f t="shared" si="304"/>
        <v>5114.4469832386449</v>
      </c>
      <c r="J3240" s="5">
        <f>Table1[[#This Row],[DAA 
(n)]]^1.5</f>
        <v>22542.617239353574</v>
      </c>
      <c r="K3240" s="5">
        <f t="shared" si="305"/>
        <v>22163.11400358432</v>
      </c>
      <c r="L3240" s="7">
        <f>LN(Table1[[#This Row],[NV]]/Table1[[#This Row],[NV_MA-1]])</f>
        <v>-0.95917269558417151</v>
      </c>
      <c r="M3240" s="7">
        <f>LN(Table1[[#This Row],[NV]]/Table1[[#This Row],[NV_MA-2]])</f>
        <v>3.9115284830449895</v>
      </c>
      <c r="N3240" s="4">
        <f>LN(Table1[[#This Row],[NV]]/Table1[[#This Row],[NV_MA-3]])</f>
        <v>2.4451683843006498</v>
      </c>
      <c r="O3240" s="7">
        <f>LN(Table1[[#This Row],[NV]]/Table1[[#This Row],[Metcalfe
NV ~ n^2]])</f>
        <v>-0.91286415598281634</v>
      </c>
      <c r="P3240" s="7">
        <f>Table1[[#This Row],[NV_MA-1]]*$M$3</f>
        <v>666986.93333333335</v>
      </c>
    </row>
    <row r="3241" spans="1:16" x14ac:dyDescent="0.2">
      <c r="A3241" s="2">
        <v>40452</v>
      </c>
      <c r="B3241" s="3">
        <v>257672.644331969</v>
      </c>
      <c r="C3241" s="3">
        <f t="shared" si="300"/>
        <v>248413.44976658473</v>
      </c>
      <c r="D3241" s="4">
        <f>LN(Table1[[#This Row],[NV]])</f>
        <v>12.45944523785086</v>
      </c>
      <c r="E3241" s="5">
        <v>852</v>
      </c>
      <c r="F3241" s="5">
        <f t="shared" si="301"/>
        <v>725904</v>
      </c>
      <c r="G3241" s="8">
        <f t="shared" si="302"/>
        <v>654532.43333333335</v>
      </c>
      <c r="H3241" s="5">
        <f t="shared" si="303"/>
        <v>5748.9437208585769</v>
      </c>
      <c r="I3241" s="5">
        <f t="shared" si="304"/>
        <v>5043.4116114989001</v>
      </c>
      <c r="J3241" s="5">
        <f>Table1[[#This Row],[DAA 
(n)]]^1.5</f>
        <v>24869.061260932202</v>
      </c>
      <c r="K3241" s="5">
        <f t="shared" si="305"/>
        <v>21798.999935468593</v>
      </c>
      <c r="L3241" s="7">
        <f>LN(Table1[[#This Row],[NV]]/Table1[[#This Row],[NV_MA-1]])</f>
        <v>-0.93223117962065605</v>
      </c>
      <c r="M3241" s="7">
        <f>LN(Table1[[#This Row],[NV]]/Table1[[#This Row],[NV_MA-2]])</f>
        <v>3.9336071987402512</v>
      </c>
      <c r="N3241" s="4">
        <f>LN(Table1[[#This Row],[NV]]/Table1[[#This Row],[NV_MA-3]])</f>
        <v>2.4698258646457369</v>
      </c>
      <c r="O3241" s="7">
        <f>LN(Table1[[#This Row],[NV]]/Table1[[#This Row],[Metcalfe
NV ~ n^2]])</f>
        <v>-1.0357278158077714</v>
      </c>
      <c r="P3241" s="7">
        <f>Table1[[#This Row],[NV_MA-1]]*$M$3</f>
        <v>654532.43333333335</v>
      </c>
    </row>
    <row r="3242" spans="1:16" x14ac:dyDescent="0.2">
      <c r="A3242" s="2">
        <v>40451</v>
      </c>
      <c r="B3242" s="3">
        <v>256891.19</v>
      </c>
      <c r="C3242" s="3">
        <f t="shared" si="300"/>
        <v>247847.68656931221</v>
      </c>
      <c r="D3242" s="4">
        <f>LN(Table1[[#This Row],[NV]])</f>
        <v>12.456407889010523</v>
      </c>
      <c r="E3242" s="5">
        <v>640</v>
      </c>
      <c r="F3242" s="5">
        <f t="shared" si="301"/>
        <v>409600</v>
      </c>
      <c r="G3242" s="8">
        <f t="shared" si="302"/>
        <v>643231.76666666672</v>
      </c>
      <c r="H3242" s="5">
        <f t="shared" si="303"/>
        <v>4135.3396328663794</v>
      </c>
      <c r="I3242" s="5">
        <f t="shared" si="304"/>
        <v>4985.1564453930732</v>
      </c>
      <c r="J3242" s="5">
        <f>Table1[[#This Row],[DAA 
(n)]]^1.5</f>
        <v>16190.861620062084</v>
      </c>
      <c r="K3242" s="5">
        <f t="shared" si="305"/>
        <v>21487.119063710681</v>
      </c>
      <c r="L3242" s="7">
        <f>LN(Table1[[#This Row],[NV]]/Table1[[#This Row],[NV_MA-1]])</f>
        <v>-0.91785249509109501</v>
      </c>
      <c r="M3242" s="7">
        <f>LN(Table1[[#This Row],[NV]]/Table1[[#This Row],[NV_MA-2]])</f>
        <v>3.9421878238787285</v>
      </c>
      <c r="N3242" s="4">
        <f>LN(Table1[[#This Row],[NV]]/Table1[[#This Row],[NV_MA-3]])</f>
        <v>2.4811989677506476</v>
      </c>
      <c r="O3242" s="7">
        <f>LN(Table1[[#This Row],[NV]]/Table1[[#This Row],[Metcalfe
NV ~ n^2]])</f>
        <v>-0.4665284636969117</v>
      </c>
      <c r="P3242" s="7">
        <f>Table1[[#This Row],[NV_MA-1]]*$M$3</f>
        <v>643231.76666666672</v>
      </c>
    </row>
    <row r="3243" spans="1:16" x14ac:dyDescent="0.2">
      <c r="A3243" s="2">
        <v>40450</v>
      </c>
      <c r="B3243" s="3">
        <v>256480.74799999999</v>
      </c>
      <c r="C3243" s="3">
        <f t="shared" si="300"/>
        <v>247030.34690264551</v>
      </c>
      <c r="D3243" s="4">
        <f>LN(Table1[[#This Row],[NV]])</f>
        <v>12.454808884245864</v>
      </c>
      <c r="E3243" s="5">
        <v>1203</v>
      </c>
      <c r="F3243" s="5">
        <f t="shared" si="301"/>
        <v>1447209</v>
      </c>
      <c r="G3243" s="8">
        <f t="shared" si="302"/>
        <v>647488.06666666665</v>
      </c>
      <c r="H3243" s="5">
        <f t="shared" si="303"/>
        <v>8532.3661803175382</v>
      </c>
      <c r="I3243" s="5">
        <f t="shared" si="304"/>
        <v>5008.5020509469587</v>
      </c>
      <c r="J3243" s="5">
        <f>Table1[[#This Row],[DAA 
(n)]]^1.5</f>
        <v>41725.201341635184</v>
      </c>
      <c r="K3243" s="5">
        <f t="shared" si="305"/>
        <v>21608.931077022557</v>
      </c>
      <c r="L3243" s="7">
        <f>LN(Table1[[#This Row],[NV]]/Table1[[#This Row],[NV_MA-1]])</f>
        <v>-0.92604675828170346</v>
      </c>
      <c r="M3243" s="7">
        <f>LN(Table1[[#This Row],[NV]]/Table1[[#This Row],[NV_MA-2]])</f>
        <v>3.9359167267008761</v>
      </c>
      <c r="N3243" s="4">
        <f>LN(Table1[[#This Row],[NV]]/Table1[[#This Row],[NV_MA-3]])</f>
        <v>2.4739469002430847</v>
      </c>
      <c r="O3243" s="7">
        <f>LN(Table1[[#This Row],[NV]]/Table1[[#This Row],[Metcalfe
NV ~ n^2]])</f>
        <v>-1.7303385477034932</v>
      </c>
      <c r="P3243" s="7">
        <f>Table1[[#This Row],[NV_MA-1]]*$M$3</f>
        <v>647488.06666666665</v>
      </c>
    </row>
    <row r="3244" spans="1:16" x14ac:dyDescent="0.2">
      <c r="A3244" s="2">
        <v>40449</v>
      </c>
      <c r="B3244" s="3">
        <v>255947.85551572099</v>
      </c>
      <c r="C3244" s="3">
        <f t="shared" si="300"/>
        <v>246848.36665264549</v>
      </c>
      <c r="D3244" s="4">
        <f>LN(Table1[[#This Row],[NV]])</f>
        <v>12.452729013322482</v>
      </c>
      <c r="E3244" s="5">
        <v>1705</v>
      </c>
      <c r="F3244" s="5">
        <f t="shared" si="301"/>
        <v>2907025</v>
      </c>
      <c r="G3244" s="8">
        <f t="shared" si="302"/>
        <v>608157.4</v>
      </c>
      <c r="H3244" s="5">
        <f t="shared" si="303"/>
        <v>12687.451264468538</v>
      </c>
      <c r="I3244" s="5">
        <f t="shared" si="304"/>
        <v>4831.7644504737364</v>
      </c>
      <c r="J3244" s="5">
        <f>Table1[[#This Row],[DAA 
(n)]]^1.5</f>
        <v>70402.255823233427</v>
      </c>
      <c r="K3244" s="5">
        <f t="shared" si="305"/>
        <v>20609.936258265807</v>
      </c>
      <c r="L3244" s="7">
        <f>LN(Table1[[#This Row],[NV]]/Table1[[#This Row],[NV_MA-1]])</f>
        <v>-0.86545999570071475</v>
      </c>
      <c r="M3244" s="7">
        <f>LN(Table1[[#This Row],[NV]]/Table1[[#This Row],[NV_MA-2]])</f>
        <v>3.9697620227284687</v>
      </c>
      <c r="N3244" s="4">
        <f>LN(Table1[[#This Row],[NV]]/Table1[[#This Row],[NV_MA-3]])</f>
        <v>2.5192004322003636</v>
      </c>
      <c r="O3244" s="7">
        <f>LN(Table1[[#This Row],[NV]]/Table1[[#This Row],[Metcalfe
NV ~ n^2]])</f>
        <v>-2.4299117661127512</v>
      </c>
      <c r="P3244" s="7">
        <f>Table1[[#This Row],[NV_MA-1]]*$M$3</f>
        <v>608157.4</v>
      </c>
    </row>
    <row r="3245" spans="1:16" x14ac:dyDescent="0.2">
      <c r="A3245" s="2">
        <v>40448</v>
      </c>
      <c r="B3245" s="3">
        <v>256514.62217650501</v>
      </c>
      <c r="C3245" s="3">
        <f t="shared" si="300"/>
        <v>246543.33146878812</v>
      </c>
      <c r="D3245" s="4">
        <f>LN(Table1[[#This Row],[NV]])</f>
        <v>12.454940948504232</v>
      </c>
      <c r="E3245" s="5">
        <v>1251</v>
      </c>
      <c r="F3245" s="5">
        <f t="shared" si="301"/>
        <v>1565001</v>
      </c>
      <c r="G3245" s="8">
        <f t="shared" si="302"/>
        <v>517080.7</v>
      </c>
      <c r="H3245" s="5">
        <f t="shared" si="303"/>
        <v>8921.7548365941057</v>
      </c>
      <c r="I3245" s="5">
        <f t="shared" si="304"/>
        <v>4492.9437829512963</v>
      </c>
      <c r="J3245" s="5">
        <f>Table1[[#This Row],[DAA 
(n)]]^1.5</f>
        <v>44247.21743793616</v>
      </c>
      <c r="K3245" s="5">
        <f t="shared" si="305"/>
        <v>18548.062070474993</v>
      </c>
      <c r="L3245" s="7">
        <f>LN(Table1[[#This Row],[NV]]/Table1[[#This Row],[NV_MA-1]])</f>
        <v>-0.70101328564844045</v>
      </c>
      <c r="M3245" s="7">
        <f>LN(Table1[[#This Row],[NV]]/Table1[[#This Row],[NV_MA-2]])</f>
        <v>4.0446775516531694</v>
      </c>
      <c r="N3245" s="4">
        <f>LN(Table1[[#This Row],[NV]]/Table1[[#This Row],[NV_MA-3]])</f>
        <v>2.6268203565204238</v>
      </c>
      <c r="O3245" s="7">
        <f>LN(Table1[[#This Row],[NV]]/Table1[[#This Row],[Metcalfe
NV ~ n^2]])</f>
        <v>-1.8084560724295899</v>
      </c>
      <c r="P3245" s="7">
        <f>Table1[[#This Row],[NV_MA-1]]*$M$3</f>
        <v>517080.7</v>
      </c>
    </row>
    <row r="3246" spans="1:16" x14ac:dyDescent="0.2">
      <c r="A3246" s="2">
        <v>40447</v>
      </c>
      <c r="B3246" s="3">
        <v>254978.1</v>
      </c>
      <c r="C3246" s="3">
        <f t="shared" si="300"/>
        <v>246279.08606290459</v>
      </c>
      <c r="D3246" s="4">
        <f>LN(Table1[[#This Row],[NV]])</f>
        <v>12.448932938099521</v>
      </c>
      <c r="E3246" s="5">
        <v>634</v>
      </c>
      <c r="F3246" s="5">
        <f t="shared" si="301"/>
        <v>401956</v>
      </c>
      <c r="G3246" s="8">
        <f t="shared" si="302"/>
        <v>474312.7</v>
      </c>
      <c r="H3246" s="5">
        <f t="shared" si="303"/>
        <v>4090.5990371132011</v>
      </c>
      <c r="I3246" s="5">
        <f t="shared" si="304"/>
        <v>4306.6152428408095</v>
      </c>
      <c r="J3246" s="5">
        <f>Table1[[#This Row],[DAA 
(n)]]^1.5</f>
        <v>15963.712099633978</v>
      </c>
      <c r="K3246" s="5">
        <f t="shared" si="305"/>
        <v>17481.023661755607</v>
      </c>
      <c r="L3246" s="7">
        <f>LN(Table1[[#This Row],[NV]]/Table1[[#This Row],[NV_MA-1]])</f>
        <v>-0.62068914970959133</v>
      </c>
      <c r="M3246" s="7">
        <f>LN(Table1[[#This Row],[NV]]/Table1[[#This Row],[NV_MA-2]])</f>
        <v>4.0810253900191666</v>
      </c>
      <c r="N3246" s="4">
        <f>LN(Table1[[#This Row],[NV]]/Table1[[#This Row],[NV_MA-3]])</f>
        <v>2.6800617287193433</v>
      </c>
      <c r="O3246" s="7">
        <f>LN(Table1[[#This Row],[NV]]/Table1[[#This Row],[Metcalfe
NV ~ n^2]])</f>
        <v>-0.45516497077493018</v>
      </c>
      <c r="P3246" s="7">
        <f>Table1[[#This Row],[NV_MA-1]]*$M$3</f>
        <v>474312.7</v>
      </c>
    </row>
    <row r="3247" spans="1:16" x14ac:dyDescent="0.2">
      <c r="A3247" s="2">
        <v>40446</v>
      </c>
      <c r="B3247" s="3">
        <v>254424.64600000001</v>
      </c>
      <c r="C3247" s="3">
        <f t="shared" si="300"/>
        <v>246098.94939623793</v>
      </c>
      <c r="D3247" s="4">
        <f>LN(Table1[[#This Row],[NV]])</f>
        <v>12.44675998468646</v>
      </c>
      <c r="E3247" s="5">
        <v>837</v>
      </c>
      <c r="F3247" s="5">
        <f t="shared" si="301"/>
        <v>700569</v>
      </c>
      <c r="G3247" s="8">
        <f t="shared" si="302"/>
        <v>468917.5</v>
      </c>
      <c r="H3247" s="5">
        <f t="shared" si="303"/>
        <v>5632.8627469996909</v>
      </c>
      <c r="I3247" s="5">
        <f t="shared" si="304"/>
        <v>4271.4372296584124</v>
      </c>
      <c r="J3247" s="5">
        <f>Table1[[#This Row],[DAA 
(n)]]^1.5</f>
        <v>24215.207060853325</v>
      </c>
      <c r="K3247" s="5">
        <f t="shared" si="305"/>
        <v>17310.453670913725</v>
      </c>
      <c r="L3247" s="7">
        <f>LN(Table1[[#This Row],[NV]]/Table1[[#This Row],[NV_MA-1]])</f>
        <v>-0.61142214108527915</v>
      </c>
      <c r="M3247" s="7">
        <f>LN(Table1[[#This Row],[NV]]/Table1[[#This Row],[NV_MA-2]])</f>
        <v>4.0870543473547203</v>
      </c>
      <c r="N3247" s="4">
        <f>LN(Table1[[#This Row],[NV]]/Table1[[#This Row],[NV_MA-3]])</f>
        <v>2.6876941282568887</v>
      </c>
      <c r="O3247" s="7">
        <f>LN(Table1[[#This Row],[NV]]/Table1[[#This Row],[Metcalfe
NV ~ n^2]])</f>
        <v>-1.0128881562924894</v>
      </c>
      <c r="P3247" s="7">
        <f>Table1[[#This Row],[NV_MA-1]]*$M$3</f>
        <v>468917.5</v>
      </c>
    </row>
    <row r="3248" spans="1:16" x14ac:dyDescent="0.2">
      <c r="A3248" s="2">
        <v>40445</v>
      </c>
      <c r="B3248" s="3">
        <v>254519.29</v>
      </c>
      <c r="C3248" s="3">
        <f t="shared" si="300"/>
        <v>245800.62670853088</v>
      </c>
      <c r="D3248" s="4">
        <f>LN(Table1[[#This Row],[NV]])</f>
        <v>12.447131907778166</v>
      </c>
      <c r="E3248" s="5">
        <v>808</v>
      </c>
      <c r="F3248" s="5">
        <f t="shared" si="301"/>
        <v>652864</v>
      </c>
      <c r="G3248" s="8">
        <f t="shared" si="302"/>
        <v>459648.53333333333</v>
      </c>
      <c r="H3248" s="5">
        <f t="shared" si="303"/>
        <v>5409.2061432850451</v>
      </c>
      <c r="I3248" s="5">
        <f t="shared" si="304"/>
        <v>4224.0095392876992</v>
      </c>
      <c r="J3248" s="5">
        <f>Table1[[#This Row],[DAA 
(n)]]^1.5</f>
        <v>22967.675372139871</v>
      </c>
      <c r="K3248" s="5">
        <f t="shared" si="305"/>
        <v>17055.673882857831</v>
      </c>
      <c r="L3248" s="7">
        <f>LN(Table1[[#This Row],[NV]]/Table1[[#This Row],[NV_MA-1]])</f>
        <v>-0.5910855106750379</v>
      </c>
      <c r="M3248" s="7">
        <f>LN(Table1[[#This Row],[NV]]/Table1[[#This Row],[NV_MA-2]])</f>
        <v>4.0985918240405237</v>
      </c>
      <c r="N3248" s="4">
        <f>LN(Table1[[#This Row],[NV]]/Table1[[#This Row],[NV_MA-3]])</f>
        <v>2.7028937013719267</v>
      </c>
      <c r="O3248" s="7">
        <f>LN(Table1[[#This Row],[NV]]/Table1[[#This Row],[Metcalfe
NV ~ n^2]])</f>
        <v>-0.94199220926402383</v>
      </c>
      <c r="P3248" s="7">
        <f>Table1[[#This Row],[NV_MA-1]]*$M$3</f>
        <v>459648.53333333333</v>
      </c>
    </row>
    <row r="3249" spans="1:16" x14ac:dyDescent="0.2">
      <c r="A3249" s="2">
        <v>40444</v>
      </c>
      <c r="B3249" s="3">
        <v>253620.51570017499</v>
      </c>
      <c r="C3249" s="3">
        <f t="shared" si="300"/>
        <v>245569.03837519756</v>
      </c>
      <c r="D3249" s="4">
        <f>LN(Table1[[#This Row],[NV]])</f>
        <v>12.443594396144505</v>
      </c>
      <c r="E3249" s="5">
        <v>1027</v>
      </c>
      <c r="F3249" s="5">
        <f t="shared" si="301"/>
        <v>1054729</v>
      </c>
      <c r="G3249" s="8">
        <f t="shared" si="302"/>
        <v>446153.2</v>
      </c>
      <c r="H3249" s="5">
        <f t="shared" si="303"/>
        <v>7121.6259345966291</v>
      </c>
      <c r="I3249" s="5">
        <f t="shared" si="304"/>
        <v>4146.7986291234738</v>
      </c>
      <c r="J3249" s="5">
        <f>Table1[[#This Row],[DAA 
(n)]]^1.5</f>
        <v>32912.105417308048</v>
      </c>
      <c r="K3249" s="5">
        <f t="shared" si="305"/>
        <v>16660.528869619899</v>
      </c>
      <c r="L3249" s="7">
        <f>LN(Table1[[#This Row],[NV]]/Table1[[#This Row],[NV_MA-1]])</f>
        <v>-0.56482327363369611</v>
      </c>
      <c r="M3249" s="7">
        <f>LN(Table1[[#This Row],[NV]]/Table1[[#This Row],[NV_MA-2]])</f>
        <v>4.113502495282205</v>
      </c>
      <c r="N3249" s="4">
        <f>LN(Table1[[#This Row],[NV]]/Table1[[#This Row],[NV_MA-3]])</f>
        <v>2.7227967360523841</v>
      </c>
      <c r="O3249" s="7">
        <f>LN(Table1[[#This Row],[NV]]/Table1[[#This Row],[Metcalfe
NV ~ n^2]])</f>
        <v>-1.4252000237126123</v>
      </c>
      <c r="P3249" s="7">
        <f>Table1[[#This Row],[NV_MA-1]]*$M$3</f>
        <v>446153.2</v>
      </c>
    </row>
    <row r="3250" spans="1:16" x14ac:dyDescent="0.2">
      <c r="A3250" s="2">
        <v>40443</v>
      </c>
      <c r="B3250" s="3">
        <v>251788.047772063</v>
      </c>
      <c r="C3250" s="3">
        <f t="shared" si="300"/>
        <v>245369.47951852504</v>
      </c>
      <c r="D3250" s="4">
        <f>LN(Table1[[#This Row],[NV]])</f>
        <v>12.436342932317503</v>
      </c>
      <c r="E3250" s="5">
        <v>1056</v>
      </c>
      <c r="F3250" s="5">
        <f t="shared" si="301"/>
        <v>1115136</v>
      </c>
      <c r="G3250" s="8">
        <f t="shared" si="302"/>
        <v>424563.7</v>
      </c>
      <c r="H3250" s="5">
        <f t="shared" si="303"/>
        <v>7352.1290982651144</v>
      </c>
      <c r="I3250" s="5">
        <f t="shared" si="304"/>
        <v>4046.7584254627177</v>
      </c>
      <c r="J3250" s="5">
        <f>Table1[[#This Row],[DAA 
(n)]]^1.5</f>
        <v>34315.938221182267</v>
      </c>
      <c r="K3250" s="5">
        <f t="shared" si="305"/>
        <v>16100.626231704362</v>
      </c>
      <c r="L3250" s="7">
        <f>LN(Table1[[#This Row],[NV]]/Table1[[#This Row],[NV_MA-1]])</f>
        <v>-0.52247440005114187</v>
      </c>
      <c r="M3250" s="7">
        <f>LN(Table1[[#This Row],[NV]]/Table1[[#This Row],[NV_MA-2]])</f>
        <v>4.1306714814736694</v>
      </c>
      <c r="N3250" s="4">
        <f>LN(Table1[[#This Row],[NV]]/Table1[[#This Row],[NV_MA-3]])</f>
        <v>2.7497294857222401</v>
      </c>
      <c r="O3250" s="7">
        <f>LN(Table1[[#This Row],[NV]]/Table1[[#This Row],[Metcalfe
NV ~ n^2]])</f>
        <v>-1.4881439962149108</v>
      </c>
      <c r="P3250" s="7">
        <f>Table1[[#This Row],[NV_MA-1]]*$M$3</f>
        <v>424563.7</v>
      </c>
    </row>
    <row r="3251" spans="1:16" x14ac:dyDescent="0.2">
      <c r="A3251" s="2">
        <v>40442</v>
      </c>
      <c r="B3251" s="3">
        <v>254368.39749999999</v>
      </c>
      <c r="C3251" s="3">
        <f t="shared" si="300"/>
        <v>245196.3142594563</v>
      </c>
      <c r="D3251" s="4">
        <f>LN(Table1[[#This Row],[NV]])</f>
        <v>12.446538879068184</v>
      </c>
      <c r="E3251" s="5">
        <v>1227</v>
      </c>
      <c r="F3251" s="5">
        <f t="shared" si="301"/>
        <v>1505529</v>
      </c>
      <c r="G3251" s="8">
        <f t="shared" si="302"/>
        <v>401693.33333333331</v>
      </c>
      <c r="H3251" s="5">
        <f t="shared" si="303"/>
        <v>8726.8257746602885</v>
      </c>
      <c r="I3251" s="5">
        <f t="shared" si="304"/>
        <v>3943.2686581652506</v>
      </c>
      <c r="J3251" s="5">
        <f>Table1[[#This Row],[DAA 
(n)]]^1.5</f>
        <v>42980.042845488191</v>
      </c>
      <c r="K3251" s="5">
        <f t="shared" si="305"/>
        <v>15515.541420951997</v>
      </c>
      <c r="L3251" s="7">
        <f>LN(Table1[[#This Row],[NV]]/Table1[[#This Row],[NV_MA-1]])</f>
        <v>-0.45690534500837143</v>
      </c>
      <c r="M3251" s="7">
        <f>LN(Table1[[#This Row],[NV]]/Table1[[#This Row],[NV_MA-2]])</f>
        <v>4.1667736120398873</v>
      </c>
      <c r="N3251" s="4">
        <f>LN(Table1[[#This Row],[NV]]/Table1[[#This Row],[NV_MA-3]])</f>
        <v>2.7969414061814919</v>
      </c>
      <c r="O3251" s="7">
        <f>LN(Table1[[#This Row],[NV]]/Table1[[#This Row],[Metcalfe
NV ~ n^2]])</f>
        <v>-1.7781160103536391</v>
      </c>
      <c r="P3251" s="7">
        <f>Table1[[#This Row],[NV_MA-1]]*$M$3</f>
        <v>401693.33333333331</v>
      </c>
    </row>
    <row r="3252" spans="1:16" x14ac:dyDescent="0.2">
      <c r="A3252" s="2">
        <v>40441</v>
      </c>
      <c r="B3252" s="3">
        <v>251608.287789889</v>
      </c>
      <c r="C3252" s="3">
        <f t="shared" si="300"/>
        <v>245042.77051218375</v>
      </c>
      <c r="D3252" s="4">
        <f>LN(Table1[[#This Row],[NV]])</f>
        <v>12.435628743607273</v>
      </c>
      <c r="E3252" s="5">
        <v>711</v>
      </c>
      <c r="F3252" s="5">
        <f t="shared" si="301"/>
        <v>505521</v>
      </c>
      <c r="G3252" s="8">
        <f t="shared" si="302"/>
        <v>362955.56666666665</v>
      </c>
      <c r="H3252" s="5">
        <f t="shared" si="303"/>
        <v>4668.9040975901044</v>
      </c>
      <c r="I3252" s="5">
        <f t="shared" si="304"/>
        <v>3776.8666455663115</v>
      </c>
      <c r="J3252" s="5">
        <f>Table1[[#This Row],[DAA 
(n)]]^1.5</f>
        <v>18958.518692134145</v>
      </c>
      <c r="K3252" s="5">
        <f t="shared" si="305"/>
        <v>14555.725259704348</v>
      </c>
      <c r="L3252" s="7">
        <f>LN(Table1[[#This Row],[NV]]/Table1[[#This Row],[NV_MA-1]])</f>
        <v>-0.36640695627055314</v>
      </c>
      <c r="M3252" s="7">
        <f>LN(Table1[[#This Row],[NV]]/Table1[[#This Row],[NV_MA-2]])</f>
        <v>4.1989787284902391</v>
      </c>
      <c r="N3252" s="4">
        <f>LN(Table1[[#This Row],[NV]]/Table1[[#This Row],[NV_MA-3]])</f>
        <v>2.8498890597645121</v>
      </c>
      <c r="O3252" s="7">
        <f>LN(Table1[[#This Row],[NV]]/Table1[[#This Row],[Metcalfe
NV ~ n^2]])</f>
        <v>-0.69771611599920913</v>
      </c>
      <c r="P3252" s="7">
        <f>Table1[[#This Row],[NV_MA-1]]*$M$3</f>
        <v>362955.56666666665</v>
      </c>
    </row>
    <row r="3253" spans="1:16" x14ac:dyDescent="0.2">
      <c r="A3253" s="2">
        <v>40440</v>
      </c>
      <c r="B3253" s="3">
        <v>253395.78</v>
      </c>
      <c r="C3253" s="3">
        <f t="shared" si="300"/>
        <v>245017.24758585406</v>
      </c>
      <c r="D3253" s="4">
        <f>LN(Table1[[#This Row],[NV]])</f>
        <v>12.442707893218271</v>
      </c>
      <c r="E3253" s="5">
        <v>667</v>
      </c>
      <c r="F3253" s="5">
        <f t="shared" si="301"/>
        <v>444889</v>
      </c>
      <c r="G3253" s="8">
        <f t="shared" si="302"/>
        <v>355327.4</v>
      </c>
      <c r="H3253" s="5">
        <f t="shared" si="303"/>
        <v>4337.3609606257205</v>
      </c>
      <c r="I3253" s="5">
        <f t="shared" si="304"/>
        <v>3731.0881235766428</v>
      </c>
      <c r="J3253" s="5">
        <f>Table1[[#This Row],[DAA 
(n)]]^1.5</f>
        <v>17226.170874573356</v>
      </c>
      <c r="K3253" s="5">
        <f t="shared" si="305"/>
        <v>14325.896199237246</v>
      </c>
      <c r="L3253" s="7">
        <f>LN(Table1[[#This Row],[NV]]/Table1[[#This Row],[NV_MA-1]])</f>
        <v>-0.33808700374592426</v>
      </c>
      <c r="M3253" s="7">
        <f>LN(Table1[[#This Row],[NV]]/Table1[[#This Row],[NV_MA-2]])</f>
        <v>4.2182527009845288</v>
      </c>
      <c r="N3253" s="4">
        <f>LN(Table1[[#This Row],[NV]]/Table1[[#This Row],[NV_MA-3]])</f>
        <v>2.8728837916908665</v>
      </c>
      <c r="O3253" s="7">
        <f>LN(Table1[[#This Row],[NV]]/Table1[[#This Row],[Metcalfe
NV ~ n^2]])</f>
        <v>-0.56287219861297666</v>
      </c>
      <c r="P3253" s="7">
        <f>Table1[[#This Row],[NV_MA-1]]*$M$3</f>
        <v>355327.4</v>
      </c>
    </row>
    <row r="3254" spans="1:16" x14ac:dyDescent="0.2">
      <c r="A3254" s="2">
        <v>40439</v>
      </c>
      <c r="B3254" s="3">
        <v>245887.95</v>
      </c>
      <c r="C3254" s="3">
        <f t="shared" si="300"/>
        <v>244799.9232525207</v>
      </c>
      <c r="D3254" s="4">
        <f>LN(Table1[[#This Row],[NV]])</f>
        <v>12.41263122334354</v>
      </c>
      <c r="E3254" s="5">
        <v>573</v>
      </c>
      <c r="F3254" s="5">
        <f t="shared" si="301"/>
        <v>328329</v>
      </c>
      <c r="G3254" s="8">
        <f t="shared" si="302"/>
        <v>354842.3</v>
      </c>
      <c r="H3254" s="5">
        <f t="shared" si="303"/>
        <v>3639.0575156775458</v>
      </c>
      <c r="I3254" s="5">
        <f t="shared" si="304"/>
        <v>3728.3401408073628</v>
      </c>
      <c r="J3254" s="5">
        <f>Table1[[#This Row],[DAA 
(n)]]^1.5</f>
        <v>13716.140747309366</v>
      </c>
      <c r="K3254" s="5">
        <f t="shared" si="305"/>
        <v>14311.750436718927</v>
      </c>
      <c r="L3254" s="7">
        <f>LN(Table1[[#This Row],[NV]]/Table1[[#This Row],[NV_MA-1]])</f>
        <v>-0.36679752106458713</v>
      </c>
      <c r="M3254" s="7">
        <f>LN(Table1[[#This Row],[NV]]/Table1[[#This Row],[NV_MA-2]])</f>
        <v>4.1889128122131742</v>
      </c>
      <c r="N3254" s="4">
        <f>LN(Table1[[#This Row],[NV]]/Table1[[#This Row],[NV_MA-3]])</f>
        <v>2.8437950356519788</v>
      </c>
      <c r="O3254" s="7">
        <f>LN(Table1[[#This Row],[NV]]/Table1[[#This Row],[Metcalfe
NV ~ n^2]])</f>
        <v>-0.28914021008593815</v>
      </c>
      <c r="P3254" s="7">
        <f>Table1[[#This Row],[NV_MA-1]]*$M$3</f>
        <v>354842.3</v>
      </c>
    </row>
    <row r="3255" spans="1:16" x14ac:dyDescent="0.2">
      <c r="A3255" s="2">
        <v>40438</v>
      </c>
      <c r="B3255" s="3">
        <v>241148.11407948501</v>
      </c>
      <c r="C3255" s="3">
        <f t="shared" si="300"/>
        <v>244962.16875252072</v>
      </c>
      <c r="D3255" s="4">
        <f>LN(Table1[[#This Row],[NV]])</f>
        <v>12.393166604937759</v>
      </c>
      <c r="E3255" s="5">
        <v>1008</v>
      </c>
      <c r="F3255" s="5">
        <f t="shared" si="301"/>
        <v>1016064</v>
      </c>
      <c r="G3255" s="8">
        <f t="shared" si="302"/>
        <v>351292.7</v>
      </c>
      <c r="H3255" s="5">
        <f t="shared" si="303"/>
        <v>6971.0492362203649</v>
      </c>
      <c r="I3255" s="5">
        <f t="shared" si="304"/>
        <v>3703.6694956941692</v>
      </c>
      <c r="J3255" s="5">
        <f>Table1[[#This Row],[DAA 
(n)]]^1.5</f>
        <v>32003.007858637284</v>
      </c>
      <c r="K3255" s="5">
        <f t="shared" si="305"/>
        <v>14195.275535445056</v>
      </c>
      <c r="L3255" s="7">
        <f>LN(Table1[[#This Row],[NV]]/Table1[[#This Row],[NV_MA-1]])</f>
        <v>-0.37620845314010531</v>
      </c>
      <c r="M3255" s="7">
        <f>LN(Table1[[#This Row],[NV]]/Table1[[#This Row],[NV_MA-2]])</f>
        <v>4.1760872421770872</v>
      </c>
      <c r="N3255" s="4">
        <f>LN(Table1[[#This Row],[NV]]/Table1[[#This Row],[NV_MA-3]])</f>
        <v>2.8325021254797242</v>
      </c>
      <c r="O3255" s="7">
        <f>LN(Table1[[#This Row],[NV]]/Table1[[#This Row],[Metcalfe
NV ~ n^2]])</f>
        <v>-1.4382802923248692</v>
      </c>
      <c r="P3255" s="7">
        <f>Table1[[#This Row],[NV_MA-1]]*$M$3</f>
        <v>351292.7</v>
      </c>
    </row>
    <row r="3256" spans="1:16" x14ac:dyDescent="0.2">
      <c r="A3256" s="2">
        <v>40437</v>
      </c>
      <c r="B3256" s="3">
        <v>248138.53</v>
      </c>
      <c r="C3256" s="3">
        <f t="shared" si="300"/>
        <v>245430.01828320458</v>
      </c>
      <c r="D3256" s="4">
        <f>LN(Table1[[#This Row],[NV]])</f>
        <v>12.421742457904196</v>
      </c>
      <c r="E3256" s="5">
        <v>666</v>
      </c>
      <c r="F3256" s="5">
        <f t="shared" si="301"/>
        <v>443556</v>
      </c>
      <c r="G3256" s="8">
        <f t="shared" si="302"/>
        <v>334179.93333333335</v>
      </c>
      <c r="H3256" s="5">
        <f t="shared" si="303"/>
        <v>4329.8589205798989</v>
      </c>
      <c r="I3256" s="5">
        <f t="shared" si="304"/>
        <v>3626.4269734305331</v>
      </c>
      <c r="J3256" s="5">
        <f>Table1[[#This Row],[DAA 
(n)]]^1.5</f>
        <v>17187.445883551187</v>
      </c>
      <c r="K3256" s="5">
        <f t="shared" si="305"/>
        <v>13757.7946475963</v>
      </c>
      <c r="L3256" s="7">
        <f>LN(Table1[[#This Row],[NV]]/Table1[[#This Row],[NV_MA-1]])</f>
        <v>-0.29769239155063132</v>
      </c>
      <c r="M3256" s="7">
        <f>LN(Table1[[#This Row],[NV]]/Table1[[#This Row],[NV_MA-2]])</f>
        <v>4.2257393202315008</v>
      </c>
      <c r="N3256" s="4">
        <f>LN(Table1[[#This Row],[NV]]/Table1[[#This Row],[NV_MA-3]])</f>
        <v>2.892381631965661</v>
      </c>
      <c r="O3256" s="7">
        <f>LN(Table1[[#This Row],[NV]]/Table1[[#This Row],[Metcalfe
NV ~ n^2]])</f>
        <v>-0.580836883176582</v>
      </c>
      <c r="P3256" s="7">
        <f>Table1[[#This Row],[NV_MA-1]]*$M$3</f>
        <v>334179.93333333335</v>
      </c>
    </row>
    <row r="3257" spans="1:16" x14ac:dyDescent="0.2">
      <c r="A3257" s="2">
        <v>40436</v>
      </c>
      <c r="B3257" s="3">
        <v>241464.1</v>
      </c>
      <c r="C3257" s="3">
        <f t="shared" si="300"/>
        <v>245899.51728320456</v>
      </c>
      <c r="D3257" s="4">
        <f>LN(Table1[[#This Row],[NV]])</f>
        <v>12.394476086780321</v>
      </c>
      <c r="E3257" s="5">
        <v>666</v>
      </c>
      <c r="F3257" s="5">
        <f t="shared" si="301"/>
        <v>443556</v>
      </c>
      <c r="G3257" s="8">
        <f t="shared" si="302"/>
        <v>327267.93333333335</v>
      </c>
      <c r="H3257" s="5">
        <f t="shared" si="303"/>
        <v>4329.8589205798989</v>
      </c>
      <c r="I3257" s="5">
        <f t="shared" si="304"/>
        <v>3582.3149224517242</v>
      </c>
      <c r="J3257" s="5">
        <f>Table1[[#This Row],[DAA 
(n)]]^1.5</f>
        <v>17187.445883551187</v>
      </c>
      <c r="K3257" s="5">
        <f t="shared" si="305"/>
        <v>13542.015389309045</v>
      </c>
      <c r="L3257" s="7">
        <f>LN(Table1[[#This Row],[NV]]/Table1[[#This Row],[NV_MA-1]])</f>
        <v>-0.30405839559221387</v>
      </c>
      <c r="M3257" s="7">
        <f>LN(Table1[[#This Row],[NV]]/Table1[[#This Row],[NV_MA-2]])</f>
        <v>4.2107115899751708</v>
      </c>
      <c r="N3257" s="4">
        <f>LN(Table1[[#This Row],[NV]]/Table1[[#This Row],[NV_MA-3]])</f>
        <v>2.8809237043220657</v>
      </c>
      <c r="O3257" s="7">
        <f>LN(Table1[[#This Row],[NV]]/Table1[[#This Row],[Metcalfe
NV ~ n^2]])</f>
        <v>-0.60810325430045753</v>
      </c>
      <c r="P3257" s="7">
        <f>Table1[[#This Row],[NV_MA-1]]*$M$3</f>
        <v>327267.93333333335</v>
      </c>
    </row>
    <row r="3258" spans="1:16" x14ac:dyDescent="0.2">
      <c r="A3258" s="2">
        <v>40435</v>
      </c>
      <c r="B3258" s="3">
        <v>247296.70699999999</v>
      </c>
      <c r="C3258" s="3">
        <f t="shared" si="300"/>
        <v>246015.50728320456</v>
      </c>
      <c r="D3258" s="4">
        <f>LN(Table1[[#This Row],[NV]])</f>
        <v>12.418344137610095</v>
      </c>
      <c r="E3258" s="5">
        <v>680</v>
      </c>
      <c r="F3258" s="5">
        <f t="shared" si="301"/>
        <v>462400</v>
      </c>
      <c r="G3258" s="8">
        <f t="shared" si="302"/>
        <v>331736.06666666665</v>
      </c>
      <c r="H3258" s="5">
        <f t="shared" si="303"/>
        <v>4435.0231027557029</v>
      </c>
      <c r="I3258" s="5">
        <f t="shared" si="304"/>
        <v>3606.0303587421636</v>
      </c>
      <c r="J3258" s="5">
        <f>Table1[[#This Row],[DAA 
(n)]]^1.5</f>
        <v>17732.230542151185</v>
      </c>
      <c r="K3258" s="5">
        <f t="shared" si="305"/>
        <v>13667.492329963245</v>
      </c>
      <c r="L3258" s="7">
        <f>LN(Table1[[#This Row],[NV]]/Table1[[#This Row],[NV_MA-1]])</f>
        <v>-0.29375081420474136</v>
      </c>
      <c r="M3258" s="7">
        <f>LN(Table1[[#This Row],[NV]]/Table1[[#This Row],[NV_MA-2]])</f>
        <v>4.2279813149299246</v>
      </c>
      <c r="N3258" s="4">
        <f>LN(Table1[[#This Row],[NV]]/Table1[[#This Row],[NV_MA-3]])</f>
        <v>2.8955686680290813</v>
      </c>
      <c r="O3258" s="7">
        <f>LN(Table1[[#This Row],[NV]]/Table1[[#This Row],[Metcalfe
NV ~ n^2]])</f>
        <v>-0.62584145873020958</v>
      </c>
      <c r="P3258" s="7">
        <f>Table1[[#This Row],[NV_MA-1]]*$M$3</f>
        <v>331736.06666666665</v>
      </c>
    </row>
    <row r="3259" spans="1:16" x14ac:dyDescent="0.2">
      <c r="A3259" s="2">
        <v>40434</v>
      </c>
      <c r="B3259" s="3">
        <v>247423.54699999999</v>
      </c>
      <c r="C3259" s="3">
        <f t="shared" si="300"/>
        <v>245873.49713207458</v>
      </c>
      <c r="D3259" s="4">
        <f>LN(Table1[[#This Row],[NV]])</f>
        <v>12.418856912261036</v>
      </c>
      <c r="E3259" s="5">
        <v>722</v>
      </c>
      <c r="F3259" s="5">
        <f t="shared" si="301"/>
        <v>521284</v>
      </c>
      <c r="G3259" s="8">
        <f t="shared" si="302"/>
        <v>323748.86666666664</v>
      </c>
      <c r="H3259" s="5">
        <f t="shared" si="303"/>
        <v>4752.2221502806206</v>
      </c>
      <c r="I3259" s="5">
        <f t="shared" si="304"/>
        <v>3555.0660580235194</v>
      </c>
      <c r="J3259" s="5">
        <f>Table1[[#This Row],[DAA 
(n)]]^1.5</f>
        <v>19400.181648634127</v>
      </c>
      <c r="K3259" s="5">
        <f t="shared" si="305"/>
        <v>13418.233471347972</v>
      </c>
      <c r="L3259" s="7">
        <f>LN(Table1[[#This Row],[NV]]/Table1[[#This Row],[NV_MA-1]])</f>
        <v>-0.26886647908521993</v>
      </c>
      <c r="M3259" s="7">
        <f>LN(Table1[[#This Row],[NV]]/Table1[[#This Row],[NV_MA-2]])</f>
        <v>4.242727988473824</v>
      </c>
      <c r="N3259" s="4">
        <f>LN(Table1[[#This Row],[NV]]/Table1[[#This Row],[NV_MA-3]])</f>
        <v>2.9144871444276048</v>
      </c>
      <c r="O3259" s="7">
        <f>LN(Table1[[#This Row],[NV]]/Table1[[#This Row],[Metcalfe
NV ~ n^2]])</f>
        <v>-0.74519336552461579</v>
      </c>
      <c r="P3259" s="7">
        <f>Table1[[#This Row],[NV_MA-1]]*$M$3</f>
        <v>323748.86666666664</v>
      </c>
    </row>
    <row r="3260" spans="1:16" x14ac:dyDescent="0.2">
      <c r="A3260" s="2">
        <v>40433</v>
      </c>
      <c r="B3260" s="3">
        <v>244191.9</v>
      </c>
      <c r="C3260" s="3">
        <f t="shared" si="300"/>
        <v>245937.84644727423</v>
      </c>
      <c r="D3260" s="4">
        <f>LN(Table1[[#This Row],[NV]])</f>
        <v>12.405709670575451</v>
      </c>
      <c r="E3260" s="5">
        <v>708</v>
      </c>
      <c r="F3260" s="5">
        <f t="shared" si="301"/>
        <v>501264</v>
      </c>
      <c r="G3260" s="8">
        <f t="shared" si="302"/>
        <v>316975.93333333335</v>
      </c>
      <c r="H3260" s="5">
        <f t="shared" si="303"/>
        <v>4646.2104183351539</v>
      </c>
      <c r="I3260" s="5">
        <f t="shared" si="304"/>
        <v>3515.757672942329</v>
      </c>
      <c r="J3260" s="5">
        <f>Table1[[#This Row],[DAA 
(n)]]^1.5</f>
        <v>18838.654729040489</v>
      </c>
      <c r="K3260" s="5">
        <f t="shared" si="305"/>
        <v>13218.036012199465</v>
      </c>
      <c r="L3260" s="7">
        <f>LN(Table1[[#This Row],[NV]]/Table1[[#This Row],[NV_MA-1]])</f>
        <v>-0.26087145931776967</v>
      </c>
      <c r="M3260" s="7">
        <f>LN(Table1[[#This Row],[NV]]/Table1[[#This Row],[NV_MA-2]])</f>
        <v>4.2406993353792553</v>
      </c>
      <c r="N3260" s="4">
        <f>LN(Table1[[#This Row],[NV]]/Table1[[#This Row],[NV_MA-3]])</f>
        <v>2.9163721300670371</v>
      </c>
      <c r="O3260" s="7">
        <f>LN(Table1[[#This Row],[NV]]/Table1[[#This Row],[Metcalfe
NV ~ n^2]])</f>
        <v>-0.71917851681198885</v>
      </c>
      <c r="P3260" s="7">
        <f>Table1[[#This Row],[NV_MA-1]]*$M$3</f>
        <v>316975.93333333335</v>
      </c>
    </row>
    <row r="3261" spans="1:16" x14ac:dyDescent="0.2">
      <c r="A3261" s="2">
        <v>40432</v>
      </c>
      <c r="B3261" s="3">
        <v>252049.961879018</v>
      </c>
      <c r="C3261" s="3">
        <f t="shared" si="300"/>
        <v>245769.99394727431</v>
      </c>
      <c r="D3261" s="4">
        <f>LN(Table1[[#This Row],[NV]])</f>
        <v>12.437382608267036</v>
      </c>
      <c r="E3261" s="5">
        <v>426</v>
      </c>
      <c r="F3261" s="5">
        <f t="shared" si="301"/>
        <v>181476</v>
      </c>
      <c r="G3261" s="8">
        <f t="shared" si="302"/>
        <v>320912.76666666666</v>
      </c>
      <c r="H3261" s="5">
        <f t="shared" si="303"/>
        <v>2579.191161510752</v>
      </c>
      <c r="I3261" s="5">
        <f t="shared" si="304"/>
        <v>3535.8138467146405</v>
      </c>
      <c r="J3261" s="5">
        <f>Table1[[#This Row],[DAA 
(n)]]^1.5</f>
        <v>8792.5409296744383</v>
      </c>
      <c r="K3261" s="5">
        <f t="shared" si="305"/>
        <v>13326.018203196518</v>
      </c>
      <c r="L3261" s="7">
        <f>LN(Table1[[#This Row],[NV]]/Table1[[#This Row],[NV_MA-1]])</f>
        <v>-0.24154200198055142</v>
      </c>
      <c r="M3261" s="7">
        <f>LN(Table1[[#This Row],[NV]]/Table1[[#This Row],[NV_MA-2]])</f>
        <v>4.266683831055194</v>
      </c>
      <c r="N3261" s="4">
        <f>LN(Table1[[#This Row],[NV]]/Table1[[#This Row],[NV_MA-3]])</f>
        <v>2.9399089491544528</v>
      </c>
      <c r="O3261" s="7">
        <f>LN(Table1[[#This Row],[NV]]/Table1[[#This Row],[Metcalfe
NV ~ n^2]])</f>
        <v>0.32850391572829518</v>
      </c>
      <c r="P3261" s="7">
        <f>Table1[[#This Row],[NV_MA-1]]*$M$3</f>
        <v>320912.76666666666</v>
      </c>
    </row>
    <row r="3262" spans="1:16" x14ac:dyDescent="0.2">
      <c r="A3262" s="2">
        <v>40431</v>
      </c>
      <c r="B3262" s="3">
        <v>241224.314022501</v>
      </c>
      <c r="C3262" s="3">
        <f t="shared" si="300"/>
        <v>245994.89521797371</v>
      </c>
      <c r="D3262" s="4">
        <f>LN(Table1[[#This Row],[NV]])</f>
        <v>12.393482543159807</v>
      </c>
      <c r="E3262" s="5">
        <v>529</v>
      </c>
      <c r="F3262" s="5">
        <f t="shared" si="301"/>
        <v>279841</v>
      </c>
      <c r="G3262" s="8">
        <f t="shared" si="302"/>
        <v>327307.59999999998</v>
      </c>
      <c r="H3262" s="5">
        <f t="shared" si="303"/>
        <v>3317.3528804530401</v>
      </c>
      <c r="I3262" s="5">
        <f t="shared" si="304"/>
        <v>3580.4949493994104</v>
      </c>
      <c r="J3262" s="5">
        <f>Table1[[#This Row],[DAA 
(n)]]^1.5</f>
        <v>12167</v>
      </c>
      <c r="K3262" s="5">
        <f t="shared" si="305"/>
        <v>13536.365207848861</v>
      </c>
      <c r="L3262" s="7">
        <f>LN(Table1[[#This Row],[NV]]/Table1[[#This Row],[NV_MA-1]])</f>
        <v>-0.30517313734707646</v>
      </c>
      <c r="M3262" s="7">
        <f>LN(Table1[[#This Row],[NV]]/Table1[[#This Row],[NV_MA-2]])</f>
        <v>4.210226219299086</v>
      </c>
      <c r="N3262" s="4">
        <f>LN(Table1[[#This Row],[NV]]/Table1[[#This Row],[NV_MA-3]])</f>
        <v>2.880347481192481</v>
      </c>
      <c r="O3262" s="7">
        <f>LN(Table1[[#This Row],[NV]]/Table1[[#This Row],[Metcalfe
NV ~ n^2]])</f>
        <v>-0.14849432055679185</v>
      </c>
      <c r="P3262" s="7">
        <f>Table1[[#This Row],[NV_MA-1]]*$M$3</f>
        <v>327307.59999999998</v>
      </c>
    </row>
    <row r="3263" spans="1:16" x14ac:dyDescent="0.2">
      <c r="A3263" s="2">
        <v>40430</v>
      </c>
      <c r="B3263" s="3">
        <v>241092.44821946201</v>
      </c>
      <c r="C3263" s="3">
        <f t="shared" si="300"/>
        <v>246186.709750557</v>
      </c>
      <c r="D3263" s="4">
        <f>LN(Table1[[#This Row],[NV]])</f>
        <v>12.392935741486518</v>
      </c>
      <c r="E3263" s="5">
        <v>530</v>
      </c>
      <c r="F3263" s="5">
        <f t="shared" si="301"/>
        <v>280900</v>
      </c>
      <c r="G3263" s="8">
        <f t="shared" si="302"/>
        <v>335452.09999999998</v>
      </c>
      <c r="H3263" s="5">
        <f t="shared" si="303"/>
        <v>3324.6248134694688</v>
      </c>
      <c r="I3263" s="5">
        <f t="shared" si="304"/>
        <v>3628.8294856538837</v>
      </c>
      <c r="J3263" s="5">
        <f>Table1[[#This Row],[DAA 
(n)]]^1.5</f>
        <v>12201.516299214616</v>
      </c>
      <c r="K3263" s="5">
        <f t="shared" si="305"/>
        <v>13780.160128520951</v>
      </c>
      <c r="L3263" s="7">
        <f>LN(Table1[[#This Row],[NV]]/Table1[[#This Row],[NV_MA-1]])</f>
        <v>-0.33029871173234931</v>
      </c>
      <c r="M3263" s="7">
        <f>LN(Table1[[#This Row],[NV]]/Table1[[#This Row],[NV_MA-2]])</f>
        <v>4.1962703219703856</v>
      </c>
      <c r="N3263" s="4">
        <f>LN(Table1[[#This Row],[NV]]/Table1[[#This Row],[NV_MA-3]])</f>
        <v>2.8619505766292765</v>
      </c>
      <c r="O3263" s="7">
        <f>LN(Table1[[#This Row],[NV]]/Table1[[#This Row],[Metcalfe
NV ~ n^2]])</f>
        <v>-0.15281827160581685</v>
      </c>
      <c r="P3263" s="7">
        <f>Table1[[#This Row],[NV_MA-1]]*$M$3</f>
        <v>335452.09999999998</v>
      </c>
    </row>
    <row r="3264" spans="1:16" x14ac:dyDescent="0.2">
      <c r="A3264" s="2">
        <v>40429</v>
      </c>
      <c r="B3264" s="3">
        <v>240227.15</v>
      </c>
      <c r="C3264" s="3">
        <f t="shared" si="300"/>
        <v>246643.36457318507</v>
      </c>
      <c r="D3264" s="4">
        <f>LN(Table1[[#This Row],[NV]])</f>
        <v>12.389340213048181</v>
      </c>
      <c r="E3264" s="5">
        <v>535</v>
      </c>
      <c r="F3264" s="5">
        <f t="shared" si="301"/>
        <v>286225</v>
      </c>
      <c r="G3264" s="8">
        <f t="shared" si="302"/>
        <v>337692.1</v>
      </c>
      <c r="H3264" s="5">
        <f t="shared" si="303"/>
        <v>3361.0127095893636</v>
      </c>
      <c r="I3264" s="5">
        <f t="shared" si="304"/>
        <v>3643.4844017639293</v>
      </c>
      <c r="J3264" s="5">
        <f>Table1[[#This Row],[DAA 
(n)]]^1.5</f>
        <v>12374.585851655798</v>
      </c>
      <c r="K3264" s="5">
        <f t="shared" si="305"/>
        <v>13851.144592072449</v>
      </c>
      <c r="L3264" s="7">
        <f>LN(Table1[[#This Row],[NV]]/Table1[[#This Row],[NV_MA-1]])</f>
        <v>-0.34054959950727953</v>
      </c>
      <c r="M3264" s="7">
        <f>LN(Table1[[#This Row],[NV]]/Table1[[#This Row],[NV_MA-2]])</f>
        <v>4.1886444570602421</v>
      </c>
      <c r="N3264" s="4">
        <f>LN(Table1[[#This Row],[NV]]/Table1[[#This Row],[NV_MA-3]])</f>
        <v>2.8532170628204683</v>
      </c>
      <c r="O3264" s="7">
        <f>LN(Table1[[#This Row],[NV]]/Table1[[#This Row],[Metcalfe
NV ~ n^2]])</f>
        <v>-0.17519328074383306</v>
      </c>
      <c r="P3264" s="7">
        <f>Table1[[#This Row],[NV_MA-1]]*$M$3</f>
        <v>337692.1</v>
      </c>
    </row>
    <row r="3265" spans="1:16" x14ac:dyDescent="0.2">
      <c r="A3265" s="2">
        <v>40428</v>
      </c>
      <c r="B3265" s="3">
        <v>240663.610062477</v>
      </c>
      <c r="C3265" s="3">
        <f t="shared" si="300"/>
        <v>247236.4435731851</v>
      </c>
      <c r="D3265" s="4">
        <f>LN(Table1[[#This Row],[NV]])</f>
        <v>12.391155428554775</v>
      </c>
      <c r="E3265" s="5">
        <v>408</v>
      </c>
      <c r="F3265" s="5">
        <f t="shared" si="301"/>
        <v>166464</v>
      </c>
      <c r="G3265" s="8">
        <f t="shared" si="302"/>
        <v>348535.4</v>
      </c>
      <c r="H3265" s="5">
        <f t="shared" si="303"/>
        <v>2452.5970071568977</v>
      </c>
      <c r="I3265" s="5">
        <f t="shared" si="304"/>
        <v>3705.1029916811658</v>
      </c>
      <c r="J3265" s="5">
        <f>Table1[[#This Row],[DAA 
(n)]]^1.5</f>
        <v>8241.1960297034566</v>
      </c>
      <c r="K3265" s="5">
        <f t="shared" si="305"/>
        <v>14167.593516824836</v>
      </c>
      <c r="L3265" s="7">
        <f>LN(Table1[[#This Row],[NV]]/Table1[[#This Row],[NV_MA-1]])</f>
        <v>-0.37033965366147747</v>
      </c>
      <c r="M3265" s="7">
        <f>LN(Table1[[#This Row],[NV]]/Table1[[#This Row],[NV_MA-2]])</f>
        <v>4.17368909318634</v>
      </c>
      <c r="N3265" s="4">
        <f>LN(Table1[[#This Row],[NV]]/Table1[[#This Row],[NV_MA-3]])</f>
        <v>2.8324429397334332</v>
      </c>
      <c r="O3265" s="7">
        <f>LN(Table1[[#This Row],[NV]]/Table1[[#This Row],[Metcalfe
NV ~ n^2]])</f>
        <v>0.36862107974645214</v>
      </c>
      <c r="P3265" s="7">
        <f>Table1[[#This Row],[NV_MA-1]]*$M$3</f>
        <v>348535.4</v>
      </c>
    </row>
    <row r="3266" spans="1:16" x14ac:dyDescent="0.2">
      <c r="A3266" s="2">
        <v>40427</v>
      </c>
      <c r="B3266" s="3">
        <v>241589.04</v>
      </c>
      <c r="C3266" s="3">
        <f t="shared" si="300"/>
        <v>246635.08973776922</v>
      </c>
      <c r="D3266" s="4">
        <f>LN(Table1[[#This Row],[NV]])</f>
        <v>12.394993379775398</v>
      </c>
      <c r="E3266" s="5">
        <v>518</v>
      </c>
      <c r="F3266" s="5">
        <f t="shared" si="301"/>
        <v>268324</v>
      </c>
      <c r="G3266" s="8">
        <f t="shared" si="302"/>
        <v>354238.63333333336</v>
      </c>
      <c r="H3266" s="5">
        <f t="shared" si="303"/>
        <v>3237.487175490412</v>
      </c>
      <c r="I3266" s="5">
        <f t="shared" si="304"/>
        <v>3746.6137644336345</v>
      </c>
      <c r="J3266" s="5">
        <f>Table1[[#This Row],[DAA 
(n)]]^1.5</f>
        <v>11789.479717103724</v>
      </c>
      <c r="K3266" s="5">
        <f t="shared" si="305"/>
        <v>14359.699984557765</v>
      </c>
      <c r="L3266" s="7">
        <f>LN(Table1[[#This Row],[NV]]/Table1[[#This Row],[NV_MA-1]])</f>
        <v>-0.38273269069487742</v>
      </c>
      <c r="M3266" s="7">
        <f>LN(Table1[[#This Row],[NV]]/Table1[[#This Row],[NV_MA-2]])</f>
        <v>4.1663856649085984</v>
      </c>
      <c r="N3266" s="4">
        <f>LN(Table1[[#This Row],[NV]]/Table1[[#This Row],[NV_MA-3]])</f>
        <v>2.8228124298316999</v>
      </c>
      <c r="O3266" s="7">
        <f>LN(Table1[[#This Row],[NV]]/Table1[[#This Row],[Metcalfe
NV ~ n^2]])</f>
        <v>-0.10495710474356798</v>
      </c>
      <c r="P3266" s="7">
        <f>Table1[[#This Row],[NV_MA-1]]*$M$3</f>
        <v>354238.63333333336</v>
      </c>
    </row>
    <row r="3267" spans="1:16" x14ac:dyDescent="0.2">
      <c r="A3267" s="2">
        <v>40426</v>
      </c>
      <c r="B3267" s="3">
        <v>241298.1</v>
      </c>
      <c r="C3267" s="3">
        <f t="shared" si="300"/>
        <v>245752.28114162656</v>
      </c>
      <c r="D3267" s="4">
        <f>LN(Table1[[#This Row],[NV]])</f>
        <v>12.393788377566375</v>
      </c>
      <c r="E3267" s="5">
        <v>534</v>
      </c>
      <c r="F3267" s="5">
        <f t="shared" si="301"/>
        <v>285156</v>
      </c>
      <c r="G3267" s="8">
        <f t="shared" si="302"/>
        <v>353627.83333333331</v>
      </c>
      <c r="H3267" s="5">
        <f t="shared" si="303"/>
        <v>3353.7313780047443</v>
      </c>
      <c r="I3267" s="5">
        <f t="shared" si="304"/>
        <v>3742.2743268909903</v>
      </c>
      <c r="J3267" s="5">
        <f>Table1[[#This Row],[DAA 
(n)]]^1.5</f>
        <v>12339.906968855152</v>
      </c>
      <c r="K3267" s="5">
        <f t="shared" si="305"/>
        <v>14339.395323570938</v>
      </c>
      <c r="L3267" s="7">
        <f>LN(Table1[[#This Row],[NV]]/Table1[[#This Row],[NV_MA-1]])</f>
        <v>-0.38221194325943103</v>
      </c>
      <c r="M3267" s="7">
        <f>LN(Table1[[#This Row],[NV]]/Table1[[#This Row],[NV_MA-2]])</f>
        <v>4.1663395631866429</v>
      </c>
      <c r="N3267" s="4">
        <f>LN(Table1[[#This Row],[NV]]/Table1[[#This Row],[NV_MA-3]])</f>
        <v>2.8230224314168186</v>
      </c>
      <c r="O3267" s="7">
        <f>LN(Table1[[#This Row],[NV]]/Table1[[#This Row],[Metcalfe
NV ~ n^2]])</f>
        <v>-0.16700330035401476</v>
      </c>
      <c r="P3267" s="7">
        <f>Table1[[#This Row],[NV_MA-1]]*$M$3</f>
        <v>353627.83333333331</v>
      </c>
    </row>
    <row r="3268" spans="1:16" x14ac:dyDescent="0.2">
      <c r="A3268" s="2">
        <v>40425</v>
      </c>
      <c r="B3268" s="3">
        <v>242852.80094827499</v>
      </c>
      <c r="C3268" s="3">
        <f t="shared" si="300"/>
        <v>245187.37758653206</v>
      </c>
      <c r="D3268" s="4">
        <f>LN(Table1[[#This Row],[NV]])</f>
        <v>12.400210781363031</v>
      </c>
      <c r="E3268" s="5">
        <v>468</v>
      </c>
      <c r="F3268" s="5">
        <f t="shared" si="301"/>
        <v>219024</v>
      </c>
      <c r="G3268" s="8">
        <f t="shared" si="302"/>
        <v>357775.96666666667</v>
      </c>
      <c r="H3268" s="5">
        <f t="shared" si="303"/>
        <v>2877.4831624894587</v>
      </c>
      <c r="I3268" s="5">
        <f t="shared" si="304"/>
        <v>3768.3279353863782</v>
      </c>
      <c r="J3268" s="5">
        <f>Table1[[#This Row],[DAA 
(n)]]^1.5</f>
        <v>10124.387981502896</v>
      </c>
      <c r="K3268" s="5">
        <f t="shared" si="305"/>
        <v>14467.76047861117</v>
      </c>
      <c r="L3268" s="7">
        <f>LN(Table1[[#This Row],[NV]]/Table1[[#This Row],[NV_MA-1]])</f>
        <v>-0.38745149669672746</v>
      </c>
      <c r="M3268" s="7">
        <f>LN(Table1[[#This Row],[NV]]/Table1[[#This Row],[NV_MA-2]])</f>
        <v>4.1658241177695308</v>
      </c>
      <c r="N3268" s="4">
        <f>LN(Table1[[#This Row],[NV]]/Table1[[#This Row],[NV_MA-3]])</f>
        <v>2.8205327436802814</v>
      </c>
      <c r="O3268" s="7">
        <f>LN(Table1[[#This Row],[NV]]/Table1[[#This Row],[Metcalfe
NV ~ n^2]])</f>
        <v>0.1032741895277369</v>
      </c>
      <c r="P3268" s="7">
        <f>Table1[[#This Row],[NV_MA-1]]*$M$3</f>
        <v>357775.96666666667</v>
      </c>
    </row>
    <row r="3269" spans="1:16" x14ac:dyDescent="0.2">
      <c r="A3269" s="2">
        <v>40424</v>
      </c>
      <c r="B3269" s="3">
        <v>237114.19500000001</v>
      </c>
      <c r="C3269" s="3">
        <f t="shared" si="300"/>
        <v>244474.30088825623</v>
      </c>
      <c r="D3269" s="4">
        <f>LN(Table1[[#This Row],[NV]])</f>
        <v>12.376297139514884</v>
      </c>
      <c r="E3269" s="5">
        <v>503</v>
      </c>
      <c r="F3269" s="5">
        <f t="shared" si="301"/>
        <v>253009</v>
      </c>
      <c r="G3269" s="8">
        <f t="shared" si="302"/>
        <v>373162.66666666669</v>
      </c>
      <c r="H3269" s="5">
        <f t="shared" si="303"/>
        <v>3128.9568555601691</v>
      </c>
      <c r="I3269" s="5">
        <f t="shared" si="304"/>
        <v>3857.0848730942666</v>
      </c>
      <c r="J3269" s="5">
        <f>Table1[[#This Row],[DAA 
(n)]]^1.5</f>
        <v>11281.113730478915</v>
      </c>
      <c r="K3269" s="5">
        <f t="shared" si="305"/>
        <v>14920.15824312672</v>
      </c>
      <c r="L3269" s="7">
        <f>LN(Table1[[#This Row],[NV]]/Table1[[#This Row],[NV_MA-1]])</f>
        <v>-0.45347256770948924</v>
      </c>
      <c r="M3269" s="7">
        <f>LN(Table1[[#This Row],[NV]]/Table1[[#This Row],[NV_MA-2]])</f>
        <v>4.118630176598213</v>
      </c>
      <c r="N3269" s="4">
        <f>LN(Table1[[#This Row],[NV]]/Table1[[#This Row],[NV_MA-3]])</f>
        <v>2.7658286597056878</v>
      </c>
      <c r="O3269" s="7">
        <f>LN(Table1[[#This Row],[NV]]/Table1[[#This Row],[Metcalfe
NV ~ n^2]])</f>
        <v>-6.4883200684594189E-2</v>
      </c>
      <c r="P3269" s="7">
        <f>Table1[[#This Row],[NV_MA-1]]*$M$3</f>
        <v>373162.66666666669</v>
      </c>
    </row>
    <row r="3270" spans="1:16" x14ac:dyDescent="0.2">
      <c r="A3270" s="2">
        <v>40423</v>
      </c>
      <c r="B3270" s="3">
        <v>246530.9</v>
      </c>
      <c r="C3270" s="3">
        <f t="shared" si="300"/>
        <v>243449.63832747305</v>
      </c>
      <c r="D3270" s="4">
        <f>LN(Table1[[#This Row],[NV]])</f>
        <v>12.415242619578178</v>
      </c>
      <c r="E3270" s="5">
        <v>513</v>
      </c>
      <c r="F3270" s="5">
        <f t="shared" si="301"/>
        <v>263169</v>
      </c>
      <c r="G3270" s="8">
        <f t="shared" si="302"/>
        <v>381769.86666666664</v>
      </c>
      <c r="H3270" s="5">
        <f t="shared" si="303"/>
        <v>3201.2615085726047</v>
      </c>
      <c r="I3270" s="5">
        <f t="shared" si="304"/>
        <v>3909.4257118431342</v>
      </c>
      <c r="J3270" s="5">
        <f>Table1[[#This Row],[DAA 
(n)]]^1.5</f>
        <v>11619.195195881672</v>
      </c>
      <c r="K3270" s="5">
        <f t="shared" si="305"/>
        <v>15181.412152066852</v>
      </c>
      <c r="L3270" s="7">
        <f>LN(Table1[[#This Row],[NV]]/Table1[[#This Row],[NV_MA-1]])</f>
        <v>-0.43733064318768716</v>
      </c>
      <c r="M3270" s="7">
        <f>LN(Table1[[#This Row],[NV]]/Table1[[#This Row],[NV_MA-2]])</f>
        <v>4.1440968541526768</v>
      </c>
      <c r="N3270" s="4">
        <f>LN(Table1[[#This Row],[NV]]/Table1[[#This Row],[NV_MA-3]])</f>
        <v>2.7874155458099348</v>
      </c>
      <c r="O3270" s="7">
        <f>LN(Table1[[#This Row],[NV]]/Table1[[#This Row],[Metcalfe
NV ~ n^2]])</f>
        <v>-6.5309070763360816E-2</v>
      </c>
      <c r="P3270" s="7">
        <f>Table1[[#This Row],[NV_MA-1]]*$M$3</f>
        <v>381769.86666666664</v>
      </c>
    </row>
    <row r="3271" spans="1:16" x14ac:dyDescent="0.2">
      <c r="A3271" s="2">
        <v>40422</v>
      </c>
      <c r="B3271" s="3">
        <v>240699.74841379299</v>
      </c>
      <c r="C3271" s="3">
        <f t="shared" si="300"/>
        <v>242448.30277293379</v>
      </c>
      <c r="D3271" s="4">
        <f>LN(Table1[[#This Row],[NV]])</f>
        <v>12.391305578543333</v>
      </c>
      <c r="E3271" s="5">
        <v>622</v>
      </c>
      <c r="F3271" s="5">
        <f t="shared" si="301"/>
        <v>386884</v>
      </c>
      <c r="G3271" s="8">
        <f t="shared" si="302"/>
        <v>405535.7</v>
      </c>
      <c r="H3271" s="5">
        <f t="shared" si="303"/>
        <v>4001.2887376837693</v>
      </c>
      <c r="I3271" s="5">
        <f t="shared" si="304"/>
        <v>4029.8148117365445</v>
      </c>
      <c r="J3271" s="5">
        <f>Table1[[#This Row],[DAA 
(n)]]^1.5</f>
        <v>15512.635108194858</v>
      </c>
      <c r="K3271" s="5">
        <f t="shared" si="305"/>
        <v>15829.281568321174</v>
      </c>
      <c r="L3271" s="7">
        <f>LN(Table1[[#This Row],[NV]]/Table1[[#This Row],[NV_MA-1]])</f>
        <v>-0.52165860957648502</v>
      </c>
      <c r="M3271" s="7">
        <f>LN(Table1[[#This Row],[NV]]/Table1[[#This Row],[NV_MA-2]])</f>
        <v>4.0898298770811436</v>
      </c>
      <c r="N3271" s="4">
        <f>LN(Table1[[#This Row],[NV]]/Table1[[#This Row],[NV_MA-3]])</f>
        <v>2.7216888108850821</v>
      </c>
      <c r="O3271" s="7">
        <f>LN(Table1[[#This Row],[NV]]/Table1[[#This Row],[Metcalfe
NV ~ n^2]])</f>
        <v>-0.47457460693502485</v>
      </c>
      <c r="P3271" s="7">
        <f>Table1[[#This Row],[NV_MA-1]]*$M$3</f>
        <v>405535.7</v>
      </c>
    </row>
    <row r="3272" spans="1:16" x14ac:dyDescent="0.2">
      <c r="A3272" s="2">
        <v>40421</v>
      </c>
      <c r="B3272" s="3">
        <v>232371</v>
      </c>
      <c r="C3272" s="3">
        <f t="shared" si="300"/>
        <v>241617.17782580739</v>
      </c>
      <c r="D3272" s="4">
        <f>LN(Table1[[#This Row],[NV]])</f>
        <v>12.356090511319914</v>
      </c>
      <c r="E3272" s="5">
        <v>733</v>
      </c>
      <c r="F3272" s="5">
        <f t="shared" si="301"/>
        <v>537289</v>
      </c>
      <c r="G3272" s="8">
        <f t="shared" si="302"/>
        <v>405953.7</v>
      </c>
      <c r="H3272" s="5">
        <f t="shared" si="303"/>
        <v>4835.7077994829151</v>
      </c>
      <c r="I3272" s="5">
        <f t="shared" si="304"/>
        <v>4032.2951237171133</v>
      </c>
      <c r="J3272" s="5">
        <f>Table1[[#This Row],[DAA 
(n)]]^1.5</f>
        <v>19845.22201941815</v>
      </c>
      <c r="K3272" s="5">
        <f t="shared" si="305"/>
        <v>15841.801519172357</v>
      </c>
      <c r="L3272" s="7">
        <f>LN(Table1[[#This Row],[NV]]/Table1[[#This Row],[NV_MA-1]])</f>
        <v>-0.5579038813520999</v>
      </c>
      <c r="M3272" s="7">
        <f>LN(Table1[[#This Row],[NV]]/Table1[[#This Row],[NV_MA-2]])</f>
        <v>4.053999508881013</v>
      </c>
      <c r="N3272" s="4">
        <f>LN(Table1[[#This Row],[NV]]/Table1[[#This Row],[NV_MA-3]])</f>
        <v>2.6856831201475404</v>
      </c>
      <c r="O3272" s="7">
        <f>LN(Table1[[#This Row],[NV]]/Table1[[#This Row],[Metcalfe
NV ~ n^2]])</f>
        <v>-0.8382008924533878</v>
      </c>
      <c r="P3272" s="7">
        <f>Table1[[#This Row],[NV_MA-1]]*$M$3</f>
        <v>405953.7</v>
      </c>
    </row>
    <row r="3273" spans="1:16" x14ac:dyDescent="0.2">
      <c r="A3273" s="2">
        <v>40420</v>
      </c>
      <c r="B3273" s="3">
        <v>251021.34049999999</v>
      </c>
      <c r="C3273" s="3">
        <f t="shared" si="300"/>
        <v>241170.89115914071</v>
      </c>
      <c r="D3273" s="4">
        <f>LN(Table1[[#This Row],[NV]])</f>
        <v>12.433293236412114</v>
      </c>
      <c r="E3273" s="5">
        <v>517</v>
      </c>
      <c r="F3273" s="5">
        <f t="shared" si="301"/>
        <v>267289</v>
      </c>
      <c r="G3273" s="8">
        <f t="shared" si="302"/>
        <v>400940.2</v>
      </c>
      <c r="H3273" s="5">
        <f t="shared" si="303"/>
        <v>3230.2381661208578</v>
      </c>
      <c r="I3273" s="5">
        <f t="shared" si="304"/>
        <v>4004.4811549904753</v>
      </c>
      <c r="J3273" s="5">
        <f>Table1[[#This Row],[DAA 
(n)]]^1.5</f>
        <v>11755.356778932748</v>
      </c>
      <c r="K3273" s="5">
        <f t="shared" si="305"/>
        <v>15697.381955464914</v>
      </c>
      <c r="L3273" s="7">
        <f>LN(Table1[[#This Row],[NV]]/Table1[[#This Row],[NV_MA-1]])</f>
        <v>-0.4682743315739839</v>
      </c>
      <c r="M3273" s="7">
        <f>LN(Table1[[#This Row],[NV]]/Table1[[#This Row],[NV_MA-2]])</f>
        <v>4.138123934617628</v>
      </c>
      <c r="N3273" s="4">
        <f>LN(Table1[[#This Row],[NV]]/Table1[[#This Row],[NV_MA-3]])</f>
        <v>2.7720440134097659</v>
      </c>
      <c r="O3273" s="7">
        <f>LN(Table1[[#This Row],[NV]]/Table1[[#This Row],[Metcalfe
NV ~ n^2]])</f>
        <v>-6.279251260474468E-2</v>
      </c>
      <c r="P3273" s="7">
        <f>Table1[[#This Row],[NV_MA-1]]*$M$3</f>
        <v>400940.2</v>
      </c>
    </row>
    <row r="3274" spans="1:16" x14ac:dyDescent="0.2">
      <c r="A3274" s="2">
        <v>40419</v>
      </c>
      <c r="B3274" s="3">
        <v>246796.79999999999</v>
      </c>
      <c r="C3274" s="3">
        <f t="shared" ref="C3274:C3316" si="306">AVERAGE(B3274:B3303)</f>
        <v>240846.07884687887</v>
      </c>
      <c r="D3274" s="4">
        <f>LN(Table1[[#This Row],[NV]])</f>
        <v>12.416320604964968</v>
      </c>
      <c r="E3274" s="5">
        <v>418</v>
      </c>
      <c r="F3274" s="5">
        <f t="shared" ref="F3274:F3316" si="307">E3274^2</f>
        <v>174724</v>
      </c>
      <c r="G3274" s="8">
        <f t="shared" ref="G3274:G3316" si="308">AVERAGE(F3274:F3303)</f>
        <v>399678.6</v>
      </c>
      <c r="H3274" s="5">
        <f t="shared" ref="H3274:H3316" si="309">E3274*LN(E3274)</f>
        <v>2522.8312387953483</v>
      </c>
      <c r="I3274" s="5">
        <f t="shared" ref="I3274:I3316" si="310">AVERAGE(H3274:H3303)</f>
        <v>3995.3480356584405</v>
      </c>
      <c r="J3274" s="5">
        <f>Table1[[#This Row],[DAA 
(n)]]^1.5</f>
        <v>8546.0301895090524</v>
      </c>
      <c r="K3274" s="5">
        <f t="shared" ref="K3274:K3316" si="311">AVERAGE(J3274:J3303)</f>
        <v>15654.984291931374</v>
      </c>
      <c r="L3274" s="7">
        <f>LN(Table1[[#This Row],[NV]]/Table1[[#This Row],[NV_MA-1]])</f>
        <v>-0.48209539814600588</v>
      </c>
      <c r="M3274" s="7">
        <f>LN(Table1[[#This Row],[NV]]/Table1[[#This Row],[NV_MA-2]])</f>
        <v>4.1234346327472533</v>
      </c>
      <c r="N3274" s="4">
        <f>LN(Table1[[#This Row],[NV]]/Table1[[#This Row],[NV_MA-3]])</f>
        <v>2.757775974594848</v>
      </c>
      <c r="O3274" s="7">
        <f>LN(Table1[[#This Row],[NV]]/Table1[[#This Row],[Metcalfe
NV ~ n^2]])</f>
        <v>0.34535773991545471</v>
      </c>
      <c r="P3274" s="7">
        <f>Table1[[#This Row],[NV_MA-1]]*$M$3</f>
        <v>399678.6</v>
      </c>
    </row>
    <row r="3275" spans="1:16" x14ac:dyDescent="0.2">
      <c r="A3275" s="2">
        <v>40418</v>
      </c>
      <c r="B3275" s="3">
        <v>248587.26</v>
      </c>
      <c r="C3275" s="3">
        <f t="shared" si="306"/>
        <v>240296.28976996479</v>
      </c>
      <c r="D3275" s="4">
        <f>LN(Table1[[#This Row],[NV]])</f>
        <v>12.423549209762472</v>
      </c>
      <c r="E3275" s="5">
        <v>531</v>
      </c>
      <c r="F3275" s="5">
        <f t="shared" si="307"/>
        <v>281961</v>
      </c>
      <c r="G3275" s="8">
        <f t="shared" si="308"/>
        <v>405145.26666666666</v>
      </c>
      <c r="H3275" s="5">
        <f t="shared" si="309"/>
        <v>3331.8986332794693</v>
      </c>
      <c r="I3275" s="5">
        <f t="shared" si="310"/>
        <v>4034.7631877179183</v>
      </c>
      <c r="J3275" s="5">
        <f>Table1[[#This Row],[DAA 
(n)]]^1.5</f>
        <v>12236.065176354681</v>
      </c>
      <c r="K3275" s="5">
        <f t="shared" si="311"/>
        <v>15838.135336522155</v>
      </c>
      <c r="L3275" s="7">
        <f>LN(Table1[[#This Row],[NV]]/Table1[[#This Row],[NV_MA-1]])</f>
        <v>-0.48845175514236211</v>
      </c>
      <c r="M3275" s="7">
        <f>LN(Table1[[#This Row],[NV]]/Table1[[#This Row],[NV_MA-2]])</f>
        <v>4.1208463203177912</v>
      </c>
      <c r="N3275" s="4">
        <f>LN(Table1[[#This Row],[NV]]/Table1[[#This Row],[NV_MA-3]])</f>
        <v>2.753373269977343</v>
      </c>
      <c r="O3275" s="7">
        <f>LN(Table1[[#This Row],[NV]]/Table1[[#This Row],[Metcalfe
NV ~ n^2]])</f>
        <v>-0.12597483272140675</v>
      </c>
      <c r="P3275" s="7">
        <f>Table1[[#This Row],[NV_MA-1]]*$M$3</f>
        <v>405145.26666666666</v>
      </c>
    </row>
    <row r="3276" spans="1:16" x14ac:dyDescent="0.2">
      <c r="A3276" s="2">
        <v>40417</v>
      </c>
      <c r="B3276" s="3">
        <v>249574</v>
      </c>
      <c r="C3276" s="3">
        <f t="shared" si="306"/>
        <v>240288.07176996479</v>
      </c>
      <c r="D3276" s="4">
        <f>LN(Table1[[#This Row],[NV]])</f>
        <v>12.427510743385019</v>
      </c>
      <c r="E3276" s="5">
        <v>490</v>
      </c>
      <c r="F3276" s="5">
        <f t="shared" si="307"/>
        <v>240100</v>
      </c>
      <c r="G3276" s="8">
        <f t="shared" si="308"/>
        <v>405251.76666666666</v>
      </c>
      <c r="H3276" s="5">
        <f t="shared" si="309"/>
        <v>3035.2586416412892</v>
      </c>
      <c r="I3276" s="5">
        <f t="shared" si="310"/>
        <v>4035.4909458754278</v>
      </c>
      <c r="J3276" s="5">
        <f>Table1[[#This Row],[DAA 
(n)]]^1.5</f>
        <v>10846.612374377526</v>
      </c>
      <c r="K3276" s="5">
        <f t="shared" si="311"/>
        <v>15841.596729605501</v>
      </c>
      <c r="L3276" s="7">
        <f>LN(Table1[[#This Row],[NV]]/Table1[[#This Row],[NV_MA-1]])</f>
        <v>-0.48475305565230109</v>
      </c>
      <c r="M3276" s="7">
        <f>LN(Table1[[#This Row],[NV]]/Table1[[#This Row],[NV_MA-2]])</f>
        <v>4.1246274982421332</v>
      </c>
      <c r="N3276" s="4">
        <f>LN(Table1[[#This Row],[NV]]/Table1[[#This Row],[NV_MA-3]])</f>
        <v>2.7571162794602366</v>
      </c>
      <c r="O3276" s="7">
        <f>LN(Table1[[#This Row],[NV]]/Table1[[#This Row],[Metcalfe
NV ~ n^2]])</f>
        <v>3.8699961175674487E-2</v>
      </c>
      <c r="P3276" s="7">
        <f>Table1[[#This Row],[NV_MA-1]]*$M$3</f>
        <v>405251.76666666666</v>
      </c>
    </row>
    <row r="3277" spans="1:16" x14ac:dyDescent="0.2">
      <c r="A3277" s="2">
        <v>40416</v>
      </c>
      <c r="B3277" s="3">
        <v>245474.96536879</v>
      </c>
      <c r="C3277" s="3">
        <f t="shared" si="306"/>
        <v>238927.91016431508</v>
      </c>
      <c r="D3277" s="4">
        <f>LN(Table1[[#This Row],[NV]])</f>
        <v>12.410950246959123</v>
      </c>
      <c r="E3277" s="5">
        <v>650</v>
      </c>
      <c r="F3277" s="5">
        <f t="shared" si="307"/>
        <v>422500</v>
      </c>
      <c r="G3277" s="8">
        <f t="shared" si="308"/>
        <v>411944.96666666667</v>
      </c>
      <c r="H3277" s="5">
        <f t="shared" si="309"/>
        <v>4210.0320358782938</v>
      </c>
      <c r="I3277" s="5">
        <f t="shared" si="310"/>
        <v>4078.1443027291307</v>
      </c>
      <c r="J3277" s="5">
        <f>Table1[[#This Row],[DAA 
(n)]]^1.5</f>
        <v>16571.813419176549</v>
      </c>
      <c r="K3277" s="5">
        <f t="shared" si="311"/>
        <v>16050.379087429284</v>
      </c>
      <c r="L3277" s="7">
        <f>LN(Table1[[#This Row],[NV]]/Table1[[#This Row],[NV_MA-1]])</f>
        <v>-0.51769479639868554</v>
      </c>
      <c r="M3277" s="7">
        <f>LN(Table1[[#This Row],[NV]]/Table1[[#This Row],[NV_MA-2]])</f>
        <v>4.0975529107889042</v>
      </c>
      <c r="N3277" s="4">
        <f>LN(Table1[[#This Row],[NV]]/Table1[[#This Row],[NV_MA-3]])</f>
        <v>2.7274624995254162</v>
      </c>
      <c r="O3277" s="7">
        <f>LN(Table1[[#This Row],[NV]]/Table1[[#This Row],[Metcalfe
NV ~ n^2]])</f>
        <v>-0.54299447882024288</v>
      </c>
      <c r="P3277" s="7">
        <f>Table1[[#This Row],[NV_MA-1]]*$M$3</f>
        <v>411944.96666666667</v>
      </c>
    </row>
    <row r="3278" spans="1:16" x14ac:dyDescent="0.2">
      <c r="A3278" s="2">
        <v>40415</v>
      </c>
      <c r="B3278" s="3">
        <v>247571.64</v>
      </c>
      <c r="C3278" s="3">
        <f t="shared" si="306"/>
        <v>237654.69987079274</v>
      </c>
      <c r="D3278" s="4">
        <f>LN(Table1[[#This Row],[NV]])</f>
        <v>12.419455273652451</v>
      </c>
      <c r="E3278" s="5">
        <v>498</v>
      </c>
      <c r="F3278" s="5">
        <f t="shared" si="307"/>
        <v>248004</v>
      </c>
      <c r="G3278" s="8">
        <f t="shared" si="308"/>
        <v>417882.46666666667</v>
      </c>
      <c r="H3278" s="5">
        <f t="shared" si="309"/>
        <v>3092.8788383582769</v>
      </c>
      <c r="I3278" s="5">
        <f t="shared" si="310"/>
        <v>4109.6755297914815</v>
      </c>
      <c r="J3278" s="5">
        <f>Table1[[#This Row],[DAA 
(n)]]^1.5</f>
        <v>11113.324975001864</v>
      </c>
      <c r="K3278" s="5">
        <f t="shared" si="311"/>
        <v>16217.154870322276</v>
      </c>
      <c r="L3278" s="7">
        <f>LN(Table1[[#This Row],[NV]]/Table1[[#This Row],[NV_MA-1]])</f>
        <v>-0.52350021809258529</v>
      </c>
      <c r="M3278" s="7">
        <f>LN(Table1[[#This Row],[NV]]/Table1[[#This Row],[NV_MA-2]])</f>
        <v>4.098355915801366</v>
      </c>
      <c r="N3278" s="4">
        <f>LN(Table1[[#This Row],[NV]]/Table1[[#This Row],[NV_MA-3]])</f>
        <v>2.7256303701037141</v>
      </c>
      <c r="O3278" s="7">
        <f>LN(Table1[[#This Row],[NV]]/Table1[[#This Row],[Metcalfe
NV ~ n^2]])</f>
        <v>-1.7448803968540545E-3</v>
      </c>
      <c r="P3278" s="7">
        <f>Table1[[#This Row],[NV_MA-1]]*$M$3</f>
        <v>417882.46666666667</v>
      </c>
    </row>
    <row r="3279" spans="1:16" x14ac:dyDescent="0.2">
      <c r="A3279" s="2">
        <v>40414</v>
      </c>
      <c r="B3279" s="3">
        <v>247633.75</v>
      </c>
      <c r="C3279" s="3">
        <f t="shared" si="306"/>
        <v>235987.07187079274</v>
      </c>
      <c r="D3279" s="4">
        <f>LN(Table1[[#This Row],[NV]])</f>
        <v>12.419706119065607</v>
      </c>
      <c r="E3279" s="5">
        <v>638</v>
      </c>
      <c r="F3279" s="5">
        <f t="shared" si="307"/>
        <v>407044</v>
      </c>
      <c r="G3279" s="8">
        <f t="shared" si="308"/>
        <v>461699</v>
      </c>
      <c r="H3279" s="5">
        <f t="shared" si="309"/>
        <v>4120.419824773976</v>
      </c>
      <c r="I3279" s="5">
        <f t="shared" si="310"/>
        <v>4303.7003531085538</v>
      </c>
      <c r="J3279" s="5">
        <f>Table1[[#This Row],[DAA 
(n)]]^1.5</f>
        <v>16115.026279842043</v>
      </c>
      <c r="K3279" s="5">
        <f t="shared" si="311"/>
        <v>17319.849831960855</v>
      </c>
      <c r="L3279" s="7">
        <f>LN(Table1[[#This Row],[NV]]/Table1[[#This Row],[NV_MA-1]])</f>
        <v>-0.62296232351852887</v>
      </c>
      <c r="M3279" s="7">
        <f>LN(Table1[[#This Row],[NV]]/Table1[[#This Row],[NV_MA-2]])</f>
        <v>4.0524756402078905</v>
      </c>
      <c r="N3279" s="4">
        <f>LN(Table1[[#This Row],[NV]]/Table1[[#This Row],[NV_MA-3]])</f>
        <v>2.6600976071968798</v>
      </c>
      <c r="O3279" s="7">
        <f>LN(Table1[[#This Row],[NV]]/Table1[[#This Row],[Metcalfe
NV ~ n^2]])</f>
        <v>-0.49697044762397252</v>
      </c>
      <c r="P3279" s="7">
        <f>Table1[[#This Row],[NV_MA-1]]*$M$3</f>
        <v>461699</v>
      </c>
    </row>
    <row r="3280" spans="1:16" x14ac:dyDescent="0.2">
      <c r="A3280" s="2">
        <v>40413</v>
      </c>
      <c r="B3280" s="3">
        <v>246593.09</v>
      </c>
      <c r="C3280" s="3">
        <f t="shared" si="306"/>
        <v>233654.96319592811</v>
      </c>
      <c r="D3280" s="4">
        <f>LN(Table1[[#This Row],[NV]])</f>
        <v>12.415494848233003</v>
      </c>
      <c r="E3280" s="5">
        <v>655</v>
      </c>
      <c r="F3280" s="5">
        <f t="shared" si="307"/>
        <v>429025</v>
      </c>
      <c r="G3280" s="8">
        <f t="shared" si="308"/>
        <v>599360.8666666667</v>
      </c>
      <c r="H3280" s="5">
        <f t="shared" si="309"/>
        <v>4247.4360793410897</v>
      </c>
      <c r="I3280" s="5">
        <f t="shared" si="310"/>
        <v>4710.4883109840339</v>
      </c>
      <c r="J3280" s="5">
        <f>Table1[[#This Row],[DAA 
(n)]]^1.5</f>
        <v>16763.393898611328</v>
      </c>
      <c r="K3280" s="5">
        <f t="shared" si="311"/>
        <v>20059.468824916319</v>
      </c>
      <c r="L3280" s="7">
        <f>LN(Table1[[#This Row],[NV]]/Table1[[#This Row],[NV_MA-1]])</f>
        <v>-0.88812429599064302</v>
      </c>
      <c r="M3280" s="7">
        <f>LN(Table1[[#This Row],[NV]]/Table1[[#This Row],[NV_MA-2]])</f>
        <v>3.9579479912282989</v>
      </c>
      <c r="N3280" s="4">
        <f>LN(Table1[[#This Row],[NV]]/Table1[[#This Row],[NV_MA-3]])</f>
        <v>2.5090382663838948</v>
      </c>
      <c r="O3280" s="7">
        <f>LN(Table1[[#This Row],[NV]]/Table1[[#This Row],[Metcalfe
NV ~ n^2]])</f>
        <v>-0.55377562303750105</v>
      </c>
      <c r="P3280" s="7">
        <f>Table1[[#This Row],[NV_MA-1]]*$M$3</f>
        <v>599360.8666666667</v>
      </c>
    </row>
    <row r="3281" spans="1:16" x14ac:dyDescent="0.2">
      <c r="A3281" s="2">
        <v>40412</v>
      </c>
      <c r="B3281" s="3">
        <v>249762.085081823</v>
      </c>
      <c r="C3281" s="3">
        <f t="shared" si="306"/>
        <v>231805.19282926148</v>
      </c>
      <c r="D3281" s="4">
        <f>LN(Table1[[#This Row],[NV]])</f>
        <v>12.428264084056112</v>
      </c>
      <c r="E3281" s="5">
        <v>586</v>
      </c>
      <c r="F3281" s="5">
        <f t="shared" si="307"/>
        <v>343396</v>
      </c>
      <c r="G3281" s="8">
        <f t="shared" si="308"/>
        <v>615716.06666666665</v>
      </c>
      <c r="H3281" s="5">
        <f t="shared" si="309"/>
        <v>3734.7653966921293</v>
      </c>
      <c r="I3281" s="5">
        <f t="shared" si="310"/>
        <v>4788.3867596997716</v>
      </c>
      <c r="J3281" s="5">
        <f>Table1[[#This Row],[DAA 
(n)]]^1.5</f>
        <v>14185.558008058762</v>
      </c>
      <c r="K3281" s="5">
        <f t="shared" si="311"/>
        <v>20490.623975092389</v>
      </c>
      <c r="L3281" s="7">
        <f>LN(Table1[[#This Row],[NV]]/Table1[[#This Row],[NV_MA-1]])</f>
        <v>-0.90227712146238859</v>
      </c>
      <c r="M3281" s="7">
        <f>LN(Table1[[#This Row],[NV]]/Table1[[#This Row],[NV_MA-2]])</f>
        <v>3.9543152437608731</v>
      </c>
      <c r="N3281" s="4">
        <f>LN(Table1[[#This Row],[NV]]/Table1[[#This Row],[NV_MA-3]])</f>
        <v>2.5005413906224963</v>
      </c>
      <c r="O3281" s="7">
        <f>LN(Table1[[#This Row],[NV]]/Table1[[#This Row],[Metcalfe
NV ~ n^2]])</f>
        <v>-0.31837549509791346</v>
      </c>
      <c r="P3281" s="7">
        <f>Table1[[#This Row],[NV_MA-1]]*$M$3</f>
        <v>615716.06666666665</v>
      </c>
    </row>
    <row r="3282" spans="1:16" x14ac:dyDescent="0.2">
      <c r="A3282" s="2">
        <v>40411</v>
      </c>
      <c r="B3282" s="3">
        <v>250842.6</v>
      </c>
      <c r="C3282" s="3">
        <f t="shared" si="306"/>
        <v>230537.64745199672</v>
      </c>
      <c r="D3282" s="4">
        <f>LN(Table1[[#This Row],[NV]])</f>
        <v>12.432580929776258</v>
      </c>
      <c r="E3282" s="5">
        <v>526</v>
      </c>
      <c r="F3282" s="5">
        <f t="shared" si="307"/>
        <v>276676</v>
      </c>
      <c r="G3282" s="8">
        <f t="shared" si="308"/>
        <v>618570.3666666667</v>
      </c>
      <c r="H3282" s="5">
        <f t="shared" si="309"/>
        <v>3295.5484379000354</v>
      </c>
      <c r="I3282" s="5">
        <f t="shared" si="310"/>
        <v>4805.4757824547378</v>
      </c>
      <c r="J3282" s="5">
        <f>Table1[[#This Row],[DAA 
(n)]]^1.5</f>
        <v>12063.646878121059</v>
      </c>
      <c r="K3282" s="5">
        <f t="shared" si="311"/>
        <v>20576.551838110805</v>
      </c>
      <c r="L3282" s="7">
        <f>LN(Table1[[#This Row],[NV]]/Table1[[#This Row],[NV_MA-1]])</f>
        <v>-0.90258530444047025</v>
      </c>
      <c r="M3282" s="7">
        <f>LN(Table1[[#This Row],[NV]]/Table1[[#This Row],[NV_MA-2]])</f>
        <v>3.9550695950730654</v>
      </c>
      <c r="N3282" s="4">
        <f>LN(Table1[[#This Row],[NV]]/Table1[[#This Row],[NV_MA-3]])</f>
        <v>2.5006734835947184</v>
      </c>
      <c r="O3282" s="7">
        <f>LN(Table1[[#This Row],[NV]]/Table1[[#This Row],[Metcalfe
NV ~ n^2]])</f>
        <v>-9.8021495699161937E-2</v>
      </c>
      <c r="P3282" s="7">
        <f>Table1[[#This Row],[NV_MA-1]]*$M$3</f>
        <v>618570.3666666667</v>
      </c>
    </row>
    <row r="3283" spans="1:16" x14ac:dyDescent="0.2">
      <c r="A3283" s="2">
        <v>40410</v>
      </c>
      <c r="B3283" s="3">
        <v>246876.05</v>
      </c>
      <c r="C3283" s="3">
        <f t="shared" si="306"/>
        <v>228967.87991784513</v>
      </c>
      <c r="D3283" s="4">
        <f>LN(Table1[[#This Row],[NV]])</f>
        <v>12.416641667793035</v>
      </c>
      <c r="E3283" s="5">
        <v>656</v>
      </c>
      <c r="F3283" s="5">
        <f t="shared" si="307"/>
        <v>430336</v>
      </c>
      <c r="G3283" s="8">
        <f t="shared" si="308"/>
        <v>621109.03333333333</v>
      </c>
      <c r="H3283" s="5">
        <f t="shared" si="309"/>
        <v>4254.921477547322</v>
      </c>
      <c r="I3283" s="5">
        <f t="shared" si="310"/>
        <v>4822.0843783814498</v>
      </c>
      <c r="J3283" s="5">
        <f>Table1[[#This Row],[DAA 
(n)]]^1.5</f>
        <v>16801.797999023769</v>
      </c>
      <c r="K3283" s="5">
        <f t="shared" si="311"/>
        <v>20656.998156742149</v>
      </c>
      <c r="L3283" s="7">
        <f>LN(Table1[[#This Row],[NV]]/Table1[[#This Row],[NV_MA-1]])</f>
        <v>-0.92262025473703968</v>
      </c>
      <c r="M3283" s="7">
        <f>LN(Table1[[#This Row],[NV]]/Table1[[#This Row],[NV_MA-2]])</f>
        <v>3.935680110577592</v>
      </c>
      <c r="N3283" s="4">
        <f>LN(Table1[[#This Row],[NV]]/Table1[[#This Row],[NV_MA-3]])</f>
        <v>2.4808322330264203</v>
      </c>
      <c r="O3283" s="7">
        <f>LN(Table1[[#This Row],[NV]]/Table1[[#This Row],[Metcalfe
NV ~ n^2]])</f>
        <v>-0.55567991009514239</v>
      </c>
      <c r="P3283" s="7">
        <f>Table1[[#This Row],[NV_MA-1]]*$M$3</f>
        <v>621109.03333333333</v>
      </c>
    </row>
    <row r="3284" spans="1:16" x14ac:dyDescent="0.2">
      <c r="A3284" s="2">
        <v>40409</v>
      </c>
      <c r="B3284" s="3">
        <v>250755.315</v>
      </c>
      <c r="C3284" s="3">
        <f t="shared" si="306"/>
        <v>229914.22729441247</v>
      </c>
      <c r="D3284" s="4">
        <f>LN(Table1[[#This Row],[NV]])</f>
        <v>12.432232902010309</v>
      </c>
      <c r="E3284" s="5">
        <v>471</v>
      </c>
      <c r="F3284" s="5">
        <f t="shared" si="307"/>
        <v>221841</v>
      </c>
      <c r="G3284" s="8">
        <f t="shared" si="308"/>
        <v>627253.03333333333</v>
      </c>
      <c r="H3284" s="5">
        <f t="shared" si="309"/>
        <v>2898.9381622817327</v>
      </c>
      <c r="I3284" s="5">
        <f t="shared" si="310"/>
        <v>4854.4168848616964</v>
      </c>
      <c r="J3284" s="5">
        <f>Table1[[#This Row],[DAA 
(n)]]^1.5</f>
        <v>10221.893709093238</v>
      </c>
      <c r="K3284" s="5">
        <f t="shared" si="311"/>
        <v>20828.671556774691</v>
      </c>
      <c r="L3284" s="7">
        <f>LN(Table1[[#This Row],[NV]]/Table1[[#This Row],[NV_MA-1]])</f>
        <v>-0.91687239813067367</v>
      </c>
      <c r="M3284" s="7">
        <f>LN(Table1[[#This Row],[NV]]/Table1[[#This Row],[NV_MA-2]])</f>
        <v>3.9445886346028964</v>
      </c>
      <c r="N3284" s="4">
        <f>LN(Table1[[#This Row],[NV]]/Table1[[#This Row],[NV_MA-3]])</f>
        <v>2.4881471452679249</v>
      </c>
      <c r="O3284" s="7">
        <f>LN(Table1[[#This Row],[NV]]/Table1[[#This Row],[Metcalfe
NV ~ n^2]])</f>
        <v>0.12251671397747352</v>
      </c>
      <c r="P3284" s="7">
        <f>Table1[[#This Row],[NV_MA-1]]*$M$3</f>
        <v>627253.03333333333</v>
      </c>
    </row>
    <row r="3285" spans="1:16" x14ac:dyDescent="0.2">
      <c r="A3285" s="2">
        <v>40408</v>
      </c>
      <c r="B3285" s="3">
        <v>255183.6</v>
      </c>
      <c r="C3285" s="3">
        <f t="shared" si="306"/>
        <v>230189.06362740681</v>
      </c>
      <c r="D3285" s="4">
        <f>LN(Table1[[#This Row],[NV]])</f>
        <v>12.449738565064912</v>
      </c>
      <c r="E3285" s="5">
        <v>709</v>
      </c>
      <c r="F3285" s="5">
        <f t="shared" si="307"/>
        <v>502681</v>
      </c>
      <c r="G3285" s="8">
        <f t="shared" si="308"/>
        <v>649061.53333333333</v>
      </c>
      <c r="H3285" s="5">
        <f t="shared" si="309"/>
        <v>4653.7735683112787</v>
      </c>
      <c r="I3285" s="5">
        <f t="shared" si="310"/>
        <v>4971.2440156517387</v>
      </c>
      <c r="J3285" s="5">
        <f>Table1[[#This Row],[DAA 
(n)]]^1.5</f>
        <v>18878.581223174591</v>
      </c>
      <c r="K3285" s="5">
        <f t="shared" si="311"/>
        <v>21442.478219416153</v>
      </c>
      <c r="L3285" s="7">
        <f>LN(Table1[[#This Row],[NV]]/Table1[[#This Row],[NV_MA-1]])</f>
        <v>-0.93354423865899161</v>
      </c>
      <c r="M3285" s="7">
        <f>LN(Table1[[#This Row],[NV]]/Table1[[#This Row],[NV_MA-2]])</f>
        <v>3.9383131723351892</v>
      </c>
      <c r="N3285" s="4">
        <f>LN(Table1[[#This Row],[NV]]/Table1[[#This Row],[NV_MA-3]])</f>
        <v>2.4766093679678489</v>
      </c>
      <c r="O3285" s="7">
        <f>LN(Table1[[#This Row],[NV]]/Table1[[#This Row],[Metcalfe
NV ~ n^2]])</f>
        <v>-0.67797248799934284</v>
      </c>
      <c r="P3285" s="7">
        <f>Table1[[#This Row],[NV_MA-1]]*$M$3</f>
        <v>649061.53333333333</v>
      </c>
    </row>
    <row r="3286" spans="1:16" x14ac:dyDescent="0.2">
      <c r="A3286" s="2">
        <v>40407</v>
      </c>
      <c r="B3286" s="3">
        <v>262223.5</v>
      </c>
      <c r="C3286" s="3">
        <f t="shared" si="306"/>
        <v>230992.45029407347</v>
      </c>
      <c r="D3286" s="4">
        <f>LN(Table1[[#This Row],[NV]])</f>
        <v>12.476952472535057</v>
      </c>
      <c r="E3286" s="5">
        <v>486</v>
      </c>
      <c r="F3286" s="5">
        <f t="shared" si="307"/>
        <v>236196</v>
      </c>
      <c r="G3286" s="8">
        <f t="shared" si="308"/>
        <v>661073.53333333333</v>
      </c>
      <c r="H3286" s="5">
        <f t="shared" si="309"/>
        <v>3006.4973912156397</v>
      </c>
      <c r="I3286" s="5">
        <f t="shared" si="310"/>
        <v>5027.7477973199648</v>
      </c>
      <c r="J3286" s="5">
        <f>Table1[[#This Row],[DAA 
(n)]]^1.5</f>
        <v>10714.068134933614</v>
      </c>
      <c r="K3286" s="5">
        <f t="shared" si="311"/>
        <v>21757.040735822669</v>
      </c>
      <c r="L3286" s="7">
        <f>LN(Table1[[#This Row],[NV]]/Table1[[#This Row],[NV_MA-1]])</f>
        <v>-0.92466788569892866</v>
      </c>
      <c r="M3286" s="7">
        <f>LN(Table1[[#This Row],[NV]]/Table1[[#This Row],[NV_MA-2]])</f>
        <v>3.9542250637249676</v>
      </c>
      <c r="N3286" s="4">
        <f>LN(Table1[[#This Row],[NV]]/Table1[[#This Row],[NV_MA-3]])</f>
        <v>2.4892597764098023</v>
      </c>
      <c r="O3286" s="7">
        <f>LN(Table1[[#This Row],[NV]]/Table1[[#This Row],[Metcalfe
NV ~ n^2]])</f>
        <v>0.10453522473406937</v>
      </c>
      <c r="P3286" s="7">
        <f>Table1[[#This Row],[NV_MA-1]]*$M$3</f>
        <v>661073.53333333333</v>
      </c>
    </row>
    <row r="3287" spans="1:16" x14ac:dyDescent="0.2">
      <c r="A3287" s="2">
        <v>40406</v>
      </c>
      <c r="B3287" s="3">
        <v>244943.8</v>
      </c>
      <c r="C3287" s="3">
        <f t="shared" si="306"/>
        <v>232116.97202740674</v>
      </c>
      <c r="D3287" s="4">
        <f>LN(Table1[[#This Row],[NV]])</f>
        <v>12.408784075458367</v>
      </c>
      <c r="E3287" s="5">
        <v>760</v>
      </c>
      <c r="F3287" s="5">
        <f t="shared" si="307"/>
        <v>577600</v>
      </c>
      <c r="G3287" s="8">
        <f t="shared" si="308"/>
        <v>677853.66666666663</v>
      </c>
      <c r="H3287" s="5">
        <f t="shared" si="309"/>
        <v>5041.3220092930869</v>
      </c>
      <c r="I3287" s="5">
        <f t="shared" si="310"/>
        <v>5121.2299461045395</v>
      </c>
      <c r="J3287" s="5">
        <f>Table1[[#This Row],[DAA 
(n)]]^1.5</f>
        <v>20951.754103177154</v>
      </c>
      <c r="K3287" s="5">
        <f t="shared" si="311"/>
        <v>22240.576820445483</v>
      </c>
      <c r="L3287" s="7">
        <f>LN(Table1[[#This Row],[NV]]/Table1[[#This Row],[NV_MA-1]])</f>
        <v>-1.0179026372942077</v>
      </c>
      <c r="M3287" s="7">
        <f>LN(Table1[[#This Row],[NV]]/Table1[[#This Row],[NV_MA-2]])</f>
        <v>3.8676341624253991</v>
      </c>
      <c r="N3287" s="4">
        <f>LN(Table1[[#This Row],[NV]]/Table1[[#This Row],[NV_MA-3]])</f>
        <v>2.3991103912590748</v>
      </c>
      <c r="O3287" s="7">
        <f>LN(Table1[[#This Row],[NV]]/Table1[[#This Row],[Metcalfe
NV ~ n^2]])</f>
        <v>-0.85785279110238666</v>
      </c>
      <c r="P3287" s="7">
        <f>Table1[[#This Row],[NV_MA-1]]*$M$3</f>
        <v>677853.66666666663</v>
      </c>
    </row>
    <row r="3288" spans="1:16" x14ac:dyDescent="0.2">
      <c r="A3288" s="2">
        <v>40405</v>
      </c>
      <c r="B3288" s="3">
        <v>243036.40246610099</v>
      </c>
      <c r="C3288" s="3">
        <f t="shared" si="306"/>
        <v>231674.66761455871</v>
      </c>
      <c r="D3288" s="4">
        <f>LN(Table1[[#This Row],[NV]])</f>
        <v>12.400966515490376</v>
      </c>
      <c r="E3288" s="5">
        <v>472</v>
      </c>
      <c r="F3288" s="5">
        <f t="shared" si="307"/>
        <v>222784</v>
      </c>
      <c r="G3288" s="8">
        <f t="shared" si="308"/>
        <v>681310.68965517241</v>
      </c>
      <c r="H3288" s="5">
        <f t="shared" si="309"/>
        <v>2906.0940811963819</v>
      </c>
      <c r="I3288" s="5">
        <f t="shared" si="310"/>
        <v>5123.9853922014872</v>
      </c>
      <c r="J3288" s="5">
        <f>Table1[[#This Row],[DAA 
(n)]]^1.5</f>
        <v>10254.464783693007</v>
      </c>
      <c r="K3288" s="5">
        <f t="shared" si="311"/>
        <v>22285.018983109909</v>
      </c>
      <c r="L3288" s="7">
        <f>LN(Table1[[#This Row],[NV]]/Table1[[#This Row],[NV_MA-1]])</f>
        <v>-1.0308071912336803</v>
      </c>
      <c r="M3288" s="7">
        <f>LN(Table1[[#This Row],[NV]]/Table1[[#This Row],[NV_MA-2]])</f>
        <v>3.8592787033362281</v>
      </c>
      <c r="N3288" s="4">
        <f>LN(Table1[[#This Row],[NV]]/Table1[[#This Row],[NV_MA-3]])</f>
        <v>2.3892965782765661</v>
      </c>
      <c r="O3288" s="7">
        <f>LN(Table1[[#This Row],[NV]]/Table1[[#This Row],[Metcalfe
NV ~ n^2]])</f>
        <v>8.7008544319264858E-2</v>
      </c>
      <c r="P3288" s="7">
        <f>Table1[[#This Row],[NV_MA-1]]*$M$3</f>
        <v>681310.68965517241</v>
      </c>
    </row>
    <row r="3289" spans="1:16" x14ac:dyDescent="0.2">
      <c r="A3289" s="2">
        <v>40404</v>
      </c>
      <c r="B3289" s="3">
        <v>249354.02645599001</v>
      </c>
      <c r="C3289" s="3">
        <f t="shared" si="306"/>
        <v>231268.89136986076</v>
      </c>
      <c r="D3289" s="4">
        <f>LN(Table1[[#This Row],[NV]])</f>
        <v>12.426628958652156</v>
      </c>
      <c r="E3289" s="5">
        <v>564</v>
      </c>
      <c r="F3289" s="5">
        <f t="shared" si="307"/>
        <v>318096</v>
      </c>
      <c r="G3289" s="8">
        <f t="shared" si="308"/>
        <v>697686.64285714284</v>
      </c>
      <c r="H3289" s="5">
        <f t="shared" si="309"/>
        <v>3572.9705978449056</v>
      </c>
      <c r="I3289" s="5">
        <f t="shared" si="310"/>
        <v>5203.1957961659546</v>
      </c>
      <c r="J3289" s="5">
        <f>Table1[[#This Row],[DAA 
(n)]]^1.5</f>
        <v>13394.257874178789</v>
      </c>
      <c r="K3289" s="5">
        <f t="shared" si="311"/>
        <v>22714.681633089087</v>
      </c>
      <c r="L3289" s="7">
        <f>LN(Table1[[#This Row],[NV]]/Table1[[#This Row],[NV_MA-1]])</f>
        <v>-1.0288963865557843</v>
      </c>
      <c r="M3289" s="7">
        <f>LN(Table1[[#This Row],[NV]]/Table1[[#This Row],[NV_MA-2]])</f>
        <v>3.8696006666714804</v>
      </c>
      <c r="N3289" s="4">
        <f>LN(Table1[[#This Row],[NV]]/Table1[[#This Row],[NV_MA-3]])</f>
        <v>2.3958621962694382</v>
      </c>
      <c r="O3289" s="7">
        <f>LN(Table1[[#This Row],[NV]]/Table1[[#This Row],[Metcalfe
NV ~ n^2]])</f>
        <v>-0.2434795443439621</v>
      </c>
      <c r="P3289" s="7">
        <f>Table1[[#This Row],[NV_MA-1]]*$M$3</f>
        <v>697686.64285714284</v>
      </c>
    </row>
    <row r="3290" spans="1:16" x14ac:dyDescent="0.2">
      <c r="A3290" s="2">
        <v>40403</v>
      </c>
      <c r="B3290" s="3">
        <v>239156.32500000001</v>
      </c>
      <c r="C3290" s="3">
        <f t="shared" si="306"/>
        <v>230599.07155185597</v>
      </c>
      <c r="D3290" s="4">
        <f>LN(Table1[[#This Row],[NV]])</f>
        <v>12.384872696594792</v>
      </c>
      <c r="E3290" s="5">
        <v>787</v>
      </c>
      <c r="F3290" s="5">
        <f t="shared" si="307"/>
        <v>619369</v>
      </c>
      <c r="G3290" s="8">
        <f t="shared" si="308"/>
        <v>711745.5555555555</v>
      </c>
      <c r="H3290" s="5">
        <f t="shared" si="309"/>
        <v>5247.8956315044961</v>
      </c>
      <c r="I3290" s="5">
        <f t="shared" si="310"/>
        <v>5263.574507214882</v>
      </c>
      <c r="J3290" s="5">
        <f>Table1[[#This Row],[DAA 
(n)]]^1.5</f>
        <v>22078.120458952115</v>
      </c>
      <c r="K3290" s="5">
        <f t="shared" si="311"/>
        <v>23059.882513048728</v>
      </c>
      <c r="L3290" s="7">
        <f>LN(Table1[[#This Row],[NV]]/Table1[[#This Row],[NV_MA-1]])</f>
        <v>-1.0906030641361903</v>
      </c>
      <c r="M3290" s="7">
        <f>LN(Table1[[#This Row],[NV]]/Table1[[#This Row],[NV_MA-2]])</f>
        <v>3.8163070575528759</v>
      </c>
      <c r="N3290" s="4">
        <f>LN(Table1[[#This Row],[NV]]/Table1[[#This Row],[NV_MA-3]])</f>
        <v>2.3390229976221559</v>
      </c>
      <c r="O3290" s="7">
        <f>LN(Table1[[#This Row],[NV]]/Table1[[#This Row],[Metcalfe
NV ~ n^2]])</f>
        <v>-0.9515838002400151</v>
      </c>
      <c r="P3290" s="7">
        <f>Table1[[#This Row],[NV_MA-1]]*$M$3</f>
        <v>711745.5555555555</v>
      </c>
    </row>
    <row r="3291" spans="1:16" x14ac:dyDescent="0.2">
      <c r="A3291" s="2">
        <v>40402</v>
      </c>
      <c r="B3291" s="3">
        <v>258797</v>
      </c>
      <c r="C3291" s="3">
        <f t="shared" si="306"/>
        <v>230269.94641923503</v>
      </c>
      <c r="D3291" s="4">
        <f>LN(Table1[[#This Row],[NV]])</f>
        <v>12.463799249578789</v>
      </c>
      <c r="E3291" s="5">
        <v>611</v>
      </c>
      <c r="F3291" s="5">
        <f t="shared" si="307"/>
        <v>373321</v>
      </c>
      <c r="G3291" s="8">
        <f t="shared" si="308"/>
        <v>715298.5</v>
      </c>
      <c r="H3291" s="5">
        <f t="shared" si="309"/>
        <v>3919.6242420538451</v>
      </c>
      <c r="I3291" s="5">
        <f t="shared" si="310"/>
        <v>5264.1775408960521</v>
      </c>
      <c r="J3291" s="5">
        <f>Table1[[#This Row],[DAA 
(n)]]^1.5</f>
        <v>15102.951069244718</v>
      </c>
      <c r="K3291" s="5">
        <f t="shared" si="311"/>
        <v>23097.642592052442</v>
      </c>
      <c r="L3291" s="7">
        <f>LN(Table1[[#This Row],[NV]]/Table1[[#This Row],[NV_MA-1]])</f>
        <v>-1.0166559674932585</v>
      </c>
      <c r="M3291" s="7">
        <f>LN(Table1[[#This Row],[NV]]/Table1[[#This Row],[NV_MA-2]])</f>
        <v>3.8951190497685215</v>
      </c>
      <c r="N3291" s="4">
        <f>LN(Table1[[#This Row],[NV]]/Table1[[#This Row],[NV_MA-3]])</f>
        <v>2.4163134105686961</v>
      </c>
      <c r="O3291" s="7">
        <f>LN(Table1[[#This Row],[NV]]/Table1[[#This Row],[Metcalfe
NV ~ n^2]])</f>
        <v>-0.36639466876440108</v>
      </c>
      <c r="P3291" s="7">
        <f>Table1[[#This Row],[NV_MA-1]]*$M$3</f>
        <v>715298.5</v>
      </c>
    </row>
    <row r="3292" spans="1:16" x14ac:dyDescent="0.2">
      <c r="A3292" s="2">
        <v>40401</v>
      </c>
      <c r="B3292" s="3">
        <v>246978.75</v>
      </c>
      <c r="C3292" s="3">
        <f t="shared" si="306"/>
        <v>229128.86427600443</v>
      </c>
      <c r="D3292" s="4">
        <f>LN(Table1[[#This Row],[NV]])</f>
        <v>12.417057579520453</v>
      </c>
      <c r="E3292" s="5">
        <v>724</v>
      </c>
      <c r="F3292" s="5">
        <f t="shared" si="307"/>
        <v>524176</v>
      </c>
      <c r="G3292" s="8">
        <f t="shared" si="308"/>
        <v>728977.6</v>
      </c>
      <c r="H3292" s="5">
        <f t="shared" si="309"/>
        <v>4767.388968087258</v>
      </c>
      <c r="I3292" s="5">
        <f t="shared" si="310"/>
        <v>5317.959672849739</v>
      </c>
      <c r="J3292" s="5">
        <f>Table1[[#This Row],[DAA 
(n)]]^1.5</f>
        <v>19480.847620162705</v>
      </c>
      <c r="K3292" s="5">
        <f t="shared" si="311"/>
        <v>23417.430252964754</v>
      </c>
      <c r="L3292" s="7">
        <f>LN(Table1[[#This Row],[NV]]/Table1[[#This Row],[NV_MA-1]])</f>
        <v>-1.0823407039749389</v>
      </c>
      <c r="M3292" s="7">
        <f>LN(Table1[[#This Row],[NV]]/Table1[[#This Row],[NV_MA-2]])</f>
        <v>3.838212590888447</v>
      </c>
      <c r="N3292" s="4">
        <f>LN(Table1[[#This Row],[NV]]/Table1[[#This Row],[NV_MA-3]])</f>
        <v>2.3558216728566865</v>
      </c>
      <c r="O3292" s="7">
        <f>LN(Table1[[#This Row],[NV]]/Table1[[#This Row],[Metcalfe
NV ~ n^2]])</f>
        <v>-0.75252520525098066</v>
      </c>
      <c r="P3292" s="7">
        <f>Table1[[#This Row],[NV_MA-1]]*$M$3</f>
        <v>728977.6</v>
      </c>
    </row>
    <row r="3293" spans="1:16" x14ac:dyDescent="0.2">
      <c r="A3293" s="2">
        <v>40400</v>
      </c>
      <c r="B3293" s="3">
        <v>254792.09289830501</v>
      </c>
      <c r="C3293" s="3">
        <f t="shared" si="306"/>
        <v>228385.11903750457</v>
      </c>
      <c r="D3293" s="4">
        <f>LN(Table1[[#This Row],[NV]])</f>
        <v>12.448203169617404</v>
      </c>
      <c r="E3293" s="5">
        <v>590</v>
      </c>
      <c r="F3293" s="5">
        <f t="shared" si="307"/>
        <v>348100</v>
      </c>
      <c r="G3293" s="8">
        <f t="shared" si="308"/>
        <v>737511</v>
      </c>
      <c r="H3293" s="5">
        <f t="shared" si="309"/>
        <v>3764.272296770861</v>
      </c>
      <c r="I3293" s="5">
        <f t="shared" si="310"/>
        <v>5340.90011888151</v>
      </c>
      <c r="J3293" s="5">
        <f>Table1[[#This Row],[DAA 
(n)]]^1.5</f>
        <v>14331.050205759506</v>
      </c>
      <c r="K3293" s="5">
        <f t="shared" si="311"/>
        <v>23581.454529331502</v>
      </c>
      <c r="L3293" s="7">
        <f>LN(Table1[[#This Row],[NV]]/Table1[[#This Row],[NV_MA-1]])</f>
        <v>-1.0628331127217137</v>
      </c>
      <c r="M3293" s="7">
        <f>LN(Table1[[#This Row],[NV]]/Table1[[#This Row],[NV_MA-2]])</f>
        <v>3.8650536902797743</v>
      </c>
      <c r="N3293" s="4">
        <f>LN(Table1[[#This Row],[NV]]/Table1[[#This Row],[NV_MA-3]])</f>
        <v>2.3799873125543667</v>
      </c>
      <c r="O3293" s="7">
        <f>LN(Table1[[#This Row],[NV]]/Table1[[#This Row],[Metcalfe
NV ~ n^2]])</f>
        <v>-0.31204190418212596</v>
      </c>
      <c r="P3293" s="7">
        <f>Table1[[#This Row],[NV_MA-1]]*$M$3</f>
        <v>737511</v>
      </c>
    </row>
    <row r="3294" spans="1:16" x14ac:dyDescent="0.2">
      <c r="A3294" s="2">
        <v>40399</v>
      </c>
      <c r="B3294" s="3">
        <v>258019.52</v>
      </c>
      <c r="C3294" s="3">
        <f t="shared" si="306"/>
        <v>227236.98973920889</v>
      </c>
      <c r="D3294" s="4">
        <f>LN(Table1[[#This Row],[NV]])</f>
        <v>12.460790519956491</v>
      </c>
      <c r="E3294" s="5">
        <v>782</v>
      </c>
      <c r="F3294" s="5">
        <f t="shared" si="307"/>
        <v>611524</v>
      </c>
      <c r="G3294" s="8">
        <f t="shared" si="308"/>
        <v>754441.91304347827</v>
      </c>
      <c r="H3294" s="5">
        <f t="shared" si="309"/>
        <v>5209.5704071064338</v>
      </c>
      <c r="I3294" s="5">
        <f t="shared" si="310"/>
        <v>5409.4491546254512</v>
      </c>
      <c r="J3294" s="5">
        <f>Table1[[#This Row],[DAA 
(n)]]^1.5</f>
        <v>21868.053594227353</v>
      </c>
      <c r="K3294" s="5">
        <f t="shared" si="311"/>
        <v>23983.646021660719</v>
      </c>
      <c r="L3294" s="7">
        <f>LN(Table1[[#This Row],[NV]]/Table1[[#This Row],[NV_MA-1]])</f>
        <v>-1.0729430469186159</v>
      </c>
      <c r="M3294" s="7">
        <f>LN(Table1[[#This Row],[NV]]/Table1[[#This Row],[NV_MA-2]])</f>
        <v>3.8648879731473782</v>
      </c>
      <c r="N3294" s="4">
        <f>LN(Table1[[#This Row],[NV]]/Table1[[#This Row],[NV_MA-3]])</f>
        <v>2.3756630586597884</v>
      </c>
      <c r="O3294" s="7">
        <f>LN(Table1[[#This Row],[NV]]/Table1[[#This Row],[Metcalfe
NV ~ n^2]])</f>
        <v>-0.86291896113413036</v>
      </c>
      <c r="P3294" s="7">
        <f>Table1[[#This Row],[NV_MA-1]]*$M$3</f>
        <v>754441.91304347827</v>
      </c>
    </row>
    <row r="3295" spans="1:16" x14ac:dyDescent="0.2">
      <c r="A3295" s="2">
        <v>40398</v>
      </c>
      <c r="B3295" s="3">
        <v>222622.995</v>
      </c>
      <c r="C3295" s="3">
        <f t="shared" si="306"/>
        <v>225837.78381826385</v>
      </c>
      <c r="D3295" s="4">
        <f>LN(Table1[[#This Row],[NV]])</f>
        <v>12.313235014375101</v>
      </c>
      <c r="E3295" s="5">
        <v>581</v>
      </c>
      <c r="F3295" s="5">
        <f t="shared" si="307"/>
        <v>337561</v>
      </c>
      <c r="G3295" s="8">
        <f t="shared" si="308"/>
        <v>760938.18181818177</v>
      </c>
      <c r="H3295" s="5">
        <f t="shared" si="309"/>
        <v>3697.9201897309604</v>
      </c>
      <c r="I3295" s="5">
        <f t="shared" si="310"/>
        <v>5418.5345522399521</v>
      </c>
      <c r="J3295" s="5">
        <f>Table1[[#This Row],[DAA 
(n)]]^1.5</f>
        <v>14004.390061691354</v>
      </c>
      <c r="K3295" s="5">
        <f t="shared" si="311"/>
        <v>24079.809313816786</v>
      </c>
      <c r="L3295" s="7">
        <f>LN(Table1[[#This Row],[NV]]/Table1[[#This Row],[NV_MA-1]])</f>
        <v>-1.2290723863415374</v>
      </c>
      <c r="M3295" s="7">
        <f>LN(Table1[[#This Row],[NV]]/Table1[[#This Row],[NV_MA-2]])</f>
        <v>3.7156543343155879</v>
      </c>
      <c r="N3295" s="4">
        <f>LN(Table1[[#This Row],[NV]]/Table1[[#This Row],[NV_MA-3]])</f>
        <v>2.2241060338451275</v>
      </c>
      <c r="O3295" s="7">
        <f>LN(Table1[[#This Row],[NV]]/Table1[[#This Row],[Metcalfe
NV ~ n^2]])</f>
        <v>-0.41626649932872101</v>
      </c>
      <c r="P3295" s="7">
        <f>Table1[[#This Row],[NV_MA-1]]*$M$3</f>
        <v>760938.18181818177</v>
      </c>
    </row>
    <row r="3296" spans="1:16" x14ac:dyDescent="0.2">
      <c r="A3296" s="2">
        <v>40397</v>
      </c>
      <c r="B3296" s="3">
        <v>215104.782115721</v>
      </c>
      <c r="C3296" s="3">
        <f t="shared" si="306"/>
        <v>225990.86900008595</v>
      </c>
      <c r="D3296" s="4">
        <f>LN(Table1[[#This Row],[NV]])</f>
        <v>12.278880547066903</v>
      </c>
      <c r="E3296" s="5">
        <v>500</v>
      </c>
      <c r="F3296" s="5">
        <f t="shared" si="307"/>
        <v>250000</v>
      </c>
      <c r="G3296" s="8">
        <f t="shared" si="308"/>
        <v>781099</v>
      </c>
      <c r="H3296" s="5">
        <f t="shared" si="309"/>
        <v>3107.3040492110958</v>
      </c>
      <c r="I3296" s="5">
        <f t="shared" si="310"/>
        <v>5500.4685695022854</v>
      </c>
      <c r="J3296" s="5">
        <f>Table1[[#This Row],[DAA 
(n)]]^1.5</f>
        <v>11180.339887498953</v>
      </c>
      <c r="K3296" s="5">
        <f t="shared" si="311"/>
        <v>24559.591182965618</v>
      </c>
      <c r="L3296" s="7">
        <f>LN(Table1[[#This Row],[NV]]/Table1[[#This Row],[NV_MA-1]])</f>
        <v>-1.2895766342848589</v>
      </c>
      <c r="M3296" s="7">
        <f>LN(Table1[[#This Row],[NV]]/Table1[[#This Row],[NV_MA-2]])</f>
        <v>3.6662919850202211</v>
      </c>
      <c r="N3296" s="4">
        <f>LN(Table1[[#This Row],[NV]]/Table1[[#This Row],[NV_MA-3]])</f>
        <v>2.1700228105890869</v>
      </c>
      <c r="O3296" s="7">
        <f>LN(Table1[[#This Row],[NV]]/Table1[[#This Row],[Metcalfe
NV ~ n^2]])</f>
        <v>-0.15033564977748043</v>
      </c>
      <c r="P3296" s="7">
        <f>Table1[[#This Row],[NV_MA-1]]*$M$3</f>
        <v>781099</v>
      </c>
    </row>
    <row r="3297" spans="1:16" x14ac:dyDescent="0.2">
      <c r="A3297" s="2">
        <v>40396</v>
      </c>
      <c r="B3297" s="3">
        <v>224350.993347165</v>
      </c>
      <c r="C3297" s="3">
        <f t="shared" si="306"/>
        <v>226535.17334430417</v>
      </c>
      <c r="D3297" s="4">
        <f>LN(Table1[[#This Row],[NV]])</f>
        <v>12.320967039061655</v>
      </c>
      <c r="E3297" s="5">
        <v>640</v>
      </c>
      <c r="F3297" s="5">
        <f t="shared" si="307"/>
        <v>409600</v>
      </c>
      <c r="G3297" s="8">
        <f t="shared" si="308"/>
        <v>807653.95</v>
      </c>
      <c r="H3297" s="5">
        <f t="shared" si="309"/>
        <v>4135.3396328663794</v>
      </c>
      <c r="I3297" s="5">
        <f t="shared" si="310"/>
        <v>5620.126795516845</v>
      </c>
      <c r="J3297" s="5">
        <f>Table1[[#This Row],[DAA 
(n)]]^1.5</f>
        <v>16190.861620062084</v>
      </c>
      <c r="K3297" s="5">
        <f t="shared" si="311"/>
        <v>25228.553747738952</v>
      </c>
      <c r="L3297" s="7">
        <f>LN(Table1[[#This Row],[NV]]/Table1[[#This Row],[NV_MA-1]])</f>
        <v>-1.2809219270006611</v>
      </c>
      <c r="M3297" s="7">
        <f>LN(Table1[[#This Row],[NV]]/Table1[[#This Row],[NV_MA-2]])</f>
        <v>3.6868575349485591</v>
      </c>
      <c r="N3297" s="4">
        <f>LN(Table1[[#This Row],[NV]]/Table1[[#This Row],[NV_MA-3]])</f>
        <v>2.1852353217909668</v>
      </c>
      <c r="O3297" s="7">
        <f>LN(Table1[[#This Row],[NV]]/Table1[[#This Row],[Metcalfe
NV ~ n^2]])</f>
        <v>-0.60196931364577988</v>
      </c>
      <c r="P3297" s="7">
        <f>Table1[[#This Row],[NV_MA-1]]*$M$3</f>
        <v>807653.95</v>
      </c>
    </row>
    <row r="3298" spans="1:16" x14ac:dyDescent="0.2">
      <c r="A3298" s="2">
        <v>40395</v>
      </c>
      <c r="B3298" s="3">
        <v>221460.5</v>
      </c>
      <c r="C3298" s="3">
        <f t="shared" si="306"/>
        <v>226650.1301862589</v>
      </c>
      <c r="D3298" s="4">
        <f>LN(Table1[[#This Row],[NV]])</f>
        <v>12.307999522993613</v>
      </c>
      <c r="E3298" s="5">
        <v>825</v>
      </c>
      <c r="F3298" s="5">
        <f t="shared" si="307"/>
        <v>680625</v>
      </c>
      <c r="G3298" s="8">
        <f t="shared" si="308"/>
        <v>828604.15789473685</v>
      </c>
      <c r="H3298" s="5">
        <f t="shared" si="309"/>
        <v>5540.1912937261113</v>
      </c>
      <c r="I3298" s="5">
        <f t="shared" si="310"/>
        <v>5698.2734882879222</v>
      </c>
      <c r="J3298" s="5">
        <f>Table1[[#This Row],[DAA 
(n)]]^1.5</f>
        <v>23696.320916969384</v>
      </c>
      <c r="K3298" s="5">
        <f t="shared" si="311"/>
        <v>25704.221754458787</v>
      </c>
      <c r="L3298" s="7">
        <f>LN(Table1[[#This Row],[NV]]/Table1[[#This Row],[NV_MA-1]])</f>
        <v>-1.3194983035950225</v>
      </c>
      <c r="M3298" s="7">
        <f>LN(Table1[[#This Row],[NV]]/Table1[[#This Row],[NV_MA-2]])</f>
        <v>3.6600810118450622</v>
      </c>
      <c r="N3298" s="4">
        <f>LN(Table1[[#This Row],[NV]]/Table1[[#This Row],[NV_MA-3]])</f>
        <v>2.1535889949997302</v>
      </c>
      <c r="O3298" s="7">
        <f>LN(Table1[[#This Row],[NV]]/Table1[[#This Row],[Metcalfe
NV ~ n^2]])</f>
        <v>-1.1227672496757493</v>
      </c>
      <c r="P3298" s="7">
        <f>Table1[[#This Row],[NV_MA-1]]*$M$3</f>
        <v>828604.15789473685</v>
      </c>
    </row>
    <row r="3299" spans="1:16" x14ac:dyDescent="0.2">
      <c r="A3299" s="2">
        <v>40394</v>
      </c>
      <c r="B3299" s="3">
        <v>206374.31817650501</v>
      </c>
      <c r="C3299" s="3">
        <f t="shared" si="306"/>
        <v>226938.44297438441</v>
      </c>
      <c r="D3299" s="4">
        <f>LN(Table1[[#This Row],[NV]])</f>
        <v>12.237446877408395</v>
      </c>
      <c r="E3299" s="5">
        <v>715</v>
      </c>
      <c r="F3299" s="5">
        <f t="shared" si="307"/>
        <v>511225</v>
      </c>
      <c r="G3299" s="8">
        <f t="shared" si="308"/>
        <v>836825.22222222225</v>
      </c>
      <c r="H3299" s="5">
        <f t="shared" si="309"/>
        <v>4699.1820180262157</v>
      </c>
      <c r="I3299" s="5">
        <f t="shared" si="310"/>
        <v>5707.0558324302438</v>
      </c>
      <c r="J3299" s="5">
        <f>Table1[[#This Row],[DAA 
(n)]]^1.5</f>
        <v>19118.730998682928</v>
      </c>
      <c r="K3299" s="5">
        <f t="shared" si="311"/>
        <v>25815.771800985978</v>
      </c>
      <c r="L3299" s="7">
        <f>LN(Table1[[#This Row],[NV]]/Table1[[#This Row],[NV_MA-1]])</f>
        <v>-1.3999236357091076</v>
      </c>
      <c r="M3299" s="7">
        <f>LN(Table1[[#This Row],[NV]]/Table1[[#This Row],[NV_MA-2]])</f>
        <v>3.587988323770734</v>
      </c>
      <c r="N3299" s="4">
        <f>LN(Table1[[#This Row],[NV]]/Table1[[#This Row],[NV_MA-3]])</f>
        <v>2.0787059831568655</v>
      </c>
      <c r="O3299" s="7">
        <f>LN(Table1[[#This Row],[NV]]/Table1[[#This Row],[Metcalfe
NV ~ n^2]])</f>
        <v>-0.90711820797962039</v>
      </c>
      <c r="P3299" s="7">
        <f>Table1[[#This Row],[NV_MA-1]]*$M$3</f>
        <v>836825.22222222225</v>
      </c>
    </row>
    <row r="3300" spans="1:16" x14ac:dyDescent="0.2">
      <c r="A3300" s="2">
        <v>40393</v>
      </c>
      <c r="B3300" s="3">
        <v>216490.83336382199</v>
      </c>
      <c r="C3300" s="3">
        <f t="shared" si="306"/>
        <v>228148.09737425967</v>
      </c>
      <c r="D3300" s="4">
        <f>LN(Table1[[#This Row],[NV]])</f>
        <v>12.285303485407399</v>
      </c>
      <c r="E3300" s="5">
        <v>988</v>
      </c>
      <c r="F3300" s="5">
        <f t="shared" si="307"/>
        <v>976144</v>
      </c>
      <c r="G3300" s="8">
        <f t="shared" si="308"/>
        <v>855978.17647058819</v>
      </c>
      <c r="H3300" s="5">
        <f t="shared" si="309"/>
        <v>6812.9345053748939</v>
      </c>
      <c r="I3300" s="5">
        <f t="shared" si="310"/>
        <v>5766.3425273951871</v>
      </c>
      <c r="J3300" s="5">
        <f>Table1[[#This Row],[DAA 
(n)]]^1.5</f>
        <v>31055.277683511387</v>
      </c>
      <c r="K3300" s="5">
        <f t="shared" si="311"/>
        <v>26209.715377592038</v>
      </c>
      <c r="L3300" s="7">
        <f>LN(Table1[[#This Row],[NV]]/Table1[[#This Row],[NV_MA-1]])</f>
        <v>-1.3746966746141327</v>
      </c>
      <c r="M3300" s="7">
        <f>LN(Table1[[#This Row],[NV]]/Table1[[#This Row],[NV_MA-2]])</f>
        <v>3.6255102042916518</v>
      </c>
      <c r="N3300" s="4">
        <f>LN(Table1[[#This Row],[NV]]/Table1[[#This Row],[NV_MA-3]])</f>
        <v>2.1114180484548219</v>
      </c>
      <c r="O3300" s="7">
        <f>LN(Table1[[#This Row],[NV]]/Table1[[#This Row],[Metcalfe
NV ~ n^2]])</f>
        <v>-1.5060619100883368</v>
      </c>
      <c r="P3300" s="7">
        <f>Table1[[#This Row],[NV_MA-1]]*$M$3</f>
        <v>855978.17647058819</v>
      </c>
    </row>
    <row r="3301" spans="1:16" x14ac:dyDescent="0.2">
      <c r="A3301" s="2">
        <v>40392</v>
      </c>
      <c r="B3301" s="3">
        <v>215766</v>
      </c>
      <c r="C3301" s="3">
        <f t="shared" si="306"/>
        <v>228876.67637491203</v>
      </c>
      <c r="D3301" s="4">
        <f>LN(Table1[[#This Row],[NV]])</f>
        <v>12.281949766103265</v>
      </c>
      <c r="E3301" s="5">
        <v>632</v>
      </c>
      <c r="F3301" s="5">
        <f t="shared" si="307"/>
        <v>399424</v>
      </c>
      <c r="G3301" s="8">
        <f t="shared" si="308"/>
        <v>848467.8125</v>
      </c>
      <c r="H3301" s="5">
        <f t="shared" si="309"/>
        <v>4075.6980971008143</v>
      </c>
      <c r="I3301" s="5">
        <f t="shared" si="310"/>
        <v>5700.9305287714551</v>
      </c>
      <c r="J3301" s="5">
        <f>Table1[[#This Row],[DAA 
(n)]]^1.5</f>
        <v>15888.233633730353</v>
      </c>
      <c r="K3301" s="5">
        <f t="shared" si="311"/>
        <v>25906.867733472078</v>
      </c>
      <c r="L3301" s="7">
        <f>LN(Table1[[#This Row],[NV]]/Table1[[#This Row],[NV_MA-1]])</f>
        <v>-1.369237662243165</v>
      </c>
      <c r="M3301" s="7">
        <f>LN(Table1[[#This Row],[NV]]/Table1[[#This Row],[NV_MA-2]])</f>
        <v>3.6335650749429034</v>
      </c>
      <c r="N3301" s="4">
        <f>LN(Table1[[#This Row],[NV]]/Table1[[#This Row],[NV_MA-3]])</f>
        <v>2.1196863901107301</v>
      </c>
      <c r="O3301" s="7">
        <f>LN(Table1[[#This Row],[NV]]/Table1[[#This Row],[Metcalfe
NV ~ n^2]])</f>
        <v>-0.61582902219045033</v>
      </c>
      <c r="P3301" s="7">
        <f>Table1[[#This Row],[NV_MA-1]]*$M$3</f>
        <v>848467.8125</v>
      </c>
    </row>
    <row r="3302" spans="1:16" x14ac:dyDescent="0.2">
      <c r="A3302" s="2">
        <v>40391</v>
      </c>
      <c r="B3302" s="3">
        <v>218982.39999999999</v>
      </c>
      <c r="C3302" s="3">
        <f t="shared" si="306"/>
        <v>229750.72146657284</v>
      </c>
      <c r="D3302" s="4">
        <f>LN(Table1[[#This Row],[NV]])</f>
        <v>12.296746640272371</v>
      </c>
      <c r="E3302" s="5">
        <v>622</v>
      </c>
      <c r="F3302" s="5">
        <f t="shared" si="307"/>
        <v>386884</v>
      </c>
      <c r="G3302" s="8">
        <f t="shared" si="308"/>
        <v>878404.06666666665</v>
      </c>
      <c r="H3302" s="5">
        <f t="shared" si="309"/>
        <v>4001.2887376837693</v>
      </c>
      <c r="I3302" s="5">
        <f t="shared" si="310"/>
        <v>5809.2793575494989</v>
      </c>
      <c r="J3302" s="5">
        <f>Table1[[#This Row],[DAA 
(n)]]^1.5</f>
        <v>15512.635108194858</v>
      </c>
      <c r="K3302" s="5">
        <f t="shared" si="311"/>
        <v>26574.77667345486</v>
      </c>
      <c r="L3302" s="7">
        <f>LN(Table1[[#This Row],[NV]]/Table1[[#This Row],[NV_MA-1]])</f>
        <v>-1.3891153390839455</v>
      </c>
      <c r="M3302" s="7">
        <f>LN(Table1[[#This Row],[NV]]/Table1[[#This Row],[NV_MA-2]])</f>
        <v>3.629534832964552</v>
      </c>
      <c r="N3302" s="4">
        <f>LN(Table1[[#This Row],[NV]]/Table1[[#This Row],[NV_MA-3]])</f>
        <v>2.1090288407304638</v>
      </c>
      <c r="O3302" s="7">
        <f>LN(Table1[[#This Row],[NV]]/Table1[[#This Row],[Metcalfe
NV ~ n^2]])</f>
        <v>-0.56913354520598824</v>
      </c>
      <c r="P3302" s="7">
        <f>Table1[[#This Row],[NV_MA-1]]*$M$3</f>
        <v>878404.06666666665</v>
      </c>
    </row>
    <row r="3303" spans="1:16" x14ac:dyDescent="0.2">
      <c r="A3303" s="2">
        <v>40390</v>
      </c>
      <c r="B3303" s="3">
        <v>241276.97113214401</v>
      </c>
      <c r="C3303" s="3">
        <f t="shared" si="306"/>
        <v>230519.88728561378</v>
      </c>
      <c r="D3303" s="4">
        <f>LN(Table1[[#This Row],[NV]])</f>
        <v>12.393700810391303</v>
      </c>
      <c r="E3303" s="5">
        <v>479</v>
      </c>
      <c r="F3303" s="5">
        <f t="shared" si="307"/>
        <v>229441</v>
      </c>
      <c r="G3303" s="8">
        <f t="shared" si="308"/>
        <v>913512.64285714284</v>
      </c>
      <c r="H3303" s="5">
        <f t="shared" si="309"/>
        <v>2956.244586159828</v>
      </c>
      <c r="I3303" s="5">
        <f t="shared" si="310"/>
        <v>5938.4215446827648</v>
      </c>
      <c r="J3303" s="5">
        <f>Table1[[#This Row],[DAA 
(n)]]^1.5</f>
        <v>10483.426872926615</v>
      </c>
      <c r="K3303" s="5">
        <f t="shared" si="311"/>
        <v>27364.929642402007</v>
      </c>
      <c r="L3303" s="7">
        <f>LN(Table1[[#This Row],[NV]]/Table1[[#This Row],[NV_MA-1]])</f>
        <v>-1.3313516843318891</v>
      </c>
      <c r="M3303" s="7">
        <f>LN(Table1[[#This Row],[NV]]/Table1[[#This Row],[NV_MA-2]])</f>
        <v>3.7045021665663302</v>
      </c>
      <c r="N3303" s="4">
        <f>LN(Table1[[#This Row],[NV]]/Table1[[#This Row],[NV_MA-3]])</f>
        <v>2.1766832778963634</v>
      </c>
      <c r="O3303" s="7">
        <f>LN(Table1[[#This Row],[NV]]/Table1[[#This Row],[Metcalfe
NV ~ n^2]])</f>
        <v>5.0299615569472857E-2</v>
      </c>
      <c r="P3303" s="7">
        <f>Table1[[#This Row],[NV_MA-1]]*$M$3</f>
        <v>913512.64285714284</v>
      </c>
    </row>
    <row r="3304" spans="1:16" x14ac:dyDescent="0.2">
      <c r="A3304" s="2">
        <v>40389</v>
      </c>
      <c r="B3304" s="3">
        <v>230303.12769257699</v>
      </c>
      <c r="C3304" s="3">
        <f t="shared" si="306"/>
        <v>229692.41929741914</v>
      </c>
      <c r="D3304" s="4">
        <f>LN(Table1[[#This Row],[NV]])</f>
        <v>12.347151666665653</v>
      </c>
      <c r="E3304" s="5">
        <v>582</v>
      </c>
      <c r="F3304" s="5">
        <f t="shared" si="307"/>
        <v>338724</v>
      </c>
      <c r="G3304" s="8">
        <f t="shared" si="308"/>
        <v>966133.5384615385</v>
      </c>
      <c r="H3304" s="5">
        <f t="shared" si="309"/>
        <v>3705.285800579697</v>
      </c>
      <c r="I3304" s="5">
        <f t="shared" si="310"/>
        <v>6167.8197722614523</v>
      </c>
      <c r="J3304" s="5">
        <f>Table1[[#This Row],[DAA 
(n)]]^1.5</f>
        <v>14040.561527232463</v>
      </c>
      <c r="K3304" s="5">
        <f t="shared" si="311"/>
        <v>28663.506778515501</v>
      </c>
      <c r="L3304" s="7">
        <f>LN(Table1[[#This Row],[NV]]/Table1[[#This Row],[NV_MA-1]])</f>
        <v>-1.433905675547952</v>
      </c>
      <c r="M3304" s="7">
        <f>LN(Table1[[#This Row],[NV]]/Table1[[#This Row],[NV_MA-2]])</f>
        <v>3.6200509716513638</v>
      </c>
      <c r="N3304" s="4">
        <f>LN(Table1[[#This Row],[NV]]/Table1[[#This Row],[NV_MA-3]])</f>
        <v>2.0837716148301788</v>
      </c>
      <c r="O3304" s="7">
        <f>LN(Table1[[#This Row],[NV]]/Table1[[#This Row],[Metcalfe
NV ~ n^2]])</f>
        <v>-0.38578922879722255</v>
      </c>
      <c r="P3304" s="7">
        <f>Table1[[#This Row],[NV_MA-1]]*$M$3</f>
        <v>966133.5384615385</v>
      </c>
    </row>
    <row r="3305" spans="1:16" x14ac:dyDescent="0.2">
      <c r="A3305" s="2">
        <v>40388</v>
      </c>
      <c r="B3305" s="3">
        <v>248340.72</v>
      </c>
      <c r="C3305" s="3">
        <f t="shared" si="306"/>
        <v>229641.52693115594</v>
      </c>
      <c r="D3305" s="4">
        <f>LN(Table1[[#This Row],[NV]])</f>
        <v>12.422556953217658</v>
      </c>
      <c r="E3305" s="5">
        <v>534</v>
      </c>
      <c r="F3305" s="5">
        <f t="shared" si="307"/>
        <v>285156</v>
      </c>
      <c r="G3305" s="8">
        <f t="shared" si="308"/>
        <v>1018417.6666666666</v>
      </c>
      <c r="H3305" s="5">
        <f t="shared" si="309"/>
        <v>3353.7313780047443</v>
      </c>
      <c r="I3305" s="5">
        <f t="shared" si="310"/>
        <v>6373.0309365682651</v>
      </c>
      <c r="J3305" s="5">
        <f>Table1[[#This Row],[DAA 
(n)]]^1.5</f>
        <v>12339.906968855152</v>
      </c>
      <c r="K3305" s="5">
        <f t="shared" si="311"/>
        <v>29882.085549455751</v>
      </c>
      <c r="L3305" s="7">
        <f>LN(Table1[[#This Row],[NV]]/Table1[[#This Row],[NV_MA-1]])</f>
        <v>-1.4112037203303716</v>
      </c>
      <c r="M3305" s="7">
        <f>LN(Table1[[#This Row],[NV]]/Table1[[#This Row],[NV_MA-2]])</f>
        <v>3.6627265035971996</v>
      </c>
      <c r="N3305" s="4">
        <f>LN(Table1[[#This Row],[NV]]/Table1[[#This Row],[NV_MA-3]])</f>
        <v>2.1175425189014234</v>
      </c>
      <c r="O3305" s="7">
        <f>LN(Table1[[#This Row],[NV]]/Table1[[#This Row],[Metcalfe
NV ~ n^2]])</f>
        <v>-0.13823472470273257</v>
      </c>
      <c r="P3305" s="7">
        <f>Table1[[#This Row],[NV_MA-1]]*$M$3</f>
        <v>1018417.6666666666</v>
      </c>
    </row>
    <row r="3306" spans="1:16" x14ac:dyDescent="0.2">
      <c r="A3306" s="2">
        <v>40387</v>
      </c>
      <c r="B3306" s="3">
        <v>208769.151830508</v>
      </c>
      <c r="C3306" s="3">
        <f t="shared" si="306"/>
        <v>227941.60028853369</v>
      </c>
      <c r="D3306" s="4">
        <f>LN(Table1[[#This Row],[NV]])</f>
        <v>12.248984383800606</v>
      </c>
      <c r="E3306" s="5">
        <v>664</v>
      </c>
      <c r="F3306" s="5">
        <f t="shared" si="307"/>
        <v>440896</v>
      </c>
      <c r="G3306" s="8">
        <f t="shared" si="308"/>
        <v>1085077.8181818181</v>
      </c>
      <c r="H3306" s="5">
        <f t="shared" si="309"/>
        <v>4314.8593472523517</v>
      </c>
      <c r="I3306" s="5">
        <f t="shared" si="310"/>
        <v>6647.5127146194927</v>
      </c>
      <c r="J3306" s="5">
        <f>Table1[[#This Row],[DAA 
(n)]]^1.5</f>
        <v>17110.083109090952</v>
      </c>
      <c r="K3306" s="5">
        <f t="shared" si="311"/>
        <v>31476.829056783077</v>
      </c>
      <c r="L3306" s="7">
        <f>LN(Table1[[#This Row],[NV]]/Table1[[#This Row],[NV_MA-1]])</f>
        <v>-1.6481778804107639</v>
      </c>
      <c r="M3306" s="7">
        <f>LN(Table1[[#This Row],[NV]]/Table1[[#This Row],[NV_MA-2]])</f>
        <v>3.4469863479933474</v>
      </c>
      <c r="N3306" s="4">
        <f>LN(Table1[[#This Row],[NV]]/Table1[[#This Row],[NV_MA-3]])</f>
        <v>1.8919774151615898</v>
      </c>
      <c r="O3306" s="7">
        <f>LN(Table1[[#This Row],[NV]]/Table1[[#This Row],[Metcalfe
NV ~ n^2]])</f>
        <v>-0.7475799151522613</v>
      </c>
      <c r="P3306" s="7">
        <f>Table1[[#This Row],[NV_MA-1]]*$M$3</f>
        <v>1085077.8181818181</v>
      </c>
    </row>
    <row r="3307" spans="1:16" x14ac:dyDescent="0.2">
      <c r="A3307" s="2">
        <v>40386</v>
      </c>
      <c r="B3307" s="3">
        <v>207278.65656311999</v>
      </c>
      <c r="C3307" s="3">
        <f t="shared" si="306"/>
        <v>229858.84513433633</v>
      </c>
      <c r="D3307" s="4">
        <f>LN(Table1[[#This Row],[NV]])</f>
        <v>12.241819333948682</v>
      </c>
      <c r="E3307" s="5">
        <v>775</v>
      </c>
      <c r="F3307" s="5">
        <f t="shared" si="307"/>
        <v>600625</v>
      </c>
      <c r="G3307" s="8">
        <f t="shared" si="308"/>
        <v>1149496</v>
      </c>
      <c r="H3307" s="5">
        <f t="shared" si="309"/>
        <v>5155.9688477488444</v>
      </c>
      <c r="I3307" s="5">
        <f t="shared" si="310"/>
        <v>6880.7780513562084</v>
      </c>
      <c r="J3307" s="5">
        <f>Table1[[#This Row],[DAA 
(n)]]^1.5</f>
        <v>21575.086905966335</v>
      </c>
      <c r="K3307" s="5">
        <f t="shared" si="311"/>
        <v>32913.503651552288</v>
      </c>
      <c r="L3307" s="7">
        <f>LN(Table1[[#This Row],[NV]]/Table1[[#This Row],[NV_MA-1]])</f>
        <v>-1.7130148094568225</v>
      </c>
      <c r="M3307" s="7">
        <f>LN(Table1[[#This Row],[NV]]/Table1[[#This Row],[NV_MA-2]])</f>
        <v>3.4053323205554413</v>
      </c>
      <c r="N3307" s="4">
        <f>LN(Table1[[#This Row],[NV]]/Table1[[#This Row],[NV_MA-3]])</f>
        <v>1.8401810360689279</v>
      </c>
      <c r="O3307" s="7">
        <f>LN(Table1[[#This Row],[NV]]/Table1[[#This Row],[Metcalfe
NV ~ n^2]])</f>
        <v>-1.0639067247580123</v>
      </c>
      <c r="P3307" s="7">
        <f>Table1[[#This Row],[NV_MA-1]]*$M$3</f>
        <v>1149496</v>
      </c>
    </row>
    <row r="3308" spans="1:16" x14ac:dyDescent="0.2">
      <c r="A3308" s="2">
        <v>40385</v>
      </c>
      <c r="B3308" s="3">
        <v>197542.8</v>
      </c>
      <c r="C3308" s="3">
        <f t="shared" si="306"/>
        <v>232367.75497558256</v>
      </c>
      <c r="D3308" s="4">
        <f>LN(Table1[[#This Row],[NV]])</f>
        <v>12.1937105487061</v>
      </c>
      <c r="E3308" s="5">
        <v>1250</v>
      </c>
      <c r="F3308" s="5">
        <f t="shared" si="307"/>
        <v>1562500</v>
      </c>
      <c r="G3308" s="8">
        <f t="shared" si="308"/>
        <v>1210481.6666666667</v>
      </c>
      <c r="H3308" s="5">
        <f t="shared" si="309"/>
        <v>8913.6235378704332</v>
      </c>
      <c r="I3308" s="5">
        <f t="shared" si="310"/>
        <v>7072.4235184236932</v>
      </c>
      <c r="J3308" s="5">
        <f>Table1[[#This Row],[DAA 
(n)]]^1.5</f>
        <v>44194.173824159225</v>
      </c>
      <c r="K3308" s="5">
        <f t="shared" si="311"/>
        <v>34173.32773439517</v>
      </c>
      <c r="L3308" s="7">
        <f>LN(Table1[[#This Row],[NV]]/Table1[[#This Row],[NV_MA-1]])</f>
        <v>-1.8128183612826789</v>
      </c>
      <c r="M3308" s="7">
        <f>LN(Table1[[#This Row],[NV]]/Table1[[#This Row],[NV_MA-2]])</f>
        <v>3.3297520595268204</v>
      </c>
      <c r="N3308" s="4">
        <f>LN(Table1[[#This Row],[NV]]/Table1[[#This Row],[NV_MA-3]])</f>
        <v>1.7545098207356076</v>
      </c>
      <c r="O3308" s="7">
        <f>LN(Table1[[#This Row],[NV]]/Table1[[#This Row],[Metcalfe
NV ~ n^2]])</f>
        <v>-2.068087111886594</v>
      </c>
      <c r="P3308" s="7">
        <f>Table1[[#This Row],[NV_MA-1]]*$M$3</f>
        <v>1210481.6666666667</v>
      </c>
    </row>
    <row r="3309" spans="1:16" x14ac:dyDescent="0.2">
      <c r="A3309" s="2">
        <v>40384</v>
      </c>
      <c r="B3309" s="3">
        <v>177670.48975406101</v>
      </c>
      <c r="C3309" s="3">
        <f t="shared" si="306"/>
        <v>236720.87434753036</v>
      </c>
      <c r="D3309" s="4">
        <f>LN(Table1[[#This Row],[NV]])</f>
        <v>12.087685932563897</v>
      </c>
      <c r="E3309" s="5">
        <v>2130</v>
      </c>
      <c r="F3309" s="5">
        <f t="shared" si="307"/>
        <v>4536900</v>
      </c>
      <c r="G3309" s="8">
        <f t="shared" si="308"/>
        <v>1166479.375</v>
      </c>
      <c r="H3309" s="5">
        <f t="shared" si="309"/>
        <v>16324.058561038391</v>
      </c>
      <c r="I3309" s="5">
        <f t="shared" si="310"/>
        <v>6842.2735159928507</v>
      </c>
      <c r="J3309" s="5">
        <f>Table1[[#This Row],[DAA 
(n)]]^1.5</f>
        <v>98303.596068505925</v>
      </c>
      <c r="K3309" s="5">
        <f t="shared" si="311"/>
        <v>32920.721973174659</v>
      </c>
      <c r="L3309" s="7">
        <f>LN(Table1[[#This Row],[NV]]/Table1[[#This Row],[NV_MA-1]])</f>
        <v>-1.881814756626113</v>
      </c>
      <c r="M3309" s="7">
        <f>LN(Table1[[#This Row],[NV]]/Table1[[#This Row],[NV_MA-2]])</f>
        <v>3.2568105917960111</v>
      </c>
      <c r="N3309" s="4">
        <f>LN(Table1[[#This Row],[NV]]/Table1[[#This Row],[NV_MA-3]])</f>
        <v>1.6858283468719815</v>
      </c>
      <c r="O3309" s="7">
        <f>LN(Table1[[#This Row],[NV]]/Table1[[#This Row],[Metcalfe
NV ~ n^2]])</f>
        <v>-3.2400685848430451</v>
      </c>
      <c r="P3309" s="7">
        <f>Table1[[#This Row],[NV_MA-1]]*$M$3</f>
        <v>1166479.375</v>
      </c>
    </row>
    <row r="3310" spans="1:16" x14ac:dyDescent="0.2">
      <c r="A3310" s="2">
        <v>40383</v>
      </c>
      <c r="B3310" s="3">
        <v>191099.97899999999</v>
      </c>
      <c r="C3310" s="3">
        <f t="shared" si="306"/>
        <v>245156.64357516886</v>
      </c>
      <c r="D3310" s="4">
        <f>LN(Table1[[#This Row],[NV]])</f>
        <v>12.160552020338248</v>
      </c>
      <c r="E3310" s="5">
        <v>959</v>
      </c>
      <c r="F3310" s="5">
        <f t="shared" si="307"/>
        <v>919681</v>
      </c>
      <c r="G3310" s="8">
        <f t="shared" si="308"/>
        <v>684990.71428571432</v>
      </c>
      <c r="H3310" s="5">
        <f t="shared" si="309"/>
        <v>6584.3895408132175</v>
      </c>
      <c r="I3310" s="5">
        <f t="shared" si="310"/>
        <v>5487.7327952720598</v>
      </c>
      <c r="J3310" s="5">
        <f>Table1[[#This Row],[DAA 
(n)]]^1.5</f>
        <v>29698.048403893481</v>
      </c>
      <c r="K3310" s="5">
        <f t="shared" si="311"/>
        <v>23580.311388127335</v>
      </c>
      <c r="L3310" s="7">
        <f>LN(Table1[[#This Row],[NV]]/Table1[[#This Row],[NV_MA-1]])</f>
        <v>-1.276608541026955</v>
      </c>
      <c r="M3310" s="7">
        <f>LN(Table1[[#This Row],[NV]]/Table1[[#This Row],[NV_MA-2]])</f>
        <v>3.5502815410260231</v>
      </c>
      <c r="N3310" s="4">
        <f>LN(Table1[[#This Row],[NV]]/Table1[[#This Row],[NV_MA-3]])</f>
        <v>2.0923846407307152</v>
      </c>
      <c r="O3310" s="7">
        <f>LN(Table1[[#This Row],[NV]]/Table1[[#This Row],[Metcalfe
NV ~ n^2]])</f>
        <v>-1.5712301294286282</v>
      </c>
      <c r="P3310" s="7">
        <f>Table1[[#This Row],[NV_MA-1]]*$M$3</f>
        <v>684990.71428571432</v>
      </c>
    </row>
    <row r="3311" spans="1:16" x14ac:dyDescent="0.2">
      <c r="A3311" s="2">
        <v>40382</v>
      </c>
      <c r="B3311" s="3">
        <v>211735.72376388</v>
      </c>
      <c r="C3311" s="3">
        <f t="shared" si="306"/>
        <v>254166.08767103031</v>
      </c>
      <c r="D3311" s="4">
        <f>LN(Table1[[#This Row],[NV]])</f>
        <v>12.263094190000038</v>
      </c>
      <c r="E3311" s="5">
        <v>655</v>
      </c>
      <c r="F3311" s="5">
        <f t="shared" si="307"/>
        <v>429025</v>
      </c>
      <c r="G3311" s="8">
        <f t="shared" si="308"/>
        <v>645875.66666666663</v>
      </c>
      <c r="H3311" s="5">
        <f t="shared" si="309"/>
        <v>4247.4360793410897</v>
      </c>
      <c r="I3311" s="5">
        <f t="shared" si="310"/>
        <v>5304.9566710151994</v>
      </c>
      <c r="J3311" s="5">
        <f>Table1[[#This Row],[DAA 
(n)]]^1.5</f>
        <v>16763.393898611328</v>
      </c>
      <c r="K3311" s="5">
        <f t="shared" si="311"/>
        <v>22560.68855216631</v>
      </c>
      <c r="L3311" s="7">
        <f>LN(Table1[[#This Row],[NV]]/Table1[[#This Row],[NV_MA-1]])</f>
        <v>-1.1152681077803872</v>
      </c>
      <c r="M3311" s="7">
        <f>LN(Table1[[#This Row],[NV]]/Table1[[#This Row],[NV_MA-2]])</f>
        <v>3.6866973065602004</v>
      </c>
      <c r="N3311" s="4">
        <f>LN(Table1[[#This Row],[NV]]/Table1[[#This Row],[NV_MA-3]])</f>
        <v>2.2391299639244386</v>
      </c>
      <c r="O3311" s="7">
        <f>LN(Table1[[#This Row],[NV]]/Table1[[#This Row],[Metcalfe
NV ~ n^2]])</f>
        <v>-0.7061762812704665</v>
      </c>
      <c r="P3311" s="7">
        <f>Table1[[#This Row],[NV_MA-1]]*$M$3</f>
        <v>645875.66666666663</v>
      </c>
    </row>
    <row r="3312" spans="1:16" x14ac:dyDescent="0.2">
      <c r="A3312" s="2">
        <v>40381</v>
      </c>
      <c r="B3312" s="3">
        <v>203749.57397545301</v>
      </c>
      <c r="C3312" s="3">
        <f t="shared" si="306"/>
        <v>262652.1604524604</v>
      </c>
      <c r="D3312" s="4">
        <f>LN(Table1[[#This Row],[NV]])</f>
        <v>12.2246469401829</v>
      </c>
      <c r="E3312" s="5">
        <v>594</v>
      </c>
      <c r="F3312" s="5">
        <f t="shared" si="307"/>
        <v>352836</v>
      </c>
      <c r="G3312" s="8">
        <f t="shared" si="308"/>
        <v>689245.8</v>
      </c>
      <c r="H3312" s="5">
        <f t="shared" si="309"/>
        <v>3793.8063157014112</v>
      </c>
      <c r="I3312" s="5">
        <f t="shared" si="310"/>
        <v>5516.4607893500215</v>
      </c>
      <c r="J3312" s="5">
        <f>Table1[[#This Row],[DAA 
(n)]]^1.5</f>
        <v>14477.036437061288</v>
      </c>
      <c r="K3312" s="5">
        <f t="shared" si="311"/>
        <v>23720.14748287731</v>
      </c>
      <c r="L3312" s="7">
        <f>LN(Table1[[#This Row],[NV]]/Table1[[#This Row],[NV_MA-1]])</f>
        <v>-1.2187062951045979</v>
      </c>
      <c r="M3312" s="7">
        <f>LN(Table1[[#This Row],[NV]]/Table1[[#This Row],[NV_MA-2]])</f>
        <v>3.6091551678932321</v>
      </c>
      <c r="N3312" s="4">
        <f>LN(Table1[[#This Row],[NV]]/Table1[[#This Row],[NV_MA-3]])</f>
        <v>2.1505668694313229</v>
      </c>
      <c r="O3312" s="7">
        <f>LN(Table1[[#This Row],[NV]]/Table1[[#This Row],[Metcalfe
NV ~ n^2]])</f>
        <v>-0.54911169854238873</v>
      </c>
      <c r="P3312" s="7">
        <f>Table1[[#This Row],[NV_MA-1]]*$M$3</f>
        <v>689245.8</v>
      </c>
    </row>
    <row r="3313" spans="1:16" x14ac:dyDescent="0.2">
      <c r="A3313" s="2">
        <v>40380</v>
      </c>
      <c r="B3313" s="3">
        <v>275266.47129701899</v>
      </c>
      <c r="C3313" s="3">
        <f t="shared" si="306"/>
        <v>277377.80707171228</v>
      </c>
      <c r="D3313" s="4">
        <f>LN(Table1[[#This Row],[NV]])</f>
        <v>12.525494894018923</v>
      </c>
      <c r="E3313" s="5">
        <v>784</v>
      </c>
      <c r="F3313" s="5">
        <f t="shared" si="307"/>
        <v>614656</v>
      </c>
      <c r="G3313" s="8">
        <f t="shared" si="308"/>
        <v>773348.25</v>
      </c>
      <c r="H3313" s="5">
        <f t="shared" si="309"/>
        <v>5224.8966719547197</v>
      </c>
      <c r="I3313" s="5">
        <f t="shared" si="310"/>
        <v>5947.1244077621741</v>
      </c>
      <c r="J3313" s="5">
        <f>Table1[[#This Row],[DAA 
(n)]]^1.5</f>
        <v>21951.999999999982</v>
      </c>
      <c r="K3313" s="5">
        <f t="shared" si="311"/>
        <v>26030.925244331313</v>
      </c>
      <c r="L3313" s="7">
        <f>LN(Table1[[#This Row],[NV]]/Table1[[#This Row],[NV_MA-1]])</f>
        <v>-1.0329898495625378</v>
      </c>
      <c r="M3313" s="7">
        <f>LN(Table1[[#This Row],[NV]]/Table1[[#This Row],[NV_MA-2]])</f>
        <v>3.83483180511594</v>
      </c>
      <c r="N3313" s="4">
        <f>LN(Table1[[#This Row],[NV]]/Table1[[#This Row],[NV_MA-3]])</f>
        <v>2.3584543513554106</v>
      </c>
      <c r="O3313" s="7">
        <f>LN(Table1[[#This Row],[NV]]/Table1[[#This Row],[Metcalfe
NV ~ n^2]])</f>
        <v>-0.80332314668189342</v>
      </c>
      <c r="P3313" s="7">
        <f>Table1[[#This Row],[NV_MA-1]]*$M$3</f>
        <v>773348.25</v>
      </c>
    </row>
    <row r="3314" spans="1:16" x14ac:dyDescent="0.2">
      <c r="A3314" s="2">
        <v>40379</v>
      </c>
      <c r="B3314" s="3">
        <v>259000.40498983001</v>
      </c>
      <c r="C3314" s="3">
        <f t="shared" si="306"/>
        <v>278081.58566327667</v>
      </c>
      <c r="D3314" s="4">
        <f>LN(Table1[[#This Row],[NV]])</f>
        <v>12.464584904347749</v>
      </c>
      <c r="E3314" s="5">
        <v>936</v>
      </c>
      <c r="F3314" s="5">
        <f t="shared" si="307"/>
        <v>876096</v>
      </c>
      <c r="G3314" s="8">
        <f t="shared" si="308"/>
        <v>826245.66666666663</v>
      </c>
      <c r="H3314" s="5">
        <f t="shared" si="309"/>
        <v>6403.7520859830256</v>
      </c>
      <c r="I3314" s="5">
        <f t="shared" si="310"/>
        <v>6187.8669863646583</v>
      </c>
      <c r="J3314" s="5">
        <f>Table1[[#This Row],[DAA 
(n)]]^1.5</f>
        <v>28636.093588337048</v>
      </c>
      <c r="K3314" s="5">
        <f t="shared" si="311"/>
        <v>27390.56699244176</v>
      </c>
      <c r="L3314" s="7">
        <f>LN(Table1[[#This Row],[NV]]/Table1[[#This Row],[NV_MA-1]])</f>
        <v>-1.1600625212076099</v>
      </c>
      <c r="M3314" s="7">
        <f>LN(Table1[[#This Row],[NV]]/Table1[[#This Row],[NV_MA-2]])</f>
        <v>3.7342391883020056</v>
      </c>
      <c r="N3314" s="4">
        <f>LN(Table1[[#This Row],[NV]]/Table1[[#This Row],[NV_MA-3]])</f>
        <v>2.24663094159507</v>
      </c>
      <c r="O3314" s="7">
        <f>LN(Table1[[#This Row],[NV]]/Table1[[#This Row],[Metcalfe
NV ~ n^2]])</f>
        <v>-1.2186460486074344</v>
      </c>
      <c r="P3314" s="7">
        <f>Table1[[#This Row],[NV_MA-1]]*$M$3</f>
        <v>826245.66666666663</v>
      </c>
    </row>
    <row r="3315" spans="1:16" x14ac:dyDescent="0.2">
      <c r="A3315" s="2">
        <v>40378</v>
      </c>
      <c r="B3315" s="3">
        <v>279285.2</v>
      </c>
      <c r="C3315" s="3">
        <f t="shared" si="306"/>
        <v>287622.17599999998</v>
      </c>
      <c r="D3315" s="4">
        <f>LN(Table1[[#This Row],[NV]])</f>
        <v>12.539988760912369</v>
      </c>
      <c r="E3315" s="5">
        <v>929</v>
      </c>
      <c r="F3315" s="5">
        <f t="shared" si="307"/>
        <v>863041</v>
      </c>
      <c r="G3315" s="8">
        <f t="shared" si="308"/>
        <v>801320.5</v>
      </c>
      <c r="H3315" s="5">
        <f t="shared" si="309"/>
        <v>6348.8870183580557</v>
      </c>
      <c r="I3315" s="5">
        <f t="shared" si="310"/>
        <v>6079.9244365554759</v>
      </c>
      <c r="J3315" s="5">
        <f>Table1[[#This Row],[DAA 
(n)]]^1.5</f>
        <v>28315.456715370114</v>
      </c>
      <c r="K3315" s="5">
        <f t="shared" si="311"/>
        <v>26767.803694494112</v>
      </c>
      <c r="L3315" s="7">
        <f>LN(Table1[[#This Row],[NV]]/Table1[[#This Row],[NV_MA-1]])</f>
        <v>-1.0540275099534735</v>
      </c>
      <c r="M3315" s="7">
        <f>LN(Table1[[#This Row],[NV]]/Table1[[#This Row],[NV_MA-2]])</f>
        <v>3.8272412142275001</v>
      </c>
      <c r="N3315" s="4">
        <f>LN(Table1[[#This Row],[NV]]/Table1[[#This Row],[NV_MA-3]])</f>
        <v>2.3450336713014881</v>
      </c>
      <c r="O3315" s="7">
        <f>LN(Table1[[#This Row],[NV]]/Table1[[#This Row],[Metcalfe
NV ~ n^2]])</f>
        <v>-1.1282287167153076</v>
      </c>
      <c r="P3315" s="7">
        <f>Table1[[#This Row],[NV_MA-1]]*$M$3</f>
        <v>801320.5</v>
      </c>
    </row>
    <row r="3316" spans="1:16" x14ac:dyDescent="0.2">
      <c r="A3316" s="2">
        <v>40377</v>
      </c>
      <c r="B3316" s="3">
        <v>295959.152</v>
      </c>
      <c r="C3316" s="3">
        <f t="shared" si="306"/>
        <v>295959.152</v>
      </c>
      <c r="D3316" s="4">
        <f>LN(Table1[[#This Row],[NV]])</f>
        <v>12.59797672378332</v>
      </c>
      <c r="E3316" s="5">
        <v>860</v>
      </c>
      <c r="F3316" s="5">
        <f t="shared" si="307"/>
        <v>739600</v>
      </c>
      <c r="G3316" s="8">
        <f t="shared" si="308"/>
        <v>739600</v>
      </c>
      <c r="H3316" s="5">
        <f t="shared" si="309"/>
        <v>5810.9618547528962</v>
      </c>
      <c r="I3316" s="5">
        <f t="shared" si="310"/>
        <v>5810.9618547528962</v>
      </c>
      <c r="J3316" s="5">
        <f>Table1[[#This Row],[DAA 
(n)]]^1.5</f>
        <v>25220.150673618115</v>
      </c>
      <c r="K3316" s="5">
        <f t="shared" si="311"/>
        <v>25220.150673618115</v>
      </c>
      <c r="L3316" s="7">
        <f>LN(Table1[[#This Row],[NV]]/Table1[[#This Row],[NV_MA-1]])</f>
        <v>-0.91588805471178547</v>
      </c>
      <c r="M3316" s="7">
        <f>LN(Table1[[#This Row],[NV]]/Table1[[#This Row],[NV_MA-2]])</f>
        <v>3.930475336046936</v>
      </c>
      <c r="N3316" s="4">
        <f>LN(Table1[[#This Row],[NV]]/Table1[[#This Row],[NV_MA-3]])</f>
        <v>2.462578139911991</v>
      </c>
      <c r="O3316" s="7">
        <f>LN(Table1[[#This Row],[NV]]/Table1[[#This Row],[Metcalfe
NV ~ n^2]])</f>
        <v>-0.91588805471178547</v>
      </c>
      <c r="P3316" s="7">
        <f>Table1[[#This Row],[NV_MA-1]]*$M$3</f>
        <v>739600</v>
      </c>
    </row>
    <row r="3317" spans="1:16" x14ac:dyDescent="0.2">
      <c r="A3317" s="2"/>
      <c r="E3317" s="5"/>
      <c r="F3317" s="5"/>
      <c r="G3317"/>
      <c r="H3317" s="5"/>
      <c r="I3317" s="5"/>
      <c r="J3317" s="5"/>
      <c r="K3317" s="5"/>
    </row>
    <row r="3318" spans="1:16" x14ac:dyDescent="0.2">
      <c r="A3318" s="2"/>
      <c r="E3318" s="5"/>
      <c r="F3318" s="5"/>
      <c r="G3318"/>
      <c r="H3318" s="5"/>
      <c r="I3318" s="5"/>
      <c r="J3318" s="5"/>
      <c r="K3318" s="5"/>
    </row>
    <row r="3319" spans="1:16" x14ac:dyDescent="0.2">
      <c r="A3319" s="2"/>
      <c r="E3319" s="5"/>
      <c r="F3319" s="5"/>
      <c r="G3319"/>
      <c r="H3319" s="5"/>
      <c r="I3319" s="5"/>
      <c r="J3319" s="5"/>
      <c r="K3319" s="5"/>
    </row>
    <row r="3320" spans="1:16" x14ac:dyDescent="0.2">
      <c r="A3320" s="2"/>
      <c r="E3320" s="5"/>
      <c r="F3320" s="5"/>
      <c r="G3320"/>
      <c r="H3320" s="5"/>
      <c r="I3320" s="5"/>
      <c r="J3320" s="5"/>
      <c r="K3320" s="5"/>
    </row>
    <row r="3321" spans="1:16" x14ac:dyDescent="0.2">
      <c r="A3321" s="2"/>
      <c r="E3321" s="5"/>
      <c r="F3321" s="5"/>
      <c r="G3321"/>
      <c r="H3321" s="5"/>
      <c r="I3321" s="5"/>
      <c r="J3321" s="5"/>
      <c r="K3321" s="5"/>
    </row>
    <row r="3322" spans="1:16" x14ac:dyDescent="0.2">
      <c r="A3322" s="2"/>
      <c r="E3322" s="5"/>
      <c r="F3322" s="5"/>
      <c r="G3322"/>
      <c r="H3322" s="5"/>
      <c r="I3322" s="5"/>
      <c r="J3322" s="5"/>
      <c r="K3322" s="5"/>
    </row>
    <row r="3323" spans="1:16" x14ac:dyDescent="0.2">
      <c r="A3323" s="2"/>
      <c r="E3323" s="5"/>
      <c r="F3323" s="5"/>
      <c r="G3323"/>
      <c r="H3323" s="5"/>
      <c r="I3323" s="5"/>
      <c r="J3323" s="5"/>
      <c r="K3323" s="5"/>
    </row>
    <row r="3324" spans="1:16" x14ac:dyDescent="0.2">
      <c r="A3324" s="2"/>
      <c r="E3324" s="5"/>
      <c r="F3324" s="5"/>
      <c r="G3324"/>
      <c r="H3324" s="5"/>
      <c r="I3324" s="5"/>
      <c r="J3324" s="5"/>
      <c r="K3324" s="5"/>
    </row>
    <row r="3325" spans="1:16" x14ac:dyDescent="0.2">
      <c r="A3325" s="2"/>
      <c r="E3325" s="5"/>
      <c r="F3325" s="5"/>
      <c r="G3325"/>
      <c r="H3325" s="5"/>
      <c r="I3325" s="5"/>
      <c r="J3325" s="5"/>
      <c r="K3325" s="5"/>
    </row>
    <row r="3326" spans="1:16" x14ac:dyDescent="0.2">
      <c r="A3326" s="2"/>
      <c r="E3326" s="5"/>
      <c r="F3326" s="5"/>
      <c r="G3326"/>
      <c r="H3326" s="5"/>
      <c r="I3326" s="5"/>
      <c r="J3326" s="5"/>
      <c r="K3326" s="5"/>
    </row>
    <row r="3327" spans="1:16" x14ac:dyDescent="0.2">
      <c r="A3327" s="2"/>
      <c r="E3327" s="5"/>
      <c r="F3327" s="5"/>
      <c r="G3327"/>
      <c r="H3327" s="5"/>
      <c r="I3327" s="5"/>
      <c r="J3327" s="5"/>
      <c r="K3327" s="5"/>
    </row>
    <row r="3328" spans="1:16" x14ac:dyDescent="0.2">
      <c r="A3328" s="2"/>
      <c r="E3328" s="5"/>
      <c r="F3328" s="5"/>
      <c r="G3328"/>
      <c r="H3328" s="5"/>
      <c r="I3328" s="5"/>
      <c r="J3328" s="5"/>
      <c r="K3328" s="5"/>
    </row>
    <row r="3329" spans="1:11" x14ac:dyDescent="0.2">
      <c r="A3329" s="2"/>
      <c r="E3329" s="5"/>
      <c r="F3329" s="5"/>
      <c r="G3329"/>
      <c r="H3329" s="5"/>
      <c r="I3329" s="5"/>
      <c r="J3329" s="5"/>
      <c r="K3329" s="5"/>
    </row>
    <row r="3330" spans="1:11" x14ac:dyDescent="0.2">
      <c r="A3330" s="2"/>
      <c r="E3330" s="5"/>
      <c r="F3330" s="5"/>
      <c r="G3330"/>
      <c r="H3330" s="5"/>
      <c r="I3330" s="5"/>
      <c r="J3330" s="5"/>
      <c r="K3330" s="5"/>
    </row>
    <row r="3331" spans="1:11" x14ac:dyDescent="0.2">
      <c r="A3331" s="2"/>
      <c r="E3331" s="5"/>
      <c r="F3331" s="5"/>
      <c r="G3331"/>
      <c r="H3331" s="5"/>
      <c r="I3331" s="5"/>
      <c r="J3331" s="5"/>
      <c r="K3331" s="5"/>
    </row>
    <row r="3332" spans="1:11" x14ac:dyDescent="0.2">
      <c r="A3332" s="2"/>
      <c r="E3332" s="5"/>
      <c r="F3332" s="5"/>
      <c r="G3332"/>
      <c r="H3332" s="5"/>
      <c r="I3332" s="5"/>
      <c r="J3332" s="5"/>
      <c r="K3332" s="5"/>
    </row>
    <row r="3333" spans="1:11" x14ac:dyDescent="0.2">
      <c r="A3333" s="2"/>
      <c r="E3333" s="5"/>
      <c r="F3333" s="5"/>
      <c r="G3333"/>
      <c r="H3333" s="5"/>
      <c r="I3333" s="5"/>
      <c r="J3333" s="5"/>
      <c r="K3333" s="5"/>
    </row>
    <row r="3334" spans="1:11" x14ac:dyDescent="0.2">
      <c r="A3334" s="2"/>
      <c r="E3334" s="5"/>
      <c r="F3334" s="5"/>
      <c r="G3334"/>
      <c r="H3334" s="5"/>
      <c r="I3334" s="5"/>
      <c r="J3334" s="5"/>
      <c r="K3334" s="5"/>
    </row>
    <row r="3335" spans="1:11" x14ac:dyDescent="0.2">
      <c r="A3335" s="2"/>
      <c r="E3335" s="5"/>
      <c r="F3335" s="5"/>
      <c r="G3335"/>
      <c r="H3335" s="5"/>
      <c r="I3335" s="5"/>
      <c r="J3335" s="5"/>
      <c r="K3335" s="5"/>
    </row>
    <row r="3336" spans="1:11" x14ac:dyDescent="0.2">
      <c r="A3336" s="2"/>
      <c r="E3336" s="5"/>
      <c r="F3336" s="5"/>
      <c r="G3336"/>
      <c r="H3336" s="5"/>
      <c r="I3336" s="5"/>
      <c r="J3336" s="5"/>
      <c r="K3336" s="5"/>
    </row>
    <row r="3337" spans="1:11" x14ac:dyDescent="0.2">
      <c r="A3337" s="2"/>
      <c r="E3337" s="5"/>
      <c r="F3337" s="5"/>
      <c r="G3337"/>
      <c r="H3337" s="5"/>
      <c r="I3337" s="5"/>
      <c r="J3337" s="5"/>
      <c r="K3337" s="5"/>
    </row>
    <row r="3338" spans="1:11" x14ac:dyDescent="0.2">
      <c r="A3338" s="2"/>
      <c r="E3338" s="5"/>
      <c r="F3338" s="5"/>
      <c r="G3338"/>
      <c r="H3338" s="5"/>
      <c r="I3338" s="5"/>
      <c r="J3338" s="5"/>
      <c r="K3338" s="5"/>
    </row>
    <row r="3339" spans="1:11" x14ac:dyDescent="0.2">
      <c r="A3339" s="2"/>
      <c r="E3339" s="5"/>
      <c r="F3339" s="5"/>
      <c r="G3339"/>
      <c r="H3339" s="5"/>
      <c r="I3339" s="5"/>
      <c r="J3339" s="5"/>
      <c r="K3339" s="5"/>
    </row>
    <row r="3340" spans="1:11" x14ac:dyDescent="0.2">
      <c r="A3340" s="2"/>
      <c r="E3340" s="5"/>
      <c r="F3340" s="5"/>
      <c r="G3340"/>
      <c r="H3340" s="5"/>
      <c r="I3340" s="5"/>
      <c r="J3340" s="5"/>
      <c r="K3340" s="5"/>
    </row>
    <row r="3341" spans="1:11" x14ac:dyDescent="0.2">
      <c r="A3341" s="2"/>
      <c r="E3341" s="5"/>
      <c r="F3341" s="5"/>
      <c r="G3341"/>
      <c r="H3341" s="5"/>
      <c r="I3341" s="5"/>
      <c r="J3341" s="5"/>
      <c r="K3341" s="5"/>
    </row>
    <row r="3342" spans="1:11" x14ac:dyDescent="0.2">
      <c r="A3342" s="2"/>
      <c r="E3342" s="5"/>
      <c r="F3342" s="5"/>
      <c r="G3342"/>
      <c r="H3342" s="5"/>
      <c r="I3342" s="5"/>
      <c r="J3342" s="5"/>
      <c r="K3342" s="5"/>
    </row>
    <row r="3343" spans="1:11" x14ac:dyDescent="0.2">
      <c r="A3343" s="2"/>
      <c r="E3343" s="5"/>
      <c r="F3343" s="5"/>
      <c r="G3343"/>
      <c r="H3343" s="5"/>
      <c r="I3343" s="5"/>
      <c r="J3343" s="5"/>
      <c r="K3343" s="5"/>
    </row>
    <row r="3344" spans="1:11" x14ac:dyDescent="0.2">
      <c r="A3344" s="2"/>
      <c r="E3344" s="5"/>
      <c r="F3344" s="5"/>
      <c r="G3344"/>
      <c r="H3344" s="5"/>
      <c r="I3344" s="5"/>
      <c r="J3344" s="5"/>
      <c r="K3344" s="5"/>
    </row>
    <row r="3345" spans="1:11" x14ac:dyDescent="0.2">
      <c r="A3345" s="2"/>
      <c r="E3345" s="5"/>
      <c r="F3345" s="5"/>
      <c r="G3345"/>
      <c r="H3345" s="5"/>
      <c r="I3345" s="5"/>
      <c r="J3345" s="5"/>
      <c r="K3345" s="5"/>
    </row>
    <row r="3346" spans="1:11" x14ac:dyDescent="0.2">
      <c r="A3346" s="2"/>
      <c r="E3346" s="5"/>
      <c r="F3346" s="5"/>
      <c r="G3346"/>
      <c r="H3346" s="5"/>
      <c r="I3346" s="5"/>
      <c r="J3346" s="5"/>
      <c r="K3346" s="5"/>
    </row>
    <row r="3347" spans="1:11" x14ac:dyDescent="0.2">
      <c r="A3347" s="2"/>
      <c r="E3347" s="5"/>
      <c r="F3347" s="5"/>
      <c r="G3347"/>
      <c r="H3347" s="5"/>
      <c r="I3347" s="5"/>
      <c r="J3347" s="5"/>
      <c r="K3347" s="5"/>
    </row>
    <row r="3348" spans="1:11" x14ac:dyDescent="0.2">
      <c r="A3348" s="2"/>
      <c r="E3348" s="5"/>
      <c r="F3348" s="5"/>
      <c r="G3348"/>
      <c r="H3348" s="5"/>
      <c r="I3348" s="5"/>
      <c r="J3348" s="5"/>
      <c r="K3348" s="5"/>
    </row>
    <row r="3349" spans="1:11" x14ac:dyDescent="0.2">
      <c r="A3349" s="2"/>
      <c r="E3349" s="5"/>
      <c r="F3349" s="5"/>
      <c r="G3349"/>
      <c r="H3349" s="5"/>
      <c r="I3349" s="5"/>
      <c r="J3349" s="5"/>
      <c r="K3349" s="5"/>
    </row>
    <row r="3350" spans="1:11" x14ac:dyDescent="0.2">
      <c r="A3350" s="2"/>
      <c r="E3350" s="5"/>
      <c r="F3350" s="5"/>
      <c r="G3350"/>
      <c r="H3350" s="5"/>
      <c r="I3350" s="5"/>
      <c r="J3350" s="5"/>
      <c r="K3350" s="5"/>
    </row>
    <row r="3351" spans="1:11" x14ac:dyDescent="0.2">
      <c r="A3351" s="2"/>
      <c r="E3351" s="5"/>
      <c r="F3351" s="5"/>
      <c r="G3351"/>
      <c r="H3351" s="5"/>
      <c r="I3351" s="5"/>
      <c r="J3351" s="5"/>
      <c r="K3351" s="5"/>
    </row>
    <row r="3352" spans="1:11" x14ac:dyDescent="0.2">
      <c r="A3352" s="2"/>
      <c r="E3352" s="5"/>
      <c r="F3352" s="5"/>
      <c r="G3352"/>
      <c r="H3352" s="5"/>
      <c r="I3352" s="5"/>
      <c r="J3352" s="5"/>
      <c r="K3352" s="5"/>
    </row>
    <row r="3353" spans="1:11" x14ac:dyDescent="0.2">
      <c r="A3353" s="2"/>
      <c r="E3353" s="5"/>
      <c r="F3353" s="5"/>
      <c r="G3353"/>
      <c r="H3353" s="5"/>
      <c r="I3353" s="5"/>
      <c r="J3353" s="5"/>
      <c r="K3353" s="5"/>
    </row>
    <row r="3354" spans="1:11" x14ac:dyDescent="0.2">
      <c r="A3354" s="2"/>
      <c r="E3354" s="5"/>
      <c r="F3354" s="5"/>
      <c r="G3354"/>
      <c r="H3354" s="5"/>
      <c r="I3354" s="5"/>
      <c r="J3354" s="5"/>
      <c r="K3354" s="5"/>
    </row>
    <row r="3355" spans="1:11" x14ac:dyDescent="0.2">
      <c r="A3355" s="2"/>
      <c r="E3355" s="5"/>
      <c r="F3355" s="5"/>
      <c r="G3355"/>
      <c r="H3355" s="5"/>
      <c r="I3355" s="5"/>
      <c r="J3355" s="5"/>
      <c r="K3355" s="5"/>
    </row>
    <row r="3356" spans="1:11" x14ac:dyDescent="0.2">
      <c r="A3356" s="2"/>
      <c r="E3356" s="5"/>
      <c r="F3356" s="5"/>
      <c r="G3356"/>
      <c r="H3356" s="5"/>
      <c r="I3356" s="5"/>
      <c r="J3356" s="5"/>
      <c r="K3356" s="5"/>
    </row>
    <row r="3357" spans="1:11" x14ac:dyDescent="0.2">
      <c r="A3357" s="2"/>
      <c r="E3357" s="5"/>
      <c r="F3357" s="5"/>
      <c r="G3357"/>
      <c r="H3357" s="5"/>
      <c r="I3357" s="5"/>
      <c r="J3357" s="5"/>
      <c r="K3357" s="5"/>
    </row>
    <row r="3358" spans="1:11" x14ac:dyDescent="0.2">
      <c r="A3358" s="2"/>
      <c r="E3358" s="5"/>
      <c r="F3358" s="5"/>
      <c r="G3358"/>
      <c r="H3358" s="5"/>
      <c r="I3358" s="5"/>
      <c r="J3358" s="5"/>
      <c r="K3358" s="5"/>
    </row>
    <row r="3359" spans="1:11" x14ac:dyDescent="0.2">
      <c r="A3359" s="2"/>
      <c r="E3359" s="5"/>
      <c r="F3359" s="5"/>
      <c r="G3359"/>
      <c r="H3359" s="5"/>
      <c r="I3359" s="5"/>
      <c r="J3359" s="5"/>
      <c r="K3359" s="5"/>
    </row>
    <row r="3360" spans="1:11" x14ac:dyDescent="0.2">
      <c r="A3360" s="2"/>
      <c r="E3360" s="5"/>
      <c r="F3360" s="5"/>
      <c r="G3360"/>
      <c r="H3360" s="5"/>
      <c r="I3360" s="5"/>
      <c r="J3360" s="5"/>
      <c r="K3360" s="5"/>
    </row>
    <row r="3361" spans="1:11" x14ac:dyDescent="0.2">
      <c r="A3361" s="2"/>
      <c r="E3361" s="5"/>
      <c r="F3361" s="5"/>
      <c r="G3361"/>
      <c r="H3361" s="5"/>
      <c r="I3361" s="5"/>
      <c r="J3361" s="5"/>
      <c r="K3361" s="5"/>
    </row>
    <row r="3362" spans="1:11" x14ac:dyDescent="0.2">
      <c r="A3362" s="2"/>
      <c r="E3362" s="5"/>
      <c r="F3362" s="5"/>
      <c r="G3362"/>
      <c r="H3362" s="5"/>
      <c r="I3362" s="5"/>
      <c r="J3362" s="5"/>
      <c r="K3362" s="5"/>
    </row>
    <row r="3363" spans="1:11" x14ac:dyDescent="0.2">
      <c r="A3363" s="2"/>
      <c r="E3363" s="5"/>
      <c r="F3363" s="5"/>
      <c r="G3363"/>
      <c r="H3363" s="5"/>
      <c r="I3363" s="5"/>
      <c r="J3363" s="5"/>
      <c r="K3363" s="5"/>
    </row>
    <row r="3364" spans="1:11" x14ac:dyDescent="0.2">
      <c r="A3364" s="2"/>
      <c r="E3364" s="5"/>
      <c r="F3364" s="5"/>
      <c r="G3364"/>
      <c r="H3364" s="5"/>
      <c r="I3364" s="5"/>
      <c r="J3364" s="5"/>
      <c r="K3364" s="5"/>
    </row>
    <row r="3365" spans="1:11" x14ac:dyDescent="0.2">
      <c r="A3365" s="2"/>
      <c r="E3365" s="5"/>
      <c r="F3365" s="5"/>
      <c r="G3365"/>
      <c r="H3365" s="5"/>
      <c r="I3365" s="5"/>
      <c r="J3365" s="5"/>
      <c r="K3365" s="5"/>
    </row>
    <row r="3366" spans="1:11" x14ac:dyDescent="0.2">
      <c r="A3366" s="2"/>
      <c r="E3366" s="5"/>
      <c r="F3366" s="5"/>
      <c r="G3366"/>
      <c r="H3366" s="5"/>
      <c r="I3366" s="5"/>
      <c r="J3366" s="5"/>
      <c r="K3366" s="5"/>
    </row>
    <row r="3367" spans="1:11" x14ac:dyDescent="0.2">
      <c r="A3367" s="2"/>
      <c r="E3367" s="5"/>
      <c r="F3367" s="5"/>
      <c r="G3367"/>
      <c r="H3367" s="5"/>
      <c r="I3367" s="5"/>
      <c r="J3367" s="5"/>
      <c r="K3367" s="5"/>
    </row>
    <row r="3368" spans="1:11" x14ac:dyDescent="0.2">
      <c r="A3368" s="2"/>
      <c r="E3368" s="5"/>
      <c r="F3368" s="5"/>
      <c r="G3368"/>
      <c r="H3368" s="5"/>
      <c r="I3368" s="5"/>
      <c r="J3368" s="5"/>
      <c r="K3368" s="5"/>
    </row>
    <row r="3369" spans="1:11" x14ac:dyDescent="0.2">
      <c r="A3369" s="2"/>
      <c r="E3369" s="5"/>
      <c r="F3369" s="5"/>
      <c r="G3369"/>
      <c r="H3369" s="5"/>
      <c r="I3369" s="5"/>
      <c r="J3369" s="5"/>
      <c r="K3369" s="5"/>
    </row>
    <row r="3370" spans="1:11" x14ac:dyDescent="0.2">
      <c r="A3370" s="2"/>
      <c r="E3370" s="5"/>
      <c r="F3370" s="5"/>
      <c r="G3370"/>
      <c r="H3370" s="5"/>
      <c r="I3370" s="5"/>
      <c r="J3370" s="5"/>
      <c r="K3370" s="5"/>
    </row>
    <row r="3371" spans="1:11" x14ac:dyDescent="0.2">
      <c r="A3371" s="2"/>
      <c r="E3371" s="5"/>
      <c r="F3371" s="5"/>
      <c r="G3371"/>
      <c r="H3371" s="5"/>
      <c r="I3371" s="5"/>
      <c r="J3371" s="5"/>
      <c r="K3371" s="5"/>
    </row>
    <row r="3372" spans="1:11" x14ac:dyDescent="0.2">
      <c r="A3372" s="2"/>
      <c r="E3372" s="5"/>
      <c r="F3372" s="5"/>
      <c r="G3372"/>
      <c r="H3372" s="5"/>
      <c r="I3372" s="5"/>
      <c r="J3372" s="5"/>
      <c r="K3372" s="5"/>
    </row>
    <row r="3373" spans="1:11" x14ac:dyDescent="0.2">
      <c r="A3373" s="2"/>
      <c r="E3373" s="5"/>
      <c r="F3373" s="5"/>
      <c r="G3373"/>
      <c r="H3373" s="5"/>
      <c r="I3373" s="5"/>
      <c r="J3373" s="5"/>
      <c r="K3373" s="5"/>
    </row>
    <row r="3374" spans="1:11" x14ac:dyDescent="0.2">
      <c r="A3374" s="2"/>
      <c r="E3374" s="5"/>
      <c r="F3374" s="5"/>
      <c r="G3374"/>
      <c r="H3374" s="5"/>
      <c r="I3374" s="5"/>
      <c r="J3374" s="5"/>
      <c r="K3374" s="5"/>
    </row>
    <row r="3375" spans="1:11" x14ac:dyDescent="0.2">
      <c r="A3375" s="2"/>
      <c r="E3375" s="5"/>
      <c r="F3375" s="5"/>
      <c r="G3375"/>
      <c r="H3375" s="5"/>
      <c r="I3375" s="5"/>
      <c r="J3375" s="5"/>
      <c r="K3375" s="5"/>
    </row>
    <row r="3376" spans="1:11" x14ac:dyDescent="0.2">
      <c r="A3376" s="2"/>
      <c r="E3376" s="5"/>
      <c r="F3376" s="5"/>
      <c r="G3376"/>
      <c r="H3376" s="5"/>
      <c r="I3376" s="5"/>
      <c r="J3376" s="5"/>
      <c r="K3376" s="5"/>
    </row>
    <row r="3377" spans="1:11" x14ac:dyDescent="0.2">
      <c r="A3377" s="2"/>
      <c r="E3377" s="5"/>
      <c r="F3377" s="5"/>
      <c r="G3377"/>
      <c r="H3377" s="5"/>
      <c r="I3377" s="5"/>
      <c r="J3377" s="5"/>
      <c r="K3377" s="5"/>
    </row>
    <row r="3378" spans="1:11" x14ac:dyDescent="0.2">
      <c r="A3378" s="2"/>
      <c r="E3378" s="5"/>
      <c r="F3378" s="5"/>
      <c r="G3378"/>
      <c r="H3378" s="5"/>
      <c r="I3378" s="5"/>
      <c r="J3378" s="5"/>
      <c r="K3378" s="5"/>
    </row>
    <row r="3379" spans="1:11" x14ac:dyDescent="0.2">
      <c r="A3379" s="2"/>
      <c r="E3379" s="5"/>
      <c r="F3379" s="5"/>
      <c r="G3379"/>
      <c r="H3379" s="5"/>
      <c r="I3379" s="5"/>
      <c r="J3379" s="5"/>
      <c r="K3379" s="5"/>
    </row>
    <row r="3380" spans="1:11" x14ac:dyDescent="0.2">
      <c r="A3380" s="2"/>
      <c r="E3380" s="5"/>
      <c r="F3380" s="5"/>
      <c r="G3380"/>
      <c r="H3380" s="5"/>
      <c r="I3380" s="5"/>
      <c r="J3380" s="5"/>
      <c r="K3380" s="5"/>
    </row>
    <row r="3381" spans="1:11" x14ac:dyDescent="0.2">
      <c r="A3381" s="2"/>
      <c r="E3381" s="5"/>
      <c r="F3381" s="5"/>
      <c r="G3381"/>
      <c r="H3381" s="5"/>
      <c r="I3381" s="5"/>
      <c r="J3381" s="5"/>
      <c r="K3381" s="5"/>
    </row>
    <row r="3382" spans="1:11" x14ac:dyDescent="0.2">
      <c r="A3382" s="2"/>
      <c r="E3382" s="5"/>
      <c r="F3382" s="5"/>
      <c r="G3382"/>
      <c r="H3382" s="5"/>
      <c r="I3382" s="5"/>
      <c r="J3382" s="5"/>
      <c r="K3382" s="5"/>
    </row>
    <row r="3383" spans="1:11" x14ac:dyDescent="0.2">
      <c r="A3383" s="2"/>
      <c r="E3383" s="5"/>
      <c r="F3383" s="5"/>
      <c r="G3383"/>
      <c r="H3383" s="5"/>
      <c r="I3383" s="5"/>
      <c r="J3383" s="5"/>
      <c r="K3383" s="5"/>
    </row>
    <row r="3384" spans="1:11" x14ac:dyDescent="0.2">
      <c r="A3384" s="2"/>
      <c r="E3384" s="5"/>
      <c r="F3384" s="5"/>
      <c r="G3384"/>
      <c r="H3384" s="5"/>
      <c r="I3384" s="5"/>
      <c r="J3384" s="5"/>
      <c r="K3384" s="5"/>
    </row>
    <row r="3385" spans="1:11" x14ac:dyDescent="0.2">
      <c r="A3385" s="2"/>
      <c r="E3385" s="5"/>
      <c r="F3385" s="5"/>
      <c r="G3385"/>
      <c r="H3385" s="5"/>
      <c r="I3385" s="5"/>
      <c r="J3385" s="5"/>
      <c r="K3385" s="5"/>
    </row>
    <row r="3386" spans="1:11" x14ac:dyDescent="0.2">
      <c r="A3386" s="2"/>
      <c r="E3386" s="5"/>
      <c r="F3386" s="5"/>
      <c r="G3386"/>
      <c r="H3386" s="5"/>
      <c r="I3386" s="5"/>
      <c r="J3386" s="5"/>
      <c r="K3386" s="5"/>
    </row>
    <row r="3387" spans="1:11" x14ac:dyDescent="0.2">
      <c r="A3387" s="2"/>
      <c r="E3387" s="5"/>
      <c r="F3387" s="5"/>
      <c r="G3387"/>
      <c r="H3387" s="5"/>
      <c r="I3387" s="5"/>
      <c r="J3387" s="5"/>
      <c r="K3387" s="5"/>
    </row>
    <row r="3388" spans="1:11" x14ac:dyDescent="0.2">
      <c r="A3388" s="2"/>
      <c r="E3388" s="5"/>
      <c r="F3388" s="5"/>
      <c r="G3388"/>
      <c r="H3388" s="5"/>
      <c r="I3388" s="5"/>
      <c r="J3388" s="5"/>
      <c r="K3388" s="5"/>
    </row>
    <row r="3389" spans="1:11" x14ac:dyDescent="0.2">
      <c r="A3389" s="2"/>
      <c r="E3389" s="5"/>
      <c r="F3389" s="5"/>
      <c r="G3389"/>
      <c r="H3389" s="5"/>
      <c r="I3389" s="5"/>
      <c r="J3389" s="5"/>
      <c r="K3389" s="5"/>
    </row>
    <row r="3390" spans="1:11" x14ac:dyDescent="0.2">
      <c r="A3390" s="2"/>
      <c r="E3390" s="5"/>
      <c r="F3390" s="5"/>
      <c r="G3390"/>
      <c r="H3390" s="5"/>
      <c r="I3390" s="5"/>
      <c r="J3390" s="5"/>
      <c r="K3390" s="5"/>
    </row>
    <row r="3391" spans="1:11" x14ac:dyDescent="0.2">
      <c r="A3391" s="2"/>
      <c r="E3391" s="5"/>
      <c r="F3391" s="5"/>
      <c r="G3391"/>
      <c r="H3391" s="5"/>
      <c r="I3391" s="5"/>
      <c r="J3391" s="5"/>
      <c r="K3391" s="5"/>
    </row>
    <row r="3392" spans="1:11" x14ac:dyDescent="0.2">
      <c r="A3392" s="2"/>
      <c r="E3392" s="5"/>
      <c r="F3392" s="5"/>
      <c r="G3392"/>
      <c r="H3392" s="5"/>
      <c r="I3392" s="5"/>
      <c r="J3392" s="5"/>
      <c r="K3392" s="5"/>
    </row>
    <row r="3393" spans="1:11" x14ac:dyDescent="0.2">
      <c r="A3393" s="2"/>
      <c r="E3393" s="5"/>
      <c r="F3393" s="5"/>
      <c r="G3393"/>
      <c r="H3393" s="5"/>
      <c r="I3393" s="5"/>
      <c r="J3393" s="5"/>
      <c r="K3393" s="5"/>
    </row>
    <row r="3394" spans="1:11" x14ac:dyDescent="0.2">
      <c r="A3394" s="2"/>
      <c r="E3394" s="5"/>
      <c r="F3394" s="5"/>
      <c r="G3394"/>
      <c r="H3394" s="5"/>
      <c r="I3394" s="5"/>
      <c r="J3394" s="5"/>
      <c r="K3394" s="5"/>
    </row>
    <row r="3395" spans="1:11" x14ac:dyDescent="0.2">
      <c r="A3395" s="2"/>
      <c r="E3395" s="5"/>
      <c r="F3395" s="5"/>
      <c r="G3395"/>
      <c r="H3395" s="5"/>
      <c r="I3395" s="5"/>
      <c r="J3395" s="5"/>
      <c r="K3395" s="5"/>
    </row>
    <row r="3396" spans="1:11" x14ac:dyDescent="0.2">
      <c r="A3396" s="2"/>
      <c r="E3396" s="5"/>
      <c r="F3396" s="5"/>
      <c r="G3396"/>
      <c r="H3396" s="5"/>
      <c r="I3396" s="5"/>
      <c r="J3396" s="5"/>
      <c r="K3396" s="5"/>
    </row>
    <row r="3397" spans="1:11" x14ac:dyDescent="0.2">
      <c r="A3397" s="2"/>
      <c r="E3397" s="5"/>
      <c r="F3397" s="5"/>
      <c r="G3397"/>
      <c r="H3397" s="5"/>
      <c r="I3397" s="5"/>
      <c r="J3397" s="5"/>
      <c r="K3397" s="5"/>
    </row>
    <row r="3398" spans="1:11" x14ac:dyDescent="0.2">
      <c r="A3398" s="2"/>
      <c r="E3398" s="5"/>
      <c r="F3398" s="5"/>
      <c r="G3398"/>
      <c r="H3398" s="5"/>
      <c r="I3398" s="5"/>
      <c r="J3398" s="5"/>
      <c r="K3398" s="5"/>
    </row>
    <row r="3399" spans="1:11" x14ac:dyDescent="0.2">
      <c r="A3399" s="2"/>
      <c r="E3399" s="5"/>
      <c r="F3399" s="5"/>
      <c r="G3399"/>
      <c r="H3399" s="5"/>
      <c r="I3399" s="5"/>
      <c r="J3399" s="5"/>
      <c r="K3399" s="5"/>
    </row>
    <row r="3400" spans="1:11" x14ac:dyDescent="0.2">
      <c r="A3400" s="2"/>
      <c r="E3400" s="5"/>
      <c r="F3400" s="5"/>
      <c r="G3400"/>
      <c r="H3400" s="5"/>
      <c r="I3400" s="5"/>
      <c r="J3400" s="5"/>
      <c r="K3400" s="5"/>
    </row>
    <row r="3401" spans="1:11" x14ac:dyDescent="0.2">
      <c r="A3401" s="2"/>
      <c r="E3401" s="5"/>
      <c r="F3401" s="5"/>
      <c r="G3401"/>
      <c r="H3401" s="5"/>
      <c r="I3401" s="5"/>
      <c r="J3401" s="5"/>
      <c r="K3401" s="5"/>
    </row>
    <row r="3402" spans="1:11" x14ac:dyDescent="0.2">
      <c r="A3402" s="2"/>
      <c r="E3402" s="5"/>
      <c r="F3402" s="5"/>
      <c r="G3402"/>
      <c r="H3402" s="5"/>
      <c r="I3402" s="5"/>
      <c r="J3402" s="5"/>
      <c r="K3402" s="5"/>
    </row>
    <row r="3403" spans="1:11" x14ac:dyDescent="0.2">
      <c r="A3403" s="2"/>
      <c r="E3403" s="5"/>
      <c r="F3403" s="5"/>
      <c r="G3403"/>
      <c r="H3403" s="5"/>
      <c r="I3403" s="5"/>
      <c r="J3403" s="5"/>
      <c r="K3403" s="5"/>
    </row>
    <row r="3404" spans="1:11" x14ac:dyDescent="0.2">
      <c r="A3404" s="2"/>
      <c r="E3404" s="5"/>
      <c r="F3404" s="5"/>
      <c r="G3404"/>
      <c r="H3404" s="5"/>
      <c r="I3404" s="5"/>
      <c r="J3404" s="5"/>
      <c r="K3404" s="5"/>
    </row>
    <row r="3405" spans="1:11" x14ac:dyDescent="0.2">
      <c r="A3405" s="2"/>
      <c r="E3405" s="5"/>
      <c r="F3405" s="5"/>
      <c r="G3405"/>
      <c r="H3405" s="5"/>
      <c r="I3405" s="5"/>
      <c r="J3405" s="5"/>
      <c r="K3405" s="5"/>
    </row>
    <row r="3406" spans="1:11" x14ac:dyDescent="0.2">
      <c r="A3406" s="2"/>
      <c r="E3406" s="5"/>
      <c r="F3406" s="5"/>
      <c r="G3406"/>
      <c r="H3406" s="5"/>
      <c r="I3406" s="5"/>
      <c r="J3406" s="5"/>
      <c r="K3406" s="5"/>
    </row>
    <row r="3407" spans="1:11" x14ac:dyDescent="0.2">
      <c r="A3407" s="2"/>
      <c r="E3407" s="5"/>
      <c r="F3407" s="5"/>
      <c r="G3407"/>
      <c r="H3407" s="5"/>
      <c r="I3407" s="5"/>
      <c r="J3407" s="5"/>
      <c r="K3407" s="5"/>
    </row>
    <row r="3408" spans="1:11" x14ac:dyDescent="0.2">
      <c r="A3408" s="2"/>
      <c r="E3408" s="5"/>
      <c r="F3408" s="5"/>
      <c r="G3408"/>
      <c r="H3408" s="5"/>
      <c r="I3408" s="5"/>
      <c r="J3408" s="5"/>
      <c r="K3408" s="5"/>
    </row>
    <row r="3409" spans="1:11" x14ac:dyDescent="0.2">
      <c r="A3409" s="2"/>
      <c r="E3409" s="5"/>
      <c r="F3409" s="5"/>
      <c r="G3409"/>
      <c r="H3409" s="5"/>
      <c r="I3409" s="5"/>
      <c r="J3409" s="5"/>
      <c r="K3409" s="5"/>
    </row>
    <row r="3410" spans="1:11" x14ac:dyDescent="0.2">
      <c r="A3410" s="2"/>
      <c r="E3410" s="5"/>
      <c r="F3410" s="5"/>
      <c r="G3410"/>
      <c r="H3410" s="5"/>
      <c r="I3410" s="5"/>
      <c r="J3410" s="5"/>
      <c r="K3410" s="5"/>
    </row>
    <row r="3411" spans="1:11" x14ac:dyDescent="0.2">
      <c r="A3411" s="2"/>
      <c r="E3411" s="5"/>
      <c r="F3411" s="5"/>
      <c r="G3411"/>
      <c r="H3411" s="5"/>
      <c r="I3411" s="5"/>
      <c r="J3411" s="5"/>
      <c r="K3411" s="5"/>
    </row>
    <row r="3412" spans="1:11" x14ac:dyDescent="0.2">
      <c r="A3412" s="2"/>
      <c r="E3412" s="5"/>
      <c r="F3412" s="5"/>
      <c r="G3412"/>
      <c r="H3412" s="5"/>
      <c r="I3412" s="5"/>
      <c r="J3412" s="5"/>
      <c r="K3412" s="5"/>
    </row>
    <row r="3413" spans="1:11" x14ac:dyDescent="0.2">
      <c r="A3413" s="2"/>
      <c r="E3413" s="5"/>
      <c r="F3413" s="5"/>
      <c r="G3413"/>
      <c r="H3413" s="5"/>
      <c r="I3413" s="5"/>
      <c r="J3413" s="5"/>
      <c r="K3413" s="5"/>
    </row>
    <row r="3414" spans="1:11" x14ac:dyDescent="0.2">
      <c r="A3414" s="2"/>
      <c r="E3414" s="5"/>
      <c r="F3414" s="5"/>
      <c r="G3414"/>
      <c r="H3414" s="5"/>
      <c r="I3414" s="5"/>
      <c r="J3414" s="5"/>
      <c r="K3414" s="5"/>
    </row>
    <row r="3415" spans="1:11" x14ac:dyDescent="0.2">
      <c r="A3415" s="2"/>
      <c r="E3415" s="5"/>
      <c r="F3415" s="5"/>
      <c r="G3415"/>
      <c r="H3415" s="5"/>
      <c r="I3415" s="5"/>
      <c r="J3415" s="5"/>
      <c r="K3415" s="5"/>
    </row>
    <row r="3416" spans="1:11" x14ac:dyDescent="0.2">
      <c r="A3416" s="2"/>
      <c r="E3416" s="5"/>
      <c r="F3416" s="5"/>
      <c r="G3416"/>
      <c r="H3416" s="5"/>
      <c r="I3416" s="5"/>
      <c r="J3416" s="5"/>
      <c r="K3416" s="5"/>
    </row>
    <row r="3417" spans="1:11" x14ac:dyDescent="0.2">
      <c r="A3417" s="2"/>
      <c r="E3417" s="5"/>
      <c r="F3417" s="5"/>
      <c r="G3417"/>
      <c r="H3417" s="5"/>
      <c r="I3417" s="5"/>
      <c r="J3417" s="5"/>
      <c r="K3417" s="5"/>
    </row>
    <row r="3418" spans="1:11" x14ac:dyDescent="0.2">
      <c r="A3418" s="2"/>
      <c r="E3418" s="5"/>
      <c r="F3418" s="5"/>
      <c r="G3418"/>
      <c r="H3418" s="5"/>
      <c r="I3418" s="5"/>
      <c r="J3418" s="5"/>
      <c r="K3418" s="5"/>
    </row>
    <row r="3419" spans="1:11" x14ac:dyDescent="0.2">
      <c r="A3419" s="2"/>
      <c r="E3419" s="5"/>
      <c r="F3419" s="5"/>
      <c r="G3419"/>
      <c r="H3419" s="5"/>
      <c r="I3419" s="5"/>
      <c r="J3419" s="5"/>
      <c r="K3419" s="5"/>
    </row>
    <row r="3420" spans="1:11" x14ac:dyDescent="0.2">
      <c r="A3420" s="2"/>
      <c r="E3420" s="5"/>
      <c r="F3420" s="5"/>
      <c r="G3420"/>
      <c r="H3420" s="5"/>
      <c r="I3420" s="5"/>
      <c r="J3420" s="5"/>
      <c r="K3420" s="5"/>
    </row>
    <row r="3421" spans="1:11" x14ac:dyDescent="0.2">
      <c r="A3421" s="2"/>
      <c r="E3421" s="5"/>
      <c r="F3421" s="5"/>
      <c r="G3421"/>
      <c r="H3421" s="5"/>
      <c r="I3421" s="5"/>
      <c r="J3421" s="5"/>
      <c r="K3421" s="5"/>
    </row>
    <row r="3422" spans="1:11" x14ac:dyDescent="0.2">
      <c r="A3422" s="2"/>
      <c r="E3422" s="5"/>
      <c r="F3422" s="5"/>
      <c r="G3422"/>
      <c r="H3422" s="5"/>
      <c r="I3422" s="5"/>
      <c r="J3422" s="5"/>
      <c r="K3422" s="5"/>
    </row>
    <row r="3423" spans="1:11" x14ac:dyDescent="0.2">
      <c r="A3423" s="2"/>
      <c r="E3423" s="5"/>
      <c r="F3423" s="5"/>
      <c r="G3423"/>
      <c r="H3423" s="5"/>
      <c r="I3423" s="5"/>
      <c r="J3423" s="5"/>
      <c r="K3423" s="5"/>
    </row>
    <row r="3424" spans="1:11" x14ac:dyDescent="0.2">
      <c r="A3424" s="2"/>
      <c r="E3424" s="5"/>
      <c r="F3424" s="5"/>
      <c r="G3424"/>
      <c r="H3424" s="5"/>
      <c r="I3424" s="5"/>
      <c r="J3424" s="5"/>
      <c r="K3424" s="5"/>
    </row>
    <row r="3425" spans="1:11" x14ac:dyDescent="0.2">
      <c r="A3425" s="2"/>
      <c r="E3425" s="5"/>
      <c r="F3425" s="5"/>
      <c r="G3425"/>
      <c r="H3425" s="5"/>
      <c r="I3425" s="5"/>
      <c r="J3425" s="5"/>
      <c r="K3425" s="5"/>
    </row>
    <row r="3426" spans="1:11" x14ac:dyDescent="0.2">
      <c r="A3426" s="2"/>
      <c r="E3426" s="5"/>
      <c r="F3426" s="5"/>
      <c r="G3426"/>
      <c r="H3426" s="5"/>
      <c r="I3426" s="5"/>
      <c r="J3426" s="5"/>
      <c r="K3426" s="5"/>
    </row>
    <row r="3427" spans="1:11" x14ac:dyDescent="0.2">
      <c r="A3427" s="2"/>
      <c r="E3427" s="5"/>
      <c r="F3427" s="5"/>
      <c r="G3427"/>
      <c r="H3427" s="5"/>
      <c r="I3427" s="5"/>
      <c r="J3427" s="5"/>
      <c r="K3427" s="5"/>
    </row>
    <row r="3428" spans="1:11" x14ac:dyDescent="0.2">
      <c r="A3428" s="2"/>
      <c r="E3428" s="5"/>
      <c r="F3428" s="5"/>
      <c r="G3428"/>
      <c r="H3428" s="5"/>
      <c r="I3428" s="5"/>
      <c r="J3428" s="5"/>
      <c r="K3428" s="5"/>
    </row>
    <row r="3429" spans="1:11" x14ac:dyDescent="0.2">
      <c r="A3429" s="2"/>
      <c r="E3429" s="5"/>
      <c r="F3429" s="5"/>
      <c r="G3429"/>
      <c r="H3429" s="5"/>
      <c r="I3429" s="5"/>
      <c r="J3429" s="5"/>
      <c r="K3429" s="5"/>
    </row>
    <row r="3430" spans="1:11" x14ac:dyDescent="0.2">
      <c r="A3430" s="2"/>
      <c r="E3430" s="5"/>
      <c r="F3430" s="5"/>
      <c r="G3430"/>
      <c r="H3430" s="5"/>
      <c r="I3430" s="5"/>
      <c r="J3430" s="5"/>
      <c r="K3430" s="5"/>
    </row>
    <row r="3431" spans="1:11" x14ac:dyDescent="0.2">
      <c r="A3431" s="2"/>
      <c r="E3431" s="5"/>
      <c r="F3431" s="5"/>
      <c r="G3431"/>
      <c r="H3431" s="5"/>
      <c r="I3431" s="5"/>
      <c r="J3431" s="5"/>
      <c r="K3431" s="5"/>
    </row>
    <row r="3432" spans="1:11" x14ac:dyDescent="0.2">
      <c r="A3432" s="2"/>
      <c r="E3432" s="5"/>
      <c r="F3432" s="5"/>
      <c r="G3432"/>
      <c r="H3432" s="5"/>
      <c r="I3432" s="5"/>
      <c r="J3432" s="5"/>
      <c r="K3432" s="5"/>
    </row>
    <row r="3433" spans="1:11" x14ac:dyDescent="0.2">
      <c r="A3433" s="2"/>
      <c r="E3433" s="5"/>
      <c r="F3433" s="5"/>
      <c r="G3433"/>
      <c r="H3433" s="5"/>
      <c r="I3433" s="5"/>
      <c r="J3433" s="5"/>
      <c r="K3433" s="5"/>
    </row>
    <row r="3434" spans="1:11" x14ac:dyDescent="0.2">
      <c r="A3434" s="2"/>
      <c r="E3434" s="5"/>
      <c r="F3434" s="5"/>
      <c r="G3434"/>
      <c r="H3434" s="5"/>
      <c r="I3434" s="5"/>
      <c r="J3434" s="5"/>
      <c r="K3434" s="5"/>
    </row>
    <row r="3435" spans="1:11" x14ac:dyDescent="0.2">
      <c r="A3435" s="2"/>
      <c r="E3435" s="5"/>
      <c r="F3435" s="5"/>
      <c r="G3435"/>
      <c r="H3435" s="5"/>
      <c r="I3435" s="5"/>
      <c r="J3435" s="5"/>
      <c r="K3435" s="5"/>
    </row>
    <row r="3436" spans="1:11" x14ac:dyDescent="0.2">
      <c r="A3436" s="2"/>
      <c r="E3436" s="5"/>
      <c r="F3436" s="5"/>
      <c r="G3436"/>
      <c r="H3436" s="5"/>
      <c r="I3436" s="5"/>
      <c r="J3436" s="5"/>
      <c r="K3436" s="5"/>
    </row>
    <row r="3437" spans="1:11" x14ac:dyDescent="0.2">
      <c r="A3437" s="2"/>
      <c r="E3437" s="5"/>
      <c r="F3437" s="5"/>
      <c r="G3437"/>
      <c r="H3437" s="5"/>
      <c r="I3437" s="5"/>
      <c r="J3437" s="5"/>
      <c r="K3437" s="5"/>
    </row>
    <row r="3438" spans="1:11" x14ac:dyDescent="0.2">
      <c r="A3438" s="2"/>
      <c r="E3438" s="5"/>
      <c r="F3438" s="5"/>
      <c r="G3438"/>
      <c r="H3438" s="5"/>
      <c r="I3438" s="5"/>
      <c r="J3438" s="5"/>
      <c r="K3438" s="5"/>
    </row>
    <row r="3439" spans="1:11" x14ac:dyDescent="0.2">
      <c r="A3439" s="2"/>
      <c r="E3439" s="5"/>
      <c r="F3439" s="5"/>
      <c r="G3439"/>
      <c r="H3439" s="5"/>
      <c r="I3439" s="5"/>
      <c r="J3439" s="5"/>
      <c r="K3439" s="5"/>
    </row>
    <row r="3440" spans="1:11" x14ac:dyDescent="0.2">
      <c r="A3440" s="2"/>
      <c r="E3440" s="5"/>
      <c r="F3440" s="5"/>
      <c r="G3440"/>
      <c r="H3440" s="5"/>
      <c r="I3440" s="5"/>
      <c r="J3440" s="5"/>
      <c r="K3440" s="5"/>
    </row>
    <row r="3441" spans="1:11" x14ac:dyDescent="0.2">
      <c r="A3441" s="2"/>
      <c r="E3441" s="5"/>
      <c r="F3441" s="5"/>
      <c r="G3441"/>
      <c r="H3441" s="5"/>
      <c r="I3441" s="5"/>
      <c r="J3441" s="5"/>
      <c r="K3441" s="5"/>
    </row>
    <row r="3442" spans="1:11" x14ac:dyDescent="0.2">
      <c r="A3442" s="2"/>
      <c r="E3442" s="5"/>
      <c r="F3442" s="5"/>
      <c r="G3442"/>
      <c r="H3442" s="5"/>
      <c r="I3442" s="5"/>
      <c r="J3442" s="5"/>
      <c r="K3442" s="5"/>
    </row>
    <row r="3443" spans="1:11" x14ac:dyDescent="0.2">
      <c r="A3443" s="2"/>
      <c r="E3443" s="5"/>
      <c r="F3443" s="5"/>
      <c r="G3443"/>
      <c r="H3443" s="5"/>
      <c r="I3443" s="5"/>
      <c r="J3443" s="5"/>
      <c r="K3443" s="5"/>
    </row>
    <row r="3444" spans="1:11" x14ac:dyDescent="0.2">
      <c r="A3444" s="2"/>
      <c r="E3444" s="5"/>
      <c r="F3444" s="5"/>
      <c r="G3444"/>
      <c r="H3444" s="5"/>
      <c r="I3444" s="5"/>
      <c r="J3444" s="5"/>
      <c r="K3444" s="5"/>
    </row>
    <row r="3445" spans="1:11" x14ac:dyDescent="0.2">
      <c r="A3445" s="2"/>
      <c r="E3445" s="5"/>
      <c r="F3445" s="5"/>
      <c r="G3445"/>
      <c r="H3445" s="5"/>
      <c r="I3445" s="5"/>
      <c r="J3445" s="5"/>
      <c r="K3445" s="5"/>
    </row>
    <row r="3446" spans="1:11" x14ac:dyDescent="0.2">
      <c r="A3446" s="2"/>
      <c r="E3446" s="5"/>
      <c r="F3446" s="5"/>
      <c r="G3446"/>
      <c r="H3446" s="5"/>
      <c r="I3446" s="5"/>
      <c r="J3446" s="5"/>
      <c r="K3446" s="5"/>
    </row>
    <row r="3447" spans="1:11" x14ac:dyDescent="0.2">
      <c r="A3447" s="2"/>
      <c r="E3447" s="5"/>
      <c r="F3447" s="5"/>
      <c r="G3447"/>
      <c r="H3447" s="5"/>
      <c r="I3447" s="5"/>
      <c r="J3447" s="5"/>
      <c r="K3447" s="5"/>
    </row>
    <row r="3448" spans="1:11" x14ac:dyDescent="0.2">
      <c r="A3448" s="2"/>
      <c r="E3448" s="5"/>
      <c r="F3448" s="5"/>
      <c r="G3448"/>
      <c r="H3448" s="5"/>
      <c r="I3448" s="5"/>
      <c r="J3448" s="5"/>
      <c r="K3448" s="5"/>
    </row>
    <row r="3449" spans="1:11" x14ac:dyDescent="0.2">
      <c r="A3449" s="2"/>
      <c r="E3449" s="5"/>
      <c r="F3449" s="5"/>
      <c r="G3449"/>
      <c r="H3449" s="5"/>
      <c r="I3449" s="5"/>
      <c r="J3449" s="5"/>
      <c r="K3449" s="5"/>
    </row>
    <row r="3450" spans="1:11" x14ac:dyDescent="0.2">
      <c r="A3450" s="2"/>
      <c r="E3450" s="5"/>
      <c r="F3450" s="5"/>
      <c r="G3450"/>
      <c r="H3450" s="5"/>
      <c r="I3450" s="5"/>
      <c r="J3450" s="5"/>
      <c r="K3450" s="5"/>
    </row>
    <row r="3451" spans="1:11" x14ac:dyDescent="0.2">
      <c r="A3451" s="2"/>
      <c r="E3451" s="5"/>
      <c r="F3451" s="5"/>
      <c r="G3451"/>
      <c r="H3451" s="5"/>
      <c r="I3451" s="5"/>
      <c r="J3451" s="5"/>
      <c r="K3451" s="5"/>
    </row>
    <row r="3452" spans="1:11" x14ac:dyDescent="0.2">
      <c r="A3452" s="2"/>
      <c r="E3452" s="5"/>
      <c r="F3452" s="5"/>
      <c r="G3452"/>
      <c r="H3452" s="5"/>
      <c r="I3452" s="5"/>
      <c r="J3452" s="5"/>
      <c r="K3452" s="5"/>
    </row>
    <row r="3453" spans="1:11" x14ac:dyDescent="0.2">
      <c r="A3453" s="2"/>
      <c r="E3453" s="5"/>
      <c r="F3453" s="5"/>
      <c r="G3453"/>
      <c r="H3453" s="5"/>
      <c r="I3453" s="5"/>
      <c r="J3453" s="5"/>
      <c r="K3453" s="5"/>
    </row>
    <row r="3454" spans="1:11" x14ac:dyDescent="0.2">
      <c r="A3454" s="2"/>
      <c r="E3454" s="5"/>
      <c r="F3454" s="5"/>
      <c r="G3454"/>
      <c r="H3454" s="5"/>
      <c r="I3454" s="5"/>
      <c r="J3454" s="5"/>
      <c r="K3454" s="5"/>
    </row>
    <row r="3455" spans="1:11" x14ac:dyDescent="0.2">
      <c r="A3455" s="2"/>
      <c r="E3455" s="5"/>
      <c r="F3455" s="5"/>
      <c r="G3455"/>
      <c r="H3455" s="5"/>
      <c r="I3455" s="5"/>
      <c r="J3455" s="5"/>
      <c r="K3455" s="5"/>
    </row>
    <row r="3456" spans="1:11" x14ac:dyDescent="0.2">
      <c r="A3456" s="2"/>
      <c r="E3456" s="5"/>
      <c r="F3456" s="5"/>
      <c r="G3456"/>
      <c r="H3456" s="5"/>
      <c r="I3456" s="5"/>
      <c r="J3456" s="5"/>
      <c r="K3456" s="5"/>
    </row>
    <row r="3457" spans="1:11" x14ac:dyDescent="0.2">
      <c r="A3457" s="2"/>
      <c r="E3457" s="5"/>
      <c r="F3457" s="5"/>
      <c r="G3457"/>
      <c r="H3457" s="5"/>
      <c r="I3457" s="5"/>
      <c r="J3457" s="5"/>
      <c r="K3457" s="5"/>
    </row>
    <row r="3458" spans="1:11" x14ac:dyDescent="0.2">
      <c r="A3458" s="2"/>
      <c r="E3458" s="5"/>
      <c r="F3458" s="5"/>
      <c r="G3458"/>
      <c r="H3458" s="5"/>
      <c r="I3458" s="5"/>
      <c r="J3458" s="5"/>
      <c r="K3458" s="5"/>
    </row>
    <row r="3459" spans="1:11" x14ac:dyDescent="0.2">
      <c r="A3459" s="2"/>
      <c r="E3459" s="5"/>
      <c r="F3459" s="5"/>
      <c r="G3459"/>
      <c r="H3459" s="5"/>
      <c r="I3459" s="5"/>
      <c r="J3459" s="5"/>
      <c r="K3459" s="5"/>
    </row>
    <row r="3460" spans="1:11" x14ac:dyDescent="0.2">
      <c r="A3460" s="2"/>
      <c r="E3460" s="5"/>
      <c r="F3460" s="5"/>
      <c r="G3460"/>
      <c r="H3460" s="5"/>
      <c r="I3460" s="5"/>
      <c r="J3460" s="5"/>
      <c r="K3460" s="5"/>
    </row>
    <row r="3461" spans="1:11" x14ac:dyDescent="0.2">
      <c r="A3461" s="2"/>
      <c r="E3461" s="5"/>
      <c r="F3461" s="5"/>
      <c r="G3461"/>
      <c r="H3461" s="5"/>
      <c r="I3461" s="5"/>
      <c r="J3461" s="5"/>
      <c r="K3461" s="5"/>
    </row>
    <row r="3462" spans="1:11" x14ac:dyDescent="0.2">
      <c r="A3462" s="2"/>
      <c r="E3462" s="5"/>
      <c r="F3462" s="5"/>
      <c r="G3462"/>
      <c r="H3462" s="5"/>
      <c r="I3462" s="5"/>
      <c r="J3462" s="5"/>
      <c r="K3462" s="5"/>
    </row>
    <row r="3463" spans="1:11" x14ac:dyDescent="0.2">
      <c r="A3463" s="2"/>
      <c r="E3463" s="5"/>
      <c r="F3463" s="5"/>
      <c r="G3463"/>
      <c r="H3463" s="5"/>
      <c r="I3463" s="5"/>
      <c r="J3463" s="5"/>
      <c r="K3463" s="5"/>
    </row>
    <row r="3464" spans="1:11" x14ac:dyDescent="0.2">
      <c r="A3464" s="2"/>
      <c r="E3464" s="5"/>
      <c r="F3464" s="5"/>
      <c r="G3464"/>
      <c r="H3464" s="5"/>
      <c r="I3464" s="5"/>
      <c r="J3464" s="5"/>
      <c r="K3464" s="5"/>
    </row>
    <row r="3465" spans="1:11" x14ac:dyDescent="0.2">
      <c r="A3465" s="2"/>
      <c r="E3465" s="5"/>
      <c r="F3465" s="5"/>
      <c r="G3465"/>
      <c r="H3465" s="5"/>
      <c r="I3465" s="5"/>
      <c r="J3465" s="5"/>
      <c r="K3465" s="5"/>
    </row>
    <row r="3466" spans="1:11" x14ac:dyDescent="0.2">
      <c r="A3466" s="2"/>
      <c r="E3466" s="5"/>
      <c r="F3466" s="5"/>
      <c r="G3466"/>
      <c r="H3466" s="5"/>
      <c r="I3466" s="5"/>
      <c r="J3466" s="5"/>
      <c r="K3466" s="5"/>
    </row>
    <row r="3467" spans="1:11" x14ac:dyDescent="0.2">
      <c r="A3467" s="2"/>
      <c r="E3467" s="5"/>
      <c r="F3467" s="5"/>
      <c r="G3467"/>
      <c r="H3467" s="5"/>
      <c r="I3467" s="5"/>
      <c r="J3467" s="5"/>
      <c r="K3467" s="5"/>
    </row>
    <row r="3468" spans="1:11" x14ac:dyDescent="0.2">
      <c r="A3468" s="2"/>
      <c r="E3468" s="5"/>
      <c r="F3468" s="5"/>
      <c r="G3468"/>
      <c r="H3468" s="5"/>
      <c r="I3468" s="5"/>
      <c r="J3468" s="5"/>
      <c r="K3468" s="5"/>
    </row>
    <row r="3469" spans="1:11" x14ac:dyDescent="0.2">
      <c r="A3469" s="2"/>
      <c r="E3469" s="5"/>
      <c r="F3469" s="5"/>
      <c r="G3469"/>
      <c r="H3469" s="5"/>
      <c r="I3469" s="5"/>
      <c r="J3469" s="5"/>
      <c r="K3469" s="5"/>
    </row>
    <row r="3470" spans="1:11" x14ac:dyDescent="0.2">
      <c r="A3470" s="2"/>
      <c r="E3470" s="5"/>
      <c r="F3470" s="5"/>
      <c r="G3470"/>
      <c r="H3470" s="5"/>
      <c r="I3470" s="5"/>
      <c r="J3470" s="5"/>
      <c r="K3470" s="5"/>
    </row>
    <row r="3471" spans="1:11" x14ac:dyDescent="0.2">
      <c r="A3471" s="2"/>
      <c r="E3471" s="5"/>
      <c r="F3471" s="5"/>
      <c r="G3471"/>
      <c r="H3471" s="5"/>
      <c r="I3471" s="5"/>
      <c r="J3471" s="5"/>
      <c r="K3471" s="5"/>
    </row>
    <row r="3472" spans="1:11" x14ac:dyDescent="0.2">
      <c r="A3472" s="2"/>
      <c r="E3472" s="5"/>
      <c r="F3472" s="5"/>
      <c r="G3472"/>
      <c r="H3472" s="5"/>
      <c r="I3472" s="5"/>
      <c r="J3472" s="5"/>
      <c r="K3472" s="5"/>
    </row>
    <row r="3473" spans="1:11" x14ac:dyDescent="0.2">
      <c r="A3473" s="2"/>
      <c r="E3473" s="5"/>
      <c r="F3473" s="5"/>
      <c r="G3473"/>
      <c r="H3473" s="5"/>
      <c r="I3473" s="5"/>
      <c r="J3473" s="5"/>
      <c r="K3473" s="5"/>
    </row>
    <row r="3474" spans="1:11" x14ac:dyDescent="0.2">
      <c r="A3474" s="2"/>
      <c r="E3474" s="5"/>
      <c r="F3474" s="5"/>
      <c r="G3474"/>
      <c r="H3474" s="5"/>
      <c r="I3474" s="5"/>
      <c r="J3474" s="5"/>
      <c r="K3474" s="5"/>
    </row>
    <row r="3475" spans="1:11" x14ac:dyDescent="0.2">
      <c r="A3475" s="2"/>
      <c r="E3475" s="5"/>
      <c r="F3475" s="5"/>
      <c r="G3475"/>
      <c r="H3475" s="5"/>
      <c r="I3475" s="5"/>
      <c r="J3475" s="5"/>
      <c r="K3475" s="5"/>
    </row>
    <row r="3476" spans="1:11" x14ac:dyDescent="0.2">
      <c r="A3476" s="2"/>
      <c r="E3476" s="5"/>
      <c r="F3476" s="5"/>
      <c r="G3476"/>
      <c r="H3476" s="5"/>
      <c r="I3476" s="5"/>
      <c r="J3476" s="5"/>
      <c r="K3476" s="5"/>
    </row>
    <row r="3477" spans="1:11" x14ac:dyDescent="0.2">
      <c r="A3477" s="2"/>
      <c r="E3477" s="5"/>
      <c r="F3477" s="5"/>
      <c r="G3477"/>
      <c r="H3477" s="5"/>
      <c r="I3477" s="5"/>
      <c r="J3477" s="5"/>
      <c r="K3477" s="5"/>
    </row>
    <row r="3478" spans="1:11" x14ac:dyDescent="0.2">
      <c r="A3478" s="2"/>
      <c r="E3478" s="5"/>
      <c r="F3478" s="5"/>
      <c r="G3478"/>
      <c r="H3478" s="5"/>
      <c r="I3478" s="5"/>
      <c r="J3478" s="5"/>
      <c r="K3478" s="5"/>
    </row>
    <row r="3479" spans="1:11" x14ac:dyDescent="0.2">
      <c r="A3479" s="2"/>
      <c r="E3479" s="5"/>
      <c r="F3479" s="5"/>
      <c r="G3479"/>
      <c r="H3479" s="5"/>
      <c r="I3479" s="5"/>
      <c r="J3479" s="5"/>
      <c r="K3479" s="5"/>
    </row>
    <row r="3480" spans="1:11" x14ac:dyDescent="0.2">
      <c r="A3480" s="2"/>
      <c r="E3480" s="5"/>
      <c r="F3480" s="5"/>
      <c r="G3480"/>
      <c r="H3480" s="5"/>
      <c r="I3480" s="5"/>
      <c r="J3480" s="5"/>
      <c r="K3480" s="5"/>
    </row>
    <row r="3481" spans="1:11" x14ac:dyDescent="0.2">
      <c r="A3481" s="2"/>
      <c r="E3481" s="5"/>
      <c r="F3481" s="5"/>
      <c r="G3481"/>
      <c r="H3481" s="5"/>
      <c r="I3481" s="5"/>
      <c r="J3481" s="5"/>
      <c r="K3481" s="5"/>
    </row>
    <row r="3482" spans="1:11" x14ac:dyDescent="0.2">
      <c r="A3482" s="2"/>
      <c r="E3482" s="5"/>
      <c r="F3482" s="5"/>
      <c r="G3482"/>
      <c r="H3482" s="5"/>
      <c r="I3482" s="5"/>
      <c r="J3482" s="5"/>
      <c r="K3482" s="5"/>
    </row>
    <row r="3483" spans="1:11" x14ac:dyDescent="0.2">
      <c r="A3483" s="2"/>
      <c r="E3483" s="5"/>
      <c r="F3483" s="5"/>
      <c r="G3483"/>
      <c r="H3483" s="5"/>
      <c r="I3483" s="5"/>
      <c r="J3483" s="5"/>
      <c r="K3483" s="5"/>
    </row>
    <row r="3484" spans="1:11" x14ac:dyDescent="0.2">
      <c r="A3484" s="2"/>
      <c r="E3484" s="5"/>
      <c r="F3484" s="5"/>
      <c r="G3484"/>
      <c r="H3484" s="5"/>
      <c r="I3484" s="5"/>
      <c r="J3484" s="5"/>
      <c r="K3484" s="5"/>
    </row>
    <row r="3485" spans="1:11" x14ac:dyDescent="0.2">
      <c r="A3485" s="2"/>
      <c r="E3485" s="5"/>
      <c r="F3485" s="5"/>
      <c r="G3485"/>
      <c r="H3485" s="5"/>
      <c r="I3485" s="5"/>
      <c r="J3485" s="5"/>
      <c r="K3485" s="5"/>
    </row>
    <row r="3486" spans="1:11" x14ac:dyDescent="0.2">
      <c r="A3486" s="2"/>
      <c r="E3486" s="5"/>
      <c r="F3486" s="5"/>
      <c r="G3486"/>
      <c r="H3486" s="5"/>
      <c r="I3486" s="5"/>
      <c r="J3486" s="5"/>
      <c r="K3486" s="5"/>
    </row>
    <row r="3487" spans="1:11" x14ac:dyDescent="0.2">
      <c r="A3487" s="2"/>
      <c r="E3487" s="5"/>
      <c r="F3487" s="5"/>
      <c r="G3487"/>
      <c r="H3487" s="5"/>
      <c r="I3487" s="5"/>
      <c r="J3487" s="5"/>
      <c r="K3487" s="5"/>
    </row>
    <row r="3488" spans="1:11" x14ac:dyDescent="0.2">
      <c r="A3488" s="2"/>
      <c r="E3488" s="5"/>
      <c r="F3488" s="5"/>
      <c r="G3488"/>
      <c r="H3488" s="5"/>
      <c r="I3488" s="5"/>
      <c r="J3488" s="5"/>
      <c r="K3488" s="5"/>
    </row>
    <row r="3489" spans="1:11" x14ac:dyDescent="0.2">
      <c r="A3489" s="2"/>
      <c r="E3489" s="5"/>
      <c r="F3489" s="5"/>
      <c r="G3489"/>
      <c r="H3489" s="5"/>
      <c r="I3489" s="5"/>
      <c r="J3489" s="5"/>
      <c r="K3489" s="5"/>
    </row>
    <row r="3490" spans="1:11" x14ac:dyDescent="0.2">
      <c r="A3490" s="2"/>
      <c r="E3490" s="5"/>
      <c r="F3490" s="5"/>
      <c r="G3490"/>
      <c r="H3490" s="5"/>
      <c r="I3490" s="5"/>
      <c r="J3490" s="5"/>
      <c r="K3490" s="5"/>
    </row>
    <row r="3491" spans="1:11" x14ac:dyDescent="0.2">
      <c r="A3491" s="2"/>
      <c r="E3491" s="5"/>
      <c r="F3491" s="5"/>
      <c r="G3491"/>
      <c r="H3491" s="5"/>
      <c r="I3491" s="5"/>
      <c r="J3491" s="5"/>
      <c r="K3491" s="5"/>
    </row>
    <row r="3492" spans="1:11" x14ac:dyDescent="0.2">
      <c r="A3492" s="2"/>
      <c r="E3492" s="5"/>
      <c r="F3492" s="5"/>
      <c r="G3492"/>
      <c r="H3492" s="5"/>
      <c r="I3492" s="5"/>
      <c r="J3492" s="5"/>
      <c r="K3492" s="5"/>
    </row>
    <row r="3493" spans="1:11" x14ac:dyDescent="0.2">
      <c r="A3493" s="2"/>
      <c r="E3493" s="5"/>
      <c r="F3493" s="5"/>
      <c r="G3493"/>
      <c r="H3493" s="5"/>
      <c r="I3493" s="5"/>
      <c r="J3493" s="5"/>
      <c r="K3493" s="5"/>
    </row>
    <row r="3494" spans="1:11" x14ac:dyDescent="0.2">
      <c r="A3494" s="2"/>
      <c r="E3494" s="5"/>
      <c r="F3494" s="5"/>
      <c r="G3494"/>
      <c r="H3494" s="5"/>
      <c r="I3494" s="5"/>
      <c r="J3494" s="5"/>
      <c r="K3494" s="5"/>
    </row>
    <row r="3495" spans="1:11" x14ac:dyDescent="0.2">
      <c r="A3495" s="2"/>
      <c r="E3495" s="5"/>
      <c r="F3495" s="5"/>
      <c r="G3495"/>
      <c r="H3495" s="5"/>
      <c r="I3495" s="5"/>
      <c r="J3495" s="5"/>
      <c r="K3495" s="5"/>
    </row>
    <row r="3496" spans="1:11" x14ac:dyDescent="0.2">
      <c r="A3496" s="2"/>
      <c r="E3496" s="5"/>
      <c r="F3496" s="5"/>
      <c r="G3496"/>
      <c r="H3496" s="5"/>
      <c r="I3496" s="5"/>
      <c r="J3496" s="5"/>
      <c r="K3496" s="5"/>
    </row>
    <row r="3497" spans="1:11" x14ac:dyDescent="0.2">
      <c r="A3497" s="2"/>
      <c r="E3497" s="5"/>
      <c r="F3497" s="5"/>
      <c r="G3497"/>
      <c r="H3497" s="5"/>
      <c r="I3497" s="5"/>
      <c r="J3497" s="5"/>
      <c r="K3497" s="5"/>
    </row>
    <row r="3498" spans="1:11" x14ac:dyDescent="0.2">
      <c r="A3498" s="2"/>
      <c r="E3498" s="5"/>
      <c r="F3498" s="5"/>
      <c r="G3498"/>
      <c r="H3498" s="5"/>
      <c r="I3498" s="5"/>
      <c r="J3498" s="5"/>
      <c r="K3498" s="5"/>
    </row>
    <row r="3499" spans="1:11" x14ac:dyDescent="0.2">
      <c r="A3499" s="2"/>
      <c r="E3499" s="5"/>
      <c r="F3499" s="5"/>
      <c r="G3499"/>
      <c r="H3499" s="5"/>
      <c r="I3499" s="5"/>
      <c r="J3499" s="5"/>
      <c r="K3499" s="5"/>
    </row>
    <row r="3500" spans="1:11" x14ac:dyDescent="0.2">
      <c r="A3500" s="2"/>
      <c r="E3500" s="5"/>
      <c r="F3500" s="5"/>
      <c r="G3500"/>
      <c r="H3500" s="5"/>
      <c r="I3500" s="5"/>
      <c r="J3500" s="5"/>
      <c r="K3500" s="5"/>
    </row>
    <row r="3501" spans="1:11" x14ac:dyDescent="0.2">
      <c r="A3501" s="2"/>
      <c r="E3501" s="5"/>
      <c r="F3501" s="5"/>
      <c r="G3501"/>
      <c r="H3501" s="5"/>
      <c r="I3501" s="5"/>
      <c r="J3501" s="5"/>
      <c r="K3501" s="5"/>
    </row>
    <row r="3502" spans="1:11" x14ac:dyDescent="0.2">
      <c r="A3502" s="2"/>
      <c r="E3502" s="5"/>
      <c r="F3502" s="5"/>
      <c r="G3502"/>
      <c r="H3502" s="5"/>
      <c r="I3502" s="5"/>
      <c r="J3502" s="5"/>
      <c r="K3502" s="5"/>
    </row>
    <row r="3503" spans="1:11" x14ac:dyDescent="0.2">
      <c r="A3503" s="2"/>
      <c r="E3503" s="5"/>
      <c r="F3503" s="5"/>
      <c r="G3503"/>
      <c r="H3503" s="5"/>
      <c r="I3503" s="5"/>
      <c r="J3503" s="5"/>
      <c r="K3503" s="5"/>
    </row>
    <row r="3504" spans="1:11" x14ac:dyDescent="0.2">
      <c r="A3504" s="2"/>
      <c r="E3504" s="5"/>
      <c r="F3504" s="5"/>
      <c r="G3504"/>
      <c r="H3504" s="5"/>
      <c r="I3504" s="5"/>
      <c r="J3504" s="5"/>
      <c r="K3504" s="5"/>
    </row>
    <row r="3505" spans="1:11" x14ac:dyDescent="0.2">
      <c r="A3505" s="2"/>
      <c r="E3505" s="5"/>
      <c r="F3505" s="5"/>
      <c r="G3505"/>
      <c r="H3505" s="5"/>
      <c r="I3505" s="5"/>
      <c r="J3505" s="5"/>
      <c r="K3505" s="5"/>
    </row>
    <row r="3506" spans="1:11" x14ac:dyDescent="0.2">
      <c r="A3506" s="2"/>
      <c r="E3506" s="5"/>
      <c r="F3506" s="5"/>
      <c r="G3506"/>
      <c r="H3506" s="5"/>
      <c r="I3506" s="5"/>
      <c r="J3506" s="5"/>
      <c r="K3506" s="5"/>
    </row>
    <row r="3507" spans="1:11" x14ac:dyDescent="0.2">
      <c r="A3507" s="2"/>
      <c r="E3507" s="5"/>
      <c r="F3507" s="5"/>
      <c r="G3507"/>
      <c r="H3507" s="5"/>
      <c r="I3507" s="5"/>
      <c r="J3507" s="5"/>
      <c r="K3507" s="5"/>
    </row>
    <row r="3508" spans="1:11" x14ac:dyDescent="0.2">
      <c r="A3508" s="2"/>
      <c r="E3508" s="5"/>
      <c r="F3508" s="5"/>
      <c r="G3508"/>
      <c r="H3508" s="5"/>
      <c r="I3508" s="5"/>
      <c r="J3508" s="5"/>
      <c r="K3508" s="5"/>
    </row>
    <row r="3509" spans="1:11" x14ac:dyDescent="0.2">
      <c r="A3509" s="2"/>
      <c r="E3509" s="5"/>
      <c r="F3509" s="5"/>
      <c r="G3509"/>
      <c r="H3509" s="5"/>
      <c r="I3509" s="5"/>
      <c r="J3509" s="5"/>
      <c r="K3509" s="5"/>
    </row>
    <row r="3510" spans="1:11" x14ac:dyDescent="0.2">
      <c r="A3510" s="2"/>
      <c r="E3510" s="5"/>
      <c r="F3510" s="5"/>
      <c r="G3510"/>
      <c r="H3510" s="5"/>
      <c r="I3510" s="5"/>
      <c r="J3510" s="5"/>
      <c r="K3510" s="5"/>
    </row>
    <row r="3511" spans="1:11" x14ac:dyDescent="0.2">
      <c r="A3511" s="2"/>
      <c r="E3511" s="5"/>
      <c r="F3511" s="5"/>
      <c r="G3511"/>
      <c r="H3511" s="5"/>
      <c r="I3511" s="5"/>
      <c r="J3511" s="5"/>
      <c r="K3511" s="5"/>
    </row>
    <row r="3512" spans="1:11" x14ac:dyDescent="0.2">
      <c r="A3512" s="2"/>
      <c r="E3512" s="5"/>
      <c r="F3512" s="5"/>
      <c r="G3512"/>
      <c r="H3512" s="5"/>
      <c r="I3512" s="5"/>
      <c r="J3512" s="5"/>
      <c r="K3512" s="5"/>
    </row>
    <row r="3513" spans="1:11" x14ac:dyDescent="0.2">
      <c r="A3513" s="2"/>
      <c r="E3513" s="5"/>
      <c r="F3513" s="5"/>
      <c r="G3513"/>
      <c r="H3513" s="5"/>
      <c r="I3513" s="5"/>
      <c r="J3513" s="5"/>
      <c r="K3513" s="5"/>
    </row>
    <row r="3514" spans="1:11" x14ac:dyDescent="0.2">
      <c r="A3514" s="2"/>
      <c r="E3514" s="5"/>
      <c r="F3514" s="5"/>
      <c r="G3514"/>
      <c r="H3514" s="5"/>
      <c r="I3514" s="5"/>
      <c r="J3514" s="5"/>
      <c r="K3514" s="5"/>
    </row>
    <row r="3515" spans="1:11" x14ac:dyDescent="0.2">
      <c r="A3515" s="2"/>
      <c r="E3515" s="5"/>
      <c r="F3515" s="5"/>
      <c r="G3515"/>
      <c r="H3515" s="5"/>
      <c r="I3515" s="5"/>
      <c r="J3515" s="5"/>
      <c r="K3515" s="5"/>
    </row>
    <row r="3516" spans="1:11" x14ac:dyDescent="0.2">
      <c r="A3516" s="2"/>
      <c r="E3516" s="5"/>
      <c r="F3516" s="5"/>
      <c r="G3516"/>
      <c r="H3516" s="5"/>
      <c r="I3516" s="5"/>
      <c r="J3516" s="5"/>
      <c r="K3516" s="5"/>
    </row>
    <row r="3517" spans="1:11" x14ac:dyDescent="0.2">
      <c r="A3517" s="2"/>
      <c r="E3517" s="5"/>
      <c r="F3517" s="5"/>
      <c r="G3517"/>
      <c r="H3517" s="5"/>
      <c r="I3517" s="5"/>
      <c r="J3517" s="5"/>
      <c r="K3517" s="5"/>
    </row>
    <row r="3518" spans="1:11" x14ac:dyDescent="0.2">
      <c r="A3518" s="2"/>
      <c r="E3518" s="5"/>
      <c r="F3518" s="5"/>
      <c r="G3518"/>
      <c r="H3518" s="5"/>
      <c r="I3518" s="5"/>
      <c r="J3518" s="5"/>
      <c r="K3518" s="5"/>
    </row>
    <row r="3519" spans="1:11" x14ac:dyDescent="0.2">
      <c r="A3519" s="2"/>
      <c r="E3519" s="5"/>
      <c r="F3519" s="5"/>
      <c r="G3519"/>
      <c r="H3519" s="5"/>
      <c r="I3519" s="5"/>
      <c r="J3519" s="5"/>
      <c r="K3519" s="5"/>
    </row>
    <row r="3520" spans="1:11" x14ac:dyDescent="0.2">
      <c r="A3520" s="2"/>
      <c r="E3520" s="5"/>
      <c r="F3520" s="5"/>
      <c r="G3520"/>
      <c r="H3520" s="5"/>
      <c r="I3520" s="5"/>
      <c r="J3520" s="5"/>
      <c r="K3520" s="5"/>
    </row>
    <row r="3521" spans="1:11" x14ac:dyDescent="0.2">
      <c r="A3521" s="2"/>
      <c r="E3521" s="5"/>
      <c r="F3521" s="5"/>
      <c r="G3521"/>
      <c r="H3521" s="5"/>
      <c r="I3521" s="5"/>
      <c r="J3521" s="5"/>
      <c r="K3521" s="5"/>
    </row>
    <row r="3522" spans="1:11" x14ac:dyDescent="0.2">
      <c r="A3522" s="2"/>
      <c r="E3522" s="5"/>
      <c r="F3522" s="5"/>
      <c r="G3522"/>
      <c r="H3522" s="5"/>
      <c r="I3522" s="5"/>
      <c r="J3522" s="5"/>
      <c r="K3522" s="5"/>
    </row>
    <row r="3523" spans="1:11" x14ac:dyDescent="0.2">
      <c r="A3523" s="2"/>
      <c r="E3523" s="5"/>
      <c r="F3523" s="5"/>
      <c r="G3523"/>
      <c r="H3523" s="5"/>
      <c r="I3523" s="5"/>
      <c r="J3523" s="5"/>
      <c r="K3523" s="5"/>
    </row>
    <row r="3524" spans="1:11" x14ac:dyDescent="0.2">
      <c r="A3524" s="2"/>
      <c r="E3524" s="5"/>
      <c r="F3524" s="5"/>
      <c r="G3524"/>
      <c r="H3524" s="5"/>
      <c r="I3524" s="5"/>
      <c r="J3524" s="5"/>
      <c r="K3524" s="5"/>
    </row>
    <row r="3525" spans="1:11" x14ac:dyDescent="0.2">
      <c r="A3525" s="2"/>
      <c r="E3525" s="5"/>
      <c r="F3525" s="5"/>
      <c r="G3525"/>
      <c r="H3525" s="5"/>
      <c r="I3525" s="5"/>
      <c r="J3525" s="5"/>
      <c r="K3525" s="5"/>
    </row>
    <row r="3526" spans="1:11" x14ac:dyDescent="0.2">
      <c r="A3526" s="2"/>
      <c r="E3526" s="5"/>
      <c r="F3526" s="5"/>
      <c r="G3526"/>
      <c r="H3526" s="5"/>
      <c r="I3526" s="5"/>
      <c r="J3526" s="5"/>
      <c r="K3526" s="5"/>
    </row>
    <row r="3527" spans="1:11" x14ac:dyDescent="0.2">
      <c r="A3527" s="2"/>
      <c r="E3527" s="5"/>
      <c r="F3527" s="5"/>
      <c r="G3527"/>
      <c r="H3527" s="5"/>
      <c r="I3527" s="5"/>
      <c r="J3527" s="5"/>
      <c r="K3527" s="5"/>
    </row>
    <row r="3528" spans="1:11" x14ac:dyDescent="0.2">
      <c r="A3528" s="2"/>
      <c r="E3528" s="5"/>
      <c r="F3528" s="5"/>
      <c r="G3528"/>
      <c r="H3528" s="5"/>
      <c r="I3528" s="5"/>
      <c r="J3528" s="5"/>
      <c r="K3528" s="5"/>
    </row>
    <row r="3529" spans="1:11" x14ac:dyDescent="0.2">
      <c r="A3529" s="2"/>
      <c r="E3529" s="5"/>
      <c r="F3529" s="5"/>
      <c r="G3529"/>
      <c r="H3529" s="5"/>
      <c r="I3529" s="5"/>
      <c r="J3529" s="5"/>
      <c r="K3529" s="5"/>
    </row>
    <row r="3530" spans="1:11" x14ac:dyDescent="0.2">
      <c r="A3530" s="2"/>
      <c r="E3530" s="5"/>
      <c r="F3530" s="5"/>
      <c r="G3530"/>
      <c r="H3530" s="5"/>
      <c r="I3530" s="5"/>
      <c r="J3530" s="5"/>
      <c r="K3530" s="5"/>
    </row>
    <row r="3531" spans="1:11" x14ac:dyDescent="0.2">
      <c r="A3531" s="2"/>
      <c r="E3531" s="5"/>
      <c r="F3531" s="5"/>
      <c r="G3531"/>
      <c r="H3531" s="5"/>
      <c r="I3531" s="5"/>
      <c r="J3531" s="5"/>
      <c r="K3531" s="5"/>
    </row>
    <row r="3532" spans="1:11" x14ac:dyDescent="0.2">
      <c r="A3532" s="2"/>
      <c r="E3532" s="5"/>
      <c r="F3532" s="5"/>
      <c r="G3532"/>
      <c r="H3532" s="5"/>
      <c r="I3532" s="5"/>
      <c r="J3532" s="5"/>
      <c r="K3532" s="5"/>
    </row>
    <row r="3533" spans="1:11" x14ac:dyDescent="0.2">
      <c r="A3533" s="2"/>
      <c r="E3533" s="5"/>
      <c r="F3533" s="5"/>
      <c r="G3533"/>
      <c r="H3533" s="5"/>
      <c r="I3533" s="5"/>
      <c r="J3533" s="5"/>
      <c r="K3533" s="5"/>
    </row>
    <row r="3534" spans="1:11" x14ac:dyDescent="0.2">
      <c r="A3534" s="2"/>
      <c r="E3534" s="5"/>
      <c r="F3534" s="5"/>
      <c r="G3534"/>
      <c r="H3534" s="5"/>
      <c r="I3534" s="5"/>
      <c r="J3534" s="5"/>
      <c r="K3534" s="5"/>
    </row>
    <row r="3535" spans="1:11" x14ac:dyDescent="0.2">
      <c r="A3535" s="2"/>
      <c r="E3535" s="5"/>
      <c r="F3535" s="5"/>
      <c r="G3535"/>
      <c r="H3535" s="5"/>
      <c r="I3535" s="5"/>
      <c r="J3535" s="5"/>
      <c r="K3535" s="5"/>
    </row>
    <row r="3536" spans="1:11" x14ac:dyDescent="0.2">
      <c r="A3536" s="2"/>
      <c r="E3536" s="5"/>
      <c r="F3536" s="5"/>
      <c r="G3536"/>
      <c r="H3536" s="5"/>
      <c r="I3536" s="5"/>
      <c r="J3536" s="5"/>
      <c r="K3536" s="5"/>
    </row>
    <row r="3537" spans="1:11" x14ac:dyDescent="0.2">
      <c r="A3537" s="2"/>
      <c r="E3537" s="5"/>
      <c r="F3537" s="5"/>
      <c r="G3537"/>
      <c r="H3537" s="5"/>
      <c r="I3537" s="5"/>
      <c r="J3537" s="5"/>
      <c r="K3537" s="5"/>
    </row>
    <row r="3538" spans="1:11" x14ac:dyDescent="0.2">
      <c r="A3538" s="2"/>
      <c r="E3538" s="5"/>
      <c r="F3538" s="5"/>
      <c r="G3538"/>
      <c r="H3538" s="5"/>
      <c r="I3538" s="5"/>
      <c r="J3538" s="5"/>
      <c r="K3538" s="5"/>
    </row>
    <row r="3539" spans="1:11" x14ac:dyDescent="0.2">
      <c r="A3539" s="2"/>
      <c r="E3539" s="5"/>
      <c r="F3539" s="5"/>
      <c r="G3539"/>
      <c r="H3539" s="5"/>
      <c r="I3539" s="5"/>
      <c r="J3539" s="5"/>
      <c r="K3539" s="5"/>
    </row>
    <row r="3540" spans="1:11" x14ac:dyDescent="0.2">
      <c r="A3540" s="2"/>
      <c r="E3540" s="5"/>
      <c r="F3540" s="5"/>
      <c r="G3540"/>
      <c r="H3540" s="5"/>
      <c r="I3540" s="5"/>
      <c r="J3540" s="5"/>
      <c r="K3540" s="5"/>
    </row>
    <row r="3541" spans="1:11" x14ac:dyDescent="0.2">
      <c r="A3541" s="2"/>
      <c r="E3541" s="5"/>
      <c r="F3541" s="5"/>
      <c r="G3541"/>
      <c r="H3541" s="5"/>
      <c r="I3541" s="5"/>
      <c r="J3541" s="5"/>
      <c r="K3541" s="5"/>
    </row>
    <row r="3542" spans="1:11" x14ac:dyDescent="0.2">
      <c r="A3542" s="2"/>
      <c r="E3542" s="5"/>
      <c r="F3542" s="5"/>
      <c r="G3542"/>
      <c r="H3542" s="5"/>
      <c r="I3542" s="5"/>
      <c r="J3542" s="5"/>
      <c r="K3542" s="5"/>
    </row>
    <row r="3543" spans="1:11" x14ac:dyDescent="0.2">
      <c r="A3543" s="2"/>
      <c r="E3543" s="5"/>
      <c r="F3543" s="5"/>
      <c r="G3543"/>
      <c r="H3543" s="5"/>
      <c r="I3543" s="5"/>
      <c r="J3543" s="5"/>
      <c r="K3543" s="5"/>
    </row>
    <row r="3544" spans="1:11" x14ac:dyDescent="0.2">
      <c r="A3544" s="2"/>
      <c r="E3544" s="5"/>
      <c r="F3544" s="5"/>
      <c r="G3544"/>
      <c r="H3544" s="5"/>
      <c r="I3544" s="5"/>
      <c r="J3544" s="5"/>
      <c r="K3544" s="5"/>
    </row>
    <row r="3545" spans="1:11" x14ac:dyDescent="0.2">
      <c r="A3545" s="2"/>
      <c r="E3545" s="5"/>
      <c r="F3545" s="5"/>
      <c r="G3545"/>
      <c r="H3545" s="5"/>
      <c r="I3545" s="5"/>
      <c r="J3545" s="5"/>
      <c r="K3545" s="5"/>
    </row>
    <row r="3546" spans="1:11" x14ac:dyDescent="0.2">
      <c r="A3546" s="2"/>
      <c r="E3546" s="5"/>
      <c r="F3546" s="5"/>
      <c r="G3546"/>
      <c r="H3546" s="5"/>
      <c r="I3546" s="5"/>
      <c r="J3546" s="5"/>
      <c r="K3546" s="5"/>
    </row>
    <row r="3547" spans="1:11" x14ac:dyDescent="0.2">
      <c r="A3547" s="2"/>
      <c r="E3547" s="5"/>
      <c r="F3547" s="5"/>
      <c r="G3547"/>
      <c r="H3547" s="5"/>
      <c r="I3547" s="5"/>
      <c r="J3547" s="5"/>
      <c r="K3547" s="5"/>
    </row>
    <row r="3548" spans="1:11" x14ac:dyDescent="0.2">
      <c r="A3548" s="2"/>
      <c r="E3548" s="5"/>
      <c r="F3548" s="5"/>
      <c r="G3548"/>
      <c r="H3548" s="5"/>
      <c r="I3548" s="5"/>
      <c r="J3548" s="5"/>
      <c r="K3548" s="5"/>
    </row>
    <row r="3549" spans="1:11" x14ac:dyDescent="0.2">
      <c r="A3549" s="2"/>
      <c r="E3549" s="5"/>
      <c r="F3549" s="5"/>
      <c r="G3549"/>
      <c r="H3549" s="5"/>
      <c r="I3549" s="5"/>
      <c r="J3549" s="5"/>
      <c r="K3549" s="5"/>
    </row>
    <row r="3550" spans="1:11" x14ac:dyDescent="0.2">
      <c r="A3550" s="2"/>
      <c r="E3550" s="5"/>
      <c r="F3550" s="5"/>
      <c r="G3550"/>
      <c r="H3550" s="5"/>
      <c r="I3550" s="5"/>
      <c r="J3550" s="5"/>
      <c r="K3550" s="5"/>
    </row>
    <row r="3551" spans="1:11" x14ac:dyDescent="0.2">
      <c r="A3551" s="2"/>
      <c r="E3551" s="5"/>
      <c r="F3551" s="5"/>
      <c r="G3551"/>
      <c r="H3551" s="5"/>
      <c r="I3551" s="5"/>
      <c r="J3551" s="5"/>
      <c r="K3551" s="5"/>
    </row>
    <row r="3552" spans="1:11" x14ac:dyDescent="0.2">
      <c r="A3552" s="2"/>
      <c r="E3552" s="5"/>
      <c r="F3552" s="5"/>
      <c r="G3552"/>
      <c r="H3552" s="5"/>
      <c r="I3552" s="5"/>
      <c r="J3552" s="5"/>
      <c r="K3552" s="5"/>
    </row>
    <row r="3553" spans="1:11" x14ac:dyDescent="0.2">
      <c r="A3553" s="2"/>
      <c r="E3553" s="5"/>
      <c r="F3553" s="5"/>
      <c r="G3553"/>
      <c r="H3553" s="5"/>
      <c r="I3553" s="5"/>
      <c r="J3553" s="5"/>
      <c r="K3553" s="5"/>
    </row>
    <row r="3554" spans="1:11" x14ac:dyDescent="0.2">
      <c r="A3554" s="2"/>
      <c r="E3554" s="5"/>
      <c r="F3554" s="5"/>
      <c r="G3554"/>
      <c r="H3554" s="5"/>
      <c r="I3554" s="5"/>
      <c r="J3554" s="5"/>
      <c r="K3554" s="5"/>
    </row>
    <row r="3555" spans="1:11" x14ac:dyDescent="0.2">
      <c r="A3555" s="2"/>
      <c r="E3555" s="5"/>
      <c r="F3555" s="5"/>
      <c r="G3555"/>
      <c r="H3555" s="5"/>
      <c r="I3555" s="5"/>
      <c r="J3555" s="5"/>
      <c r="K3555" s="5"/>
    </row>
    <row r="3556" spans="1:11" x14ac:dyDescent="0.2">
      <c r="A3556" s="2"/>
      <c r="E3556" s="5"/>
      <c r="F3556" s="5"/>
      <c r="G3556"/>
      <c r="H3556" s="5"/>
      <c r="I3556" s="5"/>
      <c r="J3556" s="5"/>
      <c r="K3556" s="5"/>
    </row>
    <row r="3557" spans="1:11" x14ac:dyDescent="0.2">
      <c r="A3557" s="2"/>
      <c r="E3557" s="5"/>
      <c r="F3557" s="5"/>
      <c r="G3557"/>
      <c r="H3557" s="5"/>
      <c r="I3557" s="5"/>
      <c r="J3557" s="5"/>
      <c r="K3557" s="5"/>
    </row>
    <row r="3558" spans="1:11" x14ac:dyDescent="0.2">
      <c r="A3558" s="2"/>
      <c r="E3558" s="5"/>
      <c r="F3558" s="5"/>
      <c r="G3558"/>
      <c r="H3558" s="5"/>
      <c r="I3558" s="5"/>
      <c r="J3558" s="5"/>
      <c r="K3558" s="5"/>
    </row>
    <row r="3559" spans="1:11" x14ac:dyDescent="0.2">
      <c r="A3559" s="2"/>
      <c r="E3559" s="5"/>
      <c r="F3559" s="5"/>
      <c r="G3559"/>
      <c r="H3559" s="5"/>
      <c r="I3559" s="5"/>
      <c r="J3559" s="5"/>
      <c r="K3559" s="5"/>
    </row>
    <row r="3560" spans="1:11" x14ac:dyDescent="0.2">
      <c r="A3560" s="2"/>
      <c r="E3560" s="5"/>
      <c r="F3560" s="5"/>
      <c r="G3560"/>
      <c r="H3560" s="5"/>
      <c r="I3560" s="5"/>
      <c r="J3560" s="5"/>
      <c r="K3560" s="5"/>
    </row>
    <row r="3561" spans="1:11" x14ac:dyDescent="0.2">
      <c r="A3561" s="2"/>
      <c r="E3561" s="5"/>
      <c r="F3561" s="5"/>
      <c r="G3561"/>
      <c r="H3561" s="5"/>
      <c r="I3561" s="5"/>
      <c r="J3561" s="5"/>
      <c r="K3561" s="5"/>
    </row>
    <row r="3562" spans="1:11" x14ac:dyDescent="0.2">
      <c r="A3562" s="2"/>
      <c r="E3562" s="5"/>
      <c r="F3562" s="5"/>
      <c r="G3562"/>
      <c r="H3562" s="5"/>
      <c r="I3562" s="5"/>
      <c r="J3562" s="5"/>
      <c r="K3562" s="5"/>
    </row>
    <row r="3563" spans="1:11" x14ac:dyDescent="0.2">
      <c r="A3563" s="2"/>
      <c r="E3563" s="5"/>
      <c r="F3563" s="5"/>
      <c r="G3563"/>
      <c r="H3563" s="5"/>
      <c r="I3563" s="5"/>
      <c r="J3563" s="5"/>
      <c r="K3563" s="5"/>
    </row>
    <row r="3564" spans="1:11" x14ac:dyDescent="0.2">
      <c r="A3564" s="2"/>
      <c r="E3564" s="5"/>
      <c r="F3564" s="5"/>
      <c r="G3564"/>
      <c r="H3564" s="5"/>
      <c r="I3564" s="5"/>
      <c r="J3564" s="5"/>
      <c r="K3564" s="5"/>
    </row>
    <row r="3565" spans="1:11" x14ac:dyDescent="0.2">
      <c r="A3565" s="2"/>
      <c r="E3565" s="5"/>
      <c r="F3565" s="5"/>
      <c r="G3565"/>
      <c r="H3565" s="5"/>
      <c r="I3565" s="5"/>
      <c r="J3565" s="5"/>
      <c r="K3565" s="5"/>
    </row>
    <row r="3566" spans="1:11" x14ac:dyDescent="0.2">
      <c r="A3566" s="2"/>
      <c r="E3566" s="5"/>
      <c r="F3566" s="5"/>
      <c r="G3566"/>
      <c r="H3566" s="5"/>
      <c r="I3566" s="5"/>
      <c r="J3566" s="5"/>
      <c r="K3566" s="5"/>
    </row>
    <row r="3567" spans="1:11" x14ac:dyDescent="0.2">
      <c r="A3567" s="2"/>
      <c r="E3567" s="5"/>
      <c r="F3567" s="5"/>
      <c r="G3567"/>
      <c r="H3567" s="5"/>
      <c r="I3567" s="5"/>
      <c r="J3567" s="5"/>
      <c r="K3567" s="5"/>
    </row>
    <row r="3568" spans="1:11" x14ac:dyDescent="0.2">
      <c r="A3568" s="2"/>
      <c r="E3568" s="5"/>
      <c r="F3568" s="5"/>
      <c r="G3568"/>
      <c r="H3568" s="5"/>
      <c r="I3568" s="5"/>
      <c r="J3568" s="5"/>
      <c r="K3568" s="5"/>
    </row>
    <row r="3569" spans="1:11" x14ac:dyDescent="0.2">
      <c r="A3569" s="2"/>
      <c r="E3569" s="5"/>
      <c r="F3569" s="5"/>
      <c r="G3569"/>
      <c r="H3569" s="5"/>
      <c r="I3569" s="5"/>
      <c r="J3569" s="5"/>
      <c r="K3569" s="5"/>
    </row>
    <row r="3570" spans="1:11" x14ac:dyDescent="0.2">
      <c r="A3570" s="2"/>
      <c r="E3570" s="5"/>
      <c r="F3570" s="5"/>
      <c r="G3570"/>
      <c r="H3570" s="5"/>
      <c r="I3570" s="5"/>
      <c r="J3570" s="5"/>
      <c r="K3570" s="5"/>
    </row>
    <row r="3571" spans="1:11" x14ac:dyDescent="0.2">
      <c r="A3571" s="2"/>
      <c r="E3571" s="5"/>
      <c r="F3571" s="5"/>
      <c r="G3571"/>
      <c r="H3571" s="5"/>
      <c r="I3571" s="5"/>
      <c r="J3571" s="5"/>
      <c r="K3571" s="5"/>
    </row>
    <row r="3572" spans="1:11" x14ac:dyDescent="0.2">
      <c r="A3572" s="2"/>
      <c r="E3572" s="5"/>
      <c r="F3572" s="5"/>
      <c r="G3572"/>
      <c r="H3572" s="5"/>
      <c r="I3572" s="5"/>
      <c r="J3572" s="5"/>
      <c r="K3572" s="5"/>
    </row>
    <row r="3573" spans="1:11" x14ac:dyDescent="0.2">
      <c r="A3573" s="2"/>
      <c r="E3573" s="5"/>
      <c r="F3573" s="5"/>
      <c r="G3573"/>
      <c r="H3573" s="5"/>
      <c r="I3573" s="5"/>
      <c r="J3573" s="5"/>
      <c r="K3573" s="5"/>
    </row>
    <row r="3574" spans="1:11" x14ac:dyDescent="0.2">
      <c r="A3574" s="2"/>
      <c r="E3574" s="5"/>
      <c r="F3574" s="5"/>
      <c r="G3574"/>
      <c r="H3574" s="5"/>
      <c r="I3574" s="5"/>
      <c r="J3574" s="5"/>
      <c r="K3574" s="5"/>
    </row>
    <row r="3575" spans="1:11" x14ac:dyDescent="0.2">
      <c r="A3575" s="2"/>
      <c r="E3575" s="5"/>
      <c r="F3575" s="5"/>
      <c r="G3575"/>
      <c r="H3575" s="5"/>
      <c r="I3575" s="5"/>
      <c r="J3575" s="5"/>
      <c r="K3575" s="5"/>
    </row>
    <row r="3576" spans="1:11" x14ac:dyDescent="0.2">
      <c r="A3576" s="2"/>
      <c r="E3576" s="5"/>
      <c r="F3576" s="5"/>
      <c r="G3576"/>
      <c r="H3576" s="5"/>
      <c r="I3576" s="5"/>
      <c r="J3576" s="5"/>
      <c r="K3576" s="5"/>
    </row>
    <row r="3577" spans="1:11" x14ac:dyDescent="0.2">
      <c r="A3577" s="2"/>
      <c r="E3577" s="5"/>
      <c r="F3577" s="5"/>
      <c r="G3577"/>
      <c r="H3577" s="5"/>
      <c r="I3577" s="5"/>
      <c r="J3577" s="5"/>
      <c r="K3577" s="5"/>
    </row>
    <row r="3578" spans="1:11" x14ac:dyDescent="0.2">
      <c r="A3578" s="2"/>
      <c r="E3578" s="5"/>
      <c r="F3578" s="5"/>
      <c r="G3578"/>
      <c r="H3578" s="5"/>
      <c r="I3578" s="5"/>
      <c r="J3578" s="5"/>
      <c r="K3578" s="5"/>
    </row>
    <row r="3579" spans="1:11" x14ac:dyDescent="0.2">
      <c r="A3579" s="2"/>
      <c r="E3579" s="5"/>
      <c r="F3579" s="5"/>
      <c r="G3579"/>
      <c r="H3579" s="5"/>
      <c r="I3579" s="5"/>
      <c r="J3579" s="5"/>
      <c r="K3579" s="5"/>
    </row>
    <row r="3580" spans="1:11" x14ac:dyDescent="0.2">
      <c r="A3580" s="2"/>
      <c r="E3580" s="5"/>
      <c r="F3580" s="5"/>
      <c r="G3580"/>
      <c r="H3580" s="5"/>
      <c r="I3580" s="5"/>
      <c r="J3580" s="5"/>
      <c r="K3580" s="5"/>
    </row>
    <row r="3581" spans="1:11" x14ac:dyDescent="0.2">
      <c r="A3581" s="2"/>
      <c r="E3581" s="5"/>
      <c r="F3581" s="5"/>
      <c r="G3581"/>
      <c r="H3581" s="5"/>
      <c r="I3581" s="5"/>
      <c r="J3581" s="5"/>
      <c r="K3581" s="5"/>
    </row>
    <row r="3582" spans="1:11" x14ac:dyDescent="0.2">
      <c r="A3582" s="2"/>
      <c r="E3582" s="5"/>
      <c r="F3582" s="5"/>
      <c r="G3582"/>
      <c r="H3582" s="5"/>
      <c r="I3582" s="5"/>
      <c r="J3582" s="5"/>
      <c r="K3582" s="5"/>
    </row>
    <row r="3583" spans="1:11" x14ac:dyDescent="0.2">
      <c r="A3583" s="2"/>
      <c r="E3583" s="5"/>
      <c r="F3583" s="5"/>
      <c r="G3583"/>
      <c r="H3583" s="5"/>
      <c r="I3583" s="5"/>
      <c r="J3583" s="5"/>
      <c r="K3583" s="5"/>
    </row>
    <row r="3584" spans="1:11" x14ac:dyDescent="0.2">
      <c r="A3584" s="2"/>
      <c r="E3584" s="5"/>
      <c r="F3584" s="5"/>
      <c r="G3584"/>
      <c r="H3584" s="5"/>
      <c r="I3584" s="5"/>
      <c r="J3584" s="5"/>
      <c r="K3584" s="5"/>
    </row>
    <row r="3585" spans="1:11" x14ac:dyDescent="0.2">
      <c r="A3585" s="2"/>
      <c r="E3585" s="5"/>
      <c r="F3585" s="5"/>
      <c r="G3585"/>
      <c r="H3585" s="5"/>
      <c r="I3585" s="5"/>
      <c r="J3585" s="5"/>
      <c r="K3585" s="5"/>
    </row>
    <row r="3586" spans="1:11" x14ac:dyDescent="0.2">
      <c r="A3586" s="2"/>
      <c r="E3586" s="5"/>
      <c r="F3586" s="5"/>
      <c r="G3586"/>
      <c r="H3586" s="5"/>
      <c r="I3586" s="5"/>
      <c r="J3586" s="5"/>
      <c r="K3586" s="5"/>
    </row>
    <row r="3587" spans="1:11" x14ac:dyDescent="0.2">
      <c r="A3587" s="2"/>
      <c r="E3587" s="5"/>
      <c r="F3587" s="5"/>
      <c r="G3587"/>
      <c r="H3587" s="5"/>
      <c r="I3587" s="5"/>
      <c r="J3587" s="5"/>
      <c r="K3587" s="5"/>
    </row>
    <row r="3588" spans="1:11" x14ac:dyDescent="0.2">
      <c r="A3588" s="2"/>
      <c r="E3588" s="5"/>
      <c r="F3588" s="5"/>
      <c r="G3588"/>
      <c r="H3588" s="5"/>
      <c r="I3588" s="5"/>
      <c r="J3588" s="5"/>
      <c r="K3588" s="5"/>
    </row>
    <row r="3589" spans="1:11" x14ac:dyDescent="0.2">
      <c r="A3589" s="2"/>
      <c r="E3589" s="5"/>
      <c r="F3589" s="5"/>
      <c r="G3589"/>
      <c r="H3589" s="5"/>
      <c r="I3589" s="5"/>
      <c r="J3589" s="5"/>
      <c r="K3589" s="5"/>
    </row>
    <row r="3590" spans="1:11" x14ac:dyDescent="0.2">
      <c r="A3590" s="2"/>
      <c r="E3590" s="5"/>
      <c r="F3590" s="5"/>
      <c r="G3590"/>
      <c r="H3590" s="5"/>
      <c r="I3590" s="5"/>
      <c r="J3590" s="5"/>
      <c r="K3590" s="5"/>
    </row>
    <row r="3591" spans="1:11" x14ac:dyDescent="0.2">
      <c r="A3591" s="2"/>
      <c r="E3591" s="5"/>
      <c r="F3591" s="5"/>
      <c r="G3591"/>
      <c r="H3591" s="5"/>
      <c r="I3591" s="5"/>
      <c r="J3591" s="5"/>
      <c r="K3591" s="5"/>
    </row>
    <row r="3592" spans="1:11" x14ac:dyDescent="0.2">
      <c r="A3592" s="2"/>
      <c r="E3592" s="5"/>
      <c r="F3592" s="5"/>
      <c r="G3592"/>
      <c r="H3592" s="5"/>
      <c r="I3592" s="5"/>
      <c r="J3592" s="5"/>
      <c r="K3592" s="5"/>
    </row>
    <row r="3593" spans="1:11" x14ac:dyDescent="0.2">
      <c r="A3593" s="2"/>
      <c r="E3593" s="5"/>
      <c r="F3593" s="5"/>
      <c r="G3593"/>
      <c r="H3593" s="5"/>
      <c r="I3593" s="5"/>
      <c r="J3593" s="5"/>
      <c r="K3593" s="5"/>
    </row>
    <row r="3594" spans="1:11" x14ac:dyDescent="0.2">
      <c r="A3594" s="2"/>
      <c r="E3594" s="5"/>
      <c r="F3594" s="5"/>
      <c r="G3594"/>
      <c r="H3594" s="5"/>
      <c r="I3594" s="5"/>
      <c r="J3594" s="5"/>
      <c r="K3594" s="5"/>
    </row>
    <row r="3595" spans="1:11" x14ac:dyDescent="0.2">
      <c r="A3595" s="2"/>
      <c r="E3595" s="5"/>
      <c r="F3595" s="5"/>
      <c r="G3595"/>
      <c r="H3595" s="5"/>
      <c r="I3595" s="5"/>
      <c r="J3595" s="5"/>
      <c r="K3595" s="5"/>
    </row>
    <row r="3596" spans="1:11" x14ac:dyDescent="0.2">
      <c r="A3596" s="2"/>
      <c r="E3596" s="5"/>
      <c r="F3596" s="5"/>
      <c r="G3596"/>
      <c r="H3596" s="5"/>
      <c r="I3596" s="5"/>
      <c r="J3596" s="5"/>
      <c r="K3596" s="5"/>
    </row>
    <row r="3597" spans="1:11" x14ac:dyDescent="0.2">
      <c r="A3597" s="2"/>
      <c r="E3597" s="5"/>
      <c r="F3597" s="5"/>
      <c r="G3597"/>
      <c r="H3597" s="5"/>
      <c r="I3597" s="5"/>
      <c r="J3597" s="5"/>
      <c r="K3597" s="5"/>
    </row>
    <row r="3598" spans="1:11" x14ac:dyDescent="0.2">
      <c r="A3598" s="2"/>
      <c r="E3598" s="5"/>
      <c r="F3598" s="5"/>
      <c r="G3598"/>
      <c r="H3598" s="5"/>
      <c r="I3598" s="5"/>
      <c r="J3598" s="5"/>
      <c r="K3598" s="5"/>
    </row>
    <row r="3599" spans="1:11" x14ac:dyDescent="0.2">
      <c r="A3599" s="2"/>
      <c r="E3599" s="5"/>
      <c r="F3599" s="5"/>
      <c r="G3599"/>
      <c r="H3599" s="5"/>
      <c r="I3599" s="5"/>
      <c r="J3599" s="5"/>
      <c r="K3599" s="5"/>
    </row>
    <row r="3600" spans="1:11" x14ac:dyDescent="0.2">
      <c r="A3600" s="2"/>
      <c r="E3600" s="5"/>
      <c r="F3600" s="5"/>
      <c r="G3600"/>
      <c r="H3600" s="5"/>
      <c r="I3600" s="5"/>
      <c r="J3600" s="5"/>
      <c r="K3600" s="5"/>
    </row>
    <row r="3601" spans="1:11" x14ac:dyDescent="0.2">
      <c r="A3601" s="2"/>
      <c r="E3601" s="5"/>
      <c r="F3601" s="5"/>
      <c r="G3601"/>
      <c r="H3601" s="5"/>
      <c r="I3601" s="5"/>
      <c r="J3601" s="5"/>
      <c r="K3601" s="5"/>
    </row>
    <row r="3602" spans="1:11" x14ac:dyDescent="0.2">
      <c r="A3602" s="2"/>
      <c r="E3602" s="5"/>
      <c r="F3602" s="5"/>
      <c r="G3602"/>
      <c r="H3602" s="5"/>
      <c r="I3602" s="5"/>
      <c r="J3602" s="5"/>
      <c r="K3602" s="5"/>
    </row>
    <row r="3603" spans="1:11" x14ac:dyDescent="0.2">
      <c r="A3603" s="2"/>
      <c r="E3603" s="5"/>
      <c r="F3603" s="5"/>
      <c r="G3603"/>
      <c r="H3603" s="5"/>
      <c r="I3603" s="5"/>
      <c r="J3603" s="5"/>
      <c r="K3603" s="5"/>
    </row>
    <row r="3604" spans="1:11" x14ac:dyDescent="0.2">
      <c r="A3604" s="2"/>
      <c r="E3604" s="5"/>
      <c r="F3604" s="5"/>
      <c r="G3604"/>
      <c r="H3604" s="5"/>
      <c r="I3604" s="5"/>
      <c r="J3604" s="5"/>
      <c r="K3604" s="5"/>
    </row>
    <row r="3605" spans="1:11" x14ac:dyDescent="0.2">
      <c r="A3605" s="2"/>
      <c r="E3605" s="5"/>
      <c r="F3605" s="5"/>
      <c r="G3605"/>
      <c r="H3605" s="5"/>
      <c r="I3605" s="5"/>
      <c r="J3605" s="5"/>
      <c r="K3605" s="5"/>
    </row>
    <row r="3606" spans="1:11" x14ac:dyDescent="0.2">
      <c r="A3606" s="2"/>
      <c r="E3606" s="5"/>
      <c r="F3606" s="5"/>
      <c r="G3606"/>
      <c r="H3606" s="5"/>
      <c r="I3606" s="5"/>
      <c r="J3606" s="5"/>
      <c r="K3606" s="5"/>
    </row>
    <row r="3607" spans="1:11" x14ac:dyDescent="0.2">
      <c r="A3607" s="2"/>
      <c r="E3607" s="5"/>
      <c r="F3607" s="5"/>
      <c r="G3607"/>
      <c r="H3607" s="5"/>
      <c r="I3607" s="5"/>
      <c r="J3607" s="5"/>
      <c r="K3607" s="5"/>
    </row>
    <row r="3608" spans="1:11" x14ac:dyDescent="0.2">
      <c r="A3608" s="2"/>
      <c r="E3608" s="5"/>
      <c r="F3608" s="5"/>
      <c r="G3608"/>
      <c r="H3608" s="5"/>
      <c r="I3608" s="5"/>
      <c r="J3608" s="5"/>
      <c r="K3608" s="5"/>
    </row>
    <row r="3609" spans="1:11" x14ac:dyDescent="0.2">
      <c r="A3609" s="2"/>
      <c r="E3609" s="5"/>
      <c r="F3609" s="5"/>
      <c r="G3609"/>
      <c r="H3609" s="5"/>
      <c r="I3609" s="5"/>
      <c r="J3609" s="5"/>
      <c r="K3609" s="5"/>
    </row>
    <row r="3610" spans="1:11" x14ac:dyDescent="0.2">
      <c r="A3610" s="2"/>
      <c r="E3610" s="5"/>
      <c r="F3610" s="5"/>
      <c r="G3610"/>
      <c r="H3610" s="5"/>
      <c r="I3610" s="5"/>
      <c r="J3610" s="5"/>
      <c r="K3610" s="5"/>
    </row>
    <row r="3611" spans="1:11" x14ac:dyDescent="0.2">
      <c r="A3611" s="2"/>
      <c r="E3611" s="5"/>
      <c r="F3611" s="5"/>
      <c r="G3611"/>
      <c r="H3611" s="5"/>
      <c r="I3611" s="5"/>
      <c r="J3611" s="5"/>
      <c r="K3611" s="5"/>
    </row>
    <row r="3612" spans="1:11" x14ac:dyDescent="0.2">
      <c r="A3612" s="2"/>
      <c r="E3612" s="5"/>
      <c r="F3612" s="5"/>
      <c r="G3612"/>
      <c r="H3612" s="5"/>
      <c r="I3612" s="5"/>
      <c r="J3612" s="5"/>
      <c r="K3612" s="5"/>
    </row>
    <row r="3613" spans="1:11" x14ac:dyDescent="0.2">
      <c r="A3613" s="2"/>
      <c r="E3613" s="5"/>
      <c r="F3613" s="5"/>
      <c r="G3613"/>
      <c r="H3613" s="5"/>
      <c r="I3613" s="5"/>
      <c r="J3613" s="5"/>
      <c r="K3613" s="5"/>
    </row>
    <row r="3614" spans="1:11" x14ac:dyDescent="0.2">
      <c r="A3614" s="2"/>
      <c r="E3614" s="5"/>
      <c r="F3614" s="5"/>
      <c r="G3614"/>
      <c r="H3614" s="5"/>
      <c r="I3614" s="5"/>
      <c r="J3614" s="5"/>
      <c r="K3614" s="5"/>
    </row>
    <row r="3615" spans="1:11" x14ac:dyDescent="0.2">
      <c r="A3615" s="2"/>
      <c r="E3615" s="5"/>
      <c r="F3615" s="5"/>
      <c r="G3615"/>
      <c r="H3615" s="5"/>
      <c r="I3615" s="5"/>
      <c r="J3615" s="5"/>
      <c r="K3615" s="5"/>
    </row>
    <row r="3616" spans="1:11" x14ac:dyDescent="0.2">
      <c r="A3616" s="2"/>
      <c r="E3616" s="5"/>
      <c r="F3616" s="5"/>
      <c r="G3616"/>
      <c r="H3616" s="5"/>
      <c r="I3616" s="5"/>
      <c r="J3616" s="5"/>
      <c r="K3616" s="5"/>
    </row>
    <row r="3617" spans="1:11" x14ac:dyDescent="0.2">
      <c r="A3617" s="2"/>
      <c r="E3617" s="5"/>
      <c r="F3617" s="5"/>
      <c r="G3617"/>
      <c r="H3617" s="5"/>
      <c r="I3617" s="5"/>
      <c r="J3617" s="5"/>
      <c r="K3617" s="5"/>
    </row>
    <row r="3618" spans="1:11" x14ac:dyDescent="0.2">
      <c r="A3618" s="2"/>
      <c r="E3618" s="5"/>
      <c r="F3618" s="5"/>
      <c r="G3618"/>
      <c r="H3618" s="5"/>
      <c r="I3618" s="5"/>
      <c r="J3618" s="5"/>
      <c r="K3618" s="5"/>
    </row>
    <row r="3619" spans="1:11" x14ac:dyDescent="0.2">
      <c r="A3619" s="2"/>
      <c r="E3619" s="5"/>
      <c r="F3619" s="5"/>
      <c r="G3619"/>
      <c r="H3619" s="5"/>
      <c r="I3619" s="5"/>
      <c r="J3619" s="5"/>
      <c r="K3619" s="5"/>
    </row>
    <row r="3620" spans="1:11" x14ac:dyDescent="0.2">
      <c r="A3620" s="2"/>
      <c r="E3620" s="5"/>
      <c r="F3620" s="5"/>
      <c r="G3620"/>
      <c r="H3620" s="5"/>
      <c r="I3620" s="5"/>
      <c r="J3620" s="5"/>
      <c r="K3620" s="5"/>
    </row>
    <row r="3621" spans="1:11" x14ac:dyDescent="0.2">
      <c r="A3621" s="2"/>
      <c r="E3621" s="5"/>
      <c r="F3621" s="5"/>
      <c r="G3621"/>
      <c r="H3621" s="5"/>
      <c r="I3621" s="5"/>
      <c r="J3621" s="5"/>
      <c r="K3621" s="5"/>
    </row>
    <row r="3622" spans="1:11" x14ac:dyDescent="0.2">
      <c r="A3622" s="2"/>
      <c r="E3622" s="5"/>
      <c r="F3622" s="5"/>
      <c r="G3622"/>
      <c r="H3622" s="5"/>
      <c r="I3622" s="5"/>
      <c r="J3622" s="5"/>
      <c r="K3622" s="5"/>
    </row>
    <row r="3623" spans="1:11" x14ac:dyDescent="0.2">
      <c r="A3623" s="2"/>
      <c r="E3623" s="5"/>
      <c r="F3623" s="5"/>
      <c r="G3623"/>
      <c r="H3623" s="5"/>
      <c r="I3623" s="5"/>
      <c r="J3623" s="5"/>
      <c r="K3623" s="5"/>
    </row>
    <row r="3624" spans="1:11" x14ac:dyDescent="0.2">
      <c r="A3624" s="2"/>
      <c r="E3624" s="5"/>
      <c r="F3624" s="5"/>
      <c r="G3624"/>
      <c r="H3624" s="5"/>
      <c r="I3624" s="5"/>
      <c r="J3624" s="5"/>
      <c r="K3624" s="5"/>
    </row>
    <row r="3625" spans="1:11" x14ac:dyDescent="0.2">
      <c r="A3625" s="2"/>
      <c r="E3625" s="5"/>
      <c r="F3625" s="5"/>
      <c r="G3625"/>
      <c r="H3625" s="5"/>
      <c r="I3625" s="5"/>
      <c r="J3625" s="5"/>
      <c r="K3625" s="5"/>
    </row>
    <row r="3626" spans="1:11" x14ac:dyDescent="0.2">
      <c r="A3626" s="2"/>
      <c r="E3626" s="5"/>
      <c r="F3626" s="5"/>
      <c r="G3626"/>
      <c r="H3626" s="5"/>
      <c r="I3626" s="5"/>
      <c r="J3626" s="5"/>
      <c r="K3626" s="5"/>
    </row>
    <row r="3627" spans="1:11" x14ac:dyDescent="0.2">
      <c r="A3627" s="2"/>
      <c r="E3627" s="5"/>
      <c r="F3627" s="5"/>
      <c r="G3627"/>
      <c r="H3627" s="5"/>
      <c r="I3627" s="5"/>
      <c r="J3627" s="5"/>
      <c r="K3627" s="5"/>
    </row>
    <row r="3628" spans="1:11" x14ac:dyDescent="0.2">
      <c r="A3628" s="2"/>
      <c r="E3628" s="5"/>
      <c r="F3628" s="5"/>
      <c r="G3628"/>
      <c r="H3628" s="5"/>
      <c r="I3628" s="5"/>
      <c r="J3628" s="5"/>
      <c r="K3628" s="5"/>
    </row>
    <row r="3629" spans="1:11" x14ac:dyDescent="0.2">
      <c r="A3629" s="2"/>
      <c r="E3629" s="5"/>
      <c r="F3629" s="5"/>
      <c r="G3629"/>
      <c r="H3629" s="5"/>
      <c r="I3629" s="5"/>
      <c r="J3629" s="5"/>
      <c r="K3629" s="5"/>
    </row>
    <row r="3630" spans="1:11" x14ac:dyDescent="0.2">
      <c r="A3630" s="2"/>
      <c r="E3630" s="5"/>
      <c r="F3630" s="5"/>
      <c r="G3630"/>
      <c r="H3630" s="5"/>
      <c r="I3630" s="5"/>
      <c r="J3630" s="5"/>
      <c r="K3630" s="5"/>
    </row>
    <row r="3631" spans="1:11" x14ac:dyDescent="0.2">
      <c r="A3631" s="2"/>
      <c r="E3631" s="5"/>
      <c r="F3631" s="5"/>
      <c r="G3631"/>
      <c r="H3631" s="5"/>
      <c r="I3631" s="5"/>
      <c r="J3631" s="5"/>
      <c r="K3631" s="5"/>
    </row>
    <row r="3632" spans="1:11" x14ac:dyDescent="0.2">
      <c r="A3632" s="2"/>
      <c r="E3632" s="5"/>
      <c r="F3632" s="5"/>
      <c r="G3632"/>
      <c r="H3632" s="5"/>
      <c r="I3632" s="5"/>
      <c r="J3632" s="5"/>
      <c r="K3632" s="5"/>
    </row>
    <row r="3633" spans="1:11" x14ac:dyDescent="0.2">
      <c r="A3633" s="2"/>
      <c r="E3633" s="5"/>
      <c r="F3633" s="5"/>
      <c r="G3633"/>
      <c r="H3633" s="5"/>
      <c r="I3633" s="5"/>
      <c r="J3633" s="5"/>
      <c r="K3633" s="5"/>
    </row>
    <row r="3634" spans="1:11" x14ac:dyDescent="0.2">
      <c r="A3634" s="2"/>
      <c r="E3634" s="5"/>
      <c r="F3634" s="5"/>
      <c r="G3634"/>
      <c r="H3634" s="5"/>
      <c r="I3634" s="5"/>
      <c r="J3634" s="5"/>
      <c r="K3634" s="5"/>
    </row>
    <row r="3635" spans="1:11" x14ac:dyDescent="0.2">
      <c r="A3635" s="2"/>
      <c r="E3635" s="5"/>
      <c r="F3635" s="5"/>
      <c r="G3635"/>
      <c r="H3635" s="5"/>
      <c r="I3635" s="5"/>
      <c r="J3635" s="5"/>
      <c r="K3635" s="5"/>
    </row>
    <row r="3636" spans="1:11" x14ac:dyDescent="0.2">
      <c r="A3636" s="2"/>
      <c r="E3636" s="5"/>
      <c r="F3636" s="5"/>
      <c r="G3636"/>
      <c r="H3636" s="5"/>
      <c r="I3636" s="5"/>
      <c r="J3636" s="5"/>
      <c r="K3636" s="5"/>
    </row>
    <row r="3637" spans="1:11" x14ac:dyDescent="0.2">
      <c r="A3637" s="2"/>
      <c r="E3637" s="5"/>
      <c r="F3637" s="5"/>
      <c r="G3637"/>
      <c r="H3637" s="5"/>
      <c r="I3637" s="5"/>
      <c r="J3637" s="5"/>
      <c r="K3637" s="5"/>
    </row>
    <row r="3638" spans="1:11" x14ac:dyDescent="0.2">
      <c r="A3638" s="2"/>
      <c r="E3638" s="5"/>
      <c r="F3638" s="5"/>
      <c r="G3638"/>
      <c r="H3638" s="5"/>
      <c r="I3638" s="5"/>
      <c r="J3638" s="5"/>
      <c r="K3638" s="5"/>
    </row>
    <row r="3639" spans="1:11" x14ac:dyDescent="0.2">
      <c r="A3639" s="2"/>
      <c r="E3639" s="5"/>
      <c r="F3639" s="5"/>
      <c r="G3639"/>
      <c r="H3639" s="5"/>
      <c r="I3639" s="5"/>
      <c r="J3639" s="5"/>
      <c r="K3639" s="5"/>
    </row>
    <row r="3640" spans="1:11" x14ac:dyDescent="0.2">
      <c r="A3640" s="2"/>
      <c r="E3640" s="5"/>
      <c r="F3640" s="5"/>
      <c r="G3640"/>
      <c r="H3640" s="5"/>
      <c r="I3640" s="5"/>
      <c r="J3640" s="5"/>
      <c r="K3640" s="5"/>
    </row>
    <row r="3641" spans="1:11" x14ac:dyDescent="0.2">
      <c r="A3641" s="2"/>
      <c r="E3641" s="5"/>
      <c r="F3641" s="5"/>
      <c r="G3641"/>
      <c r="H3641" s="5"/>
      <c r="I3641" s="5"/>
      <c r="J3641" s="5"/>
      <c r="K3641" s="5"/>
    </row>
    <row r="3642" spans="1:11" x14ac:dyDescent="0.2">
      <c r="A3642" s="2"/>
      <c r="E3642" s="5"/>
      <c r="F3642" s="5"/>
      <c r="G3642"/>
      <c r="H3642" s="5"/>
      <c r="I3642" s="5"/>
      <c r="J3642" s="5"/>
      <c r="K3642" s="5"/>
    </row>
    <row r="3643" spans="1:11" x14ac:dyDescent="0.2">
      <c r="A3643" s="2"/>
      <c r="E3643" s="5"/>
      <c r="F3643" s="5"/>
      <c r="G3643"/>
      <c r="H3643" s="5"/>
      <c r="I3643" s="5"/>
      <c r="J3643" s="5"/>
      <c r="K3643" s="5"/>
    </row>
    <row r="3644" spans="1:11" x14ac:dyDescent="0.2">
      <c r="A3644" s="2"/>
      <c r="E3644" s="5"/>
      <c r="F3644" s="5"/>
      <c r="G3644"/>
      <c r="H3644" s="5"/>
      <c r="I3644" s="5"/>
      <c r="J3644" s="5"/>
      <c r="K3644" s="5"/>
    </row>
    <row r="3645" spans="1:11" x14ac:dyDescent="0.2">
      <c r="A3645" s="2"/>
      <c r="E3645" s="5"/>
      <c r="F3645" s="5"/>
      <c r="G3645"/>
      <c r="H3645" s="5"/>
      <c r="I3645" s="5"/>
      <c r="J3645" s="5"/>
      <c r="K3645" s="5"/>
    </row>
    <row r="3646" spans="1:11" x14ac:dyDescent="0.2">
      <c r="A3646" s="2"/>
      <c r="E3646" s="5"/>
      <c r="F3646" s="5"/>
      <c r="G3646"/>
      <c r="H3646" s="5"/>
      <c r="I3646" s="5"/>
      <c r="J3646" s="5"/>
      <c r="K3646" s="5"/>
    </row>
    <row r="3647" spans="1:11" x14ac:dyDescent="0.2">
      <c r="A3647" s="2"/>
      <c r="E3647" s="5"/>
      <c r="F3647" s="5"/>
      <c r="G3647"/>
      <c r="H3647" s="5"/>
      <c r="I3647" s="5"/>
      <c r="J3647" s="5"/>
      <c r="K3647" s="5"/>
    </row>
    <row r="3648" spans="1:11" x14ac:dyDescent="0.2">
      <c r="A3648" s="2"/>
      <c r="E3648" s="5"/>
      <c r="F3648" s="5"/>
      <c r="G3648"/>
      <c r="H3648" s="5"/>
      <c r="I3648" s="5"/>
      <c r="J3648" s="5"/>
      <c r="K3648" s="5"/>
    </row>
    <row r="3649" spans="1:11" x14ac:dyDescent="0.2">
      <c r="A3649" s="2"/>
      <c r="E3649" s="5"/>
      <c r="F3649" s="5"/>
      <c r="G3649"/>
      <c r="H3649" s="5"/>
      <c r="I3649" s="5"/>
      <c r="J3649" s="5"/>
      <c r="K3649" s="5"/>
    </row>
    <row r="3650" spans="1:11" x14ac:dyDescent="0.2">
      <c r="A3650" s="2"/>
      <c r="E3650" s="5"/>
      <c r="F3650" s="5"/>
      <c r="G3650"/>
      <c r="H3650" s="5"/>
      <c r="I3650" s="5"/>
      <c r="J3650" s="5"/>
      <c r="K3650" s="5"/>
    </row>
    <row r="3651" spans="1:11" x14ac:dyDescent="0.2">
      <c r="A3651" s="2"/>
      <c r="E3651" s="5"/>
      <c r="F3651" s="5"/>
      <c r="G3651"/>
      <c r="H3651" s="5"/>
      <c r="I3651" s="5"/>
      <c r="J3651" s="5"/>
      <c r="K3651" s="5"/>
    </row>
    <row r="3652" spans="1:11" x14ac:dyDescent="0.2">
      <c r="A3652" s="2"/>
      <c r="E3652" s="5"/>
      <c r="F3652" s="5"/>
      <c r="G3652"/>
      <c r="H3652" s="5"/>
      <c r="I3652" s="5"/>
      <c r="J3652" s="5"/>
      <c r="K3652" s="5"/>
    </row>
    <row r="3653" spans="1:11" x14ac:dyDescent="0.2">
      <c r="A3653" s="2"/>
      <c r="E3653" s="5"/>
      <c r="F3653" s="5"/>
      <c r="G3653"/>
      <c r="H3653" s="5"/>
      <c r="I3653" s="5"/>
      <c r="J3653" s="5"/>
      <c r="K3653" s="5"/>
    </row>
    <row r="3654" spans="1:11" x14ac:dyDescent="0.2">
      <c r="A3654" s="2"/>
      <c r="E3654" s="5"/>
      <c r="F3654" s="5"/>
      <c r="G3654"/>
      <c r="H3654" s="5"/>
      <c r="I3654" s="5"/>
      <c r="J3654" s="5"/>
      <c r="K3654" s="5"/>
    </row>
    <row r="3655" spans="1:11" x14ac:dyDescent="0.2">
      <c r="A3655" s="2"/>
      <c r="E3655" s="5"/>
      <c r="F3655" s="5"/>
      <c r="G3655"/>
      <c r="H3655" s="5"/>
      <c r="I3655" s="5"/>
      <c r="J3655" s="5"/>
      <c r="K3655" s="5"/>
    </row>
    <row r="3656" spans="1:11" x14ac:dyDescent="0.2">
      <c r="A3656" s="2"/>
      <c r="E3656" s="5"/>
      <c r="F3656" s="5"/>
      <c r="G3656"/>
      <c r="H3656" s="5"/>
      <c r="I3656" s="5"/>
      <c r="J3656" s="5"/>
      <c r="K3656" s="5"/>
    </row>
    <row r="3657" spans="1:11" x14ac:dyDescent="0.2">
      <c r="A3657" s="2"/>
      <c r="E3657" s="5"/>
      <c r="F3657" s="5"/>
      <c r="G3657"/>
      <c r="H3657" s="5"/>
      <c r="I3657" s="5"/>
      <c r="J3657" s="5"/>
      <c r="K3657" s="5"/>
    </row>
    <row r="3658" spans="1:11" x14ac:dyDescent="0.2">
      <c r="A3658" s="2"/>
      <c r="E3658" s="5"/>
      <c r="F3658" s="5"/>
      <c r="G3658"/>
      <c r="H3658" s="5"/>
      <c r="I3658" s="5"/>
      <c r="J3658" s="5"/>
      <c r="K3658" s="5"/>
    </row>
    <row r="3659" spans="1:11" x14ac:dyDescent="0.2">
      <c r="A3659" s="2"/>
      <c r="E3659" s="5"/>
      <c r="F3659" s="5"/>
      <c r="G3659"/>
      <c r="H3659" s="5"/>
      <c r="I3659" s="5"/>
      <c r="J3659" s="5"/>
      <c r="K3659" s="5"/>
    </row>
    <row r="3660" spans="1:11" x14ac:dyDescent="0.2">
      <c r="A3660" s="2"/>
      <c r="E3660" s="5"/>
      <c r="F3660" s="5"/>
      <c r="H3660" s="5"/>
      <c r="I3660" s="5"/>
      <c r="J3660" s="5"/>
      <c r="K3660" s="5"/>
    </row>
    <row r="3661" spans="1:11" x14ac:dyDescent="0.2">
      <c r="A3661" s="2"/>
      <c r="E3661" s="5"/>
      <c r="F3661" s="5"/>
      <c r="H3661" s="5"/>
      <c r="I3661" s="5"/>
      <c r="J3661" s="5"/>
      <c r="K3661" s="5"/>
    </row>
    <row r="3662" spans="1:11" x14ac:dyDescent="0.2">
      <c r="A3662" s="2"/>
      <c r="E3662" s="5"/>
      <c r="F3662" s="5"/>
      <c r="H3662" s="5"/>
      <c r="I3662" s="5"/>
      <c r="J3662" s="5"/>
      <c r="K3662" s="5"/>
    </row>
    <row r="3663" spans="1:11" x14ac:dyDescent="0.2">
      <c r="A3663" s="2"/>
      <c r="E3663" s="5"/>
      <c r="F3663" s="5"/>
      <c r="H3663" s="5"/>
      <c r="I3663" s="5"/>
      <c r="J3663" s="5"/>
      <c r="K3663" s="5"/>
    </row>
    <row r="3664" spans="1:11" x14ac:dyDescent="0.2">
      <c r="A3664" s="2"/>
      <c r="E3664" s="5"/>
      <c r="F3664" s="5"/>
      <c r="H3664" s="5"/>
      <c r="I3664" s="5"/>
      <c r="J3664" s="5"/>
      <c r="K3664" s="5"/>
    </row>
    <row r="3665" spans="1:11" x14ac:dyDescent="0.2">
      <c r="A3665" s="2"/>
      <c r="E3665" s="5"/>
      <c r="F3665" s="5"/>
      <c r="H3665" s="5"/>
      <c r="I3665" s="5"/>
      <c r="J3665" s="5"/>
      <c r="K3665" s="5"/>
    </row>
    <row r="3666" spans="1:11" x14ac:dyDescent="0.2">
      <c r="A3666" s="2"/>
      <c r="E3666" s="5"/>
      <c r="F3666" s="5"/>
      <c r="H3666" s="5"/>
      <c r="I3666" s="5"/>
      <c r="J3666" s="5"/>
      <c r="K3666" s="5"/>
    </row>
    <row r="3667" spans="1:11" x14ac:dyDescent="0.2">
      <c r="A3667" s="2"/>
      <c r="E3667" s="5"/>
      <c r="F3667" s="5"/>
      <c r="H3667" s="5"/>
      <c r="I3667" s="5"/>
      <c r="J3667" s="5"/>
      <c r="K3667" s="5"/>
    </row>
    <row r="3668" spans="1:11" x14ac:dyDescent="0.2">
      <c r="A3668" s="2"/>
      <c r="E3668" s="5"/>
      <c r="F3668" s="5"/>
      <c r="H3668" s="5"/>
      <c r="I3668" s="5"/>
      <c r="J3668" s="5"/>
      <c r="K3668" s="5"/>
    </row>
    <row r="3669" spans="1:11" x14ac:dyDescent="0.2">
      <c r="A3669" s="2"/>
      <c r="E3669" s="5"/>
      <c r="F3669" s="5"/>
      <c r="H3669" s="5"/>
      <c r="I3669" s="5"/>
      <c r="J3669" s="5"/>
      <c r="K3669" s="5"/>
    </row>
    <row r="3670" spans="1:11" x14ac:dyDescent="0.2">
      <c r="A3670" s="2"/>
      <c r="E3670" s="5"/>
      <c r="F3670" s="5"/>
      <c r="H3670" s="5"/>
      <c r="I3670" s="5"/>
      <c r="J3670" s="5"/>
      <c r="K3670" s="5"/>
    </row>
    <row r="3671" spans="1:11" x14ac:dyDescent="0.2">
      <c r="A3671" s="2"/>
      <c r="E3671" s="5"/>
      <c r="F3671" s="5"/>
      <c r="H3671" s="5"/>
      <c r="I3671" s="5"/>
      <c r="J3671" s="5"/>
      <c r="K3671" s="5"/>
    </row>
    <row r="3672" spans="1:11" x14ac:dyDescent="0.2">
      <c r="A3672" s="2"/>
      <c r="E3672" s="5"/>
      <c r="F3672" s="5"/>
      <c r="H3672" s="5"/>
      <c r="I3672" s="5"/>
      <c r="J3672" s="5"/>
      <c r="K3672" s="5"/>
    </row>
    <row r="3673" spans="1:11" x14ac:dyDescent="0.2">
      <c r="A3673" s="2"/>
      <c r="E3673" s="5"/>
      <c r="F3673" s="5"/>
      <c r="H3673" s="5"/>
      <c r="I3673" s="5"/>
      <c r="J3673" s="5"/>
      <c r="K3673" s="5"/>
    </row>
    <row r="3674" spans="1:11" x14ac:dyDescent="0.2">
      <c r="A3674" s="2"/>
      <c r="E3674" s="5"/>
      <c r="F3674" s="5"/>
      <c r="H3674" s="5"/>
      <c r="I3674" s="5"/>
      <c r="J3674" s="5"/>
      <c r="K3674" s="5"/>
    </row>
    <row r="3675" spans="1:11" x14ac:dyDescent="0.2">
      <c r="A3675" s="2"/>
      <c r="E3675" s="5"/>
      <c r="F3675" s="5"/>
      <c r="H3675" s="5"/>
      <c r="I3675" s="5"/>
      <c r="J3675" s="5"/>
      <c r="K3675" s="5"/>
    </row>
    <row r="3676" spans="1:11" x14ac:dyDescent="0.2">
      <c r="A3676" s="2"/>
      <c r="E3676" s="5"/>
      <c r="F3676" s="5"/>
      <c r="H3676" s="5"/>
      <c r="I3676" s="5"/>
      <c r="J3676" s="5"/>
      <c r="K3676" s="5"/>
    </row>
    <row r="3677" spans="1:11" x14ac:dyDescent="0.2">
      <c r="A3677" s="2"/>
      <c r="E3677" s="5"/>
      <c r="F3677" s="5"/>
      <c r="H3677" s="5"/>
      <c r="I3677" s="5"/>
      <c r="J3677" s="5"/>
      <c r="K3677" s="5"/>
    </row>
    <row r="3678" spans="1:11" x14ac:dyDescent="0.2">
      <c r="A3678" s="2"/>
      <c r="E3678" s="5"/>
      <c r="F3678" s="5"/>
      <c r="H3678" s="5"/>
      <c r="I3678" s="5"/>
      <c r="J3678" s="5"/>
      <c r="K3678" s="5"/>
    </row>
    <row r="3679" spans="1:11" x14ac:dyDescent="0.2">
      <c r="A3679" s="2"/>
      <c r="E3679" s="5"/>
      <c r="F3679" s="5"/>
      <c r="H3679" s="5"/>
      <c r="I3679" s="5"/>
      <c r="J3679" s="5"/>
      <c r="K3679" s="5"/>
    </row>
    <row r="3680" spans="1:11" x14ac:dyDescent="0.2">
      <c r="A3680" s="2"/>
      <c r="E3680" s="5"/>
      <c r="F3680" s="5"/>
      <c r="H3680" s="5"/>
      <c r="I3680" s="5"/>
      <c r="J3680" s="5"/>
      <c r="K3680" s="5"/>
    </row>
    <row r="3681" spans="1:11" x14ac:dyDescent="0.2">
      <c r="A3681" s="2"/>
      <c r="E3681" s="5"/>
      <c r="F3681" s="5"/>
      <c r="H3681" s="5"/>
      <c r="I3681" s="5"/>
      <c r="J3681" s="5"/>
      <c r="K3681" s="5"/>
    </row>
    <row r="3682" spans="1:11" x14ac:dyDescent="0.2">
      <c r="A3682" s="2"/>
      <c r="E3682" s="5"/>
      <c r="F3682" s="5"/>
      <c r="H3682" s="5"/>
      <c r="I3682" s="5"/>
      <c r="J3682" s="5"/>
      <c r="K3682" s="5"/>
    </row>
    <row r="3683" spans="1:11" x14ac:dyDescent="0.2">
      <c r="A3683" s="2"/>
      <c r="E3683" s="5"/>
      <c r="F3683" s="5"/>
      <c r="H3683" s="5"/>
      <c r="I3683" s="5"/>
      <c r="J3683" s="5"/>
      <c r="K3683" s="5"/>
    </row>
    <row r="3684" spans="1:11" x14ac:dyDescent="0.2">
      <c r="A3684" s="2"/>
      <c r="E3684" s="5"/>
      <c r="F3684" s="5"/>
      <c r="H3684" s="5"/>
      <c r="I3684" s="5"/>
      <c r="J3684" s="5"/>
      <c r="K3684" s="5"/>
    </row>
    <row r="3685" spans="1:11" x14ac:dyDescent="0.2">
      <c r="A3685" s="2"/>
      <c r="E3685" s="5"/>
      <c r="F3685" s="5"/>
      <c r="H3685" s="5"/>
      <c r="I3685" s="5"/>
      <c r="J3685" s="5"/>
      <c r="K3685" s="5"/>
    </row>
    <row r="3686" spans="1:11" x14ac:dyDescent="0.2">
      <c r="A3686" s="2"/>
      <c r="E3686" s="5"/>
      <c r="F3686" s="5"/>
      <c r="H3686" s="5"/>
      <c r="I3686" s="5"/>
      <c r="J3686" s="5"/>
      <c r="K3686" s="5"/>
    </row>
    <row r="3687" spans="1:11" x14ac:dyDescent="0.2">
      <c r="A3687" s="2"/>
      <c r="E3687" s="5"/>
      <c r="F3687" s="5"/>
      <c r="H3687" s="5"/>
      <c r="I3687" s="5"/>
      <c r="J3687" s="5"/>
      <c r="K3687" s="5"/>
    </row>
    <row r="3688" spans="1:11" x14ac:dyDescent="0.2">
      <c r="A3688" s="2"/>
      <c r="E3688" s="5"/>
      <c r="F3688" s="5"/>
      <c r="H3688" s="5"/>
      <c r="I3688" s="5"/>
      <c r="J3688" s="5"/>
      <c r="K3688" s="5"/>
    </row>
    <row r="3689" spans="1:11" x14ac:dyDescent="0.2">
      <c r="A3689" s="2"/>
      <c r="E3689" s="5"/>
      <c r="F3689" s="5"/>
      <c r="H3689" s="5"/>
      <c r="I3689" s="5"/>
      <c r="J3689" s="5"/>
      <c r="K3689" s="5"/>
    </row>
    <row r="3690" spans="1:11" x14ac:dyDescent="0.2">
      <c r="A3690" s="2"/>
      <c r="E3690" s="5"/>
      <c r="F3690" s="5"/>
      <c r="H3690" s="5"/>
      <c r="I3690" s="5"/>
      <c r="J3690" s="5"/>
      <c r="K3690" s="5"/>
    </row>
    <row r="3691" spans="1:11" x14ac:dyDescent="0.2">
      <c r="A3691" s="2"/>
      <c r="E3691" s="5"/>
      <c r="F3691" s="5"/>
      <c r="H3691" s="5"/>
      <c r="I3691" s="5"/>
      <c r="J3691" s="5"/>
      <c r="K3691" s="5"/>
    </row>
    <row r="3692" spans="1:11" x14ac:dyDescent="0.2">
      <c r="A3692" s="2"/>
      <c r="E3692" s="5"/>
      <c r="F3692" s="5"/>
      <c r="H3692" s="5"/>
      <c r="I3692" s="5"/>
      <c r="J3692" s="5"/>
      <c r="K3692" s="5"/>
    </row>
    <row r="3693" spans="1:11" x14ac:dyDescent="0.2">
      <c r="A3693" s="2"/>
      <c r="E3693" s="5"/>
      <c r="F3693" s="5"/>
      <c r="H3693" s="5"/>
      <c r="I3693" s="5"/>
      <c r="J3693" s="5"/>
      <c r="K3693" s="5"/>
    </row>
    <row r="3694" spans="1:11" x14ac:dyDescent="0.2">
      <c r="A3694" s="2"/>
      <c r="E3694" s="5"/>
      <c r="F3694" s="5"/>
      <c r="H3694" s="5"/>
      <c r="I3694" s="5"/>
      <c r="J3694" s="5"/>
      <c r="K3694" s="5"/>
    </row>
    <row r="3695" spans="1:11" x14ac:dyDescent="0.2">
      <c r="A3695" s="2"/>
      <c r="E3695" s="5"/>
      <c r="F3695" s="5"/>
      <c r="H3695" s="5"/>
      <c r="I3695" s="5"/>
      <c r="J3695" s="5"/>
      <c r="K3695" s="5"/>
    </row>
    <row r="3696" spans="1:11" x14ac:dyDescent="0.2">
      <c r="A3696" s="2"/>
      <c r="E3696" s="5"/>
      <c r="F3696" s="5"/>
      <c r="H3696" s="5"/>
      <c r="I3696" s="5"/>
      <c r="J3696" s="5"/>
      <c r="K3696" s="5"/>
    </row>
    <row r="3697" spans="1:11" x14ac:dyDescent="0.2">
      <c r="A3697" s="2"/>
      <c r="E3697" s="5"/>
      <c r="F3697" s="5"/>
      <c r="H3697" s="5"/>
      <c r="I3697" s="5"/>
      <c r="J3697" s="5"/>
      <c r="K3697" s="5"/>
    </row>
    <row r="3698" spans="1:11" x14ac:dyDescent="0.2">
      <c r="A3698" s="2"/>
      <c r="E3698" s="5"/>
      <c r="F3698" s="5"/>
      <c r="H3698" s="5"/>
      <c r="I3698" s="5"/>
      <c r="J3698" s="5"/>
      <c r="K3698" s="5"/>
    </row>
    <row r="3699" spans="1:11" x14ac:dyDescent="0.2">
      <c r="A3699" s="2"/>
      <c r="E3699" s="5"/>
      <c r="F3699" s="5"/>
      <c r="H3699" s="5"/>
      <c r="I3699" s="5"/>
      <c r="J3699" s="5"/>
      <c r="K3699" s="5"/>
    </row>
    <row r="3700" spans="1:11" x14ac:dyDescent="0.2">
      <c r="A3700" s="2"/>
      <c r="E3700" s="5"/>
      <c r="F3700" s="5"/>
      <c r="H3700" s="5"/>
      <c r="I3700" s="5"/>
      <c r="J3700" s="5"/>
      <c r="K3700" s="5"/>
    </row>
    <row r="3701" spans="1:11" x14ac:dyDescent="0.2">
      <c r="A3701" s="2"/>
      <c r="E3701" s="5"/>
      <c r="F3701" s="5"/>
      <c r="H3701" s="5"/>
      <c r="I3701" s="5"/>
      <c r="J3701" s="5"/>
      <c r="K3701" s="5"/>
    </row>
    <row r="3702" spans="1:11" x14ac:dyDescent="0.2">
      <c r="A3702" s="2"/>
      <c r="E3702" s="5"/>
      <c r="F3702" s="5"/>
      <c r="H3702" s="5"/>
      <c r="I3702" s="5"/>
      <c r="J3702" s="5"/>
      <c r="K3702" s="5"/>
    </row>
    <row r="3703" spans="1:11" x14ac:dyDescent="0.2">
      <c r="A3703" s="2"/>
      <c r="E3703" s="5"/>
      <c r="F3703" s="5"/>
      <c r="H3703" s="5"/>
      <c r="I3703" s="5"/>
      <c r="J3703" s="5"/>
      <c r="K3703" s="5"/>
    </row>
    <row r="3704" spans="1:11" x14ac:dyDescent="0.2">
      <c r="A3704" s="2"/>
      <c r="E3704" s="5"/>
      <c r="F3704" s="5"/>
      <c r="H3704" s="5"/>
      <c r="I3704" s="5"/>
      <c r="J3704" s="5"/>
      <c r="K3704" s="5"/>
    </row>
    <row r="3705" spans="1:11" x14ac:dyDescent="0.2">
      <c r="A3705" s="2"/>
      <c r="E3705" s="5"/>
      <c r="F3705" s="5"/>
      <c r="H3705" s="5"/>
      <c r="I3705" s="5"/>
      <c r="J3705" s="5"/>
      <c r="K3705" s="5"/>
    </row>
    <row r="3706" spans="1:11" x14ac:dyDescent="0.2">
      <c r="A3706" s="2"/>
      <c r="E3706" s="5"/>
      <c r="F3706" s="5"/>
      <c r="H3706" s="5"/>
      <c r="I3706" s="5"/>
      <c r="J3706" s="5"/>
      <c r="K3706" s="5"/>
    </row>
    <row r="3707" spans="1:11" x14ac:dyDescent="0.2">
      <c r="A3707" s="2"/>
      <c r="E3707" s="5"/>
      <c r="F3707" s="5"/>
      <c r="H3707" s="5"/>
      <c r="I3707" s="5"/>
      <c r="J3707" s="5"/>
      <c r="K3707" s="5"/>
    </row>
    <row r="3708" spans="1:11" x14ac:dyDescent="0.2">
      <c r="A3708" s="2"/>
      <c r="E3708" s="5"/>
      <c r="F3708" s="5"/>
      <c r="H3708" s="5"/>
      <c r="I3708" s="5"/>
      <c r="J3708" s="5"/>
      <c r="K3708" s="5"/>
    </row>
    <row r="3709" spans="1:11" x14ac:dyDescent="0.2">
      <c r="A3709" s="2"/>
      <c r="E3709" s="5"/>
      <c r="F3709" s="5"/>
      <c r="H3709" s="5"/>
      <c r="I3709" s="5"/>
      <c r="J3709" s="5"/>
      <c r="K3709" s="5"/>
    </row>
    <row r="3710" spans="1:11" x14ac:dyDescent="0.2">
      <c r="A3710" s="2"/>
      <c r="E3710" s="5"/>
      <c r="F3710" s="5"/>
      <c r="H3710" s="5"/>
      <c r="I3710" s="5"/>
      <c r="J3710" s="5"/>
      <c r="K3710" s="5"/>
    </row>
    <row r="3711" spans="1:11" x14ac:dyDescent="0.2">
      <c r="A3711" s="2"/>
      <c r="E3711" s="5"/>
      <c r="F3711" s="5"/>
      <c r="H3711" s="5"/>
      <c r="I3711" s="5"/>
      <c r="J3711" s="5"/>
      <c r="K3711" s="5"/>
    </row>
    <row r="3712" spans="1:11" x14ac:dyDescent="0.2">
      <c r="A3712" s="2"/>
      <c r="E3712" s="5"/>
      <c r="F3712" s="5"/>
      <c r="H3712" s="5"/>
      <c r="I3712" s="5"/>
      <c r="J3712" s="5"/>
      <c r="K3712" s="5"/>
    </row>
    <row r="3713" spans="1:11" x14ac:dyDescent="0.2">
      <c r="A3713" s="2"/>
      <c r="E3713" s="5"/>
      <c r="F3713" s="5"/>
      <c r="H3713" s="5"/>
      <c r="I3713" s="5"/>
      <c r="J3713" s="5"/>
      <c r="K3713" s="5"/>
    </row>
    <row r="3714" spans="1:11" x14ac:dyDescent="0.2">
      <c r="A3714" s="2"/>
      <c r="E3714" s="5"/>
      <c r="F3714" s="5"/>
      <c r="H3714" s="5"/>
      <c r="I3714" s="5"/>
      <c r="J3714" s="5"/>
      <c r="K3714" s="5"/>
    </row>
    <row r="3715" spans="1:11" x14ac:dyDescent="0.2">
      <c r="A3715" s="2"/>
      <c r="E3715" s="5"/>
      <c r="F3715" s="5"/>
      <c r="H3715" s="5"/>
      <c r="I3715" s="5"/>
      <c r="J3715" s="5"/>
      <c r="K3715" s="5"/>
    </row>
    <row r="3716" spans="1:11" x14ac:dyDescent="0.2">
      <c r="A3716" s="2"/>
      <c r="E3716" s="5"/>
      <c r="F3716" s="5"/>
      <c r="H3716" s="5"/>
      <c r="I3716" s="5"/>
      <c r="J3716" s="5"/>
      <c r="K3716" s="5"/>
    </row>
    <row r="3717" spans="1:11" x14ac:dyDescent="0.2">
      <c r="A3717" s="2"/>
      <c r="E3717" s="5"/>
      <c r="F3717" s="5"/>
      <c r="H3717" s="5"/>
      <c r="I3717" s="5"/>
      <c r="J3717" s="5"/>
      <c r="K3717" s="5"/>
    </row>
    <row r="3718" spans="1:11" x14ac:dyDescent="0.2">
      <c r="A3718" s="2"/>
      <c r="E3718" s="5"/>
      <c r="F3718" s="5"/>
      <c r="H3718" s="5"/>
      <c r="I3718" s="5"/>
      <c r="J3718" s="5"/>
      <c r="K3718" s="5"/>
    </row>
    <row r="3719" spans="1:11" x14ac:dyDescent="0.2">
      <c r="A3719" s="2"/>
      <c r="E3719" s="5"/>
      <c r="F3719" s="5"/>
      <c r="H3719" s="5"/>
      <c r="I3719" s="5"/>
      <c r="J3719" s="5"/>
      <c r="K3719" s="5"/>
    </row>
    <row r="3720" spans="1:11" x14ac:dyDescent="0.2">
      <c r="A3720" s="2"/>
      <c r="E3720" s="5"/>
      <c r="F3720" s="5"/>
      <c r="H3720" s="5"/>
      <c r="I3720" s="5"/>
      <c r="J3720" s="5"/>
      <c r="K3720" s="5"/>
    </row>
    <row r="3721" spans="1:11" x14ac:dyDescent="0.2">
      <c r="A3721" s="2"/>
      <c r="E3721" s="5"/>
      <c r="F3721" s="5"/>
      <c r="H3721" s="5"/>
      <c r="I3721" s="5"/>
      <c r="J3721" s="5"/>
      <c r="K3721" s="5"/>
    </row>
    <row r="3722" spans="1:11" x14ac:dyDescent="0.2">
      <c r="A3722" s="2"/>
      <c r="E3722" s="5"/>
      <c r="F3722" s="5"/>
      <c r="H3722" s="5"/>
      <c r="I3722" s="5"/>
      <c r="J3722" s="5"/>
      <c r="K3722" s="5"/>
    </row>
    <row r="3723" spans="1:11" x14ac:dyDescent="0.2">
      <c r="A3723" s="2"/>
      <c r="E3723" s="5"/>
      <c r="F3723" s="5"/>
      <c r="H3723" s="5"/>
      <c r="I3723" s="5"/>
      <c r="J3723" s="5"/>
      <c r="K3723" s="5"/>
    </row>
    <row r="3724" spans="1:11" x14ac:dyDescent="0.2">
      <c r="A3724" s="2"/>
      <c r="E3724" s="5"/>
      <c r="F3724" s="5"/>
      <c r="H3724" s="5"/>
      <c r="I3724" s="5"/>
      <c r="J3724" s="5"/>
      <c r="K3724" s="5"/>
    </row>
    <row r="3725" spans="1:11" x14ac:dyDescent="0.2">
      <c r="A3725" s="2"/>
      <c r="E3725" s="5"/>
      <c r="F3725" s="5"/>
      <c r="H3725" s="5"/>
      <c r="I3725" s="5"/>
      <c r="J3725" s="5"/>
      <c r="K3725" s="5"/>
    </row>
    <row r="3726" spans="1:11" x14ac:dyDescent="0.2">
      <c r="A3726" s="2"/>
      <c r="E3726" s="5"/>
      <c r="F3726" s="5"/>
      <c r="H3726" s="5"/>
      <c r="I3726" s="5"/>
      <c r="J3726" s="5"/>
      <c r="K3726" s="5"/>
    </row>
    <row r="3727" spans="1:11" x14ac:dyDescent="0.2">
      <c r="A3727" s="2"/>
      <c r="E3727" s="5"/>
      <c r="F3727" s="5"/>
      <c r="H3727" s="5"/>
      <c r="I3727" s="5"/>
      <c r="J3727" s="5"/>
      <c r="K3727" s="5"/>
    </row>
    <row r="3728" spans="1:11" x14ac:dyDescent="0.2">
      <c r="A3728" s="2"/>
      <c r="E3728" s="5"/>
      <c r="F3728" s="5"/>
      <c r="H3728" s="5"/>
      <c r="I3728" s="5"/>
      <c r="J3728" s="5"/>
      <c r="K3728" s="5"/>
    </row>
    <row r="3729" spans="1:11" x14ac:dyDescent="0.2">
      <c r="A3729" s="2"/>
      <c r="E3729" s="5"/>
      <c r="F3729" s="5"/>
      <c r="H3729" s="5"/>
      <c r="I3729" s="5"/>
      <c r="J3729" s="5"/>
      <c r="K3729" s="5"/>
    </row>
    <row r="3730" spans="1:11" x14ac:dyDescent="0.2">
      <c r="A3730" s="2"/>
      <c r="E3730" s="5"/>
      <c r="F3730" s="5"/>
      <c r="H3730" s="5"/>
      <c r="I3730" s="5"/>
      <c r="J3730" s="5"/>
      <c r="K3730" s="5"/>
    </row>
    <row r="3731" spans="1:11" x14ac:dyDescent="0.2">
      <c r="A3731" s="2"/>
      <c r="E3731" s="5"/>
      <c r="F3731" s="5"/>
      <c r="H3731" s="5"/>
      <c r="I3731" s="5"/>
      <c r="J3731" s="5"/>
      <c r="K3731" s="5"/>
    </row>
    <row r="3732" spans="1:11" x14ac:dyDescent="0.2">
      <c r="A3732" s="2"/>
      <c r="E3732" s="5"/>
      <c r="F3732" s="5"/>
      <c r="H3732" s="5"/>
      <c r="I3732" s="5"/>
      <c r="J3732" s="5"/>
      <c r="K3732" s="5"/>
    </row>
    <row r="3733" spans="1:11" x14ac:dyDescent="0.2">
      <c r="A3733" s="2"/>
      <c r="E3733" s="5"/>
      <c r="F3733" s="5"/>
      <c r="H3733" s="5"/>
      <c r="I3733" s="5"/>
      <c r="J3733" s="5"/>
      <c r="K3733" s="5"/>
    </row>
    <row r="3734" spans="1:11" x14ac:dyDescent="0.2">
      <c r="A3734" s="2"/>
      <c r="E3734" s="5"/>
      <c r="F3734" s="5"/>
      <c r="H3734" s="5"/>
      <c r="I3734" s="5"/>
      <c r="J3734" s="5"/>
      <c r="K3734" s="5"/>
    </row>
    <row r="3735" spans="1:11" x14ac:dyDescent="0.2">
      <c r="A3735" s="2"/>
      <c r="E3735" s="5"/>
      <c r="F3735" s="5"/>
      <c r="H3735" s="5"/>
      <c r="I3735" s="5"/>
      <c r="J3735" s="5"/>
      <c r="K3735" s="5"/>
    </row>
    <row r="3736" spans="1:11" x14ac:dyDescent="0.2">
      <c r="A3736" s="2"/>
      <c r="E3736" s="5"/>
      <c r="F3736" s="5"/>
      <c r="H3736" s="5"/>
      <c r="I3736" s="5"/>
      <c r="J3736" s="5"/>
      <c r="K3736" s="5"/>
    </row>
    <row r="3737" spans="1:11" x14ac:dyDescent="0.2">
      <c r="A3737" s="2"/>
      <c r="E3737" s="5"/>
      <c r="F3737" s="5"/>
      <c r="H3737" s="5"/>
      <c r="I3737" s="5"/>
      <c r="J3737" s="5"/>
      <c r="K3737" s="5"/>
    </row>
    <row r="3738" spans="1:11" x14ac:dyDescent="0.2">
      <c r="A3738" s="2"/>
      <c r="E3738" s="5"/>
      <c r="F3738" s="5"/>
      <c r="H3738" s="5"/>
      <c r="I3738" s="5"/>
      <c r="J3738" s="5"/>
      <c r="K3738" s="5"/>
    </row>
    <row r="3739" spans="1:11" x14ac:dyDescent="0.2">
      <c r="A3739" s="2"/>
      <c r="E3739" s="5"/>
      <c r="F3739" s="5"/>
      <c r="H3739" s="5"/>
      <c r="I3739" s="5"/>
      <c r="J3739" s="5"/>
      <c r="K3739" s="5"/>
    </row>
    <row r="3740" spans="1:11" x14ac:dyDescent="0.2">
      <c r="A3740" s="2"/>
      <c r="E3740" s="5"/>
      <c r="F3740" s="5"/>
      <c r="H3740" s="5"/>
      <c r="I3740" s="5"/>
      <c r="J3740" s="5"/>
      <c r="K3740" s="5"/>
    </row>
    <row r="3741" spans="1:11" x14ac:dyDescent="0.2">
      <c r="A3741" s="2"/>
      <c r="E3741" s="5"/>
      <c r="F3741" s="5"/>
      <c r="H3741" s="5"/>
      <c r="I3741" s="5"/>
      <c r="J3741" s="5"/>
      <c r="K3741" s="5"/>
    </row>
    <row r="3742" spans="1:11" x14ac:dyDescent="0.2">
      <c r="A3742" s="2"/>
      <c r="E3742" s="5"/>
      <c r="F3742" s="5"/>
      <c r="H3742" s="5"/>
      <c r="I3742" s="5"/>
      <c r="J3742" s="5"/>
      <c r="K3742" s="5"/>
    </row>
    <row r="3743" spans="1:11" x14ac:dyDescent="0.2">
      <c r="A3743" s="2"/>
      <c r="E3743" s="5"/>
      <c r="F3743" s="5"/>
      <c r="H3743" s="5"/>
      <c r="I3743" s="5"/>
      <c r="J3743" s="5"/>
      <c r="K3743" s="5"/>
    </row>
    <row r="3744" spans="1:11" x14ac:dyDescent="0.2">
      <c r="A3744" s="2"/>
      <c r="E3744" s="5"/>
      <c r="F3744" s="5"/>
      <c r="H3744" s="5"/>
      <c r="I3744" s="5"/>
      <c r="J3744" s="5"/>
      <c r="K3744" s="5"/>
    </row>
    <row r="3745" spans="1:11" x14ac:dyDescent="0.2">
      <c r="A3745" s="2"/>
      <c r="E3745" s="5"/>
      <c r="F3745" s="5"/>
      <c r="H3745" s="5"/>
      <c r="I3745" s="5"/>
      <c r="J3745" s="5"/>
      <c r="K3745" s="5"/>
    </row>
    <row r="3746" spans="1:11" x14ac:dyDescent="0.2">
      <c r="A3746" s="2"/>
      <c r="E3746" s="5"/>
      <c r="F3746" s="5"/>
      <c r="H3746" s="5"/>
      <c r="I3746" s="5"/>
      <c r="J3746" s="5"/>
      <c r="K3746" s="5"/>
    </row>
    <row r="3747" spans="1:11" x14ac:dyDescent="0.2">
      <c r="A3747" s="2"/>
      <c r="E3747" s="5"/>
      <c r="F3747" s="5"/>
      <c r="H3747" s="5"/>
      <c r="I3747" s="5"/>
      <c r="J3747" s="5"/>
      <c r="K3747" s="5"/>
    </row>
    <row r="3748" spans="1:11" x14ac:dyDescent="0.2">
      <c r="A3748" s="2"/>
      <c r="E3748" s="5"/>
      <c r="F3748" s="5"/>
      <c r="H3748" s="5"/>
      <c r="I3748" s="5"/>
      <c r="J3748" s="5"/>
      <c r="K3748" s="5"/>
    </row>
    <row r="3749" spans="1:11" x14ac:dyDescent="0.2">
      <c r="A3749" s="2"/>
      <c r="E3749" s="5"/>
      <c r="F3749" s="5"/>
      <c r="H3749" s="5"/>
      <c r="I3749" s="5"/>
      <c r="J3749" s="5"/>
      <c r="K3749" s="5"/>
    </row>
    <row r="3750" spans="1:11" x14ac:dyDescent="0.2">
      <c r="A3750" s="2"/>
      <c r="E3750" s="5"/>
      <c r="F3750" s="5"/>
      <c r="H3750" s="5"/>
      <c r="I3750" s="5"/>
      <c r="J3750" s="5"/>
      <c r="K3750" s="5"/>
    </row>
    <row r="3751" spans="1:11" x14ac:dyDescent="0.2">
      <c r="A3751" s="2"/>
      <c r="E3751" s="5"/>
      <c r="F3751" s="5"/>
      <c r="H3751" s="5"/>
      <c r="I3751" s="5"/>
      <c r="J3751" s="5"/>
      <c r="K3751" s="5"/>
    </row>
    <row r="3752" spans="1:11" x14ac:dyDescent="0.2">
      <c r="A3752" s="2"/>
      <c r="E3752" s="5"/>
      <c r="F3752" s="5"/>
      <c r="H3752" s="5"/>
      <c r="I3752" s="5"/>
      <c r="J3752" s="5"/>
      <c r="K3752" s="5"/>
    </row>
    <row r="3753" spans="1:11" x14ac:dyDescent="0.2">
      <c r="A3753" s="2"/>
      <c r="E3753" s="5"/>
      <c r="F3753" s="5"/>
      <c r="H3753" s="5"/>
      <c r="I3753" s="5"/>
      <c r="J3753" s="5"/>
      <c r="K3753" s="5"/>
    </row>
    <row r="3754" spans="1:11" x14ac:dyDescent="0.2">
      <c r="A3754" s="2"/>
      <c r="E3754" s="5"/>
      <c r="F3754" s="5"/>
      <c r="H3754" s="5"/>
      <c r="I3754" s="5"/>
      <c r="J3754" s="5"/>
      <c r="K3754" s="5"/>
    </row>
    <row r="3755" spans="1:11" x14ac:dyDescent="0.2">
      <c r="A3755" s="2"/>
      <c r="E3755" s="5"/>
      <c r="F3755" s="5"/>
      <c r="H3755" s="5"/>
      <c r="I3755" s="5"/>
      <c r="J3755" s="5"/>
      <c r="K3755" s="5"/>
    </row>
    <row r="3756" spans="1:11" x14ac:dyDescent="0.2">
      <c r="A3756" s="2"/>
      <c r="E3756" s="5"/>
      <c r="F3756" s="5"/>
      <c r="H3756" s="5"/>
      <c r="I3756" s="5"/>
      <c r="J3756" s="5"/>
      <c r="K3756" s="5"/>
    </row>
    <row r="3757" spans="1:11" x14ac:dyDescent="0.2">
      <c r="A3757" s="2"/>
      <c r="E3757" s="5"/>
      <c r="F3757" s="5"/>
      <c r="H3757" s="5"/>
      <c r="I3757" s="5"/>
      <c r="J3757" s="5"/>
      <c r="K3757" s="5"/>
    </row>
    <row r="3758" spans="1:11" x14ac:dyDescent="0.2">
      <c r="A3758" s="2"/>
      <c r="E3758" s="5"/>
      <c r="F3758" s="5"/>
      <c r="H3758" s="5"/>
      <c r="I3758" s="5"/>
      <c r="J3758" s="5"/>
      <c r="K3758" s="5"/>
    </row>
    <row r="3759" spans="1:11" x14ac:dyDescent="0.2">
      <c r="A3759" s="2"/>
      <c r="E3759" s="5"/>
      <c r="F3759" s="5"/>
      <c r="H3759" s="5"/>
      <c r="I3759" s="5"/>
      <c r="J3759" s="5"/>
      <c r="K3759" s="5"/>
    </row>
    <row r="3760" spans="1:11" x14ac:dyDescent="0.2">
      <c r="A3760" s="2"/>
      <c r="E3760" s="5"/>
      <c r="F3760" s="5"/>
      <c r="H3760" s="5"/>
      <c r="I3760" s="5"/>
      <c r="J3760" s="5"/>
      <c r="K3760" s="5"/>
    </row>
    <row r="3761" spans="1:11" x14ac:dyDescent="0.2">
      <c r="A3761" s="2"/>
      <c r="E3761" s="5"/>
      <c r="F3761" s="5"/>
      <c r="H3761" s="5"/>
      <c r="I3761" s="5"/>
      <c r="J3761" s="5"/>
      <c r="K3761" s="5"/>
    </row>
    <row r="3762" spans="1:11" x14ac:dyDescent="0.2">
      <c r="A3762" s="2"/>
      <c r="E3762" s="5"/>
      <c r="F3762" s="5"/>
      <c r="H3762" s="5"/>
      <c r="I3762" s="5"/>
      <c r="J3762" s="5"/>
      <c r="K3762" s="5"/>
    </row>
    <row r="3763" spans="1:11" x14ac:dyDescent="0.2">
      <c r="A3763" s="2"/>
      <c r="E3763" s="5"/>
      <c r="F3763" s="5"/>
      <c r="H3763" s="5"/>
      <c r="I3763" s="5"/>
      <c r="J3763" s="5"/>
      <c r="K3763" s="5"/>
    </row>
    <row r="3764" spans="1:11" x14ac:dyDescent="0.2">
      <c r="A3764" s="2"/>
      <c r="E3764" s="5"/>
      <c r="F3764" s="5"/>
      <c r="H3764" s="5"/>
      <c r="I3764" s="5"/>
      <c r="J3764" s="5"/>
      <c r="K3764" s="5"/>
    </row>
    <row r="3765" spans="1:11" x14ac:dyDescent="0.2">
      <c r="A3765" s="2"/>
      <c r="E3765" s="5"/>
      <c r="F3765" s="5"/>
      <c r="H3765" s="5"/>
      <c r="I3765" s="5"/>
      <c r="J3765" s="5"/>
      <c r="K3765" s="5"/>
    </row>
    <row r="3766" spans="1:11" x14ac:dyDescent="0.2">
      <c r="A3766" s="2"/>
      <c r="E3766" s="5"/>
      <c r="F3766" s="5"/>
      <c r="H3766" s="5"/>
      <c r="I3766" s="5"/>
      <c r="J3766" s="5"/>
      <c r="K3766" s="5"/>
    </row>
    <row r="3767" spans="1:11" x14ac:dyDescent="0.2">
      <c r="A3767" s="2"/>
      <c r="E3767" s="5"/>
      <c r="F3767" s="5"/>
      <c r="H3767" s="5"/>
      <c r="I3767" s="5"/>
      <c r="J3767" s="5"/>
      <c r="K3767" s="5"/>
    </row>
    <row r="3768" spans="1:11" x14ac:dyDescent="0.2">
      <c r="A3768" s="2"/>
      <c r="E3768" s="5"/>
      <c r="F3768" s="5"/>
      <c r="H3768" s="5"/>
      <c r="I3768" s="5"/>
      <c r="J3768" s="5"/>
      <c r="K3768" s="5"/>
    </row>
    <row r="3769" spans="1:11" x14ac:dyDescent="0.2">
      <c r="A3769" s="2"/>
      <c r="E3769" s="5"/>
      <c r="F3769" s="5"/>
      <c r="H3769" s="5"/>
      <c r="I3769" s="5"/>
      <c r="J3769" s="5"/>
      <c r="K3769" s="5"/>
    </row>
    <row r="3770" spans="1:11" x14ac:dyDescent="0.2">
      <c r="A3770" s="2"/>
      <c r="E3770" s="5"/>
      <c r="F3770" s="5"/>
      <c r="H3770" s="5"/>
      <c r="I3770" s="5"/>
      <c r="J3770" s="5"/>
      <c r="K3770" s="5"/>
    </row>
    <row r="3771" spans="1:11" x14ac:dyDescent="0.2">
      <c r="A3771" s="2"/>
      <c r="E3771" s="5"/>
      <c r="F3771" s="5"/>
      <c r="H3771" s="5"/>
      <c r="I3771" s="5"/>
      <c r="J3771" s="5"/>
      <c r="K3771" s="5"/>
    </row>
    <row r="3772" spans="1:11" x14ac:dyDescent="0.2">
      <c r="A3772" s="2"/>
      <c r="E3772" s="5"/>
      <c r="F3772" s="5"/>
      <c r="H3772" s="5"/>
      <c r="I3772" s="5"/>
      <c r="J3772" s="5"/>
      <c r="K3772" s="5"/>
    </row>
    <row r="3773" spans="1:11" x14ac:dyDescent="0.2">
      <c r="A3773" s="2"/>
      <c r="E3773" s="5"/>
      <c r="F3773" s="5"/>
      <c r="H3773" s="5"/>
      <c r="I3773" s="5"/>
      <c r="J3773" s="5"/>
      <c r="K3773" s="5"/>
    </row>
    <row r="3774" spans="1:11" x14ac:dyDescent="0.2">
      <c r="A3774" s="2"/>
      <c r="E3774" s="5"/>
      <c r="F3774" s="5"/>
      <c r="H3774" s="5"/>
      <c r="I3774" s="5"/>
      <c r="J3774" s="5"/>
      <c r="K3774" s="5"/>
    </row>
    <row r="3775" spans="1:11" x14ac:dyDescent="0.2">
      <c r="A3775" s="2"/>
      <c r="E3775" s="5"/>
      <c r="F3775" s="5"/>
      <c r="H3775" s="5"/>
      <c r="I3775" s="5"/>
      <c r="J3775" s="5"/>
      <c r="K3775" s="5"/>
    </row>
    <row r="3776" spans="1:11" x14ac:dyDescent="0.2">
      <c r="A3776" s="2"/>
      <c r="E3776" s="5"/>
      <c r="F3776" s="5"/>
      <c r="H3776" s="5"/>
      <c r="I3776" s="5"/>
      <c r="J3776" s="5"/>
      <c r="K3776" s="5"/>
    </row>
    <row r="3777" spans="1:11" x14ac:dyDescent="0.2">
      <c r="A3777" s="2"/>
      <c r="E3777" s="5"/>
      <c r="F3777" s="5"/>
      <c r="H3777" s="5"/>
      <c r="I3777" s="5"/>
      <c r="J3777" s="5"/>
      <c r="K3777" s="5"/>
    </row>
    <row r="3778" spans="1:11" x14ac:dyDescent="0.2">
      <c r="A3778" s="2"/>
      <c r="E3778" s="5"/>
      <c r="F3778" s="5"/>
      <c r="H3778" s="5"/>
      <c r="I3778" s="5"/>
      <c r="J3778" s="5"/>
      <c r="K3778" s="5"/>
    </row>
    <row r="3779" spans="1:11" x14ac:dyDescent="0.2">
      <c r="A3779" s="2"/>
      <c r="E3779" s="5"/>
      <c r="F3779" s="5"/>
      <c r="H3779" s="5"/>
      <c r="I3779" s="5"/>
      <c r="J3779" s="5"/>
      <c r="K3779" s="5"/>
    </row>
    <row r="3780" spans="1:11" x14ac:dyDescent="0.2">
      <c r="A3780" s="2"/>
      <c r="E3780" s="5"/>
      <c r="F3780" s="5"/>
      <c r="H3780" s="5"/>
      <c r="I3780" s="5"/>
      <c r="J3780" s="5"/>
      <c r="K3780" s="5"/>
    </row>
    <row r="3781" spans="1:11" x14ac:dyDescent="0.2">
      <c r="A3781" s="2"/>
      <c r="E3781" s="5"/>
      <c r="F3781" s="5"/>
      <c r="H3781" s="5"/>
      <c r="I3781" s="5"/>
      <c r="J3781" s="5"/>
      <c r="K3781" s="5"/>
    </row>
    <row r="3782" spans="1:11" x14ac:dyDescent="0.2">
      <c r="A3782" s="2"/>
      <c r="E3782" s="5"/>
      <c r="F3782" s="5"/>
      <c r="H3782" s="5"/>
      <c r="I3782" s="5"/>
      <c r="J3782" s="5"/>
      <c r="K3782" s="5"/>
    </row>
    <row r="3783" spans="1:11" x14ac:dyDescent="0.2">
      <c r="A3783" s="2"/>
      <c r="E3783" s="5"/>
      <c r="F3783" s="5"/>
      <c r="H3783" s="5"/>
      <c r="I3783" s="5"/>
      <c r="J3783" s="5"/>
      <c r="K3783" s="5"/>
    </row>
    <row r="3784" spans="1:11" x14ac:dyDescent="0.2">
      <c r="A3784" s="2"/>
      <c r="E3784" s="5"/>
      <c r="F3784" s="5"/>
      <c r="H3784" s="5"/>
      <c r="I3784" s="5"/>
      <c r="J3784" s="5"/>
      <c r="K3784" s="5"/>
    </row>
    <row r="3785" spans="1:11" x14ac:dyDescent="0.2">
      <c r="A3785" s="2"/>
      <c r="E3785" s="5"/>
      <c r="F3785" s="5"/>
      <c r="H3785" s="5"/>
      <c r="I3785" s="5"/>
      <c r="J3785" s="5"/>
      <c r="K3785" s="5"/>
    </row>
    <row r="3786" spans="1:11" x14ac:dyDescent="0.2">
      <c r="A3786" s="2"/>
      <c r="E3786" s="5"/>
      <c r="F3786" s="5"/>
      <c r="H3786" s="5"/>
      <c r="I3786" s="5"/>
      <c r="J3786" s="5"/>
      <c r="K3786" s="5"/>
    </row>
    <row r="3787" spans="1:11" x14ac:dyDescent="0.2">
      <c r="A3787" s="2"/>
      <c r="E3787" s="5"/>
      <c r="F3787" s="5"/>
      <c r="H3787" s="5"/>
      <c r="I3787" s="5"/>
      <c r="J3787" s="5"/>
      <c r="K3787" s="5"/>
    </row>
    <row r="3788" spans="1:11" x14ac:dyDescent="0.2">
      <c r="A3788" s="2"/>
      <c r="E3788" s="5"/>
      <c r="F3788" s="5"/>
      <c r="H3788" s="5"/>
      <c r="I3788" s="5"/>
      <c r="J3788" s="5"/>
      <c r="K3788" s="5"/>
    </row>
    <row r="3789" spans="1:11" x14ac:dyDescent="0.2">
      <c r="A3789" s="2"/>
      <c r="E3789" s="5"/>
      <c r="F3789" s="5"/>
      <c r="H3789" s="5"/>
      <c r="I3789" s="5"/>
      <c r="J3789" s="5"/>
      <c r="K3789" s="5"/>
    </row>
    <row r="3790" spans="1:11" x14ac:dyDescent="0.2">
      <c r="A3790" s="2"/>
      <c r="E3790" s="5"/>
      <c r="F3790" s="5"/>
      <c r="H3790" s="5"/>
      <c r="I3790" s="5"/>
      <c r="J3790" s="5"/>
      <c r="K3790" s="5"/>
    </row>
    <row r="3791" spans="1:11" x14ac:dyDescent="0.2">
      <c r="A3791" s="2"/>
      <c r="E3791" s="5"/>
      <c r="F3791" s="5"/>
      <c r="H3791" s="5"/>
      <c r="I3791" s="5"/>
      <c r="J3791" s="5"/>
      <c r="K3791" s="5"/>
    </row>
    <row r="3792" spans="1:11" x14ac:dyDescent="0.2">
      <c r="A3792" s="2"/>
      <c r="E3792" s="5"/>
      <c r="F3792" s="5"/>
      <c r="H3792" s="5"/>
      <c r="I3792" s="5"/>
      <c r="J3792" s="5"/>
      <c r="K3792" s="5"/>
    </row>
    <row r="3793" spans="1:11" x14ac:dyDescent="0.2">
      <c r="A3793" s="2"/>
      <c r="E3793" s="5"/>
      <c r="F3793" s="5"/>
      <c r="H3793" s="5"/>
      <c r="I3793" s="5"/>
      <c r="J3793" s="5"/>
      <c r="K3793" s="5"/>
    </row>
    <row r="3794" spans="1:11" x14ac:dyDescent="0.2">
      <c r="A3794" s="2"/>
      <c r="E3794" s="5"/>
      <c r="F3794" s="5"/>
      <c r="H3794" s="5"/>
      <c r="I3794" s="5"/>
      <c r="J3794" s="5"/>
      <c r="K3794" s="5"/>
    </row>
    <row r="3795" spans="1:11" x14ac:dyDescent="0.2">
      <c r="A3795" s="2"/>
      <c r="E3795" s="5"/>
      <c r="F3795" s="5"/>
      <c r="H3795" s="5"/>
      <c r="I3795" s="5"/>
      <c r="J3795" s="5"/>
      <c r="K3795" s="5"/>
    </row>
    <row r="3796" spans="1:11" x14ac:dyDescent="0.2">
      <c r="A3796" s="2"/>
      <c r="E3796" s="5"/>
      <c r="F3796" s="5"/>
      <c r="H3796" s="5"/>
      <c r="I3796" s="5"/>
      <c r="J3796" s="5"/>
      <c r="K3796" s="5"/>
    </row>
    <row r="3797" spans="1:11" x14ac:dyDescent="0.2">
      <c r="A3797" s="2"/>
      <c r="E3797" s="5"/>
      <c r="F3797" s="5"/>
      <c r="H3797" s="5"/>
      <c r="I3797" s="5"/>
      <c r="J3797" s="5"/>
      <c r="K3797" s="5"/>
    </row>
    <row r="3798" spans="1:11" x14ac:dyDescent="0.2">
      <c r="A3798" s="2"/>
      <c r="E3798" s="5"/>
      <c r="F3798" s="5"/>
      <c r="H3798" s="5"/>
      <c r="I3798" s="5"/>
      <c r="J3798" s="5"/>
      <c r="K3798" s="5"/>
    </row>
    <row r="3799" spans="1:11" x14ac:dyDescent="0.2">
      <c r="A3799" s="2"/>
      <c r="E3799" s="5"/>
      <c r="F3799" s="5"/>
      <c r="H3799" s="5"/>
      <c r="I3799" s="5"/>
      <c r="J3799" s="5"/>
      <c r="K3799" s="5"/>
    </row>
    <row r="3800" spans="1:11" x14ac:dyDescent="0.2">
      <c r="A3800" s="2"/>
      <c r="E3800" s="5"/>
      <c r="F3800" s="5"/>
      <c r="H3800" s="5"/>
      <c r="I3800" s="5"/>
      <c r="J3800" s="5"/>
      <c r="K3800" s="5"/>
    </row>
    <row r="3801" spans="1:11" x14ac:dyDescent="0.2">
      <c r="A3801" s="2"/>
      <c r="E3801" s="5"/>
      <c r="F3801" s="5"/>
      <c r="H3801" s="5"/>
      <c r="I3801" s="5"/>
      <c r="J3801" s="5"/>
      <c r="K3801" s="5"/>
    </row>
    <row r="3802" spans="1:11" x14ac:dyDescent="0.2">
      <c r="A3802" s="2"/>
      <c r="E3802" s="5"/>
      <c r="F3802" s="5"/>
      <c r="H3802" s="5"/>
      <c r="I3802" s="5"/>
      <c r="J3802" s="5"/>
      <c r="K3802" s="5"/>
    </row>
    <row r="3803" spans="1:11" x14ac:dyDescent="0.2">
      <c r="A3803" s="2"/>
      <c r="E3803" s="5"/>
      <c r="F3803" s="5"/>
      <c r="H3803" s="5"/>
      <c r="I3803" s="5"/>
      <c r="J3803" s="5"/>
      <c r="K3803" s="5"/>
    </row>
    <row r="3804" spans="1:11" x14ac:dyDescent="0.2">
      <c r="A3804" s="2"/>
      <c r="E3804" s="5"/>
      <c r="F3804" s="5"/>
      <c r="H3804" s="5"/>
      <c r="I3804" s="5"/>
      <c r="J3804" s="5"/>
      <c r="K3804" s="5"/>
    </row>
    <row r="3805" spans="1:11" x14ac:dyDescent="0.2">
      <c r="A3805" s="2"/>
      <c r="E3805" s="5"/>
      <c r="F3805" s="5"/>
      <c r="H3805" s="5"/>
      <c r="I3805" s="5"/>
      <c r="J3805" s="5"/>
      <c r="K3805" s="5"/>
    </row>
    <row r="3806" spans="1:11" x14ac:dyDescent="0.2">
      <c r="A3806" s="2"/>
      <c r="E3806" s="5"/>
      <c r="F3806" s="5"/>
      <c r="H3806" s="5"/>
      <c r="I3806" s="5"/>
      <c r="J3806" s="5"/>
      <c r="K3806" s="5"/>
    </row>
    <row r="3807" spans="1:11" x14ac:dyDescent="0.2">
      <c r="A3807" s="2"/>
      <c r="E3807" s="5"/>
      <c r="F3807" s="5"/>
      <c r="H3807" s="5"/>
      <c r="I3807" s="5"/>
      <c r="J3807" s="5"/>
      <c r="K3807" s="5"/>
    </row>
    <row r="3808" spans="1:11" x14ac:dyDescent="0.2">
      <c r="A3808" s="2"/>
      <c r="E3808" s="5"/>
      <c r="F3808" s="5"/>
      <c r="H3808" s="5"/>
      <c r="I3808" s="5"/>
      <c r="J3808" s="5"/>
      <c r="K3808" s="5"/>
    </row>
    <row r="3809" spans="1:11" x14ac:dyDescent="0.2">
      <c r="A3809" s="2"/>
      <c r="E3809" s="5"/>
      <c r="F3809" s="5"/>
      <c r="H3809" s="5"/>
      <c r="I3809" s="5"/>
      <c r="J3809" s="5"/>
      <c r="K3809" s="5"/>
    </row>
    <row r="3810" spans="1:11" x14ac:dyDescent="0.2">
      <c r="A3810" s="2"/>
      <c r="E3810" s="5"/>
      <c r="F3810" s="5"/>
      <c r="H3810" s="5"/>
      <c r="I3810" s="5"/>
      <c r="J3810" s="5"/>
      <c r="K3810" s="5"/>
    </row>
    <row r="3811" spans="1:11" x14ac:dyDescent="0.2">
      <c r="A3811" s="2"/>
      <c r="E3811" s="5"/>
      <c r="F3811" s="5"/>
      <c r="H3811" s="5"/>
      <c r="I3811" s="5"/>
      <c r="J3811" s="5"/>
      <c r="K3811" s="5"/>
    </row>
    <row r="3812" spans="1:11" x14ac:dyDescent="0.2">
      <c r="A3812" s="2"/>
      <c r="E3812" s="5"/>
      <c r="F3812" s="5"/>
      <c r="H3812" s="5"/>
      <c r="I3812" s="5"/>
      <c r="J3812" s="5"/>
      <c r="K3812" s="5"/>
    </row>
    <row r="3813" spans="1:11" x14ac:dyDescent="0.2">
      <c r="A3813" s="2"/>
      <c r="E3813" s="5"/>
      <c r="F3813" s="5"/>
      <c r="H3813" s="5"/>
      <c r="I3813" s="5"/>
      <c r="J3813" s="5"/>
      <c r="K3813" s="5"/>
    </row>
    <row r="3814" spans="1:11" x14ac:dyDescent="0.2">
      <c r="A3814" s="2"/>
      <c r="E3814" s="5"/>
      <c r="F3814" s="5"/>
      <c r="H3814" s="5"/>
      <c r="I3814" s="5"/>
      <c r="J3814" s="5"/>
      <c r="K3814" s="5"/>
    </row>
    <row r="3815" spans="1:11" x14ac:dyDescent="0.2">
      <c r="A3815" s="2"/>
      <c r="E3815" s="5"/>
      <c r="F3815" s="5"/>
      <c r="H3815" s="5"/>
      <c r="I3815" s="5"/>
      <c r="J3815" s="5"/>
      <c r="K3815" s="5"/>
    </row>
    <row r="3816" spans="1:11" x14ac:dyDescent="0.2">
      <c r="A3816" s="2"/>
      <c r="E3816" s="5"/>
      <c r="F3816" s="5"/>
      <c r="H3816" s="5"/>
      <c r="I3816" s="5"/>
      <c r="J3816" s="5"/>
      <c r="K3816" s="5"/>
    </row>
    <row r="3817" spans="1:11" x14ac:dyDescent="0.2">
      <c r="A3817" s="2"/>
      <c r="E3817" s="5"/>
      <c r="F3817" s="5"/>
      <c r="H3817" s="5"/>
      <c r="I3817" s="5"/>
      <c r="J3817" s="5"/>
      <c r="K3817" s="5"/>
    </row>
    <row r="3818" spans="1:11" x14ac:dyDescent="0.2">
      <c r="A3818" s="2"/>
      <c r="E3818" s="5"/>
      <c r="F3818" s="5"/>
      <c r="H3818" s="5"/>
      <c r="I3818" s="5"/>
      <c r="J3818" s="5"/>
      <c r="K3818" s="5"/>
    </row>
    <row r="3819" spans="1:11" x14ac:dyDescent="0.2">
      <c r="A3819" s="2"/>
      <c r="E3819" s="5"/>
      <c r="F3819" s="5"/>
      <c r="H3819" s="5"/>
      <c r="I3819" s="5"/>
      <c r="J3819" s="5"/>
      <c r="K3819" s="5"/>
    </row>
    <row r="3820" spans="1:11" x14ac:dyDescent="0.2">
      <c r="A3820" s="2"/>
      <c r="E3820" s="5"/>
      <c r="F3820" s="5"/>
      <c r="H3820" s="5"/>
      <c r="I3820" s="5"/>
      <c r="J3820" s="5"/>
      <c r="K3820" s="5"/>
    </row>
    <row r="3821" spans="1:11" x14ac:dyDescent="0.2">
      <c r="A3821" s="2"/>
      <c r="E3821" s="5"/>
      <c r="F3821" s="5"/>
      <c r="H3821" s="5"/>
      <c r="I3821" s="5"/>
      <c r="J3821" s="5"/>
      <c r="K3821" s="5"/>
    </row>
    <row r="3822" spans="1:11" x14ac:dyDescent="0.2">
      <c r="A3822" s="2"/>
      <c r="E3822" s="5"/>
      <c r="F3822" s="5"/>
      <c r="H3822" s="5"/>
      <c r="I3822" s="5"/>
      <c r="J3822" s="5"/>
      <c r="K3822" s="5"/>
    </row>
    <row r="3823" spans="1:11" x14ac:dyDescent="0.2">
      <c r="A3823" s="2"/>
      <c r="E3823" s="5"/>
      <c r="F3823" s="5"/>
      <c r="H3823" s="5"/>
      <c r="I3823" s="5"/>
      <c r="J3823" s="5"/>
      <c r="K3823" s="5"/>
    </row>
    <row r="3824" spans="1:11" x14ac:dyDescent="0.2">
      <c r="A3824" s="2"/>
      <c r="E3824" s="5"/>
      <c r="F3824" s="5"/>
      <c r="H3824" s="5"/>
      <c r="I3824" s="5"/>
      <c r="J3824" s="5"/>
      <c r="K3824" s="5"/>
    </row>
    <row r="3825" spans="1:11" x14ac:dyDescent="0.2">
      <c r="A3825" s="2"/>
      <c r="E3825" s="5"/>
      <c r="F3825" s="5"/>
      <c r="H3825" s="5"/>
      <c r="I3825" s="5"/>
      <c r="J3825" s="5"/>
      <c r="K3825" s="5"/>
    </row>
    <row r="3826" spans="1:11" x14ac:dyDescent="0.2">
      <c r="A3826" s="2"/>
      <c r="E3826" s="5"/>
      <c r="F3826" s="5"/>
      <c r="H3826" s="5"/>
      <c r="I3826" s="5"/>
      <c r="J3826" s="5"/>
      <c r="K3826" s="5"/>
    </row>
    <row r="3827" spans="1:11" x14ac:dyDescent="0.2">
      <c r="A3827" s="2"/>
      <c r="E3827" s="5"/>
      <c r="F3827" s="5"/>
      <c r="H3827" s="5"/>
      <c r="I3827" s="5"/>
      <c r="J3827" s="5"/>
      <c r="K3827" s="5"/>
    </row>
    <row r="3828" spans="1:11" x14ac:dyDescent="0.2">
      <c r="A3828" s="2"/>
      <c r="E3828" s="5"/>
      <c r="F3828" s="5"/>
      <c r="H3828" s="5"/>
      <c r="I3828" s="5"/>
      <c r="J3828" s="5"/>
      <c r="K3828" s="5"/>
    </row>
    <row r="3829" spans="1:11" x14ac:dyDescent="0.2">
      <c r="A3829" s="2"/>
      <c r="E3829" s="5"/>
      <c r="F3829" s="5"/>
      <c r="H3829" s="5"/>
      <c r="I3829" s="5"/>
      <c r="J3829" s="5"/>
      <c r="K3829" s="5"/>
    </row>
    <row r="3830" spans="1:11" x14ac:dyDescent="0.2">
      <c r="A3830" s="2"/>
      <c r="E3830" s="5"/>
      <c r="F3830" s="5"/>
      <c r="H3830" s="5"/>
      <c r="I3830" s="5"/>
      <c r="J3830" s="5"/>
      <c r="K3830" s="5"/>
    </row>
    <row r="3831" spans="1:11" x14ac:dyDescent="0.2">
      <c r="A3831" s="2"/>
      <c r="E3831" s="5"/>
      <c r="F3831" s="5"/>
      <c r="H3831" s="5"/>
      <c r="I3831" s="5"/>
      <c r="J3831" s="5"/>
      <c r="K3831" s="5"/>
    </row>
    <row r="3832" spans="1:11" x14ac:dyDescent="0.2">
      <c r="A3832" s="2"/>
      <c r="E3832" s="5"/>
      <c r="F3832" s="5"/>
      <c r="H3832" s="5"/>
      <c r="I3832" s="5"/>
      <c r="J3832" s="5"/>
      <c r="K3832" s="5"/>
    </row>
    <row r="3833" spans="1:11" x14ac:dyDescent="0.2">
      <c r="A3833" s="2"/>
      <c r="E3833" s="5"/>
      <c r="F3833" s="5"/>
      <c r="H3833" s="5"/>
      <c r="I3833" s="5"/>
      <c r="J3833" s="5"/>
      <c r="K3833" s="5"/>
    </row>
    <row r="3834" spans="1:11" x14ac:dyDescent="0.2">
      <c r="A3834" s="2"/>
      <c r="E3834" s="5"/>
      <c r="F3834" s="5"/>
      <c r="H3834" s="5"/>
      <c r="I3834" s="5"/>
      <c r="J3834" s="5"/>
      <c r="K3834" s="5"/>
    </row>
    <row r="3835" spans="1:11" x14ac:dyDescent="0.2">
      <c r="A3835" s="2"/>
      <c r="E3835" s="5"/>
      <c r="F3835" s="5"/>
      <c r="H3835" s="5"/>
      <c r="I3835" s="5"/>
      <c r="J3835" s="5"/>
      <c r="K3835" s="5"/>
    </row>
    <row r="3836" spans="1:11" x14ac:dyDescent="0.2">
      <c r="A3836" s="2"/>
      <c r="E3836" s="5"/>
      <c r="F3836" s="5"/>
      <c r="H3836" s="5"/>
      <c r="I3836" s="5"/>
      <c r="J3836" s="5"/>
      <c r="K3836" s="5"/>
    </row>
    <row r="3837" spans="1:11" x14ac:dyDescent="0.2">
      <c r="A3837" s="2"/>
      <c r="E3837" s="5"/>
      <c r="F3837" s="5"/>
      <c r="H3837" s="5"/>
      <c r="I3837" s="5"/>
      <c r="J3837" s="5"/>
      <c r="K3837" s="5"/>
    </row>
    <row r="3838" spans="1:11" x14ac:dyDescent="0.2">
      <c r="A3838" s="2"/>
      <c r="E3838" s="5"/>
      <c r="F3838" s="5"/>
      <c r="H3838" s="5"/>
      <c r="I3838" s="5"/>
      <c r="J3838" s="5"/>
      <c r="K3838" s="5"/>
    </row>
    <row r="3839" spans="1:11" x14ac:dyDescent="0.2">
      <c r="A3839" s="2"/>
      <c r="E3839" s="5"/>
      <c r="F3839" s="5"/>
      <c r="H3839" s="5"/>
      <c r="I3839" s="5"/>
      <c r="J3839" s="5"/>
      <c r="K3839" s="5"/>
    </row>
    <row r="3840" spans="1:11" x14ac:dyDescent="0.2">
      <c r="A3840" s="2"/>
      <c r="E3840" s="5"/>
      <c r="F3840" s="5"/>
      <c r="H3840" s="5"/>
      <c r="I3840" s="5"/>
      <c r="J3840" s="5"/>
      <c r="K3840" s="5"/>
    </row>
    <row r="3841" spans="1:11" x14ac:dyDescent="0.2">
      <c r="A3841" s="2"/>
      <c r="E3841" s="5"/>
      <c r="F3841" s="5"/>
      <c r="H3841" s="5"/>
      <c r="I3841" s="5"/>
      <c r="J3841" s="5"/>
      <c r="K3841" s="5"/>
    </row>
    <row r="3842" spans="1:11" x14ac:dyDescent="0.2">
      <c r="A3842" s="2"/>
      <c r="E3842" s="5"/>
      <c r="F3842" s="5"/>
      <c r="H3842" s="5"/>
      <c r="I3842" s="5"/>
      <c r="J3842" s="5"/>
      <c r="K3842" s="5"/>
    </row>
    <row r="3843" spans="1:11" x14ac:dyDescent="0.2">
      <c r="A3843" s="2"/>
      <c r="E3843" s="5"/>
      <c r="F3843" s="5"/>
      <c r="H3843" s="5"/>
      <c r="I3843" s="5"/>
      <c r="J3843" s="5"/>
      <c r="K3843" s="5"/>
    </row>
    <row r="3844" spans="1:11" x14ac:dyDescent="0.2">
      <c r="A3844" s="2"/>
      <c r="E3844" s="5"/>
      <c r="F3844" s="5"/>
      <c r="H3844" s="5"/>
      <c r="I3844" s="5"/>
      <c r="J3844" s="5"/>
      <c r="K3844" s="5"/>
    </row>
    <row r="3845" spans="1:11" x14ac:dyDescent="0.2">
      <c r="A3845" s="2"/>
      <c r="E3845" s="5"/>
      <c r="F3845" s="5"/>
      <c r="H3845" s="5"/>
      <c r="I3845" s="5"/>
      <c r="J3845" s="5"/>
      <c r="K3845" s="5"/>
    </row>
    <row r="3846" spans="1:11" x14ac:dyDescent="0.2">
      <c r="A3846" s="2"/>
      <c r="E3846" s="5"/>
      <c r="F3846" s="5"/>
      <c r="H3846" s="5"/>
      <c r="I3846" s="5"/>
      <c r="J3846" s="5"/>
      <c r="K3846" s="5"/>
    </row>
    <row r="3847" spans="1:11" x14ac:dyDescent="0.2">
      <c r="A3847" s="2"/>
      <c r="E3847" s="5"/>
      <c r="F3847" s="5"/>
      <c r="H3847" s="5"/>
      <c r="I3847" s="5"/>
      <c r="J3847" s="5"/>
      <c r="K3847" s="5"/>
    </row>
    <row r="3848" spans="1:11" x14ac:dyDescent="0.2">
      <c r="A3848" s="2"/>
      <c r="E3848" s="5"/>
      <c r="F3848" s="5"/>
      <c r="H3848" s="5"/>
      <c r="I3848" s="5"/>
      <c r="J3848" s="5"/>
      <c r="K3848" s="5"/>
    </row>
    <row r="3849" spans="1:11" x14ac:dyDescent="0.2">
      <c r="A3849" s="2"/>
      <c r="E3849" s="5"/>
      <c r="F3849" s="5"/>
      <c r="H3849" s="5"/>
      <c r="I3849" s="5"/>
      <c r="J3849" s="5"/>
      <c r="K3849" s="5"/>
    </row>
    <row r="3850" spans="1:11" x14ac:dyDescent="0.2">
      <c r="A3850" s="2"/>
      <c r="E3850" s="5"/>
      <c r="F3850" s="5"/>
      <c r="H3850" s="5"/>
      <c r="I3850" s="5"/>
      <c r="J3850" s="5"/>
      <c r="K3850" s="5"/>
    </row>
    <row r="3851" spans="1:11" x14ac:dyDescent="0.2">
      <c r="A3851" s="2"/>
      <c r="E3851" s="5"/>
      <c r="F3851" s="5"/>
      <c r="H3851" s="5"/>
      <c r="I3851" s="5"/>
      <c r="J3851" s="5"/>
      <c r="K3851" s="5"/>
    </row>
    <row r="3852" spans="1:11" x14ac:dyDescent="0.2">
      <c r="A3852" s="2"/>
      <c r="E3852" s="5"/>
      <c r="F3852" s="5"/>
      <c r="H3852" s="5"/>
      <c r="I3852" s="5"/>
      <c r="J3852" s="5"/>
      <c r="K3852" s="5"/>
    </row>
    <row r="3853" spans="1:11" x14ac:dyDescent="0.2">
      <c r="A3853" s="2"/>
      <c r="E3853" s="5"/>
      <c r="F3853" s="5"/>
      <c r="H3853" s="5"/>
      <c r="I3853" s="5"/>
      <c r="J3853" s="5"/>
      <c r="K3853" s="5"/>
    </row>
    <row r="3854" spans="1:11" x14ac:dyDescent="0.2">
      <c r="A3854" s="2"/>
      <c r="E3854" s="5"/>
      <c r="F3854" s="5"/>
      <c r="H3854" s="5"/>
      <c r="I3854" s="5"/>
      <c r="J3854" s="5"/>
      <c r="K3854" s="5"/>
    </row>
    <row r="3855" spans="1:11" x14ac:dyDescent="0.2">
      <c r="A3855" s="2"/>
      <c r="E3855" s="5"/>
      <c r="F3855" s="5"/>
      <c r="H3855" s="5"/>
      <c r="I3855" s="5"/>
      <c r="J3855" s="5"/>
      <c r="K3855" s="5"/>
    </row>
    <row r="3856" spans="1:11" x14ac:dyDescent="0.2">
      <c r="A3856" s="2"/>
      <c r="E3856" s="5"/>
      <c r="F3856" s="5"/>
      <c r="H3856" s="5"/>
      <c r="I3856" s="5"/>
      <c r="J3856" s="5"/>
      <c r="K3856" s="5"/>
    </row>
    <row r="3857" spans="1:11" x14ac:dyDescent="0.2">
      <c r="A3857" s="2"/>
      <c r="E3857" s="5"/>
      <c r="F3857" s="5"/>
      <c r="H3857" s="5"/>
      <c r="I3857" s="5"/>
      <c r="J3857" s="5"/>
      <c r="K3857" s="5"/>
    </row>
    <row r="3858" spans="1:11" x14ac:dyDescent="0.2">
      <c r="A3858" s="2"/>
      <c r="E3858" s="5"/>
      <c r="F3858" s="5"/>
      <c r="H3858" s="5"/>
      <c r="I3858" s="5"/>
      <c r="J3858" s="5"/>
      <c r="K3858" s="5"/>
    </row>
    <row r="3859" spans="1:11" x14ac:dyDescent="0.2">
      <c r="A3859" s="2"/>
      <c r="E3859" s="5"/>
      <c r="F3859" s="5"/>
      <c r="H3859" s="5"/>
      <c r="I3859" s="5"/>
      <c r="J3859" s="5"/>
      <c r="K3859" s="5"/>
    </row>
    <row r="3860" spans="1:11" x14ac:dyDescent="0.2">
      <c r="A3860" s="2"/>
      <c r="E3860" s="5"/>
      <c r="F3860" s="5"/>
      <c r="H3860" s="5"/>
      <c r="I3860" s="5"/>
      <c r="J3860" s="5"/>
      <c r="K3860" s="5"/>
    </row>
    <row r="3861" spans="1:11" x14ac:dyDescent="0.2">
      <c r="A3861" s="2"/>
      <c r="E3861" s="5"/>
      <c r="F3861" s="5"/>
      <c r="H3861" s="5"/>
      <c r="I3861" s="5"/>
      <c r="J3861" s="5"/>
      <c r="K3861" s="5"/>
    </row>
    <row r="3862" spans="1:11" x14ac:dyDescent="0.2">
      <c r="A3862" s="2"/>
      <c r="E3862" s="5"/>
      <c r="F3862" s="5"/>
      <c r="H3862" s="5"/>
      <c r="I3862" s="5"/>
      <c r="J3862" s="5"/>
      <c r="K3862" s="5"/>
    </row>
    <row r="3863" spans="1:11" x14ac:dyDescent="0.2">
      <c r="A3863" s="2"/>
      <c r="E3863" s="5"/>
      <c r="F3863" s="5"/>
      <c r="H3863" s="5"/>
      <c r="I3863" s="5"/>
      <c r="J3863" s="5"/>
      <c r="K3863" s="5"/>
    </row>
    <row r="3864" spans="1:11" x14ac:dyDescent="0.2">
      <c r="A3864" s="2"/>
      <c r="E3864" s="5"/>
      <c r="F3864" s="5"/>
      <c r="H3864" s="5"/>
      <c r="I3864" s="5"/>
      <c r="J3864" s="5"/>
      <c r="K3864" s="5"/>
    </row>
    <row r="3865" spans="1:11" x14ac:dyDescent="0.2">
      <c r="A3865" s="2"/>
      <c r="E3865" s="5"/>
      <c r="F3865" s="5"/>
      <c r="H3865" s="5"/>
      <c r="I3865" s="5"/>
      <c r="J3865" s="5"/>
      <c r="K3865" s="5"/>
    </row>
    <row r="3866" spans="1:11" x14ac:dyDescent="0.2">
      <c r="A3866" s="2"/>
      <c r="E3866" s="5"/>
      <c r="F3866" s="5"/>
      <c r="H3866" s="5"/>
      <c r="I3866" s="5"/>
      <c r="J3866" s="5"/>
      <c r="K3866" s="5"/>
    </row>
    <row r="3867" spans="1:11" x14ac:dyDescent="0.2">
      <c r="A3867" s="2"/>
      <c r="E3867" s="5"/>
      <c r="F3867" s="5"/>
      <c r="H3867" s="5"/>
      <c r="I3867" s="5"/>
      <c r="J3867" s="5"/>
      <c r="K3867" s="5"/>
    </row>
    <row r="3868" spans="1:11" x14ac:dyDescent="0.2">
      <c r="A3868" s="2"/>
      <c r="E3868" s="5"/>
      <c r="F3868" s="5"/>
      <c r="H3868" s="5"/>
      <c r="I3868" s="5"/>
      <c r="J3868" s="5"/>
      <c r="K3868" s="5"/>
    </row>
    <row r="3869" spans="1:11" x14ac:dyDescent="0.2">
      <c r="A3869" s="2"/>
      <c r="E3869" s="5"/>
      <c r="F3869" s="5"/>
      <c r="H3869" s="5"/>
      <c r="I3869" s="5"/>
      <c r="J3869" s="5"/>
      <c r="K3869" s="5"/>
    </row>
    <row r="3870" spans="1:11" x14ac:dyDescent="0.2">
      <c r="A3870" s="2"/>
      <c r="E3870" s="5"/>
      <c r="F3870" s="5"/>
      <c r="H3870" s="5"/>
      <c r="I3870" s="5"/>
      <c r="J3870" s="5"/>
      <c r="K3870" s="5"/>
    </row>
    <row r="3871" spans="1:11" x14ac:dyDescent="0.2">
      <c r="A3871" s="2"/>
      <c r="E3871" s="5"/>
      <c r="F3871" s="5"/>
      <c r="H3871" s="5"/>
      <c r="I3871" s="5"/>
      <c r="J3871" s="5"/>
      <c r="K3871" s="5"/>
    </row>
    <row r="3872" spans="1:11" x14ac:dyDescent="0.2">
      <c r="A3872" s="2"/>
      <c r="E3872" s="5"/>
      <c r="F3872" s="5"/>
      <c r="H3872" s="5"/>
      <c r="I3872" s="5"/>
      <c r="J3872" s="5"/>
      <c r="K3872" s="5"/>
    </row>
    <row r="3873" spans="1:11" x14ac:dyDescent="0.2">
      <c r="A3873" s="2"/>
      <c r="E3873" s="5"/>
      <c r="F3873" s="5"/>
      <c r="H3873" s="5"/>
      <c r="I3873" s="5"/>
      <c r="J3873" s="5"/>
      <c r="K3873" s="5"/>
    </row>
    <row r="3874" spans="1:11" x14ac:dyDescent="0.2">
      <c r="A3874" s="2"/>
      <c r="E3874" s="5"/>
      <c r="F3874" s="5"/>
      <c r="H3874" s="5"/>
      <c r="I3874" s="5"/>
      <c r="J3874" s="5"/>
      <c r="K3874" s="5"/>
    </row>
    <row r="3875" spans="1:11" x14ac:dyDescent="0.2">
      <c r="A3875" s="2"/>
      <c r="E3875" s="5"/>
      <c r="F3875" s="5"/>
      <c r="H3875" s="5"/>
      <c r="I3875" s="5"/>
      <c r="J3875" s="5"/>
      <c r="K3875" s="5"/>
    </row>
    <row r="3876" spans="1:11" x14ac:dyDescent="0.2">
      <c r="A3876" s="2"/>
      <c r="E3876" s="5"/>
      <c r="F3876" s="5"/>
      <c r="H3876" s="5"/>
      <c r="I3876" s="5"/>
      <c r="J3876" s="5"/>
      <c r="K3876" s="5"/>
    </row>
    <row r="3877" spans="1:11" x14ac:dyDescent="0.2">
      <c r="A3877" s="2"/>
      <c r="E3877" s="5"/>
      <c r="F3877" s="5"/>
      <c r="H3877" s="5"/>
      <c r="I3877" s="5"/>
      <c r="J3877" s="5"/>
      <c r="K3877" s="5"/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8AB64-3DAC-4D27-880D-EB2E7855CBB1}">
  <dimension ref="A1"/>
  <sheetViews>
    <sheetView zoomScale="70" zoomScaleNormal="70" workbookViewId="0"/>
  </sheetViews>
  <sheetFormatPr defaultRowHeight="12.7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72F3EDCC56374AA3A02A425E70D181" ma:contentTypeVersion="9" ma:contentTypeDescription="Create a new document." ma:contentTypeScope="" ma:versionID="cbd774468a17bcf122d189d68d022928">
  <xsd:schema xmlns:xsd="http://www.w3.org/2001/XMLSchema" xmlns:xs="http://www.w3.org/2001/XMLSchema" xmlns:p="http://schemas.microsoft.com/office/2006/metadata/properties" xmlns:ns3="0086401e-bc7e-4e96-9c09-f1fe99a06950" targetNamespace="http://schemas.microsoft.com/office/2006/metadata/properties" ma:root="true" ma:fieldsID="b33beedd61ee170fcdd3b3ef9f8dee5b" ns3:_="">
    <xsd:import namespace="0086401e-bc7e-4e96-9c09-f1fe99a0695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86401e-bc7e-4e96-9c09-f1fe99a069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8F6F5F7-55F9-4A36-B7B4-AD100DCD12D9}">
  <ds:schemaRefs>
    <ds:schemaRef ds:uri="http://purl.org/dc/terms/"/>
    <ds:schemaRef ds:uri="0086401e-bc7e-4e96-9c09-f1fe99a06950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8DAE65C-57AC-4DFA-92DE-ADB39F8832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86401e-bc7e-4e96-9c09-f1fe99a069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270F01D-5238-475C-9C88-EA5406A338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 2012+</vt:lpstr>
      <vt:lpstr>plot 2012+</vt:lpstr>
      <vt:lpstr>data (old)</vt:lpstr>
      <vt:lpstr>plot (old)</vt:lpstr>
      <vt:lpstr>'data 2012+'!Print_Area</vt:lpstr>
    </vt:vector>
  </TitlesOfParts>
  <Company>Ankura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Wyluda</dc:creator>
  <cp:lastModifiedBy>eric wyluda</cp:lastModifiedBy>
  <cp:lastPrinted>2019-09-18T15:55:05Z</cp:lastPrinted>
  <dcterms:created xsi:type="dcterms:W3CDTF">2019-08-07T14:38:03Z</dcterms:created>
  <dcterms:modified xsi:type="dcterms:W3CDTF">2020-12-22T01:26:25Z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0x0101008F72F3EDCC56374AA3A02A425E70D181</vt:lpwstr>
  </property>
</Properties>
</file>